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showInkAnnotation="0" codeName="ЭтаКнига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40F33732-D131-4981-9884-2E8CF88CE720}" xr6:coauthVersionLast="47" xr6:coauthVersionMax="47" xr10:uidLastSave="{00000000-0000-0000-0000-000000000000}"/>
  <bookViews>
    <workbookView xWindow="-98" yWindow="-98" windowWidth="19396" windowHeight="11596" tabRatio="622" xr2:uid="{00000000-000D-0000-FFFF-FFFF00000000}"/>
  </bookViews>
  <sheets>
    <sheet name="ПРАЙС" sheetId="17" r:id="rId1"/>
    <sheet name="1,1" sheetId="35" state="hidden" r:id="rId2"/>
    <sheet name="2,1" sheetId="36" state="hidden" r:id="rId3"/>
    <sheet name="3,1" sheetId="37" state="hidden" r:id="rId4"/>
    <sheet name="4,1" sheetId="39" state="hidden" r:id="rId5"/>
    <sheet name="5,1" sheetId="40" state="hidden" r:id="rId6"/>
    <sheet name="1" sheetId="26" r:id="rId7"/>
    <sheet name="2" sheetId="27" r:id="rId8"/>
    <sheet name="3" sheetId="28" r:id="rId9"/>
    <sheet name="4" sheetId="30" r:id="rId10"/>
    <sheet name="5" sheetId="31" r:id="rId11"/>
    <sheet name="6" sheetId="41" r:id="rId12"/>
    <sheet name="6.1" sheetId="42" state="hidden" r:id="rId13"/>
    <sheet name="history" sheetId="22" state="hidden" r:id="rId14"/>
    <sheet name="Реклама" sheetId="10" r:id="rId15"/>
    <sheet name="замены" sheetId="23" state="hidden" r:id="rId16"/>
    <sheet name="грп" sheetId="24" state="hidden" r:id="rId17"/>
    <sheet name="list1" sheetId="12" state="hidden" r:id="rId18"/>
    <sheet name="sk" sheetId="21" state="hidden" r:id="rId19"/>
  </sheets>
  <externalReferences>
    <externalReference r:id="rId20"/>
  </externalReferences>
  <definedNames>
    <definedName name="_xlnm._FilterDatabase" localSheetId="6" hidden="1">'1'!$A$9:$D$19</definedName>
    <definedName name="_xlnm._FilterDatabase" localSheetId="7" hidden="1">'2'!$A$8:$K$474</definedName>
    <definedName name="_xlnm._FilterDatabase" localSheetId="8" hidden="1">'3'!$A$8:$L$213</definedName>
    <definedName name="_xlnm._FilterDatabase" localSheetId="9" hidden="1">'4'!$A$9:$E$589</definedName>
    <definedName name="_xlnm._FilterDatabase" localSheetId="4" hidden="1">'4,1'!$A$9:$J$155</definedName>
    <definedName name="_xlnm._FilterDatabase" localSheetId="10" hidden="1">'5'!$A$8:$D$313</definedName>
    <definedName name="_xlnm._FilterDatabase" localSheetId="0" hidden="1">ПРАЙС!$A$5:$AK$3961</definedName>
    <definedName name="_xlnm._FilterDatabase" localSheetId="14" hidden="1">Реклама!$A$6:$J$162</definedName>
    <definedName name="_xlnm.Print_Titles" localSheetId="0">ПРАЙС!$5:$5</definedName>
    <definedName name="_xlnm.Print_Area" localSheetId="0">ПРАЙС!$A$2:$V$3921</definedName>
    <definedName name="отделы">sk!$B$2:$B$6</definedName>
    <definedName name="скидка">sk!$C$9:$C$13</definedName>
    <definedName name="тип">sk!$C$9:$C$14</definedName>
  </definedNames>
  <calcPr calcId="191029" refMode="R1C1"/>
  <pivotCaches>
    <pivotCache cacheId="0" r:id="rId21"/>
    <pivotCache cacheId="1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5" i="28" l="1"/>
  <c r="B91" i="28"/>
  <c r="A211" i="28"/>
  <c r="B211" i="28"/>
  <c r="C211" i="28"/>
  <c r="D211" i="28"/>
  <c r="E211" i="28"/>
  <c r="A212" i="28"/>
  <c r="B212" i="28"/>
  <c r="C212" i="28"/>
  <c r="D212" i="28"/>
  <c r="A213" i="28"/>
  <c r="B213" i="28"/>
  <c r="C213" i="28"/>
  <c r="D213" i="28"/>
  <c r="A85" i="28"/>
  <c r="B85" i="28"/>
  <c r="C85" i="28"/>
  <c r="D85" i="28"/>
  <c r="A86" i="28"/>
  <c r="B86" i="28"/>
  <c r="C86" i="28"/>
  <c r="D86" i="28"/>
  <c r="A87" i="28"/>
  <c r="B87" i="28"/>
  <c r="C87" i="28"/>
  <c r="D87" i="28"/>
  <c r="A88" i="28"/>
  <c r="B88" i="28"/>
  <c r="C88" i="28"/>
  <c r="D88" i="28"/>
  <c r="A89" i="28"/>
  <c r="B89" i="28"/>
  <c r="C89" i="28"/>
  <c r="D89" i="28"/>
  <c r="E89" i="28"/>
  <c r="A90" i="28"/>
  <c r="B90" i="28"/>
  <c r="C90" i="28"/>
  <c r="D90" i="28"/>
  <c r="E90" i="28"/>
  <c r="A92" i="28"/>
  <c r="B92" i="28"/>
  <c r="C92" i="28"/>
  <c r="D92" i="28"/>
  <c r="A93" i="28"/>
  <c r="B93" i="28"/>
  <c r="C93" i="28"/>
  <c r="D93" i="28"/>
  <c r="A94" i="28"/>
  <c r="B94" i="28"/>
  <c r="C94" i="28"/>
  <c r="D94" i="28"/>
  <c r="A95" i="28"/>
  <c r="B95" i="28"/>
  <c r="C95" i="28"/>
  <c r="D95" i="28"/>
  <c r="A96" i="28"/>
  <c r="B96" i="28"/>
  <c r="C96" i="28"/>
  <c r="D96" i="28"/>
  <c r="A97" i="28"/>
  <c r="B97" i="28"/>
  <c r="C97" i="28"/>
  <c r="D97" i="28"/>
  <c r="A98" i="28"/>
  <c r="B98" i="28"/>
  <c r="C98" i="28"/>
  <c r="D98" i="28"/>
  <c r="A99" i="28"/>
  <c r="B99" i="28"/>
  <c r="C99" i="28"/>
  <c r="D99" i="28"/>
  <c r="A100" i="28"/>
  <c r="B100" i="28"/>
  <c r="C100" i="28"/>
  <c r="D100" i="28"/>
  <c r="E100" i="28"/>
  <c r="A101" i="28"/>
  <c r="B101" i="28"/>
  <c r="C101" i="28"/>
  <c r="D101" i="28"/>
  <c r="A102" i="28"/>
  <c r="B102" i="28"/>
  <c r="C102" i="28"/>
  <c r="D102" i="28"/>
  <c r="A103" i="28"/>
  <c r="B103" i="28"/>
  <c r="C103" i="28"/>
  <c r="D103" i="28"/>
  <c r="A104" i="28"/>
  <c r="B104" i="28"/>
  <c r="C104" i="28"/>
  <c r="D104" i="28"/>
  <c r="E104" i="28"/>
  <c r="A105" i="28"/>
  <c r="B105" i="28"/>
  <c r="C105" i="28"/>
  <c r="D105" i="28"/>
  <c r="E105" i="28"/>
  <c r="A106" i="28"/>
  <c r="B106" i="28"/>
  <c r="C106" i="28"/>
  <c r="D106" i="28"/>
  <c r="E106" i="28"/>
  <c r="A107" i="28"/>
  <c r="B107" i="28"/>
  <c r="C107" i="28"/>
  <c r="D107" i="28"/>
  <c r="E107" i="28"/>
  <c r="A108" i="28"/>
  <c r="B108" i="28"/>
  <c r="C108" i="28"/>
  <c r="D108" i="28"/>
  <c r="E108" i="28"/>
  <c r="A109" i="28"/>
  <c r="B109" i="28"/>
  <c r="C109" i="28"/>
  <c r="D109" i="28"/>
  <c r="E109" i="28"/>
  <c r="A110" i="28"/>
  <c r="B110" i="28"/>
  <c r="C110" i="28"/>
  <c r="D110" i="28"/>
  <c r="E110" i="28"/>
  <c r="A111" i="28"/>
  <c r="B111" i="28"/>
  <c r="C111" i="28"/>
  <c r="D111" i="28"/>
  <c r="E111" i="28"/>
  <c r="A112" i="28"/>
  <c r="B112" i="28"/>
  <c r="C112" i="28"/>
  <c r="D112" i="28"/>
  <c r="E112" i="28"/>
  <c r="A113" i="28"/>
  <c r="B113" i="28"/>
  <c r="C113" i="28"/>
  <c r="D113" i="28"/>
  <c r="E113" i="28"/>
  <c r="A114" i="28"/>
  <c r="B114" i="28"/>
  <c r="C114" i="28"/>
  <c r="D114" i="28"/>
  <c r="E114" i="28"/>
  <c r="A116" i="28"/>
  <c r="B116" i="28"/>
  <c r="C116" i="28"/>
  <c r="D116" i="28"/>
  <c r="A117" i="28"/>
  <c r="B117" i="28"/>
  <c r="C117" i="28"/>
  <c r="D117" i="28"/>
  <c r="E117" i="28"/>
  <c r="A118" i="28"/>
  <c r="B118" i="28"/>
  <c r="C118" i="28"/>
  <c r="D118" i="28"/>
  <c r="A119" i="28"/>
  <c r="B119" i="28"/>
  <c r="C119" i="28"/>
  <c r="D119" i="28"/>
  <c r="A120" i="28"/>
  <c r="B120" i="28"/>
  <c r="C120" i="28"/>
  <c r="D120" i="28"/>
  <c r="A121" i="28"/>
  <c r="B121" i="28"/>
  <c r="C121" i="28"/>
  <c r="D121" i="28"/>
  <c r="A122" i="28"/>
  <c r="B122" i="28"/>
  <c r="C122" i="28"/>
  <c r="D122" i="28"/>
  <c r="A123" i="28"/>
  <c r="B123" i="28"/>
  <c r="C123" i="28"/>
  <c r="D123" i="28"/>
  <c r="A124" i="28"/>
  <c r="B124" i="28"/>
  <c r="C124" i="28"/>
  <c r="D124" i="28"/>
  <c r="A125" i="28"/>
  <c r="B125" i="28"/>
  <c r="C125" i="28"/>
  <c r="D125" i="28"/>
  <c r="E125" i="28"/>
  <c r="A126" i="28"/>
  <c r="B126" i="28"/>
  <c r="C126" i="28"/>
  <c r="D126" i="28"/>
  <c r="A127" i="28"/>
  <c r="B127" i="28"/>
  <c r="C127" i="28"/>
  <c r="D127" i="28"/>
  <c r="A128" i="28"/>
  <c r="B128" i="28"/>
  <c r="C128" i="28"/>
  <c r="D128" i="28"/>
  <c r="A129" i="28"/>
  <c r="B129" i="28"/>
  <c r="C129" i="28"/>
  <c r="D129" i="28"/>
  <c r="A130" i="28"/>
  <c r="B130" i="28"/>
  <c r="C130" i="28"/>
  <c r="D130" i="28"/>
  <c r="A131" i="28"/>
  <c r="B131" i="28"/>
  <c r="C131" i="28"/>
  <c r="D131" i="28"/>
  <c r="A132" i="28"/>
  <c r="B132" i="28"/>
  <c r="C132" i="28"/>
  <c r="D132" i="28"/>
  <c r="A133" i="28"/>
  <c r="B133" i="28"/>
  <c r="C133" i="28"/>
  <c r="D133" i="28"/>
  <c r="E133" i="28"/>
  <c r="A134" i="28"/>
  <c r="B134" i="28"/>
  <c r="C134" i="28"/>
  <c r="D134" i="28"/>
  <c r="A135" i="28"/>
  <c r="B135" i="28"/>
  <c r="C135" i="28"/>
  <c r="D135" i="28"/>
  <c r="A136" i="28"/>
  <c r="B136" i="28"/>
  <c r="C136" i="28"/>
  <c r="D136" i="28"/>
  <c r="A137" i="28"/>
  <c r="B137" i="28"/>
  <c r="C137" i="28"/>
  <c r="D137" i="28"/>
  <c r="A138" i="28"/>
  <c r="B138" i="28"/>
  <c r="C138" i="28"/>
  <c r="D138" i="28"/>
  <c r="A139" i="28"/>
  <c r="B139" i="28"/>
  <c r="C139" i="28"/>
  <c r="D139" i="28"/>
  <c r="A140" i="28"/>
  <c r="B140" i="28"/>
  <c r="C140" i="28"/>
  <c r="D140" i="28"/>
  <c r="A141" i="28"/>
  <c r="B141" i="28"/>
  <c r="C141" i="28"/>
  <c r="D141" i="28"/>
  <c r="E141" i="28"/>
  <c r="A142" i="28"/>
  <c r="B142" i="28"/>
  <c r="C142" i="28"/>
  <c r="D142" i="28"/>
  <c r="A143" i="28"/>
  <c r="B143" i="28"/>
  <c r="C143" i="28"/>
  <c r="D143" i="28"/>
  <c r="A144" i="28"/>
  <c r="B144" i="28"/>
  <c r="C144" i="28"/>
  <c r="D144" i="28"/>
  <c r="A145" i="28"/>
  <c r="B145" i="28"/>
  <c r="C145" i="28"/>
  <c r="D145" i="28"/>
  <c r="A146" i="28"/>
  <c r="B146" i="28"/>
  <c r="C146" i="28"/>
  <c r="D146" i="28"/>
  <c r="A147" i="28"/>
  <c r="B147" i="28"/>
  <c r="C147" i="28"/>
  <c r="D147" i="28"/>
  <c r="A148" i="28"/>
  <c r="B148" i="28"/>
  <c r="C148" i="28"/>
  <c r="D148" i="28"/>
  <c r="A149" i="28"/>
  <c r="B149" i="28"/>
  <c r="C149" i="28"/>
  <c r="D149" i="28"/>
  <c r="E149" i="28"/>
  <c r="A150" i="28"/>
  <c r="B150" i="28"/>
  <c r="C150" i="28"/>
  <c r="D150" i="28"/>
  <c r="A151" i="28"/>
  <c r="B151" i="28"/>
  <c r="C151" i="28"/>
  <c r="D151" i="28"/>
  <c r="A152" i="28"/>
  <c r="B152" i="28"/>
  <c r="C152" i="28"/>
  <c r="D152" i="28"/>
  <c r="A153" i="28"/>
  <c r="B153" i="28"/>
  <c r="C153" i="28"/>
  <c r="D153" i="28"/>
  <c r="A154" i="28"/>
  <c r="B154" i="28"/>
  <c r="C154" i="28"/>
  <c r="D154" i="28"/>
  <c r="A155" i="28"/>
  <c r="B155" i="28"/>
  <c r="C155" i="28"/>
  <c r="D155" i="28"/>
  <c r="A156" i="28"/>
  <c r="B156" i="28"/>
  <c r="C156" i="28"/>
  <c r="D156" i="28"/>
  <c r="A157" i="28"/>
  <c r="B157" i="28"/>
  <c r="C157" i="28"/>
  <c r="D157" i="28"/>
  <c r="E157" i="28"/>
  <c r="A158" i="28"/>
  <c r="B158" i="28"/>
  <c r="C158" i="28"/>
  <c r="D158" i="28"/>
  <c r="A159" i="28"/>
  <c r="B159" i="28"/>
  <c r="C159" i="28"/>
  <c r="D159" i="28"/>
  <c r="A160" i="28"/>
  <c r="B160" i="28"/>
  <c r="C160" i="28"/>
  <c r="D160" i="28"/>
  <c r="A161" i="28"/>
  <c r="B161" i="28"/>
  <c r="C161" i="28"/>
  <c r="D161" i="28"/>
  <c r="A162" i="28"/>
  <c r="B162" i="28"/>
  <c r="C162" i="28"/>
  <c r="D162" i="28"/>
  <c r="A163" i="28"/>
  <c r="B163" i="28"/>
  <c r="C163" i="28"/>
  <c r="D163" i="28"/>
  <c r="A164" i="28"/>
  <c r="B164" i="28"/>
  <c r="C164" i="28"/>
  <c r="D164" i="28"/>
  <c r="A165" i="28"/>
  <c r="B165" i="28"/>
  <c r="C165" i="28"/>
  <c r="D165" i="28"/>
  <c r="E165" i="28"/>
  <c r="A166" i="28"/>
  <c r="B166" i="28"/>
  <c r="C166" i="28"/>
  <c r="D166" i="28"/>
  <c r="A167" i="28"/>
  <c r="B167" i="28"/>
  <c r="C167" i="28"/>
  <c r="D167" i="28"/>
  <c r="A168" i="28"/>
  <c r="B168" i="28"/>
  <c r="C168" i="28"/>
  <c r="D168" i="28"/>
  <c r="A169" i="28"/>
  <c r="B169" i="28"/>
  <c r="C169" i="28"/>
  <c r="D169" i="28"/>
  <c r="A170" i="28"/>
  <c r="B170" i="28"/>
  <c r="C170" i="28"/>
  <c r="D170" i="28"/>
  <c r="A171" i="28"/>
  <c r="B171" i="28"/>
  <c r="C171" i="28"/>
  <c r="D171" i="28"/>
  <c r="A172" i="28"/>
  <c r="B172" i="28"/>
  <c r="C172" i="28"/>
  <c r="D172" i="28"/>
  <c r="A173" i="28"/>
  <c r="B173" i="28"/>
  <c r="C173" i="28"/>
  <c r="D173" i="28"/>
  <c r="E173" i="28"/>
  <c r="A174" i="28"/>
  <c r="B174" i="28"/>
  <c r="C174" i="28"/>
  <c r="D174" i="28"/>
  <c r="A175" i="28"/>
  <c r="B175" i="28"/>
  <c r="C175" i="28"/>
  <c r="D175" i="28"/>
  <c r="A176" i="28"/>
  <c r="B176" i="28"/>
  <c r="C176" i="28"/>
  <c r="D176" i="28"/>
  <c r="A177" i="28"/>
  <c r="B177" i="28"/>
  <c r="C177" i="28"/>
  <c r="D177" i="28"/>
  <c r="A178" i="28"/>
  <c r="B178" i="28"/>
  <c r="C178" i="28"/>
  <c r="D178" i="28"/>
  <c r="A179" i="28"/>
  <c r="B179" i="28"/>
  <c r="C179" i="28"/>
  <c r="D179" i="28"/>
  <c r="A180" i="28"/>
  <c r="B180" i="28"/>
  <c r="C180" i="28"/>
  <c r="D180" i="28"/>
  <c r="A181" i="28"/>
  <c r="B181" i="28"/>
  <c r="C181" i="28"/>
  <c r="D181" i="28"/>
  <c r="E181" i="28"/>
  <c r="A182" i="28"/>
  <c r="B182" i="28"/>
  <c r="C182" i="28"/>
  <c r="D182" i="28"/>
  <c r="A183" i="28"/>
  <c r="B183" i="28"/>
  <c r="C183" i="28"/>
  <c r="D183" i="28"/>
  <c r="A184" i="28"/>
  <c r="B184" i="28"/>
  <c r="C184" i="28"/>
  <c r="D184" i="28"/>
  <c r="A185" i="28"/>
  <c r="B185" i="28"/>
  <c r="C185" i="28"/>
  <c r="D185" i="28"/>
  <c r="A186" i="28"/>
  <c r="B186" i="28"/>
  <c r="C186" i="28"/>
  <c r="D186" i="28"/>
  <c r="A187" i="28"/>
  <c r="B187" i="28"/>
  <c r="C187" i="28"/>
  <c r="D187" i="28"/>
  <c r="A188" i="28"/>
  <c r="B188" i="28"/>
  <c r="C188" i="28"/>
  <c r="D188" i="28"/>
  <c r="A189" i="28"/>
  <c r="B189" i="28"/>
  <c r="C189" i="28"/>
  <c r="D189" i="28"/>
  <c r="E189" i="28"/>
  <c r="A190" i="28"/>
  <c r="B190" i="28"/>
  <c r="C190" i="28"/>
  <c r="D190" i="28"/>
  <c r="A191" i="28"/>
  <c r="B191" i="28"/>
  <c r="C191" i="28"/>
  <c r="D191" i="28"/>
  <c r="A192" i="28"/>
  <c r="B192" i="28"/>
  <c r="C192" i="28"/>
  <c r="D192" i="28"/>
  <c r="A193" i="28"/>
  <c r="B193" i="28"/>
  <c r="C193" i="28"/>
  <c r="D193" i="28"/>
  <c r="A194" i="28"/>
  <c r="B194" i="28"/>
  <c r="C194" i="28"/>
  <c r="D194" i="28"/>
  <c r="A195" i="28"/>
  <c r="B195" i="28"/>
  <c r="C195" i="28"/>
  <c r="D195" i="28"/>
  <c r="A196" i="28"/>
  <c r="B196" i="28"/>
  <c r="C196" i="28"/>
  <c r="D196" i="28"/>
  <c r="A197" i="28"/>
  <c r="B197" i="28"/>
  <c r="C197" i="28"/>
  <c r="D197" i="28"/>
  <c r="E197" i="28"/>
  <c r="A198" i="28"/>
  <c r="B198" i="28"/>
  <c r="C198" i="28"/>
  <c r="D198" i="28"/>
  <c r="A199" i="28"/>
  <c r="B199" i="28"/>
  <c r="C199" i="28"/>
  <c r="D199" i="28"/>
  <c r="A200" i="28"/>
  <c r="B200" i="28"/>
  <c r="C200" i="28"/>
  <c r="D200" i="28"/>
  <c r="A201" i="28"/>
  <c r="B201" i="28"/>
  <c r="C201" i="28"/>
  <c r="D201" i="28"/>
  <c r="A202" i="28"/>
  <c r="B202" i="28"/>
  <c r="C202" i="28"/>
  <c r="D202" i="28"/>
  <c r="A203" i="28"/>
  <c r="B203" i="28"/>
  <c r="C203" i="28"/>
  <c r="D203" i="28"/>
  <c r="E203" i="28"/>
  <c r="A204" i="28"/>
  <c r="B204" i="28"/>
  <c r="C204" i="28"/>
  <c r="D204" i="28"/>
  <c r="A205" i="28"/>
  <c r="B205" i="28"/>
  <c r="C205" i="28"/>
  <c r="D205" i="28"/>
  <c r="E205" i="28"/>
  <c r="A206" i="28"/>
  <c r="B206" i="28"/>
  <c r="C206" i="28"/>
  <c r="D206" i="28"/>
  <c r="A207" i="28"/>
  <c r="B207" i="28"/>
  <c r="C207" i="28"/>
  <c r="D207" i="28"/>
  <c r="A208" i="28"/>
  <c r="B208" i="28"/>
  <c r="C208" i="28"/>
  <c r="D208" i="28"/>
  <c r="A209" i="28"/>
  <c r="B209" i="28"/>
  <c r="C209" i="28"/>
  <c r="D209" i="28"/>
  <c r="A210" i="28"/>
  <c r="B210" i="28"/>
  <c r="C210" i="28"/>
  <c r="D210" i="28"/>
  <c r="E213" i="37"/>
  <c r="E213" i="28" s="1"/>
  <c r="E212" i="37"/>
  <c r="E212" i="28" s="1"/>
  <c r="E211" i="37"/>
  <c r="E210" i="37"/>
  <c r="E210" i="28" s="1"/>
  <c r="E209" i="37"/>
  <c r="E209" i="28" s="1"/>
  <c r="E208" i="37"/>
  <c r="E208" i="28" s="1"/>
  <c r="E207" i="37"/>
  <c r="E207" i="28" s="1"/>
  <c r="E206" i="37"/>
  <c r="E206" i="28" s="1"/>
  <c r="E205" i="37"/>
  <c r="E204" i="37"/>
  <c r="E204" i="28" s="1"/>
  <c r="E203" i="37"/>
  <c r="E202" i="37"/>
  <c r="E202" i="28" s="1"/>
  <c r="E201" i="37"/>
  <c r="E201" i="28" s="1"/>
  <c r="E200" i="37"/>
  <c r="E200" i="28" s="1"/>
  <c r="E199" i="37"/>
  <c r="E199" i="28" s="1"/>
  <c r="E198" i="37"/>
  <c r="E198" i="28" s="1"/>
  <c r="E197" i="37"/>
  <c r="E196" i="37"/>
  <c r="E196" i="28" s="1"/>
  <c r="E195" i="37"/>
  <c r="E195" i="28" s="1"/>
  <c r="E194" i="37"/>
  <c r="E194" i="28" s="1"/>
  <c r="E193" i="37"/>
  <c r="E193" i="28" s="1"/>
  <c r="E192" i="37"/>
  <c r="E192" i="28" s="1"/>
  <c r="E191" i="37"/>
  <c r="E191" i="28" s="1"/>
  <c r="E190" i="37"/>
  <c r="E190" i="28" s="1"/>
  <c r="E189" i="37"/>
  <c r="E188" i="37"/>
  <c r="E188" i="28" s="1"/>
  <c r="E187" i="37"/>
  <c r="E187" i="28" s="1"/>
  <c r="E186" i="37"/>
  <c r="E186" i="28" s="1"/>
  <c r="E185" i="37"/>
  <c r="E185" i="28" s="1"/>
  <c r="E184" i="37"/>
  <c r="E184" i="28" s="1"/>
  <c r="E183" i="37"/>
  <c r="E183" i="28" s="1"/>
  <c r="E182" i="37"/>
  <c r="E182" i="28" s="1"/>
  <c r="E181" i="37"/>
  <c r="E180" i="37"/>
  <c r="E180" i="28" s="1"/>
  <c r="E179" i="37"/>
  <c r="E179" i="28" s="1"/>
  <c r="E178" i="37"/>
  <c r="E178" i="28" s="1"/>
  <c r="E177" i="37"/>
  <c r="E177" i="28" s="1"/>
  <c r="E176" i="37"/>
  <c r="E176" i="28" s="1"/>
  <c r="E175" i="37"/>
  <c r="E175" i="28" s="1"/>
  <c r="E174" i="37"/>
  <c r="E174" i="28" s="1"/>
  <c r="E173" i="37"/>
  <c r="E172" i="37"/>
  <c r="E172" i="28" s="1"/>
  <c r="E171" i="37"/>
  <c r="E171" i="28" s="1"/>
  <c r="E170" i="37"/>
  <c r="E170" i="28" s="1"/>
  <c r="E169" i="37"/>
  <c r="E169" i="28" s="1"/>
  <c r="E168" i="37"/>
  <c r="E168" i="28" s="1"/>
  <c r="E167" i="37"/>
  <c r="E167" i="28" s="1"/>
  <c r="E166" i="37"/>
  <c r="E166" i="28" s="1"/>
  <c r="E165" i="37"/>
  <c r="E164" i="37"/>
  <c r="E164" i="28" s="1"/>
  <c r="E163" i="37"/>
  <c r="E163" i="28" s="1"/>
  <c r="E162" i="37"/>
  <c r="E162" i="28" s="1"/>
  <c r="E161" i="37"/>
  <c r="E161" i="28" s="1"/>
  <c r="E160" i="37"/>
  <c r="E160" i="28" s="1"/>
  <c r="E159" i="37"/>
  <c r="E159" i="28" s="1"/>
  <c r="E158" i="37"/>
  <c r="E158" i="28" s="1"/>
  <c r="E157" i="37"/>
  <c r="E156" i="37"/>
  <c r="E156" i="28" s="1"/>
  <c r="E155" i="37"/>
  <c r="E155" i="28" s="1"/>
  <c r="E154" i="37"/>
  <c r="E154" i="28" s="1"/>
  <c r="E153" i="37"/>
  <c r="E153" i="28" s="1"/>
  <c r="E152" i="37"/>
  <c r="E152" i="28" s="1"/>
  <c r="E151" i="37"/>
  <c r="E151" i="28" s="1"/>
  <c r="E150" i="37"/>
  <c r="E150" i="28" s="1"/>
  <c r="E149" i="37"/>
  <c r="E148" i="37"/>
  <c r="E148" i="28" s="1"/>
  <c r="E147" i="37"/>
  <c r="E147" i="28" s="1"/>
  <c r="E146" i="37"/>
  <c r="E146" i="28" s="1"/>
  <c r="E145" i="37"/>
  <c r="E145" i="28" s="1"/>
  <c r="E144" i="37"/>
  <c r="E144" i="28" s="1"/>
  <c r="E143" i="37"/>
  <c r="E143" i="28" s="1"/>
  <c r="E142" i="37"/>
  <c r="E142" i="28" s="1"/>
  <c r="E141" i="37"/>
  <c r="E140" i="37"/>
  <c r="E140" i="28" s="1"/>
  <c r="E139" i="37"/>
  <c r="E139" i="28" s="1"/>
  <c r="E138" i="37"/>
  <c r="E138" i="28" s="1"/>
  <c r="E137" i="37"/>
  <c r="E137" i="28" s="1"/>
  <c r="E136" i="37"/>
  <c r="E136" i="28" s="1"/>
  <c r="E135" i="37"/>
  <c r="E135" i="28" s="1"/>
  <c r="E134" i="37"/>
  <c r="E134" i="28" s="1"/>
  <c r="E133" i="37"/>
  <c r="E132" i="37"/>
  <c r="E132" i="28" s="1"/>
  <c r="E131" i="37"/>
  <c r="E131" i="28" s="1"/>
  <c r="E130" i="37"/>
  <c r="E130" i="28" s="1"/>
  <c r="E129" i="37"/>
  <c r="E129" i="28" s="1"/>
  <c r="E128" i="37"/>
  <c r="E128" i="28" s="1"/>
  <c r="E127" i="37"/>
  <c r="E127" i="28" s="1"/>
  <c r="E126" i="37"/>
  <c r="E126" i="28" s="1"/>
  <c r="E125" i="37"/>
  <c r="E124" i="37"/>
  <c r="E124" i="28" s="1"/>
  <c r="E123" i="37"/>
  <c r="E123" i="28" s="1"/>
  <c r="E122" i="37"/>
  <c r="E122" i="28" s="1"/>
  <c r="E121" i="37"/>
  <c r="E121" i="28" s="1"/>
  <c r="E120" i="37"/>
  <c r="E120" i="28" s="1"/>
  <c r="E119" i="37"/>
  <c r="E119" i="28" s="1"/>
  <c r="E118" i="37"/>
  <c r="E118" i="28" s="1"/>
  <c r="E117" i="37"/>
  <c r="E116" i="37"/>
  <c r="E116" i="28" s="1"/>
  <c r="E103" i="37"/>
  <c r="E103" i="28" s="1"/>
  <c r="E102" i="37"/>
  <c r="E102" i="28" s="1"/>
  <c r="E101" i="37"/>
  <c r="E101" i="28" s="1"/>
  <c r="E100" i="37"/>
  <c r="E99" i="37"/>
  <c r="E99" i="28" s="1"/>
  <c r="E98" i="37"/>
  <c r="E98" i="28" s="1"/>
  <c r="E97" i="37"/>
  <c r="E97" i="28" s="1"/>
  <c r="E96" i="37"/>
  <c r="E96" i="28" s="1"/>
  <c r="E95" i="37"/>
  <c r="E95" i="28" s="1"/>
  <c r="E94" i="37"/>
  <c r="E94" i="28" s="1"/>
  <c r="E93" i="37"/>
  <c r="E93" i="28" s="1"/>
  <c r="E92" i="37"/>
  <c r="E92" i="28" s="1"/>
  <c r="E88" i="37"/>
  <c r="E88" i="28" s="1"/>
  <c r="E87" i="37"/>
  <c r="E87" i="28" s="1"/>
  <c r="E86" i="37"/>
  <c r="E86" i="28" s="1"/>
  <c r="E85" i="37"/>
  <c r="E85" i="28" s="1"/>
  <c r="E84" i="37"/>
  <c r="E83" i="37"/>
  <c r="E82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F343" i="27" l="1"/>
  <c r="B343" i="27"/>
  <c r="F330" i="27"/>
  <c r="B330" i="27"/>
  <c r="F326" i="27"/>
  <c r="B326" i="27"/>
  <c r="F321" i="27"/>
  <c r="B321" i="27"/>
  <c r="F302" i="27"/>
  <c r="B302" i="27"/>
  <c r="F293" i="27"/>
  <c r="B293" i="27"/>
  <c r="F286" i="27"/>
  <c r="B286" i="27"/>
  <c r="F271" i="27"/>
  <c r="B271" i="27"/>
  <c r="F270" i="27"/>
  <c r="B270" i="27"/>
  <c r="F260" i="27"/>
  <c r="B260" i="27"/>
  <c r="F255" i="27"/>
  <c r="B255" i="27"/>
  <c r="F249" i="27"/>
  <c r="B249" i="27"/>
  <c r="F235" i="27"/>
  <c r="B235" i="27"/>
  <c r="F225" i="27"/>
  <c r="B225" i="27"/>
  <c r="F220" i="27"/>
  <c r="B220" i="27"/>
  <c r="F219" i="27"/>
  <c r="B219" i="27"/>
  <c r="F197" i="27"/>
  <c r="B197" i="27"/>
  <c r="F193" i="27"/>
  <c r="B193" i="27"/>
  <c r="F177" i="27"/>
  <c r="B177" i="27"/>
  <c r="F174" i="27"/>
  <c r="B174" i="27"/>
  <c r="F169" i="27"/>
  <c r="B169" i="27"/>
  <c r="F163" i="27"/>
  <c r="B163" i="27"/>
  <c r="F149" i="27"/>
  <c r="B149" i="27"/>
  <c r="F148" i="27"/>
  <c r="B148" i="27"/>
  <c r="F132" i="27"/>
  <c r="B132" i="27"/>
  <c r="F110" i="27"/>
  <c r="B110" i="27"/>
  <c r="F105" i="27"/>
  <c r="B105" i="27"/>
  <c r="F102" i="27"/>
  <c r="B102" i="27"/>
  <c r="F99" i="27"/>
  <c r="B99" i="27"/>
  <c r="F97" i="27"/>
  <c r="B97" i="27"/>
  <c r="F96" i="27"/>
  <c r="B96" i="27"/>
  <c r="F89" i="27"/>
  <c r="B89" i="27"/>
  <c r="F72" i="27"/>
  <c r="B72" i="27"/>
  <c r="A345" i="27"/>
  <c r="B345" i="27"/>
  <c r="F345" i="27"/>
  <c r="A346" i="27"/>
  <c r="B346" i="27"/>
  <c r="F346" i="27"/>
  <c r="A347" i="27"/>
  <c r="B347" i="27"/>
  <c r="C347" i="27"/>
  <c r="D347" i="27"/>
  <c r="E347" i="27"/>
  <c r="F347" i="27"/>
  <c r="A348" i="27"/>
  <c r="B348" i="27"/>
  <c r="F348" i="27"/>
  <c r="A349" i="27"/>
  <c r="B349" i="27"/>
  <c r="F349" i="27"/>
  <c r="A350" i="27"/>
  <c r="B350" i="27"/>
  <c r="F350" i="27"/>
  <c r="A351" i="27"/>
  <c r="B351" i="27"/>
  <c r="F351" i="27"/>
  <c r="A334" i="27"/>
  <c r="B334" i="27"/>
  <c r="F334" i="27"/>
  <c r="A335" i="27"/>
  <c r="B335" i="27"/>
  <c r="F335" i="27"/>
  <c r="A336" i="27"/>
  <c r="B336" i="27"/>
  <c r="F336" i="27"/>
  <c r="A337" i="27"/>
  <c r="B337" i="27"/>
  <c r="F337" i="27"/>
  <c r="A338" i="27"/>
  <c r="B338" i="27"/>
  <c r="F338" i="27"/>
  <c r="A339" i="27"/>
  <c r="B339" i="27"/>
  <c r="F339" i="27"/>
  <c r="A340" i="27"/>
  <c r="B340" i="27"/>
  <c r="F340" i="27"/>
  <c r="A341" i="27"/>
  <c r="B341" i="27"/>
  <c r="F341" i="27"/>
  <c r="A342" i="27"/>
  <c r="B342" i="27"/>
  <c r="D342" i="27"/>
  <c r="F342" i="27"/>
  <c r="A344" i="27"/>
  <c r="B344" i="27"/>
  <c r="F344" i="27"/>
  <c r="A87" i="27"/>
  <c r="B87" i="27"/>
  <c r="F87" i="27"/>
  <c r="A88" i="27"/>
  <c r="B88" i="27"/>
  <c r="F88" i="27"/>
  <c r="A90" i="27"/>
  <c r="B90" i="27"/>
  <c r="F90" i="27"/>
  <c r="A91" i="27"/>
  <c r="B91" i="27"/>
  <c r="F91" i="27"/>
  <c r="A92" i="27"/>
  <c r="B92" i="27"/>
  <c r="F92" i="27"/>
  <c r="A93" i="27"/>
  <c r="B93" i="27"/>
  <c r="F93" i="27"/>
  <c r="A94" i="27"/>
  <c r="B94" i="27"/>
  <c r="F94" i="27"/>
  <c r="A95" i="27"/>
  <c r="B95" i="27"/>
  <c r="F95" i="27"/>
  <c r="A98" i="27"/>
  <c r="B98" i="27"/>
  <c r="F98" i="27"/>
  <c r="A100" i="27"/>
  <c r="B100" i="27"/>
  <c r="F100" i="27"/>
  <c r="A101" i="27"/>
  <c r="B101" i="27"/>
  <c r="F101" i="27"/>
  <c r="A103" i="27"/>
  <c r="B103" i="27"/>
  <c r="F103" i="27"/>
  <c r="A104" i="27"/>
  <c r="B104" i="27"/>
  <c r="F104" i="27"/>
  <c r="A106" i="27"/>
  <c r="B106" i="27"/>
  <c r="F106" i="27"/>
  <c r="A107" i="27"/>
  <c r="B107" i="27"/>
  <c r="F107" i="27"/>
  <c r="A108" i="27"/>
  <c r="B108" i="27"/>
  <c r="F108" i="27"/>
  <c r="A109" i="27"/>
  <c r="B109" i="27"/>
  <c r="F109" i="27"/>
  <c r="A111" i="27"/>
  <c r="B111" i="27"/>
  <c r="F111" i="27"/>
  <c r="A112" i="27"/>
  <c r="B112" i="27"/>
  <c r="F112" i="27"/>
  <c r="A113" i="27"/>
  <c r="B113" i="27"/>
  <c r="F113" i="27"/>
  <c r="A114" i="27"/>
  <c r="B114" i="27"/>
  <c r="F114" i="27"/>
  <c r="A115" i="27"/>
  <c r="B115" i="27"/>
  <c r="F115" i="27"/>
  <c r="A116" i="27"/>
  <c r="B116" i="27"/>
  <c r="F116" i="27"/>
  <c r="A117" i="27"/>
  <c r="B117" i="27"/>
  <c r="F117" i="27"/>
  <c r="A118" i="27"/>
  <c r="B118" i="27"/>
  <c r="F118" i="27"/>
  <c r="A119" i="27"/>
  <c r="B119" i="27"/>
  <c r="F119" i="27"/>
  <c r="A120" i="27"/>
  <c r="B120" i="27"/>
  <c r="F120" i="27"/>
  <c r="A121" i="27"/>
  <c r="B121" i="27"/>
  <c r="F121" i="27"/>
  <c r="A122" i="27"/>
  <c r="B122" i="27"/>
  <c r="F122" i="27"/>
  <c r="A123" i="27"/>
  <c r="B123" i="27"/>
  <c r="F123" i="27"/>
  <c r="A124" i="27"/>
  <c r="B124" i="27"/>
  <c r="D124" i="27"/>
  <c r="F124" i="27"/>
  <c r="A125" i="27"/>
  <c r="B125" i="27"/>
  <c r="F125" i="27"/>
  <c r="A126" i="27"/>
  <c r="B126" i="27"/>
  <c r="F126" i="27"/>
  <c r="A127" i="27"/>
  <c r="B127" i="27"/>
  <c r="F127" i="27"/>
  <c r="A128" i="27"/>
  <c r="B128" i="27"/>
  <c r="F128" i="27"/>
  <c r="A129" i="27"/>
  <c r="B129" i="27"/>
  <c r="F129" i="27"/>
  <c r="A130" i="27"/>
  <c r="B130" i="27"/>
  <c r="F130" i="27"/>
  <c r="A131" i="27"/>
  <c r="B131" i="27"/>
  <c r="F131" i="27"/>
  <c r="A133" i="27"/>
  <c r="B133" i="27"/>
  <c r="F133" i="27"/>
  <c r="A134" i="27"/>
  <c r="B134" i="27"/>
  <c r="F134" i="27"/>
  <c r="A135" i="27"/>
  <c r="B135" i="27"/>
  <c r="F135" i="27"/>
  <c r="A136" i="27"/>
  <c r="B136" i="27"/>
  <c r="F136" i="27"/>
  <c r="A137" i="27"/>
  <c r="B137" i="27"/>
  <c r="F137" i="27"/>
  <c r="A138" i="27"/>
  <c r="B138" i="27"/>
  <c r="F138" i="27"/>
  <c r="A139" i="27"/>
  <c r="B139" i="27"/>
  <c r="F139" i="27"/>
  <c r="A140" i="27"/>
  <c r="B140" i="27"/>
  <c r="F140" i="27"/>
  <c r="A141" i="27"/>
  <c r="B141" i="27"/>
  <c r="F141" i="27"/>
  <c r="A142" i="27"/>
  <c r="B142" i="27"/>
  <c r="F142" i="27"/>
  <c r="A143" i="27"/>
  <c r="B143" i="27"/>
  <c r="F143" i="27"/>
  <c r="A144" i="27"/>
  <c r="B144" i="27"/>
  <c r="F144" i="27"/>
  <c r="A145" i="27"/>
  <c r="B145" i="27"/>
  <c r="F145" i="27"/>
  <c r="A146" i="27"/>
  <c r="B146" i="27"/>
  <c r="F146" i="27"/>
  <c r="A147" i="27"/>
  <c r="B147" i="27"/>
  <c r="F147" i="27"/>
  <c r="A150" i="27"/>
  <c r="B150" i="27"/>
  <c r="F150" i="27"/>
  <c r="A151" i="27"/>
  <c r="B151" i="27"/>
  <c r="F151" i="27"/>
  <c r="A152" i="27"/>
  <c r="B152" i="27"/>
  <c r="F152" i="27"/>
  <c r="A153" i="27"/>
  <c r="B153" i="27"/>
  <c r="F153" i="27"/>
  <c r="A154" i="27"/>
  <c r="B154" i="27"/>
  <c r="F154" i="27"/>
  <c r="A155" i="27"/>
  <c r="B155" i="27"/>
  <c r="F155" i="27"/>
  <c r="A156" i="27"/>
  <c r="B156" i="27"/>
  <c r="F156" i="27"/>
  <c r="A157" i="27"/>
  <c r="B157" i="27"/>
  <c r="F157" i="27"/>
  <c r="A158" i="27"/>
  <c r="B158" i="27"/>
  <c r="F158" i="27"/>
  <c r="A159" i="27"/>
  <c r="B159" i="27"/>
  <c r="D159" i="27"/>
  <c r="F159" i="27"/>
  <c r="A160" i="27"/>
  <c r="B160" i="27"/>
  <c r="F160" i="27"/>
  <c r="A161" i="27"/>
  <c r="B161" i="27"/>
  <c r="F161" i="27"/>
  <c r="A162" i="27"/>
  <c r="B162" i="27"/>
  <c r="F162" i="27"/>
  <c r="A164" i="27"/>
  <c r="B164" i="27"/>
  <c r="F164" i="27"/>
  <c r="A165" i="27"/>
  <c r="B165" i="27"/>
  <c r="F165" i="27"/>
  <c r="A166" i="27"/>
  <c r="B166" i="27"/>
  <c r="F166" i="27"/>
  <c r="A167" i="27"/>
  <c r="B167" i="27"/>
  <c r="F167" i="27"/>
  <c r="A168" i="27"/>
  <c r="B168" i="27"/>
  <c r="F168" i="27"/>
  <c r="A170" i="27"/>
  <c r="B170" i="27"/>
  <c r="F170" i="27"/>
  <c r="A171" i="27"/>
  <c r="B171" i="27"/>
  <c r="F171" i="27"/>
  <c r="A172" i="27"/>
  <c r="B172" i="27"/>
  <c r="F172" i="27"/>
  <c r="A173" i="27"/>
  <c r="B173" i="27"/>
  <c r="F173" i="27"/>
  <c r="A175" i="27"/>
  <c r="B175" i="27"/>
  <c r="F175" i="27"/>
  <c r="A176" i="27"/>
  <c r="B176" i="27"/>
  <c r="F176" i="27"/>
  <c r="A178" i="27"/>
  <c r="B178" i="27"/>
  <c r="F178" i="27"/>
  <c r="A179" i="27"/>
  <c r="B179" i="27"/>
  <c r="F179" i="27"/>
  <c r="A180" i="27"/>
  <c r="B180" i="27"/>
  <c r="F180" i="27"/>
  <c r="A181" i="27"/>
  <c r="B181" i="27"/>
  <c r="F181" i="27"/>
  <c r="A182" i="27"/>
  <c r="B182" i="27"/>
  <c r="F182" i="27"/>
  <c r="A183" i="27"/>
  <c r="B183" i="27"/>
  <c r="F183" i="27"/>
  <c r="A184" i="27"/>
  <c r="B184" i="27"/>
  <c r="F184" i="27"/>
  <c r="A185" i="27"/>
  <c r="B185" i="27"/>
  <c r="F185" i="27"/>
  <c r="A186" i="27"/>
  <c r="B186" i="27"/>
  <c r="F186" i="27"/>
  <c r="A187" i="27"/>
  <c r="B187" i="27"/>
  <c r="F187" i="27"/>
  <c r="A188" i="27"/>
  <c r="B188" i="27"/>
  <c r="F188" i="27"/>
  <c r="A189" i="27"/>
  <c r="B189" i="27"/>
  <c r="F189" i="27"/>
  <c r="A190" i="27"/>
  <c r="B190" i="27"/>
  <c r="F190" i="27"/>
  <c r="A191" i="27"/>
  <c r="B191" i="27"/>
  <c r="F191" i="27"/>
  <c r="A192" i="27"/>
  <c r="B192" i="27"/>
  <c r="F192" i="27"/>
  <c r="A194" i="27"/>
  <c r="B194" i="27"/>
  <c r="F194" i="27"/>
  <c r="A195" i="27"/>
  <c r="B195" i="27"/>
  <c r="F195" i="27"/>
  <c r="A196" i="27"/>
  <c r="B196" i="27"/>
  <c r="D196" i="27"/>
  <c r="F196" i="27"/>
  <c r="A198" i="27"/>
  <c r="B198" i="27"/>
  <c r="F198" i="27"/>
  <c r="A199" i="27"/>
  <c r="B199" i="27"/>
  <c r="F199" i="27"/>
  <c r="A200" i="27"/>
  <c r="B200" i="27"/>
  <c r="F200" i="27"/>
  <c r="A201" i="27"/>
  <c r="B201" i="27"/>
  <c r="F201" i="27"/>
  <c r="A202" i="27"/>
  <c r="B202" i="27"/>
  <c r="F202" i="27"/>
  <c r="A203" i="27"/>
  <c r="B203" i="27"/>
  <c r="F203" i="27"/>
  <c r="A204" i="27"/>
  <c r="B204" i="27"/>
  <c r="F204" i="27"/>
  <c r="A205" i="27"/>
  <c r="B205" i="27"/>
  <c r="F205" i="27"/>
  <c r="A206" i="27"/>
  <c r="B206" i="27"/>
  <c r="F206" i="27"/>
  <c r="A207" i="27"/>
  <c r="B207" i="27"/>
  <c r="F207" i="27"/>
  <c r="A208" i="27"/>
  <c r="B208" i="27"/>
  <c r="F208" i="27"/>
  <c r="A209" i="27"/>
  <c r="B209" i="27"/>
  <c r="F209" i="27"/>
  <c r="A210" i="27"/>
  <c r="B210" i="27"/>
  <c r="F210" i="27"/>
  <c r="A211" i="27"/>
  <c r="B211" i="27"/>
  <c r="D211" i="27"/>
  <c r="F211" i="27"/>
  <c r="A212" i="27"/>
  <c r="B212" i="27"/>
  <c r="F212" i="27"/>
  <c r="A213" i="27"/>
  <c r="B213" i="27"/>
  <c r="F213" i="27"/>
  <c r="A214" i="27"/>
  <c r="B214" i="27"/>
  <c r="F214" i="27"/>
  <c r="A215" i="27"/>
  <c r="B215" i="27"/>
  <c r="F215" i="27"/>
  <c r="A216" i="27"/>
  <c r="B216" i="27"/>
  <c r="F216" i="27"/>
  <c r="A217" i="27"/>
  <c r="B217" i="27"/>
  <c r="F217" i="27"/>
  <c r="A218" i="27"/>
  <c r="B218" i="27"/>
  <c r="F218" i="27"/>
  <c r="A221" i="27"/>
  <c r="B221" i="27"/>
  <c r="F221" i="27"/>
  <c r="A222" i="27"/>
  <c r="B222" i="27"/>
  <c r="F222" i="27"/>
  <c r="A223" i="27"/>
  <c r="B223" i="27"/>
  <c r="F223" i="27"/>
  <c r="A224" i="27"/>
  <c r="B224" i="27"/>
  <c r="D224" i="27"/>
  <c r="F224" i="27"/>
  <c r="A226" i="27"/>
  <c r="B226" i="27"/>
  <c r="F226" i="27"/>
  <c r="A227" i="27"/>
  <c r="B227" i="27"/>
  <c r="F227" i="27"/>
  <c r="A228" i="27"/>
  <c r="B228" i="27"/>
  <c r="F228" i="27"/>
  <c r="A229" i="27"/>
  <c r="B229" i="27"/>
  <c r="F229" i="27"/>
  <c r="A230" i="27"/>
  <c r="B230" i="27"/>
  <c r="F230" i="27"/>
  <c r="A231" i="27"/>
  <c r="B231" i="27"/>
  <c r="F231" i="27"/>
  <c r="A232" i="27"/>
  <c r="B232" i="27"/>
  <c r="F232" i="27"/>
  <c r="A233" i="27"/>
  <c r="B233" i="27"/>
  <c r="F233" i="27"/>
  <c r="A234" i="27"/>
  <c r="B234" i="27"/>
  <c r="F234" i="27"/>
  <c r="A236" i="27"/>
  <c r="B236" i="27"/>
  <c r="F236" i="27"/>
  <c r="A237" i="27"/>
  <c r="B237" i="27"/>
  <c r="F237" i="27"/>
  <c r="A238" i="27"/>
  <c r="B238" i="27"/>
  <c r="F238" i="27"/>
  <c r="A239" i="27"/>
  <c r="B239" i="27"/>
  <c r="F239" i="27"/>
  <c r="A240" i="27"/>
  <c r="B240" i="27"/>
  <c r="F240" i="27"/>
  <c r="A241" i="27"/>
  <c r="B241" i="27"/>
  <c r="D241" i="27"/>
  <c r="F241" i="27"/>
  <c r="A242" i="27"/>
  <c r="B242" i="27"/>
  <c r="F242" i="27"/>
  <c r="A243" i="27"/>
  <c r="B243" i="27"/>
  <c r="D243" i="27"/>
  <c r="F243" i="27"/>
  <c r="A244" i="27"/>
  <c r="B244" i="27"/>
  <c r="F244" i="27"/>
  <c r="A245" i="27"/>
  <c r="B245" i="27"/>
  <c r="F245" i="27"/>
  <c r="A246" i="27"/>
  <c r="B246" i="27"/>
  <c r="F246" i="27"/>
  <c r="A247" i="27"/>
  <c r="B247" i="27"/>
  <c r="F247" i="27"/>
  <c r="A248" i="27"/>
  <c r="B248" i="27"/>
  <c r="F248" i="27"/>
  <c r="A250" i="27"/>
  <c r="B250" i="27"/>
  <c r="F250" i="27"/>
  <c r="A251" i="27"/>
  <c r="B251" i="27"/>
  <c r="F251" i="27"/>
  <c r="A252" i="27"/>
  <c r="B252" i="27"/>
  <c r="F252" i="27"/>
  <c r="A253" i="27"/>
  <c r="B253" i="27"/>
  <c r="F253" i="27"/>
  <c r="A254" i="27"/>
  <c r="B254" i="27"/>
  <c r="F254" i="27"/>
  <c r="A256" i="27"/>
  <c r="B256" i="27"/>
  <c r="F256" i="27"/>
  <c r="A257" i="27"/>
  <c r="B257" i="27"/>
  <c r="F257" i="27"/>
  <c r="A258" i="27"/>
  <c r="B258" i="27"/>
  <c r="F258" i="27"/>
  <c r="A259" i="27"/>
  <c r="B259" i="27"/>
  <c r="F259" i="27"/>
  <c r="A261" i="27"/>
  <c r="B261" i="27"/>
  <c r="F261" i="27"/>
  <c r="A262" i="27"/>
  <c r="B262" i="27"/>
  <c r="E262" i="27"/>
  <c r="F262" i="27"/>
  <c r="A263" i="27"/>
  <c r="B263" i="27"/>
  <c r="F263" i="27"/>
  <c r="A264" i="27"/>
  <c r="B264" i="27"/>
  <c r="F264" i="27"/>
  <c r="A265" i="27"/>
  <c r="B265" i="27"/>
  <c r="F265" i="27"/>
  <c r="A266" i="27"/>
  <c r="B266" i="27"/>
  <c r="E266" i="27"/>
  <c r="F266" i="27"/>
  <c r="A267" i="27"/>
  <c r="B267" i="27"/>
  <c r="F267" i="27"/>
  <c r="A268" i="27"/>
  <c r="B268" i="27"/>
  <c r="F268" i="27"/>
  <c r="A269" i="27"/>
  <c r="B269" i="27"/>
  <c r="C269" i="27"/>
  <c r="F269" i="27"/>
  <c r="A272" i="27"/>
  <c r="B272" i="27"/>
  <c r="E272" i="27"/>
  <c r="F272" i="27"/>
  <c r="A273" i="27"/>
  <c r="B273" i="27"/>
  <c r="F273" i="27"/>
  <c r="A274" i="27"/>
  <c r="B274" i="27"/>
  <c r="F274" i="27"/>
  <c r="A275" i="27"/>
  <c r="B275" i="27"/>
  <c r="F275" i="27"/>
  <c r="A276" i="27"/>
  <c r="B276" i="27"/>
  <c r="F276" i="27"/>
  <c r="A277" i="27"/>
  <c r="B277" i="27"/>
  <c r="F277" i="27"/>
  <c r="A278" i="27"/>
  <c r="B278" i="27"/>
  <c r="F278" i="27"/>
  <c r="A279" i="27"/>
  <c r="B279" i="27"/>
  <c r="F279" i="27"/>
  <c r="A280" i="27"/>
  <c r="B280" i="27"/>
  <c r="E280" i="27"/>
  <c r="F280" i="27"/>
  <c r="A281" i="27"/>
  <c r="B281" i="27"/>
  <c r="F281" i="27"/>
  <c r="A282" i="27"/>
  <c r="B282" i="27"/>
  <c r="F282" i="27"/>
  <c r="A283" i="27"/>
  <c r="B283" i="27"/>
  <c r="C283" i="27"/>
  <c r="F283" i="27"/>
  <c r="A284" i="27"/>
  <c r="B284" i="27"/>
  <c r="E284" i="27"/>
  <c r="F284" i="27"/>
  <c r="A285" i="27"/>
  <c r="B285" i="27"/>
  <c r="F285" i="27"/>
  <c r="A287" i="27"/>
  <c r="B287" i="27"/>
  <c r="F287" i="27"/>
  <c r="A288" i="27"/>
  <c r="B288" i="27"/>
  <c r="C288" i="27"/>
  <c r="F288" i="27"/>
  <c r="A289" i="27"/>
  <c r="B289" i="27"/>
  <c r="F289" i="27"/>
  <c r="A290" i="27"/>
  <c r="B290" i="27"/>
  <c r="F290" i="27"/>
  <c r="A291" i="27"/>
  <c r="B291" i="27"/>
  <c r="F291" i="27"/>
  <c r="A292" i="27"/>
  <c r="B292" i="27"/>
  <c r="C292" i="27"/>
  <c r="D292" i="27"/>
  <c r="F292" i="27"/>
  <c r="A294" i="27"/>
  <c r="B294" i="27"/>
  <c r="E294" i="27"/>
  <c r="F294" i="27"/>
  <c r="A295" i="27"/>
  <c r="B295" i="27"/>
  <c r="F295" i="27"/>
  <c r="A296" i="27"/>
  <c r="B296" i="27"/>
  <c r="F296" i="27"/>
  <c r="A297" i="27"/>
  <c r="B297" i="27"/>
  <c r="F297" i="27"/>
  <c r="A298" i="27"/>
  <c r="B298" i="27"/>
  <c r="E298" i="27"/>
  <c r="F298" i="27"/>
  <c r="A299" i="27"/>
  <c r="B299" i="27"/>
  <c r="F299" i="27"/>
  <c r="A300" i="27"/>
  <c r="B300" i="27"/>
  <c r="F300" i="27"/>
  <c r="A301" i="27"/>
  <c r="B301" i="27"/>
  <c r="C301" i="27"/>
  <c r="D301" i="27"/>
  <c r="F301" i="27"/>
  <c r="A303" i="27"/>
  <c r="B303" i="27"/>
  <c r="E303" i="27"/>
  <c r="F303" i="27"/>
  <c r="A304" i="27"/>
  <c r="B304" i="27"/>
  <c r="F304" i="27"/>
  <c r="A305" i="27"/>
  <c r="B305" i="27"/>
  <c r="F305" i="27"/>
  <c r="A306" i="27"/>
  <c r="B306" i="27"/>
  <c r="C306" i="27"/>
  <c r="D306" i="27"/>
  <c r="F306" i="27"/>
  <c r="A307" i="27"/>
  <c r="B307" i="27"/>
  <c r="F307" i="27"/>
  <c r="A308" i="27"/>
  <c r="B308" i="27"/>
  <c r="F308" i="27"/>
  <c r="A309" i="27"/>
  <c r="B309" i="27"/>
  <c r="D309" i="27"/>
  <c r="F309" i="27"/>
  <c r="A310" i="27"/>
  <c r="B310" i="27"/>
  <c r="C310" i="27"/>
  <c r="D310" i="27"/>
  <c r="F310" i="27"/>
  <c r="A311" i="27"/>
  <c r="B311" i="27"/>
  <c r="E311" i="27"/>
  <c r="F311" i="27"/>
  <c r="A312" i="27"/>
  <c r="B312" i="27"/>
  <c r="F312" i="27"/>
  <c r="A313" i="27"/>
  <c r="B313" i="27"/>
  <c r="F313" i="27"/>
  <c r="A314" i="27"/>
  <c r="B314" i="27"/>
  <c r="F314" i="27"/>
  <c r="A315" i="27"/>
  <c r="B315" i="27"/>
  <c r="D315" i="27"/>
  <c r="E315" i="27"/>
  <c r="F315" i="27"/>
  <c r="A316" i="27"/>
  <c r="B316" i="27"/>
  <c r="F316" i="27"/>
  <c r="A317" i="27"/>
  <c r="B317" i="27"/>
  <c r="F317" i="27"/>
  <c r="A318" i="27"/>
  <c r="B318" i="27"/>
  <c r="D318" i="27"/>
  <c r="F318" i="27"/>
  <c r="A319" i="27"/>
  <c r="B319" i="27"/>
  <c r="D319" i="27"/>
  <c r="E319" i="27"/>
  <c r="F319" i="27"/>
  <c r="A320" i="27"/>
  <c r="B320" i="27"/>
  <c r="F320" i="27"/>
  <c r="A322" i="27"/>
  <c r="B322" i="27"/>
  <c r="D322" i="27"/>
  <c r="F322" i="27"/>
  <c r="A323" i="27"/>
  <c r="B323" i="27"/>
  <c r="F323" i="27"/>
  <c r="A324" i="27"/>
  <c r="B324" i="27"/>
  <c r="E324" i="27"/>
  <c r="F324" i="27"/>
  <c r="A325" i="27"/>
  <c r="B325" i="27"/>
  <c r="F325" i="27"/>
  <c r="A327" i="27"/>
  <c r="B327" i="27"/>
  <c r="E327" i="27"/>
  <c r="F327" i="27"/>
  <c r="A328" i="27"/>
  <c r="B328" i="27"/>
  <c r="C328" i="27"/>
  <c r="F328" i="27"/>
  <c r="A329" i="27"/>
  <c r="B329" i="27"/>
  <c r="E329" i="27"/>
  <c r="F329" i="27"/>
  <c r="A331" i="27"/>
  <c r="B331" i="27"/>
  <c r="F331" i="27"/>
  <c r="A332" i="27"/>
  <c r="B332" i="27"/>
  <c r="D332" i="27"/>
  <c r="F332" i="27"/>
  <c r="A333" i="27"/>
  <c r="B333" i="27"/>
  <c r="F333" i="27"/>
  <c r="E351" i="36"/>
  <c r="E351" i="27" s="1"/>
  <c r="D351" i="36"/>
  <c r="D351" i="27" s="1"/>
  <c r="E350" i="36"/>
  <c r="E350" i="27" s="1"/>
  <c r="D350" i="36"/>
  <c r="E349" i="36"/>
  <c r="E349" i="27" s="1"/>
  <c r="D349" i="36"/>
  <c r="D349" i="27" s="1"/>
  <c r="C349" i="36"/>
  <c r="C349" i="27" s="1"/>
  <c r="E348" i="36"/>
  <c r="E348" i="27" s="1"/>
  <c r="D348" i="36"/>
  <c r="C348" i="36" s="1"/>
  <c r="C348" i="27" s="1"/>
  <c r="E346" i="36"/>
  <c r="E346" i="27" s="1"/>
  <c r="D346" i="36"/>
  <c r="D346" i="27" s="1"/>
  <c r="C346" i="36"/>
  <c r="C346" i="27" s="1"/>
  <c r="E345" i="36"/>
  <c r="E345" i="27" s="1"/>
  <c r="D345" i="36"/>
  <c r="E344" i="36"/>
  <c r="E344" i="27" s="1"/>
  <c r="D344" i="36"/>
  <c r="D344" i="27" s="1"/>
  <c r="C344" i="36"/>
  <c r="C344" i="27" s="1"/>
  <c r="E342" i="36"/>
  <c r="E342" i="27" s="1"/>
  <c r="D342" i="36"/>
  <c r="C342" i="36"/>
  <c r="C342" i="27" s="1"/>
  <c r="E341" i="36"/>
  <c r="E341" i="27" s="1"/>
  <c r="D341" i="36"/>
  <c r="D341" i="27" s="1"/>
  <c r="C341" i="36"/>
  <c r="C341" i="27" s="1"/>
  <c r="E340" i="36"/>
  <c r="E340" i="27" s="1"/>
  <c r="D340" i="36"/>
  <c r="E339" i="36"/>
  <c r="E339" i="27" s="1"/>
  <c r="D339" i="36"/>
  <c r="D339" i="27" s="1"/>
  <c r="C339" i="36"/>
  <c r="C339" i="27" s="1"/>
  <c r="E338" i="36"/>
  <c r="E338" i="27" s="1"/>
  <c r="D338" i="36"/>
  <c r="C338" i="36" s="1"/>
  <c r="C338" i="27" s="1"/>
  <c r="E337" i="36"/>
  <c r="E337" i="27" s="1"/>
  <c r="D337" i="36"/>
  <c r="D337" i="27" s="1"/>
  <c r="C337" i="36"/>
  <c r="C337" i="27" s="1"/>
  <c r="E336" i="36"/>
  <c r="E336" i="27" s="1"/>
  <c r="D336" i="36"/>
  <c r="E335" i="36"/>
  <c r="E335" i="27" s="1"/>
  <c r="D335" i="36"/>
  <c r="D335" i="27" s="1"/>
  <c r="E334" i="36"/>
  <c r="E334" i="27" s="1"/>
  <c r="D334" i="36"/>
  <c r="D334" i="27" s="1"/>
  <c r="C334" i="36"/>
  <c r="C334" i="27" s="1"/>
  <c r="E333" i="36"/>
  <c r="E333" i="27" s="1"/>
  <c r="D333" i="36"/>
  <c r="D333" i="27" s="1"/>
  <c r="C333" i="36"/>
  <c r="C333" i="27" s="1"/>
  <c r="E332" i="36"/>
  <c r="E332" i="27" s="1"/>
  <c r="D332" i="36"/>
  <c r="C332" i="36" s="1"/>
  <c r="C332" i="27" s="1"/>
  <c r="E331" i="36"/>
  <c r="E331" i="27" s="1"/>
  <c r="D331" i="36"/>
  <c r="D331" i="27" s="1"/>
  <c r="C331" i="36"/>
  <c r="C331" i="27" s="1"/>
  <c r="E329" i="36"/>
  <c r="D329" i="36"/>
  <c r="C329" i="36" s="1"/>
  <c r="C329" i="27" s="1"/>
  <c r="E328" i="36"/>
  <c r="E328" i="27" s="1"/>
  <c r="D328" i="36"/>
  <c r="C328" i="36" s="1"/>
  <c r="E327" i="36"/>
  <c r="D327" i="36"/>
  <c r="C327" i="36" s="1"/>
  <c r="C327" i="27" s="1"/>
  <c r="E325" i="36"/>
  <c r="E325" i="27" s="1"/>
  <c r="D325" i="36"/>
  <c r="D325" i="27" s="1"/>
  <c r="E324" i="36"/>
  <c r="D324" i="36"/>
  <c r="C324" i="36" s="1"/>
  <c r="C324" i="27" s="1"/>
  <c r="E323" i="36"/>
  <c r="E323" i="27" s="1"/>
  <c r="D323" i="36"/>
  <c r="D323" i="27" s="1"/>
  <c r="E322" i="36"/>
  <c r="E322" i="27" s="1"/>
  <c r="D322" i="36"/>
  <c r="C322" i="36" s="1"/>
  <c r="C322" i="27" s="1"/>
  <c r="E320" i="36"/>
  <c r="E320" i="27" s="1"/>
  <c r="D320" i="36"/>
  <c r="C320" i="36" s="1"/>
  <c r="C320" i="27" s="1"/>
  <c r="E319" i="36"/>
  <c r="D319" i="36"/>
  <c r="C319" i="36" s="1"/>
  <c r="C319" i="27" s="1"/>
  <c r="E318" i="36"/>
  <c r="E318" i="27" s="1"/>
  <c r="D318" i="36"/>
  <c r="C318" i="36" s="1"/>
  <c r="C318" i="27" s="1"/>
  <c r="E317" i="36"/>
  <c r="E317" i="27" s="1"/>
  <c r="D317" i="36"/>
  <c r="C317" i="36" s="1"/>
  <c r="C317" i="27" s="1"/>
  <c r="E316" i="36"/>
  <c r="E316" i="27" s="1"/>
  <c r="D316" i="36"/>
  <c r="D316" i="27" s="1"/>
  <c r="C316" i="36"/>
  <c r="C316" i="27" s="1"/>
  <c r="E315" i="36"/>
  <c r="D315" i="36"/>
  <c r="C315" i="36" s="1"/>
  <c r="C315" i="27" s="1"/>
  <c r="E314" i="36"/>
  <c r="E314" i="27" s="1"/>
  <c r="D314" i="36"/>
  <c r="D314" i="27" s="1"/>
  <c r="E313" i="36"/>
  <c r="E313" i="27" s="1"/>
  <c r="D313" i="36"/>
  <c r="C313" i="36" s="1"/>
  <c r="C313" i="27" s="1"/>
  <c r="E312" i="36"/>
  <c r="E312" i="27" s="1"/>
  <c r="D312" i="36"/>
  <c r="D312" i="27" s="1"/>
  <c r="E311" i="36"/>
  <c r="D311" i="36"/>
  <c r="C311" i="36" s="1"/>
  <c r="C311" i="27" s="1"/>
  <c r="E310" i="36"/>
  <c r="E310" i="27" s="1"/>
  <c r="D310" i="36"/>
  <c r="C310" i="36" s="1"/>
  <c r="E309" i="36"/>
  <c r="E309" i="27" s="1"/>
  <c r="D309" i="36"/>
  <c r="C309" i="36" s="1"/>
  <c r="C309" i="27" s="1"/>
  <c r="E308" i="36"/>
  <c r="E308" i="27" s="1"/>
  <c r="D308" i="36"/>
  <c r="D308" i="27" s="1"/>
  <c r="C308" i="36"/>
  <c r="C308" i="27" s="1"/>
  <c r="E307" i="36"/>
  <c r="E307" i="27" s="1"/>
  <c r="D307" i="36"/>
  <c r="C307" i="36" s="1"/>
  <c r="C307" i="27" s="1"/>
  <c r="E306" i="36"/>
  <c r="E306" i="27" s="1"/>
  <c r="D306" i="36"/>
  <c r="C306" i="36"/>
  <c r="E305" i="36"/>
  <c r="E305" i="27" s="1"/>
  <c r="D305" i="36"/>
  <c r="C305" i="36" s="1"/>
  <c r="C305" i="27" s="1"/>
  <c r="E304" i="36"/>
  <c r="E304" i="27" s="1"/>
  <c r="D304" i="36"/>
  <c r="C304" i="36" s="1"/>
  <c r="C304" i="27" s="1"/>
  <c r="E303" i="36"/>
  <c r="D303" i="36"/>
  <c r="C303" i="36" s="1"/>
  <c r="C303" i="27" s="1"/>
  <c r="E301" i="36"/>
  <c r="E301" i="27" s="1"/>
  <c r="D301" i="36"/>
  <c r="C301" i="36" s="1"/>
  <c r="E300" i="36"/>
  <c r="E300" i="27" s="1"/>
  <c r="D300" i="36"/>
  <c r="C300" i="36" s="1"/>
  <c r="C300" i="27" s="1"/>
  <c r="E299" i="36"/>
  <c r="E299" i="27" s="1"/>
  <c r="D299" i="36"/>
  <c r="D299" i="27" s="1"/>
  <c r="C299" i="36"/>
  <c r="C299" i="27" s="1"/>
  <c r="E298" i="36"/>
  <c r="D298" i="36"/>
  <c r="C298" i="36" s="1"/>
  <c r="C298" i="27" s="1"/>
  <c r="E297" i="36"/>
  <c r="E297" i="27" s="1"/>
  <c r="D297" i="36"/>
  <c r="D297" i="27" s="1"/>
  <c r="E296" i="36"/>
  <c r="E296" i="27" s="1"/>
  <c r="D296" i="36"/>
  <c r="C296" i="36" s="1"/>
  <c r="C296" i="27" s="1"/>
  <c r="E295" i="36"/>
  <c r="E295" i="27" s="1"/>
  <c r="D295" i="36"/>
  <c r="D295" i="27" s="1"/>
  <c r="E294" i="36"/>
  <c r="D294" i="36"/>
  <c r="C294" i="36" s="1"/>
  <c r="C294" i="27" s="1"/>
  <c r="E292" i="36"/>
  <c r="E292" i="27" s="1"/>
  <c r="D292" i="36"/>
  <c r="C292" i="36" s="1"/>
  <c r="E291" i="36"/>
  <c r="E291" i="27" s="1"/>
  <c r="D291" i="36"/>
  <c r="C291" i="36" s="1"/>
  <c r="C291" i="27" s="1"/>
  <c r="E290" i="36"/>
  <c r="E290" i="27" s="1"/>
  <c r="D290" i="36"/>
  <c r="D290" i="27" s="1"/>
  <c r="C290" i="36"/>
  <c r="C290" i="27" s="1"/>
  <c r="E289" i="36"/>
  <c r="E289" i="27" s="1"/>
  <c r="D289" i="36"/>
  <c r="C289" i="36" s="1"/>
  <c r="C289" i="27" s="1"/>
  <c r="E288" i="36"/>
  <c r="E288" i="27" s="1"/>
  <c r="D288" i="36"/>
  <c r="D288" i="27" s="1"/>
  <c r="C288" i="36"/>
  <c r="E287" i="36"/>
  <c r="E287" i="27" s="1"/>
  <c r="D287" i="36"/>
  <c r="C287" i="36" s="1"/>
  <c r="C287" i="27" s="1"/>
  <c r="E285" i="36"/>
  <c r="E285" i="27" s="1"/>
  <c r="D285" i="36"/>
  <c r="C285" i="36" s="1"/>
  <c r="C285" i="27" s="1"/>
  <c r="E284" i="36"/>
  <c r="D284" i="36"/>
  <c r="C284" i="36" s="1"/>
  <c r="C284" i="27" s="1"/>
  <c r="E283" i="36"/>
  <c r="E283" i="27" s="1"/>
  <c r="D283" i="36"/>
  <c r="D283" i="27" s="1"/>
  <c r="C283" i="36"/>
  <c r="E282" i="36"/>
  <c r="E282" i="27" s="1"/>
  <c r="D282" i="36"/>
  <c r="C282" i="36" s="1"/>
  <c r="C282" i="27" s="1"/>
  <c r="E281" i="36"/>
  <c r="E281" i="27" s="1"/>
  <c r="D281" i="36"/>
  <c r="C281" i="36" s="1"/>
  <c r="C281" i="27" s="1"/>
  <c r="E280" i="36"/>
  <c r="D280" i="36"/>
  <c r="D280" i="27" s="1"/>
  <c r="C280" i="36"/>
  <c r="C280" i="27" s="1"/>
  <c r="E279" i="36"/>
  <c r="E279" i="27" s="1"/>
  <c r="D279" i="36"/>
  <c r="D279" i="27" s="1"/>
  <c r="E278" i="36"/>
  <c r="E278" i="27" s="1"/>
  <c r="D278" i="36"/>
  <c r="C278" i="36" s="1"/>
  <c r="C278" i="27" s="1"/>
  <c r="E277" i="36"/>
  <c r="E277" i="27" s="1"/>
  <c r="D277" i="36"/>
  <c r="D277" i="27" s="1"/>
  <c r="C277" i="36"/>
  <c r="C277" i="27" s="1"/>
  <c r="E276" i="36"/>
  <c r="E276" i="27" s="1"/>
  <c r="D276" i="36"/>
  <c r="C276" i="36" s="1"/>
  <c r="C276" i="27" s="1"/>
  <c r="E275" i="36"/>
  <c r="E275" i="27" s="1"/>
  <c r="D275" i="36"/>
  <c r="D275" i="27" s="1"/>
  <c r="E274" i="36"/>
  <c r="E274" i="27" s="1"/>
  <c r="D274" i="36"/>
  <c r="C274" i="36" s="1"/>
  <c r="C274" i="27" s="1"/>
  <c r="E273" i="36"/>
  <c r="E273" i="27" s="1"/>
  <c r="D273" i="36"/>
  <c r="C273" i="36" s="1"/>
  <c r="C273" i="27" s="1"/>
  <c r="E272" i="36"/>
  <c r="D272" i="36"/>
  <c r="C272" i="36" s="1"/>
  <c r="C272" i="27" s="1"/>
  <c r="E269" i="36"/>
  <c r="E269" i="27" s="1"/>
  <c r="D269" i="36"/>
  <c r="D269" i="27" s="1"/>
  <c r="C269" i="36"/>
  <c r="E268" i="36"/>
  <c r="E268" i="27" s="1"/>
  <c r="D268" i="36"/>
  <c r="C268" i="36" s="1"/>
  <c r="C268" i="27" s="1"/>
  <c r="E267" i="36"/>
  <c r="E267" i="27" s="1"/>
  <c r="D267" i="36"/>
  <c r="C267" i="36" s="1"/>
  <c r="C267" i="27" s="1"/>
  <c r="E266" i="36"/>
  <c r="D266" i="36"/>
  <c r="C266" i="36" s="1"/>
  <c r="C266" i="27" s="1"/>
  <c r="E265" i="36"/>
  <c r="E265" i="27" s="1"/>
  <c r="D265" i="36"/>
  <c r="D265" i="27" s="1"/>
  <c r="E264" i="36"/>
  <c r="E264" i="27" s="1"/>
  <c r="D264" i="36"/>
  <c r="C264" i="36" s="1"/>
  <c r="C264" i="27" s="1"/>
  <c r="E263" i="36"/>
  <c r="E263" i="27" s="1"/>
  <c r="D263" i="36"/>
  <c r="D263" i="27" s="1"/>
  <c r="E262" i="36"/>
  <c r="D262" i="36"/>
  <c r="C262" i="36" s="1"/>
  <c r="C262" i="27" s="1"/>
  <c r="E261" i="36"/>
  <c r="E261" i="27" s="1"/>
  <c r="D261" i="36"/>
  <c r="D261" i="27" s="1"/>
  <c r="E259" i="36"/>
  <c r="E259" i="27" s="1"/>
  <c r="D259" i="36"/>
  <c r="C259" i="36" s="1"/>
  <c r="C259" i="27" s="1"/>
  <c r="E258" i="36"/>
  <c r="E258" i="27" s="1"/>
  <c r="D258" i="36"/>
  <c r="C258" i="36" s="1"/>
  <c r="C258" i="27" s="1"/>
  <c r="E257" i="36"/>
  <c r="E257" i="27" s="1"/>
  <c r="D257" i="36"/>
  <c r="C257" i="36" s="1"/>
  <c r="C257" i="27" s="1"/>
  <c r="E256" i="36"/>
  <c r="E256" i="27" s="1"/>
  <c r="D256" i="36"/>
  <c r="D256" i="27" s="1"/>
  <c r="E254" i="36"/>
  <c r="E254" i="27" s="1"/>
  <c r="D254" i="36"/>
  <c r="C254" i="36" s="1"/>
  <c r="C254" i="27" s="1"/>
  <c r="E253" i="36"/>
  <c r="E253" i="27" s="1"/>
  <c r="D253" i="36"/>
  <c r="D253" i="27" s="1"/>
  <c r="C253" i="36"/>
  <c r="C253" i="27" s="1"/>
  <c r="E252" i="36"/>
  <c r="E252" i="27" s="1"/>
  <c r="D252" i="36"/>
  <c r="D252" i="27" s="1"/>
  <c r="E251" i="36"/>
  <c r="E251" i="27" s="1"/>
  <c r="D251" i="36"/>
  <c r="C251" i="36" s="1"/>
  <c r="C251" i="27" s="1"/>
  <c r="E250" i="36"/>
  <c r="E250" i="27" s="1"/>
  <c r="D250" i="36"/>
  <c r="C250" i="36" s="1"/>
  <c r="C250" i="27" s="1"/>
  <c r="E248" i="36"/>
  <c r="E248" i="27" s="1"/>
  <c r="D248" i="36"/>
  <c r="D248" i="27" s="1"/>
  <c r="E247" i="36"/>
  <c r="E247" i="27" s="1"/>
  <c r="D247" i="36"/>
  <c r="C247" i="36" s="1"/>
  <c r="C247" i="27" s="1"/>
  <c r="E246" i="36"/>
  <c r="E246" i="27" s="1"/>
  <c r="D246" i="36"/>
  <c r="C246" i="36" s="1"/>
  <c r="C246" i="27" s="1"/>
  <c r="E245" i="36"/>
  <c r="E245" i="27" s="1"/>
  <c r="D245" i="36"/>
  <c r="C245" i="36" s="1"/>
  <c r="C245" i="27" s="1"/>
  <c r="E244" i="36"/>
  <c r="E244" i="27" s="1"/>
  <c r="D244" i="36"/>
  <c r="D244" i="27" s="1"/>
  <c r="C244" i="36"/>
  <c r="C244" i="27" s="1"/>
  <c r="E243" i="36"/>
  <c r="E243" i="27" s="1"/>
  <c r="D243" i="36"/>
  <c r="C243" i="36" s="1"/>
  <c r="C243" i="27" s="1"/>
  <c r="E242" i="36"/>
  <c r="E242" i="27" s="1"/>
  <c r="D242" i="36"/>
  <c r="D242" i="27" s="1"/>
  <c r="C242" i="36"/>
  <c r="C242" i="27" s="1"/>
  <c r="E241" i="36"/>
  <c r="E241" i="27" s="1"/>
  <c r="D241" i="36"/>
  <c r="C241" i="36" s="1"/>
  <c r="C241" i="27" s="1"/>
  <c r="E240" i="36"/>
  <c r="E240" i="27" s="1"/>
  <c r="D240" i="36"/>
  <c r="D240" i="27" s="1"/>
  <c r="E239" i="36"/>
  <c r="E239" i="27" s="1"/>
  <c r="D239" i="36"/>
  <c r="C239" i="36" s="1"/>
  <c r="C239" i="27" s="1"/>
  <c r="E238" i="36"/>
  <c r="E238" i="27" s="1"/>
  <c r="D238" i="36"/>
  <c r="D238" i="27" s="1"/>
  <c r="C238" i="36"/>
  <c r="C238" i="27" s="1"/>
  <c r="E237" i="36"/>
  <c r="E237" i="27" s="1"/>
  <c r="D237" i="36"/>
  <c r="C237" i="36" s="1"/>
  <c r="C237" i="27" s="1"/>
  <c r="E236" i="36"/>
  <c r="E236" i="27" s="1"/>
  <c r="D236" i="36"/>
  <c r="D236" i="27" s="1"/>
  <c r="E234" i="36"/>
  <c r="E234" i="27" s="1"/>
  <c r="D234" i="36"/>
  <c r="D234" i="27" s="1"/>
  <c r="C234" i="36"/>
  <c r="C234" i="27" s="1"/>
  <c r="E233" i="36"/>
  <c r="E233" i="27" s="1"/>
  <c r="D233" i="36"/>
  <c r="C233" i="36" s="1"/>
  <c r="C233" i="27" s="1"/>
  <c r="E232" i="36"/>
  <c r="E232" i="27" s="1"/>
  <c r="D232" i="36"/>
  <c r="C232" i="36" s="1"/>
  <c r="C232" i="27" s="1"/>
  <c r="E231" i="36"/>
  <c r="E231" i="27" s="1"/>
  <c r="D231" i="36"/>
  <c r="D231" i="27" s="1"/>
  <c r="C231" i="36"/>
  <c r="C231" i="27" s="1"/>
  <c r="E230" i="36"/>
  <c r="E230" i="27" s="1"/>
  <c r="D230" i="36"/>
  <c r="C230" i="36" s="1"/>
  <c r="C230" i="27" s="1"/>
  <c r="E229" i="36"/>
  <c r="E229" i="27" s="1"/>
  <c r="D229" i="36"/>
  <c r="C229" i="36" s="1"/>
  <c r="C229" i="27" s="1"/>
  <c r="E228" i="36"/>
  <c r="E228" i="27" s="1"/>
  <c r="D228" i="36"/>
  <c r="C228" i="36" s="1"/>
  <c r="C228" i="27" s="1"/>
  <c r="E227" i="36"/>
  <c r="E227" i="27" s="1"/>
  <c r="D227" i="36"/>
  <c r="D227" i="27" s="1"/>
  <c r="C227" i="36"/>
  <c r="C227" i="27" s="1"/>
  <c r="E226" i="36"/>
  <c r="E226" i="27" s="1"/>
  <c r="D226" i="36"/>
  <c r="D226" i="27" s="1"/>
  <c r="C226" i="36"/>
  <c r="C226" i="27" s="1"/>
  <c r="E224" i="36"/>
  <c r="E224" i="27" s="1"/>
  <c r="D224" i="36"/>
  <c r="C224" i="36" s="1"/>
  <c r="C224" i="27" s="1"/>
  <c r="E223" i="36"/>
  <c r="E223" i="27" s="1"/>
  <c r="D223" i="36"/>
  <c r="C223" i="36" s="1"/>
  <c r="C223" i="27" s="1"/>
  <c r="E222" i="36"/>
  <c r="E222" i="27" s="1"/>
  <c r="D222" i="36"/>
  <c r="D222" i="27" s="1"/>
  <c r="C222" i="36"/>
  <c r="C222" i="27" s="1"/>
  <c r="E221" i="36"/>
  <c r="E221" i="27" s="1"/>
  <c r="D221" i="36"/>
  <c r="C221" i="36" s="1"/>
  <c r="C221" i="27" s="1"/>
  <c r="E218" i="36"/>
  <c r="E218" i="27" s="1"/>
  <c r="D218" i="36"/>
  <c r="C218" i="36" s="1"/>
  <c r="C218" i="27" s="1"/>
  <c r="E217" i="36"/>
  <c r="E217" i="27" s="1"/>
  <c r="D217" i="36"/>
  <c r="C217" i="36" s="1"/>
  <c r="C217" i="27" s="1"/>
  <c r="E216" i="36"/>
  <c r="E216" i="27" s="1"/>
  <c r="D216" i="36"/>
  <c r="D216" i="27" s="1"/>
  <c r="E215" i="36"/>
  <c r="E215" i="27" s="1"/>
  <c r="D215" i="36"/>
  <c r="D215" i="27" s="1"/>
  <c r="C215" i="36"/>
  <c r="C215" i="27" s="1"/>
  <c r="E214" i="36"/>
  <c r="E214" i="27" s="1"/>
  <c r="D214" i="36"/>
  <c r="D214" i="27" s="1"/>
  <c r="E213" i="36"/>
  <c r="E213" i="27" s="1"/>
  <c r="D213" i="36"/>
  <c r="C213" i="36" s="1"/>
  <c r="C213" i="27" s="1"/>
  <c r="E212" i="36"/>
  <c r="E212" i="27" s="1"/>
  <c r="D212" i="36"/>
  <c r="D212" i="27" s="1"/>
  <c r="C212" i="36"/>
  <c r="C212" i="27" s="1"/>
  <c r="E211" i="36"/>
  <c r="E211" i="27" s="1"/>
  <c r="D211" i="36"/>
  <c r="C211" i="36" s="1"/>
  <c r="C211" i="27" s="1"/>
  <c r="E210" i="36"/>
  <c r="E210" i="27" s="1"/>
  <c r="D210" i="36"/>
  <c r="E209" i="36"/>
  <c r="E209" i="27" s="1"/>
  <c r="D209" i="36"/>
  <c r="C209" i="36" s="1"/>
  <c r="C209" i="27" s="1"/>
  <c r="E208" i="36"/>
  <c r="E208" i="27" s="1"/>
  <c r="D208" i="36"/>
  <c r="D208" i="27" s="1"/>
  <c r="C208" i="36"/>
  <c r="C208" i="27" s="1"/>
  <c r="E207" i="36"/>
  <c r="E207" i="27" s="1"/>
  <c r="D207" i="36"/>
  <c r="D207" i="27" s="1"/>
  <c r="C207" i="36"/>
  <c r="C207" i="27" s="1"/>
  <c r="E206" i="36"/>
  <c r="E206" i="27" s="1"/>
  <c r="D206" i="36"/>
  <c r="D206" i="27" s="1"/>
  <c r="E205" i="36"/>
  <c r="E205" i="27" s="1"/>
  <c r="D205" i="36"/>
  <c r="C205" i="36" s="1"/>
  <c r="C205" i="27" s="1"/>
  <c r="E204" i="36"/>
  <c r="E204" i="27" s="1"/>
  <c r="D204" i="36"/>
  <c r="D204" i="27" s="1"/>
  <c r="C204" i="36"/>
  <c r="C204" i="27" s="1"/>
  <c r="E203" i="36"/>
  <c r="E203" i="27" s="1"/>
  <c r="D203" i="36"/>
  <c r="C203" i="36" s="1"/>
  <c r="C203" i="27" s="1"/>
  <c r="E202" i="36"/>
  <c r="E202" i="27" s="1"/>
  <c r="D202" i="36"/>
  <c r="E201" i="36"/>
  <c r="E201" i="27" s="1"/>
  <c r="D201" i="36"/>
  <c r="C201" i="36" s="1"/>
  <c r="C201" i="27" s="1"/>
  <c r="E200" i="36"/>
  <c r="E200" i="27" s="1"/>
  <c r="D200" i="36"/>
  <c r="D200" i="27" s="1"/>
  <c r="E199" i="36"/>
  <c r="E199" i="27" s="1"/>
  <c r="D199" i="36"/>
  <c r="D199" i="27" s="1"/>
  <c r="C199" i="36"/>
  <c r="C199" i="27" s="1"/>
  <c r="E198" i="36"/>
  <c r="E198" i="27" s="1"/>
  <c r="D198" i="36"/>
  <c r="D198" i="27" s="1"/>
  <c r="E196" i="36"/>
  <c r="E196" i="27" s="1"/>
  <c r="D196" i="36"/>
  <c r="C196" i="36" s="1"/>
  <c r="C196" i="27" s="1"/>
  <c r="E195" i="36"/>
  <c r="E195" i="27" s="1"/>
  <c r="D195" i="36"/>
  <c r="D195" i="27" s="1"/>
  <c r="C195" i="36"/>
  <c r="C195" i="27" s="1"/>
  <c r="E194" i="36"/>
  <c r="E194" i="27" s="1"/>
  <c r="D194" i="36"/>
  <c r="E192" i="36"/>
  <c r="E192" i="27" s="1"/>
  <c r="D192" i="36"/>
  <c r="E191" i="36"/>
  <c r="E191" i="27" s="1"/>
  <c r="D191" i="36"/>
  <c r="C191" i="36" s="1"/>
  <c r="C191" i="27" s="1"/>
  <c r="E190" i="36"/>
  <c r="E190" i="27" s="1"/>
  <c r="D190" i="36"/>
  <c r="D190" i="27" s="1"/>
  <c r="C190" i="36"/>
  <c r="C190" i="27" s="1"/>
  <c r="E189" i="36"/>
  <c r="E189" i="27" s="1"/>
  <c r="D189" i="36"/>
  <c r="D189" i="27" s="1"/>
  <c r="C189" i="36"/>
  <c r="C189" i="27" s="1"/>
  <c r="E188" i="36"/>
  <c r="E188" i="27" s="1"/>
  <c r="D188" i="36"/>
  <c r="D188" i="27" s="1"/>
  <c r="E187" i="36"/>
  <c r="E187" i="27" s="1"/>
  <c r="D187" i="36"/>
  <c r="C187" i="36" s="1"/>
  <c r="C187" i="27" s="1"/>
  <c r="E186" i="36"/>
  <c r="E186" i="27" s="1"/>
  <c r="D186" i="36"/>
  <c r="D186" i="27" s="1"/>
  <c r="C186" i="36"/>
  <c r="C186" i="27" s="1"/>
  <c r="E185" i="36"/>
  <c r="E185" i="27" s="1"/>
  <c r="D185" i="36"/>
  <c r="E184" i="36"/>
  <c r="E184" i="27" s="1"/>
  <c r="D184" i="36"/>
  <c r="E183" i="36"/>
  <c r="E183" i="27" s="1"/>
  <c r="D183" i="36"/>
  <c r="C183" i="36" s="1"/>
  <c r="C183" i="27" s="1"/>
  <c r="E182" i="36"/>
  <c r="E182" i="27" s="1"/>
  <c r="D182" i="36"/>
  <c r="D182" i="27" s="1"/>
  <c r="E181" i="36"/>
  <c r="E181" i="27" s="1"/>
  <c r="D181" i="36"/>
  <c r="D181" i="27" s="1"/>
  <c r="C181" i="36"/>
  <c r="C181" i="27" s="1"/>
  <c r="E180" i="36"/>
  <c r="E180" i="27" s="1"/>
  <c r="D180" i="36"/>
  <c r="D180" i="27" s="1"/>
  <c r="E179" i="36"/>
  <c r="E179" i="27" s="1"/>
  <c r="D179" i="36"/>
  <c r="C179" i="36" s="1"/>
  <c r="C179" i="27" s="1"/>
  <c r="E178" i="36"/>
  <c r="E178" i="27" s="1"/>
  <c r="D178" i="36"/>
  <c r="D178" i="27" s="1"/>
  <c r="C178" i="36"/>
  <c r="C178" i="27" s="1"/>
  <c r="E176" i="36"/>
  <c r="E176" i="27" s="1"/>
  <c r="D176" i="36"/>
  <c r="E175" i="36"/>
  <c r="E175" i="27" s="1"/>
  <c r="D175" i="36"/>
  <c r="E173" i="36"/>
  <c r="E173" i="27" s="1"/>
  <c r="D173" i="36"/>
  <c r="C173" i="36" s="1"/>
  <c r="C173" i="27" s="1"/>
  <c r="E172" i="36"/>
  <c r="E172" i="27" s="1"/>
  <c r="D172" i="36"/>
  <c r="D172" i="27" s="1"/>
  <c r="C172" i="36"/>
  <c r="C172" i="27" s="1"/>
  <c r="E171" i="36"/>
  <c r="E171" i="27" s="1"/>
  <c r="D171" i="36"/>
  <c r="D171" i="27" s="1"/>
  <c r="C171" i="36"/>
  <c r="C171" i="27" s="1"/>
  <c r="E170" i="36"/>
  <c r="E170" i="27" s="1"/>
  <c r="D170" i="36"/>
  <c r="D170" i="27" s="1"/>
  <c r="E168" i="36"/>
  <c r="E168" i="27" s="1"/>
  <c r="D168" i="36"/>
  <c r="C168" i="36" s="1"/>
  <c r="C168" i="27" s="1"/>
  <c r="E167" i="36"/>
  <c r="E167" i="27" s="1"/>
  <c r="D167" i="36"/>
  <c r="D167" i="27" s="1"/>
  <c r="C167" i="36"/>
  <c r="C167" i="27" s="1"/>
  <c r="E166" i="36"/>
  <c r="E166" i="27" s="1"/>
  <c r="D166" i="36"/>
  <c r="E165" i="36"/>
  <c r="E165" i="27" s="1"/>
  <c r="D165" i="36"/>
  <c r="E164" i="36"/>
  <c r="E164" i="27" s="1"/>
  <c r="D164" i="36"/>
  <c r="C164" i="36" s="1"/>
  <c r="C164" i="27" s="1"/>
  <c r="E162" i="36"/>
  <c r="E162" i="27" s="1"/>
  <c r="D162" i="36"/>
  <c r="D162" i="27" s="1"/>
  <c r="E161" i="36"/>
  <c r="E161" i="27" s="1"/>
  <c r="D161" i="36"/>
  <c r="D161" i="27" s="1"/>
  <c r="C161" i="36"/>
  <c r="C161" i="27" s="1"/>
  <c r="E160" i="36"/>
  <c r="E160" i="27" s="1"/>
  <c r="D160" i="36"/>
  <c r="D160" i="27" s="1"/>
  <c r="E159" i="36"/>
  <c r="E159" i="27" s="1"/>
  <c r="D159" i="36"/>
  <c r="C159" i="36" s="1"/>
  <c r="C159" i="27" s="1"/>
  <c r="E158" i="36"/>
  <c r="E158" i="27" s="1"/>
  <c r="D158" i="36"/>
  <c r="D158" i="27" s="1"/>
  <c r="C158" i="36"/>
  <c r="C158" i="27" s="1"/>
  <c r="E157" i="36"/>
  <c r="E157" i="27" s="1"/>
  <c r="D157" i="36"/>
  <c r="E156" i="36"/>
  <c r="E156" i="27" s="1"/>
  <c r="D156" i="36"/>
  <c r="E155" i="36"/>
  <c r="E155" i="27" s="1"/>
  <c r="D155" i="36"/>
  <c r="C155" i="36" s="1"/>
  <c r="C155" i="27" s="1"/>
  <c r="E154" i="36"/>
  <c r="E154" i="27" s="1"/>
  <c r="D154" i="36"/>
  <c r="D154" i="27" s="1"/>
  <c r="C154" i="36"/>
  <c r="C154" i="27" s="1"/>
  <c r="E153" i="36"/>
  <c r="E153" i="27" s="1"/>
  <c r="D153" i="36"/>
  <c r="D153" i="27" s="1"/>
  <c r="C153" i="36"/>
  <c r="C153" i="27" s="1"/>
  <c r="E152" i="36"/>
  <c r="E152" i="27" s="1"/>
  <c r="D152" i="36"/>
  <c r="D152" i="27" s="1"/>
  <c r="E151" i="36"/>
  <c r="E151" i="27" s="1"/>
  <c r="D151" i="36"/>
  <c r="C151" i="36" s="1"/>
  <c r="C151" i="27" s="1"/>
  <c r="E150" i="36"/>
  <c r="E150" i="27" s="1"/>
  <c r="D150" i="36"/>
  <c r="D150" i="27" s="1"/>
  <c r="C150" i="36"/>
  <c r="C150" i="27" s="1"/>
  <c r="E147" i="36"/>
  <c r="E147" i="27" s="1"/>
  <c r="D147" i="36"/>
  <c r="E146" i="36"/>
  <c r="E146" i="27" s="1"/>
  <c r="D146" i="36"/>
  <c r="D146" i="27" s="1"/>
  <c r="C146" i="36"/>
  <c r="C146" i="27" s="1"/>
  <c r="E145" i="36"/>
  <c r="E145" i="27" s="1"/>
  <c r="D145" i="36"/>
  <c r="C145" i="36" s="1"/>
  <c r="C145" i="27" s="1"/>
  <c r="E144" i="36"/>
  <c r="E144" i="27" s="1"/>
  <c r="D144" i="36"/>
  <c r="D144" i="27" s="1"/>
  <c r="E143" i="36"/>
  <c r="E143" i="27" s="1"/>
  <c r="D143" i="36"/>
  <c r="D143" i="27" s="1"/>
  <c r="C143" i="36"/>
  <c r="C143" i="27" s="1"/>
  <c r="E142" i="36"/>
  <c r="E142" i="27" s="1"/>
  <c r="D142" i="36"/>
  <c r="D142" i="27" s="1"/>
  <c r="C142" i="36"/>
  <c r="C142" i="27" s="1"/>
  <c r="E141" i="36"/>
  <c r="E141" i="27" s="1"/>
  <c r="D141" i="36"/>
  <c r="C141" i="36" s="1"/>
  <c r="C141" i="27" s="1"/>
  <c r="E140" i="36"/>
  <c r="E140" i="27" s="1"/>
  <c r="D140" i="36"/>
  <c r="D140" i="27" s="1"/>
  <c r="C140" i="36"/>
  <c r="C140" i="27" s="1"/>
  <c r="E139" i="36"/>
  <c r="E139" i="27" s="1"/>
  <c r="D139" i="36"/>
  <c r="E138" i="36"/>
  <c r="E138" i="27" s="1"/>
  <c r="D138" i="36"/>
  <c r="E137" i="36"/>
  <c r="E137" i="27" s="1"/>
  <c r="D137" i="36"/>
  <c r="C137" i="36" s="1"/>
  <c r="C137" i="27" s="1"/>
  <c r="E136" i="36"/>
  <c r="E136" i="27" s="1"/>
  <c r="D136" i="36"/>
  <c r="D136" i="27" s="1"/>
  <c r="E135" i="36"/>
  <c r="E135" i="27" s="1"/>
  <c r="D135" i="36"/>
  <c r="D135" i="27" s="1"/>
  <c r="E134" i="36"/>
  <c r="E134" i="27" s="1"/>
  <c r="D134" i="36"/>
  <c r="D134" i="27" s="1"/>
  <c r="C134" i="36"/>
  <c r="C134" i="27" s="1"/>
  <c r="E133" i="36"/>
  <c r="E133" i="27" s="1"/>
  <c r="D133" i="36"/>
  <c r="C133" i="36" s="1"/>
  <c r="C133" i="27" s="1"/>
  <c r="E131" i="36"/>
  <c r="E131" i="27" s="1"/>
  <c r="D131" i="36"/>
  <c r="D131" i="27" s="1"/>
  <c r="E130" i="36"/>
  <c r="E130" i="27" s="1"/>
  <c r="D130" i="36"/>
  <c r="E129" i="36"/>
  <c r="E129" i="27" s="1"/>
  <c r="D129" i="36"/>
  <c r="E128" i="36"/>
  <c r="E128" i="27" s="1"/>
  <c r="D128" i="36"/>
  <c r="C128" i="36" s="1"/>
  <c r="C128" i="27" s="1"/>
  <c r="E127" i="36"/>
  <c r="E127" i="27" s="1"/>
  <c r="D127" i="36"/>
  <c r="D127" i="27" s="1"/>
  <c r="E126" i="36"/>
  <c r="E126" i="27" s="1"/>
  <c r="D126" i="36"/>
  <c r="D126" i="27" s="1"/>
  <c r="C126" i="36"/>
  <c r="C126" i="27" s="1"/>
  <c r="E125" i="36"/>
  <c r="E125" i="27" s="1"/>
  <c r="D125" i="36"/>
  <c r="D125" i="27" s="1"/>
  <c r="C125" i="36"/>
  <c r="C125" i="27" s="1"/>
  <c r="E124" i="36"/>
  <c r="E124" i="27" s="1"/>
  <c r="D124" i="36"/>
  <c r="C124" i="36" s="1"/>
  <c r="C124" i="27" s="1"/>
  <c r="E123" i="36"/>
  <c r="E123" i="27" s="1"/>
  <c r="D123" i="36"/>
  <c r="D123" i="27" s="1"/>
  <c r="C123" i="36"/>
  <c r="C123" i="27" s="1"/>
  <c r="E122" i="36"/>
  <c r="E122" i="27" s="1"/>
  <c r="D122" i="36"/>
  <c r="E121" i="36"/>
  <c r="E121" i="27" s="1"/>
  <c r="D121" i="36"/>
  <c r="E120" i="36"/>
  <c r="E120" i="27" s="1"/>
  <c r="D120" i="36"/>
  <c r="C120" i="36" s="1"/>
  <c r="C120" i="27" s="1"/>
  <c r="E119" i="36"/>
  <c r="E119" i="27" s="1"/>
  <c r="D119" i="36"/>
  <c r="D119" i="27" s="1"/>
  <c r="E118" i="36"/>
  <c r="E118" i="27" s="1"/>
  <c r="D118" i="36"/>
  <c r="D118" i="27" s="1"/>
  <c r="E117" i="36"/>
  <c r="E117" i="27" s="1"/>
  <c r="D117" i="36"/>
  <c r="D117" i="27" s="1"/>
  <c r="C117" i="36"/>
  <c r="C117" i="27" s="1"/>
  <c r="E116" i="36"/>
  <c r="E116" i="27" s="1"/>
  <c r="D116" i="36"/>
  <c r="C116" i="36" s="1"/>
  <c r="C116" i="27" s="1"/>
  <c r="E115" i="36"/>
  <c r="E115" i="27" s="1"/>
  <c r="D115" i="36"/>
  <c r="D115" i="27" s="1"/>
  <c r="E114" i="36"/>
  <c r="E114" i="27" s="1"/>
  <c r="D114" i="36"/>
  <c r="E113" i="36"/>
  <c r="E113" i="27" s="1"/>
  <c r="D113" i="36"/>
  <c r="E112" i="36"/>
  <c r="E112" i="27" s="1"/>
  <c r="D112" i="36"/>
  <c r="C112" i="36" s="1"/>
  <c r="C112" i="27" s="1"/>
  <c r="E111" i="36"/>
  <c r="E111" i="27" s="1"/>
  <c r="D111" i="36"/>
  <c r="D111" i="27" s="1"/>
  <c r="E109" i="36"/>
  <c r="E109" i="27" s="1"/>
  <c r="D109" i="36"/>
  <c r="D109" i="27" s="1"/>
  <c r="C109" i="36"/>
  <c r="C109" i="27" s="1"/>
  <c r="E108" i="36"/>
  <c r="E108" i="27" s="1"/>
  <c r="D108" i="36"/>
  <c r="D108" i="27" s="1"/>
  <c r="C108" i="36"/>
  <c r="C108" i="27" s="1"/>
  <c r="E107" i="36"/>
  <c r="E107" i="27" s="1"/>
  <c r="D107" i="36"/>
  <c r="C107" i="36" s="1"/>
  <c r="C107" i="27" s="1"/>
  <c r="E106" i="36"/>
  <c r="E106" i="27" s="1"/>
  <c r="D106" i="36"/>
  <c r="D106" i="27" s="1"/>
  <c r="C106" i="36"/>
  <c r="C106" i="27" s="1"/>
  <c r="E104" i="36"/>
  <c r="E104" i="27" s="1"/>
  <c r="D104" i="36"/>
  <c r="E103" i="36"/>
  <c r="E103" i="27" s="1"/>
  <c r="D103" i="36"/>
  <c r="E101" i="36"/>
  <c r="E101" i="27" s="1"/>
  <c r="D101" i="36"/>
  <c r="C101" i="36" s="1"/>
  <c r="C101" i="27" s="1"/>
  <c r="E100" i="36"/>
  <c r="E100" i="27" s="1"/>
  <c r="D100" i="36"/>
  <c r="D100" i="27" s="1"/>
  <c r="E98" i="36"/>
  <c r="E98" i="27" s="1"/>
  <c r="D98" i="36"/>
  <c r="D98" i="27" s="1"/>
  <c r="E95" i="36"/>
  <c r="E95" i="27" s="1"/>
  <c r="D95" i="36"/>
  <c r="D95" i="27" s="1"/>
  <c r="C95" i="36"/>
  <c r="C95" i="27" s="1"/>
  <c r="E94" i="36"/>
  <c r="E94" i="27" s="1"/>
  <c r="D94" i="36"/>
  <c r="C94" i="36" s="1"/>
  <c r="C94" i="27" s="1"/>
  <c r="E93" i="36"/>
  <c r="E93" i="27" s="1"/>
  <c r="D93" i="36"/>
  <c r="D93" i="27" s="1"/>
  <c r="E92" i="36"/>
  <c r="E92" i="27" s="1"/>
  <c r="D92" i="36"/>
  <c r="E91" i="36"/>
  <c r="E91" i="27" s="1"/>
  <c r="D91" i="36"/>
  <c r="D91" i="27" s="1"/>
  <c r="E90" i="36"/>
  <c r="E90" i="27" s="1"/>
  <c r="D90" i="36"/>
  <c r="C90" i="36" s="1"/>
  <c r="C90" i="27" s="1"/>
  <c r="E88" i="36"/>
  <c r="E88" i="27" s="1"/>
  <c r="D88" i="36"/>
  <c r="D88" i="27" s="1"/>
  <c r="E87" i="36"/>
  <c r="E87" i="27" s="1"/>
  <c r="D87" i="36"/>
  <c r="D87" i="27" s="1"/>
  <c r="E86" i="36"/>
  <c r="D86" i="36"/>
  <c r="C86" i="36" s="1"/>
  <c r="E85" i="36"/>
  <c r="D85" i="36"/>
  <c r="C85" i="36" s="1"/>
  <c r="E84" i="36"/>
  <c r="D84" i="36"/>
  <c r="C84" i="36" s="1"/>
  <c r="E83" i="36"/>
  <c r="D83" i="36"/>
  <c r="C83" i="36" s="1"/>
  <c r="E82" i="36"/>
  <c r="D82" i="36"/>
  <c r="C82" i="36" s="1"/>
  <c r="E81" i="36"/>
  <c r="D81" i="36"/>
  <c r="C81" i="36" s="1"/>
  <c r="E80" i="36"/>
  <c r="D80" i="36"/>
  <c r="C80" i="36"/>
  <c r="E79" i="36"/>
  <c r="D79" i="36"/>
  <c r="C79" i="36" s="1"/>
  <c r="E78" i="36"/>
  <c r="D78" i="36"/>
  <c r="C78" i="36" s="1"/>
  <c r="E77" i="36"/>
  <c r="D77" i="36"/>
  <c r="C77" i="36" s="1"/>
  <c r="E76" i="36"/>
  <c r="D76" i="36"/>
  <c r="C76" i="36" s="1"/>
  <c r="E75" i="36"/>
  <c r="D75" i="36"/>
  <c r="C75" i="36" s="1"/>
  <c r="E74" i="36"/>
  <c r="D74" i="36"/>
  <c r="C74" i="36"/>
  <c r="E73" i="36"/>
  <c r="D73" i="36"/>
  <c r="C73" i="36" s="1"/>
  <c r="E71" i="36"/>
  <c r="D71" i="36"/>
  <c r="C71" i="36"/>
  <c r="E70" i="36"/>
  <c r="D70" i="36"/>
  <c r="C70" i="36"/>
  <c r="E69" i="36"/>
  <c r="D69" i="36"/>
  <c r="C69" i="36" s="1"/>
  <c r="E68" i="36"/>
  <c r="D68" i="36"/>
  <c r="C68" i="36" s="1"/>
  <c r="E67" i="36"/>
  <c r="D67" i="36"/>
  <c r="C67" i="36"/>
  <c r="E66" i="36"/>
  <c r="D66" i="36"/>
  <c r="C66" i="36" s="1"/>
  <c r="E65" i="36"/>
  <c r="D65" i="36"/>
  <c r="C65" i="36"/>
  <c r="E64" i="36"/>
  <c r="D64" i="36"/>
  <c r="C64" i="36" s="1"/>
  <c r="E63" i="36"/>
  <c r="D63" i="36"/>
  <c r="C63" i="36" s="1"/>
  <c r="E62" i="36"/>
  <c r="D62" i="36"/>
  <c r="C62" i="36"/>
  <c r="E61" i="36"/>
  <c r="D61" i="36"/>
  <c r="C61" i="36"/>
  <c r="E59" i="36"/>
  <c r="D59" i="36"/>
  <c r="C59" i="36" s="1"/>
  <c r="E58" i="36"/>
  <c r="D58" i="36"/>
  <c r="C58" i="36"/>
  <c r="E57" i="36"/>
  <c r="D57" i="36"/>
  <c r="C57" i="36" s="1"/>
  <c r="E56" i="36"/>
  <c r="D56" i="36"/>
  <c r="C56" i="36" s="1"/>
  <c r="E55" i="36"/>
  <c r="D55" i="36"/>
  <c r="C55" i="36" s="1"/>
  <c r="E54" i="36"/>
  <c r="D54" i="36"/>
  <c r="C54" i="36" s="1"/>
  <c r="E53" i="36"/>
  <c r="D53" i="36"/>
  <c r="C53" i="36"/>
  <c r="E52" i="36"/>
  <c r="D52" i="36"/>
  <c r="C52" i="36"/>
  <c r="E51" i="36"/>
  <c r="D51" i="36"/>
  <c r="C51" i="36" s="1"/>
  <c r="E50" i="36"/>
  <c r="D50" i="36"/>
  <c r="C50" i="36"/>
  <c r="E49" i="36"/>
  <c r="D49" i="36"/>
  <c r="C49" i="36" s="1"/>
  <c r="E47" i="36"/>
  <c r="D47" i="36"/>
  <c r="C47" i="36" s="1"/>
  <c r="E46" i="36"/>
  <c r="D46" i="36"/>
  <c r="C46" i="36" s="1"/>
  <c r="E45" i="36"/>
  <c r="D45" i="36"/>
  <c r="C45" i="36" s="1"/>
  <c r="E44" i="36"/>
  <c r="D44" i="36"/>
  <c r="C44" i="36"/>
  <c r="E43" i="36"/>
  <c r="D43" i="36"/>
  <c r="C43" i="36"/>
  <c r="E41" i="36"/>
  <c r="D41" i="36"/>
  <c r="C41" i="36" s="1"/>
  <c r="E40" i="36"/>
  <c r="D40" i="36"/>
  <c r="C40" i="36"/>
  <c r="E39" i="36"/>
  <c r="D39" i="36"/>
  <c r="C39" i="36" s="1"/>
  <c r="E38" i="36"/>
  <c r="D38" i="36"/>
  <c r="C38" i="36" s="1"/>
  <c r="E36" i="36"/>
  <c r="D36" i="36"/>
  <c r="C36" i="36" s="1"/>
  <c r="E34" i="36"/>
  <c r="D34" i="36"/>
  <c r="C34" i="36" s="1"/>
  <c r="E33" i="36"/>
  <c r="D33" i="36"/>
  <c r="C33" i="36" s="1"/>
  <c r="E32" i="36"/>
  <c r="D32" i="36"/>
  <c r="C32" i="36"/>
  <c r="E31" i="36"/>
  <c r="D31" i="36"/>
  <c r="C31" i="36" s="1"/>
  <c r="E29" i="36"/>
  <c r="D29" i="36"/>
  <c r="C29" i="36" s="1"/>
  <c r="E28" i="36"/>
  <c r="D28" i="36"/>
  <c r="C28" i="36" s="1"/>
  <c r="E27" i="36"/>
  <c r="D27" i="36"/>
  <c r="C27" i="36" s="1"/>
  <c r="E26" i="36"/>
  <c r="D26" i="36"/>
  <c r="C26" i="36" s="1"/>
  <c r="E25" i="36"/>
  <c r="D25" i="36"/>
  <c r="C25" i="36" s="1"/>
  <c r="E24" i="36"/>
  <c r="D24" i="36"/>
  <c r="C24" i="36" s="1"/>
  <c r="E23" i="36"/>
  <c r="D23" i="36"/>
  <c r="C23" i="36"/>
  <c r="E22" i="36"/>
  <c r="D22" i="36"/>
  <c r="C22" i="36" s="1"/>
  <c r="E21" i="36"/>
  <c r="D21" i="36"/>
  <c r="C21" i="36" s="1"/>
  <c r="E20" i="36"/>
  <c r="D20" i="36"/>
  <c r="C20" i="36" s="1"/>
  <c r="E19" i="36"/>
  <c r="D19" i="36"/>
  <c r="C19" i="36" s="1"/>
  <c r="E18" i="36"/>
  <c r="D18" i="36"/>
  <c r="C18" i="36" s="1"/>
  <c r="E17" i="36"/>
  <c r="D17" i="36"/>
  <c r="C17" i="36" s="1"/>
  <c r="E16" i="36"/>
  <c r="D16" i="36"/>
  <c r="C16" i="36" s="1"/>
  <c r="E15" i="36"/>
  <c r="D15" i="36"/>
  <c r="C15" i="36"/>
  <c r="E14" i="36"/>
  <c r="D14" i="36"/>
  <c r="C14" i="36" s="1"/>
  <c r="E13" i="36"/>
  <c r="D13" i="36"/>
  <c r="C13" i="36" s="1"/>
  <c r="E12" i="36"/>
  <c r="D12" i="36"/>
  <c r="C12" i="36" s="1"/>
  <c r="E11" i="36"/>
  <c r="D11" i="36"/>
  <c r="C11" i="36" s="1"/>
  <c r="E10" i="36"/>
  <c r="D10" i="36"/>
  <c r="C10" i="36" s="1"/>
  <c r="C202" i="36" l="1"/>
  <c r="C202" i="27" s="1"/>
  <c r="D202" i="27"/>
  <c r="D311" i="27"/>
  <c r="D307" i="27"/>
  <c r="D303" i="27"/>
  <c r="D298" i="27"/>
  <c r="D294" i="27"/>
  <c r="D289" i="27"/>
  <c r="D284" i="27"/>
  <c r="D276" i="27"/>
  <c r="D272" i="27"/>
  <c r="D266" i="27"/>
  <c r="D262" i="27"/>
  <c r="D247" i="27"/>
  <c r="D245" i="27"/>
  <c r="D229" i="27"/>
  <c r="D213" i="27"/>
  <c r="D173" i="27"/>
  <c r="D137" i="27"/>
  <c r="D101" i="27"/>
  <c r="C165" i="36"/>
  <c r="C165" i="27" s="1"/>
  <c r="D165" i="27"/>
  <c r="C336" i="36"/>
  <c r="C336" i="27" s="1"/>
  <c r="D336" i="27"/>
  <c r="D329" i="27"/>
  <c r="D324" i="27"/>
  <c r="C88" i="36"/>
  <c r="C88" i="27" s="1"/>
  <c r="C92" i="36"/>
  <c r="C92" i="27" s="1"/>
  <c r="D92" i="27"/>
  <c r="C114" i="36"/>
  <c r="C114" i="27" s="1"/>
  <c r="D114" i="27"/>
  <c r="C130" i="36"/>
  <c r="C130" i="27" s="1"/>
  <c r="D130" i="27"/>
  <c r="C152" i="36"/>
  <c r="C152" i="27" s="1"/>
  <c r="C170" i="36"/>
  <c r="C170" i="27" s="1"/>
  <c r="C188" i="36"/>
  <c r="C188" i="27" s="1"/>
  <c r="C206" i="36"/>
  <c r="C206" i="27" s="1"/>
  <c r="C248" i="36"/>
  <c r="C248" i="27" s="1"/>
  <c r="C252" i="36"/>
  <c r="C252" i="27" s="1"/>
  <c r="C256" i="36"/>
  <c r="C256" i="27" s="1"/>
  <c r="C263" i="36"/>
  <c r="C263" i="27" s="1"/>
  <c r="C295" i="36"/>
  <c r="C295" i="27" s="1"/>
  <c r="C312" i="36"/>
  <c r="C312" i="27" s="1"/>
  <c r="C325" i="36"/>
  <c r="C325" i="27" s="1"/>
  <c r="C351" i="36"/>
  <c r="C351" i="27" s="1"/>
  <c r="D259" i="27"/>
  <c r="D257" i="27"/>
  <c r="D254" i="27"/>
  <c r="D250" i="27"/>
  <c r="D233" i="27"/>
  <c r="D187" i="27"/>
  <c r="D151" i="27"/>
  <c r="D116" i="27"/>
  <c r="C129" i="36"/>
  <c r="C129" i="27" s="1"/>
  <c r="D129" i="27"/>
  <c r="C111" i="36"/>
  <c r="C111" i="27" s="1"/>
  <c r="C127" i="36"/>
  <c r="C127" i="27" s="1"/>
  <c r="C144" i="36"/>
  <c r="C144" i="27" s="1"/>
  <c r="C147" i="36"/>
  <c r="C147" i="27" s="1"/>
  <c r="D147" i="27"/>
  <c r="C166" i="36"/>
  <c r="C166" i="27" s="1"/>
  <c r="D166" i="27"/>
  <c r="C185" i="36"/>
  <c r="C185" i="27" s="1"/>
  <c r="D185" i="27"/>
  <c r="C340" i="36"/>
  <c r="C340" i="27" s="1"/>
  <c r="D340" i="27"/>
  <c r="D320" i="27"/>
  <c r="D304" i="27"/>
  <c r="D285" i="27"/>
  <c r="D281" i="27"/>
  <c r="D273" i="27"/>
  <c r="D267" i="27"/>
  <c r="D221" i="27"/>
  <c r="D217" i="27"/>
  <c r="D201" i="27"/>
  <c r="D164" i="27"/>
  <c r="D128" i="27"/>
  <c r="D90" i="27"/>
  <c r="C93" i="36"/>
  <c r="C93" i="27" s="1"/>
  <c r="C98" i="36"/>
  <c r="C98" i="27" s="1"/>
  <c r="C103" i="36"/>
  <c r="C103" i="27" s="1"/>
  <c r="D103" i="27"/>
  <c r="C115" i="36"/>
  <c r="C115" i="27" s="1"/>
  <c r="C118" i="36"/>
  <c r="C118" i="27" s="1"/>
  <c r="C121" i="36"/>
  <c r="C121" i="27" s="1"/>
  <c r="D121" i="27"/>
  <c r="C131" i="36"/>
  <c r="C131" i="27" s="1"/>
  <c r="C135" i="36"/>
  <c r="C135" i="27" s="1"/>
  <c r="C138" i="36"/>
  <c r="C138" i="27" s="1"/>
  <c r="D138" i="27"/>
  <c r="C162" i="36"/>
  <c r="C162" i="27" s="1"/>
  <c r="C182" i="36"/>
  <c r="C182" i="27" s="1"/>
  <c r="C200" i="36"/>
  <c r="C200" i="27" s="1"/>
  <c r="C216" i="36"/>
  <c r="C216" i="27" s="1"/>
  <c r="C236" i="36"/>
  <c r="C236" i="27" s="1"/>
  <c r="C261" i="36"/>
  <c r="C261" i="27" s="1"/>
  <c r="C275" i="36"/>
  <c r="C275" i="27" s="1"/>
  <c r="C323" i="36"/>
  <c r="C323" i="27" s="1"/>
  <c r="D223" i="27"/>
  <c r="D203" i="27"/>
  <c r="D179" i="27"/>
  <c r="D141" i="27"/>
  <c r="D107" i="27"/>
  <c r="C156" i="36"/>
  <c r="C156" i="27" s="1"/>
  <c r="D156" i="27"/>
  <c r="C175" i="36"/>
  <c r="C175" i="27" s="1"/>
  <c r="D175" i="27"/>
  <c r="C192" i="36"/>
  <c r="C192" i="27" s="1"/>
  <c r="D192" i="27"/>
  <c r="C210" i="36"/>
  <c r="C210" i="27" s="1"/>
  <c r="D210" i="27"/>
  <c r="D327" i="27"/>
  <c r="D317" i="27"/>
  <c r="D313" i="27"/>
  <c r="D305" i="27"/>
  <c r="D300" i="27"/>
  <c r="D296" i="27"/>
  <c r="D291" i="27"/>
  <c r="D287" i="27"/>
  <c r="D282" i="27"/>
  <c r="D278" i="27"/>
  <c r="D274" i="27"/>
  <c r="D268" i="27"/>
  <c r="D264" i="27"/>
  <c r="D246" i="27"/>
  <c r="D230" i="27"/>
  <c r="D228" i="27"/>
  <c r="D205" i="27"/>
  <c r="D191" i="27"/>
  <c r="D155" i="27"/>
  <c r="D120" i="27"/>
  <c r="D338" i="27"/>
  <c r="C113" i="36"/>
  <c r="C113" i="27" s="1"/>
  <c r="D113" i="27"/>
  <c r="C350" i="36"/>
  <c r="C350" i="27" s="1"/>
  <c r="D350" i="27"/>
  <c r="C184" i="36"/>
  <c r="C184" i="27" s="1"/>
  <c r="D184" i="27"/>
  <c r="C104" i="36"/>
  <c r="C104" i="27" s="1"/>
  <c r="D104" i="27"/>
  <c r="C122" i="36"/>
  <c r="C122" i="27" s="1"/>
  <c r="D122" i="27"/>
  <c r="C139" i="36"/>
  <c r="C139" i="27" s="1"/>
  <c r="D139" i="27"/>
  <c r="C160" i="36"/>
  <c r="C160" i="27" s="1"/>
  <c r="C180" i="36"/>
  <c r="C180" i="27" s="1"/>
  <c r="C198" i="36"/>
  <c r="C198" i="27" s="1"/>
  <c r="C214" i="36"/>
  <c r="C214" i="27" s="1"/>
  <c r="C240" i="36"/>
  <c r="C240" i="27" s="1"/>
  <c r="C279" i="36"/>
  <c r="C279" i="27" s="1"/>
  <c r="C335" i="36"/>
  <c r="C335" i="27" s="1"/>
  <c r="C345" i="36"/>
  <c r="C345" i="27" s="1"/>
  <c r="D345" i="27"/>
  <c r="D258" i="27"/>
  <c r="D251" i="27"/>
  <c r="D232" i="27"/>
  <c r="D168" i="27"/>
  <c r="D133" i="27"/>
  <c r="D94" i="27"/>
  <c r="C87" i="36"/>
  <c r="C87" i="27" s="1"/>
  <c r="C91" i="36"/>
  <c r="C91" i="27" s="1"/>
  <c r="C100" i="36"/>
  <c r="C100" i="27" s="1"/>
  <c r="C119" i="36"/>
  <c r="C119" i="27" s="1"/>
  <c r="C136" i="36"/>
  <c r="C136" i="27" s="1"/>
  <c r="C157" i="36"/>
  <c r="C157" i="27" s="1"/>
  <c r="D157" i="27"/>
  <c r="C176" i="36"/>
  <c r="C176" i="27" s="1"/>
  <c r="D176" i="27"/>
  <c r="C194" i="36"/>
  <c r="C194" i="27" s="1"/>
  <c r="D194" i="27"/>
  <c r="C265" i="36"/>
  <c r="C265" i="27" s="1"/>
  <c r="C297" i="36"/>
  <c r="C297" i="27" s="1"/>
  <c r="C314" i="36"/>
  <c r="C314" i="27" s="1"/>
  <c r="D328" i="27"/>
  <c r="D239" i="27"/>
  <c r="D237" i="27"/>
  <c r="D218" i="27"/>
  <c r="D209" i="27"/>
  <c r="D183" i="27"/>
  <c r="D145" i="27"/>
  <c r="D112" i="27"/>
  <c r="D348" i="27"/>
  <c r="B11" i="41" l="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10" i="41"/>
  <c r="A8" i="41"/>
  <c r="B1" i="41"/>
  <c r="B2" i="41"/>
  <c r="S5" i="17" s="1"/>
  <c r="B3" i="41"/>
  <c r="B4" i="41"/>
  <c r="B5" i="41"/>
  <c r="B6" i="41"/>
  <c r="A6" i="41"/>
  <c r="A5" i="41"/>
  <c r="A4" i="41"/>
  <c r="A3" i="41"/>
  <c r="A2" i="41"/>
  <c r="A1" i="41"/>
  <c r="E9" i="41"/>
  <c r="D9" i="41"/>
  <c r="C9" i="41"/>
  <c r="B9" i="41"/>
  <c r="E8" i="41"/>
  <c r="D8" i="41"/>
  <c r="C8" i="41"/>
  <c r="B8" i="41"/>
  <c r="S3957" i="17" l="1"/>
  <c r="S3949" i="17"/>
  <c r="S3941" i="17"/>
  <c r="S3932" i="17"/>
  <c r="S3924" i="17"/>
  <c r="S3915" i="17"/>
  <c r="S3905" i="17"/>
  <c r="S3897" i="17"/>
  <c r="S3888" i="17"/>
  <c r="S3880" i="17"/>
  <c r="S3871" i="17"/>
  <c r="S3861" i="17"/>
  <c r="S3851" i="17"/>
  <c r="S3842" i="17"/>
  <c r="S3831" i="17"/>
  <c r="S3822" i="17"/>
  <c r="S3812" i="17"/>
  <c r="S3804" i="17"/>
  <c r="S3795" i="17"/>
  <c r="S3787" i="17"/>
  <c r="S3779" i="17"/>
  <c r="S3769" i="17"/>
  <c r="S3761" i="17"/>
  <c r="S3750" i="17"/>
  <c r="S3740" i="17"/>
  <c r="S3732" i="17"/>
  <c r="S3723" i="17"/>
  <c r="S3715" i="17"/>
  <c r="S3704" i="17"/>
  <c r="S3695" i="17"/>
  <c r="S3687" i="17"/>
  <c r="S3679" i="17"/>
  <c r="S3669" i="17"/>
  <c r="S3661" i="17"/>
  <c r="S3653" i="17"/>
  <c r="S3644" i="17"/>
  <c r="S3635" i="17"/>
  <c r="S3627" i="17"/>
  <c r="S3617" i="17"/>
  <c r="S3607" i="17"/>
  <c r="S3599" i="17"/>
  <c r="S3591" i="17"/>
  <c r="S3583" i="17"/>
  <c r="S3575" i="17"/>
  <c r="S3566" i="17"/>
  <c r="S3558" i="17"/>
  <c r="S3549" i="17"/>
  <c r="S3541" i="17"/>
  <c r="S3531" i="17"/>
  <c r="S3515" i="17"/>
  <c r="S3499" i="17"/>
  <c r="S3481" i="17"/>
  <c r="S3472" i="17"/>
  <c r="S3462" i="17"/>
  <c r="S3454" i="17"/>
  <c r="S3446" i="17"/>
  <c r="S3438" i="17"/>
  <c r="S3430" i="17"/>
  <c r="S3422" i="17"/>
  <c r="S3414" i="17"/>
  <c r="S3406" i="17"/>
  <c r="S3396" i="17"/>
  <c r="S3387" i="17"/>
  <c r="S3377" i="17"/>
  <c r="S3368" i="17"/>
  <c r="S3360" i="17"/>
  <c r="S3352" i="17"/>
  <c r="S3344" i="17"/>
  <c r="S3336" i="17"/>
  <c r="S3327" i="17"/>
  <c r="S3318" i="17"/>
  <c r="S3310" i="17"/>
  <c r="S3302" i="17"/>
  <c r="S3294" i="17"/>
  <c r="S3286" i="17"/>
  <c r="S3276" i="17"/>
  <c r="S3266" i="17"/>
  <c r="S3256" i="17"/>
  <c r="S3248" i="17"/>
  <c r="S3237" i="17"/>
  <c r="S3229" i="17"/>
  <c r="S3219" i="17"/>
  <c r="S3211" i="17"/>
  <c r="S3203" i="17"/>
  <c r="S3195" i="17"/>
  <c r="S3956" i="17"/>
  <c r="S3948" i="17"/>
  <c r="S3940" i="17"/>
  <c r="S3931" i="17"/>
  <c r="S3923" i="17"/>
  <c r="S3914" i="17"/>
  <c r="S3904" i="17"/>
  <c r="S3896" i="17"/>
  <c r="S3887" i="17"/>
  <c r="S3879" i="17"/>
  <c r="S3870" i="17"/>
  <c r="S3860" i="17"/>
  <c r="S3850" i="17"/>
  <c r="S3841" i="17"/>
  <c r="S3830" i="17"/>
  <c r="S3821" i="17"/>
  <c r="S3811" i="17"/>
  <c r="S3803" i="17"/>
  <c r="S3794" i="17"/>
  <c r="S3786" i="17"/>
  <c r="S3777" i="17"/>
  <c r="S3768" i="17"/>
  <c r="S3760" i="17"/>
  <c r="S3749" i="17"/>
  <c r="S3739" i="17"/>
  <c r="S3731" i="17"/>
  <c r="S3722" i="17"/>
  <c r="S3714" i="17"/>
  <c r="S3702" i="17"/>
  <c r="S3694" i="17"/>
  <c r="S3686" i="17"/>
  <c r="S3678" i="17"/>
  <c r="S3668" i="17"/>
  <c r="S3660" i="17"/>
  <c r="S3652" i="17"/>
  <c r="S3643" i="17"/>
  <c r="S3634" i="17"/>
  <c r="S3626" i="17"/>
  <c r="S3615" i="17"/>
  <c r="S3606" i="17"/>
  <c r="S3598" i="17"/>
  <c r="S3590" i="17"/>
  <c r="S3582" i="17"/>
  <c r="S3574" i="17"/>
  <c r="S3565" i="17"/>
  <c r="S3557" i="17"/>
  <c r="S3548" i="17"/>
  <c r="S3540" i="17"/>
  <c r="S3529" i="17"/>
  <c r="S3514" i="17"/>
  <c r="S3496" i="17"/>
  <c r="S3480" i="17"/>
  <c r="S3471" i="17"/>
  <c r="S3461" i="17"/>
  <c r="S3453" i="17"/>
  <c r="S3445" i="17"/>
  <c r="S3437" i="17"/>
  <c r="S3429" i="17"/>
  <c r="S3421" i="17"/>
  <c r="S3413" i="17"/>
  <c r="S3404" i="17"/>
  <c r="S3395" i="17"/>
  <c r="S3386" i="17"/>
  <c r="S3376" i="17"/>
  <c r="S3367" i="17"/>
  <c r="S3359" i="17"/>
  <c r="S3351" i="17"/>
  <c r="S3343" i="17"/>
  <c r="S3335" i="17"/>
  <c r="S3326" i="17"/>
  <c r="S3317" i="17"/>
  <c r="S3309" i="17"/>
  <c r="S3301" i="17"/>
  <c r="S3293" i="17"/>
  <c r="S3285" i="17"/>
  <c r="S3274" i="17"/>
  <c r="S3264" i="17"/>
  <c r="S3955" i="17"/>
  <c r="S3947" i="17"/>
  <c r="S3939" i="17"/>
  <c r="S3930" i="17"/>
  <c r="S3922" i="17"/>
  <c r="S3913" i="17"/>
  <c r="S3903" i="17"/>
  <c r="S3895" i="17"/>
  <c r="S3886" i="17"/>
  <c r="S3878" i="17"/>
  <c r="S3869" i="17"/>
  <c r="S3859" i="17"/>
  <c r="S3849" i="17"/>
  <c r="S3840" i="17"/>
  <c r="S3828" i="17"/>
  <c r="S3820" i="17"/>
  <c r="S3810" i="17"/>
  <c r="S3802" i="17"/>
  <c r="S3793" i="17"/>
  <c r="S3785" i="17"/>
  <c r="S3776" i="17"/>
  <c r="S3767" i="17"/>
  <c r="S3759" i="17"/>
  <c r="S3747" i="17"/>
  <c r="S3738" i="17"/>
  <c r="S3730" i="17"/>
  <c r="S3721" i="17"/>
  <c r="S3713" i="17"/>
  <c r="S3701" i="17"/>
  <c r="S3693" i="17"/>
  <c r="S3685" i="17"/>
  <c r="S3677" i="17"/>
  <c r="S3667" i="17"/>
  <c r="S3659" i="17"/>
  <c r="S3651" i="17"/>
  <c r="S3642" i="17"/>
  <c r="S3633" i="17"/>
  <c r="S3625" i="17"/>
  <c r="S3614" i="17"/>
  <c r="S3605" i="17"/>
  <c r="S3597" i="17"/>
  <c r="S3589" i="17"/>
  <c r="S3581" i="17"/>
  <c r="S3573" i="17"/>
  <c r="S3564" i="17"/>
  <c r="S3556" i="17"/>
  <c r="S3547" i="17"/>
  <c r="S3539" i="17"/>
  <c r="S3523" i="17"/>
  <c r="S3513" i="17"/>
  <c r="S3495" i="17"/>
  <c r="S3479" i="17"/>
  <c r="S3468" i="17"/>
  <c r="S3460" i="17"/>
  <c r="S3452" i="17"/>
  <c r="S3444" i="17"/>
  <c r="S3436" i="17"/>
  <c r="S3428" i="17"/>
  <c r="S3420" i="17"/>
  <c r="S3412" i="17"/>
  <c r="S3403" i="17"/>
  <c r="S3394" i="17"/>
  <c r="S3384" i="17"/>
  <c r="S3374" i="17"/>
  <c r="S3366" i="17"/>
  <c r="S3358" i="17"/>
  <c r="S3350" i="17"/>
  <c r="S3342" i="17"/>
  <c r="S3334" i="17"/>
  <c r="S3325" i="17"/>
  <c r="S3316" i="17"/>
  <c r="S3308" i="17"/>
  <c r="S3300" i="17"/>
  <c r="S3292" i="17"/>
  <c r="S3284" i="17"/>
  <c r="S3273" i="17"/>
  <c r="S3263" i="17"/>
  <c r="S3254" i="17"/>
  <c r="S3246" i="17"/>
  <c r="S3235" i="17"/>
  <c r="S3227" i="17"/>
  <c r="S3217" i="17"/>
  <c r="S3209" i="17"/>
  <c r="S3201" i="17"/>
  <c r="S3954" i="17"/>
  <c r="S3953" i="17"/>
  <c r="S3945" i="17"/>
  <c r="S3937" i="17"/>
  <c r="S3928" i="17"/>
  <c r="S3920" i="17"/>
  <c r="S3910" i="17"/>
  <c r="S3901" i="17"/>
  <c r="S3893" i="17"/>
  <c r="S3884" i="17"/>
  <c r="S3875" i="17"/>
  <c r="S3867" i="17"/>
  <c r="S3856" i="17"/>
  <c r="S3847" i="17"/>
  <c r="S3838" i="17"/>
  <c r="S3826" i="17"/>
  <c r="S3817" i="17"/>
  <c r="S3808" i="17"/>
  <c r="S3800" i="17"/>
  <c r="S3791" i="17"/>
  <c r="S3783" i="17"/>
  <c r="S3774" i="17"/>
  <c r="S3765" i="17"/>
  <c r="S3756" i="17"/>
  <c r="S3745" i="17"/>
  <c r="S3736" i="17"/>
  <c r="S3728" i="17"/>
  <c r="S3719" i="17"/>
  <c r="S3711" i="17"/>
  <c r="S3699" i="17"/>
  <c r="S3691" i="17"/>
  <c r="S3683" i="17"/>
  <c r="S3674" i="17"/>
  <c r="S3665" i="17"/>
  <c r="S3657" i="17"/>
  <c r="S3648" i="17"/>
  <c r="S3639" i="17"/>
  <c r="S3631" i="17"/>
  <c r="S3623" i="17"/>
  <c r="S3612" i="17"/>
  <c r="S3603" i="17"/>
  <c r="S3595" i="17"/>
  <c r="S3587" i="17"/>
  <c r="S3579" i="17"/>
  <c r="S3571" i="17"/>
  <c r="S3562" i="17"/>
  <c r="S3553" i="17"/>
  <c r="S3545" i="17"/>
  <c r="S3537" i="17"/>
  <c r="S3520" i="17"/>
  <c r="S3506" i="17"/>
  <c r="S3490" i="17"/>
  <c r="S3477" i="17"/>
  <c r="S3466" i="17"/>
  <c r="S3458" i="17"/>
  <c r="S3450" i="17"/>
  <c r="S3442" i="17"/>
  <c r="S3434" i="17"/>
  <c r="S3426" i="17"/>
  <c r="S3418" i="17"/>
  <c r="S3410" i="17"/>
  <c r="S3401" i="17"/>
  <c r="S3392" i="17"/>
  <c r="S3382" i="17"/>
  <c r="S3372" i="17"/>
  <c r="S3364" i="17"/>
  <c r="S3356" i="17"/>
  <c r="S3348" i="17"/>
  <c r="S3340" i="17"/>
  <c r="S3331" i="17"/>
  <c r="S3323" i="17"/>
  <c r="S3314" i="17"/>
  <c r="S3306" i="17"/>
  <c r="S3298" i="17"/>
  <c r="S3290" i="17"/>
  <c r="S3282" i="17"/>
  <c r="S3271" i="17"/>
  <c r="S3261" i="17"/>
  <c r="S3252" i="17"/>
  <c r="S3243" i="17"/>
  <c r="S3233" i="17"/>
  <c r="S3224" i="17"/>
  <c r="S3215" i="17"/>
  <c r="S3207" i="17"/>
  <c r="S3199" i="17"/>
  <c r="S3190" i="17"/>
  <c r="S3952" i="17"/>
  <c r="S3944" i="17"/>
  <c r="S3936" i="17"/>
  <c r="S3927" i="17"/>
  <c r="S3918" i="17"/>
  <c r="S3909" i="17"/>
  <c r="S3900" i="17"/>
  <c r="S3892" i="17"/>
  <c r="S3883" i="17"/>
  <c r="S3874" i="17"/>
  <c r="S3865" i="17"/>
  <c r="S3854" i="17"/>
  <c r="S3846" i="17"/>
  <c r="S3836" i="17"/>
  <c r="S3825" i="17"/>
  <c r="S3816" i="17"/>
  <c r="S3807" i="17"/>
  <c r="S3799" i="17"/>
  <c r="S3790" i="17"/>
  <c r="S3782" i="17"/>
  <c r="S3773" i="17"/>
  <c r="S3764" i="17"/>
  <c r="S3755" i="17"/>
  <c r="S3743" i="17"/>
  <c r="S3735" i="17"/>
  <c r="S3727" i="17"/>
  <c r="S3718" i="17"/>
  <c r="S3709" i="17"/>
  <c r="S3698" i="17"/>
  <c r="S3690" i="17"/>
  <c r="S3682" i="17"/>
  <c r="S3673" i="17"/>
  <c r="S3664" i="17"/>
  <c r="S3656" i="17"/>
  <c r="S3647" i="17"/>
  <c r="S3638" i="17"/>
  <c r="S3630" i="17"/>
  <c r="S3622" i="17"/>
  <c r="S3611" i="17"/>
  <c r="S3602" i="17"/>
  <c r="S3594" i="17"/>
  <c r="S3586" i="17"/>
  <c r="S3578" i="17"/>
  <c r="S3570" i="17"/>
  <c r="S3561" i="17"/>
  <c r="S3552" i="17"/>
  <c r="S3544" i="17"/>
  <c r="S3536" i="17"/>
  <c r="S3519" i="17"/>
  <c r="S3503" i="17"/>
  <c r="S3486" i="17"/>
  <c r="S3476" i="17"/>
  <c r="S3465" i="17"/>
  <c r="S3457" i="17"/>
  <c r="S3449" i="17"/>
  <c r="S3441" i="17"/>
  <c r="S3433" i="17"/>
  <c r="S3425" i="17"/>
  <c r="S3417" i="17"/>
  <c r="S3409" i="17"/>
  <c r="S3400" i="17"/>
  <c r="S3391" i="17"/>
  <c r="S3381" i="17"/>
  <c r="S3371" i="17"/>
  <c r="S3959" i="17"/>
  <c r="S3951" i="17"/>
  <c r="S3943" i="17"/>
  <c r="S3934" i="17"/>
  <c r="S3926" i="17"/>
  <c r="S3917" i="17"/>
  <c r="S3908" i="17"/>
  <c r="S3899" i="17"/>
  <c r="S3890" i="17"/>
  <c r="S3882" i="17"/>
  <c r="S3873" i="17"/>
  <c r="S3864" i="17"/>
  <c r="S3853" i="17"/>
  <c r="S3845" i="17"/>
  <c r="S3835" i="17"/>
  <c r="S3824" i="17"/>
  <c r="S3814" i="17"/>
  <c r="S3806" i="17"/>
  <c r="S3798" i="17"/>
  <c r="S3789" i="17"/>
  <c r="S3781" i="17"/>
  <c r="S3772" i="17"/>
  <c r="S3763" i="17"/>
  <c r="S3754" i="17"/>
  <c r="S3742" i="17"/>
  <c r="S3734" i="17"/>
  <c r="S3726" i="17"/>
  <c r="S3717" i="17"/>
  <c r="S3706" i="17"/>
  <c r="S3697" i="17"/>
  <c r="S3689" i="17"/>
  <c r="S3681" i="17"/>
  <c r="S3671" i="17"/>
  <c r="S3663" i="17"/>
  <c r="S3655" i="17"/>
  <c r="S3646" i="17"/>
  <c r="S3637" i="17"/>
  <c r="S3629" i="17"/>
  <c r="S3621" i="17"/>
  <c r="S3609" i="17"/>
  <c r="S3601" i="17"/>
  <c r="S3593" i="17"/>
  <c r="S3585" i="17"/>
  <c r="S3577" i="17"/>
  <c r="S3568" i="17"/>
  <c r="S3560" i="17"/>
  <c r="S3551" i="17"/>
  <c r="S3543" i="17"/>
  <c r="S3535" i="17"/>
  <c r="S3518" i="17"/>
  <c r="S3501" i="17"/>
  <c r="S3483" i="17"/>
  <c r="S3474" i="17"/>
  <c r="S3464" i="17"/>
  <c r="S3456" i="17"/>
  <c r="S3448" i="17"/>
  <c r="S3440" i="17"/>
  <c r="S3432" i="17"/>
  <c r="S3424" i="17"/>
  <c r="S3416" i="17"/>
  <c r="S3408" i="17"/>
  <c r="S3399" i="17"/>
  <c r="S3390" i="17"/>
  <c r="S3379" i="17"/>
  <c r="S3370" i="17"/>
  <c r="S3362" i="17"/>
  <c r="S3354" i="17"/>
  <c r="S3346" i="17"/>
  <c r="S3338" i="17"/>
  <c r="S3329" i="17"/>
  <c r="S3320" i="17"/>
  <c r="S3312" i="17"/>
  <c r="S3304" i="17"/>
  <c r="S3296" i="17"/>
  <c r="S3288" i="17"/>
  <c r="S3278" i="17"/>
  <c r="S3268" i="17"/>
  <c r="S3958" i="17"/>
  <c r="S3950" i="17"/>
  <c r="S3942" i="17"/>
  <c r="S3933" i="17"/>
  <c r="S3925" i="17"/>
  <c r="S3916" i="17"/>
  <c r="S3907" i="17"/>
  <c r="S3898" i="17"/>
  <c r="S3889" i="17"/>
  <c r="S3881" i="17"/>
  <c r="S3872" i="17"/>
  <c r="S3863" i="17"/>
  <c r="S3852" i="17"/>
  <c r="S3843" i="17"/>
  <c r="S3834" i="17"/>
  <c r="S3823" i="17"/>
  <c r="S3813" i="17"/>
  <c r="S3805" i="17"/>
  <c r="S3796" i="17"/>
  <c r="S3788" i="17"/>
  <c r="S3780" i="17"/>
  <c r="S3770" i="17"/>
  <c r="S3762" i="17"/>
  <c r="S3752" i="17"/>
  <c r="S3741" i="17"/>
  <c r="S3733" i="17"/>
  <c r="S3725" i="17"/>
  <c r="S3716" i="17"/>
  <c r="S3705" i="17"/>
  <c r="S3696" i="17"/>
  <c r="S3688" i="17"/>
  <c r="S3680" i="17"/>
  <c r="S3670" i="17"/>
  <c r="S3662" i="17"/>
  <c r="S3654" i="17"/>
  <c r="S3645" i="17"/>
  <c r="S3636" i="17"/>
  <c r="S3628" i="17"/>
  <c r="S3620" i="17"/>
  <c r="S3608" i="17"/>
  <c r="S3600" i="17"/>
  <c r="S3592" i="17"/>
  <c r="S3584" i="17"/>
  <c r="S3576" i="17"/>
  <c r="S3567" i="17"/>
  <c r="S3559" i="17"/>
  <c r="S3550" i="17"/>
  <c r="S3542" i="17"/>
  <c r="S3534" i="17"/>
  <c r="S3516" i="17"/>
  <c r="S3500" i="17"/>
  <c r="S3482" i="17"/>
  <c r="S3473" i="17"/>
  <c r="S3463" i="17"/>
  <c r="S3455" i="17"/>
  <c r="S3447" i="17"/>
  <c r="S3439" i="17"/>
  <c r="S3431" i="17"/>
  <c r="S3423" i="17"/>
  <c r="S3415" i="17"/>
  <c r="S3407" i="17"/>
  <c r="S3398" i="17"/>
  <c r="S3389" i="17"/>
  <c r="S3378" i="17"/>
  <c r="S3369" i="17"/>
  <c r="S3361" i="17"/>
  <c r="S3353" i="17"/>
  <c r="S3345" i="17"/>
  <c r="S3337" i="17"/>
  <c r="S3328" i="17"/>
  <c r="S3319" i="17"/>
  <c r="S3311" i="17"/>
  <c r="S3303" i="17"/>
  <c r="S3295" i="17"/>
  <c r="S3287" i="17"/>
  <c r="S3277" i="17"/>
  <c r="S3267" i="17"/>
  <c r="S3258" i="17"/>
  <c r="S3249" i="17"/>
  <c r="S3239" i="17"/>
  <c r="S3230" i="17"/>
  <c r="S3221" i="17"/>
  <c r="S3212" i="17"/>
  <c r="S3204" i="17"/>
  <c r="S3196" i="17"/>
  <c r="S3921" i="17"/>
  <c r="S3848" i="17"/>
  <c r="S3775" i="17"/>
  <c r="S3700" i="17"/>
  <c r="S3632" i="17"/>
  <c r="S3563" i="17"/>
  <c r="S3467" i="17"/>
  <c r="S3402" i="17"/>
  <c r="S3349" i="17"/>
  <c r="S3315" i="17"/>
  <c r="S3283" i="17"/>
  <c r="S3253" i="17"/>
  <c r="S3234" i="17"/>
  <c r="S3216" i="17"/>
  <c r="S3200" i="17"/>
  <c r="S3187" i="17"/>
  <c r="S3176" i="17"/>
  <c r="S3168" i="17"/>
  <c r="S3156" i="17"/>
  <c r="S3147" i="17"/>
  <c r="S3137" i="17"/>
  <c r="S3128" i="17"/>
  <c r="S3118" i="17"/>
  <c r="S3109" i="17"/>
  <c r="S3100" i="17"/>
  <c r="S3092" i="17"/>
  <c r="S3084" i="17"/>
  <c r="S3076" i="17"/>
  <c r="S3068" i="17"/>
  <c r="S3060" i="17"/>
  <c r="S3051" i="17"/>
  <c r="S3042" i="17"/>
  <c r="S3033" i="17"/>
  <c r="S3025" i="17"/>
  <c r="S3016" i="17"/>
  <c r="S3008" i="17"/>
  <c r="S3000" i="17"/>
  <c r="S2992" i="17"/>
  <c r="S2984" i="17"/>
  <c r="S2976" i="17"/>
  <c r="S2967" i="17"/>
  <c r="S2959" i="17"/>
  <c r="S2951" i="17"/>
  <c r="S2943" i="17"/>
  <c r="S2935" i="17"/>
  <c r="S2927" i="17"/>
  <c r="S2919" i="17"/>
  <c r="S2911" i="17"/>
  <c r="S2903" i="17"/>
  <c r="S2895" i="17"/>
  <c r="S2886" i="17"/>
  <c r="S2878" i="17"/>
  <c r="S2870" i="17"/>
  <c r="S2862" i="17"/>
  <c r="S2854" i="17"/>
  <c r="S2845" i="17"/>
  <c r="S2837" i="17"/>
  <c r="S2828" i="17"/>
  <c r="S2820" i="17"/>
  <c r="S2810" i="17"/>
  <c r="S2801" i="17"/>
  <c r="S2792" i="17"/>
  <c r="S2783" i="17"/>
  <c r="S2775" i="17"/>
  <c r="S2766" i="17"/>
  <c r="S2758" i="17"/>
  <c r="S2750" i="17"/>
  <c r="S2742" i="17"/>
  <c r="S2732" i="17"/>
  <c r="S2724" i="17"/>
  <c r="S2714" i="17"/>
  <c r="S2706" i="17"/>
  <c r="S2698" i="17"/>
  <c r="S2689" i="17"/>
  <c r="S2681" i="17"/>
  <c r="S2673" i="17"/>
  <c r="S2665" i="17"/>
  <c r="S2655" i="17"/>
  <c r="S2647" i="17"/>
  <c r="S2639" i="17"/>
  <c r="S2630" i="17"/>
  <c r="S2622" i="17"/>
  <c r="S2613" i="17"/>
  <c r="S2605" i="17"/>
  <c r="S2597" i="17"/>
  <c r="S3912" i="17"/>
  <c r="S3839" i="17"/>
  <c r="S3766" i="17"/>
  <c r="S3692" i="17"/>
  <c r="S3624" i="17"/>
  <c r="S3554" i="17"/>
  <c r="S3459" i="17"/>
  <c r="S3393" i="17"/>
  <c r="S3347" i="17"/>
  <c r="S3313" i="17"/>
  <c r="S3279" i="17"/>
  <c r="S3251" i="17"/>
  <c r="S3232" i="17"/>
  <c r="S3214" i="17"/>
  <c r="S3198" i="17"/>
  <c r="S3186" i="17"/>
  <c r="S3175" i="17"/>
  <c r="S3167" i="17"/>
  <c r="S3154" i="17"/>
  <c r="S3146" i="17"/>
  <c r="S3136" i="17"/>
  <c r="S3127" i="17"/>
  <c r="S3117" i="17"/>
  <c r="S3108" i="17"/>
  <c r="S3099" i="17"/>
  <c r="S3091" i="17"/>
  <c r="S3083" i="17"/>
  <c r="S3075" i="17"/>
  <c r="S3067" i="17"/>
  <c r="S3059" i="17"/>
  <c r="S3049" i="17"/>
  <c r="S3041" i="17"/>
  <c r="S3032" i="17"/>
  <c r="S3024" i="17"/>
  <c r="S3015" i="17"/>
  <c r="S3007" i="17"/>
  <c r="S2999" i="17"/>
  <c r="S2991" i="17"/>
  <c r="S2983" i="17"/>
  <c r="S2974" i="17"/>
  <c r="S2966" i="17"/>
  <c r="S2958" i="17"/>
  <c r="S2950" i="17"/>
  <c r="S2942" i="17"/>
  <c r="S2934" i="17"/>
  <c r="S2926" i="17"/>
  <c r="S2918" i="17"/>
  <c r="S2910" i="17"/>
  <c r="S2902" i="17"/>
  <c r="S2894" i="17"/>
  <c r="S2885" i="17"/>
  <c r="S2877" i="17"/>
  <c r="S2869" i="17"/>
  <c r="S2861" i="17"/>
  <c r="S2853" i="17"/>
  <c r="S2844" i="17"/>
  <c r="S2836" i="17"/>
  <c r="S2827" i="17"/>
  <c r="S2818" i="17"/>
  <c r="S2808" i="17"/>
  <c r="S2800" i="17"/>
  <c r="S2791" i="17"/>
  <c r="S2782" i="17"/>
  <c r="S2774" i="17"/>
  <c r="S2765" i="17"/>
  <c r="S2757" i="17"/>
  <c r="S2749" i="17"/>
  <c r="S2741" i="17"/>
  <c r="S3902" i="17"/>
  <c r="S3827" i="17"/>
  <c r="S3758" i="17"/>
  <c r="S3684" i="17"/>
  <c r="S3613" i="17"/>
  <c r="S3546" i="17"/>
  <c r="S3451" i="17"/>
  <c r="S3383" i="17"/>
  <c r="S3341" i="17"/>
  <c r="S3307" i="17"/>
  <c r="S3272" i="17"/>
  <c r="S3250" i="17"/>
  <c r="S3231" i="17"/>
  <c r="S3213" i="17"/>
  <c r="S3197" i="17"/>
  <c r="S3185" i="17"/>
  <c r="S3174" i="17"/>
  <c r="S3166" i="17"/>
  <c r="S3153" i="17"/>
  <c r="S3145" i="17"/>
  <c r="S3134" i="17"/>
  <c r="S3126" i="17"/>
  <c r="S3116" i="17"/>
  <c r="S3107" i="17"/>
  <c r="S3098" i="17"/>
  <c r="S3090" i="17"/>
  <c r="S3082" i="17"/>
  <c r="S3074" i="17"/>
  <c r="S3066" i="17"/>
  <c r="S3058" i="17"/>
  <c r="S3048" i="17"/>
  <c r="S3040" i="17"/>
  <c r="S3031" i="17"/>
  <c r="S3022" i="17"/>
  <c r="S3014" i="17"/>
  <c r="S3006" i="17"/>
  <c r="S2998" i="17"/>
  <c r="S2990" i="17"/>
  <c r="S2982" i="17"/>
  <c r="S2973" i="17"/>
  <c r="S2965" i="17"/>
  <c r="S2957" i="17"/>
  <c r="S2949" i="17"/>
  <c r="S2941" i="17"/>
  <c r="S2933" i="17"/>
  <c r="S2925" i="17"/>
  <c r="S2917" i="17"/>
  <c r="S2909" i="17"/>
  <c r="S2901" i="17"/>
  <c r="S2892" i="17"/>
  <c r="S2884" i="17"/>
  <c r="S2876" i="17"/>
  <c r="S2868" i="17"/>
  <c r="S2860" i="17"/>
  <c r="S2852" i="17"/>
  <c r="S2843" i="17"/>
  <c r="S2835" i="17"/>
  <c r="S2826" i="17"/>
  <c r="S2817" i="17"/>
  <c r="S2807" i="17"/>
  <c r="S2799" i="17"/>
  <c r="S2790" i="17"/>
  <c r="S2781" i="17"/>
  <c r="S2773" i="17"/>
  <c r="S2764" i="17"/>
  <c r="S2756" i="17"/>
  <c r="S2748" i="17"/>
  <c r="S2740" i="17"/>
  <c r="S2730" i="17"/>
  <c r="S2722" i="17"/>
  <c r="S2712" i="17"/>
  <c r="S2704" i="17"/>
  <c r="S2696" i="17"/>
  <c r="S2687" i="17"/>
  <c r="S2679" i="17"/>
  <c r="S2671" i="17"/>
  <c r="S2662" i="17"/>
  <c r="S3894" i="17"/>
  <c r="S3819" i="17"/>
  <c r="S3746" i="17"/>
  <c r="S3676" i="17"/>
  <c r="S3604" i="17"/>
  <c r="S3538" i="17"/>
  <c r="S3443" i="17"/>
  <c r="S3373" i="17"/>
  <c r="S3339" i="17"/>
  <c r="S3305" i="17"/>
  <c r="S3269" i="17"/>
  <c r="S3247" i="17"/>
  <c r="S3228" i="17"/>
  <c r="S3210" i="17"/>
  <c r="S3194" i="17"/>
  <c r="S3184" i="17"/>
  <c r="S3173" i="17"/>
  <c r="S3164" i="17"/>
  <c r="S3152" i="17"/>
  <c r="S3144" i="17"/>
  <c r="S3133" i="17"/>
  <c r="S3125" i="17"/>
  <c r="S3115" i="17"/>
  <c r="S3106" i="17"/>
  <c r="S3097" i="17"/>
  <c r="S3089" i="17"/>
  <c r="S3081" i="17"/>
  <c r="S3073" i="17"/>
  <c r="S3065" i="17"/>
  <c r="S3057" i="17"/>
  <c r="S3047" i="17"/>
  <c r="S3039" i="17"/>
  <c r="S3030" i="17"/>
  <c r="S3021" i="17"/>
  <c r="S3013" i="17"/>
  <c r="S3005" i="17"/>
  <c r="S2997" i="17"/>
  <c r="S2989" i="17"/>
  <c r="S2981" i="17"/>
  <c r="S2972" i="17"/>
  <c r="S2964" i="17"/>
  <c r="S2956" i="17"/>
  <c r="S2948" i="17"/>
  <c r="S2940" i="17"/>
  <c r="S2932" i="17"/>
  <c r="S2924" i="17"/>
  <c r="S2916" i="17"/>
  <c r="S2908" i="17"/>
  <c r="S2900" i="17"/>
  <c r="S2891" i="17"/>
  <c r="S2883" i="17"/>
  <c r="S2875" i="17"/>
  <c r="S2867" i="17"/>
  <c r="S2859" i="17"/>
  <c r="S2851" i="17"/>
  <c r="S2842" i="17"/>
  <c r="S2834" i="17"/>
  <c r="S2825" i="17"/>
  <c r="S2816" i="17"/>
  <c r="S2806" i="17"/>
  <c r="S2798" i="17"/>
  <c r="S2788" i="17"/>
  <c r="S2780" i="17"/>
  <c r="S2772" i="17"/>
  <c r="S2763" i="17"/>
  <c r="S2755" i="17"/>
  <c r="S2747" i="17"/>
  <c r="S2739" i="17"/>
  <c r="S2729" i="17"/>
  <c r="S2721" i="17"/>
  <c r="S2711" i="17"/>
  <c r="S2703" i="17"/>
  <c r="S2695" i="17"/>
  <c r="S2686" i="17"/>
  <c r="S2678" i="17"/>
  <c r="S2670" i="17"/>
  <c r="S2660" i="17"/>
  <c r="S2652" i="17"/>
  <c r="S3885" i="17"/>
  <c r="S3809" i="17"/>
  <c r="S3737" i="17"/>
  <c r="S3666" i="17"/>
  <c r="S3596" i="17"/>
  <c r="S3521" i="17"/>
  <c r="S3435" i="17"/>
  <c r="S3365" i="17"/>
  <c r="S3332" i="17"/>
  <c r="S3299" i="17"/>
  <c r="S3262" i="17"/>
  <c r="S3245" i="17"/>
  <c r="S3225" i="17"/>
  <c r="S3208" i="17"/>
  <c r="S3192" i="17"/>
  <c r="S3181" i="17"/>
  <c r="S3172" i="17"/>
  <c r="S3162" i="17"/>
  <c r="S3151" i="17"/>
  <c r="S3143" i="17"/>
  <c r="S3132" i="17"/>
  <c r="S3124" i="17"/>
  <c r="S3114" i="17"/>
  <c r="S3104" i="17"/>
  <c r="S3096" i="17"/>
  <c r="S3088" i="17"/>
  <c r="S3080" i="17"/>
  <c r="S3072" i="17"/>
  <c r="S3064" i="17"/>
  <c r="S3056" i="17"/>
  <c r="S3046" i="17"/>
  <c r="S3037" i="17"/>
  <c r="S3029" i="17"/>
  <c r="S3020" i="17"/>
  <c r="S3012" i="17"/>
  <c r="S3004" i="17"/>
  <c r="S2996" i="17"/>
  <c r="S2988" i="17"/>
  <c r="S2980" i="17"/>
  <c r="S2971" i="17"/>
  <c r="S2963" i="17"/>
  <c r="S2955" i="17"/>
  <c r="S2947" i="17"/>
  <c r="S2939" i="17"/>
  <c r="S2931" i="17"/>
  <c r="S2923" i="17"/>
  <c r="S2915" i="17"/>
  <c r="S2907" i="17"/>
  <c r="S2899" i="17"/>
  <c r="S2890" i="17"/>
  <c r="S2882" i="17"/>
  <c r="S2874" i="17"/>
  <c r="S2866" i="17"/>
  <c r="S2858" i="17"/>
  <c r="S2850" i="17"/>
  <c r="S2841" i="17"/>
  <c r="S2833" i="17"/>
  <c r="S2824" i="17"/>
  <c r="S2815" i="17"/>
  <c r="S2805" i="17"/>
  <c r="S2797" i="17"/>
  <c r="S2787" i="17"/>
  <c r="S2779" i="17"/>
  <c r="S2771" i="17"/>
  <c r="S2762" i="17"/>
  <c r="S2754" i="17"/>
  <c r="S2746" i="17"/>
  <c r="S2738" i="17"/>
  <c r="S2728" i="17"/>
  <c r="S2719" i="17"/>
  <c r="S2710" i="17"/>
  <c r="S2702" i="17"/>
  <c r="S2693" i="17"/>
  <c r="S2685" i="17"/>
  <c r="S2677" i="17"/>
  <c r="S2669" i="17"/>
  <c r="S2659" i="17"/>
  <c r="S2651" i="17"/>
  <c r="S2643" i="17"/>
  <c r="S2634" i="17"/>
  <c r="S2626" i="17"/>
  <c r="S2617" i="17"/>
  <c r="S2609" i="17"/>
  <c r="S2601" i="17"/>
  <c r="S2593" i="17"/>
  <c r="S3946" i="17"/>
  <c r="S3876" i="17"/>
  <c r="S3801" i="17"/>
  <c r="S3729" i="17"/>
  <c r="S3658" i="17"/>
  <c r="S3588" i="17"/>
  <c r="S3511" i="17"/>
  <c r="S3427" i="17"/>
  <c r="S3363" i="17"/>
  <c r="S3330" i="17"/>
  <c r="S3297" i="17"/>
  <c r="S3260" i="17"/>
  <c r="S3242" i="17"/>
  <c r="S3223" i="17"/>
  <c r="S3206" i="17"/>
  <c r="S3191" i="17"/>
  <c r="S3179" i="17"/>
  <c r="S3171" i="17"/>
  <c r="S3161" i="17"/>
  <c r="S3150" i="17"/>
  <c r="S3142" i="17"/>
  <c r="S3131" i="17"/>
  <c r="S3123" i="17"/>
  <c r="S3113" i="17"/>
  <c r="S3103" i="17"/>
  <c r="S3095" i="17"/>
  <c r="S3087" i="17"/>
  <c r="S3079" i="17"/>
  <c r="S3071" i="17"/>
  <c r="S3063" i="17"/>
  <c r="S3054" i="17"/>
  <c r="S3045" i="17"/>
  <c r="S3036" i="17"/>
  <c r="S3028" i="17"/>
  <c r="S3019" i="17"/>
  <c r="S3011" i="17"/>
  <c r="S3003" i="17"/>
  <c r="S2995" i="17"/>
  <c r="S2987" i="17"/>
  <c r="S2979" i="17"/>
  <c r="S2970" i="17"/>
  <c r="S2962" i="17"/>
  <c r="S2954" i="17"/>
  <c r="S2946" i="17"/>
  <c r="S2938" i="17"/>
  <c r="S2930" i="17"/>
  <c r="S2922" i="17"/>
  <c r="S2914" i="17"/>
  <c r="S2906" i="17"/>
  <c r="S2898" i="17"/>
  <c r="S2889" i="17"/>
  <c r="S2881" i="17"/>
  <c r="S2873" i="17"/>
  <c r="S2865" i="17"/>
  <c r="S2857" i="17"/>
  <c r="S2849" i="17"/>
  <c r="S2840" i="17"/>
  <c r="S2832" i="17"/>
  <c r="S2823" i="17"/>
  <c r="S2814" i="17"/>
  <c r="S2804" i="17"/>
  <c r="S2795" i="17"/>
  <c r="S2786" i="17"/>
  <c r="S2778" i="17"/>
  <c r="S2769" i="17"/>
  <c r="S2761" i="17"/>
  <c r="S2753" i="17"/>
  <c r="S2745" i="17"/>
  <c r="S2736" i="17"/>
  <c r="S2727" i="17"/>
  <c r="S2718" i="17"/>
  <c r="S2709" i="17"/>
  <c r="S2701" i="17"/>
  <c r="S2692" i="17"/>
  <c r="S2684" i="17"/>
  <c r="S2676" i="17"/>
  <c r="S2668" i="17"/>
  <c r="S2658" i="17"/>
  <c r="S3938" i="17"/>
  <c r="S3868" i="17"/>
  <c r="S3792" i="17"/>
  <c r="S3720" i="17"/>
  <c r="S3649" i="17"/>
  <c r="S3580" i="17"/>
  <c r="S3491" i="17"/>
  <c r="S3419" i="17"/>
  <c r="S3357" i="17"/>
  <c r="S3324" i="17"/>
  <c r="S3291" i="17"/>
  <c r="S3259" i="17"/>
  <c r="S3241" i="17"/>
  <c r="S3222" i="17"/>
  <c r="S3205" i="17"/>
  <c r="S3189" i="17"/>
  <c r="S3178" i="17"/>
  <c r="S3170" i="17"/>
  <c r="S3160" i="17"/>
  <c r="S3149" i="17"/>
  <c r="S3139" i="17"/>
  <c r="S3130" i="17"/>
  <c r="S3121" i="17"/>
  <c r="S3112" i="17"/>
  <c r="S3102" i="17"/>
  <c r="S3094" i="17"/>
  <c r="S3086" i="17"/>
  <c r="S3078" i="17"/>
  <c r="S3070" i="17"/>
  <c r="S3062" i="17"/>
  <c r="S3053" i="17"/>
  <c r="S3044" i="17"/>
  <c r="S3035" i="17"/>
  <c r="S3027" i="17"/>
  <c r="S3018" i="17"/>
  <c r="S3010" i="17"/>
  <c r="S3002" i="17"/>
  <c r="S2994" i="17"/>
  <c r="S2986" i="17"/>
  <c r="S2978" i="17"/>
  <c r="S2969" i="17"/>
  <c r="S2961" i="17"/>
  <c r="S2953" i="17"/>
  <c r="S2945" i="17"/>
  <c r="S2937" i="17"/>
  <c r="S2929" i="17"/>
  <c r="S2921" i="17"/>
  <c r="S3784" i="17"/>
  <c r="S3289" i="17"/>
  <c r="S3158" i="17"/>
  <c r="S3085" i="17"/>
  <c r="S3017" i="17"/>
  <c r="S2952" i="17"/>
  <c r="S2904" i="17"/>
  <c r="S2871" i="17"/>
  <c r="S2838" i="17"/>
  <c r="S2802" i="17"/>
  <c r="S2767" i="17"/>
  <c r="S2734" i="17"/>
  <c r="S2708" i="17"/>
  <c r="S2688" i="17"/>
  <c r="S2666" i="17"/>
  <c r="S2648" i="17"/>
  <c r="S2637" i="17"/>
  <c r="S2625" i="17"/>
  <c r="S2614" i="17"/>
  <c r="S2603" i="17"/>
  <c r="S2592" i="17"/>
  <c r="S2584" i="17"/>
  <c r="S2575" i="17"/>
  <c r="S2566" i="17"/>
  <c r="S2556" i="17"/>
  <c r="S2548" i="17"/>
  <c r="S2540" i="17"/>
  <c r="S2531" i="17"/>
  <c r="S2520" i="17"/>
  <c r="S2512" i="17"/>
  <c r="S2501" i="17"/>
  <c r="S2491" i="17"/>
  <c r="S2482" i="17"/>
  <c r="S2474" i="17"/>
  <c r="S2466" i="17"/>
  <c r="S2458" i="17"/>
  <c r="S2450" i="17"/>
  <c r="S2441" i="17"/>
  <c r="S2431" i="17"/>
  <c r="S2423" i="17"/>
  <c r="S2415" i="17"/>
  <c r="S2407" i="17"/>
  <c r="S2399" i="17"/>
  <c r="S2390" i="17"/>
  <c r="S2382" i="17"/>
  <c r="S2374" i="17"/>
  <c r="S2366" i="17"/>
  <c r="S2358" i="17"/>
  <c r="S2349" i="17"/>
  <c r="S2341" i="17"/>
  <c r="S2333" i="17"/>
  <c r="S2325" i="17"/>
  <c r="S2317" i="17"/>
  <c r="S2309" i="17"/>
  <c r="S2301" i="17"/>
  <c r="S2293" i="17"/>
  <c r="S2285" i="17"/>
  <c r="S2277" i="17"/>
  <c r="S2269" i="17"/>
  <c r="S2260" i="17"/>
  <c r="S2251" i="17"/>
  <c r="S2242" i="17"/>
  <c r="S2234" i="17"/>
  <c r="S2225" i="17"/>
  <c r="S2217" i="17"/>
  <c r="S2209" i="17"/>
  <c r="S2201" i="17"/>
  <c r="S2193" i="17"/>
  <c r="S2185" i="17"/>
  <c r="S2177" i="17"/>
  <c r="S2169" i="17"/>
  <c r="S2161" i="17"/>
  <c r="S2153" i="17"/>
  <c r="S2145" i="17"/>
  <c r="S2137" i="17"/>
  <c r="S2128" i="17"/>
  <c r="S2120" i="17"/>
  <c r="S2112" i="17"/>
  <c r="S2104" i="17"/>
  <c r="S2095" i="17"/>
  <c r="S2087" i="17"/>
  <c r="S2078" i="17"/>
  <c r="S2069" i="17"/>
  <c r="S2061" i="17"/>
  <c r="S2053" i="17"/>
  <c r="S3712" i="17"/>
  <c r="S3255" i="17"/>
  <c r="S3148" i="17"/>
  <c r="S3077" i="17"/>
  <c r="S3009" i="17"/>
  <c r="S2944" i="17"/>
  <c r="S2897" i="17"/>
  <c r="S2864" i="17"/>
  <c r="S2830" i="17"/>
  <c r="S2794" i="17"/>
  <c r="S2760" i="17"/>
  <c r="S2731" i="17"/>
  <c r="S2707" i="17"/>
  <c r="S2683" i="17"/>
  <c r="S2664" i="17"/>
  <c r="S2646" i="17"/>
  <c r="S2635" i="17"/>
  <c r="S2624" i="17"/>
  <c r="S2612" i="17"/>
  <c r="S2602" i="17"/>
  <c r="S2591" i="17"/>
  <c r="S2583" i="17"/>
  <c r="S2574" i="17"/>
  <c r="S2565" i="17"/>
  <c r="S2555" i="17"/>
  <c r="S2547" i="17"/>
  <c r="S2539" i="17"/>
  <c r="S2530" i="17"/>
  <c r="S2519" i="17"/>
  <c r="S2511" i="17"/>
  <c r="S2500" i="17"/>
  <c r="S2490" i="17"/>
  <c r="S2481" i="17"/>
  <c r="S2473" i="17"/>
  <c r="S2465" i="17"/>
  <c r="S2457" i="17"/>
  <c r="S2449" i="17"/>
  <c r="S2439" i="17"/>
  <c r="S2430" i="17"/>
  <c r="S2422" i="17"/>
  <c r="S2414" i="17"/>
  <c r="S2406" i="17"/>
  <c r="S2398" i="17"/>
  <c r="S2389" i="17"/>
  <c r="S2381" i="17"/>
  <c r="S2373" i="17"/>
  <c r="S2365" i="17"/>
  <c r="S2356" i="17"/>
  <c r="S2348" i="17"/>
  <c r="S2340" i="17"/>
  <c r="S2332" i="17"/>
  <c r="S2324" i="17"/>
  <c r="S2316" i="17"/>
  <c r="S2308" i="17"/>
  <c r="S2300" i="17"/>
  <c r="S2292" i="17"/>
  <c r="S2284" i="17"/>
  <c r="S2276" i="17"/>
  <c r="S2268" i="17"/>
  <c r="S2259" i="17"/>
  <c r="S2250" i="17"/>
  <c r="S2241" i="17"/>
  <c r="S2232" i="17"/>
  <c r="S2224" i="17"/>
  <c r="S2216" i="17"/>
  <c r="S2208" i="17"/>
  <c r="S2200" i="17"/>
  <c r="S2192" i="17"/>
  <c r="S2184" i="17"/>
  <c r="S2176" i="17"/>
  <c r="S2168" i="17"/>
  <c r="S2160" i="17"/>
  <c r="S2152" i="17"/>
  <c r="S2144" i="17"/>
  <c r="S2136" i="17"/>
  <c r="S2127" i="17"/>
  <c r="S2119" i="17"/>
  <c r="S2111" i="17"/>
  <c r="S2103" i="17"/>
  <c r="S2094" i="17"/>
  <c r="S2085" i="17"/>
  <c r="S2077" i="17"/>
  <c r="S2068" i="17"/>
  <c r="S2060" i="17"/>
  <c r="S2052" i="17"/>
  <c r="S2044" i="17"/>
  <c r="S2036" i="17"/>
  <c r="S2028" i="17"/>
  <c r="S2020" i="17"/>
  <c r="S2012" i="17"/>
  <c r="S2004" i="17"/>
  <c r="S1996" i="17"/>
  <c r="S1988" i="17"/>
  <c r="S1978" i="17"/>
  <c r="S1969" i="17"/>
  <c r="S1961" i="17"/>
  <c r="S1953" i="17"/>
  <c r="S1945" i="17"/>
  <c r="S1937" i="17"/>
  <c r="S3641" i="17"/>
  <c r="S3236" i="17"/>
  <c r="S3138" i="17"/>
  <c r="S3069" i="17"/>
  <c r="S3001" i="17"/>
  <c r="S2936" i="17"/>
  <c r="S2896" i="17"/>
  <c r="S2863" i="17"/>
  <c r="S2829" i="17"/>
  <c r="S2793" i="17"/>
  <c r="S2759" i="17"/>
  <c r="S2726" i="17"/>
  <c r="S2705" i="17"/>
  <c r="S2682" i="17"/>
  <c r="S2657" i="17"/>
  <c r="S2645" i="17"/>
  <c r="S2633" i="17"/>
  <c r="S2623" i="17"/>
  <c r="S2611" i="17"/>
  <c r="S2600" i="17"/>
  <c r="S2590" i="17"/>
  <c r="S2582" i="17"/>
  <c r="S2573" i="17"/>
  <c r="S2564" i="17"/>
  <c r="S2554" i="17"/>
  <c r="S2546" i="17"/>
  <c r="S2538" i="17"/>
  <c r="S2528" i="17"/>
  <c r="S2518" i="17"/>
  <c r="S2510" i="17"/>
  <c r="S2499" i="17"/>
  <c r="S2489" i="17"/>
  <c r="S2480" i="17"/>
  <c r="S2472" i="17"/>
  <c r="S2464" i="17"/>
  <c r="S2456" i="17"/>
  <c r="S2448" i="17"/>
  <c r="S2438" i="17"/>
  <c r="S2429" i="17"/>
  <c r="S2421" i="17"/>
  <c r="S2413" i="17"/>
  <c r="S2405" i="17"/>
  <c r="S2397" i="17"/>
  <c r="S2388" i="17"/>
  <c r="S2380" i="17"/>
  <c r="S2372" i="17"/>
  <c r="S2364" i="17"/>
  <c r="S2355" i="17"/>
  <c r="S2347" i="17"/>
  <c r="S2339" i="17"/>
  <c r="S2331" i="17"/>
  <c r="S2323" i="17"/>
  <c r="S2315" i="17"/>
  <c r="S2307" i="17"/>
  <c r="S2299" i="17"/>
  <c r="S2291" i="17"/>
  <c r="S2283" i="17"/>
  <c r="S2275" i="17"/>
  <c r="S2267" i="17"/>
  <c r="S2258" i="17"/>
  <c r="S2249" i="17"/>
  <c r="S2240" i="17"/>
  <c r="S2231" i="17"/>
  <c r="S2223" i="17"/>
  <c r="S2215" i="17"/>
  <c r="S2207" i="17"/>
  <c r="S2199" i="17"/>
  <c r="S2191" i="17"/>
  <c r="S2183" i="17"/>
  <c r="S2175" i="17"/>
  <c r="S2167" i="17"/>
  <c r="S2159" i="17"/>
  <c r="S2151" i="17"/>
  <c r="S2143" i="17"/>
  <c r="S2135" i="17"/>
  <c r="S2126" i="17"/>
  <c r="S2118" i="17"/>
  <c r="S2110" i="17"/>
  <c r="S2102" i="17"/>
  <c r="S2093" i="17"/>
  <c r="S2084" i="17"/>
  <c r="S2076" i="17"/>
  <c r="S2067" i="17"/>
  <c r="S2059" i="17"/>
  <c r="S2051" i="17"/>
  <c r="S3572" i="17"/>
  <c r="S3218" i="17"/>
  <c r="S3129" i="17"/>
  <c r="S3061" i="17"/>
  <c r="S2993" i="17"/>
  <c r="S2928" i="17"/>
  <c r="S2888" i="17"/>
  <c r="S2856" i="17"/>
  <c r="S2822" i="17"/>
  <c r="S2785" i="17"/>
  <c r="S2752" i="17"/>
  <c r="S2725" i="17"/>
  <c r="S2700" i="17"/>
  <c r="S2680" i="17"/>
  <c r="S2656" i="17"/>
  <c r="S2644" i="17"/>
  <c r="S2632" i="17"/>
  <c r="S2620" i="17"/>
  <c r="S2610" i="17"/>
  <c r="S2599" i="17"/>
  <c r="S2589" i="17"/>
  <c r="S2581" i="17"/>
  <c r="S2572" i="17"/>
  <c r="S2563" i="17"/>
  <c r="S2553" i="17"/>
  <c r="S2545" i="17"/>
  <c r="S2537" i="17"/>
  <c r="S2527" i="17"/>
  <c r="S2517" i="17"/>
  <c r="S2506" i="17"/>
  <c r="S2497" i="17"/>
  <c r="S2487" i="17"/>
  <c r="S2479" i="17"/>
  <c r="S2471" i="17"/>
  <c r="S2463" i="17"/>
  <c r="S2455" i="17"/>
  <c r="S2447" i="17"/>
  <c r="S2437" i="17"/>
  <c r="S2428" i="17"/>
  <c r="S2420" i="17"/>
  <c r="S2412" i="17"/>
  <c r="S2404" i="17"/>
  <c r="S2396" i="17"/>
  <c r="S2387" i="17"/>
  <c r="S2379" i="17"/>
  <c r="S2371" i="17"/>
  <c r="S2363" i="17"/>
  <c r="S2354" i="17"/>
  <c r="S2346" i="17"/>
  <c r="S2338" i="17"/>
  <c r="S2330" i="17"/>
  <c r="S3478" i="17"/>
  <c r="S3202" i="17"/>
  <c r="S3119" i="17"/>
  <c r="S3052" i="17"/>
  <c r="S2985" i="17"/>
  <c r="S2920" i="17"/>
  <c r="S2887" i="17"/>
  <c r="S2855" i="17"/>
  <c r="S2821" i="17"/>
  <c r="S2784" i="17"/>
  <c r="S2751" i="17"/>
  <c r="S2723" i="17"/>
  <c r="S2699" i="17"/>
  <c r="S2675" i="17"/>
  <c r="S2654" i="17"/>
  <c r="S2642" i="17"/>
  <c r="S2631" i="17"/>
  <c r="S2619" i="17"/>
  <c r="S2608" i="17"/>
  <c r="S2598" i="17"/>
  <c r="S2588" i="17"/>
  <c r="S2580" i="17"/>
  <c r="S2571" i="17"/>
  <c r="S2561" i="17"/>
  <c r="S2552" i="17"/>
  <c r="S2544" i="17"/>
  <c r="S2536" i="17"/>
  <c r="S2526" i="17"/>
  <c r="S2516" i="17"/>
  <c r="S2505" i="17"/>
  <c r="S2496" i="17"/>
  <c r="S2486" i="17"/>
  <c r="S2478" i="17"/>
  <c r="S2470" i="17"/>
  <c r="S2462" i="17"/>
  <c r="S2454" i="17"/>
  <c r="S2446" i="17"/>
  <c r="S2436" i="17"/>
  <c r="S2427" i="17"/>
  <c r="S2419" i="17"/>
  <c r="S2411" i="17"/>
  <c r="S2403" i="17"/>
  <c r="S2394" i="17"/>
  <c r="S2386" i="17"/>
  <c r="S2378" i="17"/>
  <c r="S2370" i="17"/>
  <c r="S2362" i="17"/>
  <c r="S2353" i="17"/>
  <c r="S2345" i="17"/>
  <c r="S2337" i="17"/>
  <c r="S2329" i="17"/>
  <c r="S2321" i="17"/>
  <c r="S2313" i="17"/>
  <c r="S2305" i="17"/>
  <c r="S2297" i="17"/>
  <c r="S2289" i="17"/>
  <c r="S2281" i="17"/>
  <c r="S2273" i="17"/>
  <c r="S2265" i="17"/>
  <c r="S2256" i="17"/>
  <c r="S2246" i="17"/>
  <c r="S2238" i="17"/>
  <c r="S2229" i="17"/>
  <c r="S2221" i="17"/>
  <c r="S2213" i="17"/>
  <c r="S2205" i="17"/>
  <c r="S2197" i="17"/>
  <c r="S2189" i="17"/>
  <c r="S2181" i="17"/>
  <c r="S2173" i="17"/>
  <c r="S2165" i="17"/>
  <c r="S2157" i="17"/>
  <c r="S2149" i="17"/>
  <c r="S2141" i="17"/>
  <c r="S2133" i="17"/>
  <c r="S2124" i="17"/>
  <c r="S2116" i="17"/>
  <c r="S2108" i="17"/>
  <c r="S2100" i="17"/>
  <c r="S2091" i="17"/>
  <c r="S2082" i="17"/>
  <c r="S2074" i="17"/>
  <c r="S2065" i="17"/>
  <c r="S2057" i="17"/>
  <c r="S2049" i="17"/>
  <c r="S3411" i="17"/>
  <c r="S3188" i="17"/>
  <c r="S3111" i="17"/>
  <c r="S3043" i="17"/>
  <c r="S2977" i="17"/>
  <c r="S2913" i="17"/>
  <c r="S2880" i="17"/>
  <c r="S2848" i="17"/>
  <c r="S2813" i="17"/>
  <c r="S2777" i="17"/>
  <c r="S2744" i="17"/>
  <c r="S2717" i="17"/>
  <c r="S2697" i="17"/>
  <c r="S2674" i="17"/>
  <c r="S2653" i="17"/>
  <c r="S2641" i="17"/>
  <c r="S2629" i="17"/>
  <c r="S2618" i="17"/>
  <c r="S2607" i="17"/>
  <c r="S2596" i="17"/>
  <c r="S2587" i="17"/>
  <c r="S2579" i="17"/>
  <c r="S2570" i="17"/>
  <c r="S2560" i="17"/>
  <c r="S2551" i="17"/>
  <c r="S2543" i="17"/>
  <c r="S2535" i="17"/>
  <c r="S2525" i="17"/>
  <c r="S2515" i="17"/>
  <c r="S2504" i="17"/>
  <c r="S2495" i="17"/>
  <c r="S2485" i="17"/>
  <c r="S2477" i="17"/>
  <c r="S2469" i="17"/>
  <c r="S2461" i="17"/>
  <c r="S2453" i="17"/>
  <c r="S2445" i="17"/>
  <c r="S2434" i="17"/>
  <c r="S2426" i="17"/>
  <c r="S2418" i="17"/>
  <c r="S2410" i="17"/>
  <c r="S2402" i="17"/>
  <c r="S2393" i="17"/>
  <c r="S2385" i="17"/>
  <c r="S2377" i="17"/>
  <c r="S2369" i="17"/>
  <c r="S2361" i="17"/>
  <c r="S2352" i="17"/>
  <c r="S2344" i="17"/>
  <c r="S2336" i="17"/>
  <c r="S2328" i="17"/>
  <c r="S2320" i="17"/>
  <c r="S2312" i="17"/>
  <c r="S2304" i="17"/>
  <c r="S2296" i="17"/>
  <c r="S2288" i="17"/>
  <c r="S2280" i="17"/>
  <c r="S2272" i="17"/>
  <c r="S2264" i="17"/>
  <c r="S2254" i="17"/>
  <c r="S2245" i="17"/>
  <c r="S2237" i="17"/>
  <c r="S2228" i="17"/>
  <c r="S2220" i="17"/>
  <c r="S2212" i="17"/>
  <c r="S2204" i="17"/>
  <c r="S2196" i="17"/>
  <c r="S2188" i="17"/>
  <c r="S2180" i="17"/>
  <c r="S2172" i="17"/>
  <c r="S2164" i="17"/>
  <c r="S2156" i="17"/>
  <c r="S2148" i="17"/>
  <c r="S2140" i="17"/>
  <c r="S2132" i="17"/>
  <c r="S2123" i="17"/>
  <c r="S2115" i="17"/>
  <c r="S2107" i="17"/>
  <c r="S2099" i="17"/>
  <c r="S2090" i="17"/>
  <c r="S2081" i="17"/>
  <c r="S2073" i="17"/>
  <c r="S2064" i="17"/>
  <c r="S2056" i="17"/>
  <c r="S2048" i="17"/>
  <c r="S3929" i="17"/>
  <c r="S3355" i="17"/>
  <c r="S3177" i="17"/>
  <c r="S3101" i="17"/>
  <c r="S3034" i="17"/>
  <c r="S2968" i="17"/>
  <c r="S2912" i="17"/>
  <c r="S2879" i="17"/>
  <c r="S2847" i="17"/>
  <c r="S2811" i="17"/>
  <c r="S2776" i="17"/>
  <c r="S2743" i="17"/>
  <c r="S2716" i="17"/>
  <c r="S2691" i="17"/>
  <c r="S2672" i="17"/>
  <c r="S2650" i="17"/>
  <c r="S2640" i="17"/>
  <c r="S2628" i="17"/>
  <c r="S2616" i="17"/>
  <c r="S2606" i="17"/>
  <c r="S2595" i="17"/>
  <c r="S2586" i="17"/>
  <c r="S2578" i="17"/>
  <c r="S2569" i="17"/>
  <c r="S2558" i="17"/>
  <c r="S2550" i="17"/>
  <c r="S2542" i="17"/>
  <c r="S2533" i="17"/>
  <c r="S2523" i="17"/>
  <c r="S2514" i="17"/>
  <c r="S2503" i="17"/>
  <c r="S2494" i="17"/>
  <c r="S2484" i="17"/>
  <c r="S2476" i="17"/>
  <c r="S2468" i="17"/>
  <c r="S2460" i="17"/>
  <c r="S2452" i="17"/>
  <c r="S2444" i="17"/>
  <c r="S2433" i="17"/>
  <c r="S2425" i="17"/>
  <c r="S2417" i="17"/>
  <c r="S2409" i="17"/>
  <c r="S2401" i="17"/>
  <c r="S2392" i="17"/>
  <c r="S2384" i="17"/>
  <c r="S2376" i="17"/>
  <c r="S2368" i="17"/>
  <c r="S2360" i="17"/>
  <c r="S2351" i="17"/>
  <c r="S2343" i="17"/>
  <c r="S2335" i="17"/>
  <c r="S2327" i="17"/>
  <c r="S2319" i="17"/>
  <c r="S2311" i="17"/>
  <c r="S2303" i="17"/>
  <c r="S2295" i="17"/>
  <c r="S2287" i="17"/>
  <c r="S2279" i="17"/>
  <c r="S2271" i="17"/>
  <c r="S2263" i="17"/>
  <c r="S2253" i="17"/>
  <c r="S2244" i="17"/>
  <c r="S2236" i="17"/>
  <c r="S2227" i="17"/>
  <c r="S2219" i="17"/>
  <c r="S2211" i="17"/>
  <c r="S2203" i="17"/>
  <c r="S2195" i="17"/>
  <c r="S2187" i="17"/>
  <c r="S2179" i="17"/>
  <c r="S2171" i="17"/>
  <c r="S2163" i="17"/>
  <c r="S2155" i="17"/>
  <c r="S2147" i="17"/>
  <c r="S2139" i="17"/>
  <c r="S2130" i="17"/>
  <c r="S2122" i="17"/>
  <c r="S2114" i="17"/>
  <c r="S2106" i="17"/>
  <c r="S2098" i="17"/>
  <c r="S2089" i="17"/>
  <c r="S2080" i="17"/>
  <c r="S2072" i="17"/>
  <c r="S2063" i="17"/>
  <c r="S2055" i="17"/>
  <c r="S2047" i="17"/>
  <c r="S2039" i="17"/>
  <c r="S2031" i="17"/>
  <c r="S2023" i="17"/>
  <c r="S2015" i="17"/>
  <c r="S2007" i="17"/>
  <c r="S1999" i="17"/>
  <c r="S1991" i="17"/>
  <c r="S1982" i="17"/>
  <c r="S1972" i="17"/>
  <c r="S1964" i="17"/>
  <c r="S1956" i="17"/>
  <c r="S1948" i="17"/>
  <c r="S1940" i="17"/>
  <c r="S3169" i="17"/>
  <c r="S2768" i="17"/>
  <c r="S2615" i="17"/>
  <c r="S2541" i="17"/>
  <c r="S2467" i="17"/>
  <c r="S2400" i="17"/>
  <c r="S2334" i="17"/>
  <c r="S2298" i="17"/>
  <c r="S2266" i="17"/>
  <c r="S2230" i="17"/>
  <c r="S2198" i="17"/>
  <c r="S2166" i="17"/>
  <c r="S2134" i="17"/>
  <c r="S2101" i="17"/>
  <c r="S2066" i="17"/>
  <c r="S2042" i="17"/>
  <c r="S2032" i="17"/>
  <c r="S2021" i="17"/>
  <c r="S2010" i="17"/>
  <c r="S2000" i="17"/>
  <c r="S1989" i="17"/>
  <c r="S1976" i="17"/>
  <c r="S1965" i="17"/>
  <c r="S1954" i="17"/>
  <c r="S1943" i="17"/>
  <c r="S1933" i="17"/>
  <c r="S1925" i="17"/>
  <c r="S1917" i="17"/>
  <c r="S1908" i="17"/>
  <c r="S1900" i="17"/>
  <c r="S1892" i="17"/>
  <c r="S1884" i="17"/>
  <c r="S1876" i="17"/>
  <c r="S1868" i="17"/>
  <c r="S1860" i="17"/>
  <c r="S1852" i="17"/>
  <c r="S1844" i="17"/>
  <c r="S1834" i="17"/>
  <c r="S1826" i="17"/>
  <c r="S1818" i="17"/>
  <c r="S1810" i="17"/>
  <c r="S1802" i="17"/>
  <c r="S1794" i="17"/>
  <c r="S1786" i="17"/>
  <c r="S1778" i="17"/>
  <c r="S1769" i="17"/>
  <c r="S1761" i="17"/>
  <c r="S1753" i="17"/>
  <c r="S1745" i="17"/>
  <c r="S1737" i="17"/>
  <c r="S1729" i="17"/>
  <c r="S1721" i="17"/>
  <c r="S1713" i="17"/>
  <c r="S1705" i="17"/>
  <c r="S1697" i="17"/>
  <c r="S1689" i="17"/>
  <c r="S1681" i="17"/>
  <c r="S1672" i="17"/>
  <c r="S1664" i="17"/>
  <c r="S1656" i="17"/>
  <c r="S1647" i="17"/>
  <c r="S1639" i="17"/>
  <c r="S1631" i="17"/>
  <c r="S1623" i="17"/>
  <c r="S1615" i="17"/>
  <c r="S1607" i="17"/>
  <c r="S1599" i="17"/>
  <c r="S1590" i="17"/>
  <c r="S1582" i="17"/>
  <c r="S1574" i="17"/>
  <c r="S1566" i="17"/>
  <c r="S1557" i="17"/>
  <c r="S1549" i="17"/>
  <c r="S1541" i="17"/>
  <c r="S1533" i="17"/>
  <c r="S1525" i="17"/>
  <c r="S1517" i="17"/>
  <c r="S1509" i="17"/>
  <c r="S1501" i="17"/>
  <c r="S1493" i="17"/>
  <c r="S1485" i="17"/>
  <c r="S1477" i="17"/>
  <c r="S1469" i="17"/>
  <c r="S1461" i="17"/>
  <c r="S1453" i="17"/>
  <c r="S3093" i="17"/>
  <c r="S2735" i="17"/>
  <c r="S2604" i="17"/>
  <c r="S2532" i="17"/>
  <c r="S2459" i="17"/>
  <c r="S2391" i="17"/>
  <c r="S2326" i="17"/>
  <c r="S2294" i="17"/>
  <c r="S2262" i="17"/>
  <c r="S2226" i="17"/>
  <c r="S2194" i="17"/>
  <c r="S2162" i="17"/>
  <c r="S2129" i="17"/>
  <c r="S2097" i="17"/>
  <c r="S2062" i="17"/>
  <c r="S2041" i="17"/>
  <c r="S2030" i="17"/>
  <c r="S2019" i="17"/>
  <c r="S2009" i="17"/>
  <c r="S1998" i="17"/>
  <c r="S1987" i="17"/>
  <c r="S1974" i="17"/>
  <c r="S1963" i="17"/>
  <c r="S1952" i="17"/>
  <c r="S1942" i="17"/>
  <c r="S1932" i="17"/>
  <c r="S1924" i="17"/>
  <c r="S1916" i="17"/>
  <c r="S1907" i="17"/>
  <c r="S1899" i="17"/>
  <c r="S1891" i="17"/>
  <c r="S1883" i="17"/>
  <c r="S1875" i="17"/>
  <c r="S1867" i="17"/>
  <c r="S1859" i="17"/>
  <c r="S1851" i="17"/>
  <c r="S1842" i="17"/>
  <c r="S1833" i="17"/>
  <c r="S1825" i="17"/>
  <c r="S1817" i="17"/>
  <c r="S1809" i="17"/>
  <c r="S1801" i="17"/>
  <c r="S1793" i="17"/>
  <c r="S1785" i="17"/>
  <c r="S1777" i="17"/>
  <c r="S1768" i="17"/>
  <c r="S1760" i="17"/>
  <c r="S1752" i="17"/>
  <c r="S1744" i="17"/>
  <c r="S1736" i="17"/>
  <c r="S1728" i="17"/>
  <c r="S1720" i="17"/>
  <c r="S1712" i="17"/>
  <c r="S1704" i="17"/>
  <c r="S1696" i="17"/>
  <c r="S1688" i="17"/>
  <c r="S1680" i="17"/>
  <c r="S1671" i="17"/>
  <c r="S1663" i="17"/>
  <c r="S1655" i="17"/>
  <c r="S1646" i="17"/>
  <c r="S1638" i="17"/>
  <c r="S1630" i="17"/>
  <c r="S1622" i="17"/>
  <c r="S1614" i="17"/>
  <c r="S1606" i="17"/>
  <c r="S1598" i="17"/>
  <c r="S1589" i="17"/>
  <c r="S1581" i="17"/>
  <c r="S1573" i="17"/>
  <c r="S1565" i="17"/>
  <c r="S1556" i="17"/>
  <c r="S3026" i="17"/>
  <c r="S2713" i="17"/>
  <c r="S2594" i="17"/>
  <c r="S2522" i="17"/>
  <c r="S2451" i="17"/>
  <c r="S2383" i="17"/>
  <c r="S2322" i="17"/>
  <c r="S2290" i="17"/>
  <c r="S2257" i="17"/>
  <c r="S2222" i="17"/>
  <c r="S2190" i="17"/>
  <c r="S2158" i="17"/>
  <c r="S2125" i="17"/>
  <c r="S2092" i="17"/>
  <c r="S2058" i="17"/>
  <c r="S2040" i="17"/>
  <c r="S2029" i="17"/>
  <c r="S2018" i="17"/>
  <c r="S2008" i="17"/>
  <c r="S1997" i="17"/>
  <c r="S1986" i="17"/>
  <c r="S1973" i="17"/>
  <c r="S1962" i="17"/>
  <c r="S1951" i="17"/>
  <c r="S1941" i="17"/>
  <c r="S1931" i="17"/>
  <c r="S1923" i="17"/>
  <c r="S1915" i="17"/>
  <c r="S1906" i="17"/>
  <c r="S1898" i="17"/>
  <c r="S1890" i="17"/>
  <c r="S1882" i="17"/>
  <c r="S1874" i="17"/>
  <c r="S1866" i="17"/>
  <c r="S1858" i="17"/>
  <c r="S1850" i="17"/>
  <c r="S1841" i="17"/>
  <c r="S1832" i="17"/>
  <c r="S1824" i="17"/>
  <c r="S1816" i="17"/>
  <c r="S1808" i="17"/>
  <c r="S1800" i="17"/>
  <c r="S1792" i="17"/>
  <c r="S1784" i="17"/>
  <c r="S1776" i="17"/>
  <c r="S1767" i="17"/>
  <c r="S1759" i="17"/>
  <c r="S1751" i="17"/>
  <c r="S1743" i="17"/>
  <c r="S1735" i="17"/>
  <c r="S1727" i="17"/>
  <c r="S1719" i="17"/>
  <c r="S1711" i="17"/>
  <c r="S1703" i="17"/>
  <c r="S1695" i="17"/>
  <c r="S1687" i="17"/>
  <c r="S1679" i="17"/>
  <c r="S1670" i="17"/>
  <c r="S1662" i="17"/>
  <c r="S2960" i="17"/>
  <c r="S2690" i="17"/>
  <c r="S2585" i="17"/>
  <c r="S2513" i="17"/>
  <c r="S2443" i="17"/>
  <c r="S2375" i="17"/>
  <c r="S2318" i="17"/>
  <c r="S2286" i="17"/>
  <c r="S2252" i="17"/>
  <c r="S2218" i="17"/>
  <c r="S2186" i="17"/>
  <c r="S2154" i="17"/>
  <c r="S2121" i="17"/>
  <c r="S2088" i="17"/>
  <c r="S2054" i="17"/>
  <c r="S2038" i="17"/>
  <c r="S2027" i="17"/>
  <c r="S2017" i="17"/>
  <c r="S2006" i="17"/>
  <c r="S1995" i="17"/>
  <c r="S1984" i="17"/>
  <c r="S1971" i="17"/>
  <c r="S1960" i="17"/>
  <c r="S1950" i="17"/>
  <c r="S1939" i="17"/>
  <c r="S1930" i="17"/>
  <c r="S1922" i="17"/>
  <c r="S1913" i="17"/>
  <c r="S1905" i="17"/>
  <c r="S1897" i="17"/>
  <c r="S1889" i="17"/>
  <c r="S1881" i="17"/>
  <c r="S1873" i="17"/>
  <c r="S1865" i="17"/>
  <c r="S1857" i="17"/>
  <c r="S1849" i="17"/>
  <c r="S1840" i="17"/>
  <c r="S1831" i="17"/>
  <c r="S1823" i="17"/>
  <c r="S1815" i="17"/>
  <c r="S1807" i="17"/>
  <c r="S1799" i="17"/>
  <c r="S1791" i="17"/>
  <c r="S1783" i="17"/>
  <c r="S1775" i="17"/>
  <c r="S1766" i="17"/>
  <c r="S1758" i="17"/>
  <c r="S1750" i="17"/>
  <c r="S1742" i="17"/>
  <c r="S1734" i="17"/>
  <c r="S1726" i="17"/>
  <c r="S1718" i="17"/>
  <c r="S1710" i="17"/>
  <c r="S1702" i="17"/>
  <c r="S1694" i="17"/>
  <c r="S1686" i="17"/>
  <c r="S1678" i="17"/>
  <c r="S1669" i="17"/>
  <c r="S1661" i="17"/>
  <c r="S1652" i="17"/>
  <c r="S1644" i="17"/>
  <c r="S1636" i="17"/>
  <c r="S1628" i="17"/>
  <c r="S1620" i="17"/>
  <c r="S1612" i="17"/>
  <c r="S1604" i="17"/>
  <c r="S1596" i="17"/>
  <c r="S1587" i="17"/>
  <c r="S1579" i="17"/>
  <c r="S1571" i="17"/>
  <c r="S1563" i="17"/>
  <c r="S1554" i="17"/>
  <c r="S1546" i="17"/>
  <c r="S1538" i="17"/>
  <c r="S1530" i="17"/>
  <c r="S1522" i="17"/>
  <c r="S1514" i="17"/>
  <c r="S1506" i="17"/>
  <c r="S1498" i="17"/>
  <c r="S1490" i="17"/>
  <c r="S1482" i="17"/>
  <c r="S1474" i="17"/>
  <c r="S1466" i="17"/>
  <c r="S1458" i="17"/>
  <c r="S1450" i="17"/>
  <c r="S2905" i="17"/>
  <c r="S2667" i="17"/>
  <c r="S2577" i="17"/>
  <c r="S2502" i="17"/>
  <c r="S2432" i="17"/>
  <c r="S2367" i="17"/>
  <c r="S2314" i="17"/>
  <c r="S2282" i="17"/>
  <c r="S2247" i="17"/>
  <c r="S2214" i="17"/>
  <c r="S2182" i="17"/>
  <c r="S2150" i="17"/>
  <c r="S2117" i="17"/>
  <c r="S2083" i="17"/>
  <c r="S2050" i="17"/>
  <c r="S2037" i="17"/>
  <c r="S2026" i="17"/>
  <c r="S2016" i="17"/>
  <c r="S2005" i="17"/>
  <c r="S1994" i="17"/>
  <c r="S1983" i="17"/>
  <c r="S1970" i="17"/>
  <c r="S1959" i="17"/>
  <c r="S1949" i="17"/>
  <c r="S1938" i="17"/>
  <c r="S1929" i="17"/>
  <c r="S1921" i="17"/>
  <c r="S1912" i="17"/>
  <c r="S1904" i="17"/>
  <c r="S1896" i="17"/>
  <c r="S1888" i="17"/>
  <c r="S1880" i="17"/>
  <c r="S1872" i="17"/>
  <c r="S1864" i="17"/>
  <c r="S1856" i="17"/>
  <c r="S1848" i="17"/>
  <c r="S1838" i="17"/>
  <c r="S1830" i="17"/>
  <c r="S1822" i="17"/>
  <c r="S1814" i="17"/>
  <c r="S1806" i="17"/>
  <c r="S1798" i="17"/>
  <c r="S1790" i="17"/>
  <c r="S1782" i="17"/>
  <c r="S1774" i="17"/>
  <c r="S1765" i="17"/>
  <c r="S1757" i="17"/>
  <c r="S1749" i="17"/>
  <c r="S1741" i="17"/>
  <c r="S1733" i="17"/>
  <c r="S1725" i="17"/>
  <c r="S1717" i="17"/>
  <c r="S1709" i="17"/>
  <c r="S1701" i="17"/>
  <c r="S1693" i="17"/>
  <c r="S1685" i="17"/>
  <c r="S1677" i="17"/>
  <c r="S1668" i="17"/>
  <c r="S1660" i="17"/>
  <c r="S1651" i="17"/>
  <c r="S1643" i="17"/>
  <c r="S2872" i="17"/>
  <c r="S2649" i="17"/>
  <c r="S2567" i="17"/>
  <c r="S2493" i="17"/>
  <c r="S2424" i="17"/>
  <c r="S2359" i="17"/>
  <c r="S2310" i="17"/>
  <c r="S2278" i="17"/>
  <c r="S2243" i="17"/>
  <c r="S2210" i="17"/>
  <c r="S2178" i="17"/>
  <c r="S2146" i="17"/>
  <c r="S2113" i="17"/>
  <c r="S2079" i="17"/>
  <c r="S2046" i="17"/>
  <c r="S2035" i="17"/>
  <c r="S2025" i="17"/>
  <c r="S2014" i="17"/>
  <c r="S2003" i="17"/>
  <c r="S1993" i="17"/>
  <c r="S1981" i="17"/>
  <c r="S1968" i="17"/>
  <c r="S1958" i="17"/>
  <c r="S3857" i="17"/>
  <c r="S2839" i="17"/>
  <c r="S2638" i="17"/>
  <c r="S2557" i="17"/>
  <c r="S2483" i="17"/>
  <c r="S2416" i="17"/>
  <c r="S2350" i="17"/>
  <c r="S2306" i="17"/>
  <c r="S2274" i="17"/>
  <c r="S2239" i="17"/>
  <c r="S2206" i="17"/>
  <c r="S2174" i="17"/>
  <c r="S2142" i="17"/>
  <c r="S2109" i="17"/>
  <c r="S2075" i="17"/>
  <c r="S2045" i="17"/>
  <c r="S2034" i="17"/>
  <c r="S2024" i="17"/>
  <c r="S2013" i="17"/>
  <c r="S2002" i="17"/>
  <c r="S1992" i="17"/>
  <c r="S1979" i="17"/>
  <c r="S1967" i="17"/>
  <c r="S1957" i="17"/>
  <c r="S1946" i="17"/>
  <c r="S1935" i="17"/>
  <c r="S1927" i="17"/>
  <c r="S1919" i="17"/>
  <c r="S1910" i="17"/>
  <c r="S1902" i="17"/>
  <c r="S1894" i="17"/>
  <c r="S1886" i="17"/>
  <c r="S1878" i="17"/>
  <c r="S1870" i="17"/>
  <c r="S1862" i="17"/>
  <c r="S1854" i="17"/>
  <c r="S1846" i="17"/>
  <c r="S1836" i="17"/>
  <c r="S1828" i="17"/>
  <c r="S1820" i="17"/>
  <c r="S1812" i="17"/>
  <c r="S1804" i="17"/>
  <c r="S1796" i="17"/>
  <c r="S1788" i="17"/>
  <c r="S1780" i="17"/>
  <c r="S1771" i="17"/>
  <c r="S1763" i="17"/>
  <c r="S1755" i="17"/>
  <c r="S1747" i="17"/>
  <c r="S1739" i="17"/>
  <c r="S1731" i="17"/>
  <c r="S1723" i="17"/>
  <c r="S1715" i="17"/>
  <c r="S1707" i="17"/>
  <c r="S1699" i="17"/>
  <c r="S1691" i="17"/>
  <c r="S1683" i="17"/>
  <c r="S1674" i="17"/>
  <c r="S1666" i="17"/>
  <c r="S2627" i="17"/>
  <c r="S2202" i="17"/>
  <c r="S2011" i="17"/>
  <c r="S1936" i="17"/>
  <c r="S1903" i="17"/>
  <c r="S1871" i="17"/>
  <c r="S1837" i="17"/>
  <c r="S1805" i="17"/>
  <c r="S1773" i="17"/>
  <c r="S1740" i="17"/>
  <c r="S1708" i="17"/>
  <c r="S1675" i="17"/>
  <c r="S1650" i="17"/>
  <c r="S1635" i="17"/>
  <c r="S1624" i="17"/>
  <c r="S1610" i="17"/>
  <c r="S1597" i="17"/>
  <c r="S1584" i="17"/>
  <c r="S1570" i="17"/>
  <c r="S1558" i="17"/>
  <c r="S1545" i="17"/>
  <c r="S1535" i="17"/>
  <c r="S1524" i="17"/>
  <c r="S1513" i="17"/>
  <c r="S1503" i="17"/>
  <c r="S1492" i="17"/>
  <c r="S1481" i="17"/>
  <c r="S1471" i="17"/>
  <c r="S1460" i="17"/>
  <c r="S1449" i="17"/>
  <c r="S1441" i="17"/>
  <c r="S1433" i="17"/>
  <c r="S1425" i="17"/>
  <c r="S1417" i="17"/>
  <c r="S1407" i="17"/>
  <c r="S1398" i="17"/>
  <c r="S1390" i="17"/>
  <c r="S1381" i="17"/>
  <c r="S1373" i="17"/>
  <c r="S1365" i="17"/>
  <c r="S1355" i="17"/>
  <c r="S1346" i="17"/>
  <c r="S1337" i="17"/>
  <c r="S1327" i="17"/>
  <c r="S1318" i="17"/>
  <c r="S1310" i="17"/>
  <c r="S1300" i="17"/>
  <c r="S1292" i="17"/>
  <c r="S1284" i="17"/>
  <c r="S1275" i="17"/>
  <c r="S1267" i="17"/>
  <c r="S1259" i="17"/>
  <c r="S1250" i="17"/>
  <c r="S1238" i="17"/>
  <c r="S1227" i="17"/>
  <c r="S1218" i="17"/>
  <c r="S1210" i="17"/>
  <c r="S1202" i="17"/>
  <c r="S1193" i="17"/>
  <c r="S1185" i="17"/>
  <c r="S1177" i="17"/>
  <c r="S1169" i="17"/>
  <c r="S1161" i="17"/>
  <c r="S1153" i="17"/>
  <c r="S1144" i="17"/>
  <c r="S1133" i="17"/>
  <c r="S1123" i="17"/>
  <c r="S1115" i="17"/>
  <c r="S1105" i="17"/>
  <c r="S1095" i="17"/>
  <c r="S1087" i="17"/>
  <c r="S1079" i="17"/>
  <c r="S1071" i="17"/>
  <c r="S1063" i="17"/>
  <c r="S1053" i="17"/>
  <c r="S1044" i="17"/>
  <c r="S1036" i="17"/>
  <c r="S1028" i="17"/>
  <c r="S1019" i="17"/>
  <c r="S1011" i="17"/>
  <c r="S1000" i="17"/>
  <c r="S992" i="17"/>
  <c r="S983" i="17"/>
  <c r="S975" i="17"/>
  <c r="S967" i="17"/>
  <c r="S958" i="17"/>
  <c r="S2549" i="17"/>
  <c r="S2170" i="17"/>
  <c r="S2001" i="17"/>
  <c r="S1934" i="17"/>
  <c r="S1901" i="17"/>
  <c r="S1869" i="17"/>
  <c r="S1835" i="17"/>
  <c r="S1803" i="17"/>
  <c r="S1770" i="17"/>
  <c r="S1738" i="17"/>
  <c r="S1706" i="17"/>
  <c r="S1673" i="17"/>
  <c r="S1649" i="17"/>
  <c r="S1634" i="17"/>
  <c r="S1621" i="17"/>
  <c r="S1609" i="17"/>
  <c r="S1595" i="17"/>
  <c r="S1583" i="17"/>
  <c r="S1569" i="17"/>
  <c r="S1555" i="17"/>
  <c r="S1544" i="17"/>
  <c r="S1534" i="17"/>
  <c r="S1523" i="17"/>
  <c r="S1512" i="17"/>
  <c r="S1502" i="17"/>
  <c r="S1491" i="17"/>
  <c r="S1480" i="17"/>
  <c r="S1470" i="17"/>
  <c r="S1459" i="17"/>
  <c r="S1448" i="17"/>
  <c r="S1440" i="17"/>
  <c r="S1432" i="17"/>
  <c r="S1424" i="17"/>
  <c r="S1416" i="17"/>
  <c r="S1406" i="17"/>
  <c r="S1397" i="17"/>
  <c r="S1389" i="17"/>
  <c r="S1380" i="17"/>
  <c r="S1372" i="17"/>
  <c r="S1364" i="17"/>
  <c r="S1354" i="17"/>
  <c r="S1345" i="17"/>
  <c r="S1336" i="17"/>
  <c r="S1326" i="17"/>
  <c r="S1317" i="17"/>
  <c r="S1309" i="17"/>
  <c r="S1299" i="17"/>
  <c r="S1291" i="17"/>
  <c r="S1283" i="17"/>
  <c r="S1274" i="17"/>
  <c r="S1266" i="17"/>
  <c r="S1258" i="17"/>
  <c r="S1249" i="17"/>
  <c r="S1236" i="17"/>
  <c r="S1226" i="17"/>
  <c r="S1217" i="17"/>
  <c r="S1209" i="17"/>
  <c r="S1200" i="17"/>
  <c r="S1192" i="17"/>
  <c r="S1184" i="17"/>
  <c r="S1176" i="17"/>
  <c r="S1168" i="17"/>
  <c r="S1160" i="17"/>
  <c r="S1152" i="17"/>
  <c r="S1142" i="17"/>
  <c r="S1132" i="17"/>
  <c r="S1122" i="17"/>
  <c r="S1114" i="17"/>
  <c r="S1104" i="17"/>
  <c r="S1094" i="17"/>
  <c r="S1086" i="17"/>
  <c r="S1078" i="17"/>
  <c r="S1070" i="17"/>
  <c r="S1061" i="17"/>
  <c r="S1052" i="17"/>
  <c r="S1043" i="17"/>
  <c r="S1035" i="17"/>
  <c r="S1026" i="17"/>
  <c r="S1018" i="17"/>
  <c r="S1010" i="17"/>
  <c r="S999" i="17"/>
  <c r="S991" i="17"/>
  <c r="S982" i="17"/>
  <c r="S974" i="17"/>
  <c r="S966" i="17"/>
  <c r="S957" i="17"/>
  <c r="S2475" i="17"/>
  <c r="S2138" i="17"/>
  <c r="S1990" i="17"/>
  <c r="S1928" i="17"/>
  <c r="S1895" i="17"/>
  <c r="S1863" i="17"/>
  <c r="S1829" i="17"/>
  <c r="S1797" i="17"/>
  <c r="S1764" i="17"/>
  <c r="S1732" i="17"/>
  <c r="S1700" i="17"/>
  <c r="S1667" i="17"/>
  <c r="S1648" i="17"/>
  <c r="S1633" i="17"/>
  <c r="S1619" i="17"/>
  <c r="S1608" i="17"/>
  <c r="S1594" i="17"/>
  <c r="S1580" i="17"/>
  <c r="S1568" i="17"/>
  <c r="S1553" i="17"/>
  <c r="S1543" i="17"/>
  <c r="S1532" i="17"/>
  <c r="S1521" i="17"/>
  <c r="S1511" i="17"/>
  <c r="S1500" i="17"/>
  <c r="S1489" i="17"/>
  <c r="S1479" i="17"/>
  <c r="S1468" i="17"/>
  <c r="S1457" i="17"/>
  <c r="S1447" i="17"/>
  <c r="S1439" i="17"/>
  <c r="S1431" i="17"/>
  <c r="S1423" i="17"/>
  <c r="S1415" i="17"/>
  <c r="S1405" i="17"/>
  <c r="S1396" i="17"/>
  <c r="S1388" i="17"/>
  <c r="S1379" i="17"/>
  <c r="S1371" i="17"/>
  <c r="S1362" i="17"/>
  <c r="S1352" i="17"/>
  <c r="S1344" i="17"/>
  <c r="S1335" i="17"/>
  <c r="S1325" i="17"/>
  <c r="S1316" i="17"/>
  <c r="S1308" i="17"/>
  <c r="S1298" i="17"/>
  <c r="S1290" i="17"/>
  <c r="S1282" i="17"/>
  <c r="S1273" i="17"/>
  <c r="S1265" i="17"/>
  <c r="S1257" i="17"/>
  <c r="S1248" i="17"/>
  <c r="S1235" i="17"/>
  <c r="S1225" i="17"/>
  <c r="S1216" i="17"/>
  <c r="S1208" i="17"/>
  <c r="S1199" i="17"/>
  <c r="S1191" i="17"/>
  <c r="S1183" i="17"/>
  <c r="S1175" i="17"/>
  <c r="S1167" i="17"/>
  <c r="S1159" i="17"/>
  <c r="S1151" i="17"/>
  <c r="S1141" i="17"/>
  <c r="S1130" i="17"/>
  <c r="S1121" i="17"/>
  <c r="S1113" i="17"/>
  <c r="S1103" i="17"/>
  <c r="S1093" i="17"/>
  <c r="S1085" i="17"/>
  <c r="S1077" i="17"/>
  <c r="S1069" i="17"/>
  <c r="S1060" i="17"/>
  <c r="S1051" i="17"/>
  <c r="S1042" i="17"/>
  <c r="S1034" i="17"/>
  <c r="S1025" i="17"/>
  <c r="S1017" i="17"/>
  <c r="S1009" i="17"/>
  <c r="S998" i="17"/>
  <c r="S990" i="17"/>
  <c r="S981" i="17"/>
  <c r="S973" i="17"/>
  <c r="S965" i="17"/>
  <c r="S2408" i="17"/>
  <c r="S2105" i="17"/>
  <c r="S1977" i="17"/>
  <c r="S1926" i="17"/>
  <c r="S1893" i="17"/>
  <c r="S1861" i="17"/>
  <c r="S1827" i="17"/>
  <c r="S1795" i="17"/>
  <c r="S1762" i="17"/>
  <c r="S1730" i="17"/>
  <c r="S1698" i="17"/>
  <c r="S1665" i="17"/>
  <c r="S1645" i="17"/>
  <c r="S1632" i="17"/>
  <c r="S1618" i="17"/>
  <c r="S1605" i="17"/>
  <c r="S1593" i="17"/>
  <c r="S1578" i="17"/>
  <c r="S1567" i="17"/>
  <c r="S1552" i="17"/>
  <c r="S1542" i="17"/>
  <c r="S1531" i="17"/>
  <c r="S1520" i="17"/>
  <c r="S1510" i="17"/>
  <c r="S1499" i="17"/>
  <c r="S1488" i="17"/>
  <c r="S1478" i="17"/>
  <c r="S1467" i="17"/>
  <c r="S1456" i="17"/>
  <c r="S1446" i="17"/>
  <c r="S1438" i="17"/>
  <c r="S1430" i="17"/>
  <c r="S1422" i="17"/>
  <c r="S1414" i="17"/>
  <c r="S1404" i="17"/>
  <c r="S1395" i="17"/>
  <c r="S1387" i="17"/>
  <c r="S1378" i="17"/>
  <c r="S1370" i="17"/>
  <c r="S1361" i="17"/>
  <c r="S1351" i="17"/>
  <c r="S1343" i="17"/>
  <c r="S1334" i="17"/>
  <c r="S1324" i="17"/>
  <c r="S1315" i="17"/>
  <c r="S1307" i="17"/>
  <c r="S1297" i="17"/>
  <c r="S1289" i="17"/>
  <c r="S1281" i="17"/>
  <c r="S1272" i="17"/>
  <c r="S1264" i="17"/>
  <c r="S1256" i="17"/>
  <c r="S1247" i="17"/>
  <c r="S1234" i="17"/>
  <c r="S1224" i="17"/>
  <c r="S1215" i="17"/>
  <c r="S1207" i="17"/>
  <c r="S1198" i="17"/>
  <c r="S1190" i="17"/>
  <c r="S1182" i="17"/>
  <c r="S1174" i="17"/>
  <c r="S1166" i="17"/>
  <c r="S1158" i="17"/>
  <c r="S1150" i="17"/>
  <c r="S1140" i="17"/>
  <c r="S1129" i="17"/>
  <c r="S1120" i="17"/>
  <c r="S1111" i="17"/>
  <c r="S1102" i="17"/>
  <c r="S1092" i="17"/>
  <c r="S1084" i="17"/>
  <c r="S1076" i="17"/>
  <c r="S1068" i="17"/>
  <c r="S1059" i="17"/>
  <c r="S1050" i="17"/>
  <c r="S1041" i="17"/>
  <c r="S1033" i="17"/>
  <c r="S1024" i="17"/>
  <c r="S1016" i="17"/>
  <c r="S1008" i="17"/>
  <c r="S997" i="17"/>
  <c r="S989" i="17"/>
  <c r="S980" i="17"/>
  <c r="S972" i="17"/>
  <c r="S964" i="17"/>
  <c r="S2342" i="17"/>
  <c r="S2070" i="17"/>
  <c r="S1966" i="17"/>
  <c r="S1920" i="17"/>
  <c r="S1887" i="17"/>
  <c r="S1855" i="17"/>
  <c r="S1821" i="17"/>
  <c r="S1789" i="17"/>
  <c r="S1756" i="17"/>
  <c r="S1724" i="17"/>
  <c r="S1692" i="17"/>
  <c r="S1659" i="17"/>
  <c r="S1642" i="17"/>
  <c r="S1629" i="17"/>
  <c r="S1617" i="17"/>
  <c r="S1603" i="17"/>
  <c r="S1591" i="17"/>
  <c r="S1577" i="17"/>
  <c r="S1564" i="17"/>
  <c r="S1551" i="17"/>
  <c r="S1540" i="17"/>
  <c r="S1529" i="17"/>
  <c r="S1519" i="17"/>
  <c r="S1508" i="17"/>
  <c r="S1497" i="17"/>
  <c r="S1487" i="17"/>
  <c r="S1476" i="17"/>
  <c r="S1465" i="17"/>
  <c r="S1455" i="17"/>
  <c r="S1445" i="17"/>
  <c r="S1437" i="17"/>
  <c r="S1429" i="17"/>
  <c r="S1421" i="17"/>
  <c r="S1413" i="17"/>
  <c r="S1403" i="17"/>
  <c r="S1394" i="17"/>
  <c r="S1386" i="17"/>
  <c r="S1377" i="17"/>
  <c r="S1369" i="17"/>
  <c r="S1359" i="17"/>
  <c r="S1350" i="17"/>
  <c r="S1342" i="17"/>
  <c r="S1333" i="17"/>
  <c r="S1323" i="17"/>
  <c r="S1314" i="17"/>
  <c r="S1305" i="17"/>
  <c r="S1296" i="17"/>
  <c r="S1288" i="17"/>
  <c r="S1280" i="17"/>
  <c r="S1271" i="17"/>
  <c r="S1263" i="17"/>
  <c r="S1254" i="17"/>
  <c r="S1245" i="17"/>
  <c r="S1233" i="17"/>
  <c r="S1223" i="17"/>
  <c r="S1214" i="17"/>
  <c r="S1206" i="17"/>
  <c r="S1197" i="17"/>
  <c r="S1189" i="17"/>
  <c r="S1181" i="17"/>
  <c r="S1173" i="17"/>
  <c r="S1165" i="17"/>
  <c r="S1157" i="17"/>
  <c r="S1149" i="17"/>
  <c r="S1139" i="17"/>
  <c r="S1128" i="17"/>
  <c r="S1119" i="17"/>
  <c r="S1110" i="17"/>
  <c r="S1101" i="17"/>
  <c r="S1091" i="17"/>
  <c r="S1083" i="17"/>
  <c r="S1075" i="17"/>
  <c r="S1067" i="17"/>
  <c r="S1058" i="17"/>
  <c r="S1049" i="17"/>
  <c r="S1040" i="17"/>
  <c r="S1032" i="17"/>
  <c r="S1023" i="17"/>
  <c r="S1015" i="17"/>
  <c r="S1007" i="17"/>
  <c r="S996" i="17"/>
  <c r="S988" i="17"/>
  <c r="S979" i="17"/>
  <c r="S971" i="17"/>
  <c r="S963" i="17"/>
  <c r="S2302" i="17"/>
  <c r="S2043" i="17"/>
  <c r="S1955" i="17"/>
  <c r="S1918" i="17"/>
  <c r="S1885" i="17"/>
  <c r="S1853" i="17"/>
  <c r="S1819" i="17"/>
  <c r="S1787" i="17"/>
  <c r="S1754" i="17"/>
  <c r="S1722" i="17"/>
  <c r="S1690" i="17"/>
  <c r="S1658" i="17"/>
  <c r="S1641" i="17"/>
  <c r="S1627" i="17"/>
  <c r="S1616" i="17"/>
  <c r="S1602" i="17"/>
  <c r="S1588" i="17"/>
  <c r="S1576" i="17"/>
  <c r="S1562" i="17"/>
  <c r="S1550" i="17"/>
  <c r="S1539" i="17"/>
  <c r="S1528" i="17"/>
  <c r="S1518" i="17"/>
  <c r="S1507" i="17"/>
  <c r="S1496" i="17"/>
  <c r="S1486" i="17"/>
  <c r="S1475" i="17"/>
  <c r="S1464" i="17"/>
  <c r="S1454" i="17"/>
  <c r="S1444" i="17"/>
  <c r="S1436" i="17"/>
  <c r="S1428" i="17"/>
  <c r="S1420" i="17"/>
  <c r="S1410" i="17"/>
  <c r="S1402" i="17"/>
  <c r="S1393" i="17"/>
  <c r="S1385" i="17"/>
  <c r="S1376" i="17"/>
  <c r="S1368" i="17"/>
  <c r="S1358" i="17"/>
  <c r="S1349" i="17"/>
  <c r="S1341" i="17"/>
  <c r="S1331" i="17"/>
  <c r="S1322" i="17"/>
  <c r="S1313" i="17"/>
  <c r="S1304" i="17"/>
  <c r="S1295" i="17"/>
  <c r="S1287" i="17"/>
  <c r="S1279" i="17"/>
  <c r="S1270" i="17"/>
  <c r="S1262" i="17"/>
  <c r="S1253" i="17"/>
  <c r="S1243" i="17"/>
  <c r="S1231" i="17"/>
  <c r="S1222" i="17"/>
  <c r="S1213" i="17"/>
  <c r="S1205" i="17"/>
  <c r="S1196" i="17"/>
  <c r="S1188" i="17"/>
  <c r="S1180" i="17"/>
  <c r="S1172" i="17"/>
  <c r="S1164" i="17"/>
  <c r="S1156" i="17"/>
  <c r="S1148" i="17"/>
  <c r="S1138" i="17"/>
  <c r="S1127" i="17"/>
  <c r="S1118" i="17"/>
  <c r="S1109" i="17"/>
  <c r="S1100" i="17"/>
  <c r="S1090" i="17"/>
  <c r="S1082" i="17"/>
  <c r="S1074" i="17"/>
  <c r="S1066" i="17"/>
  <c r="S1056" i="17"/>
  <c r="S1048" i="17"/>
  <c r="S1039" i="17"/>
  <c r="S1031" i="17"/>
  <c r="S1022" i="17"/>
  <c r="S1014" i="17"/>
  <c r="S1004" i="17"/>
  <c r="S995" i="17"/>
  <c r="S986" i="17"/>
  <c r="S978" i="17"/>
  <c r="S970" i="17"/>
  <c r="S962" i="17"/>
  <c r="S3322" i="17"/>
  <c r="S2270" i="17"/>
  <c r="S2033" i="17"/>
  <c r="S1947" i="17"/>
  <c r="S1911" i="17"/>
  <c r="S1879" i="17"/>
  <c r="S1847" i="17"/>
  <c r="S1813" i="17"/>
  <c r="S1781" i="17"/>
  <c r="S1748" i="17"/>
  <c r="S1716" i="17"/>
  <c r="S1684" i="17"/>
  <c r="S1657" i="17"/>
  <c r="S1640" i="17"/>
  <c r="S1626" i="17"/>
  <c r="S1613" i="17"/>
  <c r="S1601" i="17"/>
  <c r="S1586" i="17"/>
  <c r="S1575" i="17"/>
  <c r="S1561" i="17"/>
  <c r="S1548" i="17"/>
  <c r="S1537" i="17"/>
  <c r="S1527" i="17"/>
  <c r="S1516" i="17"/>
  <c r="S1505" i="17"/>
  <c r="S1495" i="17"/>
  <c r="S1484" i="17"/>
  <c r="S1473" i="17"/>
  <c r="S1463" i="17"/>
  <c r="S1452" i="17"/>
  <c r="S1443" i="17"/>
  <c r="S1435" i="17"/>
  <c r="S1427" i="17"/>
  <c r="S1419" i="17"/>
  <c r="S1409" i="17"/>
  <c r="S1401" i="17"/>
  <c r="S1392" i="17"/>
  <c r="S1383" i="17"/>
  <c r="S1375" i="17"/>
  <c r="S1367" i="17"/>
  <c r="S1357" i="17"/>
  <c r="S1348" i="17"/>
  <c r="S1339" i="17"/>
  <c r="S1330" i="17"/>
  <c r="S1321" i="17"/>
  <c r="S1312" i="17"/>
  <c r="S1303" i="17"/>
  <c r="S1294" i="17"/>
  <c r="S1286" i="17"/>
  <c r="S1277" i="17"/>
  <c r="S1269" i="17"/>
  <c r="S1261" i="17"/>
  <c r="S1252" i="17"/>
  <c r="S1241" i="17"/>
  <c r="S1230" i="17"/>
  <c r="S1220" i="17"/>
  <c r="S1212" i="17"/>
  <c r="S1204" i="17"/>
  <c r="S1195" i="17"/>
  <c r="S1187" i="17"/>
  <c r="S1179" i="17"/>
  <c r="S1171" i="17"/>
  <c r="S1163" i="17"/>
  <c r="S1155" i="17"/>
  <c r="S1147" i="17"/>
  <c r="S1136" i="17"/>
  <c r="S1125" i="17"/>
  <c r="S1117" i="17"/>
  <c r="S1108" i="17"/>
  <c r="S1098" i="17"/>
  <c r="S1089" i="17"/>
  <c r="S1081" i="17"/>
  <c r="S1073" i="17"/>
  <c r="S1065" i="17"/>
  <c r="S1055" i="17"/>
  <c r="S1046" i="17"/>
  <c r="S1038" i="17"/>
  <c r="S1030" i="17"/>
  <c r="S1021" i="17"/>
  <c r="S1013" i="17"/>
  <c r="S1003" i="17"/>
  <c r="S994" i="17"/>
  <c r="S985" i="17"/>
  <c r="S977" i="17"/>
  <c r="S969" i="17"/>
  <c r="S961" i="17"/>
  <c r="S2022" i="17"/>
  <c r="S1714" i="17"/>
  <c r="S1572" i="17"/>
  <c r="S1483" i="17"/>
  <c r="S1408" i="17"/>
  <c r="S1338" i="17"/>
  <c r="S1268" i="17"/>
  <c r="S1194" i="17"/>
  <c r="S1124" i="17"/>
  <c r="S1054" i="17"/>
  <c r="S984" i="17"/>
  <c r="S952" i="17"/>
  <c r="S944" i="17"/>
  <c r="S934" i="17"/>
  <c r="S926" i="17"/>
  <c r="S917" i="17"/>
  <c r="S908" i="17"/>
  <c r="S899" i="17"/>
  <c r="S891" i="17"/>
  <c r="S882" i="17"/>
  <c r="S874" i="17"/>
  <c r="S864" i="17"/>
  <c r="S854" i="17"/>
  <c r="S845" i="17"/>
  <c r="S837" i="17"/>
  <c r="S825" i="17"/>
  <c r="S813" i="17"/>
  <c r="S804" i="17"/>
  <c r="S796" i="17"/>
  <c r="S787" i="17"/>
  <c r="S778" i="17"/>
  <c r="S768" i="17"/>
  <c r="S757" i="17"/>
  <c r="S749" i="17"/>
  <c r="S741" i="17"/>
  <c r="S732" i="17"/>
  <c r="S722" i="17"/>
  <c r="S714" i="17"/>
  <c r="S706" i="17"/>
  <c r="S698" i="17"/>
  <c r="S688" i="17"/>
  <c r="S679" i="17"/>
  <c r="S671" i="17"/>
  <c r="S661" i="17"/>
  <c r="S651" i="17"/>
  <c r="S640" i="17"/>
  <c r="S632" i="17"/>
  <c r="S623" i="17"/>
  <c r="S612" i="17"/>
  <c r="S603" i="17"/>
  <c r="S594" i="17"/>
  <c r="S586" i="17"/>
  <c r="S575" i="17"/>
  <c r="S564" i="17"/>
  <c r="S554" i="17"/>
  <c r="S545" i="17"/>
  <c r="S534" i="17"/>
  <c r="S525" i="17"/>
  <c r="S516" i="17"/>
  <c r="S507" i="17"/>
  <c r="S498" i="17"/>
  <c r="S488" i="17"/>
  <c r="S480" i="17"/>
  <c r="S469" i="17"/>
  <c r="S461" i="17"/>
  <c r="S451" i="17"/>
  <c r="S443" i="17"/>
  <c r="S431" i="17"/>
  <c r="S422" i="17"/>
  <c r="S414" i="17"/>
  <c r="S403" i="17"/>
  <c r="S394" i="17"/>
  <c r="S386" i="17"/>
  <c r="S376" i="17"/>
  <c r="S367" i="17"/>
  <c r="S359" i="17"/>
  <c r="S350" i="17"/>
  <c r="S342" i="17"/>
  <c r="S333" i="17"/>
  <c r="S323" i="17"/>
  <c r="S314" i="17"/>
  <c r="S306" i="17"/>
  <c r="S297" i="17"/>
  <c r="S288" i="17"/>
  <c r="S278" i="17"/>
  <c r="S268" i="17"/>
  <c r="S257" i="17"/>
  <c r="S248" i="17"/>
  <c r="S240" i="17"/>
  <c r="S232" i="17"/>
  <c r="S224" i="17"/>
  <c r="S216" i="17"/>
  <c r="S207" i="17"/>
  <c r="S199" i="17"/>
  <c r="S191" i="17"/>
  <c r="S182" i="17"/>
  <c r="S172" i="17"/>
  <c r="S163" i="17"/>
  <c r="S152" i="17"/>
  <c r="S143" i="17"/>
  <c r="S134" i="17"/>
  <c r="S126" i="17"/>
  <c r="S115" i="17"/>
  <c r="S107" i="17"/>
  <c r="S99" i="17"/>
  <c r="S91" i="17"/>
  <c r="S83" i="17"/>
  <c r="S75" i="17"/>
  <c r="S66" i="17"/>
  <c r="S57" i="17"/>
  <c r="S49" i="17"/>
  <c r="S16" i="17"/>
  <c r="S24" i="17"/>
  <c r="S32" i="17"/>
  <c r="S40" i="17"/>
  <c r="S8" i="17"/>
  <c r="S419" i="17"/>
  <c r="S373" i="17"/>
  <c r="S339" i="17"/>
  <c r="S302" i="17"/>
  <c r="S245" i="17"/>
  <c r="S204" i="17"/>
  <c r="S169" i="17"/>
  <c r="S112" i="17"/>
  <c r="S80" i="17"/>
  <c r="S19" i="17"/>
  <c r="S1515" i="17"/>
  <c r="S1080" i="17"/>
  <c r="S938" i="17"/>
  <c r="S902" i="17"/>
  <c r="S858" i="17"/>
  <c r="S807" i="17"/>
  <c r="S744" i="17"/>
  <c r="S683" i="17"/>
  <c r="S1944" i="17"/>
  <c r="S1682" i="17"/>
  <c r="S1560" i="17"/>
  <c r="S1472" i="17"/>
  <c r="S1400" i="17"/>
  <c r="S1329" i="17"/>
  <c r="S1260" i="17"/>
  <c r="S1186" i="17"/>
  <c r="S1116" i="17"/>
  <c r="S1045" i="17"/>
  <c r="S976" i="17"/>
  <c r="S951" i="17"/>
  <c r="S943" i="17"/>
  <c r="S933" i="17"/>
  <c r="S925" i="17"/>
  <c r="S916" i="17"/>
  <c r="S907" i="17"/>
  <c r="S898" i="17"/>
  <c r="S890" i="17"/>
  <c r="S881" i="17"/>
  <c r="S873" i="17"/>
  <c r="S862" i="17"/>
  <c r="S852" i="17"/>
  <c r="S844" i="17"/>
  <c r="S836" i="17"/>
  <c r="S824" i="17"/>
  <c r="S812" i="17"/>
  <c r="S803" i="17"/>
  <c r="S795" i="17"/>
  <c r="S786" i="17"/>
  <c r="S776" i="17"/>
  <c r="S767" i="17"/>
  <c r="S756" i="17"/>
  <c r="S748" i="17"/>
  <c r="S740" i="17"/>
  <c r="S731" i="17"/>
  <c r="S721" i="17"/>
  <c r="S713" i="17"/>
  <c r="S705" i="17"/>
  <c r="S697" i="17"/>
  <c r="S687" i="17"/>
  <c r="S678" i="17"/>
  <c r="S670" i="17"/>
  <c r="S659" i="17"/>
  <c r="S650" i="17"/>
  <c r="S639" i="17"/>
  <c r="S631" i="17"/>
  <c r="S622" i="17"/>
  <c r="S610" i="17"/>
  <c r="S602" i="17"/>
  <c r="S593" i="17"/>
  <c r="S585" i="17"/>
  <c r="S573" i="17"/>
  <c r="S563" i="17"/>
  <c r="S553" i="17"/>
  <c r="S544" i="17"/>
  <c r="S532" i="17"/>
  <c r="S524" i="17"/>
  <c r="S515" i="17"/>
  <c r="S506" i="17"/>
  <c r="S497" i="17"/>
  <c r="S487" i="17"/>
  <c r="S478" i="17"/>
  <c r="S468" i="17"/>
  <c r="S459" i="17"/>
  <c r="S450" i="17"/>
  <c r="S442" i="17"/>
  <c r="S430" i="17"/>
  <c r="S421" i="17"/>
  <c r="S413" i="17"/>
  <c r="S402" i="17"/>
  <c r="S393" i="17"/>
  <c r="S384" i="17"/>
  <c r="S375" i="17"/>
  <c r="S366" i="17"/>
  <c r="S358" i="17"/>
  <c r="S349" i="17"/>
  <c r="S341" i="17"/>
  <c r="S331" i="17"/>
  <c r="S321" i="17"/>
  <c r="S313" i="17"/>
  <c r="S304" i="17"/>
  <c r="S296" i="17"/>
  <c r="S286" i="17"/>
  <c r="S277" i="17"/>
  <c r="S267" i="17"/>
  <c r="S256" i="17"/>
  <c r="S247" i="17"/>
  <c r="S239" i="17"/>
  <c r="S231" i="17"/>
  <c r="S223" i="17"/>
  <c r="S215" i="17"/>
  <c r="S206" i="17"/>
  <c r="S198" i="17"/>
  <c r="S190" i="17"/>
  <c r="S181" i="17"/>
  <c r="S171" i="17"/>
  <c r="S162" i="17"/>
  <c r="S151" i="17"/>
  <c r="S142" i="17"/>
  <c r="S133" i="17"/>
  <c r="S124" i="17"/>
  <c r="S114" i="17"/>
  <c r="S106" i="17"/>
  <c r="S98" i="17"/>
  <c r="S90" i="17"/>
  <c r="S82" i="17"/>
  <c r="S74" i="17"/>
  <c r="S65" i="17"/>
  <c r="S56" i="17"/>
  <c r="S9" i="17"/>
  <c r="S17" i="17"/>
  <c r="S25" i="17"/>
  <c r="S33" i="17"/>
  <c r="S41" i="17"/>
  <c r="S410" i="17"/>
  <c r="S355" i="17"/>
  <c r="S311" i="17"/>
  <c r="S274" i="17"/>
  <c r="S237" i="17"/>
  <c r="S188" i="17"/>
  <c r="S140" i="17"/>
  <c r="S104" i="17"/>
  <c r="S72" i="17"/>
  <c r="S27" i="17"/>
  <c r="S1366" i="17"/>
  <c r="S947" i="17"/>
  <c r="S894" i="17"/>
  <c r="S848" i="17"/>
  <c r="S781" i="17"/>
  <c r="S735" i="17"/>
  <c r="S692" i="17"/>
  <c r="S1909" i="17"/>
  <c r="S1654" i="17"/>
  <c r="S1547" i="17"/>
  <c r="S1462" i="17"/>
  <c r="S1391" i="17"/>
  <c r="S1320" i="17"/>
  <c r="S1251" i="17"/>
  <c r="S1178" i="17"/>
  <c r="S1106" i="17"/>
  <c r="S1037" i="17"/>
  <c r="S968" i="17"/>
  <c r="S950" i="17"/>
  <c r="S942" i="17"/>
  <c r="S932" i="17"/>
  <c r="S924" i="17"/>
  <c r="S914" i="17"/>
  <c r="S906" i="17"/>
  <c r="S897" i="17"/>
  <c r="S889" i="17"/>
  <c r="S880" i="17"/>
  <c r="S872" i="17"/>
  <c r="S861" i="17"/>
  <c r="S851" i="17"/>
  <c r="S843" i="17"/>
  <c r="S833" i="17"/>
  <c r="S823" i="17"/>
  <c r="S810" i="17"/>
  <c r="S802" i="17"/>
  <c r="S793" i="17"/>
  <c r="S785" i="17"/>
  <c r="S775" i="17"/>
  <c r="S765" i="17"/>
  <c r="S755" i="17"/>
  <c r="S747" i="17"/>
  <c r="S738" i="17"/>
  <c r="S730" i="17"/>
  <c r="S720" i="17"/>
  <c r="S712" i="17"/>
  <c r="S704" i="17"/>
  <c r="S695" i="17"/>
  <c r="S686" i="17"/>
  <c r="S677" i="17"/>
  <c r="S669" i="17"/>
  <c r="S657" i="17"/>
  <c r="S648" i="17"/>
  <c r="S638" i="17"/>
  <c r="S630" i="17"/>
  <c r="S620" i="17"/>
  <c r="S609" i="17"/>
  <c r="S601" i="17"/>
  <c r="S592" i="17"/>
  <c r="S584" i="17"/>
  <c r="S572" i="17"/>
  <c r="S561" i="17"/>
  <c r="S552" i="17"/>
  <c r="S543" i="17"/>
  <c r="S531" i="17"/>
  <c r="S522" i="17"/>
  <c r="S514" i="17"/>
  <c r="S505" i="17"/>
  <c r="S496" i="17"/>
  <c r="S486" i="17"/>
  <c r="S476" i="17"/>
  <c r="S467" i="17"/>
  <c r="S458" i="17"/>
  <c r="S449" i="17"/>
  <c r="S441" i="17"/>
  <c r="S429" i="17"/>
  <c r="S420" i="17"/>
  <c r="S411" i="17"/>
  <c r="S401" i="17"/>
  <c r="S392" i="17"/>
  <c r="S382" i="17"/>
  <c r="S374" i="17"/>
  <c r="S365" i="17"/>
  <c r="S356" i="17"/>
  <c r="S348" i="17"/>
  <c r="S340" i="17"/>
  <c r="S330" i="17"/>
  <c r="S320" i="17"/>
  <c r="S312" i="17"/>
  <c r="S303" i="17"/>
  <c r="S295" i="17"/>
  <c r="S285" i="17"/>
  <c r="S275" i="17"/>
  <c r="S265" i="17"/>
  <c r="S254" i="17"/>
  <c r="S246" i="17"/>
  <c r="S238" i="17"/>
  <c r="S230" i="17"/>
  <c r="S222" i="17"/>
  <c r="S214" i="17"/>
  <c r="S205" i="17"/>
  <c r="S197" i="17"/>
  <c r="S189" i="17"/>
  <c r="S179" i="17"/>
  <c r="S170" i="17"/>
  <c r="S161" i="17"/>
  <c r="S149" i="17"/>
  <c r="S141" i="17"/>
  <c r="S132" i="17"/>
  <c r="S123" i="17"/>
  <c r="S113" i="17"/>
  <c r="S105" i="17"/>
  <c r="S97" i="17"/>
  <c r="S89" i="17"/>
  <c r="S81" i="17"/>
  <c r="S73" i="17"/>
  <c r="S64" i="17"/>
  <c r="S55" i="17"/>
  <c r="S10" i="17"/>
  <c r="S18" i="17"/>
  <c r="S26" i="17"/>
  <c r="S34" i="17"/>
  <c r="S42" i="17"/>
  <c r="S399" i="17"/>
  <c r="S294" i="17"/>
  <c r="S253" i="17"/>
  <c r="S221" i="17"/>
  <c r="S196" i="17"/>
  <c r="S148" i="17"/>
  <c r="S96" i="17"/>
  <c r="S11" i="17"/>
  <c r="S1434" i="17"/>
  <c r="S955" i="17"/>
  <c r="S877" i="17"/>
  <c r="S828" i="17"/>
  <c r="S771" i="17"/>
  <c r="S726" i="17"/>
  <c r="S674" i="17"/>
  <c r="S1877" i="17"/>
  <c r="S1637" i="17"/>
  <c r="S1536" i="17"/>
  <c r="S1451" i="17"/>
  <c r="S1382" i="17"/>
  <c r="S1311" i="17"/>
  <c r="S1240" i="17"/>
  <c r="S1170" i="17"/>
  <c r="S1097" i="17"/>
  <c r="S1029" i="17"/>
  <c r="S960" i="17"/>
  <c r="S949" i="17"/>
  <c r="S941" i="17"/>
  <c r="S931" i="17"/>
  <c r="S923" i="17"/>
  <c r="S913" i="17"/>
  <c r="S905" i="17"/>
  <c r="S896" i="17"/>
  <c r="S888" i="17"/>
  <c r="S879" i="17"/>
  <c r="S870" i="17"/>
  <c r="S860" i="17"/>
  <c r="S850" i="17"/>
  <c r="S842" i="17"/>
  <c r="S832" i="17"/>
  <c r="S820" i="17"/>
  <c r="S809" i="17"/>
  <c r="S801" i="17"/>
  <c r="S792" i="17"/>
  <c r="S783" i="17"/>
  <c r="S774" i="17"/>
  <c r="S764" i="17"/>
  <c r="S754" i="17"/>
  <c r="S746" i="17"/>
  <c r="S737" i="17"/>
  <c r="S728" i="17"/>
  <c r="S719" i="17"/>
  <c r="S711" i="17"/>
  <c r="S703" i="17"/>
  <c r="S694" i="17"/>
  <c r="S685" i="17"/>
  <c r="S676" i="17"/>
  <c r="S668" i="17"/>
  <c r="S656" i="17"/>
  <c r="S647" i="17"/>
  <c r="S637" i="17"/>
  <c r="S629" i="17"/>
  <c r="S619" i="17"/>
  <c r="S608" i="17"/>
  <c r="S600" i="17"/>
  <c r="S591" i="17"/>
  <c r="S582" i="17"/>
  <c r="S571" i="17"/>
  <c r="S560" i="17"/>
  <c r="S551" i="17"/>
  <c r="S541" i="17"/>
  <c r="S530" i="17"/>
  <c r="S521" i="17"/>
  <c r="S513" i="17"/>
  <c r="S504" i="17"/>
  <c r="S495" i="17"/>
  <c r="S485" i="17"/>
  <c r="S474" i="17"/>
  <c r="S466" i="17"/>
  <c r="S456" i="17"/>
  <c r="S448" i="17"/>
  <c r="S427" i="17"/>
  <c r="S391" i="17"/>
  <c r="S381" i="17"/>
  <c r="S364" i="17"/>
  <c r="S329" i="17"/>
  <c r="S284" i="17"/>
  <c r="S212" i="17"/>
  <c r="S160" i="17"/>
  <c r="S122" i="17"/>
  <c r="S54" i="17"/>
  <c r="S43" i="17"/>
  <c r="S1611" i="17"/>
  <c r="S1154" i="17"/>
  <c r="S1012" i="17"/>
  <c r="S911" i="17"/>
  <c r="S868" i="17"/>
  <c r="S799" i="17"/>
  <c r="S760" i="17"/>
  <c r="S709" i="17"/>
  <c r="S1845" i="17"/>
  <c r="S1625" i="17"/>
  <c r="S1526" i="17"/>
  <c r="S1442" i="17"/>
  <c r="S1374" i="17"/>
  <c r="S1302" i="17"/>
  <c r="S1228" i="17"/>
  <c r="S1162" i="17"/>
  <c r="S1088" i="17"/>
  <c r="S1020" i="17"/>
  <c r="S956" i="17"/>
  <c r="S948" i="17"/>
  <c r="S939" i="17"/>
  <c r="S930" i="17"/>
  <c r="S921" i="17"/>
  <c r="S912" i="17"/>
  <c r="S903" i="17"/>
  <c r="S895" i="17"/>
  <c r="S886" i="17"/>
  <c r="S878" i="17"/>
  <c r="S869" i="17"/>
  <c r="S859" i="17"/>
  <c r="S849" i="17"/>
  <c r="S841" i="17"/>
  <c r="S830" i="17"/>
  <c r="S819" i="17"/>
  <c r="S808" i="17"/>
  <c r="S800" i="17"/>
  <c r="S791" i="17"/>
  <c r="S782" i="17"/>
  <c r="S772" i="17"/>
  <c r="S763" i="17"/>
  <c r="S753" i="17"/>
  <c r="S745" i="17"/>
  <c r="S736" i="17"/>
  <c r="S727" i="17"/>
  <c r="S718" i="17"/>
  <c r="S710" i="17"/>
  <c r="S702" i="17"/>
  <c r="S693" i="17"/>
  <c r="S684" i="17"/>
  <c r="S675" i="17"/>
  <c r="S665" i="17"/>
  <c r="S655" i="17"/>
  <c r="S645" i="17"/>
  <c r="S636" i="17"/>
  <c r="S628" i="17"/>
  <c r="S617" i="17"/>
  <c r="S607" i="17"/>
  <c r="S599" i="17"/>
  <c r="S590" i="17"/>
  <c r="S581" i="17"/>
  <c r="S569" i="17"/>
  <c r="S559" i="17"/>
  <c r="S550" i="17"/>
  <c r="S539" i="17"/>
  <c r="S529" i="17"/>
  <c r="S520" i="17"/>
  <c r="S511" i="17"/>
  <c r="S503" i="17"/>
  <c r="S494" i="17"/>
  <c r="S484" i="17"/>
  <c r="S473" i="17"/>
  <c r="S465" i="17"/>
  <c r="S455" i="17"/>
  <c r="S447" i="17"/>
  <c r="S437" i="17"/>
  <c r="S426" i="17"/>
  <c r="S418" i="17"/>
  <c r="S408" i="17"/>
  <c r="S398" i="17"/>
  <c r="S390" i="17"/>
  <c r="S380" i="17"/>
  <c r="S372" i="17"/>
  <c r="S363" i="17"/>
  <c r="S354" i="17"/>
  <c r="S346" i="17"/>
  <c r="S338" i="17"/>
  <c r="S328" i="17"/>
  <c r="S318" i="17"/>
  <c r="S310" i="17"/>
  <c r="S301" i="17"/>
  <c r="S293" i="17"/>
  <c r="S283" i="17"/>
  <c r="S272" i="17"/>
  <c r="S262" i="17"/>
  <c r="S252" i="17"/>
  <c r="S244" i="17"/>
  <c r="S236" i="17"/>
  <c r="S228" i="17"/>
  <c r="S220" i="17"/>
  <c r="S211" i="17"/>
  <c r="S203" i="17"/>
  <c r="S195" i="17"/>
  <c r="S187" i="17"/>
  <c r="S177" i="17"/>
  <c r="S168" i="17"/>
  <c r="S158" i="17"/>
  <c r="S147" i="17"/>
  <c r="S138" i="17"/>
  <c r="S130" i="17"/>
  <c r="S120" i="17"/>
  <c r="S111" i="17"/>
  <c r="S103" i="17"/>
  <c r="S95" i="17"/>
  <c r="S87" i="17"/>
  <c r="S79" i="17"/>
  <c r="S70" i="17"/>
  <c r="S61" i="17"/>
  <c r="S53" i="17"/>
  <c r="S12" i="17"/>
  <c r="S20" i="17"/>
  <c r="S28" i="17"/>
  <c r="S36" i="17"/>
  <c r="S44" i="17"/>
  <c r="S1811" i="17"/>
  <c r="S1293" i="17"/>
  <c r="S920" i="17"/>
  <c r="S817" i="17"/>
  <c r="S701" i="17"/>
  <c r="S2803" i="17"/>
  <c r="S1779" i="17"/>
  <c r="S1600" i="17"/>
  <c r="S1504" i="17"/>
  <c r="S1426" i="17"/>
  <c r="S1356" i="17"/>
  <c r="S1285" i="17"/>
  <c r="S1211" i="17"/>
  <c r="S1145" i="17"/>
  <c r="S1072" i="17"/>
  <c r="S1001" i="17"/>
  <c r="S954" i="17"/>
  <c r="S946" i="17"/>
  <c r="S936" i="17"/>
  <c r="S928" i="17"/>
  <c r="S919" i="17"/>
  <c r="S910" i="17"/>
  <c r="S901" i="17"/>
  <c r="S893" i="17"/>
  <c r="S884" i="17"/>
  <c r="S876" i="17"/>
  <c r="S867" i="17"/>
  <c r="S856" i="17"/>
  <c r="S847" i="17"/>
  <c r="S839" i="17"/>
  <c r="S827" i="17"/>
  <c r="S815" i="17"/>
  <c r="S806" i="17"/>
  <c r="S798" i="17"/>
  <c r="S789" i="17"/>
  <c r="S780" i="17"/>
  <c r="S770" i="17"/>
  <c r="S759" i="17"/>
  <c r="S751" i="17"/>
  <c r="S743" i="17"/>
  <c r="S734" i="17"/>
  <c r="S725" i="17"/>
  <c r="S716" i="17"/>
  <c r="S708" i="17"/>
  <c r="S700" i="17"/>
  <c r="S691" i="17"/>
  <c r="S682" i="17"/>
  <c r="S673" i="17"/>
  <c r="S2235" i="17"/>
  <c r="S1746" i="17"/>
  <c r="S1585" i="17"/>
  <c r="S1494" i="17"/>
  <c r="S1418" i="17"/>
  <c r="S1347" i="17"/>
  <c r="S1276" i="17"/>
  <c r="S1203" i="17"/>
  <c r="S1134" i="17"/>
  <c r="S1064" i="17"/>
  <c r="S993" i="17"/>
  <c r="S953" i="17"/>
  <c r="S945" i="17"/>
  <c r="S935" i="17"/>
  <c r="S927" i="17"/>
  <c r="S918" i="17"/>
  <c r="S909" i="17"/>
  <c r="S900" i="17"/>
  <c r="S892" i="17"/>
  <c r="S883" i="17"/>
  <c r="S875" i="17"/>
  <c r="S866" i="17"/>
  <c r="S855" i="17"/>
  <c r="S846" i="17"/>
  <c r="S838" i="17"/>
  <c r="S826" i="17"/>
  <c r="S814" i="17"/>
  <c r="S805" i="17"/>
  <c r="S797" i="17"/>
  <c r="S788" i="17"/>
  <c r="S779" i="17"/>
  <c r="S769" i="17"/>
  <c r="S758" i="17"/>
  <c r="S750" i="17"/>
  <c r="S742" i="17"/>
  <c r="S733" i="17"/>
  <c r="S723" i="17"/>
  <c r="S715" i="17"/>
  <c r="S707" i="17"/>
  <c r="S699" i="17"/>
  <c r="S690" i="17"/>
  <c r="S680" i="17"/>
  <c r="S672" i="17"/>
  <c r="S662" i="17"/>
  <c r="S652" i="17"/>
  <c r="S642" i="17"/>
  <c r="S633" i="17"/>
  <c r="S624" i="17"/>
  <c r="S613" i="17"/>
  <c r="S604" i="17"/>
  <c r="S596" i="17"/>
  <c r="S587" i="17"/>
  <c r="S578" i="17"/>
  <c r="S565" i="17"/>
  <c r="S555" i="17"/>
  <c r="S547" i="17"/>
  <c r="S536" i="17"/>
  <c r="S526" i="17"/>
  <c r="S517" i="17"/>
  <c r="S508" i="17"/>
  <c r="S499" i="17"/>
  <c r="S489" i="17"/>
  <c r="S481" i="17"/>
  <c r="S470" i="17"/>
  <c r="S462" i="17"/>
  <c r="S452" i="17"/>
  <c r="S444" i="17"/>
  <c r="S432" i="17"/>
  <c r="S423" i="17"/>
  <c r="S415" i="17"/>
  <c r="S404" i="17"/>
  <c r="S395" i="17"/>
  <c r="S387" i="17"/>
  <c r="S377" i="17"/>
  <c r="S368" i="17"/>
  <c r="S360" i="17"/>
  <c r="S351" i="17"/>
  <c r="S343" i="17"/>
  <c r="S334" i="17"/>
  <c r="S324" i="17"/>
  <c r="S315" i="17"/>
  <c r="S307" i="17"/>
  <c r="S298" i="17"/>
  <c r="S290" i="17"/>
  <c r="S279" i="17"/>
  <c r="S269" i="17"/>
  <c r="S258" i="17"/>
  <c r="S249" i="17"/>
  <c r="S241" i="17"/>
  <c r="S233" i="17"/>
  <c r="S225" i="17"/>
  <c r="S217" i="17"/>
  <c r="S208" i="17"/>
  <c r="S200" i="17"/>
  <c r="S192" i="17"/>
  <c r="S183" i="17"/>
  <c r="S174" i="17"/>
  <c r="S165" i="17"/>
  <c r="S153" i="17"/>
  <c r="S144" i="17"/>
  <c r="S135" i="17"/>
  <c r="S127" i="17"/>
  <c r="S116" i="17"/>
  <c r="S108" i="17"/>
  <c r="S100" i="17"/>
  <c r="S92" i="17"/>
  <c r="S84" i="17"/>
  <c r="S76" i="17"/>
  <c r="S67" i="17"/>
  <c r="S58" i="17"/>
  <c r="S50" i="17"/>
  <c r="S15" i="17"/>
  <c r="S23" i="17"/>
  <c r="S31" i="17"/>
  <c r="S39" i="17"/>
  <c r="S47" i="17"/>
  <c r="S439" i="17"/>
  <c r="S347" i="17"/>
  <c r="S319" i="17"/>
  <c r="S264" i="17"/>
  <c r="S229" i="17"/>
  <c r="S178" i="17"/>
  <c r="S131" i="17"/>
  <c r="S88" i="17"/>
  <c r="S63" i="17"/>
  <c r="S35" i="17"/>
  <c r="S1219" i="17"/>
  <c r="S929" i="17"/>
  <c r="S885" i="17"/>
  <c r="S840" i="17"/>
  <c r="S790" i="17"/>
  <c r="S752" i="17"/>
  <c r="S717" i="17"/>
  <c r="S664" i="17"/>
  <c r="S653" i="17"/>
  <c r="S615" i="17"/>
  <c r="S579" i="17"/>
  <c r="S537" i="17"/>
  <c r="S500" i="17"/>
  <c r="S463" i="17"/>
  <c r="S424" i="17"/>
  <c r="S388" i="17"/>
  <c r="S352" i="17"/>
  <c r="S316" i="17"/>
  <c r="S280" i="17"/>
  <c r="S242" i="17"/>
  <c r="S209" i="17"/>
  <c r="S175" i="17"/>
  <c r="S136" i="17"/>
  <c r="S101" i="17"/>
  <c r="S68" i="17"/>
  <c r="S22" i="17"/>
  <c r="S235" i="17"/>
  <c r="S202" i="17"/>
  <c r="S94" i="17"/>
  <c r="S128" i="17"/>
  <c r="S30" i="17"/>
  <c r="S51" i="17"/>
  <c r="S549" i="17"/>
  <c r="S397" i="17"/>
  <c r="S186" i="17"/>
  <c r="S644" i="17"/>
  <c r="S606" i="17"/>
  <c r="S568" i="17"/>
  <c r="S528" i="17"/>
  <c r="S492" i="17"/>
  <c r="S454" i="17"/>
  <c r="S417" i="17"/>
  <c r="S379" i="17"/>
  <c r="S345" i="17"/>
  <c r="S309" i="17"/>
  <c r="S271" i="17"/>
  <c r="S167" i="17"/>
  <c r="S29" i="17"/>
  <c r="S86" i="17"/>
  <c r="S435" i="17"/>
  <c r="S78" i="17"/>
  <c r="S643" i="17"/>
  <c r="S605" i="17"/>
  <c r="S567" i="17"/>
  <c r="S527" i="17"/>
  <c r="S491" i="17"/>
  <c r="S453" i="17"/>
  <c r="S416" i="17"/>
  <c r="S378" i="17"/>
  <c r="S344" i="17"/>
  <c r="S308" i="17"/>
  <c r="S270" i="17"/>
  <c r="S234" i="17"/>
  <c r="S201" i="17"/>
  <c r="S166" i="17"/>
  <c r="S59" i="17"/>
  <c r="S38" i="17"/>
  <c r="S472" i="17"/>
  <c r="S219" i="17"/>
  <c r="S635" i="17"/>
  <c r="S598" i="17"/>
  <c r="S558" i="17"/>
  <c r="S519" i="17"/>
  <c r="S483" i="17"/>
  <c r="S446" i="17"/>
  <c r="S407" i="17"/>
  <c r="S371" i="17"/>
  <c r="S336" i="17"/>
  <c r="S300" i="17"/>
  <c r="S261" i="17"/>
  <c r="S227" i="17"/>
  <c r="S194" i="17"/>
  <c r="S157" i="17"/>
  <c r="S119" i="17"/>
  <c r="S37" i="17"/>
  <c r="S627" i="17"/>
  <c r="S326" i="17"/>
  <c r="S110" i="17"/>
  <c r="S634" i="17"/>
  <c r="S597" i="17"/>
  <c r="S557" i="17"/>
  <c r="S518" i="17"/>
  <c r="S482" i="17"/>
  <c r="S445" i="17"/>
  <c r="S406" i="17"/>
  <c r="S369" i="17"/>
  <c r="S335" i="17"/>
  <c r="S299" i="17"/>
  <c r="S259" i="17"/>
  <c r="S226" i="17"/>
  <c r="S193" i="17"/>
  <c r="S155" i="17"/>
  <c r="S118" i="17"/>
  <c r="S85" i="17"/>
  <c r="S510" i="17"/>
  <c r="S251" i="17"/>
  <c r="S45" i="17"/>
  <c r="S663" i="17"/>
  <c r="S625" i="17"/>
  <c r="S588" i="17"/>
  <c r="S548" i="17"/>
  <c r="S509" i="17"/>
  <c r="S471" i="17"/>
  <c r="S433" i="17"/>
  <c r="S396" i="17"/>
  <c r="S361" i="17"/>
  <c r="S325" i="17"/>
  <c r="S291" i="17"/>
  <c r="S250" i="17"/>
  <c r="S218" i="17"/>
  <c r="S185" i="17"/>
  <c r="S145" i="17"/>
  <c r="S109" i="17"/>
  <c r="S77" i="17"/>
  <c r="S14" i="17"/>
  <c r="S46" i="17"/>
  <c r="S292" i="17"/>
  <c r="S13" i="17"/>
  <c r="S654" i="17"/>
  <c r="S616" i="17"/>
  <c r="S580" i="17"/>
  <c r="S538" i="17"/>
  <c r="S501" i="17"/>
  <c r="S464" i="17"/>
  <c r="S425" i="17"/>
  <c r="S389" i="17"/>
  <c r="S353" i="17"/>
  <c r="S317" i="17"/>
  <c r="S281" i="17"/>
  <c r="S243" i="17"/>
  <c r="S210" i="17"/>
  <c r="S176" i="17"/>
  <c r="S137" i="17"/>
  <c r="S102" i="17"/>
  <c r="S69" i="17"/>
  <c r="S21" i="17"/>
  <c r="S129" i="17"/>
  <c r="S60" i="17"/>
  <c r="S93" i="17"/>
  <c r="S52" i="17"/>
  <c r="S589" i="17"/>
  <c r="S362" i="17"/>
  <c r="S146" i="17"/>
  <c r="A46" i="31"/>
  <c r="B46" i="31"/>
  <c r="C46" i="31"/>
  <c r="D46" i="31"/>
  <c r="A47" i="31"/>
  <c r="B47" i="31"/>
  <c r="C47" i="31"/>
  <c r="D47" i="31"/>
  <c r="A48" i="31"/>
  <c r="B48" i="31"/>
  <c r="C48" i="31"/>
  <c r="D48" i="31"/>
  <c r="A49" i="31"/>
  <c r="B49" i="31"/>
  <c r="C49" i="31"/>
  <c r="D49" i="31"/>
  <c r="A50" i="31"/>
  <c r="B50" i="31"/>
  <c r="C50" i="31"/>
  <c r="D50" i="31"/>
  <c r="A51" i="31"/>
  <c r="B51" i="31"/>
  <c r="C51" i="31"/>
  <c r="D51" i="31"/>
  <c r="A52" i="31"/>
  <c r="B52" i="31"/>
  <c r="C52" i="31"/>
  <c r="D52" i="31"/>
  <c r="A53" i="31"/>
  <c r="B53" i="31"/>
  <c r="C53" i="31"/>
  <c r="D53" i="31"/>
  <c r="A54" i="31"/>
  <c r="B54" i="31"/>
  <c r="C54" i="31"/>
  <c r="D54" i="31"/>
  <c r="A55" i="31"/>
  <c r="B55" i="31"/>
  <c r="C55" i="31"/>
  <c r="D55" i="31"/>
  <c r="A56" i="31"/>
  <c r="B56" i="31"/>
  <c r="C56" i="31"/>
  <c r="D56" i="31"/>
  <c r="A57" i="31"/>
  <c r="B57" i="31"/>
  <c r="C57" i="31"/>
  <c r="D57" i="31"/>
  <c r="A58" i="31"/>
  <c r="B58" i="31"/>
  <c r="C58" i="31"/>
  <c r="D58" i="31"/>
  <c r="A59" i="31"/>
  <c r="B59" i="31"/>
  <c r="C59" i="31"/>
  <c r="D59" i="31"/>
  <c r="A60" i="31"/>
  <c r="B60" i="31"/>
  <c r="C60" i="31"/>
  <c r="D60" i="31"/>
  <c r="A61" i="31"/>
  <c r="B61" i="31"/>
  <c r="C61" i="31"/>
  <c r="D61" i="31"/>
  <c r="A62" i="31"/>
  <c r="B62" i="31"/>
  <c r="C62" i="31"/>
  <c r="D62" i="31"/>
  <c r="A63" i="31"/>
  <c r="B63" i="31"/>
  <c r="C63" i="31"/>
  <c r="D63" i="31"/>
  <c r="A64" i="31"/>
  <c r="B64" i="31"/>
  <c r="C64" i="31"/>
  <c r="D64" i="31"/>
  <c r="A65" i="31"/>
  <c r="B65" i="31"/>
  <c r="C65" i="31"/>
  <c r="D65" i="31"/>
  <c r="A66" i="31"/>
  <c r="B66" i="31"/>
  <c r="C66" i="31"/>
  <c r="D66" i="31"/>
  <c r="A67" i="31"/>
  <c r="B67" i="31"/>
  <c r="C67" i="31"/>
  <c r="D67" i="31"/>
  <c r="A68" i="31"/>
  <c r="B68" i="31"/>
  <c r="D68" i="31"/>
  <c r="A69" i="31"/>
  <c r="B69" i="31"/>
  <c r="C69" i="31"/>
  <c r="D69" i="31"/>
  <c r="A70" i="31"/>
  <c r="B70" i="31"/>
  <c r="C70" i="31"/>
  <c r="D70" i="31"/>
  <c r="A71" i="31"/>
  <c r="B71" i="31"/>
  <c r="C71" i="31"/>
  <c r="D71" i="31"/>
  <c r="A72" i="31"/>
  <c r="B72" i="31"/>
  <c r="C72" i="31"/>
  <c r="D72" i="31"/>
  <c r="A73" i="31"/>
  <c r="B73" i="31"/>
  <c r="C73" i="31"/>
  <c r="D73" i="31"/>
  <c r="A74" i="31"/>
  <c r="B74" i="31"/>
  <c r="C74" i="31"/>
  <c r="D74" i="31"/>
  <c r="A75" i="31"/>
  <c r="B75" i="31"/>
  <c r="C75" i="31"/>
  <c r="D75" i="31"/>
  <c r="A76" i="31"/>
  <c r="B76" i="31"/>
  <c r="C76" i="31"/>
  <c r="D76" i="31"/>
  <c r="A77" i="31"/>
  <c r="B77" i="31"/>
  <c r="C77" i="31"/>
  <c r="D77" i="31"/>
  <c r="A78" i="31"/>
  <c r="B78" i="31"/>
  <c r="C78" i="31"/>
  <c r="D78" i="31"/>
  <c r="A79" i="31"/>
  <c r="B79" i="31"/>
  <c r="C79" i="31"/>
  <c r="D79" i="31"/>
  <c r="A80" i="31"/>
  <c r="B80" i="31"/>
  <c r="C80" i="31"/>
  <c r="D80" i="31"/>
  <c r="A81" i="31"/>
  <c r="B81" i="31"/>
  <c r="C81" i="31"/>
  <c r="D81" i="31"/>
  <c r="A82" i="31"/>
  <c r="B82" i="31"/>
  <c r="C82" i="31"/>
  <c r="D82" i="31"/>
  <c r="C68" i="40" l="1"/>
  <c r="C68" i="31" s="1"/>
  <c r="C23" i="40"/>
  <c r="C22" i="40"/>
  <c r="B3" i="27" l="1"/>
  <c r="F60" i="27"/>
  <c r="B60" i="27"/>
  <c r="F48" i="27"/>
  <c r="B48" i="27"/>
  <c r="F42" i="27"/>
  <c r="B42" i="27"/>
  <c r="F37" i="27"/>
  <c r="B37" i="27"/>
  <c r="F35" i="27"/>
  <c r="B35" i="27"/>
  <c r="A29" i="27"/>
  <c r="B29" i="27"/>
  <c r="C29" i="27"/>
  <c r="D29" i="27"/>
  <c r="E29" i="27"/>
  <c r="F29" i="27"/>
  <c r="B30" i="27"/>
  <c r="F30" i="27"/>
  <c r="A31" i="27"/>
  <c r="B31" i="27"/>
  <c r="C31" i="27"/>
  <c r="D31" i="27"/>
  <c r="E31" i="27"/>
  <c r="F31" i="27"/>
  <c r="A32" i="27"/>
  <c r="B32" i="27"/>
  <c r="C32" i="27"/>
  <c r="D32" i="27"/>
  <c r="E32" i="27"/>
  <c r="F32" i="27"/>
  <c r="A33" i="27"/>
  <c r="B33" i="27"/>
  <c r="C33" i="27"/>
  <c r="D33" i="27"/>
  <c r="E33" i="27"/>
  <c r="F33" i="27"/>
  <c r="A34" i="27"/>
  <c r="B34" i="27"/>
  <c r="C34" i="27"/>
  <c r="D34" i="27"/>
  <c r="E34" i="27"/>
  <c r="F34" i="27"/>
  <c r="A36" i="27"/>
  <c r="B36" i="27"/>
  <c r="C36" i="27"/>
  <c r="D36" i="27"/>
  <c r="E36" i="27"/>
  <c r="F36" i="27"/>
  <c r="A38" i="27"/>
  <c r="B38" i="27"/>
  <c r="C38" i="27"/>
  <c r="D38" i="27"/>
  <c r="E38" i="27"/>
  <c r="F38" i="27"/>
  <c r="A39" i="27"/>
  <c r="B39" i="27"/>
  <c r="C39" i="27"/>
  <c r="D39" i="27"/>
  <c r="E39" i="27"/>
  <c r="F39" i="27"/>
  <c r="A40" i="27"/>
  <c r="B40" i="27"/>
  <c r="C40" i="27"/>
  <c r="D40" i="27"/>
  <c r="E40" i="27"/>
  <c r="F40" i="27"/>
  <c r="A41" i="27"/>
  <c r="B41" i="27"/>
  <c r="C41" i="27"/>
  <c r="D41" i="27"/>
  <c r="E41" i="27"/>
  <c r="F41" i="27"/>
  <c r="A43" i="27"/>
  <c r="B43" i="27"/>
  <c r="C43" i="27"/>
  <c r="D43" i="27"/>
  <c r="E43" i="27"/>
  <c r="F43" i="27"/>
  <c r="A44" i="27"/>
  <c r="B44" i="27"/>
  <c r="C44" i="27"/>
  <c r="D44" i="27"/>
  <c r="E44" i="27"/>
  <c r="F44" i="27"/>
  <c r="A45" i="27"/>
  <c r="B45" i="27"/>
  <c r="C45" i="27"/>
  <c r="D45" i="27"/>
  <c r="E45" i="27"/>
  <c r="F45" i="27"/>
  <c r="A46" i="27"/>
  <c r="B46" i="27"/>
  <c r="C46" i="27"/>
  <c r="D46" i="27"/>
  <c r="E46" i="27"/>
  <c r="F46" i="27"/>
  <c r="A47" i="27"/>
  <c r="B47" i="27"/>
  <c r="C47" i="27"/>
  <c r="D47" i="27"/>
  <c r="E47" i="27"/>
  <c r="F47" i="27"/>
  <c r="A49" i="27"/>
  <c r="B49" i="27"/>
  <c r="C49" i="27"/>
  <c r="D49" i="27"/>
  <c r="E49" i="27"/>
  <c r="F49" i="27"/>
  <c r="A50" i="27"/>
  <c r="B50" i="27"/>
  <c r="C50" i="27"/>
  <c r="D50" i="27"/>
  <c r="E50" i="27"/>
  <c r="F50" i="27"/>
  <c r="A51" i="27"/>
  <c r="B51" i="27"/>
  <c r="C51" i="27"/>
  <c r="D51" i="27"/>
  <c r="E51" i="27"/>
  <c r="F51" i="27"/>
  <c r="A52" i="27"/>
  <c r="B52" i="27"/>
  <c r="C52" i="27"/>
  <c r="D52" i="27"/>
  <c r="E52" i="27"/>
  <c r="F52" i="27"/>
  <c r="A53" i="27"/>
  <c r="B53" i="27"/>
  <c r="C53" i="27"/>
  <c r="D53" i="27"/>
  <c r="E53" i="27"/>
  <c r="F53" i="27"/>
  <c r="A54" i="27"/>
  <c r="B54" i="27"/>
  <c r="C54" i="27"/>
  <c r="D54" i="27"/>
  <c r="E54" i="27"/>
  <c r="F54" i="27"/>
  <c r="A55" i="27"/>
  <c r="B55" i="27"/>
  <c r="C55" i="27"/>
  <c r="D55" i="27"/>
  <c r="E55" i="27"/>
  <c r="F55" i="27"/>
  <c r="A56" i="27"/>
  <c r="B56" i="27"/>
  <c r="C56" i="27"/>
  <c r="D56" i="27"/>
  <c r="E56" i="27"/>
  <c r="F56" i="27"/>
  <c r="A57" i="27"/>
  <c r="B57" i="27"/>
  <c r="C57" i="27"/>
  <c r="D57" i="27"/>
  <c r="E57" i="27"/>
  <c r="F57" i="27"/>
  <c r="A58" i="27"/>
  <c r="B58" i="27"/>
  <c r="C58" i="27"/>
  <c r="D58" i="27"/>
  <c r="E58" i="27"/>
  <c r="F58" i="27"/>
  <c r="A59" i="27"/>
  <c r="B59" i="27"/>
  <c r="C59" i="27"/>
  <c r="D59" i="27"/>
  <c r="E59" i="27"/>
  <c r="F59" i="27"/>
  <c r="A61" i="27"/>
  <c r="B61" i="27"/>
  <c r="C61" i="27"/>
  <c r="D61" i="27"/>
  <c r="E61" i="27"/>
  <c r="F61" i="27"/>
  <c r="A62" i="27"/>
  <c r="B62" i="27"/>
  <c r="C62" i="27"/>
  <c r="D62" i="27"/>
  <c r="E62" i="27"/>
  <c r="F62" i="27"/>
  <c r="A63" i="27"/>
  <c r="B63" i="27"/>
  <c r="C63" i="27"/>
  <c r="D63" i="27"/>
  <c r="E63" i="27"/>
  <c r="F63" i="27"/>
  <c r="A64" i="27"/>
  <c r="B64" i="27"/>
  <c r="C64" i="27"/>
  <c r="D64" i="27"/>
  <c r="E64" i="27"/>
  <c r="F64" i="27"/>
  <c r="A65" i="27"/>
  <c r="B65" i="27"/>
  <c r="C65" i="27"/>
  <c r="D65" i="27"/>
  <c r="E65" i="27"/>
  <c r="F65" i="27"/>
  <c r="A66" i="27"/>
  <c r="B66" i="27"/>
  <c r="C66" i="27"/>
  <c r="D66" i="27"/>
  <c r="E66" i="27"/>
  <c r="F66" i="27"/>
  <c r="A67" i="27"/>
  <c r="B67" i="27"/>
  <c r="C67" i="27"/>
  <c r="D67" i="27"/>
  <c r="E67" i="27"/>
  <c r="F67" i="27"/>
  <c r="A68" i="27"/>
  <c r="B68" i="27"/>
  <c r="C68" i="27"/>
  <c r="D68" i="27"/>
  <c r="E68" i="27"/>
  <c r="F68" i="27"/>
  <c r="A69" i="27"/>
  <c r="B69" i="27"/>
  <c r="C69" i="27"/>
  <c r="D69" i="27"/>
  <c r="E69" i="27"/>
  <c r="F69" i="27"/>
  <c r="A70" i="27"/>
  <c r="B70" i="27"/>
  <c r="C70" i="27"/>
  <c r="D70" i="27"/>
  <c r="E70" i="27"/>
  <c r="F70" i="27"/>
  <c r="A71" i="27"/>
  <c r="B71" i="27"/>
  <c r="C71" i="27"/>
  <c r="D71" i="27"/>
  <c r="E71" i="27"/>
  <c r="F71" i="27"/>
  <c r="A73" i="27"/>
  <c r="B73" i="27"/>
  <c r="C73" i="27"/>
  <c r="D73" i="27"/>
  <c r="E73" i="27"/>
  <c r="F73" i="27"/>
  <c r="A74" i="27"/>
  <c r="B74" i="27"/>
  <c r="C74" i="27"/>
  <c r="D74" i="27"/>
  <c r="E74" i="27"/>
  <c r="F74" i="27"/>
  <c r="A75" i="27"/>
  <c r="B75" i="27"/>
  <c r="C75" i="27"/>
  <c r="D75" i="27"/>
  <c r="E75" i="27"/>
  <c r="F75" i="27"/>
  <c r="A76" i="27"/>
  <c r="B76" i="27"/>
  <c r="C76" i="27"/>
  <c r="D76" i="27"/>
  <c r="E76" i="27"/>
  <c r="F76" i="27"/>
  <c r="A77" i="27"/>
  <c r="B77" i="27"/>
  <c r="C77" i="27"/>
  <c r="D77" i="27"/>
  <c r="E77" i="27"/>
  <c r="F77" i="27"/>
  <c r="A78" i="27"/>
  <c r="B78" i="27"/>
  <c r="C78" i="27"/>
  <c r="D78" i="27"/>
  <c r="E78" i="27"/>
  <c r="F78" i="27"/>
  <c r="A79" i="27"/>
  <c r="B79" i="27"/>
  <c r="C79" i="27"/>
  <c r="D79" i="27"/>
  <c r="E79" i="27"/>
  <c r="F79" i="27"/>
  <c r="A80" i="27"/>
  <c r="B80" i="27"/>
  <c r="C80" i="27"/>
  <c r="D80" i="27"/>
  <c r="E80" i="27"/>
  <c r="F80" i="27"/>
  <c r="A81" i="27"/>
  <c r="B81" i="27"/>
  <c r="C81" i="27"/>
  <c r="D81" i="27"/>
  <c r="E81" i="27"/>
  <c r="F81" i="27"/>
  <c r="A82" i="27"/>
  <c r="B82" i="27"/>
  <c r="C82" i="27"/>
  <c r="D82" i="27"/>
  <c r="E82" i="27"/>
  <c r="F82" i="27"/>
  <c r="A83" i="27"/>
  <c r="B83" i="27"/>
  <c r="C83" i="27"/>
  <c r="D83" i="27"/>
  <c r="E83" i="27"/>
  <c r="F83" i="27"/>
  <c r="A84" i="27"/>
  <c r="B84" i="27"/>
  <c r="C84" i="27"/>
  <c r="D84" i="27"/>
  <c r="E84" i="27"/>
  <c r="F84" i="27"/>
  <c r="A85" i="27"/>
  <c r="B85" i="27"/>
  <c r="C85" i="27"/>
  <c r="D85" i="27"/>
  <c r="E85" i="27"/>
  <c r="F85" i="27"/>
  <c r="A86" i="27"/>
  <c r="B86" i="27"/>
  <c r="C86" i="27"/>
  <c r="D86" i="27"/>
  <c r="E86" i="27"/>
  <c r="F86" i="27"/>
  <c r="K7" i="17" l="1"/>
  <c r="AK1243" i="17"/>
  <c r="K1243" i="17"/>
  <c r="AH1243" i="17"/>
  <c r="AI1243" i="17"/>
  <c r="AK1242" i="17"/>
  <c r="AI1242" i="17"/>
  <c r="K1242" i="17"/>
  <c r="G45" i="39" l="1"/>
  <c r="G63" i="39"/>
  <c r="G67" i="39"/>
  <c r="G82" i="39"/>
  <c r="AK9" i="17"/>
  <c r="AK10" i="17"/>
  <c r="AK11" i="17"/>
  <c r="AK12" i="17"/>
  <c r="AK13" i="17"/>
  <c r="AK14" i="17"/>
  <c r="AK15" i="17"/>
  <c r="AK16" i="17"/>
  <c r="AK17" i="17"/>
  <c r="AK18" i="17"/>
  <c r="AK19" i="17"/>
  <c r="AK20" i="17"/>
  <c r="AK21" i="17"/>
  <c r="AK22" i="17"/>
  <c r="AK23" i="17"/>
  <c r="AK24" i="17"/>
  <c r="AK25" i="17"/>
  <c r="AK26" i="17"/>
  <c r="AK27" i="17"/>
  <c r="AK28" i="17"/>
  <c r="AK29" i="17"/>
  <c r="AK30" i="17"/>
  <c r="AK31" i="17"/>
  <c r="AK32" i="17"/>
  <c r="AK33" i="17"/>
  <c r="AK34" i="17"/>
  <c r="AK35" i="17"/>
  <c r="AK36" i="17"/>
  <c r="AK37" i="17"/>
  <c r="AK38" i="17"/>
  <c r="AK39" i="17"/>
  <c r="AK40" i="17"/>
  <c r="AK41" i="17"/>
  <c r="AK42" i="17"/>
  <c r="AK43" i="17"/>
  <c r="AK44" i="17"/>
  <c r="AK45" i="17"/>
  <c r="AK46" i="17"/>
  <c r="AK47" i="17"/>
  <c r="AK48" i="17"/>
  <c r="AK49" i="17"/>
  <c r="AK50" i="17"/>
  <c r="AK51" i="17"/>
  <c r="AK52" i="17"/>
  <c r="AK53" i="17"/>
  <c r="AK54" i="17"/>
  <c r="AK55" i="17"/>
  <c r="AK56" i="17"/>
  <c r="AK57" i="17"/>
  <c r="AK58" i="17"/>
  <c r="AK59" i="17"/>
  <c r="AK60" i="17"/>
  <c r="AK61" i="17"/>
  <c r="AK62" i="17"/>
  <c r="AK63" i="17"/>
  <c r="AK64" i="17"/>
  <c r="AK65" i="17"/>
  <c r="AK66" i="17"/>
  <c r="AK67" i="17"/>
  <c r="AK68" i="17"/>
  <c r="AK69" i="17"/>
  <c r="AK70" i="17"/>
  <c r="AK71" i="17"/>
  <c r="AK72" i="17"/>
  <c r="AK73" i="17"/>
  <c r="AK74" i="17"/>
  <c r="AK75" i="17"/>
  <c r="AK76" i="17"/>
  <c r="AK77" i="17"/>
  <c r="AK78" i="17"/>
  <c r="AK79" i="17"/>
  <c r="AK80" i="17"/>
  <c r="AK81" i="17"/>
  <c r="AK82" i="17"/>
  <c r="AK83" i="17"/>
  <c r="AK84" i="17"/>
  <c r="AK85" i="17"/>
  <c r="AK86" i="17"/>
  <c r="AK87" i="17"/>
  <c r="AK88" i="17"/>
  <c r="AK89" i="17"/>
  <c r="AK90" i="17"/>
  <c r="AK91" i="17"/>
  <c r="AK92" i="17"/>
  <c r="AK93" i="17"/>
  <c r="AK94" i="17"/>
  <c r="AK95" i="17"/>
  <c r="AK96" i="17"/>
  <c r="AK97" i="17"/>
  <c r="AK98" i="17"/>
  <c r="AK99" i="17"/>
  <c r="AK100" i="17"/>
  <c r="AK101" i="17"/>
  <c r="AK102" i="17"/>
  <c r="AK103" i="17"/>
  <c r="AK104" i="17"/>
  <c r="AK105" i="17"/>
  <c r="AK106" i="17"/>
  <c r="AK107" i="17"/>
  <c r="AK108" i="17"/>
  <c r="AK109" i="17"/>
  <c r="AK110" i="17"/>
  <c r="AK111" i="17"/>
  <c r="AK112" i="17"/>
  <c r="AK113" i="17"/>
  <c r="AK114" i="17"/>
  <c r="AK115" i="17"/>
  <c r="AK116" i="17"/>
  <c r="AK117" i="17"/>
  <c r="AK118" i="17"/>
  <c r="AK119" i="17"/>
  <c r="AK120" i="17"/>
  <c r="AK121" i="17"/>
  <c r="AK122" i="17"/>
  <c r="AK123" i="17"/>
  <c r="AK124" i="17"/>
  <c r="AK125" i="17"/>
  <c r="AK126" i="17"/>
  <c r="AK127" i="17"/>
  <c r="AK128" i="17"/>
  <c r="AK129" i="17"/>
  <c r="AK130" i="17"/>
  <c r="AK131" i="17"/>
  <c r="AK132" i="17"/>
  <c r="AK133" i="17"/>
  <c r="AK134" i="17"/>
  <c r="AK135" i="17"/>
  <c r="AK136" i="17"/>
  <c r="AK137" i="17"/>
  <c r="AK138" i="17"/>
  <c r="AK139" i="17"/>
  <c r="AK140" i="17"/>
  <c r="AK141" i="17"/>
  <c r="AK142" i="17"/>
  <c r="AK143" i="17"/>
  <c r="AK144" i="17"/>
  <c r="AK145" i="17"/>
  <c r="AK146" i="17"/>
  <c r="AK147" i="17"/>
  <c r="AK148" i="17"/>
  <c r="AK149" i="17"/>
  <c r="AK150" i="17"/>
  <c r="AK151" i="17"/>
  <c r="AK152" i="17"/>
  <c r="AK153" i="17"/>
  <c r="AK154" i="17"/>
  <c r="AK155" i="17"/>
  <c r="AK156" i="17"/>
  <c r="AK157" i="17"/>
  <c r="AK158" i="17"/>
  <c r="AK159" i="17"/>
  <c r="AK160" i="17"/>
  <c r="AK161" i="17"/>
  <c r="AK162" i="17"/>
  <c r="AK163" i="17"/>
  <c r="AK164" i="17"/>
  <c r="AK165" i="17"/>
  <c r="AK166" i="17"/>
  <c r="AK167" i="17"/>
  <c r="AK168" i="17"/>
  <c r="AK169" i="17"/>
  <c r="AK170" i="17"/>
  <c r="AK171" i="17"/>
  <c r="AK172" i="17"/>
  <c r="AK173" i="17"/>
  <c r="AK174" i="17"/>
  <c r="AK175" i="17"/>
  <c r="AK176" i="17"/>
  <c r="AK177" i="17"/>
  <c r="AK178" i="17"/>
  <c r="AK179" i="17"/>
  <c r="AK180" i="17"/>
  <c r="AK181" i="17"/>
  <c r="AK182" i="17"/>
  <c r="AK183" i="17"/>
  <c r="AK184" i="17"/>
  <c r="AK185" i="17"/>
  <c r="AK186" i="17"/>
  <c r="AK187" i="17"/>
  <c r="AK188" i="17"/>
  <c r="AK189" i="17"/>
  <c r="AK190" i="17"/>
  <c r="AK191" i="17"/>
  <c r="AK192" i="17"/>
  <c r="AK193" i="17"/>
  <c r="AK194" i="17"/>
  <c r="AK195" i="17"/>
  <c r="AK196" i="17"/>
  <c r="AK197" i="17"/>
  <c r="AK198" i="17"/>
  <c r="AK199" i="17"/>
  <c r="AK200" i="17"/>
  <c r="AK201" i="17"/>
  <c r="AK202" i="17"/>
  <c r="AK203" i="17"/>
  <c r="AK204" i="17"/>
  <c r="AK205" i="17"/>
  <c r="AK206" i="17"/>
  <c r="AK207" i="17"/>
  <c r="AK208" i="17"/>
  <c r="AK209" i="17"/>
  <c r="AK210" i="17"/>
  <c r="AK211" i="17"/>
  <c r="AK212" i="17"/>
  <c r="AK213" i="17"/>
  <c r="AK214" i="17"/>
  <c r="AK215" i="17"/>
  <c r="AK216" i="17"/>
  <c r="AK217" i="17"/>
  <c r="AK218" i="17"/>
  <c r="AK219" i="17"/>
  <c r="AK220" i="17"/>
  <c r="AK221" i="17"/>
  <c r="AK222" i="17"/>
  <c r="AK223" i="17"/>
  <c r="AK224" i="17"/>
  <c r="AK225" i="17"/>
  <c r="AK226" i="17"/>
  <c r="AK227" i="17"/>
  <c r="AK228" i="17"/>
  <c r="AK229" i="17"/>
  <c r="AK230" i="17"/>
  <c r="AK231" i="17"/>
  <c r="AK232" i="17"/>
  <c r="AK233" i="17"/>
  <c r="AK234" i="17"/>
  <c r="AK235" i="17"/>
  <c r="AK236" i="17"/>
  <c r="AK237" i="17"/>
  <c r="AK238" i="17"/>
  <c r="AK239" i="17"/>
  <c r="AK240" i="17"/>
  <c r="AK241" i="17"/>
  <c r="AK242" i="17"/>
  <c r="AK243" i="17"/>
  <c r="AK244" i="17"/>
  <c r="AK245" i="17"/>
  <c r="AK246" i="17"/>
  <c r="AK247" i="17"/>
  <c r="AK248" i="17"/>
  <c r="AK249" i="17"/>
  <c r="AK250" i="17"/>
  <c r="AK251" i="17"/>
  <c r="AK252" i="17"/>
  <c r="AK253" i="17"/>
  <c r="AK254" i="17"/>
  <c r="AK255" i="17"/>
  <c r="AK256" i="17"/>
  <c r="AK257" i="17"/>
  <c r="AK258" i="17"/>
  <c r="AK259" i="17"/>
  <c r="AK260" i="17"/>
  <c r="AK261" i="17"/>
  <c r="AK262" i="17"/>
  <c r="AK263" i="17"/>
  <c r="AK264" i="17"/>
  <c r="AK265" i="17"/>
  <c r="AK266" i="17"/>
  <c r="AK267" i="17"/>
  <c r="AK268" i="17"/>
  <c r="AK269" i="17"/>
  <c r="AK270" i="17"/>
  <c r="AK271" i="17"/>
  <c r="AK272" i="17"/>
  <c r="AK273" i="17"/>
  <c r="AK274" i="17"/>
  <c r="AK275" i="17"/>
  <c r="AK276" i="17"/>
  <c r="AK277" i="17"/>
  <c r="AK278" i="17"/>
  <c r="AK279" i="17"/>
  <c r="AK280" i="17"/>
  <c r="AK281" i="17"/>
  <c r="AK282" i="17"/>
  <c r="AK283" i="17"/>
  <c r="AK284" i="17"/>
  <c r="AK285" i="17"/>
  <c r="AK286" i="17"/>
  <c r="AK287" i="17"/>
  <c r="AK288" i="17"/>
  <c r="AK289" i="17"/>
  <c r="AK290" i="17"/>
  <c r="AK291" i="17"/>
  <c r="AK292" i="17"/>
  <c r="AK293" i="17"/>
  <c r="AK294" i="17"/>
  <c r="AK295" i="17"/>
  <c r="AK296" i="17"/>
  <c r="AK297" i="17"/>
  <c r="AK298" i="17"/>
  <c r="AK299" i="17"/>
  <c r="AK300" i="17"/>
  <c r="AK301" i="17"/>
  <c r="AK302" i="17"/>
  <c r="AK303" i="17"/>
  <c r="AK304" i="17"/>
  <c r="AK305" i="17"/>
  <c r="AK306" i="17"/>
  <c r="AK307" i="17"/>
  <c r="AK308" i="17"/>
  <c r="AK309" i="17"/>
  <c r="AK310" i="17"/>
  <c r="AK311" i="17"/>
  <c r="AK312" i="17"/>
  <c r="AK313" i="17"/>
  <c r="AK314" i="17"/>
  <c r="AK315" i="17"/>
  <c r="AK316" i="17"/>
  <c r="AK317" i="17"/>
  <c r="AK318" i="17"/>
  <c r="AK319" i="17"/>
  <c r="AK320" i="17"/>
  <c r="AK321" i="17"/>
  <c r="AK322" i="17"/>
  <c r="AK323" i="17"/>
  <c r="AK324" i="17"/>
  <c r="AK325" i="17"/>
  <c r="AK326" i="17"/>
  <c r="AK327" i="17"/>
  <c r="AK328" i="17"/>
  <c r="AK329" i="17"/>
  <c r="AK330" i="17"/>
  <c r="AK331" i="17"/>
  <c r="AK332" i="17"/>
  <c r="AK333" i="17"/>
  <c r="AK334" i="17"/>
  <c r="AK335" i="17"/>
  <c r="AK336" i="17"/>
  <c r="AK337" i="17"/>
  <c r="AK338" i="17"/>
  <c r="AK339" i="17"/>
  <c r="AK340" i="17"/>
  <c r="AK341" i="17"/>
  <c r="AK342" i="17"/>
  <c r="AK343" i="17"/>
  <c r="AK344" i="17"/>
  <c r="AK345" i="17"/>
  <c r="AK346" i="17"/>
  <c r="AK347" i="17"/>
  <c r="AK348" i="17"/>
  <c r="AK349" i="17"/>
  <c r="AK350" i="17"/>
  <c r="AK351" i="17"/>
  <c r="AK352" i="17"/>
  <c r="AK353" i="17"/>
  <c r="AK354" i="17"/>
  <c r="AK355" i="17"/>
  <c r="AK356" i="17"/>
  <c r="AK357" i="17"/>
  <c r="AK358" i="17"/>
  <c r="AK359" i="17"/>
  <c r="AK360" i="17"/>
  <c r="AK361" i="17"/>
  <c r="AK362" i="17"/>
  <c r="AK363" i="17"/>
  <c r="AK364" i="17"/>
  <c r="AK365" i="17"/>
  <c r="AK366" i="17"/>
  <c r="AK367" i="17"/>
  <c r="AK368" i="17"/>
  <c r="AK369" i="17"/>
  <c r="AK370" i="17"/>
  <c r="AK371" i="17"/>
  <c r="AK372" i="17"/>
  <c r="AK373" i="17"/>
  <c r="AK374" i="17"/>
  <c r="AK375" i="17"/>
  <c r="AK376" i="17"/>
  <c r="AK377" i="17"/>
  <c r="AK378" i="17"/>
  <c r="AK379" i="17"/>
  <c r="AK380" i="17"/>
  <c r="AK381" i="17"/>
  <c r="AK382" i="17"/>
  <c r="AK383" i="17"/>
  <c r="AK384" i="17"/>
  <c r="AK385" i="17"/>
  <c r="AK386" i="17"/>
  <c r="AK387" i="17"/>
  <c r="AK388" i="17"/>
  <c r="AK389" i="17"/>
  <c r="AK390" i="17"/>
  <c r="AK391" i="17"/>
  <c r="AK392" i="17"/>
  <c r="AK393" i="17"/>
  <c r="AK394" i="17"/>
  <c r="AK395" i="17"/>
  <c r="AK396" i="17"/>
  <c r="AK397" i="17"/>
  <c r="AK398" i="17"/>
  <c r="AK399" i="17"/>
  <c r="AK400" i="17"/>
  <c r="AK401" i="17"/>
  <c r="AK402" i="17"/>
  <c r="AK403" i="17"/>
  <c r="AK404" i="17"/>
  <c r="AK405" i="17"/>
  <c r="AK406" i="17"/>
  <c r="AK407" i="17"/>
  <c r="AK408" i="17"/>
  <c r="AK409" i="17"/>
  <c r="AK410" i="17"/>
  <c r="AK411" i="17"/>
  <c r="AK412" i="17"/>
  <c r="AK413" i="17"/>
  <c r="AK414" i="17"/>
  <c r="AK415" i="17"/>
  <c r="AK416" i="17"/>
  <c r="AK417" i="17"/>
  <c r="AK418" i="17"/>
  <c r="AK419" i="17"/>
  <c r="AK420" i="17"/>
  <c r="AK421" i="17"/>
  <c r="AK422" i="17"/>
  <c r="AK423" i="17"/>
  <c r="AK424" i="17"/>
  <c r="AK425" i="17"/>
  <c r="AK426" i="17"/>
  <c r="AK427" i="17"/>
  <c r="AK428" i="17"/>
  <c r="AK429" i="17"/>
  <c r="AK430" i="17"/>
  <c r="AK431" i="17"/>
  <c r="AK432" i="17"/>
  <c r="AK433" i="17"/>
  <c r="AK434" i="17"/>
  <c r="AK435" i="17"/>
  <c r="AK436" i="17"/>
  <c r="AK437" i="17"/>
  <c r="AK438" i="17"/>
  <c r="AK439" i="17"/>
  <c r="AK440" i="17"/>
  <c r="AK441" i="17"/>
  <c r="AK442" i="17"/>
  <c r="AK443" i="17"/>
  <c r="AK444" i="17"/>
  <c r="AK445" i="17"/>
  <c r="AK446" i="17"/>
  <c r="AK447" i="17"/>
  <c r="AK448" i="17"/>
  <c r="AK449" i="17"/>
  <c r="AK450" i="17"/>
  <c r="AK451" i="17"/>
  <c r="AK452" i="17"/>
  <c r="AK453" i="17"/>
  <c r="AK454" i="17"/>
  <c r="AK455" i="17"/>
  <c r="AK456" i="17"/>
  <c r="AK457" i="17"/>
  <c r="AK458" i="17"/>
  <c r="AK459" i="17"/>
  <c r="AK460" i="17"/>
  <c r="AK461" i="17"/>
  <c r="AK462" i="17"/>
  <c r="AK463" i="17"/>
  <c r="AK464" i="17"/>
  <c r="AK465" i="17"/>
  <c r="AK466" i="17"/>
  <c r="AK467" i="17"/>
  <c r="AK468" i="17"/>
  <c r="AK469" i="17"/>
  <c r="AK470" i="17"/>
  <c r="AK471" i="17"/>
  <c r="AK472" i="17"/>
  <c r="AK473" i="17"/>
  <c r="AK474" i="17"/>
  <c r="AK475" i="17"/>
  <c r="AK476" i="17"/>
  <c r="AK477" i="17"/>
  <c r="AK478" i="17"/>
  <c r="AK479" i="17"/>
  <c r="AK480" i="17"/>
  <c r="AK481" i="17"/>
  <c r="AK482" i="17"/>
  <c r="AK483" i="17"/>
  <c r="AK484" i="17"/>
  <c r="AK485" i="17"/>
  <c r="AK486" i="17"/>
  <c r="AK487" i="17"/>
  <c r="AK488" i="17"/>
  <c r="AK489" i="17"/>
  <c r="AK490" i="17"/>
  <c r="AK491" i="17"/>
  <c r="AK492" i="17"/>
  <c r="AK493" i="17"/>
  <c r="AK494" i="17"/>
  <c r="AK495" i="17"/>
  <c r="AK496" i="17"/>
  <c r="AK497" i="17"/>
  <c r="AK498" i="17"/>
  <c r="AK499" i="17"/>
  <c r="AK500" i="17"/>
  <c r="AK501" i="17"/>
  <c r="AK502" i="17"/>
  <c r="AK503" i="17"/>
  <c r="AK504" i="17"/>
  <c r="AK505" i="17"/>
  <c r="AK506" i="17"/>
  <c r="AK507" i="17"/>
  <c r="AK508" i="17"/>
  <c r="AK509" i="17"/>
  <c r="AK510" i="17"/>
  <c r="AK511" i="17"/>
  <c r="AK512" i="17"/>
  <c r="AK513" i="17"/>
  <c r="AK514" i="17"/>
  <c r="AK515" i="17"/>
  <c r="AK516" i="17"/>
  <c r="AK517" i="17"/>
  <c r="AK518" i="17"/>
  <c r="AK519" i="17"/>
  <c r="AK520" i="17"/>
  <c r="AK521" i="17"/>
  <c r="AK522" i="17"/>
  <c r="AK523" i="17"/>
  <c r="AK524" i="17"/>
  <c r="AK525" i="17"/>
  <c r="AK526" i="17"/>
  <c r="AK527" i="17"/>
  <c r="AK528" i="17"/>
  <c r="AK529" i="17"/>
  <c r="AK530" i="17"/>
  <c r="AK531" i="17"/>
  <c r="AK532" i="17"/>
  <c r="AK533" i="17"/>
  <c r="AK534" i="17"/>
  <c r="AK535" i="17"/>
  <c r="AK536" i="17"/>
  <c r="AK537" i="17"/>
  <c r="AK538" i="17"/>
  <c r="AK539" i="17"/>
  <c r="AK540" i="17"/>
  <c r="AK541" i="17"/>
  <c r="AK542" i="17"/>
  <c r="AK543" i="17"/>
  <c r="AK544" i="17"/>
  <c r="AK545" i="17"/>
  <c r="AK546" i="17"/>
  <c r="AK547" i="17"/>
  <c r="AK548" i="17"/>
  <c r="AK549" i="17"/>
  <c r="AK550" i="17"/>
  <c r="AK551" i="17"/>
  <c r="AK552" i="17"/>
  <c r="AK553" i="17"/>
  <c r="AK554" i="17"/>
  <c r="AK555" i="17"/>
  <c r="AK556" i="17"/>
  <c r="AK557" i="17"/>
  <c r="AK558" i="17"/>
  <c r="AK559" i="17"/>
  <c r="AK560" i="17"/>
  <c r="AK561" i="17"/>
  <c r="AK562" i="17"/>
  <c r="AK563" i="17"/>
  <c r="AK564" i="17"/>
  <c r="AK565" i="17"/>
  <c r="AK566" i="17"/>
  <c r="AK567" i="17"/>
  <c r="AK568" i="17"/>
  <c r="AK569" i="17"/>
  <c r="AK570" i="17"/>
  <c r="AK571" i="17"/>
  <c r="AK572" i="17"/>
  <c r="AK573" i="17"/>
  <c r="AK574" i="17"/>
  <c r="AK575" i="17"/>
  <c r="AK576" i="17"/>
  <c r="AK577" i="17"/>
  <c r="AK578" i="17"/>
  <c r="AK579" i="17"/>
  <c r="AK580" i="17"/>
  <c r="AK581" i="17"/>
  <c r="AK582" i="17"/>
  <c r="AK583" i="17"/>
  <c r="AK584" i="17"/>
  <c r="AK585" i="17"/>
  <c r="AK586" i="17"/>
  <c r="AK587" i="17"/>
  <c r="AK588" i="17"/>
  <c r="AK589" i="17"/>
  <c r="AK590" i="17"/>
  <c r="AK591" i="17"/>
  <c r="AK592" i="17"/>
  <c r="AK593" i="17"/>
  <c r="AK594" i="17"/>
  <c r="AK595" i="17"/>
  <c r="AK596" i="17"/>
  <c r="AK597" i="17"/>
  <c r="AK598" i="17"/>
  <c r="AK599" i="17"/>
  <c r="AK600" i="17"/>
  <c r="AK601" i="17"/>
  <c r="AK602" i="17"/>
  <c r="AK603" i="17"/>
  <c r="AK604" i="17"/>
  <c r="AK605" i="17"/>
  <c r="AK606" i="17"/>
  <c r="AK607" i="17"/>
  <c r="AK608" i="17"/>
  <c r="AK609" i="17"/>
  <c r="AK610" i="17"/>
  <c r="AK611" i="17"/>
  <c r="AK612" i="17"/>
  <c r="AK613" i="17"/>
  <c r="AK614" i="17"/>
  <c r="AK615" i="17"/>
  <c r="AK616" i="17"/>
  <c r="AK617" i="17"/>
  <c r="AK618" i="17"/>
  <c r="AK619" i="17"/>
  <c r="AK620" i="17"/>
  <c r="AK621" i="17"/>
  <c r="AK622" i="17"/>
  <c r="AK623" i="17"/>
  <c r="AK624" i="17"/>
  <c r="AK625" i="17"/>
  <c r="AK626" i="17"/>
  <c r="AK627" i="17"/>
  <c r="AK628" i="17"/>
  <c r="AK629" i="17"/>
  <c r="AK630" i="17"/>
  <c r="AK631" i="17"/>
  <c r="AK632" i="17"/>
  <c r="AK633" i="17"/>
  <c r="AK634" i="17"/>
  <c r="AK635" i="17"/>
  <c r="AK636" i="17"/>
  <c r="AK637" i="17"/>
  <c r="AK638" i="17"/>
  <c r="AK639" i="17"/>
  <c r="AK640" i="17"/>
  <c r="AK641" i="17"/>
  <c r="AK642" i="17"/>
  <c r="AK643" i="17"/>
  <c r="AK644" i="17"/>
  <c r="AK645" i="17"/>
  <c r="AK646" i="17"/>
  <c r="AK647" i="17"/>
  <c r="AK648" i="17"/>
  <c r="AK649" i="17"/>
  <c r="AK650" i="17"/>
  <c r="AK651" i="17"/>
  <c r="AK652" i="17"/>
  <c r="AK653" i="17"/>
  <c r="AK654" i="17"/>
  <c r="AK655" i="17"/>
  <c r="AK656" i="17"/>
  <c r="AK657" i="17"/>
  <c r="AK658" i="17"/>
  <c r="AK659" i="17"/>
  <c r="AK660" i="17"/>
  <c r="AK661" i="17"/>
  <c r="AK662" i="17"/>
  <c r="AK663" i="17"/>
  <c r="AK664" i="17"/>
  <c r="AK665" i="17"/>
  <c r="AK666" i="17"/>
  <c r="AK667" i="17"/>
  <c r="AK668" i="17"/>
  <c r="AK669" i="17"/>
  <c r="AK670" i="17"/>
  <c r="AK671" i="17"/>
  <c r="AK672" i="17"/>
  <c r="AK673" i="17"/>
  <c r="AK674" i="17"/>
  <c r="AK675" i="17"/>
  <c r="AK676" i="17"/>
  <c r="AK677" i="17"/>
  <c r="AK678" i="17"/>
  <c r="AK679" i="17"/>
  <c r="AK680" i="17"/>
  <c r="AK681" i="17"/>
  <c r="AK682" i="17"/>
  <c r="AK683" i="17"/>
  <c r="AK684" i="17"/>
  <c r="AK685" i="17"/>
  <c r="AK686" i="17"/>
  <c r="AK687" i="17"/>
  <c r="AK688" i="17"/>
  <c r="AK689" i="17"/>
  <c r="AK690" i="17"/>
  <c r="AK691" i="17"/>
  <c r="AK692" i="17"/>
  <c r="AK693" i="17"/>
  <c r="AK694" i="17"/>
  <c r="AK695" i="17"/>
  <c r="AK696" i="17"/>
  <c r="AK697" i="17"/>
  <c r="AK698" i="17"/>
  <c r="AK699" i="17"/>
  <c r="AK700" i="17"/>
  <c r="AK701" i="17"/>
  <c r="AK702" i="17"/>
  <c r="AK703" i="17"/>
  <c r="AK704" i="17"/>
  <c r="AK705" i="17"/>
  <c r="AK706" i="17"/>
  <c r="AK707" i="17"/>
  <c r="AK708" i="17"/>
  <c r="AK709" i="17"/>
  <c r="AK710" i="17"/>
  <c r="AK711" i="17"/>
  <c r="AK712" i="17"/>
  <c r="AK713" i="17"/>
  <c r="AK714" i="17"/>
  <c r="AK715" i="17"/>
  <c r="AK716" i="17"/>
  <c r="AK717" i="17"/>
  <c r="AK718" i="17"/>
  <c r="AK719" i="17"/>
  <c r="AK720" i="17"/>
  <c r="AK721" i="17"/>
  <c r="AK722" i="17"/>
  <c r="AK723" i="17"/>
  <c r="AK724" i="17"/>
  <c r="AK725" i="17"/>
  <c r="AK726" i="17"/>
  <c r="AK727" i="17"/>
  <c r="AK728" i="17"/>
  <c r="AK729" i="17"/>
  <c r="AK730" i="17"/>
  <c r="AK731" i="17"/>
  <c r="AK732" i="17"/>
  <c r="AK733" i="17"/>
  <c r="AK734" i="17"/>
  <c r="AK735" i="17"/>
  <c r="AK736" i="17"/>
  <c r="AK737" i="17"/>
  <c r="AK738" i="17"/>
  <c r="AK739" i="17"/>
  <c r="AK740" i="17"/>
  <c r="AK741" i="17"/>
  <c r="AK742" i="17"/>
  <c r="AK743" i="17"/>
  <c r="AK744" i="17"/>
  <c r="AK745" i="17"/>
  <c r="AK746" i="17"/>
  <c r="AK747" i="17"/>
  <c r="AK748" i="17"/>
  <c r="AK749" i="17"/>
  <c r="AK750" i="17"/>
  <c r="AK751" i="17"/>
  <c r="AK752" i="17"/>
  <c r="AK753" i="17"/>
  <c r="AK754" i="17"/>
  <c r="AK755" i="17"/>
  <c r="AK756" i="17"/>
  <c r="AK757" i="17"/>
  <c r="AK758" i="17"/>
  <c r="AK759" i="17"/>
  <c r="AK760" i="17"/>
  <c r="AK761" i="17"/>
  <c r="AK762" i="17"/>
  <c r="AK763" i="17"/>
  <c r="AK764" i="17"/>
  <c r="AK765" i="17"/>
  <c r="AK766" i="17"/>
  <c r="AK767" i="17"/>
  <c r="AK768" i="17"/>
  <c r="AK769" i="17"/>
  <c r="AK770" i="17"/>
  <c r="AK771" i="17"/>
  <c r="AK772" i="17"/>
  <c r="AK773" i="17"/>
  <c r="AK774" i="17"/>
  <c r="AK775" i="17"/>
  <c r="AK776" i="17"/>
  <c r="AK777" i="17"/>
  <c r="AK778" i="17"/>
  <c r="AK779" i="17"/>
  <c r="AK780" i="17"/>
  <c r="AK781" i="17"/>
  <c r="AK782" i="17"/>
  <c r="AK783" i="17"/>
  <c r="AK784" i="17"/>
  <c r="AK785" i="17"/>
  <c r="AK786" i="17"/>
  <c r="AK787" i="17"/>
  <c r="AK788" i="17"/>
  <c r="AK789" i="17"/>
  <c r="AK790" i="17"/>
  <c r="AK791" i="17"/>
  <c r="AK792" i="17"/>
  <c r="AK793" i="17"/>
  <c r="AK794" i="17"/>
  <c r="AK795" i="17"/>
  <c r="AK796" i="17"/>
  <c r="AK797" i="17"/>
  <c r="AK798" i="17"/>
  <c r="AK799" i="17"/>
  <c r="AK800" i="17"/>
  <c r="AK801" i="17"/>
  <c r="AK802" i="17"/>
  <c r="AK803" i="17"/>
  <c r="AK804" i="17"/>
  <c r="AK805" i="17"/>
  <c r="AK806" i="17"/>
  <c r="AK807" i="17"/>
  <c r="AK808" i="17"/>
  <c r="AK809" i="17"/>
  <c r="AK810" i="17"/>
  <c r="AK811" i="17"/>
  <c r="AK812" i="17"/>
  <c r="AK813" i="17"/>
  <c r="AK814" i="17"/>
  <c r="AK815" i="17"/>
  <c r="AK816" i="17"/>
  <c r="AK817" i="17"/>
  <c r="AK818" i="17"/>
  <c r="AK819" i="17"/>
  <c r="AK820" i="17"/>
  <c r="AK821" i="17"/>
  <c r="AK822" i="17"/>
  <c r="AK823" i="17"/>
  <c r="AK824" i="17"/>
  <c r="AK825" i="17"/>
  <c r="AK826" i="17"/>
  <c r="AK827" i="17"/>
  <c r="AK828" i="17"/>
  <c r="AK829" i="17"/>
  <c r="AK830" i="17"/>
  <c r="AK831" i="17"/>
  <c r="AK832" i="17"/>
  <c r="AK833" i="17"/>
  <c r="AK834" i="17"/>
  <c r="AK835" i="17"/>
  <c r="AK836" i="17"/>
  <c r="AK837" i="17"/>
  <c r="AK838" i="17"/>
  <c r="AK839" i="17"/>
  <c r="AK840" i="17"/>
  <c r="AK841" i="17"/>
  <c r="AK842" i="17"/>
  <c r="AK843" i="17"/>
  <c r="AK844" i="17"/>
  <c r="AK845" i="17"/>
  <c r="AK846" i="17"/>
  <c r="AK847" i="17"/>
  <c r="AK848" i="17"/>
  <c r="AK849" i="17"/>
  <c r="AK850" i="17"/>
  <c r="AK851" i="17"/>
  <c r="AK852" i="17"/>
  <c r="AK853" i="17"/>
  <c r="AK854" i="17"/>
  <c r="AK855" i="17"/>
  <c r="AK856" i="17"/>
  <c r="AK857" i="17"/>
  <c r="AK858" i="17"/>
  <c r="AK859" i="17"/>
  <c r="AK860" i="17"/>
  <c r="AK861" i="17"/>
  <c r="AK862" i="17"/>
  <c r="AK863" i="17"/>
  <c r="AK864" i="17"/>
  <c r="AK865" i="17"/>
  <c r="AK866" i="17"/>
  <c r="AK867" i="17"/>
  <c r="AK868" i="17"/>
  <c r="AK869" i="17"/>
  <c r="AK870" i="17"/>
  <c r="AK871" i="17"/>
  <c r="AK872" i="17"/>
  <c r="AK873" i="17"/>
  <c r="AK874" i="17"/>
  <c r="AK875" i="17"/>
  <c r="AK876" i="17"/>
  <c r="AK877" i="17"/>
  <c r="AK878" i="17"/>
  <c r="AK879" i="17"/>
  <c r="AK880" i="17"/>
  <c r="AK881" i="17"/>
  <c r="AK882" i="17"/>
  <c r="AK883" i="17"/>
  <c r="AK884" i="17"/>
  <c r="AK885" i="17"/>
  <c r="AK886" i="17"/>
  <c r="AK887" i="17"/>
  <c r="AK888" i="17"/>
  <c r="AK889" i="17"/>
  <c r="AK890" i="17"/>
  <c r="AK891" i="17"/>
  <c r="AK892" i="17"/>
  <c r="AK893" i="17"/>
  <c r="AK894" i="17"/>
  <c r="AK895" i="17"/>
  <c r="AK896" i="17"/>
  <c r="AK897" i="17"/>
  <c r="AK898" i="17"/>
  <c r="AK899" i="17"/>
  <c r="AK900" i="17"/>
  <c r="AK901" i="17"/>
  <c r="AK902" i="17"/>
  <c r="AK903" i="17"/>
  <c r="AK904" i="17"/>
  <c r="AK905" i="17"/>
  <c r="AK906" i="17"/>
  <c r="AK907" i="17"/>
  <c r="AK908" i="17"/>
  <c r="AK909" i="17"/>
  <c r="AK910" i="17"/>
  <c r="AK911" i="17"/>
  <c r="AK912" i="17"/>
  <c r="AK913" i="17"/>
  <c r="AK914" i="17"/>
  <c r="AK915" i="17"/>
  <c r="AK916" i="17"/>
  <c r="AK917" i="17"/>
  <c r="AK918" i="17"/>
  <c r="AK919" i="17"/>
  <c r="AK920" i="17"/>
  <c r="AK921" i="17"/>
  <c r="AK922" i="17"/>
  <c r="AK923" i="17"/>
  <c r="AK924" i="17"/>
  <c r="AK925" i="17"/>
  <c r="AK926" i="17"/>
  <c r="AK927" i="17"/>
  <c r="AK928" i="17"/>
  <c r="AK929" i="17"/>
  <c r="AK930" i="17"/>
  <c r="AK931" i="17"/>
  <c r="AK932" i="17"/>
  <c r="AK933" i="17"/>
  <c r="AK934" i="17"/>
  <c r="AK935" i="17"/>
  <c r="AK936" i="17"/>
  <c r="AK937" i="17"/>
  <c r="AK938" i="17"/>
  <c r="AK939" i="17"/>
  <c r="AK940" i="17"/>
  <c r="AK941" i="17"/>
  <c r="AK942" i="17"/>
  <c r="AK943" i="17"/>
  <c r="AK944" i="17"/>
  <c r="AK945" i="17"/>
  <c r="AK946" i="17"/>
  <c r="AK947" i="17"/>
  <c r="AK948" i="17"/>
  <c r="AK949" i="17"/>
  <c r="AK950" i="17"/>
  <c r="AK951" i="17"/>
  <c r="AK952" i="17"/>
  <c r="AK953" i="17"/>
  <c r="AK954" i="17"/>
  <c r="AK955" i="17"/>
  <c r="AK956" i="17"/>
  <c r="AK957" i="17"/>
  <c r="AK958" i="17"/>
  <c r="AK959" i="17"/>
  <c r="AK960" i="17"/>
  <c r="AK961" i="17"/>
  <c r="AK962" i="17"/>
  <c r="AK963" i="17"/>
  <c r="AK964" i="17"/>
  <c r="AK965" i="17"/>
  <c r="AK966" i="17"/>
  <c r="AK967" i="17"/>
  <c r="AK968" i="17"/>
  <c r="AK969" i="17"/>
  <c r="AK970" i="17"/>
  <c r="AK971" i="17"/>
  <c r="AK972" i="17"/>
  <c r="AK973" i="17"/>
  <c r="AK974" i="17"/>
  <c r="AK975" i="17"/>
  <c r="AK976" i="17"/>
  <c r="AK977" i="17"/>
  <c r="AK978" i="17"/>
  <c r="AK979" i="17"/>
  <c r="AK980" i="17"/>
  <c r="AK981" i="17"/>
  <c r="AK982" i="17"/>
  <c r="AK983" i="17"/>
  <c r="AK984" i="17"/>
  <c r="AK985" i="17"/>
  <c r="AK986" i="17"/>
  <c r="AK987" i="17"/>
  <c r="AK988" i="17"/>
  <c r="AK989" i="17"/>
  <c r="AK990" i="17"/>
  <c r="AK991" i="17"/>
  <c r="AK992" i="17"/>
  <c r="AK993" i="17"/>
  <c r="AK994" i="17"/>
  <c r="AK995" i="17"/>
  <c r="AK996" i="17"/>
  <c r="AK997" i="17"/>
  <c r="AK998" i="17"/>
  <c r="AK999" i="17"/>
  <c r="AK1000" i="17"/>
  <c r="AK1001" i="17"/>
  <c r="AK1002" i="17"/>
  <c r="AK1003" i="17"/>
  <c r="AK1004" i="17"/>
  <c r="AK1005" i="17"/>
  <c r="AK1006" i="17"/>
  <c r="AK1007" i="17"/>
  <c r="AK1008" i="17"/>
  <c r="AK1009" i="17"/>
  <c r="AK1010" i="17"/>
  <c r="AK1011" i="17"/>
  <c r="AK1012" i="17"/>
  <c r="AK1013" i="17"/>
  <c r="AK1014" i="17"/>
  <c r="AK1015" i="17"/>
  <c r="AK1016" i="17"/>
  <c r="AK1017" i="17"/>
  <c r="AK1018" i="17"/>
  <c r="AK1019" i="17"/>
  <c r="AK1020" i="17"/>
  <c r="AK1021" i="17"/>
  <c r="AK1022" i="17"/>
  <c r="AK1023" i="17"/>
  <c r="AK1024" i="17"/>
  <c r="AK1025" i="17"/>
  <c r="AK1026" i="17"/>
  <c r="AK1027" i="17"/>
  <c r="AK1028" i="17"/>
  <c r="AK1029" i="17"/>
  <c r="AK1030" i="17"/>
  <c r="AK1031" i="17"/>
  <c r="AK1032" i="17"/>
  <c r="AK1033" i="17"/>
  <c r="AK1034" i="17"/>
  <c r="AK1035" i="17"/>
  <c r="AK1036" i="17"/>
  <c r="AK1037" i="17"/>
  <c r="AK1038" i="17"/>
  <c r="AK1039" i="17"/>
  <c r="AK1040" i="17"/>
  <c r="AK1041" i="17"/>
  <c r="AK1042" i="17"/>
  <c r="AK1043" i="17"/>
  <c r="AK1044" i="17"/>
  <c r="AK1045" i="17"/>
  <c r="AK1046" i="17"/>
  <c r="AK1047" i="17"/>
  <c r="AK1048" i="17"/>
  <c r="AK1049" i="17"/>
  <c r="AK1050" i="17"/>
  <c r="AK1051" i="17"/>
  <c r="AK1052" i="17"/>
  <c r="AK1053" i="17"/>
  <c r="AK1054" i="17"/>
  <c r="AK1055" i="17"/>
  <c r="AK1056" i="17"/>
  <c r="AK1057" i="17"/>
  <c r="AK1058" i="17"/>
  <c r="AK1059" i="17"/>
  <c r="AK1060" i="17"/>
  <c r="AK1061" i="17"/>
  <c r="AK1062" i="17"/>
  <c r="AK1063" i="17"/>
  <c r="AK1064" i="17"/>
  <c r="AK1065" i="17"/>
  <c r="AK1066" i="17"/>
  <c r="AK1067" i="17"/>
  <c r="AK1068" i="17"/>
  <c r="AK1069" i="17"/>
  <c r="AK1070" i="17"/>
  <c r="AK1071" i="17"/>
  <c r="AK1072" i="17"/>
  <c r="AK1073" i="17"/>
  <c r="AK1074" i="17"/>
  <c r="AK1075" i="17"/>
  <c r="AK1076" i="17"/>
  <c r="AK1077" i="17"/>
  <c r="AK1078" i="17"/>
  <c r="AK1079" i="17"/>
  <c r="AK1080" i="17"/>
  <c r="AK1081" i="17"/>
  <c r="AK1082" i="17"/>
  <c r="AK1083" i="17"/>
  <c r="AK1084" i="17"/>
  <c r="AK1085" i="17"/>
  <c r="AK1086" i="17"/>
  <c r="AK1087" i="17"/>
  <c r="AK1088" i="17"/>
  <c r="AK1089" i="17"/>
  <c r="AK1090" i="17"/>
  <c r="AK1091" i="17"/>
  <c r="AK1092" i="17"/>
  <c r="AK1093" i="17"/>
  <c r="AK1094" i="17"/>
  <c r="AK1095" i="17"/>
  <c r="AK1096" i="17"/>
  <c r="AK1097" i="17"/>
  <c r="AK1098" i="17"/>
  <c r="AK1099" i="17"/>
  <c r="AK1100" i="17"/>
  <c r="AK1101" i="17"/>
  <c r="AK1102" i="17"/>
  <c r="AK1103" i="17"/>
  <c r="AK1104" i="17"/>
  <c r="AK1105" i="17"/>
  <c r="AK1106" i="17"/>
  <c r="AK1107" i="17"/>
  <c r="AK1108" i="17"/>
  <c r="AK1109" i="17"/>
  <c r="AK1110" i="17"/>
  <c r="AK1111" i="17"/>
  <c r="AK1112" i="17"/>
  <c r="AK1113" i="17"/>
  <c r="AK1114" i="17"/>
  <c r="AK1115" i="17"/>
  <c r="AK1116" i="17"/>
  <c r="AK1117" i="17"/>
  <c r="AK1118" i="17"/>
  <c r="AK1119" i="17"/>
  <c r="AK1120" i="17"/>
  <c r="AK1121" i="17"/>
  <c r="AK1122" i="17"/>
  <c r="AK1123" i="17"/>
  <c r="AK1124" i="17"/>
  <c r="AK1125" i="17"/>
  <c r="AK1126" i="17"/>
  <c r="AK1127" i="17"/>
  <c r="AK1128" i="17"/>
  <c r="AK1129" i="17"/>
  <c r="AK1130" i="17"/>
  <c r="AK1131" i="17"/>
  <c r="AK1132" i="17"/>
  <c r="AK1133" i="17"/>
  <c r="AK1134" i="17"/>
  <c r="AK1135" i="17"/>
  <c r="AK1136" i="17"/>
  <c r="AK1137" i="17"/>
  <c r="AK1138" i="17"/>
  <c r="AK1139" i="17"/>
  <c r="AK1140" i="17"/>
  <c r="AK1141" i="17"/>
  <c r="AK1142" i="17"/>
  <c r="AK1143" i="17"/>
  <c r="AK1144" i="17"/>
  <c r="AK1145" i="17"/>
  <c r="AK1146" i="17"/>
  <c r="AK1147" i="17"/>
  <c r="AK1148" i="17"/>
  <c r="AK1149" i="17"/>
  <c r="AK1150" i="17"/>
  <c r="AK1151" i="17"/>
  <c r="AK1152" i="17"/>
  <c r="AK1153" i="17"/>
  <c r="AK1154" i="17"/>
  <c r="AK1155" i="17"/>
  <c r="AK1156" i="17"/>
  <c r="AK1157" i="17"/>
  <c r="AK1158" i="17"/>
  <c r="AK1159" i="17"/>
  <c r="AK1160" i="17"/>
  <c r="AK1161" i="17"/>
  <c r="AK1162" i="17"/>
  <c r="AK1163" i="17"/>
  <c r="AK1164" i="17"/>
  <c r="AK1165" i="17"/>
  <c r="AK1166" i="17"/>
  <c r="AK1167" i="17"/>
  <c r="AK1168" i="17"/>
  <c r="AK1169" i="17"/>
  <c r="AK1170" i="17"/>
  <c r="AK1171" i="17"/>
  <c r="AK1172" i="17"/>
  <c r="AK1173" i="17"/>
  <c r="AK1174" i="17"/>
  <c r="AK1175" i="17"/>
  <c r="AK1176" i="17"/>
  <c r="AK1177" i="17"/>
  <c r="AK1178" i="17"/>
  <c r="AK1179" i="17"/>
  <c r="AK1180" i="17"/>
  <c r="AK1181" i="17"/>
  <c r="AK1182" i="17"/>
  <c r="AK1183" i="17"/>
  <c r="AK1184" i="17"/>
  <c r="AK1185" i="17"/>
  <c r="AK1186" i="17"/>
  <c r="AK1187" i="17"/>
  <c r="AK1188" i="17"/>
  <c r="AK1189" i="17"/>
  <c r="AK1190" i="17"/>
  <c r="AK1191" i="17"/>
  <c r="AK1192" i="17"/>
  <c r="AK1193" i="17"/>
  <c r="AK1194" i="17"/>
  <c r="AK1195" i="17"/>
  <c r="AK1196" i="17"/>
  <c r="AK1197" i="17"/>
  <c r="AK1198" i="17"/>
  <c r="AK1199" i="17"/>
  <c r="AK1200" i="17"/>
  <c r="AK1201" i="17"/>
  <c r="AK1202" i="17"/>
  <c r="AK1203" i="17"/>
  <c r="AK1204" i="17"/>
  <c r="AK1205" i="17"/>
  <c r="AK1206" i="17"/>
  <c r="AK1207" i="17"/>
  <c r="AK1208" i="17"/>
  <c r="AK1209" i="17"/>
  <c r="AK1210" i="17"/>
  <c r="AK1211" i="17"/>
  <c r="AK1212" i="17"/>
  <c r="AK1213" i="17"/>
  <c r="AK1214" i="17"/>
  <c r="AK1215" i="17"/>
  <c r="AK1216" i="17"/>
  <c r="AK1217" i="17"/>
  <c r="AK1218" i="17"/>
  <c r="AK1219" i="17"/>
  <c r="AK1220" i="17"/>
  <c r="AK1221" i="17"/>
  <c r="AK1222" i="17"/>
  <c r="AK1223" i="17"/>
  <c r="AK1224" i="17"/>
  <c r="AK1225" i="17"/>
  <c r="AK1226" i="17"/>
  <c r="AK1227" i="17"/>
  <c r="AK1228" i="17"/>
  <c r="AK1229" i="17"/>
  <c r="AK1230" i="17"/>
  <c r="AK1231" i="17"/>
  <c r="AK1232" i="17"/>
  <c r="AK1233" i="17"/>
  <c r="AK1234" i="17"/>
  <c r="AK1235" i="17"/>
  <c r="AK1236" i="17"/>
  <c r="AK1237" i="17"/>
  <c r="AK1238" i="17"/>
  <c r="AK1239" i="17"/>
  <c r="AK1240" i="17"/>
  <c r="AK1241" i="17"/>
  <c r="AK1244" i="17"/>
  <c r="AK1245" i="17"/>
  <c r="AK1246" i="17"/>
  <c r="AK1247" i="17"/>
  <c r="AK1248" i="17"/>
  <c r="AK1249" i="17"/>
  <c r="AK1250" i="17"/>
  <c r="AK1251" i="17"/>
  <c r="AK1252" i="17"/>
  <c r="AK1253" i="17"/>
  <c r="AK1254" i="17"/>
  <c r="AK1255" i="17"/>
  <c r="AK1256" i="17"/>
  <c r="AK1257" i="17"/>
  <c r="AK1258" i="17"/>
  <c r="AK1259" i="17"/>
  <c r="AK1260" i="17"/>
  <c r="AK1261" i="17"/>
  <c r="AK1262" i="17"/>
  <c r="AK1263" i="17"/>
  <c r="AK1264" i="17"/>
  <c r="AK1265" i="17"/>
  <c r="AK1266" i="17"/>
  <c r="AK1267" i="17"/>
  <c r="AK1268" i="17"/>
  <c r="AK1269" i="17"/>
  <c r="AK1270" i="17"/>
  <c r="AK1271" i="17"/>
  <c r="AK1272" i="17"/>
  <c r="AK1273" i="17"/>
  <c r="AK1274" i="17"/>
  <c r="AK1275" i="17"/>
  <c r="AK1276" i="17"/>
  <c r="AK1277" i="17"/>
  <c r="AK1278" i="17"/>
  <c r="AK1279" i="17"/>
  <c r="AK1280" i="17"/>
  <c r="AK1281" i="17"/>
  <c r="AK1282" i="17"/>
  <c r="AK1283" i="17"/>
  <c r="AK1284" i="17"/>
  <c r="AK1285" i="17"/>
  <c r="AK1286" i="17"/>
  <c r="AK1287" i="17"/>
  <c r="AK1288" i="17"/>
  <c r="AK1289" i="17"/>
  <c r="AK1290" i="17"/>
  <c r="AK1291" i="17"/>
  <c r="AK1292" i="17"/>
  <c r="AK1293" i="17"/>
  <c r="AK1294" i="17"/>
  <c r="AK1295" i="17"/>
  <c r="AK1296" i="17"/>
  <c r="AK1297" i="17"/>
  <c r="AK1298" i="17"/>
  <c r="AK1299" i="17"/>
  <c r="AK1300" i="17"/>
  <c r="AK1301" i="17"/>
  <c r="AK1302" i="17"/>
  <c r="AK1303" i="17"/>
  <c r="AK1304" i="17"/>
  <c r="AK1305" i="17"/>
  <c r="AK1306" i="17"/>
  <c r="AK1307" i="17"/>
  <c r="AK1308" i="17"/>
  <c r="AK1309" i="17"/>
  <c r="AK1310" i="17"/>
  <c r="AK1311" i="17"/>
  <c r="AK1312" i="17"/>
  <c r="AK1313" i="17"/>
  <c r="AK1314" i="17"/>
  <c r="AK1315" i="17"/>
  <c r="AK1316" i="17"/>
  <c r="AK1317" i="17"/>
  <c r="AK1318" i="17"/>
  <c r="AK1319" i="17"/>
  <c r="AK1320" i="17"/>
  <c r="AK1321" i="17"/>
  <c r="AK1322" i="17"/>
  <c r="AK1323" i="17"/>
  <c r="AK1324" i="17"/>
  <c r="AK1325" i="17"/>
  <c r="AK1326" i="17"/>
  <c r="AK1327" i="17"/>
  <c r="AK1328" i="17"/>
  <c r="AK1329" i="17"/>
  <c r="AK1330" i="17"/>
  <c r="AK1331" i="17"/>
  <c r="AK1332" i="17"/>
  <c r="AK1333" i="17"/>
  <c r="AK1334" i="17"/>
  <c r="AK1335" i="17"/>
  <c r="AK1336" i="17"/>
  <c r="AK1337" i="17"/>
  <c r="AK1338" i="17"/>
  <c r="AK1339" i="17"/>
  <c r="AK1340" i="17"/>
  <c r="AK1341" i="17"/>
  <c r="AK1342" i="17"/>
  <c r="AK1343" i="17"/>
  <c r="AK1344" i="17"/>
  <c r="AK1345" i="17"/>
  <c r="AK1346" i="17"/>
  <c r="AK1347" i="17"/>
  <c r="AK1348" i="17"/>
  <c r="AK1349" i="17"/>
  <c r="AK1350" i="17"/>
  <c r="AK1351" i="17"/>
  <c r="AK1352" i="17"/>
  <c r="AK1353" i="17"/>
  <c r="AK1354" i="17"/>
  <c r="AK1355" i="17"/>
  <c r="AK1356" i="17"/>
  <c r="AK1357" i="17"/>
  <c r="AK1358" i="17"/>
  <c r="AK1359" i="17"/>
  <c r="AK1360" i="17"/>
  <c r="AK1361" i="17"/>
  <c r="AK1362" i="17"/>
  <c r="AK1363" i="17"/>
  <c r="AK1364" i="17"/>
  <c r="AK1365" i="17"/>
  <c r="AK1366" i="17"/>
  <c r="AK1367" i="17"/>
  <c r="AK1368" i="17"/>
  <c r="AK1369" i="17"/>
  <c r="AK1370" i="17"/>
  <c r="AK1371" i="17"/>
  <c r="AK1372" i="17"/>
  <c r="AK1373" i="17"/>
  <c r="AK1374" i="17"/>
  <c r="AK1375" i="17"/>
  <c r="AK1376" i="17"/>
  <c r="AK1377" i="17"/>
  <c r="AK1378" i="17"/>
  <c r="AK1379" i="17"/>
  <c r="AK1380" i="17"/>
  <c r="AK1381" i="17"/>
  <c r="AK1382" i="17"/>
  <c r="AK1383" i="17"/>
  <c r="AK1384" i="17"/>
  <c r="AK1385" i="17"/>
  <c r="AK1386" i="17"/>
  <c r="AK1387" i="17"/>
  <c r="AK1388" i="17"/>
  <c r="AK1389" i="17"/>
  <c r="AK1390" i="17"/>
  <c r="AK1391" i="17"/>
  <c r="AK1392" i="17"/>
  <c r="AK1393" i="17"/>
  <c r="AK1394" i="17"/>
  <c r="AK1395" i="17"/>
  <c r="AK1396" i="17"/>
  <c r="AK1397" i="17"/>
  <c r="AK1398" i="17"/>
  <c r="AK1399" i="17"/>
  <c r="AK1400" i="17"/>
  <c r="AK1401" i="17"/>
  <c r="AK1402" i="17"/>
  <c r="AK1403" i="17"/>
  <c r="AK1404" i="17"/>
  <c r="AK1405" i="17"/>
  <c r="AK1406" i="17"/>
  <c r="AK1407" i="17"/>
  <c r="AK1408" i="17"/>
  <c r="AK1409" i="17"/>
  <c r="AK1410" i="17"/>
  <c r="AK1411" i="17"/>
  <c r="AK1412" i="17"/>
  <c r="AK1413" i="17"/>
  <c r="AK1414" i="17"/>
  <c r="AK1415" i="17"/>
  <c r="AK1416" i="17"/>
  <c r="AK1417" i="17"/>
  <c r="AK1418" i="17"/>
  <c r="AK1419" i="17"/>
  <c r="AK1420" i="17"/>
  <c r="AK1421" i="17"/>
  <c r="AK1422" i="17"/>
  <c r="AK1423" i="17"/>
  <c r="AK1424" i="17"/>
  <c r="AK1425" i="17"/>
  <c r="AK1426" i="17"/>
  <c r="AK1427" i="17"/>
  <c r="AK1428" i="17"/>
  <c r="AK1429" i="17"/>
  <c r="AK1430" i="17"/>
  <c r="AK1431" i="17"/>
  <c r="AK1432" i="17"/>
  <c r="AK1433" i="17"/>
  <c r="AK1434" i="17"/>
  <c r="AK1435" i="17"/>
  <c r="AK1436" i="17"/>
  <c r="AK1437" i="17"/>
  <c r="AK1438" i="17"/>
  <c r="AK1439" i="17"/>
  <c r="AK1440" i="17"/>
  <c r="AK1441" i="17"/>
  <c r="AK1442" i="17"/>
  <c r="AK1443" i="17"/>
  <c r="AK1444" i="17"/>
  <c r="AK1445" i="17"/>
  <c r="AK1446" i="17"/>
  <c r="AK1447" i="17"/>
  <c r="AK1448" i="17"/>
  <c r="AK1449" i="17"/>
  <c r="AK1450" i="17"/>
  <c r="AK1451" i="17"/>
  <c r="AK1452" i="17"/>
  <c r="AK1453" i="17"/>
  <c r="AK1454" i="17"/>
  <c r="AK1455" i="17"/>
  <c r="AK1456" i="17"/>
  <c r="AK1457" i="17"/>
  <c r="AK1458" i="17"/>
  <c r="AK1459" i="17"/>
  <c r="AK1460" i="17"/>
  <c r="AK1461" i="17"/>
  <c r="AK1462" i="17"/>
  <c r="AK1463" i="17"/>
  <c r="AK1464" i="17"/>
  <c r="AK1465" i="17"/>
  <c r="AK1466" i="17"/>
  <c r="AK1467" i="17"/>
  <c r="AK1468" i="17"/>
  <c r="AK1469" i="17"/>
  <c r="AK1470" i="17"/>
  <c r="AK1471" i="17"/>
  <c r="AK1472" i="17"/>
  <c r="AK1473" i="17"/>
  <c r="AK1474" i="17"/>
  <c r="AK1475" i="17"/>
  <c r="AK1476" i="17"/>
  <c r="AK1477" i="17"/>
  <c r="AK1478" i="17"/>
  <c r="AK1479" i="17"/>
  <c r="AK1480" i="17"/>
  <c r="AK1481" i="17"/>
  <c r="AK1482" i="17"/>
  <c r="AK1483" i="17"/>
  <c r="AK1484" i="17"/>
  <c r="AK1485" i="17"/>
  <c r="AK1486" i="17"/>
  <c r="AK1487" i="17"/>
  <c r="AK1488" i="17"/>
  <c r="AK1489" i="17"/>
  <c r="AK1490" i="17"/>
  <c r="AK1491" i="17"/>
  <c r="AK1492" i="17"/>
  <c r="AK1493" i="17"/>
  <c r="AK1494" i="17"/>
  <c r="AK1495" i="17"/>
  <c r="AK1496" i="17"/>
  <c r="AK1497" i="17"/>
  <c r="AK1498" i="17"/>
  <c r="AK1499" i="17"/>
  <c r="AK1500" i="17"/>
  <c r="AK1501" i="17"/>
  <c r="AK1502" i="17"/>
  <c r="AK1503" i="17"/>
  <c r="AK1504" i="17"/>
  <c r="AK1505" i="17"/>
  <c r="AK1506" i="17"/>
  <c r="AK1507" i="17"/>
  <c r="AK1508" i="17"/>
  <c r="AK1509" i="17"/>
  <c r="AK1510" i="17"/>
  <c r="AK1511" i="17"/>
  <c r="AK1512" i="17"/>
  <c r="AK1513" i="17"/>
  <c r="AK1514" i="17"/>
  <c r="AK1515" i="17"/>
  <c r="AK1516" i="17"/>
  <c r="AK1517" i="17"/>
  <c r="AK1518" i="17"/>
  <c r="AK1519" i="17"/>
  <c r="AK1520" i="17"/>
  <c r="AK1521" i="17"/>
  <c r="AK1522" i="17"/>
  <c r="AK1523" i="17"/>
  <c r="AK1524" i="17"/>
  <c r="AK1525" i="17"/>
  <c r="AK1526" i="17"/>
  <c r="AK1527" i="17"/>
  <c r="AK1528" i="17"/>
  <c r="AK1529" i="17"/>
  <c r="AK1530" i="17"/>
  <c r="AK1531" i="17"/>
  <c r="AK1532" i="17"/>
  <c r="AK1533" i="17"/>
  <c r="AK1534" i="17"/>
  <c r="AK1535" i="17"/>
  <c r="AK1536" i="17"/>
  <c r="AK1537" i="17"/>
  <c r="AK1538" i="17"/>
  <c r="AK1539" i="17"/>
  <c r="AK1540" i="17"/>
  <c r="AK1541" i="17"/>
  <c r="AK1542" i="17"/>
  <c r="AK1543" i="17"/>
  <c r="AK1544" i="17"/>
  <c r="AK1545" i="17"/>
  <c r="AK1546" i="17"/>
  <c r="AK1547" i="17"/>
  <c r="AK1548" i="17"/>
  <c r="AK1549" i="17"/>
  <c r="AK1550" i="17"/>
  <c r="AK1551" i="17"/>
  <c r="AK1552" i="17"/>
  <c r="AK1553" i="17"/>
  <c r="AK1554" i="17"/>
  <c r="AK1555" i="17"/>
  <c r="AK1556" i="17"/>
  <c r="AK1557" i="17"/>
  <c r="AK1558" i="17"/>
  <c r="AK1559" i="17"/>
  <c r="AK1560" i="17"/>
  <c r="AK1561" i="17"/>
  <c r="AK1562" i="17"/>
  <c r="AK1563" i="17"/>
  <c r="AK1564" i="17"/>
  <c r="AK1565" i="17"/>
  <c r="AK1566" i="17"/>
  <c r="AK1567" i="17"/>
  <c r="AK1568" i="17"/>
  <c r="AK1569" i="17"/>
  <c r="AK1570" i="17"/>
  <c r="AK1571" i="17"/>
  <c r="AK1572" i="17"/>
  <c r="AK1573" i="17"/>
  <c r="AK1574" i="17"/>
  <c r="AK1575" i="17"/>
  <c r="AK1576" i="17"/>
  <c r="AK1577" i="17"/>
  <c r="AK1578" i="17"/>
  <c r="AK1579" i="17"/>
  <c r="AK1580" i="17"/>
  <c r="AK1581" i="17"/>
  <c r="AK1582" i="17"/>
  <c r="AK1583" i="17"/>
  <c r="AK1584" i="17"/>
  <c r="AK1585" i="17"/>
  <c r="AK1586" i="17"/>
  <c r="AK1587" i="17"/>
  <c r="AK1588" i="17"/>
  <c r="AK1589" i="17"/>
  <c r="AK1590" i="17"/>
  <c r="AK1591" i="17"/>
  <c r="AK1592" i="17"/>
  <c r="AK1593" i="17"/>
  <c r="AK1594" i="17"/>
  <c r="AK1595" i="17"/>
  <c r="AK1596" i="17"/>
  <c r="AK1597" i="17"/>
  <c r="AK1598" i="17"/>
  <c r="AK1599" i="17"/>
  <c r="AK1600" i="17"/>
  <c r="AK1601" i="17"/>
  <c r="AK1602" i="17"/>
  <c r="AK1603" i="17"/>
  <c r="AK1604" i="17"/>
  <c r="AK1605" i="17"/>
  <c r="AK1606" i="17"/>
  <c r="AK1607" i="17"/>
  <c r="AK1608" i="17"/>
  <c r="AK1609" i="17"/>
  <c r="AK1610" i="17"/>
  <c r="AK1611" i="17"/>
  <c r="AK1612" i="17"/>
  <c r="AK1613" i="17"/>
  <c r="AK1614" i="17"/>
  <c r="AK1615" i="17"/>
  <c r="AK1616" i="17"/>
  <c r="AK1617" i="17"/>
  <c r="AK1618" i="17"/>
  <c r="AK1619" i="17"/>
  <c r="AK1620" i="17"/>
  <c r="AK1621" i="17"/>
  <c r="AK1622" i="17"/>
  <c r="AK1623" i="17"/>
  <c r="AK1624" i="17"/>
  <c r="AK1625" i="17"/>
  <c r="AK1626" i="17"/>
  <c r="AK1627" i="17"/>
  <c r="AK1628" i="17"/>
  <c r="AK1629" i="17"/>
  <c r="AK1630" i="17"/>
  <c r="AK1631" i="17"/>
  <c r="AK1632" i="17"/>
  <c r="AK1633" i="17"/>
  <c r="AK1634" i="17"/>
  <c r="AK1635" i="17"/>
  <c r="AK1636" i="17"/>
  <c r="AK1637" i="17"/>
  <c r="AK1638" i="17"/>
  <c r="AK1639" i="17"/>
  <c r="AK1640" i="17"/>
  <c r="AK1641" i="17"/>
  <c r="AK1642" i="17"/>
  <c r="AK1643" i="17"/>
  <c r="AK1644" i="17"/>
  <c r="AK1645" i="17"/>
  <c r="AK1646" i="17"/>
  <c r="AK1647" i="17"/>
  <c r="AK1648" i="17"/>
  <c r="AK1649" i="17"/>
  <c r="AK1650" i="17"/>
  <c r="AK1651" i="17"/>
  <c r="AK1652" i="17"/>
  <c r="AK1653" i="17"/>
  <c r="AK1654" i="17"/>
  <c r="AK1655" i="17"/>
  <c r="AK1656" i="17"/>
  <c r="AK1657" i="17"/>
  <c r="AK1658" i="17"/>
  <c r="AK1659" i="17"/>
  <c r="AK1660" i="17"/>
  <c r="AK1661" i="17"/>
  <c r="AK1662" i="17"/>
  <c r="AK1663" i="17"/>
  <c r="AK1664" i="17"/>
  <c r="AK1665" i="17"/>
  <c r="AK1666" i="17"/>
  <c r="AK1667" i="17"/>
  <c r="AK1668" i="17"/>
  <c r="AK1669" i="17"/>
  <c r="AK1670" i="17"/>
  <c r="AK1671" i="17"/>
  <c r="AK1672" i="17"/>
  <c r="AK1673" i="17"/>
  <c r="AK1674" i="17"/>
  <c r="AK1675" i="17"/>
  <c r="AK1676" i="17"/>
  <c r="AK1677" i="17"/>
  <c r="AK1678" i="17"/>
  <c r="AK1679" i="17"/>
  <c r="AK1680" i="17"/>
  <c r="AK1681" i="17"/>
  <c r="AK1682" i="17"/>
  <c r="AK1683" i="17"/>
  <c r="AK1684" i="17"/>
  <c r="AK1685" i="17"/>
  <c r="AK1686" i="17"/>
  <c r="AK1687" i="17"/>
  <c r="AK1688" i="17"/>
  <c r="AK1689" i="17"/>
  <c r="AK1690" i="17"/>
  <c r="AK1691" i="17"/>
  <c r="AK1692" i="17"/>
  <c r="AK1693" i="17"/>
  <c r="AK1694" i="17"/>
  <c r="AK1695" i="17"/>
  <c r="AK1696" i="17"/>
  <c r="AK1697" i="17"/>
  <c r="AK1698" i="17"/>
  <c r="AK1699" i="17"/>
  <c r="AK1700" i="17"/>
  <c r="AK1701" i="17"/>
  <c r="AK1702" i="17"/>
  <c r="AK1703" i="17"/>
  <c r="AK1704" i="17"/>
  <c r="AK1705" i="17"/>
  <c r="AK1706" i="17"/>
  <c r="AK1707" i="17"/>
  <c r="AK1708" i="17"/>
  <c r="AK1709" i="17"/>
  <c r="AK1710" i="17"/>
  <c r="AK1711" i="17"/>
  <c r="AK1712" i="17"/>
  <c r="AK1713" i="17"/>
  <c r="AK1714" i="17"/>
  <c r="AK1715" i="17"/>
  <c r="AK1716" i="17"/>
  <c r="AK1717" i="17"/>
  <c r="AK1718" i="17"/>
  <c r="AK1719" i="17"/>
  <c r="AK1720" i="17"/>
  <c r="AK1721" i="17"/>
  <c r="AK1722" i="17"/>
  <c r="AK1723" i="17"/>
  <c r="AK1724" i="17"/>
  <c r="AK1725" i="17"/>
  <c r="AK1726" i="17"/>
  <c r="AK1727" i="17"/>
  <c r="AK1728" i="17"/>
  <c r="AK1729" i="17"/>
  <c r="AK1730" i="17"/>
  <c r="AK1731" i="17"/>
  <c r="AK1732" i="17"/>
  <c r="AK1733" i="17"/>
  <c r="AK1734" i="17"/>
  <c r="AK1735" i="17"/>
  <c r="AK1736" i="17"/>
  <c r="AK1737" i="17"/>
  <c r="AK1738" i="17"/>
  <c r="AK1739" i="17"/>
  <c r="AK1740" i="17"/>
  <c r="AK1741" i="17"/>
  <c r="AK1742" i="17"/>
  <c r="AK1743" i="17"/>
  <c r="AK1744" i="17"/>
  <c r="AK1745" i="17"/>
  <c r="AK1746" i="17"/>
  <c r="AK1747" i="17"/>
  <c r="AK1748" i="17"/>
  <c r="AK1749" i="17"/>
  <c r="AK1750" i="17"/>
  <c r="AK1751" i="17"/>
  <c r="AK1752" i="17"/>
  <c r="AK1753" i="17"/>
  <c r="AK1754" i="17"/>
  <c r="AK1755" i="17"/>
  <c r="AK1756" i="17"/>
  <c r="AK1757" i="17"/>
  <c r="AK1758" i="17"/>
  <c r="AK1759" i="17"/>
  <c r="AK1760" i="17"/>
  <c r="AK1761" i="17"/>
  <c r="AK1762" i="17"/>
  <c r="AK1763" i="17"/>
  <c r="AK1764" i="17"/>
  <c r="AK1765" i="17"/>
  <c r="AK1766" i="17"/>
  <c r="AK1767" i="17"/>
  <c r="AK1768" i="17"/>
  <c r="AK1769" i="17"/>
  <c r="AK1770" i="17"/>
  <c r="AK1771" i="17"/>
  <c r="AK1772" i="17"/>
  <c r="AK1773" i="17"/>
  <c r="AK1774" i="17"/>
  <c r="AK1775" i="17"/>
  <c r="AK1776" i="17"/>
  <c r="AK1777" i="17"/>
  <c r="AK1778" i="17"/>
  <c r="AK1779" i="17"/>
  <c r="AK1780" i="17"/>
  <c r="AK1781" i="17"/>
  <c r="AK1782" i="17"/>
  <c r="AK1783" i="17"/>
  <c r="AK1784" i="17"/>
  <c r="AK1785" i="17"/>
  <c r="AK1786" i="17"/>
  <c r="AK1787" i="17"/>
  <c r="AK1788" i="17"/>
  <c r="AK1789" i="17"/>
  <c r="AK1790" i="17"/>
  <c r="AK1791" i="17"/>
  <c r="AK1792" i="17"/>
  <c r="AK1793" i="17"/>
  <c r="AK1794" i="17"/>
  <c r="AK1795" i="17"/>
  <c r="AK1796" i="17"/>
  <c r="AK1797" i="17"/>
  <c r="AK1798" i="17"/>
  <c r="AK1799" i="17"/>
  <c r="AK1800" i="17"/>
  <c r="AK1801" i="17"/>
  <c r="AK1802" i="17"/>
  <c r="AK1803" i="17"/>
  <c r="AK1804" i="17"/>
  <c r="AK1805" i="17"/>
  <c r="AK1806" i="17"/>
  <c r="AK1807" i="17"/>
  <c r="AK1808" i="17"/>
  <c r="AK1809" i="17"/>
  <c r="AK1810" i="17"/>
  <c r="AK1811" i="17"/>
  <c r="AK1812" i="17"/>
  <c r="AK1813" i="17"/>
  <c r="AK1814" i="17"/>
  <c r="AK1815" i="17"/>
  <c r="AK1816" i="17"/>
  <c r="AK1817" i="17"/>
  <c r="AK1818" i="17"/>
  <c r="AK1819" i="17"/>
  <c r="AK1820" i="17"/>
  <c r="AK1821" i="17"/>
  <c r="AK1822" i="17"/>
  <c r="AK1823" i="17"/>
  <c r="AK1824" i="17"/>
  <c r="AK1825" i="17"/>
  <c r="AK1826" i="17"/>
  <c r="AK1827" i="17"/>
  <c r="AK1828" i="17"/>
  <c r="AK1829" i="17"/>
  <c r="AK1830" i="17"/>
  <c r="AK1831" i="17"/>
  <c r="AK1832" i="17"/>
  <c r="AK1833" i="17"/>
  <c r="AK1834" i="17"/>
  <c r="AK1835" i="17"/>
  <c r="AK1836" i="17"/>
  <c r="AK1837" i="17"/>
  <c r="AK1838" i="17"/>
  <c r="AK1839" i="17"/>
  <c r="AK1840" i="17"/>
  <c r="AK1841" i="17"/>
  <c r="AK1842" i="17"/>
  <c r="AK1843" i="17"/>
  <c r="AK1844" i="17"/>
  <c r="AK1845" i="17"/>
  <c r="AK1846" i="17"/>
  <c r="AK1847" i="17"/>
  <c r="AK1848" i="17"/>
  <c r="AK1849" i="17"/>
  <c r="AK1850" i="17"/>
  <c r="AK1851" i="17"/>
  <c r="AK1852" i="17"/>
  <c r="AK1853" i="17"/>
  <c r="AK1854" i="17"/>
  <c r="AK1855" i="17"/>
  <c r="AK1856" i="17"/>
  <c r="AK1857" i="17"/>
  <c r="AK1858" i="17"/>
  <c r="AK1859" i="17"/>
  <c r="AK1860" i="17"/>
  <c r="AK1861" i="17"/>
  <c r="AK1862" i="17"/>
  <c r="AK1863" i="17"/>
  <c r="AK1864" i="17"/>
  <c r="AK1865" i="17"/>
  <c r="AK1866" i="17"/>
  <c r="AK1867" i="17"/>
  <c r="AK1868" i="17"/>
  <c r="AK1869" i="17"/>
  <c r="AK1870" i="17"/>
  <c r="AK1871" i="17"/>
  <c r="AK1872" i="17"/>
  <c r="AK1873" i="17"/>
  <c r="AK1874" i="17"/>
  <c r="AK1875" i="17"/>
  <c r="AK1876" i="17"/>
  <c r="AK1877" i="17"/>
  <c r="AK1878" i="17"/>
  <c r="AK1879" i="17"/>
  <c r="AK1880" i="17"/>
  <c r="AK1881" i="17"/>
  <c r="AK1882" i="17"/>
  <c r="AK1883" i="17"/>
  <c r="AK1884" i="17"/>
  <c r="AK1885" i="17"/>
  <c r="AK1886" i="17"/>
  <c r="AK1887" i="17"/>
  <c r="AK1888" i="17"/>
  <c r="AK1889" i="17"/>
  <c r="AK1890" i="17"/>
  <c r="AK1891" i="17"/>
  <c r="AK1892" i="17"/>
  <c r="AK1893" i="17"/>
  <c r="AK1894" i="17"/>
  <c r="AK1895" i="17"/>
  <c r="AK1896" i="17"/>
  <c r="AK1897" i="17"/>
  <c r="AK1898" i="17"/>
  <c r="AK1899" i="17"/>
  <c r="AK1900" i="17"/>
  <c r="AK1901" i="17"/>
  <c r="AK1902" i="17"/>
  <c r="AK1903" i="17"/>
  <c r="AK1904" i="17"/>
  <c r="AK1905" i="17"/>
  <c r="AK1906" i="17"/>
  <c r="AK1907" i="17"/>
  <c r="AK1908" i="17"/>
  <c r="AK1909" i="17"/>
  <c r="AK1910" i="17"/>
  <c r="AK1911" i="17"/>
  <c r="AK1912" i="17"/>
  <c r="AK1913" i="17"/>
  <c r="AK1914" i="17"/>
  <c r="AK1915" i="17"/>
  <c r="AK1916" i="17"/>
  <c r="AK1917" i="17"/>
  <c r="AK1918" i="17"/>
  <c r="AK1919" i="17"/>
  <c r="AK1920" i="17"/>
  <c r="AK1921" i="17"/>
  <c r="AK1922" i="17"/>
  <c r="AK1923" i="17"/>
  <c r="AK1924" i="17"/>
  <c r="AK1925" i="17"/>
  <c r="AK1926" i="17"/>
  <c r="AK1927" i="17"/>
  <c r="AK1928" i="17"/>
  <c r="AK1929" i="17"/>
  <c r="AK1930" i="17"/>
  <c r="AK1931" i="17"/>
  <c r="AK1932" i="17"/>
  <c r="AK1933" i="17"/>
  <c r="AK1934" i="17"/>
  <c r="AK1935" i="17"/>
  <c r="AK1936" i="17"/>
  <c r="AK1937" i="17"/>
  <c r="AK1938" i="17"/>
  <c r="AK1939" i="17"/>
  <c r="AK1940" i="17"/>
  <c r="AK1941" i="17"/>
  <c r="AK1942" i="17"/>
  <c r="AK1943" i="17"/>
  <c r="AK1944" i="17"/>
  <c r="AK1945" i="17"/>
  <c r="AK1946" i="17"/>
  <c r="AK1947" i="17"/>
  <c r="AK1948" i="17"/>
  <c r="AK1949" i="17"/>
  <c r="AK1950" i="17"/>
  <c r="AK1951" i="17"/>
  <c r="AK1952" i="17"/>
  <c r="AK1953" i="17"/>
  <c r="AK1954" i="17"/>
  <c r="AK1955" i="17"/>
  <c r="AK1956" i="17"/>
  <c r="AK1957" i="17"/>
  <c r="AK1958" i="17"/>
  <c r="AK1959" i="17"/>
  <c r="AK1960" i="17"/>
  <c r="AK1961" i="17"/>
  <c r="AK1962" i="17"/>
  <c r="AK1963" i="17"/>
  <c r="AK1964" i="17"/>
  <c r="AK1965" i="17"/>
  <c r="AK1966" i="17"/>
  <c r="AK1967" i="17"/>
  <c r="AK1968" i="17"/>
  <c r="AK1969" i="17"/>
  <c r="AK1970" i="17"/>
  <c r="AK1971" i="17"/>
  <c r="AK1972" i="17"/>
  <c r="AK1973" i="17"/>
  <c r="AK1974" i="17"/>
  <c r="AK1975" i="17"/>
  <c r="AK1976" i="17"/>
  <c r="AK1977" i="17"/>
  <c r="AK1978" i="17"/>
  <c r="AK1979" i="17"/>
  <c r="AK1980" i="17"/>
  <c r="AK1981" i="17"/>
  <c r="AK1982" i="17"/>
  <c r="AK1983" i="17"/>
  <c r="AK1984" i="17"/>
  <c r="AK1985" i="17"/>
  <c r="AK1986" i="17"/>
  <c r="AK1987" i="17"/>
  <c r="AK1988" i="17"/>
  <c r="AK1989" i="17"/>
  <c r="AK1990" i="17"/>
  <c r="AK1991" i="17"/>
  <c r="AK1992" i="17"/>
  <c r="AK1993" i="17"/>
  <c r="AK1994" i="17"/>
  <c r="AK1995" i="17"/>
  <c r="AK1996" i="17"/>
  <c r="AK1997" i="17"/>
  <c r="AK1998" i="17"/>
  <c r="AK1999" i="17"/>
  <c r="AK2000" i="17"/>
  <c r="AK2001" i="17"/>
  <c r="AK2002" i="17"/>
  <c r="AK2003" i="17"/>
  <c r="AK2004" i="17"/>
  <c r="AK2005" i="17"/>
  <c r="AK2006" i="17"/>
  <c r="AK2007" i="17"/>
  <c r="AK2008" i="17"/>
  <c r="AK2009" i="17"/>
  <c r="AK2010" i="17"/>
  <c r="AK2011" i="17"/>
  <c r="AK2012" i="17"/>
  <c r="AK2013" i="17"/>
  <c r="AK2014" i="17"/>
  <c r="AK2015" i="17"/>
  <c r="AK2016" i="17"/>
  <c r="AK2017" i="17"/>
  <c r="AK2018" i="17"/>
  <c r="AK2019" i="17"/>
  <c r="AK2020" i="17"/>
  <c r="AK2021" i="17"/>
  <c r="AK2022" i="17"/>
  <c r="AK2023" i="17"/>
  <c r="AK2024" i="17"/>
  <c r="AK2025" i="17"/>
  <c r="AK2026" i="17"/>
  <c r="AK2027" i="17"/>
  <c r="AK2028" i="17"/>
  <c r="AK2029" i="17"/>
  <c r="AK2030" i="17"/>
  <c r="AK2031" i="17"/>
  <c r="AK2032" i="17"/>
  <c r="AK2033" i="17"/>
  <c r="AK2034" i="17"/>
  <c r="AK2035" i="17"/>
  <c r="AK2036" i="17"/>
  <c r="AK2037" i="17"/>
  <c r="AK2038" i="17"/>
  <c r="AK2039" i="17"/>
  <c r="AK2040" i="17"/>
  <c r="AK2041" i="17"/>
  <c r="AK2042" i="17"/>
  <c r="AK2043" i="17"/>
  <c r="AK2044" i="17"/>
  <c r="AK2045" i="17"/>
  <c r="AK2046" i="17"/>
  <c r="AK2047" i="17"/>
  <c r="AK2048" i="17"/>
  <c r="AK2049" i="17"/>
  <c r="AK2050" i="17"/>
  <c r="AK2051" i="17"/>
  <c r="AK2052" i="17"/>
  <c r="AK2053" i="17"/>
  <c r="AK2054" i="17"/>
  <c r="AK2055" i="17"/>
  <c r="AK2056" i="17"/>
  <c r="AK2057" i="17"/>
  <c r="AK2058" i="17"/>
  <c r="AK2059" i="17"/>
  <c r="AK2060" i="17"/>
  <c r="AK2061" i="17"/>
  <c r="AK2062" i="17"/>
  <c r="AK2063" i="17"/>
  <c r="AK2064" i="17"/>
  <c r="AK2065" i="17"/>
  <c r="AK2066" i="17"/>
  <c r="AK2067" i="17"/>
  <c r="AK2068" i="17"/>
  <c r="AK2069" i="17"/>
  <c r="AK2070" i="17"/>
  <c r="AK2071" i="17"/>
  <c r="AK2072" i="17"/>
  <c r="AK2073" i="17"/>
  <c r="AK2074" i="17"/>
  <c r="AK2075" i="17"/>
  <c r="AK2076" i="17"/>
  <c r="AK2077" i="17"/>
  <c r="AK2078" i="17"/>
  <c r="AK2079" i="17"/>
  <c r="AK2080" i="17"/>
  <c r="AK2081" i="17"/>
  <c r="AK2082" i="17"/>
  <c r="AK2083" i="17"/>
  <c r="AK2084" i="17"/>
  <c r="AK2085" i="17"/>
  <c r="AK2086" i="17"/>
  <c r="AK2087" i="17"/>
  <c r="AK2088" i="17"/>
  <c r="AK2089" i="17"/>
  <c r="AK2090" i="17"/>
  <c r="AK2091" i="17"/>
  <c r="AK2092" i="17"/>
  <c r="AK2093" i="17"/>
  <c r="AK2094" i="17"/>
  <c r="AK2095" i="17"/>
  <c r="AK2096" i="17"/>
  <c r="AK2097" i="17"/>
  <c r="AK2098" i="17"/>
  <c r="AK2099" i="17"/>
  <c r="AK2100" i="17"/>
  <c r="AK2101" i="17"/>
  <c r="AK2102" i="17"/>
  <c r="AK2103" i="17"/>
  <c r="AK2104" i="17"/>
  <c r="AK2105" i="17"/>
  <c r="AK2106" i="17"/>
  <c r="AK2107" i="17"/>
  <c r="AK2108" i="17"/>
  <c r="AK2109" i="17"/>
  <c r="AK2110" i="17"/>
  <c r="AK2111" i="17"/>
  <c r="AK2112" i="17"/>
  <c r="AK2113" i="17"/>
  <c r="AK2114" i="17"/>
  <c r="AK2115" i="17"/>
  <c r="AK2116" i="17"/>
  <c r="AK2117" i="17"/>
  <c r="AK2118" i="17"/>
  <c r="AK2119" i="17"/>
  <c r="AK2120" i="17"/>
  <c r="AK2121" i="17"/>
  <c r="AK2122" i="17"/>
  <c r="AK2123" i="17"/>
  <c r="AK2124" i="17"/>
  <c r="AK2125" i="17"/>
  <c r="AK2126" i="17"/>
  <c r="AK2127" i="17"/>
  <c r="AK2128" i="17"/>
  <c r="AK2129" i="17"/>
  <c r="AK2130" i="17"/>
  <c r="AK2131" i="17"/>
  <c r="AK2132" i="17"/>
  <c r="AK2133" i="17"/>
  <c r="AK2134" i="17"/>
  <c r="AK2135" i="17"/>
  <c r="AK2136" i="17"/>
  <c r="AK2137" i="17"/>
  <c r="AK2138" i="17"/>
  <c r="AK2139" i="17"/>
  <c r="AK2140" i="17"/>
  <c r="AK2141" i="17"/>
  <c r="AK2142" i="17"/>
  <c r="AK2143" i="17"/>
  <c r="AK2144" i="17"/>
  <c r="AK2145" i="17"/>
  <c r="AK2146" i="17"/>
  <c r="AK2147" i="17"/>
  <c r="AK2148" i="17"/>
  <c r="AK2149" i="17"/>
  <c r="AK2150" i="17"/>
  <c r="AK2151" i="17"/>
  <c r="AK2152" i="17"/>
  <c r="AK2153" i="17"/>
  <c r="AK2154" i="17"/>
  <c r="AK2155" i="17"/>
  <c r="AK2156" i="17"/>
  <c r="AK2157" i="17"/>
  <c r="AK2158" i="17"/>
  <c r="AK2159" i="17"/>
  <c r="AK2160" i="17"/>
  <c r="AK2161" i="17"/>
  <c r="AK2162" i="17"/>
  <c r="AK2163" i="17"/>
  <c r="AK2164" i="17"/>
  <c r="AK2165" i="17"/>
  <c r="AK2166" i="17"/>
  <c r="AK2167" i="17"/>
  <c r="AK2168" i="17"/>
  <c r="AK2169" i="17"/>
  <c r="AK2170" i="17"/>
  <c r="AK2171" i="17"/>
  <c r="AK2172" i="17"/>
  <c r="AK2173" i="17"/>
  <c r="AK2174" i="17"/>
  <c r="AK2175" i="17"/>
  <c r="AK2176" i="17"/>
  <c r="AK2177" i="17"/>
  <c r="AK2178" i="17"/>
  <c r="AK2179" i="17"/>
  <c r="AK2180" i="17"/>
  <c r="AK2181" i="17"/>
  <c r="AK2182" i="17"/>
  <c r="AK2183" i="17"/>
  <c r="AK2184" i="17"/>
  <c r="AK2185" i="17"/>
  <c r="AK2186" i="17"/>
  <c r="AK2187" i="17"/>
  <c r="AK2188" i="17"/>
  <c r="AK2189" i="17"/>
  <c r="AK2190" i="17"/>
  <c r="AK2191" i="17"/>
  <c r="AK2192" i="17"/>
  <c r="AK2193" i="17"/>
  <c r="AK2194" i="17"/>
  <c r="AK2195" i="17"/>
  <c r="AK2196" i="17"/>
  <c r="AK2197" i="17"/>
  <c r="AK2198" i="17"/>
  <c r="AK2199" i="17"/>
  <c r="AK2200" i="17"/>
  <c r="AK2201" i="17"/>
  <c r="AK2202" i="17"/>
  <c r="AK2203" i="17"/>
  <c r="AK2204" i="17"/>
  <c r="AK2205" i="17"/>
  <c r="AK2206" i="17"/>
  <c r="AK2207" i="17"/>
  <c r="AK2208" i="17"/>
  <c r="AK2209" i="17"/>
  <c r="AK2210" i="17"/>
  <c r="AK2211" i="17"/>
  <c r="AK2212" i="17"/>
  <c r="AK2213" i="17"/>
  <c r="AK2214" i="17"/>
  <c r="AK2215" i="17"/>
  <c r="AK2216" i="17"/>
  <c r="AK2217" i="17"/>
  <c r="AK2218" i="17"/>
  <c r="AK2219" i="17"/>
  <c r="AK2220" i="17"/>
  <c r="AK2221" i="17"/>
  <c r="AK2222" i="17"/>
  <c r="AK2223" i="17"/>
  <c r="AK2224" i="17"/>
  <c r="AK2225" i="17"/>
  <c r="AK2226" i="17"/>
  <c r="AK2227" i="17"/>
  <c r="AK2228" i="17"/>
  <c r="AK2229" i="17"/>
  <c r="AK2230" i="17"/>
  <c r="AK2231" i="17"/>
  <c r="AK2232" i="17"/>
  <c r="AK2233" i="17"/>
  <c r="AK2234" i="17"/>
  <c r="AK2235" i="17"/>
  <c r="AK2236" i="17"/>
  <c r="AK2237" i="17"/>
  <c r="AK2238" i="17"/>
  <c r="AK2239" i="17"/>
  <c r="AK2240" i="17"/>
  <c r="AK2241" i="17"/>
  <c r="AK2242" i="17"/>
  <c r="AK2243" i="17"/>
  <c r="AK2244" i="17"/>
  <c r="AK2245" i="17"/>
  <c r="AK2246" i="17"/>
  <c r="AK2247" i="17"/>
  <c r="AK2248" i="17"/>
  <c r="AK2249" i="17"/>
  <c r="AK2250" i="17"/>
  <c r="AK2251" i="17"/>
  <c r="AK2252" i="17"/>
  <c r="AK2253" i="17"/>
  <c r="AK2254" i="17"/>
  <c r="AK2255" i="17"/>
  <c r="AK2256" i="17"/>
  <c r="AK2257" i="17"/>
  <c r="AK2258" i="17"/>
  <c r="AK2259" i="17"/>
  <c r="AK2260" i="17"/>
  <c r="AK2261" i="17"/>
  <c r="AK2262" i="17"/>
  <c r="AK2263" i="17"/>
  <c r="AK2264" i="17"/>
  <c r="AK2265" i="17"/>
  <c r="AK2266" i="17"/>
  <c r="AK2267" i="17"/>
  <c r="AK2268" i="17"/>
  <c r="AK2269" i="17"/>
  <c r="AK2270" i="17"/>
  <c r="AK2271" i="17"/>
  <c r="AK2272" i="17"/>
  <c r="AK2273" i="17"/>
  <c r="AK2274" i="17"/>
  <c r="AK2275" i="17"/>
  <c r="AK2276" i="17"/>
  <c r="AK2277" i="17"/>
  <c r="AK2278" i="17"/>
  <c r="AK2279" i="17"/>
  <c r="AK2280" i="17"/>
  <c r="AK2281" i="17"/>
  <c r="AK2282" i="17"/>
  <c r="AK2283" i="17"/>
  <c r="AK2284" i="17"/>
  <c r="AK2285" i="17"/>
  <c r="AK2286" i="17"/>
  <c r="AK2287" i="17"/>
  <c r="AK2288" i="17"/>
  <c r="AK2289" i="17"/>
  <c r="AK2290" i="17"/>
  <c r="AK2291" i="17"/>
  <c r="AK2292" i="17"/>
  <c r="AK2293" i="17"/>
  <c r="AK2294" i="17"/>
  <c r="AK2295" i="17"/>
  <c r="AK2296" i="17"/>
  <c r="AK2297" i="17"/>
  <c r="AK2298" i="17"/>
  <c r="AK2299" i="17"/>
  <c r="AK2300" i="17"/>
  <c r="AK2301" i="17"/>
  <c r="AK2302" i="17"/>
  <c r="AK2303" i="17"/>
  <c r="AK2304" i="17"/>
  <c r="AK2305" i="17"/>
  <c r="AK2306" i="17"/>
  <c r="AK2307" i="17"/>
  <c r="AK2308" i="17"/>
  <c r="AK2309" i="17"/>
  <c r="AK2310" i="17"/>
  <c r="AK2311" i="17"/>
  <c r="AK2312" i="17"/>
  <c r="AK2313" i="17"/>
  <c r="AK2314" i="17"/>
  <c r="AK2315" i="17"/>
  <c r="AK2316" i="17"/>
  <c r="AK2317" i="17"/>
  <c r="AK2318" i="17"/>
  <c r="AK2319" i="17"/>
  <c r="AK2320" i="17"/>
  <c r="AK2321" i="17"/>
  <c r="AK2322" i="17"/>
  <c r="AK2323" i="17"/>
  <c r="AK2324" i="17"/>
  <c r="AK2325" i="17"/>
  <c r="AK2326" i="17"/>
  <c r="AK2327" i="17"/>
  <c r="AK2328" i="17"/>
  <c r="AK2329" i="17"/>
  <c r="AK2330" i="17"/>
  <c r="AK2331" i="17"/>
  <c r="AK2332" i="17"/>
  <c r="AK2333" i="17"/>
  <c r="AK2334" i="17"/>
  <c r="AK2335" i="17"/>
  <c r="AK2336" i="17"/>
  <c r="AK2337" i="17"/>
  <c r="AK2338" i="17"/>
  <c r="AK2339" i="17"/>
  <c r="AK2340" i="17"/>
  <c r="AK2341" i="17"/>
  <c r="AK2342" i="17"/>
  <c r="AK2343" i="17"/>
  <c r="AK2344" i="17"/>
  <c r="AK2345" i="17"/>
  <c r="AK2346" i="17"/>
  <c r="AK2347" i="17"/>
  <c r="AK2348" i="17"/>
  <c r="AK2349" i="17"/>
  <c r="AK2350" i="17"/>
  <c r="AK2351" i="17"/>
  <c r="AK2352" i="17"/>
  <c r="AK2353" i="17"/>
  <c r="AK2354" i="17"/>
  <c r="AK2355" i="17"/>
  <c r="AK2356" i="17"/>
  <c r="AK2357" i="17"/>
  <c r="AK2358" i="17"/>
  <c r="AK2359" i="17"/>
  <c r="AK2360" i="17"/>
  <c r="AK2361" i="17"/>
  <c r="AK2362" i="17"/>
  <c r="AK2363" i="17"/>
  <c r="AK2364" i="17"/>
  <c r="AK2365" i="17"/>
  <c r="AK2366" i="17"/>
  <c r="AK2367" i="17"/>
  <c r="AK2368" i="17"/>
  <c r="AK2369" i="17"/>
  <c r="AK2370" i="17"/>
  <c r="AK2371" i="17"/>
  <c r="AK2372" i="17"/>
  <c r="AK2373" i="17"/>
  <c r="AK2374" i="17"/>
  <c r="AK2375" i="17"/>
  <c r="AK2376" i="17"/>
  <c r="AK2377" i="17"/>
  <c r="AK2378" i="17"/>
  <c r="AK2379" i="17"/>
  <c r="AK2380" i="17"/>
  <c r="AK2381" i="17"/>
  <c r="AK2382" i="17"/>
  <c r="AK2383" i="17"/>
  <c r="AK2384" i="17"/>
  <c r="AK2385" i="17"/>
  <c r="AK2386" i="17"/>
  <c r="AK2387" i="17"/>
  <c r="AK2388" i="17"/>
  <c r="AK2389" i="17"/>
  <c r="AK2390" i="17"/>
  <c r="AK2391" i="17"/>
  <c r="AK2392" i="17"/>
  <c r="AK2393" i="17"/>
  <c r="AK2394" i="17"/>
  <c r="AK2395" i="17"/>
  <c r="AK2396" i="17"/>
  <c r="AK2397" i="17"/>
  <c r="AK2398" i="17"/>
  <c r="AK2399" i="17"/>
  <c r="AK2400" i="17"/>
  <c r="AK2401" i="17"/>
  <c r="AK2402" i="17"/>
  <c r="AK2403" i="17"/>
  <c r="AK2404" i="17"/>
  <c r="AK2405" i="17"/>
  <c r="AK2406" i="17"/>
  <c r="AK2407" i="17"/>
  <c r="AK2408" i="17"/>
  <c r="AK2409" i="17"/>
  <c r="AK2410" i="17"/>
  <c r="AK2411" i="17"/>
  <c r="AK2412" i="17"/>
  <c r="AK2413" i="17"/>
  <c r="AK2414" i="17"/>
  <c r="AK2415" i="17"/>
  <c r="AK2416" i="17"/>
  <c r="AK2417" i="17"/>
  <c r="AK2418" i="17"/>
  <c r="AK2419" i="17"/>
  <c r="AK2420" i="17"/>
  <c r="AK2421" i="17"/>
  <c r="AK2422" i="17"/>
  <c r="AK2423" i="17"/>
  <c r="AK2424" i="17"/>
  <c r="AK2425" i="17"/>
  <c r="AK2426" i="17"/>
  <c r="AK2427" i="17"/>
  <c r="AK2428" i="17"/>
  <c r="AK2429" i="17"/>
  <c r="AK2430" i="17"/>
  <c r="AK2431" i="17"/>
  <c r="AK2432" i="17"/>
  <c r="AK2433" i="17"/>
  <c r="AK2434" i="17"/>
  <c r="AK2435" i="17"/>
  <c r="AK2436" i="17"/>
  <c r="AK2437" i="17"/>
  <c r="AK2438" i="17"/>
  <c r="AK2439" i="17"/>
  <c r="AK2440" i="17"/>
  <c r="AK2441" i="17"/>
  <c r="AK2442" i="17"/>
  <c r="AK2443" i="17"/>
  <c r="AK2444" i="17"/>
  <c r="AK2445" i="17"/>
  <c r="AK2446" i="17"/>
  <c r="AK2447" i="17"/>
  <c r="AK2448" i="17"/>
  <c r="AK2449" i="17"/>
  <c r="AK2450" i="17"/>
  <c r="AK2451" i="17"/>
  <c r="AK2452" i="17"/>
  <c r="AK2453" i="17"/>
  <c r="AK2454" i="17"/>
  <c r="AK2455" i="17"/>
  <c r="AK2456" i="17"/>
  <c r="AK2457" i="17"/>
  <c r="AK2458" i="17"/>
  <c r="AK2459" i="17"/>
  <c r="AK2460" i="17"/>
  <c r="AK2461" i="17"/>
  <c r="AK2462" i="17"/>
  <c r="AK2463" i="17"/>
  <c r="AK2464" i="17"/>
  <c r="AK2465" i="17"/>
  <c r="AK2466" i="17"/>
  <c r="AK2467" i="17"/>
  <c r="AK2468" i="17"/>
  <c r="AK2469" i="17"/>
  <c r="AK2470" i="17"/>
  <c r="AK2471" i="17"/>
  <c r="AK2472" i="17"/>
  <c r="AK2473" i="17"/>
  <c r="AK2474" i="17"/>
  <c r="AK2475" i="17"/>
  <c r="AK2476" i="17"/>
  <c r="AK2477" i="17"/>
  <c r="AK2478" i="17"/>
  <c r="AK2479" i="17"/>
  <c r="AK2480" i="17"/>
  <c r="AK2481" i="17"/>
  <c r="AK2482" i="17"/>
  <c r="AK2483" i="17"/>
  <c r="AK2484" i="17"/>
  <c r="AK2485" i="17"/>
  <c r="AK2486" i="17"/>
  <c r="AK2487" i="17"/>
  <c r="AK2488" i="17"/>
  <c r="AK2489" i="17"/>
  <c r="AK2490" i="17"/>
  <c r="AK2491" i="17"/>
  <c r="AK2492" i="17"/>
  <c r="AK2493" i="17"/>
  <c r="AK2494" i="17"/>
  <c r="AK2495" i="17"/>
  <c r="AK2496" i="17"/>
  <c r="AK2497" i="17"/>
  <c r="AK2498" i="17"/>
  <c r="AK2499" i="17"/>
  <c r="AK2500" i="17"/>
  <c r="AK2501" i="17"/>
  <c r="AK2502" i="17"/>
  <c r="AK2503" i="17"/>
  <c r="AK2504" i="17"/>
  <c r="AK2505" i="17"/>
  <c r="AK2506" i="17"/>
  <c r="AK2507" i="17"/>
  <c r="AK2508" i="17"/>
  <c r="AK2509" i="17"/>
  <c r="AK2510" i="17"/>
  <c r="AK2511" i="17"/>
  <c r="AK2512" i="17"/>
  <c r="AK2513" i="17"/>
  <c r="AK2514" i="17"/>
  <c r="AK2515" i="17"/>
  <c r="AK2516" i="17"/>
  <c r="AK2517" i="17"/>
  <c r="AK2518" i="17"/>
  <c r="AK2519" i="17"/>
  <c r="AK2520" i="17"/>
  <c r="AK2521" i="17"/>
  <c r="AK2522" i="17"/>
  <c r="AK2523" i="17"/>
  <c r="AK2524" i="17"/>
  <c r="AK2525" i="17"/>
  <c r="AK2526" i="17"/>
  <c r="AK2527" i="17"/>
  <c r="AK2528" i="17"/>
  <c r="AK2529" i="17"/>
  <c r="AK2530" i="17"/>
  <c r="AK2531" i="17"/>
  <c r="AK2532" i="17"/>
  <c r="AK2533" i="17"/>
  <c r="AK2534" i="17"/>
  <c r="AK2535" i="17"/>
  <c r="AK2536" i="17"/>
  <c r="AK2537" i="17"/>
  <c r="AK2538" i="17"/>
  <c r="AK2539" i="17"/>
  <c r="AK2540" i="17"/>
  <c r="AK2541" i="17"/>
  <c r="AK2542" i="17"/>
  <c r="AK2543" i="17"/>
  <c r="AK2544" i="17"/>
  <c r="AK2545" i="17"/>
  <c r="AK2546" i="17"/>
  <c r="AK2547" i="17"/>
  <c r="AK2548" i="17"/>
  <c r="AK2549" i="17"/>
  <c r="AK2550" i="17"/>
  <c r="AK2551" i="17"/>
  <c r="AK2552" i="17"/>
  <c r="AK2553" i="17"/>
  <c r="AK2554" i="17"/>
  <c r="AK2555" i="17"/>
  <c r="AK2556" i="17"/>
  <c r="AK2557" i="17"/>
  <c r="AK2558" i="17"/>
  <c r="AK2559" i="17"/>
  <c r="AK2560" i="17"/>
  <c r="AK2561" i="17"/>
  <c r="AK2562" i="17"/>
  <c r="AK2563" i="17"/>
  <c r="AK2564" i="17"/>
  <c r="AK2565" i="17"/>
  <c r="AK2566" i="17"/>
  <c r="AK2567" i="17"/>
  <c r="AK2568" i="17"/>
  <c r="AK2569" i="17"/>
  <c r="AK2570" i="17"/>
  <c r="AK2571" i="17"/>
  <c r="AK2572" i="17"/>
  <c r="AK2573" i="17"/>
  <c r="AK2574" i="17"/>
  <c r="AK2575" i="17"/>
  <c r="AK2576" i="17"/>
  <c r="AK2577" i="17"/>
  <c r="AK2578" i="17"/>
  <c r="AK2579" i="17"/>
  <c r="AK2580" i="17"/>
  <c r="AK2581" i="17"/>
  <c r="AK2582" i="17"/>
  <c r="AK2583" i="17"/>
  <c r="AK2584" i="17"/>
  <c r="AK2585" i="17"/>
  <c r="AK2586" i="17"/>
  <c r="AK2587" i="17"/>
  <c r="AK2588" i="17"/>
  <c r="AK2589" i="17"/>
  <c r="AK2590" i="17"/>
  <c r="AK2591" i="17"/>
  <c r="AK2592" i="17"/>
  <c r="AK2593" i="17"/>
  <c r="AK2594" i="17"/>
  <c r="AK2595" i="17"/>
  <c r="AK2596" i="17"/>
  <c r="AK2597" i="17"/>
  <c r="AK2598" i="17"/>
  <c r="AK2599" i="17"/>
  <c r="AK2600" i="17"/>
  <c r="AK2601" i="17"/>
  <c r="AK2602" i="17"/>
  <c r="AK2603" i="17"/>
  <c r="AK2604" i="17"/>
  <c r="AK2605" i="17"/>
  <c r="AK2606" i="17"/>
  <c r="AK2607" i="17"/>
  <c r="AK2608" i="17"/>
  <c r="AK2609" i="17"/>
  <c r="AK2610" i="17"/>
  <c r="AK2611" i="17"/>
  <c r="AK2612" i="17"/>
  <c r="AK2613" i="17"/>
  <c r="AK2614" i="17"/>
  <c r="AK2615" i="17"/>
  <c r="AK2616" i="17"/>
  <c r="AK2617" i="17"/>
  <c r="AK2618" i="17"/>
  <c r="AK2619" i="17"/>
  <c r="AK2620" i="17"/>
  <c r="AK2621" i="17"/>
  <c r="AK2622" i="17"/>
  <c r="AK2623" i="17"/>
  <c r="AK2624" i="17"/>
  <c r="AK2625" i="17"/>
  <c r="AK2626" i="17"/>
  <c r="AK2627" i="17"/>
  <c r="AK2628" i="17"/>
  <c r="AK2629" i="17"/>
  <c r="AK2630" i="17"/>
  <c r="AK2631" i="17"/>
  <c r="AK2632" i="17"/>
  <c r="AK2633" i="17"/>
  <c r="AK2634" i="17"/>
  <c r="AK2635" i="17"/>
  <c r="AK2636" i="17"/>
  <c r="AK2637" i="17"/>
  <c r="AK2638" i="17"/>
  <c r="AK2639" i="17"/>
  <c r="AK2640" i="17"/>
  <c r="AK2641" i="17"/>
  <c r="AK2642" i="17"/>
  <c r="AK2643" i="17"/>
  <c r="AK2644" i="17"/>
  <c r="AK2645" i="17"/>
  <c r="AK2646" i="17"/>
  <c r="AK2647" i="17"/>
  <c r="AK2648" i="17"/>
  <c r="AK2649" i="17"/>
  <c r="AK2650" i="17"/>
  <c r="AK2651" i="17"/>
  <c r="AK2652" i="17"/>
  <c r="AK2653" i="17"/>
  <c r="AK2654" i="17"/>
  <c r="AK2655" i="17"/>
  <c r="AK2656" i="17"/>
  <c r="AK2657" i="17"/>
  <c r="AK2658" i="17"/>
  <c r="AK2659" i="17"/>
  <c r="AK2660" i="17"/>
  <c r="AK2661" i="17"/>
  <c r="AK2662" i="17"/>
  <c r="AK2663" i="17"/>
  <c r="AK2664" i="17"/>
  <c r="AK2665" i="17"/>
  <c r="AK2666" i="17"/>
  <c r="AK2667" i="17"/>
  <c r="AK2668" i="17"/>
  <c r="AK2669" i="17"/>
  <c r="AK2670" i="17"/>
  <c r="AK2671" i="17"/>
  <c r="AK2672" i="17"/>
  <c r="AK2673" i="17"/>
  <c r="AK2674" i="17"/>
  <c r="AK2675" i="17"/>
  <c r="AK2676" i="17"/>
  <c r="AK2677" i="17"/>
  <c r="AK2678" i="17"/>
  <c r="AK2679" i="17"/>
  <c r="AK2680" i="17"/>
  <c r="AK2681" i="17"/>
  <c r="AK2682" i="17"/>
  <c r="AK2683" i="17"/>
  <c r="AK2684" i="17"/>
  <c r="AK2685" i="17"/>
  <c r="AK2686" i="17"/>
  <c r="AK2687" i="17"/>
  <c r="AK2688" i="17"/>
  <c r="AK2689" i="17"/>
  <c r="AK2690" i="17"/>
  <c r="AK2691" i="17"/>
  <c r="AK2692" i="17"/>
  <c r="AK2693" i="17"/>
  <c r="AK2694" i="17"/>
  <c r="AK2695" i="17"/>
  <c r="AK2696" i="17"/>
  <c r="AK2697" i="17"/>
  <c r="AK2698" i="17"/>
  <c r="AK2699" i="17"/>
  <c r="AK2700" i="17"/>
  <c r="AK2701" i="17"/>
  <c r="AK2702" i="17"/>
  <c r="AK2703" i="17"/>
  <c r="AK2704" i="17"/>
  <c r="AK2705" i="17"/>
  <c r="AK2706" i="17"/>
  <c r="AK2707" i="17"/>
  <c r="AK2708" i="17"/>
  <c r="AK2709" i="17"/>
  <c r="AK2710" i="17"/>
  <c r="AK2711" i="17"/>
  <c r="AK2712" i="17"/>
  <c r="AK2713" i="17"/>
  <c r="AK2714" i="17"/>
  <c r="AK2715" i="17"/>
  <c r="AK2716" i="17"/>
  <c r="AK2717" i="17"/>
  <c r="AK2718" i="17"/>
  <c r="AK2719" i="17"/>
  <c r="AK2720" i="17"/>
  <c r="AK2721" i="17"/>
  <c r="AK2722" i="17"/>
  <c r="AK2723" i="17"/>
  <c r="AK2724" i="17"/>
  <c r="AK2725" i="17"/>
  <c r="AK2726" i="17"/>
  <c r="AK2727" i="17"/>
  <c r="AK2728" i="17"/>
  <c r="AK2729" i="17"/>
  <c r="AK2730" i="17"/>
  <c r="AK2731" i="17"/>
  <c r="AK2732" i="17"/>
  <c r="AK2733" i="17"/>
  <c r="AK2734" i="17"/>
  <c r="AK2735" i="17"/>
  <c r="AK2736" i="17"/>
  <c r="AK2737" i="17"/>
  <c r="AK2738" i="17"/>
  <c r="AK2739" i="17"/>
  <c r="AK2740" i="17"/>
  <c r="AK2741" i="17"/>
  <c r="AK2742" i="17"/>
  <c r="AK2743" i="17"/>
  <c r="AK2744" i="17"/>
  <c r="AK2745" i="17"/>
  <c r="AK2746" i="17"/>
  <c r="AK2747" i="17"/>
  <c r="AK2748" i="17"/>
  <c r="AK2749" i="17"/>
  <c r="AK2750" i="17"/>
  <c r="AK2751" i="17"/>
  <c r="AK2752" i="17"/>
  <c r="AK2753" i="17"/>
  <c r="AK2754" i="17"/>
  <c r="AK2755" i="17"/>
  <c r="AK2756" i="17"/>
  <c r="AK2757" i="17"/>
  <c r="AK2758" i="17"/>
  <c r="AK2759" i="17"/>
  <c r="AK2760" i="17"/>
  <c r="AK2761" i="17"/>
  <c r="AK2762" i="17"/>
  <c r="AK2763" i="17"/>
  <c r="AK2764" i="17"/>
  <c r="AK2765" i="17"/>
  <c r="AK2766" i="17"/>
  <c r="AK2767" i="17"/>
  <c r="AK2768" i="17"/>
  <c r="AK2769" i="17"/>
  <c r="AK2770" i="17"/>
  <c r="AK2771" i="17"/>
  <c r="AK2772" i="17"/>
  <c r="AK2773" i="17"/>
  <c r="AK2774" i="17"/>
  <c r="AK2775" i="17"/>
  <c r="AK2776" i="17"/>
  <c r="AK2777" i="17"/>
  <c r="AK2778" i="17"/>
  <c r="AK2779" i="17"/>
  <c r="AK2780" i="17"/>
  <c r="AK2781" i="17"/>
  <c r="AK2782" i="17"/>
  <c r="AK2783" i="17"/>
  <c r="AK2784" i="17"/>
  <c r="AK2785" i="17"/>
  <c r="AK2786" i="17"/>
  <c r="AK2787" i="17"/>
  <c r="AK2788" i="17"/>
  <c r="AK2789" i="17"/>
  <c r="AK2790" i="17"/>
  <c r="AK2791" i="17"/>
  <c r="AK2792" i="17"/>
  <c r="AK2793" i="17"/>
  <c r="AK2794" i="17"/>
  <c r="AK2795" i="17"/>
  <c r="AK2796" i="17"/>
  <c r="AK2797" i="17"/>
  <c r="AK2798" i="17"/>
  <c r="AK2799" i="17"/>
  <c r="AK2800" i="17"/>
  <c r="AK2801" i="17"/>
  <c r="AK2802" i="17"/>
  <c r="AK2803" i="17"/>
  <c r="AK2804" i="17"/>
  <c r="AK2805" i="17"/>
  <c r="AK2806" i="17"/>
  <c r="AK2807" i="17"/>
  <c r="AK2808" i="17"/>
  <c r="AK2809" i="17"/>
  <c r="AK2810" i="17"/>
  <c r="AK2811" i="17"/>
  <c r="AK2812" i="17"/>
  <c r="AK2813" i="17"/>
  <c r="AK2814" i="17"/>
  <c r="AK2815" i="17"/>
  <c r="AK2816" i="17"/>
  <c r="AK2817" i="17"/>
  <c r="AK2818" i="17"/>
  <c r="AK2819" i="17"/>
  <c r="AK2820" i="17"/>
  <c r="AK2821" i="17"/>
  <c r="AK2822" i="17"/>
  <c r="AK2823" i="17"/>
  <c r="AK2824" i="17"/>
  <c r="AK2825" i="17"/>
  <c r="AK2826" i="17"/>
  <c r="AK2827" i="17"/>
  <c r="AK2828" i="17"/>
  <c r="AK2829" i="17"/>
  <c r="AK2830" i="17"/>
  <c r="AK2831" i="17"/>
  <c r="AK2832" i="17"/>
  <c r="AK2833" i="17"/>
  <c r="AK2834" i="17"/>
  <c r="AK2835" i="17"/>
  <c r="AK2836" i="17"/>
  <c r="AK2837" i="17"/>
  <c r="AK2838" i="17"/>
  <c r="AK2839" i="17"/>
  <c r="AK2840" i="17"/>
  <c r="AK2841" i="17"/>
  <c r="AK2842" i="17"/>
  <c r="AK2843" i="17"/>
  <c r="AK2844" i="17"/>
  <c r="AK2845" i="17"/>
  <c r="AK2846" i="17"/>
  <c r="AK2847" i="17"/>
  <c r="AK2848" i="17"/>
  <c r="AK2849" i="17"/>
  <c r="AK2850" i="17"/>
  <c r="AK2851" i="17"/>
  <c r="AK2852" i="17"/>
  <c r="AK2853" i="17"/>
  <c r="AK2854" i="17"/>
  <c r="AK2855" i="17"/>
  <c r="AK2856" i="17"/>
  <c r="AK2857" i="17"/>
  <c r="AK2858" i="17"/>
  <c r="AK2859" i="17"/>
  <c r="AK2860" i="17"/>
  <c r="AK2861" i="17"/>
  <c r="AK2862" i="17"/>
  <c r="AK2863" i="17"/>
  <c r="AK2864" i="17"/>
  <c r="AK2865" i="17"/>
  <c r="AK2866" i="17"/>
  <c r="AK2867" i="17"/>
  <c r="AK2868" i="17"/>
  <c r="AK2869" i="17"/>
  <c r="AK2870" i="17"/>
  <c r="AK2871" i="17"/>
  <c r="AK2872" i="17"/>
  <c r="AK2873" i="17"/>
  <c r="AK2874" i="17"/>
  <c r="AK2875" i="17"/>
  <c r="AK2876" i="17"/>
  <c r="AK2877" i="17"/>
  <c r="AK2878" i="17"/>
  <c r="AK2879" i="17"/>
  <c r="AK2880" i="17"/>
  <c r="AK2881" i="17"/>
  <c r="AK2882" i="17"/>
  <c r="AK2883" i="17"/>
  <c r="AK2884" i="17"/>
  <c r="AK2885" i="17"/>
  <c r="AK2886" i="17"/>
  <c r="AK2887" i="17"/>
  <c r="AK2888" i="17"/>
  <c r="AK2889" i="17"/>
  <c r="AK2890" i="17"/>
  <c r="AK2891" i="17"/>
  <c r="AK2892" i="17"/>
  <c r="AK2893" i="17"/>
  <c r="AK2894" i="17"/>
  <c r="AK2895" i="17"/>
  <c r="AK2896" i="17"/>
  <c r="AK2897" i="17"/>
  <c r="AK2898" i="17"/>
  <c r="AK2899" i="17"/>
  <c r="AK2900" i="17"/>
  <c r="AK2901" i="17"/>
  <c r="AK2902" i="17"/>
  <c r="AK2903" i="17"/>
  <c r="AK2904" i="17"/>
  <c r="AK2905" i="17"/>
  <c r="AK2906" i="17"/>
  <c r="AK2907" i="17"/>
  <c r="AK2908" i="17"/>
  <c r="AK2909" i="17"/>
  <c r="AK2910" i="17"/>
  <c r="AK2911" i="17"/>
  <c r="AK2912" i="17"/>
  <c r="AK2913" i="17"/>
  <c r="AK2914" i="17"/>
  <c r="AK2915" i="17"/>
  <c r="AK2916" i="17"/>
  <c r="AK2917" i="17"/>
  <c r="AK2918" i="17"/>
  <c r="AK2919" i="17"/>
  <c r="AK2920" i="17"/>
  <c r="AK2921" i="17"/>
  <c r="AK2922" i="17"/>
  <c r="AK2923" i="17"/>
  <c r="AK2924" i="17"/>
  <c r="AK2925" i="17"/>
  <c r="AK2926" i="17"/>
  <c r="AK2927" i="17"/>
  <c r="AK2928" i="17"/>
  <c r="AK2929" i="17"/>
  <c r="AK2930" i="17"/>
  <c r="AK2931" i="17"/>
  <c r="AK2932" i="17"/>
  <c r="AK2933" i="17"/>
  <c r="AK2934" i="17"/>
  <c r="AK2935" i="17"/>
  <c r="AK2936" i="17"/>
  <c r="AK2937" i="17"/>
  <c r="AK2938" i="17"/>
  <c r="AK2939" i="17"/>
  <c r="AK2940" i="17"/>
  <c r="AK2941" i="17"/>
  <c r="AK2942" i="17"/>
  <c r="AK2943" i="17"/>
  <c r="AK2944" i="17"/>
  <c r="AK2945" i="17"/>
  <c r="AK2946" i="17"/>
  <c r="AK2947" i="17"/>
  <c r="AK2948" i="17"/>
  <c r="AK2949" i="17"/>
  <c r="AK2950" i="17"/>
  <c r="AK2951" i="17"/>
  <c r="AK2952" i="17"/>
  <c r="AK2953" i="17"/>
  <c r="AK2954" i="17"/>
  <c r="AK2955" i="17"/>
  <c r="AK2956" i="17"/>
  <c r="AK2957" i="17"/>
  <c r="AK2958" i="17"/>
  <c r="AK2959" i="17"/>
  <c r="AK2960" i="17"/>
  <c r="AK2961" i="17"/>
  <c r="AK2962" i="17"/>
  <c r="AK2963" i="17"/>
  <c r="AK2964" i="17"/>
  <c r="AK2965" i="17"/>
  <c r="AK2966" i="17"/>
  <c r="AK2967" i="17"/>
  <c r="AK2968" i="17"/>
  <c r="AK2969" i="17"/>
  <c r="AK2970" i="17"/>
  <c r="AK2971" i="17"/>
  <c r="AK2972" i="17"/>
  <c r="AK2973" i="17"/>
  <c r="AK2974" i="17"/>
  <c r="AK2975" i="17"/>
  <c r="AK2976" i="17"/>
  <c r="AK2977" i="17"/>
  <c r="AK2978" i="17"/>
  <c r="AK2979" i="17"/>
  <c r="AK2980" i="17"/>
  <c r="AK2981" i="17"/>
  <c r="AK2982" i="17"/>
  <c r="AK2983" i="17"/>
  <c r="AK2984" i="17"/>
  <c r="AK2985" i="17"/>
  <c r="AK2986" i="17"/>
  <c r="AK2987" i="17"/>
  <c r="AK2988" i="17"/>
  <c r="AK2989" i="17"/>
  <c r="AK2990" i="17"/>
  <c r="AK2991" i="17"/>
  <c r="AK2992" i="17"/>
  <c r="AK2993" i="17"/>
  <c r="AK2994" i="17"/>
  <c r="AK2995" i="17"/>
  <c r="AK2996" i="17"/>
  <c r="AK2997" i="17"/>
  <c r="AK2998" i="17"/>
  <c r="AK2999" i="17"/>
  <c r="AK3000" i="17"/>
  <c r="AK3001" i="17"/>
  <c r="AK3002" i="17"/>
  <c r="AK3003" i="17"/>
  <c r="AK3004" i="17"/>
  <c r="AK3005" i="17"/>
  <c r="AK3006" i="17"/>
  <c r="AK3007" i="17"/>
  <c r="AK3008" i="17"/>
  <c r="AK3009" i="17"/>
  <c r="AK3010" i="17"/>
  <c r="AK3011" i="17"/>
  <c r="AK3012" i="17"/>
  <c r="AK3013" i="17"/>
  <c r="AK3014" i="17"/>
  <c r="AK3015" i="17"/>
  <c r="AK3016" i="17"/>
  <c r="AK3017" i="17"/>
  <c r="AK3018" i="17"/>
  <c r="AK3019" i="17"/>
  <c r="AK3020" i="17"/>
  <c r="AK3021" i="17"/>
  <c r="AK3022" i="17"/>
  <c r="AK3023" i="17"/>
  <c r="AK3024" i="17"/>
  <c r="AK3025" i="17"/>
  <c r="AK3026" i="17"/>
  <c r="AK3027" i="17"/>
  <c r="AK3028" i="17"/>
  <c r="AK3029" i="17"/>
  <c r="AK3030" i="17"/>
  <c r="AK3031" i="17"/>
  <c r="AK3032" i="17"/>
  <c r="AK3033" i="17"/>
  <c r="AK3034" i="17"/>
  <c r="AK3035" i="17"/>
  <c r="AK3036" i="17"/>
  <c r="AK3037" i="17"/>
  <c r="AK3038" i="17"/>
  <c r="AK3039" i="17"/>
  <c r="AK3040" i="17"/>
  <c r="AK3041" i="17"/>
  <c r="AK3042" i="17"/>
  <c r="AK3043" i="17"/>
  <c r="AK3044" i="17"/>
  <c r="AK3045" i="17"/>
  <c r="AK3046" i="17"/>
  <c r="AK3047" i="17"/>
  <c r="AK3048" i="17"/>
  <c r="AK3049" i="17"/>
  <c r="AK3050" i="17"/>
  <c r="AK3051" i="17"/>
  <c r="AK3052" i="17"/>
  <c r="AK3053" i="17"/>
  <c r="AK3054" i="17"/>
  <c r="AK3055" i="17"/>
  <c r="AK3056" i="17"/>
  <c r="AK3057" i="17"/>
  <c r="AK3058" i="17"/>
  <c r="AK3059" i="17"/>
  <c r="AK3060" i="17"/>
  <c r="AK3061" i="17"/>
  <c r="AK3062" i="17"/>
  <c r="AK3063" i="17"/>
  <c r="AK3064" i="17"/>
  <c r="AK3065" i="17"/>
  <c r="AK3066" i="17"/>
  <c r="AK3067" i="17"/>
  <c r="AK3068" i="17"/>
  <c r="AK3069" i="17"/>
  <c r="AK3070" i="17"/>
  <c r="AK3071" i="17"/>
  <c r="AK3072" i="17"/>
  <c r="AK3073" i="17"/>
  <c r="AK3074" i="17"/>
  <c r="AK3075" i="17"/>
  <c r="AK3076" i="17"/>
  <c r="AK3077" i="17"/>
  <c r="AK3078" i="17"/>
  <c r="AK3079" i="17"/>
  <c r="AK3080" i="17"/>
  <c r="AK3081" i="17"/>
  <c r="AK3082" i="17"/>
  <c r="AK3083" i="17"/>
  <c r="AK3084" i="17"/>
  <c r="AK3085" i="17"/>
  <c r="AK3086" i="17"/>
  <c r="AK3087" i="17"/>
  <c r="AK3088" i="17"/>
  <c r="AK3089" i="17"/>
  <c r="AK3090" i="17"/>
  <c r="AK3091" i="17"/>
  <c r="AK3092" i="17"/>
  <c r="AK3093" i="17"/>
  <c r="AK3094" i="17"/>
  <c r="AK3095" i="17"/>
  <c r="AK3096" i="17"/>
  <c r="AK3097" i="17"/>
  <c r="AK3098" i="17"/>
  <c r="AK3099" i="17"/>
  <c r="AK3100" i="17"/>
  <c r="AK3101" i="17"/>
  <c r="AK3102" i="17"/>
  <c r="AK3103" i="17"/>
  <c r="AK3104" i="17"/>
  <c r="AK3105" i="17"/>
  <c r="AK3106" i="17"/>
  <c r="AK3107" i="17"/>
  <c r="AK3108" i="17"/>
  <c r="AK3109" i="17"/>
  <c r="AK3110" i="17"/>
  <c r="AK3111" i="17"/>
  <c r="AK3112" i="17"/>
  <c r="AK3113" i="17"/>
  <c r="AK3114" i="17"/>
  <c r="AK3115" i="17"/>
  <c r="AK3116" i="17"/>
  <c r="AK3117" i="17"/>
  <c r="AK3118" i="17"/>
  <c r="AK3119" i="17"/>
  <c r="AK3120" i="17"/>
  <c r="AK3121" i="17"/>
  <c r="AK3122" i="17"/>
  <c r="AK3123" i="17"/>
  <c r="AK3124" i="17"/>
  <c r="AK3125" i="17"/>
  <c r="AK3126" i="17"/>
  <c r="AK3127" i="17"/>
  <c r="AK3128" i="17"/>
  <c r="AK3129" i="17"/>
  <c r="AK3130" i="17"/>
  <c r="AK3131" i="17"/>
  <c r="AK3132" i="17"/>
  <c r="AK3133" i="17"/>
  <c r="AK3134" i="17"/>
  <c r="AK3135" i="17"/>
  <c r="AK3136" i="17"/>
  <c r="AK3137" i="17"/>
  <c r="AK3138" i="17"/>
  <c r="AK3139" i="17"/>
  <c r="AK3140" i="17"/>
  <c r="AK3141" i="17"/>
  <c r="AK3142" i="17"/>
  <c r="AK3143" i="17"/>
  <c r="AK3144" i="17"/>
  <c r="AK3145" i="17"/>
  <c r="AK3146" i="17"/>
  <c r="AK3147" i="17"/>
  <c r="AK3148" i="17"/>
  <c r="AK3149" i="17"/>
  <c r="AK3150" i="17"/>
  <c r="AK3151" i="17"/>
  <c r="AK3152" i="17"/>
  <c r="AK3153" i="17"/>
  <c r="AK3154" i="17"/>
  <c r="AK3155" i="17"/>
  <c r="AK3156" i="17"/>
  <c r="AK3157" i="17"/>
  <c r="AK3158" i="17"/>
  <c r="AK3159" i="17"/>
  <c r="AK3160" i="17"/>
  <c r="AK3161" i="17"/>
  <c r="AK3162" i="17"/>
  <c r="AK3163" i="17"/>
  <c r="AK3164" i="17"/>
  <c r="AK3165" i="17"/>
  <c r="AK3166" i="17"/>
  <c r="AK3167" i="17"/>
  <c r="AK3168" i="17"/>
  <c r="AK3169" i="17"/>
  <c r="AK3170" i="17"/>
  <c r="AK3171" i="17"/>
  <c r="AK3172" i="17"/>
  <c r="AK3173" i="17"/>
  <c r="AK3174" i="17"/>
  <c r="AK3175" i="17"/>
  <c r="AK3176" i="17"/>
  <c r="AK3177" i="17"/>
  <c r="AK3178" i="17"/>
  <c r="AK3179" i="17"/>
  <c r="AK3180" i="17"/>
  <c r="AK3181" i="17"/>
  <c r="AK3182" i="17"/>
  <c r="AK3183" i="17"/>
  <c r="AK3184" i="17"/>
  <c r="AK3185" i="17"/>
  <c r="AK3186" i="17"/>
  <c r="AK3187" i="17"/>
  <c r="AK3188" i="17"/>
  <c r="AK3189" i="17"/>
  <c r="AK3190" i="17"/>
  <c r="AK3191" i="17"/>
  <c r="AK3192" i="17"/>
  <c r="AK3193" i="17"/>
  <c r="AK3194" i="17"/>
  <c r="AK3195" i="17"/>
  <c r="AK3196" i="17"/>
  <c r="AK3197" i="17"/>
  <c r="AK3198" i="17"/>
  <c r="AK3199" i="17"/>
  <c r="AK3200" i="17"/>
  <c r="AK3201" i="17"/>
  <c r="AK3202" i="17"/>
  <c r="AK3203" i="17"/>
  <c r="AK3204" i="17"/>
  <c r="AK3205" i="17"/>
  <c r="AK3206" i="17"/>
  <c r="AK3207" i="17"/>
  <c r="AK3208" i="17"/>
  <c r="AK3209" i="17"/>
  <c r="AK3210" i="17"/>
  <c r="AK3211" i="17"/>
  <c r="AK3212" i="17"/>
  <c r="AK3213" i="17"/>
  <c r="AK3214" i="17"/>
  <c r="AK3215" i="17"/>
  <c r="AK3216" i="17"/>
  <c r="AK3217" i="17"/>
  <c r="AK3218" i="17"/>
  <c r="AK3219" i="17"/>
  <c r="AK3220" i="17"/>
  <c r="AK3221" i="17"/>
  <c r="AK3222" i="17"/>
  <c r="AK3223" i="17"/>
  <c r="AK3224" i="17"/>
  <c r="AK3225" i="17"/>
  <c r="AK3226" i="17"/>
  <c r="AK3227" i="17"/>
  <c r="AK3228" i="17"/>
  <c r="AK3229" i="17"/>
  <c r="AK3230" i="17"/>
  <c r="AK3231" i="17"/>
  <c r="AK3232" i="17"/>
  <c r="AK3233" i="17"/>
  <c r="AK3234" i="17"/>
  <c r="AK3235" i="17"/>
  <c r="AK3236" i="17"/>
  <c r="AK3237" i="17"/>
  <c r="AK3238" i="17"/>
  <c r="AK3239" i="17"/>
  <c r="AK3240" i="17"/>
  <c r="AK3241" i="17"/>
  <c r="AK3242" i="17"/>
  <c r="AK3243" i="17"/>
  <c r="AK3244" i="17"/>
  <c r="AK3245" i="17"/>
  <c r="AK3246" i="17"/>
  <c r="AK3247" i="17"/>
  <c r="AK3248" i="17"/>
  <c r="AK3249" i="17"/>
  <c r="AK3250" i="17"/>
  <c r="AK3251" i="17"/>
  <c r="AK3252" i="17"/>
  <c r="AK3253" i="17"/>
  <c r="AK3254" i="17"/>
  <c r="AK3255" i="17"/>
  <c r="AK3256" i="17"/>
  <c r="AK3257" i="17"/>
  <c r="AK3258" i="17"/>
  <c r="AK3259" i="17"/>
  <c r="AK3260" i="17"/>
  <c r="AK3261" i="17"/>
  <c r="AK3262" i="17"/>
  <c r="AK3263" i="17"/>
  <c r="AK3264" i="17"/>
  <c r="AK3265" i="17"/>
  <c r="AK3266" i="17"/>
  <c r="AK3267" i="17"/>
  <c r="AK3268" i="17"/>
  <c r="AK3269" i="17"/>
  <c r="AK3270" i="17"/>
  <c r="AK3271" i="17"/>
  <c r="AK3272" i="17"/>
  <c r="AK3273" i="17"/>
  <c r="AK3274" i="17"/>
  <c r="AK3275" i="17"/>
  <c r="AK3276" i="17"/>
  <c r="AK3277" i="17"/>
  <c r="AK3278" i="17"/>
  <c r="AK3279" i="17"/>
  <c r="AK3280" i="17"/>
  <c r="AK3281" i="17"/>
  <c r="AK3282" i="17"/>
  <c r="AK3283" i="17"/>
  <c r="AK3284" i="17"/>
  <c r="AK3285" i="17"/>
  <c r="AK3286" i="17"/>
  <c r="AK3287" i="17"/>
  <c r="AK3288" i="17"/>
  <c r="AK3289" i="17"/>
  <c r="AK3290" i="17"/>
  <c r="AK3291" i="17"/>
  <c r="AK3292" i="17"/>
  <c r="AK3293" i="17"/>
  <c r="AK3294" i="17"/>
  <c r="AK3295" i="17"/>
  <c r="AK3296" i="17"/>
  <c r="AK3297" i="17"/>
  <c r="AK3298" i="17"/>
  <c r="AK3299" i="17"/>
  <c r="AK3300" i="17"/>
  <c r="AK3301" i="17"/>
  <c r="AK3302" i="17"/>
  <c r="AK3303" i="17"/>
  <c r="AK3304" i="17"/>
  <c r="AK3305" i="17"/>
  <c r="AK3306" i="17"/>
  <c r="AK3307" i="17"/>
  <c r="AK3308" i="17"/>
  <c r="AK3309" i="17"/>
  <c r="AK3310" i="17"/>
  <c r="AK3311" i="17"/>
  <c r="AK3312" i="17"/>
  <c r="AK3313" i="17"/>
  <c r="AK3314" i="17"/>
  <c r="AK3315" i="17"/>
  <c r="AK3316" i="17"/>
  <c r="AK3317" i="17"/>
  <c r="AK3318" i="17"/>
  <c r="AK3319" i="17"/>
  <c r="AK3320" i="17"/>
  <c r="AK3321" i="17"/>
  <c r="AK3322" i="17"/>
  <c r="AK3323" i="17"/>
  <c r="AK3324" i="17"/>
  <c r="AK3325" i="17"/>
  <c r="AK3326" i="17"/>
  <c r="AK3327" i="17"/>
  <c r="AK3328" i="17"/>
  <c r="AK3329" i="17"/>
  <c r="AK3330" i="17"/>
  <c r="AK3331" i="17"/>
  <c r="AK3332" i="17"/>
  <c r="AK3333" i="17"/>
  <c r="AK3334" i="17"/>
  <c r="AK3335" i="17"/>
  <c r="AK3336" i="17"/>
  <c r="AK3337" i="17"/>
  <c r="AK3338" i="17"/>
  <c r="AK3339" i="17"/>
  <c r="AK3340" i="17"/>
  <c r="AK3341" i="17"/>
  <c r="AK3342" i="17"/>
  <c r="AK3343" i="17"/>
  <c r="AK3344" i="17"/>
  <c r="AK3345" i="17"/>
  <c r="AK3346" i="17"/>
  <c r="AK3347" i="17"/>
  <c r="AK3348" i="17"/>
  <c r="AK3349" i="17"/>
  <c r="AK3350" i="17"/>
  <c r="AK3351" i="17"/>
  <c r="AK3352" i="17"/>
  <c r="AK3353" i="17"/>
  <c r="AK3354" i="17"/>
  <c r="AK3355" i="17"/>
  <c r="AK3356" i="17"/>
  <c r="AK3357" i="17"/>
  <c r="AK3358" i="17"/>
  <c r="AK3359" i="17"/>
  <c r="AK3360" i="17"/>
  <c r="AK3361" i="17"/>
  <c r="AK3362" i="17"/>
  <c r="AK3363" i="17"/>
  <c r="AK3364" i="17"/>
  <c r="AK3365" i="17"/>
  <c r="AK3366" i="17"/>
  <c r="AK3367" i="17"/>
  <c r="AK3368" i="17"/>
  <c r="AK3369" i="17"/>
  <c r="AK3370" i="17"/>
  <c r="AK3371" i="17"/>
  <c r="AK3372" i="17"/>
  <c r="AK3373" i="17"/>
  <c r="AK3374" i="17"/>
  <c r="AK3375" i="17"/>
  <c r="AK3376" i="17"/>
  <c r="AK3377" i="17"/>
  <c r="AK3378" i="17"/>
  <c r="AK3379" i="17"/>
  <c r="AK3380" i="17"/>
  <c r="AK3381" i="17"/>
  <c r="AK3382" i="17"/>
  <c r="AK3383" i="17"/>
  <c r="AK3384" i="17"/>
  <c r="AK3385" i="17"/>
  <c r="AK3386" i="17"/>
  <c r="AK3387" i="17"/>
  <c r="AK3388" i="17"/>
  <c r="AK3389" i="17"/>
  <c r="AK3390" i="17"/>
  <c r="AK3391" i="17"/>
  <c r="AK3392" i="17"/>
  <c r="AK3393" i="17"/>
  <c r="AK3394" i="17"/>
  <c r="AK3395" i="17"/>
  <c r="AK3396" i="17"/>
  <c r="AK3397" i="17"/>
  <c r="AK3398" i="17"/>
  <c r="AK3399" i="17"/>
  <c r="AK3400" i="17"/>
  <c r="AK3401" i="17"/>
  <c r="AK3402" i="17"/>
  <c r="AK3403" i="17"/>
  <c r="AK3404" i="17"/>
  <c r="AK3405" i="17"/>
  <c r="AK3406" i="17"/>
  <c r="AK3407" i="17"/>
  <c r="AK3408" i="17"/>
  <c r="AK3409" i="17"/>
  <c r="AK3410" i="17"/>
  <c r="AK3411" i="17"/>
  <c r="AK3412" i="17"/>
  <c r="AK3413" i="17"/>
  <c r="AK3414" i="17"/>
  <c r="AK3415" i="17"/>
  <c r="AK3416" i="17"/>
  <c r="AK3417" i="17"/>
  <c r="AK3418" i="17"/>
  <c r="AK3419" i="17"/>
  <c r="AK3420" i="17"/>
  <c r="AK3421" i="17"/>
  <c r="AK3422" i="17"/>
  <c r="AK3423" i="17"/>
  <c r="AK3424" i="17"/>
  <c r="AK3425" i="17"/>
  <c r="AK3426" i="17"/>
  <c r="AK3427" i="17"/>
  <c r="AK3428" i="17"/>
  <c r="AK3429" i="17"/>
  <c r="AK3430" i="17"/>
  <c r="AK3431" i="17"/>
  <c r="AK3432" i="17"/>
  <c r="AK3433" i="17"/>
  <c r="AK3434" i="17"/>
  <c r="AK3435" i="17"/>
  <c r="AK3436" i="17"/>
  <c r="AK3437" i="17"/>
  <c r="AK3438" i="17"/>
  <c r="AK3439" i="17"/>
  <c r="AK3440" i="17"/>
  <c r="AK3441" i="17"/>
  <c r="AK3442" i="17"/>
  <c r="AK3443" i="17"/>
  <c r="AK3444" i="17"/>
  <c r="AK3445" i="17"/>
  <c r="AK3446" i="17"/>
  <c r="AK3447" i="17"/>
  <c r="AK3448" i="17"/>
  <c r="AK3449" i="17"/>
  <c r="AK3450" i="17"/>
  <c r="AK3451" i="17"/>
  <c r="AK3452" i="17"/>
  <c r="AK3453" i="17"/>
  <c r="AK3454" i="17"/>
  <c r="AK3455" i="17"/>
  <c r="AK3456" i="17"/>
  <c r="AK3457" i="17"/>
  <c r="AK3458" i="17"/>
  <c r="AK3459" i="17"/>
  <c r="AK3460" i="17"/>
  <c r="AK3461" i="17"/>
  <c r="AK3462" i="17"/>
  <c r="AK3463" i="17"/>
  <c r="AK3464" i="17"/>
  <c r="AK3465" i="17"/>
  <c r="AK3466" i="17"/>
  <c r="AK3467" i="17"/>
  <c r="AK3468" i="17"/>
  <c r="AK3469" i="17"/>
  <c r="AK3470" i="17"/>
  <c r="AK3471" i="17"/>
  <c r="AK3472" i="17"/>
  <c r="AK3473" i="17"/>
  <c r="AK3474" i="17"/>
  <c r="AK3475" i="17"/>
  <c r="AK3476" i="17"/>
  <c r="AK3477" i="17"/>
  <c r="AK3478" i="17"/>
  <c r="AK3479" i="17"/>
  <c r="AK3480" i="17"/>
  <c r="AK3481" i="17"/>
  <c r="AK3482" i="17"/>
  <c r="AK3483" i="17"/>
  <c r="AK3484" i="17"/>
  <c r="AK3485" i="17"/>
  <c r="AK3486" i="17"/>
  <c r="AK3487" i="17"/>
  <c r="AK3488" i="17"/>
  <c r="AK3489" i="17"/>
  <c r="AK3490" i="17"/>
  <c r="AK3491" i="17"/>
  <c r="AK3492" i="17"/>
  <c r="AK3493" i="17"/>
  <c r="AK3494" i="17"/>
  <c r="AK3495" i="17"/>
  <c r="AK3496" i="17"/>
  <c r="AK3497" i="17"/>
  <c r="AK3498" i="17"/>
  <c r="AK3499" i="17"/>
  <c r="AK3500" i="17"/>
  <c r="AK3501" i="17"/>
  <c r="AK3502" i="17"/>
  <c r="AK3503" i="17"/>
  <c r="AK3504" i="17"/>
  <c r="AK3505" i="17"/>
  <c r="AK3506" i="17"/>
  <c r="AK3507" i="17"/>
  <c r="AK3508" i="17"/>
  <c r="AK3509" i="17"/>
  <c r="AK3510" i="17"/>
  <c r="AK3511" i="17"/>
  <c r="AK3512" i="17"/>
  <c r="AK3513" i="17"/>
  <c r="AK3514" i="17"/>
  <c r="AK3515" i="17"/>
  <c r="AK3516" i="17"/>
  <c r="AK3517" i="17"/>
  <c r="AK3518" i="17"/>
  <c r="AK3519" i="17"/>
  <c r="AK3520" i="17"/>
  <c r="AK3521" i="17"/>
  <c r="AK3522" i="17"/>
  <c r="AK3523" i="17"/>
  <c r="AK3524" i="17"/>
  <c r="AK3525" i="17"/>
  <c r="AK3526" i="17"/>
  <c r="AK3527" i="17"/>
  <c r="AK3528" i="17"/>
  <c r="AK3529" i="17"/>
  <c r="AK3530" i="17"/>
  <c r="AK3531" i="17"/>
  <c r="AK3532" i="17"/>
  <c r="AK3533" i="17"/>
  <c r="AK3534" i="17"/>
  <c r="AK3535" i="17"/>
  <c r="AK3536" i="17"/>
  <c r="AK3537" i="17"/>
  <c r="AK3538" i="17"/>
  <c r="AK3539" i="17"/>
  <c r="AK3540" i="17"/>
  <c r="AK3541" i="17"/>
  <c r="AK3542" i="17"/>
  <c r="AK3543" i="17"/>
  <c r="AK3544" i="17"/>
  <c r="AK3545" i="17"/>
  <c r="AK3546" i="17"/>
  <c r="AK3547" i="17"/>
  <c r="AK3548" i="17"/>
  <c r="AK3549" i="17"/>
  <c r="AK3550" i="17"/>
  <c r="AK3551" i="17"/>
  <c r="AK3552" i="17"/>
  <c r="AK3553" i="17"/>
  <c r="AK3554" i="17"/>
  <c r="AK3555" i="17"/>
  <c r="AK3556" i="17"/>
  <c r="AK3557" i="17"/>
  <c r="AK3558" i="17"/>
  <c r="AK3559" i="17"/>
  <c r="AK3560" i="17"/>
  <c r="AK3561" i="17"/>
  <c r="AK3562" i="17"/>
  <c r="AK3563" i="17"/>
  <c r="AK3564" i="17"/>
  <c r="AK3565" i="17"/>
  <c r="AK3566" i="17"/>
  <c r="AK3567" i="17"/>
  <c r="AK3568" i="17"/>
  <c r="AK3569" i="17"/>
  <c r="AK3570" i="17"/>
  <c r="AK3571" i="17"/>
  <c r="AK3572" i="17"/>
  <c r="AK3573" i="17"/>
  <c r="AK3574" i="17"/>
  <c r="AK3575" i="17"/>
  <c r="AK3576" i="17"/>
  <c r="AK3577" i="17"/>
  <c r="AK3578" i="17"/>
  <c r="AK3579" i="17"/>
  <c r="AK3580" i="17"/>
  <c r="AK3581" i="17"/>
  <c r="AK3582" i="17"/>
  <c r="AK3583" i="17"/>
  <c r="AK3584" i="17"/>
  <c r="AK3585" i="17"/>
  <c r="AK3586" i="17"/>
  <c r="AK3587" i="17"/>
  <c r="AK3588" i="17"/>
  <c r="AK3589" i="17"/>
  <c r="AK3590" i="17"/>
  <c r="AK3591" i="17"/>
  <c r="AK3592" i="17"/>
  <c r="AK3593" i="17"/>
  <c r="AK3594" i="17"/>
  <c r="AK3595" i="17"/>
  <c r="AK3596" i="17"/>
  <c r="AK3597" i="17"/>
  <c r="AK3598" i="17"/>
  <c r="AK3599" i="17"/>
  <c r="AK3600" i="17"/>
  <c r="AK3601" i="17"/>
  <c r="AK3602" i="17"/>
  <c r="AK3603" i="17"/>
  <c r="AK3604" i="17"/>
  <c r="AK3605" i="17"/>
  <c r="AK3606" i="17"/>
  <c r="AK3607" i="17"/>
  <c r="AK3608" i="17"/>
  <c r="AK3609" i="17"/>
  <c r="AK3610" i="17"/>
  <c r="AK3611" i="17"/>
  <c r="AK3612" i="17"/>
  <c r="AK3613" i="17"/>
  <c r="AK3614" i="17"/>
  <c r="AK3615" i="17"/>
  <c r="AK3616" i="17"/>
  <c r="AK3617" i="17"/>
  <c r="AK3618" i="17"/>
  <c r="AK3619" i="17"/>
  <c r="AK3620" i="17"/>
  <c r="AK3621" i="17"/>
  <c r="AK3622" i="17"/>
  <c r="AK3623" i="17"/>
  <c r="AK3624" i="17"/>
  <c r="AK3625" i="17"/>
  <c r="AK3626" i="17"/>
  <c r="AK3627" i="17"/>
  <c r="AK3628" i="17"/>
  <c r="AK3629" i="17"/>
  <c r="AK3630" i="17"/>
  <c r="AK3631" i="17"/>
  <c r="AK3632" i="17"/>
  <c r="AK3633" i="17"/>
  <c r="AK3634" i="17"/>
  <c r="AK3635" i="17"/>
  <c r="AK3636" i="17"/>
  <c r="AK3637" i="17"/>
  <c r="AK3638" i="17"/>
  <c r="AK3639" i="17"/>
  <c r="AK3640" i="17"/>
  <c r="AK3641" i="17"/>
  <c r="AK3642" i="17"/>
  <c r="AK3643" i="17"/>
  <c r="AK3644" i="17"/>
  <c r="AK3645" i="17"/>
  <c r="AK3646" i="17"/>
  <c r="AK3647" i="17"/>
  <c r="AK3648" i="17"/>
  <c r="AK3649" i="17"/>
  <c r="AK3650" i="17"/>
  <c r="AK3651" i="17"/>
  <c r="AK3652" i="17"/>
  <c r="AK3653" i="17"/>
  <c r="AK3654" i="17"/>
  <c r="AK3655" i="17"/>
  <c r="AK3656" i="17"/>
  <c r="AK3657" i="17"/>
  <c r="AK3658" i="17"/>
  <c r="AK3659" i="17"/>
  <c r="AK3660" i="17"/>
  <c r="AK3661" i="17"/>
  <c r="AK3662" i="17"/>
  <c r="AK3663" i="17"/>
  <c r="AK3664" i="17"/>
  <c r="AK3665" i="17"/>
  <c r="AK3666" i="17"/>
  <c r="AK3667" i="17"/>
  <c r="AK3668" i="17"/>
  <c r="AK3669" i="17"/>
  <c r="AK3670" i="17"/>
  <c r="AK3671" i="17"/>
  <c r="AK3672" i="17"/>
  <c r="AK3673" i="17"/>
  <c r="AK3674" i="17"/>
  <c r="AK3675" i="17"/>
  <c r="AK3676" i="17"/>
  <c r="AK3677" i="17"/>
  <c r="AK3678" i="17"/>
  <c r="AK3679" i="17"/>
  <c r="AK3680" i="17"/>
  <c r="AK3681" i="17"/>
  <c r="AK3682" i="17"/>
  <c r="AK3683" i="17"/>
  <c r="AK3684" i="17"/>
  <c r="AK3685" i="17"/>
  <c r="AK3686" i="17"/>
  <c r="AK3687" i="17"/>
  <c r="AK3688" i="17"/>
  <c r="AK3689" i="17"/>
  <c r="AK3690" i="17"/>
  <c r="AK3691" i="17"/>
  <c r="AK3692" i="17"/>
  <c r="AK3693" i="17"/>
  <c r="AK3694" i="17"/>
  <c r="AK3695" i="17"/>
  <c r="AK3696" i="17"/>
  <c r="AK3697" i="17"/>
  <c r="AK3698" i="17"/>
  <c r="AK3699" i="17"/>
  <c r="AK3700" i="17"/>
  <c r="AK3701" i="17"/>
  <c r="AK3702" i="17"/>
  <c r="AK3703" i="17"/>
  <c r="AK3704" i="17"/>
  <c r="AK3705" i="17"/>
  <c r="AK3706" i="17"/>
  <c r="AK3707" i="17"/>
  <c r="AK3708" i="17"/>
  <c r="AK3709" i="17"/>
  <c r="AK3710" i="17"/>
  <c r="AK3711" i="17"/>
  <c r="AK3712" i="17"/>
  <c r="AK3713" i="17"/>
  <c r="AK3714" i="17"/>
  <c r="AK3715" i="17"/>
  <c r="AK3716" i="17"/>
  <c r="AK3717" i="17"/>
  <c r="AK3718" i="17"/>
  <c r="AK3719" i="17"/>
  <c r="AK3720" i="17"/>
  <c r="AK3721" i="17"/>
  <c r="AK3722" i="17"/>
  <c r="AK3723" i="17"/>
  <c r="AK3724" i="17"/>
  <c r="AK3725" i="17"/>
  <c r="AK3726" i="17"/>
  <c r="AK3727" i="17"/>
  <c r="AK3728" i="17"/>
  <c r="AK3729" i="17"/>
  <c r="AK3730" i="17"/>
  <c r="AK3731" i="17"/>
  <c r="AK3732" i="17"/>
  <c r="AK3733" i="17"/>
  <c r="AK3734" i="17"/>
  <c r="AK3735" i="17"/>
  <c r="AK3736" i="17"/>
  <c r="AK3737" i="17"/>
  <c r="AK3738" i="17"/>
  <c r="AK3739" i="17"/>
  <c r="AK3740" i="17"/>
  <c r="AK3741" i="17"/>
  <c r="AK3742" i="17"/>
  <c r="AK3743" i="17"/>
  <c r="AK3744" i="17"/>
  <c r="AK3745" i="17"/>
  <c r="AK3746" i="17"/>
  <c r="AK3747" i="17"/>
  <c r="AK3748" i="17"/>
  <c r="AK3749" i="17"/>
  <c r="AK3750" i="17"/>
  <c r="AK3751" i="17"/>
  <c r="AK3752" i="17"/>
  <c r="AK3753" i="17"/>
  <c r="AK3754" i="17"/>
  <c r="AK3755" i="17"/>
  <c r="AK3756" i="17"/>
  <c r="AK3757" i="17"/>
  <c r="AK3758" i="17"/>
  <c r="AK3759" i="17"/>
  <c r="AK3760" i="17"/>
  <c r="AK3761" i="17"/>
  <c r="AK3762" i="17"/>
  <c r="AK3763" i="17"/>
  <c r="AK3764" i="17"/>
  <c r="AK3765" i="17"/>
  <c r="AK3766" i="17"/>
  <c r="AK3767" i="17"/>
  <c r="AK3768" i="17"/>
  <c r="AK3769" i="17"/>
  <c r="AK3770" i="17"/>
  <c r="AK3771" i="17"/>
  <c r="AK3772" i="17"/>
  <c r="AK3773" i="17"/>
  <c r="AK3774" i="17"/>
  <c r="AK3775" i="17"/>
  <c r="AK3776" i="17"/>
  <c r="AK3777" i="17"/>
  <c r="AK3778" i="17"/>
  <c r="AK3779" i="17"/>
  <c r="AK3780" i="17"/>
  <c r="AK3781" i="17"/>
  <c r="AK3782" i="17"/>
  <c r="AK3783" i="17"/>
  <c r="AK3784" i="17"/>
  <c r="AK3785" i="17"/>
  <c r="AK3786" i="17"/>
  <c r="AK3787" i="17"/>
  <c r="AK3788" i="17"/>
  <c r="AK3789" i="17"/>
  <c r="AK3790" i="17"/>
  <c r="AK3791" i="17"/>
  <c r="AK3792" i="17"/>
  <c r="AK3793" i="17"/>
  <c r="AK3794" i="17"/>
  <c r="AK3795" i="17"/>
  <c r="AK3796" i="17"/>
  <c r="AK3797" i="17"/>
  <c r="AK3798" i="17"/>
  <c r="AK3799" i="17"/>
  <c r="AK3800" i="17"/>
  <c r="AK3801" i="17"/>
  <c r="AK3802" i="17"/>
  <c r="AK3803" i="17"/>
  <c r="AK3804" i="17"/>
  <c r="AK3805" i="17"/>
  <c r="AK3806" i="17"/>
  <c r="AK3807" i="17"/>
  <c r="AK3808" i="17"/>
  <c r="AK3809" i="17"/>
  <c r="AK3810" i="17"/>
  <c r="AK3811" i="17"/>
  <c r="AK3812" i="17"/>
  <c r="AK3813" i="17"/>
  <c r="AK3814" i="17"/>
  <c r="AK3815" i="17"/>
  <c r="AK3816" i="17"/>
  <c r="AK3817" i="17"/>
  <c r="AK3818" i="17"/>
  <c r="AK3819" i="17"/>
  <c r="AK3820" i="17"/>
  <c r="AK3821" i="17"/>
  <c r="AK3822" i="17"/>
  <c r="AK3823" i="17"/>
  <c r="AK3824" i="17"/>
  <c r="AK3825" i="17"/>
  <c r="AK3826" i="17"/>
  <c r="AK3827" i="17"/>
  <c r="AK3828" i="17"/>
  <c r="AK3829" i="17"/>
  <c r="AK3830" i="17"/>
  <c r="AK3831" i="17"/>
  <c r="AK3832" i="17"/>
  <c r="AK3833" i="17"/>
  <c r="AK3834" i="17"/>
  <c r="AK3835" i="17"/>
  <c r="AK3836" i="17"/>
  <c r="AK3837" i="17"/>
  <c r="AK3838" i="17"/>
  <c r="AK3839" i="17"/>
  <c r="AK3840" i="17"/>
  <c r="AK3841" i="17"/>
  <c r="AK3842" i="17"/>
  <c r="AK3843" i="17"/>
  <c r="AK3844" i="17"/>
  <c r="AK3845" i="17"/>
  <c r="AK3846" i="17"/>
  <c r="AK3847" i="17"/>
  <c r="AK3848" i="17"/>
  <c r="AK3849" i="17"/>
  <c r="AK3850" i="17"/>
  <c r="AK3851" i="17"/>
  <c r="AK3852" i="17"/>
  <c r="AK3853" i="17"/>
  <c r="AK3854" i="17"/>
  <c r="AK3855" i="17"/>
  <c r="AK3856" i="17"/>
  <c r="AK3857" i="17"/>
  <c r="AK3858" i="17"/>
  <c r="AK3859" i="17"/>
  <c r="AK3860" i="17"/>
  <c r="AK3861" i="17"/>
  <c r="AK3862" i="17"/>
  <c r="AK3863" i="17"/>
  <c r="AK3864" i="17"/>
  <c r="AK3865" i="17"/>
  <c r="AK3866" i="17"/>
  <c r="AK3867" i="17"/>
  <c r="AK3868" i="17"/>
  <c r="AK3869" i="17"/>
  <c r="AK3870" i="17"/>
  <c r="AK3871" i="17"/>
  <c r="AK3872" i="17"/>
  <c r="AK3873" i="17"/>
  <c r="AK3874" i="17"/>
  <c r="AK3875" i="17"/>
  <c r="AK3876" i="17"/>
  <c r="AK3877" i="17"/>
  <c r="AK3878" i="17"/>
  <c r="AK3879" i="17"/>
  <c r="AK3880" i="17"/>
  <c r="AK3881" i="17"/>
  <c r="AK3882" i="17"/>
  <c r="AK3883" i="17"/>
  <c r="AK3884" i="17"/>
  <c r="AK3885" i="17"/>
  <c r="AK3886" i="17"/>
  <c r="AK3887" i="17"/>
  <c r="AK3888" i="17"/>
  <c r="AK3889" i="17"/>
  <c r="AK3890" i="17"/>
  <c r="AK3891" i="17"/>
  <c r="AK3892" i="17"/>
  <c r="AK3893" i="17"/>
  <c r="AK3894" i="17"/>
  <c r="AK3895" i="17"/>
  <c r="AK3896" i="17"/>
  <c r="AK3897" i="17"/>
  <c r="AK3898" i="17"/>
  <c r="AK3899" i="17"/>
  <c r="AK3900" i="17"/>
  <c r="AK3901" i="17"/>
  <c r="AK3902" i="17"/>
  <c r="AK3903" i="17"/>
  <c r="AK3904" i="17"/>
  <c r="AK3905" i="17"/>
  <c r="AK3906" i="17"/>
  <c r="AK3907" i="17"/>
  <c r="AK3908" i="17"/>
  <c r="AK3909" i="17"/>
  <c r="AK3910" i="17"/>
  <c r="AK3911" i="17"/>
  <c r="AK3912" i="17"/>
  <c r="AK3913" i="17"/>
  <c r="AK3914" i="17"/>
  <c r="AK3915" i="17"/>
  <c r="AK3916" i="17"/>
  <c r="AK3917" i="17"/>
  <c r="AK3918" i="17"/>
  <c r="AK3919" i="17"/>
  <c r="AK3920" i="17"/>
  <c r="AK3921" i="17"/>
  <c r="AK3922" i="17"/>
  <c r="AK3923" i="17"/>
  <c r="AK3924" i="17"/>
  <c r="AK3925" i="17"/>
  <c r="AK3926" i="17"/>
  <c r="AK3927" i="17"/>
  <c r="AK3928" i="17"/>
  <c r="AK3929" i="17"/>
  <c r="AK3930" i="17"/>
  <c r="AK3931" i="17"/>
  <c r="AK3932" i="17"/>
  <c r="AK3933" i="17"/>
  <c r="AK3934" i="17"/>
  <c r="AK3935" i="17"/>
  <c r="AK3936" i="17"/>
  <c r="AK3937" i="17"/>
  <c r="AK3938" i="17"/>
  <c r="AK3939" i="17"/>
  <c r="AK3940" i="17"/>
  <c r="AK3941" i="17"/>
  <c r="AK3942" i="17"/>
  <c r="AK3943" i="17"/>
  <c r="AK3944" i="17"/>
  <c r="AK3945" i="17"/>
  <c r="AK3946" i="17"/>
  <c r="AK3947" i="17"/>
  <c r="AK3948" i="17"/>
  <c r="AK3949" i="17"/>
  <c r="AK3950" i="17"/>
  <c r="AK3951" i="17"/>
  <c r="AK3952" i="17"/>
  <c r="AK3953" i="17"/>
  <c r="AK3954" i="17"/>
  <c r="AK3955" i="17"/>
  <c r="AK3956" i="17"/>
  <c r="AK3957" i="17"/>
  <c r="AK3958" i="17"/>
  <c r="AK3959" i="17"/>
  <c r="AK3960" i="17"/>
  <c r="AK3961" i="17"/>
  <c r="AK3962" i="17"/>
  <c r="AK3963" i="17"/>
  <c r="AK3964" i="17"/>
  <c r="AK3965" i="17"/>
  <c r="AK3966" i="17"/>
  <c r="AK3967" i="17"/>
  <c r="AK3968" i="17"/>
  <c r="AK3969" i="17"/>
  <c r="AK3970" i="17"/>
  <c r="AK3971" i="17"/>
  <c r="AK3972" i="17"/>
  <c r="AK3973" i="17"/>
  <c r="AK3974" i="17"/>
  <c r="AK3975" i="17"/>
  <c r="AK3976" i="17"/>
  <c r="AK3977" i="17"/>
  <c r="AK3978" i="17"/>
  <c r="AK3979" i="17"/>
  <c r="AK3980" i="17"/>
  <c r="AK3981" i="17"/>
  <c r="AK3982" i="17"/>
  <c r="AK3983" i="17"/>
  <c r="AK3984" i="17"/>
  <c r="AK3985" i="17"/>
  <c r="AK3986" i="17"/>
  <c r="AK3987" i="17"/>
  <c r="AK3988" i="17"/>
  <c r="AK3989" i="17"/>
  <c r="AK3990" i="17"/>
  <c r="AK3991" i="17"/>
  <c r="AK3992" i="17"/>
  <c r="AK3993" i="17"/>
  <c r="AK3994" i="17"/>
  <c r="AK3995" i="17"/>
  <c r="AK3996" i="17"/>
  <c r="AK3997" i="17"/>
  <c r="AK3998" i="17"/>
  <c r="AK3999" i="17"/>
  <c r="AK4000" i="17"/>
  <c r="AK4001" i="17"/>
  <c r="AK4002" i="17"/>
  <c r="AK4003" i="17"/>
  <c r="AK4004" i="17"/>
  <c r="AK4005" i="17"/>
  <c r="AK4006" i="17"/>
  <c r="AK4007" i="17"/>
  <c r="AK4008" i="17"/>
  <c r="AK4009" i="17"/>
  <c r="AK4010" i="17"/>
  <c r="AK4011" i="17"/>
  <c r="AK4012" i="17"/>
  <c r="AK4013" i="17"/>
  <c r="AK4014" i="17"/>
  <c r="AK4015" i="17"/>
  <c r="AK4016" i="17"/>
  <c r="AK4017" i="17"/>
  <c r="AK4018" i="17"/>
  <c r="AK4019" i="17"/>
  <c r="AK4020" i="17"/>
  <c r="AK4021" i="17"/>
  <c r="AK4022" i="17"/>
  <c r="AK4023" i="17"/>
  <c r="AK4024" i="17"/>
  <c r="AK4025" i="17"/>
  <c r="AK4026" i="17"/>
  <c r="AK4027" i="17"/>
  <c r="AK4028" i="17"/>
  <c r="AK4029" i="17"/>
  <c r="AK4030" i="17"/>
  <c r="AK4031" i="17"/>
  <c r="AK4032" i="17"/>
  <c r="AK4033" i="17"/>
  <c r="AK4034" i="17"/>
  <c r="AK4035" i="17"/>
  <c r="AK4036" i="17"/>
  <c r="AK4037" i="17"/>
  <c r="AK4038" i="17"/>
  <c r="AK4039" i="17"/>
  <c r="AK4040" i="17"/>
  <c r="AK4041" i="17"/>
  <c r="AK4042" i="17"/>
  <c r="AK4043" i="17"/>
  <c r="AK4044" i="17"/>
  <c r="AK4045" i="17"/>
  <c r="AK4046" i="17"/>
  <c r="AK4047" i="17"/>
  <c r="AK4048" i="17"/>
  <c r="AK4049" i="17"/>
  <c r="AK4050" i="17"/>
  <c r="AK4051" i="17"/>
  <c r="AK4052" i="17"/>
  <c r="AK4053" i="17"/>
  <c r="AK4054" i="17"/>
  <c r="AK4055" i="17"/>
  <c r="AK4056" i="17"/>
  <c r="AK4057" i="17"/>
  <c r="AK4058" i="17"/>
  <c r="AK4059" i="17"/>
  <c r="AK4060" i="17"/>
  <c r="AK4061" i="17"/>
  <c r="AK4062" i="17"/>
  <c r="AK4063" i="17"/>
  <c r="AK4064" i="17"/>
  <c r="AK4065" i="17"/>
  <c r="AK4066" i="17"/>
  <c r="AK4067" i="17"/>
  <c r="AK4068" i="17"/>
  <c r="AK4069" i="17"/>
  <c r="AK4070" i="17"/>
  <c r="AK4071" i="17"/>
  <c r="AK4072" i="17"/>
  <c r="AK4073" i="17"/>
  <c r="AK4074" i="17"/>
  <c r="AK4075" i="17"/>
  <c r="AK4076" i="17"/>
  <c r="AK4077" i="17"/>
  <c r="AK4078" i="17"/>
  <c r="AK4079" i="17"/>
  <c r="AK4080" i="17"/>
  <c r="AK4081" i="17"/>
  <c r="AK4082" i="17"/>
  <c r="AK4083" i="17"/>
  <c r="AK4084" i="17"/>
  <c r="AK4085" i="17"/>
  <c r="AK4086" i="17"/>
  <c r="AK4087" i="17"/>
  <c r="AK4088" i="17"/>
  <c r="AK4089" i="17"/>
  <c r="AK4090" i="17"/>
  <c r="AK4091" i="17"/>
  <c r="AK4092" i="17"/>
  <c r="AK4093" i="17"/>
  <c r="AK4094" i="17"/>
  <c r="AK4095" i="17"/>
  <c r="AK4096" i="17"/>
  <c r="AK4097" i="17"/>
  <c r="AK4098" i="17"/>
  <c r="AK4099" i="17"/>
  <c r="AK4100" i="17"/>
  <c r="AK4101" i="17"/>
  <c r="AK4102" i="17"/>
  <c r="AK4103" i="17"/>
  <c r="AK4104" i="17"/>
  <c r="AK4105" i="17"/>
  <c r="AK4106" i="17"/>
  <c r="AK4107" i="17"/>
  <c r="AK4108" i="17"/>
  <c r="AK4109" i="17"/>
  <c r="AK4110" i="17"/>
  <c r="AK4111" i="17"/>
  <c r="AK4112" i="17"/>
  <c r="AK4113" i="17"/>
  <c r="AK4114" i="17"/>
  <c r="AK4115" i="17"/>
  <c r="AK4116" i="17"/>
  <c r="AK4117" i="17"/>
  <c r="AK4118" i="17"/>
  <c r="AK4119" i="17"/>
  <c r="AK4120" i="17"/>
  <c r="AK4121" i="17"/>
  <c r="AK4122" i="17"/>
  <c r="AK4123" i="17"/>
  <c r="AK4124" i="17"/>
  <c r="AK4125" i="17"/>
  <c r="AK4126" i="17"/>
  <c r="AK4127" i="17"/>
  <c r="AK4128" i="17"/>
  <c r="AK4129" i="17"/>
  <c r="AK4130" i="17"/>
  <c r="AK4131" i="17"/>
  <c r="AK4132" i="17"/>
  <c r="AK4133" i="17"/>
  <c r="AK4134" i="17"/>
  <c r="AK4135" i="17"/>
  <c r="AK4136" i="17"/>
  <c r="AK4137" i="17"/>
  <c r="AK4138" i="17"/>
  <c r="AK4139" i="17"/>
  <c r="AK4140" i="17"/>
  <c r="AK4141" i="17"/>
  <c r="AK4142" i="17"/>
  <c r="AK4143" i="17"/>
  <c r="AK4144" i="17"/>
  <c r="AK4145" i="17"/>
  <c r="AK4146" i="17"/>
  <c r="AK4147" i="17"/>
  <c r="AK4148" i="17"/>
  <c r="AK4149" i="17"/>
  <c r="AK4150" i="17"/>
  <c r="AK4151" i="17"/>
  <c r="AK4152" i="17"/>
  <c r="AK4153" i="17"/>
  <c r="AK4154" i="17"/>
  <c r="AK4155" i="17"/>
  <c r="AK4156" i="17"/>
  <c r="AK4157" i="17"/>
  <c r="AK4158" i="17"/>
  <c r="AK4159" i="17"/>
  <c r="AK4160" i="17"/>
  <c r="AK4161" i="17"/>
  <c r="AK4162" i="17"/>
  <c r="AK4163" i="17"/>
  <c r="AK4164" i="17"/>
  <c r="AK4165" i="17"/>
  <c r="AK4166" i="17"/>
  <c r="AK4167" i="17"/>
  <c r="AK4168" i="17"/>
  <c r="AK4169" i="17"/>
  <c r="AK4170" i="17"/>
  <c r="AK4171" i="17"/>
  <c r="AK4172" i="17"/>
  <c r="AK4173" i="17"/>
  <c r="AK4174" i="17"/>
  <c r="AK4175" i="17"/>
  <c r="AK8" i="17"/>
  <c r="B6" i="30"/>
  <c r="B5" i="30"/>
  <c r="B4" i="30"/>
  <c r="B3" i="30"/>
  <c r="B2" i="30"/>
  <c r="B1" i="30"/>
  <c r="E82" i="30"/>
  <c r="D82" i="30"/>
  <c r="C82" i="30"/>
  <c r="B82" i="30"/>
  <c r="A82" i="30"/>
  <c r="E67" i="30"/>
  <c r="D67" i="30"/>
  <c r="C67" i="30"/>
  <c r="B67" i="30"/>
  <c r="A67" i="30"/>
  <c r="E63" i="30"/>
  <c r="D63" i="30"/>
  <c r="C63" i="30"/>
  <c r="B63" i="30"/>
  <c r="A63" i="30"/>
  <c r="E45" i="30"/>
  <c r="D45" i="30"/>
  <c r="C45" i="30"/>
  <c r="B45" i="30"/>
  <c r="A45" i="30"/>
  <c r="F45" i="39"/>
  <c r="F63" i="39"/>
  <c r="F67" i="39"/>
  <c r="F82" i="39"/>
  <c r="B81" i="28"/>
  <c r="B80" i="28"/>
  <c r="B59" i="28"/>
  <c r="A53" i="28"/>
  <c r="B53" i="28"/>
  <c r="C53" i="28"/>
  <c r="D53" i="28"/>
  <c r="E53" i="28"/>
  <c r="A54" i="28"/>
  <c r="B54" i="28"/>
  <c r="C54" i="28"/>
  <c r="D54" i="28"/>
  <c r="E54" i="28"/>
  <c r="A55" i="28"/>
  <c r="B55" i="28"/>
  <c r="C55" i="28"/>
  <c r="D55" i="28"/>
  <c r="E55" i="28"/>
  <c r="A56" i="28"/>
  <c r="B56" i="28"/>
  <c r="C56" i="28"/>
  <c r="D56" i="28"/>
  <c r="E56" i="28"/>
  <c r="A57" i="28"/>
  <c r="B57" i="28"/>
  <c r="C57" i="28"/>
  <c r="D57" i="28"/>
  <c r="E57" i="28"/>
  <c r="A58" i="28"/>
  <c r="B58" i="28"/>
  <c r="C58" i="28"/>
  <c r="D58" i="28"/>
  <c r="E58" i="28"/>
  <c r="A60" i="28"/>
  <c r="B60" i="28"/>
  <c r="C60" i="28"/>
  <c r="D60" i="28"/>
  <c r="E60" i="28"/>
  <c r="A61" i="28"/>
  <c r="B61" i="28"/>
  <c r="C61" i="28"/>
  <c r="D61" i="28"/>
  <c r="E61" i="28"/>
  <c r="A62" i="28"/>
  <c r="B62" i="28"/>
  <c r="C62" i="28"/>
  <c r="D62" i="28"/>
  <c r="E62" i="28"/>
  <c r="A63" i="28"/>
  <c r="B63" i="28"/>
  <c r="C63" i="28"/>
  <c r="D63" i="28"/>
  <c r="E63" i="28"/>
  <c r="A64" i="28"/>
  <c r="B64" i="28"/>
  <c r="C64" i="28"/>
  <c r="D64" i="28"/>
  <c r="E64" i="28"/>
  <c r="A65" i="28"/>
  <c r="B65" i="28"/>
  <c r="C65" i="28"/>
  <c r="D65" i="28"/>
  <c r="E65" i="28"/>
  <c r="A66" i="28"/>
  <c r="B66" i="28"/>
  <c r="C66" i="28"/>
  <c r="D66" i="28"/>
  <c r="E66" i="28"/>
  <c r="A67" i="28"/>
  <c r="B67" i="28"/>
  <c r="C67" i="28"/>
  <c r="D67" i="28"/>
  <c r="E67" i="28"/>
  <c r="A68" i="28"/>
  <c r="B68" i="28"/>
  <c r="C68" i="28"/>
  <c r="D68" i="28"/>
  <c r="E68" i="28"/>
  <c r="A69" i="28"/>
  <c r="B69" i="28"/>
  <c r="C69" i="28"/>
  <c r="D69" i="28"/>
  <c r="E69" i="28"/>
  <c r="A70" i="28"/>
  <c r="B70" i="28"/>
  <c r="C70" i="28"/>
  <c r="D70" i="28"/>
  <c r="E70" i="28"/>
  <c r="A71" i="28"/>
  <c r="B71" i="28"/>
  <c r="C71" i="28"/>
  <c r="D71" i="28"/>
  <c r="E71" i="28"/>
  <c r="A72" i="28"/>
  <c r="B72" i="28"/>
  <c r="C72" i="28"/>
  <c r="D72" i="28"/>
  <c r="E72" i="28"/>
  <c r="A73" i="28"/>
  <c r="B73" i="28"/>
  <c r="C73" i="28"/>
  <c r="D73" i="28"/>
  <c r="E73" i="28"/>
  <c r="A74" i="28"/>
  <c r="B74" i="28"/>
  <c r="C74" i="28"/>
  <c r="D74" i="28"/>
  <c r="E74" i="28"/>
  <c r="A75" i="28"/>
  <c r="B75" i="28"/>
  <c r="C75" i="28"/>
  <c r="D75" i="28"/>
  <c r="E75" i="28"/>
  <c r="A76" i="28"/>
  <c r="B76" i="28"/>
  <c r="C76" i="28"/>
  <c r="D76" i="28"/>
  <c r="E76" i="28"/>
  <c r="A77" i="28"/>
  <c r="B77" i="28"/>
  <c r="C77" i="28"/>
  <c r="D77" i="28"/>
  <c r="E77" i="28"/>
  <c r="A78" i="28"/>
  <c r="B78" i="28"/>
  <c r="C78" i="28"/>
  <c r="D78" i="28"/>
  <c r="E78" i="28"/>
  <c r="A79" i="28"/>
  <c r="B79" i="28"/>
  <c r="C79" i="28"/>
  <c r="D79" i="28"/>
  <c r="E79" i="28"/>
  <c r="A82" i="28"/>
  <c r="B82" i="28"/>
  <c r="C82" i="28"/>
  <c r="D82" i="28"/>
  <c r="E82" i="28"/>
  <c r="A83" i="28"/>
  <c r="B83" i="28"/>
  <c r="C83" i="28"/>
  <c r="D83" i="28"/>
  <c r="E83" i="28"/>
  <c r="A84" i="28"/>
  <c r="B84" i="28"/>
  <c r="C84" i="28"/>
  <c r="D84" i="28"/>
  <c r="E84" i="28"/>
  <c r="A13" i="28"/>
  <c r="B13" i="28"/>
  <c r="C13" i="28"/>
  <c r="D13" i="28"/>
  <c r="E13" i="28"/>
  <c r="A14" i="28"/>
  <c r="B14" i="28"/>
  <c r="C14" i="28"/>
  <c r="D14" i="28"/>
  <c r="E14" i="28"/>
  <c r="A15" i="28"/>
  <c r="B15" i="28"/>
  <c r="C15" i="28"/>
  <c r="D15" i="28"/>
  <c r="E15" i="28"/>
  <c r="A16" i="28"/>
  <c r="B16" i="28"/>
  <c r="C16" i="28"/>
  <c r="D16" i="28"/>
  <c r="E16" i="28"/>
  <c r="A17" i="28"/>
  <c r="B17" i="28"/>
  <c r="C17" i="28"/>
  <c r="D17" i="28"/>
  <c r="E17" i="28"/>
  <c r="A18" i="28"/>
  <c r="B18" i="28"/>
  <c r="C18" i="28"/>
  <c r="D18" i="28"/>
  <c r="E18" i="28"/>
  <c r="A19" i="28"/>
  <c r="B19" i="28"/>
  <c r="C19" i="28"/>
  <c r="D19" i="28"/>
  <c r="E19" i="28"/>
  <c r="A20" i="28"/>
  <c r="B20" i="28"/>
  <c r="C20" i="28"/>
  <c r="D20" i="28"/>
  <c r="E20" i="28"/>
  <c r="A21" i="28"/>
  <c r="B21" i="28"/>
  <c r="C21" i="28"/>
  <c r="D21" i="28"/>
  <c r="E21" i="28"/>
  <c r="A22" i="28"/>
  <c r="B22" i="28"/>
  <c r="C22" i="28"/>
  <c r="D22" i="28"/>
  <c r="E22" i="28"/>
  <c r="A23" i="28"/>
  <c r="B23" i="28"/>
  <c r="C23" i="28"/>
  <c r="D23" i="28"/>
  <c r="E23" i="28"/>
  <c r="A24" i="28"/>
  <c r="B24" i="28"/>
  <c r="C24" i="28"/>
  <c r="D24" i="28"/>
  <c r="E24" i="28"/>
  <c r="A25" i="28"/>
  <c r="B25" i="28"/>
  <c r="C25" i="28"/>
  <c r="D25" i="28"/>
  <c r="E25" i="28"/>
  <c r="A26" i="28"/>
  <c r="B26" i="28"/>
  <c r="C26" i="28"/>
  <c r="D26" i="28"/>
  <c r="E26" i="28"/>
  <c r="A27" i="28"/>
  <c r="B27" i="28"/>
  <c r="C27" i="28"/>
  <c r="D27" i="28"/>
  <c r="E27" i="28"/>
  <c r="A28" i="28"/>
  <c r="B28" i="28"/>
  <c r="C28" i="28"/>
  <c r="D28" i="28"/>
  <c r="E28" i="28"/>
  <c r="A29" i="28"/>
  <c r="B29" i="28"/>
  <c r="C29" i="28"/>
  <c r="D29" i="28"/>
  <c r="E29" i="28"/>
  <c r="A30" i="28"/>
  <c r="B30" i="28"/>
  <c r="C30" i="28"/>
  <c r="D30" i="28"/>
  <c r="E30" i="28"/>
  <c r="A31" i="28"/>
  <c r="B31" i="28"/>
  <c r="C31" i="28"/>
  <c r="D31" i="28"/>
  <c r="E31" i="28"/>
  <c r="A32" i="28"/>
  <c r="B32" i="28"/>
  <c r="C32" i="28"/>
  <c r="D32" i="28"/>
  <c r="E32" i="28"/>
  <c r="A33" i="28"/>
  <c r="B33" i="28"/>
  <c r="C33" i="28"/>
  <c r="D33" i="28"/>
  <c r="E33" i="28"/>
  <c r="A34" i="28"/>
  <c r="B34" i="28"/>
  <c r="C34" i="28"/>
  <c r="D34" i="28"/>
  <c r="E34" i="28"/>
  <c r="A35" i="28"/>
  <c r="B35" i="28"/>
  <c r="C35" i="28"/>
  <c r="D35" i="28"/>
  <c r="E35" i="28"/>
  <c r="A36" i="28"/>
  <c r="B36" i="28"/>
  <c r="C36" i="28"/>
  <c r="D36" i="28"/>
  <c r="E36" i="28"/>
  <c r="A37" i="28"/>
  <c r="B37" i="28"/>
  <c r="C37" i="28"/>
  <c r="D37" i="28"/>
  <c r="E37" i="28"/>
  <c r="A38" i="28"/>
  <c r="B38" i="28"/>
  <c r="C38" i="28"/>
  <c r="D38" i="28"/>
  <c r="E38" i="28"/>
  <c r="A39" i="28"/>
  <c r="B39" i="28"/>
  <c r="C39" i="28"/>
  <c r="D39" i="28"/>
  <c r="E39" i="28"/>
  <c r="A40" i="28"/>
  <c r="B40" i="28"/>
  <c r="C40" i="28"/>
  <c r="D40" i="28"/>
  <c r="E40" i="28"/>
  <c r="A41" i="28"/>
  <c r="B41" i="28"/>
  <c r="C41" i="28"/>
  <c r="D41" i="28"/>
  <c r="E41" i="28"/>
  <c r="A42" i="28"/>
  <c r="B42" i="28"/>
  <c r="C42" i="28"/>
  <c r="D42" i="28"/>
  <c r="E42" i="28"/>
  <c r="A43" i="28"/>
  <c r="B43" i="28"/>
  <c r="C43" i="28"/>
  <c r="D43" i="28"/>
  <c r="E43" i="28"/>
  <c r="A44" i="28"/>
  <c r="B44" i="28"/>
  <c r="C44" i="28"/>
  <c r="D44" i="28"/>
  <c r="E44" i="28"/>
  <c r="A45" i="28"/>
  <c r="B45" i="28"/>
  <c r="C45" i="28"/>
  <c r="D45" i="28"/>
  <c r="E45" i="28"/>
  <c r="A46" i="28"/>
  <c r="B46" i="28"/>
  <c r="C46" i="28"/>
  <c r="D46" i="28"/>
  <c r="E46" i="28"/>
  <c r="A47" i="28"/>
  <c r="B47" i="28"/>
  <c r="C47" i="28"/>
  <c r="D47" i="28"/>
  <c r="E47" i="28"/>
  <c r="A48" i="28"/>
  <c r="B48" i="28"/>
  <c r="C48" i="28"/>
  <c r="D48" i="28"/>
  <c r="E48" i="28"/>
  <c r="A49" i="28"/>
  <c r="B49" i="28"/>
  <c r="C49" i="28"/>
  <c r="D49" i="28"/>
  <c r="E49" i="28"/>
  <c r="A50" i="28"/>
  <c r="B50" i="28"/>
  <c r="C50" i="28"/>
  <c r="D50" i="28"/>
  <c r="E50" i="28"/>
  <c r="A51" i="28"/>
  <c r="B51" i="28"/>
  <c r="C51" i="28"/>
  <c r="D51" i="28"/>
  <c r="E51" i="28"/>
  <c r="A52" i="28"/>
  <c r="B52" i="28"/>
  <c r="C52" i="28"/>
  <c r="D52" i="28"/>
  <c r="E52" i="28"/>
  <c r="E10" i="28"/>
  <c r="E8" i="28"/>
  <c r="E11" i="28"/>
  <c r="E12" i="28"/>
  <c r="A17" i="27"/>
  <c r="B17" i="27"/>
  <c r="C17" i="27"/>
  <c r="D17" i="27"/>
  <c r="E17" i="27"/>
  <c r="F17" i="27"/>
  <c r="A18" i="27"/>
  <c r="B18" i="27"/>
  <c r="C18" i="27"/>
  <c r="D18" i="27"/>
  <c r="E18" i="27"/>
  <c r="F18" i="27"/>
  <c r="A19" i="27"/>
  <c r="B19" i="27"/>
  <c r="C19" i="27"/>
  <c r="D19" i="27"/>
  <c r="E19" i="27"/>
  <c r="F19" i="27"/>
  <c r="A20" i="27"/>
  <c r="B20" i="27"/>
  <c r="C20" i="27"/>
  <c r="D20" i="27"/>
  <c r="E20" i="27"/>
  <c r="F20" i="27"/>
  <c r="A21" i="27"/>
  <c r="B21" i="27"/>
  <c r="C21" i="27"/>
  <c r="D21" i="27"/>
  <c r="E21" i="27"/>
  <c r="F21" i="27"/>
  <c r="A22" i="27"/>
  <c r="B22" i="27"/>
  <c r="C22" i="27"/>
  <c r="D22" i="27"/>
  <c r="E22" i="27"/>
  <c r="F22" i="27"/>
  <c r="A23" i="27"/>
  <c r="B23" i="27"/>
  <c r="C23" i="27"/>
  <c r="D23" i="27"/>
  <c r="E23" i="27"/>
  <c r="F23" i="27"/>
  <c r="A24" i="27"/>
  <c r="B24" i="27"/>
  <c r="C24" i="27"/>
  <c r="D24" i="27"/>
  <c r="E24" i="27"/>
  <c r="F24" i="27"/>
  <c r="A25" i="27"/>
  <c r="B25" i="27"/>
  <c r="C25" i="27"/>
  <c r="D25" i="27"/>
  <c r="E25" i="27"/>
  <c r="F25" i="27"/>
  <c r="A26" i="27"/>
  <c r="B26" i="27"/>
  <c r="C26" i="27"/>
  <c r="D26" i="27"/>
  <c r="E26" i="27"/>
  <c r="F26" i="27"/>
  <c r="A27" i="27"/>
  <c r="B27" i="27"/>
  <c r="C27" i="27"/>
  <c r="D27" i="27"/>
  <c r="E27" i="27"/>
  <c r="F27" i="27"/>
  <c r="A28" i="27"/>
  <c r="B28" i="27"/>
  <c r="C28" i="27"/>
  <c r="D28" i="27"/>
  <c r="E28" i="27"/>
  <c r="F28" i="27"/>
  <c r="L669" i="17" l="1"/>
  <c r="L670" i="17"/>
  <c r="L671" i="17"/>
  <c r="L672" i="17"/>
  <c r="L673" i="17"/>
  <c r="L668" i="17"/>
  <c r="E8" i="30" l="1"/>
  <c r="E9" i="30"/>
  <c r="K8" i="17" l="1"/>
  <c r="K37" i="17"/>
  <c r="K44" i="17"/>
  <c r="K52" i="17"/>
  <c r="K54" i="17"/>
  <c r="K59" i="17"/>
  <c r="K67" i="17"/>
  <c r="K75" i="17"/>
  <c r="K83" i="17"/>
  <c r="K90" i="17"/>
  <c r="K98" i="17"/>
  <c r="K106" i="17"/>
  <c r="K112" i="17"/>
  <c r="K118" i="17"/>
  <c r="K126" i="17"/>
  <c r="K133" i="17"/>
  <c r="K141" i="17"/>
  <c r="K149" i="17"/>
  <c r="K157" i="17"/>
  <c r="K165" i="17"/>
  <c r="K181" i="17"/>
  <c r="K182" i="17"/>
  <c r="K189" i="17"/>
  <c r="K190" i="17"/>
  <c r="K197" i="17"/>
  <c r="K205" i="17"/>
  <c r="K212" i="17"/>
  <c r="K220" i="17"/>
  <c r="K228" i="17"/>
  <c r="K236" i="17"/>
  <c r="K244" i="17"/>
  <c r="K246" i="17"/>
  <c r="K252" i="17"/>
  <c r="K254" i="17"/>
  <c r="K262" i="17"/>
  <c r="K268" i="17"/>
  <c r="K284" i="17"/>
  <c r="K292" i="17"/>
  <c r="K300" i="17"/>
  <c r="K308" i="17"/>
  <c r="K316" i="17"/>
  <c r="K331" i="17"/>
  <c r="K334" i="17"/>
  <c r="K339" i="17"/>
  <c r="K342" i="17"/>
  <c r="K347" i="17"/>
  <c r="K355" i="17"/>
  <c r="K358" i="17"/>
  <c r="K363" i="17"/>
  <c r="K371" i="17"/>
  <c r="K379" i="17"/>
  <c r="K387" i="17"/>
  <c r="K395" i="17"/>
  <c r="K398" i="17"/>
  <c r="K402" i="17"/>
  <c r="K406" i="17"/>
  <c r="K410" i="17"/>
  <c r="K418" i="17"/>
  <c r="K422" i="17"/>
  <c r="K426" i="17"/>
  <c r="K442" i="17"/>
  <c r="K450" i="17"/>
  <c r="K458" i="17"/>
  <c r="K466" i="17"/>
  <c r="K470" i="17"/>
  <c r="K474" i="17"/>
  <c r="K478" i="17"/>
  <c r="K482" i="17"/>
  <c r="K486" i="17"/>
  <c r="K488" i="17"/>
  <c r="K494" i="17"/>
  <c r="K496" i="17"/>
  <c r="K504" i="17"/>
  <c r="K510" i="17"/>
  <c r="K518" i="17"/>
  <c r="K520" i="17"/>
  <c r="K526" i="17"/>
  <c r="K528" i="17"/>
  <c r="K534" i="17"/>
  <c r="K536" i="17"/>
  <c r="K544" i="17"/>
  <c r="K550" i="17"/>
  <c r="K552" i="17"/>
  <c r="K558" i="17"/>
  <c r="K560" i="17"/>
  <c r="K567" i="17"/>
  <c r="K568" i="17"/>
  <c r="K582" i="17"/>
  <c r="K590" i="17"/>
  <c r="K598" i="17"/>
  <c r="K606" i="17"/>
  <c r="K622" i="17"/>
  <c r="K630" i="17"/>
  <c r="K638" i="17"/>
  <c r="K654" i="17"/>
  <c r="K662" i="17"/>
  <c r="K670" i="17"/>
  <c r="K672" i="17"/>
  <c r="K678" i="17"/>
  <c r="K680" i="17"/>
  <c r="K686" i="17"/>
  <c r="K687" i="17"/>
  <c r="K688" i="17"/>
  <c r="K694" i="17"/>
  <c r="K702" i="17"/>
  <c r="K704" i="17"/>
  <c r="K710" i="17"/>
  <c r="K712" i="17"/>
  <c r="K718" i="17"/>
  <c r="K720" i="17"/>
  <c r="K726" i="17"/>
  <c r="K727" i="17"/>
  <c r="K728" i="17"/>
  <c r="K734" i="17"/>
  <c r="K736" i="17"/>
  <c r="K742" i="17"/>
  <c r="K744" i="17"/>
  <c r="K750" i="17"/>
  <c r="K752" i="17"/>
  <c r="K758" i="17"/>
  <c r="K759" i="17"/>
  <c r="K760" i="17"/>
  <c r="K768" i="17"/>
  <c r="K774" i="17"/>
  <c r="K776" i="17"/>
  <c r="K782" i="17"/>
  <c r="K790" i="17"/>
  <c r="K791" i="17"/>
  <c r="K792" i="17"/>
  <c r="K798" i="17"/>
  <c r="K800" i="17"/>
  <c r="K806" i="17"/>
  <c r="K808" i="17"/>
  <c r="K814" i="17"/>
  <c r="K824" i="17"/>
  <c r="K830" i="17"/>
  <c r="K838" i="17"/>
  <c r="K840" i="17"/>
  <c r="K846" i="17"/>
  <c r="K847" i="17"/>
  <c r="K848" i="17"/>
  <c r="K856" i="17"/>
  <c r="K862" i="17"/>
  <c r="K864" i="17"/>
  <c r="K870" i="17"/>
  <c r="K872" i="17"/>
  <c r="K878" i="17"/>
  <c r="K880" i="17"/>
  <c r="K886" i="17"/>
  <c r="K888" i="17"/>
  <c r="K894" i="17"/>
  <c r="K895" i="17"/>
  <c r="K896" i="17"/>
  <c r="K902" i="17"/>
  <c r="K910" i="17"/>
  <c r="K912" i="17"/>
  <c r="K918" i="17"/>
  <c r="K919" i="17"/>
  <c r="K920" i="17"/>
  <c r="K928" i="17"/>
  <c r="K934" i="17"/>
  <c r="K936" i="17"/>
  <c r="K942" i="17"/>
  <c r="K944" i="17"/>
  <c r="K950" i="17"/>
  <c r="K951" i="17"/>
  <c r="K958" i="17"/>
  <c r="K966" i="17"/>
  <c r="K967" i="17"/>
  <c r="K972" i="17"/>
  <c r="K974" i="17"/>
  <c r="K975" i="17"/>
  <c r="K980" i="17"/>
  <c r="K982" i="17"/>
  <c r="K988" i="17"/>
  <c r="K990" i="17"/>
  <c r="K998" i="17"/>
  <c r="K999" i="17"/>
  <c r="K1004" i="17"/>
  <c r="K1012" i="17"/>
  <c r="K1014" i="17"/>
  <c r="K1020" i="17"/>
  <c r="K1022" i="17"/>
  <c r="K1028" i="17"/>
  <c r="K1030" i="17"/>
  <c r="K1031" i="17"/>
  <c r="K1036" i="17"/>
  <c r="K1038" i="17"/>
  <c r="K1039" i="17"/>
  <c r="K1044" i="17"/>
  <c r="K1046" i="17"/>
  <c r="K1052" i="17"/>
  <c r="K1054" i="17"/>
  <c r="K1060" i="17"/>
  <c r="K1068" i="17"/>
  <c r="K1070" i="17"/>
  <c r="K1071" i="17"/>
  <c r="K1076" i="17"/>
  <c r="K1078" i="17"/>
  <c r="K1079" i="17"/>
  <c r="K1084" i="17"/>
  <c r="K1086" i="17"/>
  <c r="K1092" i="17"/>
  <c r="K1094" i="17"/>
  <c r="K1100" i="17"/>
  <c r="K1102" i="17"/>
  <c r="K1103" i="17"/>
  <c r="K1108" i="17"/>
  <c r="K1110" i="17"/>
  <c r="K1111" i="17"/>
  <c r="K1116" i="17"/>
  <c r="K1118" i="17"/>
  <c r="K1124" i="17"/>
  <c r="K1132" i="17"/>
  <c r="K1134" i="17"/>
  <c r="K1140" i="17"/>
  <c r="K1142" i="17"/>
  <c r="K1148" i="17"/>
  <c r="K1150" i="17"/>
  <c r="K1156" i="17"/>
  <c r="K1158" i="17"/>
  <c r="K1164" i="17"/>
  <c r="K1165" i="17"/>
  <c r="K1166" i="17"/>
  <c r="K1167" i="17"/>
  <c r="K1172" i="17"/>
  <c r="K1174" i="17"/>
  <c r="K1175" i="17"/>
  <c r="K1180" i="17"/>
  <c r="K1182" i="17"/>
  <c r="K1188" i="17"/>
  <c r="K1190" i="17"/>
  <c r="K1191" i="17"/>
  <c r="K1196" i="17"/>
  <c r="K1197" i="17"/>
  <c r="K1198" i="17"/>
  <c r="K1199" i="17"/>
  <c r="K1204" i="17"/>
  <c r="K1206" i="17"/>
  <c r="K1208" i="17"/>
  <c r="K1212" i="17"/>
  <c r="K1214" i="17"/>
  <c r="K1215" i="17"/>
  <c r="K1220" i="17"/>
  <c r="K1222" i="17"/>
  <c r="K1223" i="17"/>
  <c r="K1228" i="17"/>
  <c r="K1230" i="17"/>
  <c r="K1231" i="17"/>
  <c r="K1236" i="17"/>
  <c r="K1238" i="17"/>
  <c r="K1240" i="17"/>
  <c r="K1248" i="17"/>
  <c r="K1249" i="17"/>
  <c r="K1254" i="17"/>
  <c r="K1256" i="17"/>
  <c r="K1257" i="17"/>
  <c r="K1262" i="17"/>
  <c r="K1264" i="17"/>
  <c r="K1265" i="17"/>
  <c r="K1270" i="17"/>
  <c r="K1272" i="17"/>
  <c r="K1280" i="17"/>
  <c r="K1281" i="17"/>
  <c r="K1282" i="17"/>
  <c r="K1286" i="17"/>
  <c r="K1288" i="17"/>
  <c r="K1289" i="17"/>
  <c r="K1294" i="17"/>
  <c r="K1296" i="17"/>
  <c r="K1297" i="17"/>
  <c r="K1302" i="17"/>
  <c r="K1303" i="17"/>
  <c r="K1304" i="17"/>
  <c r="K1305" i="17"/>
  <c r="K1308" i="17"/>
  <c r="K1309" i="17"/>
  <c r="K1311" i="17"/>
  <c r="K1312" i="17"/>
  <c r="K1313" i="17"/>
  <c r="K1317" i="17"/>
  <c r="K1320" i="17"/>
  <c r="K1321" i="17"/>
  <c r="K1325" i="17"/>
  <c r="K1327" i="17"/>
  <c r="K1329" i="17"/>
  <c r="K1333" i="17"/>
  <c r="K1334" i="17"/>
  <c r="K1335" i="17"/>
  <c r="K1336" i="17"/>
  <c r="K1337" i="17"/>
  <c r="K1339" i="17"/>
  <c r="K1341" i="17"/>
  <c r="K1343" i="17"/>
  <c r="K1344" i="17"/>
  <c r="K1345" i="17"/>
  <c r="K1349" i="17"/>
  <c r="K1351" i="17"/>
  <c r="K1352" i="17"/>
  <c r="K1357" i="17"/>
  <c r="K1358" i="17"/>
  <c r="K1359" i="17"/>
  <c r="K1361" i="17"/>
  <c r="K1365" i="17"/>
  <c r="K1367" i="17"/>
  <c r="K1368" i="17"/>
  <c r="K1369" i="17"/>
  <c r="K1371" i="17"/>
  <c r="K1373" i="17"/>
  <c r="K1375" i="17"/>
  <c r="K1376" i="17"/>
  <c r="K1377" i="17"/>
  <c r="K1381" i="17"/>
  <c r="K1383" i="17"/>
  <c r="K1385" i="17"/>
  <c r="K1388" i="17"/>
  <c r="K1389" i="17"/>
  <c r="K1390" i="17"/>
  <c r="K1391" i="17"/>
  <c r="K1392" i="17"/>
  <c r="K1393" i="17"/>
  <c r="K1395" i="17"/>
  <c r="K1396" i="17"/>
  <c r="K1397" i="17"/>
  <c r="K1400" i="17"/>
  <c r="K1401" i="17"/>
  <c r="K1405" i="17"/>
  <c r="K1406" i="17"/>
  <c r="K1407" i="17"/>
  <c r="K1408" i="17"/>
  <c r="K1409" i="17"/>
  <c r="K1413" i="17"/>
  <c r="K1414" i="17"/>
  <c r="K1415" i="17"/>
  <c r="K1416" i="17"/>
  <c r="K1417" i="17"/>
  <c r="K1421" i="17"/>
  <c r="K1423" i="17"/>
  <c r="K1424" i="17"/>
  <c r="K1425" i="17"/>
  <c r="K1429" i="17"/>
  <c r="K1430" i="17"/>
  <c r="K1431" i="17"/>
  <c r="K1432" i="17"/>
  <c r="K1433" i="17"/>
  <c r="K1436" i="17"/>
  <c r="K1438" i="17"/>
  <c r="K1439" i="17"/>
  <c r="K1440" i="17"/>
  <c r="K1441" i="17"/>
  <c r="K1443" i="17"/>
  <c r="K1444" i="17"/>
  <c r="K1445" i="17"/>
  <c r="K1446" i="17"/>
  <c r="K1447" i="17"/>
  <c r="K1449" i="17"/>
  <c r="K1452" i="17"/>
  <c r="K1453" i="17"/>
  <c r="K1454" i="17"/>
  <c r="K1455" i="17"/>
  <c r="K1456" i="17"/>
  <c r="K1457" i="17"/>
  <c r="K1461" i="17"/>
  <c r="K1462" i="17"/>
  <c r="K1463" i="17"/>
  <c r="K1464" i="17"/>
  <c r="K1465" i="17"/>
  <c r="K1469" i="17"/>
  <c r="K1470" i="17"/>
  <c r="K1471" i="17"/>
  <c r="K1472" i="17"/>
  <c r="K1476" i="17"/>
  <c r="K1477" i="17"/>
  <c r="K1479" i="17"/>
  <c r="K1480" i="17"/>
  <c r="K1481" i="17"/>
  <c r="K1485" i="17"/>
  <c r="K1487" i="17"/>
  <c r="K1489" i="17"/>
  <c r="K1492" i="17"/>
  <c r="K1493" i="17"/>
  <c r="K1494" i="17"/>
  <c r="K1495" i="17"/>
  <c r="K1496" i="17"/>
  <c r="K1497" i="17"/>
  <c r="K1501" i="17"/>
  <c r="K1503" i="17"/>
  <c r="K1504" i="17"/>
  <c r="K1505" i="17"/>
  <c r="K1507" i="17"/>
  <c r="K1509" i="17"/>
  <c r="K1510" i="17"/>
  <c r="K1511" i="17"/>
  <c r="K1512" i="17"/>
  <c r="K1513" i="17"/>
  <c r="K1516" i="17"/>
  <c r="K1517" i="17"/>
  <c r="K1518" i="17"/>
  <c r="K1519" i="17"/>
  <c r="K1520" i="17"/>
  <c r="K1521" i="17"/>
  <c r="K1524" i="17"/>
  <c r="K1525" i="17"/>
  <c r="K1526" i="17"/>
  <c r="K1527" i="17"/>
  <c r="K1528" i="17"/>
  <c r="K1529" i="17"/>
  <c r="K1533" i="17"/>
  <c r="K1534" i="17"/>
  <c r="K1535" i="17"/>
  <c r="K1536" i="17"/>
  <c r="K1537" i="17"/>
  <c r="K1539" i="17"/>
  <c r="K1540" i="17"/>
  <c r="K1541" i="17"/>
  <c r="K1542" i="17"/>
  <c r="K1543" i="17"/>
  <c r="K1544" i="17"/>
  <c r="K1545" i="17"/>
  <c r="K1548" i="17"/>
  <c r="K1549" i="17"/>
  <c r="K1551" i="17"/>
  <c r="K1552" i="17"/>
  <c r="K1553" i="17"/>
  <c r="K1556" i="17"/>
  <c r="K1557" i="17"/>
  <c r="K1558" i="17"/>
  <c r="K1560" i="17"/>
  <c r="K1563" i="17"/>
  <c r="K1564" i="17"/>
  <c r="K1566" i="17"/>
  <c r="K1567" i="17"/>
  <c r="K1568" i="17"/>
  <c r="K1569" i="17"/>
  <c r="K1572" i="17"/>
  <c r="K1573" i="17"/>
  <c r="K1574" i="17"/>
  <c r="K1575" i="17"/>
  <c r="K1576" i="17"/>
  <c r="K1577" i="17"/>
  <c r="K1580" i="17"/>
  <c r="K1581" i="17"/>
  <c r="K1582" i="17"/>
  <c r="K1583" i="17"/>
  <c r="K1584" i="17"/>
  <c r="K1585" i="17"/>
  <c r="K1588" i="17"/>
  <c r="K1590" i="17"/>
  <c r="K1591" i="17"/>
  <c r="K1593" i="17"/>
  <c r="K1597" i="17"/>
  <c r="K1598" i="17"/>
  <c r="K1599" i="17"/>
  <c r="K1600" i="17"/>
  <c r="K1601" i="17"/>
  <c r="K1603" i="17"/>
  <c r="K1605" i="17"/>
  <c r="K1606" i="17"/>
  <c r="K1607" i="17"/>
  <c r="K1608" i="17"/>
  <c r="K1609" i="17"/>
  <c r="K1612" i="17"/>
  <c r="K1613" i="17"/>
  <c r="K1614" i="17"/>
  <c r="K1615" i="17"/>
  <c r="K1616" i="17"/>
  <c r="K1617" i="17"/>
  <c r="K1619" i="17"/>
  <c r="K1620" i="17"/>
  <c r="K1621" i="17"/>
  <c r="K1622" i="17"/>
  <c r="K1623" i="17"/>
  <c r="K1624" i="17"/>
  <c r="K1625" i="17"/>
  <c r="K1629" i="17"/>
  <c r="K1630" i="17"/>
  <c r="K1631" i="17"/>
  <c r="K1632" i="17"/>
  <c r="K1633" i="17"/>
  <c r="K1635" i="17"/>
  <c r="K1636" i="17"/>
  <c r="K1637" i="17"/>
  <c r="K1638" i="17"/>
  <c r="K1639" i="17"/>
  <c r="K1640" i="17"/>
  <c r="K1641" i="17"/>
  <c r="K1644" i="17"/>
  <c r="K1645" i="17"/>
  <c r="K1647" i="17"/>
  <c r="K1648" i="17"/>
  <c r="K1649" i="17"/>
  <c r="K1652" i="17"/>
  <c r="K1654" i="17"/>
  <c r="K1655" i="17"/>
  <c r="K1656" i="17"/>
  <c r="K1657" i="17"/>
  <c r="K1659" i="17"/>
  <c r="K1660" i="17"/>
  <c r="K1661" i="17"/>
  <c r="K1662" i="17"/>
  <c r="K1663" i="17"/>
  <c r="K1664" i="17"/>
  <c r="K1665" i="17"/>
  <c r="K1668" i="17"/>
  <c r="K1669" i="17"/>
  <c r="K1671" i="17"/>
  <c r="K1672" i="17"/>
  <c r="K1673" i="17"/>
  <c r="K1677" i="17"/>
  <c r="K1678" i="17"/>
  <c r="K1679" i="17"/>
  <c r="K1680" i="17"/>
  <c r="K1681" i="17"/>
  <c r="K1685" i="17"/>
  <c r="K1686" i="17"/>
  <c r="K1687" i="17"/>
  <c r="K1688" i="17"/>
  <c r="K1693" i="17"/>
  <c r="K1694" i="17"/>
  <c r="K1695" i="17"/>
  <c r="K1696" i="17"/>
  <c r="K1697" i="17"/>
  <c r="K1699" i="17"/>
  <c r="K1700" i="17"/>
  <c r="K1701" i="17"/>
  <c r="K1702" i="17"/>
  <c r="K1703" i="17"/>
  <c r="K1704" i="17"/>
  <c r="K1705" i="17"/>
  <c r="K1708" i="17"/>
  <c r="K1709" i="17"/>
  <c r="K1710" i="17"/>
  <c r="K1711" i="17"/>
  <c r="K1712" i="17"/>
  <c r="K1713" i="17"/>
  <c r="K1715" i="17"/>
  <c r="K1716" i="17"/>
  <c r="K1717" i="17"/>
  <c r="K1718" i="17"/>
  <c r="K1719" i="17"/>
  <c r="K1720" i="17"/>
  <c r="K1721" i="17"/>
  <c r="K1725" i="17"/>
  <c r="K1726" i="17"/>
  <c r="K1727" i="17"/>
  <c r="K1728" i="17"/>
  <c r="K1729" i="17"/>
  <c r="K1732" i="17"/>
  <c r="K1733" i="17"/>
  <c r="K1734" i="17"/>
  <c r="K1735" i="17"/>
  <c r="K1736" i="17"/>
  <c r="K1737" i="17"/>
  <c r="K1740" i="17"/>
  <c r="K1741" i="17"/>
  <c r="K1742" i="17"/>
  <c r="K1743" i="17"/>
  <c r="K1744" i="17"/>
  <c r="K1745" i="17"/>
  <c r="K1748" i="17"/>
  <c r="K1749" i="17"/>
  <c r="K1750" i="17"/>
  <c r="K1751" i="17"/>
  <c r="K1752" i="17"/>
  <c r="K1753" i="17"/>
  <c r="K1754" i="17"/>
  <c r="K1756" i="17"/>
  <c r="K1757" i="17"/>
  <c r="K1759" i="17"/>
  <c r="K1760" i="17"/>
  <c r="K1761" i="17"/>
  <c r="K1764" i="17"/>
  <c r="K1765" i="17"/>
  <c r="K1766" i="17"/>
  <c r="K1767" i="17"/>
  <c r="K1768" i="17"/>
  <c r="K1769" i="17"/>
  <c r="K1773" i="17"/>
  <c r="K1774" i="17"/>
  <c r="K1776" i="17"/>
  <c r="K1777" i="17"/>
  <c r="K1778" i="17"/>
  <c r="K1780" i="17"/>
  <c r="K1781" i="17"/>
  <c r="K1782" i="17"/>
  <c r="K1783" i="17"/>
  <c r="K1784" i="17"/>
  <c r="K1785" i="17"/>
  <c r="K1789" i="17"/>
  <c r="K1790" i="17"/>
  <c r="K1791" i="17"/>
  <c r="K1792" i="17"/>
  <c r="K1793" i="17"/>
  <c r="K1796" i="17"/>
  <c r="K1797" i="17"/>
  <c r="K1799" i="17"/>
  <c r="K1800" i="17"/>
  <c r="K1801" i="17"/>
  <c r="K1802" i="17"/>
  <c r="K1804" i="17"/>
  <c r="K1805" i="17"/>
  <c r="K1806" i="17"/>
  <c r="K1807" i="17"/>
  <c r="K1808" i="17"/>
  <c r="K1809" i="17"/>
  <c r="K1813" i="17"/>
  <c r="K1814" i="17"/>
  <c r="K1815" i="17"/>
  <c r="K1816" i="17"/>
  <c r="K1817" i="17"/>
  <c r="K1820" i="17"/>
  <c r="K1823" i="17"/>
  <c r="K1824" i="17"/>
  <c r="K1825" i="17"/>
  <c r="K1826" i="17"/>
  <c r="K1830" i="17"/>
  <c r="K1831" i="17"/>
  <c r="K1832" i="17"/>
  <c r="K1833" i="17"/>
  <c r="K1834" i="17"/>
  <c r="K1835" i="17"/>
  <c r="K1836" i="17"/>
  <c r="K1837" i="17"/>
  <c r="K1840" i="17"/>
  <c r="K1841" i="17"/>
  <c r="K1842" i="17"/>
  <c r="K1844" i="17"/>
  <c r="K1845" i="17"/>
  <c r="K1846" i="17"/>
  <c r="K1847" i="17"/>
  <c r="K1848" i="17"/>
  <c r="K1849" i="17"/>
  <c r="K1852" i="17"/>
  <c r="K1853" i="17"/>
  <c r="K1854" i="17"/>
  <c r="K1855" i="17"/>
  <c r="K1856" i="17"/>
  <c r="K1857" i="17"/>
  <c r="K1858" i="17"/>
  <c r="K1861" i="17"/>
  <c r="K1862" i="17"/>
  <c r="K1863" i="17"/>
  <c r="K1864" i="17"/>
  <c r="K1865" i="17"/>
  <c r="K1866" i="17"/>
  <c r="K1867" i="17"/>
  <c r="K1868" i="17"/>
  <c r="K1869" i="17"/>
  <c r="K1870" i="17"/>
  <c r="K1871" i="17"/>
  <c r="K1872" i="17"/>
  <c r="K1873" i="17"/>
  <c r="K1876" i="17"/>
  <c r="K1877" i="17"/>
  <c r="K1879" i="17"/>
  <c r="K1880" i="17"/>
  <c r="K1881" i="17"/>
  <c r="K1882" i="17"/>
  <c r="K1883" i="17"/>
  <c r="K1884" i="17"/>
  <c r="K1885" i="17"/>
  <c r="K1886" i="17"/>
  <c r="K1887" i="17"/>
  <c r="K1888" i="17"/>
  <c r="K1889" i="17"/>
  <c r="K1892" i="17"/>
  <c r="K1893" i="17"/>
  <c r="K1895" i="17"/>
  <c r="K1896" i="17"/>
  <c r="K1897" i="17"/>
  <c r="K1900" i="17"/>
  <c r="K1901" i="17"/>
  <c r="K1902" i="17"/>
  <c r="K1903" i="17"/>
  <c r="K1904" i="17"/>
  <c r="K1905" i="17"/>
  <c r="K1906" i="17"/>
  <c r="K1908" i="17"/>
  <c r="K1909" i="17"/>
  <c r="K1911" i="17"/>
  <c r="K1912" i="17"/>
  <c r="K1913" i="17"/>
  <c r="K1915" i="17"/>
  <c r="K1916" i="17"/>
  <c r="K1918" i="17"/>
  <c r="K1919" i="17"/>
  <c r="K1920" i="17"/>
  <c r="K1921" i="17"/>
  <c r="K1925" i="17"/>
  <c r="K1926" i="17"/>
  <c r="K1927" i="17"/>
  <c r="K1928" i="17"/>
  <c r="K1929" i="17"/>
  <c r="K1930" i="17"/>
  <c r="K1932" i="17"/>
  <c r="K1933" i="17"/>
  <c r="K1934" i="17"/>
  <c r="K1935" i="17"/>
  <c r="K1936" i="17"/>
  <c r="K1937" i="17"/>
  <c r="K1940" i="17"/>
  <c r="K1941" i="17"/>
  <c r="K1942" i="17"/>
  <c r="K1943" i="17"/>
  <c r="K1944" i="17"/>
  <c r="K1945" i="17"/>
  <c r="K1948" i="17"/>
  <c r="K1949" i="17"/>
  <c r="K1950" i="17"/>
  <c r="K1951" i="17"/>
  <c r="K1952" i="17"/>
  <c r="K1953" i="17"/>
  <c r="K1954" i="17"/>
  <c r="K1956" i="17"/>
  <c r="K1957" i="17"/>
  <c r="K1958" i="17"/>
  <c r="K1959" i="17"/>
  <c r="K1960" i="17"/>
  <c r="K1961" i="17"/>
  <c r="K1962" i="17"/>
  <c r="K1963" i="17"/>
  <c r="K1964" i="17"/>
  <c r="K1965" i="17"/>
  <c r="K1966" i="17"/>
  <c r="K1967" i="17"/>
  <c r="K1968" i="17"/>
  <c r="K1970" i="17"/>
  <c r="K1971" i="17"/>
  <c r="K1972" i="17"/>
  <c r="K1973" i="17"/>
  <c r="K1974" i="17"/>
  <c r="K1976" i="17"/>
  <c r="K1977" i="17"/>
  <c r="K1978" i="17"/>
  <c r="K1981" i="17"/>
  <c r="K1983" i="17"/>
  <c r="K1984" i="17"/>
  <c r="K1988" i="17"/>
  <c r="K1990" i="17"/>
  <c r="K1991" i="17"/>
  <c r="K1992" i="17"/>
  <c r="K1993" i="17"/>
  <c r="K1996" i="17"/>
  <c r="K1997" i="17"/>
  <c r="K1998" i="17"/>
  <c r="K1999" i="17"/>
  <c r="K2000" i="17"/>
  <c r="K2001" i="17"/>
  <c r="K2002" i="17"/>
  <c r="K2004" i="17"/>
  <c r="K2005" i="17"/>
  <c r="K2006" i="17"/>
  <c r="K2007" i="17"/>
  <c r="K2008" i="17"/>
  <c r="K2009" i="17"/>
  <c r="K2014" i="17"/>
  <c r="K2015" i="17"/>
  <c r="K2016" i="17"/>
  <c r="K2017" i="17"/>
  <c r="K2018" i="17"/>
  <c r="K2021" i="17"/>
  <c r="K2022" i="17"/>
  <c r="K2023" i="17"/>
  <c r="K2024" i="17"/>
  <c r="K2025" i="17"/>
  <c r="K2028" i="17"/>
  <c r="K2029" i="17"/>
  <c r="K2031" i="17"/>
  <c r="K2032" i="17"/>
  <c r="K2033" i="17"/>
  <c r="K2034" i="17"/>
  <c r="K2036" i="17"/>
  <c r="K2037" i="17"/>
  <c r="K2038" i="17"/>
  <c r="K2039" i="17"/>
  <c r="K2041" i="17"/>
  <c r="K2042" i="17"/>
  <c r="K2043" i="17"/>
  <c r="K2045" i="17"/>
  <c r="K2046" i="17"/>
  <c r="K2047" i="17"/>
  <c r="K2048" i="17"/>
  <c r="K2049" i="17"/>
  <c r="K2052" i="17"/>
  <c r="K2053" i="17"/>
  <c r="K2054" i="17"/>
  <c r="K2055" i="17"/>
  <c r="K2056" i="17"/>
  <c r="K2057" i="17"/>
  <c r="K2058" i="17"/>
  <c r="K2060" i="17"/>
  <c r="K2061" i="17"/>
  <c r="K2062" i="17"/>
  <c r="K2063" i="17"/>
  <c r="K2064" i="17"/>
  <c r="K2065" i="17"/>
  <c r="K2066" i="17"/>
  <c r="K2068" i="17"/>
  <c r="K2069" i="17"/>
  <c r="K2070" i="17"/>
  <c r="K2072" i="17"/>
  <c r="K2073" i="17"/>
  <c r="K2076" i="17"/>
  <c r="K2077" i="17"/>
  <c r="K2078" i="17"/>
  <c r="K2079" i="17"/>
  <c r="K2080" i="17"/>
  <c r="K2081" i="17"/>
  <c r="K2082" i="17"/>
  <c r="K2084" i="17"/>
  <c r="K2085" i="17"/>
  <c r="K2087" i="17"/>
  <c r="K2088" i="17"/>
  <c r="K2089" i="17"/>
  <c r="K2090" i="17"/>
  <c r="K2091" i="17"/>
  <c r="K2092" i="17"/>
  <c r="K2093" i="17"/>
  <c r="K2094" i="17"/>
  <c r="K2095" i="17"/>
  <c r="K2097" i="17"/>
  <c r="K2098" i="17"/>
  <c r="K2100" i="17"/>
  <c r="K2101" i="17"/>
  <c r="K2102" i="17"/>
  <c r="K2103" i="17"/>
  <c r="K2104" i="17"/>
  <c r="K2105" i="17"/>
  <c r="K2106" i="17"/>
  <c r="K2107" i="17"/>
  <c r="K2109" i="17"/>
  <c r="K2110" i="17"/>
  <c r="K2111" i="17"/>
  <c r="K2113" i="17"/>
  <c r="K2114" i="17"/>
  <c r="K2115" i="17"/>
  <c r="K2116" i="17"/>
  <c r="K2117" i="17"/>
  <c r="K2118" i="17"/>
  <c r="K2119" i="17"/>
  <c r="K2120" i="17"/>
  <c r="K2121" i="17"/>
  <c r="K2122" i="17"/>
  <c r="K2123" i="17"/>
  <c r="K2124" i="17"/>
  <c r="K2125" i="17"/>
  <c r="K2126" i="17"/>
  <c r="K2127" i="17"/>
  <c r="K2128" i="17"/>
  <c r="K2129" i="17"/>
  <c r="K2130" i="17"/>
  <c r="K2133" i="17"/>
  <c r="K2134" i="17"/>
  <c r="K2135" i="17"/>
  <c r="K2136" i="17"/>
  <c r="K2137" i="17"/>
  <c r="K2138" i="17"/>
  <c r="K2141" i="17"/>
  <c r="K2142" i="17"/>
  <c r="K2143" i="17"/>
  <c r="K2144" i="17"/>
  <c r="K2145" i="17"/>
  <c r="K2146" i="17"/>
  <c r="K2147" i="17"/>
  <c r="K2148" i="17"/>
  <c r="K2149" i="17"/>
  <c r="K2150" i="17"/>
  <c r="K2151" i="17"/>
  <c r="K2152" i="17"/>
  <c r="K2153" i="17"/>
  <c r="K2154" i="17"/>
  <c r="K2155" i="17"/>
  <c r="K2156" i="17"/>
  <c r="K2157" i="17"/>
  <c r="K2158" i="17"/>
  <c r="K2159" i="17"/>
  <c r="K2160" i="17"/>
  <c r="K2161" i="17"/>
  <c r="K2162" i="17"/>
  <c r="K2164" i="17"/>
  <c r="K2165" i="17"/>
  <c r="K2166" i="17"/>
  <c r="K2167" i="17"/>
  <c r="K2168" i="17"/>
  <c r="K2169" i="17"/>
  <c r="K2170" i="17"/>
  <c r="K2171" i="17"/>
  <c r="K2172" i="17"/>
  <c r="K2173" i="17"/>
  <c r="K2174" i="17"/>
  <c r="K2175" i="17"/>
  <c r="K2176" i="17"/>
  <c r="K2177" i="17"/>
  <c r="K2179" i="17"/>
  <c r="K2180" i="17"/>
  <c r="K2181" i="17"/>
  <c r="K2182" i="17"/>
  <c r="K2183" i="17"/>
  <c r="K2184" i="17"/>
  <c r="K2185" i="17"/>
  <c r="K2186" i="17"/>
  <c r="K2187" i="17"/>
  <c r="K2188" i="17"/>
  <c r="K2189" i="17"/>
  <c r="K2190" i="17"/>
  <c r="K2191" i="17"/>
  <c r="K2193" i="17"/>
  <c r="K2194" i="17"/>
  <c r="K2196" i="17"/>
  <c r="K2197" i="17"/>
  <c r="K2199" i="17"/>
  <c r="K2200" i="17"/>
  <c r="K2201" i="17"/>
  <c r="K2202" i="17"/>
  <c r="K2203" i="17"/>
  <c r="K2204" i="17"/>
  <c r="K2205" i="17"/>
  <c r="K2206" i="17"/>
  <c r="K2207" i="17"/>
  <c r="K2208" i="17"/>
  <c r="K2209" i="17"/>
  <c r="K2210" i="17"/>
  <c r="K2211" i="17"/>
  <c r="K2213" i="17"/>
  <c r="K2214" i="17"/>
  <c r="K2215" i="17"/>
  <c r="K2216" i="17"/>
  <c r="K2217" i="17"/>
  <c r="K2219" i="17"/>
  <c r="K2220" i="17"/>
  <c r="K2221" i="17"/>
  <c r="K2222" i="17"/>
  <c r="K2223" i="17"/>
  <c r="K2224" i="17"/>
  <c r="K2225" i="17"/>
  <c r="K2226" i="17"/>
  <c r="K2228" i="17"/>
  <c r="K2229" i="17"/>
  <c r="K2231" i="17"/>
  <c r="K2232" i="17"/>
  <c r="K2234" i="17"/>
  <c r="K2236" i="17"/>
  <c r="K2237" i="17"/>
  <c r="K2238" i="17"/>
  <c r="K2239" i="17"/>
  <c r="K2240" i="17"/>
  <c r="K2241" i="17"/>
  <c r="K2243" i="17"/>
  <c r="K2245" i="17"/>
  <c r="K2247" i="17"/>
  <c r="K2249" i="17"/>
  <c r="K2250" i="17"/>
  <c r="K2252" i="17"/>
  <c r="K2253" i="17"/>
  <c r="K2254" i="17"/>
  <c r="K2256" i="17"/>
  <c r="K2257" i="17"/>
  <c r="K2258" i="17"/>
  <c r="K2259" i="17"/>
  <c r="K2260" i="17"/>
  <c r="K2262" i="17"/>
  <c r="K2263" i="17"/>
  <c r="K2264" i="17"/>
  <c r="K2265" i="17"/>
  <c r="K2266" i="17"/>
  <c r="K2268" i="17"/>
  <c r="K2269" i="17"/>
  <c r="K2270" i="17"/>
  <c r="K2271" i="17"/>
  <c r="K2272" i="17"/>
  <c r="K2273" i="17"/>
  <c r="K2274" i="17"/>
  <c r="K2277" i="17"/>
  <c r="K2278" i="17"/>
  <c r="K2279" i="17"/>
  <c r="K2280" i="17"/>
  <c r="K2281" i="17"/>
  <c r="K2282" i="17"/>
  <c r="K2283" i="17"/>
  <c r="K2285" i="17"/>
  <c r="K2286" i="17"/>
  <c r="K2287" i="17"/>
  <c r="K2288" i="17"/>
  <c r="K2289" i="17"/>
  <c r="K2290" i="17"/>
  <c r="K2293" i="17"/>
  <c r="K2294" i="17"/>
  <c r="K2295" i="17"/>
  <c r="K2296" i="17"/>
  <c r="K2297" i="17"/>
  <c r="K2298" i="17"/>
  <c r="K2299" i="17"/>
  <c r="K2300" i="17"/>
  <c r="K2301" i="17"/>
  <c r="K2302" i="17"/>
  <c r="K2303" i="17"/>
  <c r="K2304" i="17"/>
  <c r="K2305" i="17"/>
  <c r="K2306" i="17"/>
  <c r="K2307" i="17"/>
  <c r="K2308" i="17"/>
  <c r="K2309" i="17"/>
  <c r="K2310" i="17"/>
  <c r="K2311" i="17"/>
  <c r="K2312" i="17"/>
  <c r="K2313" i="17"/>
  <c r="K2314" i="17"/>
  <c r="K2315" i="17"/>
  <c r="K2316" i="17"/>
  <c r="K2317" i="17"/>
  <c r="K2318" i="17"/>
  <c r="K2319" i="17"/>
  <c r="K2320" i="17"/>
  <c r="K2321" i="17"/>
  <c r="K2322" i="17"/>
  <c r="K2324" i="17"/>
  <c r="K2325" i="17"/>
  <c r="K2326" i="17"/>
  <c r="K2327" i="17"/>
  <c r="K2328" i="17"/>
  <c r="K2329" i="17"/>
  <c r="K2330" i="17"/>
  <c r="K2332" i="17"/>
  <c r="K2333" i="17"/>
  <c r="K2334" i="17"/>
  <c r="K2335" i="17"/>
  <c r="K2336" i="17"/>
  <c r="K2337" i="17"/>
  <c r="K2338" i="17"/>
  <c r="K2339" i="17"/>
  <c r="K2340" i="17"/>
  <c r="K2341" i="17"/>
  <c r="K2342" i="17"/>
  <c r="K2343" i="17"/>
  <c r="K2344" i="17"/>
  <c r="K2345" i="17"/>
  <c r="K2346" i="17"/>
  <c r="K2347" i="17"/>
  <c r="K2348" i="17"/>
  <c r="K2349" i="17"/>
  <c r="K2350" i="17"/>
  <c r="K2351" i="17"/>
  <c r="K2352" i="17"/>
  <c r="K2353" i="17"/>
  <c r="K2354" i="17"/>
  <c r="K2355" i="17"/>
  <c r="K2356" i="17"/>
  <c r="K2358" i="17"/>
  <c r="K2359" i="17"/>
  <c r="K2360" i="17"/>
  <c r="K2361" i="17"/>
  <c r="K2362" i="17"/>
  <c r="K2364" i="17"/>
  <c r="K2365" i="17"/>
  <c r="K2366" i="17"/>
  <c r="K2367" i="17"/>
  <c r="K2368" i="17"/>
  <c r="K2369" i="17"/>
  <c r="K2370" i="17"/>
  <c r="K2371" i="17"/>
  <c r="K2373" i="17"/>
  <c r="K2374" i="17"/>
  <c r="K2375" i="17"/>
  <c r="K2376" i="17"/>
  <c r="K2377" i="17"/>
  <c r="K2378" i="17"/>
  <c r="K2379" i="17"/>
  <c r="K2380" i="17"/>
  <c r="K2381" i="17"/>
  <c r="K2382" i="17"/>
  <c r="K2383" i="17"/>
  <c r="K2384" i="17"/>
  <c r="K2385" i="17"/>
  <c r="K2386" i="17"/>
  <c r="K2388" i="17"/>
  <c r="K2389" i="17"/>
  <c r="K2390" i="17"/>
  <c r="K2391" i="17"/>
  <c r="K2392" i="17"/>
  <c r="K2393" i="17"/>
  <c r="K2394" i="17"/>
  <c r="K2397" i="17"/>
  <c r="K2398" i="17"/>
  <c r="K2399" i="17"/>
  <c r="K2400" i="17"/>
  <c r="K2401" i="17"/>
  <c r="K2402" i="17"/>
  <c r="K2403" i="17"/>
  <c r="K2404" i="17"/>
  <c r="K2405" i="17"/>
  <c r="K2406" i="17"/>
  <c r="K2407" i="17"/>
  <c r="K2408" i="17"/>
  <c r="K2409" i="17"/>
  <c r="K2411" i="17"/>
  <c r="K2412" i="17"/>
  <c r="K2413" i="17"/>
  <c r="K2414" i="17"/>
  <c r="K2415" i="17"/>
  <c r="K2416" i="17"/>
  <c r="K2417" i="17"/>
  <c r="K2418" i="17"/>
  <c r="K2419" i="17"/>
  <c r="K2420" i="17"/>
  <c r="K2421" i="17"/>
  <c r="K2422" i="17"/>
  <c r="K2423" i="17"/>
  <c r="K2424" i="17"/>
  <c r="K2425" i="17"/>
  <c r="K2426" i="17"/>
  <c r="K2427" i="17"/>
  <c r="K2428" i="17"/>
  <c r="K2429" i="17"/>
  <c r="K2430" i="17"/>
  <c r="K2431" i="17"/>
  <c r="K2432" i="17"/>
  <c r="K2433" i="17"/>
  <c r="K2434" i="17"/>
  <c r="K2436" i="17"/>
  <c r="K2437" i="17"/>
  <c r="K2438" i="17"/>
  <c r="K2439" i="17"/>
  <c r="K2441" i="17"/>
  <c r="K2444" i="17"/>
  <c r="K2445" i="17"/>
  <c r="K2446" i="17"/>
  <c r="K2447" i="17"/>
  <c r="K2448" i="17"/>
  <c r="K2449" i="17"/>
  <c r="K2450" i="17"/>
  <c r="K2451" i="17"/>
  <c r="K2453" i="17"/>
  <c r="K2454" i="17"/>
  <c r="K2455" i="17"/>
  <c r="K2456" i="17"/>
  <c r="K2457" i="17"/>
  <c r="K2458" i="17"/>
  <c r="K2459" i="17"/>
  <c r="K2461" i="17"/>
  <c r="K2462" i="17"/>
  <c r="K2463" i="17"/>
  <c r="K2464" i="17"/>
  <c r="K2465" i="17"/>
  <c r="K2466" i="17"/>
  <c r="K2467" i="17"/>
  <c r="K2468" i="17"/>
  <c r="K2469" i="17"/>
  <c r="K2470" i="17"/>
  <c r="K2471" i="17"/>
  <c r="K2472" i="17"/>
  <c r="K2473" i="17"/>
  <c r="K2474" i="17"/>
  <c r="K2475" i="17"/>
  <c r="K2476" i="17"/>
  <c r="K2477" i="17"/>
  <c r="K2478" i="17"/>
  <c r="K2479" i="17"/>
  <c r="K2480" i="17"/>
  <c r="K2481" i="17"/>
  <c r="K2482" i="17"/>
  <c r="K2483" i="17"/>
  <c r="K2484" i="17"/>
  <c r="K2485" i="17"/>
  <c r="K2486" i="17"/>
  <c r="K2487" i="17"/>
  <c r="K2489" i="17"/>
  <c r="K2490" i="17"/>
  <c r="K2493" i="17"/>
  <c r="K2494" i="17"/>
  <c r="K2495" i="17"/>
  <c r="K2496" i="17"/>
  <c r="K2497" i="17"/>
  <c r="K2499" i="17"/>
  <c r="K2501" i="17"/>
  <c r="K2502" i="17"/>
  <c r="K2503" i="17"/>
  <c r="K2510" i="17"/>
  <c r="K2511" i="17"/>
  <c r="K2512" i="17"/>
  <c r="K2513" i="17"/>
  <c r="K2514" i="17"/>
  <c r="K2515" i="17"/>
  <c r="K2516" i="17"/>
  <c r="K2517" i="17"/>
  <c r="K2518" i="17"/>
  <c r="K2519" i="17"/>
  <c r="K2520" i="17"/>
  <c r="K2522" i="17"/>
  <c r="K2523" i="17"/>
  <c r="K2525" i="17"/>
  <c r="K2526" i="17"/>
  <c r="K2527" i="17"/>
  <c r="K2528" i="17"/>
  <c r="K2530" i="17"/>
  <c r="K2532" i="17"/>
  <c r="K2533" i="17"/>
  <c r="K2535" i="17"/>
  <c r="K2536" i="17"/>
  <c r="K2537" i="17"/>
  <c r="K2540" i="17"/>
  <c r="K2541" i="17"/>
  <c r="K2542" i="17"/>
  <c r="K2543" i="17"/>
  <c r="K2544" i="17"/>
  <c r="K2545" i="17"/>
  <c r="K2546" i="17"/>
  <c r="K2548" i="17"/>
  <c r="K2549" i="17"/>
  <c r="K2550" i="17"/>
  <c r="K2551" i="17"/>
  <c r="K2553" i="17"/>
  <c r="K2555" i="17"/>
  <c r="K2556" i="17"/>
  <c r="K2557" i="17"/>
  <c r="K2558" i="17"/>
  <c r="K2560" i="17"/>
  <c r="K2561" i="17"/>
  <c r="K2563" i="17"/>
  <c r="K2565" i="17"/>
  <c r="K2566" i="17"/>
  <c r="K2567" i="17"/>
  <c r="K2569" i="17"/>
  <c r="K2570" i="17"/>
  <c r="K2571" i="17"/>
  <c r="K2572" i="17"/>
  <c r="K2573" i="17"/>
  <c r="K2574" i="17"/>
  <c r="K2575" i="17"/>
  <c r="K2577" i="17"/>
  <c r="K2578" i="17"/>
  <c r="K2579" i="17"/>
  <c r="K2580" i="17"/>
  <c r="K2581" i="17"/>
  <c r="K2582" i="17"/>
  <c r="K2583" i="17"/>
  <c r="K2584" i="17"/>
  <c r="K2585" i="17"/>
  <c r="K2586" i="17"/>
  <c r="K2588" i="17"/>
  <c r="K2589" i="17"/>
  <c r="K2590" i="17"/>
  <c r="K2591" i="17"/>
  <c r="K2592" i="17"/>
  <c r="K2593" i="17"/>
  <c r="K2594" i="17"/>
  <c r="K2595" i="17"/>
  <c r="K2596" i="17"/>
  <c r="K2597" i="17"/>
  <c r="K2598" i="17"/>
  <c r="K2599" i="17"/>
  <c r="K2600" i="17"/>
  <c r="K2601" i="17"/>
  <c r="K2602" i="17"/>
  <c r="K2603" i="17"/>
  <c r="K2604" i="17"/>
  <c r="K2605" i="17"/>
  <c r="K2606" i="17"/>
  <c r="K2607" i="17"/>
  <c r="K2608" i="17"/>
  <c r="K2609" i="17"/>
  <c r="K2610" i="17"/>
  <c r="K2611" i="17"/>
  <c r="K2612" i="17"/>
  <c r="K2613" i="17"/>
  <c r="K2614" i="17"/>
  <c r="K2615" i="17"/>
  <c r="K2616" i="17"/>
  <c r="K2617" i="17"/>
  <c r="K2619" i="17"/>
  <c r="K2622" i="17"/>
  <c r="K2623" i="17"/>
  <c r="K2624" i="17"/>
  <c r="K2625" i="17"/>
  <c r="K2626" i="17"/>
  <c r="K2627" i="17"/>
  <c r="K2628" i="17"/>
  <c r="K2629" i="17"/>
  <c r="K2630" i="17"/>
  <c r="K2631" i="17"/>
  <c r="K2632" i="17"/>
  <c r="K2633" i="17"/>
  <c r="K2635" i="17"/>
  <c r="K2637" i="17"/>
  <c r="K2638" i="17"/>
  <c r="K2639" i="17"/>
  <c r="K2640" i="17"/>
  <c r="K2641" i="17"/>
  <c r="K2642" i="17"/>
  <c r="K2643" i="17"/>
  <c r="K2644" i="17"/>
  <c r="K2645" i="17"/>
  <c r="K2646" i="17"/>
  <c r="K2647" i="17"/>
  <c r="K2648" i="17"/>
  <c r="K2649" i="17"/>
  <c r="K2651" i="17"/>
  <c r="K2652" i="17"/>
  <c r="K2653" i="17"/>
  <c r="K2654" i="17"/>
  <c r="K2655" i="17"/>
  <c r="K2656" i="17"/>
  <c r="K2657" i="17"/>
  <c r="K2658" i="17"/>
  <c r="K2659" i="17"/>
  <c r="K2660" i="17"/>
  <c r="K2662" i="17"/>
  <c r="K2664" i="17"/>
  <c r="K2665" i="17"/>
  <c r="K2667" i="17"/>
  <c r="K2668" i="17"/>
  <c r="K2669" i="17"/>
  <c r="K2670" i="17"/>
  <c r="K2671" i="17"/>
  <c r="K2672" i="17"/>
  <c r="K2673" i="17"/>
  <c r="K2674" i="17"/>
  <c r="K2675" i="17"/>
  <c r="K2676" i="17"/>
  <c r="K2677" i="17"/>
  <c r="K2678" i="17"/>
  <c r="K2679" i="17"/>
  <c r="K2680" i="17"/>
  <c r="K2681" i="17"/>
  <c r="K2683" i="17"/>
  <c r="K2684" i="17"/>
  <c r="K2685" i="17"/>
  <c r="K2686" i="17"/>
  <c r="K2687" i="17"/>
  <c r="K2688" i="17"/>
  <c r="K2689" i="17"/>
  <c r="K2690" i="17"/>
  <c r="K2691" i="17"/>
  <c r="K2692" i="17"/>
  <c r="K2693" i="17"/>
  <c r="K2695" i="17"/>
  <c r="K2696" i="17"/>
  <c r="K2697" i="17"/>
  <c r="K2698" i="17"/>
  <c r="K2699" i="17"/>
  <c r="K2700" i="17"/>
  <c r="K2701" i="17"/>
  <c r="K2702" i="17"/>
  <c r="K2703" i="17"/>
  <c r="K2704" i="17"/>
  <c r="K2705" i="17"/>
  <c r="K2706" i="17"/>
  <c r="K2707" i="17"/>
  <c r="K2708" i="17"/>
  <c r="K2709" i="17"/>
  <c r="K2710" i="17"/>
  <c r="K2711" i="17"/>
  <c r="K2712" i="17"/>
  <c r="K2713" i="17"/>
  <c r="K2714" i="17"/>
  <c r="K2716" i="17"/>
  <c r="K2717" i="17"/>
  <c r="K2718" i="17"/>
  <c r="K2719" i="17"/>
  <c r="K2721" i="17"/>
  <c r="K2722" i="17"/>
  <c r="K2723" i="17"/>
  <c r="K2724" i="17"/>
  <c r="K2725" i="17"/>
  <c r="K2726" i="17"/>
  <c r="K2727" i="17"/>
  <c r="K2728" i="17"/>
  <c r="K2729" i="17"/>
  <c r="K2730" i="17"/>
  <c r="K2732" i="17"/>
  <c r="K2734" i="17"/>
  <c r="K2735" i="17"/>
  <c r="K2736" i="17"/>
  <c r="K2738" i="17"/>
  <c r="K2739" i="17"/>
  <c r="K2740" i="17"/>
  <c r="K2741" i="17"/>
  <c r="K2742" i="17"/>
  <c r="K2743" i="17"/>
  <c r="K2744" i="17"/>
  <c r="K2745" i="17"/>
  <c r="K2746" i="17"/>
  <c r="K2747" i="17"/>
  <c r="K2749" i="17"/>
  <c r="K2750" i="17"/>
  <c r="K2751" i="17"/>
  <c r="K2752" i="17"/>
  <c r="K2753" i="17"/>
  <c r="K2754" i="17"/>
  <c r="K2755" i="17"/>
  <c r="K2756" i="17"/>
  <c r="K2757" i="17"/>
  <c r="K2758" i="17"/>
  <c r="K2759" i="17"/>
  <c r="K2760" i="17"/>
  <c r="K2761" i="17"/>
  <c r="K2762" i="17"/>
  <c r="K2764" i="17"/>
  <c r="K2765" i="17"/>
  <c r="K2766" i="17"/>
  <c r="K2767" i="17"/>
  <c r="K2768" i="17"/>
  <c r="K2769" i="17"/>
  <c r="K2771" i="17"/>
  <c r="K2772" i="17"/>
  <c r="K2773" i="17"/>
  <c r="K2774" i="17"/>
  <c r="K2775" i="17"/>
  <c r="K2776" i="17"/>
  <c r="K2777" i="17"/>
  <c r="K2778" i="17"/>
  <c r="K2779" i="17"/>
  <c r="K2780" i="17"/>
  <c r="K2781" i="17"/>
  <c r="K2782" i="17"/>
  <c r="K2783" i="17"/>
  <c r="K2784" i="17"/>
  <c r="K2785" i="17"/>
  <c r="K2786" i="17"/>
  <c r="K2788" i="17"/>
  <c r="K2790" i="17"/>
  <c r="K2791" i="17"/>
  <c r="K2792" i="17"/>
  <c r="K2793" i="17"/>
  <c r="K2794" i="17"/>
  <c r="K2795" i="17"/>
  <c r="K2797" i="17"/>
  <c r="K2798" i="17"/>
  <c r="K2799" i="17"/>
  <c r="K2800" i="17"/>
  <c r="K2801" i="17"/>
  <c r="K2802" i="17"/>
  <c r="K2803" i="17"/>
  <c r="K2804" i="17"/>
  <c r="K2805" i="17"/>
  <c r="K2806" i="17"/>
  <c r="K2807" i="17"/>
  <c r="K2808" i="17"/>
  <c r="K2810" i="17"/>
  <c r="K2811" i="17"/>
  <c r="K2813" i="17"/>
  <c r="K2814" i="17"/>
  <c r="K2815" i="17"/>
  <c r="K2816" i="17"/>
  <c r="K2817" i="17"/>
  <c r="K2818" i="17"/>
  <c r="K2820" i="17"/>
  <c r="K2821" i="17"/>
  <c r="K2822" i="17"/>
  <c r="K2823" i="17"/>
  <c r="K2824" i="17"/>
  <c r="K2825" i="17"/>
  <c r="K2826" i="17"/>
  <c r="K2828" i="17"/>
  <c r="K2829" i="17"/>
  <c r="K2830" i="17"/>
  <c r="K2832" i="17"/>
  <c r="K2833" i="17"/>
  <c r="K2834" i="17"/>
  <c r="K2835" i="17"/>
  <c r="K2836" i="17"/>
  <c r="K2837" i="17"/>
  <c r="K2838" i="17"/>
  <c r="K2839" i="17"/>
  <c r="K2840" i="17"/>
  <c r="K2841" i="17"/>
  <c r="K2842" i="17"/>
  <c r="K2843" i="17"/>
  <c r="K2844" i="17"/>
  <c r="K2845" i="17"/>
  <c r="K2847" i="17"/>
  <c r="K2848" i="17"/>
  <c r="K2849" i="17"/>
  <c r="K2850" i="17"/>
  <c r="K2851" i="17"/>
  <c r="K2852" i="17"/>
  <c r="K2853" i="17"/>
  <c r="K2854" i="17"/>
  <c r="K2855" i="17"/>
  <c r="K2856" i="17"/>
  <c r="K2857" i="17"/>
  <c r="K2858" i="17"/>
  <c r="K2859" i="17"/>
  <c r="K2860" i="17"/>
  <c r="K2861" i="17"/>
  <c r="K2862" i="17"/>
  <c r="K2863" i="17"/>
  <c r="K2864" i="17"/>
  <c r="K2865" i="17"/>
  <c r="K2867" i="17"/>
  <c r="K2868" i="17"/>
  <c r="K2869" i="17"/>
  <c r="K2870" i="17"/>
  <c r="K2871" i="17"/>
  <c r="K2872" i="17"/>
  <c r="K2873" i="17"/>
  <c r="K2874" i="17"/>
  <c r="K2875" i="17"/>
  <c r="K2876" i="17"/>
  <c r="K2877" i="17"/>
  <c r="K2878" i="17"/>
  <c r="K2879" i="17"/>
  <c r="K2880" i="17"/>
  <c r="K2881" i="17"/>
  <c r="K2882" i="17"/>
  <c r="K2883" i="17"/>
  <c r="K2884" i="17"/>
  <c r="K2885" i="17"/>
  <c r="K2886" i="17"/>
  <c r="K2887" i="17"/>
  <c r="K2888" i="17"/>
  <c r="K2889" i="17"/>
  <c r="K2890" i="17"/>
  <c r="K2891" i="17"/>
  <c r="K2892" i="17"/>
  <c r="K2894" i="17"/>
  <c r="K2895" i="17"/>
  <c r="K2896" i="17"/>
  <c r="K2897" i="17"/>
  <c r="K2899" i="17"/>
  <c r="K2900" i="17"/>
  <c r="K2901" i="17"/>
  <c r="K2902" i="17"/>
  <c r="K2903" i="17"/>
  <c r="K2904" i="17"/>
  <c r="K2905" i="17"/>
  <c r="K2906" i="17"/>
  <c r="K2908" i="17"/>
  <c r="K2909" i="17"/>
  <c r="K2910" i="17"/>
  <c r="K2911" i="17"/>
  <c r="K2912" i="17"/>
  <c r="K2913" i="17"/>
  <c r="K2914" i="17"/>
  <c r="K2915" i="17"/>
  <c r="K2916" i="17"/>
  <c r="K2917" i="17"/>
  <c r="K2918" i="17"/>
  <c r="K2919" i="17"/>
  <c r="K2920" i="17"/>
  <c r="K2921" i="17"/>
  <c r="K2922" i="17"/>
  <c r="K2923" i="17"/>
  <c r="K2924" i="17"/>
  <c r="K2925" i="17"/>
  <c r="K2926" i="17"/>
  <c r="K2927" i="17"/>
  <c r="K2928" i="17"/>
  <c r="K2929" i="17"/>
  <c r="K2930" i="17"/>
  <c r="K2931" i="17"/>
  <c r="K2932" i="17"/>
  <c r="K2933" i="17"/>
  <c r="K2934" i="17"/>
  <c r="K2935" i="17"/>
  <c r="K2936" i="17"/>
  <c r="K2937" i="17"/>
  <c r="K2938" i="17"/>
  <c r="K2939" i="17"/>
  <c r="K2940" i="17"/>
  <c r="K2941" i="17"/>
  <c r="K2942" i="17"/>
  <c r="K2943" i="17"/>
  <c r="K2944" i="17"/>
  <c r="K2945" i="17"/>
  <c r="K2946" i="17"/>
  <c r="K2947" i="17"/>
  <c r="K2948" i="17"/>
  <c r="K2949" i="17"/>
  <c r="K2950" i="17"/>
  <c r="K2951" i="17"/>
  <c r="K2952" i="17"/>
  <c r="K2953" i="17"/>
  <c r="K2954" i="17"/>
  <c r="K2955" i="17"/>
  <c r="K2956" i="17"/>
  <c r="K2957" i="17"/>
  <c r="K2958" i="17"/>
  <c r="K2959" i="17"/>
  <c r="K2960" i="17"/>
  <c r="K2961" i="17"/>
  <c r="K2962" i="17"/>
  <c r="K2963" i="17"/>
  <c r="K2964" i="17"/>
  <c r="K2965" i="17"/>
  <c r="K2966" i="17"/>
  <c r="K2967" i="17"/>
  <c r="K2968" i="17"/>
  <c r="K2969" i="17"/>
  <c r="K2970" i="17"/>
  <c r="K2971" i="17"/>
  <c r="K2972" i="17"/>
  <c r="K2973" i="17"/>
  <c r="K2974" i="17"/>
  <c r="K2976" i="17"/>
  <c r="K2977" i="17"/>
  <c r="K2978" i="17"/>
  <c r="K2979" i="17"/>
  <c r="K2980" i="17"/>
  <c r="K2981" i="17"/>
  <c r="K2982" i="17"/>
  <c r="K2983" i="17"/>
  <c r="K2984" i="17"/>
  <c r="K2985" i="17"/>
  <c r="K2986" i="17"/>
  <c r="K2987" i="17"/>
  <c r="K2988" i="17"/>
  <c r="K2989" i="17"/>
  <c r="K2990" i="17"/>
  <c r="K2991" i="17"/>
  <c r="K2992" i="17"/>
  <c r="K2993" i="17"/>
  <c r="K2994" i="17"/>
  <c r="K2995" i="17"/>
  <c r="K2996" i="17"/>
  <c r="K2997" i="17"/>
  <c r="K2998" i="17"/>
  <c r="K2999" i="17"/>
  <c r="K3000" i="17"/>
  <c r="K3001" i="17"/>
  <c r="K3002" i="17"/>
  <c r="K3003" i="17"/>
  <c r="K3004" i="17"/>
  <c r="K3005" i="17"/>
  <c r="K3006" i="17"/>
  <c r="K3007" i="17"/>
  <c r="K3008" i="17"/>
  <c r="K3009" i="17"/>
  <c r="K3010" i="17"/>
  <c r="K3011" i="17"/>
  <c r="K3012" i="17"/>
  <c r="K3013" i="17"/>
  <c r="K3014" i="17"/>
  <c r="K3015" i="17"/>
  <c r="K3016" i="17"/>
  <c r="K3017" i="17"/>
  <c r="K3018" i="17"/>
  <c r="K3019" i="17"/>
  <c r="K3020" i="17"/>
  <c r="K3021" i="17"/>
  <c r="K3022" i="17"/>
  <c r="K3024" i="17"/>
  <c r="K3025" i="17"/>
  <c r="K3026" i="17"/>
  <c r="K3027" i="17"/>
  <c r="K3028" i="17"/>
  <c r="K3029" i="17"/>
  <c r="K3030" i="17"/>
  <c r="K3031" i="17"/>
  <c r="K3032" i="17"/>
  <c r="K3033" i="17"/>
  <c r="K3034" i="17"/>
  <c r="K3035" i="17"/>
  <c r="K3036" i="17"/>
  <c r="K3037" i="17"/>
  <c r="K3039" i="17"/>
  <c r="K3040" i="17"/>
  <c r="K3041" i="17"/>
  <c r="K3042" i="17"/>
  <c r="K3043" i="17"/>
  <c r="K3044" i="17"/>
  <c r="K3045" i="17"/>
  <c r="K3046" i="17"/>
  <c r="K3047" i="17"/>
  <c r="K3048" i="17"/>
  <c r="K3049" i="17"/>
  <c r="K3051" i="17"/>
  <c r="K3052" i="17"/>
  <c r="K3053" i="17"/>
  <c r="K3054" i="17"/>
  <c r="K3056" i="17"/>
  <c r="K3057" i="17"/>
  <c r="K3058" i="17"/>
  <c r="K3059" i="17"/>
  <c r="K3060" i="17"/>
  <c r="K3061" i="17"/>
  <c r="K3062" i="17"/>
  <c r="K3063" i="17"/>
  <c r="K3064" i="17"/>
  <c r="K3065" i="17"/>
  <c r="K3066" i="17"/>
  <c r="K3067" i="17"/>
  <c r="K3068" i="17"/>
  <c r="K3069" i="17"/>
  <c r="K3070" i="17"/>
  <c r="K3071" i="17"/>
  <c r="K3072" i="17"/>
  <c r="K3073" i="17"/>
  <c r="K3074" i="17"/>
  <c r="K3075" i="17"/>
  <c r="K3076" i="17"/>
  <c r="K3077" i="17"/>
  <c r="K3078" i="17"/>
  <c r="K3079" i="17"/>
  <c r="K3080" i="17"/>
  <c r="K3081" i="17"/>
  <c r="K3082" i="17"/>
  <c r="K3083" i="17"/>
  <c r="K3084" i="17"/>
  <c r="K3085" i="17"/>
  <c r="K3086" i="17"/>
  <c r="K3087" i="17"/>
  <c r="K3088" i="17"/>
  <c r="K3089" i="17"/>
  <c r="K3090" i="17"/>
  <c r="K3091" i="17"/>
  <c r="K3092" i="17"/>
  <c r="K3093" i="17"/>
  <c r="K3094" i="17"/>
  <c r="K3095" i="17"/>
  <c r="K3096" i="17"/>
  <c r="K3097" i="17"/>
  <c r="K3098" i="17"/>
  <c r="K3099" i="17"/>
  <c r="K3100" i="17"/>
  <c r="K3101" i="17"/>
  <c r="K3102" i="17"/>
  <c r="K3103" i="17"/>
  <c r="K3104" i="17"/>
  <c r="K3106" i="17"/>
  <c r="K3107" i="17"/>
  <c r="K3108" i="17"/>
  <c r="K3109" i="17"/>
  <c r="K3111" i="17"/>
  <c r="K3112" i="17"/>
  <c r="K3113" i="17"/>
  <c r="K3114" i="17"/>
  <c r="K3115" i="17"/>
  <c r="K3116" i="17"/>
  <c r="K3117" i="17"/>
  <c r="K3118" i="17"/>
  <c r="K3119" i="17"/>
  <c r="K3121" i="17"/>
  <c r="K3123" i="17"/>
  <c r="K3124" i="17"/>
  <c r="K3125" i="17"/>
  <c r="K3126" i="17"/>
  <c r="K3127" i="17"/>
  <c r="K3128" i="17"/>
  <c r="K3129" i="17"/>
  <c r="K3130" i="17"/>
  <c r="K3131" i="17"/>
  <c r="K3132" i="17"/>
  <c r="K3133" i="17"/>
  <c r="K3134" i="17"/>
  <c r="K3136" i="17"/>
  <c r="K3137" i="17"/>
  <c r="K3138" i="17"/>
  <c r="K3139" i="17"/>
  <c r="K3142" i="17"/>
  <c r="K3144" i="17"/>
  <c r="K3145" i="17"/>
  <c r="K3146" i="17"/>
  <c r="K3147" i="17"/>
  <c r="K3148" i="17"/>
  <c r="K3149" i="17"/>
  <c r="K3150" i="17"/>
  <c r="K3151" i="17"/>
  <c r="K3152" i="17"/>
  <c r="K3153" i="17"/>
  <c r="K3154" i="17"/>
  <c r="K3156" i="17"/>
  <c r="K3158" i="17"/>
  <c r="K3160" i="17"/>
  <c r="K3161" i="17"/>
  <c r="K3162" i="17"/>
  <c r="K3164" i="17"/>
  <c r="K3166" i="17"/>
  <c r="K3167" i="17"/>
  <c r="K3168" i="17"/>
  <c r="K3169" i="17"/>
  <c r="K3170" i="17"/>
  <c r="K3171" i="17"/>
  <c r="K3172" i="17"/>
  <c r="K3173" i="17"/>
  <c r="K3174" i="17"/>
  <c r="K3175" i="17"/>
  <c r="K3176" i="17"/>
  <c r="K3177" i="17"/>
  <c r="K3178" i="17"/>
  <c r="K3179" i="17"/>
  <c r="K3181" i="17"/>
  <c r="K3184" i="17"/>
  <c r="K3185" i="17"/>
  <c r="K3186" i="17"/>
  <c r="K3187" i="17"/>
  <c r="K3188" i="17"/>
  <c r="K3189" i="17"/>
  <c r="K3190" i="17"/>
  <c r="K3191" i="17"/>
  <c r="K3192" i="17"/>
  <c r="K3195" i="17"/>
  <c r="K3199" i="17"/>
  <c r="K3201" i="17"/>
  <c r="K3202" i="17"/>
  <c r="K3203" i="17"/>
  <c r="K3204" i="17"/>
  <c r="K3211" i="17"/>
  <c r="K3214" i="17"/>
  <c r="K3217" i="17"/>
  <c r="K3218" i="17"/>
  <c r="K3221" i="17"/>
  <c r="K3222" i="17"/>
  <c r="K3223" i="17"/>
  <c r="K3224" i="17"/>
  <c r="K3225" i="17"/>
  <c r="K3227" i="17"/>
  <c r="K3228" i="17"/>
  <c r="K3229" i="17"/>
  <c r="K3230" i="17"/>
  <c r="K3231" i="17"/>
  <c r="K3232" i="17"/>
  <c r="K3233" i="17"/>
  <c r="K3234" i="17"/>
  <c r="K3235" i="17"/>
  <c r="K3236" i="17"/>
  <c r="K3237" i="17"/>
  <c r="K3239" i="17"/>
  <c r="K3241" i="17"/>
  <c r="K3242" i="17"/>
  <c r="K3243" i="17"/>
  <c r="K3245" i="17"/>
  <c r="K3246" i="17"/>
  <c r="K3247" i="17"/>
  <c r="K3248" i="17"/>
  <c r="K3249" i="17"/>
  <c r="K3250" i="17"/>
  <c r="K3251" i="17"/>
  <c r="K3252" i="17"/>
  <c r="K3253" i="17"/>
  <c r="K3254" i="17"/>
  <c r="K3255" i="17"/>
  <c r="K3256" i="17"/>
  <c r="K3258" i="17"/>
  <c r="K3259" i="17"/>
  <c r="K3260" i="17"/>
  <c r="K3261" i="17"/>
  <c r="K3262" i="17"/>
  <c r="K3263" i="17"/>
  <c r="K3264" i="17"/>
  <c r="K3266" i="17"/>
  <c r="K3267" i="17"/>
  <c r="K3268" i="17"/>
  <c r="K3269" i="17"/>
  <c r="K3271" i="17"/>
  <c r="K3272" i="17"/>
  <c r="K3273" i="17"/>
  <c r="K3274" i="17"/>
  <c r="K3277" i="17"/>
  <c r="K3278" i="17"/>
  <c r="K3279" i="17"/>
  <c r="K3300" i="17"/>
  <c r="K3312" i="17"/>
  <c r="K3314" i="17"/>
  <c r="K3315" i="17"/>
  <c r="K3316" i="17"/>
  <c r="K3320" i="17"/>
  <c r="K3324" i="17"/>
  <c r="K3330" i="17"/>
  <c r="K3336" i="17"/>
  <c r="K3338" i="17"/>
  <c r="K3340" i="17"/>
  <c r="K3342" i="17"/>
  <c r="K3344" i="17"/>
  <c r="K3346" i="17"/>
  <c r="K3349" i="17"/>
  <c r="K3354" i="17"/>
  <c r="K3356" i="17"/>
  <c r="K3359" i="17"/>
  <c r="K3367" i="17"/>
  <c r="K3381" i="17"/>
  <c r="K3382" i="17"/>
  <c r="K3383" i="17"/>
  <c r="K3384" i="17"/>
  <c r="K3387" i="17"/>
  <c r="K3389" i="17"/>
  <c r="K3390" i="17"/>
  <c r="K3391" i="17"/>
  <c r="K3392" i="17"/>
  <c r="K3393" i="17"/>
  <c r="K3394" i="17"/>
  <c r="K3395" i="17"/>
  <c r="K3396" i="17"/>
  <c r="K3398" i="17"/>
  <c r="K3399" i="17"/>
  <c r="K3400" i="17"/>
  <c r="K3401" i="17"/>
  <c r="K3402" i="17"/>
  <c r="K3403" i="17"/>
  <c r="K3404" i="17"/>
  <c r="K3406" i="17"/>
  <c r="K3407" i="17"/>
  <c r="K3409" i="17"/>
  <c r="K3411" i="17"/>
  <c r="K3412" i="17"/>
  <c r="K3413" i="17"/>
  <c r="K3414" i="17"/>
  <c r="K3415" i="17"/>
  <c r="K3416" i="17"/>
  <c r="K3417" i="17"/>
  <c r="K3418" i="17"/>
  <c r="K3420" i="17"/>
  <c r="K3421" i="17"/>
  <c r="K3424" i="17"/>
  <c r="K3425" i="17"/>
  <c r="K3426" i="17"/>
  <c r="K3427" i="17"/>
  <c r="K3428" i="17"/>
  <c r="K3429" i="17"/>
  <c r="K3431" i="17"/>
  <c r="K3433" i="17"/>
  <c r="K3441" i="17"/>
  <c r="K3442" i="17"/>
  <c r="K3443" i="17"/>
  <c r="K3444" i="17"/>
  <c r="K3445" i="17"/>
  <c r="K3446" i="17"/>
  <c r="K3447" i="17"/>
  <c r="K3448" i="17"/>
  <c r="K3449" i="17"/>
  <c r="K3450" i="17"/>
  <c r="K3451" i="17"/>
  <c r="K3452" i="17"/>
  <c r="K3453" i="17"/>
  <c r="K3454" i="17"/>
  <c r="K3455" i="17"/>
  <c r="K3456" i="17"/>
  <c r="K3457" i="17"/>
  <c r="K3458" i="17"/>
  <c r="K3459" i="17"/>
  <c r="K3460" i="17"/>
  <c r="K3461" i="17"/>
  <c r="K3462" i="17"/>
  <c r="K3463" i="17"/>
  <c r="K3464" i="17"/>
  <c r="K3465" i="17"/>
  <c r="K3466" i="17"/>
  <c r="K3467" i="17"/>
  <c r="K3468" i="17"/>
  <c r="K3471" i="17"/>
  <c r="K3472" i="17"/>
  <c r="K3473" i="17"/>
  <c r="K3474" i="17"/>
  <c r="K3476" i="17"/>
  <c r="K3477" i="17"/>
  <c r="K3478" i="17"/>
  <c r="K3479" i="17"/>
  <c r="K3480" i="17"/>
  <c r="K3481" i="17"/>
  <c r="K3482" i="17"/>
  <c r="K3483" i="17"/>
  <c r="K3485" i="17"/>
  <c r="K3486" i="17"/>
  <c r="K3487" i="17"/>
  <c r="K3488" i="17"/>
  <c r="K3489" i="17"/>
  <c r="K3490" i="17"/>
  <c r="K3491" i="17"/>
  <c r="K3492" i="17"/>
  <c r="K3493" i="17"/>
  <c r="K3494" i="17"/>
  <c r="K3495" i="17"/>
  <c r="K3496" i="17"/>
  <c r="K3497" i="17"/>
  <c r="K3498" i="17"/>
  <c r="K3499" i="17"/>
  <c r="K3500" i="17"/>
  <c r="K3501" i="17"/>
  <c r="K3502" i="17"/>
  <c r="K3503" i="17"/>
  <c r="K3504" i="17"/>
  <c r="K3505" i="17"/>
  <c r="K3506" i="17"/>
  <c r="K3507" i="17"/>
  <c r="K3508" i="17"/>
  <c r="K3509" i="17"/>
  <c r="K3510" i="17"/>
  <c r="K3511" i="17"/>
  <c r="K3512" i="17"/>
  <c r="K3513" i="17"/>
  <c r="K3514" i="17"/>
  <c r="K3515" i="17"/>
  <c r="K3516" i="17"/>
  <c r="K3517" i="17"/>
  <c r="K3518" i="17"/>
  <c r="K3519" i="17"/>
  <c r="K3520" i="17"/>
  <c r="K3521" i="17"/>
  <c r="K3522" i="17"/>
  <c r="K3523" i="17"/>
  <c r="K3524" i="17"/>
  <c r="K3525" i="17"/>
  <c r="K3526" i="17"/>
  <c r="K3527" i="17"/>
  <c r="K3528" i="17"/>
  <c r="K3529" i="17"/>
  <c r="K3530" i="17"/>
  <c r="K3531" i="17"/>
  <c r="K3532" i="17"/>
  <c r="K3534" i="17"/>
  <c r="K3535" i="17"/>
  <c r="K3536" i="17"/>
  <c r="K3537" i="17"/>
  <c r="K3538" i="17"/>
  <c r="K3539" i="17"/>
  <c r="K3540" i="17"/>
  <c r="K3541" i="17"/>
  <c r="K3542" i="17"/>
  <c r="K3543" i="17"/>
  <c r="K3544" i="17"/>
  <c r="K3545" i="17"/>
  <c r="K3546" i="17"/>
  <c r="K3547" i="17"/>
  <c r="K3548" i="17"/>
  <c r="K3549" i="17"/>
  <c r="K3550" i="17"/>
  <c r="K3551" i="17"/>
  <c r="K3552" i="17"/>
  <c r="K3553" i="17"/>
  <c r="K3554" i="17"/>
  <c r="K3556" i="17"/>
  <c r="K3557" i="17"/>
  <c r="K3558" i="17"/>
  <c r="K3559" i="17"/>
  <c r="K3560" i="17"/>
  <c r="K3561" i="17"/>
  <c r="K3562" i="17"/>
  <c r="K3563" i="17"/>
  <c r="K3564" i="17"/>
  <c r="K3565" i="17"/>
  <c r="K3566" i="17"/>
  <c r="K3567" i="17"/>
  <c r="K3568" i="17"/>
  <c r="K3570" i="17"/>
  <c r="K3571" i="17"/>
  <c r="K3572" i="17"/>
  <c r="K3573" i="17"/>
  <c r="K3574" i="17"/>
  <c r="K3575" i="17"/>
  <c r="K3576" i="17"/>
  <c r="K3577" i="17"/>
  <c r="K3578" i="17"/>
  <c r="K3579" i="17"/>
  <c r="K3580" i="17"/>
  <c r="K3581" i="17"/>
  <c r="K3582" i="17"/>
  <c r="K3583" i="17"/>
  <c r="K3584" i="17"/>
  <c r="K3585" i="17"/>
  <c r="K3586" i="17"/>
  <c r="K3587" i="17"/>
  <c r="K3588" i="17"/>
  <c r="K3589" i="17"/>
  <c r="K3590" i="17"/>
  <c r="K3591" i="17"/>
  <c r="K3592" i="17"/>
  <c r="K3593" i="17"/>
  <c r="K3594" i="17"/>
  <c r="K3595" i="17"/>
  <c r="K3596" i="17"/>
  <c r="K3597" i="17"/>
  <c r="K3598" i="17"/>
  <c r="K3599" i="17"/>
  <c r="K3600" i="17"/>
  <c r="K3601" i="17"/>
  <c r="K3602" i="17"/>
  <c r="K3603" i="17"/>
  <c r="K3604" i="17"/>
  <c r="K3605" i="17"/>
  <c r="K3606" i="17"/>
  <c r="K3607" i="17"/>
  <c r="K3608" i="17"/>
  <c r="K3609" i="17"/>
  <c r="K3611" i="17"/>
  <c r="K3612" i="17"/>
  <c r="K3613" i="17"/>
  <c r="K3614" i="17"/>
  <c r="K3615" i="17"/>
  <c r="K3617" i="17"/>
  <c r="K3620" i="17"/>
  <c r="K3621" i="17"/>
  <c r="K3622" i="17"/>
  <c r="K3623" i="17"/>
  <c r="K3624" i="17"/>
  <c r="K3625" i="17"/>
  <c r="K3626" i="17"/>
  <c r="K3627" i="17"/>
  <c r="K3628" i="17"/>
  <c r="K3629" i="17"/>
  <c r="K3630" i="17"/>
  <c r="K3631" i="17"/>
  <c r="K3632" i="17"/>
  <c r="K3633" i="17"/>
  <c r="K3634" i="17"/>
  <c r="K3635" i="17"/>
  <c r="K3636" i="17"/>
  <c r="K3637" i="17"/>
  <c r="K3638" i="17"/>
  <c r="K3639" i="17"/>
  <c r="K3641" i="17"/>
  <c r="K3642" i="17"/>
  <c r="K3643" i="17"/>
  <c r="K3644" i="17"/>
  <c r="K3645" i="17"/>
  <c r="K3646" i="17"/>
  <c r="K3647" i="17"/>
  <c r="K3648" i="17"/>
  <c r="K3649" i="17"/>
  <c r="K3651" i="17"/>
  <c r="K3652" i="17"/>
  <c r="K3653" i="17"/>
  <c r="K3654" i="17"/>
  <c r="K3655" i="17"/>
  <c r="K3656" i="17"/>
  <c r="K3657" i="17"/>
  <c r="K3658" i="17"/>
  <c r="K3659" i="17"/>
  <c r="K3660" i="17"/>
  <c r="K3661" i="17"/>
  <c r="K3662" i="17"/>
  <c r="K3663" i="17"/>
  <c r="K3664" i="17"/>
  <c r="K3665" i="17"/>
  <c r="K3666" i="17"/>
  <c r="K3667" i="17"/>
  <c r="K3668" i="17"/>
  <c r="K3669" i="17"/>
  <c r="K3670" i="17"/>
  <c r="K3671" i="17"/>
  <c r="K3673" i="17"/>
  <c r="K3674" i="17"/>
  <c r="K3676" i="17"/>
  <c r="K3677" i="17"/>
  <c r="K3678" i="17"/>
  <c r="K3679" i="17"/>
  <c r="K3680" i="17"/>
  <c r="K3681" i="17"/>
  <c r="K3682" i="17"/>
  <c r="K3683" i="17"/>
  <c r="K3684" i="17"/>
  <c r="K3685" i="17"/>
  <c r="K3686" i="17"/>
  <c r="K3687" i="17"/>
  <c r="K3688" i="17"/>
  <c r="K3689" i="17"/>
  <c r="K3690" i="17"/>
  <c r="K3691" i="17"/>
  <c r="K3692" i="17"/>
  <c r="K3693" i="17"/>
  <c r="K3694" i="17"/>
  <c r="K3695" i="17"/>
  <c r="K3696" i="17"/>
  <c r="K3697" i="17"/>
  <c r="K3698" i="17"/>
  <c r="K3699" i="17"/>
  <c r="K3700" i="17"/>
  <c r="K3701" i="17"/>
  <c r="K3702" i="17"/>
  <c r="K3704" i="17"/>
  <c r="K3705" i="17"/>
  <c r="K3706" i="17"/>
  <c r="K3709" i="17"/>
  <c r="K3711" i="17"/>
  <c r="K3712" i="17"/>
  <c r="K3713" i="17"/>
  <c r="K3714" i="17"/>
  <c r="K3715" i="17"/>
  <c r="K3716" i="17"/>
  <c r="K3717" i="17"/>
  <c r="K3718" i="17"/>
  <c r="K3719" i="17"/>
  <c r="K3720" i="17"/>
  <c r="K3721" i="17"/>
  <c r="K3722" i="17"/>
  <c r="K3723" i="17"/>
  <c r="K3725" i="17"/>
  <c r="K3726" i="17"/>
  <c r="K3727" i="17"/>
  <c r="K3728" i="17"/>
  <c r="K3729" i="17"/>
  <c r="K3730" i="17"/>
  <c r="K3731" i="17"/>
  <c r="K3732" i="17"/>
  <c r="K3733" i="17"/>
  <c r="K3734" i="17"/>
  <c r="K3735" i="17"/>
  <c r="K3736" i="17"/>
  <c r="K3737" i="17"/>
  <c r="K3738" i="17"/>
  <c r="K3739" i="17"/>
  <c r="K3740" i="17"/>
  <c r="K3741" i="17"/>
  <c r="K3742" i="17"/>
  <c r="K3743" i="17"/>
  <c r="K3745" i="17"/>
  <c r="K3746" i="17"/>
  <c r="K3747" i="17"/>
  <c r="K3749" i="17"/>
  <c r="K3750" i="17"/>
  <c r="K3752" i="17"/>
  <c r="K3754" i="17"/>
  <c r="K3755" i="17"/>
  <c r="K3756" i="17"/>
  <c r="K3758" i="17"/>
  <c r="K3759" i="17"/>
  <c r="K3760" i="17"/>
  <c r="K3761" i="17"/>
  <c r="K3762" i="17"/>
  <c r="K3763" i="17"/>
  <c r="K3764" i="17"/>
  <c r="K3765" i="17"/>
  <c r="K3766" i="17"/>
  <c r="K3767" i="17"/>
  <c r="K3768" i="17"/>
  <c r="K3769" i="17"/>
  <c r="K3770" i="17"/>
  <c r="K3772" i="17"/>
  <c r="K3773" i="17"/>
  <c r="K3774" i="17"/>
  <c r="K3775" i="17"/>
  <c r="K3776" i="17"/>
  <c r="K3777" i="17"/>
  <c r="K3779" i="17"/>
  <c r="K3780" i="17"/>
  <c r="K3781" i="17"/>
  <c r="K3782" i="17"/>
  <c r="K3783" i="17"/>
  <c r="K3784" i="17"/>
  <c r="K3785" i="17"/>
  <c r="K3786" i="17"/>
  <c r="K3787" i="17"/>
  <c r="K3788" i="17"/>
  <c r="K3789" i="17"/>
  <c r="K3790" i="17"/>
  <c r="K3791" i="17"/>
  <c r="K3792" i="17"/>
  <c r="K3793" i="17"/>
  <c r="K3794" i="17"/>
  <c r="K3795" i="17"/>
  <c r="K3796" i="17"/>
  <c r="K3798" i="17"/>
  <c r="K3799" i="17"/>
  <c r="K3800" i="17"/>
  <c r="K3801" i="17"/>
  <c r="K3802" i="17"/>
  <c r="K3803" i="17"/>
  <c r="K3804" i="17"/>
  <c r="K3805" i="17"/>
  <c r="K3806" i="17"/>
  <c r="K3807" i="17"/>
  <c r="K3808" i="17"/>
  <c r="K3809" i="17"/>
  <c r="K3810" i="17"/>
  <c r="K3811" i="17"/>
  <c r="K3812" i="17"/>
  <c r="K3813" i="17"/>
  <c r="K3814" i="17"/>
  <c r="K3816" i="17"/>
  <c r="K3817" i="17"/>
  <c r="K3819" i="17"/>
  <c r="K3820" i="17"/>
  <c r="K3821" i="17"/>
  <c r="K3822" i="17"/>
  <c r="K3823" i="17"/>
  <c r="K3824" i="17"/>
  <c r="K3825" i="17"/>
  <c r="K3826" i="17"/>
  <c r="K3827" i="17"/>
  <c r="K3828" i="17"/>
  <c r="K3830" i="17"/>
  <c r="K3831" i="17"/>
  <c r="K3834" i="17"/>
  <c r="K3835" i="17"/>
  <c r="K3836" i="17"/>
  <c r="K3838" i="17"/>
  <c r="K3839" i="17"/>
  <c r="K3840" i="17"/>
  <c r="K3841" i="17"/>
  <c r="K3842" i="17"/>
  <c r="K3843" i="17"/>
  <c r="K3845" i="17"/>
  <c r="K3846" i="17"/>
  <c r="K3847" i="17"/>
  <c r="K3848" i="17"/>
  <c r="K3849" i="17"/>
  <c r="K3850" i="17"/>
  <c r="K3851" i="17"/>
  <c r="K3852" i="17"/>
  <c r="K3853" i="17"/>
  <c r="K3854" i="17"/>
  <c r="K3856" i="17"/>
  <c r="K3857" i="17"/>
  <c r="K3859" i="17"/>
  <c r="K3860" i="17"/>
  <c r="K3861" i="17"/>
  <c r="K3863" i="17"/>
  <c r="K3864" i="17"/>
  <c r="K3865" i="17"/>
  <c r="K3867" i="17"/>
  <c r="K3868" i="17"/>
  <c r="K3869" i="17"/>
  <c r="K3870" i="17"/>
  <c r="K3871" i="17"/>
  <c r="K3872" i="17"/>
  <c r="K3873" i="17"/>
  <c r="K3874" i="17"/>
  <c r="K3875" i="17"/>
  <c r="K3876" i="17"/>
  <c r="K3878" i="17"/>
  <c r="K3879" i="17"/>
  <c r="K3880" i="17"/>
  <c r="K3881" i="17"/>
  <c r="K3882" i="17"/>
  <c r="K3883" i="17"/>
  <c r="K3884" i="17"/>
  <c r="K3885" i="17"/>
  <c r="K3886" i="17"/>
  <c r="K3887" i="17"/>
  <c r="K3888" i="17"/>
  <c r="K3889" i="17"/>
  <c r="K3890" i="17"/>
  <c r="K3892" i="17"/>
  <c r="K3893" i="17"/>
  <c r="K3894" i="17"/>
  <c r="K3895" i="17"/>
  <c r="K3896" i="17"/>
  <c r="K3897" i="17"/>
  <c r="K3898" i="17"/>
  <c r="K3899" i="17"/>
  <c r="K3900" i="17"/>
  <c r="K3901" i="17"/>
  <c r="K3902" i="17"/>
  <c r="K3903" i="17"/>
  <c r="K3904" i="17"/>
  <c r="K3905" i="17"/>
  <c r="K3907" i="17"/>
  <c r="K3908" i="17"/>
  <c r="K3909" i="17"/>
  <c r="K3910" i="17"/>
  <c r="K3912" i="17"/>
  <c r="K3913" i="17"/>
  <c r="K3914" i="17"/>
  <c r="K3915" i="17"/>
  <c r="K3916" i="17"/>
  <c r="K3917" i="17"/>
  <c r="K3918" i="17"/>
  <c r="K3920" i="17"/>
  <c r="K3921" i="17"/>
  <c r="K3922" i="17"/>
  <c r="K3923" i="17"/>
  <c r="K3924" i="17"/>
  <c r="K3925" i="17"/>
  <c r="K3926" i="17"/>
  <c r="K3927" i="17"/>
  <c r="K3928" i="17"/>
  <c r="K3929" i="17"/>
  <c r="K3930" i="17"/>
  <c r="K3931" i="17"/>
  <c r="K3932" i="17"/>
  <c r="K3933" i="17"/>
  <c r="K3934" i="17"/>
  <c r="K3936" i="17"/>
  <c r="K3937" i="17"/>
  <c r="K3938" i="17"/>
  <c r="K3939" i="17"/>
  <c r="K3940" i="17"/>
  <c r="K3941" i="17"/>
  <c r="K3942" i="17"/>
  <c r="K3943" i="17"/>
  <c r="K3944" i="17"/>
  <c r="K3945" i="17"/>
  <c r="K3946" i="17"/>
  <c r="K3947" i="17"/>
  <c r="K3948" i="17"/>
  <c r="K3949" i="17"/>
  <c r="K3950" i="17"/>
  <c r="K3951" i="17"/>
  <c r="K3952" i="17"/>
  <c r="K3953" i="17"/>
  <c r="K3954" i="17"/>
  <c r="K3955" i="17"/>
  <c r="K3956" i="17"/>
  <c r="K3957" i="17"/>
  <c r="K3958" i="17"/>
  <c r="K3959" i="17"/>
  <c r="K1775" i="17"/>
  <c r="K161" i="17"/>
  <c r="K162" i="17"/>
  <c r="K163" i="17"/>
  <c r="K164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3" i="17"/>
  <c r="K184" i="17"/>
  <c r="K185" i="17"/>
  <c r="K186" i="17"/>
  <c r="K187" i="17"/>
  <c r="K188" i="17"/>
  <c r="K191" i="17"/>
  <c r="K192" i="17"/>
  <c r="K193" i="17"/>
  <c r="K194" i="17"/>
  <c r="K195" i="17"/>
  <c r="K196" i="17"/>
  <c r="K198" i="17"/>
  <c r="K199" i="17"/>
  <c r="K200" i="17"/>
  <c r="K201" i="17"/>
  <c r="K202" i="17"/>
  <c r="K203" i="17"/>
  <c r="K204" i="17"/>
  <c r="K206" i="17"/>
  <c r="K207" i="17"/>
  <c r="K208" i="17"/>
  <c r="K209" i="17"/>
  <c r="K210" i="17"/>
  <c r="K211" i="17"/>
  <c r="K213" i="17"/>
  <c r="K214" i="17"/>
  <c r="K215" i="17"/>
  <c r="K216" i="17"/>
  <c r="K217" i="17"/>
  <c r="K218" i="17"/>
  <c r="K219" i="17"/>
  <c r="K221" i="17"/>
  <c r="K222" i="17"/>
  <c r="K223" i="17"/>
  <c r="K224" i="17"/>
  <c r="K225" i="17"/>
  <c r="K226" i="17"/>
  <c r="K227" i="17"/>
  <c r="K229" i="17"/>
  <c r="K230" i="17"/>
  <c r="K231" i="17"/>
  <c r="K232" i="17"/>
  <c r="K233" i="17"/>
  <c r="K234" i="17"/>
  <c r="K235" i="17"/>
  <c r="K237" i="17"/>
  <c r="K238" i="17"/>
  <c r="K239" i="17"/>
  <c r="K240" i="17"/>
  <c r="K241" i="17"/>
  <c r="K242" i="17"/>
  <c r="K243" i="17"/>
  <c r="K245" i="17"/>
  <c r="K247" i="17"/>
  <c r="K248" i="17"/>
  <c r="K249" i="17"/>
  <c r="K250" i="17"/>
  <c r="K251" i="17"/>
  <c r="K253" i="17"/>
  <c r="K255" i="17"/>
  <c r="K256" i="17"/>
  <c r="K257" i="17"/>
  <c r="K258" i="17"/>
  <c r="K259" i="17"/>
  <c r="K260" i="17"/>
  <c r="K261" i="17"/>
  <c r="K263" i="17"/>
  <c r="K264" i="17"/>
  <c r="K265" i="17"/>
  <c r="K266" i="17"/>
  <c r="K267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5" i="17"/>
  <c r="K286" i="17"/>
  <c r="K287" i="17"/>
  <c r="K288" i="17"/>
  <c r="K289" i="17"/>
  <c r="K290" i="17"/>
  <c r="K291" i="17"/>
  <c r="K293" i="17"/>
  <c r="K294" i="17"/>
  <c r="K295" i="17"/>
  <c r="K296" i="17"/>
  <c r="K297" i="17"/>
  <c r="K298" i="17"/>
  <c r="K299" i="17"/>
  <c r="K301" i="17"/>
  <c r="K302" i="17"/>
  <c r="K303" i="17"/>
  <c r="K304" i="17"/>
  <c r="K305" i="17"/>
  <c r="K306" i="17"/>
  <c r="K307" i="17"/>
  <c r="K309" i="17"/>
  <c r="K310" i="17"/>
  <c r="K311" i="17"/>
  <c r="K312" i="17"/>
  <c r="K313" i="17"/>
  <c r="K314" i="17"/>
  <c r="K315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2" i="17"/>
  <c r="K333" i="17"/>
  <c r="K335" i="17"/>
  <c r="K336" i="17"/>
  <c r="K337" i="17"/>
  <c r="K338" i="17"/>
  <c r="K340" i="17"/>
  <c r="K341" i="17"/>
  <c r="K343" i="17"/>
  <c r="K344" i="17"/>
  <c r="K345" i="17"/>
  <c r="K346" i="17"/>
  <c r="K348" i="17"/>
  <c r="K349" i="17"/>
  <c r="K350" i="17"/>
  <c r="K351" i="17"/>
  <c r="K352" i="17"/>
  <c r="K353" i="17"/>
  <c r="K354" i="17"/>
  <c r="K356" i="17"/>
  <c r="K357" i="17"/>
  <c r="K359" i="17"/>
  <c r="K360" i="17"/>
  <c r="K361" i="17"/>
  <c r="K362" i="17"/>
  <c r="K364" i="17"/>
  <c r="K365" i="17"/>
  <c r="K366" i="17"/>
  <c r="K367" i="17"/>
  <c r="K368" i="17"/>
  <c r="K369" i="17"/>
  <c r="K370" i="17"/>
  <c r="K372" i="17"/>
  <c r="K373" i="17"/>
  <c r="K374" i="17"/>
  <c r="K375" i="17"/>
  <c r="K376" i="17"/>
  <c r="K377" i="17"/>
  <c r="K378" i="17"/>
  <c r="K380" i="17"/>
  <c r="K381" i="17"/>
  <c r="K382" i="17"/>
  <c r="K383" i="17"/>
  <c r="K384" i="17"/>
  <c r="K385" i="17"/>
  <c r="K386" i="17"/>
  <c r="K388" i="17"/>
  <c r="K389" i="17"/>
  <c r="K390" i="17"/>
  <c r="K391" i="17"/>
  <c r="K392" i="17"/>
  <c r="K393" i="17"/>
  <c r="K394" i="17"/>
  <c r="K396" i="17"/>
  <c r="K397" i="17"/>
  <c r="K399" i="17"/>
  <c r="K400" i="17"/>
  <c r="K401" i="17"/>
  <c r="K403" i="17"/>
  <c r="K404" i="17"/>
  <c r="K405" i="17"/>
  <c r="K407" i="17"/>
  <c r="K408" i="17"/>
  <c r="K409" i="17"/>
  <c r="K411" i="17"/>
  <c r="K412" i="17"/>
  <c r="K413" i="17"/>
  <c r="K414" i="17"/>
  <c r="K415" i="17"/>
  <c r="K416" i="17"/>
  <c r="K417" i="17"/>
  <c r="K419" i="17"/>
  <c r="K420" i="17"/>
  <c r="K421" i="17"/>
  <c r="K423" i="17"/>
  <c r="K424" i="17"/>
  <c r="K425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3" i="17"/>
  <c r="K444" i="17"/>
  <c r="K445" i="17"/>
  <c r="K446" i="17"/>
  <c r="K447" i="17"/>
  <c r="K448" i="17"/>
  <c r="K449" i="17"/>
  <c r="K451" i="17"/>
  <c r="K452" i="17"/>
  <c r="K453" i="17"/>
  <c r="K454" i="17"/>
  <c r="K455" i="17"/>
  <c r="K456" i="17"/>
  <c r="K457" i="17"/>
  <c r="K459" i="17"/>
  <c r="K460" i="17"/>
  <c r="K461" i="17"/>
  <c r="K462" i="17"/>
  <c r="K463" i="17"/>
  <c r="K464" i="17"/>
  <c r="K465" i="17"/>
  <c r="K467" i="17"/>
  <c r="K468" i="17"/>
  <c r="K469" i="17"/>
  <c r="K471" i="17"/>
  <c r="K472" i="17"/>
  <c r="K473" i="17"/>
  <c r="K475" i="17"/>
  <c r="K476" i="17"/>
  <c r="K477" i="17"/>
  <c r="K479" i="17"/>
  <c r="K480" i="17"/>
  <c r="K481" i="17"/>
  <c r="K483" i="17"/>
  <c r="K484" i="17"/>
  <c r="K485" i="17"/>
  <c r="K487" i="17"/>
  <c r="K489" i="17"/>
  <c r="K490" i="17"/>
  <c r="K491" i="17"/>
  <c r="K492" i="17"/>
  <c r="K493" i="17"/>
  <c r="K495" i="17"/>
  <c r="K497" i="17"/>
  <c r="K498" i="17"/>
  <c r="K499" i="17"/>
  <c r="K500" i="17"/>
  <c r="K501" i="17"/>
  <c r="K502" i="17"/>
  <c r="K503" i="17"/>
  <c r="K505" i="17"/>
  <c r="K506" i="17"/>
  <c r="K507" i="17"/>
  <c r="K508" i="17"/>
  <c r="K509" i="17"/>
  <c r="K511" i="17"/>
  <c r="K512" i="17"/>
  <c r="K513" i="17"/>
  <c r="K514" i="17"/>
  <c r="K515" i="17"/>
  <c r="K516" i="17"/>
  <c r="K517" i="17"/>
  <c r="K519" i="17"/>
  <c r="K521" i="17"/>
  <c r="K522" i="17"/>
  <c r="K523" i="17"/>
  <c r="K524" i="17"/>
  <c r="K525" i="17"/>
  <c r="K527" i="17"/>
  <c r="K529" i="17"/>
  <c r="K530" i="17"/>
  <c r="K531" i="17"/>
  <c r="K532" i="17"/>
  <c r="K533" i="17"/>
  <c r="K535" i="17"/>
  <c r="K537" i="17"/>
  <c r="K538" i="17"/>
  <c r="K539" i="17"/>
  <c r="K540" i="17"/>
  <c r="K541" i="17"/>
  <c r="K542" i="17"/>
  <c r="K543" i="17"/>
  <c r="K545" i="17"/>
  <c r="K546" i="17"/>
  <c r="K547" i="17"/>
  <c r="K548" i="17"/>
  <c r="K549" i="17"/>
  <c r="K551" i="17"/>
  <c r="K553" i="17"/>
  <c r="K554" i="17"/>
  <c r="K555" i="17"/>
  <c r="K556" i="17"/>
  <c r="K557" i="17"/>
  <c r="K559" i="17"/>
  <c r="K561" i="17"/>
  <c r="K562" i="17"/>
  <c r="K563" i="17"/>
  <c r="K564" i="17"/>
  <c r="K565" i="17"/>
  <c r="K566" i="17"/>
  <c r="K569" i="17"/>
  <c r="K570" i="17"/>
  <c r="K571" i="17"/>
  <c r="K572" i="17"/>
  <c r="K573" i="17"/>
  <c r="K574" i="17"/>
  <c r="K575" i="17"/>
  <c r="K577" i="17"/>
  <c r="K578" i="17"/>
  <c r="K579" i="17"/>
  <c r="K580" i="17"/>
  <c r="K581" i="17"/>
  <c r="K583" i="17"/>
  <c r="K584" i="17"/>
  <c r="K585" i="17"/>
  <c r="K586" i="17"/>
  <c r="K587" i="17"/>
  <c r="K588" i="17"/>
  <c r="K589" i="17"/>
  <c r="K591" i="17"/>
  <c r="K592" i="17"/>
  <c r="K593" i="17"/>
  <c r="K594" i="17"/>
  <c r="K595" i="17"/>
  <c r="K596" i="17"/>
  <c r="K597" i="17"/>
  <c r="K599" i="17"/>
  <c r="K600" i="17"/>
  <c r="K601" i="17"/>
  <c r="K602" i="17"/>
  <c r="K603" i="17"/>
  <c r="K604" i="17"/>
  <c r="K605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3" i="17"/>
  <c r="K624" i="17"/>
  <c r="K625" i="17"/>
  <c r="K626" i="17"/>
  <c r="K627" i="17"/>
  <c r="K628" i="17"/>
  <c r="K629" i="17"/>
  <c r="K631" i="17"/>
  <c r="K632" i="17"/>
  <c r="K633" i="17"/>
  <c r="K634" i="17"/>
  <c r="K635" i="17"/>
  <c r="K636" i="17"/>
  <c r="K637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5" i="17"/>
  <c r="K656" i="17"/>
  <c r="K657" i="17"/>
  <c r="K658" i="17"/>
  <c r="K659" i="17"/>
  <c r="K660" i="17"/>
  <c r="K661" i="17"/>
  <c r="K663" i="17"/>
  <c r="K664" i="17"/>
  <c r="K665" i="17"/>
  <c r="K667" i="17"/>
  <c r="K668" i="17"/>
  <c r="K669" i="17"/>
  <c r="K671" i="17"/>
  <c r="K673" i="17"/>
  <c r="K674" i="17"/>
  <c r="K675" i="17"/>
  <c r="K676" i="17"/>
  <c r="K677" i="17"/>
  <c r="K679" i="17"/>
  <c r="K681" i="17"/>
  <c r="K682" i="17"/>
  <c r="K683" i="17"/>
  <c r="K684" i="17"/>
  <c r="K685" i="17"/>
  <c r="K689" i="17"/>
  <c r="K690" i="17"/>
  <c r="K691" i="17"/>
  <c r="K692" i="17"/>
  <c r="K693" i="17"/>
  <c r="K695" i="17"/>
  <c r="K696" i="17"/>
  <c r="K697" i="17"/>
  <c r="K698" i="17"/>
  <c r="K699" i="17"/>
  <c r="K700" i="17"/>
  <c r="K701" i="17"/>
  <c r="K703" i="17"/>
  <c r="K705" i="17"/>
  <c r="K706" i="17"/>
  <c r="K707" i="17"/>
  <c r="K708" i="17"/>
  <c r="K709" i="17"/>
  <c r="K711" i="17"/>
  <c r="K713" i="17"/>
  <c r="K714" i="17"/>
  <c r="K715" i="17"/>
  <c r="K716" i="17"/>
  <c r="K717" i="17"/>
  <c r="K719" i="17"/>
  <c r="K721" i="17"/>
  <c r="K722" i="17"/>
  <c r="K723" i="17"/>
  <c r="K724" i="17"/>
  <c r="K725" i="17"/>
  <c r="K729" i="17"/>
  <c r="K730" i="17"/>
  <c r="K731" i="17"/>
  <c r="K732" i="17"/>
  <c r="K733" i="17"/>
  <c r="K735" i="17"/>
  <c r="K737" i="17"/>
  <c r="K738" i="17"/>
  <c r="K739" i="17"/>
  <c r="K740" i="17"/>
  <c r="K741" i="17"/>
  <c r="K743" i="17"/>
  <c r="K745" i="17"/>
  <c r="K746" i="17"/>
  <c r="K747" i="17"/>
  <c r="K748" i="17"/>
  <c r="K749" i="17"/>
  <c r="K751" i="17"/>
  <c r="K753" i="17"/>
  <c r="K754" i="17"/>
  <c r="K755" i="17"/>
  <c r="K756" i="17"/>
  <c r="K757" i="17"/>
  <c r="K762" i="17"/>
  <c r="K763" i="17"/>
  <c r="K764" i="17"/>
  <c r="K765" i="17"/>
  <c r="K766" i="17"/>
  <c r="K767" i="17"/>
  <c r="K769" i="17"/>
  <c r="K770" i="17"/>
  <c r="K771" i="17"/>
  <c r="K772" i="17"/>
  <c r="K773" i="17"/>
  <c r="K775" i="17"/>
  <c r="K777" i="17"/>
  <c r="K778" i="17"/>
  <c r="K779" i="17"/>
  <c r="K780" i="17"/>
  <c r="K781" i="17"/>
  <c r="K783" i="17"/>
  <c r="K784" i="17"/>
  <c r="K785" i="17"/>
  <c r="K786" i="17"/>
  <c r="K787" i="17"/>
  <c r="K788" i="17"/>
  <c r="K789" i="17"/>
  <c r="K793" i="17"/>
  <c r="K794" i="17"/>
  <c r="K795" i="17"/>
  <c r="K796" i="17"/>
  <c r="K797" i="17"/>
  <c r="K799" i="17"/>
  <c r="K801" i="17"/>
  <c r="K802" i="17"/>
  <c r="K803" i="17"/>
  <c r="K804" i="17"/>
  <c r="K805" i="17"/>
  <c r="K807" i="17"/>
  <c r="K809" i="17"/>
  <c r="K810" i="17"/>
  <c r="K811" i="17"/>
  <c r="K812" i="17"/>
  <c r="K813" i="17"/>
  <c r="K815" i="17"/>
  <c r="K816" i="17"/>
  <c r="K817" i="17"/>
  <c r="K818" i="17"/>
  <c r="K819" i="17"/>
  <c r="K820" i="17"/>
  <c r="K822" i="17"/>
  <c r="K823" i="17"/>
  <c r="K825" i="17"/>
  <c r="K826" i="17"/>
  <c r="K827" i="17"/>
  <c r="K828" i="17"/>
  <c r="K829" i="17"/>
  <c r="K831" i="17"/>
  <c r="K832" i="17"/>
  <c r="K833" i="17"/>
  <c r="K835" i="17"/>
  <c r="K836" i="17"/>
  <c r="K837" i="17"/>
  <c r="K839" i="17"/>
  <c r="K841" i="17"/>
  <c r="K842" i="17"/>
  <c r="K843" i="17"/>
  <c r="K844" i="17"/>
  <c r="K845" i="17"/>
  <c r="K849" i="17"/>
  <c r="K850" i="17"/>
  <c r="K851" i="17"/>
  <c r="K852" i="17"/>
  <c r="K853" i="17"/>
  <c r="K854" i="17"/>
  <c r="K855" i="17"/>
  <c r="K857" i="17"/>
  <c r="K858" i="17"/>
  <c r="K859" i="17"/>
  <c r="K860" i="17"/>
  <c r="K861" i="17"/>
  <c r="K863" i="17"/>
  <c r="K865" i="17"/>
  <c r="K866" i="17"/>
  <c r="K867" i="17"/>
  <c r="K868" i="17"/>
  <c r="K869" i="17"/>
  <c r="K871" i="17"/>
  <c r="K873" i="17"/>
  <c r="K874" i="17"/>
  <c r="K875" i="17"/>
  <c r="K876" i="17"/>
  <c r="K877" i="17"/>
  <c r="K879" i="17"/>
  <c r="K881" i="17"/>
  <c r="K882" i="17"/>
  <c r="K883" i="17"/>
  <c r="K884" i="17"/>
  <c r="K885" i="17"/>
  <c r="K887" i="17"/>
  <c r="K889" i="17"/>
  <c r="K890" i="17"/>
  <c r="K891" i="17"/>
  <c r="K892" i="17"/>
  <c r="K893" i="17"/>
  <c r="K897" i="17"/>
  <c r="K898" i="17"/>
  <c r="K899" i="17"/>
  <c r="K900" i="17"/>
  <c r="K901" i="17"/>
  <c r="K903" i="17"/>
  <c r="K904" i="17"/>
  <c r="K905" i="17"/>
  <c r="K906" i="17"/>
  <c r="K907" i="17"/>
  <c r="K908" i="17"/>
  <c r="K909" i="17"/>
  <c r="K911" i="17"/>
  <c r="K913" i="17"/>
  <c r="K914" i="17"/>
  <c r="K915" i="17"/>
  <c r="K916" i="17"/>
  <c r="K917" i="17"/>
  <c r="K921" i="17"/>
  <c r="K922" i="17"/>
  <c r="K923" i="17"/>
  <c r="K924" i="17"/>
  <c r="K925" i="17"/>
  <c r="K926" i="17"/>
  <c r="K927" i="17"/>
  <c r="K929" i="17"/>
  <c r="K930" i="17"/>
  <c r="K931" i="17"/>
  <c r="K932" i="17"/>
  <c r="K933" i="17"/>
  <c r="K935" i="17"/>
  <c r="K937" i="17"/>
  <c r="K938" i="17"/>
  <c r="K939" i="17"/>
  <c r="K940" i="17"/>
  <c r="K941" i="17"/>
  <c r="K943" i="17"/>
  <c r="K945" i="17"/>
  <c r="K946" i="17"/>
  <c r="K947" i="17"/>
  <c r="K948" i="17"/>
  <c r="K949" i="17"/>
  <c r="K952" i="17"/>
  <c r="K953" i="17"/>
  <c r="K954" i="17"/>
  <c r="K955" i="17"/>
  <c r="K956" i="17"/>
  <c r="K957" i="17"/>
  <c r="K959" i="17"/>
  <c r="K960" i="17"/>
  <c r="K961" i="17"/>
  <c r="K962" i="17"/>
  <c r="K963" i="17"/>
  <c r="K964" i="17"/>
  <c r="K965" i="17"/>
  <c r="K968" i="17"/>
  <c r="K969" i="17"/>
  <c r="K970" i="17"/>
  <c r="K971" i="17"/>
  <c r="K973" i="17"/>
  <c r="K976" i="17"/>
  <c r="K977" i="17"/>
  <c r="K978" i="17"/>
  <c r="K979" i="17"/>
  <c r="K981" i="17"/>
  <c r="K983" i="17"/>
  <c r="K984" i="17"/>
  <c r="K985" i="17"/>
  <c r="K986" i="17"/>
  <c r="K987" i="17"/>
  <c r="K989" i="17"/>
  <c r="K991" i="17"/>
  <c r="K992" i="17"/>
  <c r="K993" i="17"/>
  <c r="K994" i="17"/>
  <c r="K995" i="17"/>
  <c r="K996" i="17"/>
  <c r="K997" i="17"/>
  <c r="K1000" i="17"/>
  <c r="K1001" i="17"/>
  <c r="K1002" i="17"/>
  <c r="K1003" i="17"/>
  <c r="K1006" i="17"/>
  <c r="K1007" i="17"/>
  <c r="K1008" i="17"/>
  <c r="K1009" i="17"/>
  <c r="K1010" i="17"/>
  <c r="K1011" i="17"/>
  <c r="K1013" i="17"/>
  <c r="K1015" i="17"/>
  <c r="K1016" i="17"/>
  <c r="K1017" i="17"/>
  <c r="K1018" i="17"/>
  <c r="K1019" i="17"/>
  <c r="K1021" i="17"/>
  <c r="K1023" i="17"/>
  <c r="K1024" i="17"/>
  <c r="K1025" i="17"/>
  <c r="K1026" i="17"/>
  <c r="K1027" i="17"/>
  <c r="K1029" i="17"/>
  <c r="K1032" i="17"/>
  <c r="K1033" i="17"/>
  <c r="K1034" i="17"/>
  <c r="K1035" i="17"/>
  <c r="K1037" i="17"/>
  <c r="K1040" i="17"/>
  <c r="K1041" i="17"/>
  <c r="K1042" i="17"/>
  <c r="K1043" i="17"/>
  <c r="K1045" i="17"/>
  <c r="K1047" i="17"/>
  <c r="K1048" i="17"/>
  <c r="K1049" i="17"/>
  <c r="K1050" i="17"/>
  <c r="K1051" i="17"/>
  <c r="K1053" i="17"/>
  <c r="K1055" i="17"/>
  <c r="K1056" i="17"/>
  <c r="K1057" i="17"/>
  <c r="K1058" i="17"/>
  <c r="K1059" i="17"/>
  <c r="K1061" i="17"/>
  <c r="K1062" i="17"/>
  <c r="K1063" i="17"/>
  <c r="K1064" i="17"/>
  <c r="K1065" i="17"/>
  <c r="K1066" i="17"/>
  <c r="K1067" i="17"/>
  <c r="K1069" i="17"/>
  <c r="K1072" i="17"/>
  <c r="K1073" i="17"/>
  <c r="K1074" i="17"/>
  <c r="K1075" i="17"/>
  <c r="K1077" i="17"/>
  <c r="K1080" i="17"/>
  <c r="K1081" i="17"/>
  <c r="K1082" i="17"/>
  <c r="K1083" i="17"/>
  <c r="K1085" i="17"/>
  <c r="K1087" i="17"/>
  <c r="K1088" i="17"/>
  <c r="K1089" i="17"/>
  <c r="K1090" i="17"/>
  <c r="K1091" i="17"/>
  <c r="K1093" i="17"/>
  <c r="K1095" i="17"/>
  <c r="K1096" i="17"/>
  <c r="K1097" i="17"/>
  <c r="K1098" i="17"/>
  <c r="K1099" i="17"/>
  <c r="K1101" i="17"/>
  <c r="K1104" i="17"/>
  <c r="K1105" i="17"/>
  <c r="K1106" i="17"/>
  <c r="K1107" i="17"/>
  <c r="K1109" i="17"/>
  <c r="K1112" i="17"/>
  <c r="K1113" i="17"/>
  <c r="K1114" i="17"/>
  <c r="K1115" i="17"/>
  <c r="K1117" i="17"/>
  <c r="K1119" i="17"/>
  <c r="K1120" i="17"/>
  <c r="K1121" i="17"/>
  <c r="K1122" i="17"/>
  <c r="K1123" i="17"/>
  <c r="K1125" i="17"/>
  <c r="K1126" i="17"/>
  <c r="K1127" i="17"/>
  <c r="K1128" i="17"/>
  <c r="K1129" i="17"/>
  <c r="K1130" i="17"/>
  <c r="K1131" i="17"/>
  <c r="K1133" i="17"/>
  <c r="K1135" i="17"/>
  <c r="K1136" i="17"/>
  <c r="K1137" i="17"/>
  <c r="K1138" i="17"/>
  <c r="K1139" i="17"/>
  <c r="K1141" i="17"/>
  <c r="K1143" i="17"/>
  <c r="K1144" i="17"/>
  <c r="K1145" i="17"/>
  <c r="K1146" i="17"/>
  <c r="K1147" i="17"/>
  <c r="K1149" i="17"/>
  <c r="K1151" i="17"/>
  <c r="K1152" i="17"/>
  <c r="K1153" i="17"/>
  <c r="K1154" i="17"/>
  <c r="K1155" i="17"/>
  <c r="K1157" i="17"/>
  <c r="K1159" i="17"/>
  <c r="K1160" i="17"/>
  <c r="K1161" i="17"/>
  <c r="K1162" i="17"/>
  <c r="K1163" i="17"/>
  <c r="K1168" i="17"/>
  <c r="K1169" i="17"/>
  <c r="K1170" i="17"/>
  <c r="K1171" i="17"/>
  <c r="K1173" i="17"/>
  <c r="K1176" i="17"/>
  <c r="K1177" i="17"/>
  <c r="K1178" i="17"/>
  <c r="K1179" i="17"/>
  <c r="K1181" i="17"/>
  <c r="K1183" i="17"/>
  <c r="K1184" i="17"/>
  <c r="K1185" i="17"/>
  <c r="K1186" i="17"/>
  <c r="K1187" i="17"/>
  <c r="K1189" i="17"/>
  <c r="K1192" i="17"/>
  <c r="K1193" i="17"/>
  <c r="K1194" i="17"/>
  <c r="K1195" i="17"/>
  <c r="K1200" i="17"/>
  <c r="K1201" i="17"/>
  <c r="K1202" i="17"/>
  <c r="K1203" i="17"/>
  <c r="K1205" i="17"/>
  <c r="K1207" i="17"/>
  <c r="K1209" i="17"/>
  <c r="K1210" i="17"/>
  <c r="K1211" i="17"/>
  <c r="K1213" i="17"/>
  <c r="K1216" i="17"/>
  <c r="K1217" i="17"/>
  <c r="K1218" i="17"/>
  <c r="K1219" i="17"/>
  <c r="K1221" i="17"/>
  <c r="K1224" i="17"/>
  <c r="K1225" i="17"/>
  <c r="K1226" i="17"/>
  <c r="K1227" i="17"/>
  <c r="K1229" i="17"/>
  <c r="K1232" i="17"/>
  <c r="K1233" i="17"/>
  <c r="K1234" i="17"/>
  <c r="K1235" i="17"/>
  <c r="K1237" i="17"/>
  <c r="K1239" i="17"/>
  <c r="K1241" i="17"/>
  <c r="K1244" i="17"/>
  <c r="K1245" i="17"/>
  <c r="K1246" i="17"/>
  <c r="K1247" i="17"/>
  <c r="K1250" i="17"/>
  <c r="K1251" i="17"/>
  <c r="K1252" i="17"/>
  <c r="K1253" i="17"/>
  <c r="K1255" i="17"/>
  <c r="K1258" i="17"/>
  <c r="K1259" i="17"/>
  <c r="K1260" i="17"/>
  <c r="K1261" i="17"/>
  <c r="K1263" i="17"/>
  <c r="K1266" i="17"/>
  <c r="K1267" i="17"/>
  <c r="K1268" i="17"/>
  <c r="K1269" i="17"/>
  <c r="K1271" i="17"/>
  <c r="K1273" i="17"/>
  <c r="K1274" i="17"/>
  <c r="K1275" i="17"/>
  <c r="K1276" i="17"/>
  <c r="K1277" i="17"/>
  <c r="K1278" i="17"/>
  <c r="K1279" i="17"/>
  <c r="K1283" i="17"/>
  <c r="K1284" i="17"/>
  <c r="K1285" i="17"/>
  <c r="K1287" i="17"/>
  <c r="K1290" i="17"/>
  <c r="K1291" i="17"/>
  <c r="K1292" i="17"/>
  <c r="K1293" i="17"/>
  <c r="K1295" i="17"/>
  <c r="K1298" i="17"/>
  <c r="K1299" i="17"/>
  <c r="K1300" i="17"/>
  <c r="K1301" i="17"/>
  <c r="K1306" i="17"/>
  <c r="K1307" i="17"/>
  <c r="K1310" i="17"/>
  <c r="K1314" i="17"/>
  <c r="K1315" i="17"/>
  <c r="K1316" i="17"/>
  <c r="K1318" i="17"/>
  <c r="K1319" i="17"/>
  <c r="K1322" i="17"/>
  <c r="K1323" i="17"/>
  <c r="K1324" i="17"/>
  <c r="K1326" i="17"/>
  <c r="K1328" i="17"/>
  <c r="K1330" i="17"/>
  <c r="K1331" i="17"/>
  <c r="K1332" i="17"/>
  <c r="K1338" i="17"/>
  <c r="K1340" i="17"/>
  <c r="K1342" i="17"/>
  <c r="K1346" i="17"/>
  <c r="K1347" i="17"/>
  <c r="K1348" i="17"/>
  <c r="K1350" i="17"/>
  <c r="K1353" i="17"/>
  <c r="K1354" i="17"/>
  <c r="K1355" i="17"/>
  <c r="K1356" i="17"/>
  <c r="K1360" i="17"/>
  <c r="K1362" i="17"/>
  <c r="K1363" i="17"/>
  <c r="K1364" i="17"/>
  <c r="K1366" i="17"/>
  <c r="K1370" i="17"/>
  <c r="K1372" i="17"/>
  <c r="K1374" i="17"/>
  <c r="K1378" i="17"/>
  <c r="K1379" i="17"/>
  <c r="K1380" i="17"/>
  <c r="K1382" i="17"/>
  <c r="K1384" i="17"/>
  <c r="K1386" i="17"/>
  <c r="K1387" i="17"/>
  <c r="K1394" i="17"/>
  <c r="K1398" i="17"/>
  <c r="K1399" i="17"/>
  <c r="K1402" i="17"/>
  <c r="K1403" i="17"/>
  <c r="K1404" i="17"/>
  <c r="K1410" i="17"/>
  <c r="K1412" i="17"/>
  <c r="K1418" i="17"/>
  <c r="K1419" i="17"/>
  <c r="K1420" i="17"/>
  <c r="K1422" i="17"/>
  <c r="K1426" i="17"/>
  <c r="K1427" i="17"/>
  <c r="K1428" i="17"/>
  <c r="K1434" i="17"/>
  <c r="K1435" i="17"/>
  <c r="K1437" i="17"/>
  <c r="K1442" i="17"/>
  <c r="K1448" i="17"/>
  <c r="K1450" i="17"/>
  <c r="K1451" i="17"/>
  <c r="K1458" i="17"/>
  <c r="K1459" i="17"/>
  <c r="K1460" i="17"/>
  <c r="K1466" i="17"/>
  <c r="K1467" i="17"/>
  <c r="K1468" i="17"/>
  <c r="K1473" i="17"/>
  <c r="K1474" i="17"/>
  <c r="K1475" i="17"/>
  <c r="K1478" i="17"/>
  <c r="K1482" i="17"/>
  <c r="K1483" i="17"/>
  <c r="K1484" i="17"/>
  <c r="K1486" i="17"/>
  <c r="K1488" i="17"/>
  <c r="K1490" i="17"/>
  <c r="K1491" i="17"/>
  <c r="K1498" i="17"/>
  <c r="K1499" i="17"/>
  <c r="K1500" i="17"/>
  <c r="K1502" i="17"/>
  <c r="K1506" i="17"/>
  <c r="K1508" i="17"/>
  <c r="K1514" i="17"/>
  <c r="K1515" i="17"/>
  <c r="K1522" i="17"/>
  <c r="K1523" i="17"/>
  <c r="K1530" i="17"/>
  <c r="K1531" i="17"/>
  <c r="K1532" i="17"/>
  <c r="K1538" i="17"/>
  <c r="K1546" i="17"/>
  <c r="K1547" i="17"/>
  <c r="K1550" i="17"/>
  <c r="K1554" i="17"/>
  <c r="K1555" i="17"/>
  <c r="K1559" i="17"/>
  <c r="K1561" i="17"/>
  <c r="K1562" i="17"/>
  <c r="K1565" i="17"/>
  <c r="K1570" i="17"/>
  <c r="K1571" i="17"/>
  <c r="K1578" i="17"/>
  <c r="K1579" i="17"/>
  <c r="K1586" i="17"/>
  <c r="K1587" i="17"/>
  <c r="K1589" i="17"/>
  <c r="K1592" i="17"/>
  <c r="K1594" i="17"/>
  <c r="K1595" i="17"/>
  <c r="K1596" i="17"/>
  <c r="K1602" i="17"/>
  <c r="K1604" i="17"/>
  <c r="K1610" i="17"/>
  <c r="K1611" i="17"/>
  <c r="K1618" i="17"/>
  <c r="K1626" i="17"/>
  <c r="K1627" i="17"/>
  <c r="K1628" i="17"/>
  <c r="K1634" i="17"/>
  <c r="K1642" i="17"/>
  <c r="K1643" i="17"/>
  <c r="K1646" i="17"/>
  <c r="K1650" i="17"/>
  <c r="K1651" i="17"/>
  <c r="K1653" i="17"/>
  <c r="K1658" i="17"/>
  <c r="K1666" i="17"/>
  <c r="K1667" i="17"/>
  <c r="K1670" i="17"/>
  <c r="K1674" i="17"/>
  <c r="K1675" i="17"/>
  <c r="K1676" i="17"/>
  <c r="K1682" i="17"/>
  <c r="K1683" i="17"/>
  <c r="K1684" i="17"/>
  <c r="K1689" i="17"/>
  <c r="K1690" i="17"/>
  <c r="K1691" i="17"/>
  <c r="K1692" i="17"/>
  <c r="K1698" i="17"/>
  <c r="K1706" i="17"/>
  <c r="K1707" i="17"/>
  <c r="K1714" i="17"/>
  <c r="K1722" i="17"/>
  <c r="K1723" i="17"/>
  <c r="K1724" i="17"/>
  <c r="K1730" i="17"/>
  <c r="K1731" i="17"/>
  <c r="K1738" i="17"/>
  <c r="K1739" i="17"/>
  <c r="K1746" i="17"/>
  <c r="K1747" i="17"/>
  <c r="K1755" i="17"/>
  <c r="K1758" i="17"/>
  <c r="K1762" i="17"/>
  <c r="K1763" i="17"/>
  <c r="K1770" i="17"/>
  <c r="K1771" i="17"/>
  <c r="K1772" i="17"/>
  <c r="K1779" i="17"/>
  <c r="K1786" i="17"/>
  <c r="K1787" i="17"/>
  <c r="K1788" i="17"/>
  <c r="K1794" i="17"/>
  <c r="K1795" i="17"/>
  <c r="K1798" i="17"/>
  <c r="K1803" i="17"/>
  <c r="K1810" i="17"/>
  <c r="K1811" i="17"/>
  <c r="K1812" i="17"/>
  <c r="K1818" i="17"/>
  <c r="K1819" i="17"/>
  <c r="K1821" i="17"/>
  <c r="K1822" i="17"/>
  <c r="K1827" i="17"/>
  <c r="K1828" i="17"/>
  <c r="K1829" i="17"/>
  <c r="K1838" i="17"/>
  <c r="K1839" i="17"/>
  <c r="K1843" i="17"/>
  <c r="K1850" i="17"/>
  <c r="K1851" i="17"/>
  <c r="K1859" i="17"/>
  <c r="K1860" i="17"/>
  <c r="K1874" i="17"/>
  <c r="K1875" i="17"/>
  <c r="K1878" i="17"/>
  <c r="K1890" i="17"/>
  <c r="K1891" i="17"/>
  <c r="K1894" i="17"/>
  <c r="K1898" i="17"/>
  <c r="K1899" i="17"/>
  <c r="K1907" i="17"/>
  <c r="K1910" i="17"/>
  <c r="K1914" i="17"/>
  <c r="K1917" i="17"/>
  <c r="K1922" i="17"/>
  <c r="K1923" i="17"/>
  <c r="K1924" i="17"/>
  <c r="K1931" i="17"/>
  <c r="K1938" i="17"/>
  <c r="K1939" i="17"/>
  <c r="K1946" i="17"/>
  <c r="K1947" i="17"/>
  <c r="K1955" i="17"/>
  <c r="K1969" i="17"/>
  <c r="K1975" i="17"/>
  <c r="K1979" i="17"/>
  <c r="K1980" i="17"/>
  <c r="K1982" i="17"/>
  <c r="K1985" i="17"/>
  <c r="K1986" i="17"/>
  <c r="K1987" i="17"/>
  <c r="K1989" i="17"/>
  <c r="K1994" i="17"/>
  <c r="K1995" i="17"/>
  <c r="K2003" i="17"/>
  <c r="K2010" i="17"/>
  <c r="K2011" i="17"/>
  <c r="K2012" i="17"/>
  <c r="K2013" i="17"/>
  <c r="K2019" i="17"/>
  <c r="K2020" i="17"/>
  <c r="K2026" i="17"/>
  <c r="K2027" i="17"/>
  <c r="K2030" i="17"/>
  <c r="K2035" i="17"/>
  <c r="K2040" i="17"/>
  <c r="K2044" i="17"/>
  <c r="K2050" i="17"/>
  <c r="K2051" i="17"/>
  <c r="K2059" i="17"/>
  <c r="K2067" i="17"/>
  <c r="K2071" i="17"/>
  <c r="K2074" i="17"/>
  <c r="K2075" i="17"/>
  <c r="K2083" i="17"/>
  <c r="K2086" i="17"/>
  <c r="K2096" i="17"/>
  <c r="K2099" i="17"/>
  <c r="K2108" i="17"/>
  <c r="K2112" i="17"/>
  <c r="K2131" i="17"/>
  <c r="K2132" i="17"/>
  <c r="K2139" i="17"/>
  <c r="K2140" i="17"/>
  <c r="K2163" i="17"/>
  <c r="K2178" i="17"/>
  <c r="K2192" i="17"/>
  <c r="K2195" i="17"/>
  <c r="K2198" i="17"/>
  <c r="K2212" i="17"/>
  <c r="K2218" i="17"/>
  <c r="K2227" i="17"/>
  <c r="K2230" i="17"/>
  <c r="K2233" i="17"/>
  <c r="K2235" i="17"/>
  <c r="K2242" i="17"/>
  <c r="K2244" i="17"/>
  <c r="K2246" i="17"/>
  <c r="K2248" i="17"/>
  <c r="K2251" i="17"/>
  <c r="K2255" i="17"/>
  <c r="K2261" i="17"/>
  <c r="K2267" i="17"/>
  <c r="K2275" i="17"/>
  <c r="K2276" i="17"/>
  <c r="K2284" i="17"/>
  <c r="K2291" i="17"/>
  <c r="K2292" i="17"/>
  <c r="K2323" i="17"/>
  <c r="K2331" i="17"/>
  <c r="K2357" i="17"/>
  <c r="K2363" i="17"/>
  <c r="K2372" i="17"/>
  <c r="K2387" i="17"/>
  <c r="K2395" i="17"/>
  <c r="K2396" i="17"/>
  <c r="K2410" i="17"/>
  <c r="K2435" i="17"/>
  <c r="K2440" i="17"/>
  <c r="K2442" i="17"/>
  <c r="K2443" i="17"/>
  <c r="K2452" i="17"/>
  <c r="K2460" i="17"/>
  <c r="K2488" i="17"/>
  <c r="K2491" i="17"/>
  <c r="K2492" i="17"/>
  <c r="K2498" i="17"/>
  <c r="K2500" i="17"/>
  <c r="K2509" i="17"/>
  <c r="K2521" i="17"/>
  <c r="K2524" i="17"/>
  <c r="K2529" i="17"/>
  <c r="K2531" i="17"/>
  <c r="K2534" i="17"/>
  <c r="K2538" i="17"/>
  <c r="K2539" i="17"/>
  <c r="K2547" i="17"/>
  <c r="K2552" i="17"/>
  <c r="K2554" i="17"/>
  <c r="K2559" i="17"/>
  <c r="K2562" i="17"/>
  <c r="K2564" i="17"/>
  <c r="K2568" i="17"/>
  <c r="K2576" i="17"/>
  <c r="K2587" i="17"/>
  <c r="K2618" i="17"/>
  <c r="K2620" i="17"/>
  <c r="K2621" i="17"/>
  <c r="K2634" i="17"/>
  <c r="K2636" i="17"/>
  <c r="K2650" i="17"/>
  <c r="K2661" i="17"/>
  <c r="K2663" i="17"/>
  <c r="K2666" i="17"/>
  <c r="K2682" i="17"/>
  <c r="K2694" i="17"/>
  <c r="K2715" i="17"/>
  <c r="K2720" i="17"/>
  <c r="K2731" i="17"/>
  <c r="K2733" i="17"/>
  <c r="K2737" i="17"/>
  <c r="K2748" i="17"/>
  <c r="K2763" i="17"/>
  <c r="K2770" i="17"/>
  <c r="K2787" i="17"/>
  <c r="K2789" i="17"/>
  <c r="K2796" i="17"/>
  <c r="K2809" i="17"/>
  <c r="K2812" i="17"/>
  <c r="K2819" i="17"/>
  <c r="K2827" i="17"/>
  <c r="K2831" i="17"/>
  <c r="K2846" i="17"/>
  <c r="K2866" i="17"/>
  <c r="K2893" i="17"/>
  <c r="K2898" i="17"/>
  <c r="K2907" i="17"/>
  <c r="K2975" i="17"/>
  <c r="K3023" i="17"/>
  <c r="K3038" i="17"/>
  <c r="K3050" i="17"/>
  <c r="K3055" i="17"/>
  <c r="K3105" i="17"/>
  <c r="K3110" i="17"/>
  <c r="K3120" i="17"/>
  <c r="K3122" i="17"/>
  <c r="K3135" i="17"/>
  <c r="K3141" i="17"/>
  <c r="K3143" i="17"/>
  <c r="K3155" i="17"/>
  <c r="K3157" i="17"/>
  <c r="K3159" i="17"/>
  <c r="K3163" i="17"/>
  <c r="K3165" i="17"/>
  <c r="K3180" i="17"/>
  <c r="K3183" i="17"/>
  <c r="K3193" i="17"/>
  <c r="K3220" i="17"/>
  <c r="K3226" i="17"/>
  <c r="K3238" i="17"/>
  <c r="K3240" i="17"/>
  <c r="K3244" i="17"/>
  <c r="K3257" i="17"/>
  <c r="K3265" i="17"/>
  <c r="K3270" i="17"/>
  <c r="K3275" i="17"/>
  <c r="K3281" i="17"/>
  <c r="K3321" i="17"/>
  <c r="K3333" i="17"/>
  <c r="K3375" i="17"/>
  <c r="K3380" i="17"/>
  <c r="K3385" i="17"/>
  <c r="K3388" i="17"/>
  <c r="K3397" i="17"/>
  <c r="K3405" i="17"/>
  <c r="K3470" i="17"/>
  <c r="K3475" i="17"/>
  <c r="K3484" i="17"/>
  <c r="K3533" i="17"/>
  <c r="K3555" i="17"/>
  <c r="K3569" i="17"/>
  <c r="K3610" i="17"/>
  <c r="K3616" i="17"/>
  <c r="K3619" i="17"/>
  <c r="K3640" i="17"/>
  <c r="K3650" i="17"/>
  <c r="K3672" i="17"/>
  <c r="K3675" i="17"/>
  <c r="K3703" i="17"/>
  <c r="K3708" i="17"/>
  <c r="K3710" i="17"/>
  <c r="K3724" i="17"/>
  <c r="K3744" i="17"/>
  <c r="K3748" i="17"/>
  <c r="K3751" i="17"/>
  <c r="K3753" i="17"/>
  <c r="K3757" i="17"/>
  <c r="K3771" i="17"/>
  <c r="K3778" i="17"/>
  <c r="K3797" i="17"/>
  <c r="K3815" i="17"/>
  <c r="K3818" i="17"/>
  <c r="K3829" i="17"/>
  <c r="K3833" i="17"/>
  <c r="K3837" i="17"/>
  <c r="K3844" i="17"/>
  <c r="K3855" i="17"/>
  <c r="K3858" i="17"/>
  <c r="K3862" i="17"/>
  <c r="K3866" i="17"/>
  <c r="K3877" i="17"/>
  <c r="K3891" i="17"/>
  <c r="K3906" i="17"/>
  <c r="K3911" i="17"/>
  <c r="K3919" i="17"/>
  <c r="K3935" i="17"/>
  <c r="K3960" i="17"/>
  <c r="K3961" i="17"/>
  <c r="K3962" i="17"/>
  <c r="K3963" i="17"/>
  <c r="K3964" i="17"/>
  <c r="K3965" i="17"/>
  <c r="K3966" i="17"/>
  <c r="K3967" i="17"/>
  <c r="K3968" i="17"/>
  <c r="K3969" i="17"/>
  <c r="K3970" i="17"/>
  <c r="K3971" i="17"/>
  <c r="K3972" i="17"/>
  <c r="K3973" i="17"/>
  <c r="K3974" i="17"/>
  <c r="K3975" i="17"/>
  <c r="K3976" i="17"/>
  <c r="K3977" i="17"/>
  <c r="K3978" i="17"/>
  <c r="K3979" i="17"/>
  <c r="K3980" i="17"/>
  <c r="K3981" i="17"/>
  <c r="K3982" i="17"/>
  <c r="K3983" i="17"/>
  <c r="K3984" i="17"/>
  <c r="K3985" i="17"/>
  <c r="K3986" i="17"/>
  <c r="K3987" i="17"/>
  <c r="K3988" i="17"/>
  <c r="K3989" i="17"/>
  <c r="K3990" i="17"/>
  <c r="K3991" i="17"/>
  <c r="K3992" i="17"/>
  <c r="K3993" i="17"/>
  <c r="K3994" i="17"/>
  <c r="K3995" i="17"/>
  <c r="K3996" i="17"/>
  <c r="K3997" i="17"/>
  <c r="K3998" i="17"/>
  <c r="K3999" i="17"/>
  <c r="K4000" i="17"/>
  <c r="K4001" i="17"/>
  <c r="K4002" i="17"/>
  <c r="K4003" i="17"/>
  <c r="K4004" i="17"/>
  <c r="K4005" i="17"/>
  <c r="K4006" i="17"/>
  <c r="K4007" i="17"/>
  <c r="K4008" i="17"/>
  <c r="K4009" i="17"/>
  <c r="K4010" i="17"/>
  <c r="K4011" i="17"/>
  <c r="K4012" i="17"/>
  <c r="K4013" i="17"/>
  <c r="K4014" i="17"/>
  <c r="K4015" i="17"/>
  <c r="K4016" i="17"/>
  <c r="K4017" i="17"/>
  <c r="K4018" i="17"/>
  <c r="K4019" i="17"/>
  <c r="K4020" i="17"/>
  <c r="K4021" i="17"/>
  <c r="K4022" i="17"/>
  <c r="K4023" i="17"/>
  <c r="K4024" i="17"/>
  <c r="K4025" i="17"/>
  <c r="K4026" i="17"/>
  <c r="K4027" i="17"/>
  <c r="K4028" i="17"/>
  <c r="K4029" i="17"/>
  <c r="K4030" i="17"/>
  <c r="K4031" i="17"/>
  <c r="K4032" i="17"/>
  <c r="K4033" i="17"/>
  <c r="K4034" i="17"/>
  <c r="K4035" i="17"/>
  <c r="K4036" i="17"/>
  <c r="K4037" i="17"/>
  <c r="K4038" i="17"/>
  <c r="K4039" i="17"/>
  <c r="K4040" i="17"/>
  <c r="K4041" i="17"/>
  <c r="K4042" i="17"/>
  <c r="K4043" i="17"/>
  <c r="K4044" i="17"/>
  <c r="K4045" i="17"/>
  <c r="K4046" i="17"/>
  <c r="K4047" i="17"/>
  <c r="K4048" i="17"/>
  <c r="K4049" i="17"/>
  <c r="K4050" i="17"/>
  <c r="K4051" i="17"/>
  <c r="K4052" i="17"/>
  <c r="K4053" i="17"/>
  <c r="K4054" i="17"/>
  <c r="K4055" i="17"/>
  <c r="K4056" i="17"/>
  <c r="K4057" i="17"/>
  <c r="K4058" i="17"/>
  <c r="K4059" i="17"/>
  <c r="K4060" i="17"/>
  <c r="K4061" i="17"/>
  <c r="K4062" i="17"/>
  <c r="K4063" i="17"/>
  <c r="K4064" i="17"/>
  <c r="K4065" i="17"/>
  <c r="K4066" i="17"/>
  <c r="K4067" i="17"/>
  <c r="K4068" i="17"/>
  <c r="K4069" i="17"/>
  <c r="K4070" i="17"/>
  <c r="K4071" i="17"/>
  <c r="K4072" i="17"/>
  <c r="K4073" i="17"/>
  <c r="K4074" i="17"/>
  <c r="K4075" i="17"/>
  <c r="K4076" i="17"/>
  <c r="K4077" i="17"/>
  <c r="K4078" i="17"/>
  <c r="K4079" i="17"/>
  <c r="K4080" i="17"/>
  <c r="K4081" i="17"/>
  <c r="K4082" i="17"/>
  <c r="K4083" i="17"/>
  <c r="K4084" i="17"/>
  <c r="K4085" i="17"/>
  <c r="K4086" i="17"/>
  <c r="K4087" i="17"/>
  <c r="K4088" i="17"/>
  <c r="K4089" i="17"/>
  <c r="K4090" i="17"/>
  <c r="K4091" i="17"/>
  <c r="K4092" i="17"/>
  <c r="K4093" i="17"/>
  <c r="K4094" i="17"/>
  <c r="K4095" i="17"/>
  <c r="K4096" i="17"/>
  <c r="K4097" i="17"/>
  <c r="K4098" i="17"/>
  <c r="K4099" i="17"/>
  <c r="K4100" i="17"/>
  <c r="K4101" i="17"/>
  <c r="K4102" i="17"/>
  <c r="K4103" i="17"/>
  <c r="K4104" i="17"/>
  <c r="K4105" i="17"/>
  <c r="K4106" i="17"/>
  <c r="K4107" i="17"/>
  <c r="K4108" i="17"/>
  <c r="K4109" i="17"/>
  <c r="K4110" i="17"/>
  <c r="K4111" i="17"/>
  <c r="K4112" i="17"/>
  <c r="K4113" i="17"/>
  <c r="K4114" i="17"/>
  <c r="K4115" i="17"/>
  <c r="K4116" i="17"/>
  <c r="K4117" i="17"/>
  <c r="K4118" i="17"/>
  <c r="K4119" i="17"/>
  <c r="K4120" i="17"/>
  <c r="K4121" i="17"/>
  <c r="K4122" i="17"/>
  <c r="K4123" i="17"/>
  <c r="K4124" i="17"/>
  <c r="K4125" i="17"/>
  <c r="K4126" i="17"/>
  <c r="K4127" i="17"/>
  <c r="K4128" i="17"/>
  <c r="K4129" i="17"/>
  <c r="K4130" i="17"/>
  <c r="K4131" i="17"/>
  <c r="K4132" i="17"/>
  <c r="K4133" i="17"/>
  <c r="K4134" i="17"/>
  <c r="K4135" i="17"/>
  <c r="K4136" i="17"/>
  <c r="K4137" i="17"/>
  <c r="K4138" i="17"/>
  <c r="K4139" i="17"/>
  <c r="K4140" i="17"/>
  <c r="K4141" i="17"/>
  <c r="K4142" i="17"/>
  <c r="K4143" i="17"/>
  <c r="K4144" i="17"/>
  <c r="K4145" i="17"/>
  <c r="K4146" i="17"/>
  <c r="K4147" i="17"/>
  <c r="K4148" i="17"/>
  <c r="K4149" i="17"/>
  <c r="K4150" i="17"/>
  <c r="K4151" i="17"/>
  <c r="K4152" i="17"/>
  <c r="K4153" i="17"/>
  <c r="K4154" i="17"/>
  <c r="K4155" i="17"/>
  <c r="K4156" i="17"/>
  <c r="K4157" i="17"/>
  <c r="K4158" i="17"/>
  <c r="K4159" i="17"/>
  <c r="K4160" i="17"/>
  <c r="K4161" i="17"/>
  <c r="K4162" i="17"/>
  <c r="K4163" i="17"/>
  <c r="K4164" i="17"/>
  <c r="K4165" i="17"/>
  <c r="K4166" i="17"/>
  <c r="K4167" i="17"/>
  <c r="K4168" i="17"/>
  <c r="K4169" i="17"/>
  <c r="K4170" i="17"/>
  <c r="K4171" i="17"/>
  <c r="K4172" i="17"/>
  <c r="K4173" i="17"/>
  <c r="K4174" i="17"/>
  <c r="K4175" i="17"/>
  <c r="K33" i="17"/>
  <c r="K34" i="17"/>
  <c r="K35" i="17"/>
  <c r="K36" i="17"/>
  <c r="K38" i="17"/>
  <c r="K39" i="17"/>
  <c r="K40" i="17"/>
  <c r="K41" i="17"/>
  <c r="K42" i="17"/>
  <c r="K43" i="17"/>
  <c r="K45" i="17"/>
  <c r="K46" i="17"/>
  <c r="K47" i="17"/>
  <c r="K48" i="17"/>
  <c r="K49" i="17"/>
  <c r="K50" i="17"/>
  <c r="K51" i="17"/>
  <c r="K53" i="17"/>
  <c r="K55" i="17"/>
  <c r="K56" i="17"/>
  <c r="K57" i="17"/>
  <c r="K58" i="17"/>
  <c r="K60" i="17"/>
  <c r="K61" i="17"/>
  <c r="K62" i="17"/>
  <c r="K63" i="17"/>
  <c r="K64" i="17"/>
  <c r="K65" i="17"/>
  <c r="K66" i="17"/>
  <c r="K68" i="17"/>
  <c r="K69" i="17"/>
  <c r="K70" i="17"/>
  <c r="K71" i="17"/>
  <c r="K72" i="17"/>
  <c r="K73" i="17"/>
  <c r="K74" i="17"/>
  <c r="K76" i="17"/>
  <c r="K77" i="17"/>
  <c r="K78" i="17"/>
  <c r="K79" i="17"/>
  <c r="K80" i="17"/>
  <c r="K81" i="17"/>
  <c r="K82" i="17"/>
  <c r="K84" i="17"/>
  <c r="K85" i="17"/>
  <c r="K86" i="17"/>
  <c r="K87" i="17"/>
  <c r="K88" i="17"/>
  <c r="K89" i="17"/>
  <c r="K91" i="17"/>
  <c r="K92" i="17"/>
  <c r="K93" i="17"/>
  <c r="K94" i="17"/>
  <c r="K95" i="17"/>
  <c r="K96" i="17"/>
  <c r="K97" i="17"/>
  <c r="K99" i="17"/>
  <c r="K100" i="17"/>
  <c r="K101" i="17"/>
  <c r="K102" i="17"/>
  <c r="K103" i="17"/>
  <c r="K104" i="17"/>
  <c r="K105" i="17"/>
  <c r="K107" i="17"/>
  <c r="K108" i="17"/>
  <c r="K109" i="17"/>
  <c r="K110" i="17"/>
  <c r="K111" i="17"/>
  <c r="K113" i="17"/>
  <c r="K114" i="17"/>
  <c r="K115" i="17"/>
  <c r="K116" i="17"/>
  <c r="K117" i="17"/>
  <c r="K119" i="17"/>
  <c r="K120" i="17"/>
  <c r="K121" i="17"/>
  <c r="K122" i="17"/>
  <c r="K123" i="17"/>
  <c r="K124" i="17"/>
  <c r="K125" i="17"/>
  <c r="K127" i="17"/>
  <c r="K128" i="17"/>
  <c r="K129" i="17"/>
  <c r="K130" i="17"/>
  <c r="K131" i="17"/>
  <c r="K132" i="17"/>
  <c r="K134" i="17"/>
  <c r="K135" i="17"/>
  <c r="K136" i="17"/>
  <c r="K137" i="17"/>
  <c r="K138" i="17"/>
  <c r="K139" i="17"/>
  <c r="K140" i="17"/>
  <c r="K142" i="17"/>
  <c r="K143" i="17"/>
  <c r="K144" i="17"/>
  <c r="K145" i="17"/>
  <c r="K146" i="17"/>
  <c r="K147" i="17"/>
  <c r="K148" i="17"/>
  <c r="K150" i="17"/>
  <c r="K151" i="17"/>
  <c r="K152" i="17"/>
  <c r="K153" i="17"/>
  <c r="K154" i="17"/>
  <c r="K155" i="17"/>
  <c r="K156" i="17"/>
  <c r="K158" i="17"/>
  <c r="K159" i="17"/>
  <c r="K160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2504" i="17" l="1"/>
  <c r="K3377" i="17"/>
  <c r="K3369" i="17"/>
  <c r="K3361" i="17"/>
  <c r="K3353" i="17"/>
  <c r="K3345" i="17"/>
  <c r="K3337" i="17"/>
  <c r="K3329" i="17"/>
  <c r="K3313" i="17"/>
  <c r="K3305" i="17"/>
  <c r="K3297" i="17"/>
  <c r="K3289" i="17"/>
  <c r="K3209" i="17"/>
  <c r="K2505" i="17"/>
  <c r="K3440" i="17"/>
  <c r="K3432" i="17"/>
  <c r="K3408" i="17"/>
  <c r="K3376" i="17"/>
  <c r="K3368" i="17"/>
  <c r="K3360" i="17"/>
  <c r="K3352" i="17"/>
  <c r="K3328" i="17"/>
  <c r="K3304" i="17"/>
  <c r="K3296" i="17"/>
  <c r="K3288" i="17"/>
  <c r="K3216" i="17"/>
  <c r="K3208" i="17"/>
  <c r="K3200" i="17"/>
  <c r="K3439" i="17"/>
  <c r="K3423" i="17"/>
  <c r="K3351" i="17"/>
  <c r="K3343" i="17"/>
  <c r="K3335" i="17"/>
  <c r="K3327" i="17"/>
  <c r="K3319" i="17"/>
  <c r="K3311" i="17"/>
  <c r="K3303" i="17"/>
  <c r="K3295" i="17"/>
  <c r="K3287" i="17"/>
  <c r="K3215" i="17"/>
  <c r="K3207" i="17"/>
  <c r="K3438" i="17"/>
  <c r="K3430" i="17"/>
  <c r="K3422" i="17"/>
  <c r="K3374" i="17"/>
  <c r="K3366" i="17"/>
  <c r="K3358" i="17"/>
  <c r="K3350" i="17"/>
  <c r="K3334" i="17"/>
  <c r="K3326" i="17"/>
  <c r="K3318" i="17"/>
  <c r="K3310" i="17"/>
  <c r="K3302" i="17"/>
  <c r="K3294" i="17"/>
  <c r="K3286" i="17"/>
  <c r="K3206" i="17"/>
  <c r="K3198" i="17"/>
  <c r="K3437" i="17"/>
  <c r="K3373" i="17"/>
  <c r="K3365" i="17"/>
  <c r="K3357" i="17"/>
  <c r="K3341" i="17"/>
  <c r="K3325" i="17"/>
  <c r="K3317" i="17"/>
  <c r="K3309" i="17"/>
  <c r="K3301" i="17"/>
  <c r="K3293" i="17"/>
  <c r="K3285" i="17"/>
  <c r="K3213" i="17"/>
  <c r="K3205" i="17"/>
  <c r="K3197" i="17"/>
  <c r="K3436" i="17"/>
  <c r="K3372" i="17"/>
  <c r="K3364" i="17"/>
  <c r="K3348" i="17"/>
  <c r="K3332" i="17"/>
  <c r="K3308" i="17"/>
  <c r="K3292" i="17"/>
  <c r="K3284" i="17"/>
  <c r="K3276" i="17"/>
  <c r="K3212" i="17"/>
  <c r="K3196" i="17"/>
  <c r="K3435" i="17"/>
  <c r="K3419" i="17"/>
  <c r="K3379" i="17"/>
  <c r="K3371" i="17"/>
  <c r="K3363" i="17"/>
  <c r="K3355" i="17"/>
  <c r="K3347" i="17"/>
  <c r="K3339" i="17"/>
  <c r="K3331" i="17"/>
  <c r="K3323" i="17"/>
  <c r="K3307" i="17"/>
  <c r="K3299" i="17"/>
  <c r="K3291" i="17"/>
  <c r="K3283" i="17"/>
  <c r="K3219" i="17"/>
  <c r="K3434" i="17"/>
  <c r="K3410" i="17"/>
  <c r="K3386" i="17"/>
  <c r="K3378" i="17"/>
  <c r="K3370" i="17"/>
  <c r="K3362" i="17"/>
  <c r="K3322" i="17"/>
  <c r="K3306" i="17"/>
  <c r="K3298" i="17"/>
  <c r="K3290" i="17"/>
  <c r="K3282" i="17"/>
  <c r="K3210" i="17"/>
  <c r="K3194" i="17"/>
  <c r="K2506" i="17"/>
  <c r="L1402" i="17"/>
  <c r="L1410" i="17"/>
  <c r="L1409" i="17"/>
  <c r="L1408" i="17"/>
  <c r="L1407" i="17"/>
  <c r="L1405" i="17"/>
  <c r="L1404" i="17"/>
  <c r="L1403" i="17"/>
  <c r="L661" i="17" l="1"/>
  <c r="L657" i="17"/>
  <c r="L656" i="17"/>
  <c r="L647" i="17"/>
  <c r="L625" i="17"/>
  <c r="L624" i="17"/>
  <c r="L622" i="17"/>
  <c r="L616" i="17"/>
  <c r="L615" i="17"/>
  <c r="L613" i="17"/>
  <c r="L609" i="17"/>
  <c r="L606" i="17"/>
  <c r="L605" i="17"/>
  <c r="L604" i="17"/>
  <c r="L603" i="17"/>
  <c r="L601" i="17"/>
  <c r="L598" i="17"/>
  <c r="L597" i="17"/>
  <c r="L596" i="17"/>
  <c r="L665" i="17"/>
  <c r="L664" i="17"/>
  <c r="L663" i="17"/>
  <c r="L662" i="17"/>
  <c r="L655" i="17"/>
  <c r="L654" i="17"/>
  <c r="L653" i="17"/>
  <c r="L652" i="17"/>
  <c r="L648" i="17"/>
  <c r="L623" i="17"/>
  <c r="L620" i="17"/>
  <c r="L619" i="17"/>
  <c r="L617" i="17"/>
  <c r="L612" i="17"/>
  <c r="L608" i="17"/>
  <c r="L607" i="17"/>
  <c r="L602" i="17"/>
  <c r="L600" i="17"/>
  <c r="L599" i="17"/>
  <c r="L581" i="17"/>
  <c r="B6" i="26" l="1"/>
  <c r="B5" i="26"/>
  <c r="B4" i="26"/>
  <c r="B3" i="26"/>
  <c r="B2" i="26"/>
  <c r="B1" i="26"/>
  <c r="AI842" i="17" l="1"/>
  <c r="AI198" i="17"/>
  <c r="A8" i="31" l="1"/>
  <c r="B8" i="31"/>
  <c r="C8" i="31"/>
  <c r="D8" i="31"/>
  <c r="A9" i="31"/>
  <c r="B9" i="31"/>
  <c r="C9" i="31"/>
  <c r="D9" i="31"/>
  <c r="A10" i="31"/>
  <c r="B10" i="31"/>
  <c r="C10" i="31"/>
  <c r="D10" i="31"/>
  <c r="A11" i="31"/>
  <c r="B11" i="31"/>
  <c r="C11" i="31"/>
  <c r="D11" i="31"/>
  <c r="A12" i="31"/>
  <c r="B12" i="31"/>
  <c r="C12" i="31"/>
  <c r="D12" i="31"/>
  <c r="A13" i="31"/>
  <c r="B13" i="31"/>
  <c r="C13" i="31"/>
  <c r="D13" i="31"/>
  <c r="A14" i="31"/>
  <c r="B14" i="31"/>
  <c r="C14" i="31"/>
  <c r="D14" i="31"/>
  <c r="A15" i="31"/>
  <c r="B15" i="31"/>
  <c r="C15" i="31"/>
  <c r="D15" i="31"/>
  <c r="A16" i="31"/>
  <c r="B16" i="31"/>
  <c r="C16" i="31"/>
  <c r="D16" i="31"/>
  <c r="A17" i="31"/>
  <c r="B17" i="31"/>
  <c r="C17" i="31"/>
  <c r="D17" i="31"/>
  <c r="A18" i="31"/>
  <c r="B18" i="31"/>
  <c r="C18" i="31"/>
  <c r="D18" i="31"/>
  <c r="A19" i="31"/>
  <c r="B19" i="31"/>
  <c r="C19" i="31"/>
  <c r="D19" i="31"/>
  <c r="A20" i="31"/>
  <c r="B20" i="31"/>
  <c r="C20" i="31"/>
  <c r="D20" i="31"/>
  <c r="A21" i="31"/>
  <c r="B21" i="31"/>
  <c r="C21" i="31"/>
  <c r="D21" i="31"/>
  <c r="A22" i="31"/>
  <c r="B22" i="31"/>
  <c r="C22" i="31"/>
  <c r="D22" i="31"/>
  <c r="A23" i="31"/>
  <c r="B23" i="31"/>
  <c r="C23" i="31"/>
  <c r="D23" i="31"/>
  <c r="A24" i="31"/>
  <c r="B24" i="31"/>
  <c r="C24" i="31"/>
  <c r="D24" i="31"/>
  <c r="A25" i="31"/>
  <c r="B25" i="31"/>
  <c r="C25" i="31"/>
  <c r="D25" i="31"/>
  <c r="A26" i="31"/>
  <c r="B26" i="31"/>
  <c r="C26" i="31"/>
  <c r="D26" i="31"/>
  <c r="A27" i="31"/>
  <c r="B27" i="31"/>
  <c r="C27" i="31"/>
  <c r="D27" i="31"/>
  <c r="A28" i="31"/>
  <c r="B28" i="31"/>
  <c r="C28" i="31"/>
  <c r="D28" i="31"/>
  <c r="A29" i="31"/>
  <c r="B29" i="31"/>
  <c r="C29" i="31"/>
  <c r="D29" i="31"/>
  <c r="A30" i="31"/>
  <c r="B30" i="31"/>
  <c r="C30" i="31"/>
  <c r="D30" i="31"/>
  <c r="A31" i="31"/>
  <c r="B31" i="31"/>
  <c r="C31" i="31"/>
  <c r="D31" i="31"/>
  <c r="A32" i="31"/>
  <c r="B32" i="31"/>
  <c r="C32" i="31"/>
  <c r="D32" i="31"/>
  <c r="A33" i="31"/>
  <c r="B33" i="31"/>
  <c r="C33" i="31"/>
  <c r="D33" i="31"/>
  <c r="A34" i="31"/>
  <c r="B34" i="31"/>
  <c r="C34" i="31"/>
  <c r="D34" i="31"/>
  <c r="A35" i="31"/>
  <c r="B35" i="31"/>
  <c r="C35" i="31"/>
  <c r="D35" i="31"/>
  <c r="A36" i="31"/>
  <c r="B36" i="31"/>
  <c r="C36" i="31"/>
  <c r="D36" i="31"/>
  <c r="A37" i="31"/>
  <c r="B37" i="31"/>
  <c r="C37" i="31"/>
  <c r="D37" i="31"/>
  <c r="A38" i="31"/>
  <c r="B38" i="31"/>
  <c r="C38" i="31"/>
  <c r="D38" i="31"/>
  <c r="A39" i="31"/>
  <c r="B39" i="31"/>
  <c r="C39" i="31"/>
  <c r="D39" i="31"/>
  <c r="A40" i="31"/>
  <c r="B40" i="31"/>
  <c r="C40" i="31"/>
  <c r="D40" i="31"/>
  <c r="A41" i="31"/>
  <c r="B41" i="31"/>
  <c r="C41" i="31"/>
  <c r="D41" i="31"/>
  <c r="A42" i="31"/>
  <c r="B42" i="31"/>
  <c r="C42" i="31"/>
  <c r="D42" i="31"/>
  <c r="A43" i="31"/>
  <c r="B43" i="31"/>
  <c r="C43" i="31"/>
  <c r="D43" i="31"/>
  <c r="A44" i="31"/>
  <c r="B44" i="31"/>
  <c r="C44" i="31"/>
  <c r="D44" i="31"/>
  <c r="A45" i="31"/>
  <c r="B45" i="31"/>
  <c r="C45" i="31"/>
  <c r="D45" i="31"/>
  <c r="F16" i="27" l="1"/>
  <c r="E16" i="27"/>
  <c r="D16" i="27"/>
  <c r="C16" i="27"/>
  <c r="B16" i="27"/>
  <c r="A16" i="27"/>
  <c r="F15" i="27"/>
  <c r="E15" i="27"/>
  <c r="D15" i="27"/>
  <c r="C15" i="27"/>
  <c r="B15" i="27"/>
  <c r="A15" i="27"/>
  <c r="F14" i="27"/>
  <c r="E14" i="27"/>
  <c r="D14" i="27"/>
  <c r="C14" i="27"/>
  <c r="B14" i="27"/>
  <c r="A14" i="27"/>
  <c r="F13" i="27"/>
  <c r="E13" i="27"/>
  <c r="D13" i="27"/>
  <c r="C13" i="27"/>
  <c r="B13" i="27"/>
  <c r="A13" i="27"/>
  <c r="F12" i="27"/>
  <c r="E12" i="27"/>
  <c r="D12" i="27"/>
  <c r="C12" i="27"/>
  <c r="B12" i="27"/>
  <c r="A12" i="27"/>
  <c r="F11" i="27"/>
  <c r="E11" i="27"/>
  <c r="D11" i="27"/>
  <c r="C11" i="27"/>
  <c r="B11" i="27"/>
  <c r="A11" i="27"/>
  <c r="K5276" i="22" l="1"/>
  <c r="E5276" i="22"/>
  <c r="K5275" i="22"/>
  <c r="E5275" i="22"/>
  <c r="K5274" i="22"/>
  <c r="E5274" i="22"/>
  <c r="K5273" i="22"/>
  <c r="E5273" i="22"/>
  <c r="K5272" i="22"/>
  <c r="E5272" i="22"/>
  <c r="K5271" i="22"/>
  <c r="E5271" i="22"/>
  <c r="K5270" i="22"/>
  <c r="E5270" i="22"/>
  <c r="K5269" i="22"/>
  <c r="E5269" i="22"/>
  <c r="K5268" i="22"/>
  <c r="E5268" i="22"/>
  <c r="K5267" i="22"/>
  <c r="E5267" i="22"/>
  <c r="K5266" i="22"/>
  <c r="E5266" i="22"/>
  <c r="K5265" i="22"/>
  <c r="E5265" i="22"/>
  <c r="K5264" i="22"/>
  <c r="E5264" i="22"/>
  <c r="K5263" i="22"/>
  <c r="E5263" i="22"/>
  <c r="K5262" i="22"/>
  <c r="E5262" i="22"/>
  <c r="K5261" i="22"/>
  <c r="E5261" i="22"/>
  <c r="K5260" i="22"/>
  <c r="E5260" i="22"/>
  <c r="K5259" i="22"/>
  <c r="E5259" i="22"/>
  <c r="K5258" i="22"/>
  <c r="E5258" i="22"/>
  <c r="K5257" i="22"/>
  <c r="E5257" i="22"/>
  <c r="K5256" i="22"/>
  <c r="E5256" i="22"/>
  <c r="K5255" i="22"/>
  <c r="E5255" i="22"/>
  <c r="K5254" i="22"/>
  <c r="E5254" i="22"/>
  <c r="K5253" i="22"/>
  <c r="E5253" i="22"/>
  <c r="K5252" i="22"/>
  <c r="E5252" i="22"/>
  <c r="K5251" i="22"/>
  <c r="E5251" i="22"/>
  <c r="K5250" i="22"/>
  <c r="E5250" i="22"/>
  <c r="K5249" i="22"/>
  <c r="E5249" i="22"/>
  <c r="K5248" i="22"/>
  <c r="E5248" i="22"/>
  <c r="K5247" i="22"/>
  <c r="E5247" i="22"/>
  <c r="K5246" i="22"/>
  <c r="E5246" i="22"/>
  <c r="K5245" i="22"/>
  <c r="E5245" i="22"/>
  <c r="K5244" i="22"/>
  <c r="E5244" i="22"/>
  <c r="K5243" i="22"/>
  <c r="E5243" i="22"/>
  <c r="K5242" i="22"/>
  <c r="E5242" i="22"/>
  <c r="K5241" i="22"/>
  <c r="E5241" i="22"/>
  <c r="K5240" i="22"/>
  <c r="E5240" i="22"/>
  <c r="K5239" i="22"/>
  <c r="E5239" i="22"/>
  <c r="K5238" i="22"/>
  <c r="E5238" i="22"/>
  <c r="K5237" i="22"/>
  <c r="E5237" i="22"/>
  <c r="K5236" i="22"/>
  <c r="E5236" i="22"/>
  <c r="K5235" i="22"/>
  <c r="E5235" i="22"/>
  <c r="K5234" i="22"/>
  <c r="E5234" i="22"/>
  <c r="K5233" i="22"/>
  <c r="E5233" i="22"/>
  <c r="K5232" i="22"/>
  <c r="E5232" i="22"/>
  <c r="K5231" i="22"/>
  <c r="E5231" i="22"/>
  <c r="K5230" i="22"/>
  <c r="E5230" i="22"/>
  <c r="K5229" i="22"/>
  <c r="E5229" i="22"/>
  <c r="K5228" i="22"/>
  <c r="E5228" i="22"/>
  <c r="K5227" i="22"/>
  <c r="E5227" i="22"/>
  <c r="K5226" i="22"/>
  <c r="E5226" i="22"/>
  <c r="K5225" i="22"/>
  <c r="E5225" i="22"/>
  <c r="K5224" i="22"/>
  <c r="E5224" i="22"/>
  <c r="K5223" i="22"/>
  <c r="E5223" i="22"/>
  <c r="K5222" i="22"/>
  <c r="E5222" i="22"/>
  <c r="K5221" i="22"/>
  <c r="E5221" i="22"/>
  <c r="K5220" i="22"/>
  <c r="E5220" i="22"/>
  <c r="K5219" i="22"/>
  <c r="E5219" i="22"/>
  <c r="K5218" i="22"/>
  <c r="E5218" i="22"/>
  <c r="K5217" i="22"/>
  <c r="E5217" i="22"/>
  <c r="K5216" i="22"/>
  <c r="E5216" i="22"/>
  <c r="K5215" i="22"/>
  <c r="E5215" i="22"/>
  <c r="K5214" i="22"/>
  <c r="E5214" i="22"/>
  <c r="K5213" i="22"/>
  <c r="E5213" i="22"/>
  <c r="K5212" i="22"/>
  <c r="E5212" i="22"/>
  <c r="K5211" i="22"/>
  <c r="E5211" i="22"/>
  <c r="K5210" i="22"/>
  <c r="E5210" i="22"/>
  <c r="K5209" i="22"/>
  <c r="E5209" i="22"/>
  <c r="K5208" i="22"/>
  <c r="E5208" i="22"/>
  <c r="K5207" i="22"/>
  <c r="E5207" i="22"/>
  <c r="K5206" i="22"/>
  <c r="E5206" i="22"/>
  <c r="K5205" i="22"/>
  <c r="E5205" i="22"/>
  <c r="K5204" i="22"/>
  <c r="E5204" i="22"/>
  <c r="K5203" i="22"/>
  <c r="E5203" i="22"/>
  <c r="K5202" i="22"/>
  <c r="E5202" i="22"/>
  <c r="K5201" i="22"/>
  <c r="E5201" i="22"/>
  <c r="K5200" i="22"/>
  <c r="E5200" i="22"/>
  <c r="K5199" i="22"/>
  <c r="E5199" i="22"/>
  <c r="K5198" i="22"/>
  <c r="E5198" i="22"/>
  <c r="K5197" i="22"/>
  <c r="E5197" i="22"/>
  <c r="K5196" i="22"/>
  <c r="E5196" i="22"/>
  <c r="K5195" i="22"/>
  <c r="E5195" i="22"/>
  <c r="K5194" i="22"/>
  <c r="E5194" i="22"/>
  <c r="K5193" i="22"/>
  <c r="E5193" i="22"/>
  <c r="K5192" i="22"/>
  <c r="E5192" i="22"/>
  <c r="K5191" i="22"/>
  <c r="E5191" i="22"/>
  <c r="K5190" i="22"/>
  <c r="E5190" i="22"/>
  <c r="K5189" i="22"/>
  <c r="E5189" i="22"/>
  <c r="K5188" i="22"/>
  <c r="E5188" i="22"/>
  <c r="K5187" i="22"/>
  <c r="E5187" i="22"/>
  <c r="K5186" i="22"/>
  <c r="E5186" i="22"/>
  <c r="K5185" i="22"/>
  <c r="E5185" i="22"/>
  <c r="K5184" i="22"/>
  <c r="E5184" i="22"/>
  <c r="K5183" i="22"/>
  <c r="E5183" i="22"/>
  <c r="K5182" i="22"/>
  <c r="E5182" i="22"/>
  <c r="K5181" i="22"/>
  <c r="E5181" i="22"/>
  <c r="K5180" i="22"/>
  <c r="E5180" i="22"/>
  <c r="K5179" i="22"/>
  <c r="E5179" i="22"/>
  <c r="K5178" i="22"/>
  <c r="E5178" i="22"/>
  <c r="K5177" i="22"/>
  <c r="E5177" i="22"/>
  <c r="K5176" i="22"/>
  <c r="E5176" i="22"/>
  <c r="K5175" i="22"/>
  <c r="E5175" i="22"/>
  <c r="K5174" i="22"/>
  <c r="E5174" i="22"/>
  <c r="K5173" i="22"/>
  <c r="E5173" i="22"/>
  <c r="K5172" i="22"/>
  <c r="E5172" i="22"/>
  <c r="K5171" i="22"/>
  <c r="E5171" i="22"/>
  <c r="K5170" i="22"/>
  <c r="E5170" i="22"/>
  <c r="K5169" i="22"/>
  <c r="E5169" i="22"/>
  <c r="K5168" i="22"/>
  <c r="E5168" i="22"/>
  <c r="K5167" i="22"/>
  <c r="E5167" i="22"/>
  <c r="K5166" i="22"/>
  <c r="E5166" i="22"/>
  <c r="K5165" i="22"/>
  <c r="E5165" i="22"/>
  <c r="K5164" i="22"/>
  <c r="E5164" i="22"/>
  <c r="K5163" i="22"/>
  <c r="E5163" i="22"/>
  <c r="K5162" i="22"/>
  <c r="E5162" i="22"/>
  <c r="K5161" i="22"/>
  <c r="E5161" i="22"/>
  <c r="K5160" i="22"/>
  <c r="E5160" i="22"/>
  <c r="K5159" i="22"/>
  <c r="E5159" i="22"/>
  <c r="K5158" i="22"/>
  <c r="E5158" i="22"/>
  <c r="K5157" i="22"/>
  <c r="E5157" i="22"/>
  <c r="K5156" i="22"/>
  <c r="E5156" i="22"/>
  <c r="K5155" i="22"/>
  <c r="E5155" i="22"/>
  <c r="K5154" i="22"/>
  <c r="E5154" i="22"/>
  <c r="K5153" i="22"/>
  <c r="E5153" i="22"/>
  <c r="K5152" i="22"/>
  <c r="E5152" i="22"/>
  <c r="K5151" i="22"/>
  <c r="E5151" i="22"/>
  <c r="K5150" i="22"/>
  <c r="E5150" i="22"/>
  <c r="K5149" i="22"/>
  <c r="E5149" i="22"/>
  <c r="K5148" i="22"/>
  <c r="E5148" i="22"/>
  <c r="K5147" i="22"/>
  <c r="E5147" i="22"/>
  <c r="K5146" i="22"/>
  <c r="E5146" i="22"/>
  <c r="K5145" i="22"/>
  <c r="E5145" i="22"/>
  <c r="K5144" i="22"/>
  <c r="E5144" i="22"/>
  <c r="K5143" i="22"/>
  <c r="E5143" i="22"/>
  <c r="K5142" i="22"/>
  <c r="E5142" i="22"/>
  <c r="K5141" i="22"/>
  <c r="E5141" i="22"/>
  <c r="K5140" i="22"/>
  <c r="E5140" i="22"/>
  <c r="K5139" i="22"/>
  <c r="E5139" i="22"/>
  <c r="K5138" i="22"/>
  <c r="E5138" i="22"/>
  <c r="K5137" i="22"/>
  <c r="E5137" i="22"/>
  <c r="K5136" i="22"/>
  <c r="E5136" i="22"/>
  <c r="K5135" i="22"/>
  <c r="E5135" i="22"/>
  <c r="K5134" i="22"/>
  <c r="E5134" i="22"/>
  <c r="K5133" i="22"/>
  <c r="E5133" i="22"/>
  <c r="K5132" i="22"/>
  <c r="E5132" i="22"/>
  <c r="K5131" i="22"/>
  <c r="E5131" i="22"/>
  <c r="K5130" i="22"/>
  <c r="E5130" i="22"/>
  <c r="K5129" i="22"/>
  <c r="E5129" i="22"/>
  <c r="K5128" i="22"/>
  <c r="E5128" i="22"/>
  <c r="K5127" i="22"/>
  <c r="E5127" i="22"/>
  <c r="K5126" i="22"/>
  <c r="E5126" i="22"/>
  <c r="K5125" i="22"/>
  <c r="E5125" i="22"/>
  <c r="K5124" i="22"/>
  <c r="E5124" i="22"/>
  <c r="K5123" i="22"/>
  <c r="E5123" i="22"/>
  <c r="K5122" i="22"/>
  <c r="E5122" i="22"/>
  <c r="K5121" i="22"/>
  <c r="E5121" i="22"/>
  <c r="K5120" i="22"/>
  <c r="E5120" i="22"/>
  <c r="K5119" i="22"/>
  <c r="E5119" i="22"/>
  <c r="K5118" i="22"/>
  <c r="E5118" i="22"/>
  <c r="K5117" i="22"/>
  <c r="E5117" i="22"/>
  <c r="K5116" i="22"/>
  <c r="E5116" i="22"/>
  <c r="K5115" i="22"/>
  <c r="E5115" i="22"/>
  <c r="K5114" i="22"/>
  <c r="E5114" i="22"/>
  <c r="K5113" i="22"/>
  <c r="E5113" i="22"/>
  <c r="K5112" i="22"/>
  <c r="E5112" i="22"/>
  <c r="K5111" i="22"/>
  <c r="E5111" i="22"/>
  <c r="K5110" i="22"/>
  <c r="E5110" i="22"/>
  <c r="K5109" i="22"/>
  <c r="E5109" i="22"/>
  <c r="K5108" i="22"/>
  <c r="E5108" i="22"/>
  <c r="K5107" i="22"/>
  <c r="E5107" i="22"/>
  <c r="K5106" i="22"/>
  <c r="E5106" i="22"/>
  <c r="K5105" i="22"/>
  <c r="E5105" i="22"/>
  <c r="K5104" i="22"/>
  <c r="E5104" i="22"/>
  <c r="K5103" i="22"/>
  <c r="E5103" i="22"/>
  <c r="K5102" i="22"/>
  <c r="E5102" i="22"/>
  <c r="K5101" i="22"/>
  <c r="E5101" i="22"/>
  <c r="K5100" i="22"/>
  <c r="E5100" i="22"/>
  <c r="K5099" i="22"/>
  <c r="E5099" i="22"/>
  <c r="K5098" i="22"/>
  <c r="E5098" i="22"/>
  <c r="K5097" i="22"/>
  <c r="E5097" i="22"/>
  <c r="K5096" i="22"/>
  <c r="E5096" i="22"/>
  <c r="K5095" i="22"/>
  <c r="E5095" i="22"/>
  <c r="K5094" i="22"/>
  <c r="E5094" i="22"/>
  <c r="K5093" i="22"/>
  <c r="E5093" i="22"/>
  <c r="K5092" i="22"/>
  <c r="E5092" i="22"/>
  <c r="K5091" i="22"/>
  <c r="E5091" i="22"/>
  <c r="K5090" i="22"/>
  <c r="E5090" i="22"/>
  <c r="K5089" i="22"/>
  <c r="E5089" i="22"/>
  <c r="K5088" i="22"/>
  <c r="E5088" i="22"/>
  <c r="K5087" i="22"/>
  <c r="E5087" i="22"/>
  <c r="K5086" i="22"/>
  <c r="E5086" i="22"/>
  <c r="K5085" i="22"/>
  <c r="E5085" i="22"/>
  <c r="K5084" i="22"/>
  <c r="E5084" i="22"/>
  <c r="K5083" i="22"/>
  <c r="E5083" i="22"/>
  <c r="K5082" i="22"/>
  <c r="E5082" i="22"/>
  <c r="K5081" i="22"/>
  <c r="E5081" i="22"/>
  <c r="K5080" i="22"/>
  <c r="E5080" i="22"/>
  <c r="K5079" i="22"/>
  <c r="E5079" i="22"/>
  <c r="K5078" i="22"/>
  <c r="E5078" i="22"/>
  <c r="K5077" i="22"/>
  <c r="E5077" i="22"/>
  <c r="K5076" i="22"/>
  <c r="E5076" i="22"/>
  <c r="K5075" i="22"/>
  <c r="E5075" i="22"/>
  <c r="K5074" i="22"/>
  <c r="E5074" i="22"/>
  <c r="K5073" i="22"/>
  <c r="E5073" i="22"/>
  <c r="K5072" i="22"/>
  <c r="E5072" i="22"/>
  <c r="K5071" i="22"/>
  <c r="E5071" i="22"/>
  <c r="K5070" i="22"/>
  <c r="E5070" i="22"/>
  <c r="K5069" i="22"/>
  <c r="E5069" i="22"/>
  <c r="K5068" i="22"/>
  <c r="E5068" i="22"/>
  <c r="K5067" i="22"/>
  <c r="E5067" i="22"/>
  <c r="K5066" i="22"/>
  <c r="E5066" i="22"/>
  <c r="K5065" i="22"/>
  <c r="E5065" i="22"/>
  <c r="K5064" i="22"/>
  <c r="E5064" i="22"/>
  <c r="K5063" i="22"/>
  <c r="E5063" i="22"/>
  <c r="K5062" i="22"/>
  <c r="E5062" i="22"/>
  <c r="K5061" i="22"/>
  <c r="E5061" i="22"/>
  <c r="K5060" i="22"/>
  <c r="E5060" i="22"/>
  <c r="K5059" i="22"/>
  <c r="E5059" i="22"/>
  <c r="K5058" i="22"/>
  <c r="E5058" i="22"/>
  <c r="K5057" i="22"/>
  <c r="E5057" i="22"/>
  <c r="K5056" i="22"/>
  <c r="E5056" i="22"/>
  <c r="K5055" i="22"/>
  <c r="E5055" i="22"/>
  <c r="K5054" i="22"/>
  <c r="E5054" i="22"/>
  <c r="K5053" i="22"/>
  <c r="E5053" i="22"/>
  <c r="K5052" i="22"/>
  <c r="E5052" i="22"/>
  <c r="K5051" i="22"/>
  <c r="E5051" i="22"/>
  <c r="K5050" i="22"/>
  <c r="E5050" i="22"/>
  <c r="K5049" i="22"/>
  <c r="E5049" i="22"/>
  <c r="K5048" i="22"/>
  <c r="E5048" i="22"/>
  <c r="K5047" i="22"/>
  <c r="E5047" i="22"/>
  <c r="K5046" i="22"/>
  <c r="E5046" i="22"/>
  <c r="K5045" i="22"/>
  <c r="E5045" i="22"/>
  <c r="K5044" i="22"/>
  <c r="E5044" i="22"/>
  <c r="K5043" i="22"/>
  <c r="E5043" i="22"/>
  <c r="K5042" i="22"/>
  <c r="E5042" i="22"/>
  <c r="K5041" i="22"/>
  <c r="E5041" i="22"/>
  <c r="K5040" i="22"/>
  <c r="E5040" i="22"/>
  <c r="K5039" i="22"/>
  <c r="E5039" i="22"/>
  <c r="K5038" i="22"/>
  <c r="E5038" i="22"/>
  <c r="K5037" i="22"/>
  <c r="E5037" i="22"/>
  <c r="K5036" i="22"/>
  <c r="E5036" i="22"/>
  <c r="K5035" i="22"/>
  <c r="E5035" i="22"/>
  <c r="K5034" i="22"/>
  <c r="E5034" i="22"/>
  <c r="K5033" i="22"/>
  <c r="E5033" i="22"/>
  <c r="K5032" i="22"/>
  <c r="E5032" i="22"/>
  <c r="K5031" i="22"/>
  <c r="E5031" i="22"/>
  <c r="K5030" i="22"/>
  <c r="E5030" i="22"/>
  <c r="K5029" i="22"/>
  <c r="E5029" i="22"/>
  <c r="K5028" i="22"/>
  <c r="E5028" i="22"/>
  <c r="K5027" i="22"/>
  <c r="E5027" i="22"/>
  <c r="K5026" i="22"/>
  <c r="E5026" i="22"/>
  <c r="K5025" i="22"/>
  <c r="E5025" i="22"/>
  <c r="K5024" i="22"/>
  <c r="E5024" i="22"/>
  <c r="K5023" i="22"/>
  <c r="E5023" i="22"/>
  <c r="K5022" i="22"/>
  <c r="E5022" i="22"/>
  <c r="K5021" i="22"/>
  <c r="E5021" i="22"/>
  <c r="K5020" i="22"/>
  <c r="E5020" i="22"/>
  <c r="K5019" i="22"/>
  <c r="E5019" i="22"/>
  <c r="K5018" i="22"/>
  <c r="E5018" i="22"/>
  <c r="K5017" i="22"/>
  <c r="E5017" i="22"/>
  <c r="K5016" i="22"/>
  <c r="E5016" i="22"/>
  <c r="K5015" i="22"/>
  <c r="E5015" i="22"/>
  <c r="K5014" i="22"/>
  <c r="E5014" i="22"/>
  <c r="K5013" i="22"/>
  <c r="E5013" i="22"/>
  <c r="K5012" i="22"/>
  <c r="E5012" i="22"/>
  <c r="K5011" i="22"/>
  <c r="E5011" i="22"/>
  <c r="K5010" i="22"/>
  <c r="E5010" i="22"/>
  <c r="K5009" i="22"/>
  <c r="E5009" i="22"/>
  <c r="K5008" i="22"/>
  <c r="E5008" i="22"/>
  <c r="K5007" i="22"/>
  <c r="E5007" i="22"/>
  <c r="K5006" i="22"/>
  <c r="E5006" i="22"/>
  <c r="K5005" i="22"/>
  <c r="E5005" i="22"/>
  <c r="K5004" i="22"/>
  <c r="E5004" i="22"/>
  <c r="K5003" i="22"/>
  <c r="E5003" i="22"/>
  <c r="K5002" i="22"/>
  <c r="E5002" i="22"/>
  <c r="K5001" i="22"/>
  <c r="E5001" i="22"/>
  <c r="K5000" i="22"/>
  <c r="E5000" i="22"/>
  <c r="K4999" i="22"/>
  <c r="E4999" i="22"/>
  <c r="K4998" i="22"/>
  <c r="E4998" i="22"/>
  <c r="K4997" i="22"/>
  <c r="E4997" i="22"/>
  <c r="K4996" i="22"/>
  <c r="E4996" i="22"/>
  <c r="K4995" i="22"/>
  <c r="E4995" i="22"/>
  <c r="K4994" i="22"/>
  <c r="E4994" i="22"/>
  <c r="K4993" i="22"/>
  <c r="E4993" i="22"/>
  <c r="K4992" i="22"/>
  <c r="E4992" i="22"/>
  <c r="K4991" i="22"/>
  <c r="E4991" i="22"/>
  <c r="K4990" i="22"/>
  <c r="E4990" i="22"/>
  <c r="K4989" i="22"/>
  <c r="E4989" i="22"/>
  <c r="K4988" i="22"/>
  <c r="E4988" i="22"/>
  <c r="K4987" i="22"/>
  <c r="E4987" i="22"/>
  <c r="K4986" i="22"/>
  <c r="E4986" i="22"/>
  <c r="K4985" i="22"/>
  <c r="E4985" i="22"/>
  <c r="K4984" i="22"/>
  <c r="E4984" i="22"/>
  <c r="K4983" i="22"/>
  <c r="E4983" i="22"/>
  <c r="K4982" i="22"/>
  <c r="E4982" i="22"/>
  <c r="K4981" i="22"/>
  <c r="E4981" i="22"/>
  <c r="K4980" i="22"/>
  <c r="E4980" i="22"/>
  <c r="K4979" i="22"/>
  <c r="E4979" i="22"/>
  <c r="K4978" i="22"/>
  <c r="E4978" i="22"/>
  <c r="K4977" i="22"/>
  <c r="E4977" i="22"/>
  <c r="K4976" i="22"/>
  <c r="E4976" i="22"/>
  <c r="K4975" i="22"/>
  <c r="E4975" i="22"/>
  <c r="K4974" i="22"/>
  <c r="E4974" i="22"/>
  <c r="K4973" i="22"/>
  <c r="E4973" i="22"/>
  <c r="K4972" i="22"/>
  <c r="E4972" i="22"/>
  <c r="K4971" i="22"/>
  <c r="E4971" i="22"/>
  <c r="K4970" i="22"/>
  <c r="E4970" i="22"/>
  <c r="K4969" i="22"/>
  <c r="E4969" i="22"/>
  <c r="K4968" i="22"/>
  <c r="E4968" i="22"/>
  <c r="K4967" i="22"/>
  <c r="E4967" i="22"/>
  <c r="K4966" i="22"/>
  <c r="E4966" i="22"/>
  <c r="K4965" i="22"/>
  <c r="E4965" i="22"/>
  <c r="K4964" i="22"/>
  <c r="E4964" i="22"/>
  <c r="K4963" i="22"/>
  <c r="E4963" i="22"/>
  <c r="K4962" i="22"/>
  <c r="E4962" i="22"/>
  <c r="K4961" i="22"/>
  <c r="E4961" i="22"/>
  <c r="K4960" i="22"/>
  <c r="E4960" i="22"/>
  <c r="K4959" i="22"/>
  <c r="E4959" i="22"/>
  <c r="K4958" i="22"/>
  <c r="E4958" i="22"/>
  <c r="K4957" i="22"/>
  <c r="E4957" i="22"/>
  <c r="K4956" i="22"/>
  <c r="E4956" i="22"/>
  <c r="K4955" i="22"/>
  <c r="E4955" i="22"/>
  <c r="K4954" i="22"/>
  <c r="E4954" i="22"/>
  <c r="K4953" i="22"/>
  <c r="E4953" i="22"/>
  <c r="K4952" i="22"/>
  <c r="E4952" i="22"/>
  <c r="K4951" i="22"/>
  <c r="E4951" i="22"/>
  <c r="K4950" i="22"/>
  <c r="E4950" i="22"/>
  <c r="K4949" i="22"/>
  <c r="E4949" i="22"/>
  <c r="K4948" i="22"/>
  <c r="E4948" i="22"/>
  <c r="K4947" i="22"/>
  <c r="E4947" i="22"/>
  <c r="K4946" i="22"/>
  <c r="E4946" i="22"/>
  <c r="K4945" i="22"/>
  <c r="E4945" i="22"/>
  <c r="K4944" i="22"/>
  <c r="E4944" i="22"/>
  <c r="K4943" i="22"/>
  <c r="E4943" i="22"/>
  <c r="K4942" i="22"/>
  <c r="E4942" i="22"/>
  <c r="K4941" i="22"/>
  <c r="E4941" i="22"/>
  <c r="K4940" i="22"/>
  <c r="E4940" i="22"/>
  <c r="K4939" i="22"/>
  <c r="E4939" i="22"/>
  <c r="K4938" i="22"/>
  <c r="E4938" i="22"/>
  <c r="K4937" i="22"/>
  <c r="E4937" i="22"/>
  <c r="K4936" i="22"/>
  <c r="E4936" i="22"/>
  <c r="K4935" i="22"/>
  <c r="E4935" i="22"/>
  <c r="K4934" i="22"/>
  <c r="E4934" i="22"/>
  <c r="K4933" i="22"/>
  <c r="E4933" i="22"/>
  <c r="K4932" i="22"/>
  <c r="E4932" i="22"/>
  <c r="K4931" i="22"/>
  <c r="E4931" i="22"/>
  <c r="K4930" i="22"/>
  <c r="E4930" i="22"/>
  <c r="K4929" i="22"/>
  <c r="E4929" i="22"/>
  <c r="K4928" i="22"/>
  <c r="E4928" i="22"/>
  <c r="K4927" i="22"/>
  <c r="E4927" i="22"/>
  <c r="K4926" i="22"/>
  <c r="E4926" i="22"/>
  <c r="K4925" i="22"/>
  <c r="E4925" i="22"/>
  <c r="K4924" i="22"/>
  <c r="E4924" i="22"/>
  <c r="K4923" i="22"/>
  <c r="E4923" i="22"/>
  <c r="K4922" i="22"/>
  <c r="E4922" i="22"/>
  <c r="K4921" i="22"/>
  <c r="E4921" i="22"/>
  <c r="K4920" i="22"/>
  <c r="E4920" i="22"/>
  <c r="K4919" i="22"/>
  <c r="E4919" i="22"/>
  <c r="K4918" i="22"/>
  <c r="E4918" i="22"/>
  <c r="K4917" i="22"/>
  <c r="E4917" i="22"/>
  <c r="K4916" i="22"/>
  <c r="E4916" i="22"/>
  <c r="K4915" i="22"/>
  <c r="E4915" i="22"/>
  <c r="K4914" i="22"/>
  <c r="E4914" i="22"/>
  <c r="K4913" i="22"/>
  <c r="E4913" i="22"/>
  <c r="K4912" i="22"/>
  <c r="E4912" i="22"/>
  <c r="K4911" i="22"/>
  <c r="E4911" i="22"/>
  <c r="K4910" i="22"/>
  <c r="E4910" i="22"/>
  <c r="K4909" i="22"/>
  <c r="E4909" i="22"/>
  <c r="K4908" i="22"/>
  <c r="E4908" i="22"/>
  <c r="K4907" i="22"/>
  <c r="E4907" i="22"/>
  <c r="K4906" i="22"/>
  <c r="E4906" i="22"/>
  <c r="K4905" i="22"/>
  <c r="E4905" i="22"/>
  <c r="K4904" i="22"/>
  <c r="E4904" i="22"/>
  <c r="K4903" i="22"/>
  <c r="E4903" i="22"/>
  <c r="K4902" i="22"/>
  <c r="E4902" i="22"/>
  <c r="K4901" i="22"/>
  <c r="E4901" i="22"/>
  <c r="K4900" i="22"/>
  <c r="E4900" i="22"/>
  <c r="K4899" i="22"/>
  <c r="E4899" i="22"/>
  <c r="K4898" i="22"/>
  <c r="E4898" i="22"/>
  <c r="K4897" i="22"/>
  <c r="E4897" i="22"/>
  <c r="K4896" i="22"/>
  <c r="E4896" i="22"/>
  <c r="K4895" i="22"/>
  <c r="E4895" i="22"/>
  <c r="K4894" i="22"/>
  <c r="E4894" i="22"/>
  <c r="K4893" i="22"/>
  <c r="E4893" i="22"/>
  <c r="K4892" i="22"/>
  <c r="E4892" i="22"/>
  <c r="K4891" i="22"/>
  <c r="E4891" i="22"/>
  <c r="K4890" i="22"/>
  <c r="E4890" i="22"/>
  <c r="K4889" i="22"/>
  <c r="E4889" i="22"/>
  <c r="K4888" i="22"/>
  <c r="E4888" i="22"/>
  <c r="K4887" i="22"/>
  <c r="E4887" i="22"/>
  <c r="K4886" i="22"/>
  <c r="E4886" i="22"/>
  <c r="K4885" i="22"/>
  <c r="E4885" i="22"/>
  <c r="K4884" i="22"/>
  <c r="E4884" i="22"/>
  <c r="K4883" i="22"/>
  <c r="E4883" i="22"/>
  <c r="K4882" i="22"/>
  <c r="E4882" i="22"/>
  <c r="K4881" i="22"/>
  <c r="E4881" i="22"/>
  <c r="K4880" i="22"/>
  <c r="E4880" i="22"/>
  <c r="K4879" i="22"/>
  <c r="E4879" i="22"/>
  <c r="K4878" i="22"/>
  <c r="E4878" i="22"/>
  <c r="K4877" i="22"/>
  <c r="E4877" i="22"/>
  <c r="K4876" i="22"/>
  <c r="E4876" i="22"/>
  <c r="K4875" i="22"/>
  <c r="E4875" i="22"/>
  <c r="K4874" i="22"/>
  <c r="E4874" i="22"/>
  <c r="K4873" i="22"/>
  <c r="E4873" i="22"/>
  <c r="K4872" i="22"/>
  <c r="E4872" i="22"/>
  <c r="K4871" i="22"/>
  <c r="E4871" i="22"/>
  <c r="K4870" i="22"/>
  <c r="E4870" i="22"/>
  <c r="K4869" i="22"/>
  <c r="E4869" i="22"/>
  <c r="K4868" i="22"/>
  <c r="E4868" i="22"/>
  <c r="K4867" i="22"/>
  <c r="E4867" i="22"/>
  <c r="K4866" i="22"/>
  <c r="E4866" i="22"/>
  <c r="K4865" i="22"/>
  <c r="E4865" i="22"/>
  <c r="K4864" i="22"/>
  <c r="E4864" i="22"/>
  <c r="K4863" i="22"/>
  <c r="E4863" i="22"/>
  <c r="K4862" i="22"/>
  <c r="E4862" i="22"/>
  <c r="K4861" i="22"/>
  <c r="E4861" i="22"/>
  <c r="K4860" i="22"/>
  <c r="E4860" i="22"/>
  <c r="K4859" i="22"/>
  <c r="E4859" i="22"/>
  <c r="K4858" i="22"/>
  <c r="E4858" i="22"/>
  <c r="K4857" i="22"/>
  <c r="E4857" i="22"/>
  <c r="K4856" i="22"/>
  <c r="E4856" i="22"/>
  <c r="K4855" i="22"/>
  <c r="E4855" i="22"/>
  <c r="K4854" i="22"/>
  <c r="E4854" i="22"/>
  <c r="K4853" i="22"/>
  <c r="E4853" i="22"/>
  <c r="K4852" i="22"/>
  <c r="E4852" i="22"/>
  <c r="K4851" i="22"/>
  <c r="E4851" i="22"/>
  <c r="K4850" i="22"/>
  <c r="E4850" i="22"/>
  <c r="K4849" i="22"/>
  <c r="E4849" i="22"/>
  <c r="K4848" i="22"/>
  <c r="E4848" i="22"/>
  <c r="K4847" i="22"/>
  <c r="E4847" i="22"/>
  <c r="K4846" i="22"/>
  <c r="E4846" i="22"/>
  <c r="K4845" i="22"/>
  <c r="E4845" i="22"/>
  <c r="K4844" i="22"/>
  <c r="E4844" i="22"/>
  <c r="K4843" i="22"/>
  <c r="E4843" i="22"/>
  <c r="K4842" i="22"/>
  <c r="E4842" i="22"/>
  <c r="K4841" i="22"/>
  <c r="E4841" i="22"/>
  <c r="K4840" i="22"/>
  <c r="E4840" i="22"/>
  <c r="K4839" i="22"/>
  <c r="E4839" i="22"/>
  <c r="K4838" i="22"/>
  <c r="E4838" i="22"/>
  <c r="K4837" i="22"/>
  <c r="E4837" i="22"/>
  <c r="K4836" i="22"/>
  <c r="E4836" i="22"/>
  <c r="K4835" i="22"/>
  <c r="E4835" i="22"/>
  <c r="K4834" i="22"/>
  <c r="E4834" i="22"/>
  <c r="K4833" i="22"/>
  <c r="E4833" i="22"/>
  <c r="K4832" i="22"/>
  <c r="E4832" i="22"/>
  <c r="K4831" i="22"/>
  <c r="E4831" i="22"/>
  <c r="K4830" i="22"/>
  <c r="E4830" i="22"/>
  <c r="K4829" i="22"/>
  <c r="E4829" i="22"/>
  <c r="K4828" i="22"/>
  <c r="E4828" i="22"/>
  <c r="K4827" i="22"/>
  <c r="E4827" i="22"/>
  <c r="K4826" i="22"/>
  <c r="E4826" i="22"/>
  <c r="K4825" i="22"/>
  <c r="E4825" i="22"/>
  <c r="K4824" i="22"/>
  <c r="E4824" i="22"/>
  <c r="K4823" i="22"/>
  <c r="E4823" i="22"/>
  <c r="K4822" i="22"/>
  <c r="E4822" i="22"/>
  <c r="K4821" i="22"/>
  <c r="E4821" i="22"/>
  <c r="K4820" i="22"/>
  <c r="E4820" i="22"/>
  <c r="K4819" i="22"/>
  <c r="E4819" i="22"/>
  <c r="K4818" i="22"/>
  <c r="E4818" i="22"/>
  <c r="K4817" i="22"/>
  <c r="E4817" i="22"/>
  <c r="K4816" i="22"/>
  <c r="E4816" i="22"/>
  <c r="K4815" i="22"/>
  <c r="E4815" i="22"/>
  <c r="K4814" i="22"/>
  <c r="E4814" i="22"/>
  <c r="K4813" i="22"/>
  <c r="E4813" i="22"/>
  <c r="K4812" i="22"/>
  <c r="E4812" i="22"/>
  <c r="K4811" i="22"/>
  <c r="E4811" i="22"/>
  <c r="K4810" i="22"/>
  <c r="E4810" i="22"/>
  <c r="K4809" i="22"/>
  <c r="E4809" i="22"/>
  <c r="K4808" i="22"/>
  <c r="E4808" i="22"/>
  <c r="K4807" i="22"/>
  <c r="E4807" i="22"/>
  <c r="K4806" i="22"/>
  <c r="E4806" i="22"/>
  <c r="K4805" i="22"/>
  <c r="E4805" i="22"/>
  <c r="K4804" i="22"/>
  <c r="E4804" i="22"/>
  <c r="K4803" i="22"/>
  <c r="E4803" i="22"/>
  <c r="K4802" i="22"/>
  <c r="E4802" i="22"/>
  <c r="K4801" i="22"/>
  <c r="E4801" i="22"/>
  <c r="K4800" i="22"/>
  <c r="E4800" i="22"/>
  <c r="K4799" i="22"/>
  <c r="E4799" i="22"/>
  <c r="K4798" i="22"/>
  <c r="E4798" i="22"/>
  <c r="K4797" i="22"/>
  <c r="E4797" i="22"/>
  <c r="K4796" i="22"/>
  <c r="E4796" i="22"/>
  <c r="K4795" i="22"/>
  <c r="E4795" i="22"/>
  <c r="K4794" i="22"/>
  <c r="E4794" i="22"/>
  <c r="K4793" i="22"/>
  <c r="E4793" i="22"/>
  <c r="K4792" i="22"/>
  <c r="E4792" i="22"/>
  <c r="K4791" i="22"/>
  <c r="E4791" i="22"/>
  <c r="K4790" i="22"/>
  <c r="E4790" i="22"/>
  <c r="K4789" i="22"/>
  <c r="E4789" i="22"/>
  <c r="K4788" i="22"/>
  <c r="E4788" i="22"/>
  <c r="K4787" i="22"/>
  <c r="E4787" i="22"/>
  <c r="K4786" i="22"/>
  <c r="E4786" i="22"/>
  <c r="K4785" i="22"/>
  <c r="E4785" i="22"/>
  <c r="K4784" i="22"/>
  <c r="E4784" i="22"/>
  <c r="K4783" i="22"/>
  <c r="E4783" i="22"/>
  <c r="K4782" i="22"/>
  <c r="E4782" i="22"/>
  <c r="K4781" i="22"/>
  <c r="E4781" i="22"/>
  <c r="K4780" i="22"/>
  <c r="E4780" i="22"/>
  <c r="K4779" i="22"/>
  <c r="E4779" i="22"/>
  <c r="K4778" i="22"/>
  <c r="E4778" i="22"/>
  <c r="K4777" i="22"/>
  <c r="E4777" i="22"/>
  <c r="K4776" i="22"/>
  <c r="E4776" i="22"/>
  <c r="K4775" i="22"/>
  <c r="E4775" i="22"/>
  <c r="K4774" i="22"/>
  <c r="E4774" i="22"/>
  <c r="K4773" i="22"/>
  <c r="E4773" i="22"/>
  <c r="K4772" i="22"/>
  <c r="E4772" i="22"/>
  <c r="K4771" i="22"/>
  <c r="E4771" i="22"/>
  <c r="K4770" i="22"/>
  <c r="E4770" i="22"/>
  <c r="K4769" i="22"/>
  <c r="E4769" i="22"/>
  <c r="K4768" i="22"/>
  <c r="E4768" i="22"/>
  <c r="K4767" i="22"/>
  <c r="E4767" i="22"/>
  <c r="K4766" i="22"/>
  <c r="E4766" i="22"/>
  <c r="K4765" i="22"/>
  <c r="E4765" i="22"/>
  <c r="K4764" i="22"/>
  <c r="E4764" i="22"/>
  <c r="K4763" i="22"/>
  <c r="E4763" i="22"/>
  <c r="K4762" i="22"/>
  <c r="E4762" i="22"/>
  <c r="K4761" i="22"/>
  <c r="E4761" i="22"/>
  <c r="K4760" i="22"/>
  <c r="E4760" i="22"/>
  <c r="K4759" i="22"/>
  <c r="E4759" i="22"/>
  <c r="K4758" i="22"/>
  <c r="E4758" i="22"/>
  <c r="K4757" i="22"/>
  <c r="E4757" i="22"/>
  <c r="K4756" i="22"/>
  <c r="E4756" i="22"/>
  <c r="K4755" i="22"/>
  <c r="E4755" i="22"/>
  <c r="K4754" i="22"/>
  <c r="E4754" i="22"/>
  <c r="K4753" i="22"/>
  <c r="E4753" i="22"/>
  <c r="K4752" i="22"/>
  <c r="E4752" i="22"/>
  <c r="K4751" i="22"/>
  <c r="E4751" i="22"/>
  <c r="K4750" i="22"/>
  <c r="E4750" i="22"/>
  <c r="K4749" i="22"/>
  <c r="E4749" i="22"/>
  <c r="K4748" i="22"/>
  <c r="E4748" i="22"/>
  <c r="K4747" i="22"/>
  <c r="E4747" i="22"/>
  <c r="K4746" i="22"/>
  <c r="E4746" i="22"/>
  <c r="K4745" i="22"/>
  <c r="E4745" i="22"/>
  <c r="K4744" i="22"/>
  <c r="E4744" i="22"/>
  <c r="K4743" i="22"/>
  <c r="E4743" i="22"/>
  <c r="K4742" i="22"/>
  <c r="E4742" i="22"/>
  <c r="K4741" i="22"/>
  <c r="E4741" i="22"/>
  <c r="K4740" i="22"/>
  <c r="E4740" i="22"/>
  <c r="K4739" i="22"/>
  <c r="E4739" i="22"/>
  <c r="K4738" i="22"/>
  <c r="E4738" i="22"/>
  <c r="K4737" i="22"/>
  <c r="E4737" i="22"/>
  <c r="K4736" i="22"/>
  <c r="E4736" i="22"/>
  <c r="K4735" i="22"/>
  <c r="E4735" i="22"/>
  <c r="K4734" i="22"/>
  <c r="E4734" i="22"/>
  <c r="K4733" i="22"/>
  <c r="E4733" i="22"/>
  <c r="K4732" i="22"/>
  <c r="E4732" i="22"/>
  <c r="K4731" i="22"/>
  <c r="E4731" i="22"/>
  <c r="K4730" i="22"/>
  <c r="E4730" i="22"/>
  <c r="K4729" i="22"/>
  <c r="E4729" i="22"/>
  <c r="K4728" i="22"/>
  <c r="E4728" i="22"/>
  <c r="K4727" i="22"/>
  <c r="E4727" i="22"/>
  <c r="K4726" i="22"/>
  <c r="E4726" i="22"/>
  <c r="K4725" i="22"/>
  <c r="E4725" i="22"/>
  <c r="K4724" i="22"/>
  <c r="E4724" i="22"/>
  <c r="K4723" i="22"/>
  <c r="E4723" i="22"/>
  <c r="K4722" i="22"/>
  <c r="E4722" i="22"/>
  <c r="K4721" i="22"/>
  <c r="E4721" i="22"/>
  <c r="K4720" i="22"/>
  <c r="E4720" i="22"/>
  <c r="K4719" i="22"/>
  <c r="E4719" i="22"/>
  <c r="K4718" i="22"/>
  <c r="E4718" i="22"/>
  <c r="K4717" i="22"/>
  <c r="E4717" i="22"/>
  <c r="K4716" i="22"/>
  <c r="E4716" i="22"/>
  <c r="K4715" i="22"/>
  <c r="E4715" i="22"/>
  <c r="K4714" i="22"/>
  <c r="E4714" i="22"/>
  <c r="K4713" i="22"/>
  <c r="E4713" i="22"/>
  <c r="K4712" i="22"/>
  <c r="E4712" i="22"/>
  <c r="K4711" i="22"/>
  <c r="E4711" i="22"/>
  <c r="K4710" i="22"/>
  <c r="E4710" i="22"/>
  <c r="K4709" i="22"/>
  <c r="E4709" i="22"/>
  <c r="K4708" i="22"/>
  <c r="E4708" i="22"/>
  <c r="K4707" i="22"/>
  <c r="E4707" i="22"/>
  <c r="K4706" i="22"/>
  <c r="E4706" i="22"/>
  <c r="K4705" i="22"/>
  <c r="E4705" i="22"/>
  <c r="K4704" i="22"/>
  <c r="E4704" i="22"/>
  <c r="K4703" i="22"/>
  <c r="E4703" i="22"/>
  <c r="K4702" i="22"/>
  <c r="E4702" i="22"/>
  <c r="K4701" i="22"/>
  <c r="E4701" i="22"/>
  <c r="K4700" i="22"/>
  <c r="E4700" i="22"/>
  <c r="K4699" i="22"/>
  <c r="E4699" i="22"/>
  <c r="K4698" i="22"/>
  <c r="E4698" i="22"/>
  <c r="K4697" i="22"/>
  <c r="E4697" i="22"/>
  <c r="K4696" i="22"/>
  <c r="E4696" i="22"/>
  <c r="K4695" i="22"/>
  <c r="E4695" i="22"/>
  <c r="K4694" i="22"/>
  <c r="E4694" i="22"/>
  <c r="K4693" i="22"/>
  <c r="E4693" i="22"/>
  <c r="K4692" i="22"/>
  <c r="E4692" i="22"/>
  <c r="K4691" i="22"/>
  <c r="E4691" i="22"/>
  <c r="K4690" i="22"/>
  <c r="E4690" i="22"/>
  <c r="K4689" i="22"/>
  <c r="E4689" i="22"/>
  <c r="K4688" i="22"/>
  <c r="E4688" i="22"/>
  <c r="K4687" i="22"/>
  <c r="E4687" i="22"/>
  <c r="K4686" i="22"/>
  <c r="E4686" i="22"/>
  <c r="K4685" i="22"/>
  <c r="E4685" i="22"/>
  <c r="K4684" i="22"/>
  <c r="E4684" i="22"/>
  <c r="K4683" i="22"/>
  <c r="E4683" i="22"/>
  <c r="K4682" i="22"/>
  <c r="E4682" i="22"/>
  <c r="K4681" i="22"/>
  <c r="E4681" i="22"/>
  <c r="K4680" i="22"/>
  <c r="E4680" i="22"/>
  <c r="K4679" i="22"/>
  <c r="E4679" i="22"/>
  <c r="K4678" i="22"/>
  <c r="E4678" i="22"/>
  <c r="K4677" i="22"/>
  <c r="E4677" i="22"/>
  <c r="K4676" i="22"/>
  <c r="E4676" i="22"/>
  <c r="K4675" i="22"/>
  <c r="E4675" i="22"/>
  <c r="K4674" i="22"/>
  <c r="E4674" i="22"/>
  <c r="K4673" i="22"/>
  <c r="E4673" i="22"/>
  <c r="K4672" i="22"/>
  <c r="E4672" i="22"/>
  <c r="K4671" i="22"/>
  <c r="E4671" i="22"/>
  <c r="K4670" i="22"/>
  <c r="E4670" i="22"/>
  <c r="K4669" i="22"/>
  <c r="E4669" i="22"/>
  <c r="K4668" i="22"/>
  <c r="E4668" i="22"/>
  <c r="K4667" i="22"/>
  <c r="E4667" i="22"/>
  <c r="K4666" i="22"/>
  <c r="E4666" i="22"/>
  <c r="K4665" i="22"/>
  <c r="E4665" i="22"/>
  <c r="K4664" i="22"/>
  <c r="E4664" i="22"/>
  <c r="K4663" i="22"/>
  <c r="E4663" i="22"/>
  <c r="K4662" i="22"/>
  <c r="E4662" i="22"/>
  <c r="K4661" i="22"/>
  <c r="E4661" i="22"/>
  <c r="K4660" i="22"/>
  <c r="E4660" i="22"/>
  <c r="K4659" i="22"/>
  <c r="E4659" i="22"/>
  <c r="K4658" i="22"/>
  <c r="E4658" i="22"/>
  <c r="K4657" i="22"/>
  <c r="E4657" i="22"/>
  <c r="K4656" i="22"/>
  <c r="E4656" i="22"/>
  <c r="K4655" i="22"/>
  <c r="E4655" i="22"/>
  <c r="K4654" i="22"/>
  <c r="E4654" i="22"/>
  <c r="K4653" i="22"/>
  <c r="E4653" i="22"/>
  <c r="K4652" i="22"/>
  <c r="E4652" i="22"/>
  <c r="K4651" i="22"/>
  <c r="E4651" i="22"/>
  <c r="K4650" i="22"/>
  <c r="E4650" i="22"/>
  <c r="K4649" i="22"/>
  <c r="E4649" i="22"/>
  <c r="K4648" i="22"/>
  <c r="E4648" i="22"/>
  <c r="K4647" i="22"/>
  <c r="E4647" i="22"/>
  <c r="K4646" i="22"/>
  <c r="E4646" i="22"/>
  <c r="K4645" i="22"/>
  <c r="E4645" i="22"/>
  <c r="K4644" i="22"/>
  <c r="E4644" i="22"/>
  <c r="K4643" i="22"/>
  <c r="E4643" i="22"/>
  <c r="K4642" i="22"/>
  <c r="E4642" i="22"/>
  <c r="K4641" i="22"/>
  <c r="E4641" i="22"/>
  <c r="K4640" i="22"/>
  <c r="E4640" i="22"/>
  <c r="K4639" i="22"/>
  <c r="E4639" i="22"/>
  <c r="K4638" i="22"/>
  <c r="E4638" i="22"/>
  <c r="K4637" i="22"/>
  <c r="E4637" i="22"/>
  <c r="K4636" i="22"/>
  <c r="E4636" i="22"/>
  <c r="K4635" i="22"/>
  <c r="E4635" i="22"/>
  <c r="K4634" i="22"/>
  <c r="E4634" i="22"/>
  <c r="K4633" i="22"/>
  <c r="E4633" i="22"/>
  <c r="K4632" i="22"/>
  <c r="E4632" i="22"/>
  <c r="K4631" i="22"/>
  <c r="E4631" i="22"/>
  <c r="K4630" i="22"/>
  <c r="E4630" i="22"/>
  <c r="K4629" i="22"/>
  <c r="E4629" i="22"/>
  <c r="K4628" i="22"/>
  <c r="E4628" i="22"/>
  <c r="K4627" i="22"/>
  <c r="E4627" i="22"/>
  <c r="K4626" i="22"/>
  <c r="E4626" i="22"/>
  <c r="K4625" i="22"/>
  <c r="E4625" i="22"/>
  <c r="K4624" i="22"/>
  <c r="E4624" i="22"/>
  <c r="K4623" i="22"/>
  <c r="E4623" i="22"/>
  <c r="K4622" i="22"/>
  <c r="E4622" i="22"/>
  <c r="K4621" i="22"/>
  <c r="E4621" i="22"/>
  <c r="K4620" i="22"/>
  <c r="E4620" i="22"/>
  <c r="K4619" i="22"/>
  <c r="E4619" i="22"/>
  <c r="K4618" i="22"/>
  <c r="E4618" i="22"/>
  <c r="K4617" i="22"/>
  <c r="E4617" i="22"/>
  <c r="K4616" i="22"/>
  <c r="E4616" i="22"/>
  <c r="K4615" i="22"/>
  <c r="E4615" i="22"/>
  <c r="K4614" i="22"/>
  <c r="E4614" i="22"/>
  <c r="K4613" i="22"/>
  <c r="E4613" i="22"/>
  <c r="K4612" i="22"/>
  <c r="E4612" i="22"/>
  <c r="K4611" i="22"/>
  <c r="E4611" i="22"/>
  <c r="K4610" i="22"/>
  <c r="E4610" i="22"/>
  <c r="K4609" i="22"/>
  <c r="E4609" i="22"/>
  <c r="K4608" i="22"/>
  <c r="E4608" i="22"/>
  <c r="K4607" i="22"/>
  <c r="E4607" i="22"/>
  <c r="K4606" i="22"/>
  <c r="E4606" i="22"/>
  <c r="K4605" i="22"/>
  <c r="E4605" i="22"/>
  <c r="K4604" i="22"/>
  <c r="E4604" i="22"/>
  <c r="K4603" i="22"/>
  <c r="E4603" i="22"/>
  <c r="K4602" i="22"/>
  <c r="E4602" i="22"/>
  <c r="K4601" i="22"/>
  <c r="E4601" i="22"/>
  <c r="K4600" i="22"/>
  <c r="E4600" i="22"/>
  <c r="K4599" i="22"/>
  <c r="E4599" i="22"/>
  <c r="K4598" i="22"/>
  <c r="E4598" i="22"/>
  <c r="K4597" i="22"/>
  <c r="E4597" i="22"/>
  <c r="K4596" i="22"/>
  <c r="E4596" i="22"/>
  <c r="K4595" i="22"/>
  <c r="E4595" i="22"/>
  <c r="K4594" i="22"/>
  <c r="E4594" i="22"/>
  <c r="K4593" i="22"/>
  <c r="E4593" i="22"/>
  <c r="K4592" i="22"/>
  <c r="E4592" i="22"/>
  <c r="K4591" i="22"/>
  <c r="E4591" i="22"/>
  <c r="K4590" i="22"/>
  <c r="E4590" i="22"/>
  <c r="K4589" i="22"/>
  <c r="E4589" i="22"/>
  <c r="K4588" i="22"/>
  <c r="E4588" i="22"/>
  <c r="K4587" i="22"/>
  <c r="E4587" i="22"/>
  <c r="K4586" i="22"/>
  <c r="E4586" i="22"/>
  <c r="K4585" i="22"/>
  <c r="E4585" i="22"/>
  <c r="K4584" i="22"/>
  <c r="E4584" i="22"/>
  <c r="K4583" i="22"/>
  <c r="E4583" i="22"/>
  <c r="K4582" i="22"/>
  <c r="E4582" i="22"/>
  <c r="K4581" i="22"/>
  <c r="E4581" i="22"/>
  <c r="K4580" i="22"/>
  <c r="E4580" i="22"/>
  <c r="K4579" i="22"/>
  <c r="E4579" i="22"/>
  <c r="K4578" i="22"/>
  <c r="E4578" i="22"/>
  <c r="K4577" i="22"/>
  <c r="E4577" i="22"/>
  <c r="K4576" i="22"/>
  <c r="E4576" i="22"/>
  <c r="K4575" i="22"/>
  <c r="E4575" i="22"/>
  <c r="K4574" i="22"/>
  <c r="E4574" i="22"/>
  <c r="K4573" i="22"/>
  <c r="E4573" i="22"/>
  <c r="K4572" i="22"/>
  <c r="E4572" i="22"/>
  <c r="K4571" i="22"/>
  <c r="E4571" i="22"/>
  <c r="K4570" i="22"/>
  <c r="E4570" i="22"/>
  <c r="K4569" i="22"/>
  <c r="E4569" i="22"/>
  <c r="K4568" i="22"/>
  <c r="E4568" i="22"/>
  <c r="K4567" i="22"/>
  <c r="E4567" i="22"/>
  <c r="K4566" i="22"/>
  <c r="E4566" i="22"/>
  <c r="K4565" i="22"/>
  <c r="E4565" i="22"/>
  <c r="K4564" i="22"/>
  <c r="E4564" i="22"/>
  <c r="K4563" i="22"/>
  <c r="E4563" i="22"/>
  <c r="K4562" i="22"/>
  <c r="E4562" i="22"/>
  <c r="K4561" i="22"/>
  <c r="E4561" i="22"/>
  <c r="K4560" i="22"/>
  <c r="E4560" i="22"/>
  <c r="K4559" i="22"/>
  <c r="E4559" i="22"/>
  <c r="K4558" i="22"/>
  <c r="E4558" i="22"/>
  <c r="K4557" i="22"/>
  <c r="E4557" i="22"/>
  <c r="K4556" i="22"/>
  <c r="E4556" i="22"/>
  <c r="K4555" i="22"/>
  <c r="E4555" i="22"/>
  <c r="K4554" i="22"/>
  <c r="E4554" i="22"/>
  <c r="K4553" i="22"/>
  <c r="E4553" i="22"/>
  <c r="K4552" i="22"/>
  <c r="E4552" i="22"/>
  <c r="K4551" i="22"/>
  <c r="E4551" i="22"/>
  <c r="K4550" i="22"/>
  <c r="E4550" i="22"/>
  <c r="K4549" i="22"/>
  <c r="E4549" i="22"/>
  <c r="K4548" i="22"/>
  <c r="E4548" i="22"/>
  <c r="K4547" i="22"/>
  <c r="E4547" i="22"/>
  <c r="K4546" i="22"/>
  <c r="E4546" i="22"/>
  <c r="K4545" i="22"/>
  <c r="E4545" i="22"/>
  <c r="K4544" i="22"/>
  <c r="E4544" i="22"/>
  <c r="K4543" i="22"/>
  <c r="E4543" i="22"/>
  <c r="K4542" i="22"/>
  <c r="E4542" i="22"/>
  <c r="K4541" i="22"/>
  <c r="E4541" i="22"/>
  <c r="K4540" i="22"/>
  <c r="E4540" i="22"/>
  <c r="K4539" i="22"/>
  <c r="E4539" i="22"/>
  <c r="K4538" i="22"/>
  <c r="E4538" i="22"/>
  <c r="K4537" i="22"/>
  <c r="E4537" i="22"/>
  <c r="K4536" i="22"/>
  <c r="E4536" i="22"/>
  <c r="K4535" i="22"/>
  <c r="E4535" i="22"/>
  <c r="K4534" i="22"/>
  <c r="E4534" i="22"/>
  <c r="K4533" i="22"/>
  <c r="E4533" i="22"/>
  <c r="K4532" i="22"/>
  <c r="E4532" i="22"/>
  <c r="K4531" i="22"/>
  <c r="E4531" i="22"/>
  <c r="K4530" i="22"/>
  <c r="E4530" i="22"/>
  <c r="K4529" i="22"/>
  <c r="E4529" i="22"/>
  <c r="K4528" i="22"/>
  <c r="E4528" i="22"/>
  <c r="K4527" i="22"/>
  <c r="E4527" i="22"/>
  <c r="K4526" i="22"/>
  <c r="E4526" i="22"/>
  <c r="K4525" i="22"/>
  <c r="E4525" i="22"/>
  <c r="K4524" i="22"/>
  <c r="E4524" i="22"/>
  <c r="K4523" i="22"/>
  <c r="E4523" i="22"/>
  <c r="K4522" i="22"/>
  <c r="E4522" i="22"/>
  <c r="K4521" i="22"/>
  <c r="E4521" i="22"/>
  <c r="K4520" i="22"/>
  <c r="E4520" i="22"/>
  <c r="K4519" i="22"/>
  <c r="E4519" i="22"/>
  <c r="K4518" i="22"/>
  <c r="E4518" i="22"/>
  <c r="K4517" i="22"/>
  <c r="E4517" i="22"/>
  <c r="K4516" i="22"/>
  <c r="E4516" i="22"/>
  <c r="K4515" i="22"/>
  <c r="E4515" i="22"/>
  <c r="K4514" i="22"/>
  <c r="E4514" i="22"/>
  <c r="K4513" i="22"/>
  <c r="E4513" i="22"/>
  <c r="K4512" i="22"/>
  <c r="E4512" i="22"/>
  <c r="K4511" i="22"/>
  <c r="E4511" i="22"/>
  <c r="K4510" i="22"/>
  <c r="E4510" i="22"/>
  <c r="K4509" i="22"/>
  <c r="E4509" i="22"/>
  <c r="K4508" i="22"/>
  <c r="E4508" i="22"/>
  <c r="K4507" i="22"/>
  <c r="E4507" i="22"/>
  <c r="K4506" i="22"/>
  <c r="E4506" i="22"/>
  <c r="K4505" i="22"/>
  <c r="E4505" i="22"/>
  <c r="K4504" i="22"/>
  <c r="E4504" i="22"/>
  <c r="K4503" i="22"/>
  <c r="E4503" i="22"/>
  <c r="K4502" i="22"/>
  <c r="E4502" i="22"/>
  <c r="K4501" i="22"/>
  <c r="E4501" i="22"/>
  <c r="K4500" i="22"/>
  <c r="E4500" i="22"/>
  <c r="K4499" i="22"/>
  <c r="E4499" i="22"/>
  <c r="K4498" i="22"/>
  <c r="E4498" i="22"/>
  <c r="K4497" i="22"/>
  <c r="E4497" i="22"/>
  <c r="K4496" i="22"/>
  <c r="E4496" i="22"/>
  <c r="K4495" i="22"/>
  <c r="E4495" i="22"/>
  <c r="K4494" i="22"/>
  <c r="E4494" i="22"/>
  <c r="K4493" i="22"/>
  <c r="E4493" i="22"/>
  <c r="K4492" i="22"/>
  <c r="E4492" i="22"/>
  <c r="K4491" i="22"/>
  <c r="E4491" i="22"/>
  <c r="K4490" i="22"/>
  <c r="E4490" i="22"/>
  <c r="K4489" i="22"/>
  <c r="E4489" i="22"/>
  <c r="K4488" i="22"/>
  <c r="E4488" i="22"/>
  <c r="K4487" i="22"/>
  <c r="E4487" i="22"/>
  <c r="K4486" i="22"/>
  <c r="E4486" i="22"/>
  <c r="K4485" i="22"/>
  <c r="E4485" i="22"/>
  <c r="K4484" i="22"/>
  <c r="E4484" i="22"/>
  <c r="K4483" i="22"/>
  <c r="E4483" i="22"/>
  <c r="K4482" i="22"/>
  <c r="E4482" i="22"/>
  <c r="K4481" i="22"/>
  <c r="E4481" i="22"/>
  <c r="K4480" i="22"/>
  <c r="E4480" i="22"/>
  <c r="K4479" i="22"/>
  <c r="E4479" i="22"/>
  <c r="K4478" i="22"/>
  <c r="E4478" i="22"/>
  <c r="K4477" i="22"/>
  <c r="E4477" i="22"/>
  <c r="K4476" i="22"/>
  <c r="E4476" i="22"/>
  <c r="K4475" i="22"/>
  <c r="E4475" i="22"/>
  <c r="K4474" i="22"/>
  <c r="E4474" i="22"/>
  <c r="K4473" i="22"/>
  <c r="E4473" i="22"/>
  <c r="K4472" i="22"/>
  <c r="E4472" i="22"/>
  <c r="K4471" i="22"/>
  <c r="E4471" i="22"/>
  <c r="K4470" i="22"/>
  <c r="E4470" i="22"/>
  <c r="K4469" i="22"/>
  <c r="E4469" i="22"/>
  <c r="K4468" i="22"/>
  <c r="E4468" i="22"/>
  <c r="K4467" i="22"/>
  <c r="E4467" i="22"/>
  <c r="K4466" i="22"/>
  <c r="E4466" i="22"/>
  <c r="K4465" i="22"/>
  <c r="E4465" i="22"/>
  <c r="K4464" i="22"/>
  <c r="E4464" i="22"/>
  <c r="K4463" i="22"/>
  <c r="E4463" i="22"/>
  <c r="K4462" i="22"/>
  <c r="E4462" i="22"/>
  <c r="K4461" i="22"/>
  <c r="E4461" i="22"/>
  <c r="K4460" i="22"/>
  <c r="E4460" i="22"/>
  <c r="K4459" i="22"/>
  <c r="E4459" i="22"/>
  <c r="K4458" i="22"/>
  <c r="E4458" i="22"/>
  <c r="K4457" i="22"/>
  <c r="E4457" i="22"/>
  <c r="K4456" i="22"/>
  <c r="E4456" i="22"/>
  <c r="K4455" i="22"/>
  <c r="E4455" i="22"/>
  <c r="K4454" i="22"/>
  <c r="E4454" i="22"/>
  <c r="K4453" i="22"/>
  <c r="E4453" i="22"/>
  <c r="K4452" i="22"/>
  <c r="E4452" i="22"/>
  <c r="K4451" i="22"/>
  <c r="E4451" i="22"/>
  <c r="K4450" i="22"/>
  <c r="E4450" i="22"/>
  <c r="K4449" i="22"/>
  <c r="E4449" i="22"/>
  <c r="K4448" i="22"/>
  <c r="E4448" i="22"/>
  <c r="K4447" i="22"/>
  <c r="E4447" i="22"/>
  <c r="K4446" i="22"/>
  <c r="E4446" i="22"/>
  <c r="K4445" i="22"/>
  <c r="E4445" i="22"/>
  <c r="K4444" i="22"/>
  <c r="E4444" i="22"/>
  <c r="K4443" i="22"/>
  <c r="E4443" i="22"/>
  <c r="K4442" i="22"/>
  <c r="E4442" i="22"/>
  <c r="K4441" i="22"/>
  <c r="E4441" i="22"/>
  <c r="K4440" i="22"/>
  <c r="E4440" i="22"/>
  <c r="K4439" i="22"/>
  <c r="E4439" i="22"/>
  <c r="K4438" i="22"/>
  <c r="E4438" i="22"/>
  <c r="K4437" i="22"/>
  <c r="E4437" i="22"/>
  <c r="K4436" i="22"/>
  <c r="E4436" i="22"/>
  <c r="K4435" i="22"/>
  <c r="E4435" i="22"/>
  <c r="K4434" i="22"/>
  <c r="E4434" i="22"/>
  <c r="K4433" i="22"/>
  <c r="E4433" i="22"/>
  <c r="K4432" i="22"/>
  <c r="E4432" i="22"/>
  <c r="K4431" i="22"/>
  <c r="E4431" i="22"/>
  <c r="K4430" i="22"/>
  <c r="E4430" i="22"/>
  <c r="K4429" i="22"/>
  <c r="E4429" i="22"/>
  <c r="K4428" i="22"/>
  <c r="E4428" i="22"/>
  <c r="K4427" i="22"/>
  <c r="E4427" i="22"/>
  <c r="K4426" i="22"/>
  <c r="E4426" i="22"/>
  <c r="K4425" i="22"/>
  <c r="E4425" i="22"/>
  <c r="K4424" i="22"/>
  <c r="E4424" i="22"/>
  <c r="K4423" i="22"/>
  <c r="E4423" i="22"/>
  <c r="K4422" i="22"/>
  <c r="E4422" i="22"/>
  <c r="K4421" i="22"/>
  <c r="E4421" i="22"/>
  <c r="K4420" i="22"/>
  <c r="E4420" i="22"/>
  <c r="K4419" i="22"/>
  <c r="E4419" i="22"/>
  <c r="K4418" i="22"/>
  <c r="E4418" i="22"/>
  <c r="K4417" i="22"/>
  <c r="E4417" i="22"/>
  <c r="K4416" i="22"/>
  <c r="E4416" i="22"/>
  <c r="K4415" i="22"/>
  <c r="E4415" i="22"/>
  <c r="K4414" i="22"/>
  <c r="E4414" i="22"/>
  <c r="K4413" i="22"/>
  <c r="E4413" i="22"/>
  <c r="K4412" i="22"/>
  <c r="E4412" i="22"/>
  <c r="K4411" i="22"/>
  <c r="E4411" i="22"/>
  <c r="K4410" i="22"/>
  <c r="E4410" i="22"/>
  <c r="K4409" i="22"/>
  <c r="E4409" i="22"/>
  <c r="K4408" i="22"/>
  <c r="E4408" i="22"/>
  <c r="K4407" i="22"/>
  <c r="E4407" i="22"/>
  <c r="K4406" i="22"/>
  <c r="E4406" i="22"/>
  <c r="K4405" i="22"/>
  <c r="E4405" i="22"/>
  <c r="K4404" i="22"/>
  <c r="E4404" i="22"/>
  <c r="K4403" i="22"/>
  <c r="E4403" i="22"/>
  <c r="K4402" i="22"/>
  <c r="E4402" i="22"/>
  <c r="K4401" i="22"/>
  <c r="E4401" i="22"/>
  <c r="K4400" i="22"/>
  <c r="E4400" i="22"/>
  <c r="K4399" i="22"/>
  <c r="E4399" i="22"/>
  <c r="K4398" i="22"/>
  <c r="E4398" i="22"/>
  <c r="K4397" i="22"/>
  <c r="E4397" i="22"/>
  <c r="K4396" i="22"/>
  <c r="E4396" i="22"/>
  <c r="K4395" i="22"/>
  <c r="E4395" i="22"/>
  <c r="K4394" i="22"/>
  <c r="E4394" i="22"/>
  <c r="K4393" i="22"/>
  <c r="E4393" i="22"/>
  <c r="K4392" i="22"/>
  <c r="E4392" i="22"/>
  <c r="K4391" i="22"/>
  <c r="E4391" i="22"/>
  <c r="K4390" i="22"/>
  <c r="E4390" i="22"/>
  <c r="K4389" i="22"/>
  <c r="E4389" i="22"/>
  <c r="K4388" i="22"/>
  <c r="E4388" i="22"/>
  <c r="K4387" i="22"/>
  <c r="E4387" i="22"/>
  <c r="K4386" i="22"/>
  <c r="E4386" i="22"/>
  <c r="K4385" i="22"/>
  <c r="E4385" i="22"/>
  <c r="K4384" i="22"/>
  <c r="E4384" i="22"/>
  <c r="K4383" i="22"/>
  <c r="E4383" i="22"/>
  <c r="K4382" i="22"/>
  <c r="E4382" i="22"/>
  <c r="K4381" i="22"/>
  <c r="E4381" i="22"/>
  <c r="K4380" i="22"/>
  <c r="E4380" i="22"/>
  <c r="K4379" i="22"/>
  <c r="E4379" i="22"/>
  <c r="K4378" i="22"/>
  <c r="E4378" i="22"/>
  <c r="K4377" i="22"/>
  <c r="E4377" i="22"/>
  <c r="K4376" i="22"/>
  <c r="E4376" i="22"/>
  <c r="K4375" i="22"/>
  <c r="E4375" i="22"/>
  <c r="K4374" i="22"/>
  <c r="E4374" i="22"/>
  <c r="K4373" i="22"/>
  <c r="E4373" i="22"/>
  <c r="K4372" i="22"/>
  <c r="E4372" i="22"/>
  <c r="K4371" i="22"/>
  <c r="E4371" i="22"/>
  <c r="K4370" i="22"/>
  <c r="E4370" i="22"/>
  <c r="K4369" i="22"/>
  <c r="E4369" i="22"/>
  <c r="K4368" i="22"/>
  <c r="E4368" i="22"/>
  <c r="K4367" i="22"/>
  <c r="E4367" i="22"/>
  <c r="K4366" i="22"/>
  <c r="E4366" i="22"/>
  <c r="K4365" i="22"/>
  <c r="E4365" i="22"/>
  <c r="K4364" i="22"/>
  <c r="E4364" i="22"/>
  <c r="K4363" i="22"/>
  <c r="E4363" i="22"/>
  <c r="K4362" i="22"/>
  <c r="E4362" i="22"/>
  <c r="K4361" i="22"/>
  <c r="E4361" i="22"/>
  <c r="K4360" i="22"/>
  <c r="E4360" i="22"/>
  <c r="K4359" i="22"/>
  <c r="E4359" i="22"/>
  <c r="K4358" i="22"/>
  <c r="E4358" i="22"/>
  <c r="K4357" i="22"/>
  <c r="E4357" i="22"/>
  <c r="K4356" i="22"/>
  <c r="E4356" i="22"/>
  <c r="K4355" i="22"/>
  <c r="E4355" i="22"/>
  <c r="K4354" i="22"/>
  <c r="E4354" i="22"/>
  <c r="K4353" i="22"/>
  <c r="E4353" i="22"/>
  <c r="K4352" i="22"/>
  <c r="E4352" i="22"/>
  <c r="K4351" i="22"/>
  <c r="E4351" i="22"/>
  <c r="K4350" i="22"/>
  <c r="E4350" i="22"/>
  <c r="K4349" i="22"/>
  <c r="E4349" i="22"/>
  <c r="K4348" i="22"/>
  <c r="E4348" i="22"/>
  <c r="K4347" i="22"/>
  <c r="E4347" i="22"/>
  <c r="K4346" i="22"/>
  <c r="E4346" i="22"/>
  <c r="K4345" i="22"/>
  <c r="E4345" i="22"/>
  <c r="K4344" i="22"/>
  <c r="E4344" i="22"/>
  <c r="K4343" i="22"/>
  <c r="E4343" i="22"/>
  <c r="K4342" i="22"/>
  <c r="E4342" i="22"/>
  <c r="K4341" i="22"/>
  <c r="E4341" i="22"/>
  <c r="K4340" i="22"/>
  <c r="E4340" i="22"/>
  <c r="K4339" i="22"/>
  <c r="E4339" i="22"/>
  <c r="K4338" i="22"/>
  <c r="E4338" i="22"/>
  <c r="K4337" i="22"/>
  <c r="E4337" i="22"/>
  <c r="K4336" i="22"/>
  <c r="E4336" i="22"/>
  <c r="K4335" i="22"/>
  <c r="E4335" i="22"/>
  <c r="K4334" i="22"/>
  <c r="E4334" i="22"/>
  <c r="K4333" i="22"/>
  <c r="E4333" i="22"/>
  <c r="K4332" i="22"/>
  <c r="E4332" i="22"/>
  <c r="K4331" i="22"/>
  <c r="E4331" i="22"/>
  <c r="K4330" i="22"/>
  <c r="E4330" i="22"/>
  <c r="K4329" i="22"/>
  <c r="E4329" i="22"/>
  <c r="K4328" i="22"/>
  <c r="E4328" i="22"/>
  <c r="K4327" i="22"/>
  <c r="E4327" i="22"/>
  <c r="K4326" i="22"/>
  <c r="E4326" i="22"/>
  <c r="K4325" i="22"/>
  <c r="E4325" i="22"/>
  <c r="K4324" i="22"/>
  <c r="E4324" i="22"/>
  <c r="K4323" i="22"/>
  <c r="E4323" i="22"/>
  <c r="K4322" i="22"/>
  <c r="E4322" i="22"/>
  <c r="K4321" i="22"/>
  <c r="E4321" i="22"/>
  <c r="K4320" i="22"/>
  <c r="E4320" i="22"/>
  <c r="K4319" i="22"/>
  <c r="E4319" i="22"/>
  <c r="K4318" i="22"/>
  <c r="E4318" i="22"/>
  <c r="K4317" i="22"/>
  <c r="E4317" i="22"/>
  <c r="K4316" i="22"/>
  <c r="E4316" i="22"/>
  <c r="K4315" i="22"/>
  <c r="E4315" i="22"/>
  <c r="K4314" i="22"/>
  <c r="E4314" i="22"/>
  <c r="K4313" i="22"/>
  <c r="E4313" i="22"/>
  <c r="K4312" i="22"/>
  <c r="E4312" i="22"/>
  <c r="K4311" i="22"/>
  <c r="E4311" i="22"/>
  <c r="K4310" i="22"/>
  <c r="E4310" i="22"/>
  <c r="K4309" i="22"/>
  <c r="E4309" i="22"/>
  <c r="K4308" i="22"/>
  <c r="E4308" i="22"/>
  <c r="K4307" i="22"/>
  <c r="E4307" i="22"/>
  <c r="K4306" i="22"/>
  <c r="E4306" i="22"/>
  <c r="K4305" i="22"/>
  <c r="E4305" i="22"/>
  <c r="K4304" i="22"/>
  <c r="E4304" i="22"/>
  <c r="K4303" i="22"/>
  <c r="E4303" i="22"/>
  <c r="K4302" i="22"/>
  <c r="E4302" i="22"/>
  <c r="K4301" i="22"/>
  <c r="E4301" i="22"/>
  <c r="K4300" i="22"/>
  <c r="E4300" i="22"/>
  <c r="K4299" i="22"/>
  <c r="E4299" i="22"/>
  <c r="K4298" i="22"/>
  <c r="E4298" i="22"/>
  <c r="K4297" i="22"/>
  <c r="E4297" i="22"/>
  <c r="K4296" i="22"/>
  <c r="E4296" i="22"/>
  <c r="K4295" i="22"/>
  <c r="E4295" i="22"/>
  <c r="K4294" i="22"/>
  <c r="E4294" i="22"/>
  <c r="K4293" i="22"/>
  <c r="E4293" i="22"/>
  <c r="K4292" i="22"/>
  <c r="E4292" i="22"/>
  <c r="K4291" i="22"/>
  <c r="E4291" i="22"/>
  <c r="K4290" i="22"/>
  <c r="E4290" i="22"/>
  <c r="K4289" i="22"/>
  <c r="E4289" i="22"/>
  <c r="K4288" i="22"/>
  <c r="E4288" i="22"/>
  <c r="K4287" i="22"/>
  <c r="E4287" i="22"/>
  <c r="K4286" i="22"/>
  <c r="E4286" i="22"/>
  <c r="K4285" i="22"/>
  <c r="E4285" i="22"/>
  <c r="K4284" i="22"/>
  <c r="E4284" i="22"/>
  <c r="K4283" i="22"/>
  <c r="E4283" i="22"/>
  <c r="K4282" i="22"/>
  <c r="E4282" i="22"/>
  <c r="K4281" i="22"/>
  <c r="E4281" i="22"/>
  <c r="K4280" i="22"/>
  <c r="E4280" i="22"/>
  <c r="K4279" i="22"/>
  <c r="E4279" i="22"/>
  <c r="K4278" i="22"/>
  <c r="E4278" i="22"/>
  <c r="K4277" i="22"/>
  <c r="E4277" i="22"/>
  <c r="K4276" i="22"/>
  <c r="E4276" i="22"/>
  <c r="K4275" i="22"/>
  <c r="E4275" i="22"/>
  <c r="K4274" i="22"/>
  <c r="E4274" i="22"/>
  <c r="K4273" i="22"/>
  <c r="E4273" i="22"/>
  <c r="K4272" i="22"/>
  <c r="E4272" i="22"/>
  <c r="K4271" i="22"/>
  <c r="E4271" i="22"/>
  <c r="K4270" i="22"/>
  <c r="E4270" i="22"/>
  <c r="K4269" i="22"/>
  <c r="E4269" i="22"/>
  <c r="K4268" i="22"/>
  <c r="E4268" i="22"/>
  <c r="K4267" i="22"/>
  <c r="E4267" i="22"/>
  <c r="K4266" i="22"/>
  <c r="E4266" i="22"/>
  <c r="K4265" i="22"/>
  <c r="E4265" i="22"/>
  <c r="K4264" i="22"/>
  <c r="E4264" i="22"/>
  <c r="K4263" i="22"/>
  <c r="E4263" i="22"/>
  <c r="K4262" i="22"/>
  <c r="E4262" i="22"/>
  <c r="K4261" i="22"/>
  <c r="E4261" i="22"/>
  <c r="K4260" i="22"/>
  <c r="E4260" i="22"/>
  <c r="K4259" i="22"/>
  <c r="E4259" i="22"/>
  <c r="K4258" i="22"/>
  <c r="E4258" i="22"/>
  <c r="K4257" i="22"/>
  <c r="E4257" i="22"/>
  <c r="K4256" i="22"/>
  <c r="E4256" i="22"/>
  <c r="K4255" i="22"/>
  <c r="E4255" i="22"/>
  <c r="K4254" i="22"/>
  <c r="E4254" i="22"/>
  <c r="K4253" i="22"/>
  <c r="E4253" i="22"/>
  <c r="K4252" i="22"/>
  <c r="E4252" i="22"/>
  <c r="K4251" i="22"/>
  <c r="E4251" i="22"/>
  <c r="K4250" i="22"/>
  <c r="E4250" i="22"/>
  <c r="K4249" i="22"/>
  <c r="E4249" i="22"/>
  <c r="K4248" i="22"/>
  <c r="E4248" i="22"/>
  <c r="K4247" i="22"/>
  <c r="E4247" i="22"/>
  <c r="K4246" i="22"/>
  <c r="E4246" i="22"/>
  <c r="K4245" i="22"/>
  <c r="E4245" i="22"/>
  <c r="K4244" i="22"/>
  <c r="E4244" i="22"/>
  <c r="K4243" i="22"/>
  <c r="E4243" i="22"/>
  <c r="K4242" i="22"/>
  <c r="E4242" i="22"/>
  <c r="K4241" i="22"/>
  <c r="E4241" i="22"/>
  <c r="K4240" i="22"/>
  <c r="E4240" i="22"/>
  <c r="K4239" i="22"/>
  <c r="E4239" i="22"/>
  <c r="K4238" i="22"/>
  <c r="E4238" i="22"/>
  <c r="K4237" i="22"/>
  <c r="E4237" i="22"/>
  <c r="K4236" i="22"/>
  <c r="E4236" i="22"/>
  <c r="K4235" i="22"/>
  <c r="E4235" i="22"/>
  <c r="K4234" i="22"/>
  <c r="E4234" i="22"/>
  <c r="K4233" i="22"/>
  <c r="E4233" i="22"/>
  <c r="K4232" i="22"/>
  <c r="E4232" i="22"/>
  <c r="K4231" i="22"/>
  <c r="E4231" i="22"/>
  <c r="K4230" i="22"/>
  <c r="E4230" i="22"/>
  <c r="K4229" i="22"/>
  <c r="E4229" i="22"/>
  <c r="K4228" i="22"/>
  <c r="E4228" i="22"/>
  <c r="K4227" i="22"/>
  <c r="E4227" i="22"/>
  <c r="K4226" i="22"/>
  <c r="E4226" i="22"/>
  <c r="K4225" i="22"/>
  <c r="E4225" i="22"/>
  <c r="K4224" i="22"/>
  <c r="E4224" i="22"/>
  <c r="K4223" i="22"/>
  <c r="E4223" i="22"/>
  <c r="K4222" i="22"/>
  <c r="E4222" i="22"/>
  <c r="K4221" i="22"/>
  <c r="E4221" i="22"/>
  <c r="K4220" i="22"/>
  <c r="E4220" i="22"/>
  <c r="K4219" i="22"/>
  <c r="E4219" i="22"/>
  <c r="K4218" i="22"/>
  <c r="E4218" i="22"/>
  <c r="K4217" i="22"/>
  <c r="E4217" i="22"/>
  <c r="K4216" i="22"/>
  <c r="E4216" i="22"/>
  <c r="K4215" i="22"/>
  <c r="E4215" i="22"/>
  <c r="K4214" i="22"/>
  <c r="E4214" i="22"/>
  <c r="K4213" i="22"/>
  <c r="E4213" i="22"/>
  <c r="K4212" i="22"/>
  <c r="E4212" i="22"/>
  <c r="K4211" i="22"/>
  <c r="E4211" i="22"/>
  <c r="K4210" i="22"/>
  <c r="E4210" i="22"/>
  <c r="K4209" i="22"/>
  <c r="E4209" i="22"/>
  <c r="K4208" i="22"/>
  <c r="E4208" i="22"/>
  <c r="K4207" i="22"/>
  <c r="E4207" i="22"/>
  <c r="K4206" i="22"/>
  <c r="E4206" i="22"/>
  <c r="K4205" i="22"/>
  <c r="E4205" i="22"/>
  <c r="K4204" i="22"/>
  <c r="E4204" i="22"/>
  <c r="K4203" i="22"/>
  <c r="E4203" i="22"/>
  <c r="K4202" i="22"/>
  <c r="E4202" i="22"/>
  <c r="K4201" i="22"/>
  <c r="E4201" i="22"/>
  <c r="K4200" i="22"/>
  <c r="E4200" i="22"/>
  <c r="K4199" i="22"/>
  <c r="E4199" i="22"/>
  <c r="K4198" i="22"/>
  <c r="E4198" i="22"/>
  <c r="K4197" i="22"/>
  <c r="E4197" i="22"/>
  <c r="K4196" i="22"/>
  <c r="E4196" i="22"/>
  <c r="K4195" i="22"/>
  <c r="E4195" i="22"/>
  <c r="K4194" i="22"/>
  <c r="E4194" i="22"/>
  <c r="K4193" i="22"/>
  <c r="E4193" i="22"/>
  <c r="K4192" i="22"/>
  <c r="E4192" i="22"/>
  <c r="K4191" i="22"/>
  <c r="E4191" i="22"/>
  <c r="K4190" i="22"/>
  <c r="E4190" i="22"/>
  <c r="K4189" i="22"/>
  <c r="E4189" i="22"/>
  <c r="K4188" i="22"/>
  <c r="E4188" i="22"/>
  <c r="K4187" i="22"/>
  <c r="E4187" i="22"/>
  <c r="K4186" i="22"/>
  <c r="E4186" i="22"/>
  <c r="K4185" i="22"/>
  <c r="E4185" i="22"/>
  <c r="K4184" i="22"/>
  <c r="E4184" i="22"/>
  <c r="K4183" i="22"/>
  <c r="E4183" i="22"/>
  <c r="K4182" i="22"/>
  <c r="E4182" i="22"/>
  <c r="K4181" i="22"/>
  <c r="E4181" i="22"/>
  <c r="K4180" i="22"/>
  <c r="E4180" i="22"/>
  <c r="K4179" i="22"/>
  <c r="E4179" i="22"/>
  <c r="K4178" i="22"/>
  <c r="E4178" i="22"/>
  <c r="K4177" i="22"/>
  <c r="E4177" i="22"/>
  <c r="K4176" i="22"/>
  <c r="E4176" i="22"/>
  <c r="K4175" i="22"/>
  <c r="E4175" i="22"/>
  <c r="K4174" i="22"/>
  <c r="E4174" i="22"/>
  <c r="K4173" i="22"/>
  <c r="E4173" i="22"/>
  <c r="K4172" i="22"/>
  <c r="E4172" i="22"/>
  <c r="K4171" i="22"/>
  <c r="E4171" i="22"/>
  <c r="K4170" i="22"/>
  <c r="E4170" i="22"/>
  <c r="K4169" i="22"/>
  <c r="E4169" i="22"/>
  <c r="K4168" i="22"/>
  <c r="E4168" i="22"/>
  <c r="K4167" i="22"/>
  <c r="E4167" i="22"/>
  <c r="K4166" i="22"/>
  <c r="E4166" i="22"/>
  <c r="K4165" i="22"/>
  <c r="E4165" i="22"/>
  <c r="K4164" i="22"/>
  <c r="E4164" i="22"/>
  <c r="K4163" i="22"/>
  <c r="E4163" i="22"/>
  <c r="K4162" i="22"/>
  <c r="E4162" i="22"/>
  <c r="K4161" i="22"/>
  <c r="E4161" i="22"/>
  <c r="K4160" i="22"/>
  <c r="E4160" i="22"/>
  <c r="K4159" i="22"/>
  <c r="E4159" i="22"/>
  <c r="K4158" i="22"/>
  <c r="E4158" i="22"/>
  <c r="K4157" i="22"/>
  <c r="E4157" i="22"/>
  <c r="K4156" i="22"/>
  <c r="E4156" i="22"/>
  <c r="K4155" i="22"/>
  <c r="E4155" i="22"/>
  <c r="K4154" i="22"/>
  <c r="E4154" i="22"/>
  <c r="K4153" i="22"/>
  <c r="E4153" i="22"/>
  <c r="K4152" i="22"/>
  <c r="E4152" i="22"/>
  <c r="K4151" i="22"/>
  <c r="E4151" i="22"/>
  <c r="K4150" i="22"/>
  <c r="E4150" i="22"/>
  <c r="K4149" i="22"/>
  <c r="E4149" i="22"/>
  <c r="K4148" i="22"/>
  <c r="E4148" i="22"/>
  <c r="K4147" i="22"/>
  <c r="E4147" i="22"/>
  <c r="K4146" i="22"/>
  <c r="E4146" i="22"/>
  <c r="K4145" i="22"/>
  <c r="E4145" i="22"/>
  <c r="K4144" i="22"/>
  <c r="E4144" i="22"/>
  <c r="K4143" i="22"/>
  <c r="E4143" i="22"/>
  <c r="K4142" i="22"/>
  <c r="E4142" i="22"/>
  <c r="K4141" i="22"/>
  <c r="E4141" i="22"/>
  <c r="K4140" i="22"/>
  <c r="E4140" i="22"/>
  <c r="K4139" i="22"/>
  <c r="E4139" i="22"/>
  <c r="K4138" i="22"/>
  <c r="E4138" i="22"/>
  <c r="K4137" i="22"/>
  <c r="E4137" i="22"/>
  <c r="K4136" i="22"/>
  <c r="E4136" i="22"/>
  <c r="K4135" i="22"/>
  <c r="E4135" i="22"/>
  <c r="K4134" i="22"/>
  <c r="E4134" i="22"/>
  <c r="K4133" i="22"/>
  <c r="E4133" i="22"/>
  <c r="K4132" i="22"/>
  <c r="E4132" i="22"/>
  <c r="K4131" i="22"/>
  <c r="E4131" i="22"/>
  <c r="K4130" i="22"/>
  <c r="E4130" i="22"/>
  <c r="K4129" i="22"/>
  <c r="E4129" i="22"/>
  <c r="K4128" i="22"/>
  <c r="E4128" i="22"/>
  <c r="K4127" i="22"/>
  <c r="E4127" i="22"/>
  <c r="K4126" i="22"/>
  <c r="E4126" i="22"/>
  <c r="K4125" i="22"/>
  <c r="E4125" i="22"/>
  <c r="K4124" i="22"/>
  <c r="E4124" i="22"/>
  <c r="K4123" i="22"/>
  <c r="E4123" i="22"/>
  <c r="K4122" i="22"/>
  <c r="E4122" i="22"/>
  <c r="K4121" i="22"/>
  <c r="E4121" i="22"/>
  <c r="K4120" i="22"/>
  <c r="E4120" i="22"/>
  <c r="K4119" i="22"/>
  <c r="E4119" i="22"/>
  <c r="K4118" i="22"/>
  <c r="E4118" i="22"/>
  <c r="K4117" i="22"/>
  <c r="E4117" i="22"/>
  <c r="K4116" i="22"/>
  <c r="E4116" i="22"/>
  <c r="K4115" i="22"/>
  <c r="E4115" i="22"/>
  <c r="K4114" i="22"/>
  <c r="E4114" i="22"/>
  <c r="K4113" i="22"/>
  <c r="E4113" i="22"/>
  <c r="K4112" i="22"/>
  <c r="E4112" i="22"/>
  <c r="K4111" i="22"/>
  <c r="E4111" i="22"/>
  <c r="K4110" i="22"/>
  <c r="E4110" i="22"/>
  <c r="K4109" i="22"/>
  <c r="E4109" i="22"/>
  <c r="K4108" i="22"/>
  <c r="E4108" i="22"/>
  <c r="K4107" i="22"/>
  <c r="E4107" i="22"/>
  <c r="K4106" i="22"/>
  <c r="E4106" i="22"/>
  <c r="K4105" i="22"/>
  <c r="E4105" i="22"/>
  <c r="K4104" i="22"/>
  <c r="E4104" i="22"/>
  <c r="K4103" i="22"/>
  <c r="E4103" i="22"/>
  <c r="K4102" i="22"/>
  <c r="E4102" i="22"/>
  <c r="K4101" i="22"/>
  <c r="E4101" i="22"/>
  <c r="K4100" i="22"/>
  <c r="E4100" i="22"/>
  <c r="K4099" i="22"/>
  <c r="E4099" i="22"/>
  <c r="K4098" i="22"/>
  <c r="E4098" i="22"/>
  <c r="K4097" i="22"/>
  <c r="E4097" i="22"/>
  <c r="K4096" i="22"/>
  <c r="E4096" i="22"/>
  <c r="K4095" i="22"/>
  <c r="E4095" i="22"/>
  <c r="K4094" i="22"/>
  <c r="E4094" i="22"/>
  <c r="K4093" i="22"/>
  <c r="E4093" i="22"/>
  <c r="K4092" i="22"/>
  <c r="E4092" i="22"/>
  <c r="K4091" i="22"/>
  <c r="E4091" i="22"/>
  <c r="K4090" i="22"/>
  <c r="E4090" i="22"/>
  <c r="K4089" i="22"/>
  <c r="E4089" i="22"/>
  <c r="K4088" i="22"/>
  <c r="E4088" i="22"/>
  <c r="K4087" i="22"/>
  <c r="E4087" i="22"/>
  <c r="K4086" i="22"/>
  <c r="E4086" i="22"/>
  <c r="K4085" i="22"/>
  <c r="E4085" i="22"/>
  <c r="K4084" i="22"/>
  <c r="E4084" i="22"/>
  <c r="K4083" i="22"/>
  <c r="E4083" i="22"/>
  <c r="K4082" i="22"/>
  <c r="E4082" i="22"/>
  <c r="K4081" i="22"/>
  <c r="E4081" i="22"/>
  <c r="K4080" i="22"/>
  <c r="E4080" i="22"/>
  <c r="K4079" i="22"/>
  <c r="E4079" i="22"/>
  <c r="K4078" i="22"/>
  <c r="E4078" i="22"/>
  <c r="K4077" i="22"/>
  <c r="E4077" i="22"/>
  <c r="K4076" i="22"/>
  <c r="E4076" i="22"/>
  <c r="K4075" i="22"/>
  <c r="E4075" i="22"/>
  <c r="K4074" i="22"/>
  <c r="E4074" i="22"/>
  <c r="K4073" i="22"/>
  <c r="E4073" i="22"/>
  <c r="K4072" i="22"/>
  <c r="E4072" i="22"/>
  <c r="K4071" i="22"/>
  <c r="E4071" i="22"/>
  <c r="K4070" i="22"/>
  <c r="E4070" i="22"/>
  <c r="K4069" i="22"/>
  <c r="E4069" i="22"/>
  <c r="K4068" i="22"/>
  <c r="E4068" i="22"/>
  <c r="K4067" i="22"/>
  <c r="E4067" i="22"/>
  <c r="K4066" i="22"/>
  <c r="E4066" i="22"/>
  <c r="K4065" i="22"/>
  <c r="E4065" i="22"/>
  <c r="K4064" i="22"/>
  <c r="E4064" i="22"/>
  <c r="K4063" i="22"/>
  <c r="E4063" i="22"/>
  <c r="K4062" i="22"/>
  <c r="E4062" i="22"/>
  <c r="K4061" i="22"/>
  <c r="E4061" i="22"/>
  <c r="K4060" i="22"/>
  <c r="E4060" i="22"/>
  <c r="K4059" i="22"/>
  <c r="E4059" i="22"/>
  <c r="K4058" i="22"/>
  <c r="E4058" i="22"/>
  <c r="K4057" i="22"/>
  <c r="E4057" i="22"/>
  <c r="K4056" i="22"/>
  <c r="E4056" i="22"/>
  <c r="K4055" i="22"/>
  <c r="E4055" i="22"/>
  <c r="K4054" i="22"/>
  <c r="E4054" i="22"/>
  <c r="K4053" i="22"/>
  <c r="E4053" i="22"/>
  <c r="K4052" i="22"/>
  <c r="E4052" i="22"/>
  <c r="K4051" i="22"/>
  <c r="E4051" i="22"/>
  <c r="K4050" i="22"/>
  <c r="E4050" i="22"/>
  <c r="K4049" i="22"/>
  <c r="E4049" i="22"/>
  <c r="K4048" i="22"/>
  <c r="E4048" i="22"/>
  <c r="K4047" i="22"/>
  <c r="E4047" i="22"/>
  <c r="K4046" i="22"/>
  <c r="E4046" i="22"/>
  <c r="K4045" i="22"/>
  <c r="E4045" i="22"/>
  <c r="K4044" i="22"/>
  <c r="E4044" i="22"/>
  <c r="K4043" i="22"/>
  <c r="E4043" i="22"/>
  <c r="K4042" i="22"/>
  <c r="E4042" i="22"/>
  <c r="K4041" i="22"/>
  <c r="E4041" i="22"/>
  <c r="K4040" i="22"/>
  <c r="E4040" i="22"/>
  <c r="K4039" i="22"/>
  <c r="E4039" i="22"/>
  <c r="K4038" i="22"/>
  <c r="E4038" i="22"/>
  <c r="K4037" i="22"/>
  <c r="E4037" i="22"/>
  <c r="K4036" i="22"/>
  <c r="E4036" i="22"/>
  <c r="K4035" i="22"/>
  <c r="E4035" i="22"/>
  <c r="K4034" i="22"/>
  <c r="E4034" i="22"/>
  <c r="K4033" i="22"/>
  <c r="E4033" i="22"/>
  <c r="K4032" i="22"/>
  <c r="E4032" i="22"/>
  <c r="K4031" i="22"/>
  <c r="E4031" i="22"/>
  <c r="K4030" i="22"/>
  <c r="E4030" i="22"/>
  <c r="K4029" i="22"/>
  <c r="E4029" i="22"/>
  <c r="K4028" i="22"/>
  <c r="E4028" i="22"/>
  <c r="K4027" i="22"/>
  <c r="E4027" i="22"/>
  <c r="K4026" i="22"/>
  <c r="E4026" i="22"/>
  <c r="K4025" i="22"/>
  <c r="E4025" i="22"/>
  <c r="K4024" i="22"/>
  <c r="E4024" i="22"/>
  <c r="K4023" i="22"/>
  <c r="E4023" i="22"/>
  <c r="K4022" i="22"/>
  <c r="E4022" i="22"/>
  <c r="K4021" i="22"/>
  <c r="E4021" i="22"/>
  <c r="K4020" i="22"/>
  <c r="E4020" i="22"/>
  <c r="K4019" i="22"/>
  <c r="E4019" i="22"/>
  <c r="K4018" i="22"/>
  <c r="E4018" i="22"/>
  <c r="K4017" i="22"/>
  <c r="E4017" i="22"/>
  <c r="K4016" i="22"/>
  <c r="E4016" i="22"/>
  <c r="K4015" i="22"/>
  <c r="E4015" i="22"/>
  <c r="K4014" i="22"/>
  <c r="E4014" i="22"/>
  <c r="K4013" i="22"/>
  <c r="E4013" i="22"/>
  <c r="K4012" i="22"/>
  <c r="E4012" i="22"/>
  <c r="K4011" i="22"/>
  <c r="E4011" i="22"/>
  <c r="K4010" i="22"/>
  <c r="E4010" i="22"/>
  <c r="K4009" i="22"/>
  <c r="E4009" i="22"/>
  <c r="K4008" i="22"/>
  <c r="E4008" i="22"/>
  <c r="K4007" i="22"/>
  <c r="E4007" i="22"/>
  <c r="K4006" i="22"/>
  <c r="E4006" i="22"/>
  <c r="K4005" i="22"/>
  <c r="E4005" i="22"/>
  <c r="K4004" i="22"/>
  <c r="E4004" i="22"/>
  <c r="K4003" i="22"/>
  <c r="E4003" i="22"/>
  <c r="K4002" i="22"/>
  <c r="E4002" i="22"/>
  <c r="K4001" i="22"/>
  <c r="E4001" i="22"/>
  <c r="K4000" i="22"/>
  <c r="E4000" i="22"/>
  <c r="K3999" i="22"/>
  <c r="E3999" i="22"/>
  <c r="K3998" i="22"/>
  <c r="E3998" i="22"/>
  <c r="K3997" i="22"/>
  <c r="E3997" i="22"/>
  <c r="K3996" i="22"/>
  <c r="E3996" i="22"/>
  <c r="K3995" i="22"/>
  <c r="E3995" i="22"/>
  <c r="K3994" i="22"/>
  <c r="E3994" i="22"/>
  <c r="K3993" i="22"/>
  <c r="E3993" i="22"/>
  <c r="K3992" i="22"/>
  <c r="E3992" i="22"/>
  <c r="K3991" i="22"/>
  <c r="E3991" i="22"/>
  <c r="K3990" i="22"/>
  <c r="E3990" i="22"/>
  <c r="K3989" i="22"/>
  <c r="E3989" i="22"/>
  <c r="K3988" i="22"/>
  <c r="E3988" i="22"/>
  <c r="K3987" i="22"/>
  <c r="E3987" i="22"/>
  <c r="K3986" i="22"/>
  <c r="E3986" i="22"/>
  <c r="K3985" i="22"/>
  <c r="E3985" i="22"/>
  <c r="K3984" i="22"/>
  <c r="E3984" i="22"/>
  <c r="K3983" i="22"/>
  <c r="E3983" i="22"/>
  <c r="K3982" i="22"/>
  <c r="E3982" i="22"/>
  <c r="K3981" i="22"/>
  <c r="E3981" i="22"/>
  <c r="K3980" i="22"/>
  <c r="E3980" i="22"/>
  <c r="K3979" i="22"/>
  <c r="E3979" i="22"/>
  <c r="K3978" i="22"/>
  <c r="E3978" i="22"/>
  <c r="K3977" i="22"/>
  <c r="E3977" i="22"/>
  <c r="K3976" i="22"/>
  <c r="E3976" i="22"/>
  <c r="K3975" i="22"/>
  <c r="E3975" i="22"/>
  <c r="K3974" i="22"/>
  <c r="E3974" i="22"/>
  <c r="K3973" i="22"/>
  <c r="E3973" i="22"/>
  <c r="K3972" i="22"/>
  <c r="E3972" i="22"/>
  <c r="K3971" i="22"/>
  <c r="E3971" i="22"/>
  <c r="K3970" i="22"/>
  <c r="E3970" i="22"/>
  <c r="K3969" i="22"/>
  <c r="E3969" i="22"/>
  <c r="K3968" i="22"/>
  <c r="E3968" i="22"/>
  <c r="K3967" i="22"/>
  <c r="E3967" i="22"/>
  <c r="K3966" i="22"/>
  <c r="E3966" i="22"/>
  <c r="K3965" i="22"/>
  <c r="E3965" i="22"/>
  <c r="K3964" i="22"/>
  <c r="E3964" i="22"/>
  <c r="K3963" i="22"/>
  <c r="E3963" i="22"/>
  <c r="K3962" i="22"/>
  <c r="E3962" i="22"/>
  <c r="K3961" i="22"/>
  <c r="E3961" i="22"/>
  <c r="K3960" i="22"/>
  <c r="E3960" i="22"/>
  <c r="K3959" i="22"/>
  <c r="E3959" i="22"/>
  <c r="K3958" i="22"/>
  <c r="E3958" i="22"/>
  <c r="K3957" i="22"/>
  <c r="E3957" i="22"/>
  <c r="K3956" i="22"/>
  <c r="E3956" i="22"/>
  <c r="K3955" i="22"/>
  <c r="E3955" i="22"/>
  <c r="K3954" i="22"/>
  <c r="E3954" i="22"/>
  <c r="K3953" i="22"/>
  <c r="E3953" i="22"/>
  <c r="K3952" i="22"/>
  <c r="E3952" i="22"/>
  <c r="K3951" i="22"/>
  <c r="E3951" i="22"/>
  <c r="K3950" i="22"/>
  <c r="E3950" i="22"/>
  <c r="K3949" i="22"/>
  <c r="E3949" i="22"/>
  <c r="K3948" i="22"/>
  <c r="E3948" i="22"/>
  <c r="K3947" i="22"/>
  <c r="E3947" i="22"/>
  <c r="K3946" i="22"/>
  <c r="E3946" i="22"/>
  <c r="K3945" i="22"/>
  <c r="E3945" i="22"/>
  <c r="K3944" i="22"/>
  <c r="E3944" i="22"/>
  <c r="K3943" i="22"/>
  <c r="E3943" i="22"/>
  <c r="K3942" i="22"/>
  <c r="E3942" i="22"/>
  <c r="K3941" i="22"/>
  <c r="E3941" i="22"/>
  <c r="K3940" i="22"/>
  <c r="E3940" i="22"/>
  <c r="K3939" i="22"/>
  <c r="E3939" i="22"/>
  <c r="K3938" i="22"/>
  <c r="E3938" i="22"/>
  <c r="K3937" i="22"/>
  <c r="E3937" i="22"/>
  <c r="K3936" i="22"/>
  <c r="E3936" i="22"/>
  <c r="K3935" i="22"/>
  <c r="E3935" i="22"/>
  <c r="K3934" i="22"/>
  <c r="E3934" i="22"/>
  <c r="K3933" i="22"/>
  <c r="E3933" i="22"/>
  <c r="K3932" i="22"/>
  <c r="E3932" i="22"/>
  <c r="K3931" i="22"/>
  <c r="E3931" i="22"/>
  <c r="K3930" i="22"/>
  <c r="E3930" i="22"/>
  <c r="K3929" i="22"/>
  <c r="E3929" i="22"/>
  <c r="K3928" i="22"/>
  <c r="E3928" i="22"/>
  <c r="K3927" i="22"/>
  <c r="E3927" i="22"/>
  <c r="K3926" i="22"/>
  <c r="E3926" i="22"/>
  <c r="K3925" i="22"/>
  <c r="E3925" i="22"/>
  <c r="K3924" i="22"/>
  <c r="E3924" i="22"/>
  <c r="K3923" i="22"/>
  <c r="E3923" i="22"/>
  <c r="K3922" i="22"/>
  <c r="E3922" i="22"/>
  <c r="K3921" i="22"/>
  <c r="E3921" i="22"/>
  <c r="K3920" i="22"/>
  <c r="E3920" i="22"/>
  <c r="K3919" i="22"/>
  <c r="E3919" i="22"/>
  <c r="K3918" i="22"/>
  <c r="E3918" i="22"/>
  <c r="K3917" i="22"/>
  <c r="E3917" i="22"/>
  <c r="K3916" i="22"/>
  <c r="E3916" i="22"/>
  <c r="K3915" i="22"/>
  <c r="E3915" i="22"/>
  <c r="K3914" i="22"/>
  <c r="E3914" i="22"/>
  <c r="K3913" i="22"/>
  <c r="E3913" i="22"/>
  <c r="K3912" i="22"/>
  <c r="E3912" i="22"/>
  <c r="K3911" i="22"/>
  <c r="E3911" i="22"/>
  <c r="K3910" i="22"/>
  <c r="E3910" i="22"/>
  <c r="K3909" i="22"/>
  <c r="E3909" i="22"/>
  <c r="K3908" i="22"/>
  <c r="E3908" i="22"/>
  <c r="K3907" i="22"/>
  <c r="E3907" i="22"/>
  <c r="K3906" i="22"/>
  <c r="E3906" i="22"/>
  <c r="K3905" i="22"/>
  <c r="E3905" i="22"/>
  <c r="K3904" i="22"/>
  <c r="E3904" i="22"/>
  <c r="K3903" i="22"/>
  <c r="E3903" i="22"/>
  <c r="K3902" i="22"/>
  <c r="E3902" i="22"/>
  <c r="K3901" i="22"/>
  <c r="E3901" i="22"/>
  <c r="K3900" i="22"/>
  <c r="E3900" i="22"/>
  <c r="K3899" i="22"/>
  <c r="E3899" i="22"/>
  <c r="K3898" i="22"/>
  <c r="E3898" i="22"/>
  <c r="K3897" i="22"/>
  <c r="E3897" i="22"/>
  <c r="K3896" i="22"/>
  <c r="E3896" i="22"/>
  <c r="K3895" i="22"/>
  <c r="E3895" i="22"/>
  <c r="K3894" i="22"/>
  <c r="E3894" i="22"/>
  <c r="K3893" i="22"/>
  <c r="E3893" i="22"/>
  <c r="K3892" i="22"/>
  <c r="E3892" i="22"/>
  <c r="K3891" i="22"/>
  <c r="E3891" i="22"/>
  <c r="K3890" i="22"/>
  <c r="E3890" i="22"/>
  <c r="K3889" i="22"/>
  <c r="E3889" i="22"/>
  <c r="K3888" i="22"/>
  <c r="E3888" i="22"/>
  <c r="K3887" i="22"/>
  <c r="E3887" i="22"/>
  <c r="K3886" i="22"/>
  <c r="E3886" i="22"/>
  <c r="K3885" i="22"/>
  <c r="E3885" i="22"/>
  <c r="K3884" i="22"/>
  <c r="E3884" i="22"/>
  <c r="K3883" i="22"/>
  <c r="E3883" i="22"/>
  <c r="K3882" i="22"/>
  <c r="E3882" i="22"/>
  <c r="K3881" i="22"/>
  <c r="E3881" i="22"/>
  <c r="K3880" i="22"/>
  <c r="E3880" i="22"/>
  <c r="K3879" i="22"/>
  <c r="E3879" i="22"/>
  <c r="K3878" i="22"/>
  <c r="E3878" i="22"/>
  <c r="K3877" i="22"/>
  <c r="E3877" i="22"/>
  <c r="K3876" i="22"/>
  <c r="E3876" i="22"/>
  <c r="K3875" i="22"/>
  <c r="E3875" i="22"/>
  <c r="K3874" i="22"/>
  <c r="E3874" i="22"/>
  <c r="K3873" i="22"/>
  <c r="E3873" i="22"/>
  <c r="K3872" i="22"/>
  <c r="E3872" i="22"/>
  <c r="K3871" i="22"/>
  <c r="E3871" i="22"/>
  <c r="K3870" i="22"/>
  <c r="E3870" i="22"/>
  <c r="K3869" i="22"/>
  <c r="E3869" i="22"/>
  <c r="K3868" i="22"/>
  <c r="E3868" i="22"/>
  <c r="K3867" i="22"/>
  <c r="E3867" i="22"/>
  <c r="K3866" i="22"/>
  <c r="E3866" i="22"/>
  <c r="K3865" i="22"/>
  <c r="E3865" i="22"/>
  <c r="K3864" i="22"/>
  <c r="E3864" i="22"/>
  <c r="K3863" i="22"/>
  <c r="E3863" i="22"/>
  <c r="K3862" i="22"/>
  <c r="E3862" i="22"/>
  <c r="K3861" i="22"/>
  <c r="E3861" i="22"/>
  <c r="K3860" i="22"/>
  <c r="E3860" i="22"/>
  <c r="K3859" i="22"/>
  <c r="E3859" i="22"/>
  <c r="K3858" i="22"/>
  <c r="E3858" i="22"/>
  <c r="K3857" i="22"/>
  <c r="E3857" i="22"/>
  <c r="K3856" i="22"/>
  <c r="E3856" i="22"/>
  <c r="K3855" i="22"/>
  <c r="E3855" i="22"/>
  <c r="K3854" i="22"/>
  <c r="E3854" i="22"/>
  <c r="K3853" i="22"/>
  <c r="E3853" i="22"/>
  <c r="K3852" i="22"/>
  <c r="E3852" i="22"/>
  <c r="K3851" i="22"/>
  <c r="E3851" i="22"/>
  <c r="K3850" i="22"/>
  <c r="E3850" i="22"/>
  <c r="K3849" i="22"/>
  <c r="E3849" i="22"/>
  <c r="K3848" i="22"/>
  <c r="E3848" i="22"/>
  <c r="K3847" i="22"/>
  <c r="E3847" i="22"/>
  <c r="K3846" i="22"/>
  <c r="E3846" i="22"/>
  <c r="K3845" i="22"/>
  <c r="E3845" i="22"/>
  <c r="K3844" i="22"/>
  <c r="E3844" i="22"/>
  <c r="K3843" i="22"/>
  <c r="E3843" i="22"/>
  <c r="K3842" i="22"/>
  <c r="E3842" i="22"/>
  <c r="K3841" i="22"/>
  <c r="E3841" i="22"/>
  <c r="K3840" i="22"/>
  <c r="E3840" i="22"/>
  <c r="K3839" i="22"/>
  <c r="E3839" i="22"/>
  <c r="K3838" i="22"/>
  <c r="E3838" i="22"/>
  <c r="K3837" i="22"/>
  <c r="E3837" i="22"/>
  <c r="K3836" i="22"/>
  <c r="E3836" i="22"/>
  <c r="K3835" i="22"/>
  <c r="E3835" i="22"/>
  <c r="K3834" i="22"/>
  <c r="E3834" i="22"/>
  <c r="K3833" i="22"/>
  <c r="E3833" i="22"/>
  <c r="K3832" i="22"/>
  <c r="E3832" i="22"/>
  <c r="K3831" i="22"/>
  <c r="E3831" i="22"/>
  <c r="K3830" i="22"/>
  <c r="E3830" i="22"/>
  <c r="K3829" i="22"/>
  <c r="E3829" i="22"/>
  <c r="K3828" i="22"/>
  <c r="E3828" i="22"/>
  <c r="K3827" i="22"/>
  <c r="E3827" i="22"/>
  <c r="K3826" i="22"/>
  <c r="E3826" i="22"/>
  <c r="K3825" i="22"/>
  <c r="E3825" i="22"/>
  <c r="K3824" i="22"/>
  <c r="E3824" i="22"/>
  <c r="K3823" i="22"/>
  <c r="E3823" i="22"/>
  <c r="K3822" i="22"/>
  <c r="E3822" i="22"/>
  <c r="K3821" i="22"/>
  <c r="E3821" i="22"/>
  <c r="K3820" i="22"/>
  <c r="E3820" i="22"/>
  <c r="K3819" i="22"/>
  <c r="E3819" i="22"/>
  <c r="K3818" i="22"/>
  <c r="E3818" i="22"/>
  <c r="K3817" i="22"/>
  <c r="E3817" i="22"/>
  <c r="K3816" i="22"/>
  <c r="E3816" i="22"/>
  <c r="K3815" i="22"/>
  <c r="E3815" i="22"/>
  <c r="K3814" i="22"/>
  <c r="E3814" i="22"/>
  <c r="K3813" i="22"/>
  <c r="E3813" i="22"/>
  <c r="K3812" i="22"/>
  <c r="E3812" i="22"/>
  <c r="K3811" i="22"/>
  <c r="E3811" i="22"/>
  <c r="K3810" i="22"/>
  <c r="E3810" i="22"/>
  <c r="K3809" i="22"/>
  <c r="E3809" i="22"/>
  <c r="K3808" i="22"/>
  <c r="E3808" i="22"/>
  <c r="K3807" i="22"/>
  <c r="E3807" i="22"/>
  <c r="K3806" i="22"/>
  <c r="E3806" i="22"/>
  <c r="K3805" i="22"/>
  <c r="E3805" i="22"/>
  <c r="K3804" i="22"/>
  <c r="E3804" i="22"/>
  <c r="K3803" i="22"/>
  <c r="E3803" i="22"/>
  <c r="K3802" i="22"/>
  <c r="E3802" i="22"/>
  <c r="K3801" i="22"/>
  <c r="E3801" i="22"/>
  <c r="K3800" i="22"/>
  <c r="E3800" i="22"/>
  <c r="K3799" i="22"/>
  <c r="E3799" i="22"/>
  <c r="K3798" i="22"/>
  <c r="E3798" i="22"/>
  <c r="K3797" i="22"/>
  <c r="E3797" i="22"/>
  <c r="K3796" i="22"/>
  <c r="E3796" i="22"/>
  <c r="K3795" i="22"/>
  <c r="E3795" i="22"/>
  <c r="K3794" i="22"/>
  <c r="E3794" i="22"/>
  <c r="K3793" i="22"/>
  <c r="E3793" i="22"/>
  <c r="K3792" i="22"/>
  <c r="E3792" i="22"/>
  <c r="K3791" i="22"/>
  <c r="E3791" i="22"/>
  <c r="K3790" i="22"/>
  <c r="E3790" i="22"/>
  <c r="K3789" i="22"/>
  <c r="E3789" i="22"/>
  <c r="K3788" i="22"/>
  <c r="E3788" i="22"/>
  <c r="K3787" i="22"/>
  <c r="E3787" i="22"/>
  <c r="K3786" i="22"/>
  <c r="E3786" i="22"/>
  <c r="K3785" i="22"/>
  <c r="E3785" i="22"/>
  <c r="K3784" i="22"/>
  <c r="E3784" i="22"/>
  <c r="K3783" i="22"/>
  <c r="E3783" i="22"/>
  <c r="K3782" i="22"/>
  <c r="E3782" i="22"/>
  <c r="K3781" i="22"/>
  <c r="E3781" i="22"/>
  <c r="K3780" i="22"/>
  <c r="E3780" i="22"/>
  <c r="K3779" i="22"/>
  <c r="E3779" i="22"/>
  <c r="K3778" i="22"/>
  <c r="E3778" i="22"/>
  <c r="K3777" i="22"/>
  <c r="E3777" i="22"/>
  <c r="K3776" i="22"/>
  <c r="E3776" i="22"/>
  <c r="K3775" i="22"/>
  <c r="E3775" i="22"/>
  <c r="K3774" i="22"/>
  <c r="E3774" i="22"/>
  <c r="K3773" i="22"/>
  <c r="E3773" i="22"/>
  <c r="K3772" i="22"/>
  <c r="E3772" i="22"/>
  <c r="K3771" i="22"/>
  <c r="E3771" i="22"/>
  <c r="K3770" i="22"/>
  <c r="E3770" i="22"/>
  <c r="K3769" i="22"/>
  <c r="E3769" i="22"/>
  <c r="K3768" i="22"/>
  <c r="E3768" i="22"/>
  <c r="K3767" i="22"/>
  <c r="E3767" i="22"/>
  <c r="K3766" i="22"/>
  <c r="E3766" i="22"/>
  <c r="K3765" i="22"/>
  <c r="E3765" i="22"/>
  <c r="K3764" i="22"/>
  <c r="E3764" i="22"/>
  <c r="K3763" i="22"/>
  <c r="E3763" i="22"/>
  <c r="K3762" i="22"/>
  <c r="E3762" i="22"/>
  <c r="K3761" i="22"/>
  <c r="E3761" i="22"/>
  <c r="K3760" i="22"/>
  <c r="E3760" i="22"/>
  <c r="K3759" i="22"/>
  <c r="E3759" i="22"/>
  <c r="K3758" i="22"/>
  <c r="E3758" i="22"/>
  <c r="K3757" i="22"/>
  <c r="E3757" i="22"/>
  <c r="K3756" i="22"/>
  <c r="E3756" i="22"/>
  <c r="K3755" i="22"/>
  <c r="E3755" i="22"/>
  <c r="K3754" i="22"/>
  <c r="E3754" i="22"/>
  <c r="K3753" i="22"/>
  <c r="E3753" i="22"/>
  <c r="K3752" i="22"/>
  <c r="E3752" i="22"/>
  <c r="K3751" i="22"/>
  <c r="E3751" i="22"/>
  <c r="K3750" i="22"/>
  <c r="E3750" i="22"/>
  <c r="K3749" i="22"/>
  <c r="E3749" i="22"/>
  <c r="K3748" i="22"/>
  <c r="E3748" i="22"/>
  <c r="K3747" i="22"/>
  <c r="E3747" i="22"/>
  <c r="K3746" i="22"/>
  <c r="E3746" i="22"/>
  <c r="K3745" i="22"/>
  <c r="E3745" i="22"/>
  <c r="K3744" i="22"/>
  <c r="E3744" i="22"/>
  <c r="K3743" i="22"/>
  <c r="E3743" i="22"/>
  <c r="K3742" i="22"/>
  <c r="E3742" i="22"/>
  <c r="K3741" i="22"/>
  <c r="E3741" i="22"/>
  <c r="K3740" i="22"/>
  <c r="E3740" i="22"/>
  <c r="K3739" i="22"/>
  <c r="E3739" i="22"/>
  <c r="K3738" i="22"/>
  <c r="E3738" i="22"/>
  <c r="K3737" i="22"/>
  <c r="E3737" i="22"/>
  <c r="K3736" i="22"/>
  <c r="E3736" i="22"/>
  <c r="K3735" i="22"/>
  <c r="E3735" i="22"/>
  <c r="K3734" i="22"/>
  <c r="E3734" i="22"/>
  <c r="K3733" i="22"/>
  <c r="E3733" i="22"/>
  <c r="K3732" i="22"/>
  <c r="E3732" i="22"/>
  <c r="K3731" i="22"/>
  <c r="E3731" i="22"/>
  <c r="K3730" i="22"/>
  <c r="E3730" i="22"/>
  <c r="K3729" i="22"/>
  <c r="E3729" i="22"/>
  <c r="K3728" i="22"/>
  <c r="E3728" i="22"/>
  <c r="K3727" i="22"/>
  <c r="E3727" i="22"/>
  <c r="K3726" i="22"/>
  <c r="E3726" i="22"/>
  <c r="K3725" i="22"/>
  <c r="E3725" i="22"/>
  <c r="K3724" i="22"/>
  <c r="E3724" i="22"/>
  <c r="K3723" i="22"/>
  <c r="E3723" i="22"/>
  <c r="K3722" i="22"/>
  <c r="E3722" i="22"/>
  <c r="K3721" i="22"/>
  <c r="E3721" i="22"/>
  <c r="K3720" i="22"/>
  <c r="E3720" i="22"/>
  <c r="K3719" i="22"/>
  <c r="E3719" i="22"/>
  <c r="K3718" i="22"/>
  <c r="E3718" i="22"/>
  <c r="K3717" i="22"/>
  <c r="E3717" i="22"/>
  <c r="K3716" i="22"/>
  <c r="E3716" i="22"/>
  <c r="K3715" i="22"/>
  <c r="E3715" i="22"/>
  <c r="K3714" i="22"/>
  <c r="E3714" i="22"/>
  <c r="K3713" i="22"/>
  <c r="E3713" i="22"/>
  <c r="K3712" i="22"/>
  <c r="E3712" i="22"/>
  <c r="K3711" i="22"/>
  <c r="E3711" i="22"/>
  <c r="K3710" i="22"/>
  <c r="E3710" i="22"/>
  <c r="K3709" i="22"/>
  <c r="E3709" i="22"/>
  <c r="K3708" i="22"/>
  <c r="E3708" i="22"/>
  <c r="K3707" i="22"/>
  <c r="E3707" i="22"/>
  <c r="K3706" i="22"/>
  <c r="E3706" i="22"/>
  <c r="K3705" i="22"/>
  <c r="E3705" i="22"/>
  <c r="K3704" i="22"/>
  <c r="E3704" i="22"/>
  <c r="K3703" i="22"/>
  <c r="E3703" i="22"/>
  <c r="K3702" i="22"/>
  <c r="E3702" i="22"/>
  <c r="K3701" i="22"/>
  <c r="E3701" i="22"/>
  <c r="K3700" i="22"/>
  <c r="E3700" i="22"/>
  <c r="K3699" i="22"/>
  <c r="E3699" i="22"/>
  <c r="K3698" i="22"/>
  <c r="E3698" i="22"/>
  <c r="K3697" i="22"/>
  <c r="E3697" i="22"/>
  <c r="K3696" i="22"/>
  <c r="E3696" i="22"/>
  <c r="K3695" i="22"/>
  <c r="E3695" i="22"/>
  <c r="K3694" i="22"/>
  <c r="E3694" i="22"/>
  <c r="K3693" i="22"/>
  <c r="E3693" i="22"/>
  <c r="K3692" i="22"/>
  <c r="E3692" i="22"/>
  <c r="K3691" i="22"/>
  <c r="E3691" i="22"/>
  <c r="K3690" i="22"/>
  <c r="E3690" i="22"/>
  <c r="K3689" i="22"/>
  <c r="E3689" i="22"/>
  <c r="K3688" i="22"/>
  <c r="E3688" i="22"/>
  <c r="K3687" i="22"/>
  <c r="E3687" i="22"/>
  <c r="K3686" i="22"/>
  <c r="E3686" i="22"/>
  <c r="K3685" i="22"/>
  <c r="E3685" i="22"/>
  <c r="K3684" i="22"/>
  <c r="E3684" i="22"/>
  <c r="K3683" i="22"/>
  <c r="E3683" i="22"/>
  <c r="K3682" i="22"/>
  <c r="E3682" i="22"/>
  <c r="K3681" i="22"/>
  <c r="E3681" i="22"/>
  <c r="K3680" i="22"/>
  <c r="E3680" i="22"/>
  <c r="K3679" i="22"/>
  <c r="E3679" i="22"/>
  <c r="K3678" i="22"/>
  <c r="E3678" i="22"/>
  <c r="K3677" i="22"/>
  <c r="E3677" i="22"/>
  <c r="K3676" i="22"/>
  <c r="E3676" i="22"/>
  <c r="K3675" i="22"/>
  <c r="E3675" i="22"/>
  <c r="K3674" i="22"/>
  <c r="E3674" i="22"/>
  <c r="K3673" i="22"/>
  <c r="E3673" i="22"/>
  <c r="K3672" i="22"/>
  <c r="E3672" i="22"/>
  <c r="K3671" i="22"/>
  <c r="E3671" i="22"/>
  <c r="K3670" i="22"/>
  <c r="E3670" i="22"/>
  <c r="K3669" i="22"/>
  <c r="E3669" i="22"/>
  <c r="K3668" i="22"/>
  <c r="E3668" i="22"/>
  <c r="K3667" i="22"/>
  <c r="E3667" i="22"/>
  <c r="K3666" i="22"/>
  <c r="E3666" i="22"/>
  <c r="K3665" i="22"/>
  <c r="E3665" i="22"/>
  <c r="K3664" i="22"/>
  <c r="E3664" i="22"/>
  <c r="K3663" i="22"/>
  <c r="E3663" i="22"/>
  <c r="K3662" i="22"/>
  <c r="E3662" i="22"/>
  <c r="K3661" i="22"/>
  <c r="E3661" i="22"/>
  <c r="K3660" i="22"/>
  <c r="E3660" i="22"/>
  <c r="K3659" i="22"/>
  <c r="E3659" i="22"/>
  <c r="K3658" i="22"/>
  <c r="E3658" i="22"/>
  <c r="K3657" i="22"/>
  <c r="E3657" i="22"/>
  <c r="K3656" i="22"/>
  <c r="E3656" i="22"/>
  <c r="K3655" i="22"/>
  <c r="E3655" i="22"/>
  <c r="K3654" i="22"/>
  <c r="E3654" i="22"/>
  <c r="K3653" i="22"/>
  <c r="E3653" i="22"/>
  <c r="K3652" i="22"/>
  <c r="E3652" i="22"/>
  <c r="K3651" i="22"/>
  <c r="E3651" i="22"/>
  <c r="K3650" i="22"/>
  <c r="E3650" i="22"/>
  <c r="K3649" i="22"/>
  <c r="E3649" i="22"/>
  <c r="K3648" i="22"/>
  <c r="E3648" i="22"/>
  <c r="K3647" i="22"/>
  <c r="E3647" i="22"/>
  <c r="K3646" i="22"/>
  <c r="E3646" i="22"/>
  <c r="K3645" i="22"/>
  <c r="E3645" i="22"/>
  <c r="K3644" i="22"/>
  <c r="E3644" i="22"/>
  <c r="K3643" i="22"/>
  <c r="E3643" i="22"/>
  <c r="K3642" i="22"/>
  <c r="E3642" i="22"/>
  <c r="K3641" i="22"/>
  <c r="E3641" i="22"/>
  <c r="K3640" i="22"/>
  <c r="E3640" i="22"/>
  <c r="K3639" i="22"/>
  <c r="E3639" i="22"/>
  <c r="K3638" i="22"/>
  <c r="E3638" i="22"/>
  <c r="K3637" i="22"/>
  <c r="E3637" i="22"/>
  <c r="K3636" i="22"/>
  <c r="E3636" i="22"/>
  <c r="K3635" i="22"/>
  <c r="E3635" i="22"/>
  <c r="K3634" i="22"/>
  <c r="E3634" i="22"/>
  <c r="K3633" i="22"/>
  <c r="E3633" i="22"/>
  <c r="K3632" i="22"/>
  <c r="E3632" i="22"/>
  <c r="K3631" i="22"/>
  <c r="E3631" i="22"/>
  <c r="K3630" i="22"/>
  <c r="E3630" i="22"/>
  <c r="K3629" i="22"/>
  <c r="E3629" i="22"/>
  <c r="K3628" i="22"/>
  <c r="E3628" i="22"/>
  <c r="K3627" i="22"/>
  <c r="E3627" i="22"/>
  <c r="K3626" i="22"/>
  <c r="E3626" i="22"/>
  <c r="K3625" i="22"/>
  <c r="E3625" i="22"/>
  <c r="K3624" i="22"/>
  <c r="E3624" i="22"/>
  <c r="K3623" i="22"/>
  <c r="E3623" i="22"/>
  <c r="K3622" i="22"/>
  <c r="E3622" i="22"/>
  <c r="K3621" i="22"/>
  <c r="E3621" i="22"/>
  <c r="K3620" i="22"/>
  <c r="E3620" i="22"/>
  <c r="K3619" i="22"/>
  <c r="E3619" i="22"/>
  <c r="K3618" i="22"/>
  <c r="E3618" i="22"/>
  <c r="K3617" i="22"/>
  <c r="E3617" i="22"/>
  <c r="K3616" i="22"/>
  <c r="E3616" i="22"/>
  <c r="K3615" i="22"/>
  <c r="E3615" i="22"/>
  <c r="K3614" i="22"/>
  <c r="E3614" i="22"/>
  <c r="K3613" i="22"/>
  <c r="E3613" i="22"/>
  <c r="K3612" i="22"/>
  <c r="E3612" i="22"/>
  <c r="K3611" i="22"/>
  <c r="E3611" i="22"/>
  <c r="K3610" i="22"/>
  <c r="E3610" i="22"/>
  <c r="K3609" i="22"/>
  <c r="E3609" i="22"/>
  <c r="K3608" i="22"/>
  <c r="E3608" i="22"/>
  <c r="K3607" i="22"/>
  <c r="E3607" i="22"/>
  <c r="K3606" i="22"/>
  <c r="E3606" i="22"/>
  <c r="K3605" i="22"/>
  <c r="E3605" i="22"/>
  <c r="K3604" i="22"/>
  <c r="E3604" i="22"/>
  <c r="K3603" i="22"/>
  <c r="E3603" i="22"/>
  <c r="K3602" i="22"/>
  <c r="E3602" i="22"/>
  <c r="K3601" i="22"/>
  <c r="E3601" i="22"/>
  <c r="K3600" i="22"/>
  <c r="E3600" i="22"/>
  <c r="K3599" i="22"/>
  <c r="E3599" i="22"/>
  <c r="K3598" i="22"/>
  <c r="E3598" i="22"/>
  <c r="K3597" i="22"/>
  <c r="E3597" i="22"/>
  <c r="K3596" i="22"/>
  <c r="E3596" i="22"/>
  <c r="K3595" i="22"/>
  <c r="E3595" i="22"/>
  <c r="K3594" i="22"/>
  <c r="E3594" i="22"/>
  <c r="K3593" i="22"/>
  <c r="E3593" i="22"/>
  <c r="K3592" i="22"/>
  <c r="E3592" i="22"/>
  <c r="K3591" i="22"/>
  <c r="E3591" i="22"/>
  <c r="K3590" i="22"/>
  <c r="E3590" i="22"/>
  <c r="K3589" i="22"/>
  <c r="E3589" i="22"/>
  <c r="K3588" i="22"/>
  <c r="E3588" i="22"/>
  <c r="K3587" i="22"/>
  <c r="E3587" i="22"/>
  <c r="K3586" i="22"/>
  <c r="E3586" i="22"/>
  <c r="K3585" i="22"/>
  <c r="E3585" i="22"/>
  <c r="K3584" i="22"/>
  <c r="E3584" i="22"/>
  <c r="K3583" i="22"/>
  <c r="E3583" i="22"/>
  <c r="K3582" i="22"/>
  <c r="E3582" i="22"/>
  <c r="K3581" i="22"/>
  <c r="E3581" i="22"/>
  <c r="K3580" i="22"/>
  <c r="E3580" i="22"/>
  <c r="K3579" i="22"/>
  <c r="E3579" i="22"/>
  <c r="K3578" i="22"/>
  <c r="E3578" i="22"/>
  <c r="K3577" i="22"/>
  <c r="E3577" i="22"/>
  <c r="K3576" i="22"/>
  <c r="E3576" i="22"/>
  <c r="K3575" i="22"/>
  <c r="E3575" i="22"/>
  <c r="K3574" i="22"/>
  <c r="E3574" i="22"/>
  <c r="K3573" i="22"/>
  <c r="E3573" i="22"/>
  <c r="K3572" i="22"/>
  <c r="E3572" i="22"/>
  <c r="K3571" i="22"/>
  <c r="E3571" i="22"/>
  <c r="K3570" i="22"/>
  <c r="E3570" i="22"/>
  <c r="K3569" i="22"/>
  <c r="E3569" i="22"/>
  <c r="K3568" i="22"/>
  <c r="E3568" i="22"/>
  <c r="K3567" i="22"/>
  <c r="E3567" i="22"/>
  <c r="K3566" i="22"/>
  <c r="E3566" i="22"/>
  <c r="K3565" i="22"/>
  <c r="E3565" i="22"/>
  <c r="K3564" i="22"/>
  <c r="E3564" i="22"/>
  <c r="K3563" i="22"/>
  <c r="E3563" i="22"/>
  <c r="K3562" i="22"/>
  <c r="E3562" i="22"/>
  <c r="K3561" i="22"/>
  <c r="E3561" i="22"/>
  <c r="K3560" i="22"/>
  <c r="E3560" i="22"/>
  <c r="K3559" i="22"/>
  <c r="E3559" i="22"/>
  <c r="K3558" i="22"/>
  <c r="E3558" i="22"/>
  <c r="K3557" i="22"/>
  <c r="E3557" i="22"/>
  <c r="K3556" i="22"/>
  <c r="E3556" i="22"/>
  <c r="K3555" i="22"/>
  <c r="E3555" i="22"/>
  <c r="K3554" i="22"/>
  <c r="E3554" i="22"/>
  <c r="K3553" i="22"/>
  <c r="E3553" i="22"/>
  <c r="K3552" i="22"/>
  <c r="E3552" i="22"/>
  <c r="K3551" i="22"/>
  <c r="E3551" i="22"/>
  <c r="K3550" i="22"/>
  <c r="E3550" i="22"/>
  <c r="K3549" i="22"/>
  <c r="E3549" i="22"/>
  <c r="K3548" i="22"/>
  <c r="E3548" i="22"/>
  <c r="K3547" i="22"/>
  <c r="E3547" i="22"/>
  <c r="K3546" i="22"/>
  <c r="E3546" i="22"/>
  <c r="K3545" i="22"/>
  <c r="E3545" i="22"/>
  <c r="K3544" i="22"/>
  <c r="E3544" i="22"/>
  <c r="K3543" i="22"/>
  <c r="E3543" i="22"/>
  <c r="K3542" i="22"/>
  <c r="E3542" i="22"/>
  <c r="K3541" i="22"/>
  <c r="E3541" i="22"/>
  <c r="K3540" i="22"/>
  <c r="E3540" i="22"/>
  <c r="K3539" i="22"/>
  <c r="E3539" i="22"/>
  <c r="K3538" i="22"/>
  <c r="E3538" i="22"/>
  <c r="K3537" i="22"/>
  <c r="E3537" i="22"/>
  <c r="K3536" i="22"/>
  <c r="E3536" i="22"/>
  <c r="K3535" i="22"/>
  <c r="E3535" i="22"/>
  <c r="K3534" i="22"/>
  <c r="E3534" i="22"/>
  <c r="K3533" i="22"/>
  <c r="E3533" i="22"/>
  <c r="K3532" i="22"/>
  <c r="E3532" i="22"/>
  <c r="K3531" i="22"/>
  <c r="E3531" i="22"/>
  <c r="K3530" i="22"/>
  <c r="E3530" i="22"/>
  <c r="K3529" i="22"/>
  <c r="E3529" i="22"/>
  <c r="K3528" i="22"/>
  <c r="E3528" i="22"/>
  <c r="K3527" i="22"/>
  <c r="E3527" i="22"/>
  <c r="K3526" i="22"/>
  <c r="E3526" i="22"/>
  <c r="K3525" i="22"/>
  <c r="E3525" i="22"/>
  <c r="K3524" i="22"/>
  <c r="E3524" i="22"/>
  <c r="K3523" i="22"/>
  <c r="E3523" i="22"/>
  <c r="K3522" i="22"/>
  <c r="E3522" i="22"/>
  <c r="K3521" i="22"/>
  <c r="E3521" i="22"/>
  <c r="K3520" i="22"/>
  <c r="E3520" i="22"/>
  <c r="K3519" i="22"/>
  <c r="E3519" i="22"/>
  <c r="K3518" i="22"/>
  <c r="E3518" i="22"/>
  <c r="K3517" i="22"/>
  <c r="E3517" i="22"/>
  <c r="K3516" i="22"/>
  <c r="E3516" i="22"/>
  <c r="K3515" i="22"/>
  <c r="E3515" i="22"/>
  <c r="K3514" i="22"/>
  <c r="E3514" i="22"/>
  <c r="K3513" i="22"/>
  <c r="E3513" i="22"/>
  <c r="K3512" i="22"/>
  <c r="E3512" i="22"/>
  <c r="K3511" i="22"/>
  <c r="E3511" i="22"/>
  <c r="K3510" i="22"/>
  <c r="E3510" i="22"/>
  <c r="K3509" i="22"/>
  <c r="E3509" i="22"/>
  <c r="K3508" i="22"/>
  <c r="E3508" i="22"/>
  <c r="K3507" i="22"/>
  <c r="E3507" i="22"/>
  <c r="K3506" i="22"/>
  <c r="E3506" i="22"/>
  <c r="K3505" i="22"/>
  <c r="E3505" i="22"/>
  <c r="K3504" i="22"/>
  <c r="E3504" i="22"/>
  <c r="K3503" i="22"/>
  <c r="E3503" i="22"/>
  <c r="K3502" i="22"/>
  <c r="E3502" i="22"/>
  <c r="K3501" i="22"/>
  <c r="E3501" i="22"/>
  <c r="K3500" i="22"/>
  <c r="E3500" i="22"/>
  <c r="K3499" i="22"/>
  <c r="E3499" i="22"/>
  <c r="K3498" i="22"/>
  <c r="E3498" i="22"/>
  <c r="K3497" i="22"/>
  <c r="E3497" i="22"/>
  <c r="K3496" i="22"/>
  <c r="E3496" i="22"/>
  <c r="K3495" i="22"/>
  <c r="E3495" i="22"/>
  <c r="K3494" i="22"/>
  <c r="E3494" i="22"/>
  <c r="K3493" i="22"/>
  <c r="E3493" i="22"/>
  <c r="K3492" i="22"/>
  <c r="E3492" i="22"/>
  <c r="K3491" i="22"/>
  <c r="E3491" i="22"/>
  <c r="K3490" i="22"/>
  <c r="E3490" i="22"/>
  <c r="K3489" i="22"/>
  <c r="E3489" i="22"/>
  <c r="K3488" i="22"/>
  <c r="E3488" i="22"/>
  <c r="K3487" i="22"/>
  <c r="E3487" i="22"/>
  <c r="K3486" i="22"/>
  <c r="E3486" i="22"/>
  <c r="K3485" i="22"/>
  <c r="E3485" i="22"/>
  <c r="K3484" i="22"/>
  <c r="E3484" i="22"/>
  <c r="K3483" i="22"/>
  <c r="E3483" i="22"/>
  <c r="K3482" i="22"/>
  <c r="E3482" i="22"/>
  <c r="K3481" i="22"/>
  <c r="E3481" i="22"/>
  <c r="K3480" i="22"/>
  <c r="E3480" i="22"/>
  <c r="K3479" i="22"/>
  <c r="E3479" i="22"/>
  <c r="K3478" i="22"/>
  <c r="E3478" i="22"/>
  <c r="K3477" i="22"/>
  <c r="E3477" i="22"/>
  <c r="K3476" i="22"/>
  <c r="E3476" i="22"/>
  <c r="K3475" i="22"/>
  <c r="E3475" i="22"/>
  <c r="K3474" i="22"/>
  <c r="E3474" i="22"/>
  <c r="K3473" i="22"/>
  <c r="E3473" i="22"/>
  <c r="K3472" i="22"/>
  <c r="E3472" i="22"/>
  <c r="K3471" i="22"/>
  <c r="E3471" i="22"/>
  <c r="K3470" i="22"/>
  <c r="E3470" i="22"/>
  <c r="K3469" i="22"/>
  <c r="E3469" i="22"/>
  <c r="K3468" i="22"/>
  <c r="E3468" i="22"/>
  <c r="K3467" i="22"/>
  <c r="E3467" i="22"/>
  <c r="K3466" i="22"/>
  <c r="E3466" i="22"/>
  <c r="K3465" i="22"/>
  <c r="E3465" i="22"/>
  <c r="K3464" i="22"/>
  <c r="E3464" i="22"/>
  <c r="K3463" i="22"/>
  <c r="E3463" i="22"/>
  <c r="K3462" i="22"/>
  <c r="E3462" i="22"/>
  <c r="K3461" i="22"/>
  <c r="E3461" i="22"/>
  <c r="K3460" i="22"/>
  <c r="E3460" i="22"/>
  <c r="K3459" i="22"/>
  <c r="E3459" i="22"/>
  <c r="K3458" i="22"/>
  <c r="E3458" i="22"/>
  <c r="K3457" i="22"/>
  <c r="E3457" i="22"/>
  <c r="K3456" i="22"/>
  <c r="E3456" i="22"/>
  <c r="K3455" i="22"/>
  <c r="E3455" i="22"/>
  <c r="K3454" i="22"/>
  <c r="E3454" i="22"/>
  <c r="K3453" i="22"/>
  <c r="E3453" i="22"/>
  <c r="K3452" i="22"/>
  <c r="E3452" i="22"/>
  <c r="K3451" i="22"/>
  <c r="E3451" i="22"/>
  <c r="K3450" i="22"/>
  <c r="E3450" i="22"/>
  <c r="K3449" i="22"/>
  <c r="E3449" i="22"/>
  <c r="K3448" i="22"/>
  <c r="E3448" i="22"/>
  <c r="K3447" i="22"/>
  <c r="E3447" i="22"/>
  <c r="K3446" i="22"/>
  <c r="E3446" i="22"/>
  <c r="K3445" i="22"/>
  <c r="E3445" i="22"/>
  <c r="K3444" i="22"/>
  <c r="E3444" i="22"/>
  <c r="K3443" i="22"/>
  <c r="E3443" i="22"/>
  <c r="K3442" i="22"/>
  <c r="E3442" i="22"/>
  <c r="K3441" i="22"/>
  <c r="E3441" i="22"/>
  <c r="K3440" i="22"/>
  <c r="E3440" i="22"/>
  <c r="K3439" i="22"/>
  <c r="E3439" i="22"/>
  <c r="K3438" i="22"/>
  <c r="E3438" i="22"/>
  <c r="K3437" i="22"/>
  <c r="E3437" i="22"/>
  <c r="K3436" i="22"/>
  <c r="E3436" i="22"/>
  <c r="K3435" i="22"/>
  <c r="E3435" i="22"/>
  <c r="K3434" i="22"/>
  <c r="E3434" i="22"/>
  <c r="K3433" i="22"/>
  <c r="E3433" i="22"/>
  <c r="K3432" i="22"/>
  <c r="E3432" i="22"/>
  <c r="K3431" i="22"/>
  <c r="E3431" i="22"/>
  <c r="K3430" i="22"/>
  <c r="E3430" i="22"/>
  <c r="K3429" i="22"/>
  <c r="E3429" i="22"/>
  <c r="K3428" i="22"/>
  <c r="E3428" i="22"/>
  <c r="K3427" i="22"/>
  <c r="E3427" i="22"/>
  <c r="K3426" i="22"/>
  <c r="E3426" i="22"/>
  <c r="K3425" i="22"/>
  <c r="E3425" i="22"/>
  <c r="K3424" i="22"/>
  <c r="E3424" i="22"/>
  <c r="K3423" i="22"/>
  <c r="E3423" i="22"/>
  <c r="K3422" i="22"/>
  <c r="E3422" i="22"/>
  <c r="K3421" i="22"/>
  <c r="E3421" i="22"/>
  <c r="K3420" i="22"/>
  <c r="E3420" i="22"/>
  <c r="K3419" i="22"/>
  <c r="E3419" i="22"/>
  <c r="K3418" i="22"/>
  <c r="E3418" i="22"/>
  <c r="K3417" i="22"/>
  <c r="E3417" i="22"/>
  <c r="K3416" i="22"/>
  <c r="E3416" i="22"/>
  <c r="K3415" i="22"/>
  <c r="E3415" i="22"/>
  <c r="K3414" i="22"/>
  <c r="E3414" i="22"/>
  <c r="K3413" i="22"/>
  <c r="E3413" i="22"/>
  <c r="K3412" i="22"/>
  <c r="E3412" i="22"/>
  <c r="K3411" i="22"/>
  <c r="E3411" i="22"/>
  <c r="K3410" i="22"/>
  <c r="E3410" i="22"/>
  <c r="K3409" i="22"/>
  <c r="E3409" i="22"/>
  <c r="K3408" i="22"/>
  <c r="E3408" i="22"/>
  <c r="K3407" i="22"/>
  <c r="E3407" i="22"/>
  <c r="K3406" i="22"/>
  <c r="E3406" i="22"/>
  <c r="K3405" i="22"/>
  <c r="E3405" i="22"/>
  <c r="K3404" i="22"/>
  <c r="E3404" i="22"/>
  <c r="K3403" i="22"/>
  <c r="E3403" i="22"/>
  <c r="K3402" i="22"/>
  <c r="E3402" i="22"/>
  <c r="K3401" i="22"/>
  <c r="E3401" i="22"/>
  <c r="K3400" i="22"/>
  <c r="E3400" i="22"/>
  <c r="K3399" i="22"/>
  <c r="E3399" i="22"/>
  <c r="K3398" i="22"/>
  <c r="E3398" i="22"/>
  <c r="K3397" i="22"/>
  <c r="E3397" i="22"/>
  <c r="K3396" i="22"/>
  <c r="E3396" i="22"/>
  <c r="K3395" i="22"/>
  <c r="E3395" i="22"/>
  <c r="K3394" i="22"/>
  <c r="E3394" i="22"/>
  <c r="K3393" i="22"/>
  <c r="E3393" i="22"/>
  <c r="K3392" i="22"/>
  <c r="E3392" i="22"/>
  <c r="K3391" i="22"/>
  <c r="E3391" i="22"/>
  <c r="K3390" i="22"/>
  <c r="E3390" i="22"/>
  <c r="K3389" i="22"/>
  <c r="E3389" i="22"/>
  <c r="K3388" i="22"/>
  <c r="E3388" i="22"/>
  <c r="K3387" i="22"/>
  <c r="E3387" i="22"/>
  <c r="K3386" i="22"/>
  <c r="E3386" i="22"/>
  <c r="K3385" i="22"/>
  <c r="E3385" i="22"/>
  <c r="K3384" i="22"/>
  <c r="E3384" i="22"/>
  <c r="K3383" i="22"/>
  <c r="E3383" i="22"/>
  <c r="K3382" i="22"/>
  <c r="E3382" i="22"/>
  <c r="K3381" i="22"/>
  <c r="E3381" i="22"/>
  <c r="K3380" i="22"/>
  <c r="E3380" i="22"/>
  <c r="K3379" i="22"/>
  <c r="E3379" i="22"/>
  <c r="K3378" i="22"/>
  <c r="E3378" i="22"/>
  <c r="K3377" i="22"/>
  <c r="E3377" i="22"/>
  <c r="K3376" i="22"/>
  <c r="E3376" i="22"/>
  <c r="K3375" i="22"/>
  <c r="E3375" i="22"/>
  <c r="K3374" i="22"/>
  <c r="E3374" i="22"/>
  <c r="K3373" i="22"/>
  <c r="E3373" i="22"/>
  <c r="K3372" i="22"/>
  <c r="E3372" i="22"/>
  <c r="K3371" i="22"/>
  <c r="E3371" i="22"/>
  <c r="K3370" i="22"/>
  <c r="E3370" i="22"/>
  <c r="K3369" i="22"/>
  <c r="E3369" i="22"/>
  <c r="K3368" i="22"/>
  <c r="E3368" i="22"/>
  <c r="K3367" i="22"/>
  <c r="E3367" i="22"/>
  <c r="K3366" i="22"/>
  <c r="E3366" i="22"/>
  <c r="K3365" i="22"/>
  <c r="E3365" i="22"/>
  <c r="K3364" i="22"/>
  <c r="E3364" i="22"/>
  <c r="K3363" i="22"/>
  <c r="E3363" i="22"/>
  <c r="K3362" i="22"/>
  <c r="E3362" i="22"/>
  <c r="K3361" i="22"/>
  <c r="E3361" i="22"/>
  <c r="K3360" i="22"/>
  <c r="E3360" i="22"/>
  <c r="K3359" i="22"/>
  <c r="E3359" i="22"/>
  <c r="K3358" i="22"/>
  <c r="E3358" i="22"/>
  <c r="K3357" i="22"/>
  <c r="E3357" i="22"/>
  <c r="K3356" i="22"/>
  <c r="E3356" i="22"/>
  <c r="K3355" i="22"/>
  <c r="E3355" i="22"/>
  <c r="K3354" i="22"/>
  <c r="E3354" i="22"/>
  <c r="K3353" i="22"/>
  <c r="E3353" i="22"/>
  <c r="K3352" i="22"/>
  <c r="E3352" i="22"/>
  <c r="K3351" i="22"/>
  <c r="E3351" i="22"/>
  <c r="K3350" i="22"/>
  <c r="E3350" i="22"/>
  <c r="K3349" i="22"/>
  <c r="E3349" i="22"/>
  <c r="K3348" i="22"/>
  <c r="E3348" i="22"/>
  <c r="K3347" i="22"/>
  <c r="E3347" i="22"/>
  <c r="K3346" i="22"/>
  <c r="E3346" i="22"/>
  <c r="K3345" i="22"/>
  <c r="E3345" i="22"/>
  <c r="K3344" i="22"/>
  <c r="E3344" i="22"/>
  <c r="K3343" i="22"/>
  <c r="E3343" i="22"/>
  <c r="K3342" i="22"/>
  <c r="E3342" i="22"/>
  <c r="K3341" i="22"/>
  <c r="E3341" i="22"/>
  <c r="K3340" i="22"/>
  <c r="E3340" i="22"/>
  <c r="K3339" i="22"/>
  <c r="E3339" i="22"/>
  <c r="K3338" i="22"/>
  <c r="E3338" i="22"/>
  <c r="K3337" i="22"/>
  <c r="E3337" i="22"/>
  <c r="K3336" i="22"/>
  <c r="E3336" i="22"/>
  <c r="K3335" i="22"/>
  <c r="E3335" i="22"/>
  <c r="K3334" i="22"/>
  <c r="E3334" i="22"/>
  <c r="K3333" i="22"/>
  <c r="E3333" i="22"/>
  <c r="K3332" i="22"/>
  <c r="E3332" i="22"/>
  <c r="K3331" i="22"/>
  <c r="E3331" i="22"/>
  <c r="K3330" i="22"/>
  <c r="E3330" i="22"/>
  <c r="K3329" i="22"/>
  <c r="E3329" i="22"/>
  <c r="K3328" i="22"/>
  <c r="E3328" i="22"/>
  <c r="K3327" i="22"/>
  <c r="E3327" i="22"/>
  <c r="K3326" i="22"/>
  <c r="E3326" i="22"/>
  <c r="K3325" i="22"/>
  <c r="E3325" i="22"/>
  <c r="K3324" i="22"/>
  <c r="E3324" i="22"/>
  <c r="K3323" i="22"/>
  <c r="E3323" i="22"/>
  <c r="K3322" i="22"/>
  <c r="E3322" i="22"/>
  <c r="K3321" i="22"/>
  <c r="E3321" i="22"/>
  <c r="K3320" i="22"/>
  <c r="E3320" i="22"/>
  <c r="K3319" i="22"/>
  <c r="E3319" i="22"/>
  <c r="K3318" i="22"/>
  <c r="E3318" i="22"/>
  <c r="K3317" i="22"/>
  <c r="E3317" i="22"/>
  <c r="K3316" i="22"/>
  <c r="E3316" i="22"/>
  <c r="K3315" i="22"/>
  <c r="E3315" i="22"/>
  <c r="K3314" i="22"/>
  <c r="E3314" i="22"/>
  <c r="K3313" i="22"/>
  <c r="E3313" i="22"/>
  <c r="K3312" i="22"/>
  <c r="E3312" i="22"/>
  <c r="K3311" i="22"/>
  <c r="E3311" i="22"/>
  <c r="K3310" i="22"/>
  <c r="E3310" i="22"/>
  <c r="K3309" i="22"/>
  <c r="E3309" i="22"/>
  <c r="K3308" i="22"/>
  <c r="E3308" i="22"/>
  <c r="K3307" i="22"/>
  <c r="E3307" i="22"/>
  <c r="K3306" i="22"/>
  <c r="E3306" i="22"/>
  <c r="K3305" i="22"/>
  <c r="E3305" i="22"/>
  <c r="K3304" i="22"/>
  <c r="E3304" i="22"/>
  <c r="K3303" i="22"/>
  <c r="E3303" i="22"/>
  <c r="K3302" i="22"/>
  <c r="E3302" i="22"/>
  <c r="K3301" i="22"/>
  <c r="E3301" i="22"/>
  <c r="K3300" i="22"/>
  <c r="E3300" i="22"/>
  <c r="K3299" i="22"/>
  <c r="E3299" i="22"/>
  <c r="K3298" i="22"/>
  <c r="E3298" i="22"/>
  <c r="K3297" i="22"/>
  <c r="E3297" i="22"/>
  <c r="K3296" i="22"/>
  <c r="E3296" i="22"/>
  <c r="K3295" i="22"/>
  <c r="E3295" i="22"/>
  <c r="K3294" i="22"/>
  <c r="E3294" i="22"/>
  <c r="K3293" i="22"/>
  <c r="E3293" i="22"/>
  <c r="K3292" i="22"/>
  <c r="E3292" i="22"/>
  <c r="K3291" i="22"/>
  <c r="E3291" i="22"/>
  <c r="K3290" i="22"/>
  <c r="E3290" i="22"/>
  <c r="K3289" i="22"/>
  <c r="E3289" i="22"/>
  <c r="K3288" i="22"/>
  <c r="E3288" i="22"/>
  <c r="K3287" i="22"/>
  <c r="E3287" i="22"/>
  <c r="K3286" i="22"/>
  <c r="E3286" i="22"/>
  <c r="K3285" i="22"/>
  <c r="E3285" i="22"/>
  <c r="K3284" i="22"/>
  <c r="E3284" i="22"/>
  <c r="K3283" i="22"/>
  <c r="E3283" i="22"/>
  <c r="K3282" i="22"/>
  <c r="E3282" i="22"/>
  <c r="K3281" i="22"/>
  <c r="E3281" i="22"/>
  <c r="K3280" i="22"/>
  <c r="E3280" i="22"/>
  <c r="K3279" i="22"/>
  <c r="E3279" i="22"/>
  <c r="K3278" i="22"/>
  <c r="E3278" i="22"/>
  <c r="K3277" i="22"/>
  <c r="E3277" i="22"/>
  <c r="K3276" i="22"/>
  <c r="E3276" i="22"/>
  <c r="K3275" i="22"/>
  <c r="E3275" i="22"/>
  <c r="K3274" i="22"/>
  <c r="E3274" i="22"/>
  <c r="K3273" i="22"/>
  <c r="E3273" i="22"/>
  <c r="K3272" i="22"/>
  <c r="E3272" i="22"/>
  <c r="K3271" i="22"/>
  <c r="E3271" i="22"/>
  <c r="K3270" i="22"/>
  <c r="E3270" i="22"/>
  <c r="K3269" i="22"/>
  <c r="E3269" i="22"/>
  <c r="K3268" i="22"/>
  <c r="E3268" i="22"/>
  <c r="K3267" i="22"/>
  <c r="E3267" i="22"/>
  <c r="K3266" i="22"/>
  <c r="E3266" i="22"/>
  <c r="K3265" i="22"/>
  <c r="E3265" i="22"/>
  <c r="K3264" i="22"/>
  <c r="E3264" i="22"/>
  <c r="K3263" i="22"/>
  <c r="E3263" i="22"/>
  <c r="K3262" i="22"/>
  <c r="E3262" i="22"/>
  <c r="K3261" i="22"/>
  <c r="E3261" i="22"/>
  <c r="K3260" i="22"/>
  <c r="E3260" i="22"/>
  <c r="K3259" i="22"/>
  <c r="E3259" i="22"/>
  <c r="K3258" i="22"/>
  <c r="E3258" i="22"/>
  <c r="K3257" i="22"/>
  <c r="E3257" i="22"/>
  <c r="K3256" i="22"/>
  <c r="E3256" i="22"/>
  <c r="K3255" i="22"/>
  <c r="E3255" i="22"/>
  <c r="K3254" i="22"/>
  <c r="E3254" i="22"/>
  <c r="K3253" i="22"/>
  <c r="E3253" i="22"/>
  <c r="K3252" i="22"/>
  <c r="E3252" i="22"/>
  <c r="K3251" i="22"/>
  <c r="E3251" i="22"/>
  <c r="K3250" i="22"/>
  <c r="E3250" i="22"/>
  <c r="K3249" i="22"/>
  <c r="E3249" i="22"/>
  <c r="K3248" i="22"/>
  <c r="E3248" i="22"/>
  <c r="K3247" i="22"/>
  <c r="E3247" i="22"/>
  <c r="K3246" i="22"/>
  <c r="E3246" i="22"/>
  <c r="K3245" i="22"/>
  <c r="E3245" i="22"/>
  <c r="K3244" i="22"/>
  <c r="E3244" i="22"/>
  <c r="K3243" i="22"/>
  <c r="E3243" i="22"/>
  <c r="K3242" i="22"/>
  <c r="E3242" i="22"/>
  <c r="K3241" i="22"/>
  <c r="E3241" i="22"/>
  <c r="K3240" i="22"/>
  <c r="E3240" i="22"/>
  <c r="K3239" i="22"/>
  <c r="E3239" i="22"/>
  <c r="K3238" i="22"/>
  <c r="E3238" i="22"/>
  <c r="K3237" i="22"/>
  <c r="E3237" i="22"/>
  <c r="K3236" i="22"/>
  <c r="E3236" i="22"/>
  <c r="K3235" i="22"/>
  <c r="E3235" i="22"/>
  <c r="K3234" i="22"/>
  <c r="E3234" i="22"/>
  <c r="K3233" i="22"/>
  <c r="E3233" i="22"/>
  <c r="K3232" i="22"/>
  <c r="E3232" i="22"/>
  <c r="K3231" i="22"/>
  <c r="E3231" i="22"/>
  <c r="K3230" i="22"/>
  <c r="E3230" i="22"/>
  <c r="K3229" i="22"/>
  <c r="E3229" i="22"/>
  <c r="K3228" i="22"/>
  <c r="E3228" i="22"/>
  <c r="K3227" i="22"/>
  <c r="E3227" i="22"/>
  <c r="K3226" i="22"/>
  <c r="E3226" i="22"/>
  <c r="K3225" i="22"/>
  <c r="E3225" i="22"/>
  <c r="K3224" i="22"/>
  <c r="E3224" i="22"/>
  <c r="K3223" i="22"/>
  <c r="E3223" i="22"/>
  <c r="K3222" i="22"/>
  <c r="E3222" i="22"/>
  <c r="K3221" i="22"/>
  <c r="E3221" i="22"/>
  <c r="K3220" i="22"/>
  <c r="E3220" i="22"/>
  <c r="K3219" i="22"/>
  <c r="E3219" i="22"/>
  <c r="K3218" i="22"/>
  <c r="E3218" i="22"/>
  <c r="K3217" i="22"/>
  <c r="E3217" i="22"/>
  <c r="K3216" i="22"/>
  <c r="E3216" i="22"/>
  <c r="K3215" i="22"/>
  <c r="E3215" i="22"/>
  <c r="K3214" i="22"/>
  <c r="E3214" i="22"/>
  <c r="K3213" i="22"/>
  <c r="E3213" i="22"/>
  <c r="K3212" i="22"/>
  <c r="E3212" i="22"/>
  <c r="K3211" i="22"/>
  <c r="E3211" i="22"/>
  <c r="K3210" i="22"/>
  <c r="E3210" i="22"/>
  <c r="K3209" i="22"/>
  <c r="E3209" i="22"/>
  <c r="K3208" i="22"/>
  <c r="E3208" i="22"/>
  <c r="K3207" i="22"/>
  <c r="E3207" i="22"/>
  <c r="K3206" i="22"/>
  <c r="E3206" i="22"/>
  <c r="K3205" i="22"/>
  <c r="E3205" i="22"/>
  <c r="K3204" i="22"/>
  <c r="E3204" i="22"/>
  <c r="K3203" i="22"/>
  <c r="E3203" i="22"/>
  <c r="K3202" i="22"/>
  <c r="E3202" i="22"/>
  <c r="K3201" i="22"/>
  <c r="E3201" i="22"/>
  <c r="K3200" i="22"/>
  <c r="E3200" i="22"/>
  <c r="K3199" i="22"/>
  <c r="E3199" i="22"/>
  <c r="K3198" i="22"/>
  <c r="E3198" i="22"/>
  <c r="K3197" i="22"/>
  <c r="E3197" i="22"/>
  <c r="K3196" i="22"/>
  <c r="E3196" i="22"/>
  <c r="K3195" i="22"/>
  <c r="E3195" i="22"/>
  <c r="K3194" i="22"/>
  <c r="E3194" i="22"/>
  <c r="K3193" i="22"/>
  <c r="E3193" i="22"/>
  <c r="K3192" i="22"/>
  <c r="E3192" i="22"/>
  <c r="K3191" i="22"/>
  <c r="E3191" i="22"/>
  <c r="K3190" i="22"/>
  <c r="E3190" i="22"/>
  <c r="K3189" i="22"/>
  <c r="E3189" i="22"/>
  <c r="K3188" i="22"/>
  <c r="E3188" i="22"/>
  <c r="K3187" i="22"/>
  <c r="E3187" i="22"/>
  <c r="K3186" i="22"/>
  <c r="E3186" i="22"/>
  <c r="K3185" i="22"/>
  <c r="E3185" i="22"/>
  <c r="K3184" i="22"/>
  <c r="E3184" i="22"/>
  <c r="K3183" i="22"/>
  <c r="E3183" i="22"/>
  <c r="K3182" i="22"/>
  <c r="E3182" i="22"/>
  <c r="K3181" i="22"/>
  <c r="E3181" i="22"/>
  <c r="K3180" i="22"/>
  <c r="E3180" i="22"/>
  <c r="K3179" i="22"/>
  <c r="E3179" i="22"/>
  <c r="K3178" i="22"/>
  <c r="E3178" i="22"/>
  <c r="K3177" i="22"/>
  <c r="E3177" i="22"/>
  <c r="K3176" i="22"/>
  <c r="E3176" i="22"/>
  <c r="K3175" i="22"/>
  <c r="E3175" i="22"/>
  <c r="K3174" i="22"/>
  <c r="E3174" i="22"/>
  <c r="K3173" i="22"/>
  <c r="E3173" i="22"/>
  <c r="K3172" i="22"/>
  <c r="E3172" i="22"/>
  <c r="K3171" i="22"/>
  <c r="E3171" i="22"/>
  <c r="K3170" i="22"/>
  <c r="E3170" i="22"/>
  <c r="K3169" i="22"/>
  <c r="E3169" i="22"/>
  <c r="K3168" i="22"/>
  <c r="E3168" i="22"/>
  <c r="K3167" i="22"/>
  <c r="E3167" i="22"/>
  <c r="K3166" i="22"/>
  <c r="E3166" i="22"/>
  <c r="K3165" i="22"/>
  <c r="E3165" i="22"/>
  <c r="K3164" i="22"/>
  <c r="E3164" i="22"/>
  <c r="K3163" i="22"/>
  <c r="E3163" i="22"/>
  <c r="K3162" i="22"/>
  <c r="E3162" i="22"/>
  <c r="K3161" i="22"/>
  <c r="E3161" i="22"/>
  <c r="K3160" i="22"/>
  <c r="E3160" i="22"/>
  <c r="K3159" i="22"/>
  <c r="E3159" i="22"/>
  <c r="K3158" i="22"/>
  <c r="E3158" i="22"/>
  <c r="K3157" i="22"/>
  <c r="E3157" i="22"/>
  <c r="K3156" i="22"/>
  <c r="E3156" i="22"/>
  <c r="K3155" i="22"/>
  <c r="E3155" i="22"/>
  <c r="K3154" i="22"/>
  <c r="E3154" i="22"/>
  <c r="K3153" i="22"/>
  <c r="E3153" i="22"/>
  <c r="K3152" i="22"/>
  <c r="E3152" i="22"/>
  <c r="K3151" i="22"/>
  <c r="E3151" i="22"/>
  <c r="K3150" i="22"/>
  <c r="E3150" i="22"/>
  <c r="K3149" i="22"/>
  <c r="E3149" i="22"/>
  <c r="K3148" i="22"/>
  <c r="E3148" i="22"/>
  <c r="K3147" i="22"/>
  <c r="E3147" i="22"/>
  <c r="K3146" i="22"/>
  <c r="E3146" i="22"/>
  <c r="K3145" i="22"/>
  <c r="E3145" i="22"/>
  <c r="K3144" i="22"/>
  <c r="E3144" i="22"/>
  <c r="K3143" i="22"/>
  <c r="E3143" i="22"/>
  <c r="K3142" i="22"/>
  <c r="E3142" i="22"/>
  <c r="K3141" i="22"/>
  <c r="E3141" i="22"/>
  <c r="K3140" i="22"/>
  <c r="E3140" i="22"/>
  <c r="K3139" i="22"/>
  <c r="E3139" i="22"/>
  <c r="K3138" i="22"/>
  <c r="E3138" i="22"/>
  <c r="K3137" i="22"/>
  <c r="E3137" i="22"/>
  <c r="K3136" i="22"/>
  <c r="E3136" i="22"/>
  <c r="K3135" i="22"/>
  <c r="E3135" i="22"/>
  <c r="K3134" i="22"/>
  <c r="E3134" i="22"/>
  <c r="K3133" i="22"/>
  <c r="E3133" i="22"/>
  <c r="K3132" i="22"/>
  <c r="E3132" i="22"/>
  <c r="K3131" i="22"/>
  <c r="E3131" i="22"/>
  <c r="K3130" i="22"/>
  <c r="E3130" i="22"/>
  <c r="K3129" i="22"/>
  <c r="E3129" i="22"/>
  <c r="K3128" i="22"/>
  <c r="E3128" i="22"/>
  <c r="K3127" i="22"/>
  <c r="E3127" i="22"/>
  <c r="K3126" i="22"/>
  <c r="E3126" i="22"/>
  <c r="K3125" i="22"/>
  <c r="E3125" i="22"/>
  <c r="K3124" i="22"/>
  <c r="E3124" i="22"/>
  <c r="K3123" i="22"/>
  <c r="E3123" i="22"/>
  <c r="K3122" i="22"/>
  <c r="E3122" i="22"/>
  <c r="K3121" i="22"/>
  <c r="E3121" i="22"/>
  <c r="K3120" i="22"/>
  <c r="E3120" i="22"/>
  <c r="K3119" i="22"/>
  <c r="E3119" i="22"/>
  <c r="K3118" i="22"/>
  <c r="E3118" i="22"/>
  <c r="K3117" i="22"/>
  <c r="E3117" i="22"/>
  <c r="K3116" i="22"/>
  <c r="E3116" i="22"/>
  <c r="K3115" i="22"/>
  <c r="E3115" i="22"/>
  <c r="K3114" i="22"/>
  <c r="E3114" i="22"/>
  <c r="K3113" i="22"/>
  <c r="E3113" i="22"/>
  <c r="K3112" i="22"/>
  <c r="E3112" i="22"/>
  <c r="K3111" i="22"/>
  <c r="E3111" i="22"/>
  <c r="K3110" i="22"/>
  <c r="E3110" i="22"/>
  <c r="K3109" i="22"/>
  <c r="E3109" i="22"/>
  <c r="K3108" i="22"/>
  <c r="E3108" i="22"/>
  <c r="K3107" i="22"/>
  <c r="E3107" i="22"/>
  <c r="K3106" i="22"/>
  <c r="E3106" i="22"/>
  <c r="K3105" i="22"/>
  <c r="E3105" i="22"/>
  <c r="K3104" i="22"/>
  <c r="E3104" i="22"/>
  <c r="K3103" i="22"/>
  <c r="E3103" i="22"/>
  <c r="K3102" i="22"/>
  <c r="E3102" i="22"/>
  <c r="K3101" i="22"/>
  <c r="E3101" i="22"/>
  <c r="K3100" i="22"/>
  <c r="E3100" i="22"/>
  <c r="K3099" i="22"/>
  <c r="E3099" i="22"/>
  <c r="K3098" i="22"/>
  <c r="E3098" i="22"/>
  <c r="K3097" i="22"/>
  <c r="E3097" i="22"/>
  <c r="K3096" i="22"/>
  <c r="E3096" i="22"/>
  <c r="K3095" i="22"/>
  <c r="E3095" i="22"/>
  <c r="K3094" i="22"/>
  <c r="E3094" i="22"/>
  <c r="K3093" i="22"/>
  <c r="E3093" i="22"/>
  <c r="K3092" i="22"/>
  <c r="E3092" i="22"/>
  <c r="K3091" i="22"/>
  <c r="E3091" i="22"/>
  <c r="K3090" i="22"/>
  <c r="E3090" i="22"/>
  <c r="K3089" i="22"/>
  <c r="E3089" i="22"/>
  <c r="K3088" i="22"/>
  <c r="E3088" i="22"/>
  <c r="K3087" i="22"/>
  <c r="E3087" i="22"/>
  <c r="K3086" i="22"/>
  <c r="E3086" i="22"/>
  <c r="K3085" i="22"/>
  <c r="E3085" i="22"/>
  <c r="K3084" i="22"/>
  <c r="E3084" i="22"/>
  <c r="K3083" i="22"/>
  <c r="E3083" i="22"/>
  <c r="K3082" i="22"/>
  <c r="E3082" i="22"/>
  <c r="K3081" i="22"/>
  <c r="E3081" i="22"/>
  <c r="K3080" i="22"/>
  <c r="E3080" i="22"/>
  <c r="K3079" i="22"/>
  <c r="E3079" i="22"/>
  <c r="K3078" i="22"/>
  <c r="E3078" i="22"/>
  <c r="K3077" i="22"/>
  <c r="E3077" i="22"/>
  <c r="K3076" i="22"/>
  <c r="E3076" i="22"/>
  <c r="K3075" i="22"/>
  <c r="E3075" i="22"/>
  <c r="K3074" i="22"/>
  <c r="E3074" i="22"/>
  <c r="K3073" i="22"/>
  <c r="E3073" i="22"/>
  <c r="K3072" i="22"/>
  <c r="E3072" i="22"/>
  <c r="K3071" i="22"/>
  <c r="E3071" i="22"/>
  <c r="K3070" i="22"/>
  <c r="E3070" i="22"/>
  <c r="K3069" i="22"/>
  <c r="E3069" i="22"/>
  <c r="K3068" i="22"/>
  <c r="E3068" i="22"/>
  <c r="K3067" i="22"/>
  <c r="E3067" i="22"/>
  <c r="K3066" i="22"/>
  <c r="E3066" i="22"/>
  <c r="K3065" i="22"/>
  <c r="E3065" i="22"/>
  <c r="K3064" i="22"/>
  <c r="E3064" i="22"/>
  <c r="K3063" i="22"/>
  <c r="E3063" i="22"/>
  <c r="K3062" i="22"/>
  <c r="E3062" i="22"/>
  <c r="K3061" i="22"/>
  <c r="E3061" i="22"/>
  <c r="K3060" i="22"/>
  <c r="E3060" i="22"/>
  <c r="K3059" i="22"/>
  <c r="E3059" i="22"/>
  <c r="K3058" i="22"/>
  <c r="E3058" i="22"/>
  <c r="K3057" i="22"/>
  <c r="E3057" i="22"/>
  <c r="K3056" i="22"/>
  <c r="E3056" i="22"/>
  <c r="K3055" i="22"/>
  <c r="E3055" i="22"/>
  <c r="K3054" i="22"/>
  <c r="E3054" i="22"/>
  <c r="K3053" i="22"/>
  <c r="E3053" i="22"/>
  <c r="K3052" i="22"/>
  <c r="E3052" i="22"/>
  <c r="K3051" i="22"/>
  <c r="E3051" i="22"/>
  <c r="K3050" i="22"/>
  <c r="E3050" i="22"/>
  <c r="K3049" i="22"/>
  <c r="E3049" i="22"/>
  <c r="K3048" i="22"/>
  <c r="E3048" i="22"/>
  <c r="K3047" i="22"/>
  <c r="E3047" i="22"/>
  <c r="K3046" i="22"/>
  <c r="E3046" i="22"/>
  <c r="K3045" i="22"/>
  <c r="E3045" i="22"/>
  <c r="K3044" i="22"/>
  <c r="E3044" i="22"/>
  <c r="K3043" i="22"/>
  <c r="E3043" i="22"/>
  <c r="K3042" i="22"/>
  <c r="E3042" i="22"/>
  <c r="K3041" i="22"/>
  <c r="E3041" i="22"/>
  <c r="K3040" i="22"/>
  <c r="E3040" i="22"/>
  <c r="K3039" i="22"/>
  <c r="E3039" i="22"/>
  <c r="K3038" i="22"/>
  <c r="E3038" i="22"/>
  <c r="K3037" i="22"/>
  <c r="E3037" i="22"/>
  <c r="K3036" i="22"/>
  <c r="E3036" i="22"/>
  <c r="K3035" i="22"/>
  <c r="E3035" i="22"/>
  <c r="K3034" i="22"/>
  <c r="E3034" i="22"/>
  <c r="K3033" i="22"/>
  <c r="E3033" i="22"/>
  <c r="K3032" i="22"/>
  <c r="E3032" i="22"/>
  <c r="K3031" i="22"/>
  <c r="E3031" i="22"/>
  <c r="K3030" i="22"/>
  <c r="E3030" i="22"/>
  <c r="K3029" i="22"/>
  <c r="E3029" i="22"/>
  <c r="K3028" i="22"/>
  <c r="E3028" i="22"/>
  <c r="K3027" i="22"/>
  <c r="E3027" i="22"/>
  <c r="K3026" i="22"/>
  <c r="E3026" i="22"/>
  <c r="K3025" i="22"/>
  <c r="E3025" i="22"/>
  <c r="K3024" i="22"/>
  <c r="E3024" i="22"/>
  <c r="K3023" i="22"/>
  <c r="E3023" i="22"/>
  <c r="K3022" i="22"/>
  <c r="E3022" i="22"/>
  <c r="K3021" i="22"/>
  <c r="E3021" i="22"/>
  <c r="K3020" i="22"/>
  <c r="E3020" i="22"/>
  <c r="K3019" i="22"/>
  <c r="E3019" i="22"/>
  <c r="K3018" i="22"/>
  <c r="E3018" i="22"/>
  <c r="K3017" i="22"/>
  <c r="E3017" i="22"/>
  <c r="K3016" i="22"/>
  <c r="E3016" i="22"/>
  <c r="K3015" i="22"/>
  <c r="E3015" i="22"/>
  <c r="K3014" i="22"/>
  <c r="E3014" i="22"/>
  <c r="K3013" i="22"/>
  <c r="E3013" i="22"/>
  <c r="K3012" i="22"/>
  <c r="E3012" i="22"/>
  <c r="K3011" i="22"/>
  <c r="E3011" i="22"/>
  <c r="K3010" i="22"/>
  <c r="E3010" i="22"/>
  <c r="K3009" i="22"/>
  <c r="E3009" i="22"/>
  <c r="K3008" i="22"/>
  <c r="E3008" i="22"/>
  <c r="K3007" i="22"/>
  <c r="E3007" i="22"/>
  <c r="K3006" i="22"/>
  <c r="E3006" i="22"/>
  <c r="K3005" i="22"/>
  <c r="E3005" i="22"/>
  <c r="K3004" i="22"/>
  <c r="E3004" i="22"/>
  <c r="K3003" i="22"/>
  <c r="E3003" i="22"/>
  <c r="K3002" i="22"/>
  <c r="E3002" i="22"/>
  <c r="K3001" i="22"/>
  <c r="E3001" i="22"/>
  <c r="K3000" i="22"/>
  <c r="E3000" i="22"/>
  <c r="K2999" i="22"/>
  <c r="E2999" i="22"/>
  <c r="K2998" i="22"/>
  <c r="E2998" i="22"/>
  <c r="K2997" i="22"/>
  <c r="E2997" i="22"/>
  <c r="K2996" i="22"/>
  <c r="E2996" i="22"/>
  <c r="K2995" i="22"/>
  <c r="E2995" i="22"/>
  <c r="K2994" i="22"/>
  <c r="E2994" i="22"/>
  <c r="K2993" i="22"/>
  <c r="E2993" i="22"/>
  <c r="K2992" i="22"/>
  <c r="E2992" i="22"/>
  <c r="K2991" i="22"/>
  <c r="E2991" i="22"/>
  <c r="K2990" i="22"/>
  <c r="E2990" i="22"/>
  <c r="K2989" i="22"/>
  <c r="E2989" i="22"/>
  <c r="K2988" i="22"/>
  <c r="E2988" i="22"/>
  <c r="K2987" i="22"/>
  <c r="E2987" i="22"/>
  <c r="K2986" i="22"/>
  <c r="E2986" i="22"/>
  <c r="K2985" i="22"/>
  <c r="E2985" i="22"/>
  <c r="K2984" i="22"/>
  <c r="E2984" i="22"/>
  <c r="K2983" i="22"/>
  <c r="E2983" i="22"/>
  <c r="K2982" i="22"/>
  <c r="E2982" i="22"/>
  <c r="K2981" i="22"/>
  <c r="E2981" i="22"/>
  <c r="K2980" i="22"/>
  <c r="E2980" i="22"/>
  <c r="K2979" i="22"/>
  <c r="E2979" i="22"/>
  <c r="K2978" i="22"/>
  <c r="E2978" i="22"/>
  <c r="K2977" i="22"/>
  <c r="E2977" i="22"/>
  <c r="K2976" i="22"/>
  <c r="E2976" i="22"/>
  <c r="K2975" i="22"/>
  <c r="E2975" i="22"/>
  <c r="K2974" i="22"/>
  <c r="E2974" i="22"/>
  <c r="K2973" i="22"/>
  <c r="E2973" i="22"/>
  <c r="K2972" i="22"/>
  <c r="E2972" i="22"/>
  <c r="K2971" i="22"/>
  <c r="E2971" i="22"/>
  <c r="K2970" i="22"/>
  <c r="E2970" i="22"/>
  <c r="K2969" i="22"/>
  <c r="E2969" i="22"/>
  <c r="K2968" i="22"/>
  <c r="E2968" i="22"/>
  <c r="K2967" i="22"/>
  <c r="E2967" i="22"/>
  <c r="K2966" i="22"/>
  <c r="E2966" i="22"/>
  <c r="K2965" i="22"/>
  <c r="E2965" i="22"/>
  <c r="K2964" i="22"/>
  <c r="E2964" i="22"/>
  <c r="K2963" i="22"/>
  <c r="E2963" i="22"/>
  <c r="K2962" i="22"/>
  <c r="E2962" i="22"/>
  <c r="K2961" i="22"/>
  <c r="E2961" i="22"/>
  <c r="K2960" i="22"/>
  <c r="E2960" i="22"/>
  <c r="K2959" i="22"/>
  <c r="E2959" i="22"/>
  <c r="K2958" i="22"/>
  <c r="E2958" i="22"/>
  <c r="K2957" i="22"/>
  <c r="E2957" i="22"/>
  <c r="K2956" i="22"/>
  <c r="E2956" i="22"/>
  <c r="K2955" i="22"/>
  <c r="E2955" i="22"/>
  <c r="K2954" i="22"/>
  <c r="E2954" i="22"/>
  <c r="K2953" i="22"/>
  <c r="E2953" i="22"/>
  <c r="K2952" i="22"/>
  <c r="E2952" i="22"/>
  <c r="K2951" i="22"/>
  <c r="E2951" i="22"/>
  <c r="K2950" i="22"/>
  <c r="E2950" i="22"/>
  <c r="K2949" i="22"/>
  <c r="E2949" i="22"/>
  <c r="K2948" i="22"/>
  <c r="E2948" i="22"/>
  <c r="K2947" i="22"/>
  <c r="E2947" i="22"/>
  <c r="K2946" i="22"/>
  <c r="E2946" i="22"/>
  <c r="K2945" i="22"/>
  <c r="E2945" i="22"/>
  <c r="K2944" i="22"/>
  <c r="E2944" i="22"/>
  <c r="K2943" i="22"/>
  <c r="E2943" i="22"/>
  <c r="K2942" i="22"/>
  <c r="E2942" i="22"/>
  <c r="K2941" i="22"/>
  <c r="E2941" i="22"/>
  <c r="K2940" i="22"/>
  <c r="E2940" i="22"/>
  <c r="K2939" i="22"/>
  <c r="E2939" i="22"/>
  <c r="K2938" i="22"/>
  <c r="E2938" i="22"/>
  <c r="K2937" i="22"/>
  <c r="E2937" i="22"/>
  <c r="K2936" i="22"/>
  <c r="E2936" i="22"/>
  <c r="K2935" i="22"/>
  <c r="E2935" i="22"/>
  <c r="K2934" i="22"/>
  <c r="E2934" i="22"/>
  <c r="K2933" i="22"/>
  <c r="E2933" i="22"/>
  <c r="K2932" i="22"/>
  <c r="E2932" i="22"/>
  <c r="K2931" i="22"/>
  <c r="E2931" i="22"/>
  <c r="K2930" i="22"/>
  <c r="E2930" i="22"/>
  <c r="K2929" i="22"/>
  <c r="E2929" i="22"/>
  <c r="K2928" i="22"/>
  <c r="E2928" i="22"/>
  <c r="K2927" i="22"/>
  <c r="E2927" i="22"/>
  <c r="K2926" i="22"/>
  <c r="E2926" i="22"/>
  <c r="K2925" i="22"/>
  <c r="E2925" i="22"/>
  <c r="K2924" i="22"/>
  <c r="E2924" i="22"/>
  <c r="K2923" i="22"/>
  <c r="E2923" i="22"/>
  <c r="K2922" i="22"/>
  <c r="E2922" i="22"/>
  <c r="K2921" i="22"/>
  <c r="E2921" i="22"/>
  <c r="K2920" i="22"/>
  <c r="E2920" i="22"/>
  <c r="K2919" i="22"/>
  <c r="E2919" i="22"/>
  <c r="K2918" i="22"/>
  <c r="E2918" i="22"/>
  <c r="K2917" i="22"/>
  <c r="E2917" i="22"/>
  <c r="K2916" i="22"/>
  <c r="E2916" i="22"/>
  <c r="K2915" i="22"/>
  <c r="E2915" i="22"/>
  <c r="K2914" i="22"/>
  <c r="E2914" i="22"/>
  <c r="K2913" i="22"/>
  <c r="E2913" i="22"/>
  <c r="K2912" i="22"/>
  <c r="E2912" i="22"/>
  <c r="K2911" i="22"/>
  <c r="E2911" i="22"/>
  <c r="K2910" i="22"/>
  <c r="E2910" i="22"/>
  <c r="K2909" i="22"/>
  <c r="E2909" i="22"/>
  <c r="K2908" i="22"/>
  <c r="E2908" i="22"/>
  <c r="K2907" i="22"/>
  <c r="E2907" i="22"/>
  <c r="K2906" i="22"/>
  <c r="E2906" i="22"/>
  <c r="K2905" i="22"/>
  <c r="E2905" i="22"/>
  <c r="K2904" i="22"/>
  <c r="E2904" i="22"/>
  <c r="K2903" i="22"/>
  <c r="E2903" i="22"/>
  <c r="K2902" i="22"/>
  <c r="E2902" i="22"/>
  <c r="K2901" i="22"/>
  <c r="E2901" i="22"/>
  <c r="K2900" i="22"/>
  <c r="E2900" i="22"/>
  <c r="K2899" i="22"/>
  <c r="E2899" i="22"/>
  <c r="K2898" i="22"/>
  <c r="E2898" i="22"/>
  <c r="K2897" i="22"/>
  <c r="E2897" i="22"/>
  <c r="K2896" i="22"/>
  <c r="E2896" i="22"/>
  <c r="K2895" i="22"/>
  <c r="E2895" i="22"/>
  <c r="K2894" i="22"/>
  <c r="E2894" i="22"/>
  <c r="K2893" i="22"/>
  <c r="E2893" i="22"/>
  <c r="K2892" i="22"/>
  <c r="E2892" i="22"/>
  <c r="K2891" i="22"/>
  <c r="E2891" i="22"/>
  <c r="K2890" i="22"/>
  <c r="E2890" i="22"/>
  <c r="K2889" i="22"/>
  <c r="E2889" i="22"/>
  <c r="K2888" i="22"/>
  <c r="E2888" i="22"/>
  <c r="K2887" i="22"/>
  <c r="E2887" i="22"/>
  <c r="K2886" i="22"/>
  <c r="E2886" i="22"/>
  <c r="K2885" i="22"/>
  <c r="E2885" i="22"/>
  <c r="K2884" i="22"/>
  <c r="E2884" i="22"/>
  <c r="K2883" i="22"/>
  <c r="E2883" i="22"/>
  <c r="K2882" i="22"/>
  <c r="E2882" i="22"/>
  <c r="K2881" i="22"/>
  <c r="E2881" i="22"/>
  <c r="K2880" i="22"/>
  <c r="E2880" i="22"/>
  <c r="K2879" i="22"/>
  <c r="E2879" i="22"/>
  <c r="K2878" i="22"/>
  <c r="E2878" i="22"/>
  <c r="K2877" i="22"/>
  <c r="E2877" i="22"/>
  <c r="K2876" i="22"/>
  <c r="E2876" i="22"/>
  <c r="K2875" i="22"/>
  <c r="E2875" i="22"/>
  <c r="K2874" i="22"/>
  <c r="E2874" i="22"/>
  <c r="K2873" i="22"/>
  <c r="E2873" i="22"/>
  <c r="K2872" i="22"/>
  <c r="E2872" i="22"/>
  <c r="K2871" i="22"/>
  <c r="E2871" i="22"/>
  <c r="K2870" i="22"/>
  <c r="E2870" i="22"/>
  <c r="K2869" i="22"/>
  <c r="E2869" i="22"/>
  <c r="K2868" i="22"/>
  <c r="E2868" i="22"/>
  <c r="K2867" i="22"/>
  <c r="E2867" i="22"/>
  <c r="K2866" i="22"/>
  <c r="E2866" i="22"/>
  <c r="K2865" i="22"/>
  <c r="E2865" i="22"/>
  <c r="K2864" i="22"/>
  <c r="E2864" i="22"/>
  <c r="K2863" i="22"/>
  <c r="E2863" i="22"/>
  <c r="K2862" i="22"/>
  <c r="E2862" i="22"/>
  <c r="K2861" i="22"/>
  <c r="E2861" i="22"/>
  <c r="K2860" i="22"/>
  <c r="E2860" i="22"/>
  <c r="K2859" i="22"/>
  <c r="E2859" i="22"/>
  <c r="K2858" i="22"/>
  <c r="E2858" i="22"/>
  <c r="K2857" i="22"/>
  <c r="E2857" i="22"/>
  <c r="K2856" i="22"/>
  <c r="E2856" i="22"/>
  <c r="K2855" i="22"/>
  <c r="E2855" i="22"/>
  <c r="K2854" i="22"/>
  <c r="E2854" i="22"/>
  <c r="K2853" i="22"/>
  <c r="E2853" i="22"/>
  <c r="K2852" i="22"/>
  <c r="E2852" i="22"/>
  <c r="K2851" i="22"/>
  <c r="E2851" i="22"/>
  <c r="K2850" i="22"/>
  <c r="E2850" i="22"/>
  <c r="K2849" i="22"/>
  <c r="E2849" i="22"/>
  <c r="K2848" i="22"/>
  <c r="E2848" i="22"/>
  <c r="K2847" i="22"/>
  <c r="E2847" i="22"/>
  <c r="K2846" i="22"/>
  <c r="E2846" i="22"/>
  <c r="K2845" i="22"/>
  <c r="E2845" i="22"/>
  <c r="K2844" i="22"/>
  <c r="E2844" i="22"/>
  <c r="K2843" i="22"/>
  <c r="E2843" i="22"/>
  <c r="K2842" i="22"/>
  <c r="E2842" i="22"/>
  <c r="K2841" i="22"/>
  <c r="E2841" i="22"/>
  <c r="K2840" i="22"/>
  <c r="E2840" i="22"/>
  <c r="K2839" i="22"/>
  <c r="E2839" i="22"/>
  <c r="K2838" i="22"/>
  <c r="E2838" i="22"/>
  <c r="K2837" i="22"/>
  <c r="E2837" i="22"/>
  <c r="K2836" i="22"/>
  <c r="E2836" i="22"/>
  <c r="K2835" i="22"/>
  <c r="E2835" i="22"/>
  <c r="K2834" i="22"/>
  <c r="E2834" i="22"/>
  <c r="K2833" i="22"/>
  <c r="E2833" i="22"/>
  <c r="K2832" i="22"/>
  <c r="E2832" i="22"/>
  <c r="K2831" i="22"/>
  <c r="E2831" i="22"/>
  <c r="K2830" i="22"/>
  <c r="E2830" i="22"/>
  <c r="K2829" i="22"/>
  <c r="E2829" i="22"/>
  <c r="K2828" i="22"/>
  <c r="E2828" i="22"/>
  <c r="K2827" i="22"/>
  <c r="E2827" i="22"/>
  <c r="K2826" i="22"/>
  <c r="E2826" i="22"/>
  <c r="K2825" i="22"/>
  <c r="E2825" i="22"/>
  <c r="K2824" i="22"/>
  <c r="E2824" i="22"/>
  <c r="K2823" i="22"/>
  <c r="E2823" i="22"/>
  <c r="K2822" i="22"/>
  <c r="E2822" i="22"/>
  <c r="K2821" i="22"/>
  <c r="E2821" i="22"/>
  <c r="K2820" i="22"/>
  <c r="E2820" i="22"/>
  <c r="K2819" i="22"/>
  <c r="E2819" i="22"/>
  <c r="K2818" i="22"/>
  <c r="E2818" i="22"/>
  <c r="K2817" i="22"/>
  <c r="E2817" i="22"/>
  <c r="K2816" i="22"/>
  <c r="E2816" i="22"/>
  <c r="K2815" i="22"/>
  <c r="E2815" i="22"/>
  <c r="K2814" i="22"/>
  <c r="E2814" i="22"/>
  <c r="K2813" i="22"/>
  <c r="E2813" i="22"/>
  <c r="K2812" i="22"/>
  <c r="E2812" i="22"/>
  <c r="K2811" i="22"/>
  <c r="E2811" i="22"/>
  <c r="K2810" i="22"/>
  <c r="E2810" i="22"/>
  <c r="K2809" i="22"/>
  <c r="E2809" i="22"/>
  <c r="K2808" i="22"/>
  <c r="E2808" i="22"/>
  <c r="K2807" i="22"/>
  <c r="E2807" i="22"/>
  <c r="K2806" i="22"/>
  <c r="E2806" i="22"/>
  <c r="K2805" i="22"/>
  <c r="E2805" i="22"/>
  <c r="K2804" i="22"/>
  <c r="E2804" i="22"/>
  <c r="K2803" i="22"/>
  <c r="E2803" i="22"/>
  <c r="K2802" i="22"/>
  <c r="E2802" i="22"/>
  <c r="K2801" i="22"/>
  <c r="E2801" i="22"/>
  <c r="K2800" i="22"/>
  <c r="E2800" i="22"/>
  <c r="K2799" i="22"/>
  <c r="E2799" i="22"/>
  <c r="K2798" i="22"/>
  <c r="E2798" i="22"/>
  <c r="K2797" i="22"/>
  <c r="E2797" i="22"/>
  <c r="K2796" i="22"/>
  <c r="E2796" i="22"/>
  <c r="K2795" i="22"/>
  <c r="E2795" i="22"/>
  <c r="K2794" i="22"/>
  <c r="E2794" i="22"/>
  <c r="K2793" i="22"/>
  <c r="E2793" i="22"/>
  <c r="K2792" i="22"/>
  <c r="E2792" i="22"/>
  <c r="K2791" i="22"/>
  <c r="E2791" i="22"/>
  <c r="K2790" i="22"/>
  <c r="E2790" i="22"/>
  <c r="K2789" i="22"/>
  <c r="E2789" i="22"/>
  <c r="K2788" i="22"/>
  <c r="E2788" i="22"/>
  <c r="K2787" i="22"/>
  <c r="E2787" i="22"/>
  <c r="K2786" i="22"/>
  <c r="E2786" i="22"/>
  <c r="K2785" i="22"/>
  <c r="E2785" i="22"/>
  <c r="K2784" i="22"/>
  <c r="E2784" i="22"/>
  <c r="K2783" i="22"/>
  <c r="E2783" i="22"/>
  <c r="K2782" i="22"/>
  <c r="E2782" i="22"/>
  <c r="K2781" i="22"/>
  <c r="E2781" i="22"/>
  <c r="K2780" i="22"/>
  <c r="E2780" i="22"/>
  <c r="K2779" i="22"/>
  <c r="E2779" i="22"/>
  <c r="K2778" i="22"/>
  <c r="E2778" i="22"/>
  <c r="K2777" i="22"/>
  <c r="E2777" i="22"/>
  <c r="K2776" i="22"/>
  <c r="E2776" i="22"/>
  <c r="K2775" i="22"/>
  <c r="E2775" i="22"/>
  <c r="K2774" i="22"/>
  <c r="E2774" i="22"/>
  <c r="K2773" i="22"/>
  <c r="E2773" i="22"/>
  <c r="K2772" i="22"/>
  <c r="E2772" i="22"/>
  <c r="K2771" i="22"/>
  <c r="E2771" i="22"/>
  <c r="K2770" i="22"/>
  <c r="E2770" i="22"/>
  <c r="K2769" i="22"/>
  <c r="E2769" i="22"/>
  <c r="K2768" i="22"/>
  <c r="E2768" i="22"/>
  <c r="K2767" i="22"/>
  <c r="E2767" i="22"/>
  <c r="K2766" i="22"/>
  <c r="E2766" i="22"/>
  <c r="K2765" i="22"/>
  <c r="E2765" i="22"/>
  <c r="K2764" i="22"/>
  <c r="E2764" i="22"/>
  <c r="K2763" i="22"/>
  <c r="E2763" i="22"/>
  <c r="K2762" i="22"/>
  <c r="E2762" i="22"/>
  <c r="K2761" i="22"/>
  <c r="E2761" i="22"/>
  <c r="K2760" i="22"/>
  <c r="E2760" i="22"/>
  <c r="K2759" i="22"/>
  <c r="E2759" i="22"/>
  <c r="K2758" i="22"/>
  <c r="E2758" i="22"/>
  <c r="K2757" i="22"/>
  <c r="E2757" i="22"/>
  <c r="K2756" i="22"/>
  <c r="E2756" i="22"/>
  <c r="K2755" i="22"/>
  <c r="E2755" i="22"/>
  <c r="K2754" i="22"/>
  <c r="E2754" i="22"/>
  <c r="K2753" i="22"/>
  <c r="E2753" i="22"/>
  <c r="K2752" i="22"/>
  <c r="E2752" i="22"/>
  <c r="K2751" i="22"/>
  <c r="E2751" i="22"/>
  <c r="K2750" i="22"/>
  <c r="E2750" i="22"/>
  <c r="K2749" i="22"/>
  <c r="E2749" i="22"/>
  <c r="K2748" i="22"/>
  <c r="E2748" i="22"/>
  <c r="K2747" i="22"/>
  <c r="E2747" i="22"/>
  <c r="K2746" i="22"/>
  <c r="E2746" i="22"/>
  <c r="K2745" i="22"/>
  <c r="E2745" i="22"/>
  <c r="K2744" i="22"/>
  <c r="E2744" i="22"/>
  <c r="K2743" i="22"/>
  <c r="E2743" i="22"/>
  <c r="K2742" i="22"/>
  <c r="E2742" i="22"/>
  <c r="K2741" i="22"/>
  <c r="E2741" i="22"/>
  <c r="K2740" i="22"/>
  <c r="E2740" i="22"/>
  <c r="K2739" i="22"/>
  <c r="E2739" i="22"/>
  <c r="K2738" i="22"/>
  <c r="E2738" i="22"/>
  <c r="K2737" i="22"/>
  <c r="E2737" i="22"/>
  <c r="K2736" i="22"/>
  <c r="E2736" i="22"/>
  <c r="K2735" i="22"/>
  <c r="E2735" i="22"/>
  <c r="K2734" i="22"/>
  <c r="E2734" i="22"/>
  <c r="K2733" i="22"/>
  <c r="E2733" i="22"/>
  <c r="K2732" i="22"/>
  <c r="E2732" i="22"/>
  <c r="K2731" i="22"/>
  <c r="E2731" i="22"/>
  <c r="K2730" i="22"/>
  <c r="E2730" i="22"/>
  <c r="K2729" i="22"/>
  <c r="E2729" i="22"/>
  <c r="K2728" i="22"/>
  <c r="E2728" i="22"/>
  <c r="K2727" i="22"/>
  <c r="E2727" i="22"/>
  <c r="K2726" i="22"/>
  <c r="E2726" i="22"/>
  <c r="K2725" i="22"/>
  <c r="E2725" i="22"/>
  <c r="K2724" i="22"/>
  <c r="E2724" i="22"/>
  <c r="K2723" i="22"/>
  <c r="E2723" i="22"/>
  <c r="K2722" i="22"/>
  <c r="E2722" i="22"/>
  <c r="K2721" i="22"/>
  <c r="E2721" i="22"/>
  <c r="K2720" i="22"/>
  <c r="E2720" i="22"/>
  <c r="K2719" i="22"/>
  <c r="E2719" i="22"/>
  <c r="K2718" i="22"/>
  <c r="E2718" i="22"/>
  <c r="K2717" i="22"/>
  <c r="E2717" i="22"/>
  <c r="K2716" i="22"/>
  <c r="E2716" i="22"/>
  <c r="K2715" i="22"/>
  <c r="E2715" i="22"/>
  <c r="K2714" i="22"/>
  <c r="E2714" i="22"/>
  <c r="K2713" i="22"/>
  <c r="E2713" i="22"/>
  <c r="K2712" i="22"/>
  <c r="E2712" i="22"/>
  <c r="K2711" i="22"/>
  <c r="E2711" i="22"/>
  <c r="K2710" i="22"/>
  <c r="E2710" i="22"/>
  <c r="K2709" i="22"/>
  <c r="E2709" i="22"/>
  <c r="K2708" i="22"/>
  <c r="E2708" i="22"/>
  <c r="K2707" i="22"/>
  <c r="E2707" i="22"/>
  <c r="K2706" i="22"/>
  <c r="E2706" i="22"/>
  <c r="K2705" i="22"/>
  <c r="E2705" i="22"/>
  <c r="K2704" i="22"/>
  <c r="E2704" i="22"/>
  <c r="K2703" i="22"/>
  <c r="E2703" i="22"/>
  <c r="K2702" i="22"/>
  <c r="E2702" i="22"/>
  <c r="K2701" i="22"/>
  <c r="E2701" i="22"/>
  <c r="K2700" i="22"/>
  <c r="E2700" i="22"/>
  <c r="K2699" i="22"/>
  <c r="E2699" i="22"/>
  <c r="K2698" i="22"/>
  <c r="E2698" i="22"/>
  <c r="K2697" i="22"/>
  <c r="E2697" i="22"/>
  <c r="K2696" i="22"/>
  <c r="E2696" i="22"/>
  <c r="K2695" i="22"/>
  <c r="E2695" i="22"/>
  <c r="K2694" i="22"/>
  <c r="E2694" i="22"/>
  <c r="K2693" i="22"/>
  <c r="E2693" i="22"/>
  <c r="K2692" i="22"/>
  <c r="E2692" i="22"/>
  <c r="K2691" i="22"/>
  <c r="E2691" i="22"/>
  <c r="K2690" i="22"/>
  <c r="E2690" i="22"/>
  <c r="K2689" i="22"/>
  <c r="E2689" i="22"/>
  <c r="K2688" i="22"/>
  <c r="E2688" i="22"/>
  <c r="K2687" i="22"/>
  <c r="E2687" i="22"/>
  <c r="K2686" i="22"/>
  <c r="E2686" i="22"/>
  <c r="K2685" i="22"/>
  <c r="E2685" i="22"/>
  <c r="K2684" i="22"/>
  <c r="E2684" i="22"/>
  <c r="K2683" i="22"/>
  <c r="E2683" i="22"/>
  <c r="K2682" i="22"/>
  <c r="E2682" i="22"/>
  <c r="K2681" i="22"/>
  <c r="E2681" i="22"/>
  <c r="K2680" i="22"/>
  <c r="E2680" i="22"/>
  <c r="K2679" i="22"/>
  <c r="E2679" i="22"/>
  <c r="K2678" i="22"/>
  <c r="E2678" i="22"/>
  <c r="K2677" i="22"/>
  <c r="E2677" i="22"/>
  <c r="K2676" i="22"/>
  <c r="E2676" i="22"/>
  <c r="K2675" i="22"/>
  <c r="E2675" i="22"/>
  <c r="K2674" i="22"/>
  <c r="E2674" i="22"/>
  <c r="K2673" i="22"/>
  <c r="E2673" i="22"/>
  <c r="K2672" i="22"/>
  <c r="E2672" i="22"/>
  <c r="K2671" i="22"/>
  <c r="E2671" i="22"/>
  <c r="K2670" i="22"/>
  <c r="E2670" i="22"/>
  <c r="K2669" i="22"/>
  <c r="E2669" i="22"/>
  <c r="K2668" i="22"/>
  <c r="E2668" i="22"/>
  <c r="K2667" i="22"/>
  <c r="E2667" i="22"/>
  <c r="K2666" i="22"/>
  <c r="E2666" i="22"/>
  <c r="K2665" i="22"/>
  <c r="E2665" i="22"/>
  <c r="K2664" i="22"/>
  <c r="E2664" i="22"/>
  <c r="K2663" i="22"/>
  <c r="E2663" i="22"/>
  <c r="K2662" i="22"/>
  <c r="E2662" i="22"/>
  <c r="K2661" i="22"/>
  <c r="E2661" i="22"/>
  <c r="K2660" i="22"/>
  <c r="E2660" i="22"/>
  <c r="K2659" i="22"/>
  <c r="E2659" i="22"/>
  <c r="K2658" i="22"/>
  <c r="E2658" i="22"/>
  <c r="K2657" i="22"/>
  <c r="E2657" i="22"/>
  <c r="K2656" i="22"/>
  <c r="E2656" i="22"/>
  <c r="K2655" i="22"/>
  <c r="E2655" i="22"/>
  <c r="K2654" i="22"/>
  <c r="E2654" i="22"/>
  <c r="K2653" i="22"/>
  <c r="E2653" i="22"/>
  <c r="K2652" i="22"/>
  <c r="E2652" i="22"/>
  <c r="K2651" i="22"/>
  <c r="E2651" i="22"/>
  <c r="K2650" i="22"/>
  <c r="E2650" i="22"/>
  <c r="K2649" i="22"/>
  <c r="E2649" i="22"/>
  <c r="K2648" i="22"/>
  <c r="E2648" i="22"/>
  <c r="K2647" i="22"/>
  <c r="E2647" i="22"/>
  <c r="K2646" i="22"/>
  <c r="E2646" i="22"/>
  <c r="K2645" i="22"/>
  <c r="E2645" i="22"/>
  <c r="K2644" i="22"/>
  <c r="E2644" i="22"/>
  <c r="K2643" i="22"/>
  <c r="E2643" i="22"/>
  <c r="K2642" i="22"/>
  <c r="E2642" i="22"/>
  <c r="K2641" i="22"/>
  <c r="E2641" i="22"/>
  <c r="K2640" i="22"/>
  <c r="E2640" i="22"/>
  <c r="K2639" i="22"/>
  <c r="E2639" i="22"/>
  <c r="K2638" i="22"/>
  <c r="E2638" i="22"/>
  <c r="K2637" i="22"/>
  <c r="E2637" i="22"/>
  <c r="K2636" i="22"/>
  <c r="E2636" i="22"/>
  <c r="K2635" i="22"/>
  <c r="E2635" i="22"/>
  <c r="K2634" i="22"/>
  <c r="E2634" i="22"/>
  <c r="K2633" i="22"/>
  <c r="E2633" i="22"/>
  <c r="K2632" i="22"/>
  <c r="E2632" i="22"/>
  <c r="K2631" i="22"/>
  <c r="E2631" i="22"/>
  <c r="K2630" i="22"/>
  <c r="E2630" i="22"/>
  <c r="K2629" i="22"/>
  <c r="E2629" i="22"/>
  <c r="K2628" i="22"/>
  <c r="E2628" i="22"/>
  <c r="K2627" i="22"/>
  <c r="E2627" i="22"/>
  <c r="K2626" i="22"/>
  <c r="E2626" i="22"/>
  <c r="K2625" i="22"/>
  <c r="E2625" i="22"/>
  <c r="K2624" i="22"/>
  <c r="E2624" i="22"/>
  <c r="K2623" i="22"/>
  <c r="E2623" i="22"/>
  <c r="K2622" i="22"/>
  <c r="E2622" i="22"/>
  <c r="K2621" i="22"/>
  <c r="E2621" i="22"/>
  <c r="K2620" i="22"/>
  <c r="E2620" i="22"/>
  <c r="K2619" i="22"/>
  <c r="E2619" i="22"/>
  <c r="K2618" i="22"/>
  <c r="E2618" i="22"/>
  <c r="K2617" i="22"/>
  <c r="E2617" i="22"/>
  <c r="K2616" i="22"/>
  <c r="E2616" i="22"/>
  <c r="K2615" i="22"/>
  <c r="E2615" i="22"/>
  <c r="K2614" i="22"/>
  <c r="E2614" i="22"/>
  <c r="K2613" i="22"/>
  <c r="E2613" i="22"/>
  <c r="K2612" i="22"/>
  <c r="E2612" i="22"/>
  <c r="K2611" i="22"/>
  <c r="E2611" i="22"/>
  <c r="K2610" i="22"/>
  <c r="E2610" i="22"/>
  <c r="K2609" i="22"/>
  <c r="E2609" i="22"/>
  <c r="K2608" i="22"/>
  <c r="E2608" i="22"/>
  <c r="K2607" i="22"/>
  <c r="E2607" i="22"/>
  <c r="K2606" i="22"/>
  <c r="E2606" i="22"/>
  <c r="K2605" i="22"/>
  <c r="E2605" i="22"/>
  <c r="K2604" i="22"/>
  <c r="E2604" i="22"/>
  <c r="K2603" i="22"/>
  <c r="E2603" i="22"/>
  <c r="K2602" i="22"/>
  <c r="E2602" i="22"/>
  <c r="K2601" i="22"/>
  <c r="E2601" i="22"/>
  <c r="K2600" i="22"/>
  <c r="E2600" i="22"/>
  <c r="K2599" i="22"/>
  <c r="E2599" i="22"/>
  <c r="K2598" i="22"/>
  <c r="E2598" i="22"/>
  <c r="K2597" i="22"/>
  <c r="E2597" i="22"/>
  <c r="K2596" i="22"/>
  <c r="E2596" i="22"/>
  <c r="K2595" i="22"/>
  <c r="E2595" i="22"/>
  <c r="K2594" i="22"/>
  <c r="E2594" i="22"/>
  <c r="K2593" i="22"/>
  <c r="E2593" i="22"/>
  <c r="K2592" i="22"/>
  <c r="E2592" i="22"/>
  <c r="K2591" i="22"/>
  <c r="E2591" i="22"/>
  <c r="K2590" i="22"/>
  <c r="E2590" i="22"/>
  <c r="K2589" i="22"/>
  <c r="E2589" i="22"/>
  <c r="K2588" i="22"/>
  <c r="E2588" i="22"/>
  <c r="K2587" i="22"/>
  <c r="E2587" i="22"/>
  <c r="K2586" i="22"/>
  <c r="E2586" i="22"/>
  <c r="K2585" i="22"/>
  <c r="E2585" i="22"/>
  <c r="K2584" i="22"/>
  <c r="E2584" i="22"/>
  <c r="K2583" i="22"/>
  <c r="E2583" i="22"/>
  <c r="K2582" i="22"/>
  <c r="E2582" i="22"/>
  <c r="K2581" i="22"/>
  <c r="E2581" i="22"/>
  <c r="K2580" i="22"/>
  <c r="E2580" i="22"/>
  <c r="K2579" i="22"/>
  <c r="E2579" i="22"/>
  <c r="K2578" i="22"/>
  <c r="E2578" i="22"/>
  <c r="K2577" i="22"/>
  <c r="E2577" i="22"/>
  <c r="K2576" i="22"/>
  <c r="E2576" i="22"/>
  <c r="K2575" i="22"/>
  <c r="E2575" i="22"/>
  <c r="K2574" i="22"/>
  <c r="E2574" i="22"/>
  <c r="K2573" i="22"/>
  <c r="E2573" i="22"/>
  <c r="K2572" i="22"/>
  <c r="E2572" i="22"/>
  <c r="K2571" i="22"/>
  <c r="E2571" i="22"/>
  <c r="K2570" i="22"/>
  <c r="E2570" i="22"/>
  <c r="K2569" i="22"/>
  <c r="E2569" i="22"/>
  <c r="K2568" i="22"/>
  <c r="E2568" i="22"/>
  <c r="K2567" i="22"/>
  <c r="E2567" i="22"/>
  <c r="K2566" i="22"/>
  <c r="E2566" i="22"/>
  <c r="K2565" i="22"/>
  <c r="E2565" i="22"/>
  <c r="K2564" i="22"/>
  <c r="E2564" i="22"/>
  <c r="K2563" i="22"/>
  <c r="E2563" i="22"/>
  <c r="K2562" i="22"/>
  <c r="E2562" i="22"/>
  <c r="K2561" i="22"/>
  <c r="E2561" i="22"/>
  <c r="K2560" i="22"/>
  <c r="E2560" i="22"/>
  <c r="K2559" i="22"/>
  <c r="E2559" i="22"/>
  <c r="K2558" i="22"/>
  <c r="E2558" i="22"/>
  <c r="K2557" i="22"/>
  <c r="E2557" i="22"/>
  <c r="K2556" i="22"/>
  <c r="E2556" i="22"/>
  <c r="K2555" i="22"/>
  <c r="E2555" i="22"/>
  <c r="K2554" i="22"/>
  <c r="E2554" i="22"/>
  <c r="K2553" i="22"/>
  <c r="E2553" i="22"/>
  <c r="K2552" i="22"/>
  <c r="E2552" i="22"/>
  <c r="K2551" i="22"/>
  <c r="E2551" i="22"/>
  <c r="K2550" i="22"/>
  <c r="E2550" i="22"/>
  <c r="K2549" i="22"/>
  <c r="E2549" i="22"/>
  <c r="K2548" i="22"/>
  <c r="E2548" i="22"/>
  <c r="K2547" i="22"/>
  <c r="E2547" i="22"/>
  <c r="K2546" i="22"/>
  <c r="E2546" i="22"/>
  <c r="K2545" i="22"/>
  <c r="E2545" i="22"/>
  <c r="K2544" i="22"/>
  <c r="E2544" i="22"/>
  <c r="K2543" i="22"/>
  <c r="E2543" i="22"/>
  <c r="K2542" i="22"/>
  <c r="E2542" i="22"/>
  <c r="K2541" i="22"/>
  <c r="E2541" i="22"/>
  <c r="K2540" i="22"/>
  <c r="E2540" i="22"/>
  <c r="K2539" i="22"/>
  <c r="E2539" i="22"/>
  <c r="K2538" i="22"/>
  <c r="E2538" i="22"/>
  <c r="K2537" i="22"/>
  <c r="E2537" i="22"/>
  <c r="K2536" i="22"/>
  <c r="E2536" i="22"/>
  <c r="K2535" i="22"/>
  <c r="E2535" i="22"/>
  <c r="K2534" i="22"/>
  <c r="E2534" i="22"/>
  <c r="K2533" i="22"/>
  <c r="E2533" i="22"/>
  <c r="K2532" i="22"/>
  <c r="E2532" i="22"/>
  <c r="K2531" i="22"/>
  <c r="E2531" i="22"/>
  <c r="K2530" i="22"/>
  <c r="E2530" i="22"/>
  <c r="K2529" i="22"/>
  <c r="E2529" i="22"/>
  <c r="K2528" i="22"/>
  <c r="E2528" i="22"/>
  <c r="K2527" i="22"/>
  <c r="E2527" i="22"/>
  <c r="K2526" i="22"/>
  <c r="E2526" i="22"/>
  <c r="K2525" i="22"/>
  <c r="E2525" i="22"/>
  <c r="K2524" i="22"/>
  <c r="E2524" i="22"/>
  <c r="K2523" i="22"/>
  <c r="E2523" i="22"/>
  <c r="K2522" i="22"/>
  <c r="E2522" i="22"/>
  <c r="K2521" i="22"/>
  <c r="E2521" i="22"/>
  <c r="K2520" i="22"/>
  <c r="E2520" i="22"/>
  <c r="K2519" i="22"/>
  <c r="E2519" i="22"/>
  <c r="K2518" i="22"/>
  <c r="E2518" i="22"/>
  <c r="K2517" i="22"/>
  <c r="E2517" i="22"/>
  <c r="K2516" i="22"/>
  <c r="E2516" i="22"/>
  <c r="K2515" i="22"/>
  <c r="E2515" i="22"/>
  <c r="K2514" i="22"/>
  <c r="E2514" i="22"/>
  <c r="K2513" i="22"/>
  <c r="E2513" i="22"/>
  <c r="K2512" i="22"/>
  <c r="E2512" i="22"/>
  <c r="K2511" i="22"/>
  <c r="E2511" i="22"/>
  <c r="K2510" i="22"/>
  <c r="E2510" i="22"/>
  <c r="K2509" i="22"/>
  <c r="E2509" i="22"/>
  <c r="K2508" i="22"/>
  <c r="E2508" i="22"/>
  <c r="K2507" i="22"/>
  <c r="E2507" i="22"/>
  <c r="K2506" i="22"/>
  <c r="E2506" i="22"/>
  <c r="K2505" i="22"/>
  <c r="E2505" i="22"/>
  <c r="K2504" i="22"/>
  <c r="E2504" i="22"/>
  <c r="K2503" i="22"/>
  <c r="E2503" i="22"/>
  <c r="K2502" i="22"/>
  <c r="E2502" i="22"/>
  <c r="K2501" i="22"/>
  <c r="E2501" i="22"/>
  <c r="K2500" i="22"/>
  <c r="E2500" i="22"/>
  <c r="K2499" i="22"/>
  <c r="E2499" i="22"/>
  <c r="K2498" i="22"/>
  <c r="E2498" i="22"/>
  <c r="K2497" i="22"/>
  <c r="E2497" i="22"/>
  <c r="K2496" i="22"/>
  <c r="E2496" i="22"/>
  <c r="K2495" i="22"/>
  <c r="E2495" i="22"/>
  <c r="K2494" i="22"/>
  <c r="E2494" i="22"/>
  <c r="K2493" i="22"/>
  <c r="E2493" i="22"/>
  <c r="K2492" i="22"/>
  <c r="E2492" i="22"/>
  <c r="K2491" i="22"/>
  <c r="E2491" i="22"/>
  <c r="K2490" i="22"/>
  <c r="E2490" i="22"/>
  <c r="K2489" i="22"/>
  <c r="E2489" i="22"/>
  <c r="K2488" i="22"/>
  <c r="E2488" i="22"/>
  <c r="K2487" i="22"/>
  <c r="E2487" i="22"/>
  <c r="K2486" i="22"/>
  <c r="E2486" i="22"/>
  <c r="K2485" i="22"/>
  <c r="E2485" i="22"/>
  <c r="K2484" i="22"/>
  <c r="E2484" i="22"/>
  <c r="K2483" i="22"/>
  <c r="E2483" i="22"/>
  <c r="K2482" i="22"/>
  <c r="E2482" i="22"/>
  <c r="K2481" i="22"/>
  <c r="E2481" i="22"/>
  <c r="K2480" i="22"/>
  <c r="E2480" i="22"/>
  <c r="K2479" i="22"/>
  <c r="E2479" i="22"/>
  <c r="K2478" i="22"/>
  <c r="E2478" i="22"/>
  <c r="K2477" i="22"/>
  <c r="E2477" i="22"/>
  <c r="K2476" i="22"/>
  <c r="E2476" i="22"/>
  <c r="K2475" i="22"/>
  <c r="E2475" i="22"/>
  <c r="K2474" i="22"/>
  <c r="E2474" i="22"/>
  <c r="K2473" i="22"/>
  <c r="E2473" i="22"/>
  <c r="K2472" i="22"/>
  <c r="E2472" i="22"/>
  <c r="K2471" i="22"/>
  <c r="E2471" i="22"/>
  <c r="K2470" i="22"/>
  <c r="E2470" i="22"/>
  <c r="K2469" i="22"/>
  <c r="E2469" i="22"/>
  <c r="K2468" i="22"/>
  <c r="E2468" i="22"/>
  <c r="K2467" i="22"/>
  <c r="E2467" i="22"/>
  <c r="K2466" i="22"/>
  <c r="E2466" i="22"/>
  <c r="K2465" i="22"/>
  <c r="E2465" i="22"/>
  <c r="K2464" i="22"/>
  <c r="E2464" i="22"/>
  <c r="K2463" i="22"/>
  <c r="E2463" i="22"/>
  <c r="K2462" i="22"/>
  <c r="E2462" i="22"/>
  <c r="K2461" i="22"/>
  <c r="E2461" i="22"/>
  <c r="K2460" i="22"/>
  <c r="E2460" i="22"/>
  <c r="K2459" i="22"/>
  <c r="E2459" i="22"/>
  <c r="K2458" i="22"/>
  <c r="E2458" i="22"/>
  <c r="K2457" i="22"/>
  <c r="E2457" i="22"/>
  <c r="K2456" i="22"/>
  <c r="E2456" i="22"/>
  <c r="K2455" i="22"/>
  <c r="E2455" i="22"/>
  <c r="K2454" i="22"/>
  <c r="E2454" i="22"/>
  <c r="K2453" i="22"/>
  <c r="E2453" i="22"/>
  <c r="K2452" i="22"/>
  <c r="E2452" i="22"/>
  <c r="K2451" i="22"/>
  <c r="E2451" i="22"/>
  <c r="K2450" i="22"/>
  <c r="E2450" i="22"/>
  <c r="K2449" i="22"/>
  <c r="E2449" i="22"/>
  <c r="K2448" i="22"/>
  <c r="E2448" i="22"/>
  <c r="K2447" i="22"/>
  <c r="E2447" i="22"/>
  <c r="K2446" i="22"/>
  <c r="E2446" i="22"/>
  <c r="K2445" i="22"/>
  <c r="E2445" i="22"/>
  <c r="K2444" i="22"/>
  <c r="E2444" i="22"/>
  <c r="K2443" i="22"/>
  <c r="E2443" i="22"/>
  <c r="K2442" i="22"/>
  <c r="E2442" i="22"/>
  <c r="K2441" i="22"/>
  <c r="E2441" i="22"/>
  <c r="K2440" i="22"/>
  <c r="E2440" i="22"/>
  <c r="K2439" i="22"/>
  <c r="E2439" i="22"/>
  <c r="K2438" i="22"/>
  <c r="E2438" i="22"/>
  <c r="K2437" i="22"/>
  <c r="E2437" i="22"/>
  <c r="K2436" i="22"/>
  <c r="E2436" i="22"/>
  <c r="K2435" i="22"/>
  <c r="E2435" i="22"/>
  <c r="K2434" i="22"/>
  <c r="E2434" i="22"/>
  <c r="K2433" i="22"/>
  <c r="E2433" i="22"/>
  <c r="K2432" i="22"/>
  <c r="E2432" i="22"/>
  <c r="K2431" i="22"/>
  <c r="E2431" i="22"/>
  <c r="K2430" i="22"/>
  <c r="E2430" i="22"/>
  <c r="K2429" i="22"/>
  <c r="E2429" i="22"/>
  <c r="K2428" i="22"/>
  <c r="E2428" i="22"/>
  <c r="K2427" i="22"/>
  <c r="E2427" i="22"/>
  <c r="K2426" i="22"/>
  <c r="E2426" i="22"/>
  <c r="K2425" i="22"/>
  <c r="E2425" i="22"/>
  <c r="K2424" i="22"/>
  <c r="E2424" i="22"/>
  <c r="K2423" i="22"/>
  <c r="E2423" i="22"/>
  <c r="K2422" i="22"/>
  <c r="E2422" i="22"/>
  <c r="K2421" i="22"/>
  <c r="E2421" i="22"/>
  <c r="K2420" i="22"/>
  <c r="E2420" i="22"/>
  <c r="K2419" i="22"/>
  <c r="E2419" i="22"/>
  <c r="K2418" i="22"/>
  <c r="E2418" i="22"/>
  <c r="K2417" i="22"/>
  <c r="E2417" i="22"/>
  <c r="K2416" i="22"/>
  <c r="E2416" i="22"/>
  <c r="K2415" i="22"/>
  <c r="E2415" i="22"/>
  <c r="K2414" i="22"/>
  <c r="E2414" i="22"/>
  <c r="K2413" i="22"/>
  <c r="E2413" i="22"/>
  <c r="K2412" i="22"/>
  <c r="E2412" i="22"/>
  <c r="K2411" i="22"/>
  <c r="E2411" i="22"/>
  <c r="K2410" i="22"/>
  <c r="E2410" i="22"/>
  <c r="K2409" i="22"/>
  <c r="E2409" i="22"/>
  <c r="K2408" i="22"/>
  <c r="E2408" i="22"/>
  <c r="K2407" i="22"/>
  <c r="E2407" i="22"/>
  <c r="K2406" i="22"/>
  <c r="E2406" i="22"/>
  <c r="K2405" i="22"/>
  <c r="E2405" i="22"/>
  <c r="K2404" i="22"/>
  <c r="E2404" i="22"/>
  <c r="K2403" i="22"/>
  <c r="E2403" i="22"/>
  <c r="K2402" i="22"/>
  <c r="E2402" i="22"/>
  <c r="K2401" i="22"/>
  <c r="E2401" i="22"/>
  <c r="K2400" i="22"/>
  <c r="E2400" i="22"/>
  <c r="K2399" i="22"/>
  <c r="E2399" i="22"/>
  <c r="K2398" i="22"/>
  <c r="E2398" i="22"/>
  <c r="K2397" i="22"/>
  <c r="E2397" i="22"/>
  <c r="K2396" i="22"/>
  <c r="E2396" i="22"/>
  <c r="K2395" i="22"/>
  <c r="E2395" i="22"/>
  <c r="K2394" i="22"/>
  <c r="E2394" i="22"/>
  <c r="K2393" i="22"/>
  <c r="E2393" i="22"/>
  <c r="K2392" i="22"/>
  <c r="E2392" i="22"/>
  <c r="K2391" i="22"/>
  <c r="E2391" i="22"/>
  <c r="K2390" i="22"/>
  <c r="E2390" i="22"/>
  <c r="K2389" i="22"/>
  <c r="E2389" i="22"/>
  <c r="K2388" i="22"/>
  <c r="E2388" i="22"/>
  <c r="K2387" i="22"/>
  <c r="E2387" i="22"/>
  <c r="K2386" i="22"/>
  <c r="E2386" i="22"/>
  <c r="K2385" i="22"/>
  <c r="E2385" i="22"/>
  <c r="K2384" i="22"/>
  <c r="E2384" i="22"/>
  <c r="K2383" i="22"/>
  <c r="E2383" i="22"/>
  <c r="K2382" i="22"/>
  <c r="E2382" i="22"/>
  <c r="K2381" i="22"/>
  <c r="E2381" i="22"/>
  <c r="K2380" i="22"/>
  <c r="E2380" i="22"/>
  <c r="K2379" i="22"/>
  <c r="E2379" i="22"/>
  <c r="K2378" i="22"/>
  <c r="E2378" i="22"/>
  <c r="K2377" i="22"/>
  <c r="E2377" i="22"/>
  <c r="K2376" i="22"/>
  <c r="E2376" i="22"/>
  <c r="K2375" i="22"/>
  <c r="E2375" i="22"/>
  <c r="K2374" i="22"/>
  <c r="E2374" i="22"/>
  <c r="K2373" i="22"/>
  <c r="E2373" i="22"/>
  <c r="K2372" i="22"/>
  <c r="E2372" i="22"/>
  <c r="K2371" i="22"/>
  <c r="E2371" i="22"/>
  <c r="K2370" i="22"/>
  <c r="E2370" i="22"/>
  <c r="K2369" i="22"/>
  <c r="E2369" i="22"/>
  <c r="K2368" i="22"/>
  <c r="E2368" i="22"/>
  <c r="K2367" i="22"/>
  <c r="E2367" i="22"/>
  <c r="K2366" i="22"/>
  <c r="E2366" i="22"/>
  <c r="K2365" i="22"/>
  <c r="E2365" i="22"/>
  <c r="K2364" i="22"/>
  <c r="E2364" i="22"/>
  <c r="K2363" i="22"/>
  <c r="E2363" i="22"/>
  <c r="K2362" i="22"/>
  <c r="E2362" i="22"/>
  <c r="K2361" i="22"/>
  <c r="E2361" i="22"/>
  <c r="K2360" i="22"/>
  <c r="E2360" i="22"/>
  <c r="K2359" i="22"/>
  <c r="E2359" i="22"/>
  <c r="K2358" i="22"/>
  <c r="E2358" i="22"/>
  <c r="K2357" i="22"/>
  <c r="E2357" i="22"/>
  <c r="K2356" i="22"/>
  <c r="E2356" i="22"/>
  <c r="K2355" i="22"/>
  <c r="E2355" i="22"/>
  <c r="K2354" i="22"/>
  <c r="E2354" i="22"/>
  <c r="K2353" i="22"/>
  <c r="E2353" i="22"/>
  <c r="K2352" i="22"/>
  <c r="E2352" i="22"/>
  <c r="K2351" i="22"/>
  <c r="E2351" i="22"/>
  <c r="K2350" i="22"/>
  <c r="E2350" i="22"/>
  <c r="K2349" i="22"/>
  <c r="E2349" i="22"/>
  <c r="K2348" i="22"/>
  <c r="E2348" i="22"/>
  <c r="K2347" i="22"/>
  <c r="E2347" i="22"/>
  <c r="K2346" i="22"/>
  <c r="E2346" i="22"/>
  <c r="K2345" i="22"/>
  <c r="E2345" i="22"/>
  <c r="K2344" i="22"/>
  <c r="E2344" i="22"/>
  <c r="K2343" i="22"/>
  <c r="E2343" i="22"/>
  <c r="K2342" i="22"/>
  <c r="E2342" i="22"/>
  <c r="K2341" i="22"/>
  <c r="E2341" i="22"/>
  <c r="K2340" i="22"/>
  <c r="E2340" i="22"/>
  <c r="K2339" i="22"/>
  <c r="E2339" i="22"/>
  <c r="K2338" i="22"/>
  <c r="E2338" i="22"/>
  <c r="K2337" i="22"/>
  <c r="E2337" i="22"/>
  <c r="K2336" i="22"/>
  <c r="E2336" i="22"/>
  <c r="K2335" i="22"/>
  <c r="E2335" i="22"/>
  <c r="K2334" i="22"/>
  <c r="E2334" i="22"/>
  <c r="K2333" i="22"/>
  <c r="E2333" i="22"/>
  <c r="K2332" i="22"/>
  <c r="E2332" i="22"/>
  <c r="K2331" i="22"/>
  <c r="E2331" i="22"/>
  <c r="K2330" i="22"/>
  <c r="E2330" i="22"/>
  <c r="K2329" i="22"/>
  <c r="E2329" i="22"/>
  <c r="K2328" i="22"/>
  <c r="E2328" i="22"/>
  <c r="K2327" i="22"/>
  <c r="E2327" i="22"/>
  <c r="K2326" i="22"/>
  <c r="E2326" i="22"/>
  <c r="K2325" i="22"/>
  <c r="E2325" i="22"/>
  <c r="K2324" i="22"/>
  <c r="E2324" i="22"/>
  <c r="K2323" i="22"/>
  <c r="E2323" i="22"/>
  <c r="K2322" i="22"/>
  <c r="E2322" i="22"/>
  <c r="K2321" i="22"/>
  <c r="E2321" i="22"/>
  <c r="K2320" i="22"/>
  <c r="E2320" i="22"/>
  <c r="K2319" i="22"/>
  <c r="E2319" i="22"/>
  <c r="K2318" i="22"/>
  <c r="E2318" i="22"/>
  <c r="K2317" i="22"/>
  <c r="E2317" i="22"/>
  <c r="K2316" i="22"/>
  <c r="E2316" i="22"/>
  <c r="K2315" i="22"/>
  <c r="E2315" i="22"/>
  <c r="K2314" i="22"/>
  <c r="E2314" i="22"/>
  <c r="K2313" i="22"/>
  <c r="E2313" i="22"/>
  <c r="K2312" i="22"/>
  <c r="E2312" i="22"/>
  <c r="K2311" i="22"/>
  <c r="E2311" i="22"/>
  <c r="K2310" i="22"/>
  <c r="E2310" i="22"/>
  <c r="K2309" i="22"/>
  <c r="E2309" i="22"/>
  <c r="K2308" i="22"/>
  <c r="E2308" i="22"/>
  <c r="K2307" i="22"/>
  <c r="E2307" i="22"/>
  <c r="K2306" i="22"/>
  <c r="E2306" i="22"/>
  <c r="K2305" i="22"/>
  <c r="E2305" i="22"/>
  <c r="K2304" i="22"/>
  <c r="E2304" i="22"/>
  <c r="K2303" i="22"/>
  <c r="E2303" i="22"/>
  <c r="K2302" i="22"/>
  <c r="E2302" i="22"/>
  <c r="K2301" i="22"/>
  <c r="E2301" i="22"/>
  <c r="K2300" i="22"/>
  <c r="E2300" i="22"/>
  <c r="K2299" i="22"/>
  <c r="E2299" i="22"/>
  <c r="K2298" i="22"/>
  <c r="E2298" i="22"/>
  <c r="K2297" i="22"/>
  <c r="E2297" i="22"/>
  <c r="K2296" i="22"/>
  <c r="E2296" i="22"/>
  <c r="K2295" i="22"/>
  <c r="E2295" i="22"/>
  <c r="K2294" i="22"/>
  <c r="E2294" i="22"/>
  <c r="K2293" i="22"/>
  <c r="E2293" i="22"/>
  <c r="K2292" i="22"/>
  <c r="E2292" i="22"/>
  <c r="K2291" i="22"/>
  <c r="E2291" i="22"/>
  <c r="K2290" i="22"/>
  <c r="E2290" i="22"/>
  <c r="K2289" i="22"/>
  <c r="E2289" i="22"/>
  <c r="K2288" i="22"/>
  <c r="E2288" i="22"/>
  <c r="K2287" i="22"/>
  <c r="E2287" i="22"/>
  <c r="K2286" i="22"/>
  <c r="E2286" i="22"/>
  <c r="K2285" i="22"/>
  <c r="E2285" i="22"/>
  <c r="K2284" i="22"/>
  <c r="E2284" i="22"/>
  <c r="K2283" i="22"/>
  <c r="E2283" i="22"/>
  <c r="K2282" i="22"/>
  <c r="E2282" i="22"/>
  <c r="K2281" i="22"/>
  <c r="E2281" i="22"/>
  <c r="K2280" i="22"/>
  <c r="E2280" i="22"/>
  <c r="K2279" i="22"/>
  <c r="E2279" i="22"/>
  <c r="K2278" i="22"/>
  <c r="E2278" i="22"/>
  <c r="K2277" i="22"/>
  <c r="E2277" i="22"/>
  <c r="K2276" i="22"/>
  <c r="E2276" i="22"/>
  <c r="K2275" i="22"/>
  <c r="E2275" i="22"/>
  <c r="K2274" i="22"/>
  <c r="E2274" i="22"/>
  <c r="K2273" i="22"/>
  <c r="E2273" i="22"/>
  <c r="K2272" i="22"/>
  <c r="E2272" i="22"/>
  <c r="K2271" i="22"/>
  <c r="E2271" i="22"/>
  <c r="K2270" i="22"/>
  <c r="E2270" i="22"/>
  <c r="K2269" i="22"/>
  <c r="E2269" i="22"/>
  <c r="K2268" i="22"/>
  <c r="E2268" i="22"/>
  <c r="K2267" i="22"/>
  <c r="E2267" i="22"/>
  <c r="K2266" i="22"/>
  <c r="E2266" i="22"/>
  <c r="K2265" i="22"/>
  <c r="E2265" i="22"/>
  <c r="K2264" i="22"/>
  <c r="E2264" i="22"/>
  <c r="K2263" i="22"/>
  <c r="E2263" i="22"/>
  <c r="K2262" i="22"/>
  <c r="E2262" i="22"/>
  <c r="K2261" i="22"/>
  <c r="E2261" i="22"/>
  <c r="K2260" i="22"/>
  <c r="E2260" i="22"/>
  <c r="K2259" i="22"/>
  <c r="E2259" i="22"/>
  <c r="K2258" i="22"/>
  <c r="E2258" i="22"/>
  <c r="K2257" i="22"/>
  <c r="E2257" i="22"/>
  <c r="K2256" i="22"/>
  <c r="E2256" i="22"/>
  <c r="K2255" i="22"/>
  <c r="E2255" i="22"/>
  <c r="K2254" i="22"/>
  <c r="E2254" i="22"/>
  <c r="K2253" i="22"/>
  <c r="E2253" i="22"/>
  <c r="K2252" i="22"/>
  <c r="E2252" i="22"/>
  <c r="K2251" i="22"/>
  <c r="E2251" i="22"/>
  <c r="K2250" i="22"/>
  <c r="E2250" i="22"/>
  <c r="K2249" i="22"/>
  <c r="E2249" i="22"/>
  <c r="K2248" i="22"/>
  <c r="E2248" i="22"/>
  <c r="K2247" i="22"/>
  <c r="E2247" i="22"/>
  <c r="K2246" i="22"/>
  <c r="E2246" i="22"/>
  <c r="K2245" i="22"/>
  <c r="E2245" i="22"/>
  <c r="K2244" i="22"/>
  <c r="E2244" i="22"/>
  <c r="K2243" i="22"/>
  <c r="E2243" i="22"/>
  <c r="K2242" i="22"/>
  <c r="E2242" i="22"/>
  <c r="K2241" i="22"/>
  <c r="E2241" i="22"/>
  <c r="K2240" i="22"/>
  <c r="E2240" i="22"/>
  <c r="K2239" i="22"/>
  <c r="E2239" i="22"/>
  <c r="K2238" i="22"/>
  <c r="E2238" i="22"/>
  <c r="K2237" i="22"/>
  <c r="E2237" i="22"/>
  <c r="K2236" i="22"/>
  <c r="E2236" i="22"/>
  <c r="K2235" i="22"/>
  <c r="E2235" i="22"/>
  <c r="K2234" i="22"/>
  <c r="E2234" i="22"/>
  <c r="K2233" i="22"/>
  <c r="E2233" i="22"/>
  <c r="K2232" i="22"/>
  <c r="E2232" i="22"/>
  <c r="K2231" i="22"/>
  <c r="E2231" i="22"/>
  <c r="K2230" i="22"/>
  <c r="E2230" i="22"/>
  <c r="K2229" i="22"/>
  <c r="E2229" i="22"/>
  <c r="K2228" i="22"/>
  <c r="E2228" i="22"/>
  <c r="K2227" i="22"/>
  <c r="E2227" i="22"/>
  <c r="K2226" i="22"/>
  <c r="E2226" i="22"/>
  <c r="K2225" i="22"/>
  <c r="E2225" i="22"/>
  <c r="K2224" i="22"/>
  <c r="E2224" i="22"/>
  <c r="K2223" i="22"/>
  <c r="E2223" i="22"/>
  <c r="K2222" i="22"/>
  <c r="E2222" i="22"/>
  <c r="K2221" i="22"/>
  <c r="E2221" i="22"/>
  <c r="K2220" i="22"/>
  <c r="E2220" i="22"/>
  <c r="K2219" i="22"/>
  <c r="E2219" i="22"/>
  <c r="K2218" i="22"/>
  <c r="E2218" i="22"/>
  <c r="K2217" i="22"/>
  <c r="E2217" i="22"/>
  <c r="K2216" i="22"/>
  <c r="E2216" i="22"/>
  <c r="K2215" i="22"/>
  <c r="E2215" i="22"/>
  <c r="K2214" i="22"/>
  <c r="E2214" i="22"/>
  <c r="K2213" i="22"/>
  <c r="E2213" i="22"/>
  <c r="K2212" i="22"/>
  <c r="E2212" i="22"/>
  <c r="K2211" i="22"/>
  <c r="E2211" i="22"/>
  <c r="K2210" i="22"/>
  <c r="E2210" i="22"/>
  <c r="K2209" i="22"/>
  <c r="E2209" i="22"/>
  <c r="K2208" i="22"/>
  <c r="E2208" i="22"/>
  <c r="K2207" i="22"/>
  <c r="E2207" i="22"/>
  <c r="K2206" i="22"/>
  <c r="E2206" i="22"/>
  <c r="K2205" i="22"/>
  <c r="E2205" i="22"/>
  <c r="K2204" i="22"/>
  <c r="E2204" i="22"/>
  <c r="K2203" i="22"/>
  <c r="E2203" i="22"/>
  <c r="K2202" i="22"/>
  <c r="E2202" i="22"/>
  <c r="K2201" i="22"/>
  <c r="E2201" i="22"/>
  <c r="K2200" i="22"/>
  <c r="E2200" i="22"/>
  <c r="K2199" i="22"/>
  <c r="E2199" i="22"/>
  <c r="K2198" i="22"/>
  <c r="E2198" i="22"/>
  <c r="K2197" i="22"/>
  <c r="E2197" i="22"/>
  <c r="K2196" i="22"/>
  <c r="E2196" i="22"/>
  <c r="K2195" i="22"/>
  <c r="E2195" i="22"/>
  <c r="K2194" i="22"/>
  <c r="E2194" i="22"/>
  <c r="K2193" i="22"/>
  <c r="E2193" i="22"/>
  <c r="K2192" i="22"/>
  <c r="E2192" i="22"/>
  <c r="K2191" i="22"/>
  <c r="E2191" i="22"/>
  <c r="K2190" i="22"/>
  <c r="E2190" i="22"/>
  <c r="K2189" i="22"/>
  <c r="E2189" i="22"/>
  <c r="K2188" i="22"/>
  <c r="E2188" i="22"/>
  <c r="K2187" i="22"/>
  <c r="E2187" i="22"/>
  <c r="K2186" i="22"/>
  <c r="E2186" i="22"/>
  <c r="K2185" i="22"/>
  <c r="E2185" i="22"/>
  <c r="K2184" i="22"/>
  <c r="E2184" i="22"/>
  <c r="K2183" i="22"/>
  <c r="E2183" i="22"/>
  <c r="K2182" i="22"/>
  <c r="E2182" i="22"/>
  <c r="K2181" i="22"/>
  <c r="E2181" i="22"/>
  <c r="K2180" i="22"/>
  <c r="E2180" i="22"/>
  <c r="K2179" i="22"/>
  <c r="E2179" i="22"/>
  <c r="K2178" i="22"/>
  <c r="E2178" i="22"/>
  <c r="K2177" i="22"/>
  <c r="E2177" i="22"/>
  <c r="K2176" i="22"/>
  <c r="E2176" i="22"/>
  <c r="K2175" i="22"/>
  <c r="E2175" i="22"/>
  <c r="K2174" i="22"/>
  <c r="E2174" i="22"/>
  <c r="K2173" i="22"/>
  <c r="E2173" i="22"/>
  <c r="K2172" i="22"/>
  <c r="E2172" i="22"/>
  <c r="K2171" i="22"/>
  <c r="E2171" i="22"/>
  <c r="K2170" i="22"/>
  <c r="E2170" i="22"/>
  <c r="K2169" i="22"/>
  <c r="E2169" i="22"/>
  <c r="K2168" i="22"/>
  <c r="E2168" i="22"/>
  <c r="K2167" i="22"/>
  <c r="E2167" i="22"/>
  <c r="K2166" i="22"/>
  <c r="E2166" i="22"/>
  <c r="K2165" i="22"/>
  <c r="E2165" i="22"/>
  <c r="K2164" i="22"/>
  <c r="E2164" i="22"/>
  <c r="K2163" i="22"/>
  <c r="E2163" i="22"/>
  <c r="K2162" i="22"/>
  <c r="E2162" i="22"/>
  <c r="K2161" i="22"/>
  <c r="E2161" i="22"/>
  <c r="K2160" i="22"/>
  <c r="E2160" i="22"/>
  <c r="K2159" i="22"/>
  <c r="E2159" i="22"/>
  <c r="K2158" i="22"/>
  <c r="E2158" i="22"/>
  <c r="K2157" i="22"/>
  <c r="E2157" i="22"/>
  <c r="K2156" i="22"/>
  <c r="E2156" i="22"/>
  <c r="K2155" i="22"/>
  <c r="E2155" i="22"/>
  <c r="K2154" i="22"/>
  <c r="E2154" i="22"/>
  <c r="K2153" i="22"/>
  <c r="E2153" i="22"/>
  <c r="K2152" i="22"/>
  <c r="E2152" i="22"/>
  <c r="K2151" i="22"/>
  <c r="E2151" i="22"/>
  <c r="K2150" i="22"/>
  <c r="E2150" i="22"/>
  <c r="K2149" i="22"/>
  <c r="E2149" i="22"/>
  <c r="K2148" i="22"/>
  <c r="E2148" i="22"/>
  <c r="K2147" i="22"/>
  <c r="E2147" i="22"/>
  <c r="K2146" i="22"/>
  <c r="E2146" i="22"/>
  <c r="K2145" i="22"/>
  <c r="E2145" i="22"/>
  <c r="K2144" i="22"/>
  <c r="E2144" i="22"/>
  <c r="K2143" i="22"/>
  <c r="E2143" i="22"/>
  <c r="K2142" i="22"/>
  <c r="E2142" i="22"/>
  <c r="K2141" i="22"/>
  <c r="E2141" i="22"/>
  <c r="K2140" i="22"/>
  <c r="E2140" i="22"/>
  <c r="K2139" i="22"/>
  <c r="E2139" i="22"/>
  <c r="K2138" i="22"/>
  <c r="E2138" i="22"/>
  <c r="K2137" i="22"/>
  <c r="E2137" i="22"/>
  <c r="K2136" i="22"/>
  <c r="E2136" i="22"/>
  <c r="K2135" i="22"/>
  <c r="E2135" i="22"/>
  <c r="K2134" i="22"/>
  <c r="E2134" i="22"/>
  <c r="K2133" i="22"/>
  <c r="E2133" i="22"/>
  <c r="K2132" i="22"/>
  <c r="E2132" i="22"/>
  <c r="K2131" i="22"/>
  <c r="E2131" i="22"/>
  <c r="K2130" i="22"/>
  <c r="E2130" i="22"/>
  <c r="K2129" i="22"/>
  <c r="E2129" i="22"/>
  <c r="K2128" i="22"/>
  <c r="E2128" i="22"/>
  <c r="K2127" i="22"/>
  <c r="E2127" i="22"/>
  <c r="K2126" i="22"/>
  <c r="E2126" i="22"/>
  <c r="K2125" i="22"/>
  <c r="E2125" i="22"/>
  <c r="K2124" i="22"/>
  <c r="E2124" i="22"/>
  <c r="K2123" i="22"/>
  <c r="E2123" i="22"/>
  <c r="K2122" i="22"/>
  <c r="E2122" i="22"/>
  <c r="K2121" i="22"/>
  <c r="E2121" i="22"/>
  <c r="K2120" i="22"/>
  <c r="E2120" i="22"/>
  <c r="K2119" i="22"/>
  <c r="E2119" i="22"/>
  <c r="K2118" i="22"/>
  <c r="E2118" i="22"/>
  <c r="K2117" i="22"/>
  <c r="E2117" i="22"/>
  <c r="K2116" i="22"/>
  <c r="E2116" i="22"/>
  <c r="K2115" i="22"/>
  <c r="E2115" i="22"/>
  <c r="K2114" i="22"/>
  <c r="E2114" i="22"/>
  <c r="K2113" i="22"/>
  <c r="E2113" i="22"/>
  <c r="K2112" i="22"/>
  <c r="E2112" i="22"/>
  <c r="K2111" i="22"/>
  <c r="E2111" i="22"/>
  <c r="K2110" i="22"/>
  <c r="E2110" i="22"/>
  <c r="K2109" i="22"/>
  <c r="E2109" i="22"/>
  <c r="K2108" i="22"/>
  <c r="E2108" i="22"/>
  <c r="K2107" i="22"/>
  <c r="E2107" i="22"/>
  <c r="K2106" i="22"/>
  <c r="E2106" i="22"/>
  <c r="K2105" i="22"/>
  <c r="E2105" i="22"/>
  <c r="K2104" i="22"/>
  <c r="E2104" i="22"/>
  <c r="K2103" i="22"/>
  <c r="E2103" i="22"/>
  <c r="K2102" i="22"/>
  <c r="E2102" i="22"/>
  <c r="K2101" i="22"/>
  <c r="E2101" i="22"/>
  <c r="K2100" i="22"/>
  <c r="E2100" i="22"/>
  <c r="K2099" i="22"/>
  <c r="E2099" i="22"/>
  <c r="K2098" i="22"/>
  <c r="E2098" i="22"/>
  <c r="K2097" i="22"/>
  <c r="E2097" i="22"/>
  <c r="K2096" i="22"/>
  <c r="E2096" i="22"/>
  <c r="K2095" i="22"/>
  <c r="E2095" i="22"/>
  <c r="K2094" i="22"/>
  <c r="E2094" i="22"/>
  <c r="K2093" i="22"/>
  <c r="E2093" i="22"/>
  <c r="K2092" i="22"/>
  <c r="E2092" i="22"/>
  <c r="K2091" i="22"/>
  <c r="E2091" i="22"/>
  <c r="K2090" i="22"/>
  <c r="E2090" i="22"/>
  <c r="K2089" i="22"/>
  <c r="E2089" i="22"/>
  <c r="K2088" i="22"/>
  <c r="E2088" i="22"/>
  <c r="K2087" i="22"/>
  <c r="E2087" i="22"/>
  <c r="K2086" i="22"/>
  <c r="E2086" i="22"/>
  <c r="K2085" i="22"/>
  <c r="E2085" i="22"/>
  <c r="K2084" i="22"/>
  <c r="E2084" i="22"/>
  <c r="K2083" i="22"/>
  <c r="E2083" i="22"/>
  <c r="K2082" i="22"/>
  <c r="E2082" i="22"/>
  <c r="K2081" i="22"/>
  <c r="E2081" i="22"/>
  <c r="K2080" i="22"/>
  <c r="E2080" i="22"/>
  <c r="K2079" i="22"/>
  <c r="E2079" i="22"/>
  <c r="K2078" i="22"/>
  <c r="E2078" i="22"/>
  <c r="K2077" i="22"/>
  <c r="E2077" i="22"/>
  <c r="K2076" i="22"/>
  <c r="E2076" i="22"/>
  <c r="K2075" i="22"/>
  <c r="E2075" i="22"/>
  <c r="K2074" i="22"/>
  <c r="E2074" i="22"/>
  <c r="K2073" i="22"/>
  <c r="E2073" i="22"/>
  <c r="K2072" i="22"/>
  <c r="E2072" i="22"/>
  <c r="K2071" i="22"/>
  <c r="E2071" i="22"/>
  <c r="K2070" i="22"/>
  <c r="E2070" i="22"/>
  <c r="K2069" i="22"/>
  <c r="E2069" i="22"/>
  <c r="K2068" i="22"/>
  <c r="E2068" i="22"/>
  <c r="K2067" i="22"/>
  <c r="E2067" i="22"/>
  <c r="K2066" i="22"/>
  <c r="E2066" i="22"/>
  <c r="K2065" i="22"/>
  <c r="E2065" i="22"/>
  <c r="K2064" i="22"/>
  <c r="E2064" i="22"/>
  <c r="K2063" i="22"/>
  <c r="E2063" i="22"/>
  <c r="K2062" i="22"/>
  <c r="E2062" i="22"/>
  <c r="K2061" i="22"/>
  <c r="E2061" i="22"/>
  <c r="K2060" i="22"/>
  <c r="E2060" i="22"/>
  <c r="K2059" i="22"/>
  <c r="E2059" i="22"/>
  <c r="K2058" i="22"/>
  <c r="E2058" i="22"/>
  <c r="K2057" i="22"/>
  <c r="E2057" i="22"/>
  <c r="K2056" i="22"/>
  <c r="E2056" i="22"/>
  <c r="K2055" i="22"/>
  <c r="E2055" i="22"/>
  <c r="K2054" i="22"/>
  <c r="E2054" i="22"/>
  <c r="K2053" i="22"/>
  <c r="E2053" i="22"/>
  <c r="K2052" i="22"/>
  <c r="E2052" i="22"/>
  <c r="K2051" i="22"/>
  <c r="E2051" i="22"/>
  <c r="K2050" i="22"/>
  <c r="E2050" i="22"/>
  <c r="K2049" i="22"/>
  <c r="E2049" i="22"/>
  <c r="K2048" i="22"/>
  <c r="E2048" i="22"/>
  <c r="K2047" i="22"/>
  <c r="E2047" i="22"/>
  <c r="K2046" i="22"/>
  <c r="E2046" i="22"/>
  <c r="K2045" i="22"/>
  <c r="E2045" i="22"/>
  <c r="K2044" i="22"/>
  <c r="E2044" i="22"/>
  <c r="K2043" i="22"/>
  <c r="E2043" i="22"/>
  <c r="K2042" i="22"/>
  <c r="E2042" i="22"/>
  <c r="K2041" i="22"/>
  <c r="E2041" i="22"/>
  <c r="K2040" i="22"/>
  <c r="E2040" i="22"/>
  <c r="K2039" i="22"/>
  <c r="E2039" i="22"/>
  <c r="K2038" i="22"/>
  <c r="E2038" i="22"/>
  <c r="K2037" i="22"/>
  <c r="E2037" i="22"/>
  <c r="K2036" i="22"/>
  <c r="E2036" i="22"/>
  <c r="K2035" i="22"/>
  <c r="E2035" i="22"/>
  <c r="K2034" i="22"/>
  <c r="E2034" i="22"/>
  <c r="K2033" i="22"/>
  <c r="E2033" i="22"/>
  <c r="K2032" i="22"/>
  <c r="E2032" i="22"/>
  <c r="K2031" i="22"/>
  <c r="E2031" i="22"/>
  <c r="K2030" i="22"/>
  <c r="E2030" i="22"/>
  <c r="K2029" i="22"/>
  <c r="E2029" i="22"/>
  <c r="K2028" i="22"/>
  <c r="E2028" i="22"/>
  <c r="K2027" i="22"/>
  <c r="E2027" i="22"/>
  <c r="K2026" i="22"/>
  <c r="E2026" i="22"/>
  <c r="K2025" i="22"/>
  <c r="E2025" i="22"/>
  <c r="K2024" i="22"/>
  <c r="E2024" i="22"/>
  <c r="K2023" i="22"/>
  <c r="E2023" i="22"/>
  <c r="K2022" i="22"/>
  <c r="E2022" i="22"/>
  <c r="K2021" i="22"/>
  <c r="E2021" i="22"/>
  <c r="K2020" i="22"/>
  <c r="E2020" i="22"/>
  <c r="K2019" i="22"/>
  <c r="E2019" i="22"/>
  <c r="K2018" i="22"/>
  <c r="E2018" i="22"/>
  <c r="K2017" i="22"/>
  <c r="E2017" i="22"/>
  <c r="K2016" i="22"/>
  <c r="E2016" i="22"/>
  <c r="K2015" i="22"/>
  <c r="E2015" i="22"/>
  <c r="K2014" i="22"/>
  <c r="E2014" i="22"/>
  <c r="K2013" i="22"/>
  <c r="E2013" i="22"/>
  <c r="K2012" i="22"/>
  <c r="E2012" i="22"/>
  <c r="K2011" i="22"/>
  <c r="E2011" i="22"/>
  <c r="K2010" i="22"/>
  <c r="E2010" i="22"/>
  <c r="K2009" i="22"/>
  <c r="E2009" i="22"/>
  <c r="K2008" i="22"/>
  <c r="E2008" i="22"/>
  <c r="K2007" i="22"/>
  <c r="E2007" i="22"/>
  <c r="K2006" i="22"/>
  <c r="E2006" i="22"/>
  <c r="K2005" i="22"/>
  <c r="E2005" i="22"/>
  <c r="K2004" i="22"/>
  <c r="E2004" i="22"/>
  <c r="K2003" i="22"/>
  <c r="E2003" i="22"/>
  <c r="K2002" i="22"/>
  <c r="E2002" i="22"/>
  <c r="K2001" i="22"/>
  <c r="E2001" i="22"/>
  <c r="K2000" i="22"/>
  <c r="E2000" i="22"/>
  <c r="K1999" i="22"/>
  <c r="E1999" i="22"/>
  <c r="K1998" i="22"/>
  <c r="E1998" i="22"/>
  <c r="K1997" i="22"/>
  <c r="E1997" i="22"/>
  <c r="K1996" i="22"/>
  <c r="E1996" i="22"/>
  <c r="K1995" i="22"/>
  <c r="E1995" i="22"/>
  <c r="K1994" i="22"/>
  <c r="E1994" i="22"/>
  <c r="K1993" i="22"/>
  <c r="E1993" i="22"/>
  <c r="K1992" i="22"/>
  <c r="E1992" i="22"/>
  <c r="K1991" i="22"/>
  <c r="E1991" i="22"/>
  <c r="K1990" i="22"/>
  <c r="E1990" i="22"/>
  <c r="K1989" i="22"/>
  <c r="E1989" i="22"/>
  <c r="K1988" i="22"/>
  <c r="E1988" i="22"/>
  <c r="K1987" i="22"/>
  <c r="E1987" i="22"/>
  <c r="K1986" i="22"/>
  <c r="E1986" i="22"/>
  <c r="K1985" i="22"/>
  <c r="E1985" i="22"/>
  <c r="K1984" i="22"/>
  <c r="E1984" i="22"/>
  <c r="K1983" i="22"/>
  <c r="E1983" i="22"/>
  <c r="K1982" i="22"/>
  <c r="E1982" i="22"/>
  <c r="K1981" i="22"/>
  <c r="E1981" i="22"/>
  <c r="K1980" i="22"/>
  <c r="E1980" i="22"/>
  <c r="K1979" i="22"/>
  <c r="E1979" i="22"/>
  <c r="K1978" i="22"/>
  <c r="E1978" i="22"/>
  <c r="K1977" i="22"/>
  <c r="E1977" i="22"/>
  <c r="K1976" i="22"/>
  <c r="E1976" i="22"/>
  <c r="K1975" i="22"/>
  <c r="E1975" i="22"/>
  <c r="K1974" i="22"/>
  <c r="E1974" i="22"/>
  <c r="K1973" i="22"/>
  <c r="E1973" i="22"/>
  <c r="K1972" i="22"/>
  <c r="E1972" i="22"/>
  <c r="K1971" i="22"/>
  <c r="E1971" i="22"/>
  <c r="K1970" i="22"/>
  <c r="E1970" i="22"/>
  <c r="K1969" i="22"/>
  <c r="E1969" i="22"/>
  <c r="K1968" i="22"/>
  <c r="E1968" i="22"/>
  <c r="K1967" i="22"/>
  <c r="E1967" i="22"/>
  <c r="K1966" i="22"/>
  <c r="E1966" i="22"/>
  <c r="K1965" i="22"/>
  <c r="E1965" i="22"/>
  <c r="K1964" i="22"/>
  <c r="E1964" i="22"/>
  <c r="K1963" i="22"/>
  <c r="E1963" i="22"/>
  <c r="K1962" i="22"/>
  <c r="E1962" i="22"/>
  <c r="K1961" i="22"/>
  <c r="E1961" i="22"/>
  <c r="K1960" i="22"/>
  <c r="E1960" i="22"/>
  <c r="K1959" i="22"/>
  <c r="E1959" i="22"/>
  <c r="K1958" i="22"/>
  <c r="E1958" i="22"/>
  <c r="K1957" i="22"/>
  <c r="E1957" i="22"/>
  <c r="K1956" i="22"/>
  <c r="E1956" i="22"/>
  <c r="K1955" i="22"/>
  <c r="E1955" i="22"/>
  <c r="K1954" i="22"/>
  <c r="E1954" i="22"/>
  <c r="K1953" i="22"/>
  <c r="E1953" i="22"/>
  <c r="K1952" i="22"/>
  <c r="E1952" i="22"/>
  <c r="K1951" i="22"/>
  <c r="E1951" i="22"/>
  <c r="K1950" i="22"/>
  <c r="E1950" i="22"/>
  <c r="K1949" i="22"/>
  <c r="E1949" i="22"/>
  <c r="K1948" i="22"/>
  <c r="E1948" i="22"/>
  <c r="K1947" i="22"/>
  <c r="E1947" i="22"/>
  <c r="K1946" i="22"/>
  <c r="E1946" i="22"/>
  <c r="K1945" i="22"/>
  <c r="E1945" i="22"/>
  <c r="K1944" i="22"/>
  <c r="E1944" i="22"/>
  <c r="K1943" i="22"/>
  <c r="E1943" i="22"/>
  <c r="K1942" i="22"/>
  <c r="E1942" i="22"/>
  <c r="K1941" i="22"/>
  <c r="E1941" i="22"/>
  <c r="K1940" i="22"/>
  <c r="E1940" i="22"/>
  <c r="K1939" i="22"/>
  <c r="E1939" i="22"/>
  <c r="K1938" i="22"/>
  <c r="E1938" i="22"/>
  <c r="K1937" i="22"/>
  <c r="E1937" i="22"/>
  <c r="K1936" i="22"/>
  <c r="E1936" i="22"/>
  <c r="K1935" i="22"/>
  <c r="E1935" i="22"/>
  <c r="K1934" i="22"/>
  <c r="E1934" i="22"/>
  <c r="K1933" i="22"/>
  <c r="E1933" i="22"/>
  <c r="K1932" i="22"/>
  <c r="E1932" i="22"/>
  <c r="K1931" i="22"/>
  <c r="E1931" i="22"/>
  <c r="K1930" i="22"/>
  <c r="E1930" i="22"/>
  <c r="K1929" i="22"/>
  <c r="E1929" i="22"/>
  <c r="K1928" i="22"/>
  <c r="E1928" i="22"/>
  <c r="K1927" i="22"/>
  <c r="E1927" i="22"/>
  <c r="K1926" i="22"/>
  <c r="E1926" i="22"/>
  <c r="K1925" i="22"/>
  <c r="E1925" i="22"/>
  <c r="K1924" i="22"/>
  <c r="E1924" i="22"/>
  <c r="K1923" i="22"/>
  <c r="E1923" i="22"/>
  <c r="K1922" i="22"/>
  <c r="E1922" i="22"/>
  <c r="K1921" i="22"/>
  <c r="E1921" i="22"/>
  <c r="K1920" i="22"/>
  <c r="E1920" i="22"/>
  <c r="K1919" i="22"/>
  <c r="E1919" i="22"/>
  <c r="K1918" i="22"/>
  <c r="E1918" i="22"/>
  <c r="K1917" i="22"/>
  <c r="E1917" i="22"/>
  <c r="K1916" i="22"/>
  <c r="E1916" i="22"/>
  <c r="K1915" i="22"/>
  <c r="E1915" i="22"/>
  <c r="K1914" i="22"/>
  <c r="E1914" i="22"/>
  <c r="K1913" i="22"/>
  <c r="E1913" i="22"/>
  <c r="K1912" i="22"/>
  <c r="E1912" i="22"/>
  <c r="K1911" i="22"/>
  <c r="E1911" i="22"/>
  <c r="K1910" i="22"/>
  <c r="E1910" i="22"/>
  <c r="K1909" i="22"/>
  <c r="E1909" i="22"/>
  <c r="K1908" i="22"/>
  <c r="E1908" i="22"/>
  <c r="K1907" i="22"/>
  <c r="E1907" i="22"/>
  <c r="K1906" i="22"/>
  <c r="E1906" i="22"/>
  <c r="K1905" i="22"/>
  <c r="E1905" i="22"/>
  <c r="K1904" i="22"/>
  <c r="E1904" i="22"/>
  <c r="K1903" i="22"/>
  <c r="E1903" i="22"/>
  <c r="K1902" i="22"/>
  <c r="E1902" i="22"/>
  <c r="K1901" i="22"/>
  <c r="E1901" i="22"/>
  <c r="K1900" i="22"/>
  <c r="E1900" i="22"/>
  <c r="K1899" i="22"/>
  <c r="E1899" i="22"/>
  <c r="K1898" i="22"/>
  <c r="E1898" i="22"/>
  <c r="K1897" i="22"/>
  <c r="E1897" i="22"/>
  <c r="K1896" i="22"/>
  <c r="E1896" i="22"/>
  <c r="K1895" i="22"/>
  <c r="E1895" i="22"/>
  <c r="K1894" i="22"/>
  <c r="E1894" i="22"/>
  <c r="K1893" i="22"/>
  <c r="E1893" i="22"/>
  <c r="K1892" i="22"/>
  <c r="E1892" i="22"/>
  <c r="K1891" i="22"/>
  <c r="E1891" i="22"/>
  <c r="K1890" i="22"/>
  <c r="E1890" i="22"/>
  <c r="K1889" i="22"/>
  <c r="E1889" i="22"/>
  <c r="K1888" i="22"/>
  <c r="E1888" i="22"/>
  <c r="K1887" i="22"/>
  <c r="E1887" i="22"/>
  <c r="K1886" i="22"/>
  <c r="E1886" i="22"/>
  <c r="K1885" i="22"/>
  <c r="E1885" i="22"/>
  <c r="K1884" i="22"/>
  <c r="E1884" i="22"/>
  <c r="K1883" i="22"/>
  <c r="E1883" i="22"/>
  <c r="K1882" i="22"/>
  <c r="E1882" i="22"/>
  <c r="K1881" i="22"/>
  <c r="E1881" i="22"/>
  <c r="K1880" i="22"/>
  <c r="E1880" i="22"/>
  <c r="K1879" i="22"/>
  <c r="E1879" i="22"/>
  <c r="K1878" i="22"/>
  <c r="E1878" i="22"/>
  <c r="K1877" i="22"/>
  <c r="E1877" i="22"/>
  <c r="K1876" i="22"/>
  <c r="E1876" i="22"/>
  <c r="K1875" i="22"/>
  <c r="E1875" i="22"/>
  <c r="K1874" i="22"/>
  <c r="E1874" i="22"/>
  <c r="K1873" i="22"/>
  <c r="E1873" i="22"/>
  <c r="K1872" i="22"/>
  <c r="E1872" i="22"/>
  <c r="K1871" i="22"/>
  <c r="E1871" i="22"/>
  <c r="K1870" i="22"/>
  <c r="E1870" i="22"/>
  <c r="K1869" i="22"/>
  <c r="E1869" i="22"/>
  <c r="K1868" i="22"/>
  <c r="E1868" i="22"/>
  <c r="K1867" i="22"/>
  <c r="E1867" i="22"/>
  <c r="K1866" i="22"/>
  <c r="E1866" i="22"/>
  <c r="K1865" i="22"/>
  <c r="E1865" i="22"/>
  <c r="K1864" i="22"/>
  <c r="E1864" i="22"/>
  <c r="K1863" i="22"/>
  <c r="E1863" i="22"/>
  <c r="K1862" i="22"/>
  <c r="E1862" i="22"/>
  <c r="K1861" i="22"/>
  <c r="E1861" i="22"/>
  <c r="K1860" i="22"/>
  <c r="E1860" i="22"/>
  <c r="K1859" i="22"/>
  <c r="E1859" i="22"/>
  <c r="K1858" i="22"/>
  <c r="E1858" i="22"/>
  <c r="K1857" i="22"/>
  <c r="E1857" i="22"/>
  <c r="K1856" i="22"/>
  <c r="E1856" i="22"/>
  <c r="K1855" i="22"/>
  <c r="E1855" i="22"/>
  <c r="K1854" i="22"/>
  <c r="E1854" i="22"/>
  <c r="K1853" i="22"/>
  <c r="E1853" i="22"/>
  <c r="K1852" i="22"/>
  <c r="E1852" i="22"/>
  <c r="K1851" i="22"/>
  <c r="E1851" i="22"/>
  <c r="K1850" i="22"/>
  <c r="E1850" i="22"/>
  <c r="K1849" i="22"/>
  <c r="E1849" i="22"/>
  <c r="K1848" i="22"/>
  <c r="E1848" i="22"/>
  <c r="K1847" i="22"/>
  <c r="E1847" i="22"/>
  <c r="K1846" i="22"/>
  <c r="E1846" i="22"/>
  <c r="K1845" i="22"/>
  <c r="E1845" i="22"/>
  <c r="K1844" i="22"/>
  <c r="E1844" i="22"/>
  <c r="K1843" i="22"/>
  <c r="E1843" i="22"/>
  <c r="K1842" i="22"/>
  <c r="E1842" i="22"/>
  <c r="K1841" i="22"/>
  <c r="E1841" i="22"/>
  <c r="K1840" i="22"/>
  <c r="E1840" i="22"/>
  <c r="K1839" i="22"/>
  <c r="E1839" i="22"/>
  <c r="K1838" i="22"/>
  <c r="E1838" i="22"/>
  <c r="K1837" i="22"/>
  <c r="E1837" i="22"/>
  <c r="K1836" i="22"/>
  <c r="E1836" i="22"/>
  <c r="K1835" i="22"/>
  <c r="E1835" i="22"/>
  <c r="K1834" i="22"/>
  <c r="E1834" i="22"/>
  <c r="K1833" i="22"/>
  <c r="E1833" i="22"/>
  <c r="K1832" i="22"/>
  <c r="E1832" i="22"/>
  <c r="K1831" i="22"/>
  <c r="E1831" i="22"/>
  <c r="K1830" i="22"/>
  <c r="E1830" i="22"/>
  <c r="K1829" i="22"/>
  <c r="E1829" i="22"/>
  <c r="K1828" i="22"/>
  <c r="E1828" i="22"/>
  <c r="K1827" i="22"/>
  <c r="E1827" i="22"/>
  <c r="K1826" i="22"/>
  <c r="E1826" i="22"/>
  <c r="K1825" i="22"/>
  <c r="E1825" i="22"/>
  <c r="K1824" i="22"/>
  <c r="E1824" i="22"/>
  <c r="K1823" i="22"/>
  <c r="E1823" i="22"/>
  <c r="K1822" i="22"/>
  <c r="E1822" i="22"/>
  <c r="K1821" i="22"/>
  <c r="E1821" i="22"/>
  <c r="K1820" i="22"/>
  <c r="E1820" i="22"/>
  <c r="K1819" i="22"/>
  <c r="E1819" i="22"/>
  <c r="K1818" i="22"/>
  <c r="E1818" i="22"/>
  <c r="K1817" i="22"/>
  <c r="E1817" i="22"/>
  <c r="K1816" i="22"/>
  <c r="E1816" i="22"/>
  <c r="K1815" i="22"/>
  <c r="E1815" i="22"/>
  <c r="K1814" i="22"/>
  <c r="E1814" i="22"/>
  <c r="K1813" i="22"/>
  <c r="E1813" i="22"/>
  <c r="K1812" i="22"/>
  <c r="E1812" i="22"/>
  <c r="K1811" i="22"/>
  <c r="E1811" i="22"/>
  <c r="K1810" i="22"/>
  <c r="E1810" i="22"/>
  <c r="K1809" i="22"/>
  <c r="E1809" i="22"/>
  <c r="K1808" i="22"/>
  <c r="E1808" i="22"/>
  <c r="K1807" i="22"/>
  <c r="E1807" i="22"/>
  <c r="K1806" i="22"/>
  <c r="E1806" i="22"/>
  <c r="K1805" i="22"/>
  <c r="E1805" i="22"/>
  <c r="K1804" i="22"/>
  <c r="E1804" i="22"/>
  <c r="K1803" i="22"/>
  <c r="E1803" i="22"/>
  <c r="K1802" i="22"/>
  <c r="E1802" i="22"/>
  <c r="K1801" i="22"/>
  <c r="E1801" i="22"/>
  <c r="K1800" i="22"/>
  <c r="E1800" i="22"/>
  <c r="K1799" i="22"/>
  <c r="E1799" i="22"/>
  <c r="K1798" i="22"/>
  <c r="E1798" i="22"/>
  <c r="K1797" i="22"/>
  <c r="E1797" i="22"/>
  <c r="K1796" i="22"/>
  <c r="E1796" i="22"/>
  <c r="K1795" i="22"/>
  <c r="E1795" i="22"/>
  <c r="K1794" i="22"/>
  <c r="E1794" i="22"/>
  <c r="K1793" i="22"/>
  <c r="E1793" i="22"/>
  <c r="K1792" i="22"/>
  <c r="E1792" i="22"/>
  <c r="K1791" i="22"/>
  <c r="E1791" i="22"/>
  <c r="K1790" i="22"/>
  <c r="E1790" i="22"/>
  <c r="K1789" i="22"/>
  <c r="E1789" i="22"/>
  <c r="K1788" i="22"/>
  <c r="E1788" i="22"/>
  <c r="K1787" i="22"/>
  <c r="E1787" i="22"/>
  <c r="K1786" i="22"/>
  <c r="E1786" i="22"/>
  <c r="K1785" i="22"/>
  <c r="E1785" i="22"/>
  <c r="K1784" i="22"/>
  <c r="E1784" i="22"/>
  <c r="K1783" i="22"/>
  <c r="E1783" i="22"/>
  <c r="K1782" i="22"/>
  <c r="E1782" i="22"/>
  <c r="K1781" i="22"/>
  <c r="E1781" i="22"/>
  <c r="K1780" i="22"/>
  <c r="E1780" i="22"/>
  <c r="K1779" i="22"/>
  <c r="E1779" i="22"/>
  <c r="K1778" i="22"/>
  <c r="E1778" i="22"/>
  <c r="K1777" i="22"/>
  <c r="E1777" i="22"/>
  <c r="K1776" i="22"/>
  <c r="E1776" i="22"/>
  <c r="K1775" i="22"/>
  <c r="E1775" i="22"/>
  <c r="K1774" i="22"/>
  <c r="E1774" i="22"/>
  <c r="K1773" i="22"/>
  <c r="E1773" i="22"/>
  <c r="K1772" i="22"/>
  <c r="E1772" i="22"/>
  <c r="K1771" i="22"/>
  <c r="E1771" i="22"/>
  <c r="K1770" i="22"/>
  <c r="E1770" i="22"/>
  <c r="K1769" i="22"/>
  <c r="E1769" i="22"/>
  <c r="K1768" i="22"/>
  <c r="E1768" i="22"/>
  <c r="K1767" i="22"/>
  <c r="E1767" i="22"/>
  <c r="K1766" i="22"/>
  <c r="E1766" i="22"/>
  <c r="K1765" i="22"/>
  <c r="E1765" i="22"/>
  <c r="K1764" i="22"/>
  <c r="E1764" i="22"/>
  <c r="K1763" i="22"/>
  <c r="E1763" i="22"/>
  <c r="K1762" i="22"/>
  <c r="E1762" i="22"/>
  <c r="K1761" i="22"/>
  <c r="E1761" i="22"/>
  <c r="K1760" i="22"/>
  <c r="E1760" i="22"/>
  <c r="K1759" i="22"/>
  <c r="E1759" i="22"/>
  <c r="K1758" i="22"/>
  <c r="E1758" i="22"/>
  <c r="K1757" i="22"/>
  <c r="E1757" i="22"/>
  <c r="K1756" i="22"/>
  <c r="E1756" i="22"/>
  <c r="K1755" i="22"/>
  <c r="E1755" i="22"/>
  <c r="K1754" i="22"/>
  <c r="E1754" i="22"/>
  <c r="K1753" i="22"/>
  <c r="E1753" i="22"/>
  <c r="K1752" i="22"/>
  <c r="E1752" i="22"/>
  <c r="K1751" i="22"/>
  <c r="E1751" i="22"/>
  <c r="K1750" i="22"/>
  <c r="E1750" i="22"/>
  <c r="K1749" i="22"/>
  <c r="E1749" i="22"/>
  <c r="K1748" i="22"/>
  <c r="E1748" i="22"/>
  <c r="K1747" i="22"/>
  <c r="E1747" i="22"/>
  <c r="K1746" i="22"/>
  <c r="E1746" i="22"/>
  <c r="K1745" i="22"/>
  <c r="E1745" i="22"/>
  <c r="K1744" i="22"/>
  <c r="E1744" i="22"/>
  <c r="K1743" i="22"/>
  <c r="E1743" i="22"/>
  <c r="K1742" i="22"/>
  <c r="E1742" i="22"/>
  <c r="K1741" i="22"/>
  <c r="E1741" i="22"/>
  <c r="K1740" i="22"/>
  <c r="E1740" i="22"/>
  <c r="K1739" i="22"/>
  <c r="E1739" i="22"/>
  <c r="K1738" i="22"/>
  <c r="E1738" i="22"/>
  <c r="K1737" i="22"/>
  <c r="E1737" i="22"/>
  <c r="K1736" i="22"/>
  <c r="E1736" i="22"/>
  <c r="K1735" i="22"/>
  <c r="E1735" i="22"/>
  <c r="K1734" i="22"/>
  <c r="E1734" i="22"/>
  <c r="K1733" i="22"/>
  <c r="E1733" i="22"/>
  <c r="K1732" i="22"/>
  <c r="E1732" i="22"/>
  <c r="K1731" i="22"/>
  <c r="E1731" i="22"/>
  <c r="K1730" i="22"/>
  <c r="E1730" i="22"/>
  <c r="K1729" i="22"/>
  <c r="E1729" i="22"/>
  <c r="K1728" i="22"/>
  <c r="E1728" i="22"/>
  <c r="K1727" i="22"/>
  <c r="E1727" i="22"/>
  <c r="K1726" i="22"/>
  <c r="E1726" i="22"/>
  <c r="K1725" i="22"/>
  <c r="E1725" i="22"/>
  <c r="K1724" i="22"/>
  <c r="E1724" i="22"/>
  <c r="K1723" i="22"/>
  <c r="E1723" i="22"/>
  <c r="K1722" i="22"/>
  <c r="E1722" i="22"/>
  <c r="K1721" i="22"/>
  <c r="E1721" i="22"/>
  <c r="K1720" i="22"/>
  <c r="E1720" i="22"/>
  <c r="K1719" i="22"/>
  <c r="E1719" i="22"/>
  <c r="K1718" i="22"/>
  <c r="E1718" i="22"/>
  <c r="K1717" i="22"/>
  <c r="E1717" i="22"/>
  <c r="K1716" i="22"/>
  <c r="E1716" i="22"/>
  <c r="K1715" i="22"/>
  <c r="E1715" i="22"/>
  <c r="K1714" i="22"/>
  <c r="E1714" i="22"/>
  <c r="K1713" i="22"/>
  <c r="E1713" i="22"/>
  <c r="K1712" i="22"/>
  <c r="E1712" i="22"/>
  <c r="K1711" i="22"/>
  <c r="E1711" i="22"/>
  <c r="K1710" i="22"/>
  <c r="E1710" i="22"/>
  <c r="K1709" i="22"/>
  <c r="E1709" i="22"/>
  <c r="K1708" i="22"/>
  <c r="E1708" i="22"/>
  <c r="K1707" i="22"/>
  <c r="E1707" i="22"/>
  <c r="K1706" i="22"/>
  <c r="E1706" i="22"/>
  <c r="K1705" i="22"/>
  <c r="E1705" i="22"/>
  <c r="K1704" i="22"/>
  <c r="E1704" i="22"/>
  <c r="K1703" i="22"/>
  <c r="E1703" i="22"/>
  <c r="K1702" i="22"/>
  <c r="E1702" i="22"/>
  <c r="K1701" i="22"/>
  <c r="E1701" i="22"/>
  <c r="K1700" i="22"/>
  <c r="E1700" i="22"/>
  <c r="K1699" i="22"/>
  <c r="E1699" i="22"/>
  <c r="K1698" i="22"/>
  <c r="E1698" i="22"/>
  <c r="K1697" i="22"/>
  <c r="E1697" i="22"/>
  <c r="K1696" i="22"/>
  <c r="E1696" i="22"/>
  <c r="K1695" i="22"/>
  <c r="E1695" i="22"/>
  <c r="K1694" i="22"/>
  <c r="E1694" i="22"/>
  <c r="K1693" i="22"/>
  <c r="E1693" i="22"/>
  <c r="K1692" i="22"/>
  <c r="E1692" i="22"/>
  <c r="K1691" i="22"/>
  <c r="E1691" i="22"/>
  <c r="K1690" i="22"/>
  <c r="E1690" i="22"/>
  <c r="K1689" i="22"/>
  <c r="E1689" i="22"/>
  <c r="K1688" i="22"/>
  <c r="E1688" i="22"/>
  <c r="K1687" i="22"/>
  <c r="E1687" i="22"/>
  <c r="K1686" i="22"/>
  <c r="E1686" i="22"/>
  <c r="K1685" i="22"/>
  <c r="E1685" i="22"/>
  <c r="K1684" i="22"/>
  <c r="E1684" i="22"/>
  <c r="K1683" i="22"/>
  <c r="E1683" i="22"/>
  <c r="K1682" i="22"/>
  <c r="E1682" i="22"/>
  <c r="K1681" i="22"/>
  <c r="E1681" i="22"/>
  <c r="K1680" i="22"/>
  <c r="E1680" i="22"/>
  <c r="K1679" i="22"/>
  <c r="E1679" i="22"/>
  <c r="K1678" i="22"/>
  <c r="E1678" i="22"/>
  <c r="K1677" i="22"/>
  <c r="E1677" i="22"/>
  <c r="K1676" i="22"/>
  <c r="E1676" i="22"/>
  <c r="K1675" i="22"/>
  <c r="E1675" i="22"/>
  <c r="K1674" i="22"/>
  <c r="E1674" i="22"/>
  <c r="K1673" i="22"/>
  <c r="E1673" i="22"/>
  <c r="K1672" i="22"/>
  <c r="E1672" i="22"/>
  <c r="K1671" i="22"/>
  <c r="E1671" i="22"/>
  <c r="K1670" i="22"/>
  <c r="E1670" i="22"/>
  <c r="K1669" i="22"/>
  <c r="E1669" i="22"/>
  <c r="K1668" i="22"/>
  <c r="E1668" i="22"/>
  <c r="K1667" i="22"/>
  <c r="E1667" i="22"/>
  <c r="K1666" i="22"/>
  <c r="E1666" i="22"/>
  <c r="K1665" i="22"/>
  <c r="E1665" i="22"/>
  <c r="K1664" i="22"/>
  <c r="E1664" i="22"/>
  <c r="K1663" i="22"/>
  <c r="E1663" i="22"/>
  <c r="K1662" i="22"/>
  <c r="E1662" i="22"/>
  <c r="K1661" i="22"/>
  <c r="E1661" i="22"/>
  <c r="K1660" i="22"/>
  <c r="E1660" i="22"/>
  <c r="K1659" i="22"/>
  <c r="E1659" i="22"/>
  <c r="K1658" i="22"/>
  <c r="E1658" i="22"/>
  <c r="K1657" i="22"/>
  <c r="E1657" i="22"/>
  <c r="K1656" i="22"/>
  <c r="E1656" i="22"/>
  <c r="K1655" i="22"/>
  <c r="E1655" i="22"/>
  <c r="K1654" i="22"/>
  <c r="E1654" i="22"/>
  <c r="K1653" i="22"/>
  <c r="E1653" i="22"/>
  <c r="K1652" i="22"/>
  <c r="E1652" i="22"/>
  <c r="K1651" i="22"/>
  <c r="E1651" i="22"/>
  <c r="K1650" i="22"/>
  <c r="E1650" i="22"/>
  <c r="K1649" i="22"/>
  <c r="E1649" i="22"/>
  <c r="K1648" i="22"/>
  <c r="E1648" i="22"/>
  <c r="K1647" i="22"/>
  <c r="E1647" i="22"/>
  <c r="K1646" i="22"/>
  <c r="E1646" i="22"/>
  <c r="K1645" i="22"/>
  <c r="E1645" i="22"/>
  <c r="K1644" i="22"/>
  <c r="E1644" i="22"/>
  <c r="K1643" i="22"/>
  <c r="E1643" i="22"/>
  <c r="K1642" i="22"/>
  <c r="E1642" i="22"/>
  <c r="K1641" i="22"/>
  <c r="E1641" i="22"/>
  <c r="K1640" i="22"/>
  <c r="E1640" i="22"/>
  <c r="K1639" i="22"/>
  <c r="E1639" i="22"/>
  <c r="K1638" i="22"/>
  <c r="E1638" i="22"/>
  <c r="K1637" i="22"/>
  <c r="E1637" i="22"/>
  <c r="K1636" i="22"/>
  <c r="E1636" i="22"/>
  <c r="K1635" i="22"/>
  <c r="E1635" i="22"/>
  <c r="K1634" i="22"/>
  <c r="E1634" i="22"/>
  <c r="K1633" i="22"/>
  <c r="E1633" i="22"/>
  <c r="K1632" i="22"/>
  <c r="E1632" i="22"/>
  <c r="K1631" i="22"/>
  <c r="E1631" i="22"/>
  <c r="K1630" i="22"/>
  <c r="E1630" i="22"/>
  <c r="K1629" i="22"/>
  <c r="E1629" i="22"/>
  <c r="K1628" i="22"/>
  <c r="E1628" i="22"/>
  <c r="K1627" i="22"/>
  <c r="E1627" i="22"/>
  <c r="K1626" i="22"/>
  <c r="E1626" i="22"/>
  <c r="K1625" i="22"/>
  <c r="E1625" i="22"/>
  <c r="K1624" i="22"/>
  <c r="E1624" i="22"/>
  <c r="K1623" i="22"/>
  <c r="E1623" i="22"/>
  <c r="K1622" i="22"/>
  <c r="E1622" i="22"/>
  <c r="K1621" i="22"/>
  <c r="E1621" i="22"/>
  <c r="K1620" i="22"/>
  <c r="E1620" i="22"/>
  <c r="K1619" i="22"/>
  <c r="E1619" i="22"/>
  <c r="K1618" i="22"/>
  <c r="E1618" i="22"/>
  <c r="K1617" i="22"/>
  <c r="E1617" i="22"/>
  <c r="K1616" i="22"/>
  <c r="E1616" i="22"/>
  <c r="K1615" i="22"/>
  <c r="E1615" i="22"/>
  <c r="K1614" i="22"/>
  <c r="E1614" i="22"/>
  <c r="K1613" i="22"/>
  <c r="E1613" i="22"/>
  <c r="K1612" i="22"/>
  <c r="E1612" i="22"/>
  <c r="K1611" i="22"/>
  <c r="E1611" i="22"/>
  <c r="K1610" i="22"/>
  <c r="E1610" i="22"/>
  <c r="K1609" i="22"/>
  <c r="E1609" i="22"/>
  <c r="K1608" i="22"/>
  <c r="E1608" i="22"/>
  <c r="K1607" i="22"/>
  <c r="E1607" i="22"/>
  <c r="K1606" i="22"/>
  <c r="E1606" i="22"/>
  <c r="K1605" i="22"/>
  <c r="E1605" i="22"/>
  <c r="K1604" i="22"/>
  <c r="E1604" i="22"/>
  <c r="K1603" i="22"/>
  <c r="E1603" i="22"/>
  <c r="K1602" i="22"/>
  <c r="E1602" i="22"/>
  <c r="K1601" i="22"/>
  <c r="E1601" i="22"/>
  <c r="K1600" i="22"/>
  <c r="E1600" i="22"/>
  <c r="K1599" i="22"/>
  <c r="E1599" i="22"/>
  <c r="K1598" i="22"/>
  <c r="E1598" i="22"/>
  <c r="K1597" i="22"/>
  <c r="E1597" i="22"/>
  <c r="K1596" i="22"/>
  <c r="E1596" i="22"/>
  <c r="K1595" i="22"/>
  <c r="E1595" i="22"/>
  <c r="K1594" i="22"/>
  <c r="E1594" i="22"/>
  <c r="K1593" i="22"/>
  <c r="E1593" i="22"/>
  <c r="K1592" i="22"/>
  <c r="E1592" i="22"/>
  <c r="K1591" i="22"/>
  <c r="E1591" i="22"/>
  <c r="K1590" i="22"/>
  <c r="E1590" i="22"/>
  <c r="K1589" i="22"/>
  <c r="E1589" i="22"/>
  <c r="K1588" i="22"/>
  <c r="E1588" i="22"/>
  <c r="K1587" i="22"/>
  <c r="E1587" i="22"/>
  <c r="K1586" i="22"/>
  <c r="E1586" i="22"/>
  <c r="K1585" i="22"/>
  <c r="E1585" i="22"/>
  <c r="K1584" i="22"/>
  <c r="E1584" i="22"/>
  <c r="K1583" i="22"/>
  <c r="E1583" i="22"/>
  <c r="K1582" i="22"/>
  <c r="E1582" i="22"/>
  <c r="K1581" i="22"/>
  <c r="E1581" i="22"/>
  <c r="K1580" i="22"/>
  <c r="E1580" i="22"/>
  <c r="K1579" i="22"/>
  <c r="E1579" i="22"/>
  <c r="K1578" i="22"/>
  <c r="E1578" i="22"/>
  <c r="K1577" i="22"/>
  <c r="E1577" i="22"/>
  <c r="K1576" i="22"/>
  <c r="E1576" i="22"/>
  <c r="K1575" i="22"/>
  <c r="E1575" i="22"/>
  <c r="K1574" i="22"/>
  <c r="E1574" i="22"/>
  <c r="K1573" i="22"/>
  <c r="E1573" i="22"/>
  <c r="K1572" i="22"/>
  <c r="E1572" i="22"/>
  <c r="K1571" i="22"/>
  <c r="E1571" i="22"/>
  <c r="K1570" i="22"/>
  <c r="E1570" i="22"/>
  <c r="K1569" i="22"/>
  <c r="E1569" i="22"/>
  <c r="K1568" i="22"/>
  <c r="E1568" i="22"/>
  <c r="K1567" i="22"/>
  <c r="E1567" i="22"/>
  <c r="K1566" i="22"/>
  <c r="E1566" i="22"/>
  <c r="K1565" i="22"/>
  <c r="E1565" i="22"/>
  <c r="K1564" i="22"/>
  <c r="E1564" i="22"/>
  <c r="K1563" i="22"/>
  <c r="E1563" i="22"/>
  <c r="K1562" i="22"/>
  <c r="E1562" i="22"/>
  <c r="K1561" i="22"/>
  <c r="E1561" i="22"/>
  <c r="K1560" i="22"/>
  <c r="E1560" i="22"/>
  <c r="K1559" i="22"/>
  <c r="E1559" i="22"/>
  <c r="K1558" i="22"/>
  <c r="E1558" i="22"/>
  <c r="K1557" i="22"/>
  <c r="E1557" i="22"/>
  <c r="K1556" i="22"/>
  <c r="E1556" i="22"/>
  <c r="K1555" i="22"/>
  <c r="E1555" i="22"/>
  <c r="K1554" i="22"/>
  <c r="E1554" i="22"/>
  <c r="K1553" i="22"/>
  <c r="E1553" i="22"/>
  <c r="K1552" i="22"/>
  <c r="E1552" i="22"/>
  <c r="K1551" i="22"/>
  <c r="E1551" i="22"/>
  <c r="K1550" i="22"/>
  <c r="E1550" i="22"/>
  <c r="K1549" i="22"/>
  <c r="E1549" i="22"/>
  <c r="K1548" i="22"/>
  <c r="E1548" i="22"/>
  <c r="K1547" i="22"/>
  <c r="E1547" i="22"/>
  <c r="K1546" i="22"/>
  <c r="E1546" i="22"/>
  <c r="K1545" i="22"/>
  <c r="E1545" i="22"/>
  <c r="K1544" i="22"/>
  <c r="E1544" i="22"/>
  <c r="K1543" i="22"/>
  <c r="E1543" i="22"/>
  <c r="K1542" i="22"/>
  <c r="E1542" i="22"/>
  <c r="K1541" i="22"/>
  <c r="E1541" i="22"/>
  <c r="K1540" i="22"/>
  <c r="E1540" i="22"/>
  <c r="K1539" i="22"/>
  <c r="E1539" i="22"/>
  <c r="K1538" i="22"/>
  <c r="E1538" i="22"/>
  <c r="K1537" i="22"/>
  <c r="E1537" i="22"/>
  <c r="K1536" i="22"/>
  <c r="E1536" i="22"/>
  <c r="K1535" i="22"/>
  <c r="E1535" i="22"/>
  <c r="K1534" i="22"/>
  <c r="E1534" i="22"/>
  <c r="K1533" i="22"/>
  <c r="E1533" i="22"/>
  <c r="K1532" i="22"/>
  <c r="E1532" i="22"/>
  <c r="K1531" i="22"/>
  <c r="E1531" i="22"/>
  <c r="K1530" i="22"/>
  <c r="E1530" i="22"/>
  <c r="K1529" i="22"/>
  <c r="E1529" i="22"/>
  <c r="K1528" i="22"/>
  <c r="E1528" i="22"/>
  <c r="K1527" i="22"/>
  <c r="E1527" i="22"/>
  <c r="K1526" i="22"/>
  <c r="E1526" i="22"/>
  <c r="K1525" i="22"/>
  <c r="E1525" i="22"/>
  <c r="K1524" i="22"/>
  <c r="E1524" i="22"/>
  <c r="K1523" i="22"/>
  <c r="E1523" i="22"/>
  <c r="K1522" i="22"/>
  <c r="E1522" i="22"/>
  <c r="K1521" i="22"/>
  <c r="E1521" i="22"/>
  <c r="K1520" i="22"/>
  <c r="E1520" i="22"/>
  <c r="K1519" i="22"/>
  <c r="E1519" i="22"/>
  <c r="K1518" i="22"/>
  <c r="E1518" i="22"/>
  <c r="K1517" i="22"/>
  <c r="E1517" i="22"/>
  <c r="K1516" i="22"/>
  <c r="E1516" i="22"/>
  <c r="K1515" i="22"/>
  <c r="E1515" i="22"/>
  <c r="K1514" i="22"/>
  <c r="E1514" i="22"/>
  <c r="K1513" i="22"/>
  <c r="E1513" i="22"/>
  <c r="K1512" i="22"/>
  <c r="E1512" i="22"/>
  <c r="K1511" i="22"/>
  <c r="E1511" i="22"/>
  <c r="K1510" i="22"/>
  <c r="E1510" i="22"/>
  <c r="K1509" i="22"/>
  <c r="E1509" i="22"/>
  <c r="K1508" i="22"/>
  <c r="E1508" i="22"/>
  <c r="K1507" i="22"/>
  <c r="E1507" i="22"/>
  <c r="K1506" i="22"/>
  <c r="E1506" i="22"/>
  <c r="K1505" i="22"/>
  <c r="E1505" i="22"/>
  <c r="K1504" i="22"/>
  <c r="E1504" i="22"/>
  <c r="K1503" i="22"/>
  <c r="E1503" i="22"/>
  <c r="K1502" i="22"/>
  <c r="E1502" i="22"/>
  <c r="K1501" i="22"/>
  <c r="E1501" i="22"/>
  <c r="K1500" i="22"/>
  <c r="E1500" i="22"/>
  <c r="K1499" i="22"/>
  <c r="E1499" i="22"/>
  <c r="K1498" i="22"/>
  <c r="E1498" i="22"/>
  <c r="K1497" i="22"/>
  <c r="E1497" i="22"/>
  <c r="K1496" i="22"/>
  <c r="E1496" i="22"/>
  <c r="K1495" i="22"/>
  <c r="E1495" i="22"/>
  <c r="K1494" i="22"/>
  <c r="E1494" i="22"/>
  <c r="K1493" i="22"/>
  <c r="E1493" i="22"/>
  <c r="K1492" i="22"/>
  <c r="E1492" i="22"/>
  <c r="K1491" i="22"/>
  <c r="E1491" i="22"/>
  <c r="K1490" i="22"/>
  <c r="E1490" i="22"/>
  <c r="K1489" i="22"/>
  <c r="E1489" i="22"/>
  <c r="K1488" i="22"/>
  <c r="E1488" i="22"/>
  <c r="K1487" i="22"/>
  <c r="E1487" i="22"/>
  <c r="K1486" i="22"/>
  <c r="E1486" i="22"/>
  <c r="K1485" i="22"/>
  <c r="E1485" i="22"/>
  <c r="K1484" i="22"/>
  <c r="E1484" i="22"/>
  <c r="K1483" i="22"/>
  <c r="E1483" i="22"/>
  <c r="K1482" i="22"/>
  <c r="E1482" i="22"/>
  <c r="K1481" i="22"/>
  <c r="E1481" i="22"/>
  <c r="K1480" i="22"/>
  <c r="E1480" i="22"/>
  <c r="K1479" i="22"/>
  <c r="E1479" i="22"/>
  <c r="K1478" i="22"/>
  <c r="E1478" i="22"/>
  <c r="K1477" i="22"/>
  <c r="E1477" i="22"/>
  <c r="K1476" i="22"/>
  <c r="E1476" i="22"/>
  <c r="K1475" i="22"/>
  <c r="E1475" i="22"/>
  <c r="K1474" i="22"/>
  <c r="E1474" i="22"/>
  <c r="K1473" i="22"/>
  <c r="E1473" i="22"/>
  <c r="K1472" i="22"/>
  <c r="E1472" i="22"/>
  <c r="K1471" i="22"/>
  <c r="E1471" i="22"/>
  <c r="K1470" i="22"/>
  <c r="E1470" i="22"/>
  <c r="K1469" i="22"/>
  <c r="E1469" i="22"/>
  <c r="K1468" i="22"/>
  <c r="E1468" i="22"/>
  <c r="K1467" i="22"/>
  <c r="E1467" i="22"/>
  <c r="K1466" i="22"/>
  <c r="E1466" i="22"/>
  <c r="K1465" i="22"/>
  <c r="E1465" i="22"/>
  <c r="K1464" i="22"/>
  <c r="E1464" i="22"/>
  <c r="K1463" i="22"/>
  <c r="E1463" i="22"/>
  <c r="K1462" i="22"/>
  <c r="E1462" i="22"/>
  <c r="K1461" i="22"/>
  <c r="E1461" i="22"/>
  <c r="K1460" i="22"/>
  <c r="E1460" i="22"/>
  <c r="K1459" i="22"/>
  <c r="E1459" i="22"/>
  <c r="K1458" i="22"/>
  <c r="E1458" i="22"/>
  <c r="K1457" i="22"/>
  <c r="E1457" i="22"/>
  <c r="K1456" i="22"/>
  <c r="E1456" i="22"/>
  <c r="K1455" i="22"/>
  <c r="E1455" i="22"/>
  <c r="K1454" i="22"/>
  <c r="E1454" i="22"/>
  <c r="K1453" i="22"/>
  <c r="E1453" i="22"/>
  <c r="K1452" i="22"/>
  <c r="E1452" i="22"/>
  <c r="K1451" i="22"/>
  <c r="E1451" i="22"/>
  <c r="K1450" i="22"/>
  <c r="E1450" i="22"/>
  <c r="K1449" i="22"/>
  <c r="E1449" i="22"/>
  <c r="K1448" i="22"/>
  <c r="E1448" i="22"/>
  <c r="K1447" i="22"/>
  <c r="E1447" i="22"/>
  <c r="K1446" i="22"/>
  <c r="E1446" i="22"/>
  <c r="K1445" i="22"/>
  <c r="E1445" i="22"/>
  <c r="K1444" i="22"/>
  <c r="E1444" i="22"/>
  <c r="K1443" i="22"/>
  <c r="E1443" i="22"/>
  <c r="K1442" i="22"/>
  <c r="E1442" i="22"/>
  <c r="K1441" i="22"/>
  <c r="E1441" i="22"/>
  <c r="K1440" i="22"/>
  <c r="E1440" i="22"/>
  <c r="K1439" i="22"/>
  <c r="E1439" i="22"/>
  <c r="K1438" i="22"/>
  <c r="E1438" i="22"/>
  <c r="K1437" i="22"/>
  <c r="E1437" i="22"/>
  <c r="K1436" i="22"/>
  <c r="E1436" i="22"/>
  <c r="K1435" i="22"/>
  <c r="E1435" i="22"/>
  <c r="K1434" i="22"/>
  <c r="E1434" i="22"/>
  <c r="K1433" i="22"/>
  <c r="E1433" i="22"/>
  <c r="K1432" i="22"/>
  <c r="E1432" i="22"/>
  <c r="K1431" i="22"/>
  <c r="E1431" i="22"/>
  <c r="K1430" i="22"/>
  <c r="E1430" i="22"/>
  <c r="K1429" i="22"/>
  <c r="E1429" i="22"/>
  <c r="K1428" i="22"/>
  <c r="E1428" i="22"/>
  <c r="K1427" i="22"/>
  <c r="E1427" i="22"/>
  <c r="K1426" i="22"/>
  <c r="E1426" i="22"/>
  <c r="K1425" i="22"/>
  <c r="E1425" i="22"/>
  <c r="K1424" i="22"/>
  <c r="E1424" i="22"/>
  <c r="K1423" i="22"/>
  <c r="E1423" i="22"/>
  <c r="K1422" i="22"/>
  <c r="E1422" i="22"/>
  <c r="K1421" i="22"/>
  <c r="E1421" i="22"/>
  <c r="K1420" i="22"/>
  <c r="E1420" i="22"/>
  <c r="K1419" i="22"/>
  <c r="E1419" i="22"/>
  <c r="K1418" i="22"/>
  <c r="E1418" i="22"/>
  <c r="K1417" i="22"/>
  <c r="E1417" i="22"/>
  <c r="K1416" i="22"/>
  <c r="E1416" i="22"/>
  <c r="K1415" i="22"/>
  <c r="E1415" i="22"/>
  <c r="K1414" i="22"/>
  <c r="E1414" i="22"/>
  <c r="K1413" i="22"/>
  <c r="E1413" i="22"/>
  <c r="K1412" i="22"/>
  <c r="E1412" i="22"/>
  <c r="K1411" i="22"/>
  <c r="E1411" i="22"/>
  <c r="K1410" i="22"/>
  <c r="E1410" i="22"/>
  <c r="K1409" i="22"/>
  <c r="E1409" i="22"/>
  <c r="K1408" i="22"/>
  <c r="E1408" i="22"/>
  <c r="K1407" i="22"/>
  <c r="E1407" i="22"/>
  <c r="K1406" i="22"/>
  <c r="E1406" i="22"/>
  <c r="K1405" i="22"/>
  <c r="E1405" i="22"/>
  <c r="K1404" i="22"/>
  <c r="E1404" i="22"/>
  <c r="K1403" i="22"/>
  <c r="E1403" i="22"/>
  <c r="K1402" i="22"/>
  <c r="E1402" i="22"/>
  <c r="K1401" i="22"/>
  <c r="E1401" i="22"/>
  <c r="K1400" i="22"/>
  <c r="E1400" i="22"/>
  <c r="K1399" i="22"/>
  <c r="E1399" i="22"/>
  <c r="K1398" i="22"/>
  <c r="E1398" i="22"/>
  <c r="K1397" i="22"/>
  <c r="E1397" i="22"/>
  <c r="K1396" i="22"/>
  <c r="E1396" i="22"/>
  <c r="K1395" i="22"/>
  <c r="E1395" i="22"/>
  <c r="K1394" i="22"/>
  <c r="E1394" i="22"/>
  <c r="K1393" i="22"/>
  <c r="E1393" i="22"/>
  <c r="K1392" i="22"/>
  <c r="E1392" i="22"/>
  <c r="K1391" i="22"/>
  <c r="E1391" i="22"/>
  <c r="K1390" i="22"/>
  <c r="E1390" i="22"/>
  <c r="K1389" i="22"/>
  <c r="E1389" i="22"/>
  <c r="K1388" i="22"/>
  <c r="E1388" i="22"/>
  <c r="K1387" i="22"/>
  <c r="E1387" i="22"/>
  <c r="K1386" i="22"/>
  <c r="E1386" i="22"/>
  <c r="K1385" i="22"/>
  <c r="E1385" i="22"/>
  <c r="K1384" i="22"/>
  <c r="E1384" i="22"/>
  <c r="K1383" i="22"/>
  <c r="E1383" i="22"/>
  <c r="K1382" i="22"/>
  <c r="E1382" i="22"/>
  <c r="K1381" i="22"/>
  <c r="E1381" i="22"/>
  <c r="K1380" i="22"/>
  <c r="E1380" i="22"/>
  <c r="K1379" i="22"/>
  <c r="E1379" i="22"/>
  <c r="K1378" i="22"/>
  <c r="E1378" i="22"/>
  <c r="K1377" i="22"/>
  <c r="E1377" i="22"/>
  <c r="K1376" i="22"/>
  <c r="E1376" i="22"/>
  <c r="K1375" i="22"/>
  <c r="E1375" i="22"/>
  <c r="K1374" i="22"/>
  <c r="E1374" i="22"/>
  <c r="K1373" i="22"/>
  <c r="E1373" i="22"/>
  <c r="K1372" i="22"/>
  <c r="E1372" i="22"/>
  <c r="K1371" i="22"/>
  <c r="E1371" i="22"/>
  <c r="K1370" i="22"/>
  <c r="E1370" i="22"/>
  <c r="K1369" i="22"/>
  <c r="E1369" i="22"/>
  <c r="K1368" i="22"/>
  <c r="E1368" i="22"/>
  <c r="K1367" i="22"/>
  <c r="E1367" i="22"/>
  <c r="K1366" i="22"/>
  <c r="E1366" i="22"/>
  <c r="K1365" i="22"/>
  <c r="E1365" i="22"/>
  <c r="K1364" i="22"/>
  <c r="E1364" i="22"/>
  <c r="K1363" i="22"/>
  <c r="E1363" i="22"/>
  <c r="K1362" i="22"/>
  <c r="E1362" i="22"/>
  <c r="K1361" i="22"/>
  <c r="E1361" i="22"/>
  <c r="K1360" i="22"/>
  <c r="E1360" i="22"/>
  <c r="K1359" i="22"/>
  <c r="E1359" i="22"/>
  <c r="K1358" i="22"/>
  <c r="E1358" i="22"/>
  <c r="K1357" i="22"/>
  <c r="E1357" i="22"/>
  <c r="K1356" i="22"/>
  <c r="E1356" i="22"/>
  <c r="K1355" i="22"/>
  <c r="E1355" i="22"/>
  <c r="K1354" i="22"/>
  <c r="E1354" i="22"/>
  <c r="K1353" i="22"/>
  <c r="E1353" i="22"/>
  <c r="K1352" i="22"/>
  <c r="E1352" i="22"/>
  <c r="K1351" i="22"/>
  <c r="E1351" i="22"/>
  <c r="K1350" i="22"/>
  <c r="E1350" i="22"/>
  <c r="K1349" i="22"/>
  <c r="E1349" i="22"/>
  <c r="K1348" i="22"/>
  <c r="E1348" i="22"/>
  <c r="K1347" i="22"/>
  <c r="E1347" i="22"/>
  <c r="K1346" i="22"/>
  <c r="E1346" i="22"/>
  <c r="K1345" i="22"/>
  <c r="E1345" i="22"/>
  <c r="K1344" i="22"/>
  <c r="E1344" i="22"/>
  <c r="K1343" i="22"/>
  <c r="E1343" i="22"/>
  <c r="K1342" i="22"/>
  <c r="E1342" i="22"/>
  <c r="K1341" i="22"/>
  <c r="E1341" i="22"/>
  <c r="K1340" i="22"/>
  <c r="E1340" i="22"/>
  <c r="K1339" i="22"/>
  <c r="E1339" i="22"/>
  <c r="K1338" i="22"/>
  <c r="E1338" i="22"/>
  <c r="K1337" i="22"/>
  <c r="E1337" i="22"/>
  <c r="K1336" i="22"/>
  <c r="E1336" i="22"/>
  <c r="K1335" i="22"/>
  <c r="E1335" i="22"/>
  <c r="K1334" i="22"/>
  <c r="E1334" i="22"/>
  <c r="K1333" i="22"/>
  <c r="E1333" i="22"/>
  <c r="K1332" i="22"/>
  <c r="E1332" i="22"/>
  <c r="K1331" i="22"/>
  <c r="E1331" i="22"/>
  <c r="K1330" i="22"/>
  <c r="E1330" i="22"/>
  <c r="K1329" i="22"/>
  <c r="E1329" i="22"/>
  <c r="K1328" i="22"/>
  <c r="E1328" i="22"/>
  <c r="K1327" i="22"/>
  <c r="E1327" i="22"/>
  <c r="K1326" i="22"/>
  <c r="E1326" i="22"/>
  <c r="K1325" i="22"/>
  <c r="E1325" i="22"/>
  <c r="K1324" i="22"/>
  <c r="E1324" i="22"/>
  <c r="K1323" i="22"/>
  <c r="E1323" i="22"/>
  <c r="K1322" i="22"/>
  <c r="E1322" i="22"/>
  <c r="K1321" i="22"/>
  <c r="E1321" i="22"/>
  <c r="K1320" i="22"/>
  <c r="E1320" i="22"/>
  <c r="K1319" i="22"/>
  <c r="E1319" i="22"/>
  <c r="K1318" i="22"/>
  <c r="E1318" i="22"/>
  <c r="K1317" i="22"/>
  <c r="E1317" i="22"/>
  <c r="K1316" i="22"/>
  <c r="E1316" i="22"/>
  <c r="K1315" i="22"/>
  <c r="E1315" i="22"/>
  <c r="K1314" i="22"/>
  <c r="E1314" i="22"/>
  <c r="K1313" i="22"/>
  <c r="E1313" i="22"/>
  <c r="K1312" i="22"/>
  <c r="E1312" i="22"/>
  <c r="K1311" i="22"/>
  <c r="E1311" i="22"/>
  <c r="K1310" i="22"/>
  <c r="E1310" i="22"/>
  <c r="K1309" i="22"/>
  <c r="E1309" i="22"/>
  <c r="K1308" i="22"/>
  <c r="E1308" i="22"/>
  <c r="K1307" i="22"/>
  <c r="E1307" i="22"/>
  <c r="K1306" i="22"/>
  <c r="E1306" i="22"/>
  <c r="K1305" i="22"/>
  <c r="E1305" i="22"/>
  <c r="K1304" i="22"/>
  <c r="E1304" i="22"/>
  <c r="K1303" i="22"/>
  <c r="E1303" i="22"/>
  <c r="K1302" i="22"/>
  <c r="E1302" i="22"/>
  <c r="K1301" i="22"/>
  <c r="E1301" i="22"/>
  <c r="K1300" i="22"/>
  <c r="E1300" i="22"/>
  <c r="K1299" i="22"/>
  <c r="E1299" i="22"/>
  <c r="K1298" i="22"/>
  <c r="E1298" i="22"/>
  <c r="K1297" i="22"/>
  <c r="E1297" i="22"/>
  <c r="K1296" i="22"/>
  <c r="E1296" i="22"/>
  <c r="K1295" i="22"/>
  <c r="E1295" i="22"/>
  <c r="K1294" i="22"/>
  <c r="E1294" i="22"/>
  <c r="K1293" i="22"/>
  <c r="E1293" i="22"/>
  <c r="K1292" i="22"/>
  <c r="E1292" i="22"/>
  <c r="K1291" i="22"/>
  <c r="E1291" i="22"/>
  <c r="K1290" i="22"/>
  <c r="E1290" i="22"/>
  <c r="K1289" i="22"/>
  <c r="E1289" i="22"/>
  <c r="K1288" i="22"/>
  <c r="E1288" i="22"/>
  <c r="K1287" i="22"/>
  <c r="E1287" i="22"/>
  <c r="K1286" i="22"/>
  <c r="E1286" i="22"/>
  <c r="K1285" i="22"/>
  <c r="E1285" i="22"/>
  <c r="K1284" i="22"/>
  <c r="E1284" i="22"/>
  <c r="K1283" i="22"/>
  <c r="E1283" i="22"/>
  <c r="K1282" i="22"/>
  <c r="E1282" i="22"/>
  <c r="K1281" i="22"/>
  <c r="E1281" i="22"/>
  <c r="K1280" i="22"/>
  <c r="E1280" i="22"/>
  <c r="K1279" i="22"/>
  <c r="E1279" i="22"/>
  <c r="K1278" i="22"/>
  <c r="E1278" i="22"/>
  <c r="K1277" i="22"/>
  <c r="E1277" i="22"/>
  <c r="K1276" i="22"/>
  <c r="E1276" i="22"/>
  <c r="K1275" i="22"/>
  <c r="E1275" i="22"/>
  <c r="K1274" i="22"/>
  <c r="E1274" i="22"/>
  <c r="K1273" i="22"/>
  <c r="E1273" i="22"/>
  <c r="K1272" i="22"/>
  <c r="E1272" i="22"/>
  <c r="K1271" i="22"/>
  <c r="E1271" i="22"/>
  <c r="K1270" i="22"/>
  <c r="E1270" i="22"/>
  <c r="K1269" i="22"/>
  <c r="E1269" i="22"/>
  <c r="K1268" i="22"/>
  <c r="E1268" i="22"/>
  <c r="K1267" i="22"/>
  <c r="E1267" i="22"/>
  <c r="K1266" i="22"/>
  <c r="E1266" i="22"/>
  <c r="K1265" i="22"/>
  <c r="E1265" i="22"/>
  <c r="K1264" i="22"/>
  <c r="E1264" i="22"/>
  <c r="K1263" i="22"/>
  <c r="E1263" i="22"/>
  <c r="K1262" i="22"/>
  <c r="E1262" i="22"/>
  <c r="K1261" i="22"/>
  <c r="E1261" i="22"/>
  <c r="K1260" i="22"/>
  <c r="E1260" i="22"/>
  <c r="K1259" i="22"/>
  <c r="E1259" i="22"/>
  <c r="K1258" i="22"/>
  <c r="E1258" i="22"/>
  <c r="K1257" i="22"/>
  <c r="E1257" i="22"/>
  <c r="K1256" i="22"/>
  <c r="E1256" i="22"/>
  <c r="K1255" i="22"/>
  <c r="E1255" i="22"/>
  <c r="K1254" i="22"/>
  <c r="E1254" i="22"/>
  <c r="K1253" i="22"/>
  <c r="E1253" i="22"/>
  <c r="K1252" i="22"/>
  <c r="E1252" i="22"/>
  <c r="K1251" i="22"/>
  <c r="E1251" i="22"/>
  <c r="K1250" i="22"/>
  <c r="E1250" i="22"/>
  <c r="K1249" i="22"/>
  <c r="E1249" i="22"/>
  <c r="K1248" i="22"/>
  <c r="E1248" i="22"/>
  <c r="K1247" i="22"/>
  <c r="E1247" i="22"/>
  <c r="K1246" i="22"/>
  <c r="E1246" i="22"/>
  <c r="K1245" i="22"/>
  <c r="E1245" i="22"/>
  <c r="K1244" i="22"/>
  <c r="E1244" i="22"/>
  <c r="K1243" i="22"/>
  <c r="E1243" i="22"/>
  <c r="K1242" i="22"/>
  <c r="E1242" i="22"/>
  <c r="K1241" i="22"/>
  <c r="E1241" i="22"/>
  <c r="K1240" i="22"/>
  <c r="E1240" i="22"/>
  <c r="K1239" i="22"/>
  <c r="E1239" i="22"/>
  <c r="K1238" i="22"/>
  <c r="E1238" i="22"/>
  <c r="K1237" i="22"/>
  <c r="E1237" i="22"/>
  <c r="K1236" i="22"/>
  <c r="E1236" i="22"/>
  <c r="K1235" i="22"/>
  <c r="E1235" i="22"/>
  <c r="K1234" i="22"/>
  <c r="E1234" i="22"/>
  <c r="K1233" i="22"/>
  <c r="E1233" i="22"/>
  <c r="K1232" i="22"/>
  <c r="E1232" i="22"/>
  <c r="K1231" i="22"/>
  <c r="E1231" i="22"/>
  <c r="K1230" i="22"/>
  <c r="E1230" i="22"/>
  <c r="K1229" i="22"/>
  <c r="E1229" i="22"/>
  <c r="K1228" i="22"/>
  <c r="E1228" i="22"/>
  <c r="K1227" i="22"/>
  <c r="E1227" i="22"/>
  <c r="K1226" i="22"/>
  <c r="E1226" i="22"/>
  <c r="K1225" i="22"/>
  <c r="E1225" i="22"/>
  <c r="K1224" i="22"/>
  <c r="E1224" i="22"/>
  <c r="K1223" i="22"/>
  <c r="E1223" i="22"/>
  <c r="K1222" i="22"/>
  <c r="E1222" i="22"/>
  <c r="K1221" i="22"/>
  <c r="E1221" i="22"/>
  <c r="K1220" i="22"/>
  <c r="E1220" i="22"/>
  <c r="K1219" i="22"/>
  <c r="E1219" i="22"/>
  <c r="K1218" i="22"/>
  <c r="E1218" i="22"/>
  <c r="K1217" i="22"/>
  <c r="E1217" i="22"/>
  <c r="K1216" i="22"/>
  <c r="E1216" i="22"/>
  <c r="K1215" i="22"/>
  <c r="E1215" i="22"/>
  <c r="K1214" i="22"/>
  <c r="E1214" i="22"/>
  <c r="K1213" i="22"/>
  <c r="E1213" i="22"/>
  <c r="K1212" i="22"/>
  <c r="E1212" i="22"/>
  <c r="K1211" i="22"/>
  <c r="E1211" i="22"/>
  <c r="K1210" i="22"/>
  <c r="E1210" i="22"/>
  <c r="K1209" i="22"/>
  <c r="E1209" i="22"/>
  <c r="K1208" i="22"/>
  <c r="E1208" i="22"/>
  <c r="K1207" i="22"/>
  <c r="E1207" i="22"/>
  <c r="K1206" i="22"/>
  <c r="E1206" i="22"/>
  <c r="K1205" i="22"/>
  <c r="E1205" i="22"/>
  <c r="K1204" i="22"/>
  <c r="E1204" i="22"/>
  <c r="K1203" i="22"/>
  <c r="E1203" i="22"/>
  <c r="K1202" i="22"/>
  <c r="E1202" i="22"/>
  <c r="K1201" i="22"/>
  <c r="E1201" i="22"/>
  <c r="K1200" i="22"/>
  <c r="E1200" i="22"/>
  <c r="K1199" i="22"/>
  <c r="E1199" i="22"/>
  <c r="K1198" i="22"/>
  <c r="E1198" i="22"/>
  <c r="K1197" i="22"/>
  <c r="E1197" i="22"/>
  <c r="K1196" i="22"/>
  <c r="E1196" i="22"/>
  <c r="K1195" i="22"/>
  <c r="E1195" i="22"/>
  <c r="K1194" i="22"/>
  <c r="E1194" i="22"/>
  <c r="K1193" i="22"/>
  <c r="E1193" i="22"/>
  <c r="K1192" i="22"/>
  <c r="E1192" i="22"/>
  <c r="K1191" i="22"/>
  <c r="E1191" i="22"/>
  <c r="K1190" i="22"/>
  <c r="E1190" i="22"/>
  <c r="K1189" i="22"/>
  <c r="E1189" i="22"/>
  <c r="K1188" i="22"/>
  <c r="E1188" i="22"/>
  <c r="K1187" i="22"/>
  <c r="E1187" i="22"/>
  <c r="K1186" i="22"/>
  <c r="E1186" i="22"/>
  <c r="K1185" i="22"/>
  <c r="E1185" i="22"/>
  <c r="K1184" i="22"/>
  <c r="E1184" i="22"/>
  <c r="K1183" i="22"/>
  <c r="E1183" i="22"/>
  <c r="K1182" i="22"/>
  <c r="E1182" i="22"/>
  <c r="K1181" i="22"/>
  <c r="E1181" i="22"/>
  <c r="K1180" i="22"/>
  <c r="E1180" i="22"/>
  <c r="K1179" i="22"/>
  <c r="E1179" i="22"/>
  <c r="K1178" i="22"/>
  <c r="E1178" i="22"/>
  <c r="K1177" i="22"/>
  <c r="E1177" i="22"/>
  <c r="K1176" i="22"/>
  <c r="E1176" i="22"/>
  <c r="K1175" i="22"/>
  <c r="E1175" i="22"/>
  <c r="K1174" i="22"/>
  <c r="E1174" i="22"/>
  <c r="K1173" i="22"/>
  <c r="E1173" i="22"/>
  <c r="K1172" i="22"/>
  <c r="E1172" i="22"/>
  <c r="K1171" i="22"/>
  <c r="E1171" i="22"/>
  <c r="K1170" i="22"/>
  <c r="E1170" i="22"/>
  <c r="K1169" i="22"/>
  <c r="E1169" i="22"/>
  <c r="K1168" i="22"/>
  <c r="E1168" i="22"/>
  <c r="K1167" i="22"/>
  <c r="E1167" i="22"/>
  <c r="K1166" i="22"/>
  <c r="E1166" i="22"/>
  <c r="K1165" i="22"/>
  <c r="E1165" i="22"/>
  <c r="K1164" i="22"/>
  <c r="E1164" i="22"/>
  <c r="K1163" i="22"/>
  <c r="E1163" i="22"/>
  <c r="K1162" i="22"/>
  <c r="E1162" i="22"/>
  <c r="K1161" i="22"/>
  <c r="E1161" i="22"/>
  <c r="K1160" i="22"/>
  <c r="E1160" i="22"/>
  <c r="K1159" i="22"/>
  <c r="E1159" i="22"/>
  <c r="K1158" i="22"/>
  <c r="E1158" i="22"/>
  <c r="K1157" i="22"/>
  <c r="E1157" i="22"/>
  <c r="K1156" i="22"/>
  <c r="E1156" i="22"/>
  <c r="K1155" i="22"/>
  <c r="E1155" i="22"/>
  <c r="K1154" i="22"/>
  <c r="E1154" i="22"/>
  <c r="K1153" i="22"/>
  <c r="E1153" i="22"/>
  <c r="K1152" i="22"/>
  <c r="E1152" i="22"/>
  <c r="K1151" i="22"/>
  <c r="E1151" i="22"/>
  <c r="K1150" i="22"/>
  <c r="E1150" i="22"/>
  <c r="K1149" i="22"/>
  <c r="E1149" i="22"/>
  <c r="K1148" i="22"/>
  <c r="E1148" i="22"/>
  <c r="K1147" i="22"/>
  <c r="E1147" i="22"/>
  <c r="K1146" i="22"/>
  <c r="E1146" i="22"/>
  <c r="K1145" i="22"/>
  <c r="E1145" i="22"/>
  <c r="K1144" i="22"/>
  <c r="E1144" i="22"/>
  <c r="K1143" i="22"/>
  <c r="E1143" i="22"/>
  <c r="K1142" i="22"/>
  <c r="E1142" i="22"/>
  <c r="K1141" i="22"/>
  <c r="E1141" i="22"/>
  <c r="K1140" i="22"/>
  <c r="E1140" i="22"/>
  <c r="K1139" i="22"/>
  <c r="E1139" i="22"/>
  <c r="K1138" i="22"/>
  <c r="E1138" i="22"/>
  <c r="K1137" i="22"/>
  <c r="E1137" i="22"/>
  <c r="K1136" i="22"/>
  <c r="E1136" i="22"/>
  <c r="K1135" i="22"/>
  <c r="E1135" i="22"/>
  <c r="K1134" i="22"/>
  <c r="E1134" i="22"/>
  <c r="K1133" i="22"/>
  <c r="E1133" i="22"/>
  <c r="K1132" i="22"/>
  <c r="E1132" i="22"/>
  <c r="K1131" i="22"/>
  <c r="E1131" i="22"/>
  <c r="K1130" i="22"/>
  <c r="E1130" i="22"/>
  <c r="K1129" i="22"/>
  <c r="E1129" i="22"/>
  <c r="K1128" i="22"/>
  <c r="E1128" i="22"/>
  <c r="K1127" i="22"/>
  <c r="E1127" i="22"/>
  <c r="K1126" i="22"/>
  <c r="E1126" i="22"/>
  <c r="K1125" i="22"/>
  <c r="E1125" i="22"/>
  <c r="K1124" i="22"/>
  <c r="E1124" i="22"/>
  <c r="K1123" i="22"/>
  <c r="E1123" i="22"/>
  <c r="K1122" i="22"/>
  <c r="E1122" i="22"/>
  <c r="K1121" i="22"/>
  <c r="E1121" i="22"/>
  <c r="K1120" i="22"/>
  <c r="E1120" i="22"/>
  <c r="K1119" i="22"/>
  <c r="E1119" i="22"/>
  <c r="K1118" i="22"/>
  <c r="E1118" i="22"/>
  <c r="K1117" i="22"/>
  <c r="E1117" i="22"/>
  <c r="K1116" i="22"/>
  <c r="E1116" i="22"/>
  <c r="K1115" i="22"/>
  <c r="E1115" i="22"/>
  <c r="K1114" i="22"/>
  <c r="E1114" i="22"/>
  <c r="K1113" i="22"/>
  <c r="E1113" i="22"/>
  <c r="K1112" i="22"/>
  <c r="E1112" i="22"/>
  <c r="K1111" i="22"/>
  <c r="E1111" i="22"/>
  <c r="K1110" i="22"/>
  <c r="E1110" i="22"/>
  <c r="K1109" i="22"/>
  <c r="E1109" i="22"/>
  <c r="K1108" i="22"/>
  <c r="E1108" i="22"/>
  <c r="K1107" i="22"/>
  <c r="E1107" i="22"/>
  <c r="K1106" i="22"/>
  <c r="E1106" i="22"/>
  <c r="K1105" i="22"/>
  <c r="E1105" i="22"/>
  <c r="K1104" i="22"/>
  <c r="E1104" i="22"/>
  <c r="K1103" i="22"/>
  <c r="E1103" i="22"/>
  <c r="K1102" i="22"/>
  <c r="E1102" i="22"/>
  <c r="K1101" i="22"/>
  <c r="E1101" i="22"/>
  <c r="K1100" i="22"/>
  <c r="E1100" i="22"/>
  <c r="K1099" i="22"/>
  <c r="E1099" i="22"/>
  <c r="K1098" i="22"/>
  <c r="E1098" i="22"/>
  <c r="K1097" i="22"/>
  <c r="E1097" i="22"/>
  <c r="K1096" i="22"/>
  <c r="E1096" i="22"/>
  <c r="K1095" i="22"/>
  <c r="E1095" i="22"/>
  <c r="K1094" i="22"/>
  <c r="E1094" i="22"/>
  <c r="K1093" i="22"/>
  <c r="E1093" i="22"/>
  <c r="K1092" i="22"/>
  <c r="E1092" i="22"/>
  <c r="K1091" i="22"/>
  <c r="E1091" i="22"/>
  <c r="K1090" i="22"/>
  <c r="E1090" i="22"/>
  <c r="K1089" i="22"/>
  <c r="E1089" i="22"/>
  <c r="K1088" i="22"/>
  <c r="E1088" i="22"/>
  <c r="K1087" i="22"/>
  <c r="E1087" i="22"/>
  <c r="K1086" i="22"/>
  <c r="E1086" i="22"/>
  <c r="K1085" i="22"/>
  <c r="E1085" i="22"/>
  <c r="K1084" i="22"/>
  <c r="E1084" i="22"/>
  <c r="K1083" i="22"/>
  <c r="E1083" i="22"/>
  <c r="K1082" i="22"/>
  <c r="E1082" i="22"/>
  <c r="K1081" i="22"/>
  <c r="E1081" i="22"/>
  <c r="K1080" i="22"/>
  <c r="E1080" i="22"/>
  <c r="K1079" i="22"/>
  <c r="E1079" i="22"/>
  <c r="K1078" i="22"/>
  <c r="E1078" i="22"/>
  <c r="K1077" i="22"/>
  <c r="E1077" i="22"/>
  <c r="K1076" i="22"/>
  <c r="E1076" i="22"/>
  <c r="K1075" i="22"/>
  <c r="E1075" i="22"/>
  <c r="K1074" i="22"/>
  <c r="E1074" i="22"/>
  <c r="K1073" i="22"/>
  <c r="E1073" i="22"/>
  <c r="K1072" i="22"/>
  <c r="E1072" i="22"/>
  <c r="K1071" i="22"/>
  <c r="E1071" i="22"/>
  <c r="K1070" i="22"/>
  <c r="E1070" i="22"/>
  <c r="K1069" i="22"/>
  <c r="E1069" i="22"/>
  <c r="K1068" i="22"/>
  <c r="E1068" i="22"/>
  <c r="K1067" i="22"/>
  <c r="E1067" i="22"/>
  <c r="K1066" i="22"/>
  <c r="E1066" i="22"/>
  <c r="K1065" i="22"/>
  <c r="E1065" i="22"/>
  <c r="K1064" i="22"/>
  <c r="E1064" i="22"/>
  <c r="K1063" i="22"/>
  <c r="E1063" i="22"/>
  <c r="K1062" i="22"/>
  <c r="E1062" i="22"/>
  <c r="K1061" i="22"/>
  <c r="E1061" i="22"/>
  <c r="K1060" i="22"/>
  <c r="E1060" i="22"/>
  <c r="K1059" i="22"/>
  <c r="E1059" i="22"/>
  <c r="K1058" i="22"/>
  <c r="E1058" i="22"/>
  <c r="K1057" i="22"/>
  <c r="E1057" i="22"/>
  <c r="K1056" i="22"/>
  <c r="E1056" i="22"/>
  <c r="K1055" i="22"/>
  <c r="E1055" i="22"/>
  <c r="K1054" i="22"/>
  <c r="E1054" i="22"/>
  <c r="K1053" i="22"/>
  <c r="E1053" i="22"/>
  <c r="K1052" i="22"/>
  <c r="E1052" i="22"/>
  <c r="K1051" i="22"/>
  <c r="E1051" i="22"/>
  <c r="K1050" i="22"/>
  <c r="E1050" i="22"/>
  <c r="K1049" i="22"/>
  <c r="E1049" i="22"/>
  <c r="K1048" i="22"/>
  <c r="E1048" i="22"/>
  <c r="K1047" i="22"/>
  <c r="E1047" i="22"/>
  <c r="K1046" i="22"/>
  <c r="E1046" i="22"/>
  <c r="K1045" i="22"/>
  <c r="E1045" i="22"/>
  <c r="K1044" i="22"/>
  <c r="E1044" i="22"/>
  <c r="K1043" i="22"/>
  <c r="E1043" i="22"/>
  <c r="K1042" i="22"/>
  <c r="E1042" i="22"/>
  <c r="K1041" i="22"/>
  <c r="E1041" i="22"/>
  <c r="K1040" i="22"/>
  <c r="E1040" i="22"/>
  <c r="K1039" i="22"/>
  <c r="E1039" i="22"/>
  <c r="K1038" i="22"/>
  <c r="E1038" i="22"/>
  <c r="K1037" i="22"/>
  <c r="E1037" i="22"/>
  <c r="K1036" i="22"/>
  <c r="E1036" i="22"/>
  <c r="K1035" i="22"/>
  <c r="E1035" i="22"/>
  <c r="K1034" i="22"/>
  <c r="E1034" i="22"/>
  <c r="K1033" i="22"/>
  <c r="E1033" i="22"/>
  <c r="K1032" i="22"/>
  <c r="E1032" i="22"/>
  <c r="K1031" i="22"/>
  <c r="E1031" i="22"/>
  <c r="K1030" i="22"/>
  <c r="E1030" i="22"/>
  <c r="K1029" i="22"/>
  <c r="E1029" i="22"/>
  <c r="K1028" i="22"/>
  <c r="E1028" i="22"/>
  <c r="K1027" i="22"/>
  <c r="E1027" i="22"/>
  <c r="K1026" i="22"/>
  <c r="E1026" i="22"/>
  <c r="K1025" i="22"/>
  <c r="E1025" i="22"/>
  <c r="K1024" i="22"/>
  <c r="E1024" i="22"/>
  <c r="K1023" i="22"/>
  <c r="E1023" i="22"/>
  <c r="K1022" i="22"/>
  <c r="E1022" i="22"/>
  <c r="K1021" i="22"/>
  <c r="E1021" i="22"/>
  <c r="K1020" i="22"/>
  <c r="E1020" i="22"/>
  <c r="K1019" i="22"/>
  <c r="E1019" i="22"/>
  <c r="K1018" i="22"/>
  <c r="E1018" i="22"/>
  <c r="K1017" i="22"/>
  <c r="E1017" i="22"/>
  <c r="K1016" i="22"/>
  <c r="E1016" i="22"/>
  <c r="K1015" i="22"/>
  <c r="E1015" i="22"/>
  <c r="K1014" i="22"/>
  <c r="E1014" i="22"/>
  <c r="K1013" i="22"/>
  <c r="E1013" i="22"/>
  <c r="K1012" i="22"/>
  <c r="E1012" i="22"/>
  <c r="K1011" i="22"/>
  <c r="E1011" i="22"/>
  <c r="K1010" i="22"/>
  <c r="E1010" i="22"/>
  <c r="K1009" i="22"/>
  <c r="E1009" i="22"/>
  <c r="K1008" i="22"/>
  <c r="E1008" i="22"/>
  <c r="K1007" i="22"/>
  <c r="E1007" i="22"/>
  <c r="K1006" i="22"/>
  <c r="E1006" i="22"/>
  <c r="K1005" i="22"/>
  <c r="E1005" i="22"/>
  <c r="K1004" i="22"/>
  <c r="E1004" i="22"/>
  <c r="K1003" i="22"/>
  <c r="E1003" i="22"/>
  <c r="K1002" i="22"/>
  <c r="E1002" i="22"/>
  <c r="K1001" i="22"/>
  <c r="E1001" i="22"/>
  <c r="K1000" i="22"/>
  <c r="E1000" i="22"/>
  <c r="K999" i="22"/>
  <c r="E999" i="22"/>
  <c r="K998" i="22"/>
  <c r="E998" i="22"/>
  <c r="K997" i="22"/>
  <c r="E997" i="22"/>
  <c r="K996" i="22"/>
  <c r="E996" i="22"/>
  <c r="K995" i="22"/>
  <c r="E995" i="22"/>
  <c r="K994" i="22"/>
  <c r="E994" i="22"/>
  <c r="K993" i="22"/>
  <c r="E993" i="22"/>
  <c r="K992" i="22"/>
  <c r="E992" i="22"/>
  <c r="K991" i="22"/>
  <c r="E991" i="22"/>
  <c r="K990" i="22"/>
  <c r="E990" i="22"/>
  <c r="K989" i="22"/>
  <c r="E989" i="22"/>
  <c r="K988" i="22"/>
  <c r="E988" i="22"/>
  <c r="K987" i="22"/>
  <c r="E987" i="22"/>
  <c r="K986" i="22"/>
  <c r="E986" i="22"/>
  <c r="K985" i="22"/>
  <c r="E985" i="22"/>
  <c r="K984" i="22"/>
  <c r="E984" i="22"/>
  <c r="K983" i="22"/>
  <c r="E983" i="22"/>
  <c r="K982" i="22"/>
  <c r="E982" i="22"/>
  <c r="K981" i="22"/>
  <c r="E981" i="22"/>
  <c r="K980" i="22"/>
  <c r="E980" i="22"/>
  <c r="K979" i="22"/>
  <c r="E979" i="22"/>
  <c r="K978" i="22"/>
  <c r="E978" i="22"/>
  <c r="K977" i="22"/>
  <c r="E977" i="22"/>
  <c r="K976" i="22"/>
  <c r="E976" i="22"/>
  <c r="K975" i="22"/>
  <c r="E975" i="22"/>
  <c r="K974" i="22"/>
  <c r="E974" i="22"/>
  <c r="K973" i="22"/>
  <c r="E973" i="22"/>
  <c r="K972" i="22"/>
  <c r="E972" i="22"/>
  <c r="K971" i="22"/>
  <c r="E971" i="22"/>
  <c r="K970" i="22"/>
  <c r="E970" i="22"/>
  <c r="K969" i="22"/>
  <c r="E969" i="22"/>
  <c r="K968" i="22"/>
  <c r="E968" i="22"/>
  <c r="K967" i="22"/>
  <c r="E967" i="22"/>
  <c r="K966" i="22"/>
  <c r="E966" i="22"/>
  <c r="K965" i="22"/>
  <c r="E965" i="22"/>
  <c r="K964" i="22"/>
  <c r="E964" i="22"/>
  <c r="K963" i="22"/>
  <c r="E963" i="22"/>
  <c r="K962" i="22"/>
  <c r="E962" i="22"/>
  <c r="K961" i="22"/>
  <c r="E961" i="22"/>
  <c r="K960" i="22"/>
  <c r="E960" i="22"/>
  <c r="K959" i="22"/>
  <c r="E959" i="22"/>
  <c r="K958" i="22"/>
  <c r="E958" i="22"/>
  <c r="K957" i="22"/>
  <c r="E957" i="22"/>
  <c r="K956" i="22"/>
  <c r="E956" i="22"/>
  <c r="K955" i="22"/>
  <c r="E955" i="22"/>
  <c r="K954" i="22"/>
  <c r="E954" i="22"/>
  <c r="K953" i="22"/>
  <c r="E953" i="22"/>
  <c r="K952" i="22"/>
  <c r="E952" i="22"/>
  <c r="K951" i="22"/>
  <c r="E951" i="22"/>
  <c r="K950" i="22"/>
  <c r="E950" i="22"/>
  <c r="K949" i="22"/>
  <c r="E949" i="22"/>
  <c r="K948" i="22"/>
  <c r="E948" i="22"/>
  <c r="K947" i="22"/>
  <c r="E947" i="22"/>
  <c r="K946" i="22"/>
  <c r="E946" i="22"/>
  <c r="K945" i="22"/>
  <c r="E945" i="22"/>
  <c r="K944" i="22"/>
  <c r="E944" i="22"/>
  <c r="K943" i="22"/>
  <c r="E943" i="22"/>
  <c r="K942" i="22"/>
  <c r="E942" i="22"/>
  <c r="K941" i="22"/>
  <c r="E941" i="22"/>
  <c r="K940" i="22"/>
  <c r="E940" i="22"/>
  <c r="K939" i="22"/>
  <c r="E939" i="22"/>
  <c r="K938" i="22"/>
  <c r="E938" i="22"/>
  <c r="K937" i="22"/>
  <c r="E937" i="22"/>
  <c r="K936" i="22"/>
  <c r="E936" i="22"/>
  <c r="K935" i="22"/>
  <c r="E935" i="22"/>
  <c r="K934" i="22"/>
  <c r="E934" i="22"/>
  <c r="K933" i="22"/>
  <c r="E933" i="22"/>
  <c r="K932" i="22"/>
  <c r="E932" i="22"/>
  <c r="K931" i="22"/>
  <c r="E931" i="22"/>
  <c r="K930" i="22"/>
  <c r="E930" i="22"/>
  <c r="K929" i="22"/>
  <c r="E929" i="22"/>
  <c r="K928" i="22"/>
  <c r="E928" i="22"/>
  <c r="K927" i="22"/>
  <c r="E927" i="22"/>
  <c r="K926" i="22"/>
  <c r="E926" i="22"/>
  <c r="K925" i="22"/>
  <c r="E925" i="22"/>
  <c r="K924" i="22"/>
  <c r="E924" i="22"/>
  <c r="K923" i="22"/>
  <c r="E923" i="22"/>
  <c r="K922" i="22"/>
  <c r="E922" i="22"/>
  <c r="K921" i="22"/>
  <c r="E921" i="22"/>
  <c r="K920" i="22"/>
  <c r="E920" i="22"/>
  <c r="K919" i="22"/>
  <c r="E919" i="22"/>
  <c r="K918" i="22"/>
  <c r="E918" i="22"/>
  <c r="K917" i="22"/>
  <c r="E917" i="22"/>
  <c r="K916" i="22"/>
  <c r="E916" i="22"/>
  <c r="K915" i="22"/>
  <c r="E915" i="22"/>
  <c r="K914" i="22"/>
  <c r="E914" i="22"/>
  <c r="K913" i="22"/>
  <c r="E913" i="22"/>
  <c r="K912" i="22"/>
  <c r="E912" i="22"/>
  <c r="K911" i="22"/>
  <c r="E911" i="22"/>
  <c r="K910" i="22"/>
  <c r="E910" i="22"/>
  <c r="K909" i="22"/>
  <c r="E909" i="22"/>
  <c r="K908" i="22"/>
  <c r="E908" i="22"/>
  <c r="K907" i="22"/>
  <c r="E907" i="22"/>
  <c r="K906" i="22"/>
  <c r="E906" i="22"/>
  <c r="K905" i="22"/>
  <c r="E905" i="22"/>
  <c r="K904" i="22"/>
  <c r="E904" i="22"/>
  <c r="K903" i="22"/>
  <c r="E903" i="22"/>
  <c r="K902" i="22"/>
  <c r="E902" i="22"/>
  <c r="K901" i="22"/>
  <c r="E901" i="22"/>
  <c r="K900" i="22"/>
  <c r="E900" i="22"/>
  <c r="K899" i="22"/>
  <c r="E899" i="22"/>
  <c r="K898" i="22"/>
  <c r="E898" i="22"/>
  <c r="K897" i="22"/>
  <c r="E897" i="22"/>
  <c r="K896" i="22"/>
  <c r="E896" i="22"/>
  <c r="K895" i="22"/>
  <c r="E895" i="22"/>
  <c r="K894" i="22"/>
  <c r="E894" i="22"/>
  <c r="K893" i="22"/>
  <c r="E893" i="22"/>
  <c r="K892" i="22"/>
  <c r="E892" i="22"/>
  <c r="K891" i="22"/>
  <c r="E891" i="22"/>
  <c r="K890" i="22"/>
  <c r="E890" i="22"/>
  <c r="K889" i="22"/>
  <c r="E889" i="22"/>
  <c r="K888" i="22"/>
  <c r="E888" i="22"/>
  <c r="K887" i="22"/>
  <c r="E887" i="22"/>
  <c r="K886" i="22"/>
  <c r="E886" i="22"/>
  <c r="K885" i="22"/>
  <c r="E885" i="22"/>
  <c r="K884" i="22"/>
  <c r="E884" i="22"/>
  <c r="K883" i="22"/>
  <c r="E883" i="22"/>
  <c r="K882" i="22"/>
  <c r="E882" i="22"/>
  <c r="K881" i="22"/>
  <c r="E881" i="22"/>
  <c r="K880" i="22"/>
  <c r="E880" i="22"/>
  <c r="K879" i="22"/>
  <c r="E879" i="22"/>
  <c r="K878" i="22"/>
  <c r="E878" i="22"/>
  <c r="K877" i="22"/>
  <c r="E877" i="22"/>
  <c r="K876" i="22"/>
  <c r="E876" i="22"/>
  <c r="K875" i="22"/>
  <c r="E875" i="22"/>
  <c r="K874" i="22"/>
  <c r="E874" i="22"/>
  <c r="K873" i="22"/>
  <c r="E873" i="22"/>
  <c r="K872" i="22"/>
  <c r="E872" i="22"/>
  <c r="K871" i="22"/>
  <c r="E871" i="22"/>
  <c r="K870" i="22"/>
  <c r="E870" i="22"/>
  <c r="K869" i="22"/>
  <c r="E869" i="22"/>
  <c r="K868" i="22"/>
  <c r="E868" i="22"/>
  <c r="K867" i="22"/>
  <c r="E867" i="22"/>
  <c r="K866" i="22"/>
  <c r="E866" i="22"/>
  <c r="K865" i="22"/>
  <c r="E865" i="22"/>
  <c r="K864" i="22"/>
  <c r="E864" i="22"/>
  <c r="K863" i="22"/>
  <c r="E863" i="22"/>
  <c r="K862" i="22"/>
  <c r="E862" i="22"/>
  <c r="K861" i="22"/>
  <c r="E861" i="22"/>
  <c r="K860" i="22"/>
  <c r="E860" i="22"/>
  <c r="K859" i="22"/>
  <c r="E859" i="22"/>
  <c r="K858" i="22"/>
  <c r="E858" i="22"/>
  <c r="K857" i="22"/>
  <c r="E857" i="22"/>
  <c r="K856" i="22"/>
  <c r="E856" i="22"/>
  <c r="K855" i="22"/>
  <c r="E855" i="22"/>
  <c r="K854" i="22"/>
  <c r="E854" i="22"/>
  <c r="K853" i="22"/>
  <c r="E853" i="22"/>
  <c r="K852" i="22"/>
  <c r="E852" i="22"/>
  <c r="K851" i="22"/>
  <c r="E851" i="22"/>
  <c r="K850" i="22"/>
  <c r="E850" i="22"/>
  <c r="K849" i="22"/>
  <c r="E849" i="22"/>
  <c r="K848" i="22"/>
  <c r="E848" i="22"/>
  <c r="K847" i="22"/>
  <c r="E847" i="22"/>
  <c r="K846" i="22"/>
  <c r="E846" i="22"/>
  <c r="K845" i="22"/>
  <c r="E845" i="22"/>
  <c r="K844" i="22"/>
  <c r="E844" i="22"/>
  <c r="K843" i="22"/>
  <c r="E843" i="22"/>
  <c r="K842" i="22"/>
  <c r="E842" i="22"/>
  <c r="K841" i="22"/>
  <c r="E841" i="22"/>
  <c r="K840" i="22"/>
  <c r="E840" i="22"/>
  <c r="K839" i="22"/>
  <c r="E839" i="22"/>
  <c r="K838" i="22"/>
  <c r="E838" i="22"/>
  <c r="K837" i="22"/>
  <c r="E837" i="22"/>
  <c r="K836" i="22"/>
  <c r="E836" i="22"/>
  <c r="K835" i="22"/>
  <c r="E835" i="22"/>
  <c r="K834" i="22"/>
  <c r="E834" i="22"/>
  <c r="K833" i="22"/>
  <c r="E833" i="22"/>
  <c r="K832" i="22"/>
  <c r="E832" i="22"/>
  <c r="K831" i="22"/>
  <c r="E831" i="22"/>
  <c r="K830" i="22"/>
  <c r="E830" i="22"/>
  <c r="K829" i="22"/>
  <c r="E829" i="22"/>
  <c r="K828" i="22"/>
  <c r="E828" i="22"/>
  <c r="K827" i="22"/>
  <c r="E827" i="22"/>
  <c r="K826" i="22"/>
  <c r="E826" i="22"/>
  <c r="K825" i="22"/>
  <c r="E825" i="22"/>
  <c r="K824" i="22"/>
  <c r="E824" i="22"/>
  <c r="K823" i="22"/>
  <c r="E823" i="22"/>
  <c r="K822" i="22"/>
  <c r="E822" i="22"/>
  <c r="K821" i="22"/>
  <c r="E821" i="22"/>
  <c r="K820" i="22"/>
  <c r="E820" i="22"/>
  <c r="K819" i="22"/>
  <c r="E819" i="22"/>
  <c r="K818" i="22"/>
  <c r="E818" i="22"/>
  <c r="K817" i="22"/>
  <c r="E817" i="22"/>
  <c r="K816" i="22"/>
  <c r="E816" i="22"/>
  <c r="K815" i="22"/>
  <c r="E815" i="22"/>
  <c r="K814" i="22"/>
  <c r="E814" i="22"/>
  <c r="K813" i="22"/>
  <c r="E813" i="22"/>
  <c r="K812" i="22"/>
  <c r="E812" i="22"/>
  <c r="K811" i="22"/>
  <c r="E811" i="22"/>
  <c r="K810" i="22"/>
  <c r="E810" i="22"/>
  <c r="K809" i="22"/>
  <c r="E809" i="22"/>
  <c r="K808" i="22"/>
  <c r="E808" i="22"/>
  <c r="K807" i="22"/>
  <c r="E807" i="22"/>
  <c r="K806" i="22"/>
  <c r="E806" i="22"/>
  <c r="K805" i="22"/>
  <c r="E805" i="22"/>
  <c r="K804" i="22"/>
  <c r="E804" i="22"/>
  <c r="K803" i="22"/>
  <c r="E803" i="22"/>
  <c r="K802" i="22"/>
  <c r="E802" i="22"/>
  <c r="K801" i="22"/>
  <c r="E801" i="22"/>
  <c r="K800" i="22"/>
  <c r="E800" i="22"/>
  <c r="K799" i="22"/>
  <c r="E799" i="22"/>
  <c r="K798" i="22"/>
  <c r="E798" i="22"/>
  <c r="K797" i="22"/>
  <c r="E797" i="22"/>
  <c r="K796" i="22"/>
  <c r="E796" i="22"/>
  <c r="K795" i="22"/>
  <c r="E795" i="22"/>
  <c r="K794" i="22"/>
  <c r="E794" i="22"/>
  <c r="K793" i="22"/>
  <c r="E793" i="22"/>
  <c r="K792" i="22"/>
  <c r="E792" i="22"/>
  <c r="K791" i="22"/>
  <c r="E791" i="22"/>
  <c r="K790" i="22"/>
  <c r="E790" i="22"/>
  <c r="K789" i="22"/>
  <c r="E789" i="22"/>
  <c r="K788" i="22"/>
  <c r="E788" i="22"/>
  <c r="K787" i="22"/>
  <c r="E787" i="22"/>
  <c r="K786" i="22"/>
  <c r="E786" i="22"/>
  <c r="K785" i="22"/>
  <c r="E785" i="22"/>
  <c r="K784" i="22"/>
  <c r="E784" i="22"/>
  <c r="K783" i="22"/>
  <c r="E783" i="22"/>
  <c r="K782" i="22"/>
  <c r="E782" i="22"/>
  <c r="K781" i="22"/>
  <c r="E781" i="22"/>
  <c r="K780" i="22"/>
  <c r="E780" i="22"/>
  <c r="K779" i="22"/>
  <c r="E779" i="22"/>
  <c r="K778" i="22"/>
  <c r="E778" i="22"/>
  <c r="K777" i="22"/>
  <c r="E777" i="22"/>
  <c r="K776" i="22"/>
  <c r="E776" i="22"/>
  <c r="K775" i="22"/>
  <c r="E775" i="22"/>
  <c r="K774" i="22"/>
  <c r="E774" i="22"/>
  <c r="K773" i="22"/>
  <c r="E773" i="22"/>
  <c r="K772" i="22"/>
  <c r="E772" i="22"/>
  <c r="K771" i="22"/>
  <c r="E771" i="22"/>
  <c r="K770" i="22"/>
  <c r="E770" i="22"/>
  <c r="K769" i="22"/>
  <c r="E769" i="22"/>
  <c r="K768" i="22"/>
  <c r="E768" i="22"/>
  <c r="K767" i="22"/>
  <c r="E767" i="22"/>
  <c r="K766" i="22"/>
  <c r="E766" i="22"/>
  <c r="K765" i="22"/>
  <c r="E765" i="22"/>
  <c r="K764" i="22"/>
  <c r="E764" i="22"/>
  <c r="K763" i="22"/>
  <c r="E763" i="22"/>
  <c r="K762" i="22"/>
  <c r="E762" i="22"/>
  <c r="K761" i="22"/>
  <c r="E761" i="22"/>
  <c r="K760" i="22"/>
  <c r="E760" i="22"/>
  <c r="K759" i="22"/>
  <c r="E759" i="22"/>
  <c r="K758" i="22"/>
  <c r="E758" i="22"/>
  <c r="K757" i="22"/>
  <c r="E757" i="22"/>
  <c r="K756" i="22"/>
  <c r="E756" i="22"/>
  <c r="K755" i="22"/>
  <c r="E755" i="22"/>
  <c r="K754" i="22"/>
  <c r="E754" i="22"/>
  <c r="K753" i="22"/>
  <c r="E753" i="22"/>
  <c r="K752" i="22"/>
  <c r="E752" i="22"/>
  <c r="K751" i="22"/>
  <c r="E751" i="22"/>
  <c r="K750" i="22"/>
  <c r="E750" i="22"/>
  <c r="K749" i="22"/>
  <c r="E749" i="22"/>
  <c r="K748" i="22"/>
  <c r="E748" i="22"/>
  <c r="K747" i="22"/>
  <c r="E747" i="22"/>
  <c r="K746" i="22"/>
  <c r="E746" i="22"/>
  <c r="K745" i="22"/>
  <c r="E745" i="22"/>
  <c r="K744" i="22"/>
  <c r="E744" i="22"/>
  <c r="K743" i="22"/>
  <c r="E743" i="22"/>
  <c r="K742" i="22"/>
  <c r="E742" i="22"/>
  <c r="K741" i="22"/>
  <c r="E741" i="22"/>
  <c r="K740" i="22"/>
  <c r="E740" i="22"/>
  <c r="K739" i="22"/>
  <c r="E739" i="22"/>
  <c r="K738" i="22"/>
  <c r="E738" i="22"/>
  <c r="K737" i="22"/>
  <c r="E737" i="22"/>
  <c r="K736" i="22"/>
  <c r="E736" i="22"/>
  <c r="K735" i="22"/>
  <c r="E735" i="22"/>
  <c r="K734" i="22"/>
  <c r="E734" i="22"/>
  <c r="K733" i="22"/>
  <c r="E733" i="22"/>
  <c r="K732" i="22"/>
  <c r="E732" i="22"/>
  <c r="K731" i="22"/>
  <c r="E731" i="22"/>
  <c r="K730" i="22"/>
  <c r="E730" i="22"/>
  <c r="K729" i="22"/>
  <c r="E729" i="22"/>
  <c r="K728" i="22"/>
  <c r="E728" i="22"/>
  <c r="K727" i="22"/>
  <c r="E727" i="22"/>
  <c r="K726" i="22"/>
  <c r="E726" i="22"/>
  <c r="K725" i="22"/>
  <c r="E725" i="22"/>
  <c r="K724" i="22"/>
  <c r="E724" i="22"/>
  <c r="K723" i="22"/>
  <c r="E723" i="22"/>
  <c r="K722" i="22"/>
  <c r="E722" i="22"/>
  <c r="K721" i="22"/>
  <c r="E721" i="22"/>
  <c r="K720" i="22"/>
  <c r="E720" i="22"/>
  <c r="K719" i="22"/>
  <c r="E719" i="22"/>
  <c r="K718" i="22"/>
  <c r="E718" i="22"/>
  <c r="K717" i="22"/>
  <c r="E717" i="22"/>
  <c r="K716" i="22"/>
  <c r="E716" i="22"/>
  <c r="K715" i="22"/>
  <c r="E715" i="22"/>
  <c r="K714" i="22"/>
  <c r="E714" i="22"/>
  <c r="K713" i="22"/>
  <c r="E713" i="22"/>
  <c r="K712" i="22"/>
  <c r="E712" i="22"/>
  <c r="K711" i="22"/>
  <c r="E711" i="22"/>
  <c r="K710" i="22"/>
  <c r="E710" i="22"/>
  <c r="K709" i="22"/>
  <c r="E709" i="22"/>
  <c r="K708" i="22"/>
  <c r="E708" i="22"/>
  <c r="K707" i="22"/>
  <c r="E707" i="22"/>
  <c r="K706" i="22"/>
  <c r="E706" i="22"/>
  <c r="K705" i="22"/>
  <c r="E705" i="22"/>
  <c r="K704" i="22"/>
  <c r="E704" i="22"/>
  <c r="K703" i="22"/>
  <c r="E703" i="22"/>
  <c r="K702" i="22"/>
  <c r="E702" i="22"/>
  <c r="K701" i="22"/>
  <c r="E701" i="22"/>
  <c r="K700" i="22"/>
  <c r="E700" i="22"/>
  <c r="K699" i="22"/>
  <c r="E699" i="22"/>
  <c r="K698" i="22"/>
  <c r="E698" i="22"/>
  <c r="K697" i="22"/>
  <c r="E697" i="22"/>
  <c r="K696" i="22"/>
  <c r="E696" i="22"/>
  <c r="K695" i="22"/>
  <c r="E695" i="22"/>
  <c r="K694" i="22"/>
  <c r="E694" i="22"/>
  <c r="K693" i="22"/>
  <c r="E693" i="22"/>
  <c r="K692" i="22"/>
  <c r="E692" i="22"/>
  <c r="K691" i="22"/>
  <c r="E691" i="22"/>
  <c r="K690" i="22"/>
  <c r="E690" i="22"/>
  <c r="K689" i="22"/>
  <c r="E689" i="22"/>
  <c r="K688" i="22"/>
  <c r="E688" i="22"/>
  <c r="K687" i="22"/>
  <c r="E687" i="22"/>
  <c r="K686" i="22"/>
  <c r="E686" i="22"/>
  <c r="K685" i="22"/>
  <c r="E685" i="22"/>
  <c r="K684" i="22"/>
  <c r="E684" i="22"/>
  <c r="K683" i="22"/>
  <c r="E683" i="22"/>
  <c r="K682" i="22"/>
  <c r="E682" i="22"/>
  <c r="K681" i="22"/>
  <c r="E681" i="22"/>
  <c r="K680" i="22"/>
  <c r="E680" i="22"/>
  <c r="K679" i="22"/>
  <c r="E679" i="22"/>
  <c r="K678" i="22"/>
  <c r="E678" i="22"/>
  <c r="K677" i="22"/>
  <c r="E677" i="22"/>
  <c r="K676" i="22"/>
  <c r="E676" i="22"/>
  <c r="K675" i="22"/>
  <c r="E675" i="22"/>
  <c r="K674" i="22"/>
  <c r="E674" i="22"/>
  <c r="K673" i="22"/>
  <c r="E673" i="22"/>
  <c r="K672" i="22"/>
  <c r="E672" i="22"/>
  <c r="K671" i="22"/>
  <c r="E671" i="22"/>
  <c r="K670" i="22"/>
  <c r="E670" i="22"/>
  <c r="K669" i="22"/>
  <c r="E669" i="22"/>
  <c r="K668" i="22"/>
  <c r="E668" i="22"/>
  <c r="K667" i="22"/>
  <c r="E667" i="22"/>
  <c r="K666" i="22"/>
  <c r="E666" i="22"/>
  <c r="K665" i="22"/>
  <c r="E665" i="22"/>
  <c r="K664" i="22"/>
  <c r="E664" i="22"/>
  <c r="K663" i="22"/>
  <c r="E663" i="22"/>
  <c r="K662" i="22"/>
  <c r="E662" i="22"/>
  <c r="K661" i="22"/>
  <c r="E661" i="22"/>
  <c r="K660" i="22"/>
  <c r="E660" i="22"/>
  <c r="K659" i="22"/>
  <c r="E659" i="22"/>
  <c r="K658" i="22"/>
  <c r="E658" i="22"/>
  <c r="K657" i="22"/>
  <c r="E657" i="22"/>
  <c r="K656" i="22"/>
  <c r="E656" i="22"/>
  <c r="K655" i="22"/>
  <c r="E655" i="22"/>
  <c r="K654" i="22"/>
  <c r="E654" i="22"/>
  <c r="K653" i="22"/>
  <c r="E653" i="22"/>
  <c r="K652" i="22"/>
  <c r="E652" i="22"/>
  <c r="K651" i="22"/>
  <c r="E651" i="22"/>
  <c r="K650" i="22"/>
  <c r="E650" i="22"/>
  <c r="K649" i="22"/>
  <c r="E649" i="22"/>
  <c r="K648" i="22"/>
  <c r="E648" i="22"/>
  <c r="K647" i="22"/>
  <c r="E647" i="22"/>
  <c r="K646" i="22"/>
  <c r="E646" i="22"/>
  <c r="K645" i="22"/>
  <c r="E645" i="22"/>
  <c r="K644" i="22"/>
  <c r="E644" i="22"/>
  <c r="K643" i="22"/>
  <c r="E643" i="22"/>
  <c r="K642" i="22"/>
  <c r="E642" i="22"/>
  <c r="K641" i="22"/>
  <c r="E641" i="22"/>
  <c r="K640" i="22"/>
  <c r="E640" i="22"/>
  <c r="K639" i="22"/>
  <c r="E639" i="22"/>
  <c r="K638" i="22"/>
  <c r="E638" i="22"/>
  <c r="K637" i="22"/>
  <c r="E637" i="22"/>
  <c r="K636" i="22"/>
  <c r="E636" i="22"/>
  <c r="K635" i="22"/>
  <c r="E635" i="22"/>
  <c r="K634" i="22"/>
  <c r="E634" i="22"/>
  <c r="K633" i="22"/>
  <c r="E633" i="22"/>
  <c r="K632" i="22"/>
  <c r="E632" i="22"/>
  <c r="K631" i="22"/>
  <c r="E631" i="22"/>
  <c r="K630" i="22"/>
  <c r="E630" i="22"/>
  <c r="K629" i="22"/>
  <c r="E629" i="22"/>
  <c r="K628" i="22"/>
  <c r="E628" i="22"/>
  <c r="K627" i="22"/>
  <c r="E627" i="22"/>
  <c r="K626" i="22"/>
  <c r="E626" i="22"/>
  <c r="K625" i="22"/>
  <c r="E625" i="22"/>
  <c r="K624" i="22"/>
  <c r="E624" i="22"/>
  <c r="K623" i="22"/>
  <c r="E623" i="22"/>
  <c r="K622" i="22"/>
  <c r="E622" i="22"/>
  <c r="K621" i="22"/>
  <c r="E621" i="22"/>
  <c r="K620" i="22"/>
  <c r="E620" i="22"/>
  <c r="K619" i="22"/>
  <c r="E619" i="22"/>
  <c r="K618" i="22"/>
  <c r="E618" i="22"/>
  <c r="K617" i="22"/>
  <c r="E617" i="22"/>
  <c r="K616" i="22"/>
  <c r="E616" i="22"/>
  <c r="K615" i="22"/>
  <c r="E615" i="22"/>
  <c r="K614" i="22"/>
  <c r="E614" i="22"/>
  <c r="K613" i="22"/>
  <c r="E613" i="22"/>
  <c r="K612" i="22"/>
  <c r="E612" i="22"/>
  <c r="K611" i="22"/>
  <c r="E611" i="22"/>
  <c r="K610" i="22"/>
  <c r="E610" i="22"/>
  <c r="K609" i="22"/>
  <c r="E609" i="22"/>
  <c r="K608" i="22"/>
  <c r="E608" i="22"/>
  <c r="K607" i="22"/>
  <c r="E607" i="22"/>
  <c r="K606" i="22"/>
  <c r="E606" i="22"/>
  <c r="K605" i="22"/>
  <c r="E605" i="22"/>
  <c r="K604" i="22"/>
  <c r="E604" i="22"/>
  <c r="K603" i="22"/>
  <c r="E603" i="22"/>
  <c r="K602" i="22"/>
  <c r="E602" i="22"/>
  <c r="K601" i="22"/>
  <c r="E601" i="22"/>
  <c r="K600" i="22"/>
  <c r="E600" i="22"/>
  <c r="K599" i="22"/>
  <c r="E599" i="22"/>
  <c r="K598" i="22"/>
  <c r="E598" i="22"/>
  <c r="K597" i="22"/>
  <c r="E597" i="22"/>
  <c r="K596" i="22"/>
  <c r="E596" i="22"/>
  <c r="K595" i="22"/>
  <c r="E595" i="22"/>
  <c r="K594" i="22"/>
  <c r="E594" i="22"/>
  <c r="K593" i="22"/>
  <c r="E593" i="22"/>
  <c r="K592" i="22"/>
  <c r="E592" i="22"/>
  <c r="K591" i="22"/>
  <c r="E591" i="22"/>
  <c r="K590" i="22"/>
  <c r="E590" i="22"/>
  <c r="K589" i="22"/>
  <c r="E589" i="22"/>
  <c r="K588" i="22"/>
  <c r="E588" i="22"/>
  <c r="K587" i="22"/>
  <c r="E587" i="22"/>
  <c r="K586" i="22"/>
  <c r="E586" i="22"/>
  <c r="K585" i="22"/>
  <c r="E585" i="22"/>
  <c r="K584" i="22"/>
  <c r="E584" i="22"/>
  <c r="K583" i="22"/>
  <c r="E583" i="22"/>
  <c r="K582" i="22"/>
  <c r="E582" i="22"/>
  <c r="K581" i="22"/>
  <c r="E581" i="22"/>
  <c r="K580" i="22"/>
  <c r="E580" i="22"/>
  <c r="K579" i="22"/>
  <c r="E579" i="22"/>
  <c r="K578" i="22"/>
  <c r="E578" i="22"/>
  <c r="K577" i="22"/>
  <c r="E577" i="22"/>
  <c r="K576" i="22"/>
  <c r="E576" i="22"/>
  <c r="K575" i="22"/>
  <c r="E575" i="22"/>
  <c r="K574" i="22"/>
  <c r="E574" i="22"/>
  <c r="K573" i="22"/>
  <c r="E573" i="22"/>
  <c r="K572" i="22"/>
  <c r="E572" i="22"/>
  <c r="K571" i="22"/>
  <c r="E571" i="22"/>
  <c r="K570" i="22"/>
  <c r="E570" i="22"/>
  <c r="K569" i="22"/>
  <c r="E569" i="22"/>
  <c r="K568" i="22"/>
  <c r="E568" i="22"/>
  <c r="K567" i="22"/>
  <c r="E567" i="22"/>
  <c r="K566" i="22"/>
  <c r="E566" i="22"/>
  <c r="K565" i="22"/>
  <c r="E565" i="22"/>
  <c r="K564" i="22"/>
  <c r="E564" i="22"/>
  <c r="K563" i="22"/>
  <c r="E563" i="22"/>
  <c r="K562" i="22"/>
  <c r="E562" i="22"/>
  <c r="K561" i="22"/>
  <c r="E561" i="22"/>
  <c r="K560" i="22"/>
  <c r="E560" i="22"/>
  <c r="K559" i="22"/>
  <c r="E559" i="22"/>
  <c r="K558" i="22"/>
  <c r="E558" i="22"/>
  <c r="K557" i="22"/>
  <c r="E557" i="22"/>
  <c r="K556" i="22"/>
  <c r="E556" i="22"/>
  <c r="K555" i="22"/>
  <c r="E555" i="22"/>
  <c r="K554" i="22"/>
  <c r="E554" i="22"/>
  <c r="K553" i="22"/>
  <c r="E553" i="22"/>
  <c r="K552" i="22"/>
  <c r="E552" i="22"/>
  <c r="K551" i="22"/>
  <c r="E551" i="22"/>
  <c r="K550" i="22"/>
  <c r="E550" i="22"/>
  <c r="K549" i="22"/>
  <c r="E549" i="22"/>
  <c r="K548" i="22"/>
  <c r="E548" i="22"/>
  <c r="K547" i="22"/>
  <c r="E547" i="22"/>
  <c r="K546" i="22"/>
  <c r="E546" i="22"/>
  <c r="K545" i="22"/>
  <c r="E545" i="22"/>
  <c r="K544" i="22"/>
  <c r="E544" i="22"/>
  <c r="K543" i="22"/>
  <c r="E543" i="22"/>
  <c r="K542" i="22"/>
  <c r="E542" i="22"/>
  <c r="K541" i="22"/>
  <c r="E541" i="22"/>
  <c r="K540" i="22"/>
  <c r="E540" i="22"/>
  <c r="K539" i="22"/>
  <c r="E539" i="22"/>
  <c r="K538" i="22"/>
  <c r="E538" i="22"/>
  <c r="K537" i="22"/>
  <c r="E537" i="22"/>
  <c r="K536" i="22"/>
  <c r="E536" i="22"/>
  <c r="K535" i="22"/>
  <c r="E535" i="22"/>
  <c r="K534" i="22"/>
  <c r="E534" i="22"/>
  <c r="K533" i="22"/>
  <c r="E533" i="22"/>
  <c r="K532" i="22"/>
  <c r="E532" i="22"/>
  <c r="K531" i="22"/>
  <c r="E531" i="22"/>
  <c r="K530" i="22"/>
  <c r="E530" i="22"/>
  <c r="K529" i="22"/>
  <c r="E529" i="22"/>
  <c r="K528" i="22"/>
  <c r="E528" i="22"/>
  <c r="K527" i="22"/>
  <c r="E527" i="22"/>
  <c r="K526" i="22"/>
  <c r="E526" i="22"/>
  <c r="K525" i="22"/>
  <c r="E525" i="22"/>
  <c r="K524" i="22"/>
  <c r="E524" i="22"/>
  <c r="K523" i="22"/>
  <c r="E523" i="22"/>
  <c r="K522" i="22"/>
  <c r="E522" i="22"/>
  <c r="K521" i="22"/>
  <c r="E521" i="22"/>
  <c r="K520" i="22"/>
  <c r="E520" i="22"/>
  <c r="K519" i="22"/>
  <c r="E519" i="22"/>
  <c r="K518" i="22"/>
  <c r="E518" i="22"/>
  <c r="K517" i="22"/>
  <c r="E517" i="22"/>
  <c r="K516" i="22"/>
  <c r="E516" i="22"/>
  <c r="K515" i="22"/>
  <c r="E515" i="22"/>
  <c r="K514" i="22"/>
  <c r="E514" i="22"/>
  <c r="K513" i="22"/>
  <c r="E513" i="22"/>
  <c r="K512" i="22"/>
  <c r="E512" i="22"/>
  <c r="K511" i="22"/>
  <c r="E511" i="22"/>
  <c r="K510" i="22"/>
  <c r="E510" i="22"/>
  <c r="K509" i="22"/>
  <c r="E509" i="22"/>
  <c r="K508" i="22"/>
  <c r="E508" i="22"/>
  <c r="K507" i="22"/>
  <c r="E507" i="22"/>
  <c r="K506" i="22"/>
  <c r="E506" i="22"/>
  <c r="K505" i="22"/>
  <c r="E505" i="22"/>
  <c r="K504" i="22"/>
  <c r="E504" i="22"/>
  <c r="K503" i="22"/>
  <c r="E503" i="22"/>
  <c r="K502" i="22"/>
  <c r="E502" i="22"/>
  <c r="K501" i="22"/>
  <c r="E501" i="22"/>
  <c r="K500" i="22"/>
  <c r="E500" i="22"/>
  <c r="K499" i="22"/>
  <c r="E499" i="22"/>
  <c r="K498" i="22"/>
  <c r="E498" i="22"/>
  <c r="K497" i="22"/>
  <c r="E497" i="22"/>
  <c r="K496" i="22"/>
  <c r="E496" i="22"/>
  <c r="K495" i="22"/>
  <c r="E495" i="22"/>
  <c r="K494" i="22"/>
  <c r="E494" i="22"/>
  <c r="K493" i="22"/>
  <c r="E493" i="22"/>
  <c r="K492" i="22"/>
  <c r="E492" i="22"/>
  <c r="K491" i="22"/>
  <c r="E491" i="22"/>
  <c r="K490" i="22"/>
  <c r="E490" i="22"/>
  <c r="K489" i="22"/>
  <c r="E489" i="22"/>
  <c r="K488" i="22"/>
  <c r="E488" i="22"/>
  <c r="K487" i="22"/>
  <c r="E487" i="22"/>
  <c r="K486" i="22"/>
  <c r="E486" i="22"/>
  <c r="K485" i="22"/>
  <c r="E485" i="22"/>
  <c r="K484" i="22"/>
  <c r="E484" i="22"/>
  <c r="K483" i="22"/>
  <c r="E483" i="22"/>
  <c r="K482" i="22"/>
  <c r="E482" i="22"/>
  <c r="K481" i="22"/>
  <c r="E481" i="22"/>
  <c r="K480" i="22"/>
  <c r="E480" i="22"/>
  <c r="K479" i="22"/>
  <c r="E479" i="22"/>
  <c r="K478" i="22"/>
  <c r="E478" i="22"/>
  <c r="K477" i="22"/>
  <c r="E477" i="22"/>
  <c r="K476" i="22"/>
  <c r="E476" i="22"/>
  <c r="K475" i="22"/>
  <c r="E475" i="22"/>
  <c r="K474" i="22"/>
  <c r="E474" i="22"/>
  <c r="K473" i="22"/>
  <c r="E473" i="22"/>
  <c r="K472" i="22"/>
  <c r="E472" i="22"/>
  <c r="K471" i="22"/>
  <c r="E471" i="22"/>
  <c r="K470" i="22"/>
  <c r="E470" i="22"/>
  <c r="K469" i="22"/>
  <c r="E469" i="22"/>
  <c r="K468" i="22"/>
  <c r="E468" i="22"/>
  <c r="K467" i="22"/>
  <c r="E467" i="22"/>
  <c r="K466" i="22"/>
  <c r="E466" i="22"/>
  <c r="K465" i="22"/>
  <c r="E465" i="22"/>
  <c r="K464" i="22"/>
  <c r="E464" i="22"/>
  <c r="K463" i="22"/>
  <c r="E463" i="22"/>
  <c r="K462" i="22"/>
  <c r="E462" i="22"/>
  <c r="K461" i="22"/>
  <c r="E461" i="22"/>
  <c r="K460" i="22"/>
  <c r="E460" i="22"/>
  <c r="K459" i="22"/>
  <c r="E459" i="22"/>
  <c r="K458" i="22"/>
  <c r="E458" i="22"/>
  <c r="K457" i="22"/>
  <c r="E457" i="22"/>
  <c r="K456" i="22"/>
  <c r="E456" i="22"/>
  <c r="K455" i="22"/>
  <c r="E455" i="22"/>
  <c r="K454" i="22"/>
  <c r="E454" i="22"/>
  <c r="K453" i="22"/>
  <c r="E453" i="22"/>
  <c r="K452" i="22"/>
  <c r="E452" i="22"/>
  <c r="K451" i="22"/>
  <c r="E451" i="22"/>
  <c r="K450" i="22"/>
  <c r="E450" i="22"/>
  <c r="K449" i="22"/>
  <c r="E449" i="22"/>
  <c r="K448" i="22"/>
  <c r="E448" i="22"/>
  <c r="K447" i="22"/>
  <c r="E447" i="22"/>
  <c r="K446" i="22"/>
  <c r="E446" i="22"/>
  <c r="K445" i="22"/>
  <c r="E445" i="22"/>
  <c r="K444" i="22"/>
  <c r="E444" i="22"/>
  <c r="K443" i="22"/>
  <c r="E443" i="22"/>
  <c r="K442" i="22"/>
  <c r="E442" i="22"/>
  <c r="K441" i="22"/>
  <c r="E441" i="22"/>
  <c r="K440" i="22"/>
  <c r="E440" i="22"/>
  <c r="K439" i="22"/>
  <c r="E439" i="22"/>
  <c r="K438" i="22"/>
  <c r="E438" i="22"/>
  <c r="K437" i="22"/>
  <c r="E437" i="22"/>
  <c r="K436" i="22"/>
  <c r="E436" i="22"/>
  <c r="K435" i="22"/>
  <c r="E435" i="22"/>
  <c r="K434" i="22"/>
  <c r="E434" i="22"/>
  <c r="K433" i="22"/>
  <c r="E433" i="22"/>
  <c r="K432" i="22"/>
  <c r="E432" i="22"/>
  <c r="K431" i="22"/>
  <c r="E431" i="22"/>
  <c r="K430" i="22"/>
  <c r="E430" i="22"/>
  <c r="K429" i="22"/>
  <c r="E429" i="22"/>
  <c r="K428" i="22"/>
  <c r="E428" i="22"/>
  <c r="K427" i="22"/>
  <c r="E427" i="22"/>
  <c r="K426" i="22"/>
  <c r="E426" i="22"/>
  <c r="K425" i="22"/>
  <c r="E425" i="22"/>
  <c r="K424" i="22"/>
  <c r="E424" i="22"/>
  <c r="K423" i="22"/>
  <c r="E423" i="22"/>
  <c r="K422" i="22"/>
  <c r="E422" i="22"/>
  <c r="K421" i="22"/>
  <c r="E421" i="22"/>
  <c r="K420" i="22"/>
  <c r="E420" i="22"/>
  <c r="K419" i="22"/>
  <c r="E419" i="22"/>
  <c r="K418" i="22"/>
  <c r="E418" i="22"/>
  <c r="K417" i="22"/>
  <c r="E417" i="22"/>
  <c r="K416" i="22"/>
  <c r="E416" i="22"/>
  <c r="K415" i="22"/>
  <c r="E415" i="22"/>
  <c r="K414" i="22"/>
  <c r="E414" i="22"/>
  <c r="K413" i="22"/>
  <c r="E413" i="22"/>
  <c r="K412" i="22"/>
  <c r="E412" i="22"/>
  <c r="K411" i="22"/>
  <c r="E411" i="22"/>
  <c r="K410" i="22"/>
  <c r="E410" i="22"/>
  <c r="K409" i="22"/>
  <c r="E409" i="22"/>
  <c r="K408" i="22"/>
  <c r="E408" i="22"/>
  <c r="K407" i="22"/>
  <c r="E407" i="22"/>
  <c r="K406" i="22"/>
  <c r="E406" i="22"/>
  <c r="K405" i="22"/>
  <c r="E405" i="22"/>
  <c r="K404" i="22"/>
  <c r="E404" i="22"/>
  <c r="K403" i="22"/>
  <c r="E403" i="22"/>
  <c r="K402" i="22"/>
  <c r="E402" i="22"/>
  <c r="K401" i="22"/>
  <c r="E401" i="22"/>
  <c r="K400" i="22"/>
  <c r="E400" i="22"/>
  <c r="K399" i="22"/>
  <c r="E399" i="22"/>
  <c r="K398" i="22"/>
  <c r="E398" i="22"/>
  <c r="K397" i="22"/>
  <c r="E397" i="22"/>
  <c r="K396" i="22"/>
  <c r="E396" i="22"/>
  <c r="K395" i="22"/>
  <c r="E395" i="22"/>
  <c r="K394" i="22"/>
  <c r="E394" i="22"/>
  <c r="K393" i="22"/>
  <c r="E393" i="22"/>
  <c r="K392" i="22"/>
  <c r="E392" i="22"/>
  <c r="K391" i="22"/>
  <c r="E391" i="22"/>
  <c r="K390" i="22"/>
  <c r="E390" i="22"/>
  <c r="K389" i="22"/>
  <c r="E389" i="22"/>
  <c r="K388" i="22"/>
  <c r="E388" i="22"/>
  <c r="K387" i="22"/>
  <c r="E387" i="22"/>
  <c r="K386" i="22"/>
  <c r="E386" i="22"/>
  <c r="K385" i="22"/>
  <c r="E385" i="22"/>
  <c r="K384" i="22"/>
  <c r="E384" i="22"/>
  <c r="K383" i="22"/>
  <c r="E383" i="22"/>
  <c r="K382" i="22"/>
  <c r="E382" i="22"/>
  <c r="K381" i="22"/>
  <c r="E381" i="22"/>
  <c r="K380" i="22"/>
  <c r="E380" i="22"/>
  <c r="K379" i="22"/>
  <c r="E379" i="22"/>
  <c r="K378" i="22"/>
  <c r="E378" i="22"/>
  <c r="K377" i="22"/>
  <c r="E377" i="22"/>
  <c r="K376" i="22"/>
  <c r="E376" i="22"/>
  <c r="K375" i="22"/>
  <c r="E375" i="22"/>
  <c r="K374" i="22"/>
  <c r="E374" i="22"/>
  <c r="K373" i="22"/>
  <c r="E373" i="22"/>
  <c r="K372" i="22"/>
  <c r="E372" i="22"/>
  <c r="K371" i="22"/>
  <c r="E371" i="22"/>
  <c r="K370" i="22"/>
  <c r="E370" i="22"/>
  <c r="K369" i="22"/>
  <c r="E369" i="22"/>
  <c r="K368" i="22"/>
  <c r="E368" i="22"/>
  <c r="K367" i="22"/>
  <c r="E367" i="22"/>
  <c r="K366" i="22"/>
  <c r="E366" i="22"/>
  <c r="K365" i="22"/>
  <c r="E365" i="22"/>
  <c r="K364" i="22"/>
  <c r="E364" i="22"/>
  <c r="K363" i="22"/>
  <c r="E363" i="22"/>
  <c r="K362" i="22"/>
  <c r="E362" i="22"/>
  <c r="K361" i="22"/>
  <c r="E361" i="22"/>
  <c r="K360" i="22"/>
  <c r="E360" i="22"/>
  <c r="K359" i="22"/>
  <c r="E359" i="22"/>
  <c r="K358" i="22"/>
  <c r="E358" i="22"/>
  <c r="K357" i="22"/>
  <c r="E357" i="22"/>
  <c r="K356" i="22"/>
  <c r="E356" i="22"/>
  <c r="K355" i="22"/>
  <c r="E355" i="22"/>
  <c r="K354" i="22"/>
  <c r="E354" i="22"/>
  <c r="K353" i="22"/>
  <c r="E353" i="22"/>
  <c r="K352" i="22"/>
  <c r="E352" i="22"/>
  <c r="K351" i="22"/>
  <c r="E351" i="22"/>
  <c r="K350" i="22"/>
  <c r="E350" i="22"/>
  <c r="K349" i="22"/>
  <c r="E349" i="22"/>
  <c r="K348" i="22"/>
  <c r="E348" i="22"/>
  <c r="K347" i="22"/>
  <c r="E347" i="22"/>
  <c r="K346" i="22"/>
  <c r="E346" i="22"/>
  <c r="K345" i="22"/>
  <c r="E345" i="22"/>
  <c r="K344" i="22"/>
  <c r="E344" i="22"/>
  <c r="K343" i="22"/>
  <c r="E343" i="22"/>
  <c r="K342" i="22"/>
  <c r="E342" i="22"/>
  <c r="K341" i="22"/>
  <c r="E341" i="22"/>
  <c r="K340" i="22"/>
  <c r="E340" i="22"/>
  <c r="K339" i="22"/>
  <c r="E339" i="22"/>
  <c r="K338" i="22"/>
  <c r="E338" i="22"/>
  <c r="K337" i="22"/>
  <c r="E337" i="22"/>
  <c r="K336" i="22"/>
  <c r="E336" i="22"/>
  <c r="K335" i="22"/>
  <c r="E335" i="22"/>
  <c r="K334" i="22"/>
  <c r="E334" i="22"/>
  <c r="K333" i="22"/>
  <c r="E333" i="22"/>
  <c r="K332" i="22"/>
  <c r="E332" i="22"/>
  <c r="K331" i="22"/>
  <c r="E331" i="22"/>
  <c r="K330" i="22"/>
  <c r="E330" i="22"/>
  <c r="K329" i="22"/>
  <c r="E329" i="22"/>
  <c r="K328" i="22"/>
  <c r="E328" i="22"/>
  <c r="K327" i="22"/>
  <c r="E327" i="22"/>
  <c r="K326" i="22"/>
  <c r="E326" i="22"/>
  <c r="K325" i="22"/>
  <c r="E325" i="22"/>
  <c r="K324" i="22"/>
  <c r="E324" i="22"/>
  <c r="K323" i="22"/>
  <c r="E323" i="22"/>
  <c r="K322" i="22"/>
  <c r="E322" i="22"/>
  <c r="K321" i="22"/>
  <c r="E321" i="22"/>
  <c r="K320" i="22"/>
  <c r="E320" i="22"/>
  <c r="K319" i="22"/>
  <c r="E319" i="22"/>
  <c r="K318" i="22"/>
  <c r="E318" i="22"/>
  <c r="K317" i="22"/>
  <c r="E317" i="22"/>
  <c r="K316" i="22"/>
  <c r="E316" i="22"/>
  <c r="K315" i="22"/>
  <c r="E315" i="22"/>
  <c r="K314" i="22"/>
  <c r="E314" i="22"/>
  <c r="K313" i="22"/>
  <c r="E313" i="22"/>
  <c r="K312" i="22"/>
  <c r="E312" i="22"/>
  <c r="K311" i="22"/>
  <c r="E311" i="22"/>
  <c r="K310" i="22"/>
  <c r="E310" i="22"/>
  <c r="K309" i="22"/>
  <c r="E309" i="22"/>
  <c r="K308" i="22"/>
  <c r="E308" i="22"/>
  <c r="K307" i="22"/>
  <c r="E307" i="22"/>
  <c r="K306" i="22"/>
  <c r="E306" i="22"/>
  <c r="K305" i="22"/>
  <c r="E305" i="22"/>
  <c r="K304" i="22"/>
  <c r="E304" i="22"/>
  <c r="K303" i="22"/>
  <c r="E303" i="22"/>
  <c r="K302" i="22"/>
  <c r="E302" i="22"/>
  <c r="K301" i="22"/>
  <c r="E301" i="22"/>
  <c r="K300" i="22"/>
  <c r="E300" i="22"/>
  <c r="K299" i="22"/>
  <c r="E299" i="22"/>
  <c r="K298" i="22"/>
  <c r="E298" i="22"/>
  <c r="K297" i="22"/>
  <c r="E297" i="22"/>
  <c r="K296" i="22"/>
  <c r="E296" i="22"/>
  <c r="K295" i="22"/>
  <c r="E295" i="22"/>
  <c r="K294" i="22"/>
  <c r="E294" i="22"/>
  <c r="K293" i="22"/>
  <c r="E293" i="22"/>
  <c r="K292" i="22"/>
  <c r="E292" i="22"/>
  <c r="K291" i="22"/>
  <c r="E291" i="22"/>
  <c r="K290" i="22"/>
  <c r="E290" i="22"/>
  <c r="K289" i="22"/>
  <c r="E289" i="22"/>
  <c r="K288" i="22"/>
  <c r="E288" i="22"/>
  <c r="K287" i="22"/>
  <c r="E287" i="22"/>
  <c r="K286" i="22"/>
  <c r="E286" i="22"/>
  <c r="K285" i="22"/>
  <c r="E285" i="22"/>
  <c r="K284" i="22"/>
  <c r="E284" i="22"/>
  <c r="K283" i="22"/>
  <c r="E283" i="22"/>
  <c r="K282" i="22"/>
  <c r="E282" i="22"/>
  <c r="K281" i="22"/>
  <c r="E281" i="22"/>
  <c r="K280" i="22"/>
  <c r="E280" i="22"/>
  <c r="K279" i="22"/>
  <c r="E279" i="22"/>
  <c r="K278" i="22"/>
  <c r="E278" i="22"/>
  <c r="K277" i="22"/>
  <c r="E277" i="22"/>
  <c r="K276" i="22"/>
  <c r="E276" i="22"/>
  <c r="K275" i="22"/>
  <c r="E275" i="22"/>
  <c r="K274" i="22"/>
  <c r="E274" i="22"/>
  <c r="K273" i="22"/>
  <c r="E273" i="22"/>
  <c r="K272" i="22"/>
  <c r="E272" i="22"/>
  <c r="K271" i="22"/>
  <c r="E271" i="22"/>
  <c r="K270" i="22"/>
  <c r="E270" i="22"/>
  <c r="K269" i="22"/>
  <c r="E269" i="22"/>
  <c r="K268" i="22"/>
  <c r="E268" i="22"/>
  <c r="K267" i="22"/>
  <c r="E267" i="22"/>
  <c r="K266" i="22"/>
  <c r="E266" i="22"/>
  <c r="K265" i="22"/>
  <c r="E265" i="22"/>
  <c r="K264" i="22"/>
  <c r="E264" i="22"/>
  <c r="K263" i="22"/>
  <c r="E263" i="22"/>
  <c r="K262" i="22"/>
  <c r="E262" i="22"/>
  <c r="K261" i="22"/>
  <c r="E261" i="22"/>
  <c r="K260" i="22"/>
  <c r="E260" i="22"/>
  <c r="K259" i="22"/>
  <c r="E259" i="22"/>
  <c r="K258" i="22"/>
  <c r="E258" i="22"/>
  <c r="K257" i="22"/>
  <c r="E257" i="22"/>
  <c r="K256" i="22"/>
  <c r="E256" i="22"/>
  <c r="K255" i="22"/>
  <c r="E255" i="22"/>
  <c r="K254" i="22"/>
  <c r="E254" i="22"/>
  <c r="K253" i="22"/>
  <c r="E253" i="22"/>
  <c r="K252" i="22"/>
  <c r="E252" i="22"/>
  <c r="K251" i="22"/>
  <c r="E251" i="22"/>
  <c r="K250" i="22"/>
  <c r="E250" i="22"/>
  <c r="K249" i="22"/>
  <c r="E249" i="22"/>
  <c r="K248" i="22"/>
  <c r="E248" i="22"/>
  <c r="K247" i="22"/>
  <c r="E247" i="22"/>
  <c r="K246" i="22"/>
  <c r="E246" i="22"/>
  <c r="K245" i="22"/>
  <c r="E245" i="22"/>
  <c r="K244" i="22"/>
  <c r="E244" i="22"/>
  <c r="K243" i="22"/>
  <c r="E243" i="22"/>
  <c r="K242" i="22"/>
  <c r="E242" i="22"/>
  <c r="K241" i="22"/>
  <c r="E241" i="22"/>
  <c r="K240" i="22"/>
  <c r="E240" i="22"/>
  <c r="K239" i="22"/>
  <c r="E239" i="22"/>
  <c r="K238" i="22"/>
  <c r="E238" i="22"/>
  <c r="K237" i="22"/>
  <c r="E237" i="22"/>
  <c r="K236" i="22"/>
  <c r="E236" i="22"/>
  <c r="K235" i="22"/>
  <c r="E235" i="22"/>
  <c r="K234" i="22"/>
  <c r="E234" i="22"/>
  <c r="K233" i="22"/>
  <c r="E233" i="22"/>
  <c r="K232" i="22"/>
  <c r="E232" i="22"/>
  <c r="K231" i="22"/>
  <c r="E231" i="22"/>
  <c r="K230" i="22"/>
  <c r="E230" i="22"/>
  <c r="K229" i="22"/>
  <c r="E229" i="22"/>
  <c r="K228" i="22"/>
  <c r="E228" i="22"/>
  <c r="K227" i="22"/>
  <c r="E227" i="22"/>
  <c r="K226" i="22"/>
  <c r="E226" i="22"/>
  <c r="K225" i="22"/>
  <c r="E225" i="22"/>
  <c r="K224" i="22"/>
  <c r="E224" i="22"/>
  <c r="K223" i="22"/>
  <c r="E223" i="22"/>
  <c r="K222" i="22"/>
  <c r="E222" i="22"/>
  <c r="K221" i="22"/>
  <c r="E221" i="22"/>
  <c r="K220" i="22"/>
  <c r="E220" i="22"/>
  <c r="K219" i="22"/>
  <c r="E219" i="22"/>
  <c r="K218" i="22"/>
  <c r="E218" i="22"/>
  <c r="K217" i="22"/>
  <c r="E217" i="22"/>
  <c r="K216" i="22"/>
  <c r="E216" i="22"/>
  <c r="K215" i="22"/>
  <c r="E215" i="22"/>
  <c r="K214" i="22"/>
  <c r="E214" i="22"/>
  <c r="K213" i="22"/>
  <c r="E213" i="22"/>
  <c r="K212" i="22"/>
  <c r="E212" i="22"/>
  <c r="K211" i="22"/>
  <c r="E211" i="22"/>
  <c r="K210" i="22"/>
  <c r="E210" i="22"/>
  <c r="K209" i="22"/>
  <c r="E209" i="22"/>
  <c r="K208" i="22"/>
  <c r="E208" i="22"/>
  <c r="K207" i="22"/>
  <c r="E207" i="22"/>
  <c r="K206" i="22"/>
  <c r="E206" i="22"/>
  <c r="K205" i="22"/>
  <c r="E205" i="22"/>
  <c r="K204" i="22"/>
  <c r="E204" i="22"/>
  <c r="K203" i="22"/>
  <c r="E203" i="22"/>
  <c r="K202" i="22"/>
  <c r="E202" i="22"/>
  <c r="K201" i="22"/>
  <c r="E201" i="22"/>
  <c r="K200" i="22"/>
  <c r="E200" i="22"/>
  <c r="K199" i="22"/>
  <c r="E199" i="22"/>
  <c r="K198" i="22"/>
  <c r="E198" i="22"/>
  <c r="K197" i="22"/>
  <c r="E197" i="22"/>
  <c r="K196" i="22"/>
  <c r="E196" i="22"/>
  <c r="K195" i="22"/>
  <c r="E195" i="22"/>
  <c r="K194" i="22"/>
  <c r="E194" i="22"/>
  <c r="K193" i="22"/>
  <c r="E193" i="22"/>
  <c r="K192" i="22"/>
  <c r="E192" i="22"/>
  <c r="K191" i="22"/>
  <c r="E191" i="22"/>
  <c r="K190" i="22"/>
  <c r="E190" i="22"/>
  <c r="K189" i="22"/>
  <c r="E189" i="22"/>
  <c r="K188" i="22"/>
  <c r="E188" i="22"/>
  <c r="K187" i="22"/>
  <c r="E187" i="22"/>
  <c r="K186" i="22"/>
  <c r="E186" i="22"/>
  <c r="K185" i="22"/>
  <c r="E185" i="22"/>
  <c r="K184" i="22"/>
  <c r="E184" i="22"/>
  <c r="K183" i="22"/>
  <c r="E183" i="22"/>
  <c r="K182" i="22"/>
  <c r="E182" i="22"/>
  <c r="K181" i="22"/>
  <c r="E181" i="22"/>
  <c r="K180" i="22"/>
  <c r="E180" i="22"/>
  <c r="K179" i="22"/>
  <c r="E179" i="22"/>
  <c r="K178" i="22"/>
  <c r="E178" i="22"/>
  <c r="K177" i="22"/>
  <c r="E177" i="22"/>
  <c r="K176" i="22"/>
  <c r="E176" i="22"/>
  <c r="K175" i="22"/>
  <c r="E175" i="22"/>
  <c r="K174" i="22"/>
  <c r="E174" i="22"/>
  <c r="K173" i="22"/>
  <c r="E173" i="22"/>
  <c r="K172" i="22"/>
  <c r="E172" i="22"/>
  <c r="K171" i="22"/>
  <c r="E171" i="22"/>
  <c r="K170" i="22"/>
  <c r="E170" i="22"/>
  <c r="K169" i="22"/>
  <c r="E169" i="22"/>
  <c r="K168" i="22"/>
  <c r="E168" i="22"/>
  <c r="K167" i="22"/>
  <c r="E167" i="22"/>
  <c r="K166" i="22"/>
  <c r="E166" i="22"/>
  <c r="K165" i="22"/>
  <c r="E165" i="22"/>
  <c r="K164" i="22"/>
  <c r="E164" i="22"/>
  <c r="K163" i="22"/>
  <c r="E163" i="22"/>
  <c r="K162" i="22"/>
  <c r="E162" i="22"/>
  <c r="K161" i="22"/>
  <c r="E161" i="22"/>
  <c r="K160" i="22"/>
  <c r="E160" i="22"/>
  <c r="K159" i="22"/>
  <c r="E159" i="22"/>
  <c r="K158" i="22"/>
  <c r="E158" i="22"/>
  <c r="K157" i="22"/>
  <c r="E157" i="22"/>
  <c r="K156" i="22"/>
  <c r="E156" i="22"/>
  <c r="K155" i="22"/>
  <c r="E155" i="22"/>
  <c r="K154" i="22"/>
  <c r="E154" i="22"/>
  <c r="K153" i="22"/>
  <c r="E153" i="22"/>
  <c r="K152" i="22"/>
  <c r="E152" i="22"/>
  <c r="K151" i="22"/>
  <c r="E151" i="22"/>
  <c r="K150" i="22"/>
  <c r="E150" i="22"/>
  <c r="K149" i="22"/>
  <c r="E149" i="22"/>
  <c r="K148" i="22"/>
  <c r="E148" i="22"/>
  <c r="K147" i="22"/>
  <c r="E147" i="22"/>
  <c r="K146" i="22"/>
  <c r="E146" i="22"/>
  <c r="K145" i="22"/>
  <c r="E145" i="22"/>
  <c r="K144" i="22"/>
  <c r="E144" i="22"/>
  <c r="K143" i="22"/>
  <c r="E143" i="22"/>
  <c r="K142" i="22"/>
  <c r="E142" i="22"/>
  <c r="K141" i="22"/>
  <c r="E141" i="22"/>
  <c r="K140" i="22"/>
  <c r="E140" i="22"/>
  <c r="K139" i="22"/>
  <c r="E139" i="22"/>
  <c r="K138" i="22"/>
  <c r="E138" i="22"/>
  <c r="K137" i="22"/>
  <c r="E137" i="22"/>
  <c r="K136" i="22"/>
  <c r="E136" i="22"/>
  <c r="K135" i="22"/>
  <c r="E135" i="22"/>
  <c r="K134" i="22"/>
  <c r="E134" i="22"/>
  <c r="K133" i="22"/>
  <c r="E133" i="22"/>
  <c r="K132" i="22"/>
  <c r="E132" i="22"/>
  <c r="K131" i="22"/>
  <c r="E131" i="22"/>
  <c r="K130" i="22"/>
  <c r="E130" i="22"/>
  <c r="K129" i="22"/>
  <c r="E129" i="22"/>
  <c r="K128" i="22"/>
  <c r="E128" i="22"/>
  <c r="K127" i="22"/>
  <c r="E127" i="22"/>
  <c r="K126" i="22"/>
  <c r="E126" i="22"/>
  <c r="K125" i="22"/>
  <c r="E125" i="22"/>
  <c r="K124" i="22"/>
  <c r="E124" i="22"/>
  <c r="K123" i="22"/>
  <c r="E123" i="22"/>
  <c r="K122" i="22"/>
  <c r="E122" i="22"/>
  <c r="K121" i="22"/>
  <c r="E121" i="22"/>
  <c r="K120" i="22"/>
  <c r="E120" i="22"/>
  <c r="K119" i="22"/>
  <c r="E119" i="22"/>
  <c r="K118" i="22"/>
  <c r="E118" i="22"/>
  <c r="K117" i="22"/>
  <c r="E117" i="22"/>
  <c r="K116" i="22"/>
  <c r="E116" i="22"/>
  <c r="K115" i="22"/>
  <c r="E115" i="22"/>
  <c r="K114" i="22"/>
  <c r="E114" i="22"/>
  <c r="K113" i="22"/>
  <c r="E113" i="22"/>
  <c r="K112" i="22"/>
  <c r="E112" i="22"/>
  <c r="K111" i="22"/>
  <c r="E111" i="22"/>
  <c r="K110" i="22"/>
  <c r="E110" i="22"/>
  <c r="K109" i="22"/>
  <c r="E109" i="22"/>
  <c r="K108" i="22"/>
  <c r="E108" i="22"/>
  <c r="K107" i="22"/>
  <c r="E107" i="22"/>
  <c r="K106" i="22"/>
  <c r="E106" i="22"/>
  <c r="K105" i="22"/>
  <c r="E105" i="22"/>
  <c r="K104" i="22"/>
  <c r="E104" i="22"/>
  <c r="K103" i="22"/>
  <c r="E103" i="22"/>
  <c r="K102" i="22"/>
  <c r="E102" i="22"/>
  <c r="K101" i="22"/>
  <c r="E101" i="22"/>
  <c r="K100" i="22"/>
  <c r="E100" i="22"/>
  <c r="K99" i="22"/>
  <c r="E99" i="22"/>
  <c r="K98" i="22"/>
  <c r="E98" i="22"/>
  <c r="K97" i="22"/>
  <c r="E97" i="22"/>
  <c r="K96" i="22"/>
  <c r="E96" i="22"/>
  <c r="K95" i="22"/>
  <c r="E95" i="22"/>
  <c r="K94" i="22"/>
  <c r="E94" i="22"/>
  <c r="K93" i="22"/>
  <c r="E93" i="22"/>
  <c r="K92" i="22"/>
  <c r="E92" i="22"/>
  <c r="K91" i="22"/>
  <c r="E91" i="22"/>
  <c r="K90" i="22"/>
  <c r="E90" i="22"/>
  <c r="K89" i="22"/>
  <c r="E89" i="22"/>
  <c r="K88" i="22"/>
  <c r="E88" i="22"/>
  <c r="K87" i="22"/>
  <c r="E87" i="22"/>
  <c r="K86" i="22"/>
  <c r="E86" i="22"/>
  <c r="K85" i="22"/>
  <c r="E85" i="22"/>
  <c r="K84" i="22"/>
  <c r="E84" i="22"/>
  <c r="K83" i="22"/>
  <c r="E83" i="22"/>
  <c r="K82" i="22"/>
  <c r="E82" i="22"/>
  <c r="K81" i="22"/>
  <c r="E81" i="22"/>
  <c r="K80" i="22"/>
  <c r="E80" i="22"/>
  <c r="K79" i="22"/>
  <c r="E79" i="22"/>
  <c r="K78" i="22"/>
  <c r="E78" i="22"/>
  <c r="K77" i="22"/>
  <c r="E77" i="22"/>
  <c r="K76" i="22"/>
  <c r="E76" i="22"/>
  <c r="K75" i="22"/>
  <c r="E75" i="22"/>
  <c r="K74" i="22"/>
  <c r="E74" i="22"/>
  <c r="K73" i="22"/>
  <c r="E73" i="22"/>
  <c r="K72" i="22"/>
  <c r="E72" i="22"/>
  <c r="K71" i="22"/>
  <c r="E71" i="22"/>
  <c r="K70" i="22"/>
  <c r="E70" i="22"/>
  <c r="K69" i="22"/>
  <c r="E69" i="22"/>
  <c r="K68" i="22"/>
  <c r="E68" i="22"/>
  <c r="K67" i="22"/>
  <c r="E67" i="22"/>
  <c r="K66" i="22"/>
  <c r="E66" i="22"/>
  <c r="K65" i="22"/>
  <c r="E65" i="22"/>
  <c r="K64" i="22"/>
  <c r="E64" i="22"/>
  <c r="K63" i="22"/>
  <c r="E63" i="22"/>
  <c r="K62" i="22"/>
  <c r="E62" i="22"/>
  <c r="K61" i="22"/>
  <c r="E61" i="22"/>
  <c r="K60" i="22"/>
  <c r="E60" i="22"/>
  <c r="K59" i="22"/>
  <c r="E59" i="22"/>
  <c r="K58" i="22"/>
  <c r="E58" i="22"/>
  <c r="K57" i="22"/>
  <c r="E57" i="22"/>
  <c r="K56" i="22"/>
  <c r="E56" i="22"/>
  <c r="K55" i="22"/>
  <c r="E55" i="22"/>
  <c r="K54" i="22"/>
  <c r="E54" i="22"/>
  <c r="K53" i="22"/>
  <c r="E53" i="22"/>
  <c r="K52" i="22"/>
  <c r="E52" i="22"/>
  <c r="K51" i="22"/>
  <c r="E51" i="22"/>
  <c r="K50" i="22"/>
  <c r="E50" i="22"/>
  <c r="K49" i="22"/>
  <c r="E49" i="22"/>
  <c r="K48" i="22"/>
  <c r="E48" i="22"/>
  <c r="K47" i="22"/>
  <c r="E47" i="22"/>
  <c r="K46" i="22"/>
  <c r="E46" i="22"/>
  <c r="K45" i="22"/>
  <c r="E45" i="22"/>
  <c r="K44" i="22"/>
  <c r="E44" i="22"/>
  <c r="K43" i="22"/>
  <c r="E43" i="22"/>
  <c r="K42" i="22"/>
  <c r="E42" i="22"/>
  <c r="K41" i="22"/>
  <c r="E41" i="22"/>
  <c r="K40" i="22"/>
  <c r="E40" i="22"/>
  <c r="K39" i="22"/>
  <c r="E39" i="22"/>
  <c r="K38" i="22"/>
  <c r="E38" i="22"/>
  <c r="K37" i="22"/>
  <c r="E37" i="22"/>
  <c r="K36" i="22"/>
  <c r="E36" i="22"/>
  <c r="K35" i="22"/>
  <c r="E35" i="22"/>
  <c r="K34" i="22"/>
  <c r="E34" i="22"/>
  <c r="K33" i="22"/>
  <c r="E33" i="22"/>
  <c r="K32" i="22"/>
  <c r="E32" i="22"/>
  <c r="K31" i="22"/>
  <c r="E31" i="22"/>
  <c r="K30" i="22"/>
  <c r="E30" i="22"/>
  <c r="K29" i="22"/>
  <c r="E29" i="22"/>
  <c r="K28" i="22"/>
  <c r="E28" i="22"/>
  <c r="K27" i="22"/>
  <c r="E27" i="22"/>
  <c r="K26" i="22"/>
  <c r="E26" i="22"/>
  <c r="K25" i="22"/>
  <c r="E25" i="22"/>
  <c r="K24" i="22"/>
  <c r="E24" i="22"/>
  <c r="K23" i="22"/>
  <c r="E23" i="22"/>
  <c r="K22" i="22"/>
  <c r="E22" i="22"/>
  <c r="K21" i="22"/>
  <c r="E21" i="22"/>
  <c r="K20" i="22"/>
  <c r="E20" i="22"/>
  <c r="K19" i="22"/>
  <c r="E19" i="22"/>
  <c r="K18" i="22"/>
  <c r="E18" i="22"/>
  <c r="K17" i="22"/>
  <c r="E17" i="22"/>
  <c r="K16" i="22"/>
  <c r="E16" i="22"/>
  <c r="K15" i="22"/>
  <c r="E15" i="22"/>
  <c r="K14" i="22"/>
  <c r="E14" i="22"/>
  <c r="K13" i="22"/>
  <c r="E13" i="22"/>
  <c r="K12" i="22"/>
  <c r="E12" i="22"/>
  <c r="K11" i="22"/>
  <c r="E11" i="22"/>
  <c r="K10" i="22"/>
  <c r="E10" i="22"/>
  <c r="I3" i="22"/>
  <c r="I2" i="17" s="1"/>
  <c r="C3" i="22"/>
  <c r="L2839" i="17"/>
  <c r="I2" i="22" l="1"/>
  <c r="C2" i="22"/>
  <c r="A22" i="26"/>
  <c r="B22" i="26"/>
  <c r="C22" i="26"/>
  <c r="D22" i="26"/>
  <c r="I1" i="22" l="1"/>
  <c r="I1243" i="17" s="1"/>
  <c r="I842" i="17" l="1"/>
  <c r="I198" i="17"/>
  <c r="L1292" i="17"/>
  <c r="L873" i="17"/>
  <c r="L872" i="17"/>
  <c r="L206" i="17"/>
  <c r="L844" i="17"/>
  <c r="L852" i="17"/>
  <c r="E7" i="27" l="1"/>
  <c r="C7" i="27"/>
  <c r="A2" i="26" l="1"/>
  <c r="A3" i="26"/>
  <c r="A4" i="26"/>
  <c r="A5" i="26"/>
  <c r="A6" i="26"/>
  <c r="A11" i="30" l="1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4" i="30"/>
  <c r="A65" i="30"/>
  <c r="A66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113" i="30"/>
  <c r="A114" i="30"/>
  <c r="A115" i="30"/>
  <c r="A116" i="30"/>
  <c r="A117" i="30"/>
  <c r="A118" i="30"/>
  <c r="A119" i="30"/>
  <c r="A120" i="30"/>
  <c r="A121" i="30"/>
  <c r="A122" i="30"/>
  <c r="A123" i="30"/>
  <c r="A124" i="30"/>
  <c r="A125" i="30"/>
  <c r="A126" i="30"/>
  <c r="A127" i="30"/>
  <c r="A128" i="30"/>
  <c r="A129" i="30"/>
  <c r="A130" i="30"/>
  <c r="A131" i="30"/>
  <c r="A132" i="30"/>
  <c r="A133" i="30"/>
  <c r="A134" i="30"/>
  <c r="A135" i="30"/>
  <c r="A136" i="30"/>
  <c r="A137" i="30"/>
  <c r="A138" i="30"/>
  <c r="A139" i="30"/>
  <c r="A140" i="30"/>
  <c r="A141" i="30"/>
  <c r="A142" i="30"/>
  <c r="A143" i="30"/>
  <c r="A144" i="30"/>
  <c r="A145" i="30"/>
  <c r="A146" i="30"/>
  <c r="A147" i="30"/>
  <c r="A148" i="30"/>
  <c r="A149" i="30"/>
  <c r="A150" i="30"/>
  <c r="A151" i="30"/>
  <c r="A152" i="30"/>
  <c r="A153" i="30"/>
  <c r="A154" i="30"/>
  <c r="A155" i="30"/>
  <c r="A10" i="30"/>
  <c r="D10" i="27"/>
  <c r="A8" i="27"/>
  <c r="B8" i="27"/>
  <c r="C8" i="27"/>
  <c r="D8" i="27"/>
  <c r="E8" i="27"/>
  <c r="F8" i="27"/>
  <c r="B9" i="27"/>
  <c r="A10" i="27"/>
  <c r="B10" i="27"/>
  <c r="C10" i="27"/>
  <c r="E10" i="27"/>
  <c r="F10" i="27"/>
  <c r="A21" i="26"/>
  <c r="B21" i="26"/>
  <c r="C21" i="26"/>
  <c r="D21" i="26"/>
  <c r="AI760" i="17" l="1"/>
  <c r="AI759" i="17"/>
  <c r="I759" i="17" l="1"/>
  <c r="I760" i="17"/>
  <c r="L1437" i="17"/>
  <c r="AI1437" i="17"/>
  <c r="AI856" i="17"/>
  <c r="L854" i="17"/>
  <c r="L2950" i="17"/>
  <c r="L2951" i="17"/>
  <c r="L2952" i="17"/>
  <c r="L2953" i="17"/>
  <c r="L2954" i="17"/>
  <c r="L2955" i="17"/>
  <c r="L2956" i="17"/>
  <c r="L2957" i="17"/>
  <c r="L2958" i="17"/>
  <c r="L2959" i="17"/>
  <c r="L2960" i="17"/>
  <c r="L2961" i="17"/>
  <c r="L2962" i="17"/>
  <c r="L2963" i="17"/>
  <c r="L2964" i="17"/>
  <c r="L2965" i="17"/>
  <c r="L2966" i="17"/>
  <c r="L2967" i="17"/>
  <c r="L2968" i="17"/>
  <c r="L855" i="17"/>
  <c r="L3952" i="17"/>
  <c r="L3953" i="17"/>
  <c r="L3954" i="17"/>
  <c r="L3955" i="17"/>
  <c r="L3956" i="17"/>
  <c r="L3957" i="17"/>
  <c r="L3958" i="17"/>
  <c r="L3959" i="17"/>
  <c r="L1071" i="17"/>
  <c r="AI855" i="17"/>
  <c r="AI3952" i="17"/>
  <c r="AI3953" i="17"/>
  <c r="AI3954" i="17"/>
  <c r="AI3955" i="17"/>
  <c r="AI3956" i="17"/>
  <c r="AI3957" i="17"/>
  <c r="AI3958" i="17"/>
  <c r="AI3959" i="17"/>
  <c r="AI1071" i="17"/>
  <c r="AI854" i="17"/>
  <c r="AI84" i="17"/>
  <c r="AI85" i="17"/>
  <c r="AI86" i="17"/>
  <c r="AI87" i="17"/>
  <c r="AI2950" i="17"/>
  <c r="AI2951" i="17"/>
  <c r="AI2952" i="17"/>
  <c r="AI2953" i="17"/>
  <c r="AI2954" i="17"/>
  <c r="AI2955" i="17"/>
  <c r="AI2956" i="17"/>
  <c r="AI2957" i="17"/>
  <c r="AI2958" i="17"/>
  <c r="AI2959" i="17"/>
  <c r="AI2960" i="17"/>
  <c r="AI2961" i="17"/>
  <c r="AI2962" i="17"/>
  <c r="AI2963" i="17"/>
  <c r="AI2964" i="17"/>
  <c r="AI2965" i="17"/>
  <c r="AI2966" i="17"/>
  <c r="AI2967" i="17"/>
  <c r="AI2968" i="17"/>
  <c r="I1071" i="17" l="1"/>
  <c r="I2958" i="17"/>
  <c r="I3956" i="17"/>
  <c r="I2965" i="17"/>
  <c r="I2957" i="17"/>
  <c r="I87" i="17"/>
  <c r="I3955" i="17"/>
  <c r="I2954" i="17"/>
  <c r="I84" i="17"/>
  <c r="I2964" i="17"/>
  <c r="I2956" i="17"/>
  <c r="I86" i="17"/>
  <c r="I3954" i="17"/>
  <c r="I2952" i="17"/>
  <c r="I2950" i="17"/>
  <c r="I2963" i="17"/>
  <c r="I2955" i="17"/>
  <c r="I85" i="17"/>
  <c r="I3953" i="17"/>
  <c r="I3952" i="17"/>
  <c r="I2961" i="17"/>
  <c r="I2953" i="17"/>
  <c r="I854" i="17"/>
  <c r="I3959" i="17"/>
  <c r="I855" i="17"/>
  <c r="I1437" i="17"/>
  <c r="I2962" i="17"/>
  <c r="I2968" i="17"/>
  <c r="I3958" i="17"/>
  <c r="I2967" i="17"/>
  <c r="I2959" i="17"/>
  <c r="I2951" i="17"/>
  <c r="I3957" i="17"/>
  <c r="I2960" i="17"/>
  <c r="I2966" i="17"/>
  <c r="A9" i="30"/>
  <c r="AI121" i="17" l="1"/>
  <c r="AI739" i="17"/>
  <c r="AI1232" i="17"/>
  <c r="AI117" i="17"/>
  <c r="AI937" i="17"/>
  <c r="AI3744" i="17"/>
  <c r="AI2233" i="17"/>
  <c r="AI3829" i="17"/>
  <c r="AI3818" i="17"/>
  <c r="AI3815" i="17"/>
  <c r="AI1143" i="17" l="1"/>
  <c r="AI641" i="17"/>
  <c r="AI626" i="17"/>
  <c r="AI540" i="17"/>
  <c r="AI724" i="17"/>
  <c r="AI2336" i="17" l="1"/>
  <c r="AI2337" i="17"/>
  <c r="AI2338" i="17"/>
  <c r="AI2339" i="17"/>
  <c r="AI2340" i="17"/>
  <c r="AI2341" i="17"/>
  <c r="AI2342" i="17"/>
  <c r="AI2343" i="17"/>
  <c r="AI2344" i="17"/>
  <c r="AI2345" i="17"/>
  <c r="AI2346" i="17"/>
  <c r="AI2347" i="17"/>
  <c r="AI2348" i="17"/>
  <c r="AI2349" i="17"/>
  <c r="AI2350" i="17"/>
  <c r="AI2351" i="17"/>
  <c r="AI2352" i="17"/>
  <c r="AI2353" i="17"/>
  <c r="AI2354" i="17"/>
  <c r="AI2355" i="17"/>
  <c r="AI2356" i="17"/>
  <c r="AI60" i="17"/>
  <c r="AI61" i="17"/>
  <c r="AI755" i="17"/>
  <c r="AI756" i="17"/>
  <c r="AI757" i="17"/>
  <c r="AI758" i="17"/>
  <c r="AI269" i="17"/>
  <c r="AI19" i="17"/>
  <c r="AI20" i="17"/>
  <c r="AI21" i="17"/>
  <c r="AI22" i="17"/>
  <c r="AI11" i="17"/>
  <c r="AI12" i="17"/>
  <c r="AI13" i="17"/>
  <c r="AI18" i="17"/>
  <c r="AI17" i="17"/>
  <c r="AI1134" i="17"/>
  <c r="AI179" i="17"/>
  <c r="AI175" i="17"/>
  <c r="AI176" i="17"/>
  <c r="AI727" i="17"/>
  <c r="AI728" i="17"/>
  <c r="AI725" i="17"/>
  <c r="AI726" i="17"/>
  <c r="AI541" i="17"/>
  <c r="AI1098" i="17"/>
  <c r="AI67" i="17"/>
  <c r="AI70" i="17"/>
  <c r="AI64" i="17"/>
  <c r="AI65" i="17"/>
  <c r="AI66" i="17"/>
  <c r="AI1118" i="17"/>
  <c r="AI1086" i="17"/>
  <c r="AI1087" i="17"/>
  <c r="AI1088" i="17"/>
  <c r="AI1089" i="17"/>
  <c r="AI1067" i="17"/>
  <c r="AI1068" i="17"/>
  <c r="AI1069" i="17"/>
  <c r="AI1070" i="17"/>
  <c r="AI627" i="17"/>
  <c r="AI628" i="17"/>
  <c r="AI629" i="17"/>
  <c r="AI630" i="17"/>
  <c r="AI631" i="17"/>
  <c r="AI632" i="17"/>
  <c r="AI633" i="17"/>
  <c r="AI634" i="17"/>
  <c r="AI635" i="17"/>
  <c r="AI636" i="17"/>
  <c r="AI637" i="17"/>
  <c r="AI638" i="17"/>
  <c r="AI639" i="17"/>
  <c r="AI640" i="17"/>
  <c r="AI642" i="17"/>
  <c r="AI643" i="17"/>
  <c r="AI644" i="17"/>
  <c r="AI645" i="17"/>
  <c r="AI158" i="17"/>
  <c r="AI1233" i="17"/>
  <c r="AI1234" i="17"/>
  <c r="AI1235" i="17"/>
  <c r="AI1236" i="17"/>
  <c r="AI1141" i="17"/>
  <c r="AI1142" i="17"/>
  <c r="AI1144" i="17"/>
  <c r="AI1145" i="17"/>
  <c r="AI91" i="17"/>
  <c r="AI98" i="17"/>
  <c r="AI72" i="17"/>
  <c r="AI78" i="17"/>
  <c r="AI1216" i="17"/>
  <c r="AI1252" i="17"/>
  <c r="AI1253" i="17"/>
  <c r="AI1254" i="17"/>
  <c r="AI1324" i="17"/>
  <c r="AI1325" i="17"/>
  <c r="AI1326" i="17"/>
  <c r="AI1327" i="17"/>
  <c r="AI1298" i="17"/>
  <c r="AI1299" i="17"/>
  <c r="AI1300" i="17"/>
  <c r="AI1393" i="17"/>
  <c r="AI1394" i="17"/>
  <c r="AI1395" i="17"/>
  <c r="AI1396" i="17"/>
  <c r="AI190" i="17"/>
  <c r="AI731" i="17"/>
  <c r="AI732" i="17"/>
  <c r="AI953" i="17"/>
  <c r="AI955" i="17"/>
  <c r="AI944" i="17"/>
  <c r="AI1109" i="17"/>
  <c r="AI1110" i="17"/>
  <c r="AI1111" i="17"/>
  <c r="AI730" i="17"/>
  <c r="AI1101" i="17"/>
  <c r="AI1102" i="17"/>
  <c r="AI1100" i="17"/>
  <c r="AI2713" i="17"/>
  <c r="AI2714" i="17"/>
  <c r="AI122" i="17"/>
  <c r="AI123" i="17"/>
  <c r="AI124" i="17"/>
  <c r="AI3234" i="17"/>
  <c r="AI3235" i="17"/>
  <c r="AI3236" i="17"/>
  <c r="AI3237" i="17"/>
  <c r="AI118" i="17"/>
  <c r="AI119" i="17"/>
  <c r="AI120" i="17"/>
  <c r="AI912" i="17"/>
  <c r="AI913" i="17"/>
  <c r="AI914" i="17"/>
  <c r="AI3553" i="17"/>
  <c r="AI3554" i="17"/>
  <c r="AI3734" i="17"/>
  <c r="AI3735" i="17"/>
  <c r="AI3737" i="17"/>
  <c r="AI3738" i="17"/>
  <c r="AI3740" i="17"/>
  <c r="AI3741" i="17"/>
  <c r="AI3819" i="17"/>
  <c r="AI3820" i="17"/>
  <c r="AI3821" i="17"/>
  <c r="AI3822" i="17"/>
  <c r="AI3823" i="17"/>
  <c r="AI3824" i="17"/>
  <c r="AI3825" i="17"/>
  <c r="AI3826" i="17"/>
  <c r="AI3780" i="17"/>
  <c r="AI3781" i="17"/>
  <c r="AI3782" i="17"/>
  <c r="AI3783" i="17"/>
  <c r="AI3784" i="17"/>
  <c r="AI3785" i="17"/>
  <c r="AI3786" i="17"/>
  <c r="AI3787" i="17"/>
  <c r="AI3788" i="17"/>
  <c r="AI3789" i="17"/>
  <c r="AI3790" i="17"/>
  <c r="AI3827" i="17"/>
  <c r="AI3828" i="17"/>
  <c r="AI3791" i="17"/>
  <c r="AI3792" i="17"/>
  <c r="AI3793" i="17"/>
  <c r="AI3794" i="17"/>
  <c r="AI3795" i="17"/>
  <c r="AI3796" i="17"/>
  <c r="AI3798" i="17"/>
  <c r="AI3799" i="17"/>
  <c r="AI3800" i="17"/>
  <c r="AI3801" i="17"/>
  <c r="AI3802" i="17"/>
  <c r="AI3803" i="17"/>
  <c r="AI3804" i="17"/>
  <c r="AI3805" i="17"/>
  <c r="AI3806" i="17"/>
  <c r="AI3807" i="17"/>
  <c r="AI3808" i="17"/>
  <c r="AI3809" i="17"/>
  <c r="AI3810" i="17"/>
  <c r="AI3811" i="17"/>
  <c r="AI3812" i="17"/>
  <c r="AI3813" i="17"/>
  <c r="AI697" i="17"/>
  <c r="AI297" i="17"/>
  <c r="AI298" i="17"/>
  <c r="AI936" i="17"/>
  <c r="AI2234" i="17"/>
  <c r="AI2235" i="17"/>
  <c r="AI2236" i="17"/>
  <c r="AI2237" i="17"/>
  <c r="AI2238" i="17"/>
  <c r="AI2239" i="17"/>
  <c r="AI2240" i="17"/>
  <c r="AI2241" i="17"/>
  <c r="AI2242" i="17"/>
  <c r="AI2243" i="17"/>
  <c r="AI2244" i="17"/>
  <c r="AI2245" i="17"/>
  <c r="AI2246" i="17"/>
  <c r="AI2247" i="17"/>
  <c r="AI1428" i="17"/>
  <c r="AI1429" i="17"/>
  <c r="AI698" i="17"/>
  <c r="AI699" i="17"/>
  <c r="AI700" i="17"/>
  <c r="AI701" i="17"/>
  <c r="AI1439" i="17"/>
  <c r="AI1442" i="17"/>
  <c r="AI1449" i="17"/>
  <c r="AI1450" i="17"/>
  <c r="AI1452" i="17"/>
  <c r="AI1453" i="17"/>
  <c r="AI1454" i="17"/>
  <c r="AI1456" i="17"/>
  <c r="AI3476" i="17"/>
  <c r="AI3477" i="17"/>
  <c r="AI3745" i="17"/>
  <c r="AI3749" i="17"/>
  <c r="AI3754" i="17"/>
  <c r="AI1458" i="17"/>
  <c r="AI1459" i="17"/>
  <c r="AI1460" i="17"/>
  <c r="AI1461" i="17"/>
  <c r="AI3878" i="17"/>
  <c r="AI3879" i="17"/>
  <c r="AI3880" i="17"/>
  <c r="AI740" i="17"/>
  <c r="AI741" i="17"/>
  <c r="AI742" i="17"/>
  <c r="AI743" i="17"/>
  <c r="AI744" i="17"/>
  <c r="AI745" i="17"/>
  <c r="AI2265" i="17"/>
  <c r="AI2266" i="17"/>
  <c r="AI2267" i="17"/>
  <c r="AI2268" i="17"/>
  <c r="AI2269" i="17"/>
  <c r="AI2270" i="17"/>
  <c r="AI2271" i="17"/>
  <c r="AI2272" i="17"/>
  <c r="AI2273" i="17"/>
  <c r="AI2274" i="17"/>
  <c r="AI2275" i="17"/>
  <c r="AI2276" i="17"/>
  <c r="AI2277" i="17"/>
  <c r="AI2278" i="17"/>
  <c r="AI2279" i="17"/>
  <c r="AI2280" i="17"/>
  <c r="AI2281" i="17"/>
  <c r="AI2282" i="17"/>
  <c r="AI2283" i="17"/>
  <c r="AI2284" i="17"/>
  <c r="AI2285" i="17"/>
  <c r="AI2286" i="17"/>
  <c r="AI2287" i="17"/>
  <c r="AI2288" i="17"/>
  <c r="AI2289" i="17"/>
  <c r="AI2290" i="17"/>
  <c r="AI2291" i="17"/>
  <c r="AI2292" i="17"/>
  <c r="AI2293" i="17"/>
  <c r="AI2294" i="17"/>
  <c r="AI2295" i="17"/>
  <c r="AI2296" i="17"/>
  <c r="AI2297" i="17"/>
  <c r="AI2298" i="17"/>
  <c r="AI2299" i="17"/>
  <c r="AI2300" i="17"/>
  <c r="AI2301" i="17"/>
  <c r="AI2302" i="17"/>
  <c r="AI2303" i="17"/>
  <c r="AI2304" i="17"/>
  <c r="AI2305" i="17"/>
  <c r="AI2306" i="17"/>
  <c r="AI2307" i="17"/>
  <c r="AI2308" i="17"/>
  <c r="AI2309" i="17"/>
  <c r="AI2310" i="17"/>
  <c r="AI2311" i="17"/>
  <c r="AI2312" i="17"/>
  <c r="AI2313" i="17"/>
  <c r="AI2314" i="17"/>
  <c r="AI2315" i="17"/>
  <c r="AI2316" i="17"/>
  <c r="AI2317" i="17"/>
  <c r="AI2318" i="17"/>
  <c r="AI2319" i="17"/>
  <c r="AI2320" i="17"/>
  <c r="AI2321" i="17"/>
  <c r="AI2322" i="17"/>
  <c r="AI2323" i="17"/>
  <c r="AI2324" i="17"/>
  <c r="AI2325" i="17"/>
  <c r="AI2326" i="17"/>
  <c r="AI2327" i="17"/>
  <c r="AI2328" i="17"/>
  <c r="AI2329" i="17"/>
  <c r="AI2330" i="17"/>
  <c r="AI2331" i="17"/>
  <c r="AI2332" i="17"/>
  <c r="AI2333" i="17"/>
  <c r="AI2334" i="17"/>
  <c r="AI2335" i="17"/>
  <c r="I2310" i="17" l="1"/>
  <c r="I2288" i="17"/>
  <c r="I3477" i="17"/>
  <c r="I297" i="17"/>
  <c r="I3784" i="17"/>
  <c r="I120" i="17"/>
  <c r="I2317" i="17"/>
  <c r="I2271" i="17"/>
  <c r="I1461" i="17"/>
  <c r="I2238" i="17"/>
  <c r="I3806" i="17"/>
  <c r="I3735" i="17"/>
  <c r="I122" i="17"/>
  <c r="I1326" i="17"/>
  <c r="I72" i="17"/>
  <c r="I640" i="17"/>
  <c r="I632" i="17"/>
  <c r="I2320" i="17"/>
  <c r="I2304" i="17"/>
  <c r="I2298" i="17"/>
  <c r="I2282" i="17"/>
  <c r="I2266" i="17"/>
  <c r="I3749" i="17"/>
  <c r="I1429" i="17"/>
  <c r="I936" i="17"/>
  <c r="I3801" i="17"/>
  <c r="I3786" i="17"/>
  <c r="I3740" i="17"/>
  <c r="I3234" i="17"/>
  <c r="I1101" i="17"/>
  <c r="I732" i="17"/>
  <c r="I1299" i="17"/>
  <c r="I1142" i="17"/>
  <c r="I644" i="17"/>
  <c r="I635" i="17"/>
  <c r="I627" i="17"/>
  <c r="I2356" i="17"/>
  <c r="I2348" i="17"/>
  <c r="I2340" i="17"/>
  <c r="I2302" i="17"/>
  <c r="I2280" i="17"/>
  <c r="I1442" i="17"/>
  <c r="I3807" i="17"/>
  <c r="I1111" i="17"/>
  <c r="I190" i="17"/>
  <c r="I1236" i="17"/>
  <c r="I633" i="17"/>
  <c r="I2309" i="17"/>
  <c r="I1439" i="17"/>
  <c r="I3827" i="17"/>
  <c r="I1110" i="17"/>
  <c r="I1396" i="17"/>
  <c r="I1235" i="17"/>
  <c r="I2321" i="17"/>
  <c r="I2313" i="17"/>
  <c r="I2299" i="17"/>
  <c r="I2283" i="17"/>
  <c r="I2275" i="17"/>
  <c r="I740" i="17"/>
  <c r="I1452" i="17"/>
  <c r="I698" i="17"/>
  <c r="I2234" i="17"/>
  <c r="I3810" i="17"/>
  <c r="I3793" i="17"/>
  <c r="I3787" i="17"/>
  <c r="I3741" i="17"/>
  <c r="I953" i="17"/>
  <c r="I1300" i="17"/>
  <c r="I1144" i="17"/>
  <c r="I645" i="17"/>
  <c r="I636" i="17"/>
  <c r="I628" i="17"/>
  <c r="I2328" i="17"/>
  <c r="I2312" i="17"/>
  <c r="I2290" i="17"/>
  <c r="I2274" i="17"/>
  <c r="I3880" i="17"/>
  <c r="I1450" i="17"/>
  <c r="I2241" i="17"/>
  <c r="I3809" i="17"/>
  <c r="I3792" i="17"/>
  <c r="I3825" i="17"/>
  <c r="I913" i="17"/>
  <c r="I1252" i="17"/>
  <c r="I1086" i="17"/>
  <c r="I541" i="17"/>
  <c r="I1134" i="17"/>
  <c r="I20" i="17"/>
  <c r="I2335" i="17"/>
  <c r="I2327" i="17"/>
  <c r="I2319" i="17"/>
  <c r="I2311" i="17"/>
  <c r="I2303" i="17"/>
  <c r="I2297" i="17"/>
  <c r="I2289" i="17"/>
  <c r="I2281" i="17"/>
  <c r="I2273" i="17"/>
  <c r="I2265" i="17"/>
  <c r="I3879" i="17"/>
  <c r="I3745" i="17"/>
  <c r="I1449" i="17"/>
  <c r="I1428" i="17"/>
  <c r="I2240" i="17"/>
  <c r="I298" i="17"/>
  <c r="I3808" i="17"/>
  <c r="I3800" i="17"/>
  <c r="I3791" i="17"/>
  <c r="I3785" i="17"/>
  <c r="I3824" i="17"/>
  <c r="I3738" i="17"/>
  <c r="I912" i="17"/>
  <c r="I124" i="17"/>
  <c r="I730" i="17"/>
  <c r="I731" i="17"/>
  <c r="I1298" i="17"/>
  <c r="I1216" i="17"/>
  <c r="I1141" i="17"/>
  <c r="I643" i="17"/>
  <c r="I634" i="17"/>
  <c r="I1070" i="17"/>
  <c r="I1118" i="17"/>
  <c r="I726" i="17"/>
  <c r="I17" i="17"/>
  <c r="I19" i="17"/>
  <c r="I2355" i="17"/>
  <c r="I2347" i="17"/>
  <c r="I2339" i="17"/>
  <c r="I758" i="17"/>
  <c r="I2354" i="17"/>
  <c r="I2346" i="17"/>
  <c r="I2338" i="17"/>
  <c r="I2334" i="17"/>
  <c r="I745" i="17"/>
  <c r="I2247" i="17"/>
  <c r="I2287" i="17"/>
  <c r="I3476" i="17"/>
  <c r="I3798" i="17"/>
  <c r="I1068" i="17"/>
  <c r="I65" i="17"/>
  <c r="I728" i="17"/>
  <c r="I13" i="17"/>
  <c r="I757" i="17"/>
  <c r="I2353" i="17"/>
  <c r="I2345" i="17"/>
  <c r="I2337" i="17"/>
  <c r="I3878" i="17"/>
  <c r="I2239" i="17"/>
  <c r="I3823" i="17"/>
  <c r="I123" i="17"/>
  <c r="I1327" i="17"/>
  <c r="I78" i="17"/>
  <c r="I642" i="17"/>
  <c r="I2325" i="17"/>
  <c r="I2279" i="17"/>
  <c r="I2332" i="17"/>
  <c r="I2316" i="17"/>
  <c r="I2308" i="17"/>
  <c r="I2286" i="17"/>
  <c r="I2270" i="17"/>
  <c r="I1460" i="17"/>
  <c r="I701" i="17"/>
  <c r="I2237" i="17"/>
  <c r="I3813" i="17"/>
  <c r="I3805" i="17"/>
  <c r="I3796" i="17"/>
  <c r="I3821" i="17"/>
  <c r="I118" i="17"/>
  <c r="I1067" i="17"/>
  <c r="I64" i="17"/>
  <c r="I727" i="17"/>
  <c r="I12" i="17"/>
  <c r="I756" i="17"/>
  <c r="I2352" i="17"/>
  <c r="I2344" i="17"/>
  <c r="I2336" i="17"/>
  <c r="I2331" i="17"/>
  <c r="I2323" i="17"/>
  <c r="I2315" i="17"/>
  <c r="I2307" i="17"/>
  <c r="I2293" i="17"/>
  <c r="I2285" i="17"/>
  <c r="I2277" i="17"/>
  <c r="I2269" i="17"/>
  <c r="I742" i="17"/>
  <c r="I1459" i="17"/>
  <c r="I1454" i="17"/>
  <c r="I700" i="17"/>
  <c r="I2244" i="17"/>
  <c r="I2236" i="17"/>
  <c r="I3812" i="17"/>
  <c r="I3804" i="17"/>
  <c r="I3795" i="17"/>
  <c r="I3789" i="17"/>
  <c r="I3781" i="17"/>
  <c r="I3820" i="17"/>
  <c r="I3554" i="17"/>
  <c r="I3237" i="17"/>
  <c r="I2713" i="17"/>
  <c r="I944" i="17"/>
  <c r="I1394" i="17"/>
  <c r="I1324" i="17"/>
  <c r="I91" i="17"/>
  <c r="I1233" i="17"/>
  <c r="I638" i="17"/>
  <c r="I630" i="17"/>
  <c r="I1089" i="17"/>
  <c r="I70" i="17"/>
  <c r="I176" i="17"/>
  <c r="I11" i="17"/>
  <c r="I755" i="17"/>
  <c r="I2351" i="17"/>
  <c r="I2343" i="17"/>
  <c r="I2318" i="17"/>
  <c r="I2296" i="17"/>
  <c r="I3828" i="17"/>
  <c r="I3737" i="17"/>
  <c r="I2333" i="17"/>
  <c r="I2301" i="17"/>
  <c r="I744" i="17"/>
  <c r="I697" i="17"/>
  <c r="I3822" i="17"/>
  <c r="I2324" i="17"/>
  <c r="I2294" i="17"/>
  <c r="I2278" i="17"/>
  <c r="I743" i="17"/>
  <c r="I1456" i="17"/>
  <c r="I2245" i="17"/>
  <c r="I3790" i="17"/>
  <c r="I3782" i="17"/>
  <c r="I3734" i="17"/>
  <c r="I2714" i="17"/>
  <c r="I1109" i="17"/>
  <c r="I1395" i="17"/>
  <c r="I1325" i="17"/>
  <c r="I98" i="17"/>
  <c r="I1234" i="17"/>
  <c r="I639" i="17"/>
  <c r="I631" i="17"/>
  <c r="I2330" i="17"/>
  <c r="I2322" i="17"/>
  <c r="I2314" i="17"/>
  <c r="I2306" i="17"/>
  <c r="I2300" i="17"/>
  <c r="I2292" i="17"/>
  <c r="I2284" i="17"/>
  <c r="I2276" i="17"/>
  <c r="I2268" i="17"/>
  <c r="I741" i="17"/>
  <c r="I1458" i="17"/>
  <c r="I1453" i="17"/>
  <c r="I699" i="17"/>
  <c r="I2243" i="17"/>
  <c r="I2235" i="17"/>
  <c r="I3811" i="17"/>
  <c r="I3803" i="17"/>
  <c r="I3794" i="17"/>
  <c r="I3788" i="17"/>
  <c r="I3780" i="17"/>
  <c r="I3819" i="17"/>
  <c r="I3553" i="17"/>
  <c r="I3236" i="17"/>
  <c r="I1100" i="17"/>
  <c r="I955" i="17"/>
  <c r="I1393" i="17"/>
  <c r="I1254" i="17"/>
  <c r="I1145" i="17"/>
  <c r="I158" i="17"/>
  <c r="I637" i="17"/>
  <c r="I629" i="17"/>
  <c r="I1088" i="17"/>
  <c r="I67" i="17"/>
  <c r="I175" i="17"/>
  <c r="I22" i="17"/>
  <c r="I61" i="17"/>
  <c r="I2350" i="17"/>
  <c r="I2342" i="17"/>
  <c r="I2326" i="17"/>
  <c r="I2272" i="17"/>
  <c r="I3799" i="17"/>
  <c r="I1069" i="17"/>
  <c r="I66" i="17"/>
  <c r="I725" i="17"/>
  <c r="I18" i="17"/>
  <c r="I269" i="17"/>
  <c r="I2295" i="17"/>
  <c r="I2246" i="17"/>
  <c r="I3783" i="17"/>
  <c r="I119" i="17"/>
  <c r="I2329" i="17"/>
  <c r="I2305" i="17"/>
  <c r="I2291" i="17"/>
  <c r="I2267" i="17"/>
  <c r="I3754" i="17"/>
  <c r="I2242" i="17"/>
  <c r="I3802" i="17"/>
  <c r="I3826" i="17"/>
  <c r="I914" i="17"/>
  <c r="I3235" i="17"/>
  <c r="I1102" i="17"/>
  <c r="I1253" i="17"/>
  <c r="I1087" i="17"/>
  <c r="I1098" i="17"/>
  <c r="I179" i="17"/>
  <c r="I21" i="17"/>
  <c r="I60" i="17"/>
  <c r="I2349" i="17"/>
  <c r="I2341" i="17"/>
  <c r="AI1410" i="17"/>
  <c r="AI1409" i="17"/>
  <c r="I1409" i="17" l="1"/>
  <c r="I1410" i="17"/>
  <c r="L3319" i="17" l="1"/>
  <c r="L3318" i="17"/>
  <c r="L3317" i="17"/>
  <c r="L3316" i="17"/>
  <c r="L3315" i="17"/>
  <c r="L3314" i="17"/>
  <c r="L3313" i="17"/>
  <c r="F91" i="39" s="1"/>
  <c r="L3312" i="17"/>
  <c r="L3311" i="17"/>
  <c r="F90" i="39" s="1"/>
  <c r="L3310" i="17"/>
  <c r="L3104" i="17"/>
  <c r="L2487" i="17"/>
  <c r="L2254" i="17"/>
  <c r="L2228" i="17"/>
  <c r="L2227" i="17"/>
  <c r="L2225" i="17"/>
  <c r="L2223" i="17"/>
  <c r="L2221" i="17"/>
  <c r="L2220" i="17"/>
  <c r="L2214" i="17"/>
  <c r="L2212" i="17"/>
  <c r="L2211" i="17"/>
  <c r="L2070" i="17"/>
  <c r="L2069" i="17"/>
  <c r="L2068" i="17"/>
  <c r="F94" i="39" l="1"/>
  <c r="F125" i="39"/>
  <c r="F126" i="39"/>
  <c r="F95" i="39"/>
  <c r="F127" i="39"/>
  <c r="F96" i="39"/>
  <c r="F128" i="39"/>
  <c r="F97" i="39"/>
  <c r="A20" i="26"/>
  <c r="B20" i="26"/>
  <c r="C20" i="26"/>
  <c r="D20" i="26"/>
  <c r="AI1107" i="17" l="1"/>
  <c r="AI1389" i="17"/>
  <c r="AI1108" i="17"/>
  <c r="AI76" i="17"/>
  <c r="AI2920" i="17"/>
  <c r="AI2921" i="17"/>
  <c r="AI2922" i="17"/>
  <c r="AI2923" i="17"/>
  <c r="AI2924" i="17"/>
  <c r="AI2925" i="17"/>
  <c r="AI2926" i="17"/>
  <c r="AI2927" i="17"/>
  <c r="AI2928" i="17"/>
  <c r="AI3950" i="17"/>
  <c r="AI3951" i="17"/>
  <c r="I2921" i="17" l="1"/>
  <c r="I2920" i="17"/>
  <c r="I2923" i="17"/>
  <c r="I3951" i="17"/>
  <c r="I2924" i="17"/>
  <c r="I2925" i="17"/>
  <c r="I1389" i="17"/>
  <c r="I3950" i="17"/>
  <c r="I2922" i="17"/>
  <c r="I2926" i="17"/>
  <c r="I1108" i="17"/>
  <c r="I2928" i="17"/>
  <c r="I2927" i="17"/>
  <c r="I76" i="17"/>
  <c r="AI997" i="17"/>
  <c r="I997" i="17" l="1"/>
  <c r="I320" i="17" l="1"/>
  <c r="I319" i="17"/>
  <c r="I318" i="17"/>
  <c r="AI3817" i="17"/>
  <c r="AI3816" i="17"/>
  <c r="AI3949" i="17"/>
  <c r="AI3948" i="17"/>
  <c r="AI3947" i="17"/>
  <c r="AI3946" i="17"/>
  <c r="AI3945" i="17"/>
  <c r="AI3944" i="17"/>
  <c r="AI3943" i="17"/>
  <c r="AI3942" i="17"/>
  <c r="AI3941" i="17"/>
  <c r="AI3940" i="17"/>
  <c r="AI3939" i="17"/>
  <c r="AI3938" i="17"/>
  <c r="AI3937" i="17"/>
  <c r="AI3936" i="17"/>
  <c r="AI3934" i="17"/>
  <c r="AI3933" i="17"/>
  <c r="AI3932" i="17"/>
  <c r="AI3931" i="17"/>
  <c r="AI3930" i="17"/>
  <c r="AI3929" i="17"/>
  <c r="AI3928" i="17"/>
  <c r="AI3927" i="17"/>
  <c r="AI3926" i="17"/>
  <c r="AI3925" i="17"/>
  <c r="AI3924" i="17"/>
  <c r="AI3923" i="17"/>
  <c r="AI3922" i="17"/>
  <c r="AI3921" i="17"/>
  <c r="AI3920" i="17"/>
  <c r="AI3918" i="17"/>
  <c r="AI3917" i="17"/>
  <c r="AI3916" i="17"/>
  <c r="AI3915" i="17"/>
  <c r="AI3914" i="17"/>
  <c r="AI3913" i="17"/>
  <c r="AI3912" i="17"/>
  <c r="AI3910" i="17"/>
  <c r="AI3909" i="17"/>
  <c r="AI3908" i="17"/>
  <c r="AI3907" i="17"/>
  <c r="AI3905" i="17"/>
  <c r="AI3904" i="17"/>
  <c r="AI3903" i="17"/>
  <c r="AI3902" i="17"/>
  <c r="AI3901" i="17"/>
  <c r="AI3900" i="17"/>
  <c r="AI3899" i="17"/>
  <c r="AI3898" i="17"/>
  <c r="AI3897" i="17"/>
  <c r="AI3896" i="17"/>
  <c r="AI3895" i="17"/>
  <c r="AI3894" i="17"/>
  <c r="AI3893" i="17"/>
  <c r="AI3892" i="17"/>
  <c r="AI3890" i="17"/>
  <c r="AI3889" i="17"/>
  <c r="AI3888" i="17"/>
  <c r="AI3887" i="17"/>
  <c r="AI3886" i="17"/>
  <c r="AI3885" i="17"/>
  <c r="AI3884" i="17"/>
  <c r="AI3883" i="17"/>
  <c r="AI3882" i="17"/>
  <c r="AI3881" i="17"/>
  <c r="AI3876" i="17"/>
  <c r="AI3875" i="17"/>
  <c r="AI3874" i="17"/>
  <c r="AI3873" i="17"/>
  <c r="AI3872" i="17"/>
  <c r="AI3871" i="17"/>
  <c r="AI3870" i="17"/>
  <c r="AI3869" i="17"/>
  <c r="AI3868" i="17"/>
  <c r="AI3867" i="17"/>
  <c r="AI3865" i="17"/>
  <c r="AI3864" i="17"/>
  <c r="AI3863" i="17"/>
  <c r="AI3861" i="17"/>
  <c r="AI3860" i="17"/>
  <c r="AI3859" i="17"/>
  <c r="AI3857" i="17"/>
  <c r="AI3856" i="17"/>
  <c r="AI3854" i="17"/>
  <c r="AI3853" i="17"/>
  <c r="AI3852" i="17"/>
  <c r="AI3851" i="17"/>
  <c r="AI3850" i="17"/>
  <c r="AI3849" i="17"/>
  <c r="AI3848" i="17"/>
  <c r="AI3847" i="17"/>
  <c r="AI3846" i="17"/>
  <c r="AI3845" i="17"/>
  <c r="AI3843" i="17"/>
  <c r="AI3842" i="17"/>
  <c r="AI3841" i="17"/>
  <c r="AI3840" i="17"/>
  <c r="AI3839" i="17"/>
  <c r="AI3838" i="17"/>
  <c r="AI3836" i="17"/>
  <c r="AI3835" i="17"/>
  <c r="AI3834" i="17"/>
  <c r="AI3814" i="17"/>
  <c r="AI3779" i="17"/>
  <c r="AI3831" i="17"/>
  <c r="AI3830" i="17"/>
  <c r="AI3756" i="17"/>
  <c r="AI3755" i="17"/>
  <c r="AI3777" i="17"/>
  <c r="AI3776" i="17"/>
  <c r="AI3775" i="17"/>
  <c r="AI3774" i="17"/>
  <c r="AI3773" i="17"/>
  <c r="AI3772" i="17"/>
  <c r="AI3770" i="17"/>
  <c r="AI3769" i="17"/>
  <c r="AI3768" i="17"/>
  <c r="AI3767" i="17"/>
  <c r="AI3766" i="17"/>
  <c r="AI3765" i="17"/>
  <c r="AI3764" i="17"/>
  <c r="AI3763" i="17"/>
  <c r="AI3762" i="17"/>
  <c r="AI3761" i="17"/>
  <c r="AI3760" i="17"/>
  <c r="AI3759" i="17"/>
  <c r="AI3758" i="17"/>
  <c r="AI3752" i="17"/>
  <c r="AI3750" i="17"/>
  <c r="AI3747" i="17"/>
  <c r="AI3746" i="17"/>
  <c r="AI3743" i="17"/>
  <c r="AI3742" i="17"/>
  <c r="AI3739" i="17"/>
  <c r="AI3736" i="17"/>
  <c r="AI3733" i="17"/>
  <c r="AI3732" i="17"/>
  <c r="AI3731" i="17"/>
  <c r="AI3730" i="17"/>
  <c r="AI3729" i="17"/>
  <c r="AI3728" i="17"/>
  <c r="AI3727" i="17"/>
  <c r="AI3726" i="17"/>
  <c r="AI3725" i="17"/>
  <c r="AI3723" i="17"/>
  <c r="AI3722" i="17"/>
  <c r="AI3721" i="17"/>
  <c r="AI3720" i="17"/>
  <c r="AI3719" i="17"/>
  <c r="AI3718" i="17"/>
  <c r="AI3717" i="17"/>
  <c r="AI3716" i="17"/>
  <c r="AI3715" i="17"/>
  <c r="AI3714" i="17"/>
  <c r="AI3713" i="17"/>
  <c r="AI3712" i="17"/>
  <c r="AI3711" i="17"/>
  <c r="AI3709" i="17"/>
  <c r="AI3706" i="17"/>
  <c r="AI3705" i="17"/>
  <c r="AI3704" i="17"/>
  <c r="AI3702" i="17"/>
  <c r="AI3701" i="17"/>
  <c r="AI3700" i="17"/>
  <c r="AI3699" i="17"/>
  <c r="AI3698" i="17"/>
  <c r="AI3697" i="17"/>
  <c r="AI3696" i="17"/>
  <c r="AI3695" i="17"/>
  <c r="AI3694" i="17"/>
  <c r="AI3693" i="17"/>
  <c r="AI3692" i="17"/>
  <c r="AI3691" i="17"/>
  <c r="AI3690" i="17"/>
  <c r="AI3689" i="17"/>
  <c r="AI3688" i="17"/>
  <c r="AI3687" i="17"/>
  <c r="AI3686" i="17"/>
  <c r="AI3685" i="17"/>
  <c r="AI3684" i="17"/>
  <c r="AI3683" i="17"/>
  <c r="AI3682" i="17"/>
  <c r="AI3681" i="17"/>
  <c r="AI3680" i="17"/>
  <c r="AI3679" i="17"/>
  <c r="AI3678" i="17"/>
  <c r="AI3677" i="17"/>
  <c r="AI3676" i="17"/>
  <c r="AI3674" i="17"/>
  <c r="AI3673" i="17"/>
  <c r="AI3671" i="17"/>
  <c r="AI3670" i="17"/>
  <c r="AI3669" i="17"/>
  <c r="AI3668" i="17"/>
  <c r="AI3667" i="17"/>
  <c r="AI3666" i="17"/>
  <c r="AI3665" i="17"/>
  <c r="AI3664" i="17"/>
  <c r="AI3663" i="17"/>
  <c r="AI3662" i="17"/>
  <c r="AI3661" i="17"/>
  <c r="AI3660" i="17"/>
  <c r="AI3659" i="17"/>
  <c r="AI3658" i="17"/>
  <c r="AI3657" i="17"/>
  <c r="AI3656" i="17"/>
  <c r="AI3655" i="17"/>
  <c r="AI3654" i="17"/>
  <c r="AI3653" i="17"/>
  <c r="AI3652" i="17"/>
  <c r="AI3651" i="17"/>
  <c r="AI3649" i="17"/>
  <c r="AI3648" i="17"/>
  <c r="AI3647" i="17"/>
  <c r="AI3646" i="17"/>
  <c r="AI3645" i="17"/>
  <c r="AI3644" i="17"/>
  <c r="AI3643" i="17"/>
  <c r="AI3642" i="17"/>
  <c r="AI3641" i="17"/>
  <c r="AI3639" i="17"/>
  <c r="AI3638" i="17"/>
  <c r="AI3637" i="17"/>
  <c r="AI3636" i="17"/>
  <c r="AI3635" i="17"/>
  <c r="AI3634" i="17"/>
  <c r="AI3633" i="17"/>
  <c r="AI3632" i="17"/>
  <c r="AI3631" i="17"/>
  <c r="AI3630" i="17"/>
  <c r="AI3629" i="17"/>
  <c r="AI3628" i="17"/>
  <c r="AI3627" i="17"/>
  <c r="AI3626" i="17"/>
  <c r="AI3625" i="17"/>
  <c r="AI3624" i="17"/>
  <c r="AI3623" i="17"/>
  <c r="AI3622" i="17"/>
  <c r="AI3621" i="17"/>
  <c r="AI3620" i="17"/>
  <c r="AI3617" i="17"/>
  <c r="AI3615" i="17"/>
  <c r="AI3614" i="17"/>
  <c r="AI3613" i="17"/>
  <c r="AI3612" i="17"/>
  <c r="AI3611" i="17"/>
  <c r="AI3609" i="17"/>
  <c r="AI3608" i="17"/>
  <c r="AI3607" i="17"/>
  <c r="AI3606" i="17"/>
  <c r="AI3605" i="17"/>
  <c r="AI3604" i="17"/>
  <c r="AI3603" i="17"/>
  <c r="AI3602" i="17"/>
  <c r="AI3601" i="17"/>
  <c r="AI3600" i="17"/>
  <c r="AI3599" i="17"/>
  <c r="AI3598" i="17"/>
  <c r="AI3597" i="17"/>
  <c r="AI3596" i="17"/>
  <c r="AI3595" i="17"/>
  <c r="AI3594" i="17"/>
  <c r="AI3593" i="17"/>
  <c r="AI3592" i="17"/>
  <c r="AI3591" i="17"/>
  <c r="AI3590" i="17"/>
  <c r="AI3589" i="17"/>
  <c r="AI3588" i="17"/>
  <c r="AI3587" i="17"/>
  <c r="AI3586" i="17"/>
  <c r="AI3585" i="17"/>
  <c r="AI3584" i="17"/>
  <c r="AI3583" i="17"/>
  <c r="AI3582" i="17"/>
  <c r="AI3581" i="17"/>
  <c r="AI3580" i="17"/>
  <c r="AI3579" i="17"/>
  <c r="AI3578" i="17"/>
  <c r="AI3577" i="17"/>
  <c r="AI3576" i="17"/>
  <c r="AI3575" i="17"/>
  <c r="AI3574" i="17"/>
  <c r="AI3573" i="17"/>
  <c r="AI3572" i="17"/>
  <c r="AI3571" i="17"/>
  <c r="AI3570" i="17"/>
  <c r="AI3568" i="17"/>
  <c r="AI3567" i="17"/>
  <c r="AI3566" i="17"/>
  <c r="AI3565" i="17"/>
  <c r="AI3564" i="17"/>
  <c r="AI3563" i="17"/>
  <c r="AI3562" i="17"/>
  <c r="AI3561" i="17"/>
  <c r="AI3560" i="17"/>
  <c r="AI3559" i="17"/>
  <c r="AI3558" i="17"/>
  <c r="AI3557" i="17"/>
  <c r="AI3556" i="17"/>
  <c r="AI3552" i="17"/>
  <c r="AI3551" i="17"/>
  <c r="AI3550" i="17"/>
  <c r="AI3549" i="17"/>
  <c r="AI3548" i="17"/>
  <c r="AI3547" i="17"/>
  <c r="AI3546" i="17"/>
  <c r="AI3545" i="17"/>
  <c r="AI3544" i="17"/>
  <c r="AI3543" i="17"/>
  <c r="AI3542" i="17"/>
  <c r="AI3541" i="17"/>
  <c r="AI3540" i="17"/>
  <c r="AI3539" i="17"/>
  <c r="AI3538" i="17"/>
  <c r="AI3537" i="17"/>
  <c r="AI3536" i="17"/>
  <c r="AI3535" i="17"/>
  <c r="AI3534" i="17"/>
  <c r="AI3532" i="17"/>
  <c r="AI3531" i="17"/>
  <c r="AI3530" i="17"/>
  <c r="AI3529" i="17"/>
  <c r="AI3528" i="17"/>
  <c r="AI3527" i="17"/>
  <c r="AI3526" i="17"/>
  <c r="AI3525" i="17"/>
  <c r="AI3524" i="17"/>
  <c r="AI3523" i="17"/>
  <c r="AI3522" i="17"/>
  <c r="AI3521" i="17"/>
  <c r="AI3520" i="17"/>
  <c r="AI3519" i="17"/>
  <c r="AI3518" i="17"/>
  <c r="AI3517" i="17"/>
  <c r="AI3516" i="17"/>
  <c r="AI3515" i="17"/>
  <c r="AI3514" i="17"/>
  <c r="AI3513" i="17"/>
  <c r="AI3512" i="17"/>
  <c r="AI3511" i="17"/>
  <c r="AI3510" i="17"/>
  <c r="AI3509" i="17"/>
  <c r="AI3508" i="17"/>
  <c r="AI3507" i="17"/>
  <c r="AI3506" i="17"/>
  <c r="AI3505" i="17"/>
  <c r="AI3504" i="17"/>
  <c r="AI3503" i="17"/>
  <c r="AI3502" i="17"/>
  <c r="AI3501" i="17"/>
  <c r="AI3500" i="17"/>
  <c r="AI3499" i="17"/>
  <c r="AI3498" i="17"/>
  <c r="AI3497" i="17"/>
  <c r="AI3496" i="17"/>
  <c r="AI3495" i="17"/>
  <c r="AI3494" i="17"/>
  <c r="AI3493" i="17"/>
  <c r="AI3492" i="17"/>
  <c r="AI3491" i="17"/>
  <c r="AI3490" i="17"/>
  <c r="AI3489" i="17"/>
  <c r="AI3488" i="17"/>
  <c r="AI3487" i="17"/>
  <c r="AI3486" i="17"/>
  <c r="AI3485" i="17"/>
  <c r="AI3483" i="17"/>
  <c r="AI3482" i="17"/>
  <c r="AI3481" i="17"/>
  <c r="AI3480" i="17"/>
  <c r="AI3479" i="17"/>
  <c r="AI3478" i="17"/>
  <c r="AI3474" i="17"/>
  <c r="AI3473" i="17"/>
  <c r="AI3472" i="17"/>
  <c r="AI3471" i="17"/>
  <c r="AI3468" i="17"/>
  <c r="AI3467" i="17"/>
  <c r="AI3466" i="17"/>
  <c r="AI3465" i="17"/>
  <c r="AI3464" i="17"/>
  <c r="AI3463" i="17"/>
  <c r="AI3462" i="17"/>
  <c r="AI3461" i="17"/>
  <c r="AI3460" i="17"/>
  <c r="AI3459" i="17"/>
  <c r="AI3458" i="17"/>
  <c r="AI3457" i="17"/>
  <c r="AI3456" i="17"/>
  <c r="AI3455" i="17"/>
  <c r="AI3454" i="17"/>
  <c r="AI3453" i="17"/>
  <c r="AI3452" i="17"/>
  <c r="AI3451" i="17"/>
  <c r="AI3450" i="17"/>
  <c r="AI3449" i="17"/>
  <c r="AI3448" i="17"/>
  <c r="AI3447" i="17"/>
  <c r="AI3446" i="17"/>
  <c r="AI3445" i="17"/>
  <c r="AI3444" i="17"/>
  <c r="AI3443" i="17"/>
  <c r="AI3442" i="17"/>
  <c r="AI3441" i="17"/>
  <c r="AI3440" i="17"/>
  <c r="G81" i="39" s="1"/>
  <c r="AI3439" i="17"/>
  <c r="G80" i="39" s="1"/>
  <c r="AI3438" i="17"/>
  <c r="G79" i="39" s="1"/>
  <c r="AI3437" i="17"/>
  <c r="G78" i="39" s="1"/>
  <c r="AI3436" i="17"/>
  <c r="G77" i="39" s="1"/>
  <c r="AI3435" i="17"/>
  <c r="G76" i="39" s="1"/>
  <c r="AI3434" i="17"/>
  <c r="G75" i="39" s="1"/>
  <c r="AI3433" i="17"/>
  <c r="AI3432" i="17"/>
  <c r="G74" i="39" s="1"/>
  <c r="AI3431" i="17"/>
  <c r="AI3430" i="17"/>
  <c r="G73" i="39" s="1"/>
  <c r="AI3429" i="17"/>
  <c r="AI3428" i="17"/>
  <c r="AI3427" i="17"/>
  <c r="AI3426" i="17"/>
  <c r="AI3425" i="17"/>
  <c r="AI3424" i="17"/>
  <c r="AI3423" i="17"/>
  <c r="G72" i="39" s="1"/>
  <c r="AI3422" i="17"/>
  <c r="G71" i="39" s="1"/>
  <c r="AI3421" i="17"/>
  <c r="AI3420" i="17"/>
  <c r="AI3419" i="17"/>
  <c r="G70" i="39" s="1"/>
  <c r="AI3418" i="17"/>
  <c r="AI3417" i="17"/>
  <c r="AI3416" i="17"/>
  <c r="AI3415" i="17"/>
  <c r="AI3414" i="17"/>
  <c r="AI3413" i="17"/>
  <c r="AI3412" i="17"/>
  <c r="AI3411" i="17"/>
  <c r="AI3410" i="17"/>
  <c r="G69" i="39" s="1"/>
  <c r="AI3409" i="17"/>
  <c r="AI3408" i="17"/>
  <c r="G68" i="39" s="1"/>
  <c r="AI3407" i="17"/>
  <c r="AI3406" i="17"/>
  <c r="AI3404" i="17"/>
  <c r="AI3403" i="17"/>
  <c r="AI3402" i="17"/>
  <c r="AI3401" i="17"/>
  <c r="AI3400" i="17"/>
  <c r="AI3399" i="17"/>
  <c r="AI3398" i="17"/>
  <c r="AI3396" i="17"/>
  <c r="AI3395" i="17"/>
  <c r="AI3394" i="17"/>
  <c r="AI3393" i="17"/>
  <c r="AI3392" i="17"/>
  <c r="AI3391" i="17"/>
  <c r="AI3390" i="17"/>
  <c r="AI3389" i="17"/>
  <c r="AI3387" i="17"/>
  <c r="AI3386" i="17"/>
  <c r="G44" i="39" s="1"/>
  <c r="AI3384" i="17"/>
  <c r="AI3383" i="17"/>
  <c r="AI3382" i="17"/>
  <c r="AI3381" i="17"/>
  <c r="AI3379" i="17"/>
  <c r="G31" i="39" s="1"/>
  <c r="AI3378" i="17"/>
  <c r="G30" i="39" s="1"/>
  <c r="AI3377" i="17"/>
  <c r="G29" i="39" s="1"/>
  <c r="AI3376" i="17"/>
  <c r="G28" i="39" s="1"/>
  <c r="AI3374" i="17"/>
  <c r="G43" i="39" s="1"/>
  <c r="AI3373" i="17"/>
  <c r="G38" i="39" s="1"/>
  <c r="AI3372" i="17"/>
  <c r="G37" i="39" s="1"/>
  <c r="AI3371" i="17"/>
  <c r="G42" i="39" s="1"/>
  <c r="AI3370" i="17"/>
  <c r="G41" i="39" s="1"/>
  <c r="AI3369" i="17"/>
  <c r="G40" i="39" s="1"/>
  <c r="AI3368" i="17"/>
  <c r="G39" i="39" s="1"/>
  <c r="AI3367" i="17"/>
  <c r="AI3366" i="17"/>
  <c r="G36" i="39" s="1"/>
  <c r="AI3365" i="17"/>
  <c r="G35" i="39" s="1"/>
  <c r="AI3364" i="17"/>
  <c r="G34" i="39" s="1"/>
  <c r="AI3363" i="17"/>
  <c r="G32" i="39" s="1"/>
  <c r="AI3362" i="17"/>
  <c r="G33" i="39" s="1"/>
  <c r="AI3361" i="17"/>
  <c r="G27" i="39" s="1"/>
  <c r="AI3360" i="17"/>
  <c r="G26" i="39" s="1"/>
  <c r="AI3359" i="17"/>
  <c r="AI3358" i="17"/>
  <c r="G25" i="39" s="1"/>
  <c r="AI3357" i="17"/>
  <c r="G24" i="39" s="1"/>
  <c r="AI3356" i="17"/>
  <c r="AI3355" i="17"/>
  <c r="G23" i="39" s="1"/>
  <c r="AI3354" i="17"/>
  <c r="AI3353" i="17"/>
  <c r="G22" i="39" s="1"/>
  <c r="AI3352" i="17"/>
  <c r="G21" i="39" s="1"/>
  <c r="AI3351" i="17"/>
  <c r="G20" i="39" s="1"/>
  <c r="AI3350" i="17"/>
  <c r="G19" i="39" s="1"/>
  <c r="AI3349" i="17"/>
  <c r="AI3348" i="17"/>
  <c r="G18" i="39" s="1"/>
  <c r="AI3347" i="17"/>
  <c r="G17" i="39" s="1"/>
  <c r="AI3346" i="17"/>
  <c r="AI3345" i="17"/>
  <c r="G16" i="39" s="1"/>
  <c r="AI3344" i="17"/>
  <c r="AI3343" i="17"/>
  <c r="G15" i="39" s="1"/>
  <c r="AI3342" i="17"/>
  <c r="AI3341" i="17"/>
  <c r="G14" i="39" s="1"/>
  <c r="AI3340" i="17"/>
  <c r="AI3339" i="17"/>
  <c r="G13" i="39" s="1"/>
  <c r="AI3338" i="17"/>
  <c r="AI3337" i="17"/>
  <c r="G12" i="39" s="1"/>
  <c r="AI3336" i="17"/>
  <c r="AI3335" i="17"/>
  <c r="G11" i="39" s="1"/>
  <c r="AI3334" i="17"/>
  <c r="G10" i="39" s="1"/>
  <c r="AI3332" i="17"/>
  <c r="G93" i="39" s="1"/>
  <c r="AI3331" i="17"/>
  <c r="G92" i="39" s="1"/>
  <c r="AI3330" i="17"/>
  <c r="AI3329" i="17"/>
  <c r="G87" i="39" s="1"/>
  <c r="AI3328" i="17"/>
  <c r="G86" i="39" s="1"/>
  <c r="AI3327" i="17"/>
  <c r="G85" i="39" s="1"/>
  <c r="AI3326" i="17"/>
  <c r="G84" i="39" s="1"/>
  <c r="AI3325" i="17"/>
  <c r="G83" i="39" s="1"/>
  <c r="AI3324" i="17"/>
  <c r="AI3323" i="17"/>
  <c r="G89" i="39" s="1"/>
  <c r="AI3322" i="17"/>
  <c r="G88" i="39" s="1"/>
  <c r="AI3320" i="17"/>
  <c r="AI3319" i="17"/>
  <c r="AI3318" i="17"/>
  <c r="AI3317" i="17"/>
  <c r="AI3316" i="17"/>
  <c r="AI3315" i="17"/>
  <c r="AI3314" i="17"/>
  <c r="AI3313" i="17"/>
  <c r="G91" i="39" s="1"/>
  <c r="C91" i="39" s="1"/>
  <c r="D91" i="39" s="1"/>
  <c r="E91" i="39" s="1"/>
  <c r="E91" i="30" s="1"/>
  <c r="AI3312" i="17"/>
  <c r="AI3311" i="17"/>
  <c r="G90" i="39" s="1"/>
  <c r="C90" i="39" s="1"/>
  <c r="D90" i="39" s="1"/>
  <c r="E90" i="39" s="1"/>
  <c r="E90" i="30" s="1"/>
  <c r="AI3310" i="17"/>
  <c r="AI3309" i="17"/>
  <c r="AI3308" i="17"/>
  <c r="AI3307" i="17"/>
  <c r="AI3306" i="17"/>
  <c r="AI3305" i="17"/>
  <c r="AI3304" i="17"/>
  <c r="AI3303" i="17"/>
  <c r="AI3302" i="17"/>
  <c r="AI3301" i="17"/>
  <c r="AI3300" i="17"/>
  <c r="AI3299" i="17"/>
  <c r="AI3298" i="17"/>
  <c r="AI3297" i="17"/>
  <c r="AI3296" i="17"/>
  <c r="AI3295" i="17"/>
  <c r="AI3294" i="17"/>
  <c r="AI3293" i="17"/>
  <c r="AI3292" i="17"/>
  <c r="AI3291" i="17"/>
  <c r="AI3290" i="17"/>
  <c r="AI3289" i="17"/>
  <c r="AI3288" i="17"/>
  <c r="AI3287" i="17"/>
  <c r="AI3286" i="17"/>
  <c r="AI3285" i="17"/>
  <c r="AI3284" i="17"/>
  <c r="AI3283" i="17"/>
  <c r="AI3282" i="17"/>
  <c r="AI3279" i="17"/>
  <c r="AI3278" i="17"/>
  <c r="AI3277" i="17"/>
  <c r="AI3276" i="17"/>
  <c r="G62" i="39" s="1"/>
  <c r="AI3274" i="17"/>
  <c r="AI3273" i="17"/>
  <c r="AI3272" i="17"/>
  <c r="AI3271" i="17"/>
  <c r="AI3269" i="17"/>
  <c r="AI3268" i="17"/>
  <c r="AI3267" i="17"/>
  <c r="AI3266" i="17"/>
  <c r="AI3264" i="17"/>
  <c r="AI3263" i="17"/>
  <c r="AI3262" i="17"/>
  <c r="AI3261" i="17"/>
  <c r="AI3260" i="17"/>
  <c r="AI3259" i="17"/>
  <c r="AI3258" i="17"/>
  <c r="AI3256" i="17"/>
  <c r="AI3255" i="17"/>
  <c r="AI3254" i="17"/>
  <c r="AI3253" i="17"/>
  <c r="AI3252" i="17"/>
  <c r="AI3251" i="17"/>
  <c r="AI3250" i="17"/>
  <c r="AI3249" i="17"/>
  <c r="AI3248" i="17"/>
  <c r="AI3247" i="17"/>
  <c r="AI3246" i="17"/>
  <c r="AI3245" i="17"/>
  <c r="AI3243" i="17"/>
  <c r="AI3242" i="17"/>
  <c r="AI3241" i="17"/>
  <c r="AI3239" i="17"/>
  <c r="AI3233" i="17"/>
  <c r="AI3232" i="17"/>
  <c r="AI3231" i="17"/>
  <c r="AI3230" i="17"/>
  <c r="AI3229" i="17"/>
  <c r="AI3228" i="17"/>
  <c r="AI3227" i="17"/>
  <c r="AI3225" i="17"/>
  <c r="AI3224" i="17"/>
  <c r="AI3223" i="17"/>
  <c r="AI3222" i="17"/>
  <c r="AI3221" i="17"/>
  <c r="AI3219" i="17"/>
  <c r="G60" i="39" s="1"/>
  <c r="AI3218" i="17"/>
  <c r="AI3217" i="17"/>
  <c r="AI3216" i="17"/>
  <c r="G61" i="39" s="1"/>
  <c r="AI3215" i="17"/>
  <c r="G59" i="39" s="1"/>
  <c r="AI3214" i="17"/>
  <c r="AI3213" i="17"/>
  <c r="G58" i="39" s="1"/>
  <c r="AI3212" i="17"/>
  <c r="G57" i="39" s="1"/>
  <c r="AI3211" i="17"/>
  <c r="AI3210" i="17"/>
  <c r="G56" i="39" s="1"/>
  <c r="AI3209" i="17"/>
  <c r="G55" i="39" s="1"/>
  <c r="AI3208" i="17"/>
  <c r="G54" i="39" s="1"/>
  <c r="AI3207" i="17"/>
  <c r="G53" i="39" s="1"/>
  <c r="AI3206" i="17"/>
  <c r="G52" i="39" s="1"/>
  <c r="AI3205" i="17"/>
  <c r="G51" i="39" s="1"/>
  <c r="AI3204" i="17"/>
  <c r="AI3203" i="17"/>
  <c r="AI3202" i="17"/>
  <c r="AI3201" i="17"/>
  <c r="AI3200" i="17"/>
  <c r="G46" i="39" s="1"/>
  <c r="AI3199" i="17"/>
  <c r="AI3198" i="17"/>
  <c r="G48" i="39" s="1"/>
  <c r="AI3197" i="17"/>
  <c r="G50" i="39" s="1"/>
  <c r="AI3196" i="17"/>
  <c r="G49" i="39" s="1"/>
  <c r="AI3195" i="17"/>
  <c r="AI3194" i="17"/>
  <c r="G47" i="39" s="1"/>
  <c r="AI3192" i="17"/>
  <c r="AI3191" i="17"/>
  <c r="AI3190" i="17"/>
  <c r="AI3189" i="17"/>
  <c r="AI3188" i="17"/>
  <c r="AI3187" i="17"/>
  <c r="AI3186" i="17"/>
  <c r="AI3185" i="17"/>
  <c r="AI3184" i="17"/>
  <c r="AI3181" i="17"/>
  <c r="AI3179" i="17"/>
  <c r="AI3178" i="17"/>
  <c r="AI3177" i="17"/>
  <c r="AI3176" i="17"/>
  <c r="AI3175" i="17"/>
  <c r="AI3174" i="17"/>
  <c r="AI3173" i="17"/>
  <c r="AI3172" i="17"/>
  <c r="AI3171" i="17"/>
  <c r="AI3170" i="17"/>
  <c r="AI3169" i="17"/>
  <c r="AI3168" i="17"/>
  <c r="AI3167" i="17"/>
  <c r="AI3166" i="17"/>
  <c r="AI3164" i="17"/>
  <c r="AI3162" i="17"/>
  <c r="AI3161" i="17"/>
  <c r="AI3160" i="17"/>
  <c r="AI3158" i="17"/>
  <c r="AI3156" i="17"/>
  <c r="AI3154" i="17"/>
  <c r="AI3153" i="17"/>
  <c r="AI3152" i="17"/>
  <c r="AI3151" i="17"/>
  <c r="AI3150" i="17"/>
  <c r="AI3149" i="17"/>
  <c r="AI3148" i="17"/>
  <c r="AI3147" i="17"/>
  <c r="AI3146" i="17"/>
  <c r="AI3145" i="17"/>
  <c r="AI3144" i="17"/>
  <c r="AI3143" i="17"/>
  <c r="AI3142" i="17"/>
  <c r="AI3139" i="17"/>
  <c r="AI3138" i="17"/>
  <c r="AI3137" i="17"/>
  <c r="AI3136" i="17"/>
  <c r="AI3134" i="17"/>
  <c r="AI3133" i="17"/>
  <c r="AI3132" i="17"/>
  <c r="AI3131" i="17"/>
  <c r="AI3130" i="17"/>
  <c r="AI3129" i="17"/>
  <c r="AI3128" i="17"/>
  <c r="AI3127" i="17"/>
  <c r="AI3126" i="17"/>
  <c r="AI3125" i="17"/>
  <c r="AI3124" i="17"/>
  <c r="AI3123" i="17"/>
  <c r="AI3121" i="17"/>
  <c r="AI3119" i="17"/>
  <c r="AI3118" i="17"/>
  <c r="AI3117" i="17"/>
  <c r="AI3116" i="17"/>
  <c r="AI3115" i="17"/>
  <c r="AI3114" i="17"/>
  <c r="AI3113" i="17"/>
  <c r="AI3112" i="17"/>
  <c r="AI3111" i="17"/>
  <c r="AI3109" i="17"/>
  <c r="AI3108" i="17"/>
  <c r="AI3107" i="17"/>
  <c r="AI3106" i="17"/>
  <c r="AI3104" i="17"/>
  <c r="AI3103" i="17"/>
  <c r="AI3102" i="17"/>
  <c r="AI3101" i="17"/>
  <c r="AI3100" i="17"/>
  <c r="AI3099" i="17"/>
  <c r="AI3098" i="17"/>
  <c r="AI3097" i="17"/>
  <c r="AI3096" i="17"/>
  <c r="AI3095" i="17"/>
  <c r="AI3094" i="17"/>
  <c r="AI3093" i="17"/>
  <c r="AI3092" i="17"/>
  <c r="AI3091" i="17"/>
  <c r="AI3090" i="17"/>
  <c r="AI3089" i="17"/>
  <c r="AI3088" i="17"/>
  <c r="AI3087" i="17"/>
  <c r="AI3086" i="17"/>
  <c r="AI3085" i="17"/>
  <c r="AI3084" i="17"/>
  <c r="AI3083" i="17"/>
  <c r="AI3082" i="17"/>
  <c r="AI3081" i="17"/>
  <c r="AI3080" i="17"/>
  <c r="AI3079" i="17"/>
  <c r="AI3078" i="17"/>
  <c r="AI3077" i="17"/>
  <c r="AI3076" i="17"/>
  <c r="AI3075" i="17"/>
  <c r="AI3074" i="17"/>
  <c r="AI3073" i="17"/>
  <c r="AI3072" i="17"/>
  <c r="AI3071" i="17"/>
  <c r="AI3070" i="17"/>
  <c r="AI3069" i="17"/>
  <c r="AI3068" i="17"/>
  <c r="AI3067" i="17"/>
  <c r="AI3066" i="17"/>
  <c r="AI3065" i="17"/>
  <c r="AI3064" i="17"/>
  <c r="AI3063" i="17"/>
  <c r="AI3062" i="17"/>
  <c r="AI3061" i="17"/>
  <c r="AI3060" i="17"/>
  <c r="AI3059" i="17"/>
  <c r="AI3058" i="17"/>
  <c r="AI3057" i="17"/>
  <c r="AI3056" i="17"/>
  <c r="AI3054" i="17"/>
  <c r="AI3053" i="17"/>
  <c r="AI3052" i="17"/>
  <c r="AI3051" i="17"/>
  <c r="AI3049" i="17"/>
  <c r="AI3048" i="17"/>
  <c r="AI3047" i="17"/>
  <c r="AI3046" i="17"/>
  <c r="AI3045" i="17"/>
  <c r="AI3044" i="17"/>
  <c r="AI3043" i="17"/>
  <c r="AI3042" i="17"/>
  <c r="AI3041" i="17"/>
  <c r="AI3040" i="17"/>
  <c r="AI3039" i="17"/>
  <c r="AI3037" i="17"/>
  <c r="AI3036" i="17"/>
  <c r="AI3035" i="17"/>
  <c r="AI3034" i="17"/>
  <c r="AI3033" i="17"/>
  <c r="AI3032" i="17"/>
  <c r="AI3031" i="17"/>
  <c r="AI3030" i="17"/>
  <c r="AI3029" i="17"/>
  <c r="AI3028" i="17"/>
  <c r="AI3027" i="17"/>
  <c r="AI3026" i="17"/>
  <c r="AI3025" i="17"/>
  <c r="AI3024" i="17"/>
  <c r="AI3022" i="17"/>
  <c r="AI3021" i="17"/>
  <c r="AI3020" i="17"/>
  <c r="AI3019" i="17"/>
  <c r="AI3018" i="17"/>
  <c r="AI3017" i="17"/>
  <c r="AI3016" i="17"/>
  <c r="AI3015" i="17"/>
  <c r="AI2986" i="17"/>
  <c r="AI2985" i="17"/>
  <c r="AI2984" i="17"/>
  <c r="AI2983" i="17"/>
  <c r="AI2982" i="17"/>
  <c r="AI2981" i="17"/>
  <c r="AI2980" i="17"/>
  <c r="AI2979" i="17"/>
  <c r="AI2978" i="17"/>
  <c r="AI2977" i="17"/>
  <c r="AI2976" i="17"/>
  <c r="AI3014" i="17"/>
  <c r="AI3013" i="17"/>
  <c r="AI3012" i="17"/>
  <c r="AI3011" i="17"/>
  <c r="AI3010" i="17"/>
  <c r="AI3009" i="17"/>
  <c r="AI3008" i="17"/>
  <c r="AI3007" i="17"/>
  <c r="AI3006" i="17"/>
  <c r="AI3005" i="17"/>
  <c r="AI3004" i="17"/>
  <c r="AI3003" i="17"/>
  <c r="AI3002" i="17"/>
  <c r="AI3001" i="17"/>
  <c r="AI3000" i="17"/>
  <c r="AI2999" i="17"/>
  <c r="AI2998" i="17"/>
  <c r="AI2997" i="17"/>
  <c r="AI2996" i="17"/>
  <c r="AI2995" i="17"/>
  <c r="AI2994" i="17"/>
  <c r="AI2993" i="17"/>
  <c r="AI2992" i="17"/>
  <c r="AI2991" i="17"/>
  <c r="AI2990" i="17"/>
  <c r="AI2989" i="17"/>
  <c r="AI2988" i="17"/>
  <c r="AI2987" i="17"/>
  <c r="AI2974" i="17"/>
  <c r="AI2973" i="17"/>
  <c r="AI2972" i="17"/>
  <c r="AI2971" i="17"/>
  <c r="AI2970" i="17"/>
  <c r="AI2969" i="17"/>
  <c r="AI2949" i="17"/>
  <c r="AI2948" i="17"/>
  <c r="AI2947" i="17"/>
  <c r="AI2946" i="17"/>
  <c r="AI2945" i="17"/>
  <c r="AI2944" i="17"/>
  <c r="AI2943" i="17"/>
  <c r="AI2942" i="17"/>
  <c r="AI2941" i="17"/>
  <c r="AI2940" i="17"/>
  <c r="AI2939" i="17"/>
  <c r="AI2938" i="17"/>
  <c r="AI2937" i="17"/>
  <c r="AI2936" i="17"/>
  <c r="AI2935" i="17"/>
  <c r="AI2934" i="17"/>
  <c r="AI2933" i="17"/>
  <c r="AI2932" i="17"/>
  <c r="AI2931" i="17"/>
  <c r="AI2930" i="17"/>
  <c r="AI2929" i="17"/>
  <c r="AI2919" i="17"/>
  <c r="AI2918" i="17"/>
  <c r="AI2917" i="17"/>
  <c r="AI2916" i="17"/>
  <c r="AI2915" i="17"/>
  <c r="AI2914" i="17"/>
  <c r="AI2913" i="17"/>
  <c r="AI2912" i="17"/>
  <c r="AI2911" i="17"/>
  <c r="AI2910" i="17"/>
  <c r="AI2909" i="17"/>
  <c r="AI2908" i="17"/>
  <c r="AI2907" i="17"/>
  <c r="AI2906" i="17"/>
  <c r="AI2905" i="17"/>
  <c r="AI2904" i="17"/>
  <c r="AI2903" i="17"/>
  <c r="AI2902" i="17"/>
  <c r="AI2901" i="17"/>
  <c r="AI2900" i="17"/>
  <c r="AI2899" i="17"/>
  <c r="AI2898" i="17"/>
  <c r="AI2897" i="17"/>
  <c r="AI2896" i="17"/>
  <c r="AI2895" i="17"/>
  <c r="AI2894" i="17"/>
  <c r="AI2892" i="17"/>
  <c r="AI2891" i="17"/>
  <c r="AI2847" i="17"/>
  <c r="AI2890" i="17"/>
  <c r="AI2889" i="17"/>
  <c r="AI2888" i="17"/>
  <c r="AI2887" i="17"/>
  <c r="AI2886" i="17"/>
  <c r="AI2885" i="17"/>
  <c r="AI2884" i="17"/>
  <c r="AI2883" i="17"/>
  <c r="AI2882" i="17"/>
  <c r="AI2881" i="17"/>
  <c r="AI2880" i="17"/>
  <c r="AI2879" i="17"/>
  <c r="AI2878" i="17"/>
  <c r="AI2877" i="17"/>
  <c r="AI2876" i="17"/>
  <c r="AI2875" i="17"/>
  <c r="AI2874" i="17"/>
  <c r="AI2873" i="17"/>
  <c r="AI2872" i="17"/>
  <c r="AI2871" i="17"/>
  <c r="AI2870" i="17"/>
  <c r="AI2869" i="17"/>
  <c r="AI2868" i="17"/>
  <c r="AI2867" i="17"/>
  <c r="AI2866" i="17"/>
  <c r="AI2865" i="17"/>
  <c r="AI2864" i="17"/>
  <c r="AI2863" i="17"/>
  <c r="AI2862" i="17"/>
  <c r="AI2861" i="17"/>
  <c r="AI2860" i="17"/>
  <c r="AI2859" i="17"/>
  <c r="AI2858" i="17"/>
  <c r="AI2857" i="17"/>
  <c r="AI2856" i="17"/>
  <c r="AI2855" i="17"/>
  <c r="AI2854" i="17"/>
  <c r="AI2853" i="17"/>
  <c r="AI2852" i="17"/>
  <c r="AI2851" i="17"/>
  <c r="AI2850" i="17"/>
  <c r="AI2849" i="17"/>
  <c r="AI2848" i="17"/>
  <c r="AI2845" i="17"/>
  <c r="AI2844" i="17"/>
  <c r="AI2843" i="17"/>
  <c r="AI2842" i="17"/>
  <c r="AI2841" i="17"/>
  <c r="AI2840" i="17"/>
  <c r="AI2839" i="17"/>
  <c r="AI2838" i="17"/>
  <c r="AI2837" i="17"/>
  <c r="AI2836" i="17"/>
  <c r="AI2835" i="17"/>
  <c r="AI2834" i="17"/>
  <c r="AI2833" i="17"/>
  <c r="AI2832" i="17"/>
  <c r="AI2830" i="17"/>
  <c r="AI2829" i="17"/>
  <c r="AI2828" i="17"/>
  <c r="AI2827" i="17"/>
  <c r="AI2826" i="17"/>
  <c r="AI2825" i="17"/>
  <c r="AI2824" i="17"/>
  <c r="AI2823" i="17"/>
  <c r="AI2822" i="17"/>
  <c r="AI2821" i="17"/>
  <c r="AI2820" i="17"/>
  <c r="AI2818" i="17"/>
  <c r="AI2817" i="17"/>
  <c r="AI2816" i="17"/>
  <c r="AI2815" i="17"/>
  <c r="AI2814" i="17"/>
  <c r="AI2813" i="17"/>
  <c r="AI2811" i="17"/>
  <c r="AI2810" i="17"/>
  <c r="AI2800" i="17"/>
  <c r="AI2799" i="17"/>
  <c r="AI2798" i="17"/>
  <c r="AI2797" i="17"/>
  <c r="AI2808" i="17"/>
  <c r="AI2807" i="17"/>
  <c r="AI2806" i="17"/>
  <c r="AI2805" i="17"/>
  <c r="AI2804" i="17"/>
  <c r="AI2803" i="17"/>
  <c r="AI2802" i="17"/>
  <c r="AI2801" i="17"/>
  <c r="AI2795" i="17"/>
  <c r="AI2794" i="17"/>
  <c r="AI2793" i="17"/>
  <c r="AI2792" i="17"/>
  <c r="AI2791" i="17"/>
  <c r="AI2790" i="17"/>
  <c r="AI2788" i="17"/>
  <c r="AI2787" i="17"/>
  <c r="AI2786" i="17"/>
  <c r="AI2785" i="17"/>
  <c r="AI2784" i="17"/>
  <c r="AI2783" i="17"/>
  <c r="AI2782" i="17"/>
  <c r="AI2781" i="17"/>
  <c r="AI2780" i="17"/>
  <c r="AI2779" i="17"/>
  <c r="AI2778" i="17"/>
  <c r="AI2777" i="17"/>
  <c r="AI2776" i="17"/>
  <c r="AI2775" i="17"/>
  <c r="AI2774" i="17"/>
  <c r="AI2773" i="17"/>
  <c r="AI2772" i="17"/>
  <c r="AI2771" i="17"/>
  <c r="AI2769" i="17"/>
  <c r="AI2768" i="17"/>
  <c r="AI2767" i="17"/>
  <c r="AI2766" i="17"/>
  <c r="AI2765" i="17"/>
  <c r="AI2764" i="17"/>
  <c r="AI2763" i="17"/>
  <c r="AI2762" i="17"/>
  <c r="AI2761" i="17"/>
  <c r="AI2760" i="17"/>
  <c r="AI2759" i="17"/>
  <c r="AI2758" i="17"/>
  <c r="AI2757" i="17"/>
  <c r="AI2756" i="17"/>
  <c r="AI2755" i="17"/>
  <c r="AI2754" i="17"/>
  <c r="AI2753" i="17"/>
  <c r="AI2752" i="17"/>
  <c r="AI2751" i="17"/>
  <c r="AI2750" i="17"/>
  <c r="AI2749" i="17"/>
  <c r="AI2748" i="17"/>
  <c r="AI2747" i="17"/>
  <c r="AI2746" i="17"/>
  <c r="AI2745" i="17"/>
  <c r="AI2744" i="17"/>
  <c r="AI2743" i="17"/>
  <c r="AI2742" i="17"/>
  <c r="AI2741" i="17"/>
  <c r="AI2740" i="17"/>
  <c r="AI2739" i="17"/>
  <c r="AI2738" i="17"/>
  <c r="AI2734" i="17"/>
  <c r="AI2736" i="17"/>
  <c r="AI2735" i="17"/>
  <c r="AI2732" i="17"/>
  <c r="AI2731" i="17"/>
  <c r="AI2730" i="17"/>
  <c r="AI2729" i="17"/>
  <c r="AI2728" i="17"/>
  <c r="AI2727" i="17"/>
  <c r="AI2726" i="17"/>
  <c r="AI2725" i="17"/>
  <c r="AI2724" i="17"/>
  <c r="AI2723" i="17"/>
  <c r="AI2722" i="17"/>
  <c r="AI2721" i="17"/>
  <c r="AI2719" i="17"/>
  <c r="AI2718" i="17"/>
  <c r="AI2717" i="17"/>
  <c r="AI2716" i="17"/>
  <c r="AI2712" i="17"/>
  <c r="AI2711" i="17"/>
  <c r="AI2710" i="17"/>
  <c r="AI2709" i="17"/>
  <c r="AI2708" i="17"/>
  <c r="AI2707" i="17"/>
  <c r="AI2706" i="17"/>
  <c r="AI2705" i="17"/>
  <c r="AI2704" i="17"/>
  <c r="AI2703" i="17"/>
  <c r="AI2702" i="17"/>
  <c r="AI2701" i="17"/>
  <c r="AI2700" i="17"/>
  <c r="AI2699" i="17"/>
  <c r="AI2698" i="17"/>
  <c r="AI2697" i="17"/>
  <c r="AI2696" i="17"/>
  <c r="AI2695" i="17"/>
  <c r="AI2668" i="17"/>
  <c r="AI2667" i="17"/>
  <c r="AI2666" i="17"/>
  <c r="AI2665" i="17"/>
  <c r="AI2664" i="17"/>
  <c r="AI2693" i="17"/>
  <c r="AI2692" i="17"/>
  <c r="AI2691" i="17"/>
  <c r="AI2690" i="17"/>
  <c r="AI2689" i="17"/>
  <c r="AI2688" i="17"/>
  <c r="AI2687" i="17"/>
  <c r="AI2686" i="17"/>
  <c r="AI2685" i="17"/>
  <c r="AI2684" i="17"/>
  <c r="AI2683" i="17"/>
  <c r="AI2682" i="17"/>
  <c r="AI2681" i="17"/>
  <c r="AI2680" i="17"/>
  <c r="AI2679" i="17"/>
  <c r="AI2678" i="17"/>
  <c r="AI2677" i="17"/>
  <c r="AI2676" i="17"/>
  <c r="AI2675" i="17"/>
  <c r="AI2674" i="17"/>
  <c r="AI2673" i="17"/>
  <c r="AI2672" i="17"/>
  <c r="AI2671" i="17"/>
  <c r="AI2670" i="17"/>
  <c r="AI2669" i="17"/>
  <c r="AI2662" i="17"/>
  <c r="AI2660" i="17"/>
  <c r="AI2659" i="17"/>
  <c r="AI2658" i="17"/>
  <c r="AI2657" i="17"/>
  <c r="AI2656" i="17"/>
  <c r="AI2655" i="17"/>
  <c r="AI2654" i="17"/>
  <c r="AI2653" i="17"/>
  <c r="AI2652" i="17"/>
  <c r="AI2651" i="17"/>
  <c r="AI2650" i="17"/>
  <c r="AI2649" i="17"/>
  <c r="AI2648" i="17"/>
  <c r="AI2647" i="17"/>
  <c r="AI2646" i="17"/>
  <c r="AI2645" i="17"/>
  <c r="AI2644" i="17"/>
  <c r="AI2643" i="17"/>
  <c r="AI2642" i="17"/>
  <c r="AI2641" i="17"/>
  <c r="AI2640" i="17"/>
  <c r="AI2639" i="17"/>
  <c r="AI2638" i="17"/>
  <c r="AI2637" i="17"/>
  <c r="AI2635" i="17"/>
  <c r="AI2634" i="17"/>
  <c r="AI2633" i="17"/>
  <c r="AI2632" i="17"/>
  <c r="AI2631" i="17"/>
  <c r="AI2630" i="17"/>
  <c r="AI2629" i="17"/>
  <c r="AI2628" i="17"/>
  <c r="AI2627" i="17"/>
  <c r="AI2626" i="17"/>
  <c r="AI2625" i="17"/>
  <c r="AI2624" i="17"/>
  <c r="AI2623" i="17"/>
  <c r="AI2622" i="17"/>
  <c r="AI2620" i="17"/>
  <c r="AI2619" i="17"/>
  <c r="AI2618" i="17"/>
  <c r="AI2617" i="17"/>
  <c r="AI2616" i="17"/>
  <c r="AI2615" i="17"/>
  <c r="AI2614" i="17"/>
  <c r="AI2613" i="17"/>
  <c r="AI2612" i="17"/>
  <c r="AI2611" i="17"/>
  <c r="AI2610" i="17"/>
  <c r="AI2609" i="17"/>
  <c r="AI2608" i="17"/>
  <c r="AI2607" i="17"/>
  <c r="AI2606" i="17"/>
  <c r="AI2605" i="17"/>
  <c r="AI2604" i="17"/>
  <c r="AI2603" i="17"/>
  <c r="AI2602" i="17"/>
  <c r="AI2601" i="17"/>
  <c r="AI2600" i="17"/>
  <c r="AI2599" i="17"/>
  <c r="AI2598" i="17"/>
  <c r="AI2597" i="17"/>
  <c r="AI2596" i="17"/>
  <c r="AI2595" i="17"/>
  <c r="AI2594" i="17"/>
  <c r="AI2593" i="17"/>
  <c r="AI2592" i="17"/>
  <c r="AI2591" i="17"/>
  <c r="AI2590" i="17"/>
  <c r="AI2589" i="17"/>
  <c r="AI2588" i="17"/>
  <c r="AI2587" i="17"/>
  <c r="AI2586" i="17"/>
  <c r="AI2585" i="17"/>
  <c r="AI2584" i="17"/>
  <c r="AI2583" i="17"/>
  <c r="AI2582" i="17"/>
  <c r="AI2581" i="17"/>
  <c r="AI2580" i="17"/>
  <c r="AI2579" i="17"/>
  <c r="AI2578" i="17"/>
  <c r="AI2577" i="17"/>
  <c r="AI2569" i="17"/>
  <c r="AI2575" i="17"/>
  <c r="AI2574" i="17"/>
  <c r="AI2573" i="17"/>
  <c r="AI2572" i="17"/>
  <c r="AI2571" i="17"/>
  <c r="AI2570" i="17"/>
  <c r="AI2567" i="17"/>
  <c r="AI2566" i="17"/>
  <c r="AI2565" i="17"/>
  <c r="AI2564" i="17"/>
  <c r="AI2563" i="17"/>
  <c r="AI2561" i="17"/>
  <c r="AI2560" i="17"/>
  <c r="AI2558" i="17"/>
  <c r="AI2557" i="17"/>
  <c r="AI2556" i="17"/>
  <c r="AI2555" i="17"/>
  <c r="AI2554" i="17"/>
  <c r="AI2553" i="17"/>
  <c r="AI2552" i="17"/>
  <c r="AI2551" i="17"/>
  <c r="AI2550" i="17"/>
  <c r="AI2549" i="17"/>
  <c r="AI2548" i="17"/>
  <c r="AI2547" i="17"/>
  <c r="AI2546" i="17"/>
  <c r="AI2545" i="17"/>
  <c r="AI2544" i="17"/>
  <c r="AI2543" i="17"/>
  <c r="AI2542" i="17"/>
  <c r="AI2541" i="17"/>
  <c r="AI2540" i="17"/>
  <c r="AI2539" i="17"/>
  <c r="AI2538" i="17"/>
  <c r="AI2537" i="17"/>
  <c r="AI2536" i="17"/>
  <c r="AI2535" i="17"/>
  <c r="AI2533" i="17"/>
  <c r="AI2532" i="17"/>
  <c r="AI2531" i="17"/>
  <c r="AI2530" i="17"/>
  <c r="AI2528" i="17"/>
  <c r="AI2527" i="17"/>
  <c r="AI2526" i="17"/>
  <c r="AI2525" i="17"/>
  <c r="AI2523" i="17"/>
  <c r="AI2522" i="17"/>
  <c r="AI2520" i="17"/>
  <c r="AI2519" i="17"/>
  <c r="AI2518" i="17"/>
  <c r="AI2517" i="17"/>
  <c r="AI2516" i="17"/>
  <c r="AI2515" i="17"/>
  <c r="AI2514" i="17"/>
  <c r="AI2513" i="17"/>
  <c r="AI2512" i="17"/>
  <c r="AI2511" i="17"/>
  <c r="AI2510" i="17"/>
  <c r="AI2506" i="17"/>
  <c r="G66" i="39" s="1"/>
  <c r="AI2505" i="17"/>
  <c r="G65" i="39" s="1"/>
  <c r="AI2504" i="17"/>
  <c r="G64" i="39" s="1"/>
  <c r="AI2503" i="17"/>
  <c r="AI2502" i="17"/>
  <c r="AI2501" i="17"/>
  <c r="AI2500" i="17"/>
  <c r="AI2499" i="17"/>
  <c r="AI2497" i="17"/>
  <c r="AI2496" i="17"/>
  <c r="AI2495" i="17"/>
  <c r="AI2494" i="17"/>
  <c r="AI2493" i="17"/>
  <c r="AI2491" i="17"/>
  <c r="AI2490" i="17"/>
  <c r="AI2489" i="17"/>
  <c r="AI2487" i="17"/>
  <c r="AI2486" i="17"/>
  <c r="AI2485" i="17"/>
  <c r="AI2484" i="17"/>
  <c r="AI2483" i="17"/>
  <c r="AI2482" i="17"/>
  <c r="AI2481" i="17"/>
  <c r="AI2480" i="17"/>
  <c r="AI2479" i="17"/>
  <c r="AI2478" i="17"/>
  <c r="AI2477" i="17"/>
  <c r="AI2476" i="17"/>
  <c r="AI2475" i="17"/>
  <c r="AI2474" i="17"/>
  <c r="AI2473" i="17"/>
  <c r="AI2472" i="17"/>
  <c r="AI2471" i="17"/>
  <c r="AI2470" i="17"/>
  <c r="AI2469" i="17"/>
  <c r="AI2468" i="17"/>
  <c r="AI2467" i="17"/>
  <c r="AI2466" i="17"/>
  <c r="AI2465" i="17"/>
  <c r="AI2464" i="17"/>
  <c r="AI2463" i="17"/>
  <c r="AI2462" i="17"/>
  <c r="AI2461" i="17"/>
  <c r="AI2460" i="17"/>
  <c r="AI2459" i="17"/>
  <c r="AI2458" i="17"/>
  <c r="AI2457" i="17"/>
  <c r="AI2456" i="17"/>
  <c r="AI2455" i="17"/>
  <c r="AI2454" i="17"/>
  <c r="AI2453" i="17"/>
  <c r="AI2452" i="17"/>
  <c r="AI2451" i="17"/>
  <c r="AI2450" i="17"/>
  <c r="AI2449" i="17"/>
  <c r="AI2448" i="17"/>
  <c r="AI2447" i="17"/>
  <c r="AI2446" i="17"/>
  <c r="AI2445" i="17"/>
  <c r="AI2444" i="17"/>
  <c r="AI2443" i="17"/>
  <c r="AI2441" i="17"/>
  <c r="AI2439" i="17"/>
  <c r="AI2438" i="17"/>
  <c r="AI2437" i="17"/>
  <c r="AI2436" i="17"/>
  <c r="AI2434" i="17"/>
  <c r="AI2433" i="17"/>
  <c r="AI2432" i="17"/>
  <c r="AI2431" i="17"/>
  <c r="AI2430" i="17"/>
  <c r="AI2429" i="17"/>
  <c r="AI2428" i="17"/>
  <c r="AI2427" i="17"/>
  <c r="AI2426" i="17"/>
  <c r="AI2425" i="17"/>
  <c r="AI2424" i="17"/>
  <c r="AI2423" i="17"/>
  <c r="AI2422" i="17"/>
  <c r="AI2421" i="17"/>
  <c r="AI2420" i="17"/>
  <c r="AI2419" i="17"/>
  <c r="AI2418" i="17"/>
  <c r="AI2417" i="17"/>
  <c r="AI2416" i="17"/>
  <c r="AI2415" i="17"/>
  <c r="AI2414" i="17"/>
  <c r="AI2413" i="17"/>
  <c r="AI2412" i="17"/>
  <c r="AI2411" i="17"/>
  <c r="AI2410" i="17"/>
  <c r="AI2409" i="17"/>
  <c r="AI2408" i="17"/>
  <c r="AI2407" i="17"/>
  <c r="AI2406" i="17"/>
  <c r="AI2405" i="17"/>
  <c r="AI2404" i="17"/>
  <c r="AI2403" i="17"/>
  <c r="AI2402" i="17"/>
  <c r="AI2401" i="17"/>
  <c r="AI2400" i="17"/>
  <c r="AI2399" i="17"/>
  <c r="AI2398" i="17"/>
  <c r="AI2397" i="17"/>
  <c r="AI2396" i="17"/>
  <c r="AI2394" i="17"/>
  <c r="AI2393" i="17"/>
  <c r="AI2392" i="17"/>
  <c r="AI2391" i="17"/>
  <c r="AI2390" i="17"/>
  <c r="AI2389" i="17"/>
  <c r="AI2388" i="17"/>
  <c r="AI2387" i="17"/>
  <c r="AI2386" i="17"/>
  <c r="AI2385" i="17"/>
  <c r="AI2384" i="17"/>
  <c r="AI2383" i="17"/>
  <c r="AI2382" i="17"/>
  <c r="AI2381" i="17"/>
  <c r="AI2380" i="17"/>
  <c r="AI2379" i="17"/>
  <c r="AI2378" i="17"/>
  <c r="AI2377" i="17"/>
  <c r="AI2376" i="17"/>
  <c r="AI2375" i="17"/>
  <c r="AI2374" i="17"/>
  <c r="AI2373" i="17"/>
  <c r="AI2372" i="17"/>
  <c r="AI2371" i="17"/>
  <c r="AI2370" i="17"/>
  <c r="AI2369" i="17"/>
  <c r="AI2368" i="17"/>
  <c r="AI2367" i="17"/>
  <c r="AI2366" i="17"/>
  <c r="AI2365" i="17"/>
  <c r="AI2364" i="17"/>
  <c r="AI2363" i="17"/>
  <c r="AI2362" i="17"/>
  <c r="AI2361" i="17"/>
  <c r="AI2360" i="17"/>
  <c r="AI2359" i="17"/>
  <c r="AI2358" i="17"/>
  <c r="AI2264" i="17"/>
  <c r="AI2263" i="17"/>
  <c r="AI2262" i="17"/>
  <c r="AI2260" i="17"/>
  <c r="AI2259" i="17"/>
  <c r="AI2258" i="17"/>
  <c r="AI2257" i="17"/>
  <c r="AI2256" i="17"/>
  <c r="AI2254" i="17"/>
  <c r="AI2253" i="17"/>
  <c r="AI2252" i="17"/>
  <c r="AI2251" i="17"/>
  <c r="AI2250" i="17"/>
  <c r="AI2249" i="17"/>
  <c r="AI2232" i="17"/>
  <c r="AI2231" i="17"/>
  <c r="AI2230" i="17"/>
  <c r="AI2229" i="17"/>
  <c r="AI2228" i="17"/>
  <c r="AI2227" i="17"/>
  <c r="AI2226" i="17"/>
  <c r="AI2225" i="17"/>
  <c r="AI2224" i="17"/>
  <c r="AI2223" i="17"/>
  <c r="AI2222" i="17"/>
  <c r="AI2221" i="17"/>
  <c r="AI2220" i="17"/>
  <c r="AI2219" i="17"/>
  <c r="AI2218" i="17"/>
  <c r="AI2217" i="17"/>
  <c r="AI2216" i="17"/>
  <c r="AI2215" i="17"/>
  <c r="AI2214" i="17"/>
  <c r="AI2213" i="17"/>
  <c r="AI2212" i="17"/>
  <c r="AI2211" i="17"/>
  <c r="AI2210" i="17"/>
  <c r="AI2209" i="17"/>
  <c r="AI2208" i="17"/>
  <c r="AI2207" i="17"/>
  <c r="AI2206" i="17"/>
  <c r="AI2205" i="17"/>
  <c r="AI2204" i="17"/>
  <c r="AI2203" i="17"/>
  <c r="AI2202" i="17"/>
  <c r="AI2201" i="17"/>
  <c r="AI2200" i="17"/>
  <c r="AI2199" i="17"/>
  <c r="AI2198" i="17"/>
  <c r="AI2197" i="17"/>
  <c r="AI2196" i="17"/>
  <c r="AI2195" i="17"/>
  <c r="AI2194" i="17"/>
  <c r="AI2193" i="17"/>
  <c r="AI2192" i="17"/>
  <c r="AI2191" i="17"/>
  <c r="AI2190" i="17"/>
  <c r="AI2189" i="17"/>
  <c r="AI2188" i="17"/>
  <c r="AI2187" i="17"/>
  <c r="AI2186" i="17"/>
  <c r="AI2185" i="17"/>
  <c r="AI2184" i="17"/>
  <c r="AI2183" i="17"/>
  <c r="AI2182" i="17"/>
  <c r="AI2181" i="17"/>
  <c r="AI2180" i="17"/>
  <c r="AI2179" i="17"/>
  <c r="AI2178" i="17"/>
  <c r="AI2177" i="17"/>
  <c r="AI2176" i="17"/>
  <c r="AI2175" i="17"/>
  <c r="AI2174" i="17"/>
  <c r="AI2173" i="17"/>
  <c r="AI2172" i="17"/>
  <c r="AI2171" i="17"/>
  <c r="AI2170" i="17"/>
  <c r="AI2169" i="17"/>
  <c r="AI2168" i="17"/>
  <c r="AI2167" i="17"/>
  <c r="AI2166" i="17"/>
  <c r="AI2165" i="17"/>
  <c r="AI2164" i="17"/>
  <c r="AI2163" i="17"/>
  <c r="AI2162" i="17"/>
  <c r="AI2161" i="17"/>
  <c r="AI2160" i="17"/>
  <c r="AI2159" i="17"/>
  <c r="AI2158" i="17"/>
  <c r="AI2157" i="17"/>
  <c r="AI2156" i="17"/>
  <c r="AI2155" i="17"/>
  <c r="AI2154" i="17"/>
  <c r="AI2153" i="17"/>
  <c r="AI2152" i="17"/>
  <c r="AI2151" i="17"/>
  <c r="AI2150" i="17"/>
  <c r="AI2149" i="17"/>
  <c r="AI2148" i="17"/>
  <c r="AI2147" i="17"/>
  <c r="AI2146" i="17"/>
  <c r="AI2145" i="17"/>
  <c r="AI2144" i="17"/>
  <c r="AI2143" i="17"/>
  <c r="AI2142" i="17"/>
  <c r="AI2141" i="17"/>
  <c r="AI2140" i="17"/>
  <c r="AI2139" i="17"/>
  <c r="AI2138" i="17"/>
  <c r="AI2137" i="17"/>
  <c r="AI2136" i="17"/>
  <c r="AI2135" i="17"/>
  <c r="AI2134" i="17"/>
  <c r="AI2133" i="17"/>
  <c r="AI2132" i="17"/>
  <c r="AI2130" i="17"/>
  <c r="AI2129" i="17"/>
  <c r="AI2128" i="17"/>
  <c r="AI2127" i="17"/>
  <c r="AI2126" i="17"/>
  <c r="AI2125" i="17"/>
  <c r="AI2124" i="17"/>
  <c r="AI2123" i="17"/>
  <c r="AI2122" i="17"/>
  <c r="AI2121" i="17"/>
  <c r="AI2120" i="17"/>
  <c r="AI2119" i="17"/>
  <c r="AI2118" i="17"/>
  <c r="AI2117" i="17"/>
  <c r="AI2116" i="17"/>
  <c r="AI2115" i="17"/>
  <c r="AI2114" i="17"/>
  <c r="AI2113" i="17"/>
  <c r="AI2112" i="17"/>
  <c r="AI2111" i="17"/>
  <c r="AI2110" i="17"/>
  <c r="AI2109" i="17"/>
  <c r="AI2108" i="17"/>
  <c r="AI2107" i="17"/>
  <c r="AI2106" i="17"/>
  <c r="AI2105" i="17"/>
  <c r="AI2104" i="17"/>
  <c r="AI2103" i="17"/>
  <c r="AI2102" i="17"/>
  <c r="AI2101" i="17"/>
  <c r="AI2100" i="17"/>
  <c r="AI2099" i="17"/>
  <c r="AI2098" i="17"/>
  <c r="AI2097" i="17"/>
  <c r="AI2095" i="17"/>
  <c r="AI2094" i="17"/>
  <c r="AI2093" i="17"/>
  <c r="AI2092" i="17"/>
  <c r="AI2091" i="17"/>
  <c r="AI2090" i="17"/>
  <c r="AI2089" i="17"/>
  <c r="AI2088" i="17"/>
  <c r="AI2087" i="17"/>
  <c r="AI2085" i="17"/>
  <c r="AI2084" i="17"/>
  <c r="AI2083" i="17"/>
  <c r="AI2082" i="17"/>
  <c r="AI2081" i="17"/>
  <c r="AI2080" i="17"/>
  <c r="AI2079" i="17"/>
  <c r="AI2078" i="17"/>
  <c r="AI2077" i="17"/>
  <c r="AI2076" i="17"/>
  <c r="AI2075" i="17"/>
  <c r="AI2074" i="17"/>
  <c r="AI2073" i="17"/>
  <c r="AI2072" i="17"/>
  <c r="AI2070" i="17"/>
  <c r="AI2069" i="17"/>
  <c r="AI2068" i="17"/>
  <c r="AI2067" i="17"/>
  <c r="AI2066" i="17"/>
  <c r="AI2065" i="17"/>
  <c r="AI2064" i="17"/>
  <c r="AI2063" i="17"/>
  <c r="AI2062" i="17"/>
  <c r="AI2061" i="17"/>
  <c r="AI2060" i="17"/>
  <c r="AI2059" i="17"/>
  <c r="AI2058" i="17"/>
  <c r="AI2057" i="17"/>
  <c r="AI2056" i="17"/>
  <c r="AI2055" i="17"/>
  <c r="AI2054" i="17"/>
  <c r="AI2053" i="17"/>
  <c r="AI2052" i="17"/>
  <c r="AI2051" i="17"/>
  <c r="AI2050" i="17"/>
  <c r="AI2049" i="17"/>
  <c r="AI2048" i="17"/>
  <c r="AI2047" i="17"/>
  <c r="AI2046" i="17"/>
  <c r="AI2045" i="17"/>
  <c r="AI2044" i="17"/>
  <c r="AI2043" i="17"/>
  <c r="AI2042" i="17"/>
  <c r="AI2041" i="17"/>
  <c r="AI2040" i="17"/>
  <c r="AI2039" i="17"/>
  <c r="AI2038" i="17"/>
  <c r="AI2037" i="17"/>
  <c r="AI2036" i="17"/>
  <c r="AI2035" i="17"/>
  <c r="AI2034" i="17"/>
  <c r="AI2033" i="17"/>
  <c r="AI2032" i="17"/>
  <c r="AI2031" i="17"/>
  <c r="AI2030" i="17"/>
  <c r="AI2029" i="17"/>
  <c r="AI2028" i="17"/>
  <c r="AI2027" i="17"/>
  <c r="AI2026" i="17"/>
  <c r="AI2025" i="17"/>
  <c r="AI2024" i="17"/>
  <c r="AI2023" i="17"/>
  <c r="AI2022" i="17"/>
  <c r="AI2021" i="17"/>
  <c r="AI2020" i="17"/>
  <c r="AI2019" i="17"/>
  <c r="AI2018" i="17"/>
  <c r="AI2017" i="17"/>
  <c r="AI2016" i="17"/>
  <c r="AI2015" i="17"/>
  <c r="AI2014" i="17"/>
  <c r="AI2013" i="17"/>
  <c r="AI2012" i="17"/>
  <c r="AI2011" i="17"/>
  <c r="AI2010" i="17"/>
  <c r="AI2009" i="17"/>
  <c r="AI2008" i="17"/>
  <c r="AI2007" i="17"/>
  <c r="AI2006" i="17"/>
  <c r="AI2005" i="17"/>
  <c r="AI2004" i="17"/>
  <c r="AI2003" i="17"/>
  <c r="AI2002" i="17"/>
  <c r="AI2001" i="17"/>
  <c r="AI2000" i="17"/>
  <c r="AI1999" i="17"/>
  <c r="AI1998" i="17"/>
  <c r="AI1997" i="17"/>
  <c r="AI1996" i="17"/>
  <c r="AI1995" i="17"/>
  <c r="AI1994" i="17"/>
  <c r="AI1993" i="17"/>
  <c r="AI1992" i="17"/>
  <c r="AI1991" i="17"/>
  <c r="AI1990" i="17"/>
  <c r="AI1989" i="17"/>
  <c r="AI1988" i="17"/>
  <c r="AI1987" i="17"/>
  <c r="AI1986" i="17"/>
  <c r="AI1984" i="17"/>
  <c r="AI1983" i="17"/>
  <c r="AI1982" i="17"/>
  <c r="AI1981" i="17"/>
  <c r="AI1979" i="17"/>
  <c r="AI1978" i="17"/>
  <c r="AI1977" i="17"/>
  <c r="AI1976" i="17"/>
  <c r="AI1974" i="17"/>
  <c r="AI1973" i="17"/>
  <c r="AI1972" i="17"/>
  <c r="AI1971" i="17"/>
  <c r="AI1970" i="17"/>
  <c r="AI1969" i="17"/>
  <c r="AI1968" i="17"/>
  <c r="AI1967" i="17"/>
  <c r="AI1966" i="17"/>
  <c r="AI1965" i="17"/>
  <c r="AI1964" i="17"/>
  <c r="AI1963" i="17"/>
  <c r="AI1962" i="17"/>
  <c r="AI1961" i="17"/>
  <c r="AI1960" i="17"/>
  <c r="AI1959" i="17"/>
  <c r="AI1958" i="17"/>
  <c r="AI1957" i="17"/>
  <c r="AI1956" i="17"/>
  <c r="AI1955" i="17"/>
  <c r="AI1954" i="17"/>
  <c r="AI1953" i="17"/>
  <c r="AI1952" i="17"/>
  <c r="AI1951" i="17"/>
  <c r="AI1950" i="17"/>
  <c r="AI1949" i="17"/>
  <c r="AI1948" i="17"/>
  <c r="AI1947" i="17"/>
  <c r="AI1946" i="17"/>
  <c r="AI1945" i="17"/>
  <c r="AI1944" i="17"/>
  <c r="AI1943" i="17"/>
  <c r="AI1942" i="17"/>
  <c r="AI1941" i="17"/>
  <c r="AI1940" i="17"/>
  <c r="AI1939" i="17"/>
  <c r="AI1938" i="17"/>
  <c r="AI1937" i="17"/>
  <c r="AI1936" i="17"/>
  <c r="AI1935" i="17"/>
  <c r="AI1934" i="17"/>
  <c r="AI1933" i="17"/>
  <c r="AI1932" i="17"/>
  <c r="AI1931" i="17"/>
  <c r="AI1930" i="17"/>
  <c r="AI1929" i="17"/>
  <c r="AI1928" i="17"/>
  <c r="AI1927" i="17"/>
  <c r="AI1926" i="17"/>
  <c r="AI1925" i="17"/>
  <c r="AI1924" i="17"/>
  <c r="AI1923" i="17"/>
  <c r="AI1922" i="17"/>
  <c r="AI1921" i="17"/>
  <c r="AI1920" i="17"/>
  <c r="AI1919" i="17"/>
  <c r="AI1918" i="17"/>
  <c r="AI1917" i="17"/>
  <c r="AI1916" i="17"/>
  <c r="AI1915" i="17"/>
  <c r="AI1913" i="17"/>
  <c r="AI1912" i="17"/>
  <c r="AI1911" i="17"/>
  <c r="AI1910" i="17"/>
  <c r="AI1909" i="17"/>
  <c r="AI1908" i="17"/>
  <c r="AI1907" i="17"/>
  <c r="AI1906" i="17"/>
  <c r="AI1905" i="17"/>
  <c r="AI1904" i="17"/>
  <c r="AI1903" i="17"/>
  <c r="AI1902" i="17"/>
  <c r="AI1901" i="17"/>
  <c r="AI1900" i="17"/>
  <c r="AI1899" i="17"/>
  <c r="AI1898" i="17"/>
  <c r="AI1897" i="17"/>
  <c r="AI1896" i="17"/>
  <c r="AI1895" i="17"/>
  <c r="AI1894" i="17"/>
  <c r="AI1893" i="17"/>
  <c r="AI1892" i="17"/>
  <c r="AI1891" i="17"/>
  <c r="AI1890" i="17"/>
  <c r="AI1889" i="17"/>
  <c r="AI1888" i="17"/>
  <c r="AI1887" i="17"/>
  <c r="AI1886" i="17"/>
  <c r="AI1885" i="17"/>
  <c r="AI1884" i="17"/>
  <c r="AI1883" i="17"/>
  <c r="AI1882" i="17"/>
  <c r="AI1881" i="17"/>
  <c r="AI1880" i="17"/>
  <c r="AI1879" i="17"/>
  <c r="AI1878" i="17"/>
  <c r="AI1877" i="17"/>
  <c r="AI1876" i="17"/>
  <c r="AI1875" i="17"/>
  <c r="AI1874" i="17"/>
  <c r="AI1873" i="17"/>
  <c r="AI1872" i="17"/>
  <c r="AI1871" i="17"/>
  <c r="AI1870" i="17"/>
  <c r="AI1869" i="17"/>
  <c r="AI1868" i="17"/>
  <c r="AI1867" i="17"/>
  <c r="AI1866" i="17"/>
  <c r="AI1865" i="17"/>
  <c r="AI1864" i="17"/>
  <c r="AI1863" i="17"/>
  <c r="AI1862" i="17"/>
  <c r="AI1861" i="17"/>
  <c r="AI1860" i="17"/>
  <c r="AI1859" i="17"/>
  <c r="AI1858" i="17"/>
  <c r="AI1857" i="17"/>
  <c r="AI1856" i="17"/>
  <c r="AI1855" i="17"/>
  <c r="AI1854" i="17"/>
  <c r="AI1853" i="17"/>
  <c r="AI1852" i="17"/>
  <c r="AI1851" i="17"/>
  <c r="AI1850" i="17"/>
  <c r="AI1849" i="17"/>
  <c r="AI1848" i="17"/>
  <c r="AI1847" i="17"/>
  <c r="AI1846" i="17"/>
  <c r="AI1845" i="17"/>
  <c r="AI1844" i="17"/>
  <c r="AI1842" i="17"/>
  <c r="AI1841" i="17"/>
  <c r="AI1840" i="17"/>
  <c r="AI1838" i="17"/>
  <c r="AI1837" i="17"/>
  <c r="AI1836" i="17"/>
  <c r="AI1835" i="17"/>
  <c r="AI1834" i="17"/>
  <c r="AI1833" i="17"/>
  <c r="AI1832" i="17"/>
  <c r="AI1831" i="17"/>
  <c r="AI1830" i="17"/>
  <c r="AI1829" i="17"/>
  <c r="AI1828" i="17"/>
  <c r="AI1827" i="17"/>
  <c r="AI1826" i="17"/>
  <c r="AI1825" i="17"/>
  <c r="AI1824" i="17"/>
  <c r="AI1823" i="17"/>
  <c r="AI1822" i="17"/>
  <c r="AI1821" i="17"/>
  <c r="AI1820" i="17"/>
  <c r="AI1819" i="17"/>
  <c r="AI1818" i="17"/>
  <c r="AI1817" i="17"/>
  <c r="AI1816" i="17"/>
  <c r="AI1815" i="17"/>
  <c r="AI1814" i="17"/>
  <c r="AI1813" i="17"/>
  <c r="AI1812" i="17"/>
  <c r="AI1811" i="17"/>
  <c r="AI1810" i="17"/>
  <c r="AI1809" i="17"/>
  <c r="AI1808" i="17"/>
  <c r="AI1807" i="17"/>
  <c r="AI1806" i="17"/>
  <c r="AI1805" i="17"/>
  <c r="AI1804" i="17"/>
  <c r="AI1803" i="17"/>
  <c r="AI1802" i="17"/>
  <c r="AI1801" i="17"/>
  <c r="AI1800" i="17"/>
  <c r="AI1799" i="17"/>
  <c r="AI1798" i="17"/>
  <c r="AI1797" i="17"/>
  <c r="AI1796" i="17"/>
  <c r="AI1795" i="17"/>
  <c r="AI1794" i="17"/>
  <c r="AI1793" i="17"/>
  <c r="AI1792" i="17"/>
  <c r="AI1791" i="17"/>
  <c r="AI1790" i="17"/>
  <c r="AI1789" i="17"/>
  <c r="AI1788" i="17"/>
  <c r="AI1787" i="17"/>
  <c r="AI1786" i="17"/>
  <c r="AI1785" i="17"/>
  <c r="AI1784" i="17"/>
  <c r="AI1783" i="17"/>
  <c r="AI1782" i="17"/>
  <c r="AI1781" i="17"/>
  <c r="AI1780" i="17"/>
  <c r="AI1779" i="17"/>
  <c r="AI1778" i="17"/>
  <c r="AI1777" i="17"/>
  <c r="AI1776" i="17"/>
  <c r="AI1775" i="17"/>
  <c r="AI1774" i="17"/>
  <c r="AI1773" i="17"/>
  <c r="AI1771" i="17"/>
  <c r="AI1770" i="17"/>
  <c r="AI1769" i="17"/>
  <c r="AI1768" i="17"/>
  <c r="AI1767" i="17"/>
  <c r="AI1766" i="17"/>
  <c r="AI1765" i="17"/>
  <c r="AI1764" i="17"/>
  <c r="AI1763" i="17"/>
  <c r="AI1762" i="17"/>
  <c r="AI1761" i="17"/>
  <c r="AI1760" i="17"/>
  <c r="AI1759" i="17"/>
  <c r="AI1758" i="17"/>
  <c r="AI1757" i="17"/>
  <c r="AI1756" i="17"/>
  <c r="AI1755" i="17"/>
  <c r="AI1754" i="17"/>
  <c r="AI1753" i="17"/>
  <c r="AI1752" i="17"/>
  <c r="AI1751" i="17"/>
  <c r="AI1750" i="17"/>
  <c r="AI1749" i="17"/>
  <c r="AI1748" i="17"/>
  <c r="AI1747" i="17"/>
  <c r="AI1746" i="17"/>
  <c r="AI1745" i="17"/>
  <c r="AI1744" i="17"/>
  <c r="AI1743" i="17"/>
  <c r="AI1742" i="17"/>
  <c r="AI1741" i="17"/>
  <c r="AI1740" i="17"/>
  <c r="AI1739" i="17"/>
  <c r="AI1738" i="17"/>
  <c r="AI1737" i="17"/>
  <c r="AI1736" i="17"/>
  <c r="AI1735" i="17"/>
  <c r="AI1734" i="17"/>
  <c r="AI1733" i="17"/>
  <c r="AI1732" i="17"/>
  <c r="AI1731" i="17"/>
  <c r="AI1730" i="17"/>
  <c r="AI1729" i="17"/>
  <c r="AI1728" i="17"/>
  <c r="AI1727" i="17"/>
  <c r="AI1726" i="17"/>
  <c r="AI1725" i="17"/>
  <c r="AI1724" i="17"/>
  <c r="AI1723" i="17"/>
  <c r="AI1722" i="17"/>
  <c r="AI1721" i="17"/>
  <c r="AI1720" i="17"/>
  <c r="AI1719" i="17"/>
  <c r="AI1718" i="17"/>
  <c r="AI1717" i="17"/>
  <c r="AI1716" i="17"/>
  <c r="AI1715" i="17"/>
  <c r="AI1714" i="17"/>
  <c r="AI1713" i="17"/>
  <c r="AI1712" i="17"/>
  <c r="AI1711" i="17"/>
  <c r="AI1710" i="17"/>
  <c r="AI1709" i="17"/>
  <c r="AI1708" i="17"/>
  <c r="AI1707" i="17"/>
  <c r="AI1706" i="17"/>
  <c r="AI1705" i="17"/>
  <c r="AI1704" i="17"/>
  <c r="AI1703" i="17"/>
  <c r="AI1702" i="17"/>
  <c r="AI1701" i="17"/>
  <c r="AI1700" i="17"/>
  <c r="AI1699" i="17"/>
  <c r="AI1698" i="17"/>
  <c r="AI1697" i="17"/>
  <c r="AI1696" i="17"/>
  <c r="AI1695" i="17"/>
  <c r="AI1694" i="17"/>
  <c r="AI1693" i="17"/>
  <c r="AI1692" i="17"/>
  <c r="AI1691" i="17"/>
  <c r="AI1690" i="17"/>
  <c r="AI1689" i="17"/>
  <c r="AI1688" i="17"/>
  <c r="AI1687" i="17"/>
  <c r="AI1686" i="17"/>
  <c r="AI1685" i="17"/>
  <c r="AI1684" i="17"/>
  <c r="AI1683" i="17"/>
  <c r="AI1682" i="17"/>
  <c r="AI1681" i="17"/>
  <c r="AI1680" i="17"/>
  <c r="AI1679" i="17"/>
  <c r="AI1678" i="17"/>
  <c r="AI1677" i="17"/>
  <c r="AI1675" i="17"/>
  <c r="AI1674" i="17"/>
  <c r="AI1673" i="17"/>
  <c r="AI1672" i="17"/>
  <c r="AI1671" i="17"/>
  <c r="AI1670" i="17"/>
  <c r="AI1669" i="17"/>
  <c r="AI1668" i="17"/>
  <c r="AI1667" i="17"/>
  <c r="AI1666" i="17"/>
  <c r="AI1665" i="17"/>
  <c r="AI1664" i="17"/>
  <c r="AI1663" i="17"/>
  <c r="AI1662" i="17"/>
  <c r="AI1661" i="17"/>
  <c r="AI1660" i="17"/>
  <c r="AI1659" i="17"/>
  <c r="AI1658" i="17"/>
  <c r="AI1657" i="17"/>
  <c r="AI1656" i="17"/>
  <c r="AI1655" i="17"/>
  <c r="AI1654" i="17"/>
  <c r="AI1652" i="17"/>
  <c r="AI1651" i="17"/>
  <c r="AI1650" i="17"/>
  <c r="AI1649" i="17"/>
  <c r="AI1648" i="17"/>
  <c r="AI1647" i="17"/>
  <c r="AI1646" i="17"/>
  <c r="AI1645" i="17"/>
  <c r="AI1644" i="17"/>
  <c r="AI1643" i="17"/>
  <c r="AI1642" i="17"/>
  <c r="AI1641" i="17"/>
  <c r="AI1640" i="17"/>
  <c r="AI1639" i="17"/>
  <c r="AI1638" i="17"/>
  <c r="AI1637" i="17"/>
  <c r="AI1636" i="17"/>
  <c r="AI1635" i="17"/>
  <c r="AI1634" i="17"/>
  <c r="AI1633" i="17"/>
  <c r="AI1632" i="17"/>
  <c r="AI1631" i="17"/>
  <c r="AI1630" i="17"/>
  <c r="AI1629" i="17"/>
  <c r="AI1628" i="17"/>
  <c r="AI1627" i="17"/>
  <c r="AI1626" i="17"/>
  <c r="AI1625" i="17"/>
  <c r="AI1624" i="17"/>
  <c r="AI1623" i="17"/>
  <c r="AI1622" i="17"/>
  <c r="AI1621" i="17"/>
  <c r="AI1620" i="17"/>
  <c r="AI1619" i="17"/>
  <c r="AI1618" i="17"/>
  <c r="AI1617" i="17"/>
  <c r="AI1616" i="17"/>
  <c r="AI1615" i="17"/>
  <c r="AI1614" i="17"/>
  <c r="AI1613" i="17"/>
  <c r="AI1612" i="17"/>
  <c r="AI1611" i="17"/>
  <c r="AI1610" i="17"/>
  <c r="AI1609" i="17"/>
  <c r="AI1608" i="17"/>
  <c r="AI1607" i="17"/>
  <c r="AI1606" i="17"/>
  <c r="AI1605" i="17"/>
  <c r="AI1604" i="17"/>
  <c r="AI1603" i="17"/>
  <c r="AI1602" i="17"/>
  <c r="AI1601" i="17"/>
  <c r="AI1600" i="17"/>
  <c r="AI1599" i="17"/>
  <c r="AI1598" i="17"/>
  <c r="AI1597" i="17"/>
  <c r="AI1596" i="17"/>
  <c r="AI1595" i="17"/>
  <c r="AI1594" i="17"/>
  <c r="AI1593" i="17"/>
  <c r="AI1591" i="17"/>
  <c r="AI1590" i="17"/>
  <c r="AI1589" i="17"/>
  <c r="AI1588" i="17"/>
  <c r="AI1587" i="17"/>
  <c r="AI1586" i="17"/>
  <c r="AI1585" i="17"/>
  <c r="AI1584" i="17"/>
  <c r="AI1583" i="17"/>
  <c r="AI1582" i="17"/>
  <c r="AI1581" i="17"/>
  <c r="AI1580" i="17"/>
  <c r="AI1579" i="17"/>
  <c r="AI1578" i="17"/>
  <c r="AI1577" i="17"/>
  <c r="AI1576" i="17"/>
  <c r="AI1575" i="17"/>
  <c r="AI1574" i="17"/>
  <c r="AI1573" i="17"/>
  <c r="AI1572" i="17"/>
  <c r="AI1571" i="17"/>
  <c r="AI1570" i="17"/>
  <c r="AI1569" i="17"/>
  <c r="AI1568" i="17"/>
  <c r="AI1567" i="17"/>
  <c r="AI1566" i="17"/>
  <c r="AI1565" i="17"/>
  <c r="AI1564" i="17"/>
  <c r="AI1563" i="17"/>
  <c r="AI1562" i="17"/>
  <c r="AI1561" i="17"/>
  <c r="AI1560" i="17"/>
  <c r="AI1558" i="17"/>
  <c r="AI1557" i="17"/>
  <c r="AI1556" i="17"/>
  <c r="AI1555" i="17"/>
  <c r="AI1554" i="17"/>
  <c r="AI1553" i="17"/>
  <c r="AI1552" i="17"/>
  <c r="AI1551" i="17"/>
  <c r="AI1550" i="17"/>
  <c r="AI1549" i="17"/>
  <c r="AI1548" i="17"/>
  <c r="AI1547" i="17"/>
  <c r="AI1546" i="17"/>
  <c r="AI1545" i="17"/>
  <c r="AI1544" i="17"/>
  <c r="AI1543" i="17"/>
  <c r="AI1542" i="17"/>
  <c r="AI1541" i="17"/>
  <c r="AI1540" i="17"/>
  <c r="AI1539" i="17"/>
  <c r="AI1538" i="17"/>
  <c r="AI1537" i="17"/>
  <c r="AI1536" i="17"/>
  <c r="AI1535" i="17"/>
  <c r="AI1534" i="17"/>
  <c r="AI1533" i="17"/>
  <c r="AI1532" i="17"/>
  <c r="AI1531" i="17"/>
  <c r="AI1530" i="17"/>
  <c r="AI1529" i="17"/>
  <c r="AI1528" i="17"/>
  <c r="AI1527" i="17"/>
  <c r="AI1526" i="17"/>
  <c r="AI1525" i="17"/>
  <c r="AI1524" i="17"/>
  <c r="AI1523" i="17"/>
  <c r="AI1522" i="17"/>
  <c r="AI1521" i="17"/>
  <c r="AI1520" i="17"/>
  <c r="AI1519" i="17"/>
  <c r="AI1518" i="17"/>
  <c r="AI1517" i="17"/>
  <c r="AI1516" i="17"/>
  <c r="AI1515" i="17"/>
  <c r="AI1514" i="17"/>
  <c r="AI1513" i="17"/>
  <c r="AI1512" i="17"/>
  <c r="AI1511" i="17"/>
  <c r="AI1510" i="17"/>
  <c r="AI1509" i="17"/>
  <c r="AI1508" i="17"/>
  <c r="AI1507" i="17"/>
  <c r="AI1506" i="17"/>
  <c r="AI1505" i="17"/>
  <c r="AI1504" i="17"/>
  <c r="AI1503" i="17"/>
  <c r="AI1502" i="17"/>
  <c r="AI1501" i="17"/>
  <c r="AI1500" i="17"/>
  <c r="AI1499" i="17"/>
  <c r="AI1498" i="17"/>
  <c r="AI1497" i="17"/>
  <c r="AI1496" i="17"/>
  <c r="AI1495" i="17"/>
  <c r="AI1494" i="17"/>
  <c r="AI1493" i="17"/>
  <c r="AI1492" i="17"/>
  <c r="AI1491" i="17"/>
  <c r="AI1490" i="17"/>
  <c r="AI1489" i="17"/>
  <c r="AI1488" i="17"/>
  <c r="AI1487" i="17"/>
  <c r="AI1486" i="17"/>
  <c r="AI1485" i="17"/>
  <c r="AI1484" i="17"/>
  <c r="AI1483" i="17"/>
  <c r="AI1482" i="17"/>
  <c r="AI1481" i="17"/>
  <c r="AI1480" i="17"/>
  <c r="AI1479" i="17"/>
  <c r="AI1478" i="17"/>
  <c r="AI1477" i="17"/>
  <c r="AI1476" i="17"/>
  <c r="AI1475" i="17"/>
  <c r="AI1474" i="17"/>
  <c r="AI1473" i="17"/>
  <c r="AI1472" i="17"/>
  <c r="AI1471" i="17"/>
  <c r="AI1470" i="17"/>
  <c r="AI1469" i="17"/>
  <c r="AI1468" i="17"/>
  <c r="AI1467" i="17"/>
  <c r="AI1466" i="17"/>
  <c r="AI1465" i="17"/>
  <c r="AI1464" i="17"/>
  <c r="AI1463" i="17"/>
  <c r="AI1462" i="17"/>
  <c r="AI1457" i="17"/>
  <c r="AI1455" i="17"/>
  <c r="AI1451" i="17"/>
  <c r="AI1448" i="17"/>
  <c r="AI1447" i="17"/>
  <c r="AI1446" i="17"/>
  <c r="AI1445" i="17"/>
  <c r="AI1444" i="17"/>
  <c r="AI1443" i="17"/>
  <c r="AI1441" i="17"/>
  <c r="AI1440" i="17"/>
  <c r="AI1438" i="17"/>
  <c r="AI1436" i="17"/>
  <c r="AI1435" i="17"/>
  <c r="AI1434" i="17"/>
  <c r="AI1433" i="17"/>
  <c r="AI1432" i="17"/>
  <c r="AI1431" i="17"/>
  <c r="AI1430" i="17"/>
  <c r="AI1427" i="17"/>
  <c r="AI1426" i="17"/>
  <c r="AI1425" i="17"/>
  <c r="AI1424" i="17"/>
  <c r="AI1423" i="17"/>
  <c r="AI1422" i="17"/>
  <c r="AI1421" i="17"/>
  <c r="AI1420" i="17"/>
  <c r="AI1419" i="17"/>
  <c r="AI1418" i="17"/>
  <c r="AI1417" i="17"/>
  <c r="AI1416" i="17"/>
  <c r="AI1415" i="17"/>
  <c r="AI1414" i="17"/>
  <c r="AI1413" i="17"/>
  <c r="AI1408" i="17"/>
  <c r="AI1407" i="17"/>
  <c r="AI1406" i="17"/>
  <c r="AI1405" i="17"/>
  <c r="AI1404" i="17"/>
  <c r="AI1403" i="17"/>
  <c r="AI1402" i="17"/>
  <c r="AI1401" i="17"/>
  <c r="AI1400" i="17"/>
  <c r="AI1398" i="17"/>
  <c r="AI1397" i="17"/>
  <c r="AI1392" i="17"/>
  <c r="AI1391" i="17"/>
  <c r="AI1390" i="17"/>
  <c r="AI1388" i="17"/>
  <c r="AI1387" i="17"/>
  <c r="AI1386" i="17"/>
  <c r="AI1385" i="17"/>
  <c r="AI1383" i="17"/>
  <c r="AI1382" i="17"/>
  <c r="AI1381" i="17"/>
  <c r="AI1380" i="17"/>
  <c r="AI1379" i="17"/>
  <c r="AI1378" i="17"/>
  <c r="AI1377" i="17"/>
  <c r="AI1376" i="17"/>
  <c r="AI1375" i="17"/>
  <c r="AI1374" i="17"/>
  <c r="AI1373" i="17"/>
  <c r="AI1372" i="17"/>
  <c r="AI1371" i="17"/>
  <c r="AI1370" i="17"/>
  <c r="AI1369" i="17"/>
  <c r="AI1368" i="17"/>
  <c r="AI1367" i="17"/>
  <c r="AI1366" i="17"/>
  <c r="AI1365" i="17"/>
  <c r="AI1364" i="17"/>
  <c r="AI1362" i="17"/>
  <c r="AI1361" i="17"/>
  <c r="AI1359" i="17"/>
  <c r="AI1358" i="17"/>
  <c r="AI1357" i="17"/>
  <c r="AI1356" i="17"/>
  <c r="AI1355" i="17"/>
  <c r="AI1354" i="17"/>
  <c r="AI1352" i="17"/>
  <c r="AI1351" i="17"/>
  <c r="AI1350" i="17"/>
  <c r="AI1349" i="17"/>
  <c r="AI1348" i="17"/>
  <c r="AI1347" i="17"/>
  <c r="AI1346" i="17"/>
  <c r="AI1345" i="17"/>
  <c r="AI1344" i="17"/>
  <c r="AI1343" i="17"/>
  <c r="AI1342" i="17"/>
  <c r="AI1341" i="17"/>
  <c r="AI1339" i="17"/>
  <c r="AI1338" i="17"/>
  <c r="AI1337" i="17"/>
  <c r="AI1336" i="17"/>
  <c r="AI1335" i="17"/>
  <c r="AI1334" i="17"/>
  <c r="AI1333" i="17"/>
  <c r="AI1331" i="17"/>
  <c r="AI1330" i="17"/>
  <c r="AI1329" i="17"/>
  <c r="AI1323" i="17"/>
  <c r="AI1322" i="17"/>
  <c r="AI1321" i="17"/>
  <c r="AI1320" i="17"/>
  <c r="AI1318" i="17"/>
  <c r="AI1317" i="17"/>
  <c r="AI1316" i="17"/>
  <c r="AI1315" i="17"/>
  <c r="AI1314" i="17"/>
  <c r="AI1313" i="17"/>
  <c r="AI1312" i="17"/>
  <c r="AI1311" i="17"/>
  <c r="AI1310" i="17"/>
  <c r="AI1309" i="17"/>
  <c r="AI1308" i="17"/>
  <c r="AI1307" i="17"/>
  <c r="AI1305" i="17"/>
  <c r="AI1304" i="17"/>
  <c r="AI1303" i="17"/>
  <c r="AI1302" i="17"/>
  <c r="AI1297" i="17"/>
  <c r="AI1296" i="17"/>
  <c r="AI1295" i="17"/>
  <c r="AI1294" i="17"/>
  <c r="AI1293" i="17"/>
  <c r="AI1292" i="17"/>
  <c r="AI1291" i="17"/>
  <c r="AI1290" i="17"/>
  <c r="AI1289" i="17"/>
  <c r="AI1288" i="17"/>
  <c r="AI1287" i="17"/>
  <c r="AI1286" i="17"/>
  <c r="AI1285" i="17"/>
  <c r="AI1284" i="17"/>
  <c r="AI1283" i="17"/>
  <c r="AI1282" i="17"/>
  <c r="AI1281" i="17"/>
  <c r="AI1280" i="17"/>
  <c r="AI1279" i="17"/>
  <c r="AI1277" i="17"/>
  <c r="AI1276" i="17"/>
  <c r="AI1275" i="17"/>
  <c r="AI1274" i="17"/>
  <c r="AI1273" i="17"/>
  <c r="AI1272" i="17"/>
  <c r="AI1271" i="17"/>
  <c r="AI1270" i="17"/>
  <c r="AI1269" i="17"/>
  <c r="AI1268" i="17"/>
  <c r="AI1267" i="17"/>
  <c r="AI1266" i="17"/>
  <c r="AI1265" i="17"/>
  <c r="AI1264" i="17"/>
  <c r="AI1263" i="17"/>
  <c r="AI1262" i="17"/>
  <c r="AI1261" i="17"/>
  <c r="AI1260" i="17"/>
  <c r="AI1259" i="17"/>
  <c r="AI1258" i="17"/>
  <c r="AI1257" i="17"/>
  <c r="AI1256" i="17"/>
  <c r="AI1251" i="17"/>
  <c r="AI1250" i="17"/>
  <c r="AI1249" i="17"/>
  <c r="AI1248" i="17"/>
  <c r="AI1247" i="17"/>
  <c r="AI1228" i="17"/>
  <c r="AI1227" i="17"/>
  <c r="AI1226" i="17"/>
  <c r="AI1225" i="17"/>
  <c r="AI1224" i="17"/>
  <c r="AI1223" i="17"/>
  <c r="AI1222" i="17"/>
  <c r="AI1245" i="17"/>
  <c r="AI1241" i="17"/>
  <c r="AI1240" i="17"/>
  <c r="AI1238" i="17"/>
  <c r="AI1231" i="17"/>
  <c r="AI1230" i="17"/>
  <c r="AI1220" i="17"/>
  <c r="AI1219" i="17"/>
  <c r="AI1218" i="17"/>
  <c r="AI1217" i="17"/>
  <c r="AI1215" i="17"/>
  <c r="AI1214" i="17"/>
  <c r="AI1213" i="17"/>
  <c r="AI1212" i="17"/>
  <c r="AI1211" i="17"/>
  <c r="AI1210" i="17"/>
  <c r="AI1209" i="17"/>
  <c r="AI1208" i="17"/>
  <c r="AI1207" i="17"/>
  <c r="AI1206" i="17"/>
  <c r="AI1205" i="17"/>
  <c r="AI1204" i="17"/>
  <c r="AI1203" i="17"/>
  <c r="AI1202" i="17"/>
  <c r="AI1200" i="17"/>
  <c r="AI1199" i="17"/>
  <c r="AI1198" i="17"/>
  <c r="AI1197" i="17"/>
  <c r="AI1196" i="17"/>
  <c r="AI1195" i="17"/>
  <c r="AI1194" i="17"/>
  <c r="AI1193" i="17"/>
  <c r="AI1192" i="17"/>
  <c r="AI1191" i="17"/>
  <c r="AI1190" i="17"/>
  <c r="AI1189" i="17"/>
  <c r="AI1188" i="17"/>
  <c r="AI1187" i="17"/>
  <c r="AI1186" i="17"/>
  <c r="AI1185" i="17"/>
  <c r="AI1184" i="17"/>
  <c r="AI1183" i="17"/>
  <c r="AI1182" i="17"/>
  <c r="AI1181" i="17"/>
  <c r="AI1180" i="17"/>
  <c r="AI1179" i="17"/>
  <c r="AI1178" i="17"/>
  <c r="AI1177" i="17"/>
  <c r="AI1176" i="17"/>
  <c r="AI1175" i="17"/>
  <c r="AI1174" i="17"/>
  <c r="AI1173" i="17"/>
  <c r="AI1172" i="17"/>
  <c r="AI1171" i="17"/>
  <c r="AI1170" i="17"/>
  <c r="AI1169" i="17"/>
  <c r="AI1168" i="17"/>
  <c r="AI1167" i="17"/>
  <c r="AI1166" i="17"/>
  <c r="AI1165" i="17"/>
  <c r="AI1164" i="17"/>
  <c r="AI1163" i="17"/>
  <c r="AI1162" i="17"/>
  <c r="AI1161" i="17"/>
  <c r="AI1160" i="17"/>
  <c r="AI1159" i="17"/>
  <c r="AI1158" i="17"/>
  <c r="AI1157" i="17"/>
  <c r="AI1156" i="17"/>
  <c r="AI1155" i="17"/>
  <c r="AI1154" i="17"/>
  <c r="AI1153" i="17"/>
  <c r="AI1152" i="17"/>
  <c r="AI1151" i="17"/>
  <c r="AI1150" i="17"/>
  <c r="AI1149" i="17"/>
  <c r="AI1148" i="17"/>
  <c r="AI1147" i="17"/>
  <c r="AI1140" i="17"/>
  <c r="AI1139" i="17"/>
  <c r="AI1138" i="17"/>
  <c r="AI1136" i="17"/>
  <c r="AI1133" i="17"/>
  <c r="AI1132" i="17"/>
  <c r="AI1130" i="17"/>
  <c r="AI1129" i="17"/>
  <c r="AI1128" i="17"/>
  <c r="AI1127" i="17"/>
  <c r="AI1125" i="17"/>
  <c r="AI1124" i="17"/>
  <c r="AI1123" i="17"/>
  <c r="AI1122" i="17"/>
  <c r="AI1121" i="17"/>
  <c r="AI1120" i="17"/>
  <c r="AI1119" i="17"/>
  <c r="AI1117" i="17"/>
  <c r="AI1116" i="17"/>
  <c r="AI1115" i="17"/>
  <c r="AI1114" i="17"/>
  <c r="AI1113" i="17"/>
  <c r="AI1106" i="17"/>
  <c r="AI1105" i="17"/>
  <c r="AI1104" i="17"/>
  <c r="AI1103" i="17"/>
  <c r="AI1097" i="17"/>
  <c r="AI1095" i="17"/>
  <c r="AI1094" i="17"/>
  <c r="AI1093" i="17"/>
  <c r="AI1092" i="17"/>
  <c r="AI1091" i="17"/>
  <c r="AI1090" i="17"/>
  <c r="AI1085" i="17"/>
  <c r="AI1084" i="17"/>
  <c r="AI1083" i="17"/>
  <c r="AI1082" i="17"/>
  <c r="AI1081" i="17"/>
  <c r="AI1080" i="17"/>
  <c r="AI1079" i="17"/>
  <c r="AI1078" i="17"/>
  <c r="AI1077" i="17"/>
  <c r="AI1076" i="17"/>
  <c r="AI1075" i="17"/>
  <c r="AI1074" i="17"/>
  <c r="AI1073" i="17"/>
  <c r="AI1072" i="17"/>
  <c r="AI1066" i="17"/>
  <c r="AI1065" i="17"/>
  <c r="AI1064" i="17"/>
  <c r="AI1063" i="17"/>
  <c r="AI1061" i="17"/>
  <c r="AI1060" i="17"/>
  <c r="AI1059" i="17"/>
  <c r="AI1058" i="17"/>
  <c r="AI1056" i="17"/>
  <c r="AI1055" i="17"/>
  <c r="AI1054" i="17"/>
  <c r="AI1053" i="17"/>
  <c r="AI1052" i="17"/>
  <c r="AI1051" i="17"/>
  <c r="AI1050" i="17"/>
  <c r="AI1049" i="17"/>
  <c r="AI1048" i="17"/>
  <c r="AI1046" i="17"/>
  <c r="AI1045" i="17"/>
  <c r="AI1044" i="17"/>
  <c r="AI1043" i="17"/>
  <c r="AI1042" i="17"/>
  <c r="AI1041" i="17"/>
  <c r="AI1040" i="17"/>
  <c r="AI1039" i="17"/>
  <c r="AI1038" i="17"/>
  <c r="AI1037" i="17"/>
  <c r="AI1036" i="17"/>
  <c r="AI1035" i="17"/>
  <c r="AI1034" i="17"/>
  <c r="AI1033" i="17"/>
  <c r="AI1032" i="17"/>
  <c r="AI1031" i="17"/>
  <c r="AI1030" i="17"/>
  <c r="AI1029" i="17"/>
  <c r="AI1028" i="17"/>
  <c r="AI1026" i="17"/>
  <c r="AI1025" i="17"/>
  <c r="AI1024" i="17"/>
  <c r="AI1023" i="17"/>
  <c r="AI1022" i="17"/>
  <c r="AI1021" i="17"/>
  <c r="AI1020" i="17"/>
  <c r="AI1019" i="17"/>
  <c r="AI1018" i="17"/>
  <c r="AI1017" i="17"/>
  <c r="AI1016" i="17"/>
  <c r="AI1015" i="17"/>
  <c r="AI1014" i="17"/>
  <c r="AI1013" i="17"/>
  <c r="AI1012" i="17"/>
  <c r="AI1011" i="17"/>
  <c r="AI1010" i="17"/>
  <c r="AI1009" i="17"/>
  <c r="AI1008" i="17"/>
  <c r="AI1007" i="17"/>
  <c r="AI1004" i="17"/>
  <c r="AI1003" i="17"/>
  <c r="AI1001" i="17"/>
  <c r="AI1000" i="17"/>
  <c r="AI999" i="17"/>
  <c r="AI998" i="17"/>
  <c r="AI996" i="17"/>
  <c r="AI995" i="17"/>
  <c r="AI994" i="17"/>
  <c r="AI993" i="17"/>
  <c r="AI992" i="17"/>
  <c r="AI991" i="17"/>
  <c r="AI990" i="17"/>
  <c r="AI989" i="17"/>
  <c r="AI988" i="17"/>
  <c r="AI986" i="17"/>
  <c r="AI985" i="17"/>
  <c r="AI984" i="17"/>
  <c r="AI983" i="17"/>
  <c r="AI982" i="17"/>
  <c r="AI981" i="17"/>
  <c r="AI980" i="17"/>
  <c r="AI979" i="17"/>
  <c r="AI978" i="17"/>
  <c r="AI977" i="17"/>
  <c r="AI976" i="17"/>
  <c r="AI975" i="17"/>
  <c r="AI974" i="17"/>
  <c r="AI973" i="17"/>
  <c r="AI972" i="17"/>
  <c r="AI971" i="17"/>
  <c r="AI970" i="17"/>
  <c r="AI969" i="17"/>
  <c r="AI968" i="17"/>
  <c r="AI967" i="17"/>
  <c r="AI966" i="17"/>
  <c r="AI965" i="17"/>
  <c r="AI964" i="17"/>
  <c r="AI963" i="17"/>
  <c r="AI962" i="17"/>
  <c r="AI961" i="17"/>
  <c r="AI960" i="17"/>
  <c r="AI958" i="17"/>
  <c r="AI957" i="17"/>
  <c r="AI956" i="17"/>
  <c r="AI954" i="17"/>
  <c r="AI952" i="17"/>
  <c r="AI945" i="17"/>
  <c r="AI951" i="17"/>
  <c r="AI950" i="17"/>
  <c r="AI949" i="17"/>
  <c r="AI948" i="17"/>
  <c r="AI947" i="17"/>
  <c r="AI946" i="17"/>
  <c r="AI939" i="17"/>
  <c r="AI938" i="17"/>
  <c r="AI943" i="17"/>
  <c r="AI942" i="17"/>
  <c r="AI941" i="17"/>
  <c r="AI935" i="17"/>
  <c r="AI934" i="17"/>
  <c r="AI933" i="17"/>
  <c r="AI932" i="17"/>
  <c r="AI931" i="17"/>
  <c r="AI930" i="17"/>
  <c r="AI929" i="17"/>
  <c r="AI928" i="17"/>
  <c r="AI927" i="17"/>
  <c r="AI926" i="17"/>
  <c r="AI925" i="17"/>
  <c r="AI924" i="17"/>
  <c r="AI923" i="17"/>
  <c r="AI921" i="17"/>
  <c r="AI920" i="17"/>
  <c r="AI919" i="17"/>
  <c r="AI918" i="17"/>
  <c r="AI917" i="17"/>
  <c r="AI916" i="17"/>
  <c r="AI911" i="17"/>
  <c r="AI910" i="17"/>
  <c r="AI909" i="17"/>
  <c r="AI908" i="17"/>
  <c r="AI907" i="17"/>
  <c r="AI906" i="17"/>
  <c r="AI905" i="17"/>
  <c r="AI903" i="17"/>
  <c r="AI902" i="17"/>
  <c r="AI901" i="17"/>
  <c r="AI900" i="17"/>
  <c r="AI899" i="17"/>
  <c r="AI898" i="17"/>
  <c r="AI897" i="17"/>
  <c r="AI896" i="17"/>
  <c r="AI895" i="17"/>
  <c r="AI894" i="17"/>
  <c r="AI893" i="17"/>
  <c r="AI892" i="17"/>
  <c r="AI891" i="17"/>
  <c r="AI890" i="17"/>
  <c r="AI889" i="17"/>
  <c r="AI888" i="17"/>
  <c r="AI886" i="17"/>
  <c r="AI885" i="17"/>
  <c r="AI884" i="17"/>
  <c r="AI883" i="17"/>
  <c r="AI882" i="17"/>
  <c r="AI881" i="17"/>
  <c r="AI880" i="17"/>
  <c r="AI879" i="17"/>
  <c r="AI878" i="17"/>
  <c r="AI877" i="17"/>
  <c r="AI876" i="17"/>
  <c r="AI875" i="17"/>
  <c r="AI874" i="17"/>
  <c r="AI873" i="17"/>
  <c r="AI872" i="17"/>
  <c r="AI870" i="17"/>
  <c r="AI869" i="17"/>
  <c r="AI868" i="17"/>
  <c r="AI867" i="17"/>
  <c r="AI866" i="17"/>
  <c r="AI864" i="17"/>
  <c r="AI862" i="17"/>
  <c r="AI861" i="17"/>
  <c r="AI860" i="17"/>
  <c r="AI859" i="17"/>
  <c r="AI858" i="17"/>
  <c r="AI852" i="17"/>
  <c r="AI851" i="17"/>
  <c r="AI850" i="17"/>
  <c r="AI849" i="17"/>
  <c r="AI848" i="17"/>
  <c r="AI847" i="17"/>
  <c r="AI846" i="17"/>
  <c r="AI845" i="17"/>
  <c r="AI844" i="17"/>
  <c r="AI843" i="17"/>
  <c r="AI841" i="17"/>
  <c r="AI840" i="17"/>
  <c r="AI839" i="17"/>
  <c r="AI838" i="17"/>
  <c r="AI837" i="17"/>
  <c r="AI836" i="17"/>
  <c r="AI833" i="17"/>
  <c r="AI832" i="17"/>
  <c r="AI830" i="17"/>
  <c r="AI828" i="17"/>
  <c r="AI827" i="17"/>
  <c r="AI826" i="17"/>
  <c r="AI825" i="17"/>
  <c r="AI824" i="17"/>
  <c r="AI823" i="17"/>
  <c r="AI820" i="17"/>
  <c r="AI819" i="17"/>
  <c r="AI817" i="17"/>
  <c r="AI815" i="17"/>
  <c r="AI814" i="17"/>
  <c r="AI813" i="17"/>
  <c r="AI812" i="17"/>
  <c r="AI810" i="17"/>
  <c r="AI809" i="17"/>
  <c r="AI808" i="17"/>
  <c r="AI807" i="17"/>
  <c r="AI806" i="17"/>
  <c r="AI805" i="17"/>
  <c r="AI804" i="17"/>
  <c r="AI803" i="17"/>
  <c r="AI802" i="17"/>
  <c r="AI801" i="17"/>
  <c r="AI800" i="17"/>
  <c r="AI799" i="17"/>
  <c r="AI798" i="17"/>
  <c r="AI797" i="17"/>
  <c r="AI796" i="17"/>
  <c r="AI795" i="17"/>
  <c r="AI793" i="17"/>
  <c r="AI792" i="17"/>
  <c r="AI791" i="17"/>
  <c r="AI790" i="17"/>
  <c r="AI789" i="17"/>
  <c r="AI788" i="17"/>
  <c r="AI787" i="17"/>
  <c r="AI786" i="17"/>
  <c r="AI785" i="17"/>
  <c r="AI783" i="17"/>
  <c r="AI782" i="17"/>
  <c r="AI781" i="17"/>
  <c r="AI780" i="17"/>
  <c r="AI779" i="17"/>
  <c r="AI778" i="17"/>
  <c r="AI776" i="17"/>
  <c r="AI775" i="17"/>
  <c r="AI774" i="17"/>
  <c r="AI772" i="17"/>
  <c r="AI771" i="17"/>
  <c r="AI770" i="17"/>
  <c r="AI769" i="17"/>
  <c r="AI768" i="17"/>
  <c r="AI767" i="17"/>
  <c r="AI765" i="17"/>
  <c r="AI764" i="17"/>
  <c r="AI763" i="17"/>
  <c r="AI754" i="17"/>
  <c r="AI753" i="17"/>
  <c r="AI752" i="17"/>
  <c r="AI751" i="17"/>
  <c r="AI750" i="17"/>
  <c r="AI749" i="17"/>
  <c r="AI748" i="17"/>
  <c r="AI747" i="17"/>
  <c r="AI746" i="17"/>
  <c r="AI738" i="17"/>
  <c r="AI737" i="17"/>
  <c r="AI736" i="17"/>
  <c r="AI735" i="17"/>
  <c r="AI734" i="17"/>
  <c r="AI733" i="17"/>
  <c r="AI707" i="17"/>
  <c r="AI721" i="17"/>
  <c r="AI719" i="17"/>
  <c r="AI713" i="17"/>
  <c r="AI712" i="17"/>
  <c r="AI710" i="17"/>
  <c r="AI716" i="17"/>
  <c r="AI708" i="17"/>
  <c r="AI718" i="17"/>
  <c r="AI709" i="17"/>
  <c r="AI722" i="17"/>
  <c r="AI720" i="17"/>
  <c r="AI715" i="17"/>
  <c r="AI714" i="17"/>
  <c r="AI711" i="17"/>
  <c r="AI706" i="17"/>
  <c r="AI705" i="17"/>
  <c r="AI704" i="17"/>
  <c r="AI723" i="17"/>
  <c r="AI717" i="17"/>
  <c r="AI703" i="17"/>
  <c r="AI702" i="17"/>
  <c r="AI695" i="17"/>
  <c r="AI694" i="17"/>
  <c r="AI693" i="17"/>
  <c r="AI692" i="17"/>
  <c r="AI691" i="17"/>
  <c r="AI690" i="17"/>
  <c r="AI688" i="17"/>
  <c r="AI687" i="17"/>
  <c r="AI686" i="17"/>
  <c r="AI685" i="17"/>
  <c r="AI684" i="17"/>
  <c r="AI683" i="17"/>
  <c r="AI682" i="17"/>
  <c r="AI680" i="17"/>
  <c r="AI679" i="17"/>
  <c r="AI678" i="17"/>
  <c r="AI677" i="17"/>
  <c r="AI676" i="17"/>
  <c r="AI675" i="17"/>
  <c r="AI674" i="17"/>
  <c r="AI673" i="17"/>
  <c r="AI672" i="17"/>
  <c r="AI671" i="17"/>
  <c r="AI670" i="17"/>
  <c r="AI669" i="17"/>
  <c r="AI668" i="17"/>
  <c r="AI665" i="17"/>
  <c r="AI664" i="17"/>
  <c r="AI663" i="17"/>
  <c r="AI662" i="17"/>
  <c r="AI661" i="17"/>
  <c r="AI659" i="17"/>
  <c r="AI657" i="17"/>
  <c r="AI656" i="17"/>
  <c r="AI655" i="17"/>
  <c r="AI654" i="17"/>
  <c r="AI653" i="17"/>
  <c r="AI652" i="17"/>
  <c r="AI651" i="17"/>
  <c r="AI650" i="17"/>
  <c r="AI648" i="17"/>
  <c r="AI647" i="17"/>
  <c r="AI625" i="17"/>
  <c r="AI624" i="17"/>
  <c r="AI623" i="17"/>
  <c r="AI622" i="17"/>
  <c r="AI620" i="17"/>
  <c r="AI619" i="17"/>
  <c r="AI617" i="17"/>
  <c r="AI616" i="17"/>
  <c r="AI615" i="17"/>
  <c r="AI613" i="17"/>
  <c r="AI612" i="17"/>
  <c r="AI610" i="17"/>
  <c r="AI609" i="17"/>
  <c r="AI608" i="17"/>
  <c r="AI607" i="17"/>
  <c r="AI606" i="17"/>
  <c r="AI605" i="17"/>
  <c r="AI604" i="17"/>
  <c r="AI603" i="17"/>
  <c r="AI602" i="17"/>
  <c r="AI601" i="17"/>
  <c r="AI600" i="17"/>
  <c r="AI599" i="17"/>
  <c r="AI598" i="17"/>
  <c r="AI597" i="17"/>
  <c r="AI596" i="17"/>
  <c r="AI594" i="17"/>
  <c r="AI593" i="17"/>
  <c r="AI592" i="17"/>
  <c r="AI591" i="17"/>
  <c r="AI590" i="17"/>
  <c r="AI589" i="17"/>
  <c r="AI588" i="17"/>
  <c r="AI587" i="17"/>
  <c r="AI586" i="17"/>
  <c r="AI585" i="17"/>
  <c r="AI584" i="17"/>
  <c r="AI582" i="17"/>
  <c r="AI581" i="17"/>
  <c r="AI580" i="17"/>
  <c r="AI579" i="17"/>
  <c r="AI578" i="17"/>
  <c r="AI575" i="17"/>
  <c r="AI573" i="17"/>
  <c r="AI572" i="17"/>
  <c r="AI571" i="17"/>
  <c r="AI569" i="17"/>
  <c r="AI568" i="17"/>
  <c r="AI567" i="17"/>
  <c r="AI565" i="17"/>
  <c r="AI564" i="17"/>
  <c r="AI563" i="17"/>
  <c r="AI561" i="17"/>
  <c r="AI560" i="17"/>
  <c r="AI559" i="17"/>
  <c r="AI558" i="17"/>
  <c r="AI557" i="17"/>
  <c r="AI555" i="17"/>
  <c r="AI554" i="17"/>
  <c r="AI553" i="17"/>
  <c r="AI552" i="17"/>
  <c r="AI551" i="17"/>
  <c r="AI550" i="17"/>
  <c r="AI549" i="17"/>
  <c r="AI548" i="17"/>
  <c r="AI547" i="17"/>
  <c r="AI545" i="17"/>
  <c r="AI544" i="17"/>
  <c r="AI543" i="17"/>
  <c r="AI539" i="17"/>
  <c r="AI538" i="17"/>
  <c r="AI537" i="17"/>
  <c r="AI536" i="17"/>
  <c r="AI534" i="17"/>
  <c r="AI532" i="17"/>
  <c r="AI531" i="17"/>
  <c r="AI530" i="17"/>
  <c r="AI529" i="17"/>
  <c r="AI528" i="17"/>
  <c r="AI527" i="17"/>
  <c r="AI526" i="17"/>
  <c r="AI525" i="17"/>
  <c r="AI524" i="17"/>
  <c r="AI522" i="17"/>
  <c r="AI521" i="17"/>
  <c r="AI520" i="17"/>
  <c r="AI519" i="17"/>
  <c r="AI518" i="17"/>
  <c r="AI517" i="17"/>
  <c r="AI516" i="17"/>
  <c r="AI515" i="17"/>
  <c r="AI514" i="17"/>
  <c r="AI513" i="17"/>
  <c r="AI511" i="17"/>
  <c r="AI510" i="17"/>
  <c r="AI509" i="17"/>
  <c r="AI508" i="17"/>
  <c r="AI507" i="17"/>
  <c r="AI506" i="17"/>
  <c r="AI505" i="17"/>
  <c r="AI504" i="17"/>
  <c r="AI503" i="17"/>
  <c r="AI501" i="17"/>
  <c r="AI500" i="17"/>
  <c r="AI499" i="17"/>
  <c r="AI498" i="17"/>
  <c r="AI497" i="17"/>
  <c r="AI496" i="17"/>
  <c r="AI494" i="17"/>
  <c r="AI495" i="17"/>
  <c r="AI492" i="17"/>
  <c r="AI491" i="17"/>
  <c r="AI489" i="17"/>
  <c r="AI488" i="17"/>
  <c r="AI487" i="17"/>
  <c r="AI486" i="17"/>
  <c r="AI485" i="17"/>
  <c r="AI484" i="17"/>
  <c r="AI483" i="17"/>
  <c r="AI482" i="17"/>
  <c r="AI481" i="17"/>
  <c r="AI480" i="17"/>
  <c r="AI478" i="17"/>
  <c r="AI476" i="17"/>
  <c r="AI474" i="17"/>
  <c r="AI473" i="17"/>
  <c r="AI472" i="17"/>
  <c r="AI471" i="17"/>
  <c r="AI470" i="17"/>
  <c r="AI469" i="17"/>
  <c r="AI468" i="17"/>
  <c r="AI467" i="17"/>
  <c r="AI466" i="17"/>
  <c r="AI465" i="17"/>
  <c r="AI464" i="17"/>
  <c r="AI463" i="17"/>
  <c r="AI462" i="17"/>
  <c r="AI461" i="17"/>
  <c r="AI459" i="17"/>
  <c r="AI458" i="17"/>
  <c r="AI456" i="17"/>
  <c r="AI455" i="17"/>
  <c r="AI454" i="17"/>
  <c r="AI453" i="17"/>
  <c r="AI452" i="17"/>
  <c r="AI451" i="17"/>
  <c r="AI450" i="17"/>
  <c r="AI449" i="17"/>
  <c r="AI448" i="17"/>
  <c r="AI447" i="17"/>
  <c r="AI446" i="17"/>
  <c r="AI445" i="17"/>
  <c r="AI444" i="17"/>
  <c r="AI443" i="17"/>
  <c r="AI442" i="17"/>
  <c r="AI441" i="17"/>
  <c r="AI439" i="17"/>
  <c r="AI437" i="17"/>
  <c r="AI435" i="17"/>
  <c r="AI433" i="17"/>
  <c r="AI432" i="17"/>
  <c r="AI431" i="17"/>
  <c r="AI430" i="17"/>
  <c r="AI429" i="17"/>
  <c r="AI427" i="17"/>
  <c r="AI426" i="17"/>
  <c r="AI425" i="17"/>
  <c r="AI424" i="17"/>
  <c r="AI423" i="17"/>
  <c r="AI422" i="17"/>
  <c r="AI421" i="17"/>
  <c r="AI420" i="17"/>
  <c r="AI419" i="17"/>
  <c r="AI418" i="17"/>
  <c r="AI417" i="17"/>
  <c r="AI416" i="17"/>
  <c r="AI415" i="17"/>
  <c r="AI414" i="17"/>
  <c r="AI413" i="17"/>
  <c r="AI411" i="17"/>
  <c r="AI410" i="17"/>
  <c r="AI408" i="17"/>
  <c r="AI407" i="17"/>
  <c r="AI406" i="17"/>
  <c r="AI404" i="17"/>
  <c r="AI403" i="17"/>
  <c r="AI402" i="17"/>
  <c r="AI401" i="17"/>
  <c r="AI399" i="17"/>
  <c r="AI398" i="17"/>
  <c r="AI397" i="17"/>
  <c r="AI396" i="17"/>
  <c r="AI395" i="17"/>
  <c r="AI394" i="17"/>
  <c r="AI393" i="17"/>
  <c r="AI392" i="17"/>
  <c r="AI391" i="17"/>
  <c r="AI390" i="17"/>
  <c r="AI389" i="17"/>
  <c r="AI388" i="17"/>
  <c r="AI387" i="17"/>
  <c r="AI386" i="17"/>
  <c r="AI384" i="17"/>
  <c r="AI382" i="17"/>
  <c r="AI381" i="17"/>
  <c r="AI380" i="17"/>
  <c r="AI379" i="17"/>
  <c r="AI378" i="17"/>
  <c r="AI377" i="17"/>
  <c r="AI376" i="17"/>
  <c r="AI375" i="17"/>
  <c r="AI374" i="17"/>
  <c r="AI373" i="17"/>
  <c r="AI372" i="17"/>
  <c r="AI371" i="17"/>
  <c r="AI369" i="17"/>
  <c r="AI368" i="17"/>
  <c r="AI367" i="17"/>
  <c r="AI366" i="17"/>
  <c r="AI365" i="17"/>
  <c r="AI364" i="17"/>
  <c r="AI363" i="17"/>
  <c r="AI362" i="17"/>
  <c r="AI361" i="17"/>
  <c r="AI360" i="17"/>
  <c r="AI359" i="17"/>
  <c r="AI358" i="17"/>
  <c r="AI356" i="17"/>
  <c r="AI355" i="17"/>
  <c r="AI354" i="17"/>
  <c r="AI353" i="17"/>
  <c r="AI352" i="17"/>
  <c r="AI351" i="17"/>
  <c r="AI350" i="17"/>
  <c r="AI349" i="17"/>
  <c r="AI348" i="17"/>
  <c r="AI347" i="17"/>
  <c r="AI346" i="17"/>
  <c r="AI345" i="17"/>
  <c r="AI344" i="17"/>
  <c r="AI343" i="17"/>
  <c r="AI342" i="17"/>
  <c r="AI341" i="17"/>
  <c r="AI340" i="17"/>
  <c r="AI339" i="17"/>
  <c r="AI338" i="17"/>
  <c r="AI336" i="17"/>
  <c r="AI335" i="17"/>
  <c r="AI334" i="17"/>
  <c r="AI333" i="17"/>
  <c r="AI331" i="17"/>
  <c r="AI330" i="17"/>
  <c r="AI329" i="17"/>
  <c r="AI328" i="17"/>
  <c r="AI326" i="17"/>
  <c r="AI325" i="17"/>
  <c r="AI324" i="17"/>
  <c r="AI323" i="17"/>
  <c r="AI321" i="17"/>
  <c r="AI320" i="17"/>
  <c r="AI319" i="17"/>
  <c r="AI318" i="17"/>
  <c r="AI317" i="17"/>
  <c r="AI316" i="17"/>
  <c r="AI315" i="17"/>
  <c r="AI314" i="17"/>
  <c r="AI313" i="17"/>
  <c r="AI312" i="17"/>
  <c r="AI311" i="17"/>
  <c r="AI310" i="17"/>
  <c r="AI309" i="17"/>
  <c r="AI308" i="17"/>
  <c r="AI307" i="17"/>
  <c r="AI306" i="17"/>
  <c r="AI304" i="17"/>
  <c r="AI303" i="17"/>
  <c r="AI302" i="17"/>
  <c r="AI301" i="17"/>
  <c r="AI300" i="17"/>
  <c r="AI299" i="17"/>
  <c r="AI296" i="17"/>
  <c r="AI295" i="17"/>
  <c r="AI294" i="17"/>
  <c r="AI293" i="17"/>
  <c r="AI292" i="17"/>
  <c r="AI291" i="17"/>
  <c r="AI290" i="17"/>
  <c r="AI288" i="17"/>
  <c r="AI286" i="17"/>
  <c r="AI285" i="17"/>
  <c r="AI284" i="17"/>
  <c r="AI283" i="17"/>
  <c r="AI281" i="17"/>
  <c r="AI280" i="17"/>
  <c r="AI279" i="17"/>
  <c r="AI278" i="17"/>
  <c r="AI277" i="17"/>
  <c r="AI275" i="17"/>
  <c r="AI274" i="17"/>
  <c r="AI272" i="17"/>
  <c r="AI271" i="17"/>
  <c r="AI270" i="17"/>
  <c r="AI268" i="17"/>
  <c r="AI267" i="17"/>
  <c r="AI265" i="17"/>
  <c r="AI264" i="17"/>
  <c r="AI262" i="17"/>
  <c r="AI261" i="17"/>
  <c r="AI259" i="17"/>
  <c r="AI258" i="17"/>
  <c r="AI257" i="17"/>
  <c r="AI256" i="17"/>
  <c r="AI254" i="17"/>
  <c r="AI253" i="17"/>
  <c r="AI252" i="17"/>
  <c r="AI251" i="17"/>
  <c r="AI250" i="17"/>
  <c r="AI249" i="17"/>
  <c r="AI248" i="17"/>
  <c r="AI247" i="17"/>
  <c r="AI246" i="17"/>
  <c r="AI245" i="17"/>
  <c r="AI244" i="17"/>
  <c r="AI243" i="17"/>
  <c r="AI242" i="17"/>
  <c r="AI241" i="17"/>
  <c r="AI240" i="17"/>
  <c r="AI239" i="17"/>
  <c r="AI238" i="17"/>
  <c r="AI237" i="17"/>
  <c r="AI236" i="17"/>
  <c r="AI235" i="17"/>
  <c r="AI234" i="17"/>
  <c r="AI233" i="17"/>
  <c r="AI232" i="17"/>
  <c r="AI231" i="17"/>
  <c r="AI230" i="17"/>
  <c r="AI229" i="17"/>
  <c r="AI228" i="17"/>
  <c r="AI227" i="17"/>
  <c r="AI226" i="17"/>
  <c r="AI225" i="17"/>
  <c r="AI224" i="17"/>
  <c r="AI223" i="17"/>
  <c r="AI222" i="17"/>
  <c r="AI221" i="17"/>
  <c r="AI220" i="17"/>
  <c r="AI219" i="17"/>
  <c r="AI218" i="17"/>
  <c r="AI217" i="17"/>
  <c r="AI216" i="17"/>
  <c r="AI215" i="17"/>
  <c r="AI214" i="17"/>
  <c r="AI212" i="17"/>
  <c r="AI211" i="17"/>
  <c r="AI210" i="17"/>
  <c r="AI209" i="17"/>
  <c r="AI208" i="17"/>
  <c r="AI207" i="17"/>
  <c r="AI206" i="17"/>
  <c r="AI205" i="17"/>
  <c r="AI204" i="17"/>
  <c r="AI203" i="17"/>
  <c r="AI202" i="17"/>
  <c r="AI201" i="17"/>
  <c r="AI200" i="17"/>
  <c r="AI199" i="17"/>
  <c r="AI197" i="17"/>
  <c r="AI196" i="17"/>
  <c r="AI195" i="17"/>
  <c r="AI194" i="17"/>
  <c r="AI192" i="17"/>
  <c r="AI186" i="17"/>
  <c r="AI185" i="17"/>
  <c r="AI193" i="17"/>
  <c r="AI191" i="17"/>
  <c r="AI189" i="17"/>
  <c r="AI188" i="17"/>
  <c r="AI187" i="17"/>
  <c r="AI183" i="17"/>
  <c r="AI182" i="17"/>
  <c r="AI181" i="17"/>
  <c r="AI177" i="17"/>
  <c r="AI178" i="17"/>
  <c r="AI174" i="17"/>
  <c r="AI172" i="17"/>
  <c r="AI171" i="17"/>
  <c r="AI170" i="17"/>
  <c r="AI169" i="17"/>
  <c r="AI168" i="17"/>
  <c r="AI167" i="17"/>
  <c r="AI166" i="17"/>
  <c r="AI165" i="17"/>
  <c r="AI163" i="17"/>
  <c r="AI162" i="17"/>
  <c r="AI161" i="17"/>
  <c r="AI160" i="17"/>
  <c r="AI157" i="17"/>
  <c r="AI155" i="17"/>
  <c r="AI153" i="17"/>
  <c r="AI152" i="17"/>
  <c r="AI151" i="17"/>
  <c r="AI149" i="17"/>
  <c r="AI148" i="17"/>
  <c r="AI147" i="17"/>
  <c r="AI146" i="17"/>
  <c r="AI145" i="17"/>
  <c r="AI144" i="17"/>
  <c r="AI143" i="17"/>
  <c r="AI142" i="17"/>
  <c r="AI141" i="17"/>
  <c r="AI140" i="17"/>
  <c r="AI138" i="17"/>
  <c r="AI137" i="17"/>
  <c r="AI136" i="17"/>
  <c r="AI135" i="17"/>
  <c r="AI134" i="17"/>
  <c r="AI133" i="17"/>
  <c r="AI132" i="17"/>
  <c r="AI131" i="17"/>
  <c r="AI130" i="17"/>
  <c r="AI129" i="17"/>
  <c r="AI128" i="17"/>
  <c r="AI127" i="17"/>
  <c r="AI126" i="17"/>
  <c r="AI116" i="17"/>
  <c r="AI115" i="17"/>
  <c r="AI114" i="17"/>
  <c r="AI113" i="17"/>
  <c r="AI112" i="17"/>
  <c r="AI111" i="17"/>
  <c r="AI110" i="17"/>
  <c r="AI109" i="17"/>
  <c r="AI97" i="17"/>
  <c r="AI95" i="17"/>
  <c r="AI108" i="17"/>
  <c r="AI107" i="17"/>
  <c r="AI106" i="17"/>
  <c r="AI105" i="17"/>
  <c r="AI104" i="17"/>
  <c r="AI103" i="17"/>
  <c r="AI102" i="17"/>
  <c r="AI101" i="17"/>
  <c r="AI100" i="17"/>
  <c r="AI99" i="17"/>
  <c r="AI92" i="17"/>
  <c r="AI96" i="17"/>
  <c r="AI94" i="17"/>
  <c r="AI93" i="17"/>
  <c r="AI90" i="17"/>
  <c r="AI89" i="17"/>
  <c r="AI88" i="17"/>
  <c r="AI83" i="17"/>
  <c r="AI82" i="17"/>
  <c r="AI81" i="17"/>
  <c r="AI80" i="17"/>
  <c r="AI79" i="17"/>
  <c r="AI77" i="17"/>
  <c r="AI75" i="17"/>
  <c r="AI74" i="17"/>
  <c r="AI73" i="17"/>
  <c r="AI69" i="17"/>
  <c r="AI68" i="17"/>
  <c r="AI63" i="17"/>
  <c r="AI59" i="17"/>
  <c r="AI58" i="17"/>
  <c r="AI57" i="17"/>
  <c r="AI56" i="17"/>
  <c r="AI55" i="17"/>
  <c r="AI54" i="17"/>
  <c r="AI53" i="17"/>
  <c r="AI52" i="17"/>
  <c r="AI51" i="17"/>
  <c r="AI50" i="17"/>
  <c r="AI49" i="17"/>
  <c r="AI47" i="17"/>
  <c r="AI46" i="17"/>
  <c r="AI44" i="17"/>
  <c r="AI45" i="17"/>
  <c r="AI43" i="17"/>
  <c r="AI42" i="17"/>
  <c r="AI41" i="17"/>
  <c r="AI39" i="17"/>
  <c r="AI40" i="17"/>
  <c r="AI38" i="17"/>
  <c r="AI29" i="17"/>
  <c r="AI27" i="17"/>
  <c r="AI37" i="17"/>
  <c r="AI35" i="17"/>
  <c r="AI36" i="17"/>
  <c r="AI34" i="17"/>
  <c r="AI33" i="17"/>
  <c r="AI32" i="17"/>
  <c r="AI31" i="17"/>
  <c r="AI30" i="17"/>
  <c r="AI28" i="17"/>
  <c r="AI26" i="17"/>
  <c r="AI25" i="17"/>
  <c r="AI24" i="17"/>
  <c r="AI23" i="17"/>
  <c r="AI15" i="17"/>
  <c r="AI16" i="17"/>
  <c r="AI14" i="17"/>
  <c r="AI10" i="17"/>
  <c r="AI9" i="17"/>
  <c r="G104" i="39" l="1"/>
  <c r="G135" i="39"/>
  <c r="G132" i="39"/>
  <c r="G101" i="39"/>
  <c r="G155" i="39"/>
  <c r="G124" i="39"/>
  <c r="G106" i="39"/>
  <c r="G137" i="39"/>
  <c r="G148" i="39"/>
  <c r="G117" i="39"/>
  <c r="G134" i="39"/>
  <c r="G103" i="39"/>
  <c r="G114" i="39"/>
  <c r="G145" i="39"/>
  <c r="G94" i="39"/>
  <c r="C94" i="39" s="1"/>
  <c r="D94" i="39" s="1"/>
  <c r="E94" i="39" s="1"/>
  <c r="E94" i="30" s="1"/>
  <c r="G125" i="39"/>
  <c r="C125" i="39" s="1"/>
  <c r="D125" i="39" s="1"/>
  <c r="E125" i="39" s="1"/>
  <c r="E125" i="30" s="1"/>
  <c r="G138" i="39"/>
  <c r="G107" i="39"/>
  <c r="G119" i="39"/>
  <c r="G150" i="39"/>
  <c r="G136" i="39"/>
  <c r="G105" i="39"/>
  <c r="G147" i="39"/>
  <c r="G116" i="39"/>
  <c r="G129" i="39"/>
  <c r="G98" i="39"/>
  <c r="G140" i="39"/>
  <c r="G109" i="39"/>
  <c r="G152" i="39"/>
  <c r="G121" i="39"/>
  <c r="G118" i="39"/>
  <c r="G149" i="39"/>
  <c r="G127" i="39"/>
  <c r="C127" i="39" s="1"/>
  <c r="D127" i="39" s="1"/>
  <c r="E127" i="39" s="1"/>
  <c r="E127" i="30" s="1"/>
  <c r="G96" i="39"/>
  <c r="C96" i="39" s="1"/>
  <c r="D96" i="39" s="1"/>
  <c r="E96" i="39" s="1"/>
  <c r="E96" i="30" s="1"/>
  <c r="G126" i="39"/>
  <c r="C126" i="39" s="1"/>
  <c r="D126" i="39" s="1"/>
  <c r="E126" i="39" s="1"/>
  <c r="E126" i="30" s="1"/>
  <c r="G95" i="39"/>
  <c r="C95" i="39" s="1"/>
  <c r="D95" i="39" s="1"/>
  <c r="E95" i="39" s="1"/>
  <c r="E95" i="30" s="1"/>
  <c r="G131" i="39"/>
  <c r="G100" i="39"/>
  <c r="G142" i="39"/>
  <c r="G111" i="39"/>
  <c r="G123" i="39"/>
  <c r="G154" i="39"/>
  <c r="G139" i="39"/>
  <c r="G108" i="39"/>
  <c r="G151" i="39"/>
  <c r="G120" i="39"/>
  <c r="G128" i="39"/>
  <c r="C128" i="39" s="1"/>
  <c r="D128" i="39" s="1"/>
  <c r="E128" i="39" s="1"/>
  <c r="E128" i="30" s="1"/>
  <c r="G97" i="39"/>
  <c r="C97" i="39" s="1"/>
  <c r="D97" i="39" s="1"/>
  <c r="E97" i="39" s="1"/>
  <c r="E97" i="30" s="1"/>
  <c r="G102" i="39"/>
  <c r="G133" i="39"/>
  <c r="G144" i="39"/>
  <c r="G113" i="39"/>
  <c r="G130" i="39"/>
  <c r="G99" i="39"/>
  <c r="G110" i="39"/>
  <c r="G141" i="39"/>
  <c r="G122" i="39"/>
  <c r="G153" i="39"/>
  <c r="G146" i="39"/>
  <c r="G115" i="39"/>
  <c r="G143" i="39"/>
  <c r="G112" i="39"/>
  <c r="I30" i="17"/>
  <c r="I52" i="17"/>
  <c r="I167" i="17"/>
  <c r="I177" i="17"/>
  <c r="I199" i="17"/>
  <c r="I207" i="17"/>
  <c r="I239" i="17"/>
  <c r="I256" i="17"/>
  <c r="I278" i="17"/>
  <c r="I288" i="17"/>
  <c r="I338" i="17"/>
  <c r="I655" i="17"/>
  <c r="I665" i="17"/>
  <c r="I675" i="17"/>
  <c r="I707" i="17"/>
  <c r="I850" i="17"/>
  <c r="I907" i="17"/>
  <c r="I974" i="17"/>
  <c r="I1028" i="17"/>
  <c r="I1044" i="17"/>
  <c r="I1053" i="17"/>
  <c r="I1076" i="17"/>
  <c r="I1125" i="17"/>
  <c r="I1160" i="17"/>
  <c r="I1192" i="17"/>
  <c r="I1247" i="17"/>
  <c r="I1267" i="17"/>
  <c r="I1284" i="17"/>
  <c r="I1304" i="17"/>
  <c r="I1312" i="17"/>
  <c r="I1335" i="17"/>
  <c r="I1344" i="17"/>
  <c r="I1352" i="17"/>
  <c r="I1362" i="17"/>
  <c r="I1582" i="17"/>
  <c r="I1615" i="17"/>
  <c r="I1639" i="17"/>
  <c r="I1664" i="17"/>
  <c r="I1689" i="17"/>
  <c r="I1721" i="17"/>
  <c r="I1753" i="17"/>
  <c r="I1778" i="17"/>
  <c r="I1802" i="17"/>
  <c r="I1834" i="17"/>
  <c r="I1860" i="17"/>
  <c r="I1884" i="17"/>
  <c r="I1908" i="17"/>
  <c r="I1933" i="17"/>
  <c r="I1957" i="17"/>
  <c r="I1983" i="17"/>
  <c r="I2016" i="17"/>
  <c r="I2056" i="17"/>
  <c r="I2090" i="17"/>
  <c r="I2115" i="17"/>
  <c r="I2140" i="17"/>
  <c r="I2172" i="17"/>
  <c r="I2204" i="17"/>
  <c r="I2228" i="17"/>
  <c r="I2371" i="17"/>
  <c r="I2412" i="17"/>
  <c r="I2437" i="17"/>
  <c r="I2471" i="17"/>
  <c r="I2497" i="17"/>
  <c r="I2537" i="17"/>
  <c r="I2553" i="17"/>
  <c r="I2581" i="17"/>
  <c r="I2613" i="17"/>
  <c r="I2639" i="17"/>
  <c r="I2655" i="17"/>
  <c r="I2686" i="17"/>
  <c r="I2706" i="17"/>
  <c r="I2760" i="17"/>
  <c r="I2794" i="17"/>
  <c r="I2807" i="17"/>
  <c r="I2857" i="17"/>
  <c r="I2897" i="17"/>
  <c r="I2938" i="17"/>
  <c r="I2977" i="17"/>
  <c r="I3030" i="17"/>
  <c r="I3047" i="17"/>
  <c r="I3081" i="17"/>
  <c r="I3106" i="17"/>
  <c r="I3125" i="17"/>
  <c r="I3164" i="17"/>
  <c r="I3184" i="17"/>
  <c r="I3217" i="17"/>
  <c r="I3259" i="17"/>
  <c r="I3288" i="17"/>
  <c r="I3312" i="17"/>
  <c r="I3338" i="17"/>
  <c r="I3370" i="17"/>
  <c r="I3399" i="17"/>
  <c r="I3432" i="17"/>
  <c r="I3464" i="17"/>
  <c r="I3502" i="17"/>
  <c r="I3535" i="17"/>
  <c r="I3562" i="17"/>
  <c r="I3595" i="17"/>
  <c r="I3631" i="17"/>
  <c r="I3674" i="17"/>
  <c r="I3728" i="17"/>
  <c r="I3760" i="17"/>
  <c r="I3835" i="17"/>
  <c r="I3885" i="17"/>
  <c r="I3921" i="17"/>
  <c r="I45" i="17"/>
  <c r="I80" i="17"/>
  <c r="I168" i="17"/>
  <c r="I216" i="17"/>
  <c r="I240" i="17"/>
  <c r="I279" i="17"/>
  <c r="I668" i="17"/>
  <c r="I676" i="17"/>
  <c r="I708" i="17"/>
  <c r="I733" i="17"/>
  <c r="I764" i="17"/>
  <c r="I774" i="17"/>
  <c r="I809" i="17"/>
  <c r="I832" i="17"/>
  <c r="I891" i="17"/>
  <c r="I920" i="17"/>
  <c r="I967" i="17"/>
  <c r="I992" i="17"/>
  <c r="I1029" i="17"/>
  <c r="I1045" i="17"/>
  <c r="I1054" i="17"/>
  <c r="I1085" i="17"/>
  <c r="I1103" i="17"/>
  <c r="I1153" i="17"/>
  <c r="I1169" i="17"/>
  <c r="I1185" i="17"/>
  <c r="I1210" i="17"/>
  <c r="I1276" i="17"/>
  <c r="I1305" i="17"/>
  <c r="I1322" i="17"/>
  <c r="I1345" i="17"/>
  <c r="I1354" i="17"/>
  <c r="I1364" i="17"/>
  <c r="I1380" i="17"/>
  <c r="I1390" i="17"/>
  <c r="I1415" i="17"/>
  <c r="I1423" i="17"/>
  <c r="I1444" i="17"/>
  <c r="I1478" i="17"/>
  <c r="I1526" i="17"/>
  <c r="I1542" i="17"/>
  <c r="I1558" i="17"/>
  <c r="I1575" i="17"/>
  <c r="I1591" i="17"/>
  <c r="I1608" i="17"/>
  <c r="I1616" i="17"/>
  <c r="I1632" i="17"/>
  <c r="I1640" i="17"/>
  <c r="I1657" i="17"/>
  <c r="I1673" i="17"/>
  <c r="I1682" i="17"/>
  <c r="I1690" i="17"/>
  <c r="I1706" i="17"/>
  <c r="I1714" i="17"/>
  <c r="I1722" i="17"/>
  <c r="I1730" i="17"/>
  <c r="I1738" i="17"/>
  <c r="I1746" i="17"/>
  <c r="I1754" i="17"/>
  <c r="I1762" i="17"/>
  <c r="I1770" i="17"/>
  <c r="I1779" i="17"/>
  <c r="I1787" i="17"/>
  <c r="I1795" i="17"/>
  <c r="I1803" i="17"/>
  <c r="I1811" i="17"/>
  <c r="I1819" i="17"/>
  <c r="I1827" i="17"/>
  <c r="I1835" i="17"/>
  <c r="I1845" i="17"/>
  <c r="I1950" i="17"/>
  <c r="I1966" i="17"/>
  <c r="I1984" i="17"/>
  <c r="I1993" i="17"/>
  <c r="I2009" i="17"/>
  <c r="I2025" i="17"/>
  <c r="I2033" i="17"/>
  <c r="I2049" i="17"/>
  <c r="I2065" i="17"/>
  <c r="I2082" i="17"/>
  <c r="I2100" i="17"/>
  <c r="I2116" i="17"/>
  <c r="I2124" i="17"/>
  <c r="I2141" i="17"/>
  <c r="I2157" i="17"/>
  <c r="I2173" i="17"/>
  <c r="I2189" i="17"/>
  <c r="I2205" i="17"/>
  <c r="I2221" i="17"/>
  <c r="I2263" i="17"/>
  <c r="I2372" i="17"/>
  <c r="I2388" i="17"/>
  <c r="I2405" i="17"/>
  <c r="I2421" i="17"/>
  <c r="I2438" i="17"/>
  <c r="I2448" i="17"/>
  <c r="I2464" i="17"/>
  <c r="I2480" i="17"/>
  <c r="I2499" i="17"/>
  <c r="I2510" i="17"/>
  <c r="I2528" i="17"/>
  <c r="I2538" i="17"/>
  <c r="I2554" i="17"/>
  <c r="I2564" i="17"/>
  <c r="I2582" i="17"/>
  <c r="I2598" i="17"/>
  <c r="I2614" i="17"/>
  <c r="I2623" i="17"/>
  <c r="I2640" i="17"/>
  <c r="I2648" i="17"/>
  <c r="I2671" i="17"/>
  <c r="I2679" i="17"/>
  <c r="I2687" i="17"/>
  <c r="I2699" i="17"/>
  <c r="I2707" i="17"/>
  <c r="I2718" i="17"/>
  <c r="I2727" i="17"/>
  <c r="I2745" i="17"/>
  <c r="I2769" i="17"/>
  <c r="I2786" i="17"/>
  <c r="I2808" i="17"/>
  <c r="I2823" i="17"/>
  <c r="I2832" i="17"/>
  <c r="I2850" i="17"/>
  <c r="I2858" i="17"/>
  <c r="I2874" i="17"/>
  <c r="I2882" i="17"/>
  <c r="I2890" i="17"/>
  <c r="I2906" i="17"/>
  <c r="I2931" i="17"/>
  <c r="I2939" i="17"/>
  <c r="I2974" i="17"/>
  <c r="I2993" i="17"/>
  <c r="I3009" i="17"/>
  <c r="I2986" i="17"/>
  <c r="I3022" i="17"/>
  <c r="I3040" i="17"/>
  <c r="I3058" i="17"/>
  <c r="I3074" i="17"/>
  <c r="I3082" i="17"/>
  <c r="I3098" i="17"/>
  <c r="I3107" i="17"/>
  <c r="I3126" i="17"/>
  <c r="I3153" i="17"/>
  <c r="I3174" i="17"/>
  <c r="I3185" i="17"/>
  <c r="I3202" i="17"/>
  <c r="I3218" i="17"/>
  <c r="I3242" i="17"/>
  <c r="I3260" i="17"/>
  <c r="I3269" i="17"/>
  <c r="I3289" i="17"/>
  <c r="I3305" i="17"/>
  <c r="I3313" i="17"/>
  <c r="I3330" i="17"/>
  <c r="I3339" i="17"/>
  <c r="I3355" i="17"/>
  <c r="I3755" i="17"/>
  <c r="I3846" i="17"/>
  <c r="I3865" i="17"/>
  <c r="I3895" i="17"/>
  <c r="I3922" i="17"/>
  <c r="I3930" i="17"/>
  <c r="I43" i="17"/>
  <c r="I136" i="17"/>
  <c r="I145" i="17"/>
  <c r="I155" i="17"/>
  <c r="I193" i="17"/>
  <c r="I231" i="17"/>
  <c r="I316" i="17"/>
  <c r="I363" i="17"/>
  <c r="I417" i="17"/>
  <c r="I472" i="17"/>
  <c r="I492" i="17"/>
  <c r="I508" i="17"/>
  <c r="I567" i="17"/>
  <c r="I705" i="17"/>
  <c r="I791" i="17"/>
  <c r="I808" i="17"/>
  <c r="I819" i="17"/>
  <c r="I890" i="17"/>
  <c r="I928" i="17"/>
  <c r="I957" i="17"/>
  <c r="I991" i="17"/>
  <c r="I1036" i="17"/>
  <c r="I1084" i="17"/>
  <c r="I1097" i="17"/>
  <c r="I1138" i="17"/>
  <c r="I1168" i="17"/>
  <c r="I1200" i="17"/>
  <c r="I1275" i="17"/>
  <c r="I1292" i="17"/>
  <c r="I1321" i="17"/>
  <c r="I1379" i="17"/>
  <c r="I1388" i="17"/>
  <c r="I1432" i="17"/>
  <c r="I1501" i="17"/>
  <c r="I1517" i="17"/>
  <c r="I1541" i="17"/>
  <c r="I1566" i="17"/>
  <c r="I1590" i="17"/>
  <c r="I1623" i="17"/>
  <c r="I1672" i="17"/>
  <c r="I1705" i="17"/>
  <c r="I1729" i="17"/>
  <c r="I1761" i="17"/>
  <c r="I1794" i="17"/>
  <c r="I1818" i="17"/>
  <c r="I1852" i="17"/>
  <c r="I1892" i="17"/>
  <c r="I1941" i="17"/>
  <c r="I1973" i="17"/>
  <c r="I2008" i="17"/>
  <c r="I2040" i="17"/>
  <c r="I2081" i="17"/>
  <c r="I2123" i="17"/>
  <c r="I2164" i="17"/>
  <c r="I2188" i="17"/>
  <c r="I2220" i="17"/>
  <c r="I2363" i="17"/>
  <c r="I2396" i="17"/>
  <c r="I2428" i="17"/>
  <c r="I2455" i="17"/>
  <c r="I2479" i="17"/>
  <c r="I2517" i="17"/>
  <c r="I2573" i="17"/>
  <c r="I2605" i="17"/>
  <c r="I2664" i="17"/>
  <c r="I2726" i="17"/>
  <c r="I2752" i="17"/>
  <c r="I2785" i="17"/>
  <c r="I2813" i="17"/>
  <c r="I2839" i="17"/>
  <c r="I2873" i="17"/>
  <c r="I2889" i="17"/>
  <c r="I2930" i="17"/>
  <c r="I2973" i="17"/>
  <c r="I3000" i="17"/>
  <c r="I3057" i="17"/>
  <c r="I3089" i="17"/>
  <c r="I3152" i="17"/>
  <c r="I3192" i="17"/>
  <c r="I3227" i="17"/>
  <c r="I3268" i="17"/>
  <c r="I3304" i="17"/>
  <c r="I3346" i="17"/>
  <c r="I3379" i="17"/>
  <c r="I3416" i="17"/>
  <c r="I3456" i="17"/>
  <c r="I3494" i="17"/>
  <c r="I3526" i="17"/>
  <c r="I3551" i="17"/>
  <c r="I3587" i="17"/>
  <c r="I3623" i="17"/>
  <c r="I3657" i="17"/>
  <c r="I3691" i="17"/>
  <c r="I3777" i="17"/>
  <c r="I3864" i="17"/>
  <c r="I3902" i="17"/>
  <c r="I3946" i="17"/>
  <c r="I24" i="17"/>
  <c r="I53" i="17"/>
  <c r="I63" i="17"/>
  <c r="I93" i="17"/>
  <c r="I103" i="17"/>
  <c r="I114" i="17"/>
  <c r="I129" i="17"/>
  <c r="I146" i="17"/>
  <c r="I157" i="17"/>
  <c r="I181" i="17"/>
  <c r="I200" i="17"/>
  <c r="I208" i="17"/>
  <c r="I232" i="17"/>
  <c r="I290" i="17"/>
  <c r="I309" i="17"/>
  <c r="I339" i="17"/>
  <c r="I347" i="17"/>
  <c r="I373" i="17"/>
  <c r="I398" i="17"/>
  <c r="I408" i="17"/>
  <c r="I426" i="17"/>
  <c r="I437" i="17"/>
  <c r="I473" i="17"/>
  <c r="I500" i="17"/>
  <c r="I509" i="17"/>
  <c r="I527" i="17"/>
  <c r="I537" i="17"/>
  <c r="I549" i="17"/>
  <c r="I558" i="17"/>
  <c r="I568" i="17"/>
  <c r="I580" i="17"/>
  <c r="I589" i="17"/>
  <c r="I598" i="17"/>
  <c r="I606" i="17"/>
  <c r="I616" i="17"/>
  <c r="I647" i="17"/>
  <c r="I685" i="17"/>
  <c r="I694" i="17"/>
  <c r="I748" i="17"/>
  <c r="I783" i="17"/>
  <c r="I792" i="17"/>
  <c r="I801" i="17"/>
  <c r="I820" i="17"/>
  <c r="I899" i="17"/>
  <c r="I929" i="17"/>
  <c r="I942" i="17"/>
  <c r="I950" i="17"/>
  <c r="I958" i="17"/>
  <c r="I983" i="17"/>
  <c r="I1037" i="17"/>
  <c r="I1077" i="17"/>
  <c r="I1139" i="17"/>
  <c r="I1161" i="17"/>
  <c r="I1193" i="17"/>
  <c r="I1248" i="17"/>
  <c r="I1260" i="17"/>
  <c r="I1285" i="17"/>
  <c r="I1313" i="17"/>
  <c r="I1470" i="17"/>
  <c r="I1494" i="17"/>
  <c r="I1502" i="17"/>
  <c r="I1518" i="17"/>
  <c r="I1534" i="17"/>
  <c r="I1550" i="17"/>
  <c r="I1567" i="17"/>
  <c r="I1583" i="17"/>
  <c r="I1600" i="17"/>
  <c r="I1624" i="17"/>
  <c r="I3769" i="17"/>
  <c r="I3854" i="17"/>
  <c r="I3886" i="17"/>
  <c r="I3913" i="17"/>
  <c r="I3939" i="17"/>
  <c r="I14" i="17"/>
  <c r="I32" i="17"/>
  <c r="I29" i="17"/>
  <c r="I44" i="17"/>
  <c r="I54" i="17"/>
  <c r="I68" i="17"/>
  <c r="I81" i="17"/>
  <c r="I94" i="17"/>
  <c r="I104" i="17"/>
  <c r="I130" i="17"/>
  <c r="I138" i="17"/>
  <c r="I147" i="17"/>
  <c r="I160" i="17"/>
  <c r="I169" i="17"/>
  <c r="I182" i="17"/>
  <c r="I186" i="17"/>
  <c r="I201" i="17"/>
  <c r="I209" i="17"/>
  <c r="I217" i="17"/>
  <c r="I225" i="17"/>
  <c r="I233" i="17"/>
  <c r="I241" i="17"/>
  <c r="I249" i="17"/>
  <c r="I258" i="17"/>
  <c r="I270" i="17"/>
  <c r="I280" i="17"/>
  <c r="I291" i="17"/>
  <c r="I301" i="17"/>
  <c r="I310" i="17"/>
  <c r="I321" i="17"/>
  <c r="I330" i="17"/>
  <c r="I340" i="17"/>
  <c r="I348" i="17"/>
  <c r="I356" i="17"/>
  <c r="I365" i="17"/>
  <c r="I374" i="17"/>
  <c r="I382" i="17"/>
  <c r="I392" i="17"/>
  <c r="I399" i="17"/>
  <c r="I410" i="17"/>
  <c r="I419" i="17"/>
  <c r="I427" i="17"/>
  <c r="I439" i="17"/>
  <c r="I448" i="17"/>
  <c r="I456" i="17"/>
  <c r="I466" i="17"/>
  <c r="I474" i="17"/>
  <c r="I485" i="17"/>
  <c r="I494" i="17"/>
  <c r="I501" i="17"/>
  <c r="I510" i="17"/>
  <c r="I519" i="17"/>
  <c r="I528" i="17"/>
  <c r="I538" i="17"/>
  <c r="I550" i="17"/>
  <c r="I559" i="17"/>
  <c r="I569" i="17"/>
  <c r="I581" i="17"/>
  <c r="I590" i="17"/>
  <c r="I599" i="17"/>
  <c r="I607" i="17"/>
  <c r="I617" i="17"/>
  <c r="I648" i="17"/>
  <c r="I657" i="17"/>
  <c r="I669" i="17"/>
  <c r="I677" i="17"/>
  <c r="I686" i="17"/>
  <c r="I695" i="17"/>
  <c r="I711" i="17"/>
  <c r="I716" i="17"/>
  <c r="I734" i="17"/>
  <c r="I749" i="17"/>
  <c r="I765" i="17"/>
  <c r="I775" i="17"/>
  <c r="I785" i="17"/>
  <c r="I793" i="17"/>
  <c r="I802" i="17"/>
  <c r="I810" i="17"/>
  <c r="I823" i="17"/>
  <c r="I833" i="17"/>
  <c r="I844" i="17"/>
  <c r="I852" i="17"/>
  <c r="I866" i="17"/>
  <c r="I875" i="17"/>
  <c r="I883" i="17"/>
  <c r="I892" i="17"/>
  <c r="I900" i="17"/>
  <c r="I909" i="17"/>
  <c r="I921" i="17"/>
  <c r="I930" i="17"/>
  <c r="I943" i="17"/>
  <c r="I951" i="17"/>
  <c r="I960" i="17"/>
  <c r="I968" i="17"/>
  <c r="I976" i="17"/>
  <c r="I984" i="17"/>
  <c r="I993" i="17"/>
  <c r="I1003" i="17"/>
  <c r="I1013" i="17"/>
  <c r="I1021" i="17"/>
  <c r="I1030" i="17"/>
  <c r="I1038" i="17"/>
  <c r="I1046" i="17"/>
  <c r="I1055" i="17"/>
  <c r="I1065" i="17"/>
  <c r="I1078" i="17"/>
  <c r="I1090" i="17"/>
  <c r="I1104" i="17"/>
  <c r="I1119" i="17"/>
  <c r="I1128" i="17"/>
  <c r="I1140" i="17"/>
  <c r="I1154" i="17"/>
  <c r="I1162" i="17"/>
  <c r="I1170" i="17"/>
  <c r="I1178" i="17"/>
  <c r="I1186" i="17"/>
  <c r="I1194" i="17"/>
  <c r="I1203" i="17"/>
  <c r="I1211" i="17"/>
  <c r="I1220" i="17"/>
  <c r="I1223" i="17"/>
  <c r="I1249" i="17"/>
  <c r="I1261" i="17"/>
  <c r="I1269" i="17"/>
  <c r="I1277" i="17"/>
  <c r="I1286" i="17"/>
  <c r="I1294" i="17"/>
  <c r="I1307" i="17"/>
  <c r="I1314" i="17"/>
  <c r="I1323" i="17"/>
  <c r="I1337" i="17"/>
  <c r="I1346" i="17"/>
  <c r="I1355" i="17"/>
  <c r="I1365" i="17"/>
  <c r="I1373" i="17"/>
  <c r="I1381" i="17"/>
  <c r="I1391" i="17"/>
  <c r="I1404" i="17"/>
  <c r="I1416" i="17"/>
  <c r="I1424" i="17"/>
  <c r="I1434" i="17"/>
  <c r="I1445" i="17"/>
  <c r="I1463" i="17"/>
  <c r="I1471" i="17"/>
  <c r="I1479" i="17"/>
  <c r="I1487" i="17"/>
  <c r="I1495" i="17"/>
  <c r="I1503" i="17"/>
  <c r="I1511" i="17"/>
  <c r="I1519" i="17"/>
  <c r="I1527" i="17"/>
  <c r="I1535" i="17"/>
  <c r="I1543" i="17"/>
  <c r="I1551" i="17"/>
  <c r="I1560" i="17"/>
  <c r="I1568" i="17"/>
  <c r="I1576" i="17"/>
  <c r="I113" i="17"/>
  <c r="I223" i="17"/>
  <c r="I299" i="17"/>
  <c r="I354" i="17"/>
  <c r="I380" i="17"/>
  <c r="I390" i="17"/>
  <c r="I397" i="17"/>
  <c r="I407" i="17"/>
  <c r="I446" i="17"/>
  <c r="I684" i="17"/>
  <c r="I693" i="17"/>
  <c r="I747" i="17"/>
  <c r="I763" i="17"/>
  <c r="I841" i="17"/>
  <c r="I862" i="17"/>
  <c r="I873" i="17"/>
  <c r="I881" i="17"/>
  <c r="I919" i="17"/>
  <c r="I941" i="17"/>
  <c r="I949" i="17"/>
  <c r="I982" i="17"/>
  <c r="I1011" i="17"/>
  <c r="I1063" i="17"/>
  <c r="I1116" i="17"/>
  <c r="I1152" i="17"/>
  <c r="I1176" i="17"/>
  <c r="I1209" i="17"/>
  <c r="I1371" i="17"/>
  <c r="I1414" i="17"/>
  <c r="I1443" i="17"/>
  <c r="I1477" i="17"/>
  <c r="I1493" i="17"/>
  <c r="I1525" i="17"/>
  <c r="I1557" i="17"/>
  <c r="I1574" i="17"/>
  <c r="I1607" i="17"/>
  <c r="I1647" i="17"/>
  <c r="I1681" i="17"/>
  <c r="I1713" i="17"/>
  <c r="I1745" i="17"/>
  <c r="I1786" i="17"/>
  <c r="I1826" i="17"/>
  <c r="I1868" i="17"/>
  <c r="I1917" i="17"/>
  <c r="I1949" i="17"/>
  <c r="I1992" i="17"/>
  <c r="I2024" i="17"/>
  <c r="I2048" i="17"/>
  <c r="I2073" i="17"/>
  <c r="I2107" i="17"/>
  <c r="I2148" i="17"/>
  <c r="I2196" i="17"/>
  <c r="I2262" i="17"/>
  <c r="I2387" i="17"/>
  <c r="I2420" i="17"/>
  <c r="I2463" i="17"/>
  <c r="I2506" i="17"/>
  <c r="I2545" i="17"/>
  <c r="I2597" i="17"/>
  <c r="I2630" i="17"/>
  <c r="I2678" i="17"/>
  <c r="I2717" i="17"/>
  <c r="I2768" i="17"/>
  <c r="I2822" i="17"/>
  <c r="I2905" i="17"/>
  <c r="I2985" i="17"/>
  <c r="I3073" i="17"/>
  <c r="I3115" i="17"/>
  <c r="I3144" i="17"/>
  <c r="I3201" i="17"/>
  <c r="I3241" i="17"/>
  <c r="I3278" i="17"/>
  <c r="I3320" i="17"/>
  <c r="I3362" i="17"/>
  <c r="I3408" i="17"/>
  <c r="I3440" i="17"/>
  <c r="I3474" i="17"/>
  <c r="I3510" i="17"/>
  <c r="I3543" i="17"/>
  <c r="I3579" i="17"/>
  <c r="I3612" i="17"/>
  <c r="I3639" i="17"/>
  <c r="I3683" i="17"/>
  <c r="I3711" i="17"/>
  <c r="I3742" i="17"/>
  <c r="I3853" i="17"/>
  <c r="I3894" i="17"/>
  <c r="I3938" i="17"/>
  <c r="I10" i="17"/>
  <c r="I31" i="17"/>
  <c r="I27" i="17"/>
  <c r="I137" i="17"/>
  <c r="I185" i="17"/>
  <c r="I224" i="17"/>
  <c r="I248" i="17"/>
  <c r="I257" i="17"/>
  <c r="I268" i="17"/>
  <c r="I300" i="17"/>
  <c r="I317" i="17"/>
  <c r="I329" i="17"/>
  <c r="I355" i="17"/>
  <c r="I364" i="17"/>
  <c r="I381" i="17"/>
  <c r="I391" i="17"/>
  <c r="I418" i="17"/>
  <c r="I447" i="17"/>
  <c r="I455" i="17"/>
  <c r="I465" i="17"/>
  <c r="I484" i="17"/>
  <c r="I495" i="17"/>
  <c r="I518" i="17"/>
  <c r="I656" i="17"/>
  <c r="I706" i="17"/>
  <c r="I843" i="17"/>
  <c r="I851" i="17"/>
  <c r="I864" i="17"/>
  <c r="I874" i="17"/>
  <c r="I882" i="17"/>
  <c r="I908" i="17"/>
  <c r="I975" i="17"/>
  <c r="I1001" i="17"/>
  <c r="I1012" i="17"/>
  <c r="I1020" i="17"/>
  <c r="I1064" i="17"/>
  <c r="I1117" i="17"/>
  <c r="I1127" i="17"/>
  <c r="I1177" i="17"/>
  <c r="I1202" i="17"/>
  <c r="I1219" i="17"/>
  <c r="I1222" i="17"/>
  <c r="I1268" i="17"/>
  <c r="I1293" i="17"/>
  <c r="I1336" i="17"/>
  <c r="I1372" i="17"/>
  <c r="I1403" i="17"/>
  <c r="I1433" i="17"/>
  <c r="I1462" i="17"/>
  <c r="I1486" i="17"/>
  <c r="I1510" i="17"/>
  <c r="I1648" i="17"/>
  <c r="I1665" i="17"/>
  <c r="I1698" i="17"/>
  <c r="I1853" i="17"/>
  <c r="I1861" i="17"/>
  <c r="I1869" i="17"/>
  <c r="I1877" i="17"/>
  <c r="I1885" i="17"/>
  <c r="I1893" i="17"/>
  <c r="I1901" i="17"/>
  <c r="I1909" i="17"/>
  <c r="I1918" i="17"/>
  <c r="I1926" i="17"/>
  <c r="I1934" i="17"/>
  <c r="I1942" i="17"/>
  <c r="I1958" i="17"/>
  <c r="I1974" i="17"/>
  <c r="I2001" i="17"/>
  <c r="I2017" i="17"/>
  <c r="I2041" i="17"/>
  <c r="I2057" i="17"/>
  <c r="I2074" i="17"/>
  <c r="I2091" i="17"/>
  <c r="I2108" i="17"/>
  <c r="I2133" i="17"/>
  <c r="I2149" i="17"/>
  <c r="I2165" i="17"/>
  <c r="I2181" i="17"/>
  <c r="I2197" i="17"/>
  <c r="I2213" i="17"/>
  <c r="I2229" i="17"/>
  <c r="I2253" i="17"/>
  <c r="I2364" i="17"/>
  <c r="I2380" i="17"/>
  <c r="I2397" i="17"/>
  <c r="I2413" i="17"/>
  <c r="I2429" i="17"/>
  <c r="I2456" i="17"/>
  <c r="I2472" i="17"/>
  <c r="I2489" i="17"/>
  <c r="I2518" i="17"/>
  <c r="I2546" i="17"/>
  <c r="I2574" i="17"/>
  <c r="I2590" i="17"/>
  <c r="I2606" i="17"/>
  <c r="I2631" i="17"/>
  <c r="I2656" i="17"/>
  <c r="I2665" i="17"/>
  <c r="I2734" i="17"/>
  <c r="I2753" i="17"/>
  <c r="I2761" i="17"/>
  <c r="I2778" i="17"/>
  <c r="I2795" i="17"/>
  <c r="I2814" i="17"/>
  <c r="I2840" i="17"/>
  <c r="I2866" i="17"/>
  <c r="I2898" i="17"/>
  <c r="I2914" i="17"/>
  <c r="I2947" i="17"/>
  <c r="I3001" i="17"/>
  <c r="I2978" i="17"/>
  <c r="I3031" i="17"/>
  <c r="I3048" i="17"/>
  <c r="I3066" i="17"/>
  <c r="I3090" i="17"/>
  <c r="I3116" i="17"/>
  <c r="I3134" i="17"/>
  <c r="I3145" i="17"/>
  <c r="I3166" i="17"/>
  <c r="I3194" i="17"/>
  <c r="I3210" i="17"/>
  <c r="I3228" i="17"/>
  <c r="I3251" i="17"/>
  <c r="I3279" i="17"/>
  <c r="I3297" i="17"/>
  <c r="I3322" i="17"/>
  <c r="I3347" i="17"/>
  <c r="I3363" i="17"/>
  <c r="I3371" i="17"/>
  <c r="I3381" i="17"/>
  <c r="I3391" i="17"/>
  <c r="I3400" i="17"/>
  <c r="I3409" i="17"/>
  <c r="I3417" i="17"/>
  <c r="I3425" i="17"/>
  <c r="I3433" i="17"/>
  <c r="I3441" i="17"/>
  <c r="I3449" i="17"/>
  <c r="I3457" i="17"/>
  <c r="I3465" i="17"/>
  <c r="I3478" i="17"/>
  <c r="I3487" i="17"/>
  <c r="I3495" i="17"/>
  <c r="I3503" i="17"/>
  <c r="I3511" i="17"/>
  <c r="I3519" i="17"/>
  <c r="I3527" i="17"/>
  <c r="I3536" i="17"/>
  <c r="I3544" i="17"/>
  <c r="I3552" i="17"/>
  <c r="I3563" i="17"/>
  <c r="I3572" i="17"/>
  <c r="I3580" i="17"/>
  <c r="I3588" i="17"/>
  <c r="I3596" i="17"/>
  <c r="I3604" i="17"/>
  <c r="I3613" i="17"/>
  <c r="I3624" i="17"/>
  <c r="I3632" i="17"/>
  <c r="I3641" i="17"/>
  <c r="I3649" i="17"/>
  <c r="I3658" i="17"/>
  <c r="I3666" i="17"/>
  <c r="I3676" i="17"/>
  <c r="I3684" i="17"/>
  <c r="I3692" i="17"/>
  <c r="I3700" i="17"/>
  <c r="I3712" i="17"/>
  <c r="I3720" i="17"/>
  <c r="I3729" i="17"/>
  <c r="I3743" i="17"/>
  <c r="I3761" i="17"/>
  <c r="I3836" i="17"/>
  <c r="I3874" i="17"/>
  <c r="I3903" i="17"/>
  <c r="I3947" i="17"/>
  <c r="I171" i="17"/>
  <c r="I235" i="17"/>
  <c r="I333" i="17"/>
  <c r="I367" i="17"/>
  <c r="I386" i="17"/>
  <c r="I402" i="17"/>
  <c r="I459" i="17"/>
  <c r="I688" i="17"/>
  <c r="I751" i="17"/>
  <c r="I768" i="17"/>
  <c r="I778" i="17"/>
  <c r="I813" i="17"/>
  <c r="I825" i="17"/>
  <c r="I924" i="17"/>
  <c r="I939" i="17"/>
  <c r="I945" i="17"/>
  <c r="I1040" i="17"/>
  <c r="I1049" i="17"/>
  <c r="I1058" i="17"/>
  <c r="I1148" i="17"/>
  <c r="I1196" i="17"/>
  <c r="I1251" i="17"/>
  <c r="I1280" i="17"/>
  <c r="I1316" i="17"/>
  <c r="I1375" i="17"/>
  <c r="I1436" i="17"/>
  <c r="I1497" i="17"/>
  <c r="I1529" i="17"/>
  <c r="I1570" i="17"/>
  <c r="I56" i="17"/>
  <c r="I116" i="17"/>
  <c r="I141" i="17"/>
  <c r="I194" i="17"/>
  <c r="I219" i="17"/>
  <c r="I251" i="17"/>
  <c r="I261" i="17"/>
  <c r="I272" i="17"/>
  <c r="I283" i="17"/>
  <c r="I303" i="17"/>
  <c r="I350" i="17"/>
  <c r="I413" i="17"/>
  <c r="I442" i="17"/>
  <c r="I468" i="17"/>
  <c r="I478" i="17"/>
  <c r="I497" i="17"/>
  <c r="I513" i="17"/>
  <c r="I651" i="17"/>
  <c r="I679" i="17"/>
  <c r="I703" i="17"/>
  <c r="I846" i="17"/>
  <c r="I858" i="17"/>
  <c r="I868" i="17"/>
  <c r="I877" i="17"/>
  <c r="I885" i="17"/>
  <c r="I911" i="17"/>
  <c r="I970" i="17"/>
  <c r="I986" i="17"/>
  <c r="I1032" i="17"/>
  <c r="I1080" i="17"/>
  <c r="I1106" i="17"/>
  <c r="I1164" i="17"/>
  <c r="I1383" i="17"/>
  <c r="I1418" i="17"/>
  <c r="I1465" i="17"/>
  <c r="I1489" i="17"/>
  <c r="I1513" i="17"/>
  <c r="I1545" i="17"/>
  <c r="I1562" i="17"/>
  <c r="I1586" i="17"/>
  <c r="I1619" i="17"/>
  <c r="I1651" i="17"/>
  <c r="I1693" i="17"/>
  <c r="I1725" i="17"/>
  <c r="I1757" i="17"/>
  <c r="I1782" i="17"/>
  <c r="I1822" i="17"/>
  <c r="I1848" i="17"/>
  <c r="I1872" i="17"/>
  <c r="I1896" i="17"/>
  <c r="I1921" i="17"/>
  <c r="I1953" i="17"/>
  <c r="I1978" i="17"/>
  <c r="I2012" i="17"/>
  <c r="I2044" i="17"/>
  <c r="I2068" i="17"/>
  <c r="I2103" i="17"/>
  <c r="I2127" i="17"/>
  <c r="I2168" i="17"/>
  <c r="I2192" i="17"/>
  <c r="I2232" i="17"/>
  <c r="I2367" i="17"/>
  <c r="I2400" i="17"/>
  <c r="I2432" i="17"/>
  <c r="I2459" i="17"/>
  <c r="I2502" i="17"/>
  <c r="I2549" i="17"/>
  <c r="I2577" i="17"/>
  <c r="I2601" i="17"/>
  <c r="I2634" i="17"/>
  <c r="I2659" i="17"/>
  <c r="I2690" i="17"/>
  <c r="I2710" i="17"/>
  <c r="I2748" i="17"/>
  <c r="I2799" i="17"/>
  <c r="I2835" i="17"/>
  <c r="I2869" i="17"/>
  <c r="I2892" i="17"/>
  <c r="I2934" i="17"/>
  <c r="I2989" i="17"/>
  <c r="I3012" i="17"/>
  <c r="I3034" i="17"/>
  <c r="I3061" i="17"/>
  <c r="I3085" i="17"/>
  <c r="I3119" i="17"/>
  <c r="I3138" i="17"/>
  <c r="I3148" i="17"/>
  <c r="I3169" i="17"/>
  <c r="I3188" i="17"/>
  <c r="I3205" i="17"/>
  <c r="I3231" i="17"/>
  <c r="I3342" i="17"/>
  <c r="I3366" i="17"/>
  <c r="I3412" i="17"/>
  <c r="I3436" i="17"/>
  <c r="I3468" i="17"/>
  <c r="I3627" i="17"/>
  <c r="I3653" i="17"/>
  <c r="I3695" i="17"/>
  <c r="I3723" i="17"/>
  <c r="I3750" i="17"/>
  <c r="I3764" i="17"/>
  <c r="I3840" i="17"/>
  <c r="I3881" i="17"/>
  <c r="I3907" i="17"/>
  <c r="I3942" i="17"/>
  <c r="I111" i="17"/>
  <c r="I126" i="17"/>
  <c r="I133" i="17"/>
  <c r="I142" i="17"/>
  <c r="I151" i="17"/>
  <c r="I163" i="17"/>
  <c r="I195" i="17"/>
  <c r="I228" i="17"/>
  <c r="I252" i="17"/>
  <c r="I262" i="17"/>
  <c r="I284" i="17"/>
  <c r="I313" i="17"/>
  <c r="I324" i="17"/>
  <c r="I343" i="17"/>
  <c r="I360" i="17"/>
  <c r="I414" i="17"/>
  <c r="I431" i="17"/>
  <c r="I469" i="17"/>
  <c r="I480" i="17"/>
  <c r="I531" i="17"/>
  <c r="I544" i="17"/>
  <c r="I553" i="17"/>
  <c r="I573" i="17"/>
  <c r="I585" i="17"/>
  <c r="I593" i="17"/>
  <c r="I602" i="17"/>
  <c r="I652" i="17"/>
  <c r="I662" i="17"/>
  <c r="I672" i="17"/>
  <c r="I680" i="17"/>
  <c r="I690" i="17"/>
  <c r="I720" i="17"/>
  <c r="I752" i="17"/>
  <c r="I769" i="17"/>
  <c r="I779" i="17"/>
  <c r="I788" i="17"/>
  <c r="I797" i="17"/>
  <c r="I805" i="17"/>
  <c r="I814" i="17"/>
  <c r="I826" i="17"/>
  <c r="I838" i="17"/>
  <c r="I925" i="17"/>
  <c r="I952" i="17"/>
  <c r="I971" i="17"/>
  <c r="I996" i="17"/>
  <c r="I1016" i="17"/>
  <c r="I1024" i="17"/>
  <c r="I1033" i="17"/>
  <c r="I1073" i="17"/>
  <c r="I1093" i="17"/>
  <c r="I1122" i="17"/>
  <c r="I1132" i="17"/>
  <c r="I1157" i="17"/>
  <c r="I1173" i="17"/>
  <c r="I1189" i="17"/>
  <c r="I1206" i="17"/>
  <c r="I1226" i="17"/>
  <c r="I1264" i="17"/>
  <c r="I1281" i="17"/>
  <c r="I1289" i="17"/>
  <c r="I1297" i="17"/>
  <c r="I1309" i="17"/>
  <c r="I1317" i="17"/>
  <c r="I1331" i="17"/>
  <c r="I1341" i="17"/>
  <c r="I1349" i="17"/>
  <c r="I1358" i="17"/>
  <c r="I1376" i="17"/>
  <c r="I1385" i="17"/>
  <c r="I1419" i="17"/>
  <c r="I1448" i="17"/>
  <c r="I1482" i="17"/>
  <c r="I1506" i="17"/>
  <c r="I1514" i="17"/>
  <c r="I1554" i="17"/>
  <c r="I1571" i="17"/>
  <c r="I1596" i="17"/>
  <c r="I1604" i="17"/>
  <c r="I1612" i="17"/>
  <c r="I1636" i="17"/>
  <c r="I1661" i="17"/>
  <c r="I1686" i="17"/>
  <c r="I1718" i="17"/>
  <c r="I1742" i="17"/>
  <c r="I1758" i="17"/>
  <c r="I1775" i="17"/>
  <c r="I1791" i="17"/>
  <c r="I1807" i="17"/>
  <c r="I1831" i="17"/>
  <c r="I1857" i="17"/>
  <c r="I1873" i="17"/>
  <c r="I1889" i="17"/>
  <c r="I1913" i="17"/>
  <c r="I1930" i="17"/>
  <c r="I1946" i="17"/>
  <c r="I1962" i="17"/>
  <c r="I1989" i="17"/>
  <c r="I2005" i="17"/>
  <c r="I2021" i="17"/>
  <c r="I2037" i="17"/>
  <c r="I2053" i="17"/>
  <c r="I2069" i="17"/>
  <c r="I2087" i="17"/>
  <c r="I2104" i="17"/>
  <c r="I2128" i="17"/>
  <c r="I2153" i="17"/>
  <c r="I2169" i="17"/>
  <c r="I2185" i="17"/>
  <c r="I2193" i="17"/>
  <c r="I2201" i="17"/>
  <c r="I2209" i="17"/>
  <c r="I2225" i="17"/>
  <c r="I2249" i="17"/>
  <c r="I2258" i="17"/>
  <c r="I2360" i="17"/>
  <c r="I2368" i="17"/>
  <c r="I2376" i="17"/>
  <c r="I2384" i="17"/>
  <c r="I2392" i="17"/>
  <c r="I2401" i="17"/>
  <c r="I2409" i="17"/>
  <c r="I2417" i="17"/>
  <c r="I2425" i="17"/>
  <c r="I2433" i="17"/>
  <c r="I2444" i="17"/>
  <c r="I2452" i="17"/>
  <c r="I2460" i="17"/>
  <c r="I2468" i="17"/>
  <c r="I2476" i="17"/>
  <c r="I2484" i="17"/>
  <c r="I2494" i="17"/>
  <c r="I2503" i="17"/>
  <c r="I2514" i="17"/>
  <c r="I2523" i="17"/>
  <c r="I2533" i="17"/>
  <c r="I2542" i="17"/>
  <c r="I2550" i="17"/>
  <c r="I2558" i="17"/>
  <c r="I2570" i="17"/>
  <c r="I2578" i="17"/>
  <c r="I2586" i="17"/>
  <c r="I2594" i="17"/>
  <c r="I2602" i="17"/>
  <c r="I2610" i="17"/>
  <c r="I2627" i="17"/>
  <c r="I2644" i="17"/>
  <c r="I2675" i="17"/>
  <c r="I2691" i="17"/>
  <c r="I2711" i="17"/>
  <c r="I2731" i="17"/>
  <c r="I2774" i="17"/>
  <c r="I2800" i="17"/>
  <c r="I2818" i="17"/>
  <c r="I2836" i="17"/>
  <c r="I2862" i="17"/>
  <c r="I2878" i="17"/>
  <c r="I2902" i="17"/>
  <c r="I2935" i="17"/>
  <c r="I2990" i="17"/>
  <c r="I2982" i="17"/>
  <c r="I3035" i="17"/>
  <c r="I3053" i="17"/>
  <c r="I3078" i="17"/>
  <c r="I3094" i="17"/>
  <c r="I3121" i="17"/>
  <c r="I3139" i="17"/>
  <c r="I3160" i="17"/>
  <c r="I3198" i="17"/>
  <c r="I3223" i="17"/>
  <c r="I3247" i="17"/>
  <c r="I3264" i="17"/>
  <c r="I3293" i="17"/>
  <c r="I3309" i="17"/>
  <c r="I3326" i="17"/>
  <c r="I3343" i="17"/>
  <c r="I3359" i="17"/>
  <c r="I3386" i="17"/>
  <c r="I3413" i="17"/>
  <c r="I3429" i="17"/>
  <c r="I3445" i="17"/>
  <c r="I3461" i="17"/>
  <c r="I3491" i="17"/>
  <c r="I3507" i="17"/>
  <c r="I3531" i="17"/>
  <c r="I3548" i="17"/>
  <c r="I3567" i="17"/>
  <c r="I3584" i="17"/>
  <c r="I3600" i="17"/>
  <c r="I3628" i="17"/>
  <c r="I3654" i="17"/>
  <c r="I3680" i="17"/>
  <c r="I3725" i="17"/>
  <c r="I3774" i="17"/>
  <c r="I3841" i="17"/>
  <c r="I3850" i="17"/>
  <c r="I3870" i="17"/>
  <c r="I3882" i="17"/>
  <c r="I3908" i="17"/>
  <c r="I3926" i="17"/>
  <c r="I3943" i="17"/>
  <c r="I40" i="17"/>
  <c r="I110" i="17"/>
  <c r="I149" i="17"/>
  <c r="I211" i="17"/>
  <c r="I243" i="17"/>
  <c r="I312" i="17"/>
  <c r="I359" i="17"/>
  <c r="I421" i="17"/>
  <c r="I450" i="17"/>
  <c r="I487" i="17"/>
  <c r="I504" i="17"/>
  <c r="I521" i="17"/>
  <c r="I572" i="17"/>
  <c r="I584" i="17"/>
  <c r="I601" i="17"/>
  <c r="I620" i="17"/>
  <c r="I671" i="17"/>
  <c r="I715" i="17"/>
  <c r="I736" i="17"/>
  <c r="I787" i="17"/>
  <c r="I796" i="17"/>
  <c r="I804" i="17"/>
  <c r="I894" i="17"/>
  <c r="I932" i="17"/>
  <c r="I995" i="17"/>
  <c r="I1007" i="17"/>
  <c r="I1015" i="17"/>
  <c r="I1023" i="17"/>
  <c r="I1072" i="17"/>
  <c r="I1121" i="17"/>
  <c r="I1130" i="17"/>
  <c r="I1172" i="17"/>
  <c r="I1188" i="17"/>
  <c r="I1213" i="17"/>
  <c r="I1231" i="17"/>
  <c r="I1271" i="17"/>
  <c r="I1296" i="17"/>
  <c r="I1330" i="17"/>
  <c r="I1339" i="17"/>
  <c r="I1348" i="17"/>
  <c r="I1357" i="17"/>
  <c r="I1406" i="17"/>
  <c r="I1447" i="17"/>
  <c r="I1481" i="17"/>
  <c r="I1521" i="17"/>
  <c r="I1553" i="17"/>
  <c r="I1578" i="17"/>
  <c r="I1603" i="17"/>
  <c r="I1627" i="17"/>
  <c r="I1643" i="17"/>
  <c r="I1660" i="17"/>
  <c r="I1677" i="17"/>
  <c r="I1701" i="17"/>
  <c r="I1733" i="17"/>
  <c r="I1749" i="17"/>
  <c r="I1774" i="17"/>
  <c r="I1798" i="17"/>
  <c r="I1814" i="17"/>
  <c r="I1838" i="17"/>
  <c r="I1864" i="17"/>
  <c r="I1888" i="17"/>
  <c r="I1912" i="17"/>
  <c r="I1937" i="17"/>
  <c r="I1961" i="17"/>
  <c r="I1996" i="17"/>
  <c r="I2020" i="17"/>
  <c r="I2028" i="17"/>
  <c r="I2060" i="17"/>
  <c r="I2085" i="17"/>
  <c r="I2111" i="17"/>
  <c r="I2136" i="17"/>
  <c r="I2152" i="17"/>
  <c r="I2176" i="17"/>
  <c r="I2200" i="17"/>
  <c r="I2224" i="17"/>
  <c r="I2359" i="17"/>
  <c r="I2383" i="17"/>
  <c r="I2408" i="17"/>
  <c r="I2443" i="17"/>
  <c r="I2467" i="17"/>
  <c r="I2493" i="17"/>
  <c r="I2513" i="17"/>
  <c r="I2541" i="17"/>
  <c r="I2557" i="17"/>
  <c r="I2585" i="17"/>
  <c r="I2609" i="17"/>
  <c r="I2626" i="17"/>
  <c r="I2651" i="17"/>
  <c r="I2674" i="17"/>
  <c r="I2682" i="17"/>
  <c r="I2702" i="17"/>
  <c r="I2730" i="17"/>
  <c r="I2756" i="17"/>
  <c r="I2764" i="17"/>
  <c r="I2781" i="17"/>
  <c r="I2803" i="17"/>
  <c r="I2826" i="17"/>
  <c r="I2861" i="17"/>
  <c r="I2901" i="17"/>
  <c r="I2917" i="17"/>
  <c r="I2969" i="17"/>
  <c r="I2996" i="17"/>
  <c r="I3004" i="17"/>
  <c r="I3017" i="17"/>
  <c r="I3043" i="17"/>
  <c r="I3069" i="17"/>
  <c r="I3093" i="17"/>
  <c r="I3111" i="17"/>
  <c r="I3129" i="17"/>
  <c r="I3158" i="17"/>
  <c r="I3177" i="17"/>
  <c r="I3197" i="17"/>
  <c r="I3213" i="17"/>
  <c r="I3222" i="17"/>
  <c r="I3246" i="17"/>
  <c r="I3263" i="17"/>
  <c r="I3284" i="17"/>
  <c r="I3300" i="17"/>
  <c r="I3316" i="17"/>
  <c r="I3334" i="17"/>
  <c r="I3358" i="17"/>
  <c r="I3384" i="17"/>
  <c r="I3403" i="17"/>
  <c r="I3428" i="17"/>
  <c r="I3452" i="17"/>
  <c r="I3490" i="17"/>
  <c r="I3506" i="17"/>
  <c r="I3522" i="17"/>
  <c r="I3539" i="17"/>
  <c r="I3558" i="17"/>
  <c r="I3566" i="17"/>
  <c r="I3583" i="17"/>
  <c r="I3599" i="17"/>
  <c r="I3617" i="17"/>
  <c r="I3644" i="17"/>
  <c r="I3669" i="17"/>
  <c r="I3687" i="17"/>
  <c r="I3715" i="17"/>
  <c r="I3732" i="17"/>
  <c r="I3859" i="17"/>
  <c r="I3889" i="17"/>
  <c r="I3916" i="17"/>
  <c r="I3933" i="17"/>
  <c r="I1272" i="17"/>
  <c r="I1398" i="17"/>
  <c r="I1427" i="17"/>
  <c r="I1466" i="17"/>
  <c r="I1490" i="17"/>
  <c r="I1530" i="17"/>
  <c r="I1538" i="17"/>
  <c r="I1563" i="17"/>
  <c r="I1628" i="17"/>
  <c r="I1652" i="17"/>
  <c r="I1678" i="17"/>
  <c r="I1702" i="17"/>
  <c r="I1726" i="17"/>
  <c r="I2618" i="17"/>
  <c r="I2635" i="17"/>
  <c r="I2652" i="17"/>
  <c r="I2660" i="17"/>
  <c r="I2683" i="17"/>
  <c r="I2695" i="17"/>
  <c r="I2703" i="17"/>
  <c r="I2723" i="17"/>
  <c r="I2741" i="17"/>
  <c r="I2749" i="17"/>
  <c r="I2757" i="17"/>
  <c r="I2765" i="17"/>
  <c r="I2782" i="17"/>
  <c r="I2791" i="17"/>
  <c r="I2804" i="17"/>
  <c r="I2827" i="17"/>
  <c r="I2844" i="17"/>
  <c r="I2854" i="17"/>
  <c r="I2870" i="17"/>
  <c r="I2886" i="17"/>
  <c r="I2894" i="17"/>
  <c r="I2910" i="17"/>
  <c r="I2918" i="17"/>
  <c r="I2943" i="17"/>
  <c r="I2970" i="17"/>
  <c r="I2997" i="17"/>
  <c r="I3005" i="17"/>
  <c r="I3013" i="17"/>
  <c r="I3018" i="17"/>
  <c r="I3027" i="17"/>
  <c r="I3044" i="17"/>
  <c r="I3062" i="17"/>
  <c r="I3070" i="17"/>
  <c r="I3086" i="17"/>
  <c r="I3102" i="17"/>
  <c r="I3112" i="17"/>
  <c r="I3130" i="17"/>
  <c r="I3149" i="17"/>
  <c r="I3170" i="17"/>
  <c r="I3178" i="17"/>
  <c r="I3189" i="17"/>
  <c r="I3206" i="17"/>
  <c r="I3214" i="17"/>
  <c r="I3232" i="17"/>
  <c r="I3255" i="17"/>
  <c r="I3274" i="17"/>
  <c r="I3285" i="17"/>
  <c r="I3301" i="17"/>
  <c r="I3317" i="17"/>
  <c r="I3335" i="17"/>
  <c r="I3351" i="17"/>
  <c r="I3367" i="17"/>
  <c r="I3376" i="17"/>
  <c r="I3395" i="17"/>
  <c r="I3404" i="17"/>
  <c r="I3421" i="17"/>
  <c r="I3437" i="17"/>
  <c r="I3453" i="17"/>
  <c r="I3471" i="17"/>
  <c r="I3482" i="17"/>
  <c r="I3499" i="17"/>
  <c r="I3515" i="17"/>
  <c r="I3523" i="17"/>
  <c r="I3540" i="17"/>
  <c r="I3559" i="17"/>
  <c r="I3576" i="17"/>
  <c r="I3592" i="17"/>
  <c r="I3608" i="17"/>
  <c r="I3620" i="17"/>
  <c r="I3636" i="17"/>
  <c r="I3645" i="17"/>
  <c r="I3662" i="17"/>
  <c r="I3670" i="17"/>
  <c r="I3688" i="17"/>
  <c r="I3696" i="17"/>
  <c r="I3705" i="17"/>
  <c r="I3716" i="17"/>
  <c r="I3733" i="17"/>
  <c r="I3752" i="17"/>
  <c r="I3765" i="17"/>
  <c r="I3779" i="17"/>
  <c r="I3860" i="17"/>
  <c r="I3890" i="17"/>
  <c r="I3899" i="17"/>
  <c r="I3917" i="17"/>
  <c r="I3934" i="17"/>
  <c r="I3817" i="17"/>
  <c r="I15" i="17"/>
  <c r="I34" i="17"/>
  <c r="I47" i="17"/>
  <c r="I73" i="17"/>
  <c r="I83" i="17"/>
  <c r="I92" i="17"/>
  <c r="I106" i="17"/>
  <c r="I132" i="17"/>
  <c r="I162" i="17"/>
  <c r="I187" i="17"/>
  <c r="I203" i="17"/>
  <c r="I227" i="17"/>
  <c r="I293" i="17"/>
  <c r="I342" i="17"/>
  <c r="I376" i="17"/>
  <c r="I394" i="17"/>
  <c r="I430" i="17"/>
  <c r="I530" i="17"/>
  <c r="I543" i="17"/>
  <c r="I552" i="17"/>
  <c r="I561" i="17"/>
  <c r="I592" i="17"/>
  <c r="I609" i="17"/>
  <c r="I661" i="17"/>
  <c r="I712" i="17"/>
  <c r="I837" i="17"/>
  <c r="I902" i="17"/>
  <c r="I962" i="17"/>
  <c r="I978" i="17"/>
  <c r="I1092" i="17"/>
  <c r="I1156" i="17"/>
  <c r="I1180" i="17"/>
  <c r="I1205" i="17"/>
  <c r="I1225" i="17"/>
  <c r="I1263" i="17"/>
  <c r="I1288" i="17"/>
  <c r="I1367" i="17"/>
  <c r="I1397" i="17"/>
  <c r="I1426" i="17"/>
  <c r="I1473" i="17"/>
  <c r="I1505" i="17"/>
  <c r="I1537" i="17"/>
  <c r="I1595" i="17"/>
  <c r="I1611" i="17"/>
  <c r="I1635" i="17"/>
  <c r="I1668" i="17"/>
  <c r="I1685" i="17"/>
  <c r="I1709" i="17"/>
  <c r="I1717" i="17"/>
  <c r="I1741" i="17"/>
  <c r="I1765" i="17"/>
  <c r="I1790" i="17"/>
  <c r="I1806" i="17"/>
  <c r="I1830" i="17"/>
  <c r="I1856" i="17"/>
  <c r="I1880" i="17"/>
  <c r="I1904" i="17"/>
  <c r="I1929" i="17"/>
  <c r="I1945" i="17"/>
  <c r="I1969" i="17"/>
  <c r="I1988" i="17"/>
  <c r="I2004" i="17"/>
  <c r="I2036" i="17"/>
  <c r="I2052" i="17"/>
  <c r="I2077" i="17"/>
  <c r="I2094" i="17"/>
  <c r="I2119" i="17"/>
  <c r="I2144" i="17"/>
  <c r="I2160" i="17"/>
  <c r="I2184" i="17"/>
  <c r="I2208" i="17"/>
  <c r="I2216" i="17"/>
  <c r="I2257" i="17"/>
  <c r="I2375" i="17"/>
  <c r="I2391" i="17"/>
  <c r="I2416" i="17"/>
  <c r="I2424" i="17"/>
  <c r="I2451" i="17"/>
  <c r="I2475" i="17"/>
  <c r="I2483" i="17"/>
  <c r="I2522" i="17"/>
  <c r="I2532" i="17"/>
  <c r="I2567" i="17"/>
  <c r="I2593" i="17"/>
  <c r="I2617" i="17"/>
  <c r="I2643" i="17"/>
  <c r="I2668" i="17"/>
  <c r="I2722" i="17"/>
  <c r="I2740" i="17"/>
  <c r="I2773" i="17"/>
  <c r="I2790" i="17"/>
  <c r="I2817" i="17"/>
  <c r="I2843" i="17"/>
  <c r="I2853" i="17"/>
  <c r="I2877" i="17"/>
  <c r="I2885" i="17"/>
  <c r="I2909" i="17"/>
  <c r="I2942" i="17"/>
  <c r="I2981" i="17"/>
  <c r="I3026" i="17"/>
  <c r="I3052" i="17"/>
  <c r="I3077" i="17"/>
  <c r="I3101" i="17"/>
  <c r="I3254" i="17"/>
  <c r="I3273" i="17"/>
  <c r="I3292" i="17"/>
  <c r="I3308" i="17"/>
  <c r="I3325" i="17"/>
  <c r="I3350" i="17"/>
  <c r="I3374" i="17"/>
  <c r="I3394" i="17"/>
  <c r="I3420" i="17"/>
  <c r="I3444" i="17"/>
  <c r="I3460" i="17"/>
  <c r="I3481" i="17"/>
  <c r="I3498" i="17"/>
  <c r="I3514" i="17"/>
  <c r="I3530" i="17"/>
  <c r="I3547" i="17"/>
  <c r="I3575" i="17"/>
  <c r="I3591" i="17"/>
  <c r="I3607" i="17"/>
  <c r="I3635" i="17"/>
  <c r="I3661" i="17"/>
  <c r="I3679" i="17"/>
  <c r="I3704" i="17"/>
  <c r="I3773" i="17"/>
  <c r="I3831" i="17"/>
  <c r="I3849" i="17"/>
  <c r="I3869" i="17"/>
  <c r="I3898" i="17"/>
  <c r="I3925" i="17"/>
  <c r="I3816" i="17"/>
  <c r="I26" i="17"/>
  <c r="I36" i="17"/>
  <c r="I39" i="17"/>
  <c r="I49" i="17"/>
  <c r="I74" i="17"/>
  <c r="I99" i="17"/>
  <c r="I107" i="17"/>
  <c r="I172" i="17"/>
  <c r="I188" i="17"/>
  <c r="I204" i="17"/>
  <c r="I220" i="17"/>
  <c r="I236" i="17"/>
  <c r="I244" i="17"/>
  <c r="I274" i="17"/>
  <c r="I294" i="17"/>
  <c r="I304" i="17"/>
  <c r="I334" i="17"/>
  <c r="I351" i="17"/>
  <c r="I368" i="17"/>
  <c r="I377" i="17"/>
  <c r="I387" i="17"/>
  <c r="I395" i="17"/>
  <c r="I403" i="17"/>
  <c r="I422" i="17"/>
  <c r="I443" i="17"/>
  <c r="I451" i="17"/>
  <c r="I461" i="17"/>
  <c r="I488" i="17"/>
  <c r="I505" i="17"/>
  <c r="I514" i="17"/>
  <c r="I522" i="17"/>
  <c r="I563" i="17"/>
  <c r="I610" i="17"/>
  <c r="I622" i="17"/>
  <c r="I717" i="17"/>
  <c r="I713" i="17"/>
  <c r="I737" i="17"/>
  <c r="I847" i="17"/>
  <c r="I859" i="17"/>
  <c r="I869" i="17"/>
  <c r="I878" i="17"/>
  <c r="I886" i="17"/>
  <c r="I895" i="17"/>
  <c r="I903" i="17"/>
  <c r="I916" i="17"/>
  <c r="I933" i="17"/>
  <c r="I946" i="17"/>
  <c r="I963" i="17"/>
  <c r="I979" i="17"/>
  <c r="I988" i="17"/>
  <c r="I1008" i="17"/>
  <c r="I1041" i="17"/>
  <c r="I1050" i="17"/>
  <c r="I1059" i="17"/>
  <c r="I1081" i="17"/>
  <c r="I1113" i="17"/>
  <c r="I1149" i="17"/>
  <c r="I1165" i="17"/>
  <c r="I1181" i="17"/>
  <c r="I1197" i="17"/>
  <c r="I1214" i="17"/>
  <c r="I1238" i="17"/>
  <c r="I1256" i="17"/>
  <c r="I1368" i="17"/>
  <c r="I1407" i="17"/>
  <c r="I1438" i="17"/>
  <c r="I1474" i="17"/>
  <c r="I1498" i="17"/>
  <c r="I1522" i="17"/>
  <c r="I1546" i="17"/>
  <c r="I1579" i="17"/>
  <c r="I1587" i="17"/>
  <c r="I1620" i="17"/>
  <c r="I1644" i="17"/>
  <c r="I1669" i="17"/>
  <c r="I1694" i="17"/>
  <c r="I1710" i="17"/>
  <c r="I1734" i="17"/>
  <c r="I1750" i="17"/>
  <c r="I1766" i="17"/>
  <c r="I1783" i="17"/>
  <c r="I1799" i="17"/>
  <c r="I1815" i="17"/>
  <c r="I1823" i="17"/>
  <c r="I1840" i="17"/>
  <c r="I1849" i="17"/>
  <c r="I1865" i="17"/>
  <c r="I1881" i="17"/>
  <c r="I1897" i="17"/>
  <c r="I1905" i="17"/>
  <c r="I1922" i="17"/>
  <c r="I1938" i="17"/>
  <c r="I1954" i="17"/>
  <c r="I1970" i="17"/>
  <c r="I1979" i="17"/>
  <c r="I1997" i="17"/>
  <c r="I2013" i="17"/>
  <c r="I2029" i="17"/>
  <c r="I2045" i="17"/>
  <c r="I2061" i="17"/>
  <c r="I2078" i="17"/>
  <c r="I2095" i="17"/>
  <c r="I2112" i="17"/>
  <c r="I2120" i="17"/>
  <c r="I2137" i="17"/>
  <c r="I2145" i="17"/>
  <c r="I2161" i="17"/>
  <c r="I2177" i="17"/>
  <c r="I2217" i="17"/>
  <c r="I28" i="17"/>
  <c r="I37" i="17"/>
  <c r="I42" i="17"/>
  <c r="I51" i="17"/>
  <c r="I58" i="17"/>
  <c r="I77" i="17"/>
  <c r="I89" i="17"/>
  <c r="I101" i="17"/>
  <c r="I95" i="17"/>
  <c r="I135" i="17"/>
  <c r="I144" i="17"/>
  <c r="I153" i="17"/>
  <c r="I166" i="17"/>
  <c r="I178" i="17"/>
  <c r="I191" i="17"/>
  <c r="I197" i="17"/>
  <c r="I206" i="17"/>
  <c r="I214" i="17"/>
  <c r="I222" i="17"/>
  <c r="I230" i="17"/>
  <c r="I238" i="17"/>
  <c r="I246" i="17"/>
  <c r="I254" i="17"/>
  <c r="I265" i="17"/>
  <c r="I277" i="17"/>
  <c r="I286" i="17"/>
  <c r="I296" i="17"/>
  <c r="I307" i="17"/>
  <c r="I315" i="17"/>
  <c r="I326" i="17"/>
  <c r="I336" i="17"/>
  <c r="I345" i="17"/>
  <c r="I353" i="17"/>
  <c r="I362" i="17"/>
  <c r="I371" i="17"/>
  <c r="I379" i="17"/>
  <c r="I389" i="17"/>
  <c r="I396" i="17"/>
  <c r="I406" i="17"/>
  <c r="I416" i="17"/>
  <c r="I424" i="17"/>
  <c r="I433" i="17"/>
  <c r="I445" i="17"/>
  <c r="I453" i="17"/>
  <c r="I463" i="17"/>
  <c r="I471" i="17"/>
  <c r="I482" i="17"/>
  <c r="I491" i="17"/>
  <c r="I498" i="17"/>
  <c r="I507" i="17"/>
  <c r="I516" i="17"/>
  <c r="I525" i="17"/>
  <c r="I534" i="17"/>
  <c r="I547" i="17"/>
  <c r="I555" i="17"/>
  <c r="I565" i="17"/>
  <c r="I578" i="17"/>
  <c r="I587" i="17"/>
  <c r="I596" i="17"/>
  <c r="I604" i="17"/>
  <c r="I613" i="17"/>
  <c r="I624" i="17"/>
  <c r="I654" i="17"/>
  <c r="I664" i="17"/>
  <c r="I674" i="17"/>
  <c r="I683" i="17"/>
  <c r="I692" i="17"/>
  <c r="I704" i="17"/>
  <c r="I709" i="17"/>
  <c r="I721" i="17"/>
  <c r="I746" i="17"/>
  <c r="I754" i="17"/>
  <c r="I771" i="17"/>
  <c r="I781" i="17"/>
  <c r="I790" i="17"/>
  <c r="I799" i="17"/>
  <c r="I807" i="17"/>
  <c r="I817" i="17"/>
  <c r="I828" i="17"/>
  <c r="I840" i="17"/>
  <c r="I849" i="17"/>
  <c r="I861" i="17"/>
  <c r="I872" i="17"/>
  <c r="I880" i="17"/>
  <c r="I889" i="17"/>
  <c r="I897" i="17"/>
  <c r="I906" i="17"/>
  <c r="I918" i="17"/>
  <c r="I927" i="17"/>
  <c r="I935" i="17"/>
  <c r="I948" i="17"/>
  <c r="I956" i="17"/>
  <c r="I965" i="17"/>
  <c r="I973" i="17"/>
  <c r="I981" i="17"/>
  <c r="I990" i="17"/>
  <c r="I999" i="17"/>
  <c r="I1010" i="17"/>
  <c r="I1018" i="17"/>
  <c r="I1026" i="17"/>
  <c r="I1035" i="17"/>
  <c r="I1043" i="17"/>
  <c r="I1052" i="17"/>
  <c r="I1061" i="17"/>
  <c r="I1075" i="17"/>
  <c r="I1083" i="17"/>
  <c r="I1095" i="17"/>
  <c r="I1115" i="17"/>
  <c r="I1124" i="17"/>
  <c r="I1136" i="17"/>
  <c r="I1151" i="17"/>
  <c r="I1159" i="17"/>
  <c r="I1167" i="17"/>
  <c r="I1175" i="17"/>
  <c r="I1183" i="17"/>
  <c r="I59" i="17"/>
  <c r="I79" i="17"/>
  <c r="I90" i="17"/>
  <c r="I102" i="17"/>
  <c r="I97" i="17"/>
  <c r="I128" i="17"/>
  <c r="I215" i="17"/>
  <c r="I247" i="17"/>
  <c r="I267" i="17"/>
  <c r="I308" i="17"/>
  <c r="I328" i="17"/>
  <c r="I346" i="17"/>
  <c r="I372" i="17"/>
  <c r="I425" i="17"/>
  <c r="I435" i="17"/>
  <c r="I454" i="17"/>
  <c r="I464" i="17"/>
  <c r="I483" i="17"/>
  <c r="I499" i="17"/>
  <c r="I517" i="17"/>
  <c r="I526" i="17"/>
  <c r="I536" i="17"/>
  <c r="I548" i="17"/>
  <c r="I557" i="17"/>
  <c r="I579" i="17"/>
  <c r="I588" i="17"/>
  <c r="I597" i="17"/>
  <c r="I605" i="17"/>
  <c r="I615" i="17"/>
  <c r="I625" i="17"/>
  <c r="I718" i="17"/>
  <c r="I772" i="17"/>
  <c r="I782" i="17"/>
  <c r="I800" i="17"/>
  <c r="I830" i="17"/>
  <c r="I898" i="17"/>
  <c r="I966" i="17"/>
  <c r="I1000" i="17"/>
  <c r="I1019" i="17"/>
  <c r="I1184" i="17"/>
  <c r="I1218" i="17"/>
  <c r="I1245" i="17"/>
  <c r="I1259" i="17"/>
  <c r="I1402" i="17"/>
  <c r="I1422" i="17"/>
  <c r="I1457" i="17"/>
  <c r="I1469" i="17"/>
  <c r="I1485" i="17"/>
  <c r="I1509" i="17"/>
  <c r="I1533" i="17"/>
  <c r="I1549" i="17"/>
  <c r="I1599" i="17"/>
  <c r="I1631" i="17"/>
  <c r="I1656" i="17"/>
  <c r="I1697" i="17"/>
  <c r="I1737" i="17"/>
  <c r="I1769" i="17"/>
  <c r="I1810" i="17"/>
  <c r="I1844" i="17"/>
  <c r="I1876" i="17"/>
  <c r="I1900" i="17"/>
  <c r="I1925" i="17"/>
  <c r="I1965" i="17"/>
  <c r="I2000" i="17"/>
  <c r="I2032" i="17"/>
  <c r="I2064" i="17"/>
  <c r="I2099" i="17"/>
  <c r="I2132" i="17"/>
  <c r="I2156" i="17"/>
  <c r="I2180" i="17"/>
  <c r="I2212" i="17"/>
  <c r="I2252" i="17"/>
  <c r="I2379" i="17"/>
  <c r="I2404" i="17"/>
  <c r="I2447" i="17"/>
  <c r="I2487" i="17"/>
  <c r="I2527" i="17"/>
  <c r="I2563" i="17"/>
  <c r="I2589" i="17"/>
  <c r="I2622" i="17"/>
  <c r="I2647" i="17"/>
  <c r="I2670" i="17"/>
  <c r="I2698" i="17"/>
  <c r="I2736" i="17"/>
  <c r="I2744" i="17"/>
  <c r="I2777" i="17"/>
  <c r="I2830" i="17"/>
  <c r="I2849" i="17"/>
  <c r="I2865" i="17"/>
  <c r="I2881" i="17"/>
  <c r="I2913" i="17"/>
  <c r="I2946" i="17"/>
  <c r="I2992" i="17"/>
  <c r="I3008" i="17"/>
  <c r="I3021" i="17"/>
  <c r="I3039" i="17"/>
  <c r="I3065" i="17"/>
  <c r="I3097" i="17"/>
  <c r="I3133" i="17"/>
  <c r="I3173" i="17"/>
  <c r="I3209" i="17"/>
  <c r="I3250" i="17"/>
  <c r="I3296" i="17"/>
  <c r="I3329" i="17"/>
  <c r="I3354" i="17"/>
  <c r="I3390" i="17"/>
  <c r="I3424" i="17"/>
  <c r="I3448" i="17"/>
  <c r="I3486" i="17"/>
  <c r="I3518" i="17"/>
  <c r="I3571" i="17"/>
  <c r="I3603" i="17"/>
  <c r="I3648" i="17"/>
  <c r="I3665" i="17"/>
  <c r="I3699" i="17"/>
  <c r="I3719" i="17"/>
  <c r="I3768" i="17"/>
  <c r="I3845" i="17"/>
  <c r="I3873" i="17"/>
  <c r="I3912" i="17"/>
  <c r="I3929" i="17"/>
  <c r="I1584" i="17"/>
  <c r="I1593" i="17"/>
  <c r="I1601" i="17"/>
  <c r="I1609" i="17"/>
  <c r="I1617" i="17"/>
  <c r="I1625" i="17"/>
  <c r="I1633" i="17"/>
  <c r="I1641" i="17"/>
  <c r="I1649" i="17"/>
  <c r="I1658" i="17"/>
  <c r="I1666" i="17"/>
  <c r="I1674" i="17"/>
  <c r="I1683" i="17"/>
  <c r="I1691" i="17"/>
  <c r="I1699" i="17"/>
  <c r="I1707" i="17"/>
  <c r="I1715" i="17"/>
  <c r="I1723" i="17"/>
  <c r="I1731" i="17"/>
  <c r="I1739" i="17"/>
  <c r="I1747" i="17"/>
  <c r="I1755" i="17"/>
  <c r="I1763" i="17"/>
  <c r="I1771" i="17"/>
  <c r="I1780" i="17"/>
  <c r="I1788" i="17"/>
  <c r="I1796" i="17"/>
  <c r="I1804" i="17"/>
  <c r="I1812" i="17"/>
  <c r="I1820" i="17"/>
  <c r="I1828" i="17"/>
  <c r="I1836" i="17"/>
  <c r="I1846" i="17"/>
  <c r="I1854" i="17"/>
  <c r="I1862" i="17"/>
  <c r="I1870" i="17"/>
  <c r="I1878" i="17"/>
  <c r="I1886" i="17"/>
  <c r="I1894" i="17"/>
  <c r="I1902" i="17"/>
  <c r="I1910" i="17"/>
  <c r="I1919" i="17"/>
  <c r="I1927" i="17"/>
  <c r="I1935" i="17"/>
  <c r="I1943" i="17"/>
  <c r="I1951" i="17"/>
  <c r="I1959" i="17"/>
  <c r="I1967" i="17"/>
  <c r="I1976" i="17"/>
  <c r="I1986" i="17"/>
  <c r="I1994" i="17"/>
  <c r="I2002" i="17"/>
  <c r="I2010" i="17"/>
  <c r="I2018" i="17"/>
  <c r="I2026" i="17"/>
  <c r="I2034" i="17"/>
  <c r="I2042" i="17"/>
  <c r="I2050" i="17"/>
  <c r="I2058" i="17"/>
  <c r="I2066" i="17"/>
  <c r="I2075" i="17"/>
  <c r="I2083" i="17"/>
  <c r="I2092" i="17"/>
  <c r="I2101" i="17"/>
  <c r="I2109" i="17"/>
  <c r="I2117" i="17"/>
  <c r="I2125" i="17"/>
  <c r="I2134" i="17"/>
  <c r="I2142" i="17"/>
  <c r="I2150" i="17"/>
  <c r="I2158" i="17"/>
  <c r="I2166" i="17"/>
  <c r="I2174" i="17"/>
  <c r="I2182" i="17"/>
  <c r="I2190" i="17"/>
  <c r="I2198" i="17"/>
  <c r="I2206" i="17"/>
  <c r="I2214" i="17"/>
  <c r="I2222" i="17"/>
  <c r="I2230" i="17"/>
  <c r="I2254" i="17"/>
  <c r="I2264" i="17"/>
  <c r="I2365" i="17"/>
  <c r="I2373" i="17"/>
  <c r="I2381" i="17"/>
  <c r="I2389" i="17"/>
  <c r="I2398" i="17"/>
  <c r="I2406" i="17"/>
  <c r="I2414" i="17"/>
  <c r="I2422" i="17"/>
  <c r="I2430" i="17"/>
  <c r="I2439" i="17"/>
  <c r="I2449" i="17"/>
  <c r="I2457" i="17"/>
  <c r="I2465" i="17"/>
  <c r="I2473" i="17"/>
  <c r="I2481" i="17"/>
  <c r="I2490" i="17"/>
  <c r="I2500" i="17"/>
  <c r="I2511" i="17"/>
  <c r="I2519" i="17"/>
  <c r="I2530" i="17"/>
  <c r="I2539" i="17"/>
  <c r="I2547" i="17"/>
  <c r="I2555" i="17"/>
  <c r="I2565" i="17"/>
  <c r="I2575" i="17"/>
  <c r="I2583" i="17"/>
  <c r="I2591" i="17"/>
  <c r="I2599" i="17"/>
  <c r="I2607" i="17"/>
  <c r="I2615" i="17"/>
  <c r="I2624" i="17"/>
  <c r="I2632" i="17"/>
  <c r="I2641" i="17"/>
  <c r="I2649" i="17"/>
  <c r="I2657" i="17"/>
  <c r="I2672" i="17"/>
  <c r="I2680" i="17"/>
  <c r="I2688" i="17"/>
  <c r="I2666" i="17"/>
  <c r="I2700" i="17"/>
  <c r="I2708" i="17"/>
  <c r="I2719" i="17"/>
  <c r="I2728" i="17"/>
  <c r="I2738" i="17"/>
  <c r="I2746" i="17"/>
  <c r="I2754" i="17"/>
  <c r="I2762" i="17"/>
  <c r="I2771" i="17"/>
  <c r="I2779" i="17"/>
  <c r="I2787" i="17"/>
  <c r="I2801" i="17"/>
  <c r="I2797" i="17"/>
  <c r="I2815" i="17"/>
  <c r="I2824" i="17"/>
  <c r="I2833" i="17"/>
  <c r="I2841" i="17"/>
  <c r="I2851" i="17"/>
  <c r="I2859" i="17"/>
  <c r="I2867" i="17"/>
  <c r="I2875" i="17"/>
  <c r="I2883" i="17"/>
  <c r="I2847" i="17"/>
  <c r="I2899" i="17"/>
  <c r="I2907" i="17"/>
  <c r="I2915" i="17"/>
  <c r="I2932" i="17"/>
  <c r="I2940" i="17"/>
  <c r="I2948" i="17"/>
  <c r="I2987" i="17"/>
  <c r="I2994" i="17"/>
  <c r="I3002" i="17"/>
  <c r="I3010" i="17"/>
  <c r="I2979" i="17"/>
  <c r="I3015" i="17"/>
  <c r="I3024" i="17"/>
  <c r="I3032" i="17"/>
  <c r="I3041" i="17"/>
  <c r="I3049" i="17"/>
  <c r="I3059" i="17"/>
  <c r="I3067" i="17"/>
  <c r="I3075" i="17"/>
  <c r="I3083" i="17"/>
  <c r="I3091" i="17"/>
  <c r="I3099" i="17"/>
  <c r="I3108" i="17"/>
  <c r="I3117" i="17"/>
  <c r="I3127" i="17"/>
  <c r="I3136" i="17"/>
  <c r="I3146" i="17"/>
  <c r="I3154" i="17"/>
  <c r="I3167" i="17"/>
  <c r="I3175" i="17"/>
  <c r="I3186" i="17"/>
  <c r="I3195" i="17"/>
  <c r="I3203" i="17"/>
  <c r="I3211" i="17"/>
  <c r="I3219" i="17"/>
  <c r="I3229" i="17"/>
  <c r="I3243" i="17"/>
  <c r="I3252" i="17"/>
  <c r="I3261" i="17"/>
  <c r="I3271" i="17"/>
  <c r="I3282" i="17"/>
  <c r="I3290" i="17"/>
  <c r="I3298" i="17"/>
  <c r="I3306" i="17"/>
  <c r="I3314" i="17"/>
  <c r="I3323" i="17"/>
  <c r="I3331" i="17"/>
  <c r="I3340" i="17"/>
  <c r="I3348" i="17"/>
  <c r="I3356" i="17"/>
  <c r="I3364" i="17"/>
  <c r="I3372" i="17"/>
  <c r="I3382" i="17"/>
  <c r="I3392" i="17"/>
  <c r="I3401" i="17"/>
  <c r="I3410" i="17"/>
  <c r="I3418" i="17"/>
  <c r="I3426" i="17"/>
  <c r="I3434" i="17"/>
  <c r="I3442" i="17"/>
  <c r="I3450" i="17"/>
  <c r="I3458" i="17"/>
  <c r="I3466" i="17"/>
  <c r="I3479" i="17"/>
  <c r="I3488" i="17"/>
  <c r="I3496" i="17"/>
  <c r="I3504" i="17"/>
  <c r="I3512" i="17"/>
  <c r="I3520" i="17"/>
  <c r="I3528" i="17"/>
  <c r="I3537" i="17"/>
  <c r="I3545" i="17"/>
  <c r="I3556" i="17"/>
  <c r="I3564" i="17"/>
  <c r="I3573" i="17"/>
  <c r="I3581" i="17"/>
  <c r="I3589" i="17"/>
  <c r="I3597" i="17"/>
  <c r="I3605" i="17"/>
  <c r="I3614" i="17"/>
  <c r="I3625" i="17"/>
  <c r="I3633" i="17"/>
  <c r="I3642" i="17"/>
  <c r="I3651" i="17"/>
  <c r="I3659" i="17"/>
  <c r="I3667" i="17"/>
  <c r="I3677" i="17"/>
  <c r="I3685" i="17"/>
  <c r="I3693" i="17"/>
  <c r="I3701" i="17"/>
  <c r="I3713" i="17"/>
  <c r="I3721" i="17"/>
  <c r="I3730" i="17"/>
  <c r="I3746" i="17"/>
  <c r="I3762" i="17"/>
  <c r="I3770" i="17"/>
  <c r="I3756" i="17"/>
  <c r="I3838" i="17"/>
  <c r="I3847" i="17"/>
  <c r="I3856" i="17"/>
  <c r="I3867" i="17"/>
  <c r="I3875" i="17"/>
  <c r="I3887" i="17"/>
  <c r="I3896" i="17"/>
  <c r="I3904" i="17"/>
  <c r="I3914" i="17"/>
  <c r="I3923" i="17"/>
  <c r="I3931" i="17"/>
  <c r="I3940" i="17"/>
  <c r="I3948" i="17"/>
  <c r="I16" i="17"/>
  <c r="I25" i="17"/>
  <c r="I33" i="17"/>
  <c r="I38" i="17"/>
  <c r="I46" i="17"/>
  <c r="I55" i="17"/>
  <c r="I69" i="17"/>
  <c r="I82" i="17"/>
  <c r="I96" i="17"/>
  <c r="I105" i="17"/>
  <c r="I109" i="17"/>
  <c r="I115" i="17"/>
  <c r="I131" i="17"/>
  <c r="I140" i="17"/>
  <c r="I148" i="17"/>
  <c r="I161" i="17"/>
  <c r="I170" i="17"/>
  <c r="I183" i="17"/>
  <c r="I192" i="17"/>
  <c r="I202" i="17"/>
  <c r="I210" i="17"/>
  <c r="I218" i="17"/>
  <c r="I226" i="17"/>
  <c r="I234" i="17"/>
  <c r="I242" i="17"/>
  <c r="I250" i="17"/>
  <c r="I259" i="17"/>
  <c r="I271" i="17"/>
  <c r="I281" i="17"/>
  <c r="I292" i="17"/>
  <c r="I302" i="17"/>
  <c r="I311" i="17"/>
  <c r="I323" i="17"/>
  <c r="I331" i="17"/>
  <c r="I341" i="17"/>
  <c r="I349" i="17"/>
  <c r="I358" i="17"/>
  <c r="I366" i="17"/>
  <c r="I375" i="17"/>
  <c r="I384" i="17"/>
  <c r="I393" i="17"/>
  <c r="I401" i="17"/>
  <c r="I411" i="17"/>
  <c r="I420" i="17"/>
  <c r="I429" i="17"/>
  <c r="I441" i="17"/>
  <c r="I449" i="17"/>
  <c r="I458" i="17"/>
  <c r="I467" i="17"/>
  <c r="I476" i="17"/>
  <c r="I486" i="17"/>
  <c r="I496" i="17"/>
  <c r="I503" i="17"/>
  <c r="I511" i="17"/>
  <c r="I520" i="17"/>
  <c r="I529" i="17"/>
  <c r="I539" i="17"/>
  <c r="I551" i="17"/>
  <c r="I560" i="17"/>
  <c r="I571" i="17"/>
  <c r="I582" i="17"/>
  <c r="I591" i="17"/>
  <c r="I600" i="17"/>
  <c r="I608" i="17"/>
  <c r="I619" i="17"/>
  <c r="I650" i="17"/>
  <c r="I659" i="17"/>
  <c r="I670" i="17"/>
  <c r="I678" i="17"/>
  <c r="I687" i="17"/>
  <c r="I702" i="17"/>
  <c r="I714" i="17"/>
  <c r="I710" i="17"/>
  <c r="I735" i="17"/>
  <c r="I750" i="17"/>
  <c r="I767" i="17"/>
  <c r="I776" i="17"/>
  <c r="I786" i="17"/>
  <c r="I795" i="17"/>
  <c r="I803" i="17"/>
  <c r="I812" i="17"/>
  <c r="I824" i="17"/>
  <c r="I836" i="17"/>
  <c r="I845" i="17"/>
  <c r="I856" i="17"/>
  <c r="I867" i="17"/>
  <c r="I876" i="17"/>
  <c r="I884" i="17"/>
  <c r="I893" i="17"/>
  <c r="I901" i="17"/>
  <c r="I910" i="17"/>
  <c r="I923" i="17"/>
  <c r="I931" i="17"/>
  <c r="I938" i="17"/>
  <c r="I961" i="17"/>
  <c r="I969" i="17"/>
  <c r="I977" i="17"/>
  <c r="I985" i="17"/>
  <c r="I994" i="17"/>
  <c r="I1004" i="17"/>
  <c r="I1014" i="17"/>
  <c r="I1022" i="17"/>
  <c r="I1031" i="17"/>
  <c r="I1039" i="17"/>
  <c r="I1048" i="17"/>
  <c r="I1056" i="17"/>
  <c r="I1066" i="17"/>
  <c r="I1079" i="17"/>
  <c r="I1091" i="17"/>
  <c r="I1105" i="17"/>
  <c r="I1120" i="17"/>
  <c r="I1129" i="17"/>
  <c r="I1147" i="17"/>
  <c r="I1155" i="17"/>
  <c r="I1163" i="17"/>
  <c r="I1171" i="17"/>
  <c r="I1179" i="17"/>
  <c r="I1187" i="17"/>
  <c r="I1195" i="17"/>
  <c r="I1204" i="17"/>
  <c r="I1212" i="17"/>
  <c r="I1230" i="17"/>
  <c r="I1224" i="17"/>
  <c r="I1250" i="17"/>
  <c r="I1262" i="17"/>
  <c r="I1270" i="17"/>
  <c r="I1279" i="17"/>
  <c r="I1287" i="17"/>
  <c r="I1295" i="17"/>
  <c r="I1308" i="17"/>
  <c r="I1315" i="17"/>
  <c r="I1329" i="17"/>
  <c r="I1338" i="17"/>
  <c r="I1347" i="17"/>
  <c r="I1356" i="17"/>
  <c r="I1366" i="17"/>
  <c r="I1374" i="17"/>
  <c r="I1382" i="17"/>
  <c r="I1392" i="17"/>
  <c r="I1405" i="17"/>
  <c r="I1417" i="17"/>
  <c r="I1425" i="17"/>
  <c r="I1435" i="17"/>
  <c r="I1446" i="17"/>
  <c r="I1464" i="17"/>
  <c r="I1472" i="17"/>
  <c r="I1480" i="17"/>
  <c r="I1488" i="17"/>
  <c r="I1496" i="17"/>
  <c r="I1504" i="17"/>
  <c r="I1512" i="17"/>
  <c r="I1520" i="17"/>
  <c r="I1528" i="17"/>
  <c r="I1536" i="17"/>
  <c r="I1544" i="17"/>
  <c r="I1552" i="17"/>
  <c r="I1561" i="17"/>
  <c r="I1569" i="17"/>
  <c r="I1577" i="17"/>
  <c r="I1585" i="17"/>
  <c r="I1594" i="17"/>
  <c r="I1602" i="17"/>
  <c r="I1610" i="17"/>
  <c r="I1618" i="17"/>
  <c r="I1626" i="17"/>
  <c r="I1634" i="17"/>
  <c r="I1642" i="17"/>
  <c r="I1650" i="17"/>
  <c r="I1659" i="17"/>
  <c r="I1667" i="17"/>
  <c r="I1675" i="17"/>
  <c r="I1684" i="17"/>
  <c r="I1692" i="17"/>
  <c r="I1700" i="17"/>
  <c r="I1708" i="17"/>
  <c r="I1716" i="17"/>
  <c r="I1724" i="17"/>
  <c r="I1732" i="17"/>
  <c r="I1740" i="17"/>
  <c r="I1748" i="17"/>
  <c r="I1756" i="17"/>
  <c r="I1764" i="17"/>
  <c r="I1773" i="17"/>
  <c r="I1781" i="17"/>
  <c r="I1789" i="17"/>
  <c r="I1797" i="17"/>
  <c r="I1805" i="17"/>
  <c r="I1813" i="17"/>
  <c r="I1821" i="17"/>
  <c r="I1829" i="17"/>
  <c r="I1837" i="17"/>
  <c r="I1847" i="17"/>
  <c r="I1855" i="17"/>
  <c r="I1863" i="17"/>
  <c r="I1871" i="17"/>
  <c r="I1879" i="17"/>
  <c r="I1887" i="17"/>
  <c r="I1895" i="17"/>
  <c r="I1903" i="17"/>
  <c r="I1911" i="17"/>
  <c r="I1920" i="17"/>
  <c r="I1928" i="17"/>
  <c r="I1936" i="17"/>
  <c r="I1944" i="17"/>
  <c r="I1952" i="17"/>
  <c r="I1960" i="17"/>
  <c r="I1968" i="17"/>
  <c r="I1977" i="17"/>
  <c r="I1987" i="17"/>
  <c r="I1995" i="17"/>
  <c r="I2003" i="17"/>
  <c r="I2011" i="17"/>
  <c r="I2019" i="17"/>
  <c r="I2027" i="17"/>
  <c r="I2035" i="17"/>
  <c r="I2043" i="17"/>
  <c r="I2051" i="17"/>
  <c r="I2059" i="17"/>
  <c r="I2067" i="17"/>
  <c r="I2076" i="17"/>
  <c r="I2084" i="17"/>
  <c r="I2093" i="17"/>
  <c r="I2102" i="17"/>
  <c r="I2110" i="17"/>
  <c r="I2118" i="17"/>
  <c r="I2126" i="17"/>
  <c r="I2135" i="17"/>
  <c r="I2143" i="17"/>
  <c r="I2151" i="17"/>
  <c r="I2159" i="17"/>
  <c r="I2167" i="17"/>
  <c r="I2175" i="17"/>
  <c r="I2183" i="17"/>
  <c r="I2191" i="17"/>
  <c r="I2199" i="17"/>
  <c r="I2207" i="17"/>
  <c r="I2215" i="17"/>
  <c r="I2223" i="17"/>
  <c r="I2231" i="17"/>
  <c r="I2256" i="17"/>
  <c r="I2358" i="17"/>
  <c r="I2366" i="17"/>
  <c r="I2374" i="17"/>
  <c r="I2382" i="17"/>
  <c r="I2390" i="17"/>
  <c r="I2399" i="17"/>
  <c r="I2407" i="17"/>
  <c r="I2415" i="17"/>
  <c r="I2423" i="17"/>
  <c r="I2431" i="17"/>
  <c r="I2441" i="17"/>
  <c r="I2450" i="17"/>
  <c r="I2458" i="17"/>
  <c r="I2466" i="17"/>
  <c r="I2474" i="17"/>
  <c r="I2482" i="17"/>
  <c r="I2491" i="17"/>
  <c r="I2501" i="17"/>
  <c r="I2512" i="17"/>
  <c r="I2520" i="17"/>
  <c r="I2531" i="17"/>
  <c r="I2540" i="17"/>
  <c r="I2548" i="17"/>
  <c r="I2556" i="17"/>
  <c r="I2566" i="17"/>
  <c r="I2569" i="17"/>
  <c r="I2584" i="17"/>
  <c r="I2592" i="17"/>
  <c r="I2600" i="17"/>
  <c r="I2608" i="17"/>
  <c r="I2616" i="17"/>
  <c r="I2625" i="17"/>
  <c r="I2633" i="17"/>
  <c r="I2642" i="17"/>
  <c r="I2650" i="17"/>
  <c r="I2658" i="17"/>
  <c r="I2673" i="17"/>
  <c r="I2681" i="17"/>
  <c r="I2689" i="17"/>
  <c r="I2667" i="17"/>
  <c r="I2701" i="17"/>
  <c r="I2709" i="17"/>
  <c r="I2721" i="17"/>
  <c r="I2729" i="17"/>
  <c r="I2739" i="17"/>
  <c r="I2747" i="17"/>
  <c r="I2755" i="17"/>
  <c r="I2763" i="17"/>
  <c r="I2772" i="17"/>
  <c r="I2780" i="17"/>
  <c r="I2788" i="17"/>
  <c r="I2802" i="17"/>
  <c r="I2798" i="17"/>
  <c r="I2816" i="17"/>
  <c r="I2825" i="17"/>
  <c r="I2834" i="17"/>
  <c r="I2842" i="17"/>
  <c r="I2852" i="17"/>
  <c r="I2860" i="17"/>
  <c r="I2868" i="17"/>
  <c r="I2876" i="17"/>
  <c r="I2884" i="17"/>
  <c r="I2891" i="17"/>
  <c r="I2900" i="17"/>
  <c r="I2908" i="17"/>
  <c r="I2916" i="17"/>
  <c r="I2933" i="17"/>
  <c r="I2941" i="17"/>
  <c r="I2949" i="17"/>
  <c r="I2988" i="17"/>
  <c r="I2995" i="17"/>
  <c r="I3003" i="17"/>
  <c r="I3011" i="17"/>
  <c r="I2980" i="17"/>
  <c r="I3016" i="17"/>
  <c r="I3025" i="17"/>
  <c r="I3033" i="17"/>
  <c r="I3042" i="17"/>
  <c r="I3051" i="17"/>
  <c r="I3060" i="17"/>
  <c r="I3068" i="17"/>
  <c r="I3076" i="17"/>
  <c r="I3084" i="17"/>
  <c r="I3092" i="17"/>
  <c r="I3100" i="17"/>
  <c r="I3109" i="17"/>
  <c r="I3118" i="17"/>
  <c r="I3128" i="17"/>
  <c r="I3137" i="17"/>
  <c r="I3147" i="17"/>
  <c r="I3156" i="17"/>
  <c r="I3168" i="17"/>
  <c r="I3176" i="17"/>
  <c r="I3187" i="17"/>
  <c r="I3196" i="17"/>
  <c r="I3204" i="17"/>
  <c r="I3212" i="17"/>
  <c r="I3221" i="17"/>
  <c r="I3230" i="17"/>
  <c r="I3245" i="17"/>
  <c r="I3253" i="17"/>
  <c r="I3262" i="17"/>
  <c r="I3272" i="17"/>
  <c r="I3283" i="17"/>
  <c r="I3291" i="17"/>
  <c r="I3299" i="17"/>
  <c r="I3307" i="17"/>
  <c r="I3315" i="17"/>
  <c r="I3324" i="17"/>
  <c r="I3332" i="17"/>
  <c r="I3341" i="17"/>
  <c r="I3349" i="17"/>
  <c r="I3357" i="17"/>
  <c r="I3365" i="17"/>
  <c r="I3373" i="17"/>
  <c r="I3383" i="17"/>
  <c r="I3393" i="17"/>
  <c r="I3402" i="17"/>
  <c r="I3411" i="17"/>
  <c r="I3419" i="17"/>
  <c r="I3427" i="17"/>
  <c r="I3435" i="17"/>
  <c r="I3443" i="17"/>
  <c r="I3451" i="17"/>
  <c r="I3459" i="17"/>
  <c r="I3467" i="17"/>
  <c r="I3480" i="17"/>
  <c r="I3489" i="17"/>
  <c r="I3497" i="17"/>
  <c r="I3505" i="17"/>
  <c r="I3513" i="17"/>
  <c r="I3521" i="17"/>
  <c r="I3529" i="17"/>
  <c r="I3538" i="17"/>
  <c r="I3546" i="17"/>
  <c r="I3557" i="17"/>
  <c r="I3565" i="17"/>
  <c r="I3574" i="17"/>
  <c r="I3582" i="17"/>
  <c r="I3590" i="17"/>
  <c r="I3598" i="17"/>
  <c r="I3606" i="17"/>
  <c r="I3615" i="17"/>
  <c r="I3626" i="17"/>
  <c r="I3634" i="17"/>
  <c r="I3643" i="17"/>
  <c r="I3652" i="17"/>
  <c r="I3660" i="17"/>
  <c r="I3668" i="17"/>
  <c r="I3678" i="17"/>
  <c r="I3686" i="17"/>
  <c r="I3694" i="17"/>
  <c r="I3702" i="17"/>
  <c r="I3714" i="17"/>
  <c r="I3722" i="17"/>
  <c r="I3731" i="17"/>
  <c r="I3747" i="17"/>
  <c r="I3763" i="17"/>
  <c r="I3772" i="17"/>
  <c r="I3830" i="17"/>
  <c r="I3839" i="17"/>
  <c r="I3848" i="17"/>
  <c r="I3857" i="17"/>
  <c r="I3868" i="17"/>
  <c r="I3876" i="17"/>
  <c r="I3888" i="17"/>
  <c r="I3897" i="17"/>
  <c r="I3905" i="17"/>
  <c r="I3915" i="17"/>
  <c r="I3924" i="17"/>
  <c r="I3932" i="17"/>
  <c r="I3941" i="17"/>
  <c r="I3949" i="17"/>
  <c r="I9" i="17"/>
  <c r="I23" i="17"/>
  <c r="I35" i="17"/>
  <c r="I41" i="17"/>
  <c r="I50" i="17"/>
  <c r="I57" i="17"/>
  <c r="I75" i="17"/>
  <c r="I88" i="17"/>
  <c r="I100" i="17"/>
  <c r="I108" i="17"/>
  <c r="I112" i="17"/>
  <c r="I127" i="17"/>
  <c r="I134" i="17"/>
  <c r="I143" i="17"/>
  <c r="I152" i="17"/>
  <c r="I165" i="17"/>
  <c r="I174" i="17"/>
  <c r="I189" i="17"/>
  <c r="I196" i="17"/>
  <c r="I205" i="17"/>
  <c r="I212" i="17"/>
  <c r="I221" i="17"/>
  <c r="I229" i="17"/>
  <c r="I237" i="17"/>
  <c r="I245" i="17"/>
  <c r="I253" i="17"/>
  <c r="I264" i="17"/>
  <c r="I275" i="17"/>
  <c r="I285" i="17"/>
  <c r="I295" i="17"/>
  <c r="I306" i="17"/>
  <c r="I314" i="17"/>
  <c r="I325" i="17"/>
  <c r="I335" i="17"/>
  <c r="I344" i="17"/>
  <c r="I352" i="17"/>
  <c r="I361" i="17"/>
  <c r="I369" i="17"/>
  <c r="I378" i="17"/>
  <c r="I388" i="17"/>
  <c r="I404" i="17"/>
  <c r="I415" i="17"/>
  <c r="I423" i="17"/>
  <c r="I432" i="17"/>
  <c r="I444" i="17"/>
  <c r="I452" i="17"/>
  <c r="I462" i="17"/>
  <c r="I470" i="17"/>
  <c r="I481" i="17"/>
  <c r="I489" i="17"/>
  <c r="I506" i="17"/>
  <c r="I515" i="17"/>
  <c r="I524" i="17"/>
  <c r="I532" i="17"/>
  <c r="I545" i="17"/>
  <c r="I554" i="17"/>
  <c r="I564" i="17"/>
  <c r="I575" i="17"/>
  <c r="I586" i="17"/>
  <c r="I594" i="17"/>
  <c r="I603" i="17"/>
  <c r="I612" i="17"/>
  <c r="I623" i="17"/>
  <c r="I653" i="17"/>
  <c r="I663" i="17"/>
  <c r="I673" i="17"/>
  <c r="I682" i="17"/>
  <c r="I691" i="17"/>
  <c r="I723" i="17"/>
  <c r="I722" i="17"/>
  <c r="I719" i="17"/>
  <c r="I738" i="17"/>
  <c r="I753" i="17"/>
  <c r="I770" i="17"/>
  <c r="I780" i="17"/>
  <c r="I789" i="17"/>
  <c r="I798" i="17"/>
  <c r="I806" i="17"/>
  <c r="I815" i="17"/>
  <c r="I827" i="17"/>
  <c r="I839" i="17"/>
  <c r="I848" i="17"/>
  <c r="I860" i="17"/>
  <c r="I870" i="17"/>
  <c r="I879" i="17"/>
  <c r="I888" i="17"/>
  <c r="I896" i="17"/>
  <c r="I905" i="17"/>
  <c r="I917" i="17"/>
  <c r="I926" i="17"/>
  <c r="I934" i="17"/>
  <c r="I947" i="17"/>
  <c r="I954" i="17"/>
  <c r="I964" i="17"/>
  <c r="I972" i="17"/>
  <c r="I980" i="17"/>
  <c r="I989" i="17"/>
  <c r="I998" i="17"/>
  <c r="I1009" i="17"/>
  <c r="I1017" i="17"/>
  <c r="I1025" i="17"/>
  <c r="I1034" i="17"/>
  <c r="I1042" i="17"/>
  <c r="I1051" i="17"/>
  <c r="I1060" i="17"/>
  <c r="I1074" i="17"/>
  <c r="I1082" i="17"/>
  <c r="I1094" i="17"/>
  <c r="I1114" i="17"/>
  <c r="I1123" i="17"/>
  <c r="I1133" i="17"/>
  <c r="I1150" i="17"/>
  <c r="I1158" i="17"/>
  <c r="I1166" i="17"/>
  <c r="I1174" i="17"/>
  <c r="I1182" i="17"/>
  <c r="I1190" i="17"/>
  <c r="I1198" i="17"/>
  <c r="I1207" i="17"/>
  <c r="I1215" i="17"/>
  <c r="I1240" i="17"/>
  <c r="I1227" i="17"/>
  <c r="I1257" i="17"/>
  <c r="I1265" i="17"/>
  <c r="I1273" i="17"/>
  <c r="I1282" i="17"/>
  <c r="I1290" i="17"/>
  <c r="I1302" i="17"/>
  <c r="I1310" i="17"/>
  <c r="I1318" i="17"/>
  <c r="I1333" i="17"/>
  <c r="I1342" i="17"/>
  <c r="I1350" i="17"/>
  <c r="I1359" i="17"/>
  <c r="I1369" i="17"/>
  <c r="I1377" i="17"/>
  <c r="I1386" i="17"/>
  <c r="I1400" i="17"/>
  <c r="I1408" i="17"/>
  <c r="I1420" i="17"/>
  <c r="I1430" i="17"/>
  <c r="I1440" i="17"/>
  <c r="I1451" i="17"/>
  <c r="I1467" i="17"/>
  <c r="I1475" i="17"/>
  <c r="I1483" i="17"/>
  <c r="I1491" i="17"/>
  <c r="I1499" i="17"/>
  <c r="I1507" i="17"/>
  <c r="I1515" i="17"/>
  <c r="I1523" i="17"/>
  <c r="I1531" i="17"/>
  <c r="I1539" i="17"/>
  <c r="I1547" i="17"/>
  <c r="I1555" i="17"/>
  <c r="I1564" i="17"/>
  <c r="I1572" i="17"/>
  <c r="I1580" i="17"/>
  <c r="I1588" i="17"/>
  <c r="I1597" i="17"/>
  <c r="I1605" i="17"/>
  <c r="I1613" i="17"/>
  <c r="I1621" i="17"/>
  <c r="I1629" i="17"/>
  <c r="I1637" i="17"/>
  <c r="I1645" i="17"/>
  <c r="I1654" i="17"/>
  <c r="I1662" i="17"/>
  <c r="I1670" i="17"/>
  <c r="I1679" i="17"/>
  <c r="I1687" i="17"/>
  <c r="I1695" i="17"/>
  <c r="I1703" i="17"/>
  <c r="I1711" i="17"/>
  <c r="I1719" i="17"/>
  <c r="I1727" i="17"/>
  <c r="I1735" i="17"/>
  <c r="I1743" i="17"/>
  <c r="I1751" i="17"/>
  <c r="I1759" i="17"/>
  <c r="I1767" i="17"/>
  <c r="I1776" i="17"/>
  <c r="I1784" i="17"/>
  <c r="I1792" i="17"/>
  <c r="I1800" i="17"/>
  <c r="I1808" i="17"/>
  <c r="I1816" i="17"/>
  <c r="I1824" i="17"/>
  <c r="I1832" i="17"/>
  <c r="I1841" i="17"/>
  <c r="I1850" i="17"/>
  <c r="I1858" i="17"/>
  <c r="I1866" i="17"/>
  <c r="I1874" i="17"/>
  <c r="I1882" i="17"/>
  <c r="I1890" i="17"/>
  <c r="I1898" i="17"/>
  <c r="I1906" i="17"/>
  <c r="I1915" i="17"/>
  <c r="I1923" i="17"/>
  <c r="I1931" i="17"/>
  <c r="I1939" i="17"/>
  <c r="I1947" i="17"/>
  <c r="I1955" i="17"/>
  <c r="I1963" i="17"/>
  <c r="I1971" i="17"/>
  <c r="I1981" i="17"/>
  <c r="I1990" i="17"/>
  <c r="I1998" i="17"/>
  <c r="I2006" i="17"/>
  <c r="I2014" i="17"/>
  <c r="I2022" i="17"/>
  <c r="I2030" i="17"/>
  <c r="I2038" i="17"/>
  <c r="I2046" i="17"/>
  <c r="I2054" i="17"/>
  <c r="I2062" i="17"/>
  <c r="I2070" i="17"/>
  <c r="I2079" i="17"/>
  <c r="I2088" i="17"/>
  <c r="I2097" i="17"/>
  <c r="I2105" i="17"/>
  <c r="I2113" i="17"/>
  <c r="I2121" i="17"/>
  <c r="I2129" i="17"/>
  <c r="I2138" i="17"/>
  <c r="I2146" i="17"/>
  <c r="I2154" i="17"/>
  <c r="I2162" i="17"/>
  <c r="I2170" i="17"/>
  <c r="I2178" i="17"/>
  <c r="I2186" i="17"/>
  <c r="I2194" i="17"/>
  <c r="I2202" i="17"/>
  <c r="I2210" i="17"/>
  <c r="I2218" i="17"/>
  <c r="I2226" i="17"/>
  <c r="I2250" i="17"/>
  <c r="I2259" i="17"/>
  <c r="I2361" i="17"/>
  <c r="I2369" i="17"/>
  <c r="I2377" i="17"/>
  <c r="I2385" i="17"/>
  <c r="I2393" i="17"/>
  <c r="I2402" i="17"/>
  <c r="I2410" i="17"/>
  <c r="I2418" i="17"/>
  <c r="I2426" i="17"/>
  <c r="I2434" i="17"/>
  <c r="I2445" i="17"/>
  <c r="I2453" i="17"/>
  <c r="I2461" i="17"/>
  <c r="I2469" i="17"/>
  <c r="I2477" i="17"/>
  <c r="I2485" i="17"/>
  <c r="I2495" i="17"/>
  <c r="I2504" i="17"/>
  <c r="I2515" i="17"/>
  <c r="I2525" i="17"/>
  <c r="I2535" i="17"/>
  <c r="I2543" i="17"/>
  <c r="I2551" i="17"/>
  <c r="I2560" i="17"/>
  <c r="I2571" i="17"/>
  <c r="I2579" i="17"/>
  <c r="I2587" i="17"/>
  <c r="I2595" i="17"/>
  <c r="I2603" i="17"/>
  <c r="I2611" i="17"/>
  <c r="I2619" i="17"/>
  <c r="I2628" i="17"/>
  <c r="I2637" i="17"/>
  <c r="I2645" i="17"/>
  <c r="I2653" i="17"/>
  <c r="I2662" i="17"/>
  <c r="I2676" i="17"/>
  <c r="I2684" i="17"/>
  <c r="I2692" i="17"/>
  <c r="I2696" i="17"/>
  <c r="I2704" i="17"/>
  <c r="I2712" i="17"/>
  <c r="I2724" i="17"/>
  <c r="I2732" i="17"/>
  <c r="I2742" i="17"/>
  <c r="I2750" i="17"/>
  <c r="I2758" i="17"/>
  <c r="I2766" i="17"/>
  <c r="I2775" i="17"/>
  <c r="I2783" i="17"/>
  <c r="I2792" i="17"/>
  <c r="I2805" i="17"/>
  <c r="I2810" i="17"/>
  <c r="I2820" i="17"/>
  <c r="I2828" i="17"/>
  <c r="I2837" i="17"/>
  <c r="I2845" i="17"/>
  <c r="I2855" i="17"/>
  <c r="I2863" i="17"/>
  <c r="I2871" i="17"/>
  <c r="I2879" i="17"/>
  <c r="I2887" i="17"/>
  <c r="I2895" i="17"/>
  <c r="I2903" i="17"/>
  <c r="I2911" i="17"/>
  <c r="I2919" i="17"/>
  <c r="I2936" i="17"/>
  <c r="I2944" i="17"/>
  <c r="I2971" i="17"/>
  <c r="I2998" i="17"/>
  <c r="I3006" i="17"/>
  <c r="I3014" i="17"/>
  <c r="I2983" i="17"/>
  <c r="I3019" i="17"/>
  <c r="I3028" i="17"/>
  <c r="I3036" i="17"/>
  <c r="I3045" i="17"/>
  <c r="I3054" i="17"/>
  <c r="I3063" i="17"/>
  <c r="I3071" i="17"/>
  <c r="I3079" i="17"/>
  <c r="I3087" i="17"/>
  <c r="I3095" i="17"/>
  <c r="I3103" i="17"/>
  <c r="I3113" i="17"/>
  <c r="I3123" i="17"/>
  <c r="I3131" i="17"/>
  <c r="I3142" i="17"/>
  <c r="I3150" i="17"/>
  <c r="I3161" i="17"/>
  <c r="I3171" i="17"/>
  <c r="I3179" i="17"/>
  <c r="I3190" i="17"/>
  <c r="I3199" i="17"/>
  <c r="I3207" i="17"/>
  <c r="I3215" i="17"/>
  <c r="I3224" i="17"/>
  <c r="I3233" i="17"/>
  <c r="I3248" i="17"/>
  <c r="I3256" i="17"/>
  <c r="I3266" i="17"/>
  <c r="I3276" i="17"/>
  <c r="I3286" i="17"/>
  <c r="I3294" i="17"/>
  <c r="I3302" i="17"/>
  <c r="I3310" i="17"/>
  <c r="I3318" i="17"/>
  <c r="I3327" i="17"/>
  <c r="I3336" i="17"/>
  <c r="I3344" i="17"/>
  <c r="I3352" i="17"/>
  <c r="I3360" i="17"/>
  <c r="I3368" i="17"/>
  <c r="I3377" i="17"/>
  <c r="I3387" i="17"/>
  <c r="I3396" i="17"/>
  <c r="I3406" i="17"/>
  <c r="I3414" i="17"/>
  <c r="I3422" i="17"/>
  <c r="I3430" i="17"/>
  <c r="I3438" i="17"/>
  <c r="I3446" i="17"/>
  <c r="I3454" i="17"/>
  <c r="I3462" i="17"/>
  <c r="I3472" i="17"/>
  <c r="I3483" i="17"/>
  <c r="I3492" i="17"/>
  <c r="I3500" i="17"/>
  <c r="I3508" i="17"/>
  <c r="I3516" i="17"/>
  <c r="I3524" i="17"/>
  <c r="I3532" i="17"/>
  <c r="I3541" i="17"/>
  <c r="I3549" i="17"/>
  <c r="I3560" i="17"/>
  <c r="I3568" i="17"/>
  <c r="I3577" i="17"/>
  <c r="I3585" i="17"/>
  <c r="I3593" i="17"/>
  <c r="I3601" i="17"/>
  <c r="I3609" i="17"/>
  <c r="I3621" i="17"/>
  <c r="I3629" i="17"/>
  <c r="I3637" i="17"/>
  <c r="I3646" i="17"/>
  <c r="I3655" i="17"/>
  <c r="I3663" i="17"/>
  <c r="I3671" i="17"/>
  <c r="I3681" i="17"/>
  <c r="I3689" i="17"/>
  <c r="I3697" i="17"/>
  <c r="I3706" i="17"/>
  <c r="I3717" i="17"/>
  <c r="I3726" i="17"/>
  <c r="I3736" i="17"/>
  <c r="I3758" i="17"/>
  <c r="I3766" i="17"/>
  <c r="I3775" i="17"/>
  <c r="I3814" i="17"/>
  <c r="I3842" i="17"/>
  <c r="I3851" i="17"/>
  <c r="I3861" i="17"/>
  <c r="I3871" i="17"/>
  <c r="I3883" i="17"/>
  <c r="I3892" i="17"/>
  <c r="I3900" i="17"/>
  <c r="I3909" i="17"/>
  <c r="I3918" i="17"/>
  <c r="I3927" i="17"/>
  <c r="I3936" i="17"/>
  <c r="I3944" i="17"/>
  <c r="I1191" i="17"/>
  <c r="I1199" i="17"/>
  <c r="I1208" i="17"/>
  <c r="I1217" i="17"/>
  <c r="I1241" i="17"/>
  <c r="I1228" i="17"/>
  <c r="I1258" i="17"/>
  <c r="I1266" i="17"/>
  <c r="I1274" i="17"/>
  <c r="I1283" i="17"/>
  <c r="I1291" i="17"/>
  <c r="I1303" i="17"/>
  <c r="I1311" i="17"/>
  <c r="I1320" i="17"/>
  <c r="I1334" i="17"/>
  <c r="I1343" i="17"/>
  <c r="I1351" i="17"/>
  <c r="I1361" i="17"/>
  <c r="I1370" i="17"/>
  <c r="I1378" i="17"/>
  <c r="I1387" i="17"/>
  <c r="I1401" i="17"/>
  <c r="I1413" i="17"/>
  <c r="I1421" i="17"/>
  <c r="I1431" i="17"/>
  <c r="I1441" i="17"/>
  <c r="I1455" i="17"/>
  <c r="I1468" i="17"/>
  <c r="I1476" i="17"/>
  <c r="I1484" i="17"/>
  <c r="I1492" i="17"/>
  <c r="I1500" i="17"/>
  <c r="I1508" i="17"/>
  <c r="I1516" i="17"/>
  <c r="I1524" i="17"/>
  <c r="I1532" i="17"/>
  <c r="I1540" i="17"/>
  <c r="I1548" i="17"/>
  <c r="I1556" i="17"/>
  <c r="I1565" i="17"/>
  <c r="I1573" i="17"/>
  <c r="I1581" i="17"/>
  <c r="I1589" i="17"/>
  <c r="I1598" i="17"/>
  <c r="I1606" i="17"/>
  <c r="I1614" i="17"/>
  <c r="I1622" i="17"/>
  <c r="I1630" i="17"/>
  <c r="I1638" i="17"/>
  <c r="I1646" i="17"/>
  <c r="I1655" i="17"/>
  <c r="I1663" i="17"/>
  <c r="I1671" i="17"/>
  <c r="I1680" i="17"/>
  <c r="I1688" i="17"/>
  <c r="I1696" i="17"/>
  <c r="I1704" i="17"/>
  <c r="I1712" i="17"/>
  <c r="I1720" i="17"/>
  <c r="I1728" i="17"/>
  <c r="I1736" i="17"/>
  <c r="I1744" i="17"/>
  <c r="I1752" i="17"/>
  <c r="I1760" i="17"/>
  <c r="I1768" i="17"/>
  <c r="I1777" i="17"/>
  <c r="I1785" i="17"/>
  <c r="I1793" i="17"/>
  <c r="I1801" i="17"/>
  <c r="I1809" i="17"/>
  <c r="I1817" i="17"/>
  <c r="I1825" i="17"/>
  <c r="I1833" i="17"/>
  <c r="I1842" i="17"/>
  <c r="I1851" i="17"/>
  <c r="I1859" i="17"/>
  <c r="I1867" i="17"/>
  <c r="I1875" i="17"/>
  <c r="I1883" i="17"/>
  <c r="I1891" i="17"/>
  <c r="I1899" i="17"/>
  <c r="I1907" i="17"/>
  <c r="I1916" i="17"/>
  <c r="I1924" i="17"/>
  <c r="I1932" i="17"/>
  <c r="I1940" i="17"/>
  <c r="I1948" i="17"/>
  <c r="I1956" i="17"/>
  <c r="I1964" i="17"/>
  <c r="I1972" i="17"/>
  <c r="I1982" i="17"/>
  <c r="I1991" i="17"/>
  <c r="I1999" i="17"/>
  <c r="I2007" i="17"/>
  <c r="I2015" i="17"/>
  <c r="I2023" i="17"/>
  <c r="I2031" i="17"/>
  <c r="I2039" i="17"/>
  <c r="I2047" i="17"/>
  <c r="I2055" i="17"/>
  <c r="I2063" i="17"/>
  <c r="I2072" i="17"/>
  <c r="I2080" i="17"/>
  <c r="I2089" i="17"/>
  <c r="I2098" i="17"/>
  <c r="I2106" i="17"/>
  <c r="I2114" i="17"/>
  <c r="I2122" i="17"/>
  <c r="I2130" i="17"/>
  <c r="I2139" i="17"/>
  <c r="I2147" i="17"/>
  <c r="I2155" i="17"/>
  <c r="I2163" i="17"/>
  <c r="I2171" i="17"/>
  <c r="I2179" i="17"/>
  <c r="I2187" i="17"/>
  <c r="I2195" i="17"/>
  <c r="I2203" i="17"/>
  <c r="I2211" i="17"/>
  <c r="I2219" i="17"/>
  <c r="I2227" i="17"/>
  <c r="I2251" i="17"/>
  <c r="I2260" i="17"/>
  <c r="I2362" i="17"/>
  <c r="I2370" i="17"/>
  <c r="I2378" i="17"/>
  <c r="I2386" i="17"/>
  <c r="I2394" i="17"/>
  <c r="I2403" i="17"/>
  <c r="I2411" i="17"/>
  <c r="I2419" i="17"/>
  <c r="I2427" i="17"/>
  <c r="I2436" i="17"/>
  <c r="I2446" i="17"/>
  <c r="I2454" i="17"/>
  <c r="I2462" i="17"/>
  <c r="I2470" i="17"/>
  <c r="I2478" i="17"/>
  <c r="I2486" i="17"/>
  <c r="I2496" i="17"/>
  <c r="I2505" i="17"/>
  <c r="I2516" i="17"/>
  <c r="I2526" i="17"/>
  <c r="I2536" i="17"/>
  <c r="I2544" i="17"/>
  <c r="I2552" i="17"/>
  <c r="I2561" i="17"/>
  <c r="I2572" i="17"/>
  <c r="I2580" i="17"/>
  <c r="I2588" i="17"/>
  <c r="I2596" i="17"/>
  <c r="I2604" i="17"/>
  <c r="I2612" i="17"/>
  <c r="I2620" i="17"/>
  <c r="I2629" i="17"/>
  <c r="I2638" i="17"/>
  <c r="I2646" i="17"/>
  <c r="I2654" i="17"/>
  <c r="I2669" i="17"/>
  <c r="I2677" i="17"/>
  <c r="I2685" i="17"/>
  <c r="I2693" i="17"/>
  <c r="I2697" i="17"/>
  <c r="I2705" i="17"/>
  <c r="I2716" i="17"/>
  <c r="I2725" i="17"/>
  <c r="I2735" i="17"/>
  <c r="I2743" i="17"/>
  <c r="I2751" i="17"/>
  <c r="I2759" i="17"/>
  <c r="I2767" i="17"/>
  <c r="I2776" i="17"/>
  <c r="I2784" i="17"/>
  <c r="I2793" i="17"/>
  <c r="I2806" i="17"/>
  <c r="I2811" i="17"/>
  <c r="I2821" i="17"/>
  <c r="I2829" i="17"/>
  <c r="I2838" i="17"/>
  <c r="I2848" i="17"/>
  <c r="I2856" i="17"/>
  <c r="I2864" i="17"/>
  <c r="I2872" i="17"/>
  <c r="I2880" i="17"/>
  <c r="I2888" i="17"/>
  <c r="I2896" i="17"/>
  <c r="I2904" i="17"/>
  <c r="I2912" i="17"/>
  <c r="I2929" i="17"/>
  <c r="I2937" i="17"/>
  <c r="I2945" i="17"/>
  <c r="I2972" i="17"/>
  <c r="I2991" i="17"/>
  <c r="I2999" i="17"/>
  <c r="I3007" i="17"/>
  <c r="I2976" i="17"/>
  <c r="I2984" i="17"/>
  <c r="I3020" i="17"/>
  <c r="I3029" i="17"/>
  <c r="I3037" i="17"/>
  <c r="I3046" i="17"/>
  <c r="I3056" i="17"/>
  <c r="I3064" i="17"/>
  <c r="I3072" i="17"/>
  <c r="I3080" i="17"/>
  <c r="I3088" i="17"/>
  <c r="I3096" i="17"/>
  <c r="I3104" i="17"/>
  <c r="I3114" i="17"/>
  <c r="I3124" i="17"/>
  <c r="I3132" i="17"/>
  <c r="I3143" i="17"/>
  <c r="I3151" i="17"/>
  <c r="I3162" i="17"/>
  <c r="I3172" i="17"/>
  <c r="I3181" i="17"/>
  <c r="I3191" i="17"/>
  <c r="I3200" i="17"/>
  <c r="I3208" i="17"/>
  <c r="I3216" i="17"/>
  <c r="I3225" i="17"/>
  <c r="I3239" i="17"/>
  <c r="I3249" i="17"/>
  <c r="I3258" i="17"/>
  <c r="I3267" i="17"/>
  <c r="I3277" i="17"/>
  <c r="I3287" i="17"/>
  <c r="I3295" i="17"/>
  <c r="I3303" i="17"/>
  <c r="I3311" i="17"/>
  <c r="I3319" i="17"/>
  <c r="I3328" i="17"/>
  <c r="I3337" i="17"/>
  <c r="I3345" i="17"/>
  <c r="I3353" i="17"/>
  <c r="I3361" i="17"/>
  <c r="I3369" i="17"/>
  <c r="I3378" i="17"/>
  <c r="I3389" i="17"/>
  <c r="I3398" i="17"/>
  <c r="I3407" i="17"/>
  <c r="I3415" i="17"/>
  <c r="I3423" i="17"/>
  <c r="I3431" i="17"/>
  <c r="I3439" i="17"/>
  <c r="I3447" i="17"/>
  <c r="I3455" i="17"/>
  <c r="I3463" i="17"/>
  <c r="I3473" i="17"/>
  <c r="I3485" i="17"/>
  <c r="I3493" i="17"/>
  <c r="I3501" i="17"/>
  <c r="I3509" i="17"/>
  <c r="I3517" i="17"/>
  <c r="I3525" i="17"/>
  <c r="I3534" i="17"/>
  <c r="I3542" i="17"/>
  <c r="I3550" i="17"/>
  <c r="I3561" i="17"/>
  <c r="I3570" i="17"/>
  <c r="I3578" i="17"/>
  <c r="I3586" i="17"/>
  <c r="I3594" i="17"/>
  <c r="I3602" i="17"/>
  <c r="I3611" i="17"/>
  <c r="I3622" i="17"/>
  <c r="I3630" i="17"/>
  <c r="I3638" i="17"/>
  <c r="I3647" i="17"/>
  <c r="I3656" i="17"/>
  <c r="I3664" i="17"/>
  <c r="I3673" i="17"/>
  <c r="I3682" i="17"/>
  <c r="I3690" i="17"/>
  <c r="I3698" i="17"/>
  <c r="I3709" i="17"/>
  <c r="I3718" i="17"/>
  <c r="I3727" i="17"/>
  <c r="I3739" i="17"/>
  <c r="I3759" i="17"/>
  <c r="I3767" i="17"/>
  <c r="I3776" i="17"/>
  <c r="I3834" i="17"/>
  <c r="I3843" i="17"/>
  <c r="I3852" i="17"/>
  <c r="I3863" i="17"/>
  <c r="I3872" i="17"/>
  <c r="I3884" i="17"/>
  <c r="I3893" i="17"/>
  <c r="I3901" i="17"/>
  <c r="I3910" i="17"/>
  <c r="I3920" i="17"/>
  <c r="I3928" i="17"/>
  <c r="I3937" i="17"/>
  <c r="I3945" i="17"/>
  <c r="I8" i="17"/>
  <c r="D11" i="26"/>
  <c r="D12" i="26"/>
  <c r="D13" i="26"/>
  <c r="D14" i="26"/>
  <c r="D15" i="26"/>
  <c r="D16" i="26"/>
  <c r="D17" i="26"/>
  <c r="D18" i="26"/>
  <c r="D19" i="26"/>
  <c r="D10" i="26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84" i="30"/>
  <c r="B85" i="30"/>
  <c r="B86" i="30"/>
  <c r="B87" i="30"/>
  <c r="B88" i="30"/>
  <c r="B89" i="30"/>
  <c r="B90" i="30"/>
  <c r="B91" i="30"/>
  <c r="B92" i="30"/>
  <c r="B93" i="30"/>
  <c r="B94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4" i="30"/>
  <c r="B65" i="30"/>
  <c r="B66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3" i="30"/>
  <c r="B9" i="28"/>
  <c r="F146" i="10" l="1"/>
  <c r="F96" i="10"/>
  <c r="F113" i="10"/>
  <c r="F90" i="10"/>
  <c r="F83" i="10"/>
  <c r="F89" i="10"/>
  <c r="F57" i="10"/>
  <c r="F56" i="10"/>
  <c r="F37" i="10"/>
  <c r="F34" i="10"/>
  <c r="F162" i="10"/>
  <c r="F112" i="10"/>
  <c r="F71" i="10"/>
  <c r="F70" i="10"/>
  <c r="F118" i="10"/>
  <c r="F117" i="10"/>
  <c r="F116" i="10"/>
  <c r="F115" i="10"/>
  <c r="F114" i="10"/>
  <c r="D7" i="10" l="1"/>
  <c r="J7" i="17"/>
  <c r="AI8" i="17" l="1"/>
  <c r="AG4" i="17" l="1"/>
  <c r="AG3" i="17"/>
  <c r="M1140" i="17" l="1"/>
  <c r="M1243" i="17"/>
  <c r="M198" i="17"/>
  <c r="M842" i="17"/>
  <c r="M2557" i="17"/>
  <c r="M2704" i="17"/>
  <c r="M2698" i="17"/>
  <c r="M3396" i="17"/>
  <c r="M2706" i="17"/>
  <c r="M3693" i="17"/>
  <c r="M2764" i="17"/>
  <c r="M2703" i="17"/>
  <c r="M3695" i="17"/>
  <c r="M2707" i="17"/>
  <c r="M2705" i="17"/>
  <c r="M3395" i="17"/>
  <c r="M2763" i="17"/>
  <c r="M3696" i="17"/>
  <c r="M3694" i="17"/>
  <c r="M1075" i="17"/>
  <c r="M759" i="17"/>
  <c r="M760" i="17"/>
  <c r="M87" i="17"/>
  <c r="M85" i="17"/>
  <c r="M86" i="17"/>
  <c r="M84" i="17"/>
  <c r="M3825" i="17"/>
  <c r="M1101" i="17"/>
  <c r="M644" i="17"/>
  <c r="M541" i="17"/>
  <c r="M2350" i="17"/>
  <c r="M2317" i="17"/>
  <c r="M2287" i="17"/>
  <c r="M1461" i="17"/>
  <c r="M2238" i="17"/>
  <c r="M3827" i="17"/>
  <c r="M119" i="17"/>
  <c r="M2316" i="17"/>
  <c r="M2286" i="17"/>
  <c r="M1460" i="17"/>
  <c r="M2237" i="17"/>
  <c r="M3790" i="17"/>
  <c r="M1300" i="17"/>
  <c r="M2288" i="17"/>
  <c r="M3878" i="17"/>
  <c r="M2239" i="17"/>
  <c r="M3828" i="17"/>
  <c r="M120" i="17"/>
  <c r="M1327" i="17"/>
  <c r="M633" i="17"/>
  <c r="M18" i="17"/>
  <c r="M1141" i="17"/>
  <c r="M1118" i="17"/>
  <c r="M1326" i="17"/>
  <c r="M632" i="17"/>
  <c r="M13" i="17"/>
  <c r="M2326" i="17"/>
  <c r="M2331" i="17"/>
  <c r="M2269" i="17"/>
  <c r="M700" i="17"/>
  <c r="M3804" i="17"/>
  <c r="M3820" i="17"/>
  <c r="M944" i="17"/>
  <c r="M2353" i="17"/>
  <c r="M1298" i="17"/>
  <c r="M758" i="17"/>
  <c r="M2328" i="17"/>
  <c r="M3801" i="17"/>
  <c r="M3803" i="17"/>
  <c r="M158" i="17"/>
  <c r="M645" i="17"/>
  <c r="M2281" i="17"/>
  <c r="M1216" i="17"/>
  <c r="M61" i="17"/>
  <c r="M2294" i="17"/>
  <c r="M745" i="17"/>
  <c r="M642" i="17"/>
  <c r="M728" i="17"/>
  <c r="M2277" i="17"/>
  <c r="M2713" i="17"/>
  <c r="M3821" i="17"/>
  <c r="M1109" i="17"/>
  <c r="M639" i="17"/>
  <c r="M727" i="17"/>
  <c r="M2346" i="17"/>
  <c r="M2313" i="17"/>
  <c r="M2283" i="17"/>
  <c r="M3754" i="17"/>
  <c r="M2234" i="17"/>
  <c r="M3787" i="17"/>
  <c r="M3235" i="17"/>
  <c r="M2312" i="17"/>
  <c r="M2282" i="17"/>
  <c r="M3749" i="17"/>
  <c r="M936" i="17"/>
  <c r="M3786" i="17"/>
  <c r="M2314" i="17"/>
  <c r="M2284" i="17"/>
  <c r="M1458" i="17"/>
  <c r="M2235" i="17"/>
  <c r="M3788" i="17"/>
  <c r="M3236" i="17"/>
  <c r="M1254" i="17"/>
  <c r="M629" i="17"/>
  <c r="M22" i="17"/>
  <c r="M1233" i="17"/>
  <c r="M70" i="17"/>
  <c r="M1253" i="17"/>
  <c r="M628" i="17"/>
  <c r="M21" i="17"/>
  <c r="M2344" i="17"/>
  <c r="M2327" i="17"/>
  <c r="M2297" i="17"/>
  <c r="M2265" i="17"/>
  <c r="M1428" i="17"/>
  <c r="M3800" i="17"/>
  <c r="M3738" i="17"/>
  <c r="M731" i="17"/>
  <c r="M2349" i="17"/>
  <c r="M2293" i="17"/>
  <c r="M2244" i="17"/>
  <c r="M3795" i="17"/>
  <c r="M3554" i="17"/>
  <c r="M2345" i="17"/>
  <c r="M2355" i="17"/>
  <c r="M3879" i="17"/>
  <c r="M3791" i="17"/>
  <c r="M2341" i="17"/>
  <c r="M11" i="17"/>
  <c r="M2311" i="17"/>
  <c r="M124" i="17"/>
  <c r="M3234" i="17"/>
  <c r="M2295" i="17"/>
  <c r="M2246" i="17"/>
  <c r="M3735" i="17"/>
  <c r="M2245" i="17"/>
  <c r="M953" i="17"/>
  <c r="M3737" i="17"/>
  <c r="M2348" i="17"/>
  <c r="M19" i="17"/>
  <c r="M2343" i="17"/>
  <c r="M3812" i="17"/>
  <c r="M757" i="17"/>
  <c r="M3740" i="17"/>
  <c r="M1299" i="17"/>
  <c r="M635" i="17"/>
  <c r="M1134" i="17"/>
  <c r="M2342" i="17"/>
  <c r="M2309" i="17"/>
  <c r="M2279" i="17"/>
  <c r="M3476" i="17"/>
  <c r="M697" i="17"/>
  <c r="M3783" i="17"/>
  <c r="M1102" i="17"/>
  <c r="M2308" i="17"/>
  <c r="M2278" i="17"/>
  <c r="M1456" i="17"/>
  <c r="M3813" i="17"/>
  <c r="M3782" i="17"/>
  <c r="M2310" i="17"/>
  <c r="M2280" i="17"/>
  <c r="M3477" i="17"/>
  <c r="M297" i="17"/>
  <c r="M3784" i="17"/>
  <c r="M123" i="17"/>
  <c r="M78" i="17"/>
  <c r="M1069" i="17"/>
  <c r="M269" i="17"/>
  <c r="M643" i="17"/>
  <c r="M726" i="17"/>
  <c r="M72" i="17"/>
  <c r="M1068" i="17"/>
  <c r="M755" i="17"/>
  <c r="M2340" i="17"/>
  <c r="M2323" i="17"/>
  <c r="M742" i="17"/>
  <c r="M1394" i="17"/>
  <c r="M2289" i="17"/>
  <c r="M912" i="17"/>
  <c r="M3734" i="17"/>
  <c r="M1325" i="17"/>
  <c r="M631" i="17"/>
  <c r="M12" i="17"/>
  <c r="M2338" i="17"/>
  <c r="M2305" i="17"/>
  <c r="M2275" i="17"/>
  <c r="M1452" i="17"/>
  <c r="M3810" i="17"/>
  <c r="M3826" i="17"/>
  <c r="M1110" i="17"/>
  <c r="M2304" i="17"/>
  <c r="M2274" i="17"/>
  <c r="M1450" i="17"/>
  <c r="M3809" i="17"/>
  <c r="M732" i="17"/>
  <c r="M2306" i="17"/>
  <c r="M2276" i="17"/>
  <c r="M1453" i="17"/>
  <c r="M3811" i="17"/>
  <c r="M3780" i="17"/>
  <c r="M1100" i="17"/>
  <c r="M1145" i="17"/>
  <c r="M1088" i="17"/>
  <c r="M756" i="17"/>
  <c r="M638" i="17"/>
  <c r="M176" i="17"/>
  <c r="M1144" i="17"/>
  <c r="M1087" i="17"/>
  <c r="M2336" i="17"/>
  <c r="M2319" i="17"/>
  <c r="M2240" i="17"/>
  <c r="M2267" i="17"/>
  <c r="M2266" i="17"/>
  <c r="M2268" i="17"/>
  <c r="M3819" i="17"/>
  <c r="M67" i="17"/>
  <c r="M2322" i="17"/>
  <c r="M3785" i="17"/>
  <c r="M2325" i="17"/>
  <c r="M190" i="17"/>
  <c r="M913" i="17"/>
  <c r="M1252" i="17"/>
  <c r="M627" i="17"/>
  <c r="M20" i="17"/>
  <c r="M2333" i="17"/>
  <c r="M2301" i="17"/>
  <c r="M2271" i="17"/>
  <c r="M1439" i="17"/>
  <c r="M3806" i="17"/>
  <c r="M3822" i="17"/>
  <c r="M2332" i="17"/>
  <c r="M2270" i="17"/>
  <c r="M701" i="17"/>
  <c r="M3805" i="17"/>
  <c r="M1395" i="17"/>
  <c r="M2302" i="17"/>
  <c r="M2272" i="17"/>
  <c r="M1442" i="17"/>
  <c r="M3807" i="17"/>
  <c r="M3823" i="17"/>
  <c r="M1111" i="17"/>
  <c r="M1236" i="17"/>
  <c r="M66" i="17"/>
  <c r="M2356" i="17"/>
  <c r="M634" i="17"/>
  <c r="M17" i="17"/>
  <c r="M1235" i="17"/>
  <c r="M65" i="17"/>
  <c r="M2351" i="17"/>
  <c r="M2334" i="17"/>
  <c r="M2315" i="17"/>
  <c r="M2285" i="17"/>
  <c r="M1459" i="17"/>
  <c r="M2236" i="17"/>
  <c r="M3789" i="17"/>
  <c r="M3237" i="17"/>
  <c r="M1324" i="17"/>
  <c r="M2337" i="17"/>
  <c r="M118" i="17"/>
  <c r="M98" i="17"/>
  <c r="M1067" i="17"/>
  <c r="M2329" i="17"/>
  <c r="M2299" i="17"/>
  <c r="M698" i="17"/>
  <c r="M3802" i="17"/>
  <c r="M3741" i="17"/>
  <c r="M2298" i="17"/>
  <c r="M1429" i="17"/>
  <c r="M2300" i="17"/>
  <c r="M699" i="17"/>
  <c r="M955" i="17"/>
  <c r="M630" i="17"/>
  <c r="M1098" i="17"/>
  <c r="M3745" i="17"/>
  <c r="M1086" i="17"/>
  <c r="M744" i="17"/>
  <c r="M2324" i="17"/>
  <c r="M743" i="17"/>
  <c r="M2296" i="17"/>
  <c r="M2247" i="17"/>
  <c r="M725" i="17"/>
  <c r="M640" i="17"/>
  <c r="M2307" i="17"/>
  <c r="M1454" i="17"/>
  <c r="M2714" i="17"/>
  <c r="M1234" i="17"/>
  <c r="M64" i="17"/>
  <c r="M2354" i="17"/>
  <c r="M2321" i="17"/>
  <c r="M2291" i="17"/>
  <c r="M740" i="17"/>
  <c r="M2242" i="17"/>
  <c r="M3793" i="17"/>
  <c r="M914" i="17"/>
  <c r="M2320" i="17"/>
  <c r="M2290" i="17"/>
  <c r="M3880" i="17"/>
  <c r="M2241" i="17"/>
  <c r="M3792" i="17"/>
  <c r="M1396" i="17"/>
  <c r="M2292" i="17"/>
  <c r="M741" i="17"/>
  <c r="M2243" i="17"/>
  <c r="M3794" i="17"/>
  <c r="M3553" i="17"/>
  <c r="M1393" i="17"/>
  <c r="M637" i="17"/>
  <c r="M175" i="17"/>
  <c r="M91" i="17"/>
  <c r="M1089" i="17"/>
  <c r="M2330" i="17"/>
  <c r="M636" i="17"/>
  <c r="M179" i="17"/>
  <c r="M2339" i="17"/>
  <c r="M2335" i="17"/>
  <c r="M2303" i="17"/>
  <c r="M2273" i="17"/>
  <c r="M1449" i="17"/>
  <c r="M3808" i="17"/>
  <c r="M3824" i="17"/>
  <c r="M730" i="17"/>
  <c r="M60" i="17"/>
  <c r="M122" i="17"/>
  <c r="M2352" i="17"/>
  <c r="M2347" i="17"/>
  <c r="M298" i="17"/>
  <c r="M1142" i="17"/>
  <c r="M3798" i="17"/>
  <c r="M3796" i="17"/>
  <c r="M3799" i="17"/>
  <c r="M1070" i="17"/>
  <c r="M2318" i="17"/>
  <c r="M3781" i="17"/>
  <c r="M2923" i="17"/>
  <c r="M3951" i="17"/>
  <c r="M2924" i="17"/>
  <c r="M1389" i="17"/>
  <c r="M2928" i="17"/>
  <c r="M2925" i="17"/>
  <c r="M2920" i="17"/>
  <c r="M2926" i="17"/>
  <c r="M3950" i="17"/>
  <c r="M1108" i="17"/>
  <c r="M2927" i="17"/>
  <c r="M2922" i="17"/>
  <c r="M2921" i="17"/>
  <c r="M76" i="17"/>
  <c r="M319" i="17"/>
  <c r="M318" i="17"/>
  <c r="M1629" i="17"/>
  <c r="M368" i="17"/>
  <c r="M1317" i="17"/>
  <c r="M377" i="17"/>
  <c r="M838" i="17"/>
  <c r="M1050" i="17"/>
  <c r="M1238" i="17"/>
  <c r="M1331" i="17"/>
  <c r="M344" i="17"/>
  <c r="M196" i="17"/>
  <c r="M752" i="17"/>
  <c r="M406" i="17"/>
  <c r="M886" i="17"/>
  <c r="M174" i="17"/>
  <c r="M166" i="17"/>
  <c r="M41" i="17"/>
  <c r="M89" i="17"/>
  <c r="M35" i="17"/>
  <c r="M522" i="17"/>
  <c r="M254" i="17"/>
  <c r="M145" i="17"/>
  <c r="M127" i="17"/>
  <c r="L585" i="17"/>
  <c r="M191" i="17"/>
  <c r="M128" i="17"/>
  <c r="M267" i="17"/>
  <c r="M575" i="17"/>
  <c r="M682" i="17"/>
  <c r="M789" i="17"/>
  <c r="M870" i="17"/>
  <c r="M947" i="17"/>
  <c r="M1042" i="17"/>
  <c r="M1133" i="17"/>
  <c r="M1282" i="17"/>
  <c r="M1359" i="17"/>
  <c r="M674" i="17"/>
  <c r="M817" i="17"/>
  <c r="M897" i="17"/>
  <c r="M973" i="17"/>
  <c r="M1241" i="17"/>
  <c r="M1311" i="17"/>
  <c r="M1387" i="17"/>
  <c r="M1476" i="17"/>
  <c r="M516" i="17"/>
  <c r="M380" i="17"/>
  <c r="M454" i="17"/>
  <c r="M526" i="17"/>
  <c r="M707" i="17"/>
  <c r="M841" i="17"/>
  <c r="M928" i="17"/>
  <c r="M1000" i="17"/>
  <c r="M279" i="17"/>
  <c r="M68" i="17"/>
  <c r="M147" i="17"/>
  <c r="M225" i="17"/>
  <c r="M310" i="17"/>
  <c r="M381" i="17"/>
  <c r="M455" i="17"/>
  <c r="M527" i="17"/>
  <c r="M482" i="17"/>
  <c r="M15" i="17"/>
  <c r="M109" i="17"/>
  <c r="M192" i="17"/>
  <c r="M259" i="17"/>
  <c r="M340" i="17"/>
  <c r="M419" i="17"/>
  <c r="M494" i="17"/>
  <c r="L590" i="17"/>
  <c r="M749" i="17"/>
  <c r="M534" i="17"/>
  <c r="M200" i="17"/>
  <c r="M47" i="17"/>
  <c r="M132" i="17"/>
  <c r="M211" i="17"/>
  <c r="M283" i="17"/>
  <c r="M366" i="17"/>
  <c r="M449" i="17"/>
  <c r="M520" i="17"/>
  <c r="M471" i="17"/>
  <c r="M1368" i="17"/>
  <c r="M414" i="17"/>
  <c r="M878" i="17"/>
  <c r="M1059" i="17"/>
  <c r="M1226" i="17"/>
  <c r="M1341" i="17"/>
  <c r="M369" i="17"/>
  <c r="M275" i="17"/>
  <c r="M797" i="17"/>
  <c r="M50" i="17"/>
  <c r="M1427" i="17"/>
  <c r="M221" i="17"/>
  <c r="M737" i="17"/>
  <c r="M197" i="17"/>
  <c r="M108" i="17"/>
  <c r="M178" i="17"/>
  <c r="M100" i="17"/>
  <c r="M307" i="17"/>
  <c r="M167" i="17"/>
  <c r="M189" i="17"/>
  <c r="M680" i="17"/>
  <c r="M265" i="17"/>
  <c r="M155" i="17"/>
  <c r="M278" i="17"/>
  <c r="M506" i="17"/>
  <c r="L586" i="17"/>
  <c r="M691" i="17"/>
  <c r="M798" i="17"/>
  <c r="M879" i="17"/>
  <c r="M954" i="17"/>
  <c r="M1051" i="17"/>
  <c r="M1207" i="17"/>
  <c r="M1290" i="17"/>
  <c r="M1369" i="17"/>
  <c r="M721" i="17"/>
  <c r="M828" i="17"/>
  <c r="M906" i="17"/>
  <c r="M981" i="17"/>
  <c r="M1083" i="17"/>
  <c r="M1228" i="17"/>
  <c r="M1320" i="17"/>
  <c r="M1401" i="17"/>
  <c r="M1484" i="17"/>
  <c r="M53" i="17"/>
  <c r="M390" i="17"/>
  <c r="M464" i="17"/>
  <c r="M536" i="17"/>
  <c r="M747" i="17"/>
  <c r="M862" i="17"/>
  <c r="M941" i="17"/>
  <c r="M1028" i="17"/>
  <c r="M704" i="17"/>
  <c r="M317" i="17"/>
  <c r="M81" i="17"/>
  <c r="M160" i="17"/>
  <c r="M233" i="17"/>
  <c r="M320" i="17"/>
  <c r="M391" i="17"/>
  <c r="M465" i="17"/>
  <c r="M847" i="17"/>
  <c r="M1448" i="17"/>
  <c r="M469" i="17"/>
  <c r="M903" i="17"/>
  <c r="M1073" i="17"/>
  <c r="M1256" i="17"/>
  <c r="M1349" i="17"/>
  <c r="M378" i="17"/>
  <c r="M360" i="17"/>
  <c r="M826" i="17"/>
  <c r="M143" i="17"/>
  <c r="M77" i="17"/>
  <c r="M285" i="17"/>
  <c r="M814" i="17"/>
  <c r="M246" i="17"/>
  <c r="M165" i="17"/>
  <c r="M230" i="17"/>
  <c r="M152" i="17"/>
  <c r="M859" i="17"/>
  <c r="M444" i="17"/>
  <c r="M193" i="17"/>
  <c r="M245" i="17"/>
  <c r="M788" i="17"/>
  <c r="M315" i="17"/>
  <c r="M177" i="17"/>
  <c r="M288" i="17"/>
  <c r="M515" i="17"/>
  <c r="L594" i="17"/>
  <c r="M723" i="17"/>
  <c r="M806" i="17"/>
  <c r="M888" i="17"/>
  <c r="M964" i="17"/>
  <c r="M1060" i="17"/>
  <c r="M1215" i="17"/>
  <c r="M1302" i="17"/>
  <c r="M1377" i="17"/>
  <c r="M746" i="17"/>
  <c r="M840" i="17"/>
  <c r="M918" i="17"/>
  <c r="M990" i="17"/>
  <c r="M1095" i="17"/>
  <c r="M1258" i="17"/>
  <c r="M1334" i="17"/>
  <c r="M1413" i="17"/>
  <c r="M1492" i="17"/>
  <c r="M224" i="17"/>
  <c r="M397" i="17"/>
  <c r="M472" i="17"/>
  <c r="M548" i="17"/>
  <c r="M763" i="17"/>
  <c r="M949" i="17"/>
  <c r="M371" i="17"/>
  <c r="M27" i="17"/>
  <c r="M16" i="17"/>
  <c r="M952" i="17"/>
  <c r="M75" i="17"/>
  <c r="M514" i="17"/>
  <c r="M933" i="17"/>
  <c r="M1081" i="17"/>
  <c r="M1264" i="17"/>
  <c r="M1358" i="17"/>
  <c r="M388" i="17"/>
  <c r="M431" i="17"/>
  <c r="M869" i="17"/>
  <c r="M237" i="17"/>
  <c r="M144" i="17"/>
  <c r="M351" i="17"/>
  <c r="M925" i="17"/>
  <c r="M286" i="17"/>
  <c r="M229" i="17"/>
  <c r="M277" i="17"/>
  <c r="M212" i="17"/>
  <c r="M10" i="17"/>
  <c r="M207" i="17"/>
  <c r="M295" i="17"/>
  <c r="M916" i="17"/>
  <c r="M432" i="17"/>
  <c r="M199" i="17"/>
  <c r="M299" i="17"/>
  <c r="M524" i="17"/>
  <c r="M719" i="17"/>
  <c r="M815" i="17"/>
  <c r="M896" i="17"/>
  <c r="M972" i="17"/>
  <c r="M1074" i="17"/>
  <c r="M1240" i="17"/>
  <c r="M1310" i="17"/>
  <c r="M1386" i="17"/>
  <c r="M754" i="17"/>
  <c r="M849" i="17"/>
  <c r="M927" i="17"/>
  <c r="M999" i="17"/>
  <c r="M1115" i="17"/>
  <c r="M1266" i="17"/>
  <c r="M1343" i="17"/>
  <c r="M1421" i="17"/>
  <c r="M1500" i="17"/>
  <c r="M300" i="17"/>
  <c r="M407" i="17"/>
  <c r="M483" i="17"/>
  <c r="M557" i="17"/>
  <c r="M782" i="17"/>
  <c r="M881" i="17"/>
  <c r="M957" i="17"/>
  <c r="M416" i="17"/>
  <c r="M93" i="17"/>
  <c r="M25" i="17"/>
  <c r="M104" i="17"/>
  <c r="M182" i="17"/>
  <c r="M1033" i="17"/>
  <c r="M134" i="17"/>
  <c r="M563" i="17"/>
  <c r="M963" i="17"/>
  <c r="M1093" i="17"/>
  <c r="M1281" i="17"/>
  <c r="M1385" i="17"/>
  <c r="M895" i="17"/>
  <c r="M334" i="17"/>
  <c r="M238" i="17"/>
  <c r="M403" i="17"/>
  <c r="M1398" i="17"/>
  <c r="M335" i="17"/>
  <c r="M324" i="17"/>
  <c r="M325" i="17"/>
  <c r="M264" i="17"/>
  <c r="M37" i="17"/>
  <c r="M43" i="17"/>
  <c r="M223" i="17"/>
  <c r="M343" i="17"/>
  <c r="M1438" i="17"/>
  <c r="M31" i="17"/>
  <c r="M215" i="17"/>
  <c r="M316" i="17"/>
  <c r="M532" i="17"/>
  <c r="M738" i="17"/>
  <c r="M827" i="17"/>
  <c r="M905" i="17"/>
  <c r="M980" i="17"/>
  <c r="M1082" i="17"/>
  <c r="M1227" i="17"/>
  <c r="M1318" i="17"/>
  <c r="M1400" i="17"/>
  <c r="M781" i="17"/>
  <c r="M861" i="17"/>
  <c r="M935" i="17"/>
  <c r="M1035" i="17"/>
  <c r="M1124" i="17"/>
  <c r="M1274" i="17"/>
  <c r="M1113" i="17"/>
  <c r="M205" i="17"/>
  <c r="M979" i="17"/>
  <c r="M1122" i="17"/>
  <c r="M1289" i="17"/>
  <c r="M415" i="17"/>
  <c r="M544" i="17"/>
  <c r="M946" i="17"/>
  <c r="M443" i="17"/>
  <c r="M345" i="17"/>
  <c r="M461" i="17"/>
  <c r="M30" i="17"/>
  <c r="M352" i="17"/>
  <c r="M488" i="17"/>
  <c r="M361" i="17"/>
  <c r="M314" i="17"/>
  <c r="M95" i="17"/>
  <c r="M79" i="17"/>
  <c r="M247" i="17"/>
  <c r="M395" i="17"/>
  <c r="M42" i="17"/>
  <c r="M52" i="17"/>
  <c r="M231" i="17"/>
  <c r="M462" i="17"/>
  <c r="M545" i="17"/>
  <c r="M753" i="17"/>
  <c r="M839" i="17"/>
  <c r="M917" i="17"/>
  <c r="M989" i="17"/>
  <c r="M1094" i="17"/>
  <c r="M1257" i="17"/>
  <c r="M1333" i="17"/>
  <c r="M790" i="17"/>
  <c r="M948" i="17"/>
  <c r="M1043" i="17"/>
  <c r="M1136" i="17"/>
  <c r="M1283" i="17"/>
  <c r="M1361" i="17"/>
  <c r="M1441" i="17"/>
  <c r="M1516" i="17"/>
  <c r="M354" i="17"/>
  <c r="M425" i="17"/>
  <c r="M499" i="17"/>
  <c r="L579" i="17"/>
  <c r="M684" i="17"/>
  <c r="M1214" i="17"/>
  <c r="M253" i="17"/>
  <c r="M769" i="17"/>
  <c r="M988" i="17"/>
  <c r="M1132" i="17"/>
  <c r="M1297" i="17"/>
  <c r="M214" i="17"/>
  <c r="M452" i="17"/>
  <c r="L593" i="17"/>
  <c r="M971" i="17"/>
  <c r="M553" i="17"/>
  <c r="M28" i="17"/>
  <c r="M505" i="17"/>
  <c r="M51" i="17"/>
  <c r="M404" i="17"/>
  <c r="M779" i="17"/>
  <c r="M136" i="17"/>
  <c r="M387" i="17"/>
  <c r="M153" i="17"/>
  <c r="M102" i="17"/>
  <c r="M308" i="17"/>
  <c r="M480" i="17"/>
  <c r="M101" i="17"/>
  <c r="M90" i="17"/>
  <c r="M239" i="17"/>
  <c r="M470" i="17"/>
  <c r="M554" i="17"/>
  <c r="M770" i="17"/>
  <c r="M848" i="17"/>
  <c r="M926" i="17"/>
  <c r="M998" i="17"/>
  <c r="M1114" i="17"/>
  <c r="M1265" i="17"/>
  <c r="M1342" i="17"/>
  <c r="M555" i="17"/>
  <c r="M799" i="17"/>
  <c r="M880" i="17"/>
  <c r="M956" i="17"/>
  <c r="M1052" i="17"/>
  <c r="M1208" i="17"/>
  <c r="M1291" i="17"/>
  <c r="M1370" i="17"/>
  <c r="M1455" i="17"/>
  <c r="M1524" i="17"/>
  <c r="M363" i="17"/>
  <c r="M435" i="17"/>
  <c r="M508" i="17"/>
  <c r="L588" i="17"/>
  <c r="M1272" i="17"/>
  <c r="M306" i="17"/>
  <c r="M805" i="17"/>
  <c r="M1041" i="17"/>
  <c r="M1206" i="17"/>
  <c r="M1309" i="17"/>
  <c r="M296" i="17"/>
  <c r="M88" i="17"/>
  <c r="M717" i="17"/>
  <c r="M1376" i="17"/>
  <c r="M690" i="17"/>
  <c r="M112" i="17"/>
  <c r="M573" i="17"/>
  <c r="M326" i="17"/>
  <c r="M1419" i="17"/>
  <c r="M336" i="17"/>
  <c r="M451" i="17"/>
  <c r="M222" i="17"/>
  <c r="M113" i="17"/>
  <c r="M57" i="17"/>
  <c r="M531" i="17"/>
  <c r="M135" i="17"/>
  <c r="M97" i="17"/>
  <c r="M256" i="17"/>
  <c r="M481" i="17"/>
  <c r="M564" i="17"/>
  <c r="M780" i="17"/>
  <c r="M860" i="17"/>
  <c r="M934" i="17"/>
  <c r="M1034" i="17"/>
  <c r="M1123" i="17"/>
  <c r="M1273" i="17"/>
  <c r="M1350" i="17"/>
  <c r="M807" i="17"/>
  <c r="M889" i="17"/>
  <c r="M965" i="17"/>
  <c r="M1061" i="17"/>
  <c r="M1217" i="17"/>
  <c r="M1303" i="17"/>
  <c r="M1378" i="17"/>
  <c r="M1468" i="17"/>
  <c r="M1532" i="17"/>
  <c r="M372" i="17"/>
  <c r="M446" i="17"/>
  <c r="M517" i="17"/>
  <c r="M705" i="17"/>
  <c r="M830" i="17"/>
  <c r="M919" i="17"/>
  <c r="M991" i="17"/>
  <c r="L578" i="17"/>
  <c r="M248" i="17"/>
  <c r="M54" i="17"/>
  <c r="M138" i="17"/>
  <c r="M217" i="17"/>
  <c r="M301" i="17"/>
  <c r="M373" i="17"/>
  <c r="M447" i="17"/>
  <c r="M1351" i="17"/>
  <c r="M693" i="17"/>
  <c r="M974" i="17"/>
  <c r="M32" i="17"/>
  <c r="M186" i="17"/>
  <c r="M329" i="17"/>
  <c r="M426" i="17"/>
  <c r="M537" i="17"/>
  <c r="M80" i="17"/>
  <c r="M69" i="17"/>
  <c r="M161" i="17"/>
  <c r="M242" i="17"/>
  <c r="M330" i="17"/>
  <c r="M427" i="17"/>
  <c r="M510" i="17"/>
  <c r="M389" i="17"/>
  <c r="M103" i="17"/>
  <c r="M34" i="17"/>
  <c r="M116" i="17"/>
  <c r="M219" i="17"/>
  <c r="M312" i="17"/>
  <c r="M393" i="17"/>
  <c r="M486" i="17"/>
  <c r="M571" i="17"/>
  <c r="M379" i="17"/>
  <c r="M36" i="17"/>
  <c r="M126" i="17"/>
  <c r="M204" i="17"/>
  <c r="M274" i="17"/>
  <c r="M350" i="17"/>
  <c r="M430" i="17"/>
  <c r="M513" i="17"/>
  <c r="L592" i="17"/>
  <c r="M1466" i="17"/>
  <c r="M1530" i="17"/>
  <c r="M1604" i="17"/>
  <c r="M1670" i="17"/>
  <c r="M1735" i="17"/>
  <c r="M1800" i="17"/>
  <c r="M1874" i="17"/>
  <c r="M1955" i="17"/>
  <c r="M2022" i="17"/>
  <c r="M2097" i="17"/>
  <c r="M1440" i="17"/>
  <c r="M1515" i="17"/>
  <c r="M1580" i="17"/>
  <c r="M1646" i="17"/>
  <c r="M1712" i="17"/>
  <c r="M1777" i="17"/>
  <c r="M1842" i="17"/>
  <c r="M1907" i="17"/>
  <c r="M1565" i="17"/>
  <c r="M1631" i="17"/>
  <c r="M1697" i="17"/>
  <c r="M1761" i="17"/>
  <c r="M1826" i="17"/>
  <c r="M1892" i="17"/>
  <c r="M1965" i="17"/>
  <c r="M2040" i="17"/>
  <c r="M2107" i="17"/>
  <c r="M2172" i="17"/>
  <c r="M2371" i="17"/>
  <c r="M1084" i="17"/>
  <c r="M1247" i="17"/>
  <c r="M1321" i="17"/>
  <c r="M1485" i="17"/>
  <c r="M1549" i="17"/>
  <c r="M1615" i="17"/>
  <c r="M1682" i="17"/>
  <c r="M809" i="17"/>
  <c r="M899" i="17"/>
  <c r="M975" i="17"/>
  <c r="M1064" i="17"/>
  <c r="M1210" i="17"/>
  <c r="M1293" i="17"/>
  <c r="M1372" i="17"/>
  <c r="M1462" i="17"/>
  <c r="M1526" i="17"/>
  <c r="M785" i="17"/>
  <c r="M866" i="17"/>
  <c r="M943" i="17"/>
  <c r="M1030" i="17"/>
  <c r="M1119" i="17"/>
  <c r="M1269" i="17"/>
  <c r="M1346" i="17"/>
  <c r="M1424" i="17"/>
  <c r="M1503" i="17"/>
  <c r="M1568" i="17"/>
  <c r="M776" i="17"/>
  <c r="M856" i="17"/>
  <c r="M931" i="17"/>
  <c r="M1004" i="17"/>
  <c r="M1105" i="17"/>
  <c r="M1262" i="17"/>
  <c r="M1338" i="17"/>
  <c r="M1417" i="17"/>
  <c r="M1496" i="17"/>
  <c r="M1569" i="17"/>
  <c r="M796" i="17"/>
  <c r="M877" i="17"/>
  <c r="M945" i="17"/>
  <c r="M1058" i="17"/>
  <c r="M1205" i="17"/>
  <c r="M1431" i="17"/>
  <c r="M791" i="17"/>
  <c r="M982" i="17"/>
  <c r="M29" i="17"/>
  <c r="M201" i="17"/>
  <c r="M339" i="17"/>
  <c r="M437" i="17"/>
  <c r="M549" i="17"/>
  <c r="M676" i="17"/>
  <c r="M137" i="17"/>
  <c r="M82" i="17"/>
  <c r="M170" i="17"/>
  <c r="M250" i="17"/>
  <c r="M348" i="17"/>
  <c r="M439" i="17"/>
  <c r="M519" i="17"/>
  <c r="M445" i="17"/>
  <c r="M129" i="17"/>
  <c r="M40" i="17"/>
  <c r="M141" i="17"/>
  <c r="M227" i="17"/>
  <c r="M323" i="17"/>
  <c r="M401" i="17"/>
  <c r="M496" i="17"/>
  <c r="L591" i="17"/>
  <c r="M433" i="17"/>
  <c r="M146" i="17"/>
  <c r="M39" i="17"/>
  <c r="M133" i="17"/>
  <c r="M284" i="17"/>
  <c r="M359" i="17"/>
  <c r="M442" i="17"/>
  <c r="M521" i="17"/>
  <c r="M1474" i="17"/>
  <c r="M1538" i="17"/>
  <c r="M1612" i="17"/>
  <c r="M1679" i="17"/>
  <c r="M1743" i="17"/>
  <c r="M1816" i="17"/>
  <c r="M1882" i="17"/>
  <c r="M1963" i="17"/>
  <c r="M2030" i="17"/>
  <c r="M2105" i="17"/>
  <c r="M1451" i="17"/>
  <c r="M1523" i="17"/>
  <c r="M1588" i="17"/>
  <c r="M1655" i="17"/>
  <c r="M1720" i="17"/>
  <c r="M1785" i="17"/>
  <c r="M1851" i="17"/>
  <c r="M1916" i="17"/>
  <c r="M1573" i="17"/>
  <c r="M1639" i="17"/>
  <c r="M1705" i="17"/>
  <c r="M1769" i="17"/>
  <c r="M1834" i="17"/>
  <c r="M1900" i="17"/>
  <c r="M1973" i="17"/>
  <c r="M2048" i="17"/>
  <c r="M2115" i="17"/>
  <c r="M2180" i="17"/>
  <c r="M2379" i="17"/>
  <c r="M1097" i="17"/>
  <c r="M1259" i="17"/>
  <c r="M1335" i="17"/>
  <c r="M1414" i="17"/>
  <c r="M1493" i="17"/>
  <c r="M1557" i="17"/>
  <c r="M1623" i="17"/>
  <c r="M733" i="17"/>
  <c r="M832" i="17"/>
  <c r="M908" i="17"/>
  <c r="M983" i="17"/>
  <c r="M1077" i="17"/>
  <c r="M1219" i="17"/>
  <c r="M1305" i="17"/>
  <c r="M1380" i="17"/>
  <c r="M1470" i="17"/>
  <c r="M1534" i="17"/>
  <c r="M793" i="17"/>
  <c r="M875" i="17"/>
  <c r="M951" i="17"/>
  <c r="M1508" i="17"/>
  <c r="M800" i="17"/>
  <c r="M453" i="17"/>
  <c r="M44" i="17"/>
  <c r="M209" i="17"/>
  <c r="M347" i="17"/>
  <c r="M473" i="17"/>
  <c r="M558" i="17"/>
  <c r="M685" i="17"/>
  <c r="M181" i="17"/>
  <c r="M96" i="17"/>
  <c r="M183" i="17"/>
  <c r="M271" i="17"/>
  <c r="M356" i="17"/>
  <c r="M448" i="17"/>
  <c r="M528" i="17"/>
  <c r="M677" i="17"/>
  <c r="M463" i="17"/>
  <c r="M157" i="17"/>
  <c r="M56" i="17"/>
  <c r="M149" i="17"/>
  <c r="M235" i="17"/>
  <c r="M331" i="17"/>
  <c r="M411" i="17"/>
  <c r="M503" i="17"/>
  <c r="M507" i="17"/>
  <c r="M185" i="17"/>
  <c r="M49" i="17"/>
  <c r="M142" i="17"/>
  <c r="M220" i="17"/>
  <c r="M294" i="17"/>
  <c r="M367" i="17"/>
  <c r="M450" i="17"/>
  <c r="M530" i="17"/>
  <c r="M1482" i="17"/>
  <c r="M1546" i="17"/>
  <c r="M1620" i="17"/>
  <c r="M1687" i="17"/>
  <c r="M1751" i="17"/>
  <c r="M1824" i="17"/>
  <c r="M1890" i="17"/>
  <c r="M1971" i="17"/>
  <c r="M2038" i="17"/>
  <c r="M2113" i="17"/>
  <c r="M1467" i="17"/>
  <c r="M1531" i="17"/>
  <c r="M1597" i="17"/>
  <c r="M1663" i="17"/>
  <c r="M1728" i="17"/>
  <c r="M1793" i="17"/>
  <c r="M1859" i="17"/>
  <c r="M1940" i="17"/>
  <c r="M1581" i="17"/>
  <c r="M1647" i="17"/>
  <c r="M1713" i="17"/>
  <c r="M1778" i="17"/>
  <c r="M1844" i="17"/>
  <c r="M1908" i="17"/>
  <c r="M1992" i="17"/>
  <c r="M2056" i="17"/>
  <c r="M2123" i="17"/>
  <c r="M2188" i="17"/>
  <c r="M2387" i="17"/>
  <c r="M1116" i="17"/>
  <c r="M1267" i="17"/>
  <c r="M1344" i="17"/>
  <c r="M1422" i="17"/>
  <c r="M1501" i="17"/>
  <c r="M1566" i="17"/>
  <c r="M1632" i="17"/>
  <c r="M748" i="17"/>
  <c r="M843" i="17"/>
  <c r="M920" i="17"/>
  <c r="M992" i="17"/>
  <c r="M1085" i="17"/>
  <c r="M1222" i="17"/>
  <c r="M1313" i="17"/>
  <c r="M1390" i="17"/>
  <c r="M1478" i="17"/>
  <c r="M1542" i="17"/>
  <c r="M802" i="17"/>
  <c r="M883" i="17"/>
  <c r="M960" i="17"/>
  <c r="M346" i="17"/>
  <c r="M808" i="17"/>
  <c r="M491" i="17"/>
  <c r="M94" i="17"/>
  <c r="M241" i="17"/>
  <c r="M355" i="17"/>
  <c r="M484" i="17"/>
  <c r="M568" i="17"/>
  <c r="M694" i="17"/>
  <c r="M240" i="17"/>
  <c r="M105" i="17"/>
  <c r="M202" i="17"/>
  <c r="M281" i="17"/>
  <c r="M365" i="17"/>
  <c r="M456" i="17"/>
  <c r="M538" i="17"/>
  <c r="M695" i="17"/>
  <c r="M498" i="17"/>
  <c r="M232" i="17"/>
  <c r="M73" i="17"/>
  <c r="M162" i="17"/>
  <c r="M243" i="17"/>
  <c r="M341" i="17"/>
  <c r="M420" i="17"/>
  <c r="M511" i="17"/>
  <c r="M650" i="17"/>
  <c r="M547" i="17"/>
  <c r="M216" i="17"/>
  <c r="M74" i="17"/>
  <c r="M151" i="17"/>
  <c r="M228" i="17"/>
  <c r="M304" i="17"/>
  <c r="M376" i="17"/>
  <c r="M468" i="17"/>
  <c r="M543" i="17"/>
  <c r="M651" i="17"/>
  <c r="M1490" i="17"/>
  <c r="M1563" i="17"/>
  <c r="M1628" i="17"/>
  <c r="M1695" i="17"/>
  <c r="M1759" i="17"/>
  <c r="M1832" i="17"/>
  <c r="M1898" i="17"/>
  <c r="M1981" i="17"/>
  <c r="M2046" i="17"/>
  <c r="M2121" i="17"/>
  <c r="M1475" i="17"/>
  <c r="M1539" i="17"/>
  <c r="M1605" i="17"/>
  <c r="M1671" i="17"/>
  <c r="M1736" i="17"/>
  <c r="M1801" i="17"/>
  <c r="M1867" i="17"/>
  <c r="M1948" i="17"/>
  <c r="M1589" i="17"/>
  <c r="M1656" i="17"/>
  <c r="M1721" i="17"/>
  <c r="M1786" i="17"/>
  <c r="M1852" i="17"/>
  <c r="M1917" i="17"/>
  <c r="M2000" i="17"/>
  <c r="M2064" i="17"/>
  <c r="M2132" i="17"/>
  <c r="M2196" i="17"/>
  <c r="M1036" i="17"/>
  <c r="M1125" i="17"/>
  <c r="M1275" i="17"/>
  <c r="M1352" i="17"/>
  <c r="M1432" i="17"/>
  <c r="M1509" i="17"/>
  <c r="M1574" i="17"/>
  <c r="M1640" i="17"/>
  <c r="M764" i="17"/>
  <c r="M851" i="17"/>
  <c r="M929" i="17"/>
  <c r="M1001" i="17"/>
  <c r="M1103" i="17"/>
  <c r="M1248" i="17"/>
  <c r="M1322" i="17"/>
  <c r="M1486" i="17"/>
  <c r="M1550" i="17"/>
  <c r="M810" i="17"/>
  <c r="M892" i="17"/>
  <c r="M417" i="17"/>
  <c r="M890" i="17"/>
  <c r="M525" i="17"/>
  <c r="M249" i="17"/>
  <c r="M364" i="17"/>
  <c r="M495" i="17"/>
  <c r="L580" i="17"/>
  <c r="M706" i="17"/>
  <c r="M309" i="17"/>
  <c r="M115" i="17"/>
  <c r="M210" i="17"/>
  <c r="M292" i="17"/>
  <c r="M374" i="17"/>
  <c r="M466" i="17"/>
  <c r="M550" i="17"/>
  <c r="M734" i="17"/>
  <c r="M268" i="17"/>
  <c r="M83" i="17"/>
  <c r="M171" i="17"/>
  <c r="M251" i="17"/>
  <c r="M349" i="17"/>
  <c r="M429" i="17"/>
  <c r="M529" i="17"/>
  <c r="M659" i="17"/>
  <c r="L587" i="17"/>
  <c r="M257" i="17"/>
  <c r="M163" i="17"/>
  <c r="M236" i="17"/>
  <c r="M313" i="17"/>
  <c r="M386" i="17"/>
  <c r="M478" i="17"/>
  <c r="M552" i="17"/>
  <c r="M1498" i="17"/>
  <c r="M1571" i="17"/>
  <c r="M1637" i="17"/>
  <c r="M1703" i="17"/>
  <c r="M1767" i="17"/>
  <c r="M1841" i="17"/>
  <c r="M1906" i="17"/>
  <c r="M1990" i="17"/>
  <c r="M2054" i="17"/>
  <c r="M2129" i="17"/>
  <c r="M1483" i="17"/>
  <c r="M1547" i="17"/>
  <c r="M1613" i="17"/>
  <c r="M1680" i="17"/>
  <c r="M1744" i="17"/>
  <c r="M1809" i="17"/>
  <c r="M1875" i="17"/>
  <c r="M1956" i="17"/>
  <c r="M1598" i="17"/>
  <c r="M1664" i="17"/>
  <c r="M1729" i="17"/>
  <c r="M1794" i="17"/>
  <c r="M1860" i="17"/>
  <c r="M1933" i="17"/>
  <c r="M2008" i="17"/>
  <c r="M2073" i="17"/>
  <c r="M492" i="17"/>
  <c r="M898" i="17"/>
  <c r="M114" i="17"/>
  <c r="M258" i="17"/>
  <c r="M398" i="17"/>
  <c r="M500" i="17"/>
  <c r="L589" i="17"/>
  <c r="M396" i="17"/>
  <c r="M38" i="17"/>
  <c r="M131" i="17"/>
  <c r="M218" i="17"/>
  <c r="M302" i="17"/>
  <c r="M382" i="17"/>
  <c r="M474" i="17"/>
  <c r="M559" i="17"/>
  <c r="M765" i="17"/>
  <c r="M683" i="17"/>
  <c r="M328" i="17"/>
  <c r="M92" i="17"/>
  <c r="M187" i="17"/>
  <c r="M261" i="17"/>
  <c r="M358" i="17"/>
  <c r="M458" i="17"/>
  <c r="M539" i="17"/>
  <c r="M678" i="17"/>
  <c r="M290" i="17"/>
  <c r="M99" i="17"/>
  <c r="M172" i="17"/>
  <c r="M244" i="17"/>
  <c r="M394" i="17"/>
  <c r="M487" i="17"/>
  <c r="M561" i="17"/>
  <c r="M679" i="17"/>
  <c r="M1506" i="17"/>
  <c r="M1579" i="17"/>
  <c r="M1645" i="17"/>
  <c r="M1711" i="17"/>
  <c r="M1776" i="17"/>
  <c r="M1850" i="17"/>
  <c r="M1915" i="17"/>
  <c r="M1998" i="17"/>
  <c r="M2062" i="17"/>
  <c r="M2138" i="17"/>
  <c r="M1491" i="17"/>
  <c r="M1555" i="17"/>
  <c r="M1621" i="17"/>
  <c r="M1688" i="17"/>
  <c r="M1752" i="17"/>
  <c r="M1817" i="17"/>
  <c r="M1883" i="17"/>
  <c r="M1964" i="17"/>
  <c r="M1606" i="17"/>
  <c r="M1672" i="17"/>
  <c r="M1737" i="17"/>
  <c r="M1802" i="17"/>
  <c r="M1868" i="17"/>
  <c r="M1941" i="17"/>
  <c r="M2016" i="17"/>
  <c r="M2081" i="17"/>
  <c r="M2148" i="17"/>
  <c r="M2252" i="17"/>
  <c r="M1053" i="17"/>
  <c r="M1209" i="17"/>
  <c r="M1371" i="17"/>
  <c r="M1457" i="17"/>
  <c r="M1525" i="17"/>
  <c r="M1590" i="17"/>
  <c r="M1657" i="17"/>
  <c r="M783" i="17"/>
  <c r="M874" i="17"/>
  <c r="M950" i="17"/>
  <c r="M1037" i="17"/>
  <c r="M1127" i="17"/>
  <c r="M1268" i="17"/>
  <c r="M1345" i="17"/>
  <c r="M567" i="17"/>
  <c r="M907" i="17"/>
  <c r="M168" i="17"/>
  <c r="M130" i="17"/>
  <c r="M270" i="17"/>
  <c r="M408" i="17"/>
  <c r="M509" i="17"/>
  <c r="M565" i="17"/>
  <c r="M46" i="17"/>
  <c r="M140" i="17"/>
  <c r="M226" i="17"/>
  <c r="M311" i="17"/>
  <c r="M392" i="17"/>
  <c r="M485" i="17"/>
  <c r="M775" i="17"/>
  <c r="M14" i="17"/>
  <c r="M8" i="17"/>
  <c r="M106" i="17"/>
  <c r="M194" i="17"/>
  <c r="M272" i="17"/>
  <c r="M375" i="17"/>
  <c r="M467" i="17"/>
  <c r="M551" i="17"/>
  <c r="M702" i="17"/>
  <c r="M338" i="17"/>
  <c r="M107" i="17"/>
  <c r="M188" i="17"/>
  <c r="M252" i="17"/>
  <c r="M333" i="17"/>
  <c r="M402" i="17"/>
  <c r="M497" i="17"/>
  <c r="M572" i="17"/>
  <c r="M703" i="17"/>
  <c r="M1514" i="17"/>
  <c r="M1587" i="17"/>
  <c r="M1654" i="17"/>
  <c r="M1719" i="17"/>
  <c r="M1784" i="17"/>
  <c r="M1858" i="17"/>
  <c r="M1939" i="17"/>
  <c r="M2006" i="17"/>
  <c r="M2079" i="17"/>
  <c r="M1420" i="17"/>
  <c r="M1499" i="17"/>
  <c r="M1564" i="17"/>
  <c r="M1630" i="17"/>
  <c r="M1696" i="17"/>
  <c r="M1760" i="17"/>
  <c r="M1825" i="17"/>
  <c r="M1891" i="17"/>
  <c r="M1540" i="17"/>
  <c r="M1614" i="17"/>
  <c r="M1681" i="17"/>
  <c r="M1745" i="17"/>
  <c r="M1810" i="17"/>
  <c r="M1876" i="17"/>
  <c r="M1949" i="17"/>
  <c r="M2024" i="17"/>
  <c r="M2090" i="17"/>
  <c r="M2156" i="17"/>
  <c r="M2262" i="17"/>
  <c r="M1063" i="17"/>
  <c r="M1218" i="17"/>
  <c r="M1304" i="17"/>
  <c r="M1379" i="17"/>
  <c r="M1469" i="17"/>
  <c r="M1533" i="17"/>
  <c r="M1599" i="17"/>
  <c r="M1665" i="17"/>
  <c r="M792" i="17"/>
  <c r="M882" i="17"/>
  <c r="M675" i="17"/>
  <c r="M966" i="17"/>
  <c r="M208" i="17"/>
  <c r="M169" i="17"/>
  <c r="M280" i="17"/>
  <c r="M418" i="17"/>
  <c r="M518" i="17"/>
  <c r="M692" i="17"/>
  <c r="M55" i="17"/>
  <c r="M148" i="17"/>
  <c r="M234" i="17"/>
  <c r="M321" i="17"/>
  <c r="M410" i="17"/>
  <c r="M501" i="17"/>
  <c r="M353" i="17"/>
  <c r="M45" i="17"/>
  <c r="M26" i="17"/>
  <c r="M110" i="17"/>
  <c r="M203" i="17"/>
  <c r="M303" i="17"/>
  <c r="M384" i="17"/>
  <c r="M476" i="17"/>
  <c r="M560" i="17"/>
  <c r="M362" i="17"/>
  <c r="M63" i="17"/>
  <c r="M23" i="17"/>
  <c r="M111" i="17"/>
  <c r="M195" i="17"/>
  <c r="M262" i="17"/>
  <c r="M342" i="17"/>
  <c r="M413" i="17"/>
  <c r="M504" i="17"/>
  <c r="L584" i="17"/>
  <c r="M736" i="17"/>
  <c r="M1522" i="17"/>
  <c r="M1596" i="17"/>
  <c r="M1662" i="17"/>
  <c r="M1727" i="17"/>
  <c r="M1792" i="17"/>
  <c r="M1866" i="17"/>
  <c r="M1947" i="17"/>
  <c r="M2014" i="17"/>
  <c r="M2088" i="17"/>
  <c r="M1430" i="17"/>
  <c r="M1507" i="17"/>
  <c r="M1572" i="17"/>
  <c r="M1638" i="17"/>
  <c r="M1704" i="17"/>
  <c r="M1768" i="17"/>
  <c r="M1833" i="17"/>
  <c r="M1899" i="17"/>
  <c r="M1548" i="17"/>
  <c r="M1622" i="17"/>
  <c r="M1689" i="17"/>
  <c r="M1753" i="17"/>
  <c r="M1818" i="17"/>
  <c r="M1884" i="17"/>
  <c r="M1957" i="17"/>
  <c r="M2032" i="17"/>
  <c r="M2099" i="17"/>
  <c r="M2164" i="17"/>
  <c r="M2363" i="17"/>
  <c r="M1076" i="17"/>
  <c r="M1245" i="17"/>
  <c r="M1312" i="17"/>
  <c r="M1388" i="17"/>
  <c r="M1477" i="17"/>
  <c r="M1541" i="17"/>
  <c r="M1607" i="17"/>
  <c r="M1673" i="17"/>
  <c r="M801" i="17"/>
  <c r="M891" i="17"/>
  <c r="M967" i="17"/>
  <c r="M1054" i="17"/>
  <c r="M1202" i="17"/>
  <c r="M1285" i="17"/>
  <c r="M1364" i="17"/>
  <c r="M1444" i="17"/>
  <c r="M1518" i="17"/>
  <c r="M1591" i="17"/>
  <c r="M930" i="17"/>
  <c r="M1003" i="17"/>
  <c r="M2140" i="17"/>
  <c r="M1582" i="17"/>
  <c r="M1117" i="17"/>
  <c r="M1433" i="17"/>
  <c r="M833" i="17"/>
  <c r="M993" i="17"/>
  <c r="M1128" i="17"/>
  <c r="M1286" i="17"/>
  <c r="M1373" i="17"/>
  <c r="M1471" i="17"/>
  <c r="M1543" i="17"/>
  <c r="M750" i="17"/>
  <c r="M845" i="17"/>
  <c r="M938" i="17"/>
  <c r="M1039" i="17"/>
  <c r="M1204" i="17"/>
  <c r="M1295" i="17"/>
  <c r="M1382" i="17"/>
  <c r="M1480" i="17"/>
  <c r="M1561" i="17"/>
  <c r="M804" i="17"/>
  <c r="M894" i="17"/>
  <c r="M978" i="17"/>
  <c r="M1106" i="17"/>
  <c r="M1263" i="17"/>
  <c r="M1339" i="17"/>
  <c r="M1418" i="17"/>
  <c r="M1497" i="17"/>
  <c r="M1562" i="17"/>
  <c r="M2170" i="17"/>
  <c r="M2250" i="17"/>
  <c r="M2410" i="17"/>
  <c r="M2477" i="17"/>
  <c r="M2551" i="17"/>
  <c r="M2619" i="17"/>
  <c r="M2696" i="17"/>
  <c r="M2766" i="17"/>
  <c r="M2837" i="17"/>
  <c r="M2903" i="17"/>
  <c r="M1972" i="17"/>
  <c r="M2039" i="17"/>
  <c r="M2106" i="17"/>
  <c r="M2171" i="17"/>
  <c r="M2362" i="17"/>
  <c r="M2427" i="17"/>
  <c r="M2496" i="17"/>
  <c r="M2572" i="17"/>
  <c r="M2412" i="17"/>
  <c r="M2479" i="17"/>
  <c r="M2563" i="17"/>
  <c r="M2630" i="17"/>
  <c r="M2726" i="17"/>
  <c r="M2794" i="17"/>
  <c r="M2865" i="17"/>
  <c r="M2938" i="17"/>
  <c r="M3021" i="17"/>
  <c r="M3089" i="17"/>
  <c r="M1706" i="17"/>
  <c r="M1770" i="17"/>
  <c r="M1835" i="17"/>
  <c r="M1901" i="17"/>
  <c r="M1974" i="17"/>
  <c r="M2041" i="17"/>
  <c r="M2108" i="17"/>
  <c r="M2173" i="17"/>
  <c r="M2263" i="17"/>
  <c r="M2421" i="17"/>
  <c r="M1649" i="17"/>
  <c r="M1715" i="17"/>
  <c r="M1780" i="17"/>
  <c r="M1846" i="17"/>
  <c r="M1910" i="17"/>
  <c r="M1986" i="17"/>
  <c r="M2050" i="17"/>
  <c r="M2117" i="17"/>
  <c r="M2182" i="17"/>
  <c r="M2373" i="17"/>
  <c r="M1634" i="17"/>
  <c r="M1700" i="17"/>
  <c r="M1764" i="17"/>
  <c r="M1829" i="17"/>
  <c r="M1895" i="17"/>
  <c r="M1960" i="17"/>
  <c r="M2204" i="17"/>
  <c r="M1648" i="17"/>
  <c r="M1139" i="17"/>
  <c r="M1494" i="17"/>
  <c r="M1038" i="17"/>
  <c r="M1203" i="17"/>
  <c r="M1294" i="17"/>
  <c r="M1381" i="17"/>
  <c r="M1479" i="17"/>
  <c r="M1551" i="17"/>
  <c r="M767" i="17"/>
  <c r="M867" i="17"/>
  <c r="M1048" i="17"/>
  <c r="M1212" i="17"/>
  <c r="M1308" i="17"/>
  <c r="M1392" i="17"/>
  <c r="M1488" i="17"/>
  <c r="M1577" i="17"/>
  <c r="M813" i="17"/>
  <c r="M902" i="17"/>
  <c r="M986" i="17"/>
  <c r="M1121" i="17"/>
  <c r="M1271" i="17"/>
  <c r="M1348" i="17"/>
  <c r="M1426" i="17"/>
  <c r="M1505" i="17"/>
  <c r="M1570" i="17"/>
  <c r="M2178" i="17"/>
  <c r="M2259" i="17"/>
  <c r="M2418" i="17"/>
  <c r="M2485" i="17"/>
  <c r="M2560" i="17"/>
  <c r="M2628" i="17"/>
  <c r="M2775" i="17"/>
  <c r="M2845" i="17"/>
  <c r="M2911" i="17"/>
  <c r="M1982" i="17"/>
  <c r="M2047" i="17"/>
  <c r="M2114" i="17"/>
  <c r="M2179" i="17"/>
  <c r="M2370" i="17"/>
  <c r="M2436" i="17"/>
  <c r="M2505" i="17"/>
  <c r="M2580" i="17"/>
  <c r="M2420" i="17"/>
  <c r="M2497" i="17"/>
  <c r="M2573" i="17"/>
  <c r="M2639" i="17"/>
  <c r="M2736" i="17"/>
  <c r="M2807" i="17"/>
  <c r="M2873" i="17"/>
  <c r="M2946" i="17"/>
  <c r="M3030" i="17"/>
  <c r="M3097" i="17"/>
  <c r="M1714" i="17"/>
  <c r="M1779" i="17"/>
  <c r="M1845" i="17"/>
  <c r="M1909" i="17"/>
  <c r="M1984" i="17"/>
  <c r="M2049" i="17"/>
  <c r="M2116" i="17"/>
  <c r="M2181" i="17"/>
  <c r="M2364" i="17"/>
  <c r="M2429" i="17"/>
  <c r="M1658" i="17"/>
  <c r="M1723" i="17"/>
  <c r="M1788" i="17"/>
  <c r="M1854" i="17"/>
  <c r="M1919" i="17"/>
  <c r="M1994" i="17"/>
  <c r="M2058" i="17"/>
  <c r="M2125" i="17"/>
  <c r="M2190" i="17"/>
  <c r="M2381" i="17"/>
  <c r="M1642" i="17"/>
  <c r="M1708" i="17"/>
  <c r="M1773" i="17"/>
  <c r="M1837" i="17"/>
  <c r="M1903" i="17"/>
  <c r="M1968" i="17"/>
  <c r="M2035" i="17"/>
  <c r="M2102" i="17"/>
  <c r="M2167" i="17"/>
  <c r="M2256" i="17"/>
  <c r="M2415" i="17"/>
  <c r="M1660" i="17"/>
  <c r="M1725" i="17"/>
  <c r="M1790" i="17"/>
  <c r="M1856" i="17"/>
  <c r="M1921" i="17"/>
  <c r="M1988" i="17"/>
  <c r="M2052" i="17"/>
  <c r="M2127" i="17"/>
  <c r="M2192" i="17"/>
  <c r="M2367" i="17"/>
  <c r="M1619" i="17"/>
  <c r="M1686" i="17"/>
  <c r="M1750" i="17"/>
  <c r="M1044" i="17"/>
  <c r="M774" i="17"/>
  <c r="M1260" i="17"/>
  <c r="M1502" i="17"/>
  <c r="M900" i="17"/>
  <c r="M1046" i="17"/>
  <c r="M1211" i="17"/>
  <c r="M1307" i="17"/>
  <c r="M1391" i="17"/>
  <c r="M1487" i="17"/>
  <c r="M1560" i="17"/>
  <c r="M786" i="17"/>
  <c r="M876" i="17"/>
  <c r="M961" i="17"/>
  <c r="M1056" i="17"/>
  <c r="M1230" i="17"/>
  <c r="M1315" i="17"/>
  <c r="M1504" i="17"/>
  <c r="M1585" i="17"/>
  <c r="M825" i="17"/>
  <c r="M911" i="17"/>
  <c r="M1032" i="17"/>
  <c r="M1130" i="17"/>
  <c r="M1280" i="17"/>
  <c r="M1357" i="17"/>
  <c r="M1436" i="17"/>
  <c r="M1513" i="17"/>
  <c r="M1578" i="17"/>
  <c r="M2186" i="17"/>
  <c r="M2361" i="17"/>
  <c r="M2426" i="17"/>
  <c r="M2495" i="17"/>
  <c r="M2571" i="17"/>
  <c r="M2637" i="17"/>
  <c r="M2712" i="17"/>
  <c r="M2783" i="17"/>
  <c r="M2855" i="17"/>
  <c r="M2919" i="17"/>
  <c r="M1991" i="17"/>
  <c r="M2055" i="17"/>
  <c r="M2122" i="17"/>
  <c r="M2187" i="17"/>
  <c r="M2378" i="17"/>
  <c r="M2446" i="17"/>
  <c r="M2516" i="17"/>
  <c r="M2588" i="17"/>
  <c r="M2428" i="17"/>
  <c r="M2506" i="17"/>
  <c r="M2581" i="17"/>
  <c r="M2647" i="17"/>
  <c r="M2744" i="17"/>
  <c r="M2813" i="17"/>
  <c r="M2881" i="17"/>
  <c r="M2973" i="17"/>
  <c r="M3039" i="17"/>
  <c r="M3106" i="17"/>
  <c r="M1722" i="17"/>
  <c r="M1787" i="17"/>
  <c r="M1853" i="17"/>
  <c r="M1918" i="17"/>
  <c r="M1993" i="17"/>
  <c r="M2057" i="17"/>
  <c r="M2124" i="17"/>
  <c r="M2189" i="17"/>
  <c r="M2372" i="17"/>
  <c r="M1600" i="17"/>
  <c r="M1666" i="17"/>
  <c r="M1731" i="17"/>
  <c r="M1796" i="17"/>
  <c r="M1862" i="17"/>
  <c r="M1935" i="17"/>
  <c r="M2002" i="17"/>
  <c r="M2066" i="17"/>
  <c r="M2134" i="17"/>
  <c r="M2198" i="17"/>
  <c r="M2389" i="17"/>
  <c r="M1650" i="17"/>
  <c r="M1716" i="17"/>
  <c r="M1781" i="17"/>
  <c r="M1847" i="17"/>
  <c r="M1911" i="17"/>
  <c r="M1977" i="17"/>
  <c r="M2043" i="17"/>
  <c r="M2110" i="17"/>
  <c r="M2175" i="17"/>
  <c r="M1138" i="17"/>
  <c r="M864" i="17"/>
  <c r="M1276" i="17"/>
  <c r="M1510" i="17"/>
  <c r="M909" i="17"/>
  <c r="M1055" i="17"/>
  <c r="M1220" i="17"/>
  <c r="M1314" i="17"/>
  <c r="M1495" i="17"/>
  <c r="M1576" i="17"/>
  <c r="M795" i="17"/>
  <c r="M884" i="17"/>
  <c r="M969" i="17"/>
  <c r="M1066" i="17"/>
  <c r="M1224" i="17"/>
  <c r="M1329" i="17"/>
  <c r="M1425" i="17"/>
  <c r="M1512" i="17"/>
  <c r="M1594" i="17"/>
  <c r="M837" i="17"/>
  <c r="M924" i="17"/>
  <c r="M1040" i="17"/>
  <c r="M1188" i="17"/>
  <c r="M1288" i="17"/>
  <c r="M1367" i="17"/>
  <c r="M1447" i="17"/>
  <c r="M1521" i="17"/>
  <c r="M1586" i="17"/>
  <c r="M2194" i="17"/>
  <c r="M2369" i="17"/>
  <c r="M2434" i="17"/>
  <c r="M2504" i="17"/>
  <c r="M2579" i="17"/>
  <c r="M2645" i="17"/>
  <c r="M2724" i="17"/>
  <c r="M2792" i="17"/>
  <c r="M2863" i="17"/>
  <c r="M2936" i="17"/>
  <c r="M1999" i="17"/>
  <c r="M2063" i="17"/>
  <c r="M2130" i="17"/>
  <c r="M2195" i="17"/>
  <c r="M2386" i="17"/>
  <c r="M2454" i="17"/>
  <c r="M2526" i="17"/>
  <c r="M2596" i="17"/>
  <c r="M2437" i="17"/>
  <c r="M2517" i="17"/>
  <c r="M2589" i="17"/>
  <c r="M2670" i="17"/>
  <c r="M2752" i="17"/>
  <c r="M2822" i="17"/>
  <c r="M2889" i="17"/>
  <c r="M2992" i="17"/>
  <c r="M3047" i="17"/>
  <c r="M3115" i="17"/>
  <c r="M1730" i="17"/>
  <c r="M1795" i="17"/>
  <c r="M1861" i="17"/>
  <c r="M1934" i="17"/>
  <c r="M2001" i="17"/>
  <c r="M2065" i="17"/>
  <c r="M2133" i="17"/>
  <c r="M2197" i="17"/>
  <c r="M2380" i="17"/>
  <c r="M1608" i="17"/>
  <c r="M1674" i="17"/>
  <c r="M1739" i="17"/>
  <c r="M1804" i="17"/>
  <c r="M1870" i="17"/>
  <c r="M1943" i="17"/>
  <c r="M2010" i="17"/>
  <c r="M2075" i="17"/>
  <c r="M2142" i="17"/>
  <c r="M2206" i="17"/>
  <c r="M2398" i="17"/>
  <c r="M1659" i="17"/>
  <c r="M1724" i="17"/>
  <c r="M1789" i="17"/>
  <c r="M1855" i="17"/>
  <c r="M1920" i="17"/>
  <c r="M1987" i="17"/>
  <c r="M2051" i="17"/>
  <c r="M2118" i="17"/>
  <c r="M2183" i="17"/>
  <c r="M1284" i="17"/>
  <c r="M942" i="17"/>
  <c r="M1336" i="17"/>
  <c r="M1567" i="17"/>
  <c r="M921" i="17"/>
  <c r="M1065" i="17"/>
  <c r="M1223" i="17"/>
  <c r="M1323" i="17"/>
  <c r="M1416" i="17"/>
  <c r="M1511" i="17"/>
  <c r="M1584" i="17"/>
  <c r="M803" i="17"/>
  <c r="M893" i="17"/>
  <c r="M977" i="17"/>
  <c r="M1079" i="17"/>
  <c r="M1250" i="17"/>
  <c r="M1347" i="17"/>
  <c r="M1435" i="17"/>
  <c r="M1520" i="17"/>
  <c r="M751" i="17"/>
  <c r="M846" i="17"/>
  <c r="M932" i="17"/>
  <c r="M1049" i="17"/>
  <c r="M1213" i="17"/>
  <c r="M1296" i="17"/>
  <c r="M1375" i="17"/>
  <c r="M1465" i="17"/>
  <c r="M1529" i="17"/>
  <c r="M1595" i="17"/>
  <c r="M2202" i="17"/>
  <c r="M2377" i="17"/>
  <c r="M2445" i="17"/>
  <c r="M2515" i="17"/>
  <c r="M2587" i="17"/>
  <c r="M2662" i="17"/>
  <c r="M2732" i="17"/>
  <c r="M2805" i="17"/>
  <c r="M2871" i="17"/>
  <c r="M2944" i="17"/>
  <c r="M2007" i="17"/>
  <c r="M2072" i="17"/>
  <c r="M2139" i="17"/>
  <c r="M2203" i="17"/>
  <c r="M2394" i="17"/>
  <c r="M2462" i="17"/>
  <c r="M2536" i="17"/>
  <c r="M2604" i="17"/>
  <c r="M2447" i="17"/>
  <c r="M2527" i="17"/>
  <c r="M2597" i="17"/>
  <c r="M2678" i="17"/>
  <c r="M2760" i="17"/>
  <c r="M2830" i="17"/>
  <c r="M2897" i="17"/>
  <c r="M3000" i="17"/>
  <c r="M3057" i="17"/>
  <c r="M3125" i="17"/>
  <c r="M1738" i="17"/>
  <c r="M1803" i="17"/>
  <c r="M1869" i="17"/>
  <c r="M1942" i="17"/>
  <c r="M2009" i="17"/>
  <c r="M2074" i="17"/>
  <c r="M2141" i="17"/>
  <c r="M2205" i="17"/>
  <c r="M1362" i="17"/>
  <c r="M958" i="17"/>
  <c r="M1354" i="17"/>
  <c r="M1575" i="17"/>
  <c r="M968" i="17"/>
  <c r="M1078" i="17"/>
  <c r="M1249" i="17"/>
  <c r="M1337" i="17"/>
  <c r="M1434" i="17"/>
  <c r="M1519" i="17"/>
  <c r="M1593" i="17"/>
  <c r="M812" i="17"/>
  <c r="M901" i="17"/>
  <c r="M985" i="17"/>
  <c r="M1091" i="17"/>
  <c r="M1270" i="17"/>
  <c r="M1356" i="17"/>
  <c r="M1446" i="17"/>
  <c r="M1528" i="17"/>
  <c r="M768" i="17"/>
  <c r="M858" i="17"/>
  <c r="M939" i="17"/>
  <c r="M1072" i="17"/>
  <c r="M1231" i="17"/>
  <c r="M1383" i="17"/>
  <c r="M1473" i="17"/>
  <c r="M1537" i="17"/>
  <c r="M2146" i="17"/>
  <c r="M2210" i="17"/>
  <c r="M2385" i="17"/>
  <c r="M2453" i="17"/>
  <c r="M2525" i="17"/>
  <c r="M2595" i="17"/>
  <c r="M2676" i="17"/>
  <c r="M2742" i="17"/>
  <c r="M2810" i="17"/>
  <c r="M2879" i="17"/>
  <c r="M2971" i="17"/>
  <c r="M2015" i="17"/>
  <c r="M2080" i="17"/>
  <c r="M2147" i="17"/>
  <c r="M2219" i="17"/>
  <c r="M2403" i="17"/>
  <c r="M2470" i="17"/>
  <c r="M2544" i="17"/>
  <c r="M2612" i="17"/>
  <c r="M2455" i="17"/>
  <c r="M2537" i="17"/>
  <c r="M2605" i="17"/>
  <c r="M2686" i="17"/>
  <c r="M2768" i="17"/>
  <c r="M2905" i="17"/>
  <c r="M3008" i="17"/>
  <c r="M3065" i="17"/>
  <c r="M3133" i="17"/>
  <c r="M1746" i="17"/>
  <c r="M1811" i="17"/>
  <c r="M1877" i="17"/>
  <c r="M1950" i="17"/>
  <c r="M2017" i="17"/>
  <c r="M2082" i="17"/>
  <c r="M2149" i="17"/>
  <c r="M2213" i="17"/>
  <c r="M2397" i="17"/>
  <c r="M1624" i="17"/>
  <c r="M1691" i="17"/>
  <c r="M1755" i="17"/>
  <c r="M1820" i="17"/>
  <c r="M1886" i="17"/>
  <c r="M1959" i="17"/>
  <c r="M2026" i="17"/>
  <c r="M2092" i="17"/>
  <c r="M2158" i="17"/>
  <c r="M2230" i="17"/>
  <c r="M1609" i="17"/>
  <c r="M1675" i="17"/>
  <c r="M1740" i="17"/>
  <c r="M1805" i="17"/>
  <c r="M1871" i="17"/>
  <c r="M1936" i="17"/>
  <c r="M2003" i="17"/>
  <c r="M1443" i="17"/>
  <c r="M1029" i="17"/>
  <c r="M1415" i="17"/>
  <c r="M1583" i="17"/>
  <c r="M976" i="17"/>
  <c r="M1090" i="17"/>
  <c r="M1261" i="17"/>
  <c r="M1355" i="17"/>
  <c r="M1445" i="17"/>
  <c r="M1527" i="17"/>
  <c r="M1601" i="17"/>
  <c r="M824" i="17"/>
  <c r="M910" i="17"/>
  <c r="M994" i="17"/>
  <c r="M1120" i="17"/>
  <c r="M1279" i="17"/>
  <c r="M1366" i="17"/>
  <c r="M1464" i="17"/>
  <c r="M1536" i="17"/>
  <c r="M778" i="17"/>
  <c r="M868" i="17"/>
  <c r="M962" i="17"/>
  <c r="M1080" i="17"/>
  <c r="M1225" i="17"/>
  <c r="M1316" i="17"/>
  <c r="M1397" i="17"/>
  <c r="M1481" i="17"/>
  <c r="M1545" i="17"/>
  <c r="M2154" i="17"/>
  <c r="M2218" i="17"/>
  <c r="M2393" i="17"/>
  <c r="M2461" i="17"/>
  <c r="M2535" i="17"/>
  <c r="M2603" i="17"/>
  <c r="M2684" i="17"/>
  <c r="M2750" i="17"/>
  <c r="M2820" i="17"/>
  <c r="M2887" i="17"/>
  <c r="M2023" i="17"/>
  <c r="M2089" i="17"/>
  <c r="M2155" i="17"/>
  <c r="M2251" i="17"/>
  <c r="M2411" i="17"/>
  <c r="M2478" i="17"/>
  <c r="M2552" i="17"/>
  <c r="M2396" i="17"/>
  <c r="M2463" i="17"/>
  <c r="M2545" i="17"/>
  <c r="M2613" i="17"/>
  <c r="M2664" i="17"/>
  <c r="M2777" i="17"/>
  <c r="M2849" i="17"/>
  <c r="M2913" i="17"/>
  <c r="M2977" i="17"/>
  <c r="M3073" i="17"/>
  <c r="M1690" i="17"/>
  <c r="M1754" i="17"/>
  <c r="M1819" i="17"/>
  <c r="M1885" i="17"/>
  <c r="M1958" i="17"/>
  <c r="M2025" i="17"/>
  <c r="M2091" i="17"/>
  <c r="M2157" i="17"/>
  <c r="M2229" i="17"/>
  <c r="M2405" i="17"/>
  <c r="M1633" i="17"/>
  <c r="M1699" i="17"/>
  <c r="M1763" i="17"/>
  <c r="M1828" i="17"/>
  <c r="M1894" i="17"/>
  <c r="M1967" i="17"/>
  <c r="M2034" i="17"/>
  <c r="M2101" i="17"/>
  <c r="M2166" i="17"/>
  <c r="M1517" i="17"/>
  <c r="M1045" i="17"/>
  <c r="M1423" i="17"/>
  <c r="M823" i="17"/>
  <c r="M984" i="17"/>
  <c r="M1104" i="17"/>
  <c r="M1277" i="17"/>
  <c r="M1365" i="17"/>
  <c r="M1463" i="17"/>
  <c r="M1535" i="17"/>
  <c r="M735" i="17"/>
  <c r="M836" i="17"/>
  <c r="M923" i="17"/>
  <c r="M1031" i="17"/>
  <c r="M1129" i="17"/>
  <c r="M1287" i="17"/>
  <c r="M1374" i="17"/>
  <c r="M1472" i="17"/>
  <c r="M1544" i="17"/>
  <c r="M787" i="17"/>
  <c r="M885" i="17"/>
  <c r="M970" i="17"/>
  <c r="M1092" i="17"/>
  <c r="M1251" i="17"/>
  <c r="M1330" i="17"/>
  <c r="M1406" i="17"/>
  <c r="M1489" i="17"/>
  <c r="M1553" i="17"/>
  <c r="M2162" i="17"/>
  <c r="M2226" i="17"/>
  <c r="M2402" i="17"/>
  <c r="M2469" i="17"/>
  <c r="M2543" i="17"/>
  <c r="M2611" i="17"/>
  <c r="M2692" i="17"/>
  <c r="M2758" i="17"/>
  <c r="M2828" i="17"/>
  <c r="M2895" i="17"/>
  <c r="M2998" i="17"/>
  <c r="M2031" i="17"/>
  <c r="M2098" i="17"/>
  <c r="M2163" i="17"/>
  <c r="M2260" i="17"/>
  <c r="M2419" i="17"/>
  <c r="M2486" i="17"/>
  <c r="M2561" i="17"/>
  <c r="M2404" i="17"/>
  <c r="M2471" i="17"/>
  <c r="M2553" i="17"/>
  <c r="M2622" i="17"/>
  <c r="M2717" i="17"/>
  <c r="M2785" i="17"/>
  <c r="M2857" i="17"/>
  <c r="M2930" i="17"/>
  <c r="M2985" i="17"/>
  <c r="M3081" i="17"/>
  <c r="M1698" i="17"/>
  <c r="M1762" i="17"/>
  <c r="M1827" i="17"/>
  <c r="M1893" i="17"/>
  <c r="M1966" i="17"/>
  <c r="M2033" i="17"/>
  <c r="M2100" i="17"/>
  <c r="M2165" i="17"/>
  <c r="M2253" i="17"/>
  <c r="M2413" i="17"/>
  <c r="M1641" i="17"/>
  <c r="M1707" i="17"/>
  <c r="M1771" i="17"/>
  <c r="M1836" i="17"/>
  <c r="M1902" i="17"/>
  <c r="M1976" i="17"/>
  <c r="M2042" i="17"/>
  <c r="M2109" i="17"/>
  <c r="M2174" i="17"/>
  <c r="M2365" i="17"/>
  <c r="M1625" i="17"/>
  <c r="M1692" i="17"/>
  <c r="M1756" i="17"/>
  <c r="M1821" i="17"/>
  <c r="M1887" i="17"/>
  <c r="M1952" i="17"/>
  <c r="M2019" i="17"/>
  <c r="M2084" i="17"/>
  <c r="M2151" i="17"/>
  <c r="M2388" i="17"/>
  <c r="M2083" i="17"/>
  <c r="M1732" i="17"/>
  <c r="M1995" i="17"/>
  <c r="M2135" i="17"/>
  <c r="M2358" i="17"/>
  <c r="M1610" i="17"/>
  <c r="M1685" i="17"/>
  <c r="M1757" i="17"/>
  <c r="M1830" i="17"/>
  <c r="M1904" i="17"/>
  <c r="M1978" i="17"/>
  <c r="M2060" i="17"/>
  <c r="M2144" i="17"/>
  <c r="M2216" i="17"/>
  <c r="M2400" i="17"/>
  <c r="M1661" i="17"/>
  <c r="M1734" i="17"/>
  <c r="M1807" i="17"/>
  <c r="M1873" i="17"/>
  <c r="M1938" i="17"/>
  <c r="M2005" i="17"/>
  <c r="M2078" i="17"/>
  <c r="M2145" i="17"/>
  <c r="M2209" i="17"/>
  <c r="M2392" i="17"/>
  <c r="M2669" i="17"/>
  <c r="M2735" i="17"/>
  <c r="M2806" i="17"/>
  <c r="M2872" i="17"/>
  <c r="M2945" i="17"/>
  <c r="M3029" i="17"/>
  <c r="M3096" i="17"/>
  <c r="M3191" i="17"/>
  <c r="M3267" i="17"/>
  <c r="M3361" i="17"/>
  <c r="M3493" i="17"/>
  <c r="M3209" i="17"/>
  <c r="M3288" i="17"/>
  <c r="M3379" i="17"/>
  <c r="M3510" i="17"/>
  <c r="M3579" i="17"/>
  <c r="M2472" i="17"/>
  <c r="M2546" i="17"/>
  <c r="M2614" i="17"/>
  <c r="M2665" i="17"/>
  <c r="M2761" i="17"/>
  <c r="M2832" i="17"/>
  <c r="M2898" i="17"/>
  <c r="M3001" i="17"/>
  <c r="M2465" i="17"/>
  <c r="M2539" i="17"/>
  <c r="M2607" i="17"/>
  <c r="M2666" i="17"/>
  <c r="M2762" i="17"/>
  <c r="M2833" i="17"/>
  <c r="M2899" i="17"/>
  <c r="M3002" i="17"/>
  <c r="M2450" i="17"/>
  <c r="M2520" i="17"/>
  <c r="M2592" i="17"/>
  <c r="M2681" i="17"/>
  <c r="M2747" i="17"/>
  <c r="M2825" i="17"/>
  <c r="M2891" i="17"/>
  <c r="M2995" i="17"/>
  <c r="M3051" i="17"/>
  <c r="M2459" i="17"/>
  <c r="M2532" i="17"/>
  <c r="M2609" i="17"/>
  <c r="M2668" i="17"/>
  <c r="M2773" i="17"/>
  <c r="M2843" i="17"/>
  <c r="M2909" i="17"/>
  <c r="M2417" i="17"/>
  <c r="M2484" i="17"/>
  <c r="M2558" i="17"/>
  <c r="M2627" i="17"/>
  <c r="M2723" i="17"/>
  <c r="M2791" i="17"/>
  <c r="M2862" i="17"/>
  <c r="M2935" i="17"/>
  <c r="M3019" i="17"/>
  <c r="M3087" i="17"/>
  <c r="M3161" i="17"/>
  <c r="M3233" i="17"/>
  <c r="M3336" i="17"/>
  <c r="M3472" i="17"/>
  <c r="M3541" i="17"/>
  <c r="M3609" i="17"/>
  <c r="M3689" i="17"/>
  <c r="M3871" i="17"/>
  <c r="M3542" i="17"/>
  <c r="M3611" i="17"/>
  <c r="M3690" i="17"/>
  <c r="M3863" i="17"/>
  <c r="M3623" i="17"/>
  <c r="M3699" i="17"/>
  <c r="M3873" i="17"/>
  <c r="M3031" i="17"/>
  <c r="M3098" i="17"/>
  <c r="M3174" i="17"/>
  <c r="M3251" i="17"/>
  <c r="M3339" i="17"/>
  <c r="M3409" i="17"/>
  <c r="M3536" i="17"/>
  <c r="M3604" i="17"/>
  <c r="M3676" i="17"/>
  <c r="M3755" i="17"/>
  <c r="M3939" i="17"/>
  <c r="M3083" i="17"/>
  <c r="M3154" i="17"/>
  <c r="M3229" i="17"/>
  <c r="M3306" i="17"/>
  <c r="M3392" i="17"/>
  <c r="M3520" i="17"/>
  <c r="M3589" i="17"/>
  <c r="M3659" i="17"/>
  <c r="M3770" i="17"/>
  <c r="M3931" i="17"/>
  <c r="M3118" i="17"/>
  <c r="M3196" i="17"/>
  <c r="M3272" i="17"/>
  <c r="M3357" i="17"/>
  <c r="M3489" i="17"/>
  <c r="M3557" i="17"/>
  <c r="M3626" i="17"/>
  <c r="M3702" i="17"/>
  <c r="M3924" i="17"/>
  <c r="M3034" i="17"/>
  <c r="M3101" i="17"/>
  <c r="M3177" i="17"/>
  <c r="M3254" i="17"/>
  <c r="M3342" i="17"/>
  <c r="M3412" i="17"/>
  <c r="M3539" i="17"/>
  <c r="M3607" i="17"/>
  <c r="M3679" i="17"/>
  <c r="M3933" i="17"/>
  <c r="M3044" i="17"/>
  <c r="M3112" i="17"/>
  <c r="M3189" i="17"/>
  <c r="M3264" i="17"/>
  <c r="M3351" i="17"/>
  <c r="M3491" i="17"/>
  <c r="M3705" i="17"/>
  <c r="M3556" i="17"/>
  <c r="M3660" i="17"/>
  <c r="M3575" i="17"/>
  <c r="M3301" i="17"/>
  <c r="M1616" i="17"/>
  <c r="M2150" i="17"/>
  <c r="M1748" i="17"/>
  <c r="M2011" i="17"/>
  <c r="M2143" i="17"/>
  <c r="M2366" i="17"/>
  <c r="M1618" i="17"/>
  <c r="M1693" i="17"/>
  <c r="M1765" i="17"/>
  <c r="M1838" i="17"/>
  <c r="M1912" i="17"/>
  <c r="M1996" i="17"/>
  <c r="M2077" i="17"/>
  <c r="M2152" i="17"/>
  <c r="M2224" i="17"/>
  <c r="M2408" i="17"/>
  <c r="M1669" i="17"/>
  <c r="M1742" i="17"/>
  <c r="M1815" i="17"/>
  <c r="M1881" i="17"/>
  <c r="M1946" i="17"/>
  <c r="M2013" i="17"/>
  <c r="M2087" i="17"/>
  <c r="M2153" i="17"/>
  <c r="M2217" i="17"/>
  <c r="M2401" i="17"/>
  <c r="M2677" i="17"/>
  <c r="M2743" i="17"/>
  <c r="M2811" i="17"/>
  <c r="M2880" i="17"/>
  <c r="M2972" i="17"/>
  <c r="M3037" i="17"/>
  <c r="M3114" i="17"/>
  <c r="M3200" i="17"/>
  <c r="M3277" i="17"/>
  <c r="M3369" i="17"/>
  <c r="M3144" i="17"/>
  <c r="M3217" i="17"/>
  <c r="M3296" i="17"/>
  <c r="M3390" i="17"/>
  <c r="M3518" i="17"/>
  <c r="M3587" i="17"/>
  <c r="M2480" i="17"/>
  <c r="M2554" i="17"/>
  <c r="M2623" i="17"/>
  <c r="M2699" i="17"/>
  <c r="M2769" i="17"/>
  <c r="M2840" i="17"/>
  <c r="M2906" i="17"/>
  <c r="M3009" i="17"/>
  <c r="M2473" i="17"/>
  <c r="M2547" i="17"/>
  <c r="M2615" i="17"/>
  <c r="M2700" i="17"/>
  <c r="M2771" i="17"/>
  <c r="M2841" i="17"/>
  <c r="M2907" i="17"/>
  <c r="M3010" i="17"/>
  <c r="M2458" i="17"/>
  <c r="M2531" i="17"/>
  <c r="M2600" i="17"/>
  <c r="M2689" i="17"/>
  <c r="M2755" i="17"/>
  <c r="M2834" i="17"/>
  <c r="M2900" i="17"/>
  <c r="M3003" i="17"/>
  <c r="M3060" i="17"/>
  <c r="M2467" i="17"/>
  <c r="M2541" i="17"/>
  <c r="M2617" i="17"/>
  <c r="M2702" i="17"/>
  <c r="M2781" i="17"/>
  <c r="M2853" i="17"/>
  <c r="M2917" i="17"/>
  <c r="M2425" i="17"/>
  <c r="M2494" i="17"/>
  <c r="M2570" i="17"/>
  <c r="M2635" i="17"/>
  <c r="M2731" i="17"/>
  <c r="M2804" i="17"/>
  <c r="M2870" i="17"/>
  <c r="M2943" i="17"/>
  <c r="M3028" i="17"/>
  <c r="M3095" i="17"/>
  <c r="M3171" i="17"/>
  <c r="M3248" i="17"/>
  <c r="M3344" i="17"/>
  <c r="M3483" i="17"/>
  <c r="M3549" i="17"/>
  <c r="M3621" i="17"/>
  <c r="M3697" i="17"/>
  <c r="M3883" i="17"/>
  <c r="M3550" i="17"/>
  <c r="M3622" i="17"/>
  <c r="M3698" i="17"/>
  <c r="M3872" i="17"/>
  <c r="M3631" i="17"/>
  <c r="M3728" i="17"/>
  <c r="M3885" i="17"/>
  <c r="M3040" i="17"/>
  <c r="M3107" i="17"/>
  <c r="M3185" i="17"/>
  <c r="M3260" i="17"/>
  <c r="M3347" i="17"/>
  <c r="M3478" i="17"/>
  <c r="M3544" i="17"/>
  <c r="M3613" i="17"/>
  <c r="M3684" i="17"/>
  <c r="M3836" i="17"/>
  <c r="M3947" i="17"/>
  <c r="M3091" i="17"/>
  <c r="M3167" i="17"/>
  <c r="M3243" i="17"/>
  <c r="M3323" i="17"/>
  <c r="M3401" i="17"/>
  <c r="M3528" i="17"/>
  <c r="M3597" i="17"/>
  <c r="M3667" i="17"/>
  <c r="M3756" i="17"/>
  <c r="M3940" i="17"/>
  <c r="M3128" i="17"/>
  <c r="M3204" i="17"/>
  <c r="M3283" i="17"/>
  <c r="M3365" i="17"/>
  <c r="M3497" i="17"/>
  <c r="M3565" i="17"/>
  <c r="M3634" i="17"/>
  <c r="M3731" i="17"/>
  <c r="M3932" i="17"/>
  <c r="M3043" i="17"/>
  <c r="M3111" i="17"/>
  <c r="M3188" i="17"/>
  <c r="M3263" i="17"/>
  <c r="M3350" i="17"/>
  <c r="M3481" i="17"/>
  <c r="M3547" i="17"/>
  <c r="M3617" i="17"/>
  <c r="M3687" i="17"/>
  <c r="M3942" i="17"/>
  <c r="M3053" i="17"/>
  <c r="M3121" i="17"/>
  <c r="M3198" i="17"/>
  <c r="M3274" i="17"/>
  <c r="M3359" i="17"/>
  <c r="M3499" i="17"/>
  <c r="M3567" i="17"/>
  <c r="M3636" i="17"/>
  <c r="M3725" i="17"/>
  <c r="M3934" i="17"/>
  <c r="M3130" i="17"/>
  <c r="M3285" i="17"/>
  <c r="M3507" i="17"/>
  <c r="M3576" i="17"/>
  <c r="M3733" i="17"/>
  <c r="M3943" i="17"/>
  <c r="M3139" i="17"/>
  <c r="M3376" i="17"/>
  <c r="M3584" i="17"/>
  <c r="M3752" i="17"/>
  <c r="M3195" i="17"/>
  <c r="M3867" i="17"/>
  <c r="M3230" i="17"/>
  <c r="M3521" i="17"/>
  <c r="M3069" i="17"/>
  <c r="M3644" i="17"/>
  <c r="M3386" i="17"/>
  <c r="M1683" i="17"/>
  <c r="M2222" i="17"/>
  <c r="M1797" i="17"/>
  <c r="M2027" i="17"/>
  <c r="M2159" i="17"/>
  <c r="M2374" i="17"/>
  <c r="M1626" i="17"/>
  <c r="M1701" i="17"/>
  <c r="M1774" i="17"/>
  <c r="M1848" i="17"/>
  <c r="M1929" i="17"/>
  <c r="M2004" i="17"/>
  <c r="M2085" i="17"/>
  <c r="M2160" i="17"/>
  <c r="M2232" i="17"/>
  <c r="M1603" i="17"/>
  <c r="M1678" i="17"/>
  <c r="M1758" i="17"/>
  <c r="M1823" i="17"/>
  <c r="M1889" i="17"/>
  <c r="M1954" i="17"/>
  <c r="M2021" i="17"/>
  <c r="M2095" i="17"/>
  <c r="M2161" i="17"/>
  <c r="M2249" i="17"/>
  <c r="M2409" i="17"/>
  <c r="M2685" i="17"/>
  <c r="M2751" i="17"/>
  <c r="M2821" i="17"/>
  <c r="M2888" i="17"/>
  <c r="M2991" i="17"/>
  <c r="M3046" i="17"/>
  <c r="M3124" i="17"/>
  <c r="M3208" i="17"/>
  <c r="M3287" i="17"/>
  <c r="M3378" i="17"/>
  <c r="M3152" i="17"/>
  <c r="M3227" i="17"/>
  <c r="M3304" i="17"/>
  <c r="M3399" i="17"/>
  <c r="M3526" i="17"/>
  <c r="M3595" i="17"/>
  <c r="M2489" i="17"/>
  <c r="M2564" i="17"/>
  <c r="M2631" i="17"/>
  <c r="M2778" i="17"/>
  <c r="M2850" i="17"/>
  <c r="M2914" i="17"/>
  <c r="M2414" i="17"/>
  <c r="M2481" i="17"/>
  <c r="M2555" i="17"/>
  <c r="M2624" i="17"/>
  <c r="M2708" i="17"/>
  <c r="M2779" i="17"/>
  <c r="M2851" i="17"/>
  <c r="M2915" i="17"/>
  <c r="M2979" i="17"/>
  <c r="M2466" i="17"/>
  <c r="M2540" i="17"/>
  <c r="M2608" i="17"/>
  <c r="M2667" i="17"/>
  <c r="M2772" i="17"/>
  <c r="M2842" i="17"/>
  <c r="M2908" i="17"/>
  <c r="M3011" i="17"/>
  <c r="M3068" i="17"/>
  <c r="M2475" i="17"/>
  <c r="M2549" i="17"/>
  <c r="M2626" i="17"/>
  <c r="M2710" i="17"/>
  <c r="M2790" i="17"/>
  <c r="M2861" i="17"/>
  <c r="M2934" i="17"/>
  <c r="M2433" i="17"/>
  <c r="M2503" i="17"/>
  <c r="M2578" i="17"/>
  <c r="M2644" i="17"/>
  <c r="M2741" i="17"/>
  <c r="M2800" i="17"/>
  <c r="M2878" i="17"/>
  <c r="M2970" i="17"/>
  <c r="M3036" i="17"/>
  <c r="M3103" i="17"/>
  <c r="M3179" i="17"/>
  <c r="M3256" i="17"/>
  <c r="M3352" i="17"/>
  <c r="M3492" i="17"/>
  <c r="M3560" i="17"/>
  <c r="M3629" i="17"/>
  <c r="M3706" i="17"/>
  <c r="M3944" i="17"/>
  <c r="M3561" i="17"/>
  <c r="M3630" i="17"/>
  <c r="M3727" i="17"/>
  <c r="M3884" i="17"/>
  <c r="M3639" i="17"/>
  <c r="M3742" i="17"/>
  <c r="M3929" i="17"/>
  <c r="M3048" i="17"/>
  <c r="M3116" i="17"/>
  <c r="M3194" i="17"/>
  <c r="M3269" i="17"/>
  <c r="M3355" i="17"/>
  <c r="M3487" i="17"/>
  <c r="M3552" i="17"/>
  <c r="M3624" i="17"/>
  <c r="M3692" i="17"/>
  <c r="M3846" i="17"/>
  <c r="M3032" i="17"/>
  <c r="M3099" i="17"/>
  <c r="M3175" i="17"/>
  <c r="M3252" i="17"/>
  <c r="M3340" i="17"/>
  <c r="M3410" i="17"/>
  <c r="M3537" i="17"/>
  <c r="M3605" i="17"/>
  <c r="M3677" i="17"/>
  <c r="M3847" i="17"/>
  <c r="M3948" i="17"/>
  <c r="M3137" i="17"/>
  <c r="M3212" i="17"/>
  <c r="M3291" i="17"/>
  <c r="M3373" i="17"/>
  <c r="M3505" i="17"/>
  <c r="M3574" i="17"/>
  <c r="M3643" i="17"/>
  <c r="M3747" i="17"/>
  <c r="M3941" i="17"/>
  <c r="M3052" i="17"/>
  <c r="M3119" i="17"/>
  <c r="M3197" i="17"/>
  <c r="M3273" i="17"/>
  <c r="M3358" i="17"/>
  <c r="M3490" i="17"/>
  <c r="M3558" i="17"/>
  <c r="M3627" i="17"/>
  <c r="M3704" i="17"/>
  <c r="M3816" i="17"/>
  <c r="M3062" i="17"/>
  <c r="M3206" i="17"/>
  <c r="M3367" i="17"/>
  <c r="M3645" i="17"/>
  <c r="M3293" i="17"/>
  <c r="M3654" i="17"/>
  <c r="M3117" i="17"/>
  <c r="M3625" i="17"/>
  <c r="M3084" i="17"/>
  <c r="M3307" i="17"/>
  <c r="M3857" i="17"/>
  <c r="M3506" i="17"/>
  <c r="M2982" i="17"/>
  <c r="M3765" i="17"/>
  <c r="M1747" i="17"/>
  <c r="M2264" i="17"/>
  <c r="M1813" i="17"/>
  <c r="M2059" i="17"/>
  <c r="M2191" i="17"/>
  <c r="M2382" i="17"/>
  <c r="M1635" i="17"/>
  <c r="M1709" i="17"/>
  <c r="M1782" i="17"/>
  <c r="M1864" i="17"/>
  <c r="M1937" i="17"/>
  <c r="M2012" i="17"/>
  <c r="M2094" i="17"/>
  <c r="M2168" i="17"/>
  <c r="M2257" i="17"/>
  <c r="M1611" i="17"/>
  <c r="M1694" i="17"/>
  <c r="M1766" i="17"/>
  <c r="M1831" i="17"/>
  <c r="M1897" i="17"/>
  <c r="M1962" i="17"/>
  <c r="M2029" i="17"/>
  <c r="M2104" i="17"/>
  <c r="M2169" i="17"/>
  <c r="M2258" i="17"/>
  <c r="M3006" i="17"/>
  <c r="M2693" i="17"/>
  <c r="M2759" i="17"/>
  <c r="M2829" i="17"/>
  <c r="M2896" i="17"/>
  <c r="M2999" i="17"/>
  <c r="M3056" i="17"/>
  <c r="M3132" i="17"/>
  <c r="M3216" i="17"/>
  <c r="M3295" i="17"/>
  <c r="M3389" i="17"/>
  <c r="M3164" i="17"/>
  <c r="M3241" i="17"/>
  <c r="M3338" i="17"/>
  <c r="M3408" i="17"/>
  <c r="M3535" i="17"/>
  <c r="M3603" i="17"/>
  <c r="M2499" i="17"/>
  <c r="M2574" i="17"/>
  <c r="M2640" i="17"/>
  <c r="M2718" i="17"/>
  <c r="M2786" i="17"/>
  <c r="M2858" i="17"/>
  <c r="M2931" i="17"/>
  <c r="M2422" i="17"/>
  <c r="M2490" i="17"/>
  <c r="M2565" i="17"/>
  <c r="M2632" i="17"/>
  <c r="M2719" i="17"/>
  <c r="M2787" i="17"/>
  <c r="M2859" i="17"/>
  <c r="M2932" i="17"/>
  <c r="M3015" i="17"/>
  <c r="M2474" i="17"/>
  <c r="M2548" i="17"/>
  <c r="M2616" i="17"/>
  <c r="M2701" i="17"/>
  <c r="M2780" i="17"/>
  <c r="M2852" i="17"/>
  <c r="M2916" i="17"/>
  <c r="M2980" i="17"/>
  <c r="M2416" i="17"/>
  <c r="M2483" i="17"/>
  <c r="M2567" i="17"/>
  <c r="M2634" i="17"/>
  <c r="M2722" i="17"/>
  <c r="M2803" i="17"/>
  <c r="M2869" i="17"/>
  <c r="M2942" i="17"/>
  <c r="M2444" i="17"/>
  <c r="M2514" i="17"/>
  <c r="M2586" i="17"/>
  <c r="M2675" i="17"/>
  <c r="M2749" i="17"/>
  <c r="M2818" i="17"/>
  <c r="M2886" i="17"/>
  <c r="M2990" i="17"/>
  <c r="M3045" i="17"/>
  <c r="M3113" i="17"/>
  <c r="M3190" i="17"/>
  <c r="M3266" i="17"/>
  <c r="M3360" i="17"/>
  <c r="M3500" i="17"/>
  <c r="M3568" i="17"/>
  <c r="M3637" i="17"/>
  <c r="M3726" i="17"/>
  <c r="M3501" i="17"/>
  <c r="M3570" i="17"/>
  <c r="M3638" i="17"/>
  <c r="M3739" i="17"/>
  <c r="M3920" i="17"/>
  <c r="M3648" i="17"/>
  <c r="M3760" i="17"/>
  <c r="M3938" i="17"/>
  <c r="M3058" i="17"/>
  <c r="M3126" i="17"/>
  <c r="M3202" i="17"/>
  <c r="M3279" i="17"/>
  <c r="M3363" i="17"/>
  <c r="M3495" i="17"/>
  <c r="M3563" i="17"/>
  <c r="M3632" i="17"/>
  <c r="M3700" i="17"/>
  <c r="M3865" i="17"/>
  <c r="M3041" i="17"/>
  <c r="M3108" i="17"/>
  <c r="M3186" i="17"/>
  <c r="M3261" i="17"/>
  <c r="M3348" i="17"/>
  <c r="M3479" i="17"/>
  <c r="M3545" i="17"/>
  <c r="M3614" i="17"/>
  <c r="M3685" i="17"/>
  <c r="M3856" i="17"/>
  <c r="M3076" i="17"/>
  <c r="M3147" i="17"/>
  <c r="M3221" i="17"/>
  <c r="M3299" i="17"/>
  <c r="M3383" i="17"/>
  <c r="M3513" i="17"/>
  <c r="M3582" i="17"/>
  <c r="M3652" i="17"/>
  <c r="M3848" i="17"/>
  <c r="M3949" i="17"/>
  <c r="M3061" i="17"/>
  <c r="M3129" i="17"/>
  <c r="M3205" i="17"/>
  <c r="M3284" i="17"/>
  <c r="M3366" i="17"/>
  <c r="M3498" i="17"/>
  <c r="M3566" i="17"/>
  <c r="M3635" i="17"/>
  <c r="M3732" i="17"/>
  <c r="M3013" i="17"/>
  <c r="M3070" i="17"/>
  <c r="M3214" i="17"/>
  <c r="M3515" i="17"/>
  <c r="M3817" i="17"/>
  <c r="M3488" i="17"/>
  <c r="M3393" i="17"/>
  <c r="M3292" i="17"/>
  <c r="M3750" i="17"/>
  <c r="M3523" i="17"/>
  <c r="M1812" i="17"/>
  <c r="M2406" i="17"/>
  <c r="M1863" i="17"/>
  <c r="M2067" i="17"/>
  <c r="M2199" i="17"/>
  <c r="M2390" i="17"/>
  <c r="M1643" i="17"/>
  <c r="M1717" i="17"/>
  <c r="M1798" i="17"/>
  <c r="M1872" i="17"/>
  <c r="M1945" i="17"/>
  <c r="M2020" i="17"/>
  <c r="M2103" i="17"/>
  <c r="M2176" i="17"/>
  <c r="M2359" i="17"/>
  <c r="M1627" i="17"/>
  <c r="M1702" i="17"/>
  <c r="M1775" i="17"/>
  <c r="M1840" i="17"/>
  <c r="M1905" i="17"/>
  <c r="M1970" i="17"/>
  <c r="M2037" i="17"/>
  <c r="M2112" i="17"/>
  <c r="M2177" i="17"/>
  <c r="M2360" i="17"/>
  <c r="M2620" i="17"/>
  <c r="M2697" i="17"/>
  <c r="M2767" i="17"/>
  <c r="M2838" i="17"/>
  <c r="M2904" i="17"/>
  <c r="M3007" i="17"/>
  <c r="M3064" i="17"/>
  <c r="M3143" i="17"/>
  <c r="M3225" i="17"/>
  <c r="M3303" i="17"/>
  <c r="M3398" i="17"/>
  <c r="M3173" i="17"/>
  <c r="M3250" i="17"/>
  <c r="M3346" i="17"/>
  <c r="M3474" i="17"/>
  <c r="M3543" i="17"/>
  <c r="M2438" i="17"/>
  <c r="M2510" i="17"/>
  <c r="M2582" i="17"/>
  <c r="M2648" i="17"/>
  <c r="M2727" i="17"/>
  <c r="M2795" i="17"/>
  <c r="M2866" i="17"/>
  <c r="M2939" i="17"/>
  <c r="M2430" i="17"/>
  <c r="M2500" i="17"/>
  <c r="M2575" i="17"/>
  <c r="M2641" i="17"/>
  <c r="M2728" i="17"/>
  <c r="M2801" i="17"/>
  <c r="M2867" i="17"/>
  <c r="M2940" i="17"/>
  <c r="M3024" i="17"/>
  <c r="M2482" i="17"/>
  <c r="M2556" i="17"/>
  <c r="M2625" i="17"/>
  <c r="M2709" i="17"/>
  <c r="M2788" i="17"/>
  <c r="M2860" i="17"/>
  <c r="M2933" i="17"/>
  <c r="M3016" i="17"/>
  <c r="M2424" i="17"/>
  <c r="M2493" i="17"/>
  <c r="M2577" i="17"/>
  <c r="M2643" i="17"/>
  <c r="M2730" i="17"/>
  <c r="M2799" i="17"/>
  <c r="M2877" i="17"/>
  <c r="M2969" i="17"/>
  <c r="M2452" i="17"/>
  <c r="M2523" i="17"/>
  <c r="M2594" i="17"/>
  <c r="M2683" i="17"/>
  <c r="M2757" i="17"/>
  <c r="M2827" i="17"/>
  <c r="M2894" i="17"/>
  <c r="M2997" i="17"/>
  <c r="M3054" i="17"/>
  <c r="M3123" i="17"/>
  <c r="M3199" i="17"/>
  <c r="M3276" i="17"/>
  <c r="M3368" i="17"/>
  <c r="M3508" i="17"/>
  <c r="M3577" i="17"/>
  <c r="M3646" i="17"/>
  <c r="M3736" i="17"/>
  <c r="M3509" i="17"/>
  <c r="M3578" i="17"/>
  <c r="M3647" i="17"/>
  <c r="M3759" i="17"/>
  <c r="M3928" i="17"/>
  <c r="M3657" i="17"/>
  <c r="M3768" i="17"/>
  <c r="M3946" i="17"/>
  <c r="M3066" i="17"/>
  <c r="M3134" i="17"/>
  <c r="M3210" i="17"/>
  <c r="M3289" i="17"/>
  <c r="M3371" i="17"/>
  <c r="M3503" i="17"/>
  <c r="M3572" i="17"/>
  <c r="M3641" i="17"/>
  <c r="M3729" i="17"/>
  <c r="M3874" i="17"/>
  <c r="M3049" i="17"/>
  <c r="M3271" i="17"/>
  <c r="M3701" i="17"/>
  <c r="M3012" i="17"/>
  <c r="M1878" i="17"/>
  <c r="M1617" i="17"/>
  <c r="M1879" i="17"/>
  <c r="M2076" i="17"/>
  <c r="M2207" i="17"/>
  <c r="M2399" i="17"/>
  <c r="M1651" i="17"/>
  <c r="M1733" i="17"/>
  <c r="M1806" i="17"/>
  <c r="M1880" i="17"/>
  <c r="M1953" i="17"/>
  <c r="M2028" i="17"/>
  <c r="M2111" i="17"/>
  <c r="M2184" i="17"/>
  <c r="M2375" i="17"/>
  <c r="M1636" i="17"/>
  <c r="M1710" i="17"/>
  <c r="M1783" i="17"/>
  <c r="M1849" i="17"/>
  <c r="M1913" i="17"/>
  <c r="M1979" i="17"/>
  <c r="M2045" i="17"/>
  <c r="M2120" i="17"/>
  <c r="M2185" i="17"/>
  <c r="M2368" i="17"/>
  <c r="M2629" i="17"/>
  <c r="M2776" i="17"/>
  <c r="M2848" i="17"/>
  <c r="M2912" i="17"/>
  <c r="M2976" i="17"/>
  <c r="M3072" i="17"/>
  <c r="M3151" i="17"/>
  <c r="M3239" i="17"/>
  <c r="M3337" i="17"/>
  <c r="M3407" i="17"/>
  <c r="M3184" i="17"/>
  <c r="M3259" i="17"/>
  <c r="M3354" i="17"/>
  <c r="M3486" i="17"/>
  <c r="M3551" i="17"/>
  <c r="M2448" i="17"/>
  <c r="M2518" i="17"/>
  <c r="M2590" i="17"/>
  <c r="M2671" i="17"/>
  <c r="M2734" i="17"/>
  <c r="M2808" i="17"/>
  <c r="M2874" i="17"/>
  <c r="M2947" i="17"/>
  <c r="M2439" i="17"/>
  <c r="M2511" i="17"/>
  <c r="M2583" i="17"/>
  <c r="M2672" i="17"/>
  <c r="M2738" i="17"/>
  <c r="M2797" i="17"/>
  <c r="M2875" i="17"/>
  <c r="M2948" i="17"/>
  <c r="M2423" i="17"/>
  <c r="M2491" i="17"/>
  <c r="M2566" i="17"/>
  <c r="M2633" i="17"/>
  <c r="M2721" i="17"/>
  <c r="M2802" i="17"/>
  <c r="M2868" i="17"/>
  <c r="M2941" i="17"/>
  <c r="M3025" i="17"/>
  <c r="M2432" i="17"/>
  <c r="M2502" i="17"/>
  <c r="M2585" i="17"/>
  <c r="M2674" i="17"/>
  <c r="M2740" i="17"/>
  <c r="M2817" i="17"/>
  <c r="M2885" i="17"/>
  <c r="M2989" i="17"/>
  <c r="M2460" i="17"/>
  <c r="M2533" i="17"/>
  <c r="M2602" i="17"/>
  <c r="M2691" i="17"/>
  <c r="M2765" i="17"/>
  <c r="M2836" i="17"/>
  <c r="M2902" i="17"/>
  <c r="M3005" i="17"/>
  <c r="M3063" i="17"/>
  <c r="M3131" i="17"/>
  <c r="M3207" i="17"/>
  <c r="M3286" i="17"/>
  <c r="M3377" i="17"/>
  <c r="M3516" i="17"/>
  <c r="M3585" i="17"/>
  <c r="M3655" i="17"/>
  <c r="M3758" i="17"/>
  <c r="M3517" i="17"/>
  <c r="M3586" i="17"/>
  <c r="M3656" i="17"/>
  <c r="M3767" i="17"/>
  <c r="M3937" i="17"/>
  <c r="M3665" i="17"/>
  <c r="M3835" i="17"/>
  <c r="M2978" i="17"/>
  <c r="M3074" i="17"/>
  <c r="M3145" i="17"/>
  <c r="M3218" i="17"/>
  <c r="M3297" i="17"/>
  <c r="M3381" i="17"/>
  <c r="M3511" i="17"/>
  <c r="M3580" i="17"/>
  <c r="M3649" i="17"/>
  <c r="M3743" i="17"/>
  <c r="M3886" i="17"/>
  <c r="M3059" i="17"/>
  <c r="M3127" i="17"/>
  <c r="M3203" i="17"/>
  <c r="M3282" i="17"/>
  <c r="M3364" i="17"/>
  <c r="M3496" i="17"/>
  <c r="M3564" i="17"/>
  <c r="M3633" i="17"/>
  <c r="M3730" i="17"/>
  <c r="M3875" i="17"/>
  <c r="M3092" i="17"/>
  <c r="M3168" i="17"/>
  <c r="M3245" i="17"/>
  <c r="M3324" i="17"/>
  <c r="M3402" i="17"/>
  <c r="M3529" i="17"/>
  <c r="M3598" i="17"/>
  <c r="M3668" i="17"/>
  <c r="M3868" i="17"/>
  <c r="M2981" i="17"/>
  <c r="M3077" i="17"/>
  <c r="M3148" i="17"/>
  <c r="M3222" i="17"/>
  <c r="M3300" i="17"/>
  <c r="M3384" i="17"/>
  <c r="M3514" i="17"/>
  <c r="M3583" i="17"/>
  <c r="M3653" i="17"/>
  <c r="M3849" i="17"/>
  <c r="M3018" i="17"/>
  <c r="M3086" i="17"/>
  <c r="M3160" i="17"/>
  <c r="M3232" i="17"/>
  <c r="M3309" i="17"/>
  <c r="M3404" i="17"/>
  <c r="M3531" i="17"/>
  <c r="M3600" i="17"/>
  <c r="M3670" i="17"/>
  <c r="M3850" i="17"/>
  <c r="M3170" i="17"/>
  <c r="M3335" i="17"/>
  <c r="M3540" i="17"/>
  <c r="M3680" i="17"/>
  <c r="M3870" i="17"/>
  <c r="M3138" i="17"/>
  <c r="M3223" i="17"/>
  <c r="M1951" i="17"/>
  <c r="M1667" i="17"/>
  <c r="M1928" i="17"/>
  <c r="M2093" i="17"/>
  <c r="M2215" i="17"/>
  <c r="M2407" i="17"/>
  <c r="M1668" i="17"/>
  <c r="M1741" i="17"/>
  <c r="M1814" i="17"/>
  <c r="M1888" i="17"/>
  <c r="M1961" i="17"/>
  <c r="M2036" i="17"/>
  <c r="M2119" i="17"/>
  <c r="M2200" i="17"/>
  <c r="M2383" i="17"/>
  <c r="M1644" i="17"/>
  <c r="M1718" i="17"/>
  <c r="M1791" i="17"/>
  <c r="M1857" i="17"/>
  <c r="M1922" i="17"/>
  <c r="M1989" i="17"/>
  <c r="M2053" i="17"/>
  <c r="M2128" i="17"/>
  <c r="M2193" i="17"/>
  <c r="M2376" i="17"/>
  <c r="M2638" i="17"/>
  <c r="M2716" i="17"/>
  <c r="M2784" i="17"/>
  <c r="M2856" i="17"/>
  <c r="M2929" i="17"/>
  <c r="M2984" i="17"/>
  <c r="M3080" i="17"/>
  <c r="M3162" i="17"/>
  <c r="M3249" i="17"/>
  <c r="M3345" i="17"/>
  <c r="M3473" i="17"/>
  <c r="M3192" i="17"/>
  <c r="M3268" i="17"/>
  <c r="M3362" i="17"/>
  <c r="M3494" i="17"/>
  <c r="M3562" i="17"/>
  <c r="M2456" i="17"/>
  <c r="M2528" i="17"/>
  <c r="M2598" i="17"/>
  <c r="M2679" i="17"/>
  <c r="M2745" i="17"/>
  <c r="M2814" i="17"/>
  <c r="M2882" i="17"/>
  <c r="M2974" i="17"/>
  <c r="M2449" i="17"/>
  <c r="M2519" i="17"/>
  <c r="M2591" i="17"/>
  <c r="M2680" i="17"/>
  <c r="M2746" i="17"/>
  <c r="M2815" i="17"/>
  <c r="M2883" i="17"/>
  <c r="M2987" i="17"/>
  <c r="M2431" i="17"/>
  <c r="M2501" i="17"/>
  <c r="M2569" i="17"/>
  <c r="M2642" i="17"/>
  <c r="M2729" i="17"/>
  <c r="M2798" i="17"/>
  <c r="M2876" i="17"/>
  <c r="M2949" i="17"/>
  <c r="M3033" i="17"/>
  <c r="M2443" i="17"/>
  <c r="M2513" i="17"/>
  <c r="M2593" i="17"/>
  <c r="M2682" i="17"/>
  <c r="M2748" i="17"/>
  <c r="M2826" i="17"/>
  <c r="M2892" i="17"/>
  <c r="M2996" i="17"/>
  <c r="M2468" i="17"/>
  <c r="M2542" i="17"/>
  <c r="M2610" i="17"/>
  <c r="M2695" i="17"/>
  <c r="M2774" i="17"/>
  <c r="M2844" i="17"/>
  <c r="M2910" i="17"/>
  <c r="M3014" i="17"/>
  <c r="M3071" i="17"/>
  <c r="M3142" i="17"/>
  <c r="M3215" i="17"/>
  <c r="M3294" i="17"/>
  <c r="M3387" i="17"/>
  <c r="M3524" i="17"/>
  <c r="M3593" i="17"/>
  <c r="M3663" i="17"/>
  <c r="M3766" i="17"/>
  <c r="M3525" i="17"/>
  <c r="M3594" i="17"/>
  <c r="M3664" i="17"/>
  <c r="M3834" i="17"/>
  <c r="M3945" i="17"/>
  <c r="M3683" i="17"/>
  <c r="M3845" i="17"/>
  <c r="M2986" i="17"/>
  <c r="M3082" i="17"/>
  <c r="M3153" i="17"/>
  <c r="M3228" i="17"/>
  <c r="M3305" i="17"/>
  <c r="M3391" i="17"/>
  <c r="M3519" i="17"/>
  <c r="M3588" i="17"/>
  <c r="M3658" i="17"/>
  <c r="M3761" i="17"/>
  <c r="M3913" i="17"/>
  <c r="M3067" i="17"/>
  <c r="M3136" i="17"/>
  <c r="M3211" i="17"/>
  <c r="M3290" i="17"/>
  <c r="M3372" i="17"/>
  <c r="M3504" i="17"/>
  <c r="M3573" i="17"/>
  <c r="M3642" i="17"/>
  <c r="M3746" i="17"/>
  <c r="M3887" i="17"/>
  <c r="M3100" i="17"/>
  <c r="M3176" i="17"/>
  <c r="M3253" i="17"/>
  <c r="M3341" i="17"/>
  <c r="M3411" i="17"/>
  <c r="M3538" i="17"/>
  <c r="M3606" i="17"/>
  <c r="M3678" i="17"/>
  <c r="M3876" i="17"/>
  <c r="M3017" i="17"/>
  <c r="M3085" i="17"/>
  <c r="M3158" i="17"/>
  <c r="M3231" i="17"/>
  <c r="M3308" i="17"/>
  <c r="M3394" i="17"/>
  <c r="M3522" i="17"/>
  <c r="M3591" i="17"/>
  <c r="M3661" i="17"/>
  <c r="M3869" i="17"/>
  <c r="M3027" i="17"/>
  <c r="M3094" i="17"/>
  <c r="M3247" i="17"/>
  <c r="M3471" i="17"/>
  <c r="M3608" i="17"/>
  <c r="M3213" i="17"/>
  <c r="M3078" i="17"/>
  <c r="M3592" i="17"/>
  <c r="M2018" i="17"/>
  <c r="M1684" i="17"/>
  <c r="M1944" i="17"/>
  <c r="M2126" i="17"/>
  <c r="M2231" i="17"/>
  <c r="M1602" i="17"/>
  <c r="M1677" i="17"/>
  <c r="M1749" i="17"/>
  <c r="M1822" i="17"/>
  <c r="M1896" i="17"/>
  <c r="M1969" i="17"/>
  <c r="M2044" i="17"/>
  <c r="M2136" i="17"/>
  <c r="M2208" i="17"/>
  <c r="M2391" i="17"/>
  <c r="M1652" i="17"/>
  <c r="M1726" i="17"/>
  <c r="M1799" i="17"/>
  <c r="M1865" i="17"/>
  <c r="M1930" i="17"/>
  <c r="M1997" i="17"/>
  <c r="M2061" i="17"/>
  <c r="M2137" i="17"/>
  <c r="M2201" i="17"/>
  <c r="M2384" i="17"/>
  <c r="M2646" i="17"/>
  <c r="M2725" i="17"/>
  <c r="M2793" i="17"/>
  <c r="M2864" i="17"/>
  <c r="M2937" i="17"/>
  <c r="M3020" i="17"/>
  <c r="M3088" i="17"/>
  <c r="M3172" i="17"/>
  <c r="M3258" i="17"/>
  <c r="M3353" i="17"/>
  <c r="M3485" i="17"/>
  <c r="M3201" i="17"/>
  <c r="M3278" i="17"/>
  <c r="M3370" i="17"/>
  <c r="M3502" i="17"/>
  <c r="M3571" i="17"/>
  <c r="M2464" i="17"/>
  <c r="M2538" i="17"/>
  <c r="M2606" i="17"/>
  <c r="M2687" i="17"/>
  <c r="M2753" i="17"/>
  <c r="M2823" i="17"/>
  <c r="M2890" i="17"/>
  <c r="M2993" i="17"/>
  <c r="M2457" i="17"/>
  <c r="M2530" i="17"/>
  <c r="M2599" i="17"/>
  <c r="M2688" i="17"/>
  <c r="M2754" i="17"/>
  <c r="M2824" i="17"/>
  <c r="M2847" i="17"/>
  <c r="M2994" i="17"/>
  <c r="M2441" i="17"/>
  <c r="M2512" i="17"/>
  <c r="M2584" i="17"/>
  <c r="M2673" i="17"/>
  <c r="M2739" i="17"/>
  <c r="M2816" i="17"/>
  <c r="M2884" i="17"/>
  <c r="M2988" i="17"/>
  <c r="M3042" i="17"/>
  <c r="M2451" i="17"/>
  <c r="M2522" i="17"/>
  <c r="M2601" i="17"/>
  <c r="M2690" i="17"/>
  <c r="M2756" i="17"/>
  <c r="M2835" i="17"/>
  <c r="M2901" i="17"/>
  <c r="M3004" i="17"/>
  <c r="M2476" i="17"/>
  <c r="M2550" i="17"/>
  <c r="M2618" i="17"/>
  <c r="M2711" i="17"/>
  <c r="M2782" i="17"/>
  <c r="M2854" i="17"/>
  <c r="M2918" i="17"/>
  <c r="M2983" i="17"/>
  <c r="M3079" i="17"/>
  <c r="M3150" i="17"/>
  <c r="M3224" i="17"/>
  <c r="M3302" i="17"/>
  <c r="M3406" i="17"/>
  <c r="M3532" i="17"/>
  <c r="M3601" i="17"/>
  <c r="M3681" i="17"/>
  <c r="M3851" i="17"/>
  <c r="M3534" i="17"/>
  <c r="M3602" i="17"/>
  <c r="M3682" i="17"/>
  <c r="M3852" i="17"/>
  <c r="M3612" i="17"/>
  <c r="M3691" i="17"/>
  <c r="M3864" i="17"/>
  <c r="M3022" i="17"/>
  <c r="M3090" i="17"/>
  <c r="M3166" i="17"/>
  <c r="M3242" i="17"/>
  <c r="M3322" i="17"/>
  <c r="M3400" i="17"/>
  <c r="M3527" i="17"/>
  <c r="M3596" i="17"/>
  <c r="M3666" i="17"/>
  <c r="M3769" i="17"/>
  <c r="M3930" i="17"/>
  <c r="M3075" i="17"/>
  <c r="M3146" i="17"/>
  <c r="M3219" i="17"/>
  <c r="M3298" i="17"/>
  <c r="M3382" i="17"/>
  <c r="M3512" i="17"/>
  <c r="M3581" i="17"/>
  <c r="M3651" i="17"/>
  <c r="M3762" i="17"/>
  <c r="M3914" i="17"/>
  <c r="M3109" i="17"/>
  <c r="M3187" i="17"/>
  <c r="M3262" i="17"/>
  <c r="M3349" i="17"/>
  <c r="M3480" i="17"/>
  <c r="M3546" i="17"/>
  <c r="M3615" i="17"/>
  <c r="M3686" i="17"/>
  <c r="M3888" i="17"/>
  <c r="M3026" i="17"/>
  <c r="M3093" i="17"/>
  <c r="M3169" i="17"/>
  <c r="M3246" i="17"/>
  <c r="M3334" i="17"/>
  <c r="M3403" i="17"/>
  <c r="M3530" i="17"/>
  <c r="M3599" i="17"/>
  <c r="M3669" i="17"/>
  <c r="M3881" i="17"/>
  <c r="M3035" i="17"/>
  <c r="M3102" i="17"/>
  <c r="M3178" i="17"/>
  <c r="M3255" i="17"/>
  <c r="M3343" i="17"/>
  <c r="M3482" i="17"/>
  <c r="M3548" i="17"/>
  <c r="M3620" i="17"/>
  <c r="M3688" i="17"/>
  <c r="M3882" i="17"/>
  <c r="M3559" i="17"/>
  <c r="M3628" i="17"/>
  <c r="M3890" i="17"/>
  <c r="M3356" i="17"/>
  <c r="M3156" i="17"/>
  <c r="M3590" i="17"/>
  <c r="M3374" i="17"/>
  <c r="M3149" i="17"/>
  <c r="M3662" i="17"/>
  <c r="A11" i="28" l="1"/>
  <c r="B11" i="28"/>
  <c r="C11" i="28"/>
  <c r="D11" i="28"/>
  <c r="A12" i="28"/>
  <c r="B12" i="28"/>
  <c r="C12" i="28"/>
  <c r="D12" i="28"/>
  <c r="D10" i="28"/>
  <c r="D8" i="28"/>
  <c r="C8" i="28"/>
  <c r="B8" i="28"/>
  <c r="A8" i="28"/>
  <c r="D8" i="26"/>
  <c r="A8" i="26"/>
  <c r="B8" i="26"/>
  <c r="C8" i="26"/>
  <c r="B9" i="26"/>
  <c r="F105" i="10" l="1"/>
  <c r="F104" i="10"/>
  <c r="F31" i="10"/>
  <c r="F29" i="10"/>
  <c r="F30" i="10"/>
  <c r="F55" i="10"/>
  <c r="F103" i="10"/>
  <c r="F87" i="10"/>
  <c r="F74" i="10"/>
  <c r="F78" i="10"/>
  <c r="F84" i="10"/>
  <c r="F86" i="10"/>
  <c r="F9" i="10"/>
  <c r="F102" i="10" l="1"/>
  <c r="F101" i="10"/>
  <c r="B10" i="26" l="1"/>
  <c r="C10" i="26"/>
  <c r="B11" i="26"/>
  <c r="C11" i="26"/>
  <c r="B12" i="26"/>
  <c r="C12" i="26"/>
  <c r="B13" i="26"/>
  <c r="C13" i="26"/>
  <c r="B14" i="26"/>
  <c r="C14" i="26"/>
  <c r="B15" i="26"/>
  <c r="C15" i="26"/>
  <c r="B16" i="26"/>
  <c r="C16" i="26"/>
  <c r="B17" i="26"/>
  <c r="C17" i="26"/>
  <c r="B18" i="26"/>
  <c r="C18" i="26"/>
  <c r="B19" i="26"/>
  <c r="C19" i="26"/>
  <c r="AI1411" i="17" l="1"/>
  <c r="A4" i="31"/>
  <c r="A5" i="31"/>
  <c r="A6" i="31"/>
  <c r="A3" i="31"/>
  <c r="A2" i="31"/>
  <c r="A1" i="31"/>
  <c r="R8" i="17" s="1"/>
  <c r="B6" i="31"/>
  <c r="B5" i="31"/>
  <c r="B4" i="31"/>
  <c r="B3" i="31"/>
  <c r="B2" i="31"/>
  <c r="R5" i="17" s="1"/>
  <c r="B1" i="31"/>
  <c r="R1243" i="17" l="1"/>
  <c r="R1242" i="17"/>
  <c r="R198" i="17"/>
  <c r="R842" i="17"/>
  <c r="B10" i="30"/>
  <c r="A8" i="30"/>
  <c r="B9" i="30"/>
  <c r="C9" i="30"/>
  <c r="D9" i="30"/>
  <c r="B8" i="30"/>
  <c r="C8" i="30"/>
  <c r="D8" i="30"/>
  <c r="A1" i="30"/>
  <c r="A2" i="30"/>
  <c r="Q5" i="17"/>
  <c r="A3" i="30"/>
  <c r="A4" i="30"/>
  <c r="A5" i="30"/>
  <c r="A6" i="30"/>
  <c r="C10" i="28"/>
  <c r="B10" i="28"/>
  <c r="A10" i="28"/>
  <c r="B1" i="28"/>
  <c r="B2" i="28"/>
  <c r="P5" i="17" s="1"/>
  <c r="B3" i="28"/>
  <c r="B4" i="28"/>
  <c r="B5" i="28"/>
  <c r="B6" i="28"/>
  <c r="A2" i="28"/>
  <c r="A3" i="28"/>
  <c r="A4" i="28"/>
  <c r="A5" i="28"/>
  <c r="A6" i="28"/>
  <c r="A1" i="28"/>
  <c r="B1" i="27"/>
  <c r="B2" i="27"/>
  <c r="O5" i="17" s="1"/>
  <c r="B4" i="27"/>
  <c r="B5" i="27"/>
  <c r="B6" i="27"/>
  <c r="A2" i="27"/>
  <c r="A3" i="27"/>
  <c r="A4" i="27"/>
  <c r="A5" i="27"/>
  <c r="A6" i="27"/>
  <c r="A1" i="27"/>
  <c r="A11" i="26"/>
  <c r="A12" i="26"/>
  <c r="A13" i="26"/>
  <c r="A14" i="26"/>
  <c r="A15" i="26"/>
  <c r="A16" i="26"/>
  <c r="A17" i="26"/>
  <c r="A18" i="26"/>
  <c r="A19" i="26"/>
  <c r="A10" i="26"/>
  <c r="N5" i="17"/>
  <c r="A1" i="26"/>
  <c r="N1243" i="17" l="1"/>
  <c r="P1243" i="17"/>
  <c r="O1243" i="17"/>
  <c r="Q1242" i="17"/>
  <c r="Q1243" i="17"/>
  <c r="P842" i="17"/>
  <c r="P198" i="17"/>
  <c r="O198" i="17"/>
  <c r="O842" i="17"/>
  <c r="Q842" i="17"/>
  <c r="Q198" i="17"/>
  <c r="N198" i="17"/>
  <c r="N842" i="17"/>
  <c r="R626" i="17"/>
  <c r="R937" i="17"/>
  <c r="R3956" i="17"/>
  <c r="R91" i="17"/>
  <c r="R2244" i="17"/>
  <c r="R3818" i="17"/>
  <c r="R2952" i="17"/>
  <c r="R86" i="17"/>
  <c r="R739" i="17"/>
  <c r="R854" i="17"/>
  <c r="R2957" i="17"/>
  <c r="R2955" i="17"/>
  <c r="R2954" i="17"/>
  <c r="R759" i="17"/>
  <c r="R90" i="17"/>
  <c r="R1232" i="17"/>
  <c r="R1071" i="17"/>
  <c r="R2968" i="17"/>
  <c r="R1437" i="17"/>
  <c r="R2950" i="17"/>
  <c r="R760" i="17"/>
  <c r="R84" i="17"/>
  <c r="R3815" i="17"/>
  <c r="R3958" i="17"/>
  <c r="R2963" i="17"/>
  <c r="R2953" i="17"/>
  <c r="R3957" i="17"/>
  <c r="R87" i="17"/>
  <c r="R93" i="17"/>
  <c r="R855" i="17"/>
  <c r="R2965" i="17"/>
  <c r="R88" i="17"/>
  <c r="R89" i="17"/>
  <c r="R2951" i="17"/>
  <c r="R3953" i="17"/>
  <c r="R3954" i="17"/>
  <c r="R3959" i="17"/>
  <c r="R117" i="17"/>
  <c r="R2233" i="17"/>
  <c r="R3952" i="17"/>
  <c r="R2967" i="17"/>
  <c r="R2966" i="17"/>
  <c r="R2960" i="17"/>
  <c r="R94" i="17"/>
  <c r="R3955" i="17"/>
  <c r="R83" i="17"/>
  <c r="R3744" i="17"/>
  <c r="R2964" i="17"/>
  <c r="R2961" i="17"/>
  <c r="R85" i="17"/>
  <c r="R3829" i="17"/>
  <c r="R121" i="17"/>
  <c r="R2956" i="17"/>
  <c r="R2959" i="17"/>
  <c r="R2958" i="17"/>
  <c r="R2962" i="17"/>
  <c r="R92" i="17"/>
  <c r="R82" i="17"/>
  <c r="Q82" i="17"/>
  <c r="Q89" i="17"/>
  <c r="Q86" i="17"/>
  <c r="Q94" i="17"/>
  <c r="Q91" i="17"/>
  <c r="Q93" i="17"/>
  <c r="Q87" i="17"/>
  <c r="Q92" i="17"/>
  <c r="Q88" i="17"/>
  <c r="Q85" i="17"/>
  <c r="Q83" i="17"/>
  <c r="Q90" i="17"/>
  <c r="Q84" i="17"/>
  <c r="Q759" i="17"/>
  <c r="Q760" i="17"/>
  <c r="Q3957" i="17"/>
  <c r="Q1071" i="17"/>
  <c r="Q2956" i="17"/>
  <c r="Q2964" i="17"/>
  <c r="Q3952" i="17"/>
  <c r="Q3959" i="17"/>
  <c r="Q2951" i="17"/>
  <c r="Q2959" i="17"/>
  <c r="Q2967" i="17"/>
  <c r="Q3955" i="17"/>
  <c r="Q1437" i="17"/>
  <c r="Q854" i="17"/>
  <c r="Q2957" i="17"/>
  <c r="Q2965" i="17"/>
  <c r="Q2954" i="17"/>
  <c r="Q3953" i="17"/>
  <c r="Q2952" i="17"/>
  <c r="Q2960" i="17"/>
  <c r="Q2968" i="17"/>
  <c r="Q2961" i="17"/>
  <c r="Q3956" i="17"/>
  <c r="Q2955" i="17"/>
  <c r="Q2963" i="17"/>
  <c r="Q2953" i="17"/>
  <c r="Q855" i="17"/>
  <c r="Q3958" i="17"/>
  <c r="Q2950" i="17"/>
  <c r="Q2958" i="17"/>
  <c r="Q2966" i="17"/>
  <c r="Q2962" i="17"/>
  <c r="Q3954" i="17"/>
  <c r="P82" i="17"/>
  <c r="P89" i="17"/>
  <c r="P92" i="17"/>
  <c r="P88" i="17"/>
  <c r="P93" i="17"/>
  <c r="P87" i="17"/>
  <c r="P91" i="17"/>
  <c r="P86" i="17"/>
  <c r="P94" i="17"/>
  <c r="P85" i="17"/>
  <c r="P83" i="17"/>
  <c r="P84" i="17"/>
  <c r="P90" i="17"/>
  <c r="P759" i="17"/>
  <c r="P760" i="17"/>
  <c r="P855" i="17"/>
  <c r="P3958" i="17"/>
  <c r="P2950" i="17"/>
  <c r="P2958" i="17"/>
  <c r="P2966" i="17"/>
  <c r="P2953" i="17"/>
  <c r="P3956" i="17"/>
  <c r="P2955" i="17"/>
  <c r="P2963" i="17"/>
  <c r="P2951" i="17"/>
  <c r="P2959" i="17"/>
  <c r="P3953" i="17"/>
  <c r="P2952" i="17"/>
  <c r="P2960" i="17"/>
  <c r="P2968" i="17"/>
  <c r="P2961" i="17"/>
  <c r="P854" i="17"/>
  <c r="P2957" i="17"/>
  <c r="P2965" i="17"/>
  <c r="P3955" i="17"/>
  <c r="P2954" i="17"/>
  <c r="P2962" i="17"/>
  <c r="P2967" i="17"/>
  <c r="P1437" i="17"/>
  <c r="P3952" i="17"/>
  <c r="P3959" i="17"/>
  <c r="P3957" i="17"/>
  <c r="P1071" i="17"/>
  <c r="P2956" i="17"/>
  <c r="P2964" i="17"/>
  <c r="P3954" i="17"/>
  <c r="O1437" i="17"/>
  <c r="O93" i="17"/>
  <c r="O759" i="17"/>
  <c r="O2964" i="17"/>
  <c r="O2951" i="17"/>
  <c r="O2957" i="17"/>
  <c r="O2968" i="17"/>
  <c r="O3953" i="17"/>
  <c r="O2953" i="17"/>
  <c r="O2965" i="17"/>
  <c r="O2963" i="17"/>
  <c r="O2966" i="17"/>
  <c r="O2967" i="17"/>
  <c r="O2952" i="17"/>
  <c r="O3959" i="17"/>
  <c r="O3954" i="17"/>
  <c r="O3956" i="17"/>
  <c r="O2958" i="17"/>
  <c r="O82" i="17"/>
  <c r="O94" i="17"/>
  <c r="O855" i="17"/>
  <c r="O2955" i="17"/>
  <c r="O3957" i="17"/>
  <c r="O2954" i="17"/>
  <c r="O2962" i="17"/>
  <c r="O87" i="17"/>
  <c r="O760" i="17"/>
  <c r="O3952" i="17"/>
  <c r="O84" i="17"/>
  <c r="O85" i="17"/>
  <c r="O3955" i="17"/>
  <c r="O2959" i="17"/>
  <c r="O1071" i="17"/>
  <c r="O2961" i="17"/>
  <c r="O91" i="17"/>
  <c r="O2960" i="17"/>
  <c r="O86" i="17"/>
  <c r="O83" i="17"/>
  <c r="O3958" i="17"/>
  <c r="O2950" i="17"/>
  <c r="O89" i="17"/>
  <c r="O2956" i="17"/>
  <c r="O854" i="17"/>
  <c r="O88" i="17"/>
  <c r="O90" i="17"/>
  <c r="O92" i="17"/>
  <c r="N82" i="17"/>
  <c r="N3952" i="17"/>
  <c r="N2958" i="17"/>
  <c r="N3955" i="17"/>
  <c r="N1437" i="17"/>
  <c r="N3959" i="17"/>
  <c r="N3957" i="17"/>
  <c r="N2959" i="17"/>
  <c r="N854" i="17"/>
  <c r="N855" i="17"/>
  <c r="N2960" i="17"/>
  <c r="N2964" i="17"/>
  <c r="N89" i="17"/>
  <c r="N93" i="17"/>
  <c r="N2966" i="17"/>
  <c r="N3954" i="17"/>
  <c r="N3956" i="17"/>
  <c r="N2955" i="17"/>
  <c r="N2963" i="17"/>
  <c r="N91" i="17"/>
  <c r="N84" i="17"/>
  <c r="N2951" i="17"/>
  <c r="N2954" i="17"/>
  <c r="N1071" i="17"/>
  <c r="N2953" i="17"/>
  <c r="N2956" i="17"/>
  <c r="N87" i="17"/>
  <c r="N3953" i="17"/>
  <c r="N2957" i="17"/>
  <c r="N3958" i="17"/>
  <c r="N2950" i="17"/>
  <c r="N2962" i="17"/>
  <c r="N92" i="17"/>
  <c r="N85" i="17"/>
  <c r="N2961" i="17"/>
  <c r="N88" i="17"/>
  <c r="N760" i="17"/>
  <c r="N2968" i="17"/>
  <c r="N86" i="17"/>
  <c r="N2967" i="17"/>
  <c r="N2952" i="17"/>
  <c r="N2965" i="17"/>
  <c r="N759" i="17"/>
  <c r="N83" i="17"/>
  <c r="N90" i="17"/>
  <c r="N94" i="17"/>
  <c r="N2342" i="17"/>
  <c r="N2350" i="17"/>
  <c r="N61" i="17"/>
  <c r="N22" i="17"/>
  <c r="N175" i="17"/>
  <c r="N67" i="17"/>
  <c r="N1088" i="17"/>
  <c r="N629" i="17"/>
  <c r="N637" i="17"/>
  <c r="N158" i="17"/>
  <c r="N1145" i="17"/>
  <c r="N1254" i="17"/>
  <c r="N1393" i="17"/>
  <c r="N1101" i="17"/>
  <c r="N3234" i="17"/>
  <c r="N913" i="17"/>
  <c r="N3740" i="17"/>
  <c r="N3825" i="17"/>
  <c r="N3786" i="17"/>
  <c r="N3792" i="17"/>
  <c r="N3801" i="17"/>
  <c r="N3809" i="17"/>
  <c r="N936" i="17"/>
  <c r="N2241" i="17"/>
  <c r="N1429" i="17"/>
  <c r="N1450" i="17"/>
  <c r="N3749" i="17"/>
  <c r="N3880" i="17"/>
  <c r="N2266" i="17"/>
  <c r="N2274" i="17"/>
  <c r="N2282" i="17"/>
  <c r="N2290" i="17"/>
  <c r="N2298" i="17"/>
  <c r="N2304" i="17"/>
  <c r="N2312" i="17"/>
  <c r="N2320" i="17"/>
  <c r="N2328" i="17"/>
  <c r="N2343" i="17"/>
  <c r="N2351" i="17"/>
  <c r="N755" i="17"/>
  <c r="N11" i="17"/>
  <c r="N176" i="17"/>
  <c r="N70" i="17"/>
  <c r="N1089" i="17"/>
  <c r="N630" i="17"/>
  <c r="N638" i="17"/>
  <c r="N1233" i="17"/>
  <c r="N1324" i="17"/>
  <c r="N1394" i="17"/>
  <c r="N953" i="17"/>
  <c r="N1102" i="17"/>
  <c r="N3235" i="17"/>
  <c r="N914" i="17"/>
  <c r="N3741" i="17"/>
  <c r="N3826" i="17"/>
  <c r="N3787" i="17"/>
  <c r="N3793" i="17"/>
  <c r="N3802" i="17"/>
  <c r="N3810" i="17"/>
  <c r="N2234" i="17"/>
  <c r="N2242" i="17"/>
  <c r="N698" i="17"/>
  <c r="N1452" i="17"/>
  <c r="N3754" i="17"/>
  <c r="N740" i="17"/>
  <c r="N2267" i="17"/>
  <c r="N2275" i="17"/>
  <c r="N2283" i="17"/>
  <c r="N2291" i="17"/>
  <c r="N2299" i="17"/>
  <c r="N2305" i="17"/>
  <c r="N2313" i="17"/>
  <c r="N2321" i="17"/>
  <c r="N2329" i="17"/>
  <c r="N2336" i="17"/>
  <c r="N2344" i="17"/>
  <c r="N2352" i="17"/>
  <c r="N756" i="17"/>
  <c r="N12" i="17"/>
  <c r="N727" i="17"/>
  <c r="N64" i="17"/>
  <c r="N1067" i="17"/>
  <c r="N631" i="17"/>
  <c r="N639" i="17"/>
  <c r="N1234" i="17"/>
  <c r="N98" i="17"/>
  <c r="N1325" i="17"/>
  <c r="N1395" i="17"/>
  <c r="N955" i="17"/>
  <c r="N1100" i="17"/>
  <c r="N3236" i="17"/>
  <c r="N3553" i="17"/>
  <c r="N3819" i="17"/>
  <c r="N3780" i="17"/>
  <c r="N3788" i="17"/>
  <c r="N3794" i="17"/>
  <c r="N3803" i="17"/>
  <c r="N3811" i="17"/>
  <c r="N2235" i="17"/>
  <c r="N2243" i="17"/>
  <c r="N699" i="17"/>
  <c r="N1453" i="17"/>
  <c r="N1458" i="17"/>
  <c r="N741" i="17"/>
  <c r="N2268" i="17"/>
  <c r="N2276" i="17"/>
  <c r="N2284" i="17"/>
  <c r="N2292" i="17"/>
  <c r="N2300" i="17"/>
  <c r="N2306" i="17"/>
  <c r="N2314" i="17"/>
  <c r="N2322" i="17"/>
  <c r="N2330" i="17"/>
  <c r="N2337" i="17"/>
  <c r="N2345" i="17"/>
  <c r="N2353" i="17"/>
  <c r="N757" i="17"/>
  <c r="N13" i="17"/>
  <c r="N728" i="17"/>
  <c r="N65" i="17"/>
  <c r="N1068" i="17"/>
  <c r="N632" i="17"/>
  <c r="N640" i="17"/>
  <c r="N1235" i="17"/>
  <c r="N72" i="17"/>
  <c r="N1326" i="17"/>
  <c r="N1396" i="17"/>
  <c r="N944" i="17"/>
  <c r="N2713" i="17"/>
  <c r="N3237" i="17"/>
  <c r="N3554" i="17"/>
  <c r="N3820" i="17"/>
  <c r="N3781" i="17"/>
  <c r="N3789" i="17"/>
  <c r="N3795" i="17"/>
  <c r="N3804" i="17"/>
  <c r="N3812" i="17"/>
  <c r="N2236" i="17"/>
  <c r="N2244" i="17"/>
  <c r="N700" i="17"/>
  <c r="N1454" i="17"/>
  <c r="N1459" i="17"/>
  <c r="N742" i="17"/>
  <c r="N2269" i="17"/>
  <c r="N2277" i="17"/>
  <c r="N2285" i="17"/>
  <c r="N2293" i="17"/>
  <c r="N2307" i="17"/>
  <c r="N2315" i="17"/>
  <c r="N2323" i="17"/>
  <c r="N2331" i="17"/>
  <c r="N2338" i="17"/>
  <c r="N2346" i="17"/>
  <c r="N2354" i="17"/>
  <c r="N758" i="17"/>
  <c r="N269" i="17"/>
  <c r="N18" i="17"/>
  <c r="N725" i="17"/>
  <c r="N66" i="17"/>
  <c r="N1069" i="17"/>
  <c r="N633" i="17"/>
  <c r="N642" i="17"/>
  <c r="N1236" i="17"/>
  <c r="N78" i="17"/>
  <c r="N1327" i="17"/>
  <c r="N190" i="17"/>
  <c r="N1109" i="17"/>
  <c r="N2714" i="17"/>
  <c r="N118" i="17"/>
  <c r="N3734" i="17"/>
  <c r="N3821" i="17"/>
  <c r="N3782" i="17"/>
  <c r="N3790" i="17"/>
  <c r="N3796" i="17"/>
  <c r="N3805" i="17"/>
  <c r="N3813" i="17"/>
  <c r="N2237" i="17"/>
  <c r="N2245" i="17"/>
  <c r="N701" i="17"/>
  <c r="N1456" i="17"/>
  <c r="N1460" i="17"/>
  <c r="N743" i="17"/>
  <c r="N2270" i="17"/>
  <c r="N2278" i="17"/>
  <c r="N2286" i="17"/>
  <c r="N2294" i="17"/>
  <c r="N2308" i="17"/>
  <c r="N2316" i="17"/>
  <c r="N2324" i="17"/>
  <c r="N2332" i="17"/>
  <c r="N2339" i="17"/>
  <c r="N2347" i="17"/>
  <c r="N2355" i="17"/>
  <c r="N19" i="17"/>
  <c r="N17" i="17"/>
  <c r="N726" i="17"/>
  <c r="N1118" i="17"/>
  <c r="N1070" i="17"/>
  <c r="N634" i="17"/>
  <c r="N643" i="17"/>
  <c r="N1141" i="17"/>
  <c r="N1216" i="17"/>
  <c r="N1298" i="17"/>
  <c r="N731" i="17"/>
  <c r="N1110" i="17"/>
  <c r="N122" i="17"/>
  <c r="N119" i="17"/>
  <c r="N3735" i="17"/>
  <c r="N3822" i="17"/>
  <c r="N3783" i="17"/>
  <c r="N3827" i="17"/>
  <c r="N3798" i="17"/>
  <c r="N3806" i="17"/>
  <c r="N697" i="17"/>
  <c r="N2238" i="17"/>
  <c r="N2246" i="17"/>
  <c r="N1439" i="17"/>
  <c r="N3476" i="17"/>
  <c r="N1461" i="17"/>
  <c r="N744" i="17"/>
  <c r="N2271" i="17"/>
  <c r="N2279" i="17"/>
  <c r="N2287" i="17"/>
  <c r="N2295" i="17"/>
  <c r="N2301" i="17"/>
  <c r="N2309" i="17"/>
  <c r="N2317" i="17"/>
  <c r="N2325" i="17"/>
  <c r="N2333" i="17"/>
  <c r="N2340" i="17"/>
  <c r="N2348" i="17"/>
  <c r="N2356" i="17"/>
  <c r="N20" i="17"/>
  <c r="N1134" i="17"/>
  <c r="N541" i="17"/>
  <c r="N1086" i="17"/>
  <c r="N627" i="17"/>
  <c r="N635" i="17"/>
  <c r="N644" i="17"/>
  <c r="N1142" i="17"/>
  <c r="N1252" i="17"/>
  <c r="N1299" i="17"/>
  <c r="N732" i="17"/>
  <c r="N1111" i="17"/>
  <c r="N123" i="17"/>
  <c r="N120" i="17"/>
  <c r="N3737" i="17"/>
  <c r="N3823" i="17"/>
  <c r="N3784" i="17"/>
  <c r="N3828" i="17"/>
  <c r="N3799" i="17"/>
  <c r="N3807" i="17"/>
  <c r="N297" i="17"/>
  <c r="N2239" i="17"/>
  <c r="N2247" i="17"/>
  <c r="N1442" i="17"/>
  <c r="N3477" i="17"/>
  <c r="N3878" i="17"/>
  <c r="N745" i="17"/>
  <c r="N2272" i="17"/>
  <c r="N2280" i="17"/>
  <c r="N2288" i="17"/>
  <c r="N2296" i="17"/>
  <c r="N2302" i="17"/>
  <c r="N2310" i="17"/>
  <c r="N2318" i="17"/>
  <c r="N2326" i="17"/>
  <c r="N2334" i="17"/>
  <c r="N2341" i="17"/>
  <c r="N2349" i="17"/>
  <c r="N60" i="17"/>
  <c r="N21" i="17"/>
  <c r="N179" i="17"/>
  <c r="N1098" i="17"/>
  <c r="N1087" i="17"/>
  <c r="N628" i="17"/>
  <c r="N636" i="17"/>
  <c r="N645" i="17"/>
  <c r="N1144" i="17"/>
  <c r="N1253" i="17"/>
  <c r="N1300" i="17"/>
  <c r="N730" i="17"/>
  <c r="N124" i="17"/>
  <c r="N912" i="17"/>
  <c r="N3738" i="17"/>
  <c r="N3824" i="17"/>
  <c r="N3785" i="17"/>
  <c r="N3791" i="17"/>
  <c r="N3800" i="17"/>
  <c r="N3808" i="17"/>
  <c r="N298" i="17"/>
  <c r="N2240" i="17"/>
  <c r="N1428" i="17"/>
  <c r="N1449" i="17"/>
  <c r="N3745" i="17"/>
  <c r="N3879" i="17"/>
  <c r="N2265" i="17"/>
  <c r="N2273" i="17"/>
  <c r="N2281" i="17"/>
  <c r="N2289" i="17"/>
  <c r="N2297" i="17"/>
  <c r="N2303" i="17"/>
  <c r="N2311" i="17"/>
  <c r="N2319" i="17"/>
  <c r="N2327" i="17"/>
  <c r="N2335" i="17"/>
  <c r="N1410" i="17"/>
  <c r="N1409" i="17"/>
  <c r="O2338" i="17"/>
  <c r="O2339" i="17"/>
  <c r="O2343" i="17"/>
  <c r="O2347" i="17"/>
  <c r="O2351" i="17"/>
  <c r="O2355" i="17"/>
  <c r="O755" i="17"/>
  <c r="O269" i="17"/>
  <c r="O22" i="17"/>
  <c r="O18" i="17"/>
  <c r="O175" i="17"/>
  <c r="O725" i="17"/>
  <c r="O67" i="17"/>
  <c r="O66" i="17"/>
  <c r="O1088" i="17"/>
  <c r="O1069" i="17"/>
  <c r="O629" i="17"/>
  <c r="O633" i="17"/>
  <c r="O637" i="17"/>
  <c r="O642" i="17"/>
  <c r="O158" i="17"/>
  <c r="O1236" i="17"/>
  <c r="O1145" i="17"/>
  <c r="O78" i="17"/>
  <c r="O1254" i="17"/>
  <c r="O1327" i="17"/>
  <c r="O1393" i="17"/>
  <c r="O190" i="17"/>
  <c r="O1109" i="17"/>
  <c r="O1101" i="17"/>
  <c r="O2714" i="17"/>
  <c r="O3234" i="17"/>
  <c r="O118" i="17"/>
  <c r="O913" i="17"/>
  <c r="O3734" i="17"/>
  <c r="O3740" i="17"/>
  <c r="O3821" i="17"/>
  <c r="O3825" i="17"/>
  <c r="O3782" i="17"/>
  <c r="O3786" i="17"/>
  <c r="O3790" i="17"/>
  <c r="O3792" i="17"/>
  <c r="O3796" i="17"/>
  <c r="O3801" i="17"/>
  <c r="O3805" i="17"/>
  <c r="O3809" i="17"/>
  <c r="O3813" i="17"/>
  <c r="O936" i="17"/>
  <c r="O2237" i="17"/>
  <c r="O2241" i="17"/>
  <c r="O2245" i="17"/>
  <c r="O1429" i="17"/>
  <c r="O701" i="17"/>
  <c r="O1450" i="17"/>
  <c r="O1456" i="17"/>
  <c r="O3749" i="17"/>
  <c r="O1460" i="17"/>
  <c r="O3880" i="17"/>
  <c r="O743" i="17"/>
  <c r="O2266" i="17"/>
  <c r="O2270" i="17"/>
  <c r="O2274" i="17"/>
  <c r="O2278" i="17"/>
  <c r="O2282" i="17"/>
  <c r="O2286" i="17"/>
  <c r="O2290" i="17"/>
  <c r="O2294" i="17"/>
  <c r="O2298" i="17"/>
  <c r="O2304" i="17"/>
  <c r="O2308" i="17"/>
  <c r="O2312" i="17"/>
  <c r="O2316" i="17"/>
  <c r="O2320" i="17"/>
  <c r="O2324" i="17"/>
  <c r="O2328" i="17"/>
  <c r="O2332" i="17"/>
  <c r="O2346" i="17"/>
  <c r="O2336" i="17"/>
  <c r="O2340" i="17"/>
  <c r="O2344" i="17"/>
  <c r="O2348" i="17"/>
  <c r="O2352" i="17"/>
  <c r="O2356" i="17"/>
  <c r="O756" i="17"/>
  <c r="O19" i="17"/>
  <c r="O11" i="17"/>
  <c r="O17" i="17"/>
  <c r="O176" i="17"/>
  <c r="O726" i="17"/>
  <c r="O70" i="17"/>
  <c r="O1118" i="17"/>
  <c r="O1089" i="17"/>
  <c r="O1070" i="17"/>
  <c r="O630" i="17"/>
  <c r="O634" i="17"/>
  <c r="O638" i="17"/>
  <c r="O643" i="17"/>
  <c r="O1233" i="17"/>
  <c r="O1141" i="17"/>
  <c r="O1216" i="17"/>
  <c r="O1324" i="17"/>
  <c r="O1298" i="17"/>
  <c r="O1394" i="17"/>
  <c r="O731" i="17"/>
  <c r="O953" i="17"/>
  <c r="O1110" i="17"/>
  <c r="O1102" i="17"/>
  <c r="O122" i="17"/>
  <c r="O3235" i="17"/>
  <c r="O119" i="17"/>
  <c r="O914" i="17"/>
  <c r="O3735" i="17"/>
  <c r="O3741" i="17"/>
  <c r="O3822" i="17"/>
  <c r="O3826" i="17"/>
  <c r="O3783" i="17"/>
  <c r="O3787" i="17"/>
  <c r="O3827" i="17"/>
  <c r="O3793" i="17"/>
  <c r="O3798" i="17"/>
  <c r="O3802" i="17"/>
  <c r="O3806" i="17"/>
  <c r="O3810" i="17"/>
  <c r="O697" i="17"/>
  <c r="O2234" i="17"/>
  <c r="O2238" i="17"/>
  <c r="O2242" i="17"/>
  <c r="O2246" i="17"/>
  <c r="O698" i="17"/>
  <c r="O1439" i="17"/>
  <c r="O1452" i="17"/>
  <c r="O3476" i="17"/>
  <c r="O3754" i="17"/>
  <c r="O1461" i="17"/>
  <c r="O740" i="17"/>
  <c r="O744" i="17"/>
  <c r="O2267" i="17"/>
  <c r="O2271" i="17"/>
  <c r="O2275" i="17"/>
  <c r="O2279" i="17"/>
  <c r="O2283" i="17"/>
  <c r="O2287" i="17"/>
  <c r="O2291" i="17"/>
  <c r="O2295" i="17"/>
  <c r="O2299" i="17"/>
  <c r="O2301" i="17"/>
  <c r="O2305" i="17"/>
  <c r="O2309" i="17"/>
  <c r="O2313" i="17"/>
  <c r="O2317" i="17"/>
  <c r="O2321" i="17"/>
  <c r="O2325" i="17"/>
  <c r="O2329" i="17"/>
  <c r="O2333" i="17"/>
  <c r="O2342" i="17"/>
  <c r="O61" i="17"/>
  <c r="O179" i="17"/>
  <c r="O65" i="17"/>
  <c r="O1087" i="17"/>
  <c r="O628" i="17"/>
  <c r="O2350" i="17"/>
  <c r="O728" i="17"/>
  <c r="O2337" i="17"/>
  <c r="O2341" i="17"/>
  <c r="O2345" i="17"/>
  <c r="O2349" i="17"/>
  <c r="O2353" i="17"/>
  <c r="O60" i="17"/>
  <c r="O757" i="17"/>
  <c r="O20" i="17"/>
  <c r="O12" i="17"/>
  <c r="O1134" i="17"/>
  <c r="O727" i="17"/>
  <c r="O541" i="17"/>
  <c r="O64" i="17"/>
  <c r="O1086" i="17"/>
  <c r="O1067" i="17"/>
  <c r="O627" i="17"/>
  <c r="O631" i="17"/>
  <c r="O635" i="17"/>
  <c r="O639" i="17"/>
  <c r="O644" i="17"/>
  <c r="O1234" i="17"/>
  <c r="O1142" i="17"/>
  <c r="O98" i="17"/>
  <c r="O1252" i="17"/>
  <c r="O1325" i="17"/>
  <c r="O1299" i="17"/>
  <c r="O1395" i="17"/>
  <c r="O732" i="17"/>
  <c r="O955" i="17"/>
  <c r="O1111" i="17"/>
  <c r="O1100" i="17"/>
  <c r="O123" i="17"/>
  <c r="O3236" i="17"/>
  <c r="O120" i="17"/>
  <c r="O3553" i="17"/>
  <c r="O3737" i="17"/>
  <c r="O3819" i="17"/>
  <c r="O3823" i="17"/>
  <c r="O3780" i="17"/>
  <c r="O3784" i="17"/>
  <c r="O3788" i="17"/>
  <c r="O3828" i="17"/>
  <c r="O3794" i="17"/>
  <c r="O3799" i="17"/>
  <c r="O3803" i="17"/>
  <c r="O3807" i="17"/>
  <c r="O3811" i="17"/>
  <c r="O297" i="17"/>
  <c r="O2235" i="17"/>
  <c r="O2239" i="17"/>
  <c r="O2243" i="17"/>
  <c r="O2247" i="17"/>
  <c r="O699" i="17"/>
  <c r="O1442" i="17"/>
  <c r="O1453" i="17"/>
  <c r="O3477" i="17"/>
  <c r="O1458" i="17"/>
  <c r="O3878" i="17"/>
  <c r="O741" i="17"/>
  <c r="O745" i="17"/>
  <c r="O2268" i="17"/>
  <c r="O2272" i="17"/>
  <c r="O2276" i="17"/>
  <c r="O2280" i="17"/>
  <c r="O2284" i="17"/>
  <c r="O2288" i="17"/>
  <c r="O2292" i="17"/>
  <c r="O2296" i="17"/>
  <c r="O2300" i="17"/>
  <c r="O2302" i="17"/>
  <c r="O2306" i="17"/>
  <c r="O2310" i="17"/>
  <c r="O2314" i="17"/>
  <c r="O2318" i="17"/>
  <c r="O2322" i="17"/>
  <c r="O2326" i="17"/>
  <c r="O2330" i="17"/>
  <c r="O2334" i="17"/>
  <c r="O2354" i="17"/>
  <c r="O758" i="17"/>
  <c r="O21" i="17"/>
  <c r="O13" i="17"/>
  <c r="O1098" i="17"/>
  <c r="O1068" i="17"/>
  <c r="O632" i="17"/>
  <c r="O636" i="17"/>
  <c r="O1300" i="17"/>
  <c r="O912" i="17"/>
  <c r="O3791" i="17"/>
  <c r="O2240" i="17"/>
  <c r="O3879" i="17"/>
  <c r="O2289" i="17"/>
  <c r="O2319" i="17"/>
  <c r="O2236" i="17"/>
  <c r="O1459" i="17"/>
  <c r="O72" i="17"/>
  <c r="O2713" i="17"/>
  <c r="O3781" i="17"/>
  <c r="O3812" i="17"/>
  <c r="O1454" i="17"/>
  <c r="O2277" i="17"/>
  <c r="O2307" i="17"/>
  <c r="O3237" i="17"/>
  <c r="O2285" i="17"/>
  <c r="O2315" i="17"/>
  <c r="O645" i="17"/>
  <c r="O3738" i="17"/>
  <c r="O3800" i="17"/>
  <c r="O1428" i="17"/>
  <c r="O2265" i="17"/>
  <c r="O2297" i="17"/>
  <c r="O2327" i="17"/>
  <c r="O1326" i="17"/>
  <c r="O3789" i="17"/>
  <c r="O1144" i="17"/>
  <c r="O730" i="17"/>
  <c r="O3824" i="17"/>
  <c r="O3808" i="17"/>
  <c r="O1449" i="17"/>
  <c r="O2273" i="17"/>
  <c r="O2303" i="17"/>
  <c r="O2335" i="17"/>
  <c r="O2323" i="17"/>
  <c r="O640" i="17"/>
  <c r="O1396" i="17"/>
  <c r="O3554" i="17"/>
  <c r="O3795" i="17"/>
  <c r="O2244" i="17"/>
  <c r="O742" i="17"/>
  <c r="O2293" i="17"/>
  <c r="O1253" i="17"/>
  <c r="O124" i="17"/>
  <c r="O3785" i="17"/>
  <c r="O298" i="17"/>
  <c r="O3745" i="17"/>
  <c r="O2281" i="17"/>
  <c r="O2311" i="17"/>
  <c r="O1235" i="17"/>
  <c r="O944" i="17"/>
  <c r="O3820" i="17"/>
  <c r="O3804" i="17"/>
  <c r="O700" i="17"/>
  <c r="O2269" i="17"/>
  <c r="O2331" i="17"/>
  <c r="O1409" i="17"/>
  <c r="O1410" i="17"/>
  <c r="P2340" i="17"/>
  <c r="P2348" i="17"/>
  <c r="P2356" i="17"/>
  <c r="P12" i="17"/>
  <c r="P727" i="17"/>
  <c r="P64" i="17"/>
  <c r="P1067" i="17"/>
  <c r="P631" i="17"/>
  <c r="P639" i="17"/>
  <c r="P1234" i="17"/>
  <c r="P98" i="17"/>
  <c r="P1325" i="17"/>
  <c r="P1395" i="17"/>
  <c r="P955" i="17"/>
  <c r="P1100" i="17"/>
  <c r="P3236" i="17"/>
  <c r="P3553" i="17"/>
  <c r="P3819" i="17"/>
  <c r="P3780" i="17"/>
  <c r="P3788" i="17"/>
  <c r="P3794" i="17"/>
  <c r="P3803" i="17"/>
  <c r="P3811" i="17"/>
  <c r="P2235" i="17"/>
  <c r="P2243" i="17"/>
  <c r="P699" i="17"/>
  <c r="P1453" i="17"/>
  <c r="P1458" i="17"/>
  <c r="P741" i="17"/>
  <c r="P2268" i="17"/>
  <c r="P2276" i="17"/>
  <c r="P2284" i="17"/>
  <c r="P2292" i="17"/>
  <c r="P2300" i="17"/>
  <c r="P2306" i="17"/>
  <c r="P2314" i="17"/>
  <c r="P2322" i="17"/>
  <c r="P2330" i="17"/>
  <c r="P1454" i="17"/>
  <c r="P2277" i="17"/>
  <c r="P2293" i="17"/>
  <c r="P2307" i="17"/>
  <c r="P2315" i="17"/>
  <c r="P2323" i="17"/>
  <c r="P2331" i="17"/>
  <c r="P2343" i="17"/>
  <c r="P2351" i="17"/>
  <c r="P755" i="17"/>
  <c r="P19" i="17"/>
  <c r="P17" i="17"/>
  <c r="P726" i="17"/>
  <c r="P1118" i="17"/>
  <c r="P1070" i="17"/>
  <c r="P634" i="17"/>
  <c r="P643" i="17"/>
  <c r="P1141" i="17"/>
  <c r="P1216" i="17"/>
  <c r="P1298" i="17"/>
  <c r="P731" i="17"/>
  <c r="P1110" i="17"/>
  <c r="P122" i="17"/>
  <c r="P119" i="17"/>
  <c r="P3735" i="17"/>
  <c r="P3822" i="17"/>
  <c r="P3783" i="17"/>
  <c r="P3827" i="17"/>
  <c r="P3798" i="17"/>
  <c r="P3806" i="17"/>
  <c r="P697" i="17"/>
  <c r="P2238" i="17"/>
  <c r="P2246" i="17"/>
  <c r="P1439" i="17"/>
  <c r="P3476" i="17"/>
  <c r="P1461" i="17"/>
  <c r="P744" i="17"/>
  <c r="P2271" i="17"/>
  <c r="P2279" i="17"/>
  <c r="P2287" i="17"/>
  <c r="P2295" i="17"/>
  <c r="P2301" i="17"/>
  <c r="P2309" i="17"/>
  <c r="P2317" i="17"/>
  <c r="P2325" i="17"/>
  <c r="P2333" i="17"/>
  <c r="P700" i="17"/>
  <c r="P1459" i="17"/>
  <c r="P742" i="17"/>
  <c r="P2285" i="17"/>
  <c r="P725" i="17"/>
  <c r="P190" i="17"/>
  <c r="P2338" i="17"/>
  <c r="P2346" i="17"/>
  <c r="P2354" i="17"/>
  <c r="P758" i="17"/>
  <c r="P22" i="17"/>
  <c r="P175" i="17"/>
  <c r="P67" i="17"/>
  <c r="P1088" i="17"/>
  <c r="P629" i="17"/>
  <c r="P637" i="17"/>
  <c r="P158" i="17"/>
  <c r="P1145" i="17"/>
  <c r="P1254" i="17"/>
  <c r="P1393" i="17"/>
  <c r="P1101" i="17"/>
  <c r="P3234" i="17"/>
  <c r="P913" i="17"/>
  <c r="P3740" i="17"/>
  <c r="P3825" i="17"/>
  <c r="P3786" i="17"/>
  <c r="P3792" i="17"/>
  <c r="P3801" i="17"/>
  <c r="P3809" i="17"/>
  <c r="P936" i="17"/>
  <c r="P2241" i="17"/>
  <c r="P1429" i="17"/>
  <c r="P1450" i="17"/>
  <c r="P3749" i="17"/>
  <c r="P3880" i="17"/>
  <c r="P2266" i="17"/>
  <c r="P2274" i="17"/>
  <c r="P2282" i="17"/>
  <c r="P2290" i="17"/>
  <c r="P2298" i="17"/>
  <c r="P2304" i="17"/>
  <c r="P2312" i="17"/>
  <c r="P2320" i="17"/>
  <c r="P2328" i="17"/>
  <c r="P2244" i="17"/>
  <c r="P2269" i="17"/>
  <c r="P18" i="17"/>
  <c r="P633" i="17"/>
  <c r="P642" i="17"/>
  <c r="P1236" i="17"/>
  <c r="P1327" i="17"/>
  <c r="P2341" i="17"/>
  <c r="P2349" i="17"/>
  <c r="P60" i="17"/>
  <c r="P13" i="17"/>
  <c r="P728" i="17"/>
  <c r="P65" i="17"/>
  <c r="P1068" i="17"/>
  <c r="P632" i="17"/>
  <c r="P640" i="17"/>
  <c r="P1235" i="17"/>
  <c r="P72" i="17"/>
  <c r="P1326" i="17"/>
  <c r="P1396" i="17"/>
  <c r="P944" i="17"/>
  <c r="P2713" i="17"/>
  <c r="P3237" i="17"/>
  <c r="P3554" i="17"/>
  <c r="P3820" i="17"/>
  <c r="P3781" i="17"/>
  <c r="P3789" i="17"/>
  <c r="P3795" i="17"/>
  <c r="P3804" i="17"/>
  <c r="P3812" i="17"/>
  <c r="P2236" i="17"/>
  <c r="P2336" i="17"/>
  <c r="P2344" i="17"/>
  <c r="P2352" i="17"/>
  <c r="P756" i="17"/>
  <c r="P20" i="17"/>
  <c r="P1134" i="17"/>
  <c r="P541" i="17"/>
  <c r="P1086" i="17"/>
  <c r="P627" i="17"/>
  <c r="P635" i="17"/>
  <c r="P644" i="17"/>
  <c r="P1142" i="17"/>
  <c r="P1252" i="17"/>
  <c r="P1299" i="17"/>
  <c r="P732" i="17"/>
  <c r="P1111" i="17"/>
  <c r="P123" i="17"/>
  <c r="P120" i="17"/>
  <c r="P3737" i="17"/>
  <c r="P3823" i="17"/>
  <c r="P3784" i="17"/>
  <c r="P3828" i="17"/>
  <c r="P3799" i="17"/>
  <c r="P3807" i="17"/>
  <c r="P297" i="17"/>
  <c r="P2239" i="17"/>
  <c r="P2247" i="17"/>
  <c r="P1442" i="17"/>
  <c r="P3477" i="17"/>
  <c r="P3878" i="17"/>
  <c r="P745" i="17"/>
  <c r="P2272" i="17"/>
  <c r="P2280" i="17"/>
  <c r="P2288" i="17"/>
  <c r="P2296" i="17"/>
  <c r="P2302" i="17"/>
  <c r="P2310" i="17"/>
  <c r="P2318" i="17"/>
  <c r="P2326" i="17"/>
  <c r="P2334" i="17"/>
  <c r="P2339" i="17"/>
  <c r="P2347" i="17"/>
  <c r="P2355" i="17"/>
  <c r="P11" i="17"/>
  <c r="P176" i="17"/>
  <c r="P70" i="17"/>
  <c r="P1089" i="17"/>
  <c r="P630" i="17"/>
  <c r="P638" i="17"/>
  <c r="P1233" i="17"/>
  <c r="P1324" i="17"/>
  <c r="P1394" i="17"/>
  <c r="P953" i="17"/>
  <c r="P1102" i="17"/>
  <c r="P3235" i="17"/>
  <c r="P914" i="17"/>
  <c r="P3741" i="17"/>
  <c r="P3826" i="17"/>
  <c r="P3787" i="17"/>
  <c r="P3793" i="17"/>
  <c r="P3802" i="17"/>
  <c r="P3810" i="17"/>
  <c r="P2234" i="17"/>
  <c r="P2242" i="17"/>
  <c r="P698" i="17"/>
  <c r="P1452" i="17"/>
  <c r="P3754" i="17"/>
  <c r="P740" i="17"/>
  <c r="P2267" i="17"/>
  <c r="P2275" i="17"/>
  <c r="P2283" i="17"/>
  <c r="P2291" i="17"/>
  <c r="P2299" i="17"/>
  <c r="P2305" i="17"/>
  <c r="P2313" i="17"/>
  <c r="P2321" i="17"/>
  <c r="P2329" i="17"/>
  <c r="P2342" i="17"/>
  <c r="P2350" i="17"/>
  <c r="P61" i="17"/>
  <c r="P269" i="17"/>
  <c r="P66" i="17"/>
  <c r="P1069" i="17"/>
  <c r="P78" i="17"/>
  <c r="P2353" i="17"/>
  <c r="P628" i="17"/>
  <c r="P730" i="17"/>
  <c r="P3824" i="17"/>
  <c r="P3808" i="17"/>
  <c r="P1449" i="17"/>
  <c r="P2273" i="17"/>
  <c r="P2303" i="17"/>
  <c r="P2335" i="17"/>
  <c r="P912" i="17"/>
  <c r="P2289" i="17"/>
  <c r="P2319" i="17"/>
  <c r="P757" i="17"/>
  <c r="P636" i="17"/>
  <c r="P1109" i="17"/>
  <c r="P3821" i="17"/>
  <c r="P3805" i="17"/>
  <c r="P701" i="17"/>
  <c r="P2270" i="17"/>
  <c r="P2332" i="17"/>
  <c r="P3791" i="17"/>
  <c r="P645" i="17"/>
  <c r="P124" i="17"/>
  <c r="P3785" i="17"/>
  <c r="P298" i="17"/>
  <c r="P3745" i="17"/>
  <c r="P2281" i="17"/>
  <c r="P2311" i="17"/>
  <c r="P21" i="17"/>
  <c r="P2240" i="17"/>
  <c r="P3879" i="17"/>
  <c r="P1144" i="17"/>
  <c r="P2714" i="17"/>
  <c r="P3782" i="17"/>
  <c r="P3813" i="17"/>
  <c r="P1456" i="17"/>
  <c r="P2278" i="17"/>
  <c r="P2308" i="17"/>
  <c r="P1253" i="17"/>
  <c r="P179" i="17"/>
  <c r="P1300" i="17"/>
  <c r="P118" i="17"/>
  <c r="P3790" i="17"/>
  <c r="P2237" i="17"/>
  <c r="P1460" i="17"/>
  <c r="P2286" i="17"/>
  <c r="P2316" i="17"/>
  <c r="P2337" i="17"/>
  <c r="P1098" i="17"/>
  <c r="P3738" i="17"/>
  <c r="P3800" i="17"/>
  <c r="P1428" i="17"/>
  <c r="P2265" i="17"/>
  <c r="P2297" i="17"/>
  <c r="P2327" i="17"/>
  <c r="P2345" i="17"/>
  <c r="P1087" i="17"/>
  <c r="P3734" i="17"/>
  <c r="P3796" i="17"/>
  <c r="P2245" i="17"/>
  <c r="P743" i="17"/>
  <c r="P2294" i="17"/>
  <c r="P2324" i="17"/>
  <c r="P1409" i="17"/>
  <c r="P1410" i="17"/>
  <c r="Q2338" i="17"/>
  <c r="Q2346" i="17"/>
  <c r="Q2354" i="17"/>
  <c r="Q758" i="17"/>
  <c r="Q269" i="17"/>
  <c r="Q18" i="17"/>
  <c r="Q725" i="17"/>
  <c r="Q66" i="17"/>
  <c r="Q1069" i="17"/>
  <c r="Q633" i="17"/>
  <c r="Q642" i="17"/>
  <c r="Q1236" i="17"/>
  <c r="Q78" i="17"/>
  <c r="Q1327" i="17"/>
  <c r="Q190" i="17"/>
  <c r="Q1109" i="17"/>
  <c r="Q2714" i="17"/>
  <c r="Q118" i="17"/>
  <c r="Q3734" i="17"/>
  <c r="Q3821" i="17"/>
  <c r="Q3782" i="17"/>
  <c r="Q3790" i="17"/>
  <c r="Q3796" i="17"/>
  <c r="Q3805" i="17"/>
  <c r="Q3813" i="17"/>
  <c r="Q2237" i="17"/>
  <c r="Q2245" i="17"/>
  <c r="Q701" i="17"/>
  <c r="Q1456" i="17"/>
  <c r="Q1460" i="17"/>
  <c r="Q743" i="17"/>
  <c r="Q2270" i="17"/>
  <c r="Q2278" i="17"/>
  <c r="Q2286" i="17"/>
  <c r="Q2294" i="17"/>
  <c r="Q2308" i="17"/>
  <c r="Q2316" i="17"/>
  <c r="Q2324" i="17"/>
  <c r="Q2332" i="17"/>
  <c r="Q20" i="17"/>
  <c r="Q1086" i="17"/>
  <c r="Q644" i="17"/>
  <c r="Q1299" i="17"/>
  <c r="Q120" i="17"/>
  <c r="Q3823" i="17"/>
  <c r="Q297" i="17"/>
  <c r="Q2247" i="17"/>
  <c r="Q1442" i="17"/>
  <c r="Q2272" i="17"/>
  <c r="Q2296" i="17"/>
  <c r="Q2326" i="17"/>
  <c r="Q2334" i="17"/>
  <c r="Q64" i="17"/>
  <c r="Q1234" i="17"/>
  <c r="Q1100" i="17"/>
  <c r="Q3819" i="17"/>
  <c r="Q2235" i="17"/>
  <c r="Q1458" i="17"/>
  <c r="Q2306" i="17"/>
  <c r="Q2330" i="17"/>
  <c r="Q2343" i="17"/>
  <c r="Q2351" i="17"/>
  <c r="Q755" i="17"/>
  <c r="Q11" i="17"/>
  <c r="Q176" i="17"/>
  <c r="Q70" i="17"/>
  <c r="Q1089" i="17"/>
  <c r="Q630" i="17"/>
  <c r="Q638" i="17"/>
  <c r="Q1233" i="17"/>
  <c r="Q1324" i="17"/>
  <c r="Q1394" i="17"/>
  <c r="Q953" i="17"/>
  <c r="Q1102" i="17"/>
  <c r="Q3235" i="17"/>
  <c r="Q914" i="17"/>
  <c r="Q3741" i="17"/>
  <c r="Q3826" i="17"/>
  <c r="Q3787" i="17"/>
  <c r="Q3793" i="17"/>
  <c r="Q3802" i="17"/>
  <c r="Q3810" i="17"/>
  <c r="Q2234" i="17"/>
  <c r="Q2242" i="17"/>
  <c r="Q698" i="17"/>
  <c r="Q1452" i="17"/>
  <c r="Q3754" i="17"/>
  <c r="Q740" i="17"/>
  <c r="Q2267" i="17"/>
  <c r="Q2275" i="17"/>
  <c r="Q2283" i="17"/>
  <c r="Q2291" i="17"/>
  <c r="Q2299" i="17"/>
  <c r="Q2305" i="17"/>
  <c r="Q2313" i="17"/>
  <c r="Q2321" i="17"/>
  <c r="Q2329" i="17"/>
  <c r="Q2340" i="17"/>
  <c r="Q2356" i="17"/>
  <c r="Q541" i="17"/>
  <c r="Q635" i="17"/>
  <c r="Q1252" i="17"/>
  <c r="Q1111" i="17"/>
  <c r="Q3737" i="17"/>
  <c r="Q3828" i="17"/>
  <c r="Q3807" i="17"/>
  <c r="Q3477" i="17"/>
  <c r="Q745" i="17"/>
  <c r="Q2288" i="17"/>
  <c r="Q2302" i="17"/>
  <c r="Q2318" i="17"/>
  <c r="Q2352" i="17"/>
  <c r="Q1325" i="17"/>
  <c r="Q3780" i="17"/>
  <c r="Q3811" i="17"/>
  <c r="Q699" i="17"/>
  <c r="Q2276" i="17"/>
  <c r="Q2314" i="17"/>
  <c r="Q2337" i="17"/>
  <c r="Q2345" i="17"/>
  <c r="Q2353" i="17"/>
  <c r="Q757" i="17"/>
  <c r="Q13" i="17"/>
  <c r="Q728" i="17"/>
  <c r="Q65" i="17"/>
  <c r="Q1068" i="17"/>
  <c r="Q632" i="17"/>
  <c r="Q640" i="17"/>
  <c r="Q1235" i="17"/>
  <c r="Q72" i="17"/>
  <c r="Q1326" i="17"/>
  <c r="Q1396" i="17"/>
  <c r="Q944" i="17"/>
  <c r="Q2713" i="17"/>
  <c r="Q3237" i="17"/>
  <c r="Q3554" i="17"/>
  <c r="Q3820" i="17"/>
  <c r="Q3781" i="17"/>
  <c r="Q3789" i="17"/>
  <c r="Q3795" i="17"/>
  <c r="Q3804" i="17"/>
  <c r="Q3812" i="17"/>
  <c r="Q2236" i="17"/>
  <c r="Q2244" i="17"/>
  <c r="Q700" i="17"/>
  <c r="Q1454" i="17"/>
  <c r="Q1459" i="17"/>
  <c r="Q742" i="17"/>
  <c r="Q2269" i="17"/>
  <c r="Q2277" i="17"/>
  <c r="Q2285" i="17"/>
  <c r="Q2293" i="17"/>
  <c r="Q2307" i="17"/>
  <c r="Q2315" i="17"/>
  <c r="Q2323" i="17"/>
  <c r="Q2331" i="17"/>
  <c r="Q1298" i="17"/>
  <c r="Q119" i="17"/>
  <c r="Q3783" i="17"/>
  <c r="Q3827" i="17"/>
  <c r="Q3806" i="17"/>
  <c r="Q697" i="17"/>
  <c r="Q1439" i="17"/>
  <c r="Q1461" i="17"/>
  <c r="Q2271" i="17"/>
  <c r="Q2279" i="17"/>
  <c r="Q2295" i="17"/>
  <c r="Q2301" i="17"/>
  <c r="Q2325" i="17"/>
  <c r="Q2344" i="17"/>
  <c r="Q727" i="17"/>
  <c r="Q639" i="17"/>
  <c r="Q1395" i="17"/>
  <c r="Q955" i="17"/>
  <c r="Q3803" i="17"/>
  <c r="Q2268" i="17"/>
  <c r="Q2292" i="17"/>
  <c r="Q2322" i="17"/>
  <c r="Q2342" i="17"/>
  <c r="Q2350" i="17"/>
  <c r="Q61" i="17"/>
  <c r="Q22" i="17"/>
  <c r="Q175" i="17"/>
  <c r="Q67" i="17"/>
  <c r="Q1088" i="17"/>
  <c r="Q629" i="17"/>
  <c r="Q637" i="17"/>
  <c r="Q158" i="17"/>
  <c r="Q1145" i="17"/>
  <c r="Q1254" i="17"/>
  <c r="Q1393" i="17"/>
  <c r="Q1101" i="17"/>
  <c r="Q3234" i="17"/>
  <c r="Q913" i="17"/>
  <c r="Q3740" i="17"/>
  <c r="Q3825" i="17"/>
  <c r="Q3786" i="17"/>
  <c r="Q3792" i="17"/>
  <c r="Q3801" i="17"/>
  <c r="Q3809" i="17"/>
  <c r="Q936" i="17"/>
  <c r="Q2241" i="17"/>
  <c r="Q1429" i="17"/>
  <c r="Q1450" i="17"/>
  <c r="Q3749" i="17"/>
  <c r="Q3880" i="17"/>
  <c r="Q2266" i="17"/>
  <c r="Q2274" i="17"/>
  <c r="Q2282" i="17"/>
  <c r="Q2290" i="17"/>
  <c r="Q2298" i="17"/>
  <c r="Q2304" i="17"/>
  <c r="Q2312" i="17"/>
  <c r="Q2320" i="17"/>
  <c r="Q2328" i="17"/>
  <c r="Q2339" i="17"/>
  <c r="Q2347" i="17"/>
  <c r="Q2355" i="17"/>
  <c r="Q19" i="17"/>
  <c r="Q17" i="17"/>
  <c r="Q726" i="17"/>
  <c r="Q1118" i="17"/>
  <c r="Q1070" i="17"/>
  <c r="Q634" i="17"/>
  <c r="Q643" i="17"/>
  <c r="Q1141" i="17"/>
  <c r="Q1216" i="17"/>
  <c r="Q731" i="17"/>
  <c r="Q1110" i="17"/>
  <c r="Q122" i="17"/>
  <c r="Q3735" i="17"/>
  <c r="Q3822" i="17"/>
  <c r="Q3798" i="17"/>
  <c r="Q2238" i="17"/>
  <c r="Q2246" i="17"/>
  <c r="Q3476" i="17"/>
  <c r="Q744" i="17"/>
  <c r="Q2287" i="17"/>
  <c r="Q2309" i="17"/>
  <c r="Q2317" i="17"/>
  <c r="Q2333" i="17"/>
  <c r="Q12" i="17"/>
  <c r="Q1067" i="17"/>
  <c r="Q3236" i="17"/>
  <c r="Q3788" i="17"/>
  <c r="Q3794" i="17"/>
  <c r="Q1453" i="17"/>
  <c r="Q2284" i="17"/>
  <c r="Q2341" i="17"/>
  <c r="Q2349" i="17"/>
  <c r="Q60" i="17"/>
  <c r="Q21" i="17"/>
  <c r="Q179" i="17"/>
  <c r="Q1098" i="17"/>
  <c r="Q1087" i="17"/>
  <c r="Q628" i="17"/>
  <c r="Q636" i="17"/>
  <c r="Q645" i="17"/>
  <c r="Q1144" i="17"/>
  <c r="Q1253" i="17"/>
  <c r="Q1300" i="17"/>
  <c r="Q730" i="17"/>
  <c r="Q124" i="17"/>
  <c r="Q912" i="17"/>
  <c r="Q3738" i="17"/>
  <c r="Q3824" i="17"/>
  <c r="Q3785" i="17"/>
  <c r="Q3791" i="17"/>
  <c r="Q3800" i="17"/>
  <c r="Q3808" i="17"/>
  <c r="Q298" i="17"/>
  <c r="Q2240" i="17"/>
  <c r="Q1428" i="17"/>
  <c r="Q1449" i="17"/>
  <c r="Q3745" i="17"/>
  <c r="Q3879" i="17"/>
  <c r="Q2265" i="17"/>
  <c r="Q2273" i="17"/>
  <c r="Q2281" i="17"/>
  <c r="Q2289" i="17"/>
  <c r="Q2297" i="17"/>
  <c r="Q2303" i="17"/>
  <c r="Q2311" i="17"/>
  <c r="Q2319" i="17"/>
  <c r="Q2327" i="17"/>
  <c r="Q2335" i="17"/>
  <c r="Q2348" i="17"/>
  <c r="Q1134" i="17"/>
  <c r="Q627" i="17"/>
  <c r="Q1142" i="17"/>
  <c r="Q732" i="17"/>
  <c r="Q123" i="17"/>
  <c r="Q3784" i="17"/>
  <c r="Q3799" i="17"/>
  <c r="Q2239" i="17"/>
  <c r="Q3878" i="17"/>
  <c r="Q2280" i="17"/>
  <c r="Q2310" i="17"/>
  <c r="Q2336" i="17"/>
  <c r="Q756" i="17"/>
  <c r="Q631" i="17"/>
  <c r="Q98" i="17"/>
  <c r="Q3553" i="17"/>
  <c r="Q2243" i="17"/>
  <c r="Q741" i="17"/>
  <c r="Q2300" i="17"/>
  <c r="Q1409" i="17"/>
  <c r="Q1410" i="17"/>
  <c r="R2307" i="17"/>
  <c r="R2285" i="17"/>
  <c r="R3824" i="17"/>
  <c r="R2324" i="17"/>
  <c r="R2294" i="17"/>
  <c r="R743" i="17"/>
  <c r="R2245" i="17"/>
  <c r="R3796" i="17"/>
  <c r="R3734" i="17"/>
  <c r="R190" i="17"/>
  <c r="R642" i="17"/>
  <c r="R725" i="17"/>
  <c r="R2349" i="17"/>
  <c r="R2329" i="17"/>
  <c r="R2299" i="17"/>
  <c r="R2267" i="17"/>
  <c r="R698" i="17"/>
  <c r="R3802" i="17"/>
  <c r="R3741" i="17"/>
  <c r="R953" i="17"/>
  <c r="R1233" i="17"/>
  <c r="R70" i="17"/>
  <c r="R2354" i="17"/>
  <c r="R2322" i="17"/>
  <c r="R2292" i="17"/>
  <c r="R741" i="17"/>
  <c r="R2243" i="17"/>
  <c r="R3794" i="17"/>
  <c r="R3553" i="17"/>
  <c r="R1395" i="17"/>
  <c r="R639" i="17"/>
  <c r="R727" i="17"/>
  <c r="R2343" i="17"/>
  <c r="R2315" i="17"/>
  <c r="R1410" i="17"/>
  <c r="R2236" i="17"/>
  <c r="R2277" i="17"/>
  <c r="R2319" i="17"/>
  <c r="R3820" i="17"/>
  <c r="R2311" i="17"/>
  <c r="R2293" i="17"/>
  <c r="R1459" i="17"/>
  <c r="R730" i="17"/>
  <c r="R2320" i="17"/>
  <c r="R2290" i="17"/>
  <c r="R3880" i="17"/>
  <c r="R2241" i="17"/>
  <c r="R3792" i="17"/>
  <c r="R913" i="17"/>
  <c r="R1393" i="17"/>
  <c r="R637" i="17"/>
  <c r="R175" i="17"/>
  <c r="R2345" i="17"/>
  <c r="R2325" i="17"/>
  <c r="R2295" i="17"/>
  <c r="R744" i="17"/>
  <c r="R2246" i="17"/>
  <c r="R3798" i="17"/>
  <c r="R3735" i="17"/>
  <c r="R731" i="17"/>
  <c r="R643" i="17"/>
  <c r="R726" i="17"/>
  <c r="R2350" i="17"/>
  <c r="R2356" i="17"/>
  <c r="R2318" i="17"/>
  <c r="R2288" i="17"/>
  <c r="R3878" i="17"/>
  <c r="R2239" i="17"/>
  <c r="R3828" i="17"/>
  <c r="R120" i="17"/>
  <c r="R1299" i="17"/>
  <c r="R635" i="17"/>
  <c r="R1134" i="17"/>
  <c r="R2339" i="17"/>
  <c r="R3804" i="17"/>
  <c r="R1409" i="17"/>
  <c r="R3237" i="17"/>
  <c r="R1454" i="17"/>
  <c r="R2289" i="17"/>
  <c r="R944" i="17"/>
  <c r="R2281" i="17"/>
  <c r="R742" i="17"/>
  <c r="R2323" i="17"/>
  <c r="R1144" i="17"/>
  <c r="R2316" i="17"/>
  <c r="R2286" i="17"/>
  <c r="R1460" i="17"/>
  <c r="R2237" i="17"/>
  <c r="R3790" i="17"/>
  <c r="R118" i="17"/>
  <c r="R1327" i="17"/>
  <c r="R633" i="17"/>
  <c r="R18" i="17"/>
  <c r="R2341" i="17"/>
  <c r="R2321" i="17"/>
  <c r="R2291" i="17"/>
  <c r="R740" i="17"/>
  <c r="R2242" i="17"/>
  <c r="R3793" i="17"/>
  <c r="R914" i="17"/>
  <c r="R1394" i="17"/>
  <c r="R638" i="17"/>
  <c r="R176" i="17"/>
  <c r="R2346" i="17"/>
  <c r="R2348" i="17"/>
  <c r="R2314" i="17"/>
  <c r="R2284" i="17"/>
  <c r="R1458" i="17"/>
  <c r="R2235" i="17"/>
  <c r="R3788" i="17"/>
  <c r="R3236" i="17"/>
  <c r="R1325" i="17"/>
  <c r="R631" i="17"/>
  <c r="R12" i="17"/>
  <c r="R2352" i="17"/>
  <c r="R1428" i="17"/>
  <c r="R1087" i="17"/>
  <c r="R2282" i="17"/>
  <c r="R3749" i="17"/>
  <c r="R936" i="17"/>
  <c r="R3786" i="17"/>
  <c r="R3234" i="17"/>
  <c r="R1254" i="17"/>
  <c r="R629" i="17"/>
  <c r="R22" i="17"/>
  <c r="R2337" i="17"/>
  <c r="R2317" i="17"/>
  <c r="R2287" i="17"/>
  <c r="R1461" i="17"/>
  <c r="R2238" i="17"/>
  <c r="R3827" i="17"/>
  <c r="R119" i="17"/>
  <c r="R1298" i="17"/>
  <c r="R634" i="17"/>
  <c r="R17" i="17"/>
  <c r="R2342" i="17"/>
  <c r="R2344" i="17"/>
  <c r="R2310" i="17"/>
  <c r="R2280" i="17"/>
  <c r="R3477" i="17"/>
  <c r="R297" i="17"/>
  <c r="R3784" i="17"/>
  <c r="R123" i="17"/>
  <c r="R1252" i="17"/>
  <c r="R627" i="17"/>
  <c r="R20" i="17"/>
  <c r="R724" i="17"/>
  <c r="R628" i="17"/>
  <c r="R1235" i="17"/>
  <c r="R2312" i="17"/>
  <c r="R3800" i="17"/>
  <c r="R632" i="17"/>
  <c r="R3781" i="17"/>
  <c r="R2240" i="17"/>
  <c r="R2331" i="17"/>
  <c r="R298" i="17"/>
  <c r="R3795" i="17"/>
  <c r="R2303" i="17"/>
  <c r="R1098" i="17"/>
  <c r="R2308" i="17"/>
  <c r="R2278" i="17"/>
  <c r="R1456" i="17"/>
  <c r="R3813" i="17"/>
  <c r="R3782" i="17"/>
  <c r="R2714" i="17"/>
  <c r="R78" i="17"/>
  <c r="R1069" i="17"/>
  <c r="R269" i="17"/>
  <c r="R179" i="17"/>
  <c r="R2313" i="17"/>
  <c r="R2283" i="17"/>
  <c r="R3754" i="17"/>
  <c r="R2234" i="17"/>
  <c r="R3787" i="17"/>
  <c r="R3235" i="17"/>
  <c r="R1324" i="17"/>
  <c r="R630" i="17"/>
  <c r="R11" i="17"/>
  <c r="R2338" i="17"/>
  <c r="R2340" i="17"/>
  <c r="R2306" i="17"/>
  <c r="R2276" i="17"/>
  <c r="R1453" i="17"/>
  <c r="R3811" i="17"/>
  <c r="R3780" i="17"/>
  <c r="R1100" i="17"/>
  <c r="R98" i="17"/>
  <c r="R1067" i="17"/>
  <c r="R755" i="17"/>
  <c r="R641" i="17"/>
  <c r="R3789" i="17"/>
  <c r="R3879" i="17"/>
  <c r="R3745" i="17"/>
  <c r="R3738" i="17"/>
  <c r="R2327" i="17"/>
  <c r="R2713" i="17"/>
  <c r="R3791" i="17"/>
  <c r="R3785" i="17"/>
  <c r="R3554" i="17"/>
  <c r="R2273" i="17"/>
  <c r="R2336" i="17"/>
  <c r="R2304" i="17"/>
  <c r="R2274" i="17"/>
  <c r="R1450" i="17"/>
  <c r="R3809" i="17"/>
  <c r="R3825" i="17"/>
  <c r="R1101" i="17"/>
  <c r="R1145" i="17"/>
  <c r="R1088" i="17"/>
  <c r="R757" i="17"/>
  <c r="R21" i="17"/>
  <c r="R2309" i="17"/>
  <c r="R2279" i="17"/>
  <c r="R3476" i="17"/>
  <c r="R697" i="17"/>
  <c r="R3783" i="17"/>
  <c r="R122" i="17"/>
  <c r="R1216" i="17"/>
  <c r="R1070" i="17"/>
  <c r="R19" i="17"/>
  <c r="R65" i="17"/>
  <c r="R2334" i="17"/>
  <c r="R2302" i="17"/>
  <c r="R2272" i="17"/>
  <c r="R1442" i="17"/>
  <c r="R3807" i="17"/>
  <c r="R3823" i="17"/>
  <c r="R1111" i="17"/>
  <c r="R1142" i="17"/>
  <c r="R1086" i="17"/>
  <c r="R2355" i="17"/>
  <c r="R540" i="17"/>
  <c r="R3812" i="17"/>
  <c r="R2335" i="17"/>
  <c r="R2297" i="17"/>
  <c r="R72" i="17"/>
  <c r="R912" i="17"/>
  <c r="R2269" i="17"/>
  <c r="R124" i="17"/>
  <c r="R1396" i="17"/>
  <c r="R1449" i="17"/>
  <c r="R2332" i="17"/>
  <c r="R2270" i="17"/>
  <c r="R701" i="17"/>
  <c r="R3805" i="17"/>
  <c r="R3821" i="17"/>
  <c r="R1109" i="17"/>
  <c r="R1236" i="17"/>
  <c r="R66" i="17"/>
  <c r="R60" i="17"/>
  <c r="R756" i="17"/>
  <c r="R2305" i="17"/>
  <c r="R2275" i="17"/>
  <c r="R1452" i="17"/>
  <c r="R3810" i="17"/>
  <c r="R3826" i="17"/>
  <c r="R1102" i="17"/>
  <c r="R1089" i="17"/>
  <c r="R758" i="17"/>
  <c r="R728" i="17"/>
  <c r="R2330" i="17"/>
  <c r="R2300" i="17"/>
  <c r="R2268" i="17"/>
  <c r="R699" i="17"/>
  <c r="R3803" i="17"/>
  <c r="R3819" i="17"/>
  <c r="R955" i="17"/>
  <c r="R1234" i="17"/>
  <c r="R64" i="17"/>
  <c r="R2351" i="17"/>
  <c r="R1143" i="17"/>
  <c r="R636" i="17"/>
  <c r="R1326" i="17"/>
  <c r="R645" i="17"/>
  <c r="R2265" i="17"/>
  <c r="R1068" i="17"/>
  <c r="R1300" i="17"/>
  <c r="R700" i="17"/>
  <c r="R1253" i="17"/>
  <c r="R640" i="17"/>
  <c r="R3808" i="17"/>
  <c r="R2328" i="17"/>
  <c r="R2298" i="17"/>
  <c r="R2266" i="17"/>
  <c r="R1429" i="17"/>
  <c r="R3801" i="17"/>
  <c r="R3740" i="17"/>
  <c r="R158" i="17"/>
  <c r="R67" i="17"/>
  <c r="R2353" i="17"/>
  <c r="R2333" i="17"/>
  <c r="R2301" i="17"/>
  <c r="R2271" i="17"/>
  <c r="R1439" i="17"/>
  <c r="R3806" i="17"/>
  <c r="R3822" i="17"/>
  <c r="R1110" i="17"/>
  <c r="R1141" i="17"/>
  <c r="R1118" i="17"/>
  <c r="R61" i="17"/>
  <c r="R13" i="17"/>
  <c r="R2326" i="17"/>
  <c r="R2296" i="17"/>
  <c r="R745" i="17"/>
  <c r="R2247" i="17"/>
  <c r="R3799" i="17"/>
  <c r="R3737" i="17"/>
  <c r="R732" i="17"/>
  <c r="R644" i="17"/>
  <c r="R541" i="17"/>
  <c r="R2347" i="17"/>
  <c r="R1108" i="17"/>
  <c r="R2926" i="17"/>
  <c r="R2921" i="17"/>
  <c r="R3950" i="17"/>
  <c r="R1107" i="17"/>
  <c r="R2924" i="17"/>
  <c r="R3951" i="17"/>
  <c r="R76" i="17"/>
  <c r="R2927" i="17"/>
  <c r="R2925" i="17"/>
  <c r="R2922" i="17"/>
  <c r="R1389" i="17"/>
  <c r="R2920" i="17"/>
  <c r="R2928" i="17"/>
  <c r="R2923" i="17"/>
  <c r="R997" i="17"/>
  <c r="Q2922" i="17"/>
  <c r="Q2926" i="17"/>
  <c r="Q2920" i="17"/>
  <c r="Q2928" i="17"/>
  <c r="Q1108" i="17"/>
  <c r="Q2924" i="17"/>
  <c r="Q3951" i="17"/>
  <c r="Q2923" i="17"/>
  <c r="Q2925" i="17"/>
  <c r="Q3950" i="17"/>
  <c r="Q2921" i="17"/>
  <c r="Q76" i="17"/>
  <c r="Q1389" i="17"/>
  <c r="Q2927" i="17"/>
  <c r="Q997" i="17"/>
  <c r="P2924" i="17"/>
  <c r="P2922" i="17"/>
  <c r="P1108" i="17"/>
  <c r="P3950" i="17"/>
  <c r="P3951" i="17"/>
  <c r="P2927" i="17"/>
  <c r="P2920" i="17"/>
  <c r="P1389" i="17"/>
  <c r="P2921" i="17"/>
  <c r="P2926" i="17"/>
  <c r="P2923" i="17"/>
  <c r="P2928" i="17"/>
  <c r="P2925" i="17"/>
  <c r="P997" i="17"/>
  <c r="P76" i="17"/>
  <c r="N2924" i="17"/>
  <c r="N3950" i="17"/>
  <c r="N1108" i="17"/>
  <c r="N2922" i="17"/>
  <c r="N1389" i="17"/>
  <c r="N2921" i="17"/>
  <c r="N2926" i="17"/>
  <c r="N2920" i="17"/>
  <c r="N2925" i="17"/>
  <c r="N2928" i="17"/>
  <c r="N2927" i="17"/>
  <c r="N76" i="17"/>
  <c r="N2923" i="17"/>
  <c r="N997" i="17"/>
  <c r="N3951" i="17"/>
  <c r="O76" i="17"/>
  <c r="O2928" i="17"/>
  <c r="O1389" i="17"/>
  <c r="O2926" i="17"/>
  <c r="O2920" i="17"/>
  <c r="O2923" i="17"/>
  <c r="O3950" i="17"/>
  <c r="O1108" i="17"/>
  <c r="O2924" i="17"/>
  <c r="O2927" i="17"/>
  <c r="O2922" i="17"/>
  <c r="O2921" i="17"/>
  <c r="O3951" i="17"/>
  <c r="O2925" i="17"/>
  <c r="O997" i="17"/>
  <c r="R318" i="17"/>
  <c r="R1629" i="17"/>
  <c r="O318" i="17"/>
  <c r="O319" i="17"/>
  <c r="O1629" i="17"/>
  <c r="N318" i="17"/>
  <c r="N1629" i="17"/>
  <c r="N319" i="17"/>
  <c r="P319" i="17"/>
  <c r="P318" i="17"/>
  <c r="P1629" i="17"/>
  <c r="R319" i="17"/>
  <c r="Q1629" i="17"/>
  <c r="Q319" i="17"/>
  <c r="Q318" i="17"/>
  <c r="P3719" i="17"/>
  <c r="N3719" i="17"/>
  <c r="R3719" i="17"/>
  <c r="Q3719" i="17"/>
  <c r="O3719" i="17"/>
  <c r="N3483" i="17"/>
  <c r="R1473" i="17"/>
  <c r="R3483" i="17"/>
  <c r="Q3483" i="17"/>
  <c r="P3483" i="17"/>
  <c r="O3483" i="17"/>
  <c r="Q1473" i="17"/>
  <c r="P1473" i="17"/>
  <c r="O1473" i="17"/>
  <c r="N1473" i="17"/>
  <c r="O1408" i="17"/>
  <c r="O1405" i="17"/>
  <c r="P1408" i="17"/>
  <c r="P1405" i="17"/>
  <c r="R1405" i="17"/>
  <c r="R1408" i="17"/>
  <c r="Q1408" i="17"/>
  <c r="Q1405" i="17"/>
  <c r="N1408" i="17"/>
  <c r="N1405" i="17"/>
  <c r="R1188" i="17" l="1"/>
  <c r="Q1188" i="17"/>
  <c r="P1188" i="17"/>
  <c r="O1188" i="17"/>
  <c r="N1188" i="17"/>
  <c r="F160" i="10" l="1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1" i="10"/>
  <c r="F110" i="10"/>
  <c r="F109" i="10"/>
  <c r="F108" i="10"/>
  <c r="F107" i="10"/>
  <c r="F99" i="10"/>
  <c r="F98" i="10"/>
  <c r="F97" i="10"/>
  <c r="F94" i="10"/>
  <c r="F93" i="10"/>
  <c r="F92" i="10"/>
  <c r="F91" i="10"/>
  <c r="F95" i="10"/>
  <c r="F85" i="10"/>
  <c r="F76" i="10"/>
  <c r="F75" i="10"/>
  <c r="F72" i="10"/>
  <c r="F81" i="10"/>
  <c r="F79" i="10"/>
  <c r="F73" i="10"/>
  <c r="F82" i="10"/>
  <c r="F80" i="10"/>
  <c r="F77" i="10"/>
  <c r="F68" i="10"/>
  <c r="F67" i="10"/>
  <c r="F66" i="10"/>
  <c r="F65" i="10"/>
  <c r="F64" i="10"/>
  <c r="F63" i="10"/>
  <c r="F62" i="10"/>
  <c r="F61" i="10"/>
  <c r="F60" i="10"/>
  <c r="F58" i="10"/>
  <c r="F53" i="10"/>
  <c r="F52" i="10"/>
  <c r="F54" i="10"/>
  <c r="F50" i="10"/>
  <c r="F49" i="10"/>
  <c r="F48" i="10"/>
  <c r="F46" i="10"/>
  <c r="F45" i="10"/>
  <c r="F44" i="10"/>
  <c r="F43" i="10"/>
  <c r="F41" i="10"/>
  <c r="F40" i="10"/>
  <c r="F33" i="10"/>
  <c r="F32" i="10"/>
  <c r="F27" i="10"/>
  <c r="F38" i="10"/>
  <c r="F28" i="10"/>
  <c r="F36" i="10"/>
  <c r="F35" i="10"/>
  <c r="F23" i="10"/>
  <c r="F22" i="10"/>
  <c r="F21" i="10"/>
  <c r="F20" i="10"/>
  <c r="F19" i="10"/>
  <c r="F18" i="10"/>
  <c r="F17" i="10"/>
  <c r="F16" i="10"/>
  <c r="F15" i="10"/>
  <c r="F14" i="10"/>
  <c r="F12" i="10"/>
  <c r="F11" i="10"/>
  <c r="R3817" i="17"/>
  <c r="Q3817" i="17"/>
  <c r="P3817" i="17"/>
  <c r="O3817" i="17"/>
  <c r="N3817" i="17"/>
  <c r="R3816" i="17"/>
  <c r="Q3816" i="17"/>
  <c r="P3816" i="17"/>
  <c r="O3816" i="17"/>
  <c r="N3816" i="17"/>
  <c r="AI3797" i="17"/>
  <c r="R3797" i="17"/>
  <c r="R3949" i="17"/>
  <c r="P3949" i="17"/>
  <c r="O3949" i="17"/>
  <c r="N3949" i="17"/>
  <c r="R3948" i="17"/>
  <c r="Q3948" i="17"/>
  <c r="P3948" i="17"/>
  <c r="O3948" i="17"/>
  <c r="N3948" i="17"/>
  <c r="R3947" i="17"/>
  <c r="Q3947" i="17"/>
  <c r="P3947" i="17"/>
  <c r="O3947" i="17"/>
  <c r="N3947" i="17"/>
  <c r="R3946" i="17"/>
  <c r="P3946" i="17"/>
  <c r="O3946" i="17"/>
  <c r="N3946" i="17"/>
  <c r="R3945" i="17"/>
  <c r="Q3945" i="17"/>
  <c r="P3945" i="17"/>
  <c r="O3945" i="17"/>
  <c r="N3945" i="17"/>
  <c r="R3944" i="17"/>
  <c r="P3944" i="17"/>
  <c r="O3944" i="17"/>
  <c r="N3944" i="17"/>
  <c r="R3943" i="17"/>
  <c r="P3943" i="17"/>
  <c r="O3943" i="17"/>
  <c r="N3943" i="17"/>
  <c r="R3942" i="17"/>
  <c r="P3942" i="17"/>
  <c r="O3942" i="17"/>
  <c r="N3942" i="17"/>
  <c r="R3941" i="17"/>
  <c r="P3941" i="17"/>
  <c r="O3941" i="17"/>
  <c r="N3941" i="17"/>
  <c r="R3940" i="17"/>
  <c r="Q3940" i="17"/>
  <c r="P3940" i="17"/>
  <c r="O3940" i="17"/>
  <c r="N3940" i="17"/>
  <c r="R3939" i="17"/>
  <c r="P3939" i="17"/>
  <c r="O3939" i="17"/>
  <c r="N3939" i="17"/>
  <c r="R3938" i="17"/>
  <c r="Q3938" i="17"/>
  <c r="P3938" i="17"/>
  <c r="O3938" i="17"/>
  <c r="N3938" i="17"/>
  <c r="R3937" i="17"/>
  <c r="P3937" i="17"/>
  <c r="O3937" i="17"/>
  <c r="N3937" i="17"/>
  <c r="R3936" i="17"/>
  <c r="Q3936" i="17"/>
  <c r="P3936" i="17"/>
  <c r="O3936" i="17"/>
  <c r="N3936" i="17"/>
  <c r="L3936" i="17"/>
  <c r="AI3935" i="17"/>
  <c r="R3935" i="17"/>
  <c r="R3934" i="17"/>
  <c r="Q3934" i="17"/>
  <c r="P3934" i="17"/>
  <c r="O3934" i="17"/>
  <c r="N3934" i="17"/>
  <c r="R3933" i="17"/>
  <c r="Q3933" i="17"/>
  <c r="P3933" i="17"/>
  <c r="O3933" i="17"/>
  <c r="N3933" i="17"/>
  <c r="R3932" i="17"/>
  <c r="Q3932" i="17"/>
  <c r="P3932" i="17"/>
  <c r="O3932" i="17"/>
  <c r="N3932" i="17"/>
  <c r="R3931" i="17"/>
  <c r="P3931" i="17"/>
  <c r="O3931" i="17"/>
  <c r="N3931" i="17"/>
  <c r="R3930" i="17"/>
  <c r="Q3930" i="17"/>
  <c r="P3930" i="17"/>
  <c r="O3930" i="17"/>
  <c r="N3930" i="17"/>
  <c r="R3929" i="17"/>
  <c r="Q3929" i="17"/>
  <c r="P3929" i="17"/>
  <c r="O3929" i="17"/>
  <c r="N3929" i="17"/>
  <c r="R3928" i="17"/>
  <c r="Q3928" i="17"/>
  <c r="P3928" i="17"/>
  <c r="O3928" i="17"/>
  <c r="N3928" i="17"/>
  <c r="R3927" i="17"/>
  <c r="P3927" i="17"/>
  <c r="O3927" i="17"/>
  <c r="N3927" i="17"/>
  <c r="L3927" i="17"/>
  <c r="R3926" i="17"/>
  <c r="Q3926" i="17"/>
  <c r="P3926" i="17"/>
  <c r="O3926" i="17"/>
  <c r="N3926" i="17"/>
  <c r="L3926" i="17"/>
  <c r="R3925" i="17"/>
  <c r="P3925" i="17"/>
  <c r="O3925" i="17"/>
  <c r="N3925" i="17"/>
  <c r="L3925" i="17"/>
  <c r="R3924" i="17"/>
  <c r="Q3924" i="17"/>
  <c r="P3924" i="17"/>
  <c r="O3924" i="17"/>
  <c r="N3924" i="17"/>
  <c r="R3923" i="17"/>
  <c r="P3923" i="17"/>
  <c r="O3923" i="17"/>
  <c r="N3923" i="17"/>
  <c r="L3923" i="17"/>
  <c r="R3922" i="17"/>
  <c r="Q3922" i="17"/>
  <c r="P3922" i="17"/>
  <c r="O3922" i="17"/>
  <c r="N3922" i="17"/>
  <c r="L3922" i="17"/>
  <c r="R3921" i="17"/>
  <c r="Q3921" i="17"/>
  <c r="P3921" i="17"/>
  <c r="O3921" i="17"/>
  <c r="N3921" i="17"/>
  <c r="L3921" i="17"/>
  <c r="R3920" i="17"/>
  <c r="Q3920" i="17"/>
  <c r="P3920" i="17"/>
  <c r="O3920" i="17"/>
  <c r="N3920" i="17"/>
  <c r="AI3919" i="17"/>
  <c r="R3919" i="17"/>
  <c r="R3918" i="17"/>
  <c r="Q3918" i="17"/>
  <c r="P3918" i="17"/>
  <c r="O3918" i="17"/>
  <c r="N3918" i="17"/>
  <c r="R3917" i="17"/>
  <c r="Q3917" i="17"/>
  <c r="P3917" i="17"/>
  <c r="O3917" i="17"/>
  <c r="N3917" i="17"/>
  <c r="R3916" i="17"/>
  <c r="Q3916" i="17"/>
  <c r="P3916" i="17"/>
  <c r="O3916" i="17"/>
  <c r="N3916" i="17"/>
  <c r="R3915" i="17"/>
  <c r="Q3915" i="17"/>
  <c r="P3915" i="17"/>
  <c r="O3915" i="17"/>
  <c r="N3915" i="17"/>
  <c r="R3914" i="17"/>
  <c r="Q3914" i="17"/>
  <c r="P3914" i="17"/>
  <c r="O3914" i="17"/>
  <c r="N3914" i="17"/>
  <c r="R3913" i="17"/>
  <c r="Q3913" i="17"/>
  <c r="P3913" i="17"/>
  <c r="O3913" i="17"/>
  <c r="N3913" i="17"/>
  <c r="R3912" i="17"/>
  <c r="Q3912" i="17"/>
  <c r="P3912" i="17"/>
  <c r="O3912" i="17"/>
  <c r="N3912" i="17"/>
  <c r="AI3911" i="17"/>
  <c r="R3911" i="17"/>
  <c r="R3910" i="17"/>
  <c r="Q3910" i="17"/>
  <c r="P3910" i="17"/>
  <c r="O3910" i="17"/>
  <c r="N3910" i="17"/>
  <c r="R3909" i="17"/>
  <c r="P3909" i="17"/>
  <c r="O3909" i="17"/>
  <c r="N3909" i="17"/>
  <c r="R3908" i="17"/>
  <c r="Q3908" i="17"/>
  <c r="P3908" i="17"/>
  <c r="O3908" i="17"/>
  <c r="N3908" i="17"/>
  <c r="R3907" i="17"/>
  <c r="Q3907" i="17"/>
  <c r="P3907" i="17"/>
  <c r="O3907" i="17"/>
  <c r="N3907" i="17"/>
  <c r="AI3906" i="17"/>
  <c r="R3906" i="17"/>
  <c r="R3905" i="17"/>
  <c r="Q3905" i="17"/>
  <c r="P3905" i="17"/>
  <c r="O3905" i="17"/>
  <c r="N3905" i="17"/>
  <c r="L3905" i="17"/>
  <c r="R3904" i="17"/>
  <c r="Q3904" i="17"/>
  <c r="P3904" i="17"/>
  <c r="O3904" i="17"/>
  <c r="N3904" i="17"/>
  <c r="L3904" i="17"/>
  <c r="R3903" i="17"/>
  <c r="Q3903" i="17"/>
  <c r="P3903" i="17"/>
  <c r="O3903" i="17"/>
  <c r="N3903" i="17"/>
  <c r="L3903" i="17"/>
  <c r="R3902" i="17"/>
  <c r="Q3902" i="17"/>
  <c r="P3902" i="17"/>
  <c r="O3902" i="17"/>
  <c r="N3902" i="17"/>
  <c r="L3902" i="17"/>
  <c r="R3901" i="17"/>
  <c r="Q3901" i="17"/>
  <c r="P3901" i="17"/>
  <c r="O3901" i="17"/>
  <c r="N3901" i="17"/>
  <c r="L3901" i="17"/>
  <c r="R3900" i="17"/>
  <c r="Q3900" i="17"/>
  <c r="P3900" i="17"/>
  <c r="O3900" i="17"/>
  <c r="N3900" i="17"/>
  <c r="R3899" i="17"/>
  <c r="Q3899" i="17"/>
  <c r="P3899" i="17"/>
  <c r="O3899" i="17"/>
  <c r="N3899" i="17"/>
  <c r="R3898" i="17"/>
  <c r="Q3898" i="17"/>
  <c r="P3898" i="17"/>
  <c r="O3898" i="17"/>
  <c r="N3898" i="17"/>
  <c r="R3897" i="17"/>
  <c r="Q3897" i="17"/>
  <c r="P3897" i="17"/>
  <c r="O3897" i="17"/>
  <c r="N3897" i="17"/>
  <c r="R3896" i="17"/>
  <c r="Q3896" i="17"/>
  <c r="P3896" i="17"/>
  <c r="O3896" i="17"/>
  <c r="N3896" i="17"/>
  <c r="R3895" i="17"/>
  <c r="Q3895" i="17"/>
  <c r="P3895" i="17"/>
  <c r="O3895" i="17"/>
  <c r="N3895" i="17"/>
  <c r="R3894" i="17"/>
  <c r="Q3894" i="17"/>
  <c r="P3894" i="17"/>
  <c r="O3894" i="17"/>
  <c r="N3894" i="17"/>
  <c r="R3893" i="17"/>
  <c r="Q3893" i="17"/>
  <c r="P3893" i="17"/>
  <c r="O3893" i="17"/>
  <c r="N3893" i="17"/>
  <c r="R3892" i="17"/>
  <c r="Q3892" i="17"/>
  <c r="P3892" i="17"/>
  <c r="O3892" i="17"/>
  <c r="N3892" i="17"/>
  <c r="AI3891" i="17"/>
  <c r="R3891" i="17"/>
  <c r="R3890" i="17"/>
  <c r="Q3890" i="17"/>
  <c r="P3890" i="17"/>
  <c r="O3890" i="17"/>
  <c r="N3890" i="17"/>
  <c r="R3889" i="17"/>
  <c r="Q3889" i="17"/>
  <c r="P3889" i="17"/>
  <c r="O3889" i="17"/>
  <c r="N3889" i="17"/>
  <c r="L3889" i="17"/>
  <c r="R3888" i="17"/>
  <c r="Q3888" i="17"/>
  <c r="P3888" i="17"/>
  <c r="O3888" i="17"/>
  <c r="N3888" i="17"/>
  <c r="R3887" i="17"/>
  <c r="Q3887" i="17"/>
  <c r="P3887" i="17"/>
  <c r="O3887" i="17"/>
  <c r="N3887" i="17"/>
  <c r="R3886" i="17"/>
  <c r="Q3886" i="17"/>
  <c r="P3886" i="17"/>
  <c r="O3886" i="17"/>
  <c r="N3886" i="17"/>
  <c r="R3885" i="17"/>
  <c r="Q3885" i="17"/>
  <c r="P3885" i="17"/>
  <c r="O3885" i="17"/>
  <c r="N3885" i="17"/>
  <c r="R3884" i="17"/>
  <c r="Q3884" i="17"/>
  <c r="P3884" i="17"/>
  <c r="O3884" i="17"/>
  <c r="N3884" i="17"/>
  <c r="R3883" i="17"/>
  <c r="Q3883" i="17"/>
  <c r="P3883" i="17"/>
  <c r="O3883" i="17"/>
  <c r="N3883" i="17"/>
  <c r="R3882" i="17"/>
  <c r="Q3882" i="17"/>
  <c r="P3882" i="17"/>
  <c r="O3882" i="17"/>
  <c r="N3882" i="17"/>
  <c r="R3881" i="17"/>
  <c r="Q3881" i="17"/>
  <c r="P3881" i="17"/>
  <c r="O3881" i="17"/>
  <c r="N3881" i="17"/>
  <c r="AI3877" i="17"/>
  <c r="R3877" i="17"/>
  <c r="R3876" i="17"/>
  <c r="Q3876" i="17"/>
  <c r="P3876" i="17"/>
  <c r="O3876" i="17"/>
  <c r="N3876" i="17"/>
  <c r="R3875" i="17"/>
  <c r="Q3875" i="17"/>
  <c r="P3875" i="17"/>
  <c r="O3875" i="17"/>
  <c r="N3875" i="17"/>
  <c r="R3874" i="17"/>
  <c r="Q3874" i="17"/>
  <c r="P3874" i="17"/>
  <c r="O3874" i="17"/>
  <c r="N3874" i="17"/>
  <c r="R3873" i="17"/>
  <c r="Q3873" i="17"/>
  <c r="P3873" i="17"/>
  <c r="O3873" i="17"/>
  <c r="N3873" i="17"/>
  <c r="R3872" i="17"/>
  <c r="Q3872" i="17"/>
  <c r="P3872" i="17"/>
  <c r="O3872" i="17"/>
  <c r="N3872" i="17"/>
  <c r="R3871" i="17"/>
  <c r="Q3871" i="17"/>
  <c r="P3871" i="17"/>
  <c r="O3871" i="17"/>
  <c r="N3871" i="17"/>
  <c r="R3870" i="17"/>
  <c r="Q3870" i="17"/>
  <c r="P3870" i="17"/>
  <c r="O3870" i="17"/>
  <c r="N3870" i="17"/>
  <c r="R3869" i="17"/>
  <c r="P3869" i="17"/>
  <c r="O3869" i="17"/>
  <c r="N3869" i="17"/>
  <c r="R3868" i="17"/>
  <c r="Q3868" i="17"/>
  <c r="P3868" i="17"/>
  <c r="O3868" i="17"/>
  <c r="N3868" i="17"/>
  <c r="R3867" i="17"/>
  <c r="Q3867" i="17"/>
  <c r="P3867" i="17"/>
  <c r="O3867" i="17"/>
  <c r="N3867" i="17"/>
  <c r="AI3866" i="17"/>
  <c r="R3866" i="17"/>
  <c r="R3865" i="17"/>
  <c r="P3865" i="17"/>
  <c r="O3865" i="17"/>
  <c r="N3865" i="17"/>
  <c r="R3864" i="17"/>
  <c r="Q3864" i="17"/>
  <c r="P3864" i="17"/>
  <c r="O3864" i="17"/>
  <c r="N3864" i="17"/>
  <c r="R3863" i="17"/>
  <c r="Q3863" i="17"/>
  <c r="P3863" i="17"/>
  <c r="O3863" i="17"/>
  <c r="N3863" i="17"/>
  <c r="AI3862" i="17"/>
  <c r="R3862" i="17"/>
  <c r="R3861" i="17"/>
  <c r="Q3861" i="17"/>
  <c r="P3861" i="17"/>
  <c r="O3861" i="17"/>
  <c r="N3861" i="17"/>
  <c r="R3860" i="17"/>
  <c r="Q3860" i="17"/>
  <c r="P3860" i="17"/>
  <c r="O3860" i="17"/>
  <c r="N3860" i="17"/>
  <c r="R3859" i="17"/>
  <c r="Q3859" i="17"/>
  <c r="P3859" i="17"/>
  <c r="O3859" i="17"/>
  <c r="N3859" i="17"/>
  <c r="AI3858" i="17"/>
  <c r="R3858" i="17"/>
  <c r="R3857" i="17"/>
  <c r="Q3857" i="17"/>
  <c r="P3857" i="17"/>
  <c r="O3857" i="17"/>
  <c r="N3857" i="17"/>
  <c r="R3856" i="17"/>
  <c r="Q3856" i="17"/>
  <c r="P3856" i="17"/>
  <c r="O3856" i="17"/>
  <c r="N3856" i="17"/>
  <c r="AI3855" i="17"/>
  <c r="R3855" i="17"/>
  <c r="R3854" i="17"/>
  <c r="Q3854" i="17"/>
  <c r="P3854" i="17"/>
  <c r="O3854" i="17"/>
  <c r="N3854" i="17"/>
  <c r="L3854" i="17"/>
  <c r="R3853" i="17"/>
  <c r="P3853" i="17"/>
  <c r="O3853" i="17"/>
  <c r="N3853" i="17"/>
  <c r="L3853" i="17"/>
  <c r="R3852" i="17"/>
  <c r="Q3852" i="17"/>
  <c r="P3852" i="17"/>
  <c r="O3852" i="17"/>
  <c r="N3852" i="17"/>
  <c r="R3851" i="17"/>
  <c r="P3851" i="17"/>
  <c r="O3851" i="17"/>
  <c r="N3851" i="17"/>
  <c r="R3850" i="17"/>
  <c r="Q3850" i="17"/>
  <c r="P3850" i="17"/>
  <c r="O3850" i="17"/>
  <c r="N3850" i="17"/>
  <c r="R3849" i="17"/>
  <c r="Q3849" i="17"/>
  <c r="P3849" i="17"/>
  <c r="O3849" i="17"/>
  <c r="N3849" i="17"/>
  <c r="R3848" i="17"/>
  <c r="Q3848" i="17"/>
  <c r="P3848" i="17"/>
  <c r="O3848" i="17"/>
  <c r="N3848" i="17"/>
  <c r="R3847" i="17"/>
  <c r="P3847" i="17"/>
  <c r="O3847" i="17"/>
  <c r="N3847" i="17"/>
  <c r="R3846" i="17"/>
  <c r="P3846" i="17"/>
  <c r="O3846" i="17"/>
  <c r="N3846" i="17"/>
  <c r="R3845" i="17"/>
  <c r="P3845" i="17"/>
  <c r="O3845" i="17"/>
  <c r="N3845" i="17"/>
  <c r="AI3844" i="17"/>
  <c r="R3844" i="17"/>
  <c r="R3843" i="17"/>
  <c r="Q3843" i="17"/>
  <c r="P3843" i="17"/>
  <c r="O3843" i="17"/>
  <c r="N3843" i="17"/>
  <c r="R3842" i="17"/>
  <c r="Q3842" i="17"/>
  <c r="P3842" i="17"/>
  <c r="O3842" i="17"/>
  <c r="N3842" i="17"/>
  <c r="R3841" i="17"/>
  <c r="Q3841" i="17"/>
  <c r="P3841" i="17"/>
  <c r="O3841" i="17"/>
  <c r="N3841" i="17"/>
  <c r="R3840" i="17"/>
  <c r="Q3840" i="17"/>
  <c r="P3840" i="17"/>
  <c r="O3840" i="17"/>
  <c r="N3840" i="17"/>
  <c r="R3839" i="17"/>
  <c r="Q3839" i="17"/>
  <c r="P3839" i="17"/>
  <c r="O3839" i="17"/>
  <c r="N3839" i="17"/>
  <c r="R3838" i="17"/>
  <c r="P3838" i="17"/>
  <c r="O3838" i="17"/>
  <c r="N3838" i="17"/>
  <c r="AI3837" i="17"/>
  <c r="R3837" i="17"/>
  <c r="R3836" i="17"/>
  <c r="Q3836" i="17"/>
  <c r="P3836" i="17"/>
  <c r="O3836" i="17"/>
  <c r="N3836" i="17"/>
  <c r="R3835" i="17"/>
  <c r="Q3835" i="17"/>
  <c r="P3835" i="17"/>
  <c r="O3835" i="17"/>
  <c r="N3835" i="17"/>
  <c r="R3834" i="17"/>
  <c r="Q3834" i="17"/>
  <c r="P3834" i="17"/>
  <c r="O3834" i="17"/>
  <c r="N3834" i="17"/>
  <c r="AI3833" i="17"/>
  <c r="R3833" i="17"/>
  <c r="AI3832" i="17"/>
  <c r="R3814" i="17"/>
  <c r="Q3814" i="17"/>
  <c r="P3814" i="17"/>
  <c r="O3814" i="17"/>
  <c r="N3814" i="17"/>
  <c r="L3814" i="17"/>
  <c r="R3779" i="17"/>
  <c r="Q3779" i="17"/>
  <c r="P3779" i="17"/>
  <c r="O3779" i="17"/>
  <c r="N3779" i="17"/>
  <c r="L3779" i="17"/>
  <c r="AI3778" i="17"/>
  <c r="R3778" i="17"/>
  <c r="R3831" i="17"/>
  <c r="Q3831" i="17"/>
  <c r="P3831" i="17"/>
  <c r="O3831" i="17"/>
  <c r="N3831" i="17"/>
  <c r="L3831" i="17"/>
  <c r="R3830" i="17"/>
  <c r="Q3830" i="17"/>
  <c r="P3830" i="17"/>
  <c r="O3830" i="17"/>
  <c r="N3830" i="17"/>
  <c r="L3830" i="17"/>
  <c r="R3756" i="17"/>
  <c r="Q3756" i="17"/>
  <c r="P3756" i="17"/>
  <c r="O3756" i="17"/>
  <c r="N3756" i="17"/>
  <c r="R3755" i="17"/>
  <c r="Q3755" i="17"/>
  <c r="P3755" i="17"/>
  <c r="O3755" i="17"/>
  <c r="N3755" i="17"/>
  <c r="AI3753" i="17"/>
  <c r="R3753" i="17"/>
  <c r="R3777" i="17"/>
  <c r="Q3777" i="17"/>
  <c r="P3777" i="17"/>
  <c r="O3777" i="17"/>
  <c r="N3777" i="17"/>
  <c r="R3776" i="17"/>
  <c r="Q3776" i="17"/>
  <c r="P3776" i="17"/>
  <c r="O3776" i="17"/>
  <c r="N3776" i="17"/>
  <c r="R3775" i="17"/>
  <c r="Q3775" i="17"/>
  <c r="P3775" i="17"/>
  <c r="O3775" i="17"/>
  <c r="N3775" i="17"/>
  <c r="R3774" i="17"/>
  <c r="Q3774" i="17"/>
  <c r="P3774" i="17"/>
  <c r="O3774" i="17"/>
  <c r="N3774" i="17"/>
  <c r="R3773" i="17"/>
  <c r="Q3773" i="17"/>
  <c r="P3773" i="17"/>
  <c r="O3773" i="17"/>
  <c r="N3773" i="17"/>
  <c r="R3772" i="17"/>
  <c r="Q3772" i="17"/>
  <c r="P3772" i="17"/>
  <c r="O3772" i="17"/>
  <c r="N3772" i="17"/>
  <c r="AI3771" i="17"/>
  <c r="R3771" i="17"/>
  <c r="R3770" i="17"/>
  <c r="P3770" i="17"/>
  <c r="O3770" i="17"/>
  <c r="N3770" i="17"/>
  <c r="R3769" i="17"/>
  <c r="P3769" i="17"/>
  <c r="O3769" i="17"/>
  <c r="N3769" i="17"/>
  <c r="R3768" i="17"/>
  <c r="Q3768" i="17"/>
  <c r="P3768" i="17"/>
  <c r="O3768" i="17"/>
  <c r="N3768" i="17"/>
  <c r="R3767" i="17"/>
  <c r="Q3767" i="17"/>
  <c r="P3767" i="17"/>
  <c r="O3767" i="17"/>
  <c r="N3767" i="17"/>
  <c r="R3766" i="17"/>
  <c r="Q3766" i="17"/>
  <c r="P3766" i="17"/>
  <c r="O3766" i="17"/>
  <c r="N3766" i="17"/>
  <c r="R3765" i="17"/>
  <c r="Q3765" i="17"/>
  <c r="P3765" i="17"/>
  <c r="O3765" i="17"/>
  <c r="N3765" i="17"/>
  <c r="R3764" i="17"/>
  <c r="Q3764" i="17"/>
  <c r="P3764" i="17"/>
  <c r="O3764" i="17"/>
  <c r="N3764" i="17"/>
  <c r="R3763" i="17"/>
  <c r="Q3763" i="17"/>
  <c r="P3763" i="17"/>
  <c r="O3763" i="17"/>
  <c r="N3763" i="17"/>
  <c r="R3762" i="17"/>
  <c r="Q3762" i="17"/>
  <c r="P3762" i="17"/>
  <c r="O3762" i="17"/>
  <c r="N3762" i="17"/>
  <c r="R3761" i="17"/>
  <c r="Q3761" i="17"/>
  <c r="P3761" i="17"/>
  <c r="O3761" i="17"/>
  <c r="N3761" i="17"/>
  <c r="R3760" i="17"/>
  <c r="Q3760" i="17"/>
  <c r="P3760" i="17"/>
  <c r="O3760" i="17"/>
  <c r="N3760" i="17"/>
  <c r="R3759" i="17"/>
  <c r="Q3759" i="17"/>
  <c r="P3759" i="17"/>
  <c r="O3759" i="17"/>
  <c r="N3759" i="17"/>
  <c r="R3758" i="17"/>
  <c r="Q3758" i="17"/>
  <c r="P3758" i="17"/>
  <c r="O3758" i="17"/>
  <c r="N3758" i="17"/>
  <c r="AI3757" i="17"/>
  <c r="R3757" i="17"/>
  <c r="R3752" i="17"/>
  <c r="Q3752" i="17"/>
  <c r="P3752" i="17"/>
  <c r="O3752" i="17"/>
  <c r="N3752" i="17"/>
  <c r="AI3751" i="17"/>
  <c r="R3751" i="17"/>
  <c r="R3750" i="17"/>
  <c r="Q3750" i="17"/>
  <c r="P3750" i="17"/>
  <c r="O3750" i="17"/>
  <c r="N3750" i="17"/>
  <c r="AI3748" i="17"/>
  <c r="R3748" i="17"/>
  <c r="R3747" i="17"/>
  <c r="Q3747" i="17"/>
  <c r="P3747" i="17"/>
  <c r="O3747" i="17"/>
  <c r="N3747" i="17"/>
  <c r="R3746" i="17"/>
  <c r="Q3746" i="17"/>
  <c r="P3746" i="17"/>
  <c r="O3746" i="17"/>
  <c r="N3746" i="17"/>
  <c r="R3743" i="17"/>
  <c r="Q3743" i="17"/>
  <c r="P3743" i="17"/>
  <c r="O3743" i="17"/>
  <c r="N3743" i="17"/>
  <c r="R3742" i="17"/>
  <c r="Q3742" i="17"/>
  <c r="P3742" i="17"/>
  <c r="O3742" i="17"/>
  <c r="N3742" i="17"/>
  <c r="R3739" i="17"/>
  <c r="Q3739" i="17"/>
  <c r="P3739" i="17"/>
  <c r="O3739" i="17"/>
  <c r="N3739" i="17"/>
  <c r="R3736" i="17"/>
  <c r="Q3736" i="17"/>
  <c r="P3736" i="17"/>
  <c r="O3736" i="17"/>
  <c r="N3736" i="17"/>
  <c r="R3733" i="17"/>
  <c r="Q3733" i="17"/>
  <c r="P3733" i="17"/>
  <c r="O3733" i="17"/>
  <c r="N3733" i="17"/>
  <c r="R3732" i="17"/>
  <c r="Q3732" i="17"/>
  <c r="P3732" i="17"/>
  <c r="O3732" i="17"/>
  <c r="N3732" i="17"/>
  <c r="R3731" i="17"/>
  <c r="Q3731" i="17"/>
  <c r="P3731" i="17"/>
  <c r="O3731" i="17"/>
  <c r="N3731" i="17"/>
  <c r="R3730" i="17"/>
  <c r="Q3730" i="17"/>
  <c r="P3730" i="17"/>
  <c r="O3730" i="17"/>
  <c r="N3730" i="17"/>
  <c r="R3729" i="17"/>
  <c r="Q3729" i="17"/>
  <c r="P3729" i="17"/>
  <c r="O3729" i="17"/>
  <c r="N3729" i="17"/>
  <c r="R3728" i="17"/>
  <c r="Q3728" i="17"/>
  <c r="P3728" i="17"/>
  <c r="O3728" i="17"/>
  <c r="N3728" i="17"/>
  <c r="R3727" i="17"/>
  <c r="Q3727" i="17"/>
  <c r="P3727" i="17"/>
  <c r="O3727" i="17"/>
  <c r="N3727" i="17"/>
  <c r="R3726" i="17"/>
  <c r="Q3726" i="17"/>
  <c r="P3726" i="17"/>
  <c r="O3726" i="17"/>
  <c r="N3726" i="17"/>
  <c r="R3725" i="17"/>
  <c r="Q3725" i="17"/>
  <c r="P3725" i="17"/>
  <c r="O3725" i="17"/>
  <c r="N3725" i="17"/>
  <c r="AI3724" i="17"/>
  <c r="R3724" i="17"/>
  <c r="R3723" i="17"/>
  <c r="Q3723" i="17"/>
  <c r="P3723" i="17"/>
  <c r="O3723" i="17"/>
  <c r="N3723" i="17"/>
  <c r="R3722" i="17"/>
  <c r="Q3722" i="17"/>
  <c r="P3722" i="17"/>
  <c r="O3722" i="17"/>
  <c r="N3722" i="17"/>
  <c r="R3721" i="17"/>
  <c r="Q3721" i="17"/>
  <c r="P3721" i="17"/>
  <c r="O3721" i="17"/>
  <c r="N3721" i="17"/>
  <c r="R3720" i="17"/>
  <c r="Q3720" i="17"/>
  <c r="P3720" i="17"/>
  <c r="O3720" i="17"/>
  <c r="N3720" i="17"/>
  <c r="R3718" i="17"/>
  <c r="Q3718" i="17"/>
  <c r="P3718" i="17"/>
  <c r="O3718" i="17"/>
  <c r="N3718" i="17"/>
  <c r="R3717" i="17"/>
  <c r="Q3717" i="17"/>
  <c r="P3717" i="17"/>
  <c r="O3717" i="17"/>
  <c r="N3717" i="17"/>
  <c r="R3716" i="17"/>
  <c r="Q3716" i="17"/>
  <c r="P3716" i="17"/>
  <c r="O3716" i="17"/>
  <c r="N3716" i="17"/>
  <c r="R3715" i="17"/>
  <c r="Q3715" i="17"/>
  <c r="P3715" i="17"/>
  <c r="O3715" i="17"/>
  <c r="N3715" i="17"/>
  <c r="R3714" i="17"/>
  <c r="Q3714" i="17"/>
  <c r="P3714" i="17"/>
  <c r="O3714" i="17"/>
  <c r="N3714" i="17"/>
  <c r="R3713" i="17"/>
  <c r="Q3713" i="17"/>
  <c r="P3713" i="17"/>
  <c r="O3713" i="17"/>
  <c r="N3713" i="17"/>
  <c r="R3712" i="17"/>
  <c r="Q3712" i="17"/>
  <c r="P3712" i="17"/>
  <c r="O3712" i="17"/>
  <c r="N3712" i="17"/>
  <c r="R3711" i="17"/>
  <c r="Q3711" i="17"/>
  <c r="P3711" i="17"/>
  <c r="O3711" i="17"/>
  <c r="N3711" i="17"/>
  <c r="AI3710" i="17"/>
  <c r="R3710" i="17"/>
  <c r="R3709" i="17"/>
  <c r="Q3709" i="17"/>
  <c r="P3709" i="17"/>
  <c r="O3709" i="17"/>
  <c r="N3709" i="17"/>
  <c r="AI3708" i="17"/>
  <c r="R3708" i="17"/>
  <c r="AI3707" i="17"/>
  <c r="R3706" i="17"/>
  <c r="Q3706" i="17"/>
  <c r="P3706" i="17"/>
  <c r="O3706" i="17"/>
  <c r="N3706" i="17"/>
  <c r="R3705" i="17"/>
  <c r="P3705" i="17"/>
  <c r="O3705" i="17"/>
  <c r="N3705" i="17"/>
  <c r="R3704" i="17"/>
  <c r="Q3704" i="17"/>
  <c r="P3704" i="17"/>
  <c r="O3704" i="17"/>
  <c r="N3704" i="17"/>
  <c r="AI3703" i="17"/>
  <c r="R3703" i="17"/>
  <c r="R3702" i="17"/>
  <c r="Q3702" i="17"/>
  <c r="P3702" i="17"/>
  <c r="O3702" i="17"/>
  <c r="N3702" i="17"/>
  <c r="R3701" i="17"/>
  <c r="Q3701" i="17"/>
  <c r="P3701" i="17"/>
  <c r="O3701" i="17"/>
  <c r="N3701" i="17"/>
  <c r="R3700" i="17"/>
  <c r="Q3700" i="17"/>
  <c r="P3700" i="17"/>
  <c r="O3700" i="17"/>
  <c r="N3700" i="17"/>
  <c r="R3699" i="17"/>
  <c r="P3699" i="17"/>
  <c r="O3699" i="17"/>
  <c r="N3699" i="17"/>
  <c r="R3698" i="17"/>
  <c r="P3698" i="17"/>
  <c r="O3698" i="17"/>
  <c r="N3698" i="17"/>
  <c r="R3697" i="17"/>
  <c r="P3697" i="17"/>
  <c r="O3697" i="17"/>
  <c r="N3697" i="17"/>
  <c r="R3696" i="17"/>
  <c r="P3696" i="17"/>
  <c r="O3696" i="17"/>
  <c r="N3696" i="17"/>
  <c r="R3695" i="17"/>
  <c r="P3695" i="17"/>
  <c r="O3695" i="17"/>
  <c r="N3695" i="17"/>
  <c r="R3694" i="17"/>
  <c r="P3694" i="17"/>
  <c r="O3694" i="17"/>
  <c r="N3694" i="17"/>
  <c r="R3693" i="17"/>
  <c r="P3693" i="17"/>
  <c r="O3693" i="17"/>
  <c r="N3693" i="17"/>
  <c r="R3692" i="17"/>
  <c r="Q3692" i="17"/>
  <c r="P3692" i="17"/>
  <c r="O3692" i="17"/>
  <c r="N3692" i="17"/>
  <c r="R3691" i="17"/>
  <c r="P3691" i="17"/>
  <c r="O3691" i="17"/>
  <c r="N3691" i="17"/>
  <c r="R3690" i="17"/>
  <c r="Q3690" i="17"/>
  <c r="P3690" i="17"/>
  <c r="O3690" i="17"/>
  <c r="N3690" i="17"/>
  <c r="R3689" i="17"/>
  <c r="Q3689" i="17"/>
  <c r="P3689" i="17"/>
  <c r="O3689" i="17"/>
  <c r="N3689" i="17"/>
  <c r="R3688" i="17"/>
  <c r="P3688" i="17"/>
  <c r="O3688" i="17"/>
  <c r="N3688" i="17"/>
  <c r="R3687" i="17"/>
  <c r="Q3687" i="17"/>
  <c r="P3687" i="17"/>
  <c r="O3687" i="17"/>
  <c r="N3687" i="17"/>
  <c r="R3686" i="17"/>
  <c r="Q3686" i="17"/>
  <c r="P3686" i="17"/>
  <c r="O3686" i="17"/>
  <c r="N3686" i="17"/>
  <c r="R3685" i="17"/>
  <c r="P3685" i="17"/>
  <c r="O3685" i="17"/>
  <c r="N3685" i="17"/>
  <c r="R3684" i="17"/>
  <c r="Q3684" i="17"/>
  <c r="P3684" i="17"/>
  <c r="O3684" i="17"/>
  <c r="N3684" i="17"/>
  <c r="R3683" i="17"/>
  <c r="P3683" i="17"/>
  <c r="O3683" i="17"/>
  <c r="N3683" i="17"/>
  <c r="R3682" i="17"/>
  <c r="Q3682" i="17"/>
  <c r="P3682" i="17"/>
  <c r="O3682" i="17"/>
  <c r="N3682" i="17"/>
  <c r="R3681" i="17"/>
  <c r="Q3681" i="17"/>
  <c r="P3681" i="17"/>
  <c r="O3681" i="17"/>
  <c r="N3681" i="17"/>
  <c r="R3680" i="17"/>
  <c r="Q3680" i="17"/>
  <c r="P3680" i="17"/>
  <c r="O3680" i="17"/>
  <c r="N3680" i="17"/>
  <c r="R3679" i="17"/>
  <c r="P3679" i="17"/>
  <c r="O3679" i="17"/>
  <c r="N3679" i="17"/>
  <c r="R3678" i="17"/>
  <c r="Q3678" i="17"/>
  <c r="P3678" i="17"/>
  <c r="O3678" i="17"/>
  <c r="N3678" i="17"/>
  <c r="R3677" i="17"/>
  <c r="Q3677" i="17"/>
  <c r="P3677" i="17"/>
  <c r="O3677" i="17"/>
  <c r="N3677" i="17"/>
  <c r="R3676" i="17"/>
  <c r="Q3676" i="17"/>
  <c r="P3676" i="17"/>
  <c r="O3676" i="17"/>
  <c r="N3676" i="17"/>
  <c r="AI3675" i="17"/>
  <c r="R3675" i="17"/>
  <c r="R3674" i="17"/>
  <c r="Q3674" i="17"/>
  <c r="P3674" i="17"/>
  <c r="O3674" i="17"/>
  <c r="N3674" i="17"/>
  <c r="L3674" i="17"/>
  <c r="R3673" i="17"/>
  <c r="Q3673" i="17"/>
  <c r="P3673" i="17"/>
  <c r="O3673" i="17"/>
  <c r="N3673" i="17"/>
  <c r="L3673" i="17"/>
  <c r="AI3672" i="17"/>
  <c r="R3672" i="17"/>
  <c r="R3671" i="17"/>
  <c r="Q3671" i="17"/>
  <c r="P3671" i="17"/>
  <c r="O3671" i="17"/>
  <c r="N3671" i="17"/>
  <c r="L3671" i="17"/>
  <c r="R3670" i="17"/>
  <c r="P3670" i="17"/>
  <c r="O3670" i="17"/>
  <c r="N3670" i="17"/>
  <c r="R3669" i="17"/>
  <c r="P3669" i="17"/>
  <c r="O3669" i="17"/>
  <c r="N3669" i="17"/>
  <c r="R3668" i="17"/>
  <c r="P3668" i="17"/>
  <c r="O3668" i="17"/>
  <c r="N3668" i="17"/>
  <c r="R3667" i="17"/>
  <c r="P3667" i="17"/>
  <c r="O3667" i="17"/>
  <c r="N3667" i="17"/>
  <c r="R3666" i="17"/>
  <c r="P3666" i="17"/>
  <c r="O3666" i="17"/>
  <c r="N3666" i="17"/>
  <c r="R3665" i="17"/>
  <c r="P3665" i="17"/>
  <c r="O3665" i="17"/>
  <c r="N3665" i="17"/>
  <c r="R3664" i="17"/>
  <c r="P3664" i="17"/>
  <c r="O3664" i="17"/>
  <c r="N3664" i="17"/>
  <c r="R3663" i="17"/>
  <c r="P3663" i="17"/>
  <c r="O3663" i="17"/>
  <c r="N3663" i="17"/>
  <c r="R3662" i="17"/>
  <c r="P3662" i="17"/>
  <c r="O3662" i="17"/>
  <c r="N3662" i="17"/>
  <c r="R3661" i="17"/>
  <c r="P3661" i="17"/>
  <c r="O3661" i="17"/>
  <c r="N3661" i="17"/>
  <c r="R3660" i="17"/>
  <c r="P3660" i="17"/>
  <c r="O3660" i="17"/>
  <c r="N3660" i="17"/>
  <c r="R3659" i="17"/>
  <c r="Q3659" i="17"/>
  <c r="P3659" i="17"/>
  <c r="O3659" i="17"/>
  <c r="N3659" i="17"/>
  <c r="R3658" i="17"/>
  <c r="Q3658" i="17"/>
  <c r="P3658" i="17"/>
  <c r="O3658" i="17"/>
  <c r="N3658" i="17"/>
  <c r="R3657" i="17"/>
  <c r="P3657" i="17"/>
  <c r="O3657" i="17"/>
  <c r="N3657" i="17"/>
  <c r="R3656" i="17"/>
  <c r="Q3656" i="17"/>
  <c r="P3656" i="17"/>
  <c r="O3656" i="17"/>
  <c r="N3656" i="17"/>
  <c r="R3655" i="17"/>
  <c r="Q3655" i="17"/>
  <c r="P3655" i="17"/>
  <c r="O3655" i="17"/>
  <c r="N3655" i="17"/>
  <c r="R3654" i="17"/>
  <c r="Q3654" i="17"/>
  <c r="P3654" i="17"/>
  <c r="O3654" i="17"/>
  <c r="N3654" i="17"/>
  <c r="R3653" i="17"/>
  <c r="Q3653" i="17"/>
  <c r="P3653" i="17"/>
  <c r="O3653" i="17"/>
  <c r="N3653" i="17"/>
  <c r="R3652" i="17"/>
  <c r="P3652" i="17"/>
  <c r="O3652" i="17"/>
  <c r="N3652" i="17"/>
  <c r="R3651" i="17"/>
  <c r="P3651" i="17"/>
  <c r="O3651" i="17"/>
  <c r="N3651" i="17"/>
  <c r="AI3650" i="17"/>
  <c r="R3650" i="17"/>
  <c r="R3649" i="17"/>
  <c r="Q3649" i="17"/>
  <c r="P3649" i="17"/>
  <c r="O3649" i="17"/>
  <c r="N3649" i="17"/>
  <c r="R3648" i="17"/>
  <c r="Q3648" i="17"/>
  <c r="P3648" i="17"/>
  <c r="O3648" i="17"/>
  <c r="N3648" i="17"/>
  <c r="R3647" i="17"/>
  <c r="Q3647" i="17"/>
  <c r="P3647" i="17"/>
  <c r="O3647" i="17"/>
  <c r="N3647" i="17"/>
  <c r="R3646" i="17"/>
  <c r="Q3646" i="17"/>
  <c r="P3646" i="17"/>
  <c r="O3646" i="17"/>
  <c r="N3646" i="17"/>
  <c r="R3645" i="17"/>
  <c r="Q3645" i="17"/>
  <c r="P3645" i="17"/>
  <c r="O3645" i="17"/>
  <c r="N3645" i="17"/>
  <c r="R3644" i="17"/>
  <c r="Q3644" i="17"/>
  <c r="P3644" i="17"/>
  <c r="O3644" i="17"/>
  <c r="N3644" i="17"/>
  <c r="R3643" i="17"/>
  <c r="Q3643" i="17"/>
  <c r="P3643" i="17"/>
  <c r="O3643" i="17"/>
  <c r="N3643" i="17"/>
  <c r="R3642" i="17"/>
  <c r="P3642" i="17"/>
  <c r="O3642" i="17"/>
  <c r="N3642" i="17"/>
  <c r="R3641" i="17"/>
  <c r="Q3641" i="17"/>
  <c r="P3641" i="17"/>
  <c r="O3641" i="17"/>
  <c r="N3641" i="17"/>
  <c r="AI3640" i="17"/>
  <c r="R3640" i="17"/>
  <c r="R3639" i="17"/>
  <c r="P3639" i="17"/>
  <c r="O3639" i="17"/>
  <c r="N3639" i="17"/>
  <c r="R3638" i="17"/>
  <c r="P3638" i="17"/>
  <c r="O3638" i="17"/>
  <c r="N3638" i="17"/>
  <c r="R3637" i="17"/>
  <c r="P3637" i="17"/>
  <c r="O3637" i="17"/>
  <c r="N3637" i="17"/>
  <c r="R3636" i="17"/>
  <c r="P3636" i="17"/>
  <c r="O3636" i="17"/>
  <c r="N3636" i="17"/>
  <c r="R3635" i="17"/>
  <c r="P3635" i="17"/>
  <c r="O3635" i="17"/>
  <c r="N3635" i="17"/>
  <c r="R3634" i="17"/>
  <c r="Q3634" i="17"/>
  <c r="P3634" i="17"/>
  <c r="O3634" i="17"/>
  <c r="N3634" i="17"/>
  <c r="R3633" i="17"/>
  <c r="P3633" i="17"/>
  <c r="O3633" i="17"/>
  <c r="N3633" i="17"/>
  <c r="R3632" i="17"/>
  <c r="P3632" i="17"/>
  <c r="O3632" i="17"/>
  <c r="N3632" i="17"/>
  <c r="R3631" i="17"/>
  <c r="P3631" i="17"/>
  <c r="O3631" i="17"/>
  <c r="N3631" i="17"/>
  <c r="R3630" i="17"/>
  <c r="Q3630" i="17"/>
  <c r="P3630" i="17"/>
  <c r="O3630" i="17"/>
  <c r="N3630" i="17"/>
  <c r="R3629" i="17"/>
  <c r="Q3629" i="17"/>
  <c r="P3629" i="17"/>
  <c r="O3629" i="17"/>
  <c r="N3629" i="17"/>
  <c r="R3628" i="17"/>
  <c r="P3628" i="17"/>
  <c r="O3628" i="17"/>
  <c r="N3628" i="17"/>
  <c r="R3627" i="17"/>
  <c r="P3627" i="17"/>
  <c r="O3627" i="17"/>
  <c r="N3627" i="17"/>
  <c r="R3626" i="17"/>
  <c r="P3626" i="17"/>
  <c r="O3626" i="17"/>
  <c r="N3626" i="17"/>
  <c r="R3625" i="17"/>
  <c r="P3625" i="17"/>
  <c r="O3625" i="17"/>
  <c r="N3625" i="17"/>
  <c r="R3624" i="17"/>
  <c r="Q3624" i="17"/>
  <c r="P3624" i="17"/>
  <c r="O3624" i="17"/>
  <c r="N3624" i="17"/>
  <c r="R3623" i="17"/>
  <c r="Q3623" i="17"/>
  <c r="P3623" i="17"/>
  <c r="O3623" i="17"/>
  <c r="N3623" i="17"/>
  <c r="R3622" i="17"/>
  <c r="Q3622" i="17"/>
  <c r="P3622" i="17"/>
  <c r="O3622" i="17"/>
  <c r="N3622" i="17"/>
  <c r="R3621" i="17"/>
  <c r="Q3621" i="17"/>
  <c r="P3621" i="17"/>
  <c r="O3621" i="17"/>
  <c r="N3621" i="17"/>
  <c r="R3620" i="17"/>
  <c r="Q3620" i="17"/>
  <c r="P3620" i="17"/>
  <c r="O3620" i="17"/>
  <c r="N3620" i="17"/>
  <c r="AI3619" i="17"/>
  <c r="R3619" i="17"/>
  <c r="AI3618" i="17"/>
  <c r="R3617" i="17"/>
  <c r="P3617" i="17"/>
  <c r="O3617" i="17"/>
  <c r="N3617" i="17"/>
  <c r="AI3616" i="17"/>
  <c r="R3616" i="17"/>
  <c r="R3615" i="17"/>
  <c r="Q3615" i="17"/>
  <c r="P3615" i="17"/>
  <c r="O3615" i="17"/>
  <c r="N3615" i="17"/>
  <c r="R3614" i="17"/>
  <c r="Q3614" i="17"/>
  <c r="P3614" i="17"/>
  <c r="O3614" i="17"/>
  <c r="N3614" i="17"/>
  <c r="R3613" i="17"/>
  <c r="Q3613" i="17"/>
  <c r="P3613" i="17"/>
  <c r="O3613" i="17"/>
  <c r="N3613" i="17"/>
  <c r="R3612" i="17"/>
  <c r="Q3612" i="17"/>
  <c r="P3612" i="17"/>
  <c r="O3612" i="17"/>
  <c r="N3612" i="17"/>
  <c r="R3611" i="17"/>
  <c r="Q3611" i="17"/>
  <c r="P3611" i="17"/>
  <c r="O3611" i="17"/>
  <c r="N3611" i="17"/>
  <c r="AI3610" i="17"/>
  <c r="R3610" i="17"/>
  <c r="R3609" i="17"/>
  <c r="Q3609" i="17"/>
  <c r="P3609" i="17"/>
  <c r="O3609" i="17"/>
  <c r="N3609" i="17"/>
  <c r="R3608" i="17"/>
  <c r="Q3608" i="17"/>
  <c r="P3608" i="17"/>
  <c r="O3608" i="17"/>
  <c r="N3608" i="17"/>
  <c r="R3607" i="17"/>
  <c r="Q3607" i="17"/>
  <c r="P3607" i="17"/>
  <c r="O3607" i="17"/>
  <c r="N3607" i="17"/>
  <c r="R3606" i="17"/>
  <c r="Q3606" i="17"/>
  <c r="P3606" i="17"/>
  <c r="O3606" i="17"/>
  <c r="N3606" i="17"/>
  <c r="R3605" i="17"/>
  <c r="Q3605" i="17"/>
  <c r="P3605" i="17"/>
  <c r="O3605" i="17"/>
  <c r="N3605" i="17"/>
  <c r="R3604" i="17"/>
  <c r="Q3604" i="17"/>
  <c r="P3604" i="17"/>
  <c r="O3604" i="17"/>
  <c r="N3604" i="17"/>
  <c r="R3603" i="17"/>
  <c r="Q3603" i="17"/>
  <c r="P3603" i="17"/>
  <c r="O3603" i="17"/>
  <c r="N3603" i="17"/>
  <c r="R3602" i="17"/>
  <c r="P3602" i="17"/>
  <c r="O3602" i="17"/>
  <c r="N3602" i="17"/>
  <c r="R3601" i="17"/>
  <c r="Q3601" i="17"/>
  <c r="P3601" i="17"/>
  <c r="O3601" i="17"/>
  <c r="N3601" i="17"/>
  <c r="R3600" i="17"/>
  <c r="Q3600" i="17"/>
  <c r="P3600" i="17"/>
  <c r="O3600" i="17"/>
  <c r="N3600" i="17"/>
  <c r="R3599" i="17"/>
  <c r="Q3599" i="17"/>
  <c r="P3599" i="17"/>
  <c r="O3599" i="17"/>
  <c r="N3599" i="17"/>
  <c r="R3598" i="17"/>
  <c r="Q3598" i="17"/>
  <c r="P3598" i="17"/>
  <c r="O3598" i="17"/>
  <c r="N3598" i="17"/>
  <c r="R3597" i="17"/>
  <c r="P3597" i="17"/>
  <c r="O3597" i="17"/>
  <c r="N3597" i="17"/>
  <c r="R3596" i="17"/>
  <c r="Q3596" i="17"/>
  <c r="P3596" i="17"/>
  <c r="O3596" i="17"/>
  <c r="N3596" i="17"/>
  <c r="R3595" i="17"/>
  <c r="Q3595" i="17"/>
  <c r="P3595" i="17"/>
  <c r="O3595" i="17"/>
  <c r="N3595" i="17"/>
  <c r="R3594" i="17"/>
  <c r="Q3594" i="17"/>
  <c r="P3594" i="17"/>
  <c r="O3594" i="17"/>
  <c r="N3594" i="17"/>
  <c r="R3593" i="17"/>
  <c r="Q3593" i="17"/>
  <c r="P3593" i="17"/>
  <c r="O3593" i="17"/>
  <c r="N3593" i="17"/>
  <c r="R3592" i="17"/>
  <c r="Q3592" i="17"/>
  <c r="P3592" i="17"/>
  <c r="O3592" i="17"/>
  <c r="N3592" i="17"/>
  <c r="R3591" i="17"/>
  <c r="Q3591" i="17"/>
  <c r="P3591" i="17"/>
  <c r="O3591" i="17"/>
  <c r="N3591" i="17"/>
  <c r="R3590" i="17"/>
  <c r="P3590" i="17"/>
  <c r="O3590" i="17"/>
  <c r="N3590" i="17"/>
  <c r="R3589" i="17"/>
  <c r="Q3589" i="17"/>
  <c r="P3589" i="17"/>
  <c r="O3589" i="17"/>
  <c r="N3589" i="17"/>
  <c r="R3588" i="17"/>
  <c r="Q3588" i="17"/>
  <c r="P3588" i="17"/>
  <c r="O3588" i="17"/>
  <c r="N3588" i="17"/>
  <c r="R3587" i="17"/>
  <c r="Q3587" i="17"/>
  <c r="P3587" i="17"/>
  <c r="O3587" i="17"/>
  <c r="N3587" i="17"/>
  <c r="R3586" i="17"/>
  <c r="Q3586" i="17"/>
  <c r="P3586" i="17"/>
  <c r="O3586" i="17"/>
  <c r="N3586" i="17"/>
  <c r="R3585" i="17"/>
  <c r="Q3585" i="17"/>
  <c r="P3585" i="17"/>
  <c r="O3585" i="17"/>
  <c r="N3585" i="17"/>
  <c r="R3584" i="17"/>
  <c r="Q3584" i="17"/>
  <c r="P3584" i="17"/>
  <c r="O3584" i="17"/>
  <c r="N3584" i="17"/>
  <c r="R3583" i="17"/>
  <c r="Q3583" i="17"/>
  <c r="P3583" i="17"/>
  <c r="O3583" i="17"/>
  <c r="N3583" i="17"/>
  <c r="R3582" i="17"/>
  <c r="Q3582" i="17"/>
  <c r="P3582" i="17"/>
  <c r="O3582" i="17"/>
  <c r="N3582" i="17"/>
  <c r="R3581" i="17"/>
  <c r="Q3581" i="17"/>
  <c r="P3581" i="17"/>
  <c r="O3581" i="17"/>
  <c r="N3581" i="17"/>
  <c r="R3580" i="17"/>
  <c r="Q3580" i="17"/>
  <c r="P3580" i="17"/>
  <c r="O3580" i="17"/>
  <c r="N3580" i="17"/>
  <c r="R3579" i="17"/>
  <c r="Q3579" i="17"/>
  <c r="P3579" i="17"/>
  <c r="O3579" i="17"/>
  <c r="N3579" i="17"/>
  <c r="R3578" i="17"/>
  <c r="P3578" i="17"/>
  <c r="O3578" i="17"/>
  <c r="N3578" i="17"/>
  <c r="R3577" i="17"/>
  <c r="P3577" i="17"/>
  <c r="O3577" i="17"/>
  <c r="N3577" i="17"/>
  <c r="R3576" i="17"/>
  <c r="Q3576" i="17"/>
  <c r="P3576" i="17"/>
  <c r="O3576" i="17"/>
  <c r="N3576" i="17"/>
  <c r="R3575" i="17"/>
  <c r="Q3575" i="17"/>
  <c r="P3575" i="17"/>
  <c r="O3575" i="17"/>
  <c r="N3575" i="17"/>
  <c r="R3574" i="17"/>
  <c r="Q3574" i="17"/>
  <c r="P3574" i="17"/>
  <c r="O3574" i="17"/>
  <c r="N3574" i="17"/>
  <c r="R3573" i="17"/>
  <c r="Q3573" i="17"/>
  <c r="P3573" i="17"/>
  <c r="O3573" i="17"/>
  <c r="N3573" i="17"/>
  <c r="R3572" i="17"/>
  <c r="Q3572" i="17"/>
  <c r="P3572" i="17"/>
  <c r="O3572" i="17"/>
  <c r="N3572" i="17"/>
  <c r="R3571" i="17"/>
  <c r="Q3571" i="17"/>
  <c r="P3571" i="17"/>
  <c r="O3571" i="17"/>
  <c r="N3571" i="17"/>
  <c r="R3570" i="17"/>
  <c r="Q3570" i="17"/>
  <c r="P3570" i="17"/>
  <c r="O3570" i="17"/>
  <c r="N3570" i="17"/>
  <c r="AI3569" i="17"/>
  <c r="R3569" i="17"/>
  <c r="R3568" i="17"/>
  <c r="P3568" i="17"/>
  <c r="O3568" i="17"/>
  <c r="N3568" i="17"/>
  <c r="R3567" i="17"/>
  <c r="P3567" i="17"/>
  <c r="O3567" i="17"/>
  <c r="N3567" i="17"/>
  <c r="R3566" i="17"/>
  <c r="Q3566" i="17"/>
  <c r="P3566" i="17"/>
  <c r="O3566" i="17"/>
  <c r="N3566" i="17"/>
  <c r="R3565" i="17"/>
  <c r="Q3565" i="17"/>
  <c r="P3565" i="17"/>
  <c r="O3565" i="17"/>
  <c r="N3565" i="17"/>
  <c r="R3564" i="17"/>
  <c r="Q3564" i="17"/>
  <c r="P3564" i="17"/>
  <c r="O3564" i="17"/>
  <c r="N3564" i="17"/>
  <c r="R3563" i="17"/>
  <c r="P3563" i="17"/>
  <c r="O3563" i="17"/>
  <c r="N3563" i="17"/>
  <c r="R3562" i="17"/>
  <c r="Q3562" i="17"/>
  <c r="P3562" i="17"/>
  <c r="O3562" i="17"/>
  <c r="N3562" i="17"/>
  <c r="R3561" i="17"/>
  <c r="Q3561" i="17"/>
  <c r="P3561" i="17"/>
  <c r="O3561" i="17"/>
  <c r="N3561" i="17"/>
  <c r="R3560" i="17"/>
  <c r="Q3560" i="17"/>
  <c r="P3560" i="17"/>
  <c r="O3560" i="17"/>
  <c r="N3560" i="17"/>
  <c r="R3559" i="17"/>
  <c r="Q3559" i="17"/>
  <c r="P3559" i="17"/>
  <c r="O3559" i="17"/>
  <c r="N3559" i="17"/>
  <c r="R3558" i="17"/>
  <c r="Q3558" i="17"/>
  <c r="P3558" i="17"/>
  <c r="O3558" i="17"/>
  <c r="N3558" i="17"/>
  <c r="R3557" i="17"/>
  <c r="Q3557" i="17"/>
  <c r="P3557" i="17"/>
  <c r="O3557" i="17"/>
  <c r="N3557" i="17"/>
  <c r="R3556" i="17"/>
  <c r="Q3556" i="17"/>
  <c r="P3556" i="17"/>
  <c r="O3556" i="17"/>
  <c r="N3556" i="17"/>
  <c r="AI3555" i="17"/>
  <c r="R3555" i="17"/>
  <c r="R3552" i="17"/>
  <c r="Q3552" i="17"/>
  <c r="P3552" i="17"/>
  <c r="O3552" i="17"/>
  <c r="N3552" i="17"/>
  <c r="R3551" i="17"/>
  <c r="Q3551" i="17"/>
  <c r="P3551" i="17"/>
  <c r="O3551" i="17"/>
  <c r="N3551" i="17"/>
  <c r="R3550" i="17"/>
  <c r="P3550" i="17"/>
  <c r="O3550" i="17"/>
  <c r="N3550" i="17"/>
  <c r="R3549" i="17"/>
  <c r="Q3549" i="17"/>
  <c r="P3549" i="17"/>
  <c r="O3549" i="17"/>
  <c r="N3549" i="17"/>
  <c r="R3548" i="17"/>
  <c r="Q3548" i="17"/>
  <c r="P3548" i="17"/>
  <c r="O3548" i="17"/>
  <c r="N3548" i="17"/>
  <c r="R3547" i="17"/>
  <c r="Q3547" i="17"/>
  <c r="P3547" i="17"/>
  <c r="O3547" i="17"/>
  <c r="N3547" i="17"/>
  <c r="R3546" i="17"/>
  <c r="Q3546" i="17"/>
  <c r="P3546" i="17"/>
  <c r="O3546" i="17"/>
  <c r="N3546" i="17"/>
  <c r="R3545" i="17"/>
  <c r="Q3545" i="17"/>
  <c r="P3545" i="17"/>
  <c r="O3545" i="17"/>
  <c r="N3545" i="17"/>
  <c r="R3544" i="17"/>
  <c r="Q3544" i="17"/>
  <c r="P3544" i="17"/>
  <c r="O3544" i="17"/>
  <c r="N3544" i="17"/>
  <c r="R3543" i="17"/>
  <c r="Q3543" i="17"/>
  <c r="P3543" i="17"/>
  <c r="O3543" i="17"/>
  <c r="N3543" i="17"/>
  <c r="R3542" i="17"/>
  <c r="Q3542" i="17"/>
  <c r="P3542" i="17"/>
  <c r="O3542" i="17"/>
  <c r="N3542" i="17"/>
  <c r="R3541" i="17"/>
  <c r="Q3541" i="17"/>
  <c r="P3541" i="17"/>
  <c r="O3541" i="17"/>
  <c r="N3541" i="17"/>
  <c r="R3540" i="17"/>
  <c r="Q3540" i="17"/>
  <c r="P3540" i="17"/>
  <c r="O3540" i="17"/>
  <c r="N3540" i="17"/>
  <c r="R3539" i="17"/>
  <c r="Q3539" i="17"/>
  <c r="P3539" i="17"/>
  <c r="O3539" i="17"/>
  <c r="N3539" i="17"/>
  <c r="R3538" i="17"/>
  <c r="Q3538" i="17"/>
  <c r="P3538" i="17"/>
  <c r="O3538" i="17"/>
  <c r="N3538" i="17"/>
  <c r="R3537" i="17"/>
  <c r="Q3537" i="17"/>
  <c r="P3537" i="17"/>
  <c r="O3537" i="17"/>
  <c r="N3537" i="17"/>
  <c r="R3536" i="17"/>
  <c r="Q3536" i="17"/>
  <c r="P3536" i="17"/>
  <c r="O3536" i="17"/>
  <c r="N3536" i="17"/>
  <c r="R3535" i="17"/>
  <c r="Q3535" i="17"/>
  <c r="P3535" i="17"/>
  <c r="O3535" i="17"/>
  <c r="N3535" i="17"/>
  <c r="R3534" i="17"/>
  <c r="P3534" i="17"/>
  <c r="O3534" i="17"/>
  <c r="N3534" i="17"/>
  <c r="AI3533" i="17"/>
  <c r="R3533" i="17"/>
  <c r="R3532" i="17"/>
  <c r="P3532" i="17"/>
  <c r="O3532" i="17"/>
  <c r="N3532" i="17"/>
  <c r="R3531" i="17"/>
  <c r="Q3531" i="17"/>
  <c r="P3531" i="17"/>
  <c r="O3531" i="17"/>
  <c r="N3531" i="17"/>
  <c r="R3530" i="17"/>
  <c r="P3530" i="17"/>
  <c r="O3530" i="17"/>
  <c r="N3530" i="17"/>
  <c r="R3529" i="17"/>
  <c r="Q3529" i="17"/>
  <c r="P3529" i="17"/>
  <c r="O3529" i="17"/>
  <c r="N3529" i="17"/>
  <c r="R3528" i="17"/>
  <c r="Q3528" i="17"/>
  <c r="P3528" i="17"/>
  <c r="O3528" i="17"/>
  <c r="N3528" i="17"/>
  <c r="R3527" i="17"/>
  <c r="Q3527" i="17"/>
  <c r="P3527" i="17"/>
  <c r="O3527" i="17"/>
  <c r="N3527" i="17"/>
  <c r="R3526" i="17"/>
  <c r="P3526" i="17"/>
  <c r="O3526" i="17"/>
  <c r="N3526" i="17"/>
  <c r="R3525" i="17"/>
  <c r="Q3525" i="17"/>
  <c r="P3525" i="17"/>
  <c r="O3525" i="17"/>
  <c r="N3525" i="17"/>
  <c r="R3524" i="17"/>
  <c r="Q3524" i="17"/>
  <c r="P3524" i="17"/>
  <c r="O3524" i="17"/>
  <c r="N3524" i="17"/>
  <c r="R3523" i="17"/>
  <c r="Q3523" i="17"/>
  <c r="P3523" i="17"/>
  <c r="O3523" i="17"/>
  <c r="N3523" i="17"/>
  <c r="R3522" i="17"/>
  <c r="Q3522" i="17"/>
  <c r="P3522" i="17"/>
  <c r="O3522" i="17"/>
  <c r="N3522" i="17"/>
  <c r="R3521" i="17"/>
  <c r="Q3521" i="17"/>
  <c r="P3521" i="17"/>
  <c r="O3521" i="17"/>
  <c r="N3521" i="17"/>
  <c r="R3520" i="17"/>
  <c r="Q3520" i="17"/>
  <c r="P3520" i="17"/>
  <c r="O3520" i="17"/>
  <c r="N3520" i="17"/>
  <c r="R3519" i="17"/>
  <c r="Q3519" i="17"/>
  <c r="P3519" i="17"/>
  <c r="O3519" i="17"/>
  <c r="N3519" i="17"/>
  <c r="R3518" i="17"/>
  <c r="Q3518" i="17"/>
  <c r="P3518" i="17"/>
  <c r="O3518" i="17"/>
  <c r="N3518" i="17"/>
  <c r="R3517" i="17"/>
  <c r="Q3517" i="17"/>
  <c r="P3517" i="17"/>
  <c r="O3517" i="17"/>
  <c r="N3517" i="17"/>
  <c r="R3516" i="17"/>
  <c r="Q3516" i="17"/>
  <c r="P3516" i="17"/>
  <c r="O3516" i="17"/>
  <c r="N3516" i="17"/>
  <c r="R3515" i="17"/>
  <c r="Q3515" i="17"/>
  <c r="P3515" i="17"/>
  <c r="O3515" i="17"/>
  <c r="N3515" i="17"/>
  <c r="R3514" i="17"/>
  <c r="Q3514" i="17"/>
  <c r="P3514" i="17"/>
  <c r="O3514" i="17"/>
  <c r="N3514" i="17"/>
  <c r="R3513" i="17"/>
  <c r="Q3513" i="17"/>
  <c r="P3513" i="17"/>
  <c r="O3513" i="17"/>
  <c r="N3513" i="17"/>
  <c r="R3512" i="17"/>
  <c r="Q3512" i="17"/>
  <c r="P3512" i="17"/>
  <c r="O3512" i="17"/>
  <c r="N3512" i="17"/>
  <c r="R3511" i="17"/>
  <c r="Q3511" i="17"/>
  <c r="P3511" i="17"/>
  <c r="O3511" i="17"/>
  <c r="N3511" i="17"/>
  <c r="R3510" i="17"/>
  <c r="Q3510" i="17"/>
  <c r="P3510" i="17"/>
  <c r="O3510" i="17"/>
  <c r="N3510" i="17"/>
  <c r="R3509" i="17"/>
  <c r="Q3509" i="17"/>
  <c r="P3509" i="17"/>
  <c r="O3509" i="17"/>
  <c r="N3509" i="17"/>
  <c r="R3508" i="17"/>
  <c r="Q3508" i="17"/>
  <c r="P3508" i="17"/>
  <c r="O3508" i="17"/>
  <c r="N3508" i="17"/>
  <c r="R3507" i="17"/>
  <c r="Q3507" i="17"/>
  <c r="P3507" i="17"/>
  <c r="O3507" i="17"/>
  <c r="N3507" i="17"/>
  <c r="R3506" i="17"/>
  <c r="Q3506" i="17"/>
  <c r="P3506" i="17"/>
  <c r="O3506" i="17"/>
  <c r="N3506" i="17"/>
  <c r="R3505" i="17"/>
  <c r="Q3505" i="17"/>
  <c r="P3505" i="17"/>
  <c r="O3505" i="17"/>
  <c r="N3505" i="17"/>
  <c r="R3504" i="17"/>
  <c r="Q3504" i="17"/>
  <c r="P3504" i="17"/>
  <c r="O3504" i="17"/>
  <c r="N3504" i="17"/>
  <c r="R3503" i="17"/>
  <c r="Q3503" i="17"/>
  <c r="P3503" i="17"/>
  <c r="O3503" i="17"/>
  <c r="N3503" i="17"/>
  <c r="R3502" i="17"/>
  <c r="Q3502" i="17"/>
  <c r="P3502" i="17"/>
  <c r="O3502" i="17"/>
  <c r="N3502" i="17"/>
  <c r="R3501" i="17"/>
  <c r="Q3501" i="17"/>
  <c r="P3501" i="17"/>
  <c r="O3501" i="17"/>
  <c r="N3501" i="17"/>
  <c r="R3500" i="17"/>
  <c r="Q3500" i="17"/>
  <c r="P3500" i="17"/>
  <c r="O3500" i="17"/>
  <c r="N3500" i="17"/>
  <c r="R3499" i="17"/>
  <c r="Q3499" i="17"/>
  <c r="P3499" i="17"/>
  <c r="O3499" i="17"/>
  <c r="N3499" i="17"/>
  <c r="R3498" i="17"/>
  <c r="Q3498" i="17"/>
  <c r="P3498" i="17"/>
  <c r="O3498" i="17"/>
  <c r="N3498" i="17"/>
  <c r="R3497" i="17"/>
  <c r="P3497" i="17"/>
  <c r="O3497" i="17"/>
  <c r="N3497" i="17"/>
  <c r="R3496" i="17"/>
  <c r="Q3496" i="17"/>
  <c r="P3496" i="17"/>
  <c r="O3496" i="17"/>
  <c r="N3496" i="17"/>
  <c r="R3495" i="17"/>
  <c r="Q3495" i="17"/>
  <c r="P3495" i="17"/>
  <c r="O3495" i="17"/>
  <c r="N3495" i="17"/>
  <c r="R3494" i="17"/>
  <c r="Q3494" i="17"/>
  <c r="P3494" i="17"/>
  <c r="O3494" i="17"/>
  <c r="N3494" i="17"/>
  <c r="R3493" i="17"/>
  <c r="P3493" i="17"/>
  <c r="O3493" i="17"/>
  <c r="N3493" i="17"/>
  <c r="R3492" i="17"/>
  <c r="P3492" i="17"/>
  <c r="O3492" i="17"/>
  <c r="N3492" i="17"/>
  <c r="R3491" i="17"/>
  <c r="Q3491" i="17"/>
  <c r="P3491" i="17"/>
  <c r="O3491" i="17"/>
  <c r="N3491" i="17"/>
  <c r="R3490" i="17"/>
  <c r="Q3490" i="17"/>
  <c r="P3490" i="17"/>
  <c r="O3490" i="17"/>
  <c r="N3490" i="17"/>
  <c r="R3489" i="17"/>
  <c r="Q3489" i="17"/>
  <c r="P3489" i="17"/>
  <c r="O3489" i="17"/>
  <c r="N3489" i="17"/>
  <c r="R3488" i="17"/>
  <c r="Q3488" i="17"/>
  <c r="P3488" i="17"/>
  <c r="O3488" i="17"/>
  <c r="N3488" i="17"/>
  <c r="R3487" i="17"/>
  <c r="Q3487" i="17"/>
  <c r="P3487" i="17"/>
  <c r="O3487" i="17"/>
  <c r="N3487" i="17"/>
  <c r="R3486" i="17"/>
  <c r="Q3486" i="17"/>
  <c r="P3486" i="17"/>
  <c r="O3486" i="17"/>
  <c r="N3486" i="17"/>
  <c r="R3485" i="17"/>
  <c r="P3485" i="17"/>
  <c r="O3485" i="17"/>
  <c r="N3485" i="17"/>
  <c r="AI3484" i="17"/>
  <c r="R3484" i="17"/>
  <c r="R3482" i="17"/>
  <c r="Q3482" i="17"/>
  <c r="P3482" i="17"/>
  <c r="O3482" i="17"/>
  <c r="N3482" i="17"/>
  <c r="R3481" i="17"/>
  <c r="P3481" i="17"/>
  <c r="O3481" i="17"/>
  <c r="N3481" i="17"/>
  <c r="R3480" i="17"/>
  <c r="P3480" i="17"/>
  <c r="O3480" i="17"/>
  <c r="N3480" i="17"/>
  <c r="R3479" i="17"/>
  <c r="Q3479" i="17"/>
  <c r="P3479" i="17"/>
  <c r="O3479" i="17"/>
  <c r="N3479" i="17"/>
  <c r="R3478" i="17"/>
  <c r="Q3478" i="17"/>
  <c r="P3478" i="17"/>
  <c r="O3478" i="17"/>
  <c r="N3478" i="17"/>
  <c r="AI3475" i="17"/>
  <c r="R3475" i="17"/>
  <c r="R3474" i="17"/>
  <c r="Q3474" i="17"/>
  <c r="P3474" i="17"/>
  <c r="O3474" i="17"/>
  <c r="N3474" i="17"/>
  <c r="R3473" i="17"/>
  <c r="P3473" i="17"/>
  <c r="O3473" i="17"/>
  <c r="N3473" i="17"/>
  <c r="R3472" i="17"/>
  <c r="P3472" i="17"/>
  <c r="O3472" i="17"/>
  <c r="N3472" i="17"/>
  <c r="R3471" i="17"/>
  <c r="Q3471" i="17"/>
  <c r="P3471" i="17"/>
  <c r="O3471" i="17"/>
  <c r="N3471" i="17"/>
  <c r="AI3470" i="17"/>
  <c r="R3470" i="17"/>
  <c r="AI3469" i="17"/>
  <c r="R3468" i="17"/>
  <c r="P3468" i="17"/>
  <c r="O3468" i="17"/>
  <c r="N3468" i="17"/>
  <c r="R3467" i="17"/>
  <c r="Q3467" i="17"/>
  <c r="P3467" i="17"/>
  <c r="O3467" i="17"/>
  <c r="N3467" i="17"/>
  <c r="R3466" i="17"/>
  <c r="Q3466" i="17"/>
  <c r="P3466" i="17"/>
  <c r="O3466" i="17"/>
  <c r="N3466" i="17"/>
  <c r="R3465" i="17"/>
  <c r="P3465" i="17"/>
  <c r="O3465" i="17"/>
  <c r="N3465" i="17"/>
  <c r="R3464" i="17"/>
  <c r="P3464" i="17"/>
  <c r="O3464" i="17"/>
  <c r="N3464" i="17"/>
  <c r="R3463" i="17"/>
  <c r="P3463" i="17"/>
  <c r="O3463" i="17"/>
  <c r="N3463" i="17"/>
  <c r="R3462" i="17"/>
  <c r="Q3462" i="17"/>
  <c r="P3462" i="17"/>
  <c r="O3462" i="17"/>
  <c r="N3462" i="17"/>
  <c r="R3461" i="17"/>
  <c r="Q3461" i="17"/>
  <c r="P3461" i="17"/>
  <c r="O3461" i="17"/>
  <c r="N3461" i="17"/>
  <c r="R3460" i="17"/>
  <c r="Q3460" i="17"/>
  <c r="P3460" i="17"/>
  <c r="O3460" i="17"/>
  <c r="N3460" i="17"/>
  <c r="R3459" i="17"/>
  <c r="Q3459" i="17"/>
  <c r="P3459" i="17"/>
  <c r="O3459" i="17"/>
  <c r="N3459" i="17"/>
  <c r="R3458" i="17"/>
  <c r="P3458" i="17"/>
  <c r="O3458" i="17"/>
  <c r="N3458" i="17"/>
  <c r="R3457" i="17"/>
  <c r="Q3457" i="17"/>
  <c r="P3457" i="17"/>
  <c r="O3457" i="17"/>
  <c r="N3457" i="17"/>
  <c r="R3456" i="17"/>
  <c r="P3456" i="17"/>
  <c r="O3456" i="17"/>
  <c r="N3456" i="17"/>
  <c r="R3455" i="17"/>
  <c r="P3455" i="17"/>
  <c r="O3455" i="17"/>
  <c r="N3455" i="17"/>
  <c r="R3454" i="17"/>
  <c r="P3454" i="17"/>
  <c r="O3454" i="17"/>
  <c r="N3454" i="17"/>
  <c r="R3453" i="17"/>
  <c r="P3453" i="17"/>
  <c r="O3453" i="17"/>
  <c r="N3453" i="17"/>
  <c r="R3452" i="17"/>
  <c r="Q3452" i="17"/>
  <c r="P3452" i="17"/>
  <c r="O3452" i="17"/>
  <c r="N3452" i="17"/>
  <c r="R3451" i="17"/>
  <c r="P3451" i="17"/>
  <c r="O3451" i="17"/>
  <c r="N3451" i="17"/>
  <c r="R3450" i="17"/>
  <c r="P3450" i="17"/>
  <c r="O3450" i="17"/>
  <c r="N3450" i="17"/>
  <c r="R3449" i="17"/>
  <c r="P3449" i="17"/>
  <c r="O3449" i="17"/>
  <c r="N3449" i="17"/>
  <c r="R3448" i="17"/>
  <c r="P3448" i="17"/>
  <c r="O3448" i="17"/>
  <c r="N3448" i="17"/>
  <c r="R3447" i="17"/>
  <c r="P3447" i="17"/>
  <c r="O3447" i="17"/>
  <c r="N3447" i="17"/>
  <c r="R3446" i="17"/>
  <c r="Q3446" i="17"/>
  <c r="P3446" i="17"/>
  <c r="O3446" i="17"/>
  <c r="N3446" i="17"/>
  <c r="R3445" i="17"/>
  <c r="P3445" i="17"/>
  <c r="O3445" i="17"/>
  <c r="N3445" i="17"/>
  <c r="R3444" i="17"/>
  <c r="P3444" i="17"/>
  <c r="O3444" i="17"/>
  <c r="N3444" i="17"/>
  <c r="R3443" i="17"/>
  <c r="P3443" i="17"/>
  <c r="O3443" i="17"/>
  <c r="N3443" i="17"/>
  <c r="R3442" i="17"/>
  <c r="P3442" i="17"/>
  <c r="O3442" i="17"/>
  <c r="N3442" i="17"/>
  <c r="R3441" i="17"/>
  <c r="P3441" i="17"/>
  <c r="O3441" i="17"/>
  <c r="N3441" i="17"/>
  <c r="R3440" i="17"/>
  <c r="P3440" i="17"/>
  <c r="O3440" i="17"/>
  <c r="N3440" i="17"/>
  <c r="R3439" i="17"/>
  <c r="P3439" i="17"/>
  <c r="O3439" i="17"/>
  <c r="N3439" i="17"/>
  <c r="R3438" i="17"/>
  <c r="P3438" i="17"/>
  <c r="O3438" i="17"/>
  <c r="N3438" i="17"/>
  <c r="R3437" i="17"/>
  <c r="P3437" i="17"/>
  <c r="O3437" i="17"/>
  <c r="N3437" i="17"/>
  <c r="R3436" i="17"/>
  <c r="P3436" i="17"/>
  <c r="O3436" i="17"/>
  <c r="N3436" i="17"/>
  <c r="R3435" i="17"/>
  <c r="P3435" i="17"/>
  <c r="O3435" i="17"/>
  <c r="N3435" i="17"/>
  <c r="R3434" i="17"/>
  <c r="P3434" i="17"/>
  <c r="O3434" i="17"/>
  <c r="N3434" i="17"/>
  <c r="L3434" i="17"/>
  <c r="F75" i="39" s="1"/>
  <c r="C75" i="39" s="1"/>
  <c r="D75" i="39" s="1"/>
  <c r="E75" i="39" s="1"/>
  <c r="E75" i="30" s="1"/>
  <c r="R3433" i="17"/>
  <c r="Q3433" i="17"/>
  <c r="P3433" i="17"/>
  <c r="O3433" i="17"/>
  <c r="N3433" i="17"/>
  <c r="L3433" i="17"/>
  <c r="R3432" i="17"/>
  <c r="P3432" i="17"/>
  <c r="O3432" i="17"/>
  <c r="N3432" i="17"/>
  <c r="L3432" i="17"/>
  <c r="F74" i="39" s="1"/>
  <c r="C74" i="39" s="1"/>
  <c r="D74" i="39" s="1"/>
  <c r="E74" i="39" s="1"/>
  <c r="E74" i="30" s="1"/>
  <c r="R3431" i="17"/>
  <c r="P3431" i="17"/>
  <c r="O3431" i="17"/>
  <c r="N3431" i="17"/>
  <c r="L3431" i="17"/>
  <c r="R3430" i="17"/>
  <c r="P3430" i="17"/>
  <c r="O3430" i="17"/>
  <c r="N3430" i="17"/>
  <c r="L3430" i="17"/>
  <c r="F73" i="39" s="1"/>
  <c r="C73" i="39" s="1"/>
  <c r="D73" i="39" s="1"/>
  <c r="E73" i="39" s="1"/>
  <c r="E73" i="30" s="1"/>
  <c r="R3429" i="17"/>
  <c r="P3429" i="17"/>
  <c r="O3429" i="17"/>
  <c r="N3429" i="17"/>
  <c r="L3429" i="17"/>
  <c r="R3428" i="17"/>
  <c r="P3428" i="17"/>
  <c r="O3428" i="17"/>
  <c r="N3428" i="17"/>
  <c r="L3428" i="17"/>
  <c r="R3427" i="17"/>
  <c r="Q3427" i="17"/>
  <c r="P3427" i="17"/>
  <c r="O3427" i="17"/>
  <c r="N3427" i="17"/>
  <c r="L3427" i="17"/>
  <c r="R3426" i="17"/>
  <c r="Q3426" i="17"/>
  <c r="P3426" i="17"/>
  <c r="O3426" i="17"/>
  <c r="N3426" i="17"/>
  <c r="L3426" i="17"/>
  <c r="R3425" i="17"/>
  <c r="Q3425" i="17"/>
  <c r="P3425" i="17"/>
  <c r="O3425" i="17"/>
  <c r="N3425" i="17"/>
  <c r="L3425" i="17"/>
  <c r="R3424" i="17"/>
  <c r="Q3424" i="17"/>
  <c r="P3424" i="17"/>
  <c r="O3424" i="17"/>
  <c r="N3424" i="17"/>
  <c r="L3424" i="17"/>
  <c r="R3423" i="17"/>
  <c r="P3423" i="17"/>
  <c r="O3423" i="17"/>
  <c r="N3423" i="17"/>
  <c r="R3422" i="17"/>
  <c r="P3422" i="17"/>
  <c r="O3422" i="17"/>
  <c r="N3422" i="17"/>
  <c r="R3421" i="17"/>
  <c r="Q3421" i="17"/>
  <c r="P3421" i="17"/>
  <c r="O3421" i="17"/>
  <c r="N3421" i="17"/>
  <c r="R3420" i="17"/>
  <c r="Q3420" i="17"/>
  <c r="P3420" i="17"/>
  <c r="O3420" i="17"/>
  <c r="N3420" i="17"/>
  <c r="R3419" i="17"/>
  <c r="P3419" i="17"/>
  <c r="O3419" i="17"/>
  <c r="N3419" i="17"/>
  <c r="R3418" i="17"/>
  <c r="Q3418" i="17"/>
  <c r="P3418" i="17"/>
  <c r="O3418" i="17"/>
  <c r="N3418" i="17"/>
  <c r="R3417" i="17"/>
  <c r="Q3417" i="17"/>
  <c r="P3417" i="17"/>
  <c r="O3417" i="17"/>
  <c r="N3417" i="17"/>
  <c r="R3416" i="17"/>
  <c r="Q3416" i="17"/>
  <c r="P3416" i="17"/>
  <c r="O3416" i="17"/>
  <c r="N3416" i="17"/>
  <c r="R3415" i="17"/>
  <c r="P3415" i="17"/>
  <c r="O3415" i="17"/>
  <c r="N3415" i="17"/>
  <c r="R3414" i="17"/>
  <c r="Q3414" i="17"/>
  <c r="P3414" i="17"/>
  <c r="O3414" i="17"/>
  <c r="N3414" i="17"/>
  <c r="R3413" i="17"/>
  <c r="Q3413" i="17"/>
  <c r="P3413" i="17"/>
  <c r="O3413" i="17"/>
  <c r="N3413" i="17"/>
  <c r="R3412" i="17"/>
  <c r="Q3412" i="17"/>
  <c r="P3412" i="17"/>
  <c r="O3412" i="17"/>
  <c r="N3412" i="17"/>
  <c r="R3411" i="17"/>
  <c r="Q3411" i="17"/>
  <c r="P3411" i="17"/>
  <c r="O3411" i="17"/>
  <c r="N3411" i="17"/>
  <c r="R3410" i="17"/>
  <c r="P3410" i="17"/>
  <c r="O3410" i="17"/>
  <c r="N3410" i="17"/>
  <c r="R3409" i="17"/>
  <c r="Q3409" i="17"/>
  <c r="P3409" i="17"/>
  <c r="O3409" i="17"/>
  <c r="N3409" i="17"/>
  <c r="R3408" i="17"/>
  <c r="P3408" i="17"/>
  <c r="O3408" i="17"/>
  <c r="N3408" i="17"/>
  <c r="R3407" i="17"/>
  <c r="Q3407" i="17"/>
  <c r="P3407" i="17"/>
  <c r="O3407" i="17"/>
  <c r="N3407" i="17"/>
  <c r="R3406" i="17"/>
  <c r="Q3406" i="17"/>
  <c r="P3406" i="17"/>
  <c r="O3406" i="17"/>
  <c r="N3406" i="17"/>
  <c r="AI3405" i="17"/>
  <c r="R3405" i="17"/>
  <c r="R3404" i="17"/>
  <c r="Q3404" i="17"/>
  <c r="P3404" i="17"/>
  <c r="O3404" i="17"/>
  <c r="N3404" i="17"/>
  <c r="R3403" i="17"/>
  <c r="Q3403" i="17"/>
  <c r="P3403" i="17"/>
  <c r="O3403" i="17"/>
  <c r="N3403" i="17"/>
  <c r="R3402" i="17"/>
  <c r="Q3402" i="17"/>
  <c r="P3402" i="17"/>
  <c r="O3402" i="17"/>
  <c r="N3402" i="17"/>
  <c r="R3401" i="17"/>
  <c r="Q3401" i="17"/>
  <c r="P3401" i="17"/>
  <c r="O3401" i="17"/>
  <c r="N3401" i="17"/>
  <c r="R3400" i="17"/>
  <c r="Q3400" i="17"/>
  <c r="P3400" i="17"/>
  <c r="O3400" i="17"/>
  <c r="N3400" i="17"/>
  <c r="R3399" i="17"/>
  <c r="Q3399" i="17"/>
  <c r="P3399" i="17"/>
  <c r="O3399" i="17"/>
  <c r="N3399" i="17"/>
  <c r="R3398" i="17"/>
  <c r="Q3398" i="17"/>
  <c r="P3398" i="17"/>
  <c r="O3398" i="17"/>
  <c r="N3398" i="17"/>
  <c r="AI3397" i="17"/>
  <c r="R3397" i="17"/>
  <c r="R3396" i="17"/>
  <c r="Q3396" i="17"/>
  <c r="P3396" i="17"/>
  <c r="O3396" i="17"/>
  <c r="N3396" i="17"/>
  <c r="R3395" i="17"/>
  <c r="Q3395" i="17"/>
  <c r="P3395" i="17"/>
  <c r="O3395" i="17"/>
  <c r="N3395" i="17"/>
  <c r="R3394" i="17"/>
  <c r="Q3394" i="17"/>
  <c r="P3394" i="17"/>
  <c r="O3394" i="17"/>
  <c r="N3394" i="17"/>
  <c r="R3393" i="17"/>
  <c r="Q3393" i="17"/>
  <c r="P3393" i="17"/>
  <c r="O3393" i="17"/>
  <c r="N3393" i="17"/>
  <c r="R3392" i="17"/>
  <c r="Q3392" i="17"/>
  <c r="P3392" i="17"/>
  <c r="O3392" i="17"/>
  <c r="N3392" i="17"/>
  <c r="R3391" i="17"/>
  <c r="P3391" i="17"/>
  <c r="O3391" i="17"/>
  <c r="N3391" i="17"/>
  <c r="R3390" i="17"/>
  <c r="P3390" i="17"/>
  <c r="O3390" i="17"/>
  <c r="N3390" i="17"/>
  <c r="R3389" i="17"/>
  <c r="Q3389" i="17"/>
  <c r="P3389" i="17"/>
  <c r="O3389" i="17"/>
  <c r="N3389" i="17"/>
  <c r="AI3388" i="17"/>
  <c r="R3388" i="17"/>
  <c r="R3387" i="17"/>
  <c r="Q3387" i="17"/>
  <c r="P3387" i="17"/>
  <c r="O3387" i="17"/>
  <c r="N3387" i="17"/>
  <c r="R3386" i="17"/>
  <c r="P3386" i="17"/>
  <c r="O3386" i="17"/>
  <c r="N3386" i="17"/>
  <c r="AI3385" i="17"/>
  <c r="R3385" i="17"/>
  <c r="R3384" i="17"/>
  <c r="P3384" i="17"/>
  <c r="O3384" i="17"/>
  <c r="N3384" i="17"/>
  <c r="R3383" i="17"/>
  <c r="P3383" i="17"/>
  <c r="O3383" i="17"/>
  <c r="N3383" i="17"/>
  <c r="R3382" i="17"/>
  <c r="P3382" i="17"/>
  <c r="O3382" i="17"/>
  <c r="N3382" i="17"/>
  <c r="R3381" i="17"/>
  <c r="P3381" i="17"/>
  <c r="O3381" i="17"/>
  <c r="N3381" i="17"/>
  <c r="AI3380" i="17"/>
  <c r="R3380" i="17"/>
  <c r="R3379" i="17"/>
  <c r="P3379" i="17"/>
  <c r="O3379" i="17"/>
  <c r="N3379" i="17"/>
  <c r="R3378" i="17"/>
  <c r="P3378" i="17"/>
  <c r="O3378" i="17"/>
  <c r="N3378" i="17"/>
  <c r="R3377" i="17"/>
  <c r="P3377" i="17"/>
  <c r="O3377" i="17"/>
  <c r="N3377" i="17"/>
  <c r="R3376" i="17"/>
  <c r="P3376" i="17"/>
  <c r="O3376" i="17"/>
  <c r="N3376" i="17"/>
  <c r="AI3375" i="17"/>
  <c r="R3375" i="17"/>
  <c r="R3374" i="17"/>
  <c r="P3374" i="17"/>
  <c r="O3374" i="17"/>
  <c r="N3374" i="17"/>
  <c r="R3373" i="17"/>
  <c r="P3373" i="17"/>
  <c r="O3373" i="17"/>
  <c r="N3373" i="17"/>
  <c r="R3372" i="17"/>
  <c r="P3372" i="17"/>
  <c r="O3372" i="17"/>
  <c r="N3372" i="17"/>
  <c r="R3371" i="17"/>
  <c r="P3371" i="17"/>
  <c r="O3371" i="17"/>
  <c r="N3371" i="17"/>
  <c r="R3370" i="17"/>
  <c r="P3370" i="17"/>
  <c r="O3370" i="17"/>
  <c r="N3370" i="17"/>
  <c r="R3369" i="17"/>
  <c r="P3369" i="17"/>
  <c r="O3369" i="17"/>
  <c r="N3369" i="17"/>
  <c r="R3368" i="17"/>
  <c r="P3368" i="17"/>
  <c r="O3368" i="17"/>
  <c r="N3368" i="17"/>
  <c r="R3367" i="17"/>
  <c r="P3367" i="17"/>
  <c r="O3367" i="17"/>
  <c r="N3367" i="17"/>
  <c r="R3366" i="17"/>
  <c r="P3366" i="17"/>
  <c r="O3366" i="17"/>
  <c r="N3366" i="17"/>
  <c r="R3365" i="17"/>
  <c r="P3365" i="17"/>
  <c r="O3365" i="17"/>
  <c r="N3365" i="17"/>
  <c r="R3364" i="17"/>
  <c r="P3364" i="17"/>
  <c r="O3364" i="17"/>
  <c r="N3364" i="17"/>
  <c r="R3363" i="17"/>
  <c r="P3363" i="17"/>
  <c r="O3363" i="17"/>
  <c r="N3363" i="17"/>
  <c r="R3362" i="17"/>
  <c r="P3362" i="17"/>
  <c r="O3362" i="17"/>
  <c r="N3362" i="17"/>
  <c r="R3361" i="17"/>
  <c r="P3361" i="17"/>
  <c r="O3361" i="17"/>
  <c r="N3361" i="17"/>
  <c r="R3360" i="17"/>
  <c r="P3360" i="17"/>
  <c r="O3360" i="17"/>
  <c r="N3360" i="17"/>
  <c r="R3359" i="17"/>
  <c r="Q3359" i="17"/>
  <c r="P3359" i="17"/>
  <c r="O3359" i="17"/>
  <c r="N3359" i="17"/>
  <c r="R3358" i="17"/>
  <c r="P3358" i="17"/>
  <c r="O3358" i="17"/>
  <c r="N3358" i="17"/>
  <c r="R3357" i="17"/>
  <c r="P3357" i="17"/>
  <c r="O3357" i="17"/>
  <c r="N3357" i="17"/>
  <c r="R3356" i="17"/>
  <c r="Q3356" i="17"/>
  <c r="P3356" i="17"/>
  <c r="O3356" i="17"/>
  <c r="N3356" i="17"/>
  <c r="R3355" i="17"/>
  <c r="P3355" i="17"/>
  <c r="O3355" i="17"/>
  <c r="N3355" i="17"/>
  <c r="R3354" i="17"/>
  <c r="Q3354" i="17"/>
  <c r="P3354" i="17"/>
  <c r="O3354" i="17"/>
  <c r="N3354" i="17"/>
  <c r="R3353" i="17"/>
  <c r="P3353" i="17"/>
  <c r="O3353" i="17"/>
  <c r="N3353" i="17"/>
  <c r="R3352" i="17"/>
  <c r="P3352" i="17"/>
  <c r="O3352" i="17"/>
  <c r="N3352" i="17"/>
  <c r="R3351" i="17"/>
  <c r="P3351" i="17"/>
  <c r="O3351" i="17"/>
  <c r="N3351" i="17"/>
  <c r="R3350" i="17"/>
  <c r="P3350" i="17"/>
  <c r="O3350" i="17"/>
  <c r="N3350" i="17"/>
  <c r="R3349" i="17"/>
  <c r="Q3349" i="17"/>
  <c r="P3349" i="17"/>
  <c r="O3349" i="17"/>
  <c r="N3349" i="17"/>
  <c r="R3348" i="17"/>
  <c r="P3348" i="17"/>
  <c r="O3348" i="17"/>
  <c r="N3348" i="17"/>
  <c r="R3347" i="17"/>
  <c r="P3347" i="17"/>
  <c r="O3347" i="17"/>
  <c r="N3347" i="17"/>
  <c r="R3346" i="17"/>
  <c r="Q3346" i="17"/>
  <c r="P3346" i="17"/>
  <c r="O3346" i="17"/>
  <c r="N3346" i="17"/>
  <c r="R3345" i="17"/>
  <c r="P3345" i="17"/>
  <c r="O3345" i="17"/>
  <c r="N3345" i="17"/>
  <c r="R3344" i="17"/>
  <c r="Q3344" i="17"/>
  <c r="P3344" i="17"/>
  <c r="O3344" i="17"/>
  <c r="N3344" i="17"/>
  <c r="R3343" i="17"/>
  <c r="P3343" i="17"/>
  <c r="O3343" i="17"/>
  <c r="N3343" i="17"/>
  <c r="R3342" i="17"/>
  <c r="Q3342" i="17"/>
  <c r="P3342" i="17"/>
  <c r="O3342" i="17"/>
  <c r="N3342" i="17"/>
  <c r="R3341" i="17"/>
  <c r="P3341" i="17"/>
  <c r="O3341" i="17"/>
  <c r="N3341" i="17"/>
  <c r="R3340" i="17"/>
  <c r="Q3340" i="17"/>
  <c r="P3340" i="17"/>
  <c r="O3340" i="17"/>
  <c r="N3340" i="17"/>
  <c r="R3339" i="17"/>
  <c r="P3339" i="17"/>
  <c r="O3339" i="17"/>
  <c r="N3339" i="17"/>
  <c r="R3338" i="17"/>
  <c r="Q3338" i="17"/>
  <c r="P3338" i="17"/>
  <c r="O3338" i="17"/>
  <c r="N3338" i="17"/>
  <c r="R3337" i="17"/>
  <c r="P3337" i="17"/>
  <c r="O3337" i="17"/>
  <c r="N3337" i="17"/>
  <c r="R3336" i="17"/>
  <c r="Q3336" i="17"/>
  <c r="P3336" i="17"/>
  <c r="O3336" i="17"/>
  <c r="N3336" i="17"/>
  <c r="R3335" i="17"/>
  <c r="P3335" i="17"/>
  <c r="O3335" i="17"/>
  <c r="N3335" i="17"/>
  <c r="R3334" i="17"/>
  <c r="P3334" i="17"/>
  <c r="O3334" i="17"/>
  <c r="N3334" i="17"/>
  <c r="AI3333" i="17"/>
  <c r="R3333" i="17"/>
  <c r="R3332" i="17"/>
  <c r="P3332" i="17"/>
  <c r="O3332" i="17"/>
  <c r="N3332" i="17"/>
  <c r="L3332" i="17"/>
  <c r="F93" i="39" s="1"/>
  <c r="C93" i="39" s="1"/>
  <c r="D93" i="39" s="1"/>
  <c r="E93" i="39" s="1"/>
  <c r="E93" i="30" s="1"/>
  <c r="R3331" i="17"/>
  <c r="P3331" i="17"/>
  <c r="O3331" i="17"/>
  <c r="N3331" i="17"/>
  <c r="L3331" i="17"/>
  <c r="F92" i="39" s="1"/>
  <c r="C92" i="39" s="1"/>
  <c r="D92" i="39" s="1"/>
  <c r="E92" i="39" s="1"/>
  <c r="E92" i="30" s="1"/>
  <c r="R3330" i="17"/>
  <c r="Q3330" i="17"/>
  <c r="P3330" i="17"/>
  <c r="O3330" i="17"/>
  <c r="N3330" i="17"/>
  <c r="L3330" i="17"/>
  <c r="R3329" i="17"/>
  <c r="P3329" i="17"/>
  <c r="O3329" i="17"/>
  <c r="N3329" i="17"/>
  <c r="R3328" i="17"/>
  <c r="P3328" i="17"/>
  <c r="O3328" i="17"/>
  <c r="N3328" i="17"/>
  <c r="R3327" i="17"/>
  <c r="P3327" i="17"/>
  <c r="O3327" i="17"/>
  <c r="N3327" i="17"/>
  <c r="R3326" i="17"/>
  <c r="P3326" i="17"/>
  <c r="O3326" i="17"/>
  <c r="N3326" i="17"/>
  <c r="R3325" i="17"/>
  <c r="P3325" i="17"/>
  <c r="O3325" i="17"/>
  <c r="N3325" i="17"/>
  <c r="R3324" i="17"/>
  <c r="Q3324" i="17"/>
  <c r="P3324" i="17"/>
  <c r="O3324" i="17"/>
  <c r="N3324" i="17"/>
  <c r="R3323" i="17"/>
  <c r="P3323" i="17"/>
  <c r="O3323" i="17"/>
  <c r="N3323" i="17"/>
  <c r="R3322" i="17"/>
  <c r="P3322" i="17"/>
  <c r="O3322" i="17"/>
  <c r="N3322" i="17"/>
  <c r="AI3321" i="17"/>
  <c r="R3321" i="17"/>
  <c r="R3320" i="17"/>
  <c r="Q3320" i="17"/>
  <c r="P3320" i="17"/>
  <c r="O3320" i="17"/>
  <c r="N3320" i="17"/>
  <c r="L3320" i="17"/>
  <c r="R3319" i="17"/>
  <c r="P3319" i="17"/>
  <c r="O3319" i="17"/>
  <c r="N3319" i="17"/>
  <c r="R3318" i="17"/>
  <c r="P3318" i="17"/>
  <c r="O3318" i="17"/>
  <c r="N3318" i="17"/>
  <c r="R3317" i="17"/>
  <c r="P3317" i="17"/>
  <c r="O3317" i="17"/>
  <c r="N3317" i="17"/>
  <c r="R3316" i="17"/>
  <c r="Q3316" i="17"/>
  <c r="P3316" i="17"/>
  <c r="O3316" i="17"/>
  <c r="N3316" i="17"/>
  <c r="R3315" i="17"/>
  <c r="Q3315" i="17"/>
  <c r="P3315" i="17"/>
  <c r="O3315" i="17"/>
  <c r="N3315" i="17"/>
  <c r="R3314" i="17"/>
  <c r="P3314" i="17"/>
  <c r="O3314" i="17"/>
  <c r="N3314" i="17"/>
  <c r="R3313" i="17"/>
  <c r="P3313" i="17"/>
  <c r="O3313" i="17"/>
  <c r="N3313" i="17"/>
  <c r="R3312" i="17"/>
  <c r="Q3312" i="17"/>
  <c r="P3312" i="17"/>
  <c r="O3312" i="17"/>
  <c r="N3312" i="17"/>
  <c r="R3311" i="17"/>
  <c r="P3311" i="17"/>
  <c r="O3311" i="17"/>
  <c r="N3311" i="17"/>
  <c r="R3310" i="17"/>
  <c r="P3310" i="17"/>
  <c r="O3310" i="17"/>
  <c r="N3310" i="17"/>
  <c r="R3309" i="17"/>
  <c r="P3309" i="17"/>
  <c r="O3309" i="17"/>
  <c r="N3309" i="17"/>
  <c r="R3308" i="17"/>
  <c r="P3308" i="17"/>
  <c r="O3308" i="17"/>
  <c r="N3308" i="17"/>
  <c r="R3307" i="17"/>
  <c r="P3307" i="17"/>
  <c r="O3307" i="17"/>
  <c r="N3307" i="17"/>
  <c r="R3306" i="17"/>
  <c r="P3306" i="17"/>
  <c r="O3306" i="17"/>
  <c r="N3306" i="17"/>
  <c r="R3305" i="17"/>
  <c r="P3305" i="17"/>
  <c r="O3305" i="17"/>
  <c r="N3305" i="17"/>
  <c r="R3304" i="17"/>
  <c r="P3304" i="17"/>
  <c r="O3304" i="17"/>
  <c r="N3304" i="17"/>
  <c r="R3303" i="17"/>
  <c r="P3303" i="17"/>
  <c r="O3303" i="17"/>
  <c r="N3303" i="17"/>
  <c r="R3302" i="17"/>
  <c r="P3302" i="17"/>
  <c r="O3302" i="17"/>
  <c r="N3302" i="17"/>
  <c r="R3301" i="17"/>
  <c r="P3301" i="17"/>
  <c r="O3301" i="17"/>
  <c r="N3301" i="17"/>
  <c r="R3300" i="17"/>
  <c r="P3300" i="17"/>
  <c r="O3300" i="17"/>
  <c r="N3300" i="17"/>
  <c r="R3299" i="17"/>
  <c r="P3299" i="17"/>
  <c r="O3299" i="17"/>
  <c r="N3299" i="17"/>
  <c r="R3298" i="17"/>
  <c r="P3298" i="17"/>
  <c r="O3298" i="17"/>
  <c r="N3298" i="17"/>
  <c r="R3297" i="17"/>
  <c r="P3297" i="17"/>
  <c r="O3297" i="17"/>
  <c r="N3297" i="17"/>
  <c r="R3296" i="17"/>
  <c r="P3296" i="17"/>
  <c r="O3296" i="17"/>
  <c r="N3296" i="17"/>
  <c r="R3295" i="17"/>
  <c r="P3295" i="17"/>
  <c r="O3295" i="17"/>
  <c r="N3295" i="17"/>
  <c r="R3294" i="17"/>
  <c r="P3294" i="17"/>
  <c r="O3294" i="17"/>
  <c r="N3294" i="17"/>
  <c r="R3293" i="17"/>
  <c r="P3293" i="17"/>
  <c r="O3293" i="17"/>
  <c r="N3293" i="17"/>
  <c r="R3292" i="17"/>
  <c r="P3292" i="17"/>
  <c r="O3292" i="17"/>
  <c r="N3292" i="17"/>
  <c r="R3291" i="17"/>
  <c r="P3291" i="17"/>
  <c r="O3291" i="17"/>
  <c r="N3291" i="17"/>
  <c r="R3290" i="17"/>
  <c r="P3290" i="17"/>
  <c r="O3290" i="17"/>
  <c r="N3290" i="17"/>
  <c r="R3289" i="17"/>
  <c r="P3289" i="17"/>
  <c r="O3289" i="17"/>
  <c r="N3289" i="17"/>
  <c r="R3288" i="17"/>
  <c r="P3288" i="17"/>
  <c r="O3288" i="17"/>
  <c r="N3288" i="17"/>
  <c r="R3287" i="17"/>
  <c r="P3287" i="17"/>
  <c r="O3287" i="17"/>
  <c r="N3287" i="17"/>
  <c r="R3286" i="17"/>
  <c r="P3286" i="17"/>
  <c r="O3286" i="17"/>
  <c r="N3286" i="17"/>
  <c r="R3285" i="17"/>
  <c r="P3285" i="17"/>
  <c r="O3285" i="17"/>
  <c r="N3285" i="17"/>
  <c r="R3284" i="17"/>
  <c r="P3284" i="17"/>
  <c r="O3284" i="17"/>
  <c r="N3284" i="17"/>
  <c r="R3283" i="17"/>
  <c r="P3283" i="17"/>
  <c r="O3283" i="17"/>
  <c r="N3283" i="17"/>
  <c r="R3282" i="17"/>
  <c r="P3282" i="17"/>
  <c r="O3282" i="17"/>
  <c r="N3282" i="17"/>
  <c r="AI3281" i="17"/>
  <c r="R3281" i="17"/>
  <c r="AI3280" i="17"/>
  <c r="R3279" i="17"/>
  <c r="P3279" i="17"/>
  <c r="O3279" i="17"/>
  <c r="N3279" i="17"/>
  <c r="R3278" i="17"/>
  <c r="Q3278" i="17"/>
  <c r="P3278" i="17"/>
  <c r="O3278" i="17"/>
  <c r="N3278" i="17"/>
  <c r="R3277" i="17"/>
  <c r="Q3277" i="17"/>
  <c r="P3277" i="17"/>
  <c r="O3277" i="17"/>
  <c r="N3277" i="17"/>
  <c r="R3276" i="17"/>
  <c r="P3276" i="17"/>
  <c r="O3276" i="17"/>
  <c r="N3276" i="17"/>
  <c r="AI3275" i="17"/>
  <c r="R3275" i="17"/>
  <c r="R3274" i="17"/>
  <c r="P3274" i="17"/>
  <c r="O3274" i="17"/>
  <c r="N3274" i="17"/>
  <c r="R3273" i="17"/>
  <c r="P3273" i="17"/>
  <c r="O3273" i="17"/>
  <c r="N3273" i="17"/>
  <c r="R3272" i="17"/>
  <c r="P3272" i="17"/>
  <c r="O3272" i="17"/>
  <c r="N3272" i="17"/>
  <c r="R3271" i="17"/>
  <c r="Q3271" i="17"/>
  <c r="P3271" i="17"/>
  <c r="O3271" i="17"/>
  <c r="N3271" i="17"/>
  <c r="AI3270" i="17"/>
  <c r="R3270" i="17"/>
  <c r="R3269" i="17"/>
  <c r="Q3269" i="17"/>
  <c r="P3269" i="17"/>
  <c r="O3269" i="17"/>
  <c r="N3269" i="17"/>
  <c r="R3268" i="17"/>
  <c r="Q3268" i="17"/>
  <c r="P3268" i="17"/>
  <c r="O3268" i="17"/>
  <c r="N3268" i="17"/>
  <c r="R3267" i="17"/>
  <c r="Q3267" i="17"/>
  <c r="P3267" i="17"/>
  <c r="O3267" i="17"/>
  <c r="N3267" i="17"/>
  <c r="R3266" i="17"/>
  <c r="P3266" i="17"/>
  <c r="O3266" i="17"/>
  <c r="N3266" i="17"/>
  <c r="AI3265" i="17"/>
  <c r="R3265" i="17"/>
  <c r="R3264" i="17"/>
  <c r="Q3264" i="17"/>
  <c r="P3264" i="17"/>
  <c r="O3264" i="17"/>
  <c r="N3264" i="17"/>
  <c r="R3263" i="17"/>
  <c r="Q3263" i="17"/>
  <c r="P3263" i="17"/>
  <c r="O3263" i="17"/>
  <c r="N3263" i="17"/>
  <c r="R3262" i="17"/>
  <c r="Q3262" i="17"/>
  <c r="P3262" i="17"/>
  <c r="O3262" i="17"/>
  <c r="N3262" i="17"/>
  <c r="R3261" i="17"/>
  <c r="Q3261" i="17"/>
  <c r="P3261" i="17"/>
  <c r="O3261" i="17"/>
  <c r="N3261" i="17"/>
  <c r="R3260" i="17"/>
  <c r="P3260" i="17"/>
  <c r="O3260" i="17"/>
  <c r="N3260" i="17"/>
  <c r="R3259" i="17"/>
  <c r="Q3259" i="17"/>
  <c r="P3259" i="17"/>
  <c r="O3259" i="17"/>
  <c r="N3259" i="17"/>
  <c r="R3258" i="17"/>
  <c r="Q3258" i="17"/>
  <c r="P3258" i="17"/>
  <c r="O3258" i="17"/>
  <c r="N3258" i="17"/>
  <c r="AI3257" i="17"/>
  <c r="R3257" i="17"/>
  <c r="R3256" i="17"/>
  <c r="Q3256" i="17"/>
  <c r="P3256" i="17"/>
  <c r="O3256" i="17"/>
  <c r="N3256" i="17"/>
  <c r="R3255" i="17"/>
  <c r="Q3255" i="17"/>
  <c r="P3255" i="17"/>
  <c r="O3255" i="17"/>
  <c r="N3255" i="17"/>
  <c r="R3254" i="17"/>
  <c r="P3254" i="17"/>
  <c r="O3254" i="17"/>
  <c r="N3254" i="17"/>
  <c r="R3253" i="17"/>
  <c r="P3253" i="17"/>
  <c r="O3253" i="17"/>
  <c r="N3253" i="17"/>
  <c r="R3252" i="17"/>
  <c r="Q3252" i="17"/>
  <c r="P3252" i="17"/>
  <c r="O3252" i="17"/>
  <c r="N3252" i="17"/>
  <c r="R3251" i="17"/>
  <c r="P3251" i="17"/>
  <c r="O3251" i="17"/>
  <c r="N3251" i="17"/>
  <c r="R3250" i="17"/>
  <c r="P3250" i="17"/>
  <c r="O3250" i="17"/>
  <c r="N3250" i="17"/>
  <c r="R3249" i="17"/>
  <c r="Q3249" i="17"/>
  <c r="P3249" i="17"/>
  <c r="O3249" i="17"/>
  <c r="N3249" i="17"/>
  <c r="R3248" i="17"/>
  <c r="Q3248" i="17"/>
  <c r="P3248" i="17"/>
  <c r="O3248" i="17"/>
  <c r="N3248" i="17"/>
  <c r="R3247" i="17"/>
  <c r="Q3247" i="17"/>
  <c r="P3247" i="17"/>
  <c r="O3247" i="17"/>
  <c r="N3247" i="17"/>
  <c r="R3246" i="17"/>
  <c r="P3246" i="17"/>
  <c r="O3246" i="17"/>
  <c r="N3246" i="17"/>
  <c r="R3245" i="17"/>
  <c r="Q3245" i="17"/>
  <c r="P3245" i="17"/>
  <c r="O3245" i="17"/>
  <c r="N3245" i="17"/>
  <c r="AI3244" i="17"/>
  <c r="R3244" i="17"/>
  <c r="R3243" i="17"/>
  <c r="P3243" i="17"/>
  <c r="O3243" i="17"/>
  <c r="N3243" i="17"/>
  <c r="R3242" i="17"/>
  <c r="P3242" i="17"/>
  <c r="O3242" i="17"/>
  <c r="N3242" i="17"/>
  <c r="R3241" i="17"/>
  <c r="P3241" i="17"/>
  <c r="O3241" i="17"/>
  <c r="N3241" i="17"/>
  <c r="AI3240" i="17"/>
  <c r="R3240" i="17"/>
  <c r="R3239" i="17"/>
  <c r="Q3239" i="17"/>
  <c r="P3239" i="17"/>
  <c r="O3239" i="17"/>
  <c r="N3239" i="17"/>
  <c r="AI3238" i="17"/>
  <c r="R3238" i="17"/>
  <c r="R3233" i="17"/>
  <c r="P3233" i="17"/>
  <c r="O3233" i="17"/>
  <c r="N3233" i="17"/>
  <c r="R3232" i="17"/>
  <c r="P3232" i="17"/>
  <c r="O3232" i="17"/>
  <c r="N3232" i="17"/>
  <c r="R3231" i="17"/>
  <c r="P3231" i="17"/>
  <c r="O3231" i="17"/>
  <c r="N3231" i="17"/>
  <c r="R3230" i="17"/>
  <c r="Q3230" i="17"/>
  <c r="P3230" i="17"/>
  <c r="O3230" i="17"/>
  <c r="N3230" i="17"/>
  <c r="R3229" i="17"/>
  <c r="Q3229" i="17"/>
  <c r="P3229" i="17"/>
  <c r="O3229" i="17"/>
  <c r="N3229" i="17"/>
  <c r="R3228" i="17"/>
  <c r="Q3228" i="17"/>
  <c r="P3228" i="17"/>
  <c r="O3228" i="17"/>
  <c r="N3228" i="17"/>
  <c r="R3227" i="17"/>
  <c r="Q3227" i="17"/>
  <c r="P3227" i="17"/>
  <c r="O3227" i="17"/>
  <c r="N3227" i="17"/>
  <c r="AI3226" i="17"/>
  <c r="R3226" i="17"/>
  <c r="R3225" i="17"/>
  <c r="Q3225" i="17"/>
  <c r="P3225" i="17"/>
  <c r="O3225" i="17"/>
  <c r="N3225" i="17"/>
  <c r="R3224" i="17"/>
  <c r="Q3224" i="17"/>
  <c r="P3224" i="17"/>
  <c r="O3224" i="17"/>
  <c r="N3224" i="17"/>
  <c r="R3223" i="17"/>
  <c r="Q3223" i="17"/>
  <c r="P3223" i="17"/>
  <c r="O3223" i="17"/>
  <c r="N3223" i="17"/>
  <c r="R3222" i="17"/>
  <c r="Q3222" i="17"/>
  <c r="P3222" i="17"/>
  <c r="O3222" i="17"/>
  <c r="N3222" i="17"/>
  <c r="R3221" i="17"/>
  <c r="Q3221" i="17"/>
  <c r="P3221" i="17"/>
  <c r="O3221" i="17"/>
  <c r="N3221" i="17"/>
  <c r="AI3220" i="17"/>
  <c r="R3220" i="17"/>
  <c r="R3219" i="17"/>
  <c r="P3219" i="17"/>
  <c r="O3219" i="17"/>
  <c r="N3219" i="17"/>
  <c r="R3218" i="17"/>
  <c r="Q3218" i="17"/>
  <c r="P3218" i="17"/>
  <c r="O3218" i="17"/>
  <c r="N3218" i="17"/>
  <c r="R3217" i="17"/>
  <c r="Q3217" i="17"/>
  <c r="P3217" i="17"/>
  <c r="O3217" i="17"/>
  <c r="N3217" i="17"/>
  <c r="R3216" i="17"/>
  <c r="P3216" i="17"/>
  <c r="O3216" i="17"/>
  <c r="N3216" i="17"/>
  <c r="R3215" i="17"/>
  <c r="P3215" i="17"/>
  <c r="O3215" i="17"/>
  <c r="N3215" i="17"/>
  <c r="R3214" i="17"/>
  <c r="Q3214" i="17"/>
  <c r="P3214" i="17"/>
  <c r="O3214" i="17"/>
  <c r="N3214" i="17"/>
  <c r="R3213" i="17"/>
  <c r="P3213" i="17"/>
  <c r="O3213" i="17"/>
  <c r="N3213" i="17"/>
  <c r="R3212" i="17"/>
  <c r="P3212" i="17"/>
  <c r="O3212" i="17"/>
  <c r="N3212" i="17"/>
  <c r="R3211" i="17"/>
  <c r="Q3211" i="17"/>
  <c r="P3211" i="17"/>
  <c r="O3211" i="17"/>
  <c r="N3211" i="17"/>
  <c r="R3210" i="17"/>
  <c r="P3210" i="17"/>
  <c r="O3210" i="17"/>
  <c r="N3210" i="17"/>
  <c r="R3209" i="17"/>
  <c r="P3209" i="17"/>
  <c r="O3209" i="17"/>
  <c r="N3209" i="17"/>
  <c r="R3208" i="17"/>
  <c r="P3208" i="17"/>
  <c r="O3208" i="17"/>
  <c r="N3208" i="17"/>
  <c r="R3207" i="17"/>
  <c r="P3207" i="17"/>
  <c r="O3207" i="17"/>
  <c r="N3207" i="17"/>
  <c r="R3206" i="17"/>
  <c r="P3206" i="17"/>
  <c r="O3206" i="17"/>
  <c r="N3206" i="17"/>
  <c r="R3205" i="17"/>
  <c r="P3205" i="17"/>
  <c r="O3205" i="17"/>
  <c r="N3205" i="17"/>
  <c r="R3204" i="17"/>
  <c r="Q3204" i="17"/>
  <c r="P3204" i="17"/>
  <c r="O3204" i="17"/>
  <c r="N3204" i="17"/>
  <c r="R3203" i="17"/>
  <c r="Q3203" i="17"/>
  <c r="P3203" i="17"/>
  <c r="O3203" i="17"/>
  <c r="N3203" i="17"/>
  <c r="R3202" i="17"/>
  <c r="Q3202" i="17"/>
  <c r="P3202" i="17"/>
  <c r="O3202" i="17"/>
  <c r="N3202" i="17"/>
  <c r="R3201" i="17"/>
  <c r="Q3201" i="17"/>
  <c r="P3201" i="17"/>
  <c r="O3201" i="17"/>
  <c r="N3201" i="17"/>
  <c r="R3200" i="17"/>
  <c r="P3200" i="17"/>
  <c r="O3200" i="17"/>
  <c r="N3200" i="17"/>
  <c r="R3199" i="17"/>
  <c r="Q3199" i="17"/>
  <c r="P3199" i="17"/>
  <c r="O3199" i="17"/>
  <c r="N3199" i="17"/>
  <c r="R3198" i="17"/>
  <c r="P3198" i="17"/>
  <c r="O3198" i="17"/>
  <c r="N3198" i="17"/>
  <c r="R3197" i="17"/>
  <c r="P3197" i="17"/>
  <c r="O3197" i="17"/>
  <c r="N3197" i="17"/>
  <c r="R3196" i="17"/>
  <c r="P3196" i="17"/>
  <c r="O3196" i="17"/>
  <c r="N3196" i="17"/>
  <c r="R3195" i="17"/>
  <c r="Q3195" i="17"/>
  <c r="P3195" i="17"/>
  <c r="O3195" i="17"/>
  <c r="N3195" i="17"/>
  <c r="R3194" i="17"/>
  <c r="P3194" i="17"/>
  <c r="O3194" i="17"/>
  <c r="N3194" i="17"/>
  <c r="AI3193" i="17"/>
  <c r="R3193" i="17"/>
  <c r="R3192" i="17"/>
  <c r="P3192" i="17"/>
  <c r="O3192" i="17"/>
  <c r="N3192" i="17"/>
  <c r="R3191" i="17"/>
  <c r="P3191" i="17"/>
  <c r="O3191" i="17"/>
  <c r="N3191" i="17"/>
  <c r="R3190" i="17"/>
  <c r="P3190" i="17"/>
  <c r="O3190" i="17"/>
  <c r="N3190" i="17"/>
  <c r="R3189" i="17"/>
  <c r="Q3189" i="17"/>
  <c r="P3189" i="17"/>
  <c r="O3189" i="17"/>
  <c r="N3189" i="17"/>
  <c r="R3188" i="17"/>
  <c r="Q3188" i="17"/>
  <c r="P3188" i="17"/>
  <c r="O3188" i="17"/>
  <c r="N3188" i="17"/>
  <c r="R3187" i="17"/>
  <c r="P3187" i="17"/>
  <c r="O3187" i="17"/>
  <c r="N3187" i="17"/>
  <c r="R3186" i="17"/>
  <c r="Q3186" i="17"/>
  <c r="P3186" i="17"/>
  <c r="O3186" i="17"/>
  <c r="N3186" i="17"/>
  <c r="R3185" i="17"/>
  <c r="Q3185" i="17"/>
  <c r="P3185" i="17"/>
  <c r="O3185" i="17"/>
  <c r="N3185" i="17"/>
  <c r="R3184" i="17"/>
  <c r="Q3184" i="17"/>
  <c r="P3184" i="17"/>
  <c r="O3184" i="17"/>
  <c r="N3184" i="17"/>
  <c r="AI3183" i="17"/>
  <c r="R3183" i="17"/>
  <c r="AI3182" i="17"/>
  <c r="R3181" i="17"/>
  <c r="Q3181" i="17"/>
  <c r="P3181" i="17"/>
  <c r="O3181" i="17"/>
  <c r="N3181" i="17"/>
  <c r="AI3180" i="17"/>
  <c r="R3180" i="17"/>
  <c r="R3179" i="17"/>
  <c r="P3179" i="17"/>
  <c r="O3179" i="17"/>
  <c r="N3179" i="17"/>
  <c r="R3178" i="17"/>
  <c r="Q3178" i="17"/>
  <c r="P3178" i="17"/>
  <c r="O3178" i="17"/>
  <c r="N3178" i="17"/>
  <c r="R3177" i="17"/>
  <c r="Q3177" i="17"/>
  <c r="P3177" i="17"/>
  <c r="O3177" i="17"/>
  <c r="N3177" i="17"/>
  <c r="R3176" i="17"/>
  <c r="P3176" i="17"/>
  <c r="O3176" i="17"/>
  <c r="N3176" i="17"/>
  <c r="R3175" i="17"/>
  <c r="P3175" i="17"/>
  <c r="O3175" i="17"/>
  <c r="N3175" i="17"/>
  <c r="R3174" i="17"/>
  <c r="P3174" i="17"/>
  <c r="O3174" i="17"/>
  <c r="N3174" i="17"/>
  <c r="R3173" i="17"/>
  <c r="Q3173" i="17"/>
  <c r="P3173" i="17"/>
  <c r="O3173" i="17"/>
  <c r="N3173" i="17"/>
  <c r="R3172" i="17"/>
  <c r="Q3172" i="17"/>
  <c r="P3172" i="17"/>
  <c r="O3172" i="17"/>
  <c r="N3172" i="17"/>
  <c r="R3171" i="17"/>
  <c r="P3171" i="17"/>
  <c r="O3171" i="17"/>
  <c r="N3171" i="17"/>
  <c r="R3170" i="17"/>
  <c r="P3170" i="17"/>
  <c r="O3170" i="17"/>
  <c r="N3170" i="17"/>
  <c r="R3169" i="17"/>
  <c r="P3169" i="17"/>
  <c r="O3169" i="17"/>
  <c r="N3169" i="17"/>
  <c r="R3168" i="17"/>
  <c r="P3168" i="17"/>
  <c r="O3168" i="17"/>
  <c r="N3168" i="17"/>
  <c r="R3167" i="17"/>
  <c r="P3167" i="17"/>
  <c r="O3167" i="17"/>
  <c r="N3167" i="17"/>
  <c r="R3166" i="17"/>
  <c r="P3166" i="17"/>
  <c r="O3166" i="17"/>
  <c r="N3166" i="17"/>
  <c r="AI3165" i="17"/>
  <c r="R3165" i="17"/>
  <c r="R3164" i="17"/>
  <c r="Q3164" i="17"/>
  <c r="P3164" i="17"/>
  <c r="O3164" i="17"/>
  <c r="N3164" i="17"/>
  <c r="AI3163" i="17"/>
  <c r="R3163" i="17"/>
  <c r="R3162" i="17"/>
  <c r="Q3162" i="17"/>
  <c r="P3162" i="17"/>
  <c r="O3162" i="17"/>
  <c r="N3162" i="17"/>
  <c r="R3161" i="17"/>
  <c r="Q3161" i="17"/>
  <c r="P3161" i="17"/>
  <c r="O3161" i="17"/>
  <c r="N3161" i="17"/>
  <c r="R3160" i="17"/>
  <c r="P3160" i="17"/>
  <c r="O3160" i="17"/>
  <c r="N3160" i="17"/>
  <c r="AI3159" i="17"/>
  <c r="R3159" i="17"/>
  <c r="R3158" i="17"/>
  <c r="P3158" i="17"/>
  <c r="O3158" i="17"/>
  <c r="N3158" i="17"/>
  <c r="AI3157" i="17"/>
  <c r="R3157" i="17"/>
  <c r="R3156" i="17"/>
  <c r="Q3156" i="17"/>
  <c r="P3156" i="17"/>
  <c r="O3156" i="17"/>
  <c r="N3156" i="17"/>
  <c r="AI3155" i="17"/>
  <c r="R3155" i="17"/>
  <c r="R3154" i="17"/>
  <c r="P3154" i="17"/>
  <c r="O3154" i="17"/>
  <c r="N3154" i="17"/>
  <c r="R3153" i="17"/>
  <c r="P3153" i="17"/>
  <c r="O3153" i="17"/>
  <c r="N3153" i="17"/>
  <c r="R3152" i="17"/>
  <c r="P3152" i="17"/>
  <c r="O3152" i="17"/>
  <c r="N3152" i="17"/>
  <c r="R3151" i="17"/>
  <c r="P3151" i="17"/>
  <c r="O3151" i="17"/>
  <c r="N3151" i="17"/>
  <c r="R3150" i="17"/>
  <c r="Q3150" i="17"/>
  <c r="P3150" i="17"/>
  <c r="O3150" i="17"/>
  <c r="N3150" i="17"/>
  <c r="R3149" i="17"/>
  <c r="Q3149" i="17"/>
  <c r="P3149" i="17"/>
  <c r="O3149" i="17"/>
  <c r="N3149" i="17"/>
  <c r="R3148" i="17"/>
  <c r="Q3148" i="17"/>
  <c r="P3148" i="17"/>
  <c r="O3148" i="17"/>
  <c r="N3148" i="17"/>
  <c r="R3147" i="17"/>
  <c r="Q3147" i="17"/>
  <c r="P3147" i="17"/>
  <c r="O3147" i="17"/>
  <c r="N3147" i="17"/>
  <c r="R3146" i="17"/>
  <c r="Q3146" i="17"/>
  <c r="P3146" i="17"/>
  <c r="O3146" i="17"/>
  <c r="N3146" i="17"/>
  <c r="R3145" i="17"/>
  <c r="Q3145" i="17"/>
  <c r="P3145" i="17"/>
  <c r="O3145" i="17"/>
  <c r="N3145" i="17"/>
  <c r="R3144" i="17"/>
  <c r="P3144" i="17"/>
  <c r="O3144" i="17"/>
  <c r="N3144" i="17"/>
  <c r="R3143" i="17"/>
  <c r="Q3143" i="17"/>
  <c r="P3143" i="17"/>
  <c r="O3143" i="17"/>
  <c r="N3143" i="17"/>
  <c r="R3142" i="17"/>
  <c r="Q3142" i="17"/>
  <c r="P3142" i="17"/>
  <c r="O3142" i="17"/>
  <c r="N3142" i="17"/>
  <c r="AI3141" i="17"/>
  <c r="R3141" i="17"/>
  <c r="AI3140" i="17"/>
  <c r="R3139" i="17"/>
  <c r="Q3139" i="17"/>
  <c r="P3139" i="17"/>
  <c r="O3139" i="17"/>
  <c r="N3139" i="17"/>
  <c r="R3138" i="17"/>
  <c r="Q3138" i="17"/>
  <c r="P3138" i="17"/>
  <c r="O3138" i="17"/>
  <c r="N3138" i="17"/>
  <c r="R3137" i="17"/>
  <c r="P3137" i="17"/>
  <c r="O3137" i="17"/>
  <c r="N3137" i="17"/>
  <c r="R3136" i="17"/>
  <c r="Q3136" i="17"/>
  <c r="P3136" i="17"/>
  <c r="O3136" i="17"/>
  <c r="N3136" i="17"/>
  <c r="AI3135" i="17"/>
  <c r="R3135" i="17"/>
  <c r="R3134" i="17"/>
  <c r="P3134" i="17"/>
  <c r="O3134" i="17"/>
  <c r="N3134" i="17"/>
  <c r="R3133" i="17"/>
  <c r="P3133" i="17"/>
  <c r="O3133" i="17"/>
  <c r="N3133" i="17"/>
  <c r="R3132" i="17"/>
  <c r="Q3132" i="17"/>
  <c r="P3132" i="17"/>
  <c r="O3132" i="17"/>
  <c r="N3132" i="17"/>
  <c r="R3131" i="17"/>
  <c r="Q3131" i="17"/>
  <c r="P3131" i="17"/>
  <c r="O3131" i="17"/>
  <c r="N3131" i="17"/>
  <c r="R3130" i="17"/>
  <c r="Q3130" i="17"/>
  <c r="P3130" i="17"/>
  <c r="O3130" i="17"/>
  <c r="N3130" i="17"/>
  <c r="R3129" i="17"/>
  <c r="P3129" i="17"/>
  <c r="O3129" i="17"/>
  <c r="N3129" i="17"/>
  <c r="R3128" i="17"/>
  <c r="P3128" i="17"/>
  <c r="O3128" i="17"/>
  <c r="N3128" i="17"/>
  <c r="R3127" i="17"/>
  <c r="P3127" i="17"/>
  <c r="O3127" i="17"/>
  <c r="N3127" i="17"/>
  <c r="R3126" i="17"/>
  <c r="P3126" i="17"/>
  <c r="O3126" i="17"/>
  <c r="N3126" i="17"/>
  <c r="R3125" i="17"/>
  <c r="Q3125" i="17"/>
  <c r="P3125" i="17"/>
  <c r="O3125" i="17"/>
  <c r="N3125" i="17"/>
  <c r="R3124" i="17"/>
  <c r="P3124" i="17"/>
  <c r="O3124" i="17"/>
  <c r="N3124" i="17"/>
  <c r="R3123" i="17"/>
  <c r="Q3123" i="17"/>
  <c r="P3123" i="17"/>
  <c r="O3123" i="17"/>
  <c r="N3123" i="17"/>
  <c r="AI3122" i="17"/>
  <c r="R3122" i="17"/>
  <c r="R3121" i="17"/>
  <c r="Q3121" i="17"/>
  <c r="P3121" i="17"/>
  <c r="O3121" i="17"/>
  <c r="N3121" i="17"/>
  <c r="AI3120" i="17"/>
  <c r="R3120" i="17"/>
  <c r="R3119" i="17"/>
  <c r="Q3119" i="17"/>
  <c r="P3119" i="17"/>
  <c r="O3119" i="17"/>
  <c r="N3119" i="17"/>
  <c r="R3118" i="17"/>
  <c r="Q3118" i="17"/>
  <c r="P3118" i="17"/>
  <c r="O3118" i="17"/>
  <c r="N3118" i="17"/>
  <c r="R3117" i="17"/>
  <c r="Q3117" i="17"/>
  <c r="P3117" i="17"/>
  <c r="O3117" i="17"/>
  <c r="N3117" i="17"/>
  <c r="R3116" i="17"/>
  <c r="P3116" i="17"/>
  <c r="O3116" i="17"/>
  <c r="N3116" i="17"/>
  <c r="R3115" i="17"/>
  <c r="P3115" i="17"/>
  <c r="O3115" i="17"/>
  <c r="N3115" i="17"/>
  <c r="R3114" i="17"/>
  <c r="Q3114" i="17"/>
  <c r="P3114" i="17"/>
  <c r="O3114" i="17"/>
  <c r="N3114" i="17"/>
  <c r="R3113" i="17"/>
  <c r="Q3113" i="17"/>
  <c r="P3113" i="17"/>
  <c r="O3113" i="17"/>
  <c r="N3113" i="17"/>
  <c r="R3112" i="17"/>
  <c r="Q3112" i="17"/>
  <c r="P3112" i="17"/>
  <c r="O3112" i="17"/>
  <c r="N3112" i="17"/>
  <c r="R3111" i="17"/>
  <c r="P3111" i="17"/>
  <c r="O3111" i="17"/>
  <c r="N3111" i="17"/>
  <c r="AI3110" i="17"/>
  <c r="R3110" i="17"/>
  <c r="R3109" i="17"/>
  <c r="P3109" i="17"/>
  <c r="O3109" i="17"/>
  <c r="N3109" i="17"/>
  <c r="R3108" i="17"/>
  <c r="P3108" i="17"/>
  <c r="O3108" i="17"/>
  <c r="N3108" i="17"/>
  <c r="R3107" i="17"/>
  <c r="P3107" i="17"/>
  <c r="O3107" i="17"/>
  <c r="N3107" i="17"/>
  <c r="R3106" i="17"/>
  <c r="P3106" i="17"/>
  <c r="O3106" i="17"/>
  <c r="N3106" i="17"/>
  <c r="AI3105" i="17"/>
  <c r="R3105" i="17"/>
  <c r="R3104" i="17"/>
  <c r="Q3104" i="17"/>
  <c r="P3104" i="17"/>
  <c r="O3104" i="17"/>
  <c r="N3104" i="17"/>
  <c r="R3103" i="17"/>
  <c r="Q3103" i="17"/>
  <c r="P3103" i="17"/>
  <c r="O3103" i="17"/>
  <c r="N3103" i="17"/>
  <c r="R3102" i="17"/>
  <c r="P3102" i="17"/>
  <c r="O3102" i="17"/>
  <c r="N3102" i="17"/>
  <c r="R3101" i="17"/>
  <c r="P3101" i="17"/>
  <c r="O3101" i="17"/>
  <c r="N3101" i="17"/>
  <c r="R3100" i="17"/>
  <c r="Q3100" i="17"/>
  <c r="P3100" i="17"/>
  <c r="O3100" i="17"/>
  <c r="N3100" i="17"/>
  <c r="R3099" i="17"/>
  <c r="Q3099" i="17"/>
  <c r="P3099" i="17"/>
  <c r="O3099" i="17"/>
  <c r="N3099" i="17"/>
  <c r="R3098" i="17"/>
  <c r="P3098" i="17"/>
  <c r="O3098" i="17"/>
  <c r="N3098" i="17"/>
  <c r="R3097" i="17"/>
  <c r="P3097" i="17"/>
  <c r="O3097" i="17"/>
  <c r="N3097" i="17"/>
  <c r="R3096" i="17"/>
  <c r="Q3096" i="17"/>
  <c r="P3096" i="17"/>
  <c r="O3096" i="17"/>
  <c r="N3096" i="17"/>
  <c r="R3095" i="17"/>
  <c r="Q3095" i="17"/>
  <c r="P3095" i="17"/>
  <c r="O3095" i="17"/>
  <c r="N3095" i="17"/>
  <c r="R3094" i="17"/>
  <c r="P3094" i="17"/>
  <c r="O3094" i="17"/>
  <c r="N3094" i="17"/>
  <c r="R3093" i="17"/>
  <c r="Q3093" i="17"/>
  <c r="P3093" i="17"/>
  <c r="O3093" i="17"/>
  <c r="N3093" i="17"/>
  <c r="R3092" i="17"/>
  <c r="Q3092" i="17"/>
  <c r="P3092" i="17"/>
  <c r="O3092" i="17"/>
  <c r="N3092" i="17"/>
  <c r="R3091" i="17"/>
  <c r="Q3091" i="17"/>
  <c r="P3091" i="17"/>
  <c r="O3091" i="17"/>
  <c r="N3091" i="17"/>
  <c r="R3090" i="17"/>
  <c r="P3090" i="17"/>
  <c r="O3090" i="17"/>
  <c r="N3090" i="17"/>
  <c r="R3089" i="17"/>
  <c r="P3089" i="17"/>
  <c r="O3089" i="17"/>
  <c r="N3089" i="17"/>
  <c r="R3088" i="17"/>
  <c r="Q3088" i="17"/>
  <c r="P3088" i="17"/>
  <c r="O3088" i="17"/>
  <c r="N3088" i="17"/>
  <c r="R3087" i="17"/>
  <c r="P3087" i="17"/>
  <c r="O3087" i="17"/>
  <c r="N3087" i="17"/>
  <c r="R3086" i="17"/>
  <c r="P3086" i="17"/>
  <c r="O3086" i="17"/>
  <c r="N3086" i="17"/>
  <c r="R3085" i="17"/>
  <c r="Q3085" i="17"/>
  <c r="P3085" i="17"/>
  <c r="O3085" i="17"/>
  <c r="N3085" i="17"/>
  <c r="R3084" i="17"/>
  <c r="Q3084" i="17"/>
  <c r="P3084" i="17"/>
  <c r="O3084" i="17"/>
  <c r="N3084" i="17"/>
  <c r="R3083" i="17"/>
  <c r="P3083" i="17"/>
  <c r="O3083" i="17"/>
  <c r="N3083" i="17"/>
  <c r="R3082" i="17"/>
  <c r="Q3082" i="17"/>
  <c r="P3082" i="17"/>
  <c r="O3082" i="17"/>
  <c r="N3082" i="17"/>
  <c r="R3081" i="17"/>
  <c r="Q3081" i="17"/>
  <c r="P3081" i="17"/>
  <c r="O3081" i="17"/>
  <c r="N3081" i="17"/>
  <c r="R3080" i="17"/>
  <c r="Q3080" i="17"/>
  <c r="P3080" i="17"/>
  <c r="O3080" i="17"/>
  <c r="N3080" i="17"/>
  <c r="R3079" i="17"/>
  <c r="P3079" i="17"/>
  <c r="O3079" i="17"/>
  <c r="N3079" i="17"/>
  <c r="R3078" i="17"/>
  <c r="Q3078" i="17"/>
  <c r="P3078" i="17"/>
  <c r="O3078" i="17"/>
  <c r="N3078" i="17"/>
  <c r="R3077" i="17"/>
  <c r="P3077" i="17"/>
  <c r="O3077" i="17"/>
  <c r="N3077" i="17"/>
  <c r="R3076" i="17"/>
  <c r="P3076" i="17"/>
  <c r="O3076" i="17"/>
  <c r="N3076" i="17"/>
  <c r="R3075" i="17"/>
  <c r="Q3075" i="17"/>
  <c r="P3075" i="17"/>
  <c r="O3075" i="17"/>
  <c r="N3075" i="17"/>
  <c r="R3074" i="17"/>
  <c r="Q3074" i="17"/>
  <c r="P3074" i="17"/>
  <c r="O3074" i="17"/>
  <c r="N3074" i="17"/>
  <c r="R3073" i="17"/>
  <c r="Q3073" i="17"/>
  <c r="P3073" i="17"/>
  <c r="O3073" i="17"/>
  <c r="N3073" i="17"/>
  <c r="R3072" i="17"/>
  <c r="Q3072" i="17"/>
  <c r="P3072" i="17"/>
  <c r="O3072" i="17"/>
  <c r="N3072" i="17"/>
  <c r="R3071" i="17"/>
  <c r="Q3071" i="17"/>
  <c r="P3071" i="17"/>
  <c r="O3071" i="17"/>
  <c r="N3071" i="17"/>
  <c r="R3070" i="17"/>
  <c r="P3070" i="17"/>
  <c r="O3070" i="17"/>
  <c r="N3070" i="17"/>
  <c r="R3069" i="17"/>
  <c r="Q3069" i="17"/>
  <c r="P3069" i="17"/>
  <c r="O3069" i="17"/>
  <c r="N3069" i="17"/>
  <c r="R3068" i="17"/>
  <c r="P3068" i="17"/>
  <c r="O3068" i="17"/>
  <c r="N3068" i="17"/>
  <c r="R3067" i="17"/>
  <c r="P3067" i="17"/>
  <c r="O3067" i="17"/>
  <c r="N3067" i="17"/>
  <c r="R3066" i="17"/>
  <c r="P3066" i="17"/>
  <c r="O3066" i="17"/>
  <c r="N3066" i="17"/>
  <c r="R3065" i="17"/>
  <c r="Q3065" i="17"/>
  <c r="P3065" i="17"/>
  <c r="O3065" i="17"/>
  <c r="N3065" i="17"/>
  <c r="R3064" i="17"/>
  <c r="P3064" i="17"/>
  <c r="O3064" i="17"/>
  <c r="N3064" i="17"/>
  <c r="R3063" i="17"/>
  <c r="P3063" i="17"/>
  <c r="O3063" i="17"/>
  <c r="N3063" i="17"/>
  <c r="R3062" i="17"/>
  <c r="Q3062" i="17"/>
  <c r="P3062" i="17"/>
  <c r="O3062" i="17"/>
  <c r="N3062" i="17"/>
  <c r="R3061" i="17"/>
  <c r="Q3061" i="17"/>
  <c r="P3061" i="17"/>
  <c r="O3061" i="17"/>
  <c r="N3061" i="17"/>
  <c r="R3060" i="17"/>
  <c r="Q3060" i="17"/>
  <c r="P3060" i="17"/>
  <c r="O3060" i="17"/>
  <c r="N3060" i="17"/>
  <c r="R3059" i="17"/>
  <c r="Q3059" i="17"/>
  <c r="P3059" i="17"/>
  <c r="O3059" i="17"/>
  <c r="N3059" i="17"/>
  <c r="R3058" i="17"/>
  <c r="Q3058" i="17"/>
  <c r="P3058" i="17"/>
  <c r="O3058" i="17"/>
  <c r="N3058" i="17"/>
  <c r="R3057" i="17"/>
  <c r="P3057" i="17"/>
  <c r="O3057" i="17"/>
  <c r="N3057" i="17"/>
  <c r="R3056" i="17"/>
  <c r="Q3056" i="17"/>
  <c r="P3056" i="17"/>
  <c r="O3056" i="17"/>
  <c r="N3056" i="17"/>
  <c r="AI3055" i="17"/>
  <c r="R3055" i="17"/>
  <c r="R3054" i="17"/>
  <c r="Q3054" i="17"/>
  <c r="P3054" i="17"/>
  <c r="O3054" i="17"/>
  <c r="N3054" i="17"/>
  <c r="R3053" i="17"/>
  <c r="P3053" i="17"/>
  <c r="O3053" i="17"/>
  <c r="N3053" i="17"/>
  <c r="R3052" i="17"/>
  <c r="Q3052" i="17"/>
  <c r="P3052" i="17"/>
  <c r="O3052" i="17"/>
  <c r="N3052" i="17"/>
  <c r="R3051" i="17"/>
  <c r="Q3051" i="17"/>
  <c r="P3051" i="17"/>
  <c r="O3051" i="17"/>
  <c r="N3051" i="17"/>
  <c r="AI3050" i="17"/>
  <c r="R3050" i="17"/>
  <c r="R3049" i="17"/>
  <c r="Q3049" i="17"/>
  <c r="P3049" i="17"/>
  <c r="O3049" i="17"/>
  <c r="N3049" i="17"/>
  <c r="R3048" i="17"/>
  <c r="Q3048" i="17"/>
  <c r="P3048" i="17"/>
  <c r="O3048" i="17"/>
  <c r="N3048" i="17"/>
  <c r="R3047" i="17"/>
  <c r="Q3047" i="17"/>
  <c r="P3047" i="17"/>
  <c r="O3047" i="17"/>
  <c r="N3047" i="17"/>
  <c r="R3046" i="17"/>
  <c r="Q3046" i="17"/>
  <c r="P3046" i="17"/>
  <c r="O3046" i="17"/>
  <c r="N3046" i="17"/>
  <c r="R3045" i="17"/>
  <c r="Q3045" i="17"/>
  <c r="P3045" i="17"/>
  <c r="O3045" i="17"/>
  <c r="N3045" i="17"/>
  <c r="R3044" i="17"/>
  <c r="Q3044" i="17"/>
  <c r="P3044" i="17"/>
  <c r="O3044" i="17"/>
  <c r="N3044" i="17"/>
  <c r="R3043" i="17"/>
  <c r="Q3043" i="17"/>
  <c r="P3043" i="17"/>
  <c r="O3043" i="17"/>
  <c r="N3043" i="17"/>
  <c r="R3042" i="17"/>
  <c r="Q3042" i="17"/>
  <c r="P3042" i="17"/>
  <c r="O3042" i="17"/>
  <c r="N3042" i="17"/>
  <c r="R3041" i="17"/>
  <c r="Q3041" i="17"/>
  <c r="P3041" i="17"/>
  <c r="O3041" i="17"/>
  <c r="N3041" i="17"/>
  <c r="R3040" i="17"/>
  <c r="Q3040" i="17"/>
  <c r="P3040" i="17"/>
  <c r="O3040" i="17"/>
  <c r="N3040" i="17"/>
  <c r="R3039" i="17"/>
  <c r="Q3039" i="17"/>
  <c r="P3039" i="17"/>
  <c r="O3039" i="17"/>
  <c r="N3039" i="17"/>
  <c r="AI3038" i="17"/>
  <c r="R3038" i="17"/>
  <c r="R3037" i="17"/>
  <c r="P3037" i="17"/>
  <c r="O3037" i="17"/>
  <c r="N3037" i="17"/>
  <c r="R3036" i="17"/>
  <c r="P3036" i="17"/>
  <c r="O3036" i="17"/>
  <c r="N3036" i="17"/>
  <c r="R3035" i="17"/>
  <c r="P3035" i="17"/>
  <c r="O3035" i="17"/>
  <c r="N3035" i="17"/>
  <c r="R3034" i="17"/>
  <c r="P3034" i="17"/>
  <c r="O3034" i="17"/>
  <c r="N3034" i="17"/>
  <c r="R3033" i="17"/>
  <c r="Q3033" i="17"/>
  <c r="P3033" i="17"/>
  <c r="O3033" i="17"/>
  <c r="N3033" i="17"/>
  <c r="R3032" i="17"/>
  <c r="P3032" i="17"/>
  <c r="O3032" i="17"/>
  <c r="N3032" i="17"/>
  <c r="R3031" i="17"/>
  <c r="Q3031" i="17"/>
  <c r="P3031" i="17"/>
  <c r="O3031" i="17"/>
  <c r="N3031" i="17"/>
  <c r="R3030" i="17"/>
  <c r="P3030" i="17"/>
  <c r="O3030" i="17"/>
  <c r="N3030" i="17"/>
  <c r="R3029" i="17"/>
  <c r="Q3029" i="17"/>
  <c r="P3029" i="17"/>
  <c r="O3029" i="17"/>
  <c r="N3029" i="17"/>
  <c r="R3028" i="17"/>
  <c r="P3028" i="17"/>
  <c r="O3028" i="17"/>
  <c r="N3028" i="17"/>
  <c r="R3027" i="17"/>
  <c r="Q3027" i="17"/>
  <c r="P3027" i="17"/>
  <c r="O3027" i="17"/>
  <c r="N3027" i="17"/>
  <c r="R3026" i="17"/>
  <c r="Q3026" i="17"/>
  <c r="P3026" i="17"/>
  <c r="O3026" i="17"/>
  <c r="N3026" i="17"/>
  <c r="R3025" i="17"/>
  <c r="Q3025" i="17"/>
  <c r="P3025" i="17"/>
  <c r="O3025" i="17"/>
  <c r="N3025" i="17"/>
  <c r="R3024" i="17"/>
  <c r="Q3024" i="17"/>
  <c r="P3024" i="17"/>
  <c r="O3024" i="17"/>
  <c r="N3024" i="17"/>
  <c r="AI3023" i="17"/>
  <c r="R3023" i="17"/>
  <c r="R3022" i="17"/>
  <c r="Q3022" i="17"/>
  <c r="P3022" i="17"/>
  <c r="O3022" i="17"/>
  <c r="N3022" i="17"/>
  <c r="R3021" i="17"/>
  <c r="Q3021" i="17"/>
  <c r="P3021" i="17"/>
  <c r="O3021" i="17"/>
  <c r="N3021" i="17"/>
  <c r="R3020" i="17"/>
  <c r="Q3020" i="17"/>
  <c r="P3020" i="17"/>
  <c r="O3020" i="17"/>
  <c r="N3020" i="17"/>
  <c r="R3019" i="17"/>
  <c r="Q3019" i="17"/>
  <c r="P3019" i="17"/>
  <c r="O3019" i="17"/>
  <c r="N3019" i="17"/>
  <c r="R3018" i="17"/>
  <c r="Q3018" i="17"/>
  <c r="P3018" i="17"/>
  <c r="O3018" i="17"/>
  <c r="N3018" i="17"/>
  <c r="R3017" i="17"/>
  <c r="Q3017" i="17"/>
  <c r="P3017" i="17"/>
  <c r="O3017" i="17"/>
  <c r="N3017" i="17"/>
  <c r="R3016" i="17"/>
  <c r="Q3016" i="17"/>
  <c r="P3016" i="17"/>
  <c r="O3016" i="17"/>
  <c r="N3016" i="17"/>
  <c r="R3015" i="17"/>
  <c r="Q3015" i="17"/>
  <c r="P3015" i="17"/>
  <c r="O3015" i="17"/>
  <c r="N3015" i="17"/>
  <c r="R2986" i="17"/>
  <c r="P2986" i="17"/>
  <c r="O2986" i="17"/>
  <c r="N2986" i="17"/>
  <c r="R2985" i="17"/>
  <c r="P2985" i="17"/>
  <c r="O2985" i="17"/>
  <c r="N2985" i="17"/>
  <c r="R2984" i="17"/>
  <c r="P2984" i="17"/>
  <c r="O2984" i="17"/>
  <c r="N2984" i="17"/>
  <c r="R2983" i="17"/>
  <c r="Q2983" i="17"/>
  <c r="P2983" i="17"/>
  <c r="O2983" i="17"/>
  <c r="N2983" i="17"/>
  <c r="R2982" i="17"/>
  <c r="P2982" i="17"/>
  <c r="O2982" i="17"/>
  <c r="N2982" i="17"/>
  <c r="R2981" i="17"/>
  <c r="P2981" i="17"/>
  <c r="O2981" i="17"/>
  <c r="N2981" i="17"/>
  <c r="R2980" i="17"/>
  <c r="P2980" i="17"/>
  <c r="O2980" i="17"/>
  <c r="N2980" i="17"/>
  <c r="R2979" i="17"/>
  <c r="Q2979" i="17"/>
  <c r="P2979" i="17"/>
  <c r="O2979" i="17"/>
  <c r="N2979" i="17"/>
  <c r="R2978" i="17"/>
  <c r="P2978" i="17"/>
  <c r="O2978" i="17"/>
  <c r="N2978" i="17"/>
  <c r="R2977" i="17"/>
  <c r="P2977" i="17"/>
  <c r="O2977" i="17"/>
  <c r="N2977" i="17"/>
  <c r="R2976" i="17"/>
  <c r="Q2976" i="17"/>
  <c r="P2976" i="17"/>
  <c r="O2976" i="17"/>
  <c r="N2976" i="17"/>
  <c r="R3014" i="17"/>
  <c r="P3014" i="17"/>
  <c r="O3014" i="17"/>
  <c r="N3014" i="17"/>
  <c r="R3013" i="17"/>
  <c r="Q3013" i="17"/>
  <c r="P3013" i="17"/>
  <c r="O3013" i="17"/>
  <c r="N3013" i="17"/>
  <c r="R3012" i="17"/>
  <c r="Q3012" i="17"/>
  <c r="P3012" i="17"/>
  <c r="O3012" i="17"/>
  <c r="N3012" i="17"/>
  <c r="R3011" i="17"/>
  <c r="Q3011" i="17"/>
  <c r="P3011" i="17"/>
  <c r="O3011" i="17"/>
  <c r="N3011" i="17"/>
  <c r="R3010" i="17"/>
  <c r="P3010" i="17"/>
  <c r="O3010" i="17"/>
  <c r="N3010" i="17"/>
  <c r="R3009" i="17"/>
  <c r="P3009" i="17"/>
  <c r="O3009" i="17"/>
  <c r="N3009" i="17"/>
  <c r="R3008" i="17"/>
  <c r="Q3008" i="17"/>
  <c r="P3008" i="17"/>
  <c r="O3008" i="17"/>
  <c r="N3008" i="17"/>
  <c r="R3007" i="17"/>
  <c r="Q3007" i="17"/>
  <c r="P3007" i="17"/>
  <c r="O3007" i="17"/>
  <c r="N3007" i="17"/>
  <c r="R3006" i="17"/>
  <c r="Q3006" i="17"/>
  <c r="P3006" i="17"/>
  <c r="O3006" i="17"/>
  <c r="N3006" i="17"/>
  <c r="R3005" i="17"/>
  <c r="Q3005" i="17"/>
  <c r="P3005" i="17"/>
  <c r="O3005" i="17"/>
  <c r="N3005" i="17"/>
  <c r="R3004" i="17"/>
  <c r="Q3004" i="17"/>
  <c r="P3004" i="17"/>
  <c r="O3004" i="17"/>
  <c r="N3004" i="17"/>
  <c r="R3003" i="17"/>
  <c r="P3003" i="17"/>
  <c r="O3003" i="17"/>
  <c r="N3003" i="17"/>
  <c r="R3002" i="17"/>
  <c r="Q3002" i="17"/>
  <c r="P3002" i="17"/>
  <c r="O3002" i="17"/>
  <c r="N3002" i="17"/>
  <c r="R3001" i="17"/>
  <c r="Q3001" i="17"/>
  <c r="P3001" i="17"/>
  <c r="O3001" i="17"/>
  <c r="N3001" i="17"/>
  <c r="R3000" i="17"/>
  <c r="Q3000" i="17"/>
  <c r="P3000" i="17"/>
  <c r="O3000" i="17"/>
  <c r="N3000" i="17"/>
  <c r="R2999" i="17"/>
  <c r="Q2999" i="17"/>
  <c r="P2999" i="17"/>
  <c r="O2999" i="17"/>
  <c r="N2999" i="17"/>
  <c r="R2998" i="17"/>
  <c r="Q2998" i="17"/>
  <c r="P2998" i="17"/>
  <c r="O2998" i="17"/>
  <c r="N2998" i="17"/>
  <c r="R2997" i="17"/>
  <c r="Q2997" i="17"/>
  <c r="P2997" i="17"/>
  <c r="O2997" i="17"/>
  <c r="N2997" i="17"/>
  <c r="R2996" i="17"/>
  <c r="Q2996" i="17"/>
  <c r="P2996" i="17"/>
  <c r="O2996" i="17"/>
  <c r="N2996" i="17"/>
  <c r="R2995" i="17"/>
  <c r="Q2995" i="17"/>
  <c r="P2995" i="17"/>
  <c r="O2995" i="17"/>
  <c r="N2995" i="17"/>
  <c r="R2994" i="17"/>
  <c r="Q2994" i="17"/>
  <c r="P2994" i="17"/>
  <c r="O2994" i="17"/>
  <c r="N2994" i="17"/>
  <c r="R2993" i="17"/>
  <c r="Q2993" i="17"/>
  <c r="P2993" i="17"/>
  <c r="O2993" i="17"/>
  <c r="N2993" i="17"/>
  <c r="R2992" i="17"/>
  <c r="Q2992" i="17"/>
  <c r="P2992" i="17"/>
  <c r="O2992" i="17"/>
  <c r="N2992" i="17"/>
  <c r="R2991" i="17"/>
  <c r="Q2991" i="17"/>
  <c r="P2991" i="17"/>
  <c r="O2991" i="17"/>
  <c r="N2991" i="17"/>
  <c r="R2990" i="17"/>
  <c r="Q2990" i="17"/>
  <c r="P2990" i="17"/>
  <c r="O2990" i="17"/>
  <c r="N2990" i="17"/>
  <c r="R2989" i="17"/>
  <c r="Q2989" i="17"/>
  <c r="P2989" i="17"/>
  <c r="O2989" i="17"/>
  <c r="N2989" i="17"/>
  <c r="R2988" i="17"/>
  <c r="Q2988" i="17"/>
  <c r="P2988" i="17"/>
  <c r="O2988" i="17"/>
  <c r="N2988" i="17"/>
  <c r="R2987" i="17"/>
  <c r="Q2987" i="17"/>
  <c r="P2987" i="17"/>
  <c r="O2987" i="17"/>
  <c r="N2987" i="17"/>
  <c r="AI2975" i="17"/>
  <c r="R2975" i="17"/>
  <c r="R2974" i="17"/>
  <c r="Q2974" i="17"/>
  <c r="P2974" i="17"/>
  <c r="O2974" i="17"/>
  <c r="N2974" i="17"/>
  <c r="R2973" i="17"/>
  <c r="Q2973" i="17"/>
  <c r="P2973" i="17"/>
  <c r="O2973" i="17"/>
  <c r="N2973" i="17"/>
  <c r="R2972" i="17"/>
  <c r="Q2972" i="17"/>
  <c r="P2972" i="17"/>
  <c r="O2972" i="17"/>
  <c r="N2972" i="17"/>
  <c r="R2971" i="17"/>
  <c r="Q2971" i="17"/>
  <c r="P2971" i="17"/>
  <c r="O2971" i="17"/>
  <c r="N2971" i="17"/>
  <c r="R2970" i="17"/>
  <c r="Q2970" i="17"/>
  <c r="P2970" i="17"/>
  <c r="O2970" i="17"/>
  <c r="N2970" i="17"/>
  <c r="R2969" i="17"/>
  <c r="Q2969" i="17"/>
  <c r="P2969" i="17"/>
  <c r="O2969" i="17"/>
  <c r="N2969" i="17"/>
  <c r="R2949" i="17"/>
  <c r="P2949" i="17"/>
  <c r="O2949" i="17"/>
  <c r="N2949" i="17"/>
  <c r="R2948" i="17"/>
  <c r="Q2948" i="17"/>
  <c r="P2948" i="17"/>
  <c r="O2948" i="17"/>
  <c r="N2948" i="17"/>
  <c r="R2947" i="17"/>
  <c r="Q2947" i="17"/>
  <c r="P2947" i="17"/>
  <c r="O2947" i="17"/>
  <c r="N2947" i="17"/>
  <c r="R2946" i="17"/>
  <c r="Q2946" i="17"/>
  <c r="P2946" i="17"/>
  <c r="O2946" i="17"/>
  <c r="N2946" i="17"/>
  <c r="R2945" i="17"/>
  <c r="Q2945" i="17"/>
  <c r="P2945" i="17"/>
  <c r="O2945" i="17"/>
  <c r="N2945" i="17"/>
  <c r="R2944" i="17"/>
  <c r="Q2944" i="17"/>
  <c r="P2944" i="17"/>
  <c r="O2944" i="17"/>
  <c r="N2944" i="17"/>
  <c r="R2943" i="17"/>
  <c r="Q2943" i="17"/>
  <c r="P2943" i="17"/>
  <c r="O2943" i="17"/>
  <c r="N2943" i="17"/>
  <c r="R2942" i="17"/>
  <c r="Q2942" i="17"/>
  <c r="P2942" i="17"/>
  <c r="O2942" i="17"/>
  <c r="N2942" i="17"/>
  <c r="R2941" i="17"/>
  <c r="Q2941" i="17"/>
  <c r="P2941" i="17"/>
  <c r="O2941" i="17"/>
  <c r="N2941" i="17"/>
  <c r="R2940" i="17"/>
  <c r="Q2940" i="17"/>
  <c r="P2940" i="17"/>
  <c r="O2940" i="17"/>
  <c r="N2940" i="17"/>
  <c r="R2939" i="17"/>
  <c r="Q2939" i="17"/>
  <c r="P2939" i="17"/>
  <c r="O2939" i="17"/>
  <c r="N2939" i="17"/>
  <c r="R2938" i="17"/>
  <c r="Q2938" i="17"/>
  <c r="P2938" i="17"/>
  <c r="O2938" i="17"/>
  <c r="N2938" i="17"/>
  <c r="R2937" i="17"/>
  <c r="Q2937" i="17"/>
  <c r="P2937" i="17"/>
  <c r="O2937" i="17"/>
  <c r="N2937" i="17"/>
  <c r="R2936" i="17"/>
  <c r="Q2936" i="17"/>
  <c r="P2936" i="17"/>
  <c r="O2936" i="17"/>
  <c r="N2936" i="17"/>
  <c r="R2935" i="17"/>
  <c r="Q2935" i="17"/>
  <c r="P2935" i="17"/>
  <c r="O2935" i="17"/>
  <c r="N2935" i="17"/>
  <c r="R2934" i="17"/>
  <c r="Q2934" i="17"/>
  <c r="P2934" i="17"/>
  <c r="O2934" i="17"/>
  <c r="N2934" i="17"/>
  <c r="R2933" i="17"/>
  <c r="Q2933" i="17"/>
  <c r="P2933" i="17"/>
  <c r="O2933" i="17"/>
  <c r="N2933" i="17"/>
  <c r="R2932" i="17"/>
  <c r="Q2932" i="17"/>
  <c r="P2932" i="17"/>
  <c r="O2932" i="17"/>
  <c r="N2932" i="17"/>
  <c r="R2931" i="17"/>
  <c r="Q2931" i="17"/>
  <c r="P2931" i="17"/>
  <c r="O2931" i="17"/>
  <c r="N2931" i="17"/>
  <c r="R2930" i="17"/>
  <c r="Q2930" i="17"/>
  <c r="P2930" i="17"/>
  <c r="O2930" i="17"/>
  <c r="N2930" i="17"/>
  <c r="R2929" i="17"/>
  <c r="Q2929" i="17"/>
  <c r="P2929" i="17"/>
  <c r="O2929" i="17"/>
  <c r="N2929" i="17"/>
  <c r="R2919" i="17"/>
  <c r="Q2919" i="17"/>
  <c r="P2919" i="17"/>
  <c r="O2919" i="17"/>
  <c r="N2919" i="17"/>
  <c r="R2918" i="17"/>
  <c r="Q2918" i="17"/>
  <c r="P2918" i="17"/>
  <c r="O2918" i="17"/>
  <c r="N2918" i="17"/>
  <c r="R2917" i="17"/>
  <c r="Q2917" i="17"/>
  <c r="P2917" i="17"/>
  <c r="O2917" i="17"/>
  <c r="N2917" i="17"/>
  <c r="R2916" i="17"/>
  <c r="Q2916" i="17"/>
  <c r="P2916" i="17"/>
  <c r="O2916" i="17"/>
  <c r="N2916" i="17"/>
  <c r="R2915" i="17"/>
  <c r="Q2915" i="17"/>
  <c r="P2915" i="17"/>
  <c r="O2915" i="17"/>
  <c r="N2915" i="17"/>
  <c r="R2914" i="17"/>
  <c r="Q2914" i="17"/>
  <c r="P2914" i="17"/>
  <c r="O2914" i="17"/>
  <c r="N2914" i="17"/>
  <c r="R2913" i="17"/>
  <c r="Q2913" i="17"/>
  <c r="P2913" i="17"/>
  <c r="O2913" i="17"/>
  <c r="N2913" i="17"/>
  <c r="R2912" i="17"/>
  <c r="Q2912" i="17"/>
  <c r="P2912" i="17"/>
  <c r="O2912" i="17"/>
  <c r="N2912" i="17"/>
  <c r="R2911" i="17"/>
  <c r="Q2911" i="17"/>
  <c r="P2911" i="17"/>
  <c r="O2911" i="17"/>
  <c r="N2911" i="17"/>
  <c r="R2910" i="17"/>
  <c r="Q2910" i="17"/>
  <c r="P2910" i="17"/>
  <c r="O2910" i="17"/>
  <c r="N2910" i="17"/>
  <c r="R2909" i="17"/>
  <c r="Q2909" i="17"/>
  <c r="P2909" i="17"/>
  <c r="O2909" i="17"/>
  <c r="N2909" i="17"/>
  <c r="R2908" i="17"/>
  <c r="Q2908" i="17"/>
  <c r="P2908" i="17"/>
  <c r="O2908" i="17"/>
  <c r="N2908" i="17"/>
  <c r="R2907" i="17"/>
  <c r="Q2907" i="17"/>
  <c r="P2907" i="17"/>
  <c r="O2907" i="17"/>
  <c r="N2907" i="17"/>
  <c r="R2906" i="17"/>
  <c r="Q2906" i="17"/>
  <c r="P2906" i="17"/>
  <c r="O2906" i="17"/>
  <c r="N2906" i="17"/>
  <c r="R2905" i="17"/>
  <c r="Q2905" i="17"/>
  <c r="P2905" i="17"/>
  <c r="O2905" i="17"/>
  <c r="N2905" i="17"/>
  <c r="R2904" i="17"/>
  <c r="Q2904" i="17"/>
  <c r="P2904" i="17"/>
  <c r="O2904" i="17"/>
  <c r="N2904" i="17"/>
  <c r="R2903" i="17"/>
  <c r="Q2903" i="17"/>
  <c r="P2903" i="17"/>
  <c r="O2903" i="17"/>
  <c r="N2903" i="17"/>
  <c r="R2902" i="17"/>
  <c r="Q2902" i="17"/>
  <c r="P2902" i="17"/>
  <c r="O2902" i="17"/>
  <c r="N2902" i="17"/>
  <c r="R2901" i="17"/>
  <c r="P2901" i="17"/>
  <c r="O2901" i="17"/>
  <c r="N2901" i="17"/>
  <c r="R2900" i="17"/>
  <c r="P2900" i="17"/>
  <c r="O2900" i="17"/>
  <c r="N2900" i="17"/>
  <c r="R2899" i="17"/>
  <c r="P2899" i="17"/>
  <c r="O2899" i="17"/>
  <c r="N2899" i="17"/>
  <c r="R2898" i="17"/>
  <c r="Q2898" i="17"/>
  <c r="P2898" i="17"/>
  <c r="O2898" i="17"/>
  <c r="N2898" i="17"/>
  <c r="R2897" i="17"/>
  <c r="P2897" i="17"/>
  <c r="O2897" i="17"/>
  <c r="N2897" i="17"/>
  <c r="R2896" i="17"/>
  <c r="P2896" i="17"/>
  <c r="O2896" i="17"/>
  <c r="N2896" i="17"/>
  <c r="R2895" i="17"/>
  <c r="P2895" i="17"/>
  <c r="O2895" i="17"/>
  <c r="N2895" i="17"/>
  <c r="R2894" i="17"/>
  <c r="Q2894" i="17"/>
  <c r="P2894" i="17"/>
  <c r="O2894" i="17"/>
  <c r="N2894" i="17"/>
  <c r="AI2893" i="17"/>
  <c r="R2893" i="17"/>
  <c r="R2892" i="17"/>
  <c r="Q2892" i="17"/>
  <c r="P2892" i="17"/>
  <c r="O2892" i="17"/>
  <c r="N2892" i="17"/>
  <c r="R2891" i="17"/>
  <c r="Q2891" i="17"/>
  <c r="P2891" i="17"/>
  <c r="O2891" i="17"/>
  <c r="N2891" i="17"/>
  <c r="R2847" i="17"/>
  <c r="Q2847" i="17"/>
  <c r="P2847" i="17"/>
  <c r="O2847" i="17"/>
  <c r="N2847" i="17"/>
  <c r="R2890" i="17"/>
  <c r="Q2890" i="17"/>
  <c r="P2890" i="17"/>
  <c r="O2890" i="17"/>
  <c r="N2890" i="17"/>
  <c r="R2889" i="17"/>
  <c r="Q2889" i="17"/>
  <c r="P2889" i="17"/>
  <c r="O2889" i="17"/>
  <c r="N2889" i="17"/>
  <c r="R2888" i="17"/>
  <c r="Q2888" i="17"/>
  <c r="P2888" i="17"/>
  <c r="O2888" i="17"/>
  <c r="N2888" i="17"/>
  <c r="R2887" i="17"/>
  <c r="Q2887" i="17"/>
  <c r="P2887" i="17"/>
  <c r="O2887" i="17"/>
  <c r="N2887" i="17"/>
  <c r="R2886" i="17"/>
  <c r="Q2886" i="17"/>
  <c r="P2886" i="17"/>
  <c r="O2886" i="17"/>
  <c r="N2886" i="17"/>
  <c r="R2885" i="17"/>
  <c r="Q2885" i="17"/>
  <c r="P2885" i="17"/>
  <c r="O2885" i="17"/>
  <c r="N2885" i="17"/>
  <c r="R2884" i="17"/>
  <c r="Q2884" i="17"/>
  <c r="P2884" i="17"/>
  <c r="O2884" i="17"/>
  <c r="N2884" i="17"/>
  <c r="R2883" i="17"/>
  <c r="Q2883" i="17"/>
  <c r="P2883" i="17"/>
  <c r="O2883" i="17"/>
  <c r="N2883" i="17"/>
  <c r="R2882" i="17"/>
  <c r="Q2882" i="17"/>
  <c r="P2882" i="17"/>
  <c r="O2882" i="17"/>
  <c r="N2882" i="17"/>
  <c r="R2881" i="17"/>
  <c r="Q2881" i="17"/>
  <c r="P2881" i="17"/>
  <c r="O2881" i="17"/>
  <c r="N2881" i="17"/>
  <c r="R2880" i="17"/>
  <c r="Q2880" i="17"/>
  <c r="P2880" i="17"/>
  <c r="O2880" i="17"/>
  <c r="N2880" i="17"/>
  <c r="R2879" i="17"/>
  <c r="P2879" i="17"/>
  <c r="O2879" i="17"/>
  <c r="N2879" i="17"/>
  <c r="R2878" i="17"/>
  <c r="P2878" i="17"/>
  <c r="O2878" i="17"/>
  <c r="N2878" i="17"/>
  <c r="R2877" i="17"/>
  <c r="Q2877" i="17"/>
  <c r="P2877" i="17"/>
  <c r="O2877" i="17"/>
  <c r="N2877" i="17"/>
  <c r="R2876" i="17"/>
  <c r="Q2876" i="17"/>
  <c r="P2876" i="17"/>
  <c r="O2876" i="17"/>
  <c r="N2876" i="17"/>
  <c r="R2875" i="17"/>
  <c r="Q2875" i="17"/>
  <c r="P2875" i="17"/>
  <c r="O2875" i="17"/>
  <c r="N2875" i="17"/>
  <c r="R2874" i="17"/>
  <c r="P2874" i="17"/>
  <c r="O2874" i="17"/>
  <c r="N2874" i="17"/>
  <c r="R2873" i="17"/>
  <c r="Q2873" i="17"/>
  <c r="P2873" i="17"/>
  <c r="O2873" i="17"/>
  <c r="N2873" i="17"/>
  <c r="R2872" i="17"/>
  <c r="Q2872" i="17"/>
  <c r="P2872" i="17"/>
  <c r="O2872" i="17"/>
  <c r="N2872" i="17"/>
  <c r="R2871" i="17"/>
  <c r="Q2871" i="17"/>
  <c r="P2871" i="17"/>
  <c r="O2871" i="17"/>
  <c r="N2871" i="17"/>
  <c r="R2870" i="17"/>
  <c r="Q2870" i="17"/>
  <c r="P2870" i="17"/>
  <c r="O2870" i="17"/>
  <c r="N2870" i="17"/>
  <c r="R2869" i="17"/>
  <c r="Q2869" i="17"/>
  <c r="P2869" i="17"/>
  <c r="O2869" i="17"/>
  <c r="N2869" i="17"/>
  <c r="R2868" i="17"/>
  <c r="P2868" i="17"/>
  <c r="O2868" i="17"/>
  <c r="N2868" i="17"/>
  <c r="R2867" i="17"/>
  <c r="Q2867" i="17"/>
  <c r="P2867" i="17"/>
  <c r="O2867" i="17"/>
  <c r="N2867" i="17"/>
  <c r="R2866" i="17"/>
  <c r="P2866" i="17"/>
  <c r="O2866" i="17"/>
  <c r="N2866" i="17"/>
  <c r="R2865" i="17"/>
  <c r="Q2865" i="17"/>
  <c r="P2865" i="17"/>
  <c r="O2865" i="17"/>
  <c r="N2865" i="17"/>
  <c r="R2864" i="17"/>
  <c r="Q2864" i="17"/>
  <c r="P2864" i="17"/>
  <c r="O2864" i="17"/>
  <c r="N2864" i="17"/>
  <c r="R2863" i="17"/>
  <c r="P2863" i="17"/>
  <c r="O2863" i="17"/>
  <c r="N2863" i="17"/>
  <c r="R2862" i="17"/>
  <c r="Q2862" i="17"/>
  <c r="P2862" i="17"/>
  <c r="O2862" i="17"/>
  <c r="N2862" i="17"/>
  <c r="R2861" i="17"/>
  <c r="Q2861" i="17"/>
  <c r="P2861" i="17"/>
  <c r="O2861" i="17"/>
  <c r="N2861" i="17"/>
  <c r="R2860" i="17"/>
  <c r="Q2860" i="17"/>
  <c r="P2860" i="17"/>
  <c r="O2860" i="17"/>
  <c r="N2860" i="17"/>
  <c r="R2859" i="17"/>
  <c r="Q2859" i="17"/>
  <c r="P2859" i="17"/>
  <c r="O2859" i="17"/>
  <c r="N2859" i="17"/>
  <c r="R2858" i="17"/>
  <c r="Q2858" i="17"/>
  <c r="P2858" i="17"/>
  <c r="O2858" i="17"/>
  <c r="N2858" i="17"/>
  <c r="R2857" i="17"/>
  <c r="Q2857" i="17"/>
  <c r="P2857" i="17"/>
  <c r="O2857" i="17"/>
  <c r="N2857" i="17"/>
  <c r="R2856" i="17"/>
  <c r="Q2856" i="17"/>
  <c r="P2856" i="17"/>
  <c r="O2856" i="17"/>
  <c r="N2856" i="17"/>
  <c r="R2855" i="17"/>
  <c r="Q2855" i="17"/>
  <c r="P2855" i="17"/>
  <c r="O2855" i="17"/>
  <c r="N2855" i="17"/>
  <c r="R2854" i="17"/>
  <c r="Q2854" i="17"/>
  <c r="P2854" i="17"/>
  <c r="O2854" i="17"/>
  <c r="N2854" i="17"/>
  <c r="R2853" i="17"/>
  <c r="Q2853" i="17"/>
  <c r="P2853" i="17"/>
  <c r="O2853" i="17"/>
  <c r="N2853" i="17"/>
  <c r="R2852" i="17"/>
  <c r="Q2852" i="17"/>
  <c r="P2852" i="17"/>
  <c r="O2852" i="17"/>
  <c r="N2852" i="17"/>
  <c r="R2851" i="17"/>
  <c r="Q2851" i="17"/>
  <c r="P2851" i="17"/>
  <c r="O2851" i="17"/>
  <c r="N2851" i="17"/>
  <c r="R2850" i="17"/>
  <c r="Q2850" i="17"/>
  <c r="P2850" i="17"/>
  <c r="O2850" i="17"/>
  <c r="N2850" i="17"/>
  <c r="R2849" i="17"/>
  <c r="Q2849" i="17"/>
  <c r="P2849" i="17"/>
  <c r="O2849" i="17"/>
  <c r="N2849" i="17"/>
  <c r="R2848" i="17"/>
  <c r="Q2848" i="17"/>
  <c r="P2848" i="17"/>
  <c r="O2848" i="17"/>
  <c r="N2848" i="17"/>
  <c r="AI2846" i="17"/>
  <c r="R2846" i="17"/>
  <c r="R2845" i="17"/>
  <c r="Q2845" i="17"/>
  <c r="P2845" i="17"/>
  <c r="O2845" i="17"/>
  <c r="N2845" i="17"/>
  <c r="R2844" i="17"/>
  <c r="Q2844" i="17"/>
  <c r="P2844" i="17"/>
  <c r="O2844" i="17"/>
  <c r="N2844" i="17"/>
  <c r="R2843" i="17"/>
  <c r="P2843" i="17"/>
  <c r="O2843" i="17"/>
  <c r="N2843" i="17"/>
  <c r="R2842" i="17"/>
  <c r="Q2842" i="17"/>
  <c r="P2842" i="17"/>
  <c r="O2842" i="17"/>
  <c r="N2842" i="17"/>
  <c r="R2841" i="17"/>
  <c r="Q2841" i="17"/>
  <c r="P2841" i="17"/>
  <c r="O2841" i="17"/>
  <c r="N2841" i="17"/>
  <c r="R2840" i="17"/>
  <c r="Q2840" i="17"/>
  <c r="P2840" i="17"/>
  <c r="O2840" i="17"/>
  <c r="N2840" i="17"/>
  <c r="R2839" i="17"/>
  <c r="Q2839" i="17"/>
  <c r="P2839" i="17"/>
  <c r="O2839" i="17"/>
  <c r="N2839" i="17"/>
  <c r="R2838" i="17"/>
  <c r="Q2838" i="17"/>
  <c r="P2838" i="17"/>
  <c r="O2838" i="17"/>
  <c r="N2838" i="17"/>
  <c r="R2837" i="17"/>
  <c r="Q2837" i="17"/>
  <c r="P2837" i="17"/>
  <c r="O2837" i="17"/>
  <c r="N2837" i="17"/>
  <c r="R2836" i="17"/>
  <c r="P2836" i="17"/>
  <c r="O2836" i="17"/>
  <c r="N2836" i="17"/>
  <c r="R2835" i="17"/>
  <c r="P2835" i="17"/>
  <c r="O2835" i="17"/>
  <c r="N2835" i="17"/>
  <c r="R2834" i="17"/>
  <c r="Q2834" i="17"/>
  <c r="P2834" i="17"/>
  <c r="O2834" i="17"/>
  <c r="N2834" i="17"/>
  <c r="R2833" i="17"/>
  <c r="Q2833" i="17"/>
  <c r="P2833" i="17"/>
  <c r="O2833" i="17"/>
  <c r="N2833" i="17"/>
  <c r="R2832" i="17"/>
  <c r="Q2832" i="17"/>
  <c r="P2832" i="17"/>
  <c r="O2832" i="17"/>
  <c r="N2832" i="17"/>
  <c r="AI2831" i="17"/>
  <c r="R2831" i="17"/>
  <c r="R2830" i="17"/>
  <c r="Q2830" i="17"/>
  <c r="P2830" i="17"/>
  <c r="O2830" i="17"/>
  <c r="N2830" i="17"/>
  <c r="R2829" i="17"/>
  <c r="Q2829" i="17"/>
  <c r="P2829" i="17"/>
  <c r="O2829" i="17"/>
  <c r="N2829" i="17"/>
  <c r="R2828" i="17"/>
  <c r="Q2828" i="17"/>
  <c r="P2828" i="17"/>
  <c r="O2828" i="17"/>
  <c r="N2828" i="17"/>
  <c r="R2827" i="17"/>
  <c r="Q2827" i="17"/>
  <c r="P2827" i="17"/>
  <c r="O2827" i="17"/>
  <c r="N2827" i="17"/>
  <c r="R2826" i="17"/>
  <c r="Q2826" i="17"/>
  <c r="P2826" i="17"/>
  <c r="O2826" i="17"/>
  <c r="N2826" i="17"/>
  <c r="R2825" i="17"/>
  <c r="Q2825" i="17"/>
  <c r="P2825" i="17"/>
  <c r="O2825" i="17"/>
  <c r="N2825" i="17"/>
  <c r="R2824" i="17"/>
  <c r="P2824" i="17"/>
  <c r="O2824" i="17"/>
  <c r="N2824" i="17"/>
  <c r="R2823" i="17"/>
  <c r="Q2823" i="17"/>
  <c r="P2823" i="17"/>
  <c r="O2823" i="17"/>
  <c r="N2823" i="17"/>
  <c r="R2822" i="17"/>
  <c r="Q2822" i="17"/>
  <c r="P2822" i="17"/>
  <c r="O2822" i="17"/>
  <c r="N2822" i="17"/>
  <c r="R2821" i="17"/>
  <c r="Q2821" i="17"/>
  <c r="P2821" i="17"/>
  <c r="O2821" i="17"/>
  <c r="N2821" i="17"/>
  <c r="R2820" i="17"/>
  <c r="Q2820" i="17"/>
  <c r="P2820" i="17"/>
  <c r="O2820" i="17"/>
  <c r="N2820" i="17"/>
  <c r="AI2819" i="17"/>
  <c r="R2819" i="17"/>
  <c r="R2818" i="17"/>
  <c r="Q2818" i="17"/>
  <c r="P2818" i="17"/>
  <c r="O2818" i="17"/>
  <c r="N2818" i="17"/>
  <c r="R2817" i="17"/>
  <c r="Q2817" i="17"/>
  <c r="P2817" i="17"/>
  <c r="O2817" i="17"/>
  <c r="N2817" i="17"/>
  <c r="R2816" i="17"/>
  <c r="Q2816" i="17"/>
  <c r="P2816" i="17"/>
  <c r="O2816" i="17"/>
  <c r="N2816" i="17"/>
  <c r="R2815" i="17"/>
  <c r="Q2815" i="17"/>
  <c r="P2815" i="17"/>
  <c r="O2815" i="17"/>
  <c r="N2815" i="17"/>
  <c r="R2814" i="17"/>
  <c r="Q2814" i="17"/>
  <c r="P2814" i="17"/>
  <c r="O2814" i="17"/>
  <c r="N2814" i="17"/>
  <c r="R2813" i="17"/>
  <c r="Q2813" i="17"/>
  <c r="P2813" i="17"/>
  <c r="O2813" i="17"/>
  <c r="N2813" i="17"/>
  <c r="AI2812" i="17"/>
  <c r="R2812" i="17"/>
  <c r="R2811" i="17"/>
  <c r="Q2811" i="17"/>
  <c r="P2811" i="17"/>
  <c r="O2811" i="17"/>
  <c r="N2811" i="17"/>
  <c r="R2810" i="17"/>
  <c r="Q2810" i="17"/>
  <c r="P2810" i="17"/>
  <c r="O2810" i="17"/>
  <c r="N2810" i="17"/>
  <c r="AI2809" i="17"/>
  <c r="R2809" i="17"/>
  <c r="R2800" i="17"/>
  <c r="Q2800" i="17"/>
  <c r="P2800" i="17"/>
  <c r="O2800" i="17"/>
  <c r="N2800" i="17"/>
  <c r="R2799" i="17"/>
  <c r="Q2799" i="17"/>
  <c r="P2799" i="17"/>
  <c r="O2799" i="17"/>
  <c r="N2799" i="17"/>
  <c r="R2798" i="17"/>
  <c r="Q2798" i="17"/>
  <c r="P2798" i="17"/>
  <c r="O2798" i="17"/>
  <c r="N2798" i="17"/>
  <c r="R2797" i="17"/>
  <c r="Q2797" i="17"/>
  <c r="P2797" i="17"/>
  <c r="O2797" i="17"/>
  <c r="N2797" i="17"/>
  <c r="R2808" i="17"/>
  <c r="Q2808" i="17"/>
  <c r="P2808" i="17"/>
  <c r="O2808" i="17"/>
  <c r="N2808" i="17"/>
  <c r="R2807" i="17"/>
  <c r="Q2807" i="17"/>
  <c r="P2807" i="17"/>
  <c r="O2807" i="17"/>
  <c r="N2807" i="17"/>
  <c r="R2806" i="17"/>
  <c r="Q2806" i="17"/>
  <c r="P2806" i="17"/>
  <c r="O2806" i="17"/>
  <c r="N2806" i="17"/>
  <c r="R2805" i="17"/>
  <c r="Q2805" i="17"/>
  <c r="P2805" i="17"/>
  <c r="O2805" i="17"/>
  <c r="N2805" i="17"/>
  <c r="R2804" i="17"/>
  <c r="Q2804" i="17"/>
  <c r="P2804" i="17"/>
  <c r="O2804" i="17"/>
  <c r="N2804" i="17"/>
  <c r="R2803" i="17"/>
  <c r="P2803" i="17"/>
  <c r="O2803" i="17"/>
  <c r="N2803" i="17"/>
  <c r="R2802" i="17"/>
  <c r="P2802" i="17"/>
  <c r="O2802" i="17"/>
  <c r="N2802" i="17"/>
  <c r="R2801" i="17"/>
  <c r="Q2801" i="17"/>
  <c r="P2801" i="17"/>
  <c r="O2801" i="17"/>
  <c r="N2801" i="17"/>
  <c r="AI2796" i="17"/>
  <c r="R2796" i="17"/>
  <c r="R2795" i="17"/>
  <c r="P2795" i="17"/>
  <c r="O2795" i="17"/>
  <c r="N2795" i="17"/>
  <c r="R2794" i="17"/>
  <c r="Q2794" i="17"/>
  <c r="P2794" i="17"/>
  <c r="O2794" i="17"/>
  <c r="N2794" i="17"/>
  <c r="R2793" i="17"/>
  <c r="Q2793" i="17"/>
  <c r="P2793" i="17"/>
  <c r="O2793" i="17"/>
  <c r="N2793" i="17"/>
  <c r="R2792" i="17"/>
  <c r="P2792" i="17"/>
  <c r="O2792" i="17"/>
  <c r="N2792" i="17"/>
  <c r="R2791" i="17"/>
  <c r="Q2791" i="17"/>
  <c r="P2791" i="17"/>
  <c r="O2791" i="17"/>
  <c r="N2791" i="17"/>
  <c r="R2790" i="17"/>
  <c r="Q2790" i="17"/>
  <c r="P2790" i="17"/>
  <c r="O2790" i="17"/>
  <c r="N2790" i="17"/>
  <c r="AI2789" i="17"/>
  <c r="R2789" i="17"/>
  <c r="R2788" i="17"/>
  <c r="Q2788" i="17"/>
  <c r="P2788" i="17"/>
  <c r="O2788" i="17"/>
  <c r="N2788" i="17"/>
  <c r="R2787" i="17"/>
  <c r="P2787" i="17"/>
  <c r="O2787" i="17"/>
  <c r="N2787" i="17"/>
  <c r="R2786" i="17"/>
  <c r="Q2786" i="17"/>
  <c r="P2786" i="17"/>
  <c r="O2786" i="17"/>
  <c r="N2786" i="17"/>
  <c r="R2785" i="17"/>
  <c r="P2785" i="17"/>
  <c r="O2785" i="17"/>
  <c r="N2785" i="17"/>
  <c r="R2784" i="17"/>
  <c r="Q2784" i="17"/>
  <c r="P2784" i="17"/>
  <c r="O2784" i="17"/>
  <c r="N2784" i="17"/>
  <c r="R2783" i="17"/>
  <c r="Q2783" i="17"/>
  <c r="P2783" i="17"/>
  <c r="O2783" i="17"/>
  <c r="N2783" i="17"/>
  <c r="R2782" i="17"/>
  <c r="P2782" i="17"/>
  <c r="O2782" i="17"/>
  <c r="N2782" i="17"/>
  <c r="R2781" i="17"/>
  <c r="Q2781" i="17"/>
  <c r="P2781" i="17"/>
  <c r="O2781" i="17"/>
  <c r="N2781" i="17"/>
  <c r="R2780" i="17"/>
  <c r="Q2780" i="17"/>
  <c r="P2780" i="17"/>
  <c r="O2780" i="17"/>
  <c r="N2780" i="17"/>
  <c r="R2779" i="17"/>
  <c r="Q2779" i="17"/>
  <c r="P2779" i="17"/>
  <c r="O2779" i="17"/>
  <c r="N2779" i="17"/>
  <c r="R2778" i="17"/>
  <c r="P2778" i="17"/>
  <c r="O2778" i="17"/>
  <c r="N2778" i="17"/>
  <c r="R2777" i="17"/>
  <c r="Q2777" i="17"/>
  <c r="P2777" i="17"/>
  <c r="O2777" i="17"/>
  <c r="N2777" i="17"/>
  <c r="R2776" i="17"/>
  <c r="Q2776" i="17"/>
  <c r="P2776" i="17"/>
  <c r="O2776" i="17"/>
  <c r="N2776" i="17"/>
  <c r="R2775" i="17"/>
  <c r="Q2775" i="17"/>
  <c r="P2775" i="17"/>
  <c r="O2775" i="17"/>
  <c r="N2775" i="17"/>
  <c r="R2774" i="17"/>
  <c r="P2774" i="17"/>
  <c r="O2774" i="17"/>
  <c r="N2774" i="17"/>
  <c r="R2773" i="17"/>
  <c r="P2773" i="17"/>
  <c r="O2773" i="17"/>
  <c r="N2773" i="17"/>
  <c r="R2772" i="17"/>
  <c r="P2772" i="17"/>
  <c r="O2772" i="17"/>
  <c r="N2772" i="17"/>
  <c r="R2771" i="17"/>
  <c r="P2771" i="17"/>
  <c r="O2771" i="17"/>
  <c r="N2771" i="17"/>
  <c r="AI2770" i="17"/>
  <c r="R2770" i="17"/>
  <c r="R2769" i="17"/>
  <c r="P2769" i="17"/>
  <c r="O2769" i="17"/>
  <c r="N2769" i="17"/>
  <c r="R2768" i="17"/>
  <c r="Q2768" i="17"/>
  <c r="P2768" i="17"/>
  <c r="O2768" i="17"/>
  <c r="N2768" i="17"/>
  <c r="R2767" i="17"/>
  <c r="Q2767" i="17"/>
  <c r="P2767" i="17"/>
  <c r="O2767" i="17"/>
  <c r="N2767" i="17"/>
  <c r="R2766" i="17"/>
  <c r="Q2766" i="17"/>
  <c r="P2766" i="17"/>
  <c r="O2766" i="17"/>
  <c r="N2766" i="17"/>
  <c r="R2765" i="17"/>
  <c r="Q2765" i="17"/>
  <c r="P2765" i="17"/>
  <c r="O2765" i="17"/>
  <c r="N2765" i="17"/>
  <c r="R2764" i="17"/>
  <c r="Q2764" i="17"/>
  <c r="P2764" i="17"/>
  <c r="O2764" i="17"/>
  <c r="N2764" i="17"/>
  <c r="R2763" i="17"/>
  <c r="Q2763" i="17"/>
  <c r="P2763" i="17"/>
  <c r="O2763" i="17"/>
  <c r="N2763" i="17"/>
  <c r="R2762" i="17"/>
  <c r="Q2762" i="17"/>
  <c r="P2762" i="17"/>
  <c r="O2762" i="17"/>
  <c r="N2762" i="17"/>
  <c r="R2761" i="17"/>
  <c r="Q2761" i="17"/>
  <c r="P2761" i="17"/>
  <c r="O2761" i="17"/>
  <c r="N2761" i="17"/>
  <c r="R2760" i="17"/>
  <c r="Q2760" i="17"/>
  <c r="P2760" i="17"/>
  <c r="O2760" i="17"/>
  <c r="N2760" i="17"/>
  <c r="R2759" i="17"/>
  <c r="Q2759" i="17"/>
  <c r="P2759" i="17"/>
  <c r="O2759" i="17"/>
  <c r="N2759" i="17"/>
  <c r="R2758" i="17"/>
  <c r="Q2758" i="17"/>
  <c r="P2758" i="17"/>
  <c r="O2758" i="17"/>
  <c r="N2758" i="17"/>
  <c r="R2757" i="17"/>
  <c r="Q2757" i="17"/>
  <c r="P2757" i="17"/>
  <c r="O2757" i="17"/>
  <c r="N2757" i="17"/>
  <c r="R2756" i="17"/>
  <c r="Q2756" i="17"/>
  <c r="P2756" i="17"/>
  <c r="O2756" i="17"/>
  <c r="N2756" i="17"/>
  <c r="R2755" i="17"/>
  <c r="Q2755" i="17"/>
  <c r="P2755" i="17"/>
  <c r="O2755" i="17"/>
  <c r="N2755" i="17"/>
  <c r="R2754" i="17"/>
  <c r="P2754" i="17"/>
  <c r="O2754" i="17"/>
  <c r="N2754" i="17"/>
  <c r="R2753" i="17"/>
  <c r="P2753" i="17"/>
  <c r="O2753" i="17"/>
  <c r="N2753" i="17"/>
  <c r="R2752" i="17"/>
  <c r="P2752" i="17"/>
  <c r="O2752" i="17"/>
  <c r="N2752" i="17"/>
  <c r="R2751" i="17"/>
  <c r="P2751" i="17"/>
  <c r="O2751" i="17"/>
  <c r="N2751" i="17"/>
  <c r="R2750" i="17"/>
  <c r="Q2750" i="17"/>
  <c r="P2750" i="17"/>
  <c r="O2750" i="17"/>
  <c r="N2750" i="17"/>
  <c r="R2749" i="17"/>
  <c r="Q2749" i="17"/>
  <c r="P2749" i="17"/>
  <c r="O2749" i="17"/>
  <c r="N2749" i="17"/>
  <c r="R2748" i="17"/>
  <c r="Q2748" i="17"/>
  <c r="P2748" i="17"/>
  <c r="O2748" i="17"/>
  <c r="N2748" i="17"/>
  <c r="R2747" i="17"/>
  <c r="P2747" i="17"/>
  <c r="O2747" i="17"/>
  <c r="N2747" i="17"/>
  <c r="R2746" i="17"/>
  <c r="P2746" i="17"/>
  <c r="O2746" i="17"/>
  <c r="N2746" i="17"/>
  <c r="R2745" i="17"/>
  <c r="P2745" i="17"/>
  <c r="O2745" i="17"/>
  <c r="N2745" i="17"/>
  <c r="R2744" i="17"/>
  <c r="Q2744" i="17"/>
  <c r="P2744" i="17"/>
  <c r="O2744" i="17"/>
  <c r="N2744" i="17"/>
  <c r="R2743" i="17"/>
  <c r="Q2743" i="17"/>
  <c r="P2743" i="17"/>
  <c r="O2743" i="17"/>
  <c r="N2743" i="17"/>
  <c r="R2742" i="17"/>
  <c r="P2742" i="17"/>
  <c r="O2742" i="17"/>
  <c r="N2742" i="17"/>
  <c r="R2741" i="17"/>
  <c r="P2741" i="17"/>
  <c r="O2741" i="17"/>
  <c r="N2741" i="17"/>
  <c r="R2740" i="17"/>
  <c r="Q2740" i="17"/>
  <c r="P2740" i="17"/>
  <c r="O2740" i="17"/>
  <c r="N2740" i="17"/>
  <c r="R2739" i="17"/>
  <c r="Q2739" i="17"/>
  <c r="P2739" i="17"/>
  <c r="O2739" i="17"/>
  <c r="N2739" i="17"/>
  <c r="R2738" i="17"/>
  <c r="P2738" i="17"/>
  <c r="O2738" i="17"/>
  <c r="N2738" i="17"/>
  <c r="AI2737" i="17"/>
  <c r="R2737" i="17"/>
  <c r="R2734" i="17"/>
  <c r="Q2734" i="17"/>
  <c r="P2734" i="17"/>
  <c r="O2734" i="17"/>
  <c r="N2734" i="17"/>
  <c r="R2736" i="17"/>
  <c r="Q2736" i="17"/>
  <c r="P2736" i="17"/>
  <c r="O2736" i="17"/>
  <c r="N2736" i="17"/>
  <c r="R2735" i="17"/>
  <c r="Q2735" i="17"/>
  <c r="P2735" i="17"/>
  <c r="O2735" i="17"/>
  <c r="N2735" i="17"/>
  <c r="AI2733" i="17"/>
  <c r="R2733" i="17"/>
  <c r="R2732" i="17"/>
  <c r="Q2732" i="17"/>
  <c r="P2732" i="17"/>
  <c r="O2732" i="17"/>
  <c r="N2732" i="17"/>
  <c r="R2731" i="17"/>
  <c r="P2731" i="17"/>
  <c r="O2731" i="17"/>
  <c r="N2731" i="17"/>
  <c r="R2730" i="17"/>
  <c r="P2730" i="17"/>
  <c r="O2730" i="17"/>
  <c r="N2730" i="17"/>
  <c r="R2729" i="17"/>
  <c r="P2729" i="17"/>
  <c r="O2729" i="17"/>
  <c r="N2729" i="17"/>
  <c r="R2728" i="17"/>
  <c r="P2728" i="17"/>
  <c r="O2728" i="17"/>
  <c r="N2728" i="17"/>
  <c r="R2727" i="17"/>
  <c r="P2727" i="17"/>
  <c r="O2727" i="17"/>
  <c r="N2727" i="17"/>
  <c r="R2726" i="17"/>
  <c r="P2726" i="17"/>
  <c r="O2726" i="17"/>
  <c r="N2726" i="17"/>
  <c r="R2725" i="17"/>
  <c r="Q2725" i="17"/>
  <c r="P2725" i="17"/>
  <c r="O2725" i="17"/>
  <c r="N2725" i="17"/>
  <c r="R2724" i="17"/>
  <c r="P2724" i="17"/>
  <c r="O2724" i="17"/>
  <c r="N2724" i="17"/>
  <c r="R2723" i="17"/>
  <c r="P2723" i="17"/>
  <c r="O2723" i="17"/>
  <c r="N2723" i="17"/>
  <c r="R2722" i="17"/>
  <c r="Q2722" i="17"/>
  <c r="P2722" i="17"/>
  <c r="O2722" i="17"/>
  <c r="N2722" i="17"/>
  <c r="R2721" i="17"/>
  <c r="P2721" i="17"/>
  <c r="O2721" i="17"/>
  <c r="N2721" i="17"/>
  <c r="AI2720" i="17"/>
  <c r="R2720" i="17"/>
  <c r="R2719" i="17"/>
  <c r="P2719" i="17"/>
  <c r="O2719" i="17"/>
  <c r="N2719" i="17"/>
  <c r="R2718" i="17"/>
  <c r="P2718" i="17"/>
  <c r="O2718" i="17"/>
  <c r="N2718" i="17"/>
  <c r="R2717" i="17"/>
  <c r="P2717" i="17"/>
  <c r="O2717" i="17"/>
  <c r="N2717" i="17"/>
  <c r="R2716" i="17"/>
  <c r="P2716" i="17"/>
  <c r="O2716" i="17"/>
  <c r="N2716" i="17"/>
  <c r="AI2715" i="17"/>
  <c r="R2715" i="17"/>
  <c r="R2712" i="17"/>
  <c r="P2712" i="17"/>
  <c r="O2712" i="17"/>
  <c r="N2712" i="17"/>
  <c r="R2711" i="17"/>
  <c r="P2711" i="17"/>
  <c r="O2711" i="17"/>
  <c r="N2711" i="17"/>
  <c r="R2710" i="17"/>
  <c r="P2710" i="17"/>
  <c r="O2710" i="17"/>
  <c r="N2710" i="17"/>
  <c r="R2709" i="17"/>
  <c r="Q2709" i="17"/>
  <c r="P2709" i="17"/>
  <c r="O2709" i="17"/>
  <c r="N2709" i="17"/>
  <c r="R2708" i="17"/>
  <c r="Q2708" i="17"/>
  <c r="P2708" i="17"/>
  <c r="O2708" i="17"/>
  <c r="N2708" i="17"/>
  <c r="R2707" i="17"/>
  <c r="Q2707" i="17"/>
  <c r="P2707" i="17"/>
  <c r="O2707" i="17"/>
  <c r="N2707" i="17"/>
  <c r="R2706" i="17"/>
  <c r="P2706" i="17"/>
  <c r="O2706" i="17"/>
  <c r="N2706" i="17"/>
  <c r="R2705" i="17"/>
  <c r="Q2705" i="17"/>
  <c r="P2705" i="17"/>
  <c r="O2705" i="17"/>
  <c r="N2705" i="17"/>
  <c r="R2704" i="17"/>
  <c r="P2704" i="17"/>
  <c r="O2704" i="17"/>
  <c r="N2704" i="17"/>
  <c r="R2703" i="17"/>
  <c r="P2703" i="17"/>
  <c r="O2703" i="17"/>
  <c r="N2703" i="17"/>
  <c r="R2702" i="17"/>
  <c r="Q2702" i="17"/>
  <c r="P2702" i="17"/>
  <c r="O2702" i="17"/>
  <c r="N2702" i="17"/>
  <c r="R2701" i="17"/>
  <c r="Q2701" i="17"/>
  <c r="P2701" i="17"/>
  <c r="O2701" i="17"/>
  <c r="N2701" i="17"/>
  <c r="R2700" i="17"/>
  <c r="Q2700" i="17"/>
  <c r="P2700" i="17"/>
  <c r="O2700" i="17"/>
  <c r="N2700" i="17"/>
  <c r="R2699" i="17"/>
  <c r="P2699" i="17"/>
  <c r="O2699" i="17"/>
  <c r="N2699" i="17"/>
  <c r="R2698" i="17"/>
  <c r="P2698" i="17"/>
  <c r="O2698" i="17"/>
  <c r="N2698" i="17"/>
  <c r="R2697" i="17"/>
  <c r="Q2697" i="17"/>
  <c r="P2697" i="17"/>
  <c r="O2697" i="17"/>
  <c r="N2697" i="17"/>
  <c r="R2696" i="17"/>
  <c r="Q2696" i="17"/>
  <c r="P2696" i="17"/>
  <c r="O2696" i="17"/>
  <c r="N2696" i="17"/>
  <c r="R2695" i="17"/>
  <c r="Q2695" i="17"/>
  <c r="P2695" i="17"/>
  <c r="O2695" i="17"/>
  <c r="N2695" i="17"/>
  <c r="AI2694" i="17"/>
  <c r="R2694" i="17"/>
  <c r="R2668" i="17"/>
  <c r="Q2668" i="17"/>
  <c r="P2668" i="17"/>
  <c r="O2668" i="17"/>
  <c r="N2668" i="17"/>
  <c r="R2667" i="17"/>
  <c r="Q2667" i="17"/>
  <c r="P2667" i="17"/>
  <c r="O2667" i="17"/>
  <c r="N2667" i="17"/>
  <c r="R2666" i="17"/>
  <c r="Q2666" i="17"/>
  <c r="P2666" i="17"/>
  <c r="O2666" i="17"/>
  <c r="N2666" i="17"/>
  <c r="R2665" i="17"/>
  <c r="Q2665" i="17"/>
  <c r="P2665" i="17"/>
  <c r="O2665" i="17"/>
  <c r="N2665" i="17"/>
  <c r="R2664" i="17"/>
  <c r="Q2664" i="17"/>
  <c r="P2664" i="17"/>
  <c r="O2664" i="17"/>
  <c r="N2664" i="17"/>
  <c r="R2693" i="17"/>
  <c r="P2693" i="17"/>
  <c r="O2693" i="17"/>
  <c r="N2693" i="17"/>
  <c r="R2692" i="17"/>
  <c r="P2692" i="17"/>
  <c r="O2692" i="17"/>
  <c r="N2692" i="17"/>
  <c r="R2691" i="17"/>
  <c r="Q2691" i="17"/>
  <c r="P2691" i="17"/>
  <c r="O2691" i="17"/>
  <c r="N2691" i="17"/>
  <c r="R2690" i="17"/>
  <c r="Q2690" i="17"/>
  <c r="P2690" i="17"/>
  <c r="O2690" i="17"/>
  <c r="N2690" i="17"/>
  <c r="R2689" i="17"/>
  <c r="Q2689" i="17"/>
  <c r="P2689" i="17"/>
  <c r="O2689" i="17"/>
  <c r="N2689" i="17"/>
  <c r="R2688" i="17"/>
  <c r="Q2688" i="17"/>
  <c r="P2688" i="17"/>
  <c r="O2688" i="17"/>
  <c r="N2688" i="17"/>
  <c r="R2687" i="17"/>
  <c r="Q2687" i="17"/>
  <c r="P2687" i="17"/>
  <c r="O2687" i="17"/>
  <c r="N2687" i="17"/>
  <c r="R2686" i="17"/>
  <c r="P2686" i="17"/>
  <c r="O2686" i="17"/>
  <c r="N2686" i="17"/>
  <c r="R2685" i="17"/>
  <c r="Q2685" i="17"/>
  <c r="P2685" i="17"/>
  <c r="O2685" i="17"/>
  <c r="N2685" i="17"/>
  <c r="R2684" i="17"/>
  <c r="Q2684" i="17"/>
  <c r="P2684" i="17"/>
  <c r="O2684" i="17"/>
  <c r="N2684" i="17"/>
  <c r="R2683" i="17"/>
  <c r="Q2683" i="17"/>
  <c r="P2683" i="17"/>
  <c r="O2683" i="17"/>
  <c r="N2683" i="17"/>
  <c r="R2682" i="17"/>
  <c r="Q2682" i="17"/>
  <c r="P2682" i="17"/>
  <c r="O2682" i="17"/>
  <c r="N2682" i="17"/>
  <c r="R2681" i="17"/>
  <c r="Q2681" i="17"/>
  <c r="P2681" i="17"/>
  <c r="O2681" i="17"/>
  <c r="N2681" i="17"/>
  <c r="R2680" i="17"/>
  <c r="Q2680" i="17"/>
  <c r="P2680" i="17"/>
  <c r="O2680" i="17"/>
  <c r="N2680" i="17"/>
  <c r="R2679" i="17"/>
  <c r="Q2679" i="17"/>
  <c r="P2679" i="17"/>
  <c r="O2679" i="17"/>
  <c r="N2679" i="17"/>
  <c r="R2678" i="17"/>
  <c r="Q2678" i="17"/>
  <c r="P2678" i="17"/>
  <c r="O2678" i="17"/>
  <c r="N2678" i="17"/>
  <c r="R2677" i="17"/>
  <c r="Q2677" i="17"/>
  <c r="P2677" i="17"/>
  <c r="O2677" i="17"/>
  <c r="N2677" i="17"/>
  <c r="R2676" i="17"/>
  <c r="Q2676" i="17"/>
  <c r="P2676" i="17"/>
  <c r="O2676" i="17"/>
  <c r="N2676" i="17"/>
  <c r="R2675" i="17"/>
  <c r="Q2675" i="17"/>
  <c r="P2675" i="17"/>
  <c r="O2675" i="17"/>
  <c r="N2675" i="17"/>
  <c r="R2674" i="17"/>
  <c r="P2674" i="17"/>
  <c r="O2674" i="17"/>
  <c r="N2674" i="17"/>
  <c r="R2673" i="17"/>
  <c r="Q2673" i="17"/>
  <c r="P2673" i="17"/>
  <c r="O2673" i="17"/>
  <c r="N2673" i="17"/>
  <c r="R2672" i="17"/>
  <c r="Q2672" i="17"/>
  <c r="P2672" i="17"/>
  <c r="O2672" i="17"/>
  <c r="N2672" i="17"/>
  <c r="R2671" i="17"/>
  <c r="Q2671" i="17"/>
  <c r="P2671" i="17"/>
  <c r="O2671" i="17"/>
  <c r="N2671" i="17"/>
  <c r="R2670" i="17"/>
  <c r="Q2670" i="17"/>
  <c r="P2670" i="17"/>
  <c r="O2670" i="17"/>
  <c r="N2670" i="17"/>
  <c r="R2669" i="17"/>
  <c r="Q2669" i="17"/>
  <c r="P2669" i="17"/>
  <c r="O2669" i="17"/>
  <c r="N2669" i="17"/>
  <c r="AI2663" i="17"/>
  <c r="R2663" i="17"/>
  <c r="R2662" i="17"/>
  <c r="Q2662" i="17"/>
  <c r="P2662" i="17"/>
  <c r="O2662" i="17"/>
  <c r="N2662" i="17"/>
  <c r="AI2661" i="17"/>
  <c r="R2661" i="17"/>
  <c r="R2660" i="17"/>
  <c r="P2660" i="17"/>
  <c r="O2660" i="17"/>
  <c r="N2660" i="17"/>
  <c r="R2659" i="17"/>
  <c r="Q2659" i="17"/>
  <c r="P2659" i="17"/>
  <c r="O2659" i="17"/>
  <c r="N2659" i="17"/>
  <c r="R2658" i="17"/>
  <c r="Q2658" i="17"/>
  <c r="P2658" i="17"/>
  <c r="O2658" i="17"/>
  <c r="N2658" i="17"/>
  <c r="R2657" i="17"/>
  <c r="P2657" i="17"/>
  <c r="O2657" i="17"/>
  <c r="N2657" i="17"/>
  <c r="R2656" i="17"/>
  <c r="P2656" i="17"/>
  <c r="O2656" i="17"/>
  <c r="N2656" i="17"/>
  <c r="R2655" i="17"/>
  <c r="Q2655" i="17"/>
  <c r="P2655" i="17"/>
  <c r="O2655" i="17"/>
  <c r="N2655" i="17"/>
  <c r="R2654" i="17"/>
  <c r="Q2654" i="17"/>
  <c r="P2654" i="17"/>
  <c r="O2654" i="17"/>
  <c r="N2654" i="17"/>
  <c r="R2653" i="17"/>
  <c r="Q2653" i="17"/>
  <c r="P2653" i="17"/>
  <c r="O2653" i="17"/>
  <c r="N2653" i="17"/>
  <c r="R2652" i="17"/>
  <c r="Q2652" i="17"/>
  <c r="P2652" i="17"/>
  <c r="O2652" i="17"/>
  <c r="N2652" i="17"/>
  <c r="R2651" i="17"/>
  <c r="P2651" i="17"/>
  <c r="O2651" i="17"/>
  <c r="N2651" i="17"/>
  <c r="R2650" i="17"/>
  <c r="P2650" i="17"/>
  <c r="O2650" i="17"/>
  <c r="N2650" i="17"/>
  <c r="R2649" i="17"/>
  <c r="Q2649" i="17"/>
  <c r="P2649" i="17"/>
  <c r="O2649" i="17"/>
  <c r="N2649" i="17"/>
  <c r="R2648" i="17"/>
  <c r="P2648" i="17"/>
  <c r="O2648" i="17"/>
  <c r="N2648" i="17"/>
  <c r="R2647" i="17"/>
  <c r="Q2647" i="17"/>
  <c r="P2647" i="17"/>
  <c r="O2647" i="17"/>
  <c r="N2647" i="17"/>
  <c r="R2646" i="17"/>
  <c r="Q2646" i="17"/>
  <c r="P2646" i="17"/>
  <c r="O2646" i="17"/>
  <c r="N2646" i="17"/>
  <c r="R2645" i="17"/>
  <c r="Q2645" i="17"/>
  <c r="P2645" i="17"/>
  <c r="O2645" i="17"/>
  <c r="N2645" i="17"/>
  <c r="R2644" i="17"/>
  <c r="Q2644" i="17"/>
  <c r="P2644" i="17"/>
  <c r="O2644" i="17"/>
  <c r="N2644" i="17"/>
  <c r="R2643" i="17"/>
  <c r="Q2643" i="17"/>
  <c r="P2643" i="17"/>
  <c r="O2643" i="17"/>
  <c r="N2643" i="17"/>
  <c r="R2642" i="17"/>
  <c r="Q2642" i="17"/>
  <c r="P2642" i="17"/>
  <c r="O2642" i="17"/>
  <c r="N2642" i="17"/>
  <c r="R2641" i="17"/>
  <c r="Q2641" i="17"/>
  <c r="P2641" i="17"/>
  <c r="O2641" i="17"/>
  <c r="N2641" i="17"/>
  <c r="R2640" i="17"/>
  <c r="Q2640" i="17"/>
  <c r="P2640" i="17"/>
  <c r="O2640" i="17"/>
  <c r="N2640" i="17"/>
  <c r="R2639" i="17"/>
  <c r="Q2639" i="17"/>
  <c r="P2639" i="17"/>
  <c r="O2639" i="17"/>
  <c r="N2639" i="17"/>
  <c r="R2638" i="17"/>
  <c r="Q2638" i="17"/>
  <c r="P2638" i="17"/>
  <c r="O2638" i="17"/>
  <c r="N2638" i="17"/>
  <c r="R2637" i="17"/>
  <c r="Q2637" i="17"/>
  <c r="P2637" i="17"/>
  <c r="O2637" i="17"/>
  <c r="N2637" i="17"/>
  <c r="AI2636" i="17"/>
  <c r="R2636" i="17"/>
  <c r="R2635" i="17"/>
  <c r="Q2635" i="17"/>
  <c r="P2635" i="17"/>
  <c r="O2635" i="17"/>
  <c r="N2635" i="17"/>
  <c r="R2634" i="17"/>
  <c r="Q2634" i="17"/>
  <c r="P2634" i="17"/>
  <c r="O2634" i="17"/>
  <c r="N2634" i="17"/>
  <c r="R2633" i="17"/>
  <c r="Q2633" i="17"/>
  <c r="P2633" i="17"/>
  <c r="O2633" i="17"/>
  <c r="N2633" i="17"/>
  <c r="R2632" i="17"/>
  <c r="Q2632" i="17"/>
  <c r="P2632" i="17"/>
  <c r="O2632" i="17"/>
  <c r="N2632" i="17"/>
  <c r="R2631" i="17"/>
  <c r="Q2631" i="17"/>
  <c r="P2631" i="17"/>
  <c r="O2631" i="17"/>
  <c r="N2631" i="17"/>
  <c r="R2630" i="17"/>
  <c r="Q2630" i="17"/>
  <c r="P2630" i="17"/>
  <c r="O2630" i="17"/>
  <c r="N2630" i="17"/>
  <c r="R2629" i="17"/>
  <c r="Q2629" i="17"/>
  <c r="P2629" i="17"/>
  <c r="O2629" i="17"/>
  <c r="N2629" i="17"/>
  <c r="R2628" i="17"/>
  <c r="Q2628" i="17"/>
  <c r="P2628" i="17"/>
  <c r="O2628" i="17"/>
  <c r="N2628" i="17"/>
  <c r="R2627" i="17"/>
  <c r="Q2627" i="17"/>
  <c r="P2627" i="17"/>
  <c r="O2627" i="17"/>
  <c r="N2627" i="17"/>
  <c r="R2626" i="17"/>
  <c r="Q2626" i="17"/>
  <c r="P2626" i="17"/>
  <c r="O2626" i="17"/>
  <c r="N2626" i="17"/>
  <c r="R2625" i="17"/>
  <c r="Q2625" i="17"/>
  <c r="P2625" i="17"/>
  <c r="O2625" i="17"/>
  <c r="N2625" i="17"/>
  <c r="R2624" i="17"/>
  <c r="Q2624" i="17"/>
  <c r="P2624" i="17"/>
  <c r="O2624" i="17"/>
  <c r="N2624" i="17"/>
  <c r="R2623" i="17"/>
  <c r="Q2623" i="17"/>
  <c r="P2623" i="17"/>
  <c r="O2623" i="17"/>
  <c r="N2623" i="17"/>
  <c r="R2622" i="17"/>
  <c r="Q2622" i="17"/>
  <c r="P2622" i="17"/>
  <c r="O2622" i="17"/>
  <c r="N2622" i="17"/>
  <c r="AI2621" i="17"/>
  <c r="R2621" i="17"/>
  <c r="R2620" i="17"/>
  <c r="Q2620" i="17"/>
  <c r="P2620" i="17"/>
  <c r="O2620" i="17"/>
  <c r="N2620" i="17"/>
  <c r="R2619" i="17"/>
  <c r="Q2619" i="17"/>
  <c r="P2619" i="17"/>
  <c r="O2619" i="17"/>
  <c r="N2619" i="17"/>
  <c r="R2618" i="17"/>
  <c r="Q2618" i="17"/>
  <c r="P2618" i="17"/>
  <c r="O2618" i="17"/>
  <c r="N2618" i="17"/>
  <c r="R2617" i="17"/>
  <c r="Q2617" i="17"/>
  <c r="P2617" i="17"/>
  <c r="O2617" i="17"/>
  <c r="N2617" i="17"/>
  <c r="R2616" i="17"/>
  <c r="Q2616" i="17"/>
  <c r="P2616" i="17"/>
  <c r="O2616" i="17"/>
  <c r="N2616" i="17"/>
  <c r="R2615" i="17"/>
  <c r="Q2615" i="17"/>
  <c r="P2615" i="17"/>
  <c r="O2615" i="17"/>
  <c r="N2615" i="17"/>
  <c r="R2614" i="17"/>
  <c r="Q2614" i="17"/>
  <c r="P2614" i="17"/>
  <c r="O2614" i="17"/>
  <c r="N2614" i="17"/>
  <c r="R2613" i="17"/>
  <c r="Q2613" i="17"/>
  <c r="P2613" i="17"/>
  <c r="O2613" i="17"/>
  <c r="N2613" i="17"/>
  <c r="R2612" i="17"/>
  <c r="Q2612" i="17"/>
  <c r="P2612" i="17"/>
  <c r="O2612" i="17"/>
  <c r="N2612" i="17"/>
  <c r="R2611" i="17"/>
  <c r="Q2611" i="17"/>
  <c r="P2611" i="17"/>
  <c r="O2611" i="17"/>
  <c r="N2611" i="17"/>
  <c r="R2610" i="17"/>
  <c r="Q2610" i="17"/>
  <c r="P2610" i="17"/>
  <c r="O2610" i="17"/>
  <c r="N2610" i="17"/>
  <c r="R2609" i="17"/>
  <c r="Q2609" i="17"/>
  <c r="P2609" i="17"/>
  <c r="O2609" i="17"/>
  <c r="N2609" i="17"/>
  <c r="R2608" i="17"/>
  <c r="Q2608" i="17"/>
  <c r="P2608" i="17"/>
  <c r="O2608" i="17"/>
  <c r="N2608" i="17"/>
  <c r="R2607" i="17"/>
  <c r="P2607" i="17"/>
  <c r="O2607" i="17"/>
  <c r="N2607" i="17"/>
  <c r="R2606" i="17"/>
  <c r="Q2606" i="17"/>
  <c r="P2606" i="17"/>
  <c r="O2606" i="17"/>
  <c r="N2606" i="17"/>
  <c r="R2605" i="17"/>
  <c r="Q2605" i="17"/>
  <c r="P2605" i="17"/>
  <c r="O2605" i="17"/>
  <c r="N2605" i="17"/>
  <c r="R2604" i="17"/>
  <c r="Q2604" i="17"/>
  <c r="P2604" i="17"/>
  <c r="O2604" i="17"/>
  <c r="N2604" i="17"/>
  <c r="R2603" i="17"/>
  <c r="Q2603" i="17"/>
  <c r="P2603" i="17"/>
  <c r="O2603" i="17"/>
  <c r="N2603" i="17"/>
  <c r="R2602" i="17"/>
  <c r="Q2602" i="17"/>
  <c r="P2602" i="17"/>
  <c r="O2602" i="17"/>
  <c r="N2602" i="17"/>
  <c r="R2601" i="17"/>
  <c r="Q2601" i="17"/>
  <c r="P2601" i="17"/>
  <c r="O2601" i="17"/>
  <c r="N2601" i="17"/>
  <c r="R2600" i="17"/>
  <c r="Q2600" i="17"/>
  <c r="P2600" i="17"/>
  <c r="O2600" i="17"/>
  <c r="N2600" i="17"/>
  <c r="R2599" i="17"/>
  <c r="Q2599" i="17"/>
  <c r="P2599" i="17"/>
  <c r="O2599" i="17"/>
  <c r="N2599" i="17"/>
  <c r="R2598" i="17"/>
  <c r="Q2598" i="17"/>
  <c r="P2598" i="17"/>
  <c r="O2598" i="17"/>
  <c r="N2598" i="17"/>
  <c r="R2597" i="17"/>
  <c r="Q2597" i="17"/>
  <c r="P2597" i="17"/>
  <c r="O2597" i="17"/>
  <c r="N2597" i="17"/>
  <c r="R2596" i="17"/>
  <c r="Q2596" i="17"/>
  <c r="P2596" i="17"/>
  <c r="O2596" i="17"/>
  <c r="N2596" i="17"/>
  <c r="R2595" i="17"/>
  <c r="Q2595" i="17"/>
  <c r="P2595" i="17"/>
  <c r="O2595" i="17"/>
  <c r="N2595" i="17"/>
  <c r="R2594" i="17"/>
  <c r="P2594" i="17"/>
  <c r="O2594" i="17"/>
  <c r="N2594" i="17"/>
  <c r="R2593" i="17"/>
  <c r="Q2593" i="17"/>
  <c r="P2593" i="17"/>
  <c r="O2593" i="17"/>
  <c r="N2593" i="17"/>
  <c r="R2592" i="17"/>
  <c r="Q2592" i="17"/>
  <c r="P2592" i="17"/>
  <c r="O2592" i="17"/>
  <c r="N2592" i="17"/>
  <c r="R2591" i="17"/>
  <c r="Q2591" i="17"/>
  <c r="P2591" i="17"/>
  <c r="O2591" i="17"/>
  <c r="N2591" i="17"/>
  <c r="R2590" i="17"/>
  <c r="Q2590" i="17"/>
  <c r="P2590" i="17"/>
  <c r="O2590" i="17"/>
  <c r="N2590" i="17"/>
  <c r="R2589" i="17"/>
  <c r="Q2589" i="17"/>
  <c r="P2589" i="17"/>
  <c r="O2589" i="17"/>
  <c r="N2589" i="17"/>
  <c r="R2588" i="17"/>
  <c r="P2588" i="17"/>
  <c r="O2588" i="17"/>
  <c r="N2588" i="17"/>
  <c r="R2587" i="17"/>
  <c r="Q2587" i="17"/>
  <c r="P2587" i="17"/>
  <c r="O2587" i="17"/>
  <c r="N2587" i="17"/>
  <c r="R2586" i="17"/>
  <c r="Q2586" i="17"/>
  <c r="P2586" i="17"/>
  <c r="O2586" i="17"/>
  <c r="N2586" i="17"/>
  <c r="R2585" i="17"/>
  <c r="Q2585" i="17"/>
  <c r="P2585" i="17"/>
  <c r="O2585" i="17"/>
  <c r="N2585" i="17"/>
  <c r="R2584" i="17"/>
  <c r="Q2584" i="17"/>
  <c r="P2584" i="17"/>
  <c r="O2584" i="17"/>
  <c r="N2584" i="17"/>
  <c r="R2583" i="17"/>
  <c r="Q2583" i="17"/>
  <c r="P2583" i="17"/>
  <c r="O2583" i="17"/>
  <c r="N2583" i="17"/>
  <c r="R2582" i="17"/>
  <c r="Q2582" i="17"/>
  <c r="P2582" i="17"/>
  <c r="O2582" i="17"/>
  <c r="N2582" i="17"/>
  <c r="R2581" i="17"/>
  <c r="Q2581" i="17"/>
  <c r="P2581" i="17"/>
  <c r="O2581" i="17"/>
  <c r="N2581" i="17"/>
  <c r="R2580" i="17"/>
  <c r="Q2580" i="17"/>
  <c r="P2580" i="17"/>
  <c r="O2580" i="17"/>
  <c r="N2580" i="17"/>
  <c r="R2579" i="17"/>
  <c r="Q2579" i="17"/>
  <c r="P2579" i="17"/>
  <c r="O2579" i="17"/>
  <c r="N2579" i="17"/>
  <c r="R2578" i="17"/>
  <c r="Q2578" i="17"/>
  <c r="P2578" i="17"/>
  <c r="O2578" i="17"/>
  <c r="N2578" i="17"/>
  <c r="R2577" i="17"/>
  <c r="Q2577" i="17"/>
  <c r="P2577" i="17"/>
  <c r="O2577" i="17"/>
  <c r="N2577" i="17"/>
  <c r="AI2576" i="17"/>
  <c r="R2576" i="17"/>
  <c r="R2569" i="17"/>
  <c r="Q2569" i="17"/>
  <c r="P2569" i="17"/>
  <c r="O2569" i="17"/>
  <c r="N2569" i="17"/>
  <c r="R2575" i="17"/>
  <c r="P2575" i="17"/>
  <c r="O2575" i="17"/>
  <c r="N2575" i="17"/>
  <c r="R2574" i="17"/>
  <c r="P2574" i="17"/>
  <c r="O2574" i="17"/>
  <c r="N2574" i="17"/>
  <c r="R2573" i="17"/>
  <c r="Q2573" i="17"/>
  <c r="P2573" i="17"/>
  <c r="O2573" i="17"/>
  <c r="N2573" i="17"/>
  <c r="R2572" i="17"/>
  <c r="Q2572" i="17"/>
  <c r="P2572" i="17"/>
  <c r="O2572" i="17"/>
  <c r="N2572" i="17"/>
  <c r="R2571" i="17"/>
  <c r="Q2571" i="17"/>
  <c r="P2571" i="17"/>
  <c r="O2571" i="17"/>
  <c r="N2571" i="17"/>
  <c r="R2570" i="17"/>
  <c r="Q2570" i="17"/>
  <c r="P2570" i="17"/>
  <c r="O2570" i="17"/>
  <c r="N2570" i="17"/>
  <c r="AI2568" i="17"/>
  <c r="R2568" i="17"/>
  <c r="R2567" i="17"/>
  <c r="P2567" i="17"/>
  <c r="O2567" i="17"/>
  <c r="N2567" i="17"/>
  <c r="R2566" i="17"/>
  <c r="P2566" i="17"/>
  <c r="O2566" i="17"/>
  <c r="N2566" i="17"/>
  <c r="R2565" i="17"/>
  <c r="Q2565" i="17"/>
  <c r="P2565" i="17"/>
  <c r="O2565" i="17"/>
  <c r="N2565" i="17"/>
  <c r="R2564" i="17"/>
  <c r="Q2564" i="17"/>
  <c r="P2564" i="17"/>
  <c r="O2564" i="17"/>
  <c r="N2564" i="17"/>
  <c r="R2563" i="17"/>
  <c r="Q2563" i="17"/>
  <c r="P2563" i="17"/>
  <c r="O2563" i="17"/>
  <c r="N2563" i="17"/>
  <c r="AI2562" i="17"/>
  <c r="R2562" i="17"/>
  <c r="R2561" i="17"/>
  <c r="Q2561" i="17"/>
  <c r="P2561" i="17"/>
  <c r="O2561" i="17"/>
  <c r="N2561" i="17"/>
  <c r="R2560" i="17"/>
  <c r="Q2560" i="17"/>
  <c r="P2560" i="17"/>
  <c r="O2560" i="17"/>
  <c r="N2560" i="17"/>
  <c r="AI2559" i="17"/>
  <c r="R2559" i="17"/>
  <c r="R2558" i="17"/>
  <c r="Q2558" i="17"/>
  <c r="P2558" i="17"/>
  <c r="O2558" i="17"/>
  <c r="N2558" i="17"/>
  <c r="R2557" i="17"/>
  <c r="P2557" i="17"/>
  <c r="O2557" i="17"/>
  <c r="N2557" i="17"/>
  <c r="R2556" i="17"/>
  <c r="Q2556" i="17"/>
  <c r="P2556" i="17"/>
  <c r="O2556" i="17"/>
  <c r="N2556" i="17"/>
  <c r="R2555" i="17"/>
  <c r="Q2555" i="17"/>
  <c r="P2555" i="17"/>
  <c r="O2555" i="17"/>
  <c r="N2555" i="17"/>
  <c r="R2554" i="17"/>
  <c r="Q2554" i="17"/>
  <c r="P2554" i="17"/>
  <c r="O2554" i="17"/>
  <c r="N2554" i="17"/>
  <c r="R2553" i="17"/>
  <c r="Q2553" i="17"/>
  <c r="P2553" i="17"/>
  <c r="O2553" i="17"/>
  <c r="N2553" i="17"/>
  <c r="R2552" i="17"/>
  <c r="Q2552" i="17"/>
  <c r="P2552" i="17"/>
  <c r="O2552" i="17"/>
  <c r="N2552" i="17"/>
  <c r="R2551" i="17"/>
  <c r="Q2551" i="17"/>
  <c r="P2551" i="17"/>
  <c r="O2551" i="17"/>
  <c r="N2551" i="17"/>
  <c r="R2550" i="17"/>
  <c r="Q2550" i="17"/>
  <c r="P2550" i="17"/>
  <c r="O2550" i="17"/>
  <c r="N2550" i="17"/>
  <c r="R2549" i="17"/>
  <c r="Q2549" i="17"/>
  <c r="P2549" i="17"/>
  <c r="O2549" i="17"/>
  <c r="N2549" i="17"/>
  <c r="R2548" i="17"/>
  <c r="Q2548" i="17"/>
  <c r="P2548" i="17"/>
  <c r="O2548" i="17"/>
  <c r="N2548" i="17"/>
  <c r="R2547" i="17"/>
  <c r="Q2547" i="17"/>
  <c r="P2547" i="17"/>
  <c r="O2547" i="17"/>
  <c r="N2547" i="17"/>
  <c r="R2546" i="17"/>
  <c r="Q2546" i="17"/>
  <c r="P2546" i="17"/>
  <c r="O2546" i="17"/>
  <c r="N2546" i="17"/>
  <c r="R2545" i="17"/>
  <c r="Q2545" i="17"/>
  <c r="P2545" i="17"/>
  <c r="O2545" i="17"/>
  <c r="N2545" i="17"/>
  <c r="R2544" i="17"/>
  <c r="Q2544" i="17"/>
  <c r="P2544" i="17"/>
  <c r="O2544" i="17"/>
  <c r="N2544" i="17"/>
  <c r="R2543" i="17"/>
  <c r="Q2543" i="17"/>
  <c r="P2543" i="17"/>
  <c r="O2543" i="17"/>
  <c r="N2543" i="17"/>
  <c r="R2542" i="17"/>
  <c r="P2542" i="17"/>
  <c r="O2542" i="17"/>
  <c r="N2542" i="17"/>
  <c r="R2541" i="17"/>
  <c r="Q2541" i="17"/>
  <c r="P2541" i="17"/>
  <c r="O2541" i="17"/>
  <c r="N2541" i="17"/>
  <c r="R2540" i="17"/>
  <c r="Q2540" i="17"/>
  <c r="P2540" i="17"/>
  <c r="O2540" i="17"/>
  <c r="N2540" i="17"/>
  <c r="R2539" i="17"/>
  <c r="Q2539" i="17"/>
  <c r="P2539" i="17"/>
  <c r="O2539" i="17"/>
  <c r="N2539" i="17"/>
  <c r="R2538" i="17"/>
  <c r="Q2538" i="17"/>
  <c r="P2538" i="17"/>
  <c r="O2538" i="17"/>
  <c r="N2538" i="17"/>
  <c r="R2537" i="17"/>
  <c r="Q2537" i="17"/>
  <c r="P2537" i="17"/>
  <c r="O2537" i="17"/>
  <c r="N2537" i="17"/>
  <c r="R2536" i="17"/>
  <c r="Q2536" i="17"/>
  <c r="P2536" i="17"/>
  <c r="O2536" i="17"/>
  <c r="N2536" i="17"/>
  <c r="R2535" i="17"/>
  <c r="Q2535" i="17"/>
  <c r="P2535" i="17"/>
  <c r="O2535" i="17"/>
  <c r="N2535" i="17"/>
  <c r="AI2534" i="17"/>
  <c r="R2534" i="17"/>
  <c r="R2533" i="17"/>
  <c r="Q2533" i="17"/>
  <c r="P2533" i="17"/>
  <c r="O2533" i="17"/>
  <c r="N2533" i="17"/>
  <c r="R2532" i="17"/>
  <c r="P2532" i="17"/>
  <c r="O2532" i="17"/>
  <c r="N2532" i="17"/>
  <c r="R2531" i="17"/>
  <c r="Q2531" i="17"/>
  <c r="P2531" i="17"/>
  <c r="O2531" i="17"/>
  <c r="N2531" i="17"/>
  <c r="R2530" i="17"/>
  <c r="Q2530" i="17"/>
  <c r="P2530" i="17"/>
  <c r="O2530" i="17"/>
  <c r="N2530" i="17"/>
  <c r="AI2529" i="17"/>
  <c r="R2529" i="17"/>
  <c r="R2528" i="17"/>
  <c r="Q2528" i="17"/>
  <c r="P2528" i="17"/>
  <c r="O2528" i="17"/>
  <c r="N2528" i="17"/>
  <c r="R2527" i="17"/>
  <c r="Q2527" i="17"/>
  <c r="P2527" i="17"/>
  <c r="O2527" i="17"/>
  <c r="N2527" i="17"/>
  <c r="R2526" i="17"/>
  <c r="Q2526" i="17"/>
  <c r="P2526" i="17"/>
  <c r="O2526" i="17"/>
  <c r="N2526" i="17"/>
  <c r="R2525" i="17"/>
  <c r="Q2525" i="17"/>
  <c r="P2525" i="17"/>
  <c r="O2525" i="17"/>
  <c r="N2525" i="17"/>
  <c r="AI2524" i="17"/>
  <c r="R2524" i="17"/>
  <c r="R2523" i="17"/>
  <c r="Q2523" i="17"/>
  <c r="P2523" i="17"/>
  <c r="O2523" i="17"/>
  <c r="N2523" i="17"/>
  <c r="R2522" i="17"/>
  <c r="Q2522" i="17"/>
  <c r="P2522" i="17"/>
  <c r="O2522" i="17"/>
  <c r="N2522" i="17"/>
  <c r="AI2521" i="17"/>
  <c r="R2521" i="17"/>
  <c r="R2520" i="17"/>
  <c r="Q2520" i="17"/>
  <c r="P2520" i="17"/>
  <c r="O2520" i="17"/>
  <c r="N2520" i="17"/>
  <c r="R2519" i="17"/>
  <c r="Q2519" i="17"/>
  <c r="P2519" i="17"/>
  <c r="O2519" i="17"/>
  <c r="N2519" i="17"/>
  <c r="R2518" i="17"/>
  <c r="Q2518" i="17"/>
  <c r="P2518" i="17"/>
  <c r="O2518" i="17"/>
  <c r="N2518" i="17"/>
  <c r="R2517" i="17"/>
  <c r="Q2517" i="17"/>
  <c r="P2517" i="17"/>
  <c r="O2517" i="17"/>
  <c r="N2517" i="17"/>
  <c r="R2516" i="17"/>
  <c r="Q2516" i="17"/>
  <c r="P2516" i="17"/>
  <c r="O2516" i="17"/>
  <c r="N2516" i="17"/>
  <c r="R2515" i="17"/>
  <c r="Q2515" i="17"/>
  <c r="P2515" i="17"/>
  <c r="O2515" i="17"/>
  <c r="N2515" i="17"/>
  <c r="R2514" i="17"/>
  <c r="Q2514" i="17"/>
  <c r="P2514" i="17"/>
  <c r="O2514" i="17"/>
  <c r="N2514" i="17"/>
  <c r="R2513" i="17"/>
  <c r="Q2513" i="17"/>
  <c r="P2513" i="17"/>
  <c r="O2513" i="17"/>
  <c r="N2513" i="17"/>
  <c r="R2512" i="17"/>
  <c r="Q2512" i="17"/>
  <c r="P2512" i="17"/>
  <c r="O2512" i="17"/>
  <c r="N2512" i="17"/>
  <c r="R2511" i="17"/>
  <c r="Q2511" i="17"/>
  <c r="P2511" i="17"/>
  <c r="O2511" i="17"/>
  <c r="N2511" i="17"/>
  <c r="R2510" i="17"/>
  <c r="Q2510" i="17"/>
  <c r="P2510" i="17"/>
  <c r="O2510" i="17"/>
  <c r="N2510" i="17"/>
  <c r="AI2509" i="17"/>
  <c r="R2509" i="17"/>
  <c r="AI2508" i="17"/>
  <c r="AI2507" i="17"/>
  <c r="R2506" i="17"/>
  <c r="P2506" i="17"/>
  <c r="O2506" i="17"/>
  <c r="N2506" i="17"/>
  <c r="R2505" i="17"/>
  <c r="P2505" i="17"/>
  <c r="O2505" i="17"/>
  <c r="N2505" i="17"/>
  <c r="R2504" i="17"/>
  <c r="P2504" i="17"/>
  <c r="O2504" i="17"/>
  <c r="N2504" i="17"/>
  <c r="R2503" i="17"/>
  <c r="Q2503" i="17"/>
  <c r="P2503" i="17"/>
  <c r="O2503" i="17"/>
  <c r="N2503" i="17"/>
  <c r="R2502" i="17"/>
  <c r="Q2502" i="17"/>
  <c r="P2502" i="17"/>
  <c r="O2502" i="17"/>
  <c r="N2502" i="17"/>
  <c r="R2501" i="17"/>
  <c r="Q2501" i="17"/>
  <c r="P2501" i="17"/>
  <c r="O2501" i="17"/>
  <c r="N2501" i="17"/>
  <c r="R2500" i="17"/>
  <c r="Q2500" i="17"/>
  <c r="P2500" i="17"/>
  <c r="O2500" i="17"/>
  <c r="N2500" i="17"/>
  <c r="R2499" i="17"/>
  <c r="Q2499" i="17"/>
  <c r="P2499" i="17"/>
  <c r="O2499" i="17"/>
  <c r="N2499" i="17"/>
  <c r="AI2498" i="17"/>
  <c r="R2498" i="17"/>
  <c r="R2497" i="17"/>
  <c r="Q2497" i="17"/>
  <c r="P2497" i="17"/>
  <c r="O2497" i="17"/>
  <c r="N2497" i="17"/>
  <c r="R2496" i="17"/>
  <c r="Q2496" i="17"/>
  <c r="P2496" i="17"/>
  <c r="O2496" i="17"/>
  <c r="N2496" i="17"/>
  <c r="R2495" i="17"/>
  <c r="Q2495" i="17"/>
  <c r="P2495" i="17"/>
  <c r="O2495" i="17"/>
  <c r="N2495" i="17"/>
  <c r="R2494" i="17"/>
  <c r="Q2494" i="17"/>
  <c r="P2494" i="17"/>
  <c r="O2494" i="17"/>
  <c r="N2494" i="17"/>
  <c r="R2493" i="17"/>
  <c r="Q2493" i="17"/>
  <c r="P2493" i="17"/>
  <c r="O2493" i="17"/>
  <c r="N2493" i="17"/>
  <c r="AI2492" i="17"/>
  <c r="R2492" i="17"/>
  <c r="R2491" i="17"/>
  <c r="Q2491" i="17"/>
  <c r="P2491" i="17"/>
  <c r="O2491" i="17"/>
  <c r="N2491" i="17"/>
  <c r="R2490" i="17"/>
  <c r="Q2490" i="17"/>
  <c r="P2490" i="17"/>
  <c r="O2490" i="17"/>
  <c r="N2490" i="17"/>
  <c r="R2489" i="17"/>
  <c r="Q2489" i="17"/>
  <c r="P2489" i="17"/>
  <c r="O2489" i="17"/>
  <c r="N2489" i="17"/>
  <c r="AI2488" i="17"/>
  <c r="R2488" i="17"/>
  <c r="R2487" i="17"/>
  <c r="Q2487" i="17"/>
  <c r="P2487" i="17"/>
  <c r="O2487" i="17"/>
  <c r="N2487" i="17"/>
  <c r="R2486" i="17"/>
  <c r="Q2486" i="17"/>
  <c r="P2486" i="17"/>
  <c r="O2486" i="17"/>
  <c r="N2486" i="17"/>
  <c r="R2485" i="17"/>
  <c r="Q2485" i="17"/>
  <c r="P2485" i="17"/>
  <c r="O2485" i="17"/>
  <c r="N2485" i="17"/>
  <c r="R2484" i="17"/>
  <c r="P2484" i="17"/>
  <c r="O2484" i="17"/>
  <c r="N2484" i="17"/>
  <c r="R2483" i="17"/>
  <c r="P2483" i="17"/>
  <c r="O2483" i="17"/>
  <c r="N2483" i="17"/>
  <c r="R2482" i="17"/>
  <c r="P2482" i="17"/>
  <c r="O2482" i="17"/>
  <c r="N2482" i="17"/>
  <c r="R2481" i="17"/>
  <c r="Q2481" i="17"/>
  <c r="P2481" i="17"/>
  <c r="O2481" i="17"/>
  <c r="N2481" i="17"/>
  <c r="R2480" i="17"/>
  <c r="P2480" i="17"/>
  <c r="O2480" i="17"/>
  <c r="N2480" i="17"/>
  <c r="R2479" i="17"/>
  <c r="P2479" i="17"/>
  <c r="O2479" i="17"/>
  <c r="N2479" i="17"/>
  <c r="R2478" i="17"/>
  <c r="Q2478" i="17"/>
  <c r="P2478" i="17"/>
  <c r="O2478" i="17"/>
  <c r="N2478" i="17"/>
  <c r="R2477" i="17"/>
  <c r="Q2477" i="17"/>
  <c r="P2477" i="17"/>
  <c r="O2477" i="17"/>
  <c r="N2477" i="17"/>
  <c r="R2476" i="17"/>
  <c r="Q2476" i="17"/>
  <c r="P2476" i="17"/>
  <c r="O2476" i="17"/>
  <c r="N2476" i="17"/>
  <c r="R2475" i="17"/>
  <c r="P2475" i="17"/>
  <c r="O2475" i="17"/>
  <c r="N2475" i="17"/>
  <c r="R2474" i="17"/>
  <c r="P2474" i="17"/>
  <c r="O2474" i="17"/>
  <c r="N2474" i="17"/>
  <c r="R2473" i="17"/>
  <c r="Q2473" i="17"/>
  <c r="P2473" i="17"/>
  <c r="O2473" i="17"/>
  <c r="N2473" i="17"/>
  <c r="R2472" i="17"/>
  <c r="Q2472" i="17"/>
  <c r="P2472" i="17"/>
  <c r="O2472" i="17"/>
  <c r="N2472" i="17"/>
  <c r="R2471" i="17"/>
  <c r="Q2471" i="17"/>
  <c r="P2471" i="17"/>
  <c r="O2471" i="17"/>
  <c r="N2471" i="17"/>
  <c r="R2470" i="17"/>
  <c r="Q2470" i="17"/>
  <c r="P2470" i="17"/>
  <c r="O2470" i="17"/>
  <c r="N2470" i="17"/>
  <c r="R2469" i="17"/>
  <c r="Q2469" i="17"/>
  <c r="P2469" i="17"/>
  <c r="O2469" i="17"/>
  <c r="N2469" i="17"/>
  <c r="R2468" i="17"/>
  <c r="Q2468" i="17"/>
  <c r="P2468" i="17"/>
  <c r="O2468" i="17"/>
  <c r="N2468" i="17"/>
  <c r="R2467" i="17"/>
  <c r="Q2467" i="17"/>
  <c r="P2467" i="17"/>
  <c r="O2467" i="17"/>
  <c r="N2467" i="17"/>
  <c r="R2466" i="17"/>
  <c r="Q2466" i="17"/>
  <c r="P2466" i="17"/>
  <c r="O2466" i="17"/>
  <c r="N2466" i="17"/>
  <c r="R2465" i="17"/>
  <c r="Q2465" i="17"/>
  <c r="P2465" i="17"/>
  <c r="O2465" i="17"/>
  <c r="N2465" i="17"/>
  <c r="R2464" i="17"/>
  <c r="Q2464" i="17"/>
  <c r="P2464" i="17"/>
  <c r="O2464" i="17"/>
  <c r="N2464" i="17"/>
  <c r="R2463" i="17"/>
  <c r="Q2463" i="17"/>
  <c r="P2463" i="17"/>
  <c r="O2463" i="17"/>
  <c r="N2463" i="17"/>
  <c r="R2462" i="17"/>
  <c r="Q2462" i="17"/>
  <c r="P2462" i="17"/>
  <c r="O2462" i="17"/>
  <c r="N2462" i="17"/>
  <c r="R2461" i="17"/>
  <c r="P2461" i="17"/>
  <c r="O2461" i="17"/>
  <c r="N2461" i="17"/>
  <c r="R2460" i="17"/>
  <c r="Q2460" i="17"/>
  <c r="P2460" i="17"/>
  <c r="O2460" i="17"/>
  <c r="N2460" i="17"/>
  <c r="R2459" i="17"/>
  <c r="P2459" i="17"/>
  <c r="O2459" i="17"/>
  <c r="N2459" i="17"/>
  <c r="R2458" i="17"/>
  <c r="Q2458" i="17"/>
  <c r="P2458" i="17"/>
  <c r="O2458" i="17"/>
  <c r="N2458" i="17"/>
  <c r="R2457" i="17"/>
  <c r="Q2457" i="17"/>
  <c r="P2457" i="17"/>
  <c r="O2457" i="17"/>
  <c r="N2457" i="17"/>
  <c r="R2456" i="17"/>
  <c r="Q2456" i="17"/>
  <c r="P2456" i="17"/>
  <c r="O2456" i="17"/>
  <c r="N2456" i="17"/>
  <c r="R2455" i="17"/>
  <c r="Q2455" i="17"/>
  <c r="P2455" i="17"/>
  <c r="O2455" i="17"/>
  <c r="N2455" i="17"/>
  <c r="R2454" i="17"/>
  <c r="Q2454" i="17"/>
  <c r="P2454" i="17"/>
  <c r="O2454" i="17"/>
  <c r="N2454" i="17"/>
  <c r="R2453" i="17"/>
  <c r="Q2453" i="17"/>
  <c r="P2453" i="17"/>
  <c r="O2453" i="17"/>
  <c r="N2453" i="17"/>
  <c r="R2452" i="17"/>
  <c r="Q2452" i="17"/>
  <c r="P2452" i="17"/>
  <c r="O2452" i="17"/>
  <c r="N2452" i="17"/>
  <c r="R2451" i="17"/>
  <c r="Q2451" i="17"/>
  <c r="P2451" i="17"/>
  <c r="O2451" i="17"/>
  <c r="N2451" i="17"/>
  <c r="R2450" i="17"/>
  <c r="Q2450" i="17"/>
  <c r="P2450" i="17"/>
  <c r="O2450" i="17"/>
  <c r="N2450" i="17"/>
  <c r="R2449" i="17"/>
  <c r="Q2449" i="17"/>
  <c r="P2449" i="17"/>
  <c r="O2449" i="17"/>
  <c r="N2449" i="17"/>
  <c r="R2448" i="17"/>
  <c r="Q2448" i="17"/>
  <c r="P2448" i="17"/>
  <c r="O2448" i="17"/>
  <c r="N2448" i="17"/>
  <c r="R2447" i="17"/>
  <c r="Q2447" i="17"/>
  <c r="P2447" i="17"/>
  <c r="O2447" i="17"/>
  <c r="N2447" i="17"/>
  <c r="R2446" i="17"/>
  <c r="Q2446" i="17"/>
  <c r="P2446" i="17"/>
  <c r="O2446" i="17"/>
  <c r="N2446" i="17"/>
  <c r="R2445" i="17"/>
  <c r="Q2445" i="17"/>
  <c r="P2445" i="17"/>
  <c r="O2445" i="17"/>
  <c r="N2445" i="17"/>
  <c r="R2444" i="17"/>
  <c r="Q2444" i="17"/>
  <c r="P2444" i="17"/>
  <c r="O2444" i="17"/>
  <c r="N2444" i="17"/>
  <c r="R2443" i="17"/>
  <c r="Q2443" i="17"/>
  <c r="P2443" i="17"/>
  <c r="O2443" i="17"/>
  <c r="N2443" i="17"/>
  <c r="AI2442" i="17"/>
  <c r="R2442" i="17"/>
  <c r="R2441" i="17"/>
  <c r="P2441" i="17"/>
  <c r="O2441" i="17"/>
  <c r="N2441" i="17"/>
  <c r="AI2440" i="17"/>
  <c r="R2440" i="17"/>
  <c r="R2439" i="17"/>
  <c r="Q2439" i="17"/>
  <c r="P2439" i="17"/>
  <c r="O2439" i="17"/>
  <c r="N2439" i="17"/>
  <c r="R2438" i="17"/>
  <c r="Q2438" i="17"/>
  <c r="P2438" i="17"/>
  <c r="O2438" i="17"/>
  <c r="N2438" i="17"/>
  <c r="R2437" i="17"/>
  <c r="Q2437" i="17"/>
  <c r="P2437" i="17"/>
  <c r="O2437" i="17"/>
  <c r="N2437" i="17"/>
  <c r="R2436" i="17"/>
  <c r="Q2436" i="17"/>
  <c r="P2436" i="17"/>
  <c r="O2436" i="17"/>
  <c r="N2436" i="17"/>
  <c r="AI2435" i="17"/>
  <c r="R2435" i="17"/>
  <c r="R2434" i="17"/>
  <c r="Q2434" i="17"/>
  <c r="P2434" i="17"/>
  <c r="O2434" i="17"/>
  <c r="N2434" i="17"/>
  <c r="R2433" i="17"/>
  <c r="Q2433" i="17"/>
  <c r="P2433" i="17"/>
  <c r="O2433" i="17"/>
  <c r="N2433" i="17"/>
  <c r="R2432" i="17"/>
  <c r="Q2432" i="17"/>
  <c r="P2432" i="17"/>
  <c r="O2432" i="17"/>
  <c r="N2432" i="17"/>
  <c r="R2431" i="17"/>
  <c r="Q2431" i="17"/>
  <c r="P2431" i="17"/>
  <c r="O2431" i="17"/>
  <c r="N2431" i="17"/>
  <c r="R2430" i="17"/>
  <c r="Q2430" i="17"/>
  <c r="P2430" i="17"/>
  <c r="O2430" i="17"/>
  <c r="N2430" i="17"/>
  <c r="R2429" i="17"/>
  <c r="Q2429" i="17"/>
  <c r="P2429" i="17"/>
  <c r="O2429" i="17"/>
  <c r="N2429" i="17"/>
  <c r="R2428" i="17"/>
  <c r="P2428" i="17"/>
  <c r="O2428" i="17"/>
  <c r="N2428" i="17"/>
  <c r="R2427" i="17"/>
  <c r="Q2427" i="17"/>
  <c r="P2427" i="17"/>
  <c r="O2427" i="17"/>
  <c r="N2427" i="17"/>
  <c r="R2426" i="17"/>
  <c r="Q2426" i="17"/>
  <c r="P2426" i="17"/>
  <c r="O2426" i="17"/>
  <c r="N2426" i="17"/>
  <c r="R2425" i="17"/>
  <c r="Q2425" i="17"/>
  <c r="P2425" i="17"/>
  <c r="O2425" i="17"/>
  <c r="N2425" i="17"/>
  <c r="R2424" i="17"/>
  <c r="Q2424" i="17"/>
  <c r="P2424" i="17"/>
  <c r="O2424" i="17"/>
  <c r="N2424" i="17"/>
  <c r="R2423" i="17"/>
  <c r="Q2423" i="17"/>
  <c r="P2423" i="17"/>
  <c r="O2423" i="17"/>
  <c r="N2423" i="17"/>
  <c r="R2422" i="17"/>
  <c r="Q2422" i="17"/>
  <c r="P2422" i="17"/>
  <c r="O2422" i="17"/>
  <c r="N2422" i="17"/>
  <c r="R2421" i="17"/>
  <c r="Q2421" i="17"/>
  <c r="P2421" i="17"/>
  <c r="O2421" i="17"/>
  <c r="N2421" i="17"/>
  <c r="R2420" i="17"/>
  <c r="Q2420" i="17"/>
  <c r="P2420" i="17"/>
  <c r="O2420" i="17"/>
  <c r="N2420" i="17"/>
  <c r="R2419" i="17"/>
  <c r="Q2419" i="17"/>
  <c r="P2419" i="17"/>
  <c r="O2419" i="17"/>
  <c r="N2419" i="17"/>
  <c r="R2418" i="17"/>
  <c r="Q2418" i="17"/>
  <c r="P2418" i="17"/>
  <c r="O2418" i="17"/>
  <c r="N2418" i="17"/>
  <c r="R2417" i="17"/>
  <c r="Q2417" i="17"/>
  <c r="P2417" i="17"/>
  <c r="O2417" i="17"/>
  <c r="N2417" i="17"/>
  <c r="R2416" i="17"/>
  <c r="Q2416" i="17"/>
  <c r="P2416" i="17"/>
  <c r="O2416" i="17"/>
  <c r="N2416" i="17"/>
  <c r="R2415" i="17"/>
  <c r="P2415" i="17"/>
  <c r="O2415" i="17"/>
  <c r="N2415" i="17"/>
  <c r="R2414" i="17"/>
  <c r="Q2414" i="17"/>
  <c r="P2414" i="17"/>
  <c r="O2414" i="17"/>
  <c r="N2414" i="17"/>
  <c r="R2413" i="17"/>
  <c r="P2413" i="17"/>
  <c r="O2413" i="17"/>
  <c r="N2413" i="17"/>
  <c r="R2412" i="17"/>
  <c r="Q2412" i="17"/>
  <c r="P2412" i="17"/>
  <c r="O2412" i="17"/>
  <c r="N2412" i="17"/>
  <c r="R2411" i="17"/>
  <c r="Q2411" i="17"/>
  <c r="P2411" i="17"/>
  <c r="O2411" i="17"/>
  <c r="N2411" i="17"/>
  <c r="R2410" i="17"/>
  <c r="P2410" i="17"/>
  <c r="O2410" i="17"/>
  <c r="N2410" i="17"/>
  <c r="R2409" i="17"/>
  <c r="P2409" i="17"/>
  <c r="O2409" i="17"/>
  <c r="N2409" i="17"/>
  <c r="R2408" i="17"/>
  <c r="P2408" i="17"/>
  <c r="O2408" i="17"/>
  <c r="N2408" i="17"/>
  <c r="R2407" i="17"/>
  <c r="P2407" i="17"/>
  <c r="O2407" i="17"/>
  <c r="N2407" i="17"/>
  <c r="R2406" i="17"/>
  <c r="P2406" i="17"/>
  <c r="O2406" i="17"/>
  <c r="N2406" i="17"/>
  <c r="R2405" i="17"/>
  <c r="P2405" i="17"/>
  <c r="O2405" i="17"/>
  <c r="N2405" i="17"/>
  <c r="R2404" i="17"/>
  <c r="Q2404" i="17"/>
  <c r="P2404" i="17"/>
  <c r="O2404" i="17"/>
  <c r="N2404" i="17"/>
  <c r="R2403" i="17"/>
  <c r="P2403" i="17"/>
  <c r="O2403" i="17"/>
  <c r="N2403" i="17"/>
  <c r="R2402" i="17"/>
  <c r="Q2402" i="17"/>
  <c r="P2402" i="17"/>
  <c r="O2402" i="17"/>
  <c r="N2402" i="17"/>
  <c r="R2401" i="17"/>
  <c r="P2401" i="17"/>
  <c r="O2401" i="17"/>
  <c r="N2401" i="17"/>
  <c r="R2400" i="17"/>
  <c r="P2400" i="17"/>
  <c r="O2400" i="17"/>
  <c r="N2400" i="17"/>
  <c r="R2399" i="17"/>
  <c r="P2399" i="17"/>
  <c r="O2399" i="17"/>
  <c r="N2399" i="17"/>
  <c r="R2398" i="17"/>
  <c r="Q2398" i="17"/>
  <c r="P2398" i="17"/>
  <c r="O2398" i="17"/>
  <c r="N2398" i="17"/>
  <c r="R2397" i="17"/>
  <c r="Q2397" i="17"/>
  <c r="P2397" i="17"/>
  <c r="O2397" i="17"/>
  <c r="N2397" i="17"/>
  <c r="R2396" i="17"/>
  <c r="Q2396" i="17"/>
  <c r="P2396" i="17"/>
  <c r="O2396" i="17"/>
  <c r="N2396" i="17"/>
  <c r="AI2395" i="17"/>
  <c r="R2395" i="17"/>
  <c r="R2394" i="17"/>
  <c r="Q2394" i="17"/>
  <c r="P2394" i="17"/>
  <c r="O2394" i="17"/>
  <c r="N2394" i="17"/>
  <c r="R2393" i="17"/>
  <c r="P2393" i="17"/>
  <c r="O2393" i="17"/>
  <c r="N2393" i="17"/>
  <c r="R2392" i="17"/>
  <c r="Q2392" i="17"/>
  <c r="P2392" i="17"/>
  <c r="O2392" i="17"/>
  <c r="N2392" i="17"/>
  <c r="R2391" i="17"/>
  <c r="Q2391" i="17"/>
  <c r="P2391" i="17"/>
  <c r="O2391" i="17"/>
  <c r="N2391" i="17"/>
  <c r="R2390" i="17"/>
  <c r="P2390" i="17"/>
  <c r="O2390" i="17"/>
  <c r="N2390" i="17"/>
  <c r="R2389" i="17"/>
  <c r="P2389" i="17"/>
  <c r="O2389" i="17"/>
  <c r="N2389" i="17"/>
  <c r="R2388" i="17"/>
  <c r="P2388" i="17"/>
  <c r="O2388" i="17"/>
  <c r="N2388" i="17"/>
  <c r="R2387" i="17"/>
  <c r="Q2387" i="17"/>
  <c r="P2387" i="17"/>
  <c r="O2387" i="17"/>
  <c r="N2387" i="17"/>
  <c r="R2386" i="17"/>
  <c r="P2386" i="17"/>
  <c r="O2386" i="17"/>
  <c r="N2386" i="17"/>
  <c r="R2385" i="17"/>
  <c r="Q2385" i="17"/>
  <c r="P2385" i="17"/>
  <c r="O2385" i="17"/>
  <c r="N2385" i="17"/>
  <c r="R2384" i="17"/>
  <c r="Q2384" i="17"/>
  <c r="P2384" i="17"/>
  <c r="O2384" i="17"/>
  <c r="N2384" i="17"/>
  <c r="R2383" i="17"/>
  <c r="P2383" i="17"/>
  <c r="O2383" i="17"/>
  <c r="N2383" i="17"/>
  <c r="R2382" i="17"/>
  <c r="Q2382" i="17"/>
  <c r="P2382" i="17"/>
  <c r="O2382" i="17"/>
  <c r="N2382" i="17"/>
  <c r="R2381" i="17"/>
  <c r="Q2381" i="17"/>
  <c r="P2381" i="17"/>
  <c r="O2381" i="17"/>
  <c r="N2381" i="17"/>
  <c r="R2380" i="17"/>
  <c r="Q2380" i="17"/>
  <c r="P2380" i="17"/>
  <c r="O2380" i="17"/>
  <c r="N2380" i="17"/>
  <c r="R2379" i="17"/>
  <c r="Q2379" i="17"/>
  <c r="P2379" i="17"/>
  <c r="O2379" i="17"/>
  <c r="N2379" i="17"/>
  <c r="R2378" i="17"/>
  <c r="Q2378" i="17"/>
  <c r="P2378" i="17"/>
  <c r="O2378" i="17"/>
  <c r="N2378" i="17"/>
  <c r="R2377" i="17"/>
  <c r="Q2377" i="17"/>
  <c r="P2377" i="17"/>
  <c r="O2377" i="17"/>
  <c r="N2377" i="17"/>
  <c r="R2376" i="17"/>
  <c r="P2376" i="17"/>
  <c r="O2376" i="17"/>
  <c r="N2376" i="17"/>
  <c r="R2375" i="17"/>
  <c r="Q2375" i="17"/>
  <c r="P2375" i="17"/>
  <c r="O2375" i="17"/>
  <c r="N2375" i="17"/>
  <c r="R2374" i="17"/>
  <c r="P2374" i="17"/>
  <c r="O2374" i="17"/>
  <c r="N2374" i="17"/>
  <c r="R2373" i="17"/>
  <c r="P2373" i="17"/>
  <c r="O2373" i="17"/>
  <c r="N2373" i="17"/>
  <c r="R2372" i="17"/>
  <c r="P2372" i="17"/>
  <c r="O2372" i="17"/>
  <c r="N2372" i="17"/>
  <c r="R2371" i="17"/>
  <c r="Q2371" i="17"/>
  <c r="P2371" i="17"/>
  <c r="O2371" i="17"/>
  <c r="N2371" i="17"/>
  <c r="R2370" i="17"/>
  <c r="P2370" i="17"/>
  <c r="O2370" i="17"/>
  <c r="N2370" i="17"/>
  <c r="R2369" i="17"/>
  <c r="Q2369" i="17"/>
  <c r="P2369" i="17"/>
  <c r="O2369" i="17"/>
  <c r="N2369" i="17"/>
  <c r="R2368" i="17"/>
  <c r="Q2368" i="17"/>
  <c r="P2368" i="17"/>
  <c r="O2368" i="17"/>
  <c r="N2368" i="17"/>
  <c r="R2367" i="17"/>
  <c r="Q2367" i="17"/>
  <c r="P2367" i="17"/>
  <c r="O2367" i="17"/>
  <c r="N2367" i="17"/>
  <c r="R2366" i="17"/>
  <c r="P2366" i="17"/>
  <c r="O2366" i="17"/>
  <c r="N2366" i="17"/>
  <c r="R2365" i="17"/>
  <c r="Q2365" i="17"/>
  <c r="P2365" i="17"/>
  <c r="O2365" i="17"/>
  <c r="N2365" i="17"/>
  <c r="R2364" i="17"/>
  <c r="Q2364" i="17"/>
  <c r="P2364" i="17"/>
  <c r="O2364" i="17"/>
  <c r="N2364" i="17"/>
  <c r="R2363" i="17"/>
  <c r="Q2363" i="17"/>
  <c r="P2363" i="17"/>
  <c r="O2363" i="17"/>
  <c r="N2363" i="17"/>
  <c r="R2362" i="17"/>
  <c r="Q2362" i="17"/>
  <c r="P2362" i="17"/>
  <c r="O2362" i="17"/>
  <c r="N2362" i="17"/>
  <c r="R2361" i="17"/>
  <c r="Q2361" i="17"/>
  <c r="P2361" i="17"/>
  <c r="O2361" i="17"/>
  <c r="N2361" i="17"/>
  <c r="R2360" i="17"/>
  <c r="Q2360" i="17"/>
  <c r="P2360" i="17"/>
  <c r="O2360" i="17"/>
  <c r="N2360" i="17"/>
  <c r="R2359" i="17"/>
  <c r="Q2359" i="17"/>
  <c r="P2359" i="17"/>
  <c r="O2359" i="17"/>
  <c r="N2359" i="17"/>
  <c r="R2358" i="17"/>
  <c r="Q2358" i="17"/>
  <c r="P2358" i="17"/>
  <c r="O2358" i="17"/>
  <c r="N2358" i="17"/>
  <c r="AI2357" i="17"/>
  <c r="R2357" i="17"/>
  <c r="R2264" i="17"/>
  <c r="P2264" i="17"/>
  <c r="O2264" i="17"/>
  <c r="N2264" i="17"/>
  <c r="R2263" i="17"/>
  <c r="Q2263" i="17"/>
  <c r="P2263" i="17"/>
  <c r="O2263" i="17"/>
  <c r="N2263" i="17"/>
  <c r="R2262" i="17"/>
  <c r="Q2262" i="17"/>
  <c r="P2262" i="17"/>
  <c r="O2262" i="17"/>
  <c r="N2262" i="17"/>
  <c r="AI2261" i="17"/>
  <c r="R2261" i="17"/>
  <c r="R2260" i="17"/>
  <c r="Q2260" i="17"/>
  <c r="P2260" i="17"/>
  <c r="O2260" i="17"/>
  <c r="N2260" i="17"/>
  <c r="R2259" i="17"/>
  <c r="Q2259" i="17"/>
  <c r="P2259" i="17"/>
  <c r="O2259" i="17"/>
  <c r="N2259" i="17"/>
  <c r="R2258" i="17"/>
  <c r="Q2258" i="17"/>
  <c r="P2258" i="17"/>
  <c r="O2258" i="17"/>
  <c r="N2258" i="17"/>
  <c r="R2257" i="17"/>
  <c r="Q2257" i="17"/>
  <c r="P2257" i="17"/>
  <c r="O2257" i="17"/>
  <c r="N2257" i="17"/>
  <c r="R2256" i="17"/>
  <c r="Q2256" i="17"/>
  <c r="P2256" i="17"/>
  <c r="O2256" i="17"/>
  <c r="N2256" i="17"/>
  <c r="AI2255" i="17"/>
  <c r="R2255" i="17"/>
  <c r="R2254" i="17"/>
  <c r="Q2254" i="17"/>
  <c r="P2254" i="17"/>
  <c r="O2254" i="17"/>
  <c r="N2254" i="17"/>
  <c r="R2253" i="17"/>
  <c r="Q2253" i="17"/>
  <c r="P2253" i="17"/>
  <c r="O2253" i="17"/>
  <c r="N2253" i="17"/>
  <c r="R2252" i="17"/>
  <c r="Q2252" i="17"/>
  <c r="P2252" i="17"/>
  <c r="O2252" i="17"/>
  <c r="N2252" i="17"/>
  <c r="R2251" i="17"/>
  <c r="P2251" i="17"/>
  <c r="O2251" i="17"/>
  <c r="N2251" i="17"/>
  <c r="R2250" i="17"/>
  <c r="Q2250" i="17"/>
  <c r="P2250" i="17"/>
  <c r="O2250" i="17"/>
  <c r="N2250" i="17"/>
  <c r="R2249" i="17"/>
  <c r="Q2249" i="17"/>
  <c r="P2249" i="17"/>
  <c r="O2249" i="17"/>
  <c r="N2249" i="17"/>
  <c r="AI2248" i="17"/>
  <c r="R2248" i="17"/>
  <c r="R2232" i="17"/>
  <c r="Q2232" i="17"/>
  <c r="P2232" i="17"/>
  <c r="O2232" i="17"/>
  <c r="N2232" i="17"/>
  <c r="R2231" i="17"/>
  <c r="Q2231" i="17"/>
  <c r="P2231" i="17"/>
  <c r="O2231" i="17"/>
  <c r="N2231" i="17"/>
  <c r="R2230" i="17"/>
  <c r="Q2230" i="17"/>
  <c r="P2230" i="17"/>
  <c r="O2230" i="17"/>
  <c r="N2230" i="17"/>
  <c r="R2229" i="17"/>
  <c r="Q2229" i="17"/>
  <c r="P2229" i="17"/>
  <c r="O2229" i="17"/>
  <c r="N2229" i="17"/>
  <c r="R2228" i="17"/>
  <c r="P2228" i="17"/>
  <c r="O2228" i="17"/>
  <c r="N2228" i="17"/>
  <c r="R2227" i="17"/>
  <c r="P2227" i="17"/>
  <c r="O2227" i="17"/>
  <c r="N2227" i="17"/>
  <c r="R2226" i="17"/>
  <c r="P2226" i="17"/>
  <c r="O2226" i="17"/>
  <c r="N2226" i="17"/>
  <c r="R2225" i="17"/>
  <c r="P2225" i="17"/>
  <c r="O2225" i="17"/>
  <c r="N2225" i="17"/>
  <c r="R2224" i="17"/>
  <c r="Q2224" i="17"/>
  <c r="P2224" i="17"/>
  <c r="O2224" i="17"/>
  <c r="N2224" i="17"/>
  <c r="R2223" i="17"/>
  <c r="P2223" i="17"/>
  <c r="O2223" i="17"/>
  <c r="N2223" i="17"/>
  <c r="R2222" i="17"/>
  <c r="Q2222" i="17"/>
  <c r="P2222" i="17"/>
  <c r="O2222" i="17"/>
  <c r="N2222" i="17"/>
  <c r="R2221" i="17"/>
  <c r="P2221" i="17"/>
  <c r="O2221" i="17"/>
  <c r="N2221" i="17"/>
  <c r="R2220" i="17"/>
  <c r="P2220" i="17"/>
  <c r="O2220" i="17"/>
  <c r="N2220" i="17"/>
  <c r="R2219" i="17"/>
  <c r="P2219" i="17"/>
  <c r="O2219" i="17"/>
  <c r="N2219" i="17"/>
  <c r="R2218" i="17"/>
  <c r="Q2218" i="17"/>
  <c r="P2218" i="17"/>
  <c r="O2218" i="17"/>
  <c r="N2218" i="17"/>
  <c r="R2217" i="17"/>
  <c r="P2217" i="17"/>
  <c r="O2217" i="17"/>
  <c r="N2217" i="17"/>
  <c r="R2216" i="17"/>
  <c r="P2216" i="17"/>
  <c r="O2216" i="17"/>
  <c r="N2216" i="17"/>
  <c r="R2215" i="17"/>
  <c r="Q2215" i="17"/>
  <c r="P2215" i="17"/>
  <c r="O2215" i="17"/>
  <c r="N2215" i="17"/>
  <c r="R2214" i="17"/>
  <c r="P2214" i="17"/>
  <c r="O2214" i="17"/>
  <c r="N2214" i="17"/>
  <c r="R2213" i="17"/>
  <c r="P2213" i="17"/>
  <c r="O2213" i="17"/>
  <c r="N2213" i="17"/>
  <c r="R2212" i="17"/>
  <c r="P2212" i="17"/>
  <c r="O2212" i="17"/>
  <c r="N2212" i="17"/>
  <c r="R2211" i="17"/>
  <c r="P2211" i="17"/>
  <c r="O2211" i="17"/>
  <c r="N2211" i="17"/>
  <c r="R2210" i="17"/>
  <c r="Q2210" i="17"/>
  <c r="P2210" i="17"/>
  <c r="O2210" i="17"/>
  <c r="N2210" i="17"/>
  <c r="R2209" i="17"/>
  <c r="Q2209" i="17"/>
  <c r="P2209" i="17"/>
  <c r="O2209" i="17"/>
  <c r="N2209" i="17"/>
  <c r="R2208" i="17"/>
  <c r="Q2208" i="17"/>
  <c r="P2208" i="17"/>
  <c r="O2208" i="17"/>
  <c r="N2208" i="17"/>
  <c r="R2207" i="17"/>
  <c r="Q2207" i="17"/>
  <c r="P2207" i="17"/>
  <c r="O2207" i="17"/>
  <c r="N2207" i="17"/>
  <c r="R2206" i="17"/>
  <c r="Q2206" i="17"/>
  <c r="P2206" i="17"/>
  <c r="O2206" i="17"/>
  <c r="N2206" i="17"/>
  <c r="R2205" i="17"/>
  <c r="P2205" i="17"/>
  <c r="O2205" i="17"/>
  <c r="N2205" i="17"/>
  <c r="R2204" i="17"/>
  <c r="Q2204" i="17"/>
  <c r="P2204" i="17"/>
  <c r="O2204" i="17"/>
  <c r="N2204" i="17"/>
  <c r="R2203" i="17"/>
  <c r="P2203" i="17"/>
  <c r="O2203" i="17"/>
  <c r="N2203" i="17"/>
  <c r="R2202" i="17"/>
  <c r="P2202" i="17"/>
  <c r="O2202" i="17"/>
  <c r="N2202" i="17"/>
  <c r="R2201" i="17"/>
  <c r="Q2201" i="17"/>
  <c r="P2201" i="17"/>
  <c r="O2201" i="17"/>
  <c r="N2201" i="17"/>
  <c r="R2200" i="17"/>
  <c r="Q2200" i="17"/>
  <c r="P2200" i="17"/>
  <c r="O2200" i="17"/>
  <c r="N2200" i="17"/>
  <c r="R2199" i="17"/>
  <c r="P2199" i="17"/>
  <c r="O2199" i="17"/>
  <c r="N2199" i="17"/>
  <c r="R2198" i="17"/>
  <c r="P2198" i="17"/>
  <c r="O2198" i="17"/>
  <c r="N2198" i="17"/>
  <c r="R2197" i="17"/>
  <c r="P2197" i="17"/>
  <c r="O2197" i="17"/>
  <c r="N2197" i="17"/>
  <c r="R2196" i="17"/>
  <c r="P2196" i="17"/>
  <c r="O2196" i="17"/>
  <c r="N2196" i="17"/>
  <c r="R2195" i="17"/>
  <c r="P2195" i="17"/>
  <c r="O2195" i="17"/>
  <c r="N2195" i="17"/>
  <c r="R2194" i="17"/>
  <c r="P2194" i="17"/>
  <c r="O2194" i="17"/>
  <c r="N2194" i="17"/>
  <c r="R2193" i="17"/>
  <c r="Q2193" i="17"/>
  <c r="P2193" i="17"/>
  <c r="O2193" i="17"/>
  <c r="N2193" i="17"/>
  <c r="R2192" i="17"/>
  <c r="Q2192" i="17"/>
  <c r="P2192" i="17"/>
  <c r="O2192" i="17"/>
  <c r="N2192" i="17"/>
  <c r="R2191" i="17"/>
  <c r="P2191" i="17"/>
  <c r="O2191" i="17"/>
  <c r="N2191" i="17"/>
  <c r="R2190" i="17"/>
  <c r="P2190" i="17"/>
  <c r="O2190" i="17"/>
  <c r="N2190" i="17"/>
  <c r="R2189" i="17"/>
  <c r="Q2189" i="17"/>
  <c r="P2189" i="17"/>
  <c r="O2189" i="17"/>
  <c r="N2189" i="17"/>
  <c r="R2188" i="17"/>
  <c r="P2188" i="17"/>
  <c r="O2188" i="17"/>
  <c r="N2188" i="17"/>
  <c r="R2187" i="17"/>
  <c r="P2187" i="17"/>
  <c r="O2187" i="17"/>
  <c r="N2187" i="17"/>
  <c r="R2186" i="17"/>
  <c r="P2186" i="17"/>
  <c r="O2186" i="17"/>
  <c r="N2186" i="17"/>
  <c r="R2185" i="17"/>
  <c r="P2185" i="17"/>
  <c r="O2185" i="17"/>
  <c r="N2185" i="17"/>
  <c r="R2184" i="17"/>
  <c r="P2184" i="17"/>
  <c r="O2184" i="17"/>
  <c r="N2184" i="17"/>
  <c r="R2183" i="17"/>
  <c r="Q2183" i="17"/>
  <c r="P2183" i="17"/>
  <c r="O2183" i="17"/>
  <c r="N2183" i="17"/>
  <c r="R2182" i="17"/>
  <c r="P2182" i="17"/>
  <c r="O2182" i="17"/>
  <c r="N2182" i="17"/>
  <c r="R2181" i="17"/>
  <c r="P2181" i="17"/>
  <c r="O2181" i="17"/>
  <c r="N2181" i="17"/>
  <c r="R2180" i="17"/>
  <c r="Q2180" i="17"/>
  <c r="P2180" i="17"/>
  <c r="O2180" i="17"/>
  <c r="N2180" i="17"/>
  <c r="R2179" i="17"/>
  <c r="Q2179" i="17"/>
  <c r="P2179" i="17"/>
  <c r="O2179" i="17"/>
  <c r="N2179" i="17"/>
  <c r="R2178" i="17"/>
  <c r="Q2178" i="17"/>
  <c r="P2178" i="17"/>
  <c r="O2178" i="17"/>
  <c r="N2178" i="17"/>
  <c r="R2177" i="17"/>
  <c r="P2177" i="17"/>
  <c r="O2177" i="17"/>
  <c r="N2177" i="17"/>
  <c r="R2176" i="17"/>
  <c r="P2176" i="17"/>
  <c r="O2176" i="17"/>
  <c r="N2176" i="17"/>
  <c r="R2175" i="17"/>
  <c r="Q2175" i="17"/>
  <c r="P2175" i="17"/>
  <c r="O2175" i="17"/>
  <c r="N2175" i="17"/>
  <c r="R2174" i="17"/>
  <c r="P2174" i="17"/>
  <c r="O2174" i="17"/>
  <c r="N2174" i="17"/>
  <c r="R2173" i="17"/>
  <c r="Q2173" i="17"/>
  <c r="P2173" i="17"/>
  <c r="O2173" i="17"/>
  <c r="N2173" i="17"/>
  <c r="R2172" i="17"/>
  <c r="P2172" i="17"/>
  <c r="O2172" i="17"/>
  <c r="N2172" i="17"/>
  <c r="R2171" i="17"/>
  <c r="Q2171" i="17"/>
  <c r="P2171" i="17"/>
  <c r="O2171" i="17"/>
  <c r="N2171" i="17"/>
  <c r="R2170" i="17"/>
  <c r="Q2170" i="17"/>
  <c r="P2170" i="17"/>
  <c r="O2170" i="17"/>
  <c r="N2170" i="17"/>
  <c r="R2169" i="17"/>
  <c r="Q2169" i="17"/>
  <c r="P2169" i="17"/>
  <c r="O2169" i="17"/>
  <c r="N2169" i="17"/>
  <c r="R2168" i="17"/>
  <c r="Q2168" i="17"/>
  <c r="P2168" i="17"/>
  <c r="O2168" i="17"/>
  <c r="N2168" i="17"/>
  <c r="R2167" i="17"/>
  <c r="Q2167" i="17"/>
  <c r="P2167" i="17"/>
  <c r="O2167" i="17"/>
  <c r="N2167" i="17"/>
  <c r="R2166" i="17"/>
  <c r="Q2166" i="17"/>
  <c r="P2166" i="17"/>
  <c r="O2166" i="17"/>
  <c r="N2166" i="17"/>
  <c r="R2165" i="17"/>
  <c r="Q2165" i="17"/>
  <c r="P2165" i="17"/>
  <c r="O2165" i="17"/>
  <c r="N2165" i="17"/>
  <c r="R2164" i="17"/>
  <c r="Q2164" i="17"/>
  <c r="P2164" i="17"/>
  <c r="O2164" i="17"/>
  <c r="N2164" i="17"/>
  <c r="R2163" i="17"/>
  <c r="Q2163" i="17"/>
  <c r="P2163" i="17"/>
  <c r="O2163" i="17"/>
  <c r="N2163" i="17"/>
  <c r="R2162" i="17"/>
  <c r="Q2162" i="17"/>
  <c r="P2162" i="17"/>
  <c r="O2162" i="17"/>
  <c r="N2162" i="17"/>
  <c r="R2161" i="17"/>
  <c r="Q2161" i="17"/>
  <c r="P2161" i="17"/>
  <c r="O2161" i="17"/>
  <c r="N2161" i="17"/>
  <c r="R2160" i="17"/>
  <c r="Q2160" i="17"/>
  <c r="P2160" i="17"/>
  <c r="O2160" i="17"/>
  <c r="N2160" i="17"/>
  <c r="R2159" i="17"/>
  <c r="Q2159" i="17"/>
  <c r="P2159" i="17"/>
  <c r="O2159" i="17"/>
  <c r="N2159" i="17"/>
  <c r="R2158" i="17"/>
  <c r="P2158" i="17"/>
  <c r="O2158" i="17"/>
  <c r="N2158" i="17"/>
  <c r="R2157" i="17"/>
  <c r="P2157" i="17"/>
  <c r="O2157" i="17"/>
  <c r="N2157" i="17"/>
  <c r="R2156" i="17"/>
  <c r="Q2156" i="17"/>
  <c r="P2156" i="17"/>
  <c r="O2156" i="17"/>
  <c r="N2156" i="17"/>
  <c r="R2155" i="17"/>
  <c r="P2155" i="17"/>
  <c r="O2155" i="17"/>
  <c r="N2155" i="17"/>
  <c r="R2154" i="17"/>
  <c r="Q2154" i="17"/>
  <c r="P2154" i="17"/>
  <c r="O2154" i="17"/>
  <c r="N2154" i="17"/>
  <c r="R2153" i="17"/>
  <c r="P2153" i="17"/>
  <c r="O2153" i="17"/>
  <c r="N2153" i="17"/>
  <c r="R2152" i="17"/>
  <c r="P2152" i="17"/>
  <c r="O2152" i="17"/>
  <c r="N2152" i="17"/>
  <c r="R2151" i="17"/>
  <c r="P2151" i="17"/>
  <c r="O2151" i="17"/>
  <c r="N2151" i="17"/>
  <c r="R2150" i="17"/>
  <c r="P2150" i="17"/>
  <c r="O2150" i="17"/>
  <c r="N2150" i="17"/>
  <c r="R2149" i="17"/>
  <c r="Q2149" i="17"/>
  <c r="P2149" i="17"/>
  <c r="O2149" i="17"/>
  <c r="N2149" i="17"/>
  <c r="R2148" i="17"/>
  <c r="Q2148" i="17"/>
  <c r="P2148" i="17"/>
  <c r="O2148" i="17"/>
  <c r="N2148" i="17"/>
  <c r="R2147" i="17"/>
  <c r="P2147" i="17"/>
  <c r="O2147" i="17"/>
  <c r="N2147" i="17"/>
  <c r="R2146" i="17"/>
  <c r="Q2146" i="17"/>
  <c r="P2146" i="17"/>
  <c r="O2146" i="17"/>
  <c r="N2146" i="17"/>
  <c r="R2145" i="17"/>
  <c r="Q2145" i="17"/>
  <c r="P2145" i="17"/>
  <c r="O2145" i="17"/>
  <c r="N2145" i="17"/>
  <c r="R2144" i="17"/>
  <c r="Q2144" i="17"/>
  <c r="P2144" i="17"/>
  <c r="O2144" i="17"/>
  <c r="N2144" i="17"/>
  <c r="R2143" i="17"/>
  <c r="Q2143" i="17"/>
  <c r="P2143" i="17"/>
  <c r="O2143" i="17"/>
  <c r="N2143" i="17"/>
  <c r="R2142" i="17"/>
  <c r="Q2142" i="17"/>
  <c r="P2142" i="17"/>
  <c r="O2142" i="17"/>
  <c r="N2142" i="17"/>
  <c r="R2141" i="17"/>
  <c r="P2141" i="17"/>
  <c r="O2141" i="17"/>
  <c r="N2141" i="17"/>
  <c r="R2140" i="17"/>
  <c r="P2140" i="17"/>
  <c r="O2140" i="17"/>
  <c r="N2140" i="17"/>
  <c r="R2139" i="17"/>
  <c r="Q2139" i="17"/>
  <c r="P2139" i="17"/>
  <c r="O2139" i="17"/>
  <c r="N2139" i="17"/>
  <c r="R2138" i="17"/>
  <c r="P2138" i="17"/>
  <c r="O2138" i="17"/>
  <c r="N2138" i="17"/>
  <c r="R2137" i="17"/>
  <c r="Q2137" i="17"/>
  <c r="P2137" i="17"/>
  <c r="O2137" i="17"/>
  <c r="N2137" i="17"/>
  <c r="R2136" i="17"/>
  <c r="P2136" i="17"/>
  <c r="O2136" i="17"/>
  <c r="N2136" i="17"/>
  <c r="R2135" i="17"/>
  <c r="Q2135" i="17"/>
  <c r="P2135" i="17"/>
  <c r="O2135" i="17"/>
  <c r="N2135" i="17"/>
  <c r="R2134" i="17"/>
  <c r="Q2134" i="17"/>
  <c r="P2134" i="17"/>
  <c r="O2134" i="17"/>
  <c r="N2134" i="17"/>
  <c r="R2133" i="17"/>
  <c r="Q2133" i="17"/>
  <c r="P2133" i="17"/>
  <c r="O2133" i="17"/>
  <c r="N2133" i="17"/>
  <c r="R2132" i="17"/>
  <c r="P2132" i="17"/>
  <c r="O2132" i="17"/>
  <c r="N2132" i="17"/>
  <c r="AI2131" i="17"/>
  <c r="R2131" i="17"/>
  <c r="R2130" i="17"/>
  <c r="Q2130" i="17"/>
  <c r="P2130" i="17"/>
  <c r="O2130" i="17"/>
  <c r="N2130" i="17"/>
  <c r="R2129" i="17"/>
  <c r="Q2129" i="17"/>
  <c r="P2129" i="17"/>
  <c r="O2129" i="17"/>
  <c r="N2129" i="17"/>
  <c r="R2128" i="17"/>
  <c r="Q2128" i="17"/>
  <c r="P2128" i="17"/>
  <c r="O2128" i="17"/>
  <c r="N2128" i="17"/>
  <c r="R2127" i="17"/>
  <c r="Q2127" i="17"/>
  <c r="P2127" i="17"/>
  <c r="O2127" i="17"/>
  <c r="N2127" i="17"/>
  <c r="R2126" i="17"/>
  <c r="Q2126" i="17"/>
  <c r="P2126" i="17"/>
  <c r="O2126" i="17"/>
  <c r="N2126" i="17"/>
  <c r="R2125" i="17"/>
  <c r="Q2125" i="17"/>
  <c r="P2125" i="17"/>
  <c r="O2125" i="17"/>
  <c r="N2125" i="17"/>
  <c r="R2124" i="17"/>
  <c r="Q2124" i="17"/>
  <c r="P2124" i="17"/>
  <c r="O2124" i="17"/>
  <c r="N2124" i="17"/>
  <c r="R2123" i="17"/>
  <c r="Q2123" i="17"/>
  <c r="P2123" i="17"/>
  <c r="O2123" i="17"/>
  <c r="N2123" i="17"/>
  <c r="R2122" i="17"/>
  <c r="Q2122" i="17"/>
  <c r="P2122" i="17"/>
  <c r="O2122" i="17"/>
  <c r="N2122" i="17"/>
  <c r="R2121" i="17"/>
  <c r="Q2121" i="17"/>
  <c r="P2121" i="17"/>
  <c r="O2121" i="17"/>
  <c r="N2121" i="17"/>
  <c r="R2120" i="17"/>
  <c r="Q2120" i="17"/>
  <c r="P2120" i="17"/>
  <c r="O2120" i="17"/>
  <c r="N2120" i="17"/>
  <c r="R2119" i="17"/>
  <c r="Q2119" i="17"/>
  <c r="P2119" i="17"/>
  <c r="O2119" i="17"/>
  <c r="N2119" i="17"/>
  <c r="R2118" i="17"/>
  <c r="Q2118" i="17"/>
  <c r="P2118" i="17"/>
  <c r="O2118" i="17"/>
  <c r="N2118" i="17"/>
  <c r="R2117" i="17"/>
  <c r="Q2117" i="17"/>
  <c r="P2117" i="17"/>
  <c r="O2117" i="17"/>
  <c r="N2117" i="17"/>
  <c r="R2116" i="17"/>
  <c r="Q2116" i="17"/>
  <c r="P2116" i="17"/>
  <c r="O2116" i="17"/>
  <c r="N2116" i="17"/>
  <c r="R2115" i="17"/>
  <c r="Q2115" i="17"/>
  <c r="P2115" i="17"/>
  <c r="O2115" i="17"/>
  <c r="N2115" i="17"/>
  <c r="R2114" i="17"/>
  <c r="Q2114" i="17"/>
  <c r="P2114" i="17"/>
  <c r="O2114" i="17"/>
  <c r="N2114" i="17"/>
  <c r="R2113" i="17"/>
  <c r="P2113" i="17"/>
  <c r="O2113" i="17"/>
  <c r="N2113" i="17"/>
  <c r="R2112" i="17"/>
  <c r="Q2112" i="17"/>
  <c r="P2112" i="17"/>
  <c r="O2112" i="17"/>
  <c r="N2112" i="17"/>
  <c r="R2111" i="17"/>
  <c r="Q2111" i="17"/>
  <c r="P2111" i="17"/>
  <c r="O2111" i="17"/>
  <c r="N2111" i="17"/>
  <c r="R2110" i="17"/>
  <c r="Q2110" i="17"/>
  <c r="P2110" i="17"/>
  <c r="O2110" i="17"/>
  <c r="N2110" i="17"/>
  <c r="R2109" i="17"/>
  <c r="Q2109" i="17"/>
  <c r="P2109" i="17"/>
  <c r="O2109" i="17"/>
  <c r="N2109" i="17"/>
  <c r="R2108" i="17"/>
  <c r="Q2108" i="17"/>
  <c r="P2108" i="17"/>
  <c r="O2108" i="17"/>
  <c r="N2108" i="17"/>
  <c r="R2107" i="17"/>
  <c r="Q2107" i="17"/>
  <c r="P2107" i="17"/>
  <c r="O2107" i="17"/>
  <c r="N2107" i="17"/>
  <c r="R2106" i="17"/>
  <c r="Q2106" i="17"/>
  <c r="P2106" i="17"/>
  <c r="O2106" i="17"/>
  <c r="N2106" i="17"/>
  <c r="R2105" i="17"/>
  <c r="Q2105" i="17"/>
  <c r="P2105" i="17"/>
  <c r="O2105" i="17"/>
  <c r="N2105" i="17"/>
  <c r="R2104" i="17"/>
  <c r="Q2104" i="17"/>
  <c r="P2104" i="17"/>
  <c r="O2104" i="17"/>
  <c r="N2104" i="17"/>
  <c r="R2103" i="17"/>
  <c r="Q2103" i="17"/>
  <c r="P2103" i="17"/>
  <c r="O2103" i="17"/>
  <c r="N2103" i="17"/>
  <c r="R2102" i="17"/>
  <c r="Q2102" i="17"/>
  <c r="P2102" i="17"/>
  <c r="O2102" i="17"/>
  <c r="N2102" i="17"/>
  <c r="R2101" i="17"/>
  <c r="Q2101" i="17"/>
  <c r="P2101" i="17"/>
  <c r="O2101" i="17"/>
  <c r="N2101" i="17"/>
  <c r="R2100" i="17"/>
  <c r="Q2100" i="17"/>
  <c r="P2100" i="17"/>
  <c r="O2100" i="17"/>
  <c r="N2100" i="17"/>
  <c r="R2099" i="17"/>
  <c r="Q2099" i="17"/>
  <c r="P2099" i="17"/>
  <c r="O2099" i="17"/>
  <c r="N2099" i="17"/>
  <c r="R2098" i="17"/>
  <c r="Q2098" i="17"/>
  <c r="P2098" i="17"/>
  <c r="O2098" i="17"/>
  <c r="N2098" i="17"/>
  <c r="R2097" i="17"/>
  <c r="Q2097" i="17"/>
  <c r="P2097" i="17"/>
  <c r="O2097" i="17"/>
  <c r="N2097" i="17"/>
  <c r="AI2096" i="17"/>
  <c r="R2096" i="17"/>
  <c r="R2095" i="17"/>
  <c r="Q2095" i="17"/>
  <c r="P2095" i="17"/>
  <c r="O2095" i="17"/>
  <c r="N2095" i="17"/>
  <c r="R2094" i="17"/>
  <c r="Q2094" i="17"/>
  <c r="P2094" i="17"/>
  <c r="O2094" i="17"/>
  <c r="N2094" i="17"/>
  <c r="R2093" i="17"/>
  <c r="Q2093" i="17"/>
  <c r="P2093" i="17"/>
  <c r="O2093" i="17"/>
  <c r="N2093" i="17"/>
  <c r="R2092" i="17"/>
  <c r="Q2092" i="17"/>
  <c r="P2092" i="17"/>
  <c r="O2092" i="17"/>
  <c r="N2092" i="17"/>
  <c r="R2091" i="17"/>
  <c r="Q2091" i="17"/>
  <c r="P2091" i="17"/>
  <c r="O2091" i="17"/>
  <c r="N2091" i="17"/>
  <c r="R2090" i="17"/>
  <c r="P2090" i="17"/>
  <c r="O2090" i="17"/>
  <c r="N2090" i="17"/>
  <c r="R2089" i="17"/>
  <c r="Q2089" i="17"/>
  <c r="P2089" i="17"/>
  <c r="O2089" i="17"/>
  <c r="N2089" i="17"/>
  <c r="R2088" i="17"/>
  <c r="Q2088" i="17"/>
  <c r="P2088" i="17"/>
  <c r="O2088" i="17"/>
  <c r="N2088" i="17"/>
  <c r="R2087" i="17"/>
  <c r="Q2087" i="17"/>
  <c r="P2087" i="17"/>
  <c r="O2087" i="17"/>
  <c r="N2087" i="17"/>
  <c r="AI2086" i="17"/>
  <c r="R2086" i="17"/>
  <c r="R2085" i="17"/>
  <c r="P2085" i="17"/>
  <c r="O2085" i="17"/>
  <c r="N2085" i="17"/>
  <c r="R2084" i="17"/>
  <c r="Q2084" i="17"/>
  <c r="P2084" i="17"/>
  <c r="O2084" i="17"/>
  <c r="N2084" i="17"/>
  <c r="R2083" i="17"/>
  <c r="Q2083" i="17"/>
  <c r="P2083" i="17"/>
  <c r="O2083" i="17"/>
  <c r="N2083" i="17"/>
  <c r="R2082" i="17"/>
  <c r="Q2082" i="17"/>
  <c r="P2082" i="17"/>
  <c r="O2082" i="17"/>
  <c r="N2082" i="17"/>
  <c r="R2081" i="17"/>
  <c r="P2081" i="17"/>
  <c r="O2081" i="17"/>
  <c r="N2081" i="17"/>
  <c r="R2080" i="17"/>
  <c r="P2080" i="17"/>
  <c r="O2080" i="17"/>
  <c r="N2080" i="17"/>
  <c r="R2079" i="17"/>
  <c r="Q2079" i="17"/>
  <c r="P2079" i="17"/>
  <c r="O2079" i="17"/>
  <c r="N2079" i="17"/>
  <c r="R2078" i="17"/>
  <c r="Q2078" i="17"/>
  <c r="P2078" i="17"/>
  <c r="O2078" i="17"/>
  <c r="N2078" i="17"/>
  <c r="R2077" i="17"/>
  <c r="P2077" i="17"/>
  <c r="O2077" i="17"/>
  <c r="N2077" i="17"/>
  <c r="R2076" i="17"/>
  <c r="P2076" i="17"/>
  <c r="O2076" i="17"/>
  <c r="N2076" i="17"/>
  <c r="R2075" i="17"/>
  <c r="P2075" i="17"/>
  <c r="O2075" i="17"/>
  <c r="N2075" i="17"/>
  <c r="R2074" i="17"/>
  <c r="Q2074" i="17"/>
  <c r="P2074" i="17"/>
  <c r="O2074" i="17"/>
  <c r="N2074" i="17"/>
  <c r="R2073" i="17"/>
  <c r="P2073" i="17"/>
  <c r="O2073" i="17"/>
  <c r="N2073" i="17"/>
  <c r="R2072" i="17"/>
  <c r="Q2072" i="17"/>
  <c r="P2072" i="17"/>
  <c r="O2072" i="17"/>
  <c r="N2072" i="17"/>
  <c r="AI2071" i="17"/>
  <c r="R2071" i="17"/>
  <c r="R2070" i="17"/>
  <c r="Q2070" i="17"/>
  <c r="P2070" i="17"/>
  <c r="O2070" i="17"/>
  <c r="N2070" i="17"/>
  <c r="R2069" i="17"/>
  <c r="P2069" i="17"/>
  <c r="O2069" i="17"/>
  <c r="N2069" i="17"/>
  <c r="R2068" i="17"/>
  <c r="P2068" i="17"/>
  <c r="O2068" i="17"/>
  <c r="N2068" i="17"/>
  <c r="R2067" i="17"/>
  <c r="P2067" i="17"/>
  <c r="O2067" i="17"/>
  <c r="N2067" i="17"/>
  <c r="R2066" i="17"/>
  <c r="P2066" i="17"/>
  <c r="O2066" i="17"/>
  <c r="N2066" i="17"/>
  <c r="R2065" i="17"/>
  <c r="Q2065" i="17"/>
  <c r="P2065" i="17"/>
  <c r="O2065" i="17"/>
  <c r="N2065" i="17"/>
  <c r="R2064" i="17"/>
  <c r="Q2064" i="17"/>
  <c r="P2064" i="17"/>
  <c r="O2064" i="17"/>
  <c r="N2064" i="17"/>
  <c r="R2063" i="17"/>
  <c r="Q2063" i="17"/>
  <c r="P2063" i="17"/>
  <c r="O2063" i="17"/>
  <c r="N2063" i="17"/>
  <c r="R2062" i="17"/>
  <c r="P2062" i="17"/>
  <c r="O2062" i="17"/>
  <c r="N2062" i="17"/>
  <c r="R2061" i="17"/>
  <c r="Q2061" i="17"/>
  <c r="P2061" i="17"/>
  <c r="O2061" i="17"/>
  <c r="N2061" i="17"/>
  <c r="R2060" i="17"/>
  <c r="Q2060" i="17"/>
  <c r="P2060" i="17"/>
  <c r="O2060" i="17"/>
  <c r="N2060" i="17"/>
  <c r="R2059" i="17"/>
  <c r="Q2059" i="17"/>
  <c r="P2059" i="17"/>
  <c r="O2059" i="17"/>
  <c r="N2059" i="17"/>
  <c r="R2058" i="17"/>
  <c r="Q2058" i="17"/>
  <c r="P2058" i="17"/>
  <c r="O2058" i="17"/>
  <c r="N2058" i="17"/>
  <c r="R2057" i="17"/>
  <c r="P2057" i="17"/>
  <c r="O2057" i="17"/>
  <c r="N2057" i="17"/>
  <c r="R2056" i="17"/>
  <c r="P2056" i="17"/>
  <c r="O2056" i="17"/>
  <c r="N2056" i="17"/>
  <c r="R2055" i="17"/>
  <c r="Q2055" i="17"/>
  <c r="P2055" i="17"/>
  <c r="O2055" i="17"/>
  <c r="N2055" i="17"/>
  <c r="R2054" i="17"/>
  <c r="P2054" i="17"/>
  <c r="O2054" i="17"/>
  <c r="N2054" i="17"/>
  <c r="R2053" i="17"/>
  <c r="P2053" i="17"/>
  <c r="O2053" i="17"/>
  <c r="N2053" i="17"/>
  <c r="R2052" i="17"/>
  <c r="P2052" i="17"/>
  <c r="O2052" i="17"/>
  <c r="N2052" i="17"/>
  <c r="R2051" i="17"/>
  <c r="Q2051" i="17"/>
  <c r="P2051" i="17"/>
  <c r="O2051" i="17"/>
  <c r="N2051" i="17"/>
  <c r="R2050" i="17"/>
  <c r="Q2050" i="17"/>
  <c r="P2050" i="17"/>
  <c r="O2050" i="17"/>
  <c r="N2050" i="17"/>
  <c r="R2049" i="17"/>
  <c r="Q2049" i="17"/>
  <c r="P2049" i="17"/>
  <c r="O2049" i="17"/>
  <c r="N2049" i="17"/>
  <c r="R2048" i="17"/>
  <c r="Q2048" i="17"/>
  <c r="P2048" i="17"/>
  <c r="O2048" i="17"/>
  <c r="N2048" i="17"/>
  <c r="R2047" i="17"/>
  <c r="Q2047" i="17"/>
  <c r="P2047" i="17"/>
  <c r="O2047" i="17"/>
  <c r="N2047" i="17"/>
  <c r="R2046" i="17"/>
  <c r="P2046" i="17"/>
  <c r="O2046" i="17"/>
  <c r="N2046" i="17"/>
  <c r="R2045" i="17"/>
  <c r="P2045" i="17"/>
  <c r="O2045" i="17"/>
  <c r="N2045" i="17"/>
  <c r="R2044" i="17"/>
  <c r="Q2044" i="17"/>
  <c r="P2044" i="17"/>
  <c r="O2044" i="17"/>
  <c r="N2044" i="17"/>
  <c r="R2043" i="17"/>
  <c r="P2043" i="17"/>
  <c r="O2043" i="17"/>
  <c r="N2043" i="17"/>
  <c r="R2042" i="17"/>
  <c r="P2042" i="17"/>
  <c r="O2042" i="17"/>
  <c r="N2042" i="17"/>
  <c r="R2041" i="17"/>
  <c r="Q2041" i="17"/>
  <c r="P2041" i="17"/>
  <c r="O2041" i="17"/>
  <c r="N2041" i="17"/>
  <c r="R2040" i="17"/>
  <c r="P2040" i="17"/>
  <c r="O2040" i="17"/>
  <c r="N2040" i="17"/>
  <c r="R2039" i="17"/>
  <c r="Q2039" i="17"/>
  <c r="P2039" i="17"/>
  <c r="O2039" i="17"/>
  <c r="N2039" i="17"/>
  <c r="R2038" i="17"/>
  <c r="Q2038" i="17"/>
  <c r="P2038" i="17"/>
  <c r="O2038" i="17"/>
  <c r="N2038" i="17"/>
  <c r="R2037" i="17"/>
  <c r="Q2037" i="17"/>
  <c r="P2037" i="17"/>
  <c r="O2037" i="17"/>
  <c r="N2037" i="17"/>
  <c r="R2036" i="17"/>
  <c r="Q2036" i="17"/>
  <c r="P2036" i="17"/>
  <c r="O2036" i="17"/>
  <c r="N2036" i="17"/>
  <c r="R2035" i="17"/>
  <c r="Q2035" i="17"/>
  <c r="P2035" i="17"/>
  <c r="O2035" i="17"/>
  <c r="N2035" i="17"/>
  <c r="R2034" i="17"/>
  <c r="Q2034" i="17"/>
  <c r="P2034" i="17"/>
  <c r="O2034" i="17"/>
  <c r="N2034" i="17"/>
  <c r="R2033" i="17"/>
  <c r="Q2033" i="17"/>
  <c r="P2033" i="17"/>
  <c r="O2033" i="17"/>
  <c r="N2033" i="17"/>
  <c r="R2032" i="17"/>
  <c r="P2032" i="17"/>
  <c r="O2032" i="17"/>
  <c r="N2032" i="17"/>
  <c r="R2031" i="17"/>
  <c r="Q2031" i="17"/>
  <c r="P2031" i="17"/>
  <c r="O2031" i="17"/>
  <c r="N2031" i="17"/>
  <c r="R2030" i="17"/>
  <c r="Q2030" i="17"/>
  <c r="P2030" i="17"/>
  <c r="O2030" i="17"/>
  <c r="N2030" i="17"/>
  <c r="R2029" i="17"/>
  <c r="Q2029" i="17"/>
  <c r="P2029" i="17"/>
  <c r="O2029" i="17"/>
  <c r="N2029" i="17"/>
  <c r="R2028" i="17"/>
  <c r="Q2028" i="17"/>
  <c r="P2028" i="17"/>
  <c r="O2028" i="17"/>
  <c r="N2028" i="17"/>
  <c r="R2027" i="17"/>
  <c r="Q2027" i="17"/>
  <c r="P2027" i="17"/>
  <c r="O2027" i="17"/>
  <c r="N2027" i="17"/>
  <c r="R2026" i="17"/>
  <c r="Q2026" i="17"/>
  <c r="P2026" i="17"/>
  <c r="O2026" i="17"/>
  <c r="N2026" i="17"/>
  <c r="R2025" i="17"/>
  <c r="Q2025" i="17"/>
  <c r="P2025" i="17"/>
  <c r="O2025" i="17"/>
  <c r="N2025" i="17"/>
  <c r="R2024" i="17"/>
  <c r="Q2024" i="17"/>
  <c r="P2024" i="17"/>
  <c r="O2024" i="17"/>
  <c r="N2024" i="17"/>
  <c r="R2023" i="17"/>
  <c r="P2023" i="17"/>
  <c r="O2023" i="17"/>
  <c r="N2023" i="17"/>
  <c r="R2022" i="17"/>
  <c r="P2022" i="17"/>
  <c r="O2022" i="17"/>
  <c r="N2022" i="17"/>
  <c r="R2021" i="17"/>
  <c r="P2021" i="17"/>
  <c r="O2021" i="17"/>
  <c r="N2021" i="17"/>
  <c r="R2020" i="17"/>
  <c r="P2020" i="17"/>
  <c r="O2020" i="17"/>
  <c r="N2020" i="17"/>
  <c r="R2019" i="17"/>
  <c r="Q2019" i="17"/>
  <c r="P2019" i="17"/>
  <c r="O2019" i="17"/>
  <c r="N2019" i="17"/>
  <c r="R2018" i="17"/>
  <c r="Q2018" i="17"/>
  <c r="P2018" i="17"/>
  <c r="O2018" i="17"/>
  <c r="N2018" i="17"/>
  <c r="R2017" i="17"/>
  <c r="Q2017" i="17"/>
  <c r="P2017" i="17"/>
  <c r="O2017" i="17"/>
  <c r="N2017" i="17"/>
  <c r="R2016" i="17"/>
  <c r="P2016" i="17"/>
  <c r="O2016" i="17"/>
  <c r="N2016" i="17"/>
  <c r="R2015" i="17"/>
  <c r="Q2015" i="17"/>
  <c r="P2015" i="17"/>
  <c r="O2015" i="17"/>
  <c r="N2015" i="17"/>
  <c r="R2014" i="17"/>
  <c r="P2014" i="17"/>
  <c r="O2014" i="17"/>
  <c r="N2014" i="17"/>
  <c r="R2013" i="17"/>
  <c r="Q2013" i="17"/>
  <c r="P2013" i="17"/>
  <c r="O2013" i="17"/>
  <c r="N2013" i="17"/>
  <c r="R2012" i="17"/>
  <c r="Q2012" i="17"/>
  <c r="P2012" i="17"/>
  <c r="O2012" i="17"/>
  <c r="N2012" i="17"/>
  <c r="R2011" i="17"/>
  <c r="Q2011" i="17"/>
  <c r="P2011" i="17"/>
  <c r="O2011" i="17"/>
  <c r="N2011" i="17"/>
  <c r="R2010" i="17"/>
  <c r="Q2010" i="17"/>
  <c r="P2010" i="17"/>
  <c r="O2010" i="17"/>
  <c r="N2010" i="17"/>
  <c r="R2009" i="17"/>
  <c r="Q2009" i="17"/>
  <c r="P2009" i="17"/>
  <c r="O2009" i="17"/>
  <c r="N2009" i="17"/>
  <c r="R2008" i="17"/>
  <c r="Q2008" i="17"/>
  <c r="P2008" i="17"/>
  <c r="O2008" i="17"/>
  <c r="N2008" i="17"/>
  <c r="R2007" i="17"/>
  <c r="Q2007" i="17"/>
  <c r="P2007" i="17"/>
  <c r="O2007" i="17"/>
  <c r="N2007" i="17"/>
  <c r="R2006" i="17"/>
  <c r="Q2006" i="17"/>
  <c r="P2006" i="17"/>
  <c r="O2006" i="17"/>
  <c r="N2006" i="17"/>
  <c r="R2005" i="17"/>
  <c r="P2005" i="17"/>
  <c r="O2005" i="17"/>
  <c r="N2005" i="17"/>
  <c r="R2004" i="17"/>
  <c r="Q2004" i="17"/>
  <c r="P2004" i="17"/>
  <c r="O2004" i="17"/>
  <c r="N2004" i="17"/>
  <c r="R2003" i="17"/>
  <c r="Q2003" i="17"/>
  <c r="P2003" i="17"/>
  <c r="O2003" i="17"/>
  <c r="N2003" i="17"/>
  <c r="R2002" i="17"/>
  <c r="Q2002" i="17"/>
  <c r="P2002" i="17"/>
  <c r="O2002" i="17"/>
  <c r="N2002" i="17"/>
  <c r="R2001" i="17"/>
  <c r="Q2001" i="17"/>
  <c r="P2001" i="17"/>
  <c r="O2001" i="17"/>
  <c r="N2001" i="17"/>
  <c r="R2000" i="17"/>
  <c r="P2000" i="17"/>
  <c r="O2000" i="17"/>
  <c r="N2000" i="17"/>
  <c r="R1999" i="17"/>
  <c r="P1999" i="17"/>
  <c r="O1999" i="17"/>
  <c r="N1999" i="17"/>
  <c r="R1998" i="17"/>
  <c r="Q1998" i="17"/>
  <c r="P1998" i="17"/>
  <c r="O1998" i="17"/>
  <c r="N1998" i="17"/>
  <c r="R1997" i="17"/>
  <c r="Q1997" i="17"/>
  <c r="P1997" i="17"/>
  <c r="O1997" i="17"/>
  <c r="N1997" i="17"/>
  <c r="R1996" i="17"/>
  <c r="Q1996" i="17"/>
  <c r="P1996" i="17"/>
  <c r="O1996" i="17"/>
  <c r="N1996" i="17"/>
  <c r="R1995" i="17"/>
  <c r="Q1995" i="17"/>
  <c r="P1995" i="17"/>
  <c r="O1995" i="17"/>
  <c r="N1995" i="17"/>
  <c r="R1994" i="17"/>
  <c r="P1994" i="17"/>
  <c r="O1994" i="17"/>
  <c r="N1994" i="17"/>
  <c r="R1993" i="17"/>
  <c r="Q1993" i="17"/>
  <c r="P1993" i="17"/>
  <c r="O1993" i="17"/>
  <c r="N1993" i="17"/>
  <c r="R1992" i="17"/>
  <c r="P1992" i="17"/>
  <c r="O1992" i="17"/>
  <c r="N1992" i="17"/>
  <c r="R1991" i="17"/>
  <c r="Q1991" i="17"/>
  <c r="P1991" i="17"/>
  <c r="O1991" i="17"/>
  <c r="N1991" i="17"/>
  <c r="R1990" i="17"/>
  <c r="Q1990" i="17"/>
  <c r="P1990" i="17"/>
  <c r="O1990" i="17"/>
  <c r="N1990" i="17"/>
  <c r="R1989" i="17"/>
  <c r="Q1989" i="17"/>
  <c r="P1989" i="17"/>
  <c r="O1989" i="17"/>
  <c r="N1989" i="17"/>
  <c r="R1988" i="17"/>
  <c r="Q1988" i="17"/>
  <c r="P1988" i="17"/>
  <c r="O1988" i="17"/>
  <c r="N1988" i="17"/>
  <c r="R1987" i="17"/>
  <c r="P1987" i="17"/>
  <c r="O1987" i="17"/>
  <c r="N1987" i="17"/>
  <c r="R1986" i="17"/>
  <c r="P1986" i="17"/>
  <c r="O1986" i="17"/>
  <c r="N1986" i="17"/>
  <c r="AI1985" i="17"/>
  <c r="R1985" i="17"/>
  <c r="R1984" i="17"/>
  <c r="P1984" i="17"/>
  <c r="O1984" i="17"/>
  <c r="N1984" i="17"/>
  <c r="R1983" i="17"/>
  <c r="Q1983" i="17"/>
  <c r="P1983" i="17"/>
  <c r="O1983" i="17"/>
  <c r="N1983" i="17"/>
  <c r="L1983" i="17"/>
  <c r="R1982" i="17"/>
  <c r="Q1982" i="17"/>
  <c r="P1982" i="17"/>
  <c r="O1982" i="17"/>
  <c r="N1982" i="17"/>
  <c r="R1981" i="17"/>
  <c r="Q1981" i="17"/>
  <c r="P1981" i="17"/>
  <c r="O1981" i="17"/>
  <c r="N1981" i="17"/>
  <c r="AI1980" i="17"/>
  <c r="R1980" i="17"/>
  <c r="R1979" i="17"/>
  <c r="Q1979" i="17"/>
  <c r="P1979" i="17"/>
  <c r="O1979" i="17"/>
  <c r="N1979" i="17"/>
  <c r="R1978" i="17"/>
  <c r="Q1978" i="17"/>
  <c r="P1978" i="17"/>
  <c r="O1978" i="17"/>
  <c r="N1978" i="17"/>
  <c r="R1977" i="17"/>
  <c r="Q1977" i="17"/>
  <c r="P1977" i="17"/>
  <c r="O1977" i="17"/>
  <c r="N1977" i="17"/>
  <c r="R1976" i="17"/>
  <c r="Q1976" i="17"/>
  <c r="P1976" i="17"/>
  <c r="O1976" i="17"/>
  <c r="N1976" i="17"/>
  <c r="AI1975" i="17"/>
  <c r="R1975" i="17"/>
  <c r="R1974" i="17"/>
  <c r="P1974" i="17"/>
  <c r="O1974" i="17"/>
  <c r="N1974" i="17"/>
  <c r="R1973" i="17"/>
  <c r="P1973" i="17"/>
  <c r="O1973" i="17"/>
  <c r="N1973" i="17"/>
  <c r="R1972" i="17"/>
  <c r="P1972" i="17"/>
  <c r="O1972" i="17"/>
  <c r="N1972" i="17"/>
  <c r="R1971" i="17"/>
  <c r="P1971" i="17"/>
  <c r="O1971" i="17"/>
  <c r="N1971" i="17"/>
  <c r="R1970" i="17"/>
  <c r="P1970" i="17"/>
  <c r="O1970" i="17"/>
  <c r="N1970" i="17"/>
  <c r="R1969" i="17"/>
  <c r="P1969" i="17"/>
  <c r="O1969" i="17"/>
  <c r="N1969" i="17"/>
  <c r="R1968" i="17"/>
  <c r="Q1968" i="17"/>
  <c r="P1968" i="17"/>
  <c r="O1968" i="17"/>
  <c r="N1968" i="17"/>
  <c r="R1967" i="17"/>
  <c r="P1967" i="17"/>
  <c r="O1967" i="17"/>
  <c r="N1967" i="17"/>
  <c r="R1966" i="17"/>
  <c r="Q1966" i="17"/>
  <c r="P1966" i="17"/>
  <c r="O1966" i="17"/>
  <c r="N1966" i="17"/>
  <c r="R1965" i="17"/>
  <c r="P1965" i="17"/>
  <c r="O1965" i="17"/>
  <c r="N1965" i="17"/>
  <c r="R1964" i="17"/>
  <c r="P1964" i="17"/>
  <c r="O1964" i="17"/>
  <c r="N1964" i="17"/>
  <c r="R1963" i="17"/>
  <c r="P1963" i="17"/>
  <c r="O1963" i="17"/>
  <c r="N1963" i="17"/>
  <c r="R1962" i="17"/>
  <c r="P1962" i="17"/>
  <c r="O1962" i="17"/>
  <c r="N1962" i="17"/>
  <c r="R1961" i="17"/>
  <c r="Q1961" i="17"/>
  <c r="P1961" i="17"/>
  <c r="O1961" i="17"/>
  <c r="N1961" i="17"/>
  <c r="R1960" i="17"/>
  <c r="P1960" i="17"/>
  <c r="O1960" i="17"/>
  <c r="N1960" i="17"/>
  <c r="R1959" i="17"/>
  <c r="P1959" i="17"/>
  <c r="O1959" i="17"/>
  <c r="N1959" i="17"/>
  <c r="R1958" i="17"/>
  <c r="Q1958" i="17"/>
  <c r="P1958" i="17"/>
  <c r="O1958" i="17"/>
  <c r="N1958" i="17"/>
  <c r="R1957" i="17"/>
  <c r="P1957" i="17"/>
  <c r="O1957" i="17"/>
  <c r="N1957" i="17"/>
  <c r="R1956" i="17"/>
  <c r="P1956" i="17"/>
  <c r="O1956" i="17"/>
  <c r="N1956" i="17"/>
  <c r="R1955" i="17"/>
  <c r="P1955" i="17"/>
  <c r="O1955" i="17"/>
  <c r="N1955" i="17"/>
  <c r="R1954" i="17"/>
  <c r="Q1954" i="17"/>
  <c r="P1954" i="17"/>
  <c r="O1954" i="17"/>
  <c r="N1954" i="17"/>
  <c r="R1953" i="17"/>
  <c r="Q1953" i="17"/>
  <c r="P1953" i="17"/>
  <c r="O1953" i="17"/>
  <c r="N1953" i="17"/>
  <c r="R1952" i="17"/>
  <c r="Q1952" i="17"/>
  <c r="P1952" i="17"/>
  <c r="O1952" i="17"/>
  <c r="N1952" i="17"/>
  <c r="R1951" i="17"/>
  <c r="Q1951" i="17"/>
  <c r="P1951" i="17"/>
  <c r="O1951" i="17"/>
  <c r="N1951" i="17"/>
  <c r="R1950" i="17"/>
  <c r="P1950" i="17"/>
  <c r="O1950" i="17"/>
  <c r="N1950" i="17"/>
  <c r="R1949" i="17"/>
  <c r="Q1949" i="17"/>
  <c r="P1949" i="17"/>
  <c r="O1949" i="17"/>
  <c r="N1949" i="17"/>
  <c r="R1948" i="17"/>
  <c r="Q1948" i="17"/>
  <c r="P1948" i="17"/>
  <c r="O1948" i="17"/>
  <c r="N1948" i="17"/>
  <c r="R1947" i="17"/>
  <c r="Q1947" i="17"/>
  <c r="P1947" i="17"/>
  <c r="O1947" i="17"/>
  <c r="N1947" i="17"/>
  <c r="R1946" i="17"/>
  <c r="P1946" i="17"/>
  <c r="O1946" i="17"/>
  <c r="N1946" i="17"/>
  <c r="R1945" i="17"/>
  <c r="P1945" i="17"/>
  <c r="O1945" i="17"/>
  <c r="N1945" i="17"/>
  <c r="R1944" i="17"/>
  <c r="Q1944" i="17"/>
  <c r="P1944" i="17"/>
  <c r="O1944" i="17"/>
  <c r="N1944" i="17"/>
  <c r="R1943" i="17"/>
  <c r="P1943" i="17"/>
  <c r="O1943" i="17"/>
  <c r="N1943" i="17"/>
  <c r="R1942" i="17"/>
  <c r="Q1942" i="17"/>
  <c r="P1942" i="17"/>
  <c r="O1942" i="17"/>
  <c r="N1942" i="17"/>
  <c r="R1941" i="17"/>
  <c r="P1941" i="17"/>
  <c r="O1941" i="17"/>
  <c r="N1941" i="17"/>
  <c r="R1940" i="17"/>
  <c r="P1940" i="17"/>
  <c r="O1940" i="17"/>
  <c r="N1940" i="17"/>
  <c r="R1939" i="17"/>
  <c r="P1939" i="17"/>
  <c r="O1939" i="17"/>
  <c r="N1939" i="17"/>
  <c r="R1938" i="17"/>
  <c r="P1938" i="17"/>
  <c r="O1938" i="17"/>
  <c r="N1938" i="17"/>
  <c r="R1937" i="17"/>
  <c r="P1937" i="17"/>
  <c r="O1937" i="17"/>
  <c r="N1937" i="17"/>
  <c r="R1936" i="17"/>
  <c r="P1936" i="17"/>
  <c r="O1936" i="17"/>
  <c r="N1936" i="17"/>
  <c r="R1935" i="17"/>
  <c r="Q1935" i="17"/>
  <c r="P1935" i="17"/>
  <c r="O1935" i="17"/>
  <c r="N1935" i="17"/>
  <c r="R1934" i="17"/>
  <c r="P1934" i="17"/>
  <c r="O1934" i="17"/>
  <c r="N1934" i="17"/>
  <c r="R1933" i="17"/>
  <c r="P1933" i="17"/>
  <c r="O1933" i="17"/>
  <c r="N1933" i="17"/>
  <c r="R1932" i="17"/>
  <c r="P1932" i="17"/>
  <c r="O1932" i="17"/>
  <c r="N1932" i="17"/>
  <c r="L1932" i="17"/>
  <c r="R1931" i="17"/>
  <c r="P1931" i="17"/>
  <c r="O1931" i="17"/>
  <c r="N1931" i="17"/>
  <c r="L1931" i="17"/>
  <c r="R1930" i="17"/>
  <c r="P1930" i="17"/>
  <c r="O1930" i="17"/>
  <c r="N1930" i="17"/>
  <c r="R1929" i="17"/>
  <c r="Q1929" i="17"/>
  <c r="P1929" i="17"/>
  <c r="O1929" i="17"/>
  <c r="N1929" i="17"/>
  <c r="R1928" i="17"/>
  <c r="P1928" i="17"/>
  <c r="O1928" i="17"/>
  <c r="N1928" i="17"/>
  <c r="R1927" i="17"/>
  <c r="P1927" i="17"/>
  <c r="O1927" i="17"/>
  <c r="N1927" i="17"/>
  <c r="L1927" i="17"/>
  <c r="R1926" i="17"/>
  <c r="P1926" i="17"/>
  <c r="O1926" i="17"/>
  <c r="N1926" i="17"/>
  <c r="L1926" i="17"/>
  <c r="R1925" i="17"/>
  <c r="P1925" i="17"/>
  <c r="O1925" i="17"/>
  <c r="N1925" i="17"/>
  <c r="L1925" i="17"/>
  <c r="R1924" i="17"/>
  <c r="Q1924" i="17"/>
  <c r="P1924" i="17"/>
  <c r="O1924" i="17"/>
  <c r="N1924" i="17"/>
  <c r="L1924" i="17"/>
  <c r="R1923" i="17"/>
  <c r="P1923" i="17"/>
  <c r="O1923" i="17"/>
  <c r="N1923" i="17"/>
  <c r="L1923" i="17"/>
  <c r="R1922" i="17"/>
  <c r="Q1922" i="17"/>
  <c r="P1922" i="17"/>
  <c r="O1922" i="17"/>
  <c r="N1922" i="17"/>
  <c r="R1921" i="17"/>
  <c r="P1921" i="17"/>
  <c r="O1921" i="17"/>
  <c r="N1921" i="17"/>
  <c r="R1920" i="17"/>
  <c r="Q1920" i="17"/>
  <c r="P1920" i="17"/>
  <c r="O1920" i="17"/>
  <c r="N1920" i="17"/>
  <c r="R1919" i="17"/>
  <c r="Q1919" i="17"/>
  <c r="P1919" i="17"/>
  <c r="O1919" i="17"/>
  <c r="N1919" i="17"/>
  <c r="R1918" i="17"/>
  <c r="Q1918" i="17"/>
  <c r="P1918" i="17"/>
  <c r="O1918" i="17"/>
  <c r="N1918" i="17"/>
  <c r="R1917" i="17"/>
  <c r="Q1917" i="17"/>
  <c r="P1917" i="17"/>
  <c r="O1917" i="17"/>
  <c r="N1917" i="17"/>
  <c r="R1916" i="17"/>
  <c r="Q1916" i="17"/>
  <c r="P1916" i="17"/>
  <c r="O1916" i="17"/>
  <c r="N1916" i="17"/>
  <c r="R1915" i="17"/>
  <c r="Q1915" i="17"/>
  <c r="P1915" i="17"/>
  <c r="O1915" i="17"/>
  <c r="N1915" i="17"/>
  <c r="AI1914" i="17"/>
  <c r="R1914" i="17"/>
  <c r="R1913" i="17"/>
  <c r="Q1913" i="17"/>
  <c r="P1913" i="17"/>
  <c r="O1913" i="17"/>
  <c r="N1913" i="17"/>
  <c r="R1912" i="17"/>
  <c r="P1912" i="17"/>
  <c r="O1912" i="17"/>
  <c r="N1912" i="17"/>
  <c r="R1911" i="17"/>
  <c r="P1911" i="17"/>
  <c r="O1911" i="17"/>
  <c r="N1911" i="17"/>
  <c r="R1910" i="17"/>
  <c r="Q1910" i="17"/>
  <c r="P1910" i="17"/>
  <c r="O1910" i="17"/>
  <c r="N1910" i="17"/>
  <c r="R1909" i="17"/>
  <c r="P1909" i="17"/>
  <c r="O1909" i="17"/>
  <c r="N1909" i="17"/>
  <c r="R1908" i="17"/>
  <c r="Q1908" i="17"/>
  <c r="P1908" i="17"/>
  <c r="O1908" i="17"/>
  <c r="N1908" i="17"/>
  <c r="R1907" i="17"/>
  <c r="Q1907" i="17"/>
  <c r="P1907" i="17"/>
  <c r="O1907" i="17"/>
  <c r="N1907" i="17"/>
  <c r="R1906" i="17"/>
  <c r="Q1906" i="17"/>
  <c r="P1906" i="17"/>
  <c r="O1906" i="17"/>
  <c r="N1906" i="17"/>
  <c r="R1905" i="17"/>
  <c r="Q1905" i="17"/>
  <c r="P1905" i="17"/>
  <c r="O1905" i="17"/>
  <c r="N1905" i="17"/>
  <c r="R1904" i="17"/>
  <c r="Q1904" i="17"/>
  <c r="P1904" i="17"/>
  <c r="O1904" i="17"/>
  <c r="N1904" i="17"/>
  <c r="R1903" i="17"/>
  <c r="Q1903" i="17"/>
  <c r="P1903" i="17"/>
  <c r="O1903" i="17"/>
  <c r="N1903" i="17"/>
  <c r="R1902" i="17"/>
  <c r="Q1902" i="17"/>
  <c r="P1902" i="17"/>
  <c r="O1902" i="17"/>
  <c r="N1902" i="17"/>
  <c r="R1901" i="17"/>
  <c r="Q1901" i="17"/>
  <c r="P1901" i="17"/>
  <c r="O1901" i="17"/>
  <c r="N1901" i="17"/>
  <c r="R1900" i="17"/>
  <c r="Q1900" i="17"/>
  <c r="P1900" i="17"/>
  <c r="O1900" i="17"/>
  <c r="N1900" i="17"/>
  <c r="R1899" i="17"/>
  <c r="Q1899" i="17"/>
  <c r="P1899" i="17"/>
  <c r="O1899" i="17"/>
  <c r="N1899" i="17"/>
  <c r="R1898" i="17"/>
  <c r="Q1898" i="17"/>
  <c r="P1898" i="17"/>
  <c r="O1898" i="17"/>
  <c r="N1898" i="17"/>
  <c r="R1897" i="17"/>
  <c r="P1897" i="17"/>
  <c r="O1897" i="17"/>
  <c r="N1897" i="17"/>
  <c r="R1896" i="17"/>
  <c r="P1896" i="17"/>
  <c r="O1896" i="17"/>
  <c r="N1896" i="17"/>
  <c r="R1895" i="17"/>
  <c r="P1895" i="17"/>
  <c r="O1895" i="17"/>
  <c r="N1895" i="17"/>
  <c r="R1894" i="17"/>
  <c r="P1894" i="17"/>
  <c r="O1894" i="17"/>
  <c r="N1894" i="17"/>
  <c r="R1893" i="17"/>
  <c r="P1893" i="17"/>
  <c r="O1893" i="17"/>
  <c r="N1893" i="17"/>
  <c r="R1892" i="17"/>
  <c r="P1892" i="17"/>
  <c r="O1892" i="17"/>
  <c r="N1892" i="17"/>
  <c r="R1891" i="17"/>
  <c r="P1891" i="17"/>
  <c r="O1891" i="17"/>
  <c r="N1891" i="17"/>
  <c r="R1890" i="17"/>
  <c r="P1890" i="17"/>
  <c r="O1890" i="17"/>
  <c r="N1890" i="17"/>
  <c r="R1889" i="17"/>
  <c r="P1889" i="17"/>
  <c r="O1889" i="17"/>
  <c r="N1889" i="17"/>
  <c r="R1888" i="17"/>
  <c r="P1888" i="17"/>
  <c r="O1888" i="17"/>
  <c r="N1888" i="17"/>
  <c r="R1887" i="17"/>
  <c r="P1887" i="17"/>
  <c r="O1887" i="17"/>
  <c r="N1887" i="17"/>
  <c r="R1886" i="17"/>
  <c r="Q1886" i="17"/>
  <c r="P1886" i="17"/>
  <c r="O1886" i="17"/>
  <c r="N1886" i="17"/>
  <c r="R1885" i="17"/>
  <c r="P1885" i="17"/>
  <c r="O1885" i="17"/>
  <c r="N1885" i="17"/>
  <c r="R1884" i="17"/>
  <c r="P1884" i="17"/>
  <c r="O1884" i="17"/>
  <c r="N1884" i="17"/>
  <c r="R1883" i="17"/>
  <c r="Q1883" i="17"/>
  <c r="P1883" i="17"/>
  <c r="O1883" i="17"/>
  <c r="N1883" i="17"/>
  <c r="R1882" i="17"/>
  <c r="P1882" i="17"/>
  <c r="O1882" i="17"/>
  <c r="N1882" i="17"/>
  <c r="R1881" i="17"/>
  <c r="P1881" i="17"/>
  <c r="O1881" i="17"/>
  <c r="N1881" i="17"/>
  <c r="R1880" i="17"/>
  <c r="P1880" i="17"/>
  <c r="O1880" i="17"/>
  <c r="N1880" i="17"/>
  <c r="R1879" i="17"/>
  <c r="Q1879" i="17"/>
  <c r="P1879" i="17"/>
  <c r="O1879" i="17"/>
  <c r="N1879" i="17"/>
  <c r="R1878" i="17"/>
  <c r="Q1878" i="17"/>
  <c r="P1878" i="17"/>
  <c r="O1878" i="17"/>
  <c r="N1878" i="17"/>
  <c r="R1877" i="17"/>
  <c r="P1877" i="17"/>
  <c r="O1877" i="17"/>
  <c r="N1877" i="17"/>
  <c r="R1876" i="17"/>
  <c r="P1876" i="17"/>
  <c r="O1876" i="17"/>
  <c r="N1876" i="17"/>
  <c r="R1875" i="17"/>
  <c r="Q1875" i="17"/>
  <c r="P1875" i="17"/>
  <c r="O1875" i="17"/>
  <c r="N1875" i="17"/>
  <c r="R1874" i="17"/>
  <c r="P1874" i="17"/>
  <c r="O1874" i="17"/>
  <c r="N1874" i="17"/>
  <c r="R1873" i="17"/>
  <c r="Q1873" i="17"/>
  <c r="P1873" i="17"/>
  <c r="O1873" i="17"/>
  <c r="N1873" i="17"/>
  <c r="R1872" i="17"/>
  <c r="P1872" i="17"/>
  <c r="O1872" i="17"/>
  <c r="N1872" i="17"/>
  <c r="R1871" i="17"/>
  <c r="Q1871" i="17"/>
  <c r="P1871" i="17"/>
  <c r="O1871" i="17"/>
  <c r="N1871" i="17"/>
  <c r="R1870" i="17"/>
  <c r="P1870" i="17"/>
  <c r="O1870" i="17"/>
  <c r="N1870" i="17"/>
  <c r="R1869" i="17"/>
  <c r="P1869" i="17"/>
  <c r="O1869" i="17"/>
  <c r="N1869" i="17"/>
  <c r="R1868" i="17"/>
  <c r="Q1868" i="17"/>
  <c r="P1868" i="17"/>
  <c r="O1868" i="17"/>
  <c r="N1868" i="17"/>
  <c r="R1867" i="17"/>
  <c r="P1867" i="17"/>
  <c r="O1867" i="17"/>
  <c r="N1867" i="17"/>
  <c r="R1866" i="17"/>
  <c r="P1866" i="17"/>
  <c r="O1866" i="17"/>
  <c r="N1866" i="17"/>
  <c r="R1865" i="17"/>
  <c r="P1865" i="17"/>
  <c r="O1865" i="17"/>
  <c r="N1865" i="17"/>
  <c r="R1864" i="17"/>
  <c r="P1864" i="17"/>
  <c r="O1864" i="17"/>
  <c r="N1864" i="17"/>
  <c r="R1863" i="17"/>
  <c r="P1863" i="17"/>
  <c r="O1863" i="17"/>
  <c r="N1863" i="17"/>
  <c r="R1862" i="17"/>
  <c r="P1862" i="17"/>
  <c r="O1862" i="17"/>
  <c r="N1862" i="17"/>
  <c r="R1861" i="17"/>
  <c r="P1861" i="17"/>
  <c r="O1861" i="17"/>
  <c r="N1861" i="17"/>
  <c r="R1860" i="17"/>
  <c r="P1860" i="17"/>
  <c r="O1860" i="17"/>
  <c r="N1860" i="17"/>
  <c r="R1859" i="17"/>
  <c r="Q1859" i="17"/>
  <c r="P1859" i="17"/>
  <c r="O1859" i="17"/>
  <c r="N1859" i="17"/>
  <c r="R1858" i="17"/>
  <c r="Q1858" i="17"/>
  <c r="P1858" i="17"/>
  <c r="O1858" i="17"/>
  <c r="N1858" i="17"/>
  <c r="R1857" i="17"/>
  <c r="P1857" i="17"/>
  <c r="O1857" i="17"/>
  <c r="N1857" i="17"/>
  <c r="R1856" i="17"/>
  <c r="P1856" i="17"/>
  <c r="O1856" i="17"/>
  <c r="N1856" i="17"/>
  <c r="R1855" i="17"/>
  <c r="P1855" i="17"/>
  <c r="O1855" i="17"/>
  <c r="N1855" i="17"/>
  <c r="R1854" i="17"/>
  <c r="P1854" i="17"/>
  <c r="O1854" i="17"/>
  <c r="N1854" i="17"/>
  <c r="R1853" i="17"/>
  <c r="P1853" i="17"/>
  <c r="O1853" i="17"/>
  <c r="N1853" i="17"/>
  <c r="R1852" i="17"/>
  <c r="Q1852" i="17"/>
  <c r="P1852" i="17"/>
  <c r="O1852" i="17"/>
  <c r="N1852" i="17"/>
  <c r="R1851" i="17"/>
  <c r="P1851" i="17"/>
  <c r="O1851" i="17"/>
  <c r="N1851" i="17"/>
  <c r="R1850" i="17"/>
  <c r="P1850" i="17"/>
  <c r="O1850" i="17"/>
  <c r="N1850" i="17"/>
  <c r="R1849" i="17"/>
  <c r="P1849" i="17"/>
  <c r="O1849" i="17"/>
  <c r="N1849" i="17"/>
  <c r="R1848" i="17"/>
  <c r="Q1848" i="17"/>
  <c r="P1848" i="17"/>
  <c r="O1848" i="17"/>
  <c r="N1848" i="17"/>
  <c r="R1847" i="17"/>
  <c r="P1847" i="17"/>
  <c r="O1847" i="17"/>
  <c r="N1847" i="17"/>
  <c r="R1846" i="17"/>
  <c r="P1846" i="17"/>
  <c r="O1846" i="17"/>
  <c r="N1846" i="17"/>
  <c r="R1845" i="17"/>
  <c r="Q1845" i="17"/>
  <c r="P1845" i="17"/>
  <c r="O1845" i="17"/>
  <c r="N1845" i="17"/>
  <c r="R1844" i="17"/>
  <c r="Q1844" i="17"/>
  <c r="P1844" i="17"/>
  <c r="O1844" i="17"/>
  <c r="N1844" i="17"/>
  <c r="AI1843" i="17"/>
  <c r="R1843" i="17"/>
  <c r="R1842" i="17"/>
  <c r="P1842" i="17"/>
  <c r="O1842" i="17"/>
  <c r="N1842" i="17"/>
  <c r="R1841" i="17"/>
  <c r="P1841" i="17"/>
  <c r="O1841" i="17"/>
  <c r="N1841" i="17"/>
  <c r="R1840" i="17"/>
  <c r="P1840" i="17"/>
  <c r="O1840" i="17"/>
  <c r="N1840" i="17"/>
  <c r="AI1839" i="17"/>
  <c r="R1839" i="17"/>
  <c r="R1838" i="17"/>
  <c r="Q1838" i="17"/>
  <c r="P1838" i="17"/>
  <c r="O1838" i="17"/>
  <c r="N1838" i="17"/>
  <c r="R1837" i="17"/>
  <c r="P1837" i="17"/>
  <c r="O1837" i="17"/>
  <c r="N1837" i="17"/>
  <c r="R1836" i="17"/>
  <c r="P1836" i="17"/>
  <c r="O1836" i="17"/>
  <c r="N1836" i="17"/>
  <c r="R1835" i="17"/>
  <c r="Q1835" i="17"/>
  <c r="P1835" i="17"/>
  <c r="O1835" i="17"/>
  <c r="N1835" i="17"/>
  <c r="R1834" i="17"/>
  <c r="Q1834" i="17"/>
  <c r="P1834" i="17"/>
  <c r="O1834" i="17"/>
  <c r="N1834" i="17"/>
  <c r="R1833" i="17"/>
  <c r="Q1833" i="17"/>
  <c r="P1833" i="17"/>
  <c r="O1833" i="17"/>
  <c r="N1833" i="17"/>
  <c r="R1832" i="17"/>
  <c r="Q1832" i="17"/>
  <c r="P1832" i="17"/>
  <c r="O1832" i="17"/>
  <c r="N1832" i="17"/>
  <c r="R1831" i="17"/>
  <c r="P1831" i="17"/>
  <c r="O1831" i="17"/>
  <c r="N1831" i="17"/>
  <c r="R1830" i="17"/>
  <c r="Q1830" i="17"/>
  <c r="P1830" i="17"/>
  <c r="O1830" i="17"/>
  <c r="N1830" i="17"/>
  <c r="R1829" i="17"/>
  <c r="P1829" i="17"/>
  <c r="O1829" i="17"/>
  <c r="N1829" i="17"/>
  <c r="R1828" i="17"/>
  <c r="P1828" i="17"/>
  <c r="O1828" i="17"/>
  <c r="N1828" i="17"/>
  <c r="R1827" i="17"/>
  <c r="P1827" i="17"/>
  <c r="O1827" i="17"/>
  <c r="N1827" i="17"/>
  <c r="R1826" i="17"/>
  <c r="P1826" i="17"/>
  <c r="O1826" i="17"/>
  <c r="N1826" i="17"/>
  <c r="R1825" i="17"/>
  <c r="P1825" i="17"/>
  <c r="O1825" i="17"/>
  <c r="N1825" i="17"/>
  <c r="R1824" i="17"/>
  <c r="P1824" i="17"/>
  <c r="O1824" i="17"/>
  <c r="N1824" i="17"/>
  <c r="R1823" i="17"/>
  <c r="P1823" i="17"/>
  <c r="O1823" i="17"/>
  <c r="N1823" i="17"/>
  <c r="R1822" i="17"/>
  <c r="P1822" i="17"/>
  <c r="O1822" i="17"/>
  <c r="N1822" i="17"/>
  <c r="R1821" i="17"/>
  <c r="Q1821" i="17"/>
  <c r="P1821" i="17"/>
  <c r="O1821" i="17"/>
  <c r="N1821" i="17"/>
  <c r="R1820" i="17"/>
  <c r="P1820" i="17"/>
  <c r="O1820" i="17"/>
  <c r="N1820" i="17"/>
  <c r="R1819" i="17"/>
  <c r="P1819" i="17"/>
  <c r="O1819" i="17"/>
  <c r="N1819" i="17"/>
  <c r="R1818" i="17"/>
  <c r="P1818" i="17"/>
  <c r="O1818" i="17"/>
  <c r="N1818" i="17"/>
  <c r="R1817" i="17"/>
  <c r="P1817" i="17"/>
  <c r="O1817" i="17"/>
  <c r="N1817" i="17"/>
  <c r="R1816" i="17"/>
  <c r="Q1816" i="17"/>
  <c r="P1816" i="17"/>
  <c r="O1816" i="17"/>
  <c r="N1816" i="17"/>
  <c r="R1815" i="17"/>
  <c r="Q1815" i="17"/>
  <c r="P1815" i="17"/>
  <c r="O1815" i="17"/>
  <c r="N1815" i="17"/>
  <c r="R1814" i="17"/>
  <c r="Q1814" i="17"/>
  <c r="P1814" i="17"/>
  <c r="O1814" i="17"/>
  <c r="N1814" i="17"/>
  <c r="R1813" i="17"/>
  <c r="P1813" i="17"/>
  <c r="O1813" i="17"/>
  <c r="N1813" i="17"/>
  <c r="R1812" i="17"/>
  <c r="P1812" i="17"/>
  <c r="O1812" i="17"/>
  <c r="N1812" i="17"/>
  <c r="R1811" i="17"/>
  <c r="Q1811" i="17"/>
  <c r="P1811" i="17"/>
  <c r="O1811" i="17"/>
  <c r="N1811" i="17"/>
  <c r="R1810" i="17"/>
  <c r="P1810" i="17"/>
  <c r="O1810" i="17"/>
  <c r="N1810" i="17"/>
  <c r="R1809" i="17"/>
  <c r="Q1809" i="17"/>
  <c r="P1809" i="17"/>
  <c r="O1809" i="17"/>
  <c r="N1809" i="17"/>
  <c r="R1808" i="17"/>
  <c r="Q1808" i="17"/>
  <c r="P1808" i="17"/>
  <c r="O1808" i="17"/>
  <c r="N1808" i="17"/>
  <c r="L1808" i="17"/>
  <c r="R1807" i="17"/>
  <c r="Q1807" i="17"/>
  <c r="P1807" i="17"/>
  <c r="O1807" i="17"/>
  <c r="N1807" i="17"/>
  <c r="R1806" i="17"/>
  <c r="Q1806" i="17"/>
  <c r="P1806" i="17"/>
  <c r="O1806" i="17"/>
  <c r="N1806" i="17"/>
  <c r="R1805" i="17"/>
  <c r="Q1805" i="17"/>
  <c r="P1805" i="17"/>
  <c r="O1805" i="17"/>
  <c r="N1805" i="17"/>
  <c r="R1804" i="17"/>
  <c r="Q1804" i="17"/>
  <c r="P1804" i="17"/>
  <c r="O1804" i="17"/>
  <c r="N1804" i="17"/>
  <c r="R1803" i="17"/>
  <c r="Q1803" i="17"/>
  <c r="P1803" i="17"/>
  <c r="O1803" i="17"/>
  <c r="N1803" i="17"/>
  <c r="R1802" i="17"/>
  <c r="Q1802" i="17"/>
  <c r="P1802" i="17"/>
  <c r="O1802" i="17"/>
  <c r="N1802" i="17"/>
  <c r="R1801" i="17"/>
  <c r="Q1801" i="17"/>
  <c r="P1801" i="17"/>
  <c r="O1801" i="17"/>
  <c r="N1801" i="17"/>
  <c r="R1800" i="17"/>
  <c r="P1800" i="17"/>
  <c r="O1800" i="17"/>
  <c r="N1800" i="17"/>
  <c r="R1799" i="17"/>
  <c r="P1799" i="17"/>
  <c r="O1799" i="17"/>
  <c r="N1799" i="17"/>
  <c r="R1798" i="17"/>
  <c r="P1798" i="17"/>
  <c r="O1798" i="17"/>
  <c r="N1798" i="17"/>
  <c r="R1797" i="17"/>
  <c r="P1797" i="17"/>
  <c r="O1797" i="17"/>
  <c r="N1797" i="17"/>
  <c r="R1796" i="17"/>
  <c r="Q1796" i="17"/>
  <c r="P1796" i="17"/>
  <c r="O1796" i="17"/>
  <c r="N1796" i="17"/>
  <c r="R1795" i="17"/>
  <c r="Q1795" i="17"/>
  <c r="P1795" i="17"/>
  <c r="O1795" i="17"/>
  <c r="N1795" i="17"/>
  <c r="R1794" i="17"/>
  <c r="P1794" i="17"/>
  <c r="O1794" i="17"/>
  <c r="N1794" i="17"/>
  <c r="R1793" i="17"/>
  <c r="P1793" i="17"/>
  <c r="O1793" i="17"/>
  <c r="N1793" i="17"/>
  <c r="R1792" i="17"/>
  <c r="P1792" i="17"/>
  <c r="O1792" i="17"/>
  <c r="N1792" i="17"/>
  <c r="R1791" i="17"/>
  <c r="P1791" i="17"/>
  <c r="O1791" i="17"/>
  <c r="N1791" i="17"/>
  <c r="R1790" i="17"/>
  <c r="P1790" i="17"/>
  <c r="O1790" i="17"/>
  <c r="N1790" i="17"/>
  <c r="R1789" i="17"/>
  <c r="P1789" i="17"/>
  <c r="O1789" i="17"/>
  <c r="N1789" i="17"/>
  <c r="R1788" i="17"/>
  <c r="Q1788" i="17"/>
  <c r="P1788" i="17"/>
  <c r="O1788" i="17"/>
  <c r="N1788" i="17"/>
  <c r="R1787" i="17"/>
  <c r="Q1787" i="17"/>
  <c r="P1787" i="17"/>
  <c r="O1787" i="17"/>
  <c r="N1787" i="17"/>
  <c r="R1786" i="17"/>
  <c r="Q1786" i="17"/>
  <c r="P1786" i="17"/>
  <c r="O1786" i="17"/>
  <c r="N1786" i="17"/>
  <c r="R1785" i="17"/>
  <c r="Q1785" i="17"/>
  <c r="P1785" i="17"/>
  <c r="O1785" i="17"/>
  <c r="N1785" i="17"/>
  <c r="R1784" i="17"/>
  <c r="Q1784" i="17"/>
  <c r="P1784" i="17"/>
  <c r="O1784" i="17"/>
  <c r="N1784" i="17"/>
  <c r="R1783" i="17"/>
  <c r="Q1783" i="17"/>
  <c r="P1783" i="17"/>
  <c r="O1783" i="17"/>
  <c r="N1783" i="17"/>
  <c r="R1782" i="17"/>
  <c r="Q1782" i="17"/>
  <c r="P1782" i="17"/>
  <c r="O1782" i="17"/>
  <c r="N1782" i="17"/>
  <c r="R1781" i="17"/>
  <c r="Q1781" i="17"/>
  <c r="P1781" i="17"/>
  <c r="O1781" i="17"/>
  <c r="N1781" i="17"/>
  <c r="R1780" i="17"/>
  <c r="Q1780" i="17"/>
  <c r="P1780" i="17"/>
  <c r="O1780" i="17"/>
  <c r="N1780" i="17"/>
  <c r="R1779" i="17"/>
  <c r="Q1779" i="17"/>
  <c r="P1779" i="17"/>
  <c r="O1779" i="17"/>
  <c r="N1779" i="17"/>
  <c r="R1778" i="17"/>
  <c r="Q1778" i="17"/>
  <c r="P1778" i="17"/>
  <c r="O1778" i="17"/>
  <c r="N1778" i="17"/>
  <c r="R1777" i="17"/>
  <c r="P1777" i="17"/>
  <c r="O1777" i="17"/>
  <c r="N1777" i="17"/>
  <c r="R1776" i="17"/>
  <c r="P1776" i="17"/>
  <c r="O1776" i="17"/>
  <c r="N1776" i="17"/>
  <c r="R1775" i="17"/>
  <c r="P1775" i="17"/>
  <c r="O1775" i="17"/>
  <c r="N1775" i="17"/>
  <c r="R1774" i="17"/>
  <c r="Q1774" i="17"/>
  <c r="P1774" i="17"/>
  <c r="O1774" i="17"/>
  <c r="N1774" i="17"/>
  <c r="R1773" i="17"/>
  <c r="Q1773" i="17"/>
  <c r="P1773" i="17"/>
  <c r="O1773" i="17"/>
  <c r="N1773" i="17"/>
  <c r="AI1772" i="17"/>
  <c r="R1772" i="17"/>
  <c r="R1771" i="17"/>
  <c r="Q1771" i="17"/>
  <c r="P1771" i="17"/>
  <c r="O1771" i="17"/>
  <c r="N1771" i="17"/>
  <c r="R1770" i="17"/>
  <c r="Q1770" i="17"/>
  <c r="P1770" i="17"/>
  <c r="O1770" i="17"/>
  <c r="N1770" i="17"/>
  <c r="R1769" i="17"/>
  <c r="Q1769" i="17"/>
  <c r="P1769" i="17"/>
  <c r="O1769" i="17"/>
  <c r="N1769" i="17"/>
  <c r="R1768" i="17"/>
  <c r="Q1768" i="17"/>
  <c r="P1768" i="17"/>
  <c r="O1768" i="17"/>
  <c r="N1768" i="17"/>
  <c r="R1767" i="17"/>
  <c r="Q1767" i="17"/>
  <c r="P1767" i="17"/>
  <c r="O1767" i="17"/>
  <c r="N1767" i="17"/>
  <c r="R1766" i="17"/>
  <c r="Q1766" i="17"/>
  <c r="P1766" i="17"/>
  <c r="O1766" i="17"/>
  <c r="N1766" i="17"/>
  <c r="R1765" i="17"/>
  <c r="Q1765" i="17"/>
  <c r="P1765" i="17"/>
  <c r="O1765" i="17"/>
  <c r="N1765" i="17"/>
  <c r="R1764" i="17"/>
  <c r="Q1764" i="17"/>
  <c r="P1764" i="17"/>
  <c r="O1764" i="17"/>
  <c r="N1764" i="17"/>
  <c r="R1763" i="17"/>
  <c r="Q1763" i="17"/>
  <c r="P1763" i="17"/>
  <c r="O1763" i="17"/>
  <c r="N1763" i="17"/>
  <c r="R1762" i="17"/>
  <c r="Q1762" i="17"/>
  <c r="P1762" i="17"/>
  <c r="O1762" i="17"/>
  <c r="N1762" i="17"/>
  <c r="R1761" i="17"/>
  <c r="Q1761" i="17"/>
  <c r="P1761" i="17"/>
  <c r="O1761" i="17"/>
  <c r="N1761" i="17"/>
  <c r="R1760" i="17"/>
  <c r="Q1760" i="17"/>
  <c r="P1760" i="17"/>
  <c r="O1760" i="17"/>
  <c r="N1760" i="17"/>
  <c r="R1759" i="17"/>
  <c r="P1759" i="17"/>
  <c r="O1759" i="17"/>
  <c r="N1759" i="17"/>
  <c r="R1758" i="17"/>
  <c r="P1758" i="17"/>
  <c r="O1758" i="17"/>
  <c r="N1758" i="17"/>
  <c r="R1757" i="17"/>
  <c r="P1757" i="17"/>
  <c r="O1757" i="17"/>
  <c r="N1757" i="17"/>
  <c r="R1756" i="17"/>
  <c r="P1756" i="17"/>
  <c r="O1756" i="17"/>
  <c r="N1756" i="17"/>
  <c r="R1755" i="17"/>
  <c r="Q1755" i="17"/>
  <c r="P1755" i="17"/>
  <c r="O1755" i="17"/>
  <c r="N1755" i="17"/>
  <c r="R1754" i="17"/>
  <c r="P1754" i="17"/>
  <c r="O1754" i="17"/>
  <c r="N1754" i="17"/>
  <c r="R1753" i="17"/>
  <c r="P1753" i="17"/>
  <c r="O1753" i="17"/>
  <c r="N1753" i="17"/>
  <c r="R1752" i="17"/>
  <c r="P1752" i="17"/>
  <c r="O1752" i="17"/>
  <c r="N1752" i="17"/>
  <c r="R1751" i="17"/>
  <c r="P1751" i="17"/>
  <c r="O1751" i="17"/>
  <c r="N1751" i="17"/>
  <c r="R1750" i="17"/>
  <c r="Q1750" i="17"/>
  <c r="P1750" i="17"/>
  <c r="O1750" i="17"/>
  <c r="N1750" i="17"/>
  <c r="R1749" i="17"/>
  <c r="P1749" i="17"/>
  <c r="O1749" i="17"/>
  <c r="N1749" i="17"/>
  <c r="R1748" i="17"/>
  <c r="P1748" i="17"/>
  <c r="O1748" i="17"/>
  <c r="N1748" i="17"/>
  <c r="R1747" i="17"/>
  <c r="P1747" i="17"/>
  <c r="O1747" i="17"/>
  <c r="N1747" i="17"/>
  <c r="R1746" i="17"/>
  <c r="Q1746" i="17"/>
  <c r="P1746" i="17"/>
  <c r="O1746" i="17"/>
  <c r="N1746" i="17"/>
  <c r="R1745" i="17"/>
  <c r="P1745" i="17"/>
  <c r="O1745" i="17"/>
  <c r="N1745" i="17"/>
  <c r="R1744" i="17"/>
  <c r="P1744" i="17"/>
  <c r="O1744" i="17"/>
  <c r="N1744" i="17"/>
  <c r="R1743" i="17"/>
  <c r="Q1743" i="17"/>
  <c r="P1743" i="17"/>
  <c r="O1743" i="17"/>
  <c r="N1743" i="17"/>
  <c r="R1742" i="17"/>
  <c r="P1742" i="17"/>
  <c r="O1742" i="17"/>
  <c r="N1742" i="17"/>
  <c r="R1741" i="17"/>
  <c r="P1741" i="17"/>
  <c r="O1741" i="17"/>
  <c r="N1741" i="17"/>
  <c r="R1740" i="17"/>
  <c r="Q1740" i="17"/>
  <c r="P1740" i="17"/>
  <c r="O1740" i="17"/>
  <c r="N1740" i="17"/>
  <c r="R1739" i="17"/>
  <c r="Q1739" i="17"/>
  <c r="P1739" i="17"/>
  <c r="O1739" i="17"/>
  <c r="N1739" i="17"/>
  <c r="R1738" i="17"/>
  <c r="Q1738" i="17"/>
  <c r="P1738" i="17"/>
  <c r="O1738" i="17"/>
  <c r="N1738" i="17"/>
  <c r="R1737" i="17"/>
  <c r="P1737" i="17"/>
  <c r="O1737" i="17"/>
  <c r="N1737" i="17"/>
  <c r="R1736" i="17"/>
  <c r="P1736" i="17"/>
  <c r="O1736" i="17"/>
  <c r="N1736" i="17"/>
  <c r="R1735" i="17"/>
  <c r="P1735" i="17"/>
  <c r="O1735" i="17"/>
  <c r="N1735" i="17"/>
  <c r="R1734" i="17"/>
  <c r="P1734" i="17"/>
  <c r="O1734" i="17"/>
  <c r="N1734" i="17"/>
  <c r="R1733" i="17"/>
  <c r="P1733" i="17"/>
  <c r="O1733" i="17"/>
  <c r="N1733" i="17"/>
  <c r="R1732" i="17"/>
  <c r="P1732" i="17"/>
  <c r="O1732" i="17"/>
  <c r="N1732" i="17"/>
  <c r="R1731" i="17"/>
  <c r="P1731" i="17"/>
  <c r="O1731" i="17"/>
  <c r="N1731" i="17"/>
  <c r="R1730" i="17"/>
  <c r="P1730" i="17"/>
  <c r="O1730" i="17"/>
  <c r="N1730" i="17"/>
  <c r="R1729" i="17"/>
  <c r="Q1729" i="17"/>
  <c r="P1729" i="17"/>
  <c r="O1729" i="17"/>
  <c r="N1729" i="17"/>
  <c r="R1728" i="17"/>
  <c r="P1728" i="17"/>
  <c r="O1728" i="17"/>
  <c r="N1728" i="17"/>
  <c r="R1727" i="17"/>
  <c r="P1727" i="17"/>
  <c r="O1727" i="17"/>
  <c r="N1727" i="17"/>
  <c r="R1726" i="17"/>
  <c r="Q1726" i="17"/>
  <c r="P1726" i="17"/>
  <c r="O1726" i="17"/>
  <c r="N1726" i="17"/>
  <c r="R1725" i="17"/>
  <c r="P1725" i="17"/>
  <c r="O1725" i="17"/>
  <c r="N1725" i="17"/>
  <c r="R1724" i="17"/>
  <c r="Q1724" i="17"/>
  <c r="P1724" i="17"/>
  <c r="O1724" i="17"/>
  <c r="N1724" i="17"/>
  <c r="R1723" i="17"/>
  <c r="P1723" i="17"/>
  <c r="O1723" i="17"/>
  <c r="N1723" i="17"/>
  <c r="R1722" i="17"/>
  <c r="P1722" i="17"/>
  <c r="O1722" i="17"/>
  <c r="N1722" i="17"/>
  <c r="R1721" i="17"/>
  <c r="Q1721" i="17"/>
  <c r="P1721" i="17"/>
  <c r="O1721" i="17"/>
  <c r="N1721" i="17"/>
  <c r="R1720" i="17"/>
  <c r="Q1720" i="17"/>
  <c r="P1720" i="17"/>
  <c r="O1720" i="17"/>
  <c r="N1720" i="17"/>
  <c r="R1719" i="17"/>
  <c r="Q1719" i="17"/>
  <c r="P1719" i="17"/>
  <c r="O1719" i="17"/>
  <c r="N1719" i="17"/>
  <c r="R1718" i="17"/>
  <c r="Q1718" i="17"/>
  <c r="P1718" i="17"/>
  <c r="O1718" i="17"/>
  <c r="N1718" i="17"/>
  <c r="R1717" i="17"/>
  <c r="Q1717" i="17"/>
  <c r="P1717" i="17"/>
  <c r="O1717" i="17"/>
  <c r="N1717" i="17"/>
  <c r="R1716" i="17"/>
  <c r="Q1716" i="17"/>
  <c r="P1716" i="17"/>
  <c r="O1716" i="17"/>
  <c r="N1716" i="17"/>
  <c r="R1715" i="17"/>
  <c r="Q1715" i="17"/>
  <c r="P1715" i="17"/>
  <c r="O1715" i="17"/>
  <c r="N1715" i="17"/>
  <c r="R1714" i="17"/>
  <c r="Q1714" i="17"/>
  <c r="P1714" i="17"/>
  <c r="O1714" i="17"/>
  <c r="N1714" i="17"/>
  <c r="R1713" i="17"/>
  <c r="Q1713" i="17"/>
  <c r="P1713" i="17"/>
  <c r="O1713" i="17"/>
  <c r="N1713" i="17"/>
  <c r="R1712" i="17"/>
  <c r="P1712" i="17"/>
  <c r="O1712" i="17"/>
  <c r="N1712" i="17"/>
  <c r="R1711" i="17"/>
  <c r="Q1711" i="17"/>
  <c r="P1711" i="17"/>
  <c r="O1711" i="17"/>
  <c r="N1711" i="17"/>
  <c r="R1710" i="17"/>
  <c r="Q1710" i="17"/>
  <c r="P1710" i="17"/>
  <c r="O1710" i="17"/>
  <c r="N1710" i="17"/>
  <c r="R1709" i="17"/>
  <c r="Q1709" i="17"/>
  <c r="P1709" i="17"/>
  <c r="O1709" i="17"/>
  <c r="N1709" i="17"/>
  <c r="R1708" i="17"/>
  <c r="Q1708" i="17"/>
  <c r="P1708" i="17"/>
  <c r="O1708" i="17"/>
  <c r="N1708" i="17"/>
  <c r="R1707" i="17"/>
  <c r="Q1707" i="17"/>
  <c r="P1707" i="17"/>
  <c r="O1707" i="17"/>
  <c r="N1707" i="17"/>
  <c r="R1706" i="17"/>
  <c r="Q1706" i="17"/>
  <c r="P1706" i="17"/>
  <c r="O1706" i="17"/>
  <c r="N1706" i="17"/>
  <c r="R1705" i="17"/>
  <c r="Q1705" i="17"/>
  <c r="P1705" i="17"/>
  <c r="O1705" i="17"/>
  <c r="N1705" i="17"/>
  <c r="R1704" i="17"/>
  <c r="Q1704" i="17"/>
  <c r="P1704" i="17"/>
  <c r="O1704" i="17"/>
  <c r="N1704" i="17"/>
  <c r="R1703" i="17"/>
  <c r="Q1703" i="17"/>
  <c r="P1703" i="17"/>
  <c r="O1703" i="17"/>
  <c r="N1703" i="17"/>
  <c r="R1702" i="17"/>
  <c r="Q1702" i="17"/>
  <c r="P1702" i="17"/>
  <c r="O1702" i="17"/>
  <c r="N1702" i="17"/>
  <c r="R1701" i="17"/>
  <c r="Q1701" i="17"/>
  <c r="P1701" i="17"/>
  <c r="O1701" i="17"/>
  <c r="N1701" i="17"/>
  <c r="R1700" i="17"/>
  <c r="Q1700" i="17"/>
  <c r="P1700" i="17"/>
  <c r="O1700" i="17"/>
  <c r="N1700" i="17"/>
  <c r="R1699" i="17"/>
  <c r="Q1699" i="17"/>
  <c r="P1699" i="17"/>
  <c r="O1699" i="17"/>
  <c r="N1699" i="17"/>
  <c r="R1698" i="17"/>
  <c r="Q1698" i="17"/>
  <c r="P1698" i="17"/>
  <c r="O1698" i="17"/>
  <c r="N1698" i="17"/>
  <c r="R1697" i="17"/>
  <c r="Q1697" i="17"/>
  <c r="P1697" i="17"/>
  <c r="O1697" i="17"/>
  <c r="N1697" i="17"/>
  <c r="R1696" i="17"/>
  <c r="Q1696" i="17"/>
  <c r="P1696" i="17"/>
  <c r="O1696" i="17"/>
  <c r="N1696" i="17"/>
  <c r="R1695" i="17"/>
  <c r="Q1695" i="17"/>
  <c r="P1695" i="17"/>
  <c r="O1695" i="17"/>
  <c r="N1695" i="17"/>
  <c r="R1694" i="17"/>
  <c r="Q1694" i="17"/>
  <c r="P1694" i="17"/>
  <c r="O1694" i="17"/>
  <c r="N1694" i="17"/>
  <c r="R1693" i="17"/>
  <c r="Q1693" i="17"/>
  <c r="P1693" i="17"/>
  <c r="O1693" i="17"/>
  <c r="N1693" i="17"/>
  <c r="R1692" i="17"/>
  <c r="Q1692" i="17"/>
  <c r="P1692" i="17"/>
  <c r="O1692" i="17"/>
  <c r="N1692" i="17"/>
  <c r="R1691" i="17"/>
  <c r="Q1691" i="17"/>
  <c r="P1691" i="17"/>
  <c r="O1691" i="17"/>
  <c r="N1691" i="17"/>
  <c r="R1690" i="17"/>
  <c r="Q1690" i="17"/>
  <c r="P1690" i="17"/>
  <c r="O1690" i="17"/>
  <c r="N1690" i="17"/>
  <c r="R1689" i="17"/>
  <c r="Q1689" i="17"/>
  <c r="P1689" i="17"/>
  <c r="O1689" i="17"/>
  <c r="N1689" i="17"/>
  <c r="R1688" i="17"/>
  <c r="Q1688" i="17"/>
  <c r="P1688" i="17"/>
  <c r="O1688" i="17"/>
  <c r="N1688" i="17"/>
  <c r="R1687" i="17"/>
  <c r="Q1687" i="17"/>
  <c r="P1687" i="17"/>
  <c r="O1687" i="17"/>
  <c r="N1687" i="17"/>
  <c r="R1686" i="17"/>
  <c r="Q1686" i="17"/>
  <c r="P1686" i="17"/>
  <c r="O1686" i="17"/>
  <c r="N1686" i="17"/>
  <c r="R1685" i="17"/>
  <c r="P1685" i="17"/>
  <c r="O1685" i="17"/>
  <c r="N1685" i="17"/>
  <c r="R1684" i="17"/>
  <c r="P1684" i="17"/>
  <c r="O1684" i="17"/>
  <c r="N1684" i="17"/>
  <c r="R1683" i="17"/>
  <c r="P1683" i="17"/>
  <c r="O1683" i="17"/>
  <c r="N1683" i="17"/>
  <c r="R1682" i="17"/>
  <c r="Q1682" i="17"/>
  <c r="P1682" i="17"/>
  <c r="O1682" i="17"/>
  <c r="N1682" i="17"/>
  <c r="R1681" i="17"/>
  <c r="Q1681" i="17"/>
  <c r="P1681" i="17"/>
  <c r="O1681" i="17"/>
  <c r="N1681" i="17"/>
  <c r="R1680" i="17"/>
  <c r="Q1680" i="17"/>
  <c r="P1680" i="17"/>
  <c r="O1680" i="17"/>
  <c r="N1680" i="17"/>
  <c r="R1679" i="17"/>
  <c r="Q1679" i="17"/>
  <c r="P1679" i="17"/>
  <c r="O1679" i="17"/>
  <c r="N1679" i="17"/>
  <c r="R1678" i="17"/>
  <c r="Q1678" i="17"/>
  <c r="P1678" i="17"/>
  <c r="O1678" i="17"/>
  <c r="N1678" i="17"/>
  <c r="R1677" i="17"/>
  <c r="Q1677" i="17"/>
  <c r="P1677" i="17"/>
  <c r="O1677" i="17"/>
  <c r="N1677" i="17"/>
  <c r="AI1676" i="17"/>
  <c r="R1676" i="17"/>
  <c r="R1675" i="17"/>
  <c r="Q1675" i="17"/>
  <c r="P1675" i="17"/>
  <c r="O1675" i="17"/>
  <c r="N1675" i="17"/>
  <c r="R1674" i="17"/>
  <c r="P1674" i="17"/>
  <c r="O1674" i="17"/>
  <c r="N1674" i="17"/>
  <c r="R1673" i="17"/>
  <c r="Q1673" i="17"/>
  <c r="P1673" i="17"/>
  <c r="O1673" i="17"/>
  <c r="N1673" i="17"/>
  <c r="R1672" i="17"/>
  <c r="Q1672" i="17"/>
  <c r="P1672" i="17"/>
  <c r="O1672" i="17"/>
  <c r="N1672" i="17"/>
  <c r="R1671" i="17"/>
  <c r="P1671" i="17"/>
  <c r="O1671" i="17"/>
  <c r="N1671" i="17"/>
  <c r="R1670" i="17"/>
  <c r="Q1670" i="17"/>
  <c r="P1670" i="17"/>
  <c r="O1670" i="17"/>
  <c r="N1670" i="17"/>
  <c r="R1669" i="17"/>
  <c r="P1669" i="17"/>
  <c r="O1669" i="17"/>
  <c r="N1669" i="17"/>
  <c r="R1668" i="17"/>
  <c r="Q1668" i="17"/>
  <c r="P1668" i="17"/>
  <c r="O1668" i="17"/>
  <c r="N1668" i="17"/>
  <c r="R1667" i="17"/>
  <c r="Q1667" i="17"/>
  <c r="P1667" i="17"/>
  <c r="O1667" i="17"/>
  <c r="N1667" i="17"/>
  <c r="R1666" i="17"/>
  <c r="Q1666" i="17"/>
  <c r="P1666" i="17"/>
  <c r="O1666" i="17"/>
  <c r="N1666" i="17"/>
  <c r="R1665" i="17"/>
  <c r="Q1665" i="17"/>
  <c r="P1665" i="17"/>
  <c r="O1665" i="17"/>
  <c r="N1665" i="17"/>
  <c r="R1664" i="17"/>
  <c r="Q1664" i="17"/>
  <c r="P1664" i="17"/>
  <c r="O1664" i="17"/>
  <c r="N1664" i="17"/>
  <c r="R1663" i="17"/>
  <c r="Q1663" i="17"/>
  <c r="P1663" i="17"/>
  <c r="O1663" i="17"/>
  <c r="N1663" i="17"/>
  <c r="R1662" i="17"/>
  <c r="Q1662" i="17"/>
  <c r="P1662" i="17"/>
  <c r="O1662" i="17"/>
  <c r="N1662" i="17"/>
  <c r="R1661" i="17"/>
  <c r="Q1661" i="17"/>
  <c r="P1661" i="17"/>
  <c r="O1661" i="17"/>
  <c r="N1661" i="17"/>
  <c r="R1660" i="17"/>
  <c r="Q1660" i="17"/>
  <c r="P1660" i="17"/>
  <c r="O1660" i="17"/>
  <c r="N1660" i="17"/>
  <c r="R1659" i="17"/>
  <c r="Q1659" i="17"/>
  <c r="P1659" i="17"/>
  <c r="O1659" i="17"/>
  <c r="N1659" i="17"/>
  <c r="R1658" i="17"/>
  <c r="P1658" i="17"/>
  <c r="O1658" i="17"/>
  <c r="N1658" i="17"/>
  <c r="R1657" i="17"/>
  <c r="Q1657" i="17"/>
  <c r="P1657" i="17"/>
  <c r="O1657" i="17"/>
  <c r="N1657" i="17"/>
  <c r="R1656" i="17"/>
  <c r="Q1656" i="17"/>
  <c r="P1656" i="17"/>
  <c r="O1656" i="17"/>
  <c r="N1656" i="17"/>
  <c r="R1655" i="17"/>
  <c r="Q1655" i="17"/>
  <c r="P1655" i="17"/>
  <c r="O1655" i="17"/>
  <c r="N1655" i="17"/>
  <c r="R1654" i="17"/>
  <c r="P1654" i="17"/>
  <c r="O1654" i="17"/>
  <c r="N1654" i="17"/>
  <c r="AI1653" i="17"/>
  <c r="R1653" i="17"/>
  <c r="R1652" i="17"/>
  <c r="Q1652" i="17"/>
  <c r="P1652" i="17"/>
  <c r="O1652" i="17"/>
  <c r="N1652" i="17"/>
  <c r="R1651" i="17"/>
  <c r="Q1651" i="17"/>
  <c r="P1651" i="17"/>
  <c r="O1651" i="17"/>
  <c r="N1651" i="17"/>
  <c r="R1650" i="17"/>
  <c r="P1650" i="17"/>
  <c r="O1650" i="17"/>
  <c r="N1650" i="17"/>
  <c r="R1649" i="17"/>
  <c r="Q1649" i="17"/>
  <c r="P1649" i="17"/>
  <c r="O1649" i="17"/>
  <c r="N1649" i="17"/>
  <c r="R1648" i="17"/>
  <c r="P1648" i="17"/>
  <c r="O1648" i="17"/>
  <c r="N1648" i="17"/>
  <c r="R1647" i="17"/>
  <c r="Q1647" i="17"/>
  <c r="P1647" i="17"/>
  <c r="O1647" i="17"/>
  <c r="N1647" i="17"/>
  <c r="R1646" i="17"/>
  <c r="P1646" i="17"/>
  <c r="O1646" i="17"/>
  <c r="N1646" i="17"/>
  <c r="R1645" i="17"/>
  <c r="P1645" i="17"/>
  <c r="O1645" i="17"/>
  <c r="N1645" i="17"/>
  <c r="R1644" i="17"/>
  <c r="Q1644" i="17"/>
  <c r="P1644" i="17"/>
  <c r="O1644" i="17"/>
  <c r="N1644" i="17"/>
  <c r="R1643" i="17"/>
  <c r="P1643" i="17"/>
  <c r="O1643" i="17"/>
  <c r="N1643" i="17"/>
  <c r="R1642" i="17"/>
  <c r="P1642" i="17"/>
  <c r="O1642" i="17"/>
  <c r="N1642" i="17"/>
  <c r="R1641" i="17"/>
  <c r="P1641" i="17"/>
  <c r="O1641" i="17"/>
  <c r="N1641" i="17"/>
  <c r="R1640" i="17"/>
  <c r="Q1640" i="17"/>
  <c r="P1640" i="17"/>
  <c r="O1640" i="17"/>
  <c r="N1640" i="17"/>
  <c r="R1639" i="17"/>
  <c r="Q1639" i="17"/>
  <c r="P1639" i="17"/>
  <c r="O1639" i="17"/>
  <c r="N1639" i="17"/>
  <c r="R1638" i="17"/>
  <c r="Q1638" i="17"/>
  <c r="P1638" i="17"/>
  <c r="O1638" i="17"/>
  <c r="N1638" i="17"/>
  <c r="R1637" i="17"/>
  <c r="Q1637" i="17"/>
  <c r="P1637" i="17"/>
  <c r="O1637" i="17"/>
  <c r="N1637" i="17"/>
  <c r="R1636" i="17"/>
  <c r="Q1636" i="17"/>
  <c r="P1636" i="17"/>
  <c r="O1636" i="17"/>
  <c r="N1636" i="17"/>
  <c r="R1635" i="17"/>
  <c r="P1635" i="17"/>
  <c r="O1635" i="17"/>
  <c r="N1635" i="17"/>
  <c r="R1634" i="17"/>
  <c r="Q1634" i="17"/>
  <c r="P1634" i="17"/>
  <c r="O1634" i="17"/>
  <c r="N1634" i="17"/>
  <c r="R1633" i="17"/>
  <c r="P1633" i="17"/>
  <c r="O1633" i="17"/>
  <c r="N1633" i="17"/>
  <c r="R1632" i="17"/>
  <c r="P1632" i="17"/>
  <c r="O1632" i="17"/>
  <c r="N1632" i="17"/>
  <c r="R1631" i="17"/>
  <c r="Q1631" i="17"/>
  <c r="P1631" i="17"/>
  <c r="O1631" i="17"/>
  <c r="N1631" i="17"/>
  <c r="R1630" i="17"/>
  <c r="Q1630" i="17"/>
  <c r="P1630" i="17"/>
  <c r="O1630" i="17"/>
  <c r="N1630" i="17"/>
  <c r="R1628" i="17"/>
  <c r="Q1628" i="17"/>
  <c r="P1628" i="17"/>
  <c r="O1628" i="17"/>
  <c r="N1628" i="17"/>
  <c r="R1627" i="17"/>
  <c r="Q1627" i="17"/>
  <c r="P1627" i="17"/>
  <c r="O1627" i="17"/>
  <c r="N1627" i="17"/>
  <c r="R1626" i="17"/>
  <c r="P1626" i="17"/>
  <c r="O1626" i="17"/>
  <c r="N1626" i="17"/>
  <c r="R1625" i="17"/>
  <c r="Q1625" i="17"/>
  <c r="P1625" i="17"/>
  <c r="O1625" i="17"/>
  <c r="N1625" i="17"/>
  <c r="R1624" i="17"/>
  <c r="Q1624" i="17"/>
  <c r="P1624" i="17"/>
  <c r="O1624" i="17"/>
  <c r="N1624" i="17"/>
  <c r="R1623" i="17"/>
  <c r="Q1623" i="17"/>
  <c r="P1623" i="17"/>
  <c r="O1623" i="17"/>
  <c r="N1623" i="17"/>
  <c r="R1622" i="17"/>
  <c r="Q1622" i="17"/>
  <c r="P1622" i="17"/>
  <c r="O1622" i="17"/>
  <c r="N1622" i="17"/>
  <c r="R1621" i="17"/>
  <c r="Q1621" i="17"/>
  <c r="P1621" i="17"/>
  <c r="O1621" i="17"/>
  <c r="N1621" i="17"/>
  <c r="R1620" i="17"/>
  <c r="P1620" i="17"/>
  <c r="O1620" i="17"/>
  <c r="N1620" i="17"/>
  <c r="R1619" i="17"/>
  <c r="P1619" i="17"/>
  <c r="O1619" i="17"/>
  <c r="N1619" i="17"/>
  <c r="R1618" i="17"/>
  <c r="P1618" i="17"/>
  <c r="O1618" i="17"/>
  <c r="N1618" i="17"/>
  <c r="R1617" i="17"/>
  <c r="Q1617" i="17"/>
  <c r="P1617" i="17"/>
  <c r="O1617" i="17"/>
  <c r="N1617" i="17"/>
  <c r="R1616" i="17"/>
  <c r="Q1616" i="17"/>
  <c r="P1616" i="17"/>
  <c r="O1616" i="17"/>
  <c r="N1616" i="17"/>
  <c r="R1615" i="17"/>
  <c r="Q1615" i="17"/>
  <c r="P1615" i="17"/>
  <c r="O1615" i="17"/>
  <c r="N1615" i="17"/>
  <c r="R1614" i="17"/>
  <c r="Q1614" i="17"/>
  <c r="P1614" i="17"/>
  <c r="O1614" i="17"/>
  <c r="N1614" i="17"/>
  <c r="R1613" i="17"/>
  <c r="Q1613" i="17"/>
  <c r="P1613" i="17"/>
  <c r="O1613" i="17"/>
  <c r="N1613" i="17"/>
  <c r="R1612" i="17"/>
  <c r="Q1612" i="17"/>
  <c r="P1612" i="17"/>
  <c r="O1612" i="17"/>
  <c r="N1612" i="17"/>
  <c r="R1611" i="17"/>
  <c r="Q1611" i="17"/>
  <c r="P1611" i="17"/>
  <c r="O1611" i="17"/>
  <c r="N1611" i="17"/>
  <c r="R1610" i="17"/>
  <c r="Q1610" i="17"/>
  <c r="P1610" i="17"/>
  <c r="O1610" i="17"/>
  <c r="N1610" i="17"/>
  <c r="R1609" i="17"/>
  <c r="Q1609" i="17"/>
  <c r="P1609" i="17"/>
  <c r="O1609" i="17"/>
  <c r="N1609" i="17"/>
  <c r="R1608" i="17"/>
  <c r="Q1608" i="17"/>
  <c r="P1608" i="17"/>
  <c r="O1608" i="17"/>
  <c r="N1608" i="17"/>
  <c r="R1607" i="17"/>
  <c r="Q1607" i="17"/>
  <c r="P1607" i="17"/>
  <c r="O1607" i="17"/>
  <c r="N1607" i="17"/>
  <c r="R1606" i="17"/>
  <c r="P1606" i="17"/>
  <c r="O1606" i="17"/>
  <c r="N1606" i="17"/>
  <c r="R1605" i="17"/>
  <c r="P1605" i="17"/>
  <c r="O1605" i="17"/>
  <c r="N1605" i="17"/>
  <c r="R1604" i="17"/>
  <c r="Q1604" i="17"/>
  <c r="P1604" i="17"/>
  <c r="O1604" i="17"/>
  <c r="N1604" i="17"/>
  <c r="R1603" i="17"/>
  <c r="Q1603" i="17"/>
  <c r="P1603" i="17"/>
  <c r="O1603" i="17"/>
  <c r="N1603" i="17"/>
  <c r="R1602" i="17"/>
  <c r="Q1602" i="17"/>
  <c r="P1602" i="17"/>
  <c r="O1602" i="17"/>
  <c r="N1602" i="17"/>
  <c r="R1601" i="17"/>
  <c r="Q1601" i="17"/>
  <c r="P1601" i="17"/>
  <c r="O1601" i="17"/>
  <c r="N1601" i="17"/>
  <c r="R1600" i="17"/>
  <c r="Q1600" i="17"/>
  <c r="P1600" i="17"/>
  <c r="O1600" i="17"/>
  <c r="N1600" i="17"/>
  <c r="R1599" i="17"/>
  <c r="P1599" i="17"/>
  <c r="O1599" i="17"/>
  <c r="N1599" i="17"/>
  <c r="R1598" i="17"/>
  <c r="P1598" i="17"/>
  <c r="O1598" i="17"/>
  <c r="N1598" i="17"/>
  <c r="R1597" i="17"/>
  <c r="P1597" i="17"/>
  <c r="O1597" i="17"/>
  <c r="N1597" i="17"/>
  <c r="R1596" i="17"/>
  <c r="P1596" i="17"/>
  <c r="O1596" i="17"/>
  <c r="N1596" i="17"/>
  <c r="R1595" i="17"/>
  <c r="Q1595" i="17"/>
  <c r="P1595" i="17"/>
  <c r="O1595" i="17"/>
  <c r="N1595" i="17"/>
  <c r="R1594" i="17"/>
  <c r="Q1594" i="17"/>
  <c r="P1594" i="17"/>
  <c r="O1594" i="17"/>
  <c r="N1594" i="17"/>
  <c r="R1593" i="17"/>
  <c r="Q1593" i="17"/>
  <c r="P1593" i="17"/>
  <c r="O1593" i="17"/>
  <c r="N1593" i="17"/>
  <c r="AI1592" i="17"/>
  <c r="R1592" i="17"/>
  <c r="R1591" i="17"/>
  <c r="Q1591" i="17"/>
  <c r="P1591" i="17"/>
  <c r="O1591" i="17"/>
  <c r="N1591" i="17"/>
  <c r="R1590" i="17"/>
  <c r="Q1590" i="17"/>
  <c r="P1590" i="17"/>
  <c r="O1590" i="17"/>
  <c r="N1590" i="17"/>
  <c r="R1589" i="17"/>
  <c r="Q1589" i="17"/>
  <c r="P1589" i="17"/>
  <c r="O1589" i="17"/>
  <c r="N1589" i="17"/>
  <c r="R1588" i="17"/>
  <c r="Q1588" i="17"/>
  <c r="P1588" i="17"/>
  <c r="O1588" i="17"/>
  <c r="N1588" i="17"/>
  <c r="R1587" i="17"/>
  <c r="Q1587" i="17"/>
  <c r="P1587" i="17"/>
  <c r="O1587" i="17"/>
  <c r="N1587" i="17"/>
  <c r="R1586" i="17"/>
  <c r="Q1586" i="17"/>
  <c r="P1586" i="17"/>
  <c r="O1586" i="17"/>
  <c r="N1586" i="17"/>
  <c r="R1585" i="17"/>
  <c r="Q1585" i="17"/>
  <c r="P1585" i="17"/>
  <c r="O1585" i="17"/>
  <c r="N1585" i="17"/>
  <c r="R1584" i="17"/>
  <c r="Q1584" i="17"/>
  <c r="P1584" i="17"/>
  <c r="O1584" i="17"/>
  <c r="N1584" i="17"/>
  <c r="R1583" i="17"/>
  <c r="Q1583" i="17"/>
  <c r="P1583" i="17"/>
  <c r="O1583" i="17"/>
  <c r="N1583" i="17"/>
  <c r="R1582" i="17"/>
  <c r="Q1582" i="17"/>
  <c r="P1582" i="17"/>
  <c r="O1582" i="17"/>
  <c r="N1582" i="17"/>
  <c r="R1581" i="17"/>
  <c r="Q1581" i="17"/>
  <c r="P1581" i="17"/>
  <c r="O1581" i="17"/>
  <c r="N1581" i="17"/>
  <c r="R1580" i="17"/>
  <c r="Q1580" i="17"/>
  <c r="P1580" i="17"/>
  <c r="O1580" i="17"/>
  <c r="N1580" i="17"/>
  <c r="R1579" i="17"/>
  <c r="Q1579" i="17"/>
  <c r="P1579" i="17"/>
  <c r="O1579" i="17"/>
  <c r="N1579" i="17"/>
  <c r="R1578" i="17"/>
  <c r="Q1578" i="17"/>
  <c r="P1578" i="17"/>
  <c r="O1578" i="17"/>
  <c r="N1578" i="17"/>
  <c r="R1577" i="17"/>
  <c r="Q1577" i="17"/>
  <c r="P1577" i="17"/>
  <c r="O1577" i="17"/>
  <c r="N1577" i="17"/>
  <c r="R1576" i="17"/>
  <c r="Q1576" i="17"/>
  <c r="P1576" i="17"/>
  <c r="O1576" i="17"/>
  <c r="N1576" i="17"/>
  <c r="R1575" i="17"/>
  <c r="Q1575" i="17"/>
  <c r="P1575" i="17"/>
  <c r="O1575" i="17"/>
  <c r="N1575" i="17"/>
  <c r="R1574" i="17"/>
  <c r="P1574" i="17"/>
  <c r="O1574" i="17"/>
  <c r="N1574" i="17"/>
  <c r="R1573" i="17"/>
  <c r="Q1573" i="17"/>
  <c r="P1573" i="17"/>
  <c r="O1573" i="17"/>
  <c r="N1573" i="17"/>
  <c r="R1572" i="17"/>
  <c r="P1572" i="17"/>
  <c r="O1572" i="17"/>
  <c r="N1572" i="17"/>
  <c r="R1571" i="17"/>
  <c r="Q1571" i="17"/>
  <c r="P1571" i="17"/>
  <c r="O1571" i="17"/>
  <c r="N1571" i="17"/>
  <c r="R1570" i="17"/>
  <c r="Q1570" i="17"/>
  <c r="P1570" i="17"/>
  <c r="O1570" i="17"/>
  <c r="N1570" i="17"/>
  <c r="R1569" i="17"/>
  <c r="Q1569" i="17"/>
  <c r="P1569" i="17"/>
  <c r="O1569" i="17"/>
  <c r="N1569" i="17"/>
  <c r="R1568" i="17"/>
  <c r="Q1568" i="17"/>
  <c r="P1568" i="17"/>
  <c r="O1568" i="17"/>
  <c r="N1568" i="17"/>
  <c r="R1567" i="17"/>
  <c r="Q1567" i="17"/>
  <c r="P1567" i="17"/>
  <c r="O1567" i="17"/>
  <c r="N1567" i="17"/>
  <c r="R1566" i="17"/>
  <c r="Q1566" i="17"/>
  <c r="P1566" i="17"/>
  <c r="O1566" i="17"/>
  <c r="N1566" i="17"/>
  <c r="R1565" i="17"/>
  <c r="Q1565" i="17"/>
  <c r="P1565" i="17"/>
  <c r="O1565" i="17"/>
  <c r="N1565" i="17"/>
  <c r="R1564" i="17"/>
  <c r="Q1564" i="17"/>
  <c r="P1564" i="17"/>
  <c r="O1564" i="17"/>
  <c r="N1564" i="17"/>
  <c r="R1563" i="17"/>
  <c r="Q1563" i="17"/>
  <c r="P1563" i="17"/>
  <c r="O1563" i="17"/>
  <c r="N1563" i="17"/>
  <c r="R1562" i="17"/>
  <c r="Q1562" i="17"/>
  <c r="P1562" i="17"/>
  <c r="O1562" i="17"/>
  <c r="N1562" i="17"/>
  <c r="R1561" i="17"/>
  <c r="Q1561" i="17"/>
  <c r="P1561" i="17"/>
  <c r="O1561" i="17"/>
  <c r="N1561" i="17"/>
  <c r="R1560" i="17"/>
  <c r="P1560" i="17"/>
  <c r="O1560" i="17"/>
  <c r="N1560" i="17"/>
  <c r="AI1559" i="17"/>
  <c r="R1559" i="17"/>
  <c r="R1558" i="17"/>
  <c r="Q1558" i="17"/>
  <c r="P1558" i="17"/>
  <c r="O1558" i="17"/>
  <c r="N1558" i="17"/>
  <c r="R1557" i="17"/>
  <c r="Q1557" i="17"/>
  <c r="P1557" i="17"/>
  <c r="O1557" i="17"/>
  <c r="N1557" i="17"/>
  <c r="R1556" i="17"/>
  <c r="Q1556" i="17"/>
  <c r="P1556" i="17"/>
  <c r="O1556" i="17"/>
  <c r="N1556" i="17"/>
  <c r="R1555" i="17"/>
  <c r="Q1555" i="17"/>
  <c r="P1555" i="17"/>
  <c r="O1555" i="17"/>
  <c r="N1555" i="17"/>
  <c r="R1554" i="17"/>
  <c r="Q1554" i="17"/>
  <c r="P1554" i="17"/>
  <c r="O1554" i="17"/>
  <c r="N1554" i="17"/>
  <c r="R1553" i="17"/>
  <c r="Q1553" i="17"/>
  <c r="P1553" i="17"/>
  <c r="O1553" i="17"/>
  <c r="N1553" i="17"/>
  <c r="R1552" i="17"/>
  <c r="Q1552" i="17"/>
  <c r="P1552" i="17"/>
  <c r="O1552" i="17"/>
  <c r="N1552" i="17"/>
  <c r="R1551" i="17"/>
  <c r="Q1551" i="17"/>
  <c r="P1551" i="17"/>
  <c r="O1551" i="17"/>
  <c r="N1551" i="17"/>
  <c r="R1550" i="17"/>
  <c r="Q1550" i="17"/>
  <c r="P1550" i="17"/>
  <c r="O1550" i="17"/>
  <c r="N1550" i="17"/>
  <c r="R1549" i="17"/>
  <c r="Q1549" i="17"/>
  <c r="P1549" i="17"/>
  <c r="O1549" i="17"/>
  <c r="N1549" i="17"/>
  <c r="R1548" i="17"/>
  <c r="Q1548" i="17"/>
  <c r="P1548" i="17"/>
  <c r="O1548" i="17"/>
  <c r="N1548" i="17"/>
  <c r="R1547" i="17"/>
  <c r="Q1547" i="17"/>
  <c r="P1547" i="17"/>
  <c r="O1547" i="17"/>
  <c r="N1547" i="17"/>
  <c r="R1546" i="17"/>
  <c r="Q1546" i="17"/>
  <c r="P1546" i="17"/>
  <c r="O1546" i="17"/>
  <c r="N1546" i="17"/>
  <c r="R1545" i="17"/>
  <c r="Q1545" i="17"/>
  <c r="P1545" i="17"/>
  <c r="O1545" i="17"/>
  <c r="N1545" i="17"/>
  <c r="R1544" i="17"/>
  <c r="Q1544" i="17"/>
  <c r="P1544" i="17"/>
  <c r="O1544" i="17"/>
  <c r="N1544" i="17"/>
  <c r="R1543" i="17"/>
  <c r="Q1543" i="17"/>
  <c r="P1543" i="17"/>
  <c r="O1543" i="17"/>
  <c r="N1543" i="17"/>
  <c r="R1542" i="17"/>
  <c r="Q1542" i="17"/>
  <c r="P1542" i="17"/>
  <c r="O1542" i="17"/>
  <c r="N1542" i="17"/>
  <c r="R1541" i="17"/>
  <c r="Q1541" i="17"/>
  <c r="P1541" i="17"/>
  <c r="O1541" i="17"/>
  <c r="N1541" i="17"/>
  <c r="R1540" i="17"/>
  <c r="Q1540" i="17"/>
  <c r="P1540" i="17"/>
  <c r="O1540" i="17"/>
  <c r="N1540" i="17"/>
  <c r="R1539" i="17"/>
  <c r="Q1539" i="17"/>
  <c r="P1539" i="17"/>
  <c r="O1539" i="17"/>
  <c r="N1539" i="17"/>
  <c r="R1538" i="17"/>
  <c r="Q1538" i="17"/>
  <c r="P1538" i="17"/>
  <c r="O1538" i="17"/>
  <c r="N1538" i="17"/>
  <c r="R1537" i="17"/>
  <c r="Q1537" i="17"/>
  <c r="P1537" i="17"/>
  <c r="O1537" i="17"/>
  <c r="N1537" i="17"/>
  <c r="R1536" i="17"/>
  <c r="Q1536" i="17"/>
  <c r="P1536" i="17"/>
  <c r="O1536" i="17"/>
  <c r="N1536" i="17"/>
  <c r="R1535" i="17"/>
  <c r="Q1535" i="17"/>
  <c r="P1535" i="17"/>
  <c r="O1535" i="17"/>
  <c r="N1535" i="17"/>
  <c r="R1534" i="17"/>
  <c r="Q1534" i="17"/>
  <c r="P1534" i="17"/>
  <c r="O1534" i="17"/>
  <c r="N1534" i="17"/>
  <c r="R1533" i="17"/>
  <c r="Q1533" i="17"/>
  <c r="P1533" i="17"/>
  <c r="O1533" i="17"/>
  <c r="N1533" i="17"/>
  <c r="R1532" i="17"/>
  <c r="Q1532" i="17"/>
  <c r="P1532" i="17"/>
  <c r="O1532" i="17"/>
  <c r="N1532" i="17"/>
  <c r="R1531" i="17"/>
  <c r="Q1531" i="17"/>
  <c r="P1531" i="17"/>
  <c r="O1531" i="17"/>
  <c r="N1531" i="17"/>
  <c r="R1530" i="17"/>
  <c r="Q1530" i="17"/>
  <c r="P1530" i="17"/>
  <c r="O1530" i="17"/>
  <c r="N1530" i="17"/>
  <c r="R1529" i="17"/>
  <c r="Q1529" i="17"/>
  <c r="P1529" i="17"/>
  <c r="O1529" i="17"/>
  <c r="N1529" i="17"/>
  <c r="R1528" i="17"/>
  <c r="Q1528" i="17"/>
  <c r="P1528" i="17"/>
  <c r="O1528" i="17"/>
  <c r="N1528" i="17"/>
  <c r="R1527" i="17"/>
  <c r="Q1527" i="17"/>
  <c r="P1527" i="17"/>
  <c r="O1527" i="17"/>
  <c r="N1527" i="17"/>
  <c r="R1526" i="17"/>
  <c r="Q1526" i="17"/>
  <c r="P1526" i="17"/>
  <c r="O1526" i="17"/>
  <c r="N1526" i="17"/>
  <c r="R1525" i="17"/>
  <c r="Q1525" i="17"/>
  <c r="P1525" i="17"/>
  <c r="O1525" i="17"/>
  <c r="N1525" i="17"/>
  <c r="R1524" i="17"/>
  <c r="Q1524" i="17"/>
  <c r="P1524" i="17"/>
  <c r="O1524" i="17"/>
  <c r="N1524" i="17"/>
  <c r="R1523" i="17"/>
  <c r="Q1523" i="17"/>
  <c r="P1523" i="17"/>
  <c r="O1523" i="17"/>
  <c r="N1523" i="17"/>
  <c r="R1522" i="17"/>
  <c r="Q1522" i="17"/>
  <c r="P1522" i="17"/>
  <c r="O1522" i="17"/>
  <c r="N1522" i="17"/>
  <c r="R1521" i="17"/>
  <c r="Q1521" i="17"/>
  <c r="P1521" i="17"/>
  <c r="O1521" i="17"/>
  <c r="N1521" i="17"/>
  <c r="R1520" i="17"/>
  <c r="Q1520" i="17"/>
  <c r="P1520" i="17"/>
  <c r="O1520" i="17"/>
  <c r="N1520" i="17"/>
  <c r="R1519" i="17"/>
  <c r="Q1519" i="17"/>
  <c r="P1519" i="17"/>
  <c r="O1519" i="17"/>
  <c r="N1519" i="17"/>
  <c r="R1518" i="17"/>
  <c r="Q1518" i="17"/>
  <c r="P1518" i="17"/>
  <c r="O1518" i="17"/>
  <c r="N1518" i="17"/>
  <c r="R1517" i="17"/>
  <c r="Q1517" i="17"/>
  <c r="P1517" i="17"/>
  <c r="O1517" i="17"/>
  <c r="N1517" i="17"/>
  <c r="R1516" i="17"/>
  <c r="Q1516" i="17"/>
  <c r="P1516" i="17"/>
  <c r="O1516" i="17"/>
  <c r="N1516" i="17"/>
  <c r="R1515" i="17"/>
  <c r="Q1515" i="17"/>
  <c r="P1515" i="17"/>
  <c r="O1515" i="17"/>
  <c r="N1515" i="17"/>
  <c r="R1514" i="17"/>
  <c r="Q1514" i="17"/>
  <c r="P1514" i="17"/>
  <c r="O1514" i="17"/>
  <c r="N1514" i="17"/>
  <c r="R1513" i="17"/>
  <c r="Q1513" i="17"/>
  <c r="P1513" i="17"/>
  <c r="O1513" i="17"/>
  <c r="N1513" i="17"/>
  <c r="R1512" i="17"/>
  <c r="Q1512" i="17"/>
  <c r="P1512" i="17"/>
  <c r="O1512" i="17"/>
  <c r="N1512" i="17"/>
  <c r="R1511" i="17"/>
  <c r="Q1511" i="17"/>
  <c r="P1511" i="17"/>
  <c r="O1511" i="17"/>
  <c r="N1511" i="17"/>
  <c r="R1510" i="17"/>
  <c r="Q1510" i="17"/>
  <c r="P1510" i="17"/>
  <c r="O1510" i="17"/>
  <c r="N1510" i="17"/>
  <c r="R1509" i="17"/>
  <c r="Q1509" i="17"/>
  <c r="P1509" i="17"/>
  <c r="O1509" i="17"/>
  <c r="N1509" i="17"/>
  <c r="R1508" i="17"/>
  <c r="Q1508" i="17"/>
  <c r="P1508" i="17"/>
  <c r="O1508" i="17"/>
  <c r="N1508" i="17"/>
  <c r="R1507" i="17"/>
  <c r="Q1507" i="17"/>
  <c r="P1507" i="17"/>
  <c r="O1507" i="17"/>
  <c r="N1507" i="17"/>
  <c r="R1506" i="17"/>
  <c r="Q1506" i="17"/>
  <c r="P1506" i="17"/>
  <c r="O1506" i="17"/>
  <c r="N1506" i="17"/>
  <c r="R1505" i="17"/>
  <c r="Q1505" i="17"/>
  <c r="P1505" i="17"/>
  <c r="O1505" i="17"/>
  <c r="N1505" i="17"/>
  <c r="R1504" i="17"/>
  <c r="Q1504" i="17"/>
  <c r="P1504" i="17"/>
  <c r="O1504" i="17"/>
  <c r="N1504" i="17"/>
  <c r="R1503" i="17"/>
  <c r="Q1503" i="17"/>
  <c r="P1503" i="17"/>
  <c r="O1503" i="17"/>
  <c r="N1503" i="17"/>
  <c r="R1502" i="17"/>
  <c r="Q1502" i="17"/>
  <c r="P1502" i="17"/>
  <c r="O1502" i="17"/>
  <c r="N1502" i="17"/>
  <c r="R1501" i="17"/>
  <c r="Q1501" i="17"/>
  <c r="P1501" i="17"/>
  <c r="O1501" i="17"/>
  <c r="N1501" i="17"/>
  <c r="R1500" i="17"/>
  <c r="Q1500" i="17"/>
  <c r="P1500" i="17"/>
  <c r="O1500" i="17"/>
  <c r="N1500" i="17"/>
  <c r="R1499" i="17"/>
  <c r="Q1499" i="17"/>
  <c r="P1499" i="17"/>
  <c r="O1499" i="17"/>
  <c r="N1499" i="17"/>
  <c r="R1498" i="17"/>
  <c r="Q1498" i="17"/>
  <c r="P1498" i="17"/>
  <c r="O1498" i="17"/>
  <c r="N1498" i="17"/>
  <c r="R1497" i="17"/>
  <c r="Q1497" i="17"/>
  <c r="P1497" i="17"/>
  <c r="O1497" i="17"/>
  <c r="N1497" i="17"/>
  <c r="R1496" i="17"/>
  <c r="Q1496" i="17"/>
  <c r="P1496" i="17"/>
  <c r="O1496" i="17"/>
  <c r="N1496" i="17"/>
  <c r="R1495" i="17"/>
  <c r="Q1495" i="17"/>
  <c r="P1495" i="17"/>
  <c r="O1495" i="17"/>
  <c r="N1495" i="17"/>
  <c r="R1494" i="17"/>
  <c r="Q1494" i="17"/>
  <c r="P1494" i="17"/>
  <c r="O1494" i="17"/>
  <c r="N1494" i="17"/>
  <c r="R1493" i="17"/>
  <c r="Q1493" i="17"/>
  <c r="P1493" i="17"/>
  <c r="O1493" i="17"/>
  <c r="N1493" i="17"/>
  <c r="R1492" i="17"/>
  <c r="Q1492" i="17"/>
  <c r="P1492" i="17"/>
  <c r="O1492" i="17"/>
  <c r="N1492" i="17"/>
  <c r="R1491" i="17"/>
  <c r="Q1491" i="17"/>
  <c r="P1491" i="17"/>
  <c r="O1491" i="17"/>
  <c r="N1491" i="17"/>
  <c r="R1490" i="17"/>
  <c r="Q1490" i="17"/>
  <c r="P1490" i="17"/>
  <c r="O1490" i="17"/>
  <c r="N1490" i="17"/>
  <c r="R1489" i="17"/>
  <c r="Q1489" i="17"/>
  <c r="P1489" i="17"/>
  <c r="O1489" i="17"/>
  <c r="N1489" i="17"/>
  <c r="R1488" i="17"/>
  <c r="Q1488" i="17"/>
  <c r="P1488" i="17"/>
  <c r="O1488" i="17"/>
  <c r="N1488" i="17"/>
  <c r="R1487" i="17"/>
  <c r="Q1487" i="17"/>
  <c r="P1487" i="17"/>
  <c r="O1487" i="17"/>
  <c r="N1487" i="17"/>
  <c r="R1486" i="17"/>
  <c r="Q1486" i="17"/>
  <c r="P1486" i="17"/>
  <c r="O1486" i="17"/>
  <c r="N1486" i="17"/>
  <c r="R1485" i="17"/>
  <c r="Q1485" i="17"/>
  <c r="P1485" i="17"/>
  <c r="O1485" i="17"/>
  <c r="N1485" i="17"/>
  <c r="R1484" i="17"/>
  <c r="Q1484" i="17"/>
  <c r="P1484" i="17"/>
  <c r="O1484" i="17"/>
  <c r="N1484" i="17"/>
  <c r="R1483" i="17"/>
  <c r="Q1483" i="17"/>
  <c r="P1483" i="17"/>
  <c r="O1483" i="17"/>
  <c r="N1483" i="17"/>
  <c r="R1482" i="17"/>
  <c r="Q1482" i="17"/>
  <c r="P1482" i="17"/>
  <c r="O1482" i="17"/>
  <c r="N1482" i="17"/>
  <c r="R1481" i="17"/>
  <c r="Q1481" i="17"/>
  <c r="P1481" i="17"/>
  <c r="O1481" i="17"/>
  <c r="N1481" i="17"/>
  <c r="R1480" i="17"/>
  <c r="Q1480" i="17"/>
  <c r="P1480" i="17"/>
  <c r="O1480" i="17"/>
  <c r="N1480" i="17"/>
  <c r="R1479" i="17"/>
  <c r="Q1479" i="17"/>
  <c r="P1479" i="17"/>
  <c r="O1479" i="17"/>
  <c r="N1479" i="17"/>
  <c r="R1478" i="17"/>
  <c r="Q1478" i="17"/>
  <c r="P1478" i="17"/>
  <c r="O1478" i="17"/>
  <c r="N1478" i="17"/>
  <c r="R1477" i="17"/>
  <c r="Q1477" i="17"/>
  <c r="P1477" i="17"/>
  <c r="O1477" i="17"/>
  <c r="N1477" i="17"/>
  <c r="R1476" i="17"/>
  <c r="Q1476" i="17"/>
  <c r="P1476" i="17"/>
  <c r="O1476" i="17"/>
  <c r="N1476" i="17"/>
  <c r="R1475" i="17"/>
  <c r="Q1475" i="17"/>
  <c r="P1475" i="17"/>
  <c r="O1475" i="17"/>
  <c r="N1475" i="17"/>
  <c r="R1474" i="17"/>
  <c r="Q1474" i="17"/>
  <c r="P1474" i="17"/>
  <c r="O1474" i="17"/>
  <c r="N1474" i="17"/>
  <c r="R1472" i="17"/>
  <c r="Q1472" i="17"/>
  <c r="P1472" i="17"/>
  <c r="O1472" i="17"/>
  <c r="N1472" i="17"/>
  <c r="R1471" i="17"/>
  <c r="Q1471" i="17"/>
  <c r="P1471" i="17"/>
  <c r="O1471" i="17"/>
  <c r="N1471" i="17"/>
  <c r="R1470" i="17"/>
  <c r="Q1470" i="17"/>
  <c r="P1470" i="17"/>
  <c r="O1470" i="17"/>
  <c r="N1470" i="17"/>
  <c r="R1469" i="17"/>
  <c r="Q1469" i="17"/>
  <c r="P1469" i="17"/>
  <c r="O1469" i="17"/>
  <c r="N1469" i="17"/>
  <c r="R1468" i="17"/>
  <c r="Q1468" i="17"/>
  <c r="P1468" i="17"/>
  <c r="O1468" i="17"/>
  <c r="N1468" i="17"/>
  <c r="R1467" i="17"/>
  <c r="Q1467" i="17"/>
  <c r="P1467" i="17"/>
  <c r="O1467" i="17"/>
  <c r="N1467" i="17"/>
  <c r="R1466" i="17"/>
  <c r="Q1466" i="17"/>
  <c r="P1466" i="17"/>
  <c r="O1466" i="17"/>
  <c r="N1466" i="17"/>
  <c r="R1465" i="17"/>
  <c r="Q1465" i="17"/>
  <c r="P1465" i="17"/>
  <c r="O1465" i="17"/>
  <c r="N1465" i="17"/>
  <c r="R1464" i="17"/>
  <c r="Q1464" i="17"/>
  <c r="P1464" i="17"/>
  <c r="O1464" i="17"/>
  <c r="N1464" i="17"/>
  <c r="R1463" i="17"/>
  <c r="Q1463" i="17"/>
  <c r="P1463" i="17"/>
  <c r="O1463" i="17"/>
  <c r="N1463" i="17"/>
  <c r="R1462" i="17"/>
  <c r="Q1462" i="17"/>
  <c r="P1462" i="17"/>
  <c r="O1462" i="17"/>
  <c r="N1462" i="17"/>
  <c r="R1457" i="17"/>
  <c r="Q1457" i="17"/>
  <c r="P1457" i="17"/>
  <c r="O1457" i="17"/>
  <c r="N1457" i="17"/>
  <c r="R1455" i="17"/>
  <c r="Q1455" i="17"/>
  <c r="P1455" i="17"/>
  <c r="O1455" i="17"/>
  <c r="N1455" i="17"/>
  <c r="R1451" i="17"/>
  <c r="Q1451" i="17"/>
  <c r="P1451" i="17"/>
  <c r="O1451" i="17"/>
  <c r="N1451" i="17"/>
  <c r="R1448" i="17"/>
  <c r="Q1448" i="17"/>
  <c r="P1448" i="17"/>
  <c r="O1448" i="17"/>
  <c r="N1448" i="17"/>
  <c r="R1447" i="17"/>
  <c r="Q1447" i="17"/>
  <c r="P1447" i="17"/>
  <c r="O1447" i="17"/>
  <c r="N1447" i="17"/>
  <c r="R1446" i="17"/>
  <c r="Q1446" i="17"/>
  <c r="P1446" i="17"/>
  <c r="O1446" i="17"/>
  <c r="N1446" i="17"/>
  <c r="R1445" i="17"/>
  <c r="Q1445" i="17"/>
  <c r="P1445" i="17"/>
  <c r="O1445" i="17"/>
  <c r="N1445" i="17"/>
  <c r="R1444" i="17"/>
  <c r="Q1444" i="17"/>
  <c r="P1444" i="17"/>
  <c r="O1444" i="17"/>
  <c r="N1444" i="17"/>
  <c r="R1443" i="17"/>
  <c r="Q1443" i="17"/>
  <c r="P1443" i="17"/>
  <c r="O1443" i="17"/>
  <c r="N1443" i="17"/>
  <c r="R1441" i="17"/>
  <c r="Q1441" i="17"/>
  <c r="P1441" i="17"/>
  <c r="O1441" i="17"/>
  <c r="N1441" i="17"/>
  <c r="R1440" i="17"/>
  <c r="Q1440" i="17"/>
  <c r="P1440" i="17"/>
  <c r="O1440" i="17"/>
  <c r="N1440" i="17"/>
  <c r="R1438" i="17"/>
  <c r="Q1438" i="17"/>
  <c r="P1438" i="17"/>
  <c r="O1438" i="17"/>
  <c r="N1438" i="17"/>
  <c r="R1436" i="17"/>
  <c r="Q1436" i="17"/>
  <c r="P1436" i="17"/>
  <c r="O1436" i="17"/>
  <c r="N1436" i="17"/>
  <c r="R1435" i="17"/>
  <c r="Q1435" i="17"/>
  <c r="P1435" i="17"/>
  <c r="O1435" i="17"/>
  <c r="N1435" i="17"/>
  <c r="R1434" i="17"/>
  <c r="Q1434" i="17"/>
  <c r="P1434" i="17"/>
  <c r="O1434" i="17"/>
  <c r="N1434" i="17"/>
  <c r="R1433" i="17"/>
  <c r="Q1433" i="17"/>
  <c r="P1433" i="17"/>
  <c r="O1433" i="17"/>
  <c r="N1433" i="17"/>
  <c r="R1432" i="17"/>
  <c r="Q1432" i="17"/>
  <c r="P1432" i="17"/>
  <c r="O1432" i="17"/>
  <c r="N1432" i="17"/>
  <c r="R1431" i="17"/>
  <c r="Q1431" i="17"/>
  <c r="P1431" i="17"/>
  <c r="O1431" i="17"/>
  <c r="N1431" i="17"/>
  <c r="R1430" i="17"/>
  <c r="Q1430" i="17"/>
  <c r="P1430" i="17"/>
  <c r="O1430" i="17"/>
  <c r="N1430" i="17"/>
  <c r="R1427" i="17"/>
  <c r="Q1427" i="17"/>
  <c r="P1427" i="17"/>
  <c r="O1427" i="17"/>
  <c r="N1427" i="17"/>
  <c r="R1426" i="17"/>
  <c r="Q1426" i="17"/>
  <c r="P1426" i="17"/>
  <c r="O1426" i="17"/>
  <c r="N1426" i="17"/>
  <c r="R1425" i="17"/>
  <c r="Q1425" i="17"/>
  <c r="P1425" i="17"/>
  <c r="O1425" i="17"/>
  <c r="N1425" i="17"/>
  <c r="R1424" i="17"/>
  <c r="Q1424" i="17"/>
  <c r="P1424" i="17"/>
  <c r="O1424" i="17"/>
  <c r="N1424" i="17"/>
  <c r="R1423" i="17"/>
  <c r="Q1423" i="17"/>
  <c r="P1423" i="17"/>
  <c r="O1423" i="17"/>
  <c r="N1423" i="17"/>
  <c r="R1422" i="17"/>
  <c r="Q1422" i="17"/>
  <c r="P1422" i="17"/>
  <c r="O1422" i="17"/>
  <c r="N1422" i="17"/>
  <c r="R1421" i="17"/>
  <c r="Q1421" i="17"/>
  <c r="P1421" i="17"/>
  <c r="O1421" i="17"/>
  <c r="N1421" i="17"/>
  <c r="R1420" i="17"/>
  <c r="Q1420" i="17"/>
  <c r="P1420" i="17"/>
  <c r="O1420" i="17"/>
  <c r="N1420" i="17"/>
  <c r="R1419" i="17"/>
  <c r="Q1419" i="17"/>
  <c r="P1419" i="17"/>
  <c r="O1419" i="17"/>
  <c r="N1419" i="17"/>
  <c r="R1418" i="17"/>
  <c r="Q1418" i="17"/>
  <c r="P1418" i="17"/>
  <c r="O1418" i="17"/>
  <c r="N1418" i="17"/>
  <c r="R1417" i="17"/>
  <c r="Q1417" i="17"/>
  <c r="P1417" i="17"/>
  <c r="O1417" i="17"/>
  <c r="N1417" i="17"/>
  <c r="R1416" i="17"/>
  <c r="Q1416" i="17"/>
  <c r="P1416" i="17"/>
  <c r="O1416" i="17"/>
  <c r="N1416" i="17"/>
  <c r="R1415" i="17"/>
  <c r="Q1415" i="17"/>
  <c r="P1415" i="17"/>
  <c r="O1415" i="17"/>
  <c r="N1415" i="17"/>
  <c r="R1414" i="17"/>
  <c r="Q1414" i="17"/>
  <c r="P1414" i="17"/>
  <c r="O1414" i="17"/>
  <c r="N1414" i="17"/>
  <c r="R1413" i="17"/>
  <c r="Q1413" i="17"/>
  <c r="P1413" i="17"/>
  <c r="O1413" i="17"/>
  <c r="N1413" i="17"/>
  <c r="AI1412" i="17"/>
  <c r="R1412" i="17"/>
  <c r="R1407" i="17"/>
  <c r="Q1407" i="17"/>
  <c r="P1407" i="17"/>
  <c r="O1407" i="17"/>
  <c r="N1407" i="17"/>
  <c r="R1406" i="17"/>
  <c r="Q1406" i="17"/>
  <c r="P1406" i="17"/>
  <c r="O1406" i="17"/>
  <c r="N1406" i="17"/>
  <c r="R1404" i="17"/>
  <c r="Q1404" i="17"/>
  <c r="P1404" i="17"/>
  <c r="O1404" i="17"/>
  <c r="N1404" i="17"/>
  <c r="R1403" i="17"/>
  <c r="Q1403" i="17"/>
  <c r="P1403" i="17"/>
  <c r="O1403" i="17"/>
  <c r="N1403" i="17"/>
  <c r="R1402" i="17"/>
  <c r="Q1402" i="17"/>
  <c r="P1402" i="17"/>
  <c r="O1402" i="17"/>
  <c r="N1402" i="17"/>
  <c r="R1401" i="17"/>
  <c r="Q1401" i="17"/>
  <c r="P1401" i="17"/>
  <c r="O1401" i="17"/>
  <c r="N1401" i="17"/>
  <c r="R1400" i="17"/>
  <c r="Q1400" i="17"/>
  <c r="P1400" i="17"/>
  <c r="O1400" i="17"/>
  <c r="N1400" i="17"/>
  <c r="AI1399" i="17"/>
  <c r="R1399" i="17"/>
  <c r="R1398" i="17"/>
  <c r="Q1398" i="17"/>
  <c r="P1398" i="17"/>
  <c r="O1398" i="17"/>
  <c r="N1398" i="17"/>
  <c r="R1397" i="17"/>
  <c r="Q1397" i="17"/>
  <c r="P1397" i="17"/>
  <c r="O1397" i="17"/>
  <c r="N1397" i="17"/>
  <c r="R1392" i="17"/>
  <c r="Q1392" i="17"/>
  <c r="P1392" i="17"/>
  <c r="O1392" i="17"/>
  <c r="N1392" i="17"/>
  <c r="R1391" i="17"/>
  <c r="Q1391" i="17"/>
  <c r="P1391" i="17"/>
  <c r="O1391" i="17"/>
  <c r="N1391" i="17"/>
  <c r="R1390" i="17"/>
  <c r="Q1390" i="17"/>
  <c r="P1390" i="17"/>
  <c r="O1390" i="17"/>
  <c r="N1390" i="17"/>
  <c r="R1388" i="17"/>
  <c r="Q1388" i="17"/>
  <c r="P1388" i="17"/>
  <c r="O1388" i="17"/>
  <c r="N1388" i="17"/>
  <c r="R1387" i="17"/>
  <c r="Q1387" i="17"/>
  <c r="P1387" i="17"/>
  <c r="O1387" i="17"/>
  <c r="N1387" i="17"/>
  <c r="R1386" i="17"/>
  <c r="Q1386" i="17"/>
  <c r="P1386" i="17"/>
  <c r="O1386" i="17"/>
  <c r="N1386" i="17"/>
  <c r="R1385" i="17"/>
  <c r="Q1385" i="17"/>
  <c r="P1385" i="17"/>
  <c r="O1385" i="17"/>
  <c r="N1385" i="17"/>
  <c r="AI1384" i="17"/>
  <c r="R1384" i="17"/>
  <c r="R1383" i="17"/>
  <c r="Q1383" i="17"/>
  <c r="P1383" i="17"/>
  <c r="O1383" i="17"/>
  <c r="N1383" i="17"/>
  <c r="R1382" i="17"/>
  <c r="Q1382" i="17"/>
  <c r="P1382" i="17"/>
  <c r="O1382" i="17"/>
  <c r="N1382" i="17"/>
  <c r="R1381" i="17"/>
  <c r="Q1381" i="17"/>
  <c r="P1381" i="17"/>
  <c r="O1381" i="17"/>
  <c r="N1381" i="17"/>
  <c r="R1380" i="17"/>
  <c r="Q1380" i="17"/>
  <c r="P1380" i="17"/>
  <c r="O1380" i="17"/>
  <c r="N1380" i="17"/>
  <c r="R1379" i="17"/>
  <c r="Q1379" i="17"/>
  <c r="P1379" i="17"/>
  <c r="O1379" i="17"/>
  <c r="N1379" i="17"/>
  <c r="R1378" i="17"/>
  <c r="Q1378" i="17"/>
  <c r="P1378" i="17"/>
  <c r="O1378" i="17"/>
  <c r="N1378" i="17"/>
  <c r="R1377" i="17"/>
  <c r="Q1377" i="17"/>
  <c r="P1377" i="17"/>
  <c r="O1377" i="17"/>
  <c r="N1377" i="17"/>
  <c r="R1376" i="17"/>
  <c r="Q1376" i="17"/>
  <c r="P1376" i="17"/>
  <c r="O1376" i="17"/>
  <c r="N1376" i="17"/>
  <c r="R1375" i="17"/>
  <c r="Q1375" i="17"/>
  <c r="P1375" i="17"/>
  <c r="O1375" i="17"/>
  <c r="N1375" i="17"/>
  <c r="R1374" i="17"/>
  <c r="Q1374" i="17"/>
  <c r="P1374" i="17"/>
  <c r="O1374" i="17"/>
  <c r="N1374" i="17"/>
  <c r="R1373" i="17"/>
  <c r="Q1373" i="17"/>
  <c r="P1373" i="17"/>
  <c r="O1373" i="17"/>
  <c r="N1373" i="17"/>
  <c r="R1372" i="17"/>
  <c r="Q1372" i="17"/>
  <c r="P1372" i="17"/>
  <c r="O1372" i="17"/>
  <c r="N1372" i="17"/>
  <c r="R1371" i="17"/>
  <c r="Q1371" i="17"/>
  <c r="P1371" i="17"/>
  <c r="O1371" i="17"/>
  <c r="N1371" i="17"/>
  <c r="R1370" i="17"/>
  <c r="Q1370" i="17"/>
  <c r="P1370" i="17"/>
  <c r="O1370" i="17"/>
  <c r="N1370" i="17"/>
  <c r="R1369" i="17"/>
  <c r="Q1369" i="17"/>
  <c r="P1369" i="17"/>
  <c r="O1369" i="17"/>
  <c r="N1369" i="17"/>
  <c r="R1368" i="17"/>
  <c r="Q1368" i="17"/>
  <c r="P1368" i="17"/>
  <c r="O1368" i="17"/>
  <c r="N1368" i="17"/>
  <c r="R1367" i="17"/>
  <c r="Q1367" i="17"/>
  <c r="P1367" i="17"/>
  <c r="O1367" i="17"/>
  <c r="N1367" i="17"/>
  <c r="R1366" i="17"/>
  <c r="Q1366" i="17"/>
  <c r="P1366" i="17"/>
  <c r="O1366" i="17"/>
  <c r="N1366" i="17"/>
  <c r="R1365" i="17"/>
  <c r="Q1365" i="17"/>
  <c r="P1365" i="17"/>
  <c r="O1365" i="17"/>
  <c r="N1365" i="17"/>
  <c r="R1364" i="17"/>
  <c r="Q1364" i="17"/>
  <c r="P1364" i="17"/>
  <c r="O1364" i="17"/>
  <c r="N1364" i="17"/>
  <c r="AI1363" i="17"/>
  <c r="R1363" i="17"/>
  <c r="R1362" i="17"/>
  <c r="Q1362" i="17"/>
  <c r="P1362" i="17"/>
  <c r="O1362" i="17"/>
  <c r="N1362" i="17"/>
  <c r="R1361" i="17"/>
  <c r="Q1361" i="17"/>
  <c r="P1361" i="17"/>
  <c r="O1361" i="17"/>
  <c r="N1361" i="17"/>
  <c r="AI1360" i="17"/>
  <c r="R1360" i="17"/>
  <c r="R1359" i="17"/>
  <c r="Q1359" i="17"/>
  <c r="P1359" i="17"/>
  <c r="O1359" i="17"/>
  <c r="N1359" i="17"/>
  <c r="R1358" i="17"/>
  <c r="Q1358" i="17"/>
  <c r="P1358" i="17"/>
  <c r="O1358" i="17"/>
  <c r="N1358" i="17"/>
  <c r="R1357" i="17"/>
  <c r="Q1357" i="17"/>
  <c r="P1357" i="17"/>
  <c r="O1357" i="17"/>
  <c r="N1357" i="17"/>
  <c r="R1356" i="17"/>
  <c r="Q1356" i="17"/>
  <c r="P1356" i="17"/>
  <c r="O1356" i="17"/>
  <c r="N1356" i="17"/>
  <c r="R1355" i="17"/>
  <c r="Q1355" i="17"/>
  <c r="P1355" i="17"/>
  <c r="O1355" i="17"/>
  <c r="N1355" i="17"/>
  <c r="R1354" i="17"/>
  <c r="Q1354" i="17"/>
  <c r="P1354" i="17"/>
  <c r="O1354" i="17"/>
  <c r="N1354" i="17"/>
  <c r="AI1353" i="17"/>
  <c r="R1353" i="17"/>
  <c r="R1352" i="17"/>
  <c r="Q1352" i="17"/>
  <c r="P1352" i="17"/>
  <c r="O1352" i="17"/>
  <c r="N1352" i="17"/>
  <c r="R1351" i="17"/>
  <c r="Q1351" i="17"/>
  <c r="P1351" i="17"/>
  <c r="O1351" i="17"/>
  <c r="N1351" i="17"/>
  <c r="R1350" i="17"/>
  <c r="Q1350" i="17"/>
  <c r="P1350" i="17"/>
  <c r="O1350" i="17"/>
  <c r="N1350" i="17"/>
  <c r="R1349" i="17"/>
  <c r="Q1349" i="17"/>
  <c r="P1349" i="17"/>
  <c r="O1349" i="17"/>
  <c r="N1349" i="17"/>
  <c r="R1348" i="17"/>
  <c r="Q1348" i="17"/>
  <c r="P1348" i="17"/>
  <c r="O1348" i="17"/>
  <c r="N1348" i="17"/>
  <c r="R1347" i="17"/>
  <c r="Q1347" i="17"/>
  <c r="P1347" i="17"/>
  <c r="O1347" i="17"/>
  <c r="N1347" i="17"/>
  <c r="R1346" i="17"/>
  <c r="Q1346" i="17"/>
  <c r="P1346" i="17"/>
  <c r="O1346" i="17"/>
  <c r="N1346" i="17"/>
  <c r="R1345" i="17"/>
  <c r="Q1345" i="17"/>
  <c r="P1345" i="17"/>
  <c r="O1345" i="17"/>
  <c r="N1345" i="17"/>
  <c r="R1344" i="17"/>
  <c r="Q1344" i="17"/>
  <c r="P1344" i="17"/>
  <c r="O1344" i="17"/>
  <c r="N1344" i="17"/>
  <c r="R1343" i="17"/>
  <c r="Q1343" i="17"/>
  <c r="P1343" i="17"/>
  <c r="O1343" i="17"/>
  <c r="N1343" i="17"/>
  <c r="R1342" i="17"/>
  <c r="Q1342" i="17"/>
  <c r="P1342" i="17"/>
  <c r="O1342" i="17"/>
  <c r="N1342" i="17"/>
  <c r="R1341" i="17"/>
  <c r="Q1341" i="17"/>
  <c r="P1341" i="17"/>
  <c r="O1341" i="17"/>
  <c r="N1341" i="17"/>
  <c r="AI1340" i="17"/>
  <c r="R1340" i="17"/>
  <c r="R1339" i="17"/>
  <c r="Q1339" i="17"/>
  <c r="P1339" i="17"/>
  <c r="O1339" i="17"/>
  <c r="N1339" i="17"/>
  <c r="R1338" i="17"/>
  <c r="Q1338" i="17"/>
  <c r="P1338" i="17"/>
  <c r="O1338" i="17"/>
  <c r="N1338" i="17"/>
  <c r="R1337" i="17"/>
  <c r="Q1337" i="17"/>
  <c r="P1337" i="17"/>
  <c r="O1337" i="17"/>
  <c r="N1337" i="17"/>
  <c r="R1336" i="17"/>
  <c r="Q1336" i="17"/>
  <c r="P1336" i="17"/>
  <c r="O1336" i="17"/>
  <c r="N1336" i="17"/>
  <c r="R1335" i="17"/>
  <c r="Q1335" i="17"/>
  <c r="P1335" i="17"/>
  <c r="O1335" i="17"/>
  <c r="N1335" i="17"/>
  <c r="R1334" i="17"/>
  <c r="Q1334" i="17"/>
  <c r="P1334" i="17"/>
  <c r="O1334" i="17"/>
  <c r="N1334" i="17"/>
  <c r="R1333" i="17"/>
  <c r="Q1333" i="17"/>
  <c r="P1333" i="17"/>
  <c r="O1333" i="17"/>
  <c r="N1333" i="17"/>
  <c r="AI1332" i="17"/>
  <c r="R1332" i="17"/>
  <c r="R1331" i="17"/>
  <c r="Q1331" i="17"/>
  <c r="P1331" i="17"/>
  <c r="O1331" i="17"/>
  <c r="N1331" i="17"/>
  <c r="R1330" i="17"/>
  <c r="Q1330" i="17"/>
  <c r="P1330" i="17"/>
  <c r="O1330" i="17"/>
  <c r="N1330" i="17"/>
  <c r="R1329" i="17"/>
  <c r="Q1329" i="17"/>
  <c r="P1329" i="17"/>
  <c r="O1329" i="17"/>
  <c r="N1329" i="17"/>
  <c r="AI1328" i="17"/>
  <c r="R1328" i="17"/>
  <c r="R1323" i="17"/>
  <c r="Q1323" i="17"/>
  <c r="P1323" i="17"/>
  <c r="O1323" i="17"/>
  <c r="N1323" i="17"/>
  <c r="R1322" i="17"/>
  <c r="Q1322" i="17"/>
  <c r="P1322" i="17"/>
  <c r="O1322" i="17"/>
  <c r="N1322" i="17"/>
  <c r="R1321" i="17"/>
  <c r="Q1321" i="17"/>
  <c r="P1321" i="17"/>
  <c r="O1321" i="17"/>
  <c r="N1321" i="17"/>
  <c r="R1320" i="17"/>
  <c r="Q1320" i="17"/>
  <c r="P1320" i="17"/>
  <c r="O1320" i="17"/>
  <c r="N1320" i="17"/>
  <c r="AI1319" i="17"/>
  <c r="R1319" i="17"/>
  <c r="R1318" i="17"/>
  <c r="Q1318" i="17"/>
  <c r="P1318" i="17"/>
  <c r="O1318" i="17"/>
  <c r="N1318" i="17"/>
  <c r="R1317" i="17"/>
  <c r="Q1317" i="17"/>
  <c r="P1317" i="17"/>
  <c r="O1317" i="17"/>
  <c r="N1317" i="17"/>
  <c r="R1316" i="17"/>
  <c r="Q1316" i="17"/>
  <c r="P1316" i="17"/>
  <c r="O1316" i="17"/>
  <c r="N1316" i="17"/>
  <c r="R1315" i="17"/>
  <c r="Q1315" i="17"/>
  <c r="P1315" i="17"/>
  <c r="O1315" i="17"/>
  <c r="N1315" i="17"/>
  <c r="R1314" i="17"/>
  <c r="Q1314" i="17"/>
  <c r="P1314" i="17"/>
  <c r="O1314" i="17"/>
  <c r="N1314" i="17"/>
  <c r="R1313" i="17"/>
  <c r="Q1313" i="17"/>
  <c r="P1313" i="17"/>
  <c r="O1313" i="17"/>
  <c r="N1313" i="17"/>
  <c r="R1312" i="17"/>
  <c r="Q1312" i="17"/>
  <c r="P1312" i="17"/>
  <c r="O1312" i="17"/>
  <c r="N1312" i="17"/>
  <c r="R1311" i="17"/>
  <c r="Q1311" i="17"/>
  <c r="P1311" i="17"/>
  <c r="O1311" i="17"/>
  <c r="N1311" i="17"/>
  <c r="R1310" i="17"/>
  <c r="Q1310" i="17"/>
  <c r="P1310" i="17"/>
  <c r="O1310" i="17"/>
  <c r="N1310" i="17"/>
  <c r="R1309" i="17"/>
  <c r="Q1309" i="17"/>
  <c r="P1309" i="17"/>
  <c r="O1309" i="17"/>
  <c r="N1309" i="17"/>
  <c r="R1308" i="17"/>
  <c r="Q1308" i="17"/>
  <c r="P1308" i="17"/>
  <c r="O1308" i="17"/>
  <c r="N1308" i="17"/>
  <c r="R1307" i="17"/>
  <c r="Q1307" i="17"/>
  <c r="P1307" i="17"/>
  <c r="O1307" i="17"/>
  <c r="N1307" i="17"/>
  <c r="AI1306" i="17"/>
  <c r="R1306" i="17"/>
  <c r="R1305" i="17"/>
  <c r="Q1305" i="17"/>
  <c r="P1305" i="17"/>
  <c r="O1305" i="17"/>
  <c r="N1305" i="17"/>
  <c r="R1304" i="17"/>
  <c r="Q1304" i="17"/>
  <c r="P1304" i="17"/>
  <c r="O1304" i="17"/>
  <c r="N1304" i="17"/>
  <c r="R1303" i="17"/>
  <c r="Q1303" i="17"/>
  <c r="P1303" i="17"/>
  <c r="O1303" i="17"/>
  <c r="N1303" i="17"/>
  <c r="R1302" i="17"/>
  <c r="Q1302" i="17"/>
  <c r="P1302" i="17"/>
  <c r="O1302" i="17"/>
  <c r="N1302" i="17"/>
  <c r="AI1301" i="17"/>
  <c r="R1301" i="17"/>
  <c r="R1297" i="17"/>
  <c r="Q1297" i="17"/>
  <c r="P1297" i="17"/>
  <c r="O1297" i="17"/>
  <c r="N1297" i="17"/>
  <c r="R1296" i="17"/>
  <c r="Q1296" i="17"/>
  <c r="P1296" i="17"/>
  <c r="O1296" i="17"/>
  <c r="N1296" i="17"/>
  <c r="R1295" i="17"/>
  <c r="Q1295" i="17"/>
  <c r="P1295" i="17"/>
  <c r="O1295" i="17"/>
  <c r="N1295" i="17"/>
  <c r="R1294" i="17"/>
  <c r="Q1294" i="17"/>
  <c r="P1294" i="17"/>
  <c r="O1294" i="17"/>
  <c r="N1294" i="17"/>
  <c r="R1293" i="17"/>
  <c r="Q1293" i="17"/>
  <c r="P1293" i="17"/>
  <c r="O1293" i="17"/>
  <c r="N1293" i="17"/>
  <c r="R1292" i="17"/>
  <c r="Q1292" i="17"/>
  <c r="P1292" i="17"/>
  <c r="O1292" i="17"/>
  <c r="N1292" i="17"/>
  <c r="R1291" i="17"/>
  <c r="Q1291" i="17"/>
  <c r="P1291" i="17"/>
  <c r="O1291" i="17"/>
  <c r="N1291" i="17"/>
  <c r="R1290" i="17"/>
  <c r="Q1290" i="17"/>
  <c r="P1290" i="17"/>
  <c r="O1290" i="17"/>
  <c r="N1290" i="17"/>
  <c r="R1289" i="17"/>
  <c r="Q1289" i="17"/>
  <c r="P1289" i="17"/>
  <c r="O1289" i="17"/>
  <c r="N1289" i="17"/>
  <c r="R1288" i="17"/>
  <c r="Q1288" i="17"/>
  <c r="P1288" i="17"/>
  <c r="O1288" i="17"/>
  <c r="N1288" i="17"/>
  <c r="R1287" i="17"/>
  <c r="Q1287" i="17"/>
  <c r="P1287" i="17"/>
  <c r="O1287" i="17"/>
  <c r="N1287" i="17"/>
  <c r="R1286" i="17"/>
  <c r="Q1286" i="17"/>
  <c r="P1286" i="17"/>
  <c r="O1286" i="17"/>
  <c r="N1286" i="17"/>
  <c r="R1285" i="17"/>
  <c r="Q1285" i="17"/>
  <c r="P1285" i="17"/>
  <c r="O1285" i="17"/>
  <c r="N1285" i="17"/>
  <c r="R1284" i="17"/>
  <c r="Q1284" i="17"/>
  <c r="P1284" i="17"/>
  <c r="O1284" i="17"/>
  <c r="N1284" i="17"/>
  <c r="R1283" i="17"/>
  <c r="Q1283" i="17"/>
  <c r="P1283" i="17"/>
  <c r="O1283" i="17"/>
  <c r="N1283" i="17"/>
  <c r="R1282" i="17"/>
  <c r="Q1282" i="17"/>
  <c r="P1282" i="17"/>
  <c r="O1282" i="17"/>
  <c r="N1282" i="17"/>
  <c r="R1281" i="17"/>
  <c r="Q1281" i="17"/>
  <c r="P1281" i="17"/>
  <c r="O1281" i="17"/>
  <c r="N1281" i="17"/>
  <c r="R1280" i="17"/>
  <c r="Q1280" i="17"/>
  <c r="P1280" i="17"/>
  <c r="O1280" i="17"/>
  <c r="N1280" i="17"/>
  <c r="R1279" i="17"/>
  <c r="Q1279" i="17"/>
  <c r="P1279" i="17"/>
  <c r="O1279" i="17"/>
  <c r="N1279" i="17"/>
  <c r="AI1278" i="17"/>
  <c r="R1278" i="17"/>
  <c r="R1277" i="17"/>
  <c r="Q1277" i="17"/>
  <c r="P1277" i="17"/>
  <c r="O1277" i="17"/>
  <c r="N1277" i="17"/>
  <c r="R1276" i="17"/>
  <c r="Q1276" i="17"/>
  <c r="P1276" i="17"/>
  <c r="O1276" i="17"/>
  <c r="N1276" i="17"/>
  <c r="R1275" i="17"/>
  <c r="Q1275" i="17"/>
  <c r="P1275" i="17"/>
  <c r="O1275" i="17"/>
  <c r="N1275" i="17"/>
  <c r="R1274" i="17"/>
  <c r="Q1274" i="17"/>
  <c r="P1274" i="17"/>
  <c r="O1274" i="17"/>
  <c r="N1274" i="17"/>
  <c r="R1273" i="17"/>
  <c r="Q1273" i="17"/>
  <c r="P1273" i="17"/>
  <c r="O1273" i="17"/>
  <c r="N1273" i="17"/>
  <c r="R1272" i="17"/>
  <c r="Q1272" i="17"/>
  <c r="P1272" i="17"/>
  <c r="O1272" i="17"/>
  <c r="N1272" i="17"/>
  <c r="R1271" i="17"/>
  <c r="Q1271" i="17"/>
  <c r="P1271" i="17"/>
  <c r="O1271" i="17"/>
  <c r="N1271" i="17"/>
  <c r="R1270" i="17"/>
  <c r="Q1270" i="17"/>
  <c r="P1270" i="17"/>
  <c r="O1270" i="17"/>
  <c r="N1270" i="17"/>
  <c r="R1269" i="17"/>
  <c r="Q1269" i="17"/>
  <c r="P1269" i="17"/>
  <c r="O1269" i="17"/>
  <c r="N1269" i="17"/>
  <c r="R1268" i="17"/>
  <c r="Q1268" i="17"/>
  <c r="P1268" i="17"/>
  <c r="O1268" i="17"/>
  <c r="N1268" i="17"/>
  <c r="R1267" i="17"/>
  <c r="Q1267" i="17"/>
  <c r="P1267" i="17"/>
  <c r="O1267" i="17"/>
  <c r="N1267" i="17"/>
  <c r="R1266" i="17"/>
  <c r="Q1266" i="17"/>
  <c r="P1266" i="17"/>
  <c r="O1266" i="17"/>
  <c r="N1266" i="17"/>
  <c r="R1265" i="17"/>
  <c r="Q1265" i="17"/>
  <c r="P1265" i="17"/>
  <c r="O1265" i="17"/>
  <c r="N1265" i="17"/>
  <c r="R1264" i="17"/>
  <c r="Q1264" i="17"/>
  <c r="P1264" i="17"/>
  <c r="O1264" i="17"/>
  <c r="N1264" i="17"/>
  <c r="R1263" i="17"/>
  <c r="Q1263" i="17"/>
  <c r="P1263" i="17"/>
  <c r="O1263" i="17"/>
  <c r="N1263" i="17"/>
  <c r="R1262" i="17"/>
  <c r="Q1262" i="17"/>
  <c r="P1262" i="17"/>
  <c r="O1262" i="17"/>
  <c r="N1262" i="17"/>
  <c r="R1261" i="17"/>
  <c r="Q1261" i="17"/>
  <c r="P1261" i="17"/>
  <c r="O1261" i="17"/>
  <c r="N1261" i="17"/>
  <c r="R1260" i="17"/>
  <c r="Q1260" i="17"/>
  <c r="P1260" i="17"/>
  <c r="O1260" i="17"/>
  <c r="N1260" i="17"/>
  <c r="R1259" i="17"/>
  <c r="Q1259" i="17"/>
  <c r="P1259" i="17"/>
  <c r="O1259" i="17"/>
  <c r="N1259" i="17"/>
  <c r="R1258" i="17"/>
  <c r="Q1258" i="17"/>
  <c r="P1258" i="17"/>
  <c r="O1258" i="17"/>
  <c r="N1258" i="17"/>
  <c r="R1257" i="17"/>
  <c r="Q1257" i="17"/>
  <c r="P1257" i="17"/>
  <c r="O1257" i="17"/>
  <c r="N1257" i="17"/>
  <c r="R1256" i="17"/>
  <c r="Q1256" i="17"/>
  <c r="P1256" i="17"/>
  <c r="O1256" i="17"/>
  <c r="N1256" i="17"/>
  <c r="AI1255" i="17"/>
  <c r="R1255" i="17"/>
  <c r="R1251" i="17"/>
  <c r="Q1251" i="17"/>
  <c r="P1251" i="17"/>
  <c r="O1251" i="17"/>
  <c r="N1251" i="17"/>
  <c r="R1250" i="17"/>
  <c r="Q1250" i="17"/>
  <c r="P1250" i="17"/>
  <c r="O1250" i="17"/>
  <c r="N1250" i="17"/>
  <c r="R1249" i="17"/>
  <c r="Q1249" i="17"/>
  <c r="P1249" i="17"/>
  <c r="O1249" i="17"/>
  <c r="N1249" i="17"/>
  <c r="R1248" i="17"/>
  <c r="Q1248" i="17"/>
  <c r="P1248" i="17"/>
  <c r="O1248" i="17"/>
  <c r="N1248" i="17"/>
  <c r="R1247" i="17"/>
  <c r="Q1247" i="17"/>
  <c r="P1247" i="17"/>
  <c r="O1247" i="17"/>
  <c r="N1247" i="17"/>
  <c r="AI1246" i="17"/>
  <c r="R1246" i="17"/>
  <c r="R1228" i="17"/>
  <c r="Q1228" i="17"/>
  <c r="P1228" i="17"/>
  <c r="O1228" i="17"/>
  <c r="N1228" i="17"/>
  <c r="R1227" i="17"/>
  <c r="P1227" i="17"/>
  <c r="O1227" i="17"/>
  <c r="N1227" i="17"/>
  <c r="R1226" i="17"/>
  <c r="Q1226" i="17"/>
  <c r="P1226" i="17"/>
  <c r="O1226" i="17"/>
  <c r="N1226" i="17"/>
  <c r="R1225" i="17"/>
  <c r="Q1225" i="17"/>
  <c r="P1225" i="17"/>
  <c r="O1225" i="17"/>
  <c r="N1225" i="17"/>
  <c r="R1224" i="17"/>
  <c r="Q1224" i="17"/>
  <c r="P1224" i="17"/>
  <c r="O1224" i="17"/>
  <c r="N1224" i="17"/>
  <c r="R1223" i="17"/>
  <c r="Q1223" i="17"/>
  <c r="P1223" i="17"/>
  <c r="O1223" i="17"/>
  <c r="N1223" i="17"/>
  <c r="R1222" i="17"/>
  <c r="Q1222" i="17"/>
  <c r="P1222" i="17"/>
  <c r="O1222" i="17"/>
  <c r="N1222" i="17"/>
  <c r="AI1221" i="17"/>
  <c r="R1221" i="17"/>
  <c r="R1245" i="17"/>
  <c r="Q1245" i="17"/>
  <c r="P1245" i="17"/>
  <c r="O1245" i="17"/>
  <c r="N1245" i="17"/>
  <c r="AI1244" i="17"/>
  <c r="R1244" i="17"/>
  <c r="R1241" i="17"/>
  <c r="Q1241" i="17"/>
  <c r="P1241" i="17"/>
  <c r="O1241" i="17"/>
  <c r="N1241" i="17"/>
  <c r="R1240" i="17"/>
  <c r="Q1240" i="17"/>
  <c r="P1240" i="17"/>
  <c r="O1240" i="17"/>
  <c r="N1240" i="17"/>
  <c r="AI1239" i="17"/>
  <c r="R1239" i="17"/>
  <c r="R1238" i="17"/>
  <c r="Q1238" i="17"/>
  <c r="P1238" i="17"/>
  <c r="O1238" i="17"/>
  <c r="N1238" i="17"/>
  <c r="AI1237" i="17"/>
  <c r="R1237" i="17"/>
  <c r="R1231" i="17"/>
  <c r="Q1231" i="17"/>
  <c r="P1231" i="17"/>
  <c r="O1231" i="17"/>
  <c r="N1231" i="17"/>
  <c r="R1230" i="17"/>
  <c r="Q1230" i="17"/>
  <c r="P1230" i="17"/>
  <c r="O1230" i="17"/>
  <c r="N1230" i="17"/>
  <c r="AI1229" i="17"/>
  <c r="R1229" i="17"/>
  <c r="R1220" i="17"/>
  <c r="Q1220" i="17"/>
  <c r="P1220" i="17"/>
  <c r="O1220" i="17"/>
  <c r="N1220" i="17"/>
  <c r="R1219" i="17"/>
  <c r="Q1219" i="17"/>
  <c r="P1219" i="17"/>
  <c r="O1219" i="17"/>
  <c r="N1219" i="17"/>
  <c r="R1218" i="17"/>
  <c r="Q1218" i="17"/>
  <c r="P1218" i="17"/>
  <c r="O1218" i="17"/>
  <c r="N1218" i="17"/>
  <c r="R1217" i="17"/>
  <c r="Q1217" i="17"/>
  <c r="P1217" i="17"/>
  <c r="O1217" i="17"/>
  <c r="N1217" i="17"/>
  <c r="R1215" i="17"/>
  <c r="Q1215" i="17"/>
  <c r="P1215" i="17"/>
  <c r="O1215" i="17"/>
  <c r="N1215" i="17"/>
  <c r="R1214" i="17"/>
  <c r="Q1214" i="17"/>
  <c r="P1214" i="17"/>
  <c r="O1214" i="17"/>
  <c r="N1214" i="17"/>
  <c r="R1213" i="17"/>
  <c r="Q1213" i="17"/>
  <c r="P1213" i="17"/>
  <c r="O1213" i="17"/>
  <c r="N1213" i="17"/>
  <c r="R1212" i="17"/>
  <c r="Q1212" i="17"/>
  <c r="P1212" i="17"/>
  <c r="O1212" i="17"/>
  <c r="N1212" i="17"/>
  <c r="R1211" i="17"/>
  <c r="Q1211" i="17"/>
  <c r="P1211" i="17"/>
  <c r="O1211" i="17"/>
  <c r="N1211" i="17"/>
  <c r="R1210" i="17"/>
  <c r="Q1210" i="17"/>
  <c r="P1210" i="17"/>
  <c r="O1210" i="17"/>
  <c r="N1210" i="17"/>
  <c r="R1209" i="17"/>
  <c r="Q1209" i="17"/>
  <c r="P1209" i="17"/>
  <c r="O1209" i="17"/>
  <c r="N1209" i="17"/>
  <c r="R1208" i="17"/>
  <c r="Q1208" i="17"/>
  <c r="P1208" i="17"/>
  <c r="O1208" i="17"/>
  <c r="N1208" i="17"/>
  <c r="R1207" i="17"/>
  <c r="Q1207" i="17"/>
  <c r="P1207" i="17"/>
  <c r="O1207" i="17"/>
  <c r="N1207" i="17"/>
  <c r="R1206" i="17"/>
  <c r="Q1206" i="17"/>
  <c r="P1206" i="17"/>
  <c r="O1206" i="17"/>
  <c r="N1206" i="17"/>
  <c r="R1205" i="17"/>
  <c r="Q1205" i="17"/>
  <c r="P1205" i="17"/>
  <c r="O1205" i="17"/>
  <c r="N1205" i="17"/>
  <c r="R1204" i="17"/>
  <c r="Q1204" i="17"/>
  <c r="P1204" i="17"/>
  <c r="O1204" i="17"/>
  <c r="N1204" i="17"/>
  <c r="R1203" i="17"/>
  <c r="Q1203" i="17"/>
  <c r="P1203" i="17"/>
  <c r="O1203" i="17"/>
  <c r="N1203" i="17"/>
  <c r="R1202" i="17"/>
  <c r="Q1202" i="17"/>
  <c r="P1202" i="17"/>
  <c r="O1202" i="17"/>
  <c r="N1202" i="17"/>
  <c r="AI1201" i="17"/>
  <c r="R1201" i="17"/>
  <c r="R1200" i="17"/>
  <c r="Q1200" i="17"/>
  <c r="P1200" i="17"/>
  <c r="O1200" i="17"/>
  <c r="N1200" i="17"/>
  <c r="L1200" i="17"/>
  <c r="R1199" i="17"/>
  <c r="Q1199" i="17"/>
  <c r="P1199" i="17"/>
  <c r="O1199" i="17"/>
  <c r="N1199" i="17"/>
  <c r="L1199" i="17"/>
  <c r="R1198" i="17"/>
  <c r="Q1198" i="17"/>
  <c r="P1198" i="17"/>
  <c r="O1198" i="17"/>
  <c r="N1198" i="17"/>
  <c r="L1198" i="17"/>
  <c r="R1197" i="17"/>
  <c r="Q1197" i="17"/>
  <c r="P1197" i="17"/>
  <c r="O1197" i="17"/>
  <c r="N1197" i="17"/>
  <c r="L1197" i="17"/>
  <c r="R1196" i="17"/>
  <c r="Q1196" i="17"/>
  <c r="P1196" i="17"/>
  <c r="O1196" i="17"/>
  <c r="N1196" i="17"/>
  <c r="L1196" i="17"/>
  <c r="R1195" i="17"/>
  <c r="Q1195" i="17"/>
  <c r="P1195" i="17"/>
  <c r="O1195" i="17"/>
  <c r="N1195" i="17"/>
  <c r="L1195" i="17"/>
  <c r="R1194" i="17"/>
  <c r="Q1194" i="17"/>
  <c r="P1194" i="17"/>
  <c r="O1194" i="17"/>
  <c r="N1194" i="17"/>
  <c r="L1194" i="17"/>
  <c r="R1193" i="17"/>
  <c r="Q1193" i="17"/>
  <c r="P1193" i="17"/>
  <c r="O1193" i="17"/>
  <c r="N1193" i="17"/>
  <c r="L1193" i="17"/>
  <c r="R1192" i="17"/>
  <c r="Q1192" i="17"/>
  <c r="P1192" i="17"/>
  <c r="O1192" i="17"/>
  <c r="N1192" i="17"/>
  <c r="L1192" i="17"/>
  <c r="R1191" i="17"/>
  <c r="Q1191" i="17"/>
  <c r="P1191" i="17"/>
  <c r="O1191" i="17"/>
  <c r="N1191" i="17"/>
  <c r="L1191" i="17"/>
  <c r="R1190" i="17"/>
  <c r="Q1190" i="17"/>
  <c r="P1190" i="17"/>
  <c r="O1190" i="17"/>
  <c r="N1190" i="17"/>
  <c r="L1190" i="17"/>
  <c r="R1189" i="17"/>
  <c r="Q1189" i="17"/>
  <c r="P1189" i="17"/>
  <c r="O1189" i="17"/>
  <c r="N1189" i="17"/>
  <c r="L1189" i="17"/>
  <c r="R1187" i="17"/>
  <c r="Q1187" i="17"/>
  <c r="P1187" i="17"/>
  <c r="O1187" i="17"/>
  <c r="N1187" i="17"/>
  <c r="L1187" i="17"/>
  <c r="R1186" i="17"/>
  <c r="Q1186" i="17"/>
  <c r="P1186" i="17"/>
  <c r="O1186" i="17"/>
  <c r="N1186" i="17"/>
  <c r="L1186" i="17"/>
  <c r="R1185" i="17"/>
  <c r="Q1185" i="17"/>
  <c r="P1185" i="17"/>
  <c r="O1185" i="17"/>
  <c r="N1185" i="17"/>
  <c r="L1185" i="17"/>
  <c r="R1184" i="17"/>
  <c r="Q1184" i="17"/>
  <c r="P1184" i="17"/>
  <c r="O1184" i="17"/>
  <c r="N1184" i="17"/>
  <c r="L1184" i="17"/>
  <c r="R1183" i="17"/>
  <c r="Q1183" i="17"/>
  <c r="P1183" i="17"/>
  <c r="O1183" i="17"/>
  <c r="N1183" i="17"/>
  <c r="L1183" i="17"/>
  <c r="R1182" i="17"/>
  <c r="Q1182" i="17"/>
  <c r="P1182" i="17"/>
  <c r="O1182" i="17"/>
  <c r="N1182" i="17"/>
  <c r="L1182" i="17"/>
  <c r="R1181" i="17"/>
  <c r="Q1181" i="17"/>
  <c r="P1181" i="17"/>
  <c r="O1181" i="17"/>
  <c r="N1181" i="17"/>
  <c r="L1181" i="17"/>
  <c r="R1180" i="17"/>
  <c r="Q1180" i="17"/>
  <c r="P1180" i="17"/>
  <c r="O1180" i="17"/>
  <c r="N1180" i="17"/>
  <c r="L1180" i="17"/>
  <c r="R1179" i="17"/>
  <c r="Q1179" i="17"/>
  <c r="P1179" i="17"/>
  <c r="O1179" i="17"/>
  <c r="N1179" i="17"/>
  <c r="L1179" i="17"/>
  <c r="R1178" i="17"/>
  <c r="Q1178" i="17"/>
  <c r="P1178" i="17"/>
  <c r="O1178" i="17"/>
  <c r="N1178" i="17"/>
  <c r="L1178" i="17"/>
  <c r="R1177" i="17"/>
  <c r="Q1177" i="17"/>
  <c r="P1177" i="17"/>
  <c r="O1177" i="17"/>
  <c r="N1177" i="17"/>
  <c r="L1177" i="17"/>
  <c r="R1176" i="17"/>
  <c r="Q1176" i="17"/>
  <c r="P1176" i="17"/>
  <c r="O1176" i="17"/>
  <c r="N1176" i="17"/>
  <c r="L1176" i="17"/>
  <c r="R1175" i="17"/>
  <c r="Q1175" i="17"/>
  <c r="P1175" i="17"/>
  <c r="O1175" i="17"/>
  <c r="N1175" i="17"/>
  <c r="L1175" i="17"/>
  <c r="R1174" i="17"/>
  <c r="Q1174" i="17"/>
  <c r="P1174" i="17"/>
  <c r="O1174" i="17"/>
  <c r="N1174" i="17"/>
  <c r="L1174" i="17"/>
  <c r="R1173" i="17"/>
  <c r="Q1173" i="17"/>
  <c r="P1173" i="17"/>
  <c r="O1173" i="17"/>
  <c r="N1173" i="17"/>
  <c r="L1173" i="17"/>
  <c r="R1172" i="17"/>
  <c r="Q1172" i="17"/>
  <c r="P1172" i="17"/>
  <c r="O1172" i="17"/>
  <c r="N1172" i="17"/>
  <c r="L1172" i="17"/>
  <c r="R1171" i="17"/>
  <c r="Q1171" i="17"/>
  <c r="P1171" i="17"/>
  <c r="O1171" i="17"/>
  <c r="N1171" i="17"/>
  <c r="L1171" i="17"/>
  <c r="R1170" i="17"/>
  <c r="Q1170" i="17"/>
  <c r="P1170" i="17"/>
  <c r="O1170" i="17"/>
  <c r="N1170" i="17"/>
  <c r="L1170" i="17"/>
  <c r="R1169" i="17"/>
  <c r="Q1169" i="17"/>
  <c r="P1169" i="17"/>
  <c r="O1169" i="17"/>
  <c r="N1169" i="17"/>
  <c r="L1169" i="17"/>
  <c r="R1168" i="17"/>
  <c r="Q1168" i="17"/>
  <c r="P1168" i="17"/>
  <c r="O1168" i="17"/>
  <c r="N1168" i="17"/>
  <c r="L1168" i="17"/>
  <c r="R1167" i="17"/>
  <c r="Q1167" i="17"/>
  <c r="P1167" i="17"/>
  <c r="O1167" i="17"/>
  <c r="N1167" i="17"/>
  <c r="L1167" i="17"/>
  <c r="R1166" i="17"/>
  <c r="Q1166" i="17"/>
  <c r="P1166" i="17"/>
  <c r="O1166" i="17"/>
  <c r="N1166" i="17"/>
  <c r="L1166" i="17"/>
  <c r="R1165" i="17"/>
  <c r="Q1165" i="17"/>
  <c r="P1165" i="17"/>
  <c r="O1165" i="17"/>
  <c r="N1165" i="17"/>
  <c r="L1165" i="17"/>
  <c r="R1164" i="17"/>
  <c r="Q1164" i="17"/>
  <c r="P1164" i="17"/>
  <c r="O1164" i="17"/>
  <c r="N1164" i="17"/>
  <c r="L1164" i="17"/>
  <c r="R1163" i="17"/>
  <c r="Q1163" i="17"/>
  <c r="P1163" i="17"/>
  <c r="O1163" i="17"/>
  <c r="N1163" i="17"/>
  <c r="L1163" i="17"/>
  <c r="R1162" i="17"/>
  <c r="Q1162" i="17"/>
  <c r="P1162" i="17"/>
  <c r="O1162" i="17"/>
  <c r="N1162" i="17"/>
  <c r="L1162" i="17"/>
  <c r="R1161" i="17"/>
  <c r="Q1161" i="17"/>
  <c r="P1161" i="17"/>
  <c r="O1161" i="17"/>
  <c r="N1161" i="17"/>
  <c r="L1161" i="17"/>
  <c r="R1160" i="17"/>
  <c r="Q1160" i="17"/>
  <c r="P1160" i="17"/>
  <c r="O1160" i="17"/>
  <c r="N1160" i="17"/>
  <c r="L1160" i="17"/>
  <c r="R1159" i="17"/>
  <c r="Q1159" i="17"/>
  <c r="P1159" i="17"/>
  <c r="O1159" i="17"/>
  <c r="N1159" i="17"/>
  <c r="L1159" i="17"/>
  <c r="R1158" i="17"/>
  <c r="Q1158" i="17"/>
  <c r="P1158" i="17"/>
  <c r="O1158" i="17"/>
  <c r="N1158" i="17"/>
  <c r="L1158" i="17"/>
  <c r="R1157" i="17"/>
  <c r="Q1157" i="17"/>
  <c r="P1157" i="17"/>
  <c r="O1157" i="17"/>
  <c r="N1157" i="17"/>
  <c r="L1157" i="17"/>
  <c r="R1156" i="17"/>
  <c r="Q1156" i="17"/>
  <c r="P1156" i="17"/>
  <c r="O1156" i="17"/>
  <c r="N1156" i="17"/>
  <c r="L1156" i="17"/>
  <c r="R1155" i="17"/>
  <c r="Q1155" i="17"/>
  <c r="P1155" i="17"/>
  <c r="O1155" i="17"/>
  <c r="N1155" i="17"/>
  <c r="L1155" i="17"/>
  <c r="R1154" i="17"/>
  <c r="Q1154" i="17"/>
  <c r="P1154" i="17"/>
  <c r="O1154" i="17"/>
  <c r="N1154" i="17"/>
  <c r="L1154" i="17"/>
  <c r="R1153" i="17"/>
  <c r="Q1153" i="17"/>
  <c r="P1153" i="17"/>
  <c r="O1153" i="17"/>
  <c r="N1153" i="17"/>
  <c r="L1153" i="17"/>
  <c r="R1152" i="17"/>
  <c r="Q1152" i="17"/>
  <c r="P1152" i="17"/>
  <c r="O1152" i="17"/>
  <c r="N1152" i="17"/>
  <c r="L1152" i="17"/>
  <c r="R1151" i="17"/>
  <c r="Q1151" i="17"/>
  <c r="P1151" i="17"/>
  <c r="O1151" i="17"/>
  <c r="N1151" i="17"/>
  <c r="L1151" i="17"/>
  <c r="R1150" i="17"/>
  <c r="Q1150" i="17"/>
  <c r="P1150" i="17"/>
  <c r="O1150" i="17"/>
  <c r="N1150" i="17"/>
  <c r="L1150" i="17"/>
  <c r="R1149" i="17"/>
  <c r="Q1149" i="17"/>
  <c r="P1149" i="17"/>
  <c r="O1149" i="17"/>
  <c r="N1149" i="17"/>
  <c r="L1149" i="17"/>
  <c r="R1148" i="17"/>
  <c r="Q1148" i="17"/>
  <c r="P1148" i="17"/>
  <c r="O1148" i="17"/>
  <c r="N1148" i="17"/>
  <c r="L1148" i="17"/>
  <c r="R1147" i="17"/>
  <c r="Q1147" i="17"/>
  <c r="P1147" i="17"/>
  <c r="O1147" i="17"/>
  <c r="N1147" i="17"/>
  <c r="L1147" i="17"/>
  <c r="AI1146" i="17"/>
  <c r="R1146" i="17"/>
  <c r="R1140" i="17"/>
  <c r="Q1140" i="17"/>
  <c r="P1140" i="17"/>
  <c r="O1140" i="17"/>
  <c r="N1140" i="17"/>
  <c r="R1139" i="17"/>
  <c r="Q1139" i="17"/>
  <c r="P1139" i="17"/>
  <c r="O1139" i="17"/>
  <c r="N1139" i="17"/>
  <c r="R1138" i="17"/>
  <c r="Q1138" i="17"/>
  <c r="P1138" i="17"/>
  <c r="O1138" i="17"/>
  <c r="N1138" i="17"/>
  <c r="AI1137" i="17"/>
  <c r="R1137" i="17"/>
  <c r="R1136" i="17"/>
  <c r="Q1136" i="17"/>
  <c r="P1136" i="17"/>
  <c r="O1136" i="17"/>
  <c r="N1136" i="17"/>
  <c r="AI1135" i="17"/>
  <c r="R1135" i="17"/>
  <c r="R1133" i="17"/>
  <c r="Q1133" i="17"/>
  <c r="P1133" i="17"/>
  <c r="O1133" i="17"/>
  <c r="N1133" i="17"/>
  <c r="R1132" i="17"/>
  <c r="Q1132" i="17"/>
  <c r="P1132" i="17"/>
  <c r="O1132" i="17"/>
  <c r="N1132" i="17"/>
  <c r="AI1131" i="17"/>
  <c r="R1131" i="17"/>
  <c r="R1130" i="17"/>
  <c r="Q1130" i="17"/>
  <c r="P1130" i="17"/>
  <c r="O1130" i="17"/>
  <c r="N1130" i="17"/>
  <c r="R1129" i="17"/>
  <c r="Q1129" i="17"/>
  <c r="P1129" i="17"/>
  <c r="O1129" i="17"/>
  <c r="N1129" i="17"/>
  <c r="R1128" i="17"/>
  <c r="Q1128" i="17"/>
  <c r="P1128" i="17"/>
  <c r="O1128" i="17"/>
  <c r="N1128" i="17"/>
  <c r="R1127" i="17"/>
  <c r="Q1127" i="17"/>
  <c r="P1127" i="17"/>
  <c r="O1127" i="17"/>
  <c r="N1127" i="17"/>
  <c r="AI1126" i="17"/>
  <c r="R1126" i="17"/>
  <c r="R1125" i="17"/>
  <c r="Q1125" i="17"/>
  <c r="P1125" i="17"/>
  <c r="O1125" i="17"/>
  <c r="N1125" i="17"/>
  <c r="R1124" i="17"/>
  <c r="Q1124" i="17"/>
  <c r="P1124" i="17"/>
  <c r="O1124" i="17"/>
  <c r="N1124" i="17"/>
  <c r="R1123" i="17"/>
  <c r="Q1123" i="17"/>
  <c r="P1123" i="17"/>
  <c r="O1123" i="17"/>
  <c r="N1123" i="17"/>
  <c r="R1122" i="17"/>
  <c r="Q1122" i="17"/>
  <c r="P1122" i="17"/>
  <c r="O1122" i="17"/>
  <c r="N1122" i="17"/>
  <c r="R1121" i="17"/>
  <c r="Q1121" i="17"/>
  <c r="P1121" i="17"/>
  <c r="O1121" i="17"/>
  <c r="N1121" i="17"/>
  <c r="R1120" i="17"/>
  <c r="Q1120" i="17"/>
  <c r="P1120" i="17"/>
  <c r="O1120" i="17"/>
  <c r="N1120" i="17"/>
  <c r="R1119" i="17"/>
  <c r="Q1119" i="17"/>
  <c r="P1119" i="17"/>
  <c r="O1119" i="17"/>
  <c r="N1119" i="17"/>
  <c r="R1117" i="17"/>
  <c r="Q1117" i="17"/>
  <c r="P1117" i="17"/>
  <c r="O1117" i="17"/>
  <c r="N1117" i="17"/>
  <c r="R1116" i="17"/>
  <c r="Q1116" i="17"/>
  <c r="P1116" i="17"/>
  <c r="O1116" i="17"/>
  <c r="N1116" i="17"/>
  <c r="R1115" i="17"/>
  <c r="Q1115" i="17"/>
  <c r="P1115" i="17"/>
  <c r="O1115" i="17"/>
  <c r="N1115" i="17"/>
  <c r="R1114" i="17"/>
  <c r="Q1114" i="17"/>
  <c r="P1114" i="17"/>
  <c r="O1114" i="17"/>
  <c r="N1114" i="17"/>
  <c r="R1113" i="17"/>
  <c r="Q1113" i="17"/>
  <c r="P1113" i="17"/>
  <c r="O1113" i="17"/>
  <c r="N1113" i="17"/>
  <c r="AI1112" i="17"/>
  <c r="R1112" i="17"/>
  <c r="R1106" i="17"/>
  <c r="Q1106" i="17"/>
  <c r="P1106" i="17"/>
  <c r="O1106" i="17"/>
  <c r="N1106" i="17"/>
  <c r="R1105" i="17"/>
  <c r="Q1105" i="17"/>
  <c r="P1105" i="17"/>
  <c r="O1105" i="17"/>
  <c r="N1105" i="17"/>
  <c r="R1104" i="17"/>
  <c r="Q1104" i="17"/>
  <c r="P1104" i="17"/>
  <c r="O1104" i="17"/>
  <c r="N1104" i="17"/>
  <c r="R1103" i="17"/>
  <c r="Q1103" i="17"/>
  <c r="P1103" i="17"/>
  <c r="O1103" i="17"/>
  <c r="N1103" i="17"/>
  <c r="AI1099" i="17"/>
  <c r="R1099" i="17"/>
  <c r="R1097" i="17"/>
  <c r="Q1097" i="17"/>
  <c r="P1097" i="17"/>
  <c r="O1097" i="17"/>
  <c r="N1097" i="17"/>
  <c r="AI1096" i="17"/>
  <c r="R1096" i="17"/>
  <c r="R1095" i="17"/>
  <c r="Q1095" i="17"/>
  <c r="P1095" i="17"/>
  <c r="O1095" i="17"/>
  <c r="N1095" i="17"/>
  <c r="R1094" i="17"/>
  <c r="Q1094" i="17"/>
  <c r="P1094" i="17"/>
  <c r="O1094" i="17"/>
  <c r="N1094" i="17"/>
  <c r="R1093" i="17"/>
  <c r="Q1093" i="17"/>
  <c r="P1093" i="17"/>
  <c r="O1093" i="17"/>
  <c r="N1093" i="17"/>
  <c r="R1092" i="17"/>
  <c r="Q1092" i="17"/>
  <c r="P1092" i="17"/>
  <c r="O1092" i="17"/>
  <c r="N1092" i="17"/>
  <c r="R1091" i="17"/>
  <c r="Q1091" i="17"/>
  <c r="P1091" i="17"/>
  <c r="O1091" i="17"/>
  <c r="N1091" i="17"/>
  <c r="R1090" i="17"/>
  <c r="Q1090" i="17"/>
  <c r="P1090" i="17"/>
  <c r="O1090" i="17"/>
  <c r="N1090" i="17"/>
  <c r="R1085" i="17"/>
  <c r="Q1085" i="17"/>
  <c r="P1085" i="17"/>
  <c r="O1085" i="17"/>
  <c r="N1085" i="17"/>
  <c r="R1084" i="17"/>
  <c r="Q1084" i="17"/>
  <c r="P1084" i="17"/>
  <c r="O1084" i="17"/>
  <c r="N1084" i="17"/>
  <c r="R1083" i="17"/>
  <c r="Q1083" i="17"/>
  <c r="P1083" i="17"/>
  <c r="O1083" i="17"/>
  <c r="N1083" i="17"/>
  <c r="R1082" i="17"/>
  <c r="Q1082" i="17"/>
  <c r="P1082" i="17"/>
  <c r="O1082" i="17"/>
  <c r="N1082" i="17"/>
  <c r="R1081" i="17"/>
  <c r="Q1081" i="17"/>
  <c r="P1081" i="17"/>
  <c r="O1081" i="17"/>
  <c r="N1081" i="17"/>
  <c r="R1080" i="17"/>
  <c r="Q1080" i="17"/>
  <c r="P1080" i="17"/>
  <c r="O1080" i="17"/>
  <c r="N1080" i="17"/>
  <c r="R1079" i="17"/>
  <c r="Q1079" i="17"/>
  <c r="P1079" i="17"/>
  <c r="O1079" i="17"/>
  <c r="N1079" i="17"/>
  <c r="R1078" i="17"/>
  <c r="Q1078" i="17"/>
  <c r="P1078" i="17"/>
  <c r="O1078" i="17"/>
  <c r="N1078" i="17"/>
  <c r="R1077" i="17"/>
  <c r="Q1077" i="17"/>
  <c r="P1077" i="17"/>
  <c r="O1077" i="17"/>
  <c r="N1077" i="17"/>
  <c r="R1076" i="17"/>
  <c r="Q1076" i="17"/>
  <c r="P1076" i="17"/>
  <c r="O1076" i="17"/>
  <c r="N1076" i="17"/>
  <c r="R1075" i="17"/>
  <c r="Q1075" i="17"/>
  <c r="P1075" i="17"/>
  <c r="O1075" i="17"/>
  <c r="N1075" i="17"/>
  <c r="R1074" i="17"/>
  <c r="Q1074" i="17"/>
  <c r="P1074" i="17"/>
  <c r="O1074" i="17"/>
  <c r="N1074" i="17"/>
  <c r="R1073" i="17"/>
  <c r="Q1073" i="17"/>
  <c r="P1073" i="17"/>
  <c r="O1073" i="17"/>
  <c r="N1073" i="17"/>
  <c r="R1072" i="17"/>
  <c r="Q1072" i="17"/>
  <c r="P1072" i="17"/>
  <c r="O1072" i="17"/>
  <c r="N1072" i="17"/>
  <c r="R1066" i="17"/>
  <c r="Q1066" i="17"/>
  <c r="P1066" i="17"/>
  <c r="O1066" i="17"/>
  <c r="N1066" i="17"/>
  <c r="R1065" i="17"/>
  <c r="Q1065" i="17"/>
  <c r="P1065" i="17"/>
  <c r="O1065" i="17"/>
  <c r="N1065" i="17"/>
  <c r="R1064" i="17"/>
  <c r="Q1064" i="17"/>
  <c r="P1064" i="17"/>
  <c r="O1064" i="17"/>
  <c r="N1064" i="17"/>
  <c r="R1063" i="17"/>
  <c r="Q1063" i="17"/>
  <c r="P1063" i="17"/>
  <c r="O1063" i="17"/>
  <c r="N1063" i="17"/>
  <c r="AI1062" i="17"/>
  <c r="R1062" i="17"/>
  <c r="R1061" i="17"/>
  <c r="Q1061" i="17"/>
  <c r="P1061" i="17"/>
  <c r="O1061" i="17"/>
  <c r="N1061" i="17"/>
  <c r="R1060" i="17"/>
  <c r="Q1060" i="17"/>
  <c r="P1060" i="17"/>
  <c r="O1060" i="17"/>
  <c r="N1060" i="17"/>
  <c r="R1059" i="17"/>
  <c r="Q1059" i="17"/>
  <c r="P1059" i="17"/>
  <c r="O1059" i="17"/>
  <c r="N1059" i="17"/>
  <c r="R1058" i="17"/>
  <c r="Q1058" i="17"/>
  <c r="P1058" i="17"/>
  <c r="O1058" i="17"/>
  <c r="N1058" i="17"/>
  <c r="AI1057" i="17"/>
  <c r="R1057" i="17"/>
  <c r="R1056" i="17"/>
  <c r="Q1056" i="17"/>
  <c r="P1056" i="17"/>
  <c r="O1056" i="17"/>
  <c r="N1056" i="17"/>
  <c r="R1055" i="17"/>
  <c r="Q1055" i="17"/>
  <c r="P1055" i="17"/>
  <c r="O1055" i="17"/>
  <c r="N1055" i="17"/>
  <c r="R1054" i="17"/>
  <c r="Q1054" i="17"/>
  <c r="P1054" i="17"/>
  <c r="O1054" i="17"/>
  <c r="N1054" i="17"/>
  <c r="R1053" i="17"/>
  <c r="Q1053" i="17"/>
  <c r="P1053" i="17"/>
  <c r="O1053" i="17"/>
  <c r="N1053" i="17"/>
  <c r="R1052" i="17"/>
  <c r="Q1052" i="17"/>
  <c r="P1052" i="17"/>
  <c r="O1052" i="17"/>
  <c r="N1052" i="17"/>
  <c r="R1051" i="17"/>
  <c r="Q1051" i="17"/>
  <c r="P1051" i="17"/>
  <c r="O1051" i="17"/>
  <c r="N1051" i="17"/>
  <c r="R1050" i="17"/>
  <c r="Q1050" i="17"/>
  <c r="P1050" i="17"/>
  <c r="O1050" i="17"/>
  <c r="N1050" i="17"/>
  <c r="R1049" i="17"/>
  <c r="Q1049" i="17"/>
  <c r="P1049" i="17"/>
  <c r="O1049" i="17"/>
  <c r="N1049" i="17"/>
  <c r="R1048" i="17"/>
  <c r="Q1048" i="17"/>
  <c r="P1048" i="17"/>
  <c r="O1048" i="17"/>
  <c r="N1048" i="17"/>
  <c r="AI1047" i="17"/>
  <c r="R1047" i="17"/>
  <c r="R1046" i="17"/>
  <c r="Q1046" i="17"/>
  <c r="P1046" i="17"/>
  <c r="O1046" i="17"/>
  <c r="N1046" i="17"/>
  <c r="R1045" i="17"/>
  <c r="P1045" i="17"/>
  <c r="O1045" i="17"/>
  <c r="N1045" i="17"/>
  <c r="R1044" i="17"/>
  <c r="Q1044" i="17"/>
  <c r="P1044" i="17"/>
  <c r="O1044" i="17"/>
  <c r="N1044" i="17"/>
  <c r="R1043" i="17"/>
  <c r="Q1043" i="17"/>
  <c r="P1043" i="17"/>
  <c r="O1043" i="17"/>
  <c r="N1043" i="17"/>
  <c r="R1042" i="17"/>
  <c r="Q1042" i="17"/>
  <c r="P1042" i="17"/>
  <c r="O1042" i="17"/>
  <c r="N1042" i="17"/>
  <c r="R1041" i="17"/>
  <c r="Q1041" i="17"/>
  <c r="P1041" i="17"/>
  <c r="O1041" i="17"/>
  <c r="N1041" i="17"/>
  <c r="R1040" i="17"/>
  <c r="Q1040" i="17"/>
  <c r="P1040" i="17"/>
  <c r="O1040" i="17"/>
  <c r="N1040" i="17"/>
  <c r="R1039" i="17"/>
  <c r="Q1039" i="17"/>
  <c r="P1039" i="17"/>
  <c r="O1039" i="17"/>
  <c r="N1039" i="17"/>
  <c r="R1038" i="17"/>
  <c r="Q1038" i="17"/>
  <c r="P1038" i="17"/>
  <c r="O1038" i="17"/>
  <c r="N1038" i="17"/>
  <c r="R1037" i="17"/>
  <c r="Q1037" i="17"/>
  <c r="P1037" i="17"/>
  <c r="O1037" i="17"/>
  <c r="N1037" i="17"/>
  <c r="R1036" i="17"/>
  <c r="Q1036" i="17"/>
  <c r="P1036" i="17"/>
  <c r="O1036" i="17"/>
  <c r="N1036" i="17"/>
  <c r="R1035" i="17"/>
  <c r="Q1035" i="17"/>
  <c r="P1035" i="17"/>
  <c r="O1035" i="17"/>
  <c r="N1035" i="17"/>
  <c r="R1034" i="17"/>
  <c r="Q1034" i="17"/>
  <c r="P1034" i="17"/>
  <c r="O1034" i="17"/>
  <c r="N1034" i="17"/>
  <c r="R1033" i="17"/>
  <c r="Q1033" i="17"/>
  <c r="P1033" i="17"/>
  <c r="O1033" i="17"/>
  <c r="N1033" i="17"/>
  <c r="R1032" i="17"/>
  <c r="Q1032" i="17"/>
  <c r="P1032" i="17"/>
  <c r="O1032" i="17"/>
  <c r="N1032" i="17"/>
  <c r="R1031" i="17"/>
  <c r="Q1031" i="17"/>
  <c r="P1031" i="17"/>
  <c r="O1031" i="17"/>
  <c r="N1031" i="17"/>
  <c r="R1030" i="17"/>
  <c r="Q1030" i="17"/>
  <c r="P1030" i="17"/>
  <c r="O1030" i="17"/>
  <c r="N1030" i="17"/>
  <c r="R1029" i="17"/>
  <c r="Q1029" i="17"/>
  <c r="P1029" i="17"/>
  <c r="O1029" i="17"/>
  <c r="N1029" i="17"/>
  <c r="R1028" i="17"/>
  <c r="Q1028" i="17"/>
  <c r="P1028" i="17"/>
  <c r="O1028" i="17"/>
  <c r="N1028" i="17"/>
  <c r="AI1027" i="17"/>
  <c r="R1027" i="17"/>
  <c r="R1026" i="17"/>
  <c r="Q1026" i="17"/>
  <c r="P1026" i="17"/>
  <c r="O1026" i="17"/>
  <c r="N1026" i="17"/>
  <c r="R1025" i="17"/>
  <c r="Q1025" i="17"/>
  <c r="P1025" i="17"/>
  <c r="O1025" i="17"/>
  <c r="N1025" i="17"/>
  <c r="R1024" i="17"/>
  <c r="Q1024" i="17"/>
  <c r="P1024" i="17"/>
  <c r="O1024" i="17"/>
  <c r="N1024" i="17"/>
  <c r="R1023" i="17"/>
  <c r="Q1023" i="17"/>
  <c r="P1023" i="17"/>
  <c r="O1023" i="17"/>
  <c r="N1023" i="17"/>
  <c r="R1022" i="17"/>
  <c r="Q1022" i="17"/>
  <c r="P1022" i="17"/>
  <c r="O1022" i="17"/>
  <c r="N1022" i="17"/>
  <c r="R1021" i="17"/>
  <c r="Q1021" i="17"/>
  <c r="P1021" i="17"/>
  <c r="O1021" i="17"/>
  <c r="N1021" i="17"/>
  <c r="R1020" i="17"/>
  <c r="Q1020" i="17"/>
  <c r="P1020" i="17"/>
  <c r="O1020" i="17"/>
  <c r="N1020" i="17"/>
  <c r="R1019" i="17"/>
  <c r="Q1019" i="17"/>
  <c r="P1019" i="17"/>
  <c r="O1019" i="17"/>
  <c r="N1019" i="17"/>
  <c r="R1018" i="17"/>
  <c r="Q1018" i="17"/>
  <c r="P1018" i="17"/>
  <c r="O1018" i="17"/>
  <c r="N1018" i="17"/>
  <c r="R1017" i="17"/>
  <c r="Q1017" i="17"/>
  <c r="P1017" i="17"/>
  <c r="O1017" i="17"/>
  <c r="N1017" i="17"/>
  <c r="R1016" i="17"/>
  <c r="Q1016" i="17"/>
  <c r="P1016" i="17"/>
  <c r="O1016" i="17"/>
  <c r="N1016" i="17"/>
  <c r="R1015" i="17"/>
  <c r="Q1015" i="17"/>
  <c r="P1015" i="17"/>
  <c r="O1015" i="17"/>
  <c r="N1015" i="17"/>
  <c r="R1014" i="17"/>
  <c r="Q1014" i="17"/>
  <c r="P1014" i="17"/>
  <c r="O1014" i="17"/>
  <c r="N1014" i="17"/>
  <c r="R1013" i="17"/>
  <c r="Q1013" i="17"/>
  <c r="P1013" i="17"/>
  <c r="O1013" i="17"/>
  <c r="N1013" i="17"/>
  <c r="R1012" i="17"/>
  <c r="Q1012" i="17"/>
  <c r="P1012" i="17"/>
  <c r="O1012" i="17"/>
  <c r="N1012" i="17"/>
  <c r="R1011" i="17"/>
  <c r="Q1011" i="17"/>
  <c r="P1011" i="17"/>
  <c r="O1011" i="17"/>
  <c r="N1011" i="17"/>
  <c r="R1010" i="17"/>
  <c r="Q1010" i="17"/>
  <c r="P1010" i="17"/>
  <c r="O1010" i="17"/>
  <c r="N1010" i="17"/>
  <c r="R1009" i="17"/>
  <c r="Q1009" i="17"/>
  <c r="P1009" i="17"/>
  <c r="O1009" i="17"/>
  <c r="N1009" i="17"/>
  <c r="R1008" i="17"/>
  <c r="Q1008" i="17"/>
  <c r="P1008" i="17"/>
  <c r="O1008" i="17"/>
  <c r="N1008" i="17"/>
  <c r="R1007" i="17"/>
  <c r="Q1007" i="17"/>
  <c r="P1007" i="17"/>
  <c r="O1007" i="17"/>
  <c r="N1007" i="17"/>
  <c r="AI1006" i="17"/>
  <c r="R1006" i="17"/>
  <c r="AI1005" i="17"/>
  <c r="R1004" i="17"/>
  <c r="Q1004" i="17"/>
  <c r="P1004" i="17"/>
  <c r="O1004" i="17"/>
  <c r="N1004" i="17"/>
  <c r="R1003" i="17"/>
  <c r="Q1003" i="17"/>
  <c r="P1003" i="17"/>
  <c r="O1003" i="17"/>
  <c r="N1003" i="17"/>
  <c r="AI1002" i="17"/>
  <c r="R1002" i="17"/>
  <c r="R1001" i="17"/>
  <c r="P1001" i="17"/>
  <c r="O1001" i="17"/>
  <c r="N1001" i="17"/>
  <c r="R1000" i="17"/>
  <c r="Q1000" i="17"/>
  <c r="P1000" i="17"/>
  <c r="O1000" i="17"/>
  <c r="N1000" i="17"/>
  <c r="R999" i="17"/>
  <c r="P999" i="17"/>
  <c r="O999" i="17"/>
  <c r="N999" i="17"/>
  <c r="R998" i="17"/>
  <c r="P998" i="17"/>
  <c r="O998" i="17"/>
  <c r="N998" i="17"/>
  <c r="R996" i="17"/>
  <c r="Q996" i="17"/>
  <c r="P996" i="17"/>
  <c r="O996" i="17"/>
  <c r="N996" i="17"/>
  <c r="R995" i="17"/>
  <c r="Q995" i="17"/>
  <c r="P995" i="17"/>
  <c r="O995" i="17"/>
  <c r="N995" i="17"/>
  <c r="R994" i="17"/>
  <c r="Q994" i="17"/>
  <c r="P994" i="17"/>
  <c r="O994" i="17"/>
  <c r="N994" i="17"/>
  <c r="R993" i="17"/>
  <c r="Q993" i="17"/>
  <c r="P993" i="17"/>
  <c r="O993" i="17"/>
  <c r="N993" i="17"/>
  <c r="R992" i="17"/>
  <c r="Q992" i="17"/>
  <c r="P992" i="17"/>
  <c r="O992" i="17"/>
  <c r="N992" i="17"/>
  <c r="R991" i="17"/>
  <c r="Q991" i="17"/>
  <c r="P991" i="17"/>
  <c r="O991" i="17"/>
  <c r="N991" i="17"/>
  <c r="R990" i="17"/>
  <c r="Q990" i="17"/>
  <c r="P990" i="17"/>
  <c r="O990" i="17"/>
  <c r="N990" i="17"/>
  <c r="R989" i="17"/>
  <c r="Q989" i="17"/>
  <c r="P989" i="17"/>
  <c r="O989" i="17"/>
  <c r="N989" i="17"/>
  <c r="R988" i="17"/>
  <c r="Q988" i="17"/>
  <c r="P988" i="17"/>
  <c r="O988" i="17"/>
  <c r="N988" i="17"/>
  <c r="AI987" i="17"/>
  <c r="R987" i="17"/>
  <c r="R986" i="17"/>
  <c r="Q986" i="17"/>
  <c r="P986" i="17"/>
  <c r="O986" i="17"/>
  <c r="N986" i="17"/>
  <c r="R985" i="17"/>
  <c r="Q985" i="17"/>
  <c r="P985" i="17"/>
  <c r="O985" i="17"/>
  <c r="N985" i="17"/>
  <c r="R984" i="17"/>
  <c r="Q984" i="17"/>
  <c r="P984" i="17"/>
  <c r="O984" i="17"/>
  <c r="N984" i="17"/>
  <c r="R983" i="17"/>
  <c r="Q983" i="17"/>
  <c r="P983" i="17"/>
  <c r="O983" i="17"/>
  <c r="N983" i="17"/>
  <c r="R982" i="17"/>
  <c r="Q982" i="17"/>
  <c r="P982" i="17"/>
  <c r="O982" i="17"/>
  <c r="N982" i="17"/>
  <c r="R981" i="17"/>
  <c r="Q981" i="17"/>
  <c r="P981" i="17"/>
  <c r="O981" i="17"/>
  <c r="N981" i="17"/>
  <c r="R980" i="17"/>
  <c r="Q980" i="17"/>
  <c r="P980" i="17"/>
  <c r="O980" i="17"/>
  <c r="N980" i="17"/>
  <c r="R979" i="17"/>
  <c r="Q979" i="17"/>
  <c r="P979" i="17"/>
  <c r="O979" i="17"/>
  <c r="N979" i="17"/>
  <c r="R978" i="17"/>
  <c r="Q978" i="17"/>
  <c r="P978" i="17"/>
  <c r="O978" i="17"/>
  <c r="N978" i="17"/>
  <c r="R977" i="17"/>
  <c r="Q977" i="17"/>
  <c r="P977" i="17"/>
  <c r="O977" i="17"/>
  <c r="N977" i="17"/>
  <c r="R976" i="17"/>
  <c r="Q976" i="17"/>
  <c r="P976" i="17"/>
  <c r="O976" i="17"/>
  <c r="N976" i="17"/>
  <c r="R975" i="17"/>
  <c r="Q975" i="17"/>
  <c r="P975" i="17"/>
  <c r="O975" i="17"/>
  <c r="N975" i="17"/>
  <c r="R974" i="17"/>
  <c r="Q974" i="17"/>
  <c r="P974" i="17"/>
  <c r="O974" i="17"/>
  <c r="N974" i="17"/>
  <c r="R973" i="17"/>
  <c r="Q973" i="17"/>
  <c r="P973" i="17"/>
  <c r="O973" i="17"/>
  <c r="N973" i="17"/>
  <c r="R972" i="17"/>
  <c r="Q972" i="17"/>
  <c r="P972" i="17"/>
  <c r="O972" i="17"/>
  <c r="N972" i="17"/>
  <c r="R971" i="17"/>
  <c r="Q971" i="17"/>
  <c r="P971" i="17"/>
  <c r="O971" i="17"/>
  <c r="N971" i="17"/>
  <c r="R970" i="17"/>
  <c r="Q970" i="17"/>
  <c r="P970" i="17"/>
  <c r="O970" i="17"/>
  <c r="N970" i="17"/>
  <c r="R969" i="17"/>
  <c r="Q969" i="17"/>
  <c r="P969" i="17"/>
  <c r="O969" i="17"/>
  <c r="N969" i="17"/>
  <c r="R968" i="17"/>
  <c r="Q968" i="17"/>
  <c r="P968" i="17"/>
  <c r="O968" i="17"/>
  <c r="N968" i="17"/>
  <c r="R967" i="17"/>
  <c r="Q967" i="17"/>
  <c r="P967" i="17"/>
  <c r="O967" i="17"/>
  <c r="N967" i="17"/>
  <c r="R966" i="17"/>
  <c r="Q966" i="17"/>
  <c r="P966" i="17"/>
  <c r="O966" i="17"/>
  <c r="N966" i="17"/>
  <c r="R965" i="17"/>
  <c r="Q965" i="17"/>
  <c r="P965" i="17"/>
  <c r="O965" i="17"/>
  <c r="N965" i="17"/>
  <c r="R964" i="17"/>
  <c r="Q964" i="17"/>
  <c r="P964" i="17"/>
  <c r="O964" i="17"/>
  <c r="N964" i="17"/>
  <c r="R963" i="17"/>
  <c r="Q963" i="17"/>
  <c r="P963" i="17"/>
  <c r="O963" i="17"/>
  <c r="N963" i="17"/>
  <c r="R962" i="17"/>
  <c r="Q962" i="17"/>
  <c r="P962" i="17"/>
  <c r="O962" i="17"/>
  <c r="N962" i="17"/>
  <c r="R961" i="17"/>
  <c r="Q961" i="17"/>
  <c r="P961" i="17"/>
  <c r="O961" i="17"/>
  <c r="N961" i="17"/>
  <c r="R960" i="17"/>
  <c r="Q960" i="17"/>
  <c r="P960" i="17"/>
  <c r="O960" i="17"/>
  <c r="N960" i="17"/>
  <c r="AI959" i="17"/>
  <c r="R959" i="17"/>
  <c r="R958" i="17"/>
  <c r="Q958" i="17"/>
  <c r="P958" i="17"/>
  <c r="O958" i="17"/>
  <c r="N958" i="17"/>
  <c r="R957" i="17"/>
  <c r="Q957" i="17"/>
  <c r="P957" i="17"/>
  <c r="O957" i="17"/>
  <c r="N957" i="17"/>
  <c r="R956" i="17"/>
  <c r="Q956" i="17"/>
  <c r="P956" i="17"/>
  <c r="O956" i="17"/>
  <c r="N956" i="17"/>
  <c r="R954" i="17"/>
  <c r="Q954" i="17"/>
  <c r="P954" i="17"/>
  <c r="O954" i="17"/>
  <c r="N954" i="17"/>
  <c r="R952" i="17"/>
  <c r="Q952" i="17"/>
  <c r="P952" i="17"/>
  <c r="O952" i="17"/>
  <c r="N952" i="17"/>
  <c r="R945" i="17"/>
  <c r="Q945" i="17"/>
  <c r="P945" i="17"/>
  <c r="O945" i="17"/>
  <c r="N945" i="17"/>
  <c r="R951" i="17"/>
  <c r="Q951" i="17"/>
  <c r="P951" i="17"/>
  <c r="O951" i="17"/>
  <c r="N951" i="17"/>
  <c r="R950" i="17"/>
  <c r="Q950" i="17"/>
  <c r="P950" i="17"/>
  <c r="O950" i="17"/>
  <c r="N950" i="17"/>
  <c r="R949" i="17"/>
  <c r="Q949" i="17"/>
  <c r="P949" i="17"/>
  <c r="O949" i="17"/>
  <c r="N949" i="17"/>
  <c r="R948" i="17"/>
  <c r="Q948" i="17"/>
  <c r="P948" i="17"/>
  <c r="O948" i="17"/>
  <c r="N948" i="17"/>
  <c r="R947" i="17"/>
  <c r="Q947" i="17"/>
  <c r="P947" i="17"/>
  <c r="O947" i="17"/>
  <c r="N947" i="17"/>
  <c r="R946" i="17"/>
  <c r="Q946" i="17"/>
  <c r="P946" i="17"/>
  <c r="O946" i="17"/>
  <c r="N946" i="17"/>
  <c r="R939" i="17"/>
  <c r="Q939" i="17"/>
  <c r="P939" i="17"/>
  <c r="O939" i="17"/>
  <c r="N939" i="17"/>
  <c r="R938" i="17"/>
  <c r="Q938" i="17"/>
  <c r="P938" i="17"/>
  <c r="O938" i="17"/>
  <c r="N938" i="17"/>
  <c r="R943" i="17"/>
  <c r="Q943" i="17"/>
  <c r="P943" i="17"/>
  <c r="O943" i="17"/>
  <c r="N943" i="17"/>
  <c r="R942" i="17"/>
  <c r="Q942" i="17"/>
  <c r="P942" i="17"/>
  <c r="O942" i="17"/>
  <c r="N942" i="17"/>
  <c r="R941" i="17"/>
  <c r="Q941" i="17"/>
  <c r="P941" i="17"/>
  <c r="O941" i="17"/>
  <c r="N941" i="17"/>
  <c r="AI940" i="17"/>
  <c r="R940" i="17"/>
  <c r="R935" i="17"/>
  <c r="Q935" i="17"/>
  <c r="P935" i="17"/>
  <c r="O935" i="17"/>
  <c r="N935" i="17"/>
  <c r="R934" i="17"/>
  <c r="Q934" i="17"/>
  <c r="P934" i="17"/>
  <c r="O934" i="17"/>
  <c r="N934" i="17"/>
  <c r="R933" i="17"/>
  <c r="P933" i="17"/>
  <c r="O933" i="17"/>
  <c r="N933" i="17"/>
  <c r="R932" i="17"/>
  <c r="Q932" i="17"/>
  <c r="P932" i="17"/>
  <c r="O932" i="17"/>
  <c r="N932" i="17"/>
  <c r="R931" i="17"/>
  <c r="Q931" i="17"/>
  <c r="P931" i="17"/>
  <c r="O931" i="17"/>
  <c r="N931" i="17"/>
  <c r="R930" i="17"/>
  <c r="Q930" i="17"/>
  <c r="P930" i="17"/>
  <c r="O930" i="17"/>
  <c r="N930" i="17"/>
  <c r="R929" i="17"/>
  <c r="Q929" i="17"/>
  <c r="P929" i="17"/>
  <c r="O929" i="17"/>
  <c r="N929" i="17"/>
  <c r="R928" i="17"/>
  <c r="Q928" i="17"/>
  <c r="P928" i="17"/>
  <c r="O928" i="17"/>
  <c r="N928" i="17"/>
  <c r="R927" i="17"/>
  <c r="Q927" i="17"/>
  <c r="P927" i="17"/>
  <c r="O927" i="17"/>
  <c r="N927" i="17"/>
  <c r="R926" i="17"/>
  <c r="P926" i="17"/>
  <c r="O926" i="17"/>
  <c r="N926" i="17"/>
  <c r="R925" i="17"/>
  <c r="P925" i="17"/>
  <c r="O925" i="17"/>
  <c r="N925" i="17"/>
  <c r="R924" i="17"/>
  <c r="Q924" i="17"/>
  <c r="P924" i="17"/>
  <c r="O924" i="17"/>
  <c r="N924" i="17"/>
  <c r="R923" i="17"/>
  <c r="Q923" i="17"/>
  <c r="P923" i="17"/>
  <c r="O923" i="17"/>
  <c r="N923" i="17"/>
  <c r="AI922" i="17"/>
  <c r="R922" i="17"/>
  <c r="R921" i="17"/>
  <c r="P921" i="17"/>
  <c r="O921" i="17"/>
  <c r="N921" i="17"/>
  <c r="R920" i="17"/>
  <c r="Q920" i="17"/>
  <c r="P920" i="17"/>
  <c r="O920" i="17"/>
  <c r="N920" i="17"/>
  <c r="R919" i="17"/>
  <c r="Q919" i="17"/>
  <c r="P919" i="17"/>
  <c r="O919" i="17"/>
  <c r="N919" i="17"/>
  <c r="R918" i="17"/>
  <c r="Q918" i="17"/>
  <c r="P918" i="17"/>
  <c r="O918" i="17"/>
  <c r="N918" i="17"/>
  <c r="R917" i="17"/>
  <c r="P917" i="17"/>
  <c r="O917" i="17"/>
  <c r="N917" i="17"/>
  <c r="R916" i="17"/>
  <c r="Q916" i="17"/>
  <c r="P916" i="17"/>
  <c r="O916" i="17"/>
  <c r="N916" i="17"/>
  <c r="AI915" i="17"/>
  <c r="R915" i="17"/>
  <c r="R911" i="17"/>
  <c r="P911" i="17"/>
  <c r="O911" i="17"/>
  <c r="N911" i="17"/>
  <c r="R910" i="17"/>
  <c r="P910" i="17"/>
  <c r="O910" i="17"/>
  <c r="N910" i="17"/>
  <c r="R909" i="17"/>
  <c r="Q909" i="17"/>
  <c r="P909" i="17"/>
  <c r="O909" i="17"/>
  <c r="N909" i="17"/>
  <c r="R908" i="17"/>
  <c r="Q908" i="17"/>
  <c r="P908" i="17"/>
  <c r="O908" i="17"/>
  <c r="N908" i="17"/>
  <c r="R907" i="17"/>
  <c r="Q907" i="17"/>
  <c r="P907" i="17"/>
  <c r="O907" i="17"/>
  <c r="N907" i="17"/>
  <c r="R906" i="17"/>
  <c r="Q906" i="17"/>
  <c r="P906" i="17"/>
  <c r="O906" i="17"/>
  <c r="N906" i="17"/>
  <c r="R905" i="17"/>
  <c r="Q905" i="17"/>
  <c r="P905" i="17"/>
  <c r="O905" i="17"/>
  <c r="N905" i="17"/>
  <c r="AI904" i="17"/>
  <c r="R904" i="17"/>
  <c r="R903" i="17"/>
  <c r="P903" i="17"/>
  <c r="O903" i="17"/>
  <c r="N903" i="17"/>
  <c r="R902" i="17"/>
  <c r="P902" i="17"/>
  <c r="O902" i="17"/>
  <c r="N902" i="17"/>
  <c r="R901" i="17"/>
  <c r="P901" i="17"/>
  <c r="O901" i="17"/>
  <c r="N901" i="17"/>
  <c r="R900" i="17"/>
  <c r="Q900" i="17"/>
  <c r="P900" i="17"/>
  <c r="O900" i="17"/>
  <c r="N900" i="17"/>
  <c r="R899" i="17"/>
  <c r="Q899" i="17"/>
  <c r="P899" i="17"/>
  <c r="O899" i="17"/>
  <c r="N899" i="17"/>
  <c r="R898" i="17"/>
  <c r="Q898" i="17"/>
  <c r="P898" i="17"/>
  <c r="O898" i="17"/>
  <c r="N898" i="17"/>
  <c r="R897" i="17"/>
  <c r="Q897" i="17"/>
  <c r="P897" i="17"/>
  <c r="O897" i="17"/>
  <c r="N897" i="17"/>
  <c r="R896" i="17"/>
  <c r="Q896" i="17"/>
  <c r="P896" i="17"/>
  <c r="O896" i="17"/>
  <c r="N896" i="17"/>
  <c r="R895" i="17"/>
  <c r="Q895" i="17"/>
  <c r="P895" i="17"/>
  <c r="O895" i="17"/>
  <c r="N895" i="17"/>
  <c r="R894" i="17"/>
  <c r="Q894" i="17"/>
  <c r="P894" i="17"/>
  <c r="O894" i="17"/>
  <c r="N894" i="17"/>
  <c r="R893" i="17"/>
  <c r="Q893" i="17"/>
  <c r="P893" i="17"/>
  <c r="O893" i="17"/>
  <c r="N893" i="17"/>
  <c r="R892" i="17"/>
  <c r="Q892" i="17"/>
  <c r="P892" i="17"/>
  <c r="O892" i="17"/>
  <c r="N892" i="17"/>
  <c r="R891" i="17"/>
  <c r="Q891" i="17"/>
  <c r="P891" i="17"/>
  <c r="O891" i="17"/>
  <c r="N891" i="17"/>
  <c r="R890" i="17"/>
  <c r="Q890" i="17"/>
  <c r="P890" i="17"/>
  <c r="O890" i="17"/>
  <c r="N890" i="17"/>
  <c r="R889" i="17"/>
  <c r="Q889" i="17"/>
  <c r="P889" i="17"/>
  <c r="O889" i="17"/>
  <c r="N889" i="17"/>
  <c r="R888" i="17"/>
  <c r="Q888" i="17"/>
  <c r="P888" i="17"/>
  <c r="O888" i="17"/>
  <c r="N888" i="17"/>
  <c r="AI887" i="17"/>
  <c r="R887" i="17"/>
  <c r="R886" i="17"/>
  <c r="Q886" i="17"/>
  <c r="P886" i="17"/>
  <c r="O886" i="17"/>
  <c r="N886" i="17"/>
  <c r="R885" i="17"/>
  <c r="Q885" i="17"/>
  <c r="P885" i="17"/>
  <c r="O885" i="17"/>
  <c r="N885" i="17"/>
  <c r="R884" i="17"/>
  <c r="Q884" i="17"/>
  <c r="P884" i="17"/>
  <c r="O884" i="17"/>
  <c r="N884" i="17"/>
  <c r="R883" i="17"/>
  <c r="Q883" i="17"/>
  <c r="P883" i="17"/>
  <c r="O883" i="17"/>
  <c r="N883" i="17"/>
  <c r="R882" i="17"/>
  <c r="Q882" i="17"/>
  <c r="P882" i="17"/>
  <c r="O882" i="17"/>
  <c r="N882" i="17"/>
  <c r="R881" i="17"/>
  <c r="Q881" i="17"/>
  <c r="P881" i="17"/>
  <c r="O881" i="17"/>
  <c r="N881" i="17"/>
  <c r="R880" i="17"/>
  <c r="Q880" i="17"/>
  <c r="P880" i="17"/>
  <c r="O880" i="17"/>
  <c r="N880" i="17"/>
  <c r="R879" i="17"/>
  <c r="Q879" i="17"/>
  <c r="P879" i="17"/>
  <c r="O879" i="17"/>
  <c r="N879" i="17"/>
  <c r="R878" i="17"/>
  <c r="Q878" i="17"/>
  <c r="P878" i="17"/>
  <c r="O878" i="17"/>
  <c r="N878" i="17"/>
  <c r="R877" i="17"/>
  <c r="Q877" i="17"/>
  <c r="P877" i="17"/>
  <c r="O877" i="17"/>
  <c r="N877" i="17"/>
  <c r="R876" i="17"/>
  <c r="Q876" i="17"/>
  <c r="P876" i="17"/>
  <c r="O876" i="17"/>
  <c r="N876" i="17"/>
  <c r="R875" i="17"/>
  <c r="Q875" i="17"/>
  <c r="P875" i="17"/>
  <c r="O875" i="17"/>
  <c r="N875" i="17"/>
  <c r="R874" i="17"/>
  <c r="Q874" i="17"/>
  <c r="P874" i="17"/>
  <c r="O874" i="17"/>
  <c r="N874" i="17"/>
  <c r="R873" i="17"/>
  <c r="Q873" i="17"/>
  <c r="P873" i="17"/>
  <c r="O873" i="17"/>
  <c r="N873" i="17"/>
  <c r="R872" i="17"/>
  <c r="Q872" i="17"/>
  <c r="P872" i="17"/>
  <c r="O872" i="17"/>
  <c r="N872" i="17"/>
  <c r="AI871" i="17"/>
  <c r="R871" i="17"/>
  <c r="R870" i="17"/>
  <c r="Q870" i="17"/>
  <c r="P870" i="17"/>
  <c r="O870" i="17"/>
  <c r="N870" i="17"/>
  <c r="R869" i="17"/>
  <c r="Q869" i="17"/>
  <c r="P869" i="17"/>
  <c r="O869" i="17"/>
  <c r="N869" i="17"/>
  <c r="R868" i="17"/>
  <c r="Q868" i="17"/>
  <c r="P868" i="17"/>
  <c r="O868" i="17"/>
  <c r="N868" i="17"/>
  <c r="R867" i="17"/>
  <c r="Q867" i="17"/>
  <c r="P867" i="17"/>
  <c r="O867" i="17"/>
  <c r="N867" i="17"/>
  <c r="R866" i="17"/>
  <c r="Q866" i="17"/>
  <c r="P866" i="17"/>
  <c r="O866" i="17"/>
  <c r="N866" i="17"/>
  <c r="AI865" i="17"/>
  <c r="R865" i="17"/>
  <c r="R864" i="17"/>
  <c r="Q864" i="17"/>
  <c r="P864" i="17"/>
  <c r="O864" i="17"/>
  <c r="N864" i="17"/>
  <c r="AI863" i="17"/>
  <c r="R863" i="17"/>
  <c r="R862" i="17"/>
  <c r="Q862" i="17"/>
  <c r="P862" i="17"/>
  <c r="O862" i="17"/>
  <c r="N862" i="17"/>
  <c r="R861" i="17"/>
  <c r="Q861" i="17"/>
  <c r="P861" i="17"/>
  <c r="O861" i="17"/>
  <c r="N861" i="17"/>
  <c r="R860" i="17"/>
  <c r="Q860" i="17"/>
  <c r="P860" i="17"/>
  <c r="O860" i="17"/>
  <c r="N860" i="17"/>
  <c r="R859" i="17"/>
  <c r="Q859" i="17"/>
  <c r="P859" i="17"/>
  <c r="O859" i="17"/>
  <c r="N859" i="17"/>
  <c r="R858" i="17"/>
  <c r="Q858" i="17"/>
  <c r="P858" i="17"/>
  <c r="O858" i="17"/>
  <c r="N858" i="17"/>
  <c r="AI857" i="17"/>
  <c r="R857" i="17"/>
  <c r="R856" i="17"/>
  <c r="Q856" i="17"/>
  <c r="P856" i="17"/>
  <c r="O856" i="17"/>
  <c r="N856" i="17"/>
  <c r="AI853" i="17"/>
  <c r="R853" i="17"/>
  <c r="R852" i="17"/>
  <c r="Q852" i="17"/>
  <c r="P852" i="17"/>
  <c r="O852" i="17"/>
  <c r="N852" i="17"/>
  <c r="R851" i="17"/>
  <c r="Q851" i="17"/>
  <c r="P851" i="17"/>
  <c r="O851" i="17"/>
  <c r="N851" i="17"/>
  <c r="R850" i="17"/>
  <c r="Q850" i="17"/>
  <c r="P850" i="17"/>
  <c r="O850" i="17"/>
  <c r="N850" i="17"/>
  <c r="L850" i="17"/>
  <c r="R849" i="17"/>
  <c r="Q849" i="17"/>
  <c r="P849" i="17"/>
  <c r="O849" i="17"/>
  <c r="N849" i="17"/>
  <c r="R848" i="17"/>
  <c r="Q848" i="17"/>
  <c r="P848" i="17"/>
  <c r="O848" i="17"/>
  <c r="N848" i="17"/>
  <c r="R847" i="17"/>
  <c r="Q847" i="17"/>
  <c r="P847" i="17"/>
  <c r="O847" i="17"/>
  <c r="N847" i="17"/>
  <c r="R846" i="17"/>
  <c r="Q846" i="17"/>
  <c r="P846" i="17"/>
  <c r="O846" i="17"/>
  <c r="N846" i="17"/>
  <c r="R845" i="17"/>
  <c r="Q845" i="17"/>
  <c r="P845" i="17"/>
  <c r="O845" i="17"/>
  <c r="N845" i="17"/>
  <c r="R844" i="17"/>
  <c r="Q844" i="17"/>
  <c r="P844" i="17"/>
  <c r="O844" i="17"/>
  <c r="N844" i="17"/>
  <c r="R843" i="17"/>
  <c r="Q843" i="17"/>
  <c r="P843" i="17"/>
  <c r="O843" i="17"/>
  <c r="N843" i="17"/>
  <c r="R841" i="17"/>
  <c r="Q841" i="17"/>
  <c r="P841" i="17"/>
  <c r="O841" i="17"/>
  <c r="N841" i="17"/>
  <c r="R840" i="17"/>
  <c r="Q840" i="17"/>
  <c r="P840" i="17"/>
  <c r="O840" i="17"/>
  <c r="N840" i="17"/>
  <c r="R839" i="17"/>
  <c r="Q839" i="17"/>
  <c r="P839" i="17"/>
  <c r="O839" i="17"/>
  <c r="N839" i="17"/>
  <c r="R838" i="17"/>
  <c r="Q838" i="17"/>
  <c r="P838" i="17"/>
  <c r="O838" i="17"/>
  <c r="N838" i="17"/>
  <c r="R837" i="17"/>
  <c r="Q837" i="17"/>
  <c r="P837" i="17"/>
  <c r="O837" i="17"/>
  <c r="N837" i="17"/>
  <c r="R836" i="17"/>
  <c r="Q836" i="17"/>
  <c r="P836" i="17"/>
  <c r="O836" i="17"/>
  <c r="N836" i="17"/>
  <c r="AI835" i="17"/>
  <c r="R835" i="17"/>
  <c r="AI834" i="17"/>
  <c r="R833" i="17"/>
  <c r="Q833" i="17"/>
  <c r="P833" i="17"/>
  <c r="O833" i="17"/>
  <c r="N833" i="17"/>
  <c r="R832" i="17"/>
  <c r="Q832" i="17"/>
  <c r="P832" i="17"/>
  <c r="O832" i="17"/>
  <c r="N832" i="17"/>
  <c r="AI831" i="17"/>
  <c r="R831" i="17"/>
  <c r="R830" i="17"/>
  <c r="Q830" i="17"/>
  <c r="P830" i="17"/>
  <c r="O830" i="17"/>
  <c r="N830" i="17"/>
  <c r="AI829" i="17"/>
  <c r="R829" i="17"/>
  <c r="R828" i="17"/>
  <c r="Q828" i="17"/>
  <c r="P828" i="17"/>
  <c r="O828" i="17"/>
  <c r="N828" i="17"/>
  <c r="R827" i="17"/>
  <c r="Q827" i="17"/>
  <c r="P827" i="17"/>
  <c r="O827" i="17"/>
  <c r="N827" i="17"/>
  <c r="R826" i="17"/>
  <c r="Q826" i="17"/>
  <c r="P826" i="17"/>
  <c r="O826" i="17"/>
  <c r="N826" i="17"/>
  <c r="R825" i="17"/>
  <c r="Q825" i="17"/>
  <c r="P825" i="17"/>
  <c r="O825" i="17"/>
  <c r="N825" i="17"/>
  <c r="R824" i="17"/>
  <c r="Q824" i="17"/>
  <c r="P824" i="17"/>
  <c r="O824" i="17"/>
  <c r="N824" i="17"/>
  <c r="R823" i="17"/>
  <c r="Q823" i="17"/>
  <c r="P823" i="17"/>
  <c r="O823" i="17"/>
  <c r="N823" i="17"/>
  <c r="AI822" i="17"/>
  <c r="R822" i="17"/>
  <c r="AI821" i="17"/>
  <c r="R820" i="17"/>
  <c r="Q820" i="17"/>
  <c r="P820" i="17"/>
  <c r="O820" i="17"/>
  <c r="N820" i="17"/>
  <c r="L820" i="17"/>
  <c r="R819" i="17"/>
  <c r="Q819" i="17"/>
  <c r="P819" i="17"/>
  <c r="O819" i="17"/>
  <c r="N819" i="17"/>
  <c r="L819" i="17"/>
  <c r="AI818" i="17"/>
  <c r="R818" i="17"/>
  <c r="R817" i="17"/>
  <c r="Q817" i="17"/>
  <c r="P817" i="17"/>
  <c r="O817" i="17"/>
  <c r="N817" i="17"/>
  <c r="AI816" i="17"/>
  <c r="R816" i="17"/>
  <c r="R815" i="17"/>
  <c r="Q815" i="17"/>
  <c r="P815" i="17"/>
  <c r="O815" i="17"/>
  <c r="N815" i="17"/>
  <c r="R814" i="17"/>
  <c r="Q814" i="17"/>
  <c r="P814" i="17"/>
  <c r="O814" i="17"/>
  <c r="N814" i="17"/>
  <c r="R813" i="17"/>
  <c r="Q813" i="17"/>
  <c r="P813" i="17"/>
  <c r="O813" i="17"/>
  <c r="N813" i="17"/>
  <c r="R812" i="17"/>
  <c r="Q812" i="17"/>
  <c r="P812" i="17"/>
  <c r="O812" i="17"/>
  <c r="N812" i="17"/>
  <c r="AI811" i="17"/>
  <c r="R811" i="17"/>
  <c r="R810" i="17"/>
  <c r="Q810" i="17"/>
  <c r="P810" i="17"/>
  <c r="O810" i="17"/>
  <c r="N810" i="17"/>
  <c r="R809" i="17"/>
  <c r="P809" i="17"/>
  <c r="O809" i="17"/>
  <c r="N809" i="17"/>
  <c r="R808" i="17"/>
  <c r="Q808" i="17"/>
  <c r="P808" i="17"/>
  <c r="O808" i="17"/>
  <c r="N808" i="17"/>
  <c r="R807" i="17"/>
  <c r="Q807" i="17"/>
  <c r="P807" i="17"/>
  <c r="O807" i="17"/>
  <c r="N807" i="17"/>
  <c r="R806" i="17"/>
  <c r="Q806" i="17"/>
  <c r="P806" i="17"/>
  <c r="O806" i="17"/>
  <c r="N806" i="17"/>
  <c r="R805" i="17"/>
  <c r="Q805" i="17"/>
  <c r="P805" i="17"/>
  <c r="O805" i="17"/>
  <c r="N805" i="17"/>
  <c r="R804" i="17"/>
  <c r="Q804" i="17"/>
  <c r="P804" i="17"/>
  <c r="O804" i="17"/>
  <c r="N804" i="17"/>
  <c r="R803" i="17"/>
  <c r="Q803" i="17"/>
  <c r="P803" i="17"/>
  <c r="O803" i="17"/>
  <c r="N803" i="17"/>
  <c r="R802" i="17"/>
  <c r="Q802" i="17"/>
  <c r="P802" i="17"/>
  <c r="O802" i="17"/>
  <c r="N802" i="17"/>
  <c r="R801" i="17"/>
  <c r="Q801" i="17"/>
  <c r="P801" i="17"/>
  <c r="O801" i="17"/>
  <c r="N801" i="17"/>
  <c r="R800" i="17"/>
  <c r="Q800" i="17"/>
  <c r="P800" i="17"/>
  <c r="O800" i="17"/>
  <c r="N800" i="17"/>
  <c r="R799" i="17"/>
  <c r="Q799" i="17"/>
  <c r="P799" i="17"/>
  <c r="O799" i="17"/>
  <c r="N799" i="17"/>
  <c r="R798" i="17"/>
  <c r="Q798" i="17"/>
  <c r="P798" i="17"/>
  <c r="O798" i="17"/>
  <c r="N798" i="17"/>
  <c r="R797" i="17"/>
  <c r="Q797" i="17"/>
  <c r="P797" i="17"/>
  <c r="O797" i="17"/>
  <c r="N797" i="17"/>
  <c r="R796" i="17"/>
  <c r="Q796" i="17"/>
  <c r="P796" i="17"/>
  <c r="O796" i="17"/>
  <c r="N796" i="17"/>
  <c r="R795" i="17"/>
  <c r="Q795" i="17"/>
  <c r="P795" i="17"/>
  <c r="O795" i="17"/>
  <c r="N795" i="17"/>
  <c r="AI794" i="17"/>
  <c r="R794" i="17"/>
  <c r="R793" i="17"/>
  <c r="P793" i="17"/>
  <c r="O793" i="17"/>
  <c r="N793" i="17"/>
  <c r="R792" i="17"/>
  <c r="P792" i="17"/>
  <c r="O792" i="17"/>
  <c r="N792" i="17"/>
  <c r="R791" i="17"/>
  <c r="Q791" i="17"/>
  <c r="P791" i="17"/>
  <c r="O791" i="17"/>
  <c r="N791" i="17"/>
  <c r="R790" i="17"/>
  <c r="P790" i="17"/>
  <c r="O790" i="17"/>
  <c r="N790" i="17"/>
  <c r="R789" i="17"/>
  <c r="P789" i="17"/>
  <c r="O789" i="17"/>
  <c r="N789" i="17"/>
  <c r="R788" i="17"/>
  <c r="Q788" i="17"/>
  <c r="P788" i="17"/>
  <c r="O788" i="17"/>
  <c r="N788" i="17"/>
  <c r="R787" i="17"/>
  <c r="P787" i="17"/>
  <c r="O787" i="17"/>
  <c r="N787" i="17"/>
  <c r="R786" i="17"/>
  <c r="P786" i="17"/>
  <c r="O786" i="17"/>
  <c r="N786" i="17"/>
  <c r="R785" i="17"/>
  <c r="P785" i="17"/>
  <c r="O785" i="17"/>
  <c r="N785" i="17"/>
  <c r="AI784" i="17"/>
  <c r="R784" i="17"/>
  <c r="R783" i="17"/>
  <c r="Q783" i="17"/>
  <c r="P783" i="17"/>
  <c r="O783" i="17"/>
  <c r="N783" i="17"/>
  <c r="R782" i="17"/>
  <c r="Q782" i="17"/>
  <c r="P782" i="17"/>
  <c r="O782" i="17"/>
  <c r="N782" i="17"/>
  <c r="R781" i="17"/>
  <c r="Q781" i="17"/>
  <c r="P781" i="17"/>
  <c r="O781" i="17"/>
  <c r="N781" i="17"/>
  <c r="R780" i="17"/>
  <c r="Q780" i="17"/>
  <c r="P780" i="17"/>
  <c r="O780" i="17"/>
  <c r="N780" i="17"/>
  <c r="R779" i="17"/>
  <c r="Q779" i="17"/>
  <c r="P779" i="17"/>
  <c r="O779" i="17"/>
  <c r="N779" i="17"/>
  <c r="R778" i="17"/>
  <c r="Q778" i="17"/>
  <c r="P778" i="17"/>
  <c r="O778" i="17"/>
  <c r="N778" i="17"/>
  <c r="AI777" i="17"/>
  <c r="R777" i="17"/>
  <c r="R776" i="17"/>
  <c r="Q776" i="17"/>
  <c r="P776" i="17"/>
  <c r="O776" i="17"/>
  <c r="N776" i="17"/>
  <c r="R775" i="17"/>
  <c r="Q775" i="17"/>
  <c r="P775" i="17"/>
  <c r="O775" i="17"/>
  <c r="N775" i="17"/>
  <c r="R774" i="17"/>
  <c r="Q774" i="17"/>
  <c r="P774" i="17"/>
  <c r="O774" i="17"/>
  <c r="N774" i="17"/>
  <c r="AI773" i="17"/>
  <c r="R773" i="17"/>
  <c r="R772" i="17"/>
  <c r="Q772" i="17"/>
  <c r="P772" i="17"/>
  <c r="O772" i="17"/>
  <c r="N772" i="17"/>
  <c r="L772" i="17"/>
  <c r="R771" i="17"/>
  <c r="Q771" i="17"/>
  <c r="P771" i="17"/>
  <c r="O771" i="17"/>
  <c r="N771" i="17"/>
  <c r="L771" i="17"/>
  <c r="R770" i="17"/>
  <c r="Q770" i="17"/>
  <c r="P770" i="17"/>
  <c r="O770" i="17"/>
  <c r="N770" i="17"/>
  <c r="R769" i="17"/>
  <c r="Q769" i="17"/>
  <c r="P769" i="17"/>
  <c r="O769" i="17"/>
  <c r="N769" i="17"/>
  <c r="R768" i="17"/>
  <c r="Q768" i="17"/>
  <c r="P768" i="17"/>
  <c r="O768" i="17"/>
  <c r="N768" i="17"/>
  <c r="R767" i="17"/>
  <c r="Q767" i="17"/>
  <c r="P767" i="17"/>
  <c r="O767" i="17"/>
  <c r="N767" i="17"/>
  <c r="AI766" i="17"/>
  <c r="R766" i="17"/>
  <c r="R765" i="17"/>
  <c r="Q765" i="17"/>
  <c r="P765" i="17"/>
  <c r="O765" i="17"/>
  <c r="N765" i="17"/>
  <c r="R764" i="17"/>
  <c r="Q764" i="17"/>
  <c r="P764" i="17"/>
  <c r="O764" i="17"/>
  <c r="N764" i="17"/>
  <c r="R763" i="17"/>
  <c r="Q763" i="17"/>
  <c r="P763" i="17"/>
  <c r="O763" i="17"/>
  <c r="N763" i="17"/>
  <c r="AI762" i="17"/>
  <c r="R762" i="17"/>
  <c r="AI761" i="17"/>
  <c r="R754" i="17"/>
  <c r="Q754" i="17"/>
  <c r="P754" i="17"/>
  <c r="O754" i="17"/>
  <c r="N754" i="17"/>
  <c r="R753" i="17"/>
  <c r="Q753" i="17"/>
  <c r="P753" i="17"/>
  <c r="O753" i="17"/>
  <c r="N753" i="17"/>
  <c r="R752" i="17"/>
  <c r="Q752" i="17"/>
  <c r="P752" i="17"/>
  <c r="O752" i="17"/>
  <c r="N752" i="17"/>
  <c r="R751" i="17"/>
  <c r="Q751" i="17"/>
  <c r="P751" i="17"/>
  <c r="O751" i="17"/>
  <c r="N751" i="17"/>
  <c r="R750" i="17"/>
  <c r="Q750" i="17"/>
  <c r="P750" i="17"/>
  <c r="O750" i="17"/>
  <c r="N750" i="17"/>
  <c r="R749" i="17"/>
  <c r="Q749" i="17"/>
  <c r="P749" i="17"/>
  <c r="O749" i="17"/>
  <c r="N749" i="17"/>
  <c r="R748" i="17"/>
  <c r="Q748" i="17"/>
  <c r="P748" i="17"/>
  <c r="O748" i="17"/>
  <c r="N748" i="17"/>
  <c r="R747" i="17"/>
  <c r="Q747" i="17"/>
  <c r="P747" i="17"/>
  <c r="O747" i="17"/>
  <c r="N747" i="17"/>
  <c r="R746" i="17"/>
  <c r="Q746" i="17"/>
  <c r="P746" i="17"/>
  <c r="O746" i="17"/>
  <c r="N746" i="17"/>
  <c r="R738" i="17"/>
  <c r="Q738" i="17"/>
  <c r="P738" i="17"/>
  <c r="O738" i="17"/>
  <c r="N738" i="17"/>
  <c r="R737" i="17"/>
  <c r="Q737" i="17"/>
  <c r="P737" i="17"/>
  <c r="O737" i="17"/>
  <c r="N737" i="17"/>
  <c r="R736" i="17"/>
  <c r="Q736" i="17"/>
  <c r="P736" i="17"/>
  <c r="O736" i="17"/>
  <c r="N736" i="17"/>
  <c r="R735" i="17"/>
  <c r="Q735" i="17"/>
  <c r="P735" i="17"/>
  <c r="O735" i="17"/>
  <c r="N735" i="17"/>
  <c r="R734" i="17"/>
  <c r="Q734" i="17"/>
  <c r="P734" i="17"/>
  <c r="O734" i="17"/>
  <c r="N734" i="17"/>
  <c r="R733" i="17"/>
  <c r="Q733" i="17"/>
  <c r="P733" i="17"/>
  <c r="O733" i="17"/>
  <c r="N733" i="17"/>
  <c r="AI729" i="17"/>
  <c r="R729" i="17"/>
  <c r="R707" i="17"/>
  <c r="Q707" i="17"/>
  <c r="P707" i="17"/>
  <c r="O707" i="17"/>
  <c r="N707" i="17"/>
  <c r="R721" i="17"/>
  <c r="P721" i="17"/>
  <c r="O721" i="17"/>
  <c r="N721" i="17"/>
  <c r="R719" i="17"/>
  <c r="P719" i="17"/>
  <c r="O719" i="17"/>
  <c r="N719" i="17"/>
  <c r="R713" i="17"/>
  <c r="Q713" i="17"/>
  <c r="P713" i="17"/>
  <c r="O713" i="17"/>
  <c r="N713" i="17"/>
  <c r="R712" i="17"/>
  <c r="Q712" i="17"/>
  <c r="P712" i="17"/>
  <c r="O712" i="17"/>
  <c r="N712" i="17"/>
  <c r="R710" i="17"/>
  <c r="Q710" i="17"/>
  <c r="P710" i="17"/>
  <c r="O710" i="17"/>
  <c r="N710" i="17"/>
  <c r="R716" i="17"/>
  <c r="Q716" i="17"/>
  <c r="P716" i="17"/>
  <c r="O716" i="17"/>
  <c r="N716" i="17"/>
  <c r="R708" i="17"/>
  <c r="Q708" i="17"/>
  <c r="P708" i="17"/>
  <c r="O708" i="17"/>
  <c r="N708" i="17"/>
  <c r="R718" i="17"/>
  <c r="Q718" i="17"/>
  <c r="P718" i="17"/>
  <c r="O718" i="17"/>
  <c r="N718" i="17"/>
  <c r="R709" i="17"/>
  <c r="Q709" i="17"/>
  <c r="P709" i="17"/>
  <c r="O709" i="17"/>
  <c r="N709" i="17"/>
  <c r="R722" i="17"/>
  <c r="Q722" i="17"/>
  <c r="P722" i="17"/>
  <c r="O722" i="17"/>
  <c r="N722" i="17"/>
  <c r="R720" i="17"/>
  <c r="Q720" i="17"/>
  <c r="P720" i="17"/>
  <c r="O720" i="17"/>
  <c r="N720" i="17"/>
  <c r="R715" i="17"/>
  <c r="Q715" i="17"/>
  <c r="P715" i="17"/>
  <c r="O715" i="17"/>
  <c r="N715" i="17"/>
  <c r="R714" i="17"/>
  <c r="Q714" i="17"/>
  <c r="P714" i="17"/>
  <c r="O714" i="17"/>
  <c r="N714" i="17"/>
  <c r="R711" i="17"/>
  <c r="Q711" i="17"/>
  <c r="P711" i="17"/>
  <c r="O711" i="17"/>
  <c r="N711" i="17"/>
  <c r="R706" i="17"/>
  <c r="Q706" i="17"/>
  <c r="P706" i="17"/>
  <c r="O706" i="17"/>
  <c r="N706" i="17"/>
  <c r="R705" i="17"/>
  <c r="Q705" i="17"/>
  <c r="P705" i="17"/>
  <c r="O705" i="17"/>
  <c r="N705" i="17"/>
  <c r="R704" i="17"/>
  <c r="Q704" i="17"/>
  <c r="P704" i="17"/>
  <c r="O704" i="17"/>
  <c r="N704" i="17"/>
  <c r="R723" i="17"/>
  <c r="Q723" i="17"/>
  <c r="P723" i="17"/>
  <c r="O723" i="17"/>
  <c r="N723" i="17"/>
  <c r="R717" i="17"/>
  <c r="Q717" i="17"/>
  <c r="P717" i="17"/>
  <c r="O717" i="17"/>
  <c r="N717" i="17"/>
  <c r="R703" i="17"/>
  <c r="Q703" i="17"/>
  <c r="P703" i="17"/>
  <c r="O703" i="17"/>
  <c r="N703" i="17"/>
  <c r="R702" i="17"/>
  <c r="Q702" i="17"/>
  <c r="P702" i="17"/>
  <c r="O702" i="17"/>
  <c r="N702" i="17"/>
  <c r="AI696" i="17"/>
  <c r="R696" i="17"/>
  <c r="R695" i="17"/>
  <c r="P695" i="17"/>
  <c r="O695" i="17"/>
  <c r="N695" i="17"/>
  <c r="R694" i="17"/>
  <c r="Q694" i="17"/>
  <c r="P694" i="17"/>
  <c r="O694" i="17"/>
  <c r="N694" i="17"/>
  <c r="R693" i="17"/>
  <c r="Q693" i="17"/>
  <c r="P693" i="17"/>
  <c r="O693" i="17"/>
  <c r="N693" i="17"/>
  <c r="R692" i="17"/>
  <c r="Q692" i="17"/>
  <c r="P692" i="17"/>
  <c r="O692" i="17"/>
  <c r="N692" i="17"/>
  <c r="R691" i="17"/>
  <c r="Q691" i="17"/>
  <c r="P691" i="17"/>
  <c r="O691" i="17"/>
  <c r="N691" i="17"/>
  <c r="R690" i="17"/>
  <c r="Q690" i="17"/>
  <c r="P690" i="17"/>
  <c r="O690" i="17"/>
  <c r="N690" i="17"/>
  <c r="AI689" i="17"/>
  <c r="R689" i="17"/>
  <c r="R688" i="17"/>
  <c r="Q688" i="17"/>
  <c r="P688" i="17"/>
  <c r="O688" i="17"/>
  <c r="N688" i="17"/>
  <c r="L688" i="17"/>
  <c r="R687" i="17"/>
  <c r="Q687" i="17"/>
  <c r="P687" i="17"/>
  <c r="O687" i="17"/>
  <c r="N687" i="17"/>
  <c r="L687" i="17"/>
  <c r="R686" i="17"/>
  <c r="Q686" i="17"/>
  <c r="P686" i="17"/>
  <c r="O686" i="17"/>
  <c r="N686" i="17"/>
  <c r="L686" i="17"/>
  <c r="R685" i="17"/>
  <c r="Q685" i="17"/>
  <c r="P685" i="17"/>
  <c r="O685" i="17"/>
  <c r="N685" i="17"/>
  <c r="R684" i="17"/>
  <c r="Q684" i="17"/>
  <c r="P684" i="17"/>
  <c r="O684" i="17"/>
  <c r="N684" i="17"/>
  <c r="R683" i="17"/>
  <c r="Q683" i="17"/>
  <c r="P683" i="17"/>
  <c r="O683" i="17"/>
  <c r="N683" i="17"/>
  <c r="R682" i="17"/>
  <c r="Q682" i="17"/>
  <c r="P682" i="17"/>
  <c r="O682" i="17"/>
  <c r="N682" i="17"/>
  <c r="AI681" i="17"/>
  <c r="R681" i="17"/>
  <c r="R680" i="17"/>
  <c r="Q680" i="17"/>
  <c r="P680" i="17"/>
  <c r="O680" i="17"/>
  <c r="N680" i="17"/>
  <c r="R679" i="17"/>
  <c r="Q679" i="17"/>
  <c r="P679" i="17"/>
  <c r="O679" i="17"/>
  <c r="N679" i="17"/>
  <c r="R678" i="17"/>
  <c r="Q678" i="17"/>
  <c r="P678" i="17"/>
  <c r="O678" i="17"/>
  <c r="N678" i="17"/>
  <c r="R677" i="17"/>
  <c r="Q677" i="17"/>
  <c r="P677" i="17"/>
  <c r="O677" i="17"/>
  <c r="N677" i="17"/>
  <c r="R676" i="17"/>
  <c r="Q676" i="17"/>
  <c r="P676" i="17"/>
  <c r="O676" i="17"/>
  <c r="N676" i="17"/>
  <c r="R675" i="17"/>
  <c r="Q675" i="17"/>
  <c r="P675" i="17"/>
  <c r="O675" i="17"/>
  <c r="N675" i="17"/>
  <c r="R674" i="17"/>
  <c r="Q674" i="17"/>
  <c r="P674" i="17"/>
  <c r="O674" i="17"/>
  <c r="N674" i="17"/>
  <c r="R673" i="17"/>
  <c r="Q673" i="17"/>
  <c r="P673" i="17"/>
  <c r="O673" i="17"/>
  <c r="N673" i="17"/>
  <c r="R672" i="17"/>
  <c r="Q672" i="17"/>
  <c r="P672" i="17"/>
  <c r="O672" i="17"/>
  <c r="N672" i="17"/>
  <c r="R671" i="17"/>
  <c r="Q671" i="17"/>
  <c r="P671" i="17"/>
  <c r="O671" i="17"/>
  <c r="N671" i="17"/>
  <c r="R670" i="17"/>
  <c r="Q670" i="17"/>
  <c r="P670" i="17"/>
  <c r="O670" i="17"/>
  <c r="N670" i="17"/>
  <c r="R669" i="17"/>
  <c r="Q669" i="17"/>
  <c r="P669" i="17"/>
  <c r="O669" i="17"/>
  <c r="N669" i="17"/>
  <c r="R668" i="17"/>
  <c r="Q668" i="17"/>
  <c r="P668" i="17"/>
  <c r="O668" i="17"/>
  <c r="N668" i="17"/>
  <c r="AI667" i="17"/>
  <c r="R667" i="17"/>
  <c r="AI666" i="17"/>
  <c r="R665" i="17"/>
  <c r="Q665" i="17"/>
  <c r="P665" i="17"/>
  <c r="O665" i="17"/>
  <c r="N665" i="17"/>
  <c r="R664" i="17"/>
  <c r="Q664" i="17"/>
  <c r="P664" i="17"/>
  <c r="O664" i="17"/>
  <c r="N664" i="17"/>
  <c r="R663" i="17"/>
  <c r="Q663" i="17"/>
  <c r="P663" i="17"/>
  <c r="O663" i="17"/>
  <c r="N663" i="17"/>
  <c r="R662" i="17"/>
  <c r="Q662" i="17"/>
  <c r="P662" i="17"/>
  <c r="O662" i="17"/>
  <c r="N662" i="17"/>
  <c r="R661" i="17"/>
  <c r="Q661" i="17"/>
  <c r="P661" i="17"/>
  <c r="O661" i="17"/>
  <c r="N661" i="17"/>
  <c r="AI660" i="17"/>
  <c r="R660" i="17"/>
  <c r="R659" i="17"/>
  <c r="Q659" i="17"/>
  <c r="P659" i="17"/>
  <c r="O659" i="17"/>
  <c r="N659" i="17"/>
  <c r="AI658" i="17"/>
  <c r="R658" i="17"/>
  <c r="R657" i="17"/>
  <c r="Q657" i="17"/>
  <c r="P657" i="17"/>
  <c r="O657" i="17"/>
  <c r="N657" i="17"/>
  <c r="R656" i="17"/>
  <c r="Q656" i="17"/>
  <c r="P656" i="17"/>
  <c r="O656" i="17"/>
  <c r="N656" i="17"/>
  <c r="R655" i="17"/>
  <c r="Q655" i="17"/>
  <c r="P655" i="17"/>
  <c r="O655" i="17"/>
  <c r="N655" i="17"/>
  <c r="R654" i="17"/>
  <c r="Q654" i="17"/>
  <c r="P654" i="17"/>
  <c r="O654" i="17"/>
  <c r="N654" i="17"/>
  <c r="R653" i="17"/>
  <c r="Q653" i="17"/>
  <c r="P653" i="17"/>
  <c r="O653" i="17"/>
  <c r="N653" i="17"/>
  <c r="R652" i="17"/>
  <c r="Q652" i="17"/>
  <c r="P652" i="17"/>
  <c r="O652" i="17"/>
  <c r="N652" i="17"/>
  <c r="R651" i="17"/>
  <c r="Q651" i="17"/>
  <c r="P651" i="17"/>
  <c r="O651" i="17"/>
  <c r="N651" i="17"/>
  <c r="R650" i="17"/>
  <c r="Q650" i="17"/>
  <c r="P650" i="17"/>
  <c r="O650" i="17"/>
  <c r="N650" i="17"/>
  <c r="AI649" i="17"/>
  <c r="R649" i="17"/>
  <c r="R648" i="17"/>
  <c r="Q648" i="17"/>
  <c r="P648" i="17"/>
  <c r="O648" i="17"/>
  <c r="N648" i="17"/>
  <c r="R647" i="17"/>
  <c r="Q647" i="17"/>
  <c r="P647" i="17"/>
  <c r="O647" i="17"/>
  <c r="N647" i="17"/>
  <c r="AI646" i="17"/>
  <c r="R646" i="17"/>
  <c r="R625" i="17"/>
  <c r="Q625" i="17"/>
  <c r="P625" i="17"/>
  <c r="O625" i="17"/>
  <c r="N625" i="17"/>
  <c r="R624" i="17"/>
  <c r="Q624" i="17"/>
  <c r="P624" i="17"/>
  <c r="O624" i="17"/>
  <c r="N624" i="17"/>
  <c r="R623" i="17"/>
  <c r="Q623" i="17"/>
  <c r="P623" i="17"/>
  <c r="O623" i="17"/>
  <c r="N623" i="17"/>
  <c r="R622" i="17"/>
  <c r="Q622" i="17"/>
  <c r="P622" i="17"/>
  <c r="O622" i="17"/>
  <c r="N622" i="17"/>
  <c r="AI621" i="17"/>
  <c r="R621" i="17"/>
  <c r="R620" i="17"/>
  <c r="Q620" i="17"/>
  <c r="P620" i="17"/>
  <c r="O620" i="17"/>
  <c r="N620" i="17"/>
  <c r="R619" i="17"/>
  <c r="Q619" i="17"/>
  <c r="P619" i="17"/>
  <c r="O619" i="17"/>
  <c r="N619" i="17"/>
  <c r="AI618" i="17"/>
  <c r="R618" i="17"/>
  <c r="R617" i="17"/>
  <c r="Q617" i="17"/>
  <c r="P617" i="17"/>
  <c r="O617" i="17"/>
  <c r="N617" i="17"/>
  <c r="R616" i="17"/>
  <c r="Q616" i="17"/>
  <c r="P616" i="17"/>
  <c r="O616" i="17"/>
  <c r="N616" i="17"/>
  <c r="R615" i="17"/>
  <c r="Q615" i="17"/>
  <c r="P615" i="17"/>
  <c r="O615" i="17"/>
  <c r="N615" i="17"/>
  <c r="AI614" i="17"/>
  <c r="R614" i="17"/>
  <c r="R613" i="17"/>
  <c r="Q613" i="17"/>
  <c r="P613" i="17"/>
  <c r="O613" i="17"/>
  <c r="N613" i="17"/>
  <c r="R612" i="17"/>
  <c r="Q612" i="17"/>
  <c r="P612" i="17"/>
  <c r="O612" i="17"/>
  <c r="N612" i="17"/>
  <c r="AI611" i="17"/>
  <c r="R611" i="17"/>
  <c r="R610" i="17"/>
  <c r="Q610" i="17"/>
  <c r="P610" i="17"/>
  <c r="O610" i="17"/>
  <c r="N610" i="17"/>
  <c r="L610" i="17"/>
  <c r="R609" i="17"/>
  <c r="Q609" i="17"/>
  <c r="P609" i="17"/>
  <c r="O609" i="17"/>
  <c r="N609" i="17"/>
  <c r="R608" i="17"/>
  <c r="Q608" i="17"/>
  <c r="P608" i="17"/>
  <c r="O608" i="17"/>
  <c r="N608" i="17"/>
  <c r="R607" i="17"/>
  <c r="Q607" i="17"/>
  <c r="P607" i="17"/>
  <c r="O607" i="17"/>
  <c r="N607" i="17"/>
  <c r="R606" i="17"/>
  <c r="Q606" i="17"/>
  <c r="P606" i="17"/>
  <c r="O606" i="17"/>
  <c r="N606" i="17"/>
  <c r="R605" i="17"/>
  <c r="Q605" i="17"/>
  <c r="P605" i="17"/>
  <c r="O605" i="17"/>
  <c r="N605" i="17"/>
  <c r="R604" i="17"/>
  <c r="Q604" i="17"/>
  <c r="P604" i="17"/>
  <c r="O604" i="17"/>
  <c r="N604" i="17"/>
  <c r="R603" i="17"/>
  <c r="Q603" i="17"/>
  <c r="P603" i="17"/>
  <c r="O603" i="17"/>
  <c r="N603" i="17"/>
  <c r="R602" i="17"/>
  <c r="Q602" i="17"/>
  <c r="P602" i="17"/>
  <c r="O602" i="17"/>
  <c r="N602" i="17"/>
  <c r="R601" i="17"/>
  <c r="Q601" i="17"/>
  <c r="P601" i="17"/>
  <c r="O601" i="17"/>
  <c r="N601" i="17"/>
  <c r="R600" i="17"/>
  <c r="Q600" i="17"/>
  <c r="P600" i="17"/>
  <c r="O600" i="17"/>
  <c r="N600" i="17"/>
  <c r="R599" i="17"/>
  <c r="Q599" i="17"/>
  <c r="P599" i="17"/>
  <c r="O599" i="17"/>
  <c r="N599" i="17"/>
  <c r="R598" i="17"/>
  <c r="Q598" i="17"/>
  <c r="P598" i="17"/>
  <c r="O598" i="17"/>
  <c r="N598" i="17"/>
  <c r="R597" i="17"/>
  <c r="Q597" i="17"/>
  <c r="P597" i="17"/>
  <c r="O597" i="17"/>
  <c r="N597" i="17"/>
  <c r="R596" i="17"/>
  <c r="Q596" i="17"/>
  <c r="P596" i="17"/>
  <c r="O596" i="17"/>
  <c r="N596" i="17"/>
  <c r="AI595" i="17"/>
  <c r="R595" i="17"/>
  <c r="R594" i="17"/>
  <c r="Q594" i="17"/>
  <c r="P594" i="17"/>
  <c r="O594" i="17"/>
  <c r="N594" i="17"/>
  <c r="R593" i="17"/>
  <c r="Q593" i="17"/>
  <c r="P593" i="17"/>
  <c r="O593" i="17"/>
  <c r="N593" i="17"/>
  <c r="R592" i="17"/>
  <c r="Q592" i="17"/>
  <c r="P592" i="17"/>
  <c r="O592" i="17"/>
  <c r="N592" i="17"/>
  <c r="R591" i="17"/>
  <c r="Q591" i="17"/>
  <c r="P591" i="17"/>
  <c r="O591" i="17"/>
  <c r="N591" i="17"/>
  <c r="R590" i="17"/>
  <c r="Q590" i="17"/>
  <c r="P590" i="17"/>
  <c r="O590" i="17"/>
  <c r="N590" i="17"/>
  <c r="R589" i="17"/>
  <c r="Q589" i="17"/>
  <c r="P589" i="17"/>
  <c r="O589" i="17"/>
  <c r="N589" i="17"/>
  <c r="R588" i="17"/>
  <c r="Q588" i="17"/>
  <c r="P588" i="17"/>
  <c r="O588" i="17"/>
  <c r="N588" i="17"/>
  <c r="R587" i="17"/>
  <c r="Q587" i="17"/>
  <c r="P587" i="17"/>
  <c r="O587" i="17"/>
  <c r="N587" i="17"/>
  <c r="R586" i="17"/>
  <c r="Q586" i="17"/>
  <c r="P586" i="17"/>
  <c r="O586" i="17"/>
  <c r="N586" i="17"/>
  <c r="R585" i="17"/>
  <c r="Q585" i="17"/>
  <c r="P585" i="17"/>
  <c r="O585" i="17"/>
  <c r="N585" i="17"/>
  <c r="R584" i="17"/>
  <c r="Q584" i="17"/>
  <c r="P584" i="17"/>
  <c r="O584" i="17"/>
  <c r="N584" i="17"/>
  <c r="AI583" i="17"/>
  <c r="R583" i="17"/>
  <c r="R582" i="17"/>
  <c r="Q582" i="17"/>
  <c r="P582" i="17"/>
  <c r="O582" i="17"/>
  <c r="N582" i="17"/>
  <c r="L582" i="17"/>
  <c r="R581" i="17"/>
  <c r="Q581" i="17"/>
  <c r="P581" i="17"/>
  <c r="O581" i="17"/>
  <c r="N581" i="17"/>
  <c r="R580" i="17"/>
  <c r="Q580" i="17"/>
  <c r="P580" i="17"/>
  <c r="O580" i="17"/>
  <c r="N580" i="17"/>
  <c r="R579" i="17"/>
  <c r="Q579" i="17"/>
  <c r="P579" i="17"/>
  <c r="O579" i="17"/>
  <c r="N579" i="17"/>
  <c r="R578" i="17"/>
  <c r="Q578" i="17"/>
  <c r="P578" i="17"/>
  <c r="O578" i="17"/>
  <c r="N578" i="17"/>
  <c r="AI577" i="17"/>
  <c r="R577" i="17"/>
  <c r="AI576" i="17"/>
  <c r="R575" i="17"/>
  <c r="Q575" i="17"/>
  <c r="P575" i="17"/>
  <c r="O575" i="17"/>
  <c r="N575" i="17"/>
  <c r="AI574" i="17"/>
  <c r="R574" i="17"/>
  <c r="R573" i="17"/>
  <c r="P573" i="17"/>
  <c r="O573" i="17"/>
  <c r="N573" i="17"/>
  <c r="R572" i="17"/>
  <c r="P572" i="17"/>
  <c r="O572" i="17"/>
  <c r="N572" i="17"/>
  <c r="R571" i="17"/>
  <c r="P571" i="17"/>
  <c r="O571" i="17"/>
  <c r="N571" i="17"/>
  <c r="AI570" i="17"/>
  <c r="R570" i="17"/>
  <c r="R569" i="17"/>
  <c r="Q569" i="17"/>
  <c r="P569" i="17"/>
  <c r="O569" i="17"/>
  <c r="N569" i="17"/>
  <c r="L569" i="17"/>
  <c r="R568" i="17"/>
  <c r="Q568" i="17"/>
  <c r="P568" i="17"/>
  <c r="O568" i="17"/>
  <c r="N568" i="17"/>
  <c r="R567" i="17"/>
  <c r="Q567" i="17"/>
  <c r="P567" i="17"/>
  <c r="O567" i="17"/>
  <c r="N567" i="17"/>
  <c r="AI566" i="17"/>
  <c r="R566" i="17"/>
  <c r="R565" i="17"/>
  <c r="P565" i="17"/>
  <c r="O565" i="17"/>
  <c r="N565" i="17"/>
  <c r="R564" i="17"/>
  <c r="Q564" i="17"/>
  <c r="P564" i="17"/>
  <c r="O564" i="17"/>
  <c r="N564" i="17"/>
  <c r="R563" i="17"/>
  <c r="Q563" i="17"/>
  <c r="P563" i="17"/>
  <c r="O563" i="17"/>
  <c r="N563" i="17"/>
  <c r="AI562" i="17"/>
  <c r="R562" i="17"/>
  <c r="R561" i="17"/>
  <c r="Q561" i="17"/>
  <c r="P561" i="17"/>
  <c r="O561" i="17"/>
  <c r="N561" i="17"/>
  <c r="R560" i="17"/>
  <c r="Q560" i="17"/>
  <c r="P560" i="17"/>
  <c r="O560" i="17"/>
  <c r="N560" i="17"/>
  <c r="R559" i="17"/>
  <c r="Q559" i="17"/>
  <c r="P559" i="17"/>
  <c r="O559" i="17"/>
  <c r="N559" i="17"/>
  <c r="R558" i="17"/>
  <c r="Q558" i="17"/>
  <c r="P558" i="17"/>
  <c r="O558" i="17"/>
  <c r="N558" i="17"/>
  <c r="R557" i="17"/>
  <c r="Q557" i="17"/>
  <c r="P557" i="17"/>
  <c r="O557" i="17"/>
  <c r="N557" i="17"/>
  <c r="AI556" i="17"/>
  <c r="R556" i="17"/>
  <c r="R555" i="17"/>
  <c r="Q555" i="17"/>
  <c r="P555" i="17"/>
  <c r="O555" i="17"/>
  <c r="N555" i="17"/>
  <c r="R554" i="17"/>
  <c r="Q554" i="17"/>
  <c r="P554" i="17"/>
  <c r="O554" i="17"/>
  <c r="N554" i="17"/>
  <c r="R553" i="17"/>
  <c r="Q553" i="17"/>
  <c r="P553" i="17"/>
  <c r="O553" i="17"/>
  <c r="N553" i="17"/>
  <c r="R552" i="17"/>
  <c r="Q552" i="17"/>
  <c r="P552" i="17"/>
  <c r="O552" i="17"/>
  <c r="N552" i="17"/>
  <c r="R551" i="17"/>
  <c r="Q551" i="17"/>
  <c r="P551" i="17"/>
  <c r="O551" i="17"/>
  <c r="N551" i="17"/>
  <c r="R550" i="17"/>
  <c r="Q550" i="17"/>
  <c r="P550" i="17"/>
  <c r="O550" i="17"/>
  <c r="N550" i="17"/>
  <c r="R549" i="17"/>
  <c r="Q549" i="17"/>
  <c r="P549" i="17"/>
  <c r="O549" i="17"/>
  <c r="N549" i="17"/>
  <c r="R548" i="17"/>
  <c r="Q548" i="17"/>
  <c r="P548" i="17"/>
  <c r="O548" i="17"/>
  <c r="N548" i="17"/>
  <c r="R547" i="17"/>
  <c r="Q547" i="17"/>
  <c r="P547" i="17"/>
  <c r="O547" i="17"/>
  <c r="N547" i="17"/>
  <c r="AI546" i="17"/>
  <c r="R546" i="17"/>
  <c r="R545" i="17"/>
  <c r="Q545" i="17"/>
  <c r="P545" i="17"/>
  <c r="O545" i="17"/>
  <c r="N545" i="17"/>
  <c r="R544" i="17"/>
  <c r="Q544" i="17"/>
  <c r="P544" i="17"/>
  <c r="O544" i="17"/>
  <c r="N544" i="17"/>
  <c r="R543" i="17"/>
  <c r="Q543" i="17"/>
  <c r="P543" i="17"/>
  <c r="O543" i="17"/>
  <c r="N543" i="17"/>
  <c r="AI542" i="17"/>
  <c r="R542" i="17"/>
  <c r="R539" i="17"/>
  <c r="Q539" i="17"/>
  <c r="P539" i="17"/>
  <c r="O539" i="17"/>
  <c r="N539" i="17"/>
  <c r="R538" i="17"/>
  <c r="Q538" i="17"/>
  <c r="P538" i="17"/>
  <c r="O538" i="17"/>
  <c r="N538" i="17"/>
  <c r="R537" i="17"/>
  <c r="Q537" i="17"/>
  <c r="P537" i="17"/>
  <c r="O537" i="17"/>
  <c r="N537" i="17"/>
  <c r="R536" i="17"/>
  <c r="Q536" i="17"/>
  <c r="P536" i="17"/>
  <c r="O536" i="17"/>
  <c r="N536" i="17"/>
  <c r="AI535" i="17"/>
  <c r="R535" i="17"/>
  <c r="R534" i="17"/>
  <c r="Q534" i="17"/>
  <c r="P534" i="17"/>
  <c r="O534" i="17"/>
  <c r="N534" i="17"/>
  <c r="AI533" i="17"/>
  <c r="R533" i="17"/>
  <c r="R532" i="17"/>
  <c r="Q532" i="17"/>
  <c r="P532" i="17"/>
  <c r="O532" i="17"/>
  <c r="N532" i="17"/>
  <c r="R531" i="17"/>
  <c r="Q531" i="17"/>
  <c r="P531" i="17"/>
  <c r="O531" i="17"/>
  <c r="N531" i="17"/>
  <c r="R530" i="17"/>
  <c r="Q530" i="17"/>
  <c r="P530" i="17"/>
  <c r="O530" i="17"/>
  <c r="N530" i="17"/>
  <c r="R529" i="17"/>
  <c r="Q529" i="17"/>
  <c r="P529" i="17"/>
  <c r="O529" i="17"/>
  <c r="N529" i="17"/>
  <c r="R528" i="17"/>
  <c r="Q528" i="17"/>
  <c r="P528" i="17"/>
  <c r="O528" i="17"/>
  <c r="N528" i="17"/>
  <c r="R527" i="17"/>
  <c r="Q527" i="17"/>
  <c r="P527" i="17"/>
  <c r="O527" i="17"/>
  <c r="N527" i="17"/>
  <c r="R526" i="17"/>
  <c r="Q526" i="17"/>
  <c r="P526" i="17"/>
  <c r="O526" i="17"/>
  <c r="N526" i="17"/>
  <c r="R525" i="17"/>
  <c r="Q525" i="17"/>
  <c r="P525" i="17"/>
  <c r="O525" i="17"/>
  <c r="N525" i="17"/>
  <c r="R524" i="17"/>
  <c r="Q524" i="17"/>
  <c r="P524" i="17"/>
  <c r="O524" i="17"/>
  <c r="N524" i="17"/>
  <c r="AI523" i="17"/>
  <c r="R523" i="17"/>
  <c r="R522" i="17"/>
  <c r="P522" i="17"/>
  <c r="O522" i="17"/>
  <c r="N522" i="17"/>
  <c r="R521" i="17"/>
  <c r="P521" i="17"/>
  <c r="O521" i="17"/>
  <c r="N521" i="17"/>
  <c r="R520" i="17"/>
  <c r="Q520" i="17"/>
  <c r="P520" i="17"/>
  <c r="O520" i="17"/>
  <c r="N520" i="17"/>
  <c r="R519" i="17"/>
  <c r="Q519" i="17"/>
  <c r="P519" i="17"/>
  <c r="O519" i="17"/>
  <c r="N519" i="17"/>
  <c r="R518" i="17"/>
  <c r="Q518" i="17"/>
  <c r="P518" i="17"/>
  <c r="O518" i="17"/>
  <c r="N518" i="17"/>
  <c r="R517" i="17"/>
  <c r="Q517" i="17"/>
  <c r="P517" i="17"/>
  <c r="O517" i="17"/>
  <c r="N517" i="17"/>
  <c r="R516" i="17"/>
  <c r="Q516" i="17"/>
  <c r="P516" i="17"/>
  <c r="O516" i="17"/>
  <c r="N516" i="17"/>
  <c r="R515" i="17"/>
  <c r="Q515" i="17"/>
  <c r="P515" i="17"/>
  <c r="O515" i="17"/>
  <c r="N515" i="17"/>
  <c r="R514" i="17"/>
  <c r="Q514" i="17"/>
  <c r="P514" i="17"/>
  <c r="O514" i="17"/>
  <c r="N514" i="17"/>
  <c r="R513" i="17"/>
  <c r="Q513" i="17"/>
  <c r="P513" i="17"/>
  <c r="O513" i="17"/>
  <c r="N513" i="17"/>
  <c r="AI512" i="17"/>
  <c r="R512" i="17"/>
  <c r="R511" i="17"/>
  <c r="Q511" i="17"/>
  <c r="P511" i="17"/>
  <c r="O511" i="17"/>
  <c r="N511" i="17"/>
  <c r="R510" i="17"/>
  <c r="Q510" i="17"/>
  <c r="P510" i="17"/>
  <c r="O510" i="17"/>
  <c r="N510" i="17"/>
  <c r="R509" i="17"/>
  <c r="Q509" i="17"/>
  <c r="P509" i="17"/>
  <c r="O509" i="17"/>
  <c r="N509" i="17"/>
  <c r="R508" i="17"/>
  <c r="Q508" i="17"/>
  <c r="P508" i="17"/>
  <c r="O508" i="17"/>
  <c r="N508" i="17"/>
  <c r="R507" i="17"/>
  <c r="Q507" i="17"/>
  <c r="P507" i="17"/>
  <c r="O507" i="17"/>
  <c r="N507" i="17"/>
  <c r="R506" i="17"/>
  <c r="Q506" i="17"/>
  <c r="P506" i="17"/>
  <c r="O506" i="17"/>
  <c r="N506" i="17"/>
  <c r="R505" i="17"/>
  <c r="Q505" i="17"/>
  <c r="P505" i="17"/>
  <c r="O505" i="17"/>
  <c r="N505" i="17"/>
  <c r="R504" i="17"/>
  <c r="Q504" i="17"/>
  <c r="P504" i="17"/>
  <c r="O504" i="17"/>
  <c r="N504" i="17"/>
  <c r="R503" i="17"/>
  <c r="Q503" i="17"/>
  <c r="P503" i="17"/>
  <c r="O503" i="17"/>
  <c r="N503" i="17"/>
  <c r="AI502" i="17"/>
  <c r="R502" i="17"/>
  <c r="R501" i="17"/>
  <c r="Q501" i="17"/>
  <c r="P501" i="17"/>
  <c r="O501" i="17"/>
  <c r="N501" i="17"/>
  <c r="R500" i="17"/>
  <c r="Q500" i="17"/>
  <c r="P500" i="17"/>
  <c r="O500" i="17"/>
  <c r="N500" i="17"/>
  <c r="R499" i="17"/>
  <c r="Q499" i="17"/>
  <c r="P499" i="17"/>
  <c r="O499" i="17"/>
  <c r="N499" i="17"/>
  <c r="R498" i="17"/>
  <c r="Q498" i="17"/>
  <c r="P498" i="17"/>
  <c r="O498" i="17"/>
  <c r="N498" i="17"/>
  <c r="R497" i="17"/>
  <c r="Q497" i="17"/>
  <c r="P497" i="17"/>
  <c r="O497" i="17"/>
  <c r="N497" i="17"/>
  <c r="R496" i="17"/>
  <c r="Q496" i="17"/>
  <c r="P496" i="17"/>
  <c r="O496" i="17"/>
  <c r="N496" i="17"/>
  <c r="R494" i="17"/>
  <c r="Q494" i="17"/>
  <c r="P494" i="17"/>
  <c r="O494" i="17"/>
  <c r="N494" i="17"/>
  <c r="R495" i="17"/>
  <c r="Q495" i="17"/>
  <c r="P495" i="17"/>
  <c r="O495" i="17"/>
  <c r="N495" i="17"/>
  <c r="AI493" i="17"/>
  <c r="R493" i="17"/>
  <c r="R492" i="17"/>
  <c r="Q492" i="17"/>
  <c r="P492" i="17"/>
  <c r="O492" i="17"/>
  <c r="N492" i="17"/>
  <c r="R491" i="17"/>
  <c r="Q491" i="17"/>
  <c r="P491" i="17"/>
  <c r="O491" i="17"/>
  <c r="N491" i="17"/>
  <c r="AI490" i="17"/>
  <c r="R490" i="17"/>
  <c r="R489" i="17"/>
  <c r="Q489" i="17"/>
  <c r="P489" i="17"/>
  <c r="O489" i="17"/>
  <c r="N489" i="17"/>
  <c r="L489" i="17"/>
  <c r="R488" i="17"/>
  <c r="Q488" i="17"/>
  <c r="P488" i="17"/>
  <c r="O488" i="17"/>
  <c r="N488" i="17"/>
  <c r="R487" i="17"/>
  <c r="Q487" i="17"/>
  <c r="P487" i="17"/>
  <c r="O487" i="17"/>
  <c r="N487" i="17"/>
  <c r="R486" i="17"/>
  <c r="Q486" i="17"/>
  <c r="P486" i="17"/>
  <c r="O486" i="17"/>
  <c r="N486" i="17"/>
  <c r="R485" i="17"/>
  <c r="Q485" i="17"/>
  <c r="P485" i="17"/>
  <c r="O485" i="17"/>
  <c r="N485" i="17"/>
  <c r="R484" i="17"/>
  <c r="Q484" i="17"/>
  <c r="P484" i="17"/>
  <c r="O484" i="17"/>
  <c r="N484" i="17"/>
  <c r="R483" i="17"/>
  <c r="Q483" i="17"/>
  <c r="P483" i="17"/>
  <c r="O483" i="17"/>
  <c r="N483" i="17"/>
  <c r="R482" i="17"/>
  <c r="Q482" i="17"/>
  <c r="P482" i="17"/>
  <c r="O482" i="17"/>
  <c r="N482" i="17"/>
  <c r="R481" i="17"/>
  <c r="Q481" i="17"/>
  <c r="P481" i="17"/>
  <c r="O481" i="17"/>
  <c r="N481" i="17"/>
  <c r="R480" i="17"/>
  <c r="Q480" i="17"/>
  <c r="P480" i="17"/>
  <c r="O480" i="17"/>
  <c r="N480" i="17"/>
  <c r="AI479" i="17"/>
  <c r="R479" i="17"/>
  <c r="R478" i="17"/>
  <c r="Q478" i="17"/>
  <c r="P478" i="17"/>
  <c r="O478" i="17"/>
  <c r="N478" i="17"/>
  <c r="AI477" i="17"/>
  <c r="R477" i="17"/>
  <c r="R476" i="17"/>
  <c r="Q476" i="17"/>
  <c r="P476" i="17"/>
  <c r="O476" i="17"/>
  <c r="N476" i="17"/>
  <c r="AI475" i="17"/>
  <c r="R475" i="17"/>
  <c r="R474" i="17"/>
  <c r="Q474" i="17"/>
  <c r="P474" i="17"/>
  <c r="O474" i="17"/>
  <c r="N474" i="17"/>
  <c r="R473" i="17"/>
  <c r="Q473" i="17"/>
  <c r="P473" i="17"/>
  <c r="O473" i="17"/>
  <c r="N473" i="17"/>
  <c r="R472" i="17"/>
  <c r="Q472" i="17"/>
  <c r="P472" i="17"/>
  <c r="O472" i="17"/>
  <c r="N472" i="17"/>
  <c r="R471" i="17"/>
  <c r="P471" i="17"/>
  <c r="O471" i="17"/>
  <c r="N471" i="17"/>
  <c r="R470" i="17"/>
  <c r="Q470" i="17"/>
  <c r="P470" i="17"/>
  <c r="O470" i="17"/>
  <c r="N470" i="17"/>
  <c r="R469" i="17"/>
  <c r="Q469" i="17"/>
  <c r="P469" i="17"/>
  <c r="O469" i="17"/>
  <c r="N469" i="17"/>
  <c r="R468" i="17"/>
  <c r="Q468" i="17"/>
  <c r="P468" i="17"/>
  <c r="O468" i="17"/>
  <c r="N468" i="17"/>
  <c r="R467" i="17"/>
  <c r="Q467" i="17"/>
  <c r="P467" i="17"/>
  <c r="O467" i="17"/>
  <c r="N467" i="17"/>
  <c r="R466" i="17"/>
  <c r="Q466" i="17"/>
  <c r="P466" i="17"/>
  <c r="O466" i="17"/>
  <c r="N466" i="17"/>
  <c r="R465" i="17"/>
  <c r="Q465" i="17"/>
  <c r="P465" i="17"/>
  <c r="O465" i="17"/>
  <c r="N465" i="17"/>
  <c r="R464" i="17"/>
  <c r="Q464" i="17"/>
  <c r="P464" i="17"/>
  <c r="O464" i="17"/>
  <c r="N464" i="17"/>
  <c r="R463" i="17"/>
  <c r="Q463" i="17"/>
  <c r="P463" i="17"/>
  <c r="O463" i="17"/>
  <c r="N463" i="17"/>
  <c r="R462" i="17"/>
  <c r="Q462" i="17"/>
  <c r="P462" i="17"/>
  <c r="O462" i="17"/>
  <c r="N462" i="17"/>
  <c r="R461" i="17"/>
  <c r="Q461" i="17"/>
  <c r="P461" i="17"/>
  <c r="O461" i="17"/>
  <c r="N461" i="17"/>
  <c r="AI460" i="17"/>
  <c r="R460" i="17"/>
  <c r="R459" i="17"/>
  <c r="Q459" i="17"/>
  <c r="P459" i="17"/>
  <c r="O459" i="17"/>
  <c r="N459" i="17"/>
  <c r="L459" i="17"/>
  <c r="R458" i="17"/>
  <c r="Q458" i="17"/>
  <c r="P458" i="17"/>
  <c r="O458" i="17"/>
  <c r="N458" i="17"/>
  <c r="AI457" i="17"/>
  <c r="R457" i="17"/>
  <c r="R456" i="17"/>
  <c r="Q456" i="17"/>
  <c r="P456" i="17"/>
  <c r="O456" i="17"/>
  <c r="N456" i="17"/>
  <c r="R455" i="17"/>
  <c r="Q455" i="17"/>
  <c r="P455" i="17"/>
  <c r="O455" i="17"/>
  <c r="N455" i="17"/>
  <c r="R454" i="17"/>
  <c r="Q454" i="17"/>
  <c r="P454" i="17"/>
  <c r="O454" i="17"/>
  <c r="N454" i="17"/>
  <c r="R453" i="17"/>
  <c r="Q453" i="17"/>
  <c r="P453" i="17"/>
  <c r="O453" i="17"/>
  <c r="N453" i="17"/>
  <c r="R452" i="17"/>
  <c r="Q452" i="17"/>
  <c r="P452" i="17"/>
  <c r="O452" i="17"/>
  <c r="N452" i="17"/>
  <c r="R451" i="17"/>
  <c r="Q451" i="17"/>
  <c r="P451" i="17"/>
  <c r="O451" i="17"/>
  <c r="N451" i="17"/>
  <c r="R450" i="17"/>
  <c r="Q450" i="17"/>
  <c r="P450" i="17"/>
  <c r="O450" i="17"/>
  <c r="N450" i="17"/>
  <c r="R449" i="17"/>
  <c r="Q449" i="17"/>
  <c r="P449" i="17"/>
  <c r="O449" i="17"/>
  <c r="N449" i="17"/>
  <c r="R448" i="17"/>
  <c r="Q448" i="17"/>
  <c r="P448" i="17"/>
  <c r="O448" i="17"/>
  <c r="N448" i="17"/>
  <c r="R447" i="17"/>
  <c r="Q447" i="17"/>
  <c r="P447" i="17"/>
  <c r="O447" i="17"/>
  <c r="N447" i="17"/>
  <c r="R446" i="17"/>
  <c r="Q446" i="17"/>
  <c r="P446" i="17"/>
  <c r="O446" i="17"/>
  <c r="N446" i="17"/>
  <c r="R445" i="17"/>
  <c r="Q445" i="17"/>
  <c r="P445" i="17"/>
  <c r="O445" i="17"/>
  <c r="N445" i="17"/>
  <c r="R444" i="17"/>
  <c r="Q444" i="17"/>
  <c r="P444" i="17"/>
  <c r="O444" i="17"/>
  <c r="N444" i="17"/>
  <c r="R443" i="17"/>
  <c r="Q443" i="17"/>
  <c r="P443" i="17"/>
  <c r="O443" i="17"/>
  <c r="N443" i="17"/>
  <c r="R442" i="17"/>
  <c r="Q442" i="17"/>
  <c r="P442" i="17"/>
  <c r="O442" i="17"/>
  <c r="N442" i="17"/>
  <c r="R441" i="17"/>
  <c r="Q441" i="17"/>
  <c r="P441" i="17"/>
  <c r="O441" i="17"/>
  <c r="N441" i="17"/>
  <c r="L441" i="17"/>
  <c r="AI440" i="17"/>
  <c r="R440" i="17"/>
  <c r="R439" i="17"/>
  <c r="Q439" i="17"/>
  <c r="P439" i="17"/>
  <c r="O439" i="17"/>
  <c r="N439" i="17"/>
  <c r="AI438" i="17"/>
  <c r="R438" i="17"/>
  <c r="R437" i="17"/>
  <c r="Q437" i="17"/>
  <c r="P437" i="17"/>
  <c r="O437" i="17"/>
  <c r="N437" i="17"/>
  <c r="AI436" i="17"/>
  <c r="R436" i="17"/>
  <c r="R435" i="17"/>
  <c r="Q435" i="17"/>
  <c r="P435" i="17"/>
  <c r="O435" i="17"/>
  <c r="N435" i="17"/>
  <c r="AI434" i="17"/>
  <c r="R434" i="17"/>
  <c r="R433" i="17"/>
  <c r="P433" i="17"/>
  <c r="O433" i="17"/>
  <c r="N433" i="17"/>
  <c r="R432" i="17"/>
  <c r="P432" i="17"/>
  <c r="O432" i="17"/>
  <c r="N432" i="17"/>
  <c r="R431" i="17"/>
  <c r="P431" i="17"/>
  <c r="O431" i="17"/>
  <c r="N431" i="17"/>
  <c r="R430" i="17"/>
  <c r="P430" i="17"/>
  <c r="O430" i="17"/>
  <c r="N430" i="17"/>
  <c r="R429" i="17"/>
  <c r="Q429" i="17"/>
  <c r="P429" i="17"/>
  <c r="O429" i="17"/>
  <c r="N429" i="17"/>
  <c r="AI428" i="17"/>
  <c r="R428" i="17"/>
  <c r="R427" i="17"/>
  <c r="Q427" i="17"/>
  <c r="P427" i="17"/>
  <c r="O427" i="17"/>
  <c r="N427" i="17"/>
  <c r="R426" i="17"/>
  <c r="Q426" i="17"/>
  <c r="P426" i="17"/>
  <c r="O426" i="17"/>
  <c r="N426" i="17"/>
  <c r="R425" i="17"/>
  <c r="Q425" i="17"/>
  <c r="P425" i="17"/>
  <c r="O425" i="17"/>
  <c r="N425" i="17"/>
  <c r="R424" i="17"/>
  <c r="Q424" i="17"/>
  <c r="P424" i="17"/>
  <c r="O424" i="17"/>
  <c r="N424" i="17"/>
  <c r="L424" i="17"/>
  <c r="R423" i="17"/>
  <c r="Q423" i="17"/>
  <c r="P423" i="17"/>
  <c r="O423" i="17"/>
  <c r="N423" i="17"/>
  <c r="L423" i="17"/>
  <c r="R422" i="17"/>
  <c r="Q422" i="17"/>
  <c r="P422" i="17"/>
  <c r="O422" i="17"/>
  <c r="N422" i="17"/>
  <c r="L422" i="17"/>
  <c r="R421" i="17"/>
  <c r="Q421" i="17"/>
  <c r="P421" i="17"/>
  <c r="O421" i="17"/>
  <c r="N421" i="17"/>
  <c r="L421" i="17"/>
  <c r="R420" i="17"/>
  <c r="P420" i="17"/>
  <c r="O420" i="17"/>
  <c r="N420" i="17"/>
  <c r="R419" i="17"/>
  <c r="P419" i="17"/>
  <c r="O419" i="17"/>
  <c r="N419" i="17"/>
  <c r="R418" i="17"/>
  <c r="Q418" i="17"/>
  <c r="P418" i="17"/>
  <c r="O418" i="17"/>
  <c r="N418" i="17"/>
  <c r="R417" i="17"/>
  <c r="P417" i="17"/>
  <c r="O417" i="17"/>
  <c r="N417" i="17"/>
  <c r="R416" i="17"/>
  <c r="P416" i="17"/>
  <c r="O416" i="17"/>
  <c r="N416" i="17"/>
  <c r="R415" i="17"/>
  <c r="Q415" i="17"/>
  <c r="P415" i="17"/>
  <c r="O415" i="17"/>
  <c r="N415" i="17"/>
  <c r="R414" i="17"/>
  <c r="P414" i="17"/>
  <c r="O414" i="17"/>
  <c r="N414" i="17"/>
  <c r="R413" i="17"/>
  <c r="Q413" i="17"/>
  <c r="P413" i="17"/>
  <c r="O413" i="17"/>
  <c r="N413" i="17"/>
  <c r="AI412" i="17"/>
  <c r="R412" i="17"/>
  <c r="R411" i="17"/>
  <c r="Q411" i="17"/>
  <c r="P411" i="17"/>
  <c r="O411" i="17"/>
  <c r="N411" i="17"/>
  <c r="R410" i="17"/>
  <c r="Q410" i="17"/>
  <c r="P410" i="17"/>
  <c r="O410" i="17"/>
  <c r="N410" i="17"/>
  <c r="AI409" i="17"/>
  <c r="R409" i="17"/>
  <c r="R408" i="17"/>
  <c r="Q408" i="17"/>
  <c r="P408" i="17"/>
  <c r="O408" i="17"/>
  <c r="N408" i="17"/>
  <c r="R407" i="17"/>
  <c r="Q407" i="17"/>
  <c r="P407" i="17"/>
  <c r="O407" i="17"/>
  <c r="N407" i="17"/>
  <c r="R406" i="17"/>
  <c r="Q406" i="17"/>
  <c r="P406" i="17"/>
  <c r="O406" i="17"/>
  <c r="N406" i="17"/>
  <c r="AI405" i="17"/>
  <c r="R405" i="17"/>
  <c r="R404" i="17"/>
  <c r="Q404" i="17"/>
  <c r="P404" i="17"/>
  <c r="O404" i="17"/>
  <c r="N404" i="17"/>
  <c r="R403" i="17"/>
  <c r="Q403" i="17"/>
  <c r="P403" i="17"/>
  <c r="O403" i="17"/>
  <c r="N403" i="17"/>
  <c r="R402" i="17"/>
  <c r="Q402" i="17"/>
  <c r="P402" i="17"/>
  <c r="O402" i="17"/>
  <c r="N402" i="17"/>
  <c r="R401" i="17"/>
  <c r="Q401" i="17"/>
  <c r="P401" i="17"/>
  <c r="O401" i="17"/>
  <c r="N401" i="17"/>
  <c r="AI400" i="17"/>
  <c r="R400" i="17"/>
  <c r="R399" i="17"/>
  <c r="Q399" i="17"/>
  <c r="P399" i="17"/>
  <c r="O399" i="17"/>
  <c r="N399" i="17"/>
  <c r="L399" i="17"/>
  <c r="R398" i="17"/>
  <c r="Q398" i="17"/>
  <c r="P398" i="17"/>
  <c r="O398" i="17"/>
  <c r="N398" i="17"/>
  <c r="R397" i="17"/>
  <c r="Q397" i="17"/>
  <c r="P397" i="17"/>
  <c r="O397" i="17"/>
  <c r="N397" i="17"/>
  <c r="R396" i="17"/>
  <c r="Q396" i="17"/>
  <c r="P396" i="17"/>
  <c r="O396" i="17"/>
  <c r="N396" i="17"/>
  <c r="R395" i="17"/>
  <c r="Q395" i="17"/>
  <c r="P395" i="17"/>
  <c r="O395" i="17"/>
  <c r="N395" i="17"/>
  <c r="R394" i="17"/>
  <c r="Q394" i="17"/>
  <c r="P394" i="17"/>
  <c r="O394" i="17"/>
  <c r="N394" i="17"/>
  <c r="R393" i="17"/>
  <c r="Q393" i="17"/>
  <c r="P393" i="17"/>
  <c r="O393" i="17"/>
  <c r="N393" i="17"/>
  <c r="R392" i="17"/>
  <c r="Q392" i="17"/>
  <c r="P392" i="17"/>
  <c r="O392" i="17"/>
  <c r="N392" i="17"/>
  <c r="R391" i="17"/>
  <c r="Q391" i="17"/>
  <c r="P391" i="17"/>
  <c r="O391" i="17"/>
  <c r="N391" i="17"/>
  <c r="R390" i="17"/>
  <c r="Q390" i="17"/>
  <c r="P390" i="17"/>
  <c r="O390" i="17"/>
  <c r="N390" i="17"/>
  <c r="R389" i="17"/>
  <c r="Q389" i="17"/>
  <c r="P389" i="17"/>
  <c r="O389" i="17"/>
  <c r="N389" i="17"/>
  <c r="R388" i="17"/>
  <c r="Q388" i="17"/>
  <c r="P388" i="17"/>
  <c r="O388" i="17"/>
  <c r="N388" i="17"/>
  <c r="R387" i="17"/>
  <c r="Q387" i="17"/>
  <c r="P387" i="17"/>
  <c r="O387" i="17"/>
  <c r="N387" i="17"/>
  <c r="R386" i="17"/>
  <c r="Q386" i="17"/>
  <c r="P386" i="17"/>
  <c r="O386" i="17"/>
  <c r="N386" i="17"/>
  <c r="AI385" i="17"/>
  <c r="R385" i="17"/>
  <c r="R384" i="17"/>
  <c r="Q384" i="17"/>
  <c r="P384" i="17"/>
  <c r="O384" i="17"/>
  <c r="N384" i="17"/>
  <c r="AI383" i="17"/>
  <c r="R383" i="17"/>
  <c r="R382" i="17"/>
  <c r="Q382" i="17"/>
  <c r="P382" i="17"/>
  <c r="O382" i="17"/>
  <c r="N382" i="17"/>
  <c r="R381" i="17"/>
  <c r="Q381" i="17"/>
  <c r="P381" i="17"/>
  <c r="O381" i="17"/>
  <c r="N381" i="17"/>
  <c r="R380" i="17"/>
  <c r="Q380" i="17"/>
  <c r="P380" i="17"/>
  <c r="O380" i="17"/>
  <c r="N380" i="17"/>
  <c r="R379" i="17"/>
  <c r="Q379" i="17"/>
  <c r="P379" i="17"/>
  <c r="O379" i="17"/>
  <c r="N379" i="17"/>
  <c r="R378" i="17"/>
  <c r="P378" i="17"/>
  <c r="O378" i="17"/>
  <c r="N378" i="17"/>
  <c r="R377" i="17"/>
  <c r="P377" i="17"/>
  <c r="O377" i="17"/>
  <c r="N377" i="17"/>
  <c r="R376" i="17"/>
  <c r="P376" i="17"/>
  <c r="O376" i="17"/>
  <c r="N376" i="17"/>
  <c r="R375" i="17"/>
  <c r="Q375" i="17"/>
  <c r="P375" i="17"/>
  <c r="O375" i="17"/>
  <c r="N375" i="17"/>
  <c r="R374" i="17"/>
  <c r="Q374" i="17"/>
  <c r="P374" i="17"/>
  <c r="O374" i="17"/>
  <c r="N374" i="17"/>
  <c r="R373" i="17"/>
  <c r="Q373" i="17"/>
  <c r="P373" i="17"/>
  <c r="O373" i="17"/>
  <c r="N373" i="17"/>
  <c r="R372" i="17"/>
  <c r="Q372" i="17"/>
  <c r="P372" i="17"/>
  <c r="O372" i="17"/>
  <c r="N372" i="17"/>
  <c r="R371" i="17"/>
  <c r="Q371" i="17"/>
  <c r="P371" i="17"/>
  <c r="O371" i="17"/>
  <c r="N371" i="17"/>
  <c r="AI370" i="17"/>
  <c r="R370" i="17"/>
  <c r="R369" i="17"/>
  <c r="Q369" i="17"/>
  <c r="P369" i="17"/>
  <c r="O369" i="17"/>
  <c r="N369" i="17"/>
  <c r="R368" i="17"/>
  <c r="Q368" i="17"/>
  <c r="P368" i="17"/>
  <c r="O368" i="17"/>
  <c r="N368" i="17"/>
  <c r="R367" i="17"/>
  <c r="P367" i="17"/>
  <c r="O367" i="17"/>
  <c r="N367" i="17"/>
  <c r="R366" i="17"/>
  <c r="Q366" i="17"/>
  <c r="P366" i="17"/>
  <c r="O366" i="17"/>
  <c r="N366" i="17"/>
  <c r="R365" i="17"/>
  <c r="Q365" i="17"/>
  <c r="P365" i="17"/>
  <c r="O365" i="17"/>
  <c r="N365" i="17"/>
  <c r="R364" i="17"/>
  <c r="Q364" i="17"/>
  <c r="P364" i="17"/>
  <c r="O364" i="17"/>
  <c r="N364" i="17"/>
  <c r="R363" i="17"/>
  <c r="Q363" i="17"/>
  <c r="P363" i="17"/>
  <c r="O363" i="17"/>
  <c r="N363" i="17"/>
  <c r="R362" i="17"/>
  <c r="Q362" i="17"/>
  <c r="P362" i="17"/>
  <c r="O362" i="17"/>
  <c r="N362" i="17"/>
  <c r="R361" i="17"/>
  <c r="Q361" i="17"/>
  <c r="P361" i="17"/>
  <c r="O361" i="17"/>
  <c r="N361" i="17"/>
  <c r="R360" i="17"/>
  <c r="Q360" i="17"/>
  <c r="P360" i="17"/>
  <c r="O360" i="17"/>
  <c r="N360" i="17"/>
  <c r="R359" i="17"/>
  <c r="Q359" i="17"/>
  <c r="P359" i="17"/>
  <c r="O359" i="17"/>
  <c r="N359" i="17"/>
  <c r="R358" i="17"/>
  <c r="Q358" i="17"/>
  <c r="P358" i="17"/>
  <c r="O358" i="17"/>
  <c r="N358" i="17"/>
  <c r="AI357" i="17"/>
  <c r="R357" i="17"/>
  <c r="R356" i="17"/>
  <c r="P356" i="17"/>
  <c r="O356" i="17"/>
  <c r="N356" i="17"/>
  <c r="R355" i="17"/>
  <c r="Q355" i="17"/>
  <c r="P355" i="17"/>
  <c r="O355" i="17"/>
  <c r="N355" i="17"/>
  <c r="R354" i="17"/>
  <c r="Q354" i="17"/>
  <c r="P354" i="17"/>
  <c r="O354" i="17"/>
  <c r="N354" i="17"/>
  <c r="R353" i="17"/>
  <c r="Q353" i="17"/>
  <c r="P353" i="17"/>
  <c r="O353" i="17"/>
  <c r="N353" i="17"/>
  <c r="R352" i="17"/>
  <c r="Q352" i="17"/>
  <c r="P352" i="17"/>
  <c r="O352" i="17"/>
  <c r="N352" i="17"/>
  <c r="R351" i="17"/>
  <c r="Q351" i="17"/>
  <c r="P351" i="17"/>
  <c r="O351" i="17"/>
  <c r="N351" i="17"/>
  <c r="R350" i="17"/>
  <c r="Q350" i="17"/>
  <c r="P350" i="17"/>
  <c r="O350" i="17"/>
  <c r="N350" i="17"/>
  <c r="R349" i="17"/>
  <c r="Q349" i="17"/>
  <c r="P349" i="17"/>
  <c r="O349" i="17"/>
  <c r="N349" i="17"/>
  <c r="R348" i="17"/>
  <c r="Q348" i="17"/>
  <c r="P348" i="17"/>
  <c r="O348" i="17"/>
  <c r="N348" i="17"/>
  <c r="R347" i="17"/>
  <c r="Q347" i="17"/>
  <c r="P347" i="17"/>
  <c r="O347" i="17"/>
  <c r="N347" i="17"/>
  <c r="R346" i="17"/>
  <c r="Q346" i="17"/>
  <c r="P346" i="17"/>
  <c r="O346" i="17"/>
  <c r="N346" i="17"/>
  <c r="R345" i="17"/>
  <c r="Q345" i="17"/>
  <c r="P345" i="17"/>
  <c r="O345" i="17"/>
  <c r="N345" i="17"/>
  <c r="R344" i="17"/>
  <c r="Q344" i="17"/>
  <c r="P344" i="17"/>
  <c r="O344" i="17"/>
  <c r="N344" i="17"/>
  <c r="R343" i="17"/>
  <c r="Q343" i="17"/>
  <c r="P343" i="17"/>
  <c r="O343" i="17"/>
  <c r="N343" i="17"/>
  <c r="R342" i="17"/>
  <c r="Q342" i="17"/>
  <c r="P342" i="17"/>
  <c r="O342" i="17"/>
  <c r="N342" i="17"/>
  <c r="R341" i="17"/>
  <c r="Q341" i="17"/>
  <c r="P341" i="17"/>
  <c r="O341" i="17"/>
  <c r="N341" i="17"/>
  <c r="R340" i="17"/>
  <c r="Q340" i="17"/>
  <c r="P340" i="17"/>
  <c r="O340" i="17"/>
  <c r="N340" i="17"/>
  <c r="R339" i="17"/>
  <c r="Q339" i="17"/>
  <c r="P339" i="17"/>
  <c r="O339" i="17"/>
  <c r="N339" i="17"/>
  <c r="R338" i="17"/>
  <c r="Q338" i="17"/>
  <c r="P338" i="17"/>
  <c r="O338" i="17"/>
  <c r="N338" i="17"/>
  <c r="AI337" i="17"/>
  <c r="R337" i="17"/>
  <c r="R336" i="17"/>
  <c r="Q336" i="17"/>
  <c r="P336" i="17"/>
  <c r="O336" i="17"/>
  <c r="N336" i="17"/>
  <c r="R335" i="17"/>
  <c r="Q335" i="17"/>
  <c r="P335" i="17"/>
  <c r="O335" i="17"/>
  <c r="N335" i="17"/>
  <c r="R334" i="17"/>
  <c r="Q334" i="17"/>
  <c r="P334" i="17"/>
  <c r="O334" i="17"/>
  <c r="N334" i="17"/>
  <c r="R333" i="17"/>
  <c r="Q333" i="17"/>
  <c r="P333" i="17"/>
  <c r="O333" i="17"/>
  <c r="N333" i="17"/>
  <c r="AI332" i="17"/>
  <c r="R332" i="17"/>
  <c r="R331" i="17"/>
  <c r="Q331" i="17"/>
  <c r="P331" i="17"/>
  <c r="O331" i="17"/>
  <c r="N331" i="17"/>
  <c r="R330" i="17"/>
  <c r="Q330" i="17"/>
  <c r="P330" i="17"/>
  <c r="O330" i="17"/>
  <c r="N330" i="17"/>
  <c r="R329" i="17"/>
  <c r="Q329" i="17"/>
  <c r="P329" i="17"/>
  <c r="O329" i="17"/>
  <c r="N329" i="17"/>
  <c r="R328" i="17"/>
  <c r="Q328" i="17"/>
  <c r="P328" i="17"/>
  <c r="O328" i="17"/>
  <c r="N328" i="17"/>
  <c r="AI327" i="17"/>
  <c r="R327" i="17"/>
  <c r="R326" i="17"/>
  <c r="Q326" i="17"/>
  <c r="P326" i="17"/>
  <c r="O326" i="17"/>
  <c r="N326" i="17"/>
  <c r="R325" i="17"/>
  <c r="Q325" i="17"/>
  <c r="P325" i="17"/>
  <c r="O325" i="17"/>
  <c r="N325" i="17"/>
  <c r="R324" i="17"/>
  <c r="Q324" i="17"/>
  <c r="P324" i="17"/>
  <c r="O324" i="17"/>
  <c r="N324" i="17"/>
  <c r="R323" i="17"/>
  <c r="Q323" i="17"/>
  <c r="P323" i="17"/>
  <c r="O323" i="17"/>
  <c r="N323" i="17"/>
  <c r="AI322" i="17"/>
  <c r="R322" i="17"/>
  <c r="R321" i="17"/>
  <c r="Q321" i="17"/>
  <c r="P321" i="17"/>
  <c r="O321" i="17"/>
  <c r="N321" i="17"/>
  <c r="R320" i="17"/>
  <c r="Q320" i="17"/>
  <c r="P320" i="17"/>
  <c r="O320" i="17"/>
  <c r="N320" i="17"/>
  <c r="R317" i="17"/>
  <c r="Q317" i="17"/>
  <c r="P317" i="17"/>
  <c r="O317" i="17"/>
  <c r="N317" i="17"/>
  <c r="R316" i="17"/>
  <c r="Q316" i="17"/>
  <c r="P316" i="17"/>
  <c r="O316" i="17"/>
  <c r="N316" i="17"/>
  <c r="R315" i="17"/>
  <c r="Q315" i="17"/>
  <c r="P315" i="17"/>
  <c r="O315" i="17"/>
  <c r="N315" i="17"/>
  <c r="R314" i="17"/>
  <c r="Q314" i="17"/>
  <c r="P314" i="17"/>
  <c r="O314" i="17"/>
  <c r="N314" i="17"/>
  <c r="R313" i="17"/>
  <c r="Q313" i="17"/>
  <c r="P313" i="17"/>
  <c r="O313" i="17"/>
  <c r="N313" i="17"/>
  <c r="R312" i="17"/>
  <c r="Q312" i="17"/>
  <c r="P312" i="17"/>
  <c r="O312" i="17"/>
  <c r="N312" i="17"/>
  <c r="R311" i="17"/>
  <c r="Q311" i="17"/>
  <c r="P311" i="17"/>
  <c r="O311" i="17"/>
  <c r="N311" i="17"/>
  <c r="R310" i="17"/>
  <c r="Q310" i="17"/>
  <c r="P310" i="17"/>
  <c r="O310" i="17"/>
  <c r="N310" i="17"/>
  <c r="R309" i="17"/>
  <c r="P309" i="17"/>
  <c r="O309" i="17"/>
  <c r="N309" i="17"/>
  <c r="R308" i="17"/>
  <c r="P308" i="17"/>
  <c r="O308" i="17"/>
  <c r="N308" i="17"/>
  <c r="R307" i="17"/>
  <c r="Q307" i="17"/>
  <c r="P307" i="17"/>
  <c r="O307" i="17"/>
  <c r="N307" i="17"/>
  <c r="R306" i="17"/>
  <c r="Q306" i="17"/>
  <c r="P306" i="17"/>
  <c r="O306" i="17"/>
  <c r="N306" i="17"/>
  <c r="AI305" i="17"/>
  <c r="R305" i="17"/>
  <c r="R304" i="17"/>
  <c r="Q304" i="17"/>
  <c r="P304" i="17"/>
  <c r="O304" i="17"/>
  <c r="N304" i="17"/>
  <c r="R303" i="17"/>
  <c r="Q303" i="17"/>
  <c r="P303" i="17"/>
  <c r="O303" i="17"/>
  <c r="N303" i="17"/>
  <c r="R302" i="17"/>
  <c r="Q302" i="17"/>
  <c r="P302" i="17"/>
  <c r="O302" i="17"/>
  <c r="N302" i="17"/>
  <c r="R301" i="17"/>
  <c r="Q301" i="17"/>
  <c r="P301" i="17"/>
  <c r="O301" i="17"/>
  <c r="N301" i="17"/>
  <c r="R300" i="17"/>
  <c r="Q300" i="17"/>
  <c r="P300" i="17"/>
  <c r="O300" i="17"/>
  <c r="N300" i="17"/>
  <c r="R299" i="17"/>
  <c r="Q299" i="17"/>
  <c r="P299" i="17"/>
  <c r="O299" i="17"/>
  <c r="N299" i="17"/>
  <c r="R296" i="17"/>
  <c r="P296" i="17"/>
  <c r="O296" i="17"/>
  <c r="N296" i="17"/>
  <c r="R295" i="17"/>
  <c r="Q295" i="17"/>
  <c r="P295" i="17"/>
  <c r="O295" i="17"/>
  <c r="N295" i="17"/>
  <c r="R294" i="17"/>
  <c r="Q294" i="17"/>
  <c r="P294" i="17"/>
  <c r="O294" i="17"/>
  <c r="N294" i="17"/>
  <c r="R293" i="17"/>
  <c r="Q293" i="17"/>
  <c r="P293" i="17"/>
  <c r="O293" i="17"/>
  <c r="N293" i="17"/>
  <c r="L293" i="17"/>
  <c r="R292" i="17"/>
  <c r="Q292" i="17"/>
  <c r="P292" i="17"/>
  <c r="O292" i="17"/>
  <c r="N292" i="17"/>
  <c r="R291" i="17"/>
  <c r="Q291" i="17"/>
  <c r="P291" i="17"/>
  <c r="O291" i="17"/>
  <c r="N291" i="17"/>
  <c r="L291" i="17"/>
  <c r="R290" i="17"/>
  <c r="P290" i="17"/>
  <c r="O290" i="17"/>
  <c r="N290" i="17"/>
  <c r="AI289" i="17"/>
  <c r="R289" i="17"/>
  <c r="R288" i="17"/>
  <c r="Q288" i="17"/>
  <c r="P288" i="17"/>
  <c r="O288" i="17"/>
  <c r="N288" i="17"/>
  <c r="AI287" i="17"/>
  <c r="R287" i="17"/>
  <c r="R286" i="17"/>
  <c r="Q286" i="17"/>
  <c r="P286" i="17"/>
  <c r="O286" i="17"/>
  <c r="N286" i="17"/>
  <c r="R285" i="17"/>
  <c r="Q285" i="17"/>
  <c r="P285" i="17"/>
  <c r="O285" i="17"/>
  <c r="N285" i="17"/>
  <c r="R284" i="17"/>
  <c r="Q284" i="17"/>
  <c r="P284" i="17"/>
  <c r="O284" i="17"/>
  <c r="N284" i="17"/>
  <c r="R283" i="17"/>
  <c r="Q283" i="17"/>
  <c r="P283" i="17"/>
  <c r="O283" i="17"/>
  <c r="N283" i="17"/>
  <c r="AI282" i="17"/>
  <c r="R282" i="17"/>
  <c r="R281" i="17"/>
  <c r="Q281" i="17"/>
  <c r="P281" i="17"/>
  <c r="O281" i="17"/>
  <c r="N281" i="17"/>
  <c r="R280" i="17"/>
  <c r="Q280" i="17"/>
  <c r="P280" i="17"/>
  <c r="O280" i="17"/>
  <c r="N280" i="17"/>
  <c r="R279" i="17"/>
  <c r="Q279" i="17"/>
  <c r="P279" i="17"/>
  <c r="O279" i="17"/>
  <c r="N279" i="17"/>
  <c r="R278" i="17"/>
  <c r="Q278" i="17"/>
  <c r="P278" i="17"/>
  <c r="O278" i="17"/>
  <c r="N278" i="17"/>
  <c r="R277" i="17"/>
  <c r="Q277" i="17"/>
  <c r="P277" i="17"/>
  <c r="O277" i="17"/>
  <c r="N277" i="17"/>
  <c r="AI276" i="17"/>
  <c r="R276" i="17"/>
  <c r="R275" i="17"/>
  <c r="Q275" i="17"/>
  <c r="P275" i="17"/>
  <c r="O275" i="17"/>
  <c r="N275" i="17"/>
  <c r="R274" i="17"/>
  <c r="Q274" i="17"/>
  <c r="P274" i="17"/>
  <c r="O274" i="17"/>
  <c r="N274" i="17"/>
  <c r="AI273" i="17"/>
  <c r="R273" i="17"/>
  <c r="R272" i="17"/>
  <c r="Q272" i="17"/>
  <c r="P272" i="17"/>
  <c r="O272" i="17"/>
  <c r="N272" i="17"/>
  <c r="R271" i="17"/>
  <c r="Q271" i="17"/>
  <c r="P271" i="17"/>
  <c r="O271" i="17"/>
  <c r="N271" i="17"/>
  <c r="R270" i="17"/>
  <c r="Q270" i="17"/>
  <c r="P270" i="17"/>
  <c r="O270" i="17"/>
  <c r="N270" i="17"/>
  <c r="R268" i="17"/>
  <c r="Q268" i="17"/>
  <c r="P268" i="17"/>
  <c r="O268" i="17"/>
  <c r="N268" i="17"/>
  <c r="R267" i="17"/>
  <c r="Q267" i="17"/>
  <c r="P267" i="17"/>
  <c r="O267" i="17"/>
  <c r="N267" i="17"/>
  <c r="AI266" i="17"/>
  <c r="R266" i="17"/>
  <c r="R265" i="17"/>
  <c r="Q265" i="17"/>
  <c r="P265" i="17"/>
  <c r="O265" i="17"/>
  <c r="N265" i="17"/>
  <c r="R264" i="17"/>
  <c r="Q264" i="17"/>
  <c r="P264" i="17"/>
  <c r="O264" i="17"/>
  <c r="N264" i="17"/>
  <c r="AI263" i="17"/>
  <c r="R263" i="17"/>
  <c r="R262" i="17"/>
  <c r="Q262" i="17"/>
  <c r="P262" i="17"/>
  <c r="O262" i="17"/>
  <c r="N262" i="17"/>
  <c r="R261" i="17"/>
  <c r="Q261" i="17"/>
  <c r="P261" i="17"/>
  <c r="O261" i="17"/>
  <c r="N261" i="17"/>
  <c r="AI260" i="17"/>
  <c r="R260" i="17"/>
  <c r="R259" i="17"/>
  <c r="Q259" i="17"/>
  <c r="P259" i="17"/>
  <c r="O259" i="17"/>
  <c r="N259" i="17"/>
  <c r="R258" i="17"/>
  <c r="Q258" i="17"/>
  <c r="P258" i="17"/>
  <c r="O258" i="17"/>
  <c r="N258" i="17"/>
  <c r="R257" i="17"/>
  <c r="Q257" i="17"/>
  <c r="P257" i="17"/>
  <c r="O257" i="17"/>
  <c r="N257" i="17"/>
  <c r="R256" i="17"/>
  <c r="Q256" i="17"/>
  <c r="P256" i="17"/>
  <c r="O256" i="17"/>
  <c r="N256" i="17"/>
  <c r="AI255" i="17"/>
  <c r="R255" i="17"/>
  <c r="R254" i="17"/>
  <c r="P254" i="17"/>
  <c r="O254" i="17"/>
  <c r="N254" i="17"/>
  <c r="R253" i="17"/>
  <c r="P253" i="17"/>
  <c r="O253" i="17"/>
  <c r="N253" i="17"/>
  <c r="R252" i="17"/>
  <c r="P252" i="17"/>
  <c r="O252" i="17"/>
  <c r="N252" i="17"/>
  <c r="R251" i="17"/>
  <c r="Q251" i="17"/>
  <c r="P251" i="17"/>
  <c r="O251" i="17"/>
  <c r="N251" i="17"/>
  <c r="R250" i="17"/>
  <c r="P250" i="17"/>
  <c r="O250" i="17"/>
  <c r="N250" i="17"/>
  <c r="R249" i="17"/>
  <c r="Q249" i="17"/>
  <c r="P249" i="17"/>
  <c r="O249" i="17"/>
  <c r="N249" i="17"/>
  <c r="R248" i="17"/>
  <c r="Q248" i="17"/>
  <c r="P248" i="17"/>
  <c r="O248" i="17"/>
  <c r="N248" i="17"/>
  <c r="R247" i="17"/>
  <c r="P247" i="17"/>
  <c r="O247" i="17"/>
  <c r="N247" i="17"/>
  <c r="R246" i="17"/>
  <c r="P246" i="17"/>
  <c r="O246" i="17"/>
  <c r="N246" i="17"/>
  <c r="R245" i="17"/>
  <c r="Q245" i="17"/>
  <c r="P245" i="17"/>
  <c r="O245" i="17"/>
  <c r="N245" i="17"/>
  <c r="R244" i="17"/>
  <c r="Q244" i="17"/>
  <c r="P244" i="17"/>
  <c r="O244" i="17"/>
  <c r="N244" i="17"/>
  <c r="R243" i="17"/>
  <c r="P243" i="17"/>
  <c r="O243" i="17"/>
  <c r="N243" i="17"/>
  <c r="R242" i="17"/>
  <c r="P242" i="17"/>
  <c r="O242" i="17"/>
  <c r="N242" i="17"/>
  <c r="R241" i="17"/>
  <c r="P241" i="17"/>
  <c r="O241" i="17"/>
  <c r="N241" i="17"/>
  <c r="R240" i="17"/>
  <c r="Q240" i="17"/>
  <c r="P240" i="17"/>
  <c r="O240" i="17"/>
  <c r="N240" i="17"/>
  <c r="R239" i="17"/>
  <c r="Q239" i="17"/>
  <c r="P239" i="17"/>
  <c r="O239" i="17"/>
  <c r="N239" i="17"/>
  <c r="R238" i="17"/>
  <c r="Q238" i="17"/>
  <c r="P238" i="17"/>
  <c r="O238" i="17"/>
  <c r="N238" i="17"/>
  <c r="R237" i="17"/>
  <c r="P237" i="17"/>
  <c r="O237" i="17"/>
  <c r="N237" i="17"/>
  <c r="R236" i="17"/>
  <c r="P236" i="17"/>
  <c r="O236" i="17"/>
  <c r="N236" i="17"/>
  <c r="R235" i="17"/>
  <c r="P235" i="17"/>
  <c r="O235" i="17"/>
  <c r="N235" i="17"/>
  <c r="R234" i="17"/>
  <c r="P234" i="17"/>
  <c r="O234" i="17"/>
  <c r="N234" i="17"/>
  <c r="R233" i="17"/>
  <c r="Q233" i="17"/>
  <c r="P233" i="17"/>
  <c r="O233" i="17"/>
  <c r="N233" i="17"/>
  <c r="R232" i="17"/>
  <c r="Q232" i="17"/>
  <c r="P232" i="17"/>
  <c r="O232" i="17"/>
  <c r="N232" i="17"/>
  <c r="R231" i="17"/>
  <c r="Q231" i="17"/>
  <c r="P231" i="17"/>
  <c r="O231" i="17"/>
  <c r="N231" i="17"/>
  <c r="R230" i="17"/>
  <c r="Q230" i="17"/>
  <c r="P230" i="17"/>
  <c r="O230" i="17"/>
  <c r="N230" i="17"/>
  <c r="R229" i="17"/>
  <c r="P229" i="17"/>
  <c r="O229" i="17"/>
  <c r="N229" i="17"/>
  <c r="R228" i="17"/>
  <c r="Q228" i="17"/>
  <c r="P228" i="17"/>
  <c r="O228" i="17"/>
  <c r="N228" i="17"/>
  <c r="R227" i="17"/>
  <c r="Q227" i="17"/>
  <c r="P227" i="17"/>
  <c r="O227" i="17"/>
  <c r="N227" i="17"/>
  <c r="R226" i="17"/>
  <c r="Q226" i="17"/>
  <c r="P226" i="17"/>
  <c r="O226" i="17"/>
  <c r="N226" i="17"/>
  <c r="R225" i="17"/>
  <c r="Q225" i="17"/>
  <c r="P225" i="17"/>
  <c r="O225" i="17"/>
  <c r="N225" i="17"/>
  <c r="R224" i="17"/>
  <c r="Q224" i="17"/>
  <c r="P224" i="17"/>
  <c r="O224" i="17"/>
  <c r="N224" i="17"/>
  <c r="R223" i="17"/>
  <c r="P223" i="17"/>
  <c r="O223" i="17"/>
  <c r="N223" i="17"/>
  <c r="R222" i="17"/>
  <c r="Q222" i="17"/>
  <c r="P222" i="17"/>
  <c r="O222" i="17"/>
  <c r="N222" i="17"/>
  <c r="R221" i="17"/>
  <c r="Q221" i="17"/>
  <c r="P221" i="17"/>
  <c r="O221" i="17"/>
  <c r="N221" i="17"/>
  <c r="R220" i="17"/>
  <c r="P220" i="17"/>
  <c r="O220" i="17"/>
  <c r="N220" i="17"/>
  <c r="R219" i="17"/>
  <c r="Q219" i="17"/>
  <c r="P219" i="17"/>
  <c r="O219" i="17"/>
  <c r="N219" i="17"/>
  <c r="R218" i="17"/>
  <c r="Q218" i="17"/>
  <c r="P218" i="17"/>
  <c r="O218" i="17"/>
  <c r="N218" i="17"/>
  <c r="R217" i="17"/>
  <c r="Q217" i="17"/>
  <c r="P217" i="17"/>
  <c r="O217" i="17"/>
  <c r="N217" i="17"/>
  <c r="R216" i="17"/>
  <c r="Q216" i="17"/>
  <c r="P216" i="17"/>
  <c r="O216" i="17"/>
  <c r="N216" i="17"/>
  <c r="R215" i="17"/>
  <c r="Q215" i="17"/>
  <c r="P215" i="17"/>
  <c r="O215" i="17"/>
  <c r="N215" i="17"/>
  <c r="R214" i="17"/>
  <c r="Q214" i="17"/>
  <c r="P214" i="17"/>
  <c r="O214" i="17"/>
  <c r="N214" i="17"/>
  <c r="AI213" i="17"/>
  <c r="R213" i="17"/>
  <c r="R212" i="17"/>
  <c r="Q212" i="17"/>
  <c r="P212" i="17"/>
  <c r="O212" i="17"/>
  <c r="N212" i="17"/>
  <c r="R211" i="17"/>
  <c r="Q211" i="17"/>
  <c r="P211" i="17"/>
  <c r="O211" i="17"/>
  <c r="N211" i="17"/>
  <c r="R210" i="17"/>
  <c r="Q210" i="17"/>
  <c r="P210" i="17"/>
  <c r="O210" i="17"/>
  <c r="N210" i="17"/>
  <c r="R209" i="17"/>
  <c r="Q209" i="17"/>
  <c r="P209" i="17"/>
  <c r="O209" i="17"/>
  <c r="N209" i="17"/>
  <c r="R208" i="17"/>
  <c r="Q208" i="17"/>
  <c r="P208" i="17"/>
  <c r="O208" i="17"/>
  <c r="N208" i="17"/>
  <c r="R207" i="17"/>
  <c r="Q207" i="17"/>
  <c r="P207" i="17"/>
  <c r="O207" i="17"/>
  <c r="N207" i="17"/>
  <c r="R206" i="17"/>
  <c r="Q206" i="17"/>
  <c r="P206" i="17"/>
  <c r="O206" i="17"/>
  <c r="N206" i="17"/>
  <c r="R205" i="17"/>
  <c r="Q205" i="17"/>
  <c r="P205" i="17"/>
  <c r="O205" i="17"/>
  <c r="N205" i="17"/>
  <c r="R204" i="17"/>
  <c r="Q204" i="17"/>
  <c r="P204" i="17"/>
  <c r="O204" i="17"/>
  <c r="N204" i="17"/>
  <c r="R203" i="17"/>
  <c r="Q203" i="17"/>
  <c r="P203" i="17"/>
  <c r="O203" i="17"/>
  <c r="N203" i="17"/>
  <c r="R202" i="17"/>
  <c r="Q202" i="17"/>
  <c r="P202" i="17"/>
  <c r="O202" i="17"/>
  <c r="N202" i="17"/>
  <c r="R201" i="17"/>
  <c r="Q201" i="17"/>
  <c r="P201" i="17"/>
  <c r="O201" i="17"/>
  <c r="N201" i="17"/>
  <c r="R200" i="17"/>
  <c r="Q200" i="17"/>
  <c r="P200" i="17"/>
  <c r="O200" i="17"/>
  <c r="N200" i="17"/>
  <c r="R199" i="17"/>
  <c r="Q199" i="17"/>
  <c r="P199" i="17"/>
  <c r="O199" i="17"/>
  <c r="N199" i="17"/>
  <c r="R197" i="17"/>
  <c r="Q197" i="17"/>
  <c r="P197" i="17"/>
  <c r="O197" i="17"/>
  <c r="N197" i="17"/>
  <c r="R196" i="17"/>
  <c r="Q196" i="17"/>
  <c r="P196" i="17"/>
  <c r="O196" i="17"/>
  <c r="N196" i="17"/>
  <c r="R195" i="17"/>
  <c r="Q195" i="17"/>
  <c r="P195" i="17"/>
  <c r="O195" i="17"/>
  <c r="N195" i="17"/>
  <c r="R194" i="17"/>
  <c r="Q194" i="17"/>
  <c r="P194" i="17"/>
  <c r="O194" i="17"/>
  <c r="N194" i="17"/>
  <c r="R192" i="17"/>
  <c r="Q192" i="17"/>
  <c r="P192" i="17"/>
  <c r="O192" i="17"/>
  <c r="N192" i="17"/>
  <c r="R186" i="17"/>
  <c r="Q186" i="17"/>
  <c r="P186" i="17"/>
  <c r="O186" i="17"/>
  <c r="N186" i="17"/>
  <c r="R185" i="17"/>
  <c r="Q185" i="17"/>
  <c r="P185" i="17"/>
  <c r="O185" i="17"/>
  <c r="N185" i="17"/>
  <c r="R193" i="17"/>
  <c r="Q193" i="17"/>
  <c r="P193" i="17"/>
  <c r="O193" i="17"/>
  <c r="N193" i="17"/>
  <c r="R191" i="17"/>
  <c r="Q191" i="17"/>
  <c r="P191" i="17"/>
  <c r="O191" i="17"/>
  <c r="N191" i="17"/>
  <c r="R189" i="17"/>
  <c r="Q189" i="17"/>
  <c r="P189" i="17"/>
  <c r="O189" i="17"/>
  <c r="N189" i="17"/>
  <c r="R188" i="17"/>
  <c r="Q188" i="17"/>
  <c r="P188" i="17"/>
  <c r="O188" i="17"/>
  <c r="N188" i="17"/>
  <c r="R187" i="17"/>
  <c r="Q187" i="17"/>
  <c r="P187" i="17"/>
  <c r="O187" i="17"/>
  <c r="N187" i="17"/>
  <c r="AI184" i="17"/>
  <c r="R184" i="17"/>
  <c r="R183" i="17"/>
  <c r="Q183" i="17"/>
  <c r="P183" i="17"/>
  <c r="O183" i="17"/>
  <c r="N183" i="17"/>
  <c r="R182" i="17"/>
  <c r="Q182" i="17"/>
  <c r="P182" i="17"/>
  <c r="O182" i="17"/>
  <c r="N182" i="17"/>
  <c r="R181" i="17"/>
  <c r="Q181" i="17"/>
  <c r="P181" i="17"/>
  <c r="O181" i="17"/>
  <c r="N181" i="17"/>
  <c r="AI180" i="17"/>
  <c r="R180" i="17"/>
  <c r="R177" i="17"/>
  <c r="Q177" i="17"/>
  <c r="P177" i="17"/>
  <c r="O177" i="17"/>
  <c r="N177" i="17"/>
  <c r="R178" i="17"/>
  <c r="Q178" i="17"/>
  <c r="P178" i="17"/>
  <c r="O178" i="17"/>
  <c r="N178" i="17"/>
  <c r="R174" i="17"/>
  <c r="Q174" i="17"/>
  <c r="P174" i="17"/>
  <c r="O174" i="17"/>
  <c r="N174" i="17"/>
  <c r="AI173" i="17"/>
  <c r="R173" i="17"/>
  <c r="R172" i="17"/>
  <c r="Q172" i="17"/>
  <c r="P172" i="17"/>
  <c r="O172" i="17"/>
  <c r="N172" i="17"/>
  <c r="R171" i="17"/>
  <c r="Q171" i="17"/>
  <c r="P171" i="17"/>
  <c r="O171" i="17"/>
  <c r="N171" i="17"/>
  <c r="R170" i="17"/>
  <c r="Q170" i="17"/>
  <c r="P170" i="17"/>
  <c r="O170" i="17"/>
  <c r="N170" i="17"/>
  <c r="R169" i="17"/>
  <c r="Q169" i="17"/>
  <c r="P169" i="17"/>
  <c r="O169" i="17"/>
  <c r="N169" i="17"/>
  <c r="R168" i="17"/>
  <c r="Q168" i="17"/>
  <c r="P168" i="17"/>
  <c r="O168" i="17"/>
  <c r="N168" i="17"/>
  <c r="R167" i="17"/>
  <c r="Q167" i="17"/>
  <c r="P167" i="17"/>
  <c r="O167" i="17"/>
  <c r="N167" i="17"/>
  <c r="R166" i="17"/>
  <c r="P166" i="17"/>
  <c r="O166" i="17"/>
  <c r="N166" i="17"/>
  <c r="R165" i="17"/>
  <c r="P165" i="17"/>
  <c r="O165" i="17"/>
  <c r="N165" i="17"/>
  <c r="AI164" i="17"/>
  <c r="R164" i="17"/>
  <c r="R163" i="17"/>
  <c r="Q163" i="17"/>
  <c r="P163" i="17"/>
  <c r="O163" i="17"/>
  <c r="N163" i="17"/>
  <c r="R162" i="17"/>
  <c r="Q162" i="17"/>
  <c r="P162" i="17"/>
  <c r="O162" i="17"/>
  <c r="N162" i="17"/>
  <c r="R161" i="17"/>
  <c r="Q161" i="17"/>
  <c r="P161" i="17"/>
  <c r="O161" i="17"/>
  <c r="N161" i="17"/>
  <c r="R160" i="17"/>
  <c r="Q160" i="17"/>
  <c r="P160" i="17"/>
  <c r="O160" i="17"/>
  <c r="N160" i="17"/>
  <c r="AI159" i="17"/>
  <c r="R159" i="17"/>
  <c r="R157" i="17"/>
  <c r="Q157" i="17"/>
  <c r="P157" i="17"/>
  <c r="O157" i="17"/>
  <c r="N157" i="17"/>
  <c r="AI156" i="17"/>
  <c r="R156" i="17"/>
  <c r="R155" i="17"/>
  <c r="Q155" i="17"/>
  <c r="P155" i="17"/>
  <c r="O155" i="17"/>
  <c r="N155" i="17"/>
  <c r="AI154" i="17"/>
  <c r="R154" i="17"/>
  <c r="R153" i="17"/>
  <c r="Q153" i="17"/>
  <c r="P153" i="17"/>
  <c r="O153" i="17"/>
  <c r="N153" i="17"/>
  <c r="R152" i="17"/>
  <c r="Q152" i="17"/>
  <c r="P152" i="17"/>
  <c r="O152" i="17"/>
  <c r="N152" i="17"/>
  <c r="R151" i="17"/>
  <c r="Q151" i="17"/>
  <c r="P151" i="17"/>
  <c r="O151" i="17"/>
  <c r="N151" i="17"/>
  <c r="AI150" i="17"/>
  <c r="R150" i="17"/>
  <c r="R149" i="17"/>
  <c r="Q149" i="17"/>
  <c r="P149" i="17"/>
  <c r="O149" i="17"/>
  <c r="N149" i="17"/>
  <c r="R148" i="17"/>
  <c r="Q148" i="17"/>
  <c r="P148" i="17"/>
  <c r="O148" i="17"/>
  <c r="N148" i="17"/>
  <c r="R147" i="17"/>
  <c r="Q147" i="17"/>
  <c r="P147" i="17"/>
  <c r="O147" i="17"/>
  <c r="N147" i="17"/>
  <c r="R146" i="17"/>
  <c r="Q146" i="17"/>
  <c r="P146" i="17"/>
  <c r="O146" i="17"/>
  <c r="N146" i="17"/>
  <c r="R145" i="17"/>
  <c r="Q145" i="17"/>
  <c r="P145" i="17"/>
  <c r="O145" i="17"/>
  <c r="N145" i="17"/>
  <c r="R144" i="17"/>
  <c r="Q144" i="17"/>
  <c r="P144" i="17"/>
  <c r="O144" i="17"/>
  <c r="N144" i="17"/>
  <c r="R143" i="17"/>
  <c r="Q143" i="17"/>
  <c r="P143" i="17"/>
  <c r="O143" i="17"/>
  <c r="N143" i="17"/>
  <c r="R142" i="17"/>
  <c r="Q142" i="17"/>
  <c r="P142" i="17"/>
  <c r="O142" i="17"/>
  <c r="N142" i="17"/>
  <c r="R141" i="17"/>
  <c r="Q141" i="17"/>
  <c r="P141" i="17"/>
  <c r="O141" i="17"/>
  <c r="N141" i="17"/>
  <c r="R140" i="17"/>
  <c r="Q140" i="17"/>
  <c r="P140" i="17"/>
  <c r="O140" i="17"/>
  <c r="N140" i="17"/>
  <c r="AI139" i="17"/>
  <c r="R139" i="17"/>
  <c r="R138" i="17"/>
  <c r="P138" i="17"/>
  <c r="O138" i="17"/>
  <c r="N138" i="17"/>
  <c r="R137" i="17"/>
  <c r="Q137" i="17"/>
  <c r="P137" i="17"/>
  <c r="O137" i="17"/>
  <c r="N137" i="17"/>
  <c r="R136" i="17"/>
  <c r="P136" i="17"/>
  <c r="O136" i="17"/>
  <c r="N136" i="17"/>
  <c r="R135" i="17"/>
  <c r="Q135" i="17"/>
  <c r="P135" i="17"/>
  <c r="O135" i="17"/>
  <c r="N135" i="17"/>
  <c r="R134" i="17"/>
  <c r="Q134" i="17"/>
  <c r="P134" i="17"/>
  <c r="O134" i="17"/>
  <c r="N134" i="17"/>
  <c r="R133" i="17"/>
  <c r="Q133" i="17"/>
  <c r="P133" i="17"/>
  <c r="O133" i="17"/>
  <c r="N133" i="17"/>
  <c r="R132" i="17"/>
  <c r="Q132" i="17"/>
  <c r="P132" i="17"/>
  <c r="O132" i="17"/>
  <c r="N132" i="17"/>
  <c r="R131" i="17"/>
  <c r="Q131" i="17"/>
  <c r="P131" i="17"/>
  <c r="O131" i="17"/>
  <c r="N131" i="17"/>
  <c r="R130" i="17"/>
  <c r="Q130" i="17"/>
  <c r="P130" i="17"/>
  <c r="O130" i="17"/>
  <c r="N130" i="17"/>
  <c r="R129" i="17"/>
  <c r="Q129" i="17"/>
  <c r="P129" i="17"/>
  <c r="O129" i="17"/>
  <c r="N129" i="17"/>
  <c r="R128" i="17"/>
  <c r="Q128" i="17"/>
  <c r="P128" i="17"/>
  <c r="O128" i="17"/>
  <c r="N128" i="17"/>
  <c r="R127" i="17"/>
  <c r="Q127" i="17"/>
  <c r="P127" i="17"/>
  <c r="O127" i="17"/>
  <c r="N127" i="17"/>
  <c r="R126" i="17"/>
  <c r="Q126" i="17"/>
  <c r="P126" i="17"/>
  <c r="O126" i="17"/>
  <c r="N126" i="17"/>
  <c r="AI125" i="17"/>
  <c r="R125" i="17"/>
  <c r="R116" i="17"/>
  <c r="Q116" i="17"/>
  <c r="P116" i="17"/>
  <c r="O116" i="17"/>
  <c r="N116" i="17"/>
  <c r="R115" i="17"/>
  <c r="Q115" i="17"/>
  <c r="P115" i="17"/>
  <c r="O115" i="17"/>
  <c r="N115" i="17"/>
  <c r="R114" i="17"/>
  <c r="Q114" i="17"/>
  <c r="P114" i="17"/>
  <c r="O114" i="17"/>
  <c r="N114" i="17"/>
  <c r="R113" i="17"/>
  <c r="Q113" i="17"/>
  <c r="P113" i="17"/>
  <c r="O113" i="17"/>
  <c r="N113" i="17"/>
  <c r="R112" i="17"/>
  <c r="Q112" i="17"/>
  <c r="P112" i="17"/>
  <c r="O112" i="17"/>
  <c r="N112" i="17"/>
  <c r="R111" i="17"/>
  <c r="Q111" i="17"/>
  <c r="P111" i="17"/>
  <c r="O111" i="17"/>
  <c r="N111" i="17"/>
  <c r="R110" i="17"/>
  <c r="Q110" i="17"/>
  <c r="P110" i="17"/>
  <c r="O110" i="17"/>
  <c r="N110" i="17"/>
  <c r="R109" i="17"/>
  <c r="Q109" i="17"/>
  <c r="P109" i="17"/>
  <c r="O109" i="17"/>
  <c r="N109" i="17"/>
  <c r="R97" i="17"/>
  <c r="Q97" i="17"/>
  <c r="P97" i="17"/>
  <c r="O97" i="17"/>
  <c r="N97" i="17"/>
  <c r="R95" i="17"/>
  <c r="Q95" i="17"/>
  <c r="P95" i="17"/>
  <c r="O95" i="17"/>
  <c r="N95" i="17"/>
  <c r="R108" i="17"/>
  <c r="Q108" i="17"/>
  <c r="P108" i="17"/>
  <c r="O108" i="17"/>
  <c r="N108" i="17"/>
  <c r="R107" i="17"/>
  <c r="Q107" i="17"/>
  <c r="P107" i="17"/>
  <c r="O107" i="17"/>
  <c r="N107" i="17"/>
  <c r="R106" i="17"/>
  <c r="Q106" i="17"/>
  <c r="P106" i="17"/>
  <c r="O106" i="17"/>
  <c r="N106" i="17"/>
  <c r="R105" i="17"/>
  <c r="Q105" i="17"/>
  <c r="P105" i="17"/>
  <c r="O105" i="17"/>
  <c r="N105" i="17"/>
  <c r="R104" i="17"/>
  <c r="Q104" i="17"/>
  <c r="P104" i="17"/>
  <c r="O104" i="17"/>
  <c r="N104" i="17"/>
  <c r="R103" i="17"/>
  <c r="Q103" i="17"/>
  <c r="P103" i="17"/>
  <c r="O103" i="17"/>
  <c r="N103" i="17"/>
  <c r="R102" i="17"/>
  <c r="Q102" i="17"/>
  <c r="P102" i="17"/>
  <c r="O102" i="17"/>
  <c r="N102" i="17"/>
  <c r="R101" i="17"/>
  <c r="Q101" i="17"/>
  <c r="P101" i="17"/>
  <c r="O101" i="17"/>
  <c r="N101" i="17"/>
  <c r="R100" i="17"/>
  <c r="Q100" i="17"/>
  <c r="P100" i="17"/>
  <c r="O100" i="17"/>
  <c r="N100" i="17"/>
  <c r="R99" i="17"/>
  <c r="Q99" i="17"/>
  <c r="P99" i="17"/>
  <c r="O99" i="17"/>
  <c r="N99" i="17"/>
  <c r="R96" i="17"/>
  <c r="Q96" i="17"/>
  <c r="P96" i="17"/>
  <c r="O96" i="17"/>
  <c r="N96" i="17"/>
  <c r="R81" i="17"/>
  <c r="Q81" i="17"/>
  <c r="P81" i="17"/>
  <c r="O81" i="17"/>
  <c r="N81" i="17"/>
  <c r="R80" i="17"/>
  <c r="Q80" i="17"/>
  <c r="P80" i="17"/>
  <c r="O80" i="17"/>
  <c r="N80" i="17"/>
  <c r="R79" i="17"/>
  <c r="Q79" i="17"/>
  <c r="P79" i="17"/>
  <c r="O79" i="17"/>
  <c r="N79" i="17"/>
  <c r="R77" i="17"/>
  <c r="Q77" i="17"/>
  <c r="P77" i="17"/>
  <c r="O77" i="17"/>
  <c r="N77" i="17"/>
  <c r="R75" i="17"/>
  <c r="Q75" i="17"/>
  <c r="P75" i="17"/>
  <c r="O75" i="17"/>
  <c r="N75" i="17"/>
  <c r="R74" i="17"/>
  <c r="Q74" i="17"/>
  <c r="P74" i="17"/>
  <c r="O74" i="17"/>
  <c r="N74" i="17"/>
  <c r="R73" i="17"/>
  <c r="Q73" i="17"/>
  <c r="P73" i="17"/>
  <c r="O73" i="17"/>
  <c r="N73" i="17"/>
  <c r="AI71" i="17"/>
  <c r="R71" i="17"/>
  <c r="R69" i="17"/>
  <c r="Q69" i="17"/>
  <c r="P69" i="17"/>
  <c r="O69" i="17"/>
  <c r="N69" i="17"/>
  <c r="R68" i="17"/>
  <c r="Q68" i="17"/>
  <c r="P68" i="17"/>
  <c r="O68" i="17"/>
  <c r="N68" i="17"/>
  <c r="R63" i="17"/>
  <c r="Q63" i="17"/>
  <c r="P63" i="17"/>
  <c r="O63" i="17"/>
  <c r="N63" i="17"/>
  <c r="AI62" i="17"/>
  <c r="R62" i="17"/>
  <c r="R59" i="17"/>
  <c r="Q59" i="17"/>
  <c r="P59" i="17"/>
  <c r="O59" i="17"/>
  <c r="N59" i="17"/>
  <c r="R58" i="17"/>
  <c r="Q58" i="17"/>
  <c r="P58" i="17"/>
  <c r="O58" i="17"/>
  <c r="N58" i="17"/>
  <c r="R57" i="17"/>
  <c r="Q57" i="17"/>
  <c r="P57" i="17"/>
  <c r="O57" i="17"/>
  <c r="N57" i="17"/>
  <c r="R56" i="17"/>
  <c r="P56" i="17"/>
  <c r="O56" i="17"/>
  <c r="N56" i="17"/>
  <c r="R55" i="17"/>
  <c r="Q55" i="17"/>
  <c r="P55" i="17"/>
  <c r="O55" i="17"/>
  <c r="N55" i="17"/>
  <c r="R54" i="17"/>
  <c r="Q54" i="17"/>
  <c r="P54" i="17"/>
  <c r="O54" i="17"/>
  <c r="N54" i="17"/>
  <c r="R53" i="17"/>
  <c r="Q53" i="17"/>
  <c r="P53" i="17"/>
  <c r="O53" i="17"/>
  <c r="N53" i="17"/>
  <c r="R52" i="17"/>
  <c r="Q52" i="17"/>
  <c r="P52" i="17"/>
  <c r="O52" i="17"/>
  <c r="N52" i="17"/>
  <c r="R51" i="17"/>
  <c r="Q51" i="17"/>
  <c r="P51" i="17"/>
  <c r="O51" i="17"/>
  <c r="N51" i="17"/>
  <c r="R50" i="17"/>
  <c r="Q50" i="17"/>
  <c r="P50" i="17"/>
  <c r="O50" i="17"/>
  <c r="N50" i="17"/>
  <c r="R49" i="17"/>
  <c r="Q49" i="17"/>
  <c r="P49" i="17"/>
  <c r="O49" i="17"/>
  <c r="N49" i="17"/>
  <c r="AI48" i="17"/>
  <c r="R48" i="17"/>
  <c r="R47" i="17"/>
  <c r="Q47" i="17"/>
  <c r="P47" i="17"/>
  <c r="O47" i="17"/>
  <c r="N47" i="17"/>
  <c r="R46" i="17"/>
  <c r="Q46" i="17"/>
  <c r="P46" i="17"/>
  <c r="O46" i="17"/>
  <c r="N46" i="17"/>
  <c r="R44" i="17"/>
  <c r="Q44" i="17"/>
  <c r="P44" i="17"/>
  <c r="O44" i="17"/>
  <c r="N44" i="17"/>
  <c r="R45" i="17"/>
  <c r="Q45" i="17"/>
  <c r="P45" i="17"/>
  <c r="O45" i="17"/>
  <c r="N45" i="17"/>
  <c r="R43" i="17"/>
  <c r="Q43" i="17"/>
  <c r="P43" i="17"/>
  <c r="O43" i="17"/>
  <c r="N43" i="17"/>
  <c r="R42" i="17"/>
  <c r="Q42" i="17"/>
  <c r="P42" i="17"/>
  <c r="O42" i="17"/>
  <c r="N42" i="17"/>
  <c r="R41" i="17"/>
  <c r="Q41" i="17"/>
  <c r="P41" i="17"/>
  <c r="O41" i="17"/>
  <c r="N41" i="17"/>
  <c r="R39" i="17"/>
  <c r="Q39" i="17"/>
  <c r="P39" i="17"/>
  <c r="O39" i="17"/>
  <c r="N39" i="17"/>
  <c r="R40" i="17"/>
  <c r="Q40" i="17"/>
  <c r="P40" i="17"/>
  <c r="O40" i="17"/>
  <c r="N40" i="17"/>
  <c r="R38" i="17"/>
  <c r="Q38" i="17"/>
  <c r="P38" i="17"/>
  <c r="O38" i="17"/>
  <c r="N38" i="17"/>
  <c r="R29" i="17"/>
  <c r="Q29" i="17"/>
  <c r="P29" i="17"/>
  <c r="O29" i="17"/>
  <c r="N29" i="17"/>
  <c r="R27" i="17"/>
  <c r="Q27" i="17"/>
  <c r="P27" i="17"/>
  <c r="O27" i="17"/>
  <c r="N27" i="17"/>
  <c r="R37" i="17"/>
  <c r="Q37" i="17"/>
  <c r="P37" i="17"/>
  <c r="O37" i="17"/>
  <c r="N37" i="17"/>
  <c r="R35" i="17"/>
  <c r="Q35" i="17"/>
  <c r="P35" i="17"/>
  <c r="O35" i="17"/>
  <c r="N35" i="17"/>
  <c r="R36" i="17"/>
  <c r="Q36" i="17"/>
  <c r="P36" i="17"/>
  <c r="O36" i="17"/>
  <c r="N36" i="17"/>
  <c r="R34" i="17"/>
  <c r="Q34" i="17"/>
  <c r="P34" i="17"/>
  <c r="O34" i="17"/>
  <c r="N34" i="17"/>
  <c r="R33" i="17"/>
  <c r="Q33" i="17"/>
  <c r="P33" i="17"/>
  <c r="O33" i="17"/>
  <c r="N33" i="17"/>
  <c r="L33" i="17"/>
  <c r="R32" i="17"/>
  <c r="Q32" i="17"/>
  <c r="P32" i="17"/>
  <c r="O32" i="17"/>
  <c r="N32" i="17"/>
  <c r="R31" i="17"/>
  <c r="Q31" i="17"/>
  <c r="P31" i="17"/>
  <c r="O31" i="17"/>
  <c r="N31" i="17"/>
  <c r="R30" i="17"/>
  <c r="Q30" i="17"/>
  <c r="P30" i="17"/>
  <c r="O30" i="17"/>
  <c r="N30" i="17"/>
  <c r="R28" i="17"/>
  <c r="Q28" i="17"/>
  <c r="P28" i="17"/>
  <c r="O28" i="17"/>
  <c r="N28" i="17"/>
  <c r="R26" i="17"/>
  <c r="Q26" i="17"/>
  <c r="P26" i="17"/>
  <c r="O26" i="17"/>
  <c r="N26" i="17"/>
  <c r="R25" i="17"/>
  <c r="Q25" i="17"/>
  <c r="P25" i="17"/>
  <c r="O25" i="17"/>
  <c r="N25" i="17"/>
  <c r="R24" i="17"/>
  <c r="Q24" i="17"/>
  <c r="P24" i="17"/>
  <c r="O24" i="17"/>
  <c r="N24" i="17"/>
  <c r="L24" i="17"/>
  <c r="R23" i="17"/>
  <c r="Q23" i="17"/>
  <c r="P23" i="17"/>
  <c r="O23" i="17"/>
  <c r="N23" i="17"/>
  <c r="Q8" i="17"/>
  <c r="P8" i="17"/>
  <c r="O8" i="17"/>
  <c r="N8" i="17"/>
  <c r="R15" i="17"/>
  <c r="Q15" i="17"/>
  <c r="P15" i="17"/>
  <c r="O15" i="17"/>
  <c r="N15" i="17"/>
  <c r="R16" i="17"/>
  <c r="Q16" i="17"/>
  <c r="P16" i="17"/>
  <c r="O16" i="17"/>
  <c r="N16" i="17"/>
  <c r="R14" i="17"/>
  <c r="Q14" i="17"/>
  <c r="P14" i="17"/>
  <c r="O14" i="17"/>
  <c r="N14" i="17"/>
  <c r="R10" i="17"/>
  <c r="Q10" i="17"/>
  <c r="P10" i="17"/>
  <c r="O10" i="17"/>
  <c r="N10" i="17"/>
  <c r="M9" i="17"/>
  <c r="R9" i="17"/>
  <c r="Q9" i="17"/>
  <c r="P9" i="17"/>
  <c r="O9" i="17"/>
  <c r="N9" i="17"/>
  <c r="R7" i="17"/>
  <c r="L6" i="17"/>
  <c r="L1140" i="17" l="1"/>
  <c r="L1243" i="17"/>
  <c r="AH8" i="17"/>
  <c r="AH842" i="17"/>
  <c r="AH198" i="17"/>
  <c r="AH3959" i="17"/>
  <c r="AH3955" i="17"/>
  <c r="AH3951" i="17"/>
  <c r="AH3947" i="17"/>
  <c r="AH3943" i="17"/>
  <c r="AH3939" i="17"/>
  <c r="AH3934" i="17"/>
  <c r="AH3930" i="17"/>
  <c r="AH3926" i="17"/>
  <c r="AH3922" i="17"/>
  <c r="AH3917" i="17"/>
  <c r="AH3913" i="17"/>
  <c r="AH3908" i="17"/>
  <c r="AH3903" i="17"/>
  <c r="AH3899" i="17"/>
  <c r="AH3895" i="17"/>
  <c r="AH3890" i="17"/>
  <c r="AH3886" i="17"/>
  <c r="AH3882" i="17"/>
  <c r="AH3878" i="17"/>
  <c r="AH3873" i="17"/>
  <c r="AH3869" i="17"/>
  <c r="AH3864" i="17"/>
  <c r="AH3859" i="17"/>
  <c r="AH3853" i="17"/>
  <c r="AH3849" i="17"/>
  <c r="AH3845" i="17"/>
  <c r="AH3840" i="17"/>
  <c r="AH3835" i="17"/>
  <c r="AH3828" i="17"/>
  <c r="AH3824" i="17"/>
  <c r="AH3820" i="17"/>
  <c r="AH3814" i="17"/>
  <c r="AH3810" i="17"/>
  <c r="AH3806" i="17"/>
  <c r="AH3802" i="17"/>
  <c r="AH3798" i="17"/>
  <c r="AH3793" i="17"/>
  <c r="AH3789" i="17"/>
  <c r="AH3785" i="17"/>
  <c r="AH3781" i="17"/>
  <c r="AH3776" i="17"/>
  <c r="AH3772" i="17"/>
  <c r="AH3767" i="17"/>
  <c r="AH3763" i="17"/>
  <c r="AH3759" i="17"/>
  <c r="AH3754" i="17"/>
  <c r="AH3747" i="17"/>
  <c r="AH3742" i="17"/>
  <c r="AH3738" i="17"/>
  <c r="AH3734" i="17"/>
  <c r="AH3730" i="17"/>
  <c r="AH3726" i="17"/>
  <c r="AH3721" i="17"/>
  <c r="AH3717" i="17"/>
  <c r="AH3713" i="17"/>
  <c r="AH3706" i="17"/>
  <c r="AH3701" i="17"/>
  <c r="AH3697" i="17"/>
  <c r="AH3693" i="17"/>
  <c r="AH3689" i="17"/>
  <c r="AH3685" i="17"/>
  <c r="AH3681" i="17"/>
  <c r="AH3677" i="17"/>
  <c r="AH3671" i="17"/>
  <c r="AH3667" i="17"/>
  <c r="AH3663" i="17"/>
  <c r="AH3659" i="17"/>
  <c r="AH3655" i="17"/>
  <c r="AH3651" i="17"/>
  <c r="AH3646" i="17"/>
  <c r="AH3642" i="17"/>
  <c r="AH3637" i="17"/>
  <c r="AH3633" i="17"/>
  <c r="AH3629" i="17"/>
  <c r="AH3625" i="17"/>
  <c r="AH3621" i="17"/>
  <c r="AH3614" i="17"/>
  <c r="AH3609" i="17"/>
  <c r="AH3605" i="17"/>
  <c r="AH3601" i="17"/>
  <c r="AH3597" i="17"/>
  <c r="AH3593" i="17"/>
  <c r="AH3589" i="17"/>
  <c r="AH3585" i="17"/>
  <c r="AH3958" i="17"/>
  <c r="AH3954" i="17"/>
  <c r="AH3950" i="17"/>
  <c r="AH3946" i="17"/>
  <c r="AH3942" i="17"/>
  <c r="AH3938" i="17"/>
  <c r="AH3933" i="17"/>
  <c r="AH3929" i="17"/>
  <c r="AH3925" i="17"/>
  <c r="AH3921" i="17"/>
  <c r="AH3916" i="17"/>
  <c r="AH3912" i="17"/>
  <c r="AH3907" i="17"/>
  <c r="AH3902" i="17"/>
  <c r="AH3898" i="17"/>
  <c r="AH3894" i="17"/>
  <c r="AH3889" i="17"/>
  <c r="AH3885" i="17"/>
  <c r="AH3881" i="17"/>
  <c r="AH3876" i="17"/>
  <c r="AH3872" i="17"/>
  <c r="AH3868" i="17"/>
  <c r="AH3863" i="17"/>
  <c r="AH3857" i="17"/>
  <c r="AH3852" i="17"/>
  <c r="AH3848" i="17"/>
  <c r="AH3843" i="17"/>
  <c r="AH3839" i="17"/>
  <c r="AH3834" i="17"/>
  <c r="AH3827" i="17"/>
  <c r="AH3823" i="17"/>
  <c r="AH3819" i="17"/>
  <c r="AH3813" i="17"/>
  <c r="AH3809" i="17"/>
  <c r="AH3805" i="17"/>
  <c r="AH3801" i="17"/>
  <c r="AH3796" i="17"/>
  <c r="AH3792" i="17"/>
  <c r="AH3788" i="17"/>
  <c r="AH3784" i="17"/>
  <c r="AH3780" i="17"/>
  <c r="AH3775" i="17"/>
  <c r="AH3770" i="17"/>
  <c r="AH3766" i="17"/>
  <c r="AH3762" i="17"/>
  <c r="AH3758" i="17"/>
  <c r="AH3752" i="17"/>
  <c r="AH3746" i="17"/>
  <c r="AH3741" i="17"/>
  <c r="AH3737" i="17"/>
  <c r="AH3733" i="17"/>
  <c r="AH3729" i="17"/>
  <c r="AH3725" i="17"/>
  <c r="AH3720" i="17"/>
  <c r="AH3716" i="17"/>
  <c r="AH3712" i="17"/>
  <c r="AH3705" i="17"/>
  <c r="AH3700" i="17"/>
  <c r="AH3696" i="17"/>
  <c r="AH3692" i="17"/>
  <c r="AH3688" i="17"/>
  <c r="AH3684" i="17"/>
  <c r="AH3680" i="17"/>
  <c r="AH3676" i="17"/>
  <c r="AH3670" i="17"/>
  <c r="AH3957" i="17"/>
  <c r="AH3953" i="17"/>
  <c r="AH3949" i="17"/>
  <c r="AH3945" i="17"/>
  <c r="AH3941" i="17"/>
  <c r="AH3937" i="17"/>
  <c r="AH3932" i="17"/>
  <c r="AH3928" i="17"/>
  <c r="AH3924" i="17"/>
  <c r="AH3920" i="17"/>
  <c r="AH3915" i="17"/>
  <c r="AH3910" i="17"/>
  <c r="AH3905" i="17"/>
  <c r="AH3901" i="17"/>
  <c r="AH3897" i="17"/>
  <c r="AH3893" i="17"/>
  <c r="AH3888" i="17"/>
  <c r="AH3884" i="17"/>
  <c r="AH3880" i="17"/>
  <c r="AH3875" i="17"/>
  <c r="AH3871" i="17"/>
  <c r="AH3867" i="17"/>
  <c r="AH3861" i="17"/>
  <c r="AH3856" i="17"/>
  <c r="AH3851" i="17"/>
  <c r="AH3847" i="17"/>
  <c r="AH3842" i="17"/>
  <c r="AH3838" i="17"/>
  <c r="AH3831" i="17"/>
  <c r="AH3826" i="17"/>
  <c r="AH3822" i="17"/>
  <c r="AH3817" i="17"/>
  <c r="AH3812" i="17"/>
  <c r="AH3808" i="17"/>
  <c r="AH3804" i="17"/>
  <c r="AH3800" i="17"/>
  <c r="AH3795" i="17"/>
  <c r="AH3791" i="17"/>
  <c r="AH3787" i="17"/>
  <c r="AH3783" i="17"/>
  <c r="AH3779" i="17"/>
  <c r="AH3774" i="17"/>
  <c r="AH3769" i="17"/>
  <c r="AH3765" i="17"/>
  <c r="AH3761" i="17"/>
  <c r="AH3756" i="17"/>
  <c r="AH3750" i="17"/>
  <c r="AH3745" i="17"/>
  <c r="AH3740" i="17"/>
  <c r="AH3736" i="17"/>
  <c r="AH3732" i="17"/>
  <c r="AH3728" i="17"/>
  <c r="AH3723" i="17"/>
  <c r="AH3719" i="17"/>
  <c r="AH3715" i="17"/>
  <c r="AH3711" i="17"/>
  <c r="AH3704" i="17"/>
  <c r="AH3699" i="17"/>
  <c r="AH3695" i="17"/>
  <c r="AH3691" i="17"/>
  <c r="AH3687" i="17"/>
  <c r="AH3683" i="17"/>
  <c r="AH3679" i="17"/>
  <c r="AH3674" i="17"/>
  <c r="AH3669" i="17"/>
  <c r="AH3956" i="17"/>
  <c r="AH3952" i="17"/>
  <c r="AH3948" i="17"/>
  <c r="AH3944" i="17"/>
  <c r="AH3940" i="17"/>
  <c r="AH3936" i="17"/>
  <c r="AH3931" i="17"/>
  <c r="AH3927" i="17"/>
  <c r="AH3923" i="17"/>
  <c r="AH3918" i="17"/>
  <c r="AH3914" i="17"/>
  <c r="AH3909" i="17"/>
  <c r="AH3904" i="17"/>
  <c r="AH3900" i="17"/>
  <c r="AH3896" i="17"/>
  <c r="AH3892" i="17"/>
  <c r="AH3887" i="17"/>
  <c r="AH3883" i="17"/>
  <c r="AH3879" i="17"/>
  <c r="AH3874" i="17"/>
  <c r="AH3870" i="17"/>
  <c r="AH3865" i="17"/>
  <c r="AH3860" i="17"/>
  <c r="AH3854" i="17"/>
  <c r="AH3850" i="17"/>
  <c r="AH3846" i="17"/>
  <c r="AH3841" i="17"/>
  <c r="AH3836" i="17"/>
  <c r="AH3830" i="17"/>
  <c r="AH3825" i="17"/>
  <c r="AH3821" i="17"/>
  <c r="AH3816" i="17"/>
  <c r="AH3811" i="17"/>
  <c r="AH3807" i="17"/>
  <c r="AH3803" i="17"/>
  <c r="AH3799" i="17"/>
  <c r="AH3794" i="17"/>
  <c r="AH3790" i="17"/>
  <c r="AH3782" i="17"/>
  <c r="AH3743" i="17"/>
  <c r="AH3709" i="17"/>
  <c r="AH3673" i="17"/>
  <c r="AH3666" i="17"/>
  <c r="AH3657" i="17"/>
  <c r="AH3647" i="17"/>
  <c r="AH3632" i="17"/>
  <c r="AH3623" i="17"/>
  <c r="AH3611" i="17"/>
  <c r="AH3596" i="17"/>
  <c r="AH3587" i="17"/>
  <c r="AH3760" i="17"/>
  <c r="AH3722" i="17"/>
  <c r="AH3686" i="17"/>
  <c r="AH3661" i="17"/>
  <c r="AH3652" i="17"/>
  <c r="AH3636" i="17"/>
  <c r="AH3627" i="17"/>
  <c r="AH3615" i="17"/>
  <c r="AH3600" i="17"/>
  <c r="AH3591" i="17"/>
  <c r="AH3582" i="17"/>
  <c r="AH3578" i="17"/>
  <c r="AH3574" i="17"/>
  <c r="AH3570" i="17"/>
  <c r="AH3565" i="17"/>
  <c r="AH3561" i="17"/>
  <c r="AH3557" i="17"/>
  <c r="AH3552" i="17"/>
  <c r="AH3548" i="17"/>
  <c r="AH3544" i="17"/>
  <c r="AH3540" i="17"/>
  <c r="AH3536" i="17"/>
  <c r="AH3531" i="17"/>
  <c r="AH3527" i="17"/>
  <c r="AH3523" i="17"/>
  <c r="AH3519" i="17"/>
  <c r="AH3515" i="17"/>
  <c r="AH3511" i="17"/>
  <c r="AH3507" i="17"/>
  <c r="AH3503" i="17"/>
  <c r="AH3499" i="17"/>
  <c r="AH3495" i="17"/>
  <c r="AH3491" i="17"/>
  <c r="AH3487" i="17"/>
  <c r="AH3482" i="17"/>
  <c r="AH3478" i="17"/>
  <c r="AH3473" i="17"/>
  <c r="AH3467" i="17"/>
  <c r="AH3463" i="17"/>
  <c r="AH3459" i="17"/>
  <c r="AH3455" i="17"/>
  <c r="AH3451" i="17"/>
  <c r="AH3447" i="17"/>
  <c r="AH3443" i="17"/>
  <c r="AH3439" i="17"/>
  <c r="AH3435" i="17"/>
  <c r="AH3431" i="17"/>
  <c r="AH3427" i="17"/>
  <c r="AH3423" i="17"/>
  <c r="AH3419" i="17"/>
  <c r="AH3415" i="17"/>
  <c r="AH3411" i="17"/>
  <c r="AH3407" i="17"/>
  <c r="AH3402" i="17"/>
  <c r="AH3398" i="17"/>
  <c r="AH3393" i="17"/>
  <c r="AH3389" i="17"/>
  <c r="AH3383" i="17"/>
  <c r="AH3378" i="17"/>
  <c r="AH3373" i="17"/>
  <c r="AH3369" i="17"/>
  <c r="AH3365" i="17"/>
  <c r="AH3361" i="17"/>
  <c r="AH3357" i="17"/>
  <c r="AH3353" i="17"/>
  <c r="AH3349" i="17"/>
  <c r="AH3345" i="17"/>
  <c r="AH3341" i="17"/>
  <c r="AH3337" i="17"/>
  <c r="AH3332" i="17"/>
  <c r="AH3328" i="17"/>
  <c r="AH3324" i="17"/>
  <c r="AH3319" i="17"/>
  <c r="AH3315" i="17"/>
  <c r="AH3773" i="17"/>
  <c r="AH3735" i="17"/>
  <c r="AH3698" i="17"/>
  <c r="AH3665" i="17"/>
  <c r="AH3656" i="17"/>
  <c r="AH3641" i="17"/>
  <c r="AH3631" i="17"/>
  <c r="AH3622" i="17"/>
  <c r="AH3604" i="17"/>
  <c r="AH3595" i="17"/>
  <c r="AH3586" i="17"/>
  <c r="AH3786" i="17"/>
  <c r="AH3749" i="17"/>
  <c r="AH3714" i="17"/>
  <c r="AH3678" i="17"/>
  <c r="AH3660" i="17"/>
  <c r="AH3645" i="17"/>
  <c r="AH3635" i="17"/>
  <c r="AH3626" i="17"/>
  <c r="AH3608" i="17"/>
  <c r="AH3599" i="17"/>
  <c r="AH3590" i="17"/>
  <c r="AH3581" i="17"/>
  <c r="AH3577" i="17"/>
  <c r="AH3573" i="17"/>
  <c r="AH3568" i="17"/>
  <c r="AH3564" i="17"/>
  <c r="AH3560" i="17"/>
  <c r="AH3556" i="17"/>
  <c r="AH3551" i="17"/>
  <c r="AH3547" i="17"/>
  <c r="AH3543" i="17"/>
  <c r="AH3539" i="17"/>
  <c r="AH3535" i="17"/>
  <c r="AH3530" i="17"/>
  <c r="AH3526" i="17"/>
  <c r="AH3522" i="17"/>
  <c r="AH3518" i="17"/>
  <c r="AH3514" i="17"/>
  <c r="AH3510" i="17"/>
  <c r="AH3506" i="17"/>
  <c r="AH3502" i="17"/>
  <c r="AH3498" i="17"/>
  <c r="AH3494" i="17"/>
  <c r="AH3490" i="17"/>
  <c r="AH3486" i="17"/>
  <c r="AH3481" i="17"/>
  <c r="AH3477" i="17"/>
  <c r="AH3472" i="17"/>
  <c r="AH3466" i="17"/>
  <c r="AH3462" i="17"/>
  <c r="AH3458" i="17"/>
  <c r="AH3454" i="17"/>
  <c r="AH3450" i="17"/>
  <c r="AH3446" i="17"/>
  <c r="AH3442" i="17"/>
  <c r="AH3438" i="17"/>
  <c r="AH3434" i="17"/>
  <c r="AH3430" i="17"/>
  <c r="AH3426" i="17"/>
  <c r="AH3422" i="17"/>
  <c r="AH3418" i="17"/>
  <c r="AH3414" i="17"/>
  <c r="AH3410" i="17"/>
  <c r="AH3406" i="17"/>
  <c r="AH3401" i="17"/>
  <c r="AH3396" i="17"/>
  <c r="AH3392" i="17"/>
  <c r="AH3387" i="17"/>
  <c r="AH3382" i="17"/>
  <c r="AH3377" i="17"/>
  <c r="AH3372" i="17"/>
  <c r="AH3368" i="17"/>
  <c r="AH3364" i="17"/>
  <c r="AH3360" i="17"/>
  <c r="AH3356" i="17"/>
  <c r="AH3352" i="17"/>
  <c r="AH3348" i="17"/>
  <c r="AH3344" i="17"/>
  <c r="AH3340" i="17"/>
  <c r="AH3336" i="17"/>
  <c r="AH3331" i="17"/>
  <c r="AH3327" i="17"/>
  <c r="AH3323" i="17"/>
  <c r="AH3318" i="17"/>
  <c r="AH3314" i="17"/>
  <c r="AH3310" i="17"/>
  <c r="AH3306" i="17"/>
  <c r="AH3302" i="17"/>
  <c r="AH3298" i="17"/>
  <c r="AH3294" i="17"/>
  <c r="AH3290" i="17"/>
  <c r="AH3286" i="17"/>
  <c r="AH3282" i="17"/>
  <c r="AH3276" i="17"/>
  <c r="AH3271" i="17"/>
  <c r="AH3764" i="17"/>
  <c r="AH3727" i="17"/>
  <c r="AH3690" i="17"/>
  <c r="AH3664" i="17"/>
  <c r="AH3649" i="17"/>
  <c r="AH3639" i="17"/>
  <c r="AH3630" i="17"/>
  <c r="AH3613" i="17"/>
  <c r="AH3603" i="17"/>
  <c r="AH3594" i="17"/>
  <c r="AH3777" i="17"/>
  <c r="AH3739" i="17"/>
  <c r="AH3702" i="17"/>
  <c r="AH3668" i="17"/>
  <c r="AH3654" i="17"/>
  <c r="AH3644" i="17"/>
  <c r="AH3634" i="17"/>
  <c r="AH3620" i="17"/>
  <c r="AH3607" i="17"/>
  <c r="AH3598" i="17"/>
  <c r="AH3584" i="17"/>
  <c r="AH3580" i="17"/>
  <c r="AH3576" i="17"/>
  <c r="AH3572" i="17"/>
  <c r="AH3567" i="17"/>
  <c r="AH3563" i="17"/>
  <c r="AH3559" i="17"/>
  <c r="AH3554" i="17"/>
  <c r="AH3550" i="17"/>
  <c r="AH3546" i="17"/>
  <c r="AH3542" i="17"/>
  <c r="AH3538" i="17"/>
  <c r="AH3534" i="17"/>
  <c r="AH3529" i="17"/>
  <c r="AH3525" i="17"/>
  <c r="AH3521" i="17"/>
  <c r="AH3517" i="17"/>
  <c r="AH3513" i="17"/>
  <c r="AH3509" i="17"/>
  <c r="AH3505" i="17"/>
  <c r="AH3501" i="17"/>
  <c r="AH3497" i="17"/>
  <c r="AH3493" i="17"/>
  <c r="AH3489" i="17"/>
  <c r="AH3485" i="17"/>
  <c r="AH3480" i="17"/>
  <c r="AH3476" i="17"/>
  <c r="AH3471" i="17"/>
  <c r="AH3465" i="17"/>
  <c r="AH3461" i="17"/>
  <c r="AH3457" i="17"/>
  <c r="AH3453" i="17"/>
  <c r="AH3449" i="17"/>
  <c r="AH3445" i="17"/>
  <c r="AH3755" i="17"/>
  <c r="AH3718" i="17"/>
  <c r="AH3682" i="17"/>
  <c r="AH3658" i="17"/>
  <c r="AH3648" i="17"/>
  <c r="AH3638" i="17"/>
  <c r="AH3624" i="17"/>
  <c r="AH3612" i="17"/>
  <c r="AH3602" i="17"/>
  <c r="AH3588" i="17"/>
  <c r="AH3768" i="17"/>
  <c r="AH3731" i="17"/>
  <c r="AH3694" i="17"/>
  <c r="AH3662" i="17"/>
  <c r="AH3653" i="17"/>
  <c r="AH3643" i="17"/>
  <c r="AH3628" i="17"/>
  <c r="AH3617" i="17"/>
  <c r="AH3606" i="17"/>
  <c r="AH3592" i="17"/>
  <c r="AH3583" i="17"/>
  <c r="AH3579" i="17"/>
  <c r="AH3575" i="17"/>
  <c r="AH3571" i="17"/>
  <c r="AH3566" i="17"/>
  <c r="AH3562" i="17"/>
  <c r="AH3558" i="17"/>
  <c r="AH3553" i="17"/>
  <c r="AH3549" i="17"/>
  <c r="AH3545" i="17"/>
  <c r="AH3541" i="17"/>
  <c r="AH3537" i="17"/>
  <c r="AH3532" i="17"/>
  <c r="AH3528" i="17"/>
  <c r="AH3524" i="17"/>
  <c r="AH3520" i="17"/>
  <c r="AH3516" i="17"/>
  <c r="AH3512" i="17"/>
  <c r="AH3508" i="17"/>
  <c r="AH3504" i="17"/>
  <c r="AH3500" i="17"/>
  <c r="AH3496" i="17"/>
  <c r="AH3492" i="17"/>
  <c r="AH3488" i="17"/>
  <c r="AH3483" i="17"/>
  <c r="AH3479" i="17"/>
  <c r="AH3474" i="17"/>
  <c r="AH3468" i="17"/>
  <c r="AH3464" i="17"/>
  <c r="AH3460" i="17"/>
  <c r="AH3456" i="17"/>
  <c r="AH3452" i="17"/>
  <c r="AH3448" i="17"/>
  <c r="AH3444" i="17"/>
  <c r="AH3440" i="17"/>
  <c r="AH3436" i="17"/>
  <c r="AH3425" i="17"/>
  <c r="AH3420" i="17"/>
  <c r="AH3409" i="17"/>
  <c r="AH3403" i="17"/>
  <c r="AH3391" i="17"/>
  <c r="AH3384" i="17"/>
  <c r="AH3371" i="17"/>
  <c r="AH3366" i="17"/>
  <c r="AH3355" i="17"/>
  <c r="AH3350" i="17"/>
  <c r="AH3339" i="17"/>
  <c r="AH3334" i="17"/>
  <c r="AH3322" i="17"/>
  <c r="AH3316" i="17"/>
  <c r="AH3311" i="17"/>
  <c r="AH3297" i="17"/>
  <c r="AH3288" i="17"/>
  <c r="AH3277" i="17"/>
  <c r="AH3266" i="17"/>
  <c r="AH3261" i="17"/>
  <c r="AH3256" i="17"/>
  <c r="AH3252" i="17"/>
  <c r="AH3248" i="17"/>
  <c r="AH3243" i="17"/>
  <c r="AH3237" i="17"/>
  <c r="AH3233" i="17"/>
  <c r="AH3229" i="17"/>
  <c r="AH3224" i="17"/>
  <c r="AH3219" i="17"/>
  <c r="AH3215" i="17"/>
  <c r="AH3211" i="17"/>
  <c r="AH3207" i="17"/>
  <c r="AH3203" i="17"/>
  <c r="AH3199" i="17"/>
  <c r="AH3195" i="17"/>
  <c r="AH3190" i="17"/>
  <c r="AH3186" i="17"/>
  <c r="AH3179" i="17"/>
  <c r="AH3175" i="17"/>
  <c r="AH3171" i="17"/>
  <c r="AH3167" i="17"/>
  <c r="AH3161" i="17"/>
  <c r="AH3154" i="17"/>
  <c r="AH3150" i="17"/>
  <c r="AH3146" i="17"/>
  <c r="AH3142" i="17"/>
  <c r="AH3136" i="17"/>
  <c r="AH3131" i="17"/>
  <c r="AH3127" i="17"/>
  <c r="AH3123" i="17"/>
  <c r="AH3117" i="17"/>
  <c r="AH3113" i="17"/>
  <c r="AH3108" i="17"/>
  <c r="AH3103" i="17"/>
  <c r="AH3099" i="17"/>
  <c r="AH3095" i="17"/>
  <c r="AH3091" i="17"/>
  <c r="AH3087" i="17"/>
  <c r="AH3083" i="17"/>
  <c r="AH3079" i="17"/>
  <c r="AH3075" i="17"/>
  <c r="AH3071" i="17"/>
  <c r="AH3067" i="17"/>
  <c r="AH3063" i="17"/>
  <c r="AH3059" i="17"/>
  <c r="AH3054" i="17"/>
  <c r="AH3049" i="17"/>
  <c r="AH3045" i="17"/>
  <c r="AH3041" i="17"/>
  <c r="AH3036" i="17"/>
  <c r="AH3032" i="17"/>
  <c r="AH3441" i="17"/>
  <c r="AH3301" i="17"/>
  <c r="AH3292" i="17"/>
  <c r="AH3283" i="17"/>
  <c r="AH3429" i="17"/>
  <c r="AH3424" i="17"/>
  <c r="AH3413" i="17"/>
  <c r="AH3408" i="17"/>
  <c r="AH3395" i="17"/>
  <c r="AH3390" i="17"/>
  <c r="AH3376" i="17"/>
  <c r="AH3370" i="17"/>
  <c r="AH3359" i="17"/>
  <c r="AH3354" i="17"/>
  <c r="AH3343" i="17"/>
  <c r="AH3338" i="17"/>
  <c r="AH3326" i="17"/>
  <c r="AH3320" i="17"/>
  <c r="AH3305" i="17"/>
  <c r="AH3296" i="17"/>
  <c r="AH3287" i="17"/>
  <c r="AH3269" i="17"/>
  <c r="AH3264" i="17"/>
  <c r="AH3260" i="17"/>
  <c r="AH3255" i="17"/>
  <c r="AH3251" i="17"/>
  <c r="AH3247" i="17"/>
  <c r="AH3242" i="17"/>
  <c r="AH3236" i="17"/>
  <c r="AH3232" i="17"/>
  <c r="AH3228" i="17"/>
  <c r="AH3223" i="17"/>
  <c r="AH3218" i="17"/>
  <c r="AH3214" i="17"/>
  <c r="AH3210" i="17"/>
  <c r="AH3206" i="17"/>
  <c r="AH3202" i="17"/>
  <c r="AH3198" i="17"/>
  <c r="AH3194" i="17"/>
  <c r="AH3189" i="17"/>
  <c r="AH3185" i="17"/>
  <c r="AH3178" i="17"/>
  <c r="AH3174" i="17"/>
  <c r="AH3170" i="17"/>
  <c r="AH3166" i="17"/>
  <c r="AH3160" i="17"/>
  <c r="AH3153" i="17"/>
  <c r="AH3149" i="17"/>
  <c r="AH3145" i="17"/>
  <c r="AH3139" i="17"/>
  <c r="AH3134" i="17"/>
  <c r="AH3130" i="17"/>
  <c r="AH3126" i="17"/>
  <c r="AH3121" i="17"/>
  <c r="AH3116" i="17"/>
  <c r="AH3112" i="17"/>
  <c r="AH3107" i="17"/>
  <c r="AH3102" i="17"/>
  <c r="AH3098" i="17"/>
  <c r="AH3094" i="17"/>
  <c r="AH3090" i="17"/>
  <c r="AH3086" i="17"/>
  <c r="AH3082" i="17"/>
  <c r="AH3078" i="17"/>
  <c r="AH3074" i="17"/>
  <c r="AH3070" i="17"/>
  <c r="AH3309" i="17"/>
  <c r="AH3300" i="17"/>
  <c r="AH3291" i="17"/>
  <c r="AH3274" i="17"/>
  <c r="AH3433" i="17"/>
  <c r="AH3428" i="17"/>
  <c r="AH3417" i="17"/>
  <c r="AH3412" i="17"/>
  <c r="AH3400" i="17"/>
  <c r="AH3394" i="17"/>
  <c r="AH3381" i="17"/>
  <c r="AH3374" i="17"/>
  <c r="AH3363" i="17"/>
  <c r="AH3358" i="17"/>
  <c r="AH3347" i="17"/>
  <c r="AH3342" i="17"/>
  <c r="AH3330" i="17"/>
  <c r="AH3325" i="17"/>
  <c r="AH3313" i="17"/>
  <c r="AH3304" i="17"/>
  <c r="AH3295" i="17"/>
  <c r="AH3279" i="17"/>
  <c r="AH3268" i="17"/>
  <c r="AH3263" i="17"/>
  <c r="AH3259" i="17"/>
  <c r="AH3254" i="17"/>
  <c r="AH3250" i="17"/>
  <c r="AH3246" i="17"/>
  <c r="AH3241" i="17"/>
  <c r="AH3235" i="17"/>
  <c r="AH3231" i="17"/>
  <c r="AH3227" i="17"/>
  <c r="AH3222" i="17"/>
  <c r="AH3217" i="17"/>
  <c r="AH3213" i="17"/>
  <c r="AH3209" i="17"/>
  <c r="AH3205" i="17"/>
  <c r="AH3201" i="17"/>
  <c r="AH3197" i="17"/>
  <c r="AH3192" i="17"/>
  <c r="AH3188" i="17"/>
  <c r="AH3184" i="17"/>
  <c r="AH3177" i="17"/>
  <c r="AH3173" i="17"/>
  <c r="AH3169" i="17"/>
  <c r="AH3164" i="17"/>
  <c r="AH3158" i="17"/>
  <c r="AH3152" i="17"/>
  <c r="AH3148" i="17"/>
  <c r="AH3144" i="17"/>
  <c r="AH3138" i="17"/>
  <c r="AH3133" i="17"/>
  <c r="AH3129" i="17"/>
  <c r="AH3125" i="17"/>
  <c r="AH3119" i="17"/>
  <c r="AH3115" i="17"/>
  <c r="AH3111" i="17"/>
  <c r="AH3106" i="17"/>
  <c r="AH3101" i="17"/>
  <c r="AH3097" i="17"/>
  <c r="AH3093" i="17"/>
  <c r="AH3089" i="17"/>
  <c r="AH3085" i="17"/>
  <c r="AH3081" i="17"/>
  <c r="AH3077" i="17"/>
  <c r="AH3308" i="17"/>
  <c r="AH3299" i="17"/>
  <c r="AH3285" i="17"/>
  <c r="AH3273" i="17"/>
  <c r="AH3437" i="17"/>
  <c r="AH3432" i="17"/>
  <c r="AH3421" i="17"/>
  <c r="AH3416" i="17"/>
  <c r="AH3404" i="17"/>
  <c r="AH3399" i="17"/>
  <c r="AH3386" i="17"/>
  <c r="AH3379" i="17"/>
  <c r="AH3367" i="17"/>
  <c r="AH3362" i="17"/>
  <c r="AH3351" i="17"/>
  <c r="AH3346" i="17"/>
  <c r="AH3335" i="17"/>
  <c r="AH3329" i="17"/>
  <c r="AH3317" i="17"/>
  <c r="AH3312" i="17"/>
  <c r="AH3303" i="17"/>
  <c r="AH3289" i="17"/>
  <c r="AH3278" i="17"/>
  <c r="AH3267" i="17"/>
  <c r="AH3262" i="17"/>
  <c r="AH3258" i="17"/>
  <c r="AH3253" i="17"/>
  <c r="AH3249" i="17"/>
  <c r="AH3245" i="17"/>
  <c r="AH3239" i="17"/>
  <c r="AH3234" i="17"/>
  <c r="AH3230" i="17"/>
  <c r="AH3225" i="17"/>
  <c r="AH3221" i="17"/>
  <c r="AH3216" i="17"/>
  <c r="AH3212" i="17"/>
  <c r="AH3208" i="17"/>
  <c r="AH3204" i="17"/>
  <c r="AH3200" i="17"/>
  <c r="AH3196" i="17"/>
  <c r="AH3191" i="17"/>
  <c r="AH3187" i="17"/>
  <c r="AH3181" i="17"/>
  <c r="AH3176" i="17"/>
  <c r="AH3172" i="17"/>
  <c r="AH3168" i="17"/>
  <c r="AH3162" i="17"/>
  <c r="AH3156" i="17"/>
  <c r="AH3151" i="17"/>
  <c r="AH3147" i="17"/>
  <c r="AH3143" i="17"/>
  <c r="AH3137" i="17"/>
  <c r="AH3132" i="17"/>
  <c r="AH3128" i="17"/>
  <c r="AH3124" i="17"/>
  <c r="AH3118" i="17"/>
  <c r="AH3114" i="17"/>
  <c r="AH3109" i="17"/>
  <c r="AH3104" i="17"/>
  <c r="AH3100" i="17"/>
  <c r="AH3096" i="17"/>
  <c r="AH3092" i="17"/>
  <c r="AH3088" i="17"/>
  <c r="AH3084" i="17"/>
  <c r="AH3080" i="17"/>
  <c r="AH3076" i="17"/>
  <c r="AH3072" i="17"/>
  <c r="AH3068" i="17"/>
  <c r="AH3064" i="17"/>
  <c r="AH3060" i="17"/>
  <c r="AH3056" i="17"/>
  <c r="AH3051" i="17"/>
  <c r="AH3046" i="17"/>
  <c r="AH3042" i="17"/>
  <c r="AH3037" i="17"/>
  <c r="AH3033" i="17"/>
  <c r="AH3029" i="17"/>
  <c r="AH3025" i="17"/>
  <c r="AH3020" i="17"/>
  <c r="AH3016" i="17"/>
  <c r="AH3012" i="17"/>
  <c r="AH3008" i="17"/>
  <c r="AH3004" i="17"/>
  <c r="AH3000" i="17"/>
  <c r="AH2996" i="17"/>
  <c r="AH2992" i="17"/>
  <c r="AH2989" i="17"/>
  <c r="AH2985" i="17"/>
  <c r="AH2981" i="17"/>
  <c r="AH3307" i="17"/>
  <c r="AH3062" i="17"/>
  <c r="AH3057" i="17"/>
  <c r="AH3044" i="17"/>
  <c r="AH3039" i="17"/>
  <c r="AH3022" i="17"/>
  <c r="AH3013" i="17"/>
  <c r="AH2999" i="17"/>
  <c r="AH2982" i="17"/>
  <c r="AH3272" i="17"/>
  <c r="AH3073" i="17"/>
  <c r="AH3027" i="17"/>
  <c r="AH3017" i="17"/>
  <c r="AH3003" i="17"/>
  <c r="AH2994" i="17"/>
  <c r="AH2986" i="17"/>
  <c r="AH2977" i="17"/>
  <c r="AH2972" i="17"/>
  <c r="AH2968" i="17"/>
  <c r="AH2964" i="17"/>
  <c r="AH2960" i="17"/>
  <c r="AH2956" i="17"/>
  <c r="AH2952" i="17"/>
  <c r="AH2948" i="17"/>
  <c r="AH2944" i="17"/>
  <c r="AH2940" i="17"/>
  <c r="AH2936" i="17"/>
  <c r="AH2932" i="17"/>
  <c r="AH2928" i="17"/>
  <c r="AH2924" i="17"/>
  <c r="AH2920" i="17"/>
  <c r="AH2916" i="17"/>
  <c r="AH2912" i="17"/>
  <c r="AH2908" i="17"/>
  <c r="AH2904" i="17"/>
  <c r="AH2900" i="17"/>
  <c r="AH2896" i="17"/>
  <c r="AH2891" i="17"/>
  <c r="AH2887" i="17"/>
  <c r="AH2883" i="17"/>
  <c r="AH2879" i="17"/>
  <c r="AH2875" i="17"/>
  <c r="AH2871" i="17"/>
  <c r="AH2867" i="17"/>
  <c r="AH2863" i="17"/>
  <c r="AH2859" i="17"/>
  <c r="AH2855" i="17"/>
  <c r="AH2851" i="17"/>
  <c r="AH2847" i="17"/>
  <c r="AH2842" i="17"/>
  <c r="AH2838" i="17"/>
  <c r="AH2834" i="17"/>
  <c r="AH2829" i="17"/>
  <c r="AH2825" i="17"/>
  <c r="AH2821" i="17"/>
  <c r="AH2816" i="17"/>
  <c r="AH2811" i="17"/>
  <c r="AH2806" i="17"/>
  <c r="AH2802" i="17"/>
  <c r="AH2798" i="17"/>
  <c r="AH2793" i="17"/>
  <c r="AH2788" i="17"/>
  <c r="AH2784" i="17"/>
  <c r="AH2780" i="17"/>
  <c r="AH2776" i="17"/>
  <c r="AH2772" i="17"/>
  <c r="AH2767" i="17"/>
  <c r="AH2763" i="17"/>
  <c r="AH2759" i="17"/>
  <c r="AH2755" i="17"/>
  <c r="AH2751" i="17"/>
  <c r="AH2747" i="17"/>
  <c r="AH2743" i="17"/>
  <c r="AH2739" i="17"/>
  <c r="AH2734" i="17"/>
  <c r="AH2729" i="17"/>
  <c r="AH2725" i="17"/>
  <c r="AH2721" i="17"/>
  <c r="AH2716" i="17"/>
  <c r="AH2711" i="17"/>
  <c r="AH2707" i="17"/>
  <c r="AH2703" i="17"/>
  <c r="AH2699" i="17"/>
  <c r="AH2695" i="17"/>
  <c r="AH2690" i="17"/>
  <c r="AH2686" i="17"/>
  <c r="AH2682" i="17"/>
  <c r="AH2678" i="17"/>
  <c r="AH2674" i="17"/>
  <c r="AH2670" i="17"/>
  <c r="AH2666" i="17"/>
  <c r="AH2660" i="17"/>
  <c r="AH3066" i="17"/>
  <c r="AH3061" i="17"/>
  <c r="AH3048" i="17"/>
  <c r="AH3043" i="17"/>
  <c r="AH3031" i="17"/>
  <c r="AH3021" i="17"/>
  <c r="AH3007" i="17"/>
  <c r="AH2998" i="17"/>
  <c r="AH2990" i="17"/>
  <c r="AH3026" i="17"/>
  <c r="AH3011" i="17"/>
  <c r="AH3002" i="17"/>
  <c r="AH2993" i="17"/>
  <c r="AH2980" i="17"/>
  <c r="AH2976" i="17"/>
  <c r="AH2971" i="17"/>
  <c r="AH2967" i="17"/>
  <c r="AH2963" i="17"/>
  <c r="AH2959" i="17"/>
  <c r="AH2955" i="17"/>
  <c r="AH2951" i="17"/>
  <c r="AH2947" i="17"/>
  <c r="AH2943" i="17"/>
  <c r="AH2939" i="17"/>
  <c r="AH2935" i="17"/>
  <c r="AH2931" i="17"/>
  <c r="AH2927" i="17"/>
  <c r="AH2923" i="17"/>
  <c r="AH2919" i="17"/>
  <c r="AH2915" i="17"/>
  <c r="AH2911" i="17"/>
  <c r="AH2907" i="17"/>
  <c r="AH2903" i="17"/>
  <c r="AH2899" i="17"/>
  <c r="AH2895" i="17"/>
  <c r="AH2890" i="17"/>
  <c r="AH2886" i="17"/>
  <c r="AH2882" i="17"/>
  <c r="AH2878" i="17"/>
  <c r="AH2874" i="17"/>
  <c r="AH2870" i="17"/>
  <c r="AH2866" i="17"/>
  <c r="AH2862" i="17"/>
  <c r="AH2858" i="17"/>
  <c r="AH2854" i="17"/>
  <c r="AH2850" i="17"/>
  <c r="AH2845" i="17"/>
  <c r="AH2841" i="17"/>
  <c r="AH2837" i="17"/>
  <c r="AH2833" i="17"/>
  <c r="AH2828" i="17"/>
  <c r="AH2824" i="17"/>
  <c r="AH2820" i="17"/>
  <c r="AH2815" i="17"/>
  <c r="AH2810" i="17"/>
  <c r="AH2805" i="17"/>
  <c r="AH2801" i="17"/>
  <c r="AH2797" i="17"/>
  <c r="AH2792" i="17"/>
  <c r="AH2787" i="17"/>
  <c r="AH2783" i="17"/>
  <c r="AH2779" i="17"/>
  <c r="AH2775" i="17"/>
  <c r="AH2771" i="17"/>
  <c r="AH2766" i="17"/>
  <c r="AH2762" i="17"/>
  <c r="AH3065" i="17"/>
  <c r="AH3053" i="17"/>
  <c r="AH3047" i="17"/>
  <c r="AH3035" i="17"/>
  <c r="AH3030" i="17"/>
  <c r="AH3015" i="17"/>
  <c r="AH3006" i="17"/>
  <c r="AH2997" i="17"/>
  <c r="AH2984" i="17"/>
  <c r="AH3293" i="17"/>
  <c r="AH3019" i="17"/>
  <c r="AH3010" i="17"/>
  <c r="AH3001" i="17"/>
  <c r="AH2988" i="17"/>
  <c r="AH2979" i="17"/>
  <c r="AH2974" i="17"/>
  <c r="AH2970" i="17"/>
  <c r="AH2966" i="17"/>
  <c r="AH2962" i="17"/>
  <c r="AH2958" i="17"/>
  <c r="AH2954" i="17"/>
  <c r="AH2950" i="17"/>
  <c r="AH2946" i="17"/>
  <c r="AH2942" i="17"/>
  <c r="AH2938" i="17"/>
  <c r="AH2934" i="17"/>
  <c r="AH2930" i="17"/>
  <c r="AH2926" i="17"/>
  <c r="AH2922" i="17"/>
  <c r="AH2918" i="17"/>
  <c r="AH2914" i="17"/>
  <c r="AH2910" i="17"/>
  <c r="AH2906" i="17"/>
  <c r="AH2902" i="17"/>
  <c r="AH2898" i="17"/>
  <c r="AH2894" i="17"/>
  <c r="AH2889" i="17"/>
  <c r="AH2885" i="17"/>
  <c r="AH2881" i="17"/>
  <c r="AH2877" i="17"/>
  <c r="AH2873" i="17"/>
  <c r="AH2869" i="17"/>
  <c r="AH2865" i="17"/>
  <c r="AH2861" i="17"/>
  <c r="AH2857" i="17"/>
  <c r="AH2853" i="17"/>
  <c r="AH2849" i="17"/>
  <c r="AH2844" i="17"/>
  <c r="AH2840" i="17"/>
  <c r="AH2836" i="17"/>
  <c r="AH2832" i="17"/>
  <c r="AH2827" i="17"/>
  <c r="AH2823" i="17"/>
  <c r="AH2818" i="17"/>
  <c r="AH2814" i="17"/>
  <c r="AH2808" i="17"/>
  <c r="AH2804" i="17"/>
  <c r="AH2800" i="17"/>
  <c r="AH2795" i="17"/>
  <c r="AH2791" i="17"/>
  <c r="AH2786" i="17"/>
  <c r="AH2782" i="17"/>
  <c r="AH2778" i="17"/>
  <c r="AH2774" i="17"/>
  <c r="AH2769" i="17"/>
  <c r="AH2765" i="17"/>
  <c r="AH2761" i="17"/>
  <c r="AH2757" i="17"/>
  <c r="AH2753" i="17"/>
  <c r="AH2749" i="17"/>
  <c r="AH2745" i="17"/>
  <c r="AH2741" i="17"/>
  <c r="AH2736" i="17"/>
  <c r="AH2731" i="17"/>
  <c r="AH2727" i="17"/>
  <c r="AH2723" i="17"/>
  <c r="AH2718" i="17"/>
  <c r="AH2713" i="17"/>
  <c r="AH2709" i="17"/>
  <c r="AH2705" i="17"/>
  <c r="AH2701" i="17"/>
  <c r="AH2697" i="17"/>
  <c r="AH2692" i="17"/>
  <c r="AH2688" i="17"/>
  <c r="AH2684" i="17"/>
  <c r="AH2680" i="17"/>
  <c r="AH2676" i="17"/>
  <c r="AH2672" i="17"/>
  <c r="AH2668" i="17"/>
  <c r="AH2664" i="17"/>
  <c r="AH2658" i="17"/>
  <c r="AH2654" i="17"/>
  <c r="AH2650" i="17"/>
  <c r="AH2646" i="17"/>
  <c r="AH3069" i="17"/>
  <c r="AH3058" i="17"/>
  <c r="AH3052" i="17"/>
  <c r="AH3040" i="17"/>
  <c r="AH3034" i="17"/>
  <c r="AH3024" i="17"/>
  <c r="AH3014" i="17"/>
  <c r="AH3005" i="17"/>
  <c r="AH2991" i="17"/>
  <c r="AH2983" i="17"/>
  <c r="AH3284" i="17"/>
  <c r="AH3028" i="17"/>
  <c r="AH2957" i="17"/>
  <c r="AH2925" i="17"/>
  <c r="AH2892" i="17"/>
  <c r="AH2860" i="17"/>
  <c r="AH2826" i="17"/>
  <c r="AH2790" i="17"/>
  <c r="AH2746" i="17"/>
  <c r="AH2728" i="17"/>
  <c r="AH2710" i="17"/>
  <c r="AH2693" i="17"/>
  <c r="AH2677" i="17"/>
  <c r="AH2659" i="17"/>
  <c r="AH2645" i="17"/>
  <c r="AH2641" i="17"/>
  <c r="AH2637" i="17"/>
  <c r="AH2632" i="17"/>
  <c r="AH2628" i="17"/>
  <c r="AH2624" i="17"/>
  <c r="AH2619" i="17"/>
  <c r="AH2615" i="17"/>
  <c r="AH2611" i="17"/>
  <c r="AH2607" i="17"/>
  <c r="AH2603" i="17"/>
  <c r="AH2599" i="17"/>
  <c r="AH2595" i="17"/>
  <c r="AH2591" i="17"/>
  <c r="AH2587" i="17"/>
  <c r="AH2583" i="17"/>
  <c r="AH2579" i="17"/>
  <c r="AH2574" i="17"/>
  <c r="AH2570" i="17"/>
  <c r="AH2565" i="17"/>
  <c r="AH2560" i="17"/>
  <c r="AH2555" i="17"/>
  <c r="AH2551" i="17"/>
  <c r="AH2547" i="17"/>
  <c r="AH2543" i="17"/>
  <c r="AH2539" i="17"/>
  <c r="AH2535" i="17"/>
  <c r="AH2530" i="17"/>
  <c r="AH2525" i="17"/>
  <c r="AH2519" i="17"/>
  <c r="AH2515" i="17"/>
  <c r="AH2511" i="17"/>
  <c r="AH2504" i="17"/>
  <c r="AH2500" i="17"/>
  <c r="AH2495" i="17"/>
  <c r="AH2490" i="17"/>
  <c r="AH2485" i="17"/>
  <c r="AH2481" i="17"/>
  <c r="AH2477" i="17"/>
  <c r="AH2473" i="17"/>
  <c r="AH2469" i="17"/>
  <c r="AH2465" i="17"/>
  <c r="AH2461" i="17"/>
  <c r="AH2457" i="17"/>
  <c r="AH2453" i="17"/>
  <c r="AH2449" i="17"/>
  <c r="AH2445" i="17"/>
  <c r="AH2439" i="17"/>
  <c r="AH2434" i="17"/>
  <c r="AH2430" i="17"/>
  <c r="AH2426" i="17"/>
  <c r="AH2422" i="17"/>
  <c r="AH2418" i="17"/>
  <c r="AH2414" i="17"/>
  <c r="AH2410" i="17"/>
  <c r="AH2406" i="17"/>
  <c r="AH2402" i="17"/>
  <c r="AH2398" i="17"/>
  <c r="AH2393" i="17"/>
  <c r="AH2389" i="17"/>
  <c r="AH2385" i="17"/>
  <c r="AH2381" i="17"/>
  <c r="AH2377" i="17"/>
  <c r="AH2373" i="17"/>
  <c r="AH2369" i="17"/>
  <c r="AH2365" i="17"/>
  <c r="AH2361" i="17"/>
  <c r="AH2356" i="17"/>
  <c r="AH2352" i="17"/>
  <c r="AH2348" i="17"/>
  <c r="AH2344" i="17"/>
  <c r="AH2340" i="17"/>
  <c r="AH2336" i="17"/>
  <c r="AH2332" i="17"/>
  <c r="AH2328" i="17"/>
  <c r="AH2324" i="17"/>
  <c r="AH2320" i="17"/>
  <c r="AH2316" i="17"/>
  <c r="AH2312" i="17"/>
  <c r="AH2308" i="17"/>
  <c r="AH2969" i="17"/>
  <c r="AH2937" i="17"/>
  <c r="AH2905" i="17"/>
  <c r="AH2872" i="17"/>
  <c r="AH2839" i="17"/>
  <c r="AH2803" i="17"/>
  <c r="AH2768" i="17"/>
  <c r="AH2756" i="17"/>
  <c r="AH2740" i="17"/>
  <c r="AH2722" i="17"/>
  <c r="AH2704" i="17"/>
  <c r="AH2687" i="17"/>
  <c r="AH2671" i="17"/>
  <c r="AH2649" i="17"/>
  <c r="AH3018" i="17"/>
  <c r="AH2949" i="17"/>
  <c r="AH2917" i="17"/>
  <c r="AH2884" i="17"/>
  <c r="AH2852" i="17"/>
  <c r="AH2817" i="17"/>
  <c r="AH2781" i="17"/>
  <c r="AH2750" i="17"/>
  <c r="AH2732" i="17"/>
  <c r="AH2714" i="17"/>
  <c r="AH2698" i="17"/>
  <c r="AH2681" i="17"/>
  <c r="AH2665" i="17"/>
  <c r="AH2653" i="17"/>
  <c r="AH2644" i="17"/>
  <c r="AH2640" i="17"/>
  <c r="AH2635" i="17"/>
  <c r="AH2631" i="17"/>
  <c r="AH2627" i="17"/>
  <c r="AH2623" i="17"/>
  <c r="AH2618" i="17"/>
  <c r="AH2614" i="17"/>
  <c r="AH2610" i="17"/>
  <c r="AH2606" i="17"/>
  <c r="AH2602" i="17"/>
  <c r="AH2598" i="17"/>
  <c r="AH2594" i="17"/>
  <c r="AH2590" i="17"/>
  <c r="AH2586" i="17"/>
  <c r="AH2582" i="17"/>
  <c r="AH2578" i="17"/>
  <c r="AH2573" i="17"/>
  <c r="AH2569" i="17"/>
  <c r="AH2564" i="17"/>
  <c r="AH2558" i="17"/>
  <c r="AH2554" i="17"/>
  <c r="AH2550" i="17"/>
  <c r="AH2546" i="17"/>
  <c r="AH2542" i="17"/>
  <c r="AH2538" i="17"/>
  <c r="AH2533" i="17"/>
  <c r="AH2528" i="17"/>
  <c r="AH2523" i="17"/>
  <c r="AH2518" i="17"/>
  <c r="AH2514" i="17"/>
  <c r="AH2510" i="17"/>
  <c r="AH2503" i="17"/>
  <c r="AH2499" i="17"/>
  <c r="AH2494" i="17"/>
  <c r="AH2489" i="17"/>
  <c r="AH2484" i="17"/>
  <c r="AH2480" i="17"/>
  <c r="AH2476" i="17"/>
  <c r="AH2472" i="17"/>
  <c r="AH2468" i="17"/>
  <c r="AH2464" i="17"/>
  <c r="AH2460" i="17"/>
  <c r="AH2456" i="17"/>
  <c r="AH2452" i="17"/>
  <c r="AH2448" i="17"/>
  <c r="AH2444" i="17"/>
  <c r="AH2438" i="17"/>
  <c r="AH2433" i="17"/>
  <c r="AH2429" i="17"/>
  <c r="AH2425" i="17"/>
  <c r="AH2421" i="17"/>
  <c r="AH2417" i="17"/>
  <c r="AH2413" i="17"/>
  <c r="AH2409" i="17"/>
  <c r="AH2405" i="17"/>
  <c r="AH2401" i="17"/>
  <c r="AH2397" i="17"/>
  <c r="AH2392" i="17"/>
  <c r="AH2388" i="17"/>
  <c r="AH2384" i="17"/>
  <c r="AH2380" i="17"/>
  <c r="AH2376" i="17"/>
  <c r="AH2372" i="17"/>
  <c r="AH2368" i="17"/>
  <c r="AH2364" i="17"/>
  <c r="AH2360" i="17"/>
  <c r="AH2355" i="17"/>
  <c r="AH2351" i="17"/>
  <c r="AH2347" i="17"/>
  <c r="AH2343" i="17"/>
  <c r="AH2995" i="17"/>
  <c r="AH2961" i="17"/>
  <c r="AH2929" i="17"/>
  <c r="AH2897" i="17"/>
  <c r="AH2864" i="17"/>
  <c r="AH2830" i="17"/>
  <c r="AH2794" i="17"/>
  <c r="AH2760" i="17"/>
  <c r="AH2744" i="17"/>
  <c r="AH2726" i="17"/>
  <c r="AH2708" i="17"/>
  <c r="AH2691" i="17"/>
  <c r="AH2675" i="17"/>
  <c r="AH2657" i="17"/>
  <c r="AH2648" i="17"/>
  <c r="AH3009" i="17"/>
  <c r="AH2973" i="17"/>
  <c r="AH2941" i="17"/>
  <c r="AH2909" i="17"/>
  <c r="AH2876" i="17"/>
  <c r="AH2843" i="17"/>
  <c r="AH2807" i="17"/>
  <c r="AH2773" i="17"/>
  <c r="AH2754" i="17"/>
  <c r="AH2738" i="17"/>
  <c r="AH2719" i="17"/>
  <c r="AH2702" i="17"/>
  <c r="AH2685" i="17"/>
  <c r="AH2669" i="17"/>
  <c r="AH2652" i="17"/>
  <c r="AH2643" i="17"/>
  <c r="AH2639" i="17"/>
  <c r="AH2634" i="17"/>
  <c r="AH2630" i="17"/>
  <c r="AH2626" i="17"/>
  <c r="AH2622" i="17"/>
  <c r="AH2617" i="17"/>
  <c r="AH2613" i="17"/>
  <c r="AH2609" i="17"/>
  <c r="AH2605" i="17"/>
  <c r="AH2601" i="17"/>
  <c r="AH2597" i="17"/>
  <c r="AH2593" i="17"/>
  <c r="AH2589" i="17"/>
  <c r="AH2585" i="17"/>
  <c r="AH2581" i="17"/>
  <c r="AH2577" i="17"/>
  <c r="AH2572" i="17"/>
  <c r="AH2567" i="17"/>
  <c r="AH2563" i="17"/>
  <c r="AH2557" i="17"/>
  <c r="AH2553" i="17"/>
  <c r="AH2549" i="17"/>
  <c r="AH2545" i="17"/>
  <c r="AH2541" i="17"/>
  <c r="AH2537" i="17"/>
  <c r="AH2532" i="17"/>
  <c r="AH2527" i="17"/>
  <c r="AH2522" i="17"/>
  <c r="AH2517" i="17"/>
  <c r="AH2513" i="17"/>
  <c r="AH2506" i="17"/>
  <c r="AH2987" i="17"/>
  <c r="AH2953" i="17"/>
  <c r="AH2921" i="17"/>
  <c r="AH2888" i="17"/>
  <c r="AH2856" i="17"/>
  <c r="AH2822" i="17"/>
  <c r="AH2785" i="17"/>
  <c r="AH2748" i="17"/>
  <c r="AH2730" i="17"/>
  <c r="AH2712" i="17"/>
  <c r="AH2696" i="17"/>
  <c r="AH2679" i="17"/>
  <c r="AH2662" i="17"/>
  <c r="AH2656" i="17"/>
  <c r="AH2647" i="17"/>
  <c r="AH2965" i="17"/>
  <c r="AH2933" i="17"/>
  <c r="AH2901" i="17"/>
  <c r="AH2868" i="17"/>
  <c r="AH2835" i="17"/>
  <c r="AH2799" i="17"/>
  <c r="AH2764" i="17"/>
  <c r="AH2758" i="17"/>
  <c r="AH2742" i="17"/>
  <c r="AH2724" i="17"/>
  <c r="AH2706" i="17"/>
  <c r="AH2689" i="17"/>
  <c r="AH2673" i="17"/>
  <c r="AH2651" i="17"/>
  <c r="AH2642" i="17"/>
  <c r="AH2638" i="17"/>
  <c r="AH2633" i="17"/>
  <c r="AH2629" i="17"/>
  <c r="AH2625" i="17"/>
  <c r="AH2620" i="17"/>
  <c r="AH2616" i="17"/>
  <c r="AH2612" i="17"/>
  <c r="AH2608" i="17"/>
  <c r="AH2604" i="17"/>
  <c r="AH2600" i="17"/>
  <c r="AH2596" i="17"/>
  <c r="AH2592" i="17"/>
  <c r="AH2588" i="17"/>
  <c r="AH2584" i="17"/>
  <c r="AH2580" i="17"/>
  <c r="AH2575" i="17"/>
  <c r="AH2571" i="17"/>
  <c r="AH2566" i="17"/>
  <c r="AH2561" i="17"/>
  <c r="AH2556" i="17"/>
  <c r="AH2552" i="17"/>
  <c r="AH2548" i="17"/>
  <c r="AH2544" i="17"/>
  <c r="AH2540" i="17"/>
  <c r="AH2536" i="17"/>
  <c r="AH2531" i="17"/>
  <c r="AH2526" i="17"/>
  <c r="AH2520" i="17"/>
  <c r="AH2516" i="17"/>
  <c r="AH2512" i="17"/>
  <c r="AH2505" i="17"/>
  <c r="AH2501" i="17"/>
  <c r="AH2496" i="17"/>
  <c r="AH2491" i="17"/>
  <c r="AH2486" i="17"/>
  <c r="AH2482" i="17"/>
  <c r="AH2478" i="17"/>
  <c r="AH2474" i="17"/>
  <c r="AH2470" i="17"/>
  <c r="AH2466" i="17"/>
  <c r="AH2462" i="17"/>
  <c r="AH2458" i="17"/>
  <c r="AH2454" i="17"/>
  <c r="AH2450" i="17"/>
  <c r="AH2446" i="17"/>
  <c r="AH2441" i="17"/>
  <c r="AH2436" i="17"/>
  <c r="AH2431" i="17"/>
  <c r="AH2427" i="17"/>
  <c r="AH2423" i="17"/>
  <c r="AH2419" i="17"/>
  <c r="AH2415" i="17"/>
  <c r="AH2411" i="17"/>
  <c r="AH2407" i="17"/>
  <c r="AH2403" i="17"/>
  <c r="AH2399" i="17"/>
  <c r="AH2394" i="17"/>
  <c r="AH2390" i="17"/>
  <c r="AH2386" i="17"/>
  <c r="AH2382" i="17"/>
  <c r="AH2378" i="17"/>
  <c r="AH2374" i="17"/>
  <c r="AH2370" i="17"/>
  <c r="AH2366" i="17"/>
  <c r="AH2362" i="17"/>
  <c r="AH2358" i="17"/>
  <c r="AH2353" i="17"/>
  <c r="AH2349" i="17"/>
  <c r="AH2345" i="17"/>
  <c r="AH2341" i="17"/>
  <c r="AH2337" i="17"/>
  <c r="AH2333" i="17"/>
  <c r="AH2329" i="17"/>
  <c r="AH2777" i="17"/>
  <c r="AH2493" i="17"/>
  <c r="AH2459" i="17"/>
  <c r="AH2424" i="17"/>
  <c r="AH2391" i="17"/>
  <c r="AH2359" i="17"/>
  <c r="AH2339" i="17"/>
  <c r="AH2334" i="17"/>
  <c r="AH2319" i="17"/>
  <c r="AH2310" i="17"/>
  <c r="AH2752" i="17"/>
  <c r="AH2655" i="17"/>
  <c r="AH2471" i="17"/>
  <c r="AH2437" i="17"/>
  <c r="AH2404" i="17"/>
  <c r="AH2371" i="17"/>
  <c r="AH2323" i="17"/>
  <c r="AH2314" i="17"/>
  <c r="AH2305" i="17"/>
  <c r="AH2301" i="17"/>
  <c r="AH2297" i="17"/>
  <c r="AH2293" i="17"/>
  <c r="AH2289" i="17"/>
  <c r="AH2285" i="17"/>
  <c r="AH2281" i="17"/>
  <c r="AH2277" i="17"/>
  <c r="AH2273" i="17"/>
  <c r="AH2269" i="17"/>
  <c r="AH2265" i="17"/>
  <c r="AH2260" i="17"/>
  <c r="AH2256" i="17"/>
  <c r="AH2251" i="17"/>
  <c r="AH2246" i="17"/>
  <c r="AH2242" i="17"/>
  <c r="AH2238" i="17"/>
  <c r="AH2234" i="17"/>
  <c r="AH2229" i="17"/>
  <c r="AH2225" i="17"/>
  <c r="AH2221" i="17"/>
  <c r="AH2217" i="17"/>
  <c r="AH2213" i="17"/>
  <c r="AH2209" i="17"/>
  <c r="AH2205" i="17"/>
  <c r="AH2201" i="17"/>
  <c r="AH2197" i="17"/>
  <c r="AH2193" i="17"/>
  <c r="AH2189" i="17"/>
  <c r="AH2185" i="17"/>
  <c r="AH2181" i="17"/>
  <c r="AH2177" i="17"/>
  <c r="AH2173" i="17"/>
  <c r="AH2169" i="17"/>
  <c r="AH2165" i="17"/>
  <c r="AH2161" i="17"/>
  <c r="AH2157" i="17"/>
  <c r="AH2153" i="17"/>
  <c r="AH2149" i="17"/>
  <c r="AH2145" i="17"/>
  <c r="AH2141" i="17"/>
  <c r="AH2137" i="17"/>
  <c r="AH2133" i="17"/>
  <c r="AH2128" i="17"/>
  <c r="AH2124" i="17"/>
  <c r="AH2120" i="17"/>
  <c r="AH2116" i="17"/>
  <c r="AH2112" i="17"/>
  <c r="AH2108" i="17"/>
  <c r="AH2104" i="17"/>
  <c r="AH2100" i="17"/>
  <c r="AH2095" i="17"/>
  <c r="AH2091" i="17"/>
  <c r="AH2087" i="17"/>
  <c r="AH2082" i="17"/>
  <c r="AH2078" i="17"/>
  <c r="AH2074" i="17"/>
  <c r="AH2069" i="17"/>
  <c r="AH2065" i="17"/>
  <c r="AH2061" i="17"/>
  <c r="AH2057" i="17"/>
  <c r="AH2053" i="17"/>
  <c r="AH2049" i="17"/>
  <c r="AH2045" i="17"/>
  <c r="AH2041" i="17"/>
  <c r="AH2037" i="17"/>
  <c r="AH2033" i="17"/>
  <c r="AH2029" i="17"/>
  <c r="AH2025" i="17"/>
  <c r="AH2021" i="17"/>
  <c r="AH2017" i="17"/>
  <c r="AH2013" i="17"/>
  <c r="AH2009" i="17"/>
  <c r="AH2005" i="17"/>
  <c r="AH2001" i="17"/>
  <c r="AH1997" i="17"/>
  <c r="AH1993" i="17"/>
  <c r="AH2978" i="17"/>
  <c r="AH2735" i="17"/>
  <c r="AH2483" i="17"/>
  <c r="AH2451" i="17"/>
  <c r="AH2945" i="17"/>
  <c r="AH2717" i="17"/>
  <c r="AH2497" i="17"/>
  <c r="AH2463" i="17"/>
  <c r="AH2428" i="17"/>
  <c r="AH2396" i="17"/>
  <c r="AH2363" i="17"/>
  <c r="AH2322" i="17"/>
  <c r="AH2313" i="17"/>
  <c r="AH2304" i="17"/>
  <c r="AH2300" i="17"/>
  <c r="AH2296" i="17"/>
  <c r="AH2292" i="17"/>
  <c r="AH2288" i="17"/>
  <c r="AH2284" i="17"/>
  <c r="AH2280" i="17"/>
  <c r="AH2276" i="17"/>
  <c r="AH2272" i="17"/>
  <c r="AH2268" i="17"/>
  <c r="AH2264" i="17"/>
  <c r="AH2259" i="17"/>
  <c r="AH2254" i="17"/>
  <c r="AH2250" i="17"/>
  <c r="AH2245" i="17"/>
  <c r="AH2241" i="17"/>
  <c r="AH2237" i="17"/>
  <c r="AH2232" i="17"/>
  <c r="AH2228" i="17"/>
  <c r="AH2224" i="17"/>
  <c r="AH2220" i="17"/>
  <c r="AH2216" i="17"/>
  <c r="AH2212" i="17"/>
  <c r="AH2208" i="17"/>
  <c r="AH2204" i="17"/>
  <c r="AH2200" i="17"/>
  <c r="AH2196" i="17"/>
  <c r="AH2192" i="17"/>
  <c r="AH2188" i="17"/>
  <c r="AH2184" i="17"/>
  <c r="AH2180" i="17"/>
  <c r="AH2176" i="17"/>
  <c r="AH2172" i="17"/>
  <c r="AH2168" i="17"/>
  <c r="AH2164" i="17"/>
  <c r="AH2160" i="17"/>
  <c r="AH2156" i="17"/>
  <c r="AH2152" i="17"/>
  <c r="AH2148" i="17"/>
  <c r="AH2144" i="17"/>
  <c r="AH2140" i="17"/>
  <c r="AH2136" i="17"/>
  <c r="AH2132" i="17"/>
  <c r="AH2127" i="17"/>
  <c r="AH2123" i="17"/>
  <c r="AH2119" i="17"/>
  <c r="AH2115" i="17"/>
  <c r="AH2111" i="17"/>
  <c r="AH2107" i="17"/>
  <c r="AH2103" i="17"/>
  <c r="AH2099" i="17"/>
  <c r="AH2094" i="17"/>
  <c r="AH2090" i="17"/>
  <c r="AH2085" i="17"/>
  <c r="AH2081" i="17"/>
  <c r="AH2077" i="17"/>
  <c r="AH2073" i="17"/>
  <c r="AH2068" i="17"/>
  <c r="AH2064" i="17"/>
  <c r="AH2060" i="17"/>
  <c r="AH2056" i="17"/>
  <c r="AH2052" i="17"/>
  <c r="AH2048" i="17"/>
  <c r="AH2044" i="17"/>
  <c r="AH2040" i="17"/>
  <c r="AH2036" i="17"/>
  <c r="AH2032" i="17"/>
  <c r="AH2028" i="17"/>
  <c r="AH2024" i="17"/>
  <c r="AH2020" i="17"/>
  <c r="AH2016" i="17"/>
  <c r="AH2012" i="17"/>
  <c r="AH2913" i="17"/>
  <c r="AH2700" i="17"/>
  <c r="AH2475" i="17"/>
  <c r="AH2443" i="17"/>
  <c r="AH2408" i="17"/>
  <c r="AH2375" i="17"/>
  <c r="AH2342" i="17"/>
  <c r="AH2331" i="17"/>
  <c r="AH2326" i="17"/>
  <c r="AH2317" i="17"/>
  <c r="AH2880" i="17"/>
  <c r="AH2683" i="17"/>
  <c r="AH2487" i="17"/>
  <c r="AH2455" i="17"/>
  <c r="AH2420" i="17"/>
  <c r="AH2387" i="17"/>
  <c r="AH2354" i="17"/>
  <c r="AH2321" i="17"/>
  <c r="AH2307" i="17"/>
  <c r="AH2303" i="17"/>
  <c r="AH2299" i="17"/>
  <c r="AH2295" i="17"/>
  <c r="AH2291" i="17"/>
  <c r="AH2287" i="17"/>
  <c r="AH2283" i="17"/>
  <c r="AH2279" i="17"/>
  <c r="AH2275" i="17"/>
  <c r="AH2271" i="17"/>
  <c r="AH2267" i="17"/>
  <c r="AH2263" i="17"/>
  <c r="AH2258" i="17"/>
  <c r="AH2253" i="17"/>
  <c r="AH2249" i="17"/>
  <c r="AH2244" i="17"/>
  <c r="AH2240" i="17"/>
  <c r="AH2236" i="17"/>
  <c r="AH2231" i="17"/>
  <c r="AH2227" i="17"/>
  <c r="AH2223" i="17"/>
  <c r="AH2219" i="17"/>
  <c r="AH2215" i="17"/>
  <c r="AH2211" i="17"/>
  <c r="AH2207" i="17"/>
  <c r="AH2203" i="17"/>
  <c r="AH2199" i="17"/>
  <c r="AH2195" i="17"/>
  <c r="AH2191" i="17"/>
  <c r="AH2187" i="17"/>
  <c r="AH2183" i="17"/>
  <c r="AH2179" i="17"/>
  <c r="AH2175" i="17"/>
  <c r="AH2171" i="17"/>
  <c r="AH2167" i="17"/>
  <c r="AH2163" i="17"/>
  <c r="AH2159" i="17"/>
  <c r="AH2155" i="17"/>
  <c r="AH2151" i="17"/>
  <c r="AH2147" i="17"/>
  <c r="AH2143" i="17"/>
  <c r="AH2139" i="17"/>
  <c r="AH2135" i="17"/>
  <c r="AH2130" i="17"/>
  <c r="AH2126" i="17"/>
  <c r="AH2122" i="17"/>
  <c r="AH2118" i="17"/>
  <c r="AH2114" i="17"/>
  <c r="AH2110" i="17"/>
  <c r="AH2106" i="17"/>
  <c r="AH2102" i="17"/>
  <c r="AH2098" i="17"/>
  <c r="AH2093" i="17"/>
  <c r="AH2089" i="17"/>
  <c r="AH2084" i="17"/>
  <c r="AH2080" i="17"/>
  <c r="AH2076" i="17"/>
  <c r="AH2072" i="17"/>
  <c r="AH2848" i="17"/>
  <c r="AH2667" i="17"/>
  <c r="AH2502" i="17"/>
  <c r="AH2467" i="17"/>
  <c r="AH2432" i="17"/>
  <c r="AH2400" i="17"/>
  <c r="AH2367" i="17"/>
  <c r="AH2335" i="17"/>
  <c r="AH2330" i="17"/>
  <c r="AH2325" i="17"/>
  <c r="AH2311" i="17"/>
  <c r="AH2813" i="17"/>
  <c r="AH2479" i="17"/>
  <c r="AH2447" i="17"/>
  <c r="AH2412" i="17"/>
  <c r="AH2379" i="17"/>
  <c r="AH2346" i="17"/>
  <c r="AH2315" i="17"/>
  <c r="AH2306" i="17"/>
  <c r="AH2302" i="17"/>
  <c r="AH2298" i="17"/>
  <c r="AH2294" i="17"/>
  <c r="AH2290" i="17"/>
  <c r="AH2286" i="17"/>
  <c r="AH2282" i="17"/>
  <c r="AH2278" i="17"/>
  <c r="AH2274" i="17"/>
  <c r="AH2270" i="17"/>
  <c r="AH2266" i="17"/>
  <c r="AH2262" i="17"/>
  <c r="AH2257" i="17"/>
  <c r="AH2252" i="17"/>
  <c r="AH2247" i="17"/>
  <c r="AH2416" i="17"/>
  <c r="AH2222" i="17"/>
  <c r="AH2190" i="17"/>
  <c r="AH2158" i="17"/>
  <c r="AH2125" i="17"/>
  <c r="AH2092" i="17"/>
  <c r="AH2007" i="17"/>
  <c r="AH1998" i="17"/>
  <c r="AH1989" i="17"/>
  <c r="AH1984" i="17"/>
  <c r="AH1979" i="17"/>
  <c r="AH1974" i="17"/>
  <c r="AH1970" i="17"/>
  <c r="AH1966" i="17"/>
  <c r="AH1962" i="17"/>
  <c r="AH1958" i="17"/>
  <c r="AH1954" i="17"/>
  <c r="AH1950" i="17"/>
  <c r="AH1946" i="17"/>
  <c r="AH1942" i="17"/>
  <c r="AH1938" i="17"/>
  <c r="AH1934" i="17"/>
  <c r="AH1930" i="17"/>
  <c r="AH1926" i="17"/>
  <c r="AH1922" i="17"/>
  <c r="AH1918" i="17"/>
  <c r="AH1913" i="17"/>
  <c r="AH1909" i="17"/>
  <c r="AH1905" i="17"/>
  <c r="AH1901" i="17"/>
  <c r="AH1897" i="17"/>
  <c r="AH1893" i="17"/>
  <c r="AH1889" i="17"/>
  <c r="AH1885" i="17"/>
  <c r="AH1881" i="17"/>
  <c r="AH1877" i="17"/>
  <c r="AH1873" i="17"/>
  <c r="AH1869" i="17"/>
  <c r="AH1865" i="17"/>
  <c r="AH1861" i="17"/>
  <c r="AH1857" i="17"/>
  <c r="AH1853" i="17"/>
  <c r="AH1849" i="17"/>
  <c r="AH1845" i="17"/>
  <c r="AH1840" i="17"/>
  <c r="AH1835" i="17"/>
  <c r="AH1831" i="17"/>
  <c r="AH1827" i="17"/>
  <c r="AH1823" i="17"/>
  <c r="AH1819" i="17"/>
  <c r="AH1815" i="17"/>
  <c r="AH1811" i="17"/>
  <c r="AH1807" i="17"/>
  <c r="AH1803" i="17"/>
  <c r="AH1799" i="17"/>
  <c r="AH1795" i="17"/>
  <c r="AH1791" i="17"/>
  <c r="AH1787" i="17"/>
  <c r="AH1783" i="17"/>
  <c r="AH1779" i="17"/>
  <c r="AH1775" i="17"/>
  <c r="AH1770" i="17"/>
  <c r="AH1766" i="17"/>
  <c r="AH1762" i="17"/>
  <c r="AH1758" i="17"/>
  <c r="AH1754" i="17"/>
  <c r="AH1750" i="17"/>
  <c r="AH1746" i="17"/>
  <c r="AH1742" i="17"/>
  <c r="AH1738" i="17"/>
  <c r="AH1734" i="17"/>
  <c r="AH1730" i="17"/>
  <c r="AH1726" i="17"/>
  <c r="AH1722" i="17"/>
  <c r="AH1718" i="17"/>
  <c r="AH1714" i="17"/>
  <c r="AH1710" i="17"/>
  <c r="AH1706" i="17"/>
  <c r="AH1702" i="17"/>
  <c r="AH1698" i="17"/>
  <c r="AH1694" i="17"/>
  <c r="AH1690" i="17"/>
  <c r="AH1686" i="17"/>
  <c r="AH1682" i="17"/>
  <c r="AH1678" i="17"/>
  <c r="AH1673" i="17"/>
  <c r="AH1669" i="17"/>
  <c r="AH1665" i="17"/>
  <c r="AH1661" i="17"/>
  <c r="AH1657" i="17"/>
  <c r="AH1652" i="17"/>
  <c r="AH1648" i="17"/>
  <c r="AH1644" i="17"/>
  <c r="AH1640" i="17"/>
  <c r="AH1636" i="17"/>
  <c r="AH1632" i="17"/>
  <c r="AH1628" i="17"/>
  <c r="AH1624" i="17"/>
  <c r="AH1620" i="17"/>
  <c r="AH1616" i="17"/>
  <c r="AH1612" i="17"/>
  <c r="AH1608" i="17"/>
  <c r="AH1604" i="17"/>
  <c r="AH1600" i="17"/>
  <c r="AH1596" i="17"/>
  <c r="AH1591" i="17"/>
  <c r="AH1587" i="17"/>
  <c r="AH1583" i="17"/>
  <c r="AH1579" i="17"/>
  <c r="AH1575" i="17"/>
  <c r="AH1571" i="17"/>
  <c r="AH1567" i="17"/>
  <c r="AH1563" i="17"/>
  <c r="AH1558" i="17"/>
  <c r="AH1554" i="17"/>
  <c r="AH1550" i="17"/>
  <c r="AH1546" i="17"/>
  <c r="AH1542" i="17"/>
  <c r="AH1538" i="17"/>
  <c r="AH1534" i="17"/>
  <c r="AH1530" i="17"/>
  <c r="AH1526" i="17"/>
  <c r="AH1522" i="17"/>
  <c r="AH1518" i="17"/>
  <c r="AH1514" i="17"/>
  <c r="AH1510" i="17"/>
  <c r="AH1506" i="17"/>
  <c r="AH1502" i="17"/>
  <c r="AH1498" i="17"/>
  <c r="AH1494" i="17"/>
  <c r="AH1490" i="17"/>
  <c r="AH1486" i="17"/>
  <c r="AH1482" i="17"/>
  <c r="AH1478" i="17"/>
  <c r="AH1474" i="17"/>
  <c r="AH1470" i="17"/>
  <c r="AH1466" i="17"/>
  <c r="AH1462" i="17"/>
  <c r="AH1458" i="17"/>
  <c r="AH1454" i="17"/>
  <c r="AH1450" i="17"/>
  <c r="AH1446" i="17"/>
  <c r="AH1442" i="17"/>
  <c r="AH1438" i="17"/>
  <c r="AH1434" i="17"/>
  <c r="AH1430" i="17"/>
  <c r="AH1426" i="17"/>
  <c r="AH1422" i="17"/>
  <c r="AH1418" i="17"/>
  <c r="AH1414" i="17"/>
  <c r="AH1408" i="17"/>
  <c r="AH1404" i="17"/>
  <c r="AH1400" i="17"/>
  <c r="AH1395" i="17"/>
  <c r="AH1391" i="17"/>
  <c r="AH1387" i="17"/>
  <c r="AH1382" i="17"/>
  <c r="AH1378" i="17"/>
  <c r="AH1374" i="17"/>
  <c r="AH1370" i="17"/>
  <c r="AH1366" i="17"/>
  <c r="AH2383" i="17"/>
  <c r="AH2235" i="17"/>
  <c r="AH2202" i="17"/>
  <c r="AH2170" i="17"/>
  <c r="AH2138" i="17"/>
  <c r="AH2105" i="17"/>
  <c r="AH2070" i="17"/>
  <c r="AH2059" i="17"/>
  <c r="AH2054" i="17"/>
  <c r="AH2043" i="17"/>
  <c r="AH2038" i="17"/>
  <c r="AH2027" i="17"/>
  <c r="AH2022" i="17"/>
  <c r="AH2011" i="17"/>
  <c r="AH2002" i="17"/>
  <c r="AH2350" i="17"/>
  <c r="AH2214" i="17"/>
  <c r="AH2182" i="17"/>
  <c r="AH2150" i="17"/>
  <c r="AH2117" i="17"/>
  <c r="AH2083" i="17"/>
  <c r="AH2006" i="17"/>
  <c r="AH1992" i="17"/>
  <c r="AH1988" i="17"/>
  <c r="AH1983" i="17"/>
  <c r="AH1978" i="17"/>
  <c r="AH1973" i="17"/>
  <c r="AH1969" i="17"/>
  <c r="AH1965" i="17"/>
  <c r="AH1961" i="17"/>
  <c r="AH1957" i="17"/>
  <c r="AH1953" i="17"/>
  <c r="AH1949" i="17"/>
  <c r="AH1945" i="17"/>
  <c r="AH1941" i="17"/>
  <c r="AH1937" i="17"/>
  <c r="AH1933" i="17"/>
  <c r="AH1929" i="17"/>
  <c r="AH1925" i="17"/>
  <c r="AH1921" i="17"/>
  <c r="AH1917" i="17"/>
  <c r="AH1912" i="17"/>
  <c r="AH1908" i="17"/>
  <c r="AH1904" i="17"/>
  <c r="AH1900" i="17"/>
  <c r="AH1896" i="17"/>
  <c r="AH1892" i="17"/>
  <c r="AH1888" i="17"/>
  <c r="AH1884" i="17"/>
  <c r="AH1880" i="17"/>
  <c r="AH1876" i="17"/>
  <c r="AH1872" i="17"/>
  <c r="AH1868" i="17"/>
  <c r="AH1864" i="17"/>
  <c r="AH1860" i="17"/>
  <c r="AH1856" i="17"/>
  <c r="AH1852" i="17"/>
  <c r="AH1848" i="17"/>
  <c r="AH1844" i="17"/>
  <c r="AH1838" i="17"/>
  <c r="AH1834" i="17"/>
  <c r="AH1830" i="17"/>
  <c r="AH1826" i="17"/>
  <c r="AH1822" i="17"/>
  <c r="AH1818" i="17"/>
  <c r="AH1814" i="17"/>
  <c r="AH1810" i="17"/>
  <c r="AH1806" i="17"/>
  <c r="AH1802" i="17"/>
  <c r="AH1798" i="17"/>
  <c r="AH1794" i="17"/>
  <c r="AH1790" i="17"/>
  <c r="AH1786" i="17"/>
  <c r="AH1782" i="17"/>
  <c r="AH1778" i="17"/>
  <c r="AH1774" i="17"/>
  <c r="AH1769" i="17"/>
  <c r="AH1765" i="17"/>
  <c r="AH1761" i="17"/>
  <c r="AH1757" i="17"/>
  <c r="AH1753" i="17"/>
  <c r="AH1749" i="17"/>
  <c r="AH1745" i="17"/>
  <c r="AH1741" i="17"/>
  <c r="AH1737" i="17"/>
  <c r="AH1733" i="17"/>
  <c r="AH1729" i="17"/>
  <c r="AH1725" i="17"/>
  <c r="AH1721" i="17"/>
  <c r="AH1717" i="17"/>
  <c r="AH1713" i="17"/>
  <c r="AH1709" i="17"/>
  <c r="AH1705" i="17"/>
  <c r="AH1701" i="17"/>
  <c r="AH1697" i="17"/>
  <c r="AH1693" i="17"/>
  <c r="AH1689" i="17"/>
  <c r="AH1685" i="17"/>
  <c r="AH1681" i="17"/>
  <c r="AH1677" i="17"/>
  <c r="AH1672" i="17"/>
  <c r="AH1668" i="17"/>
  <c r="AH1664" i="17"/>
  <c r="AH1660" i="17"/>
  <c r="AH1656" i="17"/>
  <c r="AH1651" i="17"/>
  <c r="AH1647" i="17"/>
  <c r="AH1643" i="17"/>
  <c r="AH1639" i="17"/>
  <c r="AH1635" i="17"/>
  <c r="AH1631" i="17"/>
  <c r="AH1627" i="17"/>
  <c r="AH1623" i="17"/>
  <c r="AH1619" i="17"/>
  <c r="AH1615" i="17"/>
  <c r="AH1611" i="17"/>
  <c r="AH1607" i="17"/>
  <c r="AH1603" i="17"/>
  <c r="AH1599" i="17"/>
  <c r="AH2327" i="17"/>
  <c r="AH2226" i="17"/>
  <c r="AH2194" i="17"/>
  <c r="AH2162" i="17"/>
  <c r="AH2129" i="17"/>
  <c r="AH2097" i="17"/>
  <c r="AH2063" i="17"/>
  <c r="AH2058" i="17"/>
  <c r="AH2047" i="17"/>
  <c r="AH2042" i="17"/>
  <c r="AH2031" i="17"/>
  <c r="AH2026" i="17"/>
  <c r="AH2015" i="17"/>
  <c r="AH2010" i="17"/>
  <c r="AH1996" i="17"/>
  <c r="AH2239" i="17"/>
  <c r="AH2206" i="17"/>
  <c r="AH2174" i="17"/>
  <c r="AH2142" i="17"/>
  <c r="AH2109" i="17"/>
  <c r="AH2075" i="17"/>
  <c r="AH2000" i="17"/>
  <c r="AH1991" i="17"/>
  <c r="AH1987" i="17"/>
  <c r="AH1982" i="17"/>
  <c r="AH1977" i="17"/>
  <c r="AH1972" i="17"/>
  <c r="AH1968" i="17"/>
  <c r="AH1964" i="17"/>
  <c r="AH1960" i="17"/>
  <c r="AH1956" i="17"/>
  <c r="AH1952" i="17"/>
  <c r="AH1948" i="17"/>
  <c r="AH1944" i="17"/>
  <c r="AH1940" i="17"/>
  <c r="AH1936" i="17"/>
  <c r="AH1932" i="17"/>
  <c r="AH1928" i="17"/>
  <c r="AH1924" i="17"/>
  <c r="AH1920" i="17"/>
  <c r="AH1916" i="17"/>
  <c r="AH1911" i="17"/>
  <c r="AH1907" i="17"/>
  <c r="AH1903" i="17"/>
  <c r="AH1899" i="17"/>
  <c r="AH1895" i="17"/>
  <c r="AH1891" i="17"/>
  <c r="AH1887" i="17"/>
  <c r="AH1883" i="17"/>
  <c r="AH1879" i="17"/>
  <c r="AH1875" i="17"/>
  <c r="AH1871" i="17"/>
  <c r="AH1867" i="17"/>
  <c r="AH1863" i="17"/>
  <c r="AH1859" i="17"/>
  <c r="AH1855" i="17"/>
  <c r="AH1851" i="17"/>
  <c r="AH1847" i="17"/>
  <c r="AH1842" i="17"/>
  <c r="AH1837" i="17"/>
  <c r="AH1833" i="17"/>
  <c r="AH1829" i="17"/>
  <c r="AH1825" i="17"/>
  <c r="AH1821" i="17"/>
  <c r="AH1817" i="17"/>
  <c r="AH1813" i="17"/>
  <c r="AH1809" i="17"/>
  <c r="AH1805" i="17"/>
  <c r="AH1801" i="17"/>
  <c r="AH1797" i="17"/>
  <c r="AH1793" i="17"/>
  <c r="AH1789" i="17"/>
  <c r="AH1785" i="17"/>
  <c r="AH1781" i="17"/>
  <c r="AH1777" i="17"/>
  <c r="AH1773" i="17"/>
  <c r="AH1768" i="17"/>
  <c r="AH1764" i="17"/>
  <c r="AH1760" i="17"/>
  <c r="AH1756" i="17"/>
  <c r="AH1752" i="17"/>
  <c r="AH1748" i="17"/>
  <c r="AH1744" i="17"/>
  <c r="AH1740" i="17"/>
  <c r="AH1736" i="17"/>
  <c r="AH1732" i="17"/>
  <c r="AH1728" i="17"/>
  <c r="AH1724" i="17"/>
  <c r="AH1720" i="17"/>
  <c r="AH1716" i="17"/>
  <c r="AH1712" i="17"/>
  <c r="AH1708" i="17"/>
  <c r="AH1704" i="17"/>
  <c r="AH1700" i="17"/>
  <c r="AH1696" i="17"/>
  <c r="AH1692" i="17"/>
  <c r="AH1688" i="17"/>
  <c r="AH1684" i="17"/>
  <c r="AH2318" i="17"/>
  <c r="AH2218" i="17"/>
  <c r="AH2186" i="17"/>
  <c r="AH2154" i="17"/>
  <c r="AH2121" i="17"/>
  <c r="AH2088" i="17"/>
  <c r="AH2067" i="17"/>
  <c r="AH2062" i="17"/>
  <c r="AH2051" i="17"/>
  <c r="AH2046" i="17"/>
  <c r="AH2035" i="17"/>
  <c r="AH2030" i="17"/>
  <c r="AH2019" i="17"/>
  <c r="AH2014" i="17"/>
  <c r="AH2004" i="17"/>
  <c r="AH1995" i="17"/>
  <c r="AH2230" i="17"/>
  <c r="AH2198" i="17"/>
  <c r="AH2166" i="17"/>
  <c r="AH2134" i="17"/>
  <c r="AH2101" i="17"/>
  <c r="AH2008" i="17"/>
  <c r="AH1999" i="17"/>
  <c r="AH1990" i="17"/>
  <c r="AH1986" i="17"/>
  <c r="AH1981" i="17"/>
  <c r="AH1976" i="17"/>
  <c r="AH1971" i="17"/>
  <c r="AH1967" i="17"/>
  <c r="AH1963" i="17"/>
  <c r="AH1959" i="17"/>
  <c r="AH1955" i="17"/>
  <c r="AH1951" i="17"/>
  <c r="AH1947" i="17"/>
  <c r="AH1943" i="17"/>
  <c r="AH1939" i="17"/>
  <c r="AH1935" i="17"/>
  <c r="AH1931" i="17"/>
  <c r="AH1927" i="17"/>
  <c r="AH1923" i="17"/>
  <c r="AH1919" i="17"/>
  <c r="AH1915" i="17"/>
  <c r="AH1910" i="17"/>
  <c r="AH1906" i="17"/>
  <c r="AH1902" i="17"/>
  <c r="AH1898" i="17"/>
  <c r="AH1894" i="17"/>
  <c r="AH1890" i="17"/>
  <c r="AH1886" i="17"/>
  <c r="AH1882" i="17"/>
  <c r="AH1878" i="17"/>
  <c r="AH1874" i="17"/>
  <c r="AH1870" i="17"/>
  <c r="AH1866" i="17"/>
  <c r="AH1862" i="17"/>
  <c r="AH1858" i="17"/>
  <c r="AH1854" i="17"/>
  <c r="AH1850" i="17"/>
  <c r="AH1846" i="17"/>
  <c r="AH1841" i="17"/>
  <c r="AH1836" i="17"/>
  <c r="AH1832" i="17"/>
  <c r="AH1828" i="17"/>
  <c r="AH1824" i="17"/>
  <c r="AH1820" i="17"/>
  <c r="AH1816" i="17"/>
  <c r="AH1812" i="17"/>
  <c r="AH1808" i="17"/>
  <c r="AH1804" i="17"/>
  <c r="AH1800" i="17"/>
  <c r="AH1796" i="17"/>
  <c r="AH1792" i="17"/>
  <c r="AH1788" i="17"/>
  <c r="AH1784" i="17"/>
  <c r="AH1780" i="17"/>
  <c r="AH1776" i="17"/>
  <c r="AH1771" i="17"/>
  <c r="AH1767" i="17"/>
  <c r="AH1763" i="17"/>
  <c r="AH1759" i="17"/>
  <c r="AH1755" i="17"/>
  <c r="AH1751" i="17"/>
  <c r="AH1747" i="17"/>
  <c r="AH1743" i="17"/>
  <c r="AH1739" i="17"/>
  <c r="AH1735" i="17"/>
  <c r="AH1731" i="17"/>
  <c r="AH1727" i="17"/>
  <c r="AH1723" i="17"/>
  <c r="AH1719" i="17"/>
  <c r="AH1715" i="17"/>
  <c r="AH1711" i="17"/>
  <c r="AH1707" i="17"/>
  <c r="AH1703" i="17"/>
  <c r="AH1699" i="17"/>
  <c r="AH1695" i="17"/>
  <c r="AH1691" i="17"/>
  <c r="AH1687" i="17"/>
  <c r="AH1683" i="17"/>
  <c r="AH1679" i="17"/>
  <c r="AH1674" i="17"/>
  <c r="AH1670" i="17"/>
  <c r="AH1666" i="17"/>
  <c r="AH1662" i="17"/>
  <c r="AH1658" i="17"/>
  <c r="AH1654" i="17"/>
  <c r="AH1649" i="17"/>
  <c r="AH1645" i="17"/>
  <c r="AH1641" i="17"/>
  <c r="AH1637" i="17"/>
  <c r="AH1633" i="17"/>
  <c r="AH1629" i="17"/>
  <c r="AH1625" i="17"/>
  <c r="AH1621" i="17"/>
  <c r="AH1617" i="17"/>
  <c r="AH1613" i="17"/>
  <c r="AH1609" i="17"/>
  <c r="AH1605" i="17"/>
  <c r="AH1601" i="17"/>
  <c r="AH1597" i="17"/>
  <c r="AH1593" i="17"/>
  <c r="AH1588" i="17"/>
  <c r="AH1584" i="17"/>
  <c r="AH1580" i="17"/>
  <c r="AH1576" i="17"/>
  <c r="AH1572" i="17"/>
  <c r="AH1568" i="17"/>
  <c r="AH1564" i="17"/>
  <c r="AH1560" i="17"/>
  <c r="AH1555" i="17"/>
  <c r="AH1551" i="17"/>
  <c r="AH1547" i="17"/>
  <c r="AH1543" i="17"/>
  <c r="AH1539" i="17"/>
  <c r="AH1535" i="17"/>
  <c r="AH1531" i="17"/>
  <c r="AH1527" i="17"/>
  <c r="AH1523" i="17"/>
  <c r="AH1519" i="17"/>
  <c r="AH1515" i="17"/>
  <c r="AH1511" i="17"/>
  <c r="AH1507" i="17"/>
  <c r="AH1503" i="17"/>
  <c r="AH1499" i="17"/>
  <c r="AH1495" i="17"/>
  <c r="AH1491" i="17"/>
  <c r="AH1487" i="17"/>
  <c r="AH1483" i="17"/>
  <c r="AH1479" i="17"/>
  <c r="AH1475" i="17"/>
  <c r="AH1471" i="17"/>
  <c r="AH1467" i="17"/>
  <c r="AH1463" i="17"/>
  <c r="AH1459" i="17"/>
  <c r="AH1455" i="17"/>
  <c r="AH1451" i="17"/>
  <c r="AH1447" i="17"/>
  <c r="AH1443" i="17"/>
  <c r="AH1439" i="17"/>
  <c r="AH1435" i="17"/>
  <c r="AH1431" i="17"/>
  <c r="AH1427" i="17"/>
  <c r="AH1423" i="17"/>
  <c r="AH1419" i="17"/>
  <c r="AH1415" i="17"/>
  <c r="AH1409" i="17"/>
  <c r="AH1405" i="17"/>
  <c r="AH1401" i="17"/>
  <c r="AH1396" i="17"/>
  <c r="AH1392" i="17"/>
  <c r="AH1388" i="17"/>
  <c r="AH1383" i="17"/>
  <c r="AH1379" i="17"/>
  <c r="AH1375" i="17"/>
  <c r="AH1371" i="17"/>
  <c r="AH1367" i="17"/>
  <c r="AH1362" i="17"/>
  <c r="AH1357" i="17"/>
  <c r="AH1352" i="17"/>
  <c r="AH1348" i="17"/>
  <c r="AH1344" i="17"/>
  <c r="AH1339" i="17"/>
  <c r="AH1335" i="17"/>
  <c r="AH1330" i="17"/>
  <c r="AH1325" i="17"/>
  <c r="AH1321" i="17"/>
  <c r="AH2055" i="17"/>
  <c r="AH2034" i="17"/>
  <c r="AH1680" i="17"/>
  <c r="AH1646" i="17"/>
  <c r="AH1614" i="17"/>
  <c r="AH1595" i="17"/>
  <c r="AH1589" i="17"/>
  <c r="AH1578" i="17"/>
  <c r="AH1573" i="17"/>
  <c r="AH1562" i="17"/>
  <c r="AH1556" i="17"/>
  <c r="AH1545" i="17"/>
  <c r="AH1540" i="17"/>
  <c r="AH1529" i="17"/>
  <c r="AH1524" i="17"/>
  <c r="AH1513" i="17"/>
  <c r="AH1508" i="17"/>
  <c r="AH1497" i="17"/>
  <c r="AH1492" i="17"/>
  <c r="AH1481" i="17"/>
  <c r="AH1476" i="17"/>
  <c r="AH1465" i="17"/>
  <c r="AH1460" i="17"/>
  <c r="AH1449" i="17"/>
  <c r="AH1444" i="17"/>
  <c r="AH1433" i="17"/>
  <c r="AH1428" i="17"/>
  <c r="AH1417" i="17"/>
  <c r="AH1410" i="17"/>
  <c r="AH1398" i="17"/>
  <c r="AH1393" i="17"/>
  <c r="AH1381" i="17"/>
  <c r="AH1376" i="17"/>
  <c r="AH1365" i="17"/>
  <c r="AH1354" i="17"/>
  <c r="AH1338" i="17"/>
  <c r="AH1327" i="17"/>
  <c r="AH1317" i="17"/>
  <c r="AH1313" i="17"/>
  <c r="AH1309" i="17"/>
  <c r="AH1305" i="17"/>
  <c r="AH1300" i="17"/>
  <c r="AH1296" i="17"/>
  <c r="AH1292" i="17"/>
  <c r="AH1288" i="17"/>
  <c r="AH1284" i="17"/>
  <c r="AH1280" i="17"/>
  <c r="AH1275" i="17"/>
  <c r="AH1271" i="17"/>
  <c r="AH1267" i="17"/>
  <c r="AH1263" i="17"/>
  <c r="AH1259" i="17"/>
  <c r="AH1254" i="17"/>
  <c r="AH1250" i="17"/>
  <c r="AH1245" i="17"/>
  <c r="AH1236" i="17"/>
  <c r="AH1231" i="17"/>
  <c r="AH1226" i="17"/>
  <c r="AH1222" i="17"/>
  <c r="AH1217" i="17"/>
  <c r="AH1213" i="17"/>
  <c r="AH1209" i="17"/>
  <c r="AH1205" i="17"/>
  <c r="AH1200" i="17"/>
  <c r="AH1196" i="17"/>
  <c r="AH1192" i="17"/>
  <c r="AH1188" i="17"/>
  <c r="AH1184" i="17"/>
  <c r="AH1180" i="17"/>
  <c r="AH1176" i="17"/>
  <c r="AH1172" i="17"/>
  <c r="AH1168" i="17"/>
  <c r="AH1164" i="17"/>
  <c r="AH1160" i="17"/>
  <c r="AH1156" i="17"/>
  <c r="AH1152" i="17"/>
  <c r="AH1148" i="17"/>
  <c r="AH1142" i="17"/>
  <c r="AH1138" i="17"/>
  <c r="AH1132" i="17"/>
  <c r="AH1127" i="17"/>
  <c r="AH1122" i="17"/>
  <c r="AH1118" i="17"/>
  <c r="AH1114" i="17"/>
  <c r="AH1109" i="17"/>
  <c r="AH1104" i="17"/>
  <c r="AH1100" i="17"/>
  <c r="AH1094" i="17"/>
  <c r="AH1090" i="17"/>
  <c r="AH1086" i="17"/>
  <c r="AH1082" i="17"/>
  <c r="AH1078" i="17"/>
  <c r="AH1074" i="17"/>
  <c r="AH1070" i="17"/>
  <c r="AH1066" i="17"/>
  <c r="AH1061" i="17"/>
  <c r="AH1056" i="17"/>
  <c r="AH1052" i="17"/>
  <c r="AH1048" i="17"/>
  <c r="AH1043" i="17"/>
  <c r="AH1039" i="17"/>
  <c r="AH1035" i="17"/>
  <c r="AH1031" i="17"/>
  <c r="AH1026" i="17"/>
  <c r="AH1022" i="17"/>
  <c r="AH1018" i="17"/>
  <c r="AH1014" i="17"/>
  <c r="AH1010" i="17"/>
  <c r="AH1004" i="17"/>
  <c r="AH999" i="17"/>
  <c r="AH995" i="17"/>
  <c r="AH991" i="17"/>
  <c r="AH986" i="17"/>
  <c r="AH982" i="17"/>
  <c r="AH978" i="17"/>
  <c r="AH974" i="17"/>
  <c r="AH970" i="17"/>
  <c r="AH966" i="17"/>
  <c r="AH962" i="17"/>
  <c r="AH958" i="17"/>
  <c r="AH954" i="17"/>
  <c r="AH950" i="17"/>
  <c r="AH946" i="17"/>
  <c r="AH943" i="17"/>
  <c r="AH938" i="17"/>
  <c r="AH933" i="17"/>
  <c r="AH929" i="17"/>
  <c r="AH925" i="17"/>
  <c r="AH920" i="17"/>
  <c r="AH916" i="17"/>
  <c r="AH911" i="17"/>
  <c r="AH907" i="17"/>
  <c r="AH902" i="17"/>
  <c r="AH898" i="17"/>
  <c r="AH894" i="17"/>
  <c r="AH890" i="17"/>
  <c r="AH885" i="17"/>
  <c r="AH881" i="17"/>
  <c r="AH877" i="17"/>
  <c r="AH873" i="17"/>
  <c r="AH868" i="17"/>
  <c r="AH862" i="17"/>
  <c r="AH858" i="17"/>
  <c r="AH852" i="17"/>
  <c r="AH848" i="17"/>
  <c r="AH844" i="17"/>
  <c r="AH839" i="17"/>
  <c r="AH833" i="17"/>
  <c r="AH827" i="17"/>
  <c r="AH823" i="17"/>
  <c r="AH815" i="17"/>
  <c r="AH810" i="17"/>
  <c r="AH806" i="17"/>
  <c r="AH802" i="17"/>
  <c r="AH798" i="17"/>
  <c r="AH793" i="17"/>
  <c r="AH789" i="17"/>
  <c r="AH785" i="17"/>
  <c r="AH780" i="17"/>
  <c r="AH775" i="17"/>
  <c r="AH770" i="17"/>
  <c r="AH765" i="17"/>
  <c r="AH759" i="17"/>
  <c r="AH755" i="17"/>
  <c r="AH751" i="17"/>
  <c r="AH747" i="17"/>
  <c r="AH743" i="17"/>
  <c r="AH738" i="17"/>
  <c r="AH734" i="17"/>
  <c r="AH730" i="17"/>
  <c r="AH1659" i="17"/>
  <c r="AH1626" i="17"/>
  <c r="AH1358" i="17"/>
  <c r="AH1343" i="17"/>
  <c r="AH1333" i="17"/>
  <c r="AH1322" i="17"/>
  <c r="AH2309" i="17"/>
  <c r="AH2243" i="17"/>
  <c r="AH2039" i="17"/>
  <c r="AH2210" i="17"/>
  <c r="AH1650" i="17"/>
  <c r="AH1618" i="17"/>
  <c r="AH1351" i="17"/>
  <c r="AH1342" i="17"/>
  <c r="AH1331" i="17"/>
  <c r="AH2338" i="17"/>
  <c r="AH2178" i="17"/>
  <c r="AH2066" i="17"/>
  <c r="AH2023" i="17"/>
  <c r="AH1994" i="17"/>
  <c r="AH1663" i="17"/>
  <c r="AH1630" i="17"/>
  <c r="AH1598" i="17"/>
  <c r="AH1586" i="17"/>
  <c r="AH1581" i="17"/>
  <c r="AH1570" i="17"/>
  <c r="AH1565" i="17"/>
  <c r="AH1553" i="17"/>
  <c r="AH1548" i="17"/>
  <c r="AH1537" i="17"/>
  <c r="AH1532" i="17"/>
  <c r="AH1521" i="17"/>
  <c r="AH1516" i="17"/>
  <c r="AH1505" i="17"/>
  <c r="AH1500" i="17"/>
  <c r="AH1489" i="17"/>
  <c r="AH1484" i="17"/>
  <c r="AH1473" i="17"/>
  <c r="AH1468" i="17"/>
  <c r="AH1457" i="17"/>
  <c r="AH1452" i="17"/>
  <c r="AH1441" i="17"/>
  <c r="AH1436" i="17"/>
  <c r="AH1425" i="17"/>
  <c r="AH1420" i="17"/>
  <c r="AH1407" i="17"/>
  <c r="AH1402" i="17"/>
  <c r="AH1390" i="17"/>
  <c r="AH1385" i="17"/>
  <c r="AH1373" i="17"/>
  <c r="AH1368" i="17"/>
  <c r="AH1356" i="17"/>
  <c r="AH1346" i="17"/>
  <c r="AH1336" i="17"/>
  <c r="AH1320" i="17"/>
  <c r="AH1315" i="17"/>
  <c r="AH1311" i="17"/>
  <c r="AH1308" i="17"/>
  <c r="AH1303" i="17"/>
  <c r="AH1298" i="17"/>
  <c r="AH1294" i="17"/>
  <c r="AH1290" i="17"/>
  <c r="AH1286" i="17"/>
  <c r="AH1282" i="17"/>
  <c r="AH1277" i="17"/>
  <c r="AH1273" i="17"/>
  <c r="AH1269" i="17"/>
  <c r="AH1265" i="17"/>
  <c r="AH1261" i="17"/>
  <c r="AH1257" i="17"/>
  <c r="AH1252" i="17"/>
  <c r="AH1248" i="17"/>
  <c r="AH1240" i="17"/>
  <c r="AH1234" i="17"/>
  <c r="AH1228" i="17"/>
  <c r="AH1224" i="17"/>
  <c r="AH1219" i="17"/>
  <c r="AH1215" i="17"/>
  <c r="AH1211" i="17"/>
  <c r="AH1207" i="17"/>
  <c r="AH1203" i="17"/>
  <c r="AH1198" i="17"/>
  <c r="AH1194" i="17"/>
  <c r="AH1190" i="17"/>
  <c r="AH1186" i="17"/>
  <c r="AH1182" i="17"/>
  <c r="AH1178" i="17"/>
  <c r="AH1174" i="17"/>
  <c r="AH1170" i="17"/>
  <c r="AH1166" i="17"/>
  <c r="AH1162" i="17"/>
  <c r="AH1158" i="17"/>
  <c r="AH1154" i="17"/>
  <c r="AH1150" i="17"/>
  <c r="AH1145" i="17"/>
  <c r="AH1140" i="17"/>
  <c r="AH1134" i="17"/>
  <c r="AH1129" i="17"/>
  <c r="AH1124" i="17"/>
  <c r="AH2146" i="17"/>
  <c r="AH1675" i="17"/>
  <c r="AH1642" i="17"/>
  <c r="AH1610" i="17"/>
  <c r="AH1361" i="17"/>
  <c r="AH1350" i="17"/>
  <c r="AH1341" i="17"/>
  <c r="AH1324" i="17"/>
  <c r="AH2113" i="17"/>
  <c r="AH2050" i="17"/>
  <c r="AH1655" i="17"/>
  <c r="AH1622" i="17"/>
  <c r="AH1590" i="17"/>
  <c r="AH1585" i="17"/>
  <c r="AH1574" i="17"/>
  <c r="AH1569" i="17"/>
  <c r="AH1557" i="17"/>
  <c r="AH1552" i="17"/>
  <c r="AH1541" i="17"/>
  <c r="AH1536" i="17"/>
  <c r="AH1525" i="17"/>
  <c r="AH1520" i="17"/>
  <c r="AH1509" i="17"/>
  <c r="AH1504" i="17"/>
  <c r="AH1493" i="17"/>
  <c r="AH1488" i="17"/>
  <c r="AH1477" i="17"/>
  <c r="AH1472" i="17"/>
  <c r="AH1461" i="17"/>
  <c r="AH1456" i="17"/>
  <c r="AH1445" i="17"/>
  <c r="AH1440" i="17"/>
  <c r="AH1429" i="17"/>
  <c r="AH1424" i="17"/>
  <c r="AH1413" i="17"/>
  <c r="AH1406" i="17"/>
  <c r="AH1394" i="17"/>
  <c r="AH1389" i="17"/>
  <c r="AH1377" i="17"/>
  <c r="AH1372" i="17"/>
  <c r="AH1355" i="17"/>
  <c r="AH1345" i="17"/>
  <c r="AH1329" i="17"/>
  <c r="AH1318" i="17"/>
  <c r="AH1314" i="17"/>
  <c r="AH1310" i="17"/>
  <c r="AH1307" i="17"/>
  <c r="AH1302" i="17"/>
  <c r="AH1297" i="17"/>
  <c r="AH1293" i="17"/>
  <c r="AH1289" i="17"/>
  <c r="AH1285" i="17"/>
  <c r="AH1281" i="17"/>
  <c r="AH1276" i="17"/>
  <c r="AH1272" i="17"/>
  <c r="AH1268" i="17"/>
  <c r="AH1264" i="17"/>
  <c r="AH1260" i="17"/>
  <c r="AH1256" i="17"/>
  <c r="AH1251" i="17"/>
  <c r="AH1247" i="17"/>
  <c r="AH1238" i="17"/>
  <c r="AH1233" i="17"/>
  <c r="AH1227" i="17"/>
  <c r="AH1223" i="17"/>
  <c r="AH1218" i="17"/>
  <c r="AH1214" i="17"/>
  <c r="AH1210" i="17"/>
  <c r="AH1206" i="17"/>
  <c r="AH1202" i="17"/>
  <c r="AH1197" i="17"/>
  <c r="AH1193" i="17"/>
  <c r="AH1189" i="17"/>
  <c r="AH1185" i="17"/>
  <c r="AH1181" i="17"/>
  <c r="AH1177" i="17"/>
  <c r="AH1173" i="17"/>
  <c r="AH1169" i="17"/>
  <c r="AH1165" i="17"/>
  <c r="AH1161" i="17"/>
  <c r="AH1157" i="17"/>
  <c r="AH1153" i="17"/>
  <c r="AH1149" i="17"/>
  <c r="AH1144" i="17"/>
  <c r="AH1139" i="17"/>
  <c r="AH1133" i="17"/>
  <c r="AH1128" i="17"/>
  <c r="AH1123" i="17"/>
  <c r="AH1119" i="17"/>
  <c r="AH1115" i="17"/>
  <c r="AH1110" i="17"/>
  <c r="AH1105" i="17"/>
  <c r="AH1101" i="17"/>
  <c r="AH1095" i="17"/>
  <c r="AH1091" i="17"/>
  <c r="AH1087" i="17"/>
  <c r="AH1083" i="17"/>
  <c r="AH1079" i="17"/>
  <c r="AH1075" i="17"/>
  <c r="AH1071" i="17"/>
  <c r="AH1067" i="17"/>
  <c r="AH1063" i="17"/>
  <c r="AH1058" i="17"/>
  <c r="AH1053" i="17"/>
  <c r="AH1049" i="17"/>
  <c r="AH1044" i="17"/>
  <c r="AH1040" i="17"/>
  <c r="AH1036" i="17"/>
  <c r="AH1032" i="17"/>
  <c r="AH1028" i="17"/>
  <c r="AH1023" i="17"/>
  <c r="AH1019" i="17"/>
  <c r="AH1015" i="17"/>
  <c r="AH1011" i="17"/>
  <c r="AH1007" i="17"/>
  <c r="AH1000" i="17"/>
  <c r="AH996" i="17"/>
  <c r="AH992" i="17"/>
  <c r="AH988" i="17"/>
  <c r="AH983" i="17"/>
  <c r="AH979" i="17"/>
  <c r="AH975" i="17"/>
  <c r="AH971" i="17"/>
  <c r="AH967" i="17"/>
  <c r="AH963" i="17"/>
  <c r="AH955" i="17"/>
  <c r="AH951" i="17"/>
  <c r="AH947" i="17"/>
  <c r="AH944" i="17"/>
  <c r="AH939" i="17"/>
  <c r="AH934" i="17"/>
  <c r="AH930" i="17"/>
  <c r="AH926" i="17"/>
  <c r="AH921" i="17"/>
  <c r="AH917" i="17"/>
  <c r="AH912" i="17"/>
  <c r="AH908" i="17"/>
  <c r="AH903" i="17"/>
  <c r="AH899" i="17"/>
  <c r="AH895" i="17"/>
  <c r="AH891" i="17"/>
  <c r="AH886" i="17"/>
  <c r="AH882" i="17"/>
  <c r="AH878" i="17"/>
  <c r="AH874" i="17"/>
  <c r="AH869" i="17"/>
  <c r="AH864" i="17"/>
  <c r="AH859" i="17"/>
  <c r="AH854" i="17"/>
  <c r="AH849" i="17"/>
  <c r="AH845" i="17"/>
  <c r="AH840" i="17"/>
  <c r="AH836" i="17"/>
  <c r="AH828" i="17"/>
  <c r="AH824" i="17"/>
  <c r="AH817" i="17"/>
  <c r="AH812" i="17"/>
  <c r="AH807" i="17"/>
  <c r="AH803" i="17"/>
  <c r="AH799" i="17"/>
  <c r="AH795" i="17"/>
  <c r="AH790" i="17"/>
  <c r="AH786" i="17"/>
  <c r="AH781" i="17"/>
  <c r="AH776" i="17"/>
  <c r="AH771" i="17"/>
  <c r="AH767" i="17"/>
  <c r="AH760" i="17"/>
  <c r="AH756" i="17"/>
  <c r="AH752" i="17"/>
  <c r="AH748" i="17"/>
  <c r="AH744" i="17"/>
  <c r="AH740" i="17"/>
  <c r="AH735" i="17"/>
  <c r="AH731" i="17"/>
  <c r="AH726" i="17"/>
  <c r="AH721" i="17"/>
  <c r="AH717" i="17"/>
  <c r="AH713" i="17"/>
  <c r="AH709" i="17"/>
  <c r="AH705" i="17"/>
  <c r="AH701" i="17"/>
  <c r="AH697" i="17"/>
  <c r="AH692" i="17"/>
  <c r="AH687" i="17"/>
  <c r="AH2079" i="17"/>
  <c r="AH1667" i="17"/>
  <c r="AH1634" i="17"/>
  <c r="AH1602" i="17"/>
  <c r="AH1359" i="17"/>
  <c r="AH1349" i="17"/>
  <c r="AH1334" i="17"/>
  <c r="AH1323" i="17"/>
  <c r="AH1594" i="17"/>
  <c r="AH1549" i="17"/>
  <c r="AH1528" i="17"/>
  <c r="AH1485" i="17"/>
  <c r="AH1464" i="17"/>
  <c r="AH1421" i="17"/>
  <c r="AH1397" i="17"/>
  <c r="AH1304" i="17"/>
  <c r="AH1270" i="17"/>
  <c r="AH1230" i="17"/>
  <c r="AH1195" i="17"/>
  <c r="AH1163" i="17"/>
  <c r="AH1125" i="17"/>
  <c r="AH716" i="17"/>
  <c r="AH707" i="17"/>
  <c r="AH698" i="17"/>
  <c r="AH473" i="17"/>
  <c r="AH443" i="17"/>
  <c r="AH431" i="17"/>
  <c r="AH422" i="17"/>
  <c r="AH414" i="17"/>
  <c r="AH408" i="17"/>
  <c r="AH398" i="17"/>
  <c r="AH391" i="17"/>
  <c r="AH381" i="17"/>
  <c r="AH377" i="17"/>
  <c r="AH368" i="17"/>
  <c r="AH360" i="17"/>
  <c r="AH355" i="17"/>
  <c r="AH347" i="17"/>
  <c r="AH339" i="17"/>
  <c r="AH334" i="17"/>
  <c r="AH324" i="17"/>
  <c r="AH316" i="17"/>
  <c r="AH312" i="17"/>
  <c r="AH303" i="17"/>
  <c r="AH295" i="17"/>
  <c r="AH285" i="17"/>
  <c r="AH280" i="17"/>
  <c r="AH270" i="17"/>
  <c r="AH259" i="17"/>
  <c r="AH250" i="17"/>
  <c r="AH246" i="17"/>
  <c r="AH238" i="17"/>
  <c r="AH230" i="17"/>
  <c r="AH226" i="17"/>
  <c r="AH218" i="17"/>
  <c r="AH210" i="17"/>
  <c r="AH202" i="17"/>
  <c r="AH197" i="17"/>
  <c r="AH189" i="17"/>
  <c r="AH185" i="17"/>
  <c r="AH175" i="17"/>
  <c r="AH170" i="17"/>
  <c r="AH161" i="17"/>
  <c r="AH155" i="17"/>
  <c r="AH145" i="17"/>
  <c r="AH136" i="17"/>
  <c r="AH132" i="17"/>
  <c r="AH124" i="17"/>
  <c r="AH119" i="17"/>
  <c r="AH112" i="17"/>
  <c r="AH110" i="17"/>
  <c r="AH102" i="17"/>
  <c r="AH98" i="17"/>
  <c r="AH90" i="17"/>
  <c r="AH86" i="17"/>
  <c r="AH79" i="17"/>
  <c r="AH75" i="17"/>
  <c r="AH70" i="17"/>
  <c r="AH61" i="17"/>
  <c r="AH57" i="17"/>
  <c r="AH50" i="17"/>
  <c r="AH45" i="17"/>
  <c r="AH34" i="17"/>
  <c r="AH31" i="17"/>
  <c r="AH25" i="17"/>
  <c r="AH16" i="17"/>
  <c r="AH12" i="17"/>
  <c r="AH165" i="17"/>
  <c r="AH140" i="17"/>
  <c r="AH131" i="17"/>
  <c r="AH123" i="17"/>
  <c r="AH114" i="17"/>
  <c r="AH101" i="17"/>
  <c r="AH93" i="17"/>
  <c r="AH85" i="17"/>
  <c r="AH69" i="17"/>
  <c r="AH60" i="17"/>
  <c r="AH49" i="17"/>
  <c r="AH40" i="17"/>
  <c r="AH30" i="17"/>
  <c r="AH23" i="17"/>
  <c r="AH11" i="17"/>
  <c r="AH496" i="17"/>
  <c r="AH471" i="17"/>
  <c r="AH463" i="17"/>
  <c r="AH453" i="17"/>
  <c r="AH449" i="17"/>
  <c r="AH429" i="17"/>
  <c r="AH416" i="17"/>
  <c r="AH401" i="17"/>
  <c r="AH393" i="17"/>
  <c r="AH379" i="17"/>
  <c r="AH358" i="17"/>
  <c r="AH345" i="17"/>
  <c r="AH331" i="17"/>
  <c r="AH314" i="17"/>
  <c r="AH301" i="17"/>
  <c r="AH1671" i="17"/>
  <c r="AH1316" i="17"/>
  <c r="AH1283" i="17"/>
  <c r="AH1249" i="17"/>
  <c r="AH1208" i="17"/>
  <c r="AH1175" i="17"/>
  <c r="AH1141" i="17"/>
  <c r="AH1113" i="17"/>
  <c r="AH1106" i="17"/>
  <c r="AH1093" i="17"/>
  <c r="AH1088" i="17"/>
  <c r="AH1077" i="17"/>
  <c r="AH1072" i="17"/>
  <c r="AH1060" i="17"/>
  <c r="AH1054" i="17"/>
  <c r="AH1042" i="17"/>
  <c r="AH1037" i="17"/>
  <c r="AH1025" i="17"/>
  <c r="AH1020" i="17"/>
  <c r="AH1009" i="17"/>
  <c r="AH1001" i="17"/>
  <c r="AH990" i="17"/>
  <c r="AH984" i="17"/>
  <c r="AH973" i="17"/>
  <c r="AH968" i="17"/>
  <c r="AH957" i="17"/>
  <c r="AH952" i="17"/>
  <c r="AH942" i="17"/>
  <c r="AH935" i="17"/>
  <c r="AH924" i="17"/>
  <c r="AH918" i="17"/>
  <c r="AH906" i="17"/>
  <c r="AH900" i="17"/>
  <c r="AH889" i="17"/>
  <c r="AH883" i="17"/>
  <c r="AH872" i="17"/>
  <c r="AH866" i="17"/>
  <c r="AH851" i="17"/>
  <c r="AH846" i="17"/>
  <c r="AH832" i="17"/>
  <c r="AH825" i="17"/>
  <c r="AH809" i="17"/>
  <c r="AH804" i="17"/>
  <c r="AH792" i="17"/>
  <c r="AH787" i="17"/>
  <c r="AH774" i="17"/>
  <c r="AH768" i="17"/>
  <c r="AH754" i="17"/>
  <c r="AH749" i="17"/>
  <c r="AH737" i="17"/>
  <c r="AH732" i="17"/>
  <c r="AH720" i="17"/>
  <c r="AH711" i="17"/>
  <c r="AH702" i="17"/>
  <c r="AH686" i="17"/>
  <c r="AH682" i="17"/>
  <c r="AH677" i="17"/>
  <c r="AH673" i="17"/>
  <c r="AH669" i="17"/>
  <c r="AH663" i="17"/>
  <c r="AH657" i="17"/>
  <c r="AH653" i="17"/>
  <c r="AH648" i="17"/>
  <c r="AH643" i="17"/>
  <c r="AH638" i="17"/>
  <c r="AH634" i="17"/>
  <c r="AH630" i="17"/>
  <c r="AH625" i="17"/>
  <c r="AH620" i="17"/>
  <c r="AH615" i="17"/>
  <c r="AH609" i="17"/>
  <c r="AH605" i="17"/>
  <c r="AH601" i="17"/>
  <c r="AH597" i="17"/>
  <c r="AH592" i="17"/>
  <c r="AH588" i="17"/>
  <c r="AH584" i="17"/>
  <c r="AH579" i="17"/>
  <c r="AH572" i="17"/>
  <c r="AH567" i="17"/>
  <c r="AH561" i="17"/>
  <c r="AH557" i="17"/>
  <c r="AH552" i="17"/>
  <c r="AH548" i="17"/>
  <c r="AH543" i="17"/>
  <c r="AH537" i="17"/>
  <c r="AH531" i="17"/>
  <c r="AH527" i="17"/>
  <c r="AH522" i="17"/>
  <c r="AH518" i="17"/>
  <c r="AH514" i="17"/>
  <c r="AH509" i="17"/>
  <c r="AH505" i="17"/>
  <c r="AH500" i="17"/>
  <c r="AH494" i="17"/>
  <c r="AH488" i="17"/>
  <c r="AH484" i="17"/>
  <c r="AH480" i="17"/>
  <c r="AH469" i="17"/>
  <c r="AH465" i="17"/>
  <c r="AH461" i="17"/>
  <c r="AH455" i="17"/>
  <c r="AH451" i="17"/>
  <c r="AH447" i="17"/>
  <c r="AH437" i="17"/>
  <c r="AH426" i="17"/>
  <c r="AH418" i="17"/>
  <c r="AH403" i="17"/>
  <c r="AH395" i="17"/>
  <c r="AH387" i="17"/>
  <c r="AH373" i="17"/>
  <c r="AH364" i="17"/>
  <c r="AH351" i="17"/>
  <c r="AH343" i="17"/>
  <c r="AH329" i="17"/>
  <c r="AH320" i="17"/>
  <c r="AH308" i="17"/>
  <c r="AH299" i="17"/>
  <c r="AH291" i="17"/>
  <c r="AH275" i="17"/>
  <c r="AH265" i="17"/>
  <c r="AH254" i="17"/>
  <c r="AH242" i="17"/>
  <c r="AH234" i="17"/>
  <c r="AH222" i="17"/>
  <c r="AH214" i="17"/>
  <c r="AH206" i="17"/>
  <c r="AH193" i="17"/>
  <c r="AH179" i="17"/>
  <c r="AH166" i="17"/>
  <c r="AH149" i="17"/>
  <c r="AH141" i="17"/>
  <c r="AH128" i="17"/>
  <c r="AH106" i="17"/>
  <c r="AH94" i="17"/>
  <c r="AH83" i="17"/>
  <c r="AH66" i="17"/>
  <c r="AH54" i="17"/>
  <c r="AH41" i="17"/>
  <c r="AH27" i="17"/>
  <c r="AH20" i="17"/>
  <c r="AH153" i="17"/>
  <c r="AH118" i="17"/>
  <c r="AH109" i="17"/>
  <c r="AH97" i="17"/>
  <c r="AH89" i="17"/>
  <c r="AH78" i="17"/>
  <c r="AH65" i="17"/>
  <c r="AH53" i="17"/>
  <c r="AH44" i="17"/>
  <c r="AH33" i="17"/>
  <c r="AH15" i="17"/>
  <c r="AH498" i="17"/>
  <c r="AH476" i="17"/>
  <c r="AH467" i="17"/>
  <c r="AH458" i="17"/>
  <c r="AH445" i="17"/>
  <c r="AH424" i="17"/>
  <c r="AH411" i="17"/>
  <c r="AH396" i="17"/>
  <c r="AH384" i="17"/>
  <c r="AH371" i="17"/>
  <c r="AH349" i="17"/>
  <c r="AH336" i="17"/>
  <c r="AH323" i="17"/>
  <c r="AH306" i="17"/>
  <c r="AH1638" i="17"/>
  <c r="AH1577" i="17"/>
  <c r="AH1533" i="17"/>
  <c r="AH1512" i="17"/>
  <c r="AH1469" i="17"/>
  <c r="AH1448" i="17"/>
  <c r="AH1403" i="17"/>
  <c r="AH1380" i="17"/>
  <c r="AH1295" i="17"/>
  <c r="AH1262" i="17"/>
  <c r="AH1220" i="17"/>
  <c r="AH1187" i="17"/>
  <c r="AH1155" i="17"/>
  <c r="AH725" i="17"/>
  <c r="AH715" i="17"/>
  <c r="AH706" i="17"/>
  <c r="AH691" i="17"/>
  <c r="AH421" i="17"/>
  <c r="AH307" i="17"/>
  <c r="AH298" i="17"/>
  <c r="AH290" i="17"/>
  <c r="AH284" i="17"/>
  <c r="AH274" i="17"/>
  <c r="AH269" i="17"/>
  <c r="AH258" i="17"/>
  <c r="AH253" i="17"/>
  <c r="AH245" i="17"/>
  <c r="AH241" i="17"/>
  <c r="AH233" i="17"/>
  <c r="AH229" i="17"/>
  <c r="AH221" i="17"/>
  <c r="AH217" i="17"/>
  <c r="AH209" i="17"/>
  <c r="AH144" i="17"/>
  <c r="AH105" i="17"/>
  <c r="AH82" i="17"/>
  <c r="AH37" i="17"/>
  <c r="AH19" i="17"/>
  <c r="AH491" i="17"/>
  <c r="AH1606" i="17"/>
  <c r="AH1347" i="17"/>
  <c r="AH1274" i="17"/>
  <c r="AH1235" i="17"/>
  <c r="AH1199" i="17"/>
  <c r="AH1167" i="17"/>
  <c r="AH1130" i="17"/>
  <c r="AH1117" i="17"/>
  <c r="AH1111" i="17"/>
  <c r="AH1098" i="17"/>
  <c r="AH1092" i="17"/>
  <c r="AH1081" i="17"/>
  <c r="AH1076" i="17"/>
  <c r="AH1065" i="17"/>
  <c r="AH1059" i="17"/>
  <c r="AH1046" i="17"/>
  <c r="AH1041" i="17"/>
  <c r="AH1030" i="17"/>
  <c r="AH1024" i="17"/>
  <c r="AH1013" i="17"/>
  <c r="AH1008" i="17"/>
  <c r="AH994" i="17"/>
  <c r="AH989" i="17"/>
  <c r="AH977" i="17"/>
  <c r="AH972" i="17"/>
  <c r="AH961" i="17"/>
  <c r="AH956" i="17"/>
  <c r="AH945" i="17"/>
  <c r="AH941" i="17"/>
  <c r="AH928" i="17"/>
  <c r="AH923" i="17"/>
  <c r="AH910" i="17"/>
  <c r="AH905" i="17"/>
  <c r="AH893" i="17"/>
  <c r="AH888" i="17"/>
  <c r="AH876" i="17"/>
  <c r="AH870" i="17"/>
  <c r="AH856" i="17"/>
  <c r="AH850" i="17"/>
  <c r="AH838" i="17"/>
  <c r="AH830" i="17"/>
  <c r="AH814" i="17"/>
  <c r="AH808" i="17"/>
  <c r="AH797" i="17"/>
  <c r="AH791" i="17"/>
  <c r="AH779" i="17"/>
  <c r="AH772" i="17"/>
  <c r="AH758" i="17"/>
  <c r="AH753" i="17"/>
  <c r="AH742" i="17"/>
  <c r="AH736" i="17"/>
  <c r="AH719" i="17"/>
  <c r="AH710" i="17"/>
  <c r="AH695" i="17"/>
  <c r="AH685" i="17"/>
  <c r="AH680" i="17"/>
  <c r="AH676" i="17"/>
  <c r="AH672" i="17"/>
  <c r="AH668" i="17"/>
  <c r="AH662" i="17"/>
  <c r="AH656" i="17"/>
  <c r="AH652" i="17"/>
  <c r="AH647" i="17"/>
  <c r="AH642" i="17"/>
  <c r="AH637" i="17"/>
  <c r="AH633" i="17"/>
  <c r="AH629" i="17"/>
  <c r="AH624" i="17"/>
  <c r="AH619" i="17"/>
  <c r="AH613" i="17"/>
  <c r="AH608" i="17"/>
  <c r="AH604" i="17"/>
  <c r="AH600" i="17"/>
  <c r="AH596" i="17"/>
  <c r="AH591" i="17"/>
  <c r="AH587" i="17"/>
  <c r="AH582" i="17"/>
  <c r="AH578" i="17"/>
  <c r="AH571" i="17"/>
  <c r="AH565" i="17"/>
  <c r="AH560" i="17"/>
  <c r="AH555" i="17"/>
  <c r="AH551" i="17"/>
  <c r="AH547" i="17"/>
  <c r="AH541" i="17"/>
  <c r="AH536" i="17"/>
  <c r="AH530" i="17"/>
  <c r="AH526" i="17"/>
  <c r="AH521" i="17"/>
  <c r="AH517" i="17"/>
  <c r="AH513" i="17"/>
  <c r="AH508" i="17"/>
  <c r="AH504" i="17"/>
  <c r="AH499" i="17"/>
  <c r="AH497" i="17"/>
  <c r="AH492" i="17"/>
  <c r="AH487" i="17"/>
  <c r="AH483" i="17"/>
  <c r="AH478" i="17"/>
  <c r="AH472" i="17"/>
  <c r="AH468" i="17"/>
  <c r="AH464" i="17"/>
  <c r="AH459" i="17"/>
  <c r="AH454" i="17"/>
  <c r="AH450" i="17"/>
  <c r="AH446" i="17"/>
  <c r="AH442" i="17"/>
  <c r="AH435" i="17"/>
  <c r="AH430" i="17"/>
  <c r="AH425" i="17"/>
  <c r="AH417" i="17"/>
  <c r="AH413" i="17"/>
  <c r="AH407" i="17"/>
  <c r="AH402" i="17"/>
  <c r="AH397" i="17"/>
  <c r="AH394" i="17"/>
  <c r="AH390" i="17"/>
  <c r="AH386" i="17"/>
  <c r="AH380" i="17"/>
  <c r="AH376" i="17"/>
  <c r="AH372" i="17"/>
  <c r="AH367" i="17"/>
  <c r="AH363" i="17"/>
  <c r="AH359" i="17"/>
  <c r="AH354" i="17"/>
  <c r="AH350" i="17"/>
  <c r="AH346" i="17"/>
  <c r="AH342" i="17"/>
  <c r="AH338" i="17"/>
  <c r="AH333" i="17"/>
  <c r="AH328" i="17"/>
  <c r="AH319" i="17"/>
  <c r="AH315" i="17"/>
  <c r="AH311" i="17"/>
  <c r="AH302" i="17"/>
  <c r="AH294" i="17"/>
  <c r="AH279" i="17"/>
  <c r="AH264" i="17"/>
  <c r="AH249" i="17"/>
  <c r="AH237" i="17"/>
  <c r="AH225" i="17"/>
  <c r="AH212" i="17"/>
  <c r="AH205" i="17"/>
  <c r="AH201" i="17"/>
  <c r="AH196" i="17"/>
  <c r="AH192" i="17"/>
  <c r="AH188" i="17"/>
  <c r="AH183" i="17"/>
  <c r="AH178" i="17"/>
  <c r="AH174" i="17"/>
  <c r="AH169" i="17"/>
  <c r="AH160" i="17"/>
  <c r="AH148" i="17"/>
  <c r="AH135" i="17"/>
  <c r="AH111" i="17"/>
  <c r="AH74" i="17"/>
  <c r="AH482" i="17"/>
  <c r="AH406" i="17"/>
  <c r="AH389" i="17"/>
  <c r="AH375" i="17"/>
  <c r="AH353" i="17"/>
  <c r="AH341" i="17"/>
  <c r="AH326" i="17"/>
  <c r="AH310" i="17"/>
  <c r="AH297" i="17"/>
  <c r="AH2018" i="17"/>
  <c r="AH2003" i="17"/>
  <c r="AH1582" i="17"/>
  <c r="AH1561" i="17"/>
  <c r="AH1517" i="17"/>
  <c r="AH1496" i="17"/>
  <c r="AH1453" i="17"/>
  <c r="AH1432" i="17"/>
  <c r="AH1386" i="17"/>
  <c r="AH1364" i="17"/>
  <c r="AH1287" i="17"/>
  <c r="AH1253" i="17"/>
  <c r="AH1212" i="17"/>
  <c r="AH1179" i="17"/>
  <c r="AH1147" i="17"/>
  <c r="AH723" i="17"/>
  <c r="AH714" i="17"/>
  <c r="AH700" i="17"/>
  <c r="AH690" i="17"/>
  <c r="AH628" i="17"/>
  <c r="AH612" i="17"/>
  <c r="AH607" i="17"/>
  <c r="AH599" i="17"/>
  <c r="AH594" i="17"/>
  <c r="AH586" i="17"/>
  <c r="AH575" i="17"/>
  <c r="AH569" i="17"/>
  <c r="AH559" i="17"/>
  <c r="AH554" i="17"/>
  <c r="AH545" i="17"/>
  <c r="AH539" i="17"/>
  <c r="AH534" i="17"/>
  <c r="AH529" i="17"/>
  <c r="AH525" i="17"/>
  <c r="AH520" i="17"/>
  <c r="AH516" i="17"/>
  <c r="AH511" i="17"/>
  <c r="AH507" i="17"/>
  <c r="AH503" i="17"/>
  <c r="AH420" i="17"/>
  <c r="AH362" i="17"/>
  <c r="AH318" i="17"/>
  <c r="AH1337" i="17"/>
  <c r="AH1299" i="17"/>
  <c r="AH1266" i="17"/>
  <c r="AH1225" i="17"/>
  <c r="AH1191" i="17"/>
  <c r="AH1159" i="17"/>
  <c r="AH1121" i="17"/>
  <c r="AH1116" i="17"/>
  <c r="AH1103" i="17"/>
  <c r="AH1097" i="17"/>
  <c r="AH1085" i="17"/>
  <c r="AH1080" i="17"/>
  <c r="AH1069" i="17"/>
  <c r="AH1064" i="17"/>
  <c r="AH1051" i="17"/>
  <c r="AH1045" i="17"/>
  <c r="AH1034" i="17"/>
  <c r="AH1029" i="17"/>
  <c r="AH1017" i="17"/>
  <c r="AH1012" i="17"/>
  <c r="AH998" i="17"/>
  <c r="AH993" i="17"/>
  <c r="AH981" i="17"/>
  <c r="AH976" i="17"/>
  <c r="AH965" i="17"/>
  <c r="AH960" i="17"/>
  <c r="AH949" i="17"/>
  <c r="AH932" i="17"/>
  <c r="AH927" i="17"/>
  <c r="AH914" i="17"/>
  <c r="AH909" i="17"/>
  <c r="AH897" i="17"/>
  <c r="AH892" i="17"/>
  <c r="AH880" i="17"/>
  <c r="AH875" i="17"/>
  <c r="AH861" i="17"/>
  <c r="AH855" i="17"/>
  <c r="AH843" i="17"/>
  <c r="AH837" i="17"/>
  <c r="AH820" i="17"/>
  <c r="AH813" i="17"/>
  <c r="AH801" i="17"/>
  <c r="AH796" i="17"/>
  <c r="AH783" i="17"/>
  <c r="AH778" i="17"/>
  <c r="AH764" i="17"/>
  <c r="AH757" i="17"/>
  <c r="AH746" i="17"/>
  <c r="AH741" i="17"/>
  <c r="AH728" i="17"/>
  <c r="AH718" i="17"/>
  <c r="AH704" i="17"/>
  <c r="AH694" i="17"/>
  <c r="AH684" i="17"/>
  <c r="AH679" i="17"/>
  <c r="AH675" i="17"/>
  <c r="AH671" i="17"/>
  <c r="AH665" i="17"/>
  <c r="AH661" i="17"/>
  <c r="AH655" i="17"/>
  <c r="AH651" i="17"/>
  <c r="AH645" i="17"/>
  <c r="AH640" i="17"/>
  <c r="AH636" i="17"/>
  <c r="AH632" i="17"/>
  <c r="AH623" i="17"/>
  <c r="AH617" i="17"/>
  <c r="AH603" i="17"/>
  <c r="AH590" i="17"/>
  <c r="AH581" i="17"/>
  <c r="AH564" i="17"/>
  <c r="AH550" i="17"/>
  <c r="AH486" i="17"/>
  <c r="AH441" i="17"/>
  <c r="AH1566" i="17"/>
  <c r="AH1544" i="17"/>
  <c r="AH1501" i="17"/>
  <c r="AH1480" i="17"/>
  <c r="AH1437" i="17"/>
  <c r="AH1416" i="17"/>
  <c r="AH1369" i="17"/>
  <c r="AH1312" i="17"/>
  <c r="AH1279" i="17"/>
  <c r="AH1241" i="17"/>
  <c r="AH1204" i="17"/>
  <c r="AH1171" i="17"/>
  <c r="AH1136" i="17"/>
  <c r="AH722" i="17"/>
  <c r="AH708" i="17"/>
  <c r="AH699" i="17"/>
  <c r="AH688" i="17"/>
  <c r="AH1326" i="17"/>
  <c r="AH1291" i="17"/>
  <c r="AH1258" i="17"/>
  <c r="AH1216" i="17"/>
  <c r="AH1183" i="17"/>
  <c r="AH1151" i="17"/>
  <c r="AH1120" i="17"/>
  <c r="AH1108" i="17"/>
  <c r="AH1102" i="17"/>
  <c r="AH1089" i="17"/>
  <c r="AH1084" i="17"/>
  <c r="AH1073" i="17"/>
  <c r="AH1068" i="17"/>
  <c r="AH1055" i="17"/>
  <c r="AH1050" i="17"/>
  <c r="AH1038" i="17"/>
  <c r="AH1033" i="17"/>
  <c r="AH1021" i="17"/>
  <c r="AH1016" i="17"/>
  <c r="AH1003" i="17"/>
  <c r="AH997" i="17"/>
  <c r="AH985" i="17"/>
  <c r="AH980" i="17"/>
  <c r="AH969" i="17"/>
  <c r="AH964" i="17"/>
  <c r="AH953" i="17"/>
  <c r="AH948" i="17"/>
  <c r="AH936" i="17"/>
  <c r="AH931" i="17"/>
  <c r="AH919" i="17"/>
  <c r="AH913" i="17"/>
  <c r="AH901" i="17"/>
  <c r="AH896" i="17"/>
  <c r="AH884" i="17"/>
  <c r="AH879" i="17"/>
  <c r="AH867" i="17"/>
  <c r="AH860" i="17"/>
  <c r="AH847" i="17"/>
  <c r="AH841" i="17"/>
  <c r="AH826" i="17"/>
  <c r="AH819" i="17"/>
  <c r="AH805" i="17"/>
  <c r="AH800" i="17"/>
  <c r="AH788" i="17"/>
  <c r="AH782" i="17"/>
  <c r="AH769" i="17"/>
  <c r="AH763" i="17"/>
  <c r="AH750" i="17"/>
  <c r="AH745" i="17"/>
  <c r="AH733" i="17"/>
  <c r="AH727" i="17"/>
  <c r="AH712" i="17"/>
  <c r="AH703" i="17"/>
  <c r="AH693" i="17"/>
  <c r="AH683" i="17"/>
  <c r="AH678" i="17"/>
  <c r="AH674" i="17"/>
  <c r="AH670" i="17"/>
  <c r="AH664" i="17"/>
  <c r="AH659" i="17"/>
  <c r="AH654" i="17"/>
  <c r="AH650" i="17"/>
  <c r="AH644" i="17"/>
  <c r="AH639" i="17"/>
  <c r="AH635" i="17"/>
  <c r="AH631" i="17"/>
  <c r="AH627" i="17"/>
  <c r="AH622" i="17"/>
  <c r="AH616" i="17"/>
  <c r="AH610" i="17"/>
  <c r="AH606" i="17"/>
  <c r="AH602" i="17"/>
  <c r="AH598" i="17"/>
  <c r="AH593" i="17"/>
  <c r="AH589" i="17"/>
  <c r="AH585" i="17"/>
  <c r="AH580" i="17"/>
  <c r="AH573" i="17"/>
  <c r="AH568" i="17"/>
  <c r="AH563" i="17"/>
  <c r="AH558" i="17"/>
  <c r="AH553" i="17"/>
  <c r="AH549" i="17"/>
  <c r="AH544" i="17"/>
  <c r="AH538" i="17"/>
  <c r="AH532" i="17"/>
  <c r="AH528" i="17"/>
  <c r="AH524" i="17"/>
  <c r="AH519" i="17"/>
  <c r="AH515" i="17"/>
  <c r="AH510" i="17"/>
  <c r="AH506" i="17"/>
  <c r="AH501" i="17"/>
  <c r="AH495" i="17"/>
  <c r="AH489" i="17"/>
  <c r="AH485" i="17"/>
  <c r="AH481" i="17"/>
  <c r="AH474" i="17"/>
  <c r="AH444" i="17"/>
  <c r="AH427" i="17"/>
  <c r="AH392" i="17"/>
  <c r="AH344" i="17"/>
  <c r="AH309" i="17"/>
  <c r="AH64" i="17"/>
  <c r="AH456" i="17"/>
  <c r="AH433" i="17"/>
  <c r="AH404" i="17"/>
  <c r="AH369" i="17"/>
  <c r="AH356" i="17"/>
  <c r="AH321" i="17"/>
  <c r="AH288" i="17"/>
  <c r="AH281" i="17"/>
  <c r="AH268" i="17"/>
  <c r="AH261" i="17"/>
  <c r="AH248" i="17"/>
  <c r="AH243" i="17"/>
  <c r="AH232" i="17"/>
  <c r="AH227" i="17"/>
  <c r="AH216" i="17"/>
  <c r="AH211" i="17"/>
  <c r="AH200" i="17"/>
  <c r="AH194" i="17"/>
  <c r="AH182" i="17"/>
  <c r="AH176" i="17"/>
  <c r="AH163" i="17"/>
  <c r="AH157" i="17"/>
  <c r="AH143" i="17"/>
  <c r="AH137" i="17"/>
  <c r="AH127" i="17"/>
  <c r="AH120" i="17"/>
  <c r="AH107" i="17"/>
  <c r="AH96" i="17"/>
  <c r="AH91" i="17"/>
  <c r="AH81" i="17"/>
  <c r="AH76" i="17"/>
  <c r="AH58" i="17"/>
  <c r="AH47" i="17"/>
  <c r="AH42" i="17"/>
  <c r="AH32" i="17"/>
  <c r="AH28" i="17"/>
  <c r="AH22" i="17"/>
  <c r="AH17" i="17"/>
  <c r="AH13" i="17"/>
  <c r="AH470" i="17"/>
  <c r="AH419" i="17"/>
  <c r="AH382" i="17"/>
  <c r="AH335" i="17"/>
  <c r="AH300" i="17"/>
  <c r="AH448" i="17"/>
  <c r="AH432" i="17"/>
  <c r="AH348" i="17"/>
  <c r="AH313" i="17"/>
  <c r="AH293" i="17"/>
  <c r="AH286" i="17"/>
  <c r="AH272" i="17"/>
  <c r="AH267" i="17"/>
  <c r="AH252" i="17"/>
  <c r="AH247" i="17"/>
  <c r="AH236" i="17"/>
  <c r="AH231" i="17"/>
  <c r="AH220" i="17"/>
  <c r="AH215" i="17"/>
  <c r="AH204" i="17"/>
  <c r="AH199" i="17"/>
  <c r="AH187" i="17"/>
  <c r="AH181" i="17"/>
  <c r="AH168" i="17"/>
  <c r="AH162" i="17"/>
  <c r="AH147" i="17"/>
  <c r="AH142" i="17"/>
  <c r="AH130" i="17"/>
  <c r="AH126" i="17"/>
  <c r="AH113" i="17"/>
  <c r="AH100" i="17"/>
  <c r="AH95" i="17"/>
  <c r="AH84" i="17"/>
  <c r="AH80" i="17"/>
  <c r="AH68" i="17"/>
  <c r="AH63" i="17"/>
  <c r="AH52" i="17"/>
  <c r="AH46" i="17"/>
  <c r="AH36" i="17"/>
  <c r="AH24" i="17"/>
  <c r="AH21" i="17"/>
  <c r="AH10" i="17"/>
  <c r="AH462" i="17"/>
  <c r="AH410" i="17"/>
  <c r="AH374" i="17"/>
  <c r="AH361" i="17"/>
  <c r="AH325" i="17"/>
  <c r="AH439" i="17"/>
  <c r="AH423" i="17"/>
  <c r="AH388" i="17"/>
  <c r="AH366" i="17"/>
  <c r="AH340" i="17"/>
  <c r="AH304" i="17"/>
  <c r="AH292" i="17"/>
  <c r="AH278" i="17"/>
  <c r="AH271" i="17"/>
  <c r="AH257" i="17"/>
  <c r="AH251" i="17"/>
  <c r="AH240" i="17"/>
  <c r="AH235" i="17"/>
  <c r="AH224" i="17"/>
  <c r="AH219" i="17"/>
  <c r="AH208" i="17"/>
  <c r="AH203" i="17"/>
  <c r="AH191" i="17"/>
  <c r="AH186" i="17"/>
  <c r="AH172" i="17"/>
  <c r="AH167" i="17"/>
  <c r="AH152" i="17"/>
  <c r="AH146" i="17"/>
  <c r="AH134" i="17"/>
  <c r="AH129" i="17"/>
  <c r="AH116" i="17"/>
  <c r="AH104" i="17"/>
  <c r="AH99" i="17"/>
  <c r="AH88" i="17"/>
  <c r="AH73" i="17"/>
  <c r="AH67" i="17"/>
  <c r="AH56" i="17"/>
  <c r="AH51" i="17"/>
  <c r="AH39" i="17"/>
  <c r="AH35" i="17"/>
  <c r="AH26" i="17"/>
  <c r="AH14" i="17"/>
  <c r="AH9" i="17"/>
  <c r="AH103" i="17"/>
  <c r="AH77" i="17"/>
  <c r="AH59" i="17"/>
  <c r="AH43" i="17"/>
  <c r="AH29" i="17"/>
  <c r="AH18" i="17"/>
  <c r="AH452" i="17"/>
  <c r="AH399" i="17"/>
  <c r="AH352" i="17"/>
  <c r="AH317" i="17"/>
  <c r="AH466" i="17"/>
  <c r="AH415" i="17"/>
  <c r="AH378" i="17"/>
  <c r="AH365" i="17"/>
  <c r="AH330" i="17"/>
  <c r="AH296" i="17"/>
  <c r="AH283" i="17"/>
  <c r="AH277" i="17"/>
  <c r="AH262" i="17"/>
  <c r="AH256" i="17"/>
  <c r="AH244" i="17"/>
  <c r="AH239" i="17"/>
  <c r="AH228" i="17"/>
  <c r="AH223" i="17"/>
  <c r="AH207" i="17"/>
  <c r="AH195" i="17"/>
  <c r="AH190" i="17"/>
  <c r="AH177" i="17"/>
  <c r="AH171" i="17"/>
  <c r="AH158" i="17"/>
  <c r="AH151" i="17"/>
  <c r="AH138" i="17"/>
  <c r="AH122" i="17"/>
  <c r="AH115" i="17"/>
  <c r="AH108" i="17"/>
  <c r="AH92" i="17"/>
  <c r="AH87" i="17"/>
  <c r="AH72" i="17"/>
  <c r="AH55" i="17"/>
  <c r="AH38" i="17"/>
  <c r="AH133" i="17"/>
  <c r="L198" i="17"/>
  <c r="L842" i="17"/>
  <c r="L1075" i="17"/>
  <c r="L2703" i="17"/>
  <c r="L2706" i="17"/>
  <c r="L3695" i="17"/>
  <c r="L3395" i="17"/>
  <c r="L2557" i="17"/>
  <c r="L3694" i="17"/>
  <c r="L3396" i="17"/>
  <c r="L2764" i="17"/>
  <c r="L2705" i="17"/>
  <c r="L3696" i="17"/>
  <c r="L2698" i="17"/>
  <c r="L3693" i="17"/>
  <c r="L2707" i="17"/>
  <c r="L2763" i="17"/>
  <c r="L2704" i="17"/>
  <c r="L87" i="17"/>
  <c r="L86" i="17"/>
  <c r="L85" i="17"/>
  <c r="L84" i="17"/>
  <c r="L759" i="17"/>
  <c r="L760" i="17"/>
  <c r="L758" i="17"/>
  <c r="L2338" i="17"/>
  <c r="L2350" i="17"/>
  <c r="L2339" i="17"/>
  <c r="L2348" i="17"/>
  <c r="L755" i="17"/>
  <c r="L2351" i="17"/>
  <c r="L2340" i="17"/>
  <c r="L2343" i="17"/>
  <c r="L2354" i="17"/>
  <c r="L2336" i="17"/>
  <c r="L2356" i="17"/>
  <c r="L2353" i="17"/>
  <c r="L60" i="17"/>
  <c r="L756" i="17"/>
  <c r="L757" i="17"/>
  <c r="L2349" i="17"/>
  <c r="L2344" i="17"/>
  <c r="L2345" i="17"/>
  <c r="L2352" i="17"/>
  <c r="L2355" i="17"/>
  <c r="L2346" i="17"/>
  <c r="L2342" i="17"/>
  <c r="L61" i="17"/>
  <c r="L2347" i="17"/>
  <c r="L2341" i="17"/>
  <c r="L2337" i="17"/>
  <c r="L3825" i="17"/>
  <c r="L944" i="17"/>
  <c r="L1300" i="17"/>
  <c r="L175" i="17"/>
  <c r="L1326" i="17"/>
  <c r="L2272" i="17"/>
  <c r="L631" i="17"/>
  <c r="L2293" i="17"/>
  <c r="L1454" i="17"/>
  <c r="L2273" i="17"/>
  <c r="L632" i="17"/>
  <c r="L1101" i="17"/>
  <c r="L726" i="17"/>
  <c r="L3236" i="17"/>
  <c r="L1088" i="17"/>
  <c r="L1253" i="17"/>
  <c r="L2321" i="17"/>
  <c r="L541" i="17"/>
  <c r="L118" i="17"/>
  <c r="L643" i="17"/>
  <c r="L122" i="17"/>
  <c r="L3790" i="17"/>
  <c r="L1325" i="17"/>
  <c r="L91" i="17"/>
  <c r="L2241" i="17"/>
  <c r="L3800" i="17"/>
  <c r="L3782" i="17"/>
  <c r="L65" i="17"/>
  <c r="L1254" i="17"/>
  <c r="L2287" i="17"/>
  <c r="L2282" i="17"/>
  <c r="L190" i="17"/>
  <c r="L2714" i="17"/>
  <c r="L628" i="17"/>
  <c r="L3554" i="17"/>
  <c r="L2236" i="17"/>
  <c r="L2297" i="17"/>
  <c r="L2296" i="17"/>
  <c r="L1428" i="17"/>
  <c r="L639" i="17"/>
  <c r="L936" i="17"/>
  <c r="L3786" i="17"/>
  <c r="L699" i="17"/>
  <c r="L627" i="17"/>
  <c r="L3793" i="17"/>
  <c r="L3791" i="17"/>
  <c r="L2298" i="17"/>
  <c r="L2299" i="17"/>
  <c r="L2244" i="17"/>
  <c r="L1394" i="17"/>
  <c r="L2277" i="17"/>
  <c r="L3798" i="17"/>
  <c r="L1324" i="17"/>
  <c r="L725" i="17"/>
  <c r="L3553" i="17"/>
  <c r="L1110" i="17"/>
  <c r="L2305" i="17"/>
  <c r="L3811" i="17"/>
  <c r="L700" i="17"/>
  <c r="L3787" i="17"/>
  <c r="L3805" i="17"/>
  <c r="L3819" i="17"/>
  <c r="L2307" i="17"/>
  <c r="L3879" i="17"/>
  <c r="L2243" i="17"/>
  <c r="L633" i="17"/>
  <c r="L1102" i="17"/>
  <c r="L727" i="17"/>
  <c r="L640" i="17"/>
  <c r="L2285" i="17"/>
  <c r="L3784" i="17"/>
  <c r="L3785" i="17"/>
  <c r="L3820" i="17"/>
  <c r="L1458" i="17"/>
  <c r="L2278" i="17"/>
  <c r="L1298" i="17"/>
  <c r="L2237" i="17"/>
  <c r="L1086" i="17"/>
  <c r="L2294" i="17"/>
  <c r="L2281" i="17"/>
  <c r="L269" i="17"/>
  <c r="L2302" i="17"/>
  <c r="L1067" i="17"/>
  <c r="L644" i="17"/>
  <c r="L3826" i="17"/>
  <c r="L72" i="17"/>
  <c r="L2284" i="17"/>
  <c r="L2331" i="17"/>
  <c r="L3788" i="17"/>
  <c r="L2333" i="17"/>
  <c r="L3234" i="17"/>
  <c r="L913" i="17"/>
  <c r="L3828" i="17"/>
  <c r="L914" i="17"/>
  <c r="L728" i="17"/>
  <c r="L1111" i="17"/>
  <c r="L630" i="17"/>
  <c r="L1450" i="17"/>
  <c r="L3803" i="17"/>
  <c r="L98" i="17"/>
  <c r="L1452" i="17"/>
  <c r="L2301" i="17"/>
  <c r="L3235" i="17"/>
  <c r="L1098" i="17"/>
  <c r="L2288" i="17"/>
  <c r="L1442" i="17"/>
  <c r="L18" i="17"/>
  <c r="L2267" i="17"/>
  <c r="L2276" i="17"/>
  <c r="L3783" i="17"/>
  <c r="L636" i="17"/>
  <c r="L3802" i="17"/>
  <c r="L2334" i="17"/>
  <c r="L2326" i="17"/>
  <c r="L1068" i="17"/>
  <c r="L744" i="17"/>
  <c r="L1439" i="17"/>
  <c r="L158" i="17"/>
  <c r="L3796" i="17"/>
  <c r="L2268" i="17"/>
  <c r="L2318" i="17"/>
  <c r="L2265" i="17"/>
  <c r="L2246" i="17"/>
  <c r="L3740" i="17"/>
  <c r="L2280" i="17"/>
  <c r="L3734" i="17"/>
  <c r="L11" i="17"/>
  <c r="L637" i="17"/>
  <c r="L645" i="17"/>
  <c r="L3735" i="17"/>
  <c r="L2286" i="17"/>
  <c r="L3789" i="17"/>
  <c r="L1252" i="17"/>
  <c r="L124" i="17"/>
  <c r="L629" i="17"/>
  <c r="L3878" i="17"/>
  <c r="L3799" i="17"/>
  <c r="L13" i="17"/>
  <c r="L743" i="17"/>
  <c r="L2313" i="17"/>
  <c r="L2315" i="17"/>
  <c r="L2274" i="17"/>
  <c r="L3824" i="17"/>
  <c r="L22" i="17"/>
  <c r="L732" i="17"/>
  <c r="L2238" i="17"/>
  <c r="L1089" i="17"/>
  <c r="L2291" i="17"/>
  <c r="L2234" i="17"/>
  <c r="L176" i="17"/>
  <c r="L1070" i="17"/>
  <c r="L17" i="17"/>
  <c r="L3827" i="17"/>
  <c r="L2270" i="17"/>
  <c r="L119" i="17"/>
  <c r="L2310" i="17"/>
  <c r="L2247" i="17"/>
  <c r="L2314" i="17"/>
  <c r="L2266" i="17"/>
  <c r="L634" i="17"/>
  <c r="L2327" i="17"/>
  <c r="L66" i="17"/>
  <c r="L1142" i="17"/>
  <c r="L3741" i="17"/>
  <c r="L2303" i="17"/>
  <c r="L642" i="17"/>
  <c r="L2324" i="17"/>
  <c r="L2304" i="17"/>
  <c r="L2330" i="17"/>
  <c r="L3810" i="17"/>
  <c r="L2240" i="17"/>
  <c r="L120" i="17"/>
  <c r="L3780" i="17"/>
  <c r="L2325" i="17"/>
  <c r="L745" i="17"/>
  <c r="L2269" i="17"/>
  <c r="L2317" i="17"/>
  <c r="L1396" i="17"/>
  <c r="L3737" i="17"/>
  <c r="L1460" i="17"/>
  <c r="L1456" i="17"/>
  <c r="L2271" i="17"/>
  <c r="L731" i="17"/>
  <c r="L1069" i="17"/>
  <c r="L2329" i="17"/>
  <c r="L3477" i="17"/>
  <c r="L697" i="17"/>
  <c r="L3794" i="17"/>
  <c r="L1109" i="17"/>
  <c r="L2713" i="17"/>
  <c r="L3795" i="17"/>
  <c r="L298" i="17"/>
  <c r="L2242" i="17"/>
  <c r="L3801" i="17"/>
  <c r="L2292" i="17"/>
  <c r="L730" i="17"/>
  <c r="L19" i="17"/>
  <c r="L3807" i="17"/>
  <c r="L64" i="17"/>
  <c r="L12" i="17"/>
  <c r="L953" i="17"/>
  <c r="L1393" i="17"/>
  <c r="L2283" i="17"/>
  <c r="L1459" i="17"/>
  <c r="L2300" i="17"/>
  <c r="L2316" i="17"/>
  <c r="L1327" i="17"/>
  <c r="L3781" i="17"/>
  <c r="L2279" i="17"/>
  <c r="L2275" i="17"/>
  <c r="L123" i="17"/>
  <c r="L2312" i="17"/>
  <c r="L1234" i="17"/>
  <c r="L3804" i="17"/>
  <c r="L1453" i="17"/>
  <c r="L1235" i="17"/>
  <c r="L3812" i="17"/>
  <c r="L1449" i="17"/>
  <c r="L3754" i="17"/>
  <c r="L2295" i="17"/>
  <c r="L3808" i="17"/>
  <c r="L3880" i="17"/>
  <c r="L1429" i="17"/>
  <c r="L2309" i="17"/>
  <c r="L67" i="17"/>
  <c r="L78" i="17"/>
  <c r="L2311" i="17"/>
  <c r="L1118" i="17"/>
  <c r="L1144" i="17"/>
  <c r="L2322" i="17"/>
  <c r="L955" i="17"/>
  <c r="L1145" i="17"/>
  <c r="L1233" i="17"/>
  <c r="L2328" i="17"/>
  <c r="L1461" i="17"/>
  <c r="L3237" i="17"/>
  <c r="L21" i="17"/>
  <c r="L1100" i="17"/>
  <c r="L3822" i="17"/>
  <c r="L3821" i="17"/>
  <c r="L297" i="17"/>
  <c r="L3823" i="17"/>
  <c r="L2320" i="17"/>
  <c r="L1134" i="17"/>
  <c r="L698" i="17"/>
  <c r="L179" i="17"/>
  <c r="L1141" i="17"/>
  <c r="L3476" i="17"/>
  <c r="L2308" i="17"/>
  <c r="L2290" i="17"/>
  <c r="L3749" i="17"/>
  <c r="L912" i="17"/>
  <c r="L2245" i="17"/>
  <c r="L2239" i="17"/>
  <c r="L2319" i="17"/>
  <c r="L741" i="17"/>
  <c r="L742" i="17"/>
  <c r="L1299" i="17"/>
  <c r="L20" i="17"/>
  <c r="L701" i="17"/>
  <c r="L2335" i="17"/>
  <c r="L1087" i="17"/>
  <c r="L1395" i="17"/>
  <c r="L638" i="17"/>
  <c r="L3738" i="17"/>
  <c r="L3813" i="17"/>
  <c r="L1236" i="17"/>
  <c r="L2235" i="17"/>
  <c r="L3809" i="17"/>
  <c r="L2323" i="17"/>
  <c r="L3806" i="17"/>
  <c r="L2306" i="17"/>
  <c r="L740" i="17"/>
  <c r="L3745" i="17"/>
  <c r="L2289" i="17"/>
  <c r="L70" i="17"/>
  <c r="L1216" i="17"/>
  <c r="L2332" i="17"/>
  <c r="L635" i="17"/>
  <c r="L3792" i="17"/>
  <c r="L318" i="17"/>
  <c r="L2928" i="17"/>
  <c r="L2920" i="17"/>
  <c r="L2924" i="17"/>
  <c r="L3950" i="17"/>
  <c r="L3951" i="17"/>
  <c r="L1108" i="17"/>
  <c r="L2927" i="17"/>
  <c r="L76" i="17"/>
  <c r="L1389" i="17"/>
  <c r="L2921" i="17"/>
  <c r="L2925" i="17"/>
  <c r="L2922" i="17"/>
  <c r="L2926" i="17"/>
  <c r="L2923" i="17"/>
  <c r="L36" i="17"/>
  <c r="L997" i="17"/>
  <c r="L1629" i="17"/>
  <c r="L319" i="17"/>
  <c r="D4" i="10"/>
  <c r="L3719" i="17"/>
  <c r="L3483" i="17"/>
  <c r="L1473" i="17"/>
  <c r="L1465" i="17"/>
  <c r="L1530" i="17"/>
  <c r="L1534" i="17"/>
  <c r="L1538" i="17"/>
  <c r="L1466" i="17"/>
  <c r="L1531" i="17"/>
  <c r="L1535" i="17"/>
  <c r="L1539" i="17"/>
  <c r="L1463" i="17"/>
  <c r="L1467" i="17"/>
  <c r="L1532" i="17"/>
  <c r="L1536" i="17"/>
  <c r="L1521" i="17"/>
  <c r="L1533" i="17"/>
  <c r="L1537" i="17"/>
  <c r="L290" i="17"/>
  <c r="L1678" i="17"/>
  <c r="L2105" i="17"/>
  <c r="L1188" i="17"/>
  <c r="L1703" i="17"/>
  <c r="L1807" i="17"/>
  <c r="L2019" i="17"/>
  <c r="L2098" i="17"/>
  <c r="L1682" i="17"/>
  <c r="L2109" i="17"/>
  <c r="L555" i="17"/>
  <c r="L1693" i="17"/>
  <c r="L3918" i="17"/>
  <c r="L3907" i="17"/>
  <c r="L3893" i="17"/>
  <c r="L3840" i="17"/>
  <c r="L3772" i="17"/>
  <c r="L3715" i="17"/>
  <c r="L3465" i="17"/>
  <c r="L3457" i="17"/>
  <c r="L3449" i="17"/>
  <c r="L3441" i="17"/>
  <c r="L3422" i="17"/>
  <c r="F71" i="39" s="1"/>
  <c r="L3414" i="17"/>
  <c r="L2660" i="17"/>
  <c r="L2652" i="17"/>
  <c r="L1020" i="17"/>
  <c r="L1012" i="17"/>
  <c r="L713" i="17"/>
  <c r="L720" i="17"/>
  <c r="L59" i="17"/>
  <c r="L3917" i="17"/>
  <c r="L3900" i="17"/>
  <c r="L3892" i="17"/>
  <c r="L3839" i="17"/>
  <c r="L3764" i="17"/>
  <c r="L3714" i="17"/>
  <c r="L3464" i="17"/>
  <c r="L3456" i="17"/>
  <c r="L3448" i="17"/>
  <c r="L3440" i="17"/>
  <c r="F81" i="39" s="1"/>
  <c r="L3421" i="17"/>
  <c r="L3413" i="17"/>
  <c r="L2659" i="17"/>
  <c r="L2651" i="17"/>
  <c r="L1019" i="17"/>
  <c r="L1011" i="17"/>
  <c r="L712" i="17"/>
  <c r="L715" i="17"/>
  <c r="L3916" i="17"/>
  <c r="L3899" i="17"/>
  <c r="L3861" i="17"/>
  <c r="L3838" i="17"/>
  <c r="L3763" i="17"/>
  <c r="L3713" i="17"/>
  <c r="L3463" i="17"/>
  <c r="L3455" i="17"/>
  <c r="L3447" i="17"/>
  <c r="L3439" i="17"/>
  <c r="F80" i="39" s="1"/>
  <c r="L3420" i="17"/>
  <c r="L3329" i="17"/>
  <c r="F87" i="39" s="1"/>
  <c r="L2658" i="17"/>
  <c r="L2650" i="17"/>
  <c r="L1018" i="17"/>
  <c r="L1010" i="17"/>
  <c r="L710" i="17"/>
  <c r="L714" i="17"/>
  <c r="L3915" i="17"/>
  <c r="L3898" i="17"/>
  <c r="L3860" i="17"/>
  <c r="L3777" i="17"/>
  <c r="L3723" i="17"/>
  <c r="L3712" i="17"/>
  <c r="L3462" i="17"/>
  <c r="L3454" i="17"/>
  <c r="L3446" i="17"/>
  <c r="L3438" i="17"/>
  <c r="F79" i="39" s="1"/>
  <c r="L3419" i="17"/>
  <c r="F70" i="39" s="1"/>
  <c r="L3328" i="17"/>
  <c r="F86" i="39" s="1"/>
  <c r="L2657" i="17"/>
  <c r="L2649" i="17"/>
  <c r="L1017" i="17"/>
  <c r="L1009" i="17"/>
  <c r="L716" i="17"/>
  <c r="L711" i="17"/>
  <c r="L3912" i="17"/>
  <c r="L3897" i="17"/>
  <c r="L3859" i="17"/>
  <c r="L3776" i="17"/>
  <c r="L3722" i="17"/>
  <c r="L3709" i="17"/>
  <c r="L3461" i="17"/>
  <c r="L3453" i="17"/>
  <c r="L3445" i="17"/>
  <c r="L3437" i="17"/>
  <c r="F78" i="39" s="1"/>
  <c r="L3418" i="17"/>
  <c r="L3327" i="17"/>
  <c r="F85" i="39" s="1"/>
  <c r="L2656" i="17"/>
  <c r="L1026" i="17"/>
  <c r="L1016" i="17"/>
  <c r="L1008" i="17"/>
  <c r="L708" i="17"/>
  <c r="L3910" i="17"/>
  <c r="L3896" i="17"/>
  <c r="L3843" i="17"/>
  <c r="L3775" i="17"/>
  <c r="L3721" i="17"/>
  <c r="L3468" i="17"/>
  <c r="L3460" i="17"/>
  <c r="L3452" i="17"/>
  <c r="L3444" i="17"/>
  <c r="L3436" i="17"/>
  <c r="F77" i="39" s="1"/>
  <c r="L3417" i="17"/>
  <c r="L3326" i="17"/>
  <c r="F84" i="39" s="1"/>
  <c r="L2655" i="17"/>
  <c r="L1025" i="17"/>
  <c r="L1015" i="17"/>
  <c r="L1007" i="17"/>
  <c r="L718" i="17"/>
  <c r="L3909" i="17"/>
  <c r="L3895" i="17"/>
  <c r="L3842" i="17"/>
  <c r="L3774" i="17"/>
  <c r="L3717" i="17"/>
  <c r="L3467" i="17"/>
  <c r="L3459" i="17"/>
  <c r="L3451" i="17"/>
  <c r="L3443" i="17"/>
  <c r="L3435" i="17"/>
  <c r="F76" i="39" s="1"/>
  <c r="L3416" i="17"/>
  <c r="L3325" i="17"/>
  <c r="F83" i="39" s="1"/>
  <c r="L2654" i="17"/>
  <c r="L1022" i="17"/>
  <c r="L1014" i="17"/>
  <c r="L996" i="17"/>
  <c r="L709" i="17"/>
  <c r="L3908" i="17"/>
  <c r="L3894" i="17"/>
  <c r="L3841" i="17"/>
  <c r="L3773" i="17"/>
  <c r="L3716" i="17"/>
  <c r="L3466" i="17"/>
  <c r="L3458" i="17"/>
  <c r="L3450" i="17"/>
  <c r="L3442" i="17"/>
  <c r="L3423" i="17"/>
  <c r="F72" i="39" s="1"/>
  <c r="L3415" i="17"/>
  <c r="L3181" i="17"/>
  <c r="L2653" i="17"/>
  <c r="L1021" i="17"/>
  <c r="L1013" i="17"/>
  <c r="L995" i="17"/>
  <c r="L722" i="17"/>
  <c r="L58" i="17"/>
  <c r="L3718" i="17"/>
  <c r="L16" i="17"/>
  <c r="L9" i="17"/>
  <c r="L26" i="17"/>
  <c r="L35" i="17"/>
  <c r="L51" i="17"/>
  <c r="L55" i="17"/>
  <c r="L63" i="17"/>
  <c r="L128" i="17"/>
  <c r="L132" i="17"/>
  <c r="L153" i="17"/>
  <c r="L168" i="17"/>
  <c r="L172" i="17"/>
  <c r="L207" i="17"/>
  <c r="L211" i="17"/>
  <c r="L259" i="17"/>
  <c r="L264" i="17"/>
  <c r="L274" i="17"/>
  <c r="L283" i="17"/>
  <c r="L306" i="17"/>
  <c r="L310" i="17"/>
  <c r="L314" i="17"/>
  <c r="L317" i="17"/>
  <c r="L330" i="17"/>
  <c r="L339" i="17"/>
  <c r="L343" i="17"/>
  <c r="L347" i="17"/>
  <c r="L351" i="17"/>
  <c r="L355" i="17"/>
  <c r="L372" i="17"/>
  <c r="L380" i="17"/>
  <c r="L389" i="17"/>
  <c r="L393" i="17"/>
  <c r="L396" i="17"/>
  <c r="L403" i="17"/>
  <c r="L463" i="17"/>
  <c r="L467" i="17"/>
  <c r="L496" i="17"/>
  <c r="L498" i="17"/>
  <c r="L515" i="17"/>
  <c r="L519" i="17"/>
  <c r="L543" i="17"/>
  <c r="L563" i="17"/>
  <c r="L575" i="17"/>
  <c r="L676" i="17"/>
  <c r="L14" i="17"/>
  <c r="L23" i="17"/>
  <c r="L31" i="17"/>
  <c r="L29" i="17"/>
  <c r="L39" i="17"/>
  <c r="L45" i="17"/>
  <c r="L75" i="17"/>
  <c r="L81" i="17"/>
  <c r="L88" i="17"/>
  <c r="L94" i="17"/>
  <c r="L100" i="17"/>
  <c r="L104" i="17"/>
  <c r="L108" i="17"/>
  <c r="L112" i="17"/>
  <c r="L142" i="17"/>
  <c r="L146" i="17"/>
  <c r="L155" i="17"/>
  <c r="L161" i="17"/>
  <c r="L174" i="17"/>
  <c r="L188" i="17"/>
  <c r="L185" i="17"/>
  <c r="L192" i="17"/>
  <c r="L197" i="17"/>
  <c r="L202" i="17"/>
  <c r="L216" i="17"/>
  <c r="L224" i="17"/>
  <c r="L228" i="17"/>
  <c r="L232" i="17"/>
  <c r="L240" i="17"/>
  <c r="L244" i="17"/>
  <c r="L248" i="17"/>
  <c r="L261" i="17"/>
  <c r="L271" i="17"/>
  <c r="L280" i="17"/>
  <c r="L299" i="17"/>
  <c r="L303" i="17"/>
  <c r="L336" i="17"/>
  <c r="L361" i="17"/>
  <c r="L365" i="17"/>
  <c r="L369" i="17"/>
  <c r="L418" i="17"/>
  <c r="L445" i="17"/>
  <c r="L449" i="17"/>
  <c r="L453" i="17"/>
  <c r="L482" i="17"/>
  <c r="L486" i="17"/>
  <c r="L504" i="17"/>
  <c r="L508" i="17"/>
  <c r="L525" i="17"/>
  <c r="L529" i="17"/>
  <c r="L538" i="17"/>
  <c r="L549" i="17"/>
  <c r="L553" i="17"/>
  <c r="L560" i="17"/>
  <c r="L371" i="17"/>
  <c r="L375" i="17"/>
  <c r="L379" i="17"/>
  <c r="L388" i="17"/>
  <c r="L392" i="17"/>
  <c r="L402" i="17"/>
  <c r="L411" i="17"/>
  <c r="L49" i="17"/>
  <c r="L53" i="17"/>
  <c r="L69" i="17"/>
  <c r="L127" i="17"/>
  <c r="L130" i="17"/>
  <c r="L134" i="17"/>
  <c r="L151" i="17"/>
  <c r="L170" i="17"/>
  <c r="L182" i="17"/>
  <c r="L209" i="17"/>
  <c r="L212" i="17"/>
  <c r="L257" i="17"/>
  <c r="L285" i="17"/>
  <c r="L312" i="17"/>
  <c r="L316" i="17"/>
  <c r="L328" i="17"/>
  <c r="L341" i="17"/>
  <c r="L345" i="17"/>
  <c r="L15" i="17"/>
  <c r="L28" i="17"/>
  <c r="L38" i="17"/>
  <c r="L42" i="17"/>
  <c r="L46" i="17"/>
  <c r="L73" i="17"/>
  <c r="L79" i="17"/>
  <c r="L83" i="17"/>
  <c r="L90" i="17"/>
  <c r="L92" i="17"/>
  <c r="L102" i="17"/>
  <c r="L106" i="17"/>
  <c r="L97" i="17"/>
  <c r="L110" i="17"/>
  <c r="L113" i="17"/>
  <c r="L116" i="17"/>
  <c r="L140" i="17"/>
  <c r="L144" i="17"/>
  <c r="L148" i="17"/>
  <c r="L163" i="17"/>
  <c r="L177" i="17"/>
  <c r="L191" i="17"/>
  <c r="L195" i="17"/>
  <c r="L200" i="17"/>
  <c r="L204" i="17"/>
  <c r="L214" i="17"/>
  <c r="L218" i="17"/>
  <c r="L222" i="17"/>
  <c r="L226" i="17"/>
  <c r="L230" i="17"/>
  <c r="L238" i="17"/>
  <c r="L242" i="17"/>
  <c r="L250" i="17"/>
  <c r="L268" i="17"/>
  <c r="L278" i="17"/>
  <c r="L295" i="17"/>
  <c r="L301" i="17"/>
  <c r="L325" i="17"/>
  <c r="L334" i="17"/>
  <c r="L359" i="17"/>
  <c r="L363" i="17"/>
  <c r="L367" i="17"/>
  <c r="L32" i="17"/>
  <c r="L37" i="17"/>
  <c r="L52" i="17"/>
  <c r="L68" i="17"/>
  <c r="L126" i="17"/>
  <c r="L129" i="17"/>
  <c r="L133" i="17"/>
  <c r="L137" i="17"/>
  <c r="L169" i="17"/>
  <c r="L181" i="17"/>
  <c r="L208" i="17"/>
  <c r="L256" i="17"/>
  <c r="L265" i="17"/>
  <c r="L275" i="17"/>
  <c r="L284" i="17"/>
  <c r="L307" i="17"/>
  <c r="L311" i="17"/>
  <c r="L315" i="17"/>
  <c r="L320" i="17"/>
  <c r="L331" i="17"/>
  <c r="L340" i="17"/>
  <c r="L344" i="17"/>
  <c r="L348" i="17"/>
  <c r="L352" i="17"/>
  <c r="L373" i="17"/>
  <c r="L381" i="17"/>
  <c r="L386" i="17"/>
  <c r="L390" i="17"/>
  <c r="L394" i="17"/>
  <c r="L397" i="17"/>
  <c r="L404" i="17"/>
  <c r="L437" i="17"/>
  <c r="L464" i="17"/>
  <c r="L468" i="17"/>
  <c r="L472" i="17"/>
  <c r="L497" i="17"/>
  <c r="L499" i="17"/>
  <c r="L516" i="17"/>
  <c r="L520" i="17"/>
  <c r="L544" i="17"/>
  <c r="L564" i="17"/>
  <c r="L650" i="17"/>
  <c r="L677" i="17"/>
  <c r="L680" i="17"/>
  <c r="L702" i="17"/>
  <c r="L704" i="17"/>
  <c r="L776" i="17"/>
  <c r="L793" i="17"/>
  <c r="L814" i="17"/>
  <c r="L838" i="17"/>
  <c r="L843" i="17"/>
  <c r="L847" i="17"/>
  <c r="L856" i="17"/>
  <c r="L874" i="17"/>
  <c r="L878" i="17"/>
  <c r="L882" i="17"/>
  <c r="L886" i="17"/>
  <c r="L41" i="17"/>
  <c r="L44" i="17"/>
  <c r="L77" i="17"/>
  <c r="L82" i="17"/>
  <c r="L89" i="17"/>
  <c r="L96" i="17"/>
  <c r="L101" i="17"/>
  <c r="L105" i="17"/>
  <c r="L95" i="17"/>
  <c r="L109" i="17"/>
  <c r="L115" i="17"/>
  <c r="L143" i="17"/>
  <c r="L147" i="17"/>
  <c r="L162" i="17"/>
  <c r="L178" i="17"/>
  <c r="L189" i="17"/>
  <c r="L186" i="17"/>
  <c r="L194" i="17"/>
  <c r="L199" i="17"/>
  <c r="L203" i="17"/>
  <c r="L217" i="17"/>
  <c r="L221" i="17"/>
  <c r="L225" i="17"/>
  <c r="L233" i="17"/>
  <c r="L241" i="17"/>
  <c r="L245" i="17"/>
  <c r="L249" i="17"/>
  <c r="L262" i="17"/>
  <c r="L267" i="17"/>
  <c r="L272" i="17"/>
  <c r="L277" i="17"/>
  <c r="L281" i="17"/>
  <c r="L294" i="17"/>
  <c r="L300" i="17"/>
  <c r="L304" i="17"/>
  <c r="L324" i="17"/>
  <c r="L333" i="17"/>
  <c r="L358" i="17"/>
  <c r="L362" i="17"/>
  <c r="L366" i="17"/>
  <c r="L406" i="17"/>
  <c r="L415" i="17"/>
  <c r="L425" i="17"/>
  <c r="L439" i="17"/>
  <c r="L442" i="17"/>
  <c r="L446" i="17"/>
  <c r="L450" i="17"/>
  <c r="L454" i="17"/>
  <c r="L483" i="17"/>
  <c r="L487" i="17"/>
  <c r="L505" i="17"/>
  <c r="L723" i="17"/>
  <c r="L765" i="17"/>
  <c r="L775" i="17"/>
  <c r="L788" i="17"/>
  <c r="L813" i="17"/>
  <c r="L830" i="17"/>
  <c r="L837" i="17"/>
  <c r="L841" i="17"/>
  <c r="L846" i="17"/>
  <c r="L685" i="17"/>
  <c r="L693" i="17"/>
  <c r="L735" i="17"/>
  <c r="L746" i="17"/>
  <c r="L750" i="17"/>
  <c r="L754" i="17"/>
  <c r="L767" i="17"/>
  <c r="L781" i="17"/>
  <c r="L798" i="17"/>
  <c r="L802" i="17"/>
  <c r="L806" i="17"/>
  <c r="L810" i="17"/>
  <c r="L823" i="17"/>
  <c r="L827" i="17"/>
  <c r="L832" i="17"/>
  <c r="L861" i="17"/>
  <c r="L866" i="17"/>
  <c r="L870" i="17"/>
  <c r="L891" i="17"/>
  <c r="L895" i="17"/>
  <c r="L899" i="17"/>
  <c r="L903" i="17"/>
  <c r="L919" i="17"/>
  <c r="L938" i="17"/>
  <c r="L948" i="17"/>
  <c r="L956" i="17"/>
  <c r="L989" i="17"/>
  <c r="L993" i="17"/>
  <c r="L462" i="17"/>
  <c r="L466" i="17"/>
  <c r="L470" i="17"/>
  <c r="L474" i="17"/>
  <c r="L494" i="17"/>
  <c r="L501" i="17"/>
  <c r="L514" i="17"/>
  <c r="L518" i="17"/>
  <c r="L675" i="17"/>
  <c r="L679" i="17"/>
  <c r="L717" i="17"/>
  <c r="L706" i="17"/>
  <c r="L764" i="17"/>
  <c r="L774" i="17"/>
  <c r="L791" i="17"/>
  <c r="L812" i="17"/>
  <c r="L836" i="17"/>
  <c r="L840" i="17"/>
  <c r="L845" i="17"/>
  <c r="L10" i="17"/>
  <c r="L8" i="17"/>
  <c r="L25" i="17"/>
  <c r="L30" i="17"/>
  <c r="L34" i="17"/>
  <c r="L27" i="17"/>
  <c r="L40" i="17"/>
  <c r="L43" i="17"/>
  <c r="L47" i="17"/>
  <c r="L57" i="17"/>
  <c r="L74" i="17"/>
  <c r="L80" i="17"/>
  <c r="L93" i="17"/>
  <c r="L99" i="17"/>
  <c r="L103" i="17"/>
  <c r="L107" i="17"/>
  <c r="L111" i="17"/>
  <c r="L114" i="17"/>
  <c r="L141" i="17"/>
  <c r="L145" i="17"/>
  <c r="L149" i="17"/>
  <c r="L160" i="17"/>
  <c r="L187" i="17"/>
  <c r="L193" i="17"/>
  <c r="L196" i="17"/>
  <c r="L201" i="17"/>
  <c r="L205" i="17"/>
  <c r="L215" i="17"/>
  <c r="L219" i="17"/>
  <c r="L227" i="17"/>
  <c r="L231" i="17"/>
  <c r="L239" i="17"/>
  <c r="L251" i="17"/>
  <c r="L270" i="17"/>
  <c r="L279" i="17"/>
  <c r="L288" i="17"/>
  <c r="L302" i="17"/>
  <c r="L323" i="17"/>
  <c r="L326" i="17"/>
  <c r="L335" i="17"/>
  <c r="L360" i="17"/>
  <c r="L364" i="17"/>
  <c r="L368" i="17"/>
  <c r="L408" i="17"/>
  <c r="L413" i="17"/>
  <c r="L427" i="17"/>
  <c r="L444" i="17"/>
  <c r="L448" i="17"/>
  <c r="L452" i="17"/>
  <c r="L456" i="17"/>
  <c r="L476" i="17"/>
  <c r="L481" i="17"/>
  <c r="L485" i="17"/>
  <c r="L492" i="17"/>
  <c r="L503" i="17"/>
  <c r="L507" i="17"/>
  <c r="L511" i="17"/>
  <c r="L524" i="17"/>
  <c r="L528" i="17"/>
  <c r="L532" i="17"/>
  <c r="L537" i="17"/>
  <c r="L548" i="17"/>
  <c r="L552" i="17"/>
  <c r="L559" i="17"/>
  <c r="L568" i="17"/>
  <c r="L571" i="17"/>
  <c r="L349" i="17"/>
  <c r="L353" i="17"/>
  <c r="L374" i="17"/>
  <c r="L378" i="17"/>
  <c r="L382" i="17"/>
  <c r="L387" i="17"/>
  <c r="L391" i="17"/>
  <c r="L395" i="17"/>
  <c r="L398" i="17"/>
  <c r="L401" i="17"/>
  <c r="L410" i="17"/>
  <c r="L429" i="17"/>
  <c r="L458" i="17"/>
  <c r="L461" i="17"/>
  <c r="L465" i="17"/>
  <c r="L469" i="17"/>
  <c r="L473" i="17"/>
  <c r="L478" i="17"/>
  <c r="L495" i="17"/>
  <c r="L500" i="17"/>
  <c r="L513" i="17"/>
  <c r="L517" i="17"/>
  <c r="L521" i="17"/>
  <c r="L534" i="17"/>
  <c r="L545" i="17"/>
  <c r="L651" i="17"/>
  <c r="L659" i="17"/>
  <c r="L674" i="17"/>
  <c r="L678" i="17"/>
  <c r="L703" i="17"/>
  <c r="L705" i="17"/>
  <c r="L384" i="17"/>
  <c r="L407" i="17"/>
  <c r="L426" i="17"/>
  <c r="L435" i="17"/>
  <c r="L443" i="17"/>
  <c r="L447" i="17"/>
  <c r="L451" i="17"/>
  <c r="L455" i="17"/>
  <c r="L480" i="17"/>
  <c r="L484" i="17"/>
  <c r="L488" i="17"/>
  <c r="L491" i="17"/>
  <c r="L506" i="17"/>
  <c r="L510" i="17"/>
  <c r="L527" i="17"/>
  <c r="L531" i="17"/>
  <c r="L536" i="17"/>
  <c r="L547" i="17"/>
  <c r="L551" i="17"/>
  <c r="L558" i="17"/>
  <c r="L567" i="17"/>
  <c r="L907" i="17"/>
  <c r="L923" i="17"/>
  <c r="L927" i="17"/>
  <c r="L931" i="17"/>
  <c r="L935" i="17"/>
  <c r="L960" i="17"/>
  <c r="L964" i="17"/>
  <c r="L968" i="17"/>
  <c r="L972" i="17"/>
  <c r="L976" i="17"/>
  <c r="L980" i="17"/>
  <c r="L984" i="17"/>
  <c r="L1029" i="17"/>
  <c r="L1033" i="17"/>
  <c r="L1037" i="17"/>
  <c r="L1041" i="17"/>
  <c r="L1058" i="17"/>
  <c r="L1079" i="17"/>
  <c r="L1083" i="17"/>
  <c r="L1091" i="17"/>
  <c r="L1095" i="17"/>
  <c r="L1104" i="17"/>
  <c r="L1127" i="17"/>
  <c r="L509" i="17"/>
  <c r="L526" i="17"/>
  <c r="L530" i="17"/>
  <c r="L539" i="17"/>
  <c r="L550" i="17"/>
  <c r="L554" i="17"/>
  <c r="L557" i="17"/>
  <c r="L561" i="17"/>
  <c r="L682" i="17"/>
  <c r="L690" i="17"/>
  <c r="L694" i="17"/>
  <c r="L736" i="17"/>
  <c r="L747" i="17"/>
  <c r="L751" i="17"/>
  <c r="L768" i="17"/>
  <c r="L778" i="17"/>
  <c r="L782" i="17"/>
  <c r="L795" i="17"/>
  <c r="L799" i="17"/>
  <c r="L803" i="17"/>
  <c r="L807" i="17"/>
  <c r="L824" i="17"/>
  <c r="L828" i="17"/>
  <c r="L833" i="17"/>
  <c r="L851" i="17"/>
  <c r="L858" i="17"/>
  <c r="L862" i="17"/>
  <c r="L867" i="17"/>
  <c r="L888" i="17"/>
  <c r="L892" i="17"/>
  <c r="L896" i="17"/>
  <c r="L900" i="17"/>
  <c r="L916" i="17"/>
  <c r="L920" i="17"/>
  <c r="L941" i="17"/>
  <c r="L939" i="17"/>
  <c r="L949" i="17"/>
  <c r="L945" i="17"/>
  <c r="L957" i="17"/>
  <c r="L990" i="17"/>
  <c r="L994" i="17"/>
  <c r="L1051" i="17"/>
  <c r="L1055" i="17"/>
  <c r="L1064" i="17"/>
  <c r="L1073" i="17"/>
  <c r="L1097" i="17"/>
  <c r="L1115" i="17"/>
  <c r="L1120" i="17"/>
  <c r="L1124" i="17"/>
  <c r="L1133" i="17"/>
  <c r="L1139" i="17"/>
  <c r="L1205" i="17"/>
  <c r="L1209" i="17"/>
  <c r="L1213" i="17"/>
  <c r="L1218" i="17"/>
  <c r="L1247" i="17"/>
  <c r="L1251" i="17"/>
  <c r="L1279" i="17"/>
  <c r="L1283" i="17"/>
  <c r="L1287" i="17"/>
  <c r="L1291" i="17"/>
  <c r="L1295" i="17"/>
  <c r="L1307" i="17"/>
  <c r="L1310" i="17"/>
  <c r="L1314" i="17"/>
  <c r="L1318" i="17"/>
  <c r="L1331" i="17"/>
  <c r="L1344" i="17"/>
  <c r="L1348" i="17"/>
  <c r="L1352" i="17"/>
  <c r="L1361" i="17"/>
  <c r="L864" i="17"/>
  <c r="L877" i="17"/>
  <c r="L881" i="17"/>
  <c r="L885" i="17"/>
  <c r="L906" i="17"/>
  <c r="L930" i="17"/>
  <c r="L934" i="17"/>
  <c r="L963" i="17"/>
  <c r="L967" i="17"/>
  <c r="L971" i="17"/>
  <c r="L975" i="17"/>
  <c r="L979" i="17"/>
  <c r="L983" i="17"/>
  <c r="L1028" i="17"/>
  <c r="L1032" i="17"/>
  <c r="L1036" i="17"/>
  <c r="L1040" i="17"/>
  <c r="L1044" i="17"/>
  <c r="L1061" i="17"/>
  <c r="L1078" i="17"/>
  <c r="L1082" i="17"/>
  <c r="L1090" i="17"/>
  <c r="L1094" i="17"/>
  <c r="L1103" i="17"/>
  <c r="L1130" i="17"/>
  <c r="L1136" i="17"/>
  <c r="L1241" i="17"/>
  <c r="L1223" i="17"/>
  <c r="L1256" i="17"/>
  <c r="L1260" i="17"/>
  <c r="L1264" i="17"/>
  <c r="L1268" i="17"/>
  <c r="L1272" i="17"/>
  <c r="L1276" i="17"/>
  <c r="L1304" i="17"/>
  <c r="L1320" i="17"/>
  <c r="L1333" i="17"/>
  <c r="L1337" i="17"/>
  <c r="L1354" i="17"/>
  <c r="L1358" i="17"/>
  <c r="L1367" i="17"/>
  <c r="L1371" i="17"/>
  <c r="L1375" i="17"/>
  <c r="L1379" i="17"/>
  <c r="L1383" i="17"/>
  <c r="L1401" i="17"/>
  <c r="L1406" i="17"/>
  <c r="L1464" i="17"/>
  <c r="L1050" i="17"/>
  <c r="L1054" i="17"/>
  <c r="L1063" i="17"/>
  <c r="L1072" i="17"/>
  <c r="L1114" i="17"/>
  <c r="L1119" i="17"/>
  <c r="L1123" i="17"/>
  <c r="L1132" i="17"/>
  <c r="L1138" i="17"/>
  <c r="L1204" i="17"/>
  <c r="L1208" i="17"/>
  <c r="L1212" i="17"/>
  <c r="L1217" i="17"/>
  <c r="L1238" i="17"/>
  <c r="L1245" i="17"/>
  <c r="L1250" i="17"/>
  <c r="L1282" i="17"/>
  <c r="L1286" i="17"/>
  <c r="L1290" i="17"/>
  <c r="L1294" i="17"/>
  <c r="L1309" i="17"/>
  <c r="L1313" i="17"/>
  <c r="L1317" i="17"/>
  <c r="L1330" i="17"/>
  <c r="L1343" i="17"/>
  <c r="L1347" i="17"/>
  <c r="L1351" i="17"/>
  <c r="L1385" i="17"/>
  <c r="L1390" i="17"/>
  <c r="L1398" i="17"/>
  <c r="L1413" i="17"/>
  <c r="L1417" i="17"/>
  <c r="L1424" i="17"/>
  <c r="L1430" i="17"/>
  <c r="L1434" i="17"/>
  <c r="L1440" i="17"/>
  <c r="L1445" i="17"/>
  <c r="L1451" i="17"/>
  <c r="L1468" i="17"/>
  <c r="L1472" i="17"/>
  <c r="L1477" i="17"/>
  <c r="L1481" i="17"/>
  <c r="L1485" i="17"/>
  <c r="L1489" i="17"/>
  <c r="L1493" i="17"/>
  <c r="L1497" i="17"/>
  <c r="L1501" i="17"/>
  <c r="L1505" i="17"/>
  <c r="L1509" i="17"/>
  <c r="L1513" i="17"/>
  <c r="L1517" i="17"/>
  <c r="L1543" i="17"/>
  <c r="L1547" i="17"/>
  <c r="L1551" i="17"/>
  <c r="L1555" i="17"/>
  <c r="L1600" i="17"/>
  <c r="L1604" i="17"/>
  <c r="L1608" i="17"/>
  <c r="L1612" i="17"/>
  <c r="L1616" i="17"/>
  <c r="L1624" i="17"/>
  <c r="L849" i="17"/>
  <c r="L876" i="17"/>
  <c r="L880" i="17"/>
  <c r="L884" i="17"/>
  <c r="L905" i="17"/>
  <c r="L909" i="17"/>
  <c r="L929" i="17"/>
  <c r="L962" i="17"/>
  <c r="L966" i="17"/>
  <c r="L970" i="17"/>
  <c r="L974" i="17"/>
  <c r="L978" i="17"/>
  <c r="L982" i="17"/>
  <c r="L986" i="17"/>
  <c r="L1004" i="17"/>
  <c r="L1031" i="17"/>
  <c r="L1035" i="17"/>
  <c r="L1039" i="17"/>
  <c r="L1043" i="17"/>
  <c r="L1060" i="17"/>
  <c r="L1077" i="17"/>
  <c r="L1081" i="17"/>
  <c r="L1085" i="17"/>
  <c r="L1093" i="17"/>
  <c r="L1106" i="17"/>
  <c r="L1129" i="17"/>
  <c r="L1231" i="17"/>
  <c r="L1240" i="17"/>
  <c r="L1222" i="17"/>
  <c r="L1226" i="17"/>
  <c r="L1259" i="17"/>
  <c r="L1263" i="17"/>
  <c r="L1267" i="17"/>
  <c r="L1271" i="17"/>
  <c r="L1275" i="17"/>
  <c r="L1303" i="17"/>
  <c r="L1323" i="17"/>
  <c r="L1336" i="17"/>
  <c r="L1357" i="17"/>
  <c r="L1366" i="17"/>
  <c r="L1370" i="17"/>
  <c r="L1374" i="17"/>
  <c r="L1378" i="17"/>
  <c r="L1382" i="17"/>
  <c r="L1400" i="17"/>
  <c r="L1525" i="17"/>
  <c r="L1529" i="17"/>
  <c r="L684" i="17"/>
  <c r="L692" i="17"/>
  <c r="L734" i="17"/>
  <c r="L738" i="17"/>
  <c r="L749" i="17"/>
  <c r="L753" i="17"/>
  <c r="L770" i="17"/>
  <c r="L780" i="17"/>
  <c r="L797" i="17"/>
  <c r="L801" i="17"/>
  <c r="L805" i="17"/>
  <c r="L826" i="17"/>
  <c r="L860" i="17"/>
  <c r="L869" i="17"/>
  <c r="L890" i="17"/>
  <c r="L894" i="17"/>
  <c r="L898" i="17"/>
  <c r="L902" i="17"/>
  <c r="L918" i="17"/>
  <c r="L943" i="17"/>
  <c r="L947" i="17"/>
  <c r="L951" i="17"/>
  <c r="L954" i="17"/>
  <c r="L988" i="17"/>
  <c r="L992" i="17"/>
  <c r="L1024" i="17"/>
  <c r="L1049" i="17"/>
  <c r="L1053" i="17"/>
  <c r="L1066" i="17"/>
  <c r="L1074" i="17"/>
  <c r="L1113" i="17"/>
  <c r="L1117" i="17"/>
  <c r="L1122" i="17"/>
  <c r="L1203" i="17"/>
  <c r="L1207" i="17"/>
  <c r="L1211" i="17"/>
  <c r="L1215" i="17"/>
  <c r="L1220" i="17"/>
  <c r="L1249" i="17"/>
  <c r="L1281" i="17"/>
  <c r="L1285" i="17"/>
  <c r="L1289" i="17"/>
  <c r="L1293" i="17"/>
  <c r="L1297" i="17"/>
  <c r="L1312" i="17"/>
  <c r="L1316" i="17"/>
  <c r="L1329" i="17"/>
  <c r="L1342" i="17"/>
  <c r="L1346" i="17"/>
  <c r="L1350" i="17"/>
  <c r="L1388" i="17"/>
  <c r="L1397" i="17"/>
  <c r="L707" i="17"/>
  <c r="L763" i="17"/>
  <c r="L815" i="17"/>
  <c r="L839" i="17"/>
  <c r="L848" i="17"/>
  <c r="L875" i="17"/>
  <c r="L879" i="17"/>
  <c r="L883" i="17"/>
  <c r="L908" i="17"/>
  <c r="L924" i="17"/>
  <c r="L928" i="17"/>
  <c r="L932" i="17"/>
  <c r="L961" i="17"/>
  <c r="L965" i="17"/>
  <c r="L969" i="17"/>
  <c r="L973" i="17"/>
  <c r="L977" i="17"/>
  <c r="L981" i="17"/>
  <c r="L985" i="17"/>
  <c r="L1003" i="17"/>
  <c r="L1030" i="17"/>
  <c r="L1034" i="17"/>
  <c r="L1038" i="17"/>
  <c r="L1042" i="17"/>
  <c r="L1046" i="17"/>
  <c r="L1059" i="17"/>
  <c r="L1080" i="17"/>
  <c r="L1084" i="17"/>
  <c r="L1092" i="17"/>
  <c r="L1105" i="17"/>
  <c r="L1128" i="17"/>
  <c r="L1230" i="17"/>
  <c r="L1225" i="17"/>
  <c r="L1258" i="17"/>
  <c r="L1262" i="17"/>
  <c r="L1266" i="17"/>
  <c r="L1270" i="17"/>
  <c r="L1274" i="17"/>
  <c r="L1302" i="17"/>
  <c r="L1322" i="17"/>
  <c r="L1335" i="17"/>
  <c r="L1339" i="17"/>
  <c r="L1356" i="17"/>
  <c r="L1365" i="17"/>
  <c r="L1369" i="17"/>
  <c r="L1373" i="17"/>
  <c r="L1377" i="17"/>
  <c r="L1381" i="17"/>
  <c r="L1524" i="17"/>
  <c r="L1528" i="17"/>
  <c r="L1564" i="17"/>
  <c r="L1568" i="17"/>
  <c r="L1576" i="17"/>
  <c r="L1580" i="17"/>
  <c r="L1584" i="17"/>
  <c r="L683" i="17"/>
  <c r="L691" i="17"/>
  <c r="L733" i="17"/>
  <c r="L737" i="17"/>
  <c r="L748" i="17"/>
  <c r="L752" i="17"/>
  <c r="L769" i="17"/>
  <c r="L779" i="17"/>
  <c r="L783" i="17"/>
  <c r="L796" i="17"/>
  <c r="L800" i="17"/>
  <c r="L804" i="17"/>
  <c r="L808" i="17"/>
  <c r="L817" i="17"/>
  <c r="L825" i="17"/>
  <c r="L859" i="17"/>
  <c r="L868" i="17"/>
  <c r="L889" i="17"/>
  <c r="L893" i="17"/>
  <c r="L897" i="17"/>
  <c r="L917" i="17"/>
  <c r="L942" i="17"/>
  <c r="L946" i="17"/>
  <c r="L950" i="17"/>
  <c r="L952" i="17"/>
  <c r="L958" i="17"/>
  <c r="L991" i="17"/>
  <c r="L1000" i="17"/>
  <c r="L1023" i="17"/>
  <c r="L1048" i="17"/>
  <c r="L1052" i="17"/>
  <c r="L1056" i="17"/>
  <c r="L1065" i="17"/>
  <c r="L1076" i="17"/>
  <c r="L1116" i="17"/>
  <c r="L1121" i="17"/>
  <c r="L1125" i="17"/>
  <c r="L1202" i="17"/>
  <c r="L1206" i="17"/>
  <c r="L1210" i="17"/>
  <c r="L1214" i="17"/>
  <c r="L1219" i="17"/>
  <c r="L1248" i="17"/>
  <c r="L1280" i="17"/>
  <c r="L1284" i="17"/>
  <c r="L1288" i="17"/>
  <c r="L1296" i="17"/>
  <c r="L1308" i="17"/>
  <c r="L1311" i="17"/>
  <c r="L1315" i="17"/>
  <c r="L1341" i="17"/>
  <c r="L1345" i="17"/>
  <c r="L1349" i="17"/>
  <c r="L1362" i="17"/>
  <c r="L1387" i="17"/>
  <c r="L1392" i="17"/>
  <c r="L1415" i="17"/>
  <c r="L1419" i="17"/>
  <c r="L1422" i="17"/>
  <c r="L1426" i="17"/>
  <c r="L1432" i="17"/>
  <c r="L1436" i="17"/>
  <c r="L1443" i="17"/>
  <c r="L1447" i="17"/>
  <c r="L1457" i="17"/>
  <c r="L1470" i="17"/>
  <c r="L1475" i="17"/>
  <c r="L1479" i="17"/>
  <c r="L1483" i="17"/>
  <c r="L1487" i="17"/>
  <c r="L1491" i="17"/>
  <c r="L1495" i="17"/>
  <c r="L1499" i="17"/>
  <c r="L1503" i="17"/>
  <c r="L1507" i="17"/>
  <c r="L1511" i="17"/>
  <c r="L1515" i="17"/>
  <c r="L1519" i="17"/>
  <c r="L1224" i="17"/>
  <c r="L1228" i="17"/>
  <c r="L1257" i="17"/>
  <c r="L1261" i="17"/>
  <c r="L1265" i="17"/>
  <c r="L1269" i="17"/>
  <c r="L1273" i="17"/>
  <c r="L1277" i="17"/>
  <c r="L1305" i="17"/>
  <c r="L1321" i="17"/>
  <c r="L1334" i="17"/>
  <c r="L1338" i="17"/>
  <c r="L1355" i="17"/>
  <c r="L1359" i="17"/>
  <c r="L1364" i="17"/>
  <c r="L1368" i="17"/>
  <c r="L1372" i="17"/>
  <c r="L1376" i="17"/>
  <c r="L1380" i="17"/>
  <c r="L1523" i="17"/>
  <c r="L1527" i="17"/>
  <c r="L1563" i="17"/>
  <c r="L1567" i="17"/>
  <c r="L1571" i="17"/>
  <c r="L1575" i="17"/>
  <c r="L1579" i="17"/>
  <c r="L1583" i="17"/>
  <c r="L1587" i="17"/>
  <c r="L1591" i="17"/>
  <c r="L1657" i="17"/>
  <c r="L1661" i="17"/>
  <c r="L1665" i="17"/>
  <c r="L1669" i="17"/>
  <c r="L1673" i="17"/>
  <c r="L1680" i="17"/>
  <c r="L1697" i="17"/>
  <c r="L1701" i="17"/>
  <c r="L1386" i="17"/>
  <c r="L1391" i="17"/>
  <c r="L1414" i="17"/>
  <c r="L1418" i="17"/>
  <c r="L1421" i="17"/>
  <c r="L1425" i="17"/>
  <c r="L1431" i="17"/>
  <c r="L1435" i="17"/>
  <c r="L1441" i="17"/>
  <c r="L1446" i="17"/>
  <c r="L1455" i="17"/>
  <c r="L1469" i="17"/>
  <c r="L1474" i="17"/>
  <c r="L1478" i="17"/>
  <c r="L1482" i="17"/>
  <c r="L1486" i="17"/>
  <c r="L1490" i="17"/>
  <c r="L1494" i="17"/>
  <c r="L1498" i="17"/>
  <c r="L1502" i="17"/>
  <c r="L1506" i="17"/>
  <c r="L1510" i="17"/>
  <c r="L1514" i="17"/>
  <c r="L1518" i="17"/>
  <c r="L1540" i="17"/>
  <c r="L1544" i="17"/>
  <c r="L1548" i="17"/>
  <c r="L1552" i="17"/>
  <c r="L1556" i="17"/>
  <c r="L1593" i="17"/>
  <c r="L1601" i="17"/>
  <c r="L1609" i="17"/>
  <c r="L1613" i="17"/>
  <c r="L1617" i="17"/>
  <c r="L1621" i="17"/>
  <c r="L1625" i="17"/>
  <c r="L1630" i="17"/>
  <c r="L1634" i="17"/>
  <c r="L1638" i="17"/>
  <c r="L1688" i="17"/>
  <c r="L1692" i="17"/>
  <c r="L1705" i="17"/>
  <c r="L1709" i="17"/>
  <c r="L1713" i="17"/>
  <c r="L1717" i="17"/>
  <c r="L1721" i="17"/>
  <c r="L1725" i="17"/>
  <c r="L1729" i="17"/>
  <c r="L1741" i="17"/>
  <c r="L1749" i="17"/>
  <c r="L1753" i="17"/>
  <c r="L1761" i="17"/>
  <c r="L1765" i="17"/>
  <c r="L1769" i="17"/>
  <c r="L1812" i="17"/>
  <c r="L1816" i="17"/>
  <c r="L1820" i="17"/>
  <c r="L1824" i="17"/>
  <c r="L1828" i="17"/>
  <c r="L1832" i="17"/>
  <c r="L1836" i="17"/>
  <c r="L1844" i="17"/>
  <c r="L1848" i="17"/>
  <c r="L1852" i="17"/>
  <c r="L1864" i="17"/>
  <c r="L1522" i="17"/>
  <c r="L1526" i="17"/>
  <c r="L1562" i="17"/>
  <c r="L1566" i="17"/>
  <c r="L1570" i="17"/>
  <c r="L1578" i="17"/>
  <c r="L1582" i="17"/>
  <c r="L1586" i="17"/>
  <c r="L1590" i="17"/>
  <c r="L1656" i="17"/>
  <c r="L1660" i="17"/>
  <c r="L1664" i="17"/>
  <c r="L1668" i="17"/>
  <c r="L1672" i="17"/>
  <c r="L1679" i="17"/>
  <c r="L1696" i="17"/>
  <c r="L1700" i="17"/>
  <c r="L1775" i="17"/>
  <c r="L1779" i="17"/>
  <c r="L1783" i="17"/>
  <c r="L1787" i="17"/>
  <c r="L1791" i="17"/>
  <c r="L1795" i="17"/>
  <c r="L1799" i="17"/>
  <c r="L1803" i="17"/>
  <c r="L1628" i="17"/>
  <c r="L1637" i="17"/>
  <c r="L1649" i="17"/>
  <c r="L1687" i="17"/>
  <c r="L1691" i="17"/>
  <c r="L1704" i="17"/>
  <c r="L1708" i="17"/>
  <c r="L1712" i="17"/>
  <c r="L1716" i="17"/>
  <c r="L1720" i="17"/>
  <c r="L1724" i="17"/>
  <c r="L1732" i="17"/>
  <c r="L1736" i="17"/>
  <c r="L1740" i="17"/>
  <c r="L1748" i="17"/>
  <c r="L1752" i="17"/>
  <c r="L1760" i="17"/>
  <c r="L1764" i="17"/>
  <c r="L1768" i="17"/>
  <c r="L1811" i="17"/>
  <c r="L1815" i="17"/>
  <c r="L1827" i="17"/>
  <c r="L1831" i="17"/>
  <c r="L1835" i="17"/>
  <c r="L1859" i="17"/>
  <c r="L1867" i="17"/>
  <c r="L1871" i="17"/>
  <c r="L1875" i="17"/>
  <c r="L1879" i="17"/>
  <c r="L1883" i="17"/>
  <c r="L1891" i="17"/>
  <c r="L1895" i="17"/>
  <c r="L1899" i="17"/>
  <c r="L1903" i="17"/>
  <c r="L1907" i="17"/>
  <c r="L1937" i="17"/>
  <c r="L1949" i="17"/>
  <c r="L1953" i="17"/>
  <c r="L1961" i="17"/>
  <c r="L1965" i="17"/>
  <c r="L1982" i="17"/>
  <c r="L1989" i="17"/>
  <c r="L1993" i="17"/>
  <c r="L1997" i="17"/>
  <c r="L2001" i="17"/>
  <c r="L2005" i="17"/>
  <c r="L2009" i="17"/>
  <c r="L2013" i="17"/>
  <c r="L2017" i="17"/>
  <c r="L2021" i="17"/>
  <c r="L2025" i="17"/>
  <c r="L2029" i="17"/>
  <c r="L2033" i="17"/>
  <c r="L2037" i="17"/>
  <c r="L2041" i="17"/>
  <c r="L2045" i="17"/>
  <c r="L2049" i="17"/>
  <c r="L2057" i="17"/>
  <c r="L2061" i="17"/>
  <c r="L2065" i="17"/>
  <c r="L2073" i="17"/>
  <c r="L1561" i="17"/>
  <c r="L1565" i="17"/>
  <c r="L1569" i="17"/>
  <c r="L1573" i="17"/>
  <c r="L1577" i="17"/>
  <c r="L1581" i="17"/>
  <c r="L1585" i="17"/>
  <c r="L1589" i="17"/>
  <c r="L1655" i="17"/>
  <c r="L1659" i="17"/>
  <c r="L1663" i="17"/>
  <c r="L1667" i="17"/>
  <c r="L1671" i="17"/>
  <c r="L1675" i="17"/>
  <c r="L1695" i="17"/>
  <c r="L1699" i="17"/>
  <c r="L1774" i="17"/>
  <c r="L1778" i="17"/>
  <c r="L1782" i="17"/>
  <c r="L1786" i="17"/>
  <c r="L1790" i="17"/>
  <c r="L1802" i="17"/>
  <c r="L1806" i="17"/>
  <c r="L1917" i="17"/>
  <c r="L1979" i="17"/>
  <c r="L1416" i="17"/>
  <c r="L1420" i="17"/>
  <c r="L1423" i="17"/>
  <c r="L1427" i="17"/>
  <c r="L1433" i="17"/>
  <c r="L1438" i="17"/>
  <c r="L1444" i="17"/>
  <c r="L1448" i="17"/>
  <c r="L1462" i="17"/>
  <c r="L1471" i="17"/>
  <c r="L1476" i="17"/>
  <c r="L1480" i="17"/>
  <c r="L1484" i="17"/>
  <c r="L1488" i="17"/>
  <c r="L1492" i="17"/>
  <c r="L1496" i="17"/>
  <c r="L1500" i="17"/>
  <c r="L1504" i="17"/>
  <c r="L1508" i="17"/>
  <c r="L1512" i="17"/>
  <c r="L1516" i="17"/>
  <c r="L1520" i="17"/>
  <c r="L1542" i="17"/>
  <c r="L1546" i="17"/>
  <c r="L1550" i="17"/>
  <c r="L1554" i="17"/>
  <c r="L1558" i="17"/>
  <c r="L1595" i="17"/>
  <c r="L1603" i="17"/>
  <c r="L1607" i="17"/>
  <c r="L1611" i="17"/>
  <c r="L1615" i="17"/>
  <c r="L1623" i="17"/>
  <c r="L1627" i="17"/>
  <c r="L1636" i="17"/>
  <c r="L1640" i="17"/>
  <c r="L1644" i="17"/>
  <c r="L1652" i="17"/>
  <c r="L1677" i="17"/>
  <c r="L1686" i="17"/>
  <c r="L1690" i="17"/>
  <c r="L1707" i="17"/>
  <c r="L1711" i="17"/>
  <c r="L1715" i="17"/>
  <c r="L1719" i="17"/>
  <c r="L1727" i="17"/>
  <c r="L1739" i="17"/>
  <c r="L1743" i="17"/>
  <c r="L1747" i="17"/>
  <c r="L1751" i="17"/>
  <c r="L1755" i="17"/>
  <c r="L1759" i="17"/>
  <c r="L1763" i="17"/>
  <c r="L1767" i="17"/>
  <c r="L1771" i="17"/>
  <c r="L1810" i="17"/>
  <c r="L1814" i="17"/>
  <c r="L1822" i="17"/>
  <c r="L1830" i="17"/>
  <c r="L1834" i="17"/>
  <c r="L1838" i="17"/>
  <c r="L1588" i="17"/>
  <c r="L1662" i="17"/>
  <c r="L1666" i="17"/>
  <c r="L1670" i="17"/>
  <c r="L1674" i="17"/>
  <c r="L1681" i="17"/>
  <c r="L1694" i="17"/>
  <c r="L1698" i="17"/>
  <c r="L1702" i="17"/>
  <c r="L1773" i="17"/>
  <c r="L1781" i="17"/>
  <c r="L1785" i="17"/>
  <c r="L1793" i="17"/>
  <c r="L1797" i="17"/>
  <c r="L1801" i="17"/>
  <c r="L1805" i="17"/>
  <c r="L1916" i="17"/>
  <c r="L1920" i="17"/>
  <c r="L1978" i="17"/>
  <c r="L1541" i="17"/>
  <c r="L1545" i="17"/>
  <c r="L1549" i="17"/>
  <c r="L1553" i="17"/>
  <c r="L1557" i="17"/>
  <c r="L1594" i="17"/>
  <c r="L1602" i="17"/>
  <c r="L1610" i="17"/>
  <c r="L1614" i="17"/>
  <c r="L1622" i="17"/>
  <c r="L1631" i="17"/>
  <c r="L1639" i="17"/>
  <c r="L1647" i="17"/>
  <c r="L1651" i="17"/>
  <c r="L1689" i="17"/>
  <c r="L1706" i="17"/>
  <c r="L1710" i="17"/>
  <c r="L1714" i="17"/>
  <c r="L1718" i="17"/>
  <c r="L1726" i="17"/>
  <c r="L1738" i="17"/>
  <c r="L1746" i="17"/>
  <c r="L1750" i="17"/>
  <c r="L1762" i="17"/>
  <c r="L1766" i="17"/>
  <c r="L1770" i="17"/>
  <c r="L1809" i="17"/>
  <c r="L1821" i="17"/>
  <c r="L1829" i="17"/>
  <c r="L1833" i="17"/>
  <c r="L1837" i="17"/>
  <c r="L1845" i="17"/>
  <c r="L1853" i="17"/>
  <c r="L1857" i="17"/>
  <c r="L1865" i="17"/>
  <c r="L1873" i="17"/>
  <c r="L1877" i="17"/>
  <c r="L1885" i="17"/>
  <c r="L1889" i="17"/>
  <c r="L1893" i="17"/>
  <c r="L1897" i="17"/>
  <c r="L1901" i="17"/>
  <c r="L1905" i="17"/>
  <c r="L1909" i="17"/>
  <c r="L1913" i="17"/>
  <c r="L1930" i="17"/>
  <c r="L1935" i="17"/>
  <c r="L1947" i="17"/>
  <c r="L1951" i="17"/>
  <c r="L1967" i="17"/>
  <c r="L1991" i="17"/>
  <c r="L1780" i="17"/>
  <c r="L1784" i="17"/>
  <c r="L1788" i="17"/>
  <c r="L1796" i="17"/>
  <c r="L1804" i="17"/>
  <c r="L1915" i="17"/>
  <c r="L1919" i="17"/>
  <c r="L1977" i="17"/>
  <c r="L1984" i="17"/>
  <c r="L2089" i="17"/>
  <c r="L2093" i="17"/>
  <c r="L2108" i="17"/>
  <c r="L2112" i="17"/>
  <c r="L2116" i="17"/>
  <c r="L2120" i="17"/>
  <c r="L2124" i="17"/>
  <c r="L2128" i="17"/>
  <c r="L1868" i="17"/>
  <c r="L1872" i="17"/>
  <c r="L1884" i="17"/>
  <c r="L1892" i="17"/>
  <c r="L1896" i="17"/>
  <c r="L1900" i="17"/>
  <c r="L1904" i="17"/>
  <c r="L1908" i="17"/>
  <c r="L1912" i="17"/>
  <c r="L1929" i="17"/>
  <c r="L1938" i="17"/>
  <c r="L1942" i="17"/>
  <c r="L1946" i="17"/>
  <c r="L1954" i="17"/>
  <c r="L1958" i="17"/>
  <c r="L1966" i="17"/>
  <c r="L1974" i="17"/>
  <c r="L1990" i="17"/>
  <c r="L1994" i="17"/>
  <c r="L1998" i="17"/>
  <c r="L2002" i="17"/>
  <c r="L2006" i="17"/>
  <c r="L2010" i="17"/>
  <c r="L2014" i="17"/>
  <c r="L2018" i="17"/>
  <c r="L2026" i="17"/>
  <c r="L2030" i="17"/>
  <c r="L2034" i="17"/>
  <c r="L2038" i="17"/>
  <c r="L2042" i="17"/>
  <c r="L2050" i="17"/>
  <c r="L2058" i="17"/>
  <c r="L2074" i="17"/>
  <c r="L2078" i="17"/>
  <c r="L2082" i="17"/>
  <c r="L2099" i="17"/>
  <c r="L2103" i="17"/>
  <c r="L2134" i="17"/>
  <c r="L2142" i="17"/>
  <c r="L2146" i="17"/>
  <c r="L2150" i="17"/>
  <c r="L2154" i="17"/>
  <c r="L2158" i="17"/>
  <c r="L2162" i="17"/>
  <c r="L2166" i="17"/>
  <c r="L2170" i="17"/>
  <c r="L2178" i="17"/>
  <c r="L2186" i="17"/>
  <c r="L2206" i="17"/>
  <c r="L2210" i="17"/>
  <c r="L2218" i="17"/>
  <c r="L2222" i="17"/>
  <c r="L2230" i="17"/>
  <c r="L2398" i="17"/>
  <c r="L2402" i="17"/>
  <c r="L2414" i="17"/>
  <c r="L2418" i="17"/>
  <c r="L2422" i="17"/>
  <c r="L2426" i="17"/>
  <c r="L2430" i="17"/>
  <c r="L2434" i="17"/>
  <c r="L1918" i="17"/>
  <c r="L1922" i="17"/>
  <c r="L1976" i="17"/>
  <c r="L2088" i="17"/>
  <c r="L2092" i="17"/>
  <c r="L2107" i="17"/>
  <c r="L2111" i="17"/>
  <c r="L2115" i="17"/>
  <c r="L2119" i="17"/>
  <c r="L2123" i="17"/>
  <c r="L2127" i="17"/>
  <c r="L2251" i="17"/>
  <c r="L2258" i="17"/>
  <c r="L2359" i="17"/>
  <c r="L2363" i="17"/>
  <c r="L2367" i="17"/>
  <c r="L2081" i="17"/>
  <c r="L2102" i="17"/>
  <c r="L2133" i="17"/>
  <c r="L2137" i="17"/>
  <c r="L2145" i="17"/>
  <c r="L2149" i="17"/>
  <c r="L2153" i="17"/>
  <c r="L2161" i="17"/>
  <c r="L2165" i="17"/>
  <c r="L2169" i="17"/>
  <c r="L2173" i="17"/>
  <c r="L2189" i="17"/>
  <c r="L2193" i="17"/>
  <c r="L2201" i="17"/>
  <c r="L2209" i="17"/>
  <c r="L2229" i="17"/>
  <c r="L2397" i="17"/>
  <c r="L2417" i="17"/>
  <c r="L2421" i="17"/>
  <c r="L2425" i="17"/>
  <c r="L2429" i="17"/>
  <c r="L2433" i="17"/>
  <c r="L2494" i="17"/>
  <c r="L2511" i="17"/>
  <c r="L2515" i="17"/>
  <c r="L2519" i="17"/>
  <c r="L2528" i="17"/>
  <c r="L2537" i="17"/>
  <c r="L2541" i="17"/>
  <c r="L2545" i="17"/>
  <c r="L2549" i="17"/>
  <c r="L2553" i="17"/>
  <c r="L2087" i="17"/>
  <c r="L2091" i="17"/>
  <c r="L2095" i="17"/>
  <c r="L2106" i="17"/>
  <c r="L2110" i="17"/>
  <c r="L2114" i="17"/>
  <c r="L2118" i="17"/>
  <c r="L2122" i="17"/>
  <c r="L2126" i="17"/>
  <c r="L2130" i="17"/>
  <c r="L2250" i="17"/>
  <c r="L2257" i="17"/>
  <c r="L2358" i="17"/>
  <c r="L2362" i="17"/>
  <c r="L2370" i="17"/>
  <c r="L2378" i="17"/>
  <c r="L2382" i="17"/>
  <c r="L2390" i="17"/>
  <c r="L2394" i="17"/>
  <c r="L2439" i="17"/>
  <c r="L2444" i="17"/>
  <c r="L2448" i="17"/>
  <c r="L2452" i="17"/>
  <c r="L2456" i="17"/>
  <c r="L2460" i="17"/>
  <c r="L2464" i="17"/>
  <c r="L2468" i="17"/>
  <c r="L2472" i="17"/>
  <c r="L2476" i="17"/>
  <c r="L2491" i="17"/>
  <c r="L2500" i="17"/>
  <c r="L2504" i="17"/>
  <c r="F64" i="39" s="1"/>
  <c r="L2530" i="17"/>
  <c r="L2579" i="17"/>
  <c r="L2583" i="17"/>
  <c r="L2587" i="17"/>
  <c r="L2591" i="17"/>
  <c r="L2595" i="17"/>
  <c r="L2599" i="17"/>
  <c r="L2603" i="17"/>
  <c r="L2611" i="17"/>
  <c r="L2615" i="17"/>
  <c r="L2619" i="17"/>
  <c r="L1858" i="17"/>
  <c r="L1870" i="17"/>
  <c r="L1874" i="17"/>
  <c r="L1878" i="17"/>
  <c r="L1886" i="17"/>
  <c r="L1890" i="17"/>
  <c r="L1898" i="17"/>
  <c r="L1902" i="17"/>
  <c r="L1906" i="17"/>
  <c r="L1910" i="17"/>
  <c r="L1944" i="17"/>
  <c r="L1948" i="17"/>
  <c r="L1952" i="17"/>
  <c r="L1964" i="17"/>
  <c r="L1968" i="17"/>
  <c r="L1981" i="17"/>
  <c r="L1988" i="17"/>
  <c r="L1996" i="17"/>
  <c r="L2004" i="17"/>
  <c r="L2008" i="17"/>
  <c r="L2012" i="17"/>
  <c r="L2016" i="17"/>
  <c r="L2024" i="17"/>
  <c r="L2028" i="17"/>
  <c r="L2032" i="17"/>
  <c r="L2036" i="17"/>
  <c r="L2044" i="17"/>
  <c r="L2048" i="17"/>
  <c r="L2052" i="17"/>
  <c r="L2056" i="17"/>
  <c r="L2060" i="17"/>
  <c r="L2064" i="17"/>
  <c r="L2072" i="17"/>
  <c r="L2076" i="17"/>
  <c r="L2084" i="17"/>
  <c r="L2097" i="17"/>
  <c r="L2101" i="17"/>
  <c r="L2136" i="17"/>
  <c r="L2144" i="17"/>
  <c r="L2148" i="17"/>
  <c r="L2156" i="17"/>
  <c r="L2160" i="17"/>
  <c r="L2164" i="17"/>
  <c r="L2168" i="17"/>
  <c r="L2180" i="17"/>
  <c r="L2192" i="17"/>
  <c r="L2200" i="17"/>
  <c r="L2204" i="17"/>
  <c r="L2208" i="17"/>
  <c r="L2224" i="17"/>
  <c r="L2232" i="17"/>
  <c r="L2263" i="17"/>
  <c r="L2090" i="17"/>
  <c r="L2094" i="17"/>
  <c r="L2113" i="17"/>
  <c r="L2117" i="17"/>
  <c r="L2121" i="17"/>
  <c r="L2125" i="17"/>
  <c r="L2129" i="17"/>
  <c r="L2249" i="17"/>
  <c r="L2253" i="17"/>
  <c r="L2256" i="17"/>
  <c r="L2260" i="17"/>
  <c r="L2361" i="17"/>
  <c r="L2365" i="17"/>
  <c r="L2369" i="17"/>
  <c r="L2377" i="17"/>
  <c r="L2381" i="17"/>
  <c r="L2385" i="17"/>
  <c r="L2438" i="17"/>
  <c r="L2443" i="17"/>
  <c r="L2447" i="17"/>
  <c r="L2451" i="17"/>
  <c r="L2455" i="17"/>
  <c r="L2463" i="17"/>
  <c r="L2467" i="17"/>
  <c r="L2471" i="17"/>
  <c r="L1995" i="17"/>
  <c r="L2003" i="17"/>
  <c r="L2007" i="17"/>
  <c r="L2011" i="17"/>
  <c r="L2015" i="17"/>
  <c r="L2023" i="17"/>
  <c r="L2027" i="17"/>
  <c r="L2031" i="17"/>
  <c r="L2035" i="17"/>
  <c r="L2039" i="17"/>
  <c r="L2047" i="17"/>
  <c r="L2051" i="17"/>
  <c r="L2055" i="17"/>
  <c r="L2059" i="17"/>
  <c r="L2063" i="17"/>
  <c r="L2067" i="17"/>
  <c r="L2079" i="17"/>
  <c r="L2083" i="17"/>
  <c r="L2100" i="17"/>
  <c r="L2104" i="17"/>
  <c r="L2135" i="17"/>
  <c r="L2139" i="17"/>
  <c r="L2143" i="17"/>
  <c r="L2159" i="17"/>
  <c r="L2163" i="17"/>
  <c r="L2167" i="17"/>
  <c r="L2171" i="17"/>
  <c r="L2175" i="17"/>
  <c r="L2179" i="17"/>
  <c r="L2183" i="17"/>
  <c r="L2187" i="17"/>
  <c r="L2203" i="17"/>
  <c r="L2207" i="17"/>
  <c r="L2215" i="17"/>
  <c r="L2231" i="17"/>
  <c r="L2262" i="17"/>
  <c r="L2411" i="17"/>
  <c r="L2419" i="17"/>
  <c r="L2423" i="17"/>
  <c r="L2427" i="17"/>
  <c r="L2431" i="17"/>
  <c r="L2496" i="17"/>
  <c r="L2252" i="17"/>
  <c r="L2259" i="17"/>
  <c r="L2360" i="17"/>
  <c r="L2364" i="17"/>
  <c r="L2368" i="17"/>
  <c r="L2376" i="17"/>
  <c r="L2380" i="17"/>
  <c r="L2384" i="17"/>
  <c r="L2392" i="17"/>
  <c r="L2437" i="17"/>
  <c r="L2446" i="17"/>
  <c r="L2450" i="17"/>
  <c r="L2454" i="17"/>
  <c r="L2458" i="17"/>
  <c r="L2462" i="17"/>
  <c r="L2466" i="17"/>
  <c r="L2470" i="17"/>
  <c r="L2478" i="17"/>
  <c r="L2486" i="17"/>
  <c r="L2489" i="17"/>
  <c r="L2502" i="17"/>
  <c r="L2506" i="17"/>
  <c r="F66" i="39" s="1"/>
  <c r="L2523" i="17"/>
  <c r="L2532" i="17"/>
  <c r="L2564" i="17"/>
  <c r="L2577" i="17"/>
  <c r="L2581" i="17"/>
  <c r="L2585" i="17"/>
  <c r="L2589" i="17"/>
  <c r="L2593" i="17"/>
  <c r="L2597" i="17"/>
  <c r="L2601" i="17"/>
  <c r="L2605" i="17"/>
  <c r="L2609" i="17"/>
  <c r="L2613" i="17"/>
  <c r="L2617" i="17"/>
  <c r="L2638" i="17"/>
  <c r="L2642" i="17"/>
  <c r="L2646" i="17"/>
  <c r="L2672" i="17"/>
  <c r="L2676" i="17"/>
  <c r="L2680" i="17"/>
  <c r="L2684" i="17"/>
  <c r="L2688" i="17"/>
  <c r="L2666" i="17"/>
  <c r="L2702" i="17"/>
  <c r="L2722" i="17"/>
  <c r="L2739" i="17"/>
  <c r="L2743" i="17"/>
  <c r="L2495" i="17"/>
  <c r="L2512" i="17"/>
  <c r="L2516" i="17"/>
  <c r="L2520" i="17"/>
  <c r="L2525" i="17"/>
  <c r="L2538" i="17"/>
  <c r="L2546" i="17"/>
  <c r="L2550" i="17"/>
  <c r="L2554" i="17"/>
  <c r="L2561" i="17"/>
  <c r="L2571" i="17"/>
  <c r="L2623" i="17"/>
  <c r="L2627" i="17"/>
  <c r="L2631" i="17"/>
  <c r="L2635" i="17"/>
  <c r="L2697" i="17"/>
  <c r="L2734" i="17"/>
  <c r="L2777" i="17"/>
  <c r="L2781" i="17"/>
  <c r="L2806" i="17"/>
  <c r="L2798" i="17"/>
  <c r="L2815" i="17"/>
  <c r="L2832" i="17"/>
  <c r="L2840" i="17"/>
  <c r="L2844" i="17"/>
  <c r="L2905" i="17"/>
  <c r="L2909" i="17"/>
  <c r="L2913" i="17"/>
  <c r="L2917" i="17"/>
  <c r="L2930" i="17"/>
  <c r="L2934" i="17"/>
  <c r="L2938" i="17"/>
  <c r="L2942" i="17"/>
  <c r="L2946" i="17"/>
  <c r="L2969" i="17"/>
  <c r="L2973" i="17"/>
  <c r="L2990" i="17"/>
  <c r="L2993" i="17"/>
  <c r="L2997" i="17"/>
  <c r="L3001" i="17"/>
  <c r="L3005" i="17"/>
  <c r="L3013" i="17"/>
  <c r="L3018" i="17"/>
  <c r="L3022" i="17"/>
  <c r="L3039" i="17"/>
  <c r="L3043" i="17"/>
  <c r="L3047" i="17"/>
  <c r="L3056" i="17"/>
  <c r="L3060" i="17"/>
  <c r="L3064" i="17"/>
  <c r="L3072" i="17"/>
  <c r="L3080" i="17"/>
  <c r="L3084" i="17"/>
  <c r="L3088" i="17"/>
  <c r="L3092" i="17"/>
  <c r="L3096" i="17"/>
  <c r="L3100" i="17"/>
  <c r="L3136" i="17"/>
  <c r="L3160" i="17"/>
  <c r="L3173" i="17"/>
  <c r="L3177" i="17"/>
  <c r="L3184" i="17"/>
  <c r="L3188" i="17"/>
  <c r="L2371" i="17"/>
  <c r="L2375" i="17"/>
  <c r="L2379" i="17"/>
  <c r="L2383" i="17"/>
  <c r="L2387" i="17"/>
  <c r="L2391" i="17"/>
  <c r="L2436" i="17"/>
  <c r="L2445" i="17"/>
  <c r="L2449" i="17"/>
  <c r="L2453" i="17"/>
  <c r="L2457" i="17"/>
  <c r="L2465" i="17"/>
  <c r="L2469" i="17"/>
  <c r="L2473" i="17"/>
  <c r="L2477" i="17"/>
  <c r="L2481" i="17"/>
  <c r="L2485" i="17"/>
  <c r="L2501" i="17"/>
  <c r="L2505" i="17"/>
  <c r="F65" i="39" s="1"/>
  <c r="L2522" i="17"/>
  <c r="L2531" i="17"/>
  <c r="L2558" i="17"/>
  <c r="L2563" i="17"/>
  <c r="L2580" i="17"/>
  <c r="L2584" i="17"/>
  <c r="L2592" i="17"/>
  <c r="L2596" i="17"/>
  <c r="L2600" i="17"/>
  <c r="L2604" i="17"/>
  <c r="L2608" i="17"/>
  <c r="L2612" i="17"/>
  <c r="L2616" i="17"/>
  <c r="L2620" i="17"/>
  <c r="L2637" i="17"/>
  <c r="L2641" i="17"/>
  <c r="L2645" i="17"/>
  <c r="L2671" i="17"/>
  <c r="L2675" i="17"/>
  <c r="L2679" i="17"/>
  <c r="L2683" i="17"/>
  <c r="L2687" i="17"/>
  <c r="L2691" i="17"/>
  <c r="L2665" i="17"/>
  <c r="L2701" i="17"/>
  <c r="L2725" i="17"/>
  <c r="L2746" i="17"/>
  <c r="L2750" i="17"/>
  <c r="L2758" i="17"/>
  <c r="L2762" i="17"/>
  <c r="L2767" i="17"/>
  <c r="L2791" i="17"/>
  <c r="L2821" i="17"/>
  <c r="L2825" i="17"/>
  <c r="L2829" i="17"/>
  <c r="L2851" i="17"/>
  <c r="L2855" i="17"/>
  <c r="L2859" i="17"/>
  <c r="L2867" i="17"/>
  <c r="L2871" i="17"/>
  <c r="L2875" i="17"/>
  <c r="L2883" i="17"/>
  <c r="L2887" i="17"/>
  <c r="L2847" i="17"/>
  <c r="L3024" i="17"/>
  <c r="L3112" i="17"/>
  <c r="L3125" i="17"/>
  <c r="L3129" i="17"/>
  <c r="L2560" i="17"/>
  <c r="L2570" i="17"/>
  <c r="L2622" i="17"/>
  <c r="L2626" i="17"/>
  <c r="L2630" i="17"/>
  <c r="L2634" i="17"/>
  <c r="L2696" i="17"/>
  <c r="L2736" i="17"/>
  <c r="L2776" i="17"/>
  <c r="L2780" i="17"/>
  <c r="L2784" i="17"/>
  <c r="L2788" i="17"/>
  <c r="L2801" i="17"/>
  <c r="L2805" i="17"/>
  <c r="L2797" i="17"/>
  <c r="L2814" i="17"/>
  <c r="L2818" i="17"/>
  <c r="L2904" i="17"/>
  <c r="L2908" i="17"/>
  <c r="L2912" i="17"/>
  <c r="L2916" i="17"/>
  <c r="L2929" i="17"/>
  <c r="L2933" i="17"/>
  <c r="L2937" i="17"/>
  <c r="L2941" i="17"/>
  <c r="L2945" i="17"/>
  <c r="L2949" i="17"/>
  <c r="L2972" i="17"/>
  <c r="L2989" i="17"/>
  <c r="L2992" i="17"/>
  <c r="L2996" i="17"/>
  <c r="L3000" i="17"/>
  <c r="L3004" i="17"/>
  <c r="L3008" i="17"/>
  <c r="L3012" i="17"/>
  <c r="L3017" i="17"/>
  <c r="L3021" i="17"/>
  <c r="L3042" i="17"/>
  <c r="L3046" i="17"/>
  <c r="L3059" i="17"/>
  <c r="L3067" i="17"/>
  <c r="L3071" i="17"/>
  <c r="L3075" i="17"/>
  <c r="L3091" i="17"/>
  <c r="L3095" i="17"/>
  <c r="L3099" i="17"/>
  <c r="L3103" i="17"/>
  <c r="L3139" i="17"/>
  <c r="L3172" i="17"/>
  <c r="L3224" i="17"/>
  <c r="L2640" i="17"/>
  <c r="L2644" i="17"/>
  <c r="L2670" i="17"/>
  <c r="L2678" i="17"/>
  <c r="L2682" i="17"/>
  <c r="L2686" i="17"/>
  <c r="L2690" i="17"/>
  <c r="L2664" i="17"/>
  <c r="L2668" i="17"/>
  <c r="L2700" i="17"/>
  <c r="L2709" i="17"/>
  <c r="L2724" i="17"/>
  <c r="L2732" i="17"/>
  <c r="L2749" i="17"/>
  <c r="L2757" i="17"/>
  <c r="L2761" i="17"/>
  <c r="L2766" i="17"/>
  <c r="L2790" i="17"/>
  <c r="L2794" i="17"/>
  <c r="L2811" i="17"/>
  <c r="L2820" i="17"/>
  <c r="L2828" i="17"/>
  <c r="L2850" i="17"/>
  <c r="L2854" i="17"/>
  <c r="L2858" i="17"/>
  <c r="L2862" i="17"/>
  <c r="L2870" i="17"/>
  <c r="L2882" i="17"/>
  <c r="L2886" i="17"/>
  <c r="L2890" i="17"/>
  <c r="L3027" i="17"/>
  <c r="L3031" i="17"/>
  <c r="L3052" i="17"/>
  <c r="L3119" i="17"/>
  <c r="L3132" i="17"/>
  <c r="L3143" i="17"/>
  <c r="L3147" i="17"/>
  <c r="L3201" i="17"/>
  <c r="L3209" i="17"/>
  <c r="F55" i="39" s="1"/>
  <c r="L3213" i="17"/>
  <c r="F58" i="39" s="1"/>
  <c r="L3217" i="17"/>
  <c r="L3230" i="17"/>
  <c r="L3263" i="17"/>
  <c r="L2396" i="17"/>
  <c r="L2404" i="17"/>
  <c r="L2412" i="17"/>
  <c r="L2416" i="17"/>
  <c r="L2420" i="17"/>
  <c r="L2424" i="17"/>
  <c r="L2428" i="17"/>
  <c r="L2432" i="17"/>
  <c r="L2493" i="17"/>
  <c r="L2497" i="17"/>
  <c r="L2510" i="17"/>
  <c r="L2514" i="17"/>
  <c r="L2518" i="17"/>
  <c r="L2527" i="17"/>
  <c r="L2536" i="17"/>
  <c r="L2540" i="17"/>
  <c r="L2544" i="17"/>
  <c r="L2548" i="17"/>
  <c r="L2552" i="17"/>
  <c r="L2556" i="17"/>
  <c r="L2573" i="17"/>
  <c r="L2625" i="17"/>
  <c r="L2629" i="17"/>
  <c r="L2633" i="17"/>
  <c r="L2662" i="17"/>
  <c r="L2695" i="17"/>
  <c r="L2735" i="17"/>
  <c r="L2779" i="17"/>
  <c r="L2783" i="17"/>
  <c r="L2804" i="17"/>
  <c r="L2808" i="17"/>
  <c r="L2800" i="17"/>
  <c r="L2813" i="17"/>
  <c r="L2817" i="17"/>
  <c r="L2834" i="17"/>
  <c r="L2838" i="17"/>
  <c r="L2842" i="17"/>
  <c r="L2903" i="17"/>
  <c r="L2907" i="17"/>
  <c r="L2911" i="17"/>
  <c r="L2915" i="17"/>
  <c r="L2919" i="17"/>
  <c r="L2932" i="17"/>
  <c r="L2936" i="17"/>
  <c r="L2940" i="17"/>
  <c r="L2944" i="17"/>
  <c r="L2948" i="17"/>
  <c r="L2971" i="17"/>
  <c r="L2988" i="17"/>
  <c r="L2991" i="17"/>
  <c r="L2995" i="17"/>
  <c r="L2999" i="17"/>
  <c r="L3003" i="17"/>
  <c r="L3007" i="17"/>
  <c r="L3011" i="17"/>
  <c r="L2976" i="17"/>
  <c r="L3016" i="17"/>
  <c r="L3020" i="17"/>
  <c r="L3041" i="17"/>
  <c r="L3045" i="17"/>
  <c r="L3049" i="17"/>
  <c r="L3058" i="17"/>
  <c r="L3062" i="17"/>
  <c r="L3066" i="17"/>
  <c r="L3074" i="17"/>
  <c r="L3078" i="17"/>
  <c r="L3082" i="17"/>
  <c r="L3086" i="17"/>
  <c r="L3098" i="17"/>
  <c r="L3102" i="17"/>
  <c r="L3121" i="17"/>
  <c r="L2490" i="17"/>
  <c r="L2499" i="17"/>
  <c r="L2503" i="17"/>
  <c r="L2533" i="17"/>
  <c r="L2565" i="17"/>
  <c r="L2578" i="17"/>
  <c r="L2582" i="17"/>
  <c r="L2586" i="17"/>
  <c r="L2590" i="17"/>
  <c r="L2594" i="17"/>
  <c r="L2598" i="17"/>
  <c r="L2602" i="17"/>
  <c r="L2606" i="17"/>
  <c r="L2610" i="17"/>
  <c r="L2614" i="17"/>
  <c r="L2618" i="17"/>
  <c r="L2639" i="17"/>
  <c r="L2643" i="17"/>
  <c r="L2647" i="17"/>
  <c r="L2669" i="17"/>
  <c r="L2673" i="17"/>
  <c r="L2677" i="17"/>
  <c r="L2681" i="17"/>
  <c r="L2685" i="17"/>
  <c r="L2689" i="17"/>
  <c r="L2667" i="17"/>
  <c r="L2708" i="17"/>
  <c r="L2740" i="17"/>
  <c r="L2744" i="17"/>
  <c r="L2748" i="17"/>
  <c r="L2756" i="17"/>
  <c r="L2760" i="17"/>
  <c r="L2765" i="17"/>
  <c r="L2793" i="17"/>
  <c r="L2810" i="17"/>
  <c r="L2823" i="17"/>
  <c r="L2827" i="17"/>
  <c r="L2849" i="17"/>
  <c r="L2853" i="17"/>
  <c r="L2857" i="17"/>
  <c r="L2861" i="17"/>
  <c r="L2865" i="17"/>
  <c r="L2869" i="17"/>
  <c r="L2873" i="17"/>
  <c r="L2877" i="17"/>
  <c r="L2881" i="17"/>
  <c r="L2885" i="17"/>
  <c r="L2889" i="17"/>
  <c r="L2892" i="17"/>
  <c r="L2974" i="17"/>
  <c r="L3026" i="17"/>
  <c r="L3051" i="17"/>
  <c r="L2513" i="17"/>
  <c r="L2517" i="17"/>
  <c r="L2526" i="17"/>
  <c r="L2535" i="17"/>
  <c r="L2539" i="17"/>
  <c r="L2543" i="17"/>
  <c r="L2547" i="17"/>
  <c r="L2551" i="17"/>
  <c r="L2555" i="17"/>
  <c r="L2572" i="17"/>
  <c r="L2569" i="17"/>
  <c r="L2624" i="17"/>
  <c r="L2628" i="17"/>
  <c r="L2632" i="17"/>
  <c r="L2716" i="17"/>
  <c r="L2775" i="17"/>
  <c r="L2786" i="17"/>
  <c r="L2807" i="17"/>
  <c r="L2799" i="17"/>
  <c r="L2816" i="17"/>
  <c r="L2833" i="17"/>
  <c r="L2837" i="17"/>
  <c r="L2841" i="17"/>
  <c r="L2845" i="17"/>
  <c r="L2894" i="17"/>
  <c r="L2898" i="17"/>
  <c r="L2902" i="17"/>
  <c r="L2906" i="17"/>
  <c r="L2910" i="17"/>
  <c r="L2914" i="17"/>
  <c r="L2918" i="17"/>
  <c r="L2931" i="17"/>
  <c r="L2935" i="17"/>
  <c r="L2939" i="17"/>
  <c r="L2943" i="17"/>
  <c r="L2947" i="17"/>
  <c r="L2970" i="17"/>
  <c r="L2987" i="17"/>
  <c r="L2994" i="17"/>
  <c r="L2998" i="17"/>
  <c r="L3002" i="17"/>
  <c r="L3006" i="17"/>
  <c r="L3014" i="17"/>
  <c r="L2979" i="17"/>
  <c r="L2983" i="17"/>
  <c r="L3015" i="17"/>
  <c r="L3019" i="17"/>
  <c r="L3040" i="17"/>
  <c r="L3044" i="17"/>
  <c r="L3048" i="17"/>
  <c r="L3061" i="17"/>
  <c r="L3065" i="17"/>
  <c r="L3069" i="17"/>
  <c r="L3073" i="17"/>
  <c r="L3081" i="17"/>
  <c r="L3085" i="17"/>
  <c r="L3093" i="17"/>
  <c r="L3101" i="17"/>
  <c r="L3156" i="17"/>
  <c r="L3161" i="17"/>
  <c r="L3166" i="17"/>
  <c r="L3178" i="17"/>
  <c r="L3185" i="17"/>
  <c r="L3189" i="17"/>
  <c r="L2751" i="17"/>
  <c r="L2755" i="17"/>
  <c r="L2759" i="17"/>
  <c r="L2768" i="17"/>
  <c r="L2822" i="17"/>
  <c r="L2826" i="17"/>
  <c r="L2830" i="17"/>
  <c r="L2848" i="17"/>
  <c r="L2852" i="17"/>
  <c r="L2856" i="17"/>
  <c r="L2860" i="17"/>
  <c r="L2864" i="17"/>
  <c r="L2872" i="17"/>
  <c r="L2876" i="17"/>
  <c r="L2880" i="17"/>
  <c r="L2884" i="17"/>
  <c r="L2888" i="17"/>
  <c r="L2891" i="17"/>
  <c r="L3025" i="17"/>
  <c r="L3029" i="17"/>
  <c r="L3033" i="17"/>
  <c r="L3054" i="17"/>
  <c r="L3113" i="17"/>
  <c r="L3117" i="17"/>
  <c r="L3130" i="17"/>
  <c r="L3145" i="17"/>
  <c r="L3149" i="17"/>
  <c r="L3195" i="17"/>
  <c r="L3199" i="17"/>
  <c r="L3203" i="17"/>
  <c r="L3211" i="17"/>
  <c r="L3228" i="17"/>
  <c r="L3241" i="17"/>
  <c r="L3258" i="17"/>
  <c r="L3261" i="17"/>
  <c r="L3285" i="17"/>
  <c r="L3337" i="17"/>
  <c r="F12" i="39" s="1"/>
  <c r="L3341" i="17"/>
  <c r="F14" i="39" s="1"/>
  <c r="L3345" i="17"/>
  <c r="F16" i="39" s="1"/>
  <c r="L3349" i="17"/>
  <c r="L3148" i="17"/>
  <c r="L3202" i="17"/>
  <c r="L3214" i="17"/>
  <c r="L3218" i="17"/>
  <c r="L3227" i="17"/>
  <c r="L3231" i="17"/>
  <c r="L3264" i="17"/>
  <c r="L3324" i="17"/>
  <c r="L3336" i="17"/>
  <c r="L3340" i="17"/>
  <c r="L3344" i="17"/>
  <c r="L3348" i="17"/>
  <c r="F18" i="39" s="1"/>
  <c r="L3352" i="17"/>
  <c r="F21" i="39" s="1"/>
  <c r="L3356" i="17"/>
  <c r="L3368" i="17"/>
  <c r="F39" i="39" s="1"/>
  <c r="L3394" i="17"/>
  <c r="L3408" i="17"/>
  <c r="F68" i="39" s="1"/>
  <c r="L3412" i="17"/>
  <c r="L3474" i="17"/>
  <c r="L3486" i="17"/>
  <c r="L3490" i="17"/>
  <c r="L3494" i="17"/>
  <c r="F16" i="42" s="1"/>
  <c r="L3498" i="17"/>
  <c r="F18" i="42" s="1"/>
  <c r="L3502" i="17"/>
  <c r="F19" i="42" s="1"/>
  <c r="L3506" i="17"/>
  <c r="L3510" i="17"/>
  <c r="F25" i="42" s="1"/>
  <c r="L3514" i="17"/>
  <c r="L3518" i="17"/>
  <c r="L3522" i="17"/>
  <c r="F35" i="42" s="1"/>
  <c r="L3557" i="17"/>
  <c r="L3561" i="17"/>
  <c r="L3565" i="17"/>
  <c r="L3614" i="17"/>
  <c r="L3621" i="17"/>
  <c r="L3629" i="17"/>
  <c r="L3654" i="17"/>
  <c r="L3658" i="17"/>
  <c r="L3760" i="17"/>
  <c r="L3768" i="17"/>
  <c r="L3836" i="17"/>
  <c r="L3849" i="17"/>
  <c r="L3868" i="17"/>
  <c r="L3872" i="17"/>
  <c r="L3876" i="17"/>
  <c r="L3890" i="17"/>
  <c r="L3924" i="17"/>
  <c r="L3816" i="17"/>
  <c r="L3378" i="17"/>
  <c r="F30" i="39" s="1"/>
  <c r="L3387" i="17"/>
  <c r="L3401" i="17"/>
  <c r="L3478" i="17"/>
  <c r="L3482" i="17"/>
  <c r="L3536" i="17"/>
  <c r="L3540" i="17"/>
  <c r="L3544" i="17"/>
  <c r="L3548" i="17"/>
  <c r="L3552" i="17"/>
  <c r="L3571" i="17"/>
  <c r="L3575" i="17"/>
  <c r="L3579" i="17"/>
  <c r="L3583" i="17"/>
  <c r="L3587" i="17"/>
  <c r="L3591" i="17"/>
  <c r="L3595" i="17"/>
  <c r="L3599" i="17"/>
  <c r="L3603" i="17"/>
  <c r="L3607" i="17"/>
  <c r="L3643" i="17"/>
  <c r="L3647" i="17"/>
  <c r="L3676" i="17"/>
  <c r="L3680" i="17"/>
  <c r="L3684" i="17"/>
  <c r="L3692" i="17"/>
  <c r="L3698" i="17"/>
  <c r="L3702" i="17"/>
  <c r="L3727" i="17"/>
  <c r="L3731" i="17"/>
  <c r="L3739" i="17"/>
  <c r="L3747" i="17"/>
  <c r="L3856" i="17"/>
  <c r="L3881" i="17"/>
  <c r="L3885" i="17"/>
  <c r="L3929" i="17"/>
  <c r="L3933" i="17"/>
  <c r="L3940" i="17"/>
  <c r="L3948" i="17"/>
  <c r="L3303" i="17"/>
  <c r="L3323" i="17"/>
  <c r="F89" i="39" s="1"/>
  <c r="L3335" i="17"/>
  <c r="F11" i="39" s="1"/>
  <c r="L3339" i="17"/>
  <c r="F13" i="39" s="1"/>
  <c r="L3343" i="17"/>
  <c r="F15" i="39" s="1"/>
  <c r="L3347" i="17"/>
  <c r="F17" i="39" s="1"/>
  <c r="L3359" i="17"/>
  <c r="L3371" i="17"/>
  <c r="F42" i="39" s="1"/>
  <c r="L3389" i="17"/>
  <c r="L3393" i="17"/>
  <c r="L3407" i="17"/>
  <c r="L3411" i="17"/>
  <c r="L3489" i="17"/>
  <c r="F13" i="42" s="1"/>
  <c r="L3501" i="17"/>
  <c r="L3505" i="17"/>
  <c r="F21" i="42" s="1"/>
  <c r="L3509" i="17"/>
  <c r="F24" i="42" s="1"/>
  <c r="L3513" i="17"/>
  <c r="L3517" i="17"/>
  <c r="F34" i="42" s="1"/>
  <c r="L3521" i="17"/>
  <c r="L3525" i="17"/>
  <c r="F27" i="42" s="1"/>
  <c r="L3529" i="17"/>
  <c r="L3556" i="17"/>
  <c r="L3560" i="17"/>
  <c r="L3564" i="17"/>
  <c r="L3613" i="17"/>
  <c r="L3620" i="17"/>
  <c r="L3624" i="17"/>
  <c r="L3653" i="17"/>
  <c r="L3704" i="17"/>
  <c r="L3711" i="17"/>
  <c r="L3720" i="17"/>
  <c r="L3750" i="17"/>
  <c r="L3759" i="17"/>
  <c r="L3767" i="17"/>
  <c r="L3756" i="17"/>
  <c r="L3835" i="17"/>
  <c r="L3848" i="17"/>
  <c r="L3852" i="17"/>
  <c r="L3867" i="17"/>
  <c r="L3871" i="17"/>
  <c r="L3875" i="17"/>
  <c r="L3138" i="17"/>
  <c r="L3162" i="17"/>
  <c r="L3186" i="17"/>
  <c r="L3190" i="17"/>
  <c r="L3223" i="17"/>
  <c r="L3245" i="17"/>
  <c r="L3249" i="17"/>
  <c r="L3269" i="17"/>
  <c r="L3278" i="17"/>
  <c r="L3377" i="17"/>
  <c r="F29" i="39" s="1"/>
  <c r="L3386" i="17"/>
  <c r="F44" i="39" s="1"/>
  <c r="L3400" i="17"/>
  <c r="L3404" i="17"/>
  <c r="L3535" i="17"/>
  <c r="L3539" i="17"/>
  <c r="L3543" i="17"/>
  <c r="L3547" i="17"/>
  <c r="L3551" i="17"/>
  <c r="L3570" i="17"/>
  <c r="L3574" i="17"/>
  <c r="L3582" i="17"/>
  <c r="L3586" i="17"/>
  <c r="L3594" i="17"/>
  <c r="L3598" i="17"/>
  <c r="L3606" i="17"/>
  <c r="L3646" i="17"/>
  <c r="L3687" i="17"/>
  <c r="L3701" i="17"/>
  <c r="L3726" i="17"/>
  <c r="L3730" i="17"/>
  <c r="L3736" i="17"/>
  <c r="L3746" i="17"/>
  <c r="L3752" i="17"/>
  <c r="L3864" i="17"/>
  <c r="L3884" i="17"/>
  <c r="L3888" i="17"/>
  <c r="L3928" i="17"/>
  <c r="L3932" i="17"/>
  <c r="L3947" i="17"/>
  <c r="L3114" i="17"/>
  <c r="L3118" i="17"/>
  <c r="L3123" i="17"/>
  <c r="L3131" i="17"/>
  <c r="L3142" i="17"/>
  <c r="L3146" i="17"/>
  <c r="L3150" i="17"/>
  <c r="L3164" i="17"/>
  <c r="L3196" i="17"/>
  <c r="F49" i="39" s="1"/>
  <c r="L3200" i="17"/>
  <c r="F46" i="39" s="1"/>
  <c r="L3204" i="17"/>
  <c r="L3212" i="17"/>
  <c r="F57" i="39" s="1"/>
  <c r="L3216" i="17"/>
  <c r="F61" i="39" s="1"/>
  <c r="L3229" i="17"/>
  <c r="L3259" i="17"/>
  <c r="L3262" i="17"/>
  <c r="L3271" i="17"/>
  <c r="L3338" i="17"/>
  <c r="L3342" i="17"/>
  <c r="L3346" i="17"/>
  <c r="L3354" i="17"/>
  <c r="L3358" i="17"/>
  <c r="F25" i="39" s="1"/>
  <c r="L3370" i="17"/>
  <c r="F41" i="39" s="1"/>
  <c r="L3374" i="17"/>
  <c r="F43" i="39" s="1"/>
  <c r="L3392" i="17"/>
  <c r="L3406" i="17"/>
  <c r="L3488" i="17"/>
  <c r="F12" i="42" s="1"/>
  <c r="L3496" i="17"/>
  <c r="L3500" i="17"/>
  <c r="L3504" i="17"/>
  <c r="F20" i="42" s="1"/>
  <c r="L3508" i="17"/>
  <c r="F23" i="42" s="1"/>
  <c r="L3512" i="17"/>
  <c r="F33" i="42" s="1"/>
  <c r="L3516" i="17"/>
  <c r="L3520" i="17"/>
  <c r="L3524" i="17"/>
  <c r="F26" i="42" s="1"/>
  <c r="L3528" i="17"/>
  <c r="F31" i="42" s="1"/>
  <c r="L3559" i="17"/>
  <c r="L3567" i="17"/>
  <c r="L3612" i="17"/>
  <c r="L3623" i="17"/>
  <c r="L3656" i="17"/>
  <c r="L3758" i="17"/>
  <c r="L3762" i="17"/>
  <c r="L3766" i="17"/>
  <c r="L3770" i="17"/>
  <c r="L3755" i="17"/>
  <c r="L3834" i="17"/>
  <c r="L3870" i="17"/>
  <c r="L3874" i="17"/>
  <c r="L3914" i="17"/>
  <c r="L3222" i="17"/>
  <c r="L3239" i="17"/>
  <c r="L3248" i="17"/>
  <c r="L3252" i="17"/>
  <c r="L3256" i="17"/>
  <c r="L3268" i="17"/>
  <c r="L3277" i="17"/>
  <c r="L3399" i="17"/>
  <c r="L3403" i="17"/>
  <c r="L3534" i="17"/>
  <c r="L3538" i="17"/>
  <c r="L3542" i="17"/>
  <c r="L3546" i="17"/>
  <c r="L3573" i="17"/>
  <c r="L3581" i="17"/>
  <c r="L3585" i="17"/>
  <c r="L3589" i="17"/>
  <c r="L3593" i="17"/>
  <c r="L3601" i="17"/>
  <c r="L3605" i="17"/>
  <c r="L3609" i="17"/>
  <c r="L3641" i="17"/>
  <c r="L3645" i="17"/>
  <c r="L3649" i="17"/>
  <c r="L3678" i="17"/>
  <c r="L3682" i="17"/>
  <c r="L3686" i="17"/>
  <c r="L3690" i="17"/>
  <c r="L3700" i="17"/>
  <c r="L3725" i="17"/>
  <c r="L3729" i="17"/>
  <c r="L3733" i="17"/>
  <c r="L3743" i="17"/>
  <c r="L3863" i="17"/>
  <c r="L3883" i="17"/>
  <c r="L3887" i="17"/>
  <c r="L3920" i="17"/>
  <c r="L3931" i="17"/>
  <c r="L3938" i="17"/>
  <c r="L3357" i="17"/>
  <c r="F24" i="39" s="1"/>
  <c r="L3361" i="17"/>
  <c r="F27" i="39" s="1"/>
  <c r="L3369" i="17"/>
  <c r="F40" i="39" s="1"/>
  <c r="L3409" i="17"/>
  <c r="L3471" i="17"/>
  <c r="L3487" i="17"/>
  <c r="F11" i="42" s="1"/>
  <c r="L3491" i="17"/>
  <c r="L3495" i="17"/>
  <c r="L3499" i="17"/>
  <c r="L3503" i="17"/>
  <c r="L3507" i="17"/>
  <c r="F22" i="42" s="1"/>
  <c r="L3511" i="17"/>
  <c r="L3515" i="17"/>
  <c r="L3519" i="17"/>
  <c r="L3523" i="17"/>
  <c r="L3527" i="17"/>
  <c r="F30" i="42" s="1"/>
  <c r="L3531" i="17"/>
  <c r="L3558" i="17"/>
  <c r="L3562" i="17"/>
  <c r="L3566" i="17"/>
  <c r="L3611" i="17"/>
  <c r="L3615" i="17"/>
  <c r="L3622" i="17"/>
  <c r="L3630" i="17"/>
  <c r="L3634" i="17"/>
  <c r="L3651" i="17"/>
  <c r="L3655" i="17"/>
  <c r="L3659" i="17"/>
  <c r="L3706" i="17"/>
  <c r="L3761" i="17"/>
  <c r="L3765" i="17"/>
  <c r="L3769" i="17"/>
  <c r="L3850" i="17"/>
  <c r="L3869" i="17"/>
  <c r="L3873" i="17"/>
  <c r="L3913" i="17"/>
  <c r="L3817" i="17"/>
  <c r="L3221" i="17"/>
  <c r="L3225" i="17"/>
  <c r="L3247" i="17"/>
  <c r="L3255" i="17"/>
  <c r="L3267" i="17"/>
  <c r="L3276" i="17"/>
  <c r="F62" i="39" s="1"/>
  <c r="L3398" i="17"/>
  <c r="L3402" i="17"/>
  <c r="L3479" i="17"/>
  <c r="L3537" i="17"/>
  <c r="L3541" i="17"/>
  <c r="L3545" i="17"/>
  <c r="L3549" i="17"/>
  <c r="L3572" i="17"/>
  <c r="L3576" i="17"/>
  <c r="L3580" i="17"/>
  <c r="L3584" i="17"/>
  <c r="L3588" i="17"/>
  <c r="L3592" i="17"/>
  <c r="L3596" i="17"/>
  <c r="L3600" i="17"/>
  <c r="L3604" i="17"/>
  <c r="L3608" i="17"/>
  <c r="L3644" i="17"/>
  <c r="L3648" i="17"/>
  <c r="L3677" i="17"/>
  <c r="L3681" i="17"/>
  <c r="L3689" i="17"/>
  <c r="L3728" i="17"/>
  <c r="L3732" i="17"/>
  <c r="L3742" i="17"/>
  <c r="L3857" i="17"/>
  <c r="L3882" i="17"/>
  <c r="L3886" i="17"/>
  <c r="L3930" i="17"/>
  <c r="L3934" i="17"/>
  <c r="L3945" i="17"/>
  <c r="L50" i="17"/>
  <c r="L54" i="17"/>
  <c r="L131" i="17"/>
  <c r="L135" i="17"/>
  <c r="L152" i="17"/>
  <c r="L157" i="17"/>
  <c r="L167" i="17"/>
  <c r="L171" i="17"/>
  <c r="L183" i="17"/>
  <c r="L210" i="17"/>
  <c r="L258" i="17"/>
  <c r="L286" i="17"/>
  <c r="L292" i="17"/>
  <c r="L313" i="17"/>
  <c r="L321" i="17"/>
  <c r="L329" i="17"/>
  <c r="L338" i="17"/>
  <c r="L342" i="17"/>
  <c r="L346" i="17"/>
  <c r="L350" i="17"/>
  <c r="L354" i="17"/>
  <c r="E11" i="42" l="1"/>
  <c r="E11" i="41" s="1"/>
  <c r="D11" i="42"/>
  <c r="D11" i="41" s="1"/>
  <c r="C11" i="42"/>
  <c r="C11" i="41" s="1"/>
  <c r="S3487" i="17" s="1"/>
  <c r="D41" i="39"/>
  <c r="C41" i="39"/>
  <c r="E41" i="39"/>
  <c r="E41" i="30" s="1"/>
  <c r="D39" i="39"/>
  <c r="C39" i="39"/>
  <c r="E39" i="39"/>
  <c r="E39" i="30" s="1"/>
  <c r="C55" i="39"/>
  <c r="E55" i="39"/>
  <c r="E55" i="30" s="1"/>
  <c r="D55" i="39"/>
  <c r="D66" i="39"/>
  <c r="C66" i="39"/>
  <c r="E66" i="39"/>
  <c r="E66" i="30" s="1"/>
  <c r="C83" i="39"/>
  <c r="E83" i="39"/>
  <c r="E83" i="30" s="1"/>
  <c r="D83" i="39"/>
  <c r="D78" i="39"/>
  <c r="C78" i="39"/>
  <c r="E78" i="39"/>
  <c r="E78" i="30" s="1"/>
  <c r="E79" i="39"/>
  <c r="E79" i="30" s="1"/>
  <c r="D79" i="39"/>
  <c r="C79" i="39"/>
  <c r="E80" i="39"/>
  <c r="E80" i="30" s="1"/>
  <c r="D80" i="39"/>
  <c r="C80" i="39"/>
  <c r="E81" i="39"/>
  <c r="E81" i="30" s="1"/>
  <c r="D81" i="39"/>
  <c r="C81" i="39"/>
  <c r="C71" i="39"/>
  <c r="D71" i="39"/>
  <c r="E71" i="39"/>
  <c r="E71" i="30" s="1"/>
  <c r="E34" i="42"/>
  <c r="E34" i="41" s="1"/>
  <c r="D34" i="42"/>
  <c r="D34" i="41" s="1"/>
  <c r="C34" i="42"/>
  <c r="C34" i="41" s="1"/>
  <c r="S3517" i="17" s="1"/>
  <c r="C17" i="39"/>
  <c r="E17" i="39"/>
  <c r="E17" i="30" s="1"/>
  <c r="D17" i="39"/>
  <c r="E25" i="42"/>
  <c r="E25" i="41" s="1"/>
  <c r="C25" i="42"/>
  <c r="C25" i="41" s="1"/>
  <c r="S3510" i="17" s="1"/>
  <c r="D25" i="42"/>
  <c r="D25" i="41" s="1"/>
  <c r="F135" i="39"/>
  <c r="F104" i="39"/>
  <c r="C77" i="39"/>
  <c r="E77" i="39"/>
  <c r="E77" i="30" s="1"/>
  <c r="D77" i="39"/>
  <c r="D70" i="39"/>
  <c r="E70" i="39"/>
  <c r="E70" i="30" s="1"/>
  <c r="C70" i="39"/>
  <c r="D26" i="42"/>
  <c r="D26" i="41" s="1"/>
  <c r="C26" i="42"/>
  <c r="C26" i="41" s="1"/>
  <c r="S3524" i="17" s="1"/>
  <c r="E26" i="42"/>
  <c r="E26" i="41" s="1"/>
  <c r="E13" i="42"/>
  <c r="E13" i="41" s="1"/>
  <c r="D13" i="42"/>
  <c r="D13" i="41" s="1"/>
  <c r="C13" i="42"/>
  <c r="C13" i="41" s="1"/>
  <c r="S3489" i="17" s="1"/>
  <c r="F112" i="39"/>
  <c r="F143" i="39"/>
  <c r="D12" i="39"/>
  <c r="C12" i="39"/>
  <c r="E12" i="39"/>
  <c r="E12" i="30" s="1"/>
  <c r="E22" i="42"/>
  <c r="E22" i="41" s="1"/>
  <c r="D22" i="42"/>
  <c r="D22" i="41" s="1"/>
  <c r="C22" i="42"/>
  <c r="C22" i="41" s="1"/>
  <c r="S3507" i="17" s="1"/>
  <c r="C25" i="39"/>
  <c r="D25" i="39"/>
  <c r="E25" i="39"/>
  <c r="E25" i="30" s="1"/>
  <c r="E46" i="39"/>
  <c r="E46" i="30" s="1"/>
  <c r="D46" i="39"/>
  <c r="C46" i="39"/>
  <c r="E30" i="42"/>
  <c r="E30" i="41" s="1"/>
  <c r="C30" i="42"/>
  <c r="C30" i="41" s="1"/>
  <c r="S3527" i="17" s="1"/>
  <c r="D30" i="42"/>
  <c r="D30" i="41" s="1"/>
  <c r="E12" i="42"/>
  <c r="E12" i="41" s="1"/>
  <c r="D12" i="42"/>
  <c r="D12" i="41" s="1"/>
  <c r="C12" i="42"/>
  <c r="C12" i="41" s="1"/>
  <c r="S3488" i="17" s="1"/>
  <c r="D49" i="39"/>
  <c r="E49" i="39"/>
  <c r="E49" i="30" s="1"/>
  <c r="C49" i="39"/>
  <c r="C15" i="39"/>
  <c r="E15" i="39"/>
  <c r="E15" i="30" s="1"/>
  <c r="D15" i="39"/>
  <c r="D21" i="39"/>
  <c r="E21" i="39"/>
  <c r="E21" i="30" s="1"/>
  <c r="C21" i="39"/>
  <c r="C64" i="39"/>
  <c r="E64" i="39"/>
  <c r="E64" i="30" s="1"/>
  <c r="D64" i="39"/>
  <c r="D76" i="39"/>
  <c r="C76" i="39"/>
  <c r="E76" i="39"/>
  <c r="E76" i="30" s="1"/>
  <c r="E62" i="39"/>
  <c r="E62" i="30" s="1"/>
  <c r="C62" i="39"/>
  <c r="D62" i="39"/>
  <c r="C20" i="42"/>
  <c r="C20" i="41" s="1"/>
  <c r="S3504" i="17" s="1"/>
  <c r="E20" i="42"/>
  <c r="E20" i="41" s="1"/>
  <c r="D20" i="42"/>
  <c r="D20" i="41" s="1"/>
  <c r="C57" i="39"/>
  <c r="E57" i="39"/>
  <c r="E57" i="30" s="1"/>
  <c r="D57" i="39"/>
  <c r="D42" i="39"/>
  <c r="C42" i="39"/>
  <c r="E42" i="39"/>
  <c r="E42" i="30" s="1"/>
  <c r="D16" i="42"/>
  <c r="D16" i="41" s="1"/>
  <c r="C16" i="42"/>
  <c r="C16" i="41" s="1"/>
  <c r="S3494" i="17" s="1"/>
  <c r="E16" i="42"/>
  <c r="E16" i="41" s="1"/>
  <c r="E58" i="39"/>
  <c r="E58" i="30" s="1"/>
  <c r="C58" i="39"/>
  <c r="D58" i="39"/>
  <c r="E24" i="42"/>
  <c r="E24" i="41" s="1"/>
  <c r="D24" i="42"/>
  <c r="D24" i="41" s="1"/>
  <c r="C24" i="42"/>
  <c r="C24" i="41" s="1"/>
  <c r="S3509" i="17" s="1"/>
  <c r="C13" i="39"/>
  <c r="D13" i="39"/>
  <c r="E13" i="39"/>
  <c r="E13" i="30" s="1"/>
  <c r="C30" i="39"/>
  <c r="E30" i="39"/>
  <c r="E30" i="30" s="1"/>
  <c r="D30" i="39"/>
  <c r="C19" i="42"/>
  <c r="C19" i="41" s="1"/>
  <c r="S3502" i="17" s="1"/>
  <c r="E19" i="42"/>
  <c r="E19" i="41" s="1"/>
  <c r="D19" i="42"/>
  <c r="D19" i="41" s="1"/>
  <c r="C18" i="39"/>
  <c r="E18" i="39"/>
  <c r="E18" i="30" s="1"/>
  <c r="D18" i="39"/>
  <c r="E72" i="39"/>
  <c r="E72" i="30" s="1"/>
  <c r="C72" i="39"/>
  <c r="D72" i="39"/>
  <c r="D24" i="39"/>
  <c r="C24" i="39"/>
  <c r="E24" i="39"/>
  <c r="E24" i="30" s="1"/>
  <c r="D31" i="42"/>
  <c r="D31" i="41" s="1"/>
  <c r="E31" i="42"/>
  <c r="E31" i="41" s="1"/>
  <c r="C31" i="42"/>
  <c r="C31" i="41" s="1"/>
  <c r="S3528" i="17" s="1"/>
  <c r="E43" i="39"/>
  <c r="E43" i="30" s="1"/>
  <c r="C43" i="39"/>
  <c r="D43" i="39"/>
  <c r="E27" i="42"/>
  <c r="E27" i="41" s="1"/>
  <c r="D27" i="42"/>
  <c r="D27" i="41" s="1"/>
  <c r="C27" i="42"/>
  <c r="C27" i="41" s="1"/>
  <c r="S3525" i="17" s="1"/>
  <c r="C89" i="39"/>
  <c r="D89" i="39"/>
  <c r="E89" i="39"/>
  <c r="E89" i="30" s="1"/>
  <c r="E14" i="39"/>
  <c r="E14" i="30" s="1"/>
  <c r="D14" i="39"/>
  <c r="C14" i="39"/>
  <c r="C65" i="39"/>
  <c r="D65" i="39"/>
  <c r="E65" i="39"/>
  <c r="E65" i="30" s="1"/>
  <c r="D84" i="39"/>
  <c r="E84" i="39"/>
  <c r="E84" i="30" s="1"/>
  <c r="C84" i="39"/>
  <c r="D40" i="39"/>
  <c r="E40" i="39"/>
  <c r="E40" i="30" s="1"/>
  <c r="C40" i="39"/>
  <c r="E33" i="42"/>
  <c r="E33" i="41" s="1"/>
  <c r="D33" i="42"/>
  <c r="D33" i="41" s="1"/>
  <c r="C33" i="42"/>
  <c r="C33" i="41" s="1"/>
  <c r="S3512" i="17" s="1"/>
  <c r="E44" i="39"/>
  <c r="E44" i="30" s="1"/>
  <c r="C44" i="39"/>
  <c r="D44" i="39"/>
  <c r="E27" i="39"/>
  <c r="E27" i="30" s="1"/>
  <c r="D27" i="39"/>
  <c r="C27" i="39"/>
  <c r="D23" i="42"/>
  <c r="D23" i="41" s="1"/>
  <c r="E23" i="42"/>
  <c r="E23" i="41" s="1"/>
  <c r="C23" i="42"/>
  <c r="C23" i="41" s="1"/>
  <c r="S3508" i="17" s="1"/>
  <c r="C61" i="39"/>
  <c r="E61" i="39"/>
  <c r="E61" i="30" s="1"/>
  <c r="D61" i="39"/>
  <c r="C29" i="39"/>
  <c r="E29" i="39"/>
  <c r="E29" i="30" s="1"/>
  <c r="D29" i="39"/>
  <c r="C21" i="42"/>
  <c r="C21" i="41" s="1"/>
  <c r="S3505" i="17" s="1"/>
  <c r="E21" i="42"/>
  <c r="E21" i="41" s="1"/>
  <c r="D21" i="42"/>
  <c r="D21" i="41" s="1"/>
  <c r="C11" i="39"/>
  <c r="E11" i="39"/>
  <c r="E11" i="30" s="1"/>
  <c r="D11" i="39"/>
  <c r="E35" i="42"/>
  <c r="E35" i="41" s="1"/>
  <c r="D35" i="42"/>
  <c r="D35" i="41" s="1"/>
  <c r="C35" i="42"/>
  <c r="C35" i="41" s="1"/>
  <c r="S3522" i="17" s="1"/>
  <c r="E18" i="42"/>
  <c r="E18" i="41" s="1"/>
  <c r="D18" i="42"/>
  <c r="D18" i="41" s="1"/>
  <c r="C18" i="42"/>
  <c r="C18" i="41" s="1"/>
  <c r="S3498" i="17" s="1"/>
  <c r="C68" i="39"/>
  <c r="D68" i="39"/>
  <c r="E68" i="39"/>
  <c r="E68" i="30" s="1"/>
  <c r="C16" i="39"/>
  <c r="D16" i="39"/>
  <c r="E16" i="39"/>
  <c r="E16" i="30" s="1"/>
  <c r="E85" i="39"/>
  <c r="E85" i="30" s="1"/>
  <c r="D85" i="39"/>
  <c r="C85" i="39"/>
  <c r="E86" i="39"/>
  <c r="E86" i="30" s="1"/>
  <c r="D86" i="39"/>
  <c r="C86" i="39"/>
  <c r="D87" i="39"/>
  <c r="E87" i="39"/>
  <c r="E87" i="30" s="1"/>
  <c r="C87" i="39"/>
  <c r="I3" i="17"/>
  <c r="L309" i="17"/>
  <c r="L3251" i="17"/>
  <c r="L3652" i="17"/>
  <c r="L3563" i="17"/>
  <c r="L3302" i="17"/>
  <c r="L3127" i="17"/>
  <c r="L3642" i="17"/>
  <c r="L3578" i="17"/>
  <c r="L3481" i="17"/>
  <c r="L3167" i="17"/>
  <c r="L3669" i="17"/>
  <c r="L3493" i="17"/>
  <c r="F15" i="42" s="1"/>
  <c r="L3384" i="17"/>
  <c r="L3291" i="17"/>
  <c r="L3246" i="17"/>
  <c r="L3845" i="17"/>
  <c r="L3360" i="17"/>
  <c r="F26" i="39" s="1"/>
  <c r="L3308" i="17"/>
  <c r="L3215" i="17"/>
  <c r="F59" i="39" s="1"/>
  <c r="L3037" i="17"/>
  <c r="L2747" i="17"/>
  <c r="L3034" i="17"/>
  <c r="L2752" i="17"/>
  <c r="L3070" i="17"/>
  <c r="L2787" i="17"/>
  <c r="L2408" i="17"/>
  <c r="L2874" i="17"/>
  <c r="L2824" i="17"/>
  <c r="L2753" i="17"/>
  <c r="L3087" i="17"/>
  <c r="L2574" i="17"/>
  <c r="L3053" i="17"/>
  <c r="L2879" i="17"/>
  <c r="L2754" i="17"/>
  <c r="L2710" i="17"/>
  <c r="L3192" i="17"/>
  <c r="L3106" i="17"/>
  <c r="L2897" i="17"/>
  <c r="L2802" i="17"/>
  <c r="L2415" i="17"/>
  <c r="L2147" i="17"/>
  <c r="L2075" i="17"/>
  <c r="L2459" i="17"/>
  <c r="L2000" i="17"/>
  <c r="L1960" i="17"/>
  <c r="L2484" i="17"/>
  <c r="L2217" i="17"/>
  <c r="L2185" i="17"/>
  <c r="L2410" i="17"/>
  <c r="L1934" i="17"/>
  <c r="L1888" i="17"/>
  <c r="L1959" i="17"/>
  <c r="L1881" i="17"/>
  <c r="L1849" i="17"/>
  <c r="L1813" i="17"/>
  <c r="L1606" i="17"/>
  <c r="L1789" i="17"/>
  <c r="L1945" i="17"/>
  <c r="L1756" i="17"/>
  <c r="L1683" i="17"/>
  <c r="L1733" i="17"/>
  <c r="L1597" i="17"/>
  <c r="L921" i="17"/>
  <c r="L1560" i="17"/>
  <c r="L933" i="17"/>
  <c r="L522" i="17"/>
  <c r="L785" i="17"/>
  <c r="L432" i="17"/>
  <c r="L246" i="17"/>
  <c r="L138" i="17"/>
  <c r="L3657" i="17"/>
  <c r="L3363" i="17"/>
  <c r="F32" i="39" s="1"/>
  <c r="L3633" i="17"/>
  <c r="L3296" i="17"/>
  <c r="L2836" i="17"/>
  <c r="L2373" i="17"/>
  <c r="L2607" i="17"/>
  <c r="L2198" i="17"/>
  <c r="L3376" i="17"/>
  <c r="F28" i="39" s="1"/>
  <c r="L3639" i="17"/>
  <c r="L3298" i="17"/>
  <c r="L3665" i="17"/>
  <c r="L3865" i="17"/>
  <c r="L3304" i="17"/>
  <c r="L3198" i="17"/>
  <c r="F48" i="39" s="1"/>
  <c r="L3274" i="17"/>
  <c r="L3077" i="17"/>
  <c r="L3030" i="17"/>
  <c r="L2699" i="17"/>
  <c r="L2648" i="17"/>
  <c r="L3083" i="17"/>
  <c r="L2900" i="17"/>
  <c r="L2718" i="17"/>
  <c r="L3068" i="17"/>
  <c r="L2388" i="17"/>
  <c r="L1999" i="17"/>
  <c r="L2196" i="17"/>
  <c r="L2132" i="17"/>
  <c r="L1956" i="17"/>
  <c r="L2480" i="17"/>
  <c r="L2374" i="17"/>
  <c r="L2413" i="17"/>
  <c r="L2213" i="17"/>
  <c r="L2181" i="17"/>
  <c r="L2077" i="17"/>
  <c r="L2406" i="17"/>
  <c r="L2174" i="17"/>
  <c r="L2066" i="17"/>
  <c r="L1962" i="17"/>
  <c r="L1955" i="17"/>
  <c r="L1742" i="17"/>
  <c r="L1635" i="17"/>
  <c r="L1735" i="17"/>
  <c r="L1632" i="17"/>
  <c r="L1599" i="17"/>
  <c r="L1840" i="17"/>
  <c r="L1973" i="17"/>
  <c r="L1941" i="17"/>
  <c r="L1863" i="17"/>
  <c r="L1823" i="17"/>
  <c r="L1596" i="17"/>
  <c r="L247" i="17"/>
  <c r="L356" i="17"/>
  <c r="L56" i="17"/>
  <c r="L236" i="17"/>
  <c r="L431" i="17"/>
  <c r="L3946" i="17"/>
  <c r="L3691" i="17"/>
  <c r="L2772" i="17"/>
  <c r="L3128" i="17"/>
  <c r="L2742" i="17"/>
  <c r="L2730" i="17"/>
  <c r="L2020" i="17"/>
  <c r="L1887" i="17"/>
  <c r="L3941" i="17"/>
  <c r="L3846" i="17"/>
  <c r="L3550" i="17"/>
  <c r="L3350" i="17"/>
  <c r="F19" i="39" s="1"/>
  <c r="L3242" i="17"/>
  <c r="L3287" i="17"/>
  <c r="L3260" i="17"/>
  <c r="L3137" i="17"/>
  <c r="L2984" i="17"/>
  <c r="L2441" i="17"/>
  <c r="L3035" i="17"/>
  <c r="L3168" i="17"/>
  <c r="L3036" i="17"/>
  <c r="L2785" i="17"/>
  <c r="L3937" i="17"/>
  <c r="L3617" i="17"/>
  <c r="L3353" i="17"/>
  <c r="F22" i="39" s="1"/>
  <c r="L3597" i="17"/>
  <c r="L3635" i="17"/>
  <c r="L3532" i="17"/>
  <c r="F29" i="42" s="1"/>
  <c r="L3383" i="17"/>
  <c r="L3294" i="17"/>
  <c r="L3233" i="17"/>
  <c r="L3697" i="17"/>
  <c r="L3602" i="17"/>
  <c r="L3661" i="17"/>
  <c r="L3485" i="17"/>
  <c r="F10" i="42" s="1"/>
  <c r="L3367" i="17"/>
  <c r="L3688" i="17"/>
  <c r="L3637" i="17"/>
  <c r="L3300" i="17"/>
  <c r="L3194" i="17"/>
  <c r="F47" i="39" s="1"/>
  <c r="L3309" i="17"/>
  <c r="L3207" i="17"/>
  <c r="F53" i="39" s="1"/>
  <c r="L3134" i="17"/>
  <c r="L2868" i="17"/>
  <c r="L3107" i="17"/>
  <c r="L2803" i="17"/>
  <c r="L3094" i="17"/>
  <c r="L2980" i="17"/>
  <c r="L2400" i="17"/>
  <c r="L2866" i="17"/>
  <c r="L2745" i="17"/>
  <c r="L3079" i="17"/>
  <c r="L2896" i="17"/>
  <c r="L3032" i="17"/>
  <c r="L2986" i="17"/>
  <c r="L2542" i="17"/>
  <c r="L2692" i="17"/>
  <c r="L2407" i="17"/>
  <c r="L1992" i="17"/>
  <c r="L1866" i="17"/>
  <c r="L2409" i="17"/>
  <c r="L2177" i="17"/>
  <c r="L2202" i="17"/>
  <c r="L2138" i="17"/>
  <c r="L2062" i="17"/>
  <c r="L1880" i="17"/>
  <c r="L1842" i="17"/>
  <c r="L1776" i="17"/>
  <c r="L1598" i="17"/>
  <c r="L1731" i="17"/>
  <c r="L1969" i="17"/>
  <c r="L1819" i="17"/>
  <c r="L1645" i="17"/>
  <c r="L1757" i="17"/>
  <c r="L1684" i="17"/>
  <c r="L901" i="17"/>
  <c r="L809" i="17"/>
  <c r="L925" i="17"/>
  <c r="L417" i="17"/>
  <c r="L243" i="17"/>
  <c r="L430" i="17"/>
  <c r="L237" i="17"/>
  <c r="L721" i="17"/>
  <c r="L414" i="17"/>
  <c r="L3391" i="17"/>
  <c r="L2792" i="17"/>
  <c r="L2741" i="17"/>
  <c r="L3133" i="17"/>
  <c r="L2403" i="17"/>
  <c r="L1894" i="17"/>
  <c r="L2141" i="17"/>
  <c r="L1626" i="17"/>
  <c r="L1826" i="17"/>
  <c r="L1855" i="17"/>
  <c r="L790" i="17"/>
  <c r="L1001" i="17"/>
  <c r="L998" i="17"/>
  <c r="L3379" i="17"/>
  <c r="F31" i="39" s="1"/>
  <c r="L3627" i="17"/>
  <c r="L3307" i="17"/>
  <c r="L3174" i="17"/>
  <c r="L2731" i="17"/>
  <c r="L3283" i="17"/>
  <c r="L2985" i="17"/>
  <c r="L2726" i="17"/>
  <c r="L2399" i="17"/>
  <c r="L2184" i="17"/>
  <c r="L2401" i="17"/>
  <c r="L2194" i="17"/>
  <c r="L2054" i="17"/>
  <c r="L2022" i="17"/>
  <c r="L1950" i="17"/>
  <c r="L1800" i="17"/>
  <c r="L1987" i="17"/>
  <c r="L1943" i="17"/>
  <c r="L1730" i="17"/>
  <c r="L1685" i="17"/>
  <c r="L1723" i="17"/>
  <c r="L1619" i="17"/>
  <c r="L1798" i="17"/>
  <c r="L1928" i="17"/>
  <c r="L1851" i="17"/>
  <c r="L1574" i="17"/>
  <c r="L1856" i="17"/>
  <c r="L1646" i="17"/>
  <c r="L786" i="17"/>
  <c r="L999" i="17"/>
  <c r="L573" i="17"/>
  <c r="L1045" i="17"/>
  <c r="L911" i="17"/>
  <c r="L433" i="17"/>
  <c r="L296" i="17"/>
  <c r="L235" i="17"/>
  <c r="L787" i="17"/>
  <c r="L229" i="17"/>
  <c r="L136" i="17"/>
  <c r="L3638" i="17"/>
  <c r="L3154" i="17"/>
  <c r="L3473" i="17"/>
  <c r="L3090" i="17"/>
  <c r="L3028" i="17"/>
  <c r="L1862" i="17"/>
  <c r="L1876" i="17"/>
  <c r="L1777" i="17"/>
  <c r="L1620" i="17"/>
  <c r="L234" i="17"/>
  <c r="L3382" i="17"/>
  <c r="L3668" i="17"/>
  <c r="L3492" i="17"/>
  <c r="F14" i="42" s="1"/>
  <c r="L3705" i="17"/>
  <c r="L3381" i="17"/>
  <c r="L3097" i="17"/>
  <c r="L2782" i="17"/>
  <c r="L2863" i="17"/>
  <c r="L2461" i="17"/>
  <c r="L2575" i="17"/>
  <c r="L2152" i="17"/>
  <c r="L3664" i="17"/>
  <c r="L3366" i="17"/>
  <c r="F36" i="39" s="1"/>
  <c r="L3334" i="17"/>
  <c r="F10" i="39" s="1"/>
  <c r="L3282" i="17"/>
  <c r="L3943" i="17"/>
  <c r="L3683" i="17"/>
  <c r="L3590" i="17"/>
  <c r="L3179" i="17"/>
  <c r="L3636" i="17"/>
  <c r="L3355" i="17"/>
  <c r="F23" i="39" s="1"/>
  <c r="L3266" i="17"/>
  <c r="L3670" i="17"/>
  <c r="L3625" i="17"/>
  <c r="L3372" i="17"/>
  <c r="F37" i="39" s="1"/>
  <c r="L3288" i="17"/>
  <c r="L3144" i="17"/>
  <c r="L3297" i="17"/>
  <c r="L3232" i="17"/>
  <c r="L3170" i="17"/>
  <c r="L2778" i="17"/>
  <c r="L2727" i="17"/>
  <c r="L2483" i="17"/>
  <c r="L2717" i="17"/>
  <c r="L3272" i="17"/>
  <c r="L2728" i="17"/>
  <c r="L3191" i="17"/>
  <c r="L2981" i="17"/>
  <c r="L2835" i="17"/>
  <c r="L2729" i="17"/>
  <c r="L3169" i="17"/>
  <c r="L2482" i="17"/>
  <c r="L2372" i="17"/>
  <c r="L2191" i="17"/>
  <c r="L2216" i="17"/>
  <c r="L2080" i="17"/>
  <c r="L1972" i="17"/>
  <c r="L1940" i="17"/>
  <c r="L1854" i="17"/>
  <c r="L2197" i="17"/>
  <c r="L2226" i="17"/>
  <c r="L2190" i="17"/>
  <c r="L1986" i="17"/>
  <c r="L1971" i="17"/>
  <c r="L1939" i="17"/>
  <c r="L1861" i="17"/>
  <c r="L1825" i="17"/>
  <c r="L1758" i="17"/>
  <c r="L1618" i="17"/>
  <c r="L1658" i="17"/>
  <c r="L1818" i="17"/>
  <c r="L1648" i="17"/>
  <c r="L1794" i="17"/>
  <c r="L1957" i="17"/>
  <c r="L1911" i="17"/>
  <c r="L1847" i="17"/>
  <c r="L1633" i="17"/>
  <c r="L1745" i="17"/>
  <c r="L1642" i="17"/>
  <c r="L1572" i="17"/>
  <c r="L565" i="17"/>
  <c r="L252" i="17"/>
  <c r="L220" i="17"/>
  <c r="L3699" i="17"/>
  <c r="L3631" i="17"/>
  <c r="L3568" i="17"/>
  <c r="L3944" i="17"/>
  <c r="L3390" i="17"/>
  <c r="L3305" i="17"/>
  <c r="L2843" i="17"/>
  <c r="L2199" i="17"/>
  <c r="L2405" i="17"/>
  <c r="L1869" i="17"/>
  <c r="L1734" i="17"/>
  <c r="L1744" i="17"/>
  <c r="L1641" i="17"/>
  <c r="L1860" i="17"/>
  <c r="L1650" i="17"/>
  <c r="L165" i="17"/>
  <c r="L572" i="17"/>
  <c r="L3851" i="17"/>
  <c r="L3292" i="17"/>
  <c r="L3301" i="17"/>
  <c r="L3126" i="17"/>
  <c r="L3124" i="17"/>
  <c r="L2738" i="17"/>
  <c r="L2588" i="17"/>
  <c r="L2774" i="17"/>
  <c r="L2195" i="17"/>
  <c r="L3685" i="17"/>
  <c r="L3373" i="17"/>
  <c r="F38" i="39" s="1"/>
  <c r="L3847" i="17"/>
  <c r="L3667" i="17"/>
  <c r="L3626" i="17"/>
  <c r="L3480" i="17"/>
  <c r="L3660" i="17"/>
  <c r="L3472" i="17"/>
  <c r="L3362" i="17"/>
  <c r="F33" i="39" s="1"/>
  <c r="L3322" i="17"/>
  <c r="F88" i="39" s="1"/>
  <c r="L3208" i="17"/>
  <c r="F54" i="39" s="1"/>
  <c r="L3939" i="17"/>
  <c r="L3679" i="17"/>
  <c r="L3175" i="17"/>
  <c r="L3632" i="17"/>
  <c r="L3351" i="17"/>
  <c r="F20" i="39" s="1"/>
  <c r="L3299" i="17"/>
  <c r="L3254" i="17"/>
  <c r="L3666" i="17"/>
  <c r="L3284" i="17"/>
  <c r="L3210" i="17"/>
  <c r="F56" i="39" s="1"/>
  <c r="L3293" i="17"/>
  <c r="L3158" i="17"/>
  <c r="L3089" i="17"/>
  <c r="L3057" i="17"/>
  <c r="L2723" i="17"/>
  <c r="L2899" i="17"/>
  <c r="L3197" i="17"/>
  <c r="F50" i="39" s="1"/>
  <c r="L3115" i="17"/>
  <c r="L3187" i="17"/>
  <c r="L3063" i="17"/>
  <c r="L2977" i="17"/>
  <c r="L3116" i="17"/>
  <c r="L3009" i="17"/>
  <c r="L2719" i="17"/>
  <c r="L2711" i="17"/>
  <c r="L2155" i="17"/>
  <c r="L2393" i="17"/>
  <c r="L2176" i="17"/>
  <c r="L2040" i="17"/>
  <c r="L1936" i="17"/>
  <c r="L1882" i="17"/>
  <c r="L1850" i="17"/>
  <c r="L2386" i="17"/>
  <c r="L2264" i="17"/>
  <c r="L2046" i="17"/>
  <c r="L1792" i="17"/>
  <c r="L1754" i="17"/>
  <c r="L1722" i="17"/>
  <c r="L1654" i="17"/>
  <c r="L1605" i="17"/>
  <c r="L695" i="17"/>
  <c r="L1227" i="17"/>
  <c r="L926" i="17"/>
  <c r="L420" i="17"/>
  <c r="L419" i="17"/>
  <c r="L253" i="17"/>
  <c r="L254" i="17"/>
  <c r="L166" i="17"/>
  <c r="L471" i="17"/>
  <c r="L3290" i="17"/>
  <c r="L3530" i="17"/>
  <c r="F32" i="42" s="1"/>
  <c r="L3152" i="17"/>
  <c r="L2693" i="17"/>
  <c r="L3109" i="17"/>
  <c r="L2795" i="17"/>
  <c r="L2982" i="17"/>
  <c r="L2479" i="17"/>
  <c r="L2188" i="17"/>
  <c r="L2566" i="17"/>
  <c r="L2366" i="17"/>
  <c r="L2205" i="17"/>
  <c r="L1933" i="17"/>
  <c r="L719" i="17"/>
  <c r="L3942" i="17"/>
  <c r="L3286" i="17"/>
  <c r="L3279" i="17"/>
  <c r="L3526" i="17"/>
  <c r="F28" i="42" s="1"/>
  <c r="L2769" i="17"/>
  <c r="L3205" i="17"/>
  <c r="F51" i="39" s="1"/>
  <c r="L2978" i="17"/>
  <c r="L2475" i="17"/>
  <c r="L3949" i="17"/>
  <c r="L3663" i="17"/>
  <c r="L3365" i="17"/>
  <c r="F35" i="39" s="1"/>
  <c r="L3577" i="17"/>
  <c r="L3410" i="17"/>
  <c r="F69" i="39" s="1"/>
  <c r="L3306" i="17"/>
  <c r="L3253" i="17"/>
  <c r="L3171" i="17"/>
  <c r="L3628" i="17"/>
  <c r="L3497" i="17"/>
  <c r="F17" i="42" s="1"/>
  <c r="L3295" i="17"/>
  <c r="L3250" i="17"/>
  <c r="L3662" i="17"/>
  <c r="L3364" i="17"/>
  <c r="F34" i="39" s="1"/>
  <c r="L3273" i="17"/>
  <c r="L3206" i="17"/>
  <c r="F52" i="39" s="1"/>
  <c r="L3289" i="17"/>
  <c r="L3219" i="17"/>
  <c r="F60" i="39" s="1"/>
  <c r="L3153" i="17"/>
  <c r="L3010" i="17"/>
  <c r="L2771" i="17"/>
  <c r="L2712" i="17"/>
  <c r="L3108" i="17"/>
  <c r="L2895" i="17"/>
  <c r="L3243" i="17"/>
  <c r="L3151" i="17"/>
  <c r="L3111" i="17"/>
  <c r="L2878" i="17"/>
  <c r="L2674" i="17"/>
  <c r="L3176" i="17"/>
  <c r="L2773" i="17"/>
  <c r="L2721" i="17"/>
  <c r="L2567" i="17"/>
  <c r="L3076" i="17"/>
  <c r="L2901" i="17"/>
  <c r="L2474" i="17"/>
  <c r="L2219" i="17"/>
  <c r="L2151" i="17"/>
  <c r="L2043" i="17"/>
  <c r="L2389" i="17"/>
  <c r="L2172" i="17"/>
  <c r="L2140" i="17"/>
  <c r="L1846" i="17"/>
  <c r="L2157" i="17"/>
  <c r="L2085" i="17"/>
  <c r="L2182" i="17"/>
  <c r="L1970" i="17"/>
  <c r="L1963" i="17"/>
  <c r="L1817" i="17"/>
  <c r="L1643" i="17"/>
  <c r="L1921" i="17"/>
  <c r="L2053" i="17"/>
  <c r="L1728" i="17"/>
  <c r="L1841" i="17"/>
  <c r="L1737" i="17"/>
  <c r="L910" i="17"/>
  <c r="L416" i="17"/>
  <c r="L223" i="17"/>
  <c r="L792" i="17"/>
  <c r="L789" i="17"/>
  <c r="L377" i="17"/>
  <c r="L308" i="17"/>
  <c r="L376" i="17"/>
  <c r="D6" i="21"/>
  <c r="F111" i="39" l="1"/>
  <c r="F142" i="39"/>
  <c r="F154" i="39"/>
  <c r="F123" i="39"/>
  <c r="D33" i="39"/>
  <c r="C33" i="39"/>
  <c r="E33" i="39"/>
  <c r="E33" i="30" s="1"/>
  <c r="F99" i="39"/>
  <c r="F130" i="39"/>
  <c r="F146" i="39"/>
  <c r="F115" i="39"/>
  <c r="D35" i="39"/>
  <c r="E35" i="39"/>
  <c r="E35" i="30" s="1"/>
  <c r="C35" i="39"/>
  <c r="F113" i="39"/>
  <c r="F144" i="39"/>
  <c r="F132" i="39"/>
  <c r="F101" i="39"/>
  <c r="C19" i="39"/>
  <c r="E19" i="39"/>
  <c r="E19" i="30" s="1"/>
  <c r="D19" i="39"/>
  <c r="F114" i="39"/>
  <c r="F145" i="39"/>
  <c r="E15" i="42"/>
  <c r="E15" i="41" s="1"/>
  <c r="D15" i="42"/>
  <c r="D15" i="41" s="1"/>
  <c r="C15" i="42"/>
  <c r="C15" i="41" s="1"/>
  <c r="S3493" i="17" s="1"/>
  <c r="F105" i="39"/>
  <c r="F136" i="39"/>
  <c r="D54" i="39"/>
  <c r="C54" i="39"/>
  <c r="E54" i="39"/>
  <c r="E54" i="30" s="1"/>
  <c r="F148" i="39"/>
  <c r="F117" i="39"/>
  <c r="F140" i="39"/>
  <c r="F109" i="39"/>
  <c r="D10" i="39"/>
  <c r="D10" i="30" s="1"/>
  <c r="C10" i="39"/>
  <c r="C10" i="30" s="1"/>
  <c r="E10" i="39"/>
  <c r="E10" i="30" s="1"/>
  <c r="F120" i="39"/>
  <c r="F151" i="39"/>
  <c r="C47" i="39"/>
  <c r="D47" i="39"/>
  <c r="E47" i="39"/>
  <c r="E47" i="30" s="1"/>
  <c r="E29" i="42"/>
  <c r="E29" i="41" s="1"/>
  <c r="D29" i="42"/>
  <c r="D29" i="41" s="1"/>
  <c r="C29" i="42"/>
  <c r="C29" i="41" s="1"/>
  <c r="S3532" i="17" s="1"/>
  <c r="E56" i="39"/>
  <c r="E56" i="30" s="1"/>
  <c r="D56" i="39"/>
  <c r="C56" i="39"/>
  <c r="E143" i="39"/>
  <c r="E143" i="30" s="1"/>
  <c r="C143" i="39"/>
  <c r="D143" i="39"/>
  <c r="C17" i="42"/>
  <c r="C17" i="41" s="1"/>
  <c r="S3497" i="17" s="1"/>
  <c r="E17" i="42"/>
  <c r="E17" i="41" s="1"/>
  <c r="D17" i="42"/>
  <c r="D17" i="41" s="1"/>
  <c r="D53" i="39"/>
  <c r="C53" i="39"/>
  <c r="E53" i="39"/>
  <c r="E53" i="30" s="1"/>
  <c r="F121" i="39"/>
  <c r="F152" i="39"/>
  <c r="C32" i="39"/>
  <c r="D32" i="39"/>
  <c r="E32" i="39"/>
  <c r="E32" i="30" s="1"/>
  <c r="F122" i="39"/>
  <c r="F153" i="39"/>
  <c r="C60" i="39"/>
  <c r="D60" i="39"/>
  <c r="E60" i="39"/>
  <c r="E60" i="30" s="1"/>
  <c r="F118" i="39"/>
  <c r="F149" i="39"/>
  <c r="F106" i="39"/>
  <c r="F137" i="39"/>
  <c r="E50" i="39"/>
  <c r="E50" i="30" s="1"/>
  <c r="D50" i="39"/>
  <c r="C50" i="39"/>
  <c r="F150" i="39"/>
  <c r="F119" i="39"/>
  <c r="C20" i="39"/>
  <c r="D20" i="39"/>
  <c r="E20" i="39"/>
  <c r="E20" i="30" s="1"/>
  <c r="D88" i="39"/>
  <c r="E88" i="39"/>
  <c r="E88" i="30" s="1"/>
  <c r="C88" i="39"/>
  <c r="F116" i="39"/>
  <c r="F147" i="39"/>
  <c r="C37" i="39"/>
  <c r="E37" i="39"/>
  <c r="E37" i="30" s="1"/>
  <c r="D37" i="39"/>
  <c r="D36" i="39"/>
  <c r="C36" i="39"/>
  <c r="E36" i="39"/>
  <c r="E36" i="30" s="1"/>
  <c r="F134" i="39"/>
  <c r="F103" i="39"/>
  <c r="D69" i="39"/>
  <c r="C69" i="39"/>
  <c r="E69" i="39"/>
  <c r="E69" i="30" s="1"/>
  <c r="E31" i="39"/>
  <c r="E31" i="30" s="1"/>
  <c r="D31" i="39"/>
  <c r="C31" i="39"/>
  <c r="F138" i="39"/>
  <c r="F107" i="39"/>
  <c r="E52" i="39"/>
  <c r="E52" i="30" s="1"/>
  <c r="C52" i="39"/>
  <c r="D52" i="39"/>
  <c r="C51" i="39"/>
  <c r="D51" i="39"/>
  <c r="E51" i="39"/>
  <c r="E51" i="30" s="1"/>
  <c r="C32" i="42"/>
  <c r="C32" i="41" s="1"/>
  <c r="S3530" i="17" s="1"/>
  <c r="E32" i="42"/>
  <c r="E32" i="41" s="1"/>
  <c r="D32" i="42"/>
  <c r="D32" i="41" s="1"/>
  <c r="F133" i="39"/>
  <c r="F102" i="39"/>
  <c r="E38" i="39"/>
  <c r="E38" i="30" s="1"/>
  <c r="D38" i="39"/>
  <c r="C38" i="39"/>
  <c r="F131" i="39"/>
  <c r="F100" i="39"/>
  <c r="D22" i="39"/>
  <c r="E22" i="39"/>
  <c r="E22" i="30" s="1"/>
  <c r="C22" i="39"/>
  <c r="C48" i="39"/>
  <c r="E48" i="39"/>
  <c r="E48" i="30" s="1"/>
  <c r="D48" i="39"/>
  <c r="C28" i="39"/>
  <c r="D28" i="39"/>
  <c r="E28" i="39"/>
  <c r="E28" i="30" s="1"/>
  <c r="E59" i="39"/>
  <c r="E59" i="30" s="1"/>
  <c r="D59" i="39"/>
  <c r="C59" i="39"/>
  <c r="D112" i="39"/>
  <c r="E112" i="39"/>
  <c r="E112" i="30" s="1"/>
  <c r="C112" i="39"/>
  <c r="E104" i="39"/>
  <c r="E104" i="30" s="1"/>
  <c r="C104" i="39"/>
  <c r="D104" i="39"/>
  <c r="C34" i="39"/>
  <c r="E34" i="39"/>
  <c r="E34" i="30" s="1"/>
  <c r="D34" i="39"/>
  <c r="E28" i="42"/>
  <c r="E28" i="41" s="1"/>
  <c r="D28" i="42"/>
  <c r="D28" i="41" s="1"/>
  <c r="C28" i="42"/>
  <c r="C28" i="41" s="1"/>
  <c r="S3526" i="17" s="1"/>
  <c r="F139" i="39"/>
  <c r="F108" i="39"/>
  <c r="C23" i="39"/>
  <c r="E23" i="39"/>
  <c r="E23" i="30" s="1"/>
  <c r="D23" i="39"/>
  <c r="F129" i="39"/>
  <c r="F98" i="39"/>
  <c r="C14" i="42"/>
  <c r="C14" i="41" s="1"/>
  <c r="S3492" i="17" s="1"/>
  <c r="D14" i="42"/>
  <c r="D14" i="41" s="1"/>
  <c r="E14" i="42"/>
  <c r="E14" i="41" s="1"/>
  <c r="F155" i="39"/>
  <c r="F124" i="39"/>
  <c r="E10" i="42"/>
  <c r="E10" i="41" s="1"/>
  <c r="D10" i="42"/>
  <c r="D10" i="41" s="1"/>
  <c r="C10" i="42"/>
  <c r="C10" i="41" s="1"/>
  <c r="S3485" i="17" s="1"/>
  <c r="E26" i="39"/>
  <c r="E26" i="30" s="1"/>
  <c r="D26" i="39"/>
  <c r="C26" i="39"/>
  <c r="F141" i="39"/>
  <c r="F110" i="39"/>
  <c r="E135" i="39"/>
  <c r="E135" i="30" s="1"/>
  <c r="C135" i="39"/>
  <c r="D135" i="39"/>
  <c r="Q1728" i="17"/>
  <c r="Q1850" i="17"/>
  <c r="Q3472" i="17"/>
  <c r="Q1869" i="17"/>
  <c r="Q1939" i="17"/>
  <c r="Q308" i="17"/>
  <c r="Q3497" i="17"/>
  <c r="Q471" i="17"/>
  <c r="Q695" i="17"/>
  <c r="Q2977" i="17"/>
  <c r="Q3057" i="17"/>
  <c r="Q1861" i="17"/>
  <c r="Q3154" i="17"/>
  <c r="Q787" i="17"/>
  <c r="Q786" i="17"/>
  <c r="Q1723" i="17"/>
  <c r="Q925" i="17"/>
  <c r="Q1757" i="17"/>
  <c r="Q1731" i="17"/>
  <c r="Q2066" i="17"/>
  <c r="Q1560" i="17"/>
  <c r="Q1606" i="17"/>
  <c r="Q3493" i="17"/>
  <c r="Q2982" i="17"/>
  <c r="Q1860" i="17"/>
  <c r="Q1643" i="17"/>
  <c r="Q419" i="17"/>
  <c r="Q1650" i="17"/>
  <c r="Q1957" i="17"/>
  <c r="Q1862" i="17"/>
  <c r="Q1851" i="17"/>
  <c r="Q2054" i="17"/>
  <c r="Q1855" i="17"/>
  <c r="Q1880" i="17"/>
  <c r="Q56" i="17"/>
  <c r="Q1635" i="17"/>
  <c r="Q2900" i="17"/>
  <c r="Q432" i="17"/>
  <c r="Q2771" i="17"/>
  <c r="Q1618" i="17"/>
  <c r="Q1620" i="17"/>
  <c r="Q1045" i="17"/>
  <c r="Q1646" i="17"/>
  <c r="Q998" i="17"/>
  <c r="Q1826" i="17"/>
  <c r="Q430" i="17"/>
  <c r="Q809" i="17"/>
  <c r="Q1645" i="17"/>
  <c r="Q1598" i="17"/>
  <c r="Q2062" i="17"/>
  <c r="Q2896" i="17"/>
  <c r="Q3383" i="17"/>
  <c r="Q2984" i="17"/>
  <c r="Q1863" i="17"/>
  <c r="Q1599" i="17"/>
  <c r="Q1742" i="17"/>
  <c r="Q1756" i="17"/>
  <c r="Q3642" i="17"/>
  <c r="Q3152" i="17"/>
  <c r="Q719" i="17"/>
  <c r="Q1641" i="17"/>
  <c r="Q1572" i="17"/>
  <c r="Q1648" i="17"/>
  <c r="Q2981" i="17"/>
  <c r="Q296" i="17"/>
  <c r="Q1950" i="17"/>
  <c r="Q2985" i="17"/>
  <c r="Q1866" i="17"/>
  <c r="Q2980" i="17"/>
  <c r="Q1632" i="17"/>
  <c r="Q1945" i="17"/>
  <c r="Q2897" i="17"/>
  <c r="Q3949" i="17"/>
  <c r="Q1605" i="17"/>
  <c r="Q2895" i="17"/>
  <c r="Q926" i="17"/>
  <c r="Q2046" i="17"/>
  <c r="Q2899" i="17"/>
  <c r="Q2774" i="17"/>
  <c r="Q1758" i="17"/>
  <c r="Q1856" i="17"/>
  <c r="Q1730" i="17"/>
  <c r="Q1001" i="17"/>
  <c r="Q1626" i="17"/>
  <c r="Q414" i="17"/>
  <c r="Q1819" i="17"/>
  <c r="Q431" i="17"/>
  <c r="Q1597" i="17"/>
  <c r="Q1849" i="17"/>
  <c r="Q1817" i="17"/>
  <c r="Q420" i="17"/>
  <c r="Q1633" i="17"/>
  <c r="Q3492" i="17"/>
  <c r="Q1846" i="17"/>
  <c r="Q2043" i="17"/>
  <c r="Q2773" i="17"/>
  <c r="Q3153" i="17"/>
  <c r="Q1744" i="17"/>
  <c r="Q1642" i="17"/>
  <c r="Q1818" i="17"/>
  <c r="Q3381" i="17"/>
  <c r="Q3473" i="17"/>
  <c r="Q433" i="17"/>
  <c r="Q1574" i="17"/>
  <c r="Q1943" i="17"/>
  <c r="Q721" i="17"/>
  <c r="Q417" i="17"/>
  <c r="Q3485" i="17"/>
  <c r="Q1596" i="17"/>
  <c r="Q1735" i="17"/>
  <c r="Q1960" i="17"/>
  <c r="Q3384" i="17"/>
  <c r="Q309" i="17"/>
  <c r="Q416" i="17"/>
  <c r="Q166" i="17"/>
  <c r="Q2053" i="17"/>
  <c r="Q2901" i="17"/>
  <c r="Q2978" i="17"/>
  <c r="Q1227" i="17"/>
  <c r="Q165" i="17"/>
  <c r="Q3382" i="17"/>
  <c r="Q1876" i="17"/>
  <c r="Q999" i="17"/>
  <c r="Q1619" i="17"/>
  <c r="Q790" i="17"/>
  <c r="Q2986" i="17"/>
  <c r="Q3300" i="17"/>
  <c r="Q2772" i="17"/>
  <c r="Q1962" i="17"/>
  <c r="Q1733" i="17"/>
  <c r="D98" i="39" l="1"/>
  <c r="E98" i="39"/>
  <c r="E98" i="30" s="1"/>
  <c r="C98" i="39"/>
  <c r="C98" i="30" s="1"/>
  <c r="Q3282" i="17" s="1"/>
  <c r="C150" i="39"/>
  <c r="C150" i="30" s="1"/>
  <c r="Q3169" i="17" s="1"/>
  <c r="E150" i="39"/>
  <c r="E150" i="30" s="1"/>
  <c r="D150" i="39"/>
  <c r="D150" i="30" s="1"/>
  <c r="D136" i="39"/>
  <c r="D136" i="30" s="1"/>
  <c r="E136" i="39"/>
  <c r="E136" i="30" s="1"/>
  <c r="C136" i="39"/>
  <c r="E116" i="39"/>
  <c r="E116" i="30" s="1"/>
  <c r="C116" i="39"/>
  <c r="C116" i="30" s="1"/>
  <c r="Q3305" i="17" s="1"/>
  <c r="D116" i="39"/>
  <c r="D116" i="30" s="1"/>
  <c r="C137" i="39"/>
  <c r="C137" i="30" s="1"/>
  <c r="D137" i="39"/>
  <c r="E137" i="39"/>
  <c r="E137" i="30" s="1"/>
  <c r="D152" i="39"/>
  <c r="D152" i="30" s="1"/>
  <c r="E152" i="39"/>
  <c r="E152" i="30" s="1"/>
  <c r="C152" i="39"/>
  <c r="C152" i="30" s="1"/>
  <c r="D101" i="39"/>
  <c r="D101" i="30" s="1"/>
  <c r="C101" i="39"/>
  <c r="E101" i="39"/>
  <c r="E101" i="30" s="1"/>
  <c r="C110" i="39"/>
  <c r="C110" i="30" s="1"/>
  <c r="Q3302" i="17" s="1"/>
  <c r="E110" i="39"/>
  <c r="E110" i="30" s="1"/>
  <c r="D110" i="39"/>
  <c r="D110" i="30" s="1"/>
  <c r="E108" i="39"/>
  <c r="E108" i="30" s="1"/>
  <c r="D108" i="39"/>
  <c r="C108" i="39"/>
  <c r="C107" i="39"/>
  <c r="D107" i="39"/>
  <c r="D107" i="30" s="1"/>
  <c r="E107" i="39"/>
  <c r="E107" i="30" s="1"/>
  <c r="E119" i="39"/>
  <c r="E119" i="30" s="1"/>
  <c r="C119" i="39"/>
  <c r="D119" i="39"/>
  <c r="D119" i="30" s="1"/>
  <c r="D106" i="39"/>
  <c r="C106" i="39"/>
  <c r="C106" i="30" s="1"/>
  <c r="Q3286" i="17" s="1"/>
  <c r="E106" i="39"/>
  <c r="E106" i="30" s="1"/>
  <c r="C153" i="39"/>
  <c r="C153" i="30" s="1"/>
  <c r="Q3174" i="17" s="1"/>
  <c r="D153" i="39"/>
  <c r="E153" i="39"/>
  <c r="E153" i="30" s="1"/>
  <c r="E121" i="39"/>
  <c r="E121" i="30" s="1"/>
  <c r="D121" i="39"/>
  <c r="D121" i="30" s="1"/>
  <c r="C121" i="39"/>
  <c r="C121" i="30" s="1"/>
  <c r="D109" i="39"/>
  <c r="D109" i="30" s="1"/>
  <c r="C109" i="39"/>
  <c r="C109" i="30" s="1"/>
  <c r="Q3288" i="17" s="1"/>
  <c r="E109" i="39"/>
  <c r="E109" i="30" s="1"/>
  <c r="E145" i="39"/>
  <c r="E145" i="30" s="1"/>
  <c r="D145" i="39"/>
  <c r="D145" i="30" s="1"/>
  <c r="C145" i="39"/>
  <c r="C145" i="30" s="1"/>
  <c r="D132" i="39"/>
  <c r="D132" i="30" s="1"/>
  <c r="E132" i="39"/>
  <c r="E132" i="30" s="1"/>
  <c r="C132" i="39"/>
  <c r="C115" i="39"/>
  <c r="C115" i="30" s="1"/>
  <c r="Q3291" i="17" s="1"/>
  <c r="D115" i="39"/>
  <c r="D115" i="30" s="1"/>
  <c r="E115" i="39"/>
  <c r="E115" i="30" s="1"/>
  <c r="E151" i="39"/>
  <c r="E151" i="30" s="1"/>
  <c r="D151" i="39"/>
  <c r="C151" i="39"/>
  <c r="C151" i="30" s="1"/>
  <c r="C139" i="39"/>
  <c r="C139" i="30" s="1"/>
  <c r="Q2390" i="17" s="1"/>
  <c r="E139" i="39"/>
  <c r="E139" i="30" s="1"/>
  <c r="D139" i="39"/>
  <c r="D139" i="30" s="1"/>
  <c r="C149" i="39"/>
  <c r="C149" i="30" s="1"/>
  <c r="D149" i="39"/>
  <c r="E149" i="39"/>
  <c r="E149" i="30" s="1"/>
  <c r="E144" i="39"/>
  <c r="E144" i="30" s="1"/>
  <c r="C144" i="39"/>
  <c r="C144" i="30" s="1"/>
  <c r="D144" i="39"/>
  <c r="D144" i="30" s="1"/>
  <c r="E102" i="39"/>
  <c r="E102" i="30" s="1"/>
  <c r="C102" i="39"/>
  <c r="D102" i="39"/>
  <c r="D102" i="30" s="1"/>
  <c r="C122" i="39"/>
  <c r="D122" i="39"/>
  <c r="D122" i="30" s="1"/>
  <c r="E122" i="39"/>
  <c r="E122" i="30" s="1"/>
  <c r="E114" i="39"/>
  <c r="E114" i="30" s="1"/>
  <c r="D114" i="39"/>
  <c r="C114" i="39"/>
  <c r="E123" i="39"/>
  <c r="E123" i="30" s="1"/>
  <c r="C123" i="39"/>
  <c r="C123" i="30" s="1"/>
  <c r="Q3695" i="17" s="1"/>
  <c r="D123" i="39"/>
  <c r="D123" i="30" s="1"/>
  <c r="E124" i="39"/>
  <c r="E124" i="30" s="1"/>
  <c r="D124" i="39"/>
  <c r="C124" i="39"/>
  <c r="C124" i="30" s="1"/>
  <c r="Q3309" i="17" s="1"/>
  <c r="E100" i="39"/>
  <c r="E100" i="30" s="1"/>
  <c r="C100" i="39"/>
  <c r="C100" i="30" s="1"/>
  <c r="Q3283" i="17" s="1"/>
  <c r="D100" i="39"/>
  <c r="D100" i="30" s="1"/>
  <c r="E103" i="39"/>
  <c r="E103" i="30" s="1"/>
  <c r="D103" i="39"/>
  <c r="C103" i="39"/>
  <c r="E120" i="39"/>
  <c r="E120" i="30" s="1"/>
  <c r="D120" i="39"/>
  <c r="D120" i="30" s="1"/>
  <c r="C120" i="39"/>
  <c r="C120" i="30" s="1"/>
  <c r="Q3307" i="17" s="1"/>
  <c r="E113" i="39"/>
  <c r="E113" i="30" s="1"/>
  <c r="C113" i="39"/>
  <c r="D113" i="39"/>
  <c r="D113" i="30" s="1"/>
  <c r="E130" i="39"/>
  <c r="E130" i="30" s="1"/>
  <c r="C130" i="39"/>
  <c r="C130" i="30" s="1"/>
  <c r="D130" i="39"/>
  <c r="D130" i="30" s="1"/>
  <c r="D155" i="39"/>
  <c r="D155" i="30" s="1"/>
  <c r="E155" i="39"/>
  <c r="E155" i="30" s="1"/>
  <c r="C155" i="39"/>
  <c r="C155" i="30" s="1"/>
  <c r="Q3534" i="17" s="1"/>
  <c r="D142" i="39"/>
  <c r="D142" i="30" s="1"/>
  <c r="C142" i="39"/>
  <c r="C142" i="30" s="1"/>
  <c r="E142" i="39"/>
  <c r="E142" i="30" s="1"/>
  <c r="C141" i="39"/>
  <c r="C141" i="30" s="1"/>
  <c r="E141" i="39"/>
  <c r="E141" i="30" s="1"/>
  <c r="D141" i="39"/>
  <c r="D141" i="30" s="1"/>
  <c r="E138" i="39"/>
  <c r="E138" i="30" s="1"/>
  <c r="D138" i="39"/>
  <c r="D138" i="30" s="1"/>
  <c r="C138" i="39"/>
  <c r="C138" i="30" s="1"/>
  <c r="D140" i="39"/>
  <c r="D140" i="30" s="1"/>
  <c r="E140" i="39"/>
  <c r="E140" i="30" s="1"/>
  <c r="C140" i="39"/>
  <c r="C140" i="30" s="1"/>
  <c r="E146" i="39"/>
  <c r="E146" i="30" s="1"/>
  <c r="D146" i="39"/>
  <c r="D146" i="30" s="1"/>
  <c r="C146" i="39"/>
  <c r="C146" i="30" s="1"/>
  <c r="Q3190" i="17" s="1"/>
  <c r="E129" i="39"/>
  <c r="E129" i="30" s="1"/>
  <c r="D129" i="39"/>
  <c r="C129" i="39"/>
  <c r="C129" i="30" s="1"/>
  <c r="Q2370" i="17" s="1"/>
  <c r="D133" i="39"/>
  <c r="D133" i="30" s="1"/>
  <c r="C133" i="39"/>
  <c r="C133" i="30" s="1"/>
  <c r="Q3076" i="17" s="1"/>
  <c r="E133" i="39"/>
  <c r="E133" i="30" s="1"/>
  <c r="E118" i="39"/>
  <c r="E118" i="30" s="1"/>
  <c r="D118" i="39"/>
  <c r="C118" i="39"/>
  <c r="C118" i="30" s="1"/>
  <c r="Q3306" i="17" s="1"/>
  <c r="E117" i="39"/>
  <c r="E117" i="30" s="1"/>
  <c r="D117" i="39"/>
  <c r="D117" i="30" s="1"/>
  <c r="C117" i="39"/>
  <c r="C117" i="30" s="1"/>
  <c r="Q3292" i="17" s="1"/>
  <c r="D105" i="39"/>
  <c r="D105" i="30" s="1"/>
  <c r="C105" i="39"/>
  <c r="C105" i="30" s="1"/>
  <c r="Q3299" i="17" s="1"/>
  <c r="E105" i="39"/>
  <c r="E105" i="30" s="1"/>
  <c r="C154" i="39"/>
  <c r="C154" i="30" s="1"/>
  <c r="Q3175" i="17" s="1"/>
  <c r="E154" i="39"/>
  <c r="E154" i="30" s="1"/>
  <c r="D154" i="39"/>
  <c r="D154" i="30" s="1"/>
  <c r="C131" i="39"/>
  <c r="C131" i="30" s="1"/>
  <c r="E131" i="39"/>
  <c r="E131" i="30" s="1"/>
  <c r="D131" i="39"/>
  <c r="D131" i="30" s="1"/>
  <c r="C134" i="39"/>
  <c r="C134" i="30" s="1"/>
  <c r="E134" i="39"/>
  <c r="E134" i="30" s="1"/>
  <c r="D134" i="39"/>
  <c r="D134" i="30" s="1"/>
  <c r="E148" i="39"/>
  <c r="E148" i="30" s="1"/>
  <c r="D148" i="39"/>
  <c r="D148" i="30" s="1"/>
  <c r="C148" i="39"/>
  <c r="C148" i="30" s="1"/>
  <c r="Q3167" i="17" s="1"/>
  <c r="C99" i="39"/>
  <c r="C99" i="30" s="1"/>
  <c r="Q3296" i="17" s="1"/>
  <c r="E99" i="39"/>
  <c r="E99" i="30" s="1"/>
  <c r="D99" i="39"/>
  <c r="D99" i="30" s="1"/>
  <c r="E147" i="39"/>
  <c r="E147" i="30" s="1"/>
  <c r="D147" i="39"/>
  <c r="C147" i="39"/>
  <c r="C147" i="30" s="1"/>
  <c r="E111" i="39"/>
  <c r="E111" i="30" s="1"/>
  <c r="D111" i="39"/>
  <c r="D111" i="30" s="1"/>
  <c r="C111" i="39"/>
  <c r="C111" i="30" s="1"/>
  <c r="Q3129" i="17" s="1"/>
  <c r="D13" i="30"/>
  <c r="C13" i="30"/>
  <c r="D18" i="30"/>
  <c r="C18" i="30"/>
  <c r="Q3348" i="17" s="1"/>
  <c r="D28" i="30"/>
  <c r="C28" i="30"/>
  <c r="D37" i="30"/>
  <c r="C37" i="30"/>
  <c r="D92" i="30"/>
  <c r="C92" i="30"/>
  <c r="Q2214" i="17"/>
  <c r="Q1747" i="17"/>
  <c r="D126" i="30"/>
  <c r="C126" i="30"/>
  <c r="Q1955" i="17"/>
  <c r="D19" i="30"/>
  <c r="C19" i="30"/>
  <c r="D78" i="30"/>
  <c r="C78" i="30"/>
  <c r="Q1956" i="17"/>
  <c r="Q1737" i="17"/>
  <c r="Q2052" i="17"/>
  <c r="D50" i="30"/>
  <c r="C50" i="30"/>
  <c r="Q3197" i="17" s="1"/>
  <c r="Q2227" i="17"/>
  <c r="D80" i="30"/>
  <c r="C80" i="30"/>
  <c r="Q3064" i="17" s="1"/>
  <c r="D56" i="30"/>
  <c r="C56" i="30"/>
  <c r="Q378" i="17"/>
  <c r="Q1812" i="17"/>
  <c r="D22" i="30"/>
  <c r="C22" i="30"/>
  <c r="D23" i="30"/>
  <c r="C23" i="30"/>
  <c r="D127" i="30"/>
  <c r="C127" i="30"/>
  <c r="D32" i="30"/>
  <c r="C32" i="30"/>
  <c r="D64" i="30"/>
  <c r="C64" i="30"/>
  <c r="Q2504" i="17" s="1"/>
  <c r="D42" i="30"/>
  <c r="C42" i="30"/>
  <c r="Q3371" i="17" s="1"/>
  <c r="D97" i="30"/>
  <c r="C97" i="30"/>
  <c r="Q3319" i="17" s="1"/>
  <c r="Q2223" i="17"/>
  <c r="D68" i="30"/>
  <c r="C68" i="30"/>
  <c r="Q3408" i="17" s="1"/>
  <c r="D135" i="30"/>
  <c r="C135" i="30"/>
  <c r="D24" i="30"/>
  <c r="C24" i="30"/>
  <c r="Q3357" i="17" s="1"/>
  <c r="D89" i="30"/>
  <c r="C89" i="30"/>
  <c r="Q3323" i="17" s="1"/>
  <c r="Q2219" i="17"/>
  <c r="Q1751" i="17"/>
  <c r="D55" i="30"/>
  <c r="C55" i="30"/>
  <c r="Q3209" i="17" s="1"/>
  <c r="D114" i="30"/>
  <c r="C114" i="30"/>
  <c r="Q3304" i="17" s="1"/>
  <c r="Q1822" i="17"/>
  <c r="D21" i="30"/>
  <c r="C21" i="30"/>
  <c r="Q3352" i="17" s="1"/>
  <c r="D85" i="30"/>
  <c r="C85" i="30"/>
  <c r="Q3327" i="17" s="1"/>
  <c r="Q1727" i="17"/>
  <c r="D61" i="30"/>
  <c r="C61" i="30"/>
  <c r="Q3923" i="17"/>
  <c r="Q1732" i="17"/>
  <c r="D108" i="30"/>
  <c r="C108" i="30"/>
  <c r="Q3301" i="17" s="1"/>
  <c r="D54" i="30"/>
  <c r="C54" i="30"/>
  <c r="D77" i="30"/>
  <c r="C77" i="30"/>
  <c r="Q2428" i="17" s="1"/>
  <c r="D14" i="30"/>
  <c r="C14" i="30"/>
  <c r="D69" i="30"/>
  <c r="C69" i="30"/>
  <c r="D84" i="30"/>
  <c r="C84" i="30"/>
  <c r="Q3326" i="17" s="1"/>
  <c r="D47" i="30"/>
  <c r="C47" i="30"/>
  <c r="Q3194" i="17" s="1"/>
  <c r="Q1909" i="17"/>
  <c r="Q1881" i="17"/>
  <c r="Q1936" i="17"/>
  <c r="D73" i="30"/>
  <c r="C73" i="30"/>
  <c r="D29" i="30"/>
  <c r="C29" i="30"/>
  <c r="Q3377" i="17" s="1"/>
  <c r="Q3465" i="17"/>
  <c r="Q2226" i="17"/>
  <c r="D60" i="30"/>
  <c r="C60" i="30"/>
  <c r="Q2014" i="17"/>
  <c r="Q1741" i="17"/>
  <c r="D26" i="30"/>
  <c r="C26" i="30"/>
  <c r="D91" i="30"/>
  <c r="C91" i="30"/>
  <c r="Q2213" i="17"/>
  <c r="D71" i="30"/>
  <c r="C71" i="30"/>
  <c r="Q3422" i="17" s="1"/>
  <c r="Q1992" i="17"/>
  <c r="Q789" i="17"/>
  <c r="Q1722" i="17"/>
  <c r="D34" i="30"/>
  <c r="C34" i="30"/>
  <c r="Q3364" i="17" s="1"/>
  <c r="D103" i="30"/>
  <c r="C103" i="30"/>
  <c r="Q3298" i="17" s="1"/>
  <c r="Q1938" i="17"/>
  <c r="D65" i="30"/>
  <c r="C65" i="30"/>
  <c r="Q2076" i="17" s="1"/>
  <c r="C132" i="30"/>
  <c r="Q1940" i="17"/>
  <c r="D31" i="30"/>
  <c r="C31" i="30"/>
  <c r="Q3379" i="17" s="1"/>
  <c r="C119" i="30"/>
  <c r="Q3293" i="17" s="1"/>
  <c r="Q1897" i="17"/>
  <c r="Q2220" i="17"/>
  <c r="Q1752" i="17"/>
  <c r="D76" i="30"/>
  <c r="C76" i="30"/>
  <c r="Q2203" i="17" s="1"/>
  <c r="Q1971" i="17"/>
  <c r="Q3464" i="17"/>
  <c r="D25" i="30"/>
  <c r="C25" i="30"/>
  <c r="Q3358" i="17" s="1"/>
  <c r="D125" i="30"/>
  <c r="C125" i="30"/>
  <c r="D38" i="30"/>
  <c r="C38" i="30"/>
  <c r="Q3373" i="17" s="1"/>
  <c r="D149" i="30"/>
  <c r="D90" i="30"/>
  <c r="C90" i="30"/>
  <c r="D20" i="30"/>
  <c r="C20" i="30"/>
  <c r="D59" i="30"/>
  <c r="C59" i="30"/>
  <c r="Q2150" i="17" s="1"/>
  <c r="D27" i="30"/>
  <c r="C27" i="30"/>
  <c r="Q3442" i="17"/>
  <c r="D57" i="30"/>
  <c r="C57" i="30"/>
  <c r="Q1837" i="17"/>
  <c r="D43" i="30"/>
  <c r="C43" i="30"/>
  <c r="Q3374" i="17" s="1"/>
  <c r="D88" i="30"/>
  <c r="C88" i="30"/>
  <c r="Q3322" i="17" s="1"/>
  <c r="Q571" i="17"/>
  <c r="Q2045" i="17"/>
  <c r="D39" i="30"/>
  <c r="C39" i="30"/>
  <c r="C113" i="30"/>
  <c r="Q3290" i="17" s="1"/>
  <c r="Q1885" i="17"/>
  <c r="Q1959" i="17"/>
  <c r="D30" i="30"/>
  <c r="C30" i="30"/>
  <c r="Q3378" i="17" s="1"/>
  <c r="D75" i="30"/>
  <c r="C75" i="30"/>
  <c r="Q3434" i="17" s="1"/>
  <c r="D137" i="30"/>
  <c r="D36" i="30"/>
  <c r="C36" i="30"/>
  <c r="Q3366" i="17" s="1"/>
  <c r="D128" i="30"/>
  <c r="C128" i="30"/>
  <c r="D81" i="30"/>
  <c r="C81" i="30"/>
  <c r="Q3066" i="17" s="1"/>
  <c r="D124" i="30"/>
  <c r="Q2057" i="17"/>
  <c r="D12" i="30"/>
  <c r="C12" i="30"/>
  <c r="Q3337" i="17" s="1"/>
  <c r="D15" i="30"/>
  <c r="C15" i="30"/>
  <c r="Q3343" i="17" s="1"/>
  <c r="Q1946" i="17"/>
  <c r="D83" i="30"/>
  <c r="C83" i="30"/>
  <c r="Q3325" i="17" s="1"/>
  <c r="D33" i="30"/>
  <c r="C33" i="30"/>
  <c r="Q2216" i="17"/>
  <c r="D153" i="30"/>
  <c r="D79" i="30"/>
  <c r="C79" i="30"/>
  <c r="Q2113" i="17" s="1"/>
  <c r="D62" i="30"/>
  <c r="C62" i="30"/>
  <c r="Q3276" i="17" s="1"/>
  <c r="D143" i="30"/>
  <c r="C143" i="30"/>
  <c r="Q1930" i="17" s="1"/>
  <c r="D48" i="30"/>
  <c r="C48" i="30"/>
  <c r="Q3198" i="17" s="1"/>
  <c r="D93" i="30"/>
  <c r="C93" i="30"/>
  <c r="Q2217" i="17"/>
  <c r="Q1748" i="17"/>
  <c r="D44" i="30"/>
  <c r="C44" i="30"/>
  <c r="Q3386" i="17" s="1"/>
  <c r="D118" i="30"/>
  <c r="Q2040" i="17"/>
  <c r="Q290" i="17"/>
  <c r="D35" i="30"/>
  <c r="C35" i="30"/>
  <c r="D95" i="30"/>
  <c r="C95" i="30"/>
  <c r="Q3451" i="17"/>
  <c r="D41" i="30"/>
  <c r="C41" i="30"/>
  <c r="Q3370" i="17" s="1"/>
  <c r="Q1941" i="17"/>
  <c r="D17" i="30"/>
  <c r="C17" i="30"/>
  <c r="Q3347" i="17" s="1"/>
  <c r="D86" i="30"/>
  <c r="C86" i="30"/>
  <c r="Q3328" i="17" s="1"/>
  <c r="D129" i="30"/>
  <c r="Q1712" i="17"/>
  <c r="D94" i="30"/>
  <c r="C94" i="30"/>
  <c r="Q3310" i="17" s="1"/>
  <c r="D106" i="30"/>
  <c r="D72" i="30"/>
  <c r="C72" i="30"/>
  <c r="Q3423" i="17" s="1"/>
  <c r="C136" i="30"/>
  <c r="C102" i="30"/>
  <c r="Q3067" i="17"/>
  <c r="Q1836" i="17"/>
  <c r="D53" i="30"/>
  <c r="C53" i="30"/>
  <c r="C107" i="30"/>
  <c r="Q3287" i="17" s="1"/>
  <c r="Q2225" i="17"/>
  <c r="Q1759" i="17"/>
  <c r="D49" i="30"/>
  <c r="C49" i="30"/>
  <c r="Q3196" i="17" s="1"/>
  <c r="C122" i="30"/>
  <c r="Q1912" i="17"/>
  <c r="D40" i="30"/>
  <c r="C40" i="30"/>
  <c r="Q3369" i="17" s="1"/>
  <c r="Q3468" i="17"/>
  <c r="D66" i="30"/>
  <c r="C66" i="30"/>
  <c r="Q2506" i="17" s="1"/>
  <c r="Q3367" i="17"/>
  <c r="D46" i="30"/>
  <c r="C46" i="30"/>
  <c r="Q3200" i="17" s="1"/>
  <c r="D96" i="30"/>
  <c r="C96" i="30"/>
  <c r="D98" i="30"/>
  <c r="D52" i="30"/>
  <c r="C52" i="30"/>
  <c r="D11" i="30"/>
  <c r="C11" i="30"/>
  <c r="Q3335" i="17" s="1"/>
  <c r="D16" i="30"/>
  <c r="C16" i="30"/>
  <c r="D87" i="30"/>
  <c r="C87" i="30"/>
  <c r="Q3329" i="17" s="1"/>
  <c r="Q1734" i="17"/>
  <c r="D58" i="30"/>
  <c r="C58" i="30"/>
  <c r="D112" i="30"/>
  <c r="C112" i="30"/>
  <c r="Q3303" i="17" s="1"/>
  <c r="Q1882" i="17"/>
  <c r="Q1937" i="17"/>
  <c r="D74" i="30"/>
  <c r="C74" i="30"/>
  <c r="Q2023" i="17"/>
  <c r="Q1725" i="17"/>
  <c r="D104" i="30"/>
  <c r="C104" i="30"/>
  <c r="Q3931" i="17"/>
  <c r="D70" i="30"/>
  <c r="C70" i="30"/>
  <c r="Q3419" i="17" s="1"/>
  <c r="D151" i="30"/>
  <c r="Q3458" i="17"/>
  <c r="Q933" i="17"/>
  <c r="Q1823" i="17"/>
  <c r="D51" i="30"/>
  <c r="C51" i="30"/>
  <c r="C101" i="30"/>
  <c r="Q3297" i="17" s="1"/>
  <c r="D147" i="30"/>
  <c r="Q2221" i="17"/>
  <c r="Q3294" i="17" l="1"/>
  <c r="Q3295" i="17"/>
  <c r="Q3368" i="17"/>
  <c r="Q2505" i="17"/>
  <c r="Q2136" i="17"/>
  <c r="Q3213" i="17"/>
  <c r="Q2656" i="17"/>
  <c r="Q3339" i="17"/>
  <c r="Q3289" i="17"/>
  <c r="Q3003" i="17"/>
  <c r="Q3363" i="17"/>
  <c r="Q2657" i="17"/>
  <c r="Q3341" i="17"/>
  <c r="Q117" i="17"/>
  <c r="Q1232" i="17"/>
  <c r="Q1143" i="17"/>
  <c r="Q3829" i="17"/>
  <c r="Q626" i="17"/>
  <c r="Q3818" i="17"/>
  <c r="Q641" i="17"/>
  <c r="Q121" i="17"/>
  <c r="Q2233" i="17"/>
  <c r="Q3744" i="17"/>
  <c r="Q739" i="17"/>
  <c r="Q540" i="17"/>
  <c r="Q937" i="17"/>
  <c r="Q3815" i="17"/>
  <c r="Q724" i="17"/>
  <c r="Q3028" i="17"/>
  <c r="Q3365" i="17"/>
  <c r="Q2949" i="17"/>
  <c r="Q3362" i="17"/>
  <c r="Q2716" i="17"/>
  <c r="Q3361" i="17"/>
  <c r="Q3284" i="17"/>
  <c r="Q2686" i="17"/>
  <c r="Q3345" i="17"/>
  <c r="Q3285" i="17"/>
  <c r="Q3694" i="17"/>
  <c r="Q3308" i="17"/>
  <c r="Q1984" i="17"/>
  <c r="Q3372" i="17"/>
  <c r="Q2090" i="17"/>
  <c r="Q3212" i="17"/>
  <c r="Q1654" i="17"/>
  <c r="Q235" i="17"/>
  <c r="Q2441" i="17"/>
  <c r="Q2719" i="17"/>
  <c r="Q2374" i="17"/>
  <c r="Q252" i="17"/>
  <c r="Q3251" i="17"/>
  <c r="Q2729" i="17"/>
  <c r="Q1683" i="17"/>
  <c r="Q3456" i="17"/>
  <c r="Q3126" i="17"/>
  <c r="Q1684" i="17"/>
  <c r="Q2718" i="17"/>
  <c r="Q3232" i="17"/>
  <c r="Q3660" i="17"/>
  <c r="Q2728" i="17"/>
  <c r="Q3191" i="17"/>
  <c r="Q254" i="17"/>
  <c r="Q3124" i="17"/>
  <c r="Q1911" i="17"/>
  <c r="Q903" i="17"/>
  <c r="Q3171" i="17"/>
  <c r="Q3086" i="17"/>
  <c r="Q3053" i="17"/>
  <c r="Q1790" i="17"/>
  <c r="Q3597" i="17"/>
  <c r="Q1974" i="17"/>
  <c r="Q3376" i="17"/>
  <c r="Q917" i="17"/>
  <c r="Q3168" i="17"/>
  <c r="Q902" i="17"/>
  <c r="Q3170" i="17"/>
  <c r="Q2376" i="17"/>
  <c r="Q3079" i="17"/>
  <c r="Q3134" i="17"/>
  <c r="Q3133" i="17"/>
  <c r="Q2373" i="17"/>
  <c r="Q1777" i="17"/>
  <c r="Q2366" i="17"/>
  <c r="Q246" i="17"/>
  <c r="Q229" i="17"/>
  <c r="Q2717" i="17"/>
  <c r="Q2824" i="17"/>
  <c r="Q3158" i="17"/>
  <c r="Q2483" i="17"/>
  <c r="Q2567" i="17"/>
  <c r="Q785" i="17"/>
  <c r="Q1776" i="17"/>
  <c r="Q2388" i="17"/>
  <c r="Q3087" i="17"/>
  <c r="Q243" i="17"/>
  <c r="Q1927" i="17"/>
  <c r="Q3443" i="17"/>
  <c r="Q3219" i="17"/>
  <c r="Q2650" i="17"/>
  <c r="Q2607" i="17"/>
  <c r="Q3166" i="17"/>
  <c r="Q2155" i="17"/>
  <c r="Q3563" i="17"/>
  <c r="Q136" i="17"/>
  <c r="Q1736" i="17"/>
  <c r="Q247" i="17"/>
  <c r="Q3090" i="17"/>
  <c r="Q2172" i="17"/>
  <c r="Q3014" i="17"/>
  <c r="Q3137" i="17"/>
  <c r="Q2195" i="17"/>
  <c r="Q1888" i="17"/>
  <c r="Q3662" i="17"/>
  <c r="Q1934" i="17"/>
  <c r="Q2068" i="17"/>
  <c r="Q3448" i="17"/>
  <c r="Q3266" i="17"/>
  <c r="Q2724" i="17"/>
  <c r="Q2866" i="17"/>
  <c r="Q3128" i="17"/>
  <c r="Q2194" i="17"/>
  <c r="Q3254" i="17"/>
  <c r="Q1931" i="17"/>
  <c r="Q2752" i="17"/>
  <c r="Q3036" i="17"/>
  <c r="Q1896" i="17"/>
  <c r="Q3670" i="17"/>
  <c r="Q3098" i="17"/>
  <c r="Q2138" i="17"/>
  <c r="Q1753" i="17"/>
  <c r="Q2000" i="17"/>
  <c r="Q3253" i="17"/>
  <c r="Q3769" i="17"/>
  <c r="Q3179" i="17"/>
  <c r="Q1864" i="17"/>
  <c r="Q3943" i="17"/>
  <c r="Q522" i="17"/>
  <c r="Q3390" i="17"/>
  <c r="Q2228" i="17"/>
  <c r="Q3450" i="17"/>
  <c r="Q3030" i="17"/>
  <c r="Q2202" i="17"/>
  <c r="Q2723" i="17"/>
  <c r="Q1887" i="17"/>
  <c r="Q3661" i="17"/>
  <c r="Q3160" i="17"/>
  <c r="Q3094" i="17"/>
  <c r="Q1671" i="17"/>
  <c r="Q3851" i="17"/>
  <c r="Q2158" i="17"/>
  <c r="Q2802" i="17"/>
  <c r="Q3869" i="17"/>
  <c r="Q3636" i="17"/>
  <c r="Q1789" i="17"/>
  <c r="Q3590" i="17"/>
  <c r="Q1674" i="17"/>
  <c r="Q376" i="17"/>
  <c r="Q3698" i="17"/>
  <c r="Q2413" i="17"/>
  <c r="Q2484" i="17"/>
  <c r="Q2386" i="17"/>
  <c r="Q2731" i="17"/>
  <c r="Q3034" i="17"/>
  <c r="Q3216" i="17"/>
  <c r="Q2405" i="17"/>
  <c r="Q1972" i="17"/>
  <c r="Q3360" i="17"/>
  <c r="Q3231" i="17"/>
  <c r="Q2196" i="17"/>
  <c r="Q573" i="17"/>
  <c r="Q2574" i="17"/>
  <c r="Q3144" i="17"/>
  <c r="Q3436" i="17"/>
  <c r="Q3205" i="17"/>
  <c r="Q1969" i="17"/>
  <c r="Q3353" i="17"/>
  <c r="Q2795" i="17"/>
  <c r="Q3010" i="17"/>
  <c r="Q367" i="17"/>
  <c r="Q3637" i="17"/>
  <c r="Q1824" i="17"/>
  <c r="Q356" i="17"/>
  <c r="Q2187" i="17"/>
  <c r="Q2745" i="17"/>
  <c r="Q3151" i="17"/>
  <c r="Q2660" i="17"/>
  <c r="Q2085" i="17"/>
  <c r="Q3430" i="17"/>
  <c r="Q2792" i="17"/>
  <c r="Q3009" i="17"/>
  <c r="Q3437" i="17"/>
  <c r="Q3206" i="17"/>
  <c r="Q1965" i="17"/>
  <c r="Q3350" i="17"/>
  <c r="Q901" i="17"/>
  <c r="Q3697" i="17"/>
  <c r="Q2410" i="17"/>
  <c r="Q2021" i="17"/>
  <c r="Q3311" i="17"/>
  <c r="Q3679" i="17"/>
  <c r="Q2406" i="17"/>
  <c r="Q3435" i="17"/>
  <c r="Q3116" i="17"/>
  <c r="Q2042" i="17"/>
  <c r="Q3853" i="17"/>
  <c r="Q1745" i="17"/>
  <c r="Q253" i="17"/>
  <c r="Q3102" i="17"/>
  <c r="Q2141" i="17"/>
  <c r="Q521" i="17"/>
  <c r="Q3391" i="17"/>
  <c r="Q1973" i="17"/>
  <c r="Q3318" i="17"/>
  <c r="Q1933" i="17"/>
  <c r="Q1793" i="17"/>
  <c r="Q3480" i="17"/>
  <c r="Q3063" i="17"/>
  <c r="Q2754" i="17"/>
  <c r="Q2176" i="17"/>
  <c r="Q3865" i="17"/>
  <c r="Q3635" i="17"/>
  <c r="Q1986" i="17"/>
  <c r="Q1658" i="17"/>
  <c r="Q2704" i="17"/>
  <c r="Q3438" i="17"/>
  <c r="Q2787" i="17"/>
  <c r="Q2863" i="17"/>
  <c r="Q3699" i="17"/>
  <c r="Q2415" i="17"/>
  <c r="Q1831" i="17"/>
  <c r="Q234" i="17"/>
  <c r="Q3651" i="17"/>
  <c r="Q2188" i="17"/>
  <c r="Q237" i="17"/>
  <c r="Q1923" i="17"/>
  <c r="Q2205" i="17"/>
  <c r="Q1797" i="17"/>
  <c r="Q3526" i="17"/>
  <c r="Q3241" i="17"/>
  <c r="Q2174" i="17"/>
  <c r="Q1669" i="17"/>
  <c r="Q3847" i="17"/>
  <c r="Q2372" i="17"/>
  <c r="Q3068" i="17"/>
  <c r="Q3626" i="17"/>
  <c r="Q2182" i="17"/>
  <c r="Q2782" i="17"/>
  <c r="Q3107" i="17"/>
  <c r="Q3215" i="17"/>
  <c r="Q2403" i="17"/>
  <c r="Q3101" i="17"/>
  <c r="Q2140" i="17"/>
  <c r="Q1800" i="17"/>
  <c r="Q572" i="17"/>
  <c r="Q1775" i="17"/>
  <c r="Q3577" i="17"/>
  <c r="Q3453" i="17"/>
  <c r="Q3685" i="17"/>
  <c r="Q1970" i="17"/>
  <c r="Q3317" i="17"/>
  <c r="Q1865" i="17"/>
  <c r="Q3944" i="17"/>
  <c r="Q2835" i="17"/>
  <c r="Q2868" i="17"/>
  <c r="Q3445" i="17"/>
  <c r="Q3273" i="17"/>
  <c r="Q2383" i="17"/>
  <c r="Q3083" i="17"/>
  <c r="Q1792" i="17"/>
  <c r="Q3550" i="17"/>
  <c r="Q3444" i="17"/>
  <c r="Q3272" i="17"/>
  <c r="Q2077" i="17"/>
  <c r="Q2747" i="17"/>
  <c r="Q3633" i="17"/>
  <c r="Q2185" i="17"/>
  <c r="Q236" i="17"/>
  <c r="Q2566" i="17"/>
  <c r="Q3909" i="17"/>
  <c r="Q3115" i="17"/>
  <c r="Q3770" i="17"/>
  <c r="Q3260" i="17"/>
  <c r="Q3567" i="17"/>
  <c r="Q3617" i="17"/>
  <c r="Q1884" i="17"/>
  <c r="Q3657" i="17"/>
  <c r="Q3441" i="17"/>
  <c r="Q3210" i="17"/>
  <c r="Q1963" i="17"/>
  <c r="Q1685" i="17"/>
  <c r="Q1928" i="17"/>
  <c r="Q3242" i="17"/>
  <c r="Q1820" i="17"/>
  <c r="Q2482" i="17"/>
  <c r="Q3243" i="17"/>
  <c r="Q2147" i="17"/>
  <c r="Q1847" i="17"/>
  <c r="Q3937" i="17"/>
  <c r="Q1999" i="17"/>
  <c r="Q911" i="17"/>
  <c r="Q2479" i="17"/>
  <c r="Q1964" i="17"/>
  <c r="Q3334" i="17"/>
  <c r="Q1794" i="17"/>
  <c r="Q3481" i="17"/>
  <c r="Q1921" i="17"/>
  <c r="Q2879" i="17"/>
  <c r="Q2706" i="17"/>
  <c r="Q1893" i="17"/>
  <c r="Q3667" i="17"/>
  <c r="Q3927" i="17"/>
  <c r="Q3632" i="17"/>
  <c r="Q1870" i="17"/>
  <c r="Q3838" i="17"/>
  <c r="Q2475" i="17"/>
  <c r="Q3652" i="17"/>
  <c r="Q2557" i="17"/>
  <c r="Q2575" i="17"/>
  <c r="Q1798" i="17"/>
  <c r="Q3532" i="17"/>
  <c r="Q3578" i="17"/>
  <c r="Q1825" i="17"/>
  <c r="Q2264" i="17"/>
  <c r="Q2198" i="17"/>
  <c r="Q2843" i="17"/>
  <c r="Q250" i="17"/>
  <c r="Q1932" i="17"/>
  <c r="Q2751" i="17"/>
  <c r="Q3035" i="17"/>
  <c r="Q241" i="17"/>
  <c r="Q1925" i="17"/>
  <c r="Q3077" i="17"/>
  <c r="Q2769" i="17"/>
  <c r="Q1892" i="17"/>
  <c r="Q3666" i="17"/>
  <c r="Q3449" i="17"/>
  <c r="Q1967" i="17"/>
  <c r="Q3351" i="17"/>
  <c r="Q1994" i="17"/>
  <c r="Q910" i="17"/>
  <c r="Q2073" i="17"/>
  <c r="Q2803" i="17"/>
  <c r="Q2703" i="17"/>
  <c r="Q1842" i="17"/>
  <c r="Q2251" i="17"/>
  <c r="Q3037" i="17"/>
  <c r="Q565" i="17"/>
  <c r="Q2474" i="17"/>
  <c r="Q3639" i="17"/>
  <c r="Q1749" i="17"/>
  <c r="Q1987" i="17"/>
  <c r="Q2199" i="17"/>
  <c r="Q2721" i="17"/>
  <c r="Q1895" i="17"/>
  <c r="Q3669" i="17"/>
  <c r="Q2081" i="17"/>
  <c r="Q3429" i="17"/>
  <c r="Q3627" i="17"/>
  <c r="Q2075" i="17"/>
  <c r="Q2197" i="17"/>
  <c r="Q2836" i="17"/>
  <c r="Q3246" i="17"/>
  <c r="Q2151" i="17"/>
  <c r="Q242" i="17"/>
  <c r="Q1926" i="17"/>
  <c r="Q2177" i="17"/>
  <c r="Q2785" i="17"/>
  <c r="Q1872" i="17"/>
  <c r="Q3410" i="17"/>
  <c r="Q3693" i="17"/>
  <c r="Q2408" i="17"/>
  <c r="Q3696" i="17"/>
  <c r="Q2409" i="17"/>
  <c r="Q1828" i="17"/>
  <c r="Q220" i="17"/>
  <c r="Q1827" i="17"/>
  <c r="Q2069" i="17"/>
  <c r="Q2727" i="17"/>
  <c r="Q2878" i="17"/>
  <c r="Q1890" i="17"/>
  <c r="Q3664" i="17"/>
  <c r="Q1867" i="17"/>
  <c r="Q3946" i="17"/>
  <c r="Q1853" i="17"/>
  <c r="Q3939" i="17"/>
  <c r="Q3355" i="17"/>
  <c r="Q2461" i="17"/>
  <c r="Q138" i="17"/>
  <c r="Q3097" i="17"/>
  <c r="Q3705" i="17"/>
  <c r="Q3111" i="17"/>
  <c r="Q2393" i="17"/>
  <c r="Q3332" i="17"/>
  <c r="Q3070" i="17"/>
  <c r="Q2753" i="17"/>
  <c r="Q2651" i="17"/>
  <c r="Q2648" i="17"/>
  <c r="Q2532" i="17"/>
  <c r="Q2712" i="17"/>
  <c r="Q3440" i="17"/>
  <c r="Q3208" i="17"/>
  <c r="Q2211" i="17"/>
  <c r="Q3431" i="17"/>
  <c r="Q2778" i="17"/>
  <c r="Q3106" i="17"/>
  <c r="Q2212" i="17"/>
  <c r="Q3432" i="17"/>
  <c r="Q1791" i="17"/>
  <c r="Q3602" i="17"/>
  <c r="Q2698" i="17"/>
  <c r="Q2692" i="17"/>
  <c r="Q3568" i="17"/>
  <c r="Q3192" i="17"/>
  <c r="Q2542" i="17"/>
  <c r="Q2674" i="17"/>
  <c r="Q2022" i="17"/>
  <c r="Q3313" i="17"/>
  <c r="Q1874" i="17"/>
  <c r="Q3415" i="17"/>
  <c r="Q2746" i="17"/>
  <c r="Q3109" i="17"/>
  <c r="Q2459" i="17"/>
  <c r="Q3638" i="17"/>
  <c r="Q3089" i="17"/>
  <c r="Q2132" i="17"/>
  <c r="Q1754" i="17"/>
  <c r="Q2020" i="17"/>
  <c r="Q2730" i="17"/>
  <c r="Q3032" i="17"/>
  <c r="Q2389" i="17"/>
  <c r="Q1810" i="17"/>
  <c r="Q377" i="17"/>
  <c r="Q2186" i="17"/>
  <c r="Q2742" i="17"/>
  <c r="Q3625" i="17"/>
  <c r="Q2181" i="17"/>
  <c r="Q1857" i="17"/>
  <c r="Q3942" i="17"/>
  <c r="Q2005" i="17"/>
  <c r="Q921" i="17"/>
  <c r="Q3463" i="17"/>
  <c r="Q3279" i="17"/>
  <c r="Q2594" i="17"/>
  <c r="Q2588" i="17"/>
  <c r="Q2056" i="17"/>
  <c r="Q3845" i="17"/>
  <c r="Q2741" i="17"/>
  <c r="Q3108" i="17"/>
  <c r="Q3250" i="17"/>
  <c r="Q2152" i="17"/>
  <c r="Q1891" i="17"/>
  <c r="Q3665" i="17"/>
  <c r="Q2726" i="17"/>
  <c r="Q2874" i="17"/>
  <c r="Q3447" i="17"/>
  <c r="Q3274" i="17"/>
  <c r="Q3454" i="17"/>
  <c r="Q3688" i="17"/>
  <c r="Q2710" i="17"/>
  <c r="Q2693" i="17"/>
  <c r="Q2067" i="17"/>
  <c r="Q3846" i="17"/>
  <c r="Q3683" i="17"/>
  <c r="Q2407" i="17"/>
  <c r="Q1799" i="17"/>
  <c r="Q3530" i="17"/>
  <c r="Q3439" i="17"/>
  <c r="Q3207" i="17"/>
  <c r="Q3628" i="17"/>
  <c r="Q2184" i="17"/>
  <c r="Q3455" i="17"/>
  <c r="Q3691" i="17"/>
  <c r="Q792" i="17"/>
  <c r="Q2400" i="17"/>
  <c r="Q2016" i="17"/>
  <c r="Q3331" i="17"/>
  <c r="Q2153" i="17"/>
  <c r="Q2738" i="17"/>
  <c r="Q3176" i="17"/>
  <c r="Q2157" i="17"/>
  <c r="Q1854" i="17"/>
  <c r="Q3941" i="17"/>
  <c r="Q793" i="17"/>
  <c r="Q2401" i="17"/>
  <c r="Q2191" i="17"/>
  <c r="Q1894" i="17"/>
  <c r="Q3668" i="17"/>
  <c r="Q1877" i="17"/>
  <c r="Q3428" i="17"/>
  <c r="Q2699" i="17"/>
  <c r="Q1840" i="17"/>
  <c r="Q3233" i="17"/>
  <c r="Q2399" i="17"/>
  <c r="Q2032" i="17"/>
  <c r="Q3314" i="17"/>
  <c r="Q3187" i="17"/>
  <c r="Q1813" i="17"/>
  <c r="Q2480" i="17"/>
  <c r="Q2190" i="17"/>
  <c r="Q1889" i="17"/>
  <c r="Q3663" i="17"/>
  <c r="Q3925" i="17"/>
  <c r="Q3631" i="17"/>
  <c r="Q2711" i="17"/>
  <c r="Q1841" i="17"/>
  <c r="Q1829" i="17"/>
  <c r="Q223" i="17"/>
  <c r="Q3127" i="17"/>
  <c r="Q2080" i="17"/>
  <c r="Q1107" i="17"/>
  <c r="Q3906" i="17"/>
  <c r="Q3855" i="17"/>
  <c r="Q3844" i="17"/>
  <c r="Q3619" i="17"/>
  <c r="Q3484" i="17"/>
  <c r="Q3380" i="17"/>
  <c r="Q3333" i="17"/>
  <c r="Q3321" i="17"/>
  <c r="Q3240" i="17"/>
  <c r="Q3120" i="17"/>
  <c r="Q2559" i="17"/>
  <c r="Q2524" i="17"/>
  <c r="Q2442" i="17"/>
  <c r="Q2395" i="17"/>
  <c r="Q1843" i="17"/>
  <c r="Q987" i="17"/>
  <c r="Q818" i="17"/>
  <c r="Q773" i="17"/>
  <c r="Q766" i="17"/>
  <c r="Q667" i="17"/>
  <c r="Q595" i="17"/>
  <c r="Q566" i="17"/>
  <c r="Q460" i="17"/>
  <c r="Q434" i="17"/>
  <c r="Q412" i="17"/>
  <c r="Q276" i="17"/>
  <c r="Q260" i="17"/>
  <c r="Q184" i="17"/>
  <c r="Q159" i="17"/>
  <c r="Q139" i="17"/>
  <c r="Q48" i="17"/>
  <c r="Q777" i="17"/>
  <c r="Q475" i="17"/>
  <c r="Q436" i="17"/>
  <c r="Q583" i="17"/>
  <c r="Q577" i="17"/>
  <c r="Q409" i="17"/>
  <c r="Q255" i="17"/>
  <c r="Q156" i="17"/>
  <c r="Q7" i="17"/>
  <c r="Q457" i="17"/>
  <c r="Q3724" i="17"/>
  <c r="Q3650" i="17"/>
  <c r="Q3275" i="17"/>
  <c r="Q3226" i="17"/>
  <c r="Q3165" i="17"/>
  <c r="Q3157" i="17"/>
  <c r="Q2893" i="17"/>
  <c r="Q2819" i="17"/>
  <c r="Q2492" i="17"/>
  <c r="Q2261" i="17"/>
  <c r="Q2096" i="17"/>
  <c r="Q1559" i="17"/>
  <c r="Q1363" i="17"/>
  <c r="Q1332" i="17"/>
  <c r="Q1301" i="17"/>
  <c r="Q1221" i="17"/>
  <c r="Q1229" i="17"/>
  <c r="Q1137" i="17"/>
  <c r="Q1112" i="17"/>
  <c r="Q1057" i="17"/>
  <c r="Q922" i="17"/>
  <c r="Q863" i="17"/>
  <c r="Q829" i="17"/>
  <c r="Q689" i="17"/>
  <c r="Q646" i="17"/>
  <c r="Q611" i="17"/>
  <c r="Q570" i="17"/>
  <c r="Q546" i="17"/>
  <c r="Q523" i="17"/>
  <c r="Q493" i="17"/>
  <c r="Q385" i="17"/>
  <c r="Q357" i="17"/>
  <c r="Q322" i="17"/>
  <c r="Q213" i="17"/>
  <c r="Q62" i="17"/>
  <c r="Q1146" i="17"/>
  <c r="Q794" i="17"/>
  <c r="Q681" i="17"/>
  <c r="Q400" i="17"/>
  <c r="Q263" i="17"/>
  <c r="Q164" i="17"/>
  <c r="Q762" i="17"/>
  <c r="Q180" i="17"/>
  <c r="Q3877" i="17"/>
  <c r="Q3858" i="17"/>
  <c r="Q3569" i="17"/>
  <c r="Q3533" i="17"/>
  <c r="Q3385" i="17"/>
  <c r="Q3281" i="17"/>
  <c r="Q3122" i="17"/>
  <c r="Q2770" i="17"/>
  <c r="Q2661" i="17"/>
  <c r="Q2621" i="17"/>
  <c r="Q2562" i="17"/>
  <c r="Q2529" i="17"/>
  <c r="Q1975" i="17"/>
  <c r="Q1002" i="17"/>
  <c r="Q282" i="17"/>
  <c r="Q150" i="17"/>
  <c r="Q273" i="17"/>
  <c r="Q383" i="17"/>
  <c r="Q3911" i="17"/>
  <c r="Q3891" i="17"/>
  <c r="Q3771" i="17"/>
  <c r="Q3748" i="17"/>
  <c r="Q3703" i="17"/>
  <c r="Q3257" i="17"/>
  <c r="Q3193" i="17"/>
  <c r="Q3135" i="17"/>
  <c r="Q3038" i="17"/>
  <c r="Q2975" i="17"/>
  <c r="Q2796" i="17"/>
  <c r="Q2720" i="17"/>
  <c r="Q2498" i="17"/>
  <c r="Q2435" i="17"/>
  <c r="Q2357" i="17"/>
  <c r="Q1772" i="17"/>
  <c r="Q1592" i="17"/>
  <c r="Q1384" i="17"/>
  <c r="Q1340" i="17"/>
  <c r="Q1306" i="17"/>
  <c r="Q1246" i="17"/>
  <c r="Q1237" i="17"/>
  <c r="Q1126" i="17"/>
  <c r="Q1062" i="17"/>
  <c r="Q1006" i="17"/>
  <c r="Q865" i="17"/>
  <c r="Q831" i="17"/>
  <c r="Q696" i="17"/>
  <c r="Q649" i="17"/>
  <c r="Q614" i="17"/>
  <c r="Q556" i="17"/>
  <c r="Q533" i="17"/>
  <c r="Q502" i="17"/>
  <c r="Q327" i="17"/>
  <c r="Q71" i="17"/>
  <c r="Q915" i="17"/>
  <c r="Q337" i="17"/>
  <c r="Q3862" i="17"/>
  <c r="Q3833" i="17"/>
  <c r="Q3675" i="17"/>
  <c r="Q3672" i="17"/>
  <c r="Q3470" i="17"/>
  <c r="Q3397" i="17"/>
  <c r="Q3388" i="17"/>
  <c r="Q3244" i="17"/>
  <c r="Q3159" i="17"/>
  <c r="Q3141" i="17"/>
  <c r="Q3105" i="17"/>
  <c r="Q2831" i="17"/>
  <c r="Q2733" i="17"/>
  <c r="Q2663" i="17"/>
  <c r="Q2636" i="17"/>
  <c r="Q2568" i="17"/>
  <c r="Q2509" i="17"/>
  <c r="Q2131" i="17"/>
  <c r="Q1980" i="17"/>
  <c r="Q1676" i="17"/>
  <c r="Q940" i="17"/>
  <c r="Q904" i="17"/>
  <c r="Q835" i="17"/>
  <c r="Q811" i="17"/>
  <c r="Q784" i="17"/>
  <c r="Q477" i="17"/>
  <c r="Q438" i="17"/>
  <c r="Q405" i="17"/>
  <c r="Q370" i="17"/>
  <c r="Q287" i="17"/>
  <c r="Q266" i="17"/>
  <c r="Q173" i="17"/>
  <c r="Q154" i="17"/>
  <c r="Q125" i="17"/>
  <c r="Q959" i="17"/>
  <c r="Q479" i="17"/>
  <c r="Q440" i="17"/>
  <c r="Q428" i="17"/>
  <c r="Q289" i="17"/>
  <c r="Q305" i="17"/>
  <c r="Q3935" i="17"/>
  <c r="Q3919" i="17"/>
  <c r="Q3778" i="17"/>
  <c r="Q3753" i="17"/>
  <c r="Q3751" i="17"/>
  <c r="Q3708" i="17"/>
  <c r="Q3610" i="17"/>
  <c r="Q3555" i="17"/>
  <c r="Q3265" i="17"/>
  <c r="Q3180" i="17"/>
  <c r="Q3050" i="17"/>
  <c r="Q2809" i="17"/>
  <c r="Q2715" i="17"/>
  <c r="Q2534" i="17"/>
  <c r="Q2440" i="17"/>
  <c r="Q2248" i="17"/>
  <c r="Q1653" i="17"/>
  <c r="Q1399" i="17"/>
  <c r="Q1353" i="17"/>
  <c r="Q1319" i="17"/>
  <c r="Q1255" i="17"/>
  <c r="Q1239" i="17"/>
  <c r="Q1131" i="17"/>
  <c r="Q1096" i="17"/>
  <c r="Q1027" i="17"/>
  <c r="Q871" i="17"/>
  <c r="Q853" i="17"/>
  <c r="Q729" i="17"/>
  <c r="Q658" i="17"/>
  <c r="Q618" i="17"/>
  <c r="Q574" i="17"/>
  <c r="Q562" i="17"/>
  <c r="Q535" i="17"/>
  <c r="Q512" i="17"/>
  <c r="Q332" i="17"/>
  <c r="Q816" i="17"/>
  <c r="Q3797" i="17"/>
  <c r="Q3837" i="17"/>
  <c r="Q3475" i="17"/>
  <c r="Q3405" i="17"/>
  <c r="Q3375" i="17"/>
  <c r="Q3238" i="17"/>
  <c r="Q3183" i="17"/>
  <c r="Q3110" i="17"/>
  <c r="Q2737" i="17"/>
  <c r="Q2521" i="17"/>
  <c r="Q2086" i="17"/>
  <c r="Q1985" i="17"/>
  <c r="Q1839" i="17"/>
  <c r="Q3866" i="17"/>
  <c r="Q3757" i="17"/>
  <c r="Q3710" i="17"/>
  <c r="Q3640" i="17"/>
  <c r="Q3616" i="17"/>
  <c r="Q3270" i="17"/>
  <c r="Q3220" i="17"/>
  <c r="Q3163" i="17"/>
  <c r="Q3155" i="17"/>
  <c r="Q3055" i="17"/>
  <c r="Q3023" i="17"/>
  <c r="Q2846" i="17"/>
  <c r="Q2812" i="17"/>
  <c r="Q2789" i="17"/>
  <c r="Q2694" i="17"/>
  <c r="Q2576" i="17"/>
  <c r="Q2488" i="17"/>
  <c r="Q2255" i="17"/>
  <c r="Q2071" i="17"/>
  <c r="Q1914" i="17"/>
  <c r="Q1412" i="17"/>
  <c r="Q1360" i="17"/>
  <c r="Q1328" i="17"/>
  <c r="Q1278" i="17"/>
  <c r="Q1244" i="17"/>
  <c r="Q1201" i="17"/>
  <c r="Q1135" i="17"/>
  <c r="Q1099" i="17"/>
  <c r="Q1047" i="17"/>
  <c r="Q887" i="17"/>
  <c r="Q857" i="17"/>
  <c r="Q822" i="17"/>
  <c r="Q660" i="17"/>
  <c r="Q621" i="17"/>
  <c r="Q542" i="17"/>
  <c r="Q490" i="17"/>
  <c r="L3" i="17" l="1"/>
  <c r="X3" i="17"/>
  <c r="W3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Kratova Lolita</author>
  </authors>
  <commentList>
    <comment ref="J1" authorId="0" shapeId="0" xr:uid="{00000000-0006-0000-0D00-000001000000}">
      <text>
        <r>
          <rPr>
            <b/>
            <sz val="9"/>
            <color indexed="81"/>
            <rFont val="Tahoma"/>
            <family val="2"/>
            <charset val="204"/>
          </rPr>
          <t>внесите % прироста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D00-000002000000}">
      <text>
        <r>
          <rPr>
            <b/>
            <sz val="9"/>
            <color indexed="81"/>
            <rFont val="Tahoma"/>
            <family val="2"/>
            <charset val="204"/>
          </rPr>
          <t>внесите год</t>
        </r>
      </text>
    </comment>
    <comment ref="J4" authorId="0" shapeId="0" xr:uid="{00000000-0006-0000-0D00-000003000000}">
      <text>
        <r>
          <rPr>
            <b/>
            <sz val="9"/>
            <color indexed="81"/>
            <rFont val="Tahoma"/>
            <family val="2"/>
            <charset val="204"/>
          </rPr>
          <t>внесите год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\\sturm\dfs\users\lkratova\My Documents\Мои источники данных\cube STURM Sales.odc" keepAlive="1" name="cube STURM Sales1" type="5" refreshedVersion="6" background="1">
    <dbPr connection="Provider=MSOLAP.5;Integrated Security=SSPI;Persist Security Info=True;Initial Catalog=STURM;Data Source=cube;MDX Compatibility=1;Safety Options=2;MDX Missing Member Mode=Error;Update Isolation Level=2" command="Sales" commandType="1"/>
    <olapPr sendLocale="1" rowDrillCount="1000"/>
  </connection>
  <connection id="2" xr16:uid="{00000000-0015-0000-FFFF-FFFF01000000}" odcFile="\\sturm\dfs\users\lkratova\My Documents\Мои источники данных\cube STURM Sales.odc" keepAlive="1" name="cube STURM Sales1111" type="5" refreshedVersion="6" background="1">
    <dbPr connection="Provider=MSOLAP.5;Integrated Security=SSPI;Persist Security Info=True;Initial Catalog=STURM;Data Source=cube;MDX Compatibility=1;Safety Options=2;MDX Missing Member Mode=Error;Update Isolation Level=2" command="Sales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{[Customer].[Customer].[All Customer]}"/>
    <s v="cube STURM Sales1111"/>
    <s v="{[Brand].[Brand].[Brand].&amp;[],[Brand].[Brand].[Brand].&amp;[/10/],[Brand].[Brand].[Brand].&amp;[/11/],[Brand].[Brand].[Brand].&amp;[СОЮЗ],[Brand].[Brand].[Brand].&amp;[Sturm!],[Brand].[Brand].[Brand].&amp;[BauMaster],[Brand].[Brand].[Brand].&amp;[Hanskonner],[Brand].[Brand].[Brand].&amp;[БОЕКОМПЛЕКТ]}"/>
    <s v="{[Segment].[Segment].[Segment].&amp;[Отдел продаж Москва]}"/>
    <s v="{[Date].[Date].[Year].&amp;[2022].[March]}"/>
    <s v="{[Date].[Date].[Year].&amp;[2023].[March]}"/>
  </metadataStrings>
  <mdxMetadata count="5">
    <mdx n="1" f="s">
      <ms ns="2" c="0"/>
    </mdx>
    <mdx n="1" f="s">
      <ms ns="0" c="0"/>
    </mdx>
    <mdx n="1" f="s">
      <ms ns="3" c="0"/>
    </mdx>
    <mdx n="1" f="s">
      <ms ns="4" c="0"/>
    </mdx>
    <mdx n="1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<sst xmlns="http://schemas.openxmlformats.org/spreadsheetml/2006/main" count="53784" uniqueCount="11840">
  <si>
    <t>9010-01-125x22-40</t>
  </si>
  <si>
    <t>9010-01-125x22-60</t>
  </si>
  <si>
    <t>9010-01-125x22-80</t>
  </si>
  <si>
    <t>RH2550</t>
  </si>
  <si>
    <t>5015-01-10</t>
  </si>
  <si>
    <t>9020-04-115x22-C</t>
  </si>
  <si>
    <t>1013-02-450</t>
  </si>
  <si>
    <t>1013-01-400</t>
  </si>
  <si>
    <t>ER1112</t>
  </si>
  <si>
    <t>1310-01-TS145</t>
  </si>
  <si>
    <t>1310-01-TS2</t>
  </si>
  <si>
    <t>1310-01-TS3</t>
  </si>
  <si>
    <t>9010-01-125x22-25</t>
  </si>
  <si>
    <t>BD7037</t>
  </si>
  <si>
    <t>BD7045</t>
  </si>
  <si>
    <t>BG60016</t>
  </si>
  <si>
    <t>BG60127</t>
  </si>
  <si>
    <t>BG6022A</t>
  </si>
  <si>
    <t>3010-06-C-150</t>
  </si>
  <si>
    <t>1071-01-S1</t>
  </si>
  <si>
    <t>1071-02-06</t>
  </si>
  <si>
    <t>new</t>
  </si>
  <si>
    <t>Заказ</t>
  </si>
  <si>
    <t>1040-02-SS1</t>
  </si>
  <si>
    <t>1040-02-SS10</t>
  </si>
  <si>
    <t>1040-02-SS2</t>
  </si>
  <si>
    <t>9018-SDS-D24x1000</t>
  </si>
  <si>
    <t>1073-06-02</t>
  </si>
  <si>
    <t>1071-03-12</t>
  </si>
  <si>
    <t>1071-03-14</t>
  </si>
  <si>
    <t>1073-04-225</t>
  </si>
  <si>
    <t>2015-04-600SL</t>
  </si>
  <si>
    <t>2020-01-250</t>
  </si>
  <si>
    <t>2020-01-300</t>
  </si>
  <si>
    <t>2020-01-A350</t>
  </si>
  <si>
    <t>9020-04-180x22-TW</t>
  </si>
  <si>
    <t>9020-04-180x22-WC</t>
  </si>
  <si>
    <t>9020-04-230x22-C</t>
  </si>
  <si>
    <t>9020-04-230x22-T</t>
  </si>
  <si>
    <t>9020-04-230x22-TW</t>
  </si>
  <si>
    <t>9020-04-230x22-WC</t>
  </si>
  <si>
    <t>9030-02-S1</t>
  </si>
  <si>
    <t>9030-02-S2</t>
  </si>
  <si>
    <t>1060-02-F300</t>
  </si>
  <si>
    <t>BG6012L</t>
  </si>
  <si>
    <t>1040-01-SL6-100</t>
  </si>
  <si>
    <t>1040-01-SL6-125</t>
  </si>
  <si>
    <t>1040-01-SL6-150</t>
  </si>
  <si>
    <t>1040-01-SL6-200</t>
  </si>
  <si>
    <t>1040-01-SL6-75</t>
  </si>
  <si>
    <t>1040-01-SS3</t>
  </si>
  <si>
    <t>1040-01-SSE</t>
  </si>
  <si>
    <t>GM2316F-100</t>
  </si>
  <si>
    <t>GM2316F-65</t>
  </si>
  <si>
    <t>1020-06-B300</t>
  </si>
  <si>
    <t>TBPROF13</t>
  </si>
  <si>
    <t>TBPROF16</t>
  </si>
  <si>
    <t>TBPROF18</t>
  </si>
  <si>
    <t>AC93104</t>
  </si>
  <si>
    <t>MM12031</t>
  </si>
  <si>
    <t>1076-S1-KE</t>
  </si>
  <si>
    <t>1076-S2-18</t>
  </si>
  <si>
    <t>1077-05-01</t>
  </si>
  <si>
    <t>1077-AL-01</t>
  </si>
  <si>
    <t>1077-OL-01</t>
  </si>
  <si>
    <t>1077-RO-01</t>
  </si>
  <si>
    <t>1090-01-S9</t>
  </si>
  <si>
    <t>P1011</t>
  </si>
  <si>
    <t>P1015</t>
  </si>
  <si>
    <t>1030-05-2-125</t>
  </si>
  <si>
    <t>1030-05-4-125</t>
  </si>
  <si>
    <t>1030-05-6-100</t>
  </si>
  <si>
    <t>1030-05-7-100</t>
  </si>
  <si>
    <t>1030-05-8-160</t>
  </si>
  <si>
    <t>5015-01-15</t>
  </si>
  <si>
    <t>1073-05-310</t>
  </si>
  <si>
    <t>1073-06-01</t>
  </si>
  <si>
    <t>9011-01-W05</t>
  </si>
  <si>
    <t>9011-01-W06</t>
  </si>
  <si>
    <t>9011-02-A100</t>
  </si>
  <si>
    <t>BG6015L</t>
  </si>
  <si>
    <t>BG6020L</t>
  </si>
  <si>
    <t>2010-07-GP-50</t>
  </si>
  <si>
    <t>2010-08-GP-30</t>
  </si>
  <si>
    <t>2015-02-1000</t>
  </si>
  <si>
    <t>2015-02-1200</t>
  </si>
  <si>
    <t>CS50161</t>
  </si>
  <si>
    <t>9042-01-08-85x400</t>
  </si>
  <si>
    <t>AG9512P</t>
  </si>
  <si>
    <t>1041-05-10x65</t>
  </si>
  <si>
    <t>1041-05-8x65</t>
  </si>
  <si>
    <t>2025-03-CL20</t>
  </si>
  <si>
    <t>2030-01-150</t>
  </si>
  <si>
    <t>1071-02-08</t>
  </si>
  <si>
    <t>1020-03-2-180</t>
  </si>
  <si>
    <t>1020-03-3-150</t>
  </si>
  <si>
    <t>1045-04-S2</t>
  </si>
  <si>
    <t>1020-02-1-180</t>
  </si>
  <si>
    <t>1020-02-3-180</t>
  </si>
  <si>
    <t>1020-01-1-160</t>
  </si>
  <si>
    <t>1020-01-1-180</t>
  </si>
  <si>
    <t>1020-01-1-200</t>
  </si>
  <si>
    <t>1040-01-PH0-150</t>
  </si>
  <si>
    <t>AG9011</t>
  </si>
  <si>
    <t>JS4086Q</t>
  </si>
  <si>
    <t>1020-02-1-200</t>
  </si>
  <si>
    <t>9042-01-08-100x600</t>
  </si>
  <si>
    <t>9042-01-08-60x400</t>
  </si>
  <si>
    <t>1055-01-SS2</t>
  </si>
  <si>
    <t>2040-01-500</t>
  </si>
  <si>
    <t>1020-03-1-180</t>
  </si>
  <si>
    <t>1020-03-1-200</t>
  </si>
  <si>
    <t>1020-03-2-150</t>
  </si>
  <si>
    <t>1061-01-0001</t>
  </si>
  <si>
    <t>9011-02-A120</t>
  </si>
  <si>
    <t>9011-02-A150</t>
  </si>
  <si>
    <t>9011-02-A180</t>
  </si>
  <si>
    <t>9011-02-A200</t>
  </si>
  <si>
    <t>9011-02-A220</t>
  </si>
  <si>
    <t>9011-02-A80</t>
  </si>
  <si>
    <t>1040-09-S2</t>
  </si>
  <si>
    <t>1040-09-S34</t>
  </si>
  <si>
    <t>1020-01-4-RN</t>
  </si>
  <si>
    <t>1020-01-4-WS</t>
  </si>
  <si>
    <t>1070-07-450</t>
  </si>
  <si>
    <t>ID2195P</t>
  </si>
  <si>
    <t>BD7037-999</t>
  </si>
  <si>
    <t>BG60016-999</t>
  </si>
  <si>
    <t>1040-01-PH1-200</t>
  </si>
  <si>
    <t>1040-01-PH1-250</t>
  </si>
  <si>
    <t>1040-01-PH1-75</t>
  </si>
  <si>
    <t>1040-01-PH2-100</t>
  </si>
  <si>
    <t>1040-01-PH2-125</t>
  </si>
  <si>
    <t>1071-02-10</t>
  </si>
  <si>
    <t>9020-04-115x22-WC</t>
  </si>
  <si>
    <t>1040-02-SS6</t>
  </si>
  <si>
    <t>1075-04-125</t>
  </si>
  <si>
    <t>1075-04-140</t>
  </si>
  <si>
    <t>1075-04-75</t>
  </si>
  <si>
    <t>1076-02-P1</t>
  </si>
  <si>
    <t>AG9524P</t>
  </si>
  <si>
    <t>2025-02-CL20</t>
  </si>
  <si>
    <t>BT8942D-998</t>
  </si>
  <si>
    <t>1045-02-A200</t>
  </si>
  <si>
    <t>1045-02-A250</t>
  </si>
  <si>
    <t>1045-02-A300</t>
  </si>
  <si>
    <t>1045-04-07x10</t>
  </si>
  <si>
    <t>1050-01-F200</t>
  </si>
  <si>
    <t>1050-01-HR200</t>
  </si>
  <si>
    <t>1050-01-R200</t>
  </si>
  <si>
    <t>1055-03-04</t>
  </si>
  <si>
    <t>1055-03-05</t>
  </si>
  <si>
    <t>1055-03-06</t>
  </si>
  <si>
    <t>1055-03-08</t>
  </si>
  <si>
    <t>1055-03-10</t>
  </si>
  <si>
    <t>1075-01-125</t>
  </si>
  <si>
    <t>1075-01-150</t>
  </si>
  <si>
    <t>1075-01-200</t>
  </si>
  <si>
    <t>1075-04-100</t>
  </si>
  <si>
    <t>1020-06-250</t>
  </si>
  <si>
    <t>1020-06-300</t>
  </si>
  <si>
    <t>9018-SDS-D18x600</t>
  </si>
  <si>
    <t>1050-01-S200</t>
  </si>
  <si>
    <t>1050-01-T200</t>
  </si>
  <si>
    <t>1040-11-S14</t>
  </si>
  <si>
    <t>1055-01-SS1</t>
  </si>
  <si>
    <t>1076-04-P1</t>
  </si>
  <si>
    <t>MM1204</t>
  </si>
  <si>
    <t>9011-02-SB120</t>
  </si>
  <si>
    <t>9016-RB-S8-12-2</t>
  </si>
  <si>
    <t>9016-RB-S8-12-3</t>
  </si>
  <si>
    <t>1045-02-A160</t>
  </si>
  <si>
    <t>1071-03-06</t>
  </si>
  <si>
    <t>1071-03-08</t>
  </si>
  <si>
    <t>1071-03-10</t>
  </si>
  <si>
    <t>1040-02-SS3</t>
  </si>
  <si>
    <t>1040-02-SS4</t>
  </si>
  <si>
    <t>1040-02-SS5</t>
  </si>
  <si>
    <t>1051-01-SSN</t>
  </si>
  <si>
    <t>1051-02-SSD</t>
  </si>
  <si>
    <t>1074-02-01</t>
  </si>
  <si>
    <t>1074-02-02</t>
  </si>
  <si>
    <t>1074-02-03</t>
  </si>
  <si>
    <t>1075-01-100</t>
  </si>
  <si>
    <t>1020-01-2-160</t>
  </si>
  <si>
    <t>CF7324</t>
  </si>
  <si>
    <t>CS50140</t>
  </si>
  <si>
    <t>CV7120</t>
  </si>
  <si>
    <t>9018-SDS-HD68</t>
  </si>
  <si>
    <t>9018-SDS-HD80</t>
  </si>
  <si>
    <t>2010-07-GP-30</t>
  </si>
  <si>
    <t>ID2154</t>
  </si>
  <si>
    <t>JS4061P</t>
  </si>
  <si>
    <t>1045-01-SS6</t>
  </si>
  <si>
    <t>BS8580</t>
  </si>
  <si>
    <t>1013-01-600</t>
  </si>
  <si>
    <t>1013-01-900</t>
  </si>
  <si>
    <t>SG9612</t>
  </si>
  <si>
    <t>8050-04-G1</t>
  </si>
  <si>
    <t>2015-03-800</t>
  </si>
  <si>
    <t>1040-01-PH0-100</t>
  </si>
  <si>
    <t>3010-10-TH</t>
  </si>
  <si>
    <t>2015-02-600</t>
  </si>
  <si>
    <t>1011-02-5000</t>
  </si>
  <si>
    <t>1020-03-1-150</t>
  </si>
  <si>
    <t>1091-07-4000</t>
  </si>
  <si>
    <t>1091-08-2001</t>
  </si>
  <si>
    <t>2015-02-1500</t>
  </si>
  <si>
    <t>1040-02-SS8</t>
  </si>
  <si>
    <t>1040-02-SS9</t>
  </si>
  <si>
    <t>1040-02-SSE</t>
  </si>
  <si>
    <t>1040-02-SSP</t>
  </si>
  <si>
    <t>1040-02-VT</t>
  </si>
  <si>
    <t>1040-08-SS2</t>
  </si>
  <si>
    <t>1011-02-1000</t>
  </si>
  <si>
    <t>1011-02-1500</t>
  </si>
  <si>
    <t>1011-02-2000</t>
  </si>
  <si>
    <t>1011-02-3000</t>
  </si>
  <si>
    <t>1011-02-4000</t>
  </si>
  <si>
    <t>1040-01-PH0-125</t>
  </si>
  <si>
    <t>1040-01-SL5-150</t>
  </si>
  <si>
    <t>1040-01-SL5-200</t>
  </si>
  <si>
    <t>1065-03-S24</t>
  </si>
  <si>
    <t>1045-04-10Bx10</t>
  </si>
  <si>
    <t>RH2514</t>
  </si>
  <si>
    <t>RH2517</t>
  </si>
  <si>
    <t>9020-04-180x22-C</t>
  </si>
  <si>
    <t>9020-04-180x22-T</t>
  </si>
  <si>
    <t>9020-04-150x22-TW</t>
  </si>
  <si>
    <t>9020-04-150x22-WC</t>
  </si>
  <si>
    <t>1070-07-250</t>
  </si>
  <si>
    <t>1071-02-12</t>
  </si>
  <si>
    <t>1071-02-14</t>
  </si>
  <si>
    <t>1013-02-300</t>
  </si>
  <si>
    <t>1013-02-600</t>
  </si>
  <si>
    <t>1013-02-900</t>
  </si>
  <si>
    <t>1040-01-PH1-100</t>
  </si>
  <si>
    <t>1040-01-PH1-125</t>
  </si>
  <si>
    <t>1040-01-PH1-150</t>
  </si>
  <si>
    <t>2015-02-400</t>
  </si>
  <si>
    <t>AG90181</t>
  </si>
  <si>
    <t>AG9023R</t>
  </si>
  <si>
    <t>1063-04-S3</t>
  </si>
  <si>
    <t>2030-01-200</t>
  </si>
  <si>
    <t>2030-01-250</t>
  </si>
  <si>
    <t>2040-01-1000</t>
  </si>
  <si>
    <t>1040-08-SS58</t>
  </si>
  <si>
    <t>RH2592P</t>
  </si>
  <si>
    <t>2015-02-800</t>
  </si>
  <si>
    <t>2015-03-1000</t>
  </si>
  <si>
    <t>1310-01-TS6</t>
  </si>
  <si>
    <t>2015-03-400</t>
  </si>
  <si>
    <t>2015-03-600</t>
  </si>
  <si>
    <t>1045-04-HS</t>
  </si>
  <si>
    <t>1045-04-10x10</t>
  </si>
  <si>
    <t>1090-06-KM12</t>
  </si>
  <si>
    <t>1055-01-SS3</t>
  </si>
  <si>
    <t>1055-01-SS4</t>
  </si>
  <si>
    <t>1040-01-PH2-150</t>
  </si>
  <si>
    <t>1040-01-PH2-75</t>
  </si>
  <si>
    <t>1040-01-SL5-100</t>
  </si>
  <si>
    <t>1040-01-SL5-125</t>
  </si>
  <si>
    <t>9020-04-125x22-C</t>
  </si>
  <si>
    <t>9020-04-125x22-T</t>
  </si>
  <si>
    <t>9020-04-125x22-TW</t>
  </si>
  <si>
    <t>9020-04-125x22-WC</t>
  </si>
  <si>
    <t>9020-04-150x22-C</t>
  </si>
  <si>
    <t>9020-04-150x22-T</t>
  </si>
  <si>
    <t>1040-02-SS7</t>
  </si>
  <si>
    <t>9040-17-240</t>
  </si>
  <si>
    <t>1310-01-TS7</t>
  </si>
  <si>
    <t>1040-01-PH0-75</t>
  </si>
  <si>
    <t>AT8560</t>
  </si>
  <si>
    <t>1070-01-A361</t>
  </si>
  <si>
    <t>AG9515E</t>
  </si>
  <si>
    <t>1045-20-S23</t>
  </si>
  <si>
    <t>1045-20-S45</t>
  </si>
  <si>
    <t>1045-20-S57</t>
  </si>
  <si>
    <t>1045-20-S77</t>
  </si>
  <si>
    <t>1065-04-1</t>
  </si>
  <si>
    <t>1065-03-S4</t>
  </si>
  <si>
    <t>1065-04-1/2</t>
  </si>
  <si>
    <t>1065-04-1-1/2</t>
  </si>
  <si>
    <t>1065-04-3/4</t>
  </si>
  <si>
    <t>1065-04-R</t>
  </si>
  <si>
    <t>8050-05-01</t>
  </si>
  <si>
    <t>8050-05-02</t>
  </si>
  <si>
    <t>8050-05-03W</t>
  </si>
  <si>
    <t>8050-05-03Y</t>
  </si>
  <si>
    <t>8051-04-100</t>
  </si>
  <si>
    <t>8051-04-120</t>
  </si>
  <si>
    <t>8051-04-150</t>
  </si>
  <si>
    <t>8051-04-40</t>
  </si>
  <si>
    <t>8051-04-50</t>
  </si>
  <si>
    <t>8051-04-60</t>
  </si>
  <si>
    <t>8051-04-80</t>
  </si>
  <si>
    <t>TC9819L</t>
  </si>
  <si>
    <t>SG9645B</t>
  </si>
  <si>
    <t>CC9916</t>
  </si>
  <si>
    <t>SG9660B</t>
  </si>
  <si>
    <t>TC9820L</t>
  </si>
  <si>
    <t>1045-03-P1</t>
  </si>
  <si>
    <t>1045-03-P15</t>
  </si>
  <si>
    <t>1045-03-P2</t>
  </si>
  <si>
    <t>1045-04-P1</t>
  </si>
  <si>
    <t>1045-04-P15</t>
  </si>
  <si>
    <t>OS8120R</t>
  </si>
  <si>
    <t>WP9709SW</t>
  </si>
  <si>
    <t>TBPROF218</t>
  </si>
  <si>
    <t>TBPROF221</t>
  </si>
  <si>
    <t>ID2140</t>
  </si>
  <si>
    <t>4010-10-AL</t>
  </si>
  <si>
    <t>WP9775SW</t>
  </si>
  <si>
    <t>BG6010S-999</t>
  </si>
  <si>
    <t>PW9219</t>
  </si>
  <si>
    <t>BG6010S</t>
  </si>
  <si>
    <t>1010-05-600</t>
  </si>
  <si>
    <t>1010-06-600</t>
  </si>
  <si>
    <t>1710-01-02</t>
  </si>
  <si>
    <t>1710-01-06</t>
  </si>
  <si>
    <t>1041-08-25</t>
  </si>
  <si>
    <t>1041-08-50</t>
  </si>
  <si>
    <t>1060-07-30</t>
  </si>
  <si>
    <t>1076-05-BG</t>
  </si>
  <si>
    <t>1700-01-10</t>
  </si>
  <si>
    <t>1700-01-15</t>
  </si>
  <si>
    <t>1700-01-20</t>
  </si>
  <si>
    <t>9016-RB-S35</t>
  </si>
  <si>
    <t>3015-02-TM</t>
  </si>
  <si>
    <t>3015-06-1/2P</t>
  </si>
  <si>
    <t>1071-01-04</t>
  </si>
  <si>
    <t>1076-05-BG2</t>
  </si>
  <si>
    <t>1050-03-S4</t>
  </si>
  <si>
    <t>GG2470C1</t>
  </si>
  <si>
    <t>MF5630C</t>
  </si>
  <si>
    <t>SB1658325POH</t>
  </si>
  <si>
    <t>SB1858325POH</t>
  </si>
  <si>
    <t>2020-04-500</t>
  </si>
  <si>
    <t>ПЕС-2520РБ</t>
  </si>
  <si>
    <t>СОЮЗ</t>
  </si>
  <si>
    <t>ДУС-2150</t>
  </si>
  <si>
    <t>ДУС-2165</t>
  </si>
  <si>
    <t>ДУС-2190</t>
  </si>
  <si>
    <t>ЛБС-4065</t>
  </si>
  <si>
    <t>ТСС-60125</t>
  </si>
  <si>
    <t>ТСС-60150</t>
  </si>
  <si>
    <t>ТСС-60200</t>
  </si>
  <si>
    <t>УШС-9024П</t>
  </si>
  <si>
    <t>Ручной инструмент</t>
  </si>
  <si>
    <t>1055-AG06x230</t>
  </si>
  <si>
    <t>1055-AG08x230</t>
  </si>
  <si>
    <t>1055-AG08x460</t>
  </si>
  <si>
    <t>1055-AG10x230</t>
  </si>
  <si>
    <t>1055-AG10x460</t>
  </si>
  <si>
    <t>1055-AG12x230</t>
  </si>
  <si>
    <t>1055-AG12x460</t>
  </si>
  <si>
    <t>1055-AG14x460</t>
  </si>
  <si>
    <t>1055-AG16x230</t>
  </si>
  <si>
    <t>1055-AG16x460</t>
  </si>
  <si>
    <t>1055-AG18x230</t>
  </si>
  <si>
    <t>1055-AG18x460</t>
  </si>
  <si>
    <t>1055-AG20x460</t>
  </si>
  <si>
    <t>1055-AG22x460</t>
  </si>
  <si>
    <t>1055-AG24x460</t>
  </si>
  <si>
    <t>1055-AG26x460</t>
  </si>
  <si>
    <t>1055-AG28x460</t>
  </si>
  <si>
    <t>9010-B75x457-040</t>
  </si>
  <si>
    <t>9010-B75x457-060</t>
  </si>
  <si>
    <t>9010-B75x457-120</t>
  </si>
  <si>
    <t>9010-B75x457-150</t>
  </si>
  <si>
    <t>9010-B76x533-080</t>
  </si>
  <si>
    <t>9010-B76x533-100</t>
  </si>
  <si>
    <t>9010-B76x533-120</t>
  </si>
  <si>
    <t>9010-B76x533-150</t>
  </si>
  <si>
    <t>9018-SDS-F22x250</t>
  </si>
  <si>
    <t>AG1014P</t>
  </si>
  <si>
    <t>AG915S</t>
  </si>
  <si>
    <t>1078-04-15</t>
  </si>
  <si>
    <t>1078-04-30</t>
  </si>
  <si>
    <t>1078-04-45</t>
  </si>
  <si>
    <t>1078-04-60</t>
  </si>
  <si>
    <t>8054-01-XL</t>
  </si>
  <si>
    <t>8054-02-L</t>
  </si>
  <si>
    <t>8054-02-M</t>
  </si>
  <si>
    <t>8054-02-XL</t>
  </si>
  <si>
    <t>8054-03-L</t>
  </si>
  <si>
    <t>8054-03-M</t>
  </si>
  <si>
    <t>8054-03-XL</t>
  </si>
  <si>
    <t>9042-05-M14</t>
  </si>
  <si>
    <t>WP9703SW</t>
  </si>
  <si>
    <t>AG1014P-9812</t>
  </si>
  <si>
    <t>AG1014P-9960</t>
  </si>
  <si>
    <t>AG1014P-996</t>
  </si>
  <si>
    <t/>
  </si>
  <si>
    <t>OM0201B</t>
  </si>
  <si>
    <t>MF5630C-8040</t>
  </si>
  <si>
    <t>MF5630C-8060</t>
  </si>
  <si>
    <t>MF5630C-502</t>
  </si>
  <si>
    <t>MF5630C-998</t>
  </si>
  <si>
    <t>MF5630C-996</t>
  </si>
  <si>
    <t>MF5630C-995</t>
  </si>
  <si>
    <t>MF5630C-994</t>
  </si>
  <si>
    <t>MF5630C-993</t>
  </si>
  <si>
    <t>OM0401B</t>
  </si>
  <si>
    <t>OC0101</t>
  </si>
  <si>
    <t>МСС-0104Б</t>
  </si>
  <si>
    <t>МСС-0102Б</t>
  </si>
  <si>
    <t>СЦС-0101А</t>
  </si>
  <si>
    <t>AG1014P-9912</t>
  </si>
  <si>
    <t>MS55211</t>
  </si>
  <si>
    <t>TC-9811LX-990</t>
  </si>
  <si>
    <t>TC-9819LX-990</t>
  </si>
  <si>
    <t>ВКС-9315С</t>
  </si>
  <si>
    <t>RH2510PM</t>
  </si>
  <si>
    <t>ID2145P</t>
  </si>
  <si>
    <t>8054-04-M</t>
  </si>
  <si>
    <t>TB0058</t>
  </si>
  <si>
    <t>1073-06-03</t>
  </si>
  <si>
    <t>2015-05-1000</t>
  </si>
  <si>
    <t>2015-05-1200</t>
  </si>
  <si>
    <t>2015-05-1500</t>
  </si>
  <si>
    <t>2015-05-2000</t>
  </si>
  <si>
    <t>2015-05-400</t>
  </si>
  <si>
    <t>2015-05-600</t>
  </si>
  <si>
    <t>2015-05-800</t>
  </si>
  <si>
    <t>ЛБС-4050</t>
  </si>
  <si>
    <t>ПТС-99452Т</t>
  </si>
  <si>
    <t>ПТС-99520Т</t>
  </si>
  <si>
    <t>1076-06-10</t>
  </si>
  <si>
    <t>1076-08-04</t>
  </si>
  <si>
    <t>1076-S2-25</t>
  </si>
  <si>
    <t>1-9040-4/41c</t>
  </si>
  <si>
    <t>1-9040-6/4*26Z</t>
  </si>
  <si>
    <t>ВКС-93155С</t>
  </si>
  <si>
    <t>9020-07-115x10</t>
  </si>
  <si>
    <t>9020-07-115x12</t>
  </si>
  <si>
    <t>9020-07-125x10</t>
  </si>
  <si>
    <t>9020-07-125x12</t>
  </si>
  <si>
    <t>9020-07-125x16</t>
  </si>
  <si>
    <t>9020-07-150x12</t>
  </si>
  <si>
    <t>9020-07-150x16</t>
  </si>
  <si>
    <t>9020-07-180x16</t>
  </si>
  <si>
    <t>9020-07-180x20</t>
  </si>
  <si>
    <t>9020-07-230x20</t>
  </si>
  <si>
    <t>9020-07-230x25</t>
  </si>
  <si>
    <t>AT-8560X</t>
  </si>
  <si>
    <t>7010-05-12S</t>
  </si>
  <si>
    <t>9042-05-100x600</t>
  </si>
  <si>
    <t>9042-05-120x600</t>
  </si>
  <si>
    <t>ВКС-9316-99</t>
  </si>
  <si>
    <t>HG2003LCD</t>
  </si>
  <si>
    <t>WP97140P</t>
  </si>
  <si>
    <t>НГС-97128В</t>
  </si>
  <si>
    <t>НГС-97128Н</t>
  </si>
  <si>
    <t>BP87101</t>
  </si>
  <si>
    <t>BP8760VD</t>
  </si>
  <si>
    <t>ПС2005-100</t>
  </si>
  <si>
    <t>ПС2005-40</t>
  </si>
  <si>
    <t>ПС2005-60</t>
  </si>
  <si>
    <t>BP8761</t>
  </si>
  <si>
    <t>SG9645PR-990</t>
  </si>
  <si>
    <t>САС-91А4МС</t>
  </si>
  <si>
    <t>BT9133BL</t>
  </si>
  <si>
    <t>BT9152BL</t>
  </si>
  <si>
    <t>BT9126BL</t>
  </si>
  <si>
    <t>BT9143BL</t>
  </si>
  <si>
    <t>8050-05-03B</t>
  </si>
  <si>
    <t>СТС-7220</t>
  </si>
  <si>
    <t>Бренд</t>
  </si>
  <si>
    <t>Машины шлифовальные угловые</t>
  </si>
  <si>
    <t>Штроборезы</t>
  </si>
  <si>
    <t>Сварочные инверторы ММА</t>
  </si>
  <si>
    <t>Зарядные устройства</t>
  </si>
  <si>
    <t>Сверлильные станки</t>
  </si>
  <si>
    <t>Точильно-шлифовальные станки</t>
  </si>
  <si>
    <t>Специализированные заточные станки (сверла,цепи)</t>
  </si>
  <si>
    <t>Киянки</t>
  </si>
  <si>
    <t>Кувалды</t>
  </si>
  <si>
    <t>Гвоздодеры</t>
  </si>
  <si>
    <t>Топоры</t>
  </si>
  <si>
    <t>Зубила и долота</t>
  </si>
  <si>
    <t>Бокорезы</t>
  </si>
  <si>
    <t>Инструмент для снятия изоляции</t>
  </si>
  <si>
    <t>Тестеры напряжения</t>
  </si>
  <si>
    <t>Наборы инструментов</t>
  </si>
  <si>
    <t>Ключи разводные</t>
  </si>
  <si>
    <t>Ключи-трещотки</t>
  </si>
  <si>
    <t>Напильники по металлу</t>
  </si>
  <si>
    <t>Наборы надфилей</t>
  </si>
  <si>
    <t>Стусла</t>
  </si>
  <si>
    <t>Стамески по дереву</t>
  </si>
  <si>
    <t>Резьбонарезные наборы</t>
  </si>
  <si>
    <t>Заклепочники</t>
  </si>
  <si>
    <t>Степлеры</t>
  </si>
  <si>
    <t>Плиткорезы</t>
  </si>
  <si>
    <t>Пистолеты для герметика</t>
  </si>
  <si>
    <t>Болторезы</t>
  </si>
  <si>
    <t>Тиски</t>
  </si>
  <si>
    <t>Ножи</t>
  </si>
  <si>
    <t>Рулетки</t>
  </si>
  <si>
    <t>Уровни</t>
  </si>
  <si>
    <t>Угольники</t>
  </si>
  <si>
    <t>Отбивные шнуры</t>
  </si>
  <si>
    <t>Штангенциркули</t>
  </si>
  <si>
    <t>Линейки</t>
  </si>
  <si>
    <t>Лампы паяльные</t>
  </si>
  <si>
    <t>Перчатки</t>
  </si>
  <si>
    <t>Круги зачистные лепестковые</t>
  </si>
  <si>
    <t>Корщетки</t>
  </si>
  <si>
    <t>Сетки абразивные</t>
  </si>
  <si>
    <t>Буры SDS+</t>
  </si>
  <si>
    <t>Миксеры</t>
  </si>
  <si>
    <t>Бетономешалки</t>
  </si>
  <si>
    <t>Пилы циркулярные</t>
  </si>
  <si>
    <t>Вибраторы</t>
  </si>
  <si>
    <t>Мотобуры</t>
  </si>
  <si>
    <t>Тельферы</t>
  </si>
  <si>
    <t>Фрезеры</t>
  </si>
  <si>
    <t>Электрические тепловые пушки</t>
  </si>
  <si>
    <t>Пылесосы садовые электрические</t>
  </si>
  <si>
    <t>Пистолеты термоклеевые</t>
  </si>
  <si>
    <t>Газовые тепловые пушки</t>
  </si>
  <si>
    <t>Мотоблоки</t>
  </si>
  <si>
    <t>Граверы</t>
  </si>
  <si>
    <t>Фены технические</t>
  </si>
  <si>
    <t>Лобзики электрические</t>
  </si>
  <si>
    <t>Компрессоры автомобильные</t>
  </si>
  <si>
    <t>Мультиметры</t>
  </si>
  <si>
    <t>Виброплиты</t>
  </si>
  <si>
    <t>Перфораторы SDS Plus</t>
  </si>
  <si>
    <t>Перфораторы SDS MAX</t>
  </si>
  <si>
    <t>Плиткорезные станки</t>
  </si>
  <si>
    <t>Аппараты для сварки пластиковых труб</t>
  </si>
  <si>
    <t>Насосные станции</t>
  </si>
  <si>
    <t>Насосы поверхностные</t>
  </si>
  <si>
    <t>Паяльники</t>
  </si>
  <si>
    <t>Пылесосы строительные</t>
  </si>
  <si>
    <t>Аксессуары для сварочного оборудования</t>
  </si>
  <si>
    <t>Сумки</t>
  </si>
  <si>
    <t>AC931031</t>
  </si>
  <si>
    <t>BG6017S</t>
  </si>
  <si>
    <t>CC99222</t>
  </si>
  <si>
    <t>CV71101</t>
  </si>
  <si>
    <t>GM2314F</t>
  </si>
  <si>
    <t>GM2317FL</t>
  </si>
  <si>
    <t>ID20131</t>
  </si>
  <si>
    <t>RH25901</t>
  </si>
  <si>
    <t>RH25921P</t>
  </si>
  <si>
    <t>TW7219</t>
  </si>
  <si>
    <t>КПС-96150</t>
  </si>
  <si>
    <t>КПС-96450</t>
  </si>
  <si>
    <t>ПЕС-25101</t>
  </si>
  <si>
    <t>ТПС-18002</t>
  </si>
  <si>
    <t>ТСС-60013</t>
  </si>
  <si>
    <t>8050-05-04</t>
  </si>
  <si>
    <t xml:space="preserve"> </t>
  </si>
  <si>
    <t>1055-03-SS3</t>
  </si>
  <si>
    <t>7014-02-07</t>
  </si>
  <si>
    <t>7014-02-09</t>
  </si>
  <si>
    <t>1041-02-AD</t>
  </si>
  <si>
    <t>5015-KL-01</t>
  </si>
  <si>
    <t>TW7225P</t>
  </si>
  <si>
    <t>КПС-24800</t>
  </si>
  <si>
    <t>1040-10-S7</t>
  </si>
  <si>
    <t>VC7203</t>
  </si>
  <si>
    <t>VC7203-885</t>
  </si>
  <si>
    <t>FH2022C</t>
  </si>
  <si>
    <t>IDHK1.5-10mmM12*1.25</t>
  </si>
  <si>
    <t>TW7219-920</t>
  </si>
  <si>
    <t>TW7219-925</t>
  </si>
  <si>
    <t>TW7219-932</t>
  </si>
  <si>
    <t>TW7219-940</t>
  </si>
  <si>
    <t>TW7219-950</t>
  </si>
  <si>
    <t>TW7219-963</t>
  </si>
  <si>
    <t>ВКС-9316-98</t>
  </si>
  <si>
    <t>ТСС-60013-990</t>
  </si>
  <si>
    <t>TB21316P</t>
  </si>
  <si>
    <t>TB21316T</t>
  </si>
  <si>
    <t>TB21319C</t>
  </si>
  <si>
    <t>TB21319P</t>
  </si>
  <si>
    <t>TB21319T</t>
  </si>
  <si>
    <t>Тепловентиляторы</t>
  </si>
  <si>
    <t>ТВС-2000</t>
  </si>
  <si>
    <t>РУС-1086 Рубанок электрический СОЮЗ, 860 Вт, ширина 82 мм, глубина 2 мм, 16000 об/мин, ПЫЛЕСБОР</t>
  </si>
  <si>
    <t>ЗУС-1215</t>
  </si>
  <si>
    <t>ТПС-18002 Фен технический Союз, 1800 Вт, 2 ступени, 2 насадки</t>
  </si>
  <si>
    <t>ЛБС-4065 Лобзик электрический СОЮЗ, 650Вт, 70/8мм (дер/мет) 3с, рег. част, подключ. к пылесосу</t>
  </si>
  <si>
    <t>MF5630C-8040 Наждачная бумага Sturm! 93 мм, зерно 40, уп. 5 шт.</t>
  </si>
  <si>
    <t>MF5630C-8060 Наждачная бумага Sturm! 93 мм, зерно 60, уп. 5 шт.</t>
  </si>
  <si>
    <t>MF5630C-502 Е-образная пила би-металл Sturm! 35 мм</t>
  </si>
  <si>
    <t>MF5630C-503 Подошва для наждачной бумаги Sturm! 90 мм</t>
  </si>
  <si>
    <t>MF5630C-998 Е-образная пила 65Mn Sturm! 35 мм, разметка</t>
  </si>
  <si>
    <t>MF5630C-996 Алмазное сегментное полотно Sturm!</t>
  </si>
  <si>
    <t>MF5630C-995 Карбидное сегментное полотно Sturm!</t>
  </si>
  <si>
    <t>MF5630C-994 Карбидное треугольное полотно Sturm!</t>
  </si>
  <si>
    <t>ПС2005-100 Электропаяльник 100ВТ, ДЕРЕВЯННАЯ рукоятка, СОЮЗ</t>
  </si>
  <si>
    <t>ПС2005-40 Электропаяльник 40ВТ, ДЕРЕВЯННАЯ рукоятка, СОЮЗ</t>
  </si>
  <si>
    <t>ПС2005-60 Электропаяльник 60ВТ, ДЕРЕВЯННАЯ рукоятка, СОЮЗ</t>
  </si>
  <si>
    <t>ТСС-60200 Точильный станок СОЮЗ, круг 200х20х16 мм, 300 Вт, 2950 об/мин,</t>
  </si>
  <si>
    <t>ВКС-9315С Воздушный компрессор СОЮЗ, 1500 Вт, 24 л, 8 бар, 210л/мин, картон</t>
  </si>
  <si>
    <t>ВКС-93155С Воздушный компрессор СОЮЗ, 1500 Вт, 50 л, 8 бар, 210л/мин, картон</t>
  </si>
  <si>
    <t>ЗУС-1215 Зарядное устройство СОЮЗ 12В, 85Вт, 5А, 35-80Ah, индикатор заряда</t>
  </si>
  <si>
    <t>1013-01-400 Гвоздодер-монтировка шестигранный,КОВАНАЯ СТАЛЬ,спец.изгиб, 400 мм Sturm!</t>
  </si>
  <si>
    <t>1013-01-600 Гвоздодер-монтировка шестигранный,КОВАНАЯ СТАЛЬ,спец.изгиб, 600 мм Sturm!</t>
  </si>
  <si>
    <t>1013-01-900 Гвоздодер-монтировка шестигранный,КОВАНАЯ СТАЛЬ,спец.изгиб, 900 мм Sturm!</t>
  </si>
  <si>
    <t>1013-02-300 Гвоздодер, УСИЛЕННАЯ КОНСТРУКЦИЯ,противоскольз.покрыт,закал.сталь 300мм Sturm!</t>
  </si>
  <si>
    <t>1013-02-450 Гвоздодер, УСИЛЕННАЯ КОНСТРУКЦИЯ,противоскольз.покрыт,закал.сталь 450мм Sturm!</t>
  </si>
  <si>
    <t>1013-02-600 Гвоздодер, УСИЛЕННАЯ КОНСТРУКЦИЯ,противоскольз.покрыт,закал.сталь 600мм Sturm!</t>
  </si>
  <si>
    <t>1013-02-900 Гвоздодер, УСИЛЕННАЯ КОНСТРУКЦИЯ,противоскольз.покрыт,закал.сталь 900мм Sturm!</t>
  </si>
  <si>
    <t>1020-03-2-150 Бокорезы 150 мм, С ДИЭЛЕКТРИЧЕСКИМИ РУКОЯТКАМИ 1000В, Sturm!</t>
  </si>
  <si>
    <t>1020-03-2-180 Бокорезы 180 мм, С ДИЭЛЕКТРИЧЕСКИМИ РУКОЯТКАМИ 1000В, Sturm!</t>
  </si>
  <si>
    <t>1040-02-SS2 Набор отверток 11 ПРЕДМЕТОВ, ПЛАСТИКОВЫЙ КЕЙС Sturm!</t>
  </si>
  <si>
    <t>1040-08-SS58 Отвертка с насадками , 58 ПРЕДМЕТОВ, БИТЫ С ДЕРЖАТЕЛЕМ, Sturm!</t>
  </si>
  <si>
    <t>1040-01-SL5-200 Отвертка шлицевая МАГНИТН. НАКОНЕЧН.,эргономич. ручка 5х200 мм,Sturm!</t>
  </si>
  <si>
    <t>1040-10-S7 Отвертка ударно-поворотная 1/2" с битами 6шт.,ОБРЕЗИН.РУКОЯТКА, ПЛАСТИК.КЕЙС Sturm!</t>
  </si>
  <si>
    <t>1041-02-AD Адаптер для бит УГЛОВОЙ, УСКОРЯЕТ РАБОТУ НА 50%, 4 биты 25мм PH2, Sturm!</t>
  </si>
  <si>
    <t>1041-05-10x65 Насадка для кровельных саморез.,10х65мм, 10шт,МАГНИТ.НАКОН,ПЛАСТИК.БОКС Sturm!</t>
  </si>
  <si>
    <t>1041-05-8x65 Насадка для кровельных саморезов 8х65мм, 10шт,МАГНИТ.НАКОН,ПЛАСТИК.БОКС Sturm!</t>
  </si>
  <si>
    <t>1045-02-A160 Разводной ключ 160 мм,УСИЛЕННЫЙ, МЯГКАЯ РУКОЯТКА, ПОДВЕС. Sturm!</t>
  </si>
  <si>
    <t>1045-02-A200 Разводной ключ 200 мм, УСИЛЕННЫЙ, МЯГКАЯ РУКОЯТКА, ПОДВЕС. Sturm!</t>
  </si>
  <si>
    <t>1045-02-A250 Разводной ключ 250 мм, УСИЛЕННЫЙ, МЯГКАЯ РУКОЯТКА, ПОДВЕС.Sturm!</t>
  </si>
  <si>
    <t>1045-02-A300 Разводной ключ 300 мм, УСИЛЕННЫЙ, МЯГКАЯ РУКОЯТКА, ПОДВЕС, Sturm!</t>
  </si>
  <si>
    <t>1045-04-10x10 Набор шестигранных ключей Cr-V 10шт. 1,5-10мм ПЛАСТИКОВЫЙ КЕЙС Sturm!</t>
  </si>
  <si>
    <t>1045-04-HS Набор ключей TORX (наконечник в форме звезды) Sturm!</t>
  </si>
  <si>
    <t>1051-01-SSN Набор надфилей 5шт ОБРЕЗИНЕННАЯ РУКОЯТКА, Sturm!</t>
  </si>
  <si>
    <t>1051-02-SSD Набор надфилей 6шт С АЛМАЗНЫМ НАПЫЛЕНИЕМ Sturm!</t>
  </si>
  <si>
    <t>1055-AG06X230 Сверло винтовое по дереву 6х230мм ВЫСОКОКАЧ. ИНСТРУМЕНТАЛЬНАЯ СТАЛЬ, Sturm!</t>
  </si>
  <si>
    <t>1055-AG08X230 Сверло винтовое по дереву 8х230мм ВЫСОКОКАЧ. ИНСТРУМЕНТАЛЬНАЯ СТАЛЬ, Sturm!</t>
  </si>
  <si>
    <t>1055-AG10X230 Сверло винтовое по дереву 10х230мм ВЫСОКОКАЧ. ИНСТРУМЕНТАЛЬНАЯ СТАЛЬ, Sturm!</t>
  </si>
  <si>
    <t>1055-AG10X460 Сверло винтовое по дереву 10х460мм ВЫСОКОКАЧ. ИНСТРУМЕНТАЛЬНАЯ СТАЛЬ, Sturm!</t>
  </si>
  <si>
    <t>1055-AG12X230 Сверло винтовое по дереву 12х230мм ВЫСОКОКАЧ. ИНСТРУМЕНТАЛЬНАЯ СТАЛЬ, Sturm!</t>
  </si>
  <si>
    <t>1055-AG12X460 Сверло винтовое по дереву 12х460мм ВЫСОКОКАЧ. ИНСТРУМЕНТАЛЬНАЯ СТАЛЬ, Sturm!</t>
  </si>
  <si>
    <t>1055-AG14X460 Сверло винтовое по дереву 14х460мм ВЫСОКОКАЧ. ИНСТРУМЕНТАЛЬНАЯ СТАЛЬ, Sturm!</t>
  </si>
  <si>
    <t>1055-AG16X230 Сверло винтовое по дереву 16х230мм ВЫСОКОКАЧ. ИНСТРУМЕНТАЛЬНАЯ СТАЛЬ, Sturm!</t>
  </si>
  <si>
    <t>1055-AG16X460 Сверло винтовое по дереву 16х460мм ВЫСОКОКАЧ. ИНСТРУМЕНТАЛЬНАЯ СТАЛЬ, Sturm!</t>
  </si>
  <si>
    <t>1055-AG18X230 Сверло винтовое по дереву 18х230мм ВЫСОКОКАЧ. ИНСТРУМЕНТАЛЬНАЯ СТАЛЬ, Sturm!</t>
  </si>
  <si>
    <t>1055-AG18X460 Сверло винтовое по дереву 18х460мм ВЫСОКОКАЧ. ИНСТРУМЕНТАЛЬНАЯ СТАЛЬ, Sturm!</t>
  </si>
  <si>
    <t>1055-AG20X460 Сверло винтовое по дереву 20х460мм ВЫСОКОКАЧ. ИНСТРУМЕНТАЛЬНАЯ СТАЛЬ, Sturm!</t>
  </si>
  <si>
    <t>1055-AG22X460 Сверло винтовое по дереву 22х460мм ВЫСОКОКАЧ. ИНСТРУМЕНТАЛЬНАЯ СТАЛЬ, Sturm!</t>
  </si>
  <si>
    <t>1055-AG24X460 Сверло винтовое по дереву 24х460мм ВЫСОКОКАЧ. ИНСТРУМЕНТАЛЬНАЯ СТАЛЬ, Sturm!</t>
  </si>
  <si>
    <t>1055-AG26X460 Сверло винтовое по дереву 26х460мм ВЫСОКОКАЧ. ИНСТРУМЕНТАЛЬНАЯ СТАЛЬ, Sturm!</t>
  </si>
  <si>
    <t>1060-02-F300 Стусло ИЗ УДАРОПРОЧНОГО ПЛАСТИКА, 300 мм Sturm!</t>
  </si>
  <si>
    <t>1063-04-S3 Набор стамесок 6, 16, 22 мм ДВУХКОМПОНЕНТНЫЕ РУКОЯТКИ, Sturm!</t>
  </si>
  <si>
    <t>1065-03-S24 Набор метчиков и плашек для нарезания резьбы Sturm!</t>
  </si>
  <si>
    <t>1070-01-A361 Заклепочник поворотный 0-360° Sturm!</t>
  </si>
  <si>
    <t>1070-07-450 Заклепочник УСИЛЕННЫЙ двуручный 450мм Sturm!</t>
  </si>
  <si>
    <t>1071-01-04 Степлер CLASSIC,МЕТАЛЛИЧ.ПРОЧН.КОРПУС,тип 53 тип,скоба 4-8мм Sturm!</t>
  </si>
  <si>
    <t>1073-06-01 Пистолет для пены ТЕФЛОН.ПОКРЫТИЕ ИГЛЫ, ДОП.НАСАДКИ Professional Sturm!</t>
  </si>
  <si>
    <t>1073-06-02 Пистолет для пены ПОЛНОЕ ТЕФЛОНОВОЕ ПОКРЫТИЕ, Professional Sturm!</t>
  </si>
  <si>
    <t>1076-06-10 Нож металлич. МАЛЫЙ с АВТОФИКСАЦИЕЙ. Нержавеющий корпус и полотно, 9мм. Sturm!</t>
  </si>
  <si>
    <t>1076-08-04 Нож с сегментир. лезвием,18мм. МЕТАЛЛИЧ. НАПР. ЛЕЗВИЯ, АВТОМАТИЧ.СМЕНА ЛЕЗВИЯ,Sturm!</t>
  </si>
  <si>
    <t>1076-05-BG Устройство для заточки ножей Sturm!</t>
  </si>
  <si>
    <t>1076-05-BG2 Устройство для заточки ножей на липучке Sturm!</t>
  </si>
  <si>
    <t>1076-S2-25 Лезвия для ножей, 25 мм СЕГМЕНТИРОВ. ТИП 10 шт. Sturm!</t>
  </si>
  <si>
    <t>1077-OL-01 Стеклорез МАСЛЯННЫЙ Sturm!</t>
  </si>
  <si>
    <t>1077-RO-01 Стеклорез шестироликовый С УДАРОПРОЧНОЙ РУЧКОЙ Sturm!</t>
  </si>
  <si>
    <t>1077-05-01 Стеклодомкрат двойной Sturm!</t>
  </si>
  <si>
    <t>1310-01-TS3 Набор инструментов 173 ПРЕДМЕТА, ПЛАСТИКОВЫЙ КЕЙС, Sturm!</t>
  </si>
  <si>
    <t>20525 Рулетка 5х25мм, пластиковый корпус, СОЮЗ</t>
  </si>
  <si>
    <t>20825 Рулетка 7,5х25мм, пластиковый корпус, СОЮЗ</t>
  </si>
  <si>
    <t>21125 Рулетка 10Х25мм, ОБРЕЗИНЕННЫЙ корпус, КЛАСС ТОЧНОСТИ II, УСИЛЕННЫЙ магнит, СОЮЗ</t>
  </si>
  <si>
    <t>21316 Рулетка 3х16мм, ОБРЕЗИНЕННЫЙ корпус, КЛАСС ТОЧНОСТИ II, УСИЛЕННЫЙ магнит, СОЮЗ</t>
  </si>
  <si>
    <t>21825 Рулетка 7,5х25мм, ОБРЕЗИНЕННЫЙ корпус, КЛАСС ТОЧНОСТИ II, УСИЛЕННЫЙ магнит, СОЮЗ</t>
  </si>
  <si>
    <t>20125 Рулетка 10х25мм, пластиковый корпус, СОЮЗ</t>
  </si>
  <si>
    <t>2020-04-500 Многоцелевой угольник 230x500mm Sturm!</t>
  </si>
  <si>
    <t>2040-01-1000 Линейка металлическая АНТИКОРРОЗИЙНОЕ ПОКРЫТИЕ+ТАБЛИЦА ВЕЛИЧИН 1000мм Sturm!</t>
  </si>
  <si>
    <t>2040-01-500 Линейка металлическая АНТИКОРРОЗИЙНОЕ ПОКРЫТИЕ+ТАБЛИЦА ВЕЛИЧИН 500 мм Sturm!</t>
  </si>
  <si>
    <t>3015-02-TM Таймер подачи воды механич,до 120 мин,из УДАРОПРОЧ.пластика ABS Sturm! Серия Classic</t>
  </si>
  <si>
    <t>9011-02-A100 Сетка абразивная 115x280 мм (10 шт в упаковке) №100, ВОДОСТОЙКАЯ, Sturm!</t>
  </si>
  <si>
    <t>9011-02-A120 Сетка абразивная 115x280 мм (10 шт в упаковке) №120, ВОДОСТОЙКАЯ, Sturm!</t>
  </si>
  <si>
    <t>9011-02-A180 Сетка абразивная 115x280 мм (10 шт в упаковке) №180, ВОДОСТОЙКАЯ, Sturm!</t>
  </si>
  <si>
    <t>9011-02-A200 Сетка абразивная 115x280 мм (10 шт в упаковке) №200, ВОДОСТОЙКАЯ, Sturm!</t>
  </si>
  <si>
    <t>9011-02-A220 Сетка абразивная 115x280 мм (10 шт в упаковке) №220, ВОДОСТОЙКАЯ, Sturm!</t>
  </si>
  <si>
    <t>9011-02-A80 Сетка абразивная 115x280 мм (10 шт в упаковке) №80 , ВОДОСТОЙКАЯ, Sturm!</t>
  </si>
  <si>
    <t>9020-04-115x22-C Алмазный диск, сухая резка, сегментный 115мм Sturm!</t>
  </si>
  <si>
    <t>9020-04-125x22-C Алмазный диск, сухая резка, сегментный 125мм Sturm!</t>
  </si>
  <si>
    <t>9020-04-180x22-WC Алмазный диск, влажная резка, непрерывный 180мм Sturm!</t>
  </si>
  <si>
    <t>9020-04-230x22-C Алмазный диск, сухая резка, сегментный 230мм Sturm!</t>
  </si>
  <si>
    <t>9020-04-230x22-T Алмазный диск, сухая резка, "Турбо" 230мм Sturm!</t>
  </si>
  <si>
    <t>9020-07-125x10 Диск отрезной по металлу, АРМИРОВАННЫЙ,размер 125x1.0x22.22 Sturm!</t>
  </si>
  <si>
    <t>9020-07-125x12 Диск отрезной по металлу, АРМИРОВАННЫЙ,размер 125x1.2x22.23 Sturm!</t>
  </si>
  <si>
    <t>9020-07-125x16 Диск отрезной по металлу, АРМИРОВАННЫЙ, размер 125x1.6x22.23 Sturm!</t>
  </si>
  <si>
    <t>9042-05-100x600 Миксер для смесей с наконечником SDS+ Sturm!</t>
  </si>
  <si>
    <t>9042-05-120x600 Миксер для смесей с наконечником SDS+ Sturm!</t>
  </si>
  <si>
    <t>9042-05-M14 Миксер для смесей и красок, посадка М14 Sturm!</t>
  </si>
  <si>
    <t>TBPROF13 Ящик для инструментов 13" ПРОФ СЕРИЯ, ПРОИЗВОДСТВО РОССИЯ Prof Sturm!</t>
  </si>
  <si>
    <t>TBPROF16 Ящик для инструментов 16" ПРОФ СЕРИЯ, ПРОИЗВОДСТВО РОССИЯ Prof Sturm!</t>
  </si>
  <si>
    <t>TBPROF18 Ящик для инструментов 18" ПРОФ СЕРИЯ, ПРОИЗВОДСТВО РОССИЯ Prof Sturm!</t>
  </si>
  <si>
    <t>TBPROF218 Ящик для инструментов 18 ПРОФ СЕРИЯ, ПРОИЗВОДСТВО РОССИЯ Prof Sturm!</t>
  </si>
  <si>
    <t>TBPROF221 Ящик для инструментов 21, ПРОИЗВОДСТВО РОССИЯ Prof Sturm!</t>
  </si>
  <si>
    <t>1045-11-200</t>
  </si>
  <si>
    <t>AW91A5WH</t>
  </si>
  <si>
    <t>AG9012T</t>
  </si>
  <si>
    <t>МПС-5630С</t>
  </si>
  <si>
    <t>WW0801F</t>
  </si>
  <si>
    <t>РУС-1086</t>
  </si>
  <si>
    <t>ID2199A</t>
  </si>
  <si>
    <t>PW9223</t>
  </si>
  <si>
    <t>SG9641</t>
  </si>
  <si>
    <t>OS8025</t>
  </si>
  <si>
    <t>OS8155R</t>
  </si>
  <si>
    <t>ПЕС-2585</t>
  </si>
  <si>
    <t>ПСС-7320</t>
  </si>
  <si>
    <t>ID2176A</t>
  </si>
  <si>
    <t>1075-04-100 Тиски слесарные 100мм, УСИЛЕННЫЕ С НАКОВАЛЬНЕЙ, Sturm!</t>
  </si>
  <si>
    <t>1075-04-125 Тиски слесарные 125мм , УСИЛЕННЫЕ С НАКОВАЛЬНЕЙ, Sturm!</t>
  </si>
  <si>
    <t>1075-04-75 Тиски слесарные 75 мм, УСИЛЕННЫЕ С НАКОВАЛЬНЕЙ, Sturm!</t>
  </si>
  <si>
    <t>ПСС-7320-885</t>
  </si>
  <si>
    <t>AG90112 Машина углошлифовальная Sturm! 1100Вт, 125мм, ПОВЫШ ПЫЛЕЗАЩ, удлин рук</t>
  </si>
  <si>
    <t>BS8511U</t>
  </si>
  <si>
    <t>AG1014P-993</t>
  </si>
  <si>
    <t>1040-02-SS4 Набор отверток и бит, 21 ПРЕДМЕТ, ПЛАСТИКОВЫЙ КЕЙС Sturm!</t>
  </si>
  <si>
    <t>9030-02-S1 Набор шарошек Sturm! 20шт, хвостовик 3мм, алмазное напыление</t>
  </si>
  <si>
    <t>9030-02-S2 Набор шарошек Sturm! 30шт, хвостовик 3мм, алмазное напыление</t>
  </si>
  <si>
    <t>P1090</t>
  </si>
  <si>
    <t>SB1650380PO</t>
  </si>
  <si>
    <t>SC32513CRT</t>
  </si>
  <si>
    <t>SC38013CRT</t>
  </si>
  <si>
    <t>HG2004</t>
  </si>
  <si>
    <t>P1070</t>
  </si>
  <si>
    <t>GC9912</t>
  </si>
  <si>
    <t>AU-1720-01</t>
  </si>
  <si>
    <t>AU-1720-02</t>
  </si>
  <si>
    <t>AU-1720-03</t>
  </si>
  <si>
    <t>AU-1720-04</t>
  </si>
  <si>
    <t>AU-1720-06</t>
  </si>
  <si>
    <t>HC9920-999</t>
  </si>
  <si>
    <t>AG90121P</t>
  </si>
  <si>
    <t>БТС-9233Л</t>
  </si>
  <si>
    <t>БТС-9243Л</t>
  </si>
  <si>
    <t>Прайс, 
руб.</t>
  </si>
  <si>
    <t>Электроинструмент</t>
  </si>
  <si>
    <t>Строительная техника</t>
  </si>
  <si>
    <t>Станки</t>
  </si>
  <si>
    <t>Силовая техника</t>
  </si>
  <si>
    <t>Садово-парковая техника</t>
  </si>
  <si>
    <t>БТС-9252Л</t>
  </si>
  <si>
    <t>БТС-9256Л</t>
  </si>
  <si>
    <t>ТЛ3535-2.0-0-15 Леска для триммера, d=2.0 мм, l=15 м, КРУГ, оранжевый КАРТОН. СОЮЗ</t>
  </si>
  <si>
    <t>ТЛ3535-2.0-0-15</t>
  </si>
  <si>
    <t>ТЛ3535-2.0-4-15 Леска для триммера, d=2.0 мм, l=15 м, КВАДРАТ, красный КАРТОН. СОЮЗ</t>
  </si>
  <si>
    <t>ТЛ3535-2.0-8-15 Леска для триммера, d=2.0 мм, l=15 м, ЗВЕЗДА, желтый КАРТОН. СОЮЗ</t>
  </si>
  <si>
    <t>ТЛ3535-2.4-0-15 Леска для триммера, d=2.4 мм, l=15 м, КРУГ, оранжевый КАРТОН. СОЮЗ</t>
  </si>
  <si>
    <t>ТЛ3535-2.4-0-15</t>
  </si>
  <si>
    <t>ТЛ3535-2.4-8-15</t>
  </si>
  <si>
    <t>ТЛ3535-3.0-8-15 Леска для триммера, d=3.0 мм, l=15 м, ЗВЕЗДА, желтый КАРТОН, СОЮЗ</t>
  </si>
  <si>
    <t>BT9252D-999</t>
  </si>
  <si>
    <t>SB1450380PO</t>
  </si>
  <si>
    <t>AG90112</t>
  </si>
  <si>
    <t>SB1858325POH Пильная шина 18" Sturm! паз 1,5мм,0,325", 72зв, хвостовик POH (OREGON K095/A095)</t>
  </si>
  <si>
    <t>SC38013CRT-57</t>
  </si>
  <si>
    <t>AG9018P</t>
  </si>
  <si>
    <t>ID2151</t>
  </si>
  <si>
    <t>ID2170</t>
  </si>
  <si>
    <t>AG9514E</t>
  </si>
  <si>
    <t>БТС-9226Л</t>
  </si>
  <si>
    <t>6200101С</t>
  </si>
  <si>
    <t>ПЦС-9922</t>
  </si>
  <si>
    <t>AG95151P</t>
  </si>
  <si>
    <t>GBE2250</t>
  </si>
  <si>
    <t>EH72201</t>
  </si>
  <si>
    <t>EH72401</t>
  </si>
  <si>
    <t>1270102 Биты PH2х25мм,сталь S2, С МАГНИТН. НАКОНЕЧНИКОМ,20 шт. в пластик.кейсе Sturm!</t>
  </si>
  <si>
    <t>МСС-0202Б Масло СОЮЗ 2 ТАКТ. минеральное UNIVERSAL МОТО 2T, 100мл, КРАСНОЕ, API TB</t>
  </si>
  <si>
    <t>МСС-0204Б Масло СОЮЗ 4 ТАКТ. минеральное UNIVERSAL MOTO 4T, SAE 15W-40, 0.6л</t>
  </si>
  <si>
    <t>СКС-0101А Масло СОЮЗ компрессорное AIR COMPRESSOR LUBRICANT, VG100, 1л</t>
  </si>
  <si>
    <t>МСС-0202Б</t>
  </si>
  <si>
    <t>МСС-0204Б</t>
  </si>
  <si>
    <t>СКС-0101А</t>
  </si>
  <si>
    <t>CS50201</t>
  </si>
  <si>
    <t>GC99372B</t>
  </si>
  <si>
    <t>ЦПС-51185</t>
  </si>
  <si>
    <t>9020-04-125x22-TW Алмазный диск, сухая/влажная резка Turbo Wave 125мм Sturm!</t>
  </si>
  <si>
    <t>9020-04-230x22-TW Алмазный диск, сухая/влажная резка Turbo Wave 230мм Sturm!</t>
  </si>
  <si>
    <t>1050-01-F200 Напильник плоский 200 мм, СТАЛЬ Т12, ДВОЙНАЯ НАСЕЧКА, ПРОТИВОСКОЛ РУК Sturm!</t>
  </si>
  <si>
    <t>1050-01-R200 Напильник круглый 200 мм, СТАЛЬ Т12, ДВОЙНАЯ НАСЕЧКА, ПРОТИВОСКОЛ РУК Sturm!</t>
  </si>
  <si>
    <t>1050-01-S200 Напильник квадратный 200 мм, СТАЛЬ Т12, ДВОЙНАЯ НАСЕЧКА, ПРОТИВОСКОЛ РУК Sturm!</t>
  </si>
  <si>
    <t>1050-01-T200 Напильник треxгранный 200 мм, СТАЛЬ Т12, ДВОЙНАЯ НАСЕЧКА, ПРОТИВОСКОЛ РУК Sturm!</t>
  </si>
  <si>
    <t>Рекламная продукция</t>
  </si>
  <si>
    <t>GC99452B</t>
  </si>
  <si>
    <t>GC99522B</t>
  </si>
  <si>
    <t>1055-01-SS1 Набор сверл ПО МЕТАЛЛУ 10 шт (1.2.3.4.5.6.7.8.9.10 мм) Sturm!</t>
  </si>
  <si>
    <t>TBPROF21 Ящик для инструментов 21" ПРОФ СЕРИЯ, ПРОИЗВОДСТВО РОССИЯ Prof Sturm!</t>
  </si>
  <si>
    <t>TBPROF318 Ящик для инструментов 18, ПРОИЗВОДСТВО РОССИЯ Prof Sturm!</t>
  </si>
  <si>
    <t>TBPROF321 Ящик для инструментов 21, ПРОИЗВОДСТВО РОССИЯ Prof Sturm!</t>
  </si>
  <si>
    <t>TBPROF21</t>
  </si>
  <si>
    <t>TBPROF318</t>
  </si>
  <si>
    <t>TBPROF321</t>
  </si>
  <si>
    <t>Культиваторы бензиновые</t>
  </si>
  <si>
    <t>ТПС-2027</t>
  </si>
  <si>
    <t>ТПС-3027</t>
  </si>
  <si>
    <t>ТПС-3027 Электрическая тепловая пушка 3 кВт, СОЮЗ, 185 м3/час, 2 режима, термостат</t>
  </si>
  <si>
    <t>6200102С</t>
  </si>
  <si>
    <t>AG95141P</t>
  </si>
  <si>
    <t>MM12011</t>
  </si>
  <si>
    <t>MM12021</t>
  </si>
  <si>
    <t>MM12021 Мультиметр Sturm! токоизмерительные клещи, изм: DC, ACV, ACA, R. СВЕТ.ИНДИК. ФАЗЫ</t>
  </si>
  <si>
    <t>УШС-90111</t>
  </si>
  <si>
    <t>УШС-90111 Машина углошлифовальная СОЮЗ, 115мм, 650Вт, 11000об/мин</t>
  </si>
  <si>
    <t>1280101 Болторез 14" (350 мм), ЗАКАЛЕННЫЕ ГУБКИ ИЗ СТАЛИ Т8, регули, эргономич рукоят Sturm!</t>
  </si>
  <si>
    <t>5250302 Пилки для лобзика Sturm! T144DP 5шт, точн.параллельный.рез,5-50мм,мяг.древ.,ДСП,ДВП</t>
  </si>
  <si>
    <t>5250303 Пилки для лобзика Sturm! T144D 5шт быстрый рез,5-50мм, мяг.древ., ДСП, ДВП,стол.плиты</t>
  </si>
  <si>
    <t>5250304 Пилки для лобзика Sturm! T344D 5шт быстрый рез,5-100мм, мяг.древ, ДСП, ДВП,стол.плиты</t>
  </si>
  <si>
    <t>5250308 Пилки для лобзика Sturm! T119BO 5шт криволинейн. чистый рез, 2-15 мм, фанера, пластик</t>
  </si>
  <si>
    <t>5250310 Пилки для лобзика Sturm! T101D 5шт прям.чист.рез,10-45мм,мяг.древ.ДСП, пласт.</t>
  </si>
  <si>
    <t>5250312 Пилки для лобзика Sturm! T101BR 5шт прям.чист.рез,3-30мм,ЛАМИНАТ,ДСП,ДВП,столярн. плиты</t>
  </si>
  <si>
    <t>5230102 Корщетка СТАЛЬНАЯ ЩЕТИНА, ПЛАСТИК. РУКОЯТКА Sturm!</t>
  </si>
  <si>
    <t>5240103 Корщетка-насадка для УШМ Sturm! тип "чашка" М14, D100мм, латунир. волнистая пров.</t>
  </si>
  <si>
    <t>5240102 Корщетка-насадка для УШМ Sturm! тип "чашка" М14, D75мм, латунир. волнистая пров.</t>
  </si>
  <si>
    <t>5200201 Тарелка опорная шлифовальная с липучей осн. Velcro, D125мм, M14, Sturm!</t>
  </si>
  <si>
    <t>5240203 Корщетка-насадка для УШМ Sturm! тип "чашка" М14, D100мм, витая стальная пров.</t>
  </si>
  <si>
    <t>5240202 Корщетка-насадка для УШМ Sturm! тип "чашка" М14, D75мм, витая стальная пров.</t>
  </si>
  <si>
    <t>5240402 Корщетка-насадка для УШМ Sturm! тип "колесо" с наклоном, М14, D125мм,витая.сталн.пров.</t>
  </si>
  <si>
    <t>5240104 Корщетка-насадка для УШМ Sturm! тип "чашка" М14, D125мм, латунир. волнистая пров.</t>
  </si>
  <si>
    <t>Артикул 
для заказа</t>
  </si>
  <si>
    <t>Статус 
товара</t>
  </si>
  <si>
    <t>CD3218L</t>
  </si>
  <si>
    <t>ПЕС-2560</t>
  </si>
  <si>
    <t>ДУС-2142 Дрель-шуруповерт электрическая СОЮЗ, 450Вт, 0-750 об/мин, 14.5Нм, рег.кр.мом.</t>
  </si>
  <si>
    <t>ДУС-2142</t>
  </si>
  <si>
    <t>ПЦС-9922 Пила ЭЛЕКТРИЧ. цепная СОЮЗ, 2200 Вт, шина 12'' (305 мм), шаг цепи 3/8"</t>
  </si>
  <si>
    <t>SC32513CRT-66</t>
  </si>
  <si>
    <t>Насосы погружные скважинные</t>
  </si>
  <si>
    <t>Насосы погружные дренажные</t>
  </si>
  <si>
    <t>CD3212L</t>
  </si>
  <si>
    <t>CD3214L</t>
  </si>
  <si>
    <t>5240101 Корщетка-насадка для УШМ Sturm! тип "чашка" М14, D65мм, латунир. волнистая пров.</t>
  </si>
  <si>
    <t>5240201 Корщетка-насадка для УШМ Sturm! тип "чашка" М14, D65мм, витая стальная пров.</t>
  </si>
  <si>
    <t>5240204 Корщетка-насадка для УШМ Sturm! тип "чашка" М14, D125мм, витая стальная пров.</t>
  </si>
  <si>
    <t>5240301 Корщетка-насадка для УШМ Sturm! тип "колесо" с наклоном, М14, D115мм, латун.волн.пров.</t>
  </si>
  <si>
    <t>5240302 Корщетка-насадка для УШМ Sturm! тип "колесо" с наклоном, М14, D125мм, латун.волн.пров.</t>
  </si>
  <si>
    <t>5240401 Корщетка-насадка для УШМ Sturm! тип "колесо" с наклоном, М14, D115мм,витая.сталн.пров.</t>
  </si>
  <si>
    <t>5200401 Круг фетровый полировальный "под липучку", D125, толщ. 10мм, Sturm!</t>
  </si>
  <si>
    <t>5200501 Круг поролоновый полировальный "под липучку", D125, толщ.30мм, средн. жестк. Sturm!</t>
  </si>
  <si>
    <t>5250313 Пилки для лобзика Sturm! T101AO 5шт, кривол.чист.рез,2-15мм,мяг древ,ДСП,ДВП,пластик</t>
  </si>
  <si>
    <t>5250401 Пилки для лобзика Sturm! по металлу T118G 5шт, для тонких цветных металлов</t>
  </si>
  <si>
    <t>REC-VOBLER-GAZ-SOYUZ</t>
  </si>
  <si>
    <t>REC-VOBLER-GAZ-STURM</t>
  </si>
  <si>
    <t>1055-01-SS4 Набор сверл УНИВЕРСАЛЬНЫЙ: 6шт ПО МЕТАЛЛУ, 5шт ПО БЕТОНУ, 5шт ПО ДЕРЕВУ Sturm!</t>
  </si>
  <si>
    <t>ПТС-99371</t>
  </si>
  <si>
    <t>1050-01-F150 Напильник плоский 150 мм, СТАЛЬ Т12, ДВОЙНАЯ НАСЕЧКА, ПРОТИВОСКОЛ. РУКОЯТ. Sturm!</t>
  </si>
  <si>
    <t>1050-01-HR150 Напильник полукруглый 150 мм, СТАЛЬ Т12, ДВОЙНАЯ НАСЕЧКА, ПРОТИВОСК РУКОЯТ Sturm!</t>
  </si>
  <si>
    <t>1050-01-R150 Напильник круглый 150 мм, СТАЛЬ Т12, ДВОЙНАЯ НАСЕЧКА, ПРОТИВОСК РУКОЯТ Sturm!</t>
  </si>
  <si>
    <t>1050-01-T150 Напильник треxгранный 150 мм, СТАЛЬ Т12, ДВОЙНАЯ НАСЕЧКА, ПРОТИВОСК РУКОЯТ Sturm!</t>
  </si>
  <si>
    <t>1050-01-F150</t>
  </si>
  <si>
    <t>1050-01-HR150</t>
  </si>
  <si>
    <t>1050-01-R150</t>
  </si>
  <si>
    <t>1050-01-S150</t>
  </si>
  <si>
    <t>1050-01-T150</t>
  </si>
  <si>
    <t>1300102С Разводной ключ 200 мм, УСИЛЕННЫЙ, МЕТАЛЛИЧЕСКАЯ РУКОЯТКА, ПОДВЕС. СОЮЗ</t>
  </si>
  <si>
    <t>1300103С Разводной ключ 250 мм, УСИЛЕННЫЙ, МЕТАЛЛИЧЕСКАЯ РУКОЯТКА, ПОДВЕС. СОЮЗ</t>
  </si>
  <si>
    <t>1300104С Разводной ключ 300 мм, УСИЛЕННЫЙ, МЕТАЛЛИЧЕСКАЯ РУКОЯТКА, ПОДВЕС. СОЮЗ</t>
  </si>
  <si>
    <t>1300102С</t>
  </si>
  <si>
    <t>1300103С</t>
  </si>
  <si>
    <t>1300104С</t>
  </si>
  <si>
    <t>5350101 Ножницы для резки труб ПВХ 42мм, инстр. сталь, авторазведение рук., стоп. скоба, Sturm!</t>
  </si>
  <si>
    <t>5350102 ножницы для резки труб ПВХ 42мм, ОБРЕЗИНЕН. рукоять, 2 РЕЖ.КРОМКИ, инстр.сталь, Sturm!</t>
  </si>
  <si>
    <t>REC-SOYUZ-A1</t>
  </si>
  <si>
    <t>1055-AG28X460 Сверло винтовое по дереву 28х460мм ВЫСОКОКАЧ. ИНСТРУМЕНТАЛЬНАЯ СТАЛЬ, Sturm!</t>
  </si>
  <si>
    <t>1020-06-250 Клещи переставные 250мм(Галка) КНОПОЧНАЯ СИСТЕМА ФИКСАЦИИ,НАСЕЧ ГУБ,ПВХ РУК,Sturm!</t>
  </si>
  <si>
    <t>1020-06-300 Клещи переставные 300мм(Галка) КНОПОЧНАЯ СИСТЕМА ФИКСАЦИИ,НАСЕЧ ГУБ,ПВХ РУК,Sturm!</t>
  </si>
  <si>
    <t>9020-115-22-36T Пильный диск, размер 115x22x36 зубьев, твердосплавные напайки Sturm!</t>
  </si>
  <si>
    <t>9020-115-22-48T Пильный диск, размер 115x22x48 зубьев, твердосплавные напайки Sturm!</t>
  </si>
  <si>
    <t>9020-125-22-36T Пильный диск, размер 125x22x36 зубьев, твердосплавные напайки Sturm!</t>
  </si>
  <si>
    <t>9020-125-22-48T Пильный диск, размер 125x22x48 зубьев, твердосплавные напайки Sturm!</t>
  </si>
  <si>
    <t>9020-140-16-24T Пильный диск, размер 140х16x24 зубьев, твердосплавные напайки Sturm!</t>
  </si>
  <si>
    <t>9020-160-20-24T Пильный диск, размер 160х20x24 зубьев С ПЕРЕХОД. КОЛЬЦОМ НА 16мм Sturm!</t>
  </si>
  <si>
    <t>9020-160-20-36T Пильный диск, размер 160х20x36 зубьев С ПЕРЕХОД. КОЛЬЦОМ НА 16мм Sturm!</t>
  </si>
  <si>
    <t>9020-160-20-48T Пильный диск, размер 160х20x48 зубьев С ПЕРЕХОД. КОЛЬЦОМ НА 16мм Sturm!</t>
  </si>
  <si>
    <t>9020-180-20-36T Пильный диск, размер 180x20x36 зубьев С ПЕРЕХОД. КОЛЬЦОМ НА 16мм Sturm!</t>
  </si>
  <si>
    <t>9020-185-20-24T Пильный диск, размер 185x20x24 зубьев С ПЕРЕХОД. КОЛЬЦОМ НА 16мм Sturm!</t>
  </si>
  <si>
    <t>9020-185-20-48T Пильный диск, размер 185x20x48 зубьев С ПЕРЕХОД. КОЛЬЦОМ НА 16мм Sturm!</t>
  </si>
  <si>
    <t>9020-190-30-24T Пильный диск, размер 190x30x24 зуба, твердосплавные напайки Sturm!</t>
  </si>
  <si>
    <t>9020-190-30-36T Пильный диск, размер 190х30x36 зубьев, твердосплавные напайки Sturm!</t>
  </si>
  <si>
    <t>9020-190-30-48T Пильный диск, размер 190x30x48 зубьев, твердосплавные напайки Sturm!</t>
  </si>
  <si>
    <t>9020-210-30-36T Пильный диск, размер 210x30x36 зубьев, твердосплавные напайки Sturm!</t>
  </si>
  <si>
    <t>9020-210-30-48T Пильный диск, размер 210x30x48 зубьев, твердосплавные напайки Sturm!</t>
  </si>
  <si>
    <t>9020-250-32-48T Пильный диск, размер 250х32x48 зубьев С ПЕРЕХОД. КОЛЬЦОМ НА 30мм Sturm!</t>
  </si>
  <si>
    <t>9020-115-22-36T</t>
  </si>
  <si>
    <t>9020-115-22-48T</t>
  </si>
  <si>
    <t>9020-125-22-36T</t>
  </si>
  <si>
    <t>9020-125-22-48T</t>
  </si>
  <si>
    <t>9020-140-16-20T</t>
  </si>
  <si>
    <t>9020-140-16-24T</t>
  </si>
  <si>
    <t>9020-160-20-24T</t>
  </si>
  <si>
    <t>9020-160-20-36T</t>
  </si>
  <si>
    <t>9020-160-20-48T</t>
  </si>
  <si>
    <t>9020-180-20-36T</t>
  </si>
  <si>
    <t>9020-185-20-24T</t>
  </si>
  <si>
    <t>9020-185-20-48T</t>
  </si>
  <si>
    <t>9020-190-30-24T</t>
  </si>
  <si>
    <t>9020-190-30-36T</t>
  </si>
  <si>
    <t>9020-190-30-48T</t>
  </si>
  <si>
    <t>9020-210-30-36T</t>
  </si>
  <si>
    <t>9020-210-30-48T</t>
  </si>
  <si>
    <t>9020-230-22-48T</t>
  </si>
  <si>
    <t>9020-250-32-48T</t>
  </si>
  <si>
    <t>СБС-0201А Смазка для редукторных передач СОЮЗ Special gear grease, 60г</t>
  </si>
  <si>
    <t>СБС-0101А Смазка для буров СОЮЗ Special drill grease, 100г</t>
  </si>
  <si>
    <t>СБС-0201А</t>
  </si>
  <si>
    <t>СБС-0101А</t>
  </si>
  <si>
    <t>9020-165-20-24T Пильный диск, размер 165x20/16x24 зуба, твердосплавные напайки Sturm!</t>
  </si>
  <si>
    <t>9020-165-20-24T</t>
  </si>
  <si>
    <t>9020-165-20-36T</t>
  </si>
  <si>
    <t>9020-165-20-48T Пильный диск, размер 165x20/16x48 зубьев, твердосплавные напайки Sturm!</t>
  </si>
  <si>
    <t>9020-165-20-48T</t>
  </si>
  <si>
    <t>9020-190-20-24T Пильный диск, размер 190x20/16x24 зуба, твердосплавные напайки Sturm!</t>
  </si>
  <si>
    <t>9020-190-20-24T</t>
  </si>
  <si>
    <t>9020-190-20-36T Пильный диск, размер 190x20/16x36 зубьев, твердосплавные напайки Sturm!</t>
  </si>
  <si>
    <t>9020-190-20-36T</t>
  </si>
  <si>
    <t>9020-190-20-48T Пильный диск, размер 190x20/16x48 зубьев, твердосплавные напайки Sturm!</t>
  </si>
  <si>
    <t>9020-190-20-48T</t>
  </si>
  <si>
    <t>5200202 Тарелка опорная шлифовальная жесткая, D125мм, M14, Sturm!</t>
  </si>
  <si>
    <t>9020-200-32-24T</t>
  </si>
  <si>
    <t>9020-200-32-24T Пильный диск, размер 200x32x24 зубовС ПЕРЕХОД. КОЛЬЦОМ НА 30мм Sturm!</t>
  </si>
  <si>
    <t>9020-200-32-36T</t>
  </si>
  <si>
    <t>9020-200-32-36T Пильный диск, размер 200x32x36 зубов С ПЕРЕХОД. КОЛЬЦОМ НА 30мм Sturm!</t>
  </si>
  <si>
    <t>9020-200-32-48T</t>
  </si>
  <si>
    <t>9020-200-32-48T Пильный диск, размер 200x32x48 зубов С ПЕРЕХОД. КОЛЬЦОМ НА 30мм Sturm!</t>
  </si>
  <si>
    <t>9020-210-30-24T</t>
  </si>
  <si>
    <t>9020-210-30-24T Пильный диск, размер 210x30x24 зубов Sturm!</t>
  </si>
  <si>
    <t>9020-250-32-60T</t>
  </si>
  <si>
    <t>9020-250-32-60T Пильный диск, размер 250x32x60 зубов С ПЕРЕХОД. КОЛЬЦОМ НА 30мм Sturm!</t>
  </si>
  <si>
    <t>AG919CP</t>
  </si>
  <si>
    <t>SC32515CRT</t>
  </si>
  <si>
    <t>1270602 Набор бит 67шт, 25мм, сталь CrV, в пластик.кейсе Sturm!</t>
  </si>
  <si>
    <t>1270604 Набор бит и сверл по металу, 31шт, ШЕСТИГРАННЫЙ ХВОСТОВИК, в пластик.кейсе Sturm!</t>
  </si>
  <si>
    <t>1055-03-04 Сверло по стеклу и кафелю, d 4мм, круглый хвостовик, 2 грани, Sturm!</t>
  </si>
  <si>
    <t>1055-03-05 Сверло по стеклу и кафелю, d 5мм, круглый хвостовик, 2 грани, Sturm!</t>
  </si>
  <si>
    <t>1055-03-06 Сверло по стеклу и кафелю, d 6мм, круглый хвостовик, 2 грани, Sturm!</t>
  </si>
  <si>
    <t>1055-03-08 Сверло по стеклу и кафелю, d 8мм, круглый хвостовик, 2 грани, Sturm!</t>
  </si>
  <si>
    <t>1055-03-10 Сверло по стеклу и кафелю, d 10мм, круглый хвостовик, 2 грани, Sturm!</t>
  </si>
  <si>
    <t>5250402 Пилки для лобзика Sturm! по металлу T118A 5шт,для прямолин.чист.реза метал. и мяг.стали</t>
  </si>
  <si>
    <t>7010-05-12S Клеевые стержни д/пистолета 11х200мм, 12 шт., ПРОЗРАЧНЫЕ, Sturm!</t>
  </si>
  <si>
    <t>1073-04-225 Пистолет для герметика СКЕЛЕТНОГО ТИПА, 225mm Sturm!</t>
  </si>
  <si>
    <t>SC32513CRT-64</t>
  </si>
  <si>
    <t>SC32513CRT-72</t>
  </si>
  <si>
    <t>SC32515CRT-66</t>
  </si>
  <si>
    <t>SC32515CRT-72</t>
  </si>
  <si>
    <t>SC32515CRT-76</t>
  </si>
  <si>
    <t>SC38013CRT-50</t>
  </si>
  <si>
    <t>SC38013CRT-50 Цепь Sturm! 50 звеньев, паз 0,050", шаг 3/8", КРУГЛЫЙ ХРОМИРОВАННЫЙ, КАЛЕНЫЙ зуб</t>
  </si>
  <si>
    <t>SC38013CRT-52</t>
  </si>
  <si>
    <t>REC-VOBLER-NewYear</t>
  </si>
  <si>
    <t>НГС-9705СВ</t>
  </si>
  <si>
    <t>1270204 Биты PH2хSL5х50мм, сталь Crv, С МАГНИТН. НАКОНЕЧНИКОМ,10 шт. в пластик.кейсе Sturm!</t>
  </si>
  <si>
    <t>САС-91А2МС1</t>
  </si>
  <si>
    <t>CV7110-999</t>
  </si>
  <si>
    <t>1710-01-10</t>
  </si>
  <si>
    <t>5380101 Сверло по стеклу и кафелю, d 5мм, ШЕСТИГРАННЫЙ хвостовик, 4 ГРАНИ, Sturm!</t>
  </si>
  <si>
    <t>5380102 Сверло по стеклу и кафелю, d 6мм, ШЕСТИГРАННЫЙ хвостовик, 4 ГРАНИ, Sturm!</t>
  </si>
  <si>
    <t>5380103 Сверло по стеклу и кафелю, d 8мм, ШЕСТИГРАННЫЙ хвостовик, 4 ГРАНИ, Sturm!</t>
  </si>
  <si>
    <t>5380104 Сверло по стеклу и кафелю, d 10мм, ШЕСТИГРАННЫЙ хвостовик, 4 ГРАНИ, Sturm!</t>
  </si>
  <si>
    <t>ГКС-3515 Электротриммер СОЮЗ, 1500Вт, РУЧКА софт тач, разъемный вал, леска, нож</t>
  </si>
  <si>
    <t>ГКС-3515</t>
  </si>
  <si>
    <t>Наборы отверток</t>
  </si>
  <si>
    <t>Струбцины</t>
  </si>
  <si>
    <t>Шпатели</t>
  </si>
  <si>
    <t>КПС-24600 Пистолет клеевой СОЮЗ 160Вт, d7мм, 8 г/мин, 2 стержня в компл, блистер</t>
  </si>
  <si>
    <t>КПС-24600</t>
  </si>
  <si>
    <t>Объем, 
м3</t>
  </si>
  <si>
    <t>ЛБС-4050 Лобзик электрический СОЮЗ, 500 Вт, 55/6мм (дер/мет), подключ. к пылесосу</t>
  </si>
  <si>
    <t>ДШС-3312Л</t>
  </si>
  <si>
    <t>ДШС-3314Л</t>
  </si>
  <si>
    <t>ДШС-3318Л</t>
  </si>
  <si>
    <t>GT3513-25</t>
  </si>
  <si>
    <t>GT3513-35</t>
  </si>
  <si>
    <t>REC-Stoyka-Benzopila</t>
  </si>
  <si>
    <t>REC-VOBLER-SOYUZ-ZAPRAVKA</t>
  </si>
  <si>
    <t>REC-VOBLER-STURM-ZAPRAVKA</t>
  </si>
  <si>
    <t>PW92-991</t>
  </si>
  <si>
    <t>ПЕС-2550</t>
  </si>
  <si>
    <t>REC-AVTOVIZITKA_STURM</t>
  </si>
  <si>
    <t>REC-NOZHKI-VOBLER</t>
  </si>
  <si>
    <t>7010-05-06S Клеевые стержни д/пистолета 7.5х150мм, 6 шт., ПРОЗРАЧНЫЕ, Sturm!</t>
  </si>
  <si>
    <t>7010-05-52S Клеевые стержни д/пистолета 11х200мм, 1кг (52 шт.), ПРОЗРАЧНЫЕ, Sturm!</t>
  </si>
  <si>
    <t>7010-05-06S</t>
  </si>
  <si>
    <t>7010-05-52S</t>
  </si>
  <si>
    <t>ПШС-2058325POH Пильная шина 20" СОЮЗ, паз 1,5мм, 0,325", 76зв, хвостовик POH(OREGON K095/A095)</t>
  </si>
  <si>
    <t>ПШС-1658325POH</t>
  </si>
  <si>
    <t>ПШС-1858325POH</t>
  </si>
  <si>
    <t>ПШС-2058325POH</t>
  </si>
  <si>
    <t>9010-1258-040 Круг шлифовальный Sturm! "под липучку", D125мм, зерн. 40, 8 отв., 5 штук.</t>
  </si>
  <si>
    <t>9010-1258-060 Круг шлифовальный Sturm! "под липучку", D125мм, зерн. 60, 8 отв., 5 штук.</t>
  </si>
  <si>
    <t>9010-1258-080 Круг шлифовальный Sturm! "под липучку", D125мм, зерн. 80, 8 отв., 5 штук.</t>
  </si>
  <si>
    <t>9010-1258-100 Круг шлифовальный Sturm! "под липучку", D125мм, зерн. 100, 8 отв., 5 штук.</t>
  </si>
  <si>
    <t>9010-1258-120 Круг шлифовальный Sturm! "под липучку", D125мм, зерн. 120, 8 отв., 5 штук.</t>
  </si>
  <si>
    <t>9010-1258-150 Круг шлифовальный Sturm! "под липучку", D125мм, зерн. 150, 8 отв., 5 штук.</t>
  </si>
  <si>
    <t>СТС-7220С</t>
  </si>
  <si>
    <t>9010-1258-040</t>
  </si>
  <si>
    <t>9010-1258-060</t>
  </si>
  <si>
    <t>9010-1258-080</t>
  </si>
  <si>
    <t>9010-1258-100</t>
  </si>
  <si>
    <t>9010-1258-120</t>
  </si>
  <si>
    <t>9010-1258-150</t>
  </si>
  <si>
    <t>REC-MOBILE-POTOLOK-SOYUZ</t>
  </si>
  <si>
    <t>REC-MOBILE-POTOLOK-STURM</t>
  </si>
  <si>
    <t>Аксессуары для триммеров</t>
  </si>
  <si>
    <t>САС-97И255М Сварочный аппарат СОЮЗ мини, 255А, IGBT инвертор, ArcForce/AntiStick, 180-250В</t>
  </si>
  <si>
    <t>Товар</t>
  </si>
  <si>
    <t>ПСС-7320 Промышленный пылесос 1600Вт,объём 20л, РОЗЕТКА д/эл.инстр.2000Вт, 3 мешка в комп, СОЮЗ</t>
  </si>
  <si>
    <t>Крестики для кладки плитки</t>
  </si>
  <si>
    <t>Кол-во штук в упаковке</t>
  </si>
  <si>
    <t>автовизитка</t>
  </si>
  <si>
    <t>Мобайл</t>
  </si>
  <si>
    <t>мобайл</t>
  </si>
  <si>
    <t>ножку</t>
  </si>
  <si>
    <t>плакат</t>
  </si>
  <si>
    <t>стойка</t>
  </si>
  <si>
    <t>воблер</t>
  </si>
  <si>
    <t>Валики</t>
  </si>
  <si>
    <t>9040-21-020 Кисть плоская "Standart" 3/4" (20мм), натуральная щетина, деревянная ручка, Sturm!</t>
  </si>
  <si>
    <t>9040-21-020</t>
  </si>
  <si>
    <t>9040-21-025 Кисть плоская "Standart" 1" (25мм), натуральная щетина, деревянная ручка, Sturm!</t>
  </si>
  <si>
    <t>9040-21-025</t>
  </si>
  <si>
    <t>9040-21-038 Кисть плоская "Standart" 1,5" (38мм), натуральная щетина, деревянная ручка, Sturm!</t>
  </si>
  <si>
    <t>9040-21-038</t>
  </si>
  <si>
    <t>9040-21-050 Кисть плоская "Standart" 2" (50мм), натуральная щетина, деревянная ручка, Sturm!</t>
  </si>
  <si>
    <t>9040-21-050</t>
  </si>
  <si>
    <t>9040-21-063 Кисть плоская "Standart" 2,5" (63мм), натуральная щетина, деревянная ручка, Sturm!</t>
  </si>
  <si>
    <t>9040-21-063</t>
  </si>
  <si>
    <t>9040-21-075 Кисть плоская "Standart" 3" (75мм), натуральная щетина, деревянная ручка, Sturm!</t>
  </si>
  <si>
    <t>9040-21-075</t>
  </si>
  <si>
    <t>9040-21-100 Кисть плоская "Standart" 4" (100мм), натуральная щетина, деревянная ручка, Sturm!</t>
  </si>
  <si>
    <t>9040-21-100</t>
  </si>
  <si>
    <t>9040-22-020 Кисть плоская "Euro" 3/4" (20мм), натуральная щетина, деревянная ручка, Sturm!</t>
  </si>
  <si>
    <t>9040-22-020</t>
  </si>
  <si>
    <t>9040-22-025 Кисть плоская "Euro" 1" (25мм), натуральная щетина, деревянная ручка, Sturm!</t>
  </si>
  <si>
    <t>9040-22-025</t>
  </si>
  <si>
    <t>9040-22-038 Кисть плоская "Euro" 1,5" (38мм), натуральная щетина, деревянная ручка, Sturm!</t>
  </si>
  <si>
    <t>9040-22-038</t>
  </si>
  <si>
    <t>9040-22-050 Кисть плоская "Euro" 2" (50мм), натуральная щетина, деревянная ручка, Sturm!</t>
  </si>
  <si>
    <t>9040-22-050</t>
  </si>
  <si>
    <t>9040-22-063 Кисть плоская "Euro" 2,5" (63мм), натуральная щетина, деревянная ручка, Sturm!</t>
  </si>
  <si>
    <t>9040-22-063</t>
  </si>
  <si>
    <t>9040-22-075 Кисть плоская "Euro" 3" (75мм), натуральная щетина, деревянная ручка, Sturm!</t>
  </si>
  <si>
    <t>9040-22-075</t>
  </si>
  <si>
    <t>9040-22-100 Кисть плоская "Euro" 4" (100мм), натуральная щетина, деревянная ручка, Sturm!</t>
  </si>
  <si>
    <t>9040-22-100</t>
  </si>
  <si>
    <t>9040-23-020 Кисть плоская "Profi" 3/4" (20мм), натуральная щетина, деревянная ручка, Sturm!</t>
  </si>
  <si>
    <t>9040-23-020</t>
  </si>
  <si>
    <t>9040-23-025 Кисть плоская "Profi" 1" (25мм), натуральная щетина, деревянная ручка, Sturm!</t>
  </si>
  <si>
    <t>9040-23-025</t>
  </si>
  <si>
    <t>9040-23-038 Кисть плоская "Profi" 1,5" (38мм), натуральная щетина, деревянная ручка, Sturm!</t>
  </si>
  <si>
    <t>9040-23-038</t>
  </si>
  <si>
    <t>9040-23-050 Кисть плоская "Profi" 2" (50мм), натуральная щетина, деревянная ручка, Sturm!</t>
  </si>
  <si>
    <t>9040-23-050</t>
  </si>
  <si>
    <t>9040-23-063 Кисть плоская "Profi" 2,5" (63мм), натуральная щетина, деревянная ручка, Sturm!</t>
  </si>
  <si>
    <t>9040-23-063</t>
  </si>
  <si>
    <t>9040-23-075 Кисть плоская "Profi" 3" (75мм), натуральная щетина, деревянная ручка, Sturm!</t>
  </si>
  <si>
    <t>9040-23-075</t>
  </si>
  <si>
    <t>9040-23-100 Кисть плоская "Profi" 4" (100мм), натуральная щетина, деревянная ручка, Sturm!</t>
  </si>
  <si>
    <t>9040-23-100</t>
  </si>
  <si>
    <t>9040-31-070</t>
  </si>
  <si>
    <t>9040-31-100</t>
  </si>
  <si>
    <t>9040-31-150</t>
  </si>
  <si>
    <t>9040-31-180</t>
  </si>
  <si>
    <t>9040-31-250</t>
  </si>
  <si>
    <t>9040-32-100</t>
  </si>
  <si>
    <t>9040-32-150</t>
  </si>
  <si>
    <t>9040-32-180</t>
  </si>
  <si>
    <t>9040-32-250</t>
  </si>
  <si>
    <t>9040-33-070</t>
  </si>
  <si>
    <t>9040-33-100</t>
  </si>
  <si>
    <t>9040-33-150</t>
  </si>
  <si>
    <t>9040-33-180</t>
  </si>
  <si>
    <t>9040-33-250</t>
  </si>
  <si>
    <t>Фумлента</t>
  </si>
  <si>
    <t>1015-07-600 Топор 600 гр, ''Tomahawk'', ФИБЕРГЛАССОВОЕ ТОПОРИЩЕ Sturm!</t>
  </si>
  <si>
    <t>1015-07-600</t>
  </si>
  <si>
    <t>1015-07-800 Топор 800 гр, ''Tomahawk'', ФИБЕРГЛАССОВОЕ ТОПОРИЩЕ Sturm!</t>
  </si>
  <si>
    <t>1015-07-800</t>
  </si>
  <si>
    <t>1015-07-1000 Топор 1000 гр, ''Tomahawk'', ФИБЕРГЛАССОВОЕ ТОПОРИЩЕ Sturm!</t>
  </si>
  <si>
    <t>1015-07-1000</t>
  </si>
  <si>
    <t>REC-BODY-STAND-SOYUZ</t>
  </si>
  <si>
    <t>REC-BODY-STAND-STURM</t>
  </si>
  <si>
    <t>REC-INVITE-DEMO</t>
  </si>
  <si>
    <t>Боди стенд</t>
  </si>
  <si>
    <t>пригласительный</t>
  </si>
  <si>
    <t>Статус</t>
  </si>
  <si>
    <t>Артикул</t>
  </si>
  <si>
    <t>1055-04-12S5-SS5</t>
  </si>
  <si>
    <t>1055-04-10S2-SS5</t>
  </si>
  <si>
    <t>1055-04-10S-SS5</t>
  </si>
  <si>
    <t>1055-04-11S-SS5</t>
  </si>
  <si>
    <t>1055-04-10S5-SS5</t>
  </si>
  <si>
    <t>1055-04-12S-SS5</t>
  </si>
  <si>
    <t>1055-04-2S5-SS10</t>
  </si>
  <si>
    <t>1055-04-2S-SS10</t>
  </si>
  <si>
    <t>1055-04-3S2-SS10</t>
  </si>
  <si>
    <t>1055-04-3S5-SS10</t>
  </si>
  <si>
    <t>1055-04-3S-SS10</t>
  </si>
  <si>
    <t>1055-04-4S2-SS10</t>
  </si>
  <si>
    <t>1055-04-4S5-SS10</t>
  </si>
  <si>
    <t>1055-04-4S8-SS10</t>
  </si>
  <si>
    <t>1055-04-4S-SS10</t>
  </si>
  <si>
    <t>1055-04-5S2-SS10</t>
  </si>
  <si>
    <t>1055-04-5S5-SS10</t>
  </si>
  <si>
    <t>1055-04-5S-SS10</t>
  </si>
  <si>
    <t>1055-04-6S5-SS10</t>
  </si>
  <si>
    <t>1055-04-6S8-SS10</t>
  </si>
  <si>
    <t>1055-04-6S-SS10</t>
  </si>
  <si>
    <t>1055-04-7S5-SS10</t>
  </si>
  <si>
    <t>1055-04-7S-SS10</t>
  </si>
  <si>
    <t>1055-04-8S5-SS5</t>
  </si>
  <si>
    <t>1055-04-8S-SS10</t>
  </si>
  <si>
    <t>1055-04-9S5-SS5</t>
  </si>
  <si>
    <t>1055-04-9S-SS5</t>
  </si>
  <si>
    <t>Инфракрасные обогреватели</t>
  </si>
  <si>
    <t>IH0800</t>
  </si>
  <si>
    <t>IH2000</t>
  </si>
  <si>
    <t>HM2500</t>
  </si>
  <si>
    <t>ДУС-2180 Дрель ударная СОЮЗ, 800Вт, 0-3000 об/мин, 0-48000 уд/мин, патрон 13 мм</t>
  </si>
  <si>
    <t>ДУС-2180</t>
  </si>
  <si>
    <t>УШС-9010 Машина углошлифовальная СОЮЗ 125мм, 1200Вт, 11000об/мин, блок. шпинд. удлинен.рукоятка</t>
  </si>
  <si>
    <t>УШС-9010</t>
  </si>
  <si>
    <t>2020-01-250 Угольник 250мм, стальной оцинкованный, Sturm!</t>
  </si>
  <si>
    <t>2020-01-300 Угольник 300мм, стальной оцинкованный, Sturm!</t>
  </si>
  <si>
    <t>2020-01-A350 Угольник 350мм, стальной оцинкованный, Sturm!</t>
  </si>
  <si>
    <t>ДШС-3112Е</t>
  </si>
  <si>
    <t>1063-02-H3C</t>
  </si>
  <si>
    <t>1063-02-H4C</t>
  </si>
  <si>
    <t>4050-02-2XС</t>
  </si>
  <si>
    <t>9019-SDS-05x110C Бур SDS+ с твердосплавной напайкой, СПИРАЛЬ S4 , Союз</t>
  </si>
  <si>
    <t>9019-SDS-05x110C</t>
  </si>
  <si>
    <t>9019-SDS-05x160C</t>
  </si>
  <si>
    <t>9019-SDS-06x110C Бур SDS+ с твердосплавной напайкой, СПИРАЛЬ S4 , Союз</t>
  </si>
  <si>
    <t>9019-SDS-06x110C</t>
  </si>
  <si>
    <t>9019-SDS-06x160C Бур SDS+ с твердосплавной напайкой, СПИРАЛЬ S4 , Союз</t>
  </si>
  <si>
    <t>9019-SDS-06x160C</t>
  </si>
  <si>
    <t>9019-SDS-06x210C Бур SDS+ с твердосплавной напайкой, СПИРАЛЬ S4 , Союз</t>
  </si>
  <si>
    <t>9019-SDS-06x210C</t>
  </si>
  <si>
    <t>9019-SDS-07x160C Бур SDS+ с твердосплавной напайкой, СПИРАЛЬ S4 , Союз</t>
  </si>
  <si>
    <t>9019-SDS-07x160C</t>
  </si>
  <si>
    <t>9019-SDS-07x260C</t>
  </si>
  <si>
    <t>9019-SDS-08x110C</t>
  </si>
  <si>
    <t>9019-SDS-08x160C</t>
  </si>
  <si>
    <t>9019-SDS-08x210C Бур SDS+ с твердосплавной напайкой, СПИРАЛЬ S4 , Союз</t>
  </si>
  <si>
    <t>9019-SDS-08x210C</t>
  </si>
  <si>
    <t>9019-SDS-10x160C Бур SDS+ с твердосплавной напайкой, СПИРАЛЬ S4 , Союз</t>
  </si>
  <si>
    <t>9019-SDS-10x160C</t>
  </si>
  <si>
    <t>9019-SDS-10x210C Бур SDS+ с твердосплавной напайкой, СПИРАЛЬ S4 , Союз</t>
  </si>
  <si>
    <t>9019-SDS-10x210C</t>
  </si>
  <si>
    <t>9019-SDS-12x160C</t>
  </si>
  <si>
    <t>9019-SDS-12x260C Бур SDS+ с твердосплавной напайкой, СПИРАЛЬ S4 , Союз</t>
  </si>
  <si>
    <t>9019-SDS-12x260C</t>
  </si>
  <si>
    <t>9019-SDS-14x260C</t>
  </si>
  <si>
    <t>9019-SDS-16x160C</t>
  </si>
  <si>
    <t>9019-SDS-16x210C</t>
  </si>
  <si>
    <t>9019-SDS-16x260C</t>
  </si>
  <si>
    <t>9019-SDS-18x310C</t>
  </si>
  <si>
    <t>9019-SDS-18x450C</t>
  </si>
  <si>
    <t>9019-SDS-20x450C Бур SDS+ с твердосплавной напайкой, СПИРАЛЬ S4 , Союз</t>
  </si>
  <si>
    <t>9019-SDS-20x450C</t>
  </si>
  <si>
    <t>9019-SDS-26x210C</t>
  </si>
  <si>
    <t>AC9316</t>
  </si>
  <si>
    <t>AC93166</t>
  </si>
  <si>
    <t>BS8573</t>
  </si>
  <si>
    <t>ББС-2030</t>
  </si>
  <si>
    <t>9040-6-070 Ручка для мини-валиков, 70мм, D ручки 6 мм, оцинкованная, Sturm!</t>
  </si>
  <si>
    <t>9040-6-100 Ручка для мини-валиков, 100мм, D ручки 6 мм, оцинкованная, Sturm!</t>
  </si>
  <si>
    <t>9040-8-180 Ручка для валиков, 180мм, D ручки 8 мм, оцинкованная, Sturm!</t>
  </si>
  <si>
    <t>9040-8-250 Ручка для валиков, 250мм, D ручки 8 мм, оцинкованная, Sturm!</t>
  </si>
  <si>
    <t>9040-6-070</t>
  </si>
  <si>
    <t>9040-6-100</t>
  </si>
  <si>
    <t>9040-6-150</t>
  </si>
  <si>
    <t>9040-8-180</t>
  </si>
  <si>
    <t>9040-8-250</t>
  </si>
  <si>
    <t>AC9323</t>
  </si>
  <si>
    <t>ЦПС-50200</t>
  </si>
  <si>
    <t>1020-06-B200</t>
  </si>
  <si>
    <t>1063-02-H4C Набор стамесок, 6, 12, 18, 24 мм, УГЛЕРОДИСТАЯ СТАЛЬ, 50 HRC, СОЮЗ</t>
  </si>
  <si>
    <t>Ножницы по металлу</t>
  </si>
  <si>
    <t>4050-03-2X</t>
  </si>
  <si>
    <t>1020-06-175 Клещи переставные 175мм(Галка) КНОПОЧНАЯ СИСТЕМА ФИКСАЦИИ,НАСЕЧ ГУБ,ПВХ РУК,Sturm!</t>
  </si>
  <si>
    <t>1020-06-175</t>
  </si>
  <si>
    <t>ТЛ3535-2.4-4-15</t>
  </si>
  <si>
    <t>9020-04-125x22C сегментный алмазный диск, 125х22,2, Союз</t>
  </si>
  <si>
    <t>9020-04-230x22C сегментный алмазный диск, 230х22,2, Союз</t>
  </si>
  <si>
    <t>9020-04-115x22K алмазный диск со сплошным алмазным слоем, 115х22,2, Союз</t>
  </si>
  <si>
    <t>9020-04-125x22K алмазный диск со сплошным алмазным слоем, 125х22,2, Союз</t>
  </si>
  <si>
    <t>9020-04-180x22K алмазный диск со сплошным алмазным слоем, 180х22,2, Союз</t>
  </si>
  <si>
    <t>9020-04-115x22T алмазный диск TURBO, 115х22,2, Союз</t>
  </si>
  <si>
    <t>9020-04-125x22T алмазный диск TURBO, 125х22,2, Союз</t>
  </si>
  <si>
    <t>9020-04-230x22T алмазный диск TURBO, 230х22,2, Союз</t>
  </si>
  <si>
    <t>9020-04-125x22TW алмазный диск TURBO WAVE, эффективное охлаждение корпуса, 125х22,2, Союз</t>
  </si>
  <si>
    <t>9020-04-115x22C</t>
  </si>
  <si>
    <t>9020-04-125x22C</t>
  </si>
  <si>
    <t>9020-04-150x22C</t>
  </si>
  <si>
    <t>9020-04-180x22C</t>
  </si>
  <si>
    <t>9020-04-230x22C</t>
  </si>
  <si>
    <t>9020-04-115x22K</t>
  </si>
  <si>
    <t>9020-04-125x22K</t>
  </si>
  <si>
    <t>9020-04-150x22K</t>
  </si>
  <si>
    <t>9020-04-180x22K</t>
  </si>
  <si>
    <t>9020-04-230x22K</t>
  </si>
  <si>
    <t>9020-04-115x22T</t>
  </si>
  <si>
    <t>9020-04-125x22T</t>
  </si>
  <si>
    <t>9020-04-150x22T</t>
  </si>
  <si>
    <t>9020-04-180x22T</t>
  </si>
  <si>
    <t>9020-04-230x22T</t>
  </si>
  <si>
    <t>9020-04-125x22TW</t>
  </si>
  <si>
    <t>9020-04-150x22TW</t>
  </si>
  <si>
    <t>9020-04-230x22TW</t>
  </si>
  <si>
    <t>ПСС-7330 Промышленный пылесос 1800Вт,объём 30л, РОЗЕТКА д/эл.инстр.2000Вт, 3 мешка в комп. СОЮЗ</t>
  </si>
  <si>
    <t>ПСС-7330</t>
  </si>
  <si>
    <t>CD3314LP</t>
  </si>
  <si>
    <t>CD3318LP</t>
  </si>
  <si>
    <t>1310-01-TS23 Набор инструментов Sturm! 23 предмета</t>
  </si>
  <si>
    <t>1310-01-TS13</t>
  </si>
  <si>
    <t>1310-01-TS23</t>
  </si>
  <si>
    <t>1310-01-TS26</t>
  </si>
  <si>
    <t>9020-04-115x22TW</t>
  </si>
  <si>
    <t>НГС-9705ДВ Насос скважинный винтовой, диам 90мм, макс подъем 90м, макс расход 1500л/ч, СОЮЗ</t>
  </si>
  <si>
    <t>УШС-9015 Машина углошлифовальная СОЮЗ 150мм, 1600Вт, 9500об/мин, блок. шпинд. удлинен.рукоятка</t>
  </si>
  <si>
    <t>УШС-9015</t>
  </si>
  <si>
    <t>9010-01-125x22-100</t>
  </si>
  <si>
    <t>Лебедки</t>
  </si>
  <si>
    <t>8051-25-150FC</t>
  </si>
  <si>
    <t>8051-25-150FC Шпатель, 150мм, нержавеющая сталь, пластиковая рукоятка, СОЮЗ</t>
  </si>
  <si>
    <t>8051-25-200FC</t>
  </si>
  <si>
    <t>8051-25-200FC Шпатель, 200мм, нержавеющая сталь, пластиковая рукоятка, СОЮЗ</t>
  </si>
  <si>
    <t>8051-25-250FC</t>
  </si>
  <si>
    <t>8051-25-250FC Шпатель, 250мм, нержавеющая сталь, пластиковая рукоятка, СОЮЗ</t>
  </si>
  <si>
    <t>8051-25-300FC</t>
  </si>
  <si>
    <t>8051-25-300FC Шпатель, 300мм, нержавеющая сталь, пластиковая рукоятка, СОЮЗ</t>
  </si>
  <si>
    <t>8051-25-350FC</t>
  </si>
  <si>
    <t>8051-25-350FC Шпатель, 350мм, нержавеющая сталь, пластиковая рукоятка, СОЮЗ</t>
  </si>
  <si>
    <t>8051-25-450FC</t>
  </si>
  <si>
    <t>8051-25-450FC Шпатель, 450мм, нержавеющая сталь, пластиковая рукоятка, СОЮЗ</t>
  </si>
  <si>
    <t>8051-25-600FC</t>
  </si>
  <si>
    <t>8051-35-040LC</t>
  </si>
  <si>
    <t>8051-35-060LC</t>
  </si>
  <si>
    <t>8051-35-080LC</t>
  </si>
  <si>
    <t>8051-35-100LC</t>
  </si>
  <si>
    <t>8051-35-150FC</t>
  </si>
  <si>
    <t>8051-35-200FC</t>
  </si>
  <si>
    <t>8051-35-250FC</t>
  </si>
  <si>
    <t>8051-35-250FC Шпатель, 250мм, пружинная колор сталь 65Г, пластиковая рукоятка, СОЮЗ</t>
  </si>
  <si>
    <t>8051-35-300FC</t>
  </si>
  <si>
    <t>8051-35-350FC</t>
  </si>
  <si>
    <t>8051-35-350FC Шпатель, 350мм, пружинная колор сталь 65Г, пластиковая рукоятка, СОЮЗ</t>
  </si>
  <si>
    <t>8051-35-450FC</t>
  </si>
  <si>
    <t>8051-35-600FC</t>
  </si>
  <si>
    <t>8051-35-600FC Шпатель, 600мм, пружинная колор сталь 65Г, пластиковая рукоятка, СОЮЗ</t>
  </si>
  <si>
    <t>1045-20-S36C Набор инструментов СОЮЗ 36 предметов</t>
  </si>
  <si>
    <t>1045-20-S36C</t>
  </si>
  <si>
    <t>1045-20-S95C Набор инструментов СОЮЗ 95 предметов</t>
  </si>
  <si>
    <t>1045-20-S95C</t>
  </si>
  <si>
    <t>9019-SDS-04x110C</t>
  </si>
  <si>
    <t>9019-SDS-08x260C</t>
  </si>
  <si>
    <t>9019-SDS-08x260C Бур SDS+ с твердосплавной напайкой, СПИРАЛЬ S4 , Союз</t>
  </si>
  <si>
    <t>9019-SDS-10x1000C</t>
  </si>
  <si>
    <t>9019-SDS-10x110C</t>
  </si>
  <si>
    <t>9019-SDS-10x260C</t>
  </si>
  <si>
    <t>9019-SDS-10x260C Бур SDS+ с твердосплавной напайкой, СПИРАЛЬ S4 , Союз</t>
  </si>
  <si>
    <t>9019-SDS-10x800C</t>
  </si>
  <si>
    <t>9019-SDS-12x110C</t>
  </si>
  <si>
    <t>9019-SDS-12x210C</t>
  </si>
  <si>
    <t>9019-SDS-12x210C Бур SDS+ с твердосплавной напайкой, СПИРАЛЬ S4 , Союз</t>
  </si>
  <si>
    <t>9019-SDS-14x1000C</t>
  </si>
  <si>
    <t>9019-SDS-14x160C</t>
  </si>
  <si>
    <t>9019-SDS-14x210C</t>
  </si>
  <si>
    <t>9019-SDS-14x600C</t>
  </si>
  <si>
    <t>9019-SDS-14x800C</t>
  </si>
  <si>
    <t>9019-SDS-16x1000C</t>
  </si>
  <si>
    <t>9019-SDS-16x600C</t>
  </si>
  <si>
    <t>9019-SDS-16x800C</t>
  </si>
  <si>
    <t>9019-SDS-18x210C</t>
  </si>
  <si>
    <t>9019-SDS-18x600C</t>
  </si>
  <si>
    <t>9019-SDS-18x800C</t>
  </si>
  <si>
    <t>9019-SDS-20x1000C</t>
  </si>
  <si>
    <t>9019-SDS-20x600C</t>
  </si>
  <si>
    <t>9019-SDS-20x600C Бур SDS+ с твердосплавной напайкой, СПИРАЛЬ S4 , Союз</t>
  </si>
  <si>
    <t>9019-SDS-22x600C</t>
  </si>
  <si>
    <t>9019-SDS-24x600C</t>
  </si>
  <si>
    <t>9019-SDS-26x600C</t>
  </si>
  <si>
    <t>9019-SDS-28x600C</t>
  </si>
  <si>
    <t>9019-SDS-28x800C</t>
  </si>
  <si>
    <t>9019-SDS-30x600C</t>
  </si>
  <si>
    <t>9019-SDS-30x800C</t>
  </si>
  <si>
    <t>9019-SDS-32x1000C</t>
  </si>
  <si>
    <t>1055-06-04x75</t>
  </si>
  <si>
    <t>1055-06-04x75 сверло по бетону с твердосплавной напайкой с цилиндрическим хвостовиком, Союз</t>
  </si>
  <si>
    <t>1055-06-05x85</t>
  </si>
  <si>
    <t>1055-06-05x85 сверло по бетону с твердосплавной напайкой с цилиндрическим хвостовиком, Союз</t>
  </si>
  <si>
    <t>1055-06-06x100</t>
  </si>
  <si>
    <t>1055-06-06x100 сверло по бетону с твердосплавной напайкой с цилиндрическим хвостовиком, Союз</t>
  </si>
  <si>
    <t>1055-06-08x120</t>
  </si>
  <si>
    <t>1055-06-10x120</t>
  </si>
  <si>
    <t>1055-06-10x120 сверло по бетону с твердосплавной напайкой с цилиндрическим хвостовиком, Союз</t>
  </si>
  <si>
    <t>1055-08-05x85</t>
  </si>
  <si>
    <t>1055-08-05x85 сверло по бетону с твердосплавной напайкой с треугольным хвостовиком, Союз</t>
  </si>
  <si>
    <t>1055-08-06x100</t>
  </si>
  <si>
    <t>1055-08-06x100 сверло по бетону с твердосплавной напайкой с треугольным хвостовиком, Союз</t>
  </si>
  <si>
    <t>1055-08-08x120</t>
  </si>
  <si>
    <t>1055-08-08x120 сверло по бетону с твердосплавной напайкой с треугольным хвостовиком, Союз</t>
  </si>
  <si>
    <t>1055-08-10x120</t>
  </si>
  <si>
    <t>1055-08-10x120 сверло по бетону с твердосплавной напайкой с треугольным хвостовиком, Союз</t>
  </si>
  <si>
    <t>1076-09-01 Нож, 18 мм, выдвижное лезвие, механический фиксатор Sturm!</t>
  </si>
  <si>
    <t>1076-09-01</t>
  </si>
  <si>
    <t>1076-09-02 Нож, 18 мм, выдвижное лезвие, механич. фиксатор, металл. направляющая Sturm!</t>
  </si>
  <si>
    <t>1076-09-02</t>
  </si>
  <si>
    <t>1076-09-03 Нож,18 мм,выдвижн.лезвие,винт.фиксатор,металл. направл., обрезин. рукоятка,Sturm!</t>
  </si>
  <si>
    <t>1076-09-03</t>
  </si>
  <si>
    <t>1045-21-S10-N155</t>
  </si>
  <si>
    <t>1045-21-S10-O155</t>
  </si>
  <si>
    <t>ПСС-7330-885</t>
  </si>
  <si>
    <t>1045-01-1</t>
  </si>
  <si>
    <t>1045-01-2</t>
  </si>
  <si>
    <t>1045-02-1</t>
  </si>
  <si>
    <t>1045-01-15</t>
  </si>
  <si>
    <t>Зернодробилки</t>
  </si>
  <si>
    <t>1045-02-15</t>
  </si>
  <si>
    <t>1078-06-150X210 Струбцина F-образная,150 х 50 х 210 мм, Sturm!</t>
  </si>
  <si>
    <t>1078-06-150X210</t>
  </si>
  <si>
    <t>1078-06-200X260 Струбцина F-образная,200 х 50 х 260 мм, Sturm!</t>
  </si>
  <si>
    <t>1078-06-200X260</t>
  </si>
  <si>
    <t>1078-06-250X310 Струбцина F-образная,250 х 50 х 310 мм, Sturm!</t>
  </si>
  <si>
    <t>1078-06-250X310</t>
  </si>
  <si>
    <t>1078-06-300X370 Струбцина F-образная,300 х 50 х 370 мм, Sturm!</t>
  </si>
  <si>
    <t>1078-06-300X370</t>
  </si>
  <si>
    <t>1091-09-0800</t>
  </si>
  <si>
    <t>BG14560 Насадка на дрель для заточки свёрл, Sturm!</t>
  </si>
  <si>
    <t>BG14560</t>
  </si>
  <si>
    <t>BT8942D-999</t>
  </si>
  <si>
    <t>BT9126S</t>
  </si>
  <si>
    <t>BT9133S</t>
  </si>
  <si>
    <t>BT9143S</t>
  </si>
  <si>
    <t>BT9152S</t>
  </si>
  <si>
    <t>GT3513-25E</t>
  </si>
  <si>
    <t>ББС-1530</t>
  </si>
  <si>
    <t>ПЦС-9926</t>
  </si>
  <si>
    <t>ПШС-1450380POH Пильная шина 14" СОЮЗ, паз 1,3мм, 3/8", 52зв, хвостовик POH(OREGON K095/A095)</t>
  </si>
  <si>
    <t>ПШС-1450380POH</t>
  </si>
  <si>
    <t>ПШС-1650380POH Пильная шина 16" СОЮЗ, паз 1,3мм, 3/8", 57зв, хвостовик POH(OREGON K095/A095)</t>
  </si>
  <si>
    <t>ПШС-1650380POH</t>
  </si>
  <si>
    <t>ПШС-1850380POH</t>
  </si>
  <si>
    <t>1040-03-SL3-75 Отвертка шлиц, МАГНИТ. НАКОНЕЧ., эрго ручка, 3х75мм, Sturm!</t>
  </si>
  <si>
    <t>1040-03-SL3-75</t>
  </si>
  <si>
    <t>1040-03-SL3-100</t>
  </si>
  <si>
    <t>1040-03-SL4-100</t>
  </si>
  <si>
    <t>1040-03-SL4-150</t>
  </si>
  <si>
    <t>1040-03-SL4-200 Отвертка шлиц, МАГНИТ. НАКОНЕЧ., эрго ручка, 4х200мм, Sturm!</t>
  </si>
  <si>
    <t>1040-03-SL4-200</t>
  </si>
  <si>
    <t>1040-03-SL5-38</t>
  </si>
  <si>
    <t>1040-03-SL5-100</t>
  </si>
  <si>
    <t>1040-03-SL5-150</t>
  </si>
  <si>
    <t>1040-03-SL5-200</t>
  </si>
  <si>
    <t>1040-03-SL6-38</t>
  </si>
  <si>
    <t>1040-03-SL6-100</t>
  </si>
  <si>
    <t>1040-03-SL6-150</t>
  </si>
  <si>
    <t>1040-03-SL6-200</t>
  </si>
  <si>
    <t>1040-03-SL8-150</t>
  </si>
  <si>
    <t>1040-03-SL8-200</t>
  </si>
  <si>
    <t>1040-03-PH0-75</t>
  </si>
  <si>
    <t>1040-03-PH0-100</t>
  </si>
  <si>
    <t>1040-03-PH0-150</t>
  </si>
  <si>
    <t>1040-03-PH1-38</t>
  </si>
  <si>
    <t>1040-03-PH1-100</t>
  </si>
  <si>
    <t>1040-03-PH1-150</t>
  </si>
  <si>
    <t>1040-03-PH1-200</t>
  </si>
  <si>
    <t>1040-03-PH2-38</t>
  </si>
  <si>
    <t>1040-03-PH2-100</t>
  </si>
  <si>
    <t>1040-03-PH2-150</t>
  </si>
  <si>
    <t>1040-03-PH2-200</t>
  </si>
  <si>
    <t>1040-03-PH3-150</t>
  </si>
  <si>
    <t>1040-03-PH3-200</t>
  </si>
  <si>
    <t>1040-02-VTC</t>
  </si>
  <si>
    <t>1040-01-VTC</t>
  </si>
  <si>
    <t>1040-02-VTC Отвертка индикаторная 130 мм, 100-500В,прям. шлиц, СОЮЗ</t>
  </si>
  <si>
    <t>1040-09-S1 Отвертка перевертыш, 2 в 1, МАГНИТ. НАКОНЕЧ., эрго ручка, Sturm!</t>
  </si>
  <si>
    <t>1040-09-S1</t>
  </si>
  <si>
    <t>1040-09-S1C Отвертка перевертыш, 2 в 1, МАГНИТ. НАКОНЕЧ., прозрачная ручка, СОЮЗ</t>
  </si>
  <si>
    <t>1040-09-S1C</t>
  </si>
  <si>
    <t>1040-09-S21</t>
  </si>
  <si>
    <t>1040-09-S7C</t>
  </si>
  <si>
    <t>1011-08-FB3000 Кувалда, 3000г. Кованый боек, удлинен. обрезин. рукоятка Sturm!</t>
  </si>
  <si>
    <t>1011-08-FB3000</t>
  </si>
  <si>
    <t>1011-08-FB4000 Кувалда, 4000г. Кованый боек, удлинен. обрезин. рукоятка Sturm!</t>
  </si>
  <si>
    <t>1011-08-FB4000</t>
  </si>
  <si>
    <t>1010-72-FB0250</t>
  </si>
  <si>
    <t>1010-74-FB0250</t>
  </si>
  <si>
    <t>1010-82-WD0450</t>
  </si>
  <si>
    <t>1015-52-WD0600 Топор 600г. Кованый боек, деревянная рукоятка Sturm!</t>
  </si>
  <si>
    <t>1015-52-WD0600</t>
  </si>
  <si>
    <t>1015-52-WD0800 Топор 800г. Кованый боек, деревянная рукоятка Sturm!</t>
  </si>
  <si>
    <t>1015-52-WD0800</t>
  </si>
  <si>
    <t>1015-52-WD1000 Топор 1000г. Кованый боек, деревянная рукоятка Sturm!</t>
  </si>
  <si>
    <t>1015-52-WD1000</t>
  </si>
  <si>
    <t>1011-08-FB5000</t>
  </si>
  <si>
    <t>1011-08-FB6000</t>
  </si>
  <si>
    <t>1045-22-10x12 Ключ-трубка торцевой 10 х 12 мм, оцинкованный, Sturm!</t>
  </si>
  <si>
    <t>1045-22-10x12</t>
  </si>
  <si>
    <t>1045-22-12x13</t>
  </si>
  <si>
    <t>1045-22-14x15 Ключ-трубка торцевой 14 х 15 мм, оцинкованный, Sturm!</t>
  </si>
  <si>
    <t>1045-22-14x15</t>
  </si>
  <si>
    <t>1045-22-17x19 Ключ-трубка торцевой 17 х 19 мм, оцинкованный, Sturm!</t>
  </si>
  <si>
    <t>1045-22-17x19</t>
  </si>
  <si>
    <t>1045-22-8x10</t>
  </si>
  <si>
    <t>1045-22-S10C Набор ключей-трубок торцевых, 6 х 22 мм, 2 воротка, оцинкованные, 10 шт, СОЮЗ</t>
  </si>
  <si>
    <t>1045-22-S10C</t>
  </si>
  <si>
    <t>1045-22-S6C Набор ключей-трубок торцевых, 8 х 17 мм, вороток, оцинкованные, 6 шт, СОЮЗ</t>
  </si>
  <si>
    <t>1045-22-S6C</t>
  </si>
  <si>
    <t>GT3535-2.0-7-15</t>
  </si>
  <si>
    <t>GT3535-2.4-7-15</t>
  </si>
  <si>
    <t>GT3535-2.0-S-15</t>
  </si>
  <si>
    <t>GT3535-2.0-SA-15</t>
  </si>
  <si>
    <t>GT3535-2.4-S-15</t>
  </si>
  <si>
    <t>GT3535-2.4-SA-15</t>
  </si>
  <si>
    <t>GT3535-3.0-S-15</t>
  </si>
  <si>
    <t>1060-11-4007</t>
  </si>
  <si>
    <t>1060-11-4011</t>
  </si>
  <si>
    <t>1060-11-4507</t>
  </si>
  <si>
    <t>1060-11-4511</t>
  </si>
  <si>
    <t>1060-11-5007</t>
  </si>
  <si>
    <t>1060-11-5011</t>
  </si>
  <si>
    <t>1060-11-5507</t>
  </si>
  <si>
    <t>1060-11-5511</t>
  </si>
  <si>
    <t>BT8952D-999</t>
  </si>
  <si>
    <t>Компрессоры масляные</t>
  </si>
  <si>
    <t>ГКС-3525 Электротриммер СОЮЗ, 2500Вт, ВЕЛОСИПЕДНАЯ РУЧКА, разъемный вал, леска, нож</t>
  </si>
  <si>
    <t>ГКС-3525</t>
  </si>
  <si>
    <t>1071-01-06 Степлер меб.регулируемый,с 8мм скобами(53) 100шт,тип скобы 53, 4-14 мм, Sturm!</t>
  </si>
  <si>
    <t>1071-01-06</t>
  </si>
  <si>
    <t>1040-09-S2C</t>
  </si>
  <si>
    <t>WP9775VS</t>
  </si>
  <si>
    <t>WP9712VS</t>
  </si>
  <si>
    <t>GT3535-2.0-0A-15</t>
  </si>
  <si>
    <t>GT3535-3.0-0A-15 Леска для триммера, d=3.0 мм, l=15м, КРУГ, армированная, картон, Sturm!</t>
  </si>
  <si>
    <t>GT3535-3.0-0A-15</t>
  </si>
  <si>
    <t>GT3535-3.0-7-15</t>
  </si>
  <si>
    <t>GT3535-3.0-SA-15 Леска для триммера, d=3,0 мм, l=15 м, КРУЧЕНЫЙ КВАДРАТ,армиров. картон, Sturm!</t>
  </si>
  <si>
    <t>GT3535-3.0-SA-15</t>
  </si>
  <si>
    <t>PC8806-MT</t>
  </si>
  <si>
    <t>PC8806-MR</t>
  </si>
  <si>
    <t>PC8808-MR</t>
  </si>
  <si>
    <t>Насосы циркуляционные</t>
  </si>
  <si>
    <t>WP2504</t>
  </si>
  <si>
    <t>WP2506</t>
  </si>
  <si>
    <t>WP3204</t>
  </si>
  <si>
    <t>WP3206</t>
  </si>
  <si>
    <t>PW9217</t>
  </si>
  <si>
    <t>WP9742VS</t>
  </si>
  <si>
    <t>ДШС-3212Л Дрель акк. СОЮЗ 12 В, 2 скор., 2 аккумулятора, подсветка, кейс</t>
  </si>
  <si>
    <t>ДШС-3212Л</t>
  </si>
  <si>
    <t>WP9705DW</t>
  </si>
  <si>
    <t>WP9704DW</t>
  </si>
  <si>
    <t>1020-11-1-180C Пассатижи Classic,180мм,шлифованные,пластмассовые рукоятки,СОЮЗ</t>
  </si>
  <si>
    <t>1020-11-1-180C</t>
  </si>
  <si>
    <t>GT3535-2.4-0A-15</t>
  </si>
  <si>
    <t>GT3535-2.4-0A-15 Леска для триммера, d=2.4 мм, l=15м, КРУГ, армированная, картон, Sturm!</t>
  </si>
  <si>
    <t>GT3535-4.0-S-15</t>
  </si>
  <si>
    <t>ТЛ3535-4.0-0-15 Леска для триммера, d=4.0 мм, l=15м, КРУГ, оранжевый, картон, СОЮЗ</t>
  </si>
  <si>
    <t>ТЛ3535-4.0-4-15 Леска для триммера, d=4.0 мм, l=15м, КВАДРАТ, красный, картон, СОЮЗ</t>
  </si>
  <si>
    <t>1010-02-FR0100</t>
  </si>
  <si>
    <t>1010-02-FR0200</t>
  </si>
  <si>
    <t>1010-02-FR0300 Молоток 300г. Кованый боек, полностью обрезин. рукоятка Sturm!</t>
  </si>
  <si>
    <t>1010-02-FR0300</t>
  </si>
  <si>
    <t>1010-02-FR0400</t>
  </si>
  <si>
    <t>1010-02-FR0500</t>
  </si>
  <si>
    <t>1010-02-FR0600</t>
  </si>
  <si>
    <t>1010-02-FR0800</t>
  </si>
  <si>
    <t>1010-02-FR1000 Молоток 1000г. Кованый боек, полностью обрезин. рукоятка Sturm!</t>
  </si>
  <si>
    <t>1010-02-FR1000</t>
  </si>
  <si>
    <t>1010-02-FR1500</t>
  </si>
  <si>
    <t>1010-52-WD0100</t>
  </si>
  <si>
    <t>1010-52-WD0200</t>
  </si>
  <si>
    <t>1010-52-WD0300</t>
  </si>
  <si>
    <t>1010-52-WD0400</t>
  </si>
  <si>
    <t>1010-52-WD0500</t>
  </si>
  <si>
    <t>1010-52-WD0600 Молоток 600г. Кованый боек, деревянная рукоятка Sturm!</t>
  </si>
  <si>
    <t>1010-52-WD0600</t>
  </si>
  <si>
    <t>1010-52-WD0800 Молоток 800г. Кованый боек, деревянная рукоятка Sturm!</t>
  </si>
  <si>
    <t>1010-52-WD0800</t>
  </si>
  <si>
    <t>1010-52-WD1000</t>
  </si>
  <si>
    <t>1010-52-WD1500 Молоток 1500г. Кованый боек, деревянная рукоятка Sturm!</t>
  </si>
  <si>
    <t>1010-52-WD1500</t>
  </si>
  <si>
    <t>1010-62-FR0450</t>
  </si>
  <si>
    <t>1012-02-FB0225</t>
  </si>
  <si>
    <t>1012-02-FB0450</t>
  </si>
  <si>
    <t>1012-02-FB0680</t>
  </si>
  <si>
    <t>1012-02-FB0900</t>
  </si>
  <si>
    <t>1012-04-FB0225</t>
  </si>
  <si>
    <t>1012-04-FB0450</t>
  </si>
  <si>
    <t>1012-04-FB0680</t>
  </si>
  <si>
    <t>1012-04-FB0900</t>
  </si>
  <si>
    <t>1012-06-FB0225</t>
  </si>
  <si>
    <t>1012-06-FB0450</t>
  </si>
  <si>
    <t>1012-06-FB0680</t>
  </si>
  <si>
    <t>1012-06-FB0900</t>
  </si>
  <si>
    <t>1015-02-FR1000 Топор 1000г. КЛИН. Кованый боек, полностью обрезин. рукоятка Sturm!</t>
  </si>
  <si>
    <t>1015-02-FR1000</t>
  </si>
  <si>
    <t>1015-04-FR2000 Топор 2000г. КЛИН. Кованый боек, удлинен. полностью обрезин. рукоятка Sturm!</t>
  </si>
  <si>
    <t>1015-04-FR2000</t>
  </si>
  <si>
    <t>1015-06-FR0600 Топор 600г. Кованый боек, полностью обрезин. рукоятка Sturm!</t>
  </si>
  <si>
    <t>1015-06-FR0600</t>
  </si>
  <si>
    <t>1015-06-FR0800 Топор 800г. Кованый боек, полностью обрезин. рукоятка Sturm!</t>
  </si>
  <si>
    <t>1015-06-FR0800</t>
  </si>
  <si>
    <t>1015-08-FR1000 Топор 1000г. Кованый боек, удлинен. полностью обрезин. рукоятка Sturm!</t>
  </si>
  <si>
    <t>1015-08-FR1000</t>
  </si>
  <si>
    <t>1015-08-FR1500 Топор 1500г. Кованый боек, удлинен. полностью обрезин. рукоятка Sturm!</t>
  </si>
  <si>
    <t>1015-08-FR1500</t>
  </si>
  <si>
    <t>1015-08-FR1800 Топор 1800г. Кованый боек, удлинен. полностью обрезин. рукоятка Sturm!</t>
  </si>
  <si>
    <t>1015-08-FR1800</t>
  </si>
  <si>
    <t>1015-12-FB3000 Топор-Колун 3000г. Кованый боек, удлинен. обрезин. рукоятка Sturm!</t>
  </si>
  <si>
    <t>1015-12-FB3000</t>
  </si>
  <si>
    <t>1015-12-FB4000 Топор-Колун 4000г. Кованый боек, удлинен. обрезин. рукоятка Sturm!</t>
  </si>
  <si>
    <t>1015-12-FB4000</t>
  </si>
  <si>
    <t>1015-22-FB0600</t>
  </si>
  <si>
    <t>1015-24-FB0500</t>
  </si>
  <si>
    <t>BT9133BL Бензотриммер Sturm!, 33 см3, 1 кВт/1,36 л.с., нож/леска, эргоном рукоятка, ранц ремень</t>
  </si>
  <si>
    <t>BT9143BL Бензотриммер Sturm!,43 см3,1,35 кВт/1,8 л.с., нож/леска, эргоном рукоятка, ранц ремень</t>
  </si>
  <si>
    <t>BT9152BL Бензотриммер Sturm!,52 см3,1,7 кВт/2,3 л.с., нож/леска, эргоном рукоятка, ранц ремень</t>
  </si>
  <si>
    <t>1030-05-1-115</t>
  </si>
  <si>
    <t>8051-25-080LC Шпатель, 80мм, нержавеющая сталь, пластиковая рукоятка, СОЮЗ</t>
  </si>
  <si>
    <t>8051-25-100LC Шпатель, 100мм, нержавеющая сталь, пластиковая рукоятка, СОЮЗ</t>
  </si>
  <si>
    <t>1060-52-400</t>
  </si>
  <si>
    <t>1060-52-450</t>
  </si>
  <si>
    <t>1060-52-500</t>
  </si>
  <si>
    <t>1060-53-400</t>
  </si>
  <si>
    <t>1060-53-450</t>
  </si>
  <si>
    <t>1060-53-500</t>
  </si>
  <si>
    <t>1060-62-350</t>
  </si>
  <si>
    <t>1060-62-400</t>
  </si>
  <si>
    <t>1060-62-450</t>
  </si>
  <si>
    <t>1060-62-500</t>
  </si>
  <si>
    <t>1060-74-150</t>
  </si>
  <si>
    <t>1060-92-500</t>
  </si>
  <si>
    <t>1060-92-600</t>
  </si>
  <si>
    <t>1060-92-700</t>
  </si>
  <si>
    <t>8051-25-040LC</t>
  </si>
  <si>
    <t>8051-25-060LC</t>
  </si>
  <si>
    <t>8051-25-080LC</t>
  </si>
  <si>
    <t>8051-25-100LC</t>
  </si>
  <si>
    <t>2015-02-1000 Уровень АЛЮМИНИЕВЫЙ, ФРЕЗЕРОВАН.ПОВЕРХН, 1000 мм, 3 глазка, Sturm!</t>
  </si>
  <si>
    <t>2015-02-400 Уровень АЛЮМИНИЕВЫЙ, ФРЕЗЕРОВАН.ПОВЕРХН 400 мм, 3 глазка, Sturm!</t>
  </si>
  <si>
    <t>2015-02-600 Уровень АЛЮМИНИЕВЫЙ, ФРЕЗЕРОВАН.ПОВЕРХН 600 мм, 3 глазка,.Sturm!</t>
  </si>
  <si>
    <t>2015-02-800 Уровень АЛЮМИНИЕВЫЙ, ФРЕЗЕРОВАН.ПОВЕРХН 800 мм, 3 глазка, Sturm!</t>
  </si>
  <si>
    <t>УШС-9024П Машина углошлифовальная СОЮЗ, 230 мм, 2500 Вт, удлин. пов. Рукоять</t>
  </si>
  <si>
    <t>ПЕС-2550 Перфоратор СОЮЗ, SDS+, 800 Вт, 2 режима, 0-1000об/мин</t>
  </si>
  <si>
    <t>SB1650380PO Пильная шина 16" Sturm! паз 1,3мм, 3/8", 57зв, хвостовик PO (OREGON K041/A041)</t>
  </si>
  <si>
    <t>1020-03-1-180 Пассатижи 180мм С ДИЭЛЕКТРИЧЕСКИМИ РУКОЯТКАМИ 1000В Sturm!</t>
  </si>
  <si>
    <t>1020-03-1-200 Пассатижи 200мм С ДИЭЛЕКТРИЧЕСКИМИ РУКОЯТКАМИ 1000В, Sturm!</t>
  </si>
  <si>
    <t>1020-03-3-150 Тонкогубцы 150мм, С ДИЭЛЕКТРИЧЕСКИМИ РУКОЯТКАМИ 1000В Sturm!</t>
  </si>
  <si>
    <t>1020-01-4-RN Круглогубцы 150 мм, PROF серия, ДВУХКОМПОНЕНТНЫЕ РУКОЯТКИ, Sturm!</t>
  </si>
  <si>
    <t>1150101 Керн 16х250мм, ЗАКАЛ. СТАЛЬ, ОБРЕЗИНЕННАЯ РУКОЯТКА С ЗАЩИТОЙ Sturm!</t>
  </si>
  <si>
    <t>1310-01-TS2 Набор инструментов 160 ПРЕДМЕТОВ, В ПЛАСТИКОВОМ КЕЙСЕ, Sturm!</t>
  </si>
  <si>
    <t>1045-20-S57 Набор инструментов 57 пред. Sturm!</t>
  </si>
  <si>
    <t>1040-02-SS1 Набор отверток 28 ПРЕДМЕТОВ,КЕЙС-ДИСПЛЕЙ Sturm!</t>
  </si>
  <si>
    <t>1040-09-S2 Отвертка перевертыш 4 В 1 МАГНИТ. НАКОНЕЧ,ТВЕРДОСТЬ 58 HRC,Sturm!</t>
  </si>
  <si>
    <t>1040-01-SL6-125 Отвертка шлицевая МАГНИТН. НАКОНЕЧН.,эргономич. ручка 6х125мм,Sturm!</t>
  </si>
  <si>
    <t>1050-01-S150 Напильник квадратный 150 мм, СТАЛЬ Т12, ДВОЙНАЯ НАСЕЧКА, ПРОТИВОСК РУКОЯТ Sturm!</t>
  </si>
  <si>
    <t>1050-01-HR200 Напильник полукруглый 200 мм, СТАЛЬ Т12, ДВОЙНАЯ НАСЕЧКА, ПРОТИВОСКОЛ РУК Sturm!</t>
  </si>
  <si>
    <t>1055-03-SS3 Набор сверл по металлу в МЕТАЛЛ. КЕЙСЕ,ТИТАН. ПОКР 1.0-10mm 19шт. Sturm!</t>
  </si>
  <si>
    <t>1061-01-0001 Ножовка по металлу, МЯГКАЯ РУКОЯТКА, ЛИТОЙ КОРПУС,300 мм Sturm!</t>
  </si>
  <si>
    <t>1280103 Болторез 24" (600 мм), ЗАКАЛЕННЫЕ ГУБКИ ИЗ СТАЛИ Т8, регули, эргономич рукоят Sturm!</t>
  </si>
  <si>
    <t>1280104 Болторез 30" (760 мм), ЗАКАЛЕННЫЕ ГУБКИ ИЗ СТАЛИ Т8, регули, эргономич рукоят Sturm!</t>
  </si>
  <si>
    <t>1280202 Болторез 30" (760 мм) Professional, ЗАКАЛЕННЫЕ ГУБКИ ИЗ Cr-V СТАЛИ, регулиров Sturm!</t>
  </si>
  <si>
    <t>1280203 Болторез 36" (900 мм) Professional, ЗАКАЛЕННЫЕ ГУБКИ ИЗ Cr-V СТАЛИ, регулиров Sturm!</t>
  </si>
  <si>
    <t>1280204 Болторез 42" (1050 мм) Professional, ЗАКАЛЕННЫЕ ГУБКИ ИЗ Cr-V СТАЛИ, регулиров Sturm!</t>
  </si>
  <si>
    <t>1075-01-100 Тиски слесарные 100мм, ПОВОРОТНЫЕ УСИЛЕННЫЕ, Sturm!</t>
  </si>
  <si>
    <t>1075-01-125 Тиски слесарные 125 мм, ПОВОРОТНЫЕ УСИЛЕННЫЕ, Sturm!</t>
  </si>
  <si>
    <t>1075-01-150 Тиски слесарные 150мм, ПОВОРОТНЫЕ УСИЛЕННЫЕ, Sturm!</t>
  </si>
  <si>
    <t>1075-01-200 Тиски слесарные 200мм, ПОВОРОТНЫЕ УСИЛЕННЫЕ Sturm!</t>
  </si>
  <si>
    <t>1076-02-P1 Нож для линолеума. ТРАПЕЦЕВИД. ЛЕЗВИЕ, МЕТАЛЛИЧ.КОРПУС, ФИКСАТОР, Sturm!</t>
  </si>
  <si>
    <t>1076-S2-18 Лезвия для ножей СЕГМЕНТИРОВ. ТИП 10 шт. Sturm!</t>
  </si>
  <si>
    <t>1090-01-S9 Брусок наждачный 230мм Sturm!</t>
  </si>
  <si>
    <t>2010-07-GP-30 Рулетка 30 м геодез. ФИБЕРГЛАСС, ШТЫК ДЛЯ ФИКСАЦИИ, Sturm!</t>
  </si>
  <si>
    <t>2010-07-GP-50 Рулетка 50 м геодез. ФИБЕРГЛАСС, ШТЫК ДЛЯ ФИКСАЦИИ, Sturm!</t>
  </si>
  <si>
    <t>2010-08-GP-30 Рулетка 30 м геодез. ЗАКРЫТЫЙ КОРПУС, ПВХ ЛЕНТА, Sturm!</t>
  </si>
  <si>
    <t>21525 Рулетка 5х25мм, ОБРЕЗИНЕННЫЙ корпус, КЛАСС ТОЧНОСТИ II, УСИЛЕННЫЙ магнит, СОЮЗ</t>
  </si>
  <si>
    <t>2025-02-CL20 Отбивочный шнур БЫСТРАЯ ОБРАТНАЯ ПЕРЕМОТКА 20м с красящим порошком Sturm!</t>
  </si>
  <si>
    <t>2025-03-CL20 Отбивочный шнур 20м с красящим порошком + уровень Sturm!</t>
  </si>
  <si>
    <t>9018-SDS-D18X600 Бур SDS+ ШНЕКОВАЯ СПИРАЛЬ (ОДИНАР. СПИРАЛЬ) ТВЕРДОСПЛАВНАЯ ПЛАСТИНА, Sturm!</t>
  </si>
  <si>
    <t>9018-SDS-D24X1000 Бур SDS+ ШНЕКОВАЯ СПИРАЛЬ (ОДИНАР. СПИРАЛЬ) ТВЕРДОСПЛАВНАЯ ПЛАСТИНА, Sturm!</t>
  </si>
  <si>
    <t>9018-SDS-F22X250 Насадка SDS+ долото ДЛЯ РАБОТ ПО КИРПИЧУ, БЕТОНУ,КАМНЮ 22х250мм Sturm!</t>
  </si>
  <si>
    <t>9018-SDS-F40X250 Насадка SDS+ долото 40х250мм Sturm!</t>
  </si>
  <si>
    <t>9018-SDS-P15X250 Насадка SDS+ пика 14х250мм Sturm!</t>
  </si>
  <si>
    <t>9018-SDS-HD68 Коронка кольцевая 68 мм, ТВЕРДОСПЛАВНЫЕ РЕЗЦЫ МАРКИ ВК8, Sturm!</t>
  </si>
  <si>
    <t>9018-SDS-HD80 Коронка кольцевая 80 мм,ТВЕРДОСПЛАВНЫЕ РЕЗЦЫ МАРКИ ВК8, Sturm!</t>
  </si>
  <si>
    <t>8050-04-G1 Наколенники защитные МАТЕРЧАТЫЕ С ПЛАСТИК. НАКЛАДКОЙ, фиксация на липучках Sturm!</t>
  </si>
  <si>
    <t>1-9040-6/4*26Z Бюгель с ЭРГОНОМИЧ. рукоятк. из первич. пластика, 4*26, хромир. Стерж, Sturm!</t>
  </si>
  <si>
    <t>9042-01-08-100x600 Миксер для красок 100x8x600 Sturm!</t>
  </si>
  <si>
    <t>9042-01-08-60x400 Миксер для красок 60x8x400 Sturm!</t>
  </si>
  <si>
    <t>1045-11-150</t>
  </si>
  <si>
    <t>1045-11-250</t>
  </si>
  <si>
    <t>Сверла по бетону</t>
  </si>
  <si>
    <t>Сверла по металлу</t>
  </si>
  <si>
    <t>1070-32-10 Заклепки, 3,2 х 10 мм, 50 шт.,Sturm!</t>
  </si>
  <si>
    <t>1070-32-10</t>
  </si>
  <si>
    <t>1070-32-12 Заклепки, 3,2 х 12 мм, 50 шт.,Sturm!</t>
  </si>
  <si>
    <t>1070-32-12</t>
  </si>
  <si>
    <t>1070-32-6 Заклепки, 3,2 х 6 мм, 50 шт.,Sturm!</t>
  </si>
  <si>
    <t>1070-32-6</t>
  </si>
  <si>
    <t>1070-32-8 Заклепки, 3,2 х 8 мм, 50 шт.,Sturm!</t>
  </si>
  <si>
    <t>1070-32-8</t>
  </si>
  <si>
    <t>1070-40-10 Заклепки, 4,0 х 10 мм, 50 шт.,Sturm!</t>
  </si>
  <si>
    <t>1070-40-10</t>
  </si>
  <si>
    <t>1070-40-12 Заклепки, 4,0 х 12 мм, 50 шт.,Sturm!</t>
  </si>
  <si>
    <t>1070-40-12</t>
  </si>
  <si>
    <t>1070-40-14 Заклепки, 4,0 х 14 мм, 50 шт.,Sturm!</t>
  </si>
  <si>
    <t>1070-40-14</t>
  </si>
  <si>
    <t>1070-40-16 Заклепки, 4,0 х 16 мм, 50 шт.,Sturm!</t>
  </si>
  <si>
    <t>1070-40-16</t>
  </si>
  <si>
    <t>1070-40-6 Заклепки, 4,0 х 6 мм, 50 шт.,Sturm!</t>
  </si>
  <si>
    <t>1070-40-6</t>
  </si>
  <si>
    <t>1070-40-8 Заклепки, 4,0 х 8 мм, 50 шт.,Sturm!</t>
  </si>
  <si>
    <t>1070-40-8</t>
  </si>
  <si>
    <t>1070-48-10 Заклепки, 4,8 х 10 мм, 50 шт.,Sturm!</t>
  </si>
  <si>
    <t>1070-48-10</t>
  </si>
  <si>
    <t>1070-48-12 Заклепки, 4,8 х 12 мм, 50 шт.,Sturm!</t>
  </si>
  <si>
    <t>1070-48-12</t>
  </si>
  <si>
    <t>1070-48-14 Заклепки, 4,8 х 14 мм, 50 шт.,Sturm!</t>
  </si>
  <si>
    <t>1070-48-14</t>
  </si>
  <si>
    <t>1070-48-16 Заклепки, 4,8 х 16 мм, 50 шт.,Sturm!</t>
  </si>
  <si>
    <t>1070-48-16</t>
  </si>
  <si>
    <t>1070-48-8 Заклепки, 4,8 х 8 мм, 50 шт.,Sturm!</t>
  </si>
  <si>
    <t>1070-48-8</t>
  </si>
  <si>
    <t>BT89-CLT-26-7</t>
  </si>
  <si>
    <t>BT89-CLT-26-7 Сцепление бензотриммера, 26 см куб, 26мм, 7 зуб, Sturm!</t>
  </si>
  <si>
    <t>BT89-CLT-26-9</t>
  </si>
  <si>
    <t>BT89-CLT-33-26-7</t>
  </si>
  <si>
    <t>BT89-CLT-33-26-7 Сцепление бензотриммера, 33-56 см куб, 26мм, 7 зуб, Sturm!</t>
  </si>
  <si>
    <t>BT89-CLT-33-26-9</t>
  </si>
  <si>
    <t>BT89-CLT-33-26-9 Сцепление бензотриммера, 33-56 см куб, 26мм, 9 зуб,Sturm!</t>
  </si>
  <si>
    <t>BT89-CLT-33-26-Q</t>
  </si>
  <si>
    <t>BT89-CLT-33-26-Q Сцепление бензотриммера, 33-56 см куб, 26мм, квадр, Sturm!</t>
  </si>
  <si>
    <t>BT89-CLT-33-28-7</t>
  </si>
  <si>
    <t>BT89-CLT-33-28-9</t>
  </si>
  <si>
    <t>BT89-CRB-26</t>
  </si>
  <si>
    <t>BT89-CRB-33</t>
  </si>
  <si>
    <t>BT89-CVR-26</t>
  </si>
  <si>
    <t>BT89-CVR-26 Кожух защитный с держателем, Sturm!</t>
  </si>
  <si>
    <t>BT89-RDK-26-7</t>
  </si>
  <si>
    <t>BT89-RDK-26-7 Редуктор бензотриммера, 26мм, 7 зуб,Sturm!</t>
  </si>
  <si>
    <t>BT89-RDK-26-9</t>
  </si>
  <si>
    <t>BT89-RDK-26-9 Редуктор бензотриммера, 26мм, 9 зуб, Sturm!</t>
  </si>
  <si>
    <t>BT89-RDK-26-Q</t>
  </si>
  <si>
    <t>BT89-RDK-26-Q Редуктор бензотриммера, 26мм, квадрат, Sturm!</t>
  </si>
  <si>
    <t>BT89-RDK-28-7</t>
  </si>
  <si>
    <t>BT89-SHF-1530-7T</t>
  </si>
  <si>
    <t>BT89-SHF-1530-9T</t>
  </si>
  <si>
    <t>BT89-SHF-1530-Q</t>
  </si>
  <si>
    <t>BT89-STR-26-2T</t>
  </si>
  <si>
    <t>BT89-STR-26-2T Ручной стартер бензотриммера , 26 см куб, 2 зуба, Sturm!</t>
  </si>
  <si>
    <t>BT89-STR-26E-4T</t>
  </si>
  <si>
    <t>BT89-STR-26E-4T Ручной стартер бензотриммера, 26 см куб, легкий старт, 4 зуба, Sturm!</t>
  </si>
  <si>
    <t>BT89-STR-33-2S</t>
  </si>
  <si>
    <t>BT89-STR-33-2S Ручной стартер бензотриммера, 33-56 см куб, 2 спицы, Sturm!</t>
  </si>
  <si>
    <t>BT89-STR-33-2T</t>
  </si>
  <si>
    <t>BT89-STR-33-2T Ручной стартер бензотриммера, 33-56 см куб, 2 зуба, Sturm!</t>
  </si>
  <si>
    <t>BT89-STR-33E-4T</t>
  </si>
  <si>
    <t>BT89-TB-26-7T</t>
  </si>
  <si>
    <t>BT89-TB-26-9T</t>
  </si>
  <si>
    <t>5015-KL-02</t>
  </si>
  <si>
    <t>5015-KL-03</t>
  </si>
  <si>
    <t>5015-KL-04 Горелка газовая ,сопло с керамикой, пьезоподжиг(кнопка),металл. корпус, Sturm!</t>
  </si>
  <si>
    <t>5015-KL-04</t>
  </si>
  <si>
    <t>OS8135R</t>
  </si>
  <si>
    <t>1010-22-FB0400C Слесарный молоток,ЗАЩИТА ОТ РАСКОЛА,фибергласс, кованый боек 400гр,СОЮЗ</t>
  </si>
  <si>
    <t>1010-22-FB0400C</t>
  </si>
  <si>
    <t>1010-22-FB0800C</t>
  </si>
  <si>
    <t>1011-22-FB1500C</t>
  </si>
  <si>
    <t>1060-55-350</t>
  </si>
  <si>
    <t>1060-55-400</t>
  </si>
  <si>
    <t>1060-55-450</t>
  </si>
  <si>
    <t>1060-55-500</t>
  </si>
  <si>
    <t>1060-57-350</t>
  </si>
  <si>
    <t>1060-57-400</t>
  </si>
  <si>
    <t>1060-57-450</t>
  </si>
  <si>
    <t>1060-57-500</t>
  </si>
  <si>
    <t>1060-64-350</t>
  </si>
  <si>
    <t>1060-64-400</t>
  </si>
  <si>
    <t>1060-64-450</t>
  </si>
  <si>
    <t>1060-64-500</t>
  </si>
  <si>
    <t>1010-22-FB0200C</t>
  </si>
  <si>
    <t>1010-22-FB0300C</t>
  </si>
  <si>
    <t>1010-22-FB0500C Слесарный молоток,ЗАЩИТА ОТ РАСКОЛА,фибергласс, кованый боек 500гр,СОЮЗ</t>
  </si>
  <si>
    <t>1010-22-FB0500C</t>
  </si>
  <si>
    <t>1010-22-FB0600C Слесарный молоток,ЗАЩИТА ОТ РАСКОЛА,фибергласс, кованый боек 600гр,СОЮЗ</t>
  </si>
  <si>
    <t>1010-22-FB0600C</t>
  </si>
  <si>
    <t>1010-22-FB1000C</t>
  </si>
  <si>
    <t>1010-22-FB1500C</t>
  </si>
  <si>
    <t>1011-22-FB1000C</t>
  </si>
  <si>
    <t>1011-22-FB2000C</t>
  </si>
  <si>
    <t>1045-02-2</t>
  </si>
  <si>
    <t>9040-TH-15 Ручка телескопическая металлическая, 0,75-1,5 м, Sturm!</t>
  </si>
  <si>
    <t>9040-TH-15</t>
  </si>
  <si>
    <t>9040-TH-20 Ручка телескопическая металлическая, 1,0-2 м, Sturm!</t>
  </si>
  <si>
    <t>9040-TH-20</t>
  </si>
  <si>
    <t>9040-TH-30 Ручка телескопическая металлическая, 1,5-3 м, Sturm!</t>
  </si>
  <si>
    <t>9040-TH-30</t>
  </si>
  <si>
    <t>GC99-F4.0</t>
  </si>
  <si>
    <t>GC99-F4.8</t>
  </si>
  <si>
    <t>SP-L7RTC</t>
  </si>
  <si>
    <t>SP-L7RTC Свеча зажигания для бензопил, M14*1,25, резистор, шестигранник 19, Sturm!</t>
  </si>
  <si>
    <t>SP-L7T</t>
  </si>
  <si>
    <t>SP-L7T Свеча зажигания для бензотриммера, M14*1,25, шестигранник 19, Sturm!</t>
  </si>
  <si>
    <t>SPL-A7T</t>
  </si>
  <si>
    <t>SPL-F7TC</t>
  </si>
  <si>
    <t>SC38013CRT-59 Цепь Sturm! 59 звеньев, паз 0,050", шаг 3/8", КРУГЛЫЙ ХРОМИРОВАННЫЙ, КАЛЕНЫЙ зуб</t>
  </si>
  <si>
    <t>SC38013CRT-59</t>
  </si>
  <si>
    <t>SC38013CRT-45</t>
  </si>
  <si>
    <t>5430101 Ножи для рубанка Sturm! 82x1.2x5.5мм, УНИВЕРСАЛЬНЫЕ, 2шт, высокоуглерод. сталь, блистер</t>
  </si>
  <si>
    <t>5430102 Ножи для рубанка Sturm! 82x28х3мм, ПЕРЕТАЧИВАЕМЫЕ, 2шт, высокоуглерод. сталь, блистер</t>
  </si>
  <si>
    <t>WP9709SW Насос погружн. дренаж. (фекальный) Sturm!,900 Вт,300л/мин, напор 11м, НОЖ</t>
  </si>
  <si>
    <t>WP9775SW Насос погружн. дренаж. (фекальный) Sturm!, 750 Вт,250л/мин, напор 9м, НОЖ</t>
  </si>
  <si>
    <t>5015-01-15 Лампа паяльная 1.5л Sturm!</t>
  </si>
  <si>
    <t>TW7218</t>
  </si>
  <si>
    <t>9018-HEX-F30x410x40</t>
  </si>
  <si>
    <t>9018-HEX-P30x410</t>
  </si>
  <si>
    <t>MC8830</t>
  </si>
  <si>
    <t>MC8835L</t>
  </si>
  <si>
    <t>MC8850</t>
  </si>
  <si>
    <t>TC1312P-999</t>
  </si>
  <si>
    <t>СТС-7221</t>
  </si>
  <si>
    <t>GT3535-2.0-0A-30</t>
  </si>
  <si>
    <t>GT3535-2.0-0A-30 Леска для триммера, d=2.0мм, l=30cм, КРУГ армированный,НАРЕЗАННАЯ, 30шт Sturm!</t>
  </si>
  <si>
    <t>GT3535-2.0-S-30 Леска для триммера, d=2.0 мм,l=30см,КРУЧЕНЫЙ КВАДРАТ,мет.НАРЕЗАННАЯ 30шт Sturm!</t>
  </si>
  <si>
    <t>GT3535-2.0-SA-30 Леска для триммера, d=2.0 мм, l=30см, КРУЧ. КВАДРАТармир.НАРЕЗАННАЯ 30ш Sturm!</t>
  </si>
  <si>
    <t>GT3535-2.4-7-30 Леска для триммера, d=2.4 мм, l=30см, СЕМИГРАННИК, мет. НАРЕЗАННАЯ, 30шт Sturm!</t>
  </si>
  <si>
    <t>GT3535-2.4-S-30 Леска для триммера, d=2.4 мм, l=30см, КРУЧ. КВАДРАТ,мет., НАРЕЗАННАЯ 30ш Sturm!</t>
  </si>
  <si>
    <t>REC-T-SHIRT-XXL</t>
  </si>
  <si>
    <t>MC8835</t>
  </si>
  <si>
    <t>1020-01-T190</t>
  </si>
  <si>
    <t>1020-01-W210</t>
  </si>
  <si>
    <t>CV7110-999-2</t>
  </si>
  <si>
    <t>REC-PS-2017</t>
  </si>
  <si>
    <t>FH3022C</t>
  </si>
  <si>
    <t>ТВС-2022К</t>
  </si>
  <si>
    <t>ТВС-3022К</t>
  </si>
  <si>
    <t>4010-10-AL Уровень лазерный, самовыравнивающийся, штатив, очки, батарейки, Sturm!</t>
  </si>
  <si>
    <t>BG60075</t>
  </si>
  <si>
    <t>Ключи трубные</t>
  </si>
  <si>
    <t>Отбойные молотки</t>
  </si>
  <si>
    <t>Пневматический инструмент</t>
  </si>
  <si>
    <t>Генераторы бензомоторные 4-тактные</t>
  </si>
  <si>
    <t>Аксессуары для цепных пил</t>
  </si>
  <si>
    <t>Уровни лазерные</t>
  </si>
  <si>
    <t>Аксессуары для перфораторов</t>
  </si>
  <si>
    <t>RH2518</t>
  </si>
  <si>
    <t>1020-01-3-160</t>
  </si>
  <si>
    <t>REC-PE-2017</t>
  </si>
  <si>
    <t>УШС-9512</t>
  </si>
  <si>
    <t>1041-05-08</t>
  </si>
  <si>
    <t>1041-05-12</t>
  </si>
  <si>
    <t>1041-05-S4</t>
  </si>
  <si>
    <t>1045-01-3</t>
  </si>
  <si>
    <t>Ключи-трубки торцевые</t>
  </si>
  <si>
    <t>1045-20-S30C Набор инструментов СОЮЗ 30 предметов</t>
  </si>
  <si>
    <t>1045-20-S30C</t>
  </si>
  <si>
    <t>1045-20-S48C Набор инструментов СОЮЗ 48 предметов</t>
  </si>
  <si>
    <t>1045-20-S48C</t>
  </si>
  <si>
    <t>1041-04-S3AD</t>
  </si>
  <si>
    <t>1045-15-R1/2C</t>
  </si>
  <si>
    <t>1045-15-R1/4C</t>
  </si>
  <si>
    <t>1045-15-R3/8C</t>
  </si>
  <si>
    <t>CV7120-999</t>
  </si>
  <si>
    <t>1030-05-3-100</t>
  </si>
  <si>
    <t>1045-20-S79C Набор инструментов СОЮЗ 79 предметов</t>
  </si>
  <si>
    <t>1045-20-S79C</t>
  </si>
  <si>
    <t>1045-20-S84C</t>
  </si>
  <si>
    <t>1060-11-3616</t>
  </si>
  <si>
    <t>ГРС-2320</t>
  </si>
  <si>
    <t>1040-03-BS6</t>
  </si>
  <si>
    <t>1040-03-BS8</t>
  </si>
  <si>
    <t>1040-03-BSE5 Набор отверток диэлектрических, 5 шт, CrV, тканевый кейс, Sturm!</t>
  </si>
  <si>
    <t>1040-03-BSE5</t>
  </si>
  <si>
    <t>1040-03-BSE7</t>
  </si>
  <si>
    <t>1048-10-S58C</t>
  </si>
  <si>
    <t>9010-B75x457-080 Шлифлента , 75x457, зерно 080, 10 шт УВЕЛИЧЕННЫЙ РЕСУРС, Sturm!</t>
  </si>
  <si>
    <t>9010-B75x457-100 Шлифлента , 75x457, зерно 100, 10 шт УВЕЛИЧЕННЫЙ РЕСУРС, Sturm!</t>
  </si>
  <si>
    <t>9010-B76x533-040 Шлифлента , 76x533, зерно 040, 10 шт УВЕЛИЧЕННЫЙ РЕСУРС, Sturm!</t>
  </si>
  <si>
    <t>9010-B76x533-060 Шлифлента , 76x533, зерно 060, 10 шт УВЕЛИЧЕННЫЙ РЕСУРС, Sturm!</t>
  </si>
  <si>
    <t>9010-B75x457-080</t>
  </si>
  <si>
    <t>9010-B75x457-100</t>
  </si>
  <si>
    <t>9010-B76x533-040</t>
  </si>
  <si>
    <t>9010-B76x533-060</t>
  </si>
  <si>
    <t>1045-04-P2</t>
  </si>
  <si>
    <t>REC-T-SHIRT-XXXL</t>
  </si>
  <si>
    <t>1040-08-SS7</t>
  </si>
  <si>
    <t>1040-09-S3</t>
  </si>
  <si>
    <t>AW97I27N</t>
  </si>
  <si>
    <t>AW97I32N</t>
  </si>
  <si>
    <t>9020-125-22-24T Пильный диск, размер 125x22x24 зуба, твердосплавные напайки Sturm!</t>
  </si>
  <si>
    <t>9020-125-22-24T</t>
  </si>
  <si>
    <t>9020-125-22-3T</t>
  </si>
  <si>
    <t>CC9922</t>
  </si>
  <si>
    <t>ББС-01-100</t>
  </si>
  <si>
    <t>ББС-01-150</t>
  </si>
  <si>
    <t>ББС-01-200</t>
  </si>
  <si>
    <t>ББС-20-050</t>
  </si>
  <si>
    <t>ББС-20-100</t>
  </si>
  <si>
    <t>1041-05-08 Насадка для кровельных саморезов, 8x65мм, 5 шт, МАГНИТ.НАКОН. Sturm!</t>
  </si>
  <si>
    <t>1045-15-R1/2C Ключ-трещотка, квадрат 1/2", 39 зубов, пластиковая рукоятка, СОЮЗ</t>
  </si>
  <si>
    <t>1045-15-R1/4C Ключ-трещотка, квадрат 1/4", 39 зубов, пластиковая рукоятка, СОЮЗ</t>
  </si>
  <si>
    <t>9010-B75x457-040 Шлифлента , 75x457, зерно 040, 10 шт УВЕЛИЧЕННЫЙ РЕСУРС, Sturm!</t>
  </si>
  <si>
    <t>9010-B75x457-060 Шлифлента , 75x457, зерно 060, 10 шт УВЕЛИЧЕННЫЙ РЕСУРС, Sturm!</t>
  </si>
  <si>
    <t>9010-B75x457-120 Шлифлента , 75x457, зерно 120, 10 шт УВЕЛИЧЕННЫЙ РЕСУРС, Sturm!</t>
  </si>
  <si>
    <t>9010-B75x457-150 Шлифлента , 75x457, зерно 150, 10 шт УВЕЛИЧЕННЫЙ РЕСУРС, Sturm!</t>
  </si>
  <si>
    <t>9010-B76x533-080 Шлифлента , 76x533, зерно 080, 10 шт УВЕЛИЧЕННЫЙ РЕСУРС, Sturm!</t>
  </si>
  <si>
    <t>9010-B76x533-100 Шлифлента , 76x533, зерно 100, 10 шт УВЕЛИЧЕННЫЙ РЕСУРС, Sturm!</t>
  </si>
  <si>
    <t>9010-B76x533-120 Шлифлента , 76x533, зерно 120, 10 шт УВЕЛИЧЕННЫЙ РЕСУРС, Sturm!</t>
  </si>
  <si>
    <t>9010-B76x533-150 Шлифлента , 76x533, зерно 150, 10 шт УВЕЛИЧЕННЫЙ РЕСУРС, Sturm!</t>
  </si>
  <si>
    <t>Насосы фекальные</t>
  </si>
  <si>
    <t>ЗУС-1205 Инверторное зарядное устройство СОЮЗ, ном ток 5А, для АКБ 12В, 24-80Ач</t>
  </si>
  <si>
    <t>ЗУС-1205</t>
  </si>
  <si>
    <t>ЗУС-1210 Инверторное зарядное устройство СОЮЗ, ном ток 10А, для АКБ 12В, 38-150Ач</t>
  </si>
  <si>
    <t>ЗУС-1210</t>
  </si>
  <si>
    <t>HM2500-990</t>
  </si>
  <si>
    <t>HM2500-992-3</t>
  </si>
  <si>
    <t>HM2500-992-4</t>
  </si>
  <si>
    <t>HM2500-992-5</t>
  </si>
  <si>
    <t>WP9714VS</t>
  </si>
  <si>
    <t>2010-10-5-25</t>
  </si>
  <si>
    <t>RH2509BZ</t>
  </si>
  <si>
    <t>9040-31-070S</t>
  </si>
  <si>
    <t>9040-31-100S</t>
  </si>
  <si>
    <t>9040-31-150S</t>
  </si>
  <si>
    <t>9040-31-180S</t>
  </si>
  <si>
    <t>9040-31-250S</t>
  </si>
  <si>
    <t>9040-32-100S</t>
  </si>
  <si>
    <t>9040-32-150S</t>
  </si>
  <si>
    <t>9040-32-180S</t>
  </si>
  <si>
    <t>9040-32-250S</t>
  </si>
  <si>
    <t>9040-33-070S</t>
  </si>
  <si>
    <t>9040-33-100S</t>
  </si>
  <si>
    <t>9040-33-150S</t>
  </si>
  <si>
    <t>9040-33-180S</t>
  </si>
  <si>
    <t>9040-33-250S</t>
  </si>
  <si>
    <t>GT3513M-23</t>
  </si>
  <si>
    <t>ТЛ3535-2.0-S-15 Леска для триммера, d=2.0 мм, l=15м, КРУЧЕНЫЙ КВАДРАТ серая СОЮЗ</t>
  </si>
  <si>
    <t>BP8710GV</t>
  </si>
  <si>
    <t>GS8210B</t>
  </si>
  <si>
    <t>GS8216B</t>
  </si>
  <si>
    <t>GS8216BM</t>
  </si>
  <si>
    <t>WP2512W</t>
  </si>
  <si>
    <t>НГС-9742ВС</t>
  </si>
  <si>
    <t>WP9775P</t>
  </si>
  <si>
    <t>WP9790P</t>
  </si>
  <si>
    <t>GK83021</t>
  </si>
  <si>
    <t>Опрыскиватели садовые</t>
  </si>
  <si>
    <t>1020-02-3-160</t>
  </si>
  <si>
    <t>Мас тер</t>
  </si>
  <si>
    <t>Мини упак</t>
  </si>
  <si>
    <t>ТЛ3535-2.4-S-15 Леска для триммера, d=2.4 мм, l=15м, КРУЧЕНЫЙ КВАДРАТ серая СОЮЗ</t>
  </si>
  <si>
    <t>2015-08-225 Уровень, 225 мм, 3 глазка, пластмасс. "Torpedo", МАГНИТ, Sturm!</t>
  </si>
  <si>
    <t>2015-08-225</t>
  </si>
  <si>
    <t>ID2016M</t>
  </si>
  <si>
    <t>WP9745PU</t>
  </si>
  <si>
    <t>WP9760PU</t>
  </si>
  <si>
    <t>WP9775PU</t>
  </si>
  <si>
    <t>1045-19-150</t>
  </si>
  <si>
    <t>1045-19-200</t>
  </si>
  <si>
    <t>1065-05-02</t>
  </si>
  <si>
    <t>1076-10-J1</t>
  </si>
  <si>
    <t>SB1650380PO-OL Пильная шина 16" Sturm! паз 1,3мм, 3/8", 59зв, хвостовик PO БЕЗМАСЛЯНАЯ</t>
  </si>
  <si>
    <t>SB1650380PO-OL</t>
  </si>
  <si>
    <t>SC38013CRT-OL</t>
  </si>
  <si>
    <t>1011-02-6000</t>
  </si>
  <si>
    <t>1020-01-3-180</t>
  </si>
  <si>
    <t>1020-02-1-160</t>
  </si>
  <si>
    <t>1040-11-S5</t>
  </si>
  <si>
    <t>REC-POSTER-A2-ENERGOMASH-Pil</t>
  </si>
  <si>
    <t>REC-POSTER-A2-ENERGOMASH-Trimm</t>
  </si>
  <si>
    <t>REC-POSTER-A2-SOYUZ-Pila2018</t>
  </si>
  <si>
    <t>REC-POSTER-A2-SOYUZ-Trimmer201</t>
  </si>
  <si>
    <t>REC-POSTER-A2-STURM-Betonka201</t>
  </si>
  <si>
    <t>REC-POSTER-A2-STURM-Pila2018</t>
  </si>
  <si>
    <t>REC-POSTER-A2-STURM-Trimmer201</t>
  </si>
  <si>
    <t>REC-Stoyka-Benzopila-Energomas</t>
  </si>
  <si>
    <t>REC-Stoyka-Benzopila-Souz</t>
  </si>
  <si>
    <t>REC-Stoyka-Benzopila-Sturm</t>
  </si>
  <si>
    <t>REC-Stoyka-Trimmer-Energomash</t>
  </si>
  <si>
    <t>REC-Stoyka-Trimmer-Souz</t>
  </si>
  <si>
    <t>REC-Stoyka-Trimmer-Sturm</t>
  </si>
  <si>
    <t>2015-05-1000 Уровень АНТИУДАРНЫЙ, МАГНИТНЫЙ, 3 глазка 1000мм Sturm!</t>
  </si>
  <si>
    <t>2015-05-1200 Уровень АНТИУДАРНЫЙ, МАГНИТНЫЙ, 3 глазка 1200мм Sturm!</t>
  </si>
  <si>
    <t>2015-05-1500 Уровень АНТИУДАРНЫЙ, МАГНИТНЫЙ, 3 глазка 1500мм Sturm!</t>
  </si>
  <si>
    <t>2015-05-400 Уровень АНТИУДАРНЫЙ, МАГНИТНЫЙ, 3 глазка 400мм Sturm!</t>
  </si>
  <si>
    <t>2015-05-600 Уровень АНТИУДАРНЫЙ, МАГНИТНЫЙ, 3 глазка 600мм Sturm!</t>
  </si>
  <si>
    <t>2015-05-800 Уровень АНТИУДАРНЫЙ, МАГНИТНЫЙ, 3 глазка 800мм Sturm!</t>
  </si>
  <si>
    <t>8054-02-XXL</t>
  </si>
  <si>
    <t>8054-03-XXL</t>
  </si>
  <si>
    <t>HAG12125</t>
  </si>
  <si>
    <t>HAG12125EC</t>
  </si>
  <si>
    <t>HAG15150EC</t>
  </si>
  <si>
    <t>HAG24230ECH</t>
  </si>
  <si>
    <t>HBT8926D</t>
  </si>
  <si>
    <t>HBT8933D</t>
  </si>
  <si>
    <t>HBT8942D</t>
  </si>
  <si>
    <t>HBT8952D</t>
  </si>
  <si>
    <t>HCD1838R</t>
  </si>
  <si>
    <t>HID2145P</t>
  </si>
  <si>
    <t>HJS0811LPE</t>
  </si>
  <si>
    <t>HRH0828RE</t>
  </si>
  <si>
    <t>Hanskonner</t>
  </si>
  <si>
    <t>1055-01-SS3 Набор сверл ПО МЕТАЛЛУ 3-13мм, В "СТАКАНЕ" 16 шт. Sturm!</t>
  </si>
  <si>
    <t>SC38013CRT-OL-59</t>
  </si>
  <si>
    <t>SC38013CRT-OL-59 Цепь Sturm! 59 звеньев, паз 0,050", шаг 3/8", для БЕЗМАСЛЯНЫХ ПИЛ</t>
  </si>
  <si>
    <t>WP2008W</t>
  </si>
  <si>
    <t>WP2009W</t>
  </si>
  <si>
    <t>ID2014M</t>
  </si>
  <si>
    <t>REC-PS-2018</t>
  </si>
  <si>
    <t>1040-02-SS3 Набор отверток 28 ПРЕДМЕТОВ, ПЛАСТИКОВЫЙ КЕЙС, Sturm!</t>
  </si>
  <si>
    <t>1045-11-300</t>
  </si>
  <si>
    <t>ID2016M-998</t>
  </si>
  <si>
    <t>2030-02-200 Штангенциркуль электронный 200 мм с глубиномером, 2 батарейки в комплекте Sturm!</t>
  </si>
  <si>
    <t>2030-02-150</t>
  </si>
  <si>
    <t>2030-02-200</t>
  </si>
  <si>
    <t>AG9012TE</t>
  </si>
  <si>
    <t>ТВС-2020К</t>
  </si>
  <si>
    <t>HRH0828REC</t>
  </si>
  <si>
    <t>1073-06-04</t>
  </si>
  <si>
    <t>1700-01-05</t>
  </si>
  <si>
    <t>спеццена</t>
  </si>
  <si>
    <t>Конвекционные обогреватели</t>
  </si>
  <si>
    <t>1075-06-250С</t>
  </si>
  <si>
    <t>1075-06-250С Зажим ручной, 250 мм, полукруглый захват, СОЮЗ</t>
  </si>
  <si>
    <t>9019-01-150С</t>
  </si>
  <si>
    <t>9019-01-300С</t>
  </si>
  <si>
    <t>1065-05-01С</t>
  </si>
  <si>
    <t>1071-01-06С</t>
  </si>
  <si>
    <t>1015-05-1000С</t>
  </si>
  <si>
    <t>1015-05-600С</t>
  </si>
  <si>
    <t>1015-05-800С</t>
  </si>
  <si>
    <t>1015-06-1000С</t>
  </si>
  <si>
    <t>1015-06-600С</t>
  </si>
  <si>
    <t>1015-06-800С</t>
  </si>
  <si>
    <t>1020-11-1-160С</t>
  </si>
  <si>
    <t>1020-11-1-200С</t>
  </si>
  <si>
    <t>1200101С</t>
  </si>
  <si>
    <t>1200102С</t>
  </si>
  <si>
    <t>1200103С</t>
  </si>
  <si>
    <t>1020-11-2-160С</t>
  </si>
  <si>
    <t>1020-11-2-180С</t>
  </si>
  <si>
    <t>1200401С</t>
  </si>
  <si>
    <t>1200402С</t>
  </si>
  <si>
    <t>1200301С</t>
  </si>
  <si>
    <t>1200302С</t>
  </si>
  <si>
    <t>1045-24-14С</t>
  </si>
  <si>
    <t>1045-24-16С</t>
  </si>
  <si>
    <t>1045-24-21С</t>
  </si>
  <si>
    <t>1045-25-14x16С</t>
  </si>
  <si>
    <t>1045-25-16x21С</t>
  </si>
  <si>
    <t>1060-13-400С</t>
  </si>
  <si>
    <t>1060-13-450С</t>
  </si>
  <si>
    <t>1060-13-500С</t>
  </si>
  <si>
    <t>1060-14-400С</t>
  </si>
  <si>
    <t>1060-14-450С</t>
  </si>
  <si>
    <t>1060-14-500С</t>
  </si>
  <si>
    <t>1060-22-350С</t>
  </si>
  <si>
    <t>1060-22-400С</t>
  </si>
  <si>
    <t>1060-22-450С</t>
  </si>
  <si>
    <t>1060-22-500С</t>
  </si>
  <si>
    <t>1061-01-150С</t>
  </si>
  <si>
    <t>1061-01-300С</t>
  </si>
  <si>
    <t>1061-02-250С</t>
  </si>
  <si>
    <t>1061-03-300С</t>
  </si>
  <si>
    <t>1063-02-06С</t>
  </si>
  <si>
    <t>1063-02-10С</t>
  </si>
  <si>
    <t>1063-02-12С</t>
  </si>
  <si>
    <t>1063-02-14С</t>
  </si>
  <si>
    <t>1063-02-16С</t>
  </si>
  <si>
    <t>1063-02-18С</t>
  </si>
  <si>
    <t>1063-02-20С</t>
  </si>
  <si>
    <t>1063-02-24С</t>
  </si>
  <si>
    <t>1063-02-30С</t>
  </si>
  <si>
    <t>1063-02-32С</t>
  </si>
  <si>
    <t>1063-02-38С</t>
  </si>
  <si>
    <t>1078-01-100С</t>
  </si>
  <si>
    <t>1078-01-50С</t>
  </si>
  <si>
    <t>1078-01-75С</t>
  </si>
  <si>
    <t>2015-07-1000С</t>
  </si>
  <si>
    <t>2015-07-400С</t>
  </si>
  <si>
    <t>2015-07-600С</t>
  </si>
  <si>
    <t>2015-07-800С</t>
  </si>
  <si>
    <t>2020-01-250С</t>
  </si>
  <si>
    <t>2020-01-300С</t>
  </si>
  <si>
    <t>2020-01-350С</t>
  </si>
  <si>
    <t>2020-01-500С</t>
  </si>
  <si>
    <t>9019-SDS-10x310С</t>
  </si>
  <si>
    <t>9040-21-020С</t>
  </si>
  <si>
    <t>9040-21-025С</t>
  </si>
  <si>
    <t>9040-21-038С</t>
  </si>
  <si>
    <t>9040-21-050С</t>
  </si>
  <si>
    <t>9040-21-063С</t>
  </si>
  <si>
    <t>9040-21-075С</t>
  </si>
  <si>
    <t>9040-21-100С</t>
  </si>
  <si>
    <t>9040-24-10С</t>
  </si>
  <si>
    <t>9040-24-12С</t>
  </si>
  <si>
    <t>9040-24-14С</t>
  </si>
  <si>
    <t>9040-24-15С</t>
  </si>
  <si>
    <t>7011-01-12x10С</t>
  </si>
  <si>
    <t>7011-01-19x10С</t>
  </si>
  <si>
    <t>7011-01-25x10С</t>
  </si>
  <si>
    <t>1-9040-6C</t>
  </si>
  <si>
    <t>1015-05-1000С Топор 1000 гр, ОБРЕЗИНЕННАЯ РУКОЯТКА, ФИБЕРГЛАССОВОЕ ТОПОРИЩЕ СОЮЗ</t>
  </si>
  <si>
    <t>1015-05-600С Топор 600 гр, ОБРЕЗИНЕННАЯ РУКОЯТКА, ФИБЕРГЛАССОВОЕ ТОПОРИЩЕ СОЮЗ</t>
  </si>
  <si>
    <t>1015-05-800С Топор 800 гр, ОБРЕЗИНЕННАЯ РУКОЯТКА, ФИБЕРГЛАССОВОЕ ТОПОРИЩЕ СОЮЗ</t>
  </si>
  <si>
    <t>1015-06-1000С Топор 1000 гр, ДЕРЕВЯННАЯ РУКОЯТКА, КОВАНАЯ СТАЛЬ СОЮЗ</t>
  </si>
  <si>
    <t>1015-06-600С Топор 600 гр, ДЕРЕВЯННАЯ РУКОЯТКА, КОВАНАЯ СТАЛЬ СОЮЗ</t>
  </si>
  <si>
    <t>1015-06-800С Топор 800 гр, ДЕРЕВЯННАЯ РУКОЯТКА, КОВАНАЯ СТАЛЬ СОЮЗ</t>
  </si>
  <si>
    <t>1020-11-1-160С Пассатижи Classic,160мм,шлифованные,пластмассовые рукоятки,СОЮЗ</t>
  </si>
  <si>
    <t>1020-11-1-200С Пассатижи Classic,200мм,шлифованные,пластмассовые рукоятки,СОЮЗ</t>
  </si>
  <si>
    <t>1020-11-2-160С Бокорезы Classic,160мм,шлифованные,пластмассовые рукоятки,СОЮЗ</t>
  </si>
  <si>
    <t>1020-11-2-180С Бокорезы Classic,180мм,шлифованные,пластмассовые рукоятки,СОЮЗ</t>
  </si>
  <si>
    <t>1045-24-14С Ключ свечной 14х280мм, СОЮЗ</t>
  </si>
  <si>
    <t>1045-24-16С Ключ свечной 16х280мм, СОЮЗ</t>
  </si>
  <si>
    <t>1045-24-21С Ключ свечной 21х280мм, СОЮЗ</t>
  </si>
  <si>
    <t>1045-25-16x21С Ключ свечной комбинированный, 16х21х280мм, СОЮЗ</t>
  </si>
  <si>
    <t>1060-13-400С Ножовка по дереву, 400мм, 3TPI, 2D, СОЮЗ</t>
  </si>
  <si>
    <t>1060-13-450С Ножовка по дереву, 450мм, 3TPI, 2D, СОЮЗ</t>
  </si>
  <si>
    <t>1060-13-500С Ножовка по дереву, 500мм, 3TPI, 2D, СОЮЗ</t>
  </si>
  <si>
    <t>1060-14-400С Ножовка по дереву, 400мм, 5TPI, 2D, СОЮЗ</t>
  </si>
  <si>
    <t>1060-14-450С Ножовка по дереву, 450мм, 5TPI, 2D, СОЮЗ</t>
  </si>
  <si>
    <t>1060-14-500С Ножовка по дереву, 500мм, 5TPI, 2D, СОЮЗ</t>
  </si>
  <si>
    <t>1060-22-350С Ножовка по дереву, 350мм, 7TPI, 2D, СОЮЗ</t>
  </si>
  <si>
    <t>1060-22-400С Ножовка по дереву, 400мм, 7TPI, 2D, СОЮЗ</t>
  </si>
  <si>
    <t>1060-22-450С Ножовка по дереву, 450мм, 7TPI, 2D, СОЮЗ</t>
  </si>
  <si>
    <t>1060-22-500С Ножовка по дереву, 500мм, 7TPI, 2D, СОЮЗ</t>
  </si>
  <si>
    <t>1061-01-150С Ножовка по металлу, ПЛАСТИКОВАЯ РУКОЯТКА, 150мм СОЮЗ</t>
  </si>
  <si>
    <t>1061-01-300С Ножовка по металлу, ПЛАСТИКОВАЯ РУКОЯТКА, 300мм СОЮЗ</t>
  </si>
  <si>
    <t>1061-02-250С Ножовка по металлу, ПЛАСТИКОВАЯ РУЧКА, 250мм СОЮЗ</t>
  </si>
  <si>
    <t>1061-03-300С Ножовка по металлу, ДЕРЕВЯННАЯ РУКОЯТКА, 300мм СОЮЗ</t>
  </si>
  <si>
    <t>1063-02-06С Стамеска 6 мм, УГЛЕРОДИСТАЯ СТАЛЬ, 50 HRC, СОЮЗ</t>
  </si>
  <si>
    <t>1063-02-16С Стамеска 16 мм, УГЛЕРОДИСТАЯ СТАЛЬ, 50 HRC, СОЮЗ</t>
  </si>
  <si>
    <t>1063-02-18С Стамеска 18 мм, УГЛЕРОДИСТАЯ СТАЛЬ, 50 HRC, СОЮЗ</t>
  </si>
  <si>
    <t>1063-02-20С Стамеска 20 мм, УГЛЕРОДИСТАЯ СТАЛЬ, 50 HRC, СОЮЗ</t>
  </si>
  <si>
    <t>1063-02-24С Стамеска 24 мм, УГЛЕРОДИСТАЯ СТАЛЬ, 50 HRC, СОЮЗ</t>
  </si>
  <si>
    <t>1063-02-30С Стамеска 30 мм, УГЛЕРОДИСТАЯ СТАЛЬ, 50 HRC, СОЮЗ</t>
  </si>
  <si>
    <t>1063-02-32С Стамеска 32 мм, УГЛЕРОДИСТАЯ СТАЛЬ, 50 HRC, СОЮЗ</t>
  </si>
  <si>
    <t>1078-01-50С Струбцина G-образная, 50 мм / 2'', чугун, оцинкованный винт, СОЮЗ</t>
  </si>
  <si>
    <t>1078-01-75С Струбцина G-образная, 75 мм / 3'', чугун, оцинкованный винт, СОЮЗ</t>
  </si>
  <si>
    <t>2015-07-1000С Уровень алюминиевый 1000мм, 2 глазка, линейка, СОЮЗ</t>
  </si>
  <si>
    <t>2015-07-400С Уровень алюминиевый 400мм, 2 глазка, линейка, СОЮЗ</t>
  </si>
  <si>
    <t>2015-07-600С Уровень алюминиевый 600мм, 2 глазка, линейка, СОЮЗ</t>
  </si>
  <si>
    <t>2015-07-800С Уровень алюминиевый 800мм, 2 глазка, линейка, СОЮЗ</t>
  </si>
  <si>
    <t>2020-01-250С Угольник, 250мм, металлический, СОЮЗ</t>
  </si>
  <si>
    <t>2020-01-300С Угольник, 300мм, металлический, СОЮЗ</t>
  </si>
  <si>
    <t>2020-01-350С Угольник, 350мм, металлический, СОЮЗ</t>
  </si>
  <si>
    <t>2020-01-500С Угольник, 500мм, металлический, СОЮЗ</t>
  </si>
  <si>
    <t>9019-SDS-10x310С Бур SDS+ с твердосплавной напайкой, СПИРАЛЬ S4 , Союз</t>
  </si>
  <si>
    <t>9040-21-020С Кисть плоская "Практик" 3/4" (20мм), натуральная щетина, деревянная ручка, СОЮЗ</t>
  </si>
  <si>
    <t>9040-21-025С Кисть плоская "Практик" 1" (25мм), натуральная щетина, деревянная ручка, СОЮЗ</t>
  </si>
  <si>
    <t>9040-21-038С Кисть плоская "Практик" 1,5" (38мм), натуральная щетина, деревянная ручка, СОЮЗ</t>
  </si>
  <si>
    <t>9040-21-050С Кисть плоская "Практик" 2" (50мм), натуральная щетина, деревянная ручка, СОЮЗ</t>
  </si>
  <si>
    <t>9040-21-063С Кисть плоская "Практик" 2,5" (63мм), натуральная щетина, деревянная ручка, СОЮЗ</t>
  </si>
  <si>
    <t>9040-21-075С Кисть плоская "Практик" 3" (75мм), натуральная щетина, деревянная ручка, СОЮЗ</t>
  </si>
  <si>
    <t>9040-21-100С Кисть плоская "Практик" 4" (100мм), натуральная щетина, деревянная ручка, СОЮЗ</t>
  </si>
  <si>
    <t>7011-01-19x10С Фумлента, плотность 0,25 г/см, 19мм x 10м. СОЮЗ</t>
  </si>
  <si>
    <t>1-9040-6C Бюгель с ЭРГОНОМИЧНОЙ рукояткой из первичного пластика, хром 16 см, Sturm!</t>
  </si>
  <si>
    <t>1073-06-04 Пистолет для монтаж. пены, ПЛАСТМАСС. КОРПУС, железный курок и рег. винт, Sturm!</t>
  </si>
  <si>
    <t>CD3220L</t>
  </si>
  <si>
    <t>1070-07-200 Заклепочник УСИЛЕННЫЙ 200мм,закл:2,4/3,2/4,0/4,8мм,Sturm!</t>
  </si>
  <si>
    <t>1070-07-200</t>
  </si>
  <si>
    <t>1073-06-05 Пистолет для монтаж. пены, ПЛАСТМАСС.КОРПУС,рег. винт и адаптер, железy.курок,Sturm!</t>
  </si>
  <si>
    <t>1073-06-05</t>
  </si>
  <si>
    <t>Фото</t>
  </si>
  <si>
    <t>BT8952D</t>
  </si>
  <si>
    <t>Аксессуары и расходники к электро-бензоинструменту</t>
  </si>
  <si>
    <t>Шлифбумага</t>
  </si>
  <si>
    <t>Слесарный инструмент</t>
  </si>
  <si>
    <t>Зенкера</t>
  </si>
  <si>
    <t>Ножовки по дереву</t>
  </si>
  <si>
    <t>Столярный инструмент</t>
  </si>
  <si>
    <t>Режущий инструмент</t>
  </si>
  <si>
    <t>Ножовка по пескобетону</t>
  </si>
  <si>
    <t>Строительно-отделочный инструмент</t>
  </si>
  <si>
    <t>Измерительный инструмент</t>
  </si>
  <si>
    <t>Крепежный инструмент</t>
  </si>
  <si>
    <t>Скобы электроустановочные</t>
  </si>
  <si>
    <t>Садовый ручной инструмент</t>
  </si>
  <si>
    <t>1076-01-1500 Кирка 1500 гр., РАСПОРНАЯ ФИБЕРГЛАССОВАЯ РУКОЯТКА Sturm!</t>
  </si>
  <si>
    <t>1076-01-1500</t>
  </si>
  <si>
    <t>Прочий инструмент</t>
  </si>
  <si>
    <t>1310-01-TS98</t>
  </si>
  <si>
    <t>Вес кг (брутто)</t>
  </si>
  <si>
    <t>ДШС-3320ЛУ</t>
  </si>
  <si>
    <t>Чертилки разметочные</t>
  </si>
  <si>
    <t>Ручник и аксессуары</t>
  </si>
  <si>
    <t>4010-11-AL Уровень лазерный,5лучей,10mW,очки,зарядн.устр.,micro usb,доп.аккумулятор, Sturm!</t>
  </si>
  <si>
    <t>4010-11-AL</t>
  </si>
  <si>
    <t>DL1040</t>
  </si>
  <si>
    <t>CD3224L</t>
  </si>
  <si>
    <t>ЗУС-1221</t>
  </si>
  <si>
    <t>1010-53-WD0400C</t>
  </si>
  <si>
    <t>1010-53-WD0500C</t>
  </si>
  <si>
    <t>1010-53-WD0600C</t>
  </si>
  <si>
    <t>1010-53-WD0800C</t>
  </si>
  <si>
    <t>1074-02-04 Ножницы по металлу с удлиненными губками 290мм, CR-v, Sturm!</t>
  </si>
  <si>
    <t>1074-02-04</t>
  </si>
  <si>
    <t>1020-06-B250</t>
  </si>
  <si>
    <t>1074-02-05</t>
  </si>
  <si>
    <t>1074-02-06</t>
  </si>
  <si>
    <t>GT3513-35A</t>
  </si>
  <si>
    <t>1090-08-100</t>
  </si>
  <si>
    <t>ОПТ</t>
  </si>
  <si>
    <t>ДИЛЕР</t>
  </si>
  <si>
    <t>Верстаки</t>
  </si>
  <si>
    <t>1075-03-88x13 Верстак тиски, размер стола 605х240мм Sturm!</t>
  </si>
  <si>
    <t>1075-03-88x13</t>
  </si>
  <si>
    <t>1078-01-100С Струбцина G-образная, 100 мм / 4'', чугун, оцинкованный винт, СОЮЗ</t>
  </si>
  <si>
    <t>Инструмент электро</t>
  </si>
  <si>
    <t>Инструмент бензо</t>
  </si>
  <si>
    <t>BT8942D-998 Нож ТРЕХЛЕПЕСТКОВЫЙ для триммера, 255mm*1,4 Sturm!</t>
  </si>
  <si>
    <t>1070-01-250</t>
  </si>
  <si>
    <t>5015-KL-05</t>
  </si>
  <si>
    <t>СТС-0101А</t>
  </si>
  <si>
    <t>GS8212B</t>
  </si>
  <si>
    <t>PL4614S</t>
  </si>
  <si>
    <t>WP9712VS-ST</t>
  </si>
  <si>
    <t>WP9775VS-ST</t>
  </si>
  <si>
    <t>Прайс, 
$</t>
  </si>
  <si>
    <t>1045-25-14x16С Ключ свечной комбинированный, 14х16х280 мм, СОЮЗ</t>
  </si>
  <si>
    <t>1011-22-FB1000C Кувалда, ЗАЩИТА ОТ РАСКОЛА, фибергласс, кованый боек 1000 гр, СОЮЗ</t>
  </si>
  <si>
    <t>1011-22-FB1500C Кувалда, ЗАЩИТА ОТ РАСКОЛА, фибергласс, кованый боек 1500 гр, СОЮЗ</t>
  </si>
  <si>
    <t>1040-09-S2C Отвертка перевертыш 4 В 1 МАГНИТ. НАКОНЕЧ,ТВЕРДОСТЬ 58 HRC,СОЮЗ</t>
  </si>
  <si>
    <t>20316 Рулетка 3х16мм, пластиковый корпус, СОЮЗ</t>
  </si>
  <si>
    <t>УШС-9512 Машина углошлифовальная СОЮЗ 125мм, 1000Вт, рег. об: 4000-11000 об/мин, удлин. рук.</t>
  </si>
  <si>
    <t>1020-02-3-180 Бокорезы ОСОБО ПРОЧНЫЕ ГУБКИ, 180 мм (Profi HQ) Sturm!</t>
  </si>
  <si>
    <t>1010-05-600 Молоток каменщика ЦЕЛЬНОКОВАНЫЙ, ОБРЕЗИНЕННАЯ РУКОЯТКА 600гр Sturm!</t>
  </si>
  <si>
    <t>1010-06-600 Молоток кровельщика ЦЕЛЬНОКОВАНЫЙ,С МАГНИТОМ,ОБРЕЗИНЕННАЯ РУКОЯТКА 600гр Sturm!</t>
  </si>
  <si>
    <t>ID2018MP-998</t>
  </si>
  <si>
    <t>9018-HEX-F30x410x40 Насадка HEX долото 30x410x40мм Sturm!</t>
  </si>
  <si>
    <t>9018-HEX-P30x410 Насадка HEX пика 30x410мм Sturm!</t>
  </si>
  <si>
    <t>Прайс-лист,  $</t>
  </si>
  <si>
    <t>Прайс-лист,  РУБ</t>
  </si>
  <si>
    <t>GT3535-1.3-S28</t>
  </si>
  <si>
    <t>ТЛ3535-2.4-S-120</t>
  </si>
  <si>
    <t>ТЛ3535-3.0-S-86</t>
  </si>
  <si>
    <t>ТЛ3535-2.4-4-100 Леска для триммера, d=2.4 мм, l=100 м, КВАДРАТ, красный, БОБИНА, СОЮЗ</t>
  </si>
  <si>
    <t>BT8942D</t>
  </si>
  <si>
    <t>PL4214</t>
  </si>
  <si>
    <t>2015-04-600SL Противоударный уровень ДВА ГЛАЗКА, литой цельнометаллический профиль, Sturm!</t>
  </si>
  <si>
    <t>REC-T-SHIRT-HK-L</t>
  </si>
  <si>
    <t>REC-T-SHIRT-HK-XL</t>
  </si>
  <si>
    <t>REC-T-SHIRT-HK-XXL</t>
  </si>
  <si>
    <t>REC-T-SHIRT-HK-XXXL</t>
  </si>
  <si>
    <t>AG9514E Машина углошлифовальная Sturm!, 1100Вт, 125мм, рег. об: 4000-11000 об/мин, длин рук.</t>
  </si>
  <si>
    <t>DL1060</t>
  </si>
  <si>
    <t>CS50201 Пила циркулярная 2000 Вт, ТПД 200х30мм, пропил 65мм, КРЕПЛЕНИЕ К СТОЛУ, Sturm!</t>
  </si>
  <si>
    <t>1073-05-310 Пистолет для герметика, цилиндрический, 310 мл Sturm!</t>
  </si>
  <si>
    <t>HPL5116BS</t>
  </si>
  <si>
    <t>HPW9230I</t>
  </si>
  <si>
    <t>HM2501 Зернодробилка Sturm! 2500Вт, измельч зерна, кукурузы и корнеплодов, 4 сита в комплекте</t>
  </si>
  <si>
    <t>HM2501</t>
  </si>
  <si>
    <t>HD-115125-130AG</t>
  </si>
  <si>
    <t>1710-01-02 Краскопульт для компрессора Sturm! 100г, верхн.бачок, d сопла 0,5мм</t>
  </si>
  <si>
    <t>9018-SDS-F40X250</t>
  </si>
  <si>
    <t>9018-SDS-P15X250</t>
  </si>
  <si>
    <t>9019-02-300C</t>
  </si>
  <si>
    <t>1040-08-SS9</t>
  </si>
  <si>
    <t>WP9775S</t>
  </si>
  <si>
    <t>WP9790S</t>
  </si>
  <si>
    <t>1090-08-100 Карандаш разметочный с твердосплавным наконечником, Sturm!</t>
  </si>
  <si>
    <t>CD3212LT</t>
  </si>
  <si>
    <t>CD3212SC</t>
  </si>
  <si>
    <t>CD3214LT</t>
  </si>
  <si>
    <t>CD3218LT</t>
  </si>
  <si>
    <t>CD3220BL</t>
  </si>
  <si>
    <t>CD3314LPT</t>
  </si>
  <si>
    <t>CD3318LPT</t>
  </si>
  <si>
    <t>FH2001</t>
  </si>
  <si>
    <t>HAG9012TE</t>
  </si>
  <si>
    <t>HAG915S</t>
  </si>
  <si>
    <t>HAG918CP</t>
  </si>
  <si>
    <t>HCD1838RI</t>
  </si>
  <si>
    <t>HRH2150VC Бетонолом 2100Вт, 50Дж, HEX, пика, долото 30х400, кейс на колес. Hanskonner</t>
  </si>
  <si>
    <t>HRH2150VC</t>
  </si>
  <si>
    <t>HWM2180MF Сварочный полуавтомат MIG/MAG 20-180 А, с функцией MMA 20-160 А, Hanskonner</t>
  </si>
  <si>
    <t>HWM2180MF</t>
  </si>
  <si>
    <t>IWA30</t>
  </si>
  <si>
    <t>IWA50</t>
  </si>
  <si>
    <t>SB1250380PO-OL</t>
  </si>
  <si>
    <t>ТВС-3020К</t>
  </si>
  <si>
    <t>1040-01-SS2</t>
  </si>
  <si>
    <t>1040-01-SS8</t>
  </si>
  <si>
    <t>10401-09-S1-1</t>
  </si>
  <si>
    <t>10401-09-S1-2</t>
  </si>
  <si>
    <t>10401-09-S1-3</t>
  </si>
  <si>
    <t>10401-09-S1-4</t>
  </si>
  <si>
    <t>1045-04-9x9</t>
  </si>
  <si>
    <t>1045-04-9x9-TL Набор ключей TORX Cr-V 9шт., T9-T50, длинные, ПЛАСТИКОВЫЙ КЕЙС Sturm!</t>
  </si>
  <si>
    <t>1045-04-9x9-TL</t>
  </si>
  <si>
    <t>1045-04-9x9-TS</t>
  </si>
  <si>
    <t>1045-17-R1/2</t>
  </si>
  <si>
    <t>1045-17-R1/4</t>
  </si>
  <si>
    <t>1045-17-R3/8</t>
  </si>
  <si>
    <t>1045-21-T8-O155 Набор ключей TORX, 8 шт, T9-T40, оксидированные, на кольце Sturm!</t>
  </si>
  <si>
    <t>1045-21-T8-O155</t>
  </si>
  <si>
    <t>1061-04-300С</t>
  </si>
  <si>
    <t>1071-02-04</t>
  </si>
  <si>
    <t>1078-07-33</t>
  </si>
  <si>
    <t>1078-07-37</t>
  </si>
  <si>
    <t>1078-07-70</t>
  </si>
  <si>
    <t>1078-07-88</t>
  </si>
  <si>
    <t>4010-13-AL</t>
  </si>
  <si>
    <t>4012-01-1</t>
  </si>
  <si>
    <t>4050-04-2X</t>
  </si>
  <si>
    <t>5015-KL-06</t>
  </si>
  <si>
    <t>Кирки</t>
  </si>
  <si>
    <t>REC-NEW плакат Ханскеннер 2019</t>
  </si>
  <si>
    <t>ВКС-93210С</t>
  </si>
  <si>
    <t>ВКС-9325С Воздушный компрессор СОЮЗ, 2400 Вт, 50л, 410л/мин, 8бар, 2850 об/мин, предохр. клапан</t>
  </si>
  <si>
    <t>ВКС-9325С</t>
  </si>
  <si>
    <t>МС2-0102Б</t>
  </si>
  <si>
    <t>СЦ2-0101А</t>
  </si>
  <si>
    <t>1020-08-A300</t>
  </si>
  <si>
    <t>1020-08-A250</t>
  </si>
  <si>
    <t>1020-08-A180</t>
  </si>
  <si>
    <t>Фото товара для  менеджеров</t>
  </si>
  <si>
    <t>МПСС-0102Б</t>
  </si>
  <si>
    <t>МПСС-0104Б-2</t>
  </si>
  <si>
    <t>МСС-0102Б-Д</t>
  </si>
  <si>
    <t>HK2010-03-10-25</t>
  </si>
  <si>
    <t>HK2010-03-3-16</t>
  </si>
  <si>
    <t>HK2010-03-5-19</t>
  </si>
  <si>
    <t>HK2010-03-5-25</t>
  </si>
  <si>
    <t>HK2010-03-8-25</t>
  </si>
  <si>
    <t>B9021-115-22C</t>
  </si>
  <si>
    <t>B9021-115-22S</t>
  </si>
  <si>
    <t>B9021-115-22T</t>
  </si>
  <si>
    <t>B9021-125-22C Алмазный диск 125x22,23 СПЛОШНОЙ, мокрый рез, БОЕКОМПЛЕКТ</t>
  </si>
  <si>
    <t>B9021-125-22C</t>
  </si>
  <si>
    <t>B9021-125-22Ct Алмазный диск 125x22,23 ТОНКИЙ, сплошной, мокрый рез, БОЕКОМПЛЕКТ</t>
  </si>
  <si>
    <t>B9021-125-22Ct</t>
  </si>
  <si>
    <t>B9021-125-22S Алмазный диск 125x22,23 СЕГМЕНТ, сухой рез, БОЕКОМПЛЕКТ</t>
  </si>
  <si>
    <t>B9021-125-22S</t>
  </si>
  <si>
    <t>B9021-125-22St Алмазный диск 125x22,23 ТОНКИЙ, сегментный, сухой рез, БОЕКОМПЛЕКТ</t>
  </si>
  <si>
    <t>B9021-125-22St</t>
  </si>
  <si>
    <t>B9021-125-22T Алмазный диск 125x22,23 ТУРБО, сухой рез, БОЕКОМПЛЕКТ</t>
  </si>
  <si>
    <t>B9021-125-22T</t>
  </si>
  <si>
    <t>B9021-125-22TD Алмазный диск 125x22,23 ТУРБО ГЛУБИНА, сухой рез, БОЕКОМПЛЕКТ</t>
  </si>
  <si>
    <t>B9021-125-22TD</t>
  </si>
  <si>
    <t>B9021-125-22TS Алмазный диск 125x22,23 ТУРБО СЕГМЕНТ, сухой рез, БОЕКОМПЛЕКТ</t>
  </si>
  <si>
    <t>B9021-125-22TS</t>
  </si>
  <si>
    <t>B9021-125-22TW Алмазный диск 125x22,23 ТУРБО ВОЛНА, сухой рез, БОЕКОМПЛЕКТ</t>
  </si>
  <si>
    <t>B9021-125-22TW</t>
  </si>
  <si>
    <t>B9021-125-22Yt Алмазный диск 125x22,23 ТОНКИЙ, Y-тип,  сухой рез, БОЕКОМПЛЕКТ</t>
  </si>
  <si>
    <t>B9021-125-22Yt</t>
  </si>
  <si>
    <t>B9021-150-22C</t>
  </si>
  <si>
    <t>B9021-150-22S</t>
  </si>
  <si>
    <t>B9021-150-22T</t>
  </si>
  <si>
    <t>B9021-150-22TD</t>
  </si>
  <si>
    <t>B9021-150-22TS</t>
  </si>
  <si>
    <t>B9021-150-22TW</t>
  </si>
  <si>
    <t>B9021-180-22C</t>
  </si>
  <si>
    <t>B9021-180-22S</t>
  </si>
  <si>
    <t>B9021-180-22T</t>
  </si>
  <si>
    <t>B9021-230-25/22C</t>
  </si>
  <si>
    <t>B9021-230-25/22S</t>
  </si>
  <si>
    <t>B9021-230-25/22T</t>
  </si>
  <si>
    <t>B9021-230-25/22TD</t>
  </si>
  <si>
    <t>B9022-115-22-36</t>
  </si>
  <si>
    <t>B9022-115-22-48 Пильный диск по дереву 115x22,23мм, 48 зубьев, БОЕКОМПЛЕКТ</t>
  </si>
  <si>
    <t>B9022-115-22-48</t>
  </si>
  <si>
    <t>B9022-125-22-24 Пильный диск по дереву 125x22,23мм, 24 зубьев, БОЕКОМПЛЕКТ</t>
  </si>
  <si>
    <t>B9022-125-22-24</t>
  </si>
  <si>
    <t>B9022-125-22-36 Пильный диск по дереву 125x22,23мм, 36 зубьев, БОЕКОМПЛЕКТ</t>
  </si>
  <si>
    <t>B9022-125-22-36</t>
  </si>
  <si>
    <t>B9022-125-22-48 Пильный диск по дереву 125x22,23мм, 48 зубьев, БОЕКОМПЛЕКТ</t>
  </si>
  <si>
    <t>B9022-125-22-48</t>
  </si>
  <si>
    <t>B9022-140-20/16-20</t>
  </si>
  <si>
    <t>B9022-140-20/16-36 Пильный диск по дереву 140x20/16мм, 36 зубьев, БОЕКОМПЛЕКТ</t>
  </si>
  <si>
    <t>B9022-140-20/16-36</t>
  </si>
  <si>
    <t>B9022-160-20/16-24 Пильный диск по дереву 160x20/16мм, 24 зубьев, БОЕКОМПЛЕКТ</t>
  </si>
  <si>
    <t>B9022-160-20/16-24</t>
  </si>
  <si>
    <t>B9022-160-20/16-36 Пильный диск по дереву 160x20/16мм, 36 зубьев, БОЕКОМПЛЕКТ</t>
  </si>
  <si>
    <t>B9022-160-20/16-36</t>
  </si>
  <si>
    <t>B9022-160-20/16-48 Пильный диск по дереву 160x20/16мм, 48 зубьев, БОЕКОМПЛЕКТ</t>
  </si>
  <si>
    <t>B9022-160-20/16-48</t>
  </si>
  <si>
    <t>B9022-165-30/20-24 Пильный диск по дереву 165x30/20мм, 24 зубьев, БОЕКОМПЛЕКТ</t>
  </si>
  <si>
    <t>B9022-165-30/20-24</t>
  </si>
  <si>
    <t>B9022-165-30/20-36 Пильный диск по дереву 165x30/20мм, 36 зубьев, БОЕКОМПЛЕКТ</t>
  </si>
  <si>
    <t>B9022-165-30/20-36</t>
  </si>
  <si>
    <t>B9022-165-30/20-48 Пильный диск по дереву 165x30/20мм, 48 зубьев, БОЕКОМПЛЕКТ</t>
  </si>
  <si>
    <t>B9022-165-30/20-48</t>
  </si>
  <si>
    <t>B9022-180-20/16-36 Пильный диск по дереву 180x20/16мм, 36 зубьев, БОЕКОМПЛЕКТ</t>
  </si>
  <si>
    <t>B9022-180-20/16-36</t>
  </si>
  <si>
    <t>B9022-185-20/16-24 Пильный диск по дереву 185x20/16мм, 24 зубьев, БОЕКОМПЛЕКТ</t>
  </si>
  <si>
    <t>B9022-185-20/16-24</t>
  </si>
  <si>
    <t>B9022-185-20/16-48 Пильный диск по дереву 185x20/16мм, 48 зубьев, БОЕКОМПЛЕКТ</t>
  </si>
  <si>
    <t>B9022-185-20/16-48</t>
  </si>
  <si>
    <t>B9022-190-20/16-24 Пильный диск по дереву 190x20/16мм, 24 зубьев, БОЕКОМПЛЕКТ</t>
  </si>
  <si>
    <t>B9022-190-20/16-24</t>
  </si>
  <si>
    <t>B9022-190-20/16-36 Пильный диск по дереву 190x20/16мм, 36 зубьев, БОЕКОМПЛЕКТ</t>
  </si>
  <si>
    <t>B9022-190-20/16-36</t>
  </si>
  <si>
    <t>B9022-190-20/16-48 Пильный диск по дереву 190x20/16мм, 48 зубьев, БОЕКОМПЛЕКТ</t>
  </si>
  <si>
    <t>B9022-190-20/16-48</t>
  </si>
  <si>
    <t>B9022-190-30-24 Пильный диск по дереву 190x30мм, 24 зубьев, БОЕКОМПЛЕКТ</t>
  </si>
  <si>
    <t>B9022-190-30-24</t>
  </si>
  <si>
    <t>B9022-190-30-36 Пильный диск по дереву 190x30мм, 36 зубьев, БОЕКОМПЛЕКТ</t>
  </si>
  <si>
    <t>B9022-190-30-36</t>
  </si>
  <si>
    <t>B9022-190-30-48 Пильный диск по дереву 190x30мм, 48 зубьев, БОЕКОМПЛЕКТ</t>
  </si>
  <si>
    <t>B9022-190-30-48</t>
  </si>
  <si>
    <t>B9022-200-32/30-24 Пильный диск по дереву 200x32/30мм, 24 зубьев, БОЕКОМПЛЕКТ</t>
  </si>
  <si>
    <t>B9022-200-32/30-24</t>
  </si>
  <si>
    <t>B9022-200-32/30-36 Пильный диск по дереву 200x32/30мм, 36 зубьев, БОЕКОМПЛЕКТ</t>
  </si>
  <si>
    <t>B9022-200-32/30-36</t>
  </si>
  <si>
    <t>B9022-200-32/30-48 Пильный диск по дереву 200x32/30мм, 48 зубьев, БОЕКОМПЛЕКТ</t>
  </si>
  <si>
    <t>B9022-200-32/30-48</t>
  </si>
  <si>
    <t>B9022-210-30-24 Пильный диск по дереву 210x30мм, 24 зубьев, БОЕКОМПЛЕКТ</t>
  </si>
  <si>
    <t>B9022-210-30-24</t>
  </si>
  <si>
    <t>B9022-210-30-36 Пильный диск по дереву 210x30мм, 36 зубьев, БОЕКОМПЛЕКТ</t>
  </si>
  <si>
    <t>B9022-210-30-36</t>
  </si>
  <si>
    <t>B9022-210-30-48 Пильный диск по дереву 210x30мм, 48 зубьев, БОЕКОМПЛЕКТ</t>
  </si>
  <si>
    <t>B9022-210-30-48</t>
  </si>
  <si>
    <t>B9022-235-30-48 Пильный диск по дереву 235x30мм, 48 зубьев, БОЕКОМПЛЕКТ</t>
  </si>
  <si>
    <t>B9022-235-30-48</t>
  </si>
  <si>
    <t>B9022-250-32/30-48 Пильный диск по дереву 250x32/30мм, 48 зубьев, БОЕКОМПЛЕКТ</t>
  </si>
  <si>
    <t>B9022-250-32/30-48</t>
  </si>
  <si>
    <t>B9022-250-32/30-60 Пильный диск по дереву 250x32/30мм, 60 зубьев, БОЕКОМПЛЕКТ</t>
  </si>
  <si>
    <t>B9022-250-32/30-60</t>
  </si>
  <si>
    <t>МС2-0104Б</t>
  </si>
  <si>
    <t>10401-09-S1-1 Отвертка-перевертыш  диам. 3мм,длина.50мм, PH0-SL3, СОЮЗ</t>
  </si>
  <si>
    <t>10401-09-S1-4 Отвертка-перевертыш, диам. 6мм,длина.38мм, PH2-SL6, СОЮЗ</t>
  </si>
  <si>
    <t>HK2010-01-3-16</t>
  </si>
  <si>
    <t>HK2010-01-5-25</t>
  </si>
  <si>
    <t>HK2010-01-8-25</t>
  </si>
  <si>
    <t>HK2010-01-10-25</t>
  </si>
  <si>
    <t>HK2010-02-10-27</t>
  </si>
  <si>
    <t>HK2010-02-8-27</t>
  </si>
  <si>
    <t>HK2010-02-5-27</t>
  </si>
  <si>
    <t>HK2010-02-5-22</t>
  </si>
  <si>
    <t>HK2010-02-3-19</t>
  </si>
  <si>
    <t>HK2010-01-5-19</t>
  </si>
  <si>
    <t>Кратное мини</t>
  </si>
  <si>
    <t>B02-101AIF</t>
  </si>
  <si>
    <t>B02-101AO</t>
  </si>
  <si>
    <t>B02-101B</t>
  </si>
  <si>
    <t>B02-101BF</t>
  </si>
  <si>
    <t>B02-101BR</t>
  </si>
  <si>
    <t>B02-101BRF</t>
  </si>
  <si>
    <t>B02-101D</t>
  </si>
  <si>
    <t>B02-111C</t>
  </si>
  <si>
    <t>B02-118AF</t>
  </si>
  <si>
    <t>B02-118B</t>
  </si>
  <si>
    <t>B02-118G</t>
  </si>
  <si>
    <t>B02-119B</t>
  </si>
  <si>
    <t>B02-119BO</t>
  </si>
  <si>
    <t>B02-127D</t>
  </si>
  <si>
    <t>B02-144D</t>
  </si>
  <si>
    <t>B02-144D/101B</t>
  </si>
  <si>
    <t>B02-144DP</t>
  </si>
  <si>
    <t>B02-218A</t>
  </si>
  <si>
    <t>B02-244D</t>
  </si>
  <si>
    <t>B02-244DA</t>
  </si>
  <si>
    <t>B05-101AIF</t>
  </si>
  <si>
    <t>B05-101BF</t>
  </si>
  <si>
    <t>B05-101BR</t>
  </si>
  <si>
    <t>B05-101BRF</t>
  </si>
  <si>
    <t>B05-101D</t>
  </si>
  <si>
    <t>B05-111C</t>
  </si>
  <si>
    <t>B05-118AF</t>
  </si>
  <si>
    <t>B05-118B</t>
  </si>
  <si>
    <t>B05-118G</t>
  </si>
  <si>
    <t>B05-119B</t>
  </si>
  <si>
    <t>B05-127D</t>
  </si>
  <si>
    <t>B05-144D</t>
  </si>
  <si>
    <t>B05-144DP</t>
  </si>
  <si>
    <t>B05-218A</t>
  </si>
  <si>
    <t>B05-244DA</t>
  </si>
  <si>
    <t>B05-301CD</t>
  </si>
  <si>
    <t>B05-311C</t>
  </si>
  <si>
    <t>B10-UNISET1 Пилки для лобзика УНИВЕРСАЛ 10шт (T101D, T144D, T127D, T111C, T118A) БОЕКОМПЛЕКТ</t>
  </si>
  <si>
    <t>B10-UNISET1</t>
  </si>
  <si>
    <t>B10-WOODSET1</t>
  </si>
  <si>
    <t>B9019-C06-110</t>
  </si>
  <si>
    <t>B9019-C06-160</t>
  </si>
  <si>
    <t>B9019-C06-210</t>
  </si>
  <si>
    <t>B9019-C08-110</t>
  </si>
  <si>
    <t>B9019-C08-160</t>
  </si>
  <si>
    <t>B9019-C08-210</t>
  </si>
  <si>
    <t>B9019-C10-160 Бур SDS+ 10х160 крестовой резец ВК8 спираль S4 БОЕКОМПЛЕКТ</t>
  </si>
  <si>
    <t>B9019-C10-160</t>
  </si>
  <si>
    <t>B9019-C10-210 Бур SDS+ 10х210 крестовой резец ВК8 спираль S4 БОЕКОМПЛЕКТ</t>
  </si>
  <si>
    <t>B9019-C10-210</t>
  </si>
  <si>
    <t>B9019-F05-110</t>
  </si>
  <si>
    <t>B9019-F05-160</t>
  </si>
  <si>
    <t>B9019-F06-110 Бур SDS+ 06х110 плоский резец ВК8 спираль S4 БОЕКОМПЛЕКТ</t>
  </si>
  <si>
    <t>B9019-F06-110</t>
  </si>
  <si>
    <t>B9019-F06-160 Бур SDS+ 06х160 плоский резец ВК8 спираль S4 БОЕКОМПЛЕКТ</t>
  </si>
  <si>
    <t>B9019-F06-160</t>
  </si>
  <si>
    <t>B9019-F06-210 Бур SDS+ 06х210 плоский резец ВК8 спираль S4 БОЕКОМПЛЕКТ</t>
  </si>
  <si>
    <t>B9019-F06-210</t>
  </si>
  <si>
    <t>B9019-F08-110 Бур SDS+ 08х110 плоский резец ВК8 спираль S4 БОЕКОМПЛЕКТ</t>
  </si>
  <si>
    <t>B9019-F08-110</t>
  </si>
  <si>
    <t>B9019-F08-160</t>
  </si>
  <si>
    <t>B9019-F08-210</t>
  </si>
  <si>
    <t>B9019-F08-260 Бур SDS+ 08х260 плоский резец ВК8 спираль S4 БОЕКОМПЛЕКТ</t>
  </si>
  <si>
    <t>B9019-F08-260</t>
  </si>
  <si>
    <t>B9019-F10-110</t>
  </si>
  <si>
    <t>B9019-F10-160 Бур SDS+ 10х160 плоский резец ВК8 спираль S4 БОЕКОМПЛЕКТ</t>
  </si>
  <si>
    <t>B9019-F10-160</t>
  </si>
  <si>
    <t>B9019-F10-210 Бур SDS+ 10х210 плоский резец ВК8 спираль S4 БОЕКОМПЛЕКТ</t>
  </si>
  <si>
    <t>B9019-F10-210</t>
  </si>
  <si>
    <t>B9019-F10-260</t>
  </si>
  <si>
    <t>B9019-F12-160 Бур SDS+ 12х160 плоский резец ВК8 спираль S4 БОЕКОМПЛЕКТ</t>
  </si>
  <si>
    <t>B9019-F12-160</t>
  </si>
  <si>
    <t>B9019-F12-210</t>
  </si>
  <si>
    <t>B9019-F12-260</t>
  </si>
  <si>
    <t>B9019-F14-160</t>
  </si>
  <si>
    <t>B9019-F14-210</t>
  </si>
  <si>
    <t>B9019-F14-260</t>
  </si>
  <si>
    <t>B9019-F16-160</t>
  </si>
  <si>
    <t>B9019-F16-210</t>
  </si>
  <si>
    <t>B9019-F16-260 Бур SDS+ 16х260 плоский резец ВК8 спираль S4 БОЕКОМПЛЕКТ</t>
  </si>
  <si>
    <t>B9019-F16-260</t>
  </si>
  <si>
    <t>B9019-F16-600</t>
  </si>
  <si>
    <t>B9020-115-10</t>
  </si>
  <si>
    <t>B9020-115-12</t>
  </si>
  <si>
    <t>B9020-125-10 Диск отрезной по металлу 125х1,0х22,23 БОЕКОМПЛЕКТ</t>
  </si>
  <si>
    <t>B9020-125-10</t>
  </si>
  <si>
    <t>B9020-125-12 Диск отрезной по металлу 125х1,2х22,23 БОЕКОМПЛЕКТ</t>
  </si>
  <si>
    <t>B9020-125-12</t>
  </si>
  <si>
    <t>B9020-125-16 Диск отрезной по металлу 125х1,6х22,23 БОЕКОМПЛЕКТ</t>
  </si>
  <si>
    <t>B9020-125-16</t>
  </si>
  <si>
    <t>B9020-150-16 Диск отрезной по металлу 150х1,6х22,23 БОЕКОМПЛЕКТ</t>
  </si>
  <si>
    <t>B9020-150-16</t>
  </si>
  <si>
    <t>B9020-180-16 Диск отрезной по металлу 180х1,6х22,23 БОЕКОМПЛЕКТ</t>
  </si>
  <si>
    <t>B9020-180-16</t>
  </si>
  <si>
    <t>B9020-180-20</t>
  </si>
  <si>
    <t>B9020-230-20 Диск отрезной по металлу 230х2,0х22,23 БОЕКОМПЛЕКТ</t>
  </si>
  <si>
    <t>B9020-230-20</t>
  </si>
  <si>
    <t>B9020-230-25</t>
  </si>
  <si>
    <t>B9021-230-22TS</t>
  </si>
  <si>
    <t>B9021-230-22TW</t>
  </si>
  <si>
    <t>B9022-255-30-48S Пильный диск по СТАЛИ 255x30мм, 48 зубьев, БОЕКОМПЛЕКТ</t>
  </si>
  <si>
    <t>B9022-255-30-48S</t>
  </si>
  <si>
    <t>BDW-PH2-25-2</t>
  </si>
  <si>
    <t>BDW-PH2-50-2</t>
  </si>
  <si>
    <t>BPH1-25-10</t>
  </si>
  <si>
    <t>BPH1-25-2</t>
  </si>
  <si>
    <t>BPH1-50-10</t>
  </si>
  <si>
    <t>BPH1-50-2 Биты PH1x50мм, сталь S2, 2шт, БОЕКОМПЛЕКТ</t>
  </si>
  <si>
    <t>BPH1-50-2</t>
  </si>
  <si>
    <t>BPH2-110 Биты PH2x110мм, сталь S2, 1шт, БОЕКОМПЛЕКТ</t>
  </si>
  <si>
    <t>BPH2-110</t>
  </si>
  <si>
    <t>BPH2-110DOUBLE</t>
  </si>
  <si>
    <t>BPH2-150 Биты PH2x150мм, сталь S2, 1шт, БОЕКОМПЛЕКТ</t>
  </si>
  <si>
    <t>BPH2-150</t>
  </si>
  <si>
    <t>BPH2-25-10</t>
  </si>
  <si>
    <t>BPH2-25-2</t>
  </si>
  <si>
    <t>BPH2-50-10 Биты PH2x50мм, сталь S2, 10шт, БОЕКОМПЛЕКТ</t>
  </si>
  <si>
    <t>BPH2-50-10</t>
  </si>
  <si>
    <t>BPH2-50-2</t>
  </si>
  <si>
    <t>BPH2-60DOUBLE-2</t>
  </si>
  <si>
    <t>BPH2-75-10 Биты PH2x75мм, сталь S2, 10шт, БОЕКОМПЛЕКТ</t>
  </si>
  <si>
    <t>BPH2-75-10</t>
  </si>
  <si>
    <t>BPH2-75-2 Биты PH2x75мм, сталь S2, 2шт, БОЕКОМПЛЕКТ</t>
  </si>
  <si>
    <t>BPH2-75-2</t>
  </si>
  <si>
    <t>BPH2PZ2-110DOUBLE</t>
  </si>
  <si>
    <t>BPH2PZ2-60DOUBLE-2</t>
  </si>
  <si>
    <t>BPH3-50-10 Биты PH3x50мм, сталь S2, 10шт, БОЕКОМПЛЕКТ</t>
  </si>
  <si>
    <t>BPH3-50-10</t>
  </si>
  <si>
    <t>BPH3-50-2</t>
  </si>
  <si>
    <t>REC-LIS</t>
  </si>
  <si>
    <t>REC-NEW Листовка Боекомплект 2</t>
  </si>
  <si>
    <t>CD3220LT</t>
  </si>
  <si>
    <t>5250601 Пилки для лобзика Sturm! T301CD 2шт, прям.чист.рез,10-68мм,мяг.древ.,ДСП,ДВП,стол.плиты</t>
  </si>
  <si>
    <t>5250602 Пилки для лобзика Sturm! T144DP 2шт, точн.параллельный.рез,5-50мм,мяг.древ.,ДСП,ДВП</t>
  </si>
  <si>
    <t>5250603 Пилки для лобзика Sturm! T144D 2шт быстрый рез,5-50мм, мяг.древ., ДСП, ДВП,стол.плиты</t>
  </si>
  <si>
    <t>5250604 Пилки для лобзика Sturm! T344D 2шт быстрый рез,5-100мм, мяг.древ, ДСП, ДВП,стол.плиты</t>
  </si>
  <si>
    <t>5250609 Пилки для лобзика Sturm! T101B 2шт прям.чист.рез,3-30мм,мяг.древ,ДСП,ДВП,пластик</t>
  </si>
  <si>
    <t>5250610 Пилки для лобзика Sturm! T101D 2шт прям.чист.рез,10-45мм,мяг.древ.ДСП, пласт.</t>
  </si>
  <si>
    <t>5250612 Пилки для лобзика Sturm! T101BR 2шт прям.чист.рез,3-30мм,ЛАМИНАТ,ДСП,ДВП,столярн. плиты</t>
  </si>
  <si>
    <t>5250613 Пилки для лобзика Sturm! T101AO 2шт, кривол.чист.рез,2-15мм,мяг древ,ДСП,ДВП,пластик</t>
  </si>
  <si>
    <t>5250615 Пилки для лобзика Sturm! T123X 2шт, унив.прям.рез,ПРОГРЕССОР,2-40мм,мяг.мет,полимеры</t>
  </si>
  <si>
    <t>5250616 Пилки для лобзика Sturm! T234X 2шт, унив.прям.рез,ПРОГРЕССОР,3-65мм,древ,ДСП,ДВП,пласти</t>
  </si>
  <si>
    <t>5250702 Пилки для лобзика Sturm! по металлу T118A 2шт,для прямолин.чист.реза метал. и мяг.стали</t>
  </si>
  <si>
    <t>5250617 Пилки для лобзика Sturm! T345XF 2шт, унив.прям.рез,ПРОГРЕССОР,5-40мм,древ,мяг.мет,полим</t>
  </si>
  <si>
    <t>1010-53-WD0400C Молоток 400г,кованый боек,дерев.рукоятка,С КЕРНЕРОМ,pat,СОЮЗ</t>
  </si>
  <si>
    <t>1010-53-WD0500C Молоток 500г,кованый боек,дерев.рукоятка,С КЕРНЕРОМ,pat,СОЮЗ</t>
  </si>
  <si>
    <t>1010-53-WD0600C Молоток 600г,кованый боек,дерев.рукоятка,С КЕРНЕРОМ,pat,СОЮЗ</t>
  </si>
  <si>
    <t>1010-53-WD0800C Молоток 800г,кованый боек,дерев.рукоятка,С КЕРНЕРОМ,pat,СОЮЗ</t>
  </si>
  <si>
    <t>1061-04-300С Ножовка по металлу с доп. полотном,пласт.ручка 300мм,КУЛИБИН,pat,СОЮЗ</t>
  </si>
  <si>
    <t>Зима</t>
  </si>
  <si>
    <t>CS50185P</t>
  </si>
  <si>
    <t>УШС-9012Т</t>
  </si>
  <si>
    <t>HCD18280H</t>
  </si>
  <si>
    <t>HCD18350S</t>
  </si>
  <si>
    <t>HCD1865BL</t>
  </si>
  <si>
    <t>HCD1865BLI</t>
  </si>
  <si>
    <t>1071-01-04С Степлер, пластмассовый корпус, скобы 6-10мм, усиленный отбойник, СОЮЗ</t>
  </si>
  <si>
    <t>1071-01-04С</t>
  </si>
  <si>
    <t>4012-01-12</t>
  </si>
  <si>
    <t>1045-27-250С</t>
  </si>
  <si>
    <t>1045-27-300С</t>
  </si>
  <si>
    <t>4051-01-16</t>
  </si>
  <si>
    <t>9020-235-30-48T Пильный диск, размер 235x30x48 зубов С ПЕРЕХОД. КОЛЬЦОМ НА 20мм Sturm!</t>
  </si>
  <si>
    <t>9020-235-30-48T</t>
  </si>
  <si>
    <t>BC1240J</t>
  </si>
  <si>
    <t>GG2471SB</t>
  </si>
  <si>
    <t>КПС-2461В</t>
  </si>
  <si>
    <t>SC32515CST-72</t>
  </si>
  <si>
    <t>HAG9012TES</t>
  </si>
  <si>
    <t>HAG9018P Машина углошлифовальная Hanskonner 180 мм, 1800 Вт, ПОВЫШ ПЫЛЕЗАЩИТА</t>
  </si>
  <si>
    <t>HAG9018P</t>
  </si>
  <si>
    <t>HCD1865BLC</t>
  </si>
  <si>
    <t>1076-08-05</t>
  </si>
  <si>
    <t>1076-08-06</t>
  </si>
  <si>
    <t>1010-07-FR0300</t>
  </si>
  <si>
    <t>1010-07-FR0400</t>
  </si>
  <si>
    <t>1010-07-FR0500</t>
  </si>
  <si>
    <t>1010-07-FR0600</t>
  </si>
  <si>
    <t>1010-07-FR0800</t>
  </si>
  <si>
    <t>1010-07-FR1000</t>
  </si>
  <si>
    <t>1020-01-W160</t>
  </si>
  <si>
    <t>2015-09-1000</t>
  </si>
  <si>
    <t>2015-09-1200 Уровень 1200мм, усиленный профиль,магнит,3 глазка,С КАРАНДАШОМ, КУЛИБИН,pat,Sturm!</t>
  </si>
  <si>
    <t>2015-09-1200</t>
  </si>
  <si>
    <t>2015-09-1500 Уровень 1500мм, усиленный профиль,магнит,3 глазка,С КАРАНДАШОМ, КУЛИБИН,pat,Sturm!</t>
  </si>
  <si>
    <t>2015-09-1500</t>
  </si>
  <si>
    <t>2015-09-2000 Уровень 2000мм, усиленный профиль,магнит,3 глазка,С КАРАНДАШОМ, КУЛИБИН,pat,Sturm!</t>
  </si>
  <si>
    <t>2015-09-2000</t>
  </si>
  <si>
    <t>2015-09-400</t>
  </si>
  <si>
    <t>2015-09-600</t>
  </si>
  <si>
    <t>2015-09-800</t>
  </si>
  <si>
    <t>4010-12-AL</t>
  </si>
  <si>
    <t>8051-45-150-6FC Шпатель, 150 мм, нержавеющая сталь, зуб 6х6 мм, пластиковая рукоятка, СОЮЗ</t>
  </si>
  <si>
    <t>8051-45-150-6FC</t>
  </si>
  <si>
    <t>8051-45-200-6FC Шпатель, 200 мм, нержавеющая сталь, зуб 6х6 мм, пластиковая рукоятка, СОЮЗ</t>
  </si>
  <si>
    <t>8051-45-200-6FC</t>
  </si>
  <si>
    <t>8051-45-250-6FC</t>
  </si>
  <si>
    <t>8051-45-300-6FC</t>
  </si>
  <si>
    <t>8051-45-350-6FC</t>
  </si>
  <si>
    <t>8051-45-450-6FC</t>
  </si>
  <si>
    <t>8051-45-150-8FC Шпатель, 150 мм, нержавеющая сталь, зуб 8х8 мм, пластиковая рукоятка, СОЮЗ</t>
  </si>
  <si>
    <t>8051-45-150-8FC</t>
  </si>
  <si>
    <t>8051-45-200-8FC Шпатель, 200 мм, нержавеющая сталь, зуб 8х8 мм, пластиковая рукоятка, СОЮЗ</t>
  </si>
  <si>
    <t>8051-45-200-8FC</t>
  </si>
  <si>
    <t>8051-45-250-8FC</t>
  </si>
  <si>
    <t>8051-45-300-8FC</t>
  </si>
  <si>
    <t>8051-45-350-8FC</t>
  </si>
  <si>
    <t>8051-45-450-8FC</t>
  </si>
  <si>
    <t>8051-45-150-10FC Шпатель, 150 мм, нержавеющая сталь, зуб 10х10 мм, пластиковая рукоятка, СОЮЗ</t>
  </si>
  <si>
    <t>8051-45-150-10FC</t>
  </si>
  <si>
    <t>8051-45-200-10FC Шпатель, 200 мм, нержавеющая сталь, зуб 10х10 мм, пластиковая рукоятка, СОЮЗ</t>
  </si>
  <si>
    <t>8051-45-200-10FC</t>
  </si>
  <si>
    <t>8051-45-250-10FC Шпатель, 250 мм, нержавеющая сталь, зуб 10х10 мм, пластиковая рукоятка, СОЮЗ</t>
  </si>
  <si>
    <t>8051-45-250-10FC</t>
  </si>
  <si>
    <t>8051-45-300-10FC Шпатель, 300 мм, нержавеющая сталь, зуб 10х10 мм, пластиковая рукоятка, СОЮЗ</t>
  </si>
  <si>
    <t>8051-45-300-10FC</t>
  </si>
  <si>
    <t>8051-45-350-10FC Шпатель, 350 мм, нержавеющая сталь, зуб 10х10 мм, пластиковая рукоятка, СОЮЗ</t>
  </si>
  <si>
    <t>8051-45-350-10FC</t>
  </si>
  <si>
    <t>8051-55-150</t>
  </si>
  <si>
    <t>8051-55-200</t>
  </si>
  <si>
    <t>8051-55-250</t>
  </si>
  <si>
    <t>8051-55-300</t>
  </si>
  <si>
    <t>8051-55-350</t>
  </si>
  <si>
    <t>8051-55-450</t>
  </si>
  <si>
    <t>5240802 Корщетка-насадка для дрели Sturm! Кистеобразная мягкая, 22 мм, хвост 6 мм, латун.волн.</t>
  </si>
  <si>
    <t>5240803 Корщетка-насадка для дрели Sturm! Кистеобразная мягкая, 30 мм, хвост 6 мм, латун.волн.</t>
  </si>
  <si>
    <t>5241001 Набор корщеток-насадок для дрели 5 шт Sturm!</t>
  </si>
  <si>
    <t>5241002 Набор корщеток-насадок для дрели 3 шт Sturm!</t>
  </si>
  <si>
    <t>SC32513CST-64</t>
  </si>
  <si>
    <t>SC32513CST-66</t>
  </si>
  <si>
    <t>SC32513CST-72</t>
  </si>
  <si>
    <t>SC32515CST</t>
  </si>
  <si>
    <t>SC32515CST-66</t>
  </si>
  <si>
    <t>SC32515CST-76</t>
  </si>
  <si>
    <t>SC38013CRT-OL-45</t>
  </si>
  <si>
    <t>1077-AL-02</t>
  </si>
  <si>
    <t>1045-28-135</t>
  </si>
  <si>
    <t>1045-28-155</t>
  </si>
  <si>
    <t>1045-29-150</t>
  </si>
  <si>
    <t>1045-29-200</t>
  </si>
  <si>
    <t>1045-29-250</t>
  </si>
  <si>
    <t>1045-29-300</t>
  </si>
  <si>
    <t>AC93224OL</t>
  </si>
  <si>
    <t>BG6060</t>
  </si>
  <si>
    <t>HG2005</t>
  </si>
  <si>
    <t>GT3513-3N</t>
  </si>
  <si>
    <t>GT3513-K Насадка КУЛЬТИВАТОР Sturm! для триммера 26мм, 9Т</t>
  </si>
  <si>
    <t>GT3513-K</t>
  </si>
  <si>
    <t>GT3535-3.0-0М-10</t>
  </si>
  <si>
    <t>9019-03-S1122BF</t>
  </si>
  <si>
    <t>9019-03-S1222VF</t>
  </si>
  <si>
    <t>9019-03-S1531L</t>
  </si>
  <si>
    <t>9019-03-S1617K</t>
  </si>
  <si>
    <t>9019-03-S644D Полотно для сабельной пилы ДЕРЕВО 2шт 150/4мм (дерево,МДФ,пластик,фанера) Sturm!</t>
  </si>
  <si>
    <t>9019-03-S644D</t>
  </si>
  <si>
    <t>9019-03-S922AF</t>
  </si>
  <si>
    <t>AG9012T Машина углошлифовальная Sturm!, 125 мм, 1000Вт, 10000об/мин, ТОНКАЯ РУКОЯТЬ, mod T</t>
  </si>
  <si>
    <t>HAG9012TES Машина углошлифовальная Hanskonner, 125 мм,1100Вт,4000-10000, КЕЙС, к.эл.,черт mod T</t>
  </si>
  <si>
    <t>УШС-9012Т Машина углошлифовальная СОЮЗ, 125 мм, 1000Вт, 11000об/мин, ТОНКАЯ РУКОЯТЬ,  mod T</t>
  </si>
  <si>
    <t>9019-03-S1122BF Полотно для сабельной пилы МЕТАЛЛ 2шт 225/1,8мм (толс лист/труб/проф) Sturm!</t>
  </si>
  <si>
    <t>9019-03-S1617K Полотно для сабельной пилы ДЕРЕВО 2шт 300/8,5мм (грубая древ без гвоздей) Sturm!</t>
  </si>
  <si>
    <t>HWM1200GEN Сварочный инвертор 20-200А,ПВ-80%, напр. 160-250 В, работа от генератора, Hanskonner</t>
  </si>
  <si>
    <t>HWM1200GEN</t>
  </si>
  <si>
    <t>HansKonner  Sturm!  СОЮЗ  БОЕКОМПЛЕКТ</t>
  </si>
  <si>
    <t>Компрессоры безмасляные</t>
  </si>
  <si>
    <t>9019-03-S922AF Полотно для сабельной пилы МЕТАЛЛ 2шт 150/1мм (тонк лист/труб/проф) Sturm!</t>
  </si>
  <si>
    <t>GM2315F</t>
  </si>
  <si>
    <t>MS5525WM</t>
  </si>
  <si>
    <t>КПС-2481В</t>
  </si>
  <si>
    <t>УШС-90125Е</t>
  </si>
  <si>
    <t>1020-06-400 Клещи переставные 400мм(Галка) КНОПОЧНАЯ СИСТЕМА ФИКСАЦИИ,НАСЕЧ ГУБ,ПВХ РУК,Sturm!</t>
  </si>
  <si>
    <t>1020-06-400</t>
  </si>
  <si>
    <t>1045-20-S94T</t>
  </si>
  <si>
    <t>9018-SDS-G14X250 Насадка SDS+ долото Sturm!</t>
  </si>
  <si>
    <t>9018-SDS-G14x250</t>
  </si>
  <si>
    <t>9020-05-125x22-1</t>
  </si>
  <si>
    <t>9020-05-125x22-2</t>
  </si>
  <si>
    <t>9020-05-125x22-T</t>
  </si>
  <si>
    <t>AGCS12-01 Насадка Цепная пила на УШМ 12'' Sturm!</t>
  </si>
  <si>
    <t>AGCS12-01</t>
  </si>
  <si>
    <t>AGCS16-01 Насадка Цепная пила на УШМ 16'' Sturm!</t>
  </si>
  <si>
    <t>AGCS16-01</t>
  </si>
  <si>
    <t>BG6007S-999</t>
  </si>
  <si>
    <t>SC32513CST</t>
  </si>
  <si>
    <t>5015-KL-07</t>
  </si>
  <si>
    <t>ПРАЙС</t>
  </si>
  <si>
    <t>1012-04-FB0225 Киянка 225г. бел. резиновый боек, обрезин. рукоятка Sturm!</t>
  </si>
  <si>
    <t>РЕГИОНЫ</t>
  </si>
  <si>
    <t>вес, объем-&gt;</t>
  </si>
  <si>
    <t>Отделы (ОП, Мск, Рег)</t>
  </si>
  <si>
    <t>Бренд (Sturm, Союз)</t>
  </si>
  <si>
    <t>Дата</t>
  </si>
  <si>
    <t>Клиент</t>
  </si>
  <si>
    <t>BPH2-50-10L Биты PH2x50мм, сталь S2, 10шт ЛЕНТА, БОЕКОМПЛЕКТ</t>
  </si>
  <si>
    <t>BPH2-50-10L</t>
  </si>
  <si>
    <t>WP9705DW-SCREW</t>
  </si>
  <si>
    <t>1010-07-FR0300 Молоток 300г,кованый боек,фибергласс.рукоятка,С КЕРНЕРОМ,КУЛИБИН,pat,Sturm!</t>
  </si>
  <si>
    <t>1010-07-FR0400 Молоток 400г,кованый боек,фибергласс.рукоятка,С КЕРНЕРОМ,КУЛИБИН,pat,Sturm!</t>
  </si>
  <si>
    <t>1010-07-FR0500 Молоток 500г,кованый боек,фибергласс.рукоятка,С КЕРНЕРОМ,КУЛИБИН,pat,Sturm!</t>
  </si>
  <si>
    <t>1010-07-FR0600 Молоток 600г,кованый боек,фибергласс.рукоятка,С КЕРНЕРОМ,КУЛИБИН,pat,Sturm!</t>
  </si>
  <si>
    <t>1010-07-FR0800 Молоток 800г,кованый боек,фибергласс.рукоятка,С КЕРНЕРОМ,КУЛИБИН,pat,Sturm!</t>
  </si>
  <si>
    <t>1010-07-FR1000 Молоток 1000г,кованый боек,фибергласс.рукоятка,С КЕРНЕРОМ,КУЛИБИН,pat,Sturm!</t>
  </si>
  <si>
    <t>1020-01-W210 Щипцы(стриппер) для зачистки электропроводов + кримпер и кусачки, 210мм, Sturm!</t>
  </si>
  <si>
    <t>УШС-90125Е Машина углошлифовальная СОЮЗ, 125мм, 1200Вт, 4500-11000об/мин, рег.об., ТОНКАЯ РУК.</t>
  </si>
  <si>
    <t>BPH2-75-10L</t>
  </si>
  <si>
    <t>BPH2-90-10L</t>
  </si>
  <si>
    <t>BT30-50-10L</t>
  </si>
  <si>
    <t>Автовизитки</t>
  </si>
  <si>
    <t>Боди стенды</t>
  </si>
  <si>
    <t>Каталоги</t>
  </si>
  <si>
    <t>Листовки</t>
  </si>
  <si>
    <t>Плакаты</t>
  </si>
  <si>
    <t>Постеры</t>
  </si>
  <si>
    <t>Стойки</t>
  </si>
  <si>
    <t>Сувениры</t>
  </si>
  <si>
    <t>Пакеты</t>
  </si>
  <si>
    <t>9019-03-S2243HM</t>
  </si>
  <si>
    <t>9019-03-S2243HM Полотно для сабельной пилы ГАЗОБЕТОН 455/12,5мм (кирп,гипсокарт,бетон) Sturm!</t>
  </si>
  <si>
    <t>WP9704DW-SCREW</t>
  </si>
  <si>
    <t>1020-06-C250</t>
  </si>
  <si>
    <t>1045-28-120</t>
  </si>
  <si>
    <t>1040-03-VT</t>
  </si>
  <si>
    <t>1061-05-300</t>
  </si>
  <si>
    <t>1061-06-300</t>
  </si>
  <si>
    <t>3016-20-01</t>
  </si>
  <si>
    <t>3016-20-10</t>
  </si>
  <si>
    <t>3016-20-2</t>
  </si>
  <si>
    <t>3016-20-5</t>
  </si>
  <si>
    <t>3016-20-7</t>
  </si>
  <si>
    <t>HK2010-01-5-25-1</t>
  </si>
  <si>
    <t>HK2010-02-5-27-1</t>
  </si>
  <si>
    <t>HK1076-08-01</t>
  </si>
  <si>
    <t>НГС-9708СВ</t>
  </si>
  <si>
    <t>1061-05-300 Ножовка по металлу 300мм,усил.рама,доп.упор,обрезин.рукоятка,пиление под 90°,Sturm!</t>
  </si>
  <si>
    <t>1061-06-300 Ножовка по металлу 300мм,PROF,СНЯТИЕ ПОЛОТНА ОДНИМ ДВИЖЕНИЕМ,пиление под 45°,Sturm!</t>
  </si>
  <si>
    <t>BP87013</t>
  </si>
  <si>
    <t>1074-02-150 Кабелерезы комбинированные 150 мм, рез до 6 мм, СОЮЗ</t>
  </si>
  <si>
    <t>1074-02-150</t>
  </si>
  <si>
    <t>3012-04-01 Ручной Секатор 205 мм, лезвие SK5, алюминиевая ручка + TPR, Sturm!</t>
  </si>
  <si>
    <t>3012-04-01</t>
  </si>
  <si>
    <t>3012-04-04</t>
  </si>
  <si>
    <t>3012-05-01</t>
  </si>
  <si>
    <t>3012-05-02</t>
  </si>
  <si>
    <t>3012-05-03</t>
  </si>
  <si>
    <t>HAG18125BL</t>
  </si>
  <si>
    <t>HBC18</t>
  </si>
  <si>
    <t>HBP18-4L</t>
  </si>
  <si>
    <t>2020-03-300 Угольник, 200 х 300 мм, цельнометаллический, Sturm!</t>
  </si>
  <si>
    <t>2020-03-300</t>
  </si>
  <si>
    <t>2020-03-600 Угольник, 400 х 600 мм, цельнометаллический, Sturm!</t>
  </si>
  <si>
    <t>2020-03-600</t>
  </si>
  <si>
    <t>9040-35-025</t>
  </si>
  <si>
    <t>9040-35-038</t>
  </si>
  <si>
    <t>9040-35-050</t>
  </si>
  <si>
    <t>9040-35-063</t>
  </si>
  <si>
    <t>9040-35-075</t>
  </si>
  <si>
    <t>9040-35-100</t>
  </si>
  <si>
    <t>PC8806DKW</t>
  </si>
  <si>
    <t>PC8809DKW</t>
  </si>
  <si>
    <t>VC7320</t>
  </si>
  <si>
    <t>ТПС-18002Б Фен технический Союз, БАРБЕКЮ-МАСТЕР 1800 Вт, 2 ступени, 3 насадки</t>
  </si>
  <si>
    <t>ТПС-18002Б</t>
  </si>
  <si>
    <t>1076-08-07</t>
  </si>
  <si>
    <t>Пилки для лобзика</t>
  </si>
  <si>
    <t>Отвертки</t>
  </si>
  <si>
    <t>Аксессуары для шлифовальных и полировальных машин</t>
  </si>
  <si>
    <t>Аксессуары для дрелей, шуруповертов</t>
  </si>
  <si>
    <t>Полировальные машины</t>
  </si>
  <si>
    <t>Щеточные шлифовальные машины</t>
  </si>
  <si>
    <t>Машины шлифовальные ленточные</t>
  </si>
  <si>
    <t>Вибрационные шлифовальные машины</t>
  </si>
  <si>
    <t>Эксцентриковые шлифовальные машины</t>
  </si>
  <si>
    <t>Аккумуляторные дрели-шуруповёрты</t>
  </si>
  <si>
    <t>Сетевые дрели-шуруповёрты</t>
  </si>
  <si>
    <t>Безударные дрели</t>
  </si>
  <si>
    <t>Ударные дрели</t>
  </si>
  <si>
    <t>Многофункциональные</t>
  </si>
  <si>
    <t>Аксессуары для пил</t>
  </si>
  <si>
    <t>Двухдисковые пилы, минициркулярные пилы</t>
  </si>
  <si>
    <t>Отрезные пилы</t>
  </si>
  <si>
    <t>Торцовочные пилы</t>
  </si>
  <si>
    <t>Краскораспылители электрические</t>
  </si>
  <si>
    <t>Рубанки электрические</t>
  </si>
  <si>
    <t>Керамические обогреватели</t>
  </si>
  <si>
    <t>Аксессуары для точильных станков</t>
  </si>
  <si>
    <t>Аксессуары для компрессоров</t>
  </si>
  <si>
    <t>Сварочные маски</t>
  </si>
  <si>
    <t>Бензиновые снегоуборочные машины</t>
  </si>
  <si>
    <t>Мотопомпы</t>
  </si>
  <si>
    <t>Электрические мойки высокого давления</t>
  </si>
  <si>
    <t>Бензиновые цепные пилы</t>
  </si>
  <si>
    <t>Электрические цепные пилы</t>
  </si>
  <si>
    <t>Бензиновые газонокосилки</t>
  </si>
  <si>
    <t>Бензиновые триммеры</t>
  </si>
  <si>
    <t>Электрические триммеры</t>
  </si>
  <si>
    <t>Масла</t>
  </si>
  <si>
    <t>Запчасти для бензотехники</t>
  </si>
  <si>
    <t>Ручной инструмент, оснастка</t>
  </si>
  <si>
    <t>Шланги удлинители</t>
  </si>
  <si>
    <t>Краскопульты</t>
  </si>
  <si>
    <t>Полотна для сабельных пил</t>
  </si>
  <si>
    <t>Чашки алмазные</t>
  </si>
  <si>
    <t>Алмазные диски</t>
  </si>
  <si>
    <t>Отрезные диски по металлу</t>
  </si>
  <si>
    <t>Шлифкруги</t>
  </si>
  <si>
    <t>Корщетки ручные</t>
  </si>
  <si>
    <t>Коронки по дереву</t>
  </si>
  <si>
    <t>Сверла винтовые</t>
  </si>
  <si>
    <t>Сверла по кафелю</t>
  </si>
  <si>
    <t>Наборы сверл</t>
  </si>
  <si>
    <t>Наборы фрез</t>
  </si>
  <si>
    <t>Шлифленты</t>
  </si>
  <si>
    <t>Биты</t>
  </si>
  <si>
    <t>Наборы бит</t>
  </si>
  <si>
    <t>Биты для кровельных саморезов</t>
  </si>
  <si>
    <t>Мини серия плоскогубцы бокорезы</t>
  </si>
  <si>
    <t>Пассатижи и плоскогубцы</t>
  </si>
  <si>
    <t>Клещи переставные (галка)</t>
  </si>
  <si>
    <t>Ключи звёздочка TORX</t>
  </si>
  <si>
    <t>Ключи шестигранные имбусовые</t>
  </si>
  <si>
    <t>Молотки</t>
  </si>
  <si>
    <t>Наборы инструмента для дома</t>
  </si>
  <si>
    <t>Наборы инструмента для автомобиля</t>
  </si>
  <si>
    <t>Карандаши</t>
  </si>
  <si>
    <t>Ножницы для резки труб</t>
  </si>
  <si>
    <t>Пилы ручные по металлу</t>
  </si>
  <si>
    <t>Стеклорезы</t>
  </si>
  <si>
    <t>Стеклодомкраты</t>
  </si>
  <si>
    <t>Бруски наждачные</t>
  </si>
  <si>
    <t>Бюгели</t>
  </si>
  <si>
    <t>Кисти</t>
  </si>
  <si>
    <t>Пистолеты для монтажной пены</t>
  </si>
  <si>
    <t>Дальномеры лазерные</t>
  </si>
  <si>
    <t>Секаторы</t>
  </si>
  <si>
    <t>Опрыскиватели ручные</t>
  </si>
  <si>
    <t>Лопаты</t>
  </si>
  <si>
    <t>Пистолеты и орошатели для полива</t>
  </si>
  <si>
    <t>Наколенники защитные</t>
  </si>
  <si>
    <t>Очки защитные</t>
  </si>
  <si>
    <t>Ящики пластиковые</t>
  </si>
  <si>
    <t>Фонари многофункциональные</t>
  </si>
  <si>
    <t>Пластиковые хомуты</t>
  </si>
  <si>
    <t>Товарные группы</t>
  </si>
  <si>
    <t>1075-11-65</t>
  </si>
  <si>
    <t>1075-11-65 Тиски слесарные настольные, 65мм, поворотные,с наковальней, Sturm!</t>
  </si>
  <si>
    <t>EL1838</t>
  </si>
  <si>
    <t>Электрические газонокосилки</t>
  </si>
  <si>
    <t>BG60-1520U Насадка для заточки сверл Sturm! на точильный станок,3-10 мм (ДЛЯ BG60152U/BG60202U)</t>
  </si>
  <si>
    <t>BG60-1520U</t>
  </si>
  <si>
    <t>BG60152U</t>
  </si>
  <si>
    <t>BG60202U</t>
  </si>
  <si>
    <t>CS5012MS</t>
  </si>
  <si>
    <t>КПС-96400 Краскопульт СОЮЗ, 400 Вт, 600мл/мин, с наддувом, HVLP, коллекторный двигатель</t>
  </si>
  <si>
    <t>КПС-96400</t>
  </si>
  <si>
    <t>3012-04-05 Ножницы садовые 205 мм, ручка пластик+TPR, Sturm!</t>
  </si>
  <si>
    <t>3012-04-05</t>
  </si>
  <si>
    <t>1074-02-06 Насадка-ножницы на шуруповерт и дрель для резки лист. мет. до 1,8 мм удлин. Sturm!</t>
  </si>
  <si>
    <t>GT3535-3.0-ST-15</t>
  </si>
  <si>
    <t>GT3535-3.0-ST-15 Леска для триммера, d=3.0 мм, l=15м, ПИЛЬНЫЙ ЗУБ, черный,картон,Sturm!</t>
  </si>
  <si>
    <t>AC931031 Воздушный компрессор Sturm!, 2400 Вт, 100 л, 370 л/мин, 8 бар, 1100 об/мин, ремень</t>
  </si>
  <si>
    <t>AC93166 Воздушный компрессор Sturm!, 1600 Вт, 50л, 250л/мин, 8бар, 2850об/мин, манометр, колеса</t>
  </si>
  <si>
    <t>AC9323 Воздушный компрессор Sturm!, 2400 Вт, 50л, 410л/мин, 8бар, 2850 об/мин, предохр. клапан</t>
  </si>
  <si>
    <t>AG90121P УШМ "профи" Sturm!, 125 мм, 1200 Вт, ПОВЫШЕННАЯ ПЫЛЕЗАЩИТА, ЯПОНСК ПОДШ</t>
  </si>
  <si>
    <t>AG9023R Машина углошлифовальная Sturm!,230мм,2100Вт, 6000об/мин,пов.рукоятка,плавн.пуск</t>
  </si>
  <si>
    <t>AG95141P УШМ профи Sturm!, 125 мм, 1100 Вт, рег. об: 4000-11000 об/мин, конст.эл-ка, удл. рук.</t>
  </si>
  <si>
    <t>AG9515E Машина углошлифовальная Sturm!, 150 мм, 1400 Вт, рег. об: 3000-8000 об/мин, дл. рукоять</t>
  </si>
  <si>
    <t>AW97I27N Сварочный аппарат Sturm!,270 А,IGBT инвертор, напр 160-260 В, защита IGBT</t>
  </si>
  <si>
    <t>AW97I32N Сварочный аппарат Sturm!,320 А,IGBT инвертор, напр 160-260 В, защита IGBT</t>
  </si>
  <si>
    <t>BD7037 Сверлильный cтанок Sturm!, 370 Вт, 5 скор. 600-2600 об/мин, патрон 13 мм</t>
  </si>
  <si>
    <t>BD7045 Сверлильный станок Sturm!, 450 Вт, 9 скор. 280-2350 об/мин, патрон 16 мм</t>
  </si>
  <si>
    <t>BG6012L Точильный станок Sturm!, круг 125х16х12,7 мм, 230 Вт, 2950 об/мин, подсветка</t>
  </si>
  <si>
    <t>BG6017S Точильный станок для сверл Sturm!, 70 Вт, 3-10 мм</t>
  </si>
  <si>
    <t>BG6020L Точильный станок Sturm!, круг 200х20х16 мм, 400 Вт, 2950 об/мин, подсветка</t>
  </si>
  <si>
    <t>CC9922 Пила ЭЛЕКТРИЧЕСКАЯ цепная Sturm!, БЕЗМАСЛЯНАЯ ПИЛЬНАЯ ГАРНИТУРА, 2200 Вт, 405 мм,</t>
  </si>
  <si>
    <t>ER1112 Фрезер Sturm!, 1200 Вт, 11500-34000 об/мин, цанга 6 мм, 8 мм ЛИТАЯ ОПОРА (АЛЮМИНИЙ)</t>
  </si>
  <si>
    <t>GG2470C1 Пистолет клеевой Sturm!, 78 Вт 12 г/мин, диам.11мм, кейс, 6 стержней в комплекте</t>
  </si>
  <si>
    <t>GM2314F Гравер электрический Sturm!, 140 Вт, гибкий вал, 40аксс, рег оборотов, кейс</t>
  </si>
  <si>
    <t>GS8210B Опрыскиватель садовый ранцевый аккумуляторный, 10л Sturm!</t>
  </si>
  <si>
    <t>GS8212B Опрыскиватель садовый ранцевый аккумуляторный, 12л Sturm!</t>
  </si>
  <si>
    <t>GS8216B Опрыскиватель садовый ранцевый аккумуляторный, 16л, Sturm!</t>
  </si>
  <si>
    <t>GS8216BM Опрыскиватель садовый ранцевый аккумуляторный с ручной подкачкой, 16л, Sturm!</t>
  </si>
  <si>
    <t>HG2003LCD Фен технический Sturm!, 2000 Вт, 2 темп.диап., 6 реж.потока, ЖК ДИСПЛ, 5аксс., кейс</t>
  </si>
  <si>
    <t>HG2004 Фен технический Sturm!, 2000 Вт, 350/550C, 250/550л/мин, 5 насадок, кейс</t>
  </si>
  <si>
    <t>ID20131 Дрель-миксер Sturm!, 1300 Вт, 0-580 об/мин, патрон 16 мм, металл. корпус редуктора</t>
  </si>
  <si>
    <t>ID2014M Электрический миксер Sturm!, 1400 Вт, 0-650 об/мин, патрон 16 мм, мешалка М14</t>
  </si>
  <si>
    <t>ID2140 Дрель-шуруповерт Sturm!, 400 Вт, сеть, реверс, ПОДСВЕТКА, провод 4м.</t>
  </si>
  <si>
    <t>ID2154 Дрель ударная Sturm!, 650 Вт 0-3000 об/мин, 0-48000 уд/мин, патрон 13 мм, регул. обор.</t>
  </si>
  <si>
    <t>ID2170 Дрель ударная Sturm!, 700 Вт, 0-2800 об/мин, 0-44800 уд/мин, регул обор, патрон 13мм</t>
  </si>
  <si>
    <t>IH0800 Обогреватель инфракрасный, подвесной, 0,8кВт, площ обогрева 16м2, Sturm!</t>
  </si>
  <si>
    <t>MC8830 Компрессор автомобильный Sturm!, 30л/мин, 9,5бар</t>
  </si>
  <si>
    <t>MC8835 Компрессор автомобильный Sturm!, 12 В, 35 л/мин, 10 бар, прикуриватель</t>
  </si>
  <si>
    <t>MC8835L Компрессор автомобильный Sturm!, 35л/мин, 10бар</t>
  </si>
  <si>
    <t>MC8850 Компрессор автомобильный Sturm!, 50л/мин, 10бар</t>
  </si>
  <si>
    <t>MS5525WM Пила торцовочная Sturm!, 2300 Вт, диск 255 мм, 3200/4500 об/мин, РЕЗКА МЕТАЛЛА, протяг</t>
  </si>
  <si>
    <t>P1011 Рубанок электрический Sturm!, 1100 Вт, шир 82 мм, глуб 3 мм, 14000 об/мин, четв 0-18 мм</t>
  </si>
  <si>
    <t>P1015 Рубанок электрический Sturm!, 1500 Вт, шир 110мм, глуб 3,5мм, 15000об/мин, четверть 0-14м</t>
  </si>
  <si>
    <t>P1090 Рубанок электрический Sturm!, 900 Вт, шир 82мм, глуб 3мм, 15000 об/мин, четверть 0-12мм</t>
  </si>
  <si>
    <t>RH2510PM Перфоратор Sturm!, "профи", 1000 Вт, 0-4500 уд/мин, 0-1100 об/мин,3 режима, кейс</t>
  </si>
  <si>
    <t>RH2550 Перфоратор Sturm!, 600 Вт, 2 режима, 0-3900 уд/мин, 0-850 об/мин, рег. оборотов</t>
  </si>
  <si>
    <t>RH25921P Перфоратор Sturm!, 920 Вт, 3 режима, рег. скорость 0-1100об/мин, 0-4400уд/мин, кейс</t>
  </si>
  <si>
    <t>RH2592P Перфоратор Sturm!, 920 Вт, 0-4400 уд/мин, 0-1100 об/мин, 3 режима</t>
  </si>
  <si>
    <t>SG9612 Краскопульт Sturm!, 120 Вт, 300 мл/мин, 80 DIN, бак 1 л, РЕГУЛ. ИНТЕНС. РАСПЫЛЕНИЯ</t>
  </si>
  <si>
    <t>SG9645B Краскопульт Sturm!, 450Вт, 320 мл/мин, бак на поясе, HVLP, С ТУРБИНОЙ</t>
  </si>
  <si>
    <t>SG9660B Краскопульт Sturm!, 600Вт, 1100 мл/мин, бак на поясе, HVLP, С ТУРБИНОЙ</t>
  </si>
  <si>
    <t>TW7218 Аппарат для сварки пласт. труб Sturm!, 1800 Вт, 4 насадки, кейс металл.</t>
  </si>
  <si>
    <t>TW7219 Аппарат для сварки пласт. труб Sturm!, 1900 Вт, 6 насадок 20-63мм, кейс металл.</t>
  </si>
  <si>
    <t>TW7225P Аппарат для сварки пласт. Труб "Проф" Sturm!, 2500 Вт, 6 насадок 20-63мм, кейс металл.</t>
  </si>
  <si>
    <t>WP2008W Насос циркуляционный повысительный Sturm!, 100Вт, 25л/мин, напор 8м</t>
  </si>
  <si>
    <t>WP2009W Насос циркуляционный повысительный Sturm!, 120Вт, 30л/мин, напор 9м</t>
  </si>
  <si>
    <t>WP2504 Насос циркуляционный Sturm!, 3 скорости, макс 75Вт, 40л/мин</t>
  </si>
  <si>
    <t>WP2506 Насос циркуляционный Sturm!, 3 скорости, макс 96Вт, 45л/мин</t>
  </si>
  <si>
    <t>WP2512W Насос циркуляционный повысительный Sturm!, 260Вт, 55л/мин, напор 12м</t>
  </si>
  <si>
    <t>WP3204 Насос циркуляционный Sturm!, 3 скорости, макс 75Вт, 45л/мин</t>
  </si>
  <si>
    <t>WP3206 Насос циркуляционный Sturm!, 3 скорости, макс 96Вт, 55л/мин</t>
  </si>
  <si>
    <t>WP9704DW скважинный винтовой насос Sturm!, 370Вт, диам 90мм</t>
  </si>
  <si>
    <t>WP9705DW скважинный винтовой насос Sturm!, 550Вт, диам 90мм</t>
  </si>
  <si>
    <t>WP9712VS Насосная станция Sturm!, 1200Вт, бак 24л, насос чугун</t>
  </si>
  <si>
    <t>WP9712VS-ST Насоcная станция Sturm!, 1200Вт, бак 24л, насос s/s</t>
  </si>
  <si>
    <t>WP9714VS Насосная станция Sturm!, 1400Вт, бак 24л, насос чугун</t>
  </si>
  <si>
    <t>WP9760PU Насос погружной 3-в-1 Sturm!, 600 Вт, част. до 30мм, 215 л/мин, напор 7м</t>
  </si>
  <si>
    <t>WP9775S Насос для грязной воды Sturm!, 750 Вт, част. до 35мм, 230 л/мин, напор 8,5м</t>
  </si>
  <si>
    <t>WP9775VS Насосная станция Sturm!, 750Вт, бак 24л, насос чугун</t>
  </si>
  <si>
    <t>WP9790S Насос для грязной воды Sturm!, 900 Вт, част. до 35мм, 250 л/мин, напор 9м</t>
  </si>
  <si>
    <t>1040-02-SSP Набор часовых отверток, ВРАЩАЮЩ.ЗАТЫЛОЧНАЯ ЧАСТЬ РУЧКИ, СПЕЦ.РИФЛЕНИЕ Sturm!</t>
  </si>
  <si>
    <t>1041-08-50 Биты для гипсокартона 50мм 5 шт С ОГРАНИЧИТЕЛЕМ Sturm!</t>
  </si>
  <si>
    <t>1050-03-S4 Набор напильников 4 шт, ПЛОСКИЙ, КРУГЛЫЙ, КВАДРАТНЫЙ, ТРЕХГРАННЫЙ, Sturm!</t>
  </si>
  <si>
    <t>1060-07-30 Пила лучковая 760 мм, УСИЛЕННАЯ КОНСТРУКЦИЯ, Sturm!</t>
  </si>
  <si>
    <t>1070-01-250 Заклепочник 250мм, заклепки 2,4/3,2/4,0/4,8, Sturm!</t>
  </si>
  <si>
    <t>1078-07-33 Струбцина клещеобр.,пласт.корпус,усиленная пружина,длина 83мм,зев 33мм,Sturm!</t>
  </si>
  <si>
    <t>1078-07-37 Струбцина клещеобр.,пласт.корпус,усиленная пружина,длина 115мм,зев 37мм,Sturm!</t>
  </si>
  <si>
    <t>1078-07-70 Струбцина клещеобр.,пласт.корпус,усиленная пружина,длина 160мм,зев 70мм,Sturm!</t>
  </si>
  <si>
    <t>1078-07-88 Струбцина клещеобр.,пласт.корпус,усиленная пружина,длина 205мм,зев 88мм,Sturm!</t>
  </si>
  <si>
    <t>1700-01-15 Шланг удлинитель для компрессора 15 м Sturm!</t>
  </si>
  <si>
    <t>3016-20-01 Опрыскиватель 1л с ручным насосом Sturm!</t>
  </si>
  <si>
    <t>3016-20-10 Опрыскиватель 10л с ручным насосом и шлангом Sturm!</t>
  </si>
  <si>
    <t>3016-20-2 Опрыскиватель 2л с ручным насосом Sturm!</t>
  </si>
  <si>
    <t>3016-20-5 Опрыскиватель 5л с ручным насосом и шлангом Sturm!</t>
  </si>
  <si>
    <t>3016-20-7 Опрыскиватель 7л с ручным насосом и шлангом Sturm!</t>
  </si>
  <si>
    <t>5250309 Пилки для лобзика Sturm! T101B 5шт прям.чист.рез,3-30мм,мяг.древ,ДСП,ДВП,пластик</t>
  </si>
  <si>
    <t>5250501 Набор пилок д/лобзика Sturm! УНИВЕРСАЛЬНЫЙ 10шт: T101D,T144D,T127D,T111C,T118A</t>
  </si>
  <si>
    <t>5250502 Набор пилок д/лобзика Sturm! ПО ДЕРЕВУ 10шт:T101B,T144D,T101BR,T119BO,T111C,T101D,T101A</t>
  </si>
  <si>
    <t>GM2316F-100 Набор насадок для гравера Sturm! 100 Предметов, универсальные</t>
  </si>
  <si>
    <t>GM2316F-65 Набор насадок для гравера Sturm! 65 предметов, универсальные</t>
  </si>
  <si>
    <t>GT3535-1.3-S28 Леска для триммера Sturm!, d=1.3 мм, l=775 м (бобина), звезда, красный</t>
  </si>
  <si>
    <t>ID2018MP-998 Две мешалки для миксера ID2018MP, 120x550мм Sturm!</t>
  </si>
  <si>
    <t>MM12011 Мультиметр Sturm! изм: напряжение, ток, сопротивление, температура, емкость; питание 9V</t>
  </si>
  <si>
    <t>MM12031 Мультиметр Sturm!, ЖК дисплей, АВТОДИАПАЗОН,4-500 В</t>
  </si>
  <si>
    <t>MM1204 Мультиметр Sturm! изм: напряжение, ток, сопротивление; питание батарейка типа "Крона" 9V</t>
  </si>
  <si>
    <t>SC32513CRT-66 Цепь Sturm! 66 звеньев 0,050", шаг 0.325", КРУГЛЫЙ ХРОМИРОВАННЫЙ, КАЛЕНЫЙ зуб</t>
  </si>
  <si>
    <t>SC38013CRT-53 Цепь Sturm! 53 звена, паз 0,050", шаг 3/8", КРУГЛЫЙ ХРОМИРОВАННЫЙ, КАЛЕНЫЙ зуб</t>
  </si>
  <si>
    <t>SC38013CRT-53</t>
  </si>
  <si>
    <t>EL1838 Газонокосилка электро Sturm!,1800 Вт, 38см, высота кошения 28-68мм, пластик.травосборник</t>
  </si>
  <si>
    <t>BP87013 Бензиновая мотопомпа Sturm!, 2лс, 2-х такт, 133л/мин, напор 30м, d=25мм</t>
  </si>
  <si>
    <t>PC8805DK</t>
  </si>
  <si>
    <t>REC-PSHK-2020</t>
  </si>
  <si>
    <t>REC-PStP-2020</t>
  </si>
  <si>
    <t>1060-52-400 Ножовка по дереву, 400мм, 4TPI, 3D, Sturm!</t>
  </si>
  <si>
    <t>1060-52-450 Ножовка по дереву, 450мм, 4TPI, 3D, Sturm!</t>
  </si>
  <si>
    <t>1060-52-500 Ножовка по дереву, 500мм, 4TPI, 3D, Sturm!</t>
  </si>
  <si>
    <t>1060-53-400 Ножовка по дереву, 400мм, 7TPI, 3D, Sturm!</t>
  </si>
  <si>
    <t>1060-53-450 Ножовка по дереву, 450мм, 7TPI, 3D, Sturm!</t>
  </si>
  <si>
    <t>1060-55-400 Ножовка по дереву, 400мм, 9TPI, 3D, Sturm!</t>
  </si>
  <si>
    <t>1060-55-450 Ножовка по дереву, 450мм, 9TPI, 3D, Sturm!</t>
  </si>
  <si>
    <t>1060-57-350 Ножовка по дереву, 350мм, 12TPI, 3D, Sturm!</t>
  </si>
  <si>
    <t>1060-57-400 Ножовка по дереву, 400мм, 12TPI, 3D, Sturm!</t>
  </si>
  <si>
    <t>1060-57-450 Ножовка по дереву, 450мм, 12TPI, 3D, Sturm!</t>
  </si>
  <si>
    <t>1060-62-350 Ножовка по дереву, 350мм, тефлоновое покрытие, 7TPI, 3D, Sturm!</t>
  </si>
  <si>
    <t>1060-62-400 Ножовка по дереву, 400мм, тефлоновое покрытие, 7TPI, 3D, Sturm!</t>
  </si>
  <si>
    <t>1060-62-450 Ножовка по дереву, 450мм, тефлоновое покрытие, 7TPI, 3D, Sturm!</t>
  </si>
  <si>
    <t>1060-62-500 Ножовка по дереву, 500мм, тефлоновое покрытие, 7TPI, 3D, Sturm!</t>
  </si>
  <si>
    <t>1060-64-350 Ножовка по дереву, 350мм, тефлоновое покрытие, 9TPI, 3D, Sturm!</t>
  </si>
  <si>
    <t>1060-64-400 Ножовка по дереву, 400мм, тефлоновое покрытие, 9TPI, 3D, Sturm!</t>
  </si>
  <si>
    <t>1060-74-150 Ножовка по дереву и гипсокартону, 150мм, 7TPI, 3D, Sturm!</t>
  </si>
  <si>
    <t>1060-92-500 Ножовка по пенобетону, 500мм, тефлоновое покрытие, Sturm!</t>
  </si>
  <si>
    <t>1060-92-600 Ножовка по пенобетону, 600мм, тефлоновое покрытие, Sturm!</t>
  </si>
  <si>
    <t>1060-92-700 Ножовка по пенобетону, 700мм, тефлоновое покрытие, Sturm!</t>
  </si>
  <si>
    <t>5015-KL-06 Горелка газовая, пьезоподж.(курок),керамика,рег.пламени,увелич. мощность, Sturm!</t>
  </si>
  <si>
    <t>VC7203 Промышленный пылесос 1600Вт,объём 30л,ЭЛЕКТ.РОЗЕТКА 2кВт,АВТОМАТИЧ. вкл/откл Sturm!</t>
  </si>
  <si>
    <t>GC9912 Бензопила Sturm!, 1,2 кВт, 305 мм, шаг цепи 3/8", ТОРМОЗ ЦЕПИ, ПРАЙМЕР</t>
  </si>
  <si>
    <t>GC99452B Бензопила Sturm! 2400 Вт, 405 мм, шаг цепи 3/8", ЛЕГКИЙ СТАРТ, ТОРМОЗ ЦЕПИ</t>
  </si>
  <si>
    <t>ПЦС-9926 Пила ЭЛЕКТРИЧ. цепная СОЮЗ, 2600 Вт, шина 16" (400 мм), 1,3мм, шаг цепи 3/8"</t>
  </si>
  <si>
    <t>1020-01-4-WS Инструмент для снятия изоляции (стриппер) 150 мм, двухкомпонентн. рукоятки, Sturm!</t>
  </si>
  <si>
    <t>5015-KL-01 Насадка-горелка на газ.баллон,АВТОМ.ПЬЕЗОПОДЖИГ,рег.пламени,защита от ветра, Sturm!</t>
  </si>
  <si>
    <t>5015-KL-02 Горелка газовая ,пьезоподж.(курок),рег.пламени,защита от ветра, Sturm!</t>
  </si>
  <si>
    <t>5015-KL-03 Горелка газовая, пьезоподж.(курок),рег.пламени,увелич. мощность, Sturm!</t>
  </si>
  <si>
    <t>TB0058 Сумка для инструмента, СКЛАДНАЯ с перфорацией, ИДЕАЛЬНО ДЛЯ БАГАЖНИКА Sturm!</t>
  </si>
  <si>
    <t>1065-04-1/2 Клуппа трубная 1/2", резцы из инструментальной стали, закалены, Sturm!</t>
  </si>
  <si>
    <t>1200101С Пассатижи ОСОБО ПРОЧНЫЕ ГУБКИ , двухкомп. рукоятки, CrV, 160 мм, СОЮЗ</t>
  </si>
  <si>
    <t>1200102С Пассатижи ОСОБО ПРОЧНЫЕ ГУБКИ , двухкомп. рукоятки, CrV, 180 мм, СОЮЗ</t>
  </si>
  <si>
    <t>1200103С Пассатижи ОСОБО ПРОЧНЫЕ ГУБКИ , двухкомп. рукоятки, CrV, 200 мм, СОЮЗ</t>
  </si>
  <si>
    <t>1200301С Длинногубцы ОСОБО ПРОЧНЫЕ ГУБКИ , двухкомп. рукоятки, CrV, 160 мм, СОЮЗ</t>
  </si>
  <si>
    <t>1200302С Длинногубцы ОСОБО ПРОЧНЫЕ ГУБКИ , двухкомп. рукоятки, CrV, 180 мм, СОЮЗ</t>
  </si>
  <si>
    <t>1200401С Бокорезы ОСОБО ПРОЧНЫЕ ГУБКИ , двухкомп. рукоятки, CrV, 160 мм, СОЮЗ</t>
  </si>
  <si>
    <t>1200402С Бокорезы ОСОБО ПРОЧНЫЕ ГУБКИ , двухкомп. рукоятки, CrV, 180 мм, СОЮЗ</t>
  </si>
  <si>
    <t>BS8573 Машина шлифовальная ленточная (ЛШМ) Sturm!, 730Вт, 75х457мм</t>
  </si>
  <si>
    <t>BS8580 Машина шлифовальная ленточная (ЛШМ) Sturm!, 800Вт, 76x533мм, пылесбор.,быстрозажим.рычаг</t>
  </si>
  <si>
    <t>HCD18350S Гайковерт ударный.б/щ,Hanskonner 18В,3скор,2акк Li-Ion 2,4Ач,350Нм,1/2",зар 1ч,OneBat</t>
  </si>
  <si>
    <t>HID2145P Дрель шуруповерт Hanskonner, 2 скор, метал.патрон 13 мм, 22+1, 50Нм, резин. кабель 4М</t>
  </si>
  <si>
    <t>СТС-7220 Аппарат для сварки пласт. труб СОЮЗ, 2кВт, 6 насадок 20-63мм, металлический кейс</t>
  </si>
  <si>
    <t>СТС-7220С Аппарат для сварки пластиковых труб СОЮЗ,2кВт,3 насадки 20/25/32мм,металлический кейс</t>
  </si>
  <si>
    <t>HM2500 Зернодробилка 2500Вт, измельчитель зерна и кукурузы, 4 сита в комплекте, Sturm!</t>
  </si>
  <si>
    <t>PW9219 Мойка высокого давления Sturm!,1.9кВт, 135 бар, ФУНКЦИЯ ВСАСЫВАНИЯ</t>
  </si>
  <si>
    <t>PW9223 Мойка высокого давления Sturm!, 2.3кВт, 165 бар, ФУНКЦИЯ ВСАСЫВАНИЯ, катушка, колеса</t>
  </si>
  <si>
    <t>WP9703SW Насос для подъема воды с пола Sturm!, 300Вт, качает с 2мм, h=6м, 82л/мин</t>
  </si>
  <si>
    <t>WP9745PU Насос погружной 3 в 1 Sturm!, 450Вт, част. до 30мм, 200л/мин, напор 6м</t>
  </si>
  <si>
    <t>GC99522B Бензопила Sturm! 2.9кВт, 455мм, шаг цепи 0,325", ЛЕГКИЙ СТАРТ, ТОРМОЗ ЦЕПИ</t>
  </si>
  <si>
    <t>CC9916 Пила ЭЛЕКТРИЧЕСКАЯ цепная Sturm!, БЕЗМАСЛЯНАЯ, 1.6кВт, шина 12" (305 мм), шаг цепи 3/8"</t>
  </si>
  <si>
    <t>CC99222 Пила ЭЛЕКТРИЧЕСКАЯ цепная Sturm!, НИЗК.УРОВЕНЬ ШУМА, 2.2кВт, шина 16"(405 мм), шаг 3/8"</t>
  </si>
  <si>
    <t>GT3535-2.0-7-30 Леска для триммера, d=2.0 мм, l=30см,СЕМИГРАННИК, метал.НАРЕЗАННАЯ, 30шт,Sturm!</t>
  </si>
  <si>
    <t>SC32515CRT-72 Цепь 72 звена, паз 0,058", шаг 0,325", КРУГЛ.ХРОМИРОВАННЫЙ, КАЛЕНЫЙ зуб, Sturm!</t>
  </si>
  <si>
    <t>SC32515CRT-76 Цепь 76 звеньев, паз 0,058", шаг 0,325", КРУГЛ.ХРОМИРОВАННЫЙ, КАЛЕНЫЙ зуб, Sturm!</t>
  </si>
  <si>
    <t>9019-03-S1222VF Полотно для сабельной пилы универс. 2шт 300/1,8-2,5мм (дер,мет,пласт), Sturm!</t>
  </si>
  <si>
    <t>9020-05-125x22-2 Чашка алмазная шлифовальная 125x22мм, 2 ряда, 20 сегментов, Sturm!</t>
  </si>
  <si>
    <t>9020-05-125x22-T Чашка алмазная шлифовальная 125x22мм, TURBO, 36 сегментов, Sturm!</t>
  </si>
  <si>
    <t>9010-01-125x22-25 Круг зачистной ЛЕПЕСТКОВЫЙ 125х22, зерно 25, Sturm!</t>
  </si>
  <si>
    <t>9010-01-125x22-40 Круг зачистной ЛЕПЕСТКОВЫЙ 125х22, зерно 40, Sturm!</t>
  </si>
  <si>
    <t>9010-01-125x22-60 Круг зачистной ЛЕПЕСТКОВЫЙ 125х22, зерно 60, Sturm!</t>
  </si>
  <si>
    <t>9010-01-125x22-80 Круг зачистной ЛЕПЕСТКОВЫЙ 125х22, зерно 80, Sturm!</t>
  </si>
  <si>
    <t>9010-01-125x22-100 Круг зачистной ЛЕПЕСТКОВЫЙ 125х22, зерно 100, Sturm!</t>
  </si>
  <si>
    <t>9011-01-W06 Щетка 6-ти рядная СТАЛЬНАЯ ЩЕТИНА, ДЕРЕВЯННАЯ РУКОЯТКА, Sturm!</t>
  </si>
  <si>
    <t>5440101 Коронки по дереву набор d=26/32/38/45/50/56/63мм, s=25.4мм (1"), усиленная, Sturm!</t>
  </si>
  <si>
    <t>5440102 Коронки по дереву набор d=26/32/38/45/50/56/63мм, s=50.8мм (2"), усиленная, Sturm!</t>
  </si>
  <si>
    <t>5440202 Коронки по дереву набор 15ед d=19/22/29/32/38/44/51/64/76/89/102/127мм, кейс, Sturm!</t>
  </si>
  <si>
    <t>1020-01-T190 Клещи для обжима телефонных и компьют. клемм RJ-45/6P/8P и RJ-11/12/6P/8P, Sturm!</t>
  </si>
  <si>
    <t>1020-06-C250 Клещи переставные 250мм (галка), кнопоч.фиксация,подвиж.губка,ПВХ рукоятка, Sturm!</t>
  </si>
  <si>
    <t>1020-08-A180 Клещи переставные с функцией автозажима,на 50% быстрее,180мм,тип A6 (галка),Sturm!</t>
  </si>
  <si>
    <t>1020-08-A250 Клещи переставные с функцией автозажима,на 50% быстрее,250мм,тип A6 (галка),Sturm!</t>
  </si>
  <si>
    <t>1020-08-A300 Клещи переставные с функцией автозажима,на 50% быстрее,300мм,тип A6 (галка),Sturm!</t>
  </si>
  <si>
    <t>1045-01-15 Ключ трубный рычажный 1,5",№2, 400мм,тип L (90),ЦЕЛЬНОКОВАН,ГУБКИ ЗАКАЛ.ТОКОМ,Sturm!</t>
  </si>
  <si>
    <t>1045-01-3 Ключ трубный рычажный 3",№4.630мм,тип L (90),ЦЕЛЬНОКОВАН.,ГУБКИ ЗАКАЛЕНЫ ТОКОМ,Sturm!</t>
  </si>
  <si>
    <t>1045-02-15 Ключ трубный рычажный 1,5",№2, 400мм,тип S (45),ЦЕЛЬНОКОВАН,ГУБКИ ЗАКАЛ.ТОКОМ,Sturm!</t>
  </si>
  <si>
    <t>1045-03-P15 Ключ трубный рычажный,1,5", №2, 400мм, 90°, ЦЕЛЬНОКОВАН.,ГУБКИ ЗАКАЛ.ТОКОМ, Sturm!</t>
  </si>
  <si>
    <t>1045-04-P15 Ключ трубный рычажный 1,5", №2, 400мм, 45°, ЦЕЛЬНОКОВАН.,ГУБКИ ЗАКАЛ. ТОКОМ, Sturm!</t>
  </si>
  <si>
    <t>1045-04-10Bx10 Ключи шестигранные набор 10шт, 1.5-10мм с ШАРОВИДНЫМ НАКОНЕЧНИКОМ, Sturm!</t>
  </si>
  <si>
    <t>1045-04-S2 Ключи набор 7шт ТРЕЩОТОЧНЫЙ МЕХАНИЗМ, ПЛАСТИКОВЫЙ КЕЙС, Sturm!</t>
  </si>
  <si>
    <t>1040-01-VTC Отвертка индикаторная 180мм, 100-500В, прямой шлиц, СОЮЗ</t>
  </si>
  <si>
    <t>1076-10-J1 Нож складной с деревянной ручкой, лезвие l=7,5см, толщина 2,5мм, Sturm!</t>
  </si>
  <si>
    <t>1065-04-R Трещотка для клупп Sturm!</t>
  </si>
  <si>
    <t>1077-AL-02 Стеклорез с ДЕРЕВЯННОЙ РУЧКОЙ, 6-ти роликовый, Sturm!</t>
  </si>
  <si>
    <t>9040-31-070 Мини-валик сменный VELOUR, 70мм, ворс 4мм, d=16мм, ручка d=6мм, шерсть, Sturm!</t>
  </si>
  <si>
    <t>9040-31-100 Мини-валик сменный VELOUR, 100мм, ворс 4мм, d=16мм, ручка d=6мм, шерсть, Sturm!</t>
  </si>
  <si>
    <t>9040-31-150 Мини-валик сменный VELOUR, 150мм, ворс 4мм, d=16мм, ручка d=6мм, шерсть, Sturm!</t>
  </si>
  <si>
    <t>9040-31-180 Валик сменный VELOUR, 180мм, ворс 4 мм, d=48мм, ручка d=8мм, шерсть, Sturm!</t>
  </si>
  <si>
    <t>9040-31-250 Валик сменный VELOUR, 250мм, ворс 4 мм, d=48мм, ручка d=8мм, шерсть, Sturm!</t>
  </si>
  <si>
    <t>9040-32-100 Мини-валик сменный GIRPAINT,100мм, ворс 12мм, d=16мм, ручка d=6мм, полиакрил,Sturm!</t>
  </si>
  <si>
    <t>9040-32-150 Мини-валик сменный GIRPAINT,150мм, ворс 12мм, d=16мм, ручка d=6мм, полиакрил,Sturm!</t>
  </si>
  <si>
    <t>9040-32-180 Валик сменный GIRPAINT, 180мм, ворс 18мм, d=48мм, ручка d=8мм, полиакрил, Sturm!</t>
  </si>
  <si>
    <t>9040-33-070 Мини-валик сменный SYNTEX, 70мм, ворс 12мм, d=16мм, ручка d=6мм, полиакрил, Sturm!</t>
  </si>
  <si>
    <t>9040-33-100 Мини-валик сменный SYNTEX, 100мм, ворс 12мм, d=16мм, ручка d=6мм, полиакрил, Sturm!</t>
  </si>
  <si>
    <t>9040-33-150 Мини-валик сменный SYNTEX, 150мм, ворс 12мм, d=16мм, ручка d=6мм, полиакрил, Sturm!</t>
  </si>
  <si>
    <t>9040-33-180 Валик сменный SYNTEX, 180мм, ворс 18мм, d=48мм, ручка d=8мм, полиакрил, Sturm!</t>
  </si>
  <si>
    <t>9040-33-250 Валик сменный SYNTEX, 250мм, ворс 18мм, d=48мм, ручка d=8мм, полиакрил, Sturm!</t>
  </si>
  <si>
    <t>9040-31-070S Мини-валик с РУЧКОЙ, VELOUR, 70мм, ворс 4мм, d=16мм, ручка d=6мм, шерсть, Sturm!</t>
  </si>
  <si>
    <t>9040-31-100S Мини-валик с РУЧКОЙ, VELOUR, 100мм, ворс 4мм, d=16мм, ручка d=6мм, шерсть, Sturm!</t>
  </si>
  <si>
    <t>9040-31-150S Мини-валик с РУЧКОЙ, VELOUR, 150мм, ворс 4мм, d=16мм, ручка d=6мм, шерсть, Sturm!</t>
  </si>
  <si>
    <t>9040-31-180S Валик с РУЧКОЙ, VELOUR, 180мм, ворс 4мм, d=48мм, ручка d=8мм, шерсть, Sturm!</t>
  </si>
  <si>
    <t>9040-31-250S Валик с РУЧКОЙ, VELOUR, 250мм, ворс 4 мм, d=48мм, ручка d=8мм, шерсть, Sturm!</t>
  </si>
  <si>
    <t>9040-32-100S Мини-валик с РУЧКОЙ, GIRPAINT,100мм,ворс 12мм,d=16мм,ручка d=6мм, полиакрил,Sturm!</t>
  </si>
  <si>
    <t>9040-32-150S Мини-валик с РУЧКОЙ, GIRPAINT,150мм,ворс 12мм,d=16мм,ручка d=6мм, полиакрил,Sturm!</t>
  </si>
  <si>
    <t>9040-32-180S Валик с РУЧКОЙ, GIRPAINT, 180мм, ворс 18мм, d=48мм, ручка d=8мм, полиакрил, Sturm!</t>
  </si>
  <si>
    <t>9040-32-250S Валик с РУЧКОЙ, GIRPAINT, 250мм, ворс 18мм, d=48мм, ручка d=8мм, полиакрил, Sturm!</t>
  </si>
  <si>
    <t>9040-33-180S Валик с РУЧКОЙ, SYNTEX, 180мм, ворс 18мм, d=48мм, ручка d=8мм,полиакрил, Sturm!</t>
  </si>
  <si>
    <t>9040-33-250S Валик с РУЧКОЙ, SYNTEX, 250мм, ворс 18мм, d=48мм, ручка d=8мм,полиакрил, Sturm!</t>
  </si>
  <si>
    <t>4010-13-AL Уровень лазерный, 2 зеленых луча 10мВт, 2шт батареек тип AA, переходник 5/8", Sturm!</t>
  </si>
  <si>
    <t>1071-02-04 Скобы для степлера 4мм (тип 53) в упак. 1000шт,оцинкованные,закаленные, Sturm!</t>
  </si>
  <si>
    <t>1071-02-06 Скобы для степлера 6мм (тип 53) в упак. 1000шт,оцинкованные,закаленные, Sturm!</t>
  </si>
  <si>
    <t>1071-02-08 Скобы для степлера 8мм (тип 53) в упак. 1000шт,оцинкованные,закаленные, Sturm!</t>
  </si>
  <si>
    <t>1071-02-10 Скобы для степлера 10мм (тип 53) в упак. 1000шт,оцинкованные,закаленные, Sturm!</t>
  </si>
  <si>
    <t>1071-02-12 Скобы для степлера 12мм (тип 53) в упак. 1000шт,оцинкованные,закаленные, Sturm!</t>
  </si>
  <si>
    <t>1071-02-14 Скобы для степлера 14мм (тип 53) в упак. 1000шт,оцинкованные,закаленные, Sturm!</t>
  </si>
  <si>
    <t>1071-03-06 Скобы для степлера 6мм (тип 140) в упак. 1000шт,оцинкованные,закаленные, Sturm!</t>
  </si>
  <si>
    <t>1071-03-08 Скобы для степлера 8мм (тип 140) в упак. 1000шт,оцинкованные,закаленные, Sturm!</t>
  </si>
  <si>
    <t>1071-03-10 Скобы для степлера 10мм (тип 140) в упак. 1000шт,оцинкованные,закаленные, Sturm!</t>
  </si>
  <si>
    <t>1071-03-12 Скобы для степлера 12мм (тип 140) в упак. 1000шт,оцинкованные,закаленные, Sturm!</t>
  </si>
  <si>
    <t>1071-03-14 Скобы для степлера 14мм (тип 140) в упак. 1000шт,оцинкованные,закаленные, Sturm!</t>
  </si>
  <si>
    <t>5015-KL-05 Горелка газовая, пьезоподжиг (кнопка), реально 360° свободного вращения, Sturm!</t>
  </si>
  <si>
    <t>Пробойники</t>
  </si>
  <si>
    <t>MF5630C Мультифункциональный инструмент 300Вт, 15000-22000 кол/мин, угол 3°, 6 пр, кейс, Sturm!</t>
  </si>
  <si>
    <t>GT3535-2.0-0A-15 Леска для триммера, d=2.0мм, l=15м, КРУГ, армированный, картон,Sturm!</t>
  </si>
  <si>
    <t>GT3535-2.0-SA-15 Леска для триммера, d=2.0мм, l=15 м, КРУЧЕНЫЙ КВАДРАТ, армиров. картон, Sturm!</t>
  </si>
  <si>
    <t>GT3535-2.4-SA-15 Леска для триммера, d=2.4мм, l=15 м, КРУЧЕНЫЙ КВАДРАТ, армиров. картон, Sturm!</t>
  </si>
  <si>
    <t>GT3535-2.4-SA-30 Леска для триммера, d=2.4мм, l=30см, КРУЧ.КВАДРАТ, арм.НАРЕЗАННАЯ 30ш, Sturm!</t>
  </si>
  <si>
    <t>GT3535-4.0-S-30 Леска для триммера, d=4.0мм, l=30см, КРУЧ.КВАДРАТ, мет. НАРЕЗАННАЯ, 30шт,Sturm!</t>
  </si>
  <si>
    <t>5015-KL-07 Горелка газовая, пьезоподжиг (курок), тонкое пламя, защита от ветра, Sturm!</t>
  </si>
  <si>
    <t>скидка</t>
  </si>
  <si>
    <t>тип клиента</t>
  </si>
  <si>
    <t>доп.скидка</t>
  </si>
  <si>
    <t>тр/нац</t>
  </si>
  <si>
    <t>AG9524P Машина углошлифовальная "профи" 230мм, 2600Вт, удлин. пов. рукоять, антивибр., Sturm!</t>
  </si>
  <si>
    <t>AU-1720-01 Пистолет продувочный 2-6 бар, сопло d=2мм/l=26,4мм, штуцер 1/4", Sturm!</t>
  </si>
  <si>
    <t>AU-1720-03 Пистолет пескоструйный 3-4 бар, сопло медное d=2,5мм, бачок 1л, Sturm!</t>
  </si>
  <si>
    <t>AU-1720-04 Пистолет моечный и для вязк жидк 3-4 бар, сопло медное d=3,5мм, бачок 0,9л, Sturm!</t>
  </si>
  <si>
    <t>AU-1720-06 Пистолет для накачки шин 2-8 бар, кнопка стравл давления, шкала 0-12 бар, Sturm!</t>
  </si>
  <si>
    <t>AC93250OL</t>
  </si>
  <si>
    <t>AG9012TJ Машина углошлифовальная Sturm!, 125 мм, 1000Вт, 10000об/мин, КАМНЕРЕЗ, яп. вык., mod T</t>
  </si>
  <si>
    <t>AG9012TJ</t>
  </si>
  <si>
    <t>AW91A7WH</t>
  </si>
  <si>
    <t>AW91A8WH</t>
  </si>
  <si>
    <t>BG6019S Точильный станок для сверл Sturm!, 190 Вт, 3-12 мм</t>
  </si>
  <si>
    <t>BG6019S</t>
  </si>
  <si>
    <t>BG6019S-999</t>
  </si>
  <si>
    <t>BG6060-999</t>
  </si>
  <si>
    <t>HAG11125</t>
  </si>
  <si>
    <t>HAW91A6WH</t>
  </si>
  <si>
    <t>HCS1857BL</t>
  </si>
  <si>
    <t>HRH1824BL</t>
  </si>
  <si>
    <t>ID2145PT Дрель шуруповерт Sturm! "Проф", 2 скор, СМЕННЫЙ ПАТРОН 10 мм,22+1, 45 НМ., Шнур 4М</t>
  </si>
  <si>
    <t>ID2145PT</t>
  </si>
  <si>
    <t>MF5630C-997</t>
  </si>
  <si>
    <t>OWLA4-5</t>
  </si>
  <si>
    <t>OWLA5-5</t>
  </si>
  <si>
    <t>OWLA6-5</t>
  </si>
  <si>
    <t>OWLA8-5</t>
  </si>
  <si>
    <t>RH25804BR</t>
  </si>
  <si>
    <t>RS8810</t>
  </si>
  <si>
    <t>TS10420I</t>
  </si>
  <si>
    <t>VC7320-883</t>
  </si>
  <si>
    <t>БТС-9062Л</t>
  </si>
  <si>
    <t>ПСС-7420 Промышленный пылесос 1400Вт,объём 20л, РОЗЕТКА д/эл.инстр.2200Вт, СОЮЗ</t>
  </si>
  <si>
    <t>ПСС-7420</t>
  </si>
  <si>
    <t>ПСС-7420-881Т</t>
  </si>
  <si>
    <t>ПСС-7420-883Б</t>
  </si>
  <si>
    <t>Сабельные пилы</t>
  </si>
  <si>
    <t>Портативные распиловочные станки</t>
  </si>
  <si>
    <t>BP8761 Бензиновая мотопомпа 7лс, 4-х тактн, 600л/мин,ЧИСТАЯ, напор 32м, бак 3,3л, d=50мм,Sturm!</t>
  </si>
  <si>
    <t>BT9126BL Бензотриммер 26см3, 850Вт/1,15лс, нож/леска, эргоном.рукоятка, ранцевый ремень, Sturm!</t>
  </si>
  <si>
    <t>ПТС-99371 Бензопила 2кВт, шины длина 405мм, ЛЕГКИЙ СТАРТ, ТОРМОЗ ЦЕПИ, шаг цепи 0,325", СОЮЗ</t>
  </si>
  <si>
    <t>CS50140 Пила циркулярная 1100 Вт, ТПД 140х16мм, пропил 45мм, вес 3,05кг, Sturm!</t>
  </si>
  <si>
    <t>CS50161 Пила циркулярная 1300Вт, ТПД 160х20мм, пропил 55мм, вес 3.75 кг, сбор пыли, Sturm!</t>
  </si>
  <si>
    <t>CS50185P Пила циркулярная 1850Вт, ТПД 185х16/20мм, пропил 65мм, вес 4,3кг, сбор пыли, Sturm!</t>
  </si>
  <si>
    <t>HAG12125 Машина углошлифовальная 125 мм,1200Вт,8500об/мин, быст.кожух, удлинен. рук.,Hanskonner</t>
  </si>
  <si>
    <t>HAG12125EC Машина углошлифовальная 125 мм,1200Вт,2500-8100об/мин, рег.об., конст.эл.,Hanskonner</t>
  </si>
  <si>
    <t>HAG24230ECH Машина углошлифовальная 230мм, 2400Вт,6500 об/мин,плавн.пуск,трехпоз.рук,Hanskonner</t>
  </si>
  <si>
    <t>НГС-9705СВ Насос погружной дренажный (фекальный) 500Вт,100л/мин,напор 7,5м,глуб.пог.5м,нож,СОЮЗ</t>
  </si>
  <si>
    <t>СТС-7221 Аппарат для сварки пластиковых труб, 2кВт, 3 насадки 20/25/32мм, картон, СОЮЗ</t>
  </si>
  <si>
    <t>ЦПС-50200 Пила циркулярная 2500Вт, ТПД 200х30мм, пропил 65мм, вес 5,8кг, КРЕПЕЖ, СОЮЗ</t>
  </si>
  <si>
    <t>ЦПС-51185 Пила циркулярная 1500Вт, диск 185х20мм, пропил 63мм, БЛОК.ШПИНД,подкл.к пылесосу СОЮЗ</t>
  </si>
  <si>
    <t>1030-05-1-115 Пассатижи 115мм ДВУХКОМПОНЕНТНЫЕ РУКОЯТКИ, ПРУЖИННЫЙ МЕХАНИЗМ (Profi mini),Sturm!</t>
  </si>
  <si>
    <t>1030-05-3-100 Бокорезы 100мм ДВУХКОМПОНЕНТНЫЕ РУКОЯТКИ, ПРУЖИННЫЙ МЕХАНИЗМ, (Profi mini),Sturm!</t>
  </si>
  <si>
    <t>1030-05-4-125 Круглогубцы изогнутые 125мм ДВУХКОМПОНЕНТНЫЕ РУКОЯТКИ, ПРУЖИННЫЙ МЕХАНИЗМ, Sturm!</t>
  </si>
  <si>
    <t>1030-05-7-100 Кусачки 100мм ДВУХКОМПОНЕНТНЫЕ РУКОЯТКИ, ПРУЖИННЫЙ МЕХАНИЗМ, (Profi mini), Sturm!</t>
  </si>
  <si>
    <t>1040-01-SS3 Набор отверток 6шт, ХРОМОВАНАДИЕВАЯ СТАЛЬ + НАСТЕННЫЙ ДЕРЖАТЕЛЬ, Sturm!</t>
  </si>
  <si>
    <t>1045-01-1 Ключ трубный рычажный 1", №1, 300мм,Тип L (90),ЦЕЛЬНОКОВАНЫЙ,ГУБКИ ЗАКАЛ.ТОКОМ,Sturm!</t>
  </si>
  <si>
    <t>1045-01-2 Ключ трубный рычажный 2", №3, 500мм,тип L (90),ЦЕЛЬНОКОВАН.,ГУБКИ ЗАКАЛ.ТОКОМ, Sturm!</t>
  </si>
  <si>
    <t>1045-02-1 Ключ трубный рычажный 1",№1, 300мм,Тип S (45), ЦЕЛЬНОКОВАНЫЙ,ГУБКИ ЗАКАЛ.ТОКОМ,Sturm!</t>
  </si>
  <si>
    <t>1045-02-2 Ключ трубный рычажный 2", №3, 500мм, тип S (45),ЦЕЛЬНОКОВАН.,ГУБКИ ЗАКАЛ.ТОКОМ,Sturm!</t>
  </si>
  <si>
    <t>1045-03-P1 Ключ трубный рычажный 1", №1, 300мм, 90°, ЦЕЛЬНОКОВАНЫЙ,ГУБКИ ЗАКАЛЕНЫ ТОКОМ, Sturm!</t>
  </si>
  <si>
    <t>1045-03-P2 Ключ трубный рычажный 2", №3, 500мм,90°, ЦЕЛЬНОКОВАНЫЙ, ГУБКИ ЗАКАЛЕНЫ ТОКОМ, Sturm!</t>
  </si>
  <si>
    <t>1045-04-P1 Ключ трубный рычажный 1", №1, 300мм, 45°, ЦЕЛЬНОКОВАНЫЙ,ГУБКИ ЗАКАЛЕНЫ ТОКОМ, Sturm!</t>
  </si>
  <si>
    <t>1045-04-P2 Ключ трубный рычажный 2", №3, 500мм,45°, ЦЕЛЬНОКОВАНЫЙ, ГУБКИ ЗАКАЛЕНЫ ТОКОМ, Sturm!</t>
  </si>
  <si>
    <t>1045-29-150 ключ разводной 150мм, CrV сталь, увеличенный зев 24мм, Sturm!</t>
  </si>
  <si>
    <t>1045-29-200 ключ разводной 200мм, CrV сталь, увеличенный зев 34мм, Sturm!</t>
  </si>
  <si>
    <t>1045-29-250 ключ разводной 250мм, CrV сталь, увеличенный зев 41мм, Sturm!</t>
  </si>
  <si>
    <t>1045-29-300 ключ разводной 300мм, CrV сталь, увеличенный зев 46мм, Sturm!</t>
  </si>
  <si>
    <t>1060-11-3616 Ножовка для сверхточных работ с карандашом Marlin,360мм,15-16TPI,2D зуб,pat,Sturm!</t>
  </si>
  <si>
    <t>1060-11-4007 Ножовка по дереву с КАРАНДАШОМ, 400мм, 7-8 зуб/1", КАЛЕНЫЙ 3D ЗУБ, pat, Sturm!</t>
  </si>
  <si>
    <t>1060-11-4011 Ножовка по дереву с КАРАНДАШОМ, 400мм, 11-12 зуб/1", КАЛЕНЫЙ 3D ЗУБ,pat,Sturm!</t>
  </si>
  <si>
    <t>1060-11-4507 Ножовка по дереву с КАРАНДАШОМ, 450мм, 7-8 зуб/1", КАЛЕНЫЙ 3D ЗУБ, pat, Sturm!</t>
  </si>
  <si>
    <t>1060-11-4511 Ножовка по дереву с КАРАНДАШОМ, 450мм,11-12 зуб/1", КАЛЕНЫЙ 3D ЗУБ.pat, Sturm!</t>
  </si>
  <si>
    <t>1060-11-5007 Ножовка по дереву с КАРАНДАШОМ, 500мм,7-8 зуб/1", КАЛЕНЫЙ 3D ЗУБ, pat, Sturm!</t>
  </si>
  <si>
    <t>1060-11-5011 Ножовка по дереву с КАРАНДАШОМ, 500мм, 11-12 зуб/1", КАЛЕНЫЙ 3D ЗУБ,pat,Sturm!</t>
  </si>
  <si>
    <t>1060-11-5511 Ножовка по дереву с КАРАНДАШОМ, 550мм, 11-12 зуб/1", КАЛЕНЫЙ 3D ЗУБ,pat,Sturm!</t>
  </si>
  <si>
    <t>1078-04-15 струбцина БЫСТРОЗАЖИМНАЯ, зев 15см, глубина 7см, НАДЕЖНАЯ ФИКСАЦИЯ, Sturm!</t>
  </si>
  <si>
    <t>1078-04-30 струбцина БЫСТРОЗАЖИМНАЯ, зев 30см, глубина 7см, НАДЕЖНАЯ ФИКСАЦИЯ, Sturm!</t>
  </si>
  <si>
    <t>1078-04-45 струбцина БЫСТРОЗАЖИМНАЯ, зев 45см, глубина 7см, НАДЕЖНАЯ ФИКСАЦИЯ, Sturm!</t>
  </si>
  <si>
    <t>1078-04-60 струбцина БЫСТРОЗАЖИМНАЯ, зев 60см, глубина 7см, НАДЕЖНАЯ ФИКСАЦИЯ, Sturm!</t>
  </si>
  <si>
    <t>1091-07-4000 Лебедка рычажная 4т, 2 храповых колеса, трос 3м, Sturm!</t>
  </si>
  <si>
    <t>1091-08-2001 Лебедка рычажная 2т, 2 храповых колеса, трос 2,2м, Sturm!</t>
  </si>
  <si>
    <t>1091-09-0800 Лебедка шестеренчатая, тяга 0,8т, трос 10м, Sturm!</t>
  </si>
  <si>
    <t>3010-10-TH Культиватор-мотыга Sturm!</t>
  </si>
  <si>
    <t>8050-05-01 Очки защитные ПРОЗРАЧНЫЕ 2мм ПОЛИКАРБОНАТ, ПРОИЗВОДСТВО РОССИЯ, Sturm!</t>
  </si>
  <si>
    <t>8050-05-02 Очки защитные С НЕПРЯМ. ВЕНТИЛЯЦИЕЙ,ПРОЗРАЧНЫЕ 2мм ПОЛИКАРБОНАТ пр-во РОССИЯ, Sturm!</t>
  </si>
  <si>
    <t>8050-05-03B Очки защитные ДЫМЧАТЫЕ С ДУЖКАМИ. ЛИНЗЫ 2мм ПОЛИКАРБОНА , пр-во. РОССИЯ, Sturm!</t>
  </si>
  <si>
    <t>8050-05-03W Очки защитные ПРОЗРАЧНЫЕ С ДУЖКАМИ.ЛИНЗЫ 2мм ПОЛИКАРБОНАТ,ПРОИЗВ. РОССИЯ.Sturm!</t>
  </si>
  <si>
    <t>8050-05-03Y Очки защитные ЖЕЛТЫЕ С ДУЖКАМИ.ЛИНЗЫ 2мм ПОЛИКАРБОНА, пр-во. РОССИЯ, Sturm!</t>
  </si>
  <si>
    <t>8050-05-04 Очки-щиток С НЕПРЯМ. ВЕНТИЛЯЦИЕЙ, ПРОЗРАЧНЫЙ 2мм ПОЛИКАРБОНАТ, пр-во РОССИЯ, Sturm!</t>
  </si>
  <si>
    <t>9019-02-300C Полотно двухстороннее 300мм, закаленное, металл 24TPI, дерево 8TPI, СОЮЗ</t>
  </si>
  <si>
    <t>9040-33-070S Мини-валик с РУЧКОЙ, SYNTEX, 70мм, ворс 12мм, d=16мм, ручка d=6мм,полиакрил,Sturm!</t>
  </si>
  <si>
    <t>9040-33-100S Мини-валик с РУЧКОЙ, SYNTEX, 100мм, ворс 12мм, d=16мм,ручка d=6мм,полиакрил,Sturm!</t>
  </si>
  <si>
    <t>9040-33-150S Мини-валик с РУЧКОЙ, SYNTEX,150мм, ворс 12мм, d=16мм, ручка d=6мм,полиакрил,Sturm!</t>
  </si>
  <si>
    <t>AG1014P-9812 Щетка Нейлон/Шкурка P120,d=118мм,матирование,полиров. и удал.царапин на мет,Sturm!</t>
  </si>
  <si>
    <t>AG1014P-993 Щетка Нейлон,d=120мм,K180,для структурир,состаривания мягк.древ.,шлиф металл,Sturm!</t>
  </si>
  <si>
    <t>AG1014P-9960 Щетка Шкурка Р60,d=115 мм,удал.ржавчины и царапин,шлиф. и придание текстуры,Sturm!</t>
  </si>
  <si>
    <t>B9021-230-25/22C Алмазный диск 230x25,4x22,23 СПЛОШНОЙ, мокрый рез, БОЕКОМПЛЕКТ</t>
  </si>
  <si>
    <t>B9021-230-25/22S Алмазный диск 230x25,4x22,23 СЕГМЕНТ, сухой рез, БОЕКОМПЛЕКТ</t>
  </si>
  <si>
    <t>BT8952D-999 Фреза УНИВЕРС. для бензотриммеров, 255мм x 25, 4x40, с ТВЕРДОСПЛАВ.НАПАЙК., Sturm!</t>
  </si>
  <si>
    <t>DL1040 Дальномер лазерный 0,05-40м, LCD дисплей, встроенный уровень, чехол, Sturm!</t>
  </si>
  <si>
    <t>DL1060 Дальномер лазерный, 0.05-60м, LCD дисплей, встроенный уровень, чехол, Sturm!</t>
  </si>
  <si>
    <t>HD-115125-130AG Ручка УШМ с твердосплавным КАРАНДАШОМ и местом хранения, резьба 8мм, pat,Sturm!</t>
  </si>
  <si>
    <t>HK2010-01-10-25 Рулетка 10x25, 2 стопа,противоударный корпус SoftTouch,мощный магнит,Hanskonner</t>
  </si>
  <si>
    <t>HK2010-01-3-16 Рулетка 3x16, 2 стопа, противоударный корпус SoftTouch, мощный магнит,Hanskonner</t>
  </si>
  <si>
    <t>HK2010-01-5-19 Рулетка 5x19, 2 стопа, противоударный корпус SoftTouch, мощный магнит,Hanskonner</t>
  </si>
  <si>
    <t>HK2010-01-5-25 Рулетка 5x25, 2 стопа, противоударный корпус SoftTouch, мощный магнит,Hanskonner</t>
  </si>
  <si>
    <t>HK2010-01-5-25-1 Рулетка 5x25 (доп+0,5м),2 стопа,корпус SoftTouch,супермощный магнит,Hanskonner</t>
  </si>
  <si>
    <t>HK2010-01-8-25 Рулетка 8x25, 2 стопа, противоударный корпус SoftTouch, мощный магнит,Hanskonner</t>
  </si>
  <si>
    <t>HK2010-02-10-27 Рулетка 10x27, автостоп,противоудар.обрезин.корпус, СУПЕРМОЩ.МАГНИТ, Hanskonner</t>
  </si>
  <si>
    <t>HK2010-02-3-19 Рулетка 3x19, автостоп, противоудар.обрезин.корпус, СУПЕРМОЩ.МАГНИТ, Hanskonner</t>
  </si>
  <si>
    <t>HK2010-02-5-22 Рулетка 5x22, автостоп, противоудар.обрезин.корпус, СУПЕРМОЩ.МАГНИТ, Hanskonner</t>
  </si>
  <si>
    <t>HK2010-02-5-27 Рулетка 5x27, автостоп, противоударный обрезин.корпус,СУПЕРМОЩ.МАГНИТ,Hanskonner</t>
  </si>
  <si>
    <t>HK2010-02-5-27-1 Рулетка,5x27 (+0,5м доп.), автостоп,обрезин.корпус, СУПЕРМОЩ.магнит,Hanskonner</t>
  </si>
  <si>
    <t>HK2010-02-8-27 Рулетка 8x27, автостоп, противоударный обрезин.корпус,СУПЕРМОЩ.МАГНИТ,Hanskonner</t>
  </si>
  <si>
    <t>ТЛ3535-3.0-0-30 Леска для триммера d=3,0мм l=30см, цвет оранжевый, КРУГ, нарезанная, 30шт, СОЮЗ</t>
  </si>
  <si>
    <t>ТЛ3535-3.0-4-30 Леска для триммера d=3.0мм l=30см, цвет красный, КВАДРАТ,нарезанная, 30шт. СОЮЗ</t>
  </si>
  <si>
    <t>HAG11125 Машина углошлифовальная 125 мм,1100Вт,11000об/мин, быст.кожух,4м рез.кабель,Hanskonner</t>
  </si>
  <si>
    <t>PC8805DK Виброплита бензиновая 3лс, 49x32см, 5900виб/мин, 8,2кН,50кг ,20см,коврик,колеса,Sturm!</t>
  </si>
  <si>
    <t>HK1076-08-01 Нож 18мм, обрезиненный корпус, доп. фиксирующий винт, лезвие SK2 0.7мм, Hanskonner</t>
  </si>
  <si>
    <t>OS8030</t>
  </si>
  <si>
    <t>RH2512M</t>
  </si>
  <si>
    <t>HRH1532RE</t>
  </si>
  <si>
    <t>AG1014P Щеточная шлиф машина 1400Вт, 120мм,плавный пуск, константная эл-ка, рег.оборотов,Sturm!</t>
  </si>
  <si>
    <t>BS8511U Ленточная шлифмашина 1100Вт, 76х533мм, РЕГУЛЯТОР СКОРОСТИ, УЗКИЙ РОЛИК,СТРУБЦИНЫ,Sturm!</t>
  </si>
  <si>
    <t>CD3318LPT Дрель акк. 18В, 2 акк Li-Ion 2,0Ач, заряд 1ч, 2 скорости,СЪЕМНЫЙ ПАТРОН, кейс, Sturm!</t>
  </si>
  <si>
    <t>HCS1857BL Пила циркулярная аккум 18В,бесщеточный двигатель,max пропил dp=57мм,OneBat,Hanskonner</t>
  </si>
  <si>
    <t>ID2199A Дрель ударная 980Вт, 0-2800об/мин, 0-42000уд/мин, металлический корпус редуктора,Sturm!</t>
  </si>
  <si>
    <t>SG9641 Краскопульт 400Вт, 700мл/мин, HVLP, сопло 2.8мм, 35 DIN, 0,8л, Sturm!</t>
  </si>
  <si>
    <t>1011-02-1000 Кувалда 1000г которая никогда НЕ ТЕРЯЕТ ГОЛОВУ (ОБРАТ.КЛИН,обрез.фибер.рук),Sturm!</t>
  </si>
  <si>
    <t>1011-02-5000 Кувалда 5000г которая никогда НЕ ТЕРЯЕТ ГОЛОВУ (ОБРАТ.КЛИН,обрез.фибер.рук),Sturm!</t>
  </si>
  <si>
    <t>1020-01-1-160 Пассатижи 160мм ОСОБО ПРОЧНЫЕ ГУБКИ, 2-х компонентн. рукоятки (Profi), Sturm!</t>
  </si>
  <si>
    <t>1020-01-1-180 Пассатижи 180мм ОСОБО ПРОЧНЫЕ ГУБКИ, 2-х компонентные рукоятки (Profi), Sturm!</t>
  </si>
  <si>
    <t>1020-01-1-200 Пассатижи 200мм ОСОБО ПРОЧНЫЕ ГУБКИ, 2-х компонентные рукоятки (Profi), Sturm!</t>
  </si>
  <si>
    <t>1020-01-2-160 Тонкогубцы 160мм ОСОБО ПРОЧНЫЕ ГУБКИ, 2-х компонентные рукоятки (Profi), Sturm!</t>
  </si>
  <si>
    <t>1020-01-3-160 Бокорезы 160мм ОСОБО ПРОЧНЫЕ ГУБКИ, 2-х компонентные рукоятки (Profi), Sturm!</t>
  </si>
  <si>
    <t>1020-01-3-180 Бокорезы 180мм ОСОБО ПРОЧНЫЕ ГУБКИ, 2-х компонентные рукоятки (Profi), Sturm!</t>
  </si>
  <si>
    <t>1040-03-VT Отвертка индикаторная, работа КОНТАКТНЫМ и БЕСКОНТАКТНЫМ методами, Sturm!</t>
  </si>
  <si>
    <t>1045-11-150 ключ разводной 150 мм, УСИЛЕННЫЕ ТОНКИЕ ГУБКИ, обрезиненная рукоятка, Sturm!</t>
  </si>
  <si>
    <t>1045-11-200 ключ разводной 200мм, УСИЛЕННЫЕ ТОНКИЕ ГУБКИ, обрезиненная рукоятка, Sturm!</t>
  </si>
  <si>
    <t>1045-11-250 ключ разводной 250мм, УСИЛЕННЫЕ ТОНКИЕ ГУБКИ, обрезиненная рукоятка, Sturm!</t>
  </si>
  <si>
    <t>1045-11-300 ключ разводной 300мм, УСИЛЕННЫЕ ТОНКИЕ ГУБКИ, обрезиненная рукоятка, Sturm!</t>
  </si>
  <si>
    <t>1045-19-150 ключ разводной 120мм, зев 24мм, СУПЕРТОНКИЕ ГУБКИ, обливная рукоятка, Sturm!</t>
  </si>
  <si>
    <t>1045-19-200 ключ разводной 130мм, зев 32мм, СУПЕРТОНКИЕ ГУБКИ, обливная рукоятка, Sturm!</t>
  </si>
  <si>
    <t>1045-27-150С ключ разводной 150мм, УСИЛЕННЫЕ ТОНКИЕ ГУБКИ, обрезиненная рукоятка, СОЮЗ</t>
  </si>
  <si>
    <t>1045-27-200С ключ разводной 200мм, УСИЛЕННЫЕ ТОНКИЕ ГУБКИ, обрезиненная рукоятка, СОЮЗ</t>
  </si>
  <si>
    <t>1045-27-250С ключ разводной 250мм, УСИЛЕННЫЕ ТОНКИЕ ГУБКИ, обрезиненная рукоятка, СОЮЗ</t>
  </si>
  <si>
    <t>1045-27-300С ключ разводной 300мм, УСИЛЕННЫЕ ТОНКИЕ ГУБКИ, обрезиненная рукоятка, СОЮЗ</t>
  </si>
  <si>
    <t>1045-28-120 Ключ разводной c  короткой ручкой 120мм, зев 24мм, CrV, Sturm!</t>
  </si>
  <si>
    <t>1045-28-135 Ключ разводной c  короткой ручкой 135мм, зев 34мм, CrV, Sturm!</t>
  </si>
  <si>
    <t>1045-28-155 Ключ разводной c  короткой ручкой 155мм, зев 41мм, CrV, Sturm!</t>
  </si>
  <si>
    <t>1076-08-05 Нож 18мм, металлические направл.,автоматич.смена лезвий,3 ЛЕЗВИЯ,ДОП.ФИКСАТОР,Sturm!</t>
  </si>
  <si>
    <t>9011-02-SB120 Сеткодержатель со специальными держателями на винтах 120х230мм, Sturm!</t>
  </si>
  <si>
    <t>GC99372B Бензопила 1,9кВт, 400мм, усовершенствованный легкий старт,тормоз цепи, шаг 3/8",Sturm!</t>
  </si>
  <si>
    <t>8051-04-100 Шпательная лопатка из нержавеющей стали 100мм, 2-х компонентная рукоятка, Sturm!</t>
  </si>
  <si>
    <t>8051-04-120 Шпательная лопатка из нержавеющей стали 120мм, 2-х компонентная рукоятка, Sturm!</t>
  </si>
  <si>
    <t>8051-04-40 Шпательная лопатка из нержавеющей стали 40мм, 2-х компонентная рукоятка, Sturm!</t>
  </si>
  <si>
    <t>8051-04-50 Шпательная лопатка из нержавеющей стали 50мм, 2-х компонентная рукоятка, Sturm!</t>
  </si>
  <si>
    <t>8051-04-80 Шпательная лопатка из нержавеющей стали 80мм, 2-х компонентная рукоятка, Sturm!</t>
  </si>
  <si>
    <t>ББС-1530 Мотобур 52см3, 3,2лс, 120-150Нм, стальная рама, СОЮЗ</t>
  </si>
  <si>
    <t>ББС-2030 Мотобур 52см3, 3,5л.с, 120-150Нм, стальн рама, 4 ручки, СОЮЗ</t>
  </si>
  <si>
    <t>HID2145PC Дрель шуруповерт 2 скор, быстросъёмный патрон 13мм, 22+1, 50Нм, резин. каб,Hanskonner</t>
  </si>
  <si>
    <t>ID2145P Дрель шуруповерт "Проф", 2 скорости, патрон 10мм, 23+1, 45Нм. SoftTouch, шнур 4м,Sturm!</t>
  </si>
  <si>
    <t>ID2151 Дрель электрическая 500Вт, реверс, 0-3200об/мин, быстрозажимной патрон 10 мм, Sturm!</t>
  </si>
  <si>
    <t>ТВС-3022К Тепловентилятор керамический 1.5-3кВт, термостат, защита от перегрева, СОЮЗ</t>
  </si>
  <si>
    <t>9019-03-S1531L Полотно для сабельной пилы по дереву 2шт 240/5мм (грубая древесина), Sturm!</t>
  </si>
  <si>
    <t>AG9512P УШМ "профи" 125мм, 1000Вт, рег.об:4000-11000об/мин,констант. эл-ка, плавный пуск,Sturm!</t>
  </si>
  <si>
    <t>AG9012TE Машина углошлифовальная 125мм, 1100Вт, 4000-10000об/мин,константная эл-ка,mod T,Sturm!</t>
  </si>
  <si>
    <t>AG95151P Машина углошлифовальная "профи" 150мм,1400Вт,7500об/мин,удлин.рук,повыш.пылезащ,Sturm!</t>
  </si>
  <si>
    <t>HAG918CP Полировальная машина 180мм,1400Вт,константная эл-ка,рег.обор,доп.D-рукоять,Hanskonner</t>
  </si>
  <si>
    <t>OS8155R Эксцентриковая шлифмашина 550Вт, d=125мм, рег.обор.6000-13000об/мин, ПЫЛЕСБОРНИК,Sturm!</t>
  </si>
  <si>
    <t>ДУС-2165 Дрель-шуруповерт электрическая 650Вт,750об/мин,регулятор оборот,б/заж.патрон 10мм,СОЮЗ</t>
  </si>
  <si>
    <t>ID20165M Дрель низкооборотистая шкантовочная 1650Вт, 500об/мин,патрон 16мм, мет.редуктор,Sturm!</t>
  </si>
  <si>
    <t>ID2176A Дрель ударная 750Вт, 0-2800об/мин, 0-42000уд/мин, металлический корпус редуктора,Sturm!</t>
  </si>
  <si>
    <t>ID2195P Дрель ударная "профи" 1000Вт, 2700об/мин, 45900уд/мин, металлич.корпус редуктора,Sturm!</t>
  </si>
  <si>
    <t>AC93250OL Компрессор воздуш.безмасл.бесшум."профи" 1500Вт, 50л,2600 об/мин,240л/мин,8бар,Sturm!</t>
  </si>
  <si>
    <t>MF5630C-997 Пила Е-образная 65Mn 35мм, разметка, упрочненная, Sturm!</t>
  </si>
  <si>
    <t>TS10420I Циркулярный портативный станок 1000Вт, d=200мм x 16мм, 50.4x33.4мм,глубина 43мм,Sturm!</t>
  </si>
  <si>
    <t>GM2315F Гравер электрический 8000-30000об/мин, цанга 3,2мм, гибкий вал, кейс, 210ед, Sturm!</t>
  </si>
  <si>
    <t>GM2317FL Гравер электрический 170Вт, гибкий вал, подсветка, 120аксс,рег оборотов, сумка, Sturm!</t>
  </si>
  <si>
    <t>ГРС-2320 Гравер электрический 200Вт, регулятор оборотов, блок. шпинделя, картон СОЮЗ</t>
  </si>
  <si>
    <t>КПС-96150 Краскопульт 150Вт, 260мл/мин, регулятор интенсивности распыления, СОЮЗ</t>
  </si>
  <si>
    <t>JS4086Q Лобзик электрический 860Вт,100/10мм (дер/мет),быстрозаж,лазер.указ, 4ст.маятник,Sturm!</t>
  </si>
  <si>
    <t>КПС-2481В Пистолет клеевой 80Вт, d=11мм, 12г/мин,выкл-тель,метал.сопло, 2 стержня, блистер,СОЮЗ</t>
  </si>
  <si>
    <t>PC8806DKW Виброплита бензиновая 6,5лс,50x37см,5500виб/мин,60кг,25см,БАК,коврик,колеса,Sturm!</t>
  </si>
  <si>
    <t>PC8809DKW Виброплита бензиновая 6,5лс,53,5x43см,5500виб/мин,90кг,30см,БАК,коврик,колеса,Sturm!</t>
  </si>
  <si>
    <t>ЗУС-1221 Инверторное зарядное устройство, ном ток 10А, для АКБ 12/24В, 30-210Ач, СОЮЗ</t>
  </si>
  <si>
    <t>AC93224OL Компрессор воздуш.безмасл.бесшумн. "профи" 1500Вт,24л,2600об/мин,240л/мин,8бар,Sturm!</t>
  </si>
  <si>
    <t>ВКС-93210С Воздушный компрессор 2400Вт, 100л, 410л/мин, 8бар, 2850 об/мин, предохр. клапан,СОЮЗ</t>
  </si>
  <si>
    <t>HAW91A6WH Маска сварщика "Хамелеон" 100x50мм, DIN 4/5-9/9-13, 1/30000сек, 4 рег-ки, Hanskonner</t>
  </si>
  <si>
    <t>AW91A5WH Маска сварщика "Хамелеон" 93x43мм, DIN 4/9-13, 1/25000сек,3 рег-ки,тест фильтра,Sturm!</t>
  </si>
  <si>
    <t>AW91A7WH Маска сварщика "Хамелеон" 93x43мм,DIN 4/9-13, 1/30000сек, 3 рег-ки,тест фильтра,Sturm!</t>
  </si>
  <si>
    <t>AW91A8WH Маска сварщика "Хамелеон" 93x43мм,DIN 4/5-9/9-13, 1/30000сек,4 рег,тест фильтра,Sturm!</t>
  </si>
  <si>
    <t>САС-91А2МС1 Маска сварщика "Хамелеон" 93x43мм, DIN 4/9-13, 1/25000сек, 3 рег-ки, СОЮЗ</t>
  </si>
  <si>
    <t>САС-91А4МС Маска сварщика "Хамелеон" 90x35мм, DIN 3/11, 1/25000сек, без регулировок, СОЮЗ</t>
  </si>
  <si>
    <t>BT8942D Бензотриммер 1.25кВт/1.7лс,42.7см3,диск/леска/фреза,ассим.рук,праймер,легк.старт,Sturm!</t>
  </si>
  <si>
    <t>BP8710GV Бензиновая мотопомпа 7лс, 4-х такт., 1000л/мин,ГРЯЗН ВОДА, част d=28мм, d=80мм, Sturm!</t>
  </si>
  <si>
    <t>BP8760VD Бензиновая мотопомпа 7лс, 4-х такт.,600л/мин,ЧИСТАЯ,напор 58м, бак 3,3л, d=50мм,Sturm!</t>
  </si>
  <si>
    <t>НГС-9742ВС Насосная станция 420Вт, 33л/мин, напор 28м, давление 1,2-2,0атм, бак v=2л, СОЮЗ</t>
  </si>
  <si>
    <t>ПТС-99452Т Бензопила 2350Вт, 3.2лс, шина 455мм, цепь 0,325", ЛЕГКИЙ СТАРТ, тормоз цепи, СОЮЗ</t>
  </si>
  <si>
    <t>ПТС-99520Т Бензопила 2600Вт, 3.5лс, шина 50см, цепь 0,325", ЛЕГКИЙ СТАРТ, тормоз цепи, СОЮЗ</t>
  </si>
  <si>
    <t>ТЛ3535-2.4-8-15 Леска для триммера, d=2.4 мм, l=15 м, звезда, желтый, картон, СОЮЗ</t>
  </si>
  <si>
    <t>BT89-STR-33E-4T Ручной стартер бензотриммера, 33-56 см куб, легкий старт, 4 зуба, Sturm!</t>
  </si>
  <si>
    <t>SC32513CST-64 Цепь 64 звена, паз 0,050", шаг 0.325",КВАДРАТНЫЙ ХРОМИРОВАННЫЙ,КАЛЕНЫЙ зуб,Sturm!</t>
  </si>
  <si>
    <t>B10-WOODSET1 Пилки для лобз.10шт T119BO,T111C,T101D,T101AO + (T101B,T144D,T101BR)х2,БОЕКОМПЛЕКТ</t>
  </si>
  <si>
    <t>5250307 Пилки для лобзика T119B 5шт,прям.чист.рез,2-15мм,мягк.древ.,ДСП,ДВП,столяр.плиты,Sturm!</t>
  </si>
  <si>
    <t>5250607 Пилки для лобзика T119B 2шт,прям.чист.рез,2-15мм,мягк.древ.,ДСП,ДВП,столяр.плиты,Sturm!</t>
  </si>
  <si>
    <t>9020-125-22-3T Пильный диск Эврика по дереву для УШМ, размер 125x22x3 зуба, Sturm!</t>
  </si>
  <si>
    <t>5200301 Круг абразивный шлифовальный синтетич."под липучку",d=125мм,грубый, толщина 10мм,Sturm!</t>
  </si>
  <si>
    <t>5240701 Корщетка-насадка для УШМ тип "колесо" d=22мм, d=100мм, витая стальная проволока, Sturm!</t>
  </si>
  <si>
    <t>5240702 Корщетка-насадка для УШМ тип "колесо" d=22мм, d=125мм, витая стальная проволока, Sturm!</t>
  </si>
  <si>
    <t>5240602 Корщетка-насадка для дрели,радиальная мягк.63мм, хвост 6мм, латун.волн.проволока,Sturm!</t>
  </si>
  <si>
    <t>5240603 Корщетка-насадка для дрели,радиальная мягк.75мм, хвост 6мм, латун.волн.проволока,Sturm!</t>
  </si>
  <si>
    <t>5240604 Корщетка-насадка для дрели,радиальная мягк.100мм,хвост 6мм, латун.волн.проволока,Sturm!</t>
  </si>
  <si>
    <t>5440203 Коронки по дереву набор 8 предметов d=68/76/89/102/127мм, кейс, Sturm!</t>
  </si>
  <si>
    <t>1055-01-SS2 Сверла по металлу набор 19шт, 1-10х0.5мм, HSS, Sturm!</t>
  </si>
  <si>
    <t>1030-05-6-100 Круглогубцы 100мм ДВУХКОМПОНЕНТНЫЕ РУКОЯТКИ, ПРУЖИН.МЕХАНИЗМ, (Profi mini),Sturm!</t>
  </si>
  <si>
    <t>1030-05-2-125 Тонкогубцы 125мм ДВУХКОМПОНЕНТНЫЕ РУКОЯТКИ, ПРУЖИН.МЕХАНИЗМ, (Profi mini), Sturm!</t>
  </si>
  <si>
    <t>1030-05-8-160 Тонкогубцы 150м ДВУХКОМПОНЕНТНЫЕ РУКОЯТКИ,ПРУЖИННЫЙ МЕХАНИЗМ, (Profi mini),Sturm!</t>
  </si>
  <si>
    <t>1020-01-W160 Щипцы-стриппер "мини" для зачистки электропроводов + кусачки, 160мм, Sturm!</t>
  </si>
  <si>
    <t>1015-22-FB0600 Топор "мини" 600г, кованый боек, тип A, обрезиненная рукоятка, Sturm!</t>
  </si>
  <si>
    <t>1015-24-FB0500 Топор "мини" 500г, кованый боек, тип B обрезиненная рукоятка, Sturm!</t>
  </si>
  <si>
    <t>1045-21-S10-N155 Ключи имбусовые набор, HEX, никелированные, на кольце, Sturm!</t>
  </si>
  <si>
    <t>1045-21-S10-O155 Ключи имбусовые набор, HEX, оксидированные, на кольце, Sturm!</t>
  </si>
  <si>
    <t>1010-72-FB0250 Молоток-гвоздодер "мини", 250г. кованый боек,черная обрезиненная рукоятка,Sturm!</t>
  </si>
  <si>
    <t>1010-74-FB0250 Молоток-гвоздодер "мини", 250г. кованый боек,полиров.обрезиненна рукоятка,Sturm!</t>
  </si>
  <si>
    <t>1040-09-S3 Отвертка-перевертыш "мини", 2в1, магнитный наконечник, эргономическая ручка, Sturm!</t>
  </si>
  <si>
    <t>1040-09-S21 Отвертка с насадками, 21ед, магнитный наконечник, эргоном.Т-образная ручка, Sturm!</t>
  </si>
  <si>
    <t>1040-01-PH0-125 Отвертка крестовая PH0x125мм эргономичная рукоятка, магнитный наконечник,Sturm!</t>
  </si>
  <si>
    <t>1040-01-PH0-150 Отвертка крестовая PH0x150мм эргономичная рукоятка, магнитный наконечник,Sturm!</t>
  </si>
  <si>
    <t>1040-01-PH1-250 Отвертка крестовая PH1x250мм эргономичная рукоятка, магнитный наконечник,Sturm!</t>
  </si>
  <si>
    <t>1040-03-PH1-100 Отвертка крестовая PH1x100мм эргономичная рукоятка, магнитный наконечник,Sturm!</t>
  </si>
  <si>
    <t>1040-03-PH2-150 Отвертка крестовая PH2x150мм эргономичная рукоятка, магнитный наконечник,Sturm!</t>
  </si>
  <si>
    <t>1040-03-PH3-150 Отвертка крестовая PH3x150мм эргономичная рукоятка, магнитный наконечник,Sturm!</t>
  </si>
  <si>
    <t>1076-04-P1 Нож с ВЫДВИЖНЫМ ЛЕЗВИЕМ для линолеума, напольных покрытий, длина 150мм, Sturm!</t>
  </si>
  <si>
    <t>1076-08-06 Нож18мм,металл.направляющие,автоматическая смена лезвий,5 лезвий,доп.фиксатор,Sturm!</t>
  </si>
  <si>
    <t>1076-08-07 Нож 25мм с сегментиров. лезвием 2-х компонентный корпус, винтовой фиксатор, Sturm!</t>
  </si>
  <si>
    <t>1077-AL-01 Стеклорез с ДЕРЕВЯННОЙ РУЧКОЙ, Sturm!</t>
  </si>
  <si>
    <t>9040-32-250 Валик сменный GIRPAINT, 250мм, ворс 18мм, d=48мм, ручка d=8мм, полиакрил, Sturm!</t>
  </si>
  <si>
    <t>9040-35-038 Кисть плоская ColorFlow 1.5" (38мм), натурал.щетина, пластм.ручка с зацепом, Sturm!</t>
  </si>
  <si>
    <t>9040-35-025 Кисть плоская ColorFlow 1" (25мм), натурал.щетина, пластм.ручка с зацепом, Sturm!</t>
  </si>
  <si>
    <t>9040-35-050 Кисть плоская ColorFlow 2" (50мм), натурал.щетина, пластм.ручка с зацепом, Sturm!</t>
  </si>
  <si>
    <t>9040-35-063 Кисть плоская ColorFlow 2.5" (63мм), натурал.щетина, пластм.ручка с зацепом, Sturm!</t>
  </si>
  <si>
    <t>9040-35-075 Кисть плоская ColorFlow 3" (75мм), натурал.щетина, пластм.ручка с зацепом, Sturm!</t>
  </si>
  <si>
    <t>9040-35-100 Кисть плоская ColorFlow 4" (100мм), натурал.щетина, пластм.ручка с зацепом, Sturm!</t>
  </si>
  <si>
    <t>9040-24-10С Кисть-макловица "МИНИ", пластмассовый корпус, натуральная щетина, 30х100мм, СОЮЗ</t>
  </si>
  <si>
    <t>9040-24-12С Кисть-макловица "МИНИ", пластмассовый корпус, натуральная щетина, 30х120мм, СОЮЗ</t>
  </si>
  <si>
    <t>9040-24-14С Кисть-макловица "МИНИ", пластмассовый корпус, натуральная щетина, 40х140мм, СОЮЗ</t>
  </si>
  <si>
    <t>9040-24-15С Кисть-макловица "МИНИ", пластмассовый корпус, натуральная щетина, 50х150мм, СОЮЗ</t>
  </si>
  <si>
    <t>1073-06-03 Пистолет для монтаж.пены,ПЛАСТМАСС.КОРПУС,ствол,игольч.и шар.клапана,нерж.ст.,Sturm!</t>
  </si>
  <si>
    <t>HK2010-03-10-25 Рулетка 10x25,мощн.магнит,2 стопа,корпус на 20% КОМПАКТ.СТАНДАРТНОГО,Hanskonner</t>
  </si>
  <si>
    <t>HK2010-03-3-16 Рулетка 3x16, 2 стопа,корпус на 32% компак.стандартного,мощный магнит,Hanskonner</t>
  </si>
  <si>
    <t>HK2010-03-5-19 Рулетка 5x19, 2 стопа,корпус на 32% компак.стандартного,мощный магнит,Hanskonner</t>
  </si>
  <si>
    <t>HK2010-03-5-25 Рулетка 5x25, 2 стопа,корпус на 32% компак.стандартного,мощный магнит,Hanskonner</t>
  </si>
  <si>
    <t>HK2010-03-8-25 Рулетка 8x25, 2 стопа,корпус на 32% компак.стандартного,мощный магнит,Hanskonner</t>
  </si>
  <si>
    <t>3100303 Рулетка 7,5м Х 25мм автостоп с 2-х стор.шкал,усил.магнит,обрезин.корп,2-ой зацеп,Sturm!</t>
  </si>
  <si>
    <t>3100101 Рулетка 3м Х 16мм с 2-х сторон.шкалой,усил.магнит,обрезиненный корпус,2-ой зацеп,Sturm!</t>
  </si>
  <si>
    <t>3100102 Рулетка 5м Х 25мм с 2-х сторон.шкалой,усил.магнит,обрезиненный корпус,2-ой зацеп,Sturm!</t>
  </si>
  <si>
    <t>3100103 Рулетка 7,5м x 25мм с 2-х сторон.шкалой,усил.магнит,обрезинен.корпус, 2-ой зацеп,Sturm!</t>
  </si>
  <si>
    <t>3100301 Рулетка 3м Х 16мм автостоп с 2-х стор.шкал,усил.магнит,обрезин.корпус,2-ой зацеп,Sturm!</t>
  </si>
  <si>
    <t>3100302 Рулетка 5м Х 25мм автостоп с 2-х стор.шкал,усил.магнит,обрезин.корпус,2-ой зацеп,Sturm!</t>
  </si>
  <si>
    <t>2015-03-1000 Уровень алюминиевый, 3 глазка, 1000мм, "Рельс", Sturm!</t>
  </si>
  <si>
    <t>2015-03-400 Уровень алюминиевый, 3 глазка, 400мм, "Рельс", Sturm!</t>
  </si>
  <si>
    <t>2015-03-600 Уровень алюминиевый, 3 глазка, 600мм, "Рельс", Sturm!</t>
  </si>
  <si>
    <t>2015-03-800 Уровень алюминиевый, 3 глазка, 800мм, "Рельс", Sturm!</t>
  </si>
  <si>
    <t>2015-09-1000 Уровень 1000мм, усиленный профиль,магнит,3 глазка,с КАРАНДАШОМ, КУЛИБИН,pat,Sturm!</t>
  </si>
  <si>
    <t>2015-09-400 Уровень 400мм, усиленный профиль,магнит,3 глазка,с КАРАНДАШОМ, КУЛИБИН,pat,Sturm!</t>
  </si>
  <si>
    <t>2015-09-600 Уровень 600мм, усиленный профиль,магнит,3 глазка,с КАРАНДАШОМ, КУЛИБИН,pat,Sturm!</t>
  </si>
  <si>
    <t>2015-09-800 Уровень 800мм, усиленный профиль,магнит,3 глазка,с КАРАНДАШОМ, КУЛИБИН,pat,Sturm!</t>
  </si>
  <si>
    <t>8054-01-XL Перчатки раб.жен.спандекс,алькантара, цвет корич-беж,рисунок цветка,размер XL,Sturm!</t>
  </si>
  <si>
    <t>8054-04-M Перчатки муж.алькантара,открыт.указ и бол.пальцы,запястье на липуч,размер M,Sturm!</t>
  </si>
  <si>
    <t>4051-01-16 Фонарь налобный 16 LED, 4 режима, 31лм, Sturm!</t>
  </si>
  <si>
    <t>PC8808-MR Коврик для виброплит PC8808LF/PC8808H,резиновый,70,6x45,2см,комплект креплений,Sturm!</t>
  </si>
  <si>
    <t>1040-11-S14 Отвертки для точной механики набор,14 размеров, 8 предметов,пластиковый кейс,Sturm!</t>
  </si>
  <si>
    <t>HCD18280H Винтоверт акк.б/щ.18В,280Нм,2 акк.Li-Ion 2,4Ач,3 скор,1/4",быст.зар,OneBat,Hanskonner</t>
  </si>
  <si>
    <t>HGC1214 Бензопила 1,2кВт/1.63лс, 37,2 см3, шина 14", Hanskonner</t>
  </si>
  <si>
    <t>HGC1416 Бензопила 1,4 кВт/1,9 л.с., 40,1см3, шина 16", Hanskonner</t>
  </si>
  <si>
    <t>9020-04-125x22-T Алмазный диск, сухая/влажная резка, "Турбо" 125мм Sturm!</t>
  </si>
  <si>
    <t>HID2145PС</t>
  </si>
  <si>
    <t>HBC18 зарядное устройство Hanskonner для инструмента серии OneBat</t>
  </si>
  <si>
    <t>HBP18-4L аккумулятор Hanskonner, 18 В, 4Ач для инструмента серии OneBat</t>
  </si>
  <si>
    <t>PC8806-MT Коврик для виброплит PC8806LF/PC8806H, PUR, 59,6x35,2см, комплект креплений, Sturm!</t>
  </si>
  <si>
    <t>VC7320 Промышленный пылесос 1700Вт, 20л, САМООЧИСТКА, шланг 2.5м, синхр.роз.2кВт Sturm!</t>
  </si>
  <si>
    <t>IWA30 Лампа подсветки раб.зоны инструмента Sturm!,220В,светодиод 5Вт,гибкая ножка 30см метал.</t>
  </si>
  <si>
    <t>HPW9230I Мойка высокого давления асинхронный мотор,3000Вт,195 бар, ШВД-10м,Hanskonner</t>
  </si>
  <si>
    <t>HCS50185 Пила циркулярная 1900Вт, ТПД 185х20мм, пропил 64мм, вес 5кг, Hanskonner</t>
  </si>
  <si>
    <t>1040-02-VT Отвертка индикаторная 130 мм, 100-500В, прямой шлиц, Sturm!</t>
  </si>
  <si>
    <t>HGC1214</t>
  </si>
  <si>
    <t>HGC1416</t>
  </si>
  <si>
    <t>MF5630C-8120 Наждачная бумага Sturm! 93 мм, зерно 120, уп. 5 шт.</t>
  </si>
  <si>
    <t>(несколько элементов)</t>
  </si>
  <si>
    <t>CD3612 Дрель акк. Sturm! 12В, Li-Ion, 2 скор., 2 акк., 2,0 Ач, БЫСТР.ЗАРЯД, ПОДСВ, кейс</t>
  </si>
  <si>
    <t>CD3612</t>
  </si>
  <si>
    <t>CD3614 Дрель акк. Sturm! 14.4В, Li-Ion, 2 скор., 2 акк., 2,0 Ач, БЫСТР.ЗАРЯД, ПОДСВ, кейс</t>
  </si>
  <si>
    <t>CD3614</t>
  </si>
  <si>
    <t>CD3618 Дрель акк. Sturm! 18В, Li-Ion, 2 скор., 2 акк., 2,0 Ач, БЫСТР.ЗАРЯД, ПОДСВ, кейс</t>
  </si>
  <si>
    <t>CD3618</t>
  </si>
  <si>
    <t>1020-06-A250 Клещи переставные 250мм,CrV, коробчатый шарнир, раскрытие губок 50мм(&gt;43%), Sturm!</t>
  </si>
  <si>
    <t>1020-06-A250</t>
  </si>
  <si>
    <t>4010-14-AL</t>
  </si>
  <si>
    <t>ID2016M-998 Две мешалки для миксера ID2016M, 110x590мм Sturm! STURM</t>
  </si>
  <si>
    <t>CD3614T Дрель аккумуляторная Sturm! 14В, 2 акк.Li-Ion 2,0Ач,зар.1ч,2 скор,съемный патрон, кейс,</t>
  </si>
  <si>
    <t>CD3614T</t>
  </si>
  <si>
    <t>CD3618T Дрель аккумуляторная Sturm! 18В, 2 акк.Li-Ion 2,0Ач,зар.1ч,2 скор,съемный патрон, кейс</t>
  </si>
  <si>
    <t>CD3618T</t>
  </si>
  <si>
    <t>CD3620 Дрель аккумуляторная Sturm! 20В, Li-Ion, 2 скор., 2 акк., 2,0 Ач, БЫСТР.ЗАРЯД, ПОДСВ, к</t>
  </si>
  <si>
    <t>CD3620</t>
  </si>
  <si>
    <t>CD3620T Дрель акк. Sturm! 20В, Li-Ion,2 скор, 2 акк. 2,0Ач,зар.1ч,съемный патрон, кейс</t>
  </si>
  <si>
    <t>CD3620T</t>
  </si>
  <si>
    <t>ДШС-12 Дрель акк. СОЮЗ 12В, 2 скор., 1 акк. Li-Ion, 2Ач, подсв, БЫСТР заряд 1 ч, картон</t>
  </si>
  <si>
    <t>ДШС-12</t>
  </si>
  <si>
    <t>ДШС-12К Дрель акк. СОЮЗ 12В, 2 скор., 2 акк. Li-Ion, 2Ач, подсветка, заряд 1 ч, кейс</t>
  </si>
  <si>
    <t>ДШС-12К</t>
  </si>
  <si>
    <t>ДШС-14К Дрель акк. СОЮЗ 14В, 2 скор., 2 акк. Li-Ion, 2Ач, подсветка, заряд 1 ч, кейс</t>
  </si>
  <si>
    <t>ДШС-14К</t>
  </si>
  <si>
    <t>ДШС-18К Дрель акк. СОЮЗ 18В,  Li-Ion, 2 скор., 2 акк., 2Ач, подсв, БЫСТР заряд 1ч, кейс</t>
  </si>
  <si>
    <t>ДШС-18К</t>
  </si>
  <si>
    <t>ТЛ3535-2.4-0-100 Леска для триммера, d=2.4 мм, l=100 м, КРУГ, оранжевый БАБИНА, СОЮЗ</t>
  </si>
  <si>
    <t>5430103 Нож для рубанка Sturm! 82x1.2x5.5мм, УНИВЕРСАЛЬНЫЕ, 2шт x 5 лента, высокоуглерод. сталь</t>
  </si>
  <si>
    <t>1060-12-4007</t>
  </si>
  <si>
    <t>1060-12-4507</t>
  </si>
  <si>
    <t>ДШС-20КУ</t>
  </si>
  <si>
    <t>Sturm</t>
  </si>
  <si>
    <t>Старая модель</t>
  </si>
  <si>
    <t>Новая модель</t>
  </si>
  <si>
    <t>ДШС-20КУ Дрель акк. УДАРНАЯ Союз 20В, 2 скор., 2 акк. Li-Ion, 2Ач, подсв, заряд 1 ч, кейс</t>
  </si>
  <si>
    <t>1013-03-450 Гвоздодер усиленный, кованый, двутавровый профиль, 450мм, Sturm!</t>
  </si>
  <si>
    <t>1013-03-450</t>
  </si>
  <si>
    <t>1013-03-600 Гвоздодер усиленный, кованый, двутавровый профиль, 600мм, Sturm!</t>
  </si>
  <si>
    <t>1013-03-600</t>
  </si>
  <si>
    <t>1013-03-800 Гвоздодер усиленный, кованый, двутавровый профиль, 800мм, Sturm!</t>
  </si>
  <si>
    <t>1013-03-800</t>
  </si>
  <si>
    <t>МПСС-0102Б Масло СОЮЗ OPTIMAL  2 ТАКТ. п/синт., API TC,  0.946 л</t>
  </si>
  <si>
    <t>МПСС-0104Б-2 Масло OPTIMAL  4 ТАКТ. полусинтетическое, SAE 10W-40, 0.946 л, СОЮЗ</t>
  </si>
  <si>
    <t>МС2-0102Б Масло СОЮЗ 2 ТАКТ. минеральное OPTIMAL , 0.946 л</t>
  </si>
  <si>
    <t>МС2-0104Б Масло СОЮЗ 4 ТАКТ. минеральное OPTIMAL, 0.946 л</t>
  </si>
  <si>
    <t>МСС-0102Б-Д Масло СОЮЗ OPTIMAL 2 ТАКТ. минеральное , в дозаторной канистре, 0.946л</t>
  </si>
  <si>
    <t>НГС-9705ДВ</t>
  </si>
  <si>
    <t>MF5630C-503</t>
  </si>
  <si>
    <t>MF5630C-506 Пила T-образная по дереву, SK7, 44 мм, Sturm!</t>
  </si>
  <si>
    <t>MF5630C-506</t>
  </si>
  <si>
    <t>MF5630C-8120</t>
  </si>
  <si>
    <t>MF5630C-SET-U1 Набор насадок для МФИ, 6 шт, универсальный Sturm!</t>
  </si>
  <si>
    <t>MF5630C-SET-U1</t>
  </si>
  <si>
    <t>MF5630C-SET-W1 Набор насадок для МФИ, 6 шт, по дереву Sturm!</t>
  </si>
  <si>
    <t>MF5630C-SET-W1</t>
  </si>
  <si>
    <t>ПЕС-25101 Перфоратор СОЮЗ, SDS+, 1000 Вт, 0-4850 уд/мин, 0-1200об/мин, 4Дж, кейс</t>
  </si>
  <si>
    <t>ПЕС-2585 Перфоратор СОЮЗ, SDS+, 850Вт, 3 режима, 0-4850 уд/мин, 0-1200об/мин, 3,2Дж, кейс</t>
  </si>
  <si>
    <t>5015-01-20 Лампа паяльная 2.0л Sturm!</t>
  </si>
  <si>
    <t>5015-01-20</t>
  </si>
  <si>
    <t>9020-235-30-24T</t>
  </si>
  <si>
    <t>9011-01-W03</t>
  </si>
  <si>
    <t>9011-01-W04</t>
  </si>
  <si>
    <t>5241101 Корщетка-насадка для дрели Sturm! Радиальная , 75 мм, хвост 6 мм, витая стальн.</t>
  </si>
  <si>
    <t>5241102 Корщетка-насадка для дрели Sturm! Радиальная , 100 мм, хвост 6 мм, витая стальн.</t>
  </si>
  <si>
    <t>5241201 Корщетка-насадка для дрели Sturm! Чашеобразная , 65 мм, хвост 6 мм, витая стальн.</t>
  </si>
  <si>
    <t>5241202 Корщетка-насадка для дрели Sturm! Чашеобразная , 75 мм, хвост 6 мм, витая стальн.</t>
  </si>
  <si>
    <t>B9022-200-32/30/16-24 Пильный диск по дереву 200x32/30/16мм, 24 зуба, БОЕКОМПЛЕКТ, для TS10420I</t>
  </si>
  <si>
    <t>B9022-200-32/30/16-24</t>
  </si>
  <si>
    <t>RS8810 Пила сабельная Sturm!, 1кВт, глубина реза: дерево 160мм / сталь 10мм STURM</t>
  </si>
  <si>
    <t>1070-07-250 Заклепочник "Heavy duty".УСИЛЕНН. КОРПУС, 4 БЫСТРОСМЕНН. НАСАДКИ, 250мм Sturm! STUR</t>
  </si>
  <si>
    <t>AG9112 Машина углошлифовальная Sturm! 1100Вт, 125мм, ПОВЫШЕННАЯ ПЫЛЕЗАЩ, удлин рук</t>
  </si>
  <si>
    <t>AG9112</t>
  </si>
  <si>
    <t>BG6055DB</t>
  </si>
  <si>
    <t>BG61150 Точильный дисково-ленточный станок Sturm!,150 мм, 50х686, 350 Вт, АДАПТ.Д.ЗАТОЧКИ СВЕРЛ</t>
  </si>
  <si>
    <t>BG61150</t>
  </si>
  <si>
    <t>CS51185 Пила циркулярная 1600Вт, ТПД 185х20мм, пропил 59мм, сбор пыли, Sturm!</t>
  </si>
  <si>
    <t>CS51185</t>
  </si>
  <si>
    <t>DM2016 Электрический миксер Sturm!, 1600 Вт, 0-700 об/мин, М14</t>
  </si>
  <si>
    <t>DM2016</t>
  </si>
  <si>
    <t>DWS6010 Машина для шлифования стен Sturm!, 1000Вт, 1000-2200 об/мин, шн.4м, подсветка</t>
  </si>
  <si>
    <t>DWS6010</t>
  </si>
  <si>
    <t>HCS51185 Пила циркулярная 1800Вт, ТПД 185х20мм, пропил 63мм, вес 4.2кг,  Hanskonner</t>
  </si>
  <si>
    <t>HCS51185</t>
  </si>
  <si>
    <t>HG2020P Фен технический Sturm!, 2000 Вт, 450/600C, 250/500л/мин, 4 насадки, кейс</t>
  </si>
  <si>
    <t>HG2020P</t>
  </si>
  <si>
    <t>HG2022P Фен технический Sturm!, 2200 Вт, 50/50-450/90-600C, 250/500/500л/мин, 4 насадки, кейс</t>
  </si>
  <si>
    <t>HG2022P</t>
  </si>
  <si>
    <t>HHG2023CD Фен технический Hanskonner, 2300 Вт, 50/50-650C, 250-500л/мин, КЕРАМ., ЖК-дисп., кейс</t>
  </si>
  <si>
    <t>HHG2023CD</t>
  </si>
  <si>
    <t>HRE1185  Фрезер Hanskonner, 850 Вт, 10000-30000 об., цанга 6,8 мм, сумка, 3 базы</t>
  </si>
  <si>
    <t>HRE1185</t>
  </si>
  <si>
    <t>HSG9675 Краскопульт Hanskonner, 750Вт, 0-1200 мл/мин, 22kPa, 1л, HVLP, шнур 4м, МАЛОШУМНЫЙ</t>
  </si>
  <si>
    <t>HSG9675</t>
  </si>
  <si>
    <t>ID209BZ</t>
  </si>
  <si>
    <t>ID2111 Гайковерт сетевой Sturm! Мощность 1000Вт, крут. момент 380 Нм, 4 ударн. головки, кейс</t>
  </si>
  <si>
    <t>ID2111</t>
  </si>
  <si>
    <t>ID2290 Дрель ударная 980Вт, 0-2800об/мин, 0-44800уд/мин, МЕТАЛЛИЧЕСКИЙ РЕДУКТОР, шн 4м, Sturm!</t>
  </si>
  <si>
    <t>ID2290</t>
  </si>
  <si>
    <t>RH25206PM Перфоратор SDS-MAX 2000Вт, 12Дж, 3900уд/мин, 560об/мин, 2 режима, кейс, Sturm!</t>
  </si>
  <si>
    <t>RH25206PM</t>
  </si>
  <si>
    <t>SG9665PV Краскопульт Sturm!, 650Вт, 0-1200 мл/мин, рег-ка давления 15/22kPa, 1л, HVLP, шнур 4м</t>
  </si>
  <si>
    <t>SG9665PV</t>
  </si>
  <si>
    <t>1015-13-FB0600</t>
  </si>
  <si>
    <t>1015-13-FB0800</t>
  </si>
  <si>
    <t>1020-06-A180 Клещи переставные 180мм,CrV, коробчатый шарнир, раскрытие губок 40мм(&gt;54%), Sturm!</t>
  </si>
  <si>
    <t>1020-06-A180</t>
  </si>
  <si>
    <t>1020-06-A300 Клещи переставные 300мм,CrV, коробчатый шарнир, раскрытие губок 67мм(&gt;68%), Sturm!</t>
  </si>
  <si>
    <t>1020-06-A300</t>
  </si>
  <si>
    <t>1020-12-01-170</t>
  </si>
  <si>
    <t>1020-12-01-180</t>
  </si>
  <si>
    <t>1020-12-02-170</t>
  </si>
  <si>
    <t>1020-12-02-180</t>
  </si>
  <si>
    <t>1020-13-1-160 Пассатижи 160мм, CrV,+30% к силе реза, тефлоновое покрытие,TPE рукоятки, Sturm!</t>
  </si>
  <si>
    <t>1020-13-1-160</t>
  </si>
  <si>
    <t>1020-13-1-180 Пассатижи 180мм, CrV,+30% к силе реза, тефлоновое покрытие,TPE рукоятки, Sturm!</t>
  </si>
  <si>
    <t>1020-13-1-180</t>
  </si>
  <si>
    <t>1020-13-1-200 Пассатижи 200мм, CrV,+30% к силе реза, тефлоновое покрытие,TPE рукоятки, Sturm!</t>
  </si>
  <si>
    <t>1020-13-1-200</t>
  </si>
  <si>
    <t>1020-13-2-160 Бокорезы 160мм, CrV,+30% к силе реза, тефлоновое покрытие, TPE рукоятки, Sturm!</t>
  </si>
  <si>
    <t>1020-13-2-160</t>
  </si>
  <si>
    <t>1020-13-2-180 Бокорезы 180мм, CrV,+30% к силе реза, тефлоновое покрытие, TPE рукоятки, Sturm!</t>
  </si>
  <si>
    <t>1020-13-2-180</t>
  </si>
  <si>
    <t>1020-13-3-160 Длинногубцы 160мм, CrV, тефлоновое покрытие, TPE рукоятки, Sturm!</t>
  </si>
  <si>
    <t>1020-13-3-160</t>
  </si>
  <si>
    <t>1020-13-3-200 Длинногубцы 200мм, CrV, тефлоновое покрытие, TPE рукоятки, Sturm!</t>
  </si>
  <si>
    <t>1020-13-3-200</t>
  </si>
  <si>
    <t>1045-30-150С</t>
  </si>
  <si>
    <t>1045-30-200С</t>
  </si>
  <si>
    <t>1051-01-140С Набор надфилей 6 шт, обрезиненная рукоятка, СОЮЗ</t>
  </si>
  <si>
    <t>1051-01-140С</t>
  </si>
  <si>
    <t>1051-02-140С Набор надфилей 9 шт, обрезиненная рукоятка, СОЮЗ</t>
  </si>
  <si>
    <t>1051-02-140С</t>
  </si>
  <si>
    <t>1055-S412</t>
  </si>
  <si>
    <t>1055-S420 Сверло ступенчатое по металлу 4-20мм шаг 2мм HSS+TIN прямое Sturm!</t>
  </si>
  <si>
    <t>1055-S420</t>
  </si>
  <si>
    <t>1055-S430 Сверло ступенчатое по металлу 4-30мм шаг 2мм HSS+TIN прямое Sturm!</t>
  </si>
  <si>
    <t>1055-S430</t>
  </si>
  <si>
    <t>1055-S636 Сверло ступенчатое по металлу 6-36мм шаг 3мм HSS+TIN прямое Sturm!</t>
  </si>
  <si>
    <t>1055-S636</t>
  </si>
  <si>
    <t>1073-01-310</t>
  </si>
  <si>
    <t>1073-02-310 Пистолет для герметика скелетного типа,УСИЛЕННЫЙ,310мл,Sturm!</t>
  </si>
  <si>
    <t>1073-02-310</t>
  </si>
  <si>
    <t>1073-03-310 Пистолет для герметика 310мл, полуоткрытый, усиленный, толщина основы 0,7мм, Sturm!</t>
  </si>
  <si>
    <t>1073-03-310</t>
  </si>
  <si>
    <t>1073-05-600 Пистолет для герметика, цилиндрический, 600 мл Sturm!</t>
  </si>
  <si>
    <t>1073-05-600</t>
  </si>
  <si>
    <t>1073-06-06 Пистолет для пены, полное покрытие тефлоном, обрезиненная рукоятка, Sturm!</t>
  </si>
  <si>
    <t>1073-06-06</t>
  </si>
  <si>
    <t>1090-04-BI-102 Коронка BI-METAL Sturm!</t>
  </si>
  <si>
    <t>1090-04-BI-102</t>
  </si>
  <si>
    <t>1090-04-BI-127 Коронка BI-METAL Sturm!</t>
  </si>
  <si>
    <t>1090-04-BI-127</t>
  </si>
  <si>
    <t>1090-04-BI-16 Коронка BI-METAL Sturm!</t>
  </si>
  <si>
    <t>1090-04-BI-16</t>
  </si>
  <si>
    <t>1090-04-BI-20 Коронка BI-METAL Sturm!</t>
  </si>
  <si>
    <t>1090-04-BI-20</t>
  </si>
  <si>
    <t>1090-04-BI-22 Коронка BI-METAL Sturm!</t>
  </si>
  <si>
    <t>1090-04-BI-22</t>
  </si>
  <si>
    <t>1090-04-BI-25 Коронка BI-METAL Sturm!</t>
  </si>
  <si>
    <t>1090-04-BI-25</t>
  </si>
  <si>
    <t>1090-04-BI-32 Коронка BI-METAL Sturm!</t>
  </si>
  <si>
    <t>1090-04-BI-32</t>
  </si>
  <si>
    <t>1090-04-BI-35 Коронка BI-METAL Sturm!</t>
  </si>
  <si>
    <t>1090-04-BI-35</t>
  </si>
  <si>
    <t>1090-04-BI-40 Коронка BI-METAL Sturm!</t>
  </si>
  <si>
    <t>1090-04-BI-40</t>
  </si>
  <si>
    <t>1090-04-BI-41 Коронка BI-METAL Sturm!</t>
  </si>
  <si>
    <t>1090-04-BI-41</t>
  </si>
  <si>
    <t>1090-04-BI-51 Коронка BI-METAL Sturm!</t>
  </si>
  <si>
    <t>1090-04-BI-51</t>
  </si>
  <si>
    <t>1090-04-BI-60 Коронка BI-METAL Sturm!</t>
  </si>
  <si>
    <t>1090-04-BI-60</t>
  </si>
  <si>
    <t>1090-04-BI-64 Коронка BI-METAL Sturm!</t>
  </si>
  <si>
    <t>1090-04-BI-64</t>
  </si>
  <si>
    <t>1090-04-BI-68 Коронка BI-METAL Sturm!</t>
  </si>
  <si>
    <t>1090-04-BI-68</t>
  </si>
  <si>
    <t>1090-04-BI-76 Коронка BI-METAL Sturm!</t>
  </si>
  <si>
    <t>1090-04-BI-76</t>
  </si>
  <si>
    <t>1090-04-BI-83 Коронка BI-METAL Sturm!</t>
  </si>
  <si>
    <t>1090-04-BI-83</t>
  </si>
  <si>
    <t>1090-04-BI-89 Коронка BI-METAL Sturm!</t>
  </si>
  <si>
    <t>1090-04-BI-89</t>
  </si>
  <si>
    <t>1090-04-HEX-3/8 Хвостовик для биметаллических коронок HEX 3/8"  (14-30мм) Sturm!</t>
  </si>
  <si>
    <t>1090-04-HEX-3/8</t>
  </si>
  <si>
    <t>1090-04-HEX-7/16 Хвостовик для биметаллических коронок HEX 7/16 (32-210мм) Sturm!</t>
  </si>
  <si>
    <t>1090-04-HEX-7/16</t>
  </si>
  <si>
    <t>1090-04-SDS-3/8 Хвостовик для биметаллических коронок SDS+ 3/8 (14-30мм) Sturm!</t>
  </si>
  <si>
    <t>1090-04-SDS-3/8</t>
  </si>
  <si>
    <t>1090-04-SDS-7/16 Хвостовик для биметаллических коронок SDS+ 7/16 (32-210мм) Sturm!</t>
  </si>
  <si>
    <t>1090-04-SDS-7/16</t>
  </si>
  <si>
    <t>1300101С Разводной ключ 150мм, УСИЛЕННЫЙ, МЕТАЛЛИЧЕСКАЯ РУКОЯТКА, ПОДВЕСНОЙ, СОЮЗ</t>
  </si>
  <si>
    <t>1300101С</t>
  </si>
  <si>
    <t>2020-06-250 Угольник с уровнем и карандашом КУЛИБИН,250мм,нерж.сталь,pat.,Sturm!</t>
  </si>
  <si>
    <t>2020-06-250</t>
  </si>
  <si>
    <t>2020-06-300 Угольник с уровнем и карандашом КУЛИБИН,300 мм,нерж.сталь,pat.,Sturm!</t>
  </si>
  <si>
    <t>2020-06-300</t>
  </si>
  <si>
    <t>2020-06-350 Угольник с уровнем и карандашом КУЛИБИН,350 мм,нерж.сталь,pat.,Sturm!</t>
  </si>
  <si>
    <t>2020-06-350</t>
  </si>
  <si>
    <t>2020-06-400 Угольник с уровнем и карандашом КУЛИБИН,400 мм,нерж.сталь,pat.,Sturm!</t>
  </si>
  <si>
    <t>2020-06-400</t>
  </si>
  <si>
    <t>2020-06-500 Угольник с уровнем и карандашом КУЛИБИН,500 мм,нерж.сталь,pat.,Sturm!</t>
  </si>
  <si>
    <t>2020-06-500</t>
  </si>
  <si>
    <t>4051-02-140 Фонарь налобный, COB светодиод, 3 режима, 140лм, Sturm!</t>
  </si>
  <si>
    <t>4051-02-140</t>
  </si>
  <si>
    <t>4051-03-600 Фонарь-прожектор, COB, 2 режима, 600лм, поворотная опора, усиленный корпус, Sturm!</t>
  </si>
  <si>
    <t>4051-03-600</t>
  </si>
  <si>
    <t>4051-04-300 Фонарь, XPG сверхяркий светодиод, 3x зум, 300лм, 3 режима, Sturm!</t>
  </si>
  <si>
    <t>4051-04-300</t>
  </si>
  <si>
    <t>4051-05-150 Фонарь-прожектор МИНИ, COB сверхяркий диод,150лм, 2 магнита, зацеп, Sturm!</t>
  </si>
  <si>
    <t>4051-05-150</t>
  </si>
  <si>
    <t>5015-KL-08 Горелка газовая, БЕЗ ПЬЕЗОПОДЖИГА, латунный корпус, защита от ветра, Sturm!</t>
  </si>
  <si>
    <t>5015-KL-08</t>
  </si>
  <si>
    <t>BG61150-995</t>
  </si>
  <si>
    <t>BGT3535-2.4-0A-15 Леска для триммера, d=2.4 мм, l=15м, КРУГ, армированный, блистер,Sturm!</t>
  </si>
  <si>
    <t>BGT3535-2.4-0A-15</t>
  </si>
  <si>
    <t>BGT3535-2.4-0М-10 Леска для триммера, d=2.4 мм, l=10м, КРУГ, МЕТАЛ корд, блистер, Sturm!</t>
  </si>
  <si>
    <t>BGT3535-2.4-0М-10</t>
  </si>
  <si>
    <t>BGT3535-2.4-SA-15 Леска для триммера, d=2.4 мм, l=15 м, КРУЧЕНЫЙ КВАДРАТ, армиров. блистер, Stu</t>
  </si>
  <si>
    <t>BGT3535-2.4-SA-15</t>
  </si>
  <si>
    <t>BGT3535-3.0-0A-15 Леска для триммера, d=3.0 мм, l=15м, КРУГ, армированный, блистер,Sturm!</t>
  </si>
  <si>
    <t>BGT3535-3.0-0A-15</t>
  </si>
  <si>
    <t>BGT3535-3.0-0М-10 Леска для триммера, d=3.0 мм, l=10м, КРУГ, МЕТАЛ корд, блистер, Sturm!</t>
  </si>
  <si>
    <t>BGT3535-3.0-0М-10</t>
  </si>
  <si>
    <t>BGT3535-3.0-SA-15</t>
  </si>
  <si>
    <t>BGT3535-4.0-0A-15 Леска для триммера, d=4.0 мм, l=15м, КРУГ, армированный, блистер,Sturm!</t>
  </si>
  <si>
    <t>BGT3535-4.0-0A-15</t>
  </si>
  <si>
    <t>BGT3535-4.0-SA-15 Леска для триммера, d=4.0 мм, l=15 м, КРУЧЕНЫЙ КВАДРАТ, армиров. блистер, Stu</t>
  </si>
  <si>
    <t>BGT3535-4.0-SA-15</t>
  </si>
  <si>
    <t>GT3535-2.0-0-15 Леска для триммера, d=2.0 мм, l=15 м, КРУГ, оранжевый КАРТОН. Sturm!</t>
  </si>
  <si>
    <t>GT3535-2.0-0-15</t>
  </si>
  <si>
    <t>GT3535-2.0-8-15 Леска для триммера, d=2.0 мм, l=15 м, ЗВЕЗДА, оранж., картон,Sturm!</t>
  </si>
  <si>
    <t>GT3535-2.0-8-15</t>
  </si>
  <si>
    <t>GT3535-2.4-0-15 Леска для триммера, d=2.4 мм, l=15 м, КРУГ, оранжевый КАРТОН. Sturm!</t>
  </si>
  <si>
    <t>GT3535-2.4-0-15</t>
  </si>
  <si>
    <t>GT3535-2.4-8-15 Леска для триммера, d=2.4 мм, l=15 м, ЗВЕЗДА,оранж., картон, Sturm!</t>
  </si>
  <si>
    <t>GT3535-2.4-8-15</t>
  </si>
  <si>
    <t>GT3535-3.0-0-15 Леска для триммера, d=3.0 мм, l=15 м, КРУГ, оранжевый КАРТОН. Sturm!</t>
  </si>
  <si>
    <t>GT3535-3.0-0-15</t>
  </si>
  <si>
    <t>GT3535-3.0-8-15 Леска для триммера, d=3.0 мм, l=15 м, ЗВЕЗДА, оранж. КАРТОН. Sturm!</t>
  </si>
  <si>
    <t>GT3535-3.0-8-15</t>
  </si>
  <si>
    <t>GT3535-4.0-0-15 Леска для триммера, d=4.0 мм, l=15 м, КРУГ, оранжевый КАРТОН. Sturm!</t>
  </si>
  <si>
    <t>GT3535-4.0-0-15</t>
  </si>
  <si>
    <t>GT3535-4.0-8-15</t>
  </si>
  <si>
    <t>GT3535-4.0-SA-15 Леска для триммера, d=4.0мм, l=15 м, КРУЧЕНЫЙ КВАДРАТ, армиров. картон, Sturm!</t>
  </si>
  <si>
    <t>GT3535-4.0-SA-15</t>
  </si>
  <si>
    <t>HK1076-08-02 Нож 18мм, обрезиненный корпус, быстрая разблокировка, лезвие SK2 0.7мм, Hanskonner</t>
  </si>
  <si>
    <t>HK1076-08-02</t>
  </si>
  <si>
    <t>HK1076-S1-18 Лезвия 18мм,10шт,оксид.,SK2 сталь,толщ.0.5мм,15 сегм.,ULTRA лаз.заточка,Hanskonner</t>
  </si>
  <si>
    <t>HK1076-S1-18</t>
  </si>
  <si>
    <t>HK1076-S2-18 Лезвия 18мм,10шт,оксид.SK2 сталь,0.7мм толщ.,15 сегм.,ULTRA лаз.заточка,Hanskonner</t>
  </si>
  <si>
    <t>HK1076-S2-18</t>
  </si>
  <si>
    <t>HK2010-04-3-19</t>
  </si>
  <si>
    <t>HK2010-04-5-19</t>
  </si>
  <si>
    <t>HK2010-04-5-25</t>
  </si>
  <si>
    <t>HK2010-05-5-32</t>
  </si>
  <si>
    <t>HK2010-05-8-32</t>
  </si>
  <si>
    <t>VC7320-881</t>
  </si>
  <si>
    <t>GB1926</t>
  </si>
  <si>
    <t>GB1963</t>
  </si>
  <si>
    <t>Машины для шлифовки стен</t>
  </si>
  <si>
    <t>Гайковерты электрические</t>
  </si>
  <si>
    <t>Съёмники стопорных колец</t>
  </si>
  <si>
    <t>Сверла ступенчатые</t>
  </si>
  <si>
    <t>Рубанки</t>
  </si>
  <si>
    <t>Коронки биметаллические</t>
  </si>
  <si>
    <t>Горелки газовые</t>
  </si>
  <si>
    <t>Бензиновые воздуходувки</t>
  </si>
  <si>
    <t>1017-05-6</t>
  </si>
  <si>
    <t>1017-05-6 Набор выколоток 6шт 2-8 мм 40Cr Sturm!</t>
  </si>
  <si>
    <t>1072-600-700</t>
  </si>
  <si>
    <t>1072-TC-1200P</t>
  </si>
  <si>
    <t>1072-TC-600P</t>
  </si>
  <si>
    <t>1072-TC-700P</t>
  </si>
  <si>
    <t>1072-TC-700P Плиткорез ручной рез 700 мм На ПОДШИПНИКАХ Sturm!</t>
  </si>
  <si>
    <t>1074-06-01</t>
  </si>
  <si>
    <t>1074-08-220</t>
  </si>
  <si>
    <t>1074-08-220 Ножницы для резки ПВХ профиля и багета Sturm!</t>
  </si>
  <si>
    <t>1078-08-15</t>
  </si>
  <si>
    <t>1078-08-15 Струбцина быстрозажимная, 150мм, резиновые накладки, 70-100кгс, сжим-разжим, Sturm!</t>
  </si>
  <si>
    <t>1078-08-30</t>
  </si>
  <si>
    <t>1078-08-30 Струбцина быстрозажимная, 300мм, резиновые накладки, 70-100кгс, сжим-разжим, Sturm!</t>
  </si>
  <si>
    <t>1078-08-45</t>
  </si>
  <si>
    <t>1078-08-45 Струбцина быстрозажимная, 450мм, резиновые накладки, 70-100кгс, сжим-разжим, Sturm!</t>
  </si>
  <si>
    <t>1078-08-60</t>
  </si>
  <si>
    <t>1078-08-60 Струбцина быстрозажимная, 600мм, резиновые накладки, 70-100кгс, сжим-разжим, Sturm!</t>
  </si>
  <si>
    <t>1092-AG-125</t>
  </si>
  <si>
    <t>2040-02-145</t>
  </si>
  <si>
    <t>2040-02-4</t>
  </si>
  <si>
    <t>2040-02-4 Линейка многофункциональная копировальная пластиковая 4 части Sturm!</t>
  </si>
  <si>
    <t>3015-44-69</t>
  </si>
  <si>
    <t>3015-44-69 Штанга телескоп. со шлангом для ручн. опрыск. на 5, 7, 10л Sturm!</t>
  </si>
  <si>
    <t>6001-3-11</t>
  </si>
  <si>
    <t>6001-3-11 Угольник магнитный для сварки вес до 11 кг Sturm!</t>
  </si>
  <si>
    <t>6002-4-25</t>
  </si>
  <si>
    <t>6002-4-25 Угольник магнитный для сварки вес до 25 кг Sturm!</t>
  </si>
  <si>
    <t>6003-5-35</t>
  </si>
  <si>
    <t>6003-5-35 Угольник магнитный для сварки вес до 35 кг Sturm!</t>
  </si>
  <si>
    <t>6010-2-5</t>
  </si>
  <si>
    <t>6013-3-11</t>
  </si>
  <si>
    <t>6014-4-25</t>
  </si>
  <si>
    <t>6014-4-25 Угольник магнитный универсальный для сварки вес до 25 кг Sturm!</t>
  </si>
  <si>
    <t>6015-5-35</t>
  </si>
  <si>
    <t>6021-2-200A</t>
  </si>
  <si>
    <t>6021-2-200A Клемма заземления магнитная 200А d 50mm Sturm!</t>
  </si>
  <si>
    <t>7003-6-3</t>
  </si>
  <si>
    <t>7053-3-2</t>
  </si>
  <si>
    <t>7068PBH</t>
  </si>
  <si>
    <t>9011-01-S1С</t>
  </si>
  <si>
    <t>9011-01-S1С Набор щеток 33x8мм, 3шт, медь, полипропелен, нерж. сталь, СОЮЗ</t>
  </si>
  <si>
    <t>9011-02-03С</t>
  </si>
  <si>
    <t>9011-02-04С</t>
  </si>
  <si>
    <t>9011-02-05С</t>
  </si>
  <si>
    <t>9011-02-06С</t>
  </si>
  <si>
    <t>B9020-125-22-C</t>
  </si>
  <si>
    <t>BG6055DB-993</t>
  </si>
  <si>
    <t>BG6055DB-993 Шлифлента, 100 x 914, 3шт: 80/100/120, Sturm! для станка BG6055DB</t>
  </si>
  <si>
    <t>BT8952D-1000</t>
  </si>
  <si>
    <t>BT8952D-1000 Фреза универс. для бензотрим., 255мм x 25, 4x60, с твердосплав. напайк., Sturm!</t>
  </si>
  <si>
    <t>BT8952D-1001</t>
  </si>
  <si>
    <t>BT8952D-1001 Фреза универс. для бензотрим., 255мм x 25, 4x80, с твердосплав. напайк., Sturm!</t>
  </si>
  <si>
    <t>BT8952D-1002</t>
  </si>
  <si>
    <t>BT8952D-1002 Фреза универс. для бензотрим., 230мм x 25, 4x40, с твердосплав. напайк., Sturm!</t>
  </si>
  <si>
    <t>BT8952D-1004</t>
  </si>
  <si>
    <t>BT8952D-1005</t>
  </si>
  <si>
    <t>BT8952D-1005 Фреза универс. для бензотрим., 255ммx25,4x40, с тверд. двусторон. напайк., Sturm!</t>
  </si>
  <si>
    <t>DL2040</t>
  </si>
  <si>
    <t>DL2040 Дальномер лазерный,0,05-40м,на 40% компактнее, только измерение расстояния,чехол, Sturm!</t>
  </si>
  <si>
    <t>GT3513-45</t>
  </si>
  <si>
    <t>HGC2218</t>
  </si>
  <si>
    <t>HGC99-AF</t>
  </si>
  <si>
    <t>HK1040-16-PH0-100</t>
  </si>
  <si>
    <t>HK1040-16-PH0-100 Отвертка крестовая 0x100 АЛМАЗН. НАКОНЕЧ, твердость 59 HRC, S2, Hanskonner</t>
  </si>
  <si>
    <t>HK1040-16-PH0-150</t>
  </si>
  <si>
    <t>HK1040-16-PH0-150 Отвертка крестовая 0x150 АЛМАЗН. НАКОНЕЧ, твердость 59 HRC, S2, Hanskonner</t>
  </si>
  <si>
    <t>HK1040-16-PH0-200</t>
  </si>
  <si>
    <t>HK1040-16-PH0-200 Отвертка крестовая 0x200 АЛМАЗН. НАКОНЕЧ, твердость 59 HRC, S2, Hanskonner</t>
  </si>
  <si>
    <t>HK1040-16-PH0-75</t>
  </si>
  <si>
    <t>HK1040-16-PH0-75 Отвертка крестовая 0x75 АЛМАЗН. НАКОНЕЧ, твердость 59 HRC, S2, Hanskonner</t>
  </si>
  <si>
    <t>HK1040-16-PH1-100</t>
  </si>
  <si>
    <t>HK1040-16-PH1-150</t>
  </si>
  <si>
    <t>HK1040-16-PH1-150 Отвертка крестовая 1x150 АЛМАЗН. НАКОНЕЧ, твердость 59 HRC, S2, Hanskonner</t>
  </si>
  <si>
    <t>HK1040-16-PH1-200</t>
  </si>
  <si>
    <t>HK1040-16-PH1-200 Отвертка крестовая 1x200 АЛМАЗН. НАКОНЕЧ, твердость 59 HRC, S2, Hanskonner</t>
  </si>
  <si>
    <t>HK1040-16-PH1-75</t>
  </si>
  <si>
    <t>HK1040-16-PH1-75 Отвертка крестовая 1x75 АЛМАЗН. НАКОНЕЧ, твердость 59 HRC, S2, Hanskonner</t>
  </si>
  <si>
    <t>HK1040-16-PH2-100</t>
  </si>
  <si>
    <t>HK1040-16-PH2-150</t>
  </si>
  <si>
    <t>HK1040-16-PH2-200</t>
  </si>
  <si>
    <t>HK1040-16-PH2-200 Отвертка крестовая 2x200 АЛМАЗН. НАКОНЕЧ, твердость 59 HRC, S2, Hanskonner</t>
  </si>
  <si>
    <t>HK1040-16-PH2-38</t>
  </si>
  <si>
    <t>HK1040-16-SL3-100</t>
  </si>
  <si>
    <t>HK1040-16-SL3-150</t>
  </si>
  <si>
    <t>HK1040-16-SL3-150 Отвертка шлицевая 3x150 АЛМАЗН. НАКОНЕЧ, твердость 59 HRC, S2, Hanskonner</t>
  </si>
  <si>
    <t>HK1040-16-SL3-75</t>
  </si>
  <si>
    <t>HK1040-16-SL5-100</t>
  </si>
  <si>
    <t>HK1040-16-SL5-150</t>
  </si>
  <si>
    <t>HK1040-16-SL5-150 Отвертка шлицевая 5x150 АЛМАЗН. НАКОНЕЧ, твердость 59 HRC, S2, Hanskonner</t>
  </si>
  <si>
    <t>HK1040-16-SL5-200</t>
  </si>
  <si>
    <t>HK1040-16-SL5-75</t>
  </si>
  <si>
    <t>HK1040-16-SL5-75 Отвертка шлицевая 5x75 АЛМАЗН. НАКОНЕЧ, твердость 59 HRC, S2, Hanskonner</t>
  </si>
  <si>
    <t>HK1040-16-SL6-100</t>
  </si>
  <si>
    <t>HK1040-16-SL6-150</t>
  </si>
  <si>
    <t>HK1040-16-SL6-150 Отвертка шлицевая 6x150 АЛМАЗН. НАКОНЕЧ, твердость 59 HRC, S2, Hanskonner</t>
  </si>
  <si>
    <t>HK1040-16-SL6-200</t>
  </si>
  <si>
    <t>HK1040-16-SL6-200 Отвертка шлицевая 6x200 АЛМАЗН. НАКОНЕЧ, твердость 59 HRC, S2, Hanskonner</t>
  </si>
  <si>
    <t>HK1040-16-SL6-38</t>
  </si>
  <si>
    <t>HK1040-16-SL6-38 Отвертка шлицевая 6x38 АЛМАЗН. НАКОНЕЧ, твердость 59 HRC, S2, Hanskonner</t>
  </si>
  <si>
    <t>HK2010-04-3-19 Рулетка 3x19, СУПЕРКОМПАКТ, на 32% компактней, 2 стопа,мощный магнит, Hanskonner</t>
  </si>
  <si>
    <t>HK2010-04-5-19 Рулетка 5x19, СУПЕРКОМПАКТ, на 32% компактней, 2 стопа,мощный магнит, Hanskonner</t>
  </si>
  <si>
    <t>HK2010-04-5-25 Рулетка 5x25, СУПЕРКОМПАКТ, на 32% компактней, 2 стопа,мощный магнит, Hanskonner</t>
  </si>
  <si>
    <t>HK2015-01-0400</t>
  </si>
  <si>
    <t>HK2015-01-0600</t>
  </si>
  <si>
    <t>HK2015-01-0800</t>
  </si>
  <si>
    <t>HK2015-01-1000</t>
  </si>
  <si>
    <t>HK2015-01-1200</t>
  </si>
  <si>
    <t>HK2015-01-1500</t>
  </si>
  <si>
    <t>HK2015-01-2000</t>
  </si>
  <si>
    <t>OS8035P</t>
  </si>
  <si>
    <t>OS8035P Вибрационная шлифмашина Sturm!, 350 Вт, 115х230мм, регулятор скорости, кабель 4 м</t>
  </si>
  <si>
    <t>OS8132M</t>
  </si>
  <si>
    <t>OS8148RP</t>
  </si>
  <si>
    <t>OS8148RP Эксцентриковая шлифмашина 480Вт, d=125мм, рег.обор.5000-13000об/мин, кабель 4м, Sturm!</t>
  </si>
  <si>
    <t>PG8735N</t>
  </si>
  <si>
    <t>PG8735NE</t>
  </si>
  <si>
    <t>PG8765N</t>
  </si>
  <si>
    <t>PG8765NE</t>
  </si>
  <si>
    <t>PG8780NE</t>
  </si>
  <si>
    <t>PLB42</t>
  </si>
  <si>
    <t>PLB46</t>
  </si>
  <si>
    <t>PLB50</t>
  </si>
  <si>
    <t>WP9742VS Насосная станция Sturm!, 420Вт, 35л/мин, напор 32м, давл 1,2-2,0атм, Vбака 2л</t>
  </si>
  <si>
    <t>ЭГС-3200</t>
  </si>
  <si>
    <t>ЭГС-3200Э</t>
  </si>
  <si>
    <t>ЭГС-6500</t>
  </si>
  <si>
    <t>ЭГС-6500Э</t>
  </si>
  <si>
    <t>ЭГС-7500Э</t>
  </si>
  <si>
    <t>Магнитные угольники</t>
  </si>
  <si>
    <t>1074-06-01 Ножницы по металлу КОВАННЫЕ ГУБКИ, скрытый механизм Sturm!</t>
  </si>
  <si>
    <t>1020-12-01-170 Съёмник стопорных колец 170мм, изогнутые губки, сжим, Sturm!</t>
  </si>
  <si>
    <t>1020-12-01-180 Съёмник стопорных колец 180мм, прямые губки, сжим, Sturm!</t>
  </si>
  <si>
    <t>1020-12-02-170 Съёмник стопорных колец 170мм, изогнутые губки, разжим, Sturm!</t>
  </si>
  <si>
    <t>BPH2PZ2-60DOUBLE-2 Биты двустор., торсион., PH2xPZ2x65мм, сталь S2, 2шт, БОЕКОМПЛЕКТ</t>
  </si>
  <si>
    <t>BPH2-60DOUBLE-2 Биты двустор., торсион., PH2x65мм, сталь S2, 2шт, БОЕКОМПЛЕКТ</t>
  </si>
  <si>
    <t>BPH2-110DOUBLE Биты двустор., торсион., PH2x110мм, сталь S2, 1шт, БОЕКОМПЛЕКТ</t>
  </si>
  <si>
    <t>GK827A8</t>
  </si>
  <si>
    <t>GK827CI8</t>
  </si>
  <si>
    <t>GK837CI10 Мотоблок бензиновый Sturm! 7 л.с, редуктор-чугун, скорости 3/1, колеса 4-10"</t>
  </si>
  <si>
    <t>GK837CI10</t>
  </si>
  <si>
    <t>HKTB0146</t>
  </si>
  <si>
    <t>B9020-125-22-C Диск отрезной карбид вольфрамовый 125x22x1,2  мультирез БОЕКОМПЛЕКТ</t>
  </si>
  <si>
    <t>HAG13125TE</t>
  </si>
  <si>
    <t>УШС-9511</t>
  </si>
  <si>
    <t>УШС-9511 Машина углошлифовальная 125мм, 950Вт, 11000об/мин, блок. шпинд., СОЮЗ</t>
  </si>
  <si>
    <t>MS55212</t>
  </si>
  <si>
    <t>HAG13125TE Машина углошлифовальная 125 мм, 1350Вт, 4000-10000,  к.эл.,черт mod T, Hanskonner</t>
  </si>
  <si>
    <t>ДУС-2150 Дрель электрическая 500Вт, 0-3200об/мин,регул.оборотов,быстрозажимной патрон 10мм,СОЮЗ</t>
  </si>
  <si>
    <t>VC7320-883 Бумажные мешки для пылесосов 20л Sturm!, 3шт/уп</t>
  </si>
  <si>
    <t>VC7320-881 Нетканный мешок для пылесосов 20л Sturm!, 1шт/уп</t>
  </si>
  <si>
    <t>ПСС-7420-881Т Нетканные мешки д/пылесоса 20л ПСС-7420 СОЮЗ, 1шт/уп</t>
  </si>
  <si>
    <t>REC-PEP</t>
  </si>
  <si>
    <t>REC-stoyka-BK</t>
  </si>
  <si>
    <t>MS55212 Пила торцовочная Sturm!, 1600 Вт, диск 210 мм, 5000 об/мин</t>
  </si>
  <si>
    <t>3010-15-SA Лопата автомобильная оранж. с алюм. чер. V-образн.ручк, съемная Sturm!</t>
  </si>
  <si>
    <t>3010-15-SA</t>
  </si>
  <si>
    <t>REC-PSK</t>
  </si>
  <si>
    <t>OWLA4-5 Внешнее защитное стекло маски сварщика Sturm! 110*90*1мм (для мод.А4), 5шт</t>
  </si>
  <si>
    <t>OWLA5-5 Внешнее защитное стекло маски сварщика Sturm! 112,5*90,5*1мм (для мод.А5), 5 шт</t>
  </si>
  <si>
    <t>OWLA8-5 Внешнее защитное стекло маски сварщика Sturm! 123*98*1мм (для мод.А8), 5шт</t>
  </si>
  <si>
    <t>5240901 Корщетка-насадка для дрели чашеобразная мягк.50мм,хвост 6мм,латун.волн.проволок.Sturm!</t>
  </si>
  <si>
    <t>5240902 Корщетка-насадка для дрели чашеобразная мягк.63мм,хвост 6мм,латун.волн.проволок.Sturm!</t>
  </si>
  <si>
    <t>5240903 Корщетка-насадка для дрели чашеобразная мягк.75мм,хвост 6мм,латун.волн.проволок.Sturm!</t>
  </si>
  <si>
    <t>AG919CP Полировальная машина Sturm! 180 мм, 1400 Вт, рег обор 800-3500об/мин, D-рукоять</t>
  </si>
  <si>
    <t>REC-NEW книжка-малышка</t>
  </si>
  <si>
    <t>REC-NN-HANSKONNER-20*2</t>
  </si>
  <si>
    <t>REC-NN-STURM-20*2</t>
  </si>
  <si>
    <t>REC-NN-ЭНЕРГОМАШ-20*2</t>
  </si>
  <si>
    <t>REC-PSHKP-2020</t>
  </si>
  <si>
    <t>Наклейки Стикеры</t>
  </si>
  <si>
    <t>Воблеры</t>
  </si>
  <si>
    <t>Градусники</t>
  </si>
  <si>
    <t>REC-GR-HANSKONNER</t>
  </si>
  <si>
    <t>REC-GR-HANSKONNER Градусник HANSKONNER в индивидуальной упаковке</t>
  </si>
  <si>
    <t>1055-S412 Сверло ступенчатое по металлу 4-12мм шаг 2мм HSS+TIN прямое Sturm!</t>
  </si>
  <si>
    <t>УШС-90122</t>
  </si>
  <si>
    <t>3010-15-02</t>
  </si>
  <si>
    <t>3010-15-AL</t>
  </si>
  <si>
    <t>WP97140P Насос погружной дренажный ДЛЯ ГРЯЗНОЙ ВОДЫ 450Вт,ЧАСТ.ДО 35ММ,142л/мин,напор 6м,Sturm!</t>
  </si>
  <si>
    <t>WP9775P Насос для грязной воды Sturm!, 750 Вт, част. до 35мм, 230 л/мин, напор 8,5м</t>
  </si>
  <si>
    <t>WP9790P Насос для грязной воды Sturm!, 900 Вт,част. до 35мм, 250 л/мин, напор 9м</t>
  </si>
  <si>
    <t>AG915S Штроборез 150мм, 1600Вт, 4000об/мин, плавный пуск, константная электроника, кейс, Sturm!</t>
  </si>
  <si>
    <t>НГС-9708СВ Насос погружной фекальный 800Вт, 250л/мин, напор 8м, глуб.погр.5м, НОЖ, СОЮЗ</t>
  </si>
  <si>
    <t>HK2010-05-5-32 Рулетка 5x32, 1 стоп, ВЫЛЕТ ПОЛОТНА 3.6-3.8м, МАГНИТ ДЕРЖИТ 2кг, Hanskonner</t>
  </si>
  <si>
    <t>HK2010-05-8-32 Рулетка 8x32, 1 стоп, ВЫЛЕТ ПОЛОТНА 3.6-3.8м, МАГНИТ ДЕРЖИТ 2кг, Hanskonner</t>
  </si>
  <si>
    <t>ДУС-2140</t>
  </si>
  <si>
    <t>3016-21-5С Опрыскиватель 5л с ручным насосом, устойч.дно СОЮЗ</t>
  </si>
  <si>
    <t>3016-21-5С</t>
  </si>
  <si>
    <t>3016-21-8С Опрыскиватель 8л с ручным насосом, устойч.дно СОЮЗ</t>
  </si>
  <si>
    <t>3016-21-8С</t>
  </si>
  <si>
    <t>1040-03-K8</t>
  </si>
  <si>
    <t>1040-03-K8 Набор отверток 8 шт. 1 ДИЭЛЕКТР, 1 ТЕСТЕР,Cr-V, карт. короб Sturm!</t>
  </si>
  <si>
    <t>1040-14-PZ0-75</t>
  </si>
  <si>
    <t>1040-14-PZ0-75 Отвертка PZ0х75мм, магнитныйный наконечник, эргономическая ручка, Sturm!</t>
  </si>
  <si>
    <t>1040-14-PZ1-75</t>
  </si>
  <si>
    <t>1040-14-PZ2-100</t>
  </si>
  <si>
    <t>1040-14-PZ3-150</t>
  </si>
  <si>
    <t>1040-17-PH0-75</t>
  </si>
  <si>
    <t>1040-17-PH0-75 Отвертка крестовая, ДИЭЛЕКТРИЧЕСКАЯ, эрго ручка, PH0х75мм, Sturm!</t>
  </si>
  <si>
    <t>1040-17-PH1-80</t>
  </si>
  <si>
    <t>1040-17-PH2-100</t>
  </si>
  <si>
    <t>1040-17-PH2-100 Отвертка крестовая, ДИЭЛЕКТРИЧЕСКАЯ, эрго ручка, PH2х100мм, Sturm!</t>
  </si>
  <si>
    <t>1040-17-PH3-150</t>
  </si>
  <si>
    <t>1040-17-SL3-75</t>
  </si>
  <si>
    <t>1040-17-SL3-75 Отвертка шлиц, ДИЭЛЕКТРИЧЕСКАЯ, эрго ручка, SL3х75мм, Sturm!</t>
  </si>
  <si>
    <t>1040-17-SL4-100</t>
  </si>
  <si>
    <t>1040-17-SL5-125</t>
  </si>
  <si>
    <t>1040-17-SL6-150</t>
  </si>
  <si>
    <t>1040-17-SL6-150 Отвертка шлиц, ДИЭЛЕКТРИЧЕСКАЯ, эрго ручка, SL6,5х150мм, Sturm!</t>
  </si>
  <si>
    <t>1040-18-TW0-150</t>
  </si>
  <si>
    <t>1040-18-TW1-150</t>
  </si>
  <si>
    <t>1040-18-TW2-200</t>
  </si>
  <si>
    <t>1040-18-TW3-200</t>
  </si>
  <si>
    <t>1040-18-TW4-200</t>
  </si>
  <si>
    <t>1093-180-2</t>
  </si>
  <si>
    <t>1093-180-2 Насадка на дрель лобзик+ножницы 2 в1 Sturm!</t>
  </si>
  <si>
    <t>1310-02-T9</t>
  </si>
  <si>
    <t>4011-02-36</t>
  </si>
  <si>
    <t>4011-02-36 Штанга телескопическая для лазерного уровня 1.2-3.6м, усиленная, резьба 5/8", Sturm!</t>
  </si>
  <si>
    <t>4012-01-15</t>
  </si>
  <si>
    <t>B1055-M010-34</t>
  </si>
  <si>
    <t>B1055-M010-34 Сверло по металлу Кобальт 1,0х34мм 2шт БОЕКОМПЛЕКТ</t>
  </si>
  <si>
    <t>B1055-M015-43</t>
  </si>
  <si>
    <t>B1055-M020-49</t>
  </si>
  <si>
    <t>B1055-M020-49 Сверло по металлу Кобальт 2,0х49мм 2шт БОЕКОМПЛЕКТ</t>
  </si>
  <si>
    <t>B1055-M025-57</t>
  </si>
  <si>
    <t>B1055-M025-57 Сверло по металлу Кобальт 2,5х57мм 2шт БОЕКОМПЛЕКТ</t>
  </si>
  <si>
    <t>B1055-M030-61</t>
  </si>
  <si>
    <t>B1055-M030-61 Сверло по металлу ТРЁХСПИРАЛЬНОЕ Кобальт 3,0х61мм 2шт БОЕКОМПЛЕКТ</t>
  </si>
  <si>
    <t>B1055-M032-65</t>
  </si>
  <si>
    <t>B1055-M032-65 Сверло по металлу ТРЁХСПИРАЛЬНОЕ Кобальт 3,2х65мм 2шт БОЕКОМПЛЕКТ</t>
  </si>
  <si>
    <t>B1055-M035-70</t>
  </si>
  <si>
    <t>B1055-M035-70 Сверло по металлу ТРЁХСПИРАЛЬНОЕ Кобальт 3,5х70мм 2шт БОЕКОМПЛЕКТ</t>
  </si>
  <si>
    <t>B1055-M040-75</t>
  </si>
  <si>
    <t>B1055-M040-75 Сверло по металлу ТРЁХСПИРАЛЬНОЕ Кобальт 4,0х75мм БОЕКОМПЛЕКТ</t>
  </si>
  <si>
    <t>B1055-M042-75</t>
  </si>
  <si>
    <t>B1055-M042-75 Сверло по металлу ТРЁХСПИРАЛЬНОЕ Кобальт 4,2х75мм БОЕКОМПЛЕКТ</t>
  </si>
  <si>
    <t>B1055-M045-80</t>
  </si>
  <si>
    <t>B1055-M045-80 Сверло по металлу ТРЁХСПИРАЛЬНОЕ Кобальт 4,5х80мм БОЕКОМПЛЕКТ</t>
  </si>
  <si>
    <t>B1055-M048-86</t>
  </si>
  <si>
    <t>B1055-M048-86 Сверло по металлу ТРЁХСПИРАЛЬНОЕ Кобальт 4,8х86мм БОЕКОМПЛЕКТ</t>
  </si>
  <si>
    <t>B1055-M050-86</t>
  </si>
  <si>
    <t>B1055-M050-86 Сверло по металлу ТРЁХСПИРАЛЬНОЕ Кобальт 5,0х86мм БОЕКОМПЛЕКТ</t>
  </si>
  <si>
    <t>B1055-M055-93</t>
  </si>
  <si>
    <t>B1055-M055-93 Сверло по металлу ТРЁХСПИРАЛЬНОЕ Кобальт 5,5х93мм БОЕКОМПЛЕКТ</t>
  </si>
  <si>
    <t>B1055-M060-93</t>
  </si>
  <si>
    <t>B1055-M060-93 Сверло по металлу ТРЁХСПИРАЛЬНОЕ Кобальт 6,0х93мм БОЕКОМПЛЕКТ</t>
  </si>
  <si>
    <t>B1055-M070-109</t>
  </si>
  <si>
    <t>B1055-M070-109 Сверло по металлу ТРЁХСПИРАЛЬНОЕ Кобальт 7,0х109мм БОЕКОМПЛЕКТ</t>
  </si>
  <si>
    <t>B1055-M080-117</t>
  </si>
  <si>
    <t>B1055-M080-117 Сверло по металлу ТРЁХСПИРАЛЬНОЕ Кобальт 8,0х117мм БОЕКОМПЛЕКТ</t>
  </si>
  <si>
    <t>B1055-M090-125</t>
  </si>
  <si>
    <t>B1055-M090-125 Сверло по металлу ТРЁХСПИРАЛЬНОЕ Кобальт 9,0х125мм БОЕКОМПЛЕКТ</t>
  </si>
  <si>
    <t>B1055-M100-133</t>
  </si>
  <si>
    <t>B1055-M100-133 Сверло по металлу ТРЁХСПИРАЛЬНОЕ Кобальт 10,0х133мм  БОЕКОМПЛЕКТ</t>
  </si>
  <si>
    <t>BPH2-50D-1SMH</t>
  </si>
  <si>
    <t>BPH2-50D-2MH</t>
  </si>
  <si>
    <t>BPH2-65D-2MH</t>
  </si>
  <si>
    <t>DM2016CE</t>
  </si>
  <si>
    <t>Штанги для лазерных уровней</t>
  </si>
  <si>
    <t xml:space="preserve"> ! Документом является только СЧЕТ</t>
  </si>
  <si>
    <t>1015-13-FB0600 Топор 600гр.,обрезин.фибер.рукоятка, с ЗАЖИГАЛКОЙ, Кулибин,pat, Sturm!</t>
  </si>
  <si>
    <t>1015-13-FB0800 Топор 800гр.,обрезин.фибер.рукоятка, с ЗАЖИГАЛКОЙ, Кулибин,pat, Sturm!</t>
  </si>
  <si>
    <t>BT36</t>
  </si>
  <si>
    <t>CC1714P Пила электрическая цепная Sturm!, поперечный двигатель, 1.7 кВт, шина 14"(355 мм)</t>
  </si>
  <si>
    <t>CC1714P</t>
  </si>
  <si>
    <t>CC2016P Пила электрическая цепная Sturm!, поперечный двигатель, 2.0кВт, шина 16"(405 мм)</t>
  </si>
  <si>
    <t>CC2016P</t>
  </si>
  <si>
    <t>CC2416PSL Пила электрическая цепная Sturm! 2.4кВт, попереч двиг, пл. пуск, SDS, шина 16"(405мм)</t>
  </si>
  <si>
    <t>CC2416PSL</t>
  </si>
  <si>
    <t>CC2616SL Пила электрическая цепная Sturm!, 2.6кВт, прод двиг, пл. пуск, SDS, шина 16"(405 мм)</t>
  </si>
  <si>
    <t>CC2616SL</t>
  </si>
  <si>
    <t>EL1432 Газонокосилка электро Sturm!,1400 Вт, 32см, высота кошения 30-70мм, пластик.травосборник</t>
  </si>
  <si>
    <t>EL1432</t>
  </si>
  <si>
    <t>GT1800BS</t>
  </si>
  <si>
    <t>GT1800D</t>
  </si>
  <si>
    <t>HCD1230R</t>
  </si>
  <si>
    <t>HPW9225 Мойка высокого давления,2500Вт,190 бар, ШВД-7м,Hanskonner</t>
  </si>
  <si>
    <t>HPW9225</t>
  </si>
  <si>
    <t>HPW9225R Мойка высокого давления,2500Вт,190 бар, ШВД-10м,барабан для шланга,Hanskonner</t>
  </si>
  <si>
    <t>HPW9225R</t>
  </si>
  <si>
    <t>MS55305B</t>
  </si>
  <si>
    <t>PW9220E Мойка высокого давления Sturm!, 1,5-2.1кВт, 80-150 бар, ШВД-7м, самовсасывание, колеса</t>
  </si>
  <si>
    <t>PW9220E</t>
  </si>
  <si>
    <t>WM1915</t>
  </si>
  <si>
    <t>WM1921</t>
  </si>
  <si>
    <t>WM1922</t>
  </si>
  <si>
    <t>WM1924</t>
  </si>
  <si>
    <t>WP9712S Насос дренажный Sturm!, 1000 Вт, част. до 35 мм, 290 л/мин, 8.5м, комб.корпус</t>
  </si>
  <si>
    <t>WP9712S</t>
  </si>
  <si>
    <t>WP9715S Насос дренажный Sturm!, 1200 Вт, част. до 35 мм, 335 л/мин, 11м, комб.корпус</t>
  </si>
  <si>
    <t>WP9715S</t>
  </si>
  <si>
    <t>WP9719DWI скважинный винтовой насос Sturm!, 550Вт, диам 75мм</t>
  </si>
  <si>
    <t>WP9719DWI</t>
  </si>
  <si>
    <t>WP9745BF</t>
  </si>
  <si>
    <t>WP9775BF Насос дренажный Sturm!, 900 Вт, част. до 15 мм, 210 л/мин, 8м, встроенный поплавок</t>
  </si>
  <si>
    <t>WP9775BF</t>
  </si>
  <si>
    <t>НГС-97128В-20</t>
  </si>
  <si>
    <t>НГС-97128Н-20</t>
  </si>
  <si>
    <t>1017-05-13</t>
  </si>
  <si>
    <t>1020-06-175С Клещи переставные 175мм(Галка) КНОПОЧНАЯ СИСТЕМА ФИКСАЦИИ,НАСЕЧ ГУБ,ПВХ РУК, СОЮЗ</t>
  </si>
  <si>
    <t>1020-06-175С</t>
  </si>
  <si>
    <t>1020-06-250С Клещи переставные 250мм(Галка) КНОПОЧНАЯ СИСТЕМА ФИКСАЦИИ,НАСЕЧ ГУБ,ПВХ РУК, СОЮЗ</t>
  </si>
  <si>
    <t>1020-06-250С</t>
  </si>
  <si>
    <t>1020-06-300С</t>
  </si>
  <si>
    <t>1040-06-1 Отвертка-битодержатель с муфтой НАМАГНИЧ. НАКОНЕЧ,Sturm!</t>
  </si>
  <si>
    <t>1040-06-1</t>
  </si>
  <si>
    <t>1040-19-13</t>
  </si>
  <si>
    <t>1040-19-14 Отвертка реверсивная битодерж. в ручке 14 в 1 Sturm!</t>
  </si>
  <si>
    <t>1040-19-14</t>
  </si>
  <si>
    <t>1040-19-180</t>
  </si>
  <si>
    <t>1040-19-5 Отвертка реверсивная 5x Drive  Sturm!</t>
  </si>
  <si>
    <t>1040-19-5</t>
  </si>
  <si>
    <t>1040-19-6</t>
  </si>
  <si>
    <t>1040-19-8 Отвертка-битодержатель с телескопическ. магнитным держателем 8 в 1 Sturm!</t>
  </si>
  <si>
    <t>1040-19-8</t>
  </si>
  <si>
    <t>1055-04-13S-SS5</t>
  </si>
  <si>
    <t>1071-01-S3</t>
  </si>
  <si>
    <t>1072-HD-10С Плиткорез-кусачки макс рез 10мм, СОЮЗ</t>
  </si>
  <si>
    <t>1072-HD-10С</t>
  </si>
  <si>
    <t>1074-04-02 Ножницы хозяйственные Sturm!</t>
  </si>
  <si>
    <t>1074-04-02</t>
  </si>
  <si>
    <t>1074-09-50</t>
  </si>
  <si>
    <t>1075-02-4</t>
  </si>
  <si>
    <t>1075-06-220С Зажим ручной, 220 мм, с длинными губками, СОЮЗ</t>
  </si>
  <si>
    <t>1075-06-220С</t>
  </si>
  <si>
    <t>1076-08-08 Нож 25мм, сталь SK4, 3 лезвия, автоподача, фиксирующий винт, Sturm!</t>
  </si>
  <si>
    <t>1076-08-08</t>
  </si>
  <si>
    <t>1076-08-09</t>
  </si>
  <si>
    <t>1093-AG-230</t>
  </si>
  <si>
    <t>3012-04-20 Секатор 205 мм, верхн. лезвие с тефлоновым покрытием, мягкие ручки, Sturm!</t>
  </si>
  <si>
    <t>3012-04-20</t>
  </si>
  <si>
    <t>3012-04-240</t>
  </si>
  <si>
    <t>3012-04-50 Секатор 205 мм, верхн. лезвие с тефлон покрыт, АЛЮМИН ручки с ПВХ покр,d 20мм Sturm!</t>
  </si>
  <si>
    <t>3012-04-50</t>
  </si>
  <si>
    <t>3012-04-65</t>
  </si>
  <si>
    <t>3012-06-180 Ножовка садовая складная 180 мм, 2 КОМПОНЕНТНАЯ рукоятка Sturm!</t>
  </si>
  <si>
    <t>3012-06-180</t>
  </si>
  <si>
    <t>3012-06-280</t>
  </si>
  <si>
    <t>4011-02-28 Штанга телескопическая для лазерного уровня 1.14-2.86м, резьба 5/8", Sturm!</t>
  </si>
  <si>
    <t>4011-02-28</t>
  </si>
  <si>
    <t>6022-3-500A Клемма заземления магнитная 500А d 86mm Sturm!</t>
  </si>
  <si>
    <t>6022-3-500A</t>
  </si>
  <si>
    <t>7012-04-100</t>
  </si>
  <si>
    <t>7012-04-150</t>
  </si>
  <si>
    <t>7012-04-180 Хомуты 180 х 3,6 мм, ПЛАСТМАССОВЫЕ, БЕЛЫЕ, 100 шт/уп Sturm!</t>
  </si>
  <si>
    <t>7012-04-180</t>
  </si>
  <si>
    <t>7012-04-200</t>
  </si>
  <si>
    <t>7012-04-300 Хомуты 300 х 3,6 мм, ПЛАСТМАССОВЫЕ, БЕЛЫЕ, 100 шт/уп Sturm!</t>
  </si>
  <si>
    <t>7012-04-300</t>
  </si>
  <si>
    <t>7012-05-100</t>
  </si>
  <si>
    <t>7012-05-150</t>
  </si>
  <si>
    <t>7012-05-180 Хомуты 180 х 3,6 мм, ПЛАСТМАССОВЫЕ, ЧЕРНЫЕ, 100 шт/уп Sturm!</t>
  </si>
  <si>
    <t>7012-05-180</t>
  </si>
  <si>
    <t>7012-05-200</t>
  </si>
  <si>
    <t>7012-05-300 Хомуты 300 х 3,6 мм, ПЛАСТМАССОВЫЕ, ЧЕРНЫЕ, 100 шт/уп Sturm!</t>
  </si>
  <si>
    <t>7012-05-300</t>
  </si>
  <si>
    <t>9020-150-22/20-36T Пильный диск, размер 150x22x36 зубьев С ПЕРЕХОД. КОЛЬЦОМ НА 20 мм Sturm!</t>
  </si>
  <si>
    <t>9020-150-22/20-36T</t>
  </si>
  <si>
    <t>9020-185-20-36T Пильный диск, размер 185x20x36 зубьев С ПЕРЕХОД. КОЛЬЦОМ НА 16 мм Sturm!</t>
  </si>
  <si>
    <t>9020-185-20-36T</t>
  </si>
  <si>
    <t>9020-255-32-48T Пильный диск, размер 255x32x48 зубьев С ПЕРЕХОД. КОЛЬЦОМ НА 30 мм Sturm!</t>
  </si>
  <si>
    <t>9020-255-32-48T</t>
  </si>
  <si>
    <t>9020-255-32-60T Пильный диск, размер 255x32x60 зубьев С ПЕРЕХОД. КОЛЬЦОМ НА 30 мм Sturm!</t>
  </si>
  <si>
    <t>9020-255-32-60T</t>
  </si>
  <si>
    <t>9020-300-32-60T Пильный диск, размер 300x32x60 зубьев С ПЕРЕХОД. КОЛЬЦОМ НА 30 мм Sturm!</t>
  </si>
  <si>
    <t>9020-300-32-60T</t>
  </si>
  <si>
    <t>DWS6010-9060 Шлифбумага кругл. , 180мм, зерно 060, 20шт 8-ОТВЕРСТИЙ ДЛЯ УДАЛЕНИЯ ПЫЛИ, Sturm!</t>
  </si>
  <si>
    <t>DWS6010-9060</t>
  </si>
  <si>
    <t>DWS6010-9120 Шлифбумага кругл. , 180мм, зерно 120, 20шт 8-ОТВЕРСТИЙ ДЛЯ УДАЛЕНИЯ ПЫЛИ, Sturm!</t>
  </si>
  <si>
    <t>DWS6010-9180 Шлифбумага кругл. , 180мм, зерно 180, 20шт 8-ОТВЕРСТИЙ ДЛЯ УДАЛЕНИЯ ПЫЛИ, Sturm!</t>
  </si>
  <si>
    <t>DWS6010-9180</t>
  </si>
  <si>
    <t>DWS6010-9220 Шлифбумага кругл. , 180мм, зерно 220, 20шт 8-ОТВЕРСТИЙ ДЛЯ УДАЛЕНИЯ ПЫЛИ, Sturm!</t>
  </si>
  <si>
    <t>DWS6010-9220</t>
  </si>
  <si>
    <t>DWS6010-9240 Шлифбумага кругл. , 180мм, зерно 240, 20шт 8-ОТВЕРСТИЙ ДЛЯ УДАЛЕНИЯ ПЫЛИ, Sturm!</t>
  </si>
  <si>
    <t>DWS6010-9400 Шлифбумага кругл. , 180мм, зерно 400, 20шт 8-ОТВЕРСТИЙ ДЛЯ УДАЛЕНИЯ ПЫЛИ, Sturm!</t>
  </si>
  <si>
    <t>DWS6010-9400</t>
  </si>
  <si>
    <t>HK1040-19-4 Набор отверток с комб. ручкой полимерное дерево 4 шт S2 Hanskonner</t>
  </si>
  <si>
    <t>HK1040-19-4</t>
  </si>
  <si>
    <t>PW92-9905</t>
  </si>
  <si>
    <t>PW92-9910</t>
  </si>
  <si>
    <t>SBP1802</t>
  </si>
  <si>
    <t>SBP1804</t>
  </si>
  <si>
    <t>BT8933F</t>
  </si>
  <si>
    <t>BT8952AS</t>
  </si>
  <si>
    <t>PL5114SV</t>
  </si>
  <si>
    <t>PL5114SVE</t>
  </si>
  <si>
    <t>Универсальные деревообрабатывающие станки</t>
  </si>
  <si>
    <t>Насосы вибрационные</t>
  </si>
  <si>
    <t>Ножницы хозяйственные</t>
  </si>
  <si>
    <t>Ножовки ручные</t>
  </si>
  <si>
    <t>4012-01-1 Кронштейн, магнитный, 10x12x3,5см, резьба 5/8", Sturm!</t>
  </si>
  <si>
    <t>CD3612T</t>
  </si>
  <si>
    <t>CD3612T Дрель аккумуляторная 12В, 2 акк.Li-Ion 2,0Ач,зар.1ч,2 скор,съемный патрон, кейс,Sturm!</t>
  </si>
  <si>
    <t>HCD1838R Дрель аккумуляторная Hanskonner 18В, 2 акк. 2,4 Ач, 55Нм, патрон 13мм, кейс</t>
  </si>
  <si>
    <t>HCD1838RI Дрель аккумуляторная УДАРНАЯ Hanskonner 18В, 2 акк. 2,4 Ач, 55Нм, патрон 13мм, кейс</t>
  </si>
  <si>
    <t>HCD1865BL Дрель аккум. б/щ Hanskonner, 18В, OneBat, 2 акк. 2,4Ач, 65 Нм, патрон 13мм, кейс</t>
  </si>
  <si>
    <t>HCD1865BLС Дрель аккум. б/щ Hanskonner, 18В, OneBat, 2 акк. 2,4Ач, 65Нм, смен. патрон 13мм,кейс</t>
  </si>
  <si>
    <t>HCD1865BLI Дрель аккум. ударн. б/щ Hanskonner, 18В,OneBat, 2 акк. 2,4Ач, 65Нм, патрон 13мм,кейс</t>
  </si>
  <si>
    <t>HCD1230R Дрель аккумуляторная б/щ, Hanskonner 12В, 2 акк. 2,0 Ач, 30Нм, кейс</t>
  </si>
  <si>
    <t>CD3212SC Дрель аккумуляторная Sturm! 12В, 2 акк. 2,0Ач, съемный патрон,пист.рукоят, кейс</t>
  </si>
  <si>
    <t>CD3314LP Дрель аккумуляторная Sturm! 14.4В, Li-Ion, 2 акк., 2,0 Ач, пистолетная рукоятка, кейс</t>
  </si>
  <si>
    <t>CD3318LP Дрель аккумуляторная Sturm! 18 В, Li-Ion, 2 акк., 2,0 Ач, пистолетная рукоятка, кейс</t>
  </si>
  <si>
    <t>CD3220BL Дрель аккумуляторная б/щ Sturm! 20В, 45Нм, 2 акк. 2,0Ач, кейс</t>
  </si>
  <si>
    <t>CD3224L Дрель аккумуляторная Sturm! 24В, 2 аккумулятора. 2,0 Ач, кейс</t>
  </si>
  <si>
    <t>CD3620 Дрель аккумуляторная Sturm!, 20 В, 1BatterySystem,  2 акк., 2,0 Ач, кейс</t>
  </si>
  <si>
    <t>CD3618T Дрель аккумуляторная Sturm! 18 В, 1BatterySystem, 2 акк. 2,0Ач,съемный патрон, кейс</t>
  </si>
  <si>
    <t>CD3620T Дрель аккумуляторная Sturm! 20 В, 1BatterySystem, 2 акк. 2,0Ач, съемный патрон, кейс</t>
  </si>
  <si>
    <t>ДШС-20КУ Дрель аккумуляторная ударная СОЮЗ 20 В, 1BatterySystem, 2 акк. 2 Ач, кейс</t>
  </si>
  <si>
    <t>ДШС-18К Дрель аккумуляторная СОЮЗ 18 В, 1BatterySystem, 2 акк. 2 Ач, кейс</t>
  </si>
  <si>
    <t>CF7325S</t>
  </si>
  <si>
    <t>CF7325S Пила отрезная по металлу Sturm!, 355мм 2600 Вт, 4200 об/мин, тиски, плавный пуск</t>
  </si>
  <si>
    <t>REC-BLU-M</t>
  </si>
  <si>
    <t>REC-BLU-L</t>
  </si>
  <si>
    <t>REC-BLU-XXL</t>
  </si>
  <si>
    <t>4050-02-2XС Фонарь 3 LED, телескопический, 2 магнита (держат вес 0,7кг и 0,6кг), СОЮЗ</t>
  </si>
  <si>
    <t>4050-03-2X Фонарь 3 LED, телескопический, 2 магнита (держат вес 2кг и 1,4кг), Sturm!</t>
  </si>
  <si>
    <t>4050-04-2X Фонарь 3 LED, телескопич., периферийн.свет, 2 магнита (держат 2кг и 1,4кг), Sturm!</t>
  </si>
  <si>
    <t>CM20070RF</t>
  </si>
  <si>
    <t>CM20130RF Бетономешалка Sturm! 650Вт, 130л, 30 об/мин, РОССИЯ, чуг. венец</t>
  </si>
  <si>
    <t>CM20130RF</t>
  </si>
  <si>
    <t>CM20160RF Бетономешалка Sturm! 850Вт, 160л, 30 об/мин, РОССИЯ, чуг. венец</t>
  </si>
  <si>
    <t>CM20160RF</t>
  </si>
  <si>
    <t>CM20180RF Бетономешалка Sturm! 1000Вт, 180л, 30 об/мин, РОССИЯ, чуг. венец</t>
  </si>
  <si>
    <t>CM20180RF</t>
  </si>
  <si>
    <t>CM20200RF Бетономешалка Sturm! 1200Вт, 200л, 30 об/мин, РОССИЯ, чуг. венец</t>
  </si>
  <si>
    <t>CM20200RF</t>
  </si>
  <si>
    <t>CM20220RF Бетономешалка Sturm! 1200Вт, 220л, 30 об/мин, РОССИЯ, чуг. венец</t>
  </si>
  <si>
    <t>CM20220RF</t>
  </si>
  <si>
    <t>Сезон</t>
  </si>
  <si>
    <t>НГС-97128В Насос вибрационный погружной  СОЮЗ, 280Вт,18л/мин.напор 72м, верхн забор, 10м</t>
  </si>
  <si>
    <t>НГС-97128Н Насос вибрационный погружной  СОЮЗ, 280Вт, 18л/мин.напор 72м, нижн забор, 10м</t>
  </si>
  <si>
    <t>НГС-97128В-20 Насос вибрационный  СОЮЗ, 280Вт,18л/мин.напор 72м, верхн забор, 20м</t>
  </si>
  <si>
    <t>НГС-97128Н-20 Насос вибрационный  СОЮЗ, 280Вт, 18л/мин.напор 72м, нижн забор, 20м</t>
  </si>
  <si>
    <t>ER1120PC</t>
  </si>
  <si>
    <t>HAG915S Штроборез 150мм, 1500Вт, 7000об/мин, плавный пуск, константная эл-ка, кейс, Hanskonner</t>
  </si>
  <si>
    <t>JS4075QS</t>
  </si>
  <si>
    <t>JS4075QS Лобзик электрический 750Вт,65/5 мм (дер/мет),быстрозаж,литая платф, 4ст.маятник,Sturm!</t>
  </si>
  <si>
    <t>JS4078Q</t>
  </si>
  <si>
    <t>OS8032</t>
  </si>
  <si>
    <t>WP9702ST</t>
  </si>
  <si>
    <t>WP9710DWI</t>
  </si>
  <si>
    <t>WP9712CI</t>
  </si>
  <si>
    <t>WP9714CI</t>
  </si>
  <si>
    <t>WP9714CI Насосная станция Sturm!, 1400Вт, бак 24л, насос чугун</t>
  </si>
  <si>
    <t>WP9714DWI</t>
  </si>
  <si>
    <t>WP9714ST</t>
  </si>
  <si>
    <t>WP9714VS-50</t>
  </si>
  <si>
    <t>WP9715DWI</t>
  </si>
  <si>
    <t>WP9717DWI</t>
  </si>
  <si>
    <t>WP9724DWI</t>
  </si>
  <si>
    <t>WP9725DWI</t>
  </si>
  <si>
    <t>WP9727DWI</t>
  </si>
  <si>
    <t>WP9729DWI</t>
  </si>
  <si>
    <t>WP9760BF</t>
  </si>
  <si>
    <t>WP9760BF Насос дренажный Sturm!, 600 Вт, част. до 16 мм, 135 л/мин, 5м, встроенный поплавок</t>
  </si>
  <si>
    <t>WP9790BF</t>
  </si>
  <si>
    <t>WP9790BF Насос дренажный Sturm!, 900 Вт, част. до 16 мм, 235 л/мин, 8м, встроенный поплавок</t>
  </si>
  <si>
    <t>САС-97И200</t>
  </si>
  <si>
    <t>САС-97И200 Сварочный инвертор СОЮЗ, 200А, ПВ 60%, 170-250В, HotStart/AntiStick/ArcForce</t>
  </si>
  <si>
    <t>САС-97И230</t>
  </si>
  <si>
    <t>САС-97И230 Сварочный инвертор СОЮЗ, 230А, ПВ 60%, 170-250В, HotStart/AntiStick/ArcForce</t>
  </si>
  <si>
    <t>САС-97И250</t>
  </si>
  <si>
    <t>САС-97И250 Сварочный инвертор СОЮЗ, 250А, ПВ 60%, 170-250В, HotStart/AntiStick/ArcForce</t>
  </si>
  <si>
    <t>1092-AG-125 Стойка для крепления УШМ 115/125 мм, чугунное основание, Sturm!</t>
  </si>
  <si>
    <t>СКС-0101А-2</t>
  </si>
  <si>
    <t>СКС-0101А-2 Масло СОЮЗ OPTIMAL компрессорное AIR COMPRESSOR LUBRICANT, VG100, 0.946 л</t>
  </si>
  <si>
    <t>СТС-0101А-2</t>
  </si>
  <si>
    <t>1093-AG-230 Стойка для крепления УШМ 150/180/230 мм, чугун. основание, быстрозаж. тиски Sturm!</t>
  </si>
  <si>
    <t>Аккумуляторные винтоверты и гайковерты</t>
  </si>
  <si>
    <t>Дрели-миксеры</t>
  </si>
  <si>
    <t>Насадки-Миксеры</t>
  </si>
  <si>
    <t>Аккумуляторные перфораторы</t>
  </si>
  <si>
    <t>Аккумуляторные циркулярные пилы</t>
  </si>
  <si>
    <t>Светильники</t>
  </si>
  <si>
    <t>Пусковые многофункциональные аккумуляторы</t>
  </si>
  <si>
    <t>Пильные диски</t>
  </si>
  <si>
    <t>Садовые ножницы</t>
  </si>
  <si>
    <t>Кусторезы</t>
  </si>
  <si>
    <t>ББС-02-150</t>
  </si>
  <si>
    <t>ББС-02-200</t>
  </si>
  <si>
    <t>ББС-02-250</t>
  </si>
  <si>
    <t>ББС-20-050С</t>
  </si>
  <si>
    <t>ББС-20-100С</t>
  </si>
  <si>
    <t>ББС-02-100</t>
  </si>
  <si>
    <t>REC-PM</t>
  </si>
  <si>
    <t>1045-27-150C</t>
  </si>
  <si>
    <t>1045-27-200C</t>
  </si>
  <si>
    <t>REC-PM100</t>
  </si>
  <si>
    <t>BT8952D Бензотриммер 1.45кВт/2.0лс,51.7см3,нож/леска/фреза,ассим.рук,праймер,легк.старт,Sturm!</t>
  </si>
  <si>
    <t>BT9126S Бензотриммер 26см3, 850Вт/1,15 л.с., нож/леска, разб. штанга, ЛЕГКИЙ СТАРТ, Sturm!</t>
  </si>
  <si>
    <t>BT9133S Бензотриммер Sturm!, 33 см3, 1кВт/1,35 л.с., нож/леска, разборная штанга, ЛЕГКИЙ СТАРТ</t>
  </si>
  <si>
    <t>BT9143S Бензотриммер Sturm!, 43 см3, 1,35 кВт/1,8 л.с., нож/леска, разб. штанга, ЛЕГКИЙ СТАРТ</t>
  </si>
  <si>
    <t>BT9152S Бензотриммер Sturm!, 52 см3, 1,7 кВт/2,3 л.с., нож/леска, разб. штанга, ЛЕГКИЙ СТАРТ</t>
  </si>
  <si>
    <t>HBT8926D Бензотриммер 25,4см3, 850Вт/1,16лс, ВЕЛОСИПЕДНАЯ РУЧКА, ПРАЙМЕР нож/леска, Hanskonner</t>
  </si>
  <si>
    <t>HBT8933D Бензотриммер 32,6см3, 1кВт/1,36 л.с., ВЕЛОСИП. РУЧКА, ПРАЙМЕР, нож/леска, Hanskonner</t>
  </si>
  <si>
    <t>HBT8942D Бензотриммер 42.7см3, 1.35кВт/1,8 л.с., ВЕЛОСИП. РУЧКА,ПРАЙМЕР, нож/леска, Hanskonner</t>
  </si>
  <si>
    <t>HBT8952D Бензотриммер Hanskonner,51.7см3,1.5 кВт/2.0л.с.,ВЕЛОСИП. РУЧКА,ПРАЙМЕР нож/леска/фреза</t>
  </si>
  <si>
    <t>БТС-9226Л Бензотриммер СОЮЗ 26см3, нож/леска, 1,8кВт/2,4л.с, ЛЕГКИЙ СТАРТ</t>
  </si>
  <si>
    <t>БТС-9233Л Бензотриммер СОЮЗ, 33 см3, нож/леска, 2,4 кВт/2,7 л.с, ЛЕГКИЙ СТАРТ</t>
  </si>
  <si>
    <t>БТС-9243Л Бензотриммер СОЮЗ 43см3, нож/леска, 3кВт/4,0 л.с., ЛЕГКИЙ СТАРТ</t>
  </si>
  <si>
    <t>БТС-9252Л Бензотриммер СОЮЗ, 52см3, нож/леска, 3,5 кВт/4,7 л.с., ЛЕГКИЙ СТАРТ</t>
  </si>
  <si>
    <t>БТС-9256Л Бензотриммер СОЮЗ 56см3, нож/леска, 4кВт/5,4л.с., ЛЕГКИЙ СТАРТ</t>
  </si>
  <si>
    <t>GK847CI19 Мотоблок бензиновый Sturm! 7 л.с, редуктор-чугун, скорости 3/1, колеса 19*7-8</t>
  </si>
  <si>
    <t>GK937G8 Мотоблок бензиновый Sturm! 7 л.с, вал отбора мощности, скорости 3/1, колеса 19*7-8</t>
  </si>
  <si>
    <t>GK847CI19</t>
  </si>
  <si>
    <t>GK827CI10-LG</t>
  </si>
  <si>
    <t>GK927G8</t>
  </si>
  <si>
    <t>GK937G8</t>
  </si>
  <si>
    <t>GK827CI8 Мотоблок бензиновый Sturm! 7 л.с, редуктор-чугун, колеса 4-8</t>
  </si>
  <si>
    <t>1071-01-06С Степлер меб.регулируемый,с 8мм скобами(53) 200 шт,тип скобы 53, 4-14 мм, СОЮЗ</t>
  </si>
  <si>
    <t>1071-01-S3 Степлер меб.в кейсе,для скоб 140(4-14мм), S(10-12мм) и гвоздей J(10-14мм), Sturm!</t>
  </si>
  <si>
    <t>4012-01-12 Штатив УСИЛЕННЫЙ для лазерного уровня, 0,3-1,2м, резьба 5/8", Sturm!</t>
  </si>
  <si>
    <t>PC8811DKW</t>
  </si>
  <si>
    <t>CHT36  Аккумуляторный кусторез Sturm!, 7,2 В, 1,5 Ач, длина реза 120 мм</t>
  </si>
  <si>
    <t>CHT36</t>
  </si>
  <si>
    <t>CHT3601 Аккумуляторный кусторез Sturm!, 7,2 В, 1,5 Ач, длина реза 120 мм, рукоятка, колеса</t>
  </si>
  <si>
    <t>CHT3601</t>
  </si>
  <si>
    <t>CJS1865</t>
  </si>
  <si>
    <t>CRH1820BL Аккумуляторный перфоратор б/щ Sturm!,18 В,3 реж,1BatterySystem,диам 20мм,без ЗУ и АКБ</t>
  </si>
  <si>
    <t>CRH1820BL</t>
  </si>
  <si>
    <t>CSC1808BL</t>
  </si>
  <si>
    <t>GS8208U Опрыскиватель садовый ранцевый аккумуляторный, 8л, USB type C, Sturm!</t>
  </si>
  <si>
    <t>GS8208U</t>
  </si>
  <si>
    <t>1010-73-800</t>
  </si>
  <si>
    <t>1010-74-740</t>
  </si>
  <si>
    <t>1020-02-W170 Щипцы(стриппер) полуавт.для зачистки проводов 0.5-6 мм2, лезвия SK5, 170мм, Sturm!</t>
  </si>
  <si>
    <t>1020-02-W170</t>
  </si>
  <si>
    <t>1020-03-W170 Щипцы(стриппер) + кусачки и пассатижи, 0.6 - 2.6 мм2, 170мм, Sturm!</t>
  </si>
  <si>
    <t>1020-03-W170</t>
  </si>
  <si>
    <t>1055-09-10055</t>
  </si>
  <si>
    <t>1055-09-11055</t>
  </si>
  <si>
    <t>1055-09-12055</t>
  </si>
  <si>
    <t>1055-09-2055</t>
  </si>
  <si>
    <t>1055-09-2255</t>
  </si>
  <si>
    <t>1055-09-2555</t>
  </si>
  <si>
    <t>1055-09-3055</t>
  </si>
  <si>
    <t>1055-09-3255</t>
  </si>
  <si>
    <t>1055-09-3555</t>
  </si>
  <si>
    <t>1055-09-3855</t>
  </si>
  <si>
    <t>1055-09-4055</t>
  </si>
  <si>
    <t>1055-09-4555</t>
  </si>
  <si>
    <t>1055-09-5055</t>
  </si>
  <si>
    <t>1055-09-5555</t>
  </si>
  <si>
    <t>1055-09-6055</t>
  </si>
  <si>
    <t>1055-09-6555</t>
  </si>
  <si>
    <t>1055-09-6855</t>
  </si>
  <si>
    <t>1055-09-7055</t>
  </si>
  <si>
    <t>1055-09-7555</t>
  </si>
  <si>
    <t>1055-09-8055</t>
  </si>
  <si>
    <t>1055-09-9055</t>
  </si>
  <si>
    <t>1055-10-10070</t>
  </si>
  <si>
    <t>1055-10-2070 Коронка алмазная по керамограниту 20 х 70 мм,3гр. хв., с центрир. cверл. Sturm!</t>
  </si>
  <si>
    <t>1055-10-2070</t>
  </si>
  <si>
    <t>1055-10-2270</t>
  </si>
  <si>
    <t>1055-10-2570</t>
  </si>
  <si>
    <t>1055-10-3070</t>
  </si>
  <si>
    <t>1055-10-3270</t>
  </si>
  <si>
    <t>1055-10-3570</t>
  </si>
  <si>
    <t>1055-10-3870</t>
  </si>
  <si>
    <t>1055-10-4070</t>
  </si>
  <si>
    <t>1055-10-4570</t>
  </si>
  <si>
    <t>1055-10-5070</t>
  </si>
  <si>
    <t>1055-10-6070</t>
  </si>
  <si>
    <t>1055-10-6570</t>
  </si>
  <si>
    <t>1055-10-6870</t>
  </si>
  <si>
    <t>1055-10-7070</t>
  </si>
  <si>
    <t>1055-10-7570</t>
  </si>
  <si>
    <t>1055-10-8070</t>
  </si>
  <si>
    <t>1055-10-9070</t>
  </si>
  <si>
    <t>1064-03-01 Рубанок 250 мм  металлический, ПЛАСТИКОВЫЕ РУКОЯТКИ, ВЫСОСОКАЧЕСТВ. СТАЛЬ Sturm!</t>
  </si>
  <si>
    <t>1064-03-01</t>
  </si>
  <si>
    <t>1071-01-08 Степлер мебельный, усиленный, автоблокировка ручки, тип скобы 53, 6-10 мм, Sturm!</t>
  </si>
  <si>
    <t>1071-01-08</t>
  </si>
  <si>
    <t>1073-07-310 Пистолет для герметика, 310мл, нейлон, скелетный, защита от капель, Sturm!</t>
  </si>
  <si>
    <t>1073-07-310</t>
  </si>
  <si>
    <t>1073-08-310 Пистолет для герметика, 310мл, нейлон, полуоткрытый, защита от капель, Sturm!</t>
  </si>
  <si>
    <t>1073-08-310</t>
  </si>
  <si>
    <t>1094-AG-125 Стойка для крепления УШМ 115/125 мм, чугунное основание, с протягом Sturm!</t>
  </si>
  <si>
    <t>1094-AG-125</t>
  </si>
  <si>
    <t>2020-07-170 Угольник 170мм, алюминиевый сплав, чёрная оксидация, белая шкала, Sturm!</t>
  </si>
  <si>
    <t>2020-07-170</t>
  </si>
  <si>
    <t>5015-02-070</t>
  </si>
  <si>
    <t>5015-02-093</t>
  </si>
  <si>
    <t>9023-165-30/20-48</t>
  </si>
  <si>
    <t>9023-185-20/16-60</t>
  </si>
  <si>
    <t>9023-210-30/20-60</t>
  </si>
  <si>
    <t>9023-255-30-80</t>
  </si>
  <si>
    <t>9025-185-20/16-12</t>
  </si>
  <si>
    <t>9041-02-15</t>
  </si>
  <si>
    <t>9041-02-20</t>
  </si>
  <si>
    <t>9041-02-25</t>
  </si>
  <si>
    <t>9041-02-30</t>
  </si>
  <si>
    <t>B9022-255-30-60S Пильный диск по СТАЛИ 255x30мм, 60 зубьев, БОЕКОМПЛЕКТ</t>
  </si>
  <si>
    <t>B9022-255-30-60S</t>
  </si>
  <si>
    <t>B9024-165-30/20-48</t>
  </si>
  <si>
    <t>B9024-185-20/16-60 Пильный диск, размер 185x20/16x60 зубьев Мульти рез БОЕКОМПЛЕКТ</t>
  </si>
  <si>
    <t>B9024-185-20/16-60</t>
  </si>
  <si>
    <t>B9024-210-30/20-60</t>
  </si>
  <si>
    <t>B9024-255-30-80</t>
  </si>
  <si>
    <t>BSET1-50-10</t>
  </si>
  <si>
    <t>HK1076-10-1</t>
  </si>
  <si>
    <t>HK3012-07-20 Ручной секатор 205 мм с храповым механизмом алюмин ручка HansKonner</t>
  </si>
  <si>
    <t>HK3012-07-20</t>
  </si>
  <si>
    <t>HK3012-07-21</t>
  </si>
  <si>
    <t>HK3012-07-22</t>
  </si>
  <si>
    <t>SBC1821</t>
  </si>
  <si>
    <t>SBC1822</t>
  </si>
  <si>
    <t>TB21201SN Сумка для инструментов черный/оранж. Sturm!</t>
  </si>
  <si>
    <t>TB21201SN</t>
  </si>
  <si>
    <t>Аккумуляторные кусторезы</t>
  </si>
  <si>
    <t>Аккумуляторные лобзики</t>
  </si>
  <si>
    <t>Аккумуляторные цепные пилы</t>
  </si>
  <si>
    <t>Коронки алмазные</t>
  </si>
  <si>
    <t>МРЦ ,  руб</t>
  </si>
  <si>
    <t>ПТС-9937</t>
  </si>
  <si>
    <t>ПТС-9945</t>
  </si>
  <si>
    <t>ПТС-9952</t>
  </si>
  <si>
    <t>HRH1824BL Перфоратор аккумуляторный 3 реж,2,4Дж,max d=24мм,без АКБ и ЗУ, кейс, Hanskonner</t>
  </si>
  <si>
    <t>4012-01-15 Штатив УСИЛЕННЫЙ для лазерного уровня, 0,55-1,5м, резьба 5/8", Sturm!</t>
  </si>
  <si>
    <t>BT36 Триммер аккумуляторный б/щ Sturm!,36 В,1BatterySystem, нож/леска/ранц ремень, без ЗУ и АКБ</t>
  </si>
  <si>
    <t>TBPR22</t>
  </si>
  <si>
    <t>GT1800D Электротриммер Sturm!, 1800 Вт, метал. вал, D-образная рукоятка, нож/леска</t>
  </si>
  <si>
    <t>OM0201B Sturm! G-Energy масло 2Т красн., минер., JASO FB/ISO-L-EGB, UNIVERSAL МОТО 2T, 0.946 л</t>
  </si>
  <si>
    <t>OM0401B Sturm! G-Energy масло 4Т минер., API SF/CC, SAE 10W-40, UNIVERSAL MOTO 4T, 0.946 л</t>
  </si>
  <si>
    <t>МСС-0102Б Масло СОЮЗ 2Т красн., минер., UNIVERSAL МОТО 2T, JASO FB/ISO-L-EGB, 0.946 л</t>
  </si>
  <si>
    <t>МСС-0104Б Масло СОЮЗ 4Т минер., UNIVERSAL MOTO 4T,  API SF/CC, SAE 10W-40, 0.946 л</t>
  </si>
  <si>
    <t>TBPR22 Ящик для инструментов 22", ПРОИЗВОДСТВО РОССИЯ Prof Sturm!</t>
  </si>
  <si>
    <t>1020-13-4-180</t>
  </si>
  <si>
    <t>СТС-7222 Аппарат для сварки пластиковых труб, 1,5кВт, 2 насадки 20/25мм, СОЮЗ</t>
  </si>
  <si>
    <t>СТС-7222</t>
  </si>
  <si>
    <t>1-9040-6-18-240S</t>
  </si>
  <si>
    <t>1-9040-6-4-150/15S Валик С РУЧКОЙ 150 мм, ворс 4 мм, d=15мм, ручка d=6мм, шерсть, Sturm!</t>
  </si>
  <si>
    <t>1-9040-6-4-150/15S</t>
  </si>
  <si>
    <t>1-9040-6-4-240S</t>
  </si>
  <si>
    <t>1-9040-8-18-250S</t>
  </si>
  <si>
    <t>9040-18-180PS</t>
  </si>
  <si>
    <t>9040-21-175S</t>
  </si>
  <si>
    <t>9040-22-175S</t>
  </si>
  <si>
    <t>9040-23-175S</t>
  </si>
  <si>
    <t>9040-24-175S</t>
  </si>
  <si>
    <t>9040-24-250S</t>
  </si>
  <si>
    <t>ID2016M Электрический миксер 1600Вт, 2 лопасти, 2 скор, метал корпус редуктора, Sturm!</t>
  </si>
  <si>
    <t>SBC1821 зарядное устройство Sturm! 1BatterySystem 18 В, 2 А</t>
  </si>
  <si>
    <t>SBP1802 аккумулятор Sturm! 1BatterySystem, 18 В, 2Ач</t>
  </si>
  <si>
    <t>PC8811DKW Виброплита бензиновая 6,5лс,67x46см,5400виб/мин,100кг,35см,БАК,коврик,колеса,Sturm!</t>
  </si>
  <si>
    <t>ББС-02-150 Шнек для мотобуров, диам 150мм, дл 800мм, под вал 20мм, одинарн  бесшов спираль СОЮЗ</t>
  </si>
  <si>
    <t>ББС-02-200 Шнек для мотобуров, диам 200мм, дл 800мм, под вал 20мм, одинарн  бесшов спираль СОЮЗ</t>
  </si>
  <si>
    <t>ББС-02-250 Шнек для мотобуров, диам 250мм, дл 800мм, под вал 20мм, 2 ножа, одинар.спираль, СОЮЗ</t>
  </si>
  <si>
    <t>ББС-20-050С Удлинитель шнека для мотобуров 50см, под вал 20мм, СОЮЗ</t>
  </si>
  <si>
    <t>ББС-20-100С Удлинитель шнека для мотобуров 100см, под вал 20мм, СОЮЗ</t>
  </si>
  <si>
    <t>ПСС-7420-883Б Бумажные мешки д/пылесоса 20л ПСС-7420 СОЮЗ, 3шт/уп</t>
  </si>
  <si>
    <t>GB1926 Воздуходувка бензиновая Sturm! 3 в 1, 26cc, 1,7 л.с., 960м3/ч, 75 м/сек, 35л</t>
  </si>
  <si>
    <t>GB1963 Воздуходувка бензиновая Sturm! 63,3cc, 3,7 л.с., 1440м3/ч, 95 м/сек</t>
  </si>
  <si>
    <t>HGC2218 Бензопила 2.2кВт/3.0лс, 54 см3, шина 18", Hanskonner</t>
  </si>
  <si>
    <t>GK827A8 Мотоблок бензиновый Sturm! 7 л.с, редуктор-алюмин, колеса 4-8</t>
  </si>
  <si>
    <t>GK827CI10-LG Мотоблок бензиновый Sturm! 7 л.с, редуктор-чугун, колеса 4-10 ПОНИЖЕННАЯ ПЕРЕДАЧА</t>
  </si>
  <si>
    <t>GK927G8 Мотоблок бензиновый Sturm! 7 л.с, вал отбора мощности, скорости 3/1, колеса 4-10</t>
  </si>
  <si>
    <t>Названия строк</t>
  </si>
  <si>
    <t>ББС-02-100 Шнек для мотобуров, диам 100мм, дл 800мм, под вал 20мм, одинарн  бесшов спираль СОЮЗ</t>
  </si>
  <si>
    <t>All Customer</t>
  </si>
  <si>
    <t>GT3535-4.0-8-15 Леска для триммера, d=4.0 мм, l=15 м, ЗВЕЗДА, оранж. КАРТОН. Sturm!</t>
  </si>
  <si>
    <t>SC38013CRT-56</t>
  </si>
  <si>
    <t>ББС-20-025С</t>
  </si>
  <si>
    <t>ББС-02-070 Шнек для мотобуров, диам 70мм, дл 800мм, под вал 20мм, одинарн  бесшов спираль СОЮЗ</t>
  </si>
  <si>
    <t>ББС-02-070</t>
  </si>
  <si>
    <t>1020-06-300С Клещи переставные 300мм(Галка) КНОПОЧНАЯ СИСТЕМА ФИКСАЦИИ,НАСЕЧ ГУБ,ПВХ РУК, СОЮЗ</t>
  </si>
  <si>
    <t>ТЛР-2.4-0-15</t>
  </si>
  <si>
    <t>ТЛР-3.0-0-15</t>
  </si>
  <si>
    <t>ТЛР-2.4-4-15</t>
  </si>
  <si>
    <t>ТЛР-3.0-4-15</t>
  </si>
  <si>
    <t>3012-06-280 Ножовка садовая 280 мм, 2 КОМПОНЕНТНАЯ рукоятка Sturm!</t>
  </si>
  <si>
    <t>5015-02-070 Горелка кровельная газовоздушная, 70см, рычаг, латунный регулятор, Sturm!</t>
  </si>
  <si>
    <t>5015-02-093 Горелка кровельная газовоздушная, 93см, рычаг, латунный регулятор, Sturm!</t>
  </si>
  <si>
    <t>REC-KAT-2021</t>
  </si>
  <si>
    <t>REC-KAT-2021Э</t>
  </si>
  <si>
    <t>REC-BP-L</t>
  </si>
  <si>
    <t>REC-BP-S</t>
  </si>
  <si>
    <t>REC-BP-XL</t>
  </si>
  <si>
    <t>REC-BP-М</t>
  </si>
  <si>
    <t>REC-PacM100</t>
  </si>
  <si>
    <t>REC-VP-XL</t>
  </si>
  <si>
    <t>REC-WP-L</t>
  </si>
  <si>
    <t>REC-WP-M</t>
  </si>
  <si>
    <t>REC-WP-S</t>
  </si>
  <si>
    <t>7012-01-150</t>
  </si>
  <si>
    <t>ТЛР-2.4-8-15</t>
  </si>
  <si>
    <t>ТЛР-2.4-S-15</t>
  </si>
  <si>
    <t>ТЛР-3.0-8-15</t>
  </si>
  <si>
    <t>ТЛР-3.0-S-15</t>
  </si>
  <si>
    <t>BT89-CRB-26 Карбюратор двигателя бензотриммера 26, 33 см куб, Sturm!</t>
  </si>
  <si>
    <t>BT89-CRB-33 Карбюратор двигателя бензотриммера 43, 52 см куб, Sturm!</t>
  </si>
  <si>
    <t>9010-108X208-040</t>
  </si>
  <si>
    <t>9010-108X208-080</t>
  </si>
  <si>
    <t>9010-108X208-120</t>
  </si>
  <si>
    <t>9010-108X208-150</t>
  </si>
  <si>
    <t>MF5630C-8100</t>
  </si>
  <si>
    <t>MF5630C-8080</t>
  </si>
  <si>
    <t>DWS6010SL-999T</t>
  </si>
  <si>
    <t>DWS6010SL-999B</t>
  </si>
  <si>
    <t>BT89-CPG-5</t>
  </si>
  <si>
    <t>BT89-CPG-4</t>
  </si>
  <si>
    <t>DWS6010SL-9400 Круг шлифовальный абразивный, d=225мм, зерно 400, 20шт, Sturm!</t>
  </si>
  <si>
    <t>DWS6010SL-9400</t>
  </si>
  <si>
    <t>DWS6010SL-9240 Круг шлифовальный абразивный, d=225мм, зерно 240, 20шт, Sturm!</t>
  </si>
  <si>
    <t>DWS6010SL-9240</t>
  </si>
  <si>
    <t>DWS6010SL-9220 Круг шлифовальный абразивный, d=225мм, зерно 220, 20шт, Sturm!</t>
  </si>
  <si>
    <t>DWS6010SL-9220</t>
  </si>
  <si>
    <t>DWS6010SL-9180 Круг шлифовальный абразивный, d=225мм, зерно 180, 20шт, Sturm!</t>
  </si>
  <si>
    <t>DWS6010SL-9180</t>
  </si>
  <si>
    <t>DWS6010SL-9120 Круг шлифовальный абразивный, d=225мм, зерно 120, 20шт, Sturm!</t>
  </si>
  <si>
    <t>DWS6010SL-9120</t>
  </si>
  <si>
    <t>DWS6010SL-9060 Круг шлифовальный абразивный, d=225мм, зерно 60, 20шт, Sturm!</t>
  </si>
  <si>
    <t>DWS6010SL-9060</t>
  </si>
  <si>
    <t>HSK-30-AL</t>
  </si>
  <si>
    <t>8050-07-01</t>
  </si>
  <si>
    <t>8050-07-02 Удерживающая привязь с наплечными и набедренными лямками Sturm!</t>
  </si>
  <si>
    <t>8050-07-02</t>
  </si>
  <si>
    <t>8050-07-03</t>
  </si>
  <si>
    <t>8050-07-04</t>
  </si>
  <si>
    <t>AW97I250 Сварочный инвертор Sturm!, 250А, ПВ 60%, 170-250В, HotStart/AntiStick/ArcForce</t>
  </si>
  <si>
    <t>AW97I250</t>
  </si>
  <si>
    <t>AW97I200  Сварочный инвертор Sturm!, 200А, ПВ 60%, 170-250В, HotStart/AntiStick/ArcForce</t>
  </si>
  <si>
    <t>AW97I200</t>
  </si>
  <si>
    <t>Привязь страховочная</t>
  </si>
  <si>
    <t>GT1800BS  Электротриммер Sturm!, 1800 Вт, мет. вал, ассим.рукоятка верх. двиг, нож/леска/ремень</t>
  </si>
  <si>
    <t>1020-03-1-150 Пассатижи 160мм С ДИЭЛЕКТРИЧЕСКИМИ РУКОЯТКАМИ. 1000В Sturm!</t>
  </si>
  <si>
    <t>PG8765ATS</t>
  </si>
  <si>
    <t>ББС-01-200-Л</t>
  </si>
  <si>
    <t>WP9725DWI скважинный центробежный насос Sturm!, 250Вт, O89мм, напор 34м, кабель 32м</t>
  </si>
  <si>
    <t>CH1000RF</t>
  </si>
  <si>
    <t>CH1500RF</t>
  </si>
  <si>
    <t>CH2000RF</t>
  </si>
  <si>
    <t>FH2034CQ</t>
  </si>
  <si>
    <t>FH3034CQ</t>
  </si>
  <si>
    <t>WP9705ST</t>
  </si>
  <si>
    <t>WP9710ST</t>
  </si>
  <si>
    <t>ТВС-2023МК</t>
  </si>
  <si>
    <t>ТВС-3023МК</t>
  </si>
  <si>
    <t>B1055-M015-43 Сверло по металлу Кобальт 1,5х43мм 2шт БОЕКОМПЛЕКТ</t>
  </si>
  <si>
    <t>Аккумуляторные УШМ</t>
  </si>
  <si>
    <t>Аккумуляторные триммеры</t>
  </si>
  <si>
    <t>Скобы и гвозди для степлера</t>
  </si>
  <si>
    <t>AW97I250AF Сварочный инвертор Sturm!, 250А, ПВ 60%, 170-250В,HotStart/AntiStick/ArcForce,сенсор</t>
  </si>
  <si>
    <t>AW97I250AF</t>
  </si>
  <si>
    <t>ГОС-1200</t>
  </si>
  <si>
    <t>ДУС-2165М Дрель-шуруповерт электрическая 650Вт, 2 скор., рег. оборотов,б/з.патрон 10мм, СОЮЗ</t>
  </si>
  <si>
    <t>ДУС-2165М</t>
  </si>
  <si>
    <t>КВС-1200</t>
  </si>
  <si>
    <t>Галогеновые обогреватели</t>
  </si>
  <si>
    <t>Кварцевые обогреватели</t>
  </si>
  <si>
    <t>WP9714DWI скважинный центробежный насос Sturm!, 250Вт, O75мм, напор 35м, кабель 25м</t>
  </si>
  <si>
    <t>WP9717DWI скважинный центробежный насос Sturm!, 550Вт, O75мм, напор 64м, кабель 50м</t>
  </si>
  <si>
    <t>WP9729DWI скважинный центробежный насос Sturm!, 550Вт, O89мм, напор 67м, кабель 50м</t>
  </si>
  <si>
    <t>Удлинители</t>
  </si>
  <si>
    <t>FR-16-50</t>
  </si>
  <si>
    <t>FR-16-30</t>
  </si>
  <si>
    <t>FR-6-50</t>
  </si>
  <si>
    <t>RR-6-10</t>
  </si>
  <si>
    <t>FR-6-20R</t>
  </si>
  <si>
    <t>FR-16-30R</t>
  </si>
  <si>
    <t>RR-16-50</t>
  </si>
  <si>
    <t>FR-6-20R Удлинитель шнур оранж. на рамке унив. ГОСТ б/з ПВС 2х0,75 6A 20м IP44 Sturm!</t>
  </si>
  <si>
    <t>FR-16-30R Удлинитель шнур на рамке унив. ГОСТ с/з ПВС 3х1,5 16A 30м IP44 оранж. шн. Sturm!</t>
  </si>
  <si>
    <t>IH1000</t>
  </si>
  <si>
    <t>1017-05-13 Кернер автоматический 130мм, метал. корпус Sturm!</t>
  </si>
  <si>
    <t>3012-04-240 Высоторез сучкорез + пила, верхн. лезвие тефлон покрыт, штанга метал. 2,4м Sturm!</t>
  </si>
  <si>
    <t>GH9110RF</t>
  </si>
  <si>
    <t>GH9115VRF</t>
  </si>
  <si>
    <t>GH9130VRF</t>
  </si>
  <si>
    <t>GH9150VRF</t>
  </si>
  <si>
    <t>GH9170VRF</t>
  </si>
  <si>
    <t>КОС-500С</t>
  </si>
  <si>
    <t>КОС-1000С Конвекторный обогреватель 500/1000Вт,СТИЧ,мех.термостат,напольн/настен,СОЮЗ</t>
  </si>
  <si>
    <t>КОС-1000С</t>
  </si>
  <si>
    <t>КОС-1500С Конвекторный обогреватель 750/1500Вт,СТИЧ,мех.термостат,напольн/настен,СОЮЗ</t>
  </si>
  <si>
    <t>КОС-1500С</t>
  </si>
  <si>
    <t>КОС-2000С</t>
  </si>
  <si>
    <t>QH900</t>
  </si>
  <si>
    <t>КВС-800</t>
  </si>
  <si>
    <t>HH1200</t>
  </si>
  <si>
    <t>WP9705ST Поверхностный самовсасывающий насос Sturm! 750Вт, 25м, 60л/мин, кабель 1м</t>
  </si>
  <si>
    <t>WP9710ST Поверхностный самовсасывающий насос Sturm! 1200Вт, 50м, 50л/мин, кабель 1м</t>
  </si>
  <si>
    <t>8050-05-00</t>
  </si>
  <si>
    <t>8050-06-00</t>
  </si>
  <si>
    <t>Респираторы</t>
  </si>
  <si>
    <t>REC-T-SHIRT-DB-HK-S</t>
  </si>
  <si>
    <t>REC-T-SHIRT-DB-HK-M</t>
  </si>
  <si>
    <t>REC-T-SHIRT-DB-HK-L</t>
  </si>
  <si>
    <t>REC-T-SHIRT-DB-HK-XL</t>
  </si>
  <si>
    <t>REC-T-SHIRT-DB-HK-XXL</t>
  </si>
  <si>
    <t>REC-T-SHIRT-W-HK-S</t>
  </si>
  <si>
    <t>REC-T-SHIRT-W-HK-M</t>
  </si>
  <si>
    <t>REC-T-SHIRT-W-HK-L</t>
  </si>
  <si>
    <t>REC-T-SHIRT-W-HK-XL</t>
  </si>
  <si>
    <t>REC-T-SHIRT-W-HK-XXL</t>
  </si>
  <si>
    <t>REC-T-SHIRT-W-HK-3XL</t>
  </si>
  <si>
    <t>GK72A8 Мотоблок бензиновый Sturm! 7 л.с, редуктор-алюмин, колеса 4.00-8</t>
  </si>
  <si>
    <t>GK72A8</t>
  </si>
  <si>
    <t>GK72CI10 Мотоблок бензиновый Sturm! 7 л.с, редуктор-чугун, 3-х руч. шкив, колеса 4.00-10</t>
  </si>
  <si>
    <t>GK72CI10</t>
  </si>
  <si>
    <t>GK72S10</t>
  </si>
  <si>
    <t>1055-10-10070 Коронка алмазная по керамограниту 100 х 70 мм,3гр. хв., с центрир. cверл. Sturm!</t>
  </si>
  <si>
    <t>1055-10-2270 Коронка алмазная по керамограниту 22 х 70 мм,3гр. хв., с центрир. cверл. Sturm!</t>
  </si>
  <si>
    <t>1055-10-2570 Коронка алмазная по керамограниту 25 х 70 мм,3гр. хв., с центрир. cверл. Sturm!</t>
  </si>
  <si>
    <t>1055-10-3070 Коронка алмазная по керамограниту 30 х 70 мм,3гр. хв., с центрир. cверл. Sturm!</t>
  </si>
  <si>
    <t>1055-10-3270 Коронка алмазная по керамограниту 32 х 70 мм,3гр. хв., с центрир. cверл. Sturm!</t>
  </si>
  <si>
    <t>1055-10-3570 Коронка алмазная по керамограниту 35 х 70 мм,3гр. хв., с центрир. cверл. Sturm!</t>
  </si>
  <si>
    <t>1055-10-3870 Коронка алмазная по керамограниту 38 х 70 мм,3гр. хв., с центрир. cверл. Sturm!</t>
  </si>
  <si>
    <t>1055-10-4070 Коронка алмазная по керамограниту 40 х 70 мм,3гр. хв., с центрир. cверл. Sturm!</t>
  </si>
  <si>
    <t>1055-10-4570 Коронка алмазная по керамограниту 45 х 70 мм,3гр. хв., с центрир. cверл. Sturm!</t>
  </si>
  <si>
    <t>1055-10-5070 Коронка алмазная по керамограниту 50 х 70 мм,3гр. хв., с центрир. cверл. Sturm!</t>
  </si>
  <si>
    <t>1055-10-6070 Коронка алмазная по керамограниту 60 х 70 мм,3гр. хв., с центрир. cверл. Sturm!</t>
  </si>
  <si>
    <t>1055-10-6570 Коронка алмазная по керамограниту 65 х 70 мм,3гр. хв., с центрир. cверл. Sturm!</t>
  </si>
  <si>
    <t>1055-10-6870 Коронка алмазная по керамограниту 68 х 70 мм,3гр. хв., с центрир. cверл. Sturm!</t>
  </si>
  <si>
    <t>1055-10-7070 Коронка алмазная по керамограниту 70 х 70 мм,3гр. хв., с центрир. cверл. Sturm!</t>
  </si>
  <si>
    <t>1055-10-7570 Коронка алмазная по керамограниту 75 х 70 мм,3гр. хв., с центрир. cверл. Sturm!</t>
  </si>
  <si>
    <t>1055-10-8070 Коронка алмазная по керамограниту 80 х 70 мм,3гр. хв., с центрир. cверл. Sturm!</t>
  </si>
  <si>
    <t>1055-10-9070 Коронка алмазная по керамограниту 90 х 70 мм,3гр. хв., с центрир. cверл. Sturm!</t>
  </si>
  <si>
    <t>ДУС-2190 Дрель ударная 900Вт, 3000об/мин, 48000уд/мин, регулятор оборот, патрон 13мм,СОЮЗ</t>
  </si>
  <si>
    <t>1055-09-11055 Коронка алмазн. по керам. плитке и стеклу 110 x 55 мм,  с центрир. сверл. Sturm!</t>
  </si>
  <si>
    <t>1055-09-3055 Коронка алмазн. по керам. плитке и стеклу 30 х 55 мм, с центрир. сверл. Sturm!</t>
  </si>
  <si>
    <t>1055-09-3555 Коронка алмазн. по керам. плитке и стеклу 35 х 55 мм с центрир. сверл. Sturm!</t>
  </si>
  <si>
    <t>1055-09-5555 Коронка алмазн. по керам. плитке и стеклу 55 х 55 мм,  с центрир. сверл. Sturm!</t>
  </si>
  <si>
    <t>1055-09-6055 Коронка алмазн. по керам. плитке и стеклу 60 х 55 мм,  с центрир. сверл. Sturm!</t>
  </si>
  <si>
    <t>1055-09-6555 Коронка алмазн. по керам. плитке и стеклу 65 х 55 мм,  с центрир. сверл. Sturm!</t>
  </si>
  <si>
    <t>1055-09-7055 Коронка алмазн. по керам. плитке и стеклу 70 х 55 мм,  с центрир. сверл. Sturm!</t>
  </si>
  <si>
    <t>1055-09-7555 Коронка алмазн. по керам. плитке и стеклу 75 х 55 мм,  с центрир. сверл. Sturm!</t>
  </si>
  <si>
    <t>1055-09-8055 Коронка алмазн. по керам. плитке и стеклу 80 х 55 мм,  с центрир. сверл. Sturm!</t>
  </si>
  <si>
    <t>1055-09-9055 Коронка алмазн. по керам. плитке и стеклу 90 х 55 мм,  с центрир. сверл. Sturm!</t>
  </si>
  <si>
    <t>1045-20-S58C Набор инструментов СОЮЗ 58 предметов</t>
  </si>
  <si>
    <t>1045-20-S58C</t>
  </si>
  <si>
    <t>RH2538V Перфоратор SDS-MAX 1900Вт, 10Дж, 4000уд/мин, 590об/мин, 2 режима, кейс, Sturm!</t>
  </si>
  <si>
    <t>RH2538V</t>
  </si>
  <si>
    <t>4020-01-318</t>
  </si>
  <si>
    <t>HK1060-01-4007 Ножовка по дереву, 400мм, 7-8 TPI, SK5, 3D зуб, чистый рез, Hanskonner</t>
  </si>
  <si>
    <t>HK1060-01-4007</t>
  </si>
  <si>
    <t>HK1060-01-4011 Ножовка по дереву, 400мм, 11-12 TPI, SK5, 3D зуб, чистый рез, Hanskonner</t>
  </si>
  <si>
    <t>HK1060-01-4011</t>
  </si>
  <si>
    <t>HK1060-01-4507 Ножовка по дереву, 450мм, 7-8 TPI, SK5, 3D зуб, чистый рез, Hanskonner</t>
  </si>
  <si>
    <t>HK1060-01-4507</t>
  </si>
  <si>
    <t>HK1060-01-4511 Ножовка по дереву, 450мм, 11-12 TPI, SK5, 3D зуб, чистый рез, Hanskonner</t>
  </si>
  <si>
    <t>HK1060-01-4511</t>
  </si>
  <si>
    <t>Колёса измерительные</t>
  </si>
  <si>
    <t>1040-19-6 Отвертка реверсивная с автомат. битодержателем 12 в 1 Sturm!</t>
  </si>
  <si>
    <t>CM20070RF Бетономешалка Sturm! 500Вт, 70л, 30 об/мин, РОССИЯ, перфорированный венец</t>
  </si>
  <si>
    <t>1021-01-W175</t>
  </si>
  <si>
    <t>1021-02-W175</t>
  </si>
  <si>
    <t>1022-01-W225</t>
  </si>
  <si>
    <t>1022-02-W225</t>
  </si>
  <si>
    <t>1040-02-SS12</t>
  </si>
  <si>
    <t>1040-20-U17-75</t>
  </si>
  <si>
    <t>1040-20-U20-100</t>
  </si>
  <si>
    <t>1040-20-U23-125</t>
  </si>
  <si>
    <t>1040-20-U26-150</t>
  </si>
  <si>
    <t>1040-21-TR18-75</t>
  </si>
  <si>
    <t>1040-21-TR20-100</t>
  </si>
  <si>
    <t>1040-21-TR23-125</t>
  </si>
  <si>
    <t>1040-21-TR30-150</t>
  </si>
  <si>
    <t>1040-22-T10-75</t>
  </si>
  <si>
    <t>1040-22-T15-75</t>
  </si>
  <si>
    <t>1040-22-T20-100</t>
  </si>
  <si>
    <t>1040-22-T25-100</t>
  </si>
  <si>
    <t>1040-22-T27-100</t>
  </si>
  <si>
    <t>1040-22-T30-125</t>
  </si>
  <si>
    <t>1040-22-T40-150</t>
  </si>
  <si>
    <t>1040-23-TT10-75</t>
  </si>
  <si>
    <t>1040-23-TT15-75</t>
  </si>
  <si>
    <t>1040-23-TT20-100</t>
  </si>
  <si>
    <t>1040-23-TT25-100</t>
  </si>
  <si>
    <t>1040-23-TT27-100</t>
  </si>
  <si>
    <t>1040-23-TT30-125</t>
  </si>
  <si>
    <t>1040-23-TT40-150</t>
  </si>
  <si>
    <t>1055-020-49</t>
  </si>
  <si>
    <t>1055-025-57</t>
  </si>
  <si>
    <t>1055-025-95L</t>
  </si>
  <si>
    <t>1055-030-100L</t>
  </si>
  <si>
    <t>1055-030-61</t>
  </si>
  <si>
    <t>1055-032-106L</t>
  </si>
  <si>
    <t>1055-032-65</t>
  </si>
  <si>
    <t>1055-035-112L</t>
  </si>
  <si>
    <t>1055-035-70</t>
  </si>
  <si>
    <t>1055-040-119L</t>
  </si>
  <si>
    <t>1055-040-75</t>
  </si>
  <si>
    <t>1055-042-119L</t>
  </si>
  <si>
    <t>1055-042-75</t>
  </si>
  <si>
    <t>1055-045-126L</t>
  </si>
  <si>
    <t>1055-045-80</t>
  </si>
  <si>
    <t>1055-048-132L</t>
  </si>
  <si>
    <t>1055-048-86</t>
  </si>
  <si>
    <t>1055-050-132L</t>
  </si>
  <si>
    <t>1055-050-86</t>
  </si>
  <si>
    <t>1055-052-86</t>
  </si>
  <si>
    <t>1055-055-139L</t>
  </si>
  <si>
    <t>1055-055-93</t>
  </si>
  <si>
    <t>1055-060-139L</t>
  </si>
  <si>
    <t>1055-060-93</t>
  </si>
  <si>
    <t>1055-065-101</t>
  </si>
  <si>
    <t>1055-065-148L</t>
  </si>
  <si>
    <t>1055-068-109</t>
  </si>
  <si>
    <t>1055-07-10</t>
  </si>
  <si>
    <t>1055-07-12</t>
  </si>
  <si>
    <t>1055-07-14</t>
  </si>
  <si>
    <t>1055-07-16</t>
  </si>
  <si>
    <t>1055-07-18</t>
  </si>
  <si>
    <t>1055-07-20</t>
  </si>
  <si>
    <t>1055-07-22</t>
  </si>
  <si>
    <t>1055-07-24</t>
  </si>
  <si>
    <t>1055-07-25</t>
  </si>
  <si>
    <t>1055-07-30</t>
  </si>
  <si>
    <t>1055-07-35</t>
  </si>
  <si>
    <t>1055-07-40</t>
  </si>
  <si>
    <t>1055-07-50</t>
  </si>
  <si>
    <t>1055-070-109</t>
  </si>
  <si>
    <t>1055-070-156L</t>
  </si>
  <si>
    <t>1055-075-109</t>
  </si>
  <si>
    <t>1055-075-156L</t>
  </si>
  <si>
    <t>1055-080-117</t>
  </si>
  <si>
    <t>1055-080-165L</t>
  </si>
  <si>
    <t>1055-085-117</t>
  </si>
  <si>
    <t>1055-085-165L</t>
  </si>
  <si>
    <t>1055-090-125</t>
  </si>
  <si>
    <t>1055-090-175L</t>
  </si>
  <si>
    <t>1055-095-125</t>
  </si>
  <si>
    <t>1055-095-175L</t>
  </si>
  <si>
    <t>1055-100-133</t>
  </si>
  <si>
    <t>1055-100-184L</t>
  </si>
  <si>
    <t>1055-102-133</t>
  </si>
  <si>
    <t>1055-105-133</t>
  </si>
  <si>
    <t>1055-110-142</t>
  </si>
  <si>
    <t>1055-110-195L</t>
  </si>
  <si>
    <t>1055-120-151</t>
  </si>
  <si>
    <t>1055-120-205L</t>
  </si>
  <si>
    <t>1055-125-151</t>
  </si>
  <si>
    <t>1061-07-300</t>
  </si>
  <si>
    <t>1071-05-13</t>
  </si>
  <si>
    <t>1071-05-16</t>
  </si>
  <si>
    <t>1071-05-19</t>
  </si>
  <si>
    <t>1071-05-22</t>
  </si>
  <si>
    <t>1071-06-20</t>
  </si>
  <si>
    <t>1071-06-25</t>
  </si>
  <si>
    <t>1071-06-30</t>
  </si>
  <si>
    <t>1071-06-32</t>
  </si>
  <si>
    <t>1071-06-35</t>
  </si>
  <si>
    <t>1072-LC-10</t>
  </si>
  <si>
    <t>1072-MB</t>
  </si>
  <si>
    <t>1072-MB-400</t>
  </si>
  <si>
    <t>1072-MB-500</t>
  </si>
  <si>
    <t>1072-MB-600</t>
  </si>
  <si>
    <t>1074-09-01</t>
  </si>
  <si>
    <t>1074-09-02</t>
  </si>
  <si>
    <t>1074-09-50SB</t>
  </si>
  <si>
    <t>1077-06-01</t>
  </si>
  <si>
    <t>1077-06-03</t>
  </si>
  <si>
    <t>1077-06-04</t>
  </si>
  <si>
    <t>1078-09-050</t>
  </si>
  <si>
    <t>1078-09-075</t>
  </si>
  <si>
    <t>1078-09-100</t>
  </si>
  <si>
    <t>1090-04-BI-114</t>
  </si>
  <si>
    <t>1055-020-85L</t>
  </si>
  <si>
    <t>1710-01-01</t>
  </si>
  <si>
    <t>1710-01-06T</t>
  </si>
  <si>
    <t>1710-01-06T-600</t>
  </si>
  <si>
    <t>1710-02-01</t>
  </si>
  <si>
    <t>1710-02-02</t>
  </si>
  <si>
    <t>1710-02-03</t>
  </si>
  <si>
    <t>2020-07-300</t>
  </si>
  <si>
    <t>2040-02-5</t>
  </si>
  <si>
    <t>3016-22-01</t>
  </si>
  <si>
    <t>3016-22-015</t>
  </si>
  <si>
    <t>3016-22-02</t>
  </si>
  <si>
    <t>3016-22-12</t>
  </si>
  <si>
    <t>3016-22-16</t>
  </si>
  <si>
    <t>4011-03-36</t>
  </si>
  <si>
    <t>4052-01-140</t>
  </si>
  <si>
    <t>4052-02-200</t>
  </si>
  <si>
    <t>4052-03-600</t>
  </si>
  <si>
    <t>4052-04-300</t>
  </si>
  <si>
    <t>4052-05-300</t>
  </si>
  <si>
    <t>4053-01-2000</t>
  </si>
  <si>
    <t>71012-05-220</t>
  </si>
  <si>
    <t>71012-04-250</t>
  </si>
  <si>
    <t>9018-SDS-A40X250</t>
  </si>
  <si>
    <t>9018-SDS-F22x400</t>
  </si>
  <si>
    <t>9018-SDS-F22x600</t>
  </si>
  <si>
    <t>9018-SDS-F40X400</t>
  </si>
  <si>
    <t>9018-SDS-F40X600</t>
  </si>
  <si>
    <t>9018-SDS-HD100</t>
  </si>
  <si>
    <t>9018-SDS-HD110</t>
  </si>
  <si>
    <t>9018-SDS-HD120</t>
  </si>
  <si>
    <t>9018-SDS-HD150</t>
  </si>
  <si>
    <t>9018-SDS-HD35</t>
  </si>
  <si>
    <t>9018-SDS-HD45</t>
  </si>
  <si>
    <t>9018-SDS-HD55</t>
  </si>
  <si>
    <t>9018-SDS-HD65</t>
  </si>
  <si>
    <t>9018-SDS-HD73</t>
  </si>
  <si>
    <t>9018-SDS-MAX160</t>
  </si>
  <si>
    <t>9018-SDS-MAX400</t>
  </si>
  <si>
    <t>9018-SDS-MAX600</t>
  </si>
  <si>
    <t>9018-SDS-P15X400</t>
  </si>
  <si>
    <t>9018-SDS-P15X600</t>
  </si>
  <si>
    <t>9018-SDS-Plus110</t>
  </si>
  <si>
    <t>9018-SDS-Plus400</t>
  </si>
  <si>
    <t>9018-SDS-Plus600</t>
  </si>
  <si>
    <t>9018-SDSM-F25X280</t>
  </si>
  <si>
    <t>9018-SDSM-F25X400</t>
  </si>
  <si>
    <t>9018-SDSM-F25X600</t>
  </si>
  <si>
    <t>9018-SDSM-P18X280</t>
  </si>
  <si>
    <t>9018-SDSM-P18X400</t>
  </si>
  <si>
    <t>9018-SDSM-P18X600</t>
  </si>
  <si>
    <t>9019-03-S1111K</t>
  </si>
  <si>
    <t>9019-03-S1122AF</t>
  </si>
  <si>
    <t>9019-03-S1122EF</t>
  </si>
  <si>
    <t>9019-03-S1122VF</t>
  </si>
  <si>
    <t>9019-03-S1243HM</t>
  </si>
  <si>
    <t>9019-03-S1411DF</t>
  </si>
  <si>
    <t>9019-03-S617K</t>
  </si>
  <si>
    <t>9019-03-S922EF</t>
  </si>
  <si>
    <t>9019-M14D</t>
  </si>
  <si>
    <t>9019-Max-Plus</t>
  </si>
  <si>
    <t>9019-Max-PlusQ</t>
  </si>
  <si>
    <t>9019-Plus1/2</t>
  </si>
  <si>
    <t>9019-PlusM12</t>
  </si>
  <si>
    <t>9040-36-038С</t>
  </si>
  <si>
    <t>9040-36-050С</t>
  </si>
  <si>
    <t>9040-36-075С</t>
  </si>
  <si>
    <t>AC93210OL</t>
  </si>
  <si>
    <t>AC93450OL</t>
  </si>
  <si>
    <t>AC936100OLE</t>
  </si>
  <si>
    <t>AF1731-10-14F</t>
  </si>
  <si>
    <t>AF1731-10-14M</t>
  </si>
  <si>
    <t>AF1731-14M-18F</t>
  </si>
  <si>
    <t>AF1731-8-14F</t>
  </si>
  <si>
    <t>AF1731-8-14M</t>
  </si>
  <si>
    <t>AF1731-M-8</t>
  </si>
  <si>
    <t>AF1731-RF-10</t>
  </si>
  <si>
    <t>AF1731-RF-14F</t>
  </si>
  <si>
    <t>AF1731-RF-14M</t>
  </si>
  <si>
    <t>AF1731-RF-8</t>
  </si>
  <si>
    <t>AF1731-RM-14M</t>
  </si>
  <si>
    <t>AU-1720-05</t>
  </si>
  <si>
    <t>AU-1720-07</t>
  </si>
  <si>
    <t>AU-1720-08</t>
  </si>
  <si>
    <t>AU-1730-04</t>
  </si>
  <si>
    <t>AU-1730-04-1</t>
  </si>
  <si>
    <t>AU-1730-04-2</t>
  </si>
  <si>
    <t>AU-1730-05</t>
  </si>
  <si>
    <t>AU-1730-08-12</t>
  </si>
  <si>
    <t>AW-270820</t>
  </si>
  <si>
    <t>AW-271020</t>
  </si>
  <si>
    <t>AW-MIG1505</t>
  </si>
  <si>
    <t>AWB-1530</t>
  </si>
  <si>
    <t>AWB-1540P</t>
  </si>
  <si>
    <t>AWC-1512</t>
  </si>
  <si>
    <t>AWC-1516</t>
  </si>
  <si>
    <t>AWC-1595</t>
  </si>
  <si>
    <t>AWE-1016</t>
  </si>
  <si>
    <t>AWE-1016-500</t>
  </si>
  <si>
    <t>AWE-1025</t>
  </si>
  <si>
    <t>AWE-1025-500</t>
  </si>
  <si>
    <t>AWE-1028</t>
  </si>
  <si>
    <t>AWE-1028-500</t>
  </si>
  <si>
    <t>AWE-1450</t>
  </si>
  <si>
    <t>AWH-1011</t>
  </si>
  <si>
    <t>AWH-1014</t>
  </si>
  <si>
    <t>AWH-1014-500</t>
  </si>
  <si>
    <t>AWH-1024</t>
  </si>
  <si>
    <t>AWH-1024-500</t>
  </si>
  <si>
    <t>AWK-2160</t>
  </si>
  <si>
    <t>AWK-3250</t>
  </si>
  <si>
    <t>AWP-1025</t>
  </si>
  <si>
    <t>AWP-3550</t>
  </si>
  <si>
    <t>AWS-1025</t>
  </si>
  <si>
    <t>AWS-3550</t>
  </si>
  <si>
    <t>B1055-04-75</t>
  </si>
  <si>
    <t>B1055-05-85</t>
  </si>
  <si>
    <t>B1055-06-100</t>
  </si>
  <si>
    <t>B1055-08-120</t>
  </si>
  <si>
    <t>B1055-10-120</t>
  </si>
  <si>
    <t>B1055-S412</t>
  </si>
  <si>
    <t>B1055-S420</t>
  </si>
  <si>
    <t>B1055-S430</t>
  </si>
  <si>
    <t>B1055-S636</t>
  </si>
  <si>
    <t>B9020-355-30</t>
  </si>
  <si>
    <t>B9021-125-22AT</t>
  </si>
  <si>
    <t>B9021-125-22SST</t>
  </si>
  <si>
    <t>B9022-185-20/16-36</t>
  </si>
  <si>
    <t>BC1210PR</t>
  </si>
  <si>
    <t>BHEX4-50-10L</t>
  </si>
  <si>
    <t>BPH1-50-2-T</t>
  </si>
  <si>
    <t>BPH2-50-2-T</t>
  </si>
  <si>
    <t>BPZ1-25-2</t>
  </si>
  <si>
    <t>BPZ1-50-2</t>
  </si>
  <si>
    <t>BPZ2-25-2</t>
  </si>
  <si>
    <t>BPZ2-50-2</t>
  </si>
  <si>
    <t>BPZ3-50-2</t>
  </si>
  <si>
    <t>BT15-50-10L</t>
  </si>
  <si>
    <t>BT20-50-10L</t>
  </si>
  <si>
    <t>BT25-50-10L</t>
  </si>
  <si>
    <t>CAG1812BL</t>
  </si>
  <si>
    <t>CAG1812BLE</t>
  </si>
  <si>
    <t>CD3404U1</t>
  </si>
  <si>
    <t>CD3404U2</t>
  </si>
  <si>
    <t>CD3512BL</t>
  </si>
  <si>
    <t>CD3514BL</t>
  </si>
  <si>
    <t>CER1803</t>
  </si>
  <si>
    <t>CGB1801</t>
  </si>
  <si>
    <t>CMT1801</t>
  </si>
  <si>
    <t>CMT1802</t>
  </si>
  <si>
    <t>CRH1812</t>
  </si>
  <si>
    <t>CRS1801BL</t>
  </si>
  <si>
    <t>CS50165PS</t>
  </si>
  <si>
    <t>CS50165PS-990</t>
  </si>
  <si>
    <t>CS51160</t>
  </si>
  <si>
    <t>CSC3614BL</t>
  </si>
  <si>
    <t>CSC3616BL</t>
  </si>
  <si>
    <t>DH2516P</t>
  </si>
  <si>
    <t>DWS6010SL</t>
  </si>
  <si>
    <t>EA1520</t>
  </si>
  <si>
    <t>EA2520</t>
  </si>
  <si>
    <t>GE168-19Q</t>
  </si>
  <si>
    <t>GE170-20S</t>
  </si>
  <si>
    <t>GE170-20SP</t>
  </si>
  <si>
    <t>GS8212N</t>
  </si>
  <si>
    <t>GT3513-35M12</t>
  </si>
  <si>
    <t>GT3513-55</t>
  </si>
  <si>
    <t>GT3513M-25</t>
  </si>
  <si>
    <t>GT3535-2.0-4-15</t>
  </si>
  <si>
    <t>GT3535-2.4-0-100</t>
  </si>
  <si>
    <t>GT3535-2.4-3S-15</t>
  </si>
  <si>
    <t>GT3535-2.4-4-100</t>
  </si>
  <si>
    <t>GT3535-2.4-4-15</t>
  </si>
  <si>
    <t>GT3535-2.4-8-120</t>
  </si>
  <si>
    <t>GT3535-2.4-G4-15</t>
  </si>
  <si>
    <t>GT3535-3.0-0-64</t>
  </si>
  <si>
    <t>GT3535-3.0-3S-15</t>
  </si>
  <si>
    <t>GT3535-3.0-4-15</t>
  </si>
  <si>
    <t>GT3535-3.0-4-64</t>
  </si>
  <si>
    <t>GT3535-3.0-8-86</t>
  </si>
  <si>
    <t>GT3535-3.0-G4-15</t>
  </si>
  <si>
    <t>GT3535-4.0-4-15</t>
  </si>
  <si>
    <t>HD-RS-69</t>
  </si>
  <si>
    <t>HJS0810MQL</t>
  </si>
  <si>
    <t>HK1013-02-380</t>
  </si>
  <si>
    <t>HK1013-03-300</t>
  </si>
  <si>
    <t>HK1013-04-250</t>
  </si>
  <si>
    <t>HK1015-01-FB0440</t>
  </si>
  <si>
    <t>HK1015-01-FB0650</t>
  </si>
  <si>
    <t>HK1015-01-FB0870</t>
  </si>
  <si>
    <t>HK1015-01-FB1000</t>
  </si>
  <si>
    <t>HK1015-02-FB0650</t>
  </si>
  <si>
    <t>HK1045-03-P1</t>
  </si>
  <si>
    <t>HK1045-03-P15</t>
  </si>
  <si>
    <t>HK1045-03-P2</t>
  </si>
  <si>
    <t>HK3012-07-23</t>
  </si>
  <si>
    <t>HK7012-06-15</t>
  </si>
  <si>
    <t>HM2500-991-10</t>
  </si>
  <si>
    <t>HOS8145R</t>
  </si>
  <si>
    <t>HRH0826LRE</t>
  </si>
  <si>
    <t>HRH0928LRE</t>
  </si>
  <si>
    <t>HSTG7661EBS</t>
  </si>
  <si>
    <t>HWM1250GEN</t>
  </si>
  <si>
    <t>HWM4018</t>
  </si>
  <si>
    <t>ID2150P</t>
  </si>
  <si>
    <t>IW2101</t>
  </si>
  <si>
    <t>JS4010QL</t>
  </si>
  <si>
    <t>JS4085Q</t>
  </si>
  <si>
    <t>SB085050</t>
  </si>
  <si>
    <t>SB1443380PO</t>
  </si>
  <si>
    <t>SC38011CST-52</t>
  </si>
  <si>
    <t>SC38013CST</t>
  </si>
  <si>
    <t>SC38013CST-45</t>
  </si>
  <si>
    <t>SC38013CST-50</t>
  </si>
  <si>
    <t>SC38013CST-52</t>
  </si>
  <si>
    <t>SC38013CST-56</t>
  </si>
  <si>
    <t>SC38013CST-57</t>
  </si>
  <si>
    <t>SC38013CST-59</t>
  </si>
  <si>
    <t>SC5013CRT-48</t>
  </si>
  <si>
    <t>STG7453</t>
  </si>
  <si>
    <t>STG7461</t>
  </si>
  <si>
    <t>STG7461EL</t>
  </si>
  <si>
    <t>STG7661</t>
  </si>
  <si>
    <t>STG7661EL</t>
  </si>
  <si>
    <t>TS15521</t>
  </si>
  <si>
    <t>Аккумуляторные отвёртки</t>
  </si>
  <si>
    <t>Аккумуляторные фрезеры</t>
  </si>
  <si>
    <t>Аккумуляторные воздуходувки</t>
  </si>
  <si>
    <t>Аккумуляторные сабельные пилы</t>
  </si>
  <si>
    <t>Пресс-клещи для наконечников</t>
  </si>
  <si>
    <t>САС-91А3РФ</t>
  </si>
  <si>
    <t>Теги</t>
  </si>
  <si>
    <t>ББС-02-300</t>
  </si>
  <si>
    <t>ББС-02-130-Л</t>
  </si>
  <si>
    <t>ББС-02-150-Л</t>
  </si>
  <si>
    <t>ББС-02-180-Л</t>
  </si>
  <si>
    <r>
      <rPr>
        <b/>
        <sz val="10"/>
        <color rgb="FF00B050"/>
        <rFont val="Calibri"/>
        <family val="2"/>
        <charset val="204"/>
      </rPr>
      <t>new</t>
    </r>
    <r>
      <rPr>
        <b/>
        <sz val="10"/>
        <color indexed="17"/>
        <rFont val="Calibri"/>
        <family val="2"/>
        <charset val="204"/>
      </rPr>
      <t xml:space="preserve"> </t>
    </r>
    <r>
      <rPr>
        <b/>
        <sz val="10"/>
        <color indexed="10"/>
        <rFont val="Calibri"/>
        <family val="2"/>
        <charset val="204"/>
      </rPr>
      <t>спец</t>
    </r>
  </si>
  <si>
    <t>Аккумуляторные многофункциональные инструменты</t>
  </si>
  <si>
    <t>3010-15-15</t>
  </si>
  <si>
    <t>3010-15-16</t>
  </si>
  <si>
    <t>3010-15-17</t>
  </si>
  <si>
    <t>CAC1801</t>
  </si>
  <si>
    <t>Аккумуляторные компрессоры</t>
  </si>
  <si>
    <t>CJS1870</t>
  </si>
  <si>
    <t>CMF1830</t>
  </si>
  <si>
    <t>CSG1801</t>
  </si>
  <si>
    <t>Аккумуляторные краскопульты</t>
  </si>
  <si>
    <t>HAG16180EC</t>
  </si>
  <si>
    <t>RH2530V</t>
  </si>
  <si>
    <t>WP9745PVU</t>
  </si>
  <si>
    <t>WP9760PVU</t>
  </si>
  <si>
    <t>WP9775CI</t>
  </si>
  <si>
    <t>WP9775PVU</t>
  </si>
  <si>
    <t>1090-S04-BI-16</t>
  </si>
  <si>
    <t>1090-S04-BI-20</t>
  </si>
  <si>
    <t>1090-S04-BI-22</t>
  </si>
  <si>
    <t>1090-S04-BI-25</t>
  </si>
  <si>
    <t>1090-S04-BI-32</t>
  </si>
  <si>
    <t>1090-S04-BI-35</t>
  </si>
  <si>
    <t>1090-S04-BI-40</t>
  </si>
  <si>
    <t>1090-S04-BI-41</t>
  </si>
  <si>
    <t>1090-S04-BI-51</t>
  </si>
  <si>
    <t>1090-S04-BI-60</t>
  </si>
  <si>
    <t>1090-S04-BI-64</t>
  </si>
  <si>
    <t>1090-S04-BI-68</t>
  </si>
  <si>
    <t>1090-S04-BI-76</t>
  </si>
  <si>
    <t>1090-S04-BI-83</t>
  </si>
  <si>
    <t>1090-S04-BI-89</t>
  </si>
  <si>
    <t>GS82-G301</t>
  </si>
  <si>
    <t>GS82-G302</t>
  </si>
  <si>
    <t>HK1020-01-W210</t>
  </si>
  <si>
    <t>HK1071-01-06</t>
  </si>
  <si>
    <t>HK1071-01-08</t>
  </si>
  <si>
    <t>STG5775R</t>
  </si>
  <si>
    <t>GE190-25SP</t>
  </si>
  <si>
    <t>CJS1865 Аккумуляторный лобзик Sturm!, 18 В, пропил 65 мм, 1BatterySystem, без ЗУ и АКБ</t>
  </si>
  <si>
    <t>САС-91А3РФ Маска сварщика "Хамелеон" 90x43мм, DIN 4/9-13, 1/15000сек,плавн регул, СОЮЗ (мод.Ф4)</t>
  </si>
  <si>
    <t>CPS1803BL Секатор аккумуляторный б/щ Sturm!,18 В,1BatterySystem,макс. диам. 30 мм, без ЗУ и АКБ</t>
  </si>
  <si>
    <t>CPS1803BL</t>
  </si>
  <si>
    <t>Аккумуляторные секаторы</t>
  </si>
  <si>
    <t>САС-91А4РФ</t>
  </si>
  <si>
    <t>Аксессуары для культиваторов</t>
  </si>
  <si>
    <t xml:space="preserve">http://www.sturmtools.ru       http://www.hanskonner.ru </t>
  </si>
  <si>
    <t>9042-01-08-85x400 Миксер для красок 80х8х400 Sturm!</t>
  </si>
  <si>
    <t>HK1076-10-1 Нож складной 200мм, клинок 90мм, шило, рукоять G10, подшипник, pat.,Hanskonner</t>
  </si>
  <si>
    <t>ФИЛИАЛЫ</t>
  </si>
  <si>
    <t>ЛОЦ</t>
  </si>
  <si>
    <t>1700-02-10</t>
  </si>
  <si>
    <t>1700-02-15</t>
  </si>
  <si>
    <t>1700-02-20</t>
  </si>
  <si>
    <t>9040-36-063С</t>
  </si>
  <si>
    <t>BPH2-65D-10MH</t>
  </si>
  <si>
    <t>BPH2-65D-SET1MH</t>
  </si>
  <si>
    <t>GS8216N</t>
  </si>
  <si>
    <t>HAG918CPE</t>
  </si>
  <si>
    <t>TH20330</t>
  </si>
  <si>
    <t>WP9745PR</t>
  </si>
  <si>
    <t>ДШС-12-1Л</t>
  </si>
  <si>
    <t>ДШС-12П1</t>
  </si>
  <si>
    <t>ДШС-14-1Л</t>
  </si>
  <si>
    <t>Портативные рейсмусы</t>
  </si>
  <si>
    <t>JS4078Q Лобзик электрический 780Вт,70/8мм (дер/мет),быстрозаж,4ст.маятник,Sturm!</t>
  </si>
  <si>
    <t>DWS6010SL Машина для шлифования стен Sturm!, 1000Вт, LED, кейс, 4 м. кабель</t>
  </si>
  <si>
    <t>БТС-9062Л Бензотриммер СОЮЗ, 62 см3, 5 кВт/6,8 л.с. фреза/леска, ранц.рем, бум фильтр</t>
  </si>
  <si>
    <t>ПТС-9945 Бензопила 2350Вт, 3.2лс, шина 455мм, цепь 0,325", ЛЕГКИЙ СТАРТ, БУМ. ФИЛЬТР, СОЮЗ</t>
  </si>
  <si>
    <t>ПТС-9952 Бензопила 2600Вт, 3.5лс, шина 50см, цепь 0,325", ЛЕГКИЙ СТАРТ, БУМ. ФИЛЬТР, СОЮЗ</t>
  </si>
  <si>
    <t>САС-91А4РФ Маска сварщика "Хамелеон" 90x35мм, DIN 3/11, 1/15000сек, без регул., СОЮЗ(мод. Ф1)</t>
  </si>
  <si>
    <t>REC-BLU-S</t>
  </si>
  <si>
    <t>REC-BLU-XL</t>
  </si>
  <si>
    <t>REC-YB-L</t>
  </si>
  <si>
    <t>REC-YB-M</t>
  </si>
  <si>
    <t>REC-YB-S</t>
  </si>
  <si>
    <t>REC-YB-XL</t>
  </si>
  <si>
    <t>REC-YB-XXL</t>
  </si>
  <si>
    <t>REC-VOBLER-STURM-9012TE</t>
  </si>
  <si>
    <t>REC-VOBLER-STURM-DISCOUNT</t>
  </si>
  <si>
    <t>REC-VOBLER-STURM-NEW</t>
  </si>
  <si>
    <t>REC-VOBLER-STURM-PRESENT</t>
  </si>
  <si>
    <t>REC-CAL-KVART-2022</t>
  </si>
  <si>
    <t>REC-KAT-2019-L</t>
  </si>
  <si>
    <t>REC-KAT-2019-S</t>
  </si>
  <si>
    <t>REC-POSTER-A3-SHE-OBMEN</t>
  </si>
  <si>
    <t>REC-POSTER-A3-SH-OBMEN</t>
  </si>
  <si>
    <t>REC-STL</t>
  </si>
  <si>
    <t>REC-STS-S</t>
  </si>
  <si>
    <t>REC-STXL</t>
  </si>
  <si>
    <t>REC-STXXL</t>
  </si>
  <si>
    <t>REC-STXXXL</t>
  </si>
  <si>
    <t>Штативы и кронштейны для лазерных уровней</t>
  </si>
  <si>
    <t>IW2101 Гайковерт Sturm!, 12  В, 380 Нм, провод 3,5 м, питание от прикуривателя</t>
  </si>
  <si>
    <t>CS51160 Пила циркулярная Sturm! 160 мм, 1400 Вт</t>
  </si>
  <si>
    <t>Насадки на дрель</t>
  </si>
  <si>
    <t>Насосы повысительные циркуляционные</t>
  </si>
  <si>
    <t>WP9714VS-50 Насосная станция Sturm!, 1400Вт, бак 50л, насос чугун</t>
  </si>
  <si>
    <t>SC38013CST-50 Цепь Sturm! 50 звеньев, паз 0,050", шаг 3/8", КВАДРАТНЫЙ ХРОМИРОВАННЫЙ, КАЛЕНЫЙ з</t>
  </si>
  <si>
    <t>ER1120PC Фрезер Sturm!,проф., 2000 Вт, 12000-23000 об/мин, цанга 6,8,12 мм, конст. электроника</t>
  </si>
  <si>
    <t>WP9712CI Насосная станция Sturm!, 1200Вт, бак 24л, насос чугун</t>
  </si>
  <si>
    <t>1010-73-800 Молоток-гвоздодер, 800г. цельнокованный, пескостр. обраб. Sturm!</t>
  </si>
  <si>
    <t>1010-74-740 Молоток кровельщика ЦЕЛЬНОКОВАНЫЙ,пескостр. обработка 740гр Sturm!</t>
  </si>
  <si>
    <t>1020-13-4-180 Бокорезы усиленные 180мм,CrV, +50% к силе реза, тефлон , TPE рукоятки, Sturm!</t>
  </si>
  <si>
    <t>1310-02-T9 Набор ДИЭЛЕКТР инструментов 9 предм, тканевый кейс, Sturm!</t>
  </si>
  <si>
    <t>9041-02-15 Крестики для кладки плитки 1,5мм, 200шт, Sturm!</t>
  </si>
  <si>
    <t>9041-02-25 Крестики для кладки плитки 2,5мм, 200шт, Sturm!</t>
  </si>
  <si>
    <t>9041-02-30 Крестики для кладки плитки 3мм, 150шт, Sturm!</t>
  </si>
  <si>
    <t>6001-5-11</t>
  </si>
  <si>
    <t>REC-T-SHIRT-STURM-2022-M</t>
  </si>
  <si>
    <t>REC-T-SHIRT-STURM-2022-L</t>
  </si>
  <si>
    <t>REC-T-SHIRT-STURM-2022-XL</t>
  </si>
  <si>
    <t>REC-T-SHIRT-STURM-2022-XXL</t>
  </si>
  <si>
    <t>REC-T-SHIRT-STURM-2022-XXXL</t>
  </si>
  <si>
    <t>REC-STICKER-MASK</t>
  </si>
  <si>
    <t>HJS0811LPE Лобзик электрический Hanskonner, 860Вт, КЕЙС, 120/12мм (дер/мет),  алюм.опора</t>
  </si>
  <si>
    <t>40309-20-1ПС</t>
  </si>
  <si>
    <t>40309-20-2МС</t>
  </si>
  <si>
    <t>9012-W100-50</t>
  </si>
  <si>
    <t>9012-W100-100</t>
  </si>
  <si>
    <t>9012-W100-200</t>
  </si>
  <si>
    <t>9012-W100-400</t>
  </si>
  <si>
    <t>9012-W100-800</t>
  </si>
  <si>
    <t>9012-W100-1500</t>
  </si>
  <si>
    <t>9012-W100-3000</t>
  </si>
  <si>
    <t>9012-W100-BUFF</t>
  </si>
  <si>
    <t>9012-D100-30</t>
  </si>
  <si>
    <t>9012-D100-50</t>
  </si>
  <si>
    <t>9012-D100-100</t>
  </si>
  <si>
    <t>9012-D100-200</t>
  </si>
  <si>
    <t>9012-D100-400</t>
  </si>
  <si>
    <t>9012-D100-800</t>
  </si>
  <si>
    <t>9012-D100-1500</t>
  </si>
  <si>
    <t>9012-D100-3000</t>
  </si>
  <si>
    <t>Круги шлифовальные гибкие</t>
  </si>
  <si>
    <t>9012-W100-30</t>
  </si>
  <si>
    <t>1-9040-6-18-240S Валик С РУЧКОЙ 240 мм, ворс 18 мм, d=50мм, ручка d=6мм, полиакрил, Sturm!</t>
  </si>
  <si>
    <t>1-9040-6-4-240S Валик С РУЧКОЙ 240 мм, ворс 4 мм, d=30мм, ручка d=6мм, шерсть, Sturm!</t>
  </si>
  <si>
    <t>SC38013CST-59 Цепь Sturm! 59 звеньев, паз 0,050", шаг 3/8", КВАДРАТНЫЙ ХРОМИРОВАННЫЙ, КАЛЕНЫЙ з</t>
  </si>
  <si>
    <t>RH2532V</t>
  </si>
  <si>
    <t>РУС-1090</t>
  </si>
  <si>
    <t>PW92123</t>
  </si>
  <si>
    <t>УШС-90124</t>
  </si>
  <si>
    <t>BSM3314P</t>
  </si>
  <si>
    <t>Ленточные пилы</t>
  </si>
  <si>
    <t>ПТС-9937 Бензопила 2кВт, шины длина 405мм, цепь 0,325" ЛЕГКИЙ СТАРТ, БУМ. ФИЛЬТР, СОЮЗ</t>
  </si>
  <si>
    <t>BT8958D</t>
  </si>
  <si>
    <t>1020-06-D250</t>
  </si>
  <si>
    <t>1045-31-150</t>
  </si>
  <si>
    <t>1045-31-200</t>
  </si>
  <si>
    <t>1045-31-250</t>
  </si>
  <si>
    <t>1045-31-300</t>
  </si>
  <si>
    <t>1076-S1-09</t>
  </si>
  <si>
    <t>2010-11-5-25</t>
  </si>
  <si>
    <t>9012-D100-BUFF</t>
  </si>
  <si>
    <t>CTC1801</t>
  </si>
  <si>
    <t>HK1045-04-8H</t>
  </si>
  <si>
    <t>HK1045-04-8T</t>
  </si>
  <si>
    <t>HK1045-04-9-L</t>
  </si>
  <si>
    <t>HK1045-04-9-S</t>
  </si>
  <si>
    <t>HK1045-04-9-XL</t>
  </si>
  <si>
    <t>Аккумуляторные строительные ножницы</t>
  </si>
  <si>
    <t>1076-S1-KE Набор лезвий для ножей, трапецивидные, 10шт, Sturm!</t>
  </si>
  <si>
    <t>1090-04-BI-114 Коронка BI-METAL Sturm!</t>
  </si>
  <si>
    <t>6001-5-11 Угольник магнитный для сварки вес до 11 кг углы 15°, 60°, 90°, 120°, 165° Sturm!</t>
  </si>
  <si>
    <t>9040-22-175S Валик С РУЧКОЙ 175 мм, ворс 18 мм, d=47мм, ручка d=8мм, полиакрил, Sturm!</t>
  </si>
  <si>
    <t>9040-23-175S Валик С РУЧКОЙ 175 мм, ворс 4 мм, d=47мм, ручка d=8мм, шерсть, Sturm!</t>
  </si>
  <si>
    <t>9041-02-20 Крестики для кладки плитки 2мм, 200шт, Sturm!</t>
  </si>
  <si>
    <t>AU-1720-05 Пистолет продувочный удлин сопло 2-6 бар, d=3.8мм, сопло l=108мм, Sturm!</t>
  </si>
  <si>
    <t>AU-1720-07 Пистолет продувочный изогнут сопло 2-6 бар, d=3.8мм, сопло l=100мм, Sturm!</t>
  </si>
  <si>
    <t>AU-1720-08 Пистолет продувочный изогнут сопло 2-6 бар, d=3.8мм, сопло l=200мм, Sturm!</t>
  </si>
  <si>
    <t>B1055-S412 Сверло ступенчатое по металлу 4-12мм шаг 1мм Р6М5+COBALT, спираль БОЕКОМПЛЕКТ</t>
  </si>
  <si>
    <t>B1055-S420 Сверло ступенчатое по металлу 4-20мм шаг 2мм Р6М5+COBALT спираль БОЕКОМПЛЕКТ</t>
  </si>
  <si>
    <t>B1055-S430 Сверло ступенчатое по металлу 4-30мм шаг 2мм Р6М5+COBALT спираль БОЕКОМПЛЕКТ</t>
  </si>
  <si>
    <t>B1055-S636 Сверло ступенчатое по металлу 6-36мм шаг 3мм Р6М5+COBALT спираль БОЕКОМПЛЕКТ</t>
  </si>
  <si>
    <t>B9020-355-30 Диск отрезной по металлу 355х3,0х25,4 БОЕКОМПЛЕКТ</t>
  </si>
  <si>
    <t>CD3404U1 Аккумуляторная отвертка Sturm!, 3,6 В, USB type C, набор бит, сумка, без ЗУ</t>
  </si>
  <si>
    <t>OS8032 Вибрационная шлифмашина Sturm!, 320 Вт, 104х112мм, ПЫЛЕСБОР</t>
  </si>
  <si>
    <t>SC38013CST-45 Цепь Sturm! 45 звеньев, паз 0,050", шаг 3/8", КВАДРАТНЫЙ ХРОМИРОВАННЫЙ, КАЛЕНЫЙ з</t>
  </si>
  <si>
    <t>SC38013CST-52 Цепь Sturm! 52 звена, паз 0,050", шаг 3/8", КВАДРАТНЫЙ ХРОМИРОВАННЫЙ, КАЛЕНЫЙ зуб</t>
  </si>
  <si>
    <t>SC38013CST-57 Цепь Sturm! 57 звеньев, паз 0,050", шаг 3/8", КВАДРАТНЫЙ ХРОМИРОВАННЫЙ, КАЛЕНЫЙ з</t>
  </si>
  <si>
    <t>3010-15-18</t>
  </si>
  <si>
    <t>3010-15-19С</t>
  </si>
  <si>
    <t>1090-06-KM12 Набор карандашей малярных 12шт, длина 175мм, Sturm!</t>
  </si>
  <si>
    <t>1040-02-SS12 Набор отверток 51 ПРЕДМЕТ, ПЛАСТИКОВЫЙ КЕЙС,Sturm!</t>
  </si>
  <si>
    <t>Вид номенклатуры</t>
  </si>
  <si>
    <t>HK2015-01-0400 Уровень алюм.400мм,3 колбы,усилен,фрезеров.,магнит,точность 0,5мм/м, Hanskonner</t>
  </si>
  <si>
    <t>HK2015-01-0600 Уровень алюм.600мм,3 колбы,усилен,фрезеров.,магнит,точность 0,5мм/м, Hanskonner</t>
  </si>
  <si>
    <t>HK2015-01-0800 Уровень алюм.800мм,3 колбы,усилен,фрезеров.,магнит,точность 0,5мм/м, Hanskonner</t>
  </si>
  <si>
    <t>HK2015-01-1000 Уровень алюм.1000мм,3 колбы,усилен,фрезеров.,магнит,точность 0,5мм/м, Hanskonner</t>
  </si>
  <si>
    <t>40309-20-2МС Адаптер на шуруповерт для шнека по льду на ПОДШИПНИКАХ метал. корпус СОЮЗ</t>
  </si>
  <si>
    <t>HK2015-01-1200 Уровень алюм.1200мм,3 колбы,усилен,фрезеров.,магнит,точность 0,5мм/м, Hanskonner</t>
  </si>
  <si>
    <t>HK2015-01-1500 Уровень алюм.1500мм,3 колбы,усилен,фрезеров.,магнит,точность 0,5мм/м, Hanskonner</t>
  </si>
  <si>
    <t>HK2015-01-2000 Уровень алюм.2000мм,3 колбы,усилен,фрезеров.,магнит,точность 0,5мм/м, Hanskonner</t>
  </si>
  <si>
    <t>1078-09-050 Струбцина клещеобразная с храповым механизмом, длина 200мм, зев 50мм, Sturm!</t>
  </si>
  <si>
    <t>1078-09-075 Струбцина клещеобразная с храповым механизмом, длина 226мм, зев 75мм, Sturm!</t>
  </si>
  <si>
    <t>B9021-125-22AT Алмазный диск 125x22,23 Турбо , ЭКСПЕРТ по армированному бетону, БОЕКОМПЛЕКТ</t>
  </si>
  <si>
    <t>BHEX4-50-10L Биты HEX4x50мм, сталь S2, 10шт ЛЕНТА, БОЕКОМПЛЕКТ</t>
  </si>
  <si>
    <t>BPH1-50-2-T Биты PH1x50мм, торсионн., сталь S2, 2шт, БОЕКОМПЛЕКТ</t>
  </si>
  <si>
    <t>BPH2-50-2-T Биты PH2x50мм, торсионн., сталь S2, 2шт, БОЕКОМПЛЕКТ</t>
  </si>
  <si>
    <t>BPZ1-50-2 Биты PZ1x50мм, сталь S2, 2шт, БОЕКОМПЛЕКТ</t>
  </si>
  <si>
    <t>BPZ2-50-2 Биты PZ2x50мм, сталь S2, 2шт, БОЕКОМПЛЕКТ</t>
  </si>
  <si>
    <t>GT3535-2.4-0-100 Леска для триммера, d=2.4 мм, l=100 м, КРУГ, оранжевый БОБИНА Sturm!</t>
  </si>
  <si>
    <t>GT3535-3.0-0-64 Леска для триммера, d=3.0мм, l=64м, круг,  бобина, Sturm!</t>
  </si>
  <si>
    <t>AC93124P</t>
  </si>
  <si>
    <t>AC93150P</t>
  </si>
  <si>
    <t>AW97I201</t>
  </si>
  <si>
    <t>CV7111</t>
  </si>
  <si>
    <t>TC25102PC</t>
  </si>
  <si>
    <t>TC25120PC</t>
  </si>
  <si>
    <t>СТС-7222К2</t>
  </si>
  <si>
    <t>ТПС-2200</t>
  </si>
  <si>
    <t>1090-09-080</t>
  </si>
  <si>
    <t>2010-12-2-12</t>
  </si>
  <si>
    <t>8050-04-G5</t>
  </si>
  <si>
    <t>8050-04-G6</t>
  </si>
  <si>
    <t>8051-65-150PC</t>
  </si>
  <si>
    <t>8051-65-600PC</t>
  </si>
  <si>
    <t>B9010-S115</t>
  </si>
  <si>
    <t>B9010-S125</t>
  </si>
  <si>
    <t>HAG918CPE-998</t>
  </si>
  <si>
    <t>TB20211</t>
  </si>
  <si>
    <t>TB20212</t>
  </si>
  <si>
    <t>TBP001</t>
  </si>
  <si>
    <t>TBP002</t>
  </si>
  <si>
    <t>WP9745BF Насос дренажный Sturm!, 450 Вт, част. до 6.5 мм, 125 л/мин, 7.5м, встроенный поплавок</t>
  </si>
  <si>
    <t>EA1520 Мотобур Sturm! объем двигателя 52 см3, 2,4 кВт/3,2 л.с., СТАЛЬНАЯ РАМА</t>
  </si>
  <si>
    <t>EA2520 Мотобур Sturm! объем двигателя  70 см3, мощн. 3,4лс, СТАЛЬНАЯ РАМА</t>
  </si>
  <si>
    <t>4052-01-140 Фонарь налобный аккумуляторный, COB и XPE светодиоды, функция зум, 140лм, Sturm!</t>
  </si>
  <si>
    <t>4052-02-200 Фонарь налобный аккумуляторный, T6 светодиод, функция зум, 3 режима, 200лм Sturm!</t>
  </si>
  <si>
    <t>4052-03-600 Фонарь-прожектор, аккум., COB, 2 магнита, 4 режима, поворотная опора, 600лм, Sturm!</t>
  </si>
  <si>
    <t>4052-05-300 Фонарь-прожектор МИНИ, аккум., COB+XPE, 4 магнита, доп красн.свет, 300лм, Sturm!</t>
  </si>
  <si>
    <t>9016-RB-S8-12-2 Набор фрез 12 шт Sturm!</t>
  </si>
  <si>
    <t>9016-RB-S8-12-3 Набор фрез в металлическом кейсе 12 шт Sturm!</t>
  </si>
  <si>
    <t>BT8952D-1004 Нож стальной для бензотрим.,8 зубов, 255 мм x 25,4x8, Sturm!</t>
  </si>
  <si>
    <t>ТВС-2020КМ</t>
  </si>
  <si>
    <t>HK1045-04-P15</t>
  </si>
  <si>
    <t>HKPH2-110</t>
  </si>
  <si>
    <t>HKPH2-150</t>
  </si>
  <si>
    <t>HKPH2-50-2</t>
  </si>
  <si>
    <t>HKPH2-75-2</t>
  </si>
  <si>
    <t>HKPH2PZ2-65D-2</t>
  </si>
  <si>
    <t>PG10500E</t>
  </si>
  <si>
    <t>ID20165M</t>
  </si>
  <si>
    <t>ТВC-2000К</t>
  </si>
  <si>
    <t>ТВC-2000КВ</t>
  </si>
  <si>
    <t>Дрели низкооборотистые</t>
  </si>
  <si>
    <t>PW92-9905 Пеногенератор Sturm! 0,5л,регулир подача, Sturm,Hanskonner,Karсher,BOSCH</t>
  </si>
  <si>
    <t>BG60016-999 Круг шлифовальный Sturm! 100х10х3.5, для BG60016/ТС1-160Ц/ТС-60016</t>
  </si>
  <si>
    <t>BG6019S-999 Круг шлифовальный Sturm! P80, d=72.1 x d=58.5 x 15мм, для BG6019S/ТС1-70С</t>
  </si>
  <si>
    <t>BT15-50-10L Биты T15x50мм, Torx Tamper, сталь S2, 10шт ЛЕНТА, БОЕКОМПЛЕКТ</t>
  </si>
  <si>
    <t>BT30-50-10L Биты T30x50мм, Torx Tamper, сталь S2, 10шт ЛЕНТА, БОЕКОМПЛЕКТ</t>
  </si>
  <si>
    <t>GT3535-4.0-4-15 Леска для триммера, d=4.0 мм, l=15 м, КВАДРАТ, оранж., КАРТОН Sturm!</t>
  </si>
  <si>
    <t>CS50185-999</t>
  </si>
  <si>
    <t>HM2500-992-5 Сетка-измельчитель 5 мм, для измельчителей Sturm! HM2500/HM2501</t>
  </si>
  <si>
    <t>PL4214 Бензо-газонокосилка  Sturm!, 146 куб см, 5 л.с., нож 42 см, сбор/задний выброс</t>
  </si>
  <si>
    <t>PL4614S Бензо-газонокосилка самоход. Sturm! 146 куб. см. ,5 л.с.,нож 46 см, 4 в 1</t>
  </si>
  <si>
    <t>PL5114SV Бензо-газонокосилка самоход. Sturm! 146 куб. см., 5л.с., рег. об-в., нож 51см, 4 в 1</t>
  </si>
  <si>
    <t>PL5114SVE Бензо-газонокосилка самоход. Sturm!,146 куб.см,5л.с.,рег.об-в, эл.старт, нож 51см,4в1</t>
  </si>
  <si>
    <t>1060-12-4007 Ножовка по дереву с КАРАНДАШОМ 400мм,7-8 зуб/1",3D ЗУБ для влажн.дер.,pat., Sturm!</t>
  </si>
  <si>
    <t>1060-12-4507 Ножовка по дереву с КАРАНДАШОМ 450мм,7-8 зуб/1",3D ЗУБ для влажн.дер.,pat., Sturm!</t>
  </si>
  <si>
    <t>HK2010-06-3-16</t>
  </si>
  <si>
    <t>HK1076-10-2</t>
  </si>
  <si>
    <t>REC-PSBK-2022</t>
  </si>
  <si>
    <t>REC-PSHK-2022</t>
  </si>
  <si>
    <t>REC-T-SHIRT-STURM-2022-S</t>
  </si>
  <si>
    <t>HK1045-04-P1</t>
  </si>
  <si>
    <t>1020-06-B200 Клещи переставные 200мм УСИЛЕННЫЕ, РУКОЯТКИ ИЗ МЯГКОГО ПВХ, тип А6 Sturm!</t>
  </si>
  <si>
    <t>1020-06-B250 Клещи переставные 250мм УСИЛЕННЫЕ, РУКОЯТКИ ИЗ МЯГКОГО ПВХ, тип А6 Sturm!</t>
  </si>
  <si>
    <t>1020-06-B300 Клещи переставные 300мм УСИЛЕННЫЕ, РУКОЯТКИ ИЗ МЯГКОГО ПВХ, тип А6 Sturm!</t>
  </si>
  <si>
    <t>1055-020-49 Сверло по металлу Sturm! 2,0х49 мм, сталь HSS, нитридтитан., 118° ,блистер 2 шт</t>
  </si>
  <si>
    <t>1055-025-57 Сверло по металлу Sturm! 2,5х57 мм, сталь HSS, нитридтитан., 118° ,блистер 2 шт</t>
  </si>
  <si>
    <t>1055-030-61 Сверло по металлу Sturm! 3,0х61 мм, сталь HSS, нитридтитан., 118° ,блистер 2 шт</t>
  </si>
  <si>
    <t>1055-032-65 Сверло по металлу Sturm! 3,2х65 мм, сталь HSS, нитридтитан., 118° ,блистер 2 шт</t>
  </si>
  <si>
    <t>1055-035-70 Сверло по металлу Sturm! 3,5х70 мм, сталь HSS, нитридтитан., 118° ,блистер 2 шт</t>
  </si>
  <si>
    <t>1055-040-75 Сверло по металлу Sturm! 4,0х75 мм, сталь HSS, нитридтитан., 118° ,блистер 1 шт</t>
  </si>
  <si>
    <t>1055-042-75 Сверло по металлу Sturm! 4,2х75 мм, сталь HSS, нитридтитан., 118° ,блистер 1 шт</t>
  </si>
  <si>
    <t>1055-045-80 Сверло по металлу Sturm! 4,5х80 мм, сталь HSS, нитридтитан., 118° ,блистер 1 шт</t>
  </si>
  <si>
    <t>1055-048-86 Сверло по металлу Sturm! 4,8х86 мм, сталь HSS, нитридтитан., 118° ,блистер 1 шт</t>
  </si>
  <si>
    <t>1055-050-86 Сверло по металлу Sturm! 5,0х86 мм, сталь HSS, нитридтитан., 118° ,блистер 1 шт</t>
  </si>
  <si>
    <t>1055-052-86 Сверло по металлу Sturm! 5,2х86 мм, сталь HSS, нитридтитан., 118° ,блистер 1 шт</t>
  </si>
  <si>
    <t>1055-055-93 Сверло по металлу Sturm! 5,5х93 мм, сталь HSS, нитридтитан., 118°,  блистер 1 шт</t>
  </si>
  <si>
    <t>1055-060-93 Сверло по металлу Sturm! 6,0х93 мм, сталь HSS, нитридтитан., 118° , блистер 1 шт</t>
  </si>
  <si>
    <t>1055-065-101 Сверло по металлу Sturm! 6,5х101 мм, сталь HSS, нитридтитан., 118° ,блистер 1 шт</t>
  </si>
  <si>
    <t>1055-068-109 Сверло по металлу Sturm! 6,8х109 мм, сталь HSS, нитридтитан., 118° ,блистер 1 шт</t>
  </si>
  <si>
    <t>1055-070-109 Сверло по металлу Sturm! 7,0х109 мм, сталь HSS, нитридтитан., 118° ,блистер 1 шт</t>
  </si>
  <si>
    <t>1055-075-109 Сверло по металлу Sturm! 7,5х109 мм, сталь HSS,нитридтитан., 118° ,блистер 1 шт</t>
  </si>
  <si>
    <t>1055-080-117 Сверло по металлу Sturm! 8,0х117 мм, сталь HSS, нитридтитан., 118° ,блистер 1 шт</t>
  </si>
  <si>
    <t>1055-085-117 Сверло по металлу Sturm! 8,5х117 мм, сталь HSS, нитридтитан., 118° ,блистер 1 шт</t>
  </si>
  <si>
    <t>1055-090-125 Сверло по металлу Sturm! 9,0х125 мм, сталь HSS, нитридтитан., 118° ,блистер 1 шт</t>
  </si>
  <si>
    <t>1055-095-125 Сверло по металлу Sturm! 9,5х125 мм, сталь HSS, нитридтитан., 118° ,блистер 1 шт</t>
  </si>
  <si>
    <t>1055-100-133 Сверло по металлу Sturm! 10х133 мм, сталь HSS,нитридтитан., 118° ,блистер 1 шт</t>
  </si>
  <si>
    <t>1055-120-151 Сверло по металлу Sturm! 12х151 мм, сталь HSS, нитридтитан., 118° ,блистер 1 шт</t>
  </si>
  <si>
    <t>2020-07-300 Угольник 300мм, алюминиевый сплав, чёрная оксидация, белая шкала, Sturm!</t>
  </si>
  <si>
    <t>BPZ3-50-2 Биты PZ3x50мм, сталь S2, 2шт, БОЕКОМПЛЕКТ</t>
  </si>
  <si>
    <t>1055-04-10S-SS5 Сверло по металлу Sturm! 10х133 мм, сталь HSS, упаковка 5 шт</t>
  </si>
  <si>
    <t>1055-04-12S-SS5 Сверло по металлу Sturm! 12,0х151 мм, сталь HSS, упаковка 5 шт</t>
  </si>
  <si>
    <t>1055-04-3S2-SS10 Сверло по металлу Sturm! 3,2х65мм, сталь HSS, упаковка 10 шт</t>
  </si>
  <si>
    <t>1055-04-3S5-SS10 Сверло по металлу Sturm! 3,5х70 мм, сталь HSS, упаковка 10 шт</t>
  </si>
  <si>
    <t>1055-04-4S5-SS10 Сверло по металлу Sturm! 4,5х80мм, сталь HSS, упаковка 10 шт</t>
  </si>
  <si>
    <t>1055-04-8S-SS10 Сверло по металлу Sturm! 8,0х117 мм, сталь HSS, упаковка 10 шт</t>
  </si>
  <si>
    <t>1055-07-10 Сверло перовое по дереву 10мм, высококачеств. сталь, шестигр. хвостовик, Sturm!</t>
  </si>
  <si>
    <t>1055-07-12 Сверло перовое по дереву 12мм, высококачеств. сталь, шестигр. хвостовик, Sturm!</t>
  </si>
  <si>
    <t>1055-07-14 Сверло перовое по дереву 14мм, высококачеств. сталь, шестигр. хвостовик, Sturm!</t>
  </si>
  <si>
    <t>1055-07-16 Сверло перовое по дереву 16мм, высококачеств. сталь, шестигр. хвостовик, Sturm!</t>
  </si>
  <si>
    <t>1055-07-20 Сверло перовое по дереву 20мм, высококачеств. сталь, шестигр. хвостовик, Sturm!</t>
  </si>
  <si>
    <t>1055-07-22 Сверло перовое по дереву 22мм, высококачеств. сталь, шестигр. хвостовик, Sturm!</t>
  </si>
  <si>
    <t>1055-07-24 Сверло перовое по дереву 24мм, высококачеств. сталь, шестигр. хвостовик, Sturm!</t>
  </si>
  <si>
    <t>1055-07-30 Сверло перовое по дереву 30мм, высококачеств. сталь, шестигр. хвостовик, Sturm!</t>
  </si>
  <si>
    <t>1055-07-40 Сверло перовое по дереву 40мм, высококачеств. сталь, шестигр. хвостовик, Sturm!</t>
  </si>
  <si>
    <t>1055-07-50 Сверло перовое по дереву 50мм, высококачеств. сталь, шестигр. хвостовик, Sturm!</t>
  </si>
  <si>
    <t>1700-02-10 Шланг для компрессора полиуретан 10 м диам 5x8 мм Sturm!</t>
  </si>
  <si>
    <t>1700-02-15 Шланг для компрессора полиуретан 15 м диам 5x8 мм Sturm!</t>
  </si>
  <si>
    <t>1700-02-20 Шланг для компрессора полиуретан 20 м диам 5x8 мм Sturm!</t>
  </si>
  <si>
    <t>ИМ</t>
  </si>
  <si>
    <t>МОСКВА</t>
  </si>
  <si>
    <t>ТИП КЛИЕНТА</t>
  </si>
  <si>
    <t>Скидка</t>
  </si>
  <si>
    <t>Высокий сезон</t>
  </si>
  <si>
    <t>Низкий сезон</t>
  </si>
  <si>
    <t xml:space="preserve">ПАРТНЕР </t>
  </si>
  <si>
    <t>КРУПН.ОПТ</t>
  </si>
  <si>
    <t>P1075</t>
  </si>
  <si>
    <t>4054-01-400</t>
  </si>
  <si>
    <t>WP97JSB-19</t>
  </si>
  <si>
    <t>WP97JSB-24</t>
  </si>
  <si>
    <t>WP97JSB-50</t>
  </si>
  <si>
    <t>WP97JSF-19</t>
  </si>
  <si>
    <t>WP97JSF-24</t>
  </si>
  <si>
    <t>WP97JSF-50</t>
  </si>
  <si>
    <t>WP97JSH-1-1/2</t>
  </si>
  <si>
    <t>WP97JSH-1-3/8</t>
  </si>
  <si>
    <t>WP97JSH-2-1/2</t>
  </si>
  <si>
    <t>WP97JSH-2-1/4</t>
  </si>
  <si>
    <t>WP97JSH-5-1</t>
  </si>
  <si>
    <t>WP97JSH-6-1</t>
  </si>
  <si>
    <t>WP97JSM-12</t>
  </si>
  <si>
    <t>WP97JSS-301-12</t>
  </si>
  <si>
    <t>WP97JSS-301-14</t>
  </si>
  <si>
    <t>WP97JSU-4</t>
  </si>
  <si>
    <t>WP97JSU-5</t>
  </si>
  <si>
    <t>WPA10</t>
  </si>
  <si>
    <t>WPA10M</t>
  </si>
  <si>
    <t>8051-65-040PC</t>
  </si>
  <si>
    <t>8051-65-060PC</t>
  </si>
  <si>
    <t>8051-65-080PC</t>
  </si>
  <si>
    <t>8051-65-100PC</t>
  </si>
  <si>
    <t>8051-65-200PC</t>
  </si>
  <si>
    <t>8051-65-250PC</t>
  </si>
  <si>
    <t>8051-65-300PC</t>
  </si>
  <si>
    <t>8051-65-350PC</t>
  </si>
  <si>
    <t>8051-65-450PC</t>
  </si>
  <si>
    <t>Аксессуары для насосов</t>
  </si>
  <si>
    <t>Цена со скидкой, 
руб</t>
  </si>
  <si>
    <t>8051-65-040PC Шпатель, 40мм, пружинная сталь 65Г, пластиковая рукоятка, СОЮЗ</t>
  </si>
  <si>
    <t>8051-65-060PC Шпатель, 60мм, пружинная сталь 65Г, пластиковая рукоятка, СОЮЗ</t>
  </si>
  <si>
    <t>8051-65-080PC Шпатель, 80мм, пружинная сталь 65Г, пластиковая рукоятка, СОЮЗ</t>
  </si>
  <si>
    <t>8051-65-100PC Шпатель, 100мм, пружинная сталь 65Г, пластиковая рукоятка, СОЮЗ</t>
  </si>
  <si>
    <t>8051-65-150PC Шпатель, 150мм, пружинная сталь 65Г, пластиковая рукоятка, СОЮЗ</t>
  </si>
  <si>
    <t>8051-65-200PC Шпатель, 200мм, пружинная сталь 65Г, пластиковая рукоятка, СОЮЗ</t>
  </si>
  <si>
    <t>8051-65-250PC Шпатель, 250мм, пружинная сталь 65Г, пластиковая рукоятка, СОЮЗ</t>
  </si>
  <si>
    <t>8051-65-300PC Шпатель, 300мм, пружинная сталь 65Г, пластиковая рукоятка, СОЮЗ</t>
  </si>
  <si>
    <t>8051-65-350PC Шпатель, 350мм, пружинная сталь 65Г, пластиковая рукоятка, СОЮЗ</t>
  </si>
  <si>
    <t>8051-65-450PC Шпатель, 450мм, пружинная сталь 65Г, пластиковая рукоятка, СОЮЗ</t>
  </si>
  <si>
    <t>8051-65-600PC Шпатель, 600мм, пружинная сталь 65Г, пластиковая рукоятка, СОЮЗ</t>
  </si>
  <si>
    <t>GKE-26-450</t>
  </si>
  <si>
    <t>GKE-27-420</t>
  </si>
  <si>
    <t>GKE-28-2-800</t>
  </si>
  <si>
    <t>GKE-29</t>
  </si>
  <si>
    <t>GE168-19Q Двигатель бензиновый Sturm!, 6,5 л.с., 4-х тактный, хвостовик 19 мм Q-type</t>
  </si>
  <si>
    <t>GE170-20SP Двигатель бензиновый Sturm!, 7 л.с., 4-х такт, хвостовик 20 мм S-type, 3 руч шкив</t>
  </si>
  <si>
    <t>GT3535-2.0-4-15 Леска для триммера, d=2.0 мм, l=15 м, КВАДРАТ, оранж., КАРТОН Sturm!</t>
  </si>
  <si>
    <t>GT3535-2.0-7-15 Леска для триммера, d=2.0 мм, l=15м, СЕМИГРАННИК, оранж., картон, Sturm!</t>
  </si>
  <si>
    <t>GT3535-2.0-S-15 Леска для триммера, d=2.0мм, l=15м, КРУЧЕНЫЙ КВАДРАТ, оранж., картон, Sturm!</t>
  </si>
  <si>
    <t>GT3535-2.4-3S-15 Леска для триммера, усилен.,d=2.4 мм, l=15 м, круч.квадр, оранж./зел.  Sturm!</t>
  </si>
  <si>
    <t>GT3535-2.4-4-100  Леска для триммера, d=2.4мм, l=100м, квадрат, оранж., бобина, Sturm!</t>
  </si>
  <si>
    <t>GT3535-2.4-4-15 Леска для триммера, d=2.4 мм, l=15 м, КВАДРАТ, оранж., КАРТОН Sturm!</t>
  </si>
  <si>
    <t>GT3535-2.4-7-15 Леска для триммера, d=2.4 мм, l=15м, СЕМИГРАННИК, оранж., картон, Sturm!</t>
  </si>
  <si>
    <t>GT3535-2.4-8-120 Леска для триммера, d=2.4 мм, l=120 м, ЗВЕЗДА, оранж., БОБИНА Sturm!</t>
  </si>
  <si>
    <t>GT3535-2.4-G4-15 Леска для триммера, d=2.4 мм, l=15 м, квадрат усилен., оранж/черн. Sturm!</t>
  </si>
  <si>
    <t>GT3535-2.4-S-15 Леска для триммера, d=2.4 мм, l=15м, КРУЧЕНЫЙ КВАДРАТ,оранж., картон, Sturm!</t>
  </si>
  <si>
    <t>GT3535-3.0-3S-15 Леска для триммера, усилен., d=3.0 мм, l=15 м, круч.квадр, оранж./зел.  Sturm!</t>
  </si>
  <si>
    <t>GT3535-3.0-4-15 Леска для триммера, d=3.0 мм, l=15 м, КВАДРАТ, оранж., КАРТОН Sturm!</t>
  </si>
  <si>
    <t>GT3535-3.0-4-64 Леска для триммера, d=3.0мм, l=64м, квадрат, оранж., бобина, Sturm!</t>
  </si>
  <si>
    <t>GT3535-3.0-7-15 Леска для триммера, d=3.0мм, l=15м, СЕМИГРАННИК, оранж., картон, Sturm!</t>
  </si>
  <si>
    <t>GT3535-3.0-8-86 Леска для триммера, d=3.0мм, l=86м, звезда, оранж.,  бобина, Sturm!</t>
  </si>
  <si>
    <t>GT3535-3.0-G4-15 Леска для триммера, d=3.0 мм, l=15 м, квадрат усилен., оранж./черн. Sturm!</t>
  </si>
  <si>
    <t>GT3535-3.0-S-15 Леска для триммера, d=3.0 мм, l=15м, КРУЧЕНЫЙ КВАДРАТ,оранж., картон, Sturm!</t>
  </si>
  <si>
    <t>GT3535-4.0-S-15 Леска для триммера, d=4.0 мм, l=15м, КРУЧЕНЫЙ КВАДРАТ,оранж. картон,Sturm!</t>
  </si>
  <si>
    <t>OC0101 Масло Sturm! для пильных цепей G-Energy UNIVERSAL CHAIN&amp;BAR LUBRICANT, 0.946 л</t>
  </si>
  <si>
    <t>СТС-0101А Масло СОЮЗ трансмиссионное LUXE SAE 80W-85 GL-4 ТМ-4-12, 1л</t>
  </si>
  <si>
    <t>СЦ2-0101А Масло СОЮЗ для пильных цепей OPTIMAL, 0.946 л</t>
  </si>
  <si>
    <t>СЦС-0101А Масло СОЮЗ для пильных цепей UNIVERSAL CHAIN&amp;BAR LUBRICANT, 0.946 л</t>
  </si>
  <si>
    <t>ТЛ3535-2.4-S-120 Леска для триммера, d=2.4мм, l=120м, КРУЧЕНЫЙ КВАДРАТ, оранж., БОБИНА, Sturm!</t>
  </si>
  <si>
    <t>ТЛ3535-3.0-S-86 Леска для триммера, d=3.0 мм, l=86 м, КРУЧЕНЫЙ КВАДРАТ, оранж., БОБИНА, Sturm!</t>
  </si>
  <si>
    <t>СТС-0101А-2 Масло СОЮЗ OPTIMAL  трансмиссионное всесезонное  ТАД-17 ТМ-5-18, 0.946 л</t>
  </si>
  <si>
    <t>БМ1С-25-450-30</t>
  </si>
  <si>
    <t>GE170-20S Двигатель бензиновый Sturm!, 7 л.с., 4-х тактный, хвостовик 20 мм S-type</t>
  </si>
  <si>
    <t>GE190-25SP Двигатель бензиновый Sturm!, 15 л.с., 4-х такт, хвостовик 25 мм S-type, 3руч шкив</t>
  </si>
  <si>
    <t>AC93210OL Компрессор воздуш.безмасл.бесшумн. 900Вт,10л,2750об/мин,180л/мин,8бар,Sturm!</t>
  </si>
  <si>
    <t>AC93450OL Компрессор воздуш.безмасл.бесшумн. 2х1500Вт,50л,2650об/мин,480л/мин,8бар,Sturm!</t>
  </si>
  <si>
    <t>CD3404U2 Аккумуляторная отвертка Sturm!,3,6В,micro USB ,подсветка,индикат напр,набор бит,без ЗУ</t>
  </si>
  <si>
    <t>CD3512BL Дрель аккумуляторная бесщеточная Sturm!, 12 В, 2 акк., пист. рукоятка, 2,0 Ач, кейс</t>
  </si>
  <si>
    <t>CD3514BL Дрель аккумуляторная бесщеточная Sturm!, 14 В, 2 акк., пист. рукоятка, 2,0 Ач, кейс</t>
  </si>
  <si>
    <t>ID2150P  Дрель шуруповерт Sturm! "Проф", 2 скор, патрон 10 мм, 22+1, 45 Нм, ШНУР 5 М</t>
  </si>
  <si>
    <t>SBC1822 зарядное устройство Sturm! 1BatterySystem 18 В, 2 x 4 А для двух батарей</t>
  </si>
  <si>
    <t>WP9702ST Поверхностный самовсасывающий насос Sturm! 550Вт, 36м, 42 л/мин, кабель 1м</t>
  </si>
  <si>
    <t>1021-01-W175 Пресс-клещи для втулочных наконечников 0.25-10 мм2, квадратный профиль, Sturm!</t>
  </si>
  <si>
    <t>1022-02-W225 Пресс-клещи для неизолированных медных наконечников и гильз  0.5-10 мм2, Sturm!</t>
  </si>
  <si>
    <t>1055-020-85L Сверло по металлу Sturm! 2,0х85 мм, сталь HSS, удлинен., 118° ,блистер 2 шт</t>
  </si>
  <si>
    <t>1055-025-95L Cверло по металлу Sturm! 2,5х95 мм, сталь HSS, удлинен., 118° ,блистер 2 шт</t>
  </si>
  <si>
    <t>1055-030-100L Сверло по металлу Sturm! 3,0х100 мм, сталь HSS, удлинен., 118° ,блистер 2 шт</t>
  </si>
  <si>
    <t>1055-032-106L Сверло по металлу Sturm! 3,2х106 мм, сталь HSS, удлинен., 118° ,блистер 2 шт</t>
  </si>
  <si>
    <t>1055-035-112L Сверло по металлу Sturm! 3,5х112 мм, сталь HSS, удлинен., 118° ,блистер 2 шт</t>
  </si>
  <si>
    <t>1055-040-119L Сверло по металлу Sturm! 4,0х119 мм, сталь HSS, удлинен., 118° ,блистер 1 шт</t>
  </si>
  <si>
    <t>1055-042-119L Сверло по металлу Sturm! 4,2х119 мм, сталь HSS, удлинен., 118° ,блистер 1 шт</t>
  </si>
  <si>
    <t>1055-045-126L Сверло по металлу Sturm! 4,5х126 мм, сталь HSS, удлинен., 118° ,блистер 1 шт</t>
  </si>
  <si>
    <t>1055-048-132L Сверло по металлу Sturm! 4,8х132 мм, сталь HSS, удлинен., 118° ,блистер 1 шт</t>
  </si>
  <si>
    <t>1055-050-132L Сверло по металлу Sturm! 5,0х132 мм, сталь HSS, удлинен., 118° ,блистер 1 шт</t>
  </si>
  <si>
    <t>1055-055-139L Сверло по металлу Sturm! 5,5х139 мм, сталь HSS, удлинен., 118° ,блистер 1 шт</t>
  </si>
  <si>
    <t>1055-060-139L Сверло по металлу Sturm! 6,0х139 мм, сталь HSS, удлинен., 118° ,блистер 1 шт</t>
  </si>
  <si>
    <t>1055-065-148L Сверло по металлу Sturm! 6,5х148 мм, сталь HSS, удлинен., 118° ,блистер 1 шт</t>
  </si>
  <si>
    <t>1055-070-156L Сверло по металлу Sturm! 7,0х156 мм, сталь HSS, удлинен., 118° ,блистер 1 шт</t>
  </si>
  <si>
    <t>1055-075-156L Сверло по металлу Sturm! 7,5х156 мм, сталь HSS, удлинен., 118° ,блистер 1 шт</t>
  </si>
  <si>
    <t>1055-080-165L Сверло по металлу Sturm! 8,0х165 мм, сталь HSS, удлинен., 118° ,блистер 1 шт</t>
  </si>
  <si>
    <t>1055-085-165L Сверло по металлу Sturm! 8,5х165 мм, сталь HSS, удлинен., 118° ,блистер 1 шт</t>
  </si>
  <si>
    <t>1055-090-175L Сверло по металлу Sturm! 9,0х175 мм, сталь HSS, удлинен., 118° ,блистер 1 шт</t>
  </si>
  <si>
    <t>1055-095-175L Сверло по металлу Sturm! 9,5х175 мм, сталь HSS, удлинен., 118° ,блистер 1 шт</t>
  </si>
  <si>
    <t>1055-100-184L Сверло по металлу Sturm! 10,0х184 мм, сталь HSS, удлинен., 118° ,блистер 1 шт</t>
  </si>
  <si>
    <t>1055-110-195L Сверло по металлу Sturm! 11,0х195 мм, сталь HSS, удлинен., 118° ,блистер 1 шт</t>
  </si>
  <si>
    <t>1055-120-205L Сверло по металлу Sturm! 12,0х205 мм, сталь HSS, удлинен., 118° ,блистер 1 шт</t>
  </si>
  <si>
    <t>CSC1808BL Аккумуляторная цепная пила б/щ Sturm!, 18 В, 1BatterySystem, шина 20 см, без ЗУ и АКБ</t>
  </si>
  <si>
    <t>CSC3614BL Аккумуляторная цепная пила б/щ Sturm!, 2x18 В,1BatterySystem,шина 35 см, без ЗУ и АКБ</t>
  </si>
  <si>
    <t>CSC3616BL Аккумуляторная цепная пила б/щ Sturm!, 2x18 В,1BatterySystem,шина 40 см, без ЗУ и АКБ</t>
  </si>
  <si>
    <t>GS8212N Опрыскиватель садовый ранцевый аккумуляторный, Sturm! 1BatterySystem, 12 л,без АКБ и ЗУ</t>
  </si>
  <si>
    <t>1012-07-1200С</t>
  </si>
  <si>
    <t>1012-07-230С</t>
  </si>
  <si>
    <t>1012-07-300С</t>
  </si>
  <si>
    <t>1012-07-400С</t>
  </si>
  <si>
    <t>1012-07-600С</t>
  </si>
  <si>
    <t>1012-07-910С</t>
  </si>
  <si>
    <t>1012-08-1200С</t>
  </si>
  <si>
    <t>1012-08-230С</t>
  </si>
  <si>
    <t>1012-08-300С</t>
  </si>
  <si>
    <t>1012-08-400С</t>
  </si>
  <si>
    <t>1012-08-600С</t>
  </si>
  <si>
    <t>1012-08-910С</t>
  </si>
  <si>
    <t>3010-12-01N</t>
  </si>
  <si>
    <t>3010-12-02M</t>
  </si>
  <si>
    <t>3010-12-03M</t>
  </si>
  <si>
    <t>9040-36-020С</t>
  </si>
  <si>
    <t>9040-36-025С</t>
  </si>
  <si>
    <t>9040-36-100С</t>
  </si>
  <si>
    <t>CD300H</t>
  </si>
  <si>
    <t>CD350S</t>
  </si>
  <si>
    <t>CD650SBL</t>
  </si>
  <si>
    <t>GKE-20</t>
  </si>
  <si>
    <t>GKE-21</t>
  </si>
  <si>
    <t>GKE-22</t>
  </si>
  <si>
    <t>PW92-10H-M22</t>
  </si>
  <si>
    <t>PW92-10H-Q</t>
  </si>
  <si>
    <t>PW92-1F</t>
  </si>
  <si>
    <t>PW92-2F</t>
  </si>
  <si>
    <t>VC7360</t>
  </si>
  <si>
    <t>WP97120FC</t>
  </si>
  <si>
    <t>WP9718FC</t>
  </si>
  <si>
    <t>WP9728FC</t>
  </si>
  <si>
    <t>WP9738FC</t>
  </si>
  <si>
    <t>WP9750FC</t>
  </si>
  <si>
    <t>WP9755FD</t>
  </si>
  <si>
    <t>БМ1С-25-460-30</t>
  </si>
  <si>
    <t>МРС-1507</t>
  </si>
  <si>
    <t>МРС-2009</t>
  </si>
  <si>
    <t>Масляные радиаторы</t>
  </si>
  <si>
    <t>Насосы для фонтана</t>
  </si>
  <si>
    <t>1020-02-1-160 Плоскогубцы 160 мм, PROF серия, ДВУХКОМПОНЕНТНЫЕ РУКОЯТКИ Sturm!</t>
  </si>
  <si>
    <t>1020-02-1-180 Плоскогубцы 180 мм, PROF серия, ДВУХКОМПОНЕНТНЫЕ РУКОЯТКИ, Sturm!</t>
  </si>
  <si>
    <t>1020-02-1-200 Плоскогубцы ОСОБО ПРОЧНЫЕ ГУБКИ  200 мм (Profi HQ) Sturm!</t>
  </si>
  <si>
    <t>1055-02-S2</t>
  </si>
  <si>
    <t>4053-01-2000 Фонарь-прожектор, COB 20W, 2000лм, 2 режима 50/100%, 1BatterySystem, Sturm!</t>
  </si>
  <si>
    <t>9018-SDS-P15X600 Насадка SDS+ пика 14х600мм Sturm!</t>
  </si>
  <si>
    <t>AC936100OLE Компрессор воздуш.безмасл.бесшумн. 3х1500Вт,100л,2650об/мин,720л/мин,8бар,Sturm!</t>
  </si>
  <si>
    <t>BD7037-999 Тиски для сверлильных станков Sturm!</t>
  </si>
  <si>
    <t>HWM1250GEN Сварочный инвертор 20-250А,ПВ-80%, напр. 160-250 В, работа от генератора, Hanskonner</t>
  </si>
  <si>
    <t>HWM4018 Сварочный аппарат Hanskonner TIG+MMA, 200 A, ПВ 80%, 160-270 В,</t>
  </si>
  <si>
    <t>PW92-9910 Пеногенератор для моек Sturm! 1л,регулир подача, Sturm,Hanskonner,Karсher,BOSCH</t>
  </si>
  <si>
    <t>WP9745PVU Насос погружной 3 в 1 Sturm!, 450Вт, част. до 30мм, 200л/мин, напор 6м</t>
  </si>
  <si>
    <t>WP9760PVU Насос погружной 3-в-1 Sturm!, 600 Вт, част. до 30мм, 215 л/мин, напор 7м</t>
  </si>
  <si>
    <t>WP9775PVU Насос погружной 3-в-1 Sturm!, 750 Вт, част. до 30мм, 265 л/мин, напор 8,2м</t>
  </si>
  <si>
    <t>GKE-24-320</t>
  </si>
  <si>
    <t>GKE-24-540</t>
  </si>
  <si>
    <t>GKE-24-340</t>
  </si>
  <si>
    <t>GKE-24-390</t>
  </si>
  <si>
    <t>GKE-24-405</t>
  </si>
  <si>
    <t>GKE-24-430-130</t>
  </si>
  <si>
    <t>GKE-24-430-160</t>
  </si>
  <si>
    <t>GKE-24-600</t>
  </si>
  <si>
    <t>GKE-01</t>
  </si>
  <si>
    <t>GKE-02</t>
  </si>
  <si>
    <t>GKE-04</t>
  </si>
  <si>
    <t>GKE-03</t>
  </si>
  <si>
    <t>GKE-05</t>
  </si>
  <si>
    <t>GKE-06</t>
  </si>
  <si>
    <t>GKE-07</t>
  </si>
  <si>
    <t>GKE-08</t>
  </si>
  <si>
    <t>GKE-09</t>
  </si>
  <si>
    <t>GKE-10-160</t>
  </si>
  <si>
    <t>GKE-10-220</t>
  </si>
  <si>
    <t>GKE-11</t>
  </si>
  <si>
    <t>GKE-12</t>
  </si>
  <si>
    <t>GKE-13</t>
  </si>
  <si>
    <t>GKE-14</t>
  </si>
  <si>
    <t>GKE-15</t>
  </si>
  <si>
    <t>РТ</t>
  </si>
  <si>
    <t>рт</t>
  </si>
  <si>
    <t>GKE-10-160 Плуг универсальный 160 мм Sturm!</t>
  </si>
  <si>
    <t>GKE-10-220 Плуг универсальный 220 мм Sturm!</t>
  </si>
  <si>
    <t>GKE-12 Утяжилитель 16 кг для мотоблока Sturm!</t>
  </si>
  <si>
    <t>GKE-14 Сцепка универсальная для оборудования на мотоблок большая 90 мм Sturm!</t>
  </si>
  <si>
    <t>GKE-15 Сцепка универсальная для оборудования на мотоблок 70 мм Sturm!</t>
  </si>
  <si>
    <t>GKE-20 Картофелевыкапыватель для мотоблока без сцепки УСИЛЕННЫЙ Sturm!</t>
  </si>
  <si>
    <t>GKE-21 Плуг универсальный без сцепки УСИЛЕННЫЙ широкий Sturm!</t>
  </si>
  <si>
    <t>GKE-31</t>
  </si>
  <si>
    <t>GKE-33</t>
  </si>
  <si>
    <t>GKE-30</t>
  </si>
  <si>
    <t>GKE-32</t>
  </si>
  <si>
    <t>GKE-23-70</t>
  </si>
  <si>
    <t>GKE-23-90</t>
  </si>
  <si>
    <t>1055-07-A300</t>
  </si>
  <si>
    <t>WP97JS-SK9-3.6</t>
  </si>
  <si>
    <t>Автоматические контроллеры давления</t>
  </si>
  <si>
    <t>CD3612T Дрель аккумуляторная Sturm! 12 В, 2 акк. 2,0Ач,съемный патрон, кейс</t>
  </si>
  <si>
    <t>CD3614 Дрель аккумуляторная Sturm!, 14 В, 2 акк., 2,0 Ач, кейс</t>
  </si>
  <si>
    <t>CD3614T Дрель аккумуляторная Sturm! 14 В, 2 акк. 2,0 Ач, съемный патрон, кейс</t>
  </si>
  <si>
    <t>CD3618 Дрель аккумуляторная Sturm!, 18 В, 1BatterySystem,  2 акк., 2,0 Ач, кейс</t>
  </si>
  <si>
    <t>ДШС-12 Дрель аккумуляторная СОЮЗ 12В, 1 акк. 2Ач, картон</t>
  </si>
  <si>
    <t>ДШС-12К Дрель аккумуляторная СОЮЗ 12В, 2 акк. 2 Ач, кейс</t>
  </si>
  <si>
    <t>ДШС-14К Дрель аккумуляторная СОЮЗ 14 В, 2 акк. 2 Ач, кейс</t>
  </si>
  <si>
    <t>ER1115</t>
  </si>
  <si>
    <t>HBS8512</t>
  </si>
  <si>
    <t>HGC1618</t>
  </si>
  <si>
    <t>HGC2020</t>
  </si>
  <si>
    <t>3016-22-02 Опрыскиватель 2л с ручным насосом с 3 насадками Sturm!</t>
  </si>
  <si>
    <t>GKE-05 Ограничитель глубины вспашки Sturm!</t>
  </si>
  <si>
    <t>GKE-09 Окучник однорядный для мотоблока Sturm!</t>
  </si>
  <si>
    <t>SB085050 Пильная шина 8" Sturm! паз 1,3мм, 0,50", 48 зв</t>
  </si>
  <si>
    <t>SC38011CST-52 Цепь Sturm! 52 звена, паз 0,043", шаг 3/8", КВАДРАТНЫЙ ХРОМИРОВАННЫЙ, КАЛЕНЫЙ зуб</t>
  </si>
  <si>
    <t>GKE-11 Удлинитель пара шестигр 23*23*250 мм для мотоб Sturm!</t>
  </si>
  <si>
    <t>GKE-24-390 Грунтозацепы пара S23 (шестигран) диаметр 390 мм, ширина 180 мм Sturm!</t>
  </si>
  <si>
    <t>ЩЗС-12-3</t>
  </si>
  <si>
    <t>ЩЗС-12-1П</t>
  </si>
  <si>
    <t>ЩЗС-12-2С</t>
  </si>
  <si>
    <t>Маски защитные</t>
  </si>
  <si>
    <t>HRH2145MVE</t>
  </si>
  <si>
    <t>CH1000D</t>
  </si>
  <si>
    <t>CH1500D</t>
  </si>
  <si>
    <t>CH1501</t>
  </si>
  <si>
    <t>CH2000D</t>
  </si>
  <si>
    <t>DKH15</t>
  </si>
  <si>
    <t>DKH20</t>
  </si>
  <si>
    <t>DKH20CH</t>
  </si>
  <si>
    <t>DKH30</t>
  </si>
  <si>
    <t>DKH50</t>
  </si>
  <si>
    <t>HPW92-1</t>
  </si>
  <si>
    <t>PW92-1G</t>
  </si>
  <si>
    <t>Дизельные тепловые пушки</t>
  </si>
  <si>
    <t>GKE-01 Картофелевыкапыватель для мотоблока без сцепки Sturm!</t>
  </si>
  <si>
    <t>БМ1С-26-340-90</t>
  </si>
  <si>
    <t>БМ1С-26-380-200</t>
  </si>
  <si>
    <t>БМ1С-26-430-160</t>
  </si>
  <si>
    <t>БМ1С-26-430-200</t>
  </si>
  <si>
    <t>БМ1С-26-500-130</t>
  </si>
  <si>
    <t>БМ1С-26-500-200</t>
  </si>
  <si>
    <t>БМ1С-26-540-90</t>
  </si>
  <si>
    <t>БМ1С-26-600-130</t>
  </si>
  <si>
    <t>БМ1С-27-30-24</t>
  </si>
  <si>
    <t>БМ1С-28-30-195</t>
  </si>
  <si>
    <t>GM2318FS</t>
  </si>
  <si>
    <t>PW92119</t>
  </si>
  <si>
    <t>PW92130I</t>
  </si>
  <si>
    <t>PW9227</t>
  </si>
  <si>
    <t>PW9228</t>
  </si>
  <si>
    <t>PW9229I</t>
  </si>
  <si>
    <t>1055-S439</t>
  </si>
  <si>
    <t>1055-S630</t>
  </si>
  <si>
    <t>ГО-05022</t>
  </si>
  <si>
    <t>ГО-05032</t>
  </si>
  <si>
    <t>ГО-06542</t>
  </si>
  <si>
    <t>ГО-08022</t>
  </si>
  <si>
    <t>Грядки оцинкованные/полимерные</t>
  </si>
  <si>
    <t>8054-02-L Полуперчатки раб. алькантара,с открыт.пальцами,цвет оранж+черн+зел,размер L,Sturm!</t>
  </si>
  <si>
    <t>8054-02-M Полуперчатки раб. алькантара,с открыт.пальцами,цвет оранж+черн+зел,размер M,Sturm!</t>
  </si>
  <si>
    <t>GKE-13 Фреза пара культиваторная 24 ножа шестигр 23 мм Sturm!</t>
  </si>
  <si>
    <t>GKE-24-340 Грунтозацепы пара S23 (шестигран) диаметр 340 мм, ширина 90 мм Sturm!</t>
  </si>
  <si>
    <t>GKE-24-405 Грунтозацепы пара S23 (шестигран) диаметр 405 мм, ширина 200 мм Sturm!</t>
  </si>
  <si>
    <t>GKE-24-430-130 Грунтозацепы пара S23 (шестигран) диаметр 430 мм, ширина 130 мм Sturm!</t>
  </si>
  <si>
    <t>GKE-24-600 Грунтозацепы пара S23 (шестигран) диаметр 600 мм, ширина 130 мм Sturm!</t>
  </si>
  <si>
    <t>GKE-32 Плуг универсальный со сцепкой Sturm!</t>
  </si>
  <si>
    <t>CD3220BL-53</t>
  </si>
  <si>
    <t>CRH1812 Аккумуляторный перфоратор Sturm!,18 В,2 реж,1BatterySystem,диам 12мм,без ЗУ и АКБ</t>
  </si>
  <si>
    <t>AC932100</t>
  </si>
  <si>
    <t>AC932100B</t>
  </si>
  <si>
    <t>AC93250</t>
  </si>
  <si>
    <t>AC93250B</t>
  </si>
  <si>
    <t>DH2522P</t>
  </si>
  <si>
    <t>ДГО-У1</t>
  </si>
  <si>
    <t>ДГО-У2</t>
  </si>
  <si>
    <t>Гр</t>
  </si>
  <si>
    <t>GT3535-2.4-SA-1700</t>
  </si>
  <si>
    <t>ТЛ3535-2.0-0-2490</t>
  </si>
  <si>
    <t>ТЛ3535-2.0-S-2264</t>
  </si>
  <si>
    <t>BT8952AS Бензотриммер Sturm! 58см3,4.2кВт/5.7лс,диск/леска/ранц.рем/эрг.рук./ред.сб./легк.ст</t>
  </si>
  <si>
    <t>1045-32-200</t>
  </si>
  <si>
    <t>1055-07-A150</t>
  </si>
  <si>
    <t>1055-07-QA150</t>
  </si>
  <si>
    <t>1055-07-QA300</t>
  </si>
  <si>
    <t>1078-10-70</t>
  </si>
  <si>
    <t>1078-11-75</t>
  </si>
  <si>
    <t>1090-01-S10</t>
  </si>
  <si>
    <t>1090-01-S11</t>
  </si>
  <si>
    <t>1090-01-S12</t>
  </si>
  <si>
    <t>AG90125E</t>
  </si>
  <si>
    <t>CD3508U</t>
  </si>
  <si>
    <t>CD3512SC</t>
  </si>
  <si>
    <t>GH91101</t>
  </si>
  <si>
    <t>GH91151V</t>
  </si>
  <si>
    <t>GH91301V</t>
  </si>
  <si>
    <t>9019-01-150С Полотно для ножовки по металлу, 150мм, закаленное, СОЮЗ</t>
  </si>
  <si>
    <t>9019-01-300С Полотно для ножовки по металлу, 300 мм, закаленное, СОЮЗ</t>
  </si>
  <si>
    <t>CD3220BL-53 батарея аккумуляторная Sturm! 1BatterySystem, 20В, 2Ач</t>
  </si>
  <si>
    <t>GC99-F4.0 Напильник для заточки пильной цепи, Sturm!</t>
  </si>
  <si>
    <t>GC99-F4.8 Напильник для заточки пильной цепи, Sturm!</t>
  </si>
  <si>
    <t>1073-06-07</t>
  </si>
  <si>
    <t>1078-12-4000</t>
  </si>
  <si>
    <t>Сварочный аппарат TIG</t>
  </si>
  <si>
    <t>GKE-06 Окучник двухрядный для мотоблока Sturm!</t>
  </si>
  <si>
    <t>GKE-30 Картофелевыкапыватель для мотоблока со сцепкой выс стойк 410 мм Sturm!</t>
  </si>
  <si>
    <t>GKE-31 Плуг универсальный без сцепки УСИЛЕННЫЙ Sturm!</t>
  </si>
  <si>
    <t>GS82-G301 Штанга телескопич. 1,5-3 м для опрыск. GS8216BM/GS8216B/GS8212B/GS8212N Sturm!</t>
  </si>
  <si>
    <t>БМ1С-28-30-195 Удлинитель пара для грунтозацепов 30*30*195 мм СОЮЗ</t>
  </si>
  <si>
    <t>CD3220BL-54</t>
  </si>
  <si>
    <t>HAG90121P</t>
  </si>
  <si>
    <t>MS55210S</t>
  </si>
  <si>
    <t>9012-AD100H</t>
  </si>
  <si>
    <t>9020-210-30-60T</t>
  </si>
  <si>
    <t>9020-255-30-96T</t>
  </si>
  <si>
    <t>9020-305-30-60T</t>
  </si>
  <si>
    <t>9020-305-30-80T</t>
  </si>
  <si>
    <t>AW91A9WH</t>
  </si>
  <si>
    <t>B9022-210-30-48S</t>
  </si>
  <si>
    <t>B9022-210-30-60</t>
  </si>
  <si>
    <t>B9022-210-30-60S</t>
  </si>
  <si>
    <t>B9022-255-30-48</t>
  </si>
  <si>
    <t>B9022-255-30-60</t>
  </si>
  <si>
    <t>B9022-305-30-60</t>
  </si>
  <si>
    <t>B9022-305-30-80</t>
  </si>
  <si>
    <t>GK83021F</t>
  </si>
  <si>
    <t>GT3535-2.4-SA-1700 Леска для бензотриммера Sturm! Крученый квадрат армирован., промбухта.</t>
  </si>
  <si>
    <t>SBP1804 аккумулятор Sturm! 1BatterySystem, 18 В, 4Ач</t>
  </si>
  <si>
    <t>ТЛ3535-2.0-0-2490 Леска для бензотриммера, круг, оранжевый, промбухта, СОЮЗ</t>
  </si>
  <si>
    <t>ТЛ3535-2.0-S-2264 Леска для бензотриммера, крученый квадрат, серебристый, промбухта, СОЮЗ</t>
  </si>
  <si>
    <t>GKE-2</t>
  </si>
  <si>
    <t>WPA10M Автоматика для насосных станций Sturm! Манометр, рег.давл,10 бар,10A, 1",x1",G1"</t>
  </si>
  <si>
    <t>CH1001RF</t>
  </si>
  <si>
    <t>CH1501RF</t>
  </si>
  <si>
    <t>CH2001RF</t>
  </si>
  <si>
    <t>1045-30-150С ключ разводной 150мм, зев 34мм, СУПЕРТОНКИЕ ГУБКИ, обрезиненная рукоятка, СОЮЗ</t>
  </si>
  <si>
    <t>1045-30-200С ключ разводной 200мм, зев 39мм, СУПЕРТОНКИЕ ГУБКИ, обрезиненная рукоятка, СОЮЗ</t>
  </si>
  <si>
    <t>5440201 Коронки по дереву набор 8ед d=19/22/29/32/38/44/51/64 мм, кейс, Sturm!</t>
  </si>
  <si>
    <t>AW97I201 Сварочный инвертор мобильный Sturm! 20-160А,ПВ-60%, напр. 170-250 В</t>
  </si>
  <si>
    <t>ДШС-12-1Л Дрель аккумуляторная бесщеточная Союз, 12 В, 2 акк., 2,0 Ач, кейс</t>
  </si>
  <si>
    <t>ДШС-12П1 Дрель аккумуляторная бесщеточная Союз, 12 В, 1 акк., 2,0 Ач, картон</t>
  </si>
  <si>
    <t>ДШС-14-1Л Дрель аккумуляторная бесщеточная Союз, 14 В, 2 акк., 2,0 Ач, кейс</t>
  </si>
  <si>
    <t>Номер акции</t>
  </si>
  <si>
    <t>21-22-ОП</t>
  </si>
  <si>
    <t>Название</t>
  </si>
  <si>
    <t>Условия</t>
  </si>
  <si>
    <t>Дата начала</t>
  </si>
  <si>
    <t>Дата завершения</t>
  </si>
  <si>
    <t>Отделы</t>
  </si>
  <si>
    <t>Филиалы, МСК</t>
  </si>
  <si>
    <t>аф3</t>
  </si>
  <si>
    <t xml:space="preserve">Артикул </t>
  </si>
  <si>
    <t>Описание</t>
  </si>
  <si>
    <t>Цена</t>
  </si>
  <si>
    <t>Скидка от Прайса</t>
  </si>
  <si>
    <t>Аккумуляторный инструмент</t>
  </si>
  <si>
    <t>Наименование</t>
  </si>
  <si>
    <t>Триммеры и кусторезы</t>
  </si>
  <si>
    <t>Кусторезы аккумуляторные</t>
  </si>
  <si>
    <t>Триммеры аккумуляторные</t>
  </si>
  <si>
    <t>SBP1804 аккумулятор Sturm! 1BatterySystem, 18 В, 4 Ач</t>
  </si>
  <si>
    <t>Триммеры электрические</t>
  </si>
  <si>
    <t>GT1800BS  Электротриммер Sturm!, 1800 Вт, мет. вал, ассим.рукоятка нижн. двиг, нож/леска/ремень</t>
  </si>
  <si>
    <t>Триммеры бензиновые</t>
  </si>
  <si>
    <t>BP87101 Бензиновая мотопомпа Sturm!,1000л/мин, 7лс, 4-х тактн.3",чистая вода, напор 34м,бак3,3л</t>
  </si>
  <si>
    <t>Опрыскиватели</t>
  </si>
  <si>
    <t>Сварочные аппараты и маски</t>
  </si>
  <si>
    <t>AW97I200  Сварочный инвертор Sturm!, 200А, ПВ 60%, 170-250В, HotStart/AntiStick/ArcForce</t>
  </si>
  <si>
    <t>AW91A5WH Маска сварщика "Хамелеон" Sturm! 93*43мм,DIN 4/9-13, 1/25000c, 3 рег-ки,ТЕСТ ФИЛЬТРА</t>
  </si>
  <si>
    <t>САС-91А2МС1 Маска сварщика "Хамелеон" СОЮЗ, 93*43мм,DIN 4/9-13, 1/25000c, 3 рег-ки</t>
  </si>
  <si>
    <t>САС-91А4МС Маска сварщика "Хамелеон" СОЮЗ, 90*35мм,DIN 3/11,1/25000c, без регулировок</t>
  </si>
  <si>
    <t>Мойки</t>
  </si>
  <si>
    <t>PW9217 Мойка высокого давления Sturm!, электрическая, 1700Вт, 110 Бар, ФУНКЦИЯ ВСАСЫВАНИЯ</t>
  </si>
  <si>
    <t>PW9219 Мойка высокого давления Sturm!,1900Вт, 135 Бар, ФУНКЦИЯ ВСАСЫВАНИЯ</t>
  </si>
  <si>
    <t>PW9223 Мойка высокого давления Sturm!,2300Вт, 165 Бар, ФУНКЦИЯ ВСАСЫВАНИЯ, катушка, колеса</t>
  </si>
  <si>
    <t>PW92-9905 Пеногенератор Sturm! 0,5л,регулир подача, Sturm,Karсher,BOSCH</t>
  </si>
  <si>
    <t>PW92-9910 Пеногенератор Sturm! 1л,регулир подача, Sturm,Karсher,BOSCH</t>
  </si>
  <si>
    <t>PW92-991 Пеногенератор Sturm! 1л,регулир подача, ЛАТУННАЯ основа,для моек , Karсher, BOSCH</t>
  </si>
  <si>
    <t>Цепные пилы</t>
  </si>
  <si>
    <t>Аккумуляторные пилы</t>
  </si>
  <si>
    <t>Бензиновые пилы</t>
  </si>
  <si>
    <t>Электрические пилы</t>
  </si>
  <si>
    <t>CC9916 Пила ЭЛЕКТРИЧЕСКАЯ цепная Sturm!, БЕЗМАСЛЯНАЯ! 1600Вт, шина 12'' (305 мм), шаг цепи 3/8</t>
  </si>
  <si>
    <t>CC99222 Пила ЭЛЕКТРИЧЕСКАЯ цепная Sturm!, НИЗК. УРОВЕНЬ ШУМА! 2200 Вт, шина 16"(405 мм), шаг 3/</t>
  </si>
  <si>
    <t>ПЦС-9926 Пила ЭЛЕКТРИЧ. цепная СОЮЗ, 2600 Вт, шина 16'' (400 мм), 1,3мм, шаг цепи 3/8"Электриче</t>
  </si>
  <si>
    <t>Газонокосилки</t>
  </si>
  <si>
    <t>HPL5116BS Бензо-газонокосилка самоход. Hanskonner,B&amp;S675EXI,нож 51 см, 4 в 1</t>
  </si>
  <si>
    <t>PL4214 Бензо-газонокосилка  Sturm!, 5 л.с., нож 42 см, сбор/задний выброс</t>
  </si>
  <si>
    <t>PL4614S Бензо-газонокосилка самоход. Sturm!,5 л.с.,нож 46 см, сбор/выброс задн.,боковой/мульча</t>
  </si>
  <si>
    <t>PL5114SV Бензо-газонокосилка самоход. Sturm!,5 л.с., регулировка оборотов, нож 51 см, 4 функции</t>
  </si>
  <si>
    <t>PL5114SVE Бензо-газонокосилка самоход. Sturm!,5 л.с., рег-ка об-в, эл.старт, нож 51см, 4 функц.</t>
  </si>
  <si>
    <t>AC93104 Воздушный компрессор Sturm!, 2400 Вт, 100л, 410л/мин, 8бар, 2850 об/мин, предохр. клапа</t>
  </si>
  <si>
    <t>Пылесосы и воздуходувки</t>
  </si>
  <si>
    <t>Насосные оборудование</t>
  </si>
  <si>
    <t>WP9775VS-ST Насосная станция Sturm!, 750Вт, бак 24л, насос нерж. Сталь</t>
  </si>
  <si>
    <t>НГС-97128Н Насос погружной скважинный "Малыш" СОЮЗ, 280Вт, 18л/мин.напор 72м, нижн забор, 10м</t>
  </si>
  <si>
    <t>Насосы дренажные</t>
  </si>
  <si>
    <t>Насосы скважинные</t>
  </si>
  <si>
    <t>WP9710DWI скважинный центробежный насос Sturm!, 180Вт, Ø75мм, напор 26м, кабель 16м</t>
  </si>
  <si>
    <t>WP9714DWI скважинный центробежный насос Sturm!, 250Вт, Ø75мм, напор 35м, кабель 25м</t>
  </si>
  <si>
    <t>WP9715DWI скважинный центробежный насос Sturm!, 370Вт, Ø75мм, напор 48м, кабель 32м</t>
  </si>
  <si>
    <t>WP9717DWI скважинный центробежный насос Sturm!, 550Вт, Ø75мм, напор 64м, кабель 50м</t>
  </si>
  <si>
    <t>WP9724DWI скважинный центробежный насос Sturm!, 250Вт, Ø89мм, напор 29м, кабель 25м</t>
  </si>
  <si>
    <t>WP9725DWI скважинный центробежный насос Sturm!, 250Вт, Ø89мм, напор 34м, кабель 32м</t>
  </si>
  <si>
    <t>WP9727DWI скважинный центробежный насос Sturm!, 370Вт, Ø89мм, напор 47м, кабель 40м</t>
  </si>
  <si>
    <t>WP9729DWI скважинный центробежный насос Sturm!, 550Вт, Ø89мм, напор 67м, кабель 50м</t>
  </si>
  <si>
    <t>Насосы повысительные</t>
  </si>
  <si>
    <t>67-21-Ф</t>
  </si>
  <si>
    <t>ар1</t>
  </si>
  <si>
    <t>HCD1838R Дрель акк. Hanskonner 18В, Li-Ion, НЕ OneBat, 2 акк. 2,4 Ач, 55Нм, 13мм,БЫСТР.ЗАРЯД,кейс</t>
  </si>
  <si>
    <t>HCD1838RI Дрель акк.УДАРНАЯ Hanskonner 18В, Li-Ion, НЕ OneBat, акк.2,4 Ач, 55Нм,13мм,БЫСТР.ЗАРЯД,кей</t>
  </si>
  <si>
    <t>1BatterySystem</t>
  </si>
  <si>
    <t>CD3612 Дрель аккумуляторная Sturm!, 12 В, 1BatterySystem, 2 акк., 2,0 Ач, кейс</t>
  </si>
  <si>
    <t>CD3614 Дрель аккумуляторная Sturm!, 14 В, 1BatterySystem,  2 акк., 2,0 Ач, кейс</t>
  </si>
  <si>
    <t>CD3612T Дрель аккумуляторная Sturm! 12 В, 1BatterySystem, 2 акк. 2,0Ач,съемный патрон, кейс</t>
  </si>
  <si>
    <t>CD3614T Дрель аккумуляторная Sturm! 14 В, 1BatterySystem, 2 акк. 2,0Ач,съемный патрон, кейс</t>
  </si>
  <si>
    <t>ДШС-12 Дрель аккумуляторная СОЮЗ 12В, 1BatterySystem, 1 акк. 2Ач, картон</t>
  </si>
  <si>
    <t>ДШС-12К Дрель аккумуляторная СОЮЗ 12В, 1BatterySystem, 2 акк. 2 Ач, кейс</t>
  </si>
  <si>
    <t>ДШС-14К Дрель аккумуляторная СОЮЗ 14 В, 1BatterySystem, 2 акк. 2 Ач, кейс</t>
  </si>
  <si>
    <t>Иные аккумуляторные системы</t>
  </si>
  <si>
    <t>CD3212SC Дрель аккумуляторная Sturm! 12В, 2 акк. 2,0Ач, СЪЁМНЫЙ патрон,пист.рукоят, кейс</t>
  </si>
  <si>
    <t>CD3314LPT Дрель акк. Sturm! 14.4В, Li-Ion, 2 скор., 2 акк, 2,0 Ач, зар.1ч, СЪЕМНЫЙ ПАТР, кейс</t>
  </si>
  <si>
    <t>CD3224L Дрель акк Sturm! 24В, Li-Ion, 2 скор, 2 акк., 2,0 Ач, БЫСТР.ЗАРЯД, ПОДСВ, кейс</t>
  </si>
  <si>
    <t>4011-03-36 Штанга с треногой телескопич. для лаз. уровня 1.4-3.6м,усиленная,резьба 5/8", Sturm!</t>
  </si>
  <si>
    <t>AWE-1025 Клемма заземления (Держатель массы) 300A медь Sturm!</t>
  </si>
  <si>
    <t>AWE-1025-500 Клемма заземления (Держатель массы) 500A медь Sturm!</t>
  </si>
  <si>
    <t>AWE-1028-500 Клемма заземления (Держатель массы) 500A медь Sturm!</t>
  </si>
  <si>
    <t>CAG1812BL Аккумуляторная УШМ б/щ Sturm!, 18 В, 1BatterySystem, 125 мм, плавн пуск, без ЗУ/АКБ</t>
  </si>
  <si>
    <t>CAG1812BLE Аккумуляторная УШМ б/щ Sturm!, 18 В,1BatterySystem,125 мм,3 скор,пл пуск, без ЗУ/АКБ</t>
  </si>
  <si>
    <t>GKE-34</t>
  </si>
  <si>
    <t>GKE-34-1</t>
  </si>
  <si>
    <t>PW92123 Мойка высокого давления Sturm!, 2.3кВт, 165 бар, ШВД-10м, самовсасыв., катушка, колеса</t>
  </si>
  <si>
    <t>WP9745PR Насос дренажный (для бочек) Sturm!, 450 Вт, част. до 3 мм, 125 л/мин, 10м, кран</t>
  </si>
  <si>
    <t>WP9775CI Насосная станция Sturm!, 750Вт, бак 24л, насос чугун</t>
  </si>
  <si>
    <t>Поступление товара</t>
  </si>
  <si>
    <t>CSC1804</t>
  </si>
  <si>
    <t>HID21100DS</t>
  </si>
  <si>
    <t>GT3535-1.3-S2</t>
  </si>
  <si>
    <t>GT3535-2.0-7-30</t>
  </si>
  <si>
    <t>GT3535-2.0-S-2500</t>
  </si>
  <si>
    <t>GT3535-2.0-S-30</t>
  </si>
  <si>
    <t>GT3535-2.0-SA-30</t>
  </si>
  <si>
    <t>GT3535-2.4-0A-30</t>
  </si>
  <si>
    <t>GT3535-2.4-7-30</t>
  </si>
  <si>
    <t>GT3535-2.4-S-30</t>
  </si>
  <si>
    <t>GT3535-2.4-SA-30</t>
  </si>
  <si>
    <t>GT3535-3.0-0A-30</t>
  </si>
  <si>
    <t>GT3535-3.0-7-30</t>
  </si>
  <si>
    <t>GT3535-3.0-S-30</t>
  </si>
  <si>
    <t>GT3535-3.0-SA-30</t>
  </si>
  <si>
    <t>GT3535-4.0-4-30</t>
  </si>
  <si>
    <t>GT3535-4.0-S-30</t>
  </si>
  <si>
    <t>ТЛ3535-2.0-0-30</t>
  </si>
  <si>
    <t>ТЛ3535-2.0-4-15</t>
  </si>
  <si>
    <t>ТЛ3535-2.0-4-30</t>
  </si>
  <si>
    <t>ТЛ3535-2.0-7-3110</t>
  </si>
  <si>
    <t>ТЛ3535-2.0-8-15</t>
  </si>
  <si>
    <t>ТЛ3535-2.0-8-30</t>
  </si>
  <si>
    <t>ТЛ3535-2.0-S-15</t>
  </si>
  <si>
    <t>ТЛ3535-2.4-0-100</t>
  </si>
  <si>
    <t>ТЛ3535-2.4-0-30</t>
  </si>
  <si>
    <t>ТЛ3535-2.4-4-100</t>
  </si>
  <si>
    <t>ТЛ3535-2.4-4-30</t>
  </si>
  <si>
    <t>ТЛ3535-2.4-8-30</t>
  </si>
  <si>
    <t>ТЛ3535-2.4-S-15</t>
  </si>
  <si>
    <t>ТЛ3535-3.0-8-30</t>
  </si>
  <si>
    <t>ТЛ3535-3.0-0-30</t>
  </si>
  <si>
    <t>ТЛ3535-3.0-4-15</t>
  </si>
  <si>
    <t>ТЛ3535-3.0-8-15</t>
  </si>
  <si>
    <t>ТЛ3535-4.0-0-15</t>
  </si>
  <si>
    <t>ТЛ3535-4.0-0-30</t>
  </si>
  <si>
    <t>ТЛ3535-4.0-4-15</t>
  </si>
  <si>
    <t>ТЛ3535-4.0-8-30</t>
  </si>
  <si>
    <t>2010-10-5-25 Рулетка 5x25мм (+1м беспл),автостоп,2-ст.полотн.,обрез., магнит, pat., Sturm!</t>
  </si>
  <si>
    <t>BT8942D-999 Катушка триммерная в сборе, 255мм х 3мм, M10, Sturm!</t>
  </si>
  <si>
    <t>GKE-34-1 Адаптер для роторной косилки</t>
  </si>
  <si>
    <t>GT3513-25 Катушка триммерная в сборе с леской, M10x1,25,  квадрат, 2мм, полуавтоматич. Sturm!</t>
  </si>
  <si>
    <t>GT3513-25E Катушка триммерная в сборе с леской, M10x1,25, БЫСТРАЯ ЗАПРАВКА, подшипник, Sturm!</t>
  </si>
  <si>
    <t>GT3513-35 Катушка триммерная в сборе с леской ,M10x1,25, Квадрат, 2,4мм, полуавтом., Sturm!</t>
  </si>
  <si>
    <t>GT3513-35A Катушка триммерная в сборе с леской, M10x1,25, быстрая заправка, полуавтом., Sturm!</t>
  </si>
  <si>
    <t>GT3513-3N Катушка триммерная с ножами и леской в сборе круг 2.4мм x 27см, 3 ножа x 12см Sturm!</t>
  </si>
  <si>
    <t>GT3513-45 Катушка триммерная в сборе с леской, M10x1,25, БЫСТРАЯ ЗАПРАВКА, подшипник, Sturm!</t>
  </si>
  <si>
    <t>GT3513M-23 Катушка триммерная МЕТАЛЛИЧЕСКАЯ, тип "Паук", М8/10/12, леска 2-4мм, Sturm!</t>
  </si>
  <si>
    <t>GT3513M-25 Катушка триммерная c леской в сборе, квадрат, 2,4 x 27мм Sturm!</t>
  </si>
  <si>
    <t>HRH0826LRE Перфоратор Hanskonner, 900 Вт,3 реж,3.3 Дж,0-5500 уд/м,0-1200 об/м,4м рез.каб.кейс</t>
  </si>
  <si>
    <t>HRH0828RE Перфоратор Hanskonner,850 Вт,3 реж,3.2 Дж,0-5100 уд/м,0-1300 об/м,4м рез.кабель,кейс</t>
  </si>
  <si>
    <t>HRH0828REC Перфоратор Hanskonner 850Вт,3 реж,3.2Дж,0-5100уд/мин,0-1300об/мин,БЗП,4м кабель,кейс</t>
  </si>
  <si>
    <t>HRH1532RE Перфоратор Hanskonner 1500Вт,3 реж,6Дж,0-4500уд/мин,0-850об/мин,ВЕРТИКАЛ.4м каб. кейс</t>
  </si>
  <si>
    <t>RH2509BZ Перфоратор Sturm! 920Вт.3 реж,3.3Дж,0-4400уд/мин,0-1100об/мин,БЗП,кейс</t>
  </si>
  <si>
    <t>RH2514 Перфоратор Sturm! 1400Вт,3 реж,4350уд/мин,970об/мин,5,5 Дж.ВЕРТИКАЛ.метал.корпус,кейс</t>
  </si>
  <si>
    <t>RH2517 Перфоратор Sturm! 1700Вт,3 режима,5,5Дж,4350уд/мин,880об/мин,ВЕРТИКАЛ,метал.корпус,кейс</t>
  </si>
  <si>
    <t>RH25804BR Перфоратор Sturm!, 800 Вт,3 реж.0-4850 уд/мин,0-1100 об/мин,3 Дж.кейс</t>
  </si>
  <si>
    <t>WP9712S Насос дренажный Sturm!, 1000 Вт, Метал.корпус, част. до 35 мм, 290 л/мин, 8.5м</t>
  </si>
  <si>
    <t>WP9715S Насос дренажный Sturm!, 1200 Вт, Метал.корпус, част. до 35 мм, 335 л/мин, 11м</t>
  </si>
  <si>
    <t>WP9775S Насос дренажный Sturm!, 750 Вт, Метал.корпус, част. до 35мм, 230 л/мин, напор 8,5м</t>
  </si>
  <si>
    <t>WP9790S Насос дренажный Sturm!, 900 Вт, Метал.корпус, част. до 35мм, 250 л/мин, напор 9м</t>
  </si>
  <si>
    <t>КПС-24800 Пистолет клеевой 200Вт, 16г/мин, d=11мм,индикация,блистер, 2 стержня в комплекте,СОЮЗ</t>
  </si>
  <si>
    <t>GT3535-2.0-S-2500 Леска для бензотриммера Sturm! Крученый квадрат металлик, промбухта.</t>
  </si>
  <si>
    <t>ТЛ3535-2.0-0-30 Леска для триммера, d=2.0мм, l=30 см, КРУГ, оранжевый. НАРЕЗАННАЯ, 30 шт, СОЮЗ</t>
  </si>
  <si>
    <t>ТЛР-2.4-4-15 Леска для триммера, d=2.4 мм, l=15 м, квадрат, картон, Россия</t>
  </si>
  <si>
    <t>ТЛР-2.4-S-15 Леска для триммера, d=2.4 мм, l=15м, крученый квадрат,картон, Россия</t>
  </si>
  <si>
    <t>ТЛР-3.0-4-15 Леска для триммера, d=3.0 мм, l=15 м,  квадрат, картон, Россия</t>
  </si>
  <si>
    <t>ТЛР-3.0-S-15 Леска для триммера, d=3,0 мм, l=15м, крученый квадрат,картон, Россия</t>
  </si>
  <si>
    <t>GT3535-1.3-S2 Леска для триммера Sturm!, d=1.3 мм, l=740 м (бобина), круг, оранжевый</t>
  </si>
  <si>
    <t>ТЛ3535-4.0-0-30 Леска для триммера, d=4.0 мм, l=30см, КРУГ, оранжевый, НАРЕЗАННАЯ 30шт, СОЮЗ</t>
  </si>
  <si>
    <t>ТЛ3535-2.0-4-30 Леска для триммера, d=2.0мм, l=30см, КВАДРАТ, красный, НАРЕЗАННАЯ, 30шт, СОЮЗ</t>
  </si>
  <si>
    <t>ТЛ3535-2.4-0-30 Леска для триммера, d=2.4 мм, l=30 см, КРУГ, оранжевый. НАРЕЗАННАЯ, 30 шт. СОЮЗ</t>
  </si>
  <si>
    <t>ссылка на прайс Ручного ин-та с фото</t>
  </si>
  <si>
    <t>GES2550</t>
  </si>
  <si>
    <t>GES2645T</t>
  </si>
  <si>
    <t>VC12120</t>
  </si>
  <si>
    <t>VC1280C</t>
  </si>
  <si>
    <t>HK1076-01-P2</t>
  </si>
  <si>
    <t>1076-01-P1</t>
  </si>
  <si>
    <t>Пылесосы автомобильные</t>
  </si>
  <si>
    <t>Измельчители садовые электрические</t>
  </si>
  <si>
    <t>CD3618+</t>
  </si>
  <si>
    <t>CS50235</t>
  </si>
  <si>
    <t>EL1840</t>
  </si>
  <si>
    <t>EL2042</t>
  </si>
  <si>
    <t>HID2175</t>
  </si>
  <si>
    <t>HWM4023</t>
  </si>
  <si>
    <t>САС-97ПА160</t>
  </si>
  <si>
    <t>САС-97ПА200</t>
  </si>
  <si>
    <t>УШС-95125</t>
  </si>
  <si>
    <t>BSM3314P-M1014</t>
  </si>
  <si>
    <t>BSM3314P-M14</t>
  </si>
  <si>
    <t>BSM3314P-M1418</t>
  </si>
  <si>
    <t>BSM3314P-W6</t>
  </si>
  <si>
    <t>GC99-AF1</t>
  </si>
  <si>
    <t>GT3513-58</t>
  </si>
  <si>
    <t>GT3513-59</t>
  </si>
  <si>
    <t>GT3513-65M</t>
  </si>
  <si>
    <t>GT3513-65P</t>
  </si>
  <si>
    <t>GT3513-66</t>
  </si>
  <si>
    <t>GT3513-67</t>
  </si>
  <si>
    <t>GT3535-2.4-SA-120</t>
  </si>
  <si>
    <t>GT3535-3.0-SA-86</t>
  </si>
  <si>
    <t>HKSP-L7RTC</t>
  </si>
  <si>
    <t>HKSP-L7T</t>
  </si>
  <si>
    <t>HKSPL-A7T</t>
  </si>
  <si>
    <t>HKSPL-F7TC</t>
  </si>
  <si>
    <t>SB061114</t>
  </si>
  <si>
    <t>SB1450380St</t>
  </si>
  <si>
    <t>SB1650325H</t>
  </si>
  <si>
    <t>SB1650380St</t>
  </si>
  <si>
    <t>SC061114CRT-37</t>
  </si>
  <si>
    <t>SC32515CRT-64</t>
  </si>
  <si>
    <t>SC32515CST-64</t>
  </si>
  <si>
    <t>VC7360-881</t>
  </si>
  <si>
    <t>VC7360-882</t>
  </si>
  <si>
    <t>От 3 ед. в асс.</t>
  </si>
  <si>
    <t>От 2 ед. в асс.</t>
  </si>
  <si>
    <t>От 5 ед. в асс.</t>
  </si>
  <si>
    <t>GS8216N Опрыскиватель садовый ранцевый аккумуляторный, Sturm! 1BatterySystem, 16 л,без АКБ и ЗУ</t>
  </si>
  <si>
    <t>От 1шт</t>
  </si>
  <si>
    <t>От 5и ед. в асс.</t>
  </si>
  <si>
    <t>1076-S1-09 Лезвия для ножей, 9мм, сегментированные, 10 шт., Sturm!</t>
  </si>
  <si>
    <t>CMT1801 Мультитул аккум Sturm! 18 В,1BatterySystem дрель,лобзик,реноватор,шлифмаш, 2 Ач кейс</t>
  </si>
  <si>
    <t>CMT1802 Мультитул аккум Sturm! 18В,1BatterySystem, дрель,саб пила,реноватор, шлифмаш,2 акк,кейс</t>
  </si>
  <si>
    <t>GKE-34 Роторная косилка Sturm! для мотоблоков ременных</t>
  </si>
  <si>
    <t>GT3513-35M12 Катушка триммерная в сборе с леской, M12x1,75, квадрат, 2,4мм, полуавтом. Sturm!</t>
  </si>
  <si>
    <t>PG8735N Бензогенератор Sturm!, 3500  ВА, ручн старт, бак 15 л, 42 кг</t>
  </si>
  <si>
    <t>PG8765N Бензогенератор Sturm!, 6500  ВА, ручной старт, бак 25 л, 73 кг</t>
  </si>
  <si>
    <t>ДШС-181</t>
  </si>
  <si>
    <t>TS15521-992</t>
  </si>
  <si>
    <t>Домкраты</t>
  </si>
  <si>
    <t>Автотовары</t>
  </si>
  <si>
    <t>REC-AVTOVIZITKA_STURM Автовизитка Sturm!</t>
  </si>
  <si>
    <t>REC-BODY-STAND-SOYUZ Боди стенд СОЮЗ 2016</t>
  </si>
  <si>
    <t>REC-BODY-STAND-STURM Боди стенд Sturm! 2016</t>
  </si>
  <si>
    <t>REC-VOBLER-GAZ-SOYUZ Воблер (Союз-Газпромнефть)</t>
  </si>
  <si>
    <t>REC-VOBLER-GAZ-STURM Воблер (Штурм-Газпромнефть)</t>
  </si>
  <si>
    <t>REC-VOBLER-NewYear Воблер " А у нас Новый Год!"</t>
  </si>
  <si>
    <t>REC-VOBLER-SOYUZ-ZAPRAVKA Воблер Союз масло в подарок</t>
  </si>
  <si>
    <t>REC-VOBLER-STURM-ZAPRAVKA Воблер STURM масло в подарок</t>
  </si>
  <si>
    <t>REC-NOZHKI-VOBLER Ножки для воблеров</t>
  </si>
  <si>
    <t>REC-VOBLER-STURM-9012TE Воблер УШМ9012ТЕ 10*15см - 2019</t>
  </si>
  <si>
    <t>REC-VOBLER-STURM-DISCOUNT Воблер Sturm! скидка</t>
  </si>
  <si>
    <t>REC-VOBLER-STURM-NEW Воблер STURM Новинка</t>
  </si>
  <si>
    <t>REC-VOBLER-STURM-PRESENT Воблер STURM! подарок</t>
  </si>
  <si>
    <t>REC-KAT-2022 Общий каталог 2022</t>
  </si>
  <si>
    <t>REC-KAT-2021 Каталог инструмента 2021</t>
  </si>
  <si>
    <t>REC-KAT-2021Э Каталог Энергомаш ГАРАНТ/Энергомаш 2021</t>
  </si>
  <si>
    <t>REC-INVITE-DEMO пригласительный на демо август 2016</t>
  </si>
  <si>
    <t>REC-NEW книжка-малышка Ханскеннер 2019</t>
  </si>
  <si>
    <t>REC-CAL-KVART-2022 Календарь квартальный 2022</t>
  </si>
  <si>
    <t>REC-KAT-2019-L Каталог ручного инструмента Sturm!-2019</t>
  </si>
  <si>
    <t>REC-KAT-2019-S Каталог инструмента ЭЛЕКТРО-БЕНЗО + ОСНАСТКА Sturm!-2019</t>
  </si>
  <si>
    <t>REC-NEW Листовка Боекомплект 2019</t>
  </si>
  <si>
    <t>REC-LIS листовки</t>
  </si>
  <si>
    <t>REC-STICKER-MASK Наклейка</t>
  </si>
  <si>
    <t>REC-NN-HANSKONNER-20*2 Набор наклеек HANSKONNER на дверь «от себя» 20 шт + «на себя» 20 шт</t>
  </si>
  <si>
    <t>REC-NN-STURM-20*2 Набор наклеек STURM на дверь «от себя» 20 шт + «на себя» 20 шт</t>
  </si>
  <si>
    <t>REC-NN-ЭНЕРГОМАШ-20*2 Набор наклеек ЭНЕРГОМАШ на дверь «от себя» 20 шт + «на себя» 20 шт</t>
  </si>
  <si>
    <t>REC-PM Пакет типа "майка" вес до 30 кг Sturm!</t>
  </si>
  <si>
    <t>REC-PM100 Пакет типа "майка" вес до 30 кг 100 шт/уп Sturm!</t>
  </si>
  <si>
    <t>REC-PacM100 Пакет типа "майка" 20 кг  100 шт/уп Sturm!</t>
  </si>
  <si>
    <t>REC-MOBILE-POTOLOK-SOYUZ Потолочный мобайл Союз</t>
  </si>
  <si>
    <t>REC-MOBILE-POTOLOK-STURM Потолочный мобайл Sturm!</t>
  </si>
  <si>
    <t>REC-SOYUZ-A1 Плакат СОЮЗ формата А1</t>
  </si>
  <si>
    <t>REC-POSTER-A2-ENERGOMASH-Pila2018 Постер Пила Энергомаш</t>
  </si>
  <si>
    <t>REC-POSTER-A2-ENERGOMASH-Trimmer2018 Энергомаш Постер</t>
  </si>
  <si>
    <t>REC-POSTER-A2-SOYUZ-Pila2018 Постер Союз Пила</t>
  </si>
  <si>
    <t>REC-POSTER-A2-SOYUZ-Trimmer2018 Постер Союз Триммера</t>
  </si>
  <si>
    <t>REC-POSTER-A2-STURM-Betonka2018 Постер Бетонка 2018</t>
  </si>
  <si>
    <t>REC-POSTER-A2-STURM-Pila2018 Постер пила Штурм</t>
  </si>
  <si>
    <t>REC-POSTER-A2-STURM-Trimmer2018 Постер Штурм Триммеры</t>
  </si>
  <si>
    <t>REC-POSTER-1BS Плакат А2 1BatterySystem</t>
  </si>
  <si>
    <t>REC-PSBK-2022 Стенд Боекомплект</t>
  </si>
  <si>
    <t>REC-PSHK-2022 Стенд Hanskonner с полной подсветкой</t>
  </si>
  <si>
    <t>REC-PSS-2022 Стенд Sturm!</t>
  </si>
  <si>
    <t>REC-PSK Стенд перфорированный Кулибин</t>
  </si>
  <si>
    <t>REC-PEP Стеллаж Энергомаш ГАРАНТ</t>
  </si>
  <si>
    <t>REC-PSHK-2020 Стеллажи Hanskonner с подсветкой топера</t>
  </si>
  <si>
    <t>REC-PSHKP-2020 Стеллажи Hanskonner с полной подсветкой</t>
  </si>
  <si>
    <t>REC-PE-2017 Стеллажи Энергомаш</t>
  </si>
  <si>
    <t>REC-PS-2017 Стеллажи Sturm!</t>
  </si>
  <si>
    <t>REC-PS-2018 Стеллажи Hanskonner!</t>
  </si>
  <si>
    <t>REC-PStP-2020 стеллаж перфорированный Sturm</t>
  </si>
  <si>
    <t>REC-stoyka-BK Стойка Боекомплект</t>
  </si>
  <si>
    <t>REC-Stoyka-Benzopila Cтойка для бензопил</t>
  </si>
  <si>
    <t>REC-Stoyka-Benzopila-Energomash Cтойка для бензопил 2018</t>
  </si>
  <si>
    <t>REC-Stoyka-Benzopila-Souz Cтойка для бензопил 2018</t>
  </si>
  <si>
    <t>REC-Stoyka-Benzopila-Sturm Cтойка для бензопил 2018</t>
  </si>
  <si>
    <t>REC-Stoyka-Trimmer-Energomash Стойка для триммеров 2018</t>
  </si>
  <si>
    <t>REC-Stoyka-Trimmer-Souz Стойка для триммеров 2018</t>
  </si>
  <si>
    <t>REC-Stoyka-Trimmer-Sturm Стойка для триммеров 2018</t>
  </si>
  <si>
    <t>HSK-30-AL Часы настенные D30 см, терм + гигрометр, Hanskonner</t>
  </si>
  <si>
    <t>REC-STL Толстовка STURM оранжевая</t>
  </si>
  <si>
    <t>REC-STM Толстовка STURM оранжевая</t>
  </si>
  <si>
    <t>REC-STS Толстовка STURM оранжевая</t>
  </si>
  <si>
    <t>REC-STXL Толстовка STURM оранжевая</t>
  </si>
  <si>
    <t>REC-STXXL Толстовка STURM оранжевая</t>
  </si>
  <si>
    <t>REC-STXXXL Толстовка STURM оранжевая</t>
  </si>
  <si>
    <t>REC-BLU-M Толстовка на молнии темно-синяя с ЛОГО</t>
  </si>
  <si>
    <t>REC-BLU-L Толстовка на молнии темно-синяя с ЛОГО</t>
  </si>
  <si>
    <t>REC-BLU-XXL Толстовка на молнии темно-синяя с ЛОГО</t>
  </si>
  <si>
    <t>REC-BLU-S Толстовка на молнии темно-синяя с ЛОГО</t>
  </si>
  <si>
    <t>REC-BLU-XL Толстовка на молнии темно-синяя с ЛОГО</t>
  </si>
  <si>
    <t>REC-YB-L Толстовка на молнии желтая с темно-синим  ЛОГО</t>
  </si>
  <si>
    <t>REC-YB-M Толстовка на молнии желтая с темно-синим  ЛОГО</t>
  </si>
  <si>
    <t>REC-YB-S Толстовка на молнии желтая с темно-синим  ЛОГО</t>
  </si>
  <si>
    <t>REC-YB-XL Толстовка на молнии желтая с темно-синим  ЛОГО</t>
  </si>
  <si>
    <t>REC-YB-XXL Толстовка на молнии желтая с темно-синим  ЛОГО</t>
  </si>
  <si>
    <t>REC-T-SHIRT-STURM-2022-S Футболка Sturm! 2022, размер S</t>
  </si>
  <si>
    <t>REC-T-SHIRT-STURM-2022-M Футболка Sturm! 2022, размер M</t>
  </si>
  <si>
    <t>REC-T-SHIRT-STURM-2022-L Футболка Sturm! 2022, размер L</t>
  </si>
  <si>
    <t>REC-T-SHIRT-STURM-2022-XL Футболка Sturm! 2022, размер XL</t>
  </si>
  <si>
    <t>REC-T-SHIRT-STURM-2022-XXL Футболка Sturm! 2022, размер XXL</t>
  </si>
  <si>
    <t>REC-T-SHIRT-STURM-2022-XXXL Футболка Sturm! 2022, размер XXXL</t>
  </si>
  <si>
    <t>REC-T-SHIRT-DB-HK-S Футболка ХК тёмно-синяя, размер S</t>
  </si>
  <si>
    <t>REC-T-SHIRT-DB-HK-M Футболка ХК тёмно-синяя, размер M</t>
  </si>
  <si>
    <t>REC-T-SHIRT-DB-HK-L Футболка ХК тёмно-синяя, размер L</t>
  </si>
  <si>
    <t>REC-T-SHIRT-DB-HK-XL Футболка ХК тёмно-синяя, размер XL</t>
  </si>
  <si>
    <t>REC-T-SHIRT-DB-HK-XXL Футболка ХК тёмно-синяя, размер XXL</t>
  </si>
  <si>
    <t>REC-T-SHIRT-W-HK-S Футболка ХК белая, размер S</t>
  </si>
  <si>
    <t>REC-T-SHIRT-W-HK-M Футболка ХК белая, размер M</t>
  </si>
  <si>
    <t>REC-T-SHIRT-W-HK-L Футболка ХК белая, размер L</t>
  </si>
  <si>
    <t>REC-T-SHIRT-W-HK-XL Футболка ХК белая, размер XL</t>
  </si>
  <si>
    <t>REC-T-SHIRT-W-HK-XXL Футболка ХК белая, размер XXL</t>
  </si>
  <si>
    <t>REC-T-SHIRT-W-HK-3XL Футболка ХК белая, размер 3XL</t>
  </si>
  <si>
    <t>REC-T-SHIRT-HK-L Футболка ХК, размер L</t>
  </si>
  <si>
    <t>REC-T-SHIRT-HK-XL Футболка ХК, размер XL</t>
  </si>
  <si>
    <t>REC-T-SHIRT-HK-XXL Футболка ХК, размер XXL</t>
  </si>
  <si>
    <t>REC-T-SHIRT-HK-XXXL Футболка ХК, размер XXXL</t>
  </si>
  <si>
    <t>REC-T-SHIRT-XXL Футболка Штурм, размер XXL</t>
  </si>
  <si>
    <t>REC-T-SHIRT-XXXL Футболка Штурм, размер XXXL</t>
  </si>
  <si>
    <t>REC-WP-L Футболка-поло темно-синяя мужская р-р L</t>
  </si>
  <si>
    <t>REC-WP-S Футболка-поло темно-синяя мужская р-р S</t>
  </si>
  <si>
    <t>REC-WP-XL Футболка-поло темно-синяя мужская р-р XL</t>
  </si>
  <si>
    <t>REC-WP-M Футболка-поло темно-синяя мужская р-р M</t>
  </si>
  <si>
    <t>REC-WP-XL Футболка-поло фиолетовая мужская р-р XL</t>
  </si>
  <si>
    <t>REC-WP-L Футболка-поло белая мужская р-р L</t>
  </si>
  <si>
    <t>REC-WP-M Футболка-поло белая мужская р-р M</t>
  </si>
  <si>
    <t>REC-WP-S Футболка-поло белая мужская р-р S</t>
  </si>
  <si>
    <t>CS50185-999 лазерный прицел Sturm!</t>
  </si>
  <si>
    <t>NEW Бесщёточная серия</t>
  </si>
  <si>
    <t>Съёмный патрон</t>
  </si>
  <si>
    <t>ар3</t>
  </si>
  <si>
    <t>Бензиновые двигатели</t>
  </si>
  <si>
    <t>1017-05-06C</t>
  </si>
  <si>
    <t>1017-05-09C</t>
  </si>
  <si>
    <t>1017-05-12C</t>
  </si>
  <si>
    <t>GK8357CI</t>
  </si>
  <si>
    <t>CD3514BL Дрель аккумуляторная бесщеточная Sturm!, 14 В, 38 Нм, 2 акк., пист. рук., 2,0 Ач, кейс</t>
  </si>
  <si>
    <t>CHT3601 Аккумуляторный кусторез Sturm!, 7,2 В, 1,5 Ач, рез 120 мм, рукоятка-удлинитель, колеса</t>
  </si>
  <si>
    <t>PG8735NE Бензогенератор Sturm!, 3500  ВА, эл/ручн старт, АКБ, бак 15 л, 44 кг</t>
  </si>
  <si>
    <t>PG8765NE Бензогенератор Sturm!, 6500  ВА, эл/ручн старт, АКБ, колеса, бак 25 л, 76 кг</t>
  </si>
  <si>
    <t>PG8780NE Бензогенератор Sturm!, 8000  ВА, эл/ручн старт, АКБ, колеса, ручки, бак 25л, 77 кг</t>
  </si>
  <si>
    <t>ДШС-14-1Л Дрель аккумуляторная бесщеточная Союз, 14 В, 50 Нм, 2 акк., 2,0 Ач, кейс</t>
  </si>
  <si>
    <t>Бомберы. Толстовки.  Футболки</t>
  </si>
  <si>
    <t>REC-BOMBER2022-S Бомбер Hanskonner</t>
  </si>
  <si>
    <t>REC-BOMBER2022-M Бомбер Hanskonner</t>
  </si>
  <si>
    <t>REC-BOMBER2022-L Бомбер Hanskonner</t>
  </si>
  <si>
    <t>REC-BOMBER2022-XL Бомбер Hanskonner</t>
  </si>
  <si>
    <t>REC-BOMBER2022-XXL Бомбер Hanskonner</t>
  </si>
  <si>
    <t>REC-BOMBER2022-XXXL Бомбер Hanskonner</t>
  </si>
  <si>
    <t>CM20130CI</t>
  </si>
  <si>
    <t>CM20160CI</t>
  </si>
  <si>
    <t>CM20180CI</t>
  </si>
  <si>
    <t>CM20200CI</t>
  </si>
  <si>
    <t>CM20260CI</t>
  </si>
  <si>
    <t>HRH0822RE</t>
  </si>
  <si>
    <t>HRH0824RE</t>
  </si>
  <si>
    <t>HRH0928MLRE</t>
  </si>
  <si>
    <t>RH2580BR</t>
  </si>
  <si>
    <t>RH25956PBR</t>
  </si>
  <si>
    <t>PL4014</t>
  </si>
  <si>
    <t>PL4214S</t>
  </si>
  <si>
    <t>PL4714SV</t>
  </si>
  <si>
    <t>PL5114S</t>
  </si>
  <si>
    <t>GK8357A</t>
  </si>
  <si>
    <t>1045-18-22</t>
  </si>
  <si>
    <t>1045-18-3</t>
  </si>
  <si>
    <t>1045-18-B7-110</t>
  </si>
  <si>
    <t>1045-18-H10</t>
  </si>
  <si>
    <t>1045-18-T13</t>
  </si>
  <si>
    <t>1045-18-T7-110</t>
  </si>
  <si>
    <t>2020-09-300</t>
  </si>
  <si>
    <t>2020-10-300</t>
  </si>
  <si>
    <t>HK3012-07-24</t>
  </si>
  <si>
    <t>HK3012-07-25</t>
  </si>
  <si>
    <t>HK3012-07-26</t>
  </si>
  <si>
    <t>Наборы головок</t>
  </si>
  <si>
    <t>IH3000</t>
  </si>
  <si>
    <t>IH4000</t>
  </si>
  <si>
    <t>ар 2</t>
  </si>
  <si>
    <t>ар4</t>
  </si>
  <si>
    <t>REC-Stoyka-gazonokosilka Стойка для газонокосилок</t>
  </si>
  <si>
    <t>JS4061P Лобзик электрический Sturm!, 650 Вт,70/8мм (дер/мет), 4 ст. маятник. ход, МП</t>
  </si>
  <si>
    <t>БМ1С-26-430-200 Грунтозацепы пара 30 мм диам 430 мм, шир 200 мм, 2 обода, выс зацепа 30 мм СОЮЗ</t>
  </si>
  <si>
    <t>БМ1С-26-500-130 Грунтозацепы пара 30 мм диам 500 мм, шир 130 мм, 2 обода, выс зацепа 30 мм СОЮЗ</t>
  </si>
  <si>
    <t>CSG1801 Краскопульт аккумуляторный STURM! 18 В, 1BatterySystem, HVLP, бачок 1 л, без АКБ и ЗУ</t>
  </si>
  <si>
    <t>GK9313G12</t>
  </si>
  <si>
    <t>AG9012TES</t>
  </si>
  <si>
    <t>AG9015</t>
  </si>
  <si>
    <t>AW97I125</t>
  </si>
  <si>
    <t>CM20120R</t>
  </si>
  <si>
    <t>CM20160R</t>
  </si>
  <si>
    <t>CS5060MS</t>
  </si>
  <si>
    <t>MC0720</t>
  </si>
  <si>
    <t>MC1122</t>
  </si>
  <si>
    <t>1071-04-12</t>
  </si>
  <si>
    <t>2015-10-0600</t>
  </si>
  <si>
    <t>2015-10-0800</t>
  </si>
  <si>
    <t>2015-10-1000</t>
  </si>
  <si>
    <t>4013-01-1150</t>
  </si>
  <si>
    <t>4013-01-2900</t>
  </si>
  <si>
    <t>HK5010-04-3000</t>
  </si>
  <si>
    <t>TB0143</t>
  </si>
  <si>
    <t>BT9156S</t>
  </si>
  <si>
    <t>PG8735E</t>
  </si>
  <si>
    <t>GH91130C</t>
  </si>
  <si>
    <t>Штанги распорные</t>
  </si>
  <si>
    <t>Уличные газовые обогреватели</t>
  </si>
  <si>
    <t>GKE-1</t>
  </si>
  <si>
    <t>GK9213G12</t>
  </si>
  <si>
    <t>ЭГС-87650Э</t>
  </si>
  <si>
    <t>3010-15-20</t>
  </si>
  <si>
    <t>3010-15-21</t>
  </si>
  <si>
    <t>57-22-ОП</t>
  </si>
  <si>
    <t>ар5</t>
  </si>
  <si>
    <t>ЭГС-3200 Бензогенератор СОЮЗ, 3,0 кВт, ручн старт, бак 15 л, 39 кг</t>
  </si>
  <si>
    <t>ЭГС-3200Э Бензогенератор СОЮЗ, 3,0 кВт, эл/ручн старт,АКБ, бак 15 л, 43 кг</t>
  </si>
  <si>
    <t>ЭГС-6500 Бензогенератор СОЮЗ, 5,5 кВт, ручн старт, бак 25 л, 65 кг</t>
  </si>
  <si>
    <t>ЭГС-6500Э Бензогенератор СОЮЗ, 5,5 кВт, эл/ручн старт, АКБ, бак 25 л, 73,5 кг</t>
  </si>
  <si>
    <t>ЭГС-7500Э Бензогенератор СОЮЗ, 6,5 кВт, эл/ручн старт, АКБ, бак 25 л, 82 кг</t>
  </si>
  <si>
    <t>GK8360M</t>
  </si>
  <si>
    <t>HKWB0001</t>
  </si>
  <si>
    <t>HKWB0002</t>
  </si>
  <si>
    <t>HK1076-S1-KE</t>
  </si>
  <si>
    <t>BT9252D-999 Катушка триммерная УНИВЕРСАЛЬНАЯ, 5 перех., M8,M10,M12, леска 2.0-2.4мм Sturm!</t>
  </si>
  <si>
    <t>PW9227 Мойка высокого давления Sturm!, 2.1кВт, 150 бар, ШВД-5м, ФУНКЦИЯ ВСАСЫВАНИЯ</t>
  </si>
  <si>
    <t>GKE-1S</t>
  </si>
  <si>
    <t>Цена со скидкой, 
$</t>
  </si>
  <si>
    <t>аф 3</t>
  </si>
  <si>
    <t>PW92119 Мойка высокого давления Sturm!, 1.8кВт, 130 бар, 360л/ч, ФУНКЦИЯ ВСАСЫВАНИЯ</t>
  </si>
  <si>
    <t>PW9228 Мойка высокого давления Sturm!, 2.3кВт, 160 бар, ШВД-5м, ФУНКЦИЯ ВСАСЫВАНИЯ</t>
  </si>
  <si>
    <t>PW9229I Мойка высокого давления Sturm!, 2.3кВт, 160 бар, ШВД-5м, катушка, ФУНКЦИЯ ВСАСЫВАНИЯ</t>
  </si>
  <si>
    <t>PW92130I Мойка высокого давления Sturm!, 3.3кВт, 190 бар, асинхронный двиг, ФУНКЦИЯ ВСАСЫВАНИЯ</t>
  </si>
  <si>
    <t>GK9213G12 Мотоблок бензиновый 7 л.с, редуктор-чугун, скорости 4/2, колеса XTREME Sturm!</t>
  </si>
  <si>
    <t>GK9313G12 Мотоблок бензиновый 7 л.с, редуктор-чугун, скорости 6/2, колеса XTREME Sturm!</t>
  </si>
  <si>
    <t>ар2</t>
  </si>
  <si>
    <t>STG7656R</t>
  </si>
  <si>
    <t>STG7661R</t>
  </si>
  <si>
    <t>BG60075 Точильный станок+гравер Sturm!, 140 Вт, 9900 об/мин, круг 75х10 мм, цанга 3 мм</t>
  </si>
  <si>
    <t>CGB1801 Воздуходувка аккумуляторная STURM! 18 В, 1BatterySystem,пл пуск, рег. скор, без АКБ&amp;ЗУ</t>
  </si>
  <si>
    <t>CMF1830 Реноватор аккумуляторный STURM! 18 В, 1BatterySystem, 5500-20000 об/мин, без АКБ и ЗУ</t>
  </si>
  <si>
    <t>CRS1801BL Сабельная пила аккумуляторная б/щ STURM! 18 В,1BatterySystem, рез115 мм, без АКБ и ЗУ</t>
  </si>
  <si>
    <t>CTC1801 Аккумуляторные ножницы для резки ПВХ труб Sturm!,18 В,1BatterySystem,32 мм,без ЗУ и АКБ</t>
  </si>
  <si>
    <t>WP9714ST Насосная станция Sturm!, 1400Вт, бак 24л, насос s/s</t>
  </si>
  <si>
    <t>1040-19-13 Отвертка реверсивная 5 положений раб. части 13 в 1 Sturm!</t>
  </si>
  <si>
    <t>3012-04-65 Секатор 205 мм, фиксатор, стальные ручки, Sturm!</t>
  </si>
  <si>
    <t>WP9718FC Насос фонтанный Sturm! 18Вт, 15 л/мин, напор 1,4м, глуб погруж 3м</t>
  </si>
  <si>
    <t>WP9728FC Насос фонтанный Sturm! 28Вт, 20л/мин, напор 1,6м, глуб погруж 3м 10м.кабель</t>
  </si>
  <si>
    <t>WP9738FC Насос фонтанный Sturm! 38Вт, 25л/м, напор 2м, глуб погруж 3м,10м. каб.,4 насадки</t>
  </si>
  <si>
    <t>WP9750FC Насос фонтанный Sturm! 50Вт, 35л/м, напор 2.5м, глуб погруж 3м,10м. каб.,4 насадки</t>
  </si>
  <si>
    <t>WP9755FD Насос фонтанный Sturm! 55Вт, 35л/м, напор 2.5м, глуб погруж 3м,10м. каб.,4 насадки</t>
  </si>
  <si>
    <t>WP97120FC Насос фонтанный Sturm! 120Вт, 50л/м, напор 3м, глуб погруж 3м,10м. каб.,3 насадки</t>
  </si>
  <si>
    <t>WPA10 Автоматика для насосных станций Sturm! рег.давл,10 бар,10A, 1",x1",G1"</t>
  </si>
  <si>
    <t>Насосные фонтанные</t>
  </si>
  <si>
    <t>REC-PEN-2022</t>
  </si>
  <si>
    <t>Ручка Sturm! промо</t>
  </si>
  <si>
    <t>Крючок хромированный (торговый) (компл. 50 шт)</t>
  </si>
  <si>
    <t>REC-PS</t>
  </si>
  <si>
    <t>REC-PS стенд перфорированный Sturm!</t>
  </si>
  <si>
    <t>REC-PSE</t>
  </si>
  <si>
    <t>REC-PSE стенд перфорированный Энергомаш</t>
  </si>
  <si>
    <t>REC-PStE</t>
  </si>
  <si>
    <t>REC-PStE стеллаж перфорированный Энергомаш, h=2,34м</t>
  </si>
  <si>
    <t>REC-Polka-STURM</t>
  </si>
  <si>
    <t>REC-Polka-STURM Полка с перфорацией 250 L=900</t>
  </si>
  <si>
    <t>REC-Pen-2022-CHEAP</t>
  </si>
  <si>
    <t>REC-Pen-2022-CHEAP Ручки промо бюджет</t>
  </si>
  <si>
    <t>REC-OBMEN-SHUR</t>
  </si>
  <si>
    <t>REC-OBMEN-SHUR Плакат А3 Обмен шуруповерты</t>
  </si>
  <si>
    <t>REC-OBMEN-SOYUZ Плакат А3 Обмен Союз</t>
  </si>
  <si>
    <t>REC-KAT-2017-R</t>
  </si>
  <si>
    <t>REC-KAT-2017-R каталог РУЧНОГО инструмента Sturm!-2017</t>
  </si>
  <si>
    <t>REC-KAT-2017-S</t>
  </si>
  <si>
    <t>REC-KAT-2017-S каталог инструмента ЭЛЕКТРО-БЕНЗО Sturm!-2017</t>
  </si>
  <si>
    <t>REC-KAT-2018-O</t>
  </si>
  <si>
    <t>REC-KAT-2018-O каталог Оснастки Sturm!-2018</t>
  </si>
  <si>
    <t>REC-DATEBOOK-2022</t>
  </si>
  <si>
    <t>REC-CARDS, Карты игральные, колода, Sturm!</t>
  </si>
  <si>
    <t>REC-CARDS</t>
  </si>
  <si>
    <t>GT3535-2.0-S-2790</t>
  </si>
  <si>
    <t>2040-02-6</t>
  </si>
  <si>
    <t>Готовимся к Сезону</t>
  </si>
  <si>
    <t>Фрезы для триммера</t>
  </si>
  <si>
    <t>Катушки для триммера</t>
  </si>
  <si>
    <t>Леска для триммера</t>
  </si>
  <si>
    <t>GT3535-2.0-S-2790 Леска для триммера, d=2.0 мм, l=2790м, КРУЧЕНЫЙ КВАДРАТ,мет.,промбухта,Sturm!</t>
  </si>
  <si>
    <t>ТЛР-2.4-0-15 Леска для триммера, d=2.4 мм, l=15 м, круг, картон, Россия</t>
  </si>
  <si>
    <t>ТЛР-2.4-8-15 Леска для триммера, d=2.4 мм, l=15 м, звезда, картон, Россия</t>
  </si>
  <si>
    <t>ТЛР-3.0-0-15 Леска для триммера, d=3.0 мм, l=15 м, круг, картон, Россия</t>
  </si>
  <si>
    <t>ТЛР-3.0-8-15 Леска для триммера, d=3.0 мм, l=15 м, звезда, картон, Россия</t>
  </si>
  <si>
    <t>CD3618+ Дрель аккумуляторная Sturm!, 18 В, 1BatterySystem, без АКБ и ЗУ, картон</t>
  </si>
  <si>
    <t>CER1803 Фрезер аккумуляторный STURM! 18 В, 1BatterySystem, 3 основания, сумка, без АКБ и ЗУ</t>
  </si>
  <si>
    <t>CD650SBL Гайковерт ударный б/щ Sturm! 1BatterySystem 18В, 3скор, 1000 Нм, 1/2",без АКБ и ЗУ</t>
  </si>
  <si>
    <t>AC93124P Воздушный компрессор Sturm!, 2000 Вт, 24л, 320л/мин, 8бар, 2850об/мин Professional</t>
  </si>
  <si>
    <t>AC93150P Воздушный компрессор Sturm!, 2000 Вт, 50л, 340л/мин, 8бар, 2850об/мин Professional</t>
  </si>
  <si>
    <t>BC1210PR Инверторное зарядное устройство, ном ток 10А, для АКБ 12/24В, 10-100Ач, Sturm!</t>
  </si>
  <si>
    <t>VC7360 Промышленный пылесос 1800Вт, 60л, САМООЧИСТКА, шланг 2.6м, синхр.роз.2кВт Sturm!</t>
  </si>
  <si>
    <t>3010-15-22</t>
  </si>
  <si>
    <t>--</t>
  </si>
  <si>
    <t>курс</t>
  </si>
  <si>
    <t>https://sturmtools.ru/catalog/akkumulyatornye_shurupovyerty/akkumulyatornyy_shurupovert_hanskonner_hcd1838r/</t>
  </si>
  <si>
    <t>https://sturmtools.ru/catalog/akkumulyatornye_shurupovyerty/akkumulyatornyy_shurupovert_hanskonner_hcd1838ri/</t>
  </si>
  <si>
    <t>https://sturmtools.ru/catalog/akkumulyatornye_shurupovyerty/akkumulyatornyy_shurupovert_hanskonner_hcd1865bl_unibattery/</t>
  </si>
  <si>
    <t>https://sturmtools.ru/catalog/akkumulyatornye_shurupovyerty/akkumulyatornyy_shurupovert_hanskonner_hcd1865blc_unibattery/</t>
  </si>
  <si>
    <t>https://sturmtools.ru/catalog/akkumulyatornye_shurupovyerty/akkumulyatornyy_shurupovert_hanskonner_hcd1865bli_unibattery/</t>
  </si>
  <si>
    <t>https://sturmtools.ru/catalog/akkumulyatornye_shurupovyerty/akkumulyatornyy_shurupovert_hanskonner_hcd1230r/</t>
  </si>
  <si>
    <t>https://sturmtools.ru/catalog/akkumulyatornye_shurupovyerty/akkumulyatornyy_shurupovert_sturm_cd3212sc/</t>
  </si>
  <si>
    <t>https://sturmtools.ru/catalog/akkumulyatornye_shurupovyerty/akkumulyatornyy_shurupovert_sturm_cd3224l/</t>
  </si>
  <si>
    <t>https://sturmtools.ru/catalog/akkumulyatornye_shurupovyerty/akkumulyatornyy_shurupovert_sturm_cd3314lp/</t>
  </si>
  <si>
    <t>https://sturmtools.ru/catalog/akkumulyatornye_shurupovyerty/akkumulyatornyy_shurupovert_sturm_cd3318lp/</t>
  </si>
  <si>
    <t>https://sturmtools.ru/catalog/akkumulyatornye_shurupovyerty/akkumulyatornyy_shurupovert_sturm_cd3512bl/</t>
  </si>
  <si>
    <t>https://sturmtools.ru/catalog/akkumulyatornye_shurupovyerty/akkumulyatornyy_shurupovert_sturm_cd3514bl/</t>
  </si>
  <si>
    <t>https://sturmtools.ru/catalog/akkumulyatornye_shurupovyerty/akkumulyatornyy_shurupovert_sturm_cd3612_1batterysystem/</t>
  </si>
  <si>
    <t>https://sturmtools.ru/catalog/akkumulyatornye_shurupovyerty/akkumulyatornyy_shurupovert_sturm_cd3614_1batterysystem/</t>
  </si>
  <si>
    <t>https://sturmtools.ru/catalog/akkumulyatornye_shurupovyerty/akkumulyatornyy_shurupovert_sturm_cd3614t_1batterysystem/</t>
  </si>
  <si>
    <t>https://sturmtools.ru/catalog/akkumulyatornye_shurupovyerty/akkumulyatornyy_shurupovert_sturm_cd3618_1batterysystem/</t>
  </si>
  <si>
    <t>https://sturmtools.ru/catalog/akkumulyatornye_shurupovyerty/akkumulyatornyy_shurupovert_sturm_cd3618t_1batterysystem/</t>
  </si>
  <si>
    <t>https://sturmtools.ru/catalog/akkumulyatornye_shurupovyerty/akkumulyatornyy_shurupovert_sturm_cd3618/</t>
  </si>
  <si>
    <t>https://sturmtools.ru/catalog/akkumulyatornye_shurupovyerty/akkumulyatornyy_shurupovert_sturm_cd3620_1batterysystem/</t>
  </si>
  <si>
    <t>https://sturmtools.ru/catalog/akkumulyatornye_shurupovyerty/akkumulyatornyy_shurupovert_sturm_cd3508u/</t>
  </si>
  <si>
    <t>https://sturmtools.ru/catalog/akkumulyatornye_shurupovyerty/akkumulyatornyy_shurupovert_soyuz_dshs_12/</t>
  </si>
  <si>
    <t>https://sturmtools.ru/catalog/akkumulyatornye_shurupovyerty/akkumulyatornyy_shurupovert_soyuz_dshs_12k_1batterysystem/</t>
  </si>
  <si>
    <t>https://sturmtools.ru/catalog/akkumulyatornye_shurupovyerty/akkumulyatornyy_shurupovert_soyuz_dshs_12_1l/</t>
  </si>
  <si>
    <t>https://sturmtools.ru/catalog/akkumulyatornye_shurupovyerty/akkumulyatornyy_shurupovert_soyuz_dshs_12p1/</t>
  </si>
  <si>
    <t>https://sturmtools.ru/catalog/akkumulyatornye_shurupovyerty/akkumulyatornyy_shurupovert_soyuz_dshs_14_1l/</t>
  </si>
  <si>
    <t>https://sturmtools.ru/catalog/akkumulyatornye_shurupovyerty/akkumulyatornyy_shurupovert_soyuz_dshs_14k_1batterysystem/</t>
  </si>
  <si>
    <t>https://sturmtools.ru/catalog/akkumulyatornye_shurupovyerty/akkumulyatornyy_shurupovert_soyuz_dshs_18k_1batterysystem/</t>
  </si>
  <si>
    <t>https://sturmtools.ru/catalog/akkumulyatornye_shurupovyerty/akkumulyatornyy_shurupovert_soyuz_dshs_181/</t>
  </si>
  <si>
    <t>https://sturmtools.ru/catalog/akkumulyatornye_shurupovyerty/akkumulyatornyy_shurupovert_soyuz_dshs_20ku_1batterysystem/</t>
  </si>
  <si>
    <t>https://sturmtools.ru/catalog/akkumulyatornye_shurupovyerty/akkumulyatornyy_shurupovert_soyuz_dshs_3212l/</t>
  </si>
  <si>
    <t>https://sturmtools.ru/catalog/aksessuary_dlya_dreley_shurupovertov/zaryadnoe_ustroystvo_dlya_akkumulyatorov_hanskonner_hbc18_unibattery/</t>
  </si>
  <si>
    <t>https://sturmtools.ru/catalog/aksessuary_dlya_dreley_shurupovertov/akkumulyator_dlya_instrumenta_hanskonner_hbp18_4l_unibattery/</t>
  </si>
  <si>
    <t>https://sturmtools.ru/catalog/aksessuary_dlya_dreley_shurupovertov/sbc1821_zaryadnoe_ustroystvo_sturm_1batterysystem_18_v_2_a/</t>
  </si>
  <si>
    <t>https://sturmtools.ru/catalog/aksessuary_dlya_dreley_shurupovertov/sbc1822_zaryadnoe_ustroystvo_sturm_1batterysystem_18_v_2_x_4_a_dlya_dvukh_batarey/</t>
  </si>
  <si>
    <t>https://sturmtools.ru/catalog/aksessuary_dlya_dreley_shurupovertov/akkumulyator_sturm_sbp1802_1batterysystem/</t>
  </si>
  <si>
    <t>https://sturmtools.ru/catalog/aksessuary_dlya_dreley_shurupovertov/akkumulyator_sturm_sbp1804_1batterysystem/</t>
  </si>
  <si>
    <t>https://sturmtools.ru/catalog/aksessuary_dlya_dreley_shurupovertov/batareya_akkumulyatornaya_cd3220bl_53_1batterysystem_20v_2ach/</t>
  </si>
  <si>
    <t>https://sturmtools.ru/catalog/aksessuary_dlya_dreley_shurupovertov/ruchka_dlya_dreli_s_penalom_dlya_svyerl_i_svyerlami_sturm_hd_rs_69/</t>
  </si>
  <si>
    <t>https://sturmtools.ru/catalog/aksessuary_dlya_dreley_shurupovertov/cd3220bl_54_zaryadnoe_ustroystvo_sturm_1batterysystem_20v_2ach/</t>
  </si>
  <si>
    <t>https://sturmtools.ru/catalog/aksessuary_dlya_dreley_shurupovertov/adapter_na_shurupovert_dlya_shneka_po_ldu_plastikovyy_korpus_soyuz_40309_20_1ps/</t>
  </si>
  <si>
    <t>https://sturmtools.ru/catalog/aksessuary_dlya_dreley_shurupovertov/adapter_na_shurupovert_dlya_shneka_po_ldu_metallicheskiy_korpus_soyuz_40309_20_2ms/</t>
  </si>
  <si>
    <t>https://sturmtools.ru/catalog/uglovye_shlifovalnye_mashiny/bolgarka_ushm_hanskonner_hag18125bl_unibattery/</t>
  </si>
  <si>
    <t>https://sturmtools.ru/catalog/akkumulyatornye_ushm/akkumulyatornaya_ushm_sturm_cag1812bl_1batterysystem/</t>
  </si>
  <si>
    <t>https://sturmtools.ru/catalog/akkumulyatornye_ushm/akkumulyatornaya_ushm_sturm_cag1812ble_1batterysystem/</t>
  </si>
  <si>
    <t>https://sturmtools.ru/catalog/uglovye_shlifovalnye_mashiny/bolgarka_ushm_hanskonner_hag11125/</t>
  </si>
  <si>
    <t>https://sturmtools.ru/catalog/uglovye_shlifovalnye_mashiny/bolgarka_ushm_hanskonner_hag12125/</t>
  </si>
  <si>
    <t>https://sturmtools.ru/catalog/uglovye_shlifovalnye_mashiny/bolgarka_ushm_hanskonner_hag12125ec/</t>
  </si>
  <si>
    <t>https://sturmtools.ru/catalog/uglovye_shlifovalnye_mashiny/bolgarka_ushm_hanskonner_hag13125te/</t>
  </si>
  <si>
    <t>https://sturmtools.ru/catalog/uglovye_shlifovalnye_mashiny/bolgarka_ushm_hanskonner_hag15150ec/</t>
  </si>
  <si>
    <t>https://sturmtools.ru/catalog/uglovye_shlifovalnye_mashiny/bolgarka_ushm_hanskonner_hag16180ec/</t>
  </si>
  <si>
    <t>https://sturmtools.ru/catalog/uglovye_shlifovalnye_mashiny/bolgarka_ushm_hanskonner_hag24230ech/</t>
  </si>
  <si>
    <t>https://sturmtools.ru/catalog/uglovye_shlifovalnye_mashiny/bolgarka_ushm_hanskonner_hag90121p/</t>
  </si>
  <si>
    <t>https://sturmtools.ru/catalog/uglovye_shlifovalnye_mashiny/bolgarka_ushm_hanskonner_hag9012tes/</t>
  </si>
  <si>
    <t>https://sturmtools.ru/catalog/uglovye_shlifovalnye_mashiny/bolgarka_ushm_sturm_ag9011/</t>
  </si>
  <si>
    <t>https://sturmtools.ru/catalog/uglovye_shlifovalnye_mashiny/bolgarka_ushm_sturm_ag90112/</t>
  </si>
  <si>
    <t>https://sturmtools.ru/catalog/uglovye_shlifovalnye_mashiny/bolgarka_ushm_sturm_ag90121p/</t>
  </si>
  <si>
    <t>https://sturmtools.ru/catalog/uglovye_shlifovalnye_mashiny/bolgarka_ushm_sturm_ag9012t/</t>
  </si>
  <si>
    <t>https://sturmtools.ru/catalog/uglovye_shlifovalnye_mashiny/bolgarka_ushm_sturm_ag9012te/</t>
  </si>
  <si>
    <t>https://sturmtools.ru/catalog/uglovye_shlifovalnye_mashiny/bolgarka_ushm_sturm_ag9012tj/</t>
  </si>
  <si>
    <t>https://sturmtools.ru/catalog/uglovye_shlifovalnye_mashiny/bolgarka_ushm_sturm_ag90125e/</t>
  </si>
  <si>
    <t>https://sturmtools.ru/catalog/uglovye_shlifovalnye_mashiny/bolgarka_ushm_sturm_ag90181/</t>
  </si>
  <si>
    <t>https://sturmtools.ru/catalog/uglovye_shlifovalnye_mashiny/bolgarka_ushm_sturm_ag9018p/</t>
  </si>
  <si>
    <t>https://sturmtools.ru/catalog/uglovye_shlifovalnye_mashiny/bolgarka_ushm_sturm_ag9023r/</t>
  </si>
  <si>
    <t>https://sturmtools.ru/catalog/uglovye_shlifovalnye_mashiny/bolgarka_ushm_sturm_ag9112/</t>
  </si>
  <si>
    <t>https://sturmtools.ru/catalog/uglovye_shlifovalnye_mashiny/shlifmashina_uglovaya_ushm_bolgarka_sturm_ag9512p/</t>
  </si>
  <si>
    <t>https://sturmtools.ru/catalog/uglovye_shlifovalnye_mashiny/bolgarka_ushm_sturm_ag95141p/</t>
  </si>
  <si>
    <t>https://sturmtools.ru/catalog/uglovye_shlifovalnye_mashiny/bolgarka_ushm_sturm_ag9514e/</t>
  </si>
  <si>
    <t>https://sturmtools.ru/catalog/uglovye_shlifovalnye_mashiny/bolgarka_ushm_sturm_ag95151p/</t>
  </si>
  <si>
    <t>https://sturmtools.ru/catalog/uglovye_shlifovalnye_mashiny/bolgarka_ushm_sturm_ag9515e/</t>
  </si>
  <si>
    <t>https://sturmtools.ru/catalog/uglovye_shlifovalnye_mashiny/bolgarka_ushm_sturm_ag9524p/</t>
  </si>
  <si>
    <t>https://sturmtools.ru/catalog/uglovye_shlifovalnye_mashiny/bolgarka_ushm_sturm_ag9012tes/</t>
  </si>
  <si>
    <t>https://sturmtools.ru/catalog/uglovye_shlifovalnye_mashiny/bolgarka_ushm_sturm_ag9015/</t>
  </si>
  <si>
    <t>https://sturmtools.ru/catalog/uglovye_shlifovalnye_mashiny/bolgarka_ushm_soyuz_ushs_9010/</t>
  </si>
  <si>
    <t>https://sturmtools.ru/catalog/uglovye_shlifovalnye_mashiny/bolgarka_ushm_soyuz_ushs_90111/</t>
  </si>
  <si>
    <t>https://sturmtools.ru/catalog/uglovye_shlifovalnye_mashiny/bolgarka_ushm_soyuz_ushs_90124/</t>
  </si>
  <si>
    <t>https://sturmtools.ru/catalog/uglovye_shlifovalnye_mashiny/bolgarka_ushm_soyuz_ushs_90125e/</t>
  </si>
  <si>
    <t>https://sturmtools.ru/catalog/uglovye_shlifovalnye_mashiny/bolgarka_ushm_soyuz_ushs_9015/</t>
  </si>
  <si>
    <t>https://sturmtools.ru/catalog/uglovye_shlifovalnye_mashiny/bolgarka_ushm_soyuz_ushs_9024p/</t>
  </si>
  <si>
    <t>https://sturmtools.ru/catalog/uglovye_shlifovalnye_mashiny/bolgarka_ushm_soyuz_ushs_9512/</t>
  </si>
  <si>
    <t>https://sturmtools.ru/catalog/uglovye_shlifovalnye_mashiny/bolgarka_ushm_soyuz_ushs_95125/</t>
  </si>
  <si>
    <t>https://sturmtools.ru/catalog/setevye_shurupovyerty/setevoy_shurupovert_hanskonner_hid2145p/</t>
  </si>
  <si>
    <t>https://sturmtools.ru/catalog/setevye_shurupovyerty/setevoy_shurupovert_hanskonner_hid2145pc/</t>
  </si>
  <si>
    <t>https://sturmtools.ru/catalog/setevye_shurupovyerty/setevoy_shurupovert_sturm_id2140/</t>
  </si>
  <si>
    <t>https://sturmtools.ru/catalog/setevye_shurupovyerty/setevoy_shurupovert_sturm_id2145p/</t>
  </si>
  <si>
    <t>https://sturmtools.ru/catalog/setevye_shurupovyerty/setevoy_shurupovert_sturm_id2145pt/</t>
  </si>
  <si>
    <t>https://sturmtools.ru/catalog/setevye_shurupovyerty/setevoy_shurupovert_sturm_id2150p/</t>
  </si>
  <si>
    <t>https://sturmtools.ru/catalog/setevye_shurupovyerty/setevoy_shurupovert_soyuz_dus_2140/</t>
  </si>
  <si>
    <t>https://sturmtools.ru/catalog/setevye_shurupovyerty/setevoy_shurupovert_soyuz_dus_2142/</t>
  </si>
  <si>
    <t>https://sturmtools.ru/catalog/setevye_shurupovyerty/setevoy_shurupovert_soyuz_dus_2165/</t>
  </si>
  <si>
    <t>https://sturmtools.ru/catalog/setevye_shurupovyerty/setevoy_shurupovert_soyuz_dus_2165m/</t>
  </si>
  <si>
    <t>https://sturmtools.ru/catalog/nozhnitsy_po_metallu/nasadka_nozhnitsy_na_drel_dlya_rezki_listovogo_metalla_sturm_1074_02_05/</t>
  </si>
  <si>
    <t>https://sturmtools.ru/catalog/nozhnitsy_po_metallu/nozhnitsy_po_metallu_sturm_1074_02_06/</t>
  </si>
  <si>
    <t>https://sturmtools.ru/catalog/aksessuary_dlya_dreley_shurupovertov/nasadka_na_drel_lobzik_nozhnitsy_2_v1_sturm_1093_180_2/</t>
  </si>
  <si>
    <t>https://sturmtools.ru/catalog/udarnye_dreli/drel_udarnaya_dvukhskorostnaya_hanskonner_hid21100ds/</t>
  </si>
  <si>
    <t>https://sturmtools.ru/catalog/udarnye_dreli/drel_udarnaya_sturm_id2154/</t>
  </si>
  <si>
    <t>https://sturmtools.ru/catalog/udarnye_dreli/drel_udarnaya_sturm_id2170/</t>
  </si>
  <si>
    <t>https://sturmtools.ru/catalog/udarnye_dreli/drel_udarnaya_sturm_id2176a/</t>
  </si>
  <si>
    <t>https://sturmtools.ru/catalog/udarnye_dreli/drel_udarnaya_sturm_id2195p/</t>
  </si>
  <si>
    <t>https://sturmtools.ru/catalog/udarnye_dreli/drel_udarnaya_sturm_id2199a/</t>
  </si>
  <si>
    <t>https://sturmtools.ru/catalog/udarnye_dreli/drel_udarnaya_sturm_id209bz/</t>
  </si>
  <si>
    <t>https://sturmtools.ru/catalog/udarnye_dreli/drel_udarnaya_sturm_id2290/</t>
  </si>
  <si>
    <t>https://sturmtools.ru/catalog/udarnye_dreli/drel_udarnaya_soyuz_dus_2180/</t>
  </si>
  <si>
    <t>https://sturmtools.ru/catalog/udarnye_dreli/drel_udarnaya_soyuz_dus_2190/</t>
  </si>
  <si>
    <t>https://sturmtools.ru/catalog/bezudarnye_dreli/hid2175_drel_elektricheskaya_hanskonner/</t>
  </si>
  <si>
    <t>https://sturmtools.ru/catalog/bezudarnye_dreli/drel_bezudarnaya_sturm_id2151/</t>
  </si>
  <si>
    <t>https://sturmtools.ru/catalog/bezudarnye_dreli/drel_bezudarnaya_soyuz_dus_2150/</t>
  </si>
  <si>
    <t>https://sturmtools.ru/catalog/dreli_miksery/drel_nizkooborotistaya_sturm_id20165m/</t>
  </si>
  <si>
    <t>https://sturmtools.ru/catalog/dreli_miksery/drel_mikser_sturm_id20131/</t>
  </si>
  <si>
    <t>https://sturmtools.ru/catalog/dreli_miksery/mikser_sturm_dm2016/</t>
  </si>
  <si>
    <t>https://sturmtools.ru/catalog/dreli_miksery/mikser_sturm_dm2016ce/</t>
  </si>
  <si>
    <t>https://sturmtools.ru/catalog/dreli_miksery/elektricheskiy_mikser_sturm_id2014m/</t>
  </si>
  <si>
    <t>https://sturmtools.ru/catalog/dreli_miksery/drel_mikser_sturm_id2016m/</t>
  </si>
  <si>
    <t>https://sturmtools.ru/catalog/aksessuary_dlya_dreley_shurupovertov/nasadka_mikser_sturm_id2016m_998/</t>
  </si>
  <si>
    <t>https://sturmtools.ru/catalog/aksessuary_dlya_dreley_shurupovertov/nasadka_mikser_sturm_id2018mp_998/</t>
  </si>
  <si>
    <t>https://sturmtools.ru/catalog/miksery/nasadka_mikser_sturm_9042_01_08_100x600/</t>
  </si>
  <si>
    <t>https://sturmtools.ru/catalog/miksery/nasadka_mikser_sturm_9042_01_08_60x400/</t>
  </si>
  <si>
    <t>https://sturmtools.ru/catalog/miksery/nasadka_mikser_sturm_9042_01_08_85x400/</t>
  </si>
  <si>
    <t>https://sturmtools.ru/catalog/miksery/nasadka_mikser_sturm_9042_05_100x600/</t>
  </si>
  <si>
    <t>https://sturmtools.ru/catalog/miksery/nasadka_mikser_sturm_9042_05_120x600/</t>
  </si>
  <si>
    <t>https://sturmtools.ru/catalog/miksery/nasadka_mikser_sturm_9042_05_m14/</t>
  </si>
  <si>
    <t>https://sturmtools.ru/catalog/akkumulyatornye_perforatory/perforator_sds_plus_hanskonner_hrh1824bl/</t>
  </si>
  <si>
    <t>https://sturmtools.ru/catalog/akkumulyatornye_perforatory/akkumulyatornyy_perforator_sturm_crh1820bl_1batterysystem/</t>
  </si>
  <si>
    <t>https://sturmtools.ru/catalog/akkumulyatornye_perforatory/akkumulyatornyy_perforator_sturm_crh1812_1batterysystem/</t>
  </si>
  <si>
    <t>https://sturmtools.ru/catalog/perforatory_sds_max/perforator_sds_max_hanskonner_hrh2145mve/</t>
  </si>
  <si>
    <t>https://sturmtools.ru/catalog/perforatory_sds_max/perforator_sds_max_sturm_rh25206pm/</t>
  </si>
  <si>
    <t>https://sturmtools.ru/catalog/perforatory_sds_max/perforator_sds_max_sturm_rh2538v/</t>
  </si>
  <si>
    <t>https://sturmtools.ru/catalog/perforatory_sds_plus/perforator_sds_plus_hanskonner_hrh0826lre/</t>
  </si>
  <si>
    <t>https://sturmtools.ru/catalog/perforatory_sds_plus/perforator_sds_plus_hanskonner_hrh0828re/</t>
  </si>
  <si>
    <t>https://sturmtools.ru/catalog/perforatory_sds_plus/perforator_sds_plus_hanskonner_hrh0828rec/</t>
  </si>
  <si>
    <t>https://sturmtools.ru/catalog/perforatory_sds_plus/perforator_hanskonner_hrh0928lre/</t>
  </si>
  <si>
    <t>https://sturmtools.ru/catalog/perforatory_sds_plus/perforator_sds_plus_hanskonner_hrh1532re/</t>
  </si>
  <si>
    <t>https://sturmtools.ru/catalog/perforatory_sds_plus/perforator_sds_plus_hanskonner_hrh0822re/</t>
  </si>
  <si>
    <t>https://sturmtools.ru/catalog/perforatory_sds_plus/perforator_sds_plus_hanskonner_hrh0824re/</t>
  </si>
  <si>
    <t>https://sturmtools.ru/catalog/perforatory_sds_plus/perforator_sds_plus_hanskonner_hrh0928mlre/</t>
  </si>
  <si>
    <t>https://sturmtools.ru/catalog/perforatory_sds_plus/perforator_sds_plus_sturm_rh2592p_1/</t>
  </si>
  <si>
    <t>https://sturmtools.ru/catalog/perforatory_sds_plus/perforator_sds_plus_sturm_rh25956pbr/</t>
  </si>
  <si>
    <t>https://sturmtools.ru/catalog/perforatory_sds_plus/perforator_sds_plus_sturm_rh2509bz/</t>
  </si>
  <si>
    <t>https://sturmtools.ru/catalog/perforatory_sds_plus/perforator_sds_plus_sturm_rh2510pm/</t>
  </si>
  <si>
    <t>https://sturmtools.ru/catalog/perforatory_sds_plus/perforator_sds_plus_sturm_rh2514/</t>
  </si>
  <si>
    <t>https://sturmtools.ru/catalog/perforatory_sds_plus/perforator_sds_plus_sturm_rh2517/</t>
  </si>
  <si>
    <t>https://sturmtools.ru/catalog/perforatory_sds_plus/perforator_sds_plus_sturm_rh2518/</t>
  </si>
  <si>
    <t>https://sturmtools.ru/catalog/perforatory_sds_plus/perforator_sds_plus_sturm_rh2532v/</t>
  </si>
  <si>
    <t>https://sturmtools.ru/catalog/perforatory_sds_plus/perforator_sds_plus_sturm_rh2530v/</t>
  </si>
  <si>
    <t>https://sturmtools.ru/catalog/perforatory_sds_plus/perforator_sds_plus_sturm_rh2550/</t>
  </si>
  <si>
    <t>https://sturmtools.ru/catalog/perforatory_sds_plus/perforator_sds_plus_sturm_rh25804br/</t>
  </si>
  <si>
    <t>https://sturmtools.ru/catalog/perforatory_sds_plus/perforator_sds_plus_sturm_rh25901/</t>
  </si>
  <si>
    <t>https://sturmtools.ru/catalog/perforatory_sds_plus/perforator_sds_plus_sturm_rh25921p/</t>
  </si>
  <si>
    <t>https://sturmtools.ru/catalog/perforatory_sds_plus/perforator_sds_plus_sturm_rh2592p/</t>
  </si>
  <si>
    <t>https://sturmtools.ru/catalog/perforatory_sds_plus/perforator_sds_plus_soyuz_pes_25101/</t>
  </si>
  <si>
    <t>https://sturmtools.ru/catalog/perforatory_sds_plus/perforator_sds_plus_soyuz_pes_2550/</t>
  </si>
  <si>
    <t>https://sturmtools.ru/catalog/perforatory_sds_plus/perforator_sds_plus_soyuz_pes_2560/</t>
  </si>
  <si>
    <t>https://sturmtools.ru/catalog/perforatory_sds_plus/perforator_sds_plus_soyuz_pes_2585/</t>
  </si>
  <si>
    <t>https://sturmtools.ru/catalog/aksessuary_dlya_perforatorov/doloto_sturm_9018_hex_f30x410x40/</t>
  </si>
  <si>
    <t>https://sturmtools.ru/catalog/aksessuary_dlya_perforatorov/pika_sturm_9018_hex_p30x410/</t>
  </si>
  <si>
    <t>https://sturmtools.ru/catalog/bury_sds/nasadka_doloto_dlya_snyatiya_plitki_sds_sturm_9018_sds_a40x250/</t>
  </si>
  <si>
    <t>https://sturmtools.ru/catalog/bury_sds/nasadka_doloto_sds_sturm_9018_sds_f22x250/</t>
  </si>
  <si>
    <t>https://sturmtools.ru/catalog/bury_sds//?9018_SDS_F22X400</t>
  </si>
  <si>
    <t>https://sturmtools.ru/catalog/bury_sds//?9018_SDS_F22X600</t>
  </si>
  <si>
    <t>https://sturmtools.ru/catalog/bury_sds/nasadka_doloto_sds_sturm_9018_sds_f40x250/</t>
  </si>
  <si>
    <t>https://sturmtools.ru/catalog/bury_sds/nasadka_doloto_sds_sturm_9018_sds_f40x400/</t>
  </si>
  <si>
    <t>https://sturmtools.ru/catalog/bury_sds/nasadka_doloto_sds_sturm_9018_sds_f40x600/</t>
  </si>
  <si>
    <t>https://sturmtools.ru/catalog/bury_sds/zubilo_kanavochnoe_sds_sturm_9018_sds_g14x250/</t>
  </si>
  <si>
    <t>https://sturmtools.ru/catalog/koronki_sds/koronka_sds_sturm_9018_sds_hd100/</t>
  </si>
  <si>
    <t>https://sturmtools.ru/catalog/koronki_sds/koronka_sds_sturm_9018_sds_hd110/</t>
  </si>
  <si>
    <t>https://sturmtools.ru/catalog/koronki_sds/koronka_sds_sturm_9018_sds_hd120/</t>
  </si>
  <si>
    <t>https://sturmtools.ru/catalog/koronki_sds/koronka_sds_sturm_9018_sds_hd150/</t>
  </si>
  <si>
    <t>https://sturmtools.ru/catalog/koronki_sds/koronka_sds_sturm_9018_sds_hd35/</t>
  </si>
  <si>
    <t>https://sturmtools.ru/catalog/koronki_sds/koronka_sds_sturm_9018_sds_hd45/</t>
  </si>
  <si>
    <t>https://sturmtools.ru/catalog/koronki_sds/koronka_sds_sturm_9018_sds_hd55/</t>
  </si>
  <si>
    <t>https://sturmtools.ru/catalog/koronki_sds/koronka_sds_sturm_9018_sds_hd65/</t>
  </si>
  <si>
    <t>https://sturmtools.ru/catalog/koronki_sds/koronka_sds_sturm_9018_sds_hd68/</t>
  </si>
  <si>
    <t>https://sturmtools.ru/catalog/koronki_sds/koronka_sds_sturm_9018_sds_hd73/</t>
  </si>
  <si>
    <t>https://sturmtools.ru/catalog/koronki_sds/koronka_sds_sturm_9018_sds_hd80/</t>
  </si>
  <si>
    <t>https://sturmtools.ru/catalog/koronki_sds/koronka_sds_sturm_9018_sds_max160/</t>
  </si>
  <si>
    <t>https://sturmtools.ru/catalog/koronki_sds/koronka_sds_sturm_9018_sds_max400/</t>
  </si>
  <si>
    <t>https://sturmtools.ru/catalog/koronki_sds/koronka_sds_sturm_9018_sds_max600/</t>
  </si>
  <si>
    <t>https://sturmtools.ru/catalog/bury_sds/nasadka_doloto_sds_max_sturm_9018_sdsm_f25x280/</t>
  </si>
  <si>
    <t>https://sturmtools.ru/catalog/bury_sds/nasadka_doloto_sds_max_sturm_9018_sdsm_f25x400/</t>
  </si>
  <si>
    <t>https://sturmtools.ru/catalog/bury_sds/nasadka_doloto_sds_max_sturm_9018_sdsm_f25x600/</t>
  </si>
  <si>
    <t>https://sturmtools.ru/catalog/bury_sds/nasadka_pika_sds_max_sturm_9018_sdsm_p18x280/</t>
  </si>
  <si>
    <t>https://sturmtools.ru/catalog/bury_sds/nasadka_pika_sds_max_sturm_9018_sdsm_p18x400/</t>
  </si>
  <si>
    <t>https://sturmtools.ru/catalog/bury_sds/nasadka_pika_sds_max_sturm_9018_sdsm_p18x600/</t>
  </si>
  <si>
    <t>https://sturmtools.ru/catalog/bury_sds/nasadka_pika_sds_sturm_9018_sds_p15x250/</t>
  </si>
  <si>
    <t>https://sturmtools.ru/catalog/bury_sds/nasadka_pika_sds_sturm_9018_sds_p15x400/</t>
  </si>
  <si>
    <t>https://sturmtools.ru/catalog/bury_sds/nasadka_pika_sds_sturm_9018_sds_p15x600/</t>
  </si>
  <si>
    <t>https://sturmtools.ru/catalog/koronki_sds/koronka_sds_sturm_9018_sds_plus110/</t>
  </si>
  <si>
    <t>https://sturmtools.ru/catalog/koronki_sds/koronka_sds_sturm_9018_sds_plus400/</t>
  </si>
  <si>
    <t>https://sturmtools.ru/catalog/koronki_sds/koronka_sds_sturm_9018_sds_plus600/</t>
  </si>
  <si>
    <t>https://sturmtools.ru/catalog/adaptery_sds/adapter_perekhodnik_sturm_9019_m14d/</t>
  </si>
  <si>
    <t>https://sturmtools.ru/catalog/adaptery_sds/adapter_perekhodnik_sturm_9019_max_plus/</t>
  </si>
  <si>
    <t>https://sturmtools.ru/catalog/adaptery_sds/adapter_perekhodnik_sturm_9019_max_plusq/</t>
  </si>
  <si>
    <t>https://sturmtools.ru/catalog/adaptery_sds/adapter_perekhodnik_sturm_9019_plus1_2/</t>
  </si>
  <si>
    <t>https://sturmtools.ru/catalog/adaptery_sds/adapter_perekhodnik_sturm_9019_plusm12/</t>
  </si>
  <si>
    <t>https://sturmtools.ru/catalog/otboynye_molotki/otboynyy_molotok_hanskonner_hrh2150vc/</t>
  </si>
  <si>
    <t>https://sturmtools.ru/catalog/otboynye_molotki/otboynyy_molotok_betonolom_sturm_dh2516p/</t>
  </si>
  <si>
    <t>https://sturmtools.ru/catalog/otboynye_molotki/otboynyy_molotok_sturm_dh2522p/</t>
  </si>
  <si>
    <t>https://sturmtools.ru/catalog/otboynye_molotki/otboynyy_molotok_soyuz_pes_2520rb/</t>
  </si>
  <si>
    <t>https://sturmtools.ru/catalog/shtroborezy/shtroborez_hanskonner_hag915s/</t>
  </si>
  <si>
    <t>https://sturmtools.ru/catalog/shtroborezy/shtroborez_sturm_ag915s/</t>
  </si>
  <si>
    <t>https://sturmtools.ru/catalog/akkumulyatornye_otvertki/akkumulyatornaya_otvertka_sturm_cd3404u1/</t>
  </si>
  <si>
    <t>https://sturmtools.ru/catalog/akkumulyatornye_otvertki/akkumulyatornaya_otvertka_sturm_cd3404u2/</t>
  </si>
  <si>
    <t>https://sturmtools.ru/catalog/akkumulyatornye_shurupovyerty/akkumulyatornyy_gaykovert_hanskonner_hcd18350s_unibattery/</t>
  </si>
  <si>
    <t>https://sturmtools.ru/catalog/akkumulyatornye_shurupovyerty/akkumulyatornyy_vintovert_hanskonner_hcd18280h_unibattery/</t>
  </si>
  <si>
    <t>https://sturmtools.ru/catalog/akkumulyatornye_shurupovyerty/akkumulyatornyy_vintovert_sturm_cd300h/</t>
  </si>
  <si>
    <t>https://sturmtools.ru/catalog/akkumulyatornye_shurupovyerty/akkumulyatornyy_gaykovert_sturm_cd350s/</t>
  </si>
  <si>
    <t>https://sturmtools.ru/catalog/akkumulyatornye_shurupovyerty/akkumulyatornyy_gaykovert_sturm_cd650sbl_1batterysystem/</t>
  </si>
  <si>
    <t>https://sturmtools.ru/catalog/gaykoverty/setevoy_gaykovert_sturm_id2111/</t>
  </si>
  <si>
    <t>https://sturmtools.ru/catalog/gaykoverty/gaykoverty_elektricheskie_sturm_iw2101/</t>
  </si>
  <si>
    <t>https://sturmtools.ru/catalog/ekstsentrikovye_shlifovalnye_mashiny/ekstsentrikovaya_shlifovalnaya_mashina_hanskonner_hos8145r/</t>
  </si>
  <si>
    <t>https://sturmtools.ru/catalog/ekstsentrikovye_shlifovalnye_mashiny/ekstsentrikovaya_shlifovalnaya_mashina_sturm_os8120r/</t>
  </si>
  <si>
    <t>https://sturmtools.ru/catalog/ekstsentrikovye_shlifovalnye_mashiny/ekstsentrikovaya_shlifovalnaya_mashina_sturm_os8155r/</t>
  </si>
  <si>
    <t>https://sturmtools.ru/catalog/ekstsentrikovye_shlifovalnye_mashiny/ekstsentrikovaya_shlifovalnaya_mashina_sturm_os8135r/</t>
  </si>
  <si>
    <t>https://sturmtools.ru/catalog/ekstsentrikovye_shlifovalnye_mashiny/ekstsentrikovaya_shlifovalnaya_mashina_sturm_os8148rp/</t>
  </si>
  <si>
    <t>https://sturmtools.ru/catalog/polirovalnye_mashiny/polirovalnaya_mashina_hanskonner_hag918cp/</t>
  </si>
  <si>
    <t>https://sturmtools.ru/catalog/polirovalnye_mashiny/polirovalnaya_mashina_ekstsentrikovaya_hanskonner_hag918cpe/</t>
  </si>
  <si>
    <t>https://sturmtools.ru/catalog/polirovalnye_mashiny/polirovalnaya_mashina_sturm_ag919cp/</t>
  </si>
  <si>
    <t>https://sturmtools.ru/catalog/shlifkrugi/shlifovalnyy_krug_sturm_hag918cpe_998/</t>
  </si>
  <si>
    <t>https://sturmtools.ru/catalog/shchetochnye_shlifovalnye_mashiny/shchetochnaya_shlifovalnaya_mashina_sturm_ag1014p/</t>
  </si>
  <si>
    <t>https://sturmtools.ru/catalog/aksessuary_dlya_shlifovalnykh_mashin/shchetka_neylon_shkurka_dlya_polirovalnykh_mashin_sturm_ag1014p_9812/</t>
  </si>
  <si>
    <t>https://sturmtools.ru/catalog/aksessuary_dlya_shlifovalnykh_mashin/shchetka_neylonovaya_dlya_polirovalnykh_mashin_sturm_ag1014p_9912/</t>
  </si>
  <si>
    <t>https://sturmtools.ru/catalog/aksessuary_dlya_shlifovalnykh_mashin/shchetka_neylonovaya_dlya_brashirovaniya_drevesiny_sturm_ag1014p_993/</t>
  </si>
  <si>
    <t>https://sturmtools.ru/catalog/aksessuary_dlya_shlifovalnykh_mashin/shchetka_stalnaya_dlya_shlifovalnykh_i_polirovalnykh_mashin_sturm_ag1014p_996/</t>
  </si>
  <si>
    <t>https://sturmtools.ru/catalog/aksessuary_dlya_shlifovalnykh_mashin/shchetka_shkurka_dlya_polirovalnykh_mashin_sturm_ag1014p_9960/</t>
  </si>
  <si>
    <t>https://sturmtools.ru/catalog/aksessuary_dlya_shlifovalnykh_mashin/nasadka_tsepnaya_pila_na_ushm_sturm_agcs12_01/</t>
  </si>
  <si>
    <t>https://sturmtools.ru/catalog/aksessuary_dlya_shlifovalnykh_mashin/nasadka_tsepnaya_pila_na_ushm_sturm_agcs16_01/</t>
  </si>
  <si>
    <t>https://sturmtools.ru/catalog/aksessuary_dlya_shlifovalnykh_mashin/ruchka_dlya_bolgarki_s_chertilkoy_sturm_hd_115125_130ag/</t>
  </si>
  <si>
    <t>https://sturmtools.ru/catalog/aksessuary_dlya_shlifovalnykh_mashin/stanok_dlya_krepleniya_ushm_sturm_1092_ag_125/</t>
  </si>
  <si>
    <t>https://sturmtools.ru/catalog/aksessuary_dlya_shlifovalnykh_mashin/stanok_dlya_krepleniya_ushm_sturm_1093_ag_230/</t>
  </si>
  <si>
    <t>https://sturmtools.ru/catalog/aksessuary_dlya_shlifovalnykh_mashin/stanok_dlya_krepleniya_ushm_sturm_1094_ag_125/</t>
  </si>
  <si>
    <t>https://sturmtools.ru/catalog/shlifkrugi/shlifovalnyy_krug_sturm_5200201/</t>
  </si>
  <si>
    <t>https://sturmtools.ru/catalog/shlifkrugi/shlifovalnyy_krug_sturm_5200202/</t>
  </si>
  <si>
    <t>https://sturmtools.ru/catalog/mashiny_dlya_shlifovki_sten/mashina_dlya_shlifovki_sten_sturm_dws6010/</t>
  </si>
  <si>
    <t>https://sturmtools.ru/catalog/mashiny_dlya_shlifovki_sten/mashina_dlya_shlifovki_sten_sturm_dws6010sl/</t>
  </si>
  <si>
    <t>https://sturmtools.ru/catalog/aksessuary_dlya_shlifovalnykh_mashin/meshok_dlya_sbora_pyli_dlya_shlifovalnykh_mashin_sturm_dws6010sl_999b/</t>
  </si>
  <si>
    <t>https://sturmtools.ru/catalog/aksessuary_dlya_shlifovalnykh_mashin/gofroshlang_dlya_shlifovalnykh_mashin_sturm_dws6010sl_999t/</t>
  </si>
  <si>
    <t>https://sturmtools.ru/catalog/shlifkrugi/shlifovalnyy_krug_sturm_dws6010sl_9060/</t>
  </si>
  <si>
    <t>https://sturmtools.ru/catalog/shlifkrugi/shlifovalnyy_krug_sturm_dws6010sl_9120/</t>
  </si>
  <si>
    <t>https://sturmtools.ru/catalog/shlifkrugi/shlifovalnyy_krug_sturm_dws6010sl_9180/</t>
  </si>
  <si>
    <t>https://sturmtools.ru/catalog/shlifkrugi/shlifovalnyy_krug_sturm_dws6010sl_9220/</t>
  </si>
  <si>
    <t>https://sturmtools.ru/catalog/shlifkrugi/shlifovalnyy_krug_sturm_dws6010sl_9240/</t>
  </si>
  <si>
    <t>https://sturmtools.ru/catalog/shlifkrugi/shlifovalnyy_krug_sturm_dws6010sl_9400/</t>
  </si>
  <si>
    <t>https://sturmtools.ru/catalog/shlifbumaga/shlifovalnyy_krug_sturm_dws6010_9060/</t>
  </si>
  <si>
    <t>https://sturmtools.ru/catalog/shlifbumaga/shlifovalnyy_krug_sturm_dws6010_9180/</t>
  </si>
  <si>
    <t>https://sturmtools.ru/catalog/shlifbumaga/shlifovalnyy_krug_sturm_dws6010_9220/</t>
  </si>
  <si>
    <t>https://sturmtools.ru/catalog/shlifbumaga/shlifovalnyy_krug_sturm_dws6010_9400/</t>
  </si>
  <si>
    <t>https://sturmtools.ru/catalog/vibratsionnye_shlifovalnye_mashiny/vibratsionnaya_shlifovalnaya_mashina_sturm_os8025/</t>
  </si>
  <si>
    <t>https://sturmtools.ru/catalog/vibratsionnye_shlifovalnye_mashiny/vibratsionnaya_shlifovalnaya_mashina_sturm_os8032/</t>
  </si>
  <si>
    <t>https://sturmtools.ru/catalog/vibratsionnye_shlifovalnye_mashiny/vibratsionnaya_shlifovalnaya_mashina_sturm_os8035p/</t>
  </si>
  <si>
    <t>https://sturmtools.ru/catalog/vibratsionnye_shlifovalnye_mashiny/vibratsionnaya_shlifovalnaya_mashina_3_v_1_sturm_os8132m/</t>
  </si>
  <si>
    <t>https://sturmtools.ru/catalog/lentochnye_shlifovalnye_mashiny/lentochnaya_shlifovalnaya_mashina_hanskonner_hbs8512/</t>
  </si>
  <si>
    <t>https://sturmtools.ru/catalog/lentochnye_shlifovalnye_mashiny/lentochnaya_shlifovalnaya_mashina_sturm_bs8511u/</t>
  </si>
  <si>
    <t>https://sturmtools.ru/catalog/lentochnye_shlifovalnye_mashiny/lentochnaya_shlifovalnaya_mashina_sturm_bs8573/</t>
  </si>
  <si>
    <t>https://sturmtools.ru/catalog/lentochnye_shlifovalnye_mashiny/lentochnaya_shlifovalnaya_mashina_sturm_bs8580/</t>
  </si>
  <si>
    <t>https://sturmtools.ru/catalog/shlifbumaga/shlifovalnaya_bumaga_romb_sturm_9010_108x208_040/</t>
  </si>
  <si>
    <t>https://sturmtools.ru/catalog/shlifbumaga/shlifovalnaya_bumaga_romb_sturm_9010_108x208_080/</t>
  </si>
  <si>
    <t>https://sturmtools.ru/catalog/shlifbumaga/shlifovalnaya_bumaga_romb_sturm_9010_108x208_120/</t>
  </si>
  <si>
    <t>https://sturmtools.ru/catalog/shlifbumaga/shlifovalnaya_bumaga_romb_sturm_9010_108x208_150/</t>
  </si>
  <si>
    <t>https://sturmtools.ru/catalog/almaznye_gibkie_shlifovalnye_krugi/krug_shlifovalnyy_gibkiy_sturm_9012_w100_30/</t>
  </si>
  <si>
    <t>https://sturmtools.ru/catalog/almaznye_gibkie_shlifovalnye_krugi/krug_shlifovalnyy_gibkiy_sturm_9012_w100_50/</t>
  </si>
  <si>
    <t>https://sturmtools.ru/catalog/almaznye_gibkie_shlifovalnye_krugi/krug_shlifovalnyy_gibkiy_sturm_9012_w100_100/</t>
  </si>
  <si>
    <t>https://sturmtools.ru/catalog/almaznye_gibkie_shlifovalnye_krugi/krug_shlifovalnyy_gibkiy_sturm_9012_w100_200/</t>
  </si>
  <si>
    <t>https://sturmtools.ru/catalog/almaznye_gibkie_shlifovalnye_krugi/krug_shlifovalnyy_gibkiy_sturm_9012_w100_400/</t>
  </si>
  <si>
    <t>https://sturmtools.ru/catalog/almaznye_gibkie_shlifovalnye_krugi/krug_shlifovalnyy_gibkiy_sturm_9012_w100_800/</t>
  </si>
  <si>
    <t>https://sturmtools.ru/catalog/almaznye_gibkie_shlifovalnye_krugi/krug_shlifovalnyy_gibkiy_sturm_9012_w100_1500/</t>
  </si>
  <si>
    <t>https://sturmtools.ru/catalog/almaznye_gibkie_shlifovalnye_krugi/krug_shlifovalnyy_gibkiy_sturm_9012_w100_3000/</t>
  </si>
  <si>
    <t>https://sturmtools.ru/catalog/almaznye_gibkie_shlifovalnye_krugi/krug_shlifovalnyy_gibkiy_sturm_9012_w100_buff/</t>
  </si>
  <si>
    <t>https://sturmtools.ru/catalog/almaznye_gibkie_shlifovalnye_krugi/krug_shlifovalnyy_gibkiy_sturm_9012_d100_30/</t>
  </si>
  <si>
    <t>https://sturmtools.ru/catalog/almaznye_gibkie_shlifovalnye_krugi/krug_shlifovalnyy_gibkiy_sturm_9012_d100_50/</t>
  </si>
  <si>
    <t>https://sturmtools.ru/catalog/almaznye_gibkie_shlifovalnye_krugi/krug_shlifovalnyy_gibkiy_sturm_9012_d100_100/</t>
  </si>
  <si>
    <t>https://sturmtools.ru/catalog/almaznye_gibkie_shlifovalnye_krugi/krug_shlifovalnyy_gibkiy_sturm_9012_d100_200/</t>
  </si>
  <si>
    <t>https://sturmtools.ru/catalog/almaznye_gibkie_shlifovalnye_krugi/krug_shlifovalnyy_gibkiy_sturm_9012_d100_400/</t>
  </si>
  <si>
    <t>https://sturmtools.ru/catalog/almaznye_gibkie_shlifovalnye_krugi/krug_shlifovalnyy_gibkiy_sturm_9012_d100_800/</t>
  </si>
  <si>
    <t>https://sturmtools.ru/catalog/almaznye_gibkie_shlifovalnye_krugi/krug_shlifovalnyy_gibkiy_sturm_9012_d100_1500/</t>
  </si>
  <si>
    <t>https://sturmtools.ru/catalog/almaznye_gibkie_shlifovalnye_krugi/krug_shlifovalnyy_gibkiy_sturm_9012_d100_3000/</t>
  </si>
  <si>
    <t>https://sturmtools.ru/catalog/almaznye_gibkie_shlifovalnye_krugi/krug_shlifovalnyy_gibkiy_sturm_9012_d100_buff/</t>
  </si>
  <si>
    <t>https://sturmtools.ru/catalog/almaznye_gibkie_shlifovalnye_krugi/krugi_shlifovalnye_gibkie_sturm_9012_ad100h/</t>
  </si>
  <si>
    <t>https://sturmtools.ru/catalog/shlifkrugi/shlifovalnyy_krug_sturm_9010_1258_040/</t>
  </si>
  <si>
    <t>https://sturmtools.ru/catalog/shlifkrugi/shlifovalnyy_krug_sturm_9010_1258_060/</t>
  </si>
  <si>
    <t>https://sturmtools.ru/catalog/shlifkrugi/shlifovalnyy_krug_sturm_9010_1258_080/</t>
  </si>
  <si>
    <t>https://sturmtools.ru/catalog/shlifkrugi/shlifovalnyy_krug_sturm_9010_1258_100/</t>
  </si>
  <si>
    <t>https://sturmtools.ru/catalog/shlifkrugi/shlifovalnyy_krug_sturm_9010_1258_120/</t>
  </si>
  <si>
    <t>https://sturmtools.ru/catalog/shlifkrugi/shlifovalnyy_krug_sturm_9010_1258_150/</t>
  </si>
  <si>
    <t>https://sturmtools.ru/catalog/shlifkrugi/shlifovalnyy_krug_sturm_5200301/</t>
  </si>
  <si>
    <t>https://sturmtools.ru/catalog/shlifkrugi/shlifovalnyy_krug_sturm_5200401/</t>
  </si>
  <si>
    <t>https://sturmtools.ru/catalog/shlifkrugi/shlifovalnyy_krug_sturm_5200501/</t>
  </si>
  <si>
    <t>https://sturmtools.ru/catalog/shlifkrugi/shlifovalnyy_krug_sturm_5200502/</t>
  </si>
  <si>
    <t>https://sturmtools.ru/catalog/shlifkrugi/shlifovalnyy_krug_boekomplekt_b9010_s115/</t>
  </si>
  <si>
    <t>https://sturmtools.ru/catalog/shlifkrugi/shlifovalnyy_krug_boekomplekt_b9010_s125/</t>
  </si>
  <si>
    <t>https://sturmtools.ru/catalog/shliflenty/shlifovalnaya_lenta_sturm_9010_b75x457_080/</t>
  </si>
  <si>
    <t>https://sturmtools.ru/catalog/shliflenty/shlifovalnaya_lenta_sturm_9010_b75x457_100/</t>
  </si>
  <si>
    <t>https://sturmtools.ru/catalog/shliflenty/shlifovalnaya_lenta_sturm_9010_b76x533_040/</t>
  </si>
  <si>
    <t>https://sturmtools.ru/catalog/shliflenty/shlifovalnaya_lenta_sturm_9010_b76x533_060/</t>
  </si>
  <si>
    <t>https://sturmtools.ru/catalog/shliflenty/shlifovalnaya_lenta_sturm_9010_b75x457_040/</t>
  </si>
  <si>
    <t>https://sturmtools.ru/catalog/shliflenty/shlifovalnaya_lenta_sturm_9010_b75x457_060/</t>
  </si>
  <si>
    <t>https://sturmtools.ru/catalog/shliflenty/shlifovalnaya_lenta_sturm_9010_b75x457_120/</t>
  </si>
  <si>
    <t>https://sturmtools.ru/catalog/shliflenty/shlifovalnaya_lenta_sturm_9010_b75x457_150/</t>
  </si>
  <si>
    <t>https://sturmtools.ru/catalog/shliflenty/shlifovalnaya_lenta_sturm_9010_b76x533_080/</t>
  </si>
  <si>
    <t>https://sturmtools.ru/catalog/shliflenty/shlifovalnaya_lenta_sturm_9010_b76x533_100/</t>
  </si>
  <si>
    <t>https://sturmtools.ru/catalog/shliflenty/shlifovalnaya_lenta_sturm_9010_b76x533_120/</t>
  </si>
  <si>
    <t>https://sturmtools.ru/catalog/shliflenty/shlifovalnaya_lenta_sturm_9010_b76x533_150/</t>
  </si>
  <si>
    <t>https://sturmtools.ru/catalog/tsirkulyarnye_pily/akkumulyatornaya_tsirkulyarnaya_pila_hanskonner_hcs1857bl_unibattery/</t>
  </si>
  <si>
    <t>https://sturmtools.ru/catalog/tsirkulyarnye_pily/tsirkulyarnaya_pila_hanskonner_hcs51185/</t>
  </si>
  <si>
    <t>https://sturmtools.ru/catalog/tsirkulyarnye_pily/tsirkulyarnaya_mini_pila_sturm_cs5012ms/</t>
  </si>
  <si>
    <t>https://sturmtools.ru/catalog/tsirkulyarnye_pily/tsirkulyarnaya_pila_sturm_cs50140/</t>
  </si>
  <si>
    <t>https://sturmtools.ru/catalog/tsirkulyarnye_pily/tsirkulyarnaya_pila_sturm_cs51160/</t>
  </si>
  <si>
    <t>https://sturmtools.ru/catalog/tsirkulyarnye_pily/tsirkulyarnaya_pila_sturm_cs50161/</t>
  </si>
  <si>
    <t>https://sturmtools.ru/catalog/tsirkulyarnye_pily/pila_tsirkulyarnaya_pogruzhnaya_sturm_cs50165ps/</t>
  </si>
  <si>
    <t>https://sturmtools.ru/catalog/tsirkulyarnye_pily/tsirkulyarnaya_pila_sturm_cs50185p/</t>
  </si>
  <si>
    <t>https://sturmtools.ru/catalog/tsirkulyarnye_pily/tsirkulyarnaya_pila_sturm_cs50201/</t>
  </si>
  <si>
    <t>https://sturmtools.ru/catalog/tsirkulyarnye_pily/tsirkulyarnaya_pila_sturm_cs50235/</t>
  </si>
  <si>
    <t>https://sturmtools.ru/catalog/tsirkulyarnye_pily/tsirkulyarnaya_pila_sturm_cs51185/</t>
  </si>
  <si>
    <t>https://sturmtools.ru/catalog/tsirkulyarnye_pily/tsirkulyarnaya_pila_soyuz_tsps_51185/</t>
  </si>
  <si>
    <t>https://sturmtools.ru/catalog/tsirkulyarnye_pily/tsirkulyarnaya_pila_soyuz_tsps_50200/</t>
  </si>
  <si>
    <t>https://sturmtools.ru/catalog/aksessuary_dlya_pil/napravlyayushchaya_dlya_pogruzhnoy_pily_sturm_cs50165ps_990/</t>
  </si>
  <si>
    <t>https://sturmtools.ru/catalog/aksessuary_dlya_pil/aksessuar_dlya_pil_sturm_cs50185_999/</t>
  </si>
  <si>
    <t>https://sturmtools.ru/catalog/tortsovochnye_pily/tortsovochnaya_pila_sturm_ms55212/</t>
  </si>
  <si>
    <t>https://sturmtools.ru/catalog/tortsovochnye_pily/tortsovochnaya_pila_sturm_ms5525wm/</t>
  </si>
  <si>
    <t>https://sturmtools.ru/catalog/tortsovochnye_pily/tortsovochnaya_pila_sturm_ms55305b/</t>
  </si>
  <si>
    <t>https://sturmtools.ru/catalog/tortsovochnye_pily/tortsovochnaya_pila_sturm_ms55210s/</t>
  </si>
  <si>
    <t>https://sturmtools.ru/catalog/akkumulyatornye_multituly/akkumulyatornyy_multitul_sturm_cmt1801_1batterysystem/</t>
  </si>
  <si>
    <t>https://sturmtools.ru/catalog/akkumulyatornye_multituly/akkumulyatornyy_multitul_sturm_cmt1802_1batterysystem/</t>
  </si>
  <si>
    <t>https://sturmtools.ru/catalog/akkumulyatornye_renovatory/akkumulyatornyy_renovator_sturm_cmf1830_1batterysystem/</t>
  </si>
  <si>
    <t>https://sturmtools.ru/catalog/mnogofunktsionalnye/renovator_mnogofunktsionalnoe_ustroystvo_sturm_mf5630c/</t>
  </si>
  <si>
    <t>https://sturmtools.ru/catalog/mnogofunktsionalnye/renovator_soyuz_mps_5630s/</t>
  </si>
  <si>
    <t>https://sturmtools.ru/catalog/aksessuary_dlya_pil/nasadka_pilnaya_sturm_mf5630c_502/</t>
  </si>
  <si>
    <t>https://sturmtools.ru/catalog/aksessuary_dlya_pil/podoshva_dlya_nazhdachnoy_bumagi_sturm_mf5630c_503/</t>
  </si>
  <si>
    <t>https://sturmtools.ru/catalog/aksessuary_dlya_pil/nasadka_pilnaya_sturm_mf5630c_506/</t>
  </si>
  <si>
    <t>https://sturmtools.ru/catalog/aksessuary_dlya_pil/nazhdachnaya_bumaga_sturm_mf5630c_8040/</t>
  </si>
  <si>
    <t>https://sturmtools.ru/catalog/aksessuary_dlya_pil/nazhdachnaya_bumaga_sturm_mf5630c_8060/</t>
  </si>
  <si>
    <t>https://sturmtools.ru/catalog/aksessuary_dlya_pil/nazhdachnaya_bumaga_sturm_mf5630c_8080/</t>
  </si>
  <si>
    <t>https://sturmtools.ru/catalog/aksessuary_dlya_pil/nazhdachnaya_bumaga_sturm_mf5630c_8100/</t>
  </si>
  <si>
    <t>https://sturmtools.ru/catalog/aksessuary_dlya_pil/nazhdachnaya_bumaga_sturm_mf5630c_8120/</t>
  </si>
  <si>
    <t>https://sturmtools.ru/catalog/aksessuary_dlya_pil/aksessuar_dlya_pil_sturm_mf5630c_993/</t>
  </si>
  <si>
    <t>https://sturmtools.ru/catalog/aksessuary_dlya_pil/aksessuar_dlya_pil_sturm_mf5630c_994/</t>
  </si>
  <si>
    <t>https://sturmtools.ru/catalog/aksessuary_dlya_pil/aksessuar_dlya_pil_sturm_mf5630c_995/</t>
  </si>
  <si>
    <t>https://sturmtools.ru/catalog/aksessuary_dlya_pil/aksessuar_dlya_pil_sturm_mf5630c_996/</t>
  </si>
  <si>
    <t>https://sturmtools.ru/catalog/aksessuary_dlya_pil/nasadka_pilnaya_sturm_mf5630c_997/</t>
  </si>
  <si>
    <t>https://sturmtools.ru/catalog/aksessuary_dlya_pil/nasadka_pilnaya_sturm_mf5630c_998/</t>
  </si>
  <si>
    <t>https://sturmtools.ru/catalog/aksessuary_dlya_pil/nabor_nasadok_dlya_mfi_sturm_mf5630c_set_u1/</t>
  </si>
  <si>
    <t>https://sturmtools.ru/catalog/lentochnye_pily/lentochnaya_pila_sturm_bsm3314p/</t>
  </si>
  <si>
    <t>https://sturmtools.ru/catalog/polotna_dlya_lentochnoy_pily/polotna_dlya_lentochnykh_pil_sturm_bsm3314p_m1014/</t>
  </si>
  <si>
    <t>https://sturmtools.ru/catalog/polotna_dlya_lentochnoy_pily/polotna_dlya_lentochnykh_pil_sturm_bsm3314p_m14/</t>
  </si>
  <si>
    <t>https://sturmtools.ru/catalog/polotna_dlya_lentochnoy_pily/polotna_dlya_lentochnykh_pil_sturm_bsm3314p_m1418/</t>
  </si>
  <si>
    <t>https://sturmtools.ru/catalog/polotna_dlya_lentochnoy_pily/polotna_dlya_lentochnykh_pil_sturm_bsm3314p_w6/</t>
  </si>
  <si>
    <t>https://sturmtools.ru/catalog/otreznye_pily_po_metalu/otreznaya_pila_sturm_cf7325s/</t>
  </si>
  <si>
    <t>https://sturmtools.ru/catalog/akkumulyatornye_sabelnye_pily/akkumulyatornaya_sabelnaya_pila_sturm_crs1801bl_1batterysystem/</t>
  </si>
  <si>
    <t>https://sturmtools.ru/catalog/sabelnye_pily/pila_sabelnaya_sturm_rs8810/</t>
  </si>
  <si>
    <t>https://sturmtools.ru/catalog/polotna_dlya_sabelnykh_pil/polotno_dlya_sabelnoy_pily_gazobeton_455_12_5mm_kirp_gipsokart_beton_sturm_9019_03_s2243hm/</t>
  </si>
  <si>
    <t>https://sturmtools.ru/catalog/polotna_dlya_sabelnykh_pil/polotna_dlya_sabelnykh_pil_metall_2sht_225_1_8mm_tols_list_trub_prof_sturm_9019_03_s1122bf/</t>
  </si>
  <si>
    <t>https://sturmtools.ru/catalog/polotna_dlya_sabelnykh_pil/polotna_dlya_sabelnykh_pil_univers_2sht_300_1_8_2_5mm_der_met_plast_sturm_9019_03_s1222vf/</t>
  </si>
  <si>
    <t>https://sturmtools.ru/catalog/polotna_dlya_sabelnykh_pil/polotna_dlya_sabelnykh_pil_derevo_2sht_240_5mm_grubaya_drevesina_sturm_9019_03_s1531l/</t>
  </si>
  <si>
    <t>https://sturmtools.ru/catalog/polotna_dlya_sabelnykh_pil/polotna_dlya_sabelnykh_pil_derevo_2sht_300_8_5mm_grubaya_drev_bez_gvozdey_sturm_9019_03_s1617k/</t>
  </si>
  <si>
    <t>https://sturmtools.ru/catalog/polotna_dlya_sabelnykh_pil/polotna_dlya_sabelnykh_pil_derevo_2sht_150_4mm_derevo_mdf_plastik_fanera_sturm_9019_03_s644d/</t>
  </si>
  <si>
    <t>https://sturmtools.ru/catalog/polotna_dlya_sabelnykh_pil/polotna_dlya_sabelnykh_pil_metall_2sht_150_1mm_tonk_list_trub_prof_sturm_9019_03_s922af/</t>
  </si>
  <si>
    <t>https://sturmtools.ru/catalog/polotna_dlya_sabelnykh_pil/polotna_dlya_sabelnykh_pil_derevo_2sht_225_8_5mm_grubaya_drev_bez_gvozdey_sturm_9019_03_s1111k/</t>
  </si>
  <si>
    <t>https://sturmtools.ru/catalog/polotna_dlya_sabelnykh_pil/polotna_dlya_sabelnykh_pil_metall_2sht_225_1mm_tonk_list_trub_prof_sturm_9019_03_s1122af/</t>
  </si>
  <si>
    <t>https://sturmtools.ru/catalog/polotna_dlya_sabelnykh_pil/polotna_dlya_sabelnykh_pil_metall_2sht_225_1_4mm_tonk_list_trub_prof_sturm_9019_03_s1122ef/</t>
  </si>
  <si>
    <t>https://sturmtools.ru/catalog/polotna_dlya_sabelnykh_pil/polotna_dlya_sabelnykh_pil_univers_2sht_225_1_8_2_6mm_der_met_plast_sturm_9019_03_s1122vf/</t>
  </si>
  <si>
    <t>https://sturmtools.ru/catalog/polotna_dlya_sabelnykh_pil/polotno_dlya_sabelnoy_pily_gazobeton_305_12_5mm_kirp_gipsokart_beton_sturm_9019_03_s1243hm/</t>
  </si>
  <si>
    <t>https://sturmtools.ru/catalog/polotna_dlya_sabelnykh_pil/polotna_dlya_sabelnykh_pil_univers_2sht_300_4_0mm_der_s_gvozd_plast_sturm_9019_03_s1411df/</t>
  </si>
  <si>
    <t>https://sturmtools.ru/catalog/polotna_dlya_sabelnykh_pil/polotna_dlya_sabelnykh_pil_derevo_2sht_150_8_5mm_grubaya_drev_bez_gvozdey_sturm_9019_03_s617k/</t>
  </si>
  <si>
    <t>https://sturmtools.ru/catalog/polotna_dlya_sabelnykh_pil/polotna_dlya_sabelnykh_pil_metall_2sht_150_1_4mm_tonk_list_trub_prof_sturm_9019_03_s922ef/</t>
  </si>
  <si>
    <t>https://sturmtools.ru/catalog/aksessuary_dlya_pil/nabor_nasadok_dlya_mfi_sturm_mf5630c_set_w1/</t>
  </si>
  <si>
    <t>https://sturmtools.ru/catalog/minitsirkulyarnye_pily/minitsirkulyarnaya_pila_sturm_cs5060ms/</t>
  </si>
  <si>
    <t>https://sturmtools.ru/catalog/aksessuary_dlya_pil/aksessuar_dlya_pil_sturm_tc1312p_999/</t>
  </si>
  <si>
    <t>https://sturmtools.ru/catalog/apparaty_dlya_svarki_plastikovykh_trub/apparat_dlya_svarki_plastikovykh_trub_sturm_tw7218/</t>
  </si>
  <si>
    <t>https://sturmtools.ru/catalog/apparaty_dlya_svarki_plastikovykh_trub/apparat_dlya_svarki_plastikovykh_trub_sturm_tw7219/</t>
  </si>
  <si>
    <t>https://sturmtools.ru/catalog/apparaty_dlya_svarki_plastikovykh_trub/apparat_dlya_svarki_plastikovykh_trub_sturm_tw7225p/</t>
  </si>
  <si>
    <t>https://sturmtools.ru/catalog/apparaty_dlya_svarki_plastikovykh_trub/apparat_dlya_svarki_plastikovykh_trub_soyuz_sts_7220/</t>
  </si>
  <si>
    <t>https://sturmtools.ru/catalog/apparaty_dlya_svarki_plastikovykh_trub/apparat_dlya_svarki_plastikovykh_trub_soyuz_sts_7221/</t>
  </si>
  <si>
    <t>https://sturmtools.ru/catalog/apparaty_dlya_svarki_plastikovykh_trub/apparat_dlya_svarki_plastikovykh_trub_soyuz_sts_7220s/</t>
  </si>
  <si>
    <t>https://sturmtools.ru/catalog/aksessuary_dlya_svarki_plastikovykh_trub/nasadka_dlya_apparata_dlya_svarki_plastikovykh_trub_sturm_tw7219_920/</t>
  </si>
  <si>
    <t>https://sturmtools.ru/catalog/aksessuary_dlya_svarki_plastikovykh_trub/nasadka_dlya_apparata_dlya_svarki_plastikovykh_trub_sturm_tw7219_925/</t>
  </si>
  <si>
    <t>https://sturmtools.ru/catalog/aksessuary_dlya_svarki_plastikovykh_trub/nasadka_dlya_apparata_dlya_svarki_plastikovykh_trub_sturm_tw7219_932/</t>
  </si>
  <si>
    <t>https://sturmtools.ru/catalog/aksessuary_dlya_svarki_plastikovykh_trub/nasadka_dlya_apparata_dlya_svarki_plastikovykh_trub_sturm_tw7219_940/</t>
  </si>
  <si>
    <t>https://sturmtools.ru/catalog/aksessuary_dlya_svarki_plastikovykh_trub/nasadka_dlya_apparata_dlya_svarki_plastikovykh_trub_sturm_tw7219_950/</t>
  </si>
  <si>
    <t>https://sturmtools.ru/catalog/aksessuary_dlya_svarki_plastikovykh_trub/nasadka_dlya_apparata_dlya_svarki_plastikovykh_trub_sturm_tw7219_963/</t>
  </si>
  <si>
    <t>https://sturmtools.ru/catalog/akkumulyatornyy_nozhnitsy/akkumulyatornyy_nozhnitsy_dlya_rezki_pvkh_trub_sturm_ctc1801_1batterysystem/</t>
  </si>
  <si>
    <t>https://sturmtools.ru/catalog/akkumulyatornye_kraskoraspyliteli/akkumulyatornyy_kraskopult_sturm_csg1801_1batterysystem/</t>
  </si>
  <si>
    <t>https://sturmtools.ru/catalog/kraskopulty_elektricheskie/kraskopult_elektricheskiy_hanskonner_hsg9675/</t>
  </si>
  <si>
    <t>https://sturmtools.ru/catalog/kraskopulty_elektricheskie/kraskopult_elektricheskiy_sturm_sg9612/</t>
  </si>
  <si>
    <t>https://sturmtools.ru/catalog/kraskopulty_elektricheskie/kraskopult_elektricheskiy_sturm_sg9641/</t>
  </si>
  <si>
    <t>https://sturmtools.ru/catalog/kraskopulty_elektricheskie/kraskopult_elektricheskiy_sturm_sg9645b/</t>
  </si>
  <si>
    <t>https://sturmtools.ru/catalog/kraskopulty_elektricheskie/kraskopult_elektricheskiy_sturm_sg9660b/</t>
  </si>
  <si>
    <t>https://sturmtools.ru/catalog/kraskopulty_elektricheskie/kraskopult_elektricheskiy_sturm_sg9665pv/</t>
  </si>
  <si>
    <t>https://sturmtools.ru/catalog/kraskopulty_elektricheskie/kraskopult_elektricheskiy_soyuz_kps_96150/</t>
  </si>
  <si>
    <t>https://sturmtools.ru/catalog/kraskopulty_elektricheskie/kraskopult_elektricheskiy_soyuz_kps_96400/</t>
  </si>
  <si>
    <t>https://sturmtools.ru/catalog/kraskopulty_elektricheskie/kraskopult_elektricheskiy_soyuz_kps_96450/</t>
  </si>
  <si>
    <t>https://sturmtools.ru/catalog/aksessuary_dlya_kraskopultov/aksessuar_dlya_kraskopulta_sturm_sg9645pr_990/</t>
  </si>
  <si>
    <t>https://sturmtools.ru/catalog/akkumulyatornye_lobziki/akkumulyatornyy_lobzik_sturm_cjs1865_1batterysystem_bez_zu_i_akb/</t>
  </si>
  <si>
    <t>https://sturmtools.ru/catalog/akkumulyatornye_lobziki/akkumulyatornyy_lobzik_sturm_cjs1870_1batterysystem/?CJS1870</t>
  </si>
  <si>
    <t>https://sturmtools.ru/catalog/lobziki_elektricheskie/lobzik_elektricheskiy_hanskonner_hjs0811lpe/</t>
  </si>
  <si>
    <t>https://sturmtools.ru/catalog/lobziki_elektricheskie/lobzik_elektricheskiy_hanskonner_hjs0810mql/</t>
  </si>
  <si>
    <t>https://sturmtools.ru/catalog/lobziki_elektricheskie/lobzik_elektricheskiy_sturm_js4010ql/</t>
  </si>
  <si>
    <t>https://sturmtools.ru/catalog/lobziki_elektricheskie/lobzik_elektricheskiy_sturm_js4085q/</t>
  </si>
  <si>
    <t>https://sturmtools.ru/catalog/lobziki_elektricheskie/lobzik_elektricheskiy_sturm_js4075qs/</t>
  </si>
  <si>
    <t>https://sturmtools.ru/catalog/lobziki_elektricheskie/lobzik_elektricheskiy_sturm_js4078q/</t>
  </si>
  <si>
    <t>https://sturmtools.ru/catalog/lobziki_elektricheskie/lobzik_elektricheskiy_soyuz_lbs_4050/</t>
  </si>
  <si>
    <t>https://sturmtools.ru/catalog/lobziki_elektricheskie/lobzik_elektricheskiy_soyuz_lbs_4065/</t>
  </si>
  <si>
    <t>https://sturmtools.ru/catalog/feny_tekhnicheskie/fen_tekhnicheskiy_hanskonner_hhg2023cd/</t>
  </si>
  <si>
    <t>https://sturmtools.ru/catalog/feny_tekhnicheskie/fen_tekhnicheskiy_sturm_hg2005/</t>
  </si>
  <si>
    <t>https://sturmtools.ru/catalog/feny_tekhnicheskie/fen_tekhnicheskiy_sturm_hg2003lcd/</t>
  </si>
  <si>
    <t>https://sturmtools.ru/catalog/feny_tekhnicheskie/fen_tekhnicheskiy_sturm_hg2004/</t>
  </si>
  <si>
    <t>https://sturmtools.ru/catalog/feny_tekhnicheskie/fen_tekhnicheskiy_sturm_hg2020p/</t>
  </si>
  <si>
    <t>https://sturmtools.ru/catalog/feny_tekhnicheskie/fen_tekhnicheskiy_sturm_hg2022p/</t>
  </si>
  <si>
    <t>https://sturmtools.ru/catalog/feny_tekhnicheskie/fen_tekhnicheskiy_soyuz_tps_18002/</t>
  </si>
  <si>
    <t>https://sturmtools.ru/catalog/feny_tekhnicheskie/fen_barbekyu_tekhnicheskiy_soyuz_tps_18002b/</t>
  </si>
  <si>
    <t>https://sturmtools.ru/catalog/feny_tekhnicheskie/fen_tekhnicheskiy_soyuz_tps_2200/</t>
  </si>
  <si>
    <t>https://sturmtools.ru/catalog/rubanki_elektricheskie/rubanok_sturm_p1011/</t>
  </si>
  <si>
    <t>https://sturmtools.ru/catalog/rubanki_elektricheskie/rubanok_sturm_p1015/</t>
  </si>
  <si>
    <t>https://sturmtools.ru/catalog/rubanki_elektricheskie/rubanok_sturm_p1070/</t>
  </si>
  <si>
    <t>https://sturmtools.ru/catalog/rubanki_elektricheskie/rubanok_sturm_p1075/</t>
  </si>
  <si>
    <t>https://sturmtools.ru/catalog/rubanki_elektricheskie/rubanok_sturm_p1090/</t>
  </si>
  <si>
    <t>https://sturmtools.ru/catalog/rubanki_elektricheskie/rubanok_soyuz_rus_1086/</t>
  </si>
  <si>
    <t>https://sturmtools.ru/catalog/rubanki_elektricheskie/rubanok_soyuz_rus_1090/</t>
  </si>
  <si>
    <t>https://sturmtools.ru/catalog/osnastka_dlya_rubankov/nozhi_dlya_rubanka_sturm_5430101/</t>
  </si>
  <si>
    <t>https://sturmtools.ru/catalog/osnastka_dlya_rubankov/nozhi_dlya_rubanka_sturm_5430102/</t>
  </si>
  <si>
    <t>https://sturmtools.ru/catalog/osnastka_dlya_rubankov/nozhi_dlya_rubanka_sturm_5430103/</t>
  </si>
  <si>
    <t>https://sturmtools.ru/catalog/gravery/graver_sturm_gm2314f/</t>
  </si>
  <si>
    <t>https://sturmtools.ru/catalog/gravery/graver_sturm_gm2315f/</t>
  </si>
  <si>
    <t>https://sturmtools.ru/catalog/gravery/graver_sturm_gm2317fl/</t>
  </si>
  <si>
    <t>https://sturmtools.ru/catalog/gravery/graver_sturm_gm2318fs/</t>
  </si>
  <si>
    <t>https://sturmtools.ru/catalog/gravery/graver_soyuz_grs_2320/</t>
  </si>
  <si>
    <t>https://sturmtools.ru/catalog/aksessuary_dlya_graverov/nabor_nasadok_dlya_gravera_sturm_gm2316f_100/</t>
  </si>
  <si>
    <t>https://sturmtools.ru/catalog/aksessuary_dlya_graverov/nabor_nacadok_dlya_gravera_sturm_gm2316f_65/</t>
  </si>
  <si>
    <t>https://sturmtools.ru/catalog/nabory_sharoshek/nabor_sharoshek_sturm_9030_02_s1/</t>
  </si>
  <si>
    <t>https://sturmtools.ru/catalog/nabory_sharoshek/nabor_sharoshek_sturm_9030_02_s2/</t>
  </si>
  <si>
    <t>https://sturmtools.ru/catalog/akkumulyatornye_frezery/akkumulyatornyy_frezer_sturm_cer1803_1batterysystem/</t>
  </si>
  <si>
    <t>https://sturmtools.ru/catalog/frezery/frezer_hanskonner_hre1185/</t>
  </si>
  <si>
    <t>https://sturmtools.ru/catalog/frezery/frezer_sturm_er1112/</t>
  </si>
  <si>
    <t>https://sturmtools.ru/catalog/frezery/frezer_sturm_er1115/</t>
  </si>
  <si>
    <t>https://sturmtools.ru/catalog/frezery/frezer_sturm_er1120pc_s_konstantnoy_elektronikoy/</t>
  </si>
  <si>
    <t>https://sturmtools.ru/catalog/pistolety_payalnye_i_payalniki/payalnik_soyuz_ps2005_100/</t>
  </si>
  <si>
    <t>https://sturmtools.ru/catalog/pistolety_payalnye_i_payalniki/payalnik_soyuz_ps2005_40/</t>
  </si>
  <si>
    <t>https://sturmtools.ru/catalog/pistolety_payalnye_i_payalniki/payalnik_soyuz_ps2005_60/</t>
  </si>
  <si>
    <t>https://sturmtools.ru/catalog/pistolety_kleevye/kleevoy_pistolet_sturm_gg2470c1/</t>
  </si>
  <si>
    <t>https://sturmtools.ru/catalog/pistolety_kleevye/kleevoy_pistolet_sturm_gg2471sb/</t>
  </si>
  <si>
    <t>https://sturmtools.ru/catalog/pistolety_kleevye/kleevoy_pistolet_soyuz_kps_2461v/</t>
  </si>
  <si>
    <t>https://sturmtools.ru/catalog/pistolety_kleevye/kleevoy_pistolet_soyuz_kps_24600/</t>
  </si>
  <si>
    <t>https://sturmtools.ru/catalog/pistolety_kleevye/kleevoy_pistolet_soyuz_kps_24800/</t>
  </si>
  <si>
    <t>https://sturmtools.ru/catalog/pistolety_kleevye/kleevoy_pistolet_soyuz_kps_2481v/</t>
  </si>
  <si>
    <t>https://sturmtools.ru/catalog/sterzhni_kleevye/sterzhni_kleevye_sturm_7010_05_6s/</t>
  </si>
  <si>
    <t>https://sturmtools.ru/catalog/sterzhni_kleevye/sterzhni_kleevye_sturm_7010_05_52s/</t>
  </si>
  <si>
    <t>https://sturmtools.ru/catalog/sterzhni_kleevye/sterzhni_kleevye_sturm_7010_05_12s/</t>
  </si>
  <si>
    <t>https://sturmtools.ru/catalog/urovni_lazernye/lazernyy_uroven_sturm_4010_10_al/</t>
  </si>
  <si>
    <t>https://sturmtools.ru/catalog/urovni_lazernye/lazernyy_uroven_sturm_4010_11_al/</t>
  </si>
  <si>
    <t>https://sturmtools.ru/catalog/urovni_lazernye/lazernyy_uroven_sturm_4010_12_al/</t>
  </si>
  <si>
    <t>https://sturmtools.ru/catalog/urovni_lazernye/lazernyy_uroven_sturm_4010_13_al/</t>
  </si>
  <si>
    <t>https://sturmtools.ru/catalog/urovni_lazernye/lazernyy_uroven_sturm_4010_14_al/</t>
  </si>
  <si>
    <t>https://sturmtools.ru/catalog/urovni_lazernye/shtativ_dlya_urovnya_lazernogo_sturm_4012_01_12/</t>
  </si>
  <si>
    <t>https://sturmtools.ru/catalog/urovni_lazernye/shtativ_dlya_urovnya_lazernogo_sturm_4012_01_15/</t>
  </si>
  <si>
    <t>https://sturmtools.ru/catalog/urovni_lazernye/aksessuar_kronshteyn_magnitnyy_dlya_urovnya_lazernogo_sturm_4012_01_1/</t>
  </si>
  <si>
    <t>https://sturmtools.ru/catalog/dalnomery/dalnomer_lazernyy_sturm_dl1040/</t>
  </si>
  <si>
    <t>https://sturmtools.ru/catalog/dalnomery/dalnomer_lazernyy_sturm_dl1060/</t>
  </si>
  <si>
    <t>https://sturmtools.ru/catalog/dalnomery/dalnomer_lazernyy_sturm_dl2040/</t>
  </si>
  <si>
    <t>https://sturmtools.ru/catalog/urovni_lazernye/shtanga_dlya_urovnya_lazernogo_sturm_4011_02_28/</t>
  </si>
  <si>
    <t>https://sturmtools.ru/catalog/urovni_lazernye/shtanga_dlya_urovnya_lazernogo_sturm_4011_02_36/</t>
  </si>
  <si>
    <t>https://sturmtools.ru/catalog/urovni_lazernye/shtanga_dlya_urovnya_lazernogo_sturm_4011_03_36/</t>
  </si>
  <si>
    <t>https://sturmtools.ru/catalog/kolyesa_izmeritelnye/koleso_izmeritelnoe_sturm_4020_01_318/</t>
  </si>
  <si>
    <t>https://sturmtools.ru/catalog/infrakrasnye_obogrevateli/infrakrasnyy_obogrevatel_sturm_ih0800/</t>
  </si>
  <si>
    <t>https://sturmtools.ru/catalog/infrakrasnye_obogrevateli/infrakrasnyy_obogrevatel_sturm_ih1000/</t>
  </si>
  <si>
    <t>https://sturmtools.ru/catalog/infrakrasnye_obogrevateli/infrakrasnyy_obogrevatel_sturm_ih2000/</t>
  </si>
  <si>
    <t>https://sturmtools.ru/catalog/infrakrasnye_obogrevateli/infrakrasnyy_obogrevatel_sturm_ih3000/</t>
  </si>
  <si>
    <t>https://sturmtools.ru/catalog/infrakrasnye_obogrevateli/infrakrasnyy_obogrevatel_sturm_ih4000/</t>
  </si>
  <si>
    <t>https://sturmtools.ru/catalog/keramicheskie_obogrevateli/keramicheskiy_obogrevatel_sturm_fh2022c/</t>
  </si>
  <si>
    <t>https://sturmtools.ru/catalog/keramicheskie_obogrevateli/teploventilyator_sturm_fh2034cq/</t>
  </si>
  <si>
    <t>https://sturmtools.ru/catalog/keramicheskie_obogrevateli/keramicheskiy_obogrevatel_sturm_fh3022c/</t>
  </si>
  <si>
    <t>https://sturmtools.ru/catalog/keramicheskie_obogrevateli/teploventilyator_sturm_fh3034cq/</t>
  </si>
  <si>
    <t>https://sturmtools.ru/catalog/keramicheskie_obogrevateli/teplovaya_pushka_soyuz_tvs_2020k/</t>
  </si>
  <si>
    <t>https://sturmtools.ru/catalog/keramicheskie_obogrevateli/keramicheskiy_obogrevatel_soyuz_tvs_2022k/</t>
  </si>
  <si>
    <t>https://sturmtools.ru/catalog/keramicheskie_obogrevateli/keramicheskiy_obogrevatel_soyuz_tvs_2023mk/</t>
  </si>
  <si>
    <t>https://sturmtools.ru/catalog/keramicheskie_obogrevateli/teplovaya_pushka_soyuz_tvs_3020k/</t>
  </si>
  <si>
    <t>https://sturmtools.ru/catalog/keramicheskie_obogrevateli/keramicheskiy_obogrevatel_soyuz_tvs_3022k/</t>
  </si>
  <si>
    <t>https://sturmtools.ru/catalog/keramicheskie_obogrevateli/keramicheskiy_obogrevatel_soyuz_tvs_3023mk/</t>
  </si>
  <si>
    <t>https://sturmtools.ru/catalog/keramicheskie_obogrevateli/keramicheskiy_obogrevatel_soyuz_tvs_2020km/</t>
  </si>
  <si>
    <t>https://sturmtools.ru/catalog/konvektsionnye_obogrevateli/konvektsionnyy_obogrevatel_sturm_ch1000rf/</t>
  </si>
  <si>
    <t>https://sturmtools.ru/catalog/konvektsionnye_obogrevateli/konvektsionnyy_obogrevatel_sturm_ch1500rf/</t>
  </si>
  <si>
    <t>https://sturmtools.ru/catalog/konvektsionnye_obogrevateli/konvektsionnyy_obogrevatel_sturm_ch2000rf/</t>
  </si>
  <si>
    <t>https://sturmtools.ru/catalog/konvektsionnye_obogrevateli/konvektor_sturm_ch1001rf/</t>
  </si>
  <si>
    <t>https://sturmtools.ru/catalog/konvektsionnye_obogrevateli/konvektor_sturm_ch1501rf/</t>
  </si>
  <si>
    <t>https://sturmtools.ru/catalog/konvektsionnye_obogrevateli/konvektor_sturm_ch2001rf/</t>
  </si>
  <si>
    <t>https://sturmtools.ru/catalog/konvektsionnye_obogrevateli/konvektor_sturm_ch1000d/</t>
  </si>
  <si>
    <t>https://sturmtools.ru/catalog/konvektsionnye_obogrevateli/konvektor_sturm_ch1500d/</t>
  </si>
  <si>
    <t>https://sturmtools.ru/catalog/konvektsionnye_obogrevateli/konvektor_sturm_ch1501/</t>
  </si>
  <si>
    <t>https://sturmtools.ru/catalog/konvektsionnye_obogrevateli/konvektor_sturm_ch2000d/</t>
  </si>
  <si>
    <t>https://sturmtools.ru/catalog/konvektsionnye_obogrevateli/konvektsionnyy_obogrevatel_soyuz_kos_500s/</t>
  </si>
  <si>
    <t>https://sturmtools.ru/catalog/konvektsionnye_obogrevateli/konvektsionnyy_obogrevatel_soyuz_kos_1000s/</t>
  </si>
  <si>
    <t>https://sturmtools.ru/catalog/konvektsionnye_obogrevateli/konvektsionnyy_obogrevatel_soyuz_kos_1500s/</t>
  </si>
  <si>
    <t>https://sturmtools.ru/catalog/konvektsionnye_obogrevateli/konvektsionnyy_obogrevatel_soyuz_kos_2000s/</t>
  </si>
  <si>
    <t>https://sturmtools.ru/catalog/konvektsionnye_obogrevateli/konvektor_sturm_hc9920_999/</t>
  </si>
  <si>
    <t>https://sturmtools.ru/catalog/infrakrasnye_obogrevateli/obogrevatel_galogenovyy_infrakrasnyy_sturm_hh1200/</t>
  </si>
  <si>
    <t>https://sturmtools.ru/catalog/infrakrasnye_obogrevateli/obogrevatel_galogenovyy_infrakrasnyy_soyuz_gos_1200/</t>
  </si>
  <si>
    <t>https://sturmtools.ru/catalog/infrakrasnye_obogrevateli/obogrevatel_kvartsevyy_infrakrasnyy_sturm_qh900/</t>
  </si>
  <si>
    <t>https://sturmtools.ru/catalog/infrakrasnye_obogrevateli/obogrevatel_kvartsevyy_infrakrasnyy_soyuz_kvs_1200/</t>
  </si>
  <si>
    <t>https://sturmtools.ru/catalog/infrakrasnye_obogrevateli/obogrevatel_kvartsevyy_infrakrasnyy_soyuz_kvs_800/</t>
  </si>
  <si>
    <t>https://sturmtools.ru/catalog/maslyanye_obogrevateli/maslyanyy_radiator_soyuz_mrs_1507/</t>
  </si>
  <si>
    <t>https://sturmtools.ru/catalog/maslyanye_obogrevateli/maslyanyy_radiator_soyuz_mrs_2009/</t>
  </si>
  <si>
    <t>https://sturmtools.ru/catalog/teploventilyatory/teploventilyator_sturm_fh2001/</t>
  </si>
  <si>
    <t>https://sturmtools.ru/catalog/teploventilyatory/teploventilyator_soyuz_tvs_2000/</t>
  </si>
  <si>
    <t>https://sturmtools.ru/catalog/teploventilyatory/teploventilyator_keramicheskiy_soyuz_tvs_2000k/</t>
  </si>
  <si>
    <t>https://sturmtools.ru/catalog/teploventilyatory/teploventilyator_keramicheskiy_soyuz_tvs_2000kv/</t>
  </si>
  <si>
    <t>https://sturmtools.ru/catalog/elektricheskie_teplovye_pushki/elektricheskaya_teplovaya_pushka_soyuz_tps_2027/</t>
  </si>
  <si>
    <t>https://sturmtools.ru/catalog/elektricheskie_teplovye_pushki/elektricheskaya_teplovaya_pushka_soyuz_tps_3027/</t>
  </si>
  <si>
    <t>https://sturmtools.ru/catalog/gazovye_teplovye_pushki/gazovaya_teplovaya_pushka_sturm_gh9110rf/</t>
  </si>
  <si>
    <t>https://sturmtools.ru/catalog/gazovye_teplovye_pushki/gazovaya_teplovaya_pushka_sturm_gh9115vrf/</t>
  </si>
  <si>
    <t>https://sturmtools.ru/catalog/gazovye_teplovye_pushki/gazovaya_teplovaya_pushka_sturm_gh9130vrf/</t>
  </si>
  <si>
    <t>https://sturmtools.ru/catalog/gazovye_teplovye_pushki/gazovaya_teplovaya_pushka_sturm_gh9150vrf/</t>
  </si>
  <si>
    <t>https://sturmtools.ru/catalog/gazovye_teplovye_pushki/gazovaya_teplovaya_pushka_sturm_gh9170vrf/</t>
  </si>
  <si>
    <t>https://sturmtools.ru/catalog/gazovye_teplovye_pushki/gazovaya_teplovaya_pushka_sturm_gh91101/</t>
  </si>
  <si>
    <t>https://sturmtools.ru/catalog/gazovye_teplovye_pushki/gazovaya_teplovaya_pushka_sturm_gh91151v/</t>
  </si>
  <si>
    <t>https://sturmtools.ru/catalog/gazovye_teplovye_pushki/gazovaya_teplovaya_pushka_sturm_gh91301v/</t>
  </si>
  <si>
    <t>https://sturmtools.ru/catalog/ulichnye_gazovye_obogrevateli/ulichnyy_gazovyy_obogrevatel_sturm_gh91130c/</t>
  </si>
  <si>
    <t>https://sturmtools.ru/catalog/dizelnye_teplovye_pushki/dizelnaya_teplovaya_pushka_sturm_dkh15/</t>
  </si>
  <si>
    <t>https://sturmtools.ru/catalog/dizelnye_teplovye_pushki/dizelnaya_teplovaya_pushka_sturm_dkh20/</t>
  </si>
  <si>
    <t>https://sturmtools.ru/catalog/dizelnye_teplovye_pushki/dizelnaya_teplovaya_pushka_sturm_dkh20ch/</t>
  </si>
  <si>
    <t>https://sturmtools.ru/catalog/dizelnye_teplovye_pushki/dizelnaya_teplovaya_pushka_sturm_dkh30/</t>
  </si>
  <si>
    <t>https://sturmtools.ru/catalog/dizelnye_teplovye_pushki/dizelnaya_teplovaya_pushka_sturm_dkh30_1/</t>
  </si>
  <si>
    <t>https://sturmtools.ru/catalog/betonomeshalki/betonomeshalka_sturm_cm20070rf/</t>
  </si>
  <si>
    <t>https://sturmtools.ru/catalog/betonomeshalki/betonomeshalka_sturm_cm20130rf/</t>
  </si>
  <si>
    <t>https://sturmtools.ru/catalog/betonomeshalki/betonomeshalka_sturm_cm20160rf/</t>
  </si>
  <si>
    <t>https://sturmtools.ru/catalog/betonomeshalki/betonomeshalka_sturm_cm20180rf/</t>
  </si>
  <si>
    <t>https://sturmtools.ru/catalog/betonomeshalki/betonomeshalka_sturm_cm20200rf/</t>
  </si>
  <si>
    <t>https://sturmtools.ru/catalog/betonomeshalki/betonomeshalka_sturm_cm20220rf/</t>
  </si>
  <si>
    <t>https://sturmtools.ru/catalog/betonomeshalki/betonomeshalka_sturm_cm20130ci/</t>
  </si>
  <si>
    <t>https://sturmtools.ru/catalog/betonomeshalki/betonomeshalka_sturm_cm20160ci/</t>
  </si>
  <si>
    <t>https://sturmtools.ru/catalog/betonomeshalki/betonomeshalka_sturm_cm20180ci/</t>
  </si>
  <si>
    <t>https://sturmtools.ru/catalog/betonomeshalki/betonomeshalka_sturm_cm20200ci/</t>
  </si>
  <si>
    <t>https://sturmtools.ru/catalog/betonomeshalki/betonomeshalka_sturm_cm20260ci/</t>
  </si>
  <si>
    <t>https://sturmtools.ru/catalog/betonomeshalki/betonomeshalka_sturm_cm20120r/</t>
  </si>
  <si>
    <t>https://sturmtools.ru/catalog/betonomeshalki/betonomeshalka_sturm_cm20160r/</t>
  </si>
  <si>
    <t>https://sturmtools.ru/catalog/vibroplity/vibroplita_benzinovaya_sturm_pc8805dk/</t>
  </si>
  <si>
    <t>https://sturmtools.ru/catalog/vibroplity/vibroplita_benzinovaya_sturm_pc8806dkw/</t>
  </si>
  <si>
    <t>https://sturmtools.ru/catalog/vibroplity/vibroplita_benzinovaya_sturm_pc8809dkw/</t>
  </si>
  <si>
    <t>https://sturmtools.ru/catalog/vibroplity/vibroplita_benzinovaya_sturm_pc8811dkw/</t>
  </si>
  <si>
    <t>https://sturmtools.ru/catalog/aksessuary_dlya_vibroplit/kovrik_dlya_vibroplit_sturm_pc8806_mr/</t>
  </si>
  <si>
    <t>https://sturmtools.ru/catalog/aksessuary_dlya_vibroplit/kovrik_dlya_vibroplit_sturm_pc8806_mt/</t>
  </si>
  <si>
    <t>https://sturmtools.ru/catalog/aksessuary_dlya_vibroplit/kovrik_dlya_vibroplit_sturm_pc8808_mr/</t>
  </si>
  <si>
    <t>https://sturmtools.ru/catalog/vibratory/vibrator_glubinnyy_dlya_betona_sturm_cv71101/</t>
  </si>
  <si>
    <t>https://sturmtools.ru/catalog/vibratory/vibrator_glubinnyy_dlya_betona_sturm_cv7111/</t>
  </si>
  <si>
    <t>https://sturmtools.ru/catalog/vibratory/vibrator_glubinnyy_dlya_betona_sturm_cv7120/</t>
  </si>
  <si>
    <t>https://sturmtools.ru/catalog/aksessuary_dlya_vibratorov/val_vibratora_dlya_betona_sturm_cv7110_999/</t>
  </si>
  <si>
    <t>https://sturmtools.ru/catalog/aksessuary_dlya_vibratorov/val_vibratora_dlya_betona_sturm_cv7120_999/</t>
  </si>
  <si>
    <t>https://sturmtools.ru/catalog/aksessuary_dlya_vibratorov/val_vibratora_dlya_betona_sturm_cv7110_999_2/</t>
  </si>
  <si>
    <t>https://sturmtools.ru/catalog/motobury/motobur_sturm_ea1520/</t>
  </si>
  <si>
    <t>https://sturmtools.ru/catalog/motobury/motobur_sturm_ea2520/</t>
  </si>
  <si>
    <t>https://sturmtools.ru/catalog/motobury/motobur_soyuz_bbs_1530/</t>
  </si>
  <si>
    <t>https://sturmtools.ru/catalog/motobury/motobur_soyuz_bbs_2030/</t>
  </si>
  <si>
    <t>https://sturmtools.ru/catalog/aksessuary_dlya_motoburov/shnek_dlya_motoburov_soyuz_bbs_01_100/</t>
  </si>
  <si>
    <t>https://sturmtools.ru/catalog/aksessuary_dlya_motoburov/shnek_dlya_motoburov_soyuz_bbs_01_150/</t>
  </si>
  <si>
    <t>https://sturmtools.ru/catalog/aksessuary_dlya_motoburov/shnek_dlya_motoburov_soyuz_bbs_01_200/</t>
  </si>
  <si>
    <t>https://sturmtools.ru/catalog/motobury/udlinitel_shneka_dlya_motobura_soyuz_bbs_20_025s/</t>
  </si>
  <si>
    <t>https://sturmtools.ru/catalog/aksessuary_dlya_motoburov/shnek_dlya_motoburov_bbs_02_130_l/</t>
  </si>
  <si>
    <t>https://sturmtools.ru/catalog/aksessuary_dlya_motoburov/shnek_dlya_motoburov_bbs_02_150_l/</t>
  </si>
  <si>
    <t>https://sturmtools.ru/catalog/aksessuary_dlya_motoburov/shnek_dlya_motoburov_bbs_02_180_l/</t>
  </si>
  <si>
    <t>https://sturmtools.ru/catalog/aksessuary_dlya_motoburov/udlinitel_shneka_dlya_motobura_soyuz_bbs_20_050/</t>
  </si>
  <si>
    <t>https://sturmtools.ru/catalog/aksessuary_dlya_motoburov/udlinitel_shneka_dlya_motobura_soyuz_bbs_20_100/</t>
  </si>
  <si>
    <t>https://sturmtools.ru/catalog/aksessuary_dlya_motoburov/shnek_dlya_motoburov_ledorub_soyuz_bbs_01_200_l/</t>
  </si>
  <si>
    <t>https://sturmtools.ru/catalog/pylesosy_stroitelnye/stroitelnyy_pylesos_sturm_vc7203/</t>
  </si>
  <si>
    <t>https://sturmtools.ru/catalog/pylesosy_stroitelnye/stroitelnyy_pylesos_sturm_vc7320/</t>
  </si>
  <si>
    <t>https://sturmtools.ru/catalog/pylesosy_stroitelnye/promyshlennyy_pylesos_sturm_vc7360/</t>
  </si>
  <si>
    <t>https://sturmtools.ru/catalog/pylesosy_stroitelnye/stroitelnyy_pylesos_soyuz_pss_7320/</t>
  </si>
  <si>
    <t>https://sturmtools.ru/catalog/pylesosy_stroitelnye/promyshlennyy_pylesos_soyuz_pss_7330/</t>
  </si>
  <si>
    <t>https://sturmtools.ru/catalog/pylesosy_stroitelnye/stroitelnyy_pylesos_soyuz_pss_7420/</t>
  </si>
  <si>
    <t>https://sturmtools.ru/catalog/aksessuary_dlya_stroitelnykh_pylesosov/bumazhnye_meshki_dlya_stroitelnykh_pylesosov_sturm_vc7203_885/</t>
  </si>
  <si>
    <t>https://sturmtools.ru/catalog/aksessuary_dlya_stroitelnykh_pylesosov/netkannye_meshki_dlya_stroitelnykh_pylesosov_sturm_vc7320_881/</t>
  </si>
  <si>
    <t>https://sturmtools.ru/catalog/aksessuary_dlya_stroitelnykh_pylesosov/bumazhnye_meshki_dlya_stroitelnykh_pylesosov_sturm_vc7320_883/</t>
  </si>
  <si>
    <t>https://sturmtools.ru/catalog/aksessuary_dlya_stroitelnykh_pylesosov/netkannye_meshki_dlya_stroitelnykh_pylesosov_sturm_vc7360_881/</t>
  </si>
  <si>
    <t>https://sturmtools.ru/catalog/aksessuary_dlya_stroitelnykh_pylesosov/bumazhnye_meshki_dlya_stroitelnykh_pylesosov_sturm_vc7360_882/</t>
  </si>
  <si>
    <t>https://sturmtools.ru/catalog/aksessuary_dlya_stroitelnykh_pylesosov/bumazhnye_meshki_dlya_stroitelnykh_pylesosov_soyuz_pss_7320_885/</t>
  </si>
  <si>
    <t>https://sturmtools.ru/catalog/aksessuary_dlya_stroitelnykh_pylesosov/bumazhnye_meshki_dlya_stroitelnykh_pylesosov_soyuz_pss_7330_885/</t>
  </si>
  <si>
    <t>https://sturmtools.ru/catalog/aksessuary_dlya_stroitelnykh_pylesosov/netkannye_meshki_dlya_stroitelnykh_pylesosov_soyuz_pss_7420_881t/</t>
  </si>
  <si>
    <t>https://sturmtools.ru/catalog/aksessuary_dlya_stroitelnykh_pylesosov/bumazhnye_meshki_dlya_stroitelnykh_pylesosov_soyuz_pss_7420_883b/</t>
  </si>
  <si>
    <t>https://sturmtools.ru/catalog/derevoobrabotka/tsirkulyarnyy_raspilovochnyy_portativnyy_stanok_sturm_ts10420i/</t>
  </si>
  <si>
    <t>https://sturmtools.ru/catalog/derevoobrabotka/portativnyy_derevoobrabatyvayushchiy_stanok_sturm_2_v_1_tsirkulyarnaya_pila_i_fuganok_ts15521/</t>
  </si>
  <si>
    <t>https://sturmtools.ru/catalog/aksessuary_dlya_derevoobrabotki/aksessuar_dlya_stanka_sturm_ts15521_992/</t>
  </si>
  <si>
    <t>https://sturmtools.ru/catalog/plitkoreznye_stanki/plitkoreznyy_stanok_sturm_tc9819l/</t>
  </si>
  <si>
    <t>https://sturmtools.ru/catalog/plitkoreznye_stanki/plitkoreznyy_stanok_sturm_tc9820l/</t>
  </si>
  <si>
    <t>https://sturmtools.ru/catalog/plitkoreznye_stanki/plitkoreznyy_stanok_sturm_tc25102pc/</t>
  </si>
  <si>
    <t>https://sturmtools.ru/catalog/plitkoreznye_stanki/plitkoreznyy_stanok_sturm_tc25120pc/</t>
  </si>
  <si>
    <t>https://sturmtools.ru/catalog/aksessuary_dlya_plitkoreznykh_stankov/aksessuar_dlya_stanka_baumaster_tc_9811lx_990/?TC_9811LX_990</t>
  </si>
  <si>
    <t>https://sturmtools.ru/catalog/aksessuary_dlya_plitkoreznykh_stankov/aksessuar_dlya_stanka_baumaster_tc_9819lx_990/?TC_9819LX_990</t>
  </si>
  <si>
    <t>https://sturmtools.ru/catalog/sverlilnye_stanki/sverlilnyy_stanok_sturm_bd7037/</t>
  </si>
  <si>
    <t>https://sturmtools.ru/catalog/sverlilnye_stanki/sverlilnyy_stanok_sturm_bd7045/</t>
  </si>
  <si>
    <t>https://sturmtools.ru/catalog/aksessuary_dlya_sverlilnykh_stankov/tiski_dlya_sverlilnykh_stankov_sturm_bd7037_999/</t>
  </si>
  <si>
    <t>https://sturmtools.ru/catalog/spetsializirovannye_zatochnye_stanki_sverla_tsepi/stanok_dlya_zatochki_sverl_sturm_bg6019s/</t>
  </si>
  <si>
    <t>https://sturmtools.ru/catalog/spetsializirovannye_zatochnye_stanki_sverla_tsepi/zatochnoy_stanok_dlya_pilnykh_tsepey_sturm_bg6060/</t>
  </si>
  <si>
    <t>https://sturmtools.ru/catalog/spetsializirovannye_zatochnye_stanki_sverla_tsepi/zatochnoy_stanok_dlya_pilnykh_tsepey_sturm_bg60016/</t>
  </si>
  <si>
    <t>https://sturmtools.ru/catalog/spetsializirovannye_zatochnye_stanki_sverla_tsepi/tochilnyy_stanok_mnogofunktsionalnyy_sturm_bg6010s/</t>
  </si>
  <si>
    <t>https://sturmtools.ru/catalog/spetsializirovannye_zatochnye_stanki_sverla_tsepi/stanok_dlya_zatochki_sverl_sturm_bg6017s/</t>
  </si>
  <si>
    <t>https://sturmtools.ru/catalog/spetsializirovannye_zatochnye_stanki_sverla_tsepi/zatochnoy_stanok_dlya_pilnykh_tsepey_soyuz_tss_60013/</t>
  </si>
  <si>
    <t>https://sturmtools.ru/catalog/aksessuary_dlya_dreley_shurupovertov/zatochnoy_stanok_sturm_bg14560/</t>
  </si>
  <si>
    <t>https://sturmtools.ru/catalog/aksessuary_dlya_tochilnykh_stankov/krug_shlifovalnyy_sturm_bg60016_999_dlya_bg60016_ts1_160ts_ts_60016/</t>
  </si>
  <si>
    <t>https://sturmtools.ru/catalog/aksessuary_dlya_tochilnykh_stankov/krug_shlifovalnyy_sturm_bg6007s_999_dlya_zatochnykh_stankov_bg6017s_bg6007s/</t>
  </si>
  <si>
    <t>https://sturmtools.ru/catalog/aksessuary_dlya_tochilnykh_stankov/krug_shlifovalnyy_sturm_bg6010s_999_dlya_bg6010s_ts1_100m_ts_6010s/</t>
  </si>
  <si>
    <t>https://sturmtools.ru/catalog/aksessuary_dlya_tochilnykh_stankov/krug_shlifovalnyy_sturm_bg6019s_999_dlya_bg6019s_ts1_70s/</t>
  </si>
  <si>
    <t>https://sturmtools.ru/catalog/aksessuary_dlya_tochilnykh_stankov/krug_shlifovalnyy_sturm_bg6060_999_dlya_zatochnogo_stanka_bg6060/</t>
  </si>
  <si>
    <t>https://sturmtools.ru/catalog/aksessuary_dlya_tochilnykh_stankov/krug_shlifovalnyy_soyuz_tss_60013_990_k_stankam_dlya_zatochki_tsepey_tss_60013_ts_160ts/</t>
  </si>
  <si>
    <t>https://sturmtools.ru/catalog/tochilnye_ustroystva_dlya_nozhey/ustroystvo_dlya_zatochki_nozhey_sturm_1076_05_bg/</t>
  </si>
  <si>
    <t>https://sturmtools.ru/catalog/tochilnye_ustroystva_dlya_nozhey/ustroystvo_dlya_zatochki_nozhey_sturm_1076_05_bg2/</t>
  </si>
  <si>
    <t>https://sturmtools.ru/catalog/tochilno_shlifovalnye_stanki/zatochnoy_stanok_sturm_bg60075/</t>
  </si>
  <si>
    <t>https://sturmtools.ru/catalog/tochilno_shlifovalnye_stanki/tochilnyy_stanok_sturm_bg60127/</t>
  </si>
  <si>
    <t>https://sturmtools.ru/catalog/tochilno_shlifovalnye_stanki/tochilnyy_stanok_sturm_bg6012l/</t>
  </si>
  <si>
    <t>https://sturmtools.ru/catalog/tochilno_shlifovalnye_stanki/tochilno_shlifovalnyy_stanok_sturm_bg60152u/</t>
  </si>
  <si>
    <t>https://sturmtools.ru/catalog/tochilno_shlifovalnye_stanki/tochilnyy_stanok_sturm_bg6015l/</t>
  </si>
  <si>
    <t>https://sturmtools.ru/catalog/tochilno_shlifovalnye_stanki/tochilno_shlifovalnyy_stanok_sturm_bg60202u/</t>
  </si>
  <si>
    <t>https://sturmtools.ru/catalog/tochilno_shlifovalnye_stanki/tochilnyy_stanok_sturm_bg6020l/</t>
  </si>
  <si>
    <t>https://sturmtools.ru/catalog/tochilno_shlifovalnye_stanki/tochilnyy_stanok_sturm_bg6022a/</t>
  </si>
  <si>
    <t>https://sturmtools.ru/catalog/tochilno_shlifovalnye_stanki/tochilnyy_diskovo_lentochnyy_stanok_sturm_bg6055db/</t>
  </si>
  <si>
    <t>https://sturmtools.ru/catalog/tochilno_shlifovalnye_stanki/tochilnyy_diskovo_lentochnyy_stanok_sturm_bg61150/</t>
  </si>
  <si>
    <t>https://sturmtools.ru/catalog/tochilno_shlifovalnye_stanki/tochilnyy_stanok_soyuz_tss_60125/</t>
  </si>
  <si>
    <t>https://sturmtools.ru/catalog/tochilno_shlifovalnye_stanki/tochilnyy_stanok_soyuz_tss_60150/</t>
  </si>
  <si>
    <t>https://sturmtools.ru/catalog/tochilno_shlifovalnye_stanki/tochilnyy_stanok_soyuz_tss_60200/</t>
  </si>
  <si>
    <t>https://sturmtools.ru/catalog/shliflenty/shlifovalnaya_lenta_sturm_bg6055db_993/</t>
  </si>
  <si>
    <t>https://sturmtools.ru/catalog/shliflenty/shlifovalnaya_lenta_sturm_bg61150_995/</t>
  </si>
  <si>
    <t>https://sturmtools.ru/catalog/tochilno_shlifovalnye_stanki/nasadka_dlya_zatochki_sverl_sturm_na_tochilnyy_stanok_bg60_1520u/</t>
  </si>
  <si>
    <t>https://sturmtools.ru/catalog/universalnye_derevoobrabatyvayushchie_stanki/derevoobrabatyvayushchiy_stanok_sturm_wm1915/</t>
  </si>
  <si>
    <t>https://sturmtools.ru/catalog/universalnye_derevoobrabatyvayushchie_stanki/derevoobrabatyvayushchiy_stanok_sturm_wm1921/</t>
  </si>
  <si>
    <t>https://sturmtools.ru/catalog/universalnye_derevoobrabatyvayushchie_stanki/derevoobrabatyvayushchiy_stanok_sturm_wm1922/</t>
  </si>
  <si>
    <t>https://sturmtools.ru/catalog/universalnye_derevoobrabatyvayushchie_stanki/derevoobrabatyvayushchiy_stanok_sturm_wm1924/</t>
  </si>
  <si>
    <t>https://sturmtools.ru/catalog/portativnye_reysmusy/reysmus_portativnyy_sturm_th20330/</t>
  </si>
  <si>
    <t>https://sturmtools.ru/catalog/svetilniki/lampa_podsvetki_rabochey_zony_sturm_iwa30/</t>
  </si>
  <si>
    <t>https://sturmtools.ru/catalog/svetilniki/lampa_podsvetki_rabochey_zony_sturm_iwa50/</t>
  </si>
  <si>
    <t>https://sturmtools.ru/catalog/kompressory_avtomobilnye/avtomobilnyy_kompressor_sturm_mc8830/</t>
  </si>
  <si>
    <t>https://sturmtools.ru/catalog/kompressory_avtomobilnye/avtomobilnyy_kompressor_sturm_mc8835/</t>
  </si>
  <si>
    <t>https://sturmtools.ru/catalog/kompressory_avtomobilnye/avtomobilnyy_kompressor_sturm_mc8835l/</t>
  </si>
  <si>
    <t>https://sturmtools.ru/catalog/kompressory_avtomobilnye/avtomobilnyy_kompressor_sturm_mc8850/</t>
  </si>
  <si>
    <t>https://sturmtools.ru/catalog/kompressory_avtomobilnye/kompressor_vozdushnyy_akkumulyatornyy_sturm_mc0720/</t>
  </si>
  <si>
    <t>https://sturmtools.ru/catalog/kompressory_avtomobilnye/avtomobilnyy_kompressor_sturm_mc1122/</t>
  </si>
  <si>
    <t>https://sturmtools.ru/catalog/domkraty/domkrat_podkatnoy_3t_hanskonner_hk5010_04_3000/</t>
  </si>
  <si>
    <t>https://sturmtools.ru/catalog/pylesosy_avtomobilnye/pylesos_avtomobilnyy_sturm_vc12120/</t>
  </si>
  <si>
    <t>https://sturmtools.ru/catalog/pylesosy_avtomobilnye/pylesos_avtomobilnyy_2v1_sturm_vc1280c/</t>
  </si>
  <si>
    <t>https://sturmtools.ru/catalog/generatory_benzinovye/generator_sturm_pg8735n/</t>
  </si>
  <si>
    <t>https://sturmtools.ru/catalog/generatory_benzinovye/generator_sturm_pg8735ne/</t>
  </si>
  <si>
    <t>https://sturmtools.ru/catalog/generatory_benzinovye/generator_sturm_pg8765n/</t>
  </si>
  <si>
    <t>https://sturmtools.ru/catalog/generatory_benzinovye/generator_sturm_pg8765ne/</t>
  </si>
  <si>
    <t>https://sturmtools.ru/catalog/generatory_benzinovye/generator_sturm_pg8780ne/</t>
  </si>
  <si>
    <t>https://sturmtools.ru/catalog/generatory_benzinovye/generator_sturm_pg8765ats/</t>
  </si>
  <si>
    <t>https://sturmtools.ru/catalog/generatory_benzinovye/generator_sturm_pg10500e/</t>
  </si>
  <si>
    <t>https://sturmtools.ru/catalog/generatory_benzinovye/generator_sturm_pg8735e/</t>
  </si>
  <si>
    <t>https://sturmtools.ru/catalog/generatory_benzinovye/generator_soyuz_egs_3200/</t>
  </si>
  <si>
    <t>https://sturmtools.ru/catalog/generatory_benzinovye/generator_soyuz_egs_3200e/</t>
  </si>
  <si>
    <t>https://sturmtools.ru/catalog/generatory_benzinovye/generator_soyuz_egs_6500/</t>
  </si>
  <si>
    <t>https://sturmtools.ru/catalog/generatory_benzinovye/generator_soyuz_egs_6500e/</t>
  </si>
  <si>
    <t>https://sturmtools.ru/catalog/generatory_benzinovye/generator_soyuz_egs_7500e/</t>
  </si>
  <si>
    <t>https://sturmtools.ru/catalog/generatory_benzinovye/generator_soyuz_egs_87650e/</t>
  </si>
  <si>
    <t>https://sturmtools.ru/catalog/sistemy_avtozapuska_dlya_generatorov/sistema_avtozapuska_sturm_at8560/</t>
  </si>
  <si>
    <t>https://sturmtools.ru/catalog/sistemy_avtozapuska_dlya_generatorov/sistema_avtozapuska_baumaster_at_8560x/?AT_8560X</t>
  </si>
  <si>
    <t>https://sturmtools.ru/catalog/zaryadnye_ustroystva/puskozaryadnoe_ustroystvo_sturm_bc1240j/</t>
  </si>
  <si>
    <t>https://sturmtools.ru/catalog/zaryadnye_ustroystva/zaryadnoe_ustroystvo_sturm_bc1210pr/</t>
  </si>
  <si>
    <t>https://sturmtools.ru/catalog/zaryadnye_ustroystva/zaryadnoe_ustroystvo_soyuz_zus_1205/</t>
  </si>
  <si>
    <t>https://sturmtools.ru/catalog/zaryadnye_ustroystva/zaryadnoe_ustroystvo_soyuz_zus_1210/</t>
  </si>
  <si>
    <t>https://sturmtools.ru/catalog/zaryadnye_ustroystva/zaryadnoe_ustroystvo_soyuz_zus_1215/</t>
  </si>
  <si>
    <t>https://sturmtools.ru/catalog/zaryadnye_ustroystva/zaryadnoe_ustroystvo_soyuz_zus_1221/</t>
  </si>
  <si>
    <t>https://sturmtools.ru/catalog/akkumulyatornye_vozdushnye_kompressory/akkumulyatornyy_kompressor_sturm_cac1801_1batterysystem/</t>
  </si>
  <si>
    <t>https://sturmtools.ru/catalog/kompressory_bezmaslyanye/kompresssor_bezmaslyanyy_besshumnyy_sturm_ac93210ol/</t>
  </si>
  <si>
    <t>https://sturmtools.ru/catalog/kompressory_bezmaslyanye/kompressor_bezmaslyanyy_besshumnyy_sturm_ac93224ol/</t>
  </si>
  <si>
    <t>https://sturmtools.ru/catalog/kompressory_bezmaslyanye/kompressor_bezmaslyanyy_besshumnyy_sturm_ac93250ol/</t>
  </si>
  <si>
    <t>https://sturmtools.ru/catalog/kompressory_bezmaslyanye/kompresssor_bezmaslyanyy_sturm_ac93450ol/</t>
  </si>
  <si>
    <t>https://sturmtools.ru/catalog/kompressory_bezmaslyanye/kompresssor_bezmaslyanyy_sturm_ac936100ole/</t>
  </si>
  <si>
    <t>https://sturmtools.ru/catalog/kompressory_maslyanye/kompressor_maslyanyy_sturm_ac931031/</t>
  </si>
  <si>
    <t>https://sturmtools.ru/catalog/kompressory_maslyanye/kompressor_maslyanyy_sturm_ac93104/</t>
  </si>
  <si>
    <t>https://sturmtools.ru/catalog/kompressory_maslyanye/kompressor_maslyanyy_sturm_ac93124p/</t>
  </si>
  <si>
    <t>https://sturmtools.ru/catalog/kompressory_maslyanye/kompressor_maslyanyy_sturm_ac93150p/</t>
  </si>
  <si>
    <t>https://sturmtools.ru/catalog/kompressory_maslyanye/kompressor_maslyanyy_sturm_ac9316/</t>
  </si>
  <si>
    <t>https://sturmtools.ru/catalog/kompressory_maslyanye/kompressor_maslyanyy_sturm_ac93166/</t>
  </si>
  <si>
    <t>https://sturmtools.ru/catalog/kompressory_maslyanye/kompressor_maslyanyy_sturm_ac932100/</t>
  </si>
  <si>
    <t>https://sturmtools.ru/catalog/kompressory_maslyanye/kompressor_maslyanyy_sturm_ac932100b/</t>
  </si>
  <si>
    <t>https://sturmtools.ru/catalog/kompressory_maslyanye/kompressor_maslyanyy_sturm_ac9323/</t>
  </si>
  <si>
    <t>https://sturmtools.ru/catalog/kompressory_maslyanye/kompressor_maslyanyy_sturm_ac93250/</t>
  </si>
  <si>
    <t>https://sturmtools.ru/catalog/kompressory_maslyanye/kompressor_maslyanyy_sturm_ac93250b/</t>
  </si>
  <si>
    <t>https://sturmtools.ru/catalog/kompressory_maslyanye/kompressor_maslyanyy_soyuz_vks_9315s/</t>
  </si>
  <si>
    <t>https://sturmtools.ru/catalog/kompressory_maslyanye/kompressor_maslyanyy_soyuz_vks_93155s/</t>
  </si>
  <si>
    <t>https://sturmtools.ru/catalog/kompressory_maslyanye/vozdushnyy_kompressor_maslyanyy_soyuz_vks_93210s/</t>
  </si>
  <si>
    <t>https://sturmtools.ru/catalog/kompressory_maslyanye/vozdushnyy_kompressor_maslyanyy_soyuz_vks_9325s/</t>
  </si>
  <si>
    <t>https://sturmtools.ru/catalog/aksessuary_dlya_kompressorov/aksessuar_dlya_kompressora_soyuz_vks_9316_98/</t>
  </si>
  <si>
    <t>https://sturmtools.ru/catalog/aksessuary_dlya_kompressorov/aksessuar_dlya_kompressora_soyuz_vks_9316_99/</t>
  </si>
  <si>
    <t>https://sturmtools.ru/catalog/pnevmaticheskiy_instrument/lubrikator_mini_maslenka_dlya_pnevmoinstrumenta_papa_mama_1_4_sturm_1710_02_01/</t>
  </si>
  <si>
    <t>https://sturmtools.ru/catalog/pnevmaticheskiy_instrument/filtr_vlagootdelitel_s_lubrikatorom_dlya_pnevmoinstrumenta_sturm_1710_02_02/</t>
  </si>
  <si>
    <t>https://sturmtools.ru/catalog/pnevmaticheskiy_instrument/filtr_vlagomaslootdelitel_dlya_pnevmoinstrumenta_sturm_1710_02_03/</t>
  </si>
  <si>
    <t>https://sturmtools.ru/catalog/aksessuary_dlya_kompressorov/shlang_sturm_1700_01_05/</t>
  </si>
  <si>
    <t>https://sturmtools.ru/catalog/aksessuary_dlya_kompressorov/shlang_sturm_1700_01_10/</t>
  </si>
  <si>
    <t>https://sturmtools.ru/catalog/aksessuary_dlya_kompressorov/shlang_sturm_1700_01_15/</t>
  </si>
  <si>
    <t>https://sturmtools.ru/catalog/aksessuary_dlya_kompressorov/shlang_sturm_1700_01_20/</t>
  </si>
  <si>
    <t>https://sturmtools.ru/catalog/aksessuary_dlya_kompressorov/shlang_sturm_1700_02_10/</t>
  </si>
  <si>
    <t>https://sturmtools.ru/catalog/aksessuary_dlya_kompressorov/shlang_sturm_1700_02_15/</t>
  </si>
  <si>
    <t>https://sturmtools.ru/catalog/aksessuary_dlya_kompressorov/shlang_sturm_1700_02_20/</t>
  </si>
  <si>
    <t>https://sturmtools.ru/catalog/aksessuary_dlya_kompressorov/kraskopult_pnevmaticheskiy_sturm_1710_01_01/</t>
  </si>
  <si>
    <t>https://sturmtools.ru/catalog/aksessuary_dlya_kompressorov/kraskopult_sturm_1710_01_02_1/</t>
  </si>
  <si>
    <t>https://sturmtools.ru/catalog/aksessuary_dlya_kompressorov/kraskopult_sturm_1710_01_06_2/</t>
  </si>
  <si>
    <t>https://sturmtools.ru/catalog/aksessuary_dlya_kompressorov/kraskopult_sturm_1710_01_06t/</t>
  </si>
  <si>
    <t>https://sturmtools.ru/catalog/aksessuary_dlya_kompressorov/kraskopult_sturm_1710_01_06_1/</t>
  </si>
  <si>
    <t>https://sturmtools.ru/catalog/aksessuary_dlya_kompressorov/kraskopult_sturm_1710_01_10/</t>
  </si>
  <si>
    <t>https://sturmtools.ru/catalog/pnevmaticheskiy_instrument/pnevmostepler_universalnyy_2_v_1_sturm_au_1730_04/</t>
  </si>
  <si>
    <t>https://sturmtools.ru/catalog/pnevmaticheskiy_instrument/pnevmodoloto_sturm_au_1730_05/</t>
  </si>
  <si>
    <t>https://sturmtools.ru/catalog/pnevmaticheskiy_instrument/smennyy_boek_dlya_pnemosteplera_sturm_au_1730_04_1/</t>
  </si>
  <si>
    <t>https://sturmtools.ru/catalog/pnevmaticheskiy_instrument/smennyy_amortizator_dlya_pnemosteplera_sturm_au_1730_04_2/</t>
  </si>
  <si>
    <t>https://sturmtools.ru/catalog/pnevmaticheskiy_instrument/pnevmogaykovert_sturm_au_1730_08_12/</t>
  </si>
  <si>
    <t>https://sturmtools.ru/catalog/pnevmaticheskiy_instrument/pistolet_produvochnyy_sturm_au_1720_01/</t>
  </si>
  <si>
    <t>https://sturmtools.ru/catalog/pnevmaticheskiy_instrument/pistolet_produvochnyy_udlinennoe_soplo_sturm_au_1720_02/</t>
  </si>
  <si>
    <t>https://sturmtools.ru/catalog/pnevmaticheskiy_instrument/pistolet_peskostruynyy_sturm_au_1720_03/</t>
  </si>
  <si>
    <t>https://sturmtools.ru/catalog/pnevmaticheskiy_instrument/pistolet_moechnyy_sturm_au_1720_04/</t>
  </si>
  <si>
    <t>https://sturmtools.ru/catalog/pnevmaticheskiy_instrument/pistolet_dlya_nakachki_shin_sturm_au_1720_06/</t>
  </si>
  <si>
    <t>https://sturmtools.ru/catalog/pnevmaticheskiy_instrument/pistolet_produvochnyy_s_izognutym_soplom_sturm_au_1720_02/</t>
  </si>
  <si>
    <t>https://sturmtools.ru/catalog/pnevmaticheskiy_instrument/pistolet_produvochnyy_s_izognutym_soplom_sturm_au_1720_08/</t>
  </si>
  <si>
    <t>https://sturmtools.ru/catalog/pnevmaticheskiy_instrument/pnevmaticheskiy_instrument_sturm_au_1720_02/</t>
  </si>
  <si>
    <t>https://sturmtools.ru/catalog/svarochnye_invertory/svarochnyy_invertor_hanskonner_hwm1200gen/</t>
  </si>
  <si>
    <t>https://sturmtools.ru/catalog/svarochnye_invertory/svarochnyy_invertor_hanskonner_hwm1250gen/</t>
  </si>
  <si>
    <t>https://sturmtools.ru/catalog/svarochnye_invertory/svarochnyy_poluavtomat_hwm2180mf/</t>
  </si>
  <si>
    <t>https://sturmtools.ru/catalog/tig_svarka/svarochnyy_invertor_hanskonner_hwm4018/</t>
  </si>
  <si>
    <t>https://sturmtools.ru/catalog/tig_svarka/svarochnyy_invertor_hanskonner_hwm4023/?HWM4023</t>
  </si>
  <si>
    <t>https://sturmtools.ru/catalog/svarochnye_invertory/svarochnyy_invertor_sturm_aw97i200/</t>
  </si>
  <si>
    <t>https://sturmtools.ru/catalog/svarochnye_invertory/svarochnyy_invertor_sturm_aw97i201/</t>
  </si>
  <si>
    <t>https://sturmtools.ru/catalog/svarochnye_invertory/svarochnyy_invertor_sturm_aw97i250/</t>
  </si>
  <si>
    <t>https://sturmtools.ru/catalog/svarochnye_invertory/svarochnyy_invertor_sturm_aw97i250af/</t>
  </si>
  <si>
    <t>https://sturmtools.ru/catalog/svarochnye_invertory/svarochnyy_invertor_sturm_aw97i27n/</t>
  </si>
  <si>
    <t>https://sturmtools.ru/catalog/svarochnye_invertory/svarochnyy_invertor_sturm_aw97i32n/</t>
  </si>
  <si>
    <t>https://sturmtools.ru/catalog/svarochnye_invertory/svarochnyy_invertor_sturm_aw97i125/</t>
  </si>
  <si>
    <t>https://sturmtools.ru/catalog/svarochnye_invertory/svarochnyy_invertor_soyuz_sas_97i200/</t>
  </si>
  <si>
    <t>https://sturmtools.ru/catalog/svarochnye_invertory/svarochnyy_invertor_soyuz_sas_97i230/</t>
  </si>
  <si>
    <t>https://sturmtools.ru/catalog/svarochnye_invertory/svarochnyy_invertor_soyuz_sas_97i250/</t>
  </si>
  <si>
    <t>https://sturmtools.ru/catalog/aksessuary_dlya_svarochnogo_oborudovaniya/poroshkovaya_flyusovaya_svarochnaya_provoloka_sturm_ww0801f/</t>
  </si>
  <si>
    <t>https://sturmtools.ru/catalog/svarochnye_maski/svarochnaya_maska_hanskonner_haw91a6wh/</t>
  </si>
  <si>
    <t>https://sturmtools.ru/catalog/svarochnye_maski/svarochnaya_maska_sturm_aw91a9wh/</t>
  </si>
  <si>
    <t>https://sturmtools.ru/catalog/svarochnye_maski/svarochnaya_maska_sturm_aw91a5wh/</t>
  </si>
  <si>
    <t>https://sturmtools.ru/catalog/svarochnye_maski/svarochnaya_maska_sturm_aw91a7wh/</t>
  </si>
  <si>
    <t>https://sturmtools.ru/catalog/svarochnye_maski/svarochnaya_maska_sturm_aw91a8wh/</t>
  </si>
  <si>
    <t>https://sturmtools.ru/catalog/svarochnye_maski/svarochnaya_maska_soyuz_sas_91a2ms1/</t>
  </si>
  <si>
    <t>https://sturmtools.ru/catalog/svarochnye_maski/svarochnaya_maska_soyuz_sas_91a4ms/</t>
  </si>
  <si>
    <t>https://sturmtools.ru/catalog/svarochnye_maski/svarochnaya_maska_soyuz_sas_91a3rf/</t>
  </si>
  <si>
    <t>https://sturmtools.ru/catalog/svarochnye_maski/svarochnaya_maska_soyuz_sas_91a4rf/</t>
  </si>
  <si>
    <t>https://sturmtools.ru/catalog/aksessuary_dlya_svarochnogo_oborudovaniya/zashchitnoe_steklo_maski_svarshchika_sturm_owla4_5/</t>
  </si>
  <si>
    <t>https://sturmtools.ru/catalog/aksessuary_dlya_svarochnogo_oborudovaniya/zashchitnoe_steklo_maski_svarshchika_sturm_owla5_5/</t>
  </si>
  <si>
    <t>https://sturmtools.ru/catalog/aksessuary_dlya_svarochnogo_oborudovaniya/zashchitnoe_steklo_maski_svarshchika_sturm_owla6_5/</t>
  </si>
  <si>
    <t>https://sturmtools.ru/catalog/aksessuary_dlya_svarochnogo_oborudovaniya/zashchitnoe_steklo_maski_svarshchika_sturm_owla8_5/</t>
  </si>
  <si>
    <t>https://sturmtools.ru/catalog/telfery/telfer_sturm_eh72201/</t>
  </si>
  <si>
    <t>https://sturmtools.ru/catalog/telfery/telfer_sturm_eh72401/</t>
  </si>
  <si>
    <t>https://sturmtools.ru/catalog/masla/maslo_sturm_oc0101/</t>
  </si>
  <si>
    <t>https://sturmtools.ru/catalog/masla/maslo_sturm_om0201b/</t>
  </si>
  <si>
    <t>https://sturmtools.ru/catalog/masla/maslo_sturm_om0401b/</t>
  </si>
  <si>
    <t>https://sturmtools.ru/catalog/masla/maslo_soyuz_mpss_0102b/</t>
  </si>
  <si>
    <t>https://sturmtools.ru/catalog/masla/maslo_soyuz_mpss_0104b_2/</t>
  </si>
  <si>
    <t>https://sturmtools.ru/catalog/masla/maslo_soyuz_ms2_0102b/</t>
  </si>
  <si>
    <t>https://sturmtools.ru/catalog/masla/maslo_soyuz_ms2_0104b/</t>
  </si>
  <si>
    <t>https://sturmtools.ru/catalog/masla/maslo_soyuz_mss_0102b/</t>
  </si>
  <si>
    <t>https://sturmtools.ru/catalog/masla/maslo_soyuz_mss_0102b_d/</t>
  </si>
  <si>
    <t>https://sturmtools.ru/catalog/masla/maslo_soyuz_mss_0104b/</t>
  </si>
  <si>
    <t>https://sturmtools.ru/catalog/masla/maslo_soyuz_mss_0202b/</t>
  </si>
  <si>
    <t>https://sturmtools.ru/catalog/masla/maslo_soyuz_mss_0204b/</t>
  </si>
  <si>
    <t>https://sturmtools.ru/catalog/masla/maslo_soyuz_sks_0101a/</t>
  </si>
  <si>
    <t>https://sturmtools.ru/catalog/masla/maslo_soyuz_sts_0101a/</t>
  </si>
  <si>
    <t>https://sturmtools.ru/catalog/masla/maslo_soyuz_stss_0101a/</t>
  </si>
  <si>
    <t>https://sturmtools.ru/catalog/masla/maslo_soyuz_sts_0101a_2/</t>
  </si>
  <si>
    <t>https://sturmtools.ru/catalog/masla/smazka_dlya_burov_soyuz_sbs_0101a/</t>
  </si>
  <si>
    <t>https://sturmtools.ru/catalog/masla/smazka_dlya_reduktornykh_peredach_soyuz_sbs_0201a/</t>
  </si>
  <si>
    <t>https://sturmtools.ru/catalog/masla/maslo_soyuz_sts2_0101a/</t>
  </si>
  <si>
    <t>https://sturmtools.ru/catalog/masla/maslo_soyuz_sks_0101a_2/</t>
  </si>
  <si>
    <t>https://sturmtools.ru/catalog/benzinovye_tsepnye_pily/benzopila_hanskonner_hgc1214/</t>
  </si>
  <si>
    <t>https://sturmtools.ru/catalog/benzinovye_tsepnye_pily/benzopila_hanskonner_hgc1416/</t>
  </si>
  <si>
    <t>https://sturmtools.ru/catalog/benzinovye_tsepnye_pily/benzopila_hanskonner_hgc1618/</t>
  </si>
  <si>
    <t>https://sturmtools.ru/catalog/benzinovye_tsepnye_pily/benzopila_hanskonner_hgc2218/</t>
  </si>
  <si>
    <t>https://sturmtools.ru/catalog/benzinovye_tsepnye_pily/benzopila_hanskonner_hgc2020/</t>
  </si>
  <si>
    <t>https://sturmtools.ru/catalog/benzinovye_tsepnye_pily/benzopila_sturm_gc9912/</t>
  </si>
  <si>
    <t>https://sturmtools.ru/catalog/benzinovye_tsepnye_pily/benzopila_sturm_gc99372b/</t>
  </si>
  <si>
    <t>https://sturmtools.ru/catalog/benzinovye_tsepnye_pily/benzopila_sturm_gc99452b/</t>
  </si>
  <si>
    <t>https://sturmtools.ru/catalog/benzinovye_tsepnye_pily/benzopila_sturm_gc99522b/</t>
  </si>
  <si>
    <t>https://sturmtools.ru/catalog/benzinovye_tsepnye_pily/benzopila_soyuz_pts_99371/</t>
  </si>
  <si>
    <t>https://sturmtools.ru/catalog/benzinovye_tsepnye_pily/benzopila_soyuz_pts_99452t/</t>
  </si>
  <si>
    <t>https://sturmtools.ru/catalog/benzinovye_tsepnye_pily/benzopila_soyuz_pts_99520t/</t>
  </si>
  <si>
    <t>https://sturmtools.ru/catalog/benzinovye_tsepnye_pily/benzopila_soyuz_pts_9937/</t>
  </si>
  <si>
    <t>https://sturmtools.ru/catalog/benzinovye_tsepnye_pily/benzopila_soyuz_pts_9945/</t>
  </si>
  <si>
    <t>https://sturmtools.ru/catalog/benzinovye_tsepnye_pily/benzopila_soyuz_pts_9952/</t>
  </si>
  <si>
    <t>https://sturmtools.ru/catalog/aksessuary_dlya_silovoy_tekhniki//?HKSP_L7RTC</t>
  </si>
  <si>
    <t>https://sturmtools.ru/catalog/aksessuary_dlya_silovoy_tekhniki//?HKSPL_F7TC</t>
  </si>
  <si>
    <t>https://sturmtools.ru/catalog/aksessuary_dlya_tsepnykh_pil/filtr_vozdushnyy_hanskonner_dlya_benzopil_hgc99_af/</t>
  </si>
  <si>
    <t>https://sturmtools.ru/catalog/aksessuary_dlya_tsepnykh_pil/filtr_vozdushnyy_gc99_af1_sturm_dlya_benzopil/</t>
  </si>
  <si>
    <t>https://sturmtools.ru/catalog/elektricheskie_tsepnye_pily/tsepnaya_pila_elektricheskaya_sturm_cc9916/</t>
  </si>
  <si>
    <t>https://sturmtools.ru/catalog/elektricheskie_tsepnye_pily/tsepnaya_pila_elektricheskaya_sturm_cc9922/</t>
  </si>
  <si>
    <t>https://sturmtools.ru/catalog/elektricheskie_tsepnye_pily/tsepnaya_pila_elektricheskaya_sturm_cc99222/</t>
  </si>
  <si>
    <t>https://sturmtools.ru/catalog/elektricheskie_tsepnye_pily/tsepnaya_pila_elektricheskaya_sturm_cc1714p/</t>
  </si>
  <si>
    <t>https://sturmtools.ru/catalog/elektricheskie_tsepnye_pily/tsepnaya_pila_elektricheskaya_sturm_cc2016p/</t>
  </si>
  <si>
    <t>https://sturmtools.ru/catalog/elektricheskie_tsepnye_pily/tsepnaya_pila_elektricheskaya_sturm_cc2416psl/</t>
  </si>
  <si>
    <t>https://sturmtools.ru/catalog/elektricheskie_tsepnye_pily/tsepnaya_pila_elektricheskaya_sturm_cc2616sl/</t>
  </si>
  <si>
    <t>https://sturmtools.ru/catalog/elektricheskie_tsepnye_pily/tsepnaya_pila_elektricheskaya_soyuz_ptss_9922/</t>
  </si>
  <si>
    <t>https://sturmtools.ru/catalog/elektricheskie_tsepnye_pily/tsepnaya_pila_elektricheskaya_soyuz_ptss_9926/</t>
  </si>
  <si>
    <t>https://sturmtools.ru/catalog/akkumulyatornye_tsepnye_pily/akkumulyatornaya_tsepnaya_pila_sturm_csc1808bl_1batterysystem_bez_zu_i_akb/</t>
  </si>
  <si>
    <t>https://sturmtools.ru/catalog/akkumulyatornye_tsepnye_pily/akkumulyatornaya_tsepnaya_pila_sturm_csc3614bl_1batterysystem/</t>
  </si>
  <si>
    <t>https://sturmtools.ru/catalog/akkumulyatornye_tsepnye_pily/akkumulyatornaya_tsepnaya_pila_sturm_csc3616bl_1batterysystem/</t>
  </si>
  <si>
    <t>https://sturmtools.ru/catalog/akkumulyatornye_tsepnye_pily/akkumulyatornye_tsepnye_pily_sturm_csc1804/</t>
  </si>
  <si>
    <t>https://sturmtools.ru/catalog/benzinovye_trimmery/trimmer_benzinovyy_hanskonner_hbt8926d/</t>
  </si>
  <si>
    <t>https://sturmtools.ru/catalog/benzinovye_trimmery/trimmer_benzinovyy_hanskonner_hbt8933d/</t>
  </si>
  <si>
    <t>https://sturmtools.ru/catalog/benzinovye_trimmery/trimmer_benzinovyy_hanskonner_hbt8942d/</t>
  </si>
  <si>
    <t>https://sturmtools.ru/catalog/benzinovye_trimmery/trimmer_benzinovyy_hanskonner_hbt8952d/</t>
  </si>
  <si>
    <t>https://sturmtools.ru/catalog/benzinovye_trimmery/trimmer_benzinovyy_sturm_bt8933f/</t>
  </si>
  <si>
    <t>https://sturmtools.ru/catalog/benzinovye_trimmery/trimmer_benzinovyy_sturm_bt8942d/</t>
  </si>
  <si>
    <t>https://sturmtools.ru/catalog/benzinovye_trimmery/trimmer_benzinovyy_sturm_bt8952as/</t>
  </si>
  <si>
    <t>https://sturmtools.ru/catalog/benzinovye_trimmery/trimmer_benzinovyy_sturm_bt8952d/</t>
  </si>
  <si>
    <t>https://sturmtools.ru/catalog/benzinovye_trimmery/trimmer_benzinovyy_sturm_bt8958d/</t>
  </si>
  <si>
    <t>https://sturmtools.ru/catalog/benzinovye_trimmery/trimmer_benzinovyy_sturm_bt9126bl/</t>
  </si>
  <si>
    <t>https://sturmtools.ru/catalog/benzinovye_trimmery/trimmer_benzinovyy_sturm_bt9126s/</t>
  </si>
  <si>
    <t>https://sturmtools.ru/catalog/benzinovye_trimmery/trimmer_benzinovyy_sturm_bt9133bl/</t>
  </si>
  <si>
    <t>https://sturmtools.ru/catalog/benzinovye_trimmery/trimmer_benzinovyy_sturm_bt9133s/</t>
  </si>
  <si>
    <t>https://sturmtools.ru/catalog/benzinovye_trimmery/trimmer_benzinovyy_sturm_bt9143bl/</t>
  </si>
  <si>
    <t>https://sturmtools.ru/catalog/benzinovye_trimmery/trimmer_benzinovyy_sturm_bt9143s/</t>
  </si>
  <si>
    <t>https://sturmtools.ru/catalog/benzinovye_trimmery/trimmer_benzinovyy_sturm_bt9152bl/</t>
  </si>
  <si>
    <t>https://sturmtools.ru/catalog/benzinovye_trimmery/trimmer_benzinovyy_sturm_bt9152s/</t>
  </si>
  <si>
    <t>https://sturmtools.ru/catalog/benzinovye_trimmery/trimmer_benzinovyy_sturm_bt9156s/</t>
  </si>
  <si>
    <t>https://sturmtools.ru/catalog/benzinovye_trimmery/trimmer_benzinovyy_soyuz_bts_9226l/</t>
  </si>
  <si>
    <t>https://sturmtools.ru/catalog/benzinovye_trimmery/trimmer_benzinovyy_soyuz_bts_9233l/</t>
  </si>
  <si>
    <t>https://sturmtools.ru/catalog/benzinovye_trimmery/trimmer_benzinovyy_soyuz_bts_9243l/</t>
  </si>
  <si>
    <t>https://sturmtools.ru/catalog/benzinovye_trimmery/trimmer_benzinovyy_soyuz_bts_9252l/</t>
  </si>
  <si>
    <t>https://sturmtools.ru/catalog/benzinovye_trimmery/trimmer_benzinovyy_soyuz_bts_9256l/</t>
  </si>
  <si>
    <t>https://sturmtools.ru/catalog/akkumulyatornye_trimmery/trimmer_akkumulyatornyy_sturm_bt36_1batterysystem/</t>
  </si>
  <si>
    <t>https://sturmtools.ru/catalog/elektricheskie_trimmery/trimmer_elektricheskiy_sturm_gt1800bs/</t>
  </si>
  <si>
    <t>https://sturmtools.ru/catalog/elektricheskie_trimmery/trimmer_elektricheskiy_sturm_gt1800d/</t>
  </si>
  <si>
    <t>https://sturmtools.ru/catalog/elektricheskie_trimmery/trimmer_elektricheskiy_soyuz_gks_3515/</t>
  </si>
  <si>
    <t>https://sturmtools.ru/catalog/elektricheskie_trimmery/trimmer_elektricheskiy_soyuz_gks_3525/</t>
  </si>
  <si>
    <t>https://sturmtools.ru/catalog/benzinovye_gazonokosilki/samokhodnaya_benzinovaya_gazonokosilka_hanskonner_hpl5116bs/</t>
  </si>
  <si>
    <t>https://sturmtools.ru/catalog/benzinovye_gazonokosilki/benzinovaya_gazonokosilka_sturm_pl5114sv/</t>
  </si>
  <si>
    <t>https://sturmtools.ru/catalog/benzinovye_gazonokosilki/benzinovaya_gazonokosilka_sturm_pl5114sve/</t>
  </si>
  <si>
    <t>https://sturmtools.ru/catalog/benzinovye_gazonokosilki/benzinovaya_gazonokosilka_sturm_pl4614s/</t>
  </si>
  <si>
    <t>https://sturmtools.ru/catalog/benzinovye_gazonokosilki/benzinovaya_gazonokosilka_sturm_pl4214/</t>
  </si>
  <si>
    <t>https://sturmtools.ru/catalog/aksessuary_dlya_gazonokosilok/nozh_dlya_gazonokosilki_sturm_42_sm_plb42/</t>
  </si>
  <si>
    <t>https://sturmtools.ru/catalog/aksessuary_dlya_gazonokosilok/nozh_dlya_gazonokosilki_sturm_plb46/</t>
  </si>
  <si>
    <t>https://sturmtools.ru/catalog/aksessuary_dlya_gazonokosilok/nozh_dlya_gazonokosilki_sturm_plb50/</t>
  </si>
  <si>
    <t>https://sturmtools.ru/catalog/benzinovye_gazonokosilki/benzinovaya_gazonokosilka_sturm_pl4014/</t>
  </si>
  <si>
    <t>https://sturmtools.ru/catalog/benzinovye_gazonokosilki/benzinovaya_gazonokosilka_sturm_pl4214s/</t>
  </si>
  <si>
    <t>https://sturmtools.ru/catalog/benzinovye_gazonokosilki/benzinovaya_gazonokosilka_sturm_pl4714sv/</t>
  </si>
  <si>
    <t>https://sturmtools.ru/catalog/benzinovye_gazonokosilki/benzinovaya_gazonokosilka_sturm_pl5114/</t>
  </si>
  <si>
    <t>https://sturmtools.ru/catalog/elektricheskie_gazonokosilki/elektricheskaya_gazonokosilka_sturm_el1432/</t>
  </si>
  <si>
    <t>https://sturmtools.ru/catalog/elektricheskie_gazonokosilki/elektricheskaya_gazonokosilka_sturm_el1838/</t>
  </si>
  <si>
    <t>https://sturmtools.ru/catalog/elektricheskie_gazonokosilki/elektricheskaya_gazonokosilka_sturm_el1840/</t>
  </si>
  <si>
    <t>https://sturmtools.ru/catalog/elektricheskie_gazonokosilki/elektricheskaya_gazonokosilka_sturm_el2042/</t>
  </si>
  <si>
    <t>https://sturmtools.ru/catalog/kustorezy_akkumulyatornye/akkumulyatornyy_kustorez_sturm_cht36/</t>
  </si>
  <si>
    <t>https://sturmtools.ru/catalog/kustorezy_akkumulyatornye/akkumulyatornyy_kustorez_sturm_cht3601/</t>
  </si>
  <si>
    <t>https://sturmtools.ru/catalog/akkumulyatornye_sekatory/akkumulyatornyy_sekator_sturm_cps1803bl_1batterysystem_bez_zu_i_akb/</t>
  </si>
  <si>
    <t>https://sturmtools.ru/catalog/kultivatory_benzinovye/kultivator_benzinovyy_sturm_gk83021/</t>
  </si>
  <si>
    <t>https://sturmtools.ru/catalog/kultivatory_benzinovye/kultivator_benzinovyy_sturm_gk83021f/</t>
  </si>
  <si>
    <t>https://sturmtools.ru/catalog/kultivatory_benzinovye/kultivator_benzinovyy_sturm_gk8360m/</t>
  </si>
  <si>
    <t>https://sturmtools.ru/catalog/aksessuary_dlya_kultivatorov/kartofelevykapyvatel_dlya_motobloka_bez_stsepki_sturm_gke_01/</t>
  </si>
  <si>
    <t>https://sturmtools.ru/catalog/aksessuary_dlya_kultivatorov/kultivator_ploskorez_2kh_nozhevoy_sturm_gke_02/</t>
  </si>
  <si>
    <t>https://sturmtools.ru/catalog/aksessuary_dlya_kultivatorov/kultivator_ploskorez_sturm_gke_03/</t>
  </si>
  <si>
    <t>https://sturmtools.ru/catalog/aksessuary_dlya_kultivatorov/kultivator_ploskorez_4kh_nozhevoy_sturm_gke_04/</t>
  </si>
  <si>
    <t>https://sturmtools.ru/catalog/aksessuary_dlya_kultivatorov/ogranichitel_glubiny_vspashki_sturm_gke_05/</t>
  </si>
  <si>
    <t>https://sturmtools.ru/catalog/aksessuary_dlya_kultivatorov/okuchnik_diskovyy_bolshoy_sturm_gke_07/</t>
  </si>
  <si>
    <t>https://sturmtools.ru/catalog/aksessuary_dlya_kultivatorov/okuchnik_diskovyy_malyy_sturm_gke_08/</t>
  </si>
  <si>
    <t>https://sturmtools.ru/catalog/aksessuary_dlya_kultivatorov/okuchnik_odnoryadnyy_dlya_motobloka_sturm_gke_09/</t>
  </si>
  <si>
    <t>https://sturmtools.ru/catalog/aksessuary_dlya_kultivatorov/snegootval_dlya_motoblokov_sturm_gke_1/</t>
  </si>
  <si>
    <t>https://sturmtools.ru/catalog/aksessuary_dlya_kultivatorov/plug_universalnyy_160_mm_sturm_gke_10_160/</t>
  </si>
  <si>
    <t>https://sturmtools.ru/catalog/aksessuary_dlya_kultivatorov/plug_universalnyy_220_mm_sturm_gke_10_220/</t>
  </si>
  <si>
    <t>https://sturmtools.ru/catalog/aksessuary_dlya_kultivatorov/udlinitel_dlya_gruntozatsepov_23_23_250_mm_sturm_gke_11/</t>
  </si>
  <si>
    <t>https://sturmtools.ru/catalog/aksessuary_dlya_kultivatorov/utyazhilitel_16_kg_sturm_gke_12/</t>
  </si>
  <si>
    <t>https://sturmtools.ru/catalog/aksessuary_dlya_kultivatorov/freza_kultivatornaya_24_nozha_sturm_gke_13/</t>
  </si>
  <si>
    <t>https://sturmtools.ru/catalog/aksessuary_dlya_kultivatorov/stsepka_universalnaya_dlya_oborudovaniya_na_motoblok_bolshaya_90_mm_sturm_gke_14/</t>
  </si>
  <si>
    <t>https://sturmtools.ru/catalog/aksessuary_dlya_kultivatorov/stsepka_universalnaya_dlya_oborudovaniya_na_motoblok_70_mm_sturm_gke_15/</t>
  </si>
  <si>
    <t>https://sturmtools.ru/catalog/aksessuary_dlya_kultivatorov/kartofelevykapyvatel_usilennyy_sturm_gke_20/</t>
  </si>
  <si>
    <t>https://sturmtools.ru/catalog/aksessuary_dlya_kultivatorov/plug_universalnyy_bez_stsepki_usilennyy_sturm_gke_10_160/</t>
  </si>
  <si>
    <t>https://sturmtools.ru/catalog/aksessuary_dlya_kultivatorov/plug_universalnyy_bez_stsepki_sturm_gke_22/?GKE_22</t>
  </si>
  <si>
    <t>https://sturmtools.ru/catalog/aksessuary_dlya_kultivatorov/stsepka_dlya_motobl_70_mm_v_sbore_povorotnaya_sturm_gke_23_70/</t>
  </si>
  <si>
    <t>https://sturmtools.ru/catalog/aksessuary_dlya_kultivatorov/stsepka_dlya_motobloka_sturm_gke_23_90/</t>
  </si>
  <si>
    <t>https://sturmtools.ru/catalog/aksessuary_dlya_kultivatorov/gruntozatsepy_320_mm_s23_shestigrannyy_val_sturm_gke_24_320/</t>
  </si>
  <si>
    <t>https://sturmtools.ru/catalog/aksessuary_dlya_kultivatorov/gruntozatsepy_340_mm_s23_shestigrannyy_val_sturm_gke_24_340/</t>
  </si>
  <si>
    <t>https://sturmtools.ru/catalog/aksessuary_dlya_kultivatorov/gruntozatsepy_390_mm_s23_shestigrannyy_val_sturm_gke_24_390/</t>
  </si>
  <si>
    <t>https://sturmtools.ru/catalog/aksessuary_dlya_kultivatorov/gruntozatsepy_405_mm_s23_shestigrannyy_val_sturm_gke_24_405/</t>
  </si>
  <si>
    <t>https://sturmtools.ru/catalog/aksessuary_dlya_kultivatorov/gruntozatsepy_430_mm_s23_shestigrannyy_val_sturm_gke_24_430_130/</t>
  </si>
  <si>
    <t>https://sturmtools.ru/catalog/aksessuary_dlya_kultivatorov/gruntozatsepy_430_mm_s23_shestigrannyy_val_sturm_gke_24_430_160/</t>
  </si>
  <si>
    <t>https://sturmtools.ru/catalog/aksessuary_dlya_kultivatorov/gruntozatsepy_540_mm_s23_shestigrannyy_val_sturm_gke_24_540/</t>
  </si>
  <si>
    <t>https://sturmtools.ru/catalog/aksessuary_dlya_kultivatorov/gruntozatsepy_600_mm_s23_shestigrannyy_val_sturm_gke_24_600/</t>
  </si>
  <si>
    <t>https://sturmtools.ru/catalog/aksessuary_dlya_kultivatorov/gruntozatsepy_diametr_450_mm_vtulka_s24_mm_sturm_gke_26_450/</t>
  </si>
  <si>
    <t>https://sturmtools.ru/catalog/aksessuary_dlya_kultivatorov/okuchnik_odnoryadnyy_420_mm_sturm_gke_27_420/</t>
  </si>
  <si>
    <t>https://sturmtools.ru/catalog/aksessuary_dlya_kultivatorov/okuchnik_dvoynoy_bez_stsepki_sturm_gke_28_2_800/</t>
  </si>
  <si>
    <t>https://sturmtools.ru/catalog/aksessuary_dlya_kultivatorov/okuchnik_reguliruemyy_na_motoblok_sturm_gke_29/</t>
  </si>
  <si>
    <t>https://sturmtools.ru/catalog/aksessuary_dlya_kultivatorov/kartofelevykapyvatel_dlya_motobloka_so_stsepkoy_sturm_gke_30/</t>
  </si>
  <si>
    <t>https://sturmtools.ru/catalog/aksessuary_dlya_kultivatorov/plug_universalnyy_bez_stsepki_sturm_gke_31/</t>
  </si>
  <si>
    <t>https://sturmtools.ru/catalog/aksessuary_dlya_kultivatorov/plug_universalnyy_so_stsepkoy_sturm_gke_32/</t>
  </si>
  <si>
    <t>https://sturmtools.ru/catalog/aksessuary_dlya_kultivatorov/kartofelevykapyvatel_bez_stsepki_sturm_gke_33/</t>
  </si>
  <si>
    <t>https://sturmtools.ru/catalog/aksessuary_dlya_kultivatorov/rotornaya_kosilka_dlya_motoblokov_sturm_gke_34/</t>
  </si>
  <si>
    <t>https://sturmtools.ru/catalog/aksessuary_dlya_kultivatorov/gke_34_1_adapter_dlya_rotornoy_kosilki/</t>
  </si>
  <si>
    <t>https://sturmtools.ru/catalog/aksessuary_dlya_kultivatorov/rotornaya_kosilka_dlya_motoblokov_sturm_gke_2/</t>
  </si>
  <si>
    <t>https://sturmtools.ru/catalog/aksessuary_dlya_kultivatorov/snegootval_dlya_motoblokov_usilennyy_sturm_gke_1s/</t>
  </si>
  <si>
    <t>https://sturmtools.ru/catalog/aksessuary_dlya_kultivatorov/gruntozatsepy_soyuz_bms_25_450_30/</t>
  </si>
  <si>
    <t>https://sturmtools.ru/catalog/aksessuary_dlya_kultivatorov/gruntozatsepy_vtulka_30_mm_diametr_460_mm_soyuz_bm1s_25_460_30/?BM1S_25_460_30</t>
  </si>
  <si>
    <t>https://sturmtools.ru/catalog/aksessuary_dlya_kultivatorov/gruntozatsepy_dlya_motobloka_soyuz_bm1s_26_340_90/</t>
  </si>
  <si>
    <t>https://sturmtools.ru/catalog/aksessuary_dlya_kultivatorov/gruntozatsepy_dlya_motobloka_soyuz_bm1s_26_380_200/</t>
  </si>
  <si>
    <t>https://sturmtools.ru/catalog/aksessuary_dlya_kultivatorov/gruntozatsepy_dlya_motobloka_soyuz_bm1s_26_430_160/</t>
  </si>
  <si>
    <t>https://sturmtools.ru/catalog/aksessuary_dlya_kultivatorov/gruntozatsepy_dlya_motobloka_soyuz_bm1s_26_430_200/</t>
  </si>
  <si>
    <t>https://sturmtools.ru/catalog/aksessuary_dlya_kultivatorov/gruntozatsepy_dlya_motobloka_soyuz_bm1s_26_500_130/</t>
  </si>
  <si>
    <t>https://sturmtools.ru/catalog/aksessuary_dlya_kultivatorov/gruntozatsepy_dlya_motobloka_soyuz_bm1s_26_500_200/</t>
  </si>
  <si>
    <t>https://sturmtools.ru/catalog/aksessuary_dlya_kultivatorov/gruntozatsepy_dlya_motobloka_soyuz_bm1s_26_540_90/</t>
  </si>
  <si>
    <t>https://sturmtools.ru/catalog/aksessuary_dlya_kultivatorov/gruntozatsepy_dlya_motobloka_soyuz_bm1s_26_600_130/</t>
  </si>
  <si>
    <t>https://sturmtools.ru/catalog/motobloki/motoblok_benzinovyy_sturm_gk72a8/</t>
  </si>
  <si>
    <t>https://sturmtools.ru/catalog/motobloki/motoblok_benzinovyy_sturm_gk72ci10/</t>
  </si>
  <si>
    <t>https://sturmtools.ru/catalog/motobloki/motoblok_benzinovyy_sturm_gk72s10/</t>
  </si>
  <si>
    <t>https://sturmtools.ru/catalog/motobloki/motoblok_benzinovyy_sturm_gk827a8/</t>
  </si>
  <si>
    <t>https://sturmtools.ru/catalog/motobloki/motoblok_benzinovyy_sturm_gk827ci10_lg/</t>
  </si>
  <si>
    <t>https://sturmtools.ru/catalog/motobloki/motoblok_benzinovyy_sturm_gk827ci8/</t>
  </si>
  <si>
    <t>https://sturmtools.ru/catalog/motobloki/motoblok_sturm_gk8357a/</t>
  </si>
  <si>
    <t>https://sturmtools.ru/catalog/motobloki/motoblok_sturm_gk8357ci/</t>
  </si>
  <si>
    <t>https://sturmtools.ru/catalog/motobloki/motoblok_benzinovyy_sturm_gk837ci10/</t>
  </si>
  <si>
    <t>https://sturmtools.ru/catalog/motobloki/motoblok_benzinovyy_sturm_gk847ci19/</t>
  </si>
  <si>
    <t>https://sturmtools.ru/catalog/motobloki/motoblok_benzinovyy_sturm_gk9213g12/</t>
  </si>
  <si>
    <t>https://sturmtools.ru/catalog/motobloki/motoblok_benzinovyy_sturm_gk9313g12/</t>
  </si>
  <si>
    <t>https://sturmtools.ru/catalog/motobloki/motoblok_benzinovyy_sturm_gk927g8/</t>
  </si>
  <si>
    <t>https://sturmtools.ru/catalog/motobloki/motoblok_benzinovyy_sturm_gk937g8/</t>
  </si>
  <si>
    <t>https://sturmtools.ru/catalog/aksessuary_dlya_kultivatorov/dvigateli_dlya_benzo_tekhniki_sturm_ge168_19q/</t>
  </si>
  <si>
    <t>https://sturmtools.ru/catalog/aksessuary_dlya_kultivatorov/dvigateli_dlya_benzo_tekhniki_sturm_ge170_20s/</t>
  </si>
  <si>
    <t>https://sturmtools.ru/catalog/aksessuary_dlya_kultivatorov/dvigateli_dlya_benzo_tekhniki_sturm_ge170_20sp/</t>
  </si>
  <si>
    <t>https://sturmtools.ru/catalog/aksessuary_dlya_kultivatorov/dvigateli_dlya_benzo_tekhniki_sturm_ge190_25sp/</t>
  </si>
  <si>
    <t>https://sturmtools.ru/catalog/skarifikatory/sadovyy_izmelchitel_sturm_ges2550/?GES2550</t>
  </si>
  <si>
    <t>https://sturmtools.ru/catalog/izmelchiteli_sadovye/sadovyy_izmelchitel_sturm_ges2645t/?GES2645T</t>
  </si>
  <si>
    <t>https://sturmtools.ru/catalog/akkumulyatornye_vozdukhoduvki/vozdukhoduvka_akkumulyatornaya_sturm_cgb1801_1batterysystem/</t>
  </si>
  <si>
    <t>https://sturmtools.ru/catalog/pylesosy_sadovye/vozdukhoduvka_benzinovaya_sturm_gb1926/</t>
  </si>
  <si>
    <t>https://sturmtools.ru/catalog/pylesosy_sadovye/vozdukhoduvka_benzinovaya_sturm_gb1963/</t>
  </si>
  <si>
    <t>https://sturmtools.ru/catalog/pylesosy_sadovye/sadovyy_pylesos_sturm_gbe2250/</t>
  </si>
  <si>
    <t>https://sturmtools.ru/catalog/zernodrobilki/zernodrobilka_sturm_hm2500/</t>
  </si>
  <si>
    <t>https://sturmtools.ru/catalog/zernodrobilki/zernodrobilka_sturm_hm2501/</t>
  </si>
  <si>
    <t>https://sturmtools.ru/catalog/aksessuary_dlya_izmelchiteley/nozh_molotkovyy_v_sbore_dlya_izmelchiteley_sturm_hm2500_990/</t>
  </si>
  <si>
    <t>https://sturmtools.ru/catalog/aksessuary_dlya_izmelchiteley/setka_izmelchitel_sturm_hm2500_992_3/</t>
  </si>
  <si>
    <t>https://sturmtools.ru/catalog/aksessuary_dlya_izmelchiteley/setka_izmelchitel_sturm_hm2500_992_4/</t>
  </si>
  <si>
    <t>https://sturmtools.ru/catalog/aksessuary_dlya_izmelchiteley/setka_izmelchitel_sturm_hm2500_992_5/</t>
  </si>
  <si>
    <t>https://sturmtools.ru/catalog/aksessuary_dlya_izmelchiteley/lezvie_molotkovogo_nozha_dlya_izmelchiteley_sturm_hm2500_991_10/</t>
  </si>
  <si>
    <t>https://sturmtools.ru/catalog/motopompy/motopompa_sturm_bp8710gv/</t>
  </si>
  <si>
    <t>https://sturmtools.ru/catalog/motopompy/motopompa_sturm_bp87013/</t>
  </si>
  <si>
    <t>https://sturmtools.ru/catalog/motopompy/motopompa_sturm_bp87101/</t>
  </si>
  <si>
    <t>https://sturmtools.ru/catalog/motopompy/motopompa_sturm_bp8761/</t>
  </si>
  <si>
    <t>https://sturmtools.ru/catalog/motopompy/motopompa_sturm_bp8760vd/</t>
  </si>
  <si>
    <t>https://sturmtools.ru/catalog/elektricheskie_moyki_vysokogo_davleniya/moyka_vysokogo_davleniya_hanskonner_hpw9230i/</t>
  </si>
  <si>
    <t>https://sturmtools.ru/catalog/elektricheskie_moyki_vysokogo_davleniya/moyka_vysokogo_davleniya_hanskonner_hpw9225/?HPW9225</t>
  </si>
  <si>
    <t>https://sturmtools.ru/catalog/elektricheskie_moyki_vysokogo_davleniya/moyka_vysokogo_davleniya_hanskonner_hpw9225r/?HPW9225R</t>
  </si>
  <si>
    <t>https://sturmtools.ru/catalog/elektricheskie_moyki_vysokogo_davleniya/moyka_vysokogo_davleniya_sturm_pw92123/</t>
  </si>
  <si>
    <t>https://sturmtools.ru/catalog/elektricheskie_moyki_vysokogo_davleniya/moyka_vysokogo_davleniya_sturm_pw9220e/</t>
  </si>
  <si>
    <t>https://sturmtools.ru/catalog/elektricheskie_moyki_vysokogo_davleniya/moyka_vysokogo_davleniya_sturm_pw9217/</t>
  </si>
  <si>
    <t>https://sturmtools.ru/catalog/elektricheskie_moyki_vysokogo_davleniya/moyka_vysokogo_davleniya_sturm_pw9219/</t>
  </si>
  <si>
    <t>https://sturmtools.ru/catalog/elektricheskie_moyki_vysokogo_davleniya/moyka_vysokogo_davleniya_sturm_pw9223/</t>
  </si>
  <si>
    <t>https://sturmtools.ru/catalog/elektricheskie_moyki_vysokogo_davleniya/moyka_vysokogo_davleniya_sturm_pw92119/</t>
  </si>
  <si>
    <t>https://sturmtools.ru/catalog/elektricheskie_moyki_vysokogo_davleniya/moyka_vysokogo_davleniya_sturm_pw92130i/</t>
  </si>
  <si>
    <t>https://sturmtools.ru/catalog/elektricheskie_moyki_vysokogo_davleniya/moyka_vysokogo_davleniya_sturm_pw9227/</t>
  </si>
  <si>
    <t>https://sturmtools.ru/catalog/elektricheskie_moyki_vysokogo_davleniya/moyka_vysokogo_davleniya_sturm_pw9228/</t>
  </si>
  <si>
    <t>https://sturmtools.ru/catalog/elektricheskie_moyki_vysokogo_davleniya/moyka_vysokogo_davleniya_sturm_pw9229i/</t>
  </si>
  <si>
    <t>https://sturmtools.ru/catalog/aksessuary_dlya_moek_vysokogo_davleniya/aksessuar_dlya_moyki_vysokogo_davleniya_hanskonner_hpw92_1/</t>
  </si>
  <si>
    <t>https://sturmtools.ru/catalog/aksessuary_dlya_moek_vysokogo_davleniya/penogenerator_dlya_moek_sturm_pw92_991/</t>
  </si>
  <si>
    <t>https://sturmtools.ru/catalog/aksessuary_dlya_moek_vysokogo_davleniya/penogenerator_dlya_moek_sturm_pw92_9905/</t>
  </si>
  <si>
    <t>https://sturmtools.ru/catalog/aksessuary_dlya_moek_vysokogo_davleniya/penogenerator_dlya_moek_sturm_pw92_9910/</t>
  </si>
  <si>
    <t>https://sturmtools.ru/catalog/aksessuary_dlya_moek_vysokogo_davleniya/shlang_vysokogo_davleniya_dlya_moek_sturm_pw92_10h_m22/</t>
  </si>
  <si>
    <t>https://sturmtools.ru/catalog/aksessuary_dlya_moek_vysokogo_davleniya/shlang_vysokogo_davleniya_dlya_moek_sturm_pw92_10h_q/</t>
  </si>
  <si>
    <t>https://sturmtools.ru/catalog/aksessuary_dlya_moek_vysokogo_davleniya/filtr_tonkoy_ochistki_dlya_moyki_vysokogo_davleniya_sturm_pw92_1f/</t>
  </si>
  <si>
    <t>https://sturmtools.ru/catalog/aksessuary_dlya_moek_vysokogo_davleniya/filtr_tonkoy_ochistki_dlya_moyki_vysokogo_davleniya_sturm_pw92_2f/</t>
  </si>
  <si>
    <t>https://sturmtools.ru/catalog/aksessuary_dlya_moek_vysokogo_davleniya/aksessuar_dlya_moyki_vysokogo_davleniya_sturm_pw92_1g/</t>
  </si>
  <si>
    <t>https://sturmtools.ru/catalog/drenazhnye_nasosy/nasos_pogruzhnoy_drenazhnyy_sturm_wp9703sw/</t>
  </si>
  <si>
    <t>https://sturmtools.ru/catalog/drenazhnye_nasosy/nasos_pogruzhnoy_drenazhnyy_sturm_wp9712s/</t>
  </si>
  <si>
    <t>https://sturmtools.ru/catalog/drenazhnye_nasosy/nasos_pogruzhnoy_drenazhnyy_sturm_wp97140p/</t>
  </si>
  <si>
    <t>https://sturmtools.ru/catalog/drenazhnye_nasosy/nasos_pogruzhnoy_drenazhnyy_sturm_wp9715s/</t>
  </si>
  <si>
    <t>https://sturmtools.ru/catalog/drenazhnye_nasosy/nasos_pogruzhnoy_drenazhnyy_sturm_wp9745bf/</t>
  </si>
  <si>
    <t>https://sturmtools.ru/catalog/drenazhnye_nasosy/nasos_pogruzhnoy_drenazhnyy_sturm_wp9745pr/</t>
  </si>
  <si>
    <t>https://sturmtools.ru/catalog/drenazhnye_nasosy/nasos_pogruzhnoy_drenazhnyy_sturm_wp9745pu/</t>
  </si>
  <si>
    <t>https://sturmtools.ru/catalog/drenazhnye_nasosy/nasos_pogruzhnoy_drenazhnyy_sturm_wp9745pvu/</t>
  </si>
  <si>
    <t>https://sturmtools.ru/catalog/drenazhnye_nasosy/nasos_pogruzhnoy_drenazhnyy_sturm_wp9760bf/</t>
  </si>
  <si>
    <t>https://sturmtools.ru/catalog/drenazhnye_nasosy/nasos_pogruzhnoy_drenazhnyy_sturm_wp9760pu/</t>
  </si>
  <si>
    <t>https://sturmtools.ru/catalog/drenazhnye_nasosy/nasos_pogruzhnoy_drenazhnyy_sturm_wp9760pvu/</t>
  </si>
  <si>
    <t>https://sturmtools.ru/catalog/drenazhnye_nasosy/nasos_pogruzhnoy_drenazhnyy_sturm_wp9775bf/</t>
  </si>
  <si>
    <t>https://sturmtools.ru/catalog/drenazhnye_nasosy/nasos_pogruzhnoy_drenazhnyy_sturm_wp9775p/</t>
  </si>
  <si>
    <t>https://sturmtools.ru/catalog/drenazhnye_nasosy/nasos_pogruzhnoy_drenazhnyy_sturm_wp9775pu/</t>
  </si>
  <si>
    <t>https://sturmtools.ru/catalog/drenazhnye_nasosy/nasos_pogruzhnoy_drenazhnyy_sturm_wp9775pvu/</t>
  </si>
  <si>
    <t>https://sturmtools.ru/catalog/drenazhnye_nasosy/nasos_pogruzhnoy_drenazhnyy_sturm_wp9775s/</t>
  </si>
  <si>
    <t>https://sturmtools.ru/catalog/drenazhnye_nasosy/nasos_pogruzhnoy_drenazhnyy_sturm_wp9790bf/</t>
  </si>
  <si>
    <t>https://sturmtools.ru/catalog/drenazhnye_nasosy/nasos_pogruzhnoy_drenazhnyy_sturm_wp9790p/</t>
  </si>
  <si>
    <t>https://sturmtools.ru/catalog/drenazhnye_nasosy/nasos_pogruzhnoy_drenazhnyy_sturm_wp9790s/</t>
  </si>
  <si>
    <t>https://sturmtools.ru/catalog/fekalnye_nasosy/nasos_pogruzhnoy_drenazhnyy_sturm_wp9709sw/</t>
  </si>
  <si>
    <t>https://sturmtools.ru/catalog/fekalnye_nasosy/nasos_pogruzhnoy_sturm_wp9775sw/</t>
  </si>
  <si>
    <t>https://sturmtools.ru/catalog/fekalnye_nasosy/nasos_pogruzhnoy_soyuz_ngs_9705sv/</t>
  </si>
  <si>
    <t>https://sturmtools.ru/catalog/fekalnye_nasosy/nasos_pogruzhnoy_drenazhnyy_soyuz_ngs_9708sv/</t>
  </si>
  <si>
    <t>https://sturmtools.ru/catalog/skvazhinnye_nasosy/nasos_skvazhinnyy_sturm_wp9704dw/</t>
  </si>
  <si>
    <t>https://sturmtools.ru/catalog/skvazhinnye_nasosy/pogruzhnoy_skvazhinnyy_nasos_sturm_wp9705dw/</t>
  </si>
  <si>
    <t>https://sturmtools.ru/catalog/skvazhinnye_nasosy/nasos_skvazhinnyy_sturm_wp9710dwi/</t>
  </si>
  <si>
    <t>https://sturmtools.ru/catalog/skvazhinnye_nasosy/nasos_skvazhinnyy_sturm_wp9714dwi/</t>
  </si>
  <si>
    <t>https://sturmtools.ru/catalog/skvazhinnye_nasosy/nasos_skvazhinnyy_sturm_wp9715dwi/</t>
  </si>
  <si>
    <t>https://sturmtools.ru/catalog/skvazhinnye_nasosy/nasos_skvazhinnyy_sturm_wp9717dwi/</t>
  </si>
  <si>
    <t>https://sturmtools.ru/catalog/skvazhinnye_nasosy/nasos_skvazhinnyy_sturm_wp9719dwi/</t>
  </si>
  <si>
    <t>https://sturmtools.ru/catalog/skvazhinnye_nasosy/nasos_skvazhinnyy_sturm_wp9724dwi/</t>
  </si>
  <si>
    <t>https://sturmtools.ru/catalog/skvazhinnye_nasosy/nasos_skvazhinnyy_sturm_wp9725dwi/</t>
  </si>
  <si>
    <t>https://sturmtools.ru/catalog/skvazhinnye_nasosy/nasos_skvazhinnyy_sturm_wp9727dwi/</t>
  </si>
  <si>
    <t>https://sturmtools.ru/catalog/skvazhinnye_nasosy/nasos_skvazhinnyy_sturm_wp9729dwi/</t>
  </si>
  <si>
    <t>https://sturmtools.ru/catalog/skvazhinnye_nasosy/nasos_skvazhinnyy_soyuz_ngs_9705dv/</t>
  </si>
  <si>
    <t>https://sturmtools.ru/catalog/vibratsionnye_nasosy/nasos_vibratsionnyy_pogruzhnoy_soyuz_ngs_97128v/</t>
  </si>
  <si>
    <t>https://sturmtools.ru/catalog/vibratsionnye_nasosy/nasos_vibratsionnyy_pogruzhnoy_soyuz_ngs_97128n/</t>
  </si>
  <si>
    <t>https://sturmtools.ru/catalog/vibratsionnye_nasosy/nasos_vibratsionnyy_pogruzhnoy_soyuz_ngs_97128v_20/</t>
  </si>
  <si>
    <t>https://sturmtools.ru/catalog/vibratsionnye_nasosy/nasos_vibratsionnyy_pogruzhnoy_soyuz_ngs_97128n_20/</t>
  </si>
  <si>
    <t>https://sturmtools.ru/catalog/poverkhnostnye_nasosy/nasos_poverkhnostnyy_sturm_wp9702st/</t>
  </si>
  <si>
    <t>https://sturmtools.ru/catalog/poverkhnostnye_nasosy/nasos_poverkhnostnyy_sturm_wp9705st/</t>
  </si>
  <si>
    <t>https://sturmtools.ru/catalog/poverkhnostnye_nasosy/nasos_poverkhnostnyy_sturm_wp9710st/</t>
  </si>
  <si>
    <t>https://sturmtools.ru/catalog/nasosy_tsirkulyatsionnye/nasos_tsirkulyatsionnyy_sturm_wp2512w/</t>
  </si>
  <si>
    <t>https://sturmtools.ru/catalog/nasosy_povysitelnye_tsirkulyatsionnye/nasos_povysitelnyy_tsirkulyatsionnyy_sturm_wp2008w/</t>
  </si>
  <si>
    <t>https://sturmtools.ru/catalog/nasosy_tsirkulyatsionnye/nasos_tsirkulyatsionnyy_sturm_wp2009w/</t>
  </si>
  <si>
    <t>https://sturmtools.ru/catalog/nasosy_tsirkulyatsionnye/nasos_tsirkulyatsionnyy_sturm_wp2504/</t>
  </si>
  <si>
    <t>https://sturmtools.ru/catalog/nasosy_tsirkulyatsionnye/nasos_tsirkulyatsionnyy_sturm_wp2506/</t>
  </si>
  <si>
    <t>https://sturmtools.ru/catalog/nasosy_tsirkulyatsionnye/nasos_tsirkulyatsionnyy_sturm_wp3204/</t>
  </si>
  <si>
    <t>https://sturmtools.ru/catalog/nasosy_tsirkulyatsionnye/nasos_tsirkulyatsionnyy_sturm_wp3206/</t>
  </si>
  <si>
    <t>https://sturmtools.ru/catalog/nasosnye_stantsii/nasosnaya_stantsiya_sturm_wp9712ci/</t>
  </si>
  <si>
    <t>https://sturmtools.ru/catalog/nasosnye_stantsii/nasosnaya_stantsiya_sturm_wp9712vs/</t>
  </si>
  <si>
    <t>https://sturmtools.ru/catalog/nasosnye_stantsii/nasosnaya_stantsiya_sturm_wp9712vs_st/</t>
  </si>
  <si>
    <t>https://sturmtools.ru/catalog/nasosnye_stantsii/nasosnaya_stantsiya_sturm_wp9714ci/</t>
  </si>
  <si>
    <t>https://sturmtools.ru/catalog/nasosnye_stantsii/nasosnaya_stantsiya_sturm_wp9714st/</t>
  </si>
  <si>
    <t>https://sturmtools.ru/catalog/nasosnye_stantsii/nasosnaya_stantsiya_sturm_wp9714vs/</t>
  </si>
  <si>
    <t>https://sturmtools.ru/catalog/nasosnye_stantsii/nasosnaya_stantsiya_sturm_wp9714vs_50/</t>
  </si>
  <si>
    <t>https://sturmtools.ru/catalog/nasosnye_stantsii/nasosnaya_stantsiya_sturm_wp9742vs/</t>
  </si>
  <si>
    <t>https://sturmtools.ru/catalog/nasosnye_stantsii/nasosnaya_stantsiya_sturm_wp9775ci/</t>
  </si>
  <si>
    <t>https://sturmtools.ru/catalog/nasosnye_stantsii/nasosnaya_stantsiya_sturm_wp9775vs/</t>
  </si>
  <si>
    <t>https://sturmtools.ru/catalog/nasosnye_stantsii/nasosnaya_stantsiya_sturm_wp9775vs_st/</t>
  </si>
  <si>
    <t>https://sturmtools.ru/catalog/nasosnye_stantsii/nasosnaya_stantsiya_soyuz_ngs_9742vs/</t>
  </si>
  <si>
    <t>https://sturmtools.ru/catalog/fontannye_nasosy/fontannyy_nasos_sturm_wp97120fc/</t>
  </si>
  <si>
    <t>https://sturmtools.ru/catalog/fontannye_nasosy/fontannyy_nasos_sturm_wp9718fc/</t>
  </si>
  <si>
    <t>https://sturmtools.ru/catalog/fontannye_nasosy/fontannyy_nasos_sturm_wp9728fc/</t>
  </si>
  <si>
    <t>https://sturmtools.ru/catalog/fontannye_nasosy/fontannyy_nasos_sturm_wp9738fc/</t>
  </si>
  <si>
    <t>https://sturmtools.ru/catalog/fontannye_nasosy/fontannyy_nasos_sturm_wp9728fc_1/</t>
  </si>
  <si>
    <t>https://sturmtools.ru/catalog/fontannye_nasosy/fontannyy_nasos_sturm_wp9755fd/</t>
  </si>
  <si>
    <t>https://sturmtools.ru/catalog/avtomaticheskie_rele_davleniya/konroller_davleniya_dlya_nasosa_sturm_wpa10/</t>
  </si>
  <si>
    <t>https://sturmtools.ru/catalog/avtomaticheskie_rele_davleniya/konroller_davleniya_dlya_nasosa_sturm_wpa10m/</t>
  </si>
  <si>
    <t>https://sturmtools.ru/catalog/aksessuary_dlya_nasosnogo_oborudovaniya/vint_rabochiy_skvazhinnogo_nasosa_sturm_wp9704dw_screw/</t>
  </si>
  <si>
    <t>https://sturmtools.ru/catalog/aksessuary_dlya_nasosnogo_oborudovaniya/vint_rabochiy_skvazhinnogo_nasosa_sturm_wp9705dw_screw/</t>
  </si>
  <si>
    <t>https://sturmtools.ru/catalog/aksessuary_dlya_nasosnogo_oborudovaniya/membrana_gidroakkumulyatora_sturm_wp97jsb_19/</t>
  </si>
  <si>
    <t>https://sturmtools.ru/catalog/aksessuary_dlya_nasosnogo_oborudovaniya/membrana_gidroakkumulyatora_sturm_wp97jsb_24/</t>
  </si>
  <si>
    <t>https://sturmtools.ru/catalog/aksessuary_dlya_nasosnogo_oborudovaniya/membrana_gidroakkumulyatora_sturm_wp97jsb_50/</t>
  </si>
  <si>
    <t>https://sturmtools.ru/catalog/aksessuary_dlya_nasosnogo_oborudovaniya/flanets_gidroakkumulyatora_sturm_wp97jsf_19/</t>
  </si>
  <si>
    <t>https://sturmtools.ru/catalog/aksessuary_dlya_nasosnogo_oborudovaniya/flanets_gidroakkumulyatora_sturm_wp97jsf_24/</t>
  </si>
  <si>
    <t>https://sturmtools.ru/catalog/aksessuary_dlya_nasosnogo_oborudovaniya/flanets_gidroakkumulyatora_sturm_wp97jsf_50/</t>
  </si>
  <si>
    <t>https://sturmtools.ru/catalog/aksessuary_dlya_nasosnogo_oborudovaniya/shlang_soedinitelnyy_dlya_nasosnykh_stantsiy_sturm_wp97jsh_1_1_2/</t>
  </si>
  <si>
    <t>https://sturmtools.ru/catalog/aksessuary_dlya_nasosnogo_oborudovaniya/shlang_soedinitelnyy_dlya_nasosnykh_stantsiy_sturm_wp97jsh_1_3_8/</t>
  </si>
  <si>
    <t>https://sturmtools.ru/catalog/aksessuary_dlya_nasosnogo_oborudovaniya/shlang_soedinitelnyy_dlya_nasosnykh_stantsiy_sturm_wp97jsh_2_1_2/</t>
  </si>
  <si>
    <t>https://sturmtools.ru/catalog/aksessuary_dlya_nasosnogo_oborudovaniya/shlang_soedinitelnyy_dlya_nasosnykh_stantsiy_sturm_wp97jsh_2_1_4/</t>
  </si>
  <si>
    <t>https://sturmtools.ru/catalog/aksessuary_dlya_nasosnogo_oborudovaniya/shlang_soedinitelnyy_dlya_nasosnykh_stantsiy_sturm_wp97jsh_5_1/</t>
  </si>
  <si>
    <t>https://sturmtools.ru/catalog/aksessuary_dlya_nasosnogo_oborudovaniya/shlang_soedinitelnyy_dlya_nasosnykh_stantsiy_sturm_wp97jsh_6_1/</t>
  </si>
  <si>
    <t>https://sturmtools.ru/catalog/aksessuary_dlya_nasosnogo_oborudovaniya/manometr_davleniya_dlya_nasosov_sturm_wp97jsm_12/</t>
  </si>
  <si>
    <t>https://sturmtools.ru/catalog/aksessuary_dlya_nasosnogo_oborudovaniya/salnik_nasosa_sturm_wp97jss_301_12/</t>
  </si>
  <si>
    <t>https://sturmtools.ru/catalog/aksessuary_dlya_nasosnogo_oborudovaniya/salnik_nasosa_sturm_wp97jss_301_14/</t>
  </si>
  <si>
    <t>https://sturmtools.ru/catalog/aksessuary_dlya_nasosnogo_oborudovaniya/rele_davleniya_dlya_nasosov_sturm_wp97js_sk9_3_6/</t>
  </si>
  <si>
    <t>https://sturmtools.ru/catalog/aksessuary_dlya_nasosnogo_oborudovaniya/shtutser_4_kh_vyvodnoy_latunnyy_sturm_wp97jsu_4/</t>
  </si>
  <si>
    <t>https://sturmtools.ru/catalog/aksessuary_dlya_nasosnogo_oborudovaniya/shtutser_5_ti_vyvodnoy_latunnyy_dlya_nasosnykh_stantsiy_sturm_wp97jsu_5/</t>
  </si>
  <si>
    <t>https://sturmtools.ru/catalog/opryskivateli_ruchnye/opryskivatel_sadovyy_rantsevyy_akkumulyatornyy_sturm_gs8208u/</t>
  </si>
  <si>
    <t>https://sturmtools.ru/catalog/opryskivateli_ruchnye/opryskivatel_sadovyy_sturm_gs8210b/</t>
  </si>
  <si>
    <t>https://sturmtools.ru/catalog/opryskivateli_ruchnye/opryskivatel_sadovyy_sturm_gs8212b/</t>
  </si>
  <si>
    <t>https://sturmtools.ru/catalog/opryskivateli_ruchnye/opryskivatel_sadovyy_sturm_gs8212n_1batterysystem_bez_akb_i_zu/</t>
  </si>
  <si>
    <t>https://sturmtools.ru/catalog/opryskivateli_ruchnye/opryskivatel_sadovyy_sturm_gs8216b/</t>
  </si>
  <si>
    <t>https://sturmtools.ru/catalog/opryskivateli_ruchnye/opryskivatel_akkumulyatornyy_sturm_gs8216n_1batterysystem/</t>
  </si>
  <si>
    <t>https://sturmtools.ru/catalog/opryskivateli_ruchnye/opryskivatel_sadovyy_sturm_gs8216bm/</t>
  </si>
  <si>
    <t>https://sturmtools.ru/catalog/aksessuary_dlya_opryskivateley/shtanga_teleskopicheskaya_sturm_gs82_g301/</t>
  </si>
  <si>
    <t>https://sturmtools.ru/catalog/aksessuary_dlya_opryskivateley/shtanga_teleskopicheskaya_sturm_gs82_g302/</t>
  </si>
  <si>
    <t>https://sturmtools.ru/catalog/benzinovye_snegouborochnye_mashiny/benzinovyy_snegouborshchik_hanskonner_hstg7661ebs/</t>
  </si>
  <si>
    <t>https://sturmtools.ru/catalog/benzinovye_snegouborochnye_mashiny/benzinovyy_snegouborshchik_sturm_stg7453/</t>
  </si>
  <si>
    <t>https://sturmtools.ru/catalog/benzinovye_snegouborochnye_mashiny/benzinovyy_snegouborshchik_sturm_stg7461/</t>
  </si>
  <si>
    <t>https://sturmtools.ru/catalog/benzinovye_snegouborochnye_mashiny/benzinovyy_snegouborshchik_sturm_stg7461el/</t>
  </si>
  <si>
    <t>https://sturmtools.ru/catalog/benzinovye_snegouborochnye_mashiny/benzinovyy_snegouborshchik_sturm_stg5775r/</t>
  </si>
  <si>
    <t>https://sturmtools.ru/catalog/benzinovye_snegouborochnye_mashiny/benzinovyy_snegouborshchik_sturm_stg7656r/</t>
  </si>
  <si>
    <t>https://sturmtools.ru/catalog/benzinovye_snegouborochnye_mashiny/benzinovyy_snegouborshchik_sturm_stg7661/</t>
  </si>
  <si>
    <t>https://sturmtools.ru/catalog/benzinovye_snegouborochnye_mashiny/benzinovyy_snegouborshchik_sturm_stg7661el/</t>
  </si>
  <si>
    <t>https://sturmtools.ru/catalog/benzinovye_snegouborochnye_mashiny/benzinovyy_snegouborshchik_sturm_stg7661r/</t>
  </si>
  <si>
    <t>https://sturmtools.ru/catalog/aksessuary_dlya_trimmerov/nozh_dlya_trimmera_sturm_bt8942d_998/</t>
  </si>
  <si>
    <t>https://sturmtools.ru/catalog/katushki_trimmernye/katushka_trimmernaya_sturm_bt8942d_999/</t>
  </si>
  <si>
    <t>https://sturmtools.ru/catalog/aksessuary_dlya_trimmerov/freza_dlya_trimmera_sturm_bt8952d_1000/</t>
  </si>
  <si>
    <t>https://sturmtools.ru/catalog/aksessuary_dlya_trimmerov/freza_dlya_trimmera_sturm_bt8952d_1001/</t>
  </si>
  <si>
    <t>https://sturmtools.ru/catalog/aksessuary_dlya_trimmerov/freza_dlya_trimmera_sturm_bt8952d_1002/</t>
  </si>
  <si>
    <t>https://sturmtools.ru/catalog/aksessuary_dlya_trimmerov/nozh_dlya_trimmera_sturm_bt8952d_1004/</t>
  </si>
  <si>
    <t>https://sturmtools.ru/catalog/aksessuary_dlya_trimmerov/freza_dlya_trimmera_sturm_bt8952d_1005/</t>
  </si>
  <si>
    <t>https://sturmtools.ru/catalog/aksessuary_dlya_trimmerov/freza_dlya_trimmera_sturm_bt8952d_999/</t>
  </si>
  <si>
    <t>https://sturmtools.ru/catalog/katushki_trimmernye/katushka_trimmernaya_sturm_bt9252d_999/</t>
  </si>
  <si>
    <t>https://sturmtools.ru/catalog/katushki_trimmernye/katushka_trimmernaya_sturm_gt3513_25/</t>
  </si>
  <si>
    <t>https://sturmtools.ru/catalog/katushki_trimmernye/katushka_trimmernaya_sturm_gt3513_25e/</t>
  </si>
  <si>
    <t>https://sturmtools.ru/catalog/katushki_trimmernye/katushka_trimmernaya_sturm_gt3513_35/</t>
  </si>
  <si>
    <t>https://sturmtools.ru/catalog/katushki_trimmernye/katushka_trimmernaya_sturm_gt3513_35a/</t>
  </si>
  <si>
    <t>https://sturmtools.ru/catalog/katushki_trimmernye/katushka_trimmernaya_sturm_gt3513_35m12/</t>
  </si>
  <si>
    <t>https://sturmtools.ru/catalog/katushki_trimmernye/katushka_trimmernaya_sturm_gt3513_3n/</t>
  </si>
  <si>
    <t>https://sturmtools.ru/catalog/katushki_trimmernye/katushka_trimmernaya_sturm_gt3513_45/</t>
  </si>
  <si>
    <t>https://sturmtools.ru/catalog/katushki_trimmernye/katushka_trimmernaya_sturm_gt3513_55/</t>
  </si>
  <si>
    <t>https://sturmtools.ru/catalog/katushki_trimmernye/katushka_trimmernaya_sturm_gt3513_58/</t>
  </si>
  <si>
    <t>https://sturmtools.ru/catalog/katushki_trimmernye/katushka_trimmernaya_sturm_gt3513_59/</t>
  </si>
  <si>
    <t>https://sturmtools.ru/catalog/katushki_trimmernye/katushka_trimmernaya_sturm_gt3513_65m/</t>
  </si>
  <si>
    <t>https://sturmtools.ru/catalog/katushki_trimmernye/katushka_trimmernaya_sturm_gt3513_65p/</t>
  </si>
  <si>
    <t>https://sturmtools.ru/catalog/katushki_trimmernye/katushka_trimmernaya_sturm_gt3513_66/</t>
  </si>
  <si>
    <t>https://sturmtools.ru/catalog/katushki_trimmernye/katushka_trimmernaya_sturm_gt3513_67/</t>
  </si>
  <si>
    <t>https://sturmtools.ru/catalog/aksessuary_dlya_trimmerov/nasadka_kultivator_dlya_trimmera_sturm_gt3513_k/</t>
  </si>
  <si>
    <t>https://sturmtools.ru/catalog/katushki_trimmernye/katushka_trimmernaya_sturm_gt3513m_23/</t>
  </si>
  <si>
    <t>https://sturmtools.ru/catalog/katushki_trimmernye/katushka_trimmernaya_sturm_gt3513m_25/</t>
  </si>
  <si>
    <t>https://sturmtools.ru/catalog/aksessuary_dlya_trimmerov/aksessuar_dlya_trimmera_sturm_gt3535_1_3_s2/</t>
  </si>
  <si>
    <t>https://sturmtools.ru/catalog/aksessuary_dlya_trimmerov/leska_dlya_trimmera_d_1_3_mm_l_775_m_bobina_zvezda_sturm_gt3535_1_3_s28/</t>
  </si>
  <si>
    <t>https://sturmtools.ru/catalog//leska_dlya_trimmera_sturm_gt3535_2_0_0_15/?GT3535_2_0_0_15</t>
  </si>
  <si>
    <t>https://sturmtools.ru/catalog/aksessuary_dlya_trimmerov/leska_dlya_trimmera_sturm_gt3535_2_0_0a_15/</t>
  </si>
  <si>
    <t>https://sturmtools.ru/catalog/aksessuary_dlya_trimmerov/leska_dlya_trimmera_d_2_0mm_l_30cm_krug_armirovannyy_sturm_gt3535_2_0_0a_30/</t>
  </si>
  <si>
    <t>https://sturmtools.ru/catalog/aksessuary_dlya_trimmerov/leska_dlya_trimmera_sturm_gt3535_2_0_4_15/</t>
  </si>
  <si>
    <t>https://sturmtools.ru/catalog/aksessuary_dlya_trimmerov/leska_dlya_trimmera_sturm_gt3535_2_0_7_15/</t>
  </si>
  <si>
    <t>https://sturmtools.ru/catalog/aksessuary_dlya_trimmerov/aksessuar_dlya_trimmera_sturm_gt3535_2_0_7_30/</t>
  </si>
  <si>
    <t>https://sturmtools.ru/catalog//leska_dlya_trimmera_sturm_gt3535_2_0_8_15/?GT3535_2_0_8_15</t>
  </si>
  <si>
    <t>https://sturmtools.ru/catalog/aksessuary_dlya_trimmerov/leska_dlya_trimmera_sturm_gt3535_2_0_s_15/</t>
  </si>
  <si>
    <t>https://sturmtools.ru/catalog/aksessuary_dlya_trimmerov/aksessuar_dlya_trimmera_sturm_gt3535_2_0_s_2500/</t>
  </si>
  <si>
    <t>https://sturmtools.ru/catalog/aksessuary_dlya_trimmerov/aksessuar_dlya_trimmera_gt3535_2_0_s_2790/</t>
  </si>
  <si>
    <t>https://sturmtools.ru/catalog/aksessuary_dlya_trimmerov/aksessuar_dlya_trimmera_soyuz_gt3535_2_0_s_30/</t>
  </si>
  <si>
    <t>https://sturmtools.ru/catalog/aksessuary_dlya_trimmerov/leska_dlya_trimmera_sturm_gt3535_2_0_sa_15/</t>
  </si>
  <si>
    <t>https://sturmtools.ru/catalog/aksessuary_dlya_trimmerov/leska_dlya_trimmera_d_2_0_mm_l_30sm_kruchenyy_kvadrat_armirovannaya_sturm/</t>
  </si>
  <si>
    <t>https://sturmtools.ru/catalog/aksessuary_dlya_trimmerov/leska_dlya_trimmera_sturm_gt3535_2_4_0_100/</t>
  </si>
  <si>
    <t>https://sturmtools.ru/catalog//leska_dlya_trimmera_sturm_gt3535_2_4_0_15/?GT3535_2_4_0_15</t>
  </si>
  <si>
    <t>https://sturmtools.ru/catalog/aksessuary_dlya_trimmerov/leska_dlya_trimmera_sturm_gt3535_2_4_0a_15/</t>
  </si>
  <si>
    <t>https://sturmtools.ru/catalog/aksessuary_dlya_trimmerov/leska_dlya_trimmera_d_2_4_mm_l_30sm_krug_armirovannaya_sturm_gt3535_2_4_0a_30/</t>
  </si>
  <si>
    <t>https://sturmtools.ru/catalog/aksessuary_dlya_trimmerov/leska_dlya_trimmera_sturm_gt3535_2_4_3s_15/</t>
  </si>
  <si>
    <t>https://sturmtools.ru/catalog/aksessuary_dlya_trimmerov/leska_dlya_trimmera_sturm_gt3535_2_4_4_100/</t>
  </si>
  <si>
    <t>https://sturmtools.ru/catalog/aksessuary_dlya_trimmerov/leska_dlya_trimmera_sturm_gt3535_2_4_4_15/</t>
  </si>
  <si>
    <t>https://sturmtools.ru/catalog/aksessuary_dlya_trimmerov/leska_dlya_trimmera_sturm_gt3535_2_4_7_15/</t>
  </si>
  <si>
    <t>https://sturmtools.ru/catalog/aksessuary_dlya_trimmerov/aksessuar_dlya_trimmera_sturm_gt3535_2_4_7_30/</t>
  </si>
  <si>
    <t>https://sturmtools.ru/catalog/aksessuary_dlya_trimmerov/leska_dlya_trimmera_sturm_gt3535_2_4_8_120/</t>
  </si>
  <si>
    <t>https://sturmtools.ru/catalog//leska_dlya_trimmera_sturm_gt3535_2_4_8_15/?GT3535_2_4_8_15</t>
  </si>
  <si>
    <t>https://sturmtools.ru/catalog/aksessuary_dlya_trimmerov/leska_dlya_trimmera_sturm_gt3535_2_4_g4_15/</t>
  </si>
  <si>
    <t>https://sturmtools.ru/catalog/aksessuary_dlya_trimmerov/leska_dlya_trimmera_sturm_gt3535_2_4_s_15/</t>
  </si>
  <si>
    <t>https://sturmtools.ru/catalog/aksessuary_dlya_trimmerov/aksessuar_dlya_trimmera_sturm_gt3535_2_4_s_30/</t>
  </si>
  <si>
    <t>https://sturmtools.ru/catalog/leska_dlya_trimmera/leska_dlya_trimmera_sturm_gt3535_2_4_sa_120/</t>
  </si>
  <si>
    <t>https://sturmtools.ru/catalog/aksessuary_dlya_trimmerov/leska_dlya_trimmera_sturm_gt3535_2_4_sa_15/</t>
  </si>
  <si>
    <t>https://sturmtools.ru/catalog/aksessuary_dlya_trimmerov/aksessuar_dlya_trimmera_sturm_gt3535_2_4_sa_1700/</t>
  </si>
  <si>
    <t>https://sturmtools.ru/catalog/aksessuary_dlya_trimmerov/aksessuar_dlya_trimmera_sturm_gt3535_2_4_sa_30/</t>
  </si>
  <si>
    <t>https://sturmtools.ru/catalog//leska_dlya_trimmera_sturm_gt3535_3_0_0_15/?GT3535_3_0_0_15</t>
  </si>
  <si>
    <t>https://sturmtools.ru/catalog/aksessuary_dlya_trimmerov/leska_dlya_trimmera_sturm_gt3535_3_0_0_64/</t>
  </si>
  <si>
    <t>https://sturmtools.ru/catalog/aksessuary_dlya_trimmerov/leska_dlya_trimmera_sturm_gt3535_3_0_0a_15/</t>
  </si>
  <si>
    <t>https://sturmtools.ru/catalog/aksessuary_dlya_trimmerov/aksessuar_dlya_trimmera_sturm_gt3535_3_0_0a_30/</t>
  </si>
  <si>
    <t>https://sturmtools.ru/catalog/aksessuary_dlya_trimmerov/aksessuar_dlya_trimmera_sturm_gt3535_3_0_7_15/</t>
  </si>
  <si>
    <t>https://sturmtools.ru/catalog/aksessuary_dlya_trimmerov/leska_dlya_trimmera_sturm_gt3535_3_0_3s_15/</t>
  </si>
  <si>
    <t>https://sturmtools.ru/catalog/aksessuary_dlya_trimmerov/leska_dlya_trimmera_sturm_gt3535_3_0_4_15/</t>
  </si>
  <si>
    <t>https://sturmtools.ru/catalog/aksessuary_dlya_trimmerov/leska_dlya_trimmera_sturm_gt3535_3_0_4_64/</t>
  </si>
  <si>
    <t>https://sturmtools.ru/catalog/aksessuary_dlya_trimmerov/leska_dlya_trimmera_sturm_gt3535_3_0_7_15/</t>
  </si>
  <si>
    <t>https://sturmtools.ru/catalog/aksessuary_dlya_trimmerov/aksessuar_dlya_trimmera_sturm_gt3535_3_0_7_30/</t>
  </si>
  <si>
    <t>https://sturmtools.ru/catalog//leska_dlya_trimmera_sturm_gt3535_3_0_8_15/?GT3535_3_0_8_15</t>
  </si>
  <si>
    <t>https://sturmtools.ru/catalog/aksessuary_dlya_trimmerov/leska_dlya_trimmera_sturm_gt3535_3_0_8_86/</t>
  </si>
  <si>
    <t>https://sturmtools.ru/catalog/aksessuary_dlya_trimmerov/leska_dlya_trimmera_sturm_gt3535_3_0_g4_15/</t>
  </si>
  <si>
    <t>https://sturmtools.ru/catalog/aksessuary_dlya_trimmerov/leska_dlya_trimmera_sturm_gt3535_3_0_s_15/</t>
  </si>
  <si>
    <t>https://sturmtools.ru/catalog/aksessuary_dlya_trimmerov/aksessuar_dlya_trimmera_sturm_gt3535_3_0_s_30/</t>
  </si>
  <si>
    <t>https://sturmtools.ru/catalog/aksessuary_dlya_trimmerov/leska_dlya_trimmera_sturm_gt3535_3_0_sa_15/</t>
  </si>
  <si>
    <t>https://sturmtools.ru/catalog/aksessuary_dlya_trimmerov/aksessuar_dlya_trimmera_sturm_gt3535_3_0_sa_30/</t>
  </si>
  <si>
    <t>https://sturmtools.ru/catalog/leska_dlya_trimmera/leska_dlya_trimmera_sturm_gt3535_3_0_sa_86/</t>
  </si>
  <si>
    <t>https://sturmtools.ru/catalog/aksessuary_dlya_trimmerov/leska_dlya_trimmera_sturm_gt3535_3_0_st_15/</t>
  </si>
  <si>
    <t>https://sturmtools.ru/catalog/aksessuary_dlya_trimmerov/leska_dlya_trimmera_sturm_gt3535_4_0_4_15/</t>
  </si>
  <si>
    <t>https://sturmtools.ru/catalog/aksessuary_dlya_trimmerov/aksessuar_dlya_trimmera_sturm_gt3535_4_0_4_30/</t>
  </si>
  <si>
    <t>https://sturmtools.ru/catalog/aksessuary_dlya_trimmerov/leska_dlya_trimmera_sturm_gt3535_4_0_s_15/</t>
  </si>
  <si>
    <t>https://sturmtools.ru/catalog/aksessuary_dlya_trimmerov/aksessuar_dlya_trimmera_sturm_gt3535_4_0_s_30/</t>
  </si>
  <si>
    <t>https://sturmtools.ru/catalog/aksessuary_dlya_trimmerov/leska_dlya_trimmera_d_2_0_mm_l_15_m_krug_soyuz_tl3535_2_0_0_15/</t>
  </si>
  <si>
    <t>https://sturmtools.ru/catalog/aksessuary_dlya_trimmerov/aksessuar_dlya_trimmera_soyuz_tl3535_2_0_0_2490_1/</t>
  </si>
  <si>
    <t>https://sturmtools.ru/catalog/aksessuary_dlya_trimmerov/aksessuar_dlya_trimmera_soyuz_tl3535_2_0_0_30/</t>
  </si>
  <si>
    <t>https://sturmtools.ru/catalog/aksessuary_dlya_trimmerov/leska_dlya_trimmera_d_2_0_mm_l_15_m_kvadrat_soyuz_tl3535_2_0_4_15/</t>
  </si>
  <si>
    <t>https://sturmtools.ru/catalog/aksessuary_dlya_trimmerov/aksessuar_dlya_trimmera_soyuz_tl3535_2_0_4_30/</t>
  </si>
  <si>
    <t>https://sturmtools.ru/catalog/aksessuary_dlya_trimmerov/aksessuar_dlya_trimmera_sturm_tl3535_2_0_7_2110/</t>
  </si>
  <si>
    <t>https://sturmtools.ru/catalog/aksessuary_dlya_trimmerov/leska_dlya_trimmera_d_2_0_mm_l_15_m_zvezda_soyuz_tl3535_2_0_8_15/</t>
  </si>
  <si>
    <t>https://sturmtools.ru/catalog/aksessuary_dlya_trimmerov/aksessuar_dlya_trimmera/</t>
  </si>
  <si>
    <t>https://sturmtools.ru/catalog/aksessuary_dlya_trimmerov/leska_dlya_trimmera_d_2_0_mm_l_15m_kruchenyy_kvadrat_soyuz_tl3535_2_0_s_15/</t>
  </si>
  <si>
    <t>https://sturmtools.ru/catalog/aksessuary_dlya_trimmerov/leska_dlya_trimmera_d_2_4_mm_l_100_m_krug_soyuz_tl3535_2_4_0_100/</t>
  </si>
  <si>
    <t>https://sturmtools.ru/catalog/aksessuary_dlya_trimmerov/leska_dlya_trimmera_d_2_4_mm_l_15_m_krug_soyuz_tl3535_2_4_0_15/</t>
  </si>
  <si>
    <t>https://sturmtools.ru/catalog/aksessuary_dlya_trimmerov/leska_dlya_trimmera_d_2_4_mm_l_30_sm_krug_soyuz_tl3535_2_4_0_30/</t>
  </si>
  <si>
    <t>https://sturmtools.ru/catalog/aksessuary_dlya_trimmerov/aksessuar_dlya_trimmera_soyuz_tl3535_2_4_4_100/</t>
  </si>
  <si>
    <t>https://sturmtools.ru/catalog/aksessuary_dlya_trimmerov/aksessuar_dlya_trimmera_soyuz_tl3535_2_4_4_15/</t>
  </si>
  <si>
    <t>https://sturmtools.ru/catalog/aksessuary_dlya_trimmerov/aksessuar_dlya_trimmera_soyuz_tl3535_2_4_4_30/</t>
  </si>
  <si>
    <t>https://sturmtools.ru/catalog/aksessuary_dlya_trimmerov/aksessuar_dlya_trimmera_soyuz_tl3535_2_4_8_15/</t>
  </si>
  <si>
    <t>https://sturmtools.ru/catalog/aksessuary_dlya_trimmerov/aksessuar_dlya_trimmera_soyuz_tl3535_2_4_8_30/</t>
  </si>
  <si>
    <t>https://sturmtools.ru/catalog/aksessuary_dlya_trimmerov/aksessuar_dlya_trimmera_sturm_tl3535_2_4_s_120/</t>
  </si>
  <si>
    <t>https://sturmtools.ru/catalog/aksessuary_dlya_trimmerov/aksessuar_dlya_trimmera_soyuz_tl3535_2_4_s_15/</t>
  </si>
  <si>
    <t>https://sturmtools.ru/catalog/aksessuary_dlya_trimmerov/aksessuar_dlya_trimmera_soyuz_tl3535_3_0_0_30/</t>
  </si>
  <si>
    <t>https://sturmtools.ru/catalog/aksessuary_dlya_trimmerov/leska_dlya_trimmera_d_3_0_mm_l_15_m_kvadrat_soyuz_tl3535_3_0_4_15/</t>
  </si>
  <si>
    <t>https://sturmtools.ru/catalog/aksessuary_dlya_trimmerov/aksessuar_dlya_trimmera_soyuz_tl3535_3_0_4_30/</t>
  </si>
  <si>
    <t>https://sturmtools.ru/catalog/aksessuary_dlya_trimmerov/leska_dlya_trimmera_d_3_0_mm_l_15_m_zvezda_soyuz_tl3535_3_0_8_15/</t>
  </si>
  <si>
    <t>https://sturmtools.ru/catalog/aksessuary_dlya_trimmerov/aksessuar_dlya_trimmera_soyuz_tl3535_3_0_8_30/</t>
  </si>
  <si>
    <t>https://sturmtools.ru/catalog/aksessuary_dlya_trimmerov/aksessuar_dlya_trimmera_sturm_tl3535_3_0_s_86/</t>
  </si>
  <si>
    <t>https://sturmtools.ru/catalog/aksessuary_dlya_trimmerov/aksessuar_dlya_trimmera_soyuz_tl3535_4_0_0_15/</t>
  </si>
  <si>
    <t>https://sturmtools.ru/catalog/aksessuary_dlya_trimmerov/aksessuar_dlya_trimmera_soyuz_tl3535_4_0_0_30/</t>
  </si>
  <si>
    <t>https://sturmtools.ru/catalog/aksessuary_dlya_trimmerov/aksessuar_dlya_trimmera_soyuz_tl3535_4_0_4_15/</t>
  </si>
  <si>
    <t>https://sturmtools.ru/catalog/aksessuary_dlya_trimmerov/aksessuar_dlya_trimmera_soyuz_tl3535_4_0_8_30/</t>
  </si>
  <si>
    <t>https://sturmtools.ru/catalog/aksessuary_dlya_trimmerov/leska_dlya_trimmera_10_tlr_2_4_0_15/?TLR_2_4_0_15</t>
  </si>
  <si>
    <t>https://sturmtools.ru/catalog/aksessuary_dlya_trimmerov/leska_dlya_trimmera_10_tlr_2_4_4_15/?TLR_2_4_4_15</t>
  </si>
  <si>
    <t>https://sturmtools.ru/catalog/aksessuary_dlya_trimmerov/leska_dlya_trimmera_10_tlr_2_4_8_15/?TLR_2_4_8_15</t>
  </si>
  <si>
    <t>https://sturmtools.ru/catalog/aksessuary_dlya_trimmerov/leska_dlya_trimmera_10_tlr_2_4_s_15/?TLR_2_4_S_15</t>
  </si>
  <si>
    <t>https://sturmtools.ru/catalog/aksessuary_dlya_trimmerov/leska_dlya_trimmera_10_tlr_3_0_0_15/?TLR_3_0_0_15</t>
  </si>
  <si>
    <t>https://sturmtools.ru/catalog/aksessuary_dlya_trimmerov/leska_dlya_trimmera_10_tlr_3_0_4_15/?TLR_3_0_4_15</t>
  </si>
  <si>
    <t>https://sturmtools.ru/catalog/aksessuary_dlya_trimmerov/leska_dlya_trimmera_10_tlr_3_0_8_15/?TLR_3_0_8_15</t>
  </si>
  <si>
    <t>https://sturmtools.ru/catalog/aksessuary_dlya_trimmerov/leska_dlya_trimmera_10_tlr_3_0_s_15/?TLR_3_0_S_15</t>
  </si>
  <si>
    <t>https://sturmtools.ru/catalog/aksessuary_dlya_trimmerov/stseplenie_benzotrimmera_26_sm_kub_bt89_clt_26_7_sturm/</t>
  </si>
  <si>
    <t>https://sturmtools.ru/catalog/aksessuary_dlya_trimmerov/stseplenie_benzotrimmera_sturm_bt89_clt_26_9/</t>
  </si>
  <si>
    <t>https://sturmtools.ru/catalog/aksessuary_dlya_trimmerov/stseplenie_benzotrimmera_sturm_bt89_clt_33_26_7/</t>
  </si>
  <si>
    <t>https://sturmtools.ru/catalog/aksessuary_dlya_trimmerov/stseplenie_benzotrimmera_sturm_bt89_clt_33_26_9/</t>
  </si>
  <si>
    <t>https://sturmtools.ru/catalog/aksessuary_dlya_trimmerov/stseplenie_benzotrimmera_sturm_bt89_clt_33_26_q/</t>
  </si>
  <si>
    <t>https://sturmtools.ru/catalog/aksessuary_dlya_trimmerov/stseplenie_benzotrimmera_sturm_bt89_clt_33_28_7/</t>
  </si>
  <si>
    <t>https://sturmtools.ru/catalog/aksessuary_dlya_trimmerov/stseplenie_benzotrimmera_sturm_bt89_clt_33_28_9/</t>
  </si>
  <si>
    <t>https://sturmtools.ru/catalog/aksessuary_dlya_trimmerov/tsilindro_porshnevaya_gruppa_benzotrimmera_sturm_bt89_cpg_4/</t>
  </si>
  <si>
    <t>https://sturmtools.ru/catalog/aksessuary_dlya_trimmerov/tsilindro_porshnevaya_gruppa_benzotrimmera_sturm_bt89_cpg_5/</t>
  </si>
  <si>
    <t>https://sturmtools.ru/catalog/aksessuary_dlya_trimmerov/karbyurator_dlya_benzotrimmera_26_33_sm_kub_sturm_bt89_crb_26/</t>
  </si>
  <si>
    <t>https://sturmtools.ru/catalog/aksessuary_dlya_trimmerov/karbyurator_dlya_benzotrimmera_43_52_sm_kub_sturm_bt89_crb_33/</t>
  </si>
  <si>
    <t>https://sturmtools.ru/catalog/aksessuary_dlya_trimmerov/kozhukh_zashchitnyy_s_derzhatelem_dlya_benzotrimmera_sturm_bt89_cvr_26/</t>
  </si>
  <si>
    <t>https://sturmtools.ru/catalog/aksessuary_dlya_trimmerov/reduktor_benzotrimmera_sturm_bt89_rdk_26_7/</t>
  </si>
  <si>
    <t>https://sturmtools.ru/catalog/aksessuary_dlya_trimmerov/reduktor_benzotrimmera_sturm_bt89_rdk_26_9/</t>
  </si>
  <si>
    <t>https://sturmtools.ru/catalog/aksessuary_dlya_trimmerov/reduktor_benzotrimmera_sturm_bt89_rdk_26_q/</t>
  </si>
  <si>
    <t>https://sturmtools.ru/catalog/aksessuary_dlya_trimmerov/reduktor_benzotrimmera_sturm_bt89_rdk_28_7/</t>
  </si>
  <si>
    <t>https://sturmtools.ru/catalog/aksessuary_dlya_trimmerov/val_privodnoy_sturm_bt89_shf_1530_7t/</t>
  </si>
  <si>
    <t>https://sturmtools.ru/catalog/aksessuary_dlya_trimmerov/val_privodnoy_sturm_bt89_shf_1530_9t/</t>
  </si>
  <si>
    <t>https://sturmtools.ru/catalog/aksessuary_dlya_trimmerov/val_privodnoy_sturm_bt89_shf_1530_q/</t>
  </si>
  <si>
    <t>https://sturmtools.ru/catalog/aksessuary_dlya_trimmerov/zapchast_dlya_benzotekhniki_sturm_bt89_str_26_2t/</t>
  </si>
  <si>
    <t>https://sturmtools.ru/catalog/aksessuary_dlya_trimmerov/zapchast_dlya_benzotekhniki_sturm_bt89_str_26e_4t/</t>
  </si>
  <si>
    <t>https://sturmtools.ru/catalog/aksessuary_dlya_trimmerov/zapchast_dlya_benzotekhniki_sturm_bt89_str_33_2s/</t>
  </si>
  <si>
    <t>https://sturmtools.ru/catalog/aksessuary_dlya_trimmerov/zapchast_dlya_benzotekhniki_sturm_bt89_str_33_2t/</t>
  </si>
  <si>
    <t>https://sturmtools.ru/catalog/aksessuary_dlya_trimmerov/zapchast_dlya_benzotekhniki_sturm_bt89_str_33e_4t/</t>
  </si>
  <si>
    <t>https://sturmtools.ru/catalog/aksessuary_dlya_trimmerov/zapchast_dlya_benzotekhniki_sturm_bt89_tb_26_7t/</t>
  </si>
  <si>
    <t>https://sturmtools.ru/catalog/aksessuary_dlya_trimmerov/zapchast_dlya_benzotekhniki_sturm_bt89_tb_26_9t/</t>
  </si>
  <si>
    <t>https://sturmtools.ru/catalog/aksessuary_dlya_silovoy_tekhniki//?HKSP_L7T</t>
  </si>
  <si>
    <t>https://sturmtools.ru/catalog/aksessuary_dlya_silovoy_tekhniki//?HKSPL_A7T</t>
  </si>
  <si>
    <t>https://sturmtools.ru/catalog/aksessuary_dlya_silovoy_tekhniki/svecha_zazhiganiya_dlya_4_taktnogo_dvigatelya_sturm_spl_f7tc/</t>
  </si>
  <si>
    <t>https://sturmtools.ru/catalog/aksessuary_dlya_tsepnykh_pil/napilnik_dlya_zatochki_pilnoy_tsepi_sturm_gc99_f4_0/</t>
  </si>
  <si>
    <t>https://sturmtools.ru/catalog/aksessuary_dlya_tsepnykh_pil/napilnik_dlya_zatochki_pilnoy_tsepi_sturm_gc99_f4_8/</t>
  </si>
  <si>
    <t>https://sturmtools.ru/catalog/aksessuary_dlya_tsepnykh_pil/aksessuar_dlya_tsepnykh_pil_sturm_sb061114/</t>
  </si>
  <si>
    <t>https://sturmtools.ru/catalog/aksessuary_dlya_tsepnykh_pil/pilnaya_shina_sturm_sb085050/</t>
  </si>
  <si>
    <t>https://sturmtools.ru/catalog/aksessuary_dlya_tsepnykh_pil/pilnaya_shina_sturm_sb1250380po_ol/</t>
  </si>
  <si>
    <t>https://sturmtools.ru/catalog/aksessuary_dlya_tsepnykh_pil/pilnaya_shina_sturm_sb1450380po/</t>
  </si>
  <si>
    <t>https://sturmtools.ru/catalog/aksessuary_dlya_tsepnykh_pil/aksessuar_dlya_tsepnykh_pil_sturm_sb1450380st/</t>
  </si>
  <si>
    <t>https://sturmtools.ru/catalog/aksessuary_dlya_tsepnykh_pil/pilnaya_shina_sturm_sb1650380po/</t>
  </si>
  <si>
    <t>https://sturmtools.ru/catalog/aksessuary_dlya_tsepnykh_pil/pilnaya_shina_sturm_sb1650380po_ol/</t>
  </si>
  <si>
    <t>https://sturmtools.ru/catalog/aksessuary_dlya_tsepnykh_pil/pilnaya_shina_sturm_sb1658325poh/</t>
  </si>
  <si>
    <t>https://sturmtools.ru/catalog/aksessuary_dlya_tsepnykh_pil/pilnaya_shina_sturm_sb1858325poh/</t>
  </si>
  <si>
    <t>https://sturmtools.ru/catalog/aksessuary_dlya_tsepnykh_pil/aksessuar_dlya_tsepnykh_pil_sturm_sc061114crt_37/</t>
  </si>
  <si>
    <t>https://sturmtools.ru/catalog/aksessuary_dlya_tsepnykh_pil/pilnaya_tsep_sturm_sc32513crt/</t>
  </si>
  <si>
    <t>https://sturmtools.ru/catalog/aksessuary_dlya_tsepnykh_pil/pilnaya_tsep_sturm_sc32513crt_64/</t>
  </si>
  <si>
    <t>https://sturmtools.ru/catalog/aksessuary_dlya_tsepnykh_pil/pilnaya_tsep_sturm_sc32513crt_66/</t>
  </si>
  <si>
    <t>https://sturmtools.ru/catalog/aksessuary_dlya_tsepnykh_pil/pilnaya_tsep_sturm_sc32513crt_72/</t>
  </si>
  <si>
    <t>https://sturmtools.ru/catalog/aksessuary_dlya_tsepnykh_pil/pilnaya_tsep_sturm_sc32513cst/</t>
  </si>
  <si>
    <t>https://sturmtools.ru/catalog/aksessuary_dlya_tsepnykh_pil/pilnaya_tsep_sturm_sc32513cst_64/</t>
  </si>
  <si>
    <t>https://sturmtools.ru/catalog/aksessuary_dlya_tsepnykh_pil/pilnaya_tsep_sturm_sc32513cst_66/</t>
  </si>
  <si>
    <t>https://sturmtools.ru/catalog/aksessuary_dlya_tsepnykh_pil/pilnaya_tsep_sturm_sc32513cst_72/</t>
  </si>
  <si>
    <t>https://sturmtools.ru/catalog/aksessuary_dlya_tsepnykh_pil/pilnaya_tsep_sturm_sc32515crt/</t>
  </si>
  <si>
    <t>https://sturmtools.ru/catalog/aksessuary_dlya_tsepnykh_pil/pilnaya_tsep_sturm_sc32515crt_66/</t>
  </si>
  <si>
    <t>https://sturmtools.ru/catalog/aksessuary_dlya_tsepnykh_pil/pilnaya_tsep_sturm_sc32515crt_72/</t>
  </si>
  <si>
    <t>https://sturmtools.ru/catalog/aksessuary_dlya_tsepnykh_pil/pilnaya_tsep_sturm_sc32515crt_76/</t>
  </si>
  <si>
    <t>https://sturmtools.ru/catalog/aksessuary_dlya_tsepnykh_pil/pilnaya_tsep_sturm_sc32515cst_66/</t>
  </si>
  <si>
    <t>https://sturmtools.ru/catalog/aksessuary_dlya_tsepnykh_pil/pilnaya_tsep_sturm_sc32515cst_72/</t>
  </si>
  <si>
    <t>https://sturmtools.ru/catalog/aksessuary_dlya_tsepnykh_pil/pilnaya_tsep_sturm_sc32515cst_76/</t>
  </si>
  <si>
    <t>https://sturmtools.ru/catalog/aksessuary_dlya_tsepnykh_pil/pilnaya_tsep_sturm_sc38013crt/</t>
  </si>
  <si>
    <t>https://sturmtools.ru/catalog/aksessuary_dlya_tsepnykh_pil/pilnaya_tsep_sturm_sc38013crt_45/</t>
  </si>
  <si>
    <t>https://sturmtools.ru/catalog/aksessuary_dlya_tsepnykh_pil/pilnaya_tsep_sturm_sc38013crt_50/</t>
  </si>
  <si>
    <t>https://sturmtools.ru/catalog/aksessuary_dlya_tsepnykh_pil/pilnaya_tsep_sturm_sc38013crt_52/</t>
  </si>
  <si>
    <t>https://sturmtools.ru/catalog/aksessuary_dlya_tsepnykh_pil/pilnaya_tsep_sturm_sc38013crt_56/</t>
  </si>
  <si>
    <t>https://sturmtools.ru/catalog/aksessuary_dlya_tsepnykh_pil/pilnaya_tsep_sturm_sc38013crt_57/</t>
  </si>
  <si>
    <t>https://sturmtools.ru/catalog/aksessuary_dlya_tsepnykh_pil/pilnaya_tsep_sturm_sc38013crt_59/</t>
  </si>
  <si>
    <t>https://sturmtools.ru/catalog/aksessuary_dlya_tsepnykh_pil/pilnaya_tsep_sturm_sc38013crt_ol/</t>
  </si>
  <si>
    <t>https://sturmtools.ru/catalog/aksessuary_dlya_tsepnykh_pil/pilnaya_tsep_sturm_sc38013crt_ol_45/</t>
  </si>
  <si>
    <t>https://sturmtools.ru/catalog/aksessuary_dlya_tsepnykh_pil/pilnaya_tsep_sturm_sc38013crt_ol_59/</t>
  </si>
  <si>
    <t>https://sturmtools.ru/catalog/aksessuary_dlya_tsepnykh_pil/pilnaya_tsep_sturm_sc38013cst_57/</t>
  </si>
  <si>
    <t>https://sturmtools.ru/catalog/aksessuary_dlya_tsepnykh_pil/pilnaya_tsep_sc5013crt_48_dlya_csc1808bl/</t>
  </si>
  <si>
    <t>https://sturmtools.ru/catalog/aksessuary_dlya_tsepnykh_pil/pilnaya_shina_soyuz_pshs_1450380poh/</t>
  </si>
  <si>
    <t>https://sturmtools.ru/catalog/aksessuary_dlya_tsepnykh_pil/pilnaya_shina_soyuz_pshs_1650380poh/</t>
  </si>
  <si>
    <t>https://sturmtools.ru/catalog/aksessuary_dlya_tsepnykh_pil/pilnaya_shina_soyuz_pshs_1658325poh/</t>
  </si>
  <si>
    <t>https://sturmtools.ru/catalog/aksessuary_dlya_tsepnykh_pil/pilnaya_shina_soyuz_pshs_1850380poh/</t>
  </si>
  <si>
    <t>https://sturmtools.ru/catalog/aksessuary_dlya_tsepnykh_pil/pilnaya_shina_soyuz_pshs_1858325poh/</t>
  </si>
  <si>
    <t>https://sturmtools.ru/catalog/aksessuary_dlya_tsepnykh_pil/pilnaya_shina_soyuz_pshs_2058325poh/</t>
  </si>
  <si>
    <t>https://sturmtools.ru/catalog/otreznye_diski_po_metallu/otreznoy_disk_po_metallu_sturm_9020_07_115x10/</t>
  </si>
  <si>
    <t>https://sturmtools.ru/catalog/otreznye_diski_po_metallu/otreznoy_disk_po_metallu_sturm_9020_07_115x12/</t>
  </si>
  <si>
    <t>https://sturmtools.ru/catalog/otreznye_diski_po_metallu/otreznoy_disk_po_metallu_sturm_9020_07_125x10/</t>
  </si>
  <si>
    <t>https://sturmtools.ru/catalog/otreznye_diski_po_metallu/otreznoy_disk_po_metallu_sturm_9020_07_125x12/</t>
  </si>
  <si>
    <t>https://sturmtools.ru/catalog/otreznye_diski_po_metallu/otreznoy_disk_po_metallu_sturm_9020_07_125x16/</t>
  </si>
  <si>
    <t>https://sturmtools.ru/catalog/otreznye_diski_po_metallu/otreznoy_disk_po_metallu_sturm_9020_07_150x12/</t>
  </si>
  <si>
    <t>https://sturmtools.ru/catalog/otreznye_diski_po_metallu/otreznoy_disk_po_metallu_sturm_9020_07_150x16/</t>
  </si>
  <si>
    <t>https://sturmtools.ru/catalog/otreznye_diski_po_metallu/otreznoy_disk_po_metallu_sturm_9020_07_180x16/</t>
  </si>
  <si>
    <t>https://sturmtools.ru/catalog/otreznye_diski_po_metallu/otreznoy_disk_po_metallu_sturm_9020_07_180x20/</t>
  </si>
  <si>
    <t>https://sturmtools.ru/catalog/otreznye_diski_po_metallu/otreznoy_disk_po_metallu_sturm_9020_07_230x20/</t>
  </si>
  <si>
    <t>https://sturmtools.ru/catalog/otreznye_diski_po_metallu/otreznoy_disk_po_metallu_sturm_9020_07_230x25/</t>
  </si>
  <si>
    <t>https://sturmtools.ru/catalog/otreznye_diski_po_metallu/otreznoy_disk_po_metallu_boekomplekt_b9020_115_10/</t>
  </si>
  <si>
    <t>https://sturmtools.ru/catalog/otreznye_diski_po_metallu/otreznoy_disk_po_metallu_boekomplekt_b9020_115_12/</t>
  </si>
  <si>
    <t>https://sturmtools.ru/catalog/otreznye_diski_po_metallu/otreznoy_disk_po_metallu_boekomplekt_b9020_125_10/</t>
  </si>
  <si>
    <t>https://sturmtools.ru/catalog/otreznye_diski_po_metallu/otreznoy_disk_po_metallu_boekomplekt_b9020_125_12/</t>
  </si>
  <si>
    <t>https://sturmtools.ru/catalog/otreznye_diski_po_metallu/otreznoy_disk_po_metallu_boekomplekt_b9020_125_16/</t>
  </si>
  <si>
    <t>https://sturmtools.ru/catalog/otreznye_diski_po_metallu/otreznoy_disk_po_metallu_boekomplekt_b9020_150_16/</t>
  </si>
  <si>
    <t>https://sturmtools.ru/catalog/otreznye_diski_po_metallu/otreznoy_disk_po_metallu_boekomplekt_b9020_180_16/</t>
  </si>
  <si>
    <t>https://sturmtools.ru/catalog/otreznye_diski_po_metallu/otreznoy_disk_po_metallu_boekomplekt_b9020_180_20/</t>
  </si>
  <si>
    <t>https://sturmtools.ru/catalog/otreznye_diski_po_metallu/otreznoy_disk_po_metallu_boekomplekt_b9020_230_20/</t>
  </si>
  <si>
    <t>https://sturmtools.ru/catalog/otreznye_diski_po_metallu/otreznoy_disk_po_metallu_boekomplekt_b9020_230_25/</t>
  </si>
  <si>
    <t>https://sturmtools.ru/catalog/otreznye_diski_po_metallu/otreznoy_disk_po_metallu_boekomplekt_b9020_355_30/</t>
  </si>
  <si>
    <t>https://sturmtools.ru/catalog/pily_diskovye/disk_pilnyy_sturm_9020_115x22x36t/</t>
  </si>
  <si>
    <t>https://sturmtools.ru/catalog/pily_diskovye/disk_pilnyy_sturm_9020_115_22_48t/</t>
  </si>
  <si>
    <t>https://sturmtools.ru/catalog/pily_diskovye/disk_pilnyy_sturm_9020_125_22_24t/</t>
  </si>
  <si>
    <t>https://sturmtools.ru/catalog/pily_diskovye/disk_pilnyy_sturm_9020_125x22x36t/</t>
  </si>
  <si>
    <t>https://sturmtools.ru/catalog/pily_diskovye/disk_pilnyy_sturm_9020_125_22_3t/</t>
  </si>
  <si>
    <t>https://sturmtools.ru/catalog/pily_diskovye/disk_pilnyy_sturm_9020_125x22x48t/</t>
  </si>
  <si>
    <t>https://sturmtools.ru/catalog/pily_diskovye/disk_pilnyy_sturm_9020_140kh16x20t/</t>
  </si>
  <si>
    <t>https://sturmtools.ru/catalog/pily_diskovye/disk_pilnyy_sturm_9020_140kh16x24t/</t>
  </si>
  <si>
    <t>https://sturmtools.ru/catalog/pily_diskovye/disk_pilnyy_sturm_9020_150_22_20_36t/</t>
  </si>
  <si>
    <t>https://sturmtools.ru/catalog/pily_diskovye/disk_pilnyy_sturm_9020_160kh20x24t/</t>
  </si>
  <si>
    <t>https://sturmtools.ru/catalog/pily_diskovye/disk_pilnyy_sturm_9020_160kh20x36t/</t>
  </si>
  <si>
    <t>https://sturmtools.ru/catalog/pily_diskovye/disk_pilnyy_sturm_9020_160kh20x48t/</t>
  </si>
  <si>
    <t>https://sturmtools.ru/catalog/pily_diskovye/disk_pilnyy_sturm_9020_165x20_16x24t/</t>
  </si>
  <si>
    <t>https://sturmtools.ru/catalog/pily_diskovye/disk_pilnyy_sturm_9020_165x20_16x36t/</t>
  </si>
  <si>
    <t>https://sturmtools.ru/catalog/pily_diskovye/disk_pilnyy_sturm_9020_165x20_16x48t/</t>
  </si>
  <si>
    <t>https://sturmtools.ru/catalog/pily_diskovye/disk_pilnyy_sturm_9020_180x20x36t/</t>
  </si>
  <si>
    <t>https://sturmtools.ru/catalog/pily_diskovye/disk_pilnyy_sturm_9020_185_20_24t/</t>
  </si>
  <si>
    <t>https://sturmtools.ru/catalog/pily_diskovye/disk_pilnyy_sturm_9020_185_20_36t/</t>
  </si>
  <si>
    <t>https://sturmtools.ru/catalog/pily_diskovye/disk_pilnyy_sturm_9020_185_20_48t/</t>
  </si>
  <si>
    <t>https://sturmtools.ru/catalog/pily_diskovye/disk_pilnyy_sturm_9020_190_20_24t/</t>
  </si>
  <si>
    <t>https://sturmtools.ru/catalog/pily_diskovye/disk_pilnyy_sturm_9020_190_20_36t/</t>
  </si>
  <si>
    <t>https://sturmtools.ru/catalog/pily_diskovye/disk_pilnyy_sturm_9020_190_20_48t/</t>
  </si>
  <si>
    <t>https://sturmtools.ru/catalog/pily_diskovye/disk_pilnyy_sturm_9020_190_30_24t/</t>
  </si>
  <si>
    <t>https://sturmtools.ru/catalog/pily_diskovye/disk_pilnyy_sturm_9020_190_30_36t/</t>
  </si>
  <si>
    <t>https://sturmtools.ru/catalog/pily_diskovye/disk_pilnyy_sturm_9020_190_30_48t/</t>
  </si>
  <si>
    <t>https://sturmtools.ru/catalog/pily_diskovye/disk_pilnyy_sturm_9020_200x32x24t/</t>
  </si>
  <si>
    <t>https://sturmtools.ru/catalog/pily_diskovye/disk_pilnyy_sturm_9020_200x32x36t/</t>
  </si>
  <si>
    <t>https://sturmtools.ru/catalog/pily_diskovye/disk_pilnyy_sturm_9020_200x32x48t/</t>
  </si>
  <si>
    <t>https://sturmtools.ru/catalog/pily_diskovye/disk_pilnyy_sturm_9020_210x30x24t/</t>
  </si>
  <si>
    <t>https://sturmtools.ru/catalog/pily_diskovye/disk_pilnyy_sturm_9020_210x30x36t/</t>
  </si>
  <si>
    <t>https://sturmtools.ru/catalog/pily_diskovye/disk_pilnyy_sturm_9020_210x30x48t/</t>
  </si>
  <si>
    <t>https://sturmtools.ru/catalog/pily_diskovye/disk_pilnyy_sturm_9020_230x22x48t/</t>
  </si>
  <si>
    <t>https://sturmtools.ru/catalog/pily_diskovye/disk_pilnyy_sturm_9020_235_30_24t/</t>
  </si>
  <si>
    <t>https://sturmtools.ru/catalog/pily_diskovye/disk_pilnyy_sturm_9020_235_30_48t/</t>
  </si>
  <si>
    <t>https://sturmtools.ru/catalog/pily_diskovye/disk_pilnyy_sturm_9020_250_32_48t/</t>
  </si>
  <si>
    <t>https://sturmtools.ru/catalog/pily_diskovye/disk_pilnyy_sturm_9020_250x32x60t/</t>
  </si>
  <si>
    <t>https://sturmtools.ru/catalog/pily_diskovye/disk_pilnyy_sturm_9020_255_32_48t/</t>
  </si>
  <si>
    <t>https://sturmtools.ru/catalog/pily_diskovye/disk_pilnyy_sturm_9020_255_32_60t/</t>
  </si>
  <si>
    <t>https://sturmtools.ru/catalog/pily_diskovye/disk_pilnyy_sturm_9020_300_32_60t/</t>
  </si>
  <si>
    <t>https://sturmtools.ru/catalog/pily_diskovye/disk_pilnyy_sturm_9023_165_30_20_48/</t>
  </si>
  <si>
    <t>https://sturmtools.ru/catalog/pily_diskovye/disk_pilnyy_sturm_9023_185_20_16_60/</t>
  </si>
  <si>
    <t>https://sturmtools.ru/catalog/pily_diskovye/disk_pilnyy_sturm_9023_210_30_20_60/</t>
  </si>
  <si>
    <t>https://sturmtools.ru/catalog/pily_diskovye/disk_pilnyy_sturm_9023_255_30_80/</t>
  </si>
  <si>
    <t>https://sturmtools.ru/catalog/pily_diskovye/disk_pilnyy_sturm_9025_185_20_16_12/</t>
  </si>
  <si>
    <t>https://sturmtools.ru/catalog/pily_diskovye/disk_pilnyy_boekomplekt_b9020_125_22_c/</t>
  </si>
  <si>
    <t>https://sturmtools.ru/catalog/pily_diskovye/disk_pilnyy_boekomplekt_b9022_115_22_36/</t>
  </si>
  <si>
    <t>https://sturmtools.ru/catalog/pily_diskovye/disk_pilnyy_boekomplekt_b9022_115_22_48/</t>
  </si>
  <si>
    <t>https://sturmtools.ru/catalog/pily_diskovye/disk_pilnyy_boekomplekt_b9022_125_22_24/</t>
  </si>
  <si>
    <t>https://sturmtools.ru/catalog/pily_diskovye/disk_pilnyy_boekomplekt_b9022_125_22_36/</t>
  </si>
  <si>
    <t>https://sturmtools.ru/catalog/pily_diskovye/disk_pilnyy_boekomplekt_b9022_125_22_48/</t>
  </si>
  <si>
    <t>https://sturmtools.ru/catalog/pily_diskovye/disk_pilnyy_boekomplekt_b9022_140_20_16_20/</t>
  </si>
  <si>
    <t>https://sturmtools.ru/catalog/pily_diskovye/disk_pilnyy_boekomplekt_b9022_140_20_16_36/</t>
  </si>
  <si>
    <t>https://sturmtools.ru/catalog/pily_diskovye/disk_pilnyy_boekomplekt_b9022_160_20_16_24/</t>
  </si>
  <si>
    <t>https://sturmtools.ru/catalog/pily_diskovye/disk_pilnyy_boekomplekt_b9022_160_20_16_36/</t>
  </si>
  <si>
    <t>https://sturmtools.ru/catalog/pily_diskovye/disk_pilnyy_boekomplekt_b9022_160_20_16_48/</t>
  </si>
  <si>
    <t>https://sturmtools.ru/catalog/pily_diskovye/disk_pilnyy_boekomplekt_b9022_165_30_20_24/</t>
  </si>
  <si>
    <t>https://sturmtools.ru/catalog/pily_diskovye/disk_pilnyy_boekomplekt_b9022_165_30_20_36/</t>
  </si>
  <si>
    <t>https://sturmtools.ru/catalog/pily_diskovye/disk_pilnyy_boekomplekt_b9022_165_30_20_48/</t>
  </si>
  <si>
    <t>https://sturmtools.ru/catalog/pily_diskovye/disk_pilnyy_boekomplekt_b9022_180_20_16_36/</t>
  </si>
  <si>
    <t>https://sturmtools.ru/catalog/pily_diskovye/disk_pilnyy_boekomplekt_b9022_185_20_16_24/</t>
  </si>
  <si>
    <t>https://sturmtools.ru/catalog/pily_diskovye/disk_pilnyy_boekomplekt_b9022_185_20_16_48/</t>
  </si>
  <si>
    <t>https://sturmtools.ru/catalog/pily_diskovye/disk_pilnyy_boekomplekt_b9022_190_20_16_24/</t>
  </si>
  <si>
    <t>https://sturmtools.ru/catalog/pily_diskovye/disk_pilnyy_boekomplekt_b9022_190_20_16_36/</t>
  </si>
  <si>
    <t>https://sturmtools.ru/catalog/pily_diskovye/disk_pilnyy_boekomplekt_b9022_190_20_16_48/</t>
  </si>
  <si>
    <t>https://sturmtools.ru/catalog/pily_diskovye/disk_pilnyy_boekomplekt_b9022_190_30_24/</t>
  </si>
  <si>
    <t>https://sturmtools.ru/catalog/pily_diskovye/disk_pilnyy_boekomplekt_b9022_190_30_36/</t>
  </si>
  <si>
    <t>https://sturmtools.ru/catalog/pily_diskovye/disk_pilnyy_boekomplekt_b9022_190_30_48/</t>
  </si>
  <si>
    <t>https://sturmtools.ru/catalog/pily_diskovye/disk_pilnyy_boekomplekt_b9022_200_32_30_16_24/</t>
  </si>
  <si>
    <t>https://sturmtools.ru/catalog/pily_diskovye/disk_pilnyy_boekomplekt_b9022_200_32_30_24/</t>
  </si>
  <si>
    <t>https://sturmtools.ru/catalog/pily_diskovye/disk_pilnyy_boekomplekt_b9022_200_32_30_36/</t>
  </si>
  <si>
    <t>https://sturmtools.ru/catalog/pily_diskovye/disk_pilnyy_boekomplekt_b9022_200_32_30_48/</t>
  </si>
  <si>
    <t>https://sturmtools.ru/catalog/pily_diskovye/disk_pilnyy_boekomplekt_b9022_210_30_24/</t>
  </si>
  <si>
    <t>https://sturmtools.ru/catalog/pily_diskovye/disk_pilnyy_boekomplekt_b9022_210_30_36/</t>
  </si>
  <si>
    <t>https://sturmtools.ru/catalog/pily_diskovye/disk_pilnyy_boekomplekt_b9022_210_30_48/</t>
  </si>
  <si>
    <t>https://sturmtools.ru/catalog/pily_diskovye/disk_pilnyy_boekomplekt_b9022_235_30_48/</t>
  </si>
  <si>
    <t>https://sturmtools.ru/catalog/pily_diskovye/disk_pilnyy_boekomplekt_b9022_250_32_30_48/</t>
  </si>
  <si>
    <t>https://sturmtools.ru/catalog/pily_diskovye/disk_pilnyy_boekomplekt_b9022_250_32_30_60/</t>
  </si>
  <si>
    <t>https://sturmtools.ru/catalog/pily_diskovye/disk_pilnyy_boekomplekt_b9022_255_30_60s/</t>
  </si>
  <si>
    <t>https://sturmtools.ru/catalog/pily_diskovye/disk_pilnyy_boekomplekt_b9024_165_30_20_48/</t>
  </si>
  <si>
    <t>https://sturmtools.ru/catalog/pily_diskovye/disk_pilnyy_boekomplekt_b9024_185_20_16_60/</t>
  </si>
  <si>
    <t>https://sturmtools.ru/catalog/pily_diskovye/disk_pilnyy_boekomplekt_b9024_210_30_20_60/</t>
  </si>
  <si>
    <t>https://sturmtools.ru/catalog/pily_diskovye/disk_pilnyy_boekomplekt_b9022_255_30_48s/</t>
  </si>
  <si>
    <t>https://sturmtools.ru/catalog/pily_diskovye/disk_pilnyy_boekomplekt_b9024_255_30_80/</t>
  </si>
  <si>
    <t>https://sturmtools.ru/catalog/pily_diskovye/disk_pilnyy_sturm_9020_210_30_60t/</t>
  </si>
  <si>
    <t>https://sturmtools.ru/catalog/pily_diskovye/disk_pilnyy_sturm_9020_255_30_96t/</t>
  </si>
  <si>
    <t>https://sturmtools.ru/catalog/pily_diskovye/disk_pilnyy_sturm_9020_305_30_60t/</t>
  </si>
  <si>
    <t>https://sturmtools.ru/catalog/pily_diskovye/disk_pilnyy_sturm_9020_305_30_80t/</t>
  </si>
  <si>
    <t>https://sturmtools.ru/catalog/pily_diskovye/disk_pilnyy_boekomplekt_b9022_210_30_48s/</t>
  </si>
  <si>
    <t>https://sturmtools.ru/catalog/pily_diskovye/disk_pilnyy_boekomplekt_b9022_210_30_60/</t>
  </si>
  <si>
    <t>https://sturmtools.ru/catalog/pily_diskovye/disk_pilnyy_boekomplekt_b9022_210_30_60s/</t>
  </si>
  <si>
    <t>https://sturmtools.ru/catalog/pily_diskovye/disk_pilnyy_boekomplekt_b9022_255_30_48/</t>
  </si>
  <si>
    <t>https://sturmtools.ru/catalog/pily_diskovye/disk_pilnyy_boekomplekt_b9022_255_30_60/</t>
  </si>
  <si>
    <t>https://sturmtools.ru/catalog/pily_diskovye/disk_pilnyy_boekomplekt_b9022_305_30_60/</t>
  </si>
  <si>
    <t>https://sturmtools.ru/catalog/pily_diskovye/disk_pilnyy_boekomplekt_b9022_305_30_80/</t>
  </si>
  <si>
    <t>https://sturmtools.ru/catalog/almaznye_diski/disk_almaznyy_sturm_9020_04_115x22_c/</t>
  </si>
  <si>
    <t>https://sturmtools.ru/catalog/almaznye_diski/disk_almaznyy_soyuz_9020_04_115x22c/</t>
  </si>
  <si>
    <t>https://sturmtools.ru/catalog/almaznye_diski/disk_almaznyy_soyuz_9020_04_115x22k/</t>
  </si>
  <si>
    <t>https://sturmtools.ru/catalog/almaznye_diski/disk_almaznyy_soyuz_9020_04_115x22t/</t>
  </si>
  <si>
    <t>https://sturmtools.ru/catalog/almaznye_diski/disk_almaznyy_soyuz_9020_04_115x22tw/</t>
  </si>
  <si>
    <t>https://sturmtools.ru/catalog/almaznye_diski/disk_almaznyy_sturm_9020_04_115x22_wc/</t>
  </si>
  <si>
    <t>https://sturmtools.ru/catalog/almaznye_diski/disk_almaznyy_sturm_9020_04_125x22_c/</t>
  </si>
  <si>
    <t>https://sturmtools.ru/catalog/almaznye_diski/disk_almaznyy_soyuz_9020_04_125x22c/</t>
  </si>
  <si>
    <t>https://sturmtools.ru/catalog/almaznye_diski/disk_almaznyy_soyuz_9020_04_125x22k/</t>
  </si>
  <si>
    <t>https://sturmtools.ru/catalog/almaznye_diski/disk_almaznyy_soyuz_9020_04_125x22t/</t>
  </si>
  <si>
    <t>https://sturmtools.ru/catalog/almaznye_diski/disk_almaznyy_sturm_9020_04_125x22_t/</t>
  </si>
  <si>
    <t>https://sturmtools.ru/catalog/almaznye_diski/disk_almaznyy_soyuz_9020_04_125x22tw/</t>
  </si>
  <si>
    <t>https://sturmtools.ru/catalog/almaznye_diski/disk_almaznyy_sturm_9020_04_125x22_tw/</t>
  </si>
  <si>
    <t>https://sturmtools.ru/catalog/almaznye_diski/disk_almaznyy_sturm_9020_04_125x22_wc/</t>
  </si>
  <si>
    <t>https://sturmtools.ru/catalog/almaznye_diski/disk_almaznyy_sturm_9020_04_150x22_c/</t>
  </si>
  <si>
    <t>https://sturmtools.ru/catalog/almaznye_diski/disk_almaznyy_soyuz_9020_04_150x22c/</t>
  </si>
  <si>
    <t>https://sturmtools.ru/catalog/almaznye_diski/disk_almaznyy_soyuz_9020_04_150x22k/</t>
  </si>
  <si>
    <t>https://sturmtools.ru/catalog/almaznye_diski/disk_almaznyy_soyuz_9020_04_150x22t/</t>
  </si>
  <si>
    <t>https://sturmtools.ru/catalog/almaznye_diski/disk_almaznyy_sturm_9020_04_150x22_t/</t>
  </si>
  <si>
    <t>https://sturmtools.ru/catalog/almaznye_diski/disk_almaznyy_soyuz_9020_04_150x22tw/</t>
  </si>
  <si>
    <t>https://sturmtools.ru/catalog/almaznye_diski/disk_almaznyy_sturm_9020_04_150x22_tw/</t>
  </si>
  <si>
    <t>https://sturmtools.ru/catalog/almaznye_diski/disk_almaznyy_sturm_9020_04_150x22_wc/</t>
  </si>
  <si>
    <t>https://sturmtools.ru/catalog/almaznye_diski/disk_almaznyy_sturm_9020_04_180x22_c/</t>
  </si>
  <si>
    <t>https://sturmtools.ru/catalog/almaznye_diski/disk_almaznyy_soyuz_9020_04_180x22c/</t>
  </si>
  <si>
    <t>https://sturmtools.ru/catalog/almaznye_diski/disk_almaznyy_soyuz_9020_04_180x22k/</t>
  </si>
  <si>
    <t>https://sturmtools.ru/catalog/almaznye_diski/disk_almaznyy_soyuz_9020_04_180x22t/</t>
  </si>
  <si>
    <t>https://sturmtools.ru/catalog/almaznye_diski/disk_almaznyy_sturm_9020_04_180x22_t/</t>
  </si>
  <si>
    <t>https://sturmtools.ru/catalog/almaznye_diski/disk_almaznyy_sturm_9020_04_180x22_tw/</t>
  </si>
  <si>
    <t>https://sturmtools.ru/catalog/almaznye_diski/disk_almaznyy_sturm_9020_04_180x22_wc/</t>
  </si>
  <si>
    <t>https://sturmtools.ru/catalog/almaznye_diski/disk_almaznyy_sturm_9020_04_230x22_c/</t>
  </si>
  <si>
    <t>https://sturmtools.ru/catalog/almaznye_diski/disk_almaznyy_soyuz_9020_04_230x22c/</t>
  </si>
  <si>
    <t>https://sturmtools.ru/catalog/almaznye_diski/disk_almaznyy_soyuz_9020_04_230x22k/</t>
  </si>
  <si>
    <t>https://sturmtools.ru/catalog/almaznye_diski/disk_almaznyy_soyuz_9020_04_230x22t/</t>
  </si>
  <si>
    <t>https://sturmtools.ru/catalog/almaznye_diski/disk_almaznyy_sturm_9020_04_230x22_t/</t>
  </si>
  <si>
    <t>https://sturmtools.ru/catalog/almaznye_diski/disk_almaznyy_soyuz_9020_04_230x22tw/</t>
  </si>
  <si>
    <t>https://sturmtools.ru/catalog/almaznye_diski/disk_almaznyy_sturm_9020_04_230x22_tw/</t>
  </si>
  <si>
    <t>https://sturmtools.ru/catalog/almaznye_diski/disk_almaznyy_sturm_9020_04_230x22_wc/</t>
  </si>
  <si>
    <t>https://sturmtools.ru/catalog/almaznye_diski/disk_almaznyy_boekomplekt_b9021_115_22c/</t>
  </si>
  <si>
    <t>https://sturmtools.ru/catalog/almaznye_diski/disk_almaznyy_boekomplekt_b9021_115_22s/</t>
  </si>
  <si>
    <t>https://sturmtools.ru/catalog/almaznye_diski/disk_almaznyy_boekomplekt_b9021_115_22t/</t>
  </si>
  <si>
    <t>https://sturmtools.ru/catalog/almaznye_diski/disk_almaznyy_boekomplekt_b9021_125_22c/</t>
  </si>
  <si>
    <t>https://sturmtools.ru/catalog/almaznye_diski/disk_almaznyy_boekomplekt_b9021_125_22ct/</t>
  </si>
  <si>
    <t>https://sturmtools.ru/catalog/almaznye_diski/disk_almaznyy_boekomplekt_b9021_125_22s/</t>
  </si>
  <si>
    <t>https://sturmtools.ru/catalog/almaznye_diski/disk_almaznyy_boekomplekt_b9021_125_22st/</t>
  </si>
  <si>
    <t>https://sturmtools.ru/catalog/almaznye_diski/disk_almaznyy_boekomplekt_b9021_125_22t/</t>
  </si>
  <si>
    <t>https://sturmtools.ru/catalog/almaznye_diski/disk_almaznyy_boekomplekt_b9021_125_22td/</t>
  </si>
  <si>
    <t>https://sturmtools.ru/catalog/almaznye_diski/disk_almaznyy_boekomplekt_b9021_125_22ts/</t>
  </si>
  <si>
    <t>https://sturmtools.ru/catalog/almaznye_diski/disk_almaznyy_boekomplekt_b9021_125_22tw/</t>
  </si>
  <si>
    <t>https://sturmtools.ru/catalog/almaznye_diski/disk_almaznyy_boekomplekt_b9021_125_22yt/</t>
  </si>
  <si>
    <t>https://sturmtools.ru/catalog/almaznye_diski/disk_almaznyy_boekomplekt_b9021_150_22c/</t>
  </si>
  <si>
    <t>https://sturmtools.ru/catalog/almaznye_diski/disk_almaznyy_boekomplekt_b9021_150_22s/</t>
  </si>
  <si>
    <t>https://sturmtools.ru/catalog/almaznye_diski/disk_almaznyy_boekomplekt_b9021_150_22t/</t>
  </si>
  <si>
    <t>https://sturmtools.ru/catalog/almaznye_diski/disk_almaznyy_boekomplekt_b9021_150_22td/</t>
  </si>
  <si>
    <t>https://sturmtools.ru/catalog/almaznye_diski/disk_almaznyy_boekomplekt_b9021_150_22ts/</t>
  </si>
  <si>
    <t>https://sturmtools.ru/catalog/almaznye_diski/disk_almaznyy_boekomplekt_b9021_150_22tw/</t>
  </si>
  <si>
    <t>https://sturmtools.ru/catalog/almaznye_diski/disk_almaznyy_boekomplekt_b9021_180_22c/</t>
  </si>
  <si>
    <t>https://sturmtools.ru/catalog/almaznye_diski/disk_almaznyy_boekomplekt_b9021_180_22s/</t>
  </si>
  <si>
    <t>https://sturmtools.ru/catalog/almaznye_diski/disk_almaznyy_boekomplekt_b9021_180_22t/</t>
  </si>
  <si>
    <t>https://sturmtools.ru/catalog/almaznye_diski/disk_almaznyy_boekomplekt_b9021_230_25_22c/</t>
  </si>
  <si>
    <t>https://sturmtools.ru/catalog/almaznye_diski/disk_almaznyy_boekomplekt_b9021_230_25_22s/</t>
  </si>
  <si>
    <t>https://sturmtools.ru/catalog/almaznye_diski/disk_almaznyy_boekomplekt_b9021_230_25_22t/</t>
  </si>
  <si>
    <t>https://sturmtools.ru/catalog/almaznye_diski/disk_almaznyy_boekomplekt_b9021_230_25_22td/</t>
  </si>
  <si>
    <t>https://sturmtools.ru/catalog/almaznye_diski/disk_almaznyy_boekomplekt_b9021_230_22ts/</t>
  </si>
  <si>
    <t>https://sturmtools.ru/catalog/almaznye_diski/disk_almaznyy_boekomplekt_b9021_230_22tw/</t>
  </si>
  <si>
    <t>https://sturmtools.ru/catalog/almaznye_diski/disk_almaznyy_boekomplekt_b9021_125_22at/</t>
  </si>
  <si>
    <t>https://sturmtools.ru/catalog/almaznye_diski/disk_almaznyy_boekomplekt_b9021_125_22sst/</t>
  </si>
  <si>
    <t>https://sturmtools.ru/catalog/proboyniki/1017_05_06s_nabor_proboynikov_6sht_3_2_8_0_mm_soyuz/</t>
  </si>
  <si>
    <t>https://sturmtools.ru/catalog/proboyniki/1017_05_09s_nabor_proboynikov_9sht_3_2_12_7_mm_soyuz/</t>
  </si>
  <si>
    <t>https://sturmtools.ru/catalog/proboyniki/1017_05_12snabor_proboynikov_12_sht_3_0_19_0_mm_soyuz/</t>
  </si>
  <si>
    <t>https://sturmtools.ru/catalog/pilki_dlya_lobzika/pilki_dlya_lobzika_boekomplekt_b02_101aif/</t>
  </si>
  <si>
    <t>https://sturmtools.ru/catalog/pilki_dlya_lobzika/pilki_dlya_lobzika_boekomplekt_b02_101ao/</t>
  </si>
  <si>
    <t>https://sturmtools.ru/catalog/pilki_dlya_lobzika/pilki_dlya_lobzika_boekomplekt_b02_101b/</t>
  </si>
  <si>
    <t>https://sturmtools.ru/catalog/pilki_dlya_lobzika/pilki_dlya_lobzika_boekomplekt_b02_101bf/</t>
  </si>
  <si>
    <t>https://sturmtools.ru/catalog/pilki_dlya_lobzika/pilki_dlya_lobzika_boekomplekt_b02_101br/</t>
  </si>
  <si>
    <t>https://sturmtools.ru/catalog/pilki_dlya_lobzika/pilki_dlya_lobzika_boekomplekt_b02_101brf/</t>
  </si>
  <si>
    <t>https://sturmtools.ru/catalog/pilki_dlya_lobzika/pilki_dlya_lobzika_boekomplekt_b02_101d/</t>
  </si>
  <si>
    <t>https://sturmtools.ru/catalog/pilki_dlya_lobzika/pilki_dlya_lobzika_boekomplekt_b02_111c/</t>
  </si>
  <si>
    <t>https://sturmtools.ru/catalog/pilki_dlya_lobzika/pilki_dlya_lobzika_boekomplekt_b02_118af/</t>
  </si>
  <si>
    <t>https://sturmtools.ru/catalog/pilki_dlya_lobzika/pilki_dlya_lobzika_boekomplekt_b02_118b/</t>
  </si>
  <si>
    <t>https://sturmtools.ru/catalog/pilki_dlya_lobzika/pilki_dlya_lobzika_boekomplekt_b02_118g/</t>
  </si>
  <si>
    <t>https://sturmtools.ru/catalog/pilki_dlya_lobzika/pilki_dlya_lobzika_boekomplekt_b02_119b/</t>
  </si>
  <si>
    <t>https://sturmtools.ru/catalog/pilki_dlya_lobzika/pilki_dlya_lobzika_boekomplekt_b02_119bo/</t>
  </si>
  <si>
    <t>https://sturmtools.ru/catalog/pilki_dlya_lobzika/pilki_dlya_lobzika_boekomplekt_b02_127d/</t>
  </si>
  <si>
    <t>https://sturmtools.ru/catalog/pilki_dlya_lobzika/pilki_dlya_lobzika_boekomplekt_b02_144d/</t>
  </si>
  <si>
    <t>https://sturmtools.ru/catalog/pilki_dlya_lobzika/pilki_dlya_lobzika_boekomplekt_b02_144d_101b/</t>
  </si>
  <si>
    <t>https://sturmtools.ru/catalog/pilki_dlya_lobzika/pilki_dlya_lobzika_boekomplekt_b02_144dp/</t>
  </si>
  <si>
    <t>https://sturmtools.ru/catalog/pilki_dlya_lobzika/pilki_dlya_lobzika_boekomplekt_b02_218a/</t>
  </si>
  <si>
    <t>https://sturmtools.ru/catalog/pilki_dlya_lobzika/pilki_dlya_lobzika_boekomplekt_b02_244d/</t>
  </si>
  <si>
    <t>https://sturmtools.ru/catalog/pilki_dlya_lobzika/pilki_dlya_lobzika_boekomplekt_b02_244da/</t>
  </si>
  <si>
    <t>https://sturmtools.ru/catalog/pilki_dlya_lobzika/pilki_dlya_lobzika_boekomplekt_b05_101aif/</t>
  </si>
  <si>
    <t>https://sturmtools.ru/catalog/pilki_dlya_lobzika/pilki_dlya_lobzika_boekomplekt_b05_101bf/</t>
  </si>
  <si>
    <t>https://sturmtools.ru/catalog/pilki_dlya_lobzika/pilki_dlya_lobzika_boekomplekt_b05_101br/</t>
  </si>
  <si>
    <t>https://sturmtools.ru/catalog/pilki_dlya_lobzika/pilki_dlya_lobzika_boekomplekt_b05_101brf/</t>
  </si>
  <si>
    <t>https://sturmtools.ru/catalog/pilki_dlya_lobzika/pilki_dlya_lobzika_boekomplekt_b05_101d/</t>
  </si>
  <si>
    <t>https://sturmtools.ru/catalog/pilki_dlya_lobzika/pilki_dlya_lobzika_boekomplekt_b05_111c/</t>
  </si>
  <si>
    <t>https://sturmtools.ru/catalog/pilki_dlya_lobzika/pilki_dlya_lobzika_boekomplekt_b05_118af/</t>
  </si>
  <si>
    <t>https://sturmtools.ru/catalog/pilki_dlya_lobzika/pilki_dlya_lobzika_boekomplekt_b05_118b/</t>
  </si>
  <si>
    <t>https://sturmtools.ru/catalog/pilki_dlya_lobzika/pilki_dlya_lobzika_boekomplekt_b05_118g/</t>
  </si>
  <si>
    <t>https://sturmtools.ru/catalog/pilki_dlya_lobzika/pilki_dlya_lobzika_boekomplekt_b05_119b/</t>
  </si>
  <si>
    <t>https://sturmtools.ru/catalog/pilki_dlya_lobzika/pilki_dlya_lobzika_boekomplekt_b05_127d/</t>
  </si>
  <si>
    <t>https://sturmtools.ru/catalog/pilki_dlya_lobzika/pilki_dlya_lobzika_boekomplekt_b05_144d/</t>
  </si>
  <si>
    <t>https://sturmtools.ru/catalog/pilki_dlya_lobzika/pilki_dlya_lobzika_boekomplekt_b05_144dp/</t>
  </si>
  <si>
    <t>https://sturmtools.ru/catalog/pilki_dlya_lobzika/pilki_dlya_lobzika_boekomplekt_b05_218a/</t>
  </si>
  <si>
    <t>https://sturmtools.ru/catalog/pilki_dlya_lobzika/pilki_dlya_lobzika_boekomplekt_b05_244da/</t>
  </si>
  <si>
    <t>https://sturmtools.ru/catalog/pilki_dlya_lobzika/pilki_dlya_lobzika_boekomplekt_b05_301cd/</t>
  </si>
  <si>
    <t>https://sturmtools.ru/catalog/pilki_dlya_lobzika/pilki_dlya_lobzika_boekomplekt_b05_311c/</t>
  </si>
  <si>
    <t>https://sturmtools.ru/catalog/pilki_dlya_lobzika/pilki_dlya_lobzika_boekomplekt_b10_uniset1/</t>
  </si>
  <si>
    <t>https://sturmtools.ru/catalog/pilki_dlya_lobzika/pilki_dlya_lobzika_boekomplekt_b10_woodset1/</t>
  </si>
  <si>
    <t>https://sturmtools.ru/catalog/pilki_dlya_lobzika/pilki_dlya_lobzika_sturm_5250301/</t>
  </si>
  <si>
    <t>https://sturmtools.ru/catalog/pilki_dlya_lobzika/pilki_dlya_lobzika_sturm_5250302/</t>
  </si>
  <si>
    <t>https://sturmtools.ru/catalog/pilki_dlya_lobzika/pilki_dlya_lobzika_sturm_5250303/</t>
  </si>
  <si>
    <t>https://sturmtools.ru/catalog/pilki_dlya_lobzika/pilki_dlya_lobzika_sturm_5250304/</t>
  </si>
  <si>
    <t>https://sturmtools.ru/catalog/pilki_dlya_lobzika/pilki_dlya_lobzika_sturm_5250306/</t>
  </si>
  <si>
    <t>https://sturmtools.ru/catalog/pilki_dlya_lobzika/pilki_dlya_lobzika_sturm_5250307/</t>
  </si>
  <si>
    <t>https://sturmtools.ru/catalog/pilki_dlya_lobzika/pilki_dlya_lobzika_sturm_5250308/</t>
  </si>
  <si>
    <t>https://sturmtools.ru/catalog/pilki_dlya_lobzika/pilki_dlya_lobzika_sturm_5250309/</t>
  </si>
  <si>
    <t>https://sturmtools.ru/catalog/pilki_dlya_lobzika/pilki_dlya_lobzika_sturm_5250310/</t>
  </si>
  <si>
    <t>https://sturmtools.ru/catalog/pilki_dlya_lobzika/pilki_dlya_lobzika_sturm_5250312/</t>
  </si>
  <si>
    <t>https://sturmtools.ru/catalog/pilki_dlya_lobzika/pilki_dlya_lobzika_sturm_5250313/</t>
  </si>
  <si>
    <t>https://sturmtools.ru/catalog/pilki_dlya_lobzika/pilki_dlya_lobzika_sturm_5250401/</t>
  </si>
  <si>
    <t>https://sturmtools.ru/catalog/pilki_dlya_lobzika/pilki_dlya_lobzika_sturm_5250402/</t>
  </si>
  <si>
    <t>https://sturmtools.ru/catalog/pilki_dlya_lobzika/pilki_dlya_lobzika_sturm_5250501/</t>
  </si>
  <si>
    <t>https://sturmtools.ru/catalog/pilki_dlya_lobzika/pilki_dlya_lobzika_sturm_5250502/</t>
  </si>
  <si>
    <t>https://sturmtools.ru/catalog/pilki_dlya_lobzika/pilki_dlya_lobzika_sturm_5250601/</t>
  </si>
  <si>
    <t>https://sturmtools.ru/catalog/pilki_dlya_lobzika/pilki_dlya_lobzika_sturm_5250602/</t>
  </si>
  <si>
    <t>https://sturmtools.ru/catalog/pilki_dlya_lobzika/pilki_dlya_lobzika_sturm_5250603/</t>
  </si>
  <si>
    <t>https://sturmtools.ru/catalog/pilki_dlya_lobzika/pilki_dlya_lobzika_sturm_5250604/</t>
  </si>
  <si>
    <t>https://sturmtools.ru/catalog/pilki_dlya_lobzika/pilki_dlya_lobzika_sturm_5250606/</t>
  </si>
  <si>
    <t>https://sturmtools.ru/catalog/pilki_dlya_lobzika/pilki_dlya_lobzika_sturm_5250607/</t>
  </si>
  <si>
    <t>https://sturmtools.ru/catalog/pilki_dlya_lobzika/pilki_dlya_lobzika_sturm_5250608/</t>
  </si>
  <si>
    <t>https://sturmtools.ru/catalog/pilki_dlya_lobzika/pilki_dlya_lobzika_sturm_5250609/</t>
  </si>
  <si>
    <t>https://sturmtools.ru/catalog/pilki_dlya_lobzika/pilki_dlya_lobzika_sturm_5250610/</t>
  </si>
  <si>
    <t>https://sturmtools.ru/catalog/pilki_dlya_lobzika/pilki_dlya_lobzika_sturm_5250612/</t>
  </si>
  <si>
    <t>https://sturmtools.ru/catalog/pilki_dlya_lobzika/pilki_dlya_lobzika_sturm_5250613/</t>
  </si>
  <si>
    <t>https://sturmtools.ru/catalog/pilki_dlya_lobzika/pilki_dlya_lobzika_sturm_5250615/</t>
  </si>
  <si>
    <t>https://sturmtools.ru/catalog/pilki_dlya_lobzika/pilki_dlya_lobzika_sturm_5250616/</t>
  </si>
  <si>
    <t>https://sturmtools.ru/catalog/pilki_dlya_lobzika/pilki_dlya_lobzika_sturm_5250617/</t>
  </si>
  <si>
    <t>https://sturmtools.ru/catalog/pilki_dlya_lobzika/pilki_dlya_lobzika_sturm_5250701/</t>
  </si>
  <si>
    <t>https://sturmtools.ru/catalog/pilki_dlya_lobzika/pilki_dlya_lobzika_sturm_5250702/</t>
  </si>
  <si>
    <t>https://sturmtools.ru/catalog/bity/bita_hanskonner_hkph2_110/</t>
  </si>
  <si>
    <t>https://sturmtools.ru/catalog/bity/bita_hanskonner_hkph2_150/</t>
  </si>
  <si>
    <t>https://sturmtools.ru/catalog/bity/bity_hanskonner_hkph2_50_2/</t>
  </si>
  <si>
    <t>https://sturmtools.ru/catalog/bity/bity_hanskonner_hkph2_75_2/</t>
  </si>
  <si>
    <t>https://sturmtools.ru/catalog/bity/bity_hanskonner_hkph2pz2_65d_2/</t>
  </si>
  <si>
    <t>https://sturmtools.ru/catalog/bity/adapter_dlya_bit_uglovoy_sturm_1041_02_ad/</t>
  </si>
  <si>
    <t>https://sturmtools.ru/catalog/bity/bity_dlya_gipsokartona_sturm_1041_08_25/</t>
  </si>
  <si>
    <t>https://sturmtools.ru/catalog/bity/bity_dlya_gipsokartona_sturm_1041_08_50/</t>
  </si>
  <si>
    <t>https://sturmtools.ru/catalog/bity/bity_sturm_1270101/</t>
  </si>
  <si>
    <t>https://sturmtools.ru/catalog/bity/bity_sturm_1270102/</t>
  </si>
  <si>
    <t>https://sturmtools.ru/catalog/bity/bity_sturm_1270103/</t>
  </si>
  <si>
    <t>https://sturmtools.ru/catalog/bity/bity_sturm_1270104/</t>
  </si>
  <si>
    <t>https://sturmtools.ru/catalog/bity/bity_sturm_1270201/</t>
  </si>
  <si>
    <t>https://sturmtools.ru/catalog/bity/bity_sturm_1270202/</t>
  </si>
  <si>
    <t>https://sturmtools.ru/catalog/bity/bity_sturm_1270203/</t>
  </si>
  <si>
    <t>https://sturmtools.ru/catalog/bity/bity_sturm_1270204/</t>
  </si>
  <si>
    <t>https://sturmtools.ru/catalog/bity/bity_sturm_1270301/</t>
  </si>
  <si>
    <t>https://sturmtools.ru/catalog/bity/bity_sturm_1270401/</t>
  </si>
  <si>
    <t>https://sturmtools.ru/catalog/bity/bity_sturm_1270501/</t>
  </si>
  <si>
    <t>https://sturmtools.ru/catalog/bity_i_nabory_bit/bity_po_gipsokartonu_boekomplekt_bdw_ph2_25_2/</t>
  </si>
  <si>
    <t>https://sturmtools.ru/catalog/bity_i_nabory_bit/bity_po_gipsokartonu_boekomplekt_bdw_ph2_50_2/</t>
  </si>
  <si>
    <t>https://sturmtools.ru/catalog/bity_i_nabory_bit/bity_boekomplekt_bph1_25_10/</t>
  </si>
  <si>
    <t>https://sturmtools.ru/catalog/bity_i_nabory_bit/bity_boekomplekt_bph1_25_2/</t>
  </si>
  <si>
    <t>https://sturmtools.ru/catalog/bity_i_nabory_bit/bity_boekomplekt_bph1_50_10/</t>
  </si>
  <si>
    <t>https://sturmtools.ru/catalog/bity_i_nabory_bit/bity_boekomplekt_bph1_50_2/</t>
  </si>
  <si>
    <t>https://sturmtools.ru/catalog/bity_i_nabory_bit/bita_boekomplekt_bph2_110/</t>
  </si>
  <si>
    <t>https://sturmtools.ru/catalog/bity_i_nabory_bit/bity_boekomplekt_bph2_110double/</t>
  </si>
  <si>
    <t>https://sturmtools.ru/catalog/bity_i_nabory_bit/bita_boekomplekt_bph2_150/</t>
  </si>
  <si>
    <t>https://sturmtools.ru/catalog/bity_i_nabory_bit/bity_boekomplekt_bph2_25_10/</t>
  </si>
  <si>
    <t>https://sturmtools.ru/catalog/bity_i_nabory_bit/bity_boekomplekt_bph2_25_2/</t>
  </si>
  <si>
    <t>https://sturmtools.ru/catalog/bity_i_nabory_bit/bity_boekomplekt_bph2_50_10/</t>
  </si>
  <si>
    <t>https://sturmtools.ru/catalog/bity_i_nabory_bit/bity_boekomplekt_bph2_50_10l/</t>
  </si>
  <si>
    <t>https://sturmtools.ru/catalog/bity_i_nabory_bit/bity_boekomplekt_bph2_50_2/</t>
  </si>
  <si>
    <t>https://sturmtools.ru/catalog/bity/bity_boekomplekt_bph2_50d_1smh/</t>
  </si>
  <si>
    <t>https://sturmtools.ru/catalog/bity/bity_boekomplekt_bph2_50d_2mh/</t>
  </si>
  <si>
    <t>https://sturmtools.ru/catalog/bity_i_nabory_bit/bity_boekomplekt_bph2_60double_2/</t>
  </si>
  <si>
    <t>https://sturmtools.ru/catalog/bity/bity_boekomplekt_bph2_65d_2mh/</t>
  </si>
  <si>
    <t>https://sturmtools.ru/catalog/bity/bity_boekomplekt_bph2_65d_10mh/</t>
  </si>
  <si>
    <t>https://sturmtools.ru/catalog/bity/bity_boekomplekt_bph2_65d_set1mh/</t>
  </si>
  <si>
    <t>https://sturmtools.ru/catalog/bity_i_nabory_bit/bity_boekomplekt_bph2_75_10/</t>
  </si>
  <si>
    <t>https://sturmtools.ru/catalog/bity_i_nabory_bit/bity_boekomplekt_bph2_75_10l/</t>
  </si>
  <si>
    <t>https://sturmtools.ru/catalog/bity_i_nabory_bit/bity_boekomplekt_bph2_75_2/</t>
  </si>
  <si>
    <t>https://sturmtools.ru/catalog/bity_i_nabory_bit/bity_boekomplekt_bph2_90_10l/</t>
  </si>
  <si>
    <t>https://sturmtools.ru/catalog/bity_i_nabory_bit/bita_boekomplekt_bph2pz2_110double/</t>
  </si>
  <si>
    <t>https://sturmtools.ru/catalog/bity_i_nabory_bit/bity_boekomplekt_bph2pz2_60double_2/</t>
  </si>
  <si>
    <t>https://sturmtools.ru/catalog/bity_i_nabory_bit/bity_boekomplekt_bph3_50_10/</t>
  </si>
  <si>
    <t>https://sturmtools.ru/catalog/bity_i_nabory_bit/bity_boekomplekt_bph3_50_2/</t>
  </si>
  <si>
    <t>https://sturmtools.ru/catalog/bity_i_nabory_bit/bity_boekomplekt_bset1_50_10/</t>
  </si>
  <si>
    <t>https://sturmtools.ru/catalog/bity_i_nabory_bit/bity_boekomplekt_bt30_50_10l/</t>
  </si>
  <si>
    <t>https://sturmtools.ru/catalog/nabory_bit/nabor_adapterov_dlya_tortsevykh_golovok_sturm_1041_04_s3ad/</t>
  </si>
  <si>
    <t>https://sturmtools.ru/catalog/nabory_bit/nabor_bit_sturm_1041_05_s4/</t>
  </si>
  <si>
    <t>https://sturmtools.ru/catalog/nabory_bit/nabor_bit_sturm_1270602/</t>
  </si>
  <si>
    <t>https://sturmtools.ru/catalog/nabory_bit/nabor_bit_sturm_1270604/</t>
  </si>
  <si>
    <t>https://sturmtools.ru/catalog/bity_dlya_krovelnykh_samorezov/bity_dlya_krovelnykh_samorezov_sturm_1041_05_08/</t>
  </si>
  <si>
    <t>https://sturmtools.ru/catalog/bity_dlya_krovelnykh_samorezov/bity_dlya_krovelnykh_samorezov_sturm_1041_05_10x65/</t>
  </si>
  <si>
    <t>https://sturmtools.ru/catalog/bity_dlya_krovelnykh_samorezov/bity_dlya_krovelnykh_samorezov_sturm_1041_05_12/</t>
  </si>
  <si>
    <t>https://sturmtools.ru/catalog/bity_dlya_krovelnykh_samorezov/bity_dlya_krovelnykh_samorezov_sturm_1041_05_8x65/</t>
  </si>
  <si>
    <t>https://sturmtools.ru/catalog/bury_sds/bur_sds_soyuz_9019_sds_04x110c/</t>
  </si>
  <si>
    <t>https://sturmtools.ru/catalog/bury_sds/bur_sds_soyuz_9019_sds_05x110c/</t>
  </si>
  <si>
    <t>https://sturmtools.ru/catalog/bury_sds/bur_sds_soyuz_9019_sds_05x160c/</t>
  </si>
  <si>
    <t>https://sturmtools.ru/catalog/bury_sds/bur_sds_soyuz_9019_sds_06x110c/</t>
  </si>
  <si>
    <t>https://sturmtools.ru/catalog/bury_sds/bur_sds_soyuz_9019_sds_06x160c/</t>
  </si>
  <si>
    <t>https://sturmtools.ru/catalog/bury_sds/bur_sds_soyuz_9019_sds_06x210c/</t>
  </si>
  <si>
    <t>https://sturmtools.ru/catalog/bury_sds/bur_sds_soyuz_9019_sds_07x160c/</t>
  </si>
  <si>
    <t>https://sturmtools.ru/catalog/bury_sds/bur_sds_soyuz_9019_sds_07x260c/</t>
  </si>
  <si>
    <t>https://sturmtools.ru/catalog/bury_sds/bur_sds_soyuz_9019_sds_08x110c/</t>
  </si>
  <si>
    <t>https://sturmtools.ru/catalog/bury_sds/bur_sds_soyuz_9019_sds_08x160c/</t>
  </si>
  <si>
    <t>https://sturmtools.ru/catalog/bury_sds/bur_sds_soyuz_9019_sds_08x210c/</t>
  </si>
  <si>
    <t>https://sturmtools.ru/catalog/bury_sds/bur_sds_soyuz_9019_sds_08x260c/</t>
  </si>
  <si>
    <t>https://sturmtools.ru/catalog/bury_sds/bur_sds_soyuz_9019_sds_10x1000c/</t>
  </si>
  <si>
    <t>https://sturmtools.ru/catalog/bury_sds/bur_sds_soyuz_9019_sds_10x110c/</t>
  </si>
  <si>
    <t>https://sturmtools.ru/catalog/bury_sds/bur_sds_soyuz_9019_sds_10x160c/</t>
  </si>
  <si>
    <t>https://sturmtools.ru/catalog/bury_sds/bur_sds_soyuz_9019_sds_10x210c/</t>
  </si>
  <si>
    <t>https://sturmtools.ru/catalog/bury_sds/bur_sds_soyuz_9019_sds_10x260c/</t>
  </si>
  <si>
    <t>https://sturmtools.ru/catalog/bury_sds/bur_sds_soyuz_9019_sds_10x310s/</t>
  </si>
  <si>
    <t>https://sturmtools.ru/catalog/bury_sds/bur_sds_soyuz_9019_sds_10x800c/</t>
  </si>
  <si>
    <t>https://sturmtools.ru/catalog/bury_sds/bur_sds_soyuz_9019_sds_12x110c/</t>
  </si>
  <si>
    <t>https://sturmtools.ru/catalog/bury_sds/bur_sds_soyuz_9019_sds_12x160c/</t>
  </si>
  <si>
    <t>https://sturmtools.ru/catalog/bury_sds/bur_sds_soyuz_9019_sds_12x210c/</t>
  </si>
  <si>
    <t>https://sturmtools.ru/catalog/bury_sds/bur_sds_soyuz_9019_sds_12x260c/</t>
  </si>
  <si>
    <t>https://sturmtools.ru/catalog/bury_sds/bur_sds_soyuz_9019_sds_14x1000c/</t>
  </si>
  <si>
    <t>https://sturmtools.ru/catalog/bury_sds/bur_sds_soyuz_9019_sds_14x160c/</t>
  </si>
  <si>
    <t>https://sturmtools.ru/catalog/bury_sds/bur_sds_soyuz_9019_sds_14x210c/</t>
  </si>
  <si>
    <t>https://sturmtools.ru/catalog/bury_sds/bur_sds_soyuz_9019_sds_14x260c/</t>
  </si>
  <si>
    <t>https://sturmtools.ru/catalog/bury_sds/bur_sds_soyuz_9019_sds_14x600c/</t>
  </si>
  <si>
    <t>https://sturmtools.ru/catalog/bury_sds/bur_sds_soyuz_9019_sds_14x800c/</t>
  </si>
  <si>
    <t>https://sturmtools.ru/catalog/bury_sds/bur_sds_soyuz_9019_sds_16x1000c/</t>
  </si>
  <si>
    <t>https://sturmtools.ru/catalog/bury_sds/bur_sds_soyuz_9019_sds_16x160c/</t>
  </si>
  <si>
    <t>https://sturmtools.ru/catalog/bury_sds/bur_sds_soyuz_9019_sds_16x210c/</t>
  </si>
  <si>
    <t>https://sturmtools.ru/catalog/bury_sds/bur_sds_soyuz_9019_sds_16x260c/</t>
  </si>
  <si>
    <t>https://sturmtools.ru/catalog/bury_sds/bur_sds_soyuz_9019_sds_16x600c/</t>
  </si>
  <si>
    <t>https://sturmtools.ru/catalog/bury_sds/bur_sds_soyuz_9019_sds_16x800c/</t>
  </si>
  <si>
    <t>https://sturmtools.ru/catalog/bury_sds/bur_sds_soyuz_9019_sds_18x210c/</t>
  </si>
  <si>
    <t>https://sturmtools.ru/catalog/bury_sds/bur_sds_soyuz_9019_sds_18x310c/</t>
  </si>
  <si>
    <t>https://sturmtools.ru/catalog/bury_sds/bur_sds_soyuz_9019_sds_18x450c/</t>
  </si>
  <si>
    <t>https://sturmtools.ru/catalog/bury_sds/bur_sds_soyuz_9019_sds_18x600c/</t>
  </si>
  <si>
    <t>https://sturmtools.ru/catalog/bury_sds/bur_sds_soyuz_9019_sds_18x800c/</t>
  </si>
  <si>
    <t>https://sturmtools.ru/catalog/bury_sds/bur_sds_soyuz_9019_sds_20x1000c/</t>
  </si>
  <si>
    <t>https://sturmtools.ru/catalog/bury_sds/bur_sds_soyuz_9019_sds_20x450c/</t>
  </si>
  <si>
    <t>https://sturmtools.ru/catalog/bury_sds/bur_sds_soyuz_9019_sds_20x600c/</t>
  </si>
  <si>
    <t>https://sturmtools.ru/catalog/bury_sds/bur_sds_soyuz_9019_sds_22x600c/</t>
  </si>
  <si>
    <t>https://sturmtools.ru/catalog/bury_sds/bur_sds_soyuz_9019_sds_24x600c/</t>
  </si>
  <si>
    <t>https://sturmtools.ru/catalog/bury_sds/bur_sds_soyuz_9019_sds_26x600c/</t>
  </si>
  <si>
    <t>https://sturmtools.ru/catalog/bury_sds/bur_sds_soyuz_9019_sds_28x600c/</t>
  </si>
  <si>
    <t>https://sturmtools.ru/catalog/bury_sds/bur_sds_soyuz_9019_sds_28x800c/</t>
  </si>
  <si>
    <t>https://sturmtools.ru/catalog/bury_sds/bur_sds_soyuz_9019_sds_30x600c/</t>
  </si>
  <si>
    <t>https://sturmtools.ru/catalog/bury_sds/bur_sds_soyuz_9019_sds_30x800c/</t>
  </si>
  <si>
    <t>https://sturmtools.ru/catalog/bury_sds/bur_sds_soyuz_9019_sds_32x1000c/</t>
  </si>
  <si>
    <t>https://sturmtools.ru/catalog/bury_sds/bur_sds_boekomplekt_b9019_c06_110/</t>
  </si>
  <si>
    <t>https://sturmtools.ru/catalog/bury_sds/bur_sds_boekomplekt_b9019_c06_160/</t>
  </si>
  <si>
    <t>https://sturmtools.ru/catalog/bury_sds/bur_sds_boekomplekt_b9019_c06_210/</t>
  </si>
  <si>
    <t>https://sturmtools.ru/catalog/bury_sds/bur_sds_boekomplekt_b9019_c08_110/</t>
  </si>
  <si>
    <t>https://sturmtools.ru/catalog/bury_sds/bur_sds_boekomplekt_b9019_c08_160/</t>
  </si>
  <si>
    <t>https://sturmtools.ru/catalog/bury_sds/bur_sds_boekomplekt_b9019_c08_210/</t>
  </si>
  <si>
    <t>https://sturmtools.ru/catalog/bury_sds/bur_sds_boekomplekt_b9019_c10_160/</t>
  </si>
  <si>
    <t>https://sturmtools.ru/catalog/bury_sds/bur_sds_boekomplekt_b9019_c10_210/</t>
  </si>
  <si>
    <t>https://sturmtools.ru/catalog/bury_sds/bur_sds_boekomplekt_b9019_f05_110/</t>
  </si>
  <si>
    <t>https://sturmtools.ru/catalog/bury_sds/bur_sds_boekomplekt_b9019_f05_160/</t>
  </si>
  <si>
    <t>https://sturmtools.ru/catalog/bury_sds/bur_sds_boekomplekt_b9019_f06_110/</t>
  </si>
  <si>
    <t>https://sturmtools.ru/catalog/bury_sds/bur_sds_boekomplekt_b9019_f06_160/</t>
  </si>
  <si>
    <t>https://sturmtools.ru/catalog/bury_sds/bur_sds_boekomplekt_b9019_f06_210/</t>
  </si>
  <si>
    <t>https://sturmtools.ru/catalog/bury_sds/bur_sds_boekomplekt_b9019_f08_110/</t>
  </si>
  <si>
    <t>https://sturmtools.ru/catalog/bury_sds/bur_sds_boekomplekt_b9019_f08_160/</t>
  </si>
  <si>
    <t>https://sturmtools.ru/catalog/bury_sds/bur_sds_boekomplekt_b9019_f08_210/</t>
  </si>
  <si>
    <t>https://sturmtools.ru/catalog/bury_sds/bur_sds_boekomplekt_b9019_f08_260/</t>
  </si>
  <si>
    <t>https://sturmtools.ru/catalog/bury_sds/bur_sds_boekomplekt_b9019_f10_110/</t>
  </si>
  <si>
    <t>https://sturmtools.ru/catalog/bury_sds/bur_sds_boekomplekt_b9019_f10_160/</t>
  </si>
  <si>
    <t>https://sturmtools.ru/catalog/bury_sds/bur_sds_boekomplekt_b9019_f10_210/</t>
  </si>
  <si>
    <t>https://sturmtools.ru/catalog/bury_sds/bur_sds_boekomplekt_b9019_f10_260/</t>
  </si>
  <si>
    <t>https://sturmtools.ru/catalog/bury_sds/bur_sds_boekomplekt_b9019_f12_160/</t>
  </si>
  <si>
    <t>https://sturmtools.ru/catalog/bury_sds/bur_sds_boekomplekt_b9019_f12_210/</t>
  </si>
  <si>
    <t>https://sturmtools.ru/catalog/bury_sds/bur_sds_boekomplekt_b9019_f12_260/</t>
  </si>
  <si>
    <t>https://sturmtools.ru/catalog/bury_sds/bur_sds_boekomplekt_b9019_f14_160/</t>
  </si>
  <si>
    <t>https://sturmtools.ru/catalog/bury_sds/bur_sds_boekomplekt_b9019_f14_210/</t>
  </si>
  <si>
    <t>https://sturmtools.ru/catalog/bury_sds/bur_sds_boekomplekt_b9019_f14_260/</t>
  </si>
  <si>
    <t>https://sturmtools.ru/catalog/bury_sds/bur_sds_boekomplekt_b9019_f16_160/</t>
  </si>
  <si>
    <t>https://sturmtools.ru/catalog/bury_sds/bur_sds_boekomplekt_b9019_f16_210/</t>
  </si>
  <si>
    <t>https://sturmtools.ru/catalog/bury_sds/bur_sds_boekomplekt_b9019_f16_260/</t>
  </si>
  <si>
    <t>https://sturmtools.ru/catalog/bury_sds/bur_sds_boekomplekt_b9019_f16_600/</t>
  </si>
  <si>
    <t>https://sturmtools.ru/catalog/bury_sds/bur_sds_soyuz_9019_sds_26x210c/</t>
  </si>
  <si>
    <t>https://sturmtools.ru/catalog/bury_sds/bur_sds_sturm_9018_sds_d18x600/</t>
  </si>
  <si>
    <t>https://sturmtools.ru/catalog/bury_sds/bur_sds_sturm_9018_sds_d24x1000/</t>
  </si>
  <si>
    <t>https://sturmtools.ru/catalog/sverla_po_betonu/sverlo_po_betonu_soyuz_1055_06_04x75/</t>
  </si>
  <si>
    <t>https://sturmtools.ru/catalog/sverla_po_betonu/sverlo_po_betonu_soyuz_1055_06_05x85/</t>
  </si>
  <si>
    <t>https://sturmtools.ru/catalog/sverla_po_betonu/sverlo_po_betonu_soyuz_1055_06_06x100/</t>
  </si>
  <si>
    <t>https://sturmtools.ru/catalog/sverla_po_betonu/sverlo_po_betonu_soyuz_1055_06_08x120/</t>
  </si>
  <si>
    <t>https://sturmtools.ru/catalog/sverla_po_betonu/sverlo_po_betonu_soyuz_1055_06_10x120/</t>
  </si>
  <si>
    <t>https://sturmtools.ru/catalog/sverla_po_betonu/sverlo_po_betonu_soyuz_1055_08_05x85/</t>
  </si>
  <si>
    <t>https://sturmtools.ru/catalog/sverla_po_betonu/sverlo_po_betonu_soyuz_1055_08_06x100/</t>
  </si>
  <si>
    <t>https://sturmtools.ru/catalog/sverla_po_betonu/sverlo_po_betonu_soyuz_1055_08_08x120/</t>
  </si>
  <si>
    <t>https://sturmtools.ru/catalog/sverla_po_betonu/sverlo_po_betonu_soyuz_1055_08_10x120/</t>
  </si>
  <si>
    <t>https://sturmtools.ru/catalog/sverla_po_betonu/sverlo_po_betonu_boekomplekt_b1055_04_75/</t>
  </si>
  <si>
    <t>https://sturmtools.ru/catalog/sverla_po_betonu/sverlo_po_betonu_boekomplekt_b1055_05_85/</t>
  </si>
  <si>
    <t>https://sturmtools.ru/catalog/sverla_po_betonu/sverlo_po_betonu_boekomplekt_b1055_06_100/</t>
  </si>
  <si>
    <t>https://sturmtools.ru/catalog/sverla_po_betonu/sverlo_po_betonu_boekomplekt_b1055_08_120/</t>
  </si>
  <si>
    <t>https://sturmtools.ru/catalog/sverla_po_betonu/sverlo_po_betonu_boekomplekt_b1055_10_120/</t>
  </si>
  <si>
    <t>https://sturmtools.ru/catalog/sverla_po_kafelyu/sverlo_po_kafelyu_sturm_1055_03_04/</t>
  </si>
  <si>
    <t>https://sturmtools.ru/catalog/sverla_po_kafelyu/sverlo_po_kafelyu_sturm_1055_03_05/</t>
  </si>
  <si>
    <t>https://sturmtools.ru/catalog/sverla_po_kafelyu/sverlo_po_kafelyu_sturm_1055_03_06/</t>
  </si>
  <si>
    <t>https://sturmtools.ru/catalog/sverla_po_kafelyu/sverlo_po_kafelyu_sturm_1055_03_08/</t>
  </si>
  <si>
    <t>https://sturmtools.ru/catalog/sverla_po_kafelyu/sverlo_po_kafelyu_sturm_1055_03_10/</t>
  </si>
  <si>
    <t>https://sturmtools.ru/catalog/sverla_po_kafelyu/sverlo_po_kafelyu_sturm_5380101/</t>
  </si>
  <si>
    <t>https://sturmtools.ru/catalog/sverla_po_kafelyu/sverlo_po_kafelyu_sturm_5380102/</t>
  </si>
  <si>
    <t>https://sturmtools.ru/catalog/sverla_po_kafelyu/sverlo_po_kafelyu_sturm_5380103/</t>
  </si>
  <si>
    <t>https://sturmtools.ru/catalog/sverla_po_kafelyu/sverlo_po_kafelyu_sturm_5380104/</t>
  </si>
  <si>
    <t>https://sturmtools.ru/catalog/sverla_vintovye/sverlo_vintovoe_sturm_1055_ag06x230/</t>
  </si>
  <si>
    <t>https://sturmtools.ru/catalog/sverla_vintovye/sverlo_vintovoe_sturm_1055_ag08x230/</t>
  </si>
  <si>
    <t>https://sturmtools.ru/catalog/sverla_vintovye/sverlo_vintovoe_sturm_1055_ag08x460/</t>
  </si>
  <si>
    <t>https://sturmtools.ru/catalog/sverla_vintovye/sverlo_vintovoe_sturm_1055_ag10x230/</t>
  </si>
  <si>
    <t>https://sturmtools.ru/catalog/sverla_vintovye/sverlo_vintovoe_sturm_1055_ag10x460/</t>
  </si>
  <si>
    <t>https://sturmtools.ru/catalog/sverla_vintovye/sverlo_vintovoe_sturm_1055_ag12x230/</t>
  </si>
  <si>
    <t>https://sturmtools.ru/catalog/sverla_vintovye/sverlo_vintovoe_sturm_1055_ag12x460/</t>
  </si>
  <si>
    <t>https://sturmtools.ru/catalog/sverla_vintovye/sverlo_vintovoe_sturm_1055_ag14x460/</t>
  </si>
  <si>
    <t>https://sturmtools.ru/catalog/sverla_vintovye/sverlo_vintovoe_sturm_1055_ag16x230/</t>
  </si>
  <si>
    <t>https://sturmtools.ru/catalog/sverla_vintovye/sverlo_vintovoe_sturm_1055_ag16x460/</t>
  </si>
  <si>
    <t>https://sturmtools.ru/catalog/sverla_vintovye/sverlo_vintovoe_sturm_1055_ag18x230/</t>
  </si>
  <si>
    <t>https://sturmtools.ru/catalog/sverla_vintovye/sverlo_vintovoe_sturm_1055_ag18x460/</t>
  </si>
  <si>
    <t>https://sturmtools.ru/catalog/sverla_vintovye/sverlo_vintovoe_sturm_1055_ag20x460/</t>
  </si>
  <si>
    <t>https://sturmtools.ru/catalog/sverla_vintovye/sverlo_vintovoe_sturm_1055_ag22x460/</t>
  </si>
  <si>
    <t>https://sturmtools.ru/catalog/sverla_vintovye/sverlo_vintovoe_sturm_1055_ag24x460/</t>
  </si>
  <si>
    <t>https://sturmtools.ru/catalog/sverla_vintovye/sverlo_vintovoe_sturm_1055_ag26x460/</t>
  </si>
  <si>
    <t>https://sturmtools.ru/catalog/sverla_vintovye/sverlo_vintovoe_sturm_1055_ag28x460/</t>
  </si>
  <si>
    <t>https://sturmtools.ru/catalog/sverla_perevye/sverlo_perevoe_sturm_1055_07_10/</t>
  </si>
  <si>
    <t>https://sturmtools.ru/catalog/sverla_perevye/sverlo_perevoe_sturm_1055_07_12/</t>
  </si>
  <si>
    <t>https://sturmtools.ru/catalog/sverla_perevye/sverlo_perevoe_sturm_1055_07_14/</t>
  </si>
  <si>
    <t>https://sturmtools.ru/catalog/sverla_perevye/sverlo_perevoe_sturm_1055_07_16/</t>
  </si>
  <si>
    <t>https://sturmtools.ru/catalog/sverla_perevye/sverlo_perevoe_sturm_1055_07_18/</t>
  </si>
  <si>
    <t>https://sturmtools.ru/catalog/sverla_perevye/sverlo_perevoe_sturm_1055_07_20/</t>
  </si>
  <si>
    <t>https://sturmtools.ru/catalog/sverla_perevye/sverlo_perevoe_sturm_1055_07_22/</t>
  </si>
  <si>
    <t>https://sturmtools.ru/catalog/sverla_perevye/sverlo_perevoe_sturm_1055_07_24/</t>
  </si>
  <si>
    <t>https://sturmtools.ru/catalog/sverla_perevye/sverlo_perevoe_sturm_1055_07_25/</t>
  </si>
  <si>
    <t>https://sturmtools.ru/catalog/sverla_perevye/sverlo_perevoe_sturm_1055_07_30/</t>
  </si>
  <si>
    <t>https://sturmtools.ru/catalog/sverla_perevye/sverlo_perevoe_sturm_1055_07_35/</t>
  </si>
  <si>
    <t>https://sturmtools.ru/catalog/sverla_perevye/sverlo_perevoe_sturm_1055_07_40/</t>
  </si>
  <si>
    <t>https://sturmtools.ru/catalog/sverla_perevye/sverlo_perevoe_sturm_1055_07_50/</t>
  </si>
  <si>
    <t>https://sturmtools.ru/catalog/sverla_perevye/sverlo_perevoe_sturm_1055_07_a300/</t>
  </si>
  <si>
    <t>https://sturmtools.ru/catalog/sverla_perevye/sverlo_perevoe_sturm_1055_07_a150/</t>
  </si>
  <si>
    <t>https://sturmtools.ru/catalog/sverla_perevye/sverlo_perevoe_sturm_1055_07_qa150/</t>
  </si>
  <si>
    <t>https://sturmtools.ru/catalog/sverla_perevye/sverlo_perevoe_sturm_1055_07_qa300/</t>
  </si>
  <si>
    <t>https://sturmtools.ru/catalog/sverla_po_metallu/sverlo_po_metallu_sturm_1055_04_10s2_ss5/</t>
  </si>
  <si>
    <t>https://sturmtools.ru/catalog/sverla_po_metallu/sverlo_po_metallu_sturm_1055_04_10s5_ss5/</t>
  </si>
  <si>
    <t>https://sturmtools.ru/catalog/sverla_po_metallu/sverlo_po_metallu_sturm_1055_04_10s_ss5/</t>
  </si>
  <si>
    <t>https://sturmtools.ru/catalog/sverla_po_metallu/sverlo_po_metallu_sturm_1055_04_11s_ss5/</t>
  </si>
  <si>
    <t>https://sturmtools.ru/catalog/sverla_po_metallu/sverlo_po_metallu_sturm_1055_04_12s5_ss5/</t>
  </si>
  <si>
    <t>https://sturmtools.ru/catalog/sverla_po_metallu/sverlo_po_metallu_sturm_1055_04_12s_ss5/</t>
  </si>
  <si>
    <t>https://sturmtools.ru/catalog/sverla_po_metallu/sverlo_po_metallu_sturm_1055_04_2s5_ss10/</t>
  </si>
  <si>
    <t>https://sturmtools.ru/catalog/sverla_po_metallu/sverlo_po_metallu_sturm_1055_04_2s_ss10/</t>
  </si>
  <si>
    <t>https://sturmtools.ru/catalog/sverla_po_metallu/sverlo_po_metallu_sturm_1055_04_3s2_ss10/</t>
  </si>
  <si>
    <t>https://sturmtools.ru/catalog/sverla_po_metallu/sverlo_po_metallu_sturm_1055_04_3s5_ss10/</t>
  </si>
  <si>
    <t>https://sturmtools.ru/catalog/sverla_po_metallu/sverlo_po_metallu_sturm_1055_04_3s_ss10/</t>
  </si>
  <si>
    <t>https://sturmtools.ru/catalog/sverla_po_metallu/sverlo_po_metallu_sturm_1055_04_4s2_ss10/</t>
  </si>
  <si>
    <t>https://sturmtools.ru/catalog/sverla_po_metallu/sverlo_po_metallu_sturm_1055_04_4s5_ss10/</t>
  </si>
  <si>
    <t>https://sturmtools.ru/catalog/sverla_po_metallu/sverlo_po_metallu_sturm_1055_04_4s8_ss10/</t>
  </si>
  <si>
    <t>https://sturmtools.ru/catalog/sverla_po_metallu/sverlo_po_metallu_sturm_1055_04_4s_ss10/</t>
  </si>
  <si>
    <t>https://sturmtools.ru/catalog/sverla_po_metallu/sverlo_po_metallu_sturm_1055_04_5s2_ss10/</t>
  </si>
  <si>
    <t>https://sturmtools.ru/catalog/sverla_po_metallu/sverlo_po_metallu_sturm_1055_04_5s5_ss10/</t>
  </si>
  <si>
    <t>https://sturmtools.ru/catalog/sverla_po_metallu/sverlo_po_metallu_sturm_1055_04_5s_ss10/</t>
  </si>
  <si>
    <t>https://sturmtools.ru/catalog/sverla_po_metallu/sverlo_po_metallu_sturm_1055_04_6s5_ss10/</t>
  </si>
  <si>
    <t>https://sturmtools.ru/catalog/sverla_po_metallu/sverlo_po_metallu_sturm_1055_04_6s8_ss10/</t>
  </si>
  <si>
    <t>https://sturmtools.ru/catalog/sverla_po_metallu/sverlo_po_metallu_sturm_1055_04_6s_ss10/</t>
  </si>
  <si>
    <t>https://sturmtools.ru/catalog/sverla_po_metallu/sverlo_po_metallu_sturm_1055_04_7s5_ss10/</t>
  </si>
  <si>
    <t>https://sturmtools.ru/catalog/sverla_po_metallu/sverlo_po_metallu_sturm_1055_04_7s_ss10/</t>
  </si>
  <si>
    <t>https://sturmtools.ru/catalog/sverla_po_metallu/sverlo_po_metallu_sturm_1055_04_8s5_ss5/</t>
  </si>
  <si>
    <t>https://sturmtools.ru/catalog/sverla_po_metallu/sverlo_po_metallu_sturm_1055_04_8s_ss10/</t>
  </si>
  <si>
    <t>https://sturmtools.ru/catalog/sverla_po_metallu/sverlo_po_metallu_sturm_1055_04_9s5_ss5/</t>
  </si>
  <si>
    <t>https://sturmtools.ru/catalog/sverla_po_metallu/sverlo_po_metallu_sturm_1055_04_9s_ss5/</t>
  </si>
  <si>
    <t>https://sturmtools.ru/catalog/sverla_po_metallu/sverlo_po_metallu_sturm_1055_04_13s_ss5/</t>
  </si>
  <si>
    <t>https://sturmtools.ru/catalog/sverla_po_metallu/sverlo_po_metallu_sturm_1055_020_85l/</t>
  </si>
  <si>
    <t>https://sturmtools.ru/catalog/sverla_po_metallu/sverlo_po_metallu_sturm_1055_020_49/</t>
  </si>
  <si>
    <t>https://sturmtools.ru/catalog/sverla_po_metallu/sverlo_po_metallu_sturm_1055_025_57/</t>
  </si>
  <si>
    <t>https://sturmtools.ru/catalog/sverla_po_metallu/sverlo_po_metallu_sturm_1055_025_95l/</t>
  </si>
  <si>
    <t>https://sturmtools.ru/catalog/sverla_po_metallu/sverlo_po_metallu_sturm_1055_030_100l/</t>
  </si>
  <si>
    <t>https://sturmtools.ru/catalog/sverla_po_metallu/sverlo_po_metallu_sturm_1055_030_61/</t>
  </si>
  <si>
    <t>https://sturmtools.ru/catalog/sverla_po_metallu/sverlo_po_metallu_sturm_1055_032_106l/</t>
  </si>
  <si>
    <t>https://sturmtools.ru/catalog/sverla_po_metallu/sverlo_po_metallu_sturm_1055_032_65/</t>
  </si>
  <si>
    <t>https://sturmtools.ru/catalog/sverla_po_metallu/sverlo_po_metallu_sturm_1055_035_112l/</t>
  </si>
  <si>
    <t>https://sturmtools.ru/catalog/sverla_po_metallu/sverlo_po_metallu_sturm_1055_035_70/</t>
  </si>
  <si>
    <t>https://sturmtools.ru/catalog/sverla_po_metallu/sverlo_po_metallu_sturm_1055_040_119l/</t>
  </si>
  <si>
    <t>https://sturmtools.ru/catalog/sverla_po_metallu/sverlo_po_metallu_sturm_1055_040_75/</t>
  </si>
  <si>
    <t>https://sturmtools.ru/catalog/sverla_po_metallu/sverlo_po_metallu_sturm_1055_042_119l/</t>
  </si>
  <si>
    <t>https://sturmtools.ru/catalog/sverla_po_metallu/sverlo_po_metallu_sturm_1055_042_75/</t>
  </si>
  <si>
    <t>https://sturmtools.ru/catalog/sverla_po_metallu/sverlo_po_metallu_sturm_1055_045_126l/</t>
  </si>
  <si>
    <t>https://sturmtools.ru/catalog/sverla_po_metallu/sverlo_po_metallu_sturm_1055_045_80/</t>
  </si>
  <si>
    <t>https://sturmtools.ru/catalog/sverla_po_metallu/sverlo_po_metallu_sturm_1055_048_132l/</t>
  </si>
  <si>
    <t>https://sturmtools.ru/catalog/sverla_po_metallu/sverlo_po_metallu_sturm_1055_048_86/</t>
  </si>
  <si>
    <t>https://sturmtools.ru/catalog/sverla_po_metallu/sverlo_po_metallu_sturm_1055_050_132l/</t>
  </si>
  <si>
    <t>https://sturmtools.ru/catalog/sverla_po_metallu/sverlo_po_metallu_sturm_1055_050_86/</t>
  </si>
  <si>
    <t>https://sturmtools.ru/catalog/sverla_po_metallu/sverlo_po_metallu_sturm_1055_052_86/</t>
  </si>
  <si>
    <t>https://sturmtools.ru/catalog/sverla_po_metallu/sverlo_po_metallu_sturm_1055_055_139l/</t>
  </si>
  <si>
    <t>https://sturmtools.ru/catalog/sverla_po_metallu/sverlo_po_metallu_sturm_1055_055_93/</t>
  </si>
  <si>
    <t>https://sturmtools.ru/catalog/sverla_po_metallu/sverlo_po_metallu_sturm_1055_060_139l/</t>
  </si>
  <si>
    <t>https://sturmtools.ru/catalog/sverla_po_metallu/sverlo_po_metallu_sturm_1055_060_93/</t>
  </si>
  <si>
    <t>https://sturmtools.ru/catalog/sverla_po_metallu/sverlo_po_metallu_sturm_1055_065_101/</t>
  </si>
  <si>
    <t>https://sturmtools.ru/catalog/sverla_po_metallu/sverlo_po_metallu_sturm_1055_065_148l/</t>
  </si>
  <si>
    <t>https://sturmtools.ru/catalog/sverla_po_metallu/sverlo_po_metallu_sturm_1055_068_109/</t>
  </si>
  <si>
    <t>https://sturmtools.ru/catalog/sverla_po_metallu/sverlo_po_metallu_sturm_1055_070_109/</t>
  </si>
  <si>
    <t>https://sturmtools.ru/catalog/sverla_po_metallu/sverlo_po_metallu_sturm_1055_070_156l/</t>
  </si>
  <si>
    <t>https://sturmtools.ru/catalog/sverla_po_metallu/sverlo_po_metallu_sturm_1055_075_109/</t>
  </si>
  <si>
    <t>https://sturmtools.ru/catalog/sverla_po_metallu/sverlo_po_metallu_sturm_1055_075_156l/</t>
  </si>
  <si>
    <t>https://sturmtools.ru/catalog/sverla_po_metallu/sverlo_po_metallu_sturm_1055_080_117/</t>
  </si>
  <si>
    <t>https://sturmtools.ru/catalog/sverla_po_metallu/sverlo_po_metallu_sturm_1055_080_165l/</t>
  </si>
  <si>
    <t>https://sturmtools.ru/catalog/sverla_po_metallu/sverlo_po_metallu_sturm_1055_085_117/</t>
  </si>
  <si>
    <t>https://sturmtools.ru/catalog/sverla_po_metallu/sverlo_po_metallu_sturm_1055_085_165l/</t>
  </si>
  <si>
    <t>https://sturmtools.ru/catalog/sverla_po_metallu/sverlo_po_metallu_sturm_1055_090_125/</t>
  </si>
  <si>
    <t>https://sturmtools.ru/catalog/sverla_po_metallu/sverlo_po_metallu_sturm_1055_090_175l/</t>
  </si>
  <si>
    <t>https://sturmtools.ru/catalog/sverla_po_metallu/sverlo_po_metallu_sturm_1055_095_125/</t>
  </si>
  <si>
    <t>https://sturmtools.ru/catalog/sverla_po_metallu/sverlo_po_metallu_sturm_1055_095_175l/</t>
  </si>
  <si>
    <t>https://sturmtools.ru/catalog/sverla_po_metallu/sverlo_po_metallu_sturm_1055_100_133/</t>
  </si>
  <si>
    <t>https://sturmtools.ru/catalog/sverla_po_metallu/sverlo_po_metallu_sturm_1055_100_184l/</t>
  </si>
  <si>
    <t>https://sturmtools.ru/catalog/sverla_po_metallu/sverlo_po_metallu_sturm_1055_102_133/</t>
  </si>
  <si>
    <t>https://sturmtools.ru/catalog/sverla_po_metallu/sverlo_po_metallu_sturm_1055_105_133/</t>
  </si>
  <si>
    <t>https://sturmtools.ru/catalog/sverla_po_metallu/sverlo_po_metallu_sturm_1055_110_142/</t>
  </si>
  <si>
    <t>https://sturmtools.ru/catalog/sverla_po_metallu/sverlo_po_metallu_sturm_1055_110_195l/</t>
  </si>
  <si>
    <t>https://sturmtools.ru/catalog/sverla_po_metallu/sverlo_po_metallu_sturm_1055_120_151/</t>
  </si>
  <si>
    <t>https://sturmtools.ru/catalog/sverla_po_metallu/sverlo_po_metallu_sturm_1055_120_205l/</t>
  </si>
  <si>
    <t>https://sturmtools.ru/catalog/sverla_po_metallu/sverlo_po_metallu_sturm_1055_125_151/</t>
  </si>
  <si>
    <t>https://sturmtools.ru/catalog/sverla_po_metallu/sverla_stupenchatye_sturm_1055_s439/</t>
  </si>
  <si>
    <t>https://sturmtools.ru/catalog/sverla_po_metallu/sverla_stupenchatye_sturm_1055_s630/</t>
  </si>
  <si>
    <t>https://sturmtools.ru/catalog/sverla_po_metallu/sverlo_po_metallu_boekomplekt_b1055_m010_34/</t>
  </si>
  <si>
    <t>https://sturmtools.ru/catalog/sverla_po_metallu/sverlo_po_metallu_boekomplekt_b1055_m015_43/</t>
  </si>
  <si>
    <t>https://sturmtools.ru/catalog/sverla_po_metallu/sverlo_po_metallu_boekomplekt_b1055_m020_49/</t>
  </si>
  <si>
    <t>https://sturmtools.ru/catalog/sverla_po_metallu/sverlo_po_metallu_boekomplekt_b1055_m025_57/</t>
  </si>
  <si>
    <t>https://sturmtools.ru/catalog/sverla_po_metallu/sverlo_po_metallu_boekomplekt_b1055_m030_61/</t>
  </si>
  <si>
    <t>https://sturmtools.ru/catalog/sverla_po_metallu/sverlo_po_metallu_boekomplekt_b1055_m032_65/</t>
  </si>
  <si>
    <t>https://sturmtools.ru/catalog/sverla_po_metallu/sverlo_po_metallu_boekomplekt_b1055_m035_70/</t>
  </si>
  <si>
    <t>https://sturmtools.ru/catalog/sverla_po_metallu/sverlo_po_metallu_boekomplekt_b1055_m040_75/</t>
  </si>
  <si>
    <t>https://sturmtools.ru/catalog/sverla_po_metallu/sverlo_po_metallu_boekomplekt_b1055_m042_75/</t>
  </si>
  <si>
    <t>https://sturmtools.ru/catalog/sverla_po_metallu/sverlo_po_metallu_boekomplekt_b1055_m045_80/</t>
  </si>
  <si>
    <t>https://sturmtools.ru/catalog/sverla_po_metallu/sverlo_po_metallu_boekomplekt_b1055_m048_86/</t>
  </si>
  <si>
    <t>https://sturmtools.ru/catalog/sverla_po_metallu/sverlo_po_metallu_boekomplekt_b1055_m050_86/</t>
  </si>
  <si>
    <t>https://sturmtools.ru/catalog/sverla_po_metallu/sverlo_po_metallu_boekomplekt_b1055_m055_93/</t>
  </si>
  <si>
    <t>https://sturmtools.ru/catalog/sverla_po_metallu/sverlo_po_metallu_boekomplekt_b1055_m060_93/</t>
  </si>
  <si>
    <t>https://sturmtools.ru/catalog/sverla_po_metallu/sverlo_po_metallu_boekomplekt_b1055_m070_109/</t>
  </si>
  <si>
    <t>https://sturmtools.ru/catalog/sverla_po_metallu/sverlo_po_metallu_boekomplekt_b1055_m080_117/</t>
  </si>
  <si>
    <t>https://sturmtools.ru/catalog/sverla_po_metallu/sverlo_po_metallu_boekomplekt_b1055_m090_125/</t>
  </si>
  <si>
    <t>https://sturmtools.ru/catalog/sverla_po_metallu/sverlo_po_metallu_boekomplekt_b1055_m100_133/</t>
  </si>
  <si>
    <t>https://sturmtools.ru/catalog/sverla_po_metallu/sverlo_stupenchatoe_boekomplekt_b1055_s412/</t>
  </si>
  <si>
    <t>https://sturmtools.ru/catalog/sverla_po_metallu/sverlo_stupenchatoe_boekomplekt_b1055_s420/</t>
  </si>
  <si>
    <t>https://sturmtools.ru/catalog/sverla_po_metallu/sverlo_stupenchatoe_boekomplekt_b1055_s430/</t>
  </si>
  <si>
    <t>https://sturmtools.ru/catalog/sverla_po_metallu/sverlo_stupenchatoe_boekomplekt_b1055_s636/</t>
  </si>
  <si>
    <t>https://sturmtools.ru/catalog/nabory_sverl/nabor_sverl_sturm_1055_01_ss1/</t>
  </si>
  <si>
    <t>https://sturmtools.ru/catalog/nabory_sverl/nabor_sverl_sturm_1055_01_ss2/</t>
  </si>
  <si>
    <t>https://sturmtools.ru/catalog/nabory_sverl/nabor_sverl_sturm_1055_01_ss3/</t>
  </si>
  <si>
    <t>https://sturmtools.ru/catalog/nabory_sverl/nabor_sverl_sturm_1055_01_ss4/</t>
  </si>
  <si>
    <t>https://sturmtools.ru/catalog/nabory_sverl/nabor_sverl_sturm_1055_03_ss3/</t>
  </si>
  <si>
    <t>https://sturmtools.ru/catalog/nabory_sverl/nabor_sverl_sturm_1055_02_s2/</t>
  </si>
  <si>
    <t>https://sturmtools.ru/catalog/koronki_po_derevu/nabor_koronok_po_derevu_sturm_5440101/</t>
  </si>
  <si>
    <t>https://sturmtools.ru/catalog/koronki_po_derevu/nabor_koronok_po_derevu_sturm_5440102/</t>
  </si>
  <si>
    <t>https://sturmtools.ru/catalog/koronki_po_derevu/nabor_koronok_po_derevu_sturm_5440201/</t>
  </si>
  <si>
    <t>https://sturmtools.ru/catalog/koronki_po_derevu/nabor_koronok_po_derevu_sturm_5440202/</t>
  </si>
  <si>
    <t>https://sturmtools.ru/catalog/koronki_po_derevu/nabor_koronok_po_derevu_sturm_5440203/</t>
  </si>
  <si>
    <t>https://sturmtools.ru/catalog/nabory_frez/nabor_frez_sturm_9016_rb_s35/</t>
  </si>
  <si>
    <t>https://sturmtools.ru/catalog/nabory_frez/nabor_frez_sturm_9016_rb_s8_12_2/</t>
  </si>
  <si>
    <t>https://sturmtools.ru/catalog/nabory_frez/nabor_frez_sturm_9016_rb_s8_12_3/</t>
  </si>
  <si>
    <t>https://sturmtools.ru/catalog/nabory_bimetallicheskikh_koronok/koronka_bimetallicheskaya_sturm_1090_04_bi_102/</t>
  </si>
  <si>
    <t>https://sturmtools.ru/catalog/nabory_bimetallicheskikh_koronok/koronka_bimetallicheskaya_sturm_1090_04_bi_127/</t>
  </si>
  <si>
    <t>https://sturmtools.ru/catalog/nabory_bimetallicheskikh_koronok/koronka_bimetallicheskaya_sturm_1090_04_bi_16/</t>
  </si>
  <si>
    <t>https://sturmtools.ru/catalog/nabory_bimetallicheskikh_koronok/koronka_bimetallicheskaya_sturm_1090_04_bi_20/</t>
  </si>
  <si>
    <t>https://sturmtools.ru/catalog/nabory_bimetallicheskikh_koronok/koronka_bimetallicheskaya_sturm_1090_04_bi_22/</t>
  </si>
  <si>
    <t>https://sturmtools.ru/catalog/nabory_bimetallicheskikh_koronok/koronka_bimetallicheskaya_sturm_1090_04_bi_25/</t>
  </si>
  <si>
    <t>https://sturmtools.ru/catalog/nabory_bimetallicheskikh_koronok/koronka_bimetallicheskaya_sturm_1090_04_bi_32/</t>
  </si>
  <si>
    <t>https://sturmtools.ru/catalog/nabory_bimetallicheskikh_koronok/koronka_bimetallicheskaya_sturm_1090_04_bi_35/</t>
  </si>
  <si>
    <t>https://sturmtools.ru/catalog/nabory_bimetallicheskikh_koronok/koronki_bimetallicheskie_sturm_1090_04_bi_41/</t>
  </si>
  <si>
    <t>https://sturmtools.ru/catalog/nabory_bimetallicheskikh_koronok/koronka_bimetallicheskaya_sturm_1090_04_bi_41/</t>
  </si>
  <si>
    <t>https://sturmtools.ru/catalog/nabory_bimetallicheskikh_koronok/koronka_bimetallicheskaya_sturm_1090_04_bi_51/</t>
  </si>
  <si>
    <t>https://sturmtools.ru/catalog/nabory_bimetallicheskikh_koronok/koronka_bimetallicheskaya_sturm_1090_04_bi_60/</t>
  </si>
  <si>
    <t>https://sturmtools.ru/catalog/nabory_bimetallicheskikh_koronok/koronka_bimetallicheskaya_sturm_1090_04_bi_64/</t>
  </si>
  <si>
    <t>https://sturmtools.ru/catalog/nabory_bimetallicheskikh_koronok/koronka_bimetallicheskaya_sturm_1090_04_bi_68/</t>
  </si>
  <si>
    <t>https://sturmtools.ru/catalog/nabory_bimetallicheskikh_koronok/koronki_bimetallicheskie_sturm_1090_04_bi_73/</t>
  </si>
  <si>
    <t>https://sturmtools.ru/catalog/nabory_bimetallicheskikh_koronok/koronka_bimetallicheskaya_sturm_1090_04_bi_83/</t>
  </si>
  <si>
    <t>https://sturmtools.ru/catalog/nabory_bimetallicheskikh_koronok/koronka_bimetallicheskaya_sturm_1090_04_bi_89/</t>
  </si>
  <si>
    <t>https://sturmtools.ru/catalog/nabory_bimetallicheskikh_koronok/koronka_bimetallicheskaya_sturm_1090_04_bi_114/</t>
  </si>
  <si>
    <t>https://sturmtools.ru/catalog/nabory_bimetallicheskikh_koronok/koronka_bimetallicheskaya_sturm_1090_s04_bi_16/</t>
  </si>
  <si>
    <t>https://sturmtools.ru/catalog/nabory_bimetallicheskikh_koronok/koronka_bimetallicheskaya_sturm_1090_s04_bi_20/</t>
  </si>
  <si>
    <t>https://sturmtools.ru/catalog/nabory_bimetallicheskikh_koronok/koronka_bimetallicheskaya_sturm_1090_s04_bi_22/</t>
  </si>
  <si>
    <t>https://sturmtools.ru/catalog/nabory_bimetallicheskikh_koronok/koronka_bimetallicheskaya_sturm_1090_s04_bi_25/</t>
  </si>
  <si>
    <t>https://sturmtools.ru/catalog/nabory_bimetallicheskikh_koronok/koronka_bimetallicheskaya_sturm_1090_s04_bi_32/</t>
  </si>
  <si>
    <t>https://sturmtools.ru/catalog/nabory_bimetallicheskikh_koronok/koronka_bimetallicheskaya_sturm_1090_s04_bi_35/</t>
  </si>
  <si>
    <t>https://sturmtools.ru/catalog/nabory_bimetallicheskikh_koronok/koronka_bimetallicheskaya_sturm_1090_s04_bi_40/</t>
  </si>
  <si>
    <t>https://sturmtools.ru/catalog/nabory_bimetallicheskikh_koronok/koronka_bimetallicheskaya_sturm_1090_s04_bi_41/</t>
  </si>
  <si>
    <t>https://sturmtools.ru/catalog/nabory_bimetallicheskikh_koronok/koronka_bimetallicheskaya_sturm_1090_s04_bi_51/</t>
  </si>
  <si>
    <t>https://sturmtools.ru/catalog/nabory_bimetallicheskikh_koronok/koronka_bimetallicheskaya_sturm_1090_s04_bi_60/</t>
  </si>
  <si>
    <t>https://sturmtools.ru/catalog/nabory_bimetallicheskikh_koronok/koronka_bimetallicheskaya_sturm_1090_s04_bi_64/</t>
  </si>
  <si>
    <t>https://sturmtools.ru/catalog/nabory_bimetallicheskikh_koronok/koronka_bimetallicheskaya_sturm_1090_s04_bi_68/</t>
  </si>
  <si>
    <t>https://sturmtools.ru/catalog/nabory_bimetallicheskikh_koronok/koronka_bimetallicheskaya_sturm_1090_s04_bi_76/</t>
  </si>
  <si>
    <t>https://sturmtools.ru/catalog/nabory_bimetallicheskikh_koronok/koronka_bimetallicheskaya_sturm_1090_s04_bi_83/</t>
  </si>
  <si>
    <t>https://sturmtools.ru/catalog/nabory_bimetallicheskikh_koronok/koronka_bimetallicheskaya_sturm_1090_s04_bi_89/</t>
  </si>
  <si>
    <t>https://sturmtools.ru/catalog/nabory_bimetallicheskikh_koronok/koronka_bimetallicheskaya_sturm_1090_04_hex_3_8/</t>
  </si>
  <si>
    <t>https://sturmtools.ru/catalog/nabory_bimetallicheskikh_koronok/koronka_bimetallicheskaya_sturm_1090_04_hex_7_16/</t>
  </si>
  <si>
    <t>https://sturmtools.ru/catalog/nabory_bimetallicheskikh_koronok/koronka_bimetallicheskaya_sturm_1090_04_sds_3_8/</t>
  </si>
  <si>
    <t>https://sturmtools.ru/catalog/nabory_bimetallicheskikh_koronok/koronka_bimetallicheskaya_sturm_1090_04_sds_7_16/</t>
  </si>
  <si>
    <t>https://sturmtools.ru/catalog/koronki_almaznye/koronka_almaznaya_sturm_1055_09_10055/</t>
  </si>
  <si>
    <t>https://sturmtools.ru/catalog/koronki_almaznye/koronka_almaznaya_sturm_1055_09_11055/</t>
  </si>
  <si>
    <t>https://sturmtools.ru/catalog/koronki_almaznye/koronka_almaznaya_sturm_1055_09_12055/</t>
  </si>
  <si>
    <t>https://sturmtools.ru/catalog/koronki_almaznye/koronka_almaznaya_sturm_1055_09_2055/</t>
  </si>
  <si>
    <t>https://sturmtools.ru/catalog/koronki_almaznye/koronka_almaznaya_sturm_1055_09_2255/</t>
  </si>
  <si>
    <t>https://sturmtools.ru/catalog/koronki_almaznye/koronka_almaznaya_sturm_1055_09_2555/</t>
  </si>
  <si>
    <t>https://sturmtools.ru/catalog/koronki_almaznye/koronka_almaznaya_sturm_1055_09_3055/</t>
  </si>
  <si>
    <t>https://sturmtools.ru/catalog/koronki_almaznye/koronka_almaznaya_sturm_1055_09_3255/</t>
  </si>
  <si>
    <t>https://sturmtools.ru/catalog/koronki_almaznye/koronka_almaznaya_sturm_1055_09_3555/</t>
  </si>
  <si>
    <t>https://sturmtools.ru/catalog/koronki_almaznye/koronka_almaznaya_sturm_1055_09_3855/</t>
  </si>
  <si>
    <t>https://sturmtools.ru/catalog/koronki_almaznye/koronka_almaznaya_sturm_1055_09_4055/</t>
  </si>
  <si>
    <t>https://sturmtools.ru/catalog/koronki_almaznye/koronka_almaznaya_sturm_1055_09_4555/</t>
  </si>
  <si>
    <t>https://sturmtools.ru/catalog/koronki_almaznye/koronka_almaznaya_sturm_1055_09_5055/</t>
  </si>
  <si>
    <t>https://sturmtools.ru/catalog/koronki_almaznye/koronka_almaznaya_sturm_1055_09_5555/</t>
  </si>
  <si>
    <t>https://sturmtools.ru/catalog/koronki_almaznye/koronka_almaznaya_sturm_1055_09_6055/</t>
  </si>
  <si>
    <t>https://sturmtools.ru/catalog/koronki_almaznye/koronka_almaznaya_sturm_1055_09_6555/</t>
  </si>
  <si>
    <t>https://sturmtools.ru/catalog/koronki_almaznye/koronka_almaznaya_sturm_1055_09_6855/</t>
  </si>
  <si>
    <t>https://sturmtools.ru/catalog/koronki_almaznye/koronka_almaznaya_sturm_1055_09_7055/</t>
  </si>
  <si>
    <t>https://sturmtools.ru/catalog/koronki_almaznye/koronka_almaznaya_sturm_1055_09_7555/</t>
  </si>
  <si>
    <t>https://sturmtools.ru/catalog/koronki_almaznye/koronka_almaznaya_sturm_1055_09_8055/</t>
  </si>
  <si>
    <t>https://sturmtools.ru/catalog/koronki_almaznye/koronka_almaznaya_sturm_1055_09_9055/</t>
  </si>
  <si>
    <t>https://sturmtools.ru/catalog/koronki_almaznye/koronka_almaznaya_sturm_1055_10_10070/</t>
  </si>
  <si>
    <t>https://sturmtools.ru/catalog/koronki_almaznye/koronka_almaznaya_sturm_1055_10_2070/</t>
  </si>
  <si>
    <t>https://sturmtools.ru/catalog/koronki_almaznye/koronka_almaznaya_sturm_1055_10_2270/</t>
  </si>
  <si>
    <t>https://sturmtools.ru/catalog/koronki_almaznye/koronka_almaznaya_sturm_1055_10_2570/</t>
  </si>
  <si>
    <t>https://sturmtools.ru/catalog/koronki_almaznye/koronka_almaznaya_sturm_1055_10_3070/</t>
  </si>
  <si>
    <t>https://sturmtools.ru/catalog/koronki_almaznye/koronka_almaznaya_sturm_1055_10_3270/</t>
  </si>
  <si>
    <t>https://sturmtools.ru/catalog/koronki_almaznye/koronka_almaznaya_sturm_1055_10_3570/</t>
  </si>
  <si>
    <t>https://sturmtools.ru/catalog/koronki_almaznye/koronka_almaznaya_sturm_1055_10_3870/</t>
  </si>
  <si>
    <t>https://sturmtools.ru/catalog/koronki_almaznye/koronka_almaznaya_sturm_1055_10_4070/</t>
  </si>
  <si>
    <t>https://sturmtools.ru/catalog/koronki_almaznye/koronka_almaznaya_sturm_1055_10_4570/</t>
  </si>
  <si>
    <t>https://sturmtools.ru/catalog/koronki_almaznye/koronka_almaznaya_sturm_1055_10_5070/</t>
  </si>
  <si>
    <t>https://sturmtools.ru/catalog/koronki_almaznye/koronka_almaznaya_sturm_1055_10_6070/</t>
  </si>
  <si>
    <t>https://sturmtools.ru/catalog/koronki_almaznye/koronka_almaznaya_sturm_1055_10_6570/</t>
  </si>
  <si>
    <t>https://sturmtools.ru/catalog/koronki_almaznye/koronka_almaznaya_sturm_1055_10_6870/</t>
  </si>
  <si>
    <t>https://sturmtools.ru/catalog/koronki_almaznye/koronka_almaznaya_sturm_1055_10_7070/</t>
  </si>
  <si>
    <t>https://sturmtools.ru/catalog/koronki_almaznye/koronka_almaznaya_sturm_1055_10_7570/</t>
  </si>
  <si>
    <t>https://sturmtools.ru/catalog/koronki_almaznye/koronka_almaznaya_sturm_1055_10_8070/</t>
  </si>
  <si>
    <t>https://sturmtools.ru/catalog/koronki_almaznye/koronka_almaznaya_sturm_1055_10_9070/</t>
  </si>
  <si>
    <t>https://sturmtools.ru/catalog/sverla_po_metallu/sverlo_stupenchatoe_sturm_1055_s412/</t>
  </si>
  <si>
    <t>https://sturmtools.ru/catalog/sverla_po_metallu/sverlo_stupenchatoe_sturm_1055_s420/</t>
  </si>
  <si>
    <t>https://sturmtools.ru/catalog/sverla_po_metallu/sverlo_stupenchatoe_sturm_1055_s430/</t>
  </si>
  <si>
    <t>https://sturmtools.ru/catalog/sverla_po_metallu/sverlo_stupenchatoe_sturm_1055_s636/</t>
  </si>
  <si>
    <t>https://sturmtools.ru/catalog/shchitki_zashchitnye/nabor_shchetok_9011_01_s1s/</t>
  </si>
  <si>
    <t>https://sturmtools.ru/catalog/korshchetki/korshchetka_sturm_5240101/</t>
  </si>
  <si>
    <t>https://sturmtools.ru/catalog/korshchetki/korshchetka_sturm_5240102/</t>
  </si>
  <si>
    <t>https://sturmtools.ru/catalog/korshchetki/korshchetka_sturm_5240103/</t>
  </si>
  <si>
    <t>https://sturmtools.ru/catalog/korshchetki/korshchetka_sturm_5240104/</t>
  </si>
  <si>
    <t>https://sturmtools.ru/catalog/korshchetki/korshchetka_sturm_5240201/</t>
  </si>
  <si>
    <t>https://sturmtools.ru/catalog/korshchetki/korshchetka_sturm_5240202/</t>
  </si>
  <si>
    <t>https://sturmtools.ru/catalog/korshchetki/korshchetka_sturm_5240203/</t>
  </si>
  <si>
    <t>https://sturmtools.ru/catalog/korshchetki/korshchetka_sturm_5240204/</t>
  </si>
  <si>
    <t>https://sturmtools.ru/catalog/korshchetki/korshchetka_sturm_5240301/</t>
  </si>
  <si>
    <t>https://sturmtools.ru/catalog/korshchetki/korshchetka_sturm_5240302/</t>
  </si>
  <si>
    <t>https://sturmtools.ru/catalog/korshchetki/korshchetka_sturm_5240401/</t>
  </si>
  <si>
    <t>https://sturmtools.ru/catalog/korshchetki/korshchetka_sturm_5240402/</t>
  </si>
  <si>
    <t>https://sturmtools.ru/catalog/korshchetki/korshchetka_sturm_5240601/</t>
  </si>
  <si>
    <t>https://sturmtools.ru/catalog/korshchetki/korshchetka_sturm_5240602/</t>
  </si>
  <si>
    <t>https://sturmtools.ru/catalog/korshchetki/korshchetka_sturm_5240603/</t>
  </si>
  <si>
    <t>https://sturmtools.ru/catalog/korshchetki/korshchetka_sturm_5240604/</t>
  </si>
  <si>
    <t>https://sturmtools.ru/catalog/korshchetki/korshchetka_sturm_5240701/</t>
  </si>
  <si>
    <t>https://sturmtools.ru/catalog/korshchetki/korshchetka_sturm_5240702/</t>
  </si>
  <si>
    <t>https://sturmtools.ru/catalog/korshchetki/korshchetka_sturm_5240801/</t>
  </si>
  <si>
    <t>https://sturmtools.ru/catalog/korshchetki/korshchetka_sturm_5240802/</t>
  </si>
  <si>
    <t>https://sturmtools.ru/catalog/korshchetki/korshchetka_sturm_5240803/</t>
  </si>
  <si>
    <t>https://sturmtools.ru/catalog/korshchetki/korshchetka_sturm_5240901/</t>
  </si>
  <si>
    <t>https://sturmtools.ru/catalog/korshchetki/korshchetka_sturm_5240902/</t>
  </si>
  <si>
    <t>https://sturmtools.ru/catalog/korshchetki/korshchetka_sturm_5240903/</t>
  </si>
  <si>
    <t>https://sturmtools.ru/catalog/korshchetki/korshchetka_sturm_5241001/</t>
  </si>
  <si>
    <t>https://sturmtools.ru/catalog/korshchetki/korshchetka_sturm_5241002/</t>
  </si>
  <si>
    <t>https://sturmtools.ru/catalog/korshchetki/korshchetka_sturm_5241101/</t>
  </si>
  <si>
    <t>https://sturmtools.ru/catalog/korshchetki/korshchetka_sturm_5241102/</t>
  </si>
  <si>
    <t>https://sturmtools.ru/catalog/korshchetki/korshchetka_sturm_5241201/</t>
  </si>
  <si>
    <t>https://sturmtools.ru/catalog/korshchetki/korshchetka_sturm_5241202/</t>
  </si>
  <si>
    <t>https://sturmtools.ru/catalog/korshchetki/korshchetka_sturm_5240605/</t>
  </si>
  <si>
    <t>https://sturmtools.ru/catalog/korshchetki/korshchetka_sturm_5241301/</t>
  </si>
  <si>
    <t>https://sturmtools.ru/catalog/korshchetki/korshchetka_sturm_5241302/</t>
  </si>
  <si>
    <t>https://sturmtools.ru/catalog/korshchetki/korshchetka_sturm_5241402/</t>
  </si>
  <si>
    <t>https://sturmtools.ru/catalog/korshchetki/korshchetka_sturm_5241403/</t>
  </si>
  <si>
    <t>https://sturmtools.ru/catalog/korshchetki/korshchetka_ruchnaya_sturm_5230102/</t>
  </si>
  <si>
    <t>https://sturmtools.ru/catalog/shchitki_zashchitnye/korshchetka_ruchnaya_sturm_9011_01_w03/</t>
  </si>
  <si>
    <t>https://sturmtools.ru/catalog/shchitki_zashchitnye/korshchetka_ruchnaya_sturm_9011_01_w04/</t>
  </si>
  <si>
    <t>https://sturmtools.ru/catalog/korshchetki/korshchetka_ruchnaya_sturm_9011_01_w05/</t>
  </si>
  <si>
    <t>https://sturmtools.ru/catalog/korshchetki_ruchnye/korshchetka_ruchnaya_sturm_9011_01_w06/</t>
  </si>
  <si>
    <t>https://sturmtools.ru/catalog/shchitki_zashchitnye/korshchetka_ruchnaya_soyuz_9011_02_03s/</t>
  </si>
  <si>
    <t>https://sturmtools.ru/catalog/shchitki_zashchitnye/korshchetka_ruchnaya_soyuz_9011_02_04s/</t>
  </si>
  <si>
    <t>https://sturmtools.ru/catalog/shchitki_zashchitnye/korshchetka_ruchnaya_soyuz_9011_02_05s/</t>
  </si>
  <si>
    <t>https://sturmtools.ru/catalog/shchitki_zashchitnye/korshchetka_ruchnaya_soyuz_9011_02_06s/</t>
  </si>
  <si>
    <t>https://sturmtools.ru/catalog/chashki_almaznye/chashki_almaznye_sturm_9020_05_125x22_1/</t>
  </si>
  <si>
    <t>https://sturmtools.ru/catalog/chashki_almaznye/chashki_almaznye_sturm_9020_05_125x22_2/</t>
  </si>
  <si>
    <t>https://sturmtools.ru/catalog/chashki_almaznye/chashki_almaznye_sturm_9020_05_125x22_t/</t>
  </si>
  <si>
    <t>https://sturmtools.ru/catalog/krugi_zachistnye_lepestkovye/zachistnoy_krug_lepestkovyy_sturm_9010_01_125x22_25/</t>
  </si>
  <si>
    <t>https://sturmtools.ru/catalog/krugi_zachistnye_lepestkovye/zachistnoy_krug_lepestkovyy_sturm_9010_01_125x22_40/</t>
  </si>
  <si>
    <t>https://sturmtools.ru/catalog/krugi_zachistnye_lepestkovye/zachistnoy_krug_lepestkovyy_sturm_9010_01_125x22_60/</t>
  </si>
  <si>
    <t>https://sturmtools.ru/catalog/krugi_zachistnye_lepestkovye/zachistnoy_krug_lepestkovyy_sturm_9010_01_125x22_80/</t>
  </si>
  <si>
    <t>https://sturmtools.ru/catalog/krugi_zachistnye_lepestkovye/zachistnoy_krug_lepestkovyy_sturm_9010_01_125x22_100/</t>
  </si>
  <si>
    <t>https://sturmtools.ru/catalog/setki_abrazivnye/abrazivnaya_setka_sturm_9011_02_a100/</t>
  </si>
  <si>
    <t>https://sturmtools.ru/catalog/setki_abrazivnye/abrazivnaya_setka_sturm_9011_02_a120/</t>
  </si>
  <si>
    <t>https://sturmtools.ru/catalog/setki_abrazivnye/abrazivnaya_setka_sturm_9011_02_a150/</t>
  </si>
  <si>
    <t>https://sturmtools.ru/catalog/setki_abrazivnye/abrazivnaya_setka_sturm_9011_02_a180/</t>
  </si>
  <si>
    <t>https://sturmtools.ru/catalog/setki_abrazivnye/abrazivnaya_setka_sturm_9011_02_a200/</t>
  </si>
  <si>
    <t>https://sturmtools.ru/catalog/setki_abrazivnye/abrazivnaya_setka_sturm_9011_02_a220/</t>
  </si>
  <si>
    <t>https://sturmtools.ru/catalog/setki_abrazivnye/abrazivnaya_setka_sturm_9011_02_a80/</t>
  </si>
  <si>
    <t>https://sturmtools.ru/catalog/setkoderzhateli/setkoderzhatel_sturm_9011_02_sb120/</t>
  </si>
  <si>
    <t>https://sturmtools.ru/catalog/bokorezy/bokorezy_sturm_1020_01_3_160/</t>
  </si>
  <si>
    <t>https://sturmtools.ru/catalog/bokorezy/bokorezy_sturm_1020_01_3_180/</t>
  </si>
  <si>
    <t>https://sturmtools.ru/catalog/bokorezy/bokorezy_sturm_1020_02_3_160/</t>
  </si>
  <si>
    <t>https://sturmtools.ru/catalog/bokorezy/bokorezy_180_mm_sturm_1020_02_3_180/</t>
  </si>
  <si>
    <t>https://sturmtools.ru/catalog/bokorezy_dielektrika/bokorezy_dielektricheskie_sturm_1020_03_2_150/</t>
  </si>
  <si>
    <t>https://sturmtools.ru/catalog/bokorezy_dielektrika/bokorezy_dielektricheskie_sturm_1020_03_2_180/</t>
  </si>
  <si>
    <t>https://sturmtools.ru/catalog/bokorezy/bokorezy_soyuz_1020_11_2_160s/</t>
  </si>
  <si>
    <t>https://sturmtools.ru/catalog/bokorezy/bokorezy_soyuz_1020_11_2_180s/</t>
  </si>
  <si>
    <t>https://sturmtools.ru/catalog/mini_seriya_ploskogubtsy_bokorezy/bokorezy_100_mm_sturm_1030_05_3_100/</t>
  </si>
  <si>
    <t>https://sturmtools.ru/catalog/bokorezy/bokorezy_soyuz_1200401s/</t>
  </si>
  <si>
    <t>https://sturmtools.ru/catalog/bokorezy/bokorezy_soyuz_1200402s/</t>
  </si>
  <si>
    <t>https://sturmtools.ru/catalog/passatizhi_i_ploskogubtsy/dlinnogubtsy_soyuz_1200301s/</t>
  </si>
  <si>
    <t>https://sturmtools.ru/catalog/passatizhi_i_ploskogubtsy/dlinnogubtsy_soyuz_1200302s/</t>
  </si>
  <si>
    <t>https://sturmtools.ru/catalog/passatizhi_i_ploskogubtsy/tonkogubtsy_160_mm_sturm_1020_01_2_160/</t>
  </si>
  <si>
    <t>https://sturmtools.ru/catalog/passatizhi_i_ploskogubtsy_dielektrika/passatizhi_dielektricheskie_sturm_1020_03_3_150/</t>
  </si>
  <si>
    <t>https://sturmtools.ru/catalog/mini_seriya_ploskogubtsy_bokorezy/tonkogubtsy_125mm_sturm_1030_05_2_125/</t>
  </si>
  <si>
    <t>https://sturmtools.ru/catalog/mini_seriya_ploskogubtsy_bokorezy/tonkogubtsy_sturm_1030_05_8_160/</t>
  </si>
  <si>
    <t>https://sturmtools.ru/catalog/mini_seriya_ploskogubtsy_bokorezy/kusachki_100mm_sturm_1030_05_7_100/</t>
  </si>
  <si>
    <t>https://sturmtools.ru/catalog/mini_seriya_ploskogubtsy_bokorezy/ploskogubtsy_115mm_sturm_1030_05_1_115/</t>
  </si>
  <si>
    <t>https://sturmtools.ru/catalog/mini_seriya_ploskogubtsy_bokorezy/kruglogubtsy_izognutye_125mm_sturm_1030_05_4_125/</t>
  </si>
  <si>
    <t>https://sturmtools.ru/catalog/mini_seriya_ploskogubtsy_bokorezy/kruglogubtsy_100mm_sturm_1030_05_6_100/</t>
  </si>
  <si>
    <t>https://sturmtools.ru/catalog/passatizhi_i_ploskogubtsy/passatizhi_160_mm_sturm_1020_01_1_160/</t>
  </si>
  <si>
    <t>https://sturmtools.ru/catalog/passatizhi_i_ploskogubtsy/passatizhi_180_mm_sturm_1020_01_1_180/</t>
  </si>
  <si>
    <t>https://sturmtools.ru/catalog/passatizhi_i_ploskogubtsy/passatizhi_sturm_1020_01_1_200/</t>
  </si>
  <si>
    <t>https://sturmtools.ru/catalog/passatizhi_i_ploskogubtsy/kruglogubtsy_150_mm_sturm_1020_01_4_rn/</t>
  </si>
  <si>
    <t>https://sturmtools.ru/catalog/passatizhi_i_ploskogubtsy/ploskogubtsy_160_mm_sturm_1020_02_1_160/</t>
  </si>
  <si>
    <t>https://sturmtools.ru/catalog/passatizhi_i_ploskogubtsy/ploskogubtsy_180_mm_sturm_1020_02_1_180/</t>
  </si>
  <si>
    <t>https://sturmtools.ru/catalog/passatizhi_i_ploskogubtsy/ploskogubtsy_sturm_1020_02_1_200/</t>
  </si>
  <si>
    <t>https://sturmtools.ru/catalog/passatizhi_i_ploskogubtsy_dielektrika/passatizhi_dielektricheskie_sturm_1020_03_1_150/</t>
  </si>
  <si>
    <t>https://sturmtools.ru/catalog/passatizhi_i_ploskogubtsy_dielektrika/passatizhi_dielektricheskie_sturm_1020_03_1_180/</t>
  </si>
  <si>
    <t>https://sturmtools.ru/catalog/passatizhi_i_ploskogubtsy_dielektrika/passatizhi_dielektricheskie_sturm_1020_03_1_200/</t>
  </si>
  <si>
    <t>https://sturmtools.ru/catalog/passatizhi_i_ploskogubtsy/passatizhi_soyuz_1020_11_1_160s/</t>
  </si>
  <si>
    <t>https://sturmtools.ru/catalog/passatizhi_i_ploskogubtsy/passatizhi_soyuz_1020_11_1_180c/</t>
  </si>
  <si>
    <t>https://sturmtools.ru/catalog/passatizhi_i_ploskogubtsy/passatizhi_soyuz_1020_11_1_200s/</t>
  </si>
  <si>
    <t>https://sturmtools.ru/catalog/passatizhi_i_ploskogubtsy/passatizhi_soyuz_1200101s/</t>
  </si>
  <si>
    <t>https://sturmtools.ru/catalog/passatizhi_i_ploskogubtsy/passatizhi_soyuz_1200102s/</t>
  </si>
  <si>
    <t>https://sturmtools.ru/catalog/passatizhi_i_ploskogubtsy/passatizhi_soyuz_1200103s/</t>
  </si>
  <si>
    <t>https://sturmtools.ru/catalog/passatizhi_i_ploskogubtsy/passatizhi_sturm_1020_13_1_160/</t>
  </si>
  <si>
    <t>https://sturmtools.ru/catalog/passatizhi_i_ploskogubtsy/passatizhi_sturm_1020_13_1_180/</t>
  </si>
  <si>
    <t>https://sturmtools.ru/catalog/passatizhi_i_ploskogubtsy/passatizhi_sturm_1020_13_1_200/</t>
  </si>
  <si>
    <t>https://sturmtools.ru/catalog/bokorezy/bokorezy_sturm_1020_13_2_160/</t>
  </si>
  <si>
    <t>https://sturmtools.ru/catalog/bokorezy/bokorezy_sturm_1020_13_2_180/</t>
  </si>
  <si>
    <t>https://sturmtools.ru/catalog/dlinnogubtsy/dlinnogubtsy_sturm_1020_13_3_160/</t>
  </si>
  <si>
    <t>https://sturmtools.ru/catalog/dlinnogubtsy/dlinnogubtsy_sturm_1020_13_3_200/</t>
  </si>
  <si>
    <t>https://sturmtools.ru/catalog/bokorezy/bokorezy_sturm_1020_13_4_180/</t>
  </si>
  <si>
    <t>https://sturmtools.ru/catalog/zenkera/zenker_soyuz_1065_05_01s/</t>
  </si>
  <si>
    <t>https://sturmtools.ru/catalog/zenkera/zenker_sturm_1065_05_02/</t>
  </si>
  <si>
    <t>https://sturmtools.ru/catalog/zubila_i_dolota/kern_sturm_1017_05_13/</t>
  </si>
  <si>
    <t>https://sturmtools.ru/catalog/zubila_i_dolota/nabor_vykolotok_sturm_1017_05_6/</t>
  </si>
  <si>
    <t>https://sturmtools.ru/catalog/zubila_i_dolota/kern_sturm_1150101/</t>
  </si>
  <si>
    <t>https://sturmtools.ru/catalog/zubila_i_dolota/zubilo_sturm_1150102/</t>
  </si>
  <si>
    <t>https://sturmtools.ru/catalog/kernery/kerner_sturm_1090_09_080/</t>
  </si>
  <si>
    <t>https://sturmtools.ru/catalog/instrument_dlya_snyatiya_izolyatsii/instrument_dlya_snyatiya_izolyatsii_sturm_1020_01_4_ws/</t>
  </si>
  <si>
    <t>https://sturmtools.ru/catalog/instrument_dlya_snyatiya_izolyatsii/instrument_dlya_obzhima_telefonnykh_i_kompyuternykh_klemm_sturm_1020_01_t190/</t>
  </si>
  <si>
    <t>https://sturmtools.ru/catalog/instrument_dlya_snyatiya_izolyatsii/shchiptsy_stripper_dlya_snyatiya_izolyatsii_sturm_1020_01_w160/</t>
  </si>
  <si>
    <t>https://sturmtools.ru/catalog/instrument_dlya_snyatiya_izolyatsii/shchiptsy_stripper_dlya_snyatiya_izolyatsii_sturm_1020_01_w210/</t>
  </si>
  <si>
    <t>https://sturmtools.ru/catalog/instrument_dlya_snyatiya_izolyatsii/shchiptsy_stripper_dlya_snyatiya_izolyatsii_sturm_1020_02_w170/</t>
  </si>
  <si>
    <t>https://sturmtools.ru/catalog/instrument_dlya_snyatiya_izolyatsii/instrument_dlya_snyatiya_izolyatsii_sturm_1020_03_w170/</t>
  </si>
  <si>
    <t>https://sturmtools.ru/catalog/instrument_dlya_snyatiya_izolyatsii/shchiptsy_stripper_dlya_snyatiya_izolyatsii_hanskonner_hk1020_01_w210/</t>
  </si>
  <si>
    <t>https://sturmtools.ru/catalog/molotki/molotok_sturm_1010_02_fr0100/</t>
  </si>
  <si>
    <t>https://sturmtools.ru/catalog/molotki/molotok_sturm_1010_02_fr0200/</t>
  </si>
  <si>
    <t>https://sturmtools.ru/catalog/molotki/molotok_sturm_1010_02_fr0300/</t>
  </si>
  <si>
    <t>https://sturmtools.ru/catalog/molotki/molotok_sturm_1010_02_fr0400/</t>
  </si>
  <si>
    <t>https://sturmtools.ru/catalog/molotki/molotok_sturm_1010_02_fr0500/</t>
  </si>
  <si>
    <t>https://sturmtools.ru/catalog/molotki/molotok_sturm_1010_02_fr0600/</t>
  </si>
  <si>
    <t>https://sturmtools.ru/catalog/molotki/molotok_sturm_1010_02_fr0800/</t>
  </si>
  <si>
    <t>https://sturmtools.ru/catalog/molotki/molotok_sturm_1010_02_fr1000/</t>
  </si>
  <si>
    <t>https://sturmtools.ru/catalog/molotki/molotok_sturm_1010_02_fr1500/</t>
  </si>
  <si>
    <t>https://sturmtools.ru/catalog/molotki/molotok_sturm_1010_05_600/</t>
  </si>
  <si>
    <t>https://sturmtools.ru/catalog/molotki/molotok_sturm_1010_06_600/</t>
  </si>
  <si>
    <t>https://sturmtools.ru/catalog/molotki/molotok_s_kernerom_sturm_1010_07_fr0300/</t>
  </si>
  <si>
    <t>https://sturmtools.ru/catalog/molotki/molotok_s_kernerom_sturm_1010_07_fr0400/</t>
  </si>
  <si>
    <t>https://sturmtools.ru/catalog/molotki/molotok_s_kernerom_sturm_1010_07_fr0500/</t>
  </si>
  <si>
    <t>https://sturmtools.ru/catalog/molotki/molotok_s_kernerom_sturm_1010_07_fr0600/</t>
  </si>
  <si>
    <t>https://sturmtools.ru/catalog/molotki/molotok_s_kernerom_sturm_1010_07_fr0800/</t>
  </si>
  <si>
    <t>https://sturmtools.ru/catalog/molotki/molotok_s_kernerom_sturm_1010_07_fr1000/</t>
  </si>
  <si>
    <t>https://sturmtools.ru/catalog/molotki/molotok_soyuz_1010_22_fb0200c/</t>
  </si>
  <si>
    <t>https://sturmtools.ru/catalog/molotki/molotok_slesarnyy_soyuz_1010_22_fb0300c/</t>
  </si>
  <si>
    <t>https://sturmtools.ru/catalog/molotki/molotok_soyuz_1010_22_fb0400c/</t>
  </si>
  <si>
    <t>https://sturmtools.ru/catalog/molotki/molotok_soyuz_1010_22_fb0500c/</t>
  </si>
  <si>
    <t>https://sturmtools.ru/catalog/molotki/molotok_soyuz_1010_22_fb0600c/</t>
  </si>
  <si>
    <t>https://sturmtools.ru/catalog/molotki/molotok_soyuz_1010_22_fb0800c/</t>
  </si>
  <si>
    <t>https://sturmtools.ru/catalog/molotki/molotok_soyuz_1010_22_fb1000c/</t>
  </si>
  <si>
    <t>https://sturmtools.ru/catalog/molotki/molotok_soyuz_1010_22_fb1500c/</t>
  </si>
  <si>
    <t>https://sturmtools.ru/catalog/molotki/molotok_sturm_1010_52_wd0100/</t>
  </si>
  <si>
    <t>https://sturmtools.ru/catalog/molotki/molotok_sturm_1010_52_wd0200/</t>
  </si>
  <si>
    <t>https://sturmtools.ru/catalog/molotki/molotok_sturm_1010_52_wd0300/</t>
  </si>
  <si>
    <t>https://sturmtools.ru/catalog/molotki/molotok_sturm_1010_52_wd0400/</t>
  </si>
  <si>
    <t>https://sturmtools.ru/catalog/molotki/molotok_sturm_1010_52_wd0500/</t>
  </si>
  <si>
    <t>https://sturmtools.ru/catalog/molotki/molotok_sturm_1010_52_wd0600/</t>
  </si>
  <si>
    <t>https://sturmtools.ru/catalog/molotki/molotok_sturm_1010_52_wd0800/</t>
  </si>
  <si>
    <t>https://sturmtools.ru/catalog/molotki/molotok_sturm_1010_52_wd1000/</t>
  </si>
  <si>
    <t>https://sturmtools.ru/catalog/molotki/molotok_sturm_1010_52_wd1500/</t>
  </si>
  <si>
    <t>https://sturmtools.ru/catalog/molotki/molotok_s_kernerom_soyuz_1010_53_wd0400c/</t>
  </si>
  <si>
    <t>https://sturmtools.ru/catalog/molotki/molotok_s_kernerom_soyuz_1010_53_wd0500c/</t>
  </si>
  <si>
    <t>https://sturmtools.ru/catalog/molotki/molotok_s_kernerom_soyuz_1010_53_wd0600c/</t>
  </si>
  <si>
    <t>https://sturmtools.ru/catalog/molotki/molotok_s_kernerom_soyuz_1010_53_wd0800c/</t>
  </si>
  <si>
    <t>https://sturmtools.ru/catalog/molotki/molotok_sturm_1010_62_fr0450/</t>
  </si>
  <si>
    <t>https://sturmtools.ru/catalog/molotki/molotok_sturm_1010_72_fb0250/</t>
  </si>
  <si>
    <t>https://sturmtools.ru/catalog/molotki/molotok_sturm_1010_73_800/</t>
  </si>
  <si>
    <t>https://sturmtools.ru/catalog/molotki/molotok_sturm_1010_74_740/</t>
  </si>
  <si>
    <t>https://sturmtools.ru/catalog/molotki/molotok_gvozdoder_sturm_1010_74_fb0250/</t>
  </si>
  <si>
    <t>https://sturmtools.ru/catalog/molotki/molotok_sturm_1010_82_wd0450/</t>
  </si>
  <si>
    <t>https://sturmtools.ru/catalog/kuvaldy/kuvalda_sturm_1011_02_1000/</t>
  </si>
  <si>
    <t>https://sturmtools.ru/catalog/kuvaldy/kuvalda_sturm_1011_02_1500/</t>
  </si>
  <si>
    <t>https://sturmtools.ru/catalog/kuvaldy/kuvalda_sturm_1011_02_2000/</t>
  </si>
  <si>
    <t>https://sturmtools.ru/catalog/kuvaldy/kuvalda_sturm_1011_02_3000/</t>
  </si>
  <si>
    <t>https://sturmtools.ru/catalog/kuvaldy/kuvalda_sturm_1011_02_4000/</t>
  </si>
  <si>
    <t>https://sturmtools.ru/catalog/kuvaldy/kuvalda_sturm_1011_02_5000/</t>
  </si>
  <si>
    <t>https://sturmtools.ru/catalog/kuvaldy/kuvalda_sturm_1011_02_6000/</t>
  </si>
  <si>
    <t>https://sturmtools.ru/catalog/kuvaldy/kuvalda_sturm_1011_08_fb3000/</t>
  </si>
  <si>
    <t>https://sturmtools.ru/catalog/kuvaldy/kuvalda_sturm_1011_08_fb4000/</t>
  </si>
  <si>
    <t>https://sturmtools.ru/catalog/kuvaldy/kuvalda_sturm_1011_08_fb5000/</t>
  </si>
  <si>
    <t>https://sturmtools.ru/catalog/kuvaldy/kuvalda_sturm_1011_08_fb6000/</t>
  </si>
  <si>
    <t>https://sturmtools.ru/catalog/kuvaldy/kuvalda_soyuz_1011_22_fb1000c/</t>
  </si>
  <si>
    <t>https://sturmtools.ru/catalog/kuvaldy/kuvalda_soyuz_1011_22_fb1500c/</t>
  </si>
  <si>
    <t>https://sturmtools.ru/catalog/kuvaldy/kuvalda_soyuz_1011_22_fb2000c/</t>
  </si>
  <si>
    <t>https://sturmtools.ru/catalog/kiyanki/kiyanka_sturm_1012_02_fb0225/</t>
  </si>
  <si>
    <t>https://sturmtools.ru/catalog/kiyanki/kiyanka_sturm_1012_02_fb0450/</t>
  </si>
  <si>
    <t>https://sturmtools.ru/catalog/kiyanki/kiyanka_sturm_1012_02_fb0680/</t>
  </si>
  <si>
    <t>https://sturmtools.ru/catalog/kiyanki/kiyanka_sturm_1012_02_fb0900/</t>
  </si>
  <si>
    <t>https://sturmtools.ru/catalog/kiyanki/kiyanka_sturm_1012_04_fb0225/</t>
  </si>
  <si>
    <t>https://sturmtools.ru/catalog/kiyanki/kiyanka_sturm_1012_04_fb0450/</t>
  </si>
  <si>
    <t>https://sturmtools.ru/catalog/kiyanki/kiyanka_sturm_1012_04_fb0680/</t>
  </si>
  <si>
    <t>https://sturmtools.ru/catalog/kiyanki/kiyanka_sturm_1012_04_fb0900/</t>
  </si>
  <si>
    <t>https://sturmtools.ru/catalog/kiyanki/kiyanka_sturm_1012_06_fb0225/</t>
  </si>
  <si>
    <t>https://sturmtools.ru/catalog/kiyanki/kiyanka_sturm_1012_06_fb0450/</t>
  </si>
  <si>
    <t>https://sturmtools.ru/catalog/kiyanki/kiyanka_sturm_1012_06_fb0680/</t>
  </si>
  <si>
    <t>https://sturmtools.ru/catalog/kiyanki/kiyanka_sturm_1012_06_fb0900/</t>
  </si>
  <si>
    <t>https://sturmtools.ru/catalog/kiyanki/kiyanka_soyuz_1012_07_1200s/</t>
  </si>
  <si>
    <t>https://sturmtools.ru/catalog/kiyanki/kiyanka_soyuz_1012_07_230s/</t>
  </si>
  <si>
    <t>https://sturmtools.ru/catalog/kiyanki/kiyanka_soyuz_1012_07_300s/</t>
  </si>
  <si>
    <t>https://sturmtools.ru/catalog/kiyanki/kiyanka_soyuz_1012_07_400s/</t>
  </si>
  <si>
    <t>https://sturmtools.ru/catalog/kiyanki/kiyanka_soyuz_1012_07_600s/</t>
  </si>
  <si>
    <t>https://sturmtools.ru/catalog/kiyanki/kiyanka_soyuz_1012_07_910s/</t>
  </si>
  <si>
    <t>https://sturmtools.ru/catalog/kiyanki/kiyanka_soyuz_1012_08_1200s/</t>
  </si>
  <si>
    <t>https://sturmtools.ru/catalog/kiyanki/kiyanka_soyuz_1012_08_230s/</t>
  </si>
  <si>
    <t>https://sturmtools.ru/catalog/kiyanki/kiyanka_soyuz_1012_08_300s/</t>
  </si>
  <si>
    <t>https://sturmtools.ru/catalog/kiyanki/kiyanka_soyuz_1012_08_400s/</t>
  </si>
  <si>
    <t>https://sturmtools.ru/catalog/kiyanki/kiyanka_soyuz_1012_08_600s/</t>
  </si>
  <si>
    <t>https://sturmtools.ru/catalog/kiyanki/kiyanka_soyuz_1012_08_910s/</t>
  </si>
  <si>
    <t>https://sturmtools.ru/catalog/kirki/kirka_sturm_1076_01_1500/</t>
  </si>
  <si>
    <t>https://sturmtools.ru/catalog/topory/topor_sturm_1015_04_fr2000/</t>
  </si>
  <si>
    <t>https://sturmtools.ru/catalog/topory/topor_soyuz_1015_05_1000s/</t>
  </si>
  <si>
    <t>https://sturmtools.ru/catalog/topory/topor_soyuz_1015_05_600s/</t>
  </si>
  <si>
    <t>https://sturmtools.ru/catalog/topory/topor_soyuz_1015_05_800s/</t>
  </si>
  <si>
    <t>https://sturmtools.ru/catalog/topory/topor_soyuz_1015_06_1000s/</t>
  </si>
  <si>
    <t>https://sturmtools.ru/catalog/topory/topor_soyuz_1015_06_600s/</t>
  </si>
  <si>
    <t>https://sturmtools.ru/catalog/topory/topor_soyuz_1015_06_800s/</t>
  </si>
  <si>
    <t>https://sturmtools.ru/catalog/topory/topor_sturm_1015_06_fr0600/</t>
  </si>
  <si>
    <t>https://sturmtools.ru/catalog/topory/topor_sturm_1015_06_fr0800/</t>
  </si>
  <si>
    <t>https://sturmtools.ru/catalog/topory/topor_sturm_1015_13_fb0600/</t>
  </si>
  <si>
    <t>https://sturmtools.ru/catalog/topory/topor_sturm_1015_13_fb0800/</t>
  </si>
  <si>
    <t>https://sturmtools.ru/catalog/topory/topor_sturm_1015_07_1000/</t>
  </si>
  <si>
    <t>https://sturmtools.ru/catalog/topory/topor_sturm_1015_07_600/</t>
  </si>
  <si>
    <t>https://sturmtools.ru/catalog/topory/topor_sturm_1015_07_800/</t>
  </si>
  <si>
    <t>https://sturmtools.ru/catalog/topory/topor_sturm_1015_02_fr1000/</t>
  </si>
  <si>
    <t>https://sturmtools.ru/catalog/topory/topor_sturm_1015_08_fr1000/</t>
  </si>
  <si>
    <t>https://sturmtools.ru/catalog/topory/topor_sturm_1015_08_fr1500/</t>
  </si>
  <si>
    <t>https://sturmtools.ru/catalog/topory/topor_sturm_1015_08_fr1800/</t>
  </si>
  <si>
    <t>https://sturmtools.ru/catalog/topory/topor_sturm_1015_12_fb3000/</t>
  </si>
  <si>
    <t>https://sturmtools.ru/catalog/topory/topor_sturm_1015_12_fb4000/</t>
  </si>
  <si>
    <t>https://sturmtools.ru/catalog/topory/topor_sturm_1015_22_fb0600/</t>
  </si>
  <si>
    <t>https://sturmtools.ru/catalog/topory/topor_sturm_1015_24_fb0500/</t>
  </si>
  <si>
    <t>https://sturmtools.ru/catalog/topory/topor_sturm_1015_52_wd0600/</t>
  </si>
  <si>
    <t>https://sturmtools.ru/catalog/topory/topor_sturm_1015_52_wd0800/</t>
  </si>
  <si>
    <t>https://sturmtools.ru/catalog/topory/topor_sturm_1015_52_wd1000/</t>
  </si>
  <si>
    <t>https://sturmtools.ru/catalog/topory/topor_hanskonner_hk1015_01_fb0440/</t>
  </si>
  <si>
    <t>https://sturmtools.ru/catalog/topory/topor_hanskonner_hk1015_01_fb0650/</t>
  </si>
  <si>
    <t>https://sturmtools.ru/catalog/topory/topor_hanskonner_hk1015_01_fb0870/</t>
  </si>
  <si>
    <t>https://sturmtools.ru/catalog/topory/topor_hanskonner_hk1015_01_fb1000/</t>
  </si>
  <si>
    <t>https://sturmtools.ru/catalog/topory/topor_hanskonner_hk1015_02_fb0650/</t>
  </si>
  <si>
    <t>https://sturmtools.ru/catalog/kleshchi_perestavnye_galka/kleshchi_perestavnye_galka_sturm_1020_06_175/</t>
  </si>
  <si>
    <t>https://sturmtools.ru/catalog/kleshchi_perestavnye_galka/kleshchi_perestavnye_galka_sturm_1020_06_250/</t>
  </si>
  <si>
    <t>https://sturmtools.ru/catalog/kleshchi_perestavnye_galka/kleshchi_perestavnye_galka_sturm_1020_06_300/</t>
  </si>
  <si>
    <t>https://sturmtools.ru/catalog/kleshchi_perestavnye_galka/kleshchi_perestavnye_galka_sturm_1020_06_400/</t>
  </si>
  <si>
    <t>https://sturmtools.ru/catalog/kleshchi_perestavnye_galka/kleshchi_perestavnye_galka_sturm_1020_06_a250/</t>
  </si>
  <si>
    <t>https://sturmtools.ru/catalog/kleshchi_perestavnye_galka/kleshchi_perestavnye_galka_sturm_1020_06_b200/</t>
  </si>
  <si>
    <t>https://sturmtools.ru/catalog/kleshchi_perestavnye_galka/kleshchi_perestavnye_galka_sturm_1020_06_b250/</t>
  </si>
  <si>
    <t>https://sturmtools.ru/catalog/kleshchi_perestavnye_galka/kleshchi_perestavnye_galka_sturm_1020_06_b300/</t>
  </si>
  <si>
    <t>https://sturmtools.ru/catalog/kleshchi_perestavnye_galka/kleshchi_perestavnye_galka_sturm_1020_06_c250/</t>
  </si>
  <si>
    <t>https://sturmtools.ru/catalog/kleshchi_perestavnye_galka/klyuch_perestavnoy_galka_sturm_1020_08_a180/</t>
  </si>
  <si>
    <t>https://sturmtools.ru/catalog/kleshchi_perestavnye_galka/klyuch_perestavnoy_galka_sturm_1020_08_a250/</t>
  </si>
  <si>
    <t>https://sturmtools.ru/catalog/kleshchi_perestavnye_galka/klyuch_perestavnoy_galka_sturm_1020_08_a300/</t>
  </si>
  <si>
    <t>https://sturmtools.ru/catalog/kleshchi_perestavnye_galka/kleshchi_perestavnye_galka_soyuz_1020_06_175s/</t>
  </si>
  <si>
    <t>https://sturmtools.ru/catalog/kleshchi_perestavnye_galka/kleshchi_perestavnye_galka_soyuz_1020_06_250s/</t>
  </si>
  <si>
    <t>https://sturmtools.ru/catalog/kleshchi_perestavnye_galka/kleshchi_perestavnye_galka_soyuz_1020_06_300s/</t>
  </si>
  <si>
    <t>https://sturmtools.ru/catalog/kleshchi_perestavnye_galka/kleshchi_perestavnye_galka_sturm_1020_06_a180/</t>
  </si>
  <si>
    <t>https://sturmtools.ru/catalog/kleshchi_perestavnye_galka/kleshchi_perestavnye_galka_sturm_1020_06_a300/</t>
  </si>
  <si>
    <t>https://sturmtools.ru/catalog/kleshchi_perestavnye_galka/kleshchi_perestavnye_galka_sturm_1020_06_d250/</t>
  </si>
  <si>
    <t>https://sturmtools.ru/catalog/press_kleshchi_dlya_nakonechnikov/press_kleshchi_dlya_vtulochnykh_nakonechnikov_sturm_1021_01_w175/</t>
  </si>
  <si>
    <t>https://sturmtools.ru/catalog/press_kleshchi_dlya_nakonechnikov/press_kleshchi_dlya_vtulochnykh_nakonechnikov_sturm_1021_02_w175/</t>
  </si>
  <si>
    <t>https://sturmtools.ru/catalog/press_kleshchi_dlya_nakonechnikov/press_kleshchi_dlya_vtulochnykh_nakonechnikov_sturm_1022_01_w225/</t>
  </si>
  <si>
    <t>https://sturmtools.ru/catalog/press_kleshchi_dlya_nakonechnikov/press_kleshchi_dlya_vtulochnykh_nakonechnikov_sturm_1022_02_w225/</t>
  </si>
  <si>
    <t>https://sturmtools.ru/catalog/klyuchi_trubnye/klyuch_trubka_tortsevoy_sturm_1045_22_10x12/</t>
  </si>
  <si>
    <t>https://sturmtools.ru/catalog/klyuchi_trubnye/klyuch_trubka_tortsevoy_sturm_1045_22_12x13/</t>
  </si>
  <si>
    <t>https://sturmtools.ru/catalog/klyuchi_trubnye/klyuch_trubka_tortsevoy_sturm_1045_22_14x15/</t>
  </si>
  <si>
    <t>https://sturmtools.ru/catalog/klyuchi_trubnye/klyuch_trubka_tortsevoy_sturm_1045_22_17x19/</t>
  </si>
  <si>
    <t>https://sturmtools.ru/catalog/klyuchi_trubnye/klyuch_trubka_tortsevoy_sturm_1045_22_8x10/</t>
  </si>
  <si>
    <t>https://sturmtools.ru/catalog/klyuchi_trubnye/klyuch_trubka_tortsevoy_soyuz_1045_22_s10c/</t>
  </si>
  <si>
    <t>https://sturmtools.ru/catalog/klyuchi_trubnye/klyuch_trubka_tortsevoy_soyuz_1045_22_s6c/</t>
  </si>
  <si>
    <t>https://sturmtools.ru/catalog/klyuchi_trubnye/klyuch_trubka_tortsevoy_soyuz_1045_24_14s/</t>
  </si>
  <si>
    <t>https://sturmtools.ru/catalog/klyuchi_trubnye/klyuch_svechnoy_soyuz_1045_24_16s/</t>
  </si>
  <si>
    <t>https://sturmtools.ru/catalog/klyuchi_trubnye/klyuch_trubka_tortsevoy_soyuz_1045_24_21s/</t>
  </si>
  <si>
    <t>https://sturmtools.ru/catalog/klyuchi_trubnye/klyuch_trubka_tortsevoy_soyuz_1045_25_14x16s/</t>
  </si>
  <si>
    <t>https://sturmtools.ru/catalog/klyuchi_trubnye/klyuch_trubka_tortsevoy_soyuz_1045_25_16x21s/</t>
  </si>
  <si>
    <t>https://sturmtools.ru/catalog/klyuchi_zvyezdochka_torx/nabor_klyuchey_torx_sturm_1045_21_t8_o155/</t>
  </si>
  <si>
    <t>https://sturmtools.ru/catalog/klyuchi_zvyezdochka_torx/klyuch_zvyezdochka_torx_sturm_1045_04_hs/</t>
  </si>
  <si>
    <t>https://sturmtools.ru/catalog/klyuchi_shestigrannye_imbusovye/klyuch_shestigrannyy_hanskonner_hk1045_04_8/</t>
  </si>
  <si>
    <t>https://sturmtools.ru/catalog/klyuchi_razvodnye/klyuch_razvodnoy_sturm_1045_02_a160/</t>
  </si>
  <si>
    <t>https://sturmtools.ru/catalog/klyuchi_razvodnye/klyuch_razvodnoy_sturm_1045_02_a200/</t>
  </si>
  <si>
    <t>https://sturmtools.ru/catalog/klyuchi_razvodnye/klyuch_razvodnoy_sturm_1045_02_a250/</t>
  </si>
  <si>
    <t>https://sturmtools.ru/catalog/klyuchi_razvodnye/klyuch_razvodnoy_sturm_1045_02_a300/</t>
  </si>
  <si>
    <t>https://sturmtools.ru/catalog/klyuchi_razvodnye/klyuch_razvodnoy_sturm_1045_11_150/</t>
  </si>
  <si>
    <t>https://sturmtools.ru/catalog/klyuchi_razvodnye/klyuch_razvodnoy_sturm_1045_11_200/</t>
  </si>
  <si>
    <t>https://sturmtools.ru/catalog/klyuchi_razvodnye/klyuch_razvodnoy_sturm_1045_11_250/</t>
  </si>
  <si>
    <t>https://sturmtools.ru/catalog/klyuchi_razvodnye/klyuch_razvodnoy_sturm_1045_11_300/</t>
  </si>
  <si>
    <t>https://sturmtools.ru/catalog/klyuchi_razvodnye/klyuch_razvodnoy_sturm_1045_19_150/</t>
  </si>
  <si>
    <t>https://sturmtools.ru/catalog/klyuchi_razvodnye/klyuch_razvodnoy_sturm_1045_19_200/</t>
  </si>
  <si>
    <t>https://sturmtools.ru/catalog/klyuchi_razvodnye/klyuch_razvodnoy_soyuz_1045_27_150s/</t>
  </si>
  <si>
    <t>https://sturmtools.ru/catalog/klyuchi_razvodnye/klyuch_razvodnoy_soyuz_1045_27_200s/</t>
  </si>
  <si>
    <t>https://sturmtools.ru/catalog/klyuchi_razvodnye/klyuch_razvodnoy_soyuz_1045_27_250s/</t>
  </si>
  <si>
    <t>https://sturmtools.ru/catalog/klyuchi_razvodnye/klyuch_razvodnoy_soyuz_1045_27_300s/</t>
  </si>
  <si>
    <t>https://sturmtools.ru/catalog/klyuchi_razvodnye/klyuch_razvodnoy_sturm_1045_28_120/</t>
  </si>
  <si>
    <t>https://sturmtools.ru/catalog/klyuchi_razvodnye/klyuch_razvodnoy_sturm_1045_28_135/</t>
  </si>
  <si>
    <t>https://sturmtools.ru/catalog/klyuchi_razvodnye/klyuch_razvodnoy_sturm_1045_28_155/</t>
  </si>
  <si>
    <t>https://sturmtools.ru/catalog/klyuchi_razvodnye/klyuch_razvodnoy_sturm_1045_29_150/</t>
  </si>
  <si>
    <t>https://sturmtools.ru/catalog/klyuchi_razvodnye/klyuch_razvodnoy_sturm_1045_29_200/</t>
  </si>
  <si>
    <t>https://sturmtools.ru/catalog/klyuchi_razvodnye/klyuch_razvodnoy_sturm_1045_29_250/</t>
  </si>
  <si>
    <t>https://sturmtools.ru/catalog/klyuchi_razvodnye/klyuch_razvodnoy_sturm_1045_29_300/</t>
  </si>
  <si>
    <t>https://sturmtools.ru/catalog/klyuchi_razvodnye/klyuch_razvodnoy_soyuz_1300101sklyuch_razvodnoy_soyuz_1300101s/</t>
  </si>
  <si>
    <t>https://sturmtools.ru/catalog/klyuchi_razvodnye/klyuch_razvodnoy_soyuz_1300102s/</t>
  </si>
  <si>
    <t>https://sturmtools.ru/catalog/klyuchi_razvodnye/klyuch_razvodnoy_soyuz_1300103s/</t>
  </si>
  <si>
    <t>https://sturmtools.ru/catalog/klyuchi_razvodnye/klyuch_razvodnoy_soyuz_1300104s/</t>
  </si>
  <si>
    <t>https://sturmtools.ru/catalog/klyuchi_razvodnye/klyuch_razvodnoy_soyuz_1045_30_150s/</t>
  </si>
  <si>
    <t>https://sturmtools.ru/catalog/klyuchi_razvodnye/klyuch_razvodnoy_soyuz_1045_30_200s/</t>
  </si>
  <si>
    <t>https://sturmtools.ru/catalog/klyuchi_razvodnye/klyuch_razvodnoy_sturm_1045_31_150/</t>
  </si>
  <si>
    <t>https://sturmtools.ru/catalog/klyuchi_razvodnye/klyuch_razvodnoy_sturm_1045_31_200/</t>
  </si>
  <si>
    <t>https://sturmtools.ru/catalog/klyuchi_razvodnye/klyuch_razvodnoy_sturm_1045_31_250/</t>
  </si>
  <si>
    <t>https://sturmtools.ru/catalog/klyuchi_razvodnye/klyuch_razvodnoy_sturm_1045_31_300/</t>
  </si>
  <si>
    <t>https://sturmtools.ru/catalog/klyuchi_razvodnye/klyuch_gaechnyy_nakidnoy_universalnyy_sturm_1045_32_200/</t>
  </si>
  <si>
    <t>https://sturmtools.ru/catalog/klyuchi_trubnye/klyuch_trubnyy_sturm_hk1045_03_p1/</t>
  </si>
  <si>
    <t>https://sturmtools.ru/catalog/klyuchi_trubnye/klyuch_trubnyy_sturm_hk1045_03_p15/</t>
  </si>
  <si>
    <t>https://sturmtools.ru/catalog/klyuchi_trubnye/klyuch_trubnyy_sturm_hk1045_03_p2/</t>
  </si>
  <si>
    <t>https://sturmtools.ru/catalog/klyuchi_trubnye/klyuch_trubnyy_hanskonner_hk1045_04_p15/</t>
  </si>
  <si>
    <t>https://sturmtools.ru/catalog/klyuchi_trubnye/klyuch_trubnyy_hanskonner_hk1045_04_p1/</t>
  </si>
  <si>
    <t>https://sturmtools.ru/catalog/klyuchi_trubnye/klyuch_trubnyy_sturm_1045_01_1/</t>
  </si>
  <si>
    <t>https://sturmtools.ru/catalog/klyuchi_trubnye/klyuch_trubnyy_sturm_1045_01_15/</t>
  </si>
  <si>
    <t>https://sturmtools.ru/catalog/klyuchi_trubnye/klyuch_trubnyy_sturm_1045_01_2/</t>
  </si>
  <si>
    <t>https://sturmtools.ru/catalog/klyuchi_trubnye/klyuch_trubnyy_sturm_1045_01_3/</t>
  </si>
  <si>
    <t>https://sturmtools.ru/catalog/klyuchi_trubnye/klyuch_trubnyy_sturm_1045_02_1/</t>
  </si>
  <si>
    <t>https://sturmtools.ru/catalog/klyuchi_trubnye/klyuch_trubnyy_sturm_1045_02_15/</t>
  </si>
  <si>
    <t>https://sturmtools.ru/catalog/klyuchi_trubnye/klyuch_trubnyy_sturm_1045_02_2/</t>
  </si>
  <si>
    <t>https://sturmtools.ru/catalog/klyuchi_trubnye/klyuch_trubnyy_sturm_1045_03_p1/</t>
  </si>
  <si>
    <t>https://sturmtools.ru/catalog/klyuchi_trubnye/klyuch_trubnyy_sturm_1045_03_p15/</t>
  </si>
  <si>
    <t>https://sturmtools.ru/catalog/klyuchi_trubnye/klyuch_trubnyy_sturm_1045_03_p2/</t>
  </si>
  <si>
    <t>https://sturmtools.ru/catalog/klyuchi_trubnye/klyuch_trubnyy_sturm_1045_04_p1/</t>
  </si>
  <si>
    <t>https://sturmtools.ru/catalog/klyuchi_trubnye/klyuch_trubnyy_sturm_1045_04_p2/</t>
  </si>
  <si>
    <t>https://sturmtools.ru/catalog/klyuchi_trubnye/klyuch_trubnyy_sturm_1045_04_p15/</t>
  </si>
  <si>
    <t>https://sturmtools.ru/catalog/klyuchi_treshchotki/klyuch_treshchotka_soyuz_1045_15_r1_2c/</t>
  </si>
  <si>
    <t>https://sturmtools.ru/catalog/klyuchi_treshchotki/klyuch_treshchotka_soyuz_1045_15_r1_4c/</t>
  </si>
  <si>
    <t>https://sturmtools.ru/catalog/klyuchi_treshchotki/klyuch_treshchotka_soyuz_1045_15_r3_8c/</t>
  </si>
  <si>
    <t>https://sturmtools.ru/catalog/klyuchi_treshchotki/klyuch_treshchotka_sturm_1045_17_r1_2/</t>
  </si>
  <si>
    <t>https://sturmtools.ru/catalog/klyuchi_treshchotki/klyuch_treshchotka_sturm_1045_17_r1_4/</t>
  </si>
  <si>
    <t>https://sturmtools.ru/catalog/klyuchi_treshchotki/klyuch_treshchotka_11_1045_17_r3_8/</t>
  </si>
  <si>
    <t>https://sturmtools.ru/catalog/klyuchi_shestigrannye_imbusovye/klyuch_shestigrannyy_sturm_1045_04_07x10/</t>
  </si>
  <si>
    <t>https://sturmtools.ru/catalog/klyuchi_shestigrannye_imbusovye/klyuch_shestigrannyy_sturm_1045_04_10bx10/</t>
  </si>
  <si>
    <t>https://sturmtools.ru/catalog/klyuchi_shestigrannye_imbusovye/klyuch_shestigrannyy_sturm_1045_04_10x10/</t>
  </si>
  <si>
    <t>https://sturmtools.ru/catalog/klyuchi_shestigrannye_imbusovye/klyuch_shestigrannyy_sturm_1045_04_9x9/</t>
  </si>
  <si>
    <t>https://sturmtools.ru/catalog/klyuchi_shestigrannye_imbusovye/klyuch_shestigrannyy_sturm_1045_04_9x9_tl/</t>
  </si>
  <si>
    <t>https://sturmtools.ru/catalog/klyuchi_shestigrannye_imbusovye/klyuch_shestigrannyy_sturm_1045_04_9x9_ts/</t>
  </si>
  <si>
    <t>https://sturmtools.ru/catalog/klyuchi_shestigrannye_imbusovye/klyuch_shestigrannyy_sturm_1045_21_s10_n155/</t>
  </si>
  <si>
    <t>https://sturmtools.ru/catalog/klyuchi_shestigrannye_imbusovye/klyuch_shestigrannyy_sturm_1045_21_s10_o155/</t>
  </si>
  <si>
    <t>https://sturmtools.ru/catalog/klyuchi_shestigrannye_imbusovye/klyuch_shestigrannyy_hanskonner_hk1045_04_8h/</t>
  </si>
  <si>
    <t>https://sturmtools.ru/catalog/nabory_instrumentov/nabor_sturm_1040_02_ss7/</t>
  </si>
  <si>
    <t>https://sturmtools.ru/catalog/nabory_instrumentov/nabor_sturm_1040_02_ss8/</t>
  </si>
  <si>
    <t>https://sturmtools.ru/catalog/nabory_golovok/nabor_golovok_sturm_1045_18_22/</t>
  </si>
  <si>
    <t>https://sturmtools.ru/catalog/nabory_golovok/nabor_golovok_sturm_1045_18_3/</t>
  </si>
  <si>
    <t>https://sturmtools.ru/catalog/nabory_golovok/nabor_golovok_sturm_1045_18_b7_110/</t>
  </si>
  <si>
    <t>https://sturmtools.ru/catalog/nabory_golovok/nabor_golovok_sturm_1045_18_h10/</t>
  </si>
  <si>
    <t>https://sturmtools.ru/catalog/nabory_golovok/nabor_golovok_sturm_1045_18_t13/</t>
  </si>
  <si>
    <t>https://sturmtools.ru/catalog/nabory_golovok/nabor_golovok_sturm_1045_18_t7_110/</t>
  </si>
  <si>
    <t>https://sturmtools.ru/catalog/nabory_instrumenta_dlya_avtomobilya/nabor_instrumenta_dlya_doma_57_predmetov_sturm_1045_20_s57/</t>
  </si>
  <si>
    <t>https://sturmtools.ru/catalog/nabory_instrumenta_dlya_doma/nabor_instrumenta_dlya_doma_sturm_1310_01_ts13/</t>
  </si>
  <si>
    <t>https://sturmtools.ru/catalog/nabory_instrumenta_dlya_doma/nabor_instrumenta_dlya_doma_sturm_1310_01_ts145/</t>
  </si>
  <si>
    <t>https://sturmtools.ru/catalog/nabory_instrumenta_dlya_doma/nabor_instrumenta_dlya_doma_sturm_1310_01_ts2/</t>
  </si>
  <si>
    <t>https://sturmtools.ru/catalog/nabory_instrumenta_dlya_doma/nabor_instrumenta_dlya_doma_sturm_1310_01_ts23/</t>
  </si>
  <si>
    <t>https://sturmtools.ru/catalog/nabory_instrumenta_dlya_doma/nabor_instrumenta_dlya_doma_sturm_1310_01_ts26/</t>
  </si>
  <si>
    <t>https://sturmtools.ru/catalog/nabory_instrumenta_dlya_doma/nabor_instrumenta_dlya_doma_sturm_1310_01_ts3/</t>
  </si>
  <si>
    <t>https://sturmtools.ru/catalog/nabory_instrumenta_dlya_doma/nabor_instrumenta_dlya_doma_sturm_1310_01_ts6/</t>
  </si>
  <si>
    <t>https://sturmtools.ru/catalog/nabory_instrumenta_dlya_doma/nabor_instrumenta_dlya_doma_sturm_1310_01_ts7/</t>
  </si>
  <si>
    <t>https://sturmtools.ru/catalog/nabory_instrumenta_dlya_doma/nabor_instrumenta_dlya_doma_sturm_1310_01_ts98/</t>
  </si>
  <si>
    <t>https://sturmtools.ru/catalog/nabory_instrumenta_dlya_doma/nabor_instrumenta_dlya_doma_sturm_1310_02_t9/</t>
  </si>
  <si>
    <t>https://sturmtools.ru/catalog/nabory_instrumenta_dlya_avtomobilya/nabor_instrumenta_dlya_avtomobilya_sturm_1045_01_ss6/</t>
  </si>
  <si>
    <t>https://sturmtools.ru/catalog/nabory_instrumenta_dlya_avtomobilya/nabor_instrumenta_dlya_avtomobilya_sturm_1045_04_s2/</t>
  </si>
  <si>
    <t>https://sturmtools.ru/catalog/nabory_instrumenta_dlya_avtomobilya/nabor_instrumenta_dlya_avtomobilya_sturm_1045_20_s23/</t>
  </si>
  <si>
    <t>https://sturmtools.ru/catalog/nabory_instrumenta_dlya_avtomobilya/nabor_instrumenta_dlya_avtomobilya_soyuz_1045_20_s30c/</t>
  </si>
  <si>
    <t>https://sturmtools.ru/catalog/nabory_instrumenta_dlya_avtomobilya/nabor_instrumenta_dlya_avtomobilya_soyuz_1045_20_s36c/</t>
  </si>
  <si>
    <t>https://sturmtools.ru/catalog/nabory_instrumenta_dlya_avtomobilya/nabor_instrumenta_dlya_avtomobilya_sturm_1045_20_s45/</t>
  </si>
  <si>
    <t>https://sturmtools.ru/catalog/nabory_instrumenta_dlya_avtomobilya/nabor_instrumenta_dlya_avtomobilya_soyuz_1045_20_s48c/</t>
  </si>
  <si>
    <t>https://sturmtools.ru/catalog/nabory_instrumenta_dlya_avtomobilya/nabor_instrumenta_dlya_avtomobilya_soyuz_1045_20_s58c/</t>
  </si>
  <si>
    <t>https://sturmtools.ru/catalog/nabory_instrumenta_dlya_avtomobilya/nabor_instrumenta_dlya_avtomobilya_sturm_1045_20_s77/</t>
  </si>
  <si>
    <t>https://sturmtools.ru/catalog/nabory_instrumenta_dlya_avtomobilya/nabor_instrumenta_dlya_avtomobilya_soyuz_1045_20_s79c/</t>
  </si>
  <si>
    <t>https://sturmtools.ru/catalog/nabory_instrumenta_dlya_avtomobilya/nabor_instrumenta_dlya_avtomobilya_soyuz_1045_20_s84c/</t>
  </si>
  <si>
    <t>https://sturmtools.ru/catalog/nabory_instrumenta_dlya_avtomobilya/nabor_instrumenta_dlya_avtomobilya_sturm_1045_20_s94t/</t>
  </si>
  <si>
    <t>https://sturmtools.ru/catalog/nabory_instrumenta_dlya_avtomobilya/nabor_instrumenta_dlya_avtomobilya_soyuz_1045_20_s95c/</t>
  </si>
  <si>
    <t>https://sturmtools.ru/catalog/nabory_instrumenta_dlya_avtomobilya/nabor_instrumenta_dlya_avtomobilya_soyuz_1048_10_s58c/</t>
  </si>
  <si>
    <t>https://sturmtools.ru/catalog/nabory_otvertok/nabor_otvertok_sturm_1040_01_ss3/</t>
  </si>
  <si>
    <t>https://sturmtools.ru/catalog/nabory_otvertok/nabor_otvertok_sturm_1040_01_sse/</t>
  </si>
  <si>
    <t>https://sturmtools.ru/catalog/nabory_otvertok/nabor_otvertok_sturm_1040_02_ss1/</t>
  </si>
  <si>
    <t>https://sturmtools.ru/catalog/nabory_otvertok/nabor_otvertok_sturm_1040_02_ss10/</t>
  </si>
  <si>
    <t>https://sturmtools.ru/catalog/nabory_otvertok/nabor_otvertok_sturm_1040_02_ss2/</t>
  </si>
  <si>
    <t>https://sturmtools.ru/catalog/nabory_otvertok/nabor_otvertok_sturm_1040_02_ss3/</t>
  </si>
  <si>
    <t>https://sturmtools.ru/catalog/nabory_otvertok/nabor_otvertok_sturm_1040_02_ss4/</t>
  </si>
  <si>
    <t>https://sturmtools.ru/catalog/nabory_otvertok/nabor_otvertok_sturm_1040_02_ss5/</t>
  </si>
  <si>
    <t>https://sturmtools.ru/catalog/nabory_otvertok/nabor_otvertok_sturm_1040_02_ss6/</t>
  </si>
  <si>
    <t>https://sturmtools.ru/catalog/nabory_otvertok/nabor_otvertok_sturm_1040_02_ss9/</t>
  </si>
  <si>
    <t>https://sturmtools.ru/catalog/nabory_otvertok/nabor_otvertok_sturm_1040_02_sse/</t>
  </si>
  <si>
    <t>https://sturmtools.ru/catalog/nabory_otvertok/nabor_chasovykh_otvertok_sturm_1040_02_ssp/</t>
  </si>
  <si>
    <t>https://sturmtools.ru/catalog/nabory_otvertok/nabor_otvertok_sturm_1040_03_bs6/</t>
  </si>
  <si>
    <t>https://sturmtools.ru/catalog/nabory_otvertok/nabor_otvertok_sturm_1040_03_bs8/</t>
  </si>
  <si>
    <t>https://sturmtools.ru/catalog/nabory_otvertok/nabor_dielektricheskikh_otvertok_sturm_1040_03_bse5/</t>
  </si>
  <si>
    <t>https://sturmtools.ru/catalog/nabory_otvertok/nabor_otvertok_sturm_1040_03_bse7/</t>
  </si>
  <si>
    <t>https://sturmtools.ru/catalog/nabory_otvertok/nabor_otvertok_sturm_1040_03_k8/</t>
  </si>
  <si>
    <t>https://sturmtools.ru/catalog/nabory_otvertok/nabor_otvertok_sturm_1040_08_ss7/</t>
  </si>
  <si>
    <t>https://sturmtools.ru/catalog/nabory_otvertok/nabor_otvertok_sturm_1040_08_ss9/</t>
  </si>
  <si>
    <t>https://sturmtools.ru/catalog/nabory_otvertok/nabor_otvertok_sturm_1040_09_s3/</t>
  </si>
  <si>
    <t>https://sturmtools.ru/catalog/nabory_otvertok/nabor_otvertok_sturm_1040_08_ss2/</t>
  </si>
  <si>
    <t>https://sturmtools.ru/catalog/nabory_otvertok/nabor_otvertok_sturm_1040_08_ss58/</t>
  </si>
  <si>
    <t>https://sturmtools.ru/catalog/nabory_otvertok/nabor_otvertok_sturm_1040_09_s1/</t>
  </si>
  <si>
    <t>https://sturmtools.ru/catalog/nabory_otvertok/otvertka_perevertysh_2_v_1_soyuz_1040_09_s1c/</t>
  </si>
  <si>
    <t>https://sturmtools.ru/catalog/nabory_otvertok/nabor_otvertok_sturm_1040_09_s2/</t>
  </si>
  <si>
    <t>https://sturmtools.ru/catalog/nabory_otvertok/nabor_otvertok_sturm_1040_09_s21/</t>
  </si>
  <si>
    <t>https://sturmtools.ru/catalog/nabory_otvertok/nabor_otvertok_soyuz_1040_09_s2c/</t>
  </si>
  <si>
    <t>https://sturmtools.ru/catalog/nabory_otvertok/nabor_otvertok_sturm_1040_09_s34/</t>
  </si>
  <si>
    <t>https://sturmtools.ru/catalog/nabory_otvertok/nabor_otvertok_soyuz_1040_09_s7c/</t>
  </si>
  <si>
    <t>https://sturmtools.ru/catalog/nabory_otvertok/nabor_otvertok_dlya_telefona_i_noutbuka_sturm_1040_11_s5/</t>
  </si>
  <si>
    <t>https://sturmtools.ru/catalog/nabory_otvertok/nabor_otvertok_sturm_1040_11_s14/</t>
  </si>
  <si>
    <t>https://sturmtools.ru/catalog/nabory_otvertok/nabor_otvertok_sturm_1040_01_ss2/</t>
  </si>
  <si>
    <t>https://sturmtools.ru/catalog/nabory_otvertok/nabor_otvertok_sturm_1040_01_ss8/</t>
  </si>
  <si>
    <t>https://sturmtools.ru/catalog/nabory_otvertok/otvertka_soyuz_10401_09_s1_1/</t>
  </si>
  <si>
    <t>https://sturmtools.ru/catalog/nabory_otvertok/otvertka_soyuz_10401_09_s1_2/</t>
  </si>
  <si>
    <t>https://sturmtools.ru/catalog/nabory_otvertok/otvertka_soyuz_10401_09_s1_3/</t>
  </si>
  <si>
    <t>https://sturmtools.ru/catalog/nabory_otvertok/otvertka_soyuz_10401_09_s1_4/</t>
  </si>
  <si>
    <t>https://sturmtools.ru/catalog/nabory_otvertok/nabor_otvertok_sturm_1040_19_13/</t>
  </si>
  <si>
    <t>https://sturmtools.ru/catalog/nabory_otvertok/nabor_otvertok_sturm_1040_19_14/</t>
  </si>
  <si>
    <t>https://sturmtools.ru/catalog/nabory_otvertok/nabor_otvertok_sturm_1040_19_180/</t>
  </si>
  <si>
    <t>https://sturmtools.ru/catalog/nabory_otvertok/nabor_otvertok_sturm_1040_19_5/</t>
  </si>
  <si>
    <t>https://sturmtools.ru/catalog/nabory_otvertok/nabor_otvertok_sturm_1040_19_6/</t>
  </si>
  <si>
    <t>https://sturmtools.ru/catalog/nabory_otvertok/nabor_otvertok_sturm_1040_19_8/</t>
  </si>
  <si>
    <t>https://sturmtools.ru/catalog/nabory_otvertok/nabor_otvertok_hanskonner_hk1040_19_4/</t>
  </si>
  <si>
    <t>https://sturmtools.ru/catalog/otvertki/otvertka_sturm_1040_10_s7/</t>
  </si>
  <si>
    <t>https://sturmtools.ru/catalog/nabory_otvertok/nabor_otvertok_sturm_1040_02_ss12/</t>
  </si>
  <si>
    <t>https://sturmtools.ru/catalog/otvertki/otvertka_hanskonner_hk1040_16_ph0_100/</t>
  </si>
  <si>
    <t>https://sturmtools.ru/catalog/otvertki/otvertka_hanskonner_hk1040_16_ph0_150/</t>
  </si>
  <si>
    <t>https://sturmtools.ru/catalog/otvertki/otvertka_hanskonner_hk1040_16_ph0_200/</t>
  </si>
  <si>
    <t>https://sturmtools.ru/catalog/otvertki/otvertka_hanskonner_hk1040_16_ph0_75/</t>
  </si>
  <si>
    <t>https://sturmtools.ru/catalog/otvertki/otvertka_hanskonner_hk1040_16_ph1_100/</t>
  </si>
  <si>
    <t>https://sturmtools.ru/catalog/otvertki/otvertka_hanskonner_hk1040_16_ph1_150/</t>
  </si>
  <si>
    <t>https://sturmtools.ru/catalog/otvertki/otvertka_hanskonner_hk1040_16_ph1_200/</t>
  </si>
  <si>
    <t>https://sturmtools.ru/catalog/otvertki/otvertka_hanskonner_hk1040_16_ph1_75/</t>
  </si>
  <si>
    <t>https://sturmtools.ru/catalog/otvertki/otvertka_hanskonner_hk1040_16_ph2_100/</t>
  </si>
  <si>
    <t>https://sturmtools.ru/catalog/otvertki/otvertka_hanskonner_hk1040_16_ph2_150/</t>
  </si>
  <si>
    <t>https://sturmtools.ru/catalog/otvertki/otvertka_hanskonner_hk1040_16_ph2_200/</t>
  </si>
  <si>
    <t>https://sturmtools.ru/catalog/otvertki/otvertka_hanskonner_hk1040_16_ph2_38/</t>
  </si>
  <si>
    <t>https://sturmtools.ru/catalog/otvertki/otvertka_sturm_1040_01_ph0_100/</t>
  </si>
  <si>
    <t>https://sturmtools.ru/catalog/otvertki/otvertka_sturm_1040_01_ph0_125/</t>
  </si>
  <si>
    <t>https://sturmtools.ru/catalog/otvertki/otvertka_sturm_1040_01_ph0_150/</t>
  </si>
  <si>
    <t>https://sturmtools.ru/catalog/otvertki/otvertka_sturm_1040_01_ph0_75/</t>
  </si>
  <si>
    <t>https://sturmtools.ru/catalog/otvertki/otvertka_sturm_1040_01_ph1_100/</t>
  </si>
  <si>
    <t>https://sturmtools.ru/catalog/otvertki/otvertka_sturm_1040_01_ph1_125/</t>
  </si>
  <si>
    <t>https://sturmtools.ru/catalog/otvertki/otvertka_sturm_1040_01_ph1_150/</t>
  </si>
  <si>
    <t>https://sturmtools.ru/catalog/otvertki/otvertka_sturm_1040_01_ph1_200/</t>
  </si>
  <si>
    <t>https://sturmtools.ru/catalog/otvertki/otvertka_sturm_1040_01_ph1_250/</t>
  </si>
  <si>
    <t>https://sturmtools.ru/catalog/otvertki/otvertka_sturm_1040_01_ph1_75/</t>
  </si>
  <si>
    <t>https://sturmtools.ru/catalog/otvertki/otvertka_sturm_1040_01_ph2_100/</t>
  </si>
  <si>
    <t>https://sturmtools.ru/catalog/otvertki/otvertka_sturm_1040_01_ph2_125/</t>
  </si>
  <si>
    <t>https://sturmtools.ru/catalog/otvertki/otvertka_sturm_1040_01_ph2_150/</t>
  </si>
  <si>
    <t>https://sturmtools.ru/catalog/otvertki/otvertka_sturm_1040_01_ph2_75/</t>
  </si>
  <si>
    <t>https://sturmtools.ru/catalog/otvertki/otvertka_sturm_1040_03_ph0_100/</t>
  </si>
  <si>
    <t>https://sturmtools.ru/catalog/otvertki/otvertka_sturm_1040_03_ph0_150/</t>
  </si>
  <si>
    <t>https://sturmtools.ru/catalog/otvertki/otvertka_sturm_1040_03_ph0_75/</t>
  </si>
  <si>
    <t>https://sturmtools.ru/catalog/otvertki/otvertka_sturm_1040_03_ph1_100/</t>
  </si>
  <si>
    <t>https://sturmtools.ru/catalog/otvertki/otvertka_sturm_1040_03_ph1_150/</t>
  </si>
  <si>
    <t>https://sturmtools.ru/catalog/otvertki/otvertka_sturm_1040_03_ph1_200/</t>
  </si>
  <si>
    <t>https://sturmtools.ru/catalog/otvertki/otvertka_sturm_1040_03_ph1_38/</t>
  </si>
  <si>
    <t>https://sturmtools.ru/catalog/otvertki/otvertka_sturm_1040_03_ph2_100/</t>
  </si>
  <si>
    <t>https://sturmtools.ru/catalog/otvertki/otvertka_sturm_1040_03_ph2_150/</t>
  </si>
  <si>
    <t>https://sturmtools.ru/catalog/otvertki/otvertka_sturm_1040_03_ph2_200/</t>
  </si>
  <si>
    <t>https://sturmtools.ru/catalog/otvertki/otvertka_sturm_1040_03_ph2_38/</t>
  </si>
  <si>
    <t>https://sturmtools.ru/catalog/otvertki/otvertka_sturm_1040_03_ph3_150/</t>
  </si>
  <si>
    <t>https://sturmtools.ru/catalog/otvertki/otvertka_sturm_1040_03_ph3_200/</t>
  </si>
  <si>
    <t>https://sturmtools.ru/catalog/otvertki/otvertka_sturm_1040_14_pz0_75/</t>
  </si>
  <si>
    <t>https://sturmtools.ru/catalog/otvertki/otvertka_sturm_1040_14_pz1_75/</t>
  </si>
  <si>
    <t>https://sturmtools.ru/catalog/otvertki/otvertka_sturm_1040_14_pz2_100/</t>
  </si>
  <si>
    <t>https://sturmtools.ru/catalog/otvertki/otvertka_sturm_1040_14_pz3_150/</t>
  </si>
  <si>
    <t>https://sturmtools.ru/catalog/otvertki/otvertka_sturm_1040_17_ph0_75/</t>
  </si>
  <si>
    <t>https://sturmtools.ru/catalog/otvertki/otvertka_sturm_1040_17_ph1_80/</t>
  </si>
  <si>
    <t>https://sturmtools.ru/catalog/otvertki/otvertka_sturm_1040_17_ph2_100/</t>
  </si>
  <si>
    <t>https://sturmtools.ru/catalog/otvertki/otvertka_sturm_1040_17_ph3_150/</t>
  </si>
  <si>
    <t>https://sturmtools.ru/catalog/otvertki/otvertka_sturm_1040_18_tw0_150/</t>
  </si>
  <si>
    <t>https://sturmtools.ru/catalog/otvertki/otvertka_sturm_1040_18_tw1_150/</t>
  </si>
  <si>
    <t>https://sturmtools.ru/catalog/otvertki/otvertka_sturm_1040_18_tw2_200/</t>
  </si>
  <si>
    <t>https://sturmtools.ru/catalog/otvertki/otvertka_sturm_1040_18_tw3_200/</t>
  </si>
  <si>
    <t>https://sturmtools.ru/catalog/otvertki/otvertka_sturm_1040_18_tw4_200/</t>
  </si>
  <si>
    <t>https://sturmtools.ru/catalog/otvertki/otvertka_bitoderzhatel_s_muftoy_sturm_1040_06_1/</t>
  </si>
  <si>
    <t>https://sturmtools.ru/catalog/otvertki/otvertka_sturm_1040_01_sl5_100/</t>
  </si>
  <si>
    <t>https://sturmtools.ru/catalog/otvertki/otvertka_sturm_1040_01_sl5_125/</t>
  </si>
  <si>
    <t>https://sturmtools.ru/catalog/otvertki/otvertka_sturm_1040_01_sl5_150/</t>
  </si>
  <si>
    <t>https://sturmtools.ru/catalog/otvertki/otvertka_sturm_1040_01_sl5_200/</t>
  </si>
  <si>
    <t>https://sturmtools.ru/catalog/otvertki/otvertka_sturm_1040_01_sl6_100/</t>
  </si>
  <si>
    <t>https://sturmtools.ru/catalog/otvertki/otvertka_sturm_1040_01_sl6_125/</t>
  </si>
  <si>
    <t>https://sturmtools.ru/catalog/otvertki/otvertka_sturm_1040_01_sl6_150/</t>
  </si>
  <si>
    <t>https://sturmtools.ru/catalog/otvertki/otvertka_sturm_1040_01_sl6_200/</t>
  </si>
  <si>
    <t>https://sturmtools.ru/catalog/otvertki/otvertka_sturm_1040_01_sl6_75/</t>
  </si>
  <si>
    <t>https://sturmtools.ru/catalog/otvertki/otvertka_sturm_1040_03_sl3_100/</t>
  </si>
  <si>
    <t>https://sturmtools.ru/catalog/otvertki/otvertka_sturm_1040_03_sl3_75/</t>
  </si>
  <si>
    <t>https://sturmtools.ru/catalog/otvertki/otvertka_sturm_1040_03_sl4_100/</t>
  </si>
  <si>
    <t>https://sturmtools.ru/catalog/otvertki/otvertka_sturm_1040_03_sl4_150/</t>
  </si>
  <si>
    <t>https://sturmtools.ru/catalog/otvertki/otvertka_sturm_1040_03_sl4_200/</t>
  </si>
  <si>
    <t>https://sturmtools.ru/catalog/otvertki/otvertka_sturm_1040_03_sl5_100/</t>
  </si>
  <si>
    <t>https://sturmtools.ru/catalog/otvertki/otvertka_sturm_1040_03_sl5_150/</t>
  </si>
  <si>
    <t>https://sturmtools.ru/catalog/otvertki/otvertka_sturm_1040_03_sl5_200/</t>
  </si>
  <si>
    <t>https://sturmtools.ru/catalog/otvertki/otvertka_sturm_1040_03_sl5_38/</t>
  </si>
  <si>
    <t>https://sturmtools.ru/catalog/otvertki/otvertka_sturm_1040_03_sl6_100/</t>
  </si>
  <si>
    <t>https://sturmtools.ru/catalog/otvertki/otvertka_sturm_1040_03_sl6_150/</t>
  </si>
  <si>
    <t>https://sturmtools.ru/catalog/otvertki/otvertka_sturm_1040_03_sl6_200/</t>
  </si>
  <si>
    <t>https://sturmtools.ru/catalog/otvertki/otvertka_sturm_1040_03_sl6_38/</t>
  </si>
  <si>
    <t>https://sturmtools.ru/catalog/otvertki/otvertka_sturm_1040_03_sl8_150/</t>
  </si>
  <si>
    <t>https://sturmtools.ru/catalog/otvertki/otvertka_sturm_1040_03_sl8_200/</t>
  </si>
  <si>
    <t>https://sturmtools.ru/catalog/otvertki/otvertka_sturm_1040_17_sl3_75/</t>
  </si>
  <si>
    <t>https://sturmtools.ru/catalog/otvertki/otvertka_sturm_1040_17_sl4_100/</t>
  </si>
  <si>
    <t>https://sturmtools.ru/catalog/otvertki/otvertka_sturm_1040_17_sl5_125/</t>
  </si>
  <si>
    <t>https://sturmtools.ru/catalog/otvertki/otvertka_sturm_1040_17_sl6_150/</t>
  </si>
  <si>
    <t>https://sturmtools.ru/catalog/otvertki/otvertka_hanskonner_hk1040_16_sl3_100/</t>
  </si>
  <si>
    <t>https://sturmtools.ru/catalog/otvertki/otvertka_hanskonner_hk1040_16_sl3_150/</t>
  </si>
  <si>
    <t>https://sturmtools.ru/catalog/otvertki/otvertka_hanskonner_hk1040_16_sl3_75/</t>
  </si>
  <si>
    <t>https://sturmtools.ru/catalog/otvertki/otvertka_hanskonner_hk1040_16_sl5_100/</t>
  </si>
  <si>
    <t>https://sturmtools.ru/catalog/otvertki/otvertka_hanskonner_hk1040_16_sl5_150/</t>
  </si>
  <si>
    <t>https://sturmtools.ru/catalog/otvertki/otvertka_hanskonner_hk1040_16_sl5_200/</t>
  </si>
  <si>
    <t>https://sturmtools.ru/catalog/otvertki/otvertka_hanskonner_hk1040_16_sl5_75/</t>
  </si>
  <si>
    <t>https://sturmtools.ru/catalog/otvertki/otvertka_hanskonner_hk1040_16_sl6_100/</t>
  </si>
  <si>
    <t>https://sturmtools.ru/catalog/otvertki/otvertka_hanskonner_hk1040_16_sl6_150/</t>
  </si>
  <si>
    <t>https://sturmtools.ru/catalog/otvertki/otvertka_hanskonner_hk1040_16_sl6_200/</t>
  </si>
  <si>
    <t>https://sturmtools.ru/catalog/otvertki/otvertka_hanskonner_hk1040_16_sl6_38/</t>
  </si>
  <si>
    <t>https://sturmtools.ru/catalog/napilniki_po_metallu/napilnik_po_metallu_sturm_1050_01_f150/</t>
  </si>
  <si>
    <t>https://sturmtools.ru/catalog/napilniki_po_metallu/napilnik_po_metallu_sturm_1050_01_f200/</t>
  </si>
  <si>
    <t>https://sturmtools.ru/catalog/napilniki_po_metallu/napilnik_po_metallu_sturm_1050_01_hr150/</t>
  </si>
  <si>
    <t>https://sturmtools.ru/catalog/napilniki_po_metallu/napilnik_po_metallu_sturm_1050_01_hr200/</t>
  </si>
  <si>
    <t>https://sturmtools.ru/catalog/napilniki_po_metallu/napilnik_po_metallu_sturm_1050_01_r150/</t>
  </si>
  <si>
    <t>https://sturmtools.ru/catalog/napilniki_po_metallu/napilnik_po_metallu_sturm_1050_01_r200/</t>
  </si>
  <si>
    <t>https://sturmtools.ru/catalog/napilniki_po_metallu/napilnik_po_metallu_sturm_1050_01_s150/</t>
  </si>
  <si>
    <t>https://sturmtools.ru/catalog/napilniki_po_metallu/napilnik_po_metallu_sturm_1050_01_s200/</t>
  </si>
  <si>
    <t>https://sturmtools.ru/catalog/napilniki_po_metallu/napilnik_po_metallu_sturm_1050_01_t150/</t>
  </si>
  <si>
    <t>https://sturmtools.ru/catalog/napilniki_po_metallu/napilnik_po_metallu_sturm_1050_01_t200/</t>
  </si>
  <si>
    <t>https://sturmtools.ru/catalog/napilniki_po_metallu/napilnik_po_metallu_sturm_1050_03_s4/</t>
  </si>
  <si>
    <t>https://sturmtools.ru/catalog/nabory_nadfiley/nabor_nadfiley_sturm_1051_01_ssn/</t>
  </si>
  <si>
    <t>https://sturmtools.ru/catalog/nabory_nadfiley/nabor_nadfiley_sturm_1051_02_ssd/</t>
  </si>
  <si>
    <t>https://sturmtools.ru/catalog/nozhovki_po_derevu/nozhovka_po_derevu_hanskonner_hk1060_01_4007/</t>
  </si>
  <si>
    <t>https://sturmtools.ru/catalog/nozhovki_po_derevu/nozhovka_po_derevu_hanskonner_hk1060_01_4011/</t>
  </si>
  <si>
    <t>https://sturmtools.ru/catalog/nozhovki_po_derevu/nozhovka_po_derevu_hanskonner_hk1060_01_4507/</t>
  </si>
  <si>
    <t>https://sturmtools.ru/catalog/nozhovki_po_derevu/nozhovka_po_derevu_hanskonner_hk1060_01_4511/</t>
  </si>
  <si>
    <t>https://sturmtools.ru/catalog/nozhovki_po_derevu/nozhovka_po_derevu_dlya_sverkhtochnykh_rabot_s_karandashom_sturm_1060_11_3616/</t>
  </si>
  <si>
    <t>https://sturmtools.ru/catalog/nozhovki_po_derevu/nozhovka_po_derevu_s_karandashom_sturm_1060_11_4007/</t>
  </si>
  <si>
    <t>https://sturmtools.ru/catalog/nozhovki_po_derevu/nozhovka_po_derevu_sturm_1060_12_4007/</t>
  </si>
  <si>
    <t>https://sturmtools.ru/catalog/nozhovki_po_derevu/nozhovka_po_derevu_sturm_1060_12_4507/</t>
  </si>
  <si>
    <t>https://sturmtools.ru/catalog/nozhovki_po_derevu/nozhovka_po_derevu_s_karandashom_sturm_1060_11_4011/</t>
  </si>
  <si>
    <t>https://sturmtools.ru/catalog/nozhovki_po_derevu/nozhovka_po_derevu_sturm_1060_11_4507/</t>
  </si>
  <si>
    <t>https://sturmtools.ru/catalog/nozhovki_po_derevu/nozhovka_po_derevu_s_karandashom_sturm_1060_11_4511/</t>
  </si>
  <si>
    <t>https://sturmtools.ru/catalog/nozhovki_po_derevu/nozhovka_po_derevu_s_karandashom_sturm_1060_11_5007/</t>
  </si>
  <si>
    <t>https://sturmtools.ru/catalog/nozhovki_po_derevu/nozhovka_po_derevu_s_karandashom_sturm_1060_11_5011/</t>
  </si>
  <si>
    <t>https://sturmtools.ru/catalog/nozhovki_po_derevu/nozhovka_po_derevu_sturm_1060_11_5507/</t>
  </si>
  <si>
    <t>https://sturmtools.ru/catalog/nozhovki_po_derevu/nozhovka_po_derevu_s_karandashom_sturm_1060_11_5511/</t>
  </si>
  <si>
    <t>https://sturmtools.ru/catalog/nozhovki_po_derevu/nozhovka_po_derevu_soyuz_1060_13_400s/</t>
  </si>
  <si>
    <t>https://sturmtools.ru/catalog/nozhovki_po_derevu/nozhovka_po_derevu_soyuz_1060_13_450s/</t>
  </si>
  <si>
    <t>https://sturmtools.ru/catalog/nozhovki_po_derevu/nozhovka_po_derevu_soyuz_1060_13_500s/</t>
  </si>
  <si>
    <t>https://sturmtools.ru/catalog/nozhovki_po_derevu/nozhovka_po_derevu_soyuz_1060_14_400s/</t>
  </si>
  <si>
    <t>https://sturmtools.ru/catalog/nozhovki_po_derevu/nozhovka_po_derevu_soyuz_1060_14_450s/</t>
  </si>
  <si>
    <t>https://sturmtools.ru/catalog/nozhovki_po_derevu/nozhovka_po_derevu_soyuz_1060_14_500s/</t>
  </si>
  <si>
    <t>https://sturmtools.ru/catalog/nozhovki_po_derevu/nozhovka_po_derevu_soyuz_1060_22_350s/</t>
  </si>
  <si>
    <t>https://sturmtools.ru/catalog/nozhovki_po_derevu/nozhovka_po_derevu_soyuz_1060_22_400s/</t>
  </si>
  <si>
    <t>https://sturmtools.ru/catalog/nozhovki_po_derevu/nozhovka_po_derevu_soyuz_1060_22_450s/</t>
  </si>
  <si>
    <t>https://sturmtools.ru/catalog/nozhovki_po_derevu/nozhovka_po_derevu_soyuz_1060_22_500s/</t>
  </si>
  <si>
    <t>https://sturmtools.ru/catalog/nozhovki_po_derevu/nozhovka_po_derevu_sturm_1060_52_400/</t>
  </si>
  <si>
    <t>https://sturmtools.ru/catalog/nozhovki_po_derevu/nozhovka_po_derevu_sturm_1060_52_450/</t>
  </si>
  <si>
    <t>https://sturmtools.ru/catalog/nozhovki_po_derevu/nozhovka_po_derevu_sturm_1060_52_500/</t>
  </si>
  <si>
    <t>https://sturmtools.ru/catalog/nozhovki_po_derevu/nozhovka_po_derevu_sturm_1060_53_400/</t>
  </si>
  <si>
    <t>https://sturmtools.ru/catalog/nozhovki_po_derevu/nozhovka_po_derevu_sturm_1060_53_450/</t>
  </si>
  <si>
    <t>https://sturmtools.ru/catalog/nozhovki_po_derevu/nozhovka_po_derevu_sturm_1060_53_500/</t>
  </si>
  <si>
    <t>https://sturmtools.ru/catalog/nozhovki_po_derevu/nozhovka_po_derevu_sturm_1060_55_350/</t>
  </si>
  <si>
    <t>https://sturmtools.ru/catalog/nozhovki_po_derevu/nozhovka_po_derevu_sturm_1060_55_400/</t>
  </si>
  <si>
    <t>https://sturmtools.ru/catalog/nozhovki_po_derevu/nozhovka_po_derevu_sturm_1060_55_450/</t>
  </si>
  <si>
    <t>https://sturmtools.ru/catalog/nozhovki_po_derevu/nozhovka_po_derevu_sturm_1060_55_500/</t>
  </si>
  <si>
    <t>https://sturmtools.ru/catalog/nozhovki_po_derevu/nozhovka_po_derevu_sturm_1060_57_350/</t>
  </si>
  <si>
    <t>https://sturmtools.ru/catalog/nozhovki_po_derevu/nozhovka_po_derevu_sturm_1060_57_400/</t>
  </si>
  <si>
    <t>https://sturmtools.ru/catalog/nozhovki_po_derevu/nozhovka_po_derevu_sturm_1060_57_450/</t>
  </si>
  <si>
    <t>https://sturmtools.ru/catalog/nozhovki_po_derevu/nozhovka_po_derevu_sturm_1060_57_500/</t>
  </si>
  <si>
    <t>https://sturmtools.ru/catalog/nozhovki_po_derevu/nozhovka_po_derevu_sturm_1060_62_350/</t>
  </si>
  <si>
    <t>https://sturmtools.ru/catalog/nozhovki_po_derevu/nozhovka_po_derevu_sturm_1060_62_400/</t>
  </si>
  <si>
    <t>https://sturmtools.ru/catalog/nozhovki_po_derevu/nozhovka_po_derevu_sturm_1060_62_450/</t>
  </si>
  <si>
    <t>https://sturmtools.ru/catalog/nozhovki_po_derevu/nozhovka_po_derevu_sturm_1060_62_500/</t>
  </si>
  <si>
    <t>https://sturmtools.ru/catalog/nozhovki_po_derevu/nozhovka_po_derevu_sturm_1060_64_350/</t>
  </si>
  <si>
    <t>https://sturmtools.ru/catalog/nozhovki_po_derevu/nozhovka_po_derevu_sturm_1060_64_400/</t>
  </si>
  <si>
    <t>https://sturmtools.ru/catalog/nozhovki_po_derevu/nozhovka_po_derevu_sturm_1060_64_450/</t>
  </si>
  <si>
    <t>https://sturmtools.ru/catalog/nozhovki_po_derevu/nozhovka_po_derevu_sturm_1060_64_500/</t>
  </si>
  <si>
    <t>https://sturmtools.ru/catalog/nozhovki_po_derevu/nozhovka_po_derevu_sturm_1060_74_150/</t>
  </si>
  <si>
    <t>https://sturmtools.ru/catalog/nozhovki_po_derevu/nozhovka_po_derevu_sturm_1060_07_30/</t>
  </si>
  <si>
    <t>https://sturmtools.ru/catalog/testery_napryazheniya/otvertka_indikatornaya_soyuz_1040_01_vtc/</t>
  </si>
  <si>
    <t>https://sturmtools.ru/catalog/testery_napryazheniya/otvertka_indikatornaya_sturm_1040_02_vt/</t>
  </si>
  <si>
    <t>https://sturmtools.ru/catalog/testery_napryazheniya/otvertka_indikatornaya_soyuz_1040_02_vtc/</t>
  </si>
  <si>
    <t>https://sturmtools.ru/catalog/testery_napryazheniya/otvertka_indikatornaya_sturm_1040_03_vt/</t>
  </si>
  <si>
    <t>https://sturmtools.ru/catalog/tiski/tiski_sturm_1075_01_100/</t>
  </si>
  <si>
    <t>https://sturmtools.ru/catalog/tiski/tiski_sturm_1075_01_125/</t>
  </si>
  <si>
    <t>https://sturmtools.ru/catalog/tiski/tiski_sturm_1075_01_150/</t>
  </si>
  <si>
    <t>https://sturmtools.ru/catalog/tiski/tiski_sturm_1075_01_200/</t>
  </si>
  <si>
    <t>https://sturmtools.ru/catalog/tiski/tiski_sturm_1075_04_100/</t>
  </si>
  <si>
    <t>https://sturmtools.ru/catalog/tiski/tiski_sturm_1075_04_125/</t>
  </si>
  <si>
    <t>https://sturmtools.ru/catalog/tiski/tiski_sturm_1075_04_140/</t>
  </si>
  <si>
    <t>https://sturmtools.ru/catalog/tiski/tiski_sturm_1075_04_75/</t>
  </si>
  <si>
    <t>https://sturmtools.ru/catalog/tiski/tiski_soyuz_1075_11_65/</t>
  </si>
  <si>
    <t>https://sturmtools.ru/catalog/verstaki/verstak_sturm_1075_03_88x13/</t>
  </si>
  <si>
    <t>https://sturmtools.ru/catalog/plitkorezy/rezak_smennyy_dlya_plitkoreza_sturm_1072_600_700/</t>
  </si>
  <si>
    <t>https://sturmtools.ru/catalog/plitkorezy/1072_hd_10s_plitkorez_kusachki_soyuz/</t>
  </si>
  <si>
    <t>https://sturmtools.ru/catalog/instrument_dlya_laminata/rezak_dlya_laminata_sturm_1072_lc_10/</t>
  </si>
  <si>
    <t>https://sturmtools.ru/catalog/plitkorezy/plitkorez_sturm_1072_mb_400/</t>
  </si>
  <si>
    <t>https://sturmtools.ru/catalog/plitkorezy/plitkorez_sturm_1072_mb_500/</t>
  </si>
  <si>
    <t>https://sturmtools.ru/catalog/plitkorezy/plitkorez_sturm_1072_mb_600/</t>
  </si>
  <si>
    <t>https://sturmtools.ru/catalog/plitkorezy/plitkorez_sturm_1072_tc_1200p/</t>
  </si>
  <si>
    <t>https://sturmtools.ru/catalog/plitkorezy/plitkorez_sturm_1072_tc_600p/</t>
  </si>
  <si>
    <t>https://sturmtools.ru/catalog/plitkorezy/plitkorez_sturm_1072_tc_700p/</t>
  </si>
  <si>
    <t>https://sturmtools.ru/catalog/plitkorezy/plitkorez_soyuz_6200101s/</t>
  </si>
  <si>
    <t>https://sturmtools.ru/catalog/plitkorezy/plitkorez_soyuz_6200102s/</t>
  </si>
  <si>
    <t>https://sturmtools.ru/catalog/gvozdodery/gvozdoder_sturm_1013_03_450/</t>
  </si>
  <si>
    <t>https://sturmtools.ru/catalog/gvozdodery/gvozdoder_sturm_1013_03_600/</t>
  </si>
  <si>
    <t>https://sturmtools.ru/catalog/gvozdodery/gvozdoder_sturm_1013_03_800/</t>
  </si>
  <si>
    <t>https://sturmtools.ru/catalog/gvozdodery/gvozdoder_sturm_1013_01_400/</t>
  </si>
  <si>
    <t>https://sturmtools.ru/catalog/gvozdodery/gvozdoder_sturm_1013_01_600/</t>
  </si>
  <si>
    <t>https://sturmtools.ru/catalog/gvozdodery/gvozdoder_sturm_1013_01_900/</t>
  </si>
  <si>
    <t>https://sturmtools.ru/catalog/gvozdodery/gvozdoder_sturm_1013_02_300/</t>
  </si>
  <si>
    <t>https://sturmtools.ru/catalog/gvozdodery/gvozdoder_sturm_1013_02_450/</t>
  </si>
  <si>
    <t>https://sturmtools.ru/catalog/gvozdodery/gvozdoder_sturm_1013_02_600/</t>
  </si>
  <si>
    <t>https://sturmtools.ru/catalog/gvozdodery/gvozdoder_sturm_1013_02_900/</t>
  </si>
  <si>
    <t>https://sturmtools.ru/catalog/gvozdodery/gvozdoder_hanskonner_hk1013_02_380/</t>
  </si>
  <si>
    <t>https://sturmtools.ru/catalog/gvozdodery/gvozdoder_hanskonner_hk1013_03_300/</t>
  </si>
  <si>
    <t>https://sturmtools.ru/catalog/gvozdodery/gvozdoder_hanskonner_hk1013_04_250/</t>
  </si>
  <si>
    <t>https://sturmtools.ru/catalog/karandashi/karandashi_sturm_1090_06_km12/</t>
  </si>
  <si>
    <t>https://sturmtools.ru/catalog/chertilki_razmetochnye/chertilka_razmetochnaya_sturm_1090_08_100/</t>
  </si>
  <si>
    <t>https://sturmtools.ru/catalog/lebedki/lebedka_sturm_1091_07_4000/</t>
  </si>
  <si>
    <t>https://sturmtools.ru/catalog/lebedki/lebedka_sturm_1091_08_2001/</t>
  </si>
  <si>
    <t>https://sturmtools.ru/catalog/lebedki/lebedka_sturm_1091_09_0800/</t>
  </si>
  <si>
    <t>https://sturmtools.ru/catalog/rubanki/rubanok_sturm_1064_03_01/</t>
  </si>
  <si>
    <t>https://sturmtools.ru/catalog/stameski_po_derevu/stameska_soyuz_1063_02_06s/</t>
  </si>
  <si>
    <t>https://sturmtools.ru/catalog/stameski_po_derevu/stameska_soyuz_1063_02_10s/</t>
  </si>
  <si>
    <t>https://sturmtools.ru/catalog/stameski_po_derevu/stameska_soyuz_1063_02_12s/</t>
  </si>
  <si>
    <t>https://sturmtools.ru/catalog/stameski_po_derevu/stameska_soyuz_1063_02_14s/</t>
  </si>
  <si>
    <t>https://sturmtools.ru/catalog/stameski_po_derevu/stameska_soyuz_1063_02_16s/</t>
  </si>
  <si>
    <t>https://sturmtools.ru/catalog/stameski_po_derevu/stameska_soyuz_1063_02_18s/</t>
  </si>
  <si>
    <t>https://sturmtools.ru/catalog/stameski_po_derevu/stameska_soyuz_1063_02_20s/</t>
  </si>
  <si>
    <t>https://sturmtools.ru/catalog/stameski_po_derevu/stameska_soyuz_1063_02_24s/</t>
  </si>
  <si>
    <t>https://sturmtools.ru/catalog/stameski_po_derevu/stameska_soyuz_1063_02_30s/</t>
  </si>
  <si>
    <t>https://sturmtools.ru/catalog/stameski_po_derevu/stameska_soyuz_1063_02_32s/</t>
  </si>
  <si>
    <t>https://sturmtools.ru/catalog/stameski_po_derevu/stameska_soyuz_1063_02_38s/</t>
  </si>
  <si>
    <t>https://sturmtools.ru/catalog/stameski_po_derevu/stameska_soyuz_1063_02_h3c/</t>
  </si>
  <si>
    <t>https://sturmtools.ru/catalog/stameski_po_derevu/stameska_soyuz_1063_02_h4c/</t>
  </si>
  <si>
    <t>https://sturmtools.ru/catalog/stameski_po_derevu/stameska_sturm_1063_04_s3/</t>
  </si>
  <si>
    <t>https://sturmtools.ru/catalog/stusla/stuslo_sturm_1060_02_f300/</t>
  </si>
  <si>
    <t>https://sturmtools.ru/catalog/boltorezy/boltorez_sturm_1280101/</t>
  </si>
  <si>
    <t>https://sturmtools.ru/catalog/boltorezy/boltorez_sturm_1280102/</t>
  </si>
  <si>
    <t>https://sturmtools.ru/catalog/boltorezy/boltorez_sturm_1280103/</t>
  </si>
  <si>
    <t>https://sturmtools.ru/catalog/boltorezy/boltorez_sturm_1280104/</t>
  </si>
  <si>
    <t>https://sturmtools.ru/catalog/boltorezy/boltorez_sturm_1280201/</t>
  </si>
  <si>
    <t>https://sturmtools.ru/catalog/boltorezy/boltorez_sturm_1280202/</t>
  </si>
  <si>
    <t>https://sturmtools.ru/catalog/boltorezy/boltorez_sturm_1280203/</t>
  </si>
  <si>
    <t>https://sturmtools.ru/catalog/boltorezy/boltorez_sturm_1280204/</t>
  </si>
  <si>
    <t>https://sturmtools.ru/catalog/bokorezy_dielektrika/1074_02_150_kabelerez_kombinirovannyy_150_mm_rez_do_6_mm_soyuz/</t>
  </si>
  <si>
    <t>https://sturmtools.ru/catalog/nozhi/nozh_hanskonner_hk1076_08_01/</t>
  </si>
  <si>
    <t>https://sturmtools.ru/catalog/nozhi/nozh_hanskonner_hk1076_08_02_stroitelnyy_nozh_hanskonner_solidfixation/</t>
  </si>
  <si>
    <t>https://sturmtools.ru/catalog/lezviya_dlya_nozhey/lezviya_dlya_nozhey_hanskonner_hk1076_s1_18/</t>
  </si>
  <si>
    <t>https://sturmtools.ru/catalog/lezviya_dlya_nozhey/lezviya_dlya_nozhey_hanskonner_hk1076_s2_18/</t>
  </si>
  <si>
    <t>https://sturmtools.ru/catalog/nozhi/nozh_hanskonner_hk1076_10_1/</t>
  </si>
  <si>
    <t>https://sturmtools.ru/catalog/nozhi/nozh_universalnyy_hanskonner_hk1076_10_2_c_dvoynym_tochilom/</t>
  </si>
  <si>
    <t>https://sturmtools.ru/catalog/nozhi/nozh_hanskonner_hk1076_01_p2_s_trapetsiavidnymi_lezviyami/</t>
  </si>
  <si>
    <t>https://sturmtools.ru/catalog/lezviya_dlya_nozhey/lezviya_trapetsievidnye_dlya_nozhey_hanskonner_hk1076_s1_ke/</t>
  </si>
  <si>
    <t>https://sturmtools.ru/catalog/nozhi/nozh_skladnoy_sturm_1076_01_p1_s_trapetsievidnymi_lezviyami/</t>
  </si>
  <si>
    <t>https://sturmtools.ru/catalog/nozhi/nozh_sturm_1076_08_08/</t>
  </si>
  <si>
    <t>https://sturmtools.ru/catalog/nozhi/nozh_sturm_1076_08_09/</t>
  </si>
  <si>
    <t>https://sturmtools.ru/catalog/nozhi/nozh_sturm_1076_02_p1/</t>
  </si>
  <si>
    <t>https://sturmtools.ru/catalog/nozhi/nozh_sturm_1076_04_p1/</t>
  </si>
  <si>
    <t>https://sturmtools.ru/catalog/nozhi/nozh_sturm_1076_06_10/</t>
  </si>
  <si>
    <t>https://sturmtools.ru/catalog/nozhi/nozh_sturm_1076_08_04/</t>
  </si>
  <si>
    <t>https://sturmtools.ru/catalog/nozhi/nozh_sturm_1076_08_05/</t>
  </si>
  <si>
    <t>https://sturmtools.ru/catalog/nozhi/nozh_sturm_1076_08_06/</t>
  </si>
  <si>
    <t>https://sturmtools.ru/catalog/nozhi/nozh_sturm_1076_08_07/</t>
  </si>
  <si>
    <t>https://sturmtools.ru/catalog/nozhi/nozh_sturm_1076_09_01/</t>
  </si>
  <si>
    <t>https://sturmtools.ru/catalog/nozhi/nozh_sturm_1076_09_02/</t>
  </si>
  <si>
    <t>https://sturmtools.ru/catalog/nozhi/nozh_sturm_1076_09_03/</t>
  </si>
  <si>
    <t>https://sturmtools.ru/catalog/nozhi/nozh_sturm_1076_10_j1/</t>
  </si>
  <si>
    <t>https://sturmtools.ru/catalog/lezviya_dlya_nozhey/lezviya_dlya_nozhey_sturm_1076_s1_ke/</t>
  </si>
  <si>
    <t>https://sturmtools.ru/catalog/lezviya_dlya_nozhey/lezviya_dlya_nozhey_sturm_1076_s2_18/</t>
  </si>
  <si>
    <t>https://sturmtools.ru/catalog/lezviya_dlya_nozhey/lezviya_dlya_nozhey_sturm_1076_s2_25/</t>
  </si>
  <si>
    <t>https://sturmtools.ru/catalog/lezviya_dlya_nozhey/lezviya_dlya_nozhey_sturm_1076_s1_09/</t>
  </si>
  <si>
    <t>https://sturmtools.ru/catalog/nozhnitsy_po_metallu/nozhnitsy_po_metallu_sturm_1074_02_01/</t>
  </si>
  <si>
    <t>https://sturmtools.ru/catalog/nozhnitsy_po_metallu/nozhnitsy_po_metallu_sturm_1074_02_02/</t>
  </si>
  <si>
    <t>https://sturmtools.ru/catalog/nozhnitsy_po_metallu/nozhnitsy_po_metallu_sturm_1074_02_03/</t>
  </si>
  <si>
    <t>https://sturmtools.ru/catalog/nozhnitsy_po_metallu/nozhnitsy_po_metallu_sturm_1074_02_04/</t>
  </si>
  <si>
    <t>https://sturmtools.ru/catalog/nozhnitsy_po_metallu/nozhnitsy_po_metallu_sturm_1074_06_01/</t>
  </si>
  <si>
    <t>https://sturmtools.ru/catalog/nozhnitsy_dlya_rezki_trub/nozhnitsy_dlya_rezki_trub_sturm_5350101/</t>
  </si>
  <si>
    <t>https://sturmtools.ru/catalog/nozhnitsy_dlya_rezki_trub/nozhnitsy_dlya_rezki_trub_sturm_5350102/</t>
  </si>
  <si>
    <t>https://sturmtools.ru/catalog/nozhnitsy_dlya_rezki_trub/nozhnitsy_dlya_rezki_trub_sturm_1074_09_50/</t>
  </si>
  <si>
    <t>https://sturmtools.ru/catalog/nozhnitsy_universalnye/nozhnitsy_universalnye_sturm_1074_08_220/</t>
  </si>
  <si>
    <t>https://sturmtools.ru/catalog/nozhnitsy_dlya_rezki_trub/nozhnitsy_dlya_rezki_trub_sturm_1074_09_01/</t>
  </si>
  <si>
    <t>https://sturmtools.ru/catalog/nozhnitsy_dlya_rezki_trub/nozhnitsy_dlya_rezki_trub_sturm_1074_09_02/</t>
  </si>
  <si>
    <t>https://sturmtools.ru/catalog/nozhnitsy_dlya_rezki_trub/smennoe_lezvie_dlya_nozhnits_1074_09_50_sturm_1074_09_50sb/</t>
  </si>
  <si>
    <t>https://sturmtools.ru/catalog/nozhnitsy_khozyaystvennye/nozhnitsy_khozyaystvennye_sturm_1074_04_02/</t>
  </si>
  <si>
    <t>https://sturmtools.ru/catalog/nozhovki_po_derevu/pila_po_peskobetonu_sturm_1060_92_500/</t>
  </si>
  <si>
    <t>https://sturmtools.ru/catalog/nozhovki_po_derevu/pila_po_peskobetonu_sturm_1060_92_600/</t>
  </si>
  <si>
    <t>https://sturmtools.ru/catalog/nozhovki_po_derevu/pila_po_peskobetonu_sturm_1060_92_700/</t>
  </si>
  <si>
    <t>https://sturmtools.ru/catalog/pily_ruchnye_po_metallu/nozhovka_po_metallu_sturm_1061_01_0001/</t>
  </si>
  <si>
    <t>https://sturmtools.ru/catalog/pily_ruchnye_po_metallu/nozhovka_po_metallu_soyuz_1061_01_150s/</t>
  </si>
  <si>
    <t>https://sturmtools.ru/catalog/pily_ruchnye_po_metallu/nozhovka_po_metallu_soyuz_1061_01_300s/</t>
  </si>
  <si>
    <t>https://sturmtools.ru/catalog/pily_ruchnye_po_metallu/nozhovka_po_metallu_soyuz_1061_02_250s/</t>
  </si>
  <si>
    <t>https://sturmtools.ru/catalog/pily_ruchnye_po_metallu/nozhovka_po_metallu_soyuz_1061_03_300s/</t>
  </si>
  <si>
    <t>https://sturmtools.ru/catalog/pily_ruchnye_po_metallu/nozhovka_po_metallu_soyuz_1061_04_300s/</t>
  </si>
  <si>
    <t>https://sturmtools.ru/catalog/pily_ruchnye_po_metallu/nozhovka_po_metallu_sturm_1061_05_300/</t>
  </si>
  <si>
    <t>https://sturmtools.ru/catalog/pily_ruchnye_po_metallu/ruchnaya_pila_po_metallu_sturm_1061_06_300/</t>
  </si>
  <si>
    <t>https://sturmtools.ru/catalog/nozhovki_ruchnye/nozhovka_po_metallu_sturm_1061_07_300/</t>
  </si>
  <si>
    <t>https://sturmtools.ru/catalog/polotna_dlya_nozhovki/polotno_dlya_nozhovki_soyuz_9019_01_150s/</t>
  </si>
  <si>
    <t>https://sturmtools.ru/catalog/polotna_dlya_nozhovki/polotno_dlya_nozhovki_soyuz_9019_01_300s/</t>
  </si>
  <si>
    <t>https://sturmtools.ru/catalog/polotna_dlya_nozhovki/polotno_dlya_nozhovki_soyuz_9019_02_300c/</t>
  </si>
  <si>
    <t>https://sturmtools.ru/catalog/rezbonareznye_nabory/rezbonareznoy_nabor_sturm_1065_03_s24/</t>
  </si>
  <si>
    <t>https://sturmtools.ru/catalog/rezbonareznye_nabory/rezbonareznoy_nabor_sturm_1065_03_s4/</t>
  </si>
  <si>
    <t>https://sturmtools.ru/catalog/kluppy_rezbonareznye/kluppa_rezbonareznaya_sturm_1065_04_1/</t>
  </si>
  <si>
    <t>https://sturmtools.ru/catalog/kluppy_rezbonareznye/kluppa_rezbonareznaya_sturm_1065_04_1_2/</t>
  </si>
  <si>
    <t>https://sturmtools.ru/catalog/kluppy_rezbonareznye/kluppa_rezbonareznaya_sturm_1065_04_1_1_2/</t>
  </si>
  <si>
    <t>https://sturmtools.ru/catalog/kluppy_rezbonareznye/kluppa_rezbonareznaya_sturm_1065_04_3_4/</t>
  </si>
  <si>
    <t>https://sturmtools.ru/catalog/treshchotki_dlya_klupp/treshchotka_dlya_klupp_sturm_1065_04_r/</t>
  </si>
  <si>
    <t>https://sturmtools.ru/catalog/steklorezy/steklorez_sturm_1077_al_02/</t>
  </si>
  <si>
    <t>https://sturmtools.ru/catalog/steklorezy/steklorez_sturm_1077_al_01/</t>
  </si>
  <si>
    <t>https://sturmtools.ru/catalog/steklorezy/steklorez_sturm_1077_ol_01/</t>
  </si>
  <si>
    <t>https://sturmtools.ru/catalog/steklorezy/steklorez_sturm_1077_ro_01/</t>
  </si>
  <si>
    <t>https://sturmtools.ru/catalog/steklodomkraty/steklodomkrat_sturm_1077_05_01/</t>
  </si>
  <si>
    <t>https://sturmtools.ru/catalog/steklodomkraty/steklodomkrat_sturm_1077_06_01/</t>
  </si>
  <si>
    <t>https://sturmtools.ru/catalog/steklodomkraty/steklodomkrat_sturm_1077_06_03/</t>
  </si>
  <si>
    <t>https://sturmtools.ru/catalog/steklodomkraty/steklodomkrat_sturm_1077_06_04/</t>
  </si>
  <si>
    <t>https://sturmtools.ru/catalog/bruski_nazhdachnye/brusok_nazhdachnyy_sturm_1090_01_s9/</t>
  </si>
  <si>
    <t>https://sturmtools.ru/catalog/bruski_nazhdachnye/brusok_abrazivnyy_sturm_1090_01_s10/</t>
  </si>
  <si>
    <t>https://sturmtools.ru/catalog/bruski_nazhdachnye/brusok_abrazivnyy_sturm_1090_01_s11/</t>
  </si>
  <si>
    <t>https://sturmtools.ru/catalog/bruski_nazhdachnye/brusok_abrazivnyy_sturm_1090_01_s12/</t>
  </si>
  <si>
    <t>https://sturmtools.ru/catalog/valiki/valik_sturm_9040_31_070/</t>
  </si>
  <si>
    <t>https://sturmtools.ru/catalog/valiki/valik_sturm_9040_31_100/</t>
  </si>
  <si>
    <t>https://sturmtools.ru/catalog/valiki/valik_sturm_9040_31_150/</t>
  </si>
  <si>
    <t>https://sturmtools.ru/catalog/valiki/valik_sturm_9040_31_180/</t>
  </si>
  <si>
    <t>https://sturmtools.ru/catalog/valiki/valik_sturm_9040_31_250/</t>
  </si>
  <si>
    <t>https://sturmtools.ru/catalog/valiki/valik_sturm_9040_32_100/</t>
  </si>
  <si>
    <t>https://sturmtools.ru/catalog/valiki/valik_sturm_9040_32_150/</t>
  </si>
  <si>
    <t>https://sturmtools.ru/catalog/valiki/valik_sturm_9040_32_180/</t>
  </si>
  <si>
    <t>https://sturmtools.ru/catalog/valiki/valik_sturm_9040_32_250/</t>
  </si>
  <si>
    <t>https://sturmtools.ru/catalog/valiki/valik_sturm_9040_33_070/</t>
  </si>
  <si>
    <t>https://sturmtools.ru/catalog/valiki/valik_sturm_9040_33_100/</t>
  </si>
  <si>
    <t>https://sturmtools.ru/catalog/valiki/valik_sturm_9040_33_150/</t>
  </si>
  <si>
    <t>https://sturmtools.ru/catalog/valiki/valik_sturm_9040_33_180/</t>
  </si>
  <si>
    <t>https://sturmtools.ru/catalog/valiki/valik_sturm_9040_33_250/</t>
  </si>
  <si>
    <t>https://sturmtools.ru/catalog/valiki/valik_sturm_9040_31_070s/</t>
  </si>
  <si>
    <t>https://sturmtools.ru/catalog/valiki/valik_sturm_9040_31_100s/</t>
  </si>
  <si>
    <t>https://sturmtools.ru/catalog/valiki/valik_sturm_9040_31_150s/</t>
  </si>
  <si>
    <t>https://sturmtools.ru/catalog/valiki/valik_sturm_9040_31_180s/</t>
  </si>
  <si>
    <t>https://sturmtools.ru/catalog/valiki/valik_sturm_9040_31_250s/</t>
  </si>
  <si>
    <t>https://sturmtools.ru/catalog/valiki/valik_sturm_9040_32_100s/</t>
  </si>
  <si>
    <t>https://sturmtools.ru/catalog/valiki/valik_sturm_9040_32_150s/</t>
  </si>
  <si>
    <t>https://sturmtools.ru/catalog/valiki/valik_sturm_9040_32_180s/</t>
  </si>
  <si>
    <t>https://sturmtools.ru/catalog/valiki/valik_sturm_9040_32_250s/</t>
  </si>
  <si>
    <t>https://sturmtools.ru/catalog/valiki/valik_sturm_9040_33_070s/</t>
  </si>
  <si>
    <t>https://sturmtools.ru/catalog/valiki/valik_sturm_9040_33_100s/</t>
  </si>
  <si>
    <t>https://sturmtools.ru/catalog/valiki/valik_sturm_9040_33_150s/</t>
  </si>
  <si>
    <t>https://sturmtools.ru/catalog/valiki/valik_sturm_9040_33_180s/</t>
  </si>
  <si>
    <t>https://sturmtools.ru/catalog/valiki/valik_sturm_9040_33_250s/</t>
  </si>
  <si>
    <t>https://sturmtools.ru/catalog/valiki/valik_sturm_9040_17_240/</t>
  </si>
  <si>
    <t>https://sturmtools.ru/catalog/valiki/valik_sturm_1_9040_6_18_240s/</t>
  </si>
  <si>
    <t>https://sturmtools.ru/catalog/valiki/valik_sturm_1_9040_6_4_150_15s/</t>
  </si>
  <si>
    <t>https://sturmtools.ru/catalog/valiki/valik_sturm_1_9040_6_4_240s/</t>
  </si>
  <si>
    <t>https://sturmtools.ru/catalog/valiki/valik_sturm_1_9040_8_18_250s/</t>
  </si>
  <si>
    <t>https://sturmtools.ru/catalog/valiki/valik_sturm_9040_18_180ps/</t>
  </si>
  <si>
    <t>https://sturmtools.ru/catalog/valiki/valik_sturm_9040_21_175s/</t>
  </si>
  <si>
    <t>https://sturmtools.ru/catalog/valiki/valik_sturm_9040_22_175s/</t>
  </si>
  <si>
    <t>https://sturmtools.ru/catalog/valiki/valik_sturm_9040_23_175s/</t>
  </si>
  <si>
    <t>https://sturmtools.ru/catalog/valiki/valik_sturm_9040_24_175s/</t>
  </si>
  <si>
    <t>https://sturmtools.ru/catalog/valiki/valik_sturm_9040_24_250s/</t>
  </si>
  <si>
    <t>https://sturmtools.ru/catalog/byugeli/ruchka_teleskopicheskaya_metallicheskaya_sturm_9040_th_15/</t>
  </si>
  <si>
    <t>https://sturmtools.ru/catalog/byugeli/ruchka_teleskopicheskaya_metallicheskaya_sturm_9040_th_20/</t>
  </si>
  <si>
    <t>https://sturmtools.ru/catalog/byugeli/9040_th_30_ruchka_teleskopicheskaya_metallicheskaya_1_5_3_m_sturm/</t>
  </si>
  <si>
    <t>https://sturmtools.ru/catalog/byugeli/byugel_sturm_9040_6_070/</t>
  </si>
  <si>
    <t>https://sturmtools.ru/catalog/byugeli/byugel_sturm_9040_6_100/</t>
  </si>
  <si>
    <t>https://sturmtools.ru/catalog/byugeli/byugel_sturm_9040_6_150/</t>
  </si>
  <si>
    <t>https://sturmtools.ru/catalog/byugeli/byugel_sturm_9040_8_180/</t>
  </si>
  <si>
    <t>https://sturmtools.ru/catalog/byugeli/byugel_sturm_9040_8_250/</t>
  </si>
  <si>
    <t>https://sturmtools.ru/catalog/byugeli/byugel_sturm_1_9040_4_41c/</t>
  </si>
  <si>
    <t>https://sturmtools.ru/catalog/byugeli/byugel_sturm_1_9040_6_4_26z/</t>
  </si>
  <si>
    <t>https://sturmtools.ru/catalog/byugeli/byugel_sturm_1_9040_6c/</t>
  </si>
  <si>
    <t>https://sturmtools.ru/catalog/kisti/kist_sturm_9040_21_020/</t>
  </si>
  <si>
    <t>https://sturmtools.ru/catalog/kisti/kist_soyuz_9040_21_020s/</t>
  </si>
  <si>
    <t>https://sturmtools.ru/catalog/kisti/kist_sturm_9040_21_025/</t>
  </si>
  <si>
    <t>https://sturmtools.ru/catalog/kisti/kist_soyuz_9040_21_025s/</t>
  </si>
  <si>
    <t>https://sturmtools.ru/catalog/kisti/kist_sturm_9040_21_038/</t>
  </si>
  <si>
    <t>https://sturmtools.ru/catalog/kisti/kist_soyuz_9040_21_038s/</t>
  </si>
  <si>
    <t>https://sturmtools.ru/catalog/kisti/kist_sturm_9040_21_050/</t>
  </si>
  <si>
    <t>https://sturmtools.ru/catalog/kisti/kist_soyuz_9040_21_050s/</t>
  </si>
  <si>
    <t>https://sturmtools.ru/catalog/kisti/kist_sturm_9040_21_063/</t>
  </si>
  <si>
    <t>https://sturmtools.ru/catalog/kisti/kist_soyuz_9040_21_063s/</t>
  </si>
  <si>
    <t>https://sturmtools.ru/catalog/kisti/kist_sturm_9040_21_075/</t>
  </si>
  <si>
    <t>https://sturmtools.ru/catalog/kisti/kist_soyuz_9040_21_075s/</t>
  </si>
  <si>
    <t>https://sturmtools.ru/catalog/kisti/kist_sturm_9040_21_100/</t>
  </si>
  <si>
    <t>https://sturmtools.ru/catalog/kisti/kist_soyuz_9040_21_100s/</t>
  </si>
  <si>
    <t>https://sturmtools.ru/catalog/kisti/kist_sturm_9040_22_020/</t>
  </si>
  <si>
    <t>https://sturmtools.ru/catalog/kisti/kist_sturm_9040_22_025/</t>
  </si>
  <si>
    <t>https://sturmtools.ru/catalog/kisti/kist_sturm_9040_22_038/</t>
  </si>
  <si>
    <t>https://sturmtools.ru/catalog/kisti/kist_sturm_9040_22_050/</t>
  </si>
  <si>
    <t>https://sturmtools.ru/catalog/kisti/kist_sturm_9040_22_063/</t>
  </si>
  <si>
    <t>https://sturmtools.ru/catalog/kisti/kist_sturm_9040_22_075/</t>
  </si>
  <si>
    <t>https://sturmtools.ru/catalog/kisti/kist_sturm_9040_22_100/</t>
  </si>
  <si>
    <t>https://sturmtools.ru/catalog/kisti/kist_sturm_9040_23_020/</t>
  </si>
  <si>
    <t>https://sturmtools.ru/catalog/kisti/kist_sturm_9040_23_025/</t>
  </si>
  <si>
    <t>https://sturmtools.ru/catalog/kisti/kist_sturm_9040_23_038/</t>
  </si>
  <si>
    <t>https://sturmtools.ru/catalog/kisti/kist_sturm_9040_23_050/</t>
  </si>
  <si>
    <t>https://sturmtools.ru/catalog/kisti/kist_sturm_9040_23_063/</t>
  </si>
  <si>
    <t>https://sturmtools.ru/catalog/kisti/kist_sturm_9040_23_075/</t>
  </si>
  <si>
    <t>https://sturmtools.ru/catalog/kisti/kist_sturm_9040_23_100/</t>
  </si>
  <si>
    <t>https://sturmtools.ru/catalog/kisti/kist_sturm_9040_35_038/</t>
  </si>
  <si>
    <t>https://sturmtools.ru/catalog/kisti/kist_sturm_9040_35_025/</t>
  </si>
  <si>
    <t>https://sturmtools.ru/catalog/kisti/kist_sturm_9040_35_050/</t>
  </si>
  <si>
    <t>https://sturmtools.ru/catalog/kisti/kist_sturm_9040_35_063/</t>
  </si>
  <si>
    <t>https://sturmtools.ru/catalog/kisti/kist_sturm_9040_35_075/</t>
  </si>
  <si>
    <t>https://sturmtools.ru/catalog/kisti/kist_sturm_9040_35_100/</t>
  </si>
  <si>
    <t>https://sturmtools.ru/catalog/kisti/kist_soyuz_9040_36_038s/</t>
  </si>
  <si>
    <t>https://sturmtools.ru/catalog/kisti/kist_soyuz_9040_36_050s/</t>
  </si>
  <si>
    <t>https://sturmtools.ru/catalog/kisti/kist_soyuz_9040_36_063s/</t>
  </si>
  <si>
    <t>https://sturmtools.ru/catalog/kisti/kist_soyuz_9040_36_075s/</t>
  </si>
  <si>
    <t>https://sturmtools.ru/catalog/kisti/kist_soyuz_9040_36_020s/</t>
  </si>
  <si>
    <t>https://sturmtools.ru/catalog/kisti/kist_soyuz_9040_36_025s/</t>
  </si>
  <si>
    <t>https://sturmtools.ru/catalog/kisti/kist_soyuz_9040_36_100s/</t>
  </si>
  <si>
    <t>https://sturmtools.ru/catalog/kisti/kist_soyuz_9040_24_10s/</t>
  </si>
  <si>
    <t>https://sturmtools.ru/catalog/kisti/kist_soyuz_9040_24_12s/</t>
  </si>
  <si>
    <t>https://sturmtools.ru/catalog/kisti/kist_soyuz_9040_24_14s/</t>
  </si>
  <si>
    <t>https://sturmtools.ru/catalog/kisti/kist_soyuz_9040_24_15s/</t>
  </si>
  <si>
    <t>https://sturmtools.ru/catalog/krestiki_dlya_plitki/krestiki_dlya_kladki_plitki_sturm_9041_02_15/</t>
  </si>
  <si>
    <t>https://sturmtools.ru/catalog/krestiki_dlya_plitki/krestiki_dlya_kladki_plitki_sturm_9041_02_20/</t>
  </si>
  <si>
    <t>https://sturmtools.ru/catalog/krestiki_dlya_plitki/krestiki_dlya_kladki_plitki_sturm_9041_02_25/</t>
  </si>
  <si>
    <t>https://sturmtools.ru/catalog/krestiki_dlya_plitki/krestiki_dlya_kladki_plitki_sturm_9041_02_30/</t>
  </si>
  <si>
    <t>https://sturmtools.ru/catalog/otbivnye_shnury/otbivnoy_shnur_sturm_2025_02_cl20/</t>
  </si>
  <si>
    <t>https://sturmtools.ru/catalog/otbivnye_shnury/otbivnoy_shnur_sturm_2025_03_cl20/</t>
  </si>
  <si>
    <t>https://sturmtools.ru/catalog/pistolety_dlya_germetika/pistolet_dlya_germetika_sturm_1073_04_225/</t>
  </si>
  <si>
    <t>https://sturmtools.ru/catalog/pistolety_dlya_germetika/pistolet_dlya_germetika_sturm_1073_05_310/</t>
  </si>
  <si>
    <t>https://sturmtools.ru/catalog/pistolety_dlya_germetika/pistolet_dlya_germetika_sturm_1073_01_310/</t>
  </si>
  <si>
    <t>https://sturmtools.ru/catalog/pistolety_dlya_germetika/pistolet_dlya_germetika_sturm_1073_02_310/</t>
  </si>
  <si>
    <t>https://sturmtools.ru/catalog/pistolety_dlya_germetika/pistolet_dlya_germetika_sturm_1073_03_310/</t>
  </si>
  <si>
    <t>https://sturmtools.ru/catalog/pistolety_dlya_germetika/pistolet_dlya_germetika_sturm_1073_05_600/</t>
  </si>
  <si>
    <t>https://sturmtools.ru/catalog/pistolety_dlya_germetika/pistolet_dlya_germetika_sturm_1073_07_310/</t>
  </si>
  <si>
    <t>https://sturmtools.ru/catalog/pistolety_dlya_germetika/pistolet_dlya_germetika_sturm_1073_08_310/</t>
  </si>
  <si>
    <t>https://sturmtools.ru/catalog/pistolety_dlya_montazhnoy_peny/pistolet_dlya_montazhnoy_peny_sturm_1073_06_06/</t>
  </si>
  <si>
    <t>https://sturmtools.ru/catalog/pistolety_dlya_montazhnoy_peny/pistolet_dlya_montazhnoy_peny_sturm_1073_06_01/</t>
  </si>
  <si>
    <t>https://sturmtools.ru/catalog/pistolety_dlya_montazhnoy_peny/pistolet_dlya_montazhnoy_peny_sturm_1073_06_02/</t>
  </si>
  <si>
    <t>https://sturmtools.ru/catalog/pistolety_dlya_montazhnoy_peny/pistolet_dlya_montazhnoy_peny_sturm_1073_06_03/</t>
  </si>
  <si>
    <t>https://sturmtools.ru/catalog/pistolety_dlya_montazhnoy_peny/pistolet_dlya_montazhnoy_peny_sturm_1073_06_04/</t>
  </si>
  <si>
    <t>https://sturmtools.ru/catalog/pistolety_dlya_montazhnoy_peny/pistolet_dlya_montazhnoy_peny_sturm_1073_06_05/</t>
  </si>
  <si>
    <t>https://sturmtools.ru/catalog/pistolety_dlya_montazhnoy_peny/pistolet_dlya_montazhnoy_peny_sturm_1073_06_07/</t>
  </si>
  <si>
    <t>https://sturmtools.ru/catalog/shpateli/shpatel_sturm_8051_04_100/</t>
  </si>
  <si>
    <t>https://sturmtools.ru/catalog/shpateli/shpatel_sturm_8051_04_120/</t>
  </si>
  <si>
    <t>https://sturmtools.ru/catalog/shpateli/shpatel_sturm_8051_04_150/</t>
  </si>
  <si>
    <t>https://sturmtools.ru/catalog/shpateli/shpatel_sturm_8051_04_40/</t>
  </si>
  <si>
    <t>https://sturmtools.ru/catalog/shpateli/shpatel_sturm_8051_04_50/</t>
  </si>
  <si>
    <t>https://sturmtools.ru/catalog/shpateli/shpatel_sturm_8051_04_60/</t>
  </si>
  <si>
    <t>https://sturmtools.ru/catalog/shpateli/shpatel_sturm_8051_04_80/</t>
  </si>
  <si>
    <t>https://sturmtools.ru/catalog/shpateli/shpatel_soyuz_8051_25_040lc/</t>
  </si>
  <si>
    <t>https://sturmtools.ru/catalog/shpateli/shpatel_soyuz_8051_25_060lc/</t>
  </si>
  <si>
    <t>https://sturmtools.ru/catalog/shpateli/shpatel_soyuz_8051_25_080lc/</t>
  </si>
  <si>
    <t>https://sturmtools.ru/catalog/shpateli/shpatel_soyuz_8051_25_100lc/</t>
  </si>
  <si>
    <t>https://sturmtools.ru/catalog/shpateli/shpatel_soyuz_8051_25_150fc/</t>
  </si>
  <si>
    <t>https://sturmtools.ru/catalog/shpateli/shpatel_soyuz_8051_25_200fc/</t>
  </si>
  <si>
    <t>https://sturmtools.ru/catalog/shpateli/shpatel_soyuz_8051_25_250fc/</t>
  </si>
  <si>
    <t>https://sturmtools.ru/catalog/shpateli/shpatel_soyuz_8051_25_300fc/</t>
  </si>
  <si>
    <t>https://sturmtools.ru/catalog/shpateli/shpatel_soyuz_8051_25_350fc/</t>
  </si>
  <si>
    <t>https://sturmtools.ru/catalog/shpateli/shpatel_soyuz_8051_25_450fc/</t>
  </si>
  <si>
    <t>https://sturmtools.ru/catalog/shpateli/shpatel_soyuz_8051_25_600fc/</t>
  </si>
  <si>
    <t>https://sturmtools.ru/catalog/shpateli/shpatel_soyuz_8051_35_040lc/</t>
  </si>
  <si>
    <t>https://sturmtools.ru/catalog/shpateli/shpatel_soyuz_8051_35_060lc/</t>
  </si>
  <si>
    <t>https://sturmtools.ru/catalog/shpateli/shpatel_soyuz_8051_35_080lc/</t>
  </si>
  <si>
    <t>https://sturmtools.ru/catalog/shpateli/shpatel_soyuz_8051_35_100lc/</t>
  </si>
  <si>
    <t>https://sturmtools.ru/catalog/shpateli/shpatel_soyuz_8051_35_150fc/</t>
  </si>
  <si>
    <t>https://sturmtools.ru/catalog/shpateli/shpatel_soyuz_8051_35_200fc/</t>
  </si>
  <si>
    <t>https://sturmtools.ru/catalog/shpateli/shpatel_soyuz_8051_35_250fc/</t>
  </si>
  <si>
    <t>https://sturmtools.ru/catalog/shpateli/shpatel_soyuz_8051_35_300fc/</t>
  </si>
  <si>
    <t>https://sturmtools.ru/catalog/shpateli/shpatel_soyuz_8051_35_350fc/</t>
  </si>
  <si>
    <t>https://sturmtools.ru/catalog/shpateli/shpatel_soyuz_8051_35_450fc/</t>
  </si>
  <si>
    <t>https://sturmtools.ru/catalog/shpateli/shpatel_soyuz_8051_35_600fc/</t>
  </si>
  <si>
    <t>https://sturmtools.ru/catalog/shpateli/shpatel_soyuz_8051_45_150_10fc/</t>
  </si>
  <si>
    <t>https://sturmtools.ru/catalog/shpateli/shpatel_soyuz_8051_45_150_6fc/</t>
  </si>
  <si>
    <t>https://sturmtools.ru/catalog/shpateli/shpatel_soyuz_8051_45_150_8fc/</t>
  </si>
  <si>
    <t>https://sturmtools.ru/catalog/shpateli/shpatel_soyuz_8051_45_200_10fc/</t>
  </si>
  <si>
    <t>https://sturmtools.ru/catalog/shpateli/shpatel_soyuz_8051_45_200_6fc/</t>
  </si>
  <si>
    <t>https://sturmtools.ru/catalog/shpateli/shpatel_soyuz_8051_45_200_8fc/</t>
  </si>
  <si>
    <t>https://sturmtools.ru/catalog/shpateli/shpatel_soyuz_8051_45_250_10fc/</t>
  </si>
  <si>
    <t>https://sturmtools.ru/catalog/shpateli/shpatel_soyuz_8051_45_250_6fc/</t>
  </si>
  <si>
    <t>https://sturmtools.ru/catalog/shpateli/shpatel_soyuz_8051_45_250_8fc/</t>
  </si>
  <si>
    <t>https://sturmtools.ru/catalog/shpateli/shpatel_soyuz_8051_45_300_10fc/</t>
  </si>
  <si>
    <t>https://sturmtools.ru/catalog/shpateli/shpatel_soyuz_8051_45_300_6fc/</t>
  </si>
  <si>
    <t>https://sturmtools.ru/catalog/shpateli/shpatel_soyuz_8051_45_300_8fc/</t>
  </si>
  <si>
    <t>https://sturmtools.ru/catalog/shpateli/shpatel_soyuz_8051_45_350_10fc/</t>
  </si>
  <si>
    <t>https://sturmtools.ru/catalog/shpateli/shpatel_soyuz_8051_45_350_6fc/</t>
  </si>
  <si>
    <t>https://sturmtools.ru/catalog/shpateli/shpatel_soyuz_8051_45_350_8fc/</t>
  </si>
  <si>
    <t>https://sturmtools.ru/catalog/shpateli/shpatel_soyuz_8051_45_450_6fc/</t>
  </si>
  <si>
    <t>https://sturmtools.ru/catalog/shpateli/shpatel_soyuz_8051_45_450_8fc/</t>
  </si>
  <si>
    <t>https://sturmtools.ru/catalog/shpateli/shpatel_soyuz_8051_55_150/</t>
  </si>
  <si>
    <t>https://sturmtools.ru/catalog/shpateli/shpatel_soyuz_8051_55_200/</t>
  </si>
  <si>
    <t>https://sturmtools.ru/catalog/shpateli/shpatel_soyuz_8051_55_250/</t>
  </si>
  <si>
    <t>https://sturmtools.ru/catalog/shpateli/shpatel_soyuz_8051_55_300/</t>
  </si>
  <si>
    <t>https://sturmtools.ru/catalog/shpateli/shpatel_soyuz_8051_55_350/</t>
  </si>
  <si>
    <t>https://sturmtools.ru/catalog/shpateli/shpatel_soyuz_8051_55_450/</t>
  </si>
  <si>
    <t>https://sturmtools.ru/catalog/shpateli_dlya_zatirki/shpatel_soyuz_8051_65_040pc/</t>
  </si>
  <si>
    <t>https://sturmtools.ru/catalog/shpateli_dlya_zatirki/shpatel_soyuz_8051_65_060pc/</t>
  </si>
  <si>
    <t>https://sturmtools.ru/catalog/shpateli_dlya_zatirki/shpatel_soyuz_8051_65_080pc/</t>
  </si>
  <si>
    <t>https://sturmtools.ru/catalog/shpateli_dlya_zatirki/shpatel_soyuz_8051_65_100pc/</t>
  </si>
  <si>
    <t>https://sturmtools.ru/catalog/shpateli_dlya_zatirki/shpatel_soyuz_8051_65_150pc/</t>
  </si>
  <si>
    <t>https://sturmtools.ru/catalog/shpateli_dlya_zatirki/shpatel_soyuz_8051_65_200pc/</t>
  </si>
  <si>
    <t>https://sturmtools.ru/catalog/shpateli_dlya_zatirki/shpatel_soyuz_8051_65_250pc/</t>
  </si>
  <si>
    <t>https://sturmtools.ru/catalog/shpateli_dlya_zatirki/shpatel_soyuz_8051_65_300pc/</t>
  </si>
  <si>
    <t>https://sturmtools.ru/catalog/shpateli_dlya_zatirki/shpatel_soyuz_8051_65_350pc/</t>
  </si>
  <si>
    <t>https://sturmtools.ru/catalog/shpateli_dlya_zatirki/shpatel_soyuz_8051_65_450pc/</t>
  </si>
  <si>
    <t>https://sturmtools.ru/catalog/shpateli_dlya_zatirki/shpatel_soyuz_8051_65_600pc/</t>
  </si>
  <si>
    <t>https://sturmtools.ru/catalog/multimetry/multimetr_sturm_mm12011/</t>
  </si>
  <si>
    <t>https://sturmtools.ru/catalog/multimetry/multimetr_sturm_mm12021/</t>
  </si>
  <si>
    <t>https://sturmtools.ru/catalog/multimetry/multimetr_sturm_mm12031/</t>
  </si>
  <si>
    <t>https://sturmtools.ru/catalog/multimetry/multimetr_sturm_mm1204/</t>
  </si>
  <si>
    <t>https://sturmtools.ru/catalog/lineyki/lineyka_sturm_2040_01_1000/</t>
  </si>
  <si>
    <t>https://sturmtools.ru/catalog/lineyki/lineyka_sturm_2040_01_500/</t>
  </si>
  <si>
    <t>https://sturmtools.ru/catalog/lineyki/shablon_dlya_kopirovaniya_konturovsturm_2040_02_145/</t>
  </si>
  <si>
    <t>https://sturmtools.ru/catalog/lineyki/lineyka_mnogofunktsionalnaya_kopirovalnaya_sturm_2040_02_4/</t>
  </si>
  <si>
    <t>https://sturmtools.ru/catalog/lineyki/lineyka_mnogofunktsionalnaya_kopirovalnaya_sturm_2040_02_5/</t>
  </si>
  <si>
    <t>https://sturmtools.ru/catalog/lineyki/lineyka_mnogofunktsionalnaya_kopirovalnaya_sturm_2040_02_6/?2040_02_6</t>
  </si>
  <si>
    <t>https://sturmtools.ru/catalog/ruletki/ruletka_hanskonner_hk2010_01_10_25/</t>
  </si>
  <si>
    <t>https://sturmtools.ru/catalog/ruletki/ruletka_hanskonner_hk2010_01_3_16/</t>
  </si>
  <si>
    <t>https://sturmtools.ru/catalog/ruletki/ruletka_hanskonner_hk2010_01_5_19/</t>
  </si>
  <si>
    <t>https://sturmtools.ru/catalog/ruletki/ruletka_hanskonner_hk2010_01_5_25/</t>
  </si>
  <si>
    <t>https://sturmtools.ru/catalog/ruletki/ruletka_hanskonner_hk2010_01_8_25/</t>
  </si>
  <si>
    <t>https://sturmtools.ru/catalog/ruletki/ruletka_hanskonner_hk2010_02_10_27/</t>
  </si>
  <si>
    <t>https://sturmtools.ru/catalog/ruletki/ruletka_hanskonner_hk2010_02_3_19/</t>
  </si>
  <si>
    <t>https://sturmtools.ru/catalog/ruletki/ruletka_hanskonner_hk2010_02_5_22/</t>
  </si>
  <si>
    <t>https://sturmtools.ru/catalog/ruletki/ruletka_hanskonner_hk2010_02_5_27/</t>
  </si>
  <si>
    <t>https://sturmtools.ru/catalog/ruletki/ruletka_hanskonner_hk2010_02_8_27/</t>
  </si>
  <si>
    <t>https://sturmtools.ru/catalog/ruletki/ruletka_hanskonner_hk2010_03_10_25/</t>
  </si>
  <si>
    <t>https://sturmtools.ru/catalog/ruletki/ruletka_hanskonner_hk2010_03_3_16/</t>
  </si>
  <si>
    <t>https://sturmtools.ru/catalog/ruletki/ruletka_hanskonner_hk2010_03_5_19/</t>
  </si>
  <si>
    <t>https://sturmtools.ru/catalog/ruletki/ruletka_hanskonner_hk2010_03_5_25/</t>
  </si>
  <si>
    <t>https://sturmtools.ru/catalog/ruletki/ruletka_hanskonner_hk2010_03_8_25/</t>
  </si>
  <si>
    <t>https://sturmtools.ru/catalog/ruletki/ruletka_hanskonner_hk2010_01_5_25_1/</t>
  </si>
  <si>
    <t>https://sturmtools.ru/catalog/ruletki/ruletka_hanskonner_hk2010_02_5_27_1/</t>
  </si>
  <si>
    <t>https://sturmtools.ru/catalog/ruletki/ruletka_hanskonner_hk2010_04_3_19/</t>
  </si>
  <si>
    <t>https://sturmtools.ru/catalog/ruletki/ruletka_hanskonner_hk2010_04_5_19/</t>
  </si>
  <si>
    <t>https://sturmtools.ru/catalog/ruletki/ruletka_hanskonner_hk2010_04_5_25_ruletka_compactfit2_5kh25/</t>
  </si>
  <si>
    <t>https://sturmtools.ru/catalog/ruletki/ruletka_hanskonner_hk2010_05_5_32_ruletka_magnetforce3_5kh32/</t>
  </si>
  <si>
    <t>https://sturmtools.ru/catalog/ruletki/ruletka_hanskonner_hk2010_05_8_32_ruletka_magnetforce3_8kh32/</t>
  </si>
  <si>
    <t>https://sturmtools.ru/catalog/ruletki/ruletka_hanskonner_hk2010_06_3_16/</t>
  </si>
  <si>
    <t>https://sturmtools.ru/catalog/ruletki/ruletka_sturm_2010_07_gp_30/</t>
  </si>
  <si>
    <t>https://sturmtools.ru/catalog/ruletki/ruletka_sturm_2010_07_gp_50/</t>
  </si>
  <si>
    <t>https://sturmtools.ru/catalog/ruletki/ruletka_sturm_2010_08_gp_30/</t>
  </si>
  <si>
    <t>https://sturmtools.ru/catalog/ruletki/ruletka_sturm_2010_10_5_25_vpervye_v_rossii/</t>
  </si>
  <si>
    <t>https://sturmtools.ru/catalog/ruletki/ruletka_sturm_2010_11_5_25/</t>
  </si>
  <si>
    <t>https://sturmtools.ru/catalog/ruletki/ruletka_soyuz_20125/</t>
  </si>
  <si>
    <t>https://sturmtools.ru/catalog/ruletki/ruletka_soyuz_20316/</t>
  </si>
  <si>
    <t>https://sturmtools.ru/catalog/ruletki/ruletka_soyuz_20519/</t>
  </si>
  <si>
    <t>https://sturmtools.ru/catalog/ruletki/ruletka_soyuz_20525/</t>
  </si>
  <si>
    <t>https://sturmtools.ru/catalog/ruletki/ruletka_soyuz_20825/</t>
  </si>
  <si>
    <t>https://sturmtools.ru/catalog/ruletki/ruletka_soyuz_21125/</t>
  </si>
  <si>
    <t>https://sturmtools.ru/catalog/ruletki/ruletka_soyuz_21316/</t>
  </si>
  <si>
    <t>https://sturmtools.ru/catalog/ruletki/ruletka_soyuz_21519/</t>
  </si>
  <si>
    <t>https://sturmtools.ru/catalog/ruletki/ruletka_soyuz_21525/</t>
  </si>
  <si>
    <t>https://sturmtools.ru/catalog/ruletki/ruletka_soyuz_21825/</t>
  </si>
  <si>
    <t>https://sturmtools.ru/catalog/ruletki/ruletka_sturm_3100101/</t>
  </si>
  <si>
    <t>https://sturmtools.ru/catalog/ruletki/ruletka_sturm_3100102/</t>
  </si>
  <si>
    <t>https://sturmtools.ru/catalog/ruletki/ruletka_sturm_3100103/</t>
  </si>
  <si>
    <t>https://sturmtools.ru/catalog/ruletki/ruletka_sturm_3100104/</t>
  </si>
  <si>
    <t>https://sturmtools.ru/catalog/ruletki/ruletka_sturm_3100301/</t>
  </si>
  <si>
    <t>https://sturmtools.ru/catalog/ruletki/ruletka_sturm_3100302/</t>
  </si>
  <si>
    <t>https://sturmtools.ru/catalog/ruletki/ruletka_sturm_3100303/</t>
  </si>
  <si>
    <t>https://sturmtools.ru/catalog/ruletki/ruletka_sturm_3100304/</t>
  </si>
  <si>
    <t>https://sturmtools.ru/catalog/ruletki/ruletka_sturm_2010_12_2_12/</t>
  </si>
  <si>
    <t>https://sturmtools.ru/catalog/ruletki/ruletka_sturm_3100105/</t>
  </si>
  <si>
    <t>https://sturmtools.ru/catalog/ugolniki/ugolnik_sturm_2020_01_250/</t>
  </si>
  <si>
    <t>https://sturmtools.ru/catalog/ugolniki/ugolnik_soyuz_2020_01_250s/</t>
  </si>
  <si>
    <t>https://sturmtools.ru/catalog/ugolniki/ugolnik_sturm_2020_01_300/</t>
  </si>
  <si>
    <t>https://sturmtools.ru/catalog/ugolniki/ugolnik_soyuz_2020_01_300s/</t>
  </si>
  <si>
    <t>https://sturmtools.ru/catalog/ugolniki/ugolnik_soyuz_2020_01_350s/</t>
  </si>
  <si>
    <t>https://sturmtools.ru/catalog/ugolniki/ugolnik_soyuz_2020_01_500c/</t>
  </si>
  <si>
    <t>https://sturmtools.ru/catalog/ugolniki/ugolnik_sturm_2020_01_a350/</t>
  </si>
  <si>
    <t>https://sturmtools.ru/catalog/ugolniki/ugolnik_sturm_2020_03_300/</t>
  </si>
  <si>
    <t>https://sturmtools.ru/catalog/ugolniki/ugolnik_sturm_2020_03_600/</t>
  </si>
  <si>
    <t>https://sturmtools.ru/catalog/ugolniki/ugolnik_sturm_2020_04_500/</t>
  </si>
  <si>
    <t>https://sturmtools.ru/catalog/ugolniki/ugolnik_s_urovnem_i_karandashom_sturm_2020_06_250/</t>
  </si>
  <si>
    <t>https://sturmtools.ru/catalog/ugolniki/ugolnik_s_urovnem_i_karandashom_sturm_2020_06_300/</t>
  </si>
  <si>
    <t>https://sturmtools.ru/catalog/ugolniki/ugolnik_s_urovnem_i_karandashom_sturm_2020_06_350/</t>
  </si>
  <si>
    <t>https://sturmtools.ru/catalog/ugolniki/ugolnik_s_urovnem_i_karandashom_sturm_2020_06_400/</t>
  </si>
  <si>
    <t>https://sturmtools.ru/catalog/ugolniki/ugolnik_s_urovnem_i_karandashom_sturm_2020_06_500/</t>
  </si>
  <si>
    <t>https://sturmtools.ru/catalog/ugolniki/ugolnik_sturm_2020_07_170/</t>
  </si>
  <si>
    <t>https://sturmtools.ru/catalog/ugolniki/ugolnik_sturm_2020_07_300/</t>
  </si>
  <si>
    <t>https://sturmtools.ru/catalog/ugolniki/ugolnik_sturm_2020_09_300_s_urovnem_transportirom_i_chertilkoy/</t>
  </si>
  <si>
    <t>https://sturmtools.ru/catalog/ugolniki/ugolnik_sturm_2020_10_300_s_urovnem_i_chertilkoy/</t>
  </si>
  <si>
    <t>https://sturmtools.ru/catalog/ugolnik_magnitnyy_dlya_svarki/magnitnyy_ugolnik_sturm_6001_3_11/</t>
  </si>
  <si>
    <t>https://sturmtools.ru/catalog/ugolnik_magnitnyy_dlya_svarki/magnitnyy_ugolnik_sturm_6001_5_11/</t>
  </si>
  <si>
    <t>https://sturmtools.ru/catalog/ugolnik_magnitnyy_dlya_svarki/magnitnyy_ugolnik_sturm_6002_4_25/</t>
  </si>
  <si>
    <t>https://sturmtools.ru/catalog/ugolnik_magnitnyy_dlya_svarki/magnitnyy_ugolnik_sturm_6003_5_35/</t>
  </si>
  <si>
    <t>https://sturmtools.ru/catalog/ugolnik_magnitnyy_dlya_svarki/magnitnyy_ugolnik_sturm_6010_2_5/</t>
  </si>
  <si>
    <t>https://sturmtools.ru/catalog/ugolnik_magnitnyy_dlya_svarki/magnitnyy_ugolnik_sturm_6013_3_11/</t>
  </si>
  <si>
    <t>https://sturmtools.ru/catalog/ugolnik_magnitnyy_dlya_svarki/magnitnyy_ugolnik_sturm_6014_4_25/</t>
  </si>
  <si>
    <t>https://sturmtools.ru/catalog/ugolnik_magnitnyy_dlya_svarki/magnitnyy_ugolnik_sturm_6015_5_35/</t>
  </si>
  <si>
    <t>https://sturmtools.ru/catalog/ugolnik_magnitnyy_dlya_svarki/klemma_zazemleniya_magnitnaya_sturm_6021_2_200a/</t>
  </si>
  <si>
    <t>https://sturmtools.ru/catalog/derzhateli_magnitnye/magnitnaya_tarelka_dlya_krepezha_sturm_7003_6_3/</t>
  </si>
  <si>
    <t>https://sturmtools.ru/catalog/braslet_magnitnyy/braslet_magnitnyy_sturm_7053_3_2/</t>
  </si>
  <si>
    <t>https://sturmtools.ru/catalog/braslet_magnitnyy/magnitnye_ugolniki_sturm_7068pbh/</t>
  </si>
  <si>
    <t>https://sturmtools.ru/catalog/ugolnik_magnitnyy_dlya_svarki/klemma_zazemleniya_magnitnaya_sturm_6022_3_500a/</t>
  </si>
  <si>
    <t>https://sturmtools.ru/catalog/urovni/uroven_hanskonner_hk2015_01_0400/</t>
  </si>
  <si>
    <t>https://sturmtools.ru/catalog/urovni/uroven_hanskonner_hk2015_01_0600/</t>
  </si>
  <si>
    <t>https://sturmtools.ru/catalog/urovni/uroven_hanskonner_hk2015_01_0800/</t>
  </si>
  <si>
    <t>https://sturmtools.ru/catalog/urovni/uroven_hanskonner_hk2015_01_1000/</t>
  </si>
  <si>
    <t>https://sturmtools.ru/catalog/urovni/uroven_hanskonner_hk2015_01_1200/</t>
  </si>
  <si>
    <t>https://sturmtools.ru/catalog/urovni/uroven_hanskonner_hk2015_01_1500/</t>
  </si>
  <si>
    <t>https://sturmtools.ru/catalog/urovni/uroven_hanskonner_hk2015_01_2000/</t>
  </si>
  <si>
    <t>https://sturmtools.ru/catalog/urovni/uroven_sturm_2015_02_1000/</t>
  </si>
  <si>
    <t>https://sturmtools.ru/catalog/urovni/uroven_sturm_2015_02_1200/</t>
  </si>
  <si>
    <t>https://sturmtools.ru/catalog/urovni/uroven_sturm_2015_02_1500/</t>
  </si>
  <si>
    <t>https://sturmtools.ru/catalog/urovni/uroven_sturm_2015_02_400/</t>
  </si>
  <si>
    <t>https://sturmtools.ru/catalog/urovni/uroven_sturm_2015_02_600/</t>
  </si>
  <si>
    <t>https://sturmtools.ru/catalog/urovni/uroven_sturm_2015_02_800/</t>
  </si>
  <si>
    <t>https://sturmtools.ru/catalog/urovni/uroven_sturm_2015_03_1000/</t>
  </si>
  <si>
    <t>https://sturmtools.ru/catalog/urovni/uroven_sturm_2015_03_400/</t>
  </si>
  <si>
    <t>https://sturmtools.ru/catalog/urovni/uroven_sturm_2015_03_600/</t>
  </si>
  <si>
    <t>https://sturmtools.ru/catalog/urovni/uroven_sturm_2015_03_800/</t>
  </si>
  <si>
    <t>https://sturmtools.ru/catalog/urovni/uroven_sturm_2015_04_600sl/</t>
  </si>
  <si>
    <t>https://sturmtools.ru/catalog/urovni/uroven_sturm_2015_05_1000/</t>
  </si>
  <si>
    <t>https://sturmtools.ru/catalog/urovni/uroven_sturm_2015_05_1200/</t>
  </si>
  <si>
    <t>https://sturmtools.ru/catalog/urovni/uroven_sturm_2015_05_1500/</t>
  </si>
  <si>
    <t>https://sturmtools.ru/catalog/urovni/uroven_sturm_2015_05_2000/</t>
  </si>
  <si>
    <t>https://sturmtools.ru/catalog/urovni/uroven_sturm_2015_05_400/</t>
  </si>
  <si>
    <t>https://sturmtools.ru/catalog/urovni/uroven_sturm_2015_05_600/</t>
  </si>
  <si>
    <t>https://sturmtools.ru/catalog/urovni/uroven_sturm_2015_05_800/</t>
  </si>
  <si>
    <t>https://sturmtools.ru/catalog/urovni/uroven_soyuz_2015_07_1000s/</t>
  </si>
  <si>
    <t>https://sturmtools.ru/catalog/urovni/uroven_soyuz_2015_07_400s/</t>
  </si>
  <si>
    <t>https://sturmtools.ru/catalog/urovni/uroven_soyuz_2015_07_600s/</t>
  </si>
  <si>
    <t>https://sturmtools.ru/catalog/urovni/uroven_soyuz_2015_07_800s/</t>
  </si>
  <si>
    <t>https://sturmtools.ru/catalog/urovni/uroven_sturm_2015_08_225/</t>
  </si>
  <si>
    <t>https://sturmtools.ru/catalog/urovni/uroven_sturm_2015_09_1000/</t>
  </si>
  <si>
    <t>https://sturmtools.ru/catalog/urovni/uroven_sturm_2015_09_1200/</t>
  </si>
  <si>
    <t>https://sturmtools.ru/catalog/urovni/uroven_sturm_2015_09_1500/</t>
  </si>
  <si>
    <t>https://sturmtools.ru/catalog/urovni/uroven_sturm_2015_09_2000/</t>
  </si>
  <si>
    <t>https://sturmtools.ru/catalog/urovni/uroven_sturm_2015_09_400/</t>
  </si>
  <si>
    <t>https://sturmtools.ru/catalog/urovni/uroven_sturm_2015_09_600/</t>
  </si>
  <si>
    <t>https://sturmtools.ru/catalog/urovni/uroven_sturm_2015_09_800/</t>
  </si>
  <si>
    <t>https://sturmtools.ru/catalog/urovni/uroven_sturm_2015_10_0600/</t>
  </si>
  <si>
    <t>https://sturmtools.ru/catalog/urovni/uroven_sturm_2015_10_0800/</t>
  </si>
  <si>
    <t>https://sturmtools.ru/catalog/urovni/uroven_sturm_2015_10_1000/</t>
  </si>
  <si>
    <t>https://sturmtools.ru/catalog/shtangentsirkuli/shtangentsirkul_sturm_2030_01_150/</t>
  </si>
  <si>
    <t>https://sturmtools.ru/catalog/shtangentsirkuli/shtangentsirkul_sturm_2030_01_200/</t>
  </si>
  <si>
    <t>https://sturmtools.ru/catalog/shtangentsirkuli/shtangentsirkul_sturm_2030_01_250/</t>
  </si>
  <si>
    <t>https://sturmtools.ru/catalog/shtangentsirkuli/shtangentsirkul_sturm_2030_02_150/</t>
  </si>
  <si>
    <t>https://sturmtools.ru/catalog/shtangentsirkuli/shtangentsirkul_sturm_2030_02_200/</t>
  </si>
  <si>
    <t>https://sturmtools.ru/catalog/pintsety/nabor_pintsetov_sturm_1075_02_4/</t>
  </si>
  <si>
    <t>https://sturmtools.ru/catalog/zaklepochniki/zaklepochnik_sturm_1070_01_a361/</t>
  </si>
  <si>
    <t>https://sturmtools.ru/catalog/zaklepochniki/zaklepochnik_1070_01_250zaklepochnik_1070_01_250/</t>
  </si>
  <si>
    <t>https://sturmtools.ru/catalog/zaklepochniki/zaklepochnik_sturm_1070_07_200/</t>
  </si>
  <si>
    <t>https://sturmtools.ru/catalog/zaklepochniki/zaklepochnik_sturm_1070_07_250/</t>
  </si>
  <si>
    <t>https://sturmtools.ru/catalog/zaklepochniki/zaklepochnik_sturm_1070_07_450/</t>
  </si>
  <si>
    <t>https://sturmtools.ru/catalog/zaklepki/zaklepki_sturm_1070_32_10/</t>
  </si>
  <si>
    <t>https://sturmtools.ru/catalog/zaklepki/zaklepki_sturm_1070_32_12/</t>
  </si>
  <si>
    <t>https://sturmtools.ru/catalog/zaklepki/zaklepki_sturm_1070_32_6/</t>
  </si>
  <si>
    <t>https://sturmtools.ru/catalog/zaklepki/zaklepki_sturm_1070_32_8/</t>
  </si>
  <si>
    <t>https://sturmtools.ru/catalog/zaklepki/zaklepki_sturm_1070_40_10/</t>
  </si>
  <si>
    <t>https://sturmtools.ru/catalog/zaklepki/zaklepki_sturm_1070_40_12/</t>
  </si>
  <si>
    <t>https://sturmtools.ru/catalog/zaklepki/zaklepki_sturm_1070_40_14/</t>
  </si>
  <si>
    <t>https://sturmtools.ru/catalog/zaklepki/zaklepki_sturm_1070_40_16/</t>
  </si>
  <si>
    <t>https://sturmtools.ru/catalog/zaklepki/zaklepki_sturm_1070_40_6/</t>
  </si>
  <si>
    <t>https://sturmtools.ru/catalog/zaklepki/zaklepki_sturm_1070_40_8/</t>
  </si>
  <si>
    <t>https://sturmtools.ru/catalog/zaklepki/zaklepki_sturm_1070_48_10/</t>
  </si>
  <si>
    <t>https://sturmtools.ru/catalog/zaklepki/zaklepki_sturm_1070_48_12/</t>
  </si>
  <si>
    <t>https://sturmtools.ru/catalog/zaklepki/zaklepki_sturm_1070_48_14/</t>
  </si>
  <si>
    <t>https://sturmtools.ru/catalog/zaklepki/zaklepki_sturm_1070_48_16/</t>
  </si>
  <si>
    <t>https://sturmtools.ru/catalog/zaklepki/zaklepki_sturm_1070_48_8/</t>
  </si>
  <si>
    <t>https://sturmtools.ru/catalog/steplery/stepler_hanskonner_hk1071_01_06/</t>
  </si>
  <si>
    <t>https://sturmtools.ru/catalog/steplery/stepler_hanskonner_hk1071_01_08/</t>
  </si>
  <si>
    <t>https://sturmtools.ru/catalog/steplery/stepler_sturm_1071_01_s1/</t>
  </si>
  <si>
    <t>https://sturmtools.ru/catalog/steplery/stepler_soyuz_1071_01_04s/</t>
  </si>
  <si>
    <t>https://sturmtools.ru/catalog/steplery/stepler_sturm_1071_01_04/</t>
  </si>
  <si>
    <t>https://sturmtools.ru/catalog/steplery/stepler_sturm_1071_01_06/</t>
  </si>
  <si>
    <t>https://sturmtools.ru/catalog/steplery/stepler_soyuz_1071_01_06s/</t>
  </si>
  <si>
    <t>https://sturmtools.ru/catalog/steplery/stepler_sturm_1071_01_s3/</t>
  </si>
  <si>
    <t>https://sturmtools.ru/catalog/steplery/stepler_sturm_1071_01_08/</t>
  </si>
  <si>
    <t>https://sturmtools.ru/catalog/skoby_i_gvozdi_dlya_steplera/skoby_dlya_steplera_sturm_1071_02_04/</t>
  </si>
  <si>
    <t>https://sturmtools.ru/catalog/skoby_i_gvozdi_dlya_steplera/skoby_dlya_steplera_sturm_1071_02_06/</t>
  </si>
  <si>
    <t>https://sturmtools.ru/catalog/skoby_i_gvozdi_dlya_steplera/skoby_dlya_steplera_sturm_1071_02_08/</t>
  </si>
  <si>
    <t>https://sturmtools.ru/catalog/skoby_i_gvozdi_dlya_steplera/skoby_dlya_steplera_sturm_1071_02_10/</t>
  </si>
  <si>
    <t>https://sturmtools.ru/catalog/skoby_i_gvozdi_dlya_steplera/skoby_dlya_steplera_sturm_1071_02_12/</t>
  </si>
  <si>
    <t>https://sturmtools.ru/catalog/skoby_i_gvozdi_dlya_steplera/skoby_dlya_steplera_sturm_1071_02_14/</t>
  </si>
  <si>
    <t>https://sturmtools.ru/catalog/skoby_i_gvozdi_dlya_steplera/skoby_dlya_steplera_sturm_1071_03_06/</t>
  </si>
  <si>
    <t>https://sturmtools.ru/catalog/skoby_i_gvozdi_dlya_steplera/skoby_dlya_steplera_sturm_1071_03_08/</t>
  </si>
  <si>
    <t>https://sturmtools.ru/catalog/skoby_i_gvozdi_dlya_steplera/skoby_dlya_steplera_sturm_1071_03_10/</t>
  </si>
  <si>
    <t>https://sturmtools.ru/catalog/skoby_i_gvozdi_dlya_steplera/skoby_dlya_steplera_sturm_1071_03_12/</t>
  </si>
  <si>
    <t>https://sturmtools.ru/catalog/skoby_i_gvozdi_dlya_steplera/skoby_dlya_steplera_sturm_1071_03_14/</t>
  </si>
  <si>
    <t>https://sturmtools.ru/catalog/skoby_i_gvozdi_dlya_steplera/skoby_dlya_pnevmo_steplera_sturm_1071_05_13/</t>
  </si>
  <si>
    <t>https://sturmtools.ru/catalog/skoby_i_gvozdi_dlya_steplera/skoby_dlya_pnevmo_steplera_sturm_1071_05_16/</t>
  </si>
  <si>
    <t>https://sturmtools.ru/catalog/skoby_i_gvozdi_dlya_steplera/skoby_dlya_pnevmo_steplera_sturm_1071_05_19/</t>
  </si>
  <si>
    <t>https://sturmtools.ru/catalog/skoby_i_gvozdi_dlya_steplera/skoby_dlya_pnevmo_steplera_sturm_1071_05_22/</t>
  </si>
  <si>
    <t>https://sturmtools.ru/catalog/skoby_i_gvozdi_dlya_steplera/gvozdi_dlya_pnevmo_steplera_sturm_1071_06_20/</t>
  </si>
  <si>
    <t>https://sturmtools.ru/catalog/skoby_i_gvozdi_dlya_steplera/gvozdi_dlya_pnevmo_steplera_sturm_1071_06_25/</t>
  </si>
  <si>
    <t>https://sturmtools.ru/catalog/skoby_i_gvozdi_dlya_steplera/gvozdi_dlya_pnevmo_steplera_sturm_1071_06_30/</t>
  </si>
  <si>
    <t>https://sturmtools.ru/catalog/skoby_i_gvozdi_dlya_steplera/gvozdi_dlya_pnevmo_steplera_sturm_1071_06_32/</t>
  </si>
  <si>
    <t>https://sturmtools.ru/catalog/skoby_i_gvozdi_dlya_steplera/gvozdi_dlya_pnevmo_steplera_sturm_1071_06_35/</t>
  </si>
  <si>
    <t>https://sturmtools.ru/catalog/skoby_i_gvozdi_dlya_steplera/skoby_dlya_steplera_sturm_1071_04_12/</t>
  </si>
  <si>
    <t>https://sturmtools.ru/catalog/skoby_elektroustanovochnye/skoby_elektroustanovochnye_sturm_7014_02_07/</t>
  </si>
  <si>
    <t>https://sturmtools.ru/catalog/skoby_elektroustanovochnye/skoby_elektroustanovochnye_sturm_7014_02_09/</t>
  </si>
  <si>
    <t>https://sturmtools.ru/catalog/strubtsiny/strubtsina_soyuz_1075_06_250s/</t>
  </si>
  <si>
    <t>https://sturmtools.ru/catalog/strubtsiny/strubtsina_soyuz_1075_06_220s_1/</t>
  </si>
  <si>
    <t>https://sturmtools.ru/catalog/strubtsiny/strubtsina_soyuz_1078_01_100s/</t>
  </si>
  <si>
    <t>https://sturmtools.ru/catalog/strubtsiny/strubtsina_soyuz_1078_01_50s/</t>
  </si>
  <si>
    <t>https://sturmtools.ru/catalog/strubtsiny/strubtsina_soyuz_1078_01_75s/</t>
  </si>
  <si>
    <t>https://sturmtools.ru/catalog/strubtsiny/strubtsina_sturm_1078_04_15/</t>
  </si>
  <si>
    <t>https://sturmtools.ru/catalog/strubtsiny/strubtsina_sturm_1078_04_30/</t>
  </si>
  <si>
    <t>https://sturmtools.ru/catalog/strubtsiny/strubtsina_sturm_1078_04_45/</t>
  </si>
  <si>
    <t>https://sturmtools.ru/catalog/strubtsiny/strubtsina_sturm_1078_04_60/</t>
  </si>
  <si>
    <t>https://sturmtools.ru/catalog/strubtsiny/strubtsina_sturm_1078_06_150x210/</t>
  </si>
  <si>
    <t>https://sturmtools.ru/catalog/strubtsiny/strubtsina_sturm_1078_06_200x260/</t>
  </si>
  <si>
    <t>https://sturmtools.ru/catalog/strubtsiny/strubtsina_sturm_1078_06_250x310/</t>
  </si>
  <si>
    <t>https://sturmtools.ru/catalog/strubtsiny/strubtsina_sturm_1078_06_300x370/</t>
  </si>
  <si>
    <t>https://sturmtools.ru/catalog/strubtsiny/strubtsina_sturm_1078_07_33/</t>
  </si>
  <si>
    <t>https://sturmtools.ru/catalog/strubtsiny/strubtsina_sturm_1078_07_37/</t>
  </si>
  <si>
    <t>https://sturmtools.ru/catalog/strubtsiny/strubtsina_sturm_1078_07_70/</t>
  </si>
  <si>
    <t>https://sturmtools.ru/catalog/strubtsiny/strubtsina_sturm_1078_07_88_1/</t>
  </si>
  <si>
    <t>https://sturmtools.ru/catalog/strubtsiny/strubtsina_sturm_1078_08_15/</t>
  </si>
  <si>
    <t>https://sturmtools.ru/catalog/strubtsiny/strubtsina_sturm_1078_08_30/</t>
  </si>
  <si>
    <t>https://sturmtools.ru/catalog/strubtsiny/strubtsina_sturm_1078_08_45/</t>
  </si>
  <si>
    <t>https://sturmtools.ru/catalog/strubtsiny/strubtsina_sturm_1078_08_60/</t>
  </si>
  <si>
    <t>https://sturmtools.ru/catalog/strubtsiny/strubtsina_sturm_1078_09_050/</t>
  </si>
  <si>
    <t>https://sturmtools.ru/catalog/strubtsiny/strubtsina_sturm_1078_09_075/</t>
  </si>
  <si>
    <t>https://sturmtools.ru/catalog/strubtsiny/strubtsina_sturm_1078_09_100/</t>
  </si>
  <si>
    <t>https://sturmtools.ru/catalog/strubtsiny/strubtsina_uglovaya_sturm_1078_10_70/</t>
  </si>
  <si>
    <t>https://sturmtools.ru/catalog/strubtsiny/strubtsina_uglovaya_sturm_1078_11_75/</t>
  </si>
  <si>
    <t>https://sturmtools.ru/catalog/strubtsiny/strubtsina_remennaya_sturm_1078_12_4000/</t>
  </si>
  <si>
    <t>https://sturmtools.ru/catalog/izolenta/fumlenta_soyuz_7011_01_12x10s/</t>
  </si>
  <si>
    <t>https://sturmtools.ru/catalog/izolenta/fumlenta_soyuz_7011_01_19x10s/</t>
  </si>
  <si>
    <t>https://sturmtools.ru/catalog/izolenta/fumlenta_soyuz_7011_01_25x10s/</t>
  </si>
  <si>
    <t>https://sturmtools.ru/catalog/lopaty/lopata_3010_15_sa/</t>
  </si>
  <si>
    <t>https://sturmtools.ru/catalog/lopaty/lopata_sturm_3010_15_02/</t>
  </si>
  <si>
    <t>https://sturmtools.ru/catalog/lopaty/lopata_3010_15_15/</t>
  </si>
  <si>
    <t>https://sturmtools.ru/catalog/lopaty/lopata_3010_15_16/</t>
  </si>
  <si>
    <t>https://sturmtools.ru/catalog/lopaty/lopata_3010_15_17/</t>
  </si>
  <si>
    <t>https://sturmtools.ru/catalog/lopaty/lopata_3010_15_18/</t>
  </si>
  <si>
    <t>https://sturmtools.ru/catalog/lopaty/lopata_3010_15_19s_soyuz/</t>
  </si>
  <si>
    <t>https://sturmtools.ru/catalog/lopaty/skrebok_3010_15_20/</t>
  </si>
  <si>
    <t>https://sturmtools.ru/catalog/lopaty/lopata_3010_15_21/</t>
  </si>
  <si>
    <t>https://sturmtools.ru/catalog/lopaty/lopata_sturm_3010_15_al/</t>
  </si>
  <si>
    <t>https://sturmtools.ru/catalog/lopaty/lopata_sturm_3010_12_01n/</t>
  </si>
  <si>
    <t>https://sturmtools.ru/catalog/lopaty/lopata_sturm_3010_12_02m/</t>
  </si>
  <si>
    <t>https://sturmtools.ru/catalog/lopaty/lopata_sturm_3010_12_03m/</t>
  </si>
  <si>
    <t>https://sturmtools.ru/catalog/sekatory/sekator_hanskonner_hk3012_07_20/</t>
  </si>
  <si>
    <t>https://sturmtools.ru/catalog/sekatory/sekator_hanskonner_hk3012_07_21/</t>
  </si>
  <si>
    <t>https://sturmtools.ru/catalog/sekatory/sekator_hanskonner_hk3012_07_22/</t>
  </si>
  <si>
    <t>https://sturmtools.ru/catalog/sekatory/sekator_hanskonner_hk3012_07_23/</t>
  </si>
  <si>
    <t>https://sturmtools.ru/catalog/sekatory/sekator_hanskonner_hk3012_07_25/</t>
  </si>
  <si>
    <t>https://sturmtools.ru/catalog/sekatory/sekator_hanskonner_hk3012_07_26/</t>
  </si>
  <si>
    <t>https://sturmtools.ru/catalog/sekatory/sekator_hanskonner_hk3012_07_24/</t>
  </si>
  <si>
    <t>https://sturmtools.ru/catalog/sekatory/sekator_sturm_3012_04_01/</t>
  </si>
  <si>
    <t>https://sturmtools.ru/catalog/sekatory/sekator_soyuz_3012_04_04/</t>
  </si>
  <si>
    <t>https://sturmtools.ru/catalog/sekatory/sekator_sturm_3012_04_20/</t>
  </si>
  <si>
    <t>https://sturmtools.ru/catalog/suchkorezy/vysotorez_suchkorez_pila_sturm_3012_04_240/</t>
  </si>
  <si>
    <t>https://sturmtools.ru/catalog/sekatory/sekator_sturm_3012_04_50/</t>
  </si>
  <si>
    <t>https://sturmtools.ru/catalog/sekatory/sekator_sturm_3012_04_65/</t>
  </si>
  <si>
    <t>https://sturmtools.ru/catalog/suchkorezy/suchkorez_sturm_3012_05_01/</t>
  </si>
  <si>
    <t>https://sturmtools.ru/catalog/suchkorezy/suchkorez_sturm_3012_05_02/</t>
  </si>
  <si>
    <t>https://sturmtools.ru/catalog/kustorezy/kustorez_volnistye_lezviya_sturm_3012_05_03/</t>
  </si>
  <si>
    <t>https://sturmtools.ru/catalog/sadovye_nozhnitsy/sadovye_nozhnitsy_sturm_3012_04_05/</t>
  </si>
  <si>
    <t>https://sturmtools.ru/catalog/opryskivateli_ruchnye/opryskivatel_sturm_3016_20_01/</t>
  </si>
  <si>
    <t>https://sturmtools.ru/catalog/opryskivateli_ruchnye/opryskivatel_sturm_3016_20_10/</t>
  </si>
  <si>
    <t>https://sturmtools.ru/catalog/opryskivateli_ruchnye/opryskivatel_sturm_3016_20_2/</t>
  </si>
  <si>
    <t>https://sturmtools.ru/catalog/opryskivateli_ruchnye/opryskivatel_sturm_3016_20_5/</t>
  </si>
  <si>
    <t>https://sturmtools.ru/catalog/opryskivateli_ruchnye/opryskivatel_sturm_3016_20_7/</t>
  </si>
  <si>
    <t>https://sturmtools.ru/catalog/opryskivateli_ruchnye/opryskivatel_soyuz_3016_21_5s/</t>
  </si>
  <si>
    <t>https://sturmtools.ru/catalog/opryskivateli_ruchnye/opryskivatel_soyuz_3016_21_8s/</t>
  </si>
  <si>
    <t>https://sturmtools.ru/catalog/opryskivateli_ruchnye/shtanga_teleskopicheskaya_sturm_3015_44_69/</t>
  </si>
  <si>
    <t>https://sturmtools.ru/catalog/opryskivateli_ruchnye/opryskivatel_sturm_3016_22_01/</t>
  </si>
  <si>
    <t>https://sturmtools.ru/catalog/opryskivateli_ruchnye/opryskivatel_sturm_3016_22_015/</t>
  </si>
  <si>
    <t>https://sturmtools.ru/catalog/opryskivateli_ruchnye/opryskivatel_sturm_3016_22_02/</t>
  </si>
  <si>
    <t>https://sturmtools.ru/catalog/opryskivateli_ruchnye/opryskivatel_sturm_3016_22_12/</t>
  </si>
  <si>
    <t>https://sturmtools.ru/catalog/opryskivateli_ruchnye/opryskivatel_sturm_3016_22_16/</t>
  </si>
  <si>
    <t>https://sturmtools.ru/catalog//gryadki_otsinkovannye_polimernye_soyuz_go_05022/?GO_05022</t>
  </si>
  <si>
    <t>https://sturmtools.ru/catalog//gryadki_otsinkovannye_polimernye_soyuz_go_05032/?GO_05032</t>
  </si>
  <si>
    <t>https://sturmtools.ru/catalog//gryadki_otsinkovannye_polimernye_soyuz_go_06542/?GO_06542</t>
  </si>
  <si>
    <t>https://sturmtools.ru/catalog//gryadki_otsinkovannye_polimernye_soyuz_go_08022/?GO_08022</t>
  </si>
  <si>
    <t>https://sturmtools.ru/catalog/sadovo_ogorodnyy_inventar_i_osnastka/gryadki_otsinkovannye_polimernye_soyuz_dgo_u1/</t>
  </si>
  <si>
    <t>https://sturmtools.ru/catalog/sadovo_ogorodnyy_inventar_i_osnastka/gryadki_otsinkovannye_polimernye_soyuz_dgo_u2/</t>
  </si>
  <si>
    <t>https://sturmtools.ru/catalog/nozhovki_ruchnye/nozhovka_sturm_3012_06_180/</t>
  </si>
  <si>
    <t>https://sturmtools.ru/catalog/nozhovki_ruchnye/nozhovka_3012_06_280_sturm/</t>
  </si>
  <si>
    <t>https://sturmtools.ru/catalog/sadovyy_ruchnoy_instrument/rykhlitel_sturm_3010_06_c_150/</t>
  </si>
  <si>
    <t>https://sturmtools.ru/catalog/sadovyy_ruchnoy_instrument/kultivator_motyga_sturm_3010_10_th/</t>
  </si>
  <si>
    <t>https://sturmtools.ru/catalog/pistolety_i_oroshateli_dlya_poliva/taymer_podachi_vody_mekhanicheskiy_sturm_3015_02_tm/</t>
  </si>
  <si>
    <t>https://sturmtools.ru/catalog/adaptery_dlya_polivalnykh_sistem/adapter_sturm_3015_06_1_2p/</t>
  </si>
  <si>
    <t>https://sturmtools.ru/catalog/shchitki_zashchitnye/nakolenniki_zashchitnye_sturm_8050_04_g1/</t>
  </si>
  <si>
    <t>https://sturmtools.ru/catalog/shchitki_zashchitnye/nakolenniki_zashchitnye_sturm_8050_04_g5/</t>
  </si>
  <si>
    <t>https://sturmtools.ru/catalog/shchitki_zashchitnye/nakolenniki_zashchitnye_sturm_8050_04_g6/</t>
  </si>
  <si>
    <t>https://sturmtools.ru/catalog/ochki_zashchitnye/ochki_zashchitnye_sturm_8050_05_01/</t>
  </si>
  <si>
    <t>https://sturmtools.ru/catalog/ochki_zashchitnye/ochki_zashchitnye_sturm_8050_05_02/</t>
  </si>
  <si>
    <t>https://sturmtools.ru/catalog/ochki_zashchitnye/ochki_zashchitnye_sturm_8050_05_04/</t>
  </si>
  <si>
    <t>https://sturmtools.ru/catalog/ochki_zashchitnye/ochki_zashchitnye_sturm_8050_05_03b/</t>
  </si>
  <si>
    <t>https://sturmtools.ru/catalog/ochki_zashchitnye/ochki_zashchitnye_sturm_8050_05_03w/</t>
  </si>
  <si>
    <t>https://sturmtools.ru/catalog/ochki_zashchitnye/ochki_zashchitnye_sturm_8050_05_03y/</t>
  </si>
  <si>
    <t>https://sturmtools.ru/catalog/perchatki/perchatki_sturm_8054_02_l/</t>
  </si>
  <si>
    <t>https://sturmtools.ru/catalog/perchatki/perchatki_sturm_8054_02_m/</t>
  </si>
  <si>
    <t>https://sturmtools.ru/catalog/perchatki/perchatki_sturm_8054_02_xl/</t>
  </si>
  <si>
    <t>https://sturmtools.ru/catalog/perchatki/perchatki_sturm_8054_03_l/</t>
  </si>
  <si>
    <t>https://sturmtools.ru/catalog/perchatki/perchatki_sturm_8054_03_m/</t>
  </si>
  <si>
    <t>https://sturmtools.ru/catalog/perchatki/perchatki_sturm_8054_03_xl/</t>
  </si>
  <si>
    <t>https://sturmtools.ru/catalog/perchatki/perchatki_sturm_8054_02_xxl/</t>
  </si>
  <si>
    <t>https://sturmtools.ru/catalog/perchatki/perchatki_sturm_8054_03_xxl/</t>
  </si>
  <si>
    <t>https://sturmtools.ru/catalog/perchatki/perchatki_sturm_8054_01_xl/</t>
  </si>
  <si>
    <t>https://sturmtools.ru/catalog/perchatki/perchatki_sturm_8054_04_m/</t>
  </si>
  <si>
    <t>https://sturmtools.ru/catalog//respirator_hanskonner_8050_05_00/?8050_05_00</t>
  </si>
  <si>
    <t>https://sturmtools.ru/catalog//respirator_hanskonner_8050_06_00/?8050_06_00</t>
  </si>
  <si>
    <t>https://sturmtools.ru/catalog/maski_zashchitnye/shchitok_zashchitnyy_soyuz_shchzs_12_3/</t>
  </si>
  <si>
    <t>https://sturmtools.ru/catalog/maski_zashchitnye/shchitok_zashchitnyy_soyuz_shchzs_12_1p/</t>
  </si>
  <si>
    <t>https://sturmtools.ru/catalog/maski_zashchitnye/shchitok_zashchitnyy_soyuz_shchzs_12_2s/</t>
  </si>
  <si>
    <t>https://sturmtools.ru/catalog/lampy_payalnye/lampa_payalnaya_sturm_5015_01_10/</t>
  </si>
  <si>
    <t>https://sturmtools.ru/catalog/lampy_payalnye/lampa_payalnaya_sturm_5015_01_15/</t>
  </si>
  <si>
    <t>https://sturmtools.ru/catalog/lampy_payalnye/lampa_payalnaya_sturm_5015_01_20/</t>
  </si>
  <si>
    <t>https://sturmtools.ru/catalog/gorelki_gazovye/gorelka_gazovaya_sturm_5015_kl_01/</t>
  </si>
  <si>
    <t>https://sturmtools.ru/catalog/gorelki_gazovye/gorelka_gazovaya_sturm_5015_kl_02/</t>
  </si>
  <si>
    <t>https://sturmtools.ru/catalog/gorelki_gazovye/gorelka_gazovaya_sturm_5015_kl_03/</t>
  </si>
  <si>
    <t>https://sturmtools.ru/catalog/gorelki_gazovye/gorelka_gazovaya_sturm_5015_kl_04/</t>
  </si>
  <si>
    <t>https://sturmtools.ru/catalog/gorelki_gazovye/nasadka_gorelka_na_gazovyy_ballon_sturm_5015_kl_05/</t>
  </si>
  <si>
    <t>https://sturmtools.ru/catalog/gorelki_gazovye/gorelka_gazovaya_sturm_5015_kl_06/</t>
  </si>
  <si>
    <t>https://sturmtools.ru/catalog/gorelki_gazovye/gorelka_gazovaya_sturm_5015_kl_07/</t>
  </si>
  <si>
    <t>https://sturmtools.ru/catalog/gorelki_gazovye/gorelka_gazovaya_sturm_5015_kl_08/</t>
  </si>
  <si>
    <t>https://sturmtools.ru/catalog/gorelki_krovelnye_gazovozdushnye/gorelka_gazovaya_sturm_5015_02_070/</t>
  </si>
  <si>
    <t>https://sturmtools.ru/catalog/gorelki_krovelnye_gazovozdushnye/gorelka_gazovaya_sturm_5015_02_093/</t>
  </si>
  <si>
    <t>https://sturmtools.ru/catalog/sumki/sumka_hanskonner_hktb0146/</t>
  </si>
  <si>
    <t>https://sturmtools.ru/catalog/sumki/sumka_hanskonner_hkwb0001/</t>
  </si>
  <si>
    <t>https://sturmtools.ru/catalog/sumki/sumka_hanskonner_hkwb0002/</t>
  </si>
  <si>
    <t>https://sturmtools.ru/catalog/sumki/sumka_sturm_tb21201sn/</t>
  </si>
  <si>
    <t>https://sturmtools.ru/catalog/sumki/sumka_sturm_tb20211/</t>
  </si>
  <si>
    <t>https://sturmtools.ru/catalog/sumki/sumka_sturm_tb20211_1/</t>
  </si>
  <si>
    <t>https://sturmtools.ru/catalog/sumki/sumka_sturm_tbp001/</t>
  </si>
  <si>
    <t>https://sturmtools.ru/catalog/sumki/sumka_sturm_tbs002/</t>
  </si>
  <si>
    <t>https://sturmtools.ru/catalog/sumki/sumka_sturm_tb0058/</t>
  </si>
  <si>
    <t>https://sturmtools.ru/catalog/sumki/sumka_sturm_tb0143/</t>
  </si>
  <si>
    <t>https://sturmtools.ru/catalog/yashchiki_plastikovye/yashchik_plastikovyy_sturm_tbprof13/</t>
  </si>
  <si>
    <t>https://sturmtools.ru/catalog/yashchiki_plastikovye/yashchik_plastikovyy_sturm_tbprof16/</t>
  </si>
  <si>
    <t>https://sturmtools.ru/catalog/yashchiki_plastikovye/yashchik_plastikovyy_sturm_tbprof18/</t>
  </si>
  <si>
    <t>https://sturmtools.ru/catalog/yashchiki_plastikovye/yashchik_plastikovyy_sturm_tbprof21/</t>
  </si>
  <si>
    <t>https://sturmtools.ru/catalog/yashchiki_plastikovye/yashchik_plastikovyy_sturm_tbprof318/</t>
  </si>
  <si>
    <t>https://sturmtools.ru/catalog/yashchiki_plastikovye/yashchik_plastikovyy_sturm_tbprof321/</t>
  </si>
  <si>
    <t>https://sturmtools.ru/catalog/yashchiki_plastikovye/yashchik_plastikovyy_sturm_tbprof218/</t>
  </si>
  <si>
    <t>https://sturmtools.ru/catalog/yashchiki_plastikovye/yashchik_plastikovyy_sturm_tbprof221/</t>
  </si>
  <si>
    <t>https://sturmtools.ru/catalog/yashchiki_plastikovye/yashchik_plastikovyy_sturm_tbpr22/</t>
  </si>
  <si>
    <t>https://sturmtools.ru/catalog/yashchiki_plastikovye/yashchik_plastikovyy_sturm_tb21316p/</t>
  </si>
  <si>
    <t>https://sturmtools.ru/catalog/yashchiki_plastikovye/yashchik_plastikovyy_sturm_tb21316t/</t>
  </si>
  <si>
    <t>https://sturmtools.ru/catalog/yashchiki_plastikovye/yashchik_plastikovyy_sturm_tb21319c/</t>
  </si>
  <si>
    <t>https://sturmtools.ru/catalog/yashchiki_plastikovye/yashchik_plastikovyy_sturm_tb21319p/</t>
  </si>
  <si>
    <t>https://sturmtools.ru/catalog/yashchiki_plastikovye/yashchik_plastikovyy_sturm_tb21319t/</t>
  </si>
  <si>
    <t>https://sturmtools.ru/catalog/privyaz_strakhovochnaya/privyaz_strakhovochnaya_sturm_8050_07_01/</t>
  </si>
  <si>
    <t>https://sturmtools.ru/catalog/privyaz_strakhovochnaya/privyaz_strakhovochnaya_sturm_8050_07_02/</t>
  </si>
  <si>
    <t>https://sturmtools.ru/catalog/privyaz_strakhovochnaya/privyaz_strakhovochnaya_sturm_8050_07_03/</t>
  </si>
  <si>
    <t>https://sturmtools.ru/catalog/privyaz_strakhovochnaya/privyaz_strakhovochnaya_sturm_8050_07_04/</t>
  </si>
  <si>
    <t>https://sturmtools.ru/catalog/udliniteli/udlinitel_sturm_fr_16_50/</t>
  </si>
  <si>
    <t>https://sturmtools.ru/catalog/udliniteli/udlinitel_sturm_fr_16_30/</t>
  </si>
  <si>
    <t>https://sturmtools.ru/catalog/udliniteli/udlinitel_sturm_fr_6_50/</t>
  </si>
  <si>
    <t>https://sturmtools.ru/catalog/udliniteli/udlinitel_sturm_rr_6_10/</t>
  </si>
  <si>
    <t>https://sturmtools.ru/catalog/udliniteli/udlinitel_sturm_fr_6_20r/</t>
  </si>
  <si>
    <t>https://sturmtools.ru/catalog/udliniteli/udlinitel_sturm_fr_16_30r/</t>
  </si>
  <si>
    <t>https://sturmtools.ru/catalog/udliniteli/udlinitel_sturm_rr_16_50/</t>
  </si>
  <si>
    <t>https://sturmtools.ru/catalog/fonari_mnogofunktsionalnyy/fonar_sturm_4051_01_16/</t>
  </si>
  <si>
    <t>https://sturmtools.ru/catalog/fonari_mnogofunktsionalnyy/fonar_mnogofunktsionalnyy_soyuz_4050_02_2xs/</t>
  </si>
  <si>
    <t>https://sturmtools.ru/catalog/fonari_mnogofunktsionalnyy/fonar_mnogofunktsionalnyy_sturm_4050_03_2x/</t>
  </si>
  <si>
    <t>https://sturmtools.ru/catalog/fonari_mnogofunktsionalnyy/fonar_mnogofunktsionalnyy_sturm_4050_04_2x/</t>
  </si>
  <si>
    <t>https://sturmtools.ru/catalog/fonari_mnogofunktsionalnyy/fonar_sturm_4051_02_140/</t>
  </si>
  <si>
    <t>https://sturmtools.ru/catalog/fonari_mnogofunktsionalnyy/fonar_sturm_4051_03_600/</t>
  </si>
  <si>
    <t>https://sturmtools.ru/catalog/fonari_mnogofunktsionalnyy/fonar_sturm_4051_04_300/</t>
  </si>
  <si>
    <t>https://sturmtools.ru/catalog/fonari_mnogofunktsionalnyy/fonar_mnogofunktsionalnyy_sturm_4051_05_150/</t>
  </si>
  <si>
    <t>https://sturmtools.ru/catalog/fonari_mnogofunktsionalnyy/fonar_akkumulyatornyy_sturm_4052_01_140/</t>
  </si>
  <si>
    <t>https://sturmtools.ru/catalog/fonari_mnogofunktsionalnyy/fonar_akkumulyatornyy_sturm_4052_02_200/</t>
  </si>
  <si>
    <t>https://sturmtools.ru/catalog/fonari_mnogofunktsionalnyy/fonar_prozhektor_akkumulyatornyy_sturm_4052_03_600/</t>
  </si>
  <si>
    <t>https://sturmtools.ru/catalog/fonari_mnogofunktsionalnyy/fonar_akkumulyatornyy_sturm_4052_04_300/</t>
  </si>
  <si>
    <t>https://sturmtools.ru/catalog/fonari_mnogofunktsionalnyy/fonar_prozhektor_akkumulyatornyy_sturm_4052_05_300/</t>
  </si>
  <si>
    <t>https://sturmtools.ru/catalog/fonari_mnogofunktsionalnyy/fonar_prozhektor_sturm_4054_01_400_1batterysystem/</t>
  </si>
  <si>
    <t>https://sturmtools.ru/catalog/fonari_mnogofunktsionalnyy/fonar_prozhektor_sturm_4053_01_2000_1batterysystem/</t>
  </si>
  <si>
    <t>https://sturmtools.ru/catalog/plastikovye_khomuty/khomuty_plastikovye_sturm_7012_01_150/</t>
  </si>
  <si>
    <t>https://sturmtools.ru/catalog/plastikovye_khomuty/khomuty_plastikovye_sturm_7012_04_100/</t>
  </si>
  <si>
    <t>https://sturmtools.ru/catalog/plastikovye_khomuty/khomuty_plastikovye_sturm_7012_04_150/</t>
  </si>
  <si>
    <t>https://sturmtools.ru/catalog/plastikovye_khomuty/khomuty_plastikovye_sturm_7012_04_180/</t>
  </si>
  <si>
    <t>https://sturmtools.ru/catalog/plastikovye_khomuty/khomuty_plastikovye_sturm_7012_04_200/</t>
  </si>
  <si>
    <t>https://sturmtools.ru/catalog/plastikovye_khomuty/khomuty_plastikovye_sturm_7012_04_300/</t>
  </si>
  <si>
    <t>https://sturmtools.ru/catalog/plastikovye_khomuty/khomuty_plastikovye_sturm_7012_05_100/</t>
  </si>
  <si>
    <t>https://sturmtools.ru/catalog/plastikovye_khomuty/khomuty_plastikovye_sturm_7012_05_150/</t>
  </si>
  <si>
    <t>https://sturmtools.ru/catalog/plastikovye_khomuty/khomuty_plastikovye_sturm_7012_05_180/</t>
  </si>
  <si>
    <t>https://sturmtools.ru/catalog/plastikovye_khomuty/khomuty_plastikovye_sturm_7012_05_200/</t>
  </si>
  <si>
    <t>https://sturmtools.ru/catalog/plastikovye_khomuty/khomuty_plastikovye_sturm_7012_05_300/</t>
  </si>
  <si>
    <t>https://sturmtools.ru/catalog/plastikovye_khomuty/khomuty_plastikovye_sturm_71012_04_250_1/</t>
  </si>
  <si>
    <t>https://sturmtools.ru/catalog/plastikovye_khomuty/khomuty_plastikovye_sturm_71012_04_250/</t>
  </si>
  <si>
    <t>https://sturmtools.ru/catalog/plastikovye_khomuty/khomuty_lipuchka_s_logo_hanskonner_hk7012_06_15/</t>
  </si>
  <si>
    <t>https://sturmtools.ru/catalog/shtanga_raspornaya/shtanga_raspornaya_sturm_4013_01_1150/</t>
  </si>
  <si>
    <t>https://sturmtools.ru/catalog/shtanga_raspornaya/shtanga_raspornaya_sturm_4013_01_2900/</t>
  </si>
  <si>
    <r>
      <rPr>
        <b/>
        <sz val="10"/>
        <color theme="0"/>
        <rFont val="Arial"/>
        <family val="2"/>
        <charset val="204"/>
      </rPr>
      <t>квота</t>
    </r>
    <r>
      <rPr>
        <sz val="10"/>
        <color theme="0"/>
        <rFont val="Arial"/>
        <family val="2"/>
        <charset val="177"/>
      </rPr>
      <t xml:space="preserve"> - см.этот и предыдущий мес.</t>
    </r>
  </si>
  <si>
    <t>16.11.2022 19:36:05_</t>
  </si>
  <si>
    <t>Остатки</t>
  </si>
  <si>
    <t>сумма-&gt;</t>
  </si>
  <si>
    <t>REC-1BS-2022_1 Стенд Sturm! 1BatterySystem</t>
  </si>
  <si>
    <t>REC-1BS-2022_1</t>
  </si>
  <si>
    <t>REC-1BS-2022_2 Фриз Sturm! 1BatterySystem</t>
  </si>
  <si>
    <t>REC-1BS-2022_2</t>
  </si>
  <si>
    <t>REC-FLAG-HANSKONNER Флаг-парус Ханскенер</t>
  </si>
  <si>
    <t>REC-FLAG-HANSKONNER</t>
  </si>
  <si>
    <t>REC-KAT-2019-Э каталог инструмента Энергомаш</t>
  </si>
  <si>
    <t>REC-KAT-2019-Э</t>
  </si>
  <si>
    <t>REC-KAT-2022</t>
  </si>
  <si>
    <t>REC-OBMEN-SOYUZ</t>
  </si>
  <si>
    <t>REC-POSTER-1BS</t>
  </si>
  <si>
    <t>REC-PROMOBOX-MOYKA Бокс для демонстрации моек</t>
  </si>
  <si>
    <t>REC-PROMOBOX-MOYKA</t>
  </si>
  <si>
    <t>REC-PSS-2022</t>
  </si>
  <si>
    <t>REC-PUMP-2022 Стойка для насосов</t>
  </si>
  <si>
    <t>REC-PUMP-2022</t>
  </si>
  <si>
    <t>REC-STM</t>
  </si>
  <si>
    <t>REC-Stoyka-gazonokosilka</t>
  </si>
  <si>
    <t>REC-T-SHIRT-HK-M Футболка ХК, размер M</t>
  </si>
  <si>
    <t>REC-T-SHIRT-HK-M</t>
  </si>
  <si>
    <t>SC38013CRT-48</t>
  </si>
  <si>
    <t>Флаг</t>
  </si>
  <si>
    <t>Стенды. Стеллажи</t>
  </si>
  <si>
    <t>https://sturmtools.ru/catalog/shlifbumaga/shlifovalnyy_krug_sturm_dws6010_9120/</t>
  </si>
  <si>
    <t>https://sturmtools.ru/catalog/shlifbumaga/shlifovalnyy_krug_sturm_dws6010_9240/</t>
  </si>
  <si>
    <t>PL4714SV Бензо-газонокосилка самоход. Sturm! 146 куб. см., 5л.с., рег. об-в., нож 46 см, 4 в 1</t>
  </si>
  <si>
    <t>PL5114S Бензо-газонокосилка самоход. Sturm! 146 куб. см.нож 51см, 2 в 1</t>
  </si>
  <si>
    <t xml:space="preserve">Навесное Грунтозацепы 30 мм диаметр 450 мм, 3 обода, высота зацепа 30 мм, сквозная втулка </t>
  </si>
  <si>
    <t>БМ1С-25-460-30 Грунтозацепы пара 30 мм диам 460 мм, шир 190 мм,3 обода, выс 30 мм УСИЛЕН СОЮЗ</t>
  </si>
  <si>
    <t>БМ1С-26-340-90 Грунтозацепы пара 30 мм диам 340 мм, шир 90 мм, 2 обода, высота 30 мм СОЮЗ</t>
  </si>
  <si>
    <t>БМ1С-26-380-200 Грунтозацепы пара 30 мм диам 380 мм, шир 200 мм, 2 обода, выс зацеп 30 мм СОЮЗ</t>
  </si>
  <si>
    <t>БМ1С-26-430-160 Грунтозацепы пара 30 мм диам 430 мм, шир 160 мм, 3 обода, высота 30 мм СОЮЗ</t>
  </si>
  <si>
    <t>БМ1С-26-500-200 Грунтозацепы пара 30 мм диам 500 мм, шир 200 мм, 3 обода, высота 30 мм СОЮЗ</t>
  </si>
  <si>
    <t>БМ1С-26-540-90 Грунтозацепы пара 30 мм диам 540 мм, шир 90 мм, 2 обода, выс зацепа 30 мм СОЮЗ</t>
  </si>
  <si>
    <t>БМ1С-26-600-130 Грунтозацепы пара 30 мм диам 600 мм, шир 130 мм, 2 обода, выс зацепа 30 мм СОЮЗ</t>
  </si>
  <si>
    <t xml:space="preserve">Навесное Грунтозацепы S24 диаметр 450 мм, 3 обода, высота зацепа 30 мм, сквозная втулка </t>
  </si>
  <si>
    <t>GKE-24-320 Грунтозацепы пара S23 (шестигран) диаметр 320 мм, ширина 90 мм Sturm!</t>
  </si>
  <si>
    <t>GKE-24-430-160 Грунтозацепы пара S23 (шестигран) диаметр 430 мм, ширина 160 мм Sturm!</t>
  </si>
  <si>
    <t>GKE-24-540 Грунтозацепы пара S23 (шестигран) диаметр 540 мм, ширина 90 мм Sturm!</t>
  </si>
  <si>
    <t>Навесное Окучник 1-рядный, 420 мм стойка</t>
  </si>
  <si>
    <t>Навесное Окучник 2-рядный без сцепки (стойка 8 мм, ширина траверсы 800 мм, лемех) высота стойки 420 мм</t>
  </si>
  <si>
    <t xml:space="preserve">Навесное Окучник регулируемый </t>
  </si>
  <si>
    <t>GKE-07 Окучник дисковый большой Sturm!</t>
  </si>
  <si>
    <t>GKE-08 Окучник дисковый малый Sturm!</t>
  </si>
  <si>
    <t>GKE-02 Культиватор-плоскорез 2х ножевой междуряд. Sturm!</t>
  </si>
  <si>
    <t>GKE-03 Культиватор-плоскорез Sturm!</t>
  </si>
  <si>
    <t>GKE-04 Культиватор-плоскорез 4х ножевой междуряд. Sturm!</t>
  </si>
  <si>
    <t>БМ1С-27-30-24 Фреза пара культиваторная 30 мм вал, 24 ножа СОЮЗ</t>
  </si>
  <si>
    <t>GKE-33 Картофелевыкапыватель для мотоблока без сцепки выс стойк 410 мм Sturm!</t>
  </si>
  <si>
    <t>GKE-22 Плуг универсальный без сцепки Sturm!</t>
  </si>
  <si>
    <t>BG60016 Точильный станок для заточки цепей Sturm!, УСТОЙЧИВАЯ ЛИТАЯ ОПОРА,защита от искр, 160Вт</t>
  </si>
  <si>
    <t>Основной</t>
  </si>
  <si>
    <t>Новый</t>
  </si>
  <si>
    <t>САС-91А5РФ</t>
  </si>
  <si>
    <t>GS8214G</t>
  </si>
  <si>
    <t>PS4040</t>
  </si>
  <si>
    <t>HAG13125E</t>
  </si>
  <si>
    <t>1040-02-PH0-100C</t>
  </si>
  <si>
    <t>1040-02-PH0-150C</t>
  </si>
  <si>
    <t>1040-02-PH2-038C</t>
  </si>
  <si>
    <t>1040-02-PH2-100C</t>
  </si>
  <si>
    <t>1040-02-PH2-150C</t>
  </si>
  <si>
    <t>1040-02-PH2-200C</t>
  </si>
  <si>
    <t>1040-02-SL3-075C</t>
  </si>
  <si>
    <t>1040-02-SL4-100C</t>
  </si>
  <si>
    <t>1040-02-SL5-100C</t>
  </si>
  <si>
    <t>7012-03-150</t>
  </si>
  <si>
    <t>7012-03-200</t>
  </si>
  <si>
    <t>https://sturmtools.ru/catalog/opryskivateli_ruchnye/opryskivatel_sadovyy_sturm_gs8214g/</t>
  </si>
  <si>
    <t>https://sturmtools.ru/catalog/skarifikatory/benzinovyy_skarifikator_sturm_ps4040/?PS4040</t>
  </si>
  <si>
    <t>https://sturmtools.ru/catalog/uglovye_shlifovalnye_mashiny/bolgarka_ushm_hanskonner_hag13125e/</t>
  </si>
  <si>
    <t>https://sturmtools.ru/catalog/otvertki/otvertka_soyuz_1040_02_ph0_100c/?1040_02_PH0_100C</t>
  </si>
  <si>
    <t>https://sturmtools.ru/catalog/otvertki/otvertka_soyuz_1040_02_ph0_150c/?1040_02_PH0_150C</t>
  </si>
  <si>
    <t>https://sturmtools.ru/catalog/otvertki/otvertka_soyuz_1040_02_ph2_038c/?1040_02_PH2_038C</t>
  </si>
  <si>
    <t>https://sturmtools.ru/catalog/otvertki/otvertka_soyuz_1040_02_ph2_100c/</t>
  </si>
  <si>
    <t>https://sturmtools.ru/catalog/otvertki/otvertka_soyuz_1040_02_ph2_150c/?1040_02_PH2_150C</t>
  </si>
  <si>
    <t>https://sturmtools.ru/catalog/otvertki/otvertka_soyuz_1040_02_ph2_200c/?1040_02_PH2_200C</t>
  </si>
  <si>
    <t>https://sturmtools.ru/catalog/otvertki/otvertka_soyuz_1040_02_sl3_075c/?1040_02_SL3_075C</t>
  </si>
  <si>
    <t>https://sturmtools.ru/catalog/otvertki/otvertka_soyuz_1040_02_sl4_100c/?1040_02_SL4_100C</t>
  </si>
  <si>
    <t>https://sturmtools.ru/catalog/otvertki/otvertka_soyuz_1040_02_sl5_100c/?1040_02_SL5_100C</t>
  </si>
  <si>
    <t>https://sturmtools.ru/catalog/plastikovye_khomuty/khomuty_plastikovye_sturm_7012_03_150/</t>
  </si>
  <si>
    <t>https://sturmtools.ru/catalog/plastikovye_khomuty/khomuty_plastikovye_sturm_7012_03_200/</t>
  </si>
  <si>
    <t>Скарификаторы</t>
  </si>
  <si>
    <t>САС-91А5РФ Маска сварщика "Хамелеон" 93x43мм, DIN 4/9-13, &lt;1/25000сек, регул.,КОРОБКА, СОЮЗ</t>
  </si>
  <si>
    <t>PL4014 Бензо-газонокосилка  Sturm!, 146 куб см, 5 л.с., нож 40 см, сбор/задний выброс</t>
  </si>
  <si>
    <t>EL1840 Газонокосилка электро Sturm!,1800 Вт, 38см, центр. рег-ка высоты кошения 30-70мм, 45л</t>
  </si>
  <si>
    <t>EL2042 Газонокосилка электро Sturm!,2000 Вт, 43см, центр. рег-ка высоты кошения 32-77мм, 50л</t>
  </si>
  <si>
    <t>DWS6010-9120</t>
  </si>
  <si>
    <t>DWS6010-9240</t>
  </si>
  <si>
    <t>HGC2020 Бензопила 2.0 кВт / 2.7 лс, 52 см3, шина 18", Hanskonner</t>
  </si>
  <si>
    <t>BG6010S Точильный станок Sturm!, многофункциональный, 100 Вт, 6700 об/мин, круг O49,5*7,6*O10мм</t>
  </si>
  <si>
    <t>CM20160CI Бетономешалка Sturm! 900Вт, 160л, 30 об/мин, чуг. венец</t>
  </si>
  <si>
    <t>CM20180CI Бетономешалка Sturm! 1000Вт, 180л, 30 об/мин, чуг. венец</t>
  </si>
  <si>
    <t>CM20200CI Бетономешалка Sturm! 1200Вт, 200л, 30 об/мин, чуг. венец</t>
  </si>
  <si>
    <t>EL1838 Газонокосилка электро 1800 Вт, 38см, высота кошения 28-68мм пластик.травосборник, Sturm!</t>
  </si>
  <si>
    <t>HK1076-01-P2 Нож, трапециевидное лезвие, 4 доп. лезвия, SK2, TPR рукоятка, Hanskonner</t>
  </si>
  <si>
    <t>CM20130CI Бетономешалка Sturm! 550Вт, 130л, 35 об/мин, чуг. венец</t>
  </si>
  <si>
    <t>CM20260CI Бетономешалка Sturm! 1400Вт, 260л, 30 об/мин, чуг. венец</t>
  </si>
  <si>
    <t>GT3535-2.4-SA-120 Леска для триммера, d=2.4мм, l=120м, круч. квадрат METAL CORD, бобина, Sturm!</t>
  </si>
  <si>
    <t>GT3535-3.0-SA-86 Леска для триммера, d=3.0мм, l=86м, круч. квадрат METAL CORD, бобина, Sturm!</t>
  </si>
  <si>
    <t>1041-04-S3AD Набор адаптеров для торцевых головок HEX6-SQ 1/4", 3/8", 1/2"; 65-72мм Sturm!</t>
  </si>
  <si>
    <t>1041-05-S4 Насадка для кровельных саморезов 8, 10, 12, 13 x 65мм, Sturm!</t>
  </si>
  <si>
    <t>STG7672ELR</t>
  </si>
  <si>
    <t>STG7661ELR</t>
  </si>
  <si>
    <t>HCD18100S</t>
  </si>
  <si>
    <t>CD1880</t>
  </si>
  <si>
    <t>CD18L</t>
  </si>
  <si>
    <t>CD2080</t>
  </si>
  <si>
    <t>CD2080I</t>
  </si>
  <si>
    <t>HCD1855R</t>
  </si>
  <si>
    <t>HCD1855RI</t>
  </si>
  <si>
    <t>HCD1865</t>
  </si>
  <si>
    <t>HCD1865C</t>
  </si>
  <si>
    <t>HCD1865I</t>
  </si>
  <si>
    <t>CHT18</t>
  </si>
  <si>
    <t>CRH1822</t>
  </si>
  <si>
    <t>HRH2022BL</t>
  </si>
  <si>
    <t>HRH2024BL</t>
  </si>
  <si>
    <t>CVC1810</t>
  </si>
  <si>
    <t>CVC1815</t>
  </si>
  <si>
    <t>HBVC1810</t>
  </si>
  <si>
    <t>HBVC1820</t>
  </si>
  <si>
    <t>CET1201</t>
  </si>
  <si>
    <t>BT18</t>
  </si>
  <si>
    <t>CAG1812</t>
  </si>
  <si>
    <t>CAG1812E</t>
  </si>
  <si>
    <t>HAG1812BL</t>
  </si>
  <si>
    <t>HAG1812BLE</t>
  </si>
  <si>
    <t>HAG2012BLE</t>
  </si>
  <si>
    <t>PL4210</t>
  </si>
  <si>
    <t>BT9526</t>
  </si>
  <si>
    <t>BT9533</t>
  </si>
  <si>
    <t>BT9543</t>
  </si>
  <si>
    <t>BT9552</t>
  </si>
  <si>
    <t>HBT126D</t>
  </si>
  <si>
    <t>HBT133D</t>
  </si>
  <si>
    <t>HBT143D</t>
  </si>
  <si>
    <t>HBT152D</t>
  </si>
  <si>
    <t>FF1001</t>
  </si>
  <si>
    <t>FF1201</t>
  </si>
  <si>
    <t>SF4001</t>
  </si>
  <si>
    <t>SF4002</t>
  </si>
  <si>
    <t>SF4003</t>
  </si>
  <si>
    <t>SF4004</t>
  </si>
  <si>
    <t>SF4005</t>
  </si>
  <si>
    <t>SF4006</t>
  </si>
  <si>
    <t>SF5001</t>
  </si>
  <si>
    <t>SF5002</t>
  </si>
  <si>
    <t>TF1501</t>
  </si>
  <si>
    <t>TF1502</t>
  </si>
  <si>
    <t>TF2001</t>
  </si>
  <si>
    <t>TF2002</t>
  </si>
  <si>
    <t>WH3010BR</t>
  </si>
  <si>
    <t>WH3010UR</t>
  </si>
  <si>
    <t>WH3015BR</t>
  </si>
  <si>
    <t>WH3015UR</t>
  </si>
  <si>
    <t>HDM2014E</t>
  </si>
  <si>
    <t>CW4</t>
  </si>
  <si>
    <t>WSE15374</t>
  </si>
  <si>
    <t>WSE22525</t>
  </si>
  <si>
    <t>WSE22525S</t>
  </si>
  <si>
    <t>GK8361M</t>
  </si>
  <si>
    <t>GK8390M</t>
  </si>
  <si>
    <t>ДАЧНИК 1200</t>
  </si>
  <si>
    <t>ДАЧНИК 1600</t>
  </si>
  <si>
    <t>AG90125</t>
  </si>
  <si>
    <t>AG9015E</t>
  </si>
  <si>
    <t>HAG1012</t>
  </si>
  <si>
    <t>HAG13125TJE</t>
  </si>
  <si>
    <t>GK827CI10</t>
  </si>
  <si>
    <t>BP8703</t>
  </si>
  <si>
    <t>BP8703TW</t>
  </si>
  <si>
    <t>BP8704</t>
  </si>
  <si>
    <t>НГС-97128В-15</t>
  </si>
  <si>
    <t>НГС-97128В-25</t>
  </si>
  <si>
    <t>НГС-97128Н-15</t>
  </si>
  <si>
    <t>НГС-97128Н-25</t>
  </si>
  <si>
    <t>WP97025BF</t>
  </si>
  <si>
    <t>WP97035P</t>
  </si>
  <si>
    <t>WP9790PVU</t>
  </si>
  <si>
    <t>GS8214GT</t>
  </si>
  <si>
    <t>GS8215G</t>
  </si>
  <si>
    <t>GS8201</t>
  </si>
  <si>
    <t>GS8205</t>
  </si>
  <si>
    <t>HRH0928DR</t>
  </si>
  <si>
    <t>HVC20WD</t>
  </si>
  <si>
    <t>HVC30WD</t>
  </si>
  <si>
    <t>САС-97И201</t>
  </si>
  <si>
    <t>САС-97И231</t>
  </si>
  <si>
    <t>HWM3060</t>
  </si>
  <si>
    <t>PS4045</t>
  </si>
  <si>
    <t>SE1632</t>
  </si>
  <si>
    <t>SE1738</t>
  </si>
  <si>
    <t>HRE1120CP</t>
  </si>
  <si>
    <t>GT1600BS</t>
  </si>
  <si>
    <t>GT1600D</t>
  </si>
  <si>
    <t>HGT10BS</t>
  </si>
  <si>
    <t>1020-08-A180С</t>
  </si>
  <si>
    <t>1020-08-A250С</t>
  </si>
  <si>
    <t>10266-125</t>
  </si>
  <si>
    <t>10266-2639</t>
  </si>
  <si>
    <t>10266-45</t>
  </si>
  <si>
    <t>1074-09-42</t>
  </si>
  <si>
    <t>1074-09-42SB</t>
  </si>
  <si>
    <t>1074-09-63</t>
  </si>
  <si>
    <t>1074-09-63SB</t>
  </si>
  <si>
    <t>1092-DC-02</t>
  </si>
  <si>
    <t>1092-ID-02</t>
  </si>
  <si>
    <t>1092-ID-03</t>
  </si>
  <si>
    <t>1700-03-10</t>
  </si>
  <si>
    <t>1700-03-15</t>
  </si>
  <si>
    <t>1700-03-20</t>
  </si>
  <si>
    <t>2020-08-300</t>
  </si>
  <si>
    <t>2020-08-500</t>
  </si>
  <si>
    <t>3012-04-06С</t>
  </si>
  <si>
    <t>3012-04-07C</t>
  </si>
  <si>
    <t>3012-04-22T</t>
  </si>
  <si>
    <t>3012-04-23</t>
  </si>
  <si>
    <t>3012-04-25</t>
  </si>
  <si>
    <t>3012-04-26</t>
  </si>
  <si>
    <t>3015-15-1-50</t>
  </si>
  <si>
    <t>3015-15-12-25</t>
  </si>
  <si>
    <t>3015-15-12-50</t>
  </si>
  <si>
    <t>3015-15-34-25</t>
  </si>
  <si>
    <t>3015-15-34-50</t>
  </si>
  <si>
    <t>3015-15-4-12</t>
  </si>
  <si>
    <t>3015-15-4-20</t>
  </si>
  <si>
    <t>3015-15-4-34</t>
  </si>
  <si>
    <t>3015-17-01</t>
  </si>
  <si>
    <t>3015-17-01T</t>
  </si>
  <si>
    <t>3015-17-01Z</t>
  </si>
  <si>
    <t>3015-17-01ZB</t>
  </si>
  <si>
    <t>3015-17-03</t>
  </si>
  <si>
    <t>3015-17-08</t>
  </si>
  <si>
    <t>3015-17-08P</t>
  </si>
  <si>
    <t>3015-17-08T</t>
  </si>
  <si>
    <t>3015-17-08Z</t>
  </si>
  <si>
    <t>3015-17-09ZF</t>
  </si>
  <si>
    <t>3015-17-12</t>
  </si>
  <si>
    <t>3015-17-22</t>
  </si>
  <si>
    <t>3015-17-23</t>
  </si>
  <si>
    <t>3015-18-01P</t>
  </si>
  <si>
    <t>3015-18-03</t>
  </si>
  <si>
    <t>3015-18-3W</t>
  </si>
  <si>
    <t>3015-19-01</t>
  </si>
  <si>
    <t>3015-19-01PZ</t>
  </si>
  <si>
    <t>3015-19-01ZZ</t>
  </si>
  <si>
    <t>3015-21-1/2</t>
  </si>
  <si>
    <t>3015-21-1/2-2</t>
  </si>
  <si>
    <t>3015-21-1/2-3</t>
  </si>
  <si>
    <t>3015-21-1/2-3/4</t>
  </si>
  <si>
    <t>3015-21-1/2-3/4-1</t>
  </si>
  <si>
    <t>3015-21-1/2AS</t>
  </si>
  <si>
    <t>3015-21-1/2ASPR</t>
  </si>
  <si>
    <t>3015-21-1/2PR</t>
  </si>
  <si>
    <t>3015-21-1/2R</t>
  </si>
  <si>
    <t>3015-21-2K</t>
  </si>
  <si>
    <t>3015-21-3/4</t>
  </si>
  <si>
    <t>3015-21-3/4-1</t>
  </si>
  <si>
    <t>3015-21-3/4-3/4R</t>
  </si>
  <si>
    <t>3015-21-3/4AS</t>
  </si>
  <si>
    <t>3015-21-3/4ASPR</t>
  </si>
  <si>
    <t>3015-21-3/4PR</t>
  </si>
  <si>
    <t>AEA-20</t>
  </si>
  <si>
    <t>AGCS12/16-SL</t>
  </si>
  <si>
    <t>AGCS12/16-SW</t>
  </si>
  <si>
    <t>AU-1731-04</t>
  </si>
  <si>
    <t>B1055-SD084</t>
  </si>
  <si>
    <t>B1055-SD086</t>
  </si>
  <si>
    <t>B1055-SD104</t>
  </si>
  <si>
    <t>B1055-SD106</t>
  </si>
  <si>
    <t>B1055-SD124</t>
  </si>
  <si>
    <t>B1055-SD126</t>
  </si>
  <si>
    <t>B1055-SD144</t>
  </si>
  <si>
    <t>B1055-SD146</t>
  </si>
  <si>
    <t>B1055-SD164</t>
  </si>
  <si>
    <t>B1055-SD166</t>
  </si>
  <si>
    <t>B1055-SD184</t>
  </si>
  <si>
    <t>B1055-SD186</t>
  </si>
  <si>
    <t>B1055-SD204</t>
  </si>
  <si>
    <t>B1055-SD206</t>
  </si>
  <si>
    <t>BT8952D-1006</t>
  </si>
  <si>
    <t>BT8952D-6000</t>
  </si>
  <si>
    <t>EA-02-100</t>
  </si>
  <si>
    <t>EA-02-150</t>
  </si>
  <si>
    <t>EA-02-200</t>
  </si>
  <si>
    <t>EA-02-250</t>
  </si>
  <si>
    <t>GT3513-3NN3</t>
  </si>
  <si>
    <t>GT3513-56</t>
  </si>
  <si>
    <t>GT3513-68</t>
  </si>
  <si>
    <t>GT3513-CS</t>
  </si>
  <si>
    <t>GT3513-K1</t>
  </si>
  <si>
    <t>GT3513-K2</t>
  </si>
  <si>
    <t>GT3513-K3</t>
  </si>
  <si>
    <t>GT3513M-24</t>
  </si>
  <si>
    <t>HK2040-03-1200</t>
  </si>
  <si>
    <t>HK2040-03-600</t>
  </si>
  <si>
    <t>HK3012-05-03</t>
  </si>
  <si>
    <t>HK3012-05-04</t>
  </si>
  <si>
    <t>HK3012-06-180</t>
  </si>
  <si>
    <t>HK3535-2.4-S4-15</t>
  </si>
  <si>
    <t>HK3535-2.4-SS-15</t>
  </si>
  <si>
    <t>HK3535-3.0-S4-15</t>
  </si>
  <si>
    <t>HK3535-3.0-SS-15</t>
  </si>
  <si>
    <t>HKBP0161</t>
  </si>
  <si>
    <t>HKCB1007</t>
  </si>
  <si>
    <t>HKTB0138</t>
  </si>
  <si>
    <t>HVC20WD-880</t>
  </si>
  <si>
    <t>HVC20WD-H25</t>
  </si>
  <si>
    <t>HVC20WD-HF1</t>
  </si>
  <si>
    <t>HVC20WD-N1</t>
  </si>
  <si>
    <t>HVC20WD-N2</t>
  </si>
  <si>
    <t>HVC30WD-H25</t>
  </si>
  <si>
    <t>RB01-081003</t>
  </si>
  <si>
    <t>RB01-081304</t>
  </si>
  <si>
    <t>RB01-081305</t>
  </si>
  <si>
    <t>RB02-081606</t>
  </si>
  <si>
    <t>RB02-081906</t>
  </si>
  <si>
    <t>RB02-081912</t>
  </si>
  <si>
    <t>RB02-081914</t>
  </si>
  <si>
    <t>RB02-081916</t>
  </si>
  <si>
    <t>RB02-081918</t>
  </si>
  <si>
    <t>RB02-081920</t>
  </si>
  <si>
    <t>RB02-082008</t>
  </si>
  <si>
    <t>RB02-082010</t>
  </si>
  <si>
    <t>RB02-082222</t>
  </si>
  <si>
    <t>RB02-082508</t>
  </si>
  <si>
    <t>RB02-082510</t>
  </si>
  <si>
    <t>RB02-082512</t>
  </si>
  <si>
    <t>RB02-082524</t>
  </si>
  <si>
    <t>RB02-125112</t>
  </si>
  <si>
    <t>RB02-125116</t>
  </si>
  <si>
    <t>RB03-080608</t>
  </si>
  <si>
    <t>RB03-080610</t>
  </si>
  <si>
    <t>RB03-080912</t>
  </si>
  <si>
    <t>RB03-081016</t>
  </si>
  <si>
    <t>RB03-081220</t>
  </si>
  <si>
    <t>RB03-081525</t>
  </si>
  <si>
    <t>RB03-123219</t>
  </si>
  <si>
    <t>RB04-081010</t>
  </si>
  <si>
    <t>RB04-081014</t>
  </si>
  <si>
    <t>RB04-081212</t>
  </si>
  <si>
    <t>RB04-081616</t>
  </si>
  <si>
    <t>RB04-082125</t>
  </si>
  <si>
    <t>RB05-081010</t>
  </si>
  <si>
    <t>RB05-081212</t>
  </si>
  <si>
    <t>RB05-081616</t>
  </si>
  <si>
    <t>RB05-082219</t>
  </si>
  <si>
    <t>RB05-082525</t>
  </si>
  <si>
    <t>RB06-082008</t>
  </si>
  <si>
    <t>RB06-082510</t>
  </si>
  <si>
    <t>RB06-082513</t>
  </si>
  <si>
    <t>RB06-082516</t>
  </si>
  <si>
    <t>RB06-085016</t>
  </si>
  <si>
    <t>RB06-122619</t>
  </si>
  <si>
    <t>RB06-125012</t>
  </si>
  <si>
    <t>RB06-125016</t>
  </si>
  <si>
    <t>RB06-125119</t>
  </si>
  <si>
    <t>RB07-082016</t>
  </si>
  <si>
    <t>RB07-082512</t>
  </si>
  <si>
    <t>RB07-082519</t>
  </si>
  <si>
    <t>RB07-083016</t>
  </si>
  <si>
    <t>RB07-083019</t>
  </si>
  <si>
    <t>RB07-123819</t>
  </si>
  <si>
    <t>RB07-126019</t>
  </si>
  <si>
    <t>RB08-081019</t>
  </si>
  <si>
    <t>RB08-081023</t>
  </si>
  <si>
    <t>RB08-081129</t>
  </si>
  <si>
    <t>RB08-081325</t>
  </si>
  <si>
    <t>RB08-081429</t>
  </si>
  <si>
    <t>RB08-081738</t>
  </si>
  <si>
    <t>RB09-080820</t>
  </si>
  <si>
    <t>RB09-081019</t>
  </si>
  <si>
    <t>RB09-081125</t>
  </si>
  <si>
    <t>RB09-081322</t>
  </si>
  <si>
    <t>RB09-081328</t>
  </si>
  <si>
    <t>RB09-081616</t>
  </si>
  <si>
    <t>RB09-081629</t>
  </si>
  <si>
    <t>RB09-081632</t>
  </si>
  <si>
    <t>RB09-081918</t>
  </si>
  <si>
    <t>RB09-081938</t>
  </si>
  <si>
    <t>RB10-081025</t>
  </si>
  <si>
    <t>RB10-081230</t>
  </si>
  <si>
    <t>RB10-081840</t>
  </si>
  <si>
    <t>RB10-082751</t>
  </si>
  <si>
    <t>RB11-082040</t>
  </si>
  <si>
    <t>RB12-081325</t>
  </si>
  <si>
    <t>RB12-081332</t>
  </si>
  <si>
    <t>RB12-081338</t>
  </si>
  <si>
    <t>RB12-121338</t>
  </si>
  <si>
    <t>RB13-081329</t>
  </si>
  <si>
    <t>RB13-081535</t>
  </si>
  <si>
    <t>RB14-123016</t>
  </si>
  <si>
    <t>RB14-123026</t>
  </si>
  <si>
    <t>RB14-123032</t>
  </si>
  <si>
    <t>RB14-123036</t>
  </si>
  <si>
    <t>RB15-083025</t>
  </si>
  <si>
    <t>RB15-124035</t>
  </si>
  <si>
    <t>RB16-081233</t>
  </si>
  <si>
    <t>RB16-121341</t>
  </si>
  <si>
    <t>RB17-081030</t>
  </si>
  <si>
    <t>RB18-082530</t>
  </si>
  <si>
    <t>RB19-084033</t>
  </si>
  <si>
    <t>RB20-081738</t>
  </si>
  <si>
    <t>RB21-081325</t>
  </si>
  <si>
    <t>SBP1805</t>
  </si>
  <si>
    <t>SBP1806</t>
  </si>
  <si>
    <t>VC7203-881</t>
  </si>
  <si>
    <t>VC7203-HF</t>
  </si>
  <si>
    <t>VC7320-HF</t>
  </si>
  <si>
    <t>VC7360-HF</t>
  </si>
  <si>
    <t>https://sturmtools.ru/catalog/akkumulyatornye_shurupovyerty/akkumulyatornyy_shurupovert_sturm_cd18l/?CD18L</t>
  </si>
  <si>
    <t>https://sturmtools.ru/catalog/akkumulyatornye_shurupovyerty/akkumulyatornyy_shurupovert_hanskonner_hcd1855r/?HCD1855R</t>
  </si>
  <si>
    <t>https://sturmtools.ru/catalog/akkumulyatornye_shurupovyerty/akkumulyatornyy_shurupovert_hanskonner_hcd1855ri/?HCD1855RI</t>
  </si>
  <si>
    <t>https://sturmtools.ru/catalog/akkumulyatornye_shurupovyerty/akkumulyatornyy_shurupovert_hanskonner_hcd1865/?HCD1865</t>
  </si>
  <si>
    <t>https://sturmtools.ru/catalog/akkumulyatornye_shurupovyerty/akkumulyatornyy_shurupovert_hanskonner_hcd1865c/?HCD1865C</t>
  </si>
  <si>
    <t>https://sturmtools.ru/catalog/akkumulyatornye_shurupovyerty/akkumulyatornyy_shurupovert_hanskonner_hcd1865i/?HCD1865I</t>
  </si>
  <si>
    <t>https://sturmtools.ru/catalog/kustorezy_akkumulyatornye/akkumulyatornyy_instrument_sturm_cht18/?CHT18</t>
  </si>
  <si>
    <t>https://sturmtools.ru/catalog/akkumulyatornye_perforatory/akkumulyatornyy_perforator_sturm_crh1822/?CRH1822</t>
  </si>
  <si>
    <t>https://sturmtools.ru/catalog/akkumulyatornye_pylesosy/akkumulyatornye_pylesosy_sturm_cvc1810/?CVC1810</t>
  </si>
  <si>
    <t>https://sturmtools.ru/catalog/akkumulyatornye_pylesosy/akkumulyatornye_pylesosy_sturm_cvc1802/?CVC1815</t>
  </si>
  <si>
    <t>https://sturmtools.ru/catalog/akkumulyatornye_pylesosy/akkumulyatornye_pylesosy_hanskonner_hbvc1810/?HBVC1810</t>
  </si>
  <si>
    <t>https://sturmtools.ru/catalog/akkumulyatornye_pylesosy/akkumulyatornye_pylesosy_hanskonner_hbvc1820/?HBVC1820</t>
  </si>
  <si>
    <t>https://sturmtools.ru/catalog/akkumulyatornye_steplery/akkumulyatornye_steplery_sturm_haus_master_cet1201/?CET1201</t>
  </si>
  <si>
    <t>https://sturmtools.ru/catalog/akkumulyatornye_trimmery/akkumulyatornye_trimmery_sturm_bt18/</t>
  </si>
  <si>
    <t>https://sturmtools.ru/catalog/benzinovye_gazonokosilki/benzinovaya_gazonokosilka_sturm_pl4210/</t>
  </si>
  <si>
    <t>https://sturmtools.ru/catalog/benzinovye_trimmery/trimmer_benzinovyy_sturm_bt8843n/?BT8843N</t>
  </si>
  <si>
    <t>https://sturmtools.ru/catalog/benzinovye_trimmery/trimmer_benzinovyy_sturm_bt8852n/?BT8852N</t>
  </si>
  <si>
    <t>https://sturmtools.ru/catalog/ventilyatory_elektricheskie/ventilyator_nastolnyy_sturm_ff1001/?FF1001</t>
  </si>
  <si>
    <t>https://sturmtools.ru/catalog/ventilyatory_elektricheskie/ventilyator_nastolnyy_sturm_ff1201/?FF1201</t>
  </si>
  <si>
    <t>https://sturmtools.ru/catalog/ventilyatory_elektricheskie/ventilyator_nastolnyy_sturm_sf4001/</t>
  </si>
  <si>
    <t>https://sturmtools.ru/catalog/ventilyatory_elektricheskie/ventilyator_napolnyy_sturm_sf4002/</t>
  </si>
  <si>
    <t>https://sturmtools.ru/catalog/ventilyatory_elektricheskie/ventilyator_nastolnyy_sturm_sf4003/</t>
  </si>
  <si>
    <t>https://sturmtools.ru/catalog/ventilyatory_elektricheskie/ventilyator_nastolnyy_sturm_sf4004/</t>
  </si>
  <si>
    <t>https://sturmtools.ru/catalog/ventilyatory_elektricheskie/ventilyator_nastolnyy_sturm_sf4005/</t>
  </si>
  <si>
    <t>https://sturmtools.ru/catalog/ventilyatory_elektricheskie/ventilyator_nastolnyy_sturm_sf4006/</t>
  </si>
  <si>
    <t>https://sturmtools.ru/catalog/ventilyatory_elektricheskie/ventilyator_nastolnyy_sturm_sf5001/</t>
  </si>
  <si>
    <t>https://sturmtools.ru/catalog/ventilyatory_elektricheskie/ventilyator_nastolnyy_sturm_sf5002/</t>
  </si>
  <si>
    <t>https://sturmtools.ru/catalog/ventilyatory_elektricheskie/ventilyator_nastolnyy_sturm_tf1501/</t>
  </si>
  <si>
    <t>https://sturmtools.ru/catalog/ventilyatory_elektricheskie/ventilyator_nastolnyy_sturm_tf1502/</t>
  </si>
  <si>
    <t>https://sturmtools.ru/catalog/ventilyatory_elektricheskie/ventilyator_nastolnyy_sturm_tf2001/</t>
  </si>
  <si>
    <t>https://sturmtools.ru/catalog/ventilyatory_elektricheskie/ventilyator_nastolnyy_sturm_tf2002/</t>
  </si>
  <si>
    <t>https://sturmtools.ru/catalog/drovokoly/drovokoly_sturm_cw_4/?CW_4</t>
  </si>
  <si>
    <t>https://sturmtools.ru/catalog/drovokoly/drovokoly_sturm_wse_15374/?WSE_15374</t>
  </si>
  <si>
    <t>https://sturmtools.ru/catalog/drovokoly/drovokoly_sturm_wse_22525/?WSE_22525</t>
  </si>
  <si>
    <t>https://sturmtools.ru/catalog/drovokoly/drovokoly_sturm_wse_22525s/?WSE_22525S</t>
  </si>
  <si>
    <t>https://sturmtools.ru/catalog/kultivatory_benzinovye/kultivator_benzinovyy_sturm_gk8361/?GK8361</t>
  </si>
  <si>
    <t>https://sturmtools.ru/catalog/kultivatory_elektricheskie/kultivator_elektricheskiy_sturm_gk3610/?GK3610</t>
  </si>
  <si>
    <t>https://sturmtools.ru/catalog/uglovye_shlifovalnye_mashiny/bolgarka_ushm_sturm_ag9015e/</t>
  </si>
  <si>
    <t>https://sturmtools.ru/catalog/uglovye_shlifovalnye_mashiny/bolgarka_ushm_hanskonner_hag13125tje/</t>
  </si>
  <si>
    <t>https://sturmtools.ru/catalog/motobloki/motoblok_benzinovyy_sturm_gk827ci10/</t>
  </si>
  <si>
    <t>https://sturmtools.ru/catalog/vibratsionnye_nasosy/nasos_vibratsionnyy_pogruzhnoy_soyuz_ngs_97128v_15/</t>
  </si>
  <si>
    <t>https://sturmtools.ru/catalog/vibratsionnye_nasosy/nasos_vibratsionnyy_pogruzhnoy_soyuz_ngs_97128v_25/</t>
  </si>
  <si>
    <t>https://sturmtools.ru/catalog/vibratsionnye_nasosy/nasos_vibratsionnyy_pogruzhnoy_soyuz_ngs_97128n_15/</t>
  </si>
  <si>
    <t>https://sturmtools.ru/catalog/vibratsionnye_nasosy/nasos_vibratsionnyy_pogruzhnoy_soyuz_ngs_97128n_25/</t>
  </si>
  <si>
    <t>https://sturmtools.ru/catalog/opryskivateli_ruchnye/opryskivatel_sadovyy_sturm_gs8201/?GS8201</t>
  </si>
  <si>
    <t>https://sturmtools.ru/catalog/opryskivateli_ruchnye/opryskivatel_sadovyy_sturm_gs8205/?GS8205</t>
  </si>
  <si>
    <t>https://sturmtools.ru/catalog/perforatory_sds_plus/perforator_sds_plus_hanskonner_hrh0928dr/</t>
  </si>
  <si>
    <t>https://sturmtools.ru/catalog/pylesosy_stroitelnye/pylesos_moyushchiy_hvc20wd_hanskonner/?HVC20WD</t>
  </si>
  <si>
    <t>https://sturmtools.ru/catalog/pylesosy_stroitelnye/pylesos_moyushchiy_hvc30wd_hanskonner/?HVC30WD</t>
  </si>
  <si>
    <t>https://sturmtools.ru/catalog/svarochnye_invertory/svarochnyy_invertor_soyuz_sas_97i201/?SAS_97I201</t>
  </si>
  <si>
    <t>https://sturmtools.ru/catalog/svarochnye_invertory/svarochnyy_invertor_soyuz_sas_97i231/?SAS_97I231</t>
  </si>
  <si>
    <t>https://sturmtools.ru/catalog/svarochnye_invertory/svarochnyy_invertor_hanskonner_hwm3060/?HWM3060</t>
  </si>
  <si>
    <t>https://sturmtools.ru/catalog/skarifikatory/benzinovyy_skarifikator_sturm_ps4045/?PS4045</t>
  </si>
  <si>
    <t>https://sturmtools.ru/catalog/kleshchi_perestavnye_galka/kleshchi_perestavnye_galka_soyuz_1020_08_a180s/?1020_08_A180S</t>
  </si>
  <si>
    <t>https://sturmtools.ru/catalog/kleshchi_perestavnye_galka/kleshchi_perestavnye_galka_soyuz_1020_08_a250s/</t>
  </si>
  <si>
    <t>https://sturmtools.ru/catalog/nozhnitsy_dlya_rezki_trub/nozhnitsy_dlya_rezki_trub_sturm_1074_09_42/?1074_09_42</t>
  </si>
  <si>
    <t>https://sturmtools.ru/catalog/nozhnitsy_dlya_rezki_trub/smennoe_lezvie_dlya_nozhnits_1074_09_42_sturm_1074_09_42sb/</t>
  </si>
  <si>
    <t>https://sturmtools.ru/catalog/nozhnitsy_dlya_rezki_trub/nozhnitsy_dlya_rezki_trub_sturm_1074_09_63/?1074_09_63</t>
  </si>
  <si>
    <t>https://sturmtools.ru/catalog/nozhnitsy_dlya_rezki_trub/smennoe_lezvie_dlya_nozhnits_1074_09_50_sturm_1074_09_50sb_1/</t>
  </si>
  <si>
    <t>https://sturmtools.ru/catalog/stanki_dlya_krepleniya/stanok_dlya_krepleniya_sturm_1092_dc_02/?1092_DC_02</t>
  </si>
  <si>
    <t>https://sturmtools.ru/catalog/stanki_dlya_krepleniya/stanok_dlya_krepleniya_sturm_1092_id_02/?1092_ID_02</t>
  </si>
  <si>
    <t>https://sturmtools.ru/catalog/stanki_dlya_krepleniya/stanok_dlya_krepleniya_sturm_1092_id_03/?1092_ID_03</t>
  </si>
  <si>
    <t>https://sturmtools.ru/catalog/aksessuary_dlya_kompressorov/shlang_sturm_1700_03_10/?1700_03_10</t>
  </si>
  <si>
    <t>https://sturmtools.ru/catalog/aksessuary_dlya_kompressorov/shlang_sturm_1700_03_15/?1700_03_15</t>
  </si>
  <si>
    <t>https://sturmtools.ru/catalog/aksessuary_dlya_kompressorov/shlang_dlya_kompressora_sturm_1700_03_20/?1700_03_20</t>
  </si>
  <si>
    <t>https://sturmtools.ru/catalog/ugolniki/ugolnik_universalnyy_s_podvizhnym_stopperom_sturm_2020_08_300/</t>
  </si>
  <si>
    <t>https://sturmtools.ru/catalog/ugolniki/ugolnik_universalnyy_s_podvizhnym_stopperom_sturm_2020_08_500/</t>
  </si>
  <si>
    <t>https://sturmtools.ru/catalog/sekatory/sekator_soyuz_3012_04_06s/</t>
  </si>
  <si>
    <t>https://sturmtools.ru/catalog/sekatory/sekator_soyuz_3012_04_07s_1/</t>
  </si>
  <si>
    <t>https://sturmtools.ru/catalog/sekatory/sekator_sturm_3012_04_21t_1/</t>
  </si>
  <si>
    <t>https://sturmtools.ru/catalog/sekatory/sekator_sturm_3012_04_23/</t>
  </si>
  <si>
    <t>https://sturmtools.ru/catalog/sekatory/sekator_sturm_3012_04_25/</t>
  </si>
  <si>
    <t>https://sturmtools.ru/catalog/sekatory/sekator_sturm_3012_04_26/</t>
  </si>
  <si>
    <t>https://sturmtools.ru/catalog/pistolety_i_oroshateli_dlya_poliva/pistolet_dlya_poliva_sturm_3015_17_01/</t>
  </si>
  <si>
    <t>https://sturmtools.ru/catalog/pistolety_i_oroshateli_dlya_poliva/pistolet_dlya_poliva_sturm_3015_17_01t/</t>
  </si>
  <si>
    <t>https://sturmtools.ru/catalog/pistolety_i_oroshateli_dlya_poliva/pistolet_dlya_poliva_sturm_3015_17_01z/</t>
  </si>
  <si>
    <t>https://sturmtools.ru/catalog/pistolety_i_oroshateli_dlya_poliva/pistolet_dlya_poliva_sturm_3015_17_01zb/</t>
  </si>
  <si>
    <t>https://sturmtools.ru/catalog/pistolety_i_oroshateli_dlya_poliva/pistolet_dlya_poliva_sturm_3015_17_03/</t>
  </si>
  <si>
    <t>https://sturmtools.ru/catalog/pistolety_i_oroshateli_dlya_poliva/pistolet_dlya_poliva_sturm_3015_17_08/</t>
  </si>
  <si>
    <t>https://sturmtools.ru/catalog/pistolety_i_oroshateli_dlya_poliva/pistolet_dlya_poliva_sturm_3015_17_08p/</t>
  </si>
  <si>
    <t>https://sturmtools.ru/catalog/pistolety_i_oroshateli_dlya_poliva/pistolet_dlya_poliva_sturm_3015_17_08t/</t>
  </si>
  <si>
    <t>https://sturmtools.ru/catalog/pistolety_i_oroshateli_dlya_poliva/pistolet_dlya_poliva_sturm_3015_17_08z/</t>
  </si>
  <si>
    <t>https://sturmtools.ru/catalog/pistolety_i_oroshateli_dlya_poliva/pistolet_dlya_poliva_sturm_3015_17_09zf/</t>
  </si>
  <si>
    <t>https://sturmtools.ru/catalog/pistolety_i_oroshateli_dlya_poliva/pistolet_dlya_poliva_sturm_3015_18_01p/</t>
  </si>
  <si>
    <t>https://sturmtools.ru/catalog/pistolety_i_oroshateli_dlya_poliva/pistolet_dlya_poliva_sturm_3015_18_03/</t>
  </si>
  <si>
    <t>https://sturmtools.ru/catalog/pistolety_i_oroshateli_dlya_poliva/pistolet_dlya_poliva_sturm_3015_19_01/</t>
  </si>
  <si>
    <t>https://sturmtools.ru/catalog/pistolety_i_oroshateli_dlya_poliva/pistolet_dlya_poliva_sturm_3015_19_01pz/</t>
  </si>
  <si>
    <t>https://sturmtools.ru/catalog/pistolety_i_oroshateli_dlya_poliva/pistolet_dlya_poliva_sturm_3015_19_01zz/</t>
  </si>
  <si>
    <t>https://sturmtools.ru/catalog/adaptery_dlya_polivalnykh_sistem/adapter_sturm_3015_21_1_2/?3015_21_1_2</t>
  </si>
  <si>
    <t>https://sturmtools.ru/catalog/adaptery_dlya_polivalnykh_sistem/adapter_sturm_3015_21_1_2_2/?3015_21_1_2_2</t>
  </si>
  <si>
    <t>https://sturmtools.ru/catalog/adaptery_dlya_polivalnykh_sistem/adapter_sturm_3015_21_1_2_3/?3015_21_1_2_3</t>
  </si>
  <si>
    <t>https://sturmtools.ru/catalog/adaptery_dlya_polivalnykh_sistem/adapter_sturm_3015_21_1_2_3_4/?3015_21_1_2_3_4</t>
  </si>
  <si>
    <t>https://sturmtools.ru/catalog/adaptery_dlya_polivalnykh_sistem/adapter_sturm_3015_21_1_2_3_4_1/?3015_21_1_2_3_4_1</t>
  </si>
  <si>
    <t>https://sturmtools.ru/catalog/adaptery_dlya_polivalnykh_sistem/adapter_sturm_3015_21_1_2as/?3015_21_1_2AS</t>
  </si>
  <si>
    <t>https://sturmtools.ru/catalog/adaptery_dlya_polivalnykh_sistem/adapter_sturm_3015_21_1_2aspr/?3015_21_1_2ASPR</t>
  </si>
  <si>
    <t>https://sturmtools.ru/catalog/adaptery_dlya_polivalnykh_sistem/adapter_sturm_3015_21_1_2pr/?3015_21_1_2PR</t>
  </si>
  <si>
    <t>https://sturmtools.ru/catalog/adaptery_dlya_polivalnykh_sistem/adapter_sturm_3015_21_1_2r/?3015_21_1_2R</t>
  </si>
  <si>
    <t>https://sturmtools.ru/catalog/adaptery_dlya_polivalnykh_sistem/adapter_sturm_3015_21_2k/?3015_21_2K</t>
  </si>
  <si>
    <t>https://sturmtools.ru/catalog/adaptery_dlya_polivalnykh_sistem/adapter_sturm_3015_21_3_4/?3015_21_3_4</t>
  </si>
  <si>
    <t>https://sturmtools.ru/catalog/adaptery_dlya_polivalnykh_sistem/adapter_sturm_3015_21_3_4_1/?3015_21_3_4_1</t>
  </si>
  <si>
    <t>https://sturmtools.ru/catalog/adaptery_dlya_polivalnykh_sistem/adapter_sturm_3015_21_3_4_3_4r/?3015_21_3_4_3_4R</t>
  </si>
  <si>
    <t>https://sturmtools.ru/catalog/adaptery_dlya_polivalnykh_sistem/adapter_sturm_3015_21_3_4as/?3015_21_3_4AS</t>
  </si>
  <si>
    <t>https://sturmtools.ru/catalog/adaptery_dlya_polivalnykh_sistem/adapter_sturm_3015_21_3_4aspr/?3015_21_3_4ASPR</t>
  </si>
  <si>
    <t>https://sturmtools.ru/catalog/adaptery_dlya_polivalnykh_sistem/adapter_sturm_3015_21_3_4pr/?3015_21_3_4PR</t>
  </si>
  <si>
    <t>https://sturmtools.ru/catalog/aksessuary_dlya_motoburov/shnek_dlya_motoburov_aea_20_sturm/?AEA_20</t>
  </si>
  <si>
    <t>https://sturmtools.ru/catalog/aksessuary_dlya_shlifovalnykh_mashin/aksessuar_dlya_shlifovalnykh_i_polirovalnykh_mashin_sturm_agcs12_16_sl/?AGCS12_16_SL</t>
  </si>
  <si>
    <t>https://sturmtools.ru/catalog/aksessuary_dlya_shlifovalnykh_mashin/aksessuar_dlya_shlifovalnykh_i_polirovalnykh_mashin_sturm_agcs12_16_sw/?AGCS12_16_SW</t>
  </si>
  <si>
    <t>https://sturmtools.ru/catalog/sverla_opalubochnye/sverla_opalubochnye_boekomplekt_b1055_sd084/?B1055_SD084</t>
  </si>
  <si>
    <t>https://sturmtools.ru/catalog/sverla_opalubochnye/sverlo_opalubochnoe_montazhnoe_boekomplekt_b1055_sd086/?B1055_SD086</t>
  </si>
  <si>
    <t>https://sturmtools.ru/catalog/sverla_opalubochnye/sverlo_opalubochnoe_montazhnoe_boekomplekt_b1055_sd104/?B1055_SD104</t>
  </si>
  <si>
    <t>https://sturmtools.ru/catalog/sverla_opalubochnye/sverlo_opalubochnoe_montazhnoe_boekomplekt_b1055_sd106/?B1055_SD106</t>
  </si>
  <si>
    <t>https://sturmtools.ru/catalog/sverla_opalubochnye/sverlo_opalubochnoe_montazhnoe_boekomplekt_b1055_sd124/?B1055_SD124</t>
  </si>
  <si>
    <t>https://sturmtools.ru/catalog/sverla_opalubochnye/sverlo_opalubochnoe_montazhnoe_boekomplekt_b1055_sd126/?B1055_SD126</t>
  </si>
  <si>
    <t>https://sturmtools.ru/catalog/sverla_opalubochnye/sverlo_opalubochnoe_montazhnoe_boekomplekt_b1055_sd144/?B1055_SD144</t>
  </si>
  <si>
    <t>https://sturmtools.ru/catalog/sverla_opalubochnye/sverlo_opalubochnoe_montazhnoe_boekomplekt_b1055_sd146/?B1055_SD146</t>
  </si>
  <si>
    <t>https://sturmtools.ru/catalog/sverla_opalubochnye/sverlo_opalubochnoe_montazhnoe_boekomplekt_b1055_sd164/?B1055_SD164</t>
  </si>
  <si>
    <t>https://sturmtools.ru/catalog/sverla_opalubochnye/sverlo_opalubochnoe_montazhnoe_boekomplekt_b1055_sd166/?B1055_SD166</t>
  </si>
  <si>
    <t>https://sturmtools.ru/catalog/sverla_opalubochnye/sverlo_opalubochnoe_montazhnoe_boekomplekt_b1055_sd184/?B1055_SD184</t>
  </si>
  <si>
    <t>https://sturmtools.ru/catalog/sverla_opalubochnye/sverlo_opalubochnoe_montazhnoe_boekomplekt_b1055_sd186/?B1055_SD186</t>
  </si>
  <si>
    <t>https://sturmtools.ru/catalog/sverla_opalubochnye/sverlo_opalubochnoe_montazhnoe_boekomplekt_b1055_sd204/?B1055_SD204</t>
  </si>
  <si>
    <t>https://sturmtools.ru/catalog/sverla_opalubochnye/sverlo_opalubochnoe_montazhnoe_boekomplekt_b1055_sd206/?B1055_SD206</t>
  </si>
  <si>
    <t>https://sturmtools.ru/catalog/aksessuary_dlya_trimmerov/freza_dlya_trimmera_sturm_bt8952d_1006/</t>
  </si>
  <si>
    <t>https://sturmtools.ru/catalog/aksessuary_dlya_trimmerov/freza_dlya_trimmera_sturm_bt8952d_6000/</t>
  </si>
  <si>
    <t>https://sturmtools.ru/catalog/aksessuary_dlya_trimmerov/leska_dlya_trimmera_sturm_gt3513_3nn3/?GT3513_3NN3</t>
  </si>
  <si>
    <t>https://sturmtools.ru/catalog/katushki_trimmernye/leska_dlya_trimmera_sturm_gt3513_56/?GT3513_56</t>
  </si>
  <si>
    <t>https://sturmtools.ru/catalog/katushki_trimmernye/katushka_trimmernaya_sturm_gt3513_68/</t>
  </si>
  <si>
    <t>https://sturmtools.ru/catalog/aksessuary_dlya_trimmerov/leska_dlya_trimmera_sturm_gt3513_cs/?GT3513_CS</t>
  </si>
  <si>
    <t>https://sturmtools.ru/catalog/aksessuary_dlya_trimmerov/nasadka_dlya_trimmera_propolnik_sturm_gt3513_k1/</t>
  </si>
  <si>
    <t>https://sturmtools.ru/catalog/aksessuary_dlya_trimmerov/nasadka_dlya_trimmera_propolnik_sturm_gt3513_k2/</t>
  </si>
  <si>
    <t>https://sturmtools.ru/catalog/aksessuary_dlya_trimmerov/nasadka_dlya_trimmera_propolnik_sturm_gt3513_k3/</t>
  </si>
  <si>
    <t>https://sturmtools.ru/catalog/katushki_trimmernye/katushka_trimmernaya_sturm_gt3513m_24/?GT3513M_24</t>
  </si>
  <si>
    <t>https://sturmtools.ru/catalog/suchkorezy/suchkorez_hanskonner_3012_05_03/</t>
  </si>
  <si>
    <t>https://sturmtools.ru/catalog/kustorezy/kustorez_volnistye_lezviya_hanskonner_hk3012_05_04/</t>
  </si>
  <si>
    <t>https://sturmtools.ru/catalog/nozhovki_ruchnye/nozhovka_sturm_hk3012_06_180/</t>
  </si>
  <si>
    <t>https://sturmtools.ru/catalog/aksessuary_dlya_trimmerov/leska_dlya_trimmera_hanskonner_hk3535_2_4_s4_15/?HK3535_2_4_S4_15</t>
  </si>
  <si>
    <t>https://sturmtools.ru/catalog/aksessuary_dlya_trimmerov/leska_dlya_trimmera_hanskonner_hk3535_2_4_ss_15/?HK3535_2_4_SS_15</t>
  </si>
  <si>
    <t>https://sturmtools.ru/catalog/aksessuary_dlya_trimmerov/leska_dlya_trimmera_hanskonner_hk3535_3_0_s4_15/?HK3535_3_0_S4_15</t>
  </si>
  <si>
    <t>https://sturmtools.ru/catalog/aksessuary_dlya_trimmerov/leska_dlya_trimmera_hanskonner_hk3535_3_0_ss_15/?HK3535_3_0_SS_15</t>
  </si>
  <si>
    <t>https://sturmtools.ru/catalog/sumki/sumka_hanskonner_hkbp0161/?HKBP0161</t>
  </si>
  <si>
    <t>https://sturmtools.ru/catalog/sumki/sumka_dlya_shurupovyerta_hanskonner_hkcdb1007/</t>
  </si>
  <si>
    <t>https://sturmtools.ru/catalog/sumki/sumka_hanskonner_hktb0138/?HKTB0138</t>
  </si>
  <si>
    <t>https://sturmtools.ru/catalog/aksessuary_dlya_stroitelnykh_pylesosov/aksessuar_dlya_stroitelnykh_pylesosov_hanskonner_hvc20wd_880/?HVC20WD_880</t>
  </si>
  <si>
    <t>https://sturmtools.ru/catalog/aksessuary_dlya_stroitelnykh_pylesosov/aksessuar_dlya_stroitelnykh_pylesosov_hanskonner_hvc20wd_h25/?HVC20WD_H25</t>
  </si>
  <si>
    <t>https://sturmtools.ru/catalog/aksessuary_dlya_stroitelnykh_pylesosov/khepa_filtr_dlya_pylesosa_hvc20wd_hanskonner_hvc20wd_hf1/?HVC20WD_HF1</t>
  </si>
  <si>
    <t>https://sturmtools.ru/catalog/aksessuary_dlya_stroitelnykh_pylesosov/nasadka_dlya_hvc20wd_i_hvc30wd_chistka_divana_i_tekstilnykh_izdeliy_hanskonner_hvc20wd_n1/?HVC20WD_N1</t>
  </si>
  <si>
    <t>https://sturmtools.ru/catalog/aksessuary_dlya_stroitelnykh_pylesosov/aksessuar_dlya_stroitelnykh_pylesosov_hanskonner_hvc20wd_n2/?HVC20WD_N2</t>
  </si>
  <si>
    <t>https://sturmtools.ru/catalog/aksessuary_dlya_stroitelnykh_pylesosov/gofroshlang_dlya_hvc30wd_2_5_m_hanskonner_hvc30wd_h25/?HVC30WD_H25</t>
  </si>
  <si>
    <t>Аккумуляторные пылесосы</t>
  </si>
  <si>
    <t>Аккумуляторные степлеры</t>
  </si>
  <si>
    <t>Водонагреватели</t>
  </si>
  <si>
    <t>Вентиляторы электрические</t>
  </si>
  <si>
    <t>Климатическая техника</t>
  </si>
  <si>
    <t>Культиваторы электрические</t>
  </si>
  <si>
    <t>Адаптеры и переходники для поливальных систем</t>
  </si>
  <si>
    <t>Шланги поливочные</t>
  </si>
  <si>
    <t>Сверла опалубочные</t>
  </si>
  <si>
    <t>Сучкорезы</t>
  </si>
  <si>
    <t>Станки для крепления</t>
  </si>
  <si>
    <t>Дровоколы</t>
  </si>
  <si>
    <t>Аксессуары для строительных пылесосов</t>
  </si>
  <si>
    <t>Насадки пылеотводящие</t>
  </si>
  <si>
    <t>https://sturmtools.ru/catalog/aksessuary_dlya_dreley_shurupovertov/aksessuar_dlya_dreley_i_shurupovertov_sturm_sbp1805/</t>
  </si>
  <si>
    <t>https://sturmtools.ru/catalog/aksessuary_dlya_dreley_shurupovertov/aksessuar_dlya_dreley_i_shurupovertov_sturm_sbp1806/</t>
  </si>
  <si>
    <t>https://sturmtools.ru/catalog/aksessuary_dlya_stroitelnykh_pylesosov/aksessuar_dlya_stroitelnykh_pylesosov_sturm_vc7203_881/?VC7203_881</t>
  </si>
  <si>
    <t>https://sturmtools.ru/catalog/aksessuary_dlya_stroitelnykh_pylesosov/aksessuar_dlya_stroitelnykh_pylesosov_sturm_vc7203_hf/?VC7203_HF</t>
  </si>
  <si>
    <t>https://sturmtools.ru/catalog/aksessuary_dlya_stroitelnykh_pylesosov/aksessuar_dlya_stroitelnykh_pylesosov_sturm_vc7320_hf/?VC7320_HF</t>
  </si>
  <si>
    <t>https://sturmtools.ru/catalog/aksessuary_dlya_stroitelnykh_pylesosov/aksessuar_dlya_stroitelnykh_pylesosov_sturm_vc7360_hf/?VC7360_HF</t>
  </si>
  <si>
    <t>https://sturmtools.ru/catalog/benzinovye_snegouborochnye_mashiny/benzinovyy_snegouborshchik_sturm_stg7672elr/</t>
  </si>
  <si>
    <t>https://sturmtools.ru/catalog/benzinovye_snegouborochnye_mashiny/benzinovyy_snegouborshchik_sturm_stg7661elr/</t>
  </si>
  <si>
    <t>https://sturmtools.ru/catalog/nabory_frez/nabor_frez_sturm_rb01_081003/?RB01_081003</t>
  </si>
  <si>
    <t>https://sturmtools.ru/catalog/nabory_frez/nabor_frez_sturm_rb01_081304/?RB01_081304</t>
  </si>
  <si>
    <t>https://sturmtools.ru/catalog/nabory_frez/nabor_frez_sturm_rb01_081305/?RB01_081305</t>
  </si>
  <si>
    <t>https://sturmtools.ru/catalog/nabory_frez/nabor_frez_sturm_rb02_081606/?RB02_081606</t>
  </si>
  <si>
    <t>https://sturmtools.ru/catalog/nabory_frez/nabor_frez_sturm_rb02_081906/?RB02_081906</t>
  </si>
  <si>
    <t>https://sturmtools.ru/catalog/nabory_frez/nabor_frez_sturm_rb02_081912/?RB02_081912</t>
  </si>
  <si>
    <t>https://sturmtools.ru/catalog/nabory_frez/nabor_frez_sturm_rb02_081914/?RB02_081914</t>
  </si>
  <si>
    <t>https://sturmtools.ru/catalog/nabory_frez/nabor_frez_sturm_rb02_081916/?RB02_081916</t>
  </si>
  <si>
    <t>https://sturmtools.ru/catalog/nabory_frez/nabor_frez_sturm_rb02_081918/?RB02_081918</t>
  </si>
  <si>
    <t>https://sturmtools.ru/catalog/nabory_frez/nabor_frez_sturm_rb02_081920/?RB02_081920</t>
  </si>
  <si>
    <t>https://sturmtools.ru/catalog/nabory_frez/nabor_frez_sturm_rb02_082008/?RB02_082008</t>
  </si>
  <si>
    <t>https://sturmtools.ru/catalog/nabory_frez/nabor_frez_sturm_rb02_082010/?RB02_082010</t>
  </si>
  <si>
    <t>https://sturmtools.ru/catalog/nabory_frez/nabor_frez_sturm_rb02_082222/?RB02_082222</t>
  </si>
  <si>
    <t>https://sturmtools.ru/catalog/nabory_frez/nabor_frez_sturm_rb02_082508/?RB02_082508</t>
  </si>
  <si>
    <t>https://sturmtools.ru/catalog/nabory_frez/nabor_frez_sturm_rb02_082510/?RB02_082510</t>
  </si>
  <si>
    <t>https://sturmtools.ru/catalog/nabory_frez/nabor_frez_sturm_rb02_082512/?RB02_082512</t>
  </si>
  <si>
    <t>https://sturmtools.ru/catalog/nabory_frez/nabor_frez_sturm_rb02_082524/?RB02_082524</t>
  </si>
  <si>
    <t>https://sturmtools.ru/catalog/nabory_frez/nabor_frez_sturm_rb02_125112/?RB02_125112</t>
  </si>
  <si>
    <t>https://sturmtools.ru/catalog/nabory_frez/nabor_frez_sturm_rb02_125116/?RB02_125116</t>
  </si>
  <si>
    <t>https://sturmtools.ru/catalog/nabory_frez/nabor_frez_sturm_rb03_080608/?RB03_080608</t>
  </si>
  <si>
    <t>https://sturmtools.ru/catalog/nabory_frez/nabor_frez_sturm_rb03_080610/?RB03_080610</t>
  </si>
  <si>
    <t>https://sturmtools.ru/catalog/nabory_frez/nabor_frez_sturm_rb03_080912/?RB03_080912</t>
  </si>
  <si>
    <t>https://sturmtools.ru/catalog/nabory_frez/nabor_frez_sturm_rb03_081016/?RB03_081016</t>
  </si>
  <si>
    <t>https://sturmtools.ru/catalog/nabory_frez/nabor_frez_sturm_rb03_081220/?RB03_081220</t>
  </si>
  <si>
    <t>https://sturmtools.ru/catalog/nabory_frez/nabor_frez_sturm_rb03_081525/?RB03_081525</t>
  </si>
  <si>
    <t>https://sturmtools.ru/catalog/nabory_frez/nabor_frez_sturm_rb03_123219/?RB03_123219</t>
  </si>
  <si>
    <t>https://sturmtools.ru/catalog/nabory_frez/nabor_frez_sturm_rb04_081010/?RB04_081010</t>
  </si>
  <si>
    <t>https://sturmtools.ru/catalog/nabory_frez/nabor_frez_sturm_rb04_081014/?RB04_081014</t>
  </si>
  <si>
    <t>https://sturmtools.ru/catalog/nabory_frez/nabor_frez_sturm_rb04_081212/?RB04_081212</t>
  </si>
  <si>
    <t>https://sturmtools.ru/catalog/nabory_frez/nabor_frez_sturm_rb04_081616/?RB04_081616</t>
  </si>
  <si>
    <t>https://sturmtools.ru/catalog/nabory_frez/nabor_frez_sturm_rb04_082125/?RB04_082125</t>
  </si>
  <si>
    <t>https://sturmtools.ru/catalog/nabory_frez/nabor_frez_sturm_rb05_081010/?RB05_081010</t>
  </si>
  <si>
    <t>https://sturmtools.ru/catalog/nabory_frez/nabor_frez_sturm_rb05_081212/?RB05_081212</t>
  </si>
  <si>
    <t>https://sturmtools.ru/catalog/nabory_frez/nabor_frez_sturm_rb05_081616/?RB05_081616</t>
  </si>
  <si>
    <t>https://sturmtools.ru/catalog/nabory_frez/nabor_frez_sturm_rb05_082219/?RB05_082219</t>
  </si>
  <si>
    <t>https://sturmtools.ru/catalog/nabory_frez/nabor_frez_sturm_rb05_082525/?RB05_082525</t>
  </si>
  <si>
    <t>https://sturmtools.ru/catalog/nabory_frez/nabor_frez_sturm_rb06_082008/?RB06_082008</t>
  </si>
  <si>
    <t>https://sturmtools.ru/catalog/nabory_frez/nabor_frez_sturm_rb06_082510/?RB06_082510</t>
  </si>
  <si>
    <t>https://sturmtools.ru/catalog/nabory_frez/nabor_frez_sturm_rb06_082513/?RB06_082513</t>
  </si>
  <si>
    <t>https://sturmtools.ru/catalog/nabory_frez/nabor_frez_sturm_rb06_082516/?RB06_082516</t>
  </si>
  <si>
    <t>https://sturmtools.ru/catalog/nabory_frez/nabor_frez_sturm_rb06_085016/?RB06_085016</t>
  </si>
  <si>
    <t>https://sturmtools.ru/catalog/nabory_frez/nabor_frez_sturm_rb06_122619/?RB06_122619</t>
  </si>
  <si>
    <t>https://sturmtools.ru/catalog/nabory_frez/nabor_frez_sturm_rb06_125012/?RB06_125012</t>
  </si>
  <si>
    <t>https://sturmtools.ru/catalog/nabory_frez/nabor_frez_sturm_rb06_125016/?RB06_125016</t>
  </si>
  <si>
    <t>https://sturmtools.ru/catalog/nabory_frez/nabor_frez_sturm_rb06_125119/?RB06_125119</t>
  </si>
  <si>
    <t>https://sturmtools.ru/catalog/nabory_frez/nabor_frez_sturm_rb07_082016/?RB07_082016</t>
  </si>
  <si>
    <t>https://sturmtools.ru/catalog/nabory_frez/nabor_frez_sturm_rb07_082512/?RB07_082512</t>
  </si>
  <si>
    <t>https://sturmtools.ru/catalog/nabory_frez/nabor_frez_sturm_rb07_082519/?RB07_082519</t>
  </si>
  <si>
    <t>https://sturmtools.ru/catalog/nabory_frez/nabor_frez_sturm_rb07_083016/?RB07_083016</t>
  </si>
  <si>
    <t>https://sturmtools.ru/catalog/nabory_frez/nabor_frez_sturm_rb07_083019/?RB07_083019</t>
  </si>
  <si>
    <t>https://sturmtools.ru/catalog/nabory_frez/nabor_frez_sturm_rb07_123819/?RB07_123819</t>
  </si>
  <si>
    <t>https://sturmtools.ru/catalog/nabory_frez/nabor_frez_sturm_rb07_126019/?RB07_126019</t>
  </si>
  <si>
    <t>https://sturmtools.ru/catalog/nabory_frez/nabor_frez_sturm_rb08_081019/?RB08_081019</t>
  </si>
  <si>
    <t>https://sturmtools.ru/catalog/nabory_frez/nabor_frez_sturm_rb08_081023/?RB08_081023</t>
  </si>
  <si>
    <t>https://sturmtools.ru/catalog/nabory_frez/nabor_frez_sturm_rb08_081129/?RB08_081129</t>
  </si>
  <si>
    <t>https://sturmtools.ru/catalog/nabory_frez/nabor_frez_sturm_rb08_081325/?RB08_081325</t>
  </si>
  <si>
    <t>https://sturmtools.ru/catalog/nabory_frez/nabor_frez_sturm_rb08_081429/?RB08_081429</t>
  </si>
  <si>
    <t>https://sturmtools.ru/catalog/nabory_frez/nabor_frez_sturm_rb08_081738/?RB08_081738</t>
  </si>
  <si>
    <t>https://sturmtools.ru/catalog/nabory_frez/nabor_frez_sturm_rb09_080820/?RB09_080820</t>
  </si>
  <si>
    <t>https://sturmtools.ru/catalog/nabory_frez/nabor_frez_sturm_rb09_081019/?RB09_081019</t>
  </si>
  <si>
    <t>https://sturmtools.ru/catalog/nabory_frez/nabor_frez_sturm_rb09_081125/?RB09_081125</t>
  </si>
  <si>
    <t>https://sturmtools.ru/catalog/nabory_frez/nabor_frez_sturm_rb09_081322/?RB09_081322</t>
  </si>
  <si>
    <t>https://sturmtools.ru/catalog/nabory_frez/nabor_frez_sturm_rb09_081328/?RB09_081328</t>
  </si>
  <si>
    <t>https://sturmtools.ru/catalog/nabory_frez/nabor_frez_sturm_rb09_081616/?RB09_081616</t>
  </si>
  <si>
    <t>https://sturmtools.ru/catalog/nabory_frez/nabor_frez_sturm_rb09_081629/?RB09_081629</t>
  </si>
  <si>
    <t>https://sturmtools.ru/catalog/nabory_frez/nabor_frez_sturm_rb09_081632/?RB09_081632</t>
  </si>
  <si>
    <t>https://sturmtools.ru/catalog/nabory_frez/nabor_frez_sturm_rb09_081918/?RB09_081918</t>
  </si>
  <si>
    <t>https://sturmtools.ru/catalog/nabory_frez/nabor_frez_sturm_rb09_081938/?RB09_081938</t>
  </si>
  <si>
    <t>https://sturmtools.ru/catalog/nabory_frez/nabor_frez_sturm_rb10_081025/?RB10_081025</t>
  </si>
  <si>
    <t>https://sturmtools.ru/catalog/nabory_frez/nabor_frez_sturm_rb10_081230/?RB10_081230</t>
  </si>
  <si>
    <t>https://sturmtools.ru/catalog/nabory_frez/nabor_frez_sturm_rb10_081840/?RB10_081840</t>
  </si>
  <si>
    <t>https://sturmtools.ru/catalog/nabory_frez/nabor_frez_sturm_rb10_082751/?RB10_082751</t>
  </si>
  <si>
    <t>https://sturmtools.ru/catalog/nabory_frez/nabor_frez_sturm_rb11_082040/?RB11_082040</t>
  </si>
  <si>
    <t>https://sturmtools.ru/catalog/nabory_frez/nabor_frez_sturm_rb12_081325/?RB12_081325</t>
  </si>
  <si>
    <t>https://sturmtools.ru/catalog/nabory_frez/nabor_frez_sturm_rb12_081332/?RB12_081332</t>
  </si>
  <si>
    <t>https://sturmtools.ru/catalog/nabory_frez/nabor_frez_sturm_rb12_081338/?RB12_081338</t>
  </si>
  <si>
    <t>https://sturmtools.ru/catalog/nabory_frez/nabor_frez_sturm_rb12_121338/?RB12_121338</t>
  </si>
  <si>
    <t>https://sturmtools.ru/catalog/nabory_frez/nabor_frez_sturm_rb13_081329/?RB13_081329</t>
  </si>
  <si>
    <t>https://sturmtools.ru/catalog/nabory_frez/nabor_frez_sturm_rb13_081535/?RB13_081535</t>
  </si>
  <si>
    <t>https://sturmtools.ru/catalog/nabory_frez/nabor_frez_sturm_rb14_123016/?RB14_123016</t>
  </si>
  <si>
    <t>https://sturmtools.ru/catalog/nabory_frez/nabor_frez_sturm_rb14_123026/?RB14_123026</t>
  </si>
  <si>
    <t>https://sturmtools.ru/catalog/nabory_frez/nabor_frez_sturm_rb14_123032/?RB14_123032</t>
  </si>
  <si>
    <t>https://sturmtools.ru/catalog/nabory_frez/nabor_frez_sturm_rb14_123036/?RB14_123036</t>
  </si>
  <si>
    <t>https://sturmtools.ru/catalog/nabory_frez/nabor_frez_sturm_rb15_083025/?RB15_083025</t>
  </si>
  <si>
    <t>https://sturmtools.ru/catalog/nabory_frez/nabor_frez_sturm_rb15_124035/?RB15_124035</t>
  </si>
  <si>
    <t>https://sturmtools.ru/catalog/nabory_frez/nabor_frez_sturm_rb16_081233/?RB16_081233</t>
  </si>
  <si>
    <t>https://sturmtools.ru/catalog/nabory_frez/nabor_frez_sturm_rb16_121341/?RB16_121341</t>
  </si>
  <si>
    <t>https://sturmtools.ru/catalog/nabory_frez/nabor_frez_sturm_rb17_081030/?RB17_081030</t>
  </si>
  <si>
    <t>https://sturmtools.ru/catalog/nabory_frez/nabor_frez_sturm_rb18_082530/?RB18_082530</t>
  </si>
  <si>
    <t>https://sturmtools.ru/catalog/nabory_frez/nabor_frez_sturm_rb19_084033/?RB19_084033</t>
  </si>
  <si>
    <t>https://sturmtools.ru/catalog/nabory_frez/nabor_frez_sturm_rb20_081738/?RB20_081738</t>
  </si>
  <si>
    <t>https://sturmtools.ru/catalog/nabory_frez/nabor_frez_sturm_rb21_081325/?RB21_081325</t>
  </si>
  <si>
    <t>BT89314</t>
  </si>
  <si>
    <t>BC1208</t>
  </si>
  <si>
    <t>HAG9512P</t>
  </si>
  <si>
    <t>HAG95141P</t>
  </si>
  <si>
    <t>HAG95151P</t>
  </si>
  <si>
    <t>1040-02-PH0-075C</t>
  </si>
  <si>
    <t>1040-02-PH1-038C</t>
  </si>
  <si>
    <t>1040-02-PH1-100C</t>
  </si>
  <si>
    <t>1040-02-PH1-150C</t>
  </si>
  <si>
    <t>1040-02-PH1-200C</t>
  </si>
  <si>
    <t>1040-02-PH3-150C</t>
  </si>
  <si>
    <t>1040-02-PH3-200C</t>
  </si>
  <si>
    <t>1040-02-SL3-100C</t>
  </si>
  <si>
    <t>1040-02-SL4-150C</t>
  </si>
  <si>
    <t>1040-02-SL4-200C</t>
  </si>
  <si>
    <t>1040-02-SL5-038C</t>
  </si>
  <si>
    <t>1040-02-SL5-150C</t>
  </si>
  <si>
    <t>1040-02-SL5-200C</t>
  </si>
  <si>
    <t>1040-02-SL6-038C</t>
  </si>
  <si>
    <t>1040-02-SL6-100C</t>
  </si>
  <si>
    <t>1040-02-SL6-150C</t>
  </si>
  <si>
    <t>1040-02-SL6-200C</t>
  </si>
  <si>
    <t>1040-02-SL8-150C</t>
  </si>
  <si>
    <t>1040-02-SL8-200C</t>
  </si>
  <si>
    <t>https://sturmtools.ru/catalog/benzinovye_trimmery/trimmer_benzinovyy_sturm_bt89314/</t>
  </si>
  <si>
    <t>https://sturmtools.ru/catalog/puskovye_ustroystva/power_bank_puskovoe_ustroystvo_sturm_bc1208/</t>
  </si>
  <si>
    <t>https://sturmtools.ru/catalog/uglovye_shlifovalnye_mashiny/bolgarka_ushm_hanskonner_hag9012te/</t>
  </si>
  <si>
    <t>https://sturmtools.ru/catalog/uglovye_shlifovalnye_mashiny/shlifmashina_uglovaya_ushm_bolgarka_hanskoenner_hag9512p/</t>
  </si>
  <si>
    <t>https://sturmtools.ru/catalog/uglovye_shlifovalnye_mashiny/bolgarka_ushm_hanskonner_hag95141p/</t>
  </si>
  <si>
    <t>https://sturmtools.ru/catalog/uglovye_shlifovalnye_mashiny/bolgarka_ushm_hanskoenner_hag95151p/</t>
  </si>
  <si>
    <t>https://sturmtools.ru/catalog/otvertki/otvertka_soyuz_1040_02_ph0_075c/</t>
  </si>
  <si>
    <t>https://sturmtools.ru/catalog/otvertki/otvertka_soyuz_1040_02_ph1_038c/</t>
  </si>
  <si>
    <t>https://sturmtools.ru/catalog/otvertki/otvertka_soyuz_1040_02_ph1_100c/</t>
  </si>
  <si>
    <t>https://sturmtools.ru/catalog/otvertki/otvertka_soyuz_1040_02_ph1_150c/</t>
  </si>
  <si>
    <t>https://sturmtools.ru/catalog/otvertki/otvertka_soyuz_1040_02_ph1_200c/</t>
  </si>
  <si>
    <t>https://sturmtools.ru/catalog/otvertki/otvertka_soyuz_1040_02_ph3_150c/</t>
  </si>
  <si>
    <t>https://sturmtools.ru/catalog/otvertki/otvertka_soyuz_1040_02_ph3_200c/</t>
  </si>
  <si>
    <t>https://sturmtools.ru/catalog/otvertki/otvertka_soyuz_1040_02_sl3_100c/</t>
  </si>
  <si>
    <t>https://sturmtools.ru/catalog/otvertki/otvertka_soyuz_1040_02_sl4_150c/</t>
  </si>
  <si>
    <t>https://sturmtools.ru/catalog/otvertki/otvertka_soyuz_1040_02_sl4_200c/</t>
  </si>
  <si>
    <t>https://sturmtools.ru/catalog/otvertki/otvertka_soyuz_1040_02_sl5_038c/</t>
  </si>
  <si>
    <t>https://sturmtools.ru/catalog/otvertki/otvertka_soyuz_1040_02_sl5_150c/</t>
  </si>
  <si>
    <t>https://sturmtools.ru/catalog/otvertki/otvertka_soyuz_1040_02_sl5_200c/</t>
  </si>
  <si>
    <t>https://sturmtools.ru/catalog/otvertki/otvertka_soyuz_1040_02_sl6_038c/</t>
  </si>
  <si>
    <t>https://sturmtools.ru/catalog/otvertki/otvertka_soyuz_1040_02_sl6_100c/</t>
  </si>
  <si>
    <t>https://sturmtools.ru/catalog/otvertki/otvertka_soyuz_1040_02_sl6_150c/</t>
  </si>
  <si>
    <t>https://sturmtools.ru/catalog/otvertki/otvertka_soyuz_1040_02_sl6_200c/</t>
  </si>
  <si>
    <t>https://sturmtools.ru/catalog/otvertki/otvertka_soyuz_1040_02_sl8_150c/</t>
  </si>
  <si>
    <t>https://sturmtools.ru/catalog/otvertki/otvertka_soyuz_1040_02_sl8_200c/</t>
  </si>
  <si>
    <t>BC1214</t>
  </si>
  <si>
    <t>1-9040-6Z</t>
  </si>
  <si>
    <t>30101-10-01Р</t>
  </si>
  <si>
    <t>70120-01-150</t>
  </si>
  <si>
    <t>9010-115x280-080</t>
  </si>
  <si>
    <t>9040-27-03</t>
  </si>
  <si>
    <t>9040-27-04</t>
  </si>
  <si>
    <t>CS5060MS-85-15-1.8</t>
  </si>
  <si>
    <t>TC9811-990</t>
  </si>
  <si>
    <t>https://sturmtools.ru/catalog/puskovye_ustroystva/avtonomnoe_puskovoe_ustroystvo_sturm_bc1214/</t>
  </si>
  <si>
    <t>https://sturmtools.ru/catalog/byugeli/byugel_sturm_1_9040_6z/</t>
  </si>
  <si>
    <t>https://sturmtools.ru/catalog/sadovyy_ruchnoy_instrument/rykhlitel_soyuz_30101_10_01r/</t>
  </si>
  <si>
    <t>https://sturmtools.ru/catalog/plastikovye_khomuty/khomuty_plastikovye_soyuz_70120_01_150/</t>
  </si>
  <si>
    <t>https://sturmtools.ru/catalog/shlifbumaga/shlifovalnaya_bumaga_sturm_9010_115x280_080/</t>
  </si>
  <si>
    <t>https://sturmtools.ru/catalog/byugeli/byugel_sturm_9040_27_03/</t>
  </si>
  <si>
    <t>https://sturmtools.ru/catalog/byugeli/byugel_sturm_9040_27_04/</t>
  </si>
  <si>
    <t>https://sturmtools.ru/catalog/aksessuary_dlya_pil/aksessuar_dlya_pil_sturm_cs5060ms_85_15_1_8/</t>
  </si>
  <si>
    <t>https://sturmtools.ru/catalog/aksessuary_dlya_pil/aksessuar_dlya_pil_sturm_tc9811_990/</t>
  </si>
  <si>
    <t>GT3513P-24</t>
  </si>
  <si>
    <t>https://sturmtools.ru/catalog/aksessuary_dlya_stroitelnykh_pylesosov/aksessuar_dlya_stroitelnykh_pylesosov_soyuz_pss_7320_khf/?PSS_7320_KHF</t>
  </si>
  <si>
    <t>https://sturmtools.ru/catalog/aksessuary_dlya_stroitelnykh_pylesosov/aksessuar_dlya_stroitelnykh_pylesosov_soyuz_pss_7420_khf/?PSS_7420_KHF</t>
  </si>
  <si>
    <t>ПСС-7320-ХФ</t>
  </si>
  <si>
    <t>ПСС-7420-ХФ</t>
  </si>
  <si>
    <t>ШОК-Цены</t>
  </si>
  <si>
    <t>Спеццены на позиции из списка при отгрузке от 2 шт одного СКЮ или 10шт в ассортименте на стандартных условиях отсрочки.</t>
  </si>
  <si>
    <t>Стандартная отсрочка</t>
  </si>
  <si>
    <t>Без привязки к сумме и количеству.</t>
  </si>
  <si>
    <t>От 200т.р. В одной накладной</t>
  </si>
  <si>
    <t>В стандартную отсрочку до 30 дней  с привязкой к количеству, либо при сумме данных позиций от 200т.р. В одной накладной.</t>
  </si>
  <si>
    <t>Компрессоры воздушные</t>
  </si>
  <si>
    <t>От 10 ед. в асс.</t>
  </si>
  <si>
    <t>Оснастка для триммеров</t>
  </si>
  <si>
    <t>Фиксированные спеццены цены с привязкой к количеству в одном счёте.</t>
  </si>
  <si>
    <t>&lt;-сумма</t>
  </si>
  <si>
    <t>ТЛ3535-3.0-4-30</t>
  </si>
  <si>
    <t>**</t>
  </si>
  <si>
    <t>*</t>
  </si>
  <si>
    <t>***</t>
  </si>
  <si>
    <t>HGC1618 Бензопила 1.6 кВт / 2.4 лс, 45 см3, шина 16", Hanskonner</t>
  </si>
  <si>
    <t>НГС-97128В-15 Насос вибрационный  СОЮЗ, 280Вт,18л/мин.напор 72м, верхн забор, 15м</t>
  </si>
  <si>
    <t>4054-01-400 Фонарь-прожектор мини, 400лм, 5 режимов, 1batterysystem, БЕЗ АККУМУЛЯТОРА, Sturm!</t>
  </si>
  <si>
    <t>HK1015-01-FB0440 Топор 440г, фиберглассовая рукоятка с TPE, кованый, PTFE покрытие, Hanskonner</t>
  </si>
  <si>
    <t>HK1015-01-FB0650 Топор 650г, фиберглассовая рукоятка с TPE, кованый, PTFE покрытие, Hanskonner</t>
  </si>
  <si>
    <t>HK1015-01-FB0870 Топор-колун 870г, фибергл. рукоятка с TPE, кованый, PTFE покрытие, Hanskonner</t>
  </si>
  <si>
    <t>HK1015-01-FB1000 Топор-колун 1000г,фибергл. рукоятка с TPE, кованый, PTFE покрытие, Hanskonner</t>
  </si>
  <si>
    <t>HK1045-03-P15 Ключ трубный рычажный 1,5", №2, 425мм, 90°, CrV , закалённые губки, Hanskonner</t>
  </si>
  <si>
    <t>HK3012-07-25 Секатор 210 мм, наковал. верхн. лезвие с тефлон покрыт. HansKonner</t>
  </si>
  <si>
    <t>HKTB0146 Сумка 46 карм., съёмный карман для установки на ремень, 100% полиэстер,pat,Hanskonner</t>
  </si>
  <si>
    <t>запланировано SKU</t>
  </si>
  <si>
    <t>Product</t>
  </si>
  <si>
    <t>СтатусТовара</t>
  </si>
  <si>
    <t>Замена</t>
  </si>
  <si>
    <t>Выводимый</t>
  </si>
  <si>
    <t>Сервис</t>
  </si>
  <si>
    <t>САС-97И255М</t>
  </si>
  <si>
    <t>1045-01-SS6 Набор рожковых ключей 6 шт (6x7-17х19) на пластиковом держателе, Sturm!</t>
  </si>
  <si>
    <t>1270204</t>
  </si>
  <si>
    <t>1280101</t>
  </si>
  <si>
    <t>1280103</t>
  </si>
  <si>
    <t>1280104</t>
  </si>
  <si>
    <t>1280202</t>
  </si>
  <si>
    <t>21125</t>
  </si>
  <si>
    <t>21316</t>
  </si>
  <si>
    <t>21525</t>
  </si>
  <si>
    <t>21825</t>
  </si>
  <si>
    <t>3100101</t>
  </si>
  <si>
    <t>3100102</t>
  </si>
  <si>
    <t>3100103</t>
  </si>
  <si>
    <t>3100301</t>
  </si>
  <si>
    <t>3100302</t>
  </si>
  <si>
    <t>3100303</t>
  </si>
  <si>
    <t>5200201</t>
  </si>
  <si>
    <t>5240201</t>
  </si>
  <si>
    <t>5240901</t>
  </si>
  <si>
    <t>5250303</t>
  </si>
  <si>
    <t>5250307</t>
  </si>
  <si>
    <t>5250308</t>
  </si>
  <si>
    <t>5250312</t>
  </si>
  <si>
    <t>5250313</t>
  </si>
  <si>
    <t>5250402</t>
  </si>
  <si>
    <t>5250501</t>
  </si>
  <si>
    <t>5250601</t>
  </si>
  <si>
    <t>5250602</t>
  </si>
  <si>
    <t>5250603</t>
  </si>
  <si>
    <t>5250604</t>
  </si>
  <si>
    <t>5250609</t>
  </si>
  <si>
    <t>5250612</t>
  </si>
  <si>
    <t>5350101</t>
  </si>
  <si>
    <t>5350102</t>
  </si>
  <si>
    <t>5430101</t>
  </si>
  <si>
    <t>5440201</t>
  </si>
  <si>
    <t>5440202</t>
  </si>
  <si>
    <t>B02-101B Пилки для лобзика по ламинату 2шт, T101B (дер,ДСП,фанера 3-30мм) БОЕКОМПЛЕКТ</t>
  </si>
  <si>
    <t>B02-101BRF Пилки для лобзика по ламинату 2шт, T101BRF (пласт.,фибер.3-30мм) БОЕКОМПЛЕКТ</t>
  </si>
  <si>
    <t>1150101</t>
  </si>
  <si>
    <t>1270602</t>
  </si>
  <si>
    <t>1270604</t>
  </si>
  <si>
    <t>1280203</t>
  </si>
  <si>
    <t>20125</t>
  </si>
  <si>
    <t>20316</t>
  </si>
  <si>
    <t>20825</t>
  </si>
  <si>
    <t>5200301</t>
  </si>
  <si>
    <t>5200401</t>
  </si>
  <si>
    <t>5200501</t>
  </si>
  <si>
    <t>5230102</t>
  </si>
  <si>
    <t>5240101</t>
  </si>
  <si>
    <t>5240102</t>
  </si>
  <si>
    <t>5240103</t>
  </si>
  <si>
    <t>5240104</t>
  </si>
  <si>
    <t>5240202</t>
  </si>
  <si>
    <t>5240203</t>
  </si>
  <si>
    <t>5240204</t>
  </si>
  <si>
    <t>5240301</t>
  </si>
  <si>
    <t>5240302</t>
  </si>
  <si>
    <t>5240401</t>
  </si>
  <si>
    <t>5240402</t>
  </si>
  <si>
    <t>5240602</t>
  </si>
  <si>
    <t>5240603</t>
  </si>
  <si>
    <t>5240604</t>
  </si>
  <si>
    <t>5240701</t>
  </si>
  <si>
    <t>5240702</t>
  </si>
  <si>
    <t>5240802</t>
  </si>
  <si>
    <t>5240803</t>
  </si>
  <si>
    <t>5240902</t>
  </si>
  <si>
    <t>5240903</t>
  </si>
  <si>
    <t>5241001</t>
  </si>
  <si>
    <t>5241201</t>
  </si>
  <si>
    <t>5250302</t>
  </si>
  <si>
    <t>5250304</t>
  </si>
  <si>
    <t>5250309</t>
  </si>
  <si>
    <t>5250401</t>
  </si>
  <si>
    <t>5250502</t>
  </si>
  <si>
    <t>5250607</t>
  </si>
  <si>
    <t>5250610</t>
  </si>
  <si>
    <t>5250613</t>
  </si>
  <si>
    <t>5250615</t>
  </si>
  <si>
    <t>5250616</t>
  </si>
  <si>
    <t>5250617</t>
  </si>
  <si>
    <t>5380101</t>
  </si>
  <si>
    <t>5380102</t>
  </si>
  <si>
    <t>5380103</t>
  </si>
  <si>
    <t>5380104</t>
  </si>
  <si>
    <t>5430102</t>
  </si>
  <si>
    <t>5430103</t>
  </si>
  <si>
    <t>5440101</t>
  </si>
  <si>
    <t>5440102</t>
  </si>
  <si>
    <t>5440203</t>
  </si>
  <si>
    <t>B02-119BO Пилки для лобзика по дереву 2шт, T119BO (дер,фанер.3-15мм) БОЕКОМПЛЕКТ</t>
  </si>
  <si>
    <t>HCS50185</t>
  </si>
  <si>
    <t>1270102</t>
  </si>
  <si>
    <t>1280204</t>
  </si>
  <si>
    <t>20525</t>
  </si>
  <si>
    <t>5200202</t>
  </si>
  <si>
    <t>5241002</t>
  </si>
  <si>
    <t>5241101</t>
  </si>
  <si>
    <t>5241102</t>
  </si>
  <si>
    <t>5241202</t>
  </si>
  <si>
    <t>5250310</t>
  </si>
  <si>
    <t>5250702</t>
  </si>
  <si>
    <t>B02-101AO Пилки для лобзика ДЕРЕВО 2шт, T101AO (дер 1,5-20мм, фанера 3-15мм)БОЕКОМПЛЕКТ</t>
  </si>
  <si>
    <t>B02-101D Пилки для лобзика ДЕРЕВО 2шт, T101D (мяг,тверд 10-45мм) БОЕКОМПЛЕКТ</t>
  </si>
  <si>
    <t>B02-111C Пилки для лобзика по дереву 2шт, T111C (мяг,тверд 5-50мм) БОЕКОМПЛЕКТ</t>
  </si>
  <si>
    <t>B02-118AF Пилки для лобзика по металлу 2шт, T118AF (лист 1-3мм, проф.10-30мм) БОЕКОМПЛЕКТ</t>
  </si>
  <si>
    <t>B02-118B Пилки для лобзика по металлу 2шт, T118B (лист 3-5мм, проф.10-30мм) БОЕКОМПЛЕКТ</t>
  </si>
  <si>
    <t>B02-118G Пилки для лобзика по металлу 2шт ,T118G (лист 0,5-2мм, проф.5-20мм) БОЕКОМПЛЕКТ</t>
  </si>
  <si>
    <t>B02-119B Пилки для лобзика по дереву 2шт, T119B (дерево, фанера 3-20мм) БОЕКОМПЛЕКТ</t>
  </si>
  <si>
    <t>B02-127D Пилки для лобзика по алюминию 2шт, T127D (лист 4-15мм,алюм&lt;30мм) БОЕКОМПЛЕКТ</t>
  </si>
  <si>
    <t>B02-144D Пилки для лобзика по дереву 2шт, T144D (дер 5-50мм,фанер.3-30мм) БОЕКОМПЛЕКТ</t>
  </si>
  <si>
    <t>B02-144D/101B Пилки для лобзика по дереву/ламинату 2шт,T144D/T101B, БОЕКОМПЛЕКТ</t>
  </si>
  <si>
    <t>B05-101AIF Пилки для лобзика по ламинату 5шт, T101AIF (дер.3-20мм, пласт&lt;30мм) БОЕКОМПЛЕКТ</t>
  </si>
  <si>
    <t>B05-101BF Пилки для лобзика по ламинату 5шт, T101BF (дер,пласт,фибер.3-30мм) БОЕКОМПЛЕКТ</t>
  </si>
  <si>
    <t>B05-101BRF Пилки для лобзика по ламинату 5шт, T101BRF (пласт,фибергл.3-30мм) БОЕКОМПЛЕКТ</t>
  </si>
  <si>
    <t>B05-101D Пилки для лобзика по дереву 5шт, T101D (мяг,тверд 10-45мм) БОЕКОМПЛЕКТ</t>
  </si>
  <si>
    <t>B05-118G Пилки для лобзика по металлу 5шт, T118G (лист 0,5-2мм,проф.5-20мм) БОЕКОМПЛЕКТ</t>
  </si>
  <si>
    <t>B05-119B Пилки для лобзика по дереву 5шт, T119B (дер,фанера 3-20мм) БОЕКОМПЛЕКТ</t>
  </si>
  <si>
    <t>B05-144DP Пилки для лобзика по дереву 5шт, T144DP (дер 5-50мм) БОЕКОМПЛЕКТ</t>
  </si>
  <si>
    <t>Отдел продаж Москва</t>
  </si>
  <si>
    <t>https://sturmtools.ru/catalog/akkumulyatornye_ushm/akkumulyatornye_ushm_sturm_cag1812/?CAG1812</t>
  </si>
  <si>
    <t>https://sturmtools.ru/catalog/benzinovye_trimmery/trimmer_benzinovyy_hanskonner_hbt126d/?HBT126D</t>
  </si>
  <si>
    <t>https://sturmtools.ru/catalog/benzinovye_trimmery/trimmer_benzinovyy_hanskonner_hbt133d/?HBT133D</t>
  </si>
  <si>
    <t>https://sturmtools.ru/catalog/benzinovye_trimmery/trimmer_benzinovyy_hanskonner_hbt143d/?HBT143D</t>
  </si>
  <si>
    <t>https://sturmtools.ru/catalog/benzinovye_trimmery/trimmer_benzinovyy_hanskonner_hbt152d/?HBT152D</t>
  </si>
  <si>
    <t>https://sturmtools.ru/catalog/benzinovye_trimmery/trimmer_benzinovyy_sturm_bt9526/?BT9526</t>
  </si>
  <si>
    <t>https://sturmtools.ru/catalog/benzinovye_trimmery/trimmer_benzinovyy_sturm_bt9533/?BT9533</t>
  </si>
  <si>
    <t>https://sturmtools.ru/catalog/aksessuary_dlya_kultivatorov/okuchnik_dvukhryadnyy_dlya_motobloka_sturm_gke_06/?GKE_06</t>
  </si>
  <si>
    <t>https://sturmtools.ru/catalog/aksessuary_dlya_kultivatorov/freza_kultivatornaya_30_mm_val_24_nozha_soyuz_bm1s_27_30_24/?BM1S_27_30_24</t>
  </si>
  <si>
    <t>https://sturmtools.ru/catalog/aksessuary_dlya_kultivatorov/udlinitel_dlya_gruntozatsepov_soyuz_bm1s_28_30_195/?BM1S_28_30_195</t>
  </si>
  <si>
    <t>https://sturmtools.ru/catalog/katushki_trimmernye/katushka_trimmernaya_sturm_gt3513p_24/</t>
  </si>
  <si>
    <t>https://sturmtools.ru/catalog/svechi_zazhiganiya/svecha_zazhiganiya_dlya_benzopil_sturm_sp_l7rtc/?SP_L7RTC</t>
  </si>
  <si>
    <t>https://sturmtools.ru/catalog/svechi_zazhiganiya/svecha_zazhiganiya_dlya_benzotrimmera_sturm_sp_l7t/?SP_L7T</t>
  </si>
  <si>
    <t>https://sturmtools.ru/catalog/svechi_zazhiganiya/svecha_zazhiganiya_dlya_4_taktnogo_dvigatelya_sturm_spl_a7t/?SPL_A7T</t>
  </si>
  <si>
    <t>GK83021 Бензокультиватор Sturm!, 2T, 51,7см., 2,2 л.с., Обработка: Ширина 24 см, Глубина 21 см</t>
  </si>
  <si>
    <t>GK83021F Бензокультиватор Sturm!, 2T, 51,7см., 2,2 л.с.,Шир24 см, Глуб 21 см ВЫНОСНОЙ ФИЛЬТР</t>
  </si>
  <si>
    <t>GK827CI10 Мотоблок бензиновый Sturm! 7 л.с, редуктор-чугун, колеса 4-10</t>
  </si>
  <si>
    <t>BT18 Триммер аккумуляторный бесщеточный Sturm!, 18 В, 1BatterySystem, без ЗУ и АКБ</t>
  </si>
  <si>
    <t xml:space="preserve">НГС-97128В-15 </t>
  </si>
  <si>
    <t>НГС-97128Н-15 Насос вибрационный  СОЮЗ, 280Вт, 18л/мин.напор 72м, нижн забор, 15м</t>
  </si>
  <si>
    <t>НГС-97128В-25 Насос вибрационный  СОЮЗ, 280Вт,18л/мин.напор 72м, верхн забор, 25м</t>
  </si>
  <si>
    <t>НГС-97128Н-25 Насос вибрационный  СОЮЗ, 280Вт, 18л/мин.напор 72м, нижн забор, 25м</t>
  </si>
  <si>
    <t>BGT3535-3.0-SA-15 Леска для триммера, d=3.0 мм, l=15 м, КРУЧЕНЫЙ КВАДРАТ, армиров. блистер, Stu</t>
  </si>
  <si>
    <t>GT3535-2.4-0A-30 Леска для триммера, d=2.4 мм, l=30см, КРУГ армир., НАРЕЗАННАЯ, 30 шт. Sturm!</t>
  </si>
  <si>
    <t>GT3535-3.0-0М-10 Леска для триммера, d=3.0 мм, l=10м, КРУГ, МЕТАЛ корд, картон, Sturm!</t>
  </si>
  <si>
    <t>GT3535-3.0-7-30 Леска для триммера, d=3.0 мм, l=30см, СЕМИГРАННИК, мет. НАРЕЗАННАЯ, 30ш, Sturm!</t>
  </si>
  <si>
    <t>GT3535-3.0-S-30 Леска для триммера, d=3.0 мм, l=30см, КРУЧ. КВАДРАТ,мет. НАРЕЗАННАЯ 30шт Sturm!</t>
  </si>
  <si>
    <t>ТL3535-2.0-7-3110</t>
  </si>
  <si>
    <t>ТЛ3535-2.0-7-3110 Леска для бензотриммера Sturm! Семигранник металлик, промбухта.</t>
  </si>
  <si>
    <t>ТЛ3535-2.0-8-30 Леска для триммера, d=2.0 мм, l=30 см, ЗВЕЗДА, желтый. НАРЕЗАННАЯ, 30 шт. СОЮЗ</t>
  </si>
  <si>
    <t>ТЛ3535-2.4-4-30 Леска для триммера, d=2.4мм, l=30см, КВАДРАТ, красный, НАРЕЗАННАЯ, 30шт, СОЮЗ</t>
  </si>
  <si>
    <t>ТЛ3535-2.4-8-30 Леска для триммера, d=2.4 мм, l=30 см, ЗВЕЗДА, желтый. НАРЕЗАННАЯ, 30 шт. СОЮЗ</t>
  </si>
  <si>
    <t>9040-24-175S Валик С РУЧКОЙ 175 мм, ворс 25 мм, d=47мм, ручка d=8мм, полиэстер, Sturm!</t>
  </si>
  <si>
    <t>9040-36-020C Кисть плоская Standard 3/4" (20мм), натуральная щетина, деревянная ручка, СОЮЗ</t>
  </si>
  <si>
    <t>9040-36-025C Кисть плоская Standard 1" (25мм), натуральная щетина, деревянная ручка, СОЮЗ</t>
  </si>
  <si>
    <t>GT3513-K3 Насадка  для триммера пропольник, 26мм, 9Т, нож гусиные лапки, Sturm!</t>
  </si>
  <si>
    <t>GK8361M Бензокультиватор 6лс, 150см3, бак 0.9л, ширина 40см, глубина 25см, 1 передача, Sturm!</t>
  </si>
  <si>
    <t>GK8390M Бензокультиватор 9лс, 212см3, бак 3.6л, шир 30-55-85см, глуб 33см, 1\1 передача, Sturm!</t>
  </si>
  <si>
    <t>GK8360M Бензокультиватор 9лс, 30x55x85см, 1 вперед/1 назад, ручки верх/низ, право/лев, Sturm!</t>
  </si>
  <si>
    <t>PL4210 Бензо-газонокосилка  Sturm!, 99 куб см, 2,2 кВт/3 л.с. нож 42 см, сбор/задний выброс</t>
  </si>
  <si>
    <t>PG8770E</t>
  </si>
  <si>
    <t>СВ</t>
  </si>
  <si>
    <t>Склад Москва</t>
  </si>
  <si>
    <t>Склад Сев</t>
  </si>
  <si>
    <t>WP9742VS Насосная станция Sturm!, 420Вт, 33л/мин, напор 32м, давл 1,2-2,0атм, Vбака 2л</t>
  </si>
  <si>
    <t>WM1924 Деревообрабатывающий станок Sturm!, 2400 Вт, строг 300мм,пил 300мм,сверл 13мм 300кг</t>
  </si>
  <si>
    <t>AG90125  Машина углошлифовальная Sturm!, 125 мм,  900Вт, 10000об/мин, ТОНКАЯ РУКОЯТЬ, mod T</t>
  </si>
  <si>
    <t>Инверторы</t>
  </si>
  <si>
    <t xml:space="preserve">8-23-ОП </t>
  </si>
  <si>
    <t>Аксессуары для триммеров (леска, фрезы, катушки) и мотоблоков + масла</t>
  </si>
  <si>
    <t>Фиксированные спеццены цены с привязкой к сумме в одном счёте.</t>
  </si>
  <si>
    <t>От 10 т.р. В асс.</t>
  </si>
  <si>
    <t>От 30 т.р. В асс.</t>
  </si>
  <si>
    <t>От 50т.р. В асс.</t>
  </si>
  <si>
    <t xml:space="preserve">7-23-ОП </t>
  </si>
  <si>
    <t>Красочный март (Кисти, валики, шпатели, ножи…)</t>
  </si>
  <si>
    <t>Фиксированные скидки с привязкой к сумме в одном счёте.</t>
  </si>
  <si>
    <t>От 20 т.р. В асс.</t>
  </si>
  <si>
    <t>От 40т.р. В асс.</t>
  </si>
  <si>
    <t>Скидка 35%</t>
  </si>
  <si>
    <t>Скидка 39%</t>
  </si>
  <si>
    <t>Скидка 44%</t>
  </si>
  <si>
    <t>9040-36-038C Кисть плоская Standard 1,5"(38мм), натуральная щетина, деревянная ручка, СОЮЗ</t>
  </si>
  <si>
    <t>9040-36-050C Кисть плоская Standard 2" (50мм), натуральная щетина, деревянная ручка, СОЮЗ</t>
  </si>
  <si>
    <t>9040-36-063C Кисть плоская Standard 2,5" (63мм), натуральная щетина, деревянная ручка, СОЮЗ</t>
  </si>
  <si>
    <t>9040-36-075C Кисть плоская Standard 3" (75мм), натуральная щетина, деревянная ручка, СОЮЗ</t>
  </si>
  <si>
    <t>9040-36-100C Кисть плоская Standard 4" (100мм), натуральная щетина, деревянная ручка, СОЮЗ</t>
  </si>
  <si>
    <t>Сетка абразивная</t>
  </si>
  <si>
    <t>8051-04-150 Шпательная лопатка из нержавеющей стали 150мм, 2-х компонентная рукоятка, Sturm!</t>
  </si>
  <si>
    <t>8051-25-600FC Шпатель, 600мм, нержавеющая сталь, пластиковая рукоятка, СОЮЗ</t>
  </si>
  <si>
    <t>9040-6-150 Ручка для мини-валиков, 150мм, D ручки 6 мм, оцинкованная, Sturm!</t>
  </si>
  <si>
    <t>9040-17-240 Валик акрил 240mm Sturm! Посадка 38 мм American Type</t>
  </si>
  <si>
    <t>BP87101 Бензиновая мотопомпа 7лс, 4-х тактн,1000л/мин,ЧИСТАЯ, напор 34м,бак 3,3л, d=80мм,Sturm!</t>
  </si>
  <si>
    <t>PG8765ATS Бензогенератор Sturm!, 6500 ВА,  эл/ручной старт, АВТОСТАРТ, АКБ, бак 25 л, 77 кг</t>
  </si>
  <si>
    <t>AG9011 Машина углошлифовальная Sturm!, 115 мм, 650 Вт, 11000об/мин, блок. шпинд.</t>
  </si>
  <si>
    <t>AG90181 Машина углошлифовальная Sturm!, 180 мм, 1900 Вт,</t>
  </si>
  <si>
    <t>AT8560 Система автопуска Sturm!  (для PG8765ATS)</t>
  </si>
  <si>
    <t>BG6055DB Точильный дисково-ленточный станок Sturm!,150 мм, 100х914, 550 Вт</t>
  </si>
  <si>
    <t>BG6060 Точильный станок для заточки цепей Sturm!, УСТОЙЧИВАЯ ЛИТАЯ ОПОРА,защита от искр, 250 Вт</t>
  </si>
  <si>
    <t>CD3512BL Дрель аккумуляторная бесщеточная Sturm!, 12 В, 32 Нм, 2 акк., пист. рук., 2,0 Ач, кейс</t>
  </si>
  <si>
    <t>CS5012MS Пила минициркулярная 1000Вт, ТПД 125х22.2мм, пропил 48мм, Sturm!</t>
  </si>
  <si>
    <t>HJS0810MQL  Лобзик электрический Hanskonner, 850Вт,100/8мм (дер/мет) МЕТАЛЛ.РЕДУКТ, алюм.опора</t>
  </si>
  <si>
    <t>IH1000 Обогреватель инфракрасный, подвесной, 1кВт, площ обогрева 20м2, Sturm!</t>
  </si>
  <si>
    <t>IWA50 Лампа подсветки раб.зоны инструмента Sturm!,220В,светодиод 5Вт,гибкая ножка 50см метал.</t>
  </si>
  <si>
    <t>OS8025 Вибрационная шлифмашина Sturm!, 250 Вт, 12000об/мин, 90х187мм, подключ. пылесоса</t>
  </si>
  <si>
    <t>OS8135R Эксцентриковая шлифмашина 350Вт, d=125мм, рег.обор.5000-12000об/мин, ПЫЛЕСБОРНИК,Sturm!</t>
  </si>
  <si>
    <t>P1070 Рубанок электрический Sturm!, 700 Вт, ширина 82 мм, глубина 2 мм, 16000 об/мин</t>
  </si>
  <si>
    <t>PW9217 Мойка высокого давления Sturm!, электрическая, 1.7кВт, 110 бар, с функцией всасывания</t>
  </si>
  <si>
    <t>RH2518 Перфоратор Sturm! 1850Вт,3 реж,4400уд/мин,900об/мин,7 Дж.ВЕРТИКАЛ.метал.корпус,кейс</t>
  </si>
  <si>
    <t>TH20330 Рейсмус 2000Вт, 6м/мин, строгание: w=330мм/dp=0-3мм, заготовка s=6-160мм, Sturm!</t>
  </si>
  <si>
    <t>WP9775PU Насос погружной 3-в-1 Sturm!, 750 Вт, част. до 30мм, 265 л/мин, напор 8,2м</t>
  </si>
  <si>
    <t>КПС-96450 Краскопульт СОЮЗ, 450 Вт, 700мл/мин, с наддувом, HVLP, коллекторный двигатель</t>
  </si>
  <si>
    <t>НГС-97075СВ</t>
  </si>
  <si>
    <t>НГС-97075СВ Насос погружной фекальный 750 Вт, 200л/мин, напор 8,5м, глуб.погр.5м, НОЖ, СОЮЗ</t>
  </si>
  <si>
    <t>РУС-1090 Рубанок электрический СОЮЗ, 900 Вт, ширина 82 мм, глубина 2 мм, 17000 об/мин, ПЫЛЕСБОР</t>
  </si>
  <si>
    <t>САС-91А3РФ Маска сварщика "Хамелеон"90х35мм, DIN 4/9-13, 1/15000сек,плавн регул, СОЮЗ (мод.Ф4)</t>
  </si>
  <si>
    <t>ТВС-2000 Тепловентилятор 2000Вт,3 реж, рег.термостат,защита от перегрева,ручка д/переноски СОЮЗ</t>
  </si>
  <si>
    <t>1010-02-FR0400 Молоток 400г. Кованый боек, полностью обрезин. рукоятка Sturm!</t>
  </si>
  <si>
    <t>1010-02-FR0500 Молоток 500г. Кованый боек, полностью обрезин. рукоятка Sturm!</t>
  </si>
  <si>
    <t>1010-82-WD0450 Молоток-гвоздодер, 450г. Кованый боек, деревянная рукоятка Sturm!</t>
  </si>
  <si>
    <t>1011-22-FB2000C Кувалда, ЗАЩИТА ОТ РАСКОЛА, фибергласс, кованый боек 2000 гр, СОЮЗ</t>
  </si>
  <si>
    <t>1012-07-1200С Киянка 1200гр, распорн деревян. рукоятка d90 мм, бел резин, СОЮЗ</t>
  </si>
  <si>
    <t>1012-07-230С Киянка 230гр, распорная деревян. рукоятка d45 мм, бел резин, СОЮЗ</t>
  </si>
  <si>
    <t>1012-07-400С Киянка 400гр, распорная деревян. рукоятка d55 мм, бел резин, СОЮЗ</t>
  </si>
  <si>
    <t>1012-08-1200С Киянка 1200гр, распорн деревян. рукоятка d90 мм, чер резин, СОЮЗ</t>
  </si>
  <si>
    <t>1012-08-400С Киянка 400гр, распорная деревян. рукоятка d55 мм, чер резин, СОЮЗ</t>
  </si>
  <si>
    <t>1012-08-600С Киянка 600гр, распорная деревян. рукоятка d65 мм, чер резин, СОЮЗ</t>
  </si>
  <si>
    <t>1012-08-910С Киянка 910гр, распорная деревян. рукоятка d75 мм, чер резин, СОЮЗ</t>
  </si>
  <si>
    <t>1020-02-3-160 Бокорезы ОСОБО ПРОЧНЫЕ ГУБКИ,160 мм (Profi HQ) Sturm!</t>
  </si>
  <si>
    <t>1021-02-W175 Пресс-клещи для втулочных наконечников 0.25-6 мм2, гексагональный профиль, Sturm!</t>
  </si>
  <si>
    <t>1022-01-W225 Пресс-клещи для изолированных наконечников и гильз 0.5-6 мм2, Sturm!</t>
  </si>
  <si>
    <t>1040-01-PH0-100 Отвертка крестовая PH0x100мм эргономичная рукоятка, магнитный наконечник,Sturm!</t>
  </si>
  <si>
    <t>1040-01-PH1-75 Отвертка крестовая PH1x75мм эргономичная рукоятка, магнитный наконечник,Sturm!</t>
  </si>
  <si>
    <t>1040-01-SL5-100 Отвертка шлицевая МАГНИТН. НАКОНЕЧН.,эргономич. ручка 5х100мм, Sturm!</t>
  </si>
  <si>
    <t>1040-01-SL5-150 Отвертка шлицевая МАГНИТН. НАКОНЕЧН.,эргономич. ручка 5х150 мм, Sturm!</t>
  </si>
  <si>
    <t>1040-01-SL6-100 Отвертка шлицевая МАГНИТН. НАКОНЕЧН.,эргономич. ручка 6х100мм,Sturm!</t>
  </si>
  <si>
    <t>1040-01-SL6-150 Отвертка шлицевая МАГНИТН. НАКОНЕЧН.,эргономич. ручка 6х150 мм,Sturm!</t>
  </si>
  <si>
    <t>1040-01-SS2 Отвертки набор, 2 шт, CrV, Sturm!</t>
  </si>
  <si>
    <t>1040-03-BS6 Набор отверток, 6 шт, CrV, тканевый кейс, Sturm!</t>
  </si>
  <si>
    <t>1040-03-PH0-100 Отвертка крестовая PH0x100мм эргономичная рукоятка, магнитный наконечник,Sturm!</t>
  </si>
  <si>
    <t>1040-03-PH1-150 Отвертка крестовая PH1x150мм эргономичная рукоятка, магнитный наконечник,Sturm!</t>
  </si>
  <si>
    <t>1040-03-PH1-200 Отвертка крестовая PH1x200мм эргономичная рукоятка, магнитный наконечник,Sturm!</t>
  </si>
  <si>
    <t>1040-03-PH1-38 Отвертка крестовая PH1x38мм эргономичная рукоятка, магнитный наконечник,Sturm!</t>
  </si>
  <si>
    <t>1040-03-SL4-150 Отвертка шлиц, МАГНИТ. НАКОНЕЧ., эрго ручка, 4х150мм, Sturm!</t>
  </si>
  <si>
    <t>1040-03-SL5-100 Отвертка шлиц, МАГНИТ. НАКОНЕЧ., эрго ручка, 5х100мм, Sturm!</t>
  </si>
  <si>
    <t>1040-03-SL5-150 Отвертка шлиц, МАГНИТ. НАКОНЕЧ., эрго ручка, 5х150мм, Sturm!</t>
  </si>
  <si>
    <t>1040-03-SL5-200 Отвертка шлиц, МАГНИТ. НАКОНЕЧ., эрго ручка, 5х200мм, Sturm!</t>
  </si>
  <si>
    <t>1040-03-SL6-100 Отвертка шлиц, МАГНИТ. НАКОНЕЧ., эрго ручка, 6х100мм, Sturm!</t>
  </si>
  <si>
    <t>1040-03-SL6-38 Отвертка шлиц, МАГНИТ. НАКОНЕЧ., эрго ручка, 6х38мм, Sturm!</t>
  </si>
  <si>
    <t>1040-17-PH1-80 Отвертка крестовая, ДИЭЛЕКТРИЧЕСКАЯ, эрго ручка, PH1х80мм, Sturm!</t>
  </si>
  <si>
    <t>1040-17-PH3-150 Отвертка крестовая, ДИЭЛЕКТРИЧЕСКАЯ, эрго ручка, PH3х150мм, Sturm!</t>
  </si>
  <si>
    <t>1041-05-12 Насадка для кровельных саморезов, 12x65мм, 5 шт, МАГНИТ.НАКОН. Sturm!</t>
  </si>
  <si>
    <t>1045-04-9x9-TS Набор ключей TORX Cr-V 9шт., T10-T50, короткие, ПЛАСТИКОВЫЙ КЕЙС Sturm!</t>
  </si>
  <si>
    <t>1045-22-12x13 Ключ-трубка торцевой 12 х 13 мм, оцинкованный, Sturm!</t>
  </si>
  <si>
    <t>1045-22-8x10 Ключ-трубка торцевой 8 х 10 мм, оцинкованный, Sturm!</t>
  </si>
  <si>
    <t>1055-04-10S2-SS5 Сверло по металлу Sturm! 10,2х133 мм, сталь HSS, упаковка 5 шт</t>
  </si>
  <si>
    <t>1055-04-10S5-SS5 Сверло по металлу Sturm! 10,5х133 мм, сталь HSS, упаковка 5 шт</t>
  </si>
  <si>
    <t>1055-07-18 Сверло перовое по дереву 18мм, высококачеств. сталь, шестигр. хвостовик, Sturm!</t>
  </si>
  <si>
    <t>1055-07-25 Сверло перовое по дереву 25мм, высококачеств. сталь, шестигр. хвостовик, Sturm!</t>
  </si>
  <si>
    <t>1055-07-35 Сверло перовое по дереву 35мм, высококачеств. сталь, шестигр. хвостовик, Sturm!</t>
  </si>
  <si>
    <t>1055-09-2055 Коронка алмазн. по керам. плитке и стеклу 20 х 55 мм, с центрир. сверл. Sturm!</t>
  </si>
  <si>
    <t>1055-09-4555 Коронка алмазн. по керам. плитке и стеклу 45 х 55 мм,  с центрир. сверл. Sturm!</t>
  </si>
  <si>
    <t>1055-09-5055 Коронка алмазн. по керам. плитке и стеклу 50 х 55 мм,  с центрир. сверл. Sturm!</t>
  </si>
  <si>
    <t>1055-102-133 Сверло по металлу Sturm! 10,2х133 мм, сталь HSS, нитридтитан., 118° ,блистер 1 шт</t>
  </si>
  <si>
    <t>1055-105-133 Сверло по металлу Sturm! 10,5х133 мм, сталь HSS, нитридтитан., 118° ,блистер 1 шт</t>
  </si>
  <si>
    <t>1055-110-142 Сверло по металлу Sturm! 11х142 мм, сталь HSS, нитридтитан., 118° ,блистер 1 шт</t>
  </si>
  <si>
    <t>1055-125-151 Сверло по металлу Sturm! 12,5х151 мм, сталь HSS, нитридтитан., 118° ,блистер 1 шт</t>
  </si>
  <si>
    <t>1060-11-5507 Ножовка по дереву с КАРАНДАШОМ, 550мм, 7-8 зуб/1", КАЛЕНЫЙ 3D ЗУБ, pat, Sturm!</t>
  </si>
  <si>
    <t>1060-53-500 Ножовка по дереву, 500мм, 7TPI, 3D, Sturm!</t>
  </si>
  <si>
    <t>1060-55-350 Ножовка по дереву, 350мм, 9TPI, 3D, Sturm!</t>
  </si>
  <si>
    <t>1060-55-500 Ножовка по дереву, 500мм, 9TPI, 3D, Sturm!</t>
  </si>
  <si>
    <t>1060-57-500 Ножовка по дереву, 500мм, 12TPI, 3D, Sturm!</t>
  </si>
  <si>
    <t>1060-64-450 Ножовка по дереву, 450мм, тефлоновое покрытие, 9TPI, 3D, Sturm!</t>
  </si>
  <si>
    <t>1060-64-500 Ножовка по дереву, 500мм, тефлоновое покрытие, 9TPI, 3D, Sturm!</t>
  </si>
  <si>
    <t>1063-02-12С Стамеска 12 мм, УГЛЕРОДИСТАЯ СТАЛЬ, 50 HRC, СОЮЗ</t>
  </si>
  <si>
    <t>1072-LC-10 Резак для ламината шир 210 мм гл реза 10 мм Sturm!</t>
  </si>
  <si>
    <t>1072-MB Резак сменный для плиткореза сплав YG6X (15*6*1,5 мм) Sturm!</t>
  </si>
  <si>
    <t>1072-MB-500 Плиткорез ручной рег. угла 0-60' 500 мм Sturm!</t>
  </si>
  <si>
    <t>1072-MB-600 Плиткорез ручной рег. угла 0-60' 600 мм Sturm!</t>
  </si>
  <si>
    <t>1076-08-09 Нож 18мм, сталь SK4, алюминиевый корпус, автофиксация, Sturm!</t>
  </si>
  <si>
    <t>1270101</t>
  </si>
  <si>
    <t>1270101 Биты PH1х25мм, сталь S2, С МАГНИТН. НАКОНЕЧНИКОМ,20 шт. в пластик.кейсе Sturm!</t>
  </si>
  <si>
    <t>1270103</t>
  </si>
  <si>
    <t>1270103 Биты PH3x25мм,сталь S2, С МАГНИТН. НАКОНЕЧНИКОМ,20 шт. в пластик.кейсе Sturm!</t>
  </si>
  <si>
    <t>1270201</t>
  </si>
  <si>
    <t>1270201 Биты PH1x50мм, сталь S2, С МАГНИТН. НАКОНЕЧНИКОМ,10 шт. в пластик.кейсе Sturm!</t>
  </si>
  <si>
    <t>1270202</t>
  </si>
  <si>
    <t>1270202 Биты PH2x50мм, сталь CrV, С МАГНИТН. НАКОНЕЧНИКОМ,10 шт. в пластик.кейсе Sturm!</t>
  </si>
  <si>
    <t>2015-02-1200 Уровень  АЛЮМИНИЕВЫЙ, ФРЕЗЕРОВАН.ПОВЕРХН 1200 мм, 3 глазка, Sturm!</t>
  </si>
  <si>
    <t>2015-02-1500 Уровень  АЛЮМИНИЕВЫЙ, ФРЕЗЕРОВАН.ПОВЕРХН 1500 мм, 3 глазка, Sturm!</t>
  </si>
  <si>
    <t>2015-05-2000 Уровень АНТИУДАРНЫЙ, МАГНИТНЫЙ, 3 глазка 2000мм Sturm!</t>
  </si>
  <si>
    <t>2030-01-150 Штангенциркуль 150 мм с глубиномером Sturm!</t>
  </si>
  <si>
    <t>2030-01-200 Штангенциркуль 200 мм с глубиномером Sturm!</t>
  </si>
  <si>
    <t>3010-15-16 Лопата морозос. снегов. МАКСИ АЛЮМИН. V-обр, алюмин. планка 41*45 см Sturm!</t>
  </si>
  <si>
    <t>3016-22-12 Опрыскиватель 12л с ручн насос, шланг, на колесах, с кейсом для мелочей Sturm!</t>
  </si>
  <si>
    <t>3016-22-16 Опрыскиватель 16л с ручн насос, шланг, на колесах, с кейсом для мелочей Sturm!</t>
  </si>
  <si>
    <t>4020-01-318 Колесо измерительное, 10км, электронный счетчик, телеск.рукоятка, чехол, Sturm!</t>
  </si>
  <si>
    <t>4052-04-300 Фонарь, L2 сверхяркий светодиод, 3x зум, 300лм, 5 режимов, Sturm!</t>
  </si>
  <si>
    <t>5240601</t>
  </si>
  <si>
    <t>5240601 Корщетка-насадка для дрели,радиальная мягк.50мм, хвост 6мм, латун.волн.проволока,Sturm!</t>
  </si>
  <si>
    <t>5241402</t>
  </si>
  <si>
    <t>5241402 Корщетка-насадка для УШМ тип "колесо" d=22мм, d=125мм, латун.волн.проволока, Sturm!</t>
  </si>
  <si>
    <t>5250301</t>
  </si>
  <si>
    <t>5250301 Пилки для лобзика Sturm! T301CD 5шт, прям.чист.рез,10-68мм,мяг.древ.,ДСП,ДВП,стол.плиты</t>
  </si>
  <si>
    <t>5250306</t>
  </si>
  <si>
    <t>5250306 Пилки для лобзика Sturm! T111C 5шт,прям.быстрый.рез,4-50мм,мягк. древ, прастик</t>
  </si>
  <si>
    <t>5250606</t>
  </si>
  <si>
    <t>5250606 Пилки для лобзика Sturm! T111C 2шт,прям.быстрый.рез,4-50мм,мягк. древ, прастик</t>
  </si>
  <si>
    <t>5250608</t>
  </si>
  <si>
    <t>5250608 Пилки для лобзика Sturm! T119BO 2шт криволинейн. чистый рез, 2-15 мм, фанера, пластик</t>
  </si>
  <si>
    <t>5250701</t>
  </si>
  <si>
    <t>5250701 Пилки для лобзика Sturm! по металлу T118G 2шт, для тонких цветных металлов</t>
  </si>
  <si>
    <t>6200101С Плиткорез для прямого реза 400мм, СТАЛЬНОЕ ОСНОВАНИЕ, каретка АЛЮМИНИЕВЫЙ сплав, СОЮЗ</t>
  </si>
  <si>
    <t>6200102С Плиткорез для прямого реза, 600мм, стальное основание, каретка алюминиевая. сплав,СОЮЗ</t>
  </si>
  <si>
    <t>71012-05-220 Хомуты 220 х4,8 мм, ПЛАСТМАССОВЫЕ, разъемные многраз. Черные, 50 шт/уп Sturm!</t>
  </si>
  <si>
    <t>8051-04-60 Шпательная лопатка из нержавеющей стали 60мм, 2-х компонентная рукоятка, Sturm!</t>
  </si>
  <si>
    <t>8051-55-200 Шпатель, 200 мм, нержавеющая сталь, узкое полотно, алюм. планка, СОЮЗ</t>
  </si>
  <si>
    <t>8051-55-250 Шпатель, 250 мм, нержавеющая сталь, узкое полотно, алюм. планка, СОЮЗ</t>
  </si>
  <si>
    <t>8051-55-300 Шпатель, 300 мм, нержавеющая сталь, узкое полотно, алюм. планка, СОЮЗ</t>
  </si>
  <si>
    <t>8051-55-350 Шпатель, 350 мм, нержавеющая сталь, узкое полотно, алюм. планка, СОЮЗ</t>
  </si>
  <si>
    <t>8051-55-450 Шпатель, 450 мм, нержавеющая сталь, узкое полотно, алюм. планка, СОЮЗ</t>
  </si>
  <si>
    <t>9010-108X208-040 Шлифбумага ромб 108х208мм, зерно 040 5шт  Sturm!</t>
  </si>
  <si>
    <t>9010-108X208-080 Шлифбумага ромб 108х208мм, зерно 080 5шт  Sturm!</t>
  </si>
  <si>
    <t>9010-108X208-120 Шлифбумага ромб 108х208мм, зерно 120 5шт  Sturm!</t>
  </si>
  <si>
    <t>9010-108X208-150 Шлифбумага ромб 108х208мм, зерно 150 5шт  Sturm!</t>
  </si>
  <si>
    <t>9011-01-W03 Щетка 3-х рядная оцинкованная стальная щетина, деревянная рукоятка, Sturm!</t>
  </si>
  <si>
    <t>9011-01-W04 Щетка 4-х рядная оцинкованная стальная щетина, деревянная рукоятка, Sturm!</t>
  </si>
  <si>
    <t>9011-01-W05 Щетка 5-ти рядная СТАЛЬНАЯ ЩЕТИНА, ДЕРЕВЯННАЯ РУКОЯТКА, Sturm!</t>
  </si>
  <si>
    <t>9011-02-03С Щетка 3-х рядная, оцинкованная стальная щетина, пластиковая рукоятка, СОЮЗ</t>
  </si>
  <si>
    <t>9011-02-04С Щетка 4-х рядная, оцинкованная стальная щетина, пластиковая рукоятка, СОЮЗ</t>
  </si>
  <si>
    <t>9011-02-05С Щетка 5-ти рядная, оцинкованная стальная щетина, пластиковая рукоятка, СОЮЗ</t>
  </si>
  <si>
    <t>9011-02-06С Щетка 6-ти рядная, оцинкованная стальная щетина, пластиковая рукоятка, СОЮЗ</t>
  </si>
  <si>
    <t>9018-SDS-A40X250 Насадка SDS+ долото для снятия плитки 40х250мм,отогнутое, Sturm!</t>
  </si>
  <si>
    <t>9018-SDS-F22x400 Насадка SDS+ долото ДЛЯ РАБОТ ПО КИРПИЧУ, БЕТОНУ,КАМНЮ 22х400мм Sturm!</t>
  </si>
  <si>
    <t>9018-SDS-F22x600 Насадка SDS+ долото ДЛЯ РАБОТ ПО КИРПИЧУ, БЕТОНУ,КАМНЮ 22х600мм Sturm!</t>
  </si>
  <si>
    <t>9018-SDS-F40X400 Насадка SDS+ долото 40х400мм Sturm!</t>
  </si>
  <si>
    <t>9018-SDS-F40X600 Насадка SDS+ долото 40х600мм Sturm!</t>
  </si>
  <si>
    <t>9018-SDS-MAX400 Адаптер для коронок по бетону с центрир. сверлом, 400 мм, SDS Max, Sturm!</t>
  </si>
  <si>
    <t>9018-SDS-Plus110 Адаптер для коронок по бетону с центрир. сверлом, 110 мм, SDS+, Sturm!</t>
  </si>
  <si>
    <t>9018-SDS-Plus400 Адаптер для коронок по бетону с центрир. сверлом, 400 мм, SDS+, Sturm!</t>
  </si>
  <si>
    <t>9018-SDS-Plus600 Адаптер для коронок по бетону с центрир. сверлом, 600 мм, SDS+, Sturm!</t>
  </si>
  <si>
    <t>9019-03-S1111K Полотно для сабельной пилы ДЕРЕВО 2шт 225/8,5мм (грубая древ без гвоздей) Sturm!</t>
  </si>
  <si>
    <t>9019-03-S1122AF Полотно для сабельной пилы МЕТАЛЛ 2шт 225/1мм (тонк лист/труб/проф) Sturm!</t>
  </si>
  <si>
    <t>9019-03-S1122EF Полотно для сабельной пилы МЕТАЛЛ 2шт 225/1,4мм (тонк лист/труб/проф) Sturm!</t>
  </si>
  <si>
    <t>9019-03-S1122VF Полотно для сабельной пилы универс. 2шт 225/1,8-2,6мм (дер,мет,пласт), Sturm!</t>
  </si>
  <si>
    <t>9019-03-S1243HM Полотно для сабельной пилы ГАЗОБЕТОН 305/12,5мм (кирп,гипсокарт,бетон) Sturm!</t>
  </si>
  <si>
    <t>9019-03-S1411DF Полотно для сабельной пилы универс. 2шт ,300/4,0мм (дер. с гвозд.,пласт), Sturm</t>
  </si>
  <si>
    <t>9019-03-S617K Полотно для сабельной пилы ДЕРЕВО 2шт 150/8,5мм (грубая древ без гвоздей) Sturm!</t>
  </si>
  <si>
    <t>9019-03-S922EF Полотно для сабельной пилы МЕТАЛЛ 2шт 150/1,4мм (тонк лист/труб/проф) Sturm!</t>
  </si>
  <si>
    <t>9019-SDS-14x600C Бур SDS+ с твердосплавной напайкой, СПИРАЛЬ S4 , Союз</t>
  </si>
  <si>
    <t>9019-SDS-16x210C Бур SDS+ с твердосплавной напайкой, СПИРАЛЬ S4 , Союз</t>
  </si>
  <si>
    <t>9019-SDS-16x260C Бур SDS+ с твердосплавной напайкой, СПИРАЛЬ S4 , Союз</t>
  </si>
  <si>
    <t>9019-SDS-26x210C Бур SDS+ с твердосплавной напайкой, СПИРАЛЬ S4 , Союз</t>
  </si>
  <si>
    <t>9019-SDS-32x1000C Бур SDS+ с твердосплавной напайкой, СПИРАЛЬ S4 , Союз</t>
  </si>
  <si>
    <t>9020-04-150x22T алмазный диск TURBO, 150х22,2, Союз</t>
  </si>
  <si>
    <t>9020-04-150x22-T Алмазный диск, сухая резка, "Турбо" 150мм Sturm!</t>
  </si>
  <si>
    <t>9020-04-150x22-TW Алмазный диск, сухая/влажная резка Turbo Wave 150мм Sturm!</t>
  </si>
  <si>
    <t>9020-04-180x22-C Алмазный диск, сухая резка, сегментный 180мм Sturm!</t>
  </si>
  <si>
    <t>9020-04-230x22TW алмазный диск TURBO WAVE, эффективное охлаждение корпуса, 230х22,2, Союз</t>
  </si>
  <si>
    <t>9020-04-230x22-WC Алмазный диск, влажная резка, непрерывный 230мм Sturm!</t>
  </si>
  <si>
    <t>9020-07-150x12 Диск отрезной по металлу, АРМИРОВАННЫЙ, размер 150x1.2x22.23 Sturm!</t>
  </si>
  <si>
    <t>9020-07-150x16 Диск отрезной по металлу, АРМИРОВАННЫЙ, размер 150x1.6x22.23 Sturm!</t>
  </si>
  <si>
    <t>9020-07-180x16 Диск отрезной по металлу, АРМИРОВАННЫЙ, размер 180x1.6x22.23 Sturm!</t>
  </si>
  <si>
    <t>9020-07-180x20 Диск отрезной по металлу, АРМИРОВАННЫЙ, размер 180x2.0x22.23 Sturm!</t>
  </si>
  <si>
    <t>9020-07-230x25 Диск отрезной по металлу, АРМИРОВАННЫЙ,размер 230x2.5x22.23 Sturm!</t>
  </si>
  <si>
    <t>9020-165-20-36T Пильный диск, размер 165x20/16x36 зубьев, твердосплавные напайки Sturm!</t>
  </si>
  <si>
    <t>9023-185-20/16-60 Пильный диск, размер 185x20/16x60 зубьев Мульти рез Sturm!</t>
  </si>
  <si>
    <t>9040-24-250S Валик С РУЧКОЙ 250 мм, ворс 25 мм, d=47мм, ручка d=8мм, полиэстер, Sturm!</t>
  </si>
  <si>
    <t>AG1014P-9912 Щетка Нейлон, P120, d=118мм,глубокое матирование, шлиф.и полир.мет.и не мет,Sturm!</t>
  </si>
  <si>
    <t>AG1014P-996 Щетка Железный провод,d=120мм,удал.ржав,зачистка заусенец,очистки мет.поверх,Sturm!</t>
  </si>
  <si>
    <t>AU-1730-08-12 Пневмогайковерт Sturm! крут момент 1200 Нм, патрон 1/2"</t>
  </si>
  <si>
    <t>B05-111C Пилки для лобзика по дереву 5шт, T111C (мяг,тверд 5-50мм) БОЕКОМПЛЕКТ</t>
  </si>
  <si>
    <t>B05-118AF Пилки для лобзика по металлу 5шт, T118AF (лист 1-3мм,проф.10-30мм) БОЕКОМПЛЕКТ</t>
  </si>
  <si>
    <t>B05-118B Пилки для лобзика по металлу 5шт, T118B (лист 3-5мм,профил.10-30мм) БОЕКОМПЛЕКТ</t>
  </si>
  <si>
    <t>B05-144D Пилки для лобзика по дереву 5шт, T144D (дер 5-50мм,фанер.3-30мм) БОЕКОМПЛЕКТ</t>
  </si>
  <si>
    <t>B9019-F14-160 Бур SDS+ 14х160 плоский резец ВК8 спираль S4 БОЕКОМПЛЕКТ</t>
  </si>
  <si>
    <t>B9019-F14-210 Бур SDS+ 14х210 плоский резец ВК8 спираль S4 БОЕКОМПЛЕКТ</t>
  </si>
  <si>
    <t>B9019-F14-260 Бур SDS+ 14х260 плоский резец ВК8 спираль S4 БОЕКОМПЛЕКТ</t>
  </si>
  <si>
    <t>B9019-F16-600 Бур SDS+ 16х600 плоский резец ВК8 спираль S4 БОЕКОМПЛЕКТ</t>
  </si>
  <si>
    <t>B9020-180-20 Диск отрезной по металлу 180х2,0х22,23 БОЕКОМПЛЕКТ</t>
  </si>
  <si>
    <t>B9020-230-25 Диск отрезной по металлу 230х2,5х22,23 БОЕКОМПЛЕКТ</t>
  </si>
  <si>
    <t>B9021-115-22C Алмазный диск 115x22,23 СПЛОШНОЙ, мокрый рез, БОЕКОМПЛЕКТ</t>
  </si>
  <si>
    <t>B9021-125-22SST Алмазный диск 125x22,23 Ультратонкий 1,1 мм, ЭКСПЕРТ по кафелю, БОЕКОМПЛЕКТ</t>
  </si>
  <si>
    <t>B9021-150-22C Алмазный диск 150x22,23 СПЛОШНОЙ, мокрый рез, БОЕКОМПЛЕКТ</t>
  </si>
  <si>
    <t>B9021-150-22S Алмазный диск 150x22,23 СЕГМЕНТ, сухой рез, БОЕКОМПЛЕКТ</t>
  </si>
  <si>
    <t>B9021-150-22T Алмазный диск 150x22,23 ТУРБО, сухой рез, БОЕКОМПЛЕКТ</t>
  </si>
  <si>
    <t>B9021-150-22TD Алмазный диск 150x22,23 ТУРБО ГЛУБИНА, сухой рез, БОЕКОМПЛЕКТ</t>
  </si>
  <si>
    <t>B9021-180-22C Алмазный диск 180x22,23 СПЛОШНОЙ, мокрый рез, БОЕКОМПЛЕКТ</t>
  </si>
  <si>
    <t>B9021-180-22S Алмазный диск 180x22,23 СЕГМЕНТ, сухой рез, БОЕКОМПЛЕКТ</t>
  </si>
  <si>
    <t>B9021-180-22T Алмазный диск 180x22,23 ТУРБО, сухой рез, БОЕКОМПЛЕКТ</t>
  </si>
  <si>
    <t>B9021-230-25/22T Алмазный диск 230x25,4x22,23 ТУРБО, сухой рез, БОЕКОМПЛЕКТ</t>
  </si>
  <si>
    <t>BG6010S-999 Круг шлифовальный Sturm!, O49,5*7,6*O10,14мм для BG6010S/ТС1-100М/ТС-6010С</t>
  </si>
  <si>
    <t>BPH2-50-2 Биты PH2x50мм, сталь S2, 2шт, БОЕКОМПЛЕКТ</t>
  </si>
  <si>
    <t>BPH2-75-10L Биты PH2x75мм, сталь S2, 10шт ЛЕНТА, БОЕКОМПЛЕКТ</t>
  </si>
  <si>
    <t>BPH2PZ2-110DOUBLE Биты двустор., торсион., PH2xPZ2x110мм, сталь S2, 1шт, БОЕКОМПЛЕКТ</t>
  </si>
  <si>
    <t>BT89-CPG-4 Цилиндро-поршневая группа бензотриммера, 42,7 см куб, Sturm!</t>
  </si>
  <si>
    <t>BT89-CPG-5 Цилиндро-поршневая группа бензотриммера, 52 см куб, Sturm!</t>
  </si>
  <si>
    <t>BT89-SHF-1530-7T Вал приводной для штанги бензотриммера, 1530мм, 7 зуб, 8 мм, Sturm!</t>
  </si>
  <si>
    <t>BT89-SHF-1530-9T Вал приводной для штанги бензотриммера, 1530мм, 9 зуб, 8 мм, Sturm!</t>
  </si>
  <si>
    <t>BT89-TB-26-7T Штанга бензотриммера, 26 мм, 1500 мм, 7 зуб, Sturm!</t>
  </si>
  <si>
    <t>CV7110-999-2 Вал вибратора для бетона  2м Sturm!</t>
  </si>
  <si>
    <t>FR-16-30 Удлинитель шнур на метал. катуш строит. ГОСТ c/з выкл. КГт 3х2,5  16A 30м IP44 Sturm!</t>
  </si>
  <si>
    <t>FR-16-50 Удлинитель шнур на метал. катушке ГОСТ с/з ПВС 3х1,5 16A 50м IP44 3,5/1,75 кВт Sturm!</t>
  </si>
  <si>
    <t>FR-6-50 Удлинитель шнур. желт.  пласт. кат. садовый ГОСТ б/з  ПВС 2х0,75 6A 50м IP44 Sturm!</t>
  </si>
  <si>
    <t>GS82-G302 Штанга телескопическая 0,55-3 м для опрыск. GS8216BM/GS8216B/GS8212B/GS8212N Sturm!</t>
  </si>
  <si>
    <t>HK7012-06-15 Хомут "Липучка" 15х200 мм с лого 15 шт/уп hanskonner</t>
  </si>
  <si>
    <t>HM2500-992-3 Сетка-измельчитель 3 мм, для измельчителей Sturm! HM2500/HM2501</t>
  </si>
  <si>
    <t>RR-16-50 Удлинитель шнур садовый ГОСТ с/з ПВС 3х1,5 16A 50м IP44 Sturm!</t>
  </si>
  <si>
    <t>SB1250380PO-OL Пильная шина 12" Sturm! паз 1,3мм, 3/8", 45 зв</t>
  </si>
  <si>
    <t>SC5013CRT-48 Цепь Sturm!  48 звеньев, паз 0,050", шаг 0,5, КРУГЛЫЙ ХРОМИРОВАННЫЙ, КАЛЕНЫЙ зуб</t>
  </si>
  <si>
    <t>SPL-A7T Свеча зажигания для 4-тактного двигателя, M10*1, шестигранник 16, Sturm!</t>
  </si>
  <si>
    <t>SPL-F7TC Свеча зажигания для 4-тактного двигателя, M14*1,25, шестигранник 21, Sturm!</t>
  </si>
  <si>
    <t>TC1312P-999 Набор дисков армированных карбидом вольфрама Sturm!, для TC1312P, 2шт</t>
  </si>
  <si>
    <t>TW7219-920 Насадка для аппарата для сварки пластиковых труб Sturm!, 20мм, УНИВЕРСАЛЬНАЯ</t>
  </si>
  <si>
    <t>TW7219-925 Насадка для аппарата для сварки пластиковых труб Sturm!, 25мм, УНИВЕРСАЛЬНАЯ</t>
  </si>
  <si>
    <t>TW7219-932 Насадка для аппарата для сварки пластиковых труб Sturm!, 32мм, УНИВЕРСАЛЬНАЯ</t>
  </si>
  <si>
    <t>TW7219-940 Насадка для аппарата для сварки пластиковых труб Sturm!, 40мм, УНИВЕРСАЛЬНАЯ</t>
  </si>
  <si>
    <t>TW7219-950 Насадка для аппарата для сварки пластиковых труб Sturm!, 50мм, УНИВЕРСАЛЬНАЯ</t>
  </si>
  <si>
    <t>TW7219-963 Насадка для аппарата для сварки пластиковых труб Sturm!, 63мм, УНИВЕРСАЛЬНАЯ</t>
  </si>
  <si>
    <t>VC7203-885 Бумажные мешки для пылесосов 30л Sturm!, 5шт/уп</t>
  </si>
  <si>
    <t>WW0801F Порошковая флюсовая сварочная проволока Sturm!, E71T-GS, 0,8мм, 0,9кг, БЕЗ ГАЗА</t>
  </si>
  <si>
    <t>ПСС-7320-885 Бумажные мешки д/пылесоса 20л ПСС-7320 СОЮЗ, 5шт/уп</t>
  </si>
  <si>
    <t>ПСС-7330-885 Бумажные мешки д/пылесоса 30л ПСС-7330, 5шт/уп,аксесс. для строит.пылесосов, СОЮЗ</t>
  </si>
  <si>
    <t>ПШС-1658325POH Пильная шина 16" СОЮЗ, паз 1,5мм, 0,325", 66зв, хвостовик POH(OREGON K095/A095)</t>
  </si>
  <si>
    <t>ПШС-1850380POH Пильная шина 18" СОЮЗ, паз 1,3мм, 3/8", 64зв, хвостовик POH(OREGON K095/A095)</t>
  </si>
  <si>
    <t>ПШС-1858325POH Пильная шина 18" СОЮЗ, паз 1,5мм, 0,325", 72зв, хвостовик POH(OREGON K095/A095)</t>
  </si>
  <si>
    <t>ТСС-60013-990 Круг шлифовальный СОЮЗ, 100*10*3.2мм, для заточных станков ТСС-60013/ТС-160Ц</t>
  </si>
  <si>
    <t>March</t>
  </si>
  <si>
    <t>STG7661ELR Бензиновый снегоуборщик Sturm!, 6 вперед/2 назад, 7л/с, 61х54см, электро старт, фара</t>
  </si>
  <si>
    <t>CS50235  Пила циркулярная 2300 Вт, ТПД 235х30мм, пропил 82мм, КРЕПЛЕНИЕ К СТОЛУ, Sturm!</t>
  </si>
  <si>
    <t>HAG9012TE Машина углошлифовальная Hanskonner, 125 мм, 1100Вт, 4000-10000,  к.эл.,черт mod T</t>
  </si>
  <si>
    <t>HAG95141P УШМ Hanskonner, 125 мм, 1100 Вт, рег. об: 4000-11000 об/мин, конст.эл-ка, удлин. рук.</t>
  </si>
  <si>
    <t>TC9819L Плиткорез Sturm!, 800 Вт, 2950 об/мин, диск 180х22.2х2.4 мм, нижн. двигатель</t>
  </si>
  <si>
    <t>TC9820L Плиткорез Sturm!, нижн. двиг.,1000Вт, ДИСК 200мм, 500x400мм, РАСПИЛ СВЕРХТОЛТ.ПЛИТКИ</t>
  </si>
  <si>
    <t>WP9738FC Насос фонтанный Sturm! 38Вт, 25л/м, напор 2м, глуб погр 3м,10м. каб.,4 нас, нерж сталь</t>
  </si>
  <si>
    <t>УШС-90124 Машина углошлифовальная СОЮЗ, 125 мм, 1200Вт, 12000об/мин, ТОНКАЯ РУКОЯТЬ,</t>
  </si>
  <si>
    <t>1010-02-FR0600 Молоток 600г. Кованый боек, полностью обрезин. рукоятка Sturm!</t>
  </si>
  <si>
    <t>1074-02-03 Ножницы по металлу, левый рез, 2-Х РЫЧАЖНАЯ СИСТЕМА ДЛЯ ОБЛЕГЧЕНИЯ РЕЗА, Sturm!</t>
  </si>
  <si>
    <t>1078-12-4000 Струбцина ременная, 4м, ударопрочный пластик, нейлоновая лента, Sturm!</t>
  </si>
  <si>
    <t>AU-1730-05 Пневмодолото 5 предметов, 6,3 бар, 4500 об/мин Sturm!</t>
  </si>
  <si>
    <t>AWH-1011 Электрододержатель 200А медь Sturm!</t>
  </si>
  <si>
    <t>AWH-1024 Электрододержатель 300А медь синий Sturm!</t>
  </si>
  <si>
    <t>AWH-1024-500 Электрододержатель 500А медь синий Sturm!</t>
  </si>
  <si>
    <t>HK1013-04-250 Гвоздодер-лом мини, 250 x 23 x 9 мм, Hanskonner</t>
  </si>
  <si>
    <t>TBP001 Сумка для инструментов на пояс Sturm!</t>
  </si>
  <si>
    <t>BT8952D-1006 Фреза универс. для бензотрим., 255мм x 25,4 x40, защита от наматыв. травы , Sturm!</t>
  </si>
  <si>
    <t>BT8952D-6000 Нож универс. для бензотрим., 255x25,4 мм, 6 подв. ножей, Sturm!</t>
  </si>
  <si>
    <t>GT3513-3NN3 Пластиковые ножи для катушки GT3513-3N, 3 шт.Sturm!</t>
  </si>
  <si>
    <t>GT3513-65M Катушка триммерная c леской в сборе, усилен. корпус, метал. подшипник, Sturm!</t>
  </si>
  <si>
    <t>GT3513-65P Катушка триммерная M10x1,25, усиленный корпус, Sturm!</t>
  </si>
  <si>
    <t>GT3513-66 Катушка триммерная M10x1,25 c леской в сборе 2,4ммx2мx2шт, 4 выхода лески, Sturm!</t>
  </si>
  <si>
    <t>GT3513-67 Катушка триммерная M10x1,25 c леской в сборе 2,4ммx3 м, быстрая заправка, Sturm!</t>
  </si>
  <si>
    <t>GT3513-68 Катушка триммерная M10x1,25 c леской в сборе, быстрая заправка, Sturm!</t>
  </si>
  <si>
    <t>GT3513-CS Переходники для катушки трим. M8x1.25/M10x1.0/M10x1.25/M12x1.5/M12x1.75 Sturm!</t>
  </si>
  <si>
    <t>GWS7R</t>
  </si>
  <si>
    <t>Бензиновые измельчители садовые</t>
  </si>
  <si>
    <t>https://sturmtools.ru/catalog/izmelchiteli_sadovye/benzinovye_izmelchiteli_sadovye_sturm_gws7r/</t>
  </si>
  <si>
    <t>Двигатели для бензо-техники</t>
  </si>
  <si>
    <t>GK72S10 Мотоблок бензиновый Sturm! 7 л.с, вал отбора мощности, 3-х руч. шкив, колеса 4.00-10</t>
  </si>
  <si>
    <t>Измельчители садовые бензиновые</t>
  </si>
  <si>
    <t>GWS7R Измельчитель садовый бензиновый Sturm! 7 л.с., втягивающий режущий механизм, колеса</t>
  </si>
  <si>
    <t>PG10500E Бензогенератор Sturm!, 11,5 кВА, эл/ручной старт, АКБ, 100кг, бак 25л</t>
  </si>
  <si>
    <t>Рассрочка и спеццены при отгрузке позиций из списка:
1) 1й платёж 30% до 20 апреля 2023
2) 2й платёж 30% до 20 мая 2023
3) 3й платёж 40% до 20 июня 2023
С возможностью обмена на  Тепловое оборудование до 30% закупленного, но непроданного за сезон (до конца сентября) товара при условии сохранения невскрытой заводской упаковки.
При оплате по стандартной отсрочке клиента до 30 дней доп.скидка 5%.
В случае рассрочки, при колебаниях курса $ более 10% в любую сторону, клиент имеет право оплатить товар в течение 3х дней с сохранением первоначальной  цены, либо принять пропорциональную переоценку.</t>
  </si>
  <si>
    <t>Рассрочка</t>
  </si>
  <si>
    <t>CD300H Винтоверт  б/щ Sturm! 18В,2скор,2акк Li-Ion 2,0Ач,300Нм,1/4",зар 1ч,1BatterySystem</t>
  </si>
  <si>
    <t>CD350S Гайковерт ударный б/щ Sturm! 18В,2скор,2акк Li-Ion 2 Ач,350Нм,1/2",зар 1ч,1BatterySystem</t>
  </si>
  <si>
    <t>9-23-ОП</t>
  </si>
  <si>
    <t>Фиксированные скидки с привязкой к количеству в одном счёте.</t>
  </si>
  <si>
    <t>От 12 шт в асс.</t>
  </si>
  <si>
    <t>От 24 шт в асс.</t>
  </si>
  <si>
    <t>От 48 шт в асс.</t>
  </si>
  <si>
    <t>Скидка 37%</t>
  </si>
  <si>
    <t>Скидка 42%</t>
  </si>
  <si>
    <t>Скидка 47%</t>
  </si>
  <si>
    <t>HK2010-06-3-16 Рулетка 3x16мм, с окном для считывания внутренних размеров, Hanskonner</t>
  </si>
  <si>
    <t>3100104 Рулетка 5м Х 19мм с 2-х сторон.шкалой,усил.магнит,обрезиненный корпус,2-ой зацеп,Sturm!</t>
  </si>
  <si>
    <t>3100105 Рулетка 10м Х 25мм с 2-х сторон.шкалой,усил.магнит,обрезиненный корпус,2ой зацеп,Sturm!</t>
  </si>
  <si>
    <t>3100304 Рулетка 5м Х 19мм автостоп с 2-х стор.шкал,усил.магнит,обрезин.корпус,2-ой зацеп,Sturm!</t>
  </si>
  <si>
    <t>2010-11-5-25 Рулетка 5x25мм, с карандашом, обрезиненная, 2-ст. зацеп,магнит,Кулибин,pat.,Sturm!</t>
  </si>
  <si>
    <t>Бензогенераторы</t>
  </si>
  <si>
    <t>Шланги для воды</t>
  </si>
  <si>
    <t>3015-15-12-25 Шланг д/воды 1/2" 25м оран+мятн,армир,ПРОЧН.,ЭЛАСТ.,3х сл, без примс Sturm!</t>
  </si>
  <si>
    <t>3015-15-12-50 Шланг д/воды 1/2" 50м оран+мятн,армир,ПРОЧН.,ЭЛАСТ.,3х сл, без примес Sturm!</t>
  </si>
  <si>
    <t>3015-15-34-50 Шланг д/воды 3/4" 50м оранж+мятн,УСИЛЕННЫЙ АРМИР. 3 слойн., без примес. Sturm!</t>
  </si>
  <si>
    <t>3015-15-4-12  Шланг д/воды 1/2" 25м, оранж+черн,УСИЛЕННЫЙ АРМИР. 4 слойн., без примес. Sturm!</t>
  </si>
  <si>
    <t>3015-15-4-34 Шланг д/воды 3/4" 25м, оранж+черн,УСИЛЕННЫЙ АРМИР. 4 слойн., без примес. Sturm!</t>
  </si>
  <si>
    <t>3015-15-4-20 Шланг д/воды 1" 20м,оранж+черн,УСИЛЕННЫЙ АРМИР. 4 слойн., без примес. Sturm!</t>
  </si>
  <si>
    <t>AC93250 Воздушный компрессор Sturm!, 2400 Вт, 50л, 410л/мин, 8бар, манометр, регул. давления</t>
  </si>
  <si>
    <t>AC93250B Воздушный компрессор Sturm!, 2400 Вт,50л,370 л/мин,8 бар,манометр,рег.давл., ремень</t>
  </si>
  <si>
    <t>AC932100 Воздушный компрессор Sturm!, 2400Вт, 100л, 410л/мин, 8бар, манометр, регул. давления</t>
  </si>
  <si>
    <t>САС-97ПА160 Инверторный сварочный полуавтомат Союз 20-160А, для флюсовой проволоки-MMA-LIFT TIG</t>
  </si>
  <si>
    <t>САС-97ПА200 Инверторный сварочный полуавтомат Союз 20-200А,ПВ-80%,MIG-MMA-TIG lift, 170-250 В</t>
  </si>
  <si>
    <t>GT3513-55 Катушка триммерная аналог ST FS55, c леской в сборе, круг, 2,4мм Sturm!</t>
  </si>
  <si>
    <t>GT3513-56 Катушка триммерная в сборе с леской, M8X1,25 Sturm!</t>
  </si>
  <si>
    <t>GT3513P-24 Катушка трим. пласт., ЗАПРАВКА ЛЕСКИ ОДНИМ НАЖАТИЕМ, M8/10/12,леска 2-4мм, Sturm!</t>
  </si>
  <si>
    <t>GT3513M-24 Катушка трим. метал., ЗАПРАВКА ЛЕСКИ ОДНИМ НАЖАТИЕМ, M8/10/12,леска 2-4мм, Sturm!</t>
  </si>
  <si>
    <t>GT3513-59 Катушка триммерная аналог ST С46-2, с доп. адаптером на 12x1.75FLH, Sturm!</t>
  </si>
  <si>
    <t>14.03.2023 9:14:26_</t>
  </si>
  <si>
    <t xml:space="preserve"> в пути</t>
  </si>
  <si>
    <t>Новый (в пути)</t>
  </si>
  <si>
    <t xml:space="preserve"> в производстве</t>
  </si>
  <si>
    <t xml:space="preserve"> на текущей неделе (до 12.03)</t>
  </si>
  <si>
    <t xml:space="preserve"> с 27.03 по 02.04 (13 неделя)</t>
  </si>
  <si>
    <t xml:space="preserve"> с 20.03 по 26.03 (12 неделя)</t>
  </si>
  <si>
    <t xml:space="preserve"> с 10.04 по 16.04 (15 неделя)</t>
  </si>
  <si>
    <t xml:space="preserve"> с 13.03 по 19.03 (11 неделя)</t>
  </si>
  <si>
    <t xml:space="preserve"> с 03.04 по 09.04 (14 неделя)</t>
  </si>
  <si>
    <t>HCD1855R Дрель аккумуляторная Hanskonner 18В, 1BatterySystem,2 акк.2,4 Ач,55Нм, мет 13мм, кейс</t>
  </si>
  <si>
    <t>HCD1855RI Дрель аккумуляторная ударная Hanskonner 18В,1BatterySystem,2 акк.2,4Ач,55Нм,13мм,кейс</t>
  </si>
  <si>
    <t>HCD1865 Дрель аккум. б/щ Hanskonner, 18В, 1BatterySystem, 2 акк. 2,4Ач, 65Нм, патрон 13мм, кейс</t>
  </si>
  <si>
    <t>HCD1865I Дрель аккум. ударная б/щ Hanskonner, 18В, 1BatterySystem, 2 акк. 2,4Ач,65Нм, 13мм,кейс</t>
  </si>
  <si>
    <t>HCD1865С Дрель аккум. б/щ Hanskonner, 18В, 1BatterySystem, 2 акк. 2,4Ач, 65Нм, смен патрон,кейс</t>
  </si>
  <si>
    <t>Sturm!</t>
  </si>
  <si>
    <t>CD1880 Дрель акк. б/щ Sturm! 18В, 1BatterySystem, 80 Нм,  доп. рукоятка, без АКБ и ЗУ</t>
  </si>
  <si>
    <t>CD18L Дрель аккумуляторная Sturm!, 18 В, 1BatterySystem,  2 акк., 1,5 Ач, кейс</t>
  </si>
  <si>
    <t>CD2080 Дрель акк. б/щ Sturm! 18В, 1BatterySystem, 80 Нм,  2 х 3,0 Ач, доп. рукоятка, кейс</t>
  </si>
  <si>
    <t>CD2080I Дрель акк. б/щ уд Sturm! 18В, 1BatterySystem, 80 Нм,  2 х 3,0 Ач, доп. рукоятка, кейс</t>
  </si>
  <si>
    <t>CD3508U Дрель аккумуляторная Sturm!, 7,2 В, 2,0 Ач, USB type C, пист. рук, картон</t>
  </si>
  <si>
    <t>CD3512SC Дрель аккумуляторная  Sturm!, 12 В, 2 акк., 2,0 Ач, съемный патрон, пист. рук, кейс</t>
  </si>
  <si>
    <t>CD3612 Дрель аккумуляторная Sturm!, 12 В, 2 акк., 2,0 Ач, кейс</t>
  </si>
  <si>
    <t>ДШС-12-1Л Дрель аккумуляторная бесщеточная Союз, 12 В, 45 Нм, 2 акк., 2,0 Ач, кейс</t>
  </si>
  <si>
    <t>ДШС-12П1 Дрель аккумуляторная бесщеточная Союз, 12 В, 45 Нм, 1 акк., 2,0 Ач, картон</t>
  </si>
  <si>
    <t>ДШС-181 Дрель аккумуляторная Союз, 18 В, 1BatterySystem, без АКБ и ЗУ,картон</t>
  </si>
  <si>
    <t>HD-RS-69 Ручка для дрели с пеналом для свёрл и свёрлами 1-8мм, резба 6.9мм,Кулибин,pat, Sturm!</t>
  </si>
  <si>
    <t>CD3220BL-54 зарядное устройство Sturm! 1BatterySystem 20В, 2Ач</t>
  </si>
  <si>
    <t>40309-20-1ПС Адаптер на шуруповерт для шнека по льду на ПОДШИПНИКАХ пластиковый корпус СОЮЗ</t>
  </si>
  <si>
    <t>SBP1805 аккумулятор Sturm!, 18 В, 5Ач для инструмента серии 1BatterySystem</t>
  </si>
  <si>
    <t>SBP1806 аккумулятор Sturm!, 18 В, 6Ач для инструмента серии 1BatterySystem</t>
  </si>
  <si>
    <t>HAG18125BL машина углошлифовальная аккумуляторная Hanskonner, 18 В,125 мм, пл.пуск, OneBat</t>
  </si>
  <si>
    <t>HAG1812BL Аккумуляторная УШМ б/щ Hanskonner, 18 В, 1BatterySystem, 125 мм, пл пуск, без ЗУ/АКБ</t>
  </si>
  <si>
    <t>HAG1812BLE Аккумуляторная УШМ б/щ Hanskonner, 18 В, 1BatterySystem,125 мм,рег. обор. без ЗУ/АКБ</t>
  </si>
  <si>
    <t>HAG2012BLE Аккумуляторная УШМ б/щ Hanskonner,18 В,1BatterySystem,1х4Ач,125 мм,рег. об. ЗУ, кейс</t>
  </si>
  <si>
    <t>CAG1812 Аккумуляторная УШМ б/щ Sturm!,18 В,1BatterySystem,1x3 Ач,125 мм, ЗУ, кейс</t>
  </si>
  <si>
    <t>CAG1812E Аккумуляторная УШМ б/щ Sturm!,18 В,1BatterySystem,1x3 Ач,125 мм, плавн пуск, ЗУ, кейс</t>
  </si>
  <si>
    <t>HAG1012  Машина углошлифовальная 125 мм, 800Вт,11000об/мин, быст.кожух,4м рез.кабель,Hanskonner</t>
  </si>
  <si>
    <t>HAG13125E Машина углошлифовальная 125 мм,1300Вт11000об/мин, быст.кожух,4м рез.кабель,Hanskonner</t>
  </si>
  <si>
    <t>HAG13125TJE Машина углошлифовальная Hanskonner 125 мм, 1300Вт, 11000об/мин, КАМНЕРЕЗ, яп. вык.</t>
  </si>
  <si>
    <t>HAG15150EC Машина углошлифовальная Hanskonner 150 мм, 1500Вт, 2400-8400об/м, рег.об.,конст.эл</t>
  </si>
  <si>
    <t>HAG16180EC Машина углошлифовальная Hanskonner 180 мм, 2000 Вт,рег.оборотов,  КОНСТ. ЭЛЕКТРОНИКА</t>
  </si>
  <si>
    <t>HAG90121P УШМ Hanskonner, 125 мм, 1200 Вт, ПОВЫШЕННАЯ ПЫЛЕЗАЩИТА, ЯПОНСК ПОДШ</t>
  </si>
  <si>
    <t>HAG9512P УШМ 125мм, 1000Вт, рег:4000-11000 об/мин, константная эл-ка, плавный пуск, Hanskonner</t>
  </si>
  <si>
    <t>HAG95151P Машина углошлифовальная Hanskonner 150 мм, 1400 Вт, удлин. рукоять, ПОВЫШ ПЫЛЕЗАЩ</t>
  </si>
  <si>
    <t>AG90125E Машина углошлифовальная 125мм, 1100Вт, 5 ДИСКОВ,константная эл-ка,mod T,Sturm!</t>
  </si>
  <si>
    <t>AG9012TES Машина углошлифовальная Sturm!, 125 мм,1100Вт, 4000-10000, кст. эл., mod T МП</t>
  </si>
  <si>
    <t>AG9015 Машина углошлифовальная  Sturm!, 150 мм, 1500 Вт, 8000 об/мин, дл. рукоять</t>
  </si>
  <si>
    <t>AG9015E Машина углошлифовальная Sturm!, 150 мм, 1500 Вт, рег. об: 3000-8000 об/мин, дл. рукоять</t>
  </si>
  <si>
    <t>AG9018P Машина углошлифовальная "профи" Sturm!, 180 мм, 1800 Вт, ПОВЫШ ПЫЛЕЗАЩИТА</t>
  </si>
  <si>
    <t>УШС-95125  Машина углошлифовальная 125мм, 1000Вт, 11000об/мин, блок. шпинд., СОЮЗ</t>
  </si>
  <si>
    <t>1092-DC-02 Тиски быстрозажимные для стойки 1092-ID-02, Sturm!</t>
  </si>
  <si>
    <t>1092-ID-02 Стойка для дрели поворотная, Sturm!</t>
  </si>
  <si>
    <t>1092-ID-03 Стойка для дрели пластмасс.,  Sturm!</t>
  </si>
  <si>
    <t>10266-125 Насадка пылеудаления для УШМ 125 мм метал Антивандал Sturm!</t>
  </si>
  <si>
    <t>10266-2639 Насадка пылеудаления для дрели/ перф сверло до d16 Sturm!</t>
  </si>
  <si>
    <t>10266-45 Направляющая для УШМ 125 мм резка под 45° Sturm!</t>
  </si>
  <si>
    <t>ДУС-2140 Дрель-шуруповерт СОЮЗ, 400Вт, 0-800 об/мин, РЕГ ОБОРОТОВ</t>
  </si>
  <si>
    <t>1074-02-05 Насадка-ножницы на шуруповерт и дрель для резки листового металла до 1,8 мм Sturm!</t>
  </si>
  <si>
    <t>HID21100DS Дрель удар. Hanskonner, 1000 Вт, ДВЕ СКОРОСТИ 0-1100/3000 об., кабель 4 м.</t>
  </si>
  <si>
    <t>ID209BZ Дрель ударная 980Вт, 0-2800об/мин, 0-44800уд/мин, металл БЫСТРОЗАЖИМНОЙ патрон , Sturm!</t>
  </si>
  <si>
    <t>HID2175  Дрель электрическая Hanskonner 700 Вт,  0-1700 об/мин, ПОНИЖАЮЩИЙ РЕДУКТОР, 4 м кабель</t>
  </si>
  <si>
    <t>HDM2014E Дрель-миксер Hanskonner  1400 Вт, 0-800 об/мин, патрон 16 мм,4м кабель. метал.редуктор</t>
  </si>
  <si>
    <t>DM2016CE Электрический миксер Sturm!, 1600 Вт, 0-600/0-900 об/мин, плавный пуск, М14</t>
  </si>
  <si>
    <t>HRH2022BL Аккумуляторный перфоратор б/щ HANSKONNER,18 В,1BatterySystem,диам 24мм,без ЗУ и АКБ</t>
  </si>
  <si>
    <t>HRH2024BL Аккумуляторный перфоратор б/щ HANSKONNER,18 В,1*4Ач,3 реж,1BatterySystem,24мм,ЗУ,кейс</t>
  </si>
  <si>
    <t>CRH1822 Аккумуляторный перфоратор б/щ Sturm!,18 В, 1*3Ач, 3 реж, 1BatterySystem, 20мм,ЗУ,кейс</t>
  </si>
  <si>
    <t>HRH2145MVE Перфоратор SDS-MAX 2100Вт, 20Дж, 2300-4300 уд/мин, 320-550об/мин, кейс, Hanskonner</t>
  </si>
  <si>
    <t>HRH0822RE Перфоратор Hanskonner,600 Вт,3 реж,2.2 Дж,0-5500 уд/м,0-1700 об/м,4м рез.кабель,кейс</t>
  </si>
  <si>
    <t>HRH0824RE Перфоратор Hanskonner 790Вт,3 реж,2.8Дж,0-4800уд/мин,0-1100об/мин,4м кабель,кейс</t>
  </si>
  <si>
    <t>HRH0928DR Перфоратор Hanskonner 980т, ,3.8 Дж,0-4500уд/мин,0-1100об/мин,ВЕРТИКАЛ,4м кабель,кейс</t>
  </si>
  <si>
    <t>HRH0928LRE Перфоратор Hanskonner, 1050 Вт,3 реж,3.5 Дж,0-5500 уд/м,0-1200 об/м,4м рез.каб.кейс</t>
  </si>
  <si>
    <t>HRH0928MLRE Перфоратор Hanskonner 850Вт,3 реж,3.2Дж,0-5100уд/мин,0-1160об/мин,4м кабель,кейс</t>
  </si>
  <si>
    <t>RH2580BR Перфоратор Sturm!, 800 Вт, 0-5300 уд/мин, 0-1300 об/мин, 3 режима МП</t>
  </si>
  <si>
    <t>RH25956PBR Перфоратор Sturm! 950Вт, 3 режима, 0-4800 уд/мин,3.2Дж, 0-1100 об/мин, 4м каб, кейс</t>
  </si>
  <si>
    <t>RH2512M Перфоратор SDS-MAX 1800Вт, 9Дж, 3800уд/мин, 550об/мин, 2 режима, кейс, Sturm!</t>
  </si>
  <si>
    <t>RH2532V Перфоратор Sturm! 1300 Вт,3 реж,4100уд/мин,850об/мин,4,3 Дж.ВЕРТИКАЛ.метал.корпус,кейс</t>
  </si>
  <si>
    <t>RH2530V Перфоратор Sturm! 1100 Вт,3 реж.4200уд/мин,1200об/мин,4 Дж.ВЕРТИКАЛ.метал.корпус,кейс</t>
  </si>
  <si>
    <t>RH25901 Перфоратор Sturm!, 900 Вт, 3 режима, 800об/мин, 4000уд/мин, кейс</t>
  </si>
  <si>
    <t>ПЕС-2560 Перфоратор СОЮЗ 1500Вт,3 реж,4400 уд/мин.850 об/мин,3,8Дж,ВЕРТИКАЛ.метал.корпус,кейс</t>
  </si>
  <si>
    <t>9018-SDS-HD100 Коронка кольцевая 100 мм, BK8, с центр. cверлом, хвостовик SDS+ , Sturm!</t>
  </si>
  <si>
    <t>9018-SDS-HD110 Коронка кольцевая 110 мм, BK8, с центр. cверлом, хвостовик SDS+ , Sturm!</t>
  </si>
  <si>
    <t>9018-SDS-HD120 Коронка кольцевая 120 мм, BK8, с центр. cверлом, хвостовик SDS+ , Sturm!</t>
  </si>
  <si>
    <t>9018-SDS-HD150 Коронка кольцевая 150 мм, BK8, с центр. cверлом, хвостовик SDS+ , Sturm!</t>
  </si>
  <si>
    <t>9018-SDS-HD35 Коронка кольцевая 35 мм, BK8, с центр. cверлом, хвостовик SDS+ , Sturm!</t>
  </si>
  <si>
    <t>9018-SDS-HD45 Коронка кольцевая 45 мм, BK8, с центр. cверлом, хвостовик SDS+ , Sturm!</t>
  </si>
  <si>
    <t>9018-SDS-HD55 Коронка кольцевая 55 мм, BK8, с центр. cверлом, хвостовик SDS+ , Sturm!</t>
  </si>
  <si>
    <t>9018-SDS-HD65 Коронка кольцевая 65 мм, BK8, с центр. cверлом, хвостовик SDS+ , Sturm!</t>
  </si>
  <si>
    <t>9018-SDS-HD73 Коронка кольцевая 73 мм, BK8, с центр. cверлом, хвостовик SDS+ , Sturm!</t>
  </si>
  <si>
    <t>9018-SDS-MAX160 Адаптер для коронок по бетону с центрир. сверлом, 160 мм, SDS Max, Sturm!</t>
  </si>
  <si>
    <t>9018-SDS-MAX600 Адаптер для коронок по бетону с центрир. сверлом, 600 мм, SDS Max, Sturm!</t>
  </si>
  <si>
    <t>9018-SDSM-F25X280 Насадка SDS Max долото 25х280мм Sturm!</t>
  </si>
  <si>
    <t>9018-SDSM-F25X400 Насадка SDS Max долото 25х400мм Sturm!</t>
  </si>
  <si>
    <t>9018-SDSM-F25X600 Насадка SDS Max долото 25х600мм Sturm!</t>
  </si>
  <si>
    <t>9018-SDSM-P18X280 Насадка SDS Max пика 18х280мм Sturm!</t>
  </si>
  <si>
    <t>9018-SDSM-P18X400 Насадка SDS Max пика 18х400мм Sturm!</t>
  </si>
  <si>
    <t>9018-SDSM-P18X600 Насадка SDS Max пика 18х600мм Sturm!</t>
  </si>
  <si>
    <t>9018-SDS-P15X400 Насадка SDS+ пика 14х400мм Sturm!</t>
  </si>
  <si>
    <t>9019-M14D Адаптер-переходник с гайки М14 для крепления на дрель Sturm!</t>
  </si>
  <si>
    <t>9019-Max-Plus Переходник для перфоратора SDS Max на SDS Plus Sturm!</t>
  </si>
  <si>
    <t>9019-Max-PlusQ Переходник для перфоратора SDS Max на SDS Plus, быстр., Sturm!</t>
  </si>
  <si>
    <t>9019-Plus1/2 Адаптер на резьбу 1/2, SDS+ Sturm!</t>
  </si>
  <si>
    <t>9019-PlusM12 Адаптер на резьбу M12x1.25мм, SDS+ Sturm!</t>
  </si>
  <si>
    <t>DH2516P Отбойный молоток-бетонолом "профи" Sturm! 1650Вт, 25Дж, SDS MAX, 3600 уд/мин, кейс</t>
  </si>
  <si>
    <t>DH2522P Бетонолом "профи" Sturm! 2200Вт, 50Дж, HEX, 1900 уд/мин, пика 30х410, кейс</t>
  </si>
  <si>
    <t>ПЕС-2520РБ Бетонолом 2000Вт, 55Дж, тип крепления НЕХ, пика и долото 30х410мм, СОЮЗ</t>
  </si>
  <si>
    <t>HCD18100S Гайковерт ударный б/щ Hanskonner 18В, 1BatterySystem, 3скор,1000 Нм, 1/2",без АКБ/ЗУ</t>
  </si>
  <si>
    <t>CD350S Гайковерт ударный б/щ Sturm! 18В,2скор,2акк Li-Ion 2 Ач,320Нм,1/2",зар 1ч,1BatterySystem</t>
  </si>
  <si>
    <t>HOS8145R Эксцентриковая шлифмашина 450Вт, d=125мм, 6000-12500об/мин, кабель 4м, Hanskonner</t>
  </si>
  <si>
    <t>OS8120R Машина шлифовальная эксцентриковая (ЭШМ) Sturm!,450Вт, 2 подошвы d=125:150мм, рег.скор.</t>
  </si>
  <si>
    <t>HAG918CPE Полировальная машина эксцентриковая150мм,1250Вт,константная эл-ка,рег.обор,Hanskonner</t>
  </si>
  <si>
    <t>HAG918CPE-998 Подошва шлифовальная для HAG918CPE, 150 мм, Hanskonner</t>
  </si>
  <si>
    <t>AGCS12/16-SL Резиновая прокладка для насадок AGCS12-01/AGCS16-01 Sturm!</t>
  </si>
  <si>
    <t>AGCS12/16-SW Звездочка для насадок AGCS12-01/AGCS16-01 Sturm!</t>
  </si>
  <si>
    <t>DWS6010SL-999B Мешок для сбора пыли для шлифовальных машин DWS6010S/DWS6010SL Sturm!</t>
  </si>
  <si>
    <t>DWS6010SL-999T Гофрошланг для шлифовальных машин DWS6010S/DWS6010SL Sturm!</t>
  </si>
  <si>
    <t>OS8132M Вибрационная шлифмашина Sturm!, 320 Вт, 10000об/мин, 90х187/125/110x208 мм, Sturm</t>
  </si>
  <si>
    <t>HBS8512 Ленточная шлифмашина 1200Вт, 76х533мм, 4м кабель, УЗКИЙ РОЛИК,СТРУБЦИНЫ.Hanskonner</t>
  </si>
  <si>
    <t>9012-W100-30 Алмазный гибкий шлифовальный круг, 100 мм, P30, мокрое шлиф., 1 шт. Sturm!</t>
  </si>
  <si>
    <t>9012-W100-50 Алмазный гибкий шлифовальный круг, 100 мм, P50, мокрое шлиф., 1 шт. Sturm!</t>
  </si>
  <si>
    <t>9012-W100-100 Алмазный гибкий шлифовальный круг, 100 мм, P100, мокрое шлиф., 1 шт. Sturm!</t>
  </si>
  <si>
    <t>9012-W100-200 Алмазный гибкий шлифовальный круг, 100 мм, P200, мокрое шлиф., 1 шт. Sturm!</t>
  </si>
  <si>
    <t>9012-W100-400 Алмазный гибкий шлифовальный круг, 100 мм, P400, мокрое шлиф., 1 шт. Sturm!</t>
  </si>
  <si>
    <t>9012-W100-800 Алмазный гибкий шлифовальный круг, 100 мм, P800, мокрое шлиф., 1 шт. Sturm!</t>
  </si>
  <si>
    <t>9012-W100-1500 Алмазный гибкий шлифовальный круг, 100 мм, P1500, мокрое шлиф., 1 шт. Sturm!</t>
  </si>
  <si>
    <t>9012-W100-3000 Алмазный гибкий шлифовальный круг, 100 мм, P3000, мокрое шлиф., 1 шт. Sturm!</t>
  </si>
  <si>
    <t>9012-W100-BUFF Алмазный гибкий шлифовальный круг, 100 мм, BUFF, мокрое шлиф., 1 шт. Sturm!</t>
  </si>
  <si>
    <t>9012-D100-30 Алмазный гибкий шлифовальный круг, 100 мм, P30, сухое шлиф., 1 шт. Sturm!</t>
  </si>
  <si>
    <t>9012-D100-50 Алмазный гибкий шлифовальный круг, 100 мм, P50, сухое шлиф., 1 шт. Sturm!</t>
  </si>
  <si>
    <t>9012-D100-100 Алмазный гибкий шлифовальный круг, 100 мм, P100, сухое шлиф., 1 шт. Sturm!</t>
  </si>
  <si>
    <t>9012-D100-200 Алмазный гибкий шлифовальный круг, 100 мм, P200, сухое шлиф., 1 шт. Sturm!</t>
  </si>
  <si>
    <t>9012-D100-400 Алмазный гибкий шлифовальный круг, 100 мм, P400, сухое шлиф., 1 шт. Sturm!</t>
  </si>
  <si>
    <t>9012-D100-800 Алмазный гибкий шлифовальный круг, 100 мм, P800, сухое шлиф., 1 шт. Sturm!</t>
  </si>
  <si>
    <t>9012-D100-1500 Алмазный гибкий шлифовальный круг, 100 мм, P1500, сухое шлиф., 1 шт. Sturm!</t>
  </si>
  <si>
    <t>9012-D100-3000 Алмазный гибкий шлифовальный круг, 100 мм, P3000, сухое шлиф., 1 шт. Sturm!</t>
  </si>
  <si>
    <t>9012-D100-BUFF Алмазный гибкий шлифовальный круг, 100 мм, BUFF, сухое шлиф., 1 шт. Sturm!</t>
  </si>
  <si>
    <t>9012-AD100H Тарелка для АГШК, 100 мм, Velcro, жесткая Sturm!</t>
  </si>
  <si>
    <t>5200502 Круг поролоновый полировальный "под липучку", D150, толщ.25 мм, средн. жестк. Sturm!</t>
  </si>
  <si>
    <t>БОЕКОМПЛЕКТ</t>
  </si>
  <si>
    <t>B9010-S115 Диск синтетич. шлифовальный Эксперт по металлу 115 мм, БОЕКОМПЛЕКТ</t>
  </si>
  <si>
    <t>B9010-S125 Диск синтетич. шлифовальный Эксперт по металлу 125 мм, БОЕКОМПЛЕКТ</t>
  </si>
  <si>
    <t>CS50165PS Пила циркулярная погружная   165 мм, литая платформа, 4 м кабель , 1400 Вт, Sturm!</t>
  </si>
  <si>
    <t>CS50165PS-990 Направляющая для погружной пилы   2шт*70см,2 струбцины, Sturm</t>
  </si>
  <si>
    <t>MS55305B Пила торцовочная Sturm!, "профи" 2200 Вт, диск 305 мм, 3800 об/мин, РЕМЕННАЯ , протяг</t>
  </si>
  <si>
    <t>MS55210S Пила торцовочная Sturm!, 2000 Вт, диск 210 мм, 3200/4500 об/мин, РЕЗКА МЕТАЛЛА, протяг</t>
  </si>
  <si>
    <t>МПС-5630С Мультифункциональный инструмент 300 Вт, 20000 кол/мин, угол 3°, 6 предметов, СОЮЗ</t>
  </si>
  <si>
    <t>MF5630C-8080 Наждачная бумага Sturm! 93 мм, зерно 80, уп. 5 шт.</t>
  </si>
  <si>
    <t>MF5630C-8100 Наждачная бумага Sturm! 93 мм, зерно 100, уп. 5 шт.</t>
  </si>
  <si>
    <t>MF5630C-993 Насадка для сбора пыли Sturm!</t>
  </si>
  <si>
    <t>BSM3314P  Ленточная пила 1400Вт, рег.оборотов, подсветка, 4м кабель, "профи" Sturm!</t>
  </si>
  <si>
    <t>BSM3314P-M1014 Полотно по металлу для BSM3314P, 1141x13x0,65 мм, 10/14 TPI, блистер, Sturm!</t>
  </si>
  <si>
    <t>BSM3314P-M14 Полотно по металлу для BSM3314P, 1141x13x0,65 мм, 14 TPI, блистер, Sturm!</t>
  </si>
  <si>
    <t>BSM3314P-M1418 Полотно по металлу для BSM3314P, 1141x13x0,65 мм, 14/18 TPI, блистер, Sturm!</t>
  </si>
  <si>
    <t>BSM3314P-W6 Полотно по дереву для BSM3314P, 1141x13x0,65 мм, 6 TPI, блистер, Sturm!</t>
  </si>
  <si>
    <t>CS5060MS Цирк.мини пила Sturm! 600Вт, 4000/мин, гл.рез 27мм, ПРОРЕЗ.РУК.,ЗАЩ.ОТ ПЕРЕГР, пылесос</t>
  </si>
  <si>
    <t>СТС-7222К2 Аппарат для сварки пластиковых труб, 2,2кВт, 2 насадки 20/25мм, СОЮЗ</t>
  </si>
  <si>
    <t>SG9645PR-990 Валик Sturm!, перфор., для SG9645PR, 2шт/уп</t>
  </si>
  <si>
    <t>CJS1870 Аккумуляторный лобзик Sturm!, 18 В, б/щ двиг,1BatterySystem, пропил 80 мм,без ЗУ и АКБ</t>
  </si>
  <si>
    <t xml:space="preserve">JS4010QL Лобзик электрический 1000Вт,100/10мм (дер/мет),быстрозаж,ЛИТАЯ пл, 4ст.маятник,Sturm! </t>
  </si>
  <si>
    <t>JS4085Q Лобзик электрический 850Вт,100/10мм (дер/мет),быстрозаж, 4ст.маятник,Sturm!</t>
  </si>
  <si>
    <t>HG2005 Фен технический Sturm!, 2000 Вт, 300/600C, 250/550л/мин, 5 насадок</t>
  </si>
  <si>
    <t>ТПС-2200 Фен технический Союз, 2200 Вт, 2 ступени, 2 насадки МП</t>
  </si>
  <si>
    <t>P1075 Рубанок электрический Sturm!, 750 Вт, ширина 82 мм, глубина 2 мм, 16000 об/мин</t>
  </si>
  <si>
    <t>GM2318FS Гравер Sturm!, 180 Вт, 8000-35000 об/мин, ЖК-дисплей, стойка, цанга-3шт, 126 акс,.кейс</t>
  </si>
  <si>
    <t>ER1115  Фрезер Sturm!, 1500 Вт, 16000-30000 об/мин, цанга 6 мм, 8 мм ЛИТАЯ ОПОРА (АЛЮМИНИЙ).</t>
  </si>
  <si>
    <t>CET1201 Степлер аккумуляторный Sturm!, тип 53, 3,6 В/1500 Ач, USB type C, набор скоб, без ЗУ</t>
  </si>
  <si>
    <t>GG2471SB Пистолет клеевой 80Вт, d=11мм, 12г/мин, выключатель, медное сопло, 2 стержня, Sturm!</t>
  </si>
  <si>
    <t>КПС-2461В Пистолет клеевой 90Вт, d=7мм, 7г/мин,выключатель,метал.сопло, 2 стержня, блистер,СОЮЗ</t>
  </si>
  <si>
    <t>4010-12-AL Уровень лазерный 12 ЗЕЛЁНЫХ лучей (3x360°),поворотн.платф,очки,зарядное ус-во,Sturm!</t>
  </si>
  <si>
    <t>4010-14-AL Уровень лазерный,16 зелёных лучей,Li-ion акк.,лифт,магнитн. угол.,пульт д/у., Sturm!</t>
  </si>
  <si>
    <t>IH2000 Обогреватель инфракрасный, подвесной, 2кВт, площ обогрева 40м2, Sturm!</t>
  </si>
  <si>
    <t>IH3000 Обогреватель инфракрасный, подвесной, 3кВт, 3-х фазн, площ обогрева 60м2, Sturm!</t>
  </si>
  <si>
    <t>IH4000 Обогреватель инфракрасный, подвесной, 4кВт, 3-х фазн, площ обогрева 60м2, Sturm!</t>
  </si>
  <si>
    <t>FH2022C Тепловентилятор керам. Sturm! 3 реж: горячий 2кВт/теплый 1кВт/обдув,защита от перегрева</t>
  </si>
  <si>
    <t>FH2034CQ Тепловентилятор керам. Sturm! 3 реж. 2кВт/1кВт/обдув, защита от перегр, датчик опрокид</t>
  </si>
  <si>
    <t>FH3022C Тепловентилятор керам. Sturm! 3 реж: горяч.3кВт/теплый 1.5кВт/обдув,защита от перегрева</t>
  </si>
  <si>
    <t>FH3034CQ Тепловентилятор керам. Sturm! 3 реж., защита от перегрева, датчик опрокидывания</t>
  </si>
  <si>
    <t>ТВС-2020К Тепловентилятор керамич. 2кВт, мощн.1.0/2 кВт, термостат,защит.от перегрева  СОЮЗ</t>
  </si>
  <si>
    <t>ТВС-2022К Тепловентилятор керамический 1-2кВт, термостат, защита от перегрева, СОЮЗ</t>
  </si>
  <si>
    <t>ТВС-2023МК Тепловентилятор керамический 1-2кВт, термостат, защита от перегрева, СОЮЗ</t>
  </si>
  <si>
    <t>ТВС-3020К Тепловентилятор керамический 1.5-3 кВт, термостат,защита от перегрева, СОЮЗ</t>
  </si>
  <si>
    <t>ТВС-3023МК Тепловентилятор керамический 1.5-3кВт, термостат, защита от перегрева, СОЮЗ</t>
  </si>
  <si>
    <t>ТВС-2020КМ Тепловентилятор керамический 1-2кВт, защита от перегрева, СОЮЗ</t>
  </si>
  <si>
    <t>CH1000RF Конвектор 1000Вт,ал.наг.эл-т X-shape,механ.термост,напол,защ.от перегр/опрокид.Sturm!</t>
  </si>
  <si>
    <t>CH1500RF Конвектор 1500Вт,ал.наг.эл-т X-shape,механ.термост,напол,защ.от перегр/опрокид.Sturm!</t>
  </si>
  <si>
    <t>CH2000RF Конвектор 2000Вт,ал.наг.эл-т X-shape,механ.термост,напол,защ.от перегр/опрокид.Sturm!</t>
  </si>
  <si>
    <t>CH1001RF Конвектор 1000Вт,X-shape, колёса,мех.термост,напол,защ.от перегр/опрок.Sturm!</t>
  </si>
  <si>
    <t>CH1501RF Конвектор 1500Вт,ал.наг.эл-т X-shape,колёса,мех.терм,напол,защ.от перегр/опрок.Sturm!</t>
  </si>
  <si>
    <t>CH2001RF Конвектор 2000Вт,эл-т X-shape,колёса,механ.термост,напол,защ.от перегр/опрок.Sturm!</t>
  </si>
  <si>
    <t>CH1000D Конвекторный обогреватель, 2 реж,пульт ДУ,дисплей,термостат,напольн/настен,Sturm!</t>
  </si>
  <si>
    <t>CH1500D Конвекторный обогреватель, 2 реж,пульт ДУ,дисплей,термостат,напольн/настен,Sturm!</t>
  </si>
  <si>
    <t>CH1501 Конвекторный обогреватель, Wi-Fi,2 реж,дист.управ.дисплей,термост,напольн/настен,Sturm!</t>
  </si>
  <si>
    <t>CH2000D Конвекторный обогреватель, 2 реж,пульт ДУ,дисплей,термостат,напольн/настен,Sturm!</t>
  </si>
  <si>
    <t>КОС-500С Конвекторный обогреватель 450Вт,СТИЧ,мех.термостат,напольн/настен,СОЮЗ</t>
  </si>
  <si>
    <t>КОС-2000С Конвекторный обогреватель 750/1250/2000Вт,СТИЧ,мех.термостат,напольн/настен,СОЮЗ</t>
  </si>
  <si>
    <t>HC9920-999 Ножка д/обогревателя конвекционного Sturm!</t>
  </si>
  <si>
    <t>HH1200 Обогреватель галогеновый, 3 реж, 400/800/1200Вт, вращ,защита от перегр/опрокид, Sturm!</t>
  </si>
  <si>
    <t>ГОС-1200 Обогреватель галогеновый, 3 реж, 400/800/1200Вт, вращ,защита от перегр/опрокид, СОЮЗ</t>
  </si>
  <si>
    <t>QH900 Обогреватель кварцевый, 2 реж, 450/900Вт, вращ, защита от перегрева/опрокид, Sturm!</t>
  </si>
  <si>
    <t>КВС-1200 Обогреватель кварцевый, 3 реж, 400/800/1200Вт, вращ, защита от опрокид, СОЮЗ</t>
  </si>
  <si>
    <t>КВС-800 Обогреватель кварцевый, 2 реж., 400/800Вт, защита от опрокид, СОЮЗ</t>
  </si>
  <si>
    <t>МРС-1507 Масляный радиатор, 1500Вт, 7 секций</t>
  </si>
  <si>
    <t>МРС-2009 Масляный радиатор, 2000Вт, 9 секций</t>
  </si>
  <si>
    <t>FH2001 Тепловентилятор Sturm! 2000Вт,3 реж., рег. термостат,защит.от перегрева</t>
  </si>
  <si>
    <t>ТВС-2000К Тепловентилятор керамический 1800Вт,3 реж., рег. термостат,защит.от перегрева, СОЮЗ</t>
  </si>
  <si>
    <t>ТВС-2000КВ Тепловентилятор керам.1800Вт,вращение,3 реж., рег. термостат,защит.от перегрева,СОЮЗ</t>
  </si>
  <si>
    <t>FF1001 Вентилятор напольный, 100Вт, диаметр 46см, 3 режима, 3 лопасти Sturm!</t>
  </si>
  <si>
    <t>FF1201 Вентилятор напольный, 120Вт, диаметр 46см, 3 режима, 3 лопасти Sturm!</t>
  </si>
  <si>
    <t>SF4001 Вентилятор напольный, 40Вт, диаметр 40см, 3 режима, 3 лопасти Sturm!</t>
  </si>
  <si>
    <t>SF4002 Вентилятор напольный, 40Вт, диаметр 40см, 3 режима, 3 лопасти Sturm!</t>
  </si>
  <si>
    <t>SF4003 Вентилятор напольный, 40Вт, диаметр 40см, 3 режима, 3 лопасти Sturm!</t>
  </si>
  <si>
    <t>SF4004 Вентилятор напольный, 40Вт, диаметр 40см, 3 режима, 3 лопасти Sturm!</t>
  </si>
  <si>
    <t>SF4005 Вентилятор напольный, 40Вт, диаметр 40см, 3 режима, 3 лопасти Sturm!</t>
  </si>
  <si>
    <t>SF4006 Вентилятор напольный, 40Вт, диаметр 40см, 3 режима, 3 лопасти Sturm!</t>
  </si>
  <si>
    <t>SF5001 Вентилятор напольный, 50Вт, диаметр 40см, 3 режима, 3 лопасти Sturm!</t>
  </si>
  <si>
    <t>SF5002 Вентилятор напольный, 50Вт, диаметр 40см, 3 режима, 3 лопасти Sturm!</t>
  </si>
  <si>
    <t>TF1501 Вентилятор настольный, 15Вт, диаметр 15см, 2 режима, 3 лопасти Sturm!</t>
  </si>
  <si>
    <t>TF1502 Вентилятор настольный, 15Вт, диаметр 15см, 2 режима, 3 лопасти Sturm!</t>
  </si>
  <si>
    <t>TF2001 Вентилятор настольный, 20Вт, диаметр 15см, 2 режима, 3 лопасти Sturm!</t>
  </si>
  <si>
    <t>TF2002 Вентилятор настольный, 20Вт, диаметр 15см, 2 режима, 3 лопасти Sturm!</t>
  </si>
  <si>
    <t>WH3010BR Водонагреватель накопительный Sturm!, 10л, 3кВт, устан. под раковину, круглый корп.</t>
  </si>
  <si>
    <t>WH3010UR Водонагреватель накопительный Sturm!, 10л, 3кВт, устан. над раковиной, круглый корп.</t>
  </si>
  <si>
    <t>WH3015BR Водонагреватель накопительный Sturm!, 15л, 3кВт, устан. под раковину, круглый корп.</t>
  </si>
  <si>
    <t>WH3015UR Водонагреватель накопительный Sturm!, 15л, 3кВт, устан. над раковиной, круглый корп.</t>
  </si>
  <si>
    <t>ТПС-2027 Электрическая тепловая пушка 2 кВт, СОЮЗ, 185 м3/час, 2 режима, термостат</t>
  </si>
  <si>
    <t>GH9110RF Газовая тепловая пушка Sturm!, 10кВт, 350 м3/час, пропан/бутан, пьезоподжиг</t>
  </si>
  <si>
    <t>GH9115VRF Газовая тепловая пушка Sturm!, 15кВт, 350 м3/час, пропан/бутан, пьезоподжиг, регул.</t>
  </si>
  <si>
    <t>GH9130VRF Газовая тепловая пушка Sturm!, 27кВт, 720 м3/час, пропан/бутан, пьезоподжиг, регул.</t>
  </si>
  <si>
    <t>GH9150VRF Газовая тепловая пушка Sturm!, 53кВт, 1000 м3/час, пропан/бутан, пьезоподжиг, регул.</t>
  </si>
  <si>
    <t>GH9170VRF Газовая тепловая пушка Sturm!, 75кВт, 2000 м3/час, пропан/бутан, пьезоподжиг, регул.</t>
  </si>
  <si>
    <t>GH91101 Газовая тепловая пушка Sturm!, 10кВт, 200 м3/час, пропан/бутан, пьезоподжиг</t>
  </si>
  <si>
    <t>GH91151V Газовая тепловая пушка Sturm!, 9-15кВт, 200 м3/час, пропан/бутан, пьезоподжиг, регул.</t>
  </si>
  <si>
    <t>GH91301V Газовая тепловая пушка Sturm!, 20-30кВт, 580 м3/час, пропан/бутан, пьезоподжиг, регул.</t>
  </si>
  <si>
    <t>GH91130C Газ. обогреватель уличный Sturm!. медь, 5-13кВт,450-870г/ч ПОДСТ.ДЛЯ ЛУЧШ.УСТОЙЧ.</t>
  </si>
  <si>
    <t>DKH15 Дизельная тепловая пушка Sturm!, 15 кВт, 350 м3/час, потребл. 1,18 л/ч, бак 12 л</t>
  </si>
  <si>
    <t>DKH20 Дизельная тепловая пушка Sturm!, 20 кВт, 430 м3/час, потребл. 1,48 л/ч, бак 19 л, колеса</t>
  </si>
  <si>
    <t>DKH20CH Дизельная тепловая пушка Sturm!, непр.нагр.,20кВт,560м3/ч,потребл.1,5л/ч,бак 33л,колеса</t>
  </si>
  <si>
    <t>DKH30 Дизельная тепловая пушка Sturm!, 30 кВт, 640 м3/час, потребл. 2,32 л/ч, бак 35 л, колеса</t>
  </si>
  <si>
    <t>DKH50 Дизельная тепловая пушка Sturm!, 50 кВт, 718 м3/час, потребл. 3,45 л/ч, бак 43 л, колеса</t>
  </si>
  <si>
    <t>CM20120R Бетономешалка Sturm! 600Вт, 120л, 30 об/мин, РОССИЯ, чуг. венец,педаль,металл 1,7/2,0</t>
  </si>
  <si>
    <t>CM20160R Бетономешалка Sturm! 750Вт, 160л, 30 об/мин, РОССИЯ, чуг. венец,педаль,металл 1,7/2,0</t>
  </si>
  <si>
    <t>PC8806-MR Коврик для виброплит PC8806LF/PC8806H,резиновый, 59,5x33см, комплект креплений,Sturm!</t>
  </si>
  <si>
    <t>CV71101 Портативный вибратор для бетона Sturm! 1000Вт, 1м вал в компл., макс вал 2.5м</t>
  </si>
  <si>
    <t>CV7111 Портативный вибратор для бетона Sturm! 1000Вт, (без вала в комплекте) макс вал 2.5м</t>
  </si>
  <si>
    <t>CV7120 Портативный вибратор для бетона Sturm!, 2000 Вт, вал 4 м</t>
  </si>
  <si>
    <t>CV7110-999 Вал вибратора для бетона  1м Sturm!</t>
  </si>
  <si>
    <t>CV7120-999 Вал вибратора для бетона 4м Sturm!</t>
  </si>
  <si>
    <t>AEA-20 Адаптер пружинный для мотобуров d20/20 мм Sturm!</t>
  </si>
  <si>
    <t>EA-02-100 Шнек для мотобуров двойн спираль, диам 100мм, длина 800мм, под вал 20мм, Sturm!</t>
  </si>
  <si>
    <t>EA-02-150 Шнек для мотобуров двойн спираль, диам 150мм, длина 800мм, под вал 20мм, Sturm!</t>
  </si>
  <si>
    <t>EA-02-200 Шнек для мотобуров двойн спираль, диам 200мм, длина 800мм, под вал 20мм, Sturm!</t>
  </si>
  <si>
    <t>EA-02-250 Шнек для мотобуров двойн спираль, диам 250мм, длина 800мм, под вал 20мм, Sturm!</t>
  </si>
  <si>
    <t>ББС-01-100 Шнек для мотобуров, диам 100мм, длина 800мм, под вал 20мм, одинарн спираль, СОЮЗ</t>
  </si>
  <si>
    <t>ББС-01-150 Шнек для мотобуров, диам 150мм, длина 800мм, под вал 20мм, одинарн спираль, СОЮЗ</t>
  </si>
  <si>
    <t>ББС-01-200 Шнек для мотобуров, диам 200мм, длина 800мм, под вал 20мм, одинарн спираль, СОЮЗ</t>
  </si>
  <si>
    <t>ББС-01-200-Л Шнек для мотобуров, ЛЕДОРУБ, диам 200мм, длин. 800мм, под вал 20мм,  СОЮЗ</t>
  </si>
  <si>
    <t>ББС-02-130-Л Шнек для мотобуров, ЛЕДОРУБ, диам 130мм, длин. 1000мм, под вал 20мм, СОЮЗ</t>
  </si>
  <si>
    <t>ББС-02-150-Л Шнек для мотобуров, ЛЕДОРУБ, диам 150мм, длин. 1000мм, под вал 20мм, СОЮЗ</t>
  </si>
  <si>
    <t>ББС-02-180-Л Шнек для мотобуров, ЛЕДОРУБ, диам 180мм, длин. 1000мм, под вал 20мм, СОЮЗ</t>
  </si>
  <si>
    <t>ББС-02-300 Шнек для мотобуров, диам 300мм, дл 800мм, под вал 20мм, 2 ножа, одинар спираль, СОЮЗ</t>
  </si>
  <si>
    <t>ББС-20-025С Удлинитель шнека для мотобуров 25см, под вал 20мм, СОЮЗ</t>
  </si>
  <si>
    <t>ББС-20-050 Удлинитель шнека для мотобуров, длина 50см, под вал 20мм, СОЮЗ</t>
  </si>
  <si>
    <t>ББС-20-100 Удлинитель шнека для мотобуров, длина 100см, под вал 20мм, СОЮЗ</t>
  </si>
  <si>
    <t>HBVC1810 Пылесос аккумуляторный б/щ Hanskonner! 18 В,1 BatterySystem, сух/вл уборка, 10 л</t>
  </si>
  <si>
    <t>HBVC1820 Пылесос аккумуляторный б/щ Hanskonner! 18 В, 1 BatterySystem, сух/вл уборка, 20 л</t>
  </si>
  <si>
    <t>CVC1810 Пылесос аккумуляторный Sturm! 18 В, 1 BatterySystem, сух/вл уборка, 10 л</t>
  </si>
  <si>
    <t>CVC1815 Пылесос аккумуляторный Sturm! 18 В, 1 BatterySystem, сух/вл уборка, 15 л</t>
  </si>
  <si>
    <t>HRE1120CP Фрезер Hanskonner, 2000 Вт, 9000-22000 об/мин, цанга 6,8,12 мм, конст. электроника,</t>
  </si>
  <si>
    <t xml:space="preserve">HVC20WD Пылесос 1500Вт, СУХАЯ/ВЛАЖНАЯ уборка ,объём 20л,кабель 4 м  Hanskonner </t>
  </si>
  <si>
    <t xml:space="preserve">HVC30WD Пылесос моющий 1500Вт ,объём 5/4л,кабель 4 м  Hanskonner </t>
  </si>
  <si>
    <t>HVC20WD-880 Многоразовый нетканый пылесборник для HVC20WD, 20 л, 1шт, Hanskonner</t>
  </si>
  <si>
    <t>HVC20WD-H25 Гофрошланг для HVC20WD, 2,5 м, Hanskonner</t>
  </si>
  <si>
    <t>HVC20WD-HF1 HEPA фильтр для пылесоса HVC20WD Hanskonner</t>
  </si>
  <si>
    <t>HVC20WD-N1 Насадка для HVC20WD и HVC30WD, чистка дивана и текстильных изделий, Hanskonner</t>
  </si>
  <si>
    <t>HVC20WD-N2 Насадка для HVC20WD и HVC30WD Hanskonner</t>
  </si>
  <si>
    <t>HVC30WD-H25 Гофрошланг для HVC30WD, 2,5 м, Hanskonner</t>
  </si>
  <si>
    <t>VC7360-881 Нетканный мешок для пылесосов 60л Sturm!, 1шт/уп</t>
  </si>
  <si>
    <t>VC7360-882 Бумажные мешки для пылесосов 60л Sturm!, 2шт/уп</t>
  </si>
  <si>
    <t>VC7203-881 Нетканный мешок для пылесоса VC7203, 30л Sturm!, 1шт/уп</t>
  </si>
  <si>
    <t>VC7203-HF HEPA фильтр для пылесоса VC7203 Sturm!</t>
  </si>
  <si>
    <t>VC7320-HF HEPA фильтр для пылесоса VC7320 Sturm!</t>
  </si>
  <si>
    <t>VC7360-HF HEPA фильтр для пылесоса VC7360 Sturm!</t>
  </si>
  <si>
    <t>ПСС-7320-ХФ HEPA фильтр для пылесосов ПСС-7320 и ПСС-7330 СОЮЗ</t>
  </si>
  <si>
    <t>ПСС-7420-ХФ HEPA фильтр для пылесоса ПСС-7420 СОЮЗ</t>
  </si>
  <si>
    <t>TS15521 Станок деревообр. 2в1, 2000Вт, d=210мм x 30мм, глубина 80мм, ширина 155мм, Sturm!</t>
  </si>
  <si>
    <t>TS15521-992 Ножи строгальные для станка Sturm! TS15521, 155x16x2мм</t>
  </si>
  <si>
    <t>TC25102PC Плиткорез Sturm!, 1500 Вт, 2950об/мин, диск 250х25.4х2.5 мм, верхн. двиг, стол</t>
  </si>
  <si>
    <t>TC25120PC Плиткорез Sturm!, 1500 Вт, 2950об/мин, диск 250х25.4х2.5 мм, верхн. двиг, стол</t>
  </si>
  <si>
    <t>BauMaster</t>
  </si>
  <si>
    <t>TC-9811LX-990 Алмазный диск BauMaster, диам. 110мм, совместим с: TC-9811LX</t>
  </si>
  <si>
    <t>TC-9819LX-990 Алмазный диск BauMaster, диам. 180мм, совместим с: TC-9819LX/TC-9816LX</t>
  </si>
  <si>
    <t>BG6010S Точильный станок Sturm!, многофункциональный, 100 Вт, 6700 об/мин, круг Ø49,5*7,6*Ø10мм</t>
  </si>
  <si>
    <t>ТСС-60013 Точильный станок для заточки цепей СОЮЗ, ЗАЩИТА ОТ ИСКР, 220Вт</t>
  </si>
  <si>
    <t>BG6007S-999 Круг шлифовальный P80, d=58.8 x d=40 x 17мм, для BG6017S, Sturm!</t>
  </si>
  <si>
    <t>BG6010S-999 Круг шлифовальный Sturm!, Ø49,5*7,6*Ø10,14мм для BG6010S/ТС1-100М/ТС-6010С</t>
  </si>
  <si>
    <t>BG6060-999 Круг шлифовальный Sturm! 104х22х3.2, для BG6060</t>
  </si>
  <si>
    <t>BG60127 Точильный станок Sturm!, круг 125х16х12,7 мм, 230 Вт, 2950 об/мин</t>
  </si>
  <si>
    <t>BG60152U Точильный станок Sturm!,150х16х12,7 мм, 280 Вт, 2950 об/мин, АДАПТИРОВАН ДЛЯ ДОП НАСАД</t>
  </si>
  <si>
    <t>BG6015L Точильный станок Sturm!, круг 150х16х12,7 мм, 280 Вт, 2950 об/мин, подсветка</t>
  </si>
  <si>
    <t>BG60202U Точильный станок Sturm!,200х20х16 мм, 400 Вт, 2950 об/мин, АДАПТИРОВАН ДЛЯ ДОП НАСАДОК</t>
  </si>
  <si>
    <t>BG6022A Станок точильно-шлифовальный 410Вт, сух. 150х20х12,7мм, влажн. 200х40х20 мм, Sturm!</t>
  </si>
  <si>
    <t>ТСС-60125 Точильный станок СОЮЗ, круг 125х16х12,7 мм, 180 Вт, 2950 об/мин</t>
  </si>
  <si>
    <t>ТСС-60150 Точильный станок СОЮЗ, круг 150х16х12,7 мм, 200 Вт, 2950 об/мин,</t>
  </si>
  <si>
    <t>BG61150-995 Шлифлента, 50 x 686, 5шт: 60(1)/80(2)/100(1)/120(1), Sturm! для станка BG61150</t>
  </si>
  <si>
    <t>WM1915 Деревообрабатывающий станок Sturm!, 1500 Вт строг 125х22х3,пил 200х30х2.8 32Т, 46кг</t>
  </si>
  <si>
    <t>WM1921 Деревообрабатывающий станок Sturm!, 2100 Вт, строг 200мм,пил 250мм,сверл 13мм 120кг</t>
  </si>
  <si>
    <t>WM1922 Деревообрабатывающий станок Sturm!, 2200 Вт, строг 125мм,пил 220мм, сверл 12мм 200кг</t>
  </si>
  <si>
    <t>MC0720 Компрессор воздушный аккумуляторный,  7.2В, 20л/мин, 10бар, Auto-stop, Powerbank, Sturm!</t>
  </si>
  <si>
    <t>MC1122 Компрессор воздушный аккумуляторный,  11,1В, 22 л/мин, 10 бар, Auto-stop, Li-ion, Sturm!</t>
  </si>
  <si>
    <t>HK5010-04-3000 Домкрат подкатной 3т, 133-470мм, двухплунжерный насос, Hanskonner</t>
  </si>
  <si>
    <t>VC12120 Пылесос автомобильный 12В, 120Вт, 4.5кПа, бак 0.5 л, кабель 3м, Sturm!</t>
  </si>
  <si>
    <t>VC1280C Пылесос автомобильный 2в1 12В, 80Вт, 2.8кПа, бак 0.5л, каб.4,5м, 7бар, 20л/мин, Sturm!</t>
  </si>
  <si>
    <t>PG8735N Бензогенератор Sturm!, 3500  ВА, 40,3 кг</t>
  </si>
  <si>
    <t>PG8735NE Бензогенератор Sturm!, 3500  ВА, электро старт, АКБ, 44,4 кг</t>
  </si>
  <si>
    <t>PG8765N Бензогенератор Sturm!, 6500  ВА, 70,7 кг</t>
  </si>
  <si>
    <t>PG8765NE Бензогенератор Sturm!, 6500  ВА, электро старт, АКБ, колеса, 77,7 кг</t>
  </si>
  <si>
    <t>PG8780NE Бензогенератор Sturm!, 8000  ВА, электро старт, АКБ, колеса, ручки, 87,2 кг</t>
  </si>
  <si>
    <t>PG8770E Бензогенератор Sturm!, 7\6,2кВА, медные обмотки, АКБ, AVR(Авто.Рег.Напр), бак 25л</t>
  </si>
  <si>
    <t>PG10500E Бензогенератор Sturm!, 11,5 кВА, электро старт, АКБ, 94,7 кг, колеса, ручки</t>
  </si>
  <si>
    <t>PG8735E Бензогенератор Sturm!, 3,5\3кВА, медные обмотки, АКБ, AVR(Авто.Рег.Напр), бак 15л</t>
  </si>
  <si>
    <t>ЭГС-3200 Бензогенератор СОЮЗ, 3,0 кВт, ручн старт, 39 кг</t>
  </si>
  <si>
    <t>ЭГС-3200Э Бензогенератор СОЮЗ, 3,0 кВт, эл/ручн старт,АКБ, 43 кг</t>
  </si>
  <si>
    <t>ЭГС-6500 Бензогенератор СОЮЗ, 5,5 кВт, ручн старт, 65 кг</t>
  </si>
  <si>
    <t>ЭГС-6500Э Бензогенератор СОЮЗ, 5,5 кВт, эл/ручн старт, АКБ, 73,5 кг</t>
  </si>
  <si>
    <t>ЭГС-7500Э Бензогенератор СОЮЗ, 6,5 кВт, эл/ручн старт, АКБ, 82 кг</t>
  </si>
  <si>
    <t>ЭГС-87650Э Бензогенератор СОЮЗ, 5500 Вт электростарт, AVR(Авто.Рег.Напр), 75 кг, бак 25л</t>
  </si>
  <si>
    <t>AT-8560X Система автопуска BauMaster,  (для PG8765ATS)</t>
  </si>
  <si>
    <t>BC1208 Многофункц. аккум. Автономное пусковое устройство 8000мАч, до 300А Sturm!</t>
  </si>
  <si>
    <t>BC1214 Многофункц. аккум. Автономное пусковое устройство 14000мАч, до 600А Sturm!</t>
  </si>
  <si>
    <t>BC1240J Пуско-зарядное устройство Sturm! 220В,12/24В,4200Вт,10/20А, пусковой ток 120А, до 300Ач</t>
  </si>
  <si>
    <t>CAC1801 Компрессор аккумуляторный STURM! 18 В, 1BatterySystem, 10 атм, 20 л/мин, без АКБ и ЗУ</t>
  </si>
  <si>
    <t>AC93104 Воздушный компрессор 2400Вт, 100л, 410л/мин, 8бар, 2850об/мин, предохр. клапан, Sturm!</t>
  </si>
  <si>
    <t>AC9316 Воздушный компрессор Sturm!, 1600 Вт, 24л, 250л/мин, 8бар, 2850 об/мин, манометр, колеса</t>
  </si>
  <si>
    <t>AC932100B Воздушный компрессор Sturm!, 2400 Вт,100л,370 л/мин,8 бар,манометр,рег.давл., ремень</t>
  </si>
  <si>
    <t>ВКС-9316-98 Аксессуары для компрессора СОЮЗ, 5 наименований, нижний бачок</t>
  </si>
  <si>
    <t>ВКС-9316-99 Аксессуары для компрессора СОЮЗ, 5 наименований, верхний бачок</t>
  </si>
  <si>
    <t>AF1731-10-14F Пневмофитинг елочка 10 мм- внутр резьба (мама) 1/4" Sturm!</t>
  </si>
  <si>
    <t>AF1731-10-14M Пневмофитинг елочка 10 мм- наруж резьба (папа) 1/4" Sturm!</t>
  </si>
  <si>
    <t>AF1731-14M-18F Пневмофитинг наруж резьба (папа) 1/4" -внутр рез (мама) 1/8" Sturm!</t>
  </si>
  <si>
    <t>AF1731-8-14F Пневмофитинг елочка 8 мм- внутр резьба (мама) 1/4" Sturm!</t>
  </si>
  <si>
    <t>AF1731-8-14M Пневмофитинг елочка 8 мм- наруж резьба (папа) 1/4" Sturm!</t>
  </si>
  <si>
    <t>AF1731-M-8 Пневмофитинг елочка 8 мм на рапид (папа) Sturm!</t>
  </si>
  <si>
    <t>AF1731-RF-10 Пневмофитинг елочка 10 мм - рапид (мама) Sturm!</t>
  </si>
  <si>
    <t>AF1731-RF-14F Пневмофитинг рапид F (мама) - внутр резьба (мама) Sturm!</t>
  </si>
  <si>
    <t>AF1731-RF-14M Пневмофитинг рапид (мама) - наруж резьба (папа) Sturm!</t>
  </si>
  <si>
    <t>AF1731-RF-8 Пневмофитинг елочка 8 мм - рапид (мама) Sturm!</t>
  </si>
  <si>
    <t>AF1731-RM-14M Пневмофитинг наруж резьба 1/4" (папа) на рапид (папа) Sturm!</t>
  </si>
  <si>
    <t>1710-02-01 Лубрикатор-мини (масленка) для пневмоинструмента папа/мама 1/4" Sturm!</t>
  </si>
  <si>
    <t>1710-02-02 Фильтр влагоотделитель с лубрикатором для пневмоинструмента  1/4" Sturm!</t>
  </si>
  <si>
    <t>1710-02-03 Фильтр влагомаслоотделитель для пневмоинструмента 1/4" Sturm!</t>
  </si>
  <si>
    <t>1700-01-05 Шланг удлинитель для компрессора 5 м Sturm!</t>
  </si>
  <si>
    <t>1700-01-10 Шланг удлинитель для компрессора 10 м Sturm!</t>
  </si>
  <si>
    <t>1700-01-20 Шланг удлинитель для компрессора 20 м Sturm!</t>
  </si>
  <si>
    <t>1700-03-10 Шланг для компрессора резинов/ПВХ 10 м диам 10x16 мм соедин rapid Sturm!</t>
  </si>
  <si>
    <t>1700-03-15 Шланг для компрессора резинов/ПВХ 15 м диам 10x16 мм соедин rapid Sturm!</t>
  </si>
  <si>
    <t>1700-03-20 Шланг для компрессора резинов/ПВХ 20 м диам 10x16 мм соедин rapid Sturm!</t>
  </si>
  <si>
    <t>1710-01-01 Краскопульт пневматический Sturm! картуш для штукат. бак 5л, d сопла 4,6,8мм</t>
  </si>
  <si>
    <t>1710-01-06 Краскопульт для компрессора Sturm! 600г, верхн.бачок, d сопла 1,5мм</t>
  </si>
  <si>
    <t>1710-01-06T Краскопульт для компрессора Sturm! 600г HVLP верхн.бачок, d сопла 1,4 мм</t>
  </si>
  <si>
    <t>1710-01-06T-600 Сменный верхний бачок 600г для 1710-01-06T HVLP Sturm!</t>
  </si>
  <si>
    <t>1710-01-10 Краскопульт для компрессора Sturm! 1000г, нижн. бачок, d сопла 1,5мм</t>
  </si>
  <si>
    <t>AU-1730-04 Пневмостеплер универсальный  2 в 1, 8.3 бар, СКОБА/ГВОЗДЬ Sturm!</t>
  </si>
  <si>
    <t>AU-1730-04-1 Сменный боек для пнемостеплера 2 в 1 Sturm!</t>
  </si>
  <si>
    <t>AU-1730-04-2 Сменный амортизатор для пнемостеплера 2 в 1 Sturm!</t>
  </si>
  <si>
    <t>AU-1720-02 Пистолет продувочный удлин сопло 2-6 бар, d=3.8мм, сопло l=215,5мм, Sturm!</t>
  </si>
  <si>
    <t>AU-1731-04 Пневмошлифмашина орбитальная 150 мм 12000об/мин Sturm!</t>
  </si>
  <si>
    <t>HWM4023 Сварочный аппарат Hanskonner TIG AC/DC+MMA, 200 A, ПВ 80%, 160-270 В</t>
  </si>
  <si>
    <t>HWM3060 Аппарат плазменной резки Hanskonner 15-60 A, Pilot arc, max 15 мм, ПВ 60%</t>
  </si>
  <si>
    <t>AW97I125 Сварочный аппарат 250А, расшир.напр 160-250В, 60%, HotStart/AntiStick/ArcForce, Sturm!</t>
  </si>
  <si>
    <t>САС-97И201 Сварочный инвертор Союз 200А, ПВ 60%, 170-250В, HotStart/AntiStick/ArcForce</t>
  </si>
  <si>
    <t>САС-97И231 Сварочный инвертор Союз 230А, ПВ 60%, 170-250В, HotStart/AntiStick/ArcForce</t>
  </si>
  <si>
    <t>AW-270820 Наконечник токосъемный M6*25*0,8мм 10шт/уп Sturm!</t>
  </si>
  <si>
    <t>AW-271020 Наконечник токосъемный M6*25*1,0мм 10шт/уп Sturm!</t>
  </si>
  <si>
    <t>AWB-1530 Сварочный рукав (еврорукав) 3м проволока 0,6-1,0 мм 350А Sturm!</t>
  </si>
  <si>
    <t>AWB-1540P Сварочный рукав (еврорукав) 4м проволока 0,6-1,0 мм, 350А Sturm!</t>
  </si>
  <si>
    <t>AWC-1512 Сопло коническое 12мм MIG-15, хром, стенка 1,1мм 5шт/уп Sturm!</t>
  </si>
  <si>
    <t>AWC-1516 Сопло цилиндрическое 16мм MIG-15, хром, стенка 1,1мм 5шт/уп Sturm!</t>
  </si>
  <si>
    <t>AWC-1595 Сопло коническое 9,5мм MIG-15, хром, стенка 1,1мм 5шт/уп Sturm!</t>
  </si>
  <si>
    <t>AWE-1016 Kлемма заземления 300A маленькая Sturm!</t>
  </si>
  <si>
    <t>AWE-1016-500 Kлемма заземления 500A маленькая Sturm!</t>
  </si>
  <si>
    <t>AWE-1028 Клемма заземления (Держатель массы) 300A медь Sturm!</t>
  </si>
  <si>
    <t>AWE-1450 Зажимы тип крокодил 2шт 14,5 см Sturm!</t>
  </si>
  <si>
    <t>AWH-1014 Электрододержатель 300А медь черный Sturm!</t>
  </si>
  <si>
    <t>AWH-1014-500 Электрододержатель 500А медь черный Sturm!</t>
  </si>
  <si>
    <t>AWK-2160 Сварочный кабель многожильный 2м 16мм2 с вилкой 10-25мм  Sturm!</t>
  </si>
  <si>
    <t>AWK-3250 Сварочный кабель 25 мм2 50/50 Медь/алюминий (без соединителей) 3 м Sturm!</t>
  </si>
  <si>
    <t>AW-MIG1505 Диффузор газовый для MIG-15 металл Sturm!</t>
  </si>
  <si>
    <t>AWP-1025 Кабельный штекер 10-25мм (папа) Sturm!</t>
  </si>
  <si>
    <t>AWP-3550 Кабельный штекер 35-50мм (папа) Sturm!</t>
  </si>
  <si>
    <t>AWS-1025 Кабельная розетка 10-25мм  (мама) Sturm!</t>
  </si>
  <si>
    <t>AWS-3550 Кабельная розетка 35-50мм (мама) Sturm!</t>
  </si>
  <si>
    <t>AW91A9WH Маска сварщика "Хамелеон" 92x42мм,DIN 4/9-13,1/25000сек,3 рег-ки,тест фильтра,Sturm!</t>
  </si>
  <si>
    <t>OWLA6-5 Внешнее защитное стекло маски сварщика Sturm! 139*122*1мм (для мод.А6, 5 шт</t>
  </si>
  <si>
    <t>EH72201 Тельфер Sturm!, 540Вт, 125/250кг, 12/6м, демпфер, защ. от растяж. и обрыва</t>
  </si>
  <si>
    <t>EH72401 Тельфер Sturm!, 1050Вт, 250/500кг, 12/6м, демпфер, защ. от растяж. и обрыва</t>
  </si>
  <si>
    <t>HKSP-L7RTC Свеча зажигания для бензопил, M14*1,25, резистор, шестигранник 19, Hanskonner</t>
  </si>
  <si>
    <t>HKSPL-F7TC Свеча зажигания для 4-тактного двигателя, M14*1,25, шестигранник 21, Hanskonner</t>
  </si>
  <si>
    <t>HGC99-AF Фильтр воздушный Hanskonner для бензопил 81x62x31</t>
  </si>
  <si>
    <t>GC99-AF1 Фильтр воздушный Sturm для бензопил 84x54x26</t>
  </si>
  <si>
    <t>CSC1804 Аккумуляторная цепная пила безмасляная Sturm!, 16 В, шина 10 см, 2 акк, ЗУ, кейс</t>
  </si>
  <si>
    <t>HBT126D Бензотриммер Hanskonner 26 см3, 0,85 кВт/1,16 лс, диск/леска/эрг.рук</t>
  </si>
  <si>
    <t>HBT133D Бензотриммер Hanskonner 33 см3, 1,0 кВт/1,36 лс, диск/леска/эрг.рук</t>
  </si>
  <si>
    <t>HBT143D Бензотриммер Hanskonner 43 см3, 1,35 кВт/1,8 лс, диск 80 зуб/нож/леска/ранц.рем/эрг.рук</t>
  </si>
  <si>
    <t>HBT152D Бензотриммер Hanskonner 43 см3, 1,5 кВт/2,0 лс, диск 80 зуб/нож/леска/ранц.рем/эрг.рук</t>
  </si>
  <si>
    <t>BT89314 Бензотриммер Sturm!, 1400 Вт/1.9 лс, 31 см3, 4-ХТАКТНЫЙ, диск/леска/ранц. ремень</t>
  </si>
  <si>
    <t>BT8933F Бензотриммер Sturm!, 33 см3, 1 кВт/1,36 л.с., D-рукоятка/ разб. штанга/ легкий старт</t>
  </si>
  <si>
    <t>BT8958D Бензотриммер 4,2кВт/5,7лс, 58см3, нож/фреза/леска, ВЕЛОСИП.РУКОЯТЬ,ЛЕГКИЙ СТАРТ,Sturm!</t>
  </si>
  <si>
    <t>BT9156S Бензотриммер Sturm!, 56 см3, 3,1кВт/4.2 л.с. нож/леска, разборная штанга, ЛЕГКИЙ СТАРТ</t>
  </si>
  <si>
    <t>BT9526 Бензотриммер Sturm! 26 см3, 0,85 кВт/1,16 лс, диск/леска/эрг.рук/ред в сборе</t>
  </si>
  <si>
    <t>BT9533 Бензотриммер Sturm! 33 см3, 1,0 кВт/1,36 лс, диск/леска/эрг.рук/ред в сборе</t>
  </si>
  <si>
    <t>BT9543 Бензотриммер Sturm! 43 см3, 1,3 кВт/1,8 лс, диск 80 зуб/леска/ранц.рем/эрг.рук./ред.сб</t>
  </si>
  <si>
    <t>BT9552 Бензотриммер Sturm! 52см3, 1,5 кВт/2,0 лс, диск 80 зуб /леска/ранц.рем/эрг.рук./ред.сб</t>
  </si>
  <si>
    <t>BT18 Триммер аккумуляторный Sturm!, 18 В, 1BatterySystem, без ЗУ и АКБ ЩЕТОЧНЫЙ ДВИГАТЕЛЬ</t>
  </si>
  <si>
    <t>HGT10BS Электротриммер HANSKONNER, 2000 Вт, металл. вал, плавный пуск., нож/леска, ранц ремень</t>
  </si>
  <si>
    <t>GT1600BS  Электротриммер Sturm!, 1600 Вт, мет. вал, велосип. Рукоятка, верх. двиг, нож/леска</t>
  </si>
  <si>
    <t>GT1600D Электротриммер Sturm!, 1600 Вт, метал. вал, D-образная рукоятка, верх. двиг, нож/леска</t>
  </si>
  <si>
    <t>PS4040 Бензиновый скарификатор 5,5л.с.,шир. 400мм.,глуб. +5-15мм.,трав-ник 40л.колеса 7″ Sturm!</t>
  </si>
  <si>
    <t>PS4045 Бензиновый скарификатор 5,5л.с.,шир. 400мм.,глуб. +5-15мм.,трав-ник 45л.колеса 8″ Sturm!</t>
  </si>
  <si>
    <t>SE1632 Электрический скарификатор 1600W, шир.320мм.,глуб. +4-12мм.,трав-ник 30л. Sturm!</t>
  </si>
  <si>
    <t>SE1738 Электрический скарификатор 1700W, шир.380мм.,глуб. +6-12мм.,трав-ник 45л. Sturm!</t>
  </si>
  <si>
    <t>HPL5116BS Бензо-газонокосилка самоход. Hanskonner,B&amp;S750EX,161 куб.см, 6 л.с.,нож 51см, 4 в 1</t>
  </si>
  <si>
    <t>PLB42 Нож для газонокосилки Sturm! PL4214, 42 см</t>
  </si>
  <si>
    <t>PLB46 Нож для газонокосилки Sturm! PL4614S, 46 см</t>
  </si>
  <si>
    <t>PLB50 Нож для газонокосилки Sturm! HPL5116BS, 50 см</t>
  </si>
  <si>
    <t>PL4214S Бензо-газонокосилка самоход. Sturm! 146 куб. см., нож 42 см, 3 в 1</t>
  </si>
  <si>
    <t>CHT18  Аккумуляторный кусторез Sturm!, 3,6 В, 1,5 Ач, длина реза 120 мм</t>
  </si>
  <si>
    <t>ДАЧНИК 1200 Культиватор электрический 1200Вт, шир. обр.300мм, гл.обр.200мм,4 лезвия</t>
  </si>
  <si>
    <t>ДАЧНИК 1600 Культиватор электрический 1600Вт, шир. обр.430мм, гл.обр.200мм,6 лезвий</t>
  </si>
  <si>
    <t>GKE-1 Снегоотвал для мотоблоков Sturm!, 1000х400 мм, обрезиненный нож</t>
  </si>
  <si>
    <t>GKE-23-70 Сцепка для мотобл 70 мм в сборе поворотная (кронштейн внутренний) Sturm!</t>
  </si>
  <si>
    <t>GKE-23-90 Сцепка для мотобл 90 мм в сборе поворотная (кронштейн наружный) Sturm!</t>
  </si>
  <si>
    <t>GKE-26-450 Грунтозацепы пара S24 диаметр 450 мм, 3 обода,шир 180 мм высота зацепа 30 мм Sturm!</t>
  </si>
  <si>
    <t>GKE-27-420 Окучник 1 ряд 420 мм на мотоблок без сцепки Sturm!</t>
  </si>
  <si>
    <t>GKE-28-2-800 Окучник 2х б/сцепки (стойка 420мм 8мм тол, шир траверс 800мм, лемех)нерегул Sturm!</t>
  </si>
  <si>
    <t>GKE-29 Окучник регулируемый на мотоблок стойка 400 мм без сцепки Sturm!</t>
  </si>
  <si>
    <t>GKE-34-1 Адаптер для роторной косилки Sturm!</t>
  </si>
  <si>
    <t>GKE-2 Роторная косилка для мотоблоков Sturm! под ВОМ, для мод. GK927G8/GK937G8</t>
  </si>
  <si>
    <t>GKE-1S Снегоотвал для мотоблоков Sturm! Усиленный 1000х400 мм, обрезиненный нож</t>
  </si>
  <si>
    <t>БМ1С-25-450-30 Грунтозацепы пара 30 мм диаметр 450 мм, шир 180 мм, 3 обода, высота 30 мм СОЮЗ</t>
  </si>
  <si>
    <t>GK8357A Мотоблок бензиновый Sturm! 9,0лс, редуктор-алюм, 3-х ручейк.шкив, 24 фр. колеса 4.00-8</t>
  </si>
  <si>
    <t>GK8357CI Мотоблок бензиновый 9,0лс, редуктор-чугун, 3-х ручейк.шкив, колеса 4-10", Sturm!</t>
  </si>
  <si>
    <t xml:space="preserve">GK9313G12 Мотоблок бензиновый 7 л.с, редуктор-чугун, скорости 6/2, колеса XTREME Sturm! </t>
  </si>
  <si>
    <t>HM2500-990 Нож молотковый в сборе для измельчителей Sturm! HM2500/HM2501</t>
  </si>
  <si>
    <t>HM2500-992-4 Сетка-измельчитель 4 мм, для измельчителей Sturm! HM2500/HM2501</t>
  </si>
  <si>
    <t>HM2500-991-10 Лезвие молоткового ножа для измельчителей Sturm! HM2500/HM2501, набор 10шт</t>
  </si>
  <si>
    <t>GES2550 Садовый измельчитель электр. 2500 Вт, макс. Ф40 мм, мешок 50 л, 4500 об/мин, STURM!</t>
  </si>
  <si>
    <t>GES2645T Садовый измельчитель электр. 2600 Вт, макс. Ф45 мм, бак 45 л, 4500 об/мин, STURM!</t>
  </si>
  <si>
    <t>CW4 Колун стальной, колка на 4 части, вес 2,35 кг (универсал), Sturm!</t>
  </si>
  <si>
    <t>WSE15374 Дровокол 1,5 кВт, сила 4 тонны, длина бревна 37 см, Sturm!</t>
  </si>
  <si>
    <t>WSE22525 Дровокол 2,2 кВт, 5 тонн, длина бревна 52 см, Sturm!</t>
  </si>
  <si>
    <t>WSE22525S Дровокол 2,2 кВт, 5 тонн, длина бревна 52 см, подставка, Sturm!</t>
  </si>
  <si>
    <t>GBE2250 Садовый пылесос Sturm! 2200Вт, Пылесос/Выдув/Мульчир.,меш.45л</t>
  </si>
  <si>
    <t>BP8703 Бензиновая мотопомпа для чистой воды Sturm! 1500 л/мин, 4", напор 30 м, d=100 мм, 15лс</t>
  </si>
  <si>
    <t>BP8703TW Бензиновая мотопомпа Sturm! 15 лс,для гр воды,напор 20 м,d=100 мм,835л/мин,</t>
  </si>
  <si>
    <t>BP8704 Бензиновая мотопомпа Sturm! для хим жидкостей 2 ", 7 лс, напор 30 м, 665 л/мин</t>
  </si>
  <si>
    <t>PW9229I Мойка высокого давления 2.3кВт, 160 бар, АСИНХР.ДВИГ, катушка ФУНКЦИЯ ВСАСЫВ, Sturm!</t>
  </si>
  <si>
    <t>HPW92-1 Пистолет для моек высокого давления Hanskonner HPW9230I</t>
  </si>
  <si>
    <t>PW92-991 Пеногенератор Sturm! 1л,регулир подача,Латунь, для моек Sturm,Hanskonner,Karсher,BOSCH</t>
  </si>
  <si>
    <t>PW92-10H-M22 Шланг высокого давления Sturm! 10 м, M22 соедин. с 2-х сторон</t>
  </si>
  <si>
    <t>PW92-10H-Q Шланг высокого давления Sturm! 10 м, быстросъемное соедин. с 2-х сторон</t>
  </si>
  <si>
    <t>PW92-1F Фильтр тонкой очистки для мойки высокого давления Sturm!, Малый</t>
  </si>
  <si>
    <t>PW92-2F Фильтр тонкой очистки для мойки высокого давления Sturm!, Средний</t>
  </si>
  <si>
    <t>PW92-1G Пистолет для моек высокого давления Sturm! PW9219/PW9223</t>
  </si>
  <si>
    <t>WP97025BF Насос дренажный Sturm!, 250 Вт, част. до 5 мм, 116 л/мин, 7 м, встроенный поплавок</t>
  </si>
  <si>
    <t>WP97035P Насос погружной дренажный ДЛЯ ГРЯЗНОЙ ВОДЫ 350Вт,ЧАСТ.ДО 25ММ,116л/мин,напор 6м,Sturm!</t>
  </si>
  <si>
    <t>WP9790PVU Насос погружной 3-в-1 Sturm!, 750 Вт, част. до 30мм, 300 л/мин, напор 10м</t>
  </si>
  <si>
    <t>WP9710DWI скважинный центробежный насос Sturm!, 180Вт, O75мм, напор 26м, кабель 16м</t>
  </si>
  <si>
    <t>WP9715DWI скважинный центробежный насос Sturm!, 370Вт, O75мм, напор 48м, кабель 32м</t>
  </si>
  <si>
    <t>WP9724DWI скважинный центробежный насос Sturm!, 250Вт, O89мм, напор 29м, кабель 25м</t>
  </si>
  <si>
    <t>WP9727DWI скважинный центробежный насос Sturm!, 370Вт, O89мм, напор 47м, кабель 40м</t>
  </si>
  <si>
    <t>WP9775VS-ST Насосная станция Sturm!, 750Вт, бак 24л, насос нерж. сталь</t>
  </si>
  <si>
    <t>WP9704DW-SCREW Винт рабочий в сборе со втулкой для WP9704DW (без версии+ver 3.1), Sturm!</t>
  </si>
  <si>
    <t>WP9705DW-SCREW Винт рабочий в сборе со втулкой для WP9705DW (без версии+ver 3.1) Sturm!</t>
  </si>
  <si>
    <t>WP97JSB-19 Мембрана гидроаккумулятора на 19л Sturm!</t>
  </si>
  <si>
    <t>WP97JSB-24 Мембрана гидроаккумулятора на 24л Sturm!</t>
  </si>
  <si>
    <t>WP97JSB-50 Мембрана гидроаккумулятора на 50л Sturm!</t>
  </si>
  <si>
    <t>WP97JSF-19 Фланец гидроаккумулятора 19л Sturm!</t>
  </si>
  <si>
    <t>WP97JSF-24 Фланец гидроаккумулятора 24л  Sturm!</t>
  </si>
  <si>
    <t>WP97JSF-50 Фланец гидроаккумулятора 50л  Sturm!</t>
  </si>
  <si>
    <t>WP97JSH-1-1/2 Шланг соединительный для насосных станций Sturm!, Ø1/2"</t>
  </si>
  <si>
    <t>WP97JSH-1-3/8 Шланг соединительный для насосных станций Sturm!, Ø3/8"</t>
  </si>
  <si>
    <t>WP97JSH-2-1/2 Шланг соединительный для насосных станций Sturm!, Ø1/2"</t>
  </si>
  <si>
    <t>WP97JSH-2-1/4 Шланг соединительный для насосных станций Sturm!, Ø1/4"</t>
  </si>
  <si>
    <t>WP97JSH-5-1 Шланг соединительный для насосных станций Sturm!, Ø1", длина 500мм</t>
  </si>
  <si>
    <t>WP97JSH-6-1 Шланг соединительный для насосных станций Sturm!, Ø1", длина 600мм</t>
  </si>
  <si>
    <t>WP97JSM-12 Манометр давления для насосов Sturm!, 12бар</t>
  </si>
  <si>
    <t>WP97JSS-301-12 Сальник насоса Sturm!</t>
  </si>
  <si>
    <t>WP97JSS-301-14 Сальник насоса Sturm!</t>
  </si>
  <si>
    <t>WP97JS-SK9-3.6 Реле давления для насосов Sturm!,  2.2-3.6 BAR</t>
  </si>
  <si>
    <t>WP97JSU-4 Штуцер 4-х выводной латунный Sturm!</t>
  </si>
  <si>
    <t>WP97JSU-5 Штуцер 5-ти выводной латунный для насосных станций Sturm!</t>
  </si>
  <si>
    <t>GS8214G Опрыскиватель садовый ранцевый бензиновый Sturm! 14л, 2,13 кВт, управление на рукоятке</t>
  </si>
  <si>
    <t>GS8214GT Опрыскиватель садовый ранцевый бензиновый Sturm! 14л, 2,13 кВт,</t>
  </si>
  <si>
    <t>GS8215G Опрыскиватель садовый ранцевый бензиновый Sturm, 15 л, 1,4 лс,</t>
  </si>
  <si>
    <t>GS8201 Опрыскиватель аккумуляторный Sturm! 1 л, питание 2*1,5 АА элементов</t>
  </si>
  <si>
    <t>GS8205 Опрыскиватель садовый аккумуляторный  Sturm!, 4 л, micro USB, 2,5 Ач, 1,5 бар</t>
  </si>
  <si>
    <t>HSTG7661EBS Бензиновый снегоуборщик Hanskonner,B&amp;S950,LED,подогр руч,эл.старт,61х51см,14x4.60-6</t>
  </si>
  <si>
    <t>STG7453 Бензиновый снегоуборщик Sturm!, 4-х такт, 7 л/с, 53х51см, 13x4.10-6</t>
  </si>
  <si>
    <t>STG7461 Бензиновый снегоуборщик Sturm!, 4-х такт, 7л/с, 61х51см, 13x4.10-6</t>
  </si>
  <si>
    <t>STG7461EL Бензиновый снегоуборщик Sturm!, фонарь, электростарт, 7л/с, 61х51см, 13x4.10-6</t>
  </si>
  <si>
    <t>STG5775R Бензиновый снегоуборщик Sturm! 7,0лс, ковш 57х56см, 5 вперед/2 назад, ручн старт</t>
  </si>
  <si>
    <t>STG7656R Бензиновый снегоуборщик Sturm!, 6 вперед/2 назад, 7л/с, 56х54см, 13x4.10-6</t>
  </si>
  <si>
    <t>STG7661 Бензиновый снегоуборщик Sturm!, 6 вперед/2 назад, 7л/с, 61х51см, 13x4.10-6</t>
  </si>
  <si>
    <t>STG7661EL Бензиновый снегоуборщик Sturm!,электростартер, LED, 7л/с, 61х51см, 13x4.10-6</t>
  </si>
  <si>
    <t>STG7661R Бензиновый снегоуборщик Sturm!, 6 вперед/2 назад, 7л/с, 61х54см, ручн. старт</t>
  </si>
  <si>
    <t>STG7672ELR Бензиновый снегоуборщик Sturm!, 6 вперед/2 назад, 7л/с, 72х54см, электро старт, фара</t>
  </si>
  <si>
    <t xml:space="preserve">GT3513-3N Катушка триммерная с ножами и леской в сборе круг 2.4мм x 27см, 3 ножа x 12см Sturm! </t>
  </si>
  <si>
    <t xml:space="preserve">GT3513-45 Катушка триммерная в сборе с леской, M10x1,25, БЫСТРАЯ ЗАПРАВКА, подшипник, Sturm! </t>
  </si>
  <si>
    <t>GT3513-58 Катушка триммерная аналог ST С26-2, с доп. адаптером на 10x1.25FLH, Sturm!</t>
  </si>
  <si>
    <t>GT3513-K1 Насадка  для триммера пропольник, 26мм, 9Т, прямые ножи, Sturm!</t>
  </si>
  <si>
    <t>GT3513-K2 Насадка  для триммера пропольник, 26мм, 9Т, ножи под углом, Sturm!</t>
  </si>
  <si>
    <t>HK3535-2.4-S4-15 Леска для триммера, d=2.4мм, l=15 м, квадрат, блистер, Hanskonner</t>
  </si>
  <si>
    <t>HK3535-2.4-SS-15 Леска для триммера, d=2.4мм, l=15 м, круч. квадрат, блистер, Hanskonner</t>
  </si>
  <si>
    <t>HK3535-3.0-S4-15 Леска для триммера, d=3.0мм, l=15 м, квадрат, блистер, Hanskonner</t>
  </si>
  <si>
    <t>HK3535-3.0-SS-15 Леска для триммера, d=3.0мм, l=15 м, круч. квадрат, блистер, Hanskonner</t>
  </si>
  <si>
    <t>GT3535-3.0-0A-30 Леска для триммера, d=3.0 мм, l=30см, КРУГ, армир., НАРЕЗАННАЯ, 30шт. Sturm!</t>
  </si>
  <si>
    <t>GT3535-3.0-SA-30 Леска для триммера, d=3,0 мм, l=30см, КРУЧ. КВАДРАТарм.НАРЕЗАННАЯ 30шт Sturm!</t>
  </si>
  <si>
    <t>GT3535-4.0-4-30 Леска для триммера, d=4.0 мм, l=30см, КВАДРАТ,мет. НАРЕЗАННАЯ, 30 шт,Sturm!</t>
  </si>
  <si>
    <t>ТЛ3535-2.4-4-15 Леска для триммера, d=2.4 мм, l=15 м, КВАДРАТ, красный КАРТОН. СОЮЗ</t>
  </si>
  <si>
    <t>ТЛ3535-3.0-4-15 Леска для триммера, d=3.0 мм, l=15 м, КВАДРАТ, красный КАРТОН, СОЮЗ</t>
  </si>
  <si>
    <t>ТЛ3535-3.0-8-30 Леска для триммера d=3.0мм l=30 см, цвет желтый. ЗВЕЗДА, нарезанная, 30шт, СОЮЗ</t>
  </si>
  <si>
    <t>ТЛ3535-4.0-8-30 Леска для триммера, d=4.0 мм, l=30см, ЗВЕЗДА, желтый, НАРЕЗАННАЯ 30шт, СОЮЗ</t>
  </si>
  <si>
    <t>/10/</t>
  </si>
  <si>
    <t>BT89-CLT-26-9 Сцепление бензотриммера, 26 см куб, 26мм, 9 зуб, Sturm!</t>
  </si>
  <si>
    <t>BT89-CLT-33-28-7 Сцепление бензотриммера, 33-56 см куб, 28мм, 7 зуб, Sturm!</t>
  </si>
  <si>
    <t>BT89-CLT-33-28-9 Сцепление бензотриммера, 33-56 см куб, 28мм, 9 зуб, Sturm!</t>
  </si>
  <si>
    <t>BT89-RDK-28-7 Редуктор бензотриммера, 28мм, 7 зуб, Sturm!</t>
  </si>
  <si>
    <t>BT89-SHF-1530-Q Вал приводной для штанги бензотриммера, 1530мм, квадрат, 8 мм, Sturm!</t>
  </si>
  <si>
    <t>BT89-TB-26-9T Штанга бензотриммера, 26 мм, 1500 мм, 9 зуб, Sturm!</t>
  </si>
  <si>
    <t>HKSP-L7T Свеча зажигания для бензотриммера, M14*1,25, шестигранник 19, Hanskonner</t>
  </si>
  <si>
    <t>HKSPL-A7T Свеча зажигания для 4-тактного двигателя, M10*1, шестигранник 16, Hanskonner</t>
  </si>
  <si>
    <t>SB061114 Пильная шина 6" паз 1,1 мм, 1/4", 37 зв Sturm! для CSC1804</t>
  </si>
  <si>
    <t>SB1443380PO Пильная шина 14" Sturm! паз 1,1мм, 3/8", 52зв, хвостовик PO (OREGON K041/A041)</t>
  </si>
  <si>
    <t>SB1450380PO Пильная шина 14" Sturm! паз 1,3мм, 3/8", 52зв, хвостовик PO (OREGON K041/A041)</t>
  </si>
  <si>
    <t>SB1450380St Пильная шина 14" Sturm! паз 1,3мм, 3/8", 50 зв, хвостовик St</t>
  </si>
  <si>
    <t>SB1650325H Пильная шина 18" Sturm! паз 1,3мм, 0,325", 64 зв</t>
  </si>
  <si>
    <t>SB1650380St Пильная шина 16" Sturm! паз 1,3мм, 3/8", 55 зв, хвостовик St</t>
  </si>
  <si>
    <t>SB1658325POH Пильная шина 16" Sturm! паз 1,5мм, 0,325", 66зв,хвостовик POH (OREGON K095/A095)</t>
  </si>
  <si>
    <t>SC061114CRT-37 Цепь 37 звеньев, паз 1,1, шаг 1/4, Sturm! для CSC1804</t>
  </si>
  <si>
    <t>SC32513CRT Цепь пильная Sturm!, зуб 0,325, ширина паза 1,3мм, круглый зуб, 1848 звеньев</t>
  </si>
  <si>
    <t>SC32513CRT-64 Цепь Sturm! 64 звена, паз 0,050", шаг 0.325", КРУГЛЫЙ ХРОМИРОВАННЫЙ, КАЛЕНЫЙ зуб</t>
  </si>
  <si>
    <t>SC32513CRT-72 Цепь Sturm! 72 звена, паз 0,050", шаг 0.325", КРУГЛЫЙ ХРОМИРОВАННЫЙ, КАЛЕНЫЙ зуб</t>
  </si>
  <si>
    <t>SC32513CST Цепь пильная Sturm!, зуб 0,325, ширина паза 1,3мм, квадратный зуб, 1848 звеньев</t>
  </si>
  <si>
    <t>SC32513CST-66 Цепь Sturm! 66 звеньев 0,050", шаг 0.325", КВАДРАТНЫЙ ХРОМИРОВАННЫЙ, КАЛЕНЫЙ зуб</t>
  </si>
  <si>
    <t>SC32513CST-72 Цепь 72 звена, паз 0,050", шаг 0.325",КВАДРАТНЫЙ ХРОМИРОВАННЫЙ,КАЛЕНЫЙ зуб,Sturm!</t>
  </si>
  <si>
    <t>SC32515CRT Цепь пильная Sturm!, шаг 0,325", ширина паза 1,5мм, круглый зуб, 1848 звеньев</t>
  </si>
  <si>
    <t>SC32515CRT-64 Цепь 64 звена, паз 0,058", шаг 0,325", КРУГЛ.ХРОМИРОВАННЫЙ, КАЛЕНЫЙ зуб, Sturm!</t>
  </si>
  <si>
    <t>SC32515CRT-66 Цепь 66 звеньев, паз 0,058", шаг 0,325", КРУГЛ.ХРОМИРОВАННЫЙ, КАЛЕНЫЙ зуб, Sturm!</t>
  </si>
  <si>
    <t>SC32515CST Цепь пильная Sturm!, шаг 0,325", ширина паза 1,5мм, квадратный зуб, 1848 звеньев</t>
  </si>
  <si>
    <t>SC32515CST-64 Цепь 64 звена, паз 0,058", шаг 0,325", КВАДРАТНЫЙ ХРОМИРОВАНН.КАЛЕН.зуб, Sturm!</t>
  </si>
  <si>
    <t>SC32515CST-66 Цепь 66 звеньев, паз 0,058", шаг 0,325", КВАДРАТНЫЙ ХРОМИРОВАНН.КАЛЕН.зуб, Sturm!</t>
  </si>
  <si>
    <t>SC32515CST-72 Цепь 72 звена, паз 0,058", шаг 0,325", КВАДРАТНЫЙ ХРОМИРОВАНН.КАЛЕН.зуб, Sturm!</t>
  </si>
  <si>
    <t>SC32515CST-76 Цепь 76 звеньев, паз 0,058", шаг 0,325", КВАДРАТНЫЙ ХРОМИРОВАНН.КАЛЕН.зуб, Sturm!</t>
  </si>
  <si>
    <t>SC38013CRT Цепь пильная Sturm!, зуб 3/8", ширина паза 1,3мм, круглый зуб, 1640 звеньев</t>
  </si>
  <si>
    <t>SC38013CRT-45 Цепь Sturm! 45 звеньев, паз 0,050", шаг 3/8", КРУГЛЫЙ ХРОМИРОВАННЫЙ, КАЛЕНЫЙ зуб</t>
  </si>
  <si>
    <t>SC38013CRT-48 Цепь 48 звеньев, паз 0,050", шаг 0,375, КРУГЛЫЙ ХРОМИРОВАННЫЙ, КАЛЕНЫЙ зуб,Sturm!</t>
  </si>
  <si>
    <t>SC38013CRT-52 Цепь Sturm! 52 звена, паз 0,050", шаг 3/8", КРУГЛЫЙ ХРОМИРОВАННЫЙ, КАЛЕНЫЙ зуб</t>
  </si>
  <si>
    <t>SC38013CRT-56 Цепь Sturm! 56 звеньев, 0,050", шаг 3/8", КРУГЛЫЙ ХРОМИРОВАННЫЙ, КАЛЕНЫЙ зуб</t>
  </si>
  <si>
    <t>SC38013CRT-57 Цепь Sturm! 57 звеньев, паз 0,050", шаг 3/8", КРУГЛЫЙ ХРОМИРОВАННЫЙ, КАЛЕНЫЙ зуб</t>
  </si>
  <si>
    <t>SC38013CRT-OL Цепь пильная Sturm! для безмасляных пил, 3/8, 1,3мм, круглый зуб, 1635 зв</t>
  </si>
  <si>
    <t>SC38013CRT-OL-45 Цепь Sturm! 45 звеньев, паз 0,050", шаг 3/8", для БЕЗМАСЛЯНЫХ ПИЛ</t>
  </si>
  <si>
    <t>SC38013CST Цепь пильная Sturm!, зуб 3/8", ширина паза 1,3мм, КВАДРАТНЫЙ зуб, 1640 звеньев</t>
  </si>
  <si>
    <t>SC38013CST-56 Цепь Sturm! 56 звеньев, 0,050", шаг 3/8", КВАДРАТНЫЙ ХРОМИРОВАННЫЙ, КАЛЕНЫЙ зуб</t>
  </si>
  <si>
    <t>9020-07-115x10 Диск отрезной по металлу, АРМИРОВАННЫЙ, размер 115x1.0x22.23 Sturm!</t>
  </si>
  <si>
    <t>9020-07-115x12 Диск отрезной по металлу, АРМИРОВАННЫЙ, размер 115x1.2x22.23 Sturm!</t>
  </si>
  <si>
    <t>9020-07-230x20 Диск отрезной по металлу, АРМИРОВАННЫЙ, размер 230x2.0x22.23 Sturm!</t>
  </si>
  <si>
    <t>B9020-115-10 Диск отрезной по металлу 115х1,0х22,23 БОЕКОМПЛЕКТ</t>
  </si>
  <si>
    <t>B9020-115-12 Диск отрезной по металлу 115х1,2х22,23 БОЕКОМПЛЕКТ</t>
  </si>
  <si>
    <t>9020-140-16-20T Пильный диск, размер 140х16x20 зубьев, твердосплавные напайки Sturm!</t>
  </si>
  <si>
    <t>9020-230-22-48T Пильный диск, размер 230x22x48 зубьев, твердосплавные напайки Sturm!</t>
  </si>
  <si>
    <t>9020-235-30-24T Пильный диск, размер 235x30x24 зуба С ПЕРЕХОД. КОЛЬЦОМ НА 20мм Sturm!</t>
  </si>
  <si>
    <t>9023-165-30/20-48 Пильный диск, размер 165x30/20x48 зубьев Мульти рез Sturm!</t>
  </si>
  <si>
    <t>9023-210-30/20-60 Пильный диск, размер 210x30/20x60 зубьев Мульти рез Sturm!</t>
  </si>
  <si>
    <t>9023-255-30-80 Пильный диск, размер 255x30x80 зубьев Мульти рез Sturm!</t>
  </si>
  <si>
    <t>9025-185-20/16-12 Пильный диск, размер 185x20/16x12 зубьев, крупный зуб Sturm!</t>
  </si>
  <si>
    <t>B9022-115-22-36 Пильный диск по дереву 115x22,23мм, 36 зубьев, БОЕКОМПЛЕКТ</t>
  </si>
  <si>
    <t>B9022-140-20/16-20 Пильный диск по дереву 140x20/16мм, 20 зубьев, БОЕКОМПЛЕКТ</t>
  </si>
  <si>
    <t>B9022-185-20/16-36 Пильный диск по дереву 185x20/16мм, 36 зубьев, БОЕКОМПЛЕКТ</t>
  </si>
  <si>
    <t>B9024-165-30/20-48 Пильный диск, размер 165x30/20x48 зубьев Мульти рез БОЕКОМПЛЕКТ</t>
  </si>
  <si>
    <t>B9024-210-30/20-60 Пильный диск, размер 210x30/20x60 зубьев Мульти рез БОЕКОМПЛЕКТ</t>
  </si>
  <si>
    <t>B9024-255-30-80 Пильный диск, размер 255x30x80 зубьев Мульти рез БОЕКОМПЛЕКТ</t>
  </si>
  <si>
    <t>9020-210-30-60T Пильный диск, размер 210x30x60 зубьев, твердосплавные напайки Sturm!</t>
  </si>
  <si>
    <t>9020-255-30-96T Пильный диск, размер 255x30x96 зубьев, твердосплавные напайки Sturm!</t>
  </si>
  <si>
    <t>9020-305-30-60T Пильный диск, размер 305x30x60 зубьев, твердосплавные напайки Sturm!</t>
  </si>
  <si>
    <t>9020-305-30-80T Пильный диск, размер 305x30x80 зубьев, твердосплавные напайки Sturm!</t>
  </si>
  <si>
    <t>B9022-210-30-48S Пильный диск по СТАЛИ 210x30мм, 48 зубьев, БОЕКОМПЛЕКТ</t>
  </si>
  <si>
    <t>B9022-210-30-60 Пильный диск по дереву 210x30мм, 60 зубьев, БОЕКОМПЛЕКТ</t>
  </si>
  <si>
    <t>B9022-210-30-60S Пильный диск по СТАЛИ 210x30мм, 60 зубьев, БОЕКОМПЛЕКТ</t>
  </si>
  <si>
    <t>B9022-255-30-48 Пильный диск по дереву 255x30мм, 48 зубьев, БОЕКОМПЛЕКТ</t>
  </si>
  <si>
    <t>B9022-255-30-60 Пильный диск по дереву 255x30мм, 60 зубьев, БОЕКОМПЛЕКТ</t>
  </si>
  <si>
    <t>B9022-305-30-60 Пильный диск по дереву 305x30мм, 60 зубьев, БОЕКОМПЛЕКТ</t>
  </si>
  <si>
    <t>B9022-305-30-80 Пильный диск по дереву 305x30мм, 80 зубьев, БОЕКОМПЛЕКТ</t>
  </si>
  <si>
    <t>9020-04-115x22C сегментный алмазный диск, 115х22,2, Союз</t>
  </si>
  <si>
    <t>9020-04-115x22TW алмазный диск TURBO WAVE, эффективное охлаждение корпуса, 115х22,2, Союз</t>
  </si>
  <si>
    <t>9020-04-115x22-WC Алмазный диск, влажная резка, непрерывный 115м Sturm!</t>
  </si>
  <si>
    <t>9020-04-125x22-WC Алмазный диск, влажная резка, непрерывный 125мм Sturm!</t>
  </si>
  <si>
    <t>9020-04-150x22-C Алмазный диск, сухая резка, сегментный 150мм Sturm!</t>
  </si>
  <si>
    <t>9020-04-150x22C сегментный алмазный диск, 150х22,2, Союз</t>
  </si>
  <si>
    <t>9020-04-150x22K алмазный диск со сплошным алмазным слоем, 150х22,2, Союз</t>
  </si>
  <si>
    <t>9020-04-150x22TW алмазный диск TURBO WAVE, эффективное охлаждение корпуса, 150х22,2, Союз</t>
  </si>
  <si>
    <t>9020-04-150x22-WC Алмазный диск, влажная резка, непрерывный 150мм Sturm!</t>
  </si>
  <si>
    <t>9020-04-180x22C сегментный алмазный диск, 180х22,2, Союз</t>
  </si>
  <si>
    <t>9020-04-180x22T алмазный диск TURBO, 180х22,2, Союз</t>
  </si>
  <si>
    <t>9020-04-180x22-T Алмазный диск, сухая резка, "Турбо" 180мм Sturm!</t>
  </si>
  <si>
    <t>9020-04-180x22-TW Алмазный диск, сухая/влажная резка Turbo Wave 180мм Sturm!</t>
  </si>
  <si>
    <t>9020-04-230x22K алмазный диск со сплошным алмазным слоем, 230х22,2, Союз</t>
  </si>
  <si>
    <t>B9021-115-22S Алмазный диск 115x22,23 СЕГМЕНТ, сухой рез, БОЕКОМПЛЕКТ</t>
  </si>
  <si>
    <t>B9021-115-22T Алмазный диск 115x22,23 ТУРБО, сухой рез, БОЕКОМПЛЕКТ</t>
  </si>
  <si>
    <t>B9021-150-22TS Алмазный диск 150x22,23 ТУРБО СЕГМЕНТ, сухой рез, БОЕКОМПЛЕКТ</t>
  </si>
  <si>
    <t>B9021-150-22TW Алмазный диск 150x22,23 ТУРБО ВОЛНА, сухой рез, БОЕКОМПЛЕКТ</t>
  </si>
  <si>
    <t>B9021-230-25/22TD Алмазный диск 230x25,4x22,23 ТУРБО ГЛУБИНА, сухой рез, БОЕКОМПЛЕКТ</t>
  </si>
  <si>
    <t>B9021-230-22TS Алмазный диск 230x22,23 ТУРБО СЕГМЕНТ, сухой рез, БОЕКОМПЛЕКТ</t>
  </si>
  <si>
    <t>B9021-230-22TW Алмазный диск 230x22,23 ТУРБО ВОЛНА, сухой рез, БОЕКОМПЛЕКТ</t>
  </si>
  <si>
    <t>1017-05-06С Набор пробойников 6шт, 3,2-8,0 мм, СОЮЗ</t>
  </si>
  <si>
    <t>1017-05-09С Набор пробойников 9шт, 3,2-12,7 мм, СОЮЗ</t>
  </si>
  <si>
    <t>1017-05-12С Набор пробойников 12 шт, 3,0-19,0  мм, СОЮЗ</t>
  </si>
  <si>
    <t>B02-101AIF Пилки для лобзика по ламинату 2шт, T101AIF (дер 3-20мм, пласт&lt;30мм) БОЕКОМПЛЕКТ</t>
  </si>
  <si>
    <t>B02-101BF Пилки для лобзика по ламинату 2шт, T101BF (дер,пласт.,фибер.3-30мм) БОЕКОМПЛЕКТ</t>
  </si>
  <si>
    <t>B02-101BR Пилки для лобзика по ламинату 2шт, T101BR (дер,ДСП,фанера 3-30мм) БОЕКОМПЛЕКТ</t>
  </si>
  <si>
    <t>B02-144DP Пилки для лобзика по дереву 2шт, T144DP (дер 5-50мм, пласт&lt;30мм) БОЕКОМПЛЕКТ</t>
  </si>
  <si>
    <t>B02-218A Пилки для лобзика по металлу 2шт, T218A (лист 1-3мм) БОЕКОМПЛЕКТ</t>
  </si>
  <si>
    <t>B02-244D Пилки для лобзика по дерев 2шт, T244D (дер.5-40мм,фанер.3-30мм) БОЕКОМПЛЕКТ</t>
  </si>
  <si>
    <t>B02-244DA Пилки для лобзика по дереву 2шт, T244DA (дер 5-40мм,фан 3-30мм) БОЕКОМПЛЕКТ</t>
  </si>
  <si>
    <t>B05-101BR Пилки для лобзика по ламинату 5шт, T101BR (дер,ДСП,фанера 3-30мм) БОЕКОМПЛЕКТ</t>
  </si>
  <si>
    <t>B05-127D Пилки для лобзика по алюм. 5шт, T127D (лист 4-15мм,алюм.&lt;30мм) БОЕКОМПЛЕКТ</t>
  </si>
  <si>
    <t>B05-218A Пилки для лобзика по металлу 5шт, T218A (лист 1-3мм) БОЕКОМПЛЕКТ</t>
  </si>
  <si>
    <t>B05-244DA Пилки для лобзика по дер. 5шт, T244DA (дер.5-40мм,фанер.3-30мм) БОЕКОМПЛЕКТ</t>
  </si>
  <si>
    <t>B05-301CD Пилки для лобзика ДЕРЕВО 5шт, T301CD (мяг,тверд 10-45мм) БОЕКОМПЛЕКТ</t>
  </si>
  <si>
    <t>B05-311C Пилки для лобзика по дер. 5шт, T311C (дер.20-75мм,фанер.20-30мм) БОЕКОМПЛЕКТ</t>
  </si>
  <si>
    <t>HKPH2-110 Бита PH2x110мм, сталь S2, Diamond, 1шт,Hanskonner</t>
  </si>
  <si>
    <t>HKPH2-150 Бита PH2x150мм, сталь S2, Diamond, 1шт,Hanskonner</t>
  </si>
  <si>
    <t>HKPH2-50-2 Биты PH2x50мм, сталь S2, Diamond, 2шт,Hanskonner</t>
  </si>
  <si>
    <t>HKPH2-75-2 Биты PH2x75мм, сталь S2, Diamond, 2шт,Hanskonner</t>
  </si>
  <si>
    <t>HKPH2PZ2-65D-2 Биты двустор., PH2xPZ2x65мм, сталь S2, Diamond, 2шт,Hanskonner</t>
  </si>
  <si>
    <t>1041-08-25 Биты для гипсокартона 25мм 6 шт, С ОГРАНИЧИТЕЛЕМ Sturm!</t>
  </si>
  <si>
    <t>1270104 Биты PH2x25мм, сталь CrV, с МАГНИТНЫМ НАКОНЕЧНИКОМ,12шт, в пластиковом кейсе, Sturm!</t>
  </si>
  <si>
    <t>1270203 Биты PH3х50мм,сталь S2, С МАГНИТН. НАКОНЕЧНИКОМ,10 шт. в пластик.кейсе Sturm!</t>
  </si>
  <si>
    <t>1270301 Биты SL4x25мм,сталь S2, С МАГНИТН. НАКОНЕЧНИКОМ,20 шт. в пластик.кейсе Sturm!</t>
  </si>
  <si>
    <t>1270401 Биты SL4x50мм,сталь S2, С МАГНИТН. НАКОНЕЧНИКОМ,10 шт. в пластик.кейсе Sturm!</t>
  </si>
  <si>
    <t>1270501 Биты PH2x75мм, сталь CrV, С МАГНИТН. НАКОНЕЧНИКОМ,10 шт. в пластик.кейсе Sturm!</t>
  </si>
  <si>
    <t>BDW-PH2-25-2 Биты по гипсокартону PH2x25мм, сталь S2, 2шт, БОЕКОМПЛЕКТ</t>
  </si>
  <si>
    <t>BDW-PH2-50-2 Биты по гипсокартону PH2x50мм, сталь S2, 2шт, БОЕКОМПЛЕКТ</t>
  </si>
  <si>
    <t>BPH1-25-10 Биты PH1x25мм, сталь S2, 10шт, БОЕКОМПЛЕКТ</t>
  </si>
  <si>
    <t>BPH1-25-2 Биты PH1x25мм, сталь S2, 2шт, БОЕКОМПЛЕКТ</t>
  </si>
  <si>
    <t>BPH1-50-10 Биты PH1x50мм, сталь S2, 10шт, БОЕКОМПЛЕКТ</t>
  </si>
  <si>
    <t>BPH2-25-10 Биты PH2x25мм, сталь S2, 10шт, БОЕКОМПЛЕКТ</t>
  </si>
  <si>
    <t>BPH2-25-2 Биты PH2x25мм, сталь S2, 2шт, БОЕКОМПЛЕКТ</t>
  </si>
  <si>
    <t>BPH2-50D-1SMH Бита PH2x50мм, двуст., со съемным СУПЕР магн., держ., сталь S2, 1шт, БОЕКОМПЛЕКТ</t>
  </si>
  <si>
    <t>BPH2-50D-2MH  Биты PH2x50мм, двуст., со съемным магнитным держ., сталь S2, 2шт, БОЕКОМПЛЕКТ</t>
  </si>
  <si>
    <t>BPH2-65D-2MH Биты PH2x65мм, со съемным магнитным держ., сталь S2, 2шт, БОЕКОМПЛЕКТ</t>
  </si>
  <si>
    <t>BPH2-65D-10MH Биты PH2x65мм, со съемным магнитным держ., сталь S2, 10шт, БОЕКОМПЛЕКТ</t>
  </si>
  <si>
    <t>BPH2-65D-SET1MH Биты PH2x65мм, 2 шт.с держ., 3 шт без держ. сталь S2, 5шт, БОЕКОМПЛЕКТ</t>
  </si>
  <si>
    <t>BPH2-90-10L Биты PH2x90мм, сталь S2, 10шт ЛЕНТА, БОЕКОМПЛЕКТ</t>
  </si>
  <si>
    <t>BPH3-50-2 Биты PH3x50мм, сталь S2, 2шт, БОЕКОМПЛЕКТ</t>
  </si>
  <si>
    <t>BPZ1-25-2 Биты PZ1x25мм, сталь S2, 2шт, БОЕКОМПЛЕКТ</t>
  </si>
  <si>
    <t>BPZ2-25-2 Биты PZ2x25мм, сталь S2, 2шт, БОЕКОМПЛЕКТ</t>
  </si>
  <si>
    <t>BSET1-50-10 Биты  PH/PZ/SL/TORX, 50мм, сталь S2, 10шт, БОЕКОМПЛЕКТ</t>
  </si>
  <si>
    <t>BT20-50-10L Биты T20x50мм, Torx Tamper, сталь S2, 10шт ЛЕНТА, БОЕКОМПЛЕКТ</t>
  </si>
  <si>
    <t>BT25-50-10L Биты T25x50мм, Torx Tamper, сталь S2, 10шт ЛЕНТА, БОЕКОМПЛЕКТ</t>
  </si>
  <si>
    <t>9019-SDS-04x110C Бур SDS+ с твердосплавной напайкой, СПИРАЛЬ S4 , Союз</t>
  </si>
  <si>
    <t>9019-SDS-05x160C Бур SDS+ с твердосплавной напайкой, СПИРАЛЬ S4 , Союз</t>
  </si>
  <si>
    <t>9019-SDS-07x260C Бур SDS+ с твердосплавной напайкой, СПИРАЛЬ S4 , Союз</t>
  </si>
  <si>
    <t>9019-SDS-08x110C Бур SDS+ с твердосплавной напайкой, СПИРАЛЬ S4 , Союз</t>
  </si>
  <si>
    <t>9019-SDS-08x160C Бур SDS+ с твердосплавной напайкой, СПИРАЛЬ S4 , Союз</t>
  </si>
  <si>
    <t>9019-SDS-10x1000C Бур SDS+ с твердосплавной напайкой, СПИРАЛЬ S4 , Союз</t>
  </si>
  <si>
    <t>9019-SDS-10x110C Бур SDS+ с твердосплавной напайкой, СПИРАЛЬ S4 , Союз</t>
  </si>
  <si>
    <t>9019-SDS-10x800C Бур SDS+ с твердосплавной напайкой, СПИРАЛЬ S4 , Союз</t>
  </si>
  <si>
    <t>9019-SDS-12x110C Бур SDS+ с твердосплавной напайкой, СПИРАЛЬ S4 , Союз</t>
  </si>
  <si>
    <t>9019-SDS-12x160C Бур SDS+ с твердосплавной напайкой, СПИРАЛЬ S4 , Союз</t>
  </si>
  <si>
    <t>9019-SDS-14x1000C Бур SDS+ с твердосплавной напайкой, СПИРАЛЬ S4 , Союз</t>
  </si>
  <si>
    <t>9019-SDS-14x160C Бур SDS+ с твердосплавной напайкой, СПИРАЛЬ S4 , Союз</t>
  </si>
  <si>
    <t>9019-SDS-14x210C Бур SDS+ с твердосплавной напайкой, СПИРАЛЬ S4 , Союз</t>
  </si>
  <si>
    <t>9019-SDS-14x260C Бур SDS+ с твердосплавной напайкой, СПИРАЛЬ S4 , Союз</t>
  </si>
  <si>
    <t>9019-SDS-14x800C Бур SDS+ с твердосплавной напайкой, СПИРАЛЬ S4 , Союз</t>
  </si>
  <si>
    <t>9019-SDS-16x1000C Бур SDS+ с твердосплавной напайкой, СПИРАЛЬ S4 , Союз</t>
  </si>
  <si>
    <t>9019-SDS-16x160C Бур SDS+ с твердосплавной напайкой, СПИРАЛЬ S4 , Союз</t>
  </si>
  <si>
    <t>9019-SDS-16x600C Бур SDS+ с твердосплавной напайкой, СПИРАЛЬ S4 , Союз</t>
  </si>
  <si>
    <t>9019-SDS-16x800C Бур SDS+ с твердосплавной напайкой, СПИРАЛЬ S4 , Союз</t>
  </si>
  <si>
    <t>9019-SDS-18x210C Бур SDS+ с твердосплавной напайкой, СПИРАЛЬ S4 , Союз</t>
  </si>
  <si>
    <t>9019-SDS-18x310C Бур SDS+ с твердосплавной напайкой, СПИРАЛЬ S4 , Союз</t>
  </si>
  <si>
    <t>9019-SDS-18x450C Бур SDS+ с твердосплавной напайкой, СПИРАЛЬ S4 , Союз</t>
  </si>
  <si>
    <t>9019-SDS-18x600C Бур SDS+ с твердосплавной напайкой, СПИРАЛЬ S4 , Союз</t>
  </si>
  <si>
    <t>9019-SDS-18x800C Бур SDS+ с твердосплавной напайкой, СПИРАЛЬ S4 , Союз</t>
  </si>
  <si>
    <t>9019-SDS-20x1000C Бур SDS+ с твердосплавной напайкой, СПИРАЛЬ S4 , Союз</t>
  </si>
  <si>
    <t>9019-SDS-22x600C Бур SDS+ с твердосплавной напайкой, СПИРАЛЬ S4 , Союз</t>
  </si>
  <si>
    <t>9019-SDS-24x600C Бур SDS+ с твердосплавной напайкой, СПИРАЛЬ S4 , Союз</t>
  </si>
  <si>
    <t>9019-SDS-26x600C Бур SDS+ с твердосплавной напайкой, СПИРАЛЬ S4 , Союз</t>
  </si>
  <si>
    <t>9019-SDS-28x600C Бур SDS+ с твердосплавной напайкой, СПИРАЛЬ S4 , Союз</t>
  </si>
  <si>
    <t>9019-SDS-28x800C Бур SDS+ с твердосплавной напайкой, СПИРАЛЬ S4 , Союз</t>
  </si>
  <si>
    <t>9019-SDS-30x600C Бур SDS+ с твердосплавной напайкой, СПИРАЛЬ S4 , Союз</t>
  </si>
  <si>
    <t>9019-SDS-30x800C Бур SDS+ с твердосплавной напайкой, СПИРАЛЬ S4 , Союз</t>
  </si>
  <si>
    <t>B9019-C06-110 Бур SDS+ 06х110 крестовой резец ВК8 спираль S4 БОЕКОМПЛЕКТ</t>
  </si>
  <si>
    <t>B9019-C06-160 Бур SDS+ 06х160 крестовой резец ВК8 спираль S4 БОЕКОМПЛЕКТ</t>
  </si>
  <si>
    <t>B9019-C06-210 Бур SDS+ 06х210 крестовой резец ВК8 спираль S4 БОЕКОМПЛЕКТ</t>
  </si>
  <si>
    <t>B9019-C08-110 Бур SDS+ 08х110 крестовой резец ВК8 спираль S4 БОЕКОМПЛЕКТ</t>
  </si>
  <si>
    <t>B9019-C08-160 Бур SDS+ 08х160 крестовой резец ВК8 спираль S4 БОЕКОМПЛЕКТ</t>
  </si>
  <si>
    <t>B9019-C08-210 Бур SDS+ 08х210 крестовой резец ВК8 спираль S4 БОЕКОМПЛЕКТ</t>
  </si>
  <si>
    <t>B9019-F05-110 Бур SDS+ 05х110 плоский резец ВК8 спираль S4 БОЕКОМПЛЕКТ</t>
  </si>
  <si>
    <t>B9019-F05-160 Бур SDS+ 05х160 плоский резец ВК8 спираль S4 БОЕКОМПЛЕКТ</t>
  </si>
  <si>
    <t>B9019-F08-160 Бур SDS+ 08х160 плоский резец ВК8 спираль S4 БОЕКОМПЛЕКТ</t>
  </si>
  <si>
    <t>B9019-F08-210 Бур SDS+ 08х210 плоский резец ВК8 спираль S4 БОЕКОМПЛЕКТ</t>
  </si>
  <si>
    <t>B9019-F10-110 Бур SDS+ 10х110 плоский резец ВК8 спираль S4 БОЕКОМПЛЕКТ</t>
  </si>
  <si>
    <t>B9019-F10-260 Бур SDS+ 10х260 плоский резец ВК8 спираль S4 БОЕКОМПЛЕКТ</t>
  </si>
  <si>
    <t>B9019-F12-210 Бур SDS+ 12х210 плоский резец ВК8 спираль S4 БОЕКОМПЛЕКТ</t>
  </si>
  <si>
    <t>B9019-F12-260 Бур SDS+ 12х260 плоский резец ВК8 спираль S4 БОЕКОМПЛЕКТ</t>
  </si>
  <si>
    <t>B9019-F16-160 Бур SDS+ 16х160 плоский резец ВК8 спираль S4 БОЕКОМПЛЕКТ</t>
  </si>
  <si>
    <t>B9019-F16-210 Бур SDS+ 16х210 плоский резец ВК8 спираль S4 БОЕКОМПЛЕКТ</t>
  </si>
  <si>
    <t>1055-06-08x120 сверло по бетону с твердосплавной напайкой с цилиндрическим хвостовиком, Союз</t>
  </si>
  <si>
    <t>B1055-04-75 Сверло по бетону, 4x75 мм, плоский резец ВК8, цилиндр. хвостовик, БОЕКОМПЛЕКТ</t>
  </si>
  <si>
    <t>B1055-05-85 Сверло по бетону, 5x85 мм, плоский резец ВК8, цилиндр. хвостовик, БОЕКОМПЛЕКТ</t>
  </si>
  <si>
    <t>B1055-06-100 Сверло по бетону, 6x100 мм, плоский резец ВК8, цилиндр. хвостовик, БОЕКОМПЛЕКТ</t>
  </si>
  <si>
    <t>B1055-08-120 Сверло по бетону, 8x120 мм, плоский резец ВК8, цилиндр. хвостовик, БОЕКОМПЛЕКТ</t>
  </si>
  <si>
    <t>B1055-10-120 Сверло по бетону, 10x120 мм, плоский резец ВК8, цилиндр. хвостовик, БОЕКОМПЛЕКТ</t>
  </si>
  <si>
    <t>1055-AG08X460 Сверло винтовое по дереву 8х460мм ВЫСОКОКАЧ.ИНСТРУМЕНТАЛЬНАЯ СТАЛЬ, Sturm!</t>
  </si>
  <si>
    <t>1055-07-A300 Удлинитель для перовых сверл 300 мм, шестигр. хвостовик Sturm!</t>
  </si>
  <si>
    <t>1055-07-A150 Удлинитель для перовых сверл 150 мм, шестигр. хвостовик Sturm!</t>
  </si>
  <si>
    <t>1055-07-QA150 Удлинитель для перовых сверл 150 мм, быстрозажимной, шестигр. хв. Sturm!</t>
  </si>
  <si>
    <t>1055-07-QA300 Удлинитель для перовых сверл 300 мм,  быстрозажимной, шестигр. хв. Sturm!</t>
  </si>
  <si>
    <t>1055-04-11S-SS5 Сверло по металлу Sturm! 11,0х142 мм, сталь HSS, упаковка 5 шт</t>
  </si>
  <si>
    <t>1055-04-12S5-SS5 Сверло по металлу Sturm! 12,5х151 м, сталь HSS, упаковка 5 шт</t>
  </si>
  <si>
    <t>1055-04-2S5-SS10 Сверло по металлу Sturm! 2,5х57мм, сталь HSS, упаковка 10 шт</t>
  </si>
  <si>
    <t>1055-04-2S-SS10 Сверло по металлу Sturm! 2,0х49мм, сталь HSS, упаковка 10 шт</t>
  </si>
  <si>
    <t>1055-04-3S-SS10 Сверло по металлу Sturm! 3,0х61мм, сталь HSS, упаковка 10 шт</t>
  </si>
  <si>
    <t>1055-04-4S2-SS10 Сверло по металлу Sturm! 4,2х75 мм, сталь HSS, упаковка 10 шт</t>
  </si>
  <si>
    <t>1055-04-4S8-SS10 Сверло по металлу Sturm! 4,8х86мм, сталь HSS, упаковка 10 шт</t>
  </si>
  <si>
    <t>1055-04-4S-SS10 Сверло по металлу Sturm! 4,0х75 мм, сталь HSS, упаковка 10 шт</t>
  </si>
  <si>
    <t>1055-04-5S2-SS10 Сверло по металлу Sturm! 5,2х86 мм, сталь HSS, упаковка 10 шт</t>
  </si>
  <si>
    <t>1055-04-5S5-SS10 Сверло по металлу Sturm! 5,5х93мм, сталь HSS, упаковка 10 шт</t>
  </si>
  <si>
    <t>1055-04-5S-SS10 Сверло по металлу Sturm! 5,0х86 мм, сталь HSS, упаковка 10 шт</t>
  </si>
  <si>
    <t>1055-04-6S5-SS10 Сверло по металлу Sturm! 6,5х101 мм, сталь HSS, упаковка 10 шт</t>
  </si>
  <si>
    <t>1055-04-6S8-SS10 Сверло по металлу Sturm! 6,8х109 мм, сталь HSS, упаковка 10 шт</t>
  </si>
  <si>
    <t>1055-04-6S-SS10 Сверло по металлу Sturm! 6,0х93 мм, сталь HSS, упаковка 10 шт</t>
  </si>
  <si>
    <t>1055-04-7S5-SS10 Сверло по металлу Sturm! 7,5х109 мм, сталь HSS, упаковка 10 шт</t>
  </si>
  <si>
    <t>1055-04-7S-SS10 Сверло по металлу Sturm! 7,0х109 мм, сталь HSS, упаковка 10 шт</t>
  </si>
  <si>
    <t>1055-04-8S5-SS5 Сверло по металлу Sturm! 8,5х117мм, сталь HSS, упаковка 5 шт</t>
  </si>
  <si>
    <t>1055-04-9S5-SS5 Сверло по металлу Sturm! 9,5х125 мм, сталь HSS, упаковка 5 шт</t>
  </si>
  <si>
    <t>1055-04-9S-SS5 Сверло по металлу Sturm! 9,0х125 мм, сталь HSS, упаковка 5 шт</t>
  </si>
  <si>
    <t>1055-04-13S-SS5 Сверло по металлу Sturm! 13,0х151 мм, сталь HSS, упаковка 5 шт</t>
  </si>
  <si>
    <t>1055-S439 Сверло ступенчатое по металлу 4-39мм шаг 3мм HSS+TIN прямое Sturm!</t>
  </si>
  <si>
    <t>1055-S630 Сверло ступенчатое по металлу 6-30мм шаг 2мм HSS+TIN прямое Sturm!</t>
  </si>
  <si>
    <t>B1055-SD084 Сверло опалубочное монтажное 8x400x85 мм, хв. 7 мм, БОЕКОМПЛЕКТ</t>
  </si>
  <si>
    <t>B1055-SD086 Сверло опалубочное монтажное 8x600x110 мм, хв. 7 мм, БОЕКОМПЛЕКТ</t>
  </si>
  <si>
    <t>B1055-SD104 Сверло опалубочное монтажное 10x400x85 мм, хв. 7 мм, БОЕКОМПЛЕКТ</t>
  </si>
  <si>
    <t>B1055-SD106 Сверло опалубочное монтажное 10x600x110 мм, хв. 7 мм, БОЕКОМПЛЕКТ</t>
  </si>
  <si>
    <t>B1055-SD124 Сверло опалубочное монтажное 12x400x85 мм, хв. 10 мм, БОЕКОМПЛЕКТ</t>
  </si>
  <si>
    <t>B1055-SD126 Сверло опалубочное монтажное 12x600x110 мм, хв. 10 мм, БОЕКОМПЛЕКТ</t>
  </si>
  <si>
    <t>B1055-SD144 Сверло опалубочное монтажное 14x400x85 мм, хв. 10 мм, БОЕКОМПЛЕКТ</t>
  </si>
  <si>
    <t>B1055-SD146 Сверло опалубочное монтажное 14x600x110 мм, хв. 10 мм, БОЕКОМПЛЕКТ</t>
  </si>
  <si>
    <t>B1055-SD164 Сверло опалубочное монтажное 16x400x85 мм, хв. 12 мм, БОЕКОМПЛЕКТ</t>
  </si>
  <si>
    <t>B1055-SD166 Сверло опалубочное монтажное 16x600x110 мм, хв. 12 мм, БОЕКОМПЛЕКТ</t>
  </si>
  <si>
    <t>B1055-SD184 Сверло опалубочное монтажное 18x400x85 мм, хв. 12 мм, БОЕКОМПЛЕКТ</t>
  </si>
  <si>
    <t>B1055-SD186 Сверло опалубочное монтажное 18x600x110 мм, хв. 12 мм, БОЕКОМПЛЕКТ</t>
  </si>
  <si>
    <t>B1055-SD204 Сверло опалубочное монтажное 20x400x85 мм, хв. 12 мм, БОЕКОМПЛЕКТ</t>
  </si>
  <si>
    <t>B1055-SD206 Сверло опалубочное монтажное 20x600x110 мм, хв. 12 мм, БОЕКОМПЛЕКТ</t>
  </si>
  <si>
    <t>1055-02-S2 Набор сверел с адаптером для быстрой смены бит и сверел Sturm!</t>
  </si>
  <si>
    <t>9016-RB-S35 Набор фрез 35 шт Sturm!</t>
  </si>
  <si>
    <t>RB01-081003 Фреза пазовая прямая с одним лезвием DxHxL 3x10x51 мм, хв.8 Sturm!</t>
  </si>
  <si>
    <t>RB01-081304 Фреза пазовая прямая с одним лезвием DxHxL 4x13x55 мм, хв.8 Sturm!</t>
  </si>
  <si>
    <t>RB01-081305 Фреза пазовая прямая с одним лезвием DxHxL 5x13x54 мм хв.8 Sturm!</t>
  </si>
  <si>
    <t>RB02-081606 Фреза пазовая прямая с двойным лезвием DxHxL 6x16x53 мм, хв.8 Sturm!</t>
  </si>
  <si>
    <t>RB02-081906 Фреза пазовая прямая с двойным лезвием DxHxL 6x19x57 мм, хв.8 Sturm!</t>
  </si>
  <si>
    <t>RB02-081912Фреза пазовая прямая с двойным лезвием DxHxL 12x19x52 мм, хв.8 Sturm!</t>
  </si>
  <si>
    <t>RB02-081914 Фреза пазовая прямая с двойным лезвием DxHxL 14x19x52 мм, хв.8 Sturm!</t>
  </si>
  <si>
    <t>RB02-081916 Фреза пазовая прямая с двойным лезвием DxHxL 16x19x52 мм, хв.8 Sturm!</t>
  </si>
  <si>
    <t>RB02-081918 Фреза пазовая прямая с двойным лезвием DxHxL 18x19x52 мм, хв.8 Sturm!</t>
  </si>
  <si>
    <t>RB02-081920 Фреза пазовая прямая с двойным лезвием DxHxL 20x19x52 мм, хв.8 Sturm!</t>
  </si>
  <si>
    <t>RB02-082008 Фреза пазовая прямая с двойным лезвием DxHxL 8x20x60мм, хв.8 Sturm!</t>
  </si>
  <si>
    <t>RB02-082010 Фреза пазовая прямая с двойным лезвием DxHxL 10x20x57 мм, хв.8 Sturm!</t>
  </si>
  <si>
    <t>RB02-082222 Фреза пазовая прямая с двойным лезвием DxHxL 22x22x57 мм, хв.8 Sturm!</t>
  </si>
  <si>
    <t>RB02-082508 Фреза пазовая прямая с двойным лезвием DxHxL 8x25x60 мм, хв.8 Sturm!</t>
  </si>
  <si>
    <t>RB02-082510 Фреза пазовая прямая с двойным лезвием DxHxL 10x25x55 мм, хв.8 Sturm!</t>
  </si>
  <si>
    <t>RB02-082512 Фреза пазовая прямая с двойным лезвием DxHxL 12x25x60,4 мм, хв.8 Sturm!</t>
  </si>
  <si>
    <t>RB02-082524 Фреза пазовая прямая с двойным лезвием DxHxL 24x25,4x60,5 мм, хв.8 Sturm!</t>
  </si>
  <si>
    <t>RB02-125112 Фреза пазовая прямая с двойным лезвием DxHxL 12x51x91 мм, хв.12 Sturm!</t>
  </si>
  <si>
    <t>RB02-125116 Фреза пазовая прямая с двойным лезвием DxHxL 16x51x102 мм, хв.12 Sturm!</t>
  </si>
  <si>
    <t>RB03-080608 Фреза пазовая галтельная DxHxL 8x6x46,5 мм, хв.8 Sturm!</t>
  </si>
  <si>
    <t>RB03-080610 Фреза пазовая галтельная DxHxL 10x6,5x42,5 мм, хв.8 Sturm!</t>
  </si>
  <si>
    <t>RB03-080912 Фреза пазовая галтельная DxHxL 12x9,5x44,5 мм, хв.8 Sturm!</t>
  </si>
  <si>
    <t>RB03-081016Фреза пазовая галтельная DxHxL 16x10x45 мм, хв.8 Sturm!</t>
  </si>
  <si>
    <t>RB03-081220 Фреза пазовая галтельная DxHxL 20x12x47 мм, хв.8 Sturm!</t>
  </si>
  <si>
    <t>RB03-081525 Фреза пазовая галтельная DxHxL 25,4x15x47 мм, хв.8 Sturm!</t>
  </si>
  <si>
    <t>RB03-123219 Фреза пазовая галтельная DxHxL 19x32x67 мм, хв.12 Sturm!</t>
  </si>
  <si>
    <t>RB04-081010 Фреза пазовая V-образная DxHxL 10x10x46,5 мм, хв.8 Sturm!</t>
  </si>
  <si>
    <t>RB04-081014 Фреза пазовая V-образная DxHxL 14x10x45 мм, хв.8 Sturm!</t>
  </si>
  <si>
    <t>RB04-081212 Фреза пазовая V-образная DxHxL 12x12x47,7 мм, хв.8 Sturm!</t>
  </si>
  <si>
    <t>RB04-081616 Фреза пазовая V-образная DxHxL 16x16x51 мм, хв.8 Sturm!</t>
  </si>
  <si>
    <t>RB04-082125 Фреза пазовая V-образная DxHxL 25,4x20,7x55,7 мм, хв.8 Sturm!</t>
  </si>
  <si>
    <t>RB05-081010 Фреза пазовая "ласточкин хвост" DxHxL 10x10x50,5 мм, хв.8 Sturm!</t>
  </si>
  <si>
    <t>RB05-081212 Фреза пазовая "ласточкин хвост" DxHxL 12x12x53,7 мм, хв.8 Sturm!</t>
  </si>
  <si>
    <t>RB05-081616 Фреза пазовая "ласточкин хвост" DxHxL 16x16x56 мм, хв.8 Sturm!</t>
  </si>
  <si>
    <t>RB05-082219 Фреза пазовая "ласточкин хвост" DxHxL 19x22x52,5 мм, хв.8 Sturm!</t>
  </si>
  <si>
    <t>RB05-082525 Фреза пазовая "ласточкин хвост" DxHxL 25x25x61 мм, хв.8 Sturm!</t>
  </si>
  <si>
    <t>RB06-082008 Фреза кромочная с нижним подшипником DxHxL 8x20x70 мм,хв.8 Sturm!</t>
  </si>
  <si>
    <t>RB06-082510 Фреза кромочная с нижним подшипником DxHxL 10x25x70 мм,хв.8 Sturm!</t>
  </si>
  <si>
    <t>RB06-082513 Фреза кромочная с нижним подшипником DxHxL 13x25x67,5 мм,хв.8 Sturm!</t>
  </si>
  <si>
    <t>RB06-082516 Фреза кромочная с нижним подшипником DxHxL 16x25x71,5 мм,хв.8 Sturm!</t>
  </si>
  <si>
    <t>RB06-085016 Фреза кромочная с нижним подшипником DxHxL 16x50x97,5 мм,хв.8 Sturm!</t>
  </si>
  <si>
    <t>RB06-122619 Фреза кромочная с нижним подшипником DxHxL 19x25,6x72 мм,хв.12 Sturm!</t>
  </si>
  <si>
    <t>RB06-125012 Фреза кромочная с нижним подшипником DxHxL 12x50x104,5 мм,хв.12 Sturm!</t>
  </si>
  <si>
    <t>RB06-125016 Фреза кромочная с нижним подшипником DxHxL 16x50x100,5 мм,хв.12 Sturm!</t>
  </si>
  <si>
    <t>RB06-125119 Фреза кромочная с нижним подшипником DxHxL 19x50,8x97,5 мм,хв.12 Sturm!</t>
  </si>
  <si>
    <t>RB07-082016 Фреза кромочная с верхним подшипником DxHxL 12x25x65,4 мм, хв.8 Sturm!</t>
  </si>
  <si>
    <t>RB07-082512 Фреза кромочная с верхним подшипником DxHxL 12x25x65,4 мм, хв.8 Sturm!</t>
  </si>
  <si>
    <t>RB07-082519 Фреза кромочная с верхним подшипником DxHxL 19x25x66 мм, хв.8 Sturm!</t>
  </si>
  <si>
    <t>RB07-083016 Фреза кромочная с верхним подшипником DxHxL 19x25x66 мм, хв.8 Sturm!</t>
  </si>
  <si>
    <t>RB07-083019 Фреза кромочная с верхним подшипником DxHxL 19x30x71 мм, хв.8 Sturm!</t>
  </si>
  <si>
    <t>RB07-123819 Фреза кромочная с верхним подшипником DxHxL 19x38x83 мм, хв.12 Sturm!</t>
  </si>
  <si>
    <t>RB07-126019 Фреза кромочная с верхним подшипником DxHxL 19x60x105 мм, хв.12 Sturm!</t>
  </si>
  <si>
    <t>RB08-081019 Фреза кромочная калевочная с подшипником 9,5 мм, DxHxL 19x10x48,7 мм, хв.8 Sturm!</t>
  </si>
  <si>
    <t>RB08-081023 Фреза кромочная калевочная с подшипником 9,5 мм, DxHxL 23x10x52 мм, хв.8 Sturm!</t>
  </si>
  <si>
    <t>RB08-081129 Фреза кромочная калевочная с подшипником 9,5 мм, DxHxL 29x11x54 мм, хв.8 Sturm!</t>
  </si>
  <si>
    <t>RB08-081325 Фреза кромочная калевочная с подшипником 9,5 мм, DxHxL 25,4x13x53,5 мм, хв.8 Sturm!</t>
  </si>
  <si>
    <t>RB08-081429 Фреза кромочная калевочная с подшипником 9,5 мм, DxHxL 28,6x14x52 мм, хв.8 Sturm!</t>
  </si>
  <si>
    <t>RB08-081738 Фреза кромочная калевочная с подшипником 9,5 мм, DxHxL 38,1x17,5x54 мм, хв.8 Sturm!</t>
  </si>
  <si>
    <t>RB09-080820 Фреза кромочная калевочная с подшипником 12,7 мм, DxHxL 20x8x52,5 мм, хв.8 Sturm!</t>
  </si>
  <si>
    <t>RB09-081019 Фреза кромочная калевочная с подшипником 12,7 мм, DxHxL 19x10x52,5 мм, хв.8 Sturm!</t>
  </si>
  <si>
    <t>RB09-081125 Фреза кромочная калевочная с подшипником 12,7 мм, DxHxL 25x11x55,3 мм, хв.8 Sturm!</t>
  </si>
  <si>
    <t>RB09-081322 Фреза кромочная калевочная с подшипником 12,7 мм, DxHxL 22,2x13x55 мм, хв.8 Sturm!</t>
  </si>
  <si>
    <t>RB09-081328 Фреза кромочная калевочная с подшипником 12,7 мм, DxHxL 28x13x57 мм, хв.8 Sturm!</t>
  </si>
  <si>
    <t>RB09-081616 Фреза кромочная калевочная с подшипником 12,7 мм, DxHxL 16x16x60,3 мм, хв.8 Sturm!</t>
  </si>
  <si>
    <t>RB09-081629 Фреза кромочная калевочная с подшипником 12,7 мм, DxHxL 28,6x16x56,3мм, хв.8 Sturm!</t>
  </si>
  <si>
    <t>RB09-081632 Фреза кромочная калевочная с подшипником 12,7 мм, DxHxL 32x16x59,5 мм, хв.8 Sturm!</t>
  </si>
  <si>
    <t>RB09-081918 Фреза кромочная калевочная с подшипником 12,7 мм, DxHxL 18x19x63,3 мм, хв.8 Sturm!</t>
  </si>
  <si>
    <t>RB09-081938 Фреза кромочная калевочная с подшипником 12,7 мм, DxHxL 38,1x19x60 мм, хв.8 Sturm!</t>
  </si>
  <si>
    <t>RB10-081025 Фреза кромочная конусная с подшипником DxHxL 25x10x54,3 мм, хв.8 Sturm!</t>
  </si>
  <si>
    <t>RB10-081230 Фреза кромочная конусная с подшипником DxHxL 30x12x57,3 мм, хв.8 Sturm!</t>
  </si>
  <si>
    <t>RB10-081840 Фреза кромочная конусная с подшипником DxHxL 40x18x62,8 мм, хв.8 Sturm!</t>
  </si>
  <si>
    <t>RB10-082751 Фреза кромочная конусная с подшипником DxHxL 50,8x27x65,3 мм, хв.8 Sturm!</t>
  </si>
  <si>
    <t>RB11-082040 Фреза комбинированная паз-шип DxHxL 40x20x75 мм, хв.8 Sturm!</t>
  </si>
  <si>
    <t>RB12-081325 Фреза фальцевая с подшипником DxHxL 25,4x13x57,3 мм, хв.8 Sturm!</t>
  </si>
  <si>
    <t>RB12-081332 Фреза фальцевая с подшипником DxHxL 31,8x12,7x57 мм, хв.8 Sturm!</t>
  </si>
  <si>
    <t>RB12-081338 Фреза фальцевая с подшипником DxHxL 38x13x57,3 мм, хв.8 Sturm!</t>
  </si>
  <si>
    <t>RB12-121338 Фреза фальцевая с подшипником DxHxL 38x13x60,3 мм, хв.12 Sturm!</t>
  </si>
  <si>
    <t>RB13-081329 Фреза профильная с подшипником DxHxL 28,6x12,7x57 мм, хв.8 Sturm!</t>
  </si>
  <si>
    <t>RB13-081535 Фреза профильная с подшипником DxHxL 35x15x61,8 мм, хв.8 Sturm!</t>
  </si>
  <si>
    <t>RB14-123016 Фреза пазовая для врезки замков DxHxL 16x30x65 мм, хв.12 Sturm!</t>
  </si>
  <si>
    <t>RB14-123026 Фреза пазовая для врезки замков DxHxL 26x30x65 мм, хв.12 Sturm!</t>
  </si>
  <si>
    <t>RB14-123032 Фреза пазовая для врезки замков DxHxL 32x30x65 мм, хв.12 Sturm!</t>
  </si>
  <si>
    <t>RB14-123036 Фреза пазовая для врезки замков DxHxL 36x30x65 мм, хв.12 Sturm!</t>
  </si>
  <si>
    <t>RB15-083025 Фреза фигурная с подшипником DxHxL 25x30x74,3 мм, хв.8 Sturm!</t>
  </si>
  <si>
    <t>RB15-124035 Фреза фигурная с подшипником DxHxL 35x40x89,3 мм, хв.12 Sturm!</t>
  </si>
  <si>
    <t>RB16-081233 Фреза кромочная калевочная с подшипником 12,7  DxHxL 33x12x53,3 мм, хв.8 Sturm!</t>
  </si>
  <si>
    <t>RB16-121341 Фреза кромочная калевочная с подшипником 12,7 DxHxL 41x13x57,8 мм, хв.12 Sturm!</t>
  </si>
  <si>
    <t>RB17-081030 Фреза кромочная калевочная с подшипником DxHxL 30x10x54,3 мм, хв.8 Sturm!</t>
  </si>
  <si>
    <t>RB18-082530 Фреза кромочная фигурная с подшипником DxHxL 30x25x69,3 мм, хв.8 Sturm!</t>
  </si>
  <si>
    <t>RB19-084033 Фреза кромочная паз-шип DxHxL 33x40x86,3 мм, хв.8 Sturm!</t>
  </si>
  <si>
    <t>RB20-081738 Фреза комбинированная универсальная DxHxL 38x17x52,5 мм, хв.8 Sturm!</t>
  </si>
  <si>
    <t>RB21-081325 Фреза пазовая Т-образная DxHxL 25,4x12,7x47,7 мм, хв.8 Sturm!</t>
  </si>
  <si>
    <t>1090-S04-BI-16 Коронка BI-METAL по тонколист. мет. с центрир. сверл., для точн. работ Sturm!</t>
  </si>
  <si>
    <t>1090-S04-BI-20 Коронка BI-METAL по тонколист. мет. с центрир. сверл., для точн. работ Sturm!</t>
  </si>
  <si>
    <t>1090-S04-BI-22 Коронка BI-METAL по тонколист. мет. с центрир. сверл., для точн. работ Sturm!</t>
  </si>
  <si>
    <t>1090-S04-BI-25 Коронка BI-METAL по тонколист. мет. с центрир. сверл., для точн. работ Sturm!</t>
  </si>
  <si>
    <t>1090-S04-BI-32 Коронка BI-METAL по тонколист. мет. с центрир. сверл., для точн. работ Sturm!</t>
  </si>
  <si>
    <t>1090-S04-BI-35 Коронка BI-METAL по тонколист. мет. с центрир. сверл., для точн. работ Sturm!</t>
  </si>
  <si>
    <t>1090-S04-BI-40 Коронка BI-METAL по тонколист. мет. с центрир. сверл., для точн. работ Sturm!</t>
  </si>
  <si>
    <t>1090-S04-BI-41 Коронка BI-METAL по тонколист. мет. с центрир. сверл., для точн. работ Sturm!</t>
  </si>
  <si>
    <t>1090-S04-BI-51 Коронка BI-METAL по тонколист. мет. с центрир. сверл., для точн. работ Sturm!</t>
  </si>
  <si>
    <t>1090-S04-BI-60 Коронка BI-METAL по тонколист. мет. с центрир. сверл., для точн. работ Sturm!</t>
  </si>
  <si>
    <t>1090-S04-BI-64 Коронка BI-METAL по тонколист. мет. с центрир. сверл., для точн. работ Sturm!</t>
  </si>
  <si>
    <t>1090-S04-BI-68 Коронка BI-METAL по тонколист. мет. с центрир. сверл., для точн. работ Sturm!</t>
  </si>
  <si>
    <t>1090-S04-BI-76 Коронка BI-METAL по тонколист. мет. с центрир. сверл., для точн. работ Sturm!</t>
  </si>
  <si>
    <t>1090-S04-BI-83 Коронка BI-METAL по тонколист. мет. с центрир. сверл., для точн. работ Sturm!</t>
  </si>
  <si>
    <t>1090-S04-BI-89 Коронка BI-METAL по тонколист. мет. с центрир. сверл., для точн. работ Sturm!</t>
  </si>
  <si>
    <t>1055-09-10055 Коронка алмазн. по керам. плитке и стеклу 100 x 55 мм,  с центрир. сверл. Sturm!</t>
  </si>
  <si>
    <t>1055-09-12055 Коронка алмазн. по керам. плитке и стеклу 120 x 55 мм,  с центрир. сверл. Sturm!</t>
  </si>
  <si>
    <t>1055-09-2255 Коронка алмазн. по керам. плитке и стеклу 22 х 55 мм, с центрир. сверл.. Sturm!</t>
  </si>
  <si>
    <t>1055-09-2555 Коронка алмазн. по керам. плитке и стеклу 25 х 55 мм, с центрир. сверл. Sturm!</t>
  </si>
  <si>
    <t>1055-09-3255 Коронка алмазн. по керам. плитке и стеклу 32 х 55 мм с центрир. сверл. Sturm!</t>
  </si>
  <si>
    <t>1055-09-3855 Коронка алмазн. по керам. плитке и стеклу 38 х 55 мм,  с центрир. сверл. Sturm!</t>
  </si>
  <si>
    <t>1055-09-4055 Коронка алмазн. по керам. плитке и стеклу 40 х 55 мм,  с центрир. сверл. Sturm!</t>
  </si>
  <si>
    <t>1055-09-6855 Коронка алмазн. по керам. плитке и стеклу 68 х 55 мм,  с центрир. сверл. Sturm!</t>
  </si>
  <si>
    <t>5240801 Корщетка-насадка для дрели Sturm! Кистеобразная мягкая, 16 мм, хвост 6 мм, латун.волн.</t>
  </si>
  <si>
    <t>5240605 Корщетка-насадка для дрели,радиальная мягк.38мм, хвост 6мм, латун.волн.проволока,Sturm!</t>
  </si>
  <si>
    <t>5241301 Щетка для точила 150 мм, посадка 32 мм, 5 перех.,, латун. волнист. проволока Sturm!</t>
  </si>
  <si>
    <t>5241302 Щетка для точила 175 мм, посадка 32 мм, 5 перех.,, латун. волнист. проволока Sturm!</t>
  </si>
  <si>
    <t>5241403 Корщетка-насадка для УШМ тип "колесо" d=22мм, d=150мм, латун.волн.проволока, Sturm!</t>
  </si>
  <si>
    <t>IDHK1.5-10mmM12*1.25 Патрон для дрели Sturm!</t>
  </si>
  <si>
    <t>9020-05-125x22-1 Чашка алмазная шлифовальная 125x22 мм, 1 ряд, 10 сегментов, Sturm!</t>
  </si>
  <si>
    <t>9011-02-A150 Сетка абразивная 115x280 мм (10 шт в упаковке) №150, ВОДОСТОЙКАЯ, Sturm!</t>
  </si>
  <si>
    <t>ZKpi</t>
  </si>
  <si>
    <t>ZKpi; top50; prof; mh</t>
  </si>
  <si>
    <t>top50; prof</t>
  </si>
  <si>
    <t>ZKpi; OneBat; prof</t>
  </si>
  <si>
    <t>OneBat; prof</t>
  </si>
  <si>
    <t>mh</t>
  </si>
  <si>
    <t>Sale</t>
  </si>
  <si>
    <t>-</t>
  </si>
  <si>
    <t>ZKpi; mh</t>
  </si>
  <si>
    <t>ZKpi; top50; 1bs; mh</t>
  </si>
  <si>
    <t>1bs</t>
  </si>
  <si>
    <t>top50; mh</t>
  </si>
  <si>
    <t>top50; 1bs; mh</t>
  </si>
  <si>
    <t>top50; 1bs</t>
  </si>
  <si>
    <t>osn; OneBat</t>
  </si>
  <si>
    <t>osn; 1bs</t>
  </si>
  <si>
    <t>osn</t>
  </si>
  <si>
    <t>osn; new; pat</t>
  </si>
  <si>
    <t>osn; new</t>
  </si>
  <si>
    <t>OneBat; top50</t>
  </si>
  <si>
    <t>top50</t>
  </si>
  <si>
    <t>prof</t>
  </si>
  <si>
    <t>top50; mod t; prof; mh</t>
  </si>
  <si>
    <t>mod t; prof</t>
  </si>
  <si>
    <t>mod t; new</t>
  </si>
  <si>
    <t>top50; mod t; mh</t>
  </si>
  <si>
    <t>mod t</t>
  </si>
  <si>
    <t>top50; prof; mh</t>
  </si>
  <si>
    <t>top300; osn</t>
  </si>
  <si>
    <t>Зубила и долота SDS+ Max HEX</t>
  </si>
  <si>
    <t>Коронки SDS+</t>
  </si>
  <si>
    <t>Адаптеры-переходники</t>
  </si>
  <si>
    <t>OneBat; top50; prof</t>
  </si>
  <si>
    <t>1bs; new</t>
  </si>
  <si>
    <t>top50; prof; avt</t>
  </si>
  <si>
    <t>avt</t>
  </si>
  <si>
    <t>top300; osn; Sale</t>
  </si>
  <si>
    <t>osn; pat</t>
  </si>
  <si>
    <t>OneBat</t>
  </si>
  <si>
    <t>osn; Sale</t>
  </si>
  <si>
    <t>Аккумуляторные реноваторы</t>
  </si>
  <si>
    <t>Полотна для ленточных пил</t>
  </si>
  <si>
    <t>sth</t>
  </si>
  <si>
    <t>prof; sth</t>
  </si>
  <si>
    <t>mh; sth</t>
  </si>
  <si>
    <t>Аксессуары для аппарата сварки пластиковых труб</t>
  </si>
  <si>
    <t>osn; sth</t>
  </si>
  <si>
    <t>Аксессуары для краскопультов</t>
  </si>
  <si>
    <t>avt; mh</t>
  </si>
  <si>
    <t>avt; new</t>
  </si>
  <si>
    <t>Оснастка для рубанков</t>
  </si>
  <si>
    <t>Аксессуары для граверов</t>
  </si>
  <si>
    <t>Стержни клеевые</t>
  </si>
  <si>
    <t>top300</t>
  </si>
  <si>
    <t>teplo</t>
  </si>
  <si>
    <t>teplo; Sale</t>
  </si>
  <si>
    <t>teplo; mh</t>
  </si>
  <si>
    <t>teplo; new</t>
  </si>
  <si>
    <t>nmr; teplo; mh</t>
  </si>
  <si>
    <t>Инструмент газ</t>
  </si>
  <si>
    <t>Лето</t>
  </si>
  <si>
    <t>nmr</t>
  </si>
  <si>
    <t>sad</t>
  </si>
  <si>
    <t>Аксессуары для виброплит</t>
  </si>
  <si>
    <t>Аксессуары для вибраторов</t>
  </si>
  <si>
    <t>Аксессуары для мотобуров</t>
  </si>
  <si>
    <t>Аксессуары для деревообработки</t>
  </si>
  <si>
    <t>Аксессуары для плиткорезных станков</t>
  </si>
  <si>
    <t>Аксессуары для сверлильных станков</t>
  </si>
  <si>
    <t>Точильные устройства для ножей</t>
  </si>
  <si>
    <t>nmr; Sale</t>
  </si>
  <si>
    <t>Системы автозапуска для генераторов</t>
  </si>
  <si>
    <t>Пускозарядные устройства</t>
  </si>
  <si>
    <t>top300; avt</t>
  </si>
  <si>
    <t>Сварочные полуавтоматы</t>
  </si>
  <si>
    <t>Аксессуары для масок сварщика</t>
  </si>
  <si>
    <t>top300; nmr; sad</t>
  </si>
  <si>
    <t>nmr; sad</t>
  </si>
  <si>
    <t>nmr; sad; avt</t>
  </si>
  <si>
    <t>top300; nmr; sad; avt</t>
  </si>
  <si>
    <t>top300; sad</t>
  </si>
  <si>
    <t>top300; sad; avt</t>
  </si>
  <si>
    <t>sad; new</t>
  </si>
  <si>
    <t>top50; sad; mh</t>
  </si>
  <si>
    <t>sad; 1bs</t>
  </si>
  <si>
    <t>sad; prof</t>
  </si>
  <si>
    <t>Аксессуары для газонокосилок</t>
  </si>
  <si>
    <t>sad; Sale</t>
  </si>
  <si>
    <t>Аксессуары для зернодробилок</t>
  </si>
  <si>
    <t>sad; prof; avt</t>
  </si>
  <si>
    <t>top50; sad; avt</t>
  </si>
  <si>
    <t>sad; avt</t>
  </si>
  <si>
    <t>Аксессуары для моек высокого давления</t>
  </si>
  <si>
    <t>osn; avt</t>
  </si>
  <si>
    <t>top300; osn; avt</t>
  </si>
  <si>
    <t>new; sth</t>
  </si>
  <si>
    <t>top50; mh; sth</t>
  </si>
  <si>
    <t>top50; sth</t>
  </si>
  <si>
    <t>nmr; sth</t>
  </si>
  <si>
    <t>Аксессуары для опрыскивателей</t>
  </si>
  <si>
    <t>Сверла перьевые</t>
  </si>
  <si>
    <t>Сеткодержатели</t>
  </si>
  <si>
    <t>1065-05-01С Зенкер ручной, диаметр 12мм, общая длина 13см, СОЮЗ</t>
  </si>
  <si>
    <t>1065-05-02 Зенкер 12мм*36,5мм д/цветных металлов, дерева, пластика Sturm!</t>
  </si>
  <si>
    <t>1150102 Зубило 16х250мм, ЗАКАЛ. СТАЛЬ, ОБРЕЗИНЕННАЯ РУКОЯТКА С ЗАЩИТОЙ Sturm!</t>
  </si>
  <si>
    <t>1090-09-080 Кернер 80мм, CrV сталь, резба 7мм, оксидированный, Кулибин, pat., Sturm!</t>
  </si>
  <si>
    <t>HK1020-01-W210 Щипцы(стриппер) для зачистки электропроводов, кримпер,кусачки, 210мм, Hanskonner</t>
  </si>
  <si>
    <t>1010-02-FR0100 Молоток 100г. Кованый боек, полностью обрезин. рукоятка Sturm!</t>
  </si>
  <si>
    <t>1010-02-FR0200 Молоток 200г. Кованый боек, полностью обрезин. рукоятка Sturm!</t>
  </si>
  <si>
    <t>1010-02-FR0800 Молоток 800г. Кованый боек, полностью обрезин. рукоятка Sturm!</t>
  </si>
  <si>
    <t>1010-02-FR1500 Молоток 1500г. Кованый боек, полностью обрезин. рукоятка Sturm!</t>
  </si>
  <si>
    <t>1010-22-FB0200C Слесарный молоток,ЗАЩИТА ОТ РАСКОЛА,фибергласс, кованый боек 200гр,СОЮЗ</t>
  </si>
  <si>
    <t>1010-22-FB0300C Слесарный молоток,ЗАЩИТА ОТ РАСКОЛА,фибергласс, кованый боек 300гр,СОЮЗ</t>
  </si>
  <si>
    <t>1010-22-FB0800C Слесарный молоток,ЗАЩИТА ОТ РАСКОЛА,фибергласс, кованый боек 800гр,СОЮЗ</t>
  </si>
  <si>
    <t>1010-22-FB1000C Слесарный молоток,ЗАЩИТА ОТ РАСКОЛА,фибергласс, кованый боек 1000гр,СОЮЗ</t>
  </si>
  <si>
    <t>1010-22-FB1500C Слесарный молоток,ЗАЩИТА ОТ РАСКОЛА,фибергласс, кованый боек 1500гр,СОЮЗ</t>
  </si>
  <si>
    <t>1010-52-WD0100 Молоток 100г. Кованый боек, деревянная рукоятка Sturm!</t>
  </si>
  <si>
    <t>1010-52-WD0200 Молоток 200г. Кованый боек, деревянная рукоятка Sturm!</t>
  </si>
  <si>
    <t>1010-52-WD0300 Молоток 300г. Кованый боек, деревянная рукоятка Sturm!</t>
  </si>
  <si>
    <t>1010-52-WD0400 Молоток 400г. Кованый боек, деревянная рукоятка Sturm!</t>
  </si>
  <si>
    <t>1010-52-WD0500 Молоток 500г. Кованый боек, деревянная рукоятка Sturm!</t>
  </si>
  <si>
    <t>1010-52-WD1000 Молоток 1000г. Кованый боек, деревянная рукоятка Sturm!</t>
  </si>
  <si>
    <t>1010-62-FR0450 Молоток-гвоздодер, 450г. Кованый боек, полностью обрезин. рукоятка Sturm!</t>
  </si>
  <si>
    <t>1011-02-1500 Кувалда 1500г которая никогда НЕ ТЕРЯЕТ ГОЛОВУ (ОБРАТ.КЛИН,обрез.фибер.рук),Sturm!</t>
  </si>
  <si>
    <t>1011-02-2000 Кувалда 2000г которая никогда НЕ ТЕРЯЕТ ГОЛОВУ (ОБРАТ.КЛИН,обрез.фибер.рук),Sturm!</t>
  </si>
  <si>
    <t>1011-02-3000 Кувалда 3000г которая никогда НЕ ТЕРЯЕТ ГОЛОВУ (ОБРАТ.КЛИН,обрез.фибер.рук),Sturm!</t>
  </si>
  <si>
    <t>1011-02-4000 Кувалда 4000г которая никогда НЕ ТЕРЯЕТ ГОЛОВУ (ОБРАТ.КЛИН,обрез.фибер.рук),Sturm!</t>
  </si>
  <si>
    <t>1011-02-6000 Кувалда 6000г которая никогда НЕ ТЕРЯЕТ ГОЛОВУ (ОБРАТ.КЛИН,обрез.фибер.рук),Sturm!</t>
  </si>
  <si>
    <t>1011-08-FB5000 Кувалда, 5000г. Кованый боек, удлинен. обрезин. рукоятка Sturm!</t>
  </si>
  <si>
    <t>1011-08-FB6000 Кувалда, 6000г. Кованый боек, удлинен. обрезин. рукоятка Sturm!</t>
  </si>
  <si>
    <t>1012-02-FB0225 Киянка 225г. черн. резиновый боек, обрезин. рукоятка Sturm!</t>
  </si>
  <si>
    <t>1012-02-FB0450 Киянка 450г. черн. резиновый боек, обрезин. рукоятка Sturm!</t>
  </si>
  <si>
    <t>1012-02-FB0680 Киянка 680г. черн. резиновый боек, обрезин. рукоятка Sturm!</t>
  </si>
  <si>
    <t>1012-02-FB0900 Киянка 900г. черн. резиновый боек, обрезин. рукоятка Sturm!</t>
  </si>
  <si>
    <t>1012-04-FB0450 Киянка 450г. бел. резиновый боек, обрезин. рукоятка Sturm!</t>
  </si>
  <si>
    <t>1012-04-FB0680 Киянка 680г. бел. резиновый боек, обрезин. рукоятка Sturm!</t>
  </si>
  <si>
    <t>1012-04-FB0900 Киянка 900г. бел. резиновый боек, обрезин. рукоятка Sturm!</t>
  </si>
  <si>
    <t>1012-06-FB0225 Киянка 225г. черн.-бел. резиновый боек, обрезин. рукоятка Sturm!</t>
  </si>
  <si>
    <t>1012-06-FB0450 Киянка 450г. черн.-бел. резиновый боек, обрезин. рукоятка Sturm!</t>
  </si>
  <si>
    <t>1012-06-FB0680 Киянка 680г. черн.-бел. резиновый боек, обрезин. рукоятка Sturm!</t>
  </si>
  <si>
    <t>1012-06-FB0900 Киянка 900г. черн.-бел. резиновый боек, обрезин. рукоятка Sturm!</t>
  </si>
  <si>
    <t>1012-07-300С Киянка 300гр, распорная деревян. рукоятка d50 мм, бел резин, СОЮЗ</t>
  </si>
  <si>
    <t>1012-07-600С Киянка 600гр, распорная деревян. рукоятка d65 мм, бел резин, СОЮЗ</t>
  </si>
  <si>
    <t>1012-07-910С Киянка 910гр, распорная деревян. рукоятка d75 мм, бел резин, СОЮЗ</t>
  </si>
  <si>
    <t>1012-08-230С Киянка 230гр, распорная деревян. рукоятка d45 мм, чер резин, СОЮЗ</t>
  </si>
  <si>
    <t>1012-08-300С Киянка 300гр, распорная деревян. рукоятка d50 мм, чер резин, СОЮЗ</t>
  </si>
  <si>
    <t>HK1015-02-FB0650 Топор 650г,фиб.рукоят. с TPE, c ЗАЖИГАЛКОЙ,кованый, PTFE покр.pat., Hanskonner</t>
  </si>
  <si>
    <t>1020-06-D250 Клещи переставные 250мм, пластик. губки, винтовые, раскрытие 60мм(&gt;71%), Sturm!</t>
  </si>
  <si>
    <t>1020-08-A180С Клещи переставные с функцией автозажима,на 50% быстрее,175мм,тип A6 (галка), СОЮЗ</t>
  </si>
  <si>
    <t>1020-08-A250С Клещи переставные с функцией автозажима,на 50% быстрее,250мм,тип A6 (галка), СОЮЗ</t>
  </si>
  <si>
    <t>HK1045-04-8T Набор ключей TORX S2 8шт T9-T40, склад. кейс Hanskonner</t>
  </si>
  <si>
    <t>1045-31-150 Ключ разводной 150 мм, обливная пвх рукоятка, Sturm!</t>
  </si>
  <si>
    <t>1045-31-200 Ключ разводной 200 мм, обливная пвх рукоятка, Sturm!</t>
  </si>
  <si>
    <t>1045-31-250 Ключ разводной 250 мм, обливная пвх рукоятка, Sturm!</t>
  </si>
  <si>
    <t>1045-31-300 Ключ разводной 300 мм, обливная пвх рукоятка, Sturm!</t>
  </si>
  <si>
    <t>1045-32-200 Ключ гаечный накидной универсальный, 200 мм, диаметр гаек 12-20мм, Sturm!</t>
  </si>
  <si>
    <t>HK1045-03-P1 Ключ трубный рычажный 1", №1, 320мм, 90°, CrV сталь, закалённые губки, Hanskonner</t>
  </si>
  <si>
    <t>HK1045-03-P2 Ключ трубный рычажный 2", №3, 560мм,90°, CrV, закалённые губки, Hanskonner</t>
  </si>
  <si>
    <t>HK1045-04-P15 Ключ трубный рычажный 1,5", №2, 400мм, 45°, CrV , закалённые губки, Hanskonner</t>
  </si>
  <si>
    <t>HK1045-04-P1 Ключ трубный рычажный 1", №1, 300мм, 45°, CrV сталь, закалённые губки, Hanskonner</t>
  </si>
  <si>
    <t>1045-15-R3/8C Ключ-трещотка, квадрат 3/8", 39 зубов, пластиковая рукоятка, СОЮЗ</t>
  </si>
  <si>
    <t>1045-17-R1/2 Ключ-трещотка, квадрат 1/2", 72 зуба, с быстрым сбросом, CrV, Sturm!</t>
  </si>
  <si>
    <t>1045-17-R1/4 Ключ-трещотка, квадрат 1/4", 72 зуба, с быстрым сбросом, CrV, Sturm!</t>
  </si>
  <si>
    <t>1045-17-R3/8 Ключ-трещотка, квадрат 3/8", 72 зуба, с быстрым сбросом, CrV, Sturm!</t>
  </si>
  <si>
    <t>HK1045-04-8H Набор ключей шестигранные S2 8шт 1,5-8мм, склад. кейс Hanskonner</t>
  </si>
  <si>
    <t>HK1045-04-9-L Набор шестигранных ключей длинн S2  ШАР наконе, АЛМАЗ 9шт (1.5-10мм) Hanskonner</t>
  </si>
  <si>
    <t>HK1045-04-9-S Набор шестигранных ключей коротк S2 ШАР наконеч, АЛМАЗ 9 шт (1.5-10мм) Hanskonner</t>
  </si>
  <si>
    <t>HK1045-04-9-XL Набор шестигран. ключ. супер-длин S2 ШАР након, АЛМАЗ 9 шт (1.5-10мм) Hanskonner</t>
  </si>
  <si>
    <t>1045-04-07x10 Набор шестигранных ключей 7шт,Cr-V, ПЛАСТИКОВЫЙ КЕЙС Sturm!</t>
  </si>
  <si>
    <t>1045-04-9x9 Набор шестигранных ключей Cr-V 9шт. 1,5-10мм,короткие, ПЛАСТИКОВЫЙ КЕЙС Sturm!</t>
  </si>
  <si>
    <t>1040-02-SS7 Набор инструмента 45 ПРЕДМЕТОВ, CrV, ПЛАСТИКОВЫЙ КЕЙС, Sturm!</t>
  </si>
  <si>
    <t>1040-02-SS8 Набор инструмента, 23 ПРЕДМЕТА, CrV, ПЛАСТИКОВЫЙ КЕЙС, Sturm!</t>
  </si>
  <si>
    <t>1045-18-22 Набор головок и бит с трещоточным кл. 72 зуба 22 предм. Sturm!</t>
  </si>
  <si>
    <t>1045-18-3 Набор усилен головок под квадрат 1/2" 17,19,21 мм Sturm!</t>
  </si>
  <si>
    <t>1045-18-B7-110 Набор головок 3/8" 110мм HEX шар. наконеч 7шт 3-10 в кейсе СrV Sturm!</t>
  </si>
  <si>
    <t>1045-18-H10 Набор головок 1/2" 55мм Hex 10шт  4, 5, 6, 7, 8, 10, 12, 14, 17, 19 S2 Sturm!</t>
  </si>
  <si>
    <t>1045-18-T13 Набор головок 1/2" 55мм Torx 13шт T8,10,15,20,25, 30,40,45,50,55, 60,70 СrV Sturm!</t>
  </si>
  <si>
    <t>1045-18-T7-110 Набор головок 3/8" 110мм TORX 7шт T25-60 в кейсе СrV Sturm!</t>
  </si>
  <si>
    <t>1310-01-TS13 Набор инструментов Sturm! 13 предметов</t>
  </si>
  <si>
    <t>1310-01-TS145 Набор инструментов 145предметов Sturm!</t>
  </si>
  <si>
    <t>1310-01-TS26 Набор инструментов Sturm! 26 предметов</t>
  </si>
  <si>
    <t>1310-01-TS6 Набор инструментов 101 ПРЕДМЕТ, диэлектрич. отвертки, ПЛАСТИКОВЫЙ КЕЙС, Sturm!</t>
  </si>
  <si>
    <t>1310-01-TS7 Набор инструментов 72 ПРЕДМЕТА, диэлектрич. отвертки , ПЛАСТИКОВЫЙ КЕЙС. Sturm!</t>
  </si>
  <si>
    <t>1310-01-TS98 Набор инструментов 98 предметов, ДОМАШНЯЯ МАСТЕРСКАЯ Sturm!</t>
  </si>
  <si>
    <t>1045-20-S23 Набор головок 6-24мм 23 пред. Sturm!</t>
  </si>
  <si>
    <t>1045-20-S45 Набор головок 5-19мм и бит 45 пред. Sturm!</t>
  </si>
  <si>
    <t>1045-20-S77 Набор головок и ключей 77 пред. УСИЛЕННЫЙ КЕЙС, МЕТАЛЛ. ЗАМКИ Sturm!</t>
  </si>
  <si>
    <t>1045-20-S84C Набор инструментов СОЮЗ 84 предметов</t>
  </si>
  <si>
    <t>1045-20-S94T Набор инструментов Sturm! 94 предмета</t>
  </si>
  <si>
    <t>1048-10-S58C Набор инструментов, 58 предметов, СОЮЗ</t>
  </si>
  <si>
    <t>1040-01-SSE Набор отверток ДИЭЛЕКТРИЧЕСКИХ, 7 шт., ПЛАСТИКОВЫЙ КЕЙС Sturm!</t>
  </si>
  <si>
    <t>1040-02-SS10 Набор отверток 71 ПРЕДМЕТ, КЕЙС-ДИСПЛЕЙ Sturm!</t>
  </si>
  <si>
    <t>1040-02-SS5 Набор отверток 27 ПРЕДМЕТОВ КЕЙС-ДИСПЛЕЙ Sturm!</t>
  </si>
  <si>
    <t>1040-02-SS6 Отвертки набор 8 ПРЕДМЕТОВ, CrV, Sturm!</t>
  </si>
  <si>
    <t>1040-02-SS9 Набор отверток 36 ПРЕДМЕТОВ, ПЛАСТИКОВЫЙ КЕЙС, Sturm!</t>
  </si>
  <si>
    <t>1040-02-SSE Отвертки набор ДИЭЛЕКТРИЧЕСКИЕ, 8 шт., CrV, кейс Sturm!</t>
  </si>
  <si>
    <t>1040-03-BS8 Набор отверток, 8 шт, CrV, тканевый кейс, Sturm!</t>
  </si>
  <si>
    <t>1040-03-BSE7 Набор отверток диэлектрических, 7 шт, CrV, тканевый кейс, Sturm!</t>
  </si>
  <si>
    <t>1040-08-SS7 Отвертка трещоточная "мини" 7в1, Sturm!</t>
  </si>
  <si>
    <t>1040-08-SS9 Отвертка трещоточная 7 в 1, Sturm!</t>
  </si>
  <si>
    <t>1040-08-SS2 Отвертка с насадками , 26 ПРЕДМЕТОВ, МЯГКИЙ ЧЕХОЛ ДЛЯ ХРАНЕНИЯ Sturm!</t>
  </si>
  <si>
    <t>1040-09-S34 Отвертка с насадками , 34 ПРЕДМЕТА .МАГНИТ. НАКОНЕЧ,ТВЕРДОСТЬ 58 HRC, Sturm!</t>
  </si>
  <si>
    <t>1040-09-S7C Отвертка 7 в 1, МАГНИТ. НАКОНЕЧ., обрезиненная ручка, СОЮЗ</t>
  </si>
  <si>
    <t>1040-11-S5 Отвертка для точной механики 5в1, СМЕННЫЕ БИТЫ 5 предметов, Sturm!</t>
  </si>
  <si>
    <t>1040-01-SS8 Отвертки набор, 8 шт, CrV, Sturm!</t>
  </si>
  <si>
    <t>10401-09-S1-2 Отвертка-перевертыш, диам. 5мм,длина.65мм, PH1-SL5, СОЮЗ</t>
  </si>
  <si>
    <t>10401-09-S1-3 Отвертка-перевертыш, диам. 6мм,длина.75мм, PH2-SL6, СОЮЗ</t>
  </si>
  <si>
    <t>1040-19-180 Отвертка с гибким стержнем 180 мм Ergo 8 в 1 Sturm!</t>
  </si>
  <si>
    <t>HK1040-16-PH1-100 Отвертка крестовая 1x100 АЛМАЗН. НАКОНЕЧ, твердость 59 HRC, S2, Hanskonner</t>
  </si>
  <si>
    <t>HK1040-16-PH2-100 Отвертка крестовая 2x100 АЛМАЗН. НАКОНЕЧ, твердость 59 HRC, S2, Hanskonner</t>
  </si>
  <si>
    <t>HK1040-16-PH2-150 Отвертка крестовая 2x150 АЛМАЗН. НАКОНЕЧ, твердость 59 HRC, S2, Hanskonner</t>
  </si>
  <si>
    <t>HK1040-16-PH2-38 Отвертка крестовая 2x38 АЛМАЗН. НАКОНЕЧ, твердость 59 HRC, S2, Hanskonner</t>
  </si>
  <si>
    <t>1040-01-PH0-75 Отвертка крестовая PH0x75мм эргономичная рукоятка, магнитный наконечник,Sturm!</t>
  </si>
  <si>
    <t>1040-01-PH1-100 Отвертка крестовая PH1x100мм эргономичная рукоятка, магнитный наконечник,Sturm!</t>
  </si>
  <si>
    <t>1040-01-PH1-125 Отвертка крестовая PH1x125мм эргономичная рукоятка, магнитный наконечник,Sturm!</t>
  </si>
  <si>
    <t>1040-01-PH1-150 Отвертка крестовая PH1x150мм эргономичная рукоятка, магнитный наконечник,Sturm!</t>
  </si>
  <si>
    <t>1040-01-PH1-200 Отвертка крестовая PH1x200мм эргономичная рукоятка, магнитный наконечник,Sturm!</t>
  </si>
  <si>
    <t>1040-01-PH2-100 Отвертка крестовая PH2x100мм эргономичная рукоятка, магнитный наконечник,Sturm!</t>
  </si>
  <si>
    <t>1040-01-PH2-125 Отвертка крестовая PH2x125мм эргономичная рукоятка, магнитный наконечник,Sturm!</t>
  </si>
  <si>
    <t>1040-01-PH2-150 Отвертка крестовая PH2x150мм эргономичная рукоятка, магнитный наконечник,Sturm!</t>
  </si>
  <si>
    <t>1040-01-PH2-75 Отвертка крестовая PH2x75мм эргономичная рукоятка, магнитный наконечник,Sturm!</t>
  </si>
  <si>
    <t>1040-02-PH0-100C Отвертка крестовая PH0x100мм эргономичная рукоятка, СОЮЗ</t>
  </si>
  <si>
    <t>1040-02-PH0-150C Отвертка крестовая PH0x150мм эргономичная рукоятка, СОЮЗ</t>
  </si>
  <si>
    <t>1040-02-PH2-038C Отвертка крестовая PH2x38мм эргономичная рукоятка, СОЮЗ</t>
  </si>
  <si>
    <t>1040-02-PH2-100C Отвертка крестовая PH2x100мм эргономичная рукоятка, СОЮЗ</t>
  </si>
  <si>
    <t>1040-02-PH2-150C Отвертка крестовая PH2x150мм эргономичная рукоятка, СОЮЗ</t>
  </si>
  <si>
    <t>1040-02-PH2-200C Отвертка крестовая PH2x200мм эргономичная рукоятка, СОЮЗ</t>
  </si>
  <si>
    <t>1040-02-SL3-075C Отвертка шлицевая SL3x75мм эргономичная рукоятка, СОЮЗ</t>
  </si>
  <si>
    <t>1040-02-SL4-100C Отвертка шлицевая SL4x100мм эргономичная рукоятка, СОЮЗ</t>
  </si>
  <si>
    <t>1040-02-SL5-100C Отвертка шлицевая SL5x100мм эргономичная рукоятка, СОЮЗ</t>
  </si>
  <si>
    <t>1040-03-PH0-150 Отвертка крестовая PH0x150мм эргономичная рукоятка, магнитный наконечник,Sturm!</t>
  </si>
  <si>
    <t>1040-03-PH0-75 Отвертка крестовая PH0x75мм эргономичная рукоятка, магнитный наконечник,Sturm!</t>
  </si>
  <si>
    <t>1040-03-PH2-100 Отвертка крестовая PH2x100мм эргономичная рукоятка, магнитный наконечник,Sturm!</t>
  </si>
  <si>
    <t>1040-03-PH2-200 Отвертка крестовая PH2x200мм эргономичная рукоятка, магнитный наконечник,Sturm!</t>
  </si>
  <si>
    <t>1040-03-PH2-38 Отвертка крестовая PH2x38мм эргономичная рукоятка, магнитный наконечник,Sturm!</t>
  </si>
  <si>
    <t>1040-03-PH3-200 Отвертка крестовая PH3x200мм эргономичная рукоятка, магнитный наконечник,Sturm!</t>
  </si>
  <si>
    <t>1040-14-PZ1-75 Отвертка PZ1х75мм, магнитныйный наконечник, эргономическая ручка, Sturm!</t>
  </si>
  <si>
    <t>1040-14-PZ2-100 Отвертка PZ2х100мм, магнитныйный наконечник, эргономическая ручка, Sturm!</t>
  </si>
  <si>
    <t>1040-14-PZ3-150 Отвертка PZ3х150мм, магнитныйный наконечник, эргономическая ручка, Sturm!</t>
  </si>
  <si>
    <t>1040-02-PH0-075C Отвертка крестовая PH0x75мм эргономичная рукоятка, СОЮЗ</t>
  </si>
  <si>
    <t>1040-02-PH1-038C Отвертка крестовая PH1x38мм эргономичная рукоятка, СОЮЗ</t>
  </si>
  <si>
    <t>1040-02-PH1-100C Отвертка крестовая PH1x100мм эргономичная рукоятка, СОЮЗ</t>
  </si>
  <si>
    <t>1040-02-PH1-150C Отвертка крестовая PH1x150мм эргономичная рукоятка, СОЮЗ</t>
  </si>
  <si>
    <t>1040-02-PH1-200C Отвертка крестовая PH1x200мм эргономичная рукоятка, СОЮЗ</t>
  </si>
  <si>
    <t>1040-02-PH3-150C Отвертка крестовая PH3x150мм эргономичная рукоятка, СОЮЗ</t>
  </si>
  <si>
    <t>1040-02-PH3-200C Отвертка крестовая PH3x200мм эргономичная рукоятка, СОЮЗ</t>
  </si>
  <si>
    <t>1040-02-SL3-100C Отвертка шлицевая SL3x100мм эргономичная рукоятка, СОЮЗ</t>
  </si>
  <si>
    <t>1040-02-SL4-150C Отвертка шлицевая SL4x150мм эргономичная рукоятка, СОЮЗ</t>
  </si>
  <si>
    <t>1040-02-SL4-200C Отвертка шлицевая SL4x200мм эргономичная рукоятка, СОЮЗ</t>
  </si>
  <si>
    <t>1040-02-SL5-038C Отвертка шлицевая SL5x38мм эргономичная рукоятка, СОЮЗ</t>
  </si>
  <si>
    <t>1040-02-SL5-150C Отвертка шлицевая SL5x150мм эргономичная рукоятка, СОЮЗ</t>
  </si>
  <si>
    <t>1040-02-SL5-200C Отвертка шлицевая SL5x200мм эргономичная рукоятка, СОЮЗ</t>
  </si>
  <si>
    <t>1040-02-SL6-038C Отвертка шлицевая SL6x38мм эргономичная рукоятка, СОЮЗ</t>
  </si>
  <si>
    <t>1040-02-SL6-100C Отвертка шлицевая SL6x100мм эргономичная рукоятка, СОЮЗ</t>
  </si>
  <si>
    <t>1040-02-SL6-150C Отвертка шлицевая SL6x150мм эргономичная рукоятка, СОЮЗ</t>
  </si>
  <si>
    <t>1040-02-SL6-200C Отвертка шлицевая SL6x200мм эргономичная рукоятка, СОЮЗ</t>
  </si>
  <si>
    <t>1040-02-SL8-150C Отвертка шлицевая SL8x150мм эргономичная рукоятка, СОЮЗ</t>
  </si>
  <si>
    <t>1040-02-SL8-200C Отвертка шлицевая SL8x200мм эргономичная рукоятка, СОЮЗ</t>
  </si>
  <si>
    <t>1040-18-TW0-150  Отвертка Tri-Wing TW0x150мм, эрго ручка, магнитный наконечник, Sturm!</t>
  </si>
  <si>
    <t>1040-18-TW1-150 Отвертка Tri-Wing TW1x150мм, эрго ручка, магнитный наконечник, Sturm!</t>
  </si>
  <si>
    <t>1040-18-TW2-200 Отвертка Tri-Wing TW2x200мм, эрго ручка, магнитный наконечник, Sturm!</t>
  </si>
  <si>
    <t>1040-18-TW3-200 Отвертка Tri-Wing TW3x200мм, эрго ручка, магнитный наконечник, Sturm!</t>
  </si>
  <si>
    <t>1040-18-TW4-200 Отвертка Tri-Wing TW4x200мм, эрго ручка, магнитный наконечник, Sturm!</t>
  </si>
  <si>
    <t>HK1040-16-SL3-100 Отвертка шлицевая 3x100 АЛМАЗН. НАКОНЕЧ, твердость 59 HRC, S2, Hanskonner</t>
  </si>
  <si>
    <t>HK1040-16-SL3-75 Отвертка шлицевая 3x75 АЛМАЗН. НАКОНЕЧ, твердость 59 HRC, S2, Hanskonner</t>
  </si>
  <si>
    <t>HK1040-16-SL5-100 Отвертка шлицевая 5x100 АЛМАЗН. НАКОНЕЧ, твердость 59 HRC, S2, Hanskonner</t>
  </si>
  <si>
    <t>HK1040-16-SL5-200 Отвертка шлицевая 5x200 АЛМАЗН. НАКОНЕЧ, твердость 59 HRC, S2, Hanskonner</t>
  </si>
  <si>
    <t>HK1040-16-SL6-100 Отвертка шлицевая 6x100 АЛМАЗН. НАКОНЕЧ, твердость 59 HRC, S2, Hanskonner</t>
  </si>
  <si>
    <t>1040-01-SL5-125 Отвертка шлицевая МАГНИТН. НАКОНЕЧН.,эргономич. ручка 5х125мм, Sturm!</t>
  </si>
  <si>
    <t>1040-01-SL6-200 Отвертка шлицевая МАГНИТН. НАКОНЕЧН.,эргономич. Ручка, 6х200 мм,Sturm!</t>
  </si>
  <si>
    <t>1040-01-SL6-75 Отвертка шлицевая МАГНИТН. НАКОНЕЧН.,эргономич. ручка SL6х75мм,Sturm!</t>
  </si>
  <si>
    <t>1040-03-SL3-100 Отвертка шлиц, МАГНИТ. НАКОНЕЧ., эрго ручка, 3х100мм, Sturm!</t>
  </si>
  <si>
    <t>1040-03-SL4-100 Отвертка шлиц, МАГНИТ. НАКОНЕЧ., эрго ручка, 4х100мм, Sturm!</t>
  </si>
  <si>
    <t>1040-03-SL5-38 Отвертка шлиц, МАГНИТ. НАКОНЕЧ., эрго ручка, 5х38мм, Sturm!</t>
  </si>
  <si>
    <t>1040-03-SL6-150 Отвертка шлиц, МАГНИТ. НАКОНЕЧ., эрго ручка, 6х150мм, Sturm!</t>
  </si>
  <si>
    <t>1040-03-SL6-200 Отвертка шлиц, МАГНИТ. НАКОНЕЧ., эрго ручка, 6х200мм, Sturm!</t>
  </si>
  <si>
    <t>1040-03-SL8-150 Отвертка шлиц, МАГНИТ. НАКОНЕЧ., эрго ручка, 8х150мм, Sturm!</t>
  </si>
  <si>
    <t>1040-03-SL8-200 Отвертка шлиц, МАГНИТ. НАКОНЕЧ., эрго ручка, 8х200мм, Sturm!</t>
  </si>
  <si>
    <t>1040-17-SL4-100 Отвертка шлиц, ДИЭЛЕКТРИЧЕСКАЯ, эрго ручка, SL4х100мм, Sturm!</t>
  </si>
  <si>
    <t>1040-17-SL5-125 Отвертка шлиц, ДИЭЛЕКТРИЧЕСКАЯ, эрго ручка, SL5,5х125мм, Sturm!</t>
  </si>
  <si>
    <t>1040-20-U17-75 Отвертка шлиц U-тип мангнит. наконеч., эрго ручка U1.7*75мм, Sturm!</t>
  </si>
  <si>
    <t>1040-20-U20-100 Отвертка шлиц U-тип мангнит. наконеч., эрго ручка U2.0*100мм, Sturm!</t>
  </si>
  <si>
    <t>1040-20-U23-125 Отвертка шлиц U-тип мангнит. наконеч., эрго ручка U2.3*125мм, Sturm!</t>
  </si>
  <si>
    <t>1040-20-U26-150 Отвертка шлиц U-тип мангнит. наконеч., эрго ручка U2.6*150мм, Sturm!</t>
  </si>
  <si>
    <t>1040-21-TR18-75 Отвертка шлиц ТРЕУГОЛЬНИК мангнит. наконеч., эрго ручка 1.8*75мм, Sturm!</t>
  </si>
  <si>
    <t>1040-21-TR20-100 Отвертка шлиц ТРЕУГОЛЬНИК мангнит. наконеч., эрго ручка 2.0*100мм, Sturm!</t>
  </si>
  <si>
    <t>1040-21-TR23-125 Отвертка шлиц ТРЕУГОЛЬНИК мангнит. наконеч., эрго ручка 2.3*125мм, Sturm!</t>
  </si>
  <si>
    <t>1040-21-TR30-150 Отвертка шлиц ТРЕУГОЛЬНИК мангнит. наконеч., эрго ручка 3.0*150мм, Sturm!</t>
  </si>
  <si>
    <t>1040-22-T10-75 Отвертка TORX мангнит. наконеч., эрго ручка T10*75мм, Sturm!</t>
  </si>
  <si>
    <t>1040-22-T15-75 Отвертка TORX мангнит. наконеч., эрго ручка T15*75мм, Sturm!</t>
  </si>
  <si>
    <t>1040-22-T20-100 Отвертка TORX мангнит. наконеч., эрго ручка T20*100мм, Sturm!</t>
  </si>
  <si>
    <t>1040-22-T25-100 Отвертка TORX мангнит. наконеч., эрго ручка T25*100мм, Sturm!</t>
  </si>
  <si>
    <t>1040-22-T27-100 Отвертка TORX мангнит. наконеч., эрго ручка T27*100мм, Sturm!</t>
  </si>
  <si>
    <t>1040-22-T30-125 Отвертка TORX мангнит. наконеч., эрго ручка T30*125мм, Sturm!</t>
  </si>
  <si>
    <t>1040-22-T40-150 Отвертка TORX мангнит. наконеч., эрго ручка T40*150мм, Sturm!</t>
  </si>
  <si>
    <t>1040-23-TT10-75 Отвертка TORX с ОТВЕРСТ. магнит. наконеч., эрго ручка TT10H*75мм, Sturm!</t>
  </si>
  <si>
    <t>1040-23-TT15-75 Отвертка TORX с ОТВЕРСТ. магнит. наконеч., эрго ручка TT15H*75мм, Sturm!</t>
  </si>
  <si>
    <t>1040-23-TT20-100 Отвертка TORX с ОТВЕРСТ. магнит. наконеч., эрго ручка TT20H*100мм, Sturm!</t>
  </si>
  <si>
    <t>1040-23-TT25-100 Отвертка TORX с ОТВЕРСТ. магнит. наконеч., эрго ручка TT25H*100мм, Sturm!</t>
  </si>
  <si>
    <t>1040-23-TT27-100 Отвертка TORX с ОТВЕРСТ. магнит. наконеч., эрго ручка TT27H*100мм, Sturm!</t>
  </si>
  <si>
    <t>1040-23-TT30-125 Отвертка TORX с ОТВЕРСТ. магнит. наконеч., эрго ручка TT30H*125мм, Sturm!</t>
  </si>
  <si>
    <t>1040-23-TT40-150 Отвертка TORX с ОТВЕРСТ. магнит. наконеч., эрго ручка TT40H*150мм, Sturm!</t>
  </si>
  <si>
    <t>1075-04-140 Тиски слесарные 140мм, УСИЛЕННЫЕ С НАКОВАЛЬНЕЙ, Sturm!</t>
  </si>
  <si>
    <t>1072-600-700 Резак сменный для плиткореза (22.0х10.5х2.0 мм) Sturm!</t>
  </si>
  <si>
    <t>1072-MB-400 Плиткорез ручной рег. угла 0-60' 400 мм Sturm!</t>
  </si>
  <si>
    <t>1072-TC-1200P Плиткорез ручной рез 1200 мм На ПОДШИПНИКАХ Sturm!</t>
  </si>
  <si>
    <t>1072-TC-600P Плиткорез ручной рез 600 мм На ПОДШИПНИКАХ Sturm!</t>
  </si>
  <si>
    <t>1020-12-02-180 Съёмник стопорных колец 180мм, прямые губки, разжим, Sturm!</t>
  </si>
  <si>
    <t>HK1013-02-380 Гвоздодер-лом, плоскопрофильный, 380x45x8мм, Hanskonner</t>
  </si>
  <si>
    <t>HK1013-03-300 Гвоздодер-лом, обрезиненная рукоятка, 300 x 26 x 14мм, Hanskonner</t>
  </si>
  <si>
    <t>1063-02-10С Стамеска 10 мм, УГЛЕРОДИСТАЯ СТАЛЬ, 50 HRC, СОЮЗ</t>
  </si>
  <si>
    <t>1063-02-14С Стамеска 14 мм, УГЛЕРОДИСТАЯ СТАЛЬ, 50 HRC, СОЮЗ</t>
  </si>
  <si>
    <t>1063-02-38С Стамеска 38 мм, УГЛЕРОДИСТАЯ СТАЛЬ, 50 HRC, СОЮЗ</t>
  </si>
  <si>
    <t>1063-02-H3C Набор стамесок, 6, 12, 18 мм, УГЛЕРОДИСТАЯ СТАЛЬ, 50 HRC, СОЮЗ</t>
  </si>
  <si>
    <t>1280102 Болторез 18" (450 мм), ЗАКАЛЕННЫЕ ГУБКИ ИЗ СТАЛИ Т8, регули, эргономич рукоят Sturm!</t>
  </si>
  <si>
    <t>1280201 Болторез 24" (600 мм) Professional, ЗАКАЛЕННЫЕ ГУБКИ ИЗ Cr-V СТАЛИ, регулиров Sturm!</t>
  </si>
  <si>
    <t>HK1076-10-2 Нож универсальный 215мм, с двойным точилом, рукоятка с TPR, чехол, pat., Hanskonner</t>
  </si>
  <si>
    <t>HK1076-S1-KE Лезвия трапециевидные, 10шт, оксид., SK2 сталь, ULTRA лаз.заточка, Hanskonner</t>
  </si>
  <si>
    <t>1076-01-P1 Нож складной, трапециевидное лезвие, SK2 сталь, 5 доп лезв., TPR рукоятка, Sturm!</t>
  </si>
  <si>
    <t>1074-02-01 Ножницы по металлу, прямой рез, 2-Х РЫЧАЖНАЯ СИСТЕМА ДЛЯ ОБЛЕГЧЕНИЯ РЕЗА, Sturm!</t>
  </si>
  <si>
    <t>1074-02-02 Ножницы по металлу , правый рез, 2-Х РЫЧАЖНАЯ СИСТЕМА ДЛЯ ОБЛЕГЧЕНИЯ РЕЗА, Sturm!</t>
  </si>
  <si>
    <t>1074-09-50 Ножницы для резки труб ПВХ 50мм, SK5, ТЕФЛОН. покрытие, стоп. скоба, Sturm!</t>
  </si>
  <si>
    <t>1074-09-01 Ножницы для резки труб ПВХ 3-42мм, противоск. ручка инстр. сталь, стоп скоба, Sturm!</t>
  </si>
  <si>
    <t>1074-09-02 Ножницы для резки труб ПВХ 3-42мм, инстр. сталь, стоп. скоба, HRC 53±3 Sturm!</t>
  </si>
  <si>
    <t>1074-09-50SB Сменное лезвие для ножниц 1074-09-50 SK5, ТЕФЛОН. покрытие Sturm!</t>
  </si>
  <si>
    <t>1074-09-42 Ножницы для резки труб ПВХ 42мм, SK5, ТЕФЛОН. покрытие, стоп. скоба, Sturm!</t>
  </si>
  <si>
    <t>1074-09-42SB Сменное лезвие для ножниц 1074-09-42 SK5, ТЕФЛОН. покрытие Sturm!</t>
  </si>
  <si>
    <t>1074-09-63 Ножницы для резки труб ПВХ 63мм, SK5, ТЕФЛОН. покрытие, стоп. скоба, Sturm!</t>
  </si>
  <si>
    <t>1074-09-63SB Сменное лезвие для ножниц 1074-09-63 SK5, ТЕФЛОН. покрытие Sturm!</t>
  </si>
  <si>
    <t>1061-07-300 Ножовка по металлу с доп. полотном, 300мм, усиленная, доп. упор, КУЛИБИН,pat,Sturm!</t>
  </si>
  <si>
    <t>1065-03-S4 Резьбонарезной набор, 4 клуппа (1/2", 3/4", 1", 1-1/4" + трещотка) Sturm!</t>
  </si>
  <si>
    <t>1065-04-1 Клуппа трубная 1", резцы из инструментальной стали, закалены, Sturm!</t>
  </si>
  <si>
    <t>1065-04-1-1/2 Клуппа трубная 1-1/2", резцы из инструментальной стали, закалены, Sturm!</t>
  </si>
  <si>
    <t>1065-04-3/4 Клуппа трубная 3/4", РЕЗЦЫ ИЗ ИНСТРУМЕНТАЛЬНОЙ СТАЛИ. ЗАКАЛЕНЫ, Sturm!</t>
  </si>
  <si>
    <t>1077-06-01 Стеклодомкрат одинарный Sturm!</t>
  </si>
  <si>
    <t>1077-06-03 Стеклодомкрат тройной Sturm!</t>
  </si>
  <si>
    <t>1077-06-04 Стеклодомкрат 4 присоски Sturm!</t>
  </si>
  <si>
    <t>1090-01-S10 Брусок абразивный, 150x50x25мм, оксид алюминия, P120/P280, Sturm!</t>
  </si>
  <si>
    <t>1090-01-S11 Брусок абразивный, 200x50x25мм, оксид алюминия, P120/P280, Sturm!</t>
  </si>
  <si>
    <t>1090-01-S12 Брусок абразивный, 180x68x28мм, белый корунд, P1000/P3000, Sturm!</t>
  </si>
  <si>
    <t>1-9040-8-18-250S Валик С РУЧКОЙ 250 мм, ворс 18 мм, d=50мм, ручка d=8мм, полиакрил, Sturm!</t>
  </si>
  <si>
    <t>9040-18-180PS Валик С РУЧКОЙ 180 мм, ворс 18 мм, d=47мм, ручка d=8мм, полиакрил, Sturm!</t>
  </si>
  <si>
    <t>9040-21-175S Валик С РУЧКОЙ 175 мм, ворс 11 мм, d=47мм, ручка d=8мм, полиакрил, Sturm!</t>
  </si>
  <si>
    <t>1-9040-4/41c Бюгель с ЭРГОНОМИЧ.рукояткой из первич.пластика, 4*41, хромир.стерж, Sturm!</t>
  </si>
  <si>
    <t>1073-01-310 Пистолет для герметика 310мл, полуоткрытый, толщина основы 0,5мм, Sturm!</t>
  </si>
  <si>
    <t>1073-06-07 Пистолет для пены тефлон.покрытие иглы,регулировка одной рукой, professional, Sturm!</t>
  </si>
  <si>
    <t>8051-25-040LC Шпатель, 40мм, нержавеющая сталь, пластиковая рукоятка, СОЮЗ</t>
  </si>
  <si>
    <t>8051-25-060LC Шпатель, 60мм, нержавеющая сталь, пластиковая рукоятка, СОЮЗ</t>
  </si>
  <si>
    <t>8051-35-040LC Шпатель, 40мм, пружинная колор сталь 65Г, пластиковая рукоятка, СОЮЗ</t>
  </si>
  <si>
    <t>8051-35-060LC Шпатель, 60мм, пружинная колор сталь 65Г, пластиковая рукоятка, СОЮЗ</t>
  </si>
  <si>
    <t>8051-35-080LC Шпатель, 80мм, пружинная колор сталь 65Г, пластиковая рукоятка, СОЮЗ</t>
  </si>
  <si>
    <t>8051-35-100LC Шпатель, 100мм, пружинная колор сталь 65Г, пластиковая рукоятка, СОЮЗ</t>
  </si>
  <si>
    <t>8051-35-150FC Шпатель, 150мм, пружинная колор сталь 65Г, пластиковая рукоятка, СОЮЗ</t>
  </si>
  <si>
    <t>8051-35-200FC Шпатель, 200мм, пружинная колор сталь 65Г, пластиковая рукоятка, СОЮЗ</t>
  </si>
  <si>
    <t>8051-35-300FC Шпатель, 300мм, пружинная колор сталь 65Г, пластиковая рукоятка, СОЮЗ</t>
  </si>
  <si>
    <t>8051-35-450FC Шпатель, 450мм, пружинная колор сталь 65Г, пластиковая рукоятка, СОЮЗ</t>
  </si>
  <si>
    <t>8051-45-250-6FC Шпатель, 250 мм, нержавеющая сталь, зуб 6х6 мм, пластиковая рукоятка, СОЮЗ</t>
  </si>
  <si>
    <t>8051-45-250-8FC Шпатель, 250 мм, нержавеющая сталь, зуб 8х8 мм, пластиковая рукоятка, СОЮЗ</t>
  </si>
  <si>
    <t>8051-45-300-6FC Шпатель, 300 мм, нержавеющая сталь, зуб 6х6 мм, пластиковая рукоятка, СОЮЗ</t>
  </si>
  <si>
    <t>8051-45-300-8FC Шпатель, 300 мм, нержавеющая сталь, зуб 8х8 мм, пластиковая рукоятка, СОЮЗ</t>
  </si>
  <si>
    <t>8051-45-350-6FC Шпатель, 350 мм, нержавеющая сталь, зуб 6х6 мм, пластиковая рукоятка, СОЮЗ</t>
  </si>
  <si>
    <t>8051-45-350-8FC Шпатель, 350 мм, нержавеющая сталь, зуб 8х8 мм, пластиковая рукоятка, СОЮЗ</t>
  </si>
  <si>
    <t>8051-45-450-6FC Шпатель, 450 мм, нержавеющая сталь, зуб 6х6 мм, пластиковая рукоятка, СОЮЗ</t>
  </si>
  <si>
    <t>8051-45-450-8FC Шпатель, 450 мм, нержавеющая сталь, зуб 8х8 мм, пластиковая рукоятка, СОЮЗ</t>
  </si>
  <si>
    <t>8051-55-150 Шпатель, 150 мм, нержавеющая сталь, узкое полотно, алюм. планка, СОЮЗ</t>
  </si>
  <si>
    <t>HK2040-03-1200 Линейка метал с направляющими+уровень 1200 мм Hanskonner</t>
  </si>
  <si>
    <t>HK2040-03-600 Линейка метал с направляющими+уровень 600 мм Hanskonner</t>
  </si>
  <si>
    <t>2040-02-145 Шаблон для копирования контуров HIPS пластины корпус ABS 150 мм Sturm!</t>
  </si>
  <si>
    <t>2040-02-5 Линейка многофункциональная 4 глазка Sturm!</t>
  </si>
  <si>
    <t>2040-02-6 Линейка многофункциональная 6 частей + направляющая для коронки Sturm!</t>
  </si>
  <si>
    <t>20519 Рулетка 5х19мм, пластиковый корпус, СОЮЗ</t>
  </si>
  <si>
    <t>21519 Рулетка 5х19мм, ОБРЕЗИНЕННЫЙ корпус, КЛАСС ТОЧНОСТИ II, УСИЛЕННЫЙ магнит, СОЮЗ</t>
  </si>
  <si>
    <t>2010-12-2-12 Рулетка мини 2x11.5мм, обрезиненный корпус, Sturm!</t>
  </si>
  <si>
    <t>2020-09-300 Угольник многофункциональный, 300мм, уровень, транспортир, чертилка, Sturm!</t>
  </si>
  <si>
    <t>2020-10-300 Угольник многофункциональный, 300 мм, уровень, чертилка, Sturm!</t>
  </si>
  <si>
    <t>2020-08-300 Угольник универсальный, разметочный, с подвижным стоппером, 200x300мм, Sturm!</t>
  </si>
  <si>
    <t>2020-08-500 Угольник универсальный, разметочный, с подвижным стоппером, 280x500мм, Sturm!</t>
  </si>
  <si>
    <t>6010-2-5 Угольник магнитный для сварки 4шт вес до 5 кг Sturm!</t>
  </si>
  <si>
    <t>6013-3-11 Угольник магнитный универсальный для сварки вес до 11 кг Sturm!</t>
  </si>
  <si>
    <t>6015-5-35 Угольник магнитный универсальный для сварки вес до 35 кг Sturm!</t>
  </si>
  <si>
    <t>7003-6-3 Магнитная тарелка для крепежа 150мм 1000-1200Гс Sturm!</t>
  </si>
  <si>
    <t>7053-3-2 Браслет монтажный магнитный неодимовый Sturm!</t>
  </si>
  <si>
    <t>7068PBH Держатель кистей магнитный с открывалкой банок Sturm!</t>
  </si>
  <si>
    <t>2015-02-1200 Уровень  АЛЮМИНИЕВЫЙ, ФРЕЗЕРОВАН.ПОВЕРХН 1200 мм, 3 глазка, Sturm!</t>
  </si>
  <si>
    <t>2015-02-1500 Уровень  АЛЮМИНИЕВЫЙ, ФРЕЗЕРОВАН.ПОВЕРХН 1500 мм, 3 глазка, Sturm!</t>
  </si>
  <si>
    <t>2015-10-0600 Уровень строительный, 600мм, 5 глазков, углы 0/1.5/3.5/45/90°, рукоятка, Sturm!</t>
  </si>
  <si>
    <t>2015-10-0800 Уровень строительный, 800мм, 5 глазков, углы 0/1.5/3.5/45/90°, рукоятка, Sturm!</t>
  </si>
  <si>
    <t>2015-10-1000 Уровень строительный, 1000мм, 5 глазков, углы 0/1.5/3.5/45/90°, рукоятка, Sturm!</t>
  </si>
  <si>
    <t>2030-01-250 Штангенциркуль 250 мм с глубиномером Sturm!</t>
  </si>
  <si>
    <t>2030-02-150 Штангенциркуль электронный 150 мм с глубиномером, 2 батарейки в комплекте Sturm!</t>
  </si>
  <si>
    <t>1075-02-4 Набор пинцетов для точных работ 4 шт/уп Sturm!</t>
  </si>
  <si>
    <t>HK1071-01-06 Степлер меб.регулируемый, для скоб 53(4-14 мм), с 8мм скобами(53) 50шт, Hanskonner</t>
  </si>
  <si>
    <t>HK1071-01-08 Степлер усиленный меб.,скобы 53(6-16мм),гвозди 300(15-16мм), рессорный, Hanskonner</t>
  </si>
  <si>
    <t>1071-01-S1 Степлер меб.в кейсе, для скоб 53F(6-14мм),140 и S(6-14мм),гвоздей J(10-14мм), Sturm!</t>
  </si>
  <si>
    <t>1071-05-13 Скобы для пневмо степлера, 18GA, 13мм, ширина 5.7мм, толщина 1.25мм, 5000шт, Sturm!</t>
  </si>
  <si>
    <t>1071-05-16 Скобы для пневмо степлера, 18GA, 16мм, ширина 5.7мм, толщина 1.25мм, 5000шт, Sturm!</t>
  </si>
  <si>
    <t>1071-05-19 Скобы для пневмо степлера, 18GA, 19мм, ширина 5.7мм, толщина 1.25мм, 5000шт, Sturm!</t>
  </si>
  <si>
    <t>1071-05-22 Скобы для пневмо степлера, 18GA, 22мм, ширина 5.7мм, толщина 1.25мм, 5000шт, Sturm!</t>
  </si>
  <si>
    <t>1071-06-20 Гвозди для пневмо степлера, тип 300, 20мм, ширина 2мм, толщина 1.25мм,5000шт, Sturm!</t>
  </si>
  <si>
    <t>1071-06-25 Гвозди для пневмо степлера, тип 300, 25мм, ширина 2мм, толщина 1.25мм,5000шт, Sturm!</t>
  </si>
  <si>
    <t>1071-06-30 Гвозди для пневмо степлера, тип 300, 30мм, ширина 2мм, толщина 1.25мм,5000шт, Sturm!</t>
  </si>
  <si>
    <t>1071-06-32 Гвозди для пневмо степлера, тип 300, 32мм, ширина 2мм, толщина 1.25мм,5000шт, Sturm!</t>
  </si>
  <si>
    <t>1071-06-35 Гвозди для пневмо степлера, тип 300, 35мм, ширина 2мм, толщина 1.25мм,5000шт, Sturm!</t>
  </si>
  <si>
    <t>1071-04-12 Скобы для степлера 12мм (тип 53) в упак. 2000шт, экономия 30%, оцинк., закал.,Sturm!</t>
  </si>
  <si>
    <t>7014-02-07 Скобы электроустановочные,7 мм, прямоугольный профиль, 50 шт.// Sturm!</t>
  </si>
  <si>
    <t>7014-02-09 Скобы электроустановочные,9 мм, прямоугольный профиль, 40 шт.// Sturm!</t>
  </si>
  <si>
    <t>1078-09-100 Струбцина клещеобразная с храповым механизмом, длина 255мм, зев 100мм, Sturm!</t>
  </si>
  <si>
    <t>1078-10-70 Струбцина угловая, 2x70мм, глубина зажима 70мм, угол зажима 90°, Sturm!</t>
  </si>
  <si>
    <t>1078-11-75 Струбцина угловая,2x73мм,глуб.зажима 75мм,угол зажима 90°,разьём пропила 45°, Sturm!</t>
  </si>
  <si>
    <t>7011-01-12x10С Фумлента, плотность 0,3 г/см, 12мм x 10м. СОЮЗ</t>
  </si>
  <si>
    <t>7011-01-25x10С Фумлента, плотность 0,4 г/см, 25мм x 10м. СОЮЗ</t>
  </si>
  <si>
    <t>3010-15-02 Лопата пласт снеговая без черенка алюмин. планка 38х38см Sturm!</t>
  </si>
  <si>
    <t>3010-15-15 Лопата морозост.  пластик. снегов. АЛЮМИН. чер. V-обр, алюмин. план 38*37 см Sturm!</t>
  </si>
  <si>
    <t>3010-15-17 Лопата морозост.БИРЮЗА. ПЕРВ сырье. АЛЮМИН. чер. V-обр, алюмин. план 41*45 см Sturm!</t>
  </si>
  <si>
    <t>3010-15-18 Лопата морозост. ПЕРВ сырье. Эргономичн алюм. чер. V-обр, алюм. план 50*37 см Sturm!</t>
  </si>
  <si>
    <t>3010-15-19С Лопата снегоуборочная дер. чер V-обр ал планка 51*45 см СОЮЗ</t>
  </si>
  <si>
    <t>3010-15-20 Скребок (скрепер) для уборки снега на колесах ковш с алюмин. план. 850*600 мм Sturm!</t>
  </si>
  <si>
    <t>3010-15-21 Лопата морозост. ковш Оранж, ФИБЕРГЛАС. руч V-обр, алюмин. план 41*41,5 см Sturm!</t>
  </si>
  <si>
    <t>3010-15-22 Лопата морозост. ковш Красный, ФИБЕРГЛАС.чер,руч V-обр, алюм. план 49х35 см Sturm!</t>
  </si>
  <si>
    <t>3010-15-AL Лопата морозост. пластик. снегов. дер.ручк V-обр, алюмин. планка 46*40 см Sturm!</t>
  </si>
  <si>
    <t>3010-12-01N Лопата штыковая нерж, черен. алюмин метал оранж V-обр.ручк, Sturm!</t>
  </si>
  <si>
    <t>3010-12-02M Лопата штыковая, черен алюминев (метал) V-обр.ручк, Sturm!</t>
  </si>
  <si>
    <t>3010-12-03M Лопата совковая штык крашен., черенок алюминев (метал) V-обр.ручк, Sturm!</t>
  </si>
  <si>
    <t>HK3012-07-21 Секатор 215 мм, верхн. лезвие с тефлоновым покрытием, алюмин. ручки HansKonner</t>
  </si>
  <si>
    <t>HK3012-07-22 Секатор 180 мм, верхн. лезвие с тефлоновым покрытием HansKonner</t>
  </si>
  <si>
    <t>HK3012-07-23 Ручной секатор 200 мм с храп механиз алюмин ручка верх. лезвие с покр. HansKonner</t>
  </si>
  <si>
    <t>HK3012-07-24 Секатор 180 мм, цветоч. верхн. лезвие с тефл покр HansKonner</t>
  </si>
  <si>
    <t>HK3012-07-26 Секатор 150 мм, цветоч.узкое лезвие HansKonner</t>
  </si>
  <si>
    <t>3012-04-04 Ручной Секатор 160 мм, ручка пластик, СОЮЗ</t>
  </si>
  <si>
    <t>3012-04-06С Ручной Секатор 160 мм, ручка пластик, лезвие 3мм СОЮЗ</t>
  </si>
  <si>
    <t>3012-04-07С Ручной секатор 160 мм, ручка пластик, с ремешком, лезв толщ 4 мм СОЮЗ</t>
  </si>
  <si>
    <t>3012-04-22T Секатор 205 мм, верхн. лезвие с титановым покр япон сталь SK5 алюм ручк Sturm!</t>
  </si>
  <si>
    <t>3012-04-23 Секатор с регул откры 10/15 мм, верхн. лезвие япон сталь SK5 алюм ручк, покр Sturm!</t>
  </si>
  <si>
    <t>3012-04-25 Секатор верхн. лезвие защитн покрыт., япон сталь SK5 алюм ручк Sturm!</t>
  </si>
  <si>
    <t>3012-04-26 Ножницы сад.  поворотные 360°  для травы лезв с покр Sturm!</t>
  </si>
  <si>
    <t>HK3012-05-03 Сучкорез телеск 460-700мм, рез 40мм Hanskonner</t>
  </si>
  <si>
    <t>3012-05-01 Сучкорез 760 мм, зубчатый механизм, Sturm!</t>
  </si>
  <si>
    <t>3012-05-02 Сучкорез 490 мм, зубчатый механизм, Sturm!</t>
  </si>
  <si>
    <t>HK3012-05-04 Кусторез 570 мм, волнистое лезвие, храповый механ Hanskonner</t>
  </si>
  <si>
    <t>3012-05-03 Кусторез 570 мм, волнистое лезвие, Sturm!</t>
  </si>
  <si>
    <t>HK3012-06-180 Ножовка садовая складная 180 мм,защищен. рукоятка Hanskonner</t>
  </si>
  <si>
    <t>3016-22-01 Опрыскиватель 1л с ручным насосом с 3 насадками Sturm!</t>
  </si>
  <si>
    <t>3016-22-015 Опрыскиватель 1,5л с ручным насосом с 3 насадками Sturm!</t>
  </si>
  <si>
    <t>ГО-05022 Грядка оцинкованная 0,5x2,0 м, высота 0,2м, толщина 0,4 мм СОЮЗ</t>
  </si>
  <si>
    <t>ГО-05032 Грядка оцинкованная 0,5x3,0 м, высота 0,2м, толщина 0,4 мм СОЮЗ</t>
  </si>
  <si>
    <t>ГО-06542 Грядка оцинкованная 0,65x4,0 м, высота 0,2 м, толщина 0,4 мм СОЮЗ</t>
  </si>
  <si>
    <t>ГО-08022 Грядка оцинкованная 0,8x2,0 м, высота 0,2 м, толщина 0,4 мм СОЮЗ</t>
  </si>
  <si>
    <t>ДГО-У1 Добор к грядке оцинк., 1 м, высота 20 см. универсальный СОЮЗ</t>
  </si>
  <si>
    <t>ДГО-У2 Добор к грядке оцинк., 2 м, высота 20 см. универсальный СОЮЗ</t>
  </si>
  <si>
    <t>3015-17-01 Пистолет д/полива 1 функция С РЕГУЛИРОВКОЙ СТРУИ, Sturm! Серия Classic</t>
  </si>
  <si>
    <t>3015-17-01T Пистолет д/полива 1 режим, пластик.  УПРАВЛ больш пальц корпус Sturm!</t>
  </si>
  <si>
    <t>3015-17-01Z Пистолет д/полива 9 режимов, форсун цинк, корп с резин покрыт Sturm!</t>
  </si>
  <si>
    <t>3015-17-01ZB Пистолет д/полива 7 режимов, цинк корп с резин покрыт Sturm!</t>
  </si>
  <si>
    <t>3015-17-03 Пистолет д/полива 3 режима, пластик. корпус Sturm!</t>
  </si>
  <si>
    <t>3015-17-08 Пистолет д/полива 8 ФУНКЦИЙ ОРОШЕНИЯ, управ 1 рукой Sturm!</t>
  </si>
  <si>
    <t>3015-17-08P Пистолет д/полива 8 режимов, пластик. корпус Sturm!</t>
  </si>
  <si>
    <t>3015-17-08T Пистолет д/полива 8 режимов, пластик.  УПРАВЛ больш пальц корпус Sturm!</t>
  </si>
  <si>
    <t>3015-17-08Z Пистолет д/полива 8 ФУНКЦИЙ ОРОШЕНИЯ, управ 1 рукой Sturm!</t>
  </si>
  <si>
    <t>3015-17-09ZF Пистолет д/полива 9 режимов, форсун цинк, корп с резин покрыт Sturm!</t>
  </si>
  <si>
    <t>3015-17-12 Пистолет-удлинитель д/полива, 71 см,  8 режим, фит 1/2", алюмин. труба Sturm!</t>
  </si>
  <si>
    <t>3015-18-01P Разбрызгиватель ВРАЩАЮЩИЙСЯ, пластик. на пике,3 сопла Sturm!</t>
  </si>
  <si>
    <t>3015-18-03 Разбрызгиватель пластик. ИМПУЛЬСНЫЙ (сплинклер),  штуцер 1/2" Sturm!</t>
  </si>
  <si>
    <t>3015-18-3W Разбрызгиватель ВРАЩАЮЩИЙСЯ, пластик. корп, колеса Sturm!</t>
  </si>
  <si>
    <t>3015-19-01 Разбрызгиватель пластик. ИМПУЛЬСНЫЙ (сплинклер),  штуцер 1/2" Sturm!</t>
  </si>
  <si>
    <t>3015-19-01PZ  Разбрызгиватель Пластик.ИМПУЛЬСН., цинк корп, штуцер 1/2"  Sturm!</t>
  </si>
  <si>
    <t>3015-19-01ZZ Разбрызгиватель ЛАТУН.ИМПУЛЬСН., цинк корп, штуцер 1/2"  Sturm!</t>
  </si>
  <si>
    <t>3015-21-1/2 Быстросъёмный соединитель для шланга 1/2" Sturm!</t>
  </si>
  <si>
    <t>3015-21-1/2-2 Коннектор для быстросъемного соединения 1/2"-1/2" Sturm!</t>
  </si>
  <si>
    <t>3015-21-1/2-3 Тройник для быстросъёмного соединения 3/4" Sturm!</t>
  </si>
  <si>
    <t>3015-21-1/2-3/4 Коннектор-переходник для быстросъемного соединения 1/2"-3/4" Sturm!</t>
  </si>
  <si>
    <t>3015-21-1/2-3/4-1 Коннектор-переходник для быстросъемного соединения 1/2"-3/4"-1" Sturm!</t>
  </si>
  <si>
    <t>3015-21-1/2AS Быстросъёмный соединитель для шланга 1/2" АКВАСТОП Sturm!</t>
  </si>
  <si>
    <t>3015-21-1/2ASPR Быстросъёмный соединитель для шланга 1/2" АКВАСТОП TPR Sturm!</t>
  </si>
  <si>
    <t>3015-21-1/2PR Быстросъёмный соединитель для шланга 1/2" TPR Sturm!</t>
  </si>
  <si>
    <t>3015-21-1/2R Муфта ремонтная (соединительная) для шланга 1/2"-1/2" Sturm!</t>
  </si>
  <si>
    <t>3015-21-2K Разветвитель 2й для шланга регулируемый Sturm!</t>
  </si>
  <si>
    <t>3015-21-3/4 Быстросъёмный соединитель для шланга 3/4" Sturm!</t>
  </si>
  <si>
    <t>3015-21-3/4-1 Коннектор-переходник для быстросъемного соединения 3/4"-1" Sturm!</t>
  </si>
  <si>
    <t>3015-21-3/4-3/4R Муфта ремонтная (соединительная) для шланга 3/4"-3/4" Sturm!</t>
  </si>
  <si>
    <t>3015-21-3/4AS Быстросъёмный соединитель для шланга 3/4" АКВАСТОП Sturm!</t>
  </si>
  <si>
    <t>3015-21-3/4ASPR Быстросъёмный соединитель для шланга 3/4" АКВАСТОП TPR Sturm!</t>
  </si>
  <si>
    <t>3015-21-3/4PR Быстросъёмный соединитель для шланга 3/4" TPR Sturm!</t>
  </si>
  <si>
    <t>3015-06-1/2P Тройник для разветвления и соединения штуцерный 1/2" Sturm! Серия Professional</t>
  </si>
  <si>
    <t>4013-01-1150 Распор телескопический 0.60-1.15м, усиленный, защита от складывания, Sturm!</t>
  </si>
  <si>
    <t>4013-01-2900 Распор телескопический 1.25-2.9м, усиленный, защита от складывания, Sturm!</t>
  </si>
  <si>
    <t>3015-15-1-50 Шланг д/воды 1" 50м оран+мятн,армир,ПРОЧН.,ЭЛАСТ.,3х сл, без примес Sturm!</t>
  </si>
  <si>
    <t>3015-15-12-25 Шланг д/воды 1/2" 25м оран+мятн,армир,ПРОЧН.,ЭЛАСТ.,3х сл, без примес Sturm!</t>
  </si>
  <si>
    <t>3015-15-34-25 Шланг д/воды 3/4" 25м оранж+мятн,УСИЛЕННЫЙ АРМИР. 3 слойн., без примес. Sturm!</t>
  </si>
  <si>
    <t>3015-17-22 Катушка для шланга на колесах намотка 45 м 1/2" шланг Sturm!</t>
  </si>
  <si>
    <t>3015-17-23 Катушка для шланга алюмин рама намотка 30 м 1/2" шланг Sturm!</t>
  </si>
  <si>
    <t>3010-06-C-150 Рыхлитель 150 мм Sturm!</t>
  </si>
  <si>
    <t>8050-04-G5 Наколенники защитные гелевая вставка, фиксация на липучках Sturm!</t>
  </si>
  <si>
    <t>8050-04-G6 Наколенники защитные ЭВА вспененые, фиксация на липучках Sturm!</t>
  </si>
  <si>
    <t>8054-02-XL Полуперчатки раб.алькантара,с открыт.пальцами,цвет оранж+черн+зел,размер XL,Sturm!</t>
  </si>
  <si>
    <t>8054-03-L Перчатки раб.муж.алькантара,высок.степ.защиты,цвет оранж+черн+зел,размер L,Sturm!</t>
  </si>
  <si>
    <t>8054-03-M Перчатки раб.муж.алькантара,высок.степ.защиты,цвет оранж+черн+зел,размер M,Sturm!</t>
  </si>
  <si>
    <t>8054-03-XL Перчатки раб.муж.алькантара,высок.степ.защиты,цвет оранж+черн+зел,размер XL,Sturm!</t>
  </si>
  <si>
    <t>8054-02-XXL Полуперчатки раб.алькантара,с открыт.пальцами,цвет оранж+черн+зел,размер 2XL,Sturm!</t>
  </si>
  <si>
    <t>8054-03-XXL Перчатки раб.муж.алькантара,высок.степ.защиты,цвет оранж+черн+зел,размер 2XL,Sturm!</t>
  </si>
  <si>
    <t>Индивидуальное средство защиты (маски защитные на лицо ХК) STURM Hanskonner</t>
  </si>
  <si>
    <t>Индивидуальное средство защиты (маски защитные на лицо ХК) в конверте Hanskonner</t>
  </si>
  <si>
    <t>ЩЗС-12-3 Щиток защитный лицевой экран прозр. полистирол СОЮЗ</t>
  </si>
  <si>
    <t>ЩЗС-12-1П Щиток защитный лицевой экран прозр. поликарбонат СОЮЗ</t>
  </si>
  <si>
    <t>ЩЗС-12-2С Щиток защитный лицевой экран мелкоячеистая стальная сетка СОЮЗ</t>
  </si>
  <si>
    <t>5015-01-10 Лампа паяльная 1л Sturm!</t>
  </si>
  <si>
    <t>HKBP0161 Рюкзак для инструм., кодовый замок,61 карм.,пластик. дно, органайзер, pat., Hanskonner</t>
  </si>
  <si>
    <t>HKCB1007 Сумка для шуруповёрта,полиэстер,5 отделений для бит,крепление для молотка, Hanskonner</t>
  </si>
  <si>
    <t>HKTB0138 Сумка для инструментов, кодовый замок, 38 карманов, пластиковое дно, pat., Hanskonner</t>
  </si>
  <si>
    <t>HKWB0001 Сумка поясная, 2 отделения, 360мм x 150мм x 70мм, кодовый замок, pat., Hanskonner</t>
  </si>
  <si>
    <t>HKWB0002 Сумка поясная, 410мм x 170мм x 100мм, кодовый замок, pat., Hanskonner</t>
  </si>
  <si>
    <t>TB20211 Сумка для инструментов черный/оранж. 14+3 карм ручка метал труба Sturm!</t>
  </si>
  <si>
    <t>TB20212 Сумка для инструментов черный/оранж. 2 длинные ручки Sturm!</t>
  </si>
  <si>
    <t>TBP002 Сумка для инструментов на пояс черный/оранж Sturm!</t>
  </si>
  <si>
    <t>TB0143 Сумка для инструментов "домашняя мастерская", Sturm!</t>
  </si>
  <si>
    <t>TB21316P Вставка для ящика 16 " Sturm!</t>
  </si>
  <si>
    <t>TB21316T Короб для ящика 16 " Sturm!</t>
  </si>
  <si>
    <t>TB21319C Крышка для ящика 19 " Sturm!</t>
  </si>
  <si>
    <t>TB21319P Вставка для ящика 19 " Sturm!</t>
  </si>
  <si>
    <t>TB21319T Короб для ящика 19'' Sturm!</t>
  </si>
  <si>
    <t>8050-07-01 Удерживающая привязь с наплечными и набедренными лямками со стропом из ленты Sturm!</t>
  </si>
  <si>
    <t>8050-07-03 Строп страховочный тип А (лента) Sturm!</t>
  </si>
  <si>
    <t>8050-07-04 Строп страховочный тип аА 2 карабина с амортизатором Sturm!</t>
  </si>
  <si>
    <t>FR-6-50 Удлинитель шнур. желт.  пласт. кат. садовый ГОСТ б/з  ПВС 2х0,75 6A 50м IP44 Sturm!</t>
  </si>
  <si>
    <t>RR-6-10 Удлинитель шнур садовый ГОСТ б/з ПВС 2х0,75 6A 10м IP44 оранж. Sturm!</t>
  </si>
  <si>
    <t>4054-01-400 Фонарь-прожектор мини, 400лм, 5 режимов, 1batterysystem, БЕЗ АКБ И ЗУ, Sturm!</t>
  </si>
  <si>
    <t>4053-01-2000 Фонарь-прожектор, 20W, 2000лм, 2 режима 50/100%,1BatterySystem,БЕЗ АКБ и ЗУ,Sturm!</t>
  </si>
  <si>
    <t>7012-01-150 Хомуты, 150 х 2,5 мм, ПЛАСТМАССОВЫЕ, БЕЛЫЕ, 100 шт.// Sturm!</t>
  </si>
  <si>
    <t>7012-04-100 Хомуты 100 х 2,5 мм, ПЛАСТМАССОВЫЕ, БЕЛЫЕ, 100 шт/уп Sturm!</t>
  </si>
  <si>
    <t>7012-04-150 Хомуты 150 х 2,5 мм, ПЛАСТМАССОВЫЕ, БЕЛЫЕ, 100 шт/уп Sturm!</t>
  </si>
  <si>
    <t>7012-04-200 Хомуты 200 х 3,6 мм, ПЛАСТМАССОВЫЕ БЕЛЫЕ, 100 шт/уп Sturm!</t>
  </si>
  <si>
    <t>7012-05-100 Хомуты 100 х 2,5 мм, ПЛАСТМАССОВЫЕ, ЧЕРНЫЕ, 100 шт/уп Sturm!</t>
  </si>
  <si>
    <t>7012-05-150 Хомуты 150 х 2,5 мм, ПЛАСТМАССОВЫЕ, ЧЕРНЫЕ, 100 шт/уп Sturm!</t>
  </si>
  <si>
    <t>7012-05-200 Хомуты 200 х 3,6 мм, ПЛАСТМАССОВЫЕ, ЧЕРНЫЕ, 100 шт/уп Sturm!</t>
  </si>
  <si>
    <t>71012-04-250 Хомуты 250 х7,6 мм, ПЛАСТМАССОВЫЕ, разъемные МНОГОРАЗОВЫЕ БЕЛЫЕ, 50 шт/уп Sturm!</t>
  </si>
  <si>
    <t>7012-03-150 Хомуты, 150 х 2,5 мм, ПЛАСТМАССОВЫЕ БЕЛЫЕ, 500 шт. Sturm!</t>
  </si>
  <si>
    <t>7012-03-200 Хомуты, 200 х 3,6 мм, ПЛАСТМАССОВЫЕ БЕЛЫЕ, 500 шт. Sturm!</t>
  </si>
  <si>
    <t>1-9040-6Z Бюгель с ЭРГОНОМИЧ. рукояткой из первичного пластика 16 см, оцинков.стерж, Sturm!</t>
  </si>
  <si>
    <t>30101-10-01Р Рыхлитель малый с черенком, ПРОИЗВОДСТВО РОССИЯ, СОЮЗ</t>
  </si>
  <si>
    <t>70120-01-150 Хомуты, 150 х 2,5 мм, пластмассовые, белые, 500 шт. СОЮЗ</t>
  </si>
  <si>
    <t>9010-115X280-080 Шлифбумага , 115x280, зерно 080, 5 шт,14 отверстий ДЛЯ УДАЛЕНИЯ ПЫЛИ, Sturm!</t>
  </si>
  <si>
    <t>9040-27-03 Бюгель ПЛАСТИКОВАЯ РУКОЯТКА 150/275/6mm Sturm!</t>
  </si>
  <si>
    <t>9040-27-04 Бюгель ПЛАСТИКОВАЯ РУКОЯТКА 175/275/6mm Sturm!</t>
  </si>
  <si>
    <t>CS5060MS-85-15-1.8 Диск АЛМАЗ.по керам.и мрамор.плитке,стеклопласт.для CS5060MS,CS5045MS,Sturm!</t>
  </si>
  <si>
    <t>TC9811-990 Алмазный диск Sturm!, диам. 110мм, сегментный, совместим с: TC9811</t>
  </si>
  <si>
    <t>Бокорезы диэлектрика</t>
  </si>
  <si>
    <t>Пассатижи и плоскогубцы диэлектрика</t>
  </si>
  <si>
    <t>osn; prof</t>
  </si>
  <si>
    <t>top300; prof</t>
  </si>
  <si>
    <t>Длинногубцы</t>
  </si>
  <si>
    <t>pat</t>
  </si>
  <si>
    <t>top300; pat</t>
  </si>
  <si>
    <t>top300; sth</t>
  </si>
  <si>
    <t>top300; sth; Sale</t>
  </si>
  <si>
    <t>sth; Sale</t>
  </si>
  <si>
    <t>top300; sth; ton</t>
  </si>
  <si>
    <t>sth; ton</t>
  </si>
  <si>
    <t>sth; ton; Sale</t>
  </si>
  <si>
    <t>top300; sth; ton; Sale</t>
  </si>
  <si>
    <t>Наборы инструментов с тестером напряжения</t>
  </si>
  <si>
    <t>Наборы инструментов с диэлектрикой</t>
  </si>
  <si>
    <t>Наборы отверток-диэлектрика</t>
  </si>
  <si>
    <t>Лезвия для ножей</t>
  </si>
  <si>
    <t>Ножницы универсальные</t>
  </si>
  <si>
    <t>Полотна для ножовки</t>
  </si>
  <si>
    <t>Клуппы резьбонарезные</t>
  </si>
  <si>
    <t>Трещотки для клупп</t>
  </si>
  <si>
    <t>new; pat</t>
  </si>
  <si>
    <t>Заклепки</t>
  </si>
  <si>
    <t>Снегоуборочный инвентарь</t>
  </si>
  <si>
    <t>top300; sth; pat</t>
  </si>
  <si>
    <t>top300; prof; sth</t>
  </si>
  <si>
    <t>avt; Sale</t>
  </si>
  <si>
    <t>V</t>
  </si>
  <si>
    <t>склад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</si>
</sst>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164" formatCode="_-* #,##0\ _₽_-;\-* #,##0\ _₽_-;_-* &quot;-&quot;\ _₽_-;_-@_-"/>
    <numFmt numFmtId="165" formatCode="_(* #,##0.00_);_(* \(#,##0.00\);_(* &quot;-&quot;??_);_(@_)"/>
    <numFmt numFmtId="166" formatCode="_(* #,##0_);_(* \(#,##0\);_(* &quot;-&quot;_);_(@_)"/>
    <numFmt numFmtId="167" formatCode="[$$-409]#,##0.00"/>
    <numFmt numFmtId="168" formatCode="0.0000"/>
    <numFmt numFmtId="169" formatCode="0.0"/>
    <numFmt numFmtId="170" formatCode="#,##0.0000"/>
    <numFmt numFmtId="171" formatCode="0.000000"/>
    <numFmt numFmtId="172" formatCode="0.000"/>
    <numFmt numFmtId="173" formatCode="dd/mm/yy;@"/>
    <numFmt numFmtId="174" formatCode="[$-419]d\ mmm;@"/>
    <numFmt numFmtId="175" formatCode="_-* #,##0\ _₽_-;\-* #,##0\ _₽_-;_-* &quot;-&quot;??\ _₽_-;_-@_-"/>
    <numFmt numFmtId="176" formatCode="_-* #,##0.0\ _₽_-;\-* #,##0.0\ _₽_-;_-* &quot;-&quot;??\ _₽_-;_-@_-"/>
    <numFmt numFmtId="177" formatCode="#,##0.0"/>
    <numFmt numFmtId="178" formatCode="#,##0.0_ ;\-#,##0.0\ "/>
    <numFmt numFmtId="179" formatCode="_(* #,##0_);_(* \(#,##0\);_(* &quot;-&quot;??_);_(@_)"/>
    <numFmt numFmtId="180" formatCode="0.00000"/>
    <numFmt numFmtId="181" formatCode="#,##0\ _₽"/>
  </numFmts>
  <fonts count="128" x14ac:knownFonts="1">
    <font>
      <sz val="10"/>
      <name val="Arial"/>
      <family val="2"/>
      <charset val="177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name val="Arial Cyr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60"/>
      <name val="Calibri"/>
      <family val="2"/>
      <charset val="204"/>
    </font>
    <font>
      <sz val="8"/>
      <name val="Arial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Arial"/>
      <family val="2"/>
      <charset val="204"/>
    </font>
    <font>
      <sz val="10"/>
      <name val="Arial"/>
      <family val="2"/>
    </font>
    <font>
      <sz val="10"/>
      <name val="Arial"/>
      <family val="2"/>
      <charset val="177"/>
    </font>
    <font>
      <sz val="10"/>
      <name val="Arial Cyr"/>
      <charset val="204"/>
    </font>
    <font>
      <u/>
      <sz val="10"/>
      <color theme="10"/>
      <name val="Arial"/>
      <family val="2"/>
      <charset val="177"/>
    </font>
    <font>
      <sz val="10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sz val="10"/>
      <color theme="0"/>
      <name val="Calibri"/>
      <family val="2"/>
      <charset val="204"/>
      <scheme val="minor"/>
    </font>
    <font>
      <b/>
      <sz val="10"/>
      <color rgb="FFC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u/>
      <sz val="10"/>
      <name val="Calibri"/>
      <family val="2"/>
      <charset val="204"/>
      <scheme val="minor"/>
    </font>
    <font>
      <b/>
      <sz val="10"/>
      <color theme="8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b/>
      <sz val="10"/>
      <color rgb="FF5F5F5F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b/>
      <sz val="10"/>
      <color indexed="8"/>
      <name val="Calibri"/>
      <family val="2"/>
      <charset val="204"/>
      <scheme val="minor"/>
    </font>
    <font>
      <u/>
      <sz val="11"/>
      <color rgb="FF0070C0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0"/>
      <color theme="0"/>
      <name val="Arial"/>
      <family val="2"/>
      <charset val="177"/>
    </font>
    <font>
      <u/>
      <sz val="10"/>
      <color rgb="FF0070C0"/>
      <name val="Arial"/>
      <family val="2"/>
      <charset val="204"/>
    </font>
    <font>
      <u/>
      <sz val="12"/>
      <color rgb="FF0070C0"/>
      <name val="Arial"/>
      <family val="2"/>
      <charset val="177"/>
    </font>
    <font>
      <sz val="11"/>
      <color rgb="FF9E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0"/>
      <color rgb="FF9E000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0"/>
      <color indexed="17"/>
      <name val="Calibri"/>
      <family val="2"/>
      <charset val="204"/>
    </font>
    <font>
      <b/>
      <sz val="10"/>
      <color indexed="10"/>
      <name val="Calibri"/>
      <family val="2"/>
      <charset val="204"/>
    </font>
    <font>
      <b/>
      <sz val="10"/>
      <color rgb="FF00B050"/>
      <name val="Calibri"/>
      <family val="2"/>
      <charset val="204"/>
      <scheme val="minor"/>
    </font>
    <font>
      <b/>
      <sz val="10"/>
      <color rgb="FF009999"/>
      <name val="Calibri"/>
      <family val="2"/>
      <charset val="204"/>
      <scheme val="minor"/>
    </font>
    <font>
      <b/>
      <sz val="10"/>
      <color rgb="FF24CA1C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10"/>
      <color rgb="FFFF0000"/>
      <name val="Arial"/>
      <family val="2"/>
      <charset val="177"/>
    </font>
    <font>
      <sz val="9"/>
      <color indexed="8"/>
      <name val="Calibri"/>
      <family val="2"/>
      <charset val="204"/>
      <scheme val="minor"/>
    </font>
    <font>
      <u/>
      <sz val="12"/>
      <color theme="9" tint="0.79998168889431442"/>
      <name val="Calibri"/>
      <family val="2"/>
      <charset val="204"/>
      <scheme val="minor"/>
    </font>
    <font>
      <sz val="11"/>
      <color theme="9" tint="0.79998168889431442"/>
      <name val="Calibri"/>
      <family val="2"/>
      <charset val="204"/>
      <scheme val="minor"/>
    </font>
    <font>
      <b/>
      <sz val="11"/>
      <color indexed="8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0"/>
      <color rgb="FF00B050"/>
      <name val="Calibri"/>
      <family val="2"/>
      <charset val="204"/>
    </font>
    <font>
      <b/>
      <sz val="12"/>
      <color rgb="FFC0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 tint="0.499984740745262"/>
      <name val="Calibri"/>
      <family val="2"/>
      <charset val="204"/>
      <scheme val="minor"/>
    </font>
    <font>
      <sz val="10"/>
      <color rgb="FFF23A00"/>
      <name val="Calibri"/>
      <family val="2"/>
      <charset val="204"/>
      <scheme val="minor"/>
    </font>
    <font>
      <sz val="10"/>
      <color rgb="FF000000"/>
      <name val="Calibri"/>
      <family val="2"/>
      <charset val="204"/>
    </font>
    <font>
      <b/>
      <sz val="10"/>
      <color rgb="FF000000"/>
      <name val="Calibri"/>
      <family val="2"/>
      <charset val="204"/>
    </font>
    <font>
      <u/>
      <sz val="10"/>
      <color theme="8" tint="-0.249977111117893"/>
      <name val="Calibri"/>
      <family val="2"/>
      <charset val="204"/>
      <scheme val="minor"/>
    </font>
    <font>
      <sz val="10"/>
      <color theme="8" tint="-0.249977111117893"/>
      <name val="Calibri"/>
      <family val="2"/>
      <charset val="204"/>
      <scheme val="minor"/>
    </font>
    <font>
      <i/>
      <sz val="10"/>
      <color theme="8" tint="-0.249977111117893"/>
      <name val="Calibri"/>
      <family val="2"/>
      <charset val="204"/>
      <scheme val="minor"/>
    </font>
    <font>
      <sz val="10"/>
      <name val="Calibri"/>
      <family val="2"/>
      <charset val="204"/>
    </font>
    <font>
      <sz val="10"/>
      <color theme="0" tint="-4.9989318521683403E-2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8"/>
      <name val="Arial"/>
      <family val="2"/>
    </font>
    <font>
      <sz val="10"/>
      <color rgb="FF000000"/>
      <name val="Calibri"/>
      <family val="2"/>
    </font>
    <font>
      <sz val="9"/>
      <color rgb="FF000000"/>
      <name val="Calibri"/>
      <family val="2"/>
      <charset val="204"/>
    </font>
    <font>
      <b/>
      <sz val="9"/>
      <color rgb="FF000000"/>
      <name val="Calibri"/>
      <family val="2"/>
      <charset val="204"/>
    </font>
    <font>
      <sz val="9"/>
      <name val="Calibri"/>
      <family val="2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2"/>
      <name val="Arial"/>
      <family val="2"/>
      <charset val="177"/>
    </font>
    <font>
      <sz val="12"/>
      <color rgb="FF000000"/>
      <name val="Calibri"/>
      <family val="2"/>
      <charset val="204"/>
      <scheme val="minor"/>
    </font>
    <font>
      <b/>
      <sz val="10"/>
      <color theme="0"/>
      <name val="Arial"/>
      <family val="2"/>
      <charset val="204"/>
    </font>
    <font>
      <sz val="10"/>
      <color theme="0"/>
      <name val="Arial"/>
      <family val="2"/>
      <charset val="204"/>
    </font>
    <font>
      <sz val="11"/>
      <color theme="0"/>
      <name val="Calibri"/>
      <family val="2"/>
      <charset val="204"/>
    </font>
    <font>
      <sz val="9"/>
      <color theme="0"/>
      <name val="Arial"/>
      <family val="2"/>
      <charset val="177"/>
    </font>
    <font>
      <b/>
      <sz val="10"/>
      <color theme="0"/>
      <name val="Arial"/>
      <family val="2"/>
      <charset val="177"/>
    </font>
    <font>
      <b/>
      <sz val="10"/>
      <color theme="0"/>
      <name val="Calibri"/>
      <family val="2"/>
      <charset val="204"/>
      <scheme val="minor"/>
    </font>
    <font>
      <sz val="10"/>
      <color rgb="FFFF0000"/>
      <name val="Calibri"/>
      <family val="2"/>
      <charset val="204"/>
    </font>
    <font>
      <sz val="10"/>
      <color rgb="FFFF0000"/>
      <name val="Calibri"/>
      <family val="2"/>
    </font>
    <font>
      <sz val="9"/>
      <color rgb="FFFF0000"/>
      <name val="Calibri"/>
      <family val="2"/>
      <charset val="204"/>
    </font>
    <font>
      <sz val="12"/>
      <color theme="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9"/>
      <name val="Arial"/>
      <family val="2"/>
      <charset val="204"/>
    </font>
    <font>
      <sz val="10"/>
      <color theme="0" tint="-0.499984740745262"/>
      <name val="Calibri"/>
      <family val="2"/>
      <charset val="204"/>
      <scheme val="minor"/>
    </font>
    <font>
      <b/>
      <sz val="9"/>
      <color theme="0"/>
      <name val="Calibri"/>
      <family val="2"/>
      <charset val="204"/>
      <scheme val="minor"/>
    </font>
    <font>
      <u/>
      <sz val="12"/>
      <color theme="0" tint="-0.249977111117893"/>
      <name val="Calibri"/>
      <family val="2"/>
      <charset val="204"/>
      <scheme val="minor"/>
    </font>
    <font>
      <sz val="11"/>
      <color theme="0" tint="-0.249977111117893"/>
      <name val="Calibri"/>
      <family val="2"/>
      <charset val="204"/>
      <scheme val="minor"/>
    </font>
    <font>
      <sz val="10"/>
      <color theme="0" tint="-0.249977111117893"/>
      <name val="Calibri"/>
      <family val="2"/>
      <charset val="204"/>
      <scheme val="minor"/>
    </font>
    <font>
      <b/>
      <sz val="10"/>
      <color theme="0" tint="-0.249977111117893"/>
      <name val="Calibri"/>
      <family val="2"/>
      <charset val="204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7"/>
        <b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27"/>
        <bgColor indexed="41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55"/>
      </patternFill>
    </fill>
    <fill>
      <patternFill patternType="solid">
        <fgColor indexed="29"/>
        <bgColor indexed="53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45"/>
        <bgColor indexed="46"/>
      </patternFill>
    </fill>
    <fill>
      <patternFill patternType="solid">
        <fgColor indexed="42"/>
        <bgColor indexed="2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7F5F4"/>
        <bgColor indexed="64"/>
      </patternFill>
    </fill>
    <fill>
      <patternFill patternType="solid">
        <fgColor rgb="FFFF9F81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 tint="-0.249977111117893"/>
        <bgColor theme="6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6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1" tint="0.499984740745262"/>
        <bgColor theme="6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theme="6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499984740745262"/>
        <bgColor theme="6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theme="6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theme="6"/>
      </patternFill>
    </fill>
    <fill>
      <patternFill patternType="solid">
        <fgColor theme="5" tint="0.59999389629810485"/>
        <bgColor theme="6" tint="0.79998168889431442"/>
      </patternFill>
    </fill>
  </fills>
  <borders count="5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-0.249977111117893"/>
      </left>
      <right style="thin">
        <color theme="9" tint="-0.249977111117893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 style="thin">
        <color theme="4" tint="0.59999389629810485"/>
      </bottom>
      <diagonal/>
    </border>
    <border>
      <left/>
      <right style="thin">
        <color theme="4" tint="0.59999389629810485"/>
      </right>
      <top style="thin">
        <color theme="4" tint="0.59999389629810485"/>
      </top>
      <bottom style="thin">
        <color theme="4" tint="0.59999389629810485"/>
      </bottom>
      <diagonal/>
    </border>
    <border>
      <left style="thin">
        <color theme="4" tint="0.59999389629810485"/>
      </left>
      <right style="thin">
        <color theme="4" tint="0.59999389629810485"/>
      </right>
      <top/>
      <bottom style="thin">
        <color theme="4" tint="0.59999389629810485"/>
      </bottom>
      <diagonal/>
    </border>
    <border>
      <left style="medium">
        <color indexed="64"/>
      </left>
      <right style="thin">
        <color theme="4" tint="0.59999389629810485"/>
      </right>
      <top style="medium">
        <color indexed="64"/>
      </top>
      <bottom style="medium">
        <color indexed="64"/>
      </bottom>
      <diagonal/>
    </border>
    <border>
      <left style="thin">
        <color theme="4" tint="0.59999389629810485"/>
      </left>
      <right style="thin">
        <color theme="4" tint="0.59999389629810485"/>
      </right>
      <top style="medium">
        <color indexed="64"/>
      </top>
      <bottom style="medium">
        <color indexed="64"/>
      </bottom>
      <diagonal/>
    </border>
    <border>
      <left style="thin">
        <color theme="4" tint="0.59999389629810485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59999389629810485"/>
      </left>
      <right/>
      <top style="thin">
        <color theme="4" tint="0.59999389629810485"/>
      </top>
      <bottom style="thin">
        <color theme="4" tint="0.59999389629810485"/>
      </bottom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77">
    <xf numFmtId="0" fontId="0" fillId="0" borderId="0"/>
    <xf numFmtId="0" fontId="36" fillId="0" borderId="0"/>
    <xf numFmtId="0" fontId="14" fillId="0" borderId="0"/>
    <xf numFmtId="0" fontId="37" fillId="0" borderId="0"/>
    <xf numFmtId="0" fontId="34" fillId="0" borderId="0"/>
    <xf numFmtId="0" fontId="15" fillId="2" borderId="0" applyNumberFormat="0" applyBorder="0" applyAlignment="0" applyProtection="0"/>
    <xf numFmtId="0" fontId="13" fillId="2" borderId="0" applyNumberFormat="0" applyBorder="0" applyAlignment="0" applyProtection="0"/>
    <xf numFmtId="0" fontId="15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4" borderId="0" applyNumberFormat="0" applyBorder="0" applyAlignment="0" applyProtection="0"/>
    <xf numFmtId="0" fontId="13" fillId="4" borderId="0" applyNumberFormat="0" applyBorder="0" applyAlignment="0" applyProtection="0"/>
    <xf numFmtId="0" fontId="15" fillId="2" borderId="0" applyNumberFormat="0" applyBorder="0" applyAlignment="0" applyProtection="0"/>
    <xf numFmtId="0" fontId="13" fillId="2" borderId="0" applyNumberFormat="0" applyBorder="0" applyAlignment="0" applyProtection="0"/>
    <xf numFmtId="0" fontId="15" fillId="5" borderId="0" applyNumberFormat="0" applyBorder="0" applyAlignment="0" applyProtection="0"/>
    <xf numFmtId="0" fontId="13" fillId="5" borderId="0" applyNumberFormat="0" applyBorder="0" applyAlignment="0" applyProtection="0"/>
    <xf numFmtId="0" fontId="15" fillId="6" borderId="0" applyNumberFormat="0" applyBorder="0" applyAlignment="0" applyProtection="0"/>
    <xf numFmtId="0" fontId="13" fillId="6" borderId="0" applyNumberFormat="0" applyBorder="0" applyAlignment="0" applyProtection="0"/>
    <xf numFmtId="0" fontId="15" fillId="7" borderId="0" applyNumberFormat="0" applyBorder="0" applyAlignment="0" applyProtection="0"/>
    <xf numFmtId="0" fontId="13" fillId="7" borderId="0" applyNumberFormat="0" applyBorder="0" applyAlignment="0" applyProtection="0"/>
    <xf numFmtId="0" fontId="15" fillId="8" borderId="0" applyNumberFormat="0" applyBorder="0" applyAlignment="0" applyProtection="0"/>
    <xf numFmtId="0" fontId="13" fillId="8" borderId="0" applyNumberFormat="0" applyBorder="0" applyAlignment="0" applyProtection="0"/>
    <xf numFmtId="0" fontId="15" fillId="4" borderId="0" applyNumberFormat="0" applyBorder="0" applyAlignment="0" applyProtection="0"/>
    <xf numFmtId="0" fontId="13" fillId="4" borderId="0" applyNumberFormat="0" applyBorder="0" applyAlignment="0" applyProtection="0"/>
    <xf numFmtId="0" fontId="15" fillId="7" borderId="0" applyNumberFormat="0" applyBorder="0" applyAlignment="0" applyProtection="0"/>
    <xf numFmtId="0" fontId="13" fillId="7" borderId="0" applyNumberFormat="0" applyBorder="0" applyAlignment="0" applyProtection="0"/>
    <xf numFmtId="0" fontId="15" fillId="9" borderId="0" applyNumberFormat="0" applyBorder="0" applyAlignment="0" applyProtection="0"/>
    <xf numFmtId="0" fontId="13" fillId="9" borderId="0" applyNumberFormat="0" applyBorder="0" applyAlignment="0" applyProtection="0"/>
    <xf numFmtId="0" fontId="15" fillId="3" borderId="0" applyNumberFormat="0" applyBorder="0" applyAlignment="0" applyProtection="0"/>
    <xf numFmtId="0" fontId="13" fillId="3" borderId="0" applyNumberFormat="0" applyBorder="0" applyAlignment="0" applyProtection="0"/>
    <xf numFmtId="0" fontId="16" fillId="10" borderId="0" applyNumberFormat="0" applyBorder="0" applyAlignment="0" applyProtection="0"/>
    <xf numFmtId="0" fontId="16" fillId="8" borderId="0" applyNumberFormat="0" applyBorder="0" applyAlignment="0" applyProtection="0"/>
    <xf numFmtId="0" fontId="16" fillId="4" borderId="0" applyNumberFormat="0" applyBorder="0" applyAlignment="0" applyProtection="0"/>
    <xf numFmtId="0" fontId="16" fillId="7" borderId="0" applyNumberFormat="0" applyBorder="0" applyAlignment="0" applyProtection="0"/>
    <xf numFmtId="0" fontId="16" fillId="10" borderId="0" applyNumberFormat="0" applyBorder="0" applyAlignment="0" applyProtection="0"/>
    <xf numFmtId="0" fontId="16" fillId="3" borderId="0" applyNumberFormat="0" applyBorder="0" applyAlignment="0" applyProtection="0"/>
    <xf numFmtId="0" fontId="28" fillId="0" borderId="0">
      <alignment horizontal="left"/>
    </xf>
    <xf numFmtId="0" fontId="36" fillId="0" borderId="0"/>
    <xf numFmtId="0" fontId="16" fillId="10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0" borderId="0" applyNumberFormat="0" applyBorder="0" applyAlignment="0" applyProtection="0"/>
    <xf numFmtId="0" fontId="16" fillId="8" borderId="0" applyNumberFormat="0" applyBorder="0" applyAlignment="0" applyProtection="0"/>
    <xf numFmtId="0" fontId="18" fillId="3" borderId="1" applyNumberFormat="0" applyAlignment="0" applyProtection="0"/>
    <xf numFmtId="0" fontId="19" fillId="2" borderId="2" applyNumberFormat="0" applyAlignment="0" applyProtection="0"/>
    <xf numFmtId="0" fontId="20" fillId="2" borderId="1" applyNumberFormat="0" applyAlignment="0" applyProtection="0"/>
    <xf numFmtId="0" fontId="38" fillId="0" borderId="0" applyNumberFormat="0" applyFill="0" applyBorder="0" applyAlignment="0" applyProtection="0"/>
    <xf numFmtId="0" fontId="21" fillId="0" borderId="3" applyNumberFormat="0" applyFill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3" fillId="0" borderId="0" applyNumberFormat="0" applyFill="0" applyBorder="0" applyAlignment="0" applyProtection="0"/>
    <xf numFmtId="0" fontId="24" fillId="0" borderId="6" applyNumberFormat="0" applyFill="0" applyAlignment="0" applyProtection="0"/>
    <xf numFmtId="0" fontId="25" fillId="7" borderId="7" applyNumberFormat="0" applyAlignment="0" applyProtection="0"/>
    <xf numFmtId="0" fontId="26" fillId="0" borderId="0" applyNumberFormat="0" applyFill="0" applyBorder="0" applyAlignment="0" applyProtection="0"/>
    <xf numFmtId="0" fontId="27" fillId="4" borderId="0" applyNumberFormat="0" applyBorder="0" applyAlignment="0" applyProtection="0"/>
    <xf numFmtId="0" fontId="17" fillId="0" borderId="0"/>
    <xf numFmtId="0" fontId="37" fillId="0" borderId="0"/>
    <xf numFmtId="0" fontId="28" fillId="0" borderId="0">
      <alignment horizontal="left"/>
    </xf>
    <xf numFmtId="0" fontId="36" fillId="0" borderId="0"/>
    <xf numFmtId="0" fontId="29" fillId="13" borderId="0" applyNumberFormat="0" applyBorder="0" applyAlignment="0" applyProtection="0"/>
    <xf numFmtId="0" fontId="30" fillId="0" borderId="0" applyNumberFormat="0" applyFill="0" applyBorder="0" applyAlignment="0" applyProtection="0"/>
    <xf numFmtId="0" fontId="36" fillId="6" borderId="8" applyNumberFormat="0" applyAlignment="0" applyProtection="0"/>
    <xf numFmtId="9" fontId="36" fillId="0" borderId="0" applyFont="0" applyFill="0" applyBorder="0" applyAlignment="0" applyProtection="0"/>
    <xf numFmtId="0" fontId="31" fillId="0" borderId="9" applyNumberFormat="0" applyFill="0" applyAlignment="0" applyProtection="0"/>
    <xf numFmtId="0" fontId="35" fillId="0" borderId="0"/>
    <xf numFmtId="0" fontId="32" fillId="0" borderId="0" applyNumberFormat="0" applyFill="0" applyBorder="0" applyAlignment="0" applyProtection="0"/>
    <xf numFmtId="166" fontId="36" fillId="0" borderId="0" applyFont="0" applyFill="0" applyBorder="0" applyAlignment="0" applyProtection="0"/>
    <xf numFmtId="0" fontId="33" fillId="14" borderId="0" applyNumberFormat="0" applyBorder="0" applyAlignment="0" applyProtection="0"/>
    <xf numFmtId="165" fontId="36" fillId="0" borderId="0" applyFont="0" applyFill="0" applyBorder="0" applyAlignment="0" applyProtection="0"/>
    <xf numFmtId="164" fontId="82" fillId="0" borderId="0" applyFont="0" applyFill="0" applyBorder="0" applyAlignment="0" applyProtection="0"/>
    <xf numFmtId="0" fontId="12" fillId="0" borderId="0"/>
    <xf numFmtId="0" fontId="82" fillId="0" borderId="0"/>
    <xf numFmtId="9" fontId="82" fillId="0" borderId="0" applyFont="0" applyFill="0" applyBorder="0" applyAlignment="0" applyProtection="0"/>
    <xf numFmtId="0" fontId="11" fillId="0" borderId="0"/>
    <xf numFmtId="0" fontId="94" fillId="0" borderId="0"/>
    <xf numFmtId="0" fontId="9" fillId="0" borderId="0"/>
    <xf numFmtId="0" fontId="7" fillId="0" borderId="0"/>
  </cellStyleXfs>
  <cellXfs count="758">
    <xf numFmtId="0" fontId="0" fillId="0" borderId="0" xfId="0"/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Alignment="1">
      <alignment horizontal="center" vertical="center"/>
    </xf>
    <xf numFmtId="0" fontId="40" fillId="0" borderId="0" xfId="0" applyFont="1" applyFill="1" applyBorder="1" applyAlignment="1">
      <alignment vertical="center"/>
    </xf>
    <xf numFmtId="0" fontId="39" fillId="0" borderId="0" xfId="0" applyFont="1" applyFill="1" applyAlignment="1">
      <alignment vertical="center"/>
    </xf>
    <xf numFmtId="0" fontId="41" fillId="0" borderId="0" xfId="0" applyFont="1" applyFill="1" applyBorder="1" applyAlignment="1">
      <alignment vertical="center"/>
    </xf>
    <xf numFmtId="0" fontId="41" fillId="0" borderId="0" xfId="0" applyFont="1" applyFill="1" applyBorder="1" applyAlignment="1">
      <alignment horizontal="center" vertical="center"/>
    </xf>
    <xf numFmtId="0" fontId="41" fillId="0" borderId="0" xfId="0" applyFont="1" applyFill="1" applyAlignment="1">
      <alignment vertical="center"/>
    </xf>
    <xf numFmtId="0" fontId="39" fillId="0" borderId="0" xfId="0" applyFont="1" applyFill="1" applyBorder="1" applyAlignment="1">
      <alignment vertical="center"/>
    </xf>
    <xf numFmtId="0" fontId="42" fillId="0" borderId="0" xfId="0" applyFont="1" applyFill="1" applyBorder="1" applyAlignment="1">
      <alignment vertical="center"/>
    </xf>
    <xf numFmtId="0" fontId="44" fillId="0" borderId="0" xfId="0" applyFont="1" applyFill="1" applyBorder="1" applyAlignment="1">
      <alignment horizontal="center" vertical="center"/>
    </xf>
    <xf numFmtId="0" fontId="40" fillId="0" borderId="0" xfId="0" applyFont="1" applyFill="1" applyAlignment="1">
      <alignment horizontal="center" vertical="center"/>
    </xf>
    <xf numFmtId="0" fontId="39" fillId="0" borderId="0" xfId="0" applyFont="1" applyAlignment="1">
      <alignment vertical="center"/>
    </xf>
    <xf numFmtId="4" fontId="51" fillId="0" borderId="0" xfId="0" applyNumberFormat="1" applyFont="1" applyFill="1" applyBorder="1" applyAlignment="1">
      <alignment horizontal="left" vertical="center"/>
    </xf>
    <xf numFmtId="0" fontId="43" fillId="0" borderId="0" xfId="0" applyFont="1" applyAlignment="1">
      <alignment vertical="center"/>
    </xf>
    <xf numFmtId="0" fontId="52" fillId="0" borderId="0" xfId="0" applyFont="1" applyFill="1" applyAlignment="1">
      <alignment horizontal="center" vertical="center"/>
    </xf>
    <xf numFmtId="0" fontId="39" fillId="0" borderId="11" xfId="0" applyFont="1" applyBorder="1" applyAlignment="1">
      <alignment horizontal="center" vertical="center"/>
    </xf>
    <xf numFmtId="0" fontId="39" fillId="0" borderId="11" xfId="0" applyFont="1" applyFill="1" applyBorder="1" applyAlignment="1">
      <alignment horizontal="center" vertical="center"/>
    </xf>
    <xf numFmtId="0" fontId="39" fillId="0" borderId="11" xfId="0" applyFont="1" applyFill="1" applyBorder="1" applyAlignment="1">
      <alignment vertical="center"/>
    </xf>
    <xf numFmtId="0" fontId="39" fillId="0" borderId="0" xfId="0" applyFont="1" applyFill="1" applyAlignment="1">
      <alignment horizontal="center"/>
    </xf>
    <xf numFmtId="0" fontId="43" fillId="0" borderId="11" xfId="0" applyFont="1" applyFill="1" applyBorder="1" applyAlignment="1">
      <alignment horizontal="center"/>
    </xf>
    <xf numFmtId="0" fontId="56" fillId="0" borderId="0" xfId="0" applyFont="1" applyFill="1" applyBorder="1" applyAlignment="1">
      <alignment vertical="center"/>
    </xf>
    <xf numFmtId="0" fontId="50" fillId="0" borderId="0" xfId="0" applyFont="1" applyFill="1" applyAlignment="1">
      <alignment vertical="center"/>
    </xf>
    <xf numFmtId="0" fontId="72" fillId="0" borderId="0" xfId="0" applyFont="1" applyFill="1" applyAlignment="1">
      <alignment horizontal="center" vertical="center" wrapText="1"/>
    </xf>
    <xf numFmtId="0" fontId="39" fillId="0" borderId="11" xfId="0" applyFont="1" applyFill="1" applyBorder="1" applyAlignment="1">
      <alignment horizontal="left" vertical="center"/>
    </xf>
    <xf numFmtId="0" fontId="44" fillId="0" borderId="0" xfId="0" applyFont="1" applyFill="1" applyAlignment="1">
      <alignment horizontal="center" vertical="center"/>
    </xf>
    <xf numFmtId="4" fontId="39" fillId="0" borderId="0" xfId="0" applyNumberFormat="1" applyFont="1" applyFill="1" applyBorder="1" applyAlignment="1">
      <alignment horizontal="right" vertical="center"/>
    </xf>
    <xf numFmtId="0" fontId="74" fillId="0" borderId="0" xfId="0" applyFont="1" applyFill="1" applyBorder="1" applyAlignment="1">
      <alignment vertical="center"/>
    </xf>
    <xf numFmtId="0" fontId="45" fillId="0" borderId="0" xfId="0" applyFont="1" applyFill="1" applyBorder="1" applyAlignment="1">
      <alignment horizontal="center" vertical="center"/>
    </xf>
    <xf numFmtId="9" fontId="64" fillId="0" borderId="0" xfId="62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" fontId="64" fillId="0" borderId="0" xfId="62" applyNumberFormat="1" applyFont="1" applyFill="1" applyBorder="1" applyAlignment="1">
      <alignment horizontal="center" vertical="center"/>
    </xf>
    <xf numFmtId="0" fontId="39" fillId="0" borderId="0" xfId="0" applyFont="1" applyAlignment="1">
      <alignment horizontal="center"/>
    </xf>
    <xf numFmtId="0" fontId="0" fillId="0" borderId="0" xfId="0" applyFont="1"/>
    <xf numFmtId="0" fontId="40" fillId="0" borderId="0" xfId="0" applyFont="1" applyFill="1" applyBorder="1" applyAlignment="1">
      <alignment horizontal="center" vertical="center"/>
    </xf>
    <xf numFmtId="0" fontId="62" fillId="0" borderId="0" xfId="46" applyFont="1" applyFill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40" fillId="0" borderId="0" xfId="0" applyNumberFormat="1" applyFont="1" applyFill="1" applyBorder="1" applyAlignment="1">
      <alignment horizontal="center" vertical="center"/>
    </xf>
    <xf numFmtId="0" fontId="65" fillId="0" borderId="0" xfId="0" applyFont="1" applyFill="1" applyBorder="1" applyAlignment="1">
      <alignment vertical="center"/>
    </xf>
    <xf numFmtId="0" fontId="39" fillId="0" borderId="0" xfId="0" applyFont="1" applyAlignment="1"/>
    <xf numFmtId="171" fontId="40" fillId="0" borderId="0" xfId="0" applyNumberFormat="1" applyFont="1" applyFill="1" applyBorder="1" applyAlignment="1">
      <alignment horizontal="right" vertical="center"/>
    </xf>
    <xf numFmtId="172" fontId="40" fillId="0" borderId="0" xfId="0" applyNumberFormat="1" applyFont="1" applyFill="1" applyBorder="1" applyAlignment="1">
      <alignment vertical="center"/>
    </xf>
    <xf numFmtId="0" fontId="39" fillId="0" borderId="19" xfId="0" applyFont="1" applyFill="1" applyBorder="1" applyAlignment="1">
      <alignment horizontal="center" vertical="center" wrapText="1"/>
    </xf>
    <xf numFmtId="4" fontId="39" fillId="0" borderId="19" xfId="0" applyNumberFormat="1" applyFont="1" applyFill="1" applyBorder="1" applyAlignment="1">
      <alignment horizontal="center" vertical="center" wrapText="1"/>
    </xf>
    <xf numFmtId="166" fontId="79" fillId="0" borderId="0" xfId="66" applyFont="1" applyFill="1" applyBorder="1" applyAlignment="1">
      <alignment horizontal="left" vertical="center"/>
    </xf>
    <xf numFmtId="166" fontId="49" fillId="0" borderId="0" xfId="66" applyFont="1" applyFill="1" applyAlignment="1">
      <alignment horizontal="left" vertical="center" wrapText="1"/>
    </xf>
    <xf numFmtId="0" fontId="60" fillId="0" borderId="0" xfId="0" applyFont="1" applyFill="1" applyBorder="1"/>
    <xf numFmtId="0" fontId="60" fillId="0" borderId="0" xfId="0" applyFont="1" applyFill="1" applyBorder="1" applyAlignment="1">
      <alignment horizontal="center" vertical="center" wrapText="1"/>
    </xf>
    <xf numFmtId="0" fontId="39" fillId="0" borderId="19" xfId="0" applyFont="1" applyFill="1" applyBorder="1" applyAlignment="1">
      <alignment horizontal="center" vertical="center"/>
    </xf>
    <xf numFmtId="9" fontId="39" fillId="0" borderId="0" xfId="0" applyNumberFormat="1" applyFont="1" applyFill="1" applyBorder="1" applyAlignment="1">
      <alignment horizontal="right" vertical="center"/>
    </xf>
    <xf numFmtId="0" fontId="39" fillId="0" borderId="13" xfId="0" applyFont="1" applyBorder="1" applyAlignment="1">
      <alignment horizontal="center" vertical="center"/>
    </xf>
    <xf numFmtId="0" fontId="39" fillId="0" borderId="11" xfId="0" applyFont="1" applyBorder="1" applyAlignment="1">
      <alignment horizontal="left" vertical="top"/>
    </xf>
    <xf numFmtId="0" fontId="39" fillId="16" borderId="11" xfId="0" applyFont="1" applyFill="1" applyBorder="1" applyAlignment="1">
      <alignment horizontal="left" vertical="top"/>
    </xf>
    <xf numFmtId="0" fontId="83" fillId="0" borderId="15" xfId="0" applyFont="1" applyFill="1" applyBorder="1"/>
    <xf numFmtId="0" fontId="83" fillId="0" borderId="15" xfId="0" applyFont="1" applyFill="1" applyBorder="1" applyAlignment="1">
      <alignment horizontal="center"/>
    </xf>
    <xf numFmtId="0" fontId="39" fillId="0" borderId="0" xfId="0" applyFont="1" applyFill="1"/>
    <xf numFmtId="0" fontId="43" fillId="0" borderId="11" xfId="0" applyFont="1" applyFill="1" applyBorder="1"/>
    <xf numFmtId="0" fontId="43" fillId="16" borderId="11" xfId="0" applyFont="1" applyFill="1" applyBorder="1"/>
    <xf numFmtId="0" fontId="43" fillId="0" borderId="11" xfId="0" applyFont="1" applyFill="1" applyBorder="1" applyAlignment="1">
      <alignment horizontal="left"/>
    </xf>
    <xf numFmtId="0" fontId="39" fillId="0" borderId="11" xfId="0" applyFont="1" applyFill="1" applyBorder="1"/>
    <xf numFmtId="0" fontId="39" fillId="16" borderId="11" xfId="0" applyFont="1" applyFill="1" applyBorder="1"/>
    <xf numFmtId="0" fontId="39" fillId="0" borderId="0" xfId="0" applyFont="1" applyFill="1" applyBorder="1"/>
    <xf numFmtId="0" fontId="39" fillId="16" borderId="0" xfId="0" applyFont="1" applyFill="1" applyBorder="1"/>
    <xf numFmtId="0" fontId="43" fillId="0" borderId="0" xfId="0" applyFont="1" applyFill="1" applyBorder="1" applyAlignment="1">
      <alignment horizontal="left"/>
    </xf>
    <xf numFmtId="0" fontId="39" fillId="0" borderId="13" xfId="0" applyFont="1" applyFill="1" applyBorder="1"/>
    <xf numFmtId="0" fontId="43" fillId="16" borderId="13" xfId="0" applyFont="1" applyFill="1" applyBorder="1"/>
    <xf numFmtId="0" fontId="43" fillId="0" borderId="13" xfId="0" applyFont="1" applyFill="1" applyBorder="1" applyAlignment="1">
      <alignment horizontal="left"/>
    </xf>
    <xf numFmtId="0" fontId="43" fillId="0" borderId="13" xfId="0" applyFont="1" applyFill="1" applyBorder="1" applyAlignment="1">
      <alignment horizontal="center"/>
    </xf>
    <xf numFmtId="0" fontId="39" fillId="0" borderId="13" xfId="0" applyFont="1" applyBorder="1" applyAlignment="1">
      <alignment horizontal="left" vertical="top"/>
    </xf>
    <xf numFmtId="0" fontId="39" fillId="16" borderId="13" xfId="0" applyFont="1" applyFill="1" applyBorder="1" applyAlignment="1">
      <alignment horizontal="left" vertical="top"/>
    </xf>
    <xf numFmtId="174" fontId="39" fillId="0" borderId="0" xfId="0" applyNumberFormat="1" applyFont="1" applyAlignment="1">
      <alignment horizontal="left" vertical="center"/>
    </xf>
    <xf numFmtId="166" fontId="64" fillId="0" borderId="0" xfId="66" applyFont="1" applyFill="1" applyBorder="1" applyAlignment="1">
      <alignment horizontal="left" vertical="center"/>
    </xf>
    <xf numFmtId="166" fontId="40" fillId="0" borderId="0" xfId="66" applyFont="1" applyFill="1" applyBorder="1" applyAlignment="1">
      <alignment horizontal="left" vertical="center"/>
    </xf>
    <xf numFmtId="166" fontId="77" fillId="0" borderId="0" xfId="66" applyFont="1" applyFill="1" applyBorder="1" applyAlignment="1">
      <alignment horizontal="center" vertical="center"/>
    </xf>
    <xf numFmtId="0" fontId="39" fillId="15" borderId="11" xfId="0" applyFont="1" applyFill="1" applyBorder="1" applyAlignment="1">
      <alignment horizontal="center" vertical="center"/>
    </xf>
    <xf numFmtId="0" fontId="75" fillId="0" borderId="0" xfId="46" applyNumberFormat="1" applyFont="1" applyFill="1" applyBorder="1" applyAlignment="1">
      <alignment horizontal="center" vertical="center"/>
    </xf>
    <xf numFmtId="0" fontId="63" fillId="0" borderId="0" xfId="0" applyNumberFormat="1" applyFont="1" applyFill="1" applyAlignment="1">
      <alignment horizontal="center" vertical="center" wrapText="1"/>
    </xf>
    <xf numFmtId="0" fontId="76" fillId="0" borderId="0" xfId="0" applyNumberFormat="1" applyFont="1" applyFill="1" applyAlignment="1">
      <alignment horizontal="center" vertical="center" wrapText="1"/>
    </xf>
    <xf numFmtId="0" fontId="63" fillId="0" borderId="0" xfId="0" applyNumberFormat="1" applyFont="1" applyFill="1" applyBorder="1" applyAlignment="1">
      <alignment horizontal="center" vertical="center" wrapText="1"/>
    </xf>
    <xf numFmtId="0" fontId="57" fillId="0" borderId="0" xfId="46" applyFont="1" applyFill="1" applyBorder="1" applyAlignment="1">
      <alignment horizontal="center" vertical="center"/>
    </xf>
    <xf numFmtId="4" fontId="84" fillId="0" borderId="0" xfId="58" applyNumberFormat="1" applyFont="1" applyFill="1" applyAlignment="1">
      <alignment horizontal="right" vertical="center"/>
    </xf>
    <xf numFmtId="0" fontId="84" fillId="0" borderId="0" xfId="0" applyFont="1" applyFill="1" applyBorder="1" applyAlignment="1">
      <alignment horizontal="right" vertical="center"/>
    </xf>
    <xf numFmtId="4" fontId="84" fillId="0" borderId="0" xfId="68" applyNumberFormat="1" applyFont="1" applyFill="1" applyAlignment="1">
      <alignment horizontal="right" vertical="center"/>
    </xf>
    <xf numFmtId="0" fontId="86" fillId="0" borderId="0" xfId="0" applyFont="1" applyFill="1" applyBorder="1"/>
    <xf numFmtId="177" fontId="85" fillId="0" borderId="0" xfId="0" applyNumberFormat="1" applyFont="1" applyFill="1" applyBorder="1" applyAlignment="1">
      <alignment vertical="center"/>
    </xf>
    <xf numFmtId="3" fontId="45" fillId="18" borderId="0" xfId="0" applyNumberFormat="1" applyFont="1" applyFill="1" applyBorder="1" applyAlignment="1">
      <alignment horizontal="center" vertical="center" wrapText="1"/>
    </xf>
    <xf numFmtId="177" fontId="45" fillId="18" borderId="0" xfId="0" applyNumberFormat="1" applyFont="1" applyFill="1" applyBorder="1" applyAlignment="1">
      <alignment horizontal="center" vertical="center" wrapText="1"/>
    </xf>
    <xf numFmtId="177" fontId="44" fillId="21" borderId="0" xfId="0" applyNumberFormat="1" applyFont="1" applyFill="1" applyAlignment="1">
      <alignment vertical="center"/>
    </xf>
    <xf numFmtId="0" fontId="61" fillId="0" borderId="0" xfId="46" applyFont="1" applyFill="1" applyAlignment="1">
      <alignment vertical="center"/>
    </xf>
    <xf numFmtId="0" fontId="87" fillId="0" borderId="0" xfId="0" applyFont="1" applyFill="1" applyBorder="1"/>
    <xf numFmtId="9" fontId="93" fillId="0" borderId="0" xfId="0" applyNumberFormat="1" applyFont="1" applyFill="1" applyBorder="1" applyAlignment="1">
      <alignment horizontal="center" vertical="center"/>
    </xf>
    <xf numFmtId="9" fontId="39" fillId="0" borderId="0" xfId="0" applyNumberFormat="1" applyFont="1" applyFill="1" applyBorder="1" applyAlignment="1">
      <alignment horizontal="center" vertical="center"/>
    </xf>
    <xf numFmtId="9" fontId="39" fillId="0" borderId="0" xfId="62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right" vertical="center"/>
    </xf>
    <xf numFmtId="0" fontId="95" fillId="0" borderId="0" xfId="0" applyFont="1" applyFill="1" applyBorder="1"/>
    <xf numFmtId="0" fontId="95" fillId="0" borderId="0" xfId="0" applyFont="1" applyFill="1" applyBorder="1" applyAlignment="1">
      <alignment vertical="center"/>
    </xf>
    <xf numFmtId="0" fontId="96" fillId="0" borderId="0" xfId="0" applyFont="1" applyFill="1" applyBorder="1"/>
    <xf numFmtId="0" fontId="98" fillId="0" borderId="0" xfId="0" applyFont="1" applyFill="1" applyBorder="1"/>
    <xf numFmtId="0" fontId="96" fillId="19" borderId="0" xfId="0" applyFont="1" applyFill="1" applyBorder="1"/>
    <xf numFmtId="0" fontId="97" fillId="0" borderId="31" xfId="0" applyFont="1" applyFill="1" applyBorder="1" applyAlignment="1">
      <alignment vertical="center" wrapText="1"/>
    </xf>
    <xf numFmtId="0" fontId="97" fillId="0" borderId="31" xfId="0" applyFont="1" applyFill="1" applyBorder="1" applyAlignment="1"/>
    <xf numFmtId="0" fontId="99" fillId="22" borderId="33" xfId="0" applyFont="1" applyFill="1" applyBorder="1" applyAlignment="1">
      <alignment horizontal="left" vertical="center"/>
    </xf>
    <xf numFmtId="0" fontId="99" fillId="22" borderId="33" xfId="0" applyFont="1" applyFill="1" applyBorder="1" applyAlignment="1"/>
    <xf numFmtId="0" fontId="10" fillId="23" borderId="33" xfId="0" applyFont="1" applyFill="1" applyBorder="1" applyAlignment="1">
      <alignment horizontal="left" vertical="center"/>
    </xf>
    <xf numFmtId="14" fontId="100" fillId="23" borderId="33" xfId="0" applyNumberFormat="1" applyFont="1" applyFill="1" applyBorder="1" applyAlignment="1">
      <alignment horizontal="left"/>
    </xf>
    <xf numFmtId="0" fontId="10" fillId="24" borderId="33" xfId="0" applyFont="1" applyFill="1" applyBorder="1" applyAlignment="1">
      <alignment horizontal="left" vertical="center"/>
    </xf>
    <xf numFmtId="14" fontId="100" fillId="24" borderId="33" xfId="0" applyNumberFormat="1" applyFont="1" applyFill="1" applyBorder="1" applyAlignment="1">
      <alignment horizontal="left" vertical="center" wrapText="1"/>
    </xf>
    <xf numFmtId="14" fontId="100" fillId="24" borderId="33" xfId="0" applyNumberFormat="1" applyFont="1" applyFill="1" applyBorder="1" applyAlignment="1">
      <alignment horizontal="left"/>
    </xf>
    <xf numFmtId="0" fontId="49" fillId="0" borderId="0" xfId="0" applyFont="1"/>
    <xf numFmtId="0" fontId="102" fillId="25" borderId="21" xfId="0" applyFont="1" applyFill="1" applyBorder="1" applyAlignment="1">
      <alignment horizontal="center" vertical="center"/>
    </xf>
    <xf numFmtId="0" fontId="102" fillId="25" borderId="22" xfId="55" applyNumberFormat="1" applyFont="1" applyFill="1" applyBorder="1" applyAlignment="1">
      <alignment horizontal="center" vertical="center"/>
    </xf>
    <xf numFmtId="0" fontId="10" fillId="0" borderId="0" xfId="0" applyFont="1" applyFill="1"/>
    <xf numFmtId="14" fontId="100" fillId="23" borderId="33" xfId="0" applyNumberFormat="1" applyFont="1" applyFill="1" applyBorder="1" applyAlignment="1">
      <alignment horizontal="left" wrapText="1"/>
    </xf>
    <xf numFmtId="9" fontId="102" fillId="26" borderId="22" xfId="72" applyFont="1" applyFill="1" applyBorder="1" applyAlignment="1">
      <alignment horizontal="center" vertical="center" wrapText="1"/>
    </xf>
    <xf numFmtId="178" fontId="103" fillId="32" borderId="34" xfId="68" applyNumberFormat="1" applyFont="1" applyFill="1" applyBorder="1" applyAlignment="1">
      <alignment horizontal="center" vertical="center"/>
    </xf>
    <xf numFmtId="178" fontId="103" fillId="30" borderId="34" xfId="68" applyNumberFormat="1" applyFont="1" applyFill="1" applyBorder="1" applyAlignment="1">
      <alignment horizontal="center" vertical="center"/>
    </xf>
    <xf numFmtId="1" fontId="43" fillId="0" borderId="0" xfId="57" applyNumberFormat="1" applyFont="1" applyFill="1" applyAlignment="1">
      <alignment horizontal="center" vertical="center"/>
    </xf>
    <xf numFmtId="1" fontId="43" fillId="0" borderId="0" xfId="57" applyNumberFormat="1" applyFont="1" applyAlignment="1">
      <alignment horizontal="center" vertical="center"/>
    </xf>
    <xf numFmtId="1" fontId="40" fillId="0" borderId="0" xfId="57" applyNumberFormat="1" applyFont="1" applyFill="1" applyBorder="1" applyAlignment="1">
      <alignment horizontal="center" vertical="center"/>
    </xf>
    <xf numFmtId="0" fontId="39" fillId="0" borderId="0" xfId="57" applyFont="1" applyAlignment="1">
      <alignment horizontal="left" vertical="center"/>
    </xf>
    <xf numFmtId="0" fontId="52" fillId="0" borderId="0" xfId="57" applyFont="1" applyFill="1" applyAlignment="1">
      <alignment horizontal="center" vertical="center"/>
    </xf>
    <xf numFmtId="1" fontId="41" fillId="27" borderId="0" xfId="57" applyNumberFormat="1" applyFont="1" applyFill="1" applyBorder="1" applyAlignment="1">
      <alignment horizontal="center" vertical="center"/>
    </xf>
    <xf numFmtId="1" fontId="39" fillId="0" borderId="0" xfId="57" applyNumberFormat="1" applyFont="1" applyFill="1" applyBorder="1" applyAlignment="1">
      <alignment horizontal="center" vertical="center"/>
    </xf>
    <xf numFmtId="0" fontId="102" fillId="25" borderId="21" xfId="0" applyFont="1" applyFill="1" applyBorder="1" applyAlignment="1">
      <alignment horizontal="center"/>
    </xf>
    <xf numFmtId="0" fontId="102" fillId="25" borderId="22" xfId="0" applyFont="1" applyFill="1" applyBorder="1" applyAlignment="1">
      <alignment horizontal="center"/>
    </xf>
    <xf numFmtId="0" fontId="102" fillId="25" borderId="22" xfId="0" applyFont="1" applyFill="1" applyBorder="1" applyAlignment="1">
      <alignment horizontal="center" vertical="center" wrapText="1"/>
    </xf>
    <xf numFmtId="0" fontId="102" fillId="25" borderId="23" xfId="0" applyFont="1" applyFill="1" applyBorder="1" applyAlignment="1">
      <alignment horizontal="center" vertical="center" wrapText="1"/>
    </xf>
    <xf numFmtId="0" fontId="104" fillId="0" borderId="0" xfId="0" applyFont="1"/>
    <xf numFmtId="14" fontId="100" fillId="24" borderId="33" xfId="0" applyNumberFormat="1" applyFont="1" applyFill="1" applyBorder="1" applyAlignment="1">
      <alignment horizontal="left" wrapText="1"/>
    </xf>
    <xf numFmtId="0" fontId="52" fillId="0" borderId="0" xfId="57" applyFont="1" applyFill="1" applyAlignment="1">
      <alignment horizontal="center" vertical="center" wrapText="1"/>
    </xf>
    <xf numFmtId="1" fontId="41" fillId="0" borderId="0" xfId="57" applyNumberFormat="1" applyFont="1" applyFill="1" applyBorder="1" applyAlignment="1">
      <alignment horizontal="center" vertical="center"/>
    </xf>
    <xf numFmtId="0" fontId="99" fillId="25" borderId="21" xfId="57" applyNumberFormat="1" applyFont="1" applyFill="1" applyBorder="1" applyAlignment="1">
      <alignment horizontal="center" vertical="center"/>
    </xf>
    <xf numFmtId="0" fontId="99" fillId="25" borderId="22" xfId="57" applyNumberFormat="1" applyFont="1" applyFill="1" applyBorder="1" applyAlignment="1">
      <alignment horizontal="center" vertical="center"/>
    </xf>
    <xf numFmtId="175" fontId="99" fillId="25" borderId="22" xfId="68" applyNumberFormat="1" applyFont="1" applyFill="1" applyBorder="1" applyAlignment="1">
      <alignment horizontal="center" vertical="center" wrapText="1"/>
    </xf>
    <xf numFmtId="175" fontId="99" fillId="25" borderId="23" xfId="68" applyNumberFormat="1" applyFont="1" applyFill="1" applyBorder="1" applyAlignment="1">
      <alignment horizontal="center" vertical="center" wrapText="1"/>
    </xf>
    <xf numFmtId="0" fontId="10" fillId="0" borderId="0" xfId="0" applyFont="1"/>
    <xf numFmtId="0" fontId="102" fillId="25" borderId="25" xfId="0" applyFont="1" applyFill="1" applyBorder="1" applyAlignment="1">
      <alignment horizontal="center" vertical="center"/>
    </xf>
    <xf numFmtId="0" fontId="49" fillId="30" borderId="20" xfId="0" applyFont="1" applyFill="1" applyBorder="1" applyAlignment="1">
      <alignment vertical="center"/>
    </xf>
    <xf numFmtId="0" fontId="49" fillId="27" borderId="20" xfId="0" applyFont="1" applyFill="1" applyBorder="1" applyAlignment="1">
      <alignment vertical="center"/>
    </xf>
    <xf numFmtId="0" fontId="49" fillId="0" borderId="20" xfId="0" applyFont="1" applyBorder="1" applyAlignment="1">
      <alignment vertical="center"/>
    </xf>
    <xf numFmtId="0" fontId="99" fillId="25" borderId="35" xfId="57" applyNumberFormat="1" applyFont="1" applyFill="1" applyBorder="1" applyAlignment="1">
      <alignment horizontal="center" vertical="center" wrapText="1"/>
    </xf>
    <xf numFmtId="0" fontId="10" fillId="27" borderId="35" xfId="0" applyFont="1" applyFill="1" applyBorder="1"/>
    <xf numFmtId="175" fontId="10" fillId="27" borderId="35" xfId="68" applyNumberFormat="1" applyFont="1" applyFill="1" applyBorder="1" applyAlignment="1">
      <alignment horizontal="center"/>
    </xf>
    <xf numFmtId="0" fontId="102" fillId="25" borderId="35" xfId="0" applyFont="1" applyFill="1" applyBorder="1" applyAlignment="1">
      <alignment horizontal="center" vertical="center"/>
    </xf>
    <xf numFmtId="0" fontId="79" fillId="0" borderId="35" xfId="0" applyFont="1" applyFill="1" applyBorder="1" applyAlignment="1">
      <alignment horizontal="left" vertical="center"/>
    </xf>
    <xf numFmtId="179" fontId="10" fillId="0" borderId="0" xfId="68" applyNumberFormat="1" applyFont="1" applyFill="1" applyAlignment="1">
      <alignment horizontal="center" vertical="center"/>
    </xf>
    <xf numFmtId="179" fontId="10" fillId="0" borderId="0" xfId="68" applyNumberFormat="1" applyFont="1" applyFill="1" applyBorder="1" applyAlignment="1">
      <alignment horizontal="center" vertical="center"/>
    </xf>
    <xf numFmtId="179" fontId="10" fillId="0" borderId="0" xfId="68" applyNumberFormat="1" applyFont="1" applyAlignment="1">
      <alignment vertical="center"/>
    </xf>
    <xf numFmtId="179" fontId="10" fillId="0" borderId="0" xfId="68" applyNumberFormat="1" applyFont="1" applyFill="1" applyAlignment="1">
      <alignment horizontal="left" vertical="center"/>
    </xf>
    <xf numFmtId="179" fontId="101" fillId="0" borderId="0" xfId="68" applyNumberFormat="1" applyFont="1" applyFill="1" applyBorder="1" applyAlignment="1">
      <alignment horizontal="center" vertical="center" wrapText="1"/>
    </xf>
    <xf numFmtId="179" fontId="78" fillId="0" borderId="0" xfId="68" applyNumberFormat="1" applyFont="1" applyAlignment="1">
      <alignment horizontal="center"/>
    </xf>
    <xf numFmtId="179" fontId="102" fillId="25" borderId="35" xfId="68" applyNumberFormat="1" applyFont="1" applyFill="1" applyBorder="1" applyAlignment="1">
      <alignment horizontal="center" vertical="center"/>
    </xf>
    <xf numFmtId="179" fontId="79" fillId="0" borderId="35" xfId="68" applyNumberFormat="1" applyFont="1" applyFill="1" applyBorder="1" applyAlignment="1">
      <alignment horizontal="left" vertical="center"/>
    </xf>
    <xf numFmtId="0" fontId="102" fillId="25" borderId="36" xfId="0" applyFont="1" applyFill="1" applyBorder="1" applyAlignment="1">
      <alignment horizontal="center"/>
    </xf>
    <xf numFmtId="0" fontId="0" fillId="0" borderId="0" xfId="0" applyAlignment="1">
      <alignment horizontal="left"/>
    </xf>
    <xf numFmtId="176" fontId="103" fillId="32" borderId="34" xfId="68" applyNumberFormat="1" applyFont="1" applyFill="1" applyBorder="1" applyAlignment="1">
      <alignment horizontal="left" vertical="center"/>
    </xf>
    <xf numFmtId="176" fontId="103" fillId="30" borderId="34" xfId="68" applyNumberFormat="1" applyFont="1" applyFill="1" applyBorder="1" applyAlignment="1">
      <alignment horizontal="left" vertical="center"/>
    </xf>
    <xf numFmtId="0" fontId="102" fillId="25" borderId="21" xfId="0" applyFont="1" applyFill="1" applyBorder="1" applyAlignment="1">
      <alignment horizontal="left" vertical="center"/>
    </xf>
    <xf numFmtId="0" fontId="8" fillId="0" borderId="0" xfId="0" applyFont="1" applyFill="1"/>
    <xf numFmtId="176" fontId="99" fillId="0" borderId="0" xfId="68" applyNumberFormat="1" applyFont="1" applyFill="1" applyBorder="1" applyAlignment="1">
      <alignment horizontal="center"/>
    </xf>
    <xf numFmtId="176" fontId="8" fillId="0" borderId="0" xfId="68" applyNumberFormat="1" applyFont="1" applyFill="1" applyAlignment="1">
      <alignment horizontal="center" vertical="center"/>
    </xf>
    <xf numFmtId="176" fontId="100" fillId="0" borderId="0" xfId="68" applyNumberFormat="1" applyFont="1" applyFill="1" applyBorder="1" applyAlignment="1">
      <alignment horizontal="center"/>
    </xf>
    <xf numFmtId="176" fontId="100" fillId="0" borderId="0" xfId="68" applyNumberFormat="1" applyFont="1" applyFill="1" applyBorder="1" applyAlignment="1">
      <alignment horizontal="center" vertical="center" wrapText="1"/>
    </xf>
    <xf numFmtId="176" fontId="101" fillId="0" borderId="0" xfId="68" applyNumberFormat="1" applyFont="1" applyFill="1" applyBorder="1" applyAlignment="1">
      <alignment horizontal="center" vertical="center" wrapText="1"/>
    </xf>
    <xf numFmtId="0" fontId="99" fillId="25" borderId="27" xfId="0" applyFont="1" applyFill="1" applyBorder="1" applyAlignment="1">
      <alignment horizontal="center"/>
    </xf>
    <xf numFmtId="176" fontId="8" fillId="0" borderId="0" xfId="68" applyNumberFormat="1" applyFont="1" applyFill="1" applyAlignment="1">
      <alignment horizontal="center"/>
    </xf>
    <xf numFmtId="0" fontId="0" fillId="0" borderId="0" xfId="0" applyAlignment="1"/>
    <xf numFmtId="0" fontId="41" fillId="0" borderId="0" xfId="57" applyFont="1" applyAlignment="1">
      <alignment horizontal="left" vertical="center"/>
    </xf>
    <xf numFmtId="0" fontId="107" fillId="0" borderId="28" xfId="0" applyFont="1" applyFill="1" applyBorder="1" applyAlignment="1"/>
    <xf numFmtId="0" fontId="102" fillId="25" borderId="36" xfId="0" applyFont="1" applyFill="1" applyBorder="1" applyAlignment="1">
      <alignment horizontal="center" vertical="center" wrapText="1"/>
    </xf>
    <xf numFmtId="9" fontId="102" fillId="25" borderId="36" xfId="62" applyFont="1" applyFill="1" applyBorder="1" applyAlignment="1">
      <alignment horizontal="center" vertical="center" wrapText="1"/>
    </xf>
    <xf numFmtId="0" fontId="79" fillId="0" borderId="36" xfId="0" applyFont="1" applyFill="1" applyBorder="1" applyAlignment="1">
      <alignment horizontal="left" vertical="center"/>
    </xf>
    <xf numFmtId="0" fontId="108" fillId="0" borderId="36" xfId="0" applyFont="1" applyFill="1" applyBorder="1" applyAlignment="1">
      <alignment horizontal="left" vertical="center"/>
    </xf>
    <xf numFmtId="3" fontId="79" fillId="0" borderId="36" xfId="0" applyNumberFormat="1" applyFont="1" applyFill="1" applyBorder="1" applyAlignment="1">
      <alignment horizontal="center" vertical="center"/>
    </xf>
    <xf numFmtId="0" fontId="45" fillId="0" borderId="0" xfId="0" applyFont="1" applyFill="1" applyAlignment="1">
      <alignment vertical="center"/>
    </xf>
    <xf numFmtId="170" fontId="78" fillId="0" borderId="28" xfId="0" applyNumberFormat="1" applyFont="1" applyFill="1" applyBorder="1" applyAlignment="1">
      <alignment horizontal="right" vertical="center"/>
    </xf>
    <xf numFmtId="0" fontId="90" fillId="0" borderId="0" xfId="0" applyNumberFormat="1" applyFont="1" applyFill="1" applyBorder="1" applyAlignment="1">
      <alignment horizontal="center" vertical="center" wrapText="1"/>
    </xf>
    <xf numFmtId="0" fontId="89" fillId="0" borderId="0" xfId="0" applyFont="1" applyFill="1" applyBorder="1" applyAlignment="1">
      <alignment horizontal="center" vertical="center" wrapText="1"/>
    </xf>
    <xf numFmtId="0" fontId="109" fillId="0" borderId="0" xfId="0" applyFont="1" applyFill="1" applyBorder="1" applyAlignment="1">
      <alignment horizontal="center"/>
    </xf>
    <xf numFmtId="0" fontId="110" fillId="0" borderId="0" xfId="0" applyFont="1" applyFill="1" applyBorder="1" applyAlignment="1">
      <alignment horizontal="left"/>
    </xf>
    <xf numFmtId="0" fontId="60" fillId="0" borderId="0" xfId="0" applyFont="1" applyFill="1" applyBorder="1" applyAlignment="1">
      <alignment horizontal="right"/>
    </xf>
    <xf numFmtId="3" fontId="60" fillId="0" borderId="0" xfId="0" applyNumberFormat="1" applyFont="1" applyFill="1" applyBorder="1" applyAlignment="1"/>
    <xf numFmtId="0" fontId="60" fillId="0" borderId="0" xfId="0" applyFont="1" applyFill="1" applyBorder="1" applyAlignment="1">
      <alignment horizontal="center"/>
    </xf>
    <xf numFmtId="9" fontId="60" fillId="0" borderId="0" xfId="62" applyFont="1" applyFill="1" applyBorder="1"/>
    <xf numFmtId="9" fontId="60" fillId="0" borderId="0" xfId="62" applyFont="1" applyFill="1" applyBorder="1" applyAlignment="1">
      <alignment horizontal="right"/>
    </xf>
    <xf numFmtId="3" fontId="60" fillId="0" borderId="0" xfId="0" applyNumberFormat="1" applyFont="1" applyFill="1" applyBorder="1" applyAlignment="1">
      <alignment horizontal="right"/>
    </xf>
    <xf numFmtId="169" fontId="60" fillId="0" borderId="0" xfId="0" applyNumberFormat="1" applyFont="1" applyFill="1" applyBorder="1"/>
    <xf numFmtId="2" fontId="60" fillId="0" borderId="0" xfId="0" applyNumberFormat="1" applyFont="1" applyFill="1" applyBorder="1" applyAlignment="1">
      <alignment horizontal="center"/>
    </xf>
    <xf numFmtId="9" fontId="60" fillId="0" borderId="0" xfId="0" applyNumberFormat="1" applyFont="1" applyFill="1" applyBorder="1" applyAlignment="1">
      <alignment horizontal="right"/>
    </xf>
    <xf numFmtId="3" fontId="112" fillId="0" borderId="0" xfId="0" applyNumberFormat="1" applyFont="1" applyFill="1" applyBorder="1" applyAlignment="1">
      <alignment horizontal="right"/>
    </xf>
    <xf numFmtId="9" fontId="109" fillId="0" borderId="0" xfId="62" applyFont="1" applyFill="1" applyBorder="1" applyAlignment="1">
      <alignment horizontal="right"/>
    </xf>
    <xf numFmtId="3" fontId="60" fillId="0" borderId="0" xfId="0" applyNumberFormat="1" applyFont="1" applyFill="1" applyBorder="1"/>
    <xf numFmtId="0" fontId="78" fillId="0" borderId="0" xfId="0" applyFont="1" applyFill="1" applyBorder="1" applyAlignment="1">
      <alignment horizontal="center" vertical="center" wrapText="1"/>
    </xf>
    <xf numFmtId="0" fontId="113" fillId="0" borderId="0" xfId="0" applyFont="1" applyFill="1" applyBorder="1" applyAlignment="1">
      <alignment horizontal="center" vertical="center" wrapText="1"/>
    </xf>
    <xf numFmtId="9" fontId="113" fillId="0" borderId="0" xfId="62" applyFont="1" applyFill="1" applyBorder="1" applyAlignment="1">
      <alignment horizontal="center" vertical="center" wrapText="1"/>
    </xf>
    <xf numFmtId="3" fontId="60" fillId="0" borderId="0" xfId="0" applyNumberFormat="1" applyFont="1" applyFill="1" applyBorder="1" applyAlignment="1">
      <alignment horizontal="center" vertical="center"/>
    </xf>
    <xf numFmtId="3" fontId="60" fillId="0" borderId="0" xfId="0" applyNumberFormat="1" applyFont="1" applyFill="1" applyBorder="1" applyAlignment="1">
      <alignment horizontal="center" vertical="center" wrapText="1"/>
    </xf>
    <xf numFmtId="0" fontId="78" fillId="0" borderId="0" xfId="0" applyFont="1" applyFill="1" applyBorder="1"/>
    <xf numFmtId="0" fontId="45" fillId="0" borderId="0" xfId="0" applyFont="1" applyFill="1" applyBorder="1" applyAlignment="1">
      <alignment vertical="center"/>
    </xf>
    <xf numFmtId="0" fontId="0" fillId="0" borderId="0" xfId="0" applyFill="1" applyBorder="1"/>
    <xf numFmtId="0" fontId="39" fillId="0" borderId="18" xfId="0" applyFont="1" applyFill="1" applyBorder="1" applyAlignment="1">
      <alignment horizontal="center" vertical="center"/>
    </xf>
    <xf numFmtId="4" fontId="39" fillId="0" borderId="19" xfId="66" applyNumberFormat="1" applyFont="1" applyFill="1" applyBorder="1" applyAlignment="1">
      <alignment horizontal="center" vertical="center" wrapText="1"/>
    </xf>
    <xf numFmtId="0" fontId="39" fillId="15" borderId="13" xfId="0" applyFont="1" applyFill="1" applyBorder="1" applyAlignment="1">
      <alignment horizontal="center" vertical="center"/>
    </xf>
    <xf numFmtId="0" fontId="39" fillId="15" borderId="12" xfId="0" applyFont="1" applyFill="1" applyBorder="1" applyAlignment="1">
      <alignment horizontal="center" vertical="center"/>
    </xf>
    <xf numFmtId="166" fontId="39" fillId="0" borderId="19" xfId="66" applyFont="1" applyFill="1" applyBorder="1" applyAlignment="1">
      <alignment horizontal="center" vertical="center"/>
    </xf>
    <xf numFmtId="0" fontId="39" fillId="0" borderId="10" xfId="0" applyFont="1" applyFill="1" applyBorder="1" applyAlignment="1">
      <alignment horizontal="center" vertical="center" wrapText="1"/>
    </xf>
    <xf numFmtId="0" fontId="39" fillId="0" borderId="32" xfId="0" applyFont="1" applyFill="1" applyBorder="1" applyAlignment="1">
      <alignment horizontal="center" vertical="center"/>
    </xf>
    <xf numFmtId="0" fontId="39" fillId="0" borderId="0" xfId="0" applyFont="1" applyFill="1" applyAlignment="1">
      <alignment horizontal="left" vertical="center"/>
    </xf>
    <xf numFmtId="0" fontId="39" fillId="0" borderId="0" xfId="0" applyFont="1" applyFill="1" applyAlignment="1">
      <alignment horizontal="right" vertical="center"/>
    </xf>
    <xf numFmtId="4" fontId="39" fillId="0" borderId="0" xfId="66" applyNumberFormat="1" applyFont="1" applyFill="1" applyAlignment="1">
      <alignment horizontal="center" vertical="center"/>
    </xf>
    <xf numFmtId="4" fontId="44" fillId="0" borderId="0" xfId="0" applyNumberFormat="1" applyFont="1" applyFill="1" applyAlignment="1">
      <alignment vertical="center"/>
    </xf>
    <xf numFmtId="0" fontId="54" fillId="0" borderId="0" xfId="0" applyFont="1" applyFill="1" applyBorder="1" applyAlignment="1">
      <alignment horizontal="center" vertical="center"/>
    </xf>
    <xf numFmtId="4" fontId="44" fillId="0" borderId="0" xfId="0" applyNumberFormat="1" applyFont="1" applyFill="1" applyAlignment="1">
      <alignment horizontal="center" vertical="center"/>
    </xf>
    <xf numFmtId="166" fontId="39" fillId="0" borderId="13" xfId="66" applyFont="1" applyFill="1" applyBorder="1" applyAlignment="1">
      <alignment horizontal="right" vertical="center"/>
    </xf>
    <xf numFmtId="4" fontId="44" fillId="0" borderId="13" xfId="66" applyNumberFormat="1" applyFont="1" applyFill="1" applyBorder="1" applyAlignment="1">
      <alignment horizontal="center" vertical="center" wrapText="1"/>
    </xf>
    <xf numFmtId="4" fontId="44" fillId="0" borderId="13" xfId="0" applyNumberFormat="1" applyFont="1" applyFill="1" applyBorder="1" applyAlignment="1">
      <alignment horizontal="center" vertical="center" wrapText="1"/>
    </xf>
    <xf numFmtId="0" fontId="44" fillId="0" borderId="13" xfId="0" applyFont="1" applyFill="1" applyBorder="1" applyAlignment="1">
      <alignment horizontal="center" vertical="center" wrapText="1"/>
    </xf>
    <xf numFmtId="0" fontId="44" fillId="0" borderId="13" xfId="0" applyFont="1" applyFill="1" applyBorder="1" applyAlignment="1">
      <alignment horizontal="center" vertical="center"/>
    </xf>
    <xf numFmtId="4" fontId="44" fillId="0" borderId="11" xfId="66" applyNumberFormat="1" applyFont="1" applyFill="1" applyBorder="1" applyAlignment="1">
      <alignment horizontal="center" vertical="center" wrapText="1"/>
    </xf>
    <xf numFmtId="4" fontId="44" fillId="0" borderId="11" xfId="0" applyNumberFormat="1" applyFont="1" applyFill="1" applyBorder="1" applyAlignment="1">
      <alignment horizontal="center" vertical="center" wrapText="1"/>
    </xf>
    <xf numFmtId="0" fontId="44" fillId="0" borderId="11" xfId="0" applyFont="1" applyFill="1" applyBorder="1" applyAlignment="1">
      <alignment horizontal="center" vertical="center" wrapText="1"/>
    </xf>
    <xf numFmtId="0" fontId="44" fillId="0" borderId="11" xfId="0" applyFont="1" applyFill="1" applyBorder="1" applyAlignment="1">
      <alignment horizontal="center" vertical="center"/>
    </xf>
    <xf numFmtId="166" fontId="39" fillId="0" borderId="11" xfId="66" applyFont="1" applyFill="1" applyBorder="1" applyAlignment="1">
      <alignment horizontal="right" vertical="center"/>
    </xf>
    <xf numFmtId="4" fontId="39" fillId="0" borderId="11" xfId="66" applyNumberFormat="1" applyFont="1" applyFill="1" applyBorder="1" applyAlignment="1">
      <alignment horizontal="center" vertical="center"/>
    </xf>
    <xf numFmtId="4" fontId="44" fillId="0" borderId="11" xfId="66" applyNumberFormat="1" applyFont="1" applyFill="1" applyBorder="1" applyAlignment="1">
      <alignment horizontal="right" vertical="center"/>
    </xf>
    <xf numFmtId="166" fontId="39" fillId="0" borderId="11" xfId="66" applyFont="1" applyFill="1" applyBorder="1" applyAlignment="1">
      <alignment horizontal="center" vertical="center"/>
    </xf>
    <xf numFmtId="0" fontId="47" fillId="0" borderId="11" xfId="46" applyFont="1" applyFill="1" applyBorder="1" applyAlignment="1">
      <alignment vertical="center"/>
    </xf>
    <xf numFmtId="4" fontId="44" fillId="0" borderId="11" xfId="0" applyNumberFormat="1" applyFont="1" applyFill="1" applyBorder="1" applyAlignment="1">
      <alignment vertical="center"/>
    </xf>
    <xf numFmtId="166" fontId="41" fillId="0" borderId="0" xfId="66" applyFont="1" applyFill="1" applyBorder="1" applyAlignment="1">
      <alignment horizontal="right" vertical="center"/>
    </xf>
    <xf numFmtId="4" fontId="41" fillId="0" borderId="0" xfId="66" applyNumberFormat="1" applyFont="1" applyFill="1" applyBorder="1" applyAlignment="1">
      <alignment horizontal="center" vertical="center"/>
    </xf>
    <xf numFmtId="4" fontId="114" fillId="0" borderId="0" xfId="0" applyNumberFormat="1" applyFont="1" applyFill="1" applyBorder="1" applyAlignment="1">
      <alignment vertical="center"/>
    </xf>
    <xf numFmtId="0" fontId="39" fillId="0" borderId="0" xfId="0" applyFont="1" applyFill="1" applyAlignment="1">
      <alignment horizontal="left" vertical="center" indent="1"/>
    </xf>
    <xf numFmtId="0" fontId="44" fillId="0" borderId="13" xfId="0" applyFont="1" applyFill="1" applyBorder="1" applyAlignment="1">
      <alignment horizontal="left" vertical="center" indent="1"/>
    </xf>
    <xf numFmtId="0" fontId="44" fillId="0" borderId="11" xfId="0" applyFont="1" applyFill="1" applyBorder="1" applyAlignment="1">
      <alignment horizontal="left" vertical="center" indent="1"/>
    </xf>
    <xf numFmtId="0" fontId="39" fillId="0" borderId="11" xfId="0" applyFont="1" applyFill="1" applyBorder="1" applyAlignment="1">
      <alignment horizontal="left" vertical="center" indent="1"/>
    </xf>
    <xf numFmtId="0" fontId="39" fillId="0" borderId="0" xfId="0" applyFont="1" applyFill="1" applyBorder="1" applyAlignment="1">
      <alignment horizontal="left" vertical="center" indent="1"/>
    </xf>
    <xf numFmtId="0" fontId="39" fillId="0" borderId="14" xfId="0" applyFont="1" applyFill="1" applyBorder="1" applyAlignment="1">
      <alignment horizontal="left" vertical="center" indent="1"/>
    </xf>
    <xf numFmtId="0" fontId="41" fillId="0" borderId="0" xfId="0" applyFont="1" applyFill="1" applyBorder="1" applyAlignment="1">
      <alignment horizontal="left" vertical="center" indent="1"/>
    </xf>
    <xf numFmtId="173" fontId="41" fillId="0" borderId="0" xfId="0" applyNumberFormat="1" applyFont="1" applyFill="1" applyAlignment="1">
      <alignment horizontal="center" vertical="center"/>
    </xf>
    <xf numFmtId="173" fontId="41" fillId="0" borderId="0" xfId="0" applyNumberFormat="1" applyFont="1" applyFill="1" applyAlignment="1">
      <alignment horizontal="left" vertical="center"/>
    </xf>
    <xf numFmtId="0" fontId="7" fillId="23" borderId="33" xfId="0" applyFont="1" applyFill="1" applyBorder="1" applyAlignment="1">
      <alignment horizontal="left" vertical="center"/>
    </xf>
    <xf numFmtId="0" fontId="7" fillId="24" borderId="33" xfId="0" applyFont="1" applyFill="1" applyBorder="1" applyAlignment="1">
      <alignment horizontal="left" vertical="center"/>
    </xf>
    <xf numFmtId="9" fontId="103" fillId="32" borderId="34" xfId="62" applyFont="1" applyFill="1" applyBorder="1" applyAlignment="1">
      <alignment horizontal="center" vertical="center"/>
    </xf>
    <xf numFmtId="9" fontId="103" fillId="30" borderId="34" xfId="62" applyFont="1" applyFill="1" applyBorder="1" applyAlignment="1">
      <alignment horizontal="center" vertical="center"/>
    </xf>
    <xf numFmtId="0" fontId="102" fillId="25" borderId="22" xfId="76" applyNumberFormat="1" applyFont="1" applyFill="1" applyBorder="1" applyAlignment="1">
      <alignment horizontal="center" vertical="center"/>
    </xf>
    <xf numFmtId="0" fontId="102" fillId="25" borderId="26" xfId="76" applyNumberFormat="1" applyFont="1" applyFill="1" applyBorder="1" applyAlignment="1">
      <alignment horizontal="center" vertical="center"/>
    </xf>
    <xf numFmtId="0" fontId="79" fillId="0" borderId="36" xfId="62" applyNumberFormat="1" applyFont="1" applyFill="1" applyBorder="1" applyAlignment="1">
      <alignment horizontal="center" vertical="center"/>
    </xf>
    <xf numFmtId="0" fontId="7" fillId="0" borderId="0" xfId="0" applyFont="1"/>
    <xf numFmtId="0" fontId="39" fillId="0" borderId="0" xfId="0" applyFont="1" applyFill="1" applyAlignment="1">
      <alignment vertical="top"/>
    </xf>
    <xf numFmtId="0" fontId="39" fillId="0" borderId="0" xfId="0" applyFont="1" applyFill="1" applyAlignment="1"/>
    <xf numFmtId="49" fontId="39" fillId="0" borderId="0" xfId="0" applyNumberFormat="1" applyFont="1" applyFill="1" applyBorder="1" applyAlignment="1">
      <alignment horizontal="center" vertical="center"/>
    </xf>
    <xf numFmtId="49" fontId="39" fillId="0" borderId="0" xfId="0" applyNumberFormat="1" applyFont="1" applyBorder="1" applyAlignment="1">
      <alignment horizontal="center" vertical="center"/>
    </xf>
    <xf numFmtId="168" fontId="111" fillId="0" borderId="0" xfId="0" applyNumberFormat="1" applyFont="1" applyFill="1" applyAlignment="1">
      <alignment horizontal="center"/>
    </xf>
    <xf numFmtId="0" fontId="73" fillId="0" borderId="0" xfId="0" applyFont="1"/>
    <xf numFmtId="0" fontId="115" fillId="0" borderId="0" xfId="0" applyFont="1" applyFill="1" applyBorder="1"/>
    <xf numFmtId="0" fontId="116" fillId="0" borderId="0" xfId="0" applyFont="1" applyFill="1" applyBorder="1"/>
    <xf numFmtId="0" fontId="116" fillId="0" borderId="0" xfId="0" applyFont="1" applyFill="1" applyBorder="1" applyAlignment="1">
      <alignment vertical="center"/>
    </xf>
    <xf numFmtId="0" fontId="117" fillId="0" borderId="0" xfId="0" applyFont="1" applyFill="1" applyBorder="1"/>
    <xf numFmtId="176" fontId="6" fillId="0" borderId="0" xfId="68" applyNumberFormat="1" applyFont="1" applyFill="1" applyAlignment="1">
      <alignment horizontal="center" vertical="center"/>
    </xf>
    <xf numFmtId="0" fontId="6" fillId="23" borderId="33" xfId="0" applyFont="1" applyFill="1" applyBorder="1" applyAlignment="1">
      <alignment horizontal="left" vertical="center"/>
    </xf>
    <xf numFmtId="0" fontId="6" fillId="24" borderId="33" xfId="0" applyFont="1" applyFill="1" applyBorder="1" applyAlignment="1">
      <alignment horizontal="left" vertical="center"/>
    </xf>
    <xf numFmtId="0" fontId="6" fillId="0" borderId="0" xfId="0" applyFont="1" applyFill="1"/>
    <xf numFmtId="176" fontId="6" fillId="0" borderId="0" xfId="68" applyNumberFormat="1" applyFont="1" applyFill="1" applyAlignment="1">
      <alignment horizontal="center"/>
    </xf>
    <xf numFmtId="0" fontId="57" fillId="0" borderId="0" xfId="46" applyFont="1" applyFill="1" applyBorder="1" applyAlignment="1">
      <alignment horizontal="left" vertical="center" wrapText="1"/>
    </xf>
    <xf numFmtId="0" fontId="40" fillId="0" borderId="0" xfId="0" applyFont="1" applyFill="1" applyBorder="1" applyAlignment="1">
      <alignment horizontal="left" vertical="center" wrapText="1"/>
    </xf>
    <xf numFmtId="0" fontId="81" fillId="0" borderId="0" xfId="0" applyFont="1" applyFill="1" applyAlignment="1">
      <alignment vertical="center"/>
    </xf>
    <xf numFmtId="0" fontId="56" fillId="0" borderId="0" xfId="0" applyFont="1" applyFill="1" applyBorder="1" applyAlignment="1">
      <alignment horizontal="left" vertical="center"/>
    </xf>
    <xf numFmtId="9" fontId="78" fillId="0" borderId="0" xfId="62" applyNumberFormat="1" applyFont="1" applyFill="1" applyAlignment="1">
      <alignment horizontal="center" vertical="center" wrapText="1"/>
    </xf>
    <xf numFmtId="166" fontId="63" fillId="0" borderId="0" xfId="66" applyFont="1" applyFill="1" applyBorder="1" applyAlignment="1">
      <alignment horizontal="left" vertical="center" wrapText="1"/>
    </xf>
    <xf numFmtId="0" fontId="0" fillId="40" borderId="37" xfId="0" applyFill="1" applyBorder="1"/>
    <xf numFmtId="0" fontId="0" fillId="39" borderId="37" xfId="0" applyFill="1" applyBorder="1"/>
    <xf numFmtId="0" fontId="0" fillId="38" borderId="37" xfId="0" applyFill="1" applyBorder="1"/>
    <xf numFmtId="14" fontId="0" fillId="39" borderId="37" xfId="0" applyNumberFormat="1" applyFill="1" applyBorder="1" applyAlignment="1">
      <alignment horizontal="left"/>
    </xf>
    <xf numFmtId="14" fontId="0" fillId="38" borderId="37" xfId="0" applyNumberFormat="1" applyFill="1" applyBorder="1" applyAlignment="1">
      <alignment horizontal="left"/>
    </xf>
    <xf numFmtId="0" fontId="60" fillId="40" borderId="37" xfId="0" applyFont="1" applyFill="1" applyBorder="1" applyAlignment="1">
      <alignment horizontal="left"/>
    </xf>
    <xf numFmtId="0" fontId="0" fillId="38" borderId="37" xfId="0" applyFill="1" applyBorder="1" applyAlignment="1">
      <alignment wrapText="1"/>
    </xf>
    <xf numFmtId="0" fontId="99" fillId="25" borderId="35" xfId="57" applyNumberFormat="1" applyFont="1" applyFill="1" applyBorder="1" applyAlignment="1">
      <alignment horizontal="left" vertical="center" wrapText="1"/>
    </xf>
    <xf numFmtId="0" fontId="10" fillId="0" borderId="0" xfId="0" applyFont="1" applyAlignment="1">
      <alignment horizontal="left"/>
    </xf>
    <xf numFmtId="3" fontId="44" fillId="0" borderId="36" xfId="0" applyNumberFormat="1" applyFont="1" applyFill="1" applyBorder="1" applyAlignment="1">
      <alignment horizontal="center" vertical="center"/>
    </xf>
    <xf numFmtId="0" fontId="89" fillId="0" borderId="0" xfId="0" applyNumberFormat="1" applyFont="1" applyFill="1" applyBorder="1" applyAlignment="1">
      <alignment horizontal="center" vertical="center" wrapText="1"/>
    </xf>
    <xf numFmtId="0" fontId="39" fillId="0" borderId="38" xfId="0" applyFont="1" applyBorder="1" applyAlignment="1">
      <alignment horizontal="center" vertical="center"/>
    </xf>
    <xf numFmtId="4" fontId="39" fillId="0" borderId="38" xfId="0" applyNumberFormat="1" applyFont="1" applyFill="1" applyBorder="1" applyAlignment="1">
      <alignment horizontal="center" vertical="center" wrapText="1"/>
    </xf>
    <xf numFmtId="0" fontId="39" fillId="0" borderId="38" xfId="0" applyFont="1" applyFill="1" applyBorder="1" applyAlignment="1">
      <alignment horizontal="center" vertical="center"/>
    </xf>
    <xf numFmtId="166" fontId="39" fillId="18" borderId="38" xfId="66" applyFont="1" applyFill="1" applyBorder="1" applyAlignment="1">
      <alignment horizontal="left" vertical="center" wrapText="1"/>
    </xf>
    <xf numFmtId="0" fontId="54" fillId="18" borderId="38" xfId="0" applyFont="1" applyFill="1" applyBorder="1" applyAlignment="1">
      <alignment horizontal="left" vertical="center"/>
    </xf>
    <xf numFmtId="2" fontId="53" fillId="0" borderId="38" xfId="0" applyNumberFormat="1" applyFont="1" applyFill="1" applyBorder="1" applyAlignment="1">
      <alignment horizontal="left" vertical="center"/>
    </xf>
    <xf numFmtId="0" fontId="73" fillId="0" borderId="38" xfId="0" applyFont="1" applyBorder="1" applyAlignment="1">
      <alignment horizontal="center" vertical="center"/>
    </xf>
    <xf numFmtId="0" fontId="84" fillId="0" borderId="38" xfId="58" applyFont="1" applyFill="1" applyBorder="1" applyAlignment="1">
      <alignment horizontal="right" vertical="center"/>
    </xf>
    <xf numFmtId="166" fontId="39" fillId="0" borderId="38" xfId="66" applyFont="1" applyBorder="1" applyAlignment="1">
      <alignment horizontal="left" vertical="center" wrapText="1"/>
    </xf>
    <xf numFmtId="1" fontId="89" fillId="0" borderId="38" xfId="46" applyNumberFormat="1" applyFont="1" applyFill="1" applyBorder="1" applyAlignment="1">
      <alignment horizontal="left" vertical="center" wrapText="1"/>
    </xf>
    <xf numFmtId="0" fontId="44" fillId="0" borderId="38" xfId="0" applyFont="1" applyBorder="1" applyAlignment="1">
      <alignment vertical="center"/>
    </xf>
    <xf numFmtId="0" fontId="46" fillId="0" borderId="38" xfId="0" applyFont="1" applyFill="1" applyBorder="1" applyAlignment="1">
      <alignment horizontal="left" vertical="center"/>
    </xf>
    <xf numFmtId="49" fontId="39" fillId="0" borderId="38" xfId="0" applyNumberFormat="1" applyFont="1" applyBorder="1" applyAlignment="1">
      <alignment horizontal="left" vertical="center" wrapText="1" indent="1"/>
    </xf>
    <xf numFmtId="1" fontId="39" fillId="20" borderId="38" xfId="0" applyNumberFormat="1" applyFont="1" applyFill="1" applyBorder="1" applyAlignment="1">
      <alignment horizontal="center" vertical="center" wrapText="1"/>
    </xf>
    <xf numFmtId="0" fontId="51" fillId="0" borderId="38" xfId="66" applyNumberFormat="1" applyFont="1" applyFill="1" applyBorder="1" applyAlignment="1">
      <alignment horizontal="center" vertical="center" wrapText="1"/>
    </xf>
    <xf numFmtId="4" fontId="39" fillId="0" borderId="38" xfId="0" applyNumberFormat="1" applyFont="1" applyBorder="1" applyAlignment="1">
      <alignment vertical="center"/>
    </xf>
    <xf numFmtId="0" fontId="39" fillId="0" borderId="38" xfId="0" applyFont="1" applyBorder="1" applyAlignment="1">
      <alignment vertical="center"/>
    </xf>
    <xf numFmtId="177" fontId="85" fillId="0" borderId="38" xfId="0" applyNumberFormat="1" applyFont="1" applyFill="1" applyBorder="1" applyAlignment="1">
      <alignment vertical="center"/>
    </xf>
    <xf numFmtId="1" fontId="39" fillId="0" borderId="38" xfId="0" applyNumberFormat="1" applyFont="1" applyBorder="1" applyAlignment="1">
      <alignment horizontal="center" vertical="center"/>
    </xf>
    <xf numFmtId="1" fontId="39" fillId="0" borderId="38" xfId="0" applyNumberFormat="1" applyFont="1" applyFill="1" applyBorder="1" applyAlignment="1">
      <alignment horizontal="center" vertical="center"/>
    </xf>
    <xf numFmtId="172" fontId="39" fillId="0" borderId="38" xfId="0" applyNumberFormat="1" applyFont="1" applyBorder="1" applyAlignment="1">
      <alignment horizontal="right" vertical="center"/>
    </xf>
    <xf numFmtId="171" fontId="39" fillId="0" borderId="38" xfId="0" applyNumberFormat="1" applyFont="1" applyBorder="1" applyAlignment="1">
      <alignment horizontal="right" vertical="center"/>
    </xf>
    <xf numFmtId="2" fontId="44" fillId="0" borderId="38" xfId="0" applyNumberFormat="1" applyFont="1" applyBorder="1" applyAlignment="1">
      <alignment horizontal="left" vertical="center"/>
    </xf>
    <xf numFmtId="0" fontId="39" fillId="0" borderId="38" xfId="0" applyFont="1" applyBorder="1" applyAlignment="1">
      <alignment horizontal="left" vertical="center" wrapText="1"/>
    </xf>
    <xf numFmtId="166" fontId="48" fillId="0" borderId="38" xfId="66" applyFont="1" applyBorder="1" applyAlignment="1">
      <alignment horizontal="left" vertical="center" wrapText="1"/>
    </xf>
    <xf numFmtId="4" fontId="39" fillId="0" borderId="38" xfId="0" applyNumberFormat="1" applyFont="1" applyFill="1" applyBorder="1" applyAlignment="1">
      <alignment horizontal="right" vertical="center"/>
    </xf>
    <xf numFmtId="0" fontId="0" fillId="0" borderId="38" xfId="0" applyFont="1" applyBorder="1" applyAlignment="1">
      <alignment horizontal="center" vertical="center"/>
    </xf>
    <xf numFmtId="166" fontId="39" fillId="0" borderId="38" xfId="66" applyFont="1" applyFill="1" applyBorder="1" applyAlignment="1">
      <alignment vertical="center"/>
    </xf>
    <xf numFmtId="0" fontId="88" fillId="0" borderId="38" xfId="46" applyFont="1" applyBorder="1" applyAlignment="1">
      <alignment horizontal="left" vertical="center" wrapText="1"/>
    </xf>
    <xf numFmtId="0" fontId="69" fillId="0" borderId="38" xfId="0" applyFont="1" applyFill="1" applyBorder="1" applyAlignment="1">
      <alignment vertical="center"/>
    </xf>
    <xf numFmtId="0" fontId="39" fillId="0" borderId="38" xfId="0" applyFont="1" applyFill="1" applyBorder="1" applyAlignment="1">
      <alignment vertical="center"/>
    </xf>
    <xf numFmtId="49" fontId="39" fillId="0" borderId="38" xfId="0" applyNumberFormat="1" applyFont="1" applyFill="1" applyBorder="1" applyAlignment="1">
      <alignment horizontal="left" vertical="center" indent="1"/>
    </xf>
    <xf numFmtId="4" fontId="39" fillId="0" borderId="38" xfId="0" applyNumberFormat="1" applyFont="1" applyFill="1" applyBorder="1" applyAlignment="1">
      <alignment vertical="center"/>
    </xf>
    <xf numFmtId="3" fontId="39" fillId="0" borderId="38" xfId="0" applyNumberFormat="1" applyFont="1" applyFill="1" applyBorder="1" applyAlignment="1">
      <alignment horizontal="center" vertical="center"/>
    </xf>
    <xf numFmtId="172" fontId="39" fillId="0" borderId="38" xfId="68" applyNumberFormat="1" applyFont="1" applyFill="1" applyBorder="1" applyAlignment="1">
      <alignment horizontal="right" vertical="center"/>
    </xf>
    <xf numFmtId="171" fontId="39" fillId="0" borderId="38" xfId="68" applyNumberFormat="1" applyFont="1" applyFill="1" applyBorder="1" applyAlignment="1">
      <alignment horizontal="right" vertical="center"/>
    </xf>
    <xf numFmtId="0" fontId="39" fillId="0" borderId="38" xfId="0" applyFont="1" applyFill="1" applyBorder="1" applyAlignment="1">
      <alignment horizontal="left" vertical="center"/>
    </xf>
    <xf numFmtId="2" fontId="39" fillId="0" borderId="38" xfId="0" applyNumberFormat="1" applyFont="1" applyBorder="1" applyAlignment="1">
      <alignment horizontal="left" vertical="center"/>
    </xf>
    <xf numFmtId="2" fontId="39" fillId="0" borderId="38" xfId="0" applyNumberFormat="1" applyFont="1" applyBorder="1" applyAlignment="1">
      <alignment vertical="center"/>
    </xf>
    <xf numFmtId="166" fontId="39" fillId="0" borderId="38" xfId="66" applyFont="1" applyBorder="1" applyAlignment="1">
      <alignment horizontal="left" vertical="center"/>
    </xf>
    <xf numFmtId="4" fontId="39" fillId="0" borderId="38" xfId="68" applyNumberFormat="1" applyFont="1" applyFill="1" applyBorder="1" applyAlignment="1">
      <alignment horizontal="right" vertical="center"/>
    </xf>
    <xf numFmtId="2" fontId="39" fillId="0" borderId="38" xfId="0" applyNumberFormat="1" applyFont="1" applyBorder="1" applyAlignment="1">
      <alignment horizontal="right" vertical="center"/>
    </xf>
    <xf numFmtId="49" fontId="39" fillId="0" borderId="38" xfId="0" applyNumberFormat="1" applyFont="1" applyFill="1" applyBorder="1" applyAlignment="1">
      <alignment horizontal="left" vertical="center" wrapText="1" indent="1"/>
    </xf>
    <xf numFmtId="0" fontId="69" fillId="0" borderId="38" xfId="0" applyFont="1" applyFill="1" applyBorder="1" applyAlignment="1">
      <alignment horizontal="left" vertical="center"/>
    </xf>
    <xf numFmtId="49" fontId="39" fillId="0" borderId="38" xfId="0" applyNumberFormat="1" applyFont="1" applyBorder="1" applyAlignment="1">
      <alignment horizontal="left" vertical="center" indent="1"/>
    </xf>
    <xf numFmtId="0" fontId="50" fillId="0" borderId="38" xfId="0" applyFont="1" applyFill="1" applyBorder="1" applyAlignment="1">
      <alignment horizontal="left" vertical="center"/>
    </xf>
    <xf numFmtId="4" fontId="45" fillId="0" borderId="38" xfId="0" applyNumberFormat="1" applyFont="1" applyFill="1" applyBorder="1" applyAlignment="1">
      <alignment vertical="center"/>
    </xf>
    <xf numFmtId="4" fontId="45" fillId="0" borderId="38" xfId="0" applyNumberFormat="1" applyFont="1" applyBorder="1" applyAlignment="1">
      <alignment vertical="center"/>
    </xf>
    <xf numFmtId="0" fontId="44" fillId="0" borderId="38" xfId="0" applyFont="1" applyFill="1" applyBorder="1" applyAlignment="1">
      <alignment vertical="center"/>
    </xf>
    <xf numFmtId="166" fontId="39" fillId="0" borderId="38" xfId="66" applyFont="1" applyFill="1" applyBorder="1" applyAlignment="1">
      <alignment horizontal="left" vertical="center" wrapText="1"/>
    </xf>
    <xf numFmtId="0" fontId="50" fillId="0" borderId="38" xfId="0" applyFont="1" applyFill="1" applyBorder="1" applyAlignment="1">
      <alignment vertical="center"/>
    </xf>
    <xf numFmtId="4" fontId="39" fillId="15" borderId="38" xfId="0" applyNumberFormat="1" applyFont="1" applyFill="1" applyBorder="1" applyAlignment="1">
      <alignment vertical="center"/>
    </xf>
    <xf numFmtId="0" fontId="39" fillId="15" borderId="38" xfId="0" applyFont="1" applyFill="1" applyBorder="1" applyAlignment="1">
      <alignment horizontal="center" vertical="center"/>
    </xf>
    <xf numFmtId="0" fontId="89" fillId="0" borderId="38" xfId="1" applyNumberFormat="1" applyFont="1" applyFill="1" applyBorder="1" applyAlignment="1">
      <alignment horizontal="left" vertical="center" wrapText="1"/>
    </xf>
    <xf numFmtId="0" fontId="39" fillId="0" borderId="38" xfId="0" applyNumberFormat="1" applyFont="1" applyFill="1" applyBorder="1" applyAlignment="1">
      <alignment horizontal="center" vertical="center"/>
    </xf>
    <xf numFmtId="172" fontId="39" fillId="0" borderId="38" xfId="0" applyNumberFormat="1" applyFont="1" applyFill="1" applyBorder="1" applyAlignment="1">
      <alignment horizontal="right" vertical="center"/>
    </xf>
    <xf numFmtId="171" fontId="39" fillId="0" borderId="38" xfId="0" applyNumberFormat="1" applyFont="1" applyFill="1" applyBorder="1" applyAlignment="1">
      <alignment horizontal="right" vertical="center"/>
    </xf>
    <xf numFmtId="0" fontId="53" fillId="0" borderId="38" xfId="0" applyNumberFormat="1" applyFont="1" applyFill="1" applyBorder="1" applyAlignment="1">
      <alignment horizontal="center" vertical="center"/>
    </xf>
    <xf numFmtId="0" fontId="39" fillId="0" borderId="38" xfId="0" applyFont="1" applyFill="1" applyBorder="1" applyAlignment="1">
      <alignment horizontal="left" vertical="center" wrapText="1"/>
    </xf>
    <xf numFmtId="4" fontId="0" fillId="0" borderId="38" xfId="0" applyNumberFormat="1" applyFill="1" applyBorder="1" applyAlignment="1">
      <alignment horizontal="right" vertical="center"/>
    </xf>
    <xf numFmtId="9" fontId="41" fillId="0" borderId="38" xfId="0" applyNumberFormat="1" applyFont="1" applyFill="1" applyBorder="1" applyAlignment="1">
      <alignment horizontal="center" vertical="center" wrapText="1"/>
    </xf>
    <xf numFmtId="0" fontId="69" fillId="0" borderId="38" xfId="0" applyFont="1" applyBorder="1" applyAlignment="1">
      <alignment vertical="center"/>
    </xf>
    <xf numFmtId="49" fontId="48" fillId="0" borderId="38" xfId="0" applyNumberFormat="1" applyFont="1" applyFill="1" applyBorder="1" applyAlignment="1">
      <alignment horizontal="left" vertical="center" wrapText="1" indent="1"/>
    </xf>
    <xf numFmtId="0" fontId="44" fillId="0" borderId="38" xfId="0" applyFont="1" applyFill="1" applyBorder="1" applyAlignment="1">
      <alignment horizontal="left" vertical="center"/>
    </xf>
    <xf numFmtId="49" fontId="48" fillId="0" borderId="38" xfId="0" applyNumberFormat="1" applyFont="1" applyBorder="1" applyAlignment="1">
      <alignment horizontal="left" vertical="center" wrapText="1" indent="1"/>
    </xf>
    <xf numFmtId="4" fontId="45" fillId="0" borderId="38" xfId="0" applyNumberFormat="1" applyFont="1" applyFill="1" applyBorder="1" applyAlignment="1">
      <alignment horizontal="right" vertical="center"/>
    </xf>
    <xf numFmtId="0" fontId="50" fillId="0" borderId="38" xfId="0" applyFont="1" applyBorder="1" applyAlignment="1">
      <alignment vertical="center"/>
    </xf>
    <xf numFmtId="49" fontId="48" fillId="0" borderId="38" xfId="0" applyNumberFormat="1" applyFont="1" applyFill="1" applyBorder="1" applyAlignment="1">
      <alignment horizontal="left" vertical="center" indent="1"/>
    </xf>
    <xf numFmtId="0" fontId="69" fillId="0" borderId="38" xfId="0" applyFont="1" applyBorder="1" applyAlignment="1">
      <alignment horizontal="left" vertical="center"/>
    </xf>
    <xf numFmtId="0" fontId="89" fillId="18" borderId="38" xfId="0" applyFont="1" applyFill="1" applyBorder="1" applyAlignment="1">
      <alignment horizontal="left" vertical="center" wrapText="1"/>
    </xf>
    <xf numFmtId="0" fontId="44" fillId="18" borderId="38" xfId="0" applyFont="1" applyFill="1" applyBorder="1" applyAlignment="1">
      <alignment vertical="center"/>
    </xf>
    <xf numFmtId="49" fontId="39" fillId="18" borderId="38" xfId="0" applyNumberFormat="1" applyFont="1" applyFill="1" applyBorder="1" applyAlignment="1">
      <alignment horizontal="left" vertical="center" wrapText="1" indent="1"/>
    </xf>
    <xf numFmtId="49" fontId="58" fillId="18" borderId="38" xfId="0" applyNumberFormat="1" applyFont="1" applyFill="1" applyBorder="1" applyAlignment="1">
      <alignment horizontal="left" vertical="center" wrapText="1"/>
    </xf>
    <xf numFmtId="49" fontId="39" fillId="18" borderId="38" xfId="0" applyNumberFormat="1" applyFont="1" applyFill="1" applyBorder="1" applyAlignment="1">
      <alignment horizontal="left" vertical="center" wrapText="1"/>
    </xf>
    <xf numFmtId="0" fontId="39" fillId="18" borderId="38" xfId="0" applyFont="1" applyFill="1" applyBorder="1" applyAlignment="1">
      <alignment horizontal="left" vertical="center" wrapText="1"/>
    </xf>
    <xf numFmtId="177" fontId="39" fillId="18" borderId="38" xfId="0" applyNumberFormat="1" applyFont="1" applyFill="1" applyBorder="1" applyAlignment="1">
      <alignment horizontal="left" vertical="center" wrapText="1"/>
    </xf>
    <xf numFmtId="1" fontId="39" fillId="18" borderId="38" xfId="0" applyNumberFormat="1" applyFont="1" applyFill="1" applyBorder="1" applyAlignment="1">
      <alignment horizontal="center" vertical="center" wrapText="1"/>
    </xf>
    <xf numFmtId="172" fontId="51" fillId="18" borderId="38" xfId="0" applyNumberFormat="1" applyFont="1" applyFill="1" applyBorder="1" applyAlignment="1">
      <alignment horizontal="right" vertical="center" wrapText="1"/>
    </xf>
    <xf numFmtId="171" fontId="51" fillId="18" borderId="38" xfId="0" applyNumberFormat="1" applyFont="1" applyFill="1" applyBorder="1" applyAlignment="1">
      <alignment horizontal="right" vertical="center"/>
    </xf>
    <xf numFmtId="3" fontId="51" fillId="18" borderId="38" xfId="66" applyNumberFormat="1" applyFont="1" applyFill="1" applyBorder="1" applyAlignment="1">
      <alignment horizontal="right" vertical="center" wrapText="1"/>
    </xf>
    <xf numFmtId="0" fontId="51" fillId="18" borderId="38" xfId="0" applyFont="1" applyFill="1" applyBorder="1" applyAlignment="1">
      <alignment horizontal="center" vertical="center" wrapText="1"/>
    </xf>
    <xf numFmtId="0" fontId="44" fillId="18" borderId="38" xfId="0" applyFont="1" applyFill="1" applyBorder="1" applyAlignment="1">
      <alignment horizontal="left" vertical="center"/>
    </xf>
    <xf numFmtId="0" fontId="51" fillId="18" borderId="38" xfId="0" applyFont="1" applyFill="1" applyBorder="1" applyAlignment="1">
      <alignment horizontal="left" vertical="center" wrapText="1"/>
    </xf>
    <xf numFmtId="169" fontId="39" fillId="0" borderId="38" xfId="0" applyNumberFormat="1" applyFont="1" applyBorder="1" applyAlignment="1">
      <alignment vertical="center"/>
    </xf>
    <xf numFmtId="172" fontId="39" fillId="18" borderId="38" xfId="0" applyNumberFormat="1" applyFont="1" applyFill="1" applyBorder="1" applyAlignment="1">
      <alignment horizontal="left" vertical="center" wrapText="1"/>
    </xf>
    <xf numFmtId="171" fontId="39" fillId="18" borderId="38" xfId="0" applyNumberFormat="1" applyFont="1" applyFill="1" applyBorder="1" applyAlignment="1">
      <alignment horizontal="right" vertical="center"/>
    </xf>
    <xf numFmtId="3" fontId="39" fillId="18" borderId="38" xfId="66" applyNumberFormat="1" applyFont="1" applyFill="1" applyBorder="1" applyAlignment="1">
      <alignment horizontal="right" vertical="center" wrapText="1"/>
    </xf>
    <xf numFmtId="0" fontId="39" fillId="18" borderId="38" xfId="0" applyFont="1" applyFill="1" applyBorder="1" applyAlignment="1">
      <alignment horizontal="center" vertical="center" wrapText="1"/>
    </xf>
    <xf numFmtId="4" fontId="39" fillId="0" borderId="38" xfId="0" applyNumberFormat="1" applyFont="1" applyFill="1" applyBorder="1" applyAlignment="1">
      <alignment horizontal="right" vertical="center" wrapText="1"/>
    </xf>
    <xf numFmtId="49" fontId="48" fillId="0" borderId="38" xfId="0" applyNumberFormat="1" applyFont="1" applyBorder="1" applyAlignment="1">
      <alignment horizontal="left" vertical="center" indent="1"/>
    </xf>
    <xf numFmtId="0" fontId="44" fillId="0" borderId="38" xfId="0" applyFont="1" applyFill="1" applyBorder="1" applyAlignment="1">
      <alignment horizontal="left" vertical="center" wrapText="1"/>
    </xf>
    <xf numFmtId="1" fontId="40" fillId="0" borderId="38" xfId="0" applyNumberFormat="1" applyFont="1" applyFill="1" applyBorder="1" applyAlignment="1">
      <alignment horizontal="center" vertical="center"/>
    </xf>
    <xf numFmtId="0" fontId="48" fillId="0" borderId="38" xfId="0" applyFont="1" applyFill="1" applyBorder="1" applyAlignment="1">
      <alignment vertical="center"/>
    </xf>
    <xf numFmtId="1" fontId="89" fillId="18" borderId="38" xfId="46" applyNumberFormat="1" applyFont="1" applyFill="1" applyBorder="1" applyAlignment="1">
      <alignment horizontal="left" vertical="center" wrapText="1"/>
    </xf>
    <xf numFmtId="1" fontId="44" fillId="18" borderId="38" xfId="0" applyNumberFormat="1" applyFont="1" applyFill="1" applyBorder="1" applyAlignment="1">
      <alignment horizontal="center" vertical="center" wrapText="1"/>
    </xf>
    <xf numFmtId="172" fontId="44" fillId="18" borderId="38" xfId="0" applyNumberFormat="1" applyFont="1" applyFill="1" applyBorder="1" applyAlignment="1">
      <alignment horizontal="center" vertical="center" wrapText="1"/>
    </xf>
    <xf numFmtId="0" fontId="51" fillId="18" borderId="38" xfId="0" applyFont="1" applyFill="1" applyBorder="1" applyAlignment="1">
      <alignment horizontal="center" vertical="center"/>
    </xf>
    <xf numFmtId="0" fontId="55" fillId="0" borderId="38" xfId="0" applyFont="1" applyBorder="1" applyAlignment="1">
      <alignment vertical="center"/>
    </xf>
    <xf numFmtId="0" fontId="55" fillId="0" borderId="38" xfId="0" applyFont="1" applyFill="1" applyBorder="1" applyAlignment="1">
      <alignment vertical="center"/>
    </xf>
    <xf numFmtId="0" fontId="70" fillId="0" borderId="38" xfId="0" applyFont="1" applyBorder="1" applyAlignment="1">
      <alignment vertical="center"/>
    </xf>
    <xf numFmtId="166" fontId="39" fillId="17" borderId="38" xfId="66" applyFont="1" applyFill="1" applyBorder="1" applyAlignment="1">
      <alignment horizontal="left" vertical="center" wrapText="1"/>
    </xf>
    <xf numFmtId="49" fontId="89" fillId="17" borderId="38" xfId="0" applyNumberFormat="1" applyFont="1" applyFill="1" applyBorder="1" applyAlignment="1">
      <alignment horizontal="left" vertical="center" wrapText="1"/>
    </xf>
    <xf numFmtId="0" fontId="44" fillId="17" borderId="38" xfId="0" applyFont="1" applyFill="1" applyBorder="1" applyAlignment="1">
      <alignment vertical="center" wrapText="1"/>
    </xf>
    <xf numFmtId="0" fontId="52" fillId="17" borderId="38" xfId="0" applyFont="1" applyFill="1" applyBorder="1" applyAlignment="1">
      <alignment horizontal="left" vertical="center"/>
    </xf>
    <xf numFmtId="49" fontId="39" fillId="17" borderId="38" xfId="0" applyNumberFormat="1" applyFont="1" applyFill="1" applyBorder="1" applyAlignment="1">
      <alignment horizontal="left" vertical="center" wrapText="1" indent="1"/>
    </xf>
    <xf numFmtId="49" fontId="39" fillId="17" borderId="38" xfId="0" applyNumberFormat="1" applyFont="1" applyFill="1" applyBorder="1" applyAlignment="1">
      <alignment horizontal="left" vertical="center" wrapText="1"/>
    </xf>
    <xf numFmtId="49" fontId="39" fillId="17" borderId="38" xfId="0" applyNumberFormat="1" applyFont="1" applyFill="1" applyBorder="1" applyAlignment="1">
      <alignment horizontal="left" vertical="center"/>
    </xf>
    <xf numFmtId="177" fontId="39" fillId="17" borderId="38" xfId="0" applyNumberFormat="1" applyFont="1" applyFill="1" applyBorder="1" applyAlignment="1">
      <alignment horizontal="left" vertical="center"/>
    </xf>
    <xf numFmtId="1" fontId="39" fillId="17" borderId="38" xfId="0" applyNumberFormat="1" applyFont="1" applyFill="1" applyBorder="1" applyAlignment="1">
      <alignment horizontal="center" vertical="center"/>
    </xf>
    <xf numFmtId="172" fontId="39" fillId="17" borderId="38" xfId="0" applyNumberFormat="1" applyFont="1" applyFill="1" applyBorder="1" applyAlignment="1">
      <alignment horizontal="left" vertical="center"/>
    </xf>
    <xf numFmtId="171" fontId="39" fillId="17" borderId="38" xfId="0" applyNumberFormat="1" applyFont="1" applyFill="1" applyBorder="1" applyAlignment="1">
      <alignment horizontal="left" vertical="center"/>
    </xf>
    <xf numFmtId="49" fontId="39" fillId="17" borderId="38" xfId="0" applyNumberFormat="1" applyFont="1" applyFill="1" applyBorder="1" applyAlignment="1">
      <alignment horizontal="center" vertical="center"/>
    </xf>
    <xf numFmtId="49" fontId="44" fillId="17" borderId="38" xfId="0" applyNumberFormat="1" applyFont="1" applyFill="1" applyBorder="1" applyAlignment="1">
      <alignment horizontal="left" vertical="center"/>
    </xf>
    <xf numFmtId="0" fontId="89" fillId="17" borderId="38" xfId="46" applyFont="1" applyFill="1" applyBorder="1" applyAlignment="1">
      <alignment horizontal="left" vertical="center" wrapText="1"/>
    </xf>
    <xf numFmtId="0" fontId="44" fillId="17" borderId="38" xfId="0" applyFont="1" applyFill="1" applyBorder="1" applyAlignment="1">
      <alignment vertical="center"/>
    </xf>
    <xf numFmtId="0" fontId="54" fillId="17" borderId="38" xfId="0" applyFont="1" applyFill="1" applyBorder="1" applyAlignment="1">
      <alignment horizontal="left" vertical="center"/>
    </xf>
    <xf numFmtId="1" fontId="39" fillId="17" borderId="38" xfId="0" applyNumberFormat="1" applyFont="1" applyFill="1" applyBorder="1" applyAlignment="1">
      <alignment horizontal="center" vertical="center" wrapText="1"/>
    </xf>
    <xf numFmtId="1" fontId="44" fillId="17" borderId="38" xfId="0" applyNumberFormat="1" applyFont="1" applyFill="1" applyBorder="1" applyAlignment="1">
      <alignment horizontal="center" vertical="center" wrapText="1"/>
    </xf>
    <xf numFmtId="177" fontId="44" fillId="17" borderId="38" xfId="0" applyNumberFormat="1" applyFont="1" applyFill="1" applyBorder="1" applyAlignment="1">
      <alignment horizontal="center" vertical="center" wrapText="1"/>
    </xf>
    <xf numFmtId="172" fontId="44" fillId="17" borderId="38" xfId="0" applyNumberFormat="1" applyFont="1" applyFill="1" applyBorder="1" applyAlignment="1">
      <alignment horizontal="center" vertical="center" wrapText="1"/>
    </xf>
    <xf numFmtId="171" fontId="44" fillId="17" borderId="38" xfId="0" applyNumberFormat="1" applyFont="1" applyFill="1" applyBorder="1" applyAlignment="1">
      <alignment horizontal="right" vertical="center"/>
    </xf>
    <xf numFmtId="3" fontId="44" fillId="17" borderId="38" xfId="66" applyNumberFormat="1" applyFont="1" applyFill="1" applyBorder="1" applyAlignment="1">
      <alignment horizontal="center" vertical="center" wrapText="1"/>
    </xf>
    <xf numFmtId="1" fontId="44" fillId="17" borderId="38" xfId="0" applyNumberFormat="1" applyFont="1" applyFill="1" applyBorder="1" applyAlignment="1">
      <alignment horizontal="left" vertical="center"/>
    </xf>
    <xf numFmtId="1" fontId="44" fillId="17" borderId="38" xfId="0" applyNumberFormat="1" applyFont="1" applyFill="1" applyBorder="1" applyAlignment="1">
      <alignment horizontal="left" vertical="center" wrapText="1"/>
    </xf>
    <xf numFmtId="0" fontId="42" fillId="0" borderId="38" xfId="0" applyFont="1" applyFill="1" applyBorder="1" applyAlignment="1">
      <alignment vertical="center"/>
    </xf>
    <xf numFmtId="0" fontId="44" fillId="0" borderId="38" xfId="0" applyFont="1" applyBorder="1" applyAlignment="1">
      <alignment horizontal="left" vertical="center"/>
    </xf>
    <xf numFmtId="49" fontId="54" fillId="17" borderId="38" xfId="0" applyNumberFormat="1" applyFont="1" applyFill="1" applyBorder="1" applyAlignment="1">
      <alignment horizontal="left" vertical="center" indent="1"/>
    </xf>
    <xf numFmtId="49" fontId="54" fillId="17" borderId="38" xfId="0" applyNumberFormat="1" applyFont="1" applyFill="1" applyBorder="1" applyAlignment="1">
      <alignment horizontal="left" vertical="center"/>
    </xf>
    <xf numFmtId="177" fontId="44" fillId="17" borderId="38" xfId="0" applyNumberFormat="1" applyFont="1" applyFill="1" applyBorder="1" applyAlignment="1">
      <alignment horizontal="left" vertical="center"/>
    </xf>
    <xf numFmtId="172" fontId="54" fillId="17" borderId="38" xfId="0" applyNumberFormat="1" applyFont="1" applyFill="1" applyBorder="1" applyAlignment="1">
      <alignment horizontal="left" vertical="center"/>
    </xf>
    <xf numFmtId="171" fontId="54" fillId="17" borderId="38" xfId="0" applyNumberFormat="1" applyFont="1" applyFill="1" applyBorder="1" applyAlignment="1">
      <alignment horizontal="left" vertical="center"/>
    </xf>
    <xf numFmtId="0" fontId="54" fillId="17" borderId="38" xfId="0" applyFont="1" applyFill="1" applyBorder="1" applyAlignment="1">
      <alignment horizontal="center" vertical="center"/>
    </xf>
    <xf numFmtId="4" fontId="44" fillId="0" borderId="38" xfId="0" applyNumberFormat="1" applyFont="1" applyFill="1" applyBorder="1" applyAlignment="1">
      <alignment horizontal="right" vertical="center" wrapText="1"/>
    </xf>
    <xf numFmtId="0" fontId="71" fillId="0" borderId="38" xfId="0" applyFont="1" applyFill="1" applyBorder="1" applyAlignment="1">
      <alignment horizontal="left" vertical="center"/>
    </xf>
    <xf numFmtId="2" fontId="54" fillId="17" borderId="38" xfId="58" applyNumberFormat="1" applyFont="1" applyFill="1" applyBorder="1" applyAlignment="1">
      <alignment horizontal="left" vertical="center"/>
    </xf>
    <xf numFmtId="0" fontId="89" fillId="0" borderId="38" xfId="0" applyNumberFormat="1" applyFont="1" applyFill="1" applyBorder="1" applyAlignment="1">
      <alignment horizontal="left" vertical="center" wrapText="1"/>
    </xf>
    <xf numFmtId="4" fontId="39" fillId="0" borderId="39" xfId="0" applyNumberFormat="1" applyFont="1" applyFill="1" applyBorder="1" applyAlignment="1">
      <alignment horizontal="center" vertical="center" wrapText="1"/>
    </xf>
    <xf numFmtId="166" fontId="39" fillId="18" borderId="40" xfId="66" applyFont="1" applyFill="1" applyBorder="1" applyAlignment="1">
      <alignment horizontal="left" vertical="center" wrapText="1"/>
    </xf>
    <xf numFmtId="166" fontId="89" fillId="18" borderId="40" xfId="66" applyFont="1" applyFill="1" applyBorder="1" applyAlignment="1">
      <alignment horizontal="left" vertical="center" wrapText="1"/>
    </xf>
    <xf numFmtId="0" fontId="51" fillId="18" borderId="40" xfId="0" applyFont="1" applyFill="1" applyBorder="1" applyAlignment="1">
      <alignment vertical="center"/>
    </xf>
    <xf numFmtId="0" fontId="54" fillId="18" borderId="40" xfId="0" applyFont="1" applyFill="1" applyBorder="1" applyAlignment="1">
      <alignment horizontal="left" vertical="center"/>
    </xf>
    <xf numFmtId="3" fontId="44" fillId="18" borderId="40" xfId="0" applyNumberFormat="1" applyFont="1" applyFill="1" applyBorder="1" applyAlignment="1">
      <alignment horizontal="center" vertical="center"/>
    </xf>
    <xf numFmtId="4" fontId="44" fillId="18" borderId="40" xfId="0" applyNumberFormat="1" applyFont="1" applyFill="1" applyBorder="1" applyAlignment="1">
      <alignment horizontal="center" vertical="center"/>
    </xf>
    <xf numFmtId="4" fontId="44" fillId="18" borderId="40" xfId="0" applyNumberFormat="1" applyFont="1" applyFill="1" applyBorder="1" applyAlignment="1">
      <alignment horizontal="right" vertical="center"/>
    </xf>
    <xf numFmtId="0" fontId="44" fillId="18" borderId="40" xfId="0" applyNumberFormat="1" applyFont="1" applyFill="1" applyBorder="1" applyAlignment="1">
      <alignment horizontal="center" vertical="center" wrapText="1"/>
    </xf>
    <xf numFmtId="9" fontId="92" fillId="18" borderId="40" xfId="0" applyNumberFormat="1" applyFont="1" applyFill="1" applyBorder="1" applyAlignment="1">
      <alignment horizontal="center" vertical="center" wrapText="1"/>
    </xf>
    <xf numFmtId="0" fontId="51" fillId="18" borderId="40" xfId="0" applyNumberFormat="1" applyFont="1" applyFill="1" applyBorder="1" applyAlignment="1">
      <alignment horizontal="left" vertical="center" wrapText="1"/>
    </xf>
    <xf numFmtId="177" fontId="44" fillId="18" borderId="40" xfId="0" applyNumberFormat="1" applyFont="1" applyFill="1" applyBorder="1" applyAlignment="1">
      <alignment horizontal="left" vertical="center" wrapText="1"/>
    </xf>
    <xf numFmtId="1" fontId="51" fillId="18" borderId="40" xfId="0" applyNumberFormat="1" applyFont="1" applyFill="1" applyBorder="1" applyAlignment="1">
      <alignment horizontal="center" vertical="center" wrapText="1"/>
    </xf>
    <xf numFmtId="172" fontId="51" fillId="18" borderId="40" xfId="0" applyNumberFormat="1" applyFont="1" applyFill="1" applyBorder="1" applyAlignment="1">
      <alignment horizontal="left" vertical="center" wrapText="1"/>
    </xf>
    <xf numFmtId="171" fontId="51" fillId="18" borderId="40" xfId="0" applyNumberFormat="1" applyFont="1" applyFill="1" applyBorder="1" applyAlignment="1">
      <alignment horizontal="left" vertical="center" wrapText="1"/>
    </xf>
    <xf numFmtId="3" fontId="51" fillId="18" borderId="40" xfId="0" applyNumberFormat="1" applyFont="1" applyFill="1" applyBorder="1" applyAlignment="1">
      <alignment horizontal="right" vertical="center" wrapText="1"/>
    </xf>
    <xf numFmtId="2" fontId="53" fillId="18" borderId="40" xfId="0" applyNumberFormat="1" applyFont="1" applyFill="1" applyBorder="1" applyAlignment="1">
      <alignment horizontal="center" vertical="center"/>
    </xf>
    <xf numFmtId="2" fontId="44" fillId="18" borderId="40" xfId="0" applyNumberFormat="1" applyFont="1" applyFill="1" applyBorder="1" applyAlignment="1">
      <alignment horizontal="left" vertical="center"/>
    </xf>
    <xf numFmtId="2" fontId="53" fillId="18" borderId="40" xfId="0" applyNumberFormat="1" applyFont="1" applyFill="1" applyBorder="1" applyAlignment="1">
      <alignment horizontal="left" vertical="center" wrapText="1"/>
    </xf>
    <xf numFmtId="166" fontId="53" fillId="18" borderId="40" xfId="66" applyFont="1" applyFill="1" applyBorder="1" applyAlignment="1">
      <alignment horizontal="left" vertical="center"/>
    </xf>
    <xf numFmtId="166" fontId="39" fillId="0" borderId="41" xfId="66" applyFont="1" applyFill="1" applyBorder="1" applyAlignment="1">
      <alignment horizontal="center" vertical="center"/>
    </xf>
    <xf numFmtId="0" fontId="39" fillId="0" borderId="42" xfId="0" applyFont="1" applyBorder="1" applyAlignment="1">
      <alignment horizontal="center" vertical="center"/>
    </xf>
    <xf numFmtId="0" fontId="66" fillId="0" borderId="42" xfId="0" applyFont="1" applyBorder="1" applyAlignment="1">
      <alignment horizontal="center" vertical="center" wrapText="1"/>
    </xf>
    <xf numFmtId="49" fontId="39" fillId="0" borderId="42" xfId="0" applyNumberFormat="1" applyFont="1" applyFill="1" applyBorder="1" applyAlignment="1">
      <alignment horizontal="center" vertical="center" wrapText="1"/>
    </xf>
    <xf numFmtId="167" fontId="79" fillId="20" borderId="42" xfId="0" applyNumberFormat="1" applyFont="1" applyFill="1" applyBorder="1" applyAlignment="1">
      <alignment horizontal="center" vertical="center"/>
    </xf>
    <xf numFmtId="2" fontId="39" fillId="0" borderId="42" xfId="0" applyNumberFormat="1" applyFont="1" applyFill="1" applyBorder="1" applyAlignment="1">
      <alignment horizontal="center" vertical="center" wrapText="1"/>
    </xf>
    <xf numFmtId="4" fontId="39" fillId="0" borderId="42" xfId="0" applyNumberFormat="1" applyFont="1" applyFill="1" applyBorder="1" applyAlignment="1">
      <alignment horizontal="center" vertical="center" wrapText="1"/>
    </xf>
    <xf numFmtId="14" fontId="45" fillId="18" borderId="42" xfId="0" applyNumberFormat="1" applyFont="1" applyFill="1" applyBorder="1" applyAlignment="1">
      <alignment horizontal="center" vertical="center" wrapText="1"/>
    </xf>
    <xf numFmtId="1" fontId="39" fillId="0" borderId="42" xfId="0" applyNumberFormat="1" applyFont="1" applyFill="1" applyBorder="1" applyAlignment="1">
      <alignment horizontal="center" vertical="center" wrapText="1"/>
    </xf>
    <xf numFmtId="172" fontId="39" fillId="0" borderId="42" xfId="0" applyNumberFormat="1" applyFont="1" applyFill="1" applyBorder="1" applyAlignment="1">
      <alignment horizontal="center" vertical="center" wrapText="1"/>
    </xf>
    <xf numFmtId="171" fontId="39" fillId="0" borderId="42" xfId="0" applyNumberFormat="1" applyFont="1" applyFill="1" applyBorder="1" applyAlignment="1">
      <alignment horizontal="center" vertical="center" wrapText="1"/>
    </xf>
    <xf numFmtId="0" fontId="14" fillId="15" borderId="42" xfId="0" applyNumberFormat="1" applyFont="1" applyFill="1" applyBorder="1" applyAlignment="1">
      <alignment horizontal="center" vertical="center"/>
    </xf>
    <xf numFmtId="168" fontId="39" fillId="0" borderId="42" xfId="0" applyNumberFormat="1" applyFont="1" applyFill="1" applyBorder="1" applyAlignment="1">
      <alignment horizontal="center" vertical="center" wrapText="1"/>
    </xf>
    <xf numFmtId="0" fontId="39" fillId="0" borderId="42" xfId="0" applyFont="1" applyFill="1" applyBorder="1" applyAlignment="1">
      <alignment horizontal="center" vertical="center" wrapText="1"/>
    </xf>
    <xf numFmtId="0" fontId="39" fillId="0" borderId="42" xfId="0" applyFont="1" applyFill="1" applyBorder="1" applyAlignment="1">
      <alignment horizontal="center" vertical="center"/>
    </xf>
    <xf numFmtId="166" fontId="39" fillId="0" borderId="43" xfId="66" applyFont="1" applyFill="1" applyBorder="1" applyAlignment="1">
      <alignment horizontal="center" vertical="center" wrapText="1"/>
    </xf>
    <xf numFmtId="0" fontId="39" fillId="0" borderId="44" xfId="0" applyFont="1" applyFill="1" applyBorder="1" applyAlignment="1">
      <alignment vertical="center"/>
    </xf>
    <xf numFmtId="49" fontId="39" fillId="0" borderId="45" xfId="0" applyNumberFormat="1" applyFont="1" applyFill="1" applyBorder="1" applyAlignment="1">
      <alignment horizontal="left" vertical="center" wrapText="1" indent="1"/>
    </xf>
    <xf numFmtId="0" fontId="102" fillId="25" borderId="27" xfId="57" applyNumberFormat="1" applyFont="1" applyFill="1" applyBorder="1" applyAlignment="1">
      <alignment horizontal="center" vertical="center"/>
    </xf>
    <xf numFmtId="181" fontId="102" fillId="26" borderId="22" xfId="68" applyNumberFormat="1" applyFont="1" applyFill="1" applyBorder="1" applyAlignment="1">
      <alignment horizontal="center" vertical="center" wrapText="1"/>
    </xf>
    <xf numFmtId="181" fontId="102" fillId="26" borderId="24" xfId="68" applyNumberFormat="1" applyFont="1" applyFill="1" applyBorder="1" applyAlignment="1">
      <alignment horizontal="center" vertical="center" wrapText="1"/>
    </xf>
    <xf numFmtId="181" fontId="102" fillId="34" borderId="24" xfId="68" applyNumberFormat="1" applyFont="1" applyFill="1" applyBorder="1" applyAlignment="1">
      <alignment horizontal="center" vertical="center" wrapText="1"/>
    </xf>
    <xf numFmtId="181" fontId="102" fillId="26" borderId="26" xfId="68" applyNumberFormat="1" applyFont="1" applyFill="1" applyBorder="1" applyAlignment="1">
      <alignment horizontal="center" vertical="center" wrapText="1"/>
    </xf>
    <xf numFmtId="181" fontId="102" fillId="26" borderId="30" xfId="68" applyNumberFormat="1" applyFont="1" applyFill="1" applyBorder="1" applyAlignment="1">
      <alignment horizontal="center" vertical="center" wrapText="1"/>
    </xf>
    <xf numFmtId="181" fontId="102" fillId="34" borderId="30" xfId="68" applyNumberFormat="1" applyFont="1" applyFill="1" applyBorder="1" applyAlignment="1">
      <alignment horizontal="center" vertical="center" wrapText="1"/>
    </xf>
    <xf numFmtId="0" fontId="78" fillId="34" borderId="29" xfId="0" applyFont="1" applyFill="1" applyBorder="1" applyAlignment="1">
      <alignment horizontal="center" vertical="center"/>
    </xf>
    <xf numFmtId="0" fontId="118" fillId="34" borderId="20" xfId="0" applyFont="1" applyFill="1" applyBorder="1" applyAlignment="1">
      <alignment horizontal="center" vertical="center"/>
    </xf>
    <xf numFmtId="0" fontId="0" fillId="34" borderId="0" xfId="0" applyFill="1" applyBorder="1" applyAlignment="1">
      <alignment horizontal="left"/>
    </xf>
    <xf numFmtId="181" fontId="49" fillId="33" borderId="0" xfId="68" applyNumberFormat="1" applyFont="1" applyFill="1" applyBorder="1" applyAlignment="1">
      <alignment horizontal="center"/>
    </xf>
    <xf numFmtId="181" fontId="99" fillId="41" borderId="0" xfId="68" applyNumberFormat="1" applyFont="1" applyFill="1" applyBorder="1" applyAlignment="1">
      <alignment horizontal="center" vertical="center"/>
    </xf>
    <xf numFmtId="0" fontId="99" fillId="33" borderId="27" xfId="0" applyFont="1" applyFill="1" applyBorder="1" applyAlignment="1">
      <alignment horizontal="center"/>
    </xf>
    <xf numFmtId="169" fontId="56" fillId="18" borderId="0" xfId="0" applyNumberFormat="1" applyFont="1" applyFill="1" applyBorder="1" applyAlignment="1">
      <alignment horizontal="center" vertical="center"/>
    </xf>
    <xf numFmtId="2" fontId="44" fillId="18" borderId="0" xfId="0" applyNumberFormat="1" applyFont="1" applyFill="1" applyBorder="1" applyAlignment="1">
      <alignment horizontal="right" vertical="center"/>
    </xf>
    <xf numFmtId="180" fontId="44" fillId="18" borderId="0" xfId="0" applyNumberFormat="1" applyFont="1" applyFill="1" applyBorder="1" applyAlignment="1">
      <alignment horizontal="right" vertical="center"/>
    </xf>
    <xf numFmtId="4" fontId="44" fillId="0" borderId="40" xfId="0" applyNumberFormat="1" applyFont="1" applyFill="1" applyBorder="1" applyAlignment="1">
      <alignment horizontal="left" vertical="center"/>
    </xf>
    <xf numFmtId="0" fontId="39" fillId="0" borderId="0" xfId="0" pivotButton="1" applyFont="1"/>
    <xf numFmtId="0" fontId="39" fillId="0" borderId="0" xfId="0" applyFont="1"/>
    <xf numFmtId="0" fontId="39" fillId="0" borderId="0" xfId="0" applyFont="1" applyAlignment="1">
      <alignment horizontal="left"/>
    </xf>
    <xf numFmtId="0" fontId="39" fillId="0" borderId="0" xfId="0" applyFont="1" applyAlignment="1">
      <alignment horizontal="left" indent="1"/>
    </xf>
    <xf numFmtId="0" fontId="0" fillId="43" borderId="50" xfId="0" applyFill="1" applyBorder="1"/>
    <xf numFmtId="0" fontId="102" fillId="33" borderId="53" xfId="0" applyFont="1" applyFill="1" applyBorder="1" applyAlignment="1">
      <alignment horizontal="center"/>
    </xf>
    <xf numFmtId="0" fontId="102" fillId="33" borderId="54" xfId="0" applyFont="1" applyFill="1" applyBorder="1" applyAlignment="1">
      <alignment horizontal="center"/>
    </xf>
    <xf numFmtId="0" fontId="102" fillId="33" borderId="55" xfId="0" applyFont="1" applyFill="1" applyBorder="1" applyAlignment="1">
      <alignment horizontal="center"/>
    </xf>
    <xf numFmtId="0" fontId="0" fillId="42" borderId="53" xfId="0" applyFill="1" applyBorder="1"/>
    <xf numFmtId="0" fontId="0" fillId="29" borderId="53" xfId="0" applyFill="1" applyBorder="1"/>
    <xf numFmtId="0" fontId="0" fillId="29" borderId="53" xfId="0" applyFont="1" applyFill="1" applyBorder="1"/>
    <xf numFmtId="0" fontId="0" fillId="29" borderId="54" xfId="0" applyFont="1" applyFill="1" applyBorder="1" applyAlignment="1">
      <alignment vertical="center"/>
    </xf>
    <xf numFmtId="175" fontId="0" fillId="29" borderId="54" xfId="68" applyNumberFormat="1" applyFont="1" applyFill="1" applyBorder="1" applyAlignment="1">
      <alignment horizontal="center"/>
    </xf>
    <xf numFmtId="0" fontId="46" fillId="25" borderId="53" xfId="0" applyFont="1" applyFill="1" applyBorder="1" applyAlignment="1">
      <alignment horizontal="left"/>
    </xf>
    <xf numFmtId="0" fontId="99" fillId="25" borderId="54" xfId="0" applyFont="1" applyFill="1" applyBorder="1" applyAlignment="1">
      <alignment horizontal="center"/>
    </xf>
    <xf numFmtId="181" fontId="99" fillId="25" borderId="54" xfId="0" applyNumberFormat="1" applyFont="1" applyFill="1" applyBorder="1" applyAlignment="1">
      <alignment horizontal="center"/>
    </xf>
    <xf numFmtId="181" fontId="49" fillId="31" borderId="54" xfId="0" applyNumberFormat="1" applyFont="1" applyFill="1" applyBorder="1" applyAlignment="1">
      <alignment horizontal="center"/>
    </xf>
    <xf numFmtId="181" fontId="102" fillId="25" borderId="54" xfId="57" applyNumberFormat="1" applyFont="1" applyFill="1" applyBorder="1" applyAlignment="1">
      <alignment horizontal="center" vertical="center" wrapText="1"/>
    </xf>
    <xf numFmtId="181" fontId="0" fillId="0" borderId="54" xfId="68" applyNumberFormat="1" applyFont="1" applyBorder="1" applyAlignment="1">
      <alignment horizontal="center"/>
    </xf>
    <xf numFmtId="0" fontId="99" fillId="25" borderId="53" xfId="0" applyFont="1" applyFill="1" applyBorder="1" applyAlignment="1">
      <alignment horizontal="center"/>
    </xf>
    <xf numFmtId="181" fontId="99" fillId="25" borderId="54" xfId="69" applyNumberFormat="1" applyFont="1" applyFill="1" applyBorder="1" applyAlignment="1">
      <alignment horizontal="center"/>
    </xf>
    <xf numFmtId="181" fontId="99" fillId="25" borderId="56" xfId="69" applyNumberFormat="1" applyFont="1" applyFill="1" applyBorder="1" applyAlignment="1">
      <alignment horizontal="center"/>
    </xf>
    <xf numFmtId="181" fontId="99" fillId="25" borderId="55" xfId="0" applyNumberFormat="1" applyFont="1" applyFill="1" applyBorder="1" applyAlignment="1">
      <alignment horizontal="center"/>
    </xf>
    <xf numFmtId="181" fontId="99" fillId="25" borderId="56" xfId="0" applyNumberFormat="1" applyFont="1" applyFill="1" applyBorder="1" applyAlignment="1">
      <alignment horizontal="center"/>
    </xf>
    <xf numFmtId="0" fontId="46" fillId="25" borderId="53" xfId="0" applyFont="1" applyFill="1" applyBorder="1" applyAlignment="1">
      <alignment horizontal="center"/>
    </xf>
    <xf numFmtId="181" fontId="99" fillId="25" borderId="55" xfId="0" applyNumberFormat="1" applyFont="1" applyFill="1" applyBorder="1" applyAlignment="1">
      <alignment horizontal="center" wrapText="1"/>
    </xf>
    <xf numFmtId="0" fontId="49" fillId="27" borderId="54" xfId="0" applyFont="1" applyFill="1" applyBorder="1" applyAlignment="1">
      <alignment vertical="center"/>
    </xf>
    <xf numFmtId="181" fontId="78" fillId="34" borderId="54" xfId="68" applyNumberFormat="1" applyFont="1" applyFill="1" applyBorder="1" applyAlignment="1">
      <alignment horizontal="center"/>
    </xf>
    <xf numFmtId="181" fontId="78" fillId="34" borderId="56" xfId="68" applyNumberFormat="1" applyFont="1" applyFill="1" applyBorder="1" applyAlignment="1">
      <alignment horizontal="center"/>
    </xf>
    <xf numFmtId="0" fontId="103" fillId="28" borderId="54" xfId="0" applyFont="1" applyFill="1" applyBorder="1" applyAlignment="1">
      <alignment vertical="center"/>
    </xf>
    <xf numFmtId="181" fontId="49" fillId="37" borderId="54" xfId="0" applyNumberFormat="1" applyFont="1" applyFill="1" applyBorder="1" applyAlignment="1">
      <alignment horizontal="center"/>
    </xf>
    <xf numFmtId="181" fontId="78" fillId="36" borderId="54" xfId="0" applyNumberFormat="1" applyFont="1" applyFill="1" applyBorder="1" applyAlignment="1">
      <alignment horizontal="center" vertical="center"/>
    </xf>
    <xf numFmtId="0" fontId="0" fillId="27" borderId="54" xfId="0" applyFill="1" applyBorder="1" applyAlignment="1">
      <alignment horizontal="left"/>
    </xf>
    <xf numFmtId="181" fontId="49" fillId="28" borderId="54" xfId="68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left"/>
    </xf>
    <xf numFmtId="181" fontId="49" fillId="31" borderId="54" xfId="68" applyNumberFormat="1" applyFont="1" applyFill="1" applyBorder="1" applyAlignment="1">
      <alignment horizontal="center"/>
    </xf>
    <xf numFmtId="181" fontId="49" fillId="33" borderId="54" xfId="0" applyNumberFormat="1" applyFont="1" applyFill="1" applyBorder="1" applyAlignment="1">
      <alignment horizontal="center"/>
    </xf>
    <xf numFmtId="181" fontId="49" fillId="33" borderId="54" xfId="68" applyNumberFormat="1" applyFont="1" applyFill="1" applyBorder="1" applyAlignment="1">
      <alignment horizontal="center"/>
    </xf>
    <xf numFmtId="181" fontId="49" fillId="41" borderId="54" xfId="0" applyNumberFormat="1" applyFont="1" applyFill="1" applyBorder="1" applyAlignment="1">
      <alignment horizontal="center" vertical="center"/>
    </xf>
    <xf numFmtId="181" fontId="49" fillId="36" borderId="54" xfId="0" applyNumberFormat="1" applyFont="1" applyFill="1" applyBorder="1" applyAlignment="1">
      <alignment horizontal="center" vertical="center"/>
    </xf>
    <xf numFmtId="0" fontId="102" fillId="25" borderId="53" xfId="0" applyFont="1" applyFill="1" applyBorder="1" applyAlignment="1">
      <alignment horizontal="center"/>
    </xf>
    <xf numFmtId="0" fontId="102" fillId="25" borderId="54" xfId="0" applyFont="1" applyFill="1" applyBorder="1" applyAlignment="1">
      <alignment horizontal="center"/>
    </xf>
    <xf numFmtId="1" fontId="102" fillId="25" borderId="54" xfId="69" applyNumberFormat="1" applyFont="1" applyFill="1" applyBorder="1" applyAlignment="1">
      <alignment horizontal="center"/>
    </xf>
    <xf numFmtId="0" fontId="102" fillId="25" borderId="55" xfId="0" applyFont="1" applyFill="1" applyBorder="1" applyAlignment="1">
      <alignment horizontal="center"/>
    </xf>
    <xf numFmtId="0" fontId="103" fillId="0" borderId="54" xfId="0" applyFont="1" applyFill="1" applyBorder="1" applyAlignment="1">
      <alignment vertical="center"/>
    </xf>
    <xf numFmtId="0" fontId="103" fillId="27" borderId="54" xfId="0" applyFont="1" applyFill="1" applyBorder="1" applyAlignment="1">
      <alignment vertical="center"/>
    </xf>
    <xf numFmtId="0" fontId="43" fillId="27" borderId="54" xfId="0" applyFont="1" applyFill="1" applyBorder="1" applyAlignment="1">
      <alignment vertical="center"/>
    </xf>
    <xf numFmtId="0" fontId="105" fillId="35" borderId="53" xfId="0" applyFont="1" applyFill="1" applyBorder="1" applyAlignment="1">
      <alignment horizontal="center"/>
    </xf>
    <xf numFmtId="0" fontId="105" fillId="35" borderId="54" xfId="0" applyFont="1" applyFill="1" applyBorder="1" applyAlignment="1">
      <alignment horizontal="center"/>
    </xf>
    <xf numFmtId="0" fontId="99" fillId="25" borderId="53" xfId="57" applyNumberFormat="1" applyFont="1" applyFill="1" applyBorder="1" applyAlignment="1">
      <alignment horizontal="center" vertical="center"/>
    </xf>
    <xf numFmtId="0" fontId="99" fillId="25" borderId="54" xfId="57" applyNumberFormat="1" applyFont="1" applyFill="1" applyBorder="1" applyAlignment="1">
      <alignment horizontal="center" vertical="center"/>
    </xf>
    <xf numFmtId="49" fontId="49" fillId="27" borderId="53" xfId="0" applyNumberFormat="1" applyFont="1" applyFill="1" applyBorder="1" applyAlignment="1">
      <alignment vertical="center" wrapText="1"/>
    </xf>
    <xf numFmtId="0" fontId="39" fillId="27" borderId="54" xfId="0" applyFont="1" applyFill="1" applyBorder="1" applyAlignment="1">
      <alignment vertical="center"/>
    </xf>
    <xf numFmtId="1" fontId="102" fillId="25" borderId="54" xfId="69" applyNumberFormat="1" applyFont="1" applyFill="1" applyBorder="1" applyAlignment="1">
      <alignment horizontal="center" wrapText="1"/>
    </xf>
    <xf numFmtId="0" fontId="102" fillId="25" borderId="54" xfId="0" applyFont="1" applyFill="1" applyBorder="1" applyAlignment="1">
      <alignment horizontal="center" wrapText="1"/>
    </xf>
    <xf numFmtId="0" fontId="10" fillId="27" borderId="35" xfId="0" applyFont="1" applyFill="1" applyBorder="1" applyAlignment="1">
      <alignment horizontal="left"/>
    </xf>
    <xf numFmtId="0" fontId="86" fillId="0" borderId="0" xfId="0" applyFont="1" applyFill="1" applyBorder="1" applyAlignment="1">
      <alignment horizontal="left"/>
    </xf>
    <xf numFmtId="0" fontId="50" fillId="0" borderId="38" xfId="0" applyFont="1" applyBorder="1" applyAlignment="1">
      <alignment horizontal="left" vertical="center"/>
    </xf>
    <xf numFmtId="0" fontId="39" fillId="0" borderId="0" xfId="0" applyFont="1" applyAlignment="1">
      <alignment horizontal="right"/>
    </xf>
    <xf numFmtId="3" fontId="44" fillId="16" borderId="0" xfId="0" applyNumberFormat="1" applyFont="1" applyFill="1" applyAlignment="1">
      <alignment horizontal="center"/>
    </xf>
    <xf numFmtId="9" fontId="39" fillId="0" borderId="0" xfId="62" applyFont="1"/>
    <xf numFmtId="3" fontId="44" fillId="0" borderId="0" xfId="0" applyNumberFormat="1" applyFont="1" applyAlignment="1">
      <alignment horizontal="center"/>
    </xf>
    <xf numFmtId="0" fontId="39" fillId="44" borderId="0" xfId="0" applyFont="1" applyFill="1"/>
    <xf numFmtId="0" fontId="36" fillId="0" borderId="0" xfId="0" applyFont="1"/>
    <xf numFmtId="0" fontId="91" fillId="0" borderId="0" xfId="0" applyFont="1"/>
    <xf numFmtId="17" fontId="121" fillId="0" borderId="0" xfId="0" applyNumberFormat="1" applyFont="1" applyFill="1" applyBorder="1" applyAlignment="1">
      <alignment horizontal="center" vertical="top" wrapText="1"/>
    </xf>
    <xf numFmtId="0" fontId="39" fillId="16" borderId="0" xfId="0" applyFont="1" applyFill="1" applyBorder="1" applyAlignment="1">
      <alignment horizontal="center" vertical="center"/>
    </xf>
    <xf numFmtId="0" fontId="121" fillId="0" borderId="42" xfId="0" applyNumberFormat="1" applyFont="1" applyFill="1" applyBorder="1" applyAlignment="1">
      <alignment horizontal="center" vertical="center" wrapText="1"/>
    </xf>
    <xf numFmtId="3" fontId="44" fillId="0" borderId="0" xfId="0" applyNumberFormat="1" applyFont="1" applyFill="1" applyAlignment="1">
      <alignment horizontal="center"/>
    </xf>
    <xf numFmtId="9" fontId="39" fillId="0" borderId="0" xfId="62" applyFont="1" applyAlignment="1">
      <alignment horizontal="left"/>
    </xf>
    <xf numFmtId="0" fontId="49" fillId="0" borderId="54" xfId="0" applyFont="1" applyFill="1" applyBorder="1" applyAlignment="1">
      <alignment horizontal="left"/>
    </xf>
    <xf numFmtId="0" fontId="49" fillId="0" borderId="54" xfId="0" applyFont="1" applyFill="1" applyBorder="1" applyAlignment="1">
      <alignment vertical="center"/>
    </xf>
    <xf numFmtId="0" fontId="102" fillId="25" borderId="54" xfId="0" applyFont="1" applyFill="1" applyBorder="1" applyAlignment="1">
      <alignment horizontal="center" vertical="center"/>
    </xf>
    <xf numFmtId="0" fontId="49" fillId="0" borderId="54" xfId="0" applyFont="1" applyFill="1" applyBorder="1" applyAlignment="1">
      <alignment horizontal="left" vertical="center"/>
    </xf>
    <xf numFmtId="181" fontId="49" fillId="0" borderId="54" xfId="0" applyNumberFormat="1" applyFont="1" applyFill="1" applyBorder="1" applyAlignment="1">
      <alignment horizontal="center"/>
    </xf>
    <xf numFmtId="181" fontId="49" fillId="0" borderId="54" xfId="0" applyNumberFormat="1" applyFont="1" applyFill="1" applyBorder="1" applyAlignment="1">
      <alignment horizontal="center" vertical="center"/>
    </xf>
    <xf numFmtId="0" fontId="49" fillId="0" borderId="53" xfId="0" applyFont="1" applyFill="1" applyBorder="1"/>
    <xf numFmtId="181" fontId="49" fillId="0" borderId="55" xfId="0" applyNumberFormat="1" applyFont="1" applyFill="1" applyBorder="1" applyAlignment="1">
      <alignment horizontal="center" vertical="center"/>
    </xf>
    <xf numFmtId="179" fontId="43" fillId="0" borderId="0" xfId="68" applyNumberFormat="1" applyFont="1" applyFill="1" applyAlignment="1">
      <alignment horizontal="center" vertical="center"/>
    </xf>
    <xf numFmtId="179" fontId="43" fillId="0" borderId="0" xfId="68" applyNumberFormat="1" applyFont="1" applyAlignment="1">
      <alignment horizontal="center" vertical="center"/>
    </xf>
    <xf numFmtId="179" fontId="40" fillId="0" borderId="0" xfId="68" applyNumberFormat="1" applyFont="1" applyFill="1" applyBorder="1" applyAlignment="1">
      <alignment horizontal="center" vertical="center"/>
    </xf>
    <xf numFmtId="179" fontId="102" fillId="25" borderId="36" xfId="68" applyNumberFormat="1" applyFont="1" applyFill="1" applyBorder="1" applyAlignment="1">
      <alignment horizontal="center" vertical="center" wrapText="1"/>
    </xf>
    <xf numFmtId="179" fontId="107" fillId="0" borderId="28" xfId="68" applyNumberFormat="1" applyFont="1" applyFill="1" applyBorder="1" applyAlignment="1"/>
    <xf numFmtId="179" fontId="73" fillId="0" borderId="0" xfId="68" applyNumberFormat="1" applyFont="1"/>
    <xf numFmtId="179" fontId="116" fillId="0" borderId="0" xfId="68" applyNumberFormat="1" applyFont="1" applyFill="1" applyBorder="1"/>
    <xf numFmtId="179" fontId="0" fillId="0" borderId="0" xfId="68" applyNumberFormat="1" applyFont="1"/>
    <xf numFmtId="0" fontId="103" fillId="28" borderId="51" xfId="0" applyFont="1" applyFill="1" applyBorder="1" applyAlignment="1">
      <alignment vertical="center"/>
    </xf>
    <xf numFmtId="9" fontId="99" fillId="25" borderId="35" xfId="62" applyFont="1" applyFill="1" applyBorder="1" applyAlignment="1">
      <alignment horizontal="center" vertical="center" wrapText="1"/>
    </xf>
    <xf numFmtId="0" fontId="88" fillId="0" borderId="38" xfId="46" applyFont="1" applyFill="1" applyBorder="1" applyAlignment="1">
      <alignment horizontal="left" vertical="center" wrapText="1"/>
    </xf>
    <xf numFmtId="9" fontId="0" fillId="29" borderId="55" xfId="72" applyFont="1" applyFill="1" applyBorder="1" applyAlignment="1">
      <alignment horizontal="center"/>
    </xf>
    <xf numFmtId="0" fontId="0" fillId="43" borderId="48" xfId="0" applyFill="1" applyBorder="1"/>
    <xf numFmtId="14" fontId="0" fillId="39" borderId="37" xfId="0" applyNumberFormat="1" applyFill="1" applyBorder="1"/>
    <xf numFmtId="14" fontId="0" fillId="38" borderId="37" xfId="0" applyNumberFormat="1" applyFill="1" applyBorder="1" applyAlignment="1">
      <alignment wrapText="1"/>
    </xf>
    <xf numFmtId="166" fontId="41" fillId="0" borderId="0" xfId="66" applyFont="1" applyFill="1" applyAlignment="1">
      <alignment horizontal="left" vertical="center"/>
    </xf>
    <xf numFmtId="0" fontId="41" fillId="0" borderId="0" xfId="0" applyNumberFormat="1" applyFont="1" applyFill="1" applyAlignment="1">
      <alignment horizontal="left" vertical="center" wrapText="1"/>
    </xf>
    <xf numFmtId="0" fontId="114" fillId="0" borderId="0" xfId="0" applyFont="1" applyFill="1" applyAlignment="1">
      <alignment vertical="center"/>
    </xf>
    <xf numFmtId="0" fontId="41" fillId="0" borderId="0" xfId="0" applyFont="1" applyAlignment="1">
      <alignment vertical="center"/>
    </xf>
    <xf numFmtId="49" fontId="41" fillId="0" borderId="0" xfId="0" applyNumberFormat="1" applyFont="1" applyFill="1" applyAlignment="1">
      <alignment horizontal="left" vertical="center" wrapText="1" indent="1"/>
    </xf>
    <xf numFmtId="0" fontId="123" fillId="0" borderId="0" xfId="0" applyFont="1" applyFill="1" applyAlignment="1">
      <alignment horizontal="center" vertical="center"/>
    </xf>
    <xf numFmtId="0" fontId="114" fillId="0" borderId="0" xfId="0" applyFont="1" applyFill="1" applyAlignment="1">
      <alignment horizontal="center" vertical="center"/>
    </xf>
    <xf numFmtId="4" fontId="41" fillId="0" borderId="0" xfId="0" applyNumberFormat="1" applyFont="1" applyFill="1" applyAlignment="1">
      <alignment vertical="center"/>
    </xf>
    <xf numFmtId="4" fontId="41" fillId="0" borderId="0" xfId="0" applyNumberFormat="1" applyFont="1" applyFill="1" applyAlignment="1">
      <alignment horizontal="right" vertical="center"/>
    </xf>
    <xf numFmtId="177" fontId="41" fillId="0" borderId="0" xfId="0" applyNumberFormat="1" applyFont="1" applyAlignment="1">
      <alignment vertical="center"/>
    </xf>
    <xf numFmtId="177" fontId="41" fillId="0" borderId="0" xfId="0" applyNumberFormat="1" applyFont="1" applyFill="1" applyAlignment="1">
      <alignment vertical="center"/>
    </xf>
    <xf numFmtId="1" fontId="41" fillId="0" borderId="0" xfId="0" applyNumberFormat="1" applyFont="1" applyFill="1" applyAlignment="1">
      <alignment horizontal="center" vertical="center"/>
    </xf>
    <xf numFmtId="172" fontId="41" fillId="0" borderId="0" xfId="0" applyNumberFormat="1" applyFont="1" applyFill="1" applyAlignment="1">
      <alignment horizontal="right" vertical="center"/>
    </xf>
    <xf numFmtId="171" fontId="41" fillId="0" borderId="0" xfId="0" applyNumberFormat="1" applyFont="1" applyFill="1" applyAlignment="1">
      <alignment horizontal="right" vertical="center"/>
    </xf>
    <xf numFmtId="0" fontId="41" fillId="0" borderId="0" xfId="0" applyNumberFormat="1" applyFont="1" applyFill="1" applyAlignment="1">
      <alignment horizontal="center" vertical="center"/>
    </xf>
    <xf numFmtId="0" fontId="41" fillId="0" borderId="0" xfId="0" applyFont="1" applyFill="1" applyAlignment="1">
      <alignment horizontal="center" vertical="center"/>
    </xf>
    <xf numFmtId="0" fontId="114" fillId="0" borderId="0" xfId="0" applyFont="1" applyFill="1" applyAlignment="1">
      <alignment horizontal="left" vertical="center"/>
    </xf>
    <xf numFmtId="0" fontId="41" fillId="0" borderId="0" xfId="0" applyFont="1" applyFill="1" applyAlignment="1">
      <alignment horizontal="left" vertical="center" wrapText="1"/>
    </xf>
    <xf numFmtId="166" fontId="41" fillId="0" borderId="0" xfId="66" applyFont="1" applyFill="1" applyAlignment="1">
      <alignment horizontal="left" vertical="center" wrapText="1"/>
    </xf>
    <xf numFmtId="0" fontId="60" fillId="0" borderId="0" xfId="0" applyFont="1" applyAlignment="1">
      <alignment horizontal="center" vertical="center"/>
    </xf>
    <xf numFmtId="4" fontId="41" fillId="0" borderId="0" xfId="58" applyNumberFormat="1" applyFont="1" applyFill="1" applyAlignment="1">
      <alignment horizontal="right" vertical="center"/>
    </xf>
    <xf numFmtId="4" fontId="39" fillId="0" borderId="45" xfId="68" applyNumberFormat="1" applyFont="1" applyFill="1" applyBorder="1" applyAlignment="1">
      <alignment horizontal="right" vertical="center"/>
    </xf>
    <xf numFmtId="2" fontId="39" fillId="0" borderId="45" xfId="0" applyNumberFormat="1" applyFont="1" applyBorder="1" applyAlignment="1">
      <alignment horizontal="right" vertical="center"/>
    </xf>
    <xf numFmtId="0" fontId="84" fillId="0" borderId="45" xfId="58" applyFont="1" applyFill="1" applyBorder="1" applyAlignment="1">
      <alignment horizontal="right" vertical="center"/>
    </xf>
    <xf numFmtId="166" fontId="41" fillId="0" borderId="0" xfId="66" applyFont="1" applyFill="1" applyBorder="1" applyAlignment="1">
      <alignment horizontal="left" vertical="center"/>
    </xf>
    <xf numFmtId="0" fontId="41" fillId="0" borderId="0" xfId="0" applyNumberFormat="1" applyFont="1" applyFill="1" applyBorder="1" applyAlignment="1">
      <alignment horizontal="left" vertical="center" wrapText="1"/>
    </xf>
    <xf numFmtId="0" fontId="114" fillId="0" borderId="0" xfId="0" applyFont="1" applyFill="1" applyBorder="1" applyAlignment="1">
      <alignment vertical="center"/>
    </xf>
    <xf numFmtId="49" fontId="41" fillId="0" borderId="0" xfId="0" applyNumberFormat="1" applyFont="1" applyFill="1" applyBorder="1" applyAlignment="1">
      <alignment horizontal="left" vertical="center" wrapText="1" indent="1"/>
    </xf>
    <xf numFmtId="1" fontId="41" fillId="0" borderId="0" xfId="0" applyNumberFormat="1" applyFont="1" applyFill="1" applyBorder="1" applyAlignment="1">
      <alignment horizontal="center" vertical="center" wrapText="1"/>
    </xf>
    <xf numFmtId="0" fontId="123" fillId="0" borderId="0" xfId="0" applyFont="1" applyFill="1" applyBorder="1" applyAlignment="1">
      <alignment horizontal="center" vertical="center"/>
    </xf>
    <xf numFmtId="0" fontId="114" fillId="0" borderId="0" xfId="0" applyFont="1" applyFill="1" applyBorder="1" applyAlignment="1">
      <alignment horizontal="center" vertical="center"/>
    </xf>
    <xf numFmtId="4" fontId="41" fillId="0" borderId="0" xfId="0" applyNumberFormat="1" applyFont="1" applyFill="1" applyBorder="1" applyAlignment="1">
      <alignment vertical="center"/>
    </xf>
    <xf numFmtId="4" fontId="41" fillId="0" borderId="0" xfId="0" applyNumberFormat="1" applyFont="1" applyFill="1" applyBorder="1" applyAlignment="1">
      <alignment horizontal="right" vertical="center"/>
    </xf>
    <xf numFmtId="177" fontId="41" fillId="0" borderId="0" xfId="0" applyNumberFormat="1" applyFont="1" applyFill="1" applyBorder="1" applyAlignment="1">
      <alignment vertical="center"/>
    </xf>
    <xf numFmtId="1" fontId="41" fillId="0" borderId="0" xfId="0" applyNumberFormat="1" applyFont="1" applyFill="1" applyBorder="1" applyAlignment="1">
      <alignment horizontal="center" vertical="center"/>
    </xf>
    <xf numFmtId="172" fontId="41" fillId="0" borderId="0" xfId="0" applyNumberFormat="1" applyFont="1" applyFill="1" applyBorder="1" applyAlignment="1">
      <alignment horizontal="right" vertical="center"/>
    </xf>
    <xf numFmtId="171" fontId="41" fillId="0" borderId="0" xfId="0" applyNumberFormat="1" applyFont="1" applyFill="1" applyBorder="1" applyAlignment="1">
      <alignment horizontal="right" vertical="center"/>
    </xf>
    <xf numFmtId="0" fontId="41" fillId="0" borderId="0" xfId="0" applyNumberFormat="1" applyFont="1" applyFill="1" applyBorder="1" applyAlignment="1">
      <alignment horizontal="center" vertical="center"/>
    </xf>
    <xf numFmtId="0" fontId="114" fillId="0" borderId="0" xfId="0" applyFont="1" applyFill="1" applyBorder="1" applyAlignment="1">
      <alignment horizontal="left" vertical="center"/>
    </xf>
    <xf numFmtId="0" fontId="41" fillId="0" borderId="0" xfId="0" applyFont="1" applyFill="1" applyBorder="1" applyAlignment="1">
      <alignment horizontal="left" vertical="center" wrapText="1"/>
    </xf>
    <xf numFmtId="166" fontId="41" fillId="0" borderId="0" xfId="66" applyFont="1" applyFill="1" applyBorder="1" applyAlignment="1">
      <alignment horizontal="left" vertical="center" wrapText="1"/>
    </xf>
    <xf numFmtId="0" fontId="60" fillId="0" borderId="0" xfId="0" applyFont="1" applyFill="1" applyBorder="1" applyAlignment="1">
      <alignment horizontal="center" vertical="center"/>
    </xf>
    <xf numFmtId="4" fontId="41" fillId="0" borderId="0" xfId="58" applyNumberFormat="1" applyFont="1" applyFill="1" applyBorder="1" applyAlignment="1">
      <alignment horizontal="right" vertical="center"/>
    </xf>
    <xf numFmtId="2" fontId="122" fillId="0" borderId="0" xfId="0" applyNumberFormat="1" applyFont="1" applyFill="1" applyBorder="1" applyAlignment="1">
      <alignment horizontal="right" vertical="center"/>
    </xf>
    <xf numFmtId="2" fontId="41" fillId="0" borderId="0" xfId="0" applyNumberFormat="1" applyFont="1" applyFill="1" applyBorder="1" applyAlignment="1">
      <alignment horizontal="right" vertical="center"/>
    </xf>
    <xf numFmtId="0" fontId="41" fillId="0" borderId="0" xfId="0" applyFont="1" applyFill="1" applyAlignment="1">
      <alignment horizontal="right" vertical="center"/>
    </xf>
    <xf numFmtId="4" fontId="84" fillId="0" borderId="38" xfId="58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/>
    </xf>
    <xf numFmtId="175" fontId="5" fillId="34" borderId="54" xfId="68" applyNumberFormat="1" applyFont="1" applyFill="1" applyBorder="1" applyAlignment="1">
      <alignment horizontal="center"/>
    </xf>
    <xf numFmtId="0" fontId="5" fillId="42" borderId="54" xfId="0" applyFont="1" applyFill="1" applyBorder="1" applyAlignment="1">
      <alignment vertical="center"/>
    </xf>
    <xf numFmtId="175" fontId="5" fillId="42" borderId="54" xfId="68" applyNumberFormat="1" applyFont="1" applyFill="1" applyBorder="1" applyAlignment="1">
      <alignment horizontal="center"/>
    </xf>
    <xf numFmtId="9" fontId="5" fillId="42" borderId="55" xfId="72" applyFont="1" applyFill="1" applyBorder="1" applyAlignment="1">
      <alignment horizontal="center"/>
    </xf>
    <xf numFmtId="0" fontId="5" fillId="29" borderId="54" xfId="0" applyFont="1" applyFill="1" applyBorder="1" applyAlignment="1">
      <alignment vertical="center"/>
    </xf>
    <xf numFmtId="175" fontId="5" fillId="29" borderId="54" xfId="68" applyNumberFormat="1" applyFont="1" applyFill="1" applyBorder="1" applyAlignment="1">
      <alignment horizontal="center"/>
    </xf>
    <xf numFmtId="9" fontId="5" fillId="29" borderId="55" xfId="72" applyFont="1" applyFill="1" applyBorder="1" applyAlignment="1">
      <alignment horizontal="center"/>
    </xf>
    <xf numFmtId="0" fontId="0" fillId="45" borderId="53" xfId="0" applyFill="1" applyBorder="1"/>
    <xf numFmtId="0" fontId="5" fillId="45" borderId="54" xfId="0" applyFont="1" applyFill="1" applyBorder="1" applyAlignment="1">
      <alignment vertical="center"/>
    </xf>
    <xf numFmtId="175" fontId="5" fillId="45" borderId="54" xfId="68" applyNumberFormat="1" applyFont="1" applyFill="1" applyBorder="1" applyAlignment="1">
      <alignment horizontal="center"/>
    </xf>
    <xf numFmtId="9" fontId="5" fillId="45" borderId="55" xfId="72" applyFont="1" applyFill="1" applyBorder="1" applyAlignment="1">
      <alignment horizontal="center"/>
    </xf>
    <xf numFmtId="0" fontId="5" fillId="29" borderId="54" xfId="0" applyFont="1" applyFill="1" applyBorder="1" applyAlignment="1"/>
    <xf numFmtId="0" fontId="5" fillId="43" borderId="27" xfId="0" applyFont="1" applyFill="1" applyBorder="1" applyAlignment="1"/>
    <xf numFmtId="175" fontId="5" fillId="43" borderId="27" xfId="68" applyNumberFormat="1" applyFont="1" applyFill="1" applyBorder="1" applyAlignment="1">
      <alignment horizontal="center"/>
    </xf>
    <xf numFmtId="9" fontId="5" fillId="43" borderId="49" xfId="72" applyFont="1" applyFill="1" applyBorder="1" applyAlignment="1">
      <alignment horizontal="center"/>
    </xf>
    <xf numFmtId="0" fontId="5" fillId="43" borderId="51" xfId="0" applyFont="1" applyFill="1" applyBorder="1" applyAlignment="1"/>
    <xf numFmtId="175" fontId="5" fillId="43" borderId="51" xfId="68" applyNumberFormat="1" applyFont="1" applyFill="1" applyBorder="1" applyAlignment="1">
      <alignment horizontal="center"/>
    </xf>
    <xf numFmtId="9" fontId="5" fillId="43" borderId="52" xfId="72" applyFont="1" applyFill="1" applyBorder="1" applyAlignment="1">
      <alignment horizontal="center"/>
    </xf>
    <xf numFmtId="0" fontId="49" fillId="0" borderId="26" xfId="0" applyFont="1" applyFill="1" applyBorder="1" applyAlignment="1">
      <alignment horizontal="left"/>
    </xf>
    <xf numFmtId="0" fontId="49" fillId="0" borderId="26" xfId="0" applyFont="1" applyFill="1" applyBorder="1" applyAlignment="1">
      <alignment horizontal="left" vertical="center"/>
    </xf>
    <xf numFmtId="181" fontId="49" fillId="0" borderId="26" xfId="0" applyNumberFormat="1" applyFont="1" applyFill="1" applyBorder="1" applyAlignment="1">
      <alignment horizontal="center" vertical="center"/>
    </xf>
    <xf numFmtId="0" fontId="106" fillId="0" borderId="54" xfId="0" applyFont="1" applyFill="1" applyBorder="1" applyAlignment="1">
      <alignment vertical="center"/>
    </xf>
    <xf numFmtId="175" fontId="0" fillId="0" borderId="55" xfId="68" applyNumberFormat="1" applyFont="1" applyFill="1" applyBorder="1"/>
    <xf numFmtId="0" fontId="0" fillId="0" borderId="54" xfId="0" applyFill="1" applyBorder="1"/>
    <xf numFmtId="181" fontId="0" fillId="0" borderId="54" xfId="0" applyNumberFormat="1" applyFill="1" applyBorder="1" applyAlignment="1">
      <alignment horizontal="center"/>
    </xf>
    <xf numFmtId="181" fontId="49" fillId="0" borderId="54" xfId="68" applyNumberFormat="1" applyFont="1" applyFill="1" applyBorder="1" applyAlignment="1">
      <alignment horizontal="center" vertical="center"/>
    </xf>
    <xf numFmtId="0" fontId="49" fillId="0" borderId="11" xfId="0" applyFont="1" applyFill="1" applyBorder="1" applyAlignment="1">
      <alignment vertical="center"/>
    </xf>
    <xf numFmtId="0" fontId="49" fillId="0" borderId="50" xfId="0" applyFont="1" applyFill="1" applyBorder="1"/>
    <xf numFmtId="0" fontId="49" fillId="0" borderId="51" xfId="0" applyFont="1" applyFill="1" applyBorder="1" applyAlignment="1">
      <alignment vertical="center"/>
    </xf>
    <xf numFmtId="181" fontId="49" fillId="0" borderId="52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14" fontId="100" fillId="0" borderId="0" xfId="0" applyNumberFormat="1" applyFont="1" applyFill="1" applyBorder="1" applyAlignment="1">
      <alignment horizontal="left"/>
    </xf>
    <xf numFmtId="0" fontId="0" fillId="0" borderId="0" xfId="0" applyFill="1"/>
    <xf numFmtId="0" fontId="102" fillId="34" borderId="27" xfId="0" applyFont="1" applyFill="1" applyBorder="1" applyAlignment="1">
      <alignment horizontal="center"/>
    </xf>
    <xf numFmtId="0" fontId="79" fillId="0" borderId="27" xfId="0" applyFont="1" applyFill="1" applyBorder="1" applyAlignment="1">
      <alignment horizontal="left" vertical="center"/>
    </xf>
    <xf numFmtId="0" fontId="108" fillId="0" borderId="27" xfId="0" applyFont="1" applyFill="1" applyBorder="1" applyAlignment="1">
      <alignment horizontal="left" vertical="center"/>
    </xf>
    <xf numFmtId="3" fontId="79" fillId="0" borderId="27" xfId="0" applyNumberFormat="1" applyFont="1" applyFill="1" applyBorder="1" applyAlignment="1">
      <alignment horizontal="center" vertical="center"/>
    </xf>
    <xf numFmtId="0" fontId="79" fillId="0" borderId="27" xfId="62" applyNumberFormat="1" applyFont="1" applyFill="1" applyBorder="1" applyAlignment="1">
      <alignment horizontal="center" vertical="center"/>
    </xf>
    <xf numFmtId="0" fontId="102" fillId="25" borderId="54" xfId="55" applyNumberFormat="1" applyFont="1" applyFill="1" applyBorder="1" applyAlignment="1">
      <alignment horizontal="center" vertical="center"/>
    </xf>
    <xf numFmtId="175" fontId="102" fillId="26" borderId="54" xfId="68" applyNumberFormat="1" applyFont="1" applyFill="1" applyBorder="1" applyAlignment="1">
      <alignment horizontal="center" vertical="center" wrapText="1"/>
    </xf>
    <xf numFmtId="1" fontId="102" fillId="25" borderId="22" xfId="69" applyNumberFormat="1" applyFont="1" applyFill="1" applyBorder="1" applyAlignment="1">
      <alignment horizontal="center" wrapText="1"/>
    </xf>
    <xf numFmtId="0" fontId="102" fillId="25" borderId="22" xfId="0" applyFont="1" applyFill="1" applyBorder="1" applyAlignment="1">
      <alignment horizontal="center" wrapText="1"/>
    </xf>
    <xf numFmtId="0" fontId="102" fillId="25" borderId="23" xfId="0" applyFont="1" applyFill="1" applyBorder="1" applyAlignment="1">
      <alignment horizontal="center" wrapText="1"/>
    </xf>
    <xf numFmtId="0" fontId="102" fillId="25" borderId="53" xfId="0" applyFont="1" applyFill="1" applyBorder="1" applyAlignment="1">
      <alignment horizontal="left" vertical="center"/>
    </xf>
    <xf numFmtId="0" fontId="102" fillId="25" borderId="54" xfId="76" applyNumberFormat="1" applyFont="1" applyFill="1" applyBorder="1" applyAlignment="1">
      <alignment horizontal="center" vertical="center"/>
    </xf>
    <xf numFmtId="0" fontId="102" fillId="25" borderId="57" xfId="0" applyFont="1" applyFill="1" applyBorder="1" applyAlignment="1">
      <alignment horizontal="center" vertical="center" wrapText="1"/>
    </xf>
    <xf numFmtId="0" fontId="102" fillId="25" borderId="54" xfId="76" applyNumberFormat="1" applyFont="1" applyFill="1" applyBorder="1" applyAlignment="1">
      <alignment horizontal="center" vertical="center" wrapText="1"/>
    </xf>
    <xf numFmtId="0" fontId="102" fillId="25" borderId="53" xfId="0" applyFont="1" applyFill="1" applyBorder="1" applyAlignment="1">
      <alignment horizontal="center" vertical="center" wrapText="1"/>
    </xf>
    <xf numFmtId="0" fontId="49" fillId="27" borderId="53" xfId="0" applyFont="1" applyFill="1" applyBorder="1" applyAlignment="1"/>
    <xf numFmtId="0" fontId="49" fillId="27" borderId="54" xfId="0" applyFont="1" applyFill="1" applyBorder="1" applyAlignment="1"/>
    <xf numFmtId="176" fontId="0" fillId="0" borderId="54" xfId="68" applyNumberFormat="1" applyFont="1" applyBorder="1"/>
    <xf numFmtId="0" fontId="49" fillId="31" borderId="53" xfId="0" applyFont="1" applyFill="1" applyBorder="1" applyAlignment="1">
      <alignment vertical="center"/>
    </xf>
    <xf numFmtId="0" fontId="49" fillId="31" borderId="54" xfId="76" applyNumberFormat="1" applyFont="1" applyFill="1" applyBorder="1" applyAlignment="1">
      <alignment vertical="center"/>
    </xf>
    <xf numFmtId="0" fontId="49" fillId="27" borderId="50" xfId="0" applyFont="1" applyFill="1" applyBorder="1" applyAlignment="1"/>
    <xf numFmtId="0" fontId="49" fillId="27" borderId="51" xfId="0" applyFont="1" applyFill="1" applyBorder="1" applyAlignment="1"/>
    <xf numFmtId="0" fontId="124" fillId="0" borderId="0" xfId="46" applyFont="1" applyFill="1" applyBorder="1" applyAlignment="1">
      <alignment vertical="center"/>
    </xf>
    <xf numFmtId="0" fontId="125" fillId="0" borderId="0" xfId="0" applyFont="1" applyFill="1" applyBorder="1" applyAlignment="1">
      <alignment vertical="center" wrapText="1"/>
    </xf>
    <xf numFmtId="0" fontId="126" fillId="0" borderId="0" xfId="0" applyFont="1" applyFill="1" applyBorder="1" applyAlignment="1">
      <alignment horizontal="center" vertical="center" wrapText="1"/>
    </xf>
    <xf numFmtId="2" fontId="127" fillId="0" borderId="0" xfId="0" applyNumberFormat="1" applyFont="1" applyFill="1" applyBorder="1" applyAlignment="1">
      <alignment horizontal="right" vertical="center"/>
    </xf>
    <xf numFmtId="1" fontId="126" fillId="0" borderId="0" xfId="0" applyNumberFormat="1" applyFont="1" applyFill="1" applyBorder="1" applyAlignment="1">
      <alignment horizontal="center" vertical="center"/>
    </xf>
    <xf numFmtId="0" fontId="126" fillId="0" borderId="0" xfId="62" applyNumberFormat="1" applyFont="1" applyFill="1" applyBorder="1" applyAlignment="1">
      <alignment horizontal="center" vertical="center"/>
    </xf>
    <xf numFmtId="0" fontId="126" fillId="0" borderId="0" xfId="0" applyFont="1" applyFill="1" applyBorder="1" applyAlignment="1">
      <alignment horizontal="center" vertical="center"/>
    </xf>
    <xf numFmtId="1" fontId="38" fillId="0" borderId="38" xfId="46" applyNumberFormat="1" applyFill="1" applyBorder="1" applyAlignment="1">
      <alignment horizontal="left" vertical="center" wrapText="1"/>
    </xf>
    <xf numFmtId="170" fontId="49" fillId="0" borderId="0" xfId="0" applyNumberFormat="1" applyFont="1" applyFill="1" applyBorder="1" applyAlignment="1">
      <alignment horizontal="right" vertical="center"/>
    </xf>
    <xf numFmtId="0" fontId="91" fillId="0" borderId="0" xfId="0" applyFont="1" applyFill="1"/>
    <xf numFmtId="0" fontId="91" fillId="16" borderId="0" xfId="0" applyFont="1" applyFill="1"/>
    <xf numFmtId="0" fontId="49" fillId="38" borderId="54" xfId="0" applyFont="1" applyFill="1" applyBorder="1" applyAlignment="1">
      <alignment horizontal="left"/>
    </xf>
    <xf numFmtId="0" fontId="49" fillId="38" borderId="54" xfId="0" applyFont="1" applyFill="1" applyBorder="1" applyAlignment="1">
      <alignment horizontal="left" vertical="center"/>
    </xf>
    <xf numFmtId="181" fontId="49" fillId="38" borderId="54" xfId="0" applyNumberFormat="1" applyFont="1" applyFill="1" applyBorder="1" applyAlignment="1">
      <alignment horizontal="center"/>
    </xf>
    <xf numFmtId="181" fontId="49" fillId="38" borderId="54" xfId="0" applyNumberFormat="1" applyFont="1" applyFill="1" applyBorder="1" applyAlignment="1">
      <alignment horizontal="center" vertical="center"/>
    </xf>
    <xf numFmtId="0" fontId="0" fillId="38" borderId="58" xfId="0" applyFill="1" applyBorder="1"/>
    <xf numFmtId="0" fontId="0" fillId="38" borderId="26" xfId="0" applyFill="1" applyBorder="1"/>
    <xf numFmtId="181" fontId="0" fillId="38" borderId="30" xfId="0" applyNumberFormat="1" applyFill="1" applyBorder="1" applyAlignment="1">
      <alignment horizontal="center"/>
    </xf>
    <xf numFmtId="0" fontId="49" fillId="38" borderId="53" xfId="0" applyFont="1" applyFill="1" applyBorder="1"/>
    <xf numFmtId="0" fontId="49" fillId="38" borderId="54" xfId="0" applyFont="1" applyFill="1" applyBorder="1" applyAlignment="1">
      <alignment vertical="center"/>
    </xf>
    <xf numFmtId="175" fontId="0" fillId="38" borderId="55" xfId="68" applyNumberFormat="1" applyFont="1" applyFill="1" applyBorder="1"/>
    <xf numFmtId="0" fontId="4" fillId="0" borderId="53" xfId="0" applyFont="1" applyFill="1" applyBorder="1"/>
    <xf numFmtId="0" fontId="4" fillId="28" borderId="53" xfId="0" applyFont="1" applyFill="1" applyBorder="1"/>
    <xf numFmtId="175" fontId="4" fillId="0" borderId="54" xfId="0" applyNumberFormat="1" applyFont="1" applyBorder="1"/>
    <xf numFmtId="175" fontId="4" fillId="0" borderId="55" xfId="0" applyNumberFormat="1" applyFont="1" applyBorder="1"/>
    <xf numFmtId="175" fontId="4" fillId="27" borderId="54" xfId="0" applyNumberFormat="1" applyFont="1" applyFill="1" applyBorder="1"/>
    <xf numFmtId="175" fontId="4" fillId="27" borderId="55" xfId="0" applyNumberFormat="1" applyFont="1" applyFill="1" applyBorder="1"/>
    <xf numFmtId="0" fontId="4" fillId="38" borderId="53" xfId="0" applyFont="1" applyFill="1" applyBorder="1"/>
    <xf numFmtId="0" fontId="103" fillId="38" borderId="54" xfId="0" applyFont="1" applyFill="1" applyBorder="1" applyAlignment="1">
      <alignment vertical="center"/>
    </xf>
    <xf numFmtId="175" fontId="4" fillId="38" borderId="54" xfId="0" applyNumberFormat="1" applyFont="1" applyFill="1" applyBorder="1"/>
    <xf numFmtId="175" fontId="4" fillId="38" borderId="55" xfId="0" applyNumberFormat="1" applyFont="1" applyFill="1" applyBorder="1"/>
    <xf numFmtId="0" fontId="4" fillId="27" borderId="53" xfId="0" applyFont="1" applyFill="1" applyBorder="1"/>
    <xf numFmtId="0" fontId="4" fillId="28" borderId="50" xfId="0" applyFont="1" applyFill="1" applyBorder="1"/>
    <xf numFmtId="175" fontId="4" fillId="0" borderId="52" xfId="0" applyNumberFormat="1" applyFont="1" applyBorder="1"/>
    <xf numFmtId="0" fontId="3" fillId="23" borderId="33" xfId="0" applyFont="1" applyFill="1" applyBorder="1" applyAlignment="1">
      <alignment horizontal="left" vertical="center"/>
    </xf>
    <xf numFmtId="0" fontId="3" fillId="24" borderId="33" xfId="0" applyFont="1" applyFill="1" applyBorder="1" applyAlignment="1">
      <alignment horizontal="left" vertical="center"/>
    </xf>
    <xf numFmtId="0" fontId="3" fillId="36" borderId="53" xfId="0" applyFont="1" applyFill="1" applyBorder="1" applyAlignment="1">
      <alignment horizontal="left"/>
    </xf>
    <xf numFmtId="181" fontId="102" fillId="37" borderId="54" xfId="0" applyNumberFormat="1" applyFont="1" applyFill="1" applyBorder="1" applyAlignment="1">
      <alignment horizontal="center"/>
    </xf>
    <xf numFmtId="181" fontId="102" fillId="36" borderId="55" xfId="0" applyNumberFormat="1" applyFont="1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0" fillId="0" borderId="54" xfId="0" applyBorder="1"/>
    <xf numFmtId="181" fontId="49" fillId="28" borderId="55" xfId="68" applyNumberFormat="1" applyFont="1" applyFill="1" applyBorder="1" applyAlignment="1">
      <alignment horizontal="center" vertical="center"/>
    </xf>
    <xf numFmtId="0" fontId="0" fillId="0" borderId="50" xfId="0" applyBorder="1" applyAlignment="1">
      <alignment horizontal="center"/>
    </xf>
    <xf numFmtId="0" fontId="0" fillId="0" borderId="51" xfId="0" applyBorder="1"/>
    <xf numFmtId="0" fontId="100" fillId="23" borderId="33" xfId="0" applyFont="1" applyFill="1" applyBorder="1" applyAlignment="1">
      <alignment horizontal="left" vertical="center"/>
    </xf>
    <xf numFmtId="0" fontId="100" fillId="24" borderId="33" xfId="0" applyFont="1" applyFill="1" applyBorder="1" applyAlignment="1">
      <alignment horizontal="left" vertical="center"/>
    </xf>
    <xf numFmtId="14" fontId="100" fillId="23" borderId="33" xfId="0" applyNumberFormat="1" applyFont="1" applyFill="1" applyBorder="1" applyAlignment="1">
      <alignment horizontal="left" vertical="center"/>
    </xf>
    <xf numFmtId="14" fontId="100" fillId="24" borderId="33" xfId="0" applyNumberFormat="1" applyFont="1" applyFill="1" applyBorder="1" applyAlignment="1">
      <alignment horizontal="left" vertical="center"/>
    </xf>
    <xf numFmtId="181" fontId="49" fillId="38" borderId="55" xfId="0" applyNumberFormat="1" applyFont="1" applyFill="1" applyBorder="1" applyAlignment="1">
      <alignment horizontal="center" vertical="center"/>
    </xf>
    <xf numFmtId="0" fontId="2" fillId="0" borderId="53" xfId="0" applyFont="1" applyFill="1" applyBorder="1"/>
    <xf numFmtId="181" fontId="2" fillId="0" borderId="55" xfId="0" applyNumberFormat="1" applyFont="1" applyFill="1" applyBorder="1" applyAlignment="1">
      <alignment horizontal="center" vertical="center"/>
    </xf>
    <xf numFmtId="175" fontId="2" fillId="0" borderId="55" xfId="68" applyNumberFormat="1" applyFont="1" applyFill="1" applyBorder="1" applyAlignment="1"/>
    <xf numFmtId="0" fontId="1" fillId="36" borderId="54" xfId="0" applyFont="1" applyFill="1" applyBorder="1" applyAlignment="1">
      <alignment horizontal="left"/>
    </xf>
    <xf numFmtId="0" fontId="1" fillId="27" borderId="54" xfId="0" applyFont="1" applyFill="1" applyBorder="1" applyAlignment="1">
      <alignment horizontal="left"/>
    </xf>
    <xf numFmtId="0" fontId="1" fillId="30" borderId="20" xfId="0" applyFont="1" applyFill="1" applyBorder="1" applyAlignment="1">
      <alignment horizontal="left" vertical="center"/>
    </xf>
    <xf numFmtId="0" fontId="1" fillId="0" borderId="20" xfId="0" applyFont="1" applyBorder="1" applyAlignment="1">
      <alignment horizontal="left" vertical="center"/>
    </xf>
    <xf numFmtId="0" fontId="1" fillId="34" borderId="0" xfId="0" applyFont="1" applyFill="1" applyAlignment="1">
      <alignment horizontal="left"/>
    </xf>
    <xf numFmtId="181" fontId="1" fillId="34" borderId="0" xfId="0" applyNumberFormat="1" applyFont="1" applyFill="1" applyAlignment="1">
      <alignment horizontal="center"/>
    </xf>
    <xf numFmtId="181" fontId="1" fillId="34" borderId="0" xfId="68" applyNumberFormat="1" applyFont="1" applyFill="1" applyAlignment="1">
      <alignment horizontal="center" vertical="center"/>
    </xf>
    <xf numFmtId="0" fontId="1" fillId="0" borderId="54" xfId="0" applyFont="1" applyFill="1" applyBorder="1" applyAlignment="1">
      <alignment horizontal="left"/>
    </xf>
    <xf numFmtId="0" fontId="0" fillId="0" borderId="54" xfId="0" applyFill="1" applyBorder="1" applyAlignment="1">
      <alignment horizontal="left"/>
    </xf>
    <xf numFmtId="0" fontId="1" fillId="0" borderId="27" xfId="0" applyFont="1" applyFill="1" applyBorder="1" applyAlignment="1">
      <alignment horizontal="left"/>
    </xf>
    <xf numFmtId="181" fontId="49" fillId="0" borderId="54" xfId="68" applyNumberFormat="1" applyFont="1" applyFill="1" applyBorder="1" applyAlignment="1">
      <alignment horizontal="center"/>
    </xf>
    <xf numFmtId="0" fontId="1" fillId="34" borderId="54" xfId="0" applyFont="1" applyFill="1" applyBorder="1" applyAlignment="1">
      <alignment horizontal="left"/>
    </xf>
    <xf numFmtId="0" fontId="0" fillId="46" borderId="54" xfId="0" applyFill="1" applyBorder="1" applyAlignment="1">
      <alignment horizontal="left"/>
    </xf>
    <xf numFmtId="0" fontId="1" fillId="46" borderId="27" xfId="0" applyFont="1" applyFill="1" applyBorder="1" applyAlignment="1">
      <alignment horizontal="left"/>
    </xf>
    <xf numFmtId="181" fontId="49" fillId="47" borderId="54" xfId="68" applyNumberFormat="1" applyFont="1" applyFill="1" applyBorder="1" applyAlignment="1">
      <alignment horizontal="center"/>
    </xf>
    <xf numFmtId="181" fontId="49" fillId="47" borderId="54" xfId="0" applyNumberFormat="1" applyFont="1" applyFill="1" applyBorder="1" applyAlignment="1">
      <alignment horizontal="center"/>
    </xf>
    <xf numFmtId="181" fontId="49" fillId="48" borderId="54" xfId="68" applyNumberFormat="1" applyFont="1" applyFill="1" applyBorder="1" applyAlignment="1">
      <alignment horizontal="center" vertical="center"/>
    </xf>
    <xf numFmtId="0" fontId="1" fillId="0" borderId="54" xfId="0" applyFont="1" applyFill="1" applyBorder="1"/>
    <xf numFmtId="1" fontId="39" fillId="20" borderId="0" xfId="0" applyNumberFormat="1" applyFont="1" applyFill="1" applyBorder="1" applyAlignment="1">
      <alignment horizontal="center" vertical="center" wrapText="1"/>
    </xf>
    <xf numFmtId="181" fontId="102" fillId="34" borderId="46" xfId="68" applyNumberFormat="1" applyFont="1" applyFill="1" applyBorder="1" applyAlignment="1">
      <alignment horizontal="center"/>
    </xf>
    <xf numFmtId="179" fontId="54" fillId="0" borderId="47" xfId="68" applyNumberFormat="1" applyFont="1" applyFill="1" applyBorder="1" applyAlignment="1">
      <alignment horizontal="center" vertical="center"/>
    </xf>
    <xf numFmtId="179" fontId="54" fillId="27" borderId="47" xfId="68" applyNumberFormat="1" applyFont="1" applyFill="1" applyBorder="1" applyAlignment="1">
      <alignment horizontal="center" vertical="center"/>
    </xf>
    <xf numFmtId="0" fontId="83" fillId="16" borderId="16" xfId="0" applyFont="1" applyFill="1" applyBorder="1" applyAlignment="1">
      <alignment horizontal="center"/>
    </xf>
    <xf numFmtId="0" fontId="83" fillId="16" borderId="17" xfId="0" applyFont="1" applyFill="1" applyBorder="1" applyAlignment="1">
      <alignment horizontal="center"/>
    </xf>
    <xf numFmtId="0" fontId="83" fillId="16" borderId="15" xfId="0" applyFont="1" applyFill="1" applyBorder="1" applyAlignment="1">
      <alignment horizontal="center"/>
    </xf>
    <xf numFmtId="3" fontId="40" fillId="42" borderId="0" xfId="66" applyNumberFormat="1" applyFont="1" applyFill="1" applyBorder="1" applyAlignment="1">
      <alignment horizontal="right" vertical="center"/>
    </xf>
    <xf numFmtId="3" fontId="49" fillId="42" borderId="0" xfId="66" applyNumberFormat="1" applyFont="1" applyFill="1" applyAlignment="1">
      <alignment horizontal="right" vertical="center"/>
    </xf>
    <xf numFmtId="3" fontId="39" fillId="42" borderId="0" xfId="66" applyNumberFormat="1" applyFont="1" applyFill="1" applyAlignment="1">
      <alignment horizontal="right" vertical="center"/>
    </xf>
    <xf numFmtId="3" fontId="39" fillId="42" borderId="42" xfId="66" applyNumberFormat="1" applyFont="1" applyFill="1" applyBorder="1" applyAlignment="1">
      <alignment horizontal="center" vertical="center" wrapText="1"/>
    </xf>
    <xf numFmtId="3" fontId="51" fillId="42" borderId="40" xfId="0" applyNumberFormat="1" applyFont="1" applyFill="1" applyBorder="1" applyAlignment="1">
      <alignment horizontal="right" vertical="center" wrapText="1"/>
    </xf>
    <xf numFmtId="3" fontId="39" fillId="42" borderId="38" xfId="66" applyNumberFormat="1" applyFont="1" applyFill="1" applyBorder="1" applyAlignment="1">
      <alignment horizontal="right" vertical="center"/>
    </xf>
    <xf numFmtId="3" fontId="51" fillId="42" borderId="38" xfId="66" applyNumberFormat="1" applyFont="1" applyFill="1" applyBorder="1" applyAlignment="1">
      <alignment horizontal="right" vertical="center" wrapText="1"/>
    </xf>
    <xf numFmtId="3" fontId="39" fillId="42" borderId="38" xfId="66" applyNumberFormat="1" applyFont="1" applyFill="1" applyBorder="1" applyAlignment="1">
      <alignment horizontal="right" vertical="center" wrapText="1"/>
    </xf>
    <xf numFmtId="171" fontId="51" fillId="42" borderId="38" xfId="0" applyNumberFormat="1" applyFont="1" applyFill="1" applyBorder="1" applyAlignment="1">
      <alignment horizontal="right" vertical="center"/>
    </xf>
    <xf numFmtId="49" fontId="39" fillId="42" borderId="38" xfId="0" applyNumberFormat="1" applyFont="1" applyFill="1" applyBorder="1" applyAlignment="1">
      <alignment horizontal="left" vertical="center"/>
    </xf>
    <xf numFmtId="3" fontId="44" fillId="42" borderId="38" xfId="66" applyNumberFormat="1" applyFont="1" applyFill="1" applyBorder="1" applyAlignment="1">
      <alignment horizontal="right" vertical="center" wrapText="1"/>
    </xf>
    <xf numFmtId="0" fontId="54" fillId="42" borderId="38" xfId="0" applyFont="1" applyFill="1" applyBorder="1" applyAlignment="1">
      <alignment horizontal="left" vertical="center"/>
    </xf>
    <xf numFmtId="3" fontId="41" fillId="42" borderId="0" xfId="66" applyNumberFormat="1" applyFont="1" applyFill="1" applyBorder="1" applyAlignment="1">
      <alignment horizontal="right" vertical="center"/>
    </xf>
    <xf numFmtId="3" fontId="41" fillId="42" borderId="0" xfId="66" applyNumberFormat="1" applyFont="1" applyFill="1" applyAlignment="1">
      <alignment horizontal="right" vertical="center"/>
    </xf>
  </cellXfs>
  <cellStyles count="77">
    <cellStyle name="0,0_x000d__x000a_NA_x000d__x000a_" xfId="1" xr:uid="{00000000-0005-0000-0000-000000000000}"/>
    <cellStyle name="0,0_x000d__x000a_NA_x000d__x000a_ 2" xfId="2" xr:uid="{00000000-0005-0000-0000-000001000000}"/>
    <cellStyle name="0,0_x000d__x000a_NA_x000d__x000a_ 3" xfId="3" xr:uid="{00000000-0005-0000-0000-000002000000}"/>
    <cellStyle name="0,0_x000d__x000a_NA_x000d__x000a__ПРАЙС" xfId="4" xr:uid="{00000000-0005-0000-0000-000003000000}"/>
    <cellStyle name="20% — акцент1" xfId="5" builtinId="30" customBuiltin="1"/>
    <cellStyle name="20% — акцент1 2" xfId="6" xr:uid="{00000000-0005-0000-0000-000005000000}"/>
    <cellStyle name="20% — акцент2" xfId="7" builtinId="34" customBuiltin="1"/>
    <cellStyle name="20% — акцент2 2" xfId="8" xr:uid="{00000000-0005-0000-0000-000007000000}"/>
    <cellStyle name="20% — акцент3" xfId="9" builtinId="38" customBuiltin="1"/>
    <cellStyle name="20% — акцент3 2" xfId="10" xr:uid="{00000000-0005-0000-0000-000009000000}"/>
    <cellStyle name="20% — акцент4" xfId="11" builtinId="42" customBuiltin="1"/>
    <cellStyle name="20% — акцент4 2" xfId="12" xr:uid="{00000000-0005-0000-0000-00000B000000}"/>
    <cellStyle name="20% — акцент5" xfId="13" builtinId="46" customBuiltin="1"/>
    <cellStyle name="20% — акцент5 2" xfId="14" xr:uid="{00000000-0005-0000-0000-00000D000000}"/>
    <cellStyle name="20% — акцент6" xfId="15" builtinId="50" customBuiltin="1"/>
    <cellStyle name="20% — акцент6 2" xfId="16" xr:uid="{00000000-0005-0000-0000-00000F000000}"/>
    <cellStyle name="40% — акцент1" xfId="17" builtinId="31" customBuiltin="1"/>
    <cellStyle name="40% — акцент1 2" xfId="18" xr:uid="{00000000-0005-0000-0000-000011000000}"/>
    <cellStyle name="40% — акцент2" xfId="19" builtinId="35" customBuiltin="1"/>
    <cellStyle name="40% — акцент2 2" xfId="20" xr:uid="{00000000-0005-0000-0000-000013000000}"/>
    <cellStyle name="40% — акцент3" xfId="21" builtinId="39" customBuiltin="1"/>
    <cellStyle name="40% — акцент3 2" xfId="22" xr:uid="{00000000-0005-0000-0000-000015000000}"/>
    <cellStyle name="40% — акцент4" xfId="23" builtinId="43" customBuiltin="1"/>
    <cellStyle name="40% — акцент4 2" xfId="24" xr:uid="{00000000-0005-0000-0000-000017000000}"/>
    <cellStyle name="40% — акцент5" xfId="25" builtinId="47" customBuiltin="1"/>
    <cellStyle name="40% — акцент5 2" xfId="26" xr:uid="{00000000-0005-0000-0000-000019000000}"/>
    <cellStyle name="40% — акцент6" xfId="27" builtinId="51" customBuiltin="1"/>
    <cellStyle name="40% — акцент6 2" xfId="28" xr:uid="{00000000-0005-0000-0000-00001B000000}"/>
    <cellStyle name="60% — акцент1" xfId="29" builtinId="32" customBuiltin="1"/>
    <cellStyle name="60% — акцент2" xfId="30" builtinId="36" customBuiltin="1"/>
    <cellStyle name="60% — акцент3" xfId="31" builtinId="40" customBuiltin="1"/>
    <cellStyle name="60% — акцент4" xfId="32" builtinId="44" customBuiltin="1"/>
    <cellStyle name="60% — акцент5" xfId="33" builtinId="48" customBuiltin="1"/>
    <cellStyle name="60% — акцент6" xfId="34" builtinId="52" customBuiltin="1"/>
    <cellStyle name="Normal 2 2" xfId="35" xr:uid="{00000000-0005-0000-0000-000022000000}"/>
    <cellStyle name="Normal_product list to Valery ---01-nov-06" xfId="36" xr:uid="{00000000-0005-0000-0000-000023000000}"/>
    <cellStyle name="Акцент1" xfId="37" builtinId="29" customBuiltin="1"/>
    <cellStyle name="Акцент2" xfId="38" builtinId="33" customBuiltin="1"/>
    <cellStyle name="Акцент3" xfId="39" builtinId="37" customBuiltin="1"/>
    <cellStyle name="Акцент4" xfId="40" builtinId="41" customBuiltin="1"/>
    <cellStyle name="Акцент5" xfId="41" builtinId="45" customBuiltin="1"/>
    <cellStyle name="Акцент6" xfId="42" builtinId="49" customBuiltin="1"/>
    <cellStyle name="Ввод " xfId="43" builtinId="20" customBuiltin="1"/>
    <cellStyle name="Вывод" xfId="44" builtinId="21" customBuiltin="1"/>
    <cellStyle name="Вычисление" xfId="45" builtinId="22" customBuiltin="1"/>
    <cellStyle name="Гиперссылка" xfId="46" builtinId="8"/>
    <cellStyle name="Заголовок 1" xfId="47" builtinId="16" customBuiltin="1"/>
    <cellStyle name="Заголовок 2" xfId="48" builtinId="17" customBuiltin="1"/>
    <cellStyle name="Заголовок 3" xfId="49" builtinId="18" customBuiltin="1"/>
    <cellStyle name="Заголовок 4" xfId="50" builtinId="19" customBuiltin="1"/>
    <cellStyle name="Итог" xfId="51" builtinId="25" customBuiltin="1"/>
    <cellStyle name="Контрольная ячейка" xfId="52" builtinId="23" customBuiltin="1"/>
    <cellStyle name="Название" xfId="53" builtinId="15" customBuiltin="1"/>
    <cellStyle name="Нейтральный" xfId="54" builtinId="28" customBuiltin="1"/>
    <cellStyle name="Обычный" xfId="0" builtinId="0"/>
    <cellStyle name="Обычный 2" xfId="55" xr:uid="{00000000-0005-0000-0000-000037000000}"/>
    <cellStyle name="Обычный 2 10 2 2 2 2 2 2" xfId="76" xr:uid="{00000000-0005-0000-0000-000038000000}"/>
    <cellStyle name="Обычный 2 2" xfId="73" xr:uid="{00000000-0005-0000-0000-000039000000}"/>
    <cellStyle name="Обычный 2 3" xfId="70" xr:uid="{00000000-0005-0000-0000-00003A000000}"/>
    <cellStyle name="Обычный 3" xfId="56" xr:uid="{00000000-0005-0000-0000-00003B000000}"/>
    <cellStyle name="Обычный 4" xfId="57" xr:uid="{00000000-0005-0000-0000-00003C000000}"/>
    <cellStyle name="Обычный 5" xfId="58" xr:uid="{00000000-0005-0000-0000-00003D000000}"/>
    <cellStyle name="Обычный 6" xfId="71" xr:uid="{00000000-0005-0000-0000-00003E000000}"/>
    <cellStyle name="Обычный 7" xfId="75" xr:uid="{00000000-0005-0000-0000-00003F000000}"/>
    <cellStyle name="Обычный 8" xfId="74" xr:uid="{00000000-0005-0000-0000-000040000000}"/>
    <cellStyle name="Плохой" xfId="59" builtinId="27" customBuiltin="1"/>
    <cellStyle name="Пояснение" xfId="60" builtinId="53" customBuiltin="1"/>
    <cellStyle name="Примечание" xfId="61" builtinId="10" customBuiltin="1"/>
    <cellStyle name="Процентный" xfId="62" builtinId="5"/>
    <cellStyle name="Процентный 2" xfId="72" xr:uid="{00000000-0005-0000-0000-000045000000}"/>
    <cellStyle name="Связанная ячейка" xfId="63" builtinId="24" customBuiltin="1"/>
    <cellStyle name="Стиль 1" xfId="64" xr:uid="{00000000-0005-0000-0000-000047000000}"/>
    <cellStyle name="Текст предупреждения" xfId="65" builtinId="11" customBuiltin="1"/>
    <cellStyle name="Финансовый" xfId="68" builtinId="3"/>
    <cellStyle name="Финансовый [0]" xfId="66" builtinId="6"/>
    <cellStyle name="Финансовый [0] 2" xfId="69" xr:uid="{00000000-0005-0000-0000-00004B000000}"/>
    <cellStyle name="Хороший" xfId="67" builtinId="26" customBuiltin="1"/>
  </cellStyles>
  <dxfs count="315"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8" tint="-0.24994659260841701"/>
      </font>
    </dxf>
    <dxf>
      <font>
        <b/>
        <i val="0"/>
        <color theme="8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EF1BA"/>
        </patternFill>
      </fill>
    </dxf>
    <dxf>
      <font>
        <b/>
        <i val="0"/>
        <color theme="8" tint="-0.24994659260841701"/>
      </font>
    </dxf>
    <dxf>
      <font>
        <b/>
        <i val="0"/>
        <color theme="8" tint="-0.24994659260841701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EF1BA"/>
        </patternFill>
      </fill>
    </dxf>
    <dxf>
      <font>
        <b/>
        <i val="0"/>
        <color theme="8" tint="-0.24994659260841701"/>
      </font>
    </dxf>
    <dxf>
      <font>
        <b/>
        <i val="0"/>
        <color theme="8" tint="-0.24994659260841701"/>
      </font>
    </dxf>
    <dxf>
      <fill>
        <patternFill>
          <bgColor rgb="FFFEF1BA"/>
        </patternFill>
      </fill>
    </dxf>
    <dxf>
      <font>
        <b/>
        <i val="0"/>
        <color theme="8" tint="-0.24994659260841701"/>
      </font>
    </dxf>
    <dxf>
      <font>
        <b/>
        <i val="0"/>
        <color theme="8" tint="-0.24994659260841701"/>
      </font>
    </dxf>
    <dxf>
      <fill>
        <patternFill>
          <bgColor rgb="FFFEF1BA"/>
        </patternFill>
      </fill>
    </dxf>
    <dxf>
      <font>
        <b/>
        <i val="0"/>
        <color theme="8" tint="-0.24994659260841701"/>
      </font>
    </dxf>
    <dxf>
      <font>
        <b/>
        <i val="0"/>
        <color theme="8" tint="-0.24994659260841701"/>
      </font>
    </dxf>
    <dxf>
      <fill>
        <patternFill>
          <bgColor rgb="FFFEF1BA"/>
        </patternFill>
      </fill>
    </dxf>
    <dxf>
      <font>
        <b/>
        <i val="0"/>
        <color theme="8" tint="-0.24994659260841701"/>
      </font>
    </dxf>
    <dxf>
      <font>
        <b/>
        <i val="0"/>
        <color theme="8" tint="-0.24994659260841701"/>
      </font>
    </dxf>
    <dxf>
      <fill>
        <patternFill patternType="solid">
          <fgColor rgb="FFDBDBDB"/>
          <bgColor rgb="FFDBDBDB"/>
        </patternFill>
      </fill>
    </dxf>
    <dxf>
      <fill>
        <patternFill patternType="solid">
          <fgColor rgb="FFDBDBDB"/>
          <bgColor rgb="FFDBDBDB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EDEDED"/>
          <bgColor rgb="FFEDEDED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DBDBDB"/>
          <bgColor rgb="FFDBDBDB"/>
        </patternFill>
      </fill>
    </dxf>
    <dxf>
      <fill>
        <patternFill patternType="solid">
          <fgColor rgb="FFDBDBDB"/>
          <bgColor rgb="FFDBDBDB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EDEDED"/>
          <bgColor rgb="FFEDEDED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DBDBDB"/>
          <bgColor rgb="FFDBDBDB"/>
        </patternFill>
      </fill>
    </dxf>
    <dxf>
      <fill>
        <patternFill patternType="solid">
          <fgColor rgb="FFDBDBDB"/>
          <bgColor rgb="FFDBDBDB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EDEDED"/>
          <bgColor rgb="FFEDEDED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DBDBDB"/>
          <bgColor rgb="FFDBDBDB"/>
        </patternFill>
      </fill>
    </dxf>
    <dxf>
      <fill>
        <patternFill patternType="solid">
          <fgColor rgb="FFDBDBDB"/>
          <bgColor rgb="FFDBDBDB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EDEDED"/>
          <bgColor rgb="FFEDEDED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DBDBDB"/>
          <bgColor rgb="FFDBDBDB"/>
        </patternFill>
      </fill>
    </dxf>
    <dxf>
      <fill>
        <patternFill patternType="solid">
          <fgColor rgb="FFDBDBDB"/>
          <bgColor rgb="FFDBDBDB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EDEDED"/>
          <bgColor rgb="FFEDEDED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DBDBDB"/>
          <bgColor rgb="FFDBDBDB"/>
        </patternFill>
      </fill>
    </dxf>
    <dxf>
      <fill>
        <patternFill patternType="solid">
          <fgColor rgb="FFDBDBDB"/>
          <bgColor rgb="FFDBDBDB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A5A5A5"/>
          <bgColor rgb="FFA5A5A5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EDEDED"/>
          <bgColor rgb="FFEDEDED"/>
        </patternFill>
      </fill>
      <border>
        <vertical style="thin">
          <color rgb="FFFFFFFF"/>
        </vertical>
        <horizontal style="thin">
          <color rgb="FFFFFFFF"/>
        </horizontal>
      </border>
    </dxf>
  </dxfs>
  <tableStyles count="6" defaultTableStyle="TableStyleMedium2" defaultPivotStyle="PivotStyleLight16">
    <tableStyle name="TableStyleMedium11 2" pivot="0" count="7" xr9:uid="{00000000-0011-0000-FFFF-FFFF00000000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firstColumnStripe" dxfId="308"/>
    </tableStyle>
    <tableStyle name="TableStyleMedium11 3" pivot="0" count="7" xr9:uid="{00000000-0011-0000-FFFF-FFFF01000000}">
      <tableStyleElement type="wholeTable" dxfId="307"/>
      <tableStyleElement type="headerRow" dxfId="306"/>
      <tableStyleElement type="totalRow" dxfId="305"/>
      <tableStyleElement type="firstColumn" dxfId="304"/>
      <tableStyleElement type="lastColumn" dxfId="303"/>
      <tableStyleElement type="firstRowStripe" dxfId="302"/>
      <tableStyleElement type="firstColumnStripe" dxfId="301"/>
    </tableStyle>
    <tableStyle name="TableStyleMedium11 4" pivot="0" count="7" xr9:uid="{00000000-0011-0000-FFFF-FFFF02000000}">
      <tableStyleElement type="wholeTable" dxfId="300"/>
      <tableStyleElement type="headerRow" dxfId="299"/>
      <tableStyleElement type="totalRow" dxfId="298"/>
      <tableStyleElement type="firstColumn" dxfId="297"/>
      <tableStyleElement type="lastColumn" dxfId="296"/>
      <tableStyleElement type="firstRowStripe" dxfId="295"/>
      <tableStyleElement type="firstColumnStripe" dxfId="294"/>
    </tableStyle>
    <tableStyle name="TableStyleMedium11 5" pivot="0" count="7" xr9:uid="{00000000-0011-0000-FFFF-FFFF03000000}">
      <tableStyleElement type="wholeTable" dxfId="293"/>
      <tableStyleElement type="headerRow" dxfId="292"/>
      <tableStyleElement type="totalRow" dxfId="291"/>
      <tableStyleElement type="firstColumn" dxfId="290"/>
      <tableStyleElement type="lastColumn" dxfId="289"/>
      <tableStyleElement type="firstRowStripe" dxfId="288"/>
      <tableStyleElement type="firstColumnStripe" dxfId="287"/>
    </tableStyle>
    <tableStyle name="TableStyleMedium11 6" pivot="0" count="7" xr9:uid="{00000000-0011-0000-FFFF-FFFF04000000}">
      <tableStyleElement type="wholeTable" dxfId="286"/>
      <tableStyleElement type="headerRow" dxfId="285"/>
      <tableStyleElement type="totalRow" dxfId="284"/>
      <tableStyleElement type="firstColumn" dxfId="283"/>
      <tableStyleElement type="lastColumn" dxfId="282"/>
      <tableStyleElement type="firstRowStripe" dxfId="281"/>
      <tableStyleElement type="firstColumnStripe" dxfId="280"/>
    </tableStyle>
    <tableStyle name="TableStyleMedium11 7" pivot="0" count="7" xr9:uid="{00000000-0011-0000-FFFF-FFFF05000000}">
      <tableStyleElement type="wholeTable" dxfId="279"/>
      <tableStyleElement type="headerRow" dxfId="278"/>
      <tableStyleElement type="totalRow" dxfId="277"/>
      <tableStyleElement type="firstColumn" dxfId="276"/>
      <tableStyleElement type="lastColumn" dxfId="275"/>
      <tableStyleElement type="firstRowStripe" dxfId="274"/>
      <tableStyleElement type="firstColumnStripe" dxfId="273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3B3B3"/>
      <rgbColor rgb="00808080"/>
      <rgbColor rgb="009999FF"/>
      <rgbColor rgb="00993366"/>
      <rgbColor rgb="00FFFBF0"/>
      <rgbColor rgb="00CCFFFF"/>
      <rgbColor rgb="00660066"/>
      <rgbColor rgb="00EB613D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50E"/>
      <rgbColor rgb="00FF6633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9F81"/>
      <color rgb="FFFFFFAB"/>
      <color rgb="FFCCFFCC"/>
      <color rgb="FFFEF1BA"/>
      <color rgb="FFD7F5F4"/>
      <color rgb="FFBCEEED"/>
      <color rgb="FF9EE6E4"/>
      <color rgb="FFF23A00"/>
      <color rgb="FFFEE6BA"/>
      <color rgb="FFFEF0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istyakova_va/AppData/Local/Microsoft/Windows/INetCache/Content.Outlook/HFTE4MFW/&#1040;&#1050;&#1062;&#1048;&#1048;%20&#1076;&#1077;&#1082;&#1072;&#1073;&#1088;&#1100;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ИСОК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Алмазный мар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atova Lolita" refreshedDate="44987.492578356483" backgroundQuery="1" createdVersion="5" refreshedVersion="6" minRefreshableVersion="3" recordCount="0" supportSubquery="1" supportAdvancedDrill="1" xr:uid="{00000000-000A-0000-FFFF-FFFF00000000}">
  <cacheSource type="external" connectionId="2"/>
  <cacheFields count="10">
    <cacheField name="[Vid].[Vid].[Vid]" caption="Vid" numFmtId="0" hierarchy="35" level="1">
      <sharedItems count="4">
        <s v="[Vid].[Vid].[Vid].&amp;[Инструмент бензо]" c="Инструмент бензо"/>
        <s v="[Vid].[Vid].[Vid].&amp;[Инструмент электро]" c="Инструмент электро"/>
        <s v="[Vid].[Vid].[Vid].&amp;[Ручник и аксессуары]" c="Ручник и аксессуары"/>
        <s v="[Vid].[Vid].[Vid].&amp;[Инструмент газ]" u="1" c="Инструмент газ"/>
      </sharedItems>
    </cacheField>
    <cacheField name="[Segment].[Segment].[Segment]" caption="Segment" numFmtId="0" hierarchy="28" level="1">
      <sharedItems containsSemiMixedTypes="0" containsString="0"/>
    </cacheField>
    <cacheField name="[Brand].[Brand].[Brand]" caption="Brand" numFmtId="0" hierarchy="1" level="1">
      <sharedItems containsSemiMixedTypes="0" containsString="0"/>
    </cacheField>
    <cacheField name="[Date].[Date].[Year]" caption="Year" numFmtId="0" hierarchy="10" level="1">
      <sharedItems count="1">
        <s v="[Date].[Date].[Year].&amp;[2022]" c="2022"/>
      </sharedItems>
    </cacheField>
    <cacheField name="[Date].[Date].[Month]" caption="Month" numFmtId="0" hierarchy="10" level="2">
      <sharedItems count="2">
        <s v="[Date].[Date].[Year].&amp;[2022].[January]" c="January"/>
        <s v="[Date].[Date].[Year].&amp;[2022].[February]" c="February"/>
      </sharedItems>
    </cacheField>
    <cacheField name="[Date].[Date].[Day]" caption="Day" numFmtId="0" hierarchy="10" level="3">
      <sharedItems containsSemiMixedTypes="0" containsString="0"/>
    </cacheField>
    <cacheField name="[Customer].[Customer].[Customer]" caption="Customer" numFmtId="0" hierarchy="7" level="1">
      <sharedItems containsSemiMixedTypes="0" containsString="0"/>
    </cacheField>
    <cacheField name="[ProductStatus].[СтатусТовара].[СтатусТовара]" caption="СтатусТовара" numFmtId="0" hierarchy="24" level="1">
      <sharedItems count="6">
        <s v="[ProductStatus].[СтатусТовара].&amp;[Выводимый]" c="Выводимый"/>
        <s v="[ProductStatus].[СтатусТовара].&amp;[Замена]" c="Замена"/>
        <s v="[ProductStatus].[СтатусТовара].&amp;[Основной]" c="Основной"/>
        <s v="[ProductStatus].[СтатусТовара].&amp;[Сервис]" c="Сервис"/>
        <s v="[ProductStatus].[СтатусТовара].&amp;[]" u="1" c=""/>
        <s v="[ProductStatus].[СтатусТовара].&amp;[Новый]" u="1" c="Новый"/>
      </sharedItems>
    </cacheField>
    <cacheField name="[Product].[Product].[Product]" caption="Product" numFmtId="0" hierarchy="22" level="1">
      <sharedItems count="2137">
        <s v="[Product].[Product].[Product].&amp;[1010-02-FR0300 Молоток 300г. Кованый боек, полностью обрезин. рукоятка Sturm!]" c="1010-02-FR0300 Молоток 300г. Кованый боек, полностью обрезин. рукоятка Sturm!"/>
        <s v="[Product].[Product].[Product].&amp;[1010-02-FR0400 Молоток 400г. Кованый боек, полностью обрезин. рукоятка Sturm!]" c="1010-02-FR0400 Молоток 400г. Кованый боек, полностью обрезин. рукоятка Sturm!"/>
        <s v="[Product].[Product].[Product].&amp;[1010-02-FR0500 Молоток 500г. Кованый боек, полностью обрезин. рукоятка Sturm!]" c="1010-02-FR0500 Молоток 500г. Кованый боек, полностью обрезин. рукоятка Sturm!"/>
        <s v="[Product].[Product].[Product].&amp;[1010-02-FR1000 Молоток 1000г. Кованый боек, полностью обрезин. рукоятка Sturm!]" c="1010-02-FR1000 Молоток 1000г. Кованый боек, полностью обрезин. рукоятка Sturm!"/>
        <s v="[Product].[Product].[Product].&amp;[1010-05-600 Молоток каменщика ЦЕЛЬНОКОВАНЫЙ, ОБРЕЗИНЕННАЯ РУКОЯТКА 600гр Sturm!]" c="1010-05-600 Молоток каменщика ЦЕЛЬНОКОВАНЫЙ, ОБРЕЗИНЕННАЯ РУКОЯТКА 600гр Sturm!"/>
        <s v="[Product].[Product].[Product].&amp;[1010-06-600 Молоток кровельщика ЦЕЛЬНОКОВАНЫЙ,С МАГНИТОМ,ОБРЕЗИНЕННАЯ РУКОЯТКА 600гр Sturm!]" c="1010-06-600 Молоток кровельщика ЦЕЛЬНОКОВАНЫЙ,С МАГНИТОМ,ОБРЕЗИНЕННАЯ РУКОЯТКА 600гр Sturm!"/>
        <s v="[Product].[Product].[Product].&amp;[1010-07-FR0300 Молоток 300г,кованый боек,фибергласс.рукоятка,С КЕРНЕРОМ,КУЛИБИН,pat,Sturm!]" c="1010-07-FR0300 Молоток 300г,кованый боек,фибергласс.рукоятка,С КЕРНЕРОМ,КУЛИБИН,pat,Sturm!"/>
        <s v="[Product].[Product].[Product].&amp;[1010-07-FR0400 Молоток 400г,кованый боек,фибергласс.рукоятка,С КЕРНЕРОМ,КУЛИБИН,pat,Sturm!]" c="1010-07-FR0400 Молоток 400г,кованый боек,фибергласс.рукоятка,С КЕРНЕРОМ,КУЛИБИН,pat,Sturm!"/>
        <s v="[Product].[Product].[Product].&amp;[1010-07-FR0500 Молоток 500г,кованый боек,фибергласс.рукоятка,С КЕРНЕРОМ,КУЛИБИН,pat,Sturm!]" c="1010-07-FR0500 Молоток 500г,кованый боек,фибергласс.рукоятка,С КЕРНЕРОМ,КУЛИБИН,pat,Sturm!"/>
        <s v="[Product].[Product].[Product].&amp;[1010-07-FR0600 Молоток 600г,кованый боек,фибергласс.рукоятка,С КЕРНЕРОМ,КУЛИБИН,pat,Sturm!]" c="1010-07-FR0600 Молоток 600г,кованый боек,фибергласс.рукоятка,С КЕРНЕРОМ,КУЛИБИН,pat,Sturm!"/>
        <s v="[Product].[Product].[Product].&amp;[1010-07-FR0800 Молоток 800г,кованый боек,фибергласс.рукоятка,С КЕРНЕРОМ,КУЛИБИН,pat,Sturm!]" c="1010-07-FR0800 Молоток 800г,кованый боек,фибергласс.рукоятка,С КЕРНЕРОМ,КУЛИБИН,pat,Sturm!"/>
        <s v="[Product].[Product].[Product].&amp;[1010-07-FR1000 Молоток 1000г,кованый боек,фибергласс.рукоятка,С КЕРНЕРОМ,КУЛИБИН,pat,Sturm!]" c="1010-07-FR1000 Молоток 1000г,кованый боек,фибергласс.рукоятка,С КЕРНЕРОМ,КУЛИБИН,pat,Sturm!"/>
        <s v="[Product].[Product].[Product].&amp;[1010-22-FB0400C Слесарный молоток,ЗАЩИТА ОТ РАСКОЛА,фибергласс, кованый боек 400гр,СОЮЗ]" c="1010-22-FB0400C Слесарный молоток,ЗАЩИТА ОТ РАСКОЛА,фибергласс, кованый боек 400гр,СОЮЗ"/>
        <s v="[Product].[Product].[Product].&amp;[1010-22-FB0500C Слесарный молоток,ЗАЩИТА ОТ РАСКОЛА,фибергласс, кованый боек 500гр,СОЮЗ]" c="1010-22-FB0500C Слесарный молоток,ЗАЩИТА ОТ РАСКОЛА,фибергласс, кованый боек 500гр,СОЮЗ"/>
        <s v="[Product].[Product].[Product].&amp;[1010-22-FB0600C Слесарный молоток,ЗАЩИТА ОТ РАСКОЛА,фибергласс, кованый боек 600гр,СОЮЗ]" c="1010-22-FB0600C Слесарный молоток,ЗАЩИТА ОТ РАСКОЛА,фибергласс, кованый боек 600гр,СОЮЗ"/>
        <s v="[Product].[Product].[Product].&amp;[1010-52-WD0600 Молоток 600г. Кованый боек, деревянная рукоятка Sturm!]" c="1010-52-WD0600 Молоток 600г. Кованый боек, деревянная рукоятка Sturm!"/>
        <s v="[Product].[Product].[Product].&amp;[1010-52-WD0800 Молоток 800г. Кованый боек, деревянная рукоятка Sturm!]" c="1010-52-WD0800 Молоток 800г. Кованый боек, деревянная рукоятка Sturm!"/>
        <s v="[Product].[Product].[Product].&amp;[1010-52-WD1500 Молоток 1500г. Кованый боек, деревянная рукоятка Sturm!]" c="1010-52-WD1500 Молоток 1500г. Кованый боек, деревянная рукоятка Sturm!"/>
        <s v="[Product].[Product].[Product].&amp;[1010-53-WD0400C Молоток 400г,кованый боек,дерев.рукоятка,С КЕРНЕРОМ,pat,СОЮЗ]" c="1010-53-WD0400C Молоток 400г,кованый боек,дерев.рукоятка,С КЕРНЕРОМ,pat,СОЮЗ"/>
        <s v="[Product].[Product].[Product].&amp;[1010-53-WD0500C Молоток 500г,кованый боек,дерев.рукоятка,С КЕРНЕРОМ,pat,СОЮЗ]" c="1010-53-WD0500C Молоток 500г,кованый боек,дерев.рукоятка,С КЕРНЕРОМ,pat,СОЮЗ"/>
        <s v="[Product].[Product].[Product].&amp;[1010-53-WD0600C Молоток 600г,кованый боек,дерев.рукоятка,С КЕРНЕРОМ,pat,СОЮЗ]" c="1010-53-WD0600C Молоток 600г,кованый боек,дерев.рукоятка,С КЕРНЕРОМ,pat,СОЮЗ"/>
        <s v="[Product].[Product].[Product].&amp;[1010-53-WD0800C Молоток 800г,кованый боек,дерев.рукоятка,С КЕРНЕРОМ,pat,СОЮЗ]" c="1010-53-WD0800C Молоток 800г,кованый боек,дерев.рукоятка,С КЕРНЕРОМ,pat,СОЮЗ"/>
        <s v="[Product].[Product].[Product].&amp;[1010-72-FB0250 Молоток-гвоздодер &quot;мини&quot;, 250г. кованый боек,черная обрезиненная рукоятка,Sturm!]" c="1010-72-FB0250 Молоток-гвоздодер &quot;мини&quot;, 250г. кованый боек,черная обрезиненная рукоятка,Sturm!"/>
        <s v="[Product].[Product].[Product].&amp;[1010-73-800 Молоток-гвоздодер, 800г. цельнокованный, пескостр. обраб. Sturm!]" c="1010-73-800 Молоток-гвоздодер, 800г. цельнокованный, пескостр. обраб. Sturm!"/>
        <s v="[Product].[Product].[Product].&amp;[1010-74-740 Молоток кровельщика ЦЕЛЬНОКОВАНЫЙ,пескостр. обработка 740гр Sturm!]" c="1010-74-740 Молоток кровельщика ЦЕЛЬНОКОВАНЫЙ,пескостр. обработка 740гр Sturm!"/>
        <s v="[Product].[Product].[Product].&amp;[1010-74-FB0250 Молоток-гвоздодер &quot;мини&quot;, 250г. кованый боек,полиров.обрезиненна рукоятка,Sturm!]" c="1010-74-FB0250 Молоток-гвоздодер &quot;мини&quot;, 250г. кованый боек,полиров.обрезиненна рукоятка,Sturm!"/>
        <s v="[Product].[Product].[Product].&amp;[1010-82-WD0450 Молоток-гвоздодер, 450г. Кованый боек, деревянная рукоятка Sturm!]" c="1010-82-WD0450 Молоток-гвоздодер, 450г. Кованый боек, деревянная рукоятка Sturm!"/>
        <s v="[Product].[Product].[Product].&amp;[1011-02-1000 Кувалда 1000г которая никогда НЕ ТЕРЯЕТ ГОЛОВУ (ОБРАТ.КЛИН,обрез.фибер.рук),Sturm!]" c="1011-02-1000 Кувалда 1000г которая никогда НЕ ТЕРЯЕТ ГОЛОВУ (ОБРАТ.КЛИН,обрез.фибер.рук),Sturm!"/>
        <s v="[Product].[Product].[Product].&amp;[1011-02-5000 Кувалда 5000г которая никогда НЕ ТЕРЯЕТ ГОЛОВУ (ОБРАТ.КЛИН,обрез.фибер.рук),Sturm!]" c="1011-02-5000 Кувалда 5000г которая никогда НЕ ТЕРЯЕТ ГОЛОВУ (ОБРАТ.КЛИН,обрез.фибер.рук),Sturm!"/>
        <s v="[Product].[Product].[Product].&amp;[1011-08-FB3000 Кувалда, 3000г. Кованый боек, удлинен. обрезин. рукоятка Sturm!]" c="1011-08-FB3000 Кувалда, 3000г. Кованый боек, удлинен. обрезин. рукоятка Sturm!"/>
        <s v="[Product].[Product].[Product].&amp;[1011-08-FB4000 Кувалда, 4000г. Кованый боек, удлинен. обрезин. рукоятка Sturm!]" c="1011-08-FB4000 Кувалда, 4000г. Кованый боек, удлинен. обрезин. рукоятка Sturm!"/>
        <s v="[Product].[Product].[Product].&amp;[1011-22-FB1000C Кувалда, ЗАЩИТА ОТ РАСКОЛА, фибергласс, кованый боек 1000 гр, СОЮЗ]" c="1011-22-FB1000C Кувалда, ЗАЩИТА ОТ РАСКОЛА, фибергласс, кованый боек 1000 гр, СОЮЗ"/>
        <s v="[Product].[Product].[Product].&amp;[1011-22-FB1500C Кувалда, ЗАЩИТА ОТ РАСКОЛА, фибергласс, кованый боек 1500 гр, СОЮЗ]" c="1011-22-FB1500C Кувалда, ЗАЩИТА ОТ РАСКОЛА, фибергласс, кованый боек 1500 гр, СОЮЗ"/>
        <s v="[Product].[Product].[Product].&amp;[1011-22-FB2000C Кувалда, ЗАЩИТА ОТ РАСКОЛА, фибергласс, кованый боек 2000 гр, СОЮЗ]" c="1011-22-FB2000C Кувалда, ЗАЩИТА ОТ РАСКОЛА, фибергласс, кованый боек 2000 гр, СОЮЗ"/>
        <s v="[Product].[Product].[Product].&amp;[1012-04-FB0225 Киянка 225г. бел. резиновый боек, обрезин. рукоятка Sturm!]" c="1012-04-FB0225 Киянка 225г. бел. резиновый боек, обрезин. рукоятка Sturm!"/>
        <s v="[Product].[Product].[Product].&amp;[1012-07-1200С Киянка 1200гр, распорн деревян. рукоятка d90 мм, бел резин, СОЮЗ]" c="1012-07-1200С Киянка 1200гр, распорн деревян. рукоятка d90 мм, бел резин, СОЮЗ"/>
        <s v="[Product].[Product].[Product].&amp;[1012-07-230С Киянка 230гр, распорная деревян. рукоятка d45 мм, бел резин, СОЮЗ]" c="1012-07-230С Киянка 230гр, распорная деревян. рукоятка d45 мм, бел резин, СОЮЗ"/>
        <s v="[Product].[Product].[Product].&amp;[1012-07-400С Киянка 400гр, распорная деревян. рукоятка d55 мм, бел резин, СОЮЗ]" c="1012-07-400С Киянка 400гр, распорная деревян. рукоятка d55 мм, бел резин, СОЮЗ"/>
        <s v="[Product].[Product].[Product].&amp;[1012-08-1200С Киянка 1200гр, распорн деревян. рукоятка d90 мм, чер резин, СОЮЗ]" c="1012-08-1200С Киянка 1200гр, распорн деревян. рукоятка d90 мм, чер резин, СОЮЗ"/>
        <s v="[Product].[Product].[Product].&amp;[1012-08-400С Киянка 400гр, распорная деревян. рукоятка d55 мм, чер резин, СОЮЗ]" c="1012-08-400С Киянка 400гр, распорная деревян. рукоятка d55 мм, чер резин, СОЮЗ"/>
        <s v="[Product].[Product].[Product].&amp;[1012-08-600С Киянка 600гр, распорная деревян. рукоятка d65 мм, чер резин, СОЮЗ]" c="1012-08-600С Киянка 600гр, распорная деревян. рукоятка d65 мм, чер резин, СОЮЗ"/>
        <s v="[Product].[Product].[Product].&amp;[1012-08-910С Киянка 910гр, распорная деревян. рукоятка d75 мм, чер резин, СОЮЗ]" c="1012-08-910С Киянка 910гр, распорная деревян. рукоятка d75 мм, чер резин, СОЮЗ"/>
        <s v="[Product].[Product].[Product].&amp;[1013-01-400 Гвоздодер-монтировка шестигранный,КОВАНАЯ СТАЛЬ,спец.изгиб, 400 мм Sturm!]" c="1013-01-400 Гвоздодер-монтировка шестигранный,КОВАНАЯ СТАЛЬ,спец.изгиб, 400 мм Sturm!"/>
        <s v="[Product].[Product].[Product].&amp;[1013-01-600 Гвоздодер-монтировка шестигранный,КОВАНАЯ СТАЛЬ,спец.изгиб, 600 мм Sturm!]" c="1013-01-600 Гвоздодер-монтировка шестигранный,КОВАНАЯ СТАЛЬ,спец.изгиб, 600 мм Sturm!"/>
        <s v="[Product].[Product].[Product].&amp;[1013-01-900 Гвоздодер-монтировка шестигранный,КОВАНАЯ СТАЛЬ,спец.изгиб, 900 мм Sturm!]" c="1013-01-900 Гвоздодер-монтировка шестигранный,КОВАНАЯ СТАЛЬ,спец.изгиб, 900 мм Sturm!"/>
        <s v="[Product].[Product].[Product].&amp;[1013-02-300 Гвоздодер, УСИЛЕННАЯ КОНСТРУКЦИЯ,противоскольз.покрыт,закал.сталь 300мм Sturm!]" c="1013-02-300 Гвоздодер, УСИЛЕННАЯ КОНСТРУКЦИЯ,противоскольз.покрыт,закал.сталь 300мм Sturm!"/>
        <s v="[Product].[Product].[Product].&amp;[1013-02-450 Гвоздодер, УСИЛЕННАЯ КОНСТРУКЦИЯ,противоскольз.покрыт,закал.сталь 450мм Sturm!]" c="1013-02-450 Гвоздодер, УСИЛЕННАЯ КОНСТРУКЦИЯ,противоскольз.покрыт,закал.сталь 450мм Sturm!"/>
        <s v="[Product].[Product].[Product].&amp;[1013-02-600 Гвоздодер, УСИЛЕННАЯ КОНСТРУКЦИЯ,противоскольз.покрыт,закал.сталь 600мм Sturm!]" c="1013-02-600 Гвоздодер, УСИЛЕННАЯ КОНСТРУКЦИЯ,противоскольз.покрыт,закал.сталь 600мм Sturm!"/>
        <s v="[Product].[Product].[Product].&amp;[1013-02-900 Гвоздодер, УСИЛЕННАЯ КОНСТРУКЦИЯ,противоскольз.покрыт,закал.сталь 900мм Sturm!]" c="1013-02-900 Гвоздодер, УСИЛЕННАЯ КОНСТРУКЦИЯ,противоскольз.покрыт,закал.сталь 900мм Sturm!"/>
        <s v="[Product].[Product].[Product].&amp;[1013-03-450 Гвоздодер усиленный, кованый, двутавровый профиль, 450мм, Sturm!]" c="1013-03-450 Гвоздодер усиленный, кованый, двутавровый профиль, 450мм, Sturm!"/>
        <s v="[Product].[Product].[Product].&amp;[1013-03-600 Гвоздодер усиленный, кованый, двутавровый профиль, 600мм, Sturm!]" c="1013-03-600 Гвоздодер усиленный, кованый, двутавровый профиль, 600мм, Sturm!"/>
        <s v="[Product].[Product].[Product].&amp;[1013-03-800 Гвоздодер усиленный, кованый, двутавровый профиль, 800мм, Sturm!]" c="1013-03-800 Гвоздодер усиленный, кованый, двутавровый профиль, 800мм, Sturm!"/>
        <s v="[Product].[Product].[Product].&amp;[1015-02-FR1000 Топор 1000г. КЛИН. Кованый боек, полностью обрезин. рукоятка Sturm!]" c="1015-02-FR1000 Топор 1000г. КЛИН. Кованый боек, полностью обрезин. рукоятка Sturm!"/>
        <s v="[Product].[Product].[Product].&amp;[1015-04-FR2000 Топор 2000г. КЛИН. Кованый боек, удлинен. полностью обрезин. рукоятка Sturm!]" c="1015-04-FR2000 Топор 2000г. КЛИН. Кованый боек, удлинен. полностью обрезин. рукоятка Sturm!"/>
        <s v="[Product].[Product].[Product].&amp;[1015-05-1000С Топор 1000 гр, ОБРЕЗИНЕННАЯ РУКОЯТКА, ФИБЕРГЛАССОВОЕ ТОПОРИЩЕ СОЮЗ]" c="1015-05-1000С Топор 1000 гр, ОБРЕЗИНЕННАЯ РУКОЯТКА, ФИБЕРГЛАССОВОЕ ТОПОРИЩЕ СОЮЗ"/>
        <s v="[Product].[Product].[Product].&amp;[1015-05-600С Топор 600 гр, ОБРЕЗИНЕННАЯ РУКОЯТКА, ФИБЕРГЛАССОВОЕ ТОПОРИЩЕ СОЮЗ]" c="1015-05-600С Топор 600 гр, ОБРЕЗИНЕННАЯ РУКОЯТКА, ФИБЕРГЛАССОВОЕ ТОПОРИЩЕ СОЮЗ"/>
        <s v="[Product].[Product].[Product].&amp;[1015-05-800С Топор 800 гр, ОБРЕЗИНЕННАЯ РУКОЯТКА, ФИБЕРГЛАССОВОЕ ТОПОРИЩЕ СОЮЗ]" c="1015-05-800С Топор 800 гр, ОБРЕЗИНЕННАЯ РУКОЯТКА, ФИБЕРГЛАССОВОЕ ТОПОРИЩЕ СОЮЗ"/>
        <s v="[Product].[Product].[Product].&amp;[1015-06-1000С Топор 1000 гр, ДЕРЕВЯННАЯ РУКОЯТКА, КОВАНАЯ СТАЛЬ СОЮЗ]" c="1015-06-1000С Топор 1000 гр, ДЕРЕВЯННАЯ РУКОЯТКА, КОВАНАЯ СТАЛЬ СОЮЗ"/>
        <s v="[Product].[Product].[Product].&amp;[1015-06-600С Топор 600 гр, ДЕРЕВЯННАЯ РУКОЯТКА, КОВАНАЯ СТАЛЬ СОЮЗ]" c="1015-06-600С Топор 600 гр, ДЕРЕВЯННАЯ РУКОЯТКА, КОВАНАЯ СТАЛЬ СОЮЗ"/>
        <s v="[Product].[Product].[Product].&amp;[1015-06-800С Топор 800 гр, ДЕРЕВЯННАЯ РУКОЯТКА, КОВАНАЯ СТАЛЬ СОЮЗ]" c="1015-06-800С Топор 800 гр, ДЕРЕВЯННАЯ РУКОЯТКА, КОВАНАЯ СТАЛЬ СОЮЗ"/>
        <s v="[Product].[Product].[Product].&amp;[1015-06-FR0600 Топор 600г. Кованый боек, полностью обрезин. рукоятка Sturm!]" c="1015-06-FR0600 Топор 600г. Кованый боек, полностью обрезин. рукоятка Sturm!"/>
        <s v="[Product].[Product].[Product].&amp;[1015-06-FR0800 Топор 800г. Кованый боек, полностью обрезин. рукоятка Sturm!]" c="1015-06-FR0800 Топор 800г. Кованый боек, полностью обрезин. рукоятка Sturm!"/>
        <s v="[Product].[Product].[Product].&amp;[1015-07-1000 Топор 1000 гр, ''Tomahawk'', ФИБЕРГЛАССОВОЕ ТОПОРИЩЕ Sturm!]" c="1015-07-1000 Топор 1000 гр, ''Tomahawk'', ФИБЕРГЛАССОВОЕ ТОПОРИЩЕ Sturm!"/>
        <s v="[Product].[Product].[Product].&amp;[1015-07-600 Топор 600 гр, ''Tomahawk'', ФИБЕРГЛАССОВОЕ ТОПОРИЩЕ Sturm!]" c="1015-07-600 Топор 600 гр, ''Tomahawk'', ФИБЕРГЛАССОВОЕ ТОПОРИЩЕ Sturm!"/>
        <s v="[Product].[Product].[Product].&amp;[1015-07-800 Топор 800 гр, ''Tomahawk'', ФИБЕРГЛАССОВОЕ ТОПОРИЩЕ Sturm!]" c="1015-07-800 Топор 800 гр, ''Tomahawk'', ФИБЕРГЛАССОВОЕ ТОПОРИЩЕ Sturm!"/>
        <s v="[Product].[Product].[Product].&amp;[1015-08-FR1000 Топор 1000г. Кованый боек, удлинен. полностью обрезин. рукоятка Sturm!]" c="1015-08-FR1000 Топор 1000г. Кованый боек, удлинен. полностью обрезин. рукоятка Sturm!"/>
        <s v="[Product].[Product].[Product].&amp;[1015-08-FR1500 Топор 1500г. Кованый боек, удлинен. полностью обрезин. рукоятка Sturm!]" c="1015-08-FR1500 Топор 1500г. Кованый боек, удлинен. полностью обрезин. рукоятка Sturm!"/>
        <s v="[Product].[Product].[Product].&amp;[1015-08-FR1800 Топор 1800г. Кованый боек, удлинен. полностью обрезин. рукоятка Sturm!]" c="1015-08-FR1800 Топор 1800г. Кованый боек, удлинен. полностью обрезин. рукоятка Sturm!"/>
        <s v="[Product].[Product].[Product].&amp;[1015-12-FB3000 Топор-Колун 3000г. Кованый боек, удлинен. обрезин. рукоятка Sturm!]" c="1015-12-FB3000 Топор-Колун 3000г. Кованый боек, удлинен. обрезин. рукоятка Sturm!"/>
        <s v="[Product].[Product].[Product].&amp;[1015-12-FB4000 Топор-Колун 4000г. Кованый боек, удлинен. обрезин. рукоятка Sturm!]" c="1015-12-FB4000 Топор-Колун 4000г. Кованый боек, удлинен. обрезин. рукоятка Sturm!"/>
        <s v="[Product].[Product].[Product].&amp;[1015-13-FB0600 Топор 600гр.,обрезин.фибер.рукоятка, с ЗАЖИГАЛКОЙ, Кулибин,pat, Sturm!]" c="1015-13-FB0600 Топор 600гр.,обрезин.фибер.рукоятка, с ЗАЖИГАЛКОЙ, Кулибин,pat, Sturm!"/>
        <s v="[Product].[Product].[Product].&amp;[1015-13-FB0800 Топор 800гр.,обрезин.фибер.рукоятка, с ЗАЖИГАЛКОЙ, Кулибин,pat, Sturm!]" c="1015-13-FB0800 Топор 800гр.,обрезин.фибер.рукоятка, с ЗАЖИГАЛКОЙ, Кулибин,pat, Sturm!"/>
        <s v="[Product].[Product].[Product].&amp;[1015-22-FB0600 Топор &quot;мини&quot; 600г, кованый боек, тип A, обрезиненная рукоятка, Sturm!]" c="1015-22-FB0600 Топор &quot;мини&quot; 600г, кованый боек, тип A, обрезиненная рукоятка, Sturm!"/>
        <s v="[Product].[Product].[Product].&amp;[1015-24-FB0500 Топор &quot;мини&quot; 500г, кованый боек, тип B обрезиненная рукоятка, Sturm!]" c="1015-24-FB0500 Топор &quot;мини&quot; 500г, кованый боек, тип B обрезиненная рукоятка, Sturm!"/>
        <s v="[Product].[Product].[Product].&amp;[1015-52-WD0600 Топор 600г. Кованый боек, деревянная рукоятка Sturm!]" c="1015-52-WD0600 Топор 600г. Кованый боек, деревянная рукоятка Sturm!"/>
        <s v="[Product].[Product].[Product].&amp;[1015-52-WD0800 Топор 800г. Кованый боек, деревянная рукоятка Sturm!]" c="1015-52-WD0800 Топор 800г. Кованый боек, деревянная рукоятка Sturm!"/>
        <s v="[Product].[Product].[Product].&amp;[1015-52-WD1000 Топор 1000г. Кованый боек, деревянная рукоятка Sturm!]" c="1015-52-WD1000 Топор 1000г. Кованый боек, деревянная рукоятка Sturm!"/>
        <s v="[Product].[Product].[Product].&amp;[1017-05-13 Кернер автоматический 130мм, метал. корпус Sturm!]" c="1017-05-13 Кернер автоматический 130мм, метал. корпус Sturm!"/>
        <s v="[Product].[Product].[Product].&amp;[1017-05-6 Набор выколоток 6шт 2-8 мм 40Cr Sturm!]" c="1017-05-6 Набор выколоток 6шт 2-8 мм 40Cr Sturm!"/>
        <s v="[Product].[Product].[Product].&amp;[1020-01-1-160 Пассатижи 160мм ОСОБО ПРОЧНЫЕ ГУБКИ, 2-х компонентн. рукоятки (Profi), Sturm!]" c="1020-01-1-160 Пассатижи 160мм ОСОБО ПРОЧНЫЕ ГУБКИ, 2-х компонентн. рукоятки (Profi), Sturm!"/>
        <s v="[Product].[Product].[Product].&amp;[1020-01-1-180 Пассатижи 180мм ОСОБО ПРОЧНЫЕ ГУБКИ, 2-х компонентные рукоятки (Profi), Sturm!]" c="1020-01-1-180 Пассатижи 180мм ОСОБО ПРОЧНЫЕ ГУБКИ, 2-х компонентные рукоятки (Profi), Sturm!"/>
        <s v="[Product].[Product].[Product].&amp;[1020-01-1-200 Пассатижи 200мм ОСОБО ПРОЧНЫЕ ГУБКИ, 2-х компонентные рукоятки (Profi), Sturm!]" c="1020-01-1-200 Пассатижи 200мм ОСОБО ПРОЧНЫЕ ГУБКИ, 2-х компонентные рукоятки (Profi), Sturm!"/>
        <s v="[Product].[Product].[Product].&amp;[1020-01-2-160 Тонкогубцы 160мм ОСОБО ПРОЧНЫЕ ГУБКИ, 2-х компонентные рукоятки (Profi), Sturm!]" c="1020-01-2-160 Тонкогубцы 160мм ОСОБО ПРОЧНЫЕ ГУБКИ, 2-х компонентные рукоятки (Profi), Sturm!"/>
        <s v="[Product].[Product].[Product].&amp;[1020-01-3-160 Бокорезы 160мм ОСОБО ПРОЧНЫЕ ГУБКИ, 2-х компонентные рукоятки (Profi), Sturm!]" c="1020-01-3-160 Бокорезы 160мм ОСОБО ПРОЧНЫЕ ГУБКИ, 2-х компонентные рукоятки (Profi), Sturm!"/>
        <s v="[Product].[Product].[Product].&amp;[1020-01-3-180 Бокорезы 180мм ОСОБО ПРОЧНЫЕ ГУБКИ, 2-х компонентные рукоятки (Profi), Sturm!]" c="1020-01-3-180 Бокорезы 180мм ОСОБО ПРОЧНЫЕ ГУБКИ, 2-х компонентные рукоятки (Profi), Sturm!"/>
        <s v="[Product].[Product].[Product].&amp;[1020-01-4-RN Круглогубцы 150 мм, PROF серия, ДВУХКОМПОНЕНТНЫЕ РУКОЯТКИ, Sturm!]" c="1020-01-4-RN Круглогубцы 150 мм, PROF серия, ДВУХКОМПОНЕНТНЫЕ РУКОЯТКИ, Sturm!"/>
        <s v="[Product].[Product].[Product].&amp;[1020-01-4-WS Инструмент для снятия изоляции (стриппер) 150 мм, двухкомпонентн. рукоятки, Sturm!]" c="1020-01-4-WS Инструмент для снятия изоляции (стриппер) 150 мм, двухкомпонентн. рукоятки, Sturm!"/>
        <s v="[Product].[Product].[Product].&amp;[1020-01-T190 Клещи для обжима телефонных и компьют. клемм RJ-45/6P/8P и RJ-11/12/6P/8P, Sturm!]" c="1020-01-T190 Клещи для обжима телефонных и компьют. клемм RJ-45/6P/8P и RJ-11/12/6P/8P, Sturm!"/>
        <s v="[Product].[Product].[Product].&amp;[1020-01-W160 Щипцы-стриппер &quot;мини&quot; для зачистки электропроводов + кусачки, 160мм, Sturm!]" c="1020-01-W160 Щипцы-стриппер &quot;мини&quot; для зачистки электропроводов + кусачки, 160мм, Sturm!"/>
        <s v="[Product].[Product].[Product].&amp;[1020-01-W210 Щипцы(стриппер) для зачистки электропроводов + кримпер и кусачки, 210мм, Sturm!]" c="1020-01-W210 Щипцы(стриппер) для зачистки электропроводов + кримпер и кусачки, 210мм, Sturm!"/>
        <s v="[Product].[Product].[Product].&amp;[1020-02-1-160 Плоскогубцы 160 мм, PROF серия, ДВУХКОМПОНЕНТНЫЕ РУКОЯТКИ Sturm!]" c="1020-02-1-160 Плоскогубцы 160 мм, PROF серия, ДВУХКОМПОНЕНТНЫЕ РУКОЯТКИ Sturm!"/>
        <s v="[Product].[Product].[Product].&amp;[1020-02-1-180 Плоскогубцы 180 мм, PROF серия, ДВУХКОМПОНЕНТНЫЕ РУКОЯТКИ, Sturm!]" c="1020-02-1-180 Плоскогубцы 180 мм, PROF серия, ДВУХКОМПОНЕНТНЫЕ РУКОЯТКИ, Sturm!"/>
        <s v="[Product].[Product].[Product].&amp;[1020-02-1-200 Плоскогубцы ОСОБО ПРОЧНЫЕ ГУБКИ  200 мм (Profi HQ) Sturm!]" c="1020-02-1-200 Плоскогубцы ОСОБО ПРОЧНЫЕ ГУБКИ  200 мм (Profi HQ) Sturm!"/>
        <s v="[Product].[Product].[Product].&amp;[1020-02-3-160 Бокорезы ОСОБО ПРОЧНЫЕ ГУБКИ,160 мм (Profi HQ) Sturm!]" c="1020-02-3-160 Бокорезы ОСОБО ПРОЧНЫЕ ГУБКИ,160 мм (Profi HQ) Sturm!"/>
        <s v="[Product].[Product].[Product].&amp;[1020-02-3-180 Бокорезы ОСОБО ПРОЧНЫЕ ГУБКИ, 180 мм (Profi HQ) Sturm!]" c="1020-02-3-180 Бокорезы ОСОБО ПРОЧНЫЕ ГУБКИ, 180 мм (Profi HQ) Sturm!"/>
        <s v="[Product].[Product].[Product].&amp;[1020-02-W170 Щипцы(стриппер) полуавт.для зачистки проводов 0.5-6 мм2, лезвия SK5, 170мм, Sturm!]" c="1020-02-W170 Щипцы(стриппер) полуавт.для зачистки проводов 0.5-6 мм2, лезвия SK5, 170мм, Sturm!"/>
        <s v="[Product].[Product].[Product].&amp;[1020-03-1-150 Пассатижи 160мм С ДИЭЛЕКТРИЧЕСКИМИ РУКОЯТКАМИ. 1000В Sturm!]" c="1020-03-1-150 Пассатижи 160мм С ДИЭЛЕКТРИЧЕСКИМИ РУКОЯТКАМИ. 1000В Sturm!"/>
        <s v="[Product].[Product].[Product].&amp;[1020-03-1-180 Пассатижи 180мм С ДИЭЛЕКТРИЧЕСКИМИ РУКОЯТКАМИ 1000В Sturm!]" c="1020-03-1-180 Пассатижи 180мм С ДИЭЛЕКТРИЧЕСКИМИ РУКОЯТКАМИ 1000В Sturm!"/>
        <s v="[Product].[Product].[Product].&amp;[1020-03-1-200 Пассатижи 200мм С ДИЭЛЕКТРИЧЕСКИМИ РУКОЯТКАМИ 1000В, Sturm!]" c="1020-03-1-200 Пассатижи 200мм С ДИЭЛЕКТРИЧЕСКИМИ РУКОЯТКАМИ 1000В, Sturm!"/>
        <s v="[Product].[Product].[Product].&amp;[1020-03-2-150 Бокорезы 150 мм, С ДИЭЛЕКТРИЧЕСКИМИ РУКОЯТКАМИ 1000В, Sturm!]" c="1020-03-2-150 Бокорезы 150 мм, С ДИЭЛЕКТРИЧЕСКИМИ РУКОЯТКАМИ 1000В, Sturm!"/>
        <s v="[Product].[Product].[Product].&amp;[1020-03-2-180 Бокорезы 180 мм, С ДИЭЛЕКТРИЧЕСКИМИ РУКОЯТКАМИ 1000В, Sturm!]" c="1020-03-2-180 Бокорезы 180 мм, С ДИЭЛЕКТРИЧЕСКИМИ РУКОЯТКАМИ 1000В, Sturm!"/>
        <s v="[Product].[Product].[Product].&amp;[1020-03-3-150 Тонкогубцы 150мм, С ДИЭЛЕКТРИЧЕСКИМИ РУКОЯТКАМИ 1000В Sturm!]" c="1020-03-3-150 Тонкогубцы 150мм, С ДИЭЛЕКТРИЧЕСКИМИ РУКОЯТКАМИ 1000В Sturm!"/>
        <s v="[Product].[Product].[Product].&amp;[1020-03-W170 Щипцы(стриппер) + кусачки и пассатижи, 0.6 - 2.6 мм2, 170мм, Sturm!]" c="1020-03-W170 Щипцы(стриппер) + кусачки и пассатижи, 0.6 - 2.6 мм2, 170мм, Sturm!"/>
        <s v="[Product].[Product].[Product].&amp;[1020-06-175 Клещи переставные 175мм(Галка) КНОПОЧНАЯ СИСТЕМА ФИКСАЦИИ,НАСЕЧ ГУБ,ПВХ РУК,Sturm!]" c="1020-06-175 Клещи переставные 175мм(Галка) КНОПОЧНАЯ СИСТЕМА ФИКСАЦИИ,НАСЕЧ ГУБ,ПВХ РУК,Sturm!"/>
        <s v="[Product].[Product].[Product].&amp;[1020-06-175С Клещи переставные 175мм(Галка) КНОПОЧНАЯ СИСТЕМА ФИКСАЦИИ,НАСЕЧ ГУБ,ПВХ РУК, СОЮЗ]" c="1020-06-175С Клещи переставные 175мм(Галка) КНОПОЧНАЯ СИСТЕМА ФИКСАЦИИ,НАСЕЧ ГУБ,ПВХ РУК, СОЮЗ"/>
        <s v="[Product].[Product].[Product].&amp;[1020-06-250 Клещи переставные 250мм(Галка) КНОПОЧНАЯ СИСТЕМА ФИКСАЦИИ,НАСЕЧ ГУБ,ПВХ РУК,Sturm!]" c="1020-06-250 Клещи переставные 250мм(Галка) КНОПОЧНАЯ СИСТЕМА ФИКСАЦИИ,НАСЕЧ ГУБ,ПВХ РУК,Sturm!"/>
        <s v="[Product].[Product].[Product].&amp;[1020-06-250С Клещи переставные 250мм(Галка) КНОПОЧНАЯ СИСТЕМА ФИКСАЦИИ,НАСЕЧ ГУБ,ПВХ РУК, СОЮЗ]" c="1020-06-250С Клещи переставные 250мм(Галка) КНОПОЧНАЯ СИСТЕМА ФИКСАЦИИ,НАСЕЧ ГУБ,ПВХ РУК, СОЮЗ"/>
        <s v="[Product].[Product].[Product].&amp;[1020-06-300 Клещи переставные 300мм(Галка) КНОПОЧНАЯ СИСТЕМА ФИКСАЦИИ,НАСЕЧ ГУБ,ПВХ РУК,Sturm!]" c="1020-06-300 Клещи переставные 300мм(Галка) КНОПОЧНАЯ СИСТЕМА ФИКСАЦИИ,НАСЕЧ ГУБ,ПВХ РУК,Sturm!"/>
        <s v="[Product].[Product].[Product].&amp;[1020-06-300С Клещи переставные 300мм(Галка) КНОПОЧНАЯ СИСТЕМА ФИКСАЦИИ,НАСЕЧ ГУБ,ПВХ РУК, СОЮЗ]" c="1020-06-300С Клещи переставные 300мм(Галка) КНОПОЧНАЯ СИСТЕМА ФИКСАЦИИ,НАСЕЧ ГУБ,ПВХ РУК, СОЮЗ"/>
        <s v="[Product].[Product].[Product].&amp;[1020-06-400 Клещи переставные 400мм(Галка) КНОПОЧНАЯ СИСТЕМА ФИКСАЦИИ,НАСЕЧ ГУБ,ПВХ РУК,Sturm!]" c="1020-06-400 Клещи переставные 400мм(Галка) КНОПОЧНАЯ СИСТЕМА ФИКСАЦИИ,НАСЕЧ ГУБ,ПВХ РУК,Sturm!"/>
        <s v="[Product].[Product].[Product].&amp;[1020-06-A180 Клещи переставные 180мм,CrV, коробчатый шарнир, раскрытие губок 40мм(&gt;54%), Sturm!]" c="1020-06-A180 Клещи переставные 180мм,CrV, коробчатый шарнир, раскрытие губок 40мм(&gt;54%), Sturm!"/>
        <s v="[Product].[Product].[Product].&amp;[1020-06-A250 Клещи переставные 250мм,CrV, коробчатый шарнир, раскрытие губок 50мм(&gt;43%), Sturm!]" c="1020-06-A250 Клещи переставные 250мм,CrV, коробчатый шарнир, раскрытие губок 50мм(&gt;43%), Sturm!"/>
        <s v="[Product].[Product].[Product].&amp;[1020-06-A300 Клещи переставные 300мм,CrV, коробчатый шарнир, раскрытие губок 67мм(&gt;68%), Sturm!]" c="1020-06-A300 Клещи переставные 300мм,CrV, коробчатый шарнир, раскрытие губок 67мм(&gt;68%), Sturm!"/>
        <s v="[Product].[Product].[Product].&amp;[1020-06-B200 Клещи переставные 200мм УСИЛЕННЫЕ, РУКОЯТКИ ИЗ МЯГКОГО ПВХ, тип А6 Sturm!]" c="1020-06-B200 Клещи переставные 200мм УСИЛЕННЫЕ, РУКОЯТКИ ИЗ МЯГКОГО ПВХ, тип А6 Sturm!"/>
        <s v="[Product].[Product].[Product].&amp;[1020-06-B250 Клещи переставные 250мм УСИЛЕННЫЕ, РУКОЯТКИ ИЗ МЯГКОГО ПВХ, тип А6 Sturm!]" c="1020-06-B250 Клещи переставные 250мм УСИЛЕННЫЕ, РУКОЯТКИ ИЗ МЯГКОГО ПВХ, тип А6 Sturm!"/>
        <s v="[Product].[Product].[Product].&amp;[1020-06-B300 Клещи переставные 300мм УСИЛЕННЫЕ, РУКОЯТКИ ИЗ МЯГКОГО ПВХ, тип А6 Sturm!]" c="1020-06-B300 Клещи переставные 300мм УСИЛЕННЫЕ, РУКОЯТКИ ИЗ МЯГКОГО ПВХ, тип А6 Sturm!"/>
        <s v="[Product].[Product].[Product].&amp;[1020-06-C250 Клещи переставные 250мм (галка), кнопоч.фиксация,подвиж.губка,ПВХ рукоятка, Sturm!]" c="1020-06-C250 Клещи переставные 250мм (галка), кнопоч.фиксация,подвиж.губка,ПВХ рукоятка, Sturm!"/>
        <s v="[Product].[Product].[Product].&amp;[1020-08-A180 Клещи переставные с функцией автозажима,на 50% быстрее,180мм,тип A6 (галка),Sturm!]" c="1020-08-A180 Клещи переставные с функцией автозажима,на 50% быстрее,180мм,тип A6 (галка),Sturm!"/>
        <s v="[Product].[Product].[Product].&amp;[1020-08-A250 Клещи переставные с функцией автозажима,на 50% быстрее,250мм,тип A6 (галка),Sturm!]" c="1020-08-A250 Клещи переставные с функцией автозажима,на 50% быстрее,250мм,тип A6 (галка),Sturm!"/>
        <s v="[Product].[Product].[Product].&amp;[1020-08-A300 Клещи переставные с функцией автозажима,на 50% быстрее,300мм,тип A6 (галка),Sturm!]" c="1020-08-A300 Клещи переставные с функцией автозажима,на 50% быстрее,300мм,тип A6 (галка),Sturm!"/>
        <s v="[Product].[Product].[Product].&amp;[1020-11-1-160С Пассатижи Classic,160мм,шлифованные,пластмассовые рукоятки,СОЮЗ]" c="1020-11-1-160С Пассатижи Classic,160мм,шлифованные,пластмассовые рукоятки,СОЮЗ"/>
        <s v="[Product].[Product].[Product].&amp;[1020-11-1-180C Пассатижи Classic,180мм,шлифованные,пластмассовые рукоятки,СОЮЗ]" c="1020-11-1-180C Пассатижи Classic,180мм,шлифованные,пластмассовые рукоятки,СОЮЗ"/>
        <s v="[Product].[Product].[Product].&amp;[1020-11-1-200С Пассатижи Classic,200мм,шлифованные,пластмассовые рукоятки,СОЮЗ]" c="1020-11-1-200С Пассатижи Classic,200мм,шлифованные,пластмассовые рукоятки,СОЮЗ"/>
        <s v="[Product].[Product].[Product].&amp;[1020-11-2-160С Бокорезы Classic,160мм,шлифованные,пластмассовые рукоятки,СОЮЗ]" c="1020-11-2-160С Бокорезы Classic,160мм,шлифованные,пластмассовые рукоятки,СОЮЗ"/>
        <s v="[Product].[Product].[Product].&amp;[1020-11-2-180С Бокорезы Classic,180мм,шлифованные,пластмассовые рукоятки,СОЮЗ]" c="1020-11-2-180С Бокорезы Classic,180мм,шлифованные,пластмассовые рукоятки,СОЮЗ"/>
        <s v="[Product].[Product].[Product].&amp;[1020-12-01-170 Съёмник стопорных колец 170мм, изогнутые губки, сжим, Sturm!]" c="1020-12-01-170 Съёмник стопорных колец 170мм, изогнутые губки, сжим, Sturm!"/>
        <s v="[Product].[Product].[Product].&amp;[1020-12-01-180 Съёмник стопорных колец 180мм, прямые губки, сжим, Sturm!]" c="1020-12-01-180 Съёмник стопорных колец 180мм, прямые губки, сжим, Sturm!"/>
        <s v="[Product].[Product].[Product].&amp;[1020-12-02-170 Съёмник стопорных колец 170мм, изогнутые губки, разжим, Sturm!]" c="1020-12-02-170 Съёмник стопорных колец 170мм, изогнутые губки, разжим, Sturm!"/>
        <s v="[Product].[Product].[Product].&amp;[1020-13-1-160 Пассатижи 160мм, CrV,+30% к силе реза, тефлоновое покрытие,TPE рукоятки, Sturm!]" c="1020-13-1-160 Пассатижи 160мм, CrV,+30% к силе реза, тефлоновое покрытие,TPE рукоятки, Sturm!"/>
        <s v="[Product].[Product].[Product].&amp;[1020-13-1-180 Пассатижи 180мм, CrV,+30% к силе реза, тефлоновое покрытие,TPE рукоятки, Sturm!]" c="1020-13-1-180 Пассатижи 180мм, CrV,+30% к силе реза, тефлоновое покрытие,TPE рукоятки, Sturm!"/>
        <s v="[Product].[Product].[Product].&amp;[1020-13-1-200 Пассатижи 200мм, CrV,+30% к силе реза, тефлоновое покрытие,TPE рукоятки, Sturm!]" c="1020-13-1-200 Пассатижи 200мм, CrV,+30% к силе реза, тефлоновое покрытие,TPE рукоятки, Sturm!"/>
        <s v="[Product].[Product].[Product].&amp;[1020-13-2-160 Бокорезы 160мм, CrV,+30% к силе реза, тефлоновое покрытие, TPE рукоятки, Sturm!]" c="1020-13-2-160 Бокорезы 160мм, CrV,+30% к силе реза, тефлоновое покрытие, TPE рукоятки, Sturm!"/>
        <s v="[Product].[Product].[Product].&amp;[1020-13-2-180 Бокорезы 180мм, CrV,+30% к силе реза, тефлоновое покрытие, TPE рукоятки, Sturm!]" c="1020-13-2-180 Бокорезы 180мм, CrV,+30% к силе реза, тефлоновое покрытие, TPE рукоятки, Sturm!"/>
        <s v="[Product].[Product].[Product].&amp;[1020-13-3-160 Длинногубцы 160мм, CrV, тефлоновое покрытие, TPE рукоятки, Sturm!]" c="1020-13-3-160 Длинногубцы 160мм, CrV, тефлоновое покрытие, TPE рукоятки, Sturm!"/>
        <s v="[Product].[Product].[Product].&amp;[1020-13-3-200 Длинногубцы 200мм, CrV, тефлоновое покрытие, TPE рукоятки, Sturm!]" c="1020-13-3-200 Длинногубцы 200мм, CrV, тефлоновое покрытие, TPE рукоятки, Sturm!"/>
        <s v="[Product].[Product].[Product].&amp;[1020-13-4-180 Бокорезы усиленные 180мм,CrV, +50% к силе реза, тефлон , TPE рукоятки, Sturm!]" c="1020-13-4-180 Бокорезы усиленные 180мм,CrV, +50% к силе реза, тефлон , TPE рукоятки, Sturm!"/>
        <s v="[Product].[Product].[Product].&amp;[1021-01-W175 Пресс-клещи для втулочных наконечников 0.25-10 мм2, квадратный профиль, Sturm!]" c="1021-01-W175 Пресс-клещи для втулочных наконечников 0.25-10 мм2, квадратный профиль, Sturm!"/>
        <s v="[Product].[Product].[Product].&amp;[1021-02-W175 Пресс-клещи для втулочных наконечников 0.25-6 мм2, гексагональный профиль, Sturm!]" c="1021-02-W175 Пресс-клещи для втулочных наконечников 0.25-6 мм2, гексагональный профиль, Sturm!"/>
        <s v="[Product].[Product].[Product].&amp;[1022-01-W225 Пресс-клещи для изолированных наконечников и гильз 0.5-6 мм2, Sturm!]" c="1022-01-W225 Пресс-клещи для изолированных наконечников и гильз 0.5-6 мм2, Sturm!"/>
        <s v="[Product].[Product].[Product].&amp;[1022-02-W225 Пресс-клещи для неизолированных медных наконечников и гильз  0.5-10 мм2, Sturm!]" c="1022-02-W225 Пресс-клещи для неизолированных медных наконечников и гильз  0.5-10 мм2, Sturm!"/>
        <s v="[Product].[Product].[Product].&amp;[1030-05-1-115 Пассатижи 115мм ДВУХКОМПОНЕНТНЫЕ РУКОЯТКИ, ПРУЖИННЫЙ МЕХАНИЗМ (Profi mini),Sturm!]" c="1030-05-1-115 Пассатижи 115мм ДВУХКОМПОНЕНТНЫЕ РУКОЯТКИ, ПРУЖИННЫЙ МЕХАНИЗМ (Profi mini),Sturm!"/>
        <s v="[Product].[Product].[Product].&amp;[1030-05-2-125 Тонкогубцы 125мм ДВУХКОМПОНЕНТНЫЕ РУКОЯТКИ, ПРУЖИН.МЕХАНИЗМ, (Profi mini), Sturm!]" c="1030-05-2-125 Тонкогубцы 125мм ДВУХКОМПОНЕНТНЫЕ РУКОЯТКИ, ПРУЖИН.МЕХАНИЗМ, (Profi mini), Sturm!"/>
        <s v="[Product].[Product].[Product].&amp;[1030-05-3-100 Бокорезы 100мм ДВУХКОМПОНЕНТНЫЕ РУКОЯТКИ, ПРУЖИННЫЙ МЕХАНИЗМ, (Profi mini),Sturm!]" c="1030-05-3-100 Бокорезы 100мм ДВУХКОМПОНЕНТНЫЕ РУКОЯТКИ, ПРУЖИННЫЙ МЕХАНИЗМ, (Profi mini),Sturm!"/>
        <s v="[Product].[Product].[Product].&amp;[1030-05-4-125 Круглогубцы изогнутые 125мм ДВУХКОМПОНЕНТНЫЕ РУКОЯТКИ, ПРУЖИННЫЙ МЕХАНИЗМ, Sturm!]" c="1030-05-4-125 Круглогубцы изогнутые 125мм ДВУХКОМПОНЕНТНЫЕ РУКОЯТКИ, ПРУЖИННЫЙ МЕХАНИЗМ, Sturm!"/>
        <s v="[Product].[Product].[Product].&amp;[1030-05-6-100 Круглогубцы 100мм ДВУХКОМПОНЕНТНЫЕ РУКОЯТКИ, ПРУЖИН.МЕХАНИЗМ, (Profi mini),Sturm!]" c="1030-05-6-100 Круглогубцы 100мм ДВУХКОМПОНЕНТНЫЕ РУКОЯТКИ, ПРУЖИН.МЕХАНИЗМ, (Profi mini),Sturm!"/>
        <s v="[Product].[Product].[Product].&amp;[1030-05-7-100 Кусачки 100мм ДВУХКОМПОНЕНТНЫЕ РУКОЯТКИ, ПРУЖИННЫЙ МЕХАНИЗМ, (Profi mini), Sturm!]" c="1030-05-7-100 Кусачки 100мм ДВУХКОМПОНЕНТНЫЕ РУКОЯТКИ, ПРУЖИННЫЙ МЕХАНИЗМ, (Profi mini), Sturm!"/>
        <s v="[Product].[Product].[Product].&amp;[1030-05-8-160 Тонкогубцы 150м ДВУХКОМПОНЕНТНЫЕ РУКОЯТКИ,ПРУЖИННЫЙ МЕХАНИЗМ, (Profi mini),Sturm!]" c="1030-05-8-160 Тонкогубцы 150м ДВУХКОМПОНЕНТНЫЕ РУКОЯТКИ,ПРУЖИННЫЙ МЕХАНИЗМ, (Profi mini),Sturm!"/>
        <s v="[Product].[Product].[Product].&amp;[1040-01-PH0-100 Отвертка крестовая PH0x100мм эргономичная рукоятка, магнитный наконечник,Sturm!]" c="1040-01-PH0-100 Отвертка крестовая PH0x100мм эргономичная рукоятка, магнитный наконечник,Sturm!"/>
        <s v="[Product].[Product].[Product].&amp;[1040-01-PH0-125 Отвертка крестовая PH0x125мм эргономичная рукоятка, магнитный наконечник,Sturm!]" c="1040-01-PH0-125 Отвертка крестовая PH0x125мм эргономичная рукоятка, магнитный наконечник,Sturm!"/>
        <s v="[Product].[Product].[Product].&amp;[1040-01-PH0-150 Отвертка крестовая PH0x150мм эргономичная рукоятка, магнитный наконечник,Sturm!]" c="1040-01-PH0-150 Отвертка крестовая PH0x150мм эргономичная рукоятка, магнитный наконечник,Sturm!"/>
        <s v="[Product].[Product].[Product].&amp;[1040-01-PH1-250 Отвертка крестовая PH1x250мм эргономичная рукоятка, магнитный наконечник,Sturm!]" c="1040-01-PH1-250 Отвертка крестовая PH1x250мм эргономичная рукоятка, магнитный наконечник,Sturm!"/>
        <s v="[Product].[Product].[Product].&amp;[1040-01-PH1-75 Отвертка крестовая PH1x75мм эргономичная рукоятка, магнитный наконечник,Sturm!]" c="1040-01-PH1-75 Отвертка крестовая PH1x75мм эргономичная рукоятка, магнитный наконечник,Sturm!"/>
        <s v="[Product].[Product].[Product].&amp;[1040-01-SL5-100 Отвертка шлицевая МАГНИТН. НАКОНЕЧН.,эргономич. ручка 5х100мм, Sturm!]" c="1040-01-SL5-100 Отвертка шлицевая МАГНИТН. НАКОНЕЧН.,эргономич. ручка 5х100мм, Sturm!"/>
        <s v="[Product].[Product].[Product].&amp;[1040-01-SL5-150 Отвертка шлицевая МАГНИТН. НАКОНЕЧН.,эргономич. ручка 5х150 мм, Sturm!]" c="1040-01-SL5-150 Отвертка шлицевая МАГНИТН. НАКОНЕЧН.,эргономич. ручка 5х150 мм, Sturm!"/>
        <s v="[Product].[Product].[Product].&amp;[1040-01-SL5-200 Отвертка шлицевая МАГНИТН. НАКОНЕЧН.,эргономич. ручка 5х200 мм,Sturm!]" c="1040-01-SL5-200 Отвертка шлицевая МАГНИТН. НАКОНЕЧН.,эргономич. ручка 5х200 мм,Sturm!"/>
        <s v="[Product].[Product].[Product].&amp;[1040-01-SL6-100 Отвертка шлицевая МАГНИТН. НАКОНЕЧН.,эргономич. ручка 6х100мм,Sturm!]" c="1040-01-SL6-100 Отвертка шлицевая МАГНИТН. НАКОНЕЧН.,эргономич. ручка 6х100мм,Sturm!"/>
        <s v="[Product].[Product].[Product].&amp;[1040-01-SL6-125 Отвертка шлицевая МАГНИТН. НАКОНЕЧН.,эргономич. ручка 6х125мм,Sturm!]" c="1040-01-SL6-125 Отвертка шлицевая МАГНИТН. НАКОНЕЧН.,эргономич. ручка 6х125мм,Sturm!"/>
        <s v="[Product].[Product].[Product].&amp;[1040-01-SL6-150 Отвертка шлицевая МАГНИТН. НАКОНЕЧН.,эргономич. ручка 6х150 мм,Sturm!]" c="1040-01-SL6-150 Отвертка шлицевая МАГНИТН. НАКОНЕЧН.,эргономич. ручка 6х150 мм,Sturm!"/>
        <s v="[Product].[Product].[Product].&amp;[1040-01-SS2 Отвертки набор, 2 шт, CrV, Sturm!]" c="1040-01-SS2 Отвертки набор, 2 шт, CrV, Sturm!"/>
        <s v="[Product].[Product].[Product].&amp;[1040-01-SS3 Набор отверток 6шт, ХРОМОВАНАДИЕВАЯ СТАЛЬ + НАСТЕННЫЙ ДЕРЖАТЕЛЬ, Sturm!]" c="1040-01-SS3 Набор отверток 6шт, ХРОМОВАНАДИЕВАЯ СТАЛЬ + НАСТЕННЫЙ ДЕРЖАТЕЛЬ, Sturm!"/>
        <s v="[Product].[Product].[Product].&amp;[1040-01-VTC Отвертка индикаторная 180мм, 100-500В, прямой шлиц, СОЮЗ]" c="1040-01-VTC Отвертка индикаторная 180мм, 100-500В, прямой шлиц, СОЮЗ"/>
        <s v="[Product].[Product].[Product].&amp;[1040-02-SS1 Набор отверток 28 ПРЕДМЕТОВ,КЕЙС-ДИСПЛЕЙ Sturm!]" c="1040-02-SS1 Набор отверток 28 ПРЕДМЕТОВ,КЕЙС-ДИСПЛЕЙ Sturm!"/>
        <s v="[Product].[Product].[Product].&amp;[1040-02-SS12 Набор отверток 51 ПРЕДМЕТ, ПЛАСТИКОВЫЙ КЕЙС,Sturm!]" c="1040-02-SS12 Набор отверток 51 ПРЕДМЕТ, ПЛАСТИКОВЫЙ КЕЙС,Sturm!"/>
        <s v="[Product].[Product].[Product].&amp;[1040-02-SS2 Набор отверток 11 ПРЕДМЕТОВ, ПЛАСТИКОВЫЙ КЕЙС Sturm!]" c="1040-02-SS2 Набор отверток 11 ПРЕДМЕТОВ, ПЛАСТИКОВЫЙ КЕЙС Sturm!"/>
        <s v="[Product].[Product].[Product].&amp;[1040-02-SS3 Набор отверток 28 ПРЕДМЕТОВ, ПЛАСТИКОВЫЙ КЕЙС, Sturm!]" c="1040-02-SS3 Набор отверток 28 ПРЕДМЕТОВ, ПЛАСТИКОВЫЙ КЕЙС, Sturm!"/>
        <s v="[Product].[Product].[Product].&amp;[1040-02-SS4 Набор отверток и бит, 21 ПРЕДМЕТ, ПЛАСТИКОВЫЙ КЕЙС Sturm!]" c="1040-02-SS4 Набор отверток и бит, 21 ПРЕДМЕТ, ПЛАСТИКОВЫЙ КЕЙС Sturm!"/>
        <s v="[Product].[Product].[Product].&amp;[1040-02-SSP Набор часовых отверток, ВРАЩАЮЩ.ЗАТЫЛОЧНАЯ ЧАСТЬ РУЧКИ, СПЕЦ.РИФЛЕНИЕ Sturm!]" c="1040-02-SSP Набор часовых отверток, ВРАЩАЮЩ.ЗАТЫЛОЧНАЯ ЧАСТЬ РУЧКИ, СПЕЦ.РИФЛЕНИЕ Sturm!"/>
        <s v="[Product].[Product].[Product].&amp;[1040-02-VT Отвертка индикаторная 130 мм, 100-500В, прямой шлиц, Sturm!]" c="1040-02-VT Отвертка индикаторная 130 мм, 100-500В, прямой шлиц, Sturm!"/>
        <s v="[Product].[Product].[Product].&amp;[1040-02-VTC Отвертка индикаторная 130 мм, 100-500В,прям. шлиц, СОЮЗ]" c="1040-02-VTC Отвертка индикаторная 130 мм, 100-500В,прям. шлиц, СОЮЗ"/>
        <s v="[Product].[Product].[Product].&amp;[1040-03-BS6 Набор отверток, 6 шт, CrV, тканевый кейс, Sturm!]" c="1040-03-BS6 Набор отверток, 6 шт, CrV, тканевый кейс, Sturm!"/>
        <s v="[Product].[Product].[Product].&amp;[1040-03-BSE5 Набор отверток диэлектрических, 5 шт, CrV, тканевый кейс, Sturm!]" c="1040-03-BSE5 Набор отверток диэлектрических, 5 шт, CrV, тканевый кейс, Sturm!"/>
        <s v="[Product].[Product].[Product].&amp;[1040-03-K8 Набор отверток 8 шт. 1 ДИЭЛЕКТР, 1 ТЕСТЕР,Cr-V, карт. короб Sturm!]" c="1040-03-K8 Набор отверток 8 шт. 1 ДИЭЛЕКТР, 1 ТЕСТЕР,Cr-V, карт. короб Sturm!"/>
        <s v="[Product].[Product].[Product].&amp;[1040-03-PH0-100 Отвертка крестовая PH0x100мм эргономичная рукоятка, магнитный наконечник,Sturm!]" c="1040-03-PH0-100 Отвертка крестовая PH0x100мм эргономичная рукоятка, магнитный наконечник,Sturm!"/>
        <s v="[Product].[Product].[Product].&amp;[1040-03-PH1-100 Отвертка крестовая PH1x100мм эргономичная рукоятка, магнитный наконечник,Sturm!]" c="1040-03-PH1-100 Отвертка крестовая PH1x100мм эргономичная рукоятка, магнитный наконечник,Sturm!"/>
        <s v="[Product].[Product].[Product].&amp;[1040-03-PH1-150 Отвертка крестовая PH1x150мм эргономичная рукоятка, магнитный наконечник,Sturm!]" c="1040-03-PH1-150 Отвертка крестовая PH1x150мм эргономичная рукоятка, магнитный наконечник,Sturm!"/>
        <s v="[Product].[Product].[Product].&amp;[1040-03-PH1-200 Отвертка крестовая PH1x200мм эргономичная рукоятка, магнитный наконечник,Sturm!]" c="1040-03-PH1-200 Отвертка крестовая PH1x200мм эргономичная рукоятка, магнитный наконечник,Sturm!"/>
        <s v="[Product].[Product].[Product].&amp;[1040-03-PH1-38 Отвертка крестовая PH1x38мм эргономичная рукоятка, магнитный наконечник,Sturm!]" c="1040-03-PH1-38 Отвертка крестовая PH1x38мм эргономичная рукоятка, магнитный наконечник,Sturm!"/>
        <s v="[Product].[Product].[Product].&amp;[1040-03-PH2-150 Отвертка крестовая PH2x150мм эргономичная рукоятка, магнитный наконечник,Sturm!]" c="1040-03-PH2-150 Отвертка крестовая PH2x150мм эргономичная рукоятка, магнитный наконечник,Sturm!"/>
        <s v="[Product].[Product].[Product].&amp;[1040-03-PH3-150 Отвертка крестовая PH3x150мм эргономичная рукоятка, магнитный наконечник,Sturm!]" c="1040-03-PH3-150 Отвертка крестовая PH3x150мм эргономичная рукоятка, магнитный наконечник,Sturm!"/>
        <s v="[Product].[Product].[Product].&amp;[1040-03-SL3-75 Отвертка шлиц, МАГНИТ. НАКОНЕЧ., эрго ручка, 3х75мм, Sturm!]" c="1040-03-SL3-75 Отвертка шлиц, МАГНИТ. НАКОНЕЧ., эрго ручка, 3х75мм, Sturm!"/>
        <s v="[Product].[Product].[Product].&amp;[1040-03-SL4-150 Отвертка шлиц, МАГНИТ. НАКОНЕЧ., эрго ручка, 4х150мм, Sturm!]" c="1040-03-SL4-150 Отвертка шлиц, МАГНИТ. НАКОНЕЧ., эрго ручка, 4х150мм, Sturm!"/>
        <s v="[Product].[Product].[Product].&amp;[1040-03-SL4-200 Отвертка шлиц, МАГНИТ. НАКОНЕЧ., эрго ручка, 4х200мм, Sturm!]" c="1040-03-SL4-200 Отвертка шлиц, МАГНИТ. НАКОНЕЧ., эрго ручка, 4х200мм, Sturm!"/>
        <s v="[Product].[Product].[Product].&amp;[1040-03-SL5-100 Отвертка шлиц, МАГНИТ. НАКОНЕЧ., эрго ручка, 5х100мм, Sturm!]" c="1040-03-SL5-100 Отвертка шлиц, МАГНИТ. НАКОНЕЧ., эрго ручка, 5х100мм, Sturm!"/>
        <s v="[Product].[Product].[Product].&amp;[1040-03-SL5-150 Отвертка шлиц, МАГНИТ. НАКОНЕЧ., эрго ручка, 5х150мм, Sturm!]" c="1040-03-SL5-150 Отвертка шлиц, МАГНИТ. НАКОНЕЧ., эрго ручка, 5х150мм, Sturm!"/>
        <s v="[Product].[Product].[Product].&amp;[1040-03-SL5-200 Отвертка шлиц, МАГНИТ. НАКОНЕЧ., эрго ручка, 5х200мм, Sturm!]" c="1040-03-SL5-200 Отвертка шлиц, МАГНИТ. НАКОНЕЧ., эрго ручка, 5х200мм, Sturm!"/>
        <s v="[Product].[Product].[Product].&amp;[1040-03-SL6-100 Отвертка шлиц, МАГНИТ. НАКОНЕЧ., эрго ручка, 6х100мм, Sturm!]" c="1040-03-SL6-100 Отвертка шлиц, МАГНИТ. НАКОНЕЧ., эрго ручка, 6х100мм, Sturm!"/>
        <s v="[Product].[Product].[Product].&amp;[1040-03-SL6-38 Отвертка шлиц, МАГНИТ. НАКОНЕЧ., эрго ручка, 6х38мм, Sturm!]" c="1040-03-SL6-38 Отвертка шлиц, МАГНИТ. НАКОНЕЧ., эрго ручка, 6х38мм, Sturm!"/>
        <s v="[Product].[Product].[Product].&amp;[1040-03-VT Отвертка индикаторная, работа КОНТАКТНЫМ и БЕСКОНТАКТНЫМ методами, Sturm!]" c="1040-03-VT Отвертка индикаторная, работа КОНТАКТНЫМ и БЕСКОНТАКТНЫМ методами, Sturm!"/>
        <s v="[Product].[Product].[Product].&amp;[1040-06-1 Отвертка-битодержатель с муфтой НАМАГНИЧ. НАКОНЕЧ,Sturm!]" c="1040-06-1 Отвертка-битодержатель с муфтой НАМАГНИЧ. НАКОНЕЧ,Sturm!"/>
        <s v="[Product].[Product].[Product].&amp;[1040-08-SS58 Отвертка с насадками , 58 ПРЕДМЕТОВ, БИТЫ С ДЕРЖАТЕЛЕМ, Sturm!]" c="1040-08-SS58 Отвертка с насадками , 58 ПРЕДМЕТОВ, БИТЫ С ДЕРЖАТЕЛЕМ, Sturm!"/>
        <s v="[Product].[Product].[Product].&amp;[1040-09-S1 Отвертка перевертыш, 2 в 1, МАГНИТ. НАКОНЕЧ., эрго ручка, Sturm!]" c="1040-09-S1 Отвертка перевертыш, 2 в 1, МАГНИТ. НАКОНЕЧ., эрго ручка, Sturm!"/>
        <s v="[Product].[Product].[Product].&amp;[1040-09-S1C Отвертка перевертыш, 2 в 1, МАГНИТ. НАКОНЕЧ., прозрачная ручка, СОЮЗ]" c="1040-09-S1C Отвертка перевертыш, 2 в 1, МАГНИТ. НАКОНЕЧ., прозрачная ручка, СОЮЗ"/>
        <s v="[Product].[Product].[Product].&amp;[1040-09-S2 Отвертка перевертыш 4 В 1 МАГНИТ. НАКОНЕЧ,ТВЕРДОСТЬ 58 HRC,Sturm!]" c="1040-09-S2 Отвертка перевертыш 4 В 1 МАГНИТ. НАКОНЕЧ,ТВЕРДОСТЬ 58 HRC,Sturm!"/>
        <s v="[Product].[Product].[Product].&amp;[1040-09-S21 Отвертка с насадками, 21ед, магнитный наконечник, эргоном.Т-образная ручка, Sturm!]" c="1040-09-S21 Отвертка с насадками, 21ед, магнитный наконечник, эргоном.Т-образная ручка, Sturm!"/>
        <s v="[Product].[Product].[Product].&amp;[1040-09-S2C Отвертка перевертыш 4 В 1 МАГНИТ. НАКОНЕЧ,ТВЕРДОСТЬ 58 HRC,СОЮЗ]" c="1040-09-S2C Отвертка перевертыш 4 В 1 МАГНИТ. НАКОНЕЧ,ТВЕРДОСТЬ 58 HRC,СОЮЗ"/>
        <s v="[Product].[Product].[Product].&amp;[1040-09-S3 Отвертка-перевертыш &quot;мини&quot;, 2в1, магнитный наконечник, эргономическая ручка, Sturm!]" c="1040-09-S3 Отвертка-перевертыш &quot;мини&quot;, 2в1, магнитный наконечник, эргономическая ручка, Sturm!"/>
        <s v="[Product].[Product].[Product].&amp;[10401-09-S1-1 Отвертка-перевертыш  диам. 3мм,длина.50мм, PH0-SL3, СОЮЗ]" c="10401-09-S1-1 Отвертка-перевертыш  диам. 3мм,длина.50мм, PH0-SL3, СОЮЗ"/>
        <s v="[Product].[Product].[Product].&amp;[10401-09-S1-4 Отвертка-перевертыш, диам. 6мм,длина.38мм, PH2-SL6, СОЮЗ]" c="10401-09-S1-4 Отвертка-перевертыш, диам. 6мм,длина.38мм, PH2-SL6, СОЮЗ"/>
        <s v="[Product].[Product].[Product].&amp;[1040-10-S7 Отвертка ударно-поворотная 1/2&quot; с битами 6шт.,ОБРЕЗИН.РУКОЯТКА, ПЛАСТИК.КЕЙС Sturm!]" c="1040-10-S7 Отвертка ударно-поворотная 1/2&quot; с битами 6шт.,ОБРЕЗИН.РУКОЯТКА, ПЛАСТИК.КЕЙС Sturm!"/>
        <s v="[Product].[Product].[Product].&amp;[1040-14-PZ0-75 Отвертка PZ0х75мм, магнитныйный наконечник, эргономическая ручка, Sturm!]" c="1040-14-PZ0-75 Отвертка PZ0х75мм, магнитныйный наконечник, эргономическая ручка, Sturm!"/>
        <s v="[Product].[Product].[Product].&amp;[1040-17-PH0-75 Отвертка крестовая, ДИЭЛЕКТРИЧЕСКАЯ, эрго ручка, PH0х75мм, Sturm!]" c="1040-17-PH0-75 Отвертка крестовая, ДИЭЛЕКТРИЧЕСКАЯ, эрго ручка, PH0х75мм, Sturm!"/>
        <s v="[Product].[Product].[Product].&amp;[1040-17-PH1-80 Отвертка крестовая, ДИЭЛЕКТРИЧЕСКАЯ, эрго ручка, PH1х80мм, Sturm!]" c="1040-17-PH1-80 Отвертка крестовая, ДИЭЛЕКТРИЧЕСКАЯ, эрго ручка, PH1х80мм, Sturm!"/>
        <s v="[Product].[Product].[Product].&amp;[1040-17-PH2-100 Отвертка крестовая, ДИЭЛЕКТРИЧЕСКАЯ, эрго ручка, PH2х100мм, Sturm!]" c="1040-17-PH2-100 Отвертка крестовая, ДИЭЛЕКТРИЧЕСКАЯ, эрго ручка, PH2х100мм, Sturm!"/>
        <s v="[Product].[Product].[Product].&amp;[1040-17-PH3-150 Отвертка крестовая, ДИЭЛЕКТРИЧЕСКАЯ, эрго ручка, PH3х150мм, Sturm!]" c="1040-17-PH3-150 Отвертка крестовая, ДИЭЛЕКТРИЧЕСКАЯ, эрго ручка, PH3х150мм, Sturm!"/>
        <s v="[Product].[Product].[Product].&amp;[1040-17-SL3-75 Отвертка шлиц, ДИЭЛЕКТРИЧЕСКАЯ, эрго ручка, SL3х75мм, Sturm!]" c="1040-17-SL3-75 Отвертка шлиц, ДИЭЛЕКТРИЧЕСКАЯ, эрго ручка, SL3х75мм, Sturm!"/>
        <s v="[Product].[Product].[Product].&amp;[1040-17-SL6-150 Отвертка шлиц, ДИЭЛЕКТРИЧЕСКАЯ, эрго ручка, SL6,5х150мм, Sturm!]" c="1040-17-SL6-150 Отвертка шлиц, ДИЭЛЕКТРИЧЕСКАЯ, эрго ручка, SL6,5х150мм, Sturm!"/>
        <s v="[Product].[Product].[Product].&amp;[1040-19-13 Отвертка реверсивная 5 положений раб. части 13 в 1 Sturm!]" c="1040-19-13 Отвертка реверсивная 5 положений раб. части 13 в 1 Sturm!"/>
        <s v="[Product].[Product].[Product].&amp;[1040-19-14 Отвертка реверсивная битодерж. в ручке 14 в 1 Sturm!]" c="1040-19-14 Отвертка реверсивная битодерж. в ручке 14 в 1 Sturm!"/>
        <s v="[Product].[Product].[Product].&amp;[1040-19-5 Отвертка реверсивная 5x Drive  Sturm!]" c="1040-19-5 Отвертка реверсивная 5x Drive  Sturm!"/>
        <s v="[Product].[Product].[Product].&amp;[1040-19-6 Отвертка реверсивная с автомат. битодержателем 12 в 1 Sturm!]" c="1040-19-6 Отвертка реверсивная с автомат. битодержателем 12 в 1 Sturm!"/>
        <s v="[Product].[Product].[Product].&amp;[1040-19-8 Отвертка-битодержатель с телескопическ. магнитным держателем 8 в 1 Sturm!]" c="1040-19-8 Отвертка-битодержатель с телескопическ. магнитным держателем 8 в 1 Sturm!"/>
        <s v="[Product].[Product].[Product].&amp;[1041-02-AD Адаптер для бит УГЛОВОЙ, УСКОРЯЕТ РАБОТУ НА 50%, 4 биты 25мм PH2, Sturm!]" c="1041-02-AD Адаптер для бит УГЛОВОЙ, УСКОРЯЕТ РАБОТУ НА 50%, 4 биты 25мм PH2, Sturm!"/>
        <s v="[Product].[Product].[Product].&amp;[1041-04-S3AD Набор адаптеров для торцевых головок HEX6-SQ 1/4&quot;, 3/8&quot;, 1/2&quot;; 65-72мм Sturm!]" c="1041-04-S3AD Набор адаптеров для торцевых головок HEX6-SQ 1/4&quot;, 3/8&quot;, 1/2&quot;; 65-72мм Sturm!"/>
        <s v="[Product].[Product].[Product].&amp;[1041-05-08 Насадка для кровельных саморезов, 8x65мм, 5 шт, МАГНИТ.НАКОН. Sturm!]" c="1041-05-08 Насадка для кровельных саморезов, 8x65мм, 5 шт, МАГНИТ.НАКОН. Sturm!"/>
        <s v="[Product].[Product].[Product].&amp;[1041-05-10x65 Насадка для кровельных саморез.,10х65мм, 10шт,МАГНИТ.НАКОН,ПЛАСТИК.БОКС Sturm!]" c="1041-05-10x65 Насадка для кровельных саморез.,10х65мм, 10шт,МАГНИТ.НАКОН,ПЛАСТИК.БОКС Sturm!"/>
        <s v="[Product].[Product].[Product].&amp;[1041-05-12 Насадка для кровельных саморезов, 12x65мм, 5 шт, МАГНИТ.НАКОН. Sturm!]" c="1041-05-12 Насадка для кровельных саморезов, 12x65мм, 5 шт, МАГНИТ.НАКОН. Sturm!"/>
        <s v="[Product].[Product].[Product].&amp;[1041-05-8x65 Насадка для кровельных саморезов 8х65мм, 10шт,МАГНИТ.НАКОН,ПЛАСТИК.БОКС Sturm!]" c="1041-05-8x65 Насадка для кровельных саморезов 8х65мм, 10шт,МАГНИТ.НАКОН,ПЛАСТИК.БОКС Sturm!"/>
        <s v="[Product].[Product].[Product].&amp;[1041-05-S4 Насадка для кровельных саморезов 8, 10, 12, 13 x 65мм, Sturm!]" c="1041-05-S4 Насадка для кровельных саморезов 8, 10, 12, 13 x 65мм, Sturm!"/>
        <s v="[Product].[Product].[Product].&amp;[1041-08-50 Биты для гипсокартона 50мм 5 шт С ОГРАНИЧИТЕЛЕМ Sturm!]" c="1041-08-50 Биты для гипсокартона 50мм 5 шт С ОГРАНИЧИТЕЛЕМ Sturm!"/>
        <s v="[Product].[Product].[Product].&amp;[1045-01-1 Ключ трубный рычажный 1&quot;, №1, 300мм,Тип L (90),ЦЕЛЬНОКОВАНЫЙ,ГУБКИ ЗАКАЛ.ТОКОМ,Sturm!]" c="1045-01-1 Ключ трубный рычажный 1&quot;, №1, 300мм,Тип L (90),ЦЕЛЬНОКОВАНЫЙ,ГУБКИ ЗАКАЛ.ТОКОМ,Sturm!"/>
        <s v="[Product].[Product].[Product].&amp;[1045-01-15 Ключ трубный рычажный 1,5&quot;,№2, 400мм,тип L (90),ЦЕЛЬНОКОВАН,ГУБКИ ЗАКАЛ.ТОКОМ,Sturm!]" c="1045-01-15 Ключ трубный рычажный 1,5&quot;,№2, 400мм,тип L (90),ЦЕЛЬНОКОВАН,ГУБКИ ЗАКАЛ.ТОКОМ,Sturm!"/>
        <s v="[Product].[Product].[Product].&amp;[1045-01-2 Ключ трубный рычажный 2&quot;, №3, 500мм,тип L (90),ЦЕЛЬНОКОВАН.,ГУБКИ ЗАКАЛ.ТОКОМ, Sturm!]" c="1045-01-2 Ключ трубный рычажный 2&quot;, №3, 500мм,тип L (90),ЦЕЛЬНОКОВАН.,ГУБКИ ЗАКАЛ.ТОКОМ, Sturm!"/>
        <s v="[Product].[Product].[Product].&amp;[1045-01-3 Ключ трубный рычажный 3&quot;,№4.630мм,тип L (90),ЦЕЛЬНОКОВАН.,ГУБКИ ЗАКАЛЕНЫ ТОКОМ,Sturm!]" c="1045-01-3 Ключ трубный рычажный 3&quot;,№4.630мм,тип L (90),ЦЕЛЬНОКОВАН.,ГУБКИ ЗАКАЛЕНЫ ТОКОМ,Sturm!"/>
        <s v="[Product].[Product].[Product].&amp;[1045-01-SS6 Набор рожковых ключей 6 шт (6x7-17х19) на пластиковом держателе, Sturm!]" c="1045-01-SS6 Набор рожковых ключей 6 шт (6x7-17х19) на пластиковом держателе, Sturm!"/>
        <s v="[Product].[Product].[Product].&amp;[1045-02-1 Ключ трубный рычажный 1&quot;,№1, 300мм,Тип S (45), ЦЕЛЬНОКОВАНЫЙ,ГУБКИ ЗАКАЛ.ТОКОМ,Sturm!]" c="1045-02-1 Ключ трубный рычажный 1&quot;,№1, 300мм,Тип S (45), ЦЕЛЬНОКОВАНЫЙ,ГУБКИ ЗАКАЛ.ТОКОМ,Sturm!"/>
        <s v="[Product].[Product].[Product].&amp;[1045-02-15 Ключ трубный рычажный 1,5&quot;,№2, 400мм,тип S (45),ЦЕЛЬНОКОВАН,ГУБКИ ЗАКАЛ.ТОКОМ,Sturm!]" c="1045-02-15 Ключ трубный рычажный 1,5&quot;,№2, 400мм,тип S (45),ЦЕЛЬНОКОВАН,ГУБКИ ЗАКАЛ.ТОКОМ,Sturm!"/>
        <s v="[Product].[Product].[Product].&amp;[1045-02-2 Ключ трубный рычажный 2&quot;, №3, 500мм, тип S (45),ЦЕЛЬНОКОВАН.,ГУБКИ ЗАКАЛ.ТОКОМ,Sturm!]" c="1045-02-2 Ключ трубный рычажный 2&quot;, №3, 500мм, тип S (45),ЦЕЛЬНОКОВАН.,ГУБКИ ЗАКАЛ.ТОКОМ,Sturm!"/>
        <s v="[Product].[Product].[Product].&amp;[1045-02-A160 Разводной ключ 160 мм,УСИЛЕННЫЙ, МЯГКАЯ РУКОЯТКА, ПОДВЕС. Sturm!]" c="1045-02-A160 Разводной ключ 160 мм,УСИЛЕННЫЙ, МЯГКАЯ РУКОЯТКА, ПОДВЕС. Sturm!"/>
        <s v="[Product].[Product].[Product].&amp;[1045-02-A200 Разводной ключ 200 мм, УСИЛЕННЫЙ, МЯГКАЯ РУКОЯТКА, ПОДВЕС. Sturm!]" c="1045-02-A200 Разводной ключ 200 мм, УСИЛЕННЫЙ, МЯГКАЯ РУКОЯТКА, ПОДВЕС. Sturm!"/>
        <s v="[Product].[Product].[Product].&amp;[1045-02-A300 Разводной ключ 300 мм, УСИЛЕННЫЙ, МЯГКАЯ РУКОЯТКА, ПОДВЕС, Sturm!]" c="1045-02-A300 Разводной ключ 300 мм, УСИЛЕННЫЙ, МЯГКАЯ РУКОЯТКА, ПОДВЕС, Sturm!"/>
        <s v="[Product].[Product].[Product].&amp;[1045-03-P1 Ключ трубный рычажный 1&quot;, №1, 300мм, 90°, ЦЕЛЬНОКОВАНЫЙ,ГУБКИ ЗАКАЛЕНЫ ТОКОМ, Sturm!]" c="1045-03-P1 Ключ трубный рычажный 1&quot;, №1, 300мм, 90°, ЦЕЛЬНОКОВАНЫЙ,ГУБКИ ЗАКАЛЕНЫ ТОКОМ, Sturm!"/>
        <s v="[Product].[Product].[Product].&amp;[1045-03-P15 Ключ трубный рычажный,1,5&quot;, №2, 400мм, 90°, ЦЕЛЬНОКОВАН.,ГУБКИ ЗАКАЛ.ТОКОМ, Sturm!]" c="1045-03-P15 Ключ трубный рычажный,1,5&quot;, №2, 400мм, 90°, ЦЕЛЬНОКОВАН.,ГУБКИ ЗАКАЛ.ТОКОМ, Sturm!"/>
        <s v="[Product].[Product].[Product].&amp;[1045-03-P2 Ключ трубный рычажный 2&quot;, №3, 500мм,90°, ЦЕЛЬНОКОВАНЫЙ, ГУБКИ ЗАКАЛЕНЫ ТОКОМ, Sturm!]" c="1045-03-P2 Ключ трубный рычажный 2&quot;, №3, 500мм,90°, ЦЕЛЬНОКОВАНЫЙ, ГУБКИ ЗАКАЛЕНЫ ТОКОМ, Sturm!"/>
        <s v="[Product].[Product].[Product].&amp;[1045-04-10Bx10 Ключи шестигранные набор 10шт, 1.5-10мм с ШАРОВИДНЫМ НАКОНЕЧНИКОМ, Sturm!]" c="1045-04-10Bx10 Ключи шестигранные набор 10шт, 1.5-10мм с ШАРОВИДНЫМ НАКОНЕЧНИКОМ, Sturm!"/>
        <s v="[Product].[Product].[Product].&amp;[1045-04-10x10 Набор шестигранных ключей Cr-V 10шт. 1,5-10мм ПЛАСТИКОВЫЙ КЕЙС Sturm!]" c="1045-04-10x10 Набор шестигранных ключей Cr-V 10шт. 1,5-10мм ПЛАСТИКОВЫЙ КЕЙС Sturm!"/>
        <s v="[Product].[Product].[Product].&amp;[1045-04-9x9-TL Набор ключей TORX Cr-V 9шт., T9-T50, длинные, ПЛАСТИКОВЫЙ КЕЙС Sturm!]" c="1045-04-9x9-TL Набор ключей TORX Cr-V 9шт., T9-T50, длинные, ПЛАСТИКОВЫЙ КЕЙС Sturm!"/>
        <s v="[Product].[Product].[Product].&amp;[1045-04-9x9-TS Набор ключей TORX Cr-V 9шт., T10-T50, короткие, ПЛАСТИКОВЫЙ КЕЙС Sturm!]" c="1045-04-9x9-TS Набор ключей TORX Cr-V 9шт., T10-T50, короткие, ПЛАСТИКОВЫЙ КЕЙС Sturm!"/>
        <s v="[Product].[Product].[Product].&amp;[1045-04-HS Набор ключей TORX (наконечник в форме звезды) Sturm!]" c="1045-04-HS Набор ключей TORX (наконечник в форме звезды) Sturm!"/>
        <s v="[Product].[Product].[Product].&amp;[1045-04-P1 Ключ трубный рычажный 1&quot;, №1, 300мм, 45°, ЦЕЛЬНОКОВАНЫЙ,ГУБКИ ЗАКАЛЕНЫ ТОКОМ, Sturm!]" c="1045-04-P1 Ключ трубный рычажный 1&quot;, №1, 300мм, 45°, ЦЕЛЬНОКОВАНЫЙ,ГУБКИ ЗАКАЛЕНЫ ТОКОМ, Sturm!"/>
        <s v="[Product].[Product].[Product].&amp;[1045-04-P15 Ключ трубный рычажный 1,5&quot;, №2, 400мм, 45°, ЦЕЛЬНОКОВАН.,ГУБКИ ЗАКАЛ. ТОКОМ, Sturm!]" c="1045-04-P15 Ключ трубный рычажный 1,5&quot;, №2, 400мм, 45°, ЦЕЛЬНОКОВАН.,ГУБКИ ЗАКАЛ. ТОКОМ, Sturm!"/>
        <s v="[Product].[Product].[Product].&amp;[1045-04-P2 Ключ трубный рычажный 2&quot;, №3, 500мм,45°, ЦЕЛЬНОКОВАНЫЙ, ГУБКИ ЗАКАЛЕНЫ ТОКОМ, Sturm!]" c="1045-04-P2 Ключ трубный рычажный 2&quot;, №3, 500мм,45°, ЦЕЛЬНОКОВАНЫЙ, ГУБКИ ЗАКАЛЕНЫ ТОКОМ, Sturm!"/>
        <s v="[Product].[Product].[Product].&amp;[1045-04-S2 Ключи набор 7шт ТРЕЩОТОЧНЫЙ МЕХАНИЗМ, ПЛАСТИКОВЫЙ КЕЙС, Sturm!]" c="1045-04-S2 Ключи набор 7шт ТРЕЩОТОЧНЫЙ МЕХАНИЗМ, ПЛАСТИКОВЫЙ КЕЙС, Sturm!"/>
        <s v="[Product].[Product].[Product].&amp;[1045-11-150 ключ разводной 150 мм, УСИЛЕННЫЕ ТОНКИЕ ГУБКИ, обрезиненная рукоятка, Sturm!]" c="1045-11-150 ключ разводной 150 мм, УСИЛЕННЫЕ ТОНКИЕ ГУБКИ, обрезиненная рукоятка, Sturm!"/>
        <s v="[Product].[Product].[Product].&amp;[1045-11-200 ключ разводной 200мм, УСИЛЕННЫЕ ТОНКИЕ ГУБКИ, обрезиненная рукоятка, Sturm!]" c="1045-11-200 ключ разводной 200мм, УСИЛЕННЫЕ ТОНКИЕ ГУБКИ, обрезиненная рукоятка, Sturm!"/>
        <s v="[Product].[Product].[Product].&amp;[1045-11-250 ключ разводной 250мм, УСИЛЕННЫЕ ТОНКИЕ ГУБКИ, обрезиненная рукоятка, Sturm!]" c="1045-11-250 ключ разводной 250мм, УСИЛЕННЫЕ ТОНКИЕ ГУБКИ, обрезиненная рукоятка, Sturm!"/>
        <s v="[Product].[Product].[Product].&amp;[1045-11-300 ключ разводной 300мм, УСИЛЕННЫЕ ТОНКИЕ ГУБКИ, обрезиненная рукоятка, Sturm!]" c="1045-11-300 ключ разводной 300мм, УСИЛЕННЫЕ ТОНКИЕ ГУБКИ, обрезиненная рукоятка, Sturm!"/>
        <s v="[Product].[Product].[Product].&amp;[1045-15-R1/2C Ключ-трещотка, квадрат 1/2&quot;, 39 зубов, пластиковая рукоятка, СОЮЗ]" c="1045-15-R1/2C Ключ-трещотка, квадрат 1/2&quot;, 39 зубов, пластиковая рукоятка, СОЮЗ"/>
        <s v="[Product].[Product].[Product].&amp;[1045-15-R1/4C Ключ-трещотка, квадрат 1/4&quot;, 39 зубов, пластиковая рукоятка, СОЮЗ]" c="1045-15-R1/4C Ключ-трещотка, квадрат 1/4&quot;, 39 зубов, пластиковая рукоятка, СОЮЗ"/>
        <s v="[Product].[Product].[Product].&amp;[1045-19-150 ключ разводной 120мм, зев 24мм, СУПЕРТОНКИЕ ГУБКИ, обливная рукоятка, Sturm!]" c="1045-19-150 ключ разводной 120мм, зев 24мм, СУПЕРТОНКИЕ ГУБКИ, обливная рукоятка, Sturm!"/>
        <s v="[Product].[Product].[Product].&amp;[1045-19-200 ключ разводной 130мм, зев 32мм, СУПЕРТОНКИЕ ГУБКИ, обливная рукоятка, Sturm!]" c="1045-19-200 ключ разводной 130мм, зев 32мм, СУПЕРТОНКИЕ ГУБКИ, обливная рукоятка, Sturm!"/>
        <s v="[Product].[Product].[Product].&amp;[1045-20-S30C Набор инструментов СОЮЗ 30 предметов]" c="1045-20-S30C Набор инструментов СОЮЗ 30 предметов"/>
        <s v="[Product].[Product].[Product].&amp;[1045-20-S36C Набор инструментов СОЮЗ 36 предметов]" c="1045-20-S36C Набор инструментов СОЮЗ 36 предметов"/>
        <s v="[Product].[Product].[Product].&amp;[1045-20-S48C Набор инструментов СОЮЗ 48 предметов]" c="1045-20-S48C Набор инструментов СОЮЗ 48 предметов"/>
        <s v="[Product].[Product].[Product].&amp;[1045-20-S57 Набор инструментов 57 пред. Sturm!]" c="1045-20-S57 Набор инструментов 57 пред. Sturm!"/>
        <s v="[Product].[Product].[Product].&amp;[1045-20-S58C Набор инструментов СОЮЗ 58 предметов]" c="1045-20-S58C Набор инструментов СОЮЗ 58 предметов"/>
        <s v="[Product].[Product].[Product].&amp;[1045-20-S79C Набор инструментов СОЮЗ 79 предметов]" c="1045-20-S79C Набор инструментов СОЮЗ 79 предметов"/>
        <s v="[Product].[Product].[Product].&amp;[1045-20-S95C Набор инструментов СОЮЗ 95 предметов]" c="1045-20-S95C Набор инструментов СОЮЗ 95 предметов"/>
        <s v="[Product].[Product].[Product].&amp;[1045-21-S10-N155 Ключи имбусовые набор, HEX, никелированные, на кольце, Sturm!]" c="1045-21-S10-N155 Ключи имбусовые набор, HEX, никелированные, на кольце, Sturm!"/>
        <s v="[Product].[Product].[Product].&amp;[1045-21-S10-O155 Ключи имбусовые набор, HEX, оксидированные, на кольце, Sturm!]" c="1045-21-S10-O155 Ключи имбусовые набор, HEX, оксидированные, на кольце, Sturm!"/>
        <s v="[Product].[Product].[Product].&amp;[1045-21-T8-O155 Набор ключей TORX, 8 шт, T9-T40, оксидированные, на кольце Sturm!]" c="1045-21-T8-O155 Набор ключей TORX, 8 шт, T9-T40, оксидированные, на кольце Sturm!"/>
        <s v="[Product].[Product].[Product].&amp;[1045-22-10x12 Ключ-трубка торцевой 10 х 12 мм, оцинкованный, Sturm!]" c="1045-22-10x12 Ключ-трубка торцевой 10 х 12 мм, оцинкованный, Sturm!"/>
        <s v="[Product].[Product].[Product].&amp;[1045-22-12x13 Ключ-трубка торцевой 12 х 13 мм, оцинкованный, Sturm!]" c="1045-22-12x13 Ключ-трубка торцевой 12 х 13 мм, оцинкованный, Sturm!"/>
        <s v="[Product].[Product].[Product].&amp;[1045-22-14x15 Ключ-трубка торцевой 14 х 15 мм, оцинкованный, Sturm!]" c="1045-22-14x15 Ключ-трубка торцевой 14 х 15 мм, оцинкованный, Sturm!"/>
        <s v="[Product].[Product].[Product].&amp;[1045-22-17x19 Ключ-трубка торцевой 17 х 19 мм, оцинкованный, Sturm!]" c="1045-22-17x19 Ключ-трубка торцевой 17 х 19 мм, оцинкованный, Sturm!"/>
        <s v="[Product].[Product].[Product].&amp;[1045-22-8x10 Ключ-трубка торцевой 8 х 10 мм, оцинкованный, Sturm!]" c="1045-22-8x10 Ключ-трубка торцевой 8 х 10 мм, оцинкованный, Sturm!"/>
        <s v="[Product].[Product].[Product].&amp;[1045-22-S10C Набор ключей-трубок торцевых, 6 х 22 мм, 2 воротка, оцинкованные, 10 шт, СОЮЗ]" c="1045-22-S10C Набор ключей-трубок торцевых, 6 х 22 мм, 2 воротка, оцинкованные, 10 шт, СОЮЗ"/>
        <s v="[Product].[Product].[Product].&amp;[1045-22-S6C Набор ключей-трубок торцевых, 8 х 17 мм, вороток, оцинкованные, 6 шт, СОЮЗ]" c="1045-22-S6C Набор ключей-трубок торцевых, 8 х 17 мм, вороток, оцинкованные, 6 шт, СОЮЗ"/>
        <s v="[Product].[Product].[Product].&amp;[1045-24-14С Ключ свечной 14х280мм, СОЮЗ]" c="1045-24-14С Ключ свечной 14х280мм, СОЮЗ"/>
        <s v="[Product].[Product].[Product].&amp;[1045-24-16С Ключ свечной 16х280мм, СОЮЗ]" c="1045-24-16С Ключ свечной 16х280мм, СОЮЗ"/>
        <s v="[Product].[Product].[Product].&amp;[1045-24-21С Ключ свечной 21х280мм, СОЮЗ]" c="1045-24-21С Ключ свечной 21х280мм, СОЮЗ"/>
        <s v="[Product].[Product].[Product].&amp;[1045-25-14x16С Ключ свечной комбинированный, 14х16х280 мм, СОЮЗ]" c="1045-25-14x16С Ключ свечной комбинированный, 14х16х280 мм, СОЮЗ"/>
        <s v="[Product].[Product].[Product].&amp;[1045-25-16x21С Ключ свечной комбинированный, 16х21х280мм, СОЮЗ]" c="1045-25-16x21С Ключ свечной комбинированный, 16х21х280мм, СОЮЗ"/>
        <s v="[Product].[Product].[Product].&amp;[1045-27-150С ключ разводной 150мм, УСИЛЕННЫЕ ТОНКИЕ ГУБКИ, обрезиненная рукоятка, СОЮЗ]" c="1045-27-150С ключ разводной 150мм, УСИЛЕННЫЕ ТОНКИЕ ГУБКИ, обрезиненная рукоятка, СОЮЗ"/>
        <s v="[Product].[Product].[Product].&amp;[1045-27-200С ключ разводной 200мм, УСИЛЕННЫЕ ТОНКИЕ ГУБКИ, обрезиненная рукоятка, СОЮЗ]" c="1045-27-200С ключ разводной 200мм, УСИЛЕННЫЕ ТОНКИЕ ГУБКИ, обрезиненная рукоятка, СОЮЗ"/>
        <s v="[Product].[Product].[Product].&amp;[1045-27-250С ключ разводной 250мм, УСИЛЕННЫЕ ТОНКИЕ ГУБКИ, обрезиненная рукоятка, СОЮЗ]" c="1045-27-250С ключ разводной 250мм, УСИЛЕННЫЕ ТОНКИЕ ГУБКИ, обрезиненная рукоятка, СОЮЗ"/>
        <s v="[Product].[Product].[Product].&amp;[1045-27-300С ключ разводной 300мм, УСИЛЕННЫЕ ТОНКИЕ ГУБКИ, обрезиненная рукоятка, СОЮЗ]" c="1045-27-300С ключ разводной 300мм, УСИЛЕННЫЕ ТОНКИЕ ГУБКИ, обрезиненная рукоятка, СОЮЗ"/>
        <s v="[Product].[Product].[Product].&amp;[1045-28-120 Ключ разводной c  короткой ручкой 120мм, зев 24мм, CrV, Sturm!]" c="1045-28-120 Ключ разводной c  короткой ручкой 120мм, зев 24мм, CrV, Sturm!"/>
        <s v="[Product].[Product].[Product].&amp;[1045-29-150 ключ разводной 150мм, CrV сталь, увеличенный зев 24мм, Sturm!]" c="1045-29-150 ключ разводной 150мм, CrV сталь, увеличенный зев 24мм, Sturm!"/>
        <s v="[Product].[Product].[Product].&amp;[1045-29-200 ключ разводной 200мм, CrV сталь, увеличенный зев 34мм, Sturm!]" c="1045-29-200 ключ разводной 200мм, CrV сталь, увеличенный зев 34мм, Sturm!"/>
        <s v="[Product].[Product].[Product].&amp;[1045-29-250 ключ разводной 250мм, CrV сталь, увеличенный зев 41мм, Sturm!]" c="1045-29-250 ключ разводной 250мм, CrV сталь, увеличенный зев 41мм, Sturm!"/>
        <s v="[Product].[Product].[Product].&amp;[1045-29-300 ключ разводной 300мм, CrV сталь, увеличенный зев 46мм, Sturm!]" c="1045-29-300 ключ разводной 300мм, CrV сталь, увеличенный зев 46мм, Sturm!"/>
        <s v="[Product].[Product].[Product].&amp;[1045-30-150С ключ разводной 150мм, зев 34мм, СУПЕРТОНКИЕ ГУБКИ, обрезиненная рукоятка, СОЮЗ]" c="1045-30-150С ключ разводной 150мм, зев 34мм, СУПЕРТОНКИЕ ГУБКИ, обрезиненная рукоятка, СОЮЗ"/>
        <s v="[Product].[Product].[Product].&amp;[1045-30-200С ключ разводной 200мм, зев 39мм, СУПЕРТОНКИЕ ГУБКИ, обрезиненная рукоятка, СОЮЗ]" c="1045-30-200С ключ разводной 200мм, зев 39мм, СУПЕРТОНКИЕ ГУБКИ, обрезиненная рукоятка, СОЮЗ"/>
        <s v="[Product].[Product].[Product].&amp;[1050-01-F150 Напильник плоский 150 мм, СТАЛЬ Т12, ДВОЙНАЯ НАСЕЧКА, ПРОТИВОСКОЛ. РУКОЯТ. Sturm!]" c="1050-01-F150 Напильник плоский 150 мм, СТАЛЬ Т12, ДВОЙНАЯ НАСЕЧКА, ПРОТИВОСКОЛ. РУКОЯТ. Sturm!"/>
        <s v="[Product].[Product].[Product].&amp;[1050-01-F200 Напильник плоский 200 мм, СТАЛЬ Т12, ДВОЙНАЯ НАСЕЧКА, ПРОТИВОСКОЛ РУК Sturm!]" c="1050-01-F200 Напильник плоский 200 мм, СТАЛЬ Т12, ДВОЙНАЯ НАСЕЧКА, ПРОТИВОСКОЛ РУК Sturm!"/>
        <s v="[Product].[Product].[Product].&amp;[1050-01-HR150 Напильник полукруглый 150 мм, СТАЛЬ Т12, ДВОЙНАЯ НАСЕЧКА, ПРОТИВОСК РУКОЯТ Sturm!]" c="1050-01-HR150 Напильник полукруглый 150 мм, СТАЛЬ Т12, ДВОЙНАЯ НАСЕЧКА, ПРОТИВОСК РУКОЯТ Sturm!"/>
        <s v="[Product].[Product].[Product].&amp;[1050-01-HR200 Напильник полукруглый 200 мм, СТАЛЬ Т12, ДВОЙНАЯ НАСЕЧКА, ПРОТИВОСКОЛ РУК Sturm!]" c="1050-01-HR200 Напильник полукруглый 200 мм, СТАЛЬ Т12, ДВОЙНАЯ НАСЕЧКА, ПРОТИВОСКОЛ РУК Sturm!"/>
        <s v="[Product].[Product].[Product].&amp;[1050-01-R150 Напильник круглый 150 мм, СТАЛЬ Т12, ДВОЙНАЯ НАСЕЧКА, ПРОТИВОСК РУКОЯТ Sturm!]" c="1050-01-R150 Напильник круглый 150 мм, СТАЛЬ Т12, ДВОЙНАЯ НАСЕЧКА, ПРОТИВОСК РУКОЯТ Sturm!"/>
        <s v="[Product].[Product].[Product].&amp;[1050-01-R200 Напильник круглый 200 мм, СТАЛЬ Т12, ДВОЙНАЯ НАСЕЧКА, ПРОТИВОСКОЛ РУК Sturm!]" c="1050-01-R200 Напильник круглый 200 мм, СТАЛЬ Т12, ДВОЙНАЯ НАСЕЧКА, ПРОТИВОСКОЛ РУК Sturm!"/>
        <s v="[Product].[Product].[Product].&amp;[1050-01-S150 Напильник квадратный 150 мм, СТАЛЬ Т12, ДВОЙНАЯ НАСЕЧКА, ПРОТИВОСК РУКОЯТ Sturm!]" c="1050-01-S150 Напильник квадратный 150 мм, СТАЛЬ Т12, ДВОЙНАЯ НАСЕЧКА, ПРОТИВОСК РУКОЯТ Sturm!"/>
        <s v="[Product].[Product].[Product].&amp;[1050-01-S200 Напильник квадратный 200 мм, СТАЛЬ Т12, ДВОЙНАЯ НАСЕЧКА, ПРОТИВОСКОЛ РУК Sturm!]" c="1050-01-S200 Напильник квадратный 200 мм, СТАЛЬ Т12, ДВОЙНАЯ НАСЕЧКА, ПРОТИВОСКОЛ РУК Sturm!"/>
        <s v="[Product].[Product].[Product].&amp;[1050-01-T150 Напильник треxгранный 150 мм, СТАЛЬ Т12, ДВОЙНАЯ НАСЕЧКА, ПРОТИВОСК РУКОЯТ Sturm!]" c="1050-01-T150 Напильник треxгранный 150 мм, СТАЛЬ Т12, ДВОЙНАЯ НАСЕЧКА, ПРОТИВОСК РУКОЯТ Sturm!"/>
        <s v="[Product].[Product].[Product].&amp;[1050-01-T200 Напильник треxгранный 200 мм, СТАЛЬ Т12, ДВОЙНАЯ НАСЕЧКА, ПРОТИВОСКОЛ РУК Sturm!]" c="1050-01-T200 Напильник треxгранный 200 мм, СТАЛЬ Т12, ДВОЙНАЯ НАСЕЧКА, ПРОТИВОСКОЛ РУК Sturm!"/>
        <s v="[Product].[Product].[Product].&amp;[1050-03-S4 Набор напильников 4 шт, ПЛОСКИЙ, КРУГЛЫЙ, КВАДРАТНЫЙ, ТРЕХГРАННЫЙ, Sturm!]" c="1050-03-S4 Набор напильников 4 шт, ПЛОСКИЙ, КРУГЛЫЙ, КВАДРАТНЫЙ, ТРЕХГРАННЫЙ, Sturm!"/>
        <s v="[Product].[Product].[Product].&amp;[1051-01-140С Набор надфилей 6 шт, обрезиненная рукоятка, СОЮЗ]" c="1051-01-140С Набор надфилей 6 шт, обрезиненная рукоятка, СОЮЗ"/>
        <s v="[Product].[Product].[Product].&amp;[1051-01-SSN Набор надфилей 5шт ОБРЕЗИНЕННАЯ РУКОЯТКА, Sturm!]" c="1051-01-SSN Набор надфилей 5шт ОБРЕЗИНЕННАЯ РУКОЯТКА, Sturm!"/>
        <s v="[Product].[Product].[Product].&amp;[1051-02-140С Набор надфилей 9 шт, обрезиненная рукоятка, СОЮЗ]" c="1051-02-140С Набор надфилей 9 шт, обрезиненная рукоятка, СОЮЗ"/>
        <s v="[Product].[Product].[Product].&amp;[1051-02-SSD Набор надфилей 6шт С АЛМАЗНЫМ НАПЫЛЕНИЕМ Sturm!]" c="1051-02-SSD Набор надфилей 6шт С АЛМАЗНЫМ НАПЫЛЕНИЕМ Sturm!"/>
        <s v="[Product].[Product].[Product].&amp;[1055-01-SS1 Набор сверл ПО МЕТАЛЛУ 10 шт (1.2.3.4.5.6.7.8.9.10 мм) Sturm!]" c="1055-01-SS1 Набор сверл ПО МЕТАЛЛУ 10 шт (1.2.3.4.5.6.7.8.9.10 мм) Sturm!"/>
        <s v="[Product].[Product].[Product].&amp;[1055-01-SS2 Сверла по металлу набор 19шт, 1-10х0.5мм, HSS, Sturm!]" c="1055-01-SS2 Сверла по металлу набор 19шт, 1-10х0.5мм, HSS, Sturm!"/>
        <s v="[Product].[Product].[Product].&amp;[1055-01-SS3 Набор сверл ПО МЕТАЛЛУ 3-13мм, В &quot;СТАКАНЕ&quot; 16 шт. Sturm!]" c="1055-01-SS3 Набор сверл ПО МЕТАЛЛУ 3-13мм, В &quot;СТАКАНЕ&quot; 16 шт. Sturm!"/>
        <s v="[Product].[Product].[Product].&amp;[1055-01-SS4 Набор сверл УНИВЕРСАЛЬНЫЙ: 6шт ПО МЕТАЛЛУ, 5шт ПО БЕТОНУ, 5шт ПО ДЕРЕВУ Sturm!]" c="1055-01-SS4 Набор сверл УНИВЕРСАЛЬНЫЙ: 6шт ПО МЕТАЛЛУ, 5шт ПО БЕТОНУ, 5шт ПО ДЕРЕВУ Sturm!"/>
        <s v="[Product].[Product].[Product].&amp;[1055-020-49 Сверло по металлу Sturm! 2,0х49 мм, сталь HSS, нитридтитан., 118° ,блистер 2 шт]" c="1055-020-49 Сверло по металлу Sturm! 2,0х49 мм, сталь HSS, нитридтитан., 118° ,блистер 2 шт"/>
        <s v="[Product].[Product].[Product].&amp;[1055-020-85L Сверло по металлу Sturm! 2,0х85 мм, сталь HSS, удлинен., 118° ,блистер 2 шт]" c="1055-020-85L Сверло по металлу Sturm! 2,0х85 мм, сталь HSS, удлинен., 118° ,блистер 2 шт"/>
        <s v="[Product].[Product].[Product].&amp;[1055-025-57 Сверло по металлу Sturm! 2,5х57 мм, сталь HSS, нитридтитан., 118° ,блистер 2 шт]" c="1055-025-57 Сверло по металлу Sturm! 2,5х57 мм, сталь HSS, нитридтитан., 118° ,блистер 2 шт"/>
        <s v="[Product].[Product].[Product].&amp;[1055-025-95L Cверло по металлу Sturm! 2,5х95 мм, сталь HSS, удлинен., 118° ,блистер 2 шт]" c="1055-025-95L Cверло по металлу Sturm! 2,5х95 мм, сталь HSS, удлинен., 118° ,блистер 2 шт"/>
        <s v="[Product].[Product].[Product].&amp;[1055-030-100L Сверло по металлу Sturm! 3,0х100 мм, сталь HSS, удлинен., 118° ,блистер 2 шт]" c="1055-030-100L Сверло по металлу Sturm! 3,0х100 мм, сталь HSS, удлинен., 118° ,блистер 2 шт"/>
        <s v="[Product].[Product].[Product].&amp;[1055-03-04 Сверло по стеклу и кафелю, d 4мм, круглый хвостовик, 2 грани, Sturm!]" c="1055-03-04 Сверло по стеклу и кафелю, d 4мм, круглый хвостовик, 2 грани, Sturm!"/>
        <s v="[Product].[Product].[Product].&amp;[1055-03-05 Сверло по стеклу и кафелю, d 5мм, круглый хвостовик, 2 грани, Sturm!]" c="1055-03-05 Сверло по стеклу и кафелю, d 5мм, круглый хвостовик, 2 грани, Sturm!"/>
        <s v="[Product].[Product].[Product].&amp;[1055-03-06 Сверло по стеклу и кафелю, d 6мм, круглый хвостовик, 2 грани, Sturm!]" c="1055-03-06 Сверло по стеклу и кафелю, d 6мм, круглый хвостовик, 2 грани, Sturm!"/>
        <s v="[Product].[Product].[Product].&amp;[1055-030-61 Сверло по металлу Sturm! 3,0х61 мм, сталь HSS, нитридтитан., 118° ,блистер 2 шт]" c="1055-030-61 Сверло по металлу Sturm! 3,0х61 мм, сталь HSS, нитридтитан., 118° ,блистер 2 шт"/>
        <s v="[Product].[Product].[Product].&amp;[1055-03-08 Сверло по стеклу и кафелю, d 8мм, круглый хвостовик, 2 грани, Sturm!]" c="1055-03-08 Сверло по стеклу и кафелю, d 8мм, круглый хвостовик, 2 грани, Sturm!"/>
        <s v="[Product].[Product].[Product].&amp;[1055-03-10 Сверло по стеклу и кафелю, d 10мм, круглый хвостовик, 2 грани, Sturm!]" c="1055-03-10 Сверло по стеклу и кафелю, d 10мм, круглый хвостовик, 2 грани, Sturm!"/>
        <s v="[Product].[Product].[Product].&amp;[1055-032-106L Сверло по металлу Sturm! 3,2х106 мм, сталь HSS, удлинен., 118° ,блистер 2 шт]" c="1055-032-106L Сверло по металлу Sturm! 3,2х106 мм, сталь HSS, удлинен., 118° ,блистер 2 шт"/>
        <s v="[Product].[Product].[Product].&amp;[1055-032-65 Сверло по металлу Sturm! 3,2х65 мм, сталь HSS, нитридтитан., 118° ,блистер 2 шт]" c="1055-032-65 Сверло по металлу Sturm! 3,2х65 мм, сталь HSS, нитридтитан., 118° ,блистер 2 шт"/>
        <s v="[Product].[Product].[Product].&amp;[1055-035-112L Сверло по металлу Sturm! 3,5х112 мм, сталь HSS, удлинен., 118° ,блистер 2 шт]" c="1055-035-112L Сверло по металлу Sturm! 3,5х112 мм, сталь HSS, удлинен., 118° ,блистер 2 шт"/>
        <s v="[Product].[Product].[Product].&amp;[1055-035-70 Сверло по металлу Sturm! 3,5х70 мм, сталь HSS, нитридтитан., 118° ,блистер 2 шт]" c="1055-035-70 Сверло по металлу Sturm! 3,5х70 мм, сталь HSS, нитридтитан., 118° ,блистер 2 шт"/>
        <s v="[Product].[Product].[Product].&amp;[1055-03-SS3 Набор сверл по металлу в МЕТАЛЛ. КЕЙСЕ,ТИТАН. ПОКР 1.0-10mm 19шт. Sturm!]" c="1055-03-SS3 Набор сверл по металлу в МЕТАЛЛ. КЕЙСЕ,ТИТАН. ПОКР 1.0-10mm 19шт. Sturm!"/>
        <s v="[Product].[Product].[Product].&amp;[1055-040-119L Сверло по металлу Sturm! 4,0х119 мм, сталь HSS, удлинен., 118° ,блистер 1 шт]" c="1055-040-119L Сверло по металлу Sturm! 4,0х119 мм, сталь HSS, удлинен., 118° ,блистер 1 шт"/>
        <s v="[Product].[Product].[Product].&amp;[1055-040-75 Сверло по металлу Sturm! 4,0х75 мм, сталь HSS, нитридтитан., 118° ,блистер 1 шт]" c="1055-040-75 Сверло по металлу Sturm! 4,0х75 мм, сталь HSS, нитридтитан., 118° ,блистер 1 шт"/>
        <s v="[Product].[Product].[Product].&amp;[1055-04-10S2-SS5 Сверло по металлу Sturm! 10,2х133 мм, сталь HSS, упаковка 5 шт]" c="1055-04-10S2-SS5 Сверло по металлу Sturm! 10,2х133 мм, сталь HSS, упаковка 5 шт"/>
        <s v="[Product].[Product].[Product].&amp;[1055-04-10S5-SS5 Сверло по металлу Sturm! 10,5х133 мм, сталь HSS, упаковка 5 шт]" c="1055-04-10S5-SS5 Сверло по металлу Sturm! 10,5х133 мм, сталь HSS, упаковка 5 шт"/>
        <s v="[Product].[Product].[Product].&amp;[1055-04-10S-SS5 Сверло по металлу Sturm! 10х133 мм, сталь HSS, упаковка 5 шт]" c="1055-04-10S-SS5 Сверло по металлу Sturm! 10х133 мм, сталь HSS, упаковка 5 шт"/>
        <s v="[Product].[Product].[Product].&amp;[1055-04-12S-SS5 Сверло по металлу Sturm! 12,0х151 мм, сталь HSS, упаковка 5 шт]" c="1055-04-12S-SS5 Сверло по металлу Sturm! 12,0х151 мм, сталь HSS, упаковка 5 шт"/>
        <s v="[Product].[Product].[Product].&amp;[1055-042-119L Сверло по металлу Sturm! 4,2х119 мм, сталь HSS, удлинен., 118° ,блистер 1 шт]" c="1055-042-119L Сверло по металлу Sturm! 4,2х119 мм, сталь HSS, удлинен., 118° ,блистер 1 шт"/>
        <s v="[Product].[Product].[Product].&amp;[1055-042-75 Сверло по металлу Sturm! 4,2х75 мм, сталь HSS, нитридтитан., 118° ,блистер 1 шт]" c="1055-042-75 Сверло по металлу Sturm! 4,2х75 мм, сталь HSS, нитридтитан., 118° ,блистер 1 шт"/>
        <s v="[Product].[Product].[Product].&amp;[1055-04-3S2-SS10 Сверло по металлу Sturm! 3,2х65мм, сталь HSS, упаковка 10 шт]" c="1055-04-3S2-SS10 Сверло по металлу Sturm! 3,2х65мм, сталь HSS, упаковка 10 шт"/>
        <s v="[Product].[Product].[Product].&amp;[1055-04-3S5-SS10 Сверло по металлу Sturm! 3,5х70 мм, сталь HSS, упаковка 10 шт]" c="1055-04-3S5-SS10 Сверло по металлу Sturm! 3,5х70 мм, сталь HSS, упаковка 10 шт"/>
        <s v="[Product].[Product].[Product].&amp;[1055-04-4S5-SS10 Сверло по металлу Sturm! 4,5х80мм, сталь HSS, упаковка 10 шт]" c="1055-04-4S5-SS10 Сверло по металлу Sturm! 4,5х80мм, сталь HSS, упаковка 10 шт"/>
        <s v="[Product].[Product].[Product].&amp;[1055-045-126L Сверло по металлу Sturm! 4,5х126 мм, сталь HSS, удлинен., 118° ,блистер 1 шт]" c="1055-045-126L Сверло по металлу Sturm! 4,5х126 мм, сталь HSS, удлинен., 118° ,блистер 1 шт"/>
        <s v="[Product].[Product].[Product].&amp;[1055-045-80 Сверло по металлу Sturm! 4,5х80 мм, сталь HSS, нитридтитан., 118° ,блистер 1 шт]" c="1055-045-80 Сверло по металлу Sturm! 4,5х80 мм, сталь HSS, нитридтитан., 118° ,блистер 1 шт"/>
        <s v="[Product].[Product].[Product].&amp;[1055-048-132L Сверло по металлу Sturm! 4,8х132 мм, сталь HSS, удлинен., 118° ,блистер 1 шт]" c="1055-048-132L Сверло по металлу Sturm! 4,8х132 мм, сталь HSS, удлинен., 118° ,блистер 1 шт"/>
        <s v="[Product].[Product].[Product].&amp;[1055-048-86 Сверло по металлу Sturm! 4,8х86 мм, сталь HSS, нитридтитан., 118° ,блистер 1 шт]" c="1055-048-86 Сверло по металлу Sturm! 4,8х86 мм, сталь HSS, нитридтитан., 118° ,блистер 1 шт"/>
        <s v="[Product].[Product].[Product].&amp;[1055-04-8S-SS10 Сверло по металлу Sturm! 8,0х117 мм, сталь HSS, упаковка 10 шт]" c="1055-04-8S-SS10 Сверло по металлу Sturm! 8,0х117 мм, сталь HSS, упаковка 10 шт"/>
        <s v="[Product].[Product].[Product].&amp;[1055-050-132L Сверло по металлу Sturm! 5,0х132 мм, сталь HSS, удлинен., 118° ,блистер 1 шт]" c="1055-050-132L Сверло по металлу Sturm! 5,0х132 мм, сталь HSS, удлинен., 118° ,блистер 1 шт"/>
        <s v="[Product].[Product].[Product].&amp;[1055-050-86 Сверло по металлу Sturm! 5,0х86 мм, сталь HSS, нитридтитан., 118° ,блистер 1 шт]" c="1055-050-86 Сверло по металлу Sturm! 5,0х86 мм, сталь HSS, нитридтитан., 118° ,блистер 1 шт"/>
        <s v="[Product].[Product].[Product].&amp;[1055-052-86 Сверло по металлу Sturm! 5,2х86 мм, сталь HSS, нитридтитан., 118° ,блистер 1 шт]" c="1055-052-86 Сверло по металлу Sturm! 5,2х86 мм, сталь HSS, нитридтитан., 118° ,блистер 1 шт"/>
        <s v="[Product].[Product].[Product].&amp;[1055-055-139L Сверло по металлу Sturm! 5,5х139 мм, сталь HSS, удлинен., 118° ,блистер 1 шт]" c="1055-055-139L Сверло по металлу Sturm! 5,5х139 мм, сталь HSS, удлинен., 118° ,блистер 1 шт"/>
        <s v="[Product].[Product].[Product].&amp;[1055-055-93 Сверло по металлу Sturm! 5,5х93 мм, сталь HSS, нитридтитан., 118°,  блистер 1 шт]" c="1055-055-93 Сверло по металлу Sturm! 5,5х93 мм, сталь HSS, нитридтитан., 118°,  блистер 1 шт"/>
        <s v="[Product].[Product].[Product].&amp;[1055-060-139L Сверло по металлу Sturm! 6,0х139 мм, сталь HSS, удлинен., 118° ,блистер 1 шт]" c="1055-060-139L Сверло по металлу Sturm! 6,0х139 мм, сталь HSS, удлинен., 118° ,блистер 1 шт"/>
        <s v="[Product].[Product].[Product].&amp;[1055-06-04x75 сверло по бетону с твердосплавной напайкой с цилиндрическим хвостовиком, Союз]" c="1055-06-04x75 сверло по бетону с твердосплавной напайкой с цилиндрическим хвостовиком, Союз"/>
        <s v="[Product].[Product].[Product].&amp;[1055-06-05x85 сверло по бетону с твердосплавной напайкой с цилиндрическим хвостовиком, Союз]" c="1055-06-05x85 сверло по бетону с твердосплавной напайкой с цилиндрическим хвостовиком, Союз"/>
        <s v="[Product].[Product].[Product].&amp;[1055-06-06x100 сверло по бетону с твердосплавной напайкой с цилиндрическим хвостовиком, Союз]" c="1055-06-06x100 сверло по бетону с твердосплавной напайкой с цилиндрическим хвостовиком, Союз"/>
        <s v="[Product].[Product].[Product].&amp;[1055-060-93 Сверло по металлу Sturm! 6,0х93 мм, сталь HSS, нитридтитан., 118° , блистер 1 шт]" c="1055-060-93 Сверло по металлу Sturm! 6,0х93 мм, сталь HSS, нитридтитан., 118° , блистер 1 шт"/>
        <s v="[Product].[Product].[Product].&amp;[1055-06-10x120 сверло по бетону с твердосплавной напайкой с цилиндрическим хвостовиком, Союз]" c="1055-06-10x120 сверло по бетону с твердосплавной напайкой с цилиндрическим хвостовиком, Союз"/>
        <s v="[Product].[Product].[Product].&amp;[1055-065-101 Сверло по металлу Sturm! 6,5х101 мм, сталь HSS, нитридтитан., 118° ,блистер 1 шт]" c="1055-065-101 Сверло по металлу Sturm! 6,5х101 мм, сталь HSS, нитридтитан., 118° ,блистер 1 шт"/>
        <s v="[Product].[Product].[Product].&amp;[1055-065-148L Сверло по металлу Sturm! 6,5х148 мм, сталь HSS, удлинен., 118° ,блистер 1 шт]" c="1055-065-148L Сверло по металлу Sturm! 6,5х148 мм, сталь HSS, удлинен., 118° ,блистер 1 шт"/>
        <s v="[Product].[Product].[Product].&amp;[1055-068-109 Сверло по металлу Sturm! 6,8х109 мм, сталь HSS, нитридтитан., 118° ,блистер 1 шт]" c="1055-068-109 Сверло по металлу Sturm! 6,8х109 мм, сталь HSS, нитридтитан., 118° ,блистер 1 шт"/>
        <s v="[Product].[Product].[Product].&amp;[1055-070-109 Сверло по металлу Sturm! 7,0х109 мм, сталь HSS, нитридтитан., 118° ,блистер 1 шт]" c="1055-070-109 Сверло по металлу Sturm! 7,0х109 мм, сталь HSS, нитридтитан., 118° ,блистер 1 шт"/>
        <s v="[Product].[Product].[Product].&amp;[1055-070-156L Сверло по металлу Sturm! 7,0х156 мм, сталь HSS, удлинен., 118° ,блистер 1 шт]" c="1055-070-156L Сверло по металлу Sturm! 7,0х156 мм, сталь HSS, удлинен., 118° ,блистер 1 шт"/>
        <s v="[Product].[Product].[Product].&amp;[1055-07-10 Сверло перовое по дереву 10мм, высококачеств. сталь, шестигр. хвостовик, Sturm!]" c="1055-07-10 Сверло перовое по дереву 10мм, высококачеств. сталь, шестигр. хвостовик, Sturm!"/>
        <s v="[Product].[Product].[Product].&amp;[1055-07-12 Сверло перовое по дереву 12мм, высококачеств. сталь, шестигр. хвостовик, Sturm!]" c="1055-07-12 Сверло перовое по дереву 12мм, высококачеств. сталь, шестигр. хвостовик, Sturm!"/>
        <s v="[Product].[Product].[Product].&amp;[1055-07-14 Сверло перовое по дереву 14мм, высококачеств. сталь, шестигр. хвостовик, Sturm!]" c="1055-07-14 Сверло перовое по дереву 14мм, высококачеств. сталь, шестигр. хвостовик, Sturm!"/>
        <s v="[Product].[Product].[Product].&amp;[1055-07-16 Сверло перовое по дереву 16мм, высококачеств. сталь, шестигр. хвостовик, Sturm!]" c="1055-07-16 Сверло перовое по дереву 16мм, высококачеств. сталь, шестигр. хвостовик, Sturm!"/>
        <s v="[Product].[Product].[Product].&amp;[1055-07-18 Сверло перовое по дереву 18мм, высококачеств. сталь, шестигр. хвостовик, Sturm!]" c="1055-07-18 Сверло перовое по дереву 18мм, высококачеств. сталь, шестигр. хвостовик, Sturm!"/>
        <s v="[Product].[Product].[Product].&amp;[1055-07-20 Сверло перовое по дереву 20мм, высококачеств. сталь, шестигр. хвостовик, Sturm!]" c="1055-07-20 Сверло перовое по дереву 20мм, высококачеств. сталь, шестигр. хвостовик, Sturm!"/>
        <s v="[Product].[Product].[Product].&amp;[1055-07-22 Сверло перовое по дереву 22мм, высококачеств. сталь, шестигр. хвостовик, Sturm!]" c="1055-07-22 Сверло перовое по дереву 22мм, высококачеств. сталь, шестигр. хвостовик, Sturm!"/>
        <s v="[Product].[Product].[Product].&amp;[1055-07-24 Сверло перовое по дереву 24мм, высококачеств. сталь, шестигр. хвостовик, Sturm!]" c="1055-07-24 Сверло перовое по дереву 24мм, высококачеств. сталь, шестигр. хвостовик, Sturm!"/>
        <s v="[Product].[Product].[Product].&amp;[1055-07-25 Сверло перовое по дереву 25мм, высококачеств. сталь, шестигр. хвостовик, Sturm!]" c="1055-07-25 Сверло перовое по дереву 25мм, высококачеств. сталь, шестигр. хвостовик, Sturm!"/>
        <s v="[Product].[Product].[Product].&amp;[1055-07-30 Сверло перовое по дереву 30мм, высококачеств. сталь, шестигр. хвостовик, Sturm!]" c="1055-07-30 Сверло перовое по дереву 30мм, высококачеств. сталь, шестигр. хвостовик, Sturm!"/>
        <s v="[Product].[Product].[Product].&amp;[1055-07-35 Сверло перовое по дереву 35мм, высококачеств. сталь, шестигр. хвостовик, Sturm!]" c="1055-07-35 Сверло перовое по дереву 35мм, высококачеств. сталь, шестигр. хвостовик, Sturm!"/>
        <s v="[Product].[Product].[Product].&amp;[1055-07-40 Сверло перовое по дереву 40мм, высококачеств. сталь, шестигр. хвостовик, Sturm!]" c="1055-07-40 Сверло перовое по дереву 40мм, высококачеств. сталь, шестигр. хвостовик, Sturm!"/>
        <s v="[Product].[Product].[Product].&amp;[1055-07-50 Сверло перовое по дереву 50мм, высококачеств. сталь, шестигр. хвостовик, Sturm!]" c="1055-07-50 Сверло перовое по дереву 50мм, высококачеств. сталь, шестигр. хвостовик, Sturm!"/>
        <s v="[Product].[Product].[Product].&amp;[1055-075-109 Сверло по металлу Sturm! 7,5х109 мм, сталь HSS,нитридтитан., 118° ,блистер 1 шт]" c="1055-075-109 Сверло по металлу Sturm! 7,5х109 мм, сталь HSS,нитридтитан., 118° ,блистер 1 шт"/>
        <s v="[Product].[Product].[Product].&amp;[1055-075-156L Сверло по металлу Sturm! 7,5х156 мм, сталь HSS, удлинен., 118° ,блистер 1 шт]" c="1055-075-156L Сверло по металлу Sturm! 7,5х156 мм, сталь HSS, удлинен., 118° ,блистер 1 шт"/>
        <s v="[Product].[Product].[Product].&amp;[1055-080-117 Сверло по металлу Sturm! 8,0х117 мм, сталь HSS, нитридтитан., 118° ,блистер 1 шт]" c="1055-080-117 Сверло по металлу Sturm! 8,0х117 мм, сталь HSS, нитридтитан., 118° ,блистер 1 шт"/>
        <s v="[Product].[Product].[Product].&amp;[1055-080-165L Сверло по металлу Sturm! 8,0х165 мм, сталь HSS, удлинен., 118° ,блистер 1 шт]" c="1055-080-165L Сверло по металлу Sturm! 8,0х165 мм, сталь HSS, удлинен., 118° ,блистер 1 шт"/>
        <s v="[Product].[Product].[Product].&amp;[1055-08-05x85 сверло по бетону с твердосплавной напайкой с треугольным хвостовиком, Союз]" c="1055-08-05x85 сверло по бетону с твердосплавной напайкой с треугольным хвостовиком, Союз"/>
        <s v="[Product].[Product].[Product].&amp;[1055-08-06x100 сверло по бетону с твердосплавной напайкой с треугольным хвостовиком, Союз]" c="1055-08-06x100 сверло по бетону с твердосплавной напайкой с треугольным хвостовиком, Союз"/>
        <s v="[Product].[Product].[Product].&amp;[1055-08-08x120 сверло по бетону с твердосплавной напайкой с треугольным хвостовиком, Союз]" c="1055-08-08x120 сверло по бетону с твердосплавной напайкой с треугольным хвостовиком, Союз"/>
        <s v="[Product].[Product].[Product].&amp;[1055-08-10x120 сверло по бетону с твердосплавной напайкой с треугольным хвостовиком, Союз]" c="1055-08-10x120 сверло по бетону с твердосплавной напайкой с треугольным хвостовиком, Союз"/>
        <s v="[Product].[Product].[Product].&amp;[1055-085-117 Сверло по металлу Sturm! 8,5х117 мм, сталь HSS, нитридтитан., 118° ,блистер 1 шт]" c="1055-085-117 Сверло по металлу Sturm! 8,5х117 мм, сталь HSS, нитридтитан., 118° ,блистер 1 шт"/>
        <s v="[Product].[Product].[Product].&amp;[1055-085-165L Сверло по металлу Sturm! 8,5х165 мм, сталь HSS, удлинен., 118° ,блистер 1 шт]" c="1055-085-165L Сверло по металлу Sturm! 8,5х165 мм, сталь HSS, удлинен., 118° ,блистер 1 шт"/>
        <s v="[Product].[Product].[Product].&amp;[1055-090-125 Сверло по металлу Sturm! 9,0х125 мм, сталь HSS, нитридтитан., 118° ,блистер 1 шт]" c="1055-090-125 Сверло по металлу Sturm! 9,0х125 мм, сталь HSS, нитридтитан., 118° ,блистер 1 шт"/>
        <s v="[Product].[Product].[Product].&amp;[1055-090-175L Сверло по металлу Sturm! 9,0х175 мм, сталь HSS, удлинен., 118° ,блистер 1 шт]" c="1055-090-175L Сверло по металлу Sturm! 9,0х175 мм, сталь HSS, удлинен., 118° ,блистер 1 шт"/>
        <s v="[Product].[Product].[Product].&amp;[1055-09-11055 Коронка алмазн. по керам. плитке и стеклу 110 x 55 мм,  с центрир. сверл. Sturm!]" c="1055-09-11055 Коронка алмазн. по керам. плитке и стеклу 110 x 55 мм,  с центрир. сверл. Sturm!"/>
        <s v="[Product].[Product].[Product].&amp;[1055-09-2055 Коронка алмазн. по керам. плитке и стеклу 20 х 55 мм, с центрир. сверл. Sturm!]" c="1055-09-2055 Коронка алмазн. по керам. плитке и стеклу 20 х 55 мм, с центрир. сверл. Sturm!"/>
        <s v="[Product].[Product].[Product].&amp;[1055-09-3055 Коронка алмазн. по керам. плитке и стеклу 30 х 55 мм, с центрир. сверл. Sturm!]" c="1055-09-3055 Коронка алмазн. по керам. плитке и стеклу 30 х 55 мм, с центрир. сверл. Sturm!"/>
        <s v="[Product].[Product].[Product].&amp;[1055-09-3555 Коронка алмазн. по керам. плитке и стеклу 35 х 55 мм с центрир. сверл. Sturm!]" c="1055-09-3555 Коронка алмазн. по керам. плитке и стеклу 35 х 55 мм с центрир. сверл. Sturm!"/>
        <s v="[Product].[Product].[Product].&amp;[1055-09-4555 Коронка алмазн. по керам. плитке и стеклу 45 х 55 мм,  с центрир. сверл. Sturm!]" c="1055-09-4555 Коронка алмазн. по керам. плитке и стеклу 45 х 55 мм,  с центрир. сверл. Sturm!"/>
        <s v="[Product].[Product].[Product].&amp;[1055-09-5055 Коронка алмазн. по керам. плитке и стеклу 50 х 55 мм,  с центрир. сверл. Sturm!]" c="1055-09-5055 Коронка алмазн. по керам. плитке и стеклу 50 х 55 мм,  с центрир. сверл. Sturm!"/>
        <s v="[Product].[Product].[Product].&amp;[1055-095-125 Сверло по металлу Sturm! 9,5х125 мм, сталь HSS, нитридтитан., 118° ,блистер 1 шт]" c="1055-095-125 Сверло по металлу Sturm! 9,5х125 мм, сталь HSS, нитридтитан., 118° ,блистер 1 шт"/>
        <s v="[Product].[Product].[Product].&amp;[1055-095-175L Сверло по металлу Sturm! 9,5х175 мм, сталь HSS, удлинен., 118° ,блистер 1 шт]" c="1055-095-175L Сверло по металлу Sturm! 9,5х175 мм, сталь HSS, удлинен., 118° ,блистер 1 шт"/>
        <s v="[Product].[Product].[Product].&amp;[1055-09-5555 Коронка алмазн. по керам. плитке и стеклу 55 х 55 мм,  с центрир. сверл. Sturm!]" c="1055-09-5555 Коронка алмазн. по керам. плитке и стеклу 55 х 55 мм,  с центрир. сверл. Sturm!"/>
        <s v="[Product].[Product].[Product].&amp;[1055-09-6055 Коронка алмазн. по керам. плитке и стеклу 60 х 55 мм,  с центрир. сверл. Sturm!]" c="1055-09-6055 Коронка алмазн. по керам. плитке и стеклу 60 х 55 мм,  с центрир. сверл. Sturm!"/>
        <s v="[Product].[Product].[Product].&amp;[1055-09-6555 Коронка алмазн. по керам. плитке и стеклу 65 х 55 мм,  с центрир. сверл. Sturm!]" c="1055-09-6555 Коронка алмазн. по керам. плитке и стеклу 65 х 55 мм,  с центрир. сверл. Sturm!"/>
        <s v="[Product].[Product].[Product].&amp;[1055-09-7055 Коронка алмазн. по керам. плитке и стеклу 70 х 55 мм,  с центрир. сверл. Sturm!]" c="1055-09-7055 Коронка алмазн. по керам. плитке и стеклу 70 х 55 мм,  с центрир. сверл. Sturm!"/>
        <s v="[Product].[Product].[Product].&amp;[1055-09-7555 Коронка алмазн. по керам. плитке и стеклу 75 х 55 мм,  с центрир. сверл. Sturm!]" c="1055-09-7555 Коронка алмазн. по керам. плитке и стеклу 75 х 55 мм,  с центрир. сверл. Sturm!"/>
        <s v="[Product].[Product].[Product].&amp;[1055-09-8055 Коронка алмазн. по керам. плитке и стеклу 80 х 55 мм,  с центрир. сверл. Sturm!]" c="1055-09-8055 Коронка алмазн. по керам. плитке и стеклу 80 х 55 мм,  с центрир. сверл. Sturm!"/>
        <s v="[Product].[Product].[Product].&amp;[1055-09-9055 Коронка алмазн. по керам. плитке и стеклу 90 х 55 мм,  с центрир. сверл. Sturm!]" c="1055-09-9055 Коронка алмазн. по керам. плитке и стеклу 90 х 55 мм,  с центрир. сверл. Sturm!"/>
        <s v="[Product].[Product].[Product].&amp;[1055-100-133 Сверло по металлу Sturm! 10х133 мм, сталь HSS,нитридтитан., 118° ,блистер 1 шт]" c="1055-100-133 Сверло по металлу Sturm! 10х133 мм, сталь HSS,нитридтитан., 118° ,блистер 1 шт"/>
        <s v="[Product].[Product].[Product].&amp;[1055-100-184L Сверло по металлу Sturm! 10,0х184 мм, сталь HSS, удлинен., 118° ,блистер 1 шт]" c="1055-100-184L Сверло по металлу Sturm! 10,0х184 мм, сталь HSS, удлинен., 118° ,блистер 1 шт"/>
        <s v="[Product].[Product].[Product].&amp;[1055-10-10070 Коронка алмазная по керамограниту 100 х 70 мм,3гр. хв., с центрир. cверл. Sturm!]" c="1055-10-10070 Коронка алмазная по керамограниту 100 х 70 мм,3гр. хв., с центрир. cверл. Sturm!"/>
        <s v="[Product].[Product].[Product].&amp;[1055-10-2070 Коронка алмазная по керамограниту 20 х 70 мм,3гр. хв., с центрир. cверл. Sturm!]" c="1055-10-2070 Коронка алмазная по керамограниту 20 х 70 мм,3гр. хв., с центрир. cверл. Sturm!"/>
        <s v="[Product].[Product].[Product].&amp;[1055-102-133 Сверло по металлу Sturm! 10,2х133 мм, сталь HSS, нитридтитан., 118° ,блистер 1 шт]" c="1055-102-133 Сверло по металлу Sturm! 10,2х133 мм, сталь HSS, нитридтитан., 118° ,блистер 1 шт"/>
        <s v="[Product].[Product].[Product].&amp;[1055-10-2270 Коронка алмазная по керамограниту 22 х 70 мм,3гр. хв., с центрир. cверл. Sturm!]" c="1055-10-2270 Коронка алмазная по керамограниту 22 х 70 мм,3гр. хв., с центрир. cверл. Sturm!"/>
        <s v="[Product].[Product].[Product].&amp;[1055-10-2570 Коронка алмазная по керамограниту 25 х 70 мм,3гр. хв., с центрир. cверл. Sturm!]" c="1055-10-2570 Коронка алмазная по керамограниту 25 х 70 мм,3гр. хв., с центрир. cверл. Sturm!"/>
        <s v="[Product].[Product].[Product].&amp;[1055-10-3070 Коронка алмазная по керамограниту 30 х 70 мм,3гр. хв., с центрир. cверл. Sturm!]" c="1055-10-3070 Коронка алмазная по керамограниту 30 х 70 мм,3гр. хв., с центрир. cверл. Sturm!"/>
        <s v="[Product].[Product].[Product].&amp;[1055-10-3270 Коронка алмазная по керамограниту 32 х 70 мм,3гр. хв., с центрир. cверл. Sturm!]" c="1055-10-3270 Коронка алмазная по керамограниту 32 х 70 мм,3гр. хв., с центрир. cверл. Sturm!"/>
        <s v="[Product].[Product].[Product].&amp;[1055-10-3570 Коронка алмазная по керамограниту 35 х 70 мм,3гр. хв., с центрир. cверл. Sturm!]" c="1055-10-3570 Коронка алмазная по керамограниту 35 х 70 мм,3гр. хв., с центрир. cверл. Sturm!"/>
        <s v="[Product].[Product].[Product].&amp;[1055-10-3870 Коронка алмазная по керамограниту 38 х 70 мм,3гр. хв., с центрир. cверл. Sturm!]" c="1055-10-3870 Коронка алмазная по керамограниту 38 х 70 мм,3гр. хв., с центрир. cверл. Sturm!"/>
        <s v="[Product].[Product].[Product].&amp;[1055-10-4070 Коронка алмазная по керамограниту 40 х 70 мм,3гр. хв., с центрир. cверл. Sturm!]" c="1055-10-4070 Коронка алмазная по керамограниту 40 х 70 мм,3гр. хв., с центрир. cверл. Sturm!"/>
        <s v="[Product].[Product].[Product].&amp;[1055-10-4570 Коронка алмазная по керамограниту 45 х 70 мм,3гр. хв., с центрир. cверл. Sturm!]" c="1055-10-4570 Коронка алмазная по керамограниту 45 х 70 мм,3гр. хв., с центрир. cверл. Sturm!"/>
        <s v="[Product].[Product].[Product].&amp;[1055-10-5070 Коронка алмазная по керамограниту 50 х 70 мм,3гр. хв., с центрир. cверл. Sturm!]" c="1055-10-5070 Коронка алмазная по керамограниту 50 х 70 мм,3гр. хв., с центрир. cверл. Sturm!"/>
        <s v="[Product].[Product].[Product].&amp;[1055-105-133 Сверло по металлу Sturm! 10,5х133 мм, сталь HSS, нитридтитан., 118° ,блистер 1 шт]" c="1055-105-133 Сверло по металлу Sturm! 10,5х133 мм, сталь HSS, нитридтитан., 118° ,блистер 1 шт"/>
        <s v="[Product].[Product].[Product].&amp;[1055-10-6070 Коронка алмазная по керамограниту 60 х 70 мм,3гр. хв., с центрир. cверл. Sturm!]" c="1055-10-6070 Коронка алмазная по керамограниту 60 х 70 мм,3гр. хв., с центрир. cверл. Sturm!"/>
        <s v="[Product].[Product].[Product].&amp;[1055-10-6570 Коронка алмазная по керамограниту 65 х 70 мм,3гр. хв., с центрир. cверл. Sturm!]" c="1055-10-6570 Коронка алмазная по керамограниту 65 х 70 мм,3гр. хв., с центрир. cверл. Sturm!"/>
        <s v="[Product].[Product].[Product].&amp;[1055-10-6870 Коронка алмазная по керамограниту 68 х 70 мм,3гр. хв., с центрир. cверл. Sturm!]" c="1055-10-6870 Коронка алмазная по керамограниту 68 х 70 мм,3гр. хв., с центрир. cверл. Sturm!"/>
        <s v="[Product].[Product].[Product].&amp;[1055-10-7070 Коронка алмазная по керамограниту 70 х 70 мм,3гр. хв., с центрир. cверл. Sturm!]" c="1055-10-7070 Коронка алмазная по керамограниту 70 х 70 мм,3гр. хв., с центрир. cверл. Sturm!"/>
        <s v="[Product].[Product].[Product].&amp;[1055-10-7570 Коронка алмазная по керамограниту 75 х 70 мм,3гр. хв., с центрир. cверл. Sturm!]" c="1055-10-7570 Коронка алмазная по керамограниту 75 х 70 мм,3гр. хв., с центрир. cверл. Sturm!"/>
        <s v="[Product].[Product].[Product].&amp;[1055-10-8070 Коронка алмазная по керамограниту 80 х 70 мм,3гр. хв., с центрир. cверл. Sturm!]" c="1055-10-8070 Коронка алмазная по керамограниту 80 х 70 мм,3гр. хв., с центрир. cверл. Sturm!"/>
        <s v="[Product].[Product].[Product].&amp;[1055-10-9070 Коронка алмазная по керамограниту 90 х 70 мм,3гр. хв., с центрир. cверл. Sturm!]" c="1055-10-9070 Коронка алмазная по керамограниту 90 х 70 мм,3гр. хв., с центрир. cверл. Sturm!"/>
        <s v="[Product].[Product].[Product].&amp;[1055-110-142 Сверло по металлу Sturm! 11х142 мм, сталь HSS, нитридтитан., 118° ,блистер 1 шт]" c="1055-110-142 Сверло по металлу Sturm! 11х142 мм, сталь HSS, нитридтитан., 118° ,блистер 1 шт"/>
        <s v="[Product].[Product].[Product].&amp;[1055-110-195L Сверло по металлу Sturm! 11,0х195 мм, сталь HSS, удлинен., 118° ,блистер 1 шт]" c="1055-110-195L Сверло по металлу Sturm! 11,0х195 мм, сталь HSS, удлинен., 118° ,блистер 1 шт"/>
        <s v="[Product].[Product].[Product].&amp;[1055-120-151 Сверло по металлу Sturm! 12х151 мм, сталь HSS, нитридтитан., 118° ,блистер 1 шт]" c="1055-120-151 Сверло по металлу Sturm! 12х151 мм, сталь HSS, нитридтитан., 118° ,блистер 1 шт"/>
        <s v="[Product].[Product].[Product].&amp;[1055-120-205L Сверло по металлу Sturm! 12,0х205 мм, сталь HSS, удлинен., 118° ,блистер 1 шт]" c="1055-120-205L Сверло по металлу Sturm! 12,0х205 мм, сталь HSS, удлинен., 118° ,блистер 1 шт"/>
        <s v="[Product].[Product].[Product].&amp;[1055-125-151 Сверло по металлу Sturm! 12,5х151 мм, сталь HSS, нитридтитан., 118° ,блистер 1 шт]" c="1055-125-151 Сверло по металлу Sturm! 12,5х151 мм, сталь HSS, нитридтитан., 118° ,блистер 1 шт"/>
        <s v="[Product].[Product].[Product].&amp;[1055-AG06X230 Сверло винтовое по дереву 6х230мм ВЫСОКОКАЧ. ИНСТРУМЕНТАЛЬНАЯ СТАЛЬ, Sturm!]" c="1055-AG06X230 Сверло винтовое по дереву 6х230мм ВЫСОКОКАЧ. ИНСТРУМЕНТАЛЬНАЯ СТАЛЬ, Sturm!"/>
        <s v="[Product].[Product].[Product].&amp;[1055-AG08X230 Сверло винтовое по дереву 8х230мм ВЫСОКОКАЧ. ИНСТРУМЕНТАЛЬНАЯ СТАЛЬ, Sturm!]" c="1055-AG08X230 Сверло винтовое по дереву 8х230мм ВЫСОКОКАЧ. ИНСТРУМЕНТАЛЬНАЯ СТАЛЬ, Sturm!"/>
        <s v="[Product].[Product].[Product].&amp;[1055-AG10X230 Сверло винтовое по дереву 10х230мм ВЫСОКОКАЧ. ИНСТРУМЕНТАЛЬНАЯ СТАЛЬ, Sturm!]" c="1055-AG10X230 Сверло винтовое по дереву 10х230мм ВЫСОКОКАЧ. ИНСТРУМЕНТАЛЬНАЯ СТАЛЬ, Sturm!"/>
        <s v="[Product].[Product].[Product].&amp;[1055-AG10X460 Сверло винтовое по дереву 10х460мм ВЫСОКОКАЧ. ИНСТРУМЕНТАЛЬНАЯ СТАЛЬ, Sturm!]" c="1055-AG10X460 Сверло винтовое по дереву 10х460мм ВЫСОКОКАЧ. ИНСТРУМЕНТАЛЬНАЯ СТАЛЬ, Sturm!"/>
        <s v="[Product].[Product].[Product].&amp;[1055-AG12X230 Сверло винтовое по дереву 12х230мм ВЫСОКОКАЧ. ИНСТРУМЕНТАЛЬНАЯ СТАЛЬ, Sturm!]" c="1055-AG12X230 Сверло винтовое по дереву 12х230мм ВЫСОКОКАЧ. ИНСТРУМЕНТАЛЬНАЯ СТАЛЬ, Sturm!"/>
        <s v="[Product].[Product].[Product].&amp;[1055-AG12X460 Сверло винтовое по дереву 12х460мм ВЫСОКОКАЧ. ИНСТРУМЕНТАЛЬНАЯ СТАЛЬ, Sturm!]" c="1055-AG12X460 Сверло винтовое по дереву 12х460мм ВЫСОКОКАЧ. ИНСТРУМЕНТАЛЬНАЯ СТАЛЬ, Sturm!"/>
        <s v="[Product].[Product].[Product].&amp;[1055-AG14X460 Сверло винтовое по дереву 14х460мм ВЫСОКОКАЧ. ИНСТРУМЕНТАЛЬНАЯ СТАЛЬ, Sturm!]" c="1055-AG14X460 Сверло винтовое по дереву 14х460мм ВЫСОКОКАЧ. ИНСТРУМЕНТАЛЬНАЯ СТАЛЬ, Sturm!"/>
        <s v="[Product].[Product].[Product].&amp;[1055-AG16X230 Сверло винтовое по дереву 16х230мм ВЫСОКОКАЧ. ИНСТРУМЕНТАЛЬНАЯ СТАЛЬ, Sturm!]" c="1055-AG16X230 Сверло винтовое по дереву 16х230мм ВЫСОКОКАЧ. ИНСТРУМЕНТАЛЬНАЯ СТАЛЬ, Sturm!"/>
        <s v="[Product].[Product].[Product].&amp;[1055-AG16X460 Сверло винтовое по дереву 16х460мм ВЫСОКОКАЧ. ИНСТРУМЕНТАЛЬНАЯ СТАЛЬ, Sturm!]" c="1055-AG16X460 Сверло винтовое по дереву 16х460мм ВЫСОКОКАЧ. ИНСТРУМЕНТАЛЬНАЯ СТАЛЬ, Sturm!"/>
        <s v="[Product].[Product].[Product].&amp;[1055-AG18X230 Сверло винтовое по дереву 18х230мм ВЫСОКОКАЧ. ИНСТРУМЕНТАЛЬНАЯ СТАЛЬ, Sturm!]" c="1055-AG18X230 Сверло винтовое по дереву 18х230мм ВЫСОКОКАЧ. ИНСТРУМЕНТАЛЬНАЯ СТАЛЬ, Sturm!"/>
        <s v="[Product].[Product].[Product].&amp;[1055-AG18X460 Сверло винтовое по дереву 18х460мм ВЫСОКОКАЧ. ИНСТРУМЕНТАЛЬНАЯ СТАЛЬ, Sturm!]" c="1055-AG18X460 Сверло винтовое по дереву 18х460мм ВЫСОКОКАЧ. ИНСТРУМЕНТАЛЬНАЯ СТАЛЬ, Sturm!"/>
        <s v="[Product].[Product].[Product].&amp;[1055-AG20X460 Сверло винтовое по дереву 20х460мм ВЫСОКОКАЧ. ИНСТРУМЕНТАЛЬНАЯ СТАЛЬ, Sturm!]" c="1055-AG20X460 Сверло винтовое по дереву 20х460мм ВЫСОКОКАЧ. ИНСТРУМЕНТАЛЬНАЯ СТАЛЬ, Sturm!"/>
        <s v="[Product].[Product].[Product].&amp;[1055-AG22X460 Сверло винтовое по дереву 22х460мм ВЫСОКОКАЧ. ИНСТРУМЕНТАЛЬНАЯ СТАЛЬ, Sturm!]" c="1055-AG22X460 Сверло винтовое по дереву 22х460мм ВЫСОКОКАЧ. ИНСТРУМЕНТАЛЬНАЯ СТАЛЬ, Sturm!"/>
        <s v="[Product].[Product].[Product].&amp;[1055-AG24X460 Сверло винтовое по дереву 24х460мм ВЫСОКОКАЧ. ИНСТРУМЕНТАЛЬНАЯ СТАЛЬ, Sturm!]" c="1055-AG24X460 Сверло винтовое по дереву 24х460мм ВЫСОКОКАЧ. ИНСТРУМЕНТАЛЬНАЯ СТАЛЬ, Sturm!"/>
        <s v="[Product].[Product].[Product].&amp;[1055-AG26X460 Сверло винтовое по дереву 26х460мм ВЫСОКОКАЧ. ИНСТРУМЕНТАЛЬНАЯ СТАЛЬ, Sturm!]" c="1055-AG26X460 Сверло винтовое по дереву 26х460мм ВЫСОКОКАЧ. ИНСТРУМЕНТАЛЬНАЯ СТАЛЬ, Sturm!"/>
        <s v="[Product].[Product].[Product].&amp;[1055-AG28X460 Сверло винтовое по дереву 28х460мм ВЫСОКОКАЧ. ИНСТРУМЕНТАЛЬНАЯ СТАЛЬ, Sturm!]" c="1055-AG28X460 Сверло винтовое по дереву 28х460мм ВЫСОКОКАЧ. ИНСТРУМЕНТАЛЬНАЯ СТАЛЬ, Sturm!"/>
        <s v="[Product].[Product].[Product].&amp;[1055-S412 Сверло ступенчатое по металлу 4-12мм шаг 2мм HSS+TIN прямое Sturm!]" c="1055-S412 Сверло ступенчатое по металлу 4-12мм шаг 2мм HSS+TIN прямое Sturm!"/>
        <s v="[Product].[Product].[Product].&amp;[1055-S420 Сверло ступенчатое по металлу 4-20мм шаг 2мм HSS+TIN прямое Sturm!]" c="1055-S420 Сверло ступенчатое по металлу 4-20мм шаг 2мм HSS+TIN прямое Sturm!"/>
        <s v="[Product].[Product].[Product].&amp;[1055-S430 Сверло ступенчатое по металлу 4-30мм шаг 2мм HSS+TIN прямое Sturm!]" c="1055-S430 Сверло ступенчатое по металлу 4-30мм шаг 2мм HSS+TIN прямое Sturm!"/>
        <s v="[Product].[Product].[Product].&amp;[1055-S636 Сверло ступенчатое по металлу 6-36мм шаг 3мм HSS+TIN прямое Sturm!]" c="1055-S636 Сверло ступенчатое по металлу 6-36мм шаг 3мм HSS+TIN прямое Sturm!"/>
        <s v="[Product].[Product].[Product].&amp;[1060-02-F300 Стусло ИЗ УДАРОПРОЧНОГО ПЛАСТИКА, 300 мм Sturm!]" c="1060-02-F300 Стусло ИЗ УДАРОПРОЧНОГО ПЛАСТИКА, 300 мм Sturm!"/>
        <s v="[Product].[Product].[Product].&amp;[1060-07-30 Пила лучковая 760 мм, УСИЛЕННАЯ КОНСТРУКЦИЯ, Sturm!]" c="1060-07-30 Пила лучковая 760 мм, УСИЛЕННАЯ КОНСТРУКЦИЯ, Sturm!"/>
        <s v="[Product].[Product].[Product].&amp;[1060-11-3616 Ножовка для сверхточных работ с карандашом Marlin,360мм,15-16TPI,2D зуб,pat,Sturm!]" c="1060-11-3616 Ножовка для сверхточных работ с карандашом Marlin,360мм,15-16TPI,2D зуб,pat,Sturm!"/>
        <s v="[Product].[Product].[Product].&amp;[1060-11-4007 Ножовка по дереву с КАРАНДАШОМ, 400мм, 7-8 зуб/1&quot;, КАЛЕНЫЙ 3D ЗУБ, pat, Sturm!]" c="1060-11-4007 Ножовка по дереву с КАРАНДАШОМ, 400мм, 7-8 зуб/1&quot;, КАЛЕНЫЙ 3D ЗУБ, pat, Sturm!"/>
        <s v="[Product].[Product].[Product].&amp;[1060-11-4011 Ножовка по дереву с КАРАНДАШОМ, 400мм, 11-12 зуб/1&quot;, КАЛЕНЫЙ 3D ЗУБ,pat,Sturm!]" c="1060-11-4011 Ножовка по дереву с КАРАНДАШОМ, 400мм, 11-12 зуб/1&quot;, КАЛЕНЫЙ 3D ЗУБ,pat,Sturm!"/>
        <s v="[Product].[Product].[Product].&amp;[1060-11-4507 Ножовка по дереву с КАРАНДАШОМ, 450мм, 7-8 зуб/1&quot;, КАЛЕНЫЙ 3D ЗУБ, pat, Sturm!]" c="1060-11-4507 Ножовка по дереву с КАРАНДАШОМ, 450мм, 7-8 зуб/1&quot;, КАЛЕНЫЙ 3D ЗУБ, pat, Sturm!"/>
        <s v="[Product].[Product].[Product].&amp;[1060-11-4511 Ножовка по дереву с КАРАНДАШОМ, 450мм,11-12 зуб/1&quot;, КАЛЕНЫЙ 3D ЗУБ.pat, Sturm!]" c="1060-11-4511 Ножовка по дереву с КАРАНДАШОМ, 450мм,11-12 зуб/1&quot;, КАЛЕНЫЙ 3D ЗУБ.pat, Sturm!"/>
        <s v="[Product].[Product].[Product].&amp;[1060-11-5007 Ножовка по дереву с КАРАНДАШОМ, 500мм,7-8 зуб/1&quot;, КАЛЕНЫЙ 3D ЗУБ, pat, Sturm!]" c="1060-11-5007 Ножовка по дереву с КАРАНДАШОМ, 500мм,7-8 зуб/1&quot;, КАЛЕНЫЙ 3D ЗУБ, pat, Sturm!"/>
        <s v="[Product].[Product].[Product].&amp;[1060-11-5011 Ножовка по дереву с КАРАНДАШОМ, 500мм, 11-12 зуб/1&quot;, КАЛЕНЫЙ 3D ЗУБ,pat,Sturm!]" c="1060-11-5011 Ножовка по дереву с КАРАНДАШОМ, 500мм, 11-12 зуб/1&quot;, КАЛЕНЫЙ 3D ЗУБ,pat,Sturm!"/>
        <s v="[Product].[Product].[Product].&amp;[1060-11-5507 Ножовка по дереву с КАРАНДАШОМ, 550мм, 7-8 зуб/1&quot;, КАЛЕНЫЙ 3D ЗУБ, pat, Sturm!]" c="1060-11-5507 Ножовка по дереву с КАРАНДАШОМ, 550мм, 7-8 зуб/1&quot;, КАЛЕНЫЙ 3D ЗУБ, pat, Sturm!"/>
        <s v="[Product].[Product].[Product].&amp;[1060-11-5511 Ножовка по дереву с КАРАНДАШОМ, 550мм, 11-12 зуб/1&quot;, КАЛЕНЫЙ 3D ЗУБ,pat,Sturm!]" c="1060-11-5511 Ножовка по дереву с КАРАНДАШОМ, 550мм, 11-12 зуб/1&quot;, КАЛЕНЫЙ 3D ЗУБ,pat,Sturm!"/>
        <s v="[Product].[Product].[Product].&amp;[1060-12-4007 Ножовка по дереву с КАРАНДАШОМ 400мм,7-8 зуб/1&quot;,3D ЗУБ для влажн.дер.,pat., Sturm!]" c="1060-12-4007 Ножовка по дереву с КАРАНДАШОМ 400мм,7-8 зуб/1&quot;,3D ЗУБ для влажн.дер.,pat., Sturm!"/>
        <s v="[Product].[Product].[Product].&amp;[1060-12-4507 Ножовка по дереву с КАРАНДАШОМ 450мм,7-8 зуб/1&quot;,3D ЗУБ для влажн.дер.,pat., Sturm!]" c="1060-12-4507 Ножовка по дереву с КАРАНДАШОМ 450мм,7-8 зуб/1&quot;,3D ЗУБ для влажн.дер.,pat., Sturm!"/>
        <s v="[Product].[Product].[Product].&amp;[1060-13-400С Ножовка по дереву, 400мм, 3TPI, 2D, СОЮЗ]" c="1060-13-400С Ножовка по дереву, 400мм, 3TPI, 2D, СОЮЗ"/>
        <s v="[Product].[Product].[Product].&amp;[1060-13-450С Ножовка по дереву, 450мм, 3TPI, 2D, СОЮЗ]" c="1060-13-450С Ножовка по дереву, 450мм, 3TPI, 2D, СОЮЗ"/>
        <s v="[Product].[Product].[Product].&amp;[1060-13-500С Ножовка по дереву, 500мм, 3TPI, 2D, СОЮЗ]" c="1060-13-500С Ножовка по дереву, 500мм, 3TPI, 2D, СОЮЗ"/>
        <s v="[Product].[Product].[Product].&amp;[1060-14-400С Ножовка по дереву, 400мм, 5TPI, 2D, СОЮЗ]" c="1060-14-400С Ножовка по дереву, 400мм, 5TPI, 2D, СОЮЗ"/>
        <s v="[Product].[Product].[Product].&amp;[1060-14-450С Ножовка по дереву, 450мм, 5TPI, 2D, СОЮЗ]" c="1060-14-450С Ножовка по дереву, 450мм, 5TPI, 2D, СОЮЗ"/>
        <s v="[Product].[Product].[Product].&amp;[1060-14-500С Ножовка по дереву, 500мм, 5TPI, 2D, СОЮЗ]" c="1060-14-500С Ножовка по дереву, 500мм, 5TPI, 2D, СОЮЗ"/>
        <s v="[Product].[Product].[Product].&amp;[1060-22-350С Ножовка по дереву, 350мм, 7TPI, 2D, СОЮЗ]" c="1060-22-350С Ножовка по дереву, 350мм, 7TPI, 2D, СОЮЗ"/>
        <s v="[Product].[Product].[Product].&amp;[1060-22-400С Ножовка по дереву, 400мм, 7TPI, 2D, СОЮЗ]" c="1060-22-400С Ножовка по дереву, 400мм, 7TPI, 2D, СОЮЗ"/>
        <s v="[Product].[Product].[Product].&amp;[1060-22-450С Ножовка по дереву, 450мм, 7TPI, 2D, СОЮЗ]" c="1060-22-450С Ножовка по дереву, 450мм, 7TPI, 2D, СОЮЗ"/>
        <s v="[Product].[Product].[Product].&amp;[1060-22-500С Ножовка по дереву, 500мм, 7TPI, 2D, СОЮЗ]" c="1060-22-500С Ножовка по дереву, 500мм, 7TPI, 2D, СОЮЗ"/>
        <s v="[Product].[Product].[Product].&amp;[1060-52-400 Ножовка по дереву, 400мм, 4TPI, 3D, Sturm!]" c="1060-52-400 Ножовка по дереву, 400мм, 4TPI, 3D, Sturm!"/>
        <s v="[Product].[Product].[Product].&amp;[1060-52-450 Ножовка по дереву, 450мм, 4TPI, 3D, Sturm!]" c="1060-52-450 Ножовка по дереву, 450мм, 4TPI, 3D, Sturm!"/>
        <s v="[Product].[Product].[Product].&amp;[1060-52-500 Ножовка по дереву, 500мм, 4TPI, 3D, Sturm!]" c="1060-52-500 Ножовка по дереву, 500мм, 4TPI, 3D, Sturm!"/>
        <s v="[Product].[Product].[Product].&amp;[1060-53-400 Ножовка по дереву, 400мм, 7TPI, 3D, Sturm!]" c="1060-53-400 Ножовка по дереву, 400мм, 7TPI, 3D, Sturm!"/>
        <s v="[Product].[Product].[Product].&amp;[1060-53-450 Ножовка по дереву, 450мм, 7TPI, 3D, Sturm!]" c="1060-53-450 Ножовка по дереву, 450мм, 7TPI, 3D, Sturm!"/>
        <s v="[Product].[Product].[Product].&amp;[1060-53-500 Ножовка по дереву, 500мм, 7TPI, 3D, Sturm!]" c="1060-53-500 Ножовка по дереву, 500мм, 7TPI, 3D, Sturm!"/>
        <s v="[Product].[Product].[Product].&amp;[1060-55-350 Ножовка по дереву, 350мм, 9TPI, 3D, Sturm!]" c="1060-55-350 Ножовка по дереву, 350мм, 9TPI, 3D, Sturm!"/>
        <s v="[Product].[Product].[Product].&amp;[1060-55-400 Ножовка по дереву, 400мм, 9TPI, 3D, Sturm!]" c="1060-55-400 Ножовка по дереву, 400мм, 9TPI, 3D, Sturm!"/>
        <s v="[Product].[Product].[Product].&amp;[1060-55-450 Ножовка по дереву, 450мм, 9TPI, 3D, Sturm!]" c="1060-55-450 Ножовка по дереву, 450мм, 9TPI, 3D, Sturm!"/>
        <s v="[Product].[Product].[Product].&amp;[1060-55-500 Ножовка по дереву, 500мм, 9TPI, 3D, Sturm!]" c="1060-55-500 Ножовка по дереву, 500мм, 9TPI, 3D, Sturm!"/>
        <s v="[Product].[Product].[Product].&amp;[1060-57-350 Ножовка по дереву, 350мм, 12TPI, 3D, Sturm!]" c="1060-57-350 Ножовка по дереву, 350мм, 12TPI, 3D, Sturm!"/>
        <s v="[Product].[Product].[Product].&amp;[1060-57-400 Ножовка по дереву, 400мм, 12TPI, 3D, Sturm!]" c="1060-57-400 Ножовка по дереву, 400мм, 12TPI, 3D, Sturm!"/>
        <s v="[Product].[Product].[Product].&amp;[1060-57-450 Ножовка по дереву, 450мм, 12TPI, 3D, Sturm!]" c="1060-57-450 Ножовка по дереву, 450мм, 12TPI, 3D, Sturm!"/>
        <s v="[Product].[Product].[Product].&amp;[1060-57-500 Ножовка по дереву, 500мм, 12TPI, 3D, Sturm!]" c="1060-57-500 Ножовка по дереву, 500мм, 12TPI, 3D, Sturm!"/>
        <s v="[Product].[Product].[Product].&amp;[1060-62-350 Ножовка по дереву, 350мм, тефлоновое покрытие, 7TPI, 3D, Sturm!]" c="1060-62-350 Ножовка по дереву, 350мм, тефлоновое покрытие, 7TPI, 3D, Sturm!"/>
        <s v="[Product].[Product].[Product].&amp;[1060-62-400 Ножовка по дереву, 400мм, тефлоновое покрытие, 7TPI, 3D, Sturm!]" c="1060-62-400 Ножовка по дереву, 400мм, тефлоновое покрытие, 7TPI, 3D, Sturm!"/>
        <s v="[Product].[Product].[Product].&amp;[1060-62-450 Ножовка по дереву, 450мм, тефлоновое покрытие, 7TPI, 3D, Sturm!]" c="1060-62-450 Ножовка по дереву, 450мм, тефлоновое покрытие, 7TPI, 3D, Sturm!"/>
        <s v="[Product].[Product].[Product].&amp;[1060-62-500 Ножовка по дереву, 500мм, тефлоновое покрытие, 7TPI, 3D, Sturm!]" c="1060-62-500 Ножовка по дереву, 500мм, тефлоновое покрытие, 7TPI, 3D, Sturm!"/>
        <s v="[Product].[Product].[Product].&amp;[1060-64-350 Ножовка по дереву, 350мм, тефлоновое покрытие, 9TPI, 3D, Sturm!]" c="1060-64-350 Ножовка по дереву, 350мм, тефлоновое покрытие, 9TPI, 3D, Sturm!"/>
        <s v="[Product].[Product].[Product].&amp;[1060-64-400 Ножовка по дереву, 400мм, тефлоновое покрытие, 9TPI, 3D, Sturm!]" c="1060-64-400 Ножовка по дереву, 400мм, тефлоновое покрытие, 9TPI, 3D, Sturm!"/>
        <s v="[Product].[Product].[Product].&amp;[1060-64-450 Ножовка по дереву, 450мм, тефлоновое покрытие, 9TPI, 3D, Sturm!]" c="1060-64-450 Ножовка по дереву, 450мм, тефлоновое покрытие, 9TPI, 3D, Sturm!"/>
        <s v="[Product].[Product].[Product].&amp;[1060-64-500 Ножовка по дереву, 500мм, тефлоновое покрытие, 9TPI, 3D, Sturm!]" c="1060-64-500 Ножовка по дереву, 500мм, тефлоновое покрытие, 9TPI, 3D, Sturm!"/>
        <s v="[Product].[Product].[Product].&amp;[1060-74-150 Ножовка по дереву и гипсокартону, 150мм, 7TPI, 3D, Sturm!]" c="1060-74-150 Ножовка по дереву и гипсокартону, 150мм, 7TPI, 3D, Sturm!"/>
        <s v="[Product].[Product].[Product].&amp;[1060-92-500 Ножовка по пенобетону, 500мм, тефлоновое покрытие, Sturm!]" c="1060-92-500 Ножовка по пенобетону, 500мм, тефлоновое покрытие, Sturm!"/>
        <s v="[Product].[Product].[Product].&amp;[1060-92-600 Ножовка по пенобетону, 600мм, тефлоновое покрытие, Sturm!]" c="1060-92-600 Ножовка по пенобетону, 600мм, тефлоновое покрытие, Sturm!"/>
        <s v="[Product].[Product].[Product].&amp;[1060-92-700 Ножовка по пенобетону, 700мм, тефлоновое покрытие, Sturm!]" c="1060-92-700 Ножовка по пенобетону, 700мм, тефлоновое покрытие, Sturm!"/>
        <s v="[Product].[Product].[Product].&amp;[1061-01-0001 Ножовка по металлу, МЯГКАЯ РУКОЯТКА, ЛИТОЙ КОРПУС,300 мм Sturm!]" c="1061-01-0001 Ножовка по металлу, МЯГКАЯ РУКОЯТКА, ЛИТОЙ КОРПУС,300 мм Sturm!"/>
        <s v="[Product].[Product].[Product].&amp;[1061-01-150С Ножовка по металлу, ПЛАСТИКОВАЯ РУКОЯТКА, 150мм СОЮЗ]" c="1061-01-150С Ножовка по металлу, ПЛАСТИКОВАЯ РУКОЯТКА, 150мм СОЮЗ"/>
        <s v="[Product].[Product].[Product].&amp;[1061-01-300С Ножовка по металлу, ПЛАСТИКОВАЯ РУКОЯТКА, 300мм СОЮЗ]" c="1061-01-300С Ножовка по металлу, ПЛАСТИКОВАЯ РУКОЯТКА, 300мм СОЮЗ"/>
        <s v="[Product].[Product].[Product].&amp;[1061-02-250С Ножовка по металлу, ПЛАСТИКОВАЯ РУЧКА, 250мм СОЮЗ]" c="1061-02-250С Ножовка по металлу, ПЛАСТИКОВАЯ РУЧКА, 250мм СОЮЗ"/>
        <s v="[Product].[Product].[Product].&amp;[1061-03-300С Ножовка по металлу, ДЕРЕВЯННАЯ РУКОЯТКА, 300мм СОЮЗ]" c="1061-03-300С Ножовка по металлу, ДЕРЕВЯННАЯ РУКОЯТКА, 300мм СОЮЗ"/>
        <s v="[Product].[Product].[Product].&amp;[1061-04-300С Ножовка по металлу с доп. полотном,пласт.ручка 300мм,КУЛИБИН,pat,СОЮЗ]" c="1061-04-300С Ножовка по металлу с доп. полотном,пласт.ручка 300мм,КУЛИБИН,pat,СОЮЗ"/>
        <s v="[Product].[Product].[Product].&amp;[1061-05-300 Ножовка по металлу 300мм,усил.рама,доп.упор,обрезин.рукоятка,пиление под 90°,Sturm!]" c="1061-05-300 Ножовка по металлу 300мм,усил.рама,доп.упор,обрезин.рукоятка,пиление под 90°,Sturm!"/>
        <s v="[Product].[Product].[Product].&amp;[1061-06-300 Ножовка по металлу 300мм,PROF,СНЯТИЕ ПОЛОТНА ОДНИМ ДВИЖЕНИЕМ,пиление под 45°,Sturm!]" c="1061-06-300 Ножовка по металлу 300мм,PROF,СНЯТИЕ ПОЛОТНА ОДНИМ ДВИЖЕНИЕМ,пиление под 45°,Sturm!"/>
        <s v="[Product].[Product].[Product].&amp;[1063-02-06С Стамеска 6 мм, УГЛЕРОДИСТАЯ СТАЛЬ, 50 HRC, СОЮЗ]" c="1063-02-06С Стамеска 6 мм, УГЛЕРОДИСТАЯ СТАЛЬ, 50 HRC, СОЮЗ"/>
        <s v="[Product].[Product].[Product].&amp;[1063-02-12С Стамеска 12 мм, УГЛЕРОДИСТАЯ СТАЛЬ, 50 HRC, СОЮЗ]" c="1063-02-12С Стамеска 12 мм, УГЛЕРОДИСТАЯ СТАЛЬ, 50 HRC, СОЮЗ"/>
        <s v="[Product].[Product].[Product].&amp;[1063-02-16С Стамеска 16 мм, УГЛЕРОДИСТАЯ СТАЛЬ, 50 HRC, СОЮЗ]" c="1063-02-16С Стамеска 16 мм, УГЛЕРОДИСТАЯ СТАЛЬ, 50 HRC, СОЮЗ"/>
        <s v="[Product].[Product].[Product].&amp;[1063-02-18С Стамеска 18 мм, УГЛЕРОДИСТАЯ СТАЛЬ, 50 HRC, СОЮЗ]" c="1063-02-18С Стамеска 18 мм, УГЛЕРОДИСТАЯ СТАЛЬ, 50 HRC, СОЮЗ"/>
        <s v="[Product].[Product].[Product].&amp;[1063-02-20С Стамеска 20 мм, УГЛЕРОДИСТАЯ СТАЛЬ, 50 HRC, СОЮЗ]" c="1063-02-20С Стамеска 20 мм, УГЛЕРОДИСТАЯ СТАЛЬ, 50 HRC, СОЮЗ"/>
        <s v="[Product].[Product].[Product].&amp;[1063-02-24С Стамеска 24 мм, УГЛЕРОДИСТАЯ СТАЛЬ, 50 HRC, СОЮЗ]" c="1063-02-24С Стамеска 24 мм, УГЛЕРОДИСТАЯ СТАЛЬ, 50 HRC, СОЮЗ"/>
        <s v="[Product].[Product].[Product].&amp;[1063-02-30С Стамеска 30 мм, УГЛЕРОДИСТАЯ СТАЛЬ, 50 HRC, СОЮЗ]" c="1063-02-30С Стамеска 30 мм, УГЛЕРОДИСТАЯ СТАЛЬ, 50 HRC, СОЮЗ"/>
        <s v="[Product].[Product].[Product].&amp;[1063-02-32С Стамеска 32 мм, УГЛЕРОДИСТАЯ СТАЛЬ, 50 HRC, СОЮЗ]" c="1063-02-32С Стамеска 32 мм, УГЛЕРОДИСТАЯ СТАЛЬ, 50 HRC, СОЮЗ"/>
        <s v="[Product].[Product].[Product].&amp;[1063-02-H4C Набор стамесок, 6, 12, 18, 24 мм, УГЛЕРОДИСТАЯ СТАЛЬ, 50 HRC, СОЮЗ]" c="1063-02-H4C Набор стамесок, 6, 12, 18, 24 мм, УГЛЕРОДИСТАЯ СТАЛЬ, 50 HRC, СОЮЗ"/>
        <s v="[Product].[Product].[Product].&amp;[1063-04-S3 Набор стамесок 6, 16, 22 мм ДВУХКОМПОНЕНТНЫЕ РУКОЯТКИ, Sturm!]" c="1063-04-S3 Набор стамесок 6, 16, 22 мм ДВУХКОМПОНЕНТНЫЕ РУКОЯТКИ, Sturm!"/>
        <s v="[Product].[Product].[Product].&amp;[1064-03-01 Рубанок 250 мм  металлический, ПЛАСТИКОВЫЕ РУКОЯТКИ, ВЫСОСОКАЧЕСТВ. СТАЛЬ Sturm!]" c="1064-03-01 Рубанок 250 мм  металлический, ПЛАСТИКОВЫЕ РУКОЯТКИ, ВЫСОСОКАЧЕСТВ. СТАЛЬ Sturm!"/>
        <s v="[Product].[Product].[Product].&amp;[1065-03-S24 Набор метчиков и плашек для нарезания резьбы Sturm!]" c="1065-03-S24 Набор метчиков и плашек для нарезания резьбы Sturm!"/>
        <s v="[Product].[Product].[Product].&amp;[1065-04-1/2 Клуппа трубная 1/2&quot;, резцы из инструментальной стали, закалены, Sturm!]" c="1065-04-1/2 Клуппа трубная 1/2&quot;, резцы из инструментальной стали, закалены, Sturm!"/>
        <s v="[Product].[Product].[Product].&amp;[1065-04-R Трещотка для клупп Sturm!]" c="1065-04-R Трещотка для клупп Sturm!"/>
        <s v="[Product].[Product].[Product].&amp;[1070-01-250 Заклепочник 250мм, заклепки 2,4/3,2/4,0/4,8, Sturm!]" c="1070-01-250 Заклепочник 250мм, заклепки 2,4/3,2/4,0/4,8, Sturm!"/>
        <s v="[Product].[Product].[Product].&amp;[1070-01-A361 Заклепочник поворотный 0-360° Sturm!]" c="1070-01-A361 Заклепочник поворотный 0-360° Sturm!"/>
        <s v="[Product].[Product].[Product].&amp;[1070-07-200 Заклепочник УСИЛЕННЫЙ 200мм,закл:2,4/3,2/4,0/4,8мм,Sturm!]" c="1070-07-200 Заклепочник УСИЛЕННЫЙ 200мм,закл:2,4/3,2/4,0/4,8мм,Sturm!"/>
        <s v="[Product].[Product].[Product].&amp;[1070-07-250 Заклепочник &quot;Heavy duty&quot;.УСИЛЕНН. КОРПУС, 4 БЫСТРОСМЕНН. НАСАДКИ, 250мм Sturm! STUR]" c="1070-07-250 Заклепочник &quot;Heavy duty&quot;.УСИЛЕНН. КОРПУС, 4 БЫСТРОСМЕНН. НАСАДКИ, 250мм Sturm! STUR"/>
        <s v="[Product].[Product].[Product].&amp;[1070-07-450 Заклепочник УСИЛЕННЫЙ двуручный 450мм Sturm!]" c="1070-07-450 Заклепочник УСИЛЕННЫЙ двуручный 450мм Sturm!"/>
        <s v="[Product].[Product].[Product].&amp;[1070-32-10 Заклепки, 3,2 х 10 мм, 50 шт.,Sturm!]" c="1070-32-10 Заклепки, 3,2 х 10 мм, 50 шт.,Sturm!"/>
        <s v="[Product].[Product].[Product].&amp;[1070-32-12 Заклепки, 3,2 х 12 мм, 50 шт.,Sturm!]" c="1070-32-12 Заклепки, 3,2 х 12 мм, 50 шт.,Sturm!"/>
        <s v="[Product].[Product].[Product].&amp;[1070-32-6 Заклепки, 3,2 х 6 мм, 50 шт.,Sturm!]" c="1070-32-6 Заклепки, 3,2 х 6 мм, 50 шт.,Sturm!"/>
        <s v="[Product].[Product].[Product].&amp;[1070-32-8 Заклепки, 3,2 х 8 мм, 50 шт.,Sturm!]" c="1070-32-8 Заклепки, 3,2 х 8 мм, 50 шт.,Sturm!"/>
        <s v="[Product].[Product].[Product].&amp;[1070-40-10 Заклепки, 4,0 х 10 мм, 50 шт.,Sturm!]" c="1070-40-10 Заклепки, 4,0 х 10 мм, 50 шт.,Sturm!"/>
        <s v="[Product].[Product].[Product].&amp;[1070-40-12 Заклепки, 4,0 х 12 мм, 50 шт.,Sturm!]" c="1070-40-12 Заклепки, 4,0 х 12 мм, 50 шт.,Sturm!"/>
        <s v="[Product].[Product].[Product].&amp;[1070-40-14 Заклепки, 4,0 х 14 мм, 50 шт.,Sturm!]" c="1070-40-14 Заклепки, 4,0 х 14 мм, 50 шт.,Sturm!"/>
        <s v="[Product].[Product].[Product].&amp;[1070-40-16 Заклепки, 4,0 х 16 мм, 50 шт.,Sturm!]" c="1070-40-16 Заклепки, 4,0 х 16 мм, 50 шт.,Sturm!"/>
        <s v="[Product].[Product].[Product].&amp;[1070-40-6 Заклепки, 4,0 х 6 мм, 50 шт.,Sturm!]" c="1070-40-6 Заклепки, 4,0 х 6 мм, 50 шт.,Sturm!"/>
        <s v="[Product].[Product].[Product].&amp;[1070-40-8 Заклепки, 4,0 х 8 мм, 50 шт.,Sturm!]" c="1070-40-8 Заклепки, 4,0 х 8 мм, 50 шт.,Sturm!"/>
        <s v="[Product].[Product].[Product].&amp;[1070-48-10 Заклепки, 4,8 х 10 мм, 50 шт.,Sturm!]" c="1070-48-10 Заклепки, 4,8 х 10 мм, 50 шт.,Sturm!"/>
        <s v="[Product].[Product].[Product].&amp;[1070-48-12 Заклепки, 4,8 х 12 мм, 50 шт.,Sturm!]" c="1070-48-12 Заклепки, 4,8 х 12 мм, 50 шт.,Sturm!"/>
        <s v="[Product].[Product].[Product].&amp;[1070-48-14 Заклепки, 4,8 х 14 мм, 50 шт.,Sturm!]" c="1070-48-14 Заклепки, 4,8 х 14 мм, 50 шт.,Sturm!"/>
        <s v="[Product].[Product].[Product].&amp;[1070-48-16 Заклепки, 4,8 х 16 мм, 50 шт.,Sturm!]" c="1070-48-16 Заклепки, 4,8 х 16 мм, 50 шт.,Sturm!"/>
        <s v="[Product].[Product].[Product].&amp;[1070-48-8 Заклепки, 4,8 х 8 мм, 50 шт.,Sturm!]" c="1070-48-8 Заклепки, 4,8 х 8 мм, 50 шт.,Sturm!"/>
        <s v="[Product].[Product].[Product].&amp;[1071-01-04 Степлер CLASSIC,МЕТАЛЛИЧ.ПРОЧН.КОРПУС,тип 53 тип,скоба 4-8мм Sturm!]" c="1071-01-04 Степлер CLASSIC,МЕТАЛЛИЧ.ПРОЧН.КОРПУС,тип 53 тип,скоба 4-8мм Sturm!"/>
        <s v="[Product].[Product].[Product].&amp;[1071-01-04С Степлер, пластмассовый корпус, скобы 6-10мм, усиленный отбойник, СОЮЗ]" c="1071-01-04С Степлер, пластмассовый корпус, скобы 6-10мм, усиленный отбойник, СОЮЗ"/>
        <s v="[Product].[Product].[Product].&amp;[1071-01-06 Степлер меб.регулируемый,с 8мм скобами(53) 100шт,тип скобы 53, 4-14 мм, Sturm!]" c="1071-01-06 Степлер меб.регулируемый,с 8мм скобами(53) 100шт,тип скобы 53, 4-14 мм, Sturm!"/>
        <s v="[Product].[Product].[Product].&amp;[1071-01-06С Степлер меб.регулируемый,с 8мм скобами(53) 200 шт,тип скобы 53, 4-14 мм, СОЮЗ]" c="1071-01-06С Степлер меб.регулируемый,с 8мм скобами(53) 200 шт,тип скобы 53, 4-14 мм, СОЮЗ"/>
        <s v="[Product].[Product].[Product].&amp;[1071-01-08 Степлер мебельный, усиленный, автоблокировка ручки, тип скобы 53, 6-10 мм, Sturm!]" c="1071-01-08 Степлер мебельный, усиленный, автоблокировка ручки, тип скобы 53, 6-10 мм, Sturm!"/>
        <s v="[Product].[Product].[Product].&amp;[1071-01-S3 Степлер меб.в кейсе,для скоб 140(4-14мм), S(10-12мм) и гвоздей J(10-14мм), Sturm!]" c="1071-01-S3 Степлер меб.в кейсе,для скоб 140(4-14мм), S(10-12мм) и гвоздей J(10-14мм), Sturm!"/>
        <s v="[Product].[Product].[Product].&amp;[1071-02-04 Скобы для степлера 4мм (тип 53) в упак. 1000шт,оцинкованные,закаленные, Sturm!]" c="1071-02-04 Скобы для степлера 4мм (тип 53) в упак. 1000шт,оцинкованные,закаленные, Sturm!"/>
        <s v="[Product].[Product].[Product].&amp;[1071-02-06 Скобы для степлера 6мм (тип 53) в упак. 1000шт,оцинкованные,закаленные, Sturm!]" c="1071-02-06 Скобы для степлера 6мм (тип 53) в упак. 1000шт,оцинкованные,закаленные, Sturm!"/>
        <s v="[Product].[Product].[Product].&amp;[1071-02-08 Скобы для степлера 8мм (тип 53) в упак. 1000шт,оцинкованные,закаленные, Sturm!]" c="1071-02-08 Скобы для степлера 8мм (тип 53) в упак. 1000шт,оцинкованные,закаленные, Sturm!"/>
        <s v="[Product].[Product].[Product].&amp;[1071-02-10 Скобы для степлера 10мм (тип 53) в упак. 1000шт,оцинкованные,закаленные, Sturm!]" c="1071-02-10 Скобы для степлера 10мм (тип 53) в упак. 1000шт,оцинкованные,закаленные, Sturm!"/>
        <s v="[Product].[Product].[Product].&amp;[1071-02-12 Скобы для степлера 12мм (тип 53) в упак. 1000шт,оцинкованные,закаленные, Sturm!]" c="1071-02-12 Скобы для степлера 12мм (тип 53) в упак. 1000шт,оцинкованные,закаленные, Sturm!"/>
        <s v="[Product].[Product].[Product].&amp;[1071-02-14 Скобы для степлера 14мм (тип 53) в упак. 1000шт,оцинкованные,закаленные, Sturm!]" c="1071-02-14 Скобы для степлера 14мм (тип 53) в упак. 1000шт,оцинкованные,закаленные, Sturm!"/>
        <s v="[Product].[Product].[Product].&amp;[1071-03-06 Скобы для степлера 6мм (тип 140) в упак. 1000шт,оцинкованные,закаленные, Sturm!]" c="1071-03-06 Скобы для степлера 6мм (тип 140) в упак. 1000шт,оцинкованные,закаленные, Sturm!"/>
        <s v="[Product].[Product].[Product].&amp;[1071-03-08 Скобы для степлера 8мм (тип 140) в упак. 1000шт,оцинкованные,закаленные, Sturm!]" c="1071-03-08 Скобы для степлера 8мм (тип 140) в упак. 1000шт,оцинкованные,закаленные, Sturm!"/>
        <s v="[Product].[Product].[Product].&amp;[1071-03-10 Скобы для степлера 10мм (тип 140) в упак. 1000шт,оцинкованные,закаленные, Sturm!]" c="1071-03-10 Скобы для степлера 10мм (тип 140) в упак. 1000шт,оцинкованные,закаленные, Sturm!"/>
        <s v="[Product].[Product].[Product].&amp;[1071-03-12 Скобы для степлера 12мм (тип 140) в упак. 1000шт,оцинкованные,закаленные, Sturm!]" c="1071-03-12 Скобы для степлера 12мм (тип 140) в упак. 1000шт,оцинкованные,закаленные, Sturm!"/>
        <s v="[Product].[Product].[Product].&amp;[1071-03-14 Скобы для степлера 14мм (тип 140) в упак. 1000шт,оцинкованные,закаленные, Sturm!]" c="1071-03-14 Скобы для степлера 14мм (тип 140) в упак. 1000шт,оцинкованные,закаленные, Sturm!"/>
        <s v="[Product].[Product].[Product].&amp;[1072-HD-10С Плиткорез-кусачки макс рез 10мм, СОЮЗ]" c="1072-HD-10С Плиткорез-кусачки макс рез 10мм, СОЮЗ"/>
        <s v="[Product].[Product].[Product].&amp;[1072-LC-10 Резак для ламината шир 210 мм гл реза 10 мм Sturm!]" c="1072-LC-10 Резак для ламината шир 210 мм гл реза 10 мм Sturm!"/>
        <s v="[Product].[Product].[Product].&amp;[1072-MB Резак сменный для плиткореза сплав YG6X (15*6*1,5 мм) Sturm!]" c="1072-MB Резак сменный для плиткореза сплав YG6X (15*6*1,5 мм) Sturm!"/>
        <s v="[Product].[Product].[Product].&amp;[1072-MB-500 Плиткорез ручной рег. угла 0-60' 500 мм Sturm!]" c="1072-MB-500 Плиткорез ручной рег. угла 0-60' 500 мм Sturm!"/>
        <s v="[Product].[Product].[Product].&amp;[1072-MB-600 Плиткорез ручной рег. угла 0-60' 600 мм Sturm!]" c="1072-MB-600 Плиткорез ручной рег. угла 0-60' 600 мм Sturm!"/>
        <s v="[Product].[Product].[Product].&amp;[1072-TC-700P Плиткорез ручной рез 700 мм На ПОДШИПНИКАХ Sturm!]" c="1072-TC-700P Плиткорез ручной рез 700 мм На ПОДШИПНИКАХ Sturm!"/>
        <s v="[Product].[Product].[Product].&amp;[1073-02-310 Пистолет для герметика скелетного типа,УСИЛЕННЫЙ,310мл,Sturm!]" c="1073-02-310 Пистолет для герметика скелетного типа,УСИЛЕННЫЙ,310мл,Sturm!"/>
        <s v="[Product].[Product].[Product].&amp;[1073-03-310 Пистолет для герметика 310мл, полуоткрытый, усиленный, толщина основы 0,7мм, Sturm!]" c="1073-03-310 Пистолет для герметика 310мл, полуоткрытый, усиленный, толщина основы 0,7мм, Sturm!"/>
        <s v="[Product].[Product].[Product].&amp;[1073-04-225 Пистолет для герметика СКЕЛЕТНОГО ТИПА, 225mm Sturm!]" c="1073-04-225 Пистолет для герметика СКЕЛЕТНОГО ТИПА, 225mm Sturm!"/>
        <s v="[Product].[Product].[Product].&amp;[1073-05-310 Пистолет для герметика, цилиндрический, 310 мл Sturm!]" c="1073-05-310 Пистолет для герметика, цилиндрический, 310 мл Sturm!"/>
        <s v="[Product].[Product].[Product].&amp;[1073-05-600 Пистолет для герметика, цилиндрический, 600 мл Sturm!]" c="1073-05-600 Пистолет для герметика, цилиндрический, 600 мл Sturm!"/>
        <s v="[Product].[Product].[Product].&amp;[1073-06-01 Пистолет для пены ТЕФЛОН.ПОКРЫТИЕ ИГЛЫ, ДОП.НАСАДКИ Professional Sturm!]" c="1073-06-01 Пистолет для пены ТЕФЛОН.ПОКРЫТИЕ ИГЛЫ, ДОП.НАСАДКИ Professional Sturm!"/>
        <s v="[Product].[Product].[Product].&amp;[1073-06-02 Пистолет для пены ПОЛНОЕ ТЕФЛОНОВОЕ ПОКРЫТИЕ, Professional Sturm!]" c="1073-06-02 Пистолет для пены ПОЛНОЕ ТЕФЛОНОВОЕ ПОКРЫТИЕ, Professional Sturm!"/>
        <s v="[Product].[Product].[Product].&amp;[1073-06-03 Пистолет для монтаж.пены,ПЛАСТМАСС.КОРПУС,ствол,игольч.и шар.клапана,нерж.ст.,Sturm!]" c="1073-06-03 Пистолет для монтаж.пены,ПЛАСТМАСС.КОРПУС,ствол,игольч.и шар.клапана,нерж.ст.,Sturm!"/>
        <s v="[Product].[Product].[Product].&amp;[1073-06-04 Пистолет для монтаж. пены, ПЛАСТМАСС. КОРПУС, железный курок и рег. винт, Sturm!]" c="1073-06-04 Пистолет для монтаж. пены, ПЛАСТМАСС. КОРПУС, железный курок и рег. винт, Sturm!"/>
        <s v="[Product].[Product].[Product].&amp;[1073-06-05 Пистолет для монтаж. пены, ПЛАСТМАСС.КОРПУС,рег. винт и адаптер, железy.курок,Sturm!]" c="1073-06-05 Пистолет для монтаж. пены, ПЛАСТМАСС.КОРПУС,рег. винт и адаптер, железy.курок,Sturm!"/>
        <s v="[Product].[Product].[Product].&amp;[1073-06-06 Пистолет для пены, полное покрытие тефлоном, обрезиненная рукоятка, Sturm!]" c="1073-06-06 Пистолет для пены, полное покрытие тефлоном, обрезиненная рукоятка, Sturm!"/>
        <s v="[Product].[Product].[Product].&amp;[1073-07-310 Пистолет для герметика, 310мл, нейлон, скелетный, защита от капель, Sturm!]" c="1073-07-310 Пистолет для герметика, 310мл, нейлон, скелетный, защита от капель, Sturm!"/>
        <s v="[Product].[Product].[Product].&amp;[1073-08-310 Пистолет для герметика, 310мл, нейлон, полуоткрытый, защита от капель, Sturm!]" c="1073-08-310 Пистолет для герметика, 310мл, нейлон, полуоткрытый, защита от капель, Sturm!"/>
        <s v="[Product].[Product].[Product].&amp;[1074-02-04 Ножницы по металлу с удлиненными губками 290мм, CR-v, Sturm!]" c="1074-02-04 Ножницы по металлу с удлиненными губками 290мм, CR-v, Sturm!"/>
        <s v="[Product].[Product].[Product].&amp;[1074-02-06 Насадка-ножницы на шуруповерт и дрель для резки лист. мет. до 1,8 мм удлин. Sturm!]" c="1074-02-06 Насадка-ножницы на шуруповерт и дрель для резки лист. мет. до 1,8 мм удлин. Sturm!"/>
        <s v="[Product].[Product].[Product].&amp;[1074-02-150 Кабелерезы комбинированные 150 мм, рез до 6 мм, СОЮЗ]" c="1074-02-150 Кабелерезы комбинированные 150 мм, рез до 6 мм, СОЮЗ"/>
        <s v="[Product].[Product].[Product].&amp;[1074-04-02 Ножницы хозяйственные Sturm!]" c="1074-04-02 Ножницы хозяйственные Sturm!"/>
        <s v="[Product].[Product].[Product].&amp;[1074-06-01 Ножницы по металлу КОВАННЫЕ ГУБКИ, скрытый механизм Sturm!]" c="1074-06-01 Ножницы по металлу КОВАННЫЕ ГУБКИ, скрытый механизм Sturm!"/>
        <s v="[Product].[Product].[Product].&amp;[1074-08-220 Ножницы для резки ПВХ профиля и багета Sturm!]" c="1074-08-220 Ножницы для резки ПВХ профиля и багета Sturm!"/>
        <s v="[Product].[Product].[Product].&amp;[1075-01-100 Тиски слесарные 100мм, ПОВОРОТНЫЕ УСИЛЕННЫЕ, Sturm!]" c="1075-01-100 Тиски слесарные 100мм, ПОВОРОТНЫЕ УСИЛЕННЫЕ, Sturm!"/>
        <s v="[Product].[Product].[Product].&amp;[1075-01-125 Тиски слесарные 125 мм, ПОВОРОТНЫЕ УСИЛЕННЫЕ, Sturm!]" c="1075-01-125 Тиски слесарные 125 мм, ПОВОРОТНЫЕ УСИЛЕННЫЕ, Sturm!"/>
        <s v="[Product].[Product].[Product].&amp;[1075-01-150 Тиски слесарные 150мм, ПОВОРОТНЫЕ УСИЛЕННЫЕ, Sturm!]" c="1075-01-150 Тиски слесарные 150мм, ПОВОРОТНЫЕ УСИЛЕННЫЕ, Sturm!"/>
        <s v="[Product].[Product].[Product].&amp;[1075-01-200 Тиски слесарные 200мм, ПОВОРОТНЫЕ УСИЛЕННЫЕ Sturm!]" c="1075-01-200 Тиски слесарные 200мм, ПОВОРОТНЫЕ УСИЛЕННЫЕ Sturm!"/>
        <s v="[Product].[Product].[Product].&amp;[1075-03-88x13 Верстак тиски, размер стола 605х240мм Sturm!]" c="1075-03-88x13 Верстак тиски, размер стола 605х240мм Sturm!"/>
        <s v="[Product].[Product].[Product].&amp;[1075-04-100 Тиски слесарные 100мм, УСИЛЕННЫЕ С НАКОВАЛЬНЕЙ, Sturm!]" c="1075-04-100 Тиски слесарные 100мм, УСИЛЕННЫЕ С НАКОВАЛЬНЕЙ, Sturm!"/>
        <s v="[Product].[Product].[Product].&amp;[1075-04-125 Тиски слесарные 125мм , УСИЛЕННЫЕ С НАКОВАЛЬНЕЙ, Sturm!]" c="1075-04-125 Тиски слесарные 125мм , УСИЛЕННЫЕ С НАКОВАЛЬНЕЙ, Sturm!"/>
        <s v="[Product].[Product].[Product].&amp;[1075-04-75 Тиски слесарные 75 мм, УСИЛЕННЫЕ С НАКОВАЛЬНЕЙ, Sturm!]" c="1075-04-75 Тиски слесарные 75 мм, УСИЛЕННЫЕ С НАКОВАЛЬНЕЙ, Sturm!"/>
        <s v="[Product].[Product].[Product].&amp;[1075-06-220С Зажим ручной, 220 мм, с длинными губками, СОЮЗ]" c="1075-06-220С Зажим ручной, 220 мм, с длинными губками, СОЮЗ"/>
        <s v="[Product].[Product].[Product].&amp;[1075-06-250С Зажим ручной, 250 мм, полукруглый захват, СОЮЗ]" c="1075-06-250С Зажим ручной, 250 мм, полукруглый захват, СОЮЗ"/>
        <s v="[Product].[Product].[Product].&amp;[1075-11-65 Тиски слесарные настольные, 65мм, поворотные,с наковальней, Sturm!]" c="1075-11-65 Тиски слесарные настольные, 65мм, поворотные,с наковальней, Sturm!"/>
        <s v="[Product].[Product].[Product].&amp;[1076-01-1500 Кирка 1500 гр., РАСПОРНАЯ ФИБЕРГЛАССОВАЯ РУКОЯТКА Sturm!]" c="1076-01-1500 Кирка 1500 гр., РАСПОРНАЯ ФИБЕРГЛАССОВАЯ РУКОЯТКА Sturm!"/>
        <s v="[Product].[Product].[Product].&amp;[1076-02-P1 Нож для линолеума. ТРАПЕЦЕВИД. ЛЕЗВИЕ, МЕТАЛЛИЧ.КОРПУС, ФИКСАТОР, Sturm!]" c="1076-02-P1 Нож для линолеума. ТРАПЕЦЕВИД. ЛЕЗВИЕ, МЕТАЛЛИЧ.КОРПУС, ФИКСАТОР, Sturm!"/>
        <s v="[Product].[Product].[Product].&amp;[1076-04-P1 Нож с ВЫДВИЖНЫМ ЛЕЗВИЕМ для линолеума, напольных покрытий, длина 150мм, Sturm!]" c="1076-04-P1 Нож с ВЫДВИЖНЫМ ЛЕЗВИЕМ для линолеума, напольных покрытий, длина 150мм, Sturm!"/>
        <s v="[Product].[Product].[Product].&amp;[1076-05-BG Устройство для заточки ножей Sturm!]" c="1076-05-BG Устройство для заточки ножей Sturm!"/>
        <s v="[Product].[Product].[Product].&amp;[1076-05-BG2 Устройство для заточки ножей на липучке Sturm!]" c="1076-05-BG2 Устройство для заточки ножей на липучке Sturm!"/>
        <s v="[Product].[Product].[Product].&amp;[1076-06-10 Нож металлич. МАЛЫЙ с АВТОФИКСАЦИЕЙ. Нержавеющий корпус и полотно, 9мм. Sturm!]" c="1076-06-10 Нож металлич. МАЛЫЙ с АВТОФИКСАЦИЕЙ. Нержавеющий корпус и полотно, 9мм. Sturm!"/>
        <s v="[Product].[Product].[Product].&amp;[1076-08-04 Нож с сегментир. лезвием,18мм. МЕТАЛЛИЧ. НАПР. ЛЕЗВИЯ, АВТОМАТИЧ.СМЕНА ЛЕЗВИЯ,Sturm!]" c="1076-08-04 Нож с сегментир. лезвием,18мм. МЕТАЛЛИЧ. НАПР. ЛЕЗВИЯ, АВТОМАТИЧ.СМЕНА ЛЕЗВИЯ,Sturm!"/>
        <s v="[Product].[Product].[Product].&amp;[1076-08-05 Нож 18мм, металлические направл.,автоматич.смена лезвий,3 ЛЕЗВИЯ,ДОП.ФИКСАТОР,Sturm!]" c="1076-08-05 Нож 18мм, металлические направл.,автоматич.смена лезвий,3 ЛЕЗВИЯ,ДОП.ФИКСАТОР,Sturm!"/>
        <s v="[Product].[Product].[Product].&amp;[1076-08-06 Нож18мм,металл.направляющие,автоматическая смена лезвий,5 лезвий,доп.фиксатор,Sturm!]" c="1076-08-06 Нож18мм,металл.направляющие,автоматическая смена лезвий,5 лезвий,доп.фиксатор,Sturm!"/>
        <s v="[Product].[Product].[Product].&amp;[1076-08-07 Нож 25мм с сегментиров. лезвием 2-х компонентный корпус, винтовой фиксатор, Sturm!]" c="1076-08-07 Нож 25мм с сегментиров. лезвием 2-х компонентный корпус, винтовой фиксатор, Sturm!"/>
        <s v="[Product].[Product].[Product].&amp;[1076-08-08 Нож 25мм, сталь SK4, 3 лезвия, автоподача, фиксирующий винт, Sturm!]" c="1076-08-08 Нож 25мм, сталь SK4, 3 лезвия, автоподача, фиксирующий винт, Sturm!"/>
        <s v="[Product].[Product].[Product].&amp;[1076-08-09 Нож 18мм, сталь SK4, алюминиевый корпус, автофиксация, Sturm!]" c="1076-08-09 Нож 18мм, сталь SK4, алюминиевый корпус, автофиксация, Sturm!"/>
        <s v="[Product].[Product].[Product].&amp;[1076-09-01 Нож, 18 мм, выдвижное лезвие, механический фиксатор Sturm!]" c="1076-09-01 Нож, 18 мм, выдвижное лезвие, механический фиксатор Sturm!"/>
        <s v="[Product].[Product].[Product].&amp;[1076-09-02 Нож, 18 мм, выдвижное лезвие, механич. фиксатор, металл. направляющая Sturm!]" c="1076-09-02 Нож, 18 мм, выдвижное лезвие, механич. фиксатор, металл. направляющая Sturm!"/>
        <s v="[Product].[Product].[Product].&amp;[1076-09-03 Нож,18 мм,выдвижн.лезвие,винт.фиксатор,металл. направл., обрезин. рукоятка,Sturm!]" c="1076-09-03 Нож,18 мм,выдвижн.лезвие,винт.фиксатор,металл. направл., обрезин. рукоятка,Sturm!"/>
        <s v="[Product].[Product].[Product].&amp;[1076-10-J1 Нож складной с деревянной ручкой, лезвие l=7,5см, толщина 2,5мм, Sturm!]" c="1076-10-J1 Нож складной с деревянной ручкой, лезвие l=7,5см, толщина 2,5мм, Sturm!"/>
        <s v="[Product].[Product].[Product].&amp;[1076-S1-KE Набор лезвий для ножей, трапецивидные, 10шт, Sturm!]" c="1076-S1-KE Набор лезвий для ножей, трапецивидные, 10шт, Sturm!"/>
        <s v="[Product].[Product].[Product].&amp;[1076-S2-18 Лезвия для ножей СЕГМЕНТИРОВ. ТИП 10 шт. Sturm!]" c="1076-S2-18 Лезвия для ножей СЕГМЕНТИРОВ. ТИП 10 шт. Sturm!"/>
        <s v="[Product].[Product].[Product].&amp;[1076-S2-25 Лезвия для ножей, 25 мм СЕГМЕНТИРОВ. ТИП 10 шт. Sturm!]" c="1076-S2-25 Лезвия для ножей, 25 мм СЕГМЕНТИРОВ. ТИП 10 шт. Sturm!"/>
        <s v="[Product].[Product].[Product].&amp;[1077-05-01 Стеклодомкрат двойной Sturm!]" c="1077-05-01 Стеклодомкрат двойной Sturm!"/>
        <s v="[Product].[Product].[Product].&amp;[1077-AL-01 Стеклорез с ДЕРЕВЯННОЙ РУЧКОЙ, Sturm!]" c="1077-AL-01 Стеклорез с ДЕРЕВЯННОЙ РУЧКОЙ, Sturm!"/>
        <s v="[Product].[Product].[Product].&amp;[1077-AL-02 Стеклорез с ДЕРЕВЯННОЙ РУЧКОЙ, 6-ти роликовый, Sturm!]" c="1077-AL-02 Стеклорез с ДЕРЕВЯННОЙ РУЧКОЙ, 6-ти роликовый, Sturm!"/>
        <s v="[Product].[Product].[Product].&amp;[1077-OL-01 Стеклорез МАСЛЯННЫЙ Sturm!]" c="1077-OL-01 Стеклорез МАСЛЯННЫЙ Sturm!"/>
        <s v="[Product].[Product].[Product].&amp;[1077-RO-01 Стеклорез шестироликовый С УДАРОПРОЧНОЙ РУЧКОЙ Sturm!]" c="1077-RO-01 Стеклорез шестироликовый С УДАРОПРОЧНОЙ РУЧКОЙ Sturm!"/>
        <s v="[Product].[Product].[Product].&amp;[1078-01-100С Струбцина G-образная, 100 мм / 4'', чугун, оцинкованный винт, СОЮЗ]" c="1078-01-100С Струбцина G-образная, 100 мм / 4'', чугун, оцинкованный винт, СОЮЗ"/>
        <s v="[Product].[Product].[Product].&amp;[1078-01-50С Струбцина G-образная, 50 мм / 2'', чугун, оцинкованный винт, СОЮЗ]" c="1078-01-50С Струбцина G-образная, 50 мм / 2'', чугун, оцинкованный винт, СОЮЗ"/>
        <s v="[Product].[Product].[Product].&amp;[1078-01-75С Струбцина G-образная, 75 мм / 3'', чугун, оцинкованный винт, СОЮЗ]" c="1078-01-75С Струбцина G-образная, 75 мм / 3'', чугун, оцинкованный винт, СОЮЗ"/>
        <s v="[Product].[Product].[Product].&amp;[1078-04-15 струбцина БЫСТРОЗАЖИМНАЯ, зев 15см, глубина 7см, НАДЕЖНАЯ ФИКСАЦИЯ, Sturm!]" c="1078-04-15 струбцина БЫСТРОЗАЖИМНАЯ, зев 15см, глубина 7см, НАДЕЖНАЯ ФИКСАЦИЯ, Sturm!"/>
        <s v="[Product].[Product].[Product].&amp;[1078-04-30 струбцина БЫСТРОЗАЖИМНАЯ, зев 30см, глубина 7см, НАДЕЖНАЯ ФИКСАЦИЯ, Sturm!]" c="1078-04-30 струбцина БЫСТРОЗАЖИМНАЯ, зев 30см, глубина 7см, НАДЕЖНАЯ ФИКСАЦИЯ, Sturm!"/>
        <s v="[Product].[Product].[Product].&amp;[1078-04-45 струбцина БЫСТРОЗАЖИМНАЯ, зев 45см, глубина 7см, НАДЕЖНАЯ ФИКСАЦИЯ, Sturm!]" c="1078-04-45 струбцина БЫСТРОЗАЖИМНАЯ, зев 45см, глубина 7см, НАДЕЖНАЯ ФИКСАЦИЯ, Sturm!"/>
        <s v="[Product].[Product].[Product].&amp;[1078-04-60 струбцина БЫСТРОЗАЖИМНАЯ, зев 60см, глубина 7см, НАДЕЖНАЯ ФИКСАЦИЯ, Sturm!]" c="1078-04-60 струбцина БЫСТРОЗАЖИМНАЯ, зев 60см, глубина 7см, НАДЕЖНАЯ ФИКСАЦИЯ, Sturm!"/>
        <s v="[Product].[Product].[Product].&amp;[1078-06-150X210 Струбцина F-образная,150 х 50 х 210 мм, Sturm!]" c="1078-06-150X210 Струбцина F-образная,150 х 50 х 210 мм, Sturm!"/>
        <s v="[Product].[Product].[Product].&amp;[1078-06-200X260 Струбцина F-образная,200 х 50 х 260 мм, Sturm!]" c="1078-06-200X260 Струбцина F-образная,200 х 50 х 260 мм, Sturm!"/>
        <s v="[Product].[Product].[Product].&amp;[1078-06-250X310 Струбцина F-образная,250 х 50 х 310 мм, Sturm!]" c="1078-06-250X310 Струбцина F-образная,250 х 50 х 310 мм, Sturm!"/>
        <s v="[Product].[Product].[Product].&amp;[1078-06-300X370 Струбцина F-образная,300 х 50 х 370 мм, Sturm!]" c="1078-06-300X370 Струбцина F-образная,300 х 50 х 370 мм, Sturm!"/>
        <s v="[Product].[Product].[Product].&amp;[1078-07-33 Струбцина клещеобр.,пласт.корпус,усиленная пружина,длина 83мм,зев 33мм,Sturm!]" c="1078-07-33 Струбцина клещеобр.,пласт.корпус,усиленная пружина,длина 83мм,зев 33мм,Sturm!"/>
        <s v="[Product].[Product].[Product].&amp;[1078-07-37 Струбцина клещеобр.,пласт.корпус,усиленная пружина,длина 115мм,зев 37мм,Sturm!]" c="1078-07-37 Струбцина клещеобр.,пласт.корпус,усиленная пружина,длина 115мм,зев 37мм,Sturm!"/>
        <s v="[Product].[Product].[Product].&amp;[1078-07-70 Струбцина клещеобр.,пласт.корпус,усиленная пружина,длина 160мм,зев 70мм,Sturm!]" c="1078-07-70 Струбцина клещеобр.,пласт.корпус,усиленная пружина,длина 160мм,зев 70мм,Sturm!"/>
        <s v="[Product].[Product].[Product].&amp;[1078-07-88 Струбцина клещеобр.,пласт.корпус,усиленная пружина,длина 205мм,зев 88мм,Sturm!]" c="1078-07-88 Струбцина клещеобр.,пласт.корпус,усиленная пружина,длина 205мм,зев 88мм,Sturm!"/>
        <s v="[Product].[Product].[Product].&amp;[1078-08-15 Струбцина быстрозажимная, 150мм, резиновые накладки, 70-100кгс, сжим-разжим, Sturm!]" c="1078-08-15 Струбцина быстрозажимная, 150мм, резиновые накладки, 70-100кгс, сжим-разжим, Sturm!"/>
        <s v="[Product].[Product].[Product].&amp;[1078-08-30 Струбцина быстрозажимная, 300мм, резиновые накладки, 70-100кгс, сжим-разжим, Sturm!]" c="1078-08-30 Струбцина быстрозажимная, 300мм, резиновые накладки, 70-100кгс, сжим-разжим, Sturm!"/>
        <s v="[Product].[Product].[Product].&amp;[1078-08-45 Струбцина быстрозажимная, 450мм, резиновые накладки, 70-100кгс, сжим-разжим, Sturm!]" c="1078-08-45 Струбцина быстрозажимная, 450мм, резиновые накладки, 70-100кгс, сжим-разжим, Sturm!"/>
        <s v="[Product].[Product].[Product].&amp;[1078-08-60 Струбцина быстрозажимная, 600мм, резиновые накладки, 70-100кгс, сжим-разжим, Sturm!]" c="1078-08-60 Струбцина быстрозажимная, 600мм, резиновые накладки, 70-100кгс, сжим-разжим, Sturm!"/>
        <s v="[Product].[Product].[Product].&amp;[1078-09-050 Струбцина клещеобразная с храповым механизмом, длина 200мм, зев 50мм, Sturm!]" c="1078-09-050 Струбцина клещеобразная с храповым механизмом, длина 200мм, зев 50мм, Sturm!"/>
        <s v="[Product].[Product].[Product].&amp;[1078-09-075 Струбцина клещеобразная с храповым механизмом, длина 226мм, зев 75мм, Sturm!]" c="1078-09-075 Струбцина клещеобразная с храповым механизмом, длина 226мм, зев 75мм, Sturm!"/>
        <s v="[Product].[Product].[Product].&amp;[1090-01-S9 Брусок наждачный 230мм Sturm!]" c="1090-01-S9 Брусок наждачный 230мм Sturm!"/>
        <s v="[Product].[Product].[Product].&amp;[1090-04-BI-102 Коронка BI-METAL Sturm!]" c="1090-04-BI-102 Коронка BI-METAL Sturm!"/>
        <s v="[Product].[Product].[Product].&amp;[1090-04-BI-114 Коронка BI-METAL Sturm!]" c="1090-04-BI-114 Коронка BI-METAL Sturm!"/>
        <s v="[Product].[Product].[Product].&amp;[1090-04-BI-127 Коронка BI-METAL Sturm!]" c="1090-04-BI-127 Коронка BI-METAL Sturm!"/>
        <s v="[Product].[Product].[Product].&amp;[1090-04-BI-16 Коронка BI-METAL Sturm!]" c="1090-04-BI-16 Коронка BI-METAL Sturm!"/>
        <s v="[Product].[Product].[Product].&amp;[1090-04-BI-20 Коронка BI-METAL Sturm!]" c="1090-04-BI-20 Коронка BI-METAL Sturm!"/>
        <s v="[Product].[Product].[Product].&amp;[1090-04-BI-22 Коронка BI-METAL Sturm!]" c="1090-04-BI-22 Коронка BI-METAL Sturm!"/>
        <s v="[Product].[Product].[Product].&amp;[1090-04-BI-25 Коронка BI-METAL Sturm!]" c="1090-04-BI-25 Коронка BI-METAL Sturm!"/>
        <s v="[Product].[Product].[Product].&amp;[1090-04-BI-32 Коронка BI-METAL Sturm!]" c="1090-04-BI-32 Коронка BI-METAL Sturm!"/>
        <s v="[Product].[Product].[Product].&amp;[1090-04-BI-35 Коронка BI-METAL Sturm!]" c="1090-04-BI-35 Коронка BI-METAL Sturm!"/>
        <s v="[Product].[Product].[Product].&amp;[1090-04-BI-40 Коронка BI-METAL Sturm!]" c="1090-04-BI-40 Коронка BI-METAL Sturm!"/>
        <s v="[Product].[Product].[Product].&amp;[1090-04-BI-41 Коронка BI-METAL Sturm!]" c="1090-04-BI-41 Коронка BI-METAL Sturm!"/>
        <s v="[Product].[Product].[Product].&amp;[1090-04-BI-51 Коронка BI-METAL Sturm!]" c="1090-04-BI-51 Коронка BI-METAL Sturm!"/>
        <s v="[Product].[Product].[Product].&amp;[1090-04-BI-60 Коронка BI-METAL Sturm!]" c="1090-04-BI-60 Коронка BI-METAL Sturm!"/>
        <s v="[Product].[Product].[Product].&amp;[1090-04-BI-64 Коронка BI-METAL Sturm!]" c="1090-04-BI-64 Коронка BI-METAL Sturm!"/>
        <s v="[Product].[Product].[Product].&amp;[1090-04-BI-68 Коронка BI-METAL Sturm!]" c="1090-04-BI-68 Коронка BI-METAL Sturm!"/>
        <s v="[Product].[Product].[Product].&amp;[1090-04-BI-76 Коронка BI-METAL Sturm!]" c="1090-04-BI-76 Коронка BI-METAL Sturm!"/>
        <s v="[Product].[Product].[Product].&amp;[1090-04-BI-83 Коронка BI-METAL Sturm!]" c="1090-04-BI-83 Коронка BI-METAL Sturm!"/>
        <s v="[Product].[Product].[Product].&amp;[1090-04-BI-89 Коронка BI-METAL Sturm!]" c="1090-04-BI-89 Коронка BI-METAL Sturm!"/>
        <s v="[Product].[Product].[Product].&amp;[1090-04-HEX-3/8 Хвостовик для биметаллических коронок HEX 3/8&quot;  (14-30мм) Sturm!]" c="1090-04-HEX-3/8 Хвостовик для биметаллических коронок HEX 3/8&quot;  (14-30мм) Sturm!"/>
        <s v="[Product].[Product].[Product].&amp;[1090-04-HEX-7/16 Хвостовик для биметаллических коронок HEX 7/16 (32-210мм) Sturm!]" c="1090-04-HEX-7/16 Хвостовик для биметаллических коронок HEX 7/16 (32-210мм) Sturm!"/>
        <s v="[Product].[Product].[Product].&amp;[1090-04-SDS-3/8 Хвостовик для биметаллических коронок SDS+ 3/8 (14-30мм) Sturm!]" c="1090-04-SDS-3/8 Хвостовик для биметаллических коронок SDS+ 3/8 (14-30мм) Sturm!"/>
        <s v="[Product].[Product].[Product].&amp;[1090-04-SDS-7/16 Хвостовик для биметаллических коронок SDS+ 7/16 (32-210мм) Sturm!]" c="1090-04-SDS-7/16 Хвостовик для биметаллических коронок SDS+ 7/16 (32-210мм) Sturm!"/>
        <s v="[Product].[Product].[Product].&amp;[1090-06-KM12 Набор карандашей малярных 12шт, длина 175мм, Sturm!]" c="1090-06-KM12 Набор карандашей малярных 12шт, длина 175мм, Sturm!"/>
        <s v="[Product].[Product].[Product].&amp;[1090-08-100 Карандаш разметочный с твердосплавным наконечником, Sturm!]" c="1090-08-100 Карандаш разметочный с твердосплавным наконечником, Sturm!"/>
        <s v="[Product].[Product].[Product].&amp;[1091-07-4000 Лебедка рычажная 4т, 2 храповых колеса, трос 3м, Sturm!]" c="1091-07-4000 Лебедка рычажная 4т, 2 храповых колеса, трос 3м, Sturm!"/>
        <s v="[Product].[Product].[Product].&amp;[1091-08-2001 Лебедка рычажная 2т, 2 храповых колеса, трос 2,2м, Sturm!]" c="1091-08-2001 Лебедка рычажная 2т, 2 храповых колеса, трос 2,2м, Sturm!"/>
        <s v="[Product].[Product].[Product].&amp;[1091-09-0800 Лебедка шестеренчатая, тяга 0,8т, трос 10м, Sturm!]" c="1091-09-0800 Лебедка шестеренчатая, тяга 0,8т, трос 10м, Sturm!"/>
        <s v="[Product].[Product].[Product].&amp;[1092-AG-125 Стойка для крепления УШМ 115/125 мм, чугунное основание, Sturm!]" c="1092-AG-125 Стойка для крепления УШМ 115/125 мм, чугунное основание, Sturm!"/>
        <s v="[Product].[Product].[Product].&amp;[1093-180-2 Насадка на дрель лобзик+ножницы 2 в1 Sturm!]" c="1093-180-2 Насадка на дрель лобзик+ножницы 2 в1 Sturm!"/>
        <s v="[Product].[Product].[Product].&amp;[1093-AG-230 Стойка для крепления УШМ 150/180/230 мм, чугун. основание, быстрозаж. тиски Sturm!]" c="1093-AG-230 Стойка для крепления УШМ 150/180/230 мм, чугун. основание, быстрозаж. тиски Sturm!"/>
        <s v="[Product].[Product].[Product].&amp;[1094-AG-125 Стойка для крепления УШМ 115/125 мм, чугунное основание, с протягом Sturm!]" c="1094-AG-125 Стойка для крепления УШМ 115/125 мм, чугунное основание, с протягом Sturm!"/>
        <s v="[Product].[Product].[Product].&amp;[1150101 Керн 16х250мм, ЗАКАЛ. СТАЛЬ, ОБРЕЗИНЕННАЯ РУКОЯТКА С ЗАЩИТОЙ Sturm!]" c="1150101 Керн 16х250мм, ЗАКАЛ. СТАЛЬ, ОБРЕЗИНЕННАЯ РУКОЯТКА С ЗАЩИТОЙ Sturm!"/>
        <s v="[Product].[Product].[Product].&amp;[1200101С Пассатижи ОСОБО ПРОЧНЫЕ ГУБКИ , двухкомп. рукоятки, CrV, 160 мм, СОЮЗ]" c="1200101С Пассатижи ОСОБО ПРОЧНЫЕ ГУБКИ , двухкомп. рукоятки, CrV, 160 мм, СОЮЗ"/>
        <s v="[Product].[Product].[Product].&amp;[1200102С Пассатижи ОСОБО ПРОЧНЫЕ ГУБКИ , двухкомп. рукоятки, CrV, 180 мм, СОЮЗ]" c="1200102С Пассатижи ОСОБО ПРОЧНЫЕ ГУБКИ , двухкомп. рукоятки, CrV, 180 мм, СОЮЗ"/>
        <s v="[Product].[Product].[Product].&amp;[1200103С Пассатижи ОСОБО ПРОЧНЫЕ ГУБКИ , двухкомп. рукоятки, CrV, 200 мм, СОЮЗ]" c="1200103С Пассатижи ОСОБО ПРОЧНЫЕ ГУБКИ , двухкомп. рукоятки, CrV, 200 мм, СОЮЗ"/>
        <s v="[Product].[Product].[Product].&amp;[1200301С Длинногубцы ОСОБО ПРОЧНЫЕ ГУБКИ , двухкомп. рукоятки, CrV, 160 мм, СОЮЗ]" c="1200301С Длинногубцы ОСОБО ПРОЧНЫЕ ГУБКИ , двухкомп. рукоятки, CrV, 160 мм, СОЮЗ"/>
        <s v="[Product].[Product].[Product].&amp;[1200302С Длинногубцы ОСОБО ПРОЧНЫЕ ГУБКИ , двухкомп. рукоятки, CrV, 180 мм, СОЮЗ]" c="1200302С Длинногубцы ОСОБО ПРОЧНЫЕ ГУБКИ , двухкомп. рукоятки, CrV, 180 мм, СОЮЗ"/>
        <s v="[Product].[Product].[Product].&amp;[1200401С Бокорезы ОСОБО ПРОЧНЫЕ ГУБКИ , двухкомп. рукоятки, CrV, 160 мм, СОЮЗ]" c="1200401С Бокорезы ОСОБО ПРОЧНЫЕ ГУБКИ , двухкомп. рукоятки, CrV, 160 мм, СОЮЗ"/>
        <s v="[Product].[Product].[Product].&amp;[1200402С Бокорезы ОСОБО ПРОЧНЫЕ ГУБКИ , двухкомп. рукоятки, CrV, 180 мм, СОЮЗ]" c="1200402С Бокорезы ОСОБО ПРОЧНЫЕ ГУБКИ , двухкомп. рукоятки, CrV, 180 мм, СОЮЗ"/>
        <s v="[Product].[Product].[Product].&amp;[1270101 Биты PH1х25мм, сталь S2, С МАГНИТН. НАКОНЕЧНИКОМ,20 шт. в пластик.кейсе Sturm!]" c="1270101 Биты PH1х25мм, сталь S2, С МАГНИТН. НАКОНЕЧНИКОМ,20 шт. в пластик.кейсе Sturm!"/>
        <s v="[Product].[Product].[Product].&amp;[1270102 Биты PH2х25мм,сталь S2, С МАГНИТН. НАКОНЕЧНИКОМ,20 шт. в пластик.кейсе Sturm!]" c="1270102 Биты PH2х25мм,сталь S2, С МАГНИТН. НАКОНЕЧНИКОМ,20 шт. в пластик.кейсе Sturm!"/>
        <s v="[Product].[Product].[Product].&amp;[1270103 Биты PH3x25мм,сталь S2, С МАГНИТН. НАКОНЕЧНИКОМ,20 шт. в пластик.кейсе Sturm!]" c="1270103 Биты PH3x25мм,сталь S2, С МАГНИТН. НАКОНЕЧНИКОМ,20 шт. в пластик.кейсе Sturm!"/>
        <s v="[Product].[Product].[Product].&amp;[1270201 Биты PH1x50мм, сталь S2, С МАГНИТН. НАКОНЕЧНИКОМ,10 шт. в пластик.кейсе Sturm!]" c="1270201 Биты PH1x50мм, сталь S2, С МАГНИТН. НАКОНЕЧНИКОМ,10 шт. в пластик.кейсе Sturm!"/>
        <s v="[Product].[Product].[Product].&amp;[1270202 Биты PH2x50мм, сталь CrV, С МАГНИТН. НАКОНЕЧНИКОМ,10 шт. в пластик.кейсе Sturm!]" c="1270202 Биты PH2x50мм, сталь CrV, С МАГНИТН. НАКОНЕЧНИКОМ,10 шт. в пластик.кейсе Sturm!"/>
        <s v="[Product].[Product].[Product].&amp;[1270204 Биты PH2хSL5х50мм, сталь Crv, С МАГНИТН. НАКОНЕЧНИКОМ,10 шт. в пластик.кейсе Sturm!]" c="1270204 Биты PH2хSL5х50мм, сталь Crv, С МАГНИТН. НАКОНЕЧНИКОМ,10 шт. в пластик.кейсе Sturm!"/>
        <s v="[Product].[Product].[Product].&amp;[1270602 Набор бит 67шт, 25мм, сталь CrV, в пластик.кейсе Sturm!]" c="1270602 Набор бит 67шт, 25мм, сталь CrV, в пластик.кейсе Sturm!"/>
        <s v="[Product].[Product].[Product].&amp;[1270604 Набор бит и сверл по металу, 31шт, ШЕСТИГРАННЫЙ ХВОСТОВИК, в пластик.кейсе Sturm!]" c="1270604 Набор бит и сверл по металу, 31шт, ШЕСТИГРАННЫЙ ХВОСТОВИК, в пластик.кейсе Sturm!"/>
        <s v="[Product].[Product].[Product].&amp;[1280101 Болторез 14&quot; (350 мм), ЗАКАЛЕННЫЕ ГУБКИ ИЗ СТАЛИ Т8, регули, эргономич рукоят Sturm!]" c="1280101 Болторез 14&quot; (350 мм), ЗАКАЛЕННЫЕ ГУБКИ ИЗ СТАЛИ Т8, регули, эргономич рукоят Sturm!"/>
        <s v="[Product].[Product].[Product].&amp;[1280103 Болторез 24&quot; (600 мм), ЗАКАЛЕННЫЕ ГУБКИ ИЗ СТАЛИ Т8, регули, эргономич рукоят Sturm!]" c="1280103 Болторез 24&quot; (600 мм), ЗАКАЛЕННЫЕ ГУБКИ ИЗ СТАЛИ Т8, регули, эргономич рукоят Sturm!"/>
        <s v="[Product].[Product].[Product].&amp;[1280104 Болторез 30&quot; (760 мм), ЗАКАЛЕННЫЕ ГУБКИ ИЗ СТАЛИ Т8, регули, эргономич рукоят Sturm!]" c="1280104 Болторез 30&quot; (760 мм), ЗАКАЛЕННЫЕ ГУБКИ ИЗ СТАЛИ Т8, регули, эргономич рукоят Sturm!"/>
        <s v="[Product].[Product].[Product].&amp;[1280202 Болторез 30&quot; (760 мм) Professional, ЗАКАЛЕННЫЕ ГУБКИ ИЗ Cr-V СТАЛИ, регулиров Sturm!]" c="1280202 Болторез 30&quot; (760 мм) Professional, ЗАКАЛЕННЫЕ ГУБКИ ИЗ Cr-V СТАЛИ, регулиров Sturm!"/>
        <s v="[Product].[Product].[Product].&amp;[1280203 Болторез 36&quot; (900 мм) Professional, ЗАКАЛЕННЫЕ ГУБКИ ИЗ Cr-V СТАЛИ, регулиров Sturm!]" c="1280203 Болторез 36&quot; (900 мм) Professional, ЗАКАЛЕННЫЕ ГУБКИ ИЗ Cr-V СТАЛИ, регулиров Sturm!"/>
        <s v="[Product].[Product].[Product].&amp;[1280204 Болторез 42&quot; (1050 мм) Professional, ЗАКАЛЕННЫЕ ГУБКИ ИЗ Cr-V СТАЛИ, регулиров Sturm!]" c="1280204 Болторез 42&quot; (1050 мм) Professional, ЗАКАЛЕННЫЕ ГУБКИ ИЗ Cr-V СТАЛИ, регулиров Sturm!"/>
        <s v="[Product].[Product].[Product].&amp;[1300101С Разводной ключ 150мм, УСИЛЕННЫЙ, МЕТАЛЛИЧЕСКАЯ РУКОЯТКА, ПОДВЕСНОЙ, СОЮЗ]" c="1300101С Разводной ключ 150мм, УСИЛЕННЫЙ, МЕТАЛЛИЧЕСКАЯ РУКОЯТКА, ПОДВЕСНОЙ, СОЮЗ"/>
        <s v="[Product].[Product].[Product].&amp;[1300102С Разводной ключ 200 мм, УСИЛЕННЫЙ, МЕТАЛЛИЧЕСКАЯ РУКОЯТКА, ПОДВЕС. СОЮЗ]" c="1300102С Разводной ключ 200 мм, УСИЛЕННЫЙ, МЕТАЛЛИЧЕСКАЯ РУКОЯТКА, ПОДВЕС. СОЮЗ"/>
        <s v="[Product].[Product].[Product].&amp;[1300103С Разводной ключ 250 мм, УСИЛЕННЫЙ, МЕТАЛЛИЧЕСКАЯ РУКОЯТКА, ПОДВЕС. СОЮЗ]" c="1300103С Разводной ключ 250 мм, УСИЛЕННЫЙ, МЕТАЛЛИЧЕСКАЯ РУКОЯТКА, ПОДВЕС. СОЮЗ"/>
        <s v="[Product].[Product].[Product].&amp;[1300104С Разводной ключ 300 мм, УСИЛЕННЫЙ, МЕТАЛЛИЧЕСКАЯ РУКОЯТКА, ПОДВЕС. СОЮЗ]" c="1300104С Разводной ключ 300 мм, УСИЛЕННЫЙ, МЕТАЛЛИЧЕСКАЯ РУКОЯТКА, ПОДВЕС. СОЮЗ"/>
        <s v="[Product].[Product].[Product].&amp;[1310-01-TS2 Набор инструментов 160 ПРЕДМЕТОВ, В ПЛАСТИКОВОМ КЕЙСЕ, Sturm!]" c="1310-01-TS2 Набор инструментов 160 ПРЕДМЕТОВ, В ПЛАСТИКОВОМ КЕЙСЕ, Sturm!"/>
        <s v="[Product].[Product].[Product].&amp;[1310-01-TS23 Набор инструментов Sturm! 23 предмета]" c="1310-01-TS23 Набор инструментов Sturm! 23 предмета"/>
        <s v="[Product].[Product].[Product].&amp;[1310-01-TS3 Набор инструментов 173 ПРЕДМЕТА, ПЛАСТИКОВЫЙ КЕЙС, Sturm!]" c="1310-01-TS3 Набор инструментов 173 ПРЕДМЕТА, ПЛАСТИКОВЫЙ КЕЙС, Sturm!"/>
        <s v="[Product].[Product].[Product].&amp;[1310-02-T9 Набор ДИЭЛЕКТР инструментов 9 предм, тканевый кейс, Sturm!]" c="1310-02-T9 Набор ДИЭЛЕКТР инструментов 9 предм, тканевый кейс, Sturm!"/>
        <s v="[Product].[Product].[Product].&amp;[1700-02-10 Шланг для компрессора полиуретан 10 м диам 5x8 мм Sturm!]" c="1700-02-10 Шланг для компрессора полиуретан 10 м диам 5x8 мм Sturm!"/>
        <s v="[Product].[Product].[Product].&amp;[1700-02-15 Шланг для компрессора полиуретан 15 м диам 5x8 мм Sturm!]" c="1700-02-15 Шланг для компрессора полиуретан 15 м диам 5x8 мм Sturm!"/>
        <s v="[Product].[Product].[Product].&amp;[1700-02-20 Шланг для компрессора полиуретан 20 м диам 5x8 мм Sturm!]" c="1700-02-20 Шланг для компрессора полиуретан 20 м диам 5x8 мм Sturm!"/>
        <s v="[Product].[Product].[Product].&amp;[1710-01-02 Краскопульт для компрессора Sturm! 100г, верхн.бачок, d сопла 0,5мм]" c="1710-01-02 Краскопульт для компрессора Sturm! 100г, верхн.бачок, d сопла 0,5мм"/>
        <s v="[Product].[Product].[Product].&amp;[1-9040-6-4-150/15S Валик С РУЧКОЙ 150 мм, ворс 4 мм, d=15мм, ручка d=6мм, шерсть, Sturm!]" c="1-9040-6-4-150/15S Валик С РУЧКОЙ 150 мм, ворс 4 мм, d=15мм, ручка d=6мм, шерсть, Sturm!"/>
        <s v="[Product].[Product].[Product].&amp;[2010-07-GP-30 Рулетка 30 м геодез. ФИБЕРГЛАСС, ШТЫК ДЛЯ ФИКСАЦИИ, Sturm!]" c="2010-07-GP-30 Рулетка 30 м геодез. ФИБЕРГЛАСС, ШТЫК ДЛЯ ФИКСАЦИИ, Sturm!"/>
        <s v="[Product].[Product].[Product].&amp;[2010-07-GP-50 Рулетка 50 м геодез. ФИБЕРГЛАСС, ШТЫК ДЛЯ ФИКСАЦИИ, Sturm!]" c="2010-07-GP-50 Рулетка 50 м геодез. ФИБЕРГЛАСС, ШТЫК ДЛЯ ФИКСАЦИИ, Sturm!"/>
        <s v="[Product].[Product].[Product].&amp;[2010-08-GP-30 Рулетка 30 м геодез. ЗАКРЫТЫЙ КОРПУС, ПВХ ЛЕНТА, Sturm!]" c="2010-08-GP-30 Рулетка 30 м геодез. ЗАКРЫТЫЙ КОРПУС, ПВХ ЛЕНТА, Sturm!"/>
        <s v="[Product].[Product].[Product].&amp;[2010-10-5-25 Рулетка 5x25мм (+1м беспл),автостоп,2-ст.полотн.,обрез., магнит, pat., Sturm!]" c="2010-10-5-25 Рулетка 5x25мм (+1м беспл),автостоп,2-ст.полотн.,обрез., магнит, pat., Sturm!"/>
        <s v="[Product].[Product].[Product].&amp;[20125 Рулетка 10х25мм, пластиковый корпус, СОЮЗ]" c="20125 Рулетка 10х25мм, пластиковый корпус, СОЮЗ"/>
        <s v="[Product].[Product].[Product].&amp;[2015-02-1000 Уровень АЛЮМИНИЕВЫЙ, ФРЕЗЕРОВАН.ПОВЕРХН, 1000 мм, 3 глазка, Sturm!]" c="2015-02-1000 Уровень АЛЮМИНИЕВЫЙ, ФРЕЗЕРОВАН.ПОВЕРХН, 1000 мм, 3 глазка, Sturm!"/>
        <s v="[Product].[Product].[Product].&amp;[2015-02-1200 Уровень  АЛЮМИНИЕВЫЙ, ФРЕЗЕРОВАН.ПОВЕРХН 1200 мм, 3 глазка, Sturm!]" c="2015-02-1200 Уровень  АЛЮМИНИЕВЫЙ, ФРЕЗЕРОВАН.ПОВЕРХН 1200 мм, 3 глазка, Sturm!"/>
        <s v="[Product].[Product].[Product].&amp;[2015-02-1500 Уровень  АЛЮМИНИЕВЫЙ, ФРЕЗЕРОВАН.ПОВЕРХН 1500 мм, 3 глазка, Sturm!]" c="2015-02-1500 Уровень  АЛЮМИНИЕВЫЙ, ФРЕЗЕРОВАН.ПОВЕРХН 1500 мм, 3 глазка, Sturm!"/>
        <s v="[Product].[Product].[Product].&amp;[2015-02-400 Уровень АЛЮМИНИЕВЫЙ, ФРЕЗЕРОВАН.ПОВЕРХН 400 мм, 3 глазка, Sturm!]" c="2015-02-400 Уровень АЛЮМИНИЕВЫЙ, ФРЕЗЕРОВАН.ПОВЕРХН 400 мм, 3 глазка, Sturm!"/>
        <s v="[Product].[Product].[Product].&amp;[2015-02-600 Уровень АЛЮМИНИЕВЫЙ, ФРЕЗЕРОВАН.ПОВЕРХН 600 мм, 3 глазка,.Sturm!]" c="2015-02-600 Уровень АЛЮМИНИЕВЫЙ, ФРЕЗЕРОВАН.ПОВЕРХН 600 мм, 3 глазка,.Sturm!"/>
        <s v="[Product].[Product].[Product].&amp;[2015-02-800 Уровень АЛЮМИНИЕВЫЙ, ФРЕЗЕРОВАН.ПОВЕРХН 800 мм, 3 глазка, Sturm!]" c="2015-02-800 Уровень АЛЮМИНИЕВЫЙ, ФРЕЗЕРОВАН.ПОВЕРХН 800 мм, 3 глазка, Sturm!"/>
        <s v="[Product].[Product].[Product].&amp;[2015-03-1000 Уровень алюминиевый, 3 глазка, 1000мм, &quot;Рельс&quot;, Sturm!]" c="2015-03-1000 Уровень алюминиевый, 3 глазка, 1000мм, &quot;Рельс&quot;, Sturm!"/>
        <s v="[Product].[Product].[Product].&amp;[2015-03-400 Уровень алюминиевый, 3 глазка, 400мм, &quot;Рельс&quot;, Sturm!]" c="2015-03-400 Уровень алюминиевый, 3 глазка, 400мм, &quot;Рельс&quot;, Sturm!"/>
        <s v="[Product].[Product].[Product].&amp;[2015-03-600 Уровень алюминиевый, 3 глазка, 600мм, &quot;Рельс&quot;, Sturm!]" c="2015-03-600 Уровень алюминиевый, 3 глазка, 600мм, &quot;Рельс&quot;, Sturm!"/>
        <s v="[Product].[Product].[Product].&amp;[2015-03-800 Уровень алюминиевый, 3 глазка, 800мм, &quot;Рельс&quot;, Sturm!]" c="2015-03-800 Уровень алюминиевый, 3 глазка, 800мм, &quot;Рельс&quot;, Sturm!"/>
        <s v="[Product].[Product].[Product].&amp;[2015-04-600SL Противоударный уровень ДВА ГЛАЗКА, литой цельнометаллический профиль, Sturm!]" c="2015-04-600SL Противоударный уровень ДВА ГЛАЗКА, литой цельнометаллический профиль, Sturm!"/>
        <s v="[Product].[Product].[Product].&amp;[2015-05-1000 Уровень АНТИУДАРНЫЙ, МАГНИТНЫЙ, 3 глазка 1000мм Sturm!]" c="2015-05-1000 Уровень АНТИУДАРНЫЙ, МАГНИТНЫЙ, 3 глазка 1000мм Sturm!"/>
        <s v="[Product].[Product].[Product].&amp;[2015-05-1200 Уровень АНТИУДАРНЫЙ, МАГНИТНЫЙ, 3 глазка 1200мм Sturm!]" c="2015-05-1200 Уровень АНТИУДАРНЫЙ, МАГНИТНЫЙ, 3 глазка 1200мм Sturm!"/>
        <s v="[Product].[Product].[Product].&amp;[2015-05-1500 Уровень АНТИУДАРНЫЙ, МАГНИТНЫЙ, 3 глазка 1500мм Sturm!]" c="2015-05-1500 Уровень АНТИУДАРНЫЙ, МАГНИТНЫЙ, 3 глазка 1500мм Sturm!"/>
        <s v="[Product].[Product].[Product].&amp;[2015-05-2000 Уровень АНТИУДАРНЫЙ, МАГНИТНЫЙ, 3 глазка 2000мм Sturm!]" c="2015-05-2000 Уровень АНТИУДАРНЫЙ, МАГНИТНЫЙ, 3 глазка 2000мм Sturm!"/>
        <s v="[Product].[Product].[Product].&amp;[2015-05-400 Уровень АНТИУДАРНЫЙ, МАГНИТНЫЙ, 3 глазка 400мм Sturm!]" c="2015-05-400 Уровень АНТИУДАРНЫЙ, МАГНИТНЫЙ, 3 глазка 400мм Sturm!"/>
        <s v="[Product].[Product].[Product].&amp;[2015-05-600 Уровень АНТИУДАРНЫЙ, МАГНИТНЫЙ, 3 глазка 600мм Sturm!]" c="2015-05-600 Уровень АНТИУДАРНЫЙ, МАГНИТНЫЙ, 3 глазка 600мм Sturm!"/>
        <s v="[Product].[Product].[Product].&amp;[2015-05-800 Уровень АНТИУДАРНЫЙ, МАГНИТНЫЙ, 3 глазка 800мм Sturm!]" c="2015-05-800 Уровень АНТИУДАРНЫЙ, МАГНИТНЫЙ, 3 глазка 800мм Sturm!"/>
        <s v="[Product].[Product].[Product].&amp;[2015-07-1000С Уровень алюминиевый 1000мм, 2 глазка, линейка, СОЮЗ]" c="2015-07-1000С Уровень алюминиевый 1000мм, 2 глазка, линейка, СОЮЗ"/>
        <s v="[Product].[Product].[Product].&amp;[2015-07-400С Уровень алюминиевый 400мм, 2 глазка, линейка, СОЮЗ]" c="2015-07-400С Уровень алюминиевый 400мм, 2 глазка, линейка, СОЮЗ"/>
        <s v="[Product].[Product].[Product].&amp;[2015-07-600С Уровень алюминиевый 600мм, 2 глазка, линейка, СОЮЗ]" c="2015-07-600С Уровень алюминиевый 600мм, 2 глазка, линейка, СОЮЗ"/>
        <s v="[Product].[Product].[Product].&amp;[2015-07-800С Уровень алюминиевый 800мм, 2 глазка, линейка, СОЮЗ]" c="2015-07-800С Уровень алюминиевый 800мм, 2 глазка, линейка, СОЮЗ"/>
        <s v="[Product].[Product].[Product].&amp;[2015-08-225 Уровень, 225 мм, 3 глазка, пластмасс. &quot;Torpedo&quot;, МАГНИТ, Sturm!]" c="2015-08-225 Уровень, 225 мм, 3 глазка, пластмасс. &quot;Torpedo&quot;, МАГНИТ, Sturm!"/>
        <s v="[Product].[Product].[Product].&amp;[2015-09-1000 Уровень 1000мм, усиленный профиль,магнит,3 глазка,с КАРАНДАШОМ, КУЛИБИН,pat,Sturm!]" c="2015-09-1000 Уровень 1000мм, усиленный профиль,магнит,3 глазка,с КАРАНДАШОМ, КУЛИБИН,pat,Sturm!"/>
        <s v="[Product].[Product].[Product].&amp;[2015-09-1200 Уровень 1200мм, усиленный профиль,магнит,3 глазка,С КАРАНДАШОМ, КУЛИБИН,pat,Sturm!]" c="2015-09-1200 Уровень 1200мм, усиленный профиль,магнит,3 глазка,С КАРАНДАШОМ, КУЛИБИН,pat,Sturm!"/>
        <s v="[Product].[Product].[Product].&amp;[2015-09-1500 Уровень 1500мм, усиленный профиль,магнит,3 глазка,С КАРАНДАШОМ, КУЛИБИН,pat,Sturm!]" c="2015-09-1500 Уровень 1500мм, усиленный профиль,магнит,3 глазка,С КАРАНДАШОМ, КУЛИБИН,pat,Sturm!"/>
        <s v="[Product].[Product].[Product].&amp;[2015-09-2000 Уровень 2000мм, усиленный профиль,магнит,3 глазка,С КАРАНДАШОМ, КУЛИБИН,pat,Sturm!]" c="2015-09-2000 Уровень 2000мм, усиленный профиль,магнит,3 глазка,С КАРАНДАШОМ, КУЛИБИН,pat,Sturm!"/>
        <s v="[Product].[Product].[Product].&amp;[2015-09-400 Уровень 400мм, усиленный профиль,магнит,3 глазка,с КАРАНДАШОМ, КУЛИБИН,pat,Sturm!]" c="2015-09-400 Уровень 400мм, усиленный профиль,магнит,3 глазка,с КАРАНДАШОМ, КУЛИБИН,pat,Sturm!"/>
        <s v="[Product].[Product].[Product].&amp;[2015-09-600 Уровень 600мм, усиленный профиль,магнит,3 глазка,с КАРАНДАШОМ, КУЛИБИН,pat,Sturm!]" c="2015-09-600 Уровень 600мм, усиленный профиль,магнит,3 глазка,с КАРАНДАШОМ, КУЛИБИН,pat,Sturm!"/>
        <s v="[Product].[Product].[Product].&amp;[2015-09-800 Уровень 800мм, усиленный профиль,магнит,3 глазка,с КАРАНДАШОМ, КУЛИБИН,pat,Sturm!]" c="2015-09-800 Уровень 800мм, усиленный профиль,магнит,3 глазка,с КАРАНДАШОМ, КУЛИБИН,pat,Sturm!"/>
        <s v="[Product].[Product].[Product].&amp;[2020-01-250 Угольник 250мм, стальной оцинкованный, Sturm!]" c="2020-01-250 Угольник 250мм, стальной оцинкованный, Sturm!"/>
        <s v="[Product].[Product].[Product].&amp;[2020-01-250С Угольник, 250мм, металлический, СОЮЗ]" c="2020-01-250С Угольник, 250мм, металлический, СОЮЗ"/>
        <s v="[Product].[Product].[Product].&amp;[2020-01-300 Угольник 300мм, стальной оцинкованный, Sturm!]" c="2020-01-300 Угольник 300мм, стальной оцинкованный, Sturm!"/>
        <s v="[Product].[Product].[Product].&amp;[2020-01-300С Угольник, 300мм, металлический, СОЮЗ]" c="2020-01-300С Угольник, 300мм, металлический, СОЮЗ"/>
        <s v="[Product].[Product].[Product].&amp;[2020-01-350С Угольник, 350мм, металлический, СОЮЗ]" c="2020-01-350С Угольник, 350мм, металлический, СОЮЗ"/>
        <s v="[Product].[Product].[Product].&amp;[2020-01-500С Угольник, 500мм, металлический, СОЮЗ]" c="2020-01-500С Угольник, 500мм, металлический, СОЮЗ"/>
        <s v="[Product].[Product].[Product].&amp;[2020-01-A350 Угольник 350мм, стальной оцинкованный, Sturm!]" c="2020-01-A350 Угольник 350мм, стальной оцинкованный, Sturm!"/>
        <s v="[Product].[Product].[Product].&amp;[2020-03-300 Угольник, 200 х 300 мм, цельнометаллический, Sturm!]" c="2020-03-300 Угольник, 200 х 300 мм, цельнометаллический, Sturm!"/>
        <s v="[Product].[Product].[Product].&amp;[2020-03-600 Угольник, 400 х 600 мм, цельнометаллический, Sturm!]" c="2020-03-600 Угольник, 400 х 600 мм, цельнометаллический, Sturm!"/>
        <s v="[Product].[Product].[Product].&amp;[2020-04-500 Многоцелевой угольник 230x500mm Sturm!]" c="2020-04-500 Многоцелевой угольник 230x500mm Sturm!"/>
        <s v="[Product].[Product].[Product].&amp;[2020-06-250 Угольник с уровнем и карандашом КУЛИБИН,250мм,нерж.сталь,pat.,Sturm!]" c="2020-06-250 Угольник с уровнем и карандашом КУЛИБИН,250мм,нерж.сталь,pat.,Sturm!"/>
        <s v="[Product].[Product].[Product].&amp;[2020-06-300 Угольник с уровнем и карандашом КУЛИБИН,300 мм,нерж.сталь,pat.,Sturm!]" c="2020-06-300 Угольник с уровнем и карандашом КУЛИБИН,300 мм,нерж.сталь,pat.,Sturm!"/>
        <s v="[Product].[Product].[Product].&amp;[2020-06-350 Угольник с уровнем и карандашом КУЛИБИН,350 мм,нерж.сталь,pat.,Sturm!]" c="2020-06-350 Угольник с уровнем и карандашом КУЛИБИН,350 мм,нерж.сталь,pat.,Sturm!"/>
        <s v="[Product].[Product].[Product].&amp;[2020-06-400 Угольник с уровнем и карандашом КУЛИБИН,400 мм,нерж.сталь,pat.,Sturm!]" c="2020-06-400 Угольник с уровнем и карандашом КУЛИБИН,400 мм,нерж.сталь,pat.,Sturm!"/>
        <s v="[Product].[Product].[Product].&amp;[2020-06-500 Угольник с уровнем и карандашом КУЛИБИН,500 мм,нерж.сталь,pat.,Sturm!]" c="2020-06-500 Угольник с уровнем и карандашом КУЛИБИН,500 мм,нерж.сталь,pat.,Sturm!"/>
        <s v="[Product].[Product].[Product].&amp;[2020-07-170 Угольник 170мм, алюминиевый сплав, чёрная оксидация, белая шкала, Sturm!]" c="2020-07-170 Угольник 170мм, алюминиевый сплав, чёрная оксидация, белая шкала, Sturm!"/>
        <s v="[Product].[Product].[Product].&amp;[2025-02-CL20 Отбивочный шнур БЫСТРАЯ ОБРАТНАЯ ПЕРЕМОТКА 20м с красящим порошком Sturm!]" c="2025-02-CL20 Отбивочный шнур БЫСТРАЯ ОБРАТНАЯ ПЕРЕМОТКА 20м с красящим порошком Sturm!"/>
        <s v="[Product].[Product].[Product].&amp;[2025-03-CL20 Отбивочный шнур 20м с красящим порошком + уровень Sturm!]" c="2025-03-CL20 Отбивочный шнур 20м с красящим порошком + уровень Sturm!"/>
        <s v="[Product].[Product].[Product].&amp;[2030-01-150 Штангенциркуль 150 мм с глубиномером Sturm!]" c="2030-01-150 Штангенциркуль 150 мм с глубиномером Sturm!"/>
        <s v="[Product].[Product].[Product].&amp;[2030-01-200 Штангенциркуль 200 мм с глубиномером Sturm!]" c="2030-01-200 Штангенциркуль 200 мм с глубиномером Sturm!"/>
        <s v="[Product].[Product].[Product].&amp;[2030-02-200 Штангенциркуль электронный 200 мм с глубиномером, 2 батарейки в комплекте Sturm!]" c="2030-02-200 Штангенциркуль электронный 200 мм с глубиномером, 2 батарейки в комплекте Sturm!"/>
        <s v="[Product].[Product].[Product].&amp;[20316 Рулетка 3х16мм, пластиковый корпус, СОЮЗ]" c="20316 Рулетка 3х16мм, пластиковый корпус, СОЮЗ"/>
        <s v="[Product].[Product].[Product].&amp;[2040-01-1000 Линейка металлическая АНТИКОРРОЗИЙНОЕ ПОКРЫТИЕ+ТАБЛИЦА ВЕЛИЧИН 1000мм Sturm!]" c="2040-01-1000 Линейка металлическая АНТИКОРРОЗИЙНОЕ ПОКРЫТИЕ+ТАБЛИЦА ВЕЛИЧИН 1000мм Sturm!"/>
        <s v="[Product].[Product].[Product].&amp;[2040-01-500 Линейка металлическая АНТИКОРРОЗИЙНОЕ ПОКРЫТИЕ+ТАБЛИЦА ВЕЛИЧИН 500 мм Sturm!]" c="2040-01-500 Линейка металлическая АНТИКОРРОЗИЙНОЕ ПОКРЫТИЕ+ТАБЛИЦА ВЕЛИЧИН 500 мм Sturm!"/>
        <s v="[Product].[Product].[Product].&amp;[2040-02-4 Линейка многофункциональная копировальная пластиковая 4 части Sturm!]" c="2040-02-4 Линейка многофункциональная копировальная пластиковая 4 части Sturm!"/>
        <s v="[Product].[Product].[Product].&amp;[20525 Рулетка 5х25мм, пластиковый корпус, СОЮЗ]" c="20525 Рулетка 5х25мм, пластиковый корпус, СОЮЗ"/>
        <s v="[Product].[Product].[Product].&amp;[20825 Рулетка 7,5х25мм, пластиковый корпус, СОЮЗ]" c="20825 Рулетка 7,5х25мм, пластиковый корпус, СОЮЗ"/>
        <s v="[Product].[Product].[Product].&amp;[21125 Рулетка 10Х25мм, ОБРЕЗИНЕННЫЙ корпус, КЛАСС ТОЧНОСТИ II, УСИЛЕННЫЙ магнит, СОЮЗ]" c="21125 Рулетка 10Х25мм, ОБРЕЗИНЕННЫЙ корпус, КЛАСС ТОЧНОСТИ II, УСИЛЕННЫЙ магнит, СОЮЗ"/>
        <s v="[Product].[Product].[Product].&amp;[21316 Рулетка 3х16мм, ОБРЕЗИНЕННЫЙ корпус, КЛАСС ТОЧНОСТИ II, УСИЛЕННЫЙ магнит, СОЮЗ]" c="21316 Рулетка 3х16мм, ОБРЕЗИНЕННЫЙ корпус, КЛАСС ТОЧНОСТИ II, УСИЛЕННЫЙ магнит, СОЮЗ"/>
        <s v="[Product].[Product].[Product].&amp;[21525 Рулетка 5х25мм, ОБРЕЗИНЕННЫЙ корпус, КЛАСС ТОЧНОСТИ II, УСИЛЕННЫЙ магнит, СОЮЗ]" c="21525 Рулетка 5х25мм, ОБРЕЗИНЕННЫЙ корпус, КЛАСС ТОЧНОСТИ II, УСИЛЕННЫЙ магнит, СОЮЗ"/>
        <s v="[Product].[Product].[Product].&amp;[21825 Рулетка 7,5х25мм, ОБРЕЗИНЕННЫЙ корпус, КЛАСС ТОЧНОСТИ II, УСИЛЕННЫЙ магнит, СОЮЗ]" c="21825 Рулетка 7,5х25мм, ОБРЕЗИНЕННЫЙ корпус, КЛАСС ТОЧНОСТИ II, УСИЛЕННЫЙ магнит, СОЮЗ"/>
        <s v="[Product].[Product].[Product].&amp;[3010-10-TH Культиватор-мотыга Sturm!]" c="3010-10-TH Культиватор-мотыга Sturm!"/>
        <s v="[Product].[Product].[Product].&amp;[3010-15-16 Лопата морозос. снегов. МАКСИ АЛЮМИН. V-обр, алюмин. планка 41*45 см Sturm!]" c="3010-15-16 Лопата морозос. снегов. МАКСИ АЛЮМИН. V-обр, алюмин. планка 41*45 см Sturm!"/>
        <s v="[Product].[Product].[Product].&amp;[3010-15-SA Лопата автомобильная оранж. с алюм. чер. V-образн.ручк, съемная Sturm!]" c="3010-15-SA Лопата автомобильная оранж. с алюм. чер. V-образн.ручк, съемная Sturm!"/>
        <s v="[Product].[Product].[Product].&amp;[3012-04-01 Ручной Секатор 205 мм, лезвие SK5, алюминиевая ручка + TPR, Sturm!]" c="3012-04-01 Ручной Секатор 205 мм, лезвие SK5, алюминиевая ручка + TPR, Sturm!"/>
        <s v="[Product].[Product].[Product].&amp;[3012-04-05 Ножницы садовые 205 мм, ручка пластик+TPR, Sturm!]" c="3012-04-05 Ножницы садовые 205 мм, ручка пластик+TPR, Sturm!"/>
        <s v="[Product].[Product].[Product].&amp;[3012-04-20 Секатор 205 мм, верхн. лезвие с тефлоновым покрытием, мягкие ручки, Sturm!]" c="3012-04-20 Секатор 205 мм, верхн. лезвие с тефлоновым покрытием, мягкие ручки, Sturm!"/>
        <s v="[Product].[Product].[Product].&amp;[3012-04-240 Высоторез сучкорез + пила, верхн. лезвие тефлон покрыт, штанга метал. 2,4м Sturm!]" c="3012-04-240 Высоторез сучкорез + пила, верхн. лезвие тефлон покрыт, штанга метал. 2,4м Sturm!"/>
        <s v="[Product].[Product].[Product].&amp;[3012-04-50 Секатор 205 мм, верхн. лезвие с тефлон покрыт, АЛЮМИН ручки с ПВХ покр,d 20мм Sturm!]" c="3012-04-50 Секатор 205 мм, верхн. лезвие с тефлон покрыт, АЛЮМИН ручки с ПВХ покр,d 20мм Sturm!"/>
        <s v="[Product].[Product].[Product].&amp;[3012-04-65 Секатор 205 мм, фиксатор, стальные ручки, Sturm!]" c="3012-04-65 Секатор 205 мм, фиксатор, стальные ручки, Sturm!"/>
        <s v="[Product].[Product].[Product].&amp;[3012-06-180 Ножовка садовая складная 180 мм, 2 КОМПОНЕНТНАЯ рукоятка Sturm!]" c="3012-06-180 Ножовка садовая складная 180 мм, 2 КОМПОНЕНТНАЯ рукоятка Sturm!"/>
        <s v="[Product].[Product].[Product].&amp;[3012-06-280 Ножовка садовая 280 мм, 2 КОМПОНЕНТНАЯ рукоятка Sturm!]" c="3012-06-280 Ножовка садовая 280 мм, 2 КОМПОНЕНТНАЯ рукоятка Sturm!"/>
        <s v="[Product].[Product].[Product].&amp;[3015-02-TM Таймер подачи воды механич,до 120 мин,из УДАРОПРОЧ.пластика ABS Sturm! Серия Classic]" c="3015-02-TM Таймер подачи воды механич,до 120 мин,из УДАРОПРОЧ.пластика ABS Sturm! Серия Classic"/>
        <s v="[Product].[Product].[Product].&amp;[3015-44-69 Штанга телескоп. со шлангом для ручн. опрыск. на 5, 7, 10л Sturm!]" c="3015-44-69 Штанга телескоп. со шлангом для ручн. опрыск. на 5, 7, 10л Sturm!"/>
        <s v="[Product].[Product].[Product].&amp;[3016-20-01 Опрыскиватель 1л с ручным насосом Sturm!]" c="3016-20-01 Опрыскиватель 1л с ручным насосом Sturm!"/>
        <s v="[Product].[Product].[Product].&amp;[3016-20-10 Опрыскиватель 10л с ручным насосом и шлангом Sturm!]" c="3016-20-10 Опрыскиватель 10л с ручным насосом и шлангом Sturm!"/>
        <s v="[Product].[Product].[Product].&amp;[3016-20-5 Опрыскиватель 5л с ручным насосом и шлангом Sturm!]" c="3016-20-5 Опрыскиватель 5л с ручным насосом и шлангом Sturm!"/>
        <s v="[Product].[Product].[Product].&amp;[3016-20-7 Опрыскиватель 7л с ручным насосом и шлангом Sturm!]" c="3016-20-7 Опрыскиватель 7л с ручным насосом и шлангом Sturm!"/>
        <s v="[Product].[Product].[Product].&amp;[3016-21-5С Опрыскиватель 5л с ручным насосом, устойч.дно СОЮЗ]" c="3016-21-5С Опрыскиватель 5л с ручным насосом, устойч.дно СОЮЗ"/>
        <s v="[Product].[Product].[Product].&amp;[3016-21-8С Опрыскиватель 8л с ручным насосом, устойч.дно СОЮЗ]" c="3016-21-8С Опрыскиватель 8л с ручным насосом, устойч.дно СОЮЗ"/>
        <s v="[Product].[Product].[Product].&amp;[3016-22-12 Опрыскиватель 12л с ручн насос, шланг, на колесах, с кейсом для мелочей Sturm!]" c="3016-22-12 Опрыскиватель 12л с ручн насос, шланг, на колесах, с кейсом для мелочей Sturm!"/>
        <s v="[Product].[Product].[Product].&amp;[3016-22-16 Опрыскиватель 16л с ручн насос, шланг, на колесах, с кейсом для мелочей Sturm!]" c="3016-22-16 Опрыскиватель 16л с ручн насос, шланг, на колесах, с кейсом для мелочей Sturm!"/>
        <s v="[Product].[Product].[Product].&amp;[3100101 Рулетка 3м Х 16мм с 2-х сторон.шкалой,усил.магнит,обрезиненный корпус,2-ой зацеп,Sturm!]" c="3100101 Рулетка 3м Х 16мм с 2-х сторон.шкалой,усил.магнит,обрезиненный корпус,2-ой зацеп,Sturm!"/>
        <s v="[Product].[Product].[Product].&amp;[3100102 Рулетка 5м Х 25мм с 2-х сторон.шкалой,усил.магнит,обрезиненный корпус,2-ой зацеп,Sturm!]" c="3100102 Рулетка 5м Х 25мм с 2-х сторон.шкалой,усил.магнит,обрезиненный корпус,2-ой зацеп,Sturm!"/>
        <s v="[Product].[Product].[Product].&amp;[3100103 Рулетка 7,5м x 25мм с 2-х сторон.шкалой,усил.магнит,обрезинен.корпус, 2-ой зацеп,Sturm!]" c="3100103 Рулетка 7,5м x 25мм с 2-х сторон.шкалой,усил.магнит,обрезинен.корпус, 2-ой зацеп,Sturm!"/>
        <s v="[Product].[Product].[Product].&amp;[3100301 Рулетка 3м Х 16мм автостоп с 2-х стор.шкал,усил.магнит,обрезин.корпус,2-ой зацеп,Sturm!]" c="3100301 Рулетка 3м Х 16мм автостоп с 2-х стор.шкал,усил.магнит,обрезин.корпус,2-ой зацеп,Sturm!"/>
        <s v="[Product].[Product].[Product].&amp;[3100302 Рулетка 5м Х 25мм автостоп с 2-х стор.шкал,усил.магнит,обрезин.корпус,2-ой зацеп,Sturm!]" c="3100302 Рулетка 5м Х 25мм автостоп с 2-х стор.шкал,усил.магнит,обрезин.корпус,2-ой зацеп,Sturm!"/>
        <s v="[Product].[Product].[Product].&amp;[3100303 Рулетка 7,5м Х 25мм автостоп с 2-х стор.шкал,усил.магнит,обрезин.корп,2-ой зацеп,Sturm!]" c="3100303 Рулетка 7,5м Х 25мм автостоп с 2-х стор.шкал,усил.магнит,обрезин.корп,2-ой зацеп,Sturm!"/>
        <s v="[Product].[Product].[Product].&amp;[4010-10-AL Уровень лазерный, самовыравнивающийся, штатив, очки, батарейки, Sturm!]" c="4010-10-AL Уровень лазерный, самовыравнивающийся, штатив, очки, батарейки, Sturm!"/>
        <s v="[Product].[Product].[Product].&amp;[4010-11-AL Уровень лазерный,5лучей,10mW,очки,зарядн.устр.,micro usb,доп.аккумулятор, Sturm!]" c="4010-11-AL Уровень лазерный,5лучей,10mW,очки,зарядн.устр.,micro usb,доп.аккумулятор, Sturm!"/>
        <s v="[Product].[Product].[Product].&amp;[4010-13-AL Уровень лазерный, 2 зеленых луча 10мВт, 2шт батареек тип AA, переходник 5/8&quot;, Sturm!]" c="4010-13-AL Уровень лазерный, 2 зеленых луча 10мВт, 2шт батареек тип AA, переходник 5/8&quot;, Sturm!"/>
        <s v="[Product].[Product].[Product].&amp;[4011-02-28 Штанга телескопическая для лазерного уровня 1.14-2.86м, резьба 5/8&quot;, Sturm!]" c="4011-02-28 Штанга телескопическая для лазерного уровня 1.14-2.86м, резьба 5/8&quot;, Sturm!"/>
        <s v="[Product].[Product].[Product].&amp;[4011-02-36 Штанга телескопическая для лазерного уровня 1.2-3.6м, усиленная, резьба 5/8&quot;, Sturm!]" c="4011-02-36 Штанга телескопическая для лазерного уровня 1.2-3.6м, усиленная, резьба 5/8&quot;, Sturm!"/>
        <s v="[Product].[Product].[Product].&amp;[4011-03-36 Штанга с треногой телескопич. для лаз. уровня 1.4-3.6м,усиленная,резьба 5/8&quot;, Sturm!]" c="4011-03-36 Штанга с треногой телескопич. для лаз. уровня 1.4-3.6м,усиленная,резьба 5/8&quot;, Sturm!"/>
        <s v="[Product].[Product].[Product].&amp;[4012-01-1 Кронштейн, магнитный, 10x12x3,5см, резьба 5/8&quot;, Sturm!]" c="4012-01-1 Кронштейн, магнитный, 10x12x3,5см, резьба 5/8&quot;, Sturm!"/>
        <s v="[Product].[Product].[Product].&amp;[4012-01-12 Штатив УСИЛЕННЫЙ для лазерного уровня, 0,3-1,2м, резьба 5/8&quot;, Sturm!]" c="4012-01-12 Штатив УСИЛЕННЫЙ для лазерного уровня, 0,3-1,2м, резьба 5/8&quot;, Sturm!"/>
        <s v="[Product].[Product].[Product].&amp;[4012-01-15 Штатив УСИЛЕННЫЙ для лазерного уровня, 0,55-1,5м, резьба 5/8&quot;, Sturm!]" c="4012-01-15 Штатив УСИЛЕННЫЙ для лазерного уровня, 0,55-1,5м, резьба 5/8&quot;, Sturm!"/>
        <s v="[Product].[Product].[Product].&amp;[4020-01-318 Колесо измерительное, 10км, электронный счетчик, телеск.рукоятка, чехол, Sturm!]" c="4020-01-318 Колесо измерительное, 10км, электронный счетчик, телеск.рукоятка, чехол, Sturm!"/>
        <s v="[Product].[Product].[Product].&amp;[40309-20-2МС Адаптер на шуруповерт для шнека по льду на ПОДШИПНИКАХ метал. корпус СОЮЗ]" c="40309-20-2МС Адаптер на шуруповерт для шнека по льду на ПОДШИПНИКАХ метал. корпус СОЮЗ"/>
        <s v="[Product].[Product].[Product].&amp;[4050-02-2XС Фонарь 3 LED, телескопический, 2 магнита (держат вес 0,7кг и 0,6кг), СОЮЗ]" c="4050-02-2XС Фонарь 3 LED, телескопический, 2 магнита (держат вес 0,7кг и 0,6кг), СОЮЗ"/>
        <s v="[Product].[Product].[Product].&amp;[4050-03-2X Фонарь 3 LED, телескопический, 2 магнита (держат вес 2кг и 1,4кг), Sturm!]" c="4050-03-2X Фонарь 3 LED, телескопический, 2 магнита (держат вес 2кг и 1,4кг), Sturm!"/>
        <s v="[Product].[Product].[Product].&amp;[4050-04-2X Фонарь 3 LED, телескопич., периферийн.свет, 2 магнита (держат 2кг и 1,4кг), Sturm!]" c="4050-04-2X Фонарь 3 LED, телескопич., периферийн.свет, 2 магнита (держат 2кг и 1,4кг), Sturm!"/>
        <s v="[Product].[Product].[Product].&amp;[4051-01-16 Фонарь налобный 16 LED, 4 режима, 31лм, Sturm!]" c="4051-01-16 Фонарь налобный 16 LED, 4 режима, 31лм, Sturm!"/>
        <s v="[Product].[Product].[Product].&amp;[4051-02-140 Фонарь налобный, COB светодиод, 3 режима, 140лм, Sturm!]" c="4051-02-140 Фонарь налобный, COB светодиод, 3 режима, 140лм, Sturm!"/>
        <s v="[Product].[Product].[Product].&amp;[4051-03-600 Фонарь-прожектор, COB, 2 режима, 600лм, поворотная опора, усиленный корпус, Sturm!]" c="4051-03-600 Фонарь-прожектор, COB, 2 режима, 600лм, поворотная опора, усиленный корпус, Sturm!"/>
        <s v="[Product].[Product].[Product].&amp;[4051-04-300 Фонарь, XPG сверхяркий светодиод, 3x зум, 300лм, 3 режима, Sturm!]" c="4051-04-300 Фонарь, XPG сверхяркий светодиод, 3x зум, 300лм, 3 режима, Sturm!"/>
        <s v="[Product].[Product].[Product].&amp;[4051-05-150 Фонарь-прожектор МИНИ, COB сверхяркий диод,150лм, 2 магнита, зацеп, Sturm!]" c="4051-05-150 Фонарь-прожектор МИНИ, COB сверхяркий диод,150лм, 2 магнита, зацеп, Sturm!"/>
        <s v="[Product].[Product].[Product].&amp;[4052-01-140 Фонарь налобный аккумуляторный, COB и XPE светодиоды, функция зум, 140лм, Sturm!]" c="4052-01-140 Фонарь налобный аккумуляторный, COB и XPE светодиоды, функция зум, 140лм, Sturm!"/>
        <s v="[Product].[Product].[Product].&amp;[4052-02-200 Фонарь налобный аккумуляторный, T6 светодиод, функция зум, 3 режима, 200лм Sturm!]" c="4052-02-200 Фонарь налобный аккумуляторный, T6 светодиод, функция зум, 3 режима, 200лм Sturm!"/>
        <s v="[Product].[Product].[Product].&amp;[4052-03-600 Фонарь-прожектор, аккум., COB, 2 магнита, 4 режима, поворотная опора, 600лм, Sturm!]" c="4052-03-600 Фонарь-прожектор, аккум., COB, 2 магнита, 4 режима, поворотная опора, 600лм, Sturm!"/>
        <s v="[Product].[Product].[Product].&amp;[4052-04-300 Фонарь, L2 сверхяркий светодиод, 3x зум, 300лм, 5 режимов, Sturm!]" c="4052-04-300 Фонарь, L2 сверхяркий светодиод, 3x зум, 300лм, 5 режимов, Sturm!"/>
        <s v="[Product].[Product].[Product].&amp;[4052-05-300 Фонарь-прожектор МИНИ, аккум., COB+XPE, 4 магнита, доп красн.свет, 300лм, Sturm!]" c="4052-05-300 Фонарь-прожектор МИНИ, аккум., COB+XPE, 4 магнита, доп красн.свет, 300лм, Sturm!"/>
        <s v="[Product].[Product].[Product].&amp;[5015-01-15 Лампа паяльная 1.5л Sturm!]" c="5015-01-15 Лампа паяльная 1.5л Sturm!"/>
        <s v="[Product].[Product].[Product].&amp;[5015-01-20 Лампа паяльная 2.0л Sturm!]" c="5015-01-20 Лампа паяльная 2.0л Sturm!"/>
        <s v="[Product].[Product].[Product].&amp;[5015-02-070 Горелка кровельная газовоздушная, 70см, рычаг, латунный регулятор, Sturm!]" c="5015-02-070 Горелка кровельная газовоздушная, 70см, рычаг, латунный регулятор, Sturm!"/>
        <s v="[Product].[Product].[Product].&amp;[5015-02-093 Горелка кровельная газовоздушная, 93см, рычаг, латунный регулятор, Sturm!]" c="5015-02-093 Горелка кровельная газовоздушная, 93см, рычаг, латунный регулятор, Sturm!"/>
        <s v="[Product].[Product].[Product].&amp;[5015-KL-01 Насадка-горелка на газ.баллон,АВТОМ.ПЬЕЗОПОДЖИГ,рег.пламени,защита от ветра, Sturm!]" c="5015-KL-01 Насадка-горелка на газ.баллон,АВТОМ.ПЬЕЗОПОДЖИГ,рег.пламени,защита от ветра, Sturm!"/>
        <s v="[Product].[Product].[Product].&amp;[5015-KL-02 Горелка газовая ,пьезоподж.(курок),рег.пламени,защита от ветра, Sturm!]" c="5015-KL-02 Горелка газовая ,пьезоподж.(курок),рег.пламени,защита от ветра, Sturm!"/>
        <s v="[Product].[Product].[Product].&amp;[5015-KL-03 Горелка газовая, пьезоподж.(курок),рег.пламени,увелич. мощность, Sturm!]" c="5015-KL-03 Горелка газовая, пьезоподж.(курок),рег.пламени,увелич. мощность, Sturm!"/>
        <s v="[Product].[Product].[Product].&amp;[5015-KL-04 Горелка газовая ,сопло с керамикой, пьезоподжиг(кнопка),металл. корпус, Sturm!]" c="5015-KL-04 Горелка газовая ,сопло с керамикой, пьезоподжиг(кнопка),металл. корпус, Sturm!"/>
        <s v="[Product].[Product].[Product].&amp;[5015-KL-05 Горелка газовая, пьезоподжиг (кнопка), реально 360° свободного вращения, Sturm!]" c="5015-KL-05 Горелка газовая, пьезоподжиг (кнопка), реально 360° свободного вращения, Sturm!"/>
        <s v="[Product].[Product].[Product].&amp;[5015-KL-06 Горелка газовая, пьезоподж.(курок),керамика,рег.пламени,увелич. мощность, Sturm!]" c="5015-KL-06 Горелка газовая, пьезоподж.(курок),керамика,рег.пламени,увелич. мощность, Sturm!"/>
        <s v="[Product].[Product].[Product].&amp;[5015-KL-07 Горелка газовая, пьезоподжиг (курок), тонкое пламя, защита от ветра, Sturm!]" c="5015-KL-07 Горелка газовая, пьезоподжиг (курок), тонкое пламя, защита от ветра, Sturm!"/>
        <s v="[Product].[Product].[Product].&amp;[5015-KL-08 Горелка газовая, БЕЗ ПЬЕЗОПОДЖИГА, латунный корпус, защита от ветра, Sturm!]" c="5015-KL-08 Горелка газовая, БЕЗ ПЬЕЗОПОДЖИГА, латунный корпус, защита от ветра, Sturm!"/>
        <s v="[Product].[Product].[Product].&amp;[5200201 Тарелка опорная шлифовальная с липучей осн. Velcro, D125мм, M14, Sturm!]" c="5200201 Тарелка опорная шлифовальная с липучей осн. Velcro, D125мм, M14, Sturm!"/>
        <s v="[Product].[Product].[Product].&amp;[5200202 Тарелка опорная шлифовальная жесткая, D125мм, M14, Sturm!]" c="5200202 Тарелка опорная шлифовальная жесткая, D125мм, M14, Sturm!"/>
        <s v="[Product].[Product].[Product].&amp;[5200301 Круг абразивный шлифовальный синтетич.&quot;под липучку&quot;,d=125мм,грубый, толщина 10мм,Sturm!]" c="5200301 Круг абразивный шлифовальный синтетич.&quot;под липучку&quot;,d=125мм,грубый, толщина 10мм,Sturm!"/>
        <s v="[Product].[Product].[Product].&amp;[5200401 Круг фетровый полировальный &quot;под липучку&quot;, D125, толщ. 10мм, Sturm!]" c="5200401 Круг фетровый полировальный &quot;под липучку&quot;, D125, толщ. 10мм, Sturm!"/>
        <s v="[Product].[Product].[Product].&amp;[5200501 Круг поролоновый полировальный &quot;под липучку&quot;, D125, толщ.30мм, средн. жестк. Sturm!]" c="5200501 Круг поролоновый полировальный &quot;под липучку&quot;, D125, толщ.30мм, средн. жестк. Sturm!"/>
        <s v="[Product].[Product].[Product].&amp;[5230102 Корщетка СТАЛЬНАЯ ЩЕТИНА, ПЛАСТИК. РУКОЯТКА Sturm!]" c="5230102 Корщетка СТАЛЬНАЯ ЩЕТИНА, ПЛАСТИК. РУКОЯТКА Sturm!"/>
        <s v="[Product].[Product].[Product].&amp;[5240101 Корщетка-насадка для УШМ Sturm! тип &quot;чашка&quot; М14, D65мм, латунир. волнистая пров.]" c="5240101 Корщетка-насадка для УШМ Sturm! тип &quot;чашка&quot; М14, D65мм, латунир. волнистая пров."/>
        <s v="[Product].[Product].[Product].&amp;[5240102 Корщетка-насадка для УШМ Sturm! тип &quot;чашка&quot; М14, D75мм, латунир. волнистая пров.]" c="5240102 Корщетка-насадка для УШМ Sturm! тип &quot;чашка&quot; М14, D75мм, латунир. волнистая пров."/>
        <s v="[Product].[Product].[Product].&amp;[5240103 Корщетка-насадка для УШМ Sturm! тип &quot;чашка&quot; М14, D100мм, латунир. волнистая пров.]" c="5240103 Корщетка-насадка для УШМ Sturm! тип &quot;чашка&quot; М14, D100мм, латунир. волнистая пров."/>
        <s v="[Product].[Product].[Product].&amp;[5240104 Корщетка-насадка для УШМ Sturm! тип &quot;чашка&quot; М14, D125мм, латунир. волнистая пров.]" c="5240104 Корщетка-насадка для УШМ Sturm! тип &quot;чашка&quot; М14, D125мм, латунир. волнистая пров."/>
        <s v="[Product].[Product].[Product].&amp;[5240201 Корщетка-насадка для УШМ Sturm! тип &quot;чашка&quot; М14, D65мм, витая стальная пров.]" c="5240201 Корщетка-насадка для УШМ Sturm! тип &quot;чашка&quot; М14, D65мм, витая стальная пров."/>
        <s v="[Product].[Product].[Product].&amp;[5240202 Корщетка-насадка для УШМ Sturm! тип &quot;чашка&quot; М14, D75мм, витая стальная пров.]" c="5240202 Корщетка-насадка для УШМ Sturm! тип &quot;чашка&quot; М14, D75мм, витая стальная пров."/>
        <s v="[Product].[Product].[Product].&amp;[5240203 Корщетка-насадка для УШМ Sturm! тип &quot;чашка&quot; М14, D100мм, витая стальная пров.]" c="5240203 Корщетка-насадка для УШМ Sturm! тип &quot;чашка&quot; М14, D100мм, витая стальная пров."/>
        <s v="[Product].[Product].[Product].&amp;[5240204 Корщетка-насадка для УШМ Sturm! тип &quot;чашка&quot; М14, D125мм, витая стальная пров.]" c="5240204 Корщетка-насадка для УШМ Sturm! тип &quot;чашка&quot; М14, D125мм, витая стальная пров."/>
        <s v="[Product].[Product].[Product].&amp;[5240301 Корщетка-насадка для УШМ Sturm! тип &quot;колесо&quot; с наклоном, М14, D115мм, латун.волн.пров.]" c="5240301 Корщетка-насадка для УШМ Sturm! тип &quot;колесо&quot; с наклоном, М14, D115мм, латун.волн.пров."/>
        <s v="[Product].[Product].[Product].&amp;[5240302 Корщетка-насадка для УШМ Sturm! тип &quot;колесо&quot; с наклоном, М14, D125мм, латун.волн.пров.]" c="5240302 Корщетка-насадка для УШМ Sturm! тип &quot;колесо&quot; с наклоном, М14, D125мм, латун.волн.пров."/>
        <s v="[Product].[Product].[Product].&amp;[5240401 Корщетка-насадка для УШМ Sturm! тип &quot;колесо&quot; с наклоном, М14, D115мм,витая.сталн.пров.]" c="5240401 Корщетка-насадка для УШМ Sturm! тип &quot;колесо&quot; с наклоном, М14, D115мм,витая.сталн.пров."/>
        <s v="[Product].[Product].[Product].&amp;[5240402 Корщетка-насадка для УШМ Sturm! тип &quot;колесо&quot; с наклоном, М14, D125мм,витая.сталн.пров.]" c="5240402 Корщетка-насадка для УШМ Sturm! тип &quot;колесо&quot; с наклоном, М14, D125мм,витая.сталн.пров."/>
        <s v="[Product].[Product].[Product].&amp;[5240601 Корщетка-насадка для дрели,радиальная мягк.50мм, хвост 6мм, латун.волн.проволока,Sturm!]" c="5240601 Корщетка-насадка для дрели,радиальная мягк.50мм, хвост 6мм, латун.волн.проволока,Sturm!"/>
        <s v="[Product].[Product].[Product].&amp;[5240602 Корщетка-насадка для дрели,радиальная мягк.63мм, хвост 6мм, латун.волн.проволока,Sturm!]" c="5240602 Корщетка-насадка для дрели,радиальная мягк.63мм, хвост 6мм, латун.волн.проволока,Sturm!"/>
        <s v="[Product].[Product].[Product].&amp;[5240603 Корщетка-насадка для дрели,радиальная мягк.75мм, хвост 6мм, латун.волн.проволока,Sturm!]" c="5240603 Корщетка-насадка для дрели,радиальная мягк.75мм, хвост 6мм, латун.волн.проволока,Sturm!"/>
        <s v="[Product].[Product].[Product].&amp;[5240604 Корщетка-насадка для дрели,радиальная мягк.100мм,хвост 6мм, латун.волн.проволока,Sturm!]" c="5240604 Корщетка-насадка для дрели,радиальная мягк.100мм,хвост 6мм, латун.волн.проволока,Sturm!"/>
        <s v="[Product].[Product].[Product].&amp;[5240701 Корщетка-насадка для УШМ тип &quot;колесо&quot; d=22мм, d=100мм, витая стальная проволока, Sturm!]" c="5240701 Корщетка-насадка для УШМ тип &quot;колесо&quot; d=22мм, d=100мм, витая стальная проволока, Sturm!"/>
        <s v="[Product].[Product].[Product].&amp;[5240702 Корщетка-насадка для УШМ тип &quot;колесо&quot; d=22мм, d=125мм, витая стальная проволока, Sturm!]" c="5240702 Корщетка-насадка для УШМ тип &quot;колесо&quot; d=22мм, d=125мм, витая стальная проволока, Sturm!"/>
        <s v="[Product].[Product].[Product].&amp;[5240802 Корщетка-насадка для дрели Sturm! Кистеобразная мягкая, 22 мм, хвост 6 мм, латун.волн.]" c="5240802 Корщетка-насадка для дрели Sturm! Кистеобразная мягкая, 22 мм, хвост 6 мм, латун.волн."/>
        <s v="[Product].[Product].[Product].&amp;[5240803 Корщетка-насадка для дрели Sturm! Кистеобразная мягкая, 30 мм, хвост 6 мм, латун.волн.]" c="5240803 Корщетка-насадка для дрели Sturm! Кистеобразная мягкая, 30 мм, хвост 6 мм, латун.волн."/>
        <s v="[Product].[Product].[Product].&amp;[5240901 Корщетка-насадка для дрели чашеобразная мягк.50мм,хвост 6мм,латун.волн.проволок.Sturm!]" c="5240901 Корщетка-насадка для дрели чашеобразная мягк.50мм,хвост 6мм,латун.волн.проволок.Sturm!"/>
        <s v="[Product].[Product].[Product].&amp;[5240902 Корщетка-насадка для дрели чашеобразная мягк.63мм,хвост 6мм,латун.волн.проволок.Sturm!]" c="5240902 Корщетка-насадка для дрели чашеобразная мягк.63мм,хвост 6мм,латун.волн.проволок.Sturm!"/>
        <s v="[Product].[Product].[Product].&amp;[5240903 Корщетка-насадка для дрели чашеобразная мягк.75мм,хвост 6мм,латун.волн.проволок.Sturm!]" c="5240903 Корщетка-насадка для дрели чашеобразная мягк.75мм,хвост 6мм,латун.волн.проволок.Sturm!"/>
        <s v="[Product].[Product].[Product].&amp;[5241001 Набор корщеток-насадок для дрели 5 шт Sturm!]" c="5241001 Набор корщеток-насадок для дрели 5 шт Sturm!"/>
        <s v="[Product].[Product].[Product].&amp;[5241002 Набор корщеток-насадок для дрели 3 шт Sturm!]" c="5241002 Набор корщеток-насадок для дрели 3 шт Sturm!"/>
        <s v="[Product].[Product].[Product].&amp;[5241101 Корщетка-насадка для дрели Sturm! Радиальная , 75 мм, хвост 6 мм, витая стальн.]" c="5241101 Корщетка-насадка для дрели Sturm! Радиальная , 75 мм, хвост 6 мм, витая стальн."/>
        <s v="[Product].[Product].[Product].&amp;[5241102 Корщетка-насадка для дрели Sturm! Радиальная , 100 мм, хвост 6 мм, витая стальн.]" c="5241102 Корщетка-насадка для дрели Sturm! Радиальная , 100 мм, хвост 6 мм, витая стальн."/>
        <s v="[Product].[Product].[Product].&amp;[5241201 Корщетка-насадка для дрели Sturm! Чашеобразная , 65 мм, хвост 6 мм, витая стальн.]" c="5241201 Корщетка-насадка для дрели Sturm! Чашеобразная , 65 мм, хвост 6 мм, витая стальн."/>
        <s v="[Product].[Product].[Product].&amp;[5241202 Корщетка-насадка для дрели Sturm! Чашеобразная , 75 мм, хвост 6 мм, витая стальн.]" c="5241202 Корщетка-насадка для дрели Sturm! Чашеобразная , 75 мм, хвост 6 мм, витая стальн."/>
        <s v="[Product].[Product].[Product].&amp;[5241402 Корщетка-насадка для УШМ тип &quot;колесо&quot; d=22мм, d=125мм, латун.волн.проволока, Sturm!]" c="5241402 Корщетка-насадка для УШМ тип &quot;колесо&quot; d=22мм, d=125мм, латун.волн.проволока, Sturm!"/>
        <s v="[Product].[Product].[Product].&amp;[5250301 Пилки для лобзика Sturm! T301CD 5шт, прям.чист.рез,10-68мм,мяг.древ.,ДСП,ДВП,стол.плиты]" c="5250301 Пилки для лобзика Sturm! T301CD 5шт, прям.чист.рез,10-68мм,мяг.древ.,ДСП,ДВП,стол.плиты"/>
        <s v="[Product].[Product].[Product].&amp;[5250302 Пилки для лобзика Sturm! T144DP 5шт, точн.параллельный.рез,5-50мм,мяг.древ.,ДСП,ДВП]" c="5250302 Пилки для лобзика Sturm! T144DP 5шт, точн.параллельный.рез,5-50мм,мяг.древ.,ДСП,ДВП"/>
        <s v="[Product].[Product].[Product].&amp;[5250303 Пилки для лобзика Sturm! T144D 5шт быстрый рез,5-50мм, мяг.древ., ДСП, ДВП,стол.плиты]" c="5250303 Пилки для лобзика Sturm! T144D 5шт быстрый рез,5-50мм, мяг.древ., ДСП, ДВП,стол.плиты"/>
        <s v="[Product].[Product].[Product].&amp;[5250304 Пилки для лобзика Sturm! T344D 5шт быстрый рез,5-100мм, мяг.древ, ДСП, ДВП,стол.плиты]" c="5250304 Пилки для лобзика Sturm! T344D 5шт быстрый рез,5-100мм, мяг.древ, ДСП, ДВП,стол.плиты"/>
        <s v="[Product].[Product].[Product].&amp;[5250306 Пилки для лобзика Sturm! T111C 5шт,прям.быстрый.рез,4-50мм,мягк. древ, прастик]" c="5250306 Пилки для лобзика Sturm! T111C 5шт,прям.быстрый.рез,4-50мм,мягк. древ, прастик"/>
        <s v="[Product].[Product].[Product].&amp;[5250307 Пилки для лобзика T119B 5шт,прям.чист.рез,2-15мм,мягк.древ.,ДСП,ДВП,столяр.плиты,Sturm!]" c="5250307 Пилки для лобзика T119B 5шт,прям.чист.рез,2-15мм,мягк.древ.,ДСП,ДВП,столяр.плиты,Sturm!"/>
        <s v="[Product].[Product].[Product].&amp;[5250308 Пилки для лобзика Sturm! T119BO 5шт криволинейн. чистый рез, 2-15 мм, фанера, пластик]" c="5250308 Пилки для лобзика Sturm! T119BO 5шт криволинейн. чистый рез, 2-15 мм, фанера, пластик"/>
        <s v="[Product].[Product].[Product].&amp;[5250309 Пилки для лобзика Sturm! T101B 5шт прям.чист.рез,3-30мм,мяг.древ,ДСП,ДВП,пластик]" c="5250309 Пилки для лобзика Sturm! T101B 5шт прям.чист.рез,3-30мм,мяг.древ,ДСП,ДВП,пластик"/>
        <s v="[Product].[Product].[Product].&amp;[5250310 Пилки для лобзика Sturm! T101D 5шт прям.чист.рез,10-45мм,мяг.древ.ДСП, пласт.]" c="5250310 Пилки для лобзика Sturm! T101D 5шт прям.чист.рез,10-45мм,мяг.древ.ДСП, пласт."/>
        <s v="[Product].[Product].[Product].&amp;[5250312 Пилки для лобзика Sturm! T101BR 5шт прям.чист.рез,3-30мм,ЛАМИНАТ,ДСП,ДВП,столярн. плиты]" c="5250312 Пилки для лобзика Sturm! T101BR 5шт прям.чист.рез,3-30мм,ЛАМИНАТ,ДСП,ДВП,столярн. плиты"/>
        <s v="[Product].[Product].[Product].&amp;[5250313 Пилки для лобзика Sturm! T101AO 5шт, кривол.чист.рез,2-15мм,мяг древ,ДСП,ДВП,пластик]" c="5250313 Пилки для лобзика Sturm! T101AO 5шт, кривол.чист.рез,2-15мм,мяг древ,ДСП,ДВП,пластик"/>
        <s v="[Product].[Product].[Product].&amp;[5250401 Пилки для лобзика Sturm! по металлу T118G 5шт, для тонких цветных металлов]" c="5250401 Пилки для лобзика Sturm! по металлу T118G 5шт, для тонких цветных металлов"/>
        <s v="[Product].[Product].[Product].&amp;[5250402 Пилки для лобзика Sturm! по металлу T118A 5шт,для прямолин.чист.реза метал. и мяг.стали]" c="5250402 Пилки для лобзика Sturm! по металлу T118A 5шт,для прямолин.чист.реза метал. и мяг.стали"/>
        <s v="[Product].[Product].[Product].&amp;[5250501 Набор пилок д/лобзика Sturm! УНИВЕРСАЛЬНЫЙ 10шт: T101D,T144D,T127D,T111C,T118A]" c="5250501 Набор пилок д/лобзика Sturm! УНИВЕРСАЛЬНЫЙ 10шт: T101D,T144D,T127D,T111C,T118A"/>
        <s v="[Product].[Product].[Product].&amp;[5250502 Набор пилок д/лобзика Sturm! ПО ДЕРЕВУ 10шт:T101B,T144D,T101BR,T119BO,T111C,T101D,T101A]" c="5250502 Набор пилок д/лобзика Sturm! ПО ДЕРЕВУ 10шт:T101B,T144D,T101BR,T119BO,T111C,T101D,T101A"/>
        <s v="[Product].[Product].[Product].&amp;[5250601 Пилки для лобзика Sturm! T301CD 2шт, прям.чист.рез,10-68мм,мяг.древ.,ДСП,ДВП,стол.плиты]" c="5250601 Пилки для лобзика Sturm! T301CD 2шт, прям.чист.рез,10-68мм,мяг.древ.,ДСП,ДВП,стол.плиты"/>
        <s v="[Product].[Product].[Product].&amp;[5250602 Пилки для лобзика Sturm! T144DP 2шт, точн.параллельный.рез,5-50мм,мяг.древ.,ДСП,ДВП]" c="5250602 Пилки для лобзика Sturm! T144DP 2шт, точн.параллельный.рез,5-50мм,мяг.древ.,ДСП,ДВП"/>
        <s v="[Product].[Product].[Product].&amp;[5250603 Пилки для лобзика Sturm! T144D 2шт быстрый рез,5-50мм, мяг.древ., ДСП, ДВП,стол.плиты]" c="5250603 Пилки для лобзика Sturm! T144D 2шт быстрый рез,5-50мм, мяг.древ., ДСП, ДВП,стол.плиты"/>
        <s v="[Product].[Product].[Product].&amp;[5250604 Пилки для лобзика Sturm! T344D 2шт быстрый рез,5-100мм, мяг.древ, ДСП, ДВП,стол.плиты]" c="5250604 Пилки для лобзика Sturm! T344D 2шт быстрый рез,5-100мм, мяг.древ, ДСП, ДВП,стол.плиты"/>
        <s v="[Product].[Product].[Product].&amp;[5250606 Пилки для лобзика Sturm! T111C 2шт,прям.быстрый.рез,4-50мм,мягк. древ, прастик]" c="5250606 Пилки для лобзика Sturm! T111C 2шт,прям.быстрый.рез,4-50мм,мягк. древ, прастик"/>
        <s v="[Product].[Product].[Product].&amp;[5250607 Пилки для лобзика T119B 2шт,прям.чист.рез,2-15мм,мягк.древ.,ДСП,ДВП,столяр.плиты,Sturm!]" c="5250607 Пилки для лобзика T119B 2шт,прям.чист.рез,2-15мм,мягк.древ.,ДСП,ДВП,столяр.плиты,Sturm!"/>
        <s v="[Product].[Product].[Product].&amp;[5250608 Пилки для лобзика Sturm! T119BO 2шт криволинейн. чистый рез, 2-15 мм, фанера, пластик]" c="5250608 Пилки для лобзика Sturm! T119BO 2шт криволинейн. чистый рез, 2-15 мм, фанера, пластик"/>
        <s v="[Product].[Product].[Product].&amp;[5250609 Пилки для лобзика Sturm! T101B 2шт прям.чист.рез,3-30мм,мяг.древ,ДСП,ДВП,пластик]" c="5250609 Пилки для лобзика Sturm! T101B 2шт прям.чист.рез,3-30мм,мяг.древ,ДСП,ДВП,пластик"/>
        <s v="[Product].[Product].[Product].&amp;[5250610 Пилки для лобзика Sturm! T101D 2шт прям.чист.рез,10-45мм,мяг.древ.ДСП, пласт.]" c="5250610 Пилки для лобзика Sturm! T101D 2шт прям.чист.рез,10-45мм,мяг.древ.ДСП, пласт."/>
        <s v="[Product].[Product].[Product].&amp;[5250612 Пилки для лобзика Sturm! T101BR 2шт прям.чист.рез,3-30мм,ЛАМИНАТ,ДСП,ДВП,столярн. плиты]" c="5250612 Пилки для лобзика Sturm! T101BR 2шт прям.чист.рез,3-30мм,ЛАМИНАТ,ДСП,ДВП,столярн. плиты"/>
        <s v="[Product].[Product].[Product].&amp;[5250613 Пилки для лобзика Sturm! T101AO 2шт, кривол.чист.рез,2-15мм,мяг древ,ДСП,ДВП,пластик]" c="5250613 Пилки для лобзика Sturm! T101AO 2шт, кривол.чист.рез,2-15мм,мяг древ,ДСП,ДВП,пластик"/>
        <s v="[Product].[Product].[Product].&amp;[5250615 Пилки для лобзика Sturm! T123X 2шт, унив.прям.рез,ПРОГРЕССОР,2-40мм,мяг.мет,полимеры]" c="5250615 Пилки для лобзика Sturm! T123X 2шт, унив.прям.рез,ПРОГРЕССОР,2-40мм,мяг.мет,полимеры"/>
        <s v="[Product].[Product].[Product].&amp;[5250616 Пилки для лобзика Sturm! T234X 2шт, унив.прям.рез,ПРОГРЕССОР,3-65мм,древ,ДСП,ДВП,пласти]" c="5250616 Пилки для лобзика Sturm! T234X 2шт, унив.прям.рез,ПРОГРЕССОР,3-65мм,древ,ДСП,ДВП,пласти"/>
        <s v="[Product].[Product].[Product].&amp;[5250617 Пилки для лобзика Sturm! T345XF 2шт, унив.прям.рез,ПРОГРЕССОР,5-40мм,древ,мяг.мет,полим]" c="5250617 Пилки для лобзика Sturm! T345XF 2шт, унив.прям.рез,ПРОГРЕССОР,5-40мм,древ,мяг.мет,полим"/>
        <s v="[Product].[Product].[Product].&amp;[5250701 Пилки для лобзика Sturm! по металлу T118G 2шт, для тонких цветных металлов]" c="5250701 Пилки для лобзика Sturm! по металлу T118G 2шт, для тонких цветных металлов"/>
        <s v="[Product].[Product].[Product].&amp;[5250702 Пилки для лобзика Sturm! по металлу T118A 2шт,для прямолин.чист.реза метал. и мяг.стали]" c="5250702 Пилки для лобзика Sturm! по металлу T118A 2шт,для прямолин.чист.реза метал. и мяг.стали"/>
        <s v="[Product].[Product].[Product].&amp;[5350101 Ножницы для резки труб ПВХ 42мм, инстр. сталь, авторазведение рук., стоп. скоба, Sturm!]" c="5350101 Ножницы для резки труб ПВХ 42мм, инстр. сталь, авторазведение рук., стоп. скоба, Sturm!"/>
        <s v="[Product].[Product].[Product].&amp;[5350102 ножницы для резки труб ПВХ 42мм, ОБРЕЗИНЕН. рукоять, 2 РЕЖ.КРОМКИ, инстр.сталь, Sturm!]" c="5350102 ножницы для резки труб ПВХ 42мм, ОБРЕЗИНЕН. рукоять, 2 РЕЖ.КРОМКИ, инстр.сталь, Sturm!"/>
        <s v="[Product].[Product].[Product].&amp;[5380101 Сверло по стеклу и кафелю, d 5мм, ШЕСТИГРАННЫЙ хвостовик, 4 ГРАНИ, Sturm!]" c="5380101 Сверло по стеклу и кафелю, d 5мм, ШЕСТИГРАННЫЙ хвостовик, 4 ГРАНИ, Sturm!"/>
        <s v="[Product].[Product].[Product].&amp;[5380102 Сверло по стеклу и кафелю, d 6мм, ШЕСТИГРАННЫЙ хвостовик, 4 ГРАНИ, Sturm!]" c="5380102 Сверло по стеклу и кафелю, d 6мм, ШЕСТИГРАННЫЙ хвостовик, 4 ГРАНИ, Sturm!"/>
        <s v="[Product].[Product].[Product].&amp;[5380103 Сверло по стеклу и кафелю, d 8мм, ШЕСТИГРАННЫЙ хвостовик, 4 ГРАНИ, Sturm!]" c="5380103 Сверло по стеклу и кафелю, d 8мм, ШЕСТИГРАННЫЙ хвостовик, 4 ГРАНИ, Sturm!"/>
        <s v="[Product].[Product].[Product].&amp;[5380104 Сверло по стеклу и кафелю, d 10мм, ШЕСТИГРАННЫЙ хвостовик, 4 ГРАНИ, Sturm!]" c="5380104 Сверло по стеклу и кафелю, d 10мм, ШЕСТИГРАННЫЙ хвостовик, 4 ГРАНИ, Sturm!"/>
        <s v="[Product].[Product].[Product].&amp;[5430101 Ножи для рубанка Sturm! 82x1.2x5.5мм, УНИВЕРСАЛЬНЫЕ, 2шт, высокоуглерод. сталь, блистер]" c="5430101 Ножи для рубанка Sturm! 82x1.2x5.5мм, УНИВЕРСАЛЬНЫЕ, 2шт, высокоуглерод. сталь, блистер"/>
        <s v="[Product].[Product].[Product].&amp;[5430102 Ножи для рубанка Sturm! 82x28х3мм, ПЕРЕТАЧИВАЕМЫЕ, 2шт, высокоуглерод. сталь, блистер]" c="5430102 Ножи для рубанка Sturm! 82x28х3мм, ПЕРЕТАЧИВАЕМЫЕ, 2шт, высокоуглерод. сталь, блистер"/>
        <s v="[Product].[Product].[Product].&amp;[5430103 Нож для рубанка Sturm! 82x1.2x5.5мм, УНИВЕРСАЛЬНЫЕ, 2шт x 5 лента, высокоуглерод. сталь]" c="5430103 Нож для рубанка Sturm! 82x1.2x5.5мм, УНИВЕРСАЛЬНЫЕ, 2шт x 5 лента, высокоуглерод. сталь"/>
        <s v="[Product].[Product].[Product].&amp;[5440101 Коронки по дереву набор d=26/32/38/45/50/56/63мм, s=25.4мм (1&quot;), усиленная, Sturm!]" c="5440101 Коронки по дереву набор d=26/32/38/45/50/56/63мм, s=25.4мм (1&quot;), усиленная, Sturm!"/>
        <s v="[Product].[Product].[Product].&amp;[5440102 Коронки по дереву набор d=26/32/38/45/50/56/63мм, s=50.8мм (2&quot;), усиленная, Sturm!]" c="5440102 Коронки по дереву набор d=26/32/38/45/50/56/63мм, s=50.8мм (2&quot;), усиленная, Sturm!"/>
        <s v="[Product].[Product].[Product].&amp;[5440201 Коронки по дереву набор 8ед d=19/22/29/32/38/44/51/64 мм, кейс, Sturm!]" c="5440201 Коронки по дереву набор 8ед d=19/22/29/32/38/44/51/64 мм, кейс, Sturm!"/>
        <s v="[Product].[Product].[Product].&amp;[5440202 Коронки по дереву набор 15ед d=19/22/29/32/38/44/51/64/76/89/102/127мм, кейс, Sturm!]" c="5440202 Коронки по дереву набор 15ед d=19/22/29/32/38/44/51/64/76/89/102/127мм, кейс, Sturm!"/>
        <s v="[Product].[Product].[Product].&amp;[5440203 Коронки по дереву набор 8 предметов d=68/76/89/102/127мм, кейс, Sturm!]" c="5440203 Коронки по дереву набор 8 предметов d=68/76/89/102/127мм, кейс, Sturm!"/>
        <s v="[Product].[Product].[Product].&amp;[6001-3-11 Угольник магнитный для сварки вес до 11 кг Sturm!]" c="6001-3-11 Угольник магнитный для сварки вес до 11 кг Sturm!"/>
        <s v="[Product].[Product].[Product].&amp;[6001-5-11 Угольник магнитный для сварки вес до 11 кг углы 15°, 60°, 90°, 120°, 165° Sturm!]" c="6001-5-11 Угольник магнитный для сварки вес до 11 кг углы 15°, 60°, 90°, 120°, 165° Sturm!"/>
        <s v="[Product].[Product].[Product].&amp;[6002-4-25 Угольник магнитный для сварки вес до 25 кг Sturm!]" c="6002-4-25 Угольник магнитный для сварки вес до 25 кг Sturm!"/>
        <s v="[Product].[Product].[Product].&amp;[6003-5-35 Угольник магнитный для сварки вес до 35 кг Sturm!]" c="6003-5-35 Угольник магнитный для сварки вес до 35 кг Sturm!"/>
        <s v="[Product].[Product].[Product].&amp;[6014-4-25 Угольник магнитный универсальный для сварки вес до 25 кг Sturm!]" c="6014-4-25 Угольник магнитный универсальный для сварки вес до 25 кг Sturm!"/>
        <s v="[Product].[Product].[Product].&amp;[6021-2-200A Клемма заземления магнитная 200А d 50mm Sturm!]" c="6021-2-200A Клемма заземления магнитная 200А d 50mm Sturm!"/>
        <s v="[Product].[Product].[Product].&amp;[6022-3-500A Клемма заземления магнитная 500А d 86mm Sturm!]" c="6022-3-500A Клемма заземления магнитная 500А d 86mm Sturm!"/>
        <s v="[Product].[Product].[Product].&amp;[6200101С Плиткорез для прямого реза 400мм, СТАЛЬНОЕ ОСНОВАНИЕ, каретка АЛЮМИНИЕВЫЙ сплав, СОЮЗ]" c="6200101С Плиткорез для прямого реза 400мм, СТАЛЬНОЕ ОСНОВАНИЕ, каретка АЛЮМИНИЕВЫЙ сплав, СОЮЗ"/>
        <s v="[Product].[Product].[Product].&amp;[6200102С Плиткорез для прямого реза, 600мм, стальное основание, каретка алюминиевая. сплав,СОЮЗ]" c="6200102С Плиткорез для прямого реза, 600мм, стальное основание, каретка алюминиевая. сплав,СОЮЗ"/>
        <s v="[Product].[Product].[Product].&amp;[7010-05-06S Клеевые стержни д/пистолета 7.5х150мм, 6 шт., ПРОЗРАЧНЫЕ, Sturm!]" c="7010-05-06S Клеевые стержни д/пистолета 7.5х150мм, 6 шт., ПРОЗРАЧНЫЕ, Sturm!"/>
        <s v="[Product].[Product].[Product].&amp;[7010-05-12S Клеевые стержни д/пистолета 11х200мм, 12 шт., ПРОЗРАЧНЫЕ, Sturm!]" c="7010-05-12S Клеевые стержни д/пистолета 11х200мм, 12 шт., ПРОЗРАЧНЫЕ, Sturm!"/>
        <s v="[Product].[Product].[Product].&amp;[7010-05-52S Клеевые стержни д/пистолета 11х200мм, 1кг (52 шт.), ПРОЗРАЧНЫЕ, Sturm!]" c="7010-05-52S Клеевые стержни д/пистолета 11х200мм, 1кг (52 шт.), ПРОЗРАЧНЫЕ, Sturm!"/>
        <s v="[Product].[Product].[Product].&amp;[7011-01-19x10С Фумлента, плотность 0,25 г/см, 19мм x 10м. СОЮЗ]" c="7011-01-19x10С Фумлента, плотность 0,25 г/см, 19мм x 10м. СОЮЗ"/>
        <s v="[Product].[Product].[Product].&amp;[7012-04-180 Хомуты 180 х 3,6 мм, ПЛАСТМАССОВЫЕ, БЕЛЫЕ, 100 шт/уп Sturm!]" c="7012-04-180 Хомуты 180 х 3,6 мм, ПЛАСТМАССОВЫЕ, БЕЛЫЕ, 100 шт/уп Sturm!"/>
        <s v="[Product].[Product].[Product].&amp;[7012-04-300 Хомуты 300 х 3,6 мм, ПЛАСТМАССОВЫЕ, БЕЛЫЕ, 100 шт/уп Sturm!]" c="7012-04-300 Хомуты 300 х 3,6 мм, ПЛАСТМАССОВЫЕ, БЕЛЫЕ, 100 шт/уп Sturm!"/>
        <s v="[Product].[Product].[Product].&amp;[7012-05-180 Хомуты 180 х 3,6 мм, ПЛАСТМАССОВЫЕ, ЧЕРНЫЕ, 100 шт/уп Sturm!]" c="7012-05-180 Хомуты 180 х 3,6 мм, ПЛАСТМАССОВЫЕ, ЧЕРНЫЕ, 100 шт/уп Sturm!"/>
        <s v="[Product].[Product].[Product].&amp;[7012-05-300 Хомуты 300 х 3,6 мм, ПЛАСТМАССОВЫЕ, ЧЕРНЫЕ, 100 шт/уп Sturm!]" c="7012-05-300 Хомуты 300 х 3,6 мм, ПЛАСТМАССОВЫЕ, ЧЕРНЫЕ, 100 шт/уп Sturm!"/>
        <s v="[Product].[Product].[Product].&amp;[71012-05-220 Хомуты 220 х4,8 мм, ПЛАСТМАССОВЫЕ, разъемные многраз. Черные, 50 шт/уп Sturm!]" c="71012-05-220 Хомуты 220 х4,8 мм, ПЛАСТМАССОВЫЕ, разъемные многраз. Черные, 50 шт/уп Sturm!"/>
        <s v="[Product].[Product].[Product].&amp;[8050-04-G1 Наколенники защитные МАТЕРЧАТЫЕ С ПЛАСТИК. НАКЛАДКОЙ, фиксация на липучках Sturm!]" c="8050-04-G1 Наколенники защитные МАТЕРЧАТЫЕ С ПЛАСТИК. НАКЛАДКОЙ, фиксация на липучках Sturm!"/>
        <s v="[Product].[Product].[Product].&amp;[8050-05-01 Очки защитные ПРОЗРАЧНЫЕ 2мм ПОЛИКАРБОНАТ, ПРОИЗВОДСТВО РОССИЯ, Sturm!]" c="8050-05-01 Очки защитные ПРОЗРАЧНЫЕ 2мм ПОЛИКАРБОНАТ, ПРОИЗВОДСТВО РОССИЯ, Sturm!"/>
        <s v="[Product].[Product].[Product].&amp;[8050-05-02 Очки защитные С НЕПРЯМ. ВЕНТИЛЯЦИЕЙ,ПРОЗРАЧНЫЕ 2мм ПОЛИКАРБОНАТ пр-во РОССИЯ, Sturm!]" c="8050-05-02 Очки защитные С НЕПРЯМ. ВЕНТИЛЯЦИЕЙ,ПРОЗРАЧНЫЕ 2мм ПОЛИКАРБОНАТ пр-во РОССИЯ, Sturm!"/>
        <s v="[Product].[Product].[Product].&amp;[8050-05-03B Очки защитные ДЫМЧАТЫЕ С ДУЖКАМИ. ЛИНЗЫ 2мм ПОЛИКАРБОНА , пр-во. РОССИЯ, Sturm!]" c="8050-05-03B Очки защитные ДЫМЧАТЫЕ С ДУЖКАМИ. ЛИНЗЫ 2мм ПОЛИКАРБОНА , пр-во. РОССИЯ, Sturm!"/>
        <s v="[Product].[Product].[Product].&amp;[8050-05-03W Очки защитные ПРОЗРАЧНЫЕ С ДУЖКАМИ.ЛИНЗЫ 2мм ПОЛИКАРБОНАТ,ПРОИЗВ. РОССИЯ.Sturm!]" c="8050-05-03W Очки защитные ПРОЗРАЧНЫЕ С ДУЖКАМИ.ЛИНЗЫ 2мм ПОЛИКАРБОНАТ,ПРОИЗВ. РОССИЯ.Sturm!"/>
        <s v="[Product].[Product].[Product].&amp;[8050-05-03Y Очки защитные ЖЕЛТЫЕ С ДУЖКАМИ.ЛИНЗЫ 2мм ПОЛИКАРБОНА, пр-во. РОССИЯ, Sturm!]" c="8050-05-03Y Очки защитные ЖЕЛТЫЕ С ДУЖКАМИ.ЛИНЗЫ 2мм ПОЛИКАРБОНА, пр-во. РОССИЯ, Sturm!"/>
        <s v="[Product].[Product].[Product].&amp;[8050-05-04 Очки-щиток С НЕПРЯМ. ВЕНТИЛЯЦИЕЙ, ПРОЗРАЧНЫЙ 2мм ПОЛИКАРБОНАТ, пр-во РОССИЯ, Sturm!]" c="8050-05-04 Очки-щиток С НЕПРЯМ. ВЕНТИЛЯЦИЕЙ, ПРОЗРАЧНЫЙ 2мм ПОЛИКАРБОНАТ, пр-во РОССИЯ, Sturm!"/>
        <s v="[Product].[Product].[Product].&amp;[8050-07-02 Удерживающая привязь с наплечными и набедренными лямками Sturm!]" c="8050-07-02 Удерживающая привязь с наплечными и набедренными лямками Sturm!"/>
        <s v="[Product].[Product].[Product].&amp;[8051-04-100 Шпательная лопатка из нержавеющей стали 100мм, 2-х компонентная рукоятка, Sturm!]" c="8051-04-100 Шпательная лопатка из нержавеющей стали 100мм, 2-х компонентная рукоятка, Sturm!"/>
        <s v="[Product].[Product].[Product].&amp;[8051-04-120 Шпательная лопатка из нержавеющей стали 120мм, 2-х компонентная рукоятка, Sturm!]" c="8051-04-120 Шпательная лопатка из нержавеющей стали 120мм, 2-х компонентная рукоятка, Sturm!"/>
        <s v="[Product].[Product].[Product].&amp;[8051-04-40 Шпательная лопатка из нержавеющей стали 40мм, 2-х компонентная рукоятка, Sturm!]" c="8051-04-40 Шпательная лопатка из нержавеющей стали 40мм, 2-х компонентная рукоятка, Sturm!"/>
        <s v="[Product].[Product].[Product].&amp;[8051-04-60 Шпательная лопатка из нержавеющей стали 60мм, 2-х компонентная рукоятка, Sturm!]" c="8051-04-60 Шпательная лопатка из нержавеющей стали 60мм, 2-х компонентная рукоятка, Sturm!"/>
        <s v="[Product].[Product].[Product].&amp;[8051-04-80 Шпательная лопатка из нержавеющей стали 80мм, 2-х компонентная рукоятка, Sturm!]" c="8051-04-80 Шпательная лопатка из нержавеющей стали 80мм, 2-х компонентная рукоятка, Sturm!"/>
        <s v="[Product].[Product].[Product].&amp;[8051-25-080LC Шпатель, 80мм, нержавеющая сталь, пластиковая рукоятка, СОЮЗ]" c="8051-25-080LC Шпатель, 80мм, нержавеющая сталь, пластиковая рукоятка, СОЮЗ"/>
        <s v="[Product].[Product].[Product].&amp;[8051-25-100LC Шпатель, 100мм, нержавеющая сталь, пластиковая рукоятка, СОЮЗ]" c="8051-25-100LC Шпатель, 100мм, нержавеющая сталь, пластиковая рукоятка, СОЮЗ"/>
        <s v="[Product].[Product].[Product].&amp;[8051-25-150FC Шпатель, 150мм, нержавеющая сталь, пластиковая рукоятка, СОЮЗ]" c="8051-25-150FC Шпатель, 150мм, нержавеющая сталь, пластиковая рукоятка, СОЮЗ"/>
        <s v="[Product].[Product].[Product].&amp;[8051-25-200FC Шпатель, 200мм, нержавеющая сталь, пластиковая рукоятка, СОЮЗ]" c="8051-25-200FC Шпатель, 200мм, нержавеющая сталь, пластиковая рукоятка, СОЮЗ"/>
        <s v="[Product].[Product].[Product].&amp;[8051-25-250FC Шпатель, 250мм, нержавеющая сталь, пластиковая рукоятка, СОЮЗ]" c="8051-25-250FC Шпатель, 250мм, нержавеющая сталь, пластиковая рукоятка, СОЮЗ"/>
        <s v="[Product].[Product].[Product].&amp;[8051-25-300FC Шпатель, 300мм, нержавеющая сталь, пластиковая рукоятка, СОЮЗ]" c="8051-25-300FC Шпатель, 300мм, нержавеющая сталь, пластиковая рукоятка, СОЮЗ"/>
        <s v="[Product].[Product].[Product].&amp;[8051-25-350FC Шпатель, 350мм, нержавеющая сталь, пластиковая рукоятка, СОЮЗ]" c="8051-25-350FC Шпатель, 350мм, нержавеющая сталь, пластиковая рукоятка, СОЮЗ"/>
        <s v="[Product].[Product].[Product].&amp;[8051-25-450FC Шпатель, 450мм, нержавеющая сталь, пластиковая рукоятка, СОЮЗ]" c="8051-25-450FC Шпатель, 450мм, нержавеющая сталь, пластиковая рукоятка, СОЮЗ"/>
        <s v="[Product].[Product].[Product].&amp;[8051-25-600FC Шпатель, 600мм, нержавеющая сталь, пластиковая рукоятка, СОЮЗ]" c="8051-25-600FC Шпатель, 600мм, нержавеющая сталь, пластиковая рукоятка, СОЮЗ"/>
        <s v="[Product].[Product].[Product].&amp;[8051-45-150-6FC Шпатель, 150 мм, нержавеющая сталь, зуб 6х6 мм, пластиковая рукоятка, СОЮЗ]" c="8051-45-150-6FC Шпатель, 150 мм, нержавеющая сталь, зуб 6х6 мм, пластиковая рукоятка, СОЮЗ"/>
        <s v="[Product].[Product].[Product].&amp;[8051-45-250-10FC Шпатель, 250 мм, нержавеющая сталь, зуб 10х10 мм, пластиковая рукоятка, СОЮЗ]" c="8051-45-250-10FC Шпатель, 250 мм, нержавеющая сталь, зуб 10х10 мм, пластиковая рукоятка, СОЮЗ"/>
        <s v="[Product].[Product].[Product].&amp;[8051-45-300-10FC Шпатель, 300 мм, нержавеющая сталь, зуб 10х10 мм, пластиковая рукоятка, СОЮЗ]" c="8051-45-300-10FC Шпатель, 300 мм, нержавеющая сталь, зуб 10х10 мм, пластиковая рукоятка, СОЮЗ"/>
        <s v="[Product].[Product].[Product].&amp;[8051-45-350-10FC Шпатель, 350 мм, нержавеющая сталь, зуб 10х10 мм, пластиковая рукоятка, СОЮЗ]" c="8051-45-350-10FC Шпатель, 350 мм, нержавеющая сталь, зуб 10х10 мм, пластиковая рукоятка, СОЮЗ"/>
        <s v="[Product].[Product].[Product].&amp;[8051-55-200 Шпатель, 200 мм, нержавеющая сталь, узкое полотно, алюм. планка, СОЮЗ]" c="8051-55-200 Шпатель, 200 мм, нержавеющая сталь, узкое полотно, алюм. планка, СОЮЗ"/>
        <s v="[Product].[Product].[Product].&amp;[8051-55-250 Шпатель, 250 мм, нержавеющая сталь, узкое полотно, алюм. планка, СОЮЗ]" c="8051-55-250 Шпатель, 250 мм, нержавеющая сталь, узкое полотно, алюм. планка, СОЮЗ"/>
        <s v="[Product].[Product].[Product].&amp;[8051-55-300 Шпатель, 300 мм, нержавеющая сталь, узкое полотно, алюм. планка, СОЮЗ]" c="8051-55-300 Шпатель, 300 мм, нержавеющая сталь, узкое полотно, алюм. планка, СОЮЗ"/>
        <s v="[Product].[Product].[Product].&amp;[8051-55-350 Шпатель, 350 мм, нержавеющая сталь, узкое полотно, алюм. планка, СОЮЗ]" c="8051-55-350 Шпатель, 350 мм, нержавеющая сталь, узкое полотно, алюм. планка, СОЮЗ"/>
        <s v="[Product].[Product].[Product].&amp;[8051-55-450 Шпатель, 450 мм, нержавеющая сталь, узкое полотно, алюм. планка, СОЮЗ]" c="8051-55-450 Шпатель, 450 мм, нержавеющая сталь, узкое полотно, алюм. планка, СОЮЗ"/>
        <s v="[Product].[Product].[Product].&amp;[8054-01-XL Перчатки раб.жен.спандекс,алькантара, цвет корич-беж,рисунок цветка,размер XL,Sturm!]" c="8054-01-XL Перчатки раб.жен.спандекс,алькантара, цвет корич-беж,рисунок цветка,размер XL,Sturm!"/>
        <s v="[Product].[Product].[Product].&amp;[8054-02-M Полуперчатки раб. алькантара,с открыт.пальцами,цвет оранж+черн+зел,размер M,Sturm!]" c="8054-02-M Полуперчатки раб. алькантара,с открыт.пальцами,цвет оранж+черн+зел,размер M,Sturm!"/>
        <s v="[Product].[Product].[Product].&amp;[8054-04-M Перчатки муж.алькантара,открыт.указ и бол.пальцы,запястье на липуч,размер M,Sturm!]" c="8054-04-M Перчатки муж.алькантара,открыт.указ и бол.пальцы,запястье на липуч,размер M,Sturm!"/>
        <s v="[Product].[Product].[Product].&amp;[9010-01-125x22-100 Круг зачистной ЛЕПЕСТКОВЫЙ 125х22, зерно 100, Sturm!]" c="9010-01-125x22-100 Круг зачистной ЛЕПЕСТКОВЫЙ 125х22, зерно 100, Sturm!"/>
        <s v="[Product].[Product].[Product].&amp;[9010-01-125x22-25 Круг зачистной ЛЕПЕСТКОВЫЙ 125х22, зерно 25, Sturm!]" c="9010-01-125x22-25 Круг зачистной ЛЕПЕСТКОВЫЙ 125х22, зерно 25, Sturm!"/>
        <s v="[Product].[Product].[Product].&amp;[9010-01-125x22-40 Круг зачистной ЛЕПЕСТКОВЫЙ 125х22, зерно 40, Sturm!]" c="9010-01-125x22-40 Круг зачистной ЛЕПЕСТКОВЫЙ 125х22, зерно 40, Sturm!"/>
        <s v="[Product].[Product].[Product].&amp;[9010-01-125x22-60 Круг зачистной ЛЕПЕСТКОВЫЙ 125х22, зерно 60, Sturm!]" c="9010-01-125x22-60 Круг зачистной ЛЕПЕСТКОВЫЙ 125х22, зерно 60, Sturm!"/>
        <s v="[Product].[Product].[Product].&amp;[9010-01-125x22-80 Круг зачистной ЛЕПЕСТКОВЫЙ 125х22, зерно 80, Sturm!]" c="9010-01-125x22-80 Круг зачистной ЛЕПЕСТКОВЫЙ 125х22, зерно 80, Sturm!"/>
        <s v="[Product].[Product].[Product].&amp;[9010-108X208-040 Шлифбумага ромб 108х208мм, зерно 040 5шт  Sturm!]" c="9010-108X208-040 Шлифбумага ромб 108х208мм, зерно 040 5шт  Sturm!"/>
        <s v="[Product].[Product].[Product].&amp;[9010-108X208-080 Шлифбумага ромб 108х208мм, зерно 080 5шт  Sturm!]" c="9010-108X208-080 Шлифбумага ромб 108х208мм, зерно 080 5шт  Sturm!"/>
        <s v="[Product].[Product].[Product].&amp;[9010-108X208-120 Шлифбумага ромб 108х208мм, зерно 120 5шт  Sturm!]" c="9010-108X208-120 Шлифбумага ромб 108х208мм, зерно 120 5шт  Sturm!"/>
        <s v="[Product].[Product].[Product].&amp;[9010-108X208-150 Шлифбумага ромб 108х208мм, зерно 150 5шт  Sturm!]" c="9010-108X208-150 Шлифбумага ромб 108х208мм, зерно 150 5шт  Sturm!"/>
        <s v="[Product].[Product].[Product].&amp;[9010-1258-040 Круг шлифовальный Sturm! &quot;под липучку&quot;, D125мм, зерн. 40, 8 отв., 5 штук.]" c="9010-1258-040 Круг шлифовальный Sturm! &quot;под липучку&quot;, D125мм, зерн. 40, 8 отв., 5 штук."/>
        <s v="[Product].[Product].[Product].&amp;[9010-1258-060 Круг шлифовальный Sturm! &quot;под липучку&quot;, D125мм, зерн. 60, 8 отв., 5 штук.]" c="9010-1258-060 Круг шлифовальный Sturm! &quot;под липучку&quot;, D125мм, зерн. 60, 8 отв., 5 штук."/>
        <s v="[Product].[Product].[Product].&amp;[9010-1258-080 Круг шлифовальный Sturm! &quot;под липучку&quot;, D125мм, зерн. 80, 8 отв., 5 штук.]" c="9010-1258-080 Круг шлифовальный Sturm! &quot;под липучку&quot;, D125мм, зерн. 80, 8 отв., 5 штук."/>
        <s v="[Product].[Product].[Product].&amp;[9010-1258-100 Круг шлифовальный Sturm! &quot;под липучку&quot;, D125мм, зерн. 100, 8 отв., 5 штук.]" c="9010-1258-100 Круг шлифовальный Sturm! &quot;под липучку&quot;, D125мм, зерн. 100, 8 отв., 5 штук."/>
        <s v="[Product].[Product].[Product].&amp;[9010-1258-120 Круг шлифовальный Sturm! &quot;под липучку&quot;, D125мм, зерн. 120, 8 отв., 5 штук.]" c="9010-1258-120 Круг шлифовальный Sturm! &quot;под липучку&quot;, D125мм, зерн. 120, 8 отв., 5 штук."/>
        <s v="[Product].[Product].[Product].&amp;[9010-1258-150 Круг шлифовальный Sturm! &quot;под липучку&quot;, D125мм, зерн. 150, 8 отв., 5 штук.]" c="9010-1258-150 Круг шлифовальный Sturm! &quot;под липучку&quot;, D125мм, зерн. 150, 8 отв., 5 штук."/>
        <s v="[Product].[Product].[Product].&amp;[9010-B75x457-040 Шлифлента , 75x457, зерно 040, 10 шт УВЕЛИЧЕННЫЙ РЕСУРС, Sturm!]" c="9010-B75x457-040 Шлифлента , 75x457, зерно 040, 10 шт УВЕЛИЧЕННЫЙ РЕСУРС, Sturm!"/>
        <s v="[Product].[Product].[Product].&amp;[9010-B75x457-060 Шлифлента , 75x457, зерно 060, 10 шт УВЕЛИЧЕННЫЙ РЕСУРС, Sturm!]" c="9010-B75x457-060 Шлифлента , 75x457, зерно 060, 10 шт УВЕЛИЧЕННЫЙ РЕСУРС, Sturm!"/>
        <s v="[Product].[Product].[Product].&amp;[9010-B75x457-080 Шлифлента , 75x457, зерно 080, 10 шт УВЕЛИЧЕННЫЙ РЕСУРС, Sturm!]" c="9010-B75x457-080 Шлифлента , 75x457, зерно 080, 10 шт УВЕЛИЧЕННЫЙ РЕСУРС, Sturm!"/>
        <s v="[Product].[Product].[Product].&amp;[9010-B75x457-100 Шлифлента , 75x457, зерно 100, 10 шт УВЕЛИЧЕННЫЙ РЕСУРС, Sturm!]" c="9010-B75x457-100 Шлифлента , 75x457, зерно 100, 10 шт УВЕЛИЧЕННЫЙ РЕСУРС, Sturm!"/>
        <s v="[Product].[Product].[Product].&amp;[9010-B75x457-120 Шлифлента , 75x457, зерно 120, 10 шт УВЕЛИЧЕННЫЙ РЕСУРС, Sturm!]" c="9010-B75x457-120 Шлифлента , 75x457, зерно 120, 10 шт УВЕЛИЧЕННЫЙ РЕСУРС, Sturm!"/>
        <s v="[Product].[Product].[Product].&amp;[9010-B75x457-150 Шлифлента , 75x457, зерно 150, 10 шт УВЕЛИЧЕННЫЙ РЕСУРС, Sturm!]" c="9010-B75x457-150 Шлифлента , 75x457, зерно 150, 10 шт УВЕЛИЧЕННЫЙ РЕСУРС, Sturm!"/>
        <s v="[Product].[Product].[Product].&amp;[9010-B76x533-040 Шлифлента , 76x533, зерно 040, 10 шт УВЕЛИЧЕННЫЙ РЕСУРС, Sturm!]" c="9010-B76x533-040 Шлифлента , 76x533, зерно 040, 10 шт УВЕЛИЧЕННЫЙ РЕСУРС, Sturm!"/>
        <s v="[Product].[Product].[Product].&amp;[9010-B76x533-060 Шлифлента , 76x533, зерно 060, 10 шт УВЕЛИЧЕННЫЙ РЕСУРС, Sturm!]" c="9010-B76x533-060 Шлифлента , 76x533, зерно 060, 10 шт УВЕЛИЧЕННЫЙ РЕСУРС, Sturm!"/>
        <s v="[Product].[Product].[Product].&amp;[9010-B76x533-080 Шлифлента , 76x533, зерно 080, 10 шт УВЕЛИЧЕННЫЙ РЕСУРС, Sturm!]" c="9010-B76x533-080 Шлифлента , 76x533, зерно 080, 10 шт УВЕЛИЧЕННЫЙ РЕСУРС, Sturm!"/>
        <s v="[Product].[Product].[Product].&amp;[9010-B76x533-100 Шлифлента , 76x533, зерно 100, 10 шт УВЕЛИЧЕННЫЙ РЕСУРС, Sturm!]" c="9010-B76x533-100 Шлифлента , 76x533, зерно 100, 10 шт УВЕЛИЧЕННЫЙ РЕСУРС, Sturm!"/>
        <s v="[Product].[Product].[Product].&amp;[9010-B76x533-120 Шлифлента , 76x533, зерно 120, 10 шт УВЕЛИЧЕННЫЙ РЕСУРС, Sturm!]" c="9010-B76x533-120 Шлифлента , 76x533, зерно 120, 10 шт УВЕЛИЧЕННЫЙ РЕСУРС, Sturm!"/>
        <s v="[Product].[Product].[Product].&amp;[9010-B76x533-150 Шлифлента , 76x533, зерно 150, 10 шт УВЕЛИЧЕННЫЙ РЕСУРС, Sturm!]" c="9010-B76x533-150 Шлифлента , 76x533, зерно 150, 10 шт УВЕЛИЧЕННЫЙ РЕСУРС, Sturm!"/>
        <s v="[Product].[Product].[Product].&amp;[9011-01-S1С Набор щеток 33x8мм, 3шт, медь, полипропелен, нерж. сталь, СОЮЗ]" c="9011-01-S1С Набор щеток 33x8мм, 3шт, медь, полипропелен, нерж. сталь, СОЮЗ"/>
        <s v="[Product].[Product].[Product].&amp;[9011-01-W03 Щетка 3-х рядная оцинкованная стальная щетина, деревянная рукоятка, Sturm!]" c="9011-01-W03 Щетка 3-х рядная оцинкованная стальная щетина, деревянная рукоятка, Sturm!"/>
        <s v="[Product].[Product].[Product].&amp;[9011-01-W04 Щетка 4-х рядная оцинкованная стальная щетина, деревянная рукоятка, Sturm!]" c="9011-01-W04 Щетка 4-х рядная оцинкованная стальная щетина, деревянная рукоятка, Sturm!"/>
        <s v="[Product].[Product].[Product].&amp;[9011-01-W05 Щетка 5-ти рядная СТАЛЬНАЯ ЩЕТИНА, ДЕРЕВЯННАЯ РУКОЯТКА, Sturm!]" c="9011-01-W05 Щетка 5-ти рядная СТАЛЬНАЯ ЩЕТИНА, ДЕРЕВЯННАЯ РУКОЯТКА, Sturm!"/>
        <s v="[Product].[Product].[Product].&amp;[9011-01-W06 Щетка 6-ти рядная СТАЛЬНАЯ ЩЕТИНА, ДЕРЕВЯННАЯ РУКОЯТКА, Sturm!]" c="9011-01-W06 Щетка 6-ти рядная СТАЛЬНАЯ ЩЕТИНА, ДЕРЕВЯННАЯ РУКОЯТКА, Sturm!"/>
        <s v="[Product].[Product].[Product].&amp;[9011-02-03С Щетка 3-х рядная, оцинкованная стальная щетина, пластиковая рукоятка, СОЮЗ]" c="9011-02-03С Щетка 3-х рядная, оцинкованная стальная щетина, пластиковая рукоятка, СОЮЗ"/>
        <s v="[Product].[Product].[Product].&amp;[9011-02-04С Щетка 4-х рядная, оцинкованная стальная щетина, пластиковая рукоятка, СОЮЗ]" c="9011-02-04С Щетка 4-х рядная, оцинкованная стальная щетина, пластиковая рукоятка, СОЮЗ"/>
        <s v="[Product].[Product].[Product].&amp;[9011-02-05С Щетка 5-ти рядная, оцинкованная стальная щетина, пластиковая рукоятка, СОЮЗ]" c="9011-02-05С Щетка 5-ти рядная, оцинкованная стальная щетина, пластиковая рукоятка, СОЮЗ"/>
        <s v="[Product].[Product].[Product].&amp;[9011-02-06С Щетка 6-ти рядная, оцинкованная стальная щетина, пластиковая рукоятка, СОЮЗ]" c="9011-02-06С Щетка 6-ти рядная, оцинкованная стальная щетина, пластиковая рукоятка, СОЮЗ"/>
        <s v="[Product].[Product].[Product].&amp;[9011-02-A100 Сетка абразивная 115x280 мм (10 шт в упаковке) №100, ВОДОСТОЙКАЯ, Sturm!]" c="9011-02-A100 Сетка абразивная 115x280 мм (10 шт в упаковке) №100, ВОДОСТОЙКАЯ, Sturm!"/>
        <s v="[Product].[Product].[Product].&amp;[9011-02-A120 Сетка абразивная 115x280 мм (10 шт в упаковке) №120, ВОДОСТОЙКАЯ, Sturm!]" c="9011-02-A120 Сетка абразивная 115x280 мм (10 шт в упаковке) №120, ВОДОСТОЙКАЯ, Sturm!"/>
        <s v="[Product].[Product].[Product].&amp;[9011-02-A180 Сетка абразивная 115x280 мм (10 шт в упаковке) №180, ВОДОСТОЙКАЯ, Sturm!]" c="9011-02-A180 Сетка абразивная 115x280 мм (10 шт в упаковке) №180, ВОДОСТОЙКАЯ, Sturm!"/>
        <s v="[Product].[Product].[Product].&amp;[9011-02-A200 Сетка абразивная 115x280 мм (10 шт в упаковке) №200, ВОДОСТОЙКАЯ, Sturm!]" c="9011-02-A200 Сетка абразивная 115x280 мм (10 шт в упаковке) №200, ВОДОСТОЙКАЯ, Sturm!"/>
        <s v="[Product].[Product].[Product].&amp;[9011-02-A220 Сетка абразивная 115x280 мм (10 шт в упаковке) №220, ВОДОСТОЙКАЯ, Sturm!]" c="9011-02-A220 Сетка абразивная 115x280 мм (10 шт в упаковке) №220, ВОДОСТОЙКАЯ, Sturm!"/>
        <s v="[Product].[Product].[Product].&amp;[9011-02-A80 Сетка абразивная 115x280 мм (10 шт в упаковке) №80 , ВОДОСТОЙКАЯ, Sturm!]" c="9011-02-A80 Сетка абразивная 115x280 мм (10 шт в упаковке) №80 , ВОДОСТОЙКАЯ, Sturm!"/>
        <s v="[Product].[Product].[Product].&amp;[9011-02-SB120 Сеткодержатель со специальными держателями на винтах 120х230мм, Sturm!]" c="9011-02-SB120 Сеткодержатель со специальными держателями на винтах 120х230мм, Sturm!"/>
        <s v="[Product].[Product].[Product].&amp;[9016-RB-S8-12-2 Набор фрез 12 шт Sturm!]" c="9016-RB-S8-12-2 Набор фрез 12 шт Sturm!"/>
        <s v="[Product].[Product].[Product].&amp;[9016-RB-S8-12-3 Набор фрез в металлическом кейсе 12 шт Sturm!]" c="9016-RB-S8-12-3 Набор фрез в металлическом кейсе 12 шт Sturm!"/>
        <s v="[Product].[Product].[Product].&amp;[9018-HEX-F30x410x40 Насадка HEX долото 30x410x40мм Sturm!]" c="9018-HEX-F30x410x40 Насадка HEX долото 30x410x40мм Sturm!"/>
        <s v="[Product].[Product].[Product].&amp;[9018-HEX-P30x410 Насадка HEX пика 30x410мм Sturm!]" c="9018-HEX-P30x410 Насадка HEX пика 30x410мм Sturm!"/>
        <s v="[Product].[Product].[Product].&amp;[9018-SDS-A40X250 Насадка SDS+ долото для снятия плитки 40х250мм,отогнутое, Sturm!]" c="9018-SDS-A40X250 Насадка SDS+ долото для снятия плитки 40х250мм,отогнутое, Sturm!"/>
        <s v="[Product].[Product].[Product].&amp;[9018-SDS-D18X600 Бур SDS+ ШНЕКОВАЯ СПИРАЛЬ (ОДИНАР. СПИРАЛЬ) ТВЕРДОСПЛАВНАЯ ПЛАСТИНА, Sturm!]" c="9018-SDS-D18X600 Бур SDS+ ШНЕКОВАЯ СПИРАЛЬ (ОДИНАР. СПИРАЛЬ) ТВЕРДОСПЛАВНАЯ ПЛАСТИНА, Sturm!"/>
        <s v="[Product].[Product].[Product].&amp;[9018-SDS-D24X1000 Бур SDS+ ШНЕКОВАЯ СПИРАЛЬ (ОДИНАР. СПИРАЛЬ) ТВЕРДОСПЛАВНАЯ ПЛАСТИНА, Sturm!]" c="9018-SDS-D24X1000 Бур SDS+ ШНЕКОВАЯ СПИРАЛЬ (ОДИНАР. СПИРАЛЬ) ТВЕРДОСПЛАВНАЯ ПЛАСТИНА, Sturm!"/>
        <s v="[Product].[Product].[Product].&amp;[9018-SDS-F22X250 Насадка SDS+ долото ДЛЯ РАБОТ ПО КИРПИЧУ, БЕТОНУ,КАМНЮ 22х250мм Sturm!]" c="9018-SDS-F22X250 Насадка SDS+ долото ДЛЯ РАБОТ ПО КИРПИЧУ, БЕТОНУ,КАМНЮ 22х250мм Sturm!"/>
        <s v="[Product].[Product].[Product].&amp;[9018-SDS-F22x400 Насадка SDS+ долото ДЛЯ РАБОТ ПО КИРПИЧУ, БЕТОНУ,КАМНЮ 22х400мм Sturm!]" c="9018-SDS-F22x400 Насадка SDS+ долото ДЛЯ РАБОТ ПО КИРПИЧУ, БЕТОНУ,КАМНЮ 22х400мм Sturm!"/>
        <s v="[Product].[Product].[Product].&amp;[9018-SDS-F22x600 Насадка SDS+ долото ДЛЯ РАБОТ ПО КИРПИЧУ, БЕТОНУ,КАМНЮ 22х600мм Sturm!]" c="9018-SDS-F22x600 Насадка SDS+ долото ДЛЯ РАБОТ ПО КИРПИЧУ, БЕТОНУ,КАМНЮ 22х600мм Sturm!"/>
        <s v="[Product].[Product].[Product].&amp;[9018-SDS-F40X250 Насадка SDS+ долото 40х250мм Sturm!]" c="9018-SDS-F40X250 Насадка SDS+ долото 40х250мм Sturm!"/>
        <s v="[Product].[Product].[Product].&amp;[9018-SDS-F40X400 Насадка SDS+ долото 40х400мм Sturm!]" c="9018-SDS-F40X400 Насадка SDS+ долото 40х400мм Sturm!"/>
        <s v="[Product].[Product].[Product].&amp;[9018-SDS-F40X600 Насадка SDS+ долото 40х600мм Sturm!]" c="9018-SDS-F40X600 Насадка SDS+ долото 40х600мм Sturm!"/>
        <s v="[Product].[Product].[Product].&amp;[9018-SDS-G14X250 Насадка SDS+ долото Sturm!]" c="9018-SDS-G14X250 Насадка SDS+ долото Sturm!"/>
        <s v="[Product].[Product].[Product].&amp;[9018-SDS-HD68 Коронка кольцевая 68 мм, ТВЕРДОСПЛАВНЫЕ РЕЗЦЫ МАРКИ ВК8, Sturm!]" c="9018-SDS-HD68 Коронка кольцевая 68 мм, ТВЕРДОСПЛАВНЫЕ РЕЗЦЫ МАРКИ ВК8, Sturm!"/>
        <s v="[Product].[Product].[Product].&amp;[9018-SDS-HD80 Коронка кольцевая 80 мм,ТВЕРДОСПЛАВНЫЕ РЕЗЦЫ МАРКИ ВК8, Sturm!]" c="9018-SDS-HD80 Коронка кольцевая 80 мм,ТВЕРДОСПЛАВНЫЕ РЕЗЦЫ МАРКИ ВК8, Sturm!"/>
        <s v="[Product].[Product].[Product].&amp;[9018-SDS-MAX400 Адаптер для коронок по бетону с центрир. сверлом, 400 мм, SDS Max, Sturm!]" c="9018-SDS-MAX400 Адаптер для коронок по бетону с центрир. сверлом, 400 мм, SDS Max, Sturm!"/>
        <s v="[Product].[Product].[Product].&amp;[9018-SDS-P15X250 Насадка SDS+ пика 14х250мм Sturm!]" c="9018-SDS-P15X250 Насадка SDS+ пика 14х250мм Sturm!"/>
        <s v="[Product].[Product].[Product].&amp;[9018-SDS-P15X600 Насадка SDS+ пика 14х600мм Sturm!]" c="9018-SDS-P15X600 Насадка SDS+ пика 14х600мм Sturm!"/>
        <s v="[Product].[Product].[Product].&amp;[9018-SDS-Plus110 Адаптер для коронок по бетону с центрир. сверлом, 110 мм, SDS+, Sturm!]" c="9018-SDS-Plus110 Адаптер для коронок по бетону с центрир. сверлом, 110 мм, SDS+, Sturm!"/>
        <s v="[Product].[Product].[Product].&amp;[9018-SDS-Plus400 Адаптер для коронок по бетону с центрир. сверлом, 400 мм, SDS+, Sturm!]" c="9018-SDS-Plus400 Адаптер для коронок по бетону с центрир. сверлом, 400 мм, SDS+, Sturm!"/>
        <s v="[Product].[Product].[Product].&amp;[9018-SDS-Plus600 Адаптер для коронок по бетону с центрир. сверлом, 600 мм, SDS+, Sturm!]" c="9018-SDS-Plus600 Адаптер для коронок по бетону с центрир. сверлом, 600 мм, SDS+, Sturm!"/>
        <s v="[Product].[Product].[Product].&amp;[9019-01-150С Полотно для ножовки по металлу, 150мм, закаленное, СОЮЗ]" c="9019-01-150С Полотно для ножовки по металлу, 150мм, закаленное, СОЮЗ"/>
        <s v="[Product].[Product].[Product].&amp;[9019-01-300С Полотно для ножовки по металлу, 300 мм, закаленное, СОЮЗ]" c="9019-01-300С Полотно для ножовки по металлу, 300 мм, закаленное, СОЮЗ"/>
        <s v="[Product].[Product].[Product].&amp;[9019-02-300C Полотно двухстороннее 300мм, закаленное, металл 24TPI, дерево 8TPI, СОЮЗ]" c="9019-02-300C Полотно двухстороннее 300мм, закаленное, металл 24TPI, дерево 8TPI, СОЮЗ"/>
        <s v="[Product].[Product].[Product].&amp;[9019-03-S1111K Полотно для сабельной пилы ДЕРЕВО 2шт 225/8,5мм (грубая древ без гвоздей) Sturm!]" c="9019-03-S1111K Полотно для сабельной пилы ДЕРЕВО 2шт 225/8,5мм (грубая древ без гвоздей) Sturm!"/>
        <s v="[Product].[Product].[Product].&amp;[9019-03-S1122AF Полотно для сабельной пилы МЕТАЛЛ 2шт 225/1мм (тонк лист/труб/проф) Sturm!]" c="9019-03-S1122AF Полотно для сабельной пилы МЕТАЛЛ 2шт 225/1мм (тонк лист/труб/проф) Sturm!"/>
        <s v="[Product].[Product].[Product].&amp;[9019-03-S1122BF Полотно для сабельной пилы МЕТАЛЛ 2шт 225/1,8мм (толс лист/труб/проф) Sturm!]" c="9019-03-S1122BF Полотно для сабельной пилы МЕТАЛЛ 2шт 225/1,8мм (толс лист/труб/проф) Sturm!"/>
        <s v="[Product].[Product].[Product].&amp;[9019-03-S1122EF Полотно для сабельной пилы МЕТАЛЛ 2шт 225/1,4мм (тонк лист/труб/проф) Sturm!]" c="9019-03-S1122EF Полотно для сабельной пилы МЕТАЛЛ 2шт 225/1,4мм (тонк лист/труб/проф) Sturm!"/>
        <s v="[Product].[Product].[Product].&amp;[9019-03-S1122VF Полотно для сабельной пилы универс. 2шт 225/1,8-2,6мм (дер,мет,пласт), Sturm!]" c="9019-03-S1122VF Полотно для сабельной пилы универс. 2шт 225/1,8-2,6мм (дер,мет,пласт), Sturm!"/>
        <s v="[Product].[Product].[Product].&amp;[9019-03-S1222VF Полотно для сабельной пилы универс. 2шт 300/1,8-2,5мм (дер,мет,пласт), Sturm!]" c="9019-03-S1222VF Полотно для сабельной пилы универс. 2шт 300/1,8-2,5мм (дер,мет,пласт), Sturm!"/>
        <s v="[Product].[Product].[Product].&amp;[9019-03-S1243HM Полотно для сабельной пилы ГАЗОБЕТОН 305/12,5мм (кирп,гипсокарт,бетон) Sturm!]" c="9019-03-S1243HM Полотно для сабельной пилы ГАЗОБЕТОН 305/12,5мм (кирп,гипсокарт,бетон) Sturm!"/>
        <s v="[Product].[Product].[Product].&amp;[9019-03-S1411DF Полотно для сабельной пилы универс. 2шт ,300/4,0мм (дер. с гвозд.,пласт), Sturm]" c="9019-03-S1411DF Полотно для сабельной пилы универс. 2шт ,300/4,0мм (дер. с гвозд.,пласт), Sturm"/>
        <s v="[Product].[Product].[Product].&amp;[9019-03-S1531L Полотно для сабельной пилы по дереву 2шт 240/5мм (грубая древесина), Sturm!]" c="9019-03-S1531L Полотно для сабельной пилы по дереву 2шт 240/5мм (грубая древесина), Sturm!"/>
        <s v="[Product].[Product].[Product].&amp;[9019-03-S1617K Полотно для сабельной пилы ДЕРЕВО 2шт 300/8,5мм (грубая древ без гвоздей) Sturm!]" c="9019-03-S1617K Полотно для сабельной пилы ДЕРЕВО 2шт 300/8,5мм (грубая древ без гвоздей) Sturm!"/>
        <s v="[Product].[Product].[Product].&amp;[9019-03-S2243HM Полотно для сабельной пилы ГАЗОБЕТОН 455/12,5мм (кирп,гипсокарт,бетон) Sturm!]" c="9019-03-S2243HM Полотно для сабельной пилы ГАЗОБЕТОН 455/12,5мм (кирп,гипсокарт,бетон) Sturm!"/>
        <s v="[Product].[Product].[Product].&amp;[9019-03-S617K Полотно для сабельной пилы ДЕРЕВО 2шт 150/8,5мм (грубая древ без гвоздей) Sturm!]" c="9019-03-S617K Полотно для сабельной пилы ДЕРЕВО 2шт 150/8,5мм (грубая древ без гвоздей) Sturm!"/>
        <s v="[Product].[Product].[Product].&amp;[9019-03-S644D Полотно для сабельной пилы ДЕРЕВО 2шт 150/4мм (дерево,МДФ,пластик,фанера) Sturm!]" c="9019-03-S644D Полотно для сабельной пилы ДЕРЕВО 2шт 150/4мм (дерево,МДФ,пластик,фанера) Sturm!"/>
        <s v="[Product].[Product].[Product].&amp;[9019-03-S922AF Полотно для сабельной пилы МЕТАЛЛ 2шт 150/1мм (тонк лист/труб/проф) Sturm!]" c="9019-03-S922AF Полотно для сабельной пилы МЕТАЛЛ 2шт 150/1мм (тонк лист/труб/проф) Sturm!"/>
        <s v="[Product].[Product].[Product].&amp;[9019-03-S922EF Полотно для сабельной пилы МЕТАЛЛ 2шт 150/1,4мм (тонк лист/труб/проф) Sturm!]" c="9019-03-S922EF Полотно для сабельной пилы МЕТАЛЛ 2шт 150/1,4мм (тонк лист/труб/проф) Sturm!"/>
        <s v="[Product].[Product].[Product].&amp;[9019-SDS-05x110C Бур SDS+ с твердосплавной напайкой, СПИРАЛЬ S4 , Союз]" c="9019-SDS-05x110C Бур SDS+ с твердосплавной напайкой, СПИРАЛЬ S4 , Союз"/>
        <s v="[Product].[Product].[Product].&amp;[9019-SDS-06x110C Бур SDS+ с твердосплавной напайкой, СПИРАЛЬ S4 , Союз]" c="9019-SDS-06x110C Бур SDS+ с твердосплавной напайкой, СПИРАЛЬ S4 , Союз"/>
        <s v="[Product].[Product].[Product].&amp;[9019-SDS-06x160C Бур SDS+ с твердосплавной напайкой, СПИРАЛЬ S4 , Союз]" c="9019-SDS-06x160C Бур SDS+ с твердосплавной напайкой, СПИРАЛЬ S4 , Союз"/>
        <s v="[Product].[Product].[Product].&amp;[9019-SDS-06x210C Бур SDS+ с твердосплавной напайкой, СПИРАЛЬ S4 , Союз]" c="9019-SDS-06x210C Бур SDS+ с твердосплавной напайкой, СПИРАЛЬ S4 , Союз"/>
        <s v="[Product].[Product].[Product].&amp;[9019-SDS-07x160C Бур SDS+ с твердосплавной напайкой, СПИРАЛЬ S4 , Союз]" c="9019-SDS-07x160C Бур SDS+ с твердосплавной напайкой, СПИРАЛЬ S4 , Союз"/>
        <s v="[Product].[Product].[Product].&amp;[9019-SDS-08x210C Бур SDS+ с твердосплавной напайкой, СПИРАЛЬ S4 , Союз]" c="9019-SDS-08x210C Бур SDS+ с твердосплавной напайкой, СПИРАЛЬ S4 , Союз"/>
        <s v="[Product].[Product].[Product].&amp;[9019-SDS-08x260C Бур SDS+ с твердосплавной напайкой, СПИРАЛЬ S4 , Союз]" c="9019-SDS-08x260C Бур SDS+ с твердосплавной напайкой, СПИРАЛЬ S4 , Союз"/>
        <s v="[Product].[Product].[Product].&amp;[9019-SDS-10x160C Бур SDS+ с твердосплавной напайкой, СПИРАЛЬ S4 , Союз]" c="9019-SDS-10x160C Бур SDS+ с твердосплавной напайкой, СПИРАЛЬ S4 , Союз"/>
        <s v="[Product].[Product].[Product].&amp;[9019-SDS-10x210C Бур SDS+ с твердосплавной напайкой, СПИРАЛЬ S4 , Союз]" c="9019-SDS-10x210C Бур SDS+ с твердосплавной напайкой, СПИРАЛЬ S4 , Союз"/>
        <s v="[Product].[Product].[Product].&amp;[9019-SDS-10x260C Бур SDS+ с твердосплавной напайкой, СПИРАЛЬ S4 , Союз]" c="9019-SDS-10x260C Бур SDS+ с твердосплавной напайкой, СПИРАЛЬ S4 , Союз"/>
        <s v="[Product].[Product].[Product].&amp;[9019-SDS-10x310С Бур SDS+ с твердосплавной напайкой, СПИРАЛЬ S4 , Союз]" c="9019-SDS-10x310С Бур SDS+ с твердосплавной напайкой, СПИРАЛЬ S4 , Союз"/>
        <s v="[Product].[Product].[Product].&amp;[9019-SDS-12x210C Бур SDS+ с твердосплавной напайкой, СПИРАЛЬ S4 , Союз]" c="9019-SDS-12x210C Бур SDS+ с твердосплавной напайкой, СПИРАЛЬ S4 , Союз"/>
        <s v="[Product].[Product].[Product].&amp;[9019-SDS-12x260C Бур SDS+ с твердосплавной напайкой, СПИРАЛЬ S4 , Союз]" c="9019-SDS-12x260C Бур SDS+ с твердосплавной напайкой, СПИРАЛЬ S4 , Союз"/>
        <s v="[Product].[Product].[Product].&amp;[9019-SDS-14x600C Бур SDS+ с твердосплавной напайкой, СПИРАЛЬ S4 , Союз]" c="9019-SDS-14x600C Бур SDS+ с твердосплавной напайкой, СПИРАЛЬ S4 , Союз"/>
        <s v="[Product].[Product].[Product].&amp;[9019-SDS-16x210C Бур SDS+ с твердосплавной напайкой, СПИРАЛЬ S4 , Союз]" c="9019-SDS-16x210C Бур SDS+ с твердосплавной напайкой, СПИРАЛЬ S4 , Союз"/>
        <s v="[Product].[Product].[Product].&amp;[9019-SDS-16x260C Бур SDS+ с твердосплавной напайкой, СПИРАЛЬ S4 , Союз]" c="9019-SDS-16x260C Бур SDS+ с твердосплавной напайкой, СПИРАЛЬ S4 , Союз"/>
        <s v="[Product].[Product].[Product].&amp;[9019-SDS-20x450C Бур SDS+ с твердосплавной напайкой, СПИРАЛЬ S4 , Союз]" c="9019-SDS-20x450C Бур SDS+ с твердосплавной напайкой, СПИРАЛЬ S4 , Союз"/>
        <s v="[Product].[Product].[Product].&amp;[9019-SDS-20x600C Бур SDS+ с твердосплавной напайкой, СПИРАЛЬ S4 , Союз]" c="9019-SDS-20x600C Бур SDS+ с твердосплавной напайкой, СПИРАЛЬ S4 , Союз"/>
        <s v="[Product].[Product].[Product].&amp;[9019-SDS-26x210C Бур SDS+ с твердосплавной напайкой, СПИРАЛЬ S4 , Союз]" c="9019-SDS-26x210C Бур SDS+ с твердосплавной напайкой, СПИРАЛЬ S4 , Союз"/>
        <s v="[Product].[Product].[Product].&amp;[9019-SDS-32x1000C Бур SDS+ с твердосплавной напайкой, СПИРАЛЬ S4 , Союз]" c="9019-SDS-32x1000C Бур SDS+ с твердосплавной напайкой, СПИРАЛЬ S4 , Союз"/>
        <s v="[Product].[Product].[Product].&amp;[9020-04-115x22-C Алмазный диск, сухая резка, сегментный 115мм Sturm!]" c="9020-04-115x22-C Алмазный диск, сухая резка, сегментный 115мм Sturm!"/>
        <s v="[Product].[Product].[Product].&amp;[9020-04-115x22K алмазный диск со сплошным алмазным слоем, 115х22,2, Союз]" c="9020-04-115x22K алмазный диск со сплошным алмазным слоем, 115х22,2, Союз"/>
        <s v="[Product].[Product].[Product].&amp;[9020-04-115x22T алмазный диск TURBO, 115х22,2, Союз]" c="9020-04-115x22T алмазный диск TURBO, 115х22,2, Союз"/>
        <s v="[Product].[Product].[Product].&amp;[9020-04-125x22-C Алмазный диск, сухая резка, сегментный 125мм Sturm!]" c="9020-04-125x22-C Алмазный диск, сухая резка, сегментный 125мм Sturm!"/>
        <s v="[Product].[Product].[Product].&amp;[9020-04-125x22C сегментный алмазный диск, 125х22,2, Союз]" c="9020-04-125x22C сегментный алмазный диск, 125х22,2, Союз"/>
        <s v="[Product].[Product].[Product].&amp;[9020-04-125x22K алмазный диск со сплошным алмазным слоем, 125х22,2, Союз]" c="9020-04-125x22K алмазный диск со сплошным алмазным слоем, 125х22,2, Союз"/>
        <s v="[Product].[Product].[Product].&amp;[9020-04-125x22T алмазный диск TURBO, 125х22,2, Союз]" c="9020-04-125x22T алмазный диск TURBO, 125х22,2, Союз"/>
        <s v="[Product].[Product].[Product].&amp;[9020-04-125x22-T Алмазный диск, сухая/влажная резка, &quot;Турбо&quot; 125мм Sturm!]" c="9020-04-125x22-T Алмазный диск, сухая/влажная резка, &quot;Турбо&quot; 125мм Sturm!"/>
        <s v="[Product].[Product].[Product].&amp;[9020-04-125x22TW алмазный диск TURBO WAVE, эффективное охлаждение корпуса, 125х22,2, Союз]" c="9020-04-125x22TW алмазный диск TURBO WAVE, эффективное охлаждение корпуса, 125х22,2, Союз"/>
        <s v="[Product].[Product].[Product].&amp;[9020-04-125x22-TW Алмазный диск, сухая/влажная резка Turbo Wave 125мм Sturm!]" c="9020-04-125x22-TW Алмазный диск, сухая/влажная резка Turbo Wave 125мм Sturm!"/>
        <s v="[Product].[Product].[Product].&amp;[9020-04-150x22T алмазный диск TURBO, 150х22,2, Союз]" c="9020-04-150x22T алмазный диск TURBO, 150х22,2, Союз"/>
        <s v="[Product].[Product].[Product].&amp;[9020-04-150x22-T Алмазный диск, сухая резка, &quot;Турбо&quot; 150мм Sturm!]" c="9020-04-150x22-T Алмазный диск, сухая резка, &quot;Турбо&quot; 150мм Sturm!"/>
        <s v="[Product].[Product].[Product].&amp;[9020-04-150x22-TW Алмазный диск, сухая/влажная резка Turbo Wave 150мм Sturm!]" c="9020-04-150x22-TW Алмазный диск, сухая/влажная резка Turbo Wave 150мм Sturm!"/>
        <s v="[Product].[Product].[Product].&amp;[9020-04-180x22-C Алмазный диск, сухая резка, сегментный 180мм Sturm!]" c="9020-04-180x22-C Алмазный диск, сухая резка, сегментный 180мм Sturm!"/>
        <s v="[Product].[Product].[Product].&amp;[9020-04-180x22K алмазный диск со сплошным алмазным слоем, 180х22,2, Союз]" c="9020-04-180x22K алмазный диск со сплошным алмазным слоем, 180х22,2, Союз"/>
        <s v="[Product].[Product].[Product].&amp;[9020-04-180x22-WC Алмазный диск, влажная резка, непрерывный 180мм Sturm!]" c="9020-04-180x22-WC Алмазный диск, влажная резка, непрерывный 180мм Sturm!"/>
        <s v="[Product].[Product].[Product].&amp;[9020-04-230x22-C Алмазный диск, сухая резка, сегментный 230мм Sturm!]" c="9020-04-230x22-C Алмазный диск, сухая резка, сегментный 230мм Sturm!"/>
        <s v="[Product].[Product].[Product].&amp;[9020-04-230x22C сегментный алмазный диск, 230х22,2, Союз]" c="9020-04-230x22C сегментный алмазный диск, 230х22,2, Союз"/>
        <s v="[Product].[Product].[Product].&amp;[9020-04-230x22T алмазный диск TURBO, 230х22,2, Союз]" c="9020-04-230x22T алмазный диск TURBO, 230х22,2, Союз"/>
        <s v="[Product].[Product].[Product].&amp;[9020-04-230x22-T Алмазный диск, сухая резка, &quot;Турбо&quot; 230мм Sturm!]" c="9020-04-230x22-T Алмазный диск, сухая резка, &quot;Турбо&quot; 230мм Sturm!"/>
        <s v="[Product].[Product].[Product].&amp;[9020-04-230x22TW алмазный диск TURBO WAVE, эффективное охлаждение корпуса, 230х22,2, Союз]" c="9020-04-230x22TW алмазный диск TURBO WAVE, эффективное охлаждение корпуса, 230х22,2, Союз"/>
        <s v="[Product].[Product].[Product].&amp;[9020-04-230x22-TW Алмазный диск, сухая/влажная резка Turbo Wave 230мм Sturm!]" c="9020-04-230x22-TW Алмазный диск, сухая/влажная резка Turbo Wave 230мм Sturm!"/>
        <s v="[Product].[Product].[Product].&amp;[9020-04-230x22-WC Алмазный диск, влажная резка, непрерывный 230мм Sturm!]" c="9020-04-230x22-WC Алмазный диск, влажная резка, непрерывный 230мм Sturm!"/>
        <s v="[Product].[Product].[Product].&amp;[9020-05-125x22-2 Чашка алмазная шлифовальная 125x22мм, 2 ряда, 20 сегментов, Sturm!]" c="9020-05-125x22-2 Чашка алмазная шлифовальная 125x22мм, 2 ряда, 20 сегментов, Sturm!"/>
        <s v="[Product].[Product].[Product].&amp;[9020-05-125x22-T Чашка алмазная шлифовальная 125x22мм, TURBO, 36 сегментов, Sturm!]" c="9020-05-125x22-T Чашка алмазная шлифовальная 125x22мм, TURBO, 36 сегментов, Sturm!"/>
        <s v="[Product].[Product].[Product].&amp;[9020-07-125x10 Диск отрезной по металлу, АРМИРОВАННЫЙ,размер 125x1.0x22.22 Sturm!]" c="9020-07-125x10 Диск отрезной по металлу, АРМИРОВАННЫЙ,размер 125x1.0x22.22 Sturm!"/>
        <s v="[Product].[Product].[Product].&amp;[9020-07-125x12 Диск отрезной по металлу, АРМИРОВАННЫЙ,размер 125x1.2x22.23 Sturm!]" c="9020-07-125x12 Диск отрезной по металлу, АРМИРОВАННЫЙ,размер 125x1.2x22.23 Sturm!"/>
        <s v="[Product].[Product].[Product].&amp;[9020-07-125x16 Диск отрезной по металлу, АРМИРОВАННЫЙ, размер 125x1.6x22.23 Sturm!]" c="9020-07-125x16 Диск отрезной по металлу, АРМИРОВАННЫЙ, размер 125x1.6x22.23 Sturm!"/>
        <s v="[Product].[Product].[Product].&amp;[9020-07-150x12 Диск отрезной по металлу, АРМИРОВАННЫЙ, размер 150x1.2x22.23 Sturm!]" c="9020-07-150x12 Диск отрезной по металлу, АРМИРОВАННЫЙ, размер 150x1.2x22.23 Sturm!"/>
        <s v="[Product].[Product].[Product].&amp;[9020-07-150x16 Диск отрезной по металлу, АРМИРОВАННЫЙ, размер 150x1.6x22.23 Sturm!]" c="9020-07-150x16 Диск отрезной по металлу, АРМИРОВАННЫЙ, размер 150x1.6x22.23 Sturm!"/>
        <s v="[Product].[Product].[Product].&amp;[9020-07-180x16 Диск отрезной по металлу, АРМИРОВАННЫЙ, размер 180x1.6x22.23 Sturm!]" c="9020-07-180x16 Диск отрезной по металлу, АРМИРОВАННЫЙ, размер 180x1.6x22.23 Sturm!"/>
        <s v="[Product].[Product].[Product].&amp;[9020-07-180x20 Диск отрезной по металлу, АРМИРОВАННЫЙ, размер 180x2.0x22.23 Sturm!]" c="9020-07-180x20 Диск отрезной по металлу, АРМИРОВАННЫЙ, размер 180x2.0x22.23 Sturm!"/>
        <s v="[Product].[Product].[Product].&amp;[9020-07-230x25 Диск отрезной по металлу, АРМИРОВАННЫЙ,размер 230x2.5x22.23 Sturm!]" c="9020-07-230x25 Диск отрезной по металлу, АРМИРОВАННЫЙ,размер 230x2.5x22.23 Sturm!"/>
        <s v="[Product].[Product].[Product].&amp;[9020-115-22-36T Пильный диск, размер 115x22x36 зубьев, твердосплавные напайки Sturm!]" c="9020-115-22-36T Пильный диск, размер 115x22x36 зубьев, твердосплавные напайки Sturm!"/>
        <s v="[Product].[Product].[Product].&amp;[9020-115-22-48T Пильный диск, размер 115x22x48 зубьев, твердосплавные напайки Sturm!]" c="9020-115-22-48T Пильный диск, размер 115x22x48 зубьев, твердосплавные напайки Sturm!"/>
        <s v="[Product].[Product].[Product].&amp;[9020-125-22-24T Пильный диск, размер 125x22x24 зуба, твердосплавные напайки Sturm!]" c="9020-125-22-24T Пильный диск, размер 125x22x24 зуба, твердосплавные напайки Sturm!"/>
        <s v="[Product].[Product].[Product].&amp;[9020-125-22-36T Пильный диск, размер 125x22x36 зубьев, твердосплавные напайки Sturm!]" c="9020-125-22-36T Пильный диск, размер 125x22x36 зубьев, твердосплавные напайки Sturm!"/>
        <s v="[Product].[Product].[Product].&amp;[9020-125-22-3T Пильный диск Эврика по дереву для УШМ, размер 125x22x3 зуба, Sturm!]" c="9020-125-22-3T Пильный диск Эврика по дереву для УШМ, размер 125x22x3 зуба, Sturm!"/>
        <s v="[Product].[Product].[Product].&amp;[9020-125-22-48T Пильный диск, размер 125x22x48 зубьев, твердосплавные напайки Sturm!]" c="9020-125-22-48T Пильный диск, размер 125x22x48 зубьев, твердосплавные напайки Sturm!"/>
        <s v="[Product].[Product].[Product].&amp;[9020-140-16-24T Пильный диск, размер 140х16x24 зубьев, твердосплавные напайки Sturm!]" c="9020-140-16-24T Пильный диск, размер 140х16x24 зубьев, твердосплавные напайки Sturm!"/>
        <s v="[Product].[Product].[Product].&amp;[9020-150-22/20-36T Пильный диск, размер 150x22x36 зубьев С ПЕРЕХОД. КОЛЬЦОМ НА 20 мм Sturm!]" c="9020-150-22/20-36T Пильный диск, размер 150x22x36 зубьев С ПЕРЕХОД. КОЛЬЦОМ НА 20 мм Sturm!"/>
        <s v="[Product].[Product].[Product].&amp;[9020-160-20-24T Пильный диск, размер 160х20x24 зубьев С ПЕРЕХОД. КОЛЬЦОМ НА 16мм Sturm!]" c="9020-160-20-24T Пильный диск, размер 160х20x24 зубьев С ПЕРЕХОД. КОЛЬЦОМ НА 16мм Sturm!"/>
        <s v="[Product].[Product].[Product].&amp;[9020-160-20-36T Пильный диск, размер 160х20x36 зубьев С ПЕРЕХОД. КОЛЬЦОМ НА 16мм Sturm!]" c="9020-160-20-36T Пильный диск, размер 160х20x36 зубьев С ПЕРЕХОД. КОЛЬЦОМ НА 16мм Sturm!"/>
        <s v="[Product].[Product].[Product].&amp;[9020-160-20-48T Пильный диск, размер 160х20x48 зубьев С ПЕРЕХОД. КОЛЬЦОМ НА 16мм Sturm!]" c="9020-160-20-48T Пильный диск, размер 160х20x48 зубьев С ПЕРЕХОД. КОЛЬЦОМ НА 16мм Sturm!"/>
        <s v="[Product].[Product].[Product].&amp;[9020-165-20-24T Пильный диск, размер 165x20/16x24 зуба, твердосплавные напайки Sturm!]" c="9020-165-20-24T Пильный диск, размер 165x20/16x24 зуба, твердосплавные напайки Sturm!"/>
        <s v="[Product].[Product].[Product].&amp;[9020-165-20-36T Пильный диск, размер 165x20/16x36 зубьев, твердосплавные напайки Sturm!]" c="9020-165-20-36T Пильный диск, размер 165x20/16x36 зубьев, твердосплавные напайки Sturm!"/>
        <s v="[Product].[Product].[Product].&amp;[9020-165-20-48T Пильный диск, размер 165x20/16x48 зубьев, твердосплавные напайки Sturm!]" c="9020-165-20-48T Пильный диск, размер 165x20/16x48 зубьев, твердосплавные напайки Sturm!"/>
        <s v="[Product].[Product].[Product].&amp;[9020-180-20-36T Пильный диск, размер 180x20x36 зубьев С ПЕРЕХОД. КОЛЬЦОМ НА 16мм Sturm!]" c="9020-180-20-36T Пильный диск, размер 180x20x36 зубьев С ПЕРЕХОД. КОЛЬЦОМ НА 16мм Sturm!"/>
        <s v="[Product].[Product].[Product].&amp;[9020-185-20-24T Пильный диск, размер 185x20x24 зубьев С ПЕРЕХОД. КОЛЬЦОМ НА 16мм Sturm!]" c="9020-185-20-24T Пильный диск, размер 185x20x24 зубьев С ПЕРЕХОД. КОЛЬЦОМ НА 16мм Sturm!"/>
        <s v="[Product].[Product].[Product].&amp;[9020-185-20-36T Пильный диск, размер 185x20x36 зубьев С ПЕРЕХОД. КОЛЬЦОМ НА 16 мм Sturm!]" c="9020-185-20-36T Пильный диск, размер 185x20x36 зубьев С ПЕРЕХОД. КОЛЬЦОМ НА 16 мм Sturm!"/>
        <s v="[Product].[Product].[Product].&amp;[9020-185-20-48T Пильный диск, размер 185x20x48 зубьев С ПЕРЕХОД. КОЛЬЦОМ НА 16мм Sturm!]" c="9020-185-20-48T Пильный диск, размер 185x20x48 зубьев С ПЕРЕХОД. КОЛЬЦОМ НА 16мм Sturm!"/>
        <s v="[Product].[Product].[Product].&amp;[9020-190-20-24T Пильный диск, размер 190x20/16x24 зуба, твердосплавные напайки Sturm!]" c="9020-190-20-24T Пильный диск, размер 190x20/16x24 зуба, твердосплавные напайки Sturm!"/>
        <s v="[Product].[Product].[Product].&amp;[9020-190-20-36T Пильный диск, размер 190x20/16x36 зубьев, твердосплавные напайки Sturm!]" c="9020-190-20-36T Пильный диск, размер 190x20/16x36 зубьев, твердосплавные напайки Sturm!"/>
        <s v="[Product].[Product].[Product].&amp;[9020-190-20-48T Пильный диск, размер 190x20/16x48 зубьев, твердосплавные напайки Sturm!]" c="9020-190-20-48T Пильный диск, размер 190x20/16x48 зубьев, твердосплавные напайки Sturm!"/>
        <s v="[Product].[Product].[Product].&amp;[9020-190-30-24T Пильный диск, размер 190x30x24 зуба, твердосплавные напайки Sturm!]" c="9020-190-30-24T Пильный диск, размер 190x30x24 зуба, твердосплавные напайки Sturm!"/>
        <s v="[Product].[Product].[Product].&amp;[9020-190-30-36T Пильный диск, размер 190х30x36 зубьев, твердосплавные напайки Sturm!]" c="9020-190-30-36T Пильный диск, размер 190х30x36 зубьев, твердосплавные напайки Sturm!"/>
        <s v="[Product].[Product].[Product].&amp;[9020-190-30-48T Пильный диск, размер 190x30x48 зубьев, твердосплавные напайки Sturm!]" c="9020-190-30-48T Пильный диск, размер 190x30x48 зубьев, твердосплавные напайки Sturm!"/>
        <s v="[Product].[Product].[Product].&amp;[9020-200-32-24T Пильный диск, размер 200x32x24 зубовС ПЕРЕХОД. КОЛЬЦОМ НА 30мм Sturm!]" c="9020-200-32-24T Пильный диск, размер 200x32x24 зубовС ПЕРЕХОД. КОЛЬЦОМ НА 30мм Sturm!"/>
        <s v="[Product].[Product].[Product].&amp;[9020-200-32-36T Пильный диск, размер 200x32x36 зубов С ПЕРЕХОД. КОЛЬЦОМ НА 30мм Sturm!]" c="9020-200-32-36T Пильный диск, размер 200x32x36 зубов С ПЕРЕХОД. КОЛЬЦОМ НА 30мм Sturm!"/>
        <s v="[Product].[Product].[Product].&amp;[9020-200-32-48T Пильный диск, размер 200x32x48 зубов С ПЕРЕХОД. КОЛЬЦОМ НА 30мм Sturm!]" c="9020-200-32-48T Пильный диск, размер 200x32x48 зубов С ПЕРЕХОД. КОЛЬЦОМ НА 30мм Sturm!"/>
        <s v="[Product].[Product].[Product].&amp;[9020-210-30-24T Пильный диск, размер 210x30x24 зубов Sturm!]" c="9020-210-30-24T Пильный диск, размер 210x30x24 зубов Sturm!"/>
        <s v="[Product].[Product].[Product].&amp;[9020-210-30-36T Пильный диск, размер 210x30x36 зубьев, твердосплавные напайки Sturm!]" c="9020-210-30-36T Пильный диск, размер 210x30x36 зубьев, твердосплавные напайки Sturm!"/>
        <s v="[Product].[Product].[Product].&amp;[9020-210-30-48T Пильный диск, размер 210x30x48 зубьев, твердосплавные напайки Sturm!]" c="9020-210-30-48T Пильный диск, размер 210x30x48 зубьев, твердосплавные напайки Sturm!"/>
        <s v="[Product].[Product].[Product].&amp;[9020-235-30-48T Пильный диск, размер 235x30x48 зубов С ПЕРЕХОД. КОЛЬЦОМ НА 20мм Sturm!]" c="9020-235-30-48T Пильный диск, размер 235x30x48 зубов С ПЕРЕХОД. КОЛЬЦОМ НА 20мм Sturm!"/>
        <s v="[Product].[Product].[Product].&amp;[9020-250-32-60T Пильный диск, размер 250x32x60 зубов С ПЕРЕХОД. КОЛЬЦОМ НА 30мм Sturm!]" c="9020-250-32-60T Пильный диск, размер 250x32x60 зубов С ПЕРЕХОД. КОЛЬЦОМ НА 30мм Sturm!"/>
        <s v="[Product].[Product].[Product].&amp;[9020-255-32-48T Пильный диск, размер 255x32x48 зубьев С ПЕРЕХОД. КОЛЬЦОМ НА 30 мм Sturm!]" c="9020-255-32-48T Пильный диск, размер 255x32x48 зубьев С ПЕРЕХОД. КОЛЬЦОМ НА 30 мм Sturm!"/>
        <s v="[Product].[Product].[Product].&amp;[9020-255-32-60T Пильный диск, размер 255x32x60 зубьев С ПЕРЕХОД. КОЛЬЦОМ НА 30 мм Sturm!]" c="9020-255-32-60T Пильный диск, размер 255x32x60 зубьев С ПЕРЕХОД. КОЛЬЦОМ НА 30 мм Sturm!"/>
        <s v="[Product].[Product].[Product].&amp;[9020-300-32-60T Пильный диск, размер 300x32x60 зубьев С ПЕРЕХОД. КОЛЬЦОМ НА 30 мм Sturm!]" c="9020-300-32-60T Пильный диск, размер 300x32x60 зубьев С ПЕРЕХОД. КОЛЬЦОМ НА 30 мм Sturm!"/>
        <s v="[Product].[Product].[Product].&amp;[9023-185-20/16-60 Пильный диск, размер 185x20/16x60 зубьев Мульти рез Sturm!]" c="9023-185-20/16-60 Пильный диск, размер 185x20/16x60 зубьев Мульти рез Sturm!"/>
        <s v="[Product].[Product].[Product].&amp;[9030-02-S1 Набор шарошек Sturm! 20шт, хвостовик 3мм, алмазное напыление]" c="9030-02-S1 Набор шарошек Sturm! 20шт, хвостовик 3мм, алмазное напыление"/>
        <s v="[Product].[Product].[Product].&amp;[9030-02-S2 Набор шарошек Sturm! 30шт, хвостовик 3мм, алмазное напыление]" c="9030-02-S2 Набор шарошек Sturm! 30шт, хвостовик 3мм, алмазное напыление"/>
        <s v="[Product].[Product].[Product].&amp;[9040-21-020 Кисть плоская &quot;Standart&quot; 3/4&quot; (20мм), натуральная щетина, деревянная ручка, Sturm!]" c="9040-21-020 Кисть плоская &quot;Standart&quot; 3/4&quot; (20мм), натуральная щетина, деревянная ручка, Sturm!"/>
        <s v="[Product].[Product].[Product].&amp;[9040-21-020С Кисть плоская &quot;Практик&quot; 3/4&quot; (20мм), натуральная щетина, деревянная ручка, СОЮЗ]" c="9040-21-020С Кисть плоская &quot;Практик&quot; 3/4&quot; (20мм), натуральная щетина, деревянная ручка, СОЮЗ"/>
        <s v="[Product].[Product].[Product].&amp;[9040-21-025 Кисть плоская &quot;Standart&quot; 1&quot; (25мм), натуральная щетина, деревянная ручка, Sturm!]" c="9040-21-025 Кисть плоская &quot;Standart&quot; 1&quot; (25мм), натуральная щетина, деревянная ручка, Sturm!"/>
        <s v="[Product].[Product].[Product].&amp;[9040-21-025С Кисть плоская &quot;Практик&quot; 1&quot; (25мм), натуральная щетина, деревянная ручка, СОЮЗ]" c="9040-21-025С Кисть плоская &quot;Практик&quot; 1&quot; (25мм), натуральная щетина, деревянная ручка, СОЮЗ"/>
        <s v="[Product].[Product].[Product].&amp;[9040-21-038 Кисть плоская &quot;Standart&quot; 1,5&quot; (38мм), натуральная щетина, деревянная ручка, Sturm!]" c="9040-21-038 Кисть плоская &quot;Standart&quot; 1,5&quot; (38мм), натуральная щетина, деревянная ручка, Sturm!"/>
        <s v="[Product].[Product].[Product].&amp;[9040-21-038С Кисть плоская &quot;Практик&quot; 1,5&quot; (38мм), натуральная щетина, деревянная ручка, СОЮЗ]" c="9040-21-038С Кисть плоская &quot;Практик&quot; 1,5&quot; (38мм), натуральная щетина, деревянная ручка, СОЮЗ"/>
        <s v="[Product].[Product].[Product].&amp;[9040-21-050 Кисть плоская &quot;Standart&quot; 2&quot; (50мм), натуральная щетина, деревянная ручка, Sturm!]" c="9040-21-050 Кисть плоская &quot;Standart&quot; 2&quot; (50мм), натуральная щетина, деревянная ручка, Sturm!"/>
        <s v="[Product].[Product].[Product].&amp;[9040-21-050С Кисть плоская &quot;Практик&quot; 2&quot; (50мм), натуральная щетина, деревянная ручка, СОЮЗ]" c="9040-21-050С Кисть плоская &quot;Практик&quot; 2&quot; (50мм), натуральная щетина, деревянная ручка, СОЮЗ"/>
        <s v="[Product].[Product].[Product].&amp;[9040-21-063 Кисть плоская &quot;Standart&quot; 2,5&quot; (63мм), натуральная щетина, деревянная ручка, Sturm!]" c="9040-21-063 Кисть плоская &quot;Standart&quot; 2,5&quot; (63мм), натуральная щетина, деревянная ручка, Sturm!"/>
        <s v="[Product].[Product].[Product].&amp;[9040-21-063С Кисть плоская &quot;Практик&quot; 2,5&quot; (63мм), натуральная щетина, деревянная ручка, СОЮЗ]" c="9040-21-063С Кисть плоская &quot;Практик&quot; 2,5&quot; (63мм), натуральная щетина, деревянная ручка, СОЮЗ"/>
        <s v="[Product].[Product].[Product].&amp;[9040-21-075 Кисть плоская &quot;Standart&quot; 3&quot; (75мм), натуральная щетина, деревянная ручка, Sturm!]" c="9040-21-075 Кисть плоская &quot;Standart&quot; 3&quot; (75мм), натуральная щетина, деревянная ручка, Sturm!"/>
        <s v="[Product].[Product].[Product].&amp;[9040-21-075С Кисть плоская &quot;Практик&quot; 3&quot; (75мм), натуральная щетина, деревянная ручка, СОЮЗ]" c="9040-21-075С Кисть плоская &quot;Практик&quot; 3&quot; (75мм), натуральная щетина, деревянная ручка, СОЮЗ"/>
        <s v="[Product].[Product].[Product].&amp;[9040-21-100 Кисть плоская &quot;Standart&quot; 4&quot; (100мм), натуральная щетина, деревянная ручка, Sturm!]" c="9040-21-100 Кисть плоская &quot;Standart&quot; 4&quot; (100мм), натуральная щетина, деревянная ручка, Sturm!"/>
        <s v="[Product].[Product].[Product].&amp;[9040-21-100С Кисть плоская &quot;Практик&quot; 4&quot; (100мм), натуральная щетина, деревянная ручка, СОЮЗ]" c="9040-21-100С Кисть плоская &quot;Практик&quot; 4&quot; (100мм), натуральная щетина, деревянная ручка, СОЮЗ"/>
        <s v="[Product].[Product].[Product].&amp;[9040-22-020 Кисть плоская &quot;Euro&quot; 3/4&quot; (20мм), натуральная щетина, деревянная ручка, Sturm!]" c="9040-22-020 Кисть плоская &quot;Euro&quot; 3/4&quot; (20мм), натуральная щетина, деревянная ручка, Sturm!"/>
        <s v="[Product].[Product].[Product].&amp;[9040-22-025 Кисть плоская &quot;Euro&quot; 1&quot; (25мм), натуральная щетина, деревянная ручка, Sturm!]" c="9040-22-025 Кисть плоская &quot;Euro&quot; 1&quot; (25мм), натуральная щетина, деревянная ручка, Sturm!"/>
        <s v="[Product].[Product].[Product].&amp;[9040-22-038 Кисть плоская &quot;Euro&quot; 1,5&quot; (38мм), натуральная щетина, деревянная ручка, Sturm!]" c="9040-22-038 Кисть плоская &quot;Euro&quot; 1,5&quot; (38мм), натуральная щетина, деревянная ручка, Sturm!"/>
        <s v="[Product].[Product].[Product].&amp;[9040-22-050 Кисть плоская &quot;Euro&quot; 2&quot; (50мм), натуральная щетина, деревянная ручка, Sturm!]" c="9040-22-050 Кисть плоская &quot;Euro&quot; 2&quot; (50мм), натуральная щетина, деревянная ручка, Sturm!"/>
        <s v="[Product].[Product].[Product].&amp;[9040-22-063 Кисть плоская &quot;Euro&quot; 2,5&quot; (63мм), натуральная щетина, деревянная ручка, Sturm!]" c="9040-22-063 Кисть плоская &quot;Euro&quot; 2,5&quot; (63мм), натуральная щетина, деревянная ручка, Sturm!"/>
        <s v="[Product].[Product].[Product].&amp;[9040-22-075 Кисть плоская &quot;Euro&quot; 3&quot; (75мм), натуральная щетина, деревянная ручка, Sturm!]" c="9040-22-075 Кисть плоская &quot;Euro&quot; 3&quot; (75мм), натуральная щетина, деревянная ручка, Sturm!"/>
        <s v="[Product].[Product].[Product].&amp;[9040-22-100 Кисть плоская &quot;Euro&quot; 4&quot; (100мм), натуральная щетина, деревянная ручка, Sturm!]" c="9040-22-100 Кисть плоская &quot;Euro&quot; 4&quot; (100мм), натуральная щетина, деревянная ручка, Sturm!"/>
        <s v="[Product].[Product].[Product].&amp;[9040-23-020 Кисть плоская &quot;Profi&quot; 3/4&quot; (20мм), натуральная щетина, деревянная ручка, Sturm!]" c="9040-23-020 Кисть плоская &quot;Profi&quot; 3/4&quot; (20мм), натуральная щетина, деревянная ручка, Sturm!"/>
        <s v="[Product].[Product].[Product].&amp;[9040-23-025 Кисть плоская &quot;Profi&quot; 1&quot; (25мм), натуральная щетина, деревянная ручка, Sturm!]" c="9040-23-025 Кисть плоская &quot;Profi&quot; 1&quot; (25мм), натуральная щетина, деревянная ручка, Sturm!"/>
        <s v="[Product].[Product].[Product].&amp;[9040-23-038 Кисть плоская &quot;Profi&quot; 1,5&quot; (38мм), натуральная щетина, деревянная ручка, Sturm!]" c="9040-23-038 Кисть плоская &quot;Profi&quot; 1,5&quot; (38мм), натуральная щетина, деревянная ручка, Sturm!"/>
        <s v="[Product].[Product].[Product].&amp;[9040-23-050 Кисть плоская &quot;Profi&quot; 2&quot; (50мм), натуральная щетина, деревянная ручка, Sturm!]" c="9040-23-050 Кисть плоская &quot;Profi&quot; 2&quot; (50мм), натуральная щетина, деревянная ручка, Sturm!"/>
        <s v="[Product].[Product].[Product].&amp;[9040-23-063 Кисть плоская &quot;Profi&quot; 2,5&quot; (63мм), натуральная щетина, деревянная ручка, Sturm!]" c="9040-23-063 Кисть плоская &quot;Profi&quot; 2,5&quot; (63мм), натуральная щетина, деревянная ручка, Sturm!"/>
        <s v="[Product].[Product].[Product].&amp;[9040-23-075 Кисть плоская &quot;Profi&quot; 3&quot; (75мм), натуральная щетина, деревянная ручка, Sturm!]" c="9040-23-075 Кисть плоская &quot;Profi&quot; 3&quot; (75мм), натуральная щетина, деревянная ручка, Sturm!"/>
        <s v="[Product].[Product].[Product].&amp;[9040-23-100 Кисть плоская &quot;Profi&quot; 4&quot; (100мм), натуральная щетина, деревянная ручка, Sturm!]" c="9040-23-100 Кисть плоская &quot;Profi&quot; 4&quot; (100мм), натуральная щетина, деревянная ручка, Sturm!"/>
        <s v="[Product].[Product].[Product].&amp;[9040-24-10С Кисть-макловица &quot;МИНИ&quot;, пластмассовый корпус, натуральная щетина, 30х100мм, СОЮЗ]" c="9040-24-10С Кисть-макловица &quot;МИНИ&quot;, пластмассовый корпус, натуральная щетина, 30х100мм, СОЮЗ"/>
        <s v="[Product].[Product].[Product].&amp;[9040-24-12С Кисть-макловица &quot;МИНИ&quot;, пластмассовый корпус, натуральная щетина, 30х120мм, СОЮЗ]" c="9040-24-12С Кисть-макловица &quot;МИНИ&quot;, пластмассовый корпус, натуральная щетина, 30х120мм, СОЮЗ"/>
        <s v="[Product].[Product].[Product].&amp;[9040-24-14С Кисть-макловица &quot;МИНИ&quot;, пластмассовый корпус, натуральная щетина, 40х140мм, СОЮЗ]" c="9040-24-14С Кисть-макловица &quot;МИНИ&quot;, пластмассовый корпус, натуральная щетина, 40х140мм, СОЮЗ"/>
        <s v="[Product].[Product].[Product].&amp;[9040-24-15С Кисть-макловица &quot;МИНИ&quot;, пластмассовый корпус, натуральная щетина, 50х150мм, СОЮЗ]" c="9040-24-15С Кисть-макловица &quot;МИНИ&quot;, пластмассовый корпус, натуральная щетина, 50х150мм, СОЮЗ"/>
        <s v="[Product].[Product].[Product].&amp;[9040-24-175S Валик С РУЧКОЙ 175 мм, ворс 25 мм, d=47мм, ручка d=8мм, полиэстер, Sturm!]" c="9040-24-175S Валик С РУЧКОЙ 175 мм, ворс 25 мм, d=47мм, ручка d=8мм, полиэстер, Sturm!"/>
        <s v="[Product].[Product].[Product].&amp;[9040-24-250S Валик С РУЧКОЙ 250 мм, ворс 25 мм, d=47мм, ручка d=8мм, полиэстер, Sturm!]" c="9040-24-250S Валик С РУЧКОЙ 250 мм, ворс 25 мм, d=47мм, ручка d=8мм, полиэстер, Sturm!"/>
        <s v="[Product].[Product].[Product].&amp;[9040-31-070 Мини-валик сменный VELOUR, 70мм, ворс 4мм, d=16мм, ручка d=6мм, шерсть, Sturm!]" c="9040-31-070 Мини-валик сменный VELOUR, 70мм, ворс 4мм, d=16мм, ручка d=6мм, шерсть, Sturm!"/>
        <s v="[Product].[Product].[Product].&amp;[9040-31-070S Мини-валик с РУЧКОЙ, VELOUR, 70мм, ворс 4мм, d=16мм, ручка d=6мм, шерсть, Sturm!]" c="9040-31-070S Мини-валик с РУЧКОЙ, VELOUR, 70мм, ворс 4мм, d=16мм, ручка d=6мм, шерсть, Sturm!"/>
        <s v="[Product].[Product].[Product].&amp;[9040-31-100 Мини-валик сменный VELOUR, 100мм, ворс 4мм, d=16мм, ручка d=6мм, шерсть, Sturm!]" c="9040-31-100 Мини-валик сменный VELOUR, 100мм, ворс 4мм, d=16мм, ручка d=6мм, шерсть, Sturm!"/>
        <s v="[Product].[Product].[Product].&amp;[9040-31-100S Мини-валик с РУЧКОЙ, VELOUR, 100мм, ворс 4мм, d=16мм, ручка d=6мм, шерсть, Sturm!]" c="9040-31-100S Мини-валик с РУЧКОЙ, VELOUR, 100мм, ворс 4мм, d=16мм, ручка d=6мм, шерсть, Sturm!"/>
        <s v="[Product].[Product].[Product].&amp;[9040-31-150 Мини-валик сменный VELOUR, 150мм, ворс 4мм, d=16мм, ручка d=6мм, шерсть, Sturm!]" c="9040-31-150 Мини-валик сменный VELOUR, 150мм, ворс 4мм, d=16мм, ручка d=6мм, шерсть, Sturm!"/>
        <s v="[Product].[Product].[Product].&amp;[9040-31-150S Мини-валик с РУЧКОЙ, VELOUR, 150мм, ворс 4мм, d=16мм, ручка d=6мм, шерсть, Sturm!]" c="9040-31-150S Мини-валик с РУЧКОЙ, VELOUR, 150мм, ворс 4мм, d=16мм, ручка d=6мм, шерсть, Sturm!"/>
        <s v="[Product].[Product].[Product].&amp;[9040-31-180 Валик сменный VELOUR, 180мм, ворс 4 мм, d=48мм, ручка d=8мм, шерсть, Sturm!]" c="9040-31-180 Валик сменный VELOUR, 180мм, ворс 4 мм, d=48мм, ручка d=8мм, шерсть, Sturm!"/>
        <s v="[Product].[Product].[Product].&amp;[9040-31-180S Валик с РУЧКОЙ, VELOUR, 180мм, ворс 4мм, d=48мм, ручка d=8мм, шерсть, Sturm!]" c="9040-31-180S Валик с РУЧКОЙ, VELOUR, 180мм, ворс 4мм, d=48мм, ручка d=8мм, шерсть, Sturm!"/>
        <s v="[Product].[Product].[Product].&amp;[9040-31-250 Валик сменный VELOUR, 250мм, ворс 4 мм, d=48мм, ручка d=8мм, шерсть, Sturm!]" c="9040-31-250 Валик сменный VELOUR, 250мм, ворс 4 мм, d=48мм, ручка d=8мм, шерсть, Sturm!"/>
        <s v="[Product].[Product].[Product].&amp;[9040-31-250S Валик с РУЧКОЙ, VELOUR, 250мм, ворс 4 мм, d=48мм, ручка d=8мм, шерсть, Sturm!]" c="9040-31-250S Валик с РУЧКОЙ, VELOUR, 250мм, ворс 4 мм, d=48мм, ручка d=8мм, шерсть, Sturm!"/>
        <s v="[Product].[Product].[Product].&amp;[9040-32-100 Мини-валик сменный GIRPAINT,100мм, ворс 12мм, d=16мм, ручка d=6мм, полиакрил,Sturm!]" c="9040-32-100 Мини-валик сменный GIRPAINT,100мм, ворс 12мм, d=16мм, ручка d=6мм, полиакрил,Sturm!"/>
        <s v="[Product].[Product].[Product].&amp;[9040-32-100S Мини-валик с РУЧКОЙ, GIRPAINT,100мм,ворс 12мм,d=16мм,ручка d=6мм, полиакрил,Sturm!]" c="9040-32-100S Мини-валик с РУЧКОЙ, GIRPAINT,100мм,ворс 12мм,d=16мм,ручка d=6мм, полиакрил,Sturm!"/>
        <s v="[Product].[Product].[Product].&amp;[9040-32-150 Мини-валик сменный GIRPAINT,150мм, ворс 12мм, d=16мм, ручка d=6мм, полиакрил,Sturm!]" c="9040-32-150 Мини-валик сменный GIRPAINT,150мм, ворс 12мм, d=16мм, ручка d=6мм, полиакрил,Sturm!"/>
        <s v="[Product].[Product].[Product].&amp;[9040-32-150S Мини-валик с РУЧКОЙ, GIRPAINT,150мм,ворс 12мм,d=16мм,ручка d=6мм, полиакрил,Sturm!]" c="9040-32-150S Мини-валик с РУЧКОЙ, GIRPAINT,150мм,ворс 12мм,d=16мм,ручка d=6мм, полиакрил,Sturm!"/>
        <s v="[Product].[Product].[Product].&amp;[9040-32-180 Валик сменный GIRPAINT, 180мм, ворс 18мм, d=48мм, ручка d=8мм, полиакрил, Sturm!]" c="9040-32-180 Валик сменный GIRPAINT, 180мм, ворс 18мм, d=48мм, ручка d=8мм, полиакрил, Sturm!"/>
        <s v="[Product].[Product].[Product].&amp;[9040-32-180S Валик с РУЧКОЙ, GIRPAINT, 180мм, ворс 18мм, d=48мм, ручка d=8мм, полиакрил, Sturm!]" c="9040-32-180S Валик с РУЧКОЙ, GIRPAINT, 180мм, ворс 18мм, d=48мм, ручка d=8мм, полиакрил, Sturm!"/>
        <s v="[Product].[Product].[Product].&amp;[9040-32-250 Валик сменный GIRPAINT, 250мм, ворс 18мм, d=48мм, ручка d=8мм, полиакрил, Sturm!]" c="9040-32-250 Валик сменный GIRPAINT, 250мм, ворс 18мм, d=48мм, ручка d=8мм, полиакрил, Sturm!"/>
        <s v="[Product].[Product].[Product].&amp;[9040-32-250S Валик с РУЧКОЙ, GIRPAINT, 250мм, ворс 18мм, d=48мм, ручка d=8мм, полиакрил, Sturm!]" c="9040-32-250S Валик с РУЧКОЙ, GIRPAINT, 250мм, ворс 18мм, d=48мм, ручка d=8мм, полиакрил, Sturm!"/>
        <s v="[Product].[Product].[Product].&amp;[9040-33-070S Мини-валик с РУЧКОЙ, SYNTEX, 70мм, ворс 12мм, d=16мм, ручка d=6мм,полиакрил,Sturm!]" c="9040-33-070S Мини-валик с РУЧКОЙ, SYNTEX, 70мм, ворс 12мм, d=16мм, ручка d=6мм,полиакрил,Sturm!"/>
        <s v="[Product].[Product].[Product].&amp;[9040-33-100 Мини-валик сменный SYNTEX, 100мм, ворс 12мм, d=16мм, ручка d=6мм, полиакрил, Sturm!]" c="9040-33-100 Мини-валик сменный SYNTEX, 100мм, ворс 12мм, d=16мм, ручка d=6мм, полиакрил, Sturm!"/>
        <s v="[Product].[Product].[Product].&amp;[9040-33-100S Мини-валик с РУЧКОЙ, SYNTEX, 100мм, ворс 12мм, d=16мм,ручка d=6мм,полиакрил,Sturm!]" c="9040-33-100S Мини-валик с РУЧКОЙ, SYNTEX, 100мм, ворс 12мм, d=16мм,ручка d=6мм,полиакрил,Sturm!"/>
        <s v="[Product].[Product].[Product].&amp;[9040-33-150 Мини-валик сменный SYNTEX, 150мм, ворс 12мм, d=16мм, ручка d=6мм, полиакрил, Sturm!]" c="9040-33-150 Мини-валик сменный SYNTEX, 150мм, ворс 12мм, d=16мм, ручка d=6мм, полиакрил, Sturm!"/>
        <s v="[Product].[Product].[Product].&amp;[9040-33-150S Мини-валик с РУЧКОЙ, SYNTEX,150мм, ворс 12мм, d=16мм, ручка d=6мм,полиакрил,Sturm!]" c="9040-33-150S Мини-валик с РУЧКОЙ, SYNTEX,150мм, ворс 12мм, d=16мм, ручка d=6мм,полиакрил,Sturm!"/>
        <s v="[Product].[Product].[Product].&amp;[9040-33-180S Валик с РУЧКОЙ, SYNTEX, 180мм, ворс 18мм, d=48мм, ручка d=8мм,полиакрил, Sturm!]" c="9040-33-180S Валик с РУЧКОЙ, SYNTEX, 180мм, ворс 18мм, d=48мм, ручка d=8мм,полиакрил, Sturm!"/>
        <s v="[Product].[Product].[Product].&amp;[9040-33-250 Валик сменный SYNTEX, 250мм, ворс 18мм, d=48мм, ручка d=8мм, полиакрил, Sturm!]" c="9040-33-250 Валик сменный SYNTEX, 250мм, ворс 18мм, d=48мм, ручка d=8мм, полиакрил, Sturm!"/>
        <s v="[Product].[Product].[Product].&amp;[9040-33-250S Валик с РУЧКОЙ, SYNTEX, 250мм, ворс 18мм, d=48мм, ручка d=8мм,полиакрил, Sturm!]" c="9040-33-250S Валик с РУЧКОЙ, SYNTEX, 250мм, ворс 18мм, d=48мм, ручка d=8мм,полиакрил, Sturm!"/>
        <s v="[Product].[Product].[Product].&amp;[9040-35-038 Кисть плоская ColorFlow 1.5&quot; (38мм), натурал.щетина, пластм.ручка с зацепом, Sturm!]" c="9040-35-038 Кисть плоская ColorFlow 1.5&quot; (38мм), натурал.щетина, пластм.ручка с зацепом, Sturm!"/>
        <s v="[Product].[Product].[Product].&amp;[9040-35-063 Кисть плоская ColorFlow 2.5&quot; (63мм), натурал.щетина, пластм.ручка с зацепом, Sturm!]" c="9040-35-063 Кисть плоская ColorFlow 2.5&quot; (63мм), натурал.щетина, пластм.ручка с зацепом, Sturm!"/>
        <s v="[Product].[Product].[Product].&amp;[9040-35-075 Кисть плоская ColorFlow 3&quot; (75мм), натурал.щетина, пластм.ручка с зацепом, Sturm!]" c="9040-35-075 Кисть плоская ColorFlow 3&quot; (75мм), натурал.щетина, пластм.ручка с зацепом, Sturm!"/>
        <s v="[Product].[Product].[Product].&amp;[9040-35-100 Кисть плоская ColorFlow 4&quot; (100мм), натурал.щетина, пластм.ручка с зацепом, Sturm!]" c="9040-35-100 Кисть плоская ColorFlow 4&quot; (100мм), натурал.щетина, пластм.ручка с зацепом, Sturm!"/>
        <s v="[Product].[Product].[Product].&amp;[9040-6-070 Ручка для мини-валиков, 70мм, D ручки 6 мм, оцинкованная, Sturm!]" c="9040-6-070 Ручка для мини-валиков, 70мм, D ручки 6 мм, оцинкованная, Sturm!"/>
        <s v="[Product].[Product].[Product].&amp;[9040-6-100 Ручка для мини-валиков, 100мм, D ручки 6 мм, оцинкованная, Sturm!]" c="9040-6-100 Ручка для мини-валиков, 100мм, D ручки 6 мм, оцинкованная, Sturm!"/>
        <s v="[Product].[Product].[Product].&amp;[9040-8-180 Ручка для валиков, 180мм, D ручки 8 мм, оцинкованная, Sturm!]" c="9040-8-180 Ручка для валиков, 180мм, D ручки 8 мм, оцинкованная, Sturm!"/>
        <s v="[Product].[Product].[Product].&amp;[9040-8-250 Ручка для валиков, 250мм, D ручки 8 мм, оцинкованная, Sturm!]" c="9040-8-250 Ручка для валиков, 250мм, D ручки 8 мм, оцинкованная, Sturm!"/>
        <s v="[Product].[Product].[Product].&amp;[9040-TH-15 Ручка телескопическая металлическая, 0,75-1,5 м, Sturm!]" c="9040-TH-15 Ручка телескопическая металлическая, 0,75-1,5 м, Sturm!"/>
        <s v="[Product].[Product].[Product].&amp;[9040-TH-20 Ручка телескопическая металлическая, 1,0-2 м, Sturm!]" c="9040-TH-20 Ручка телескопическая металлическая, 1,0-2 м, Sturm!"/>
        <s v="[Product].[Product].[Product].&amp;[9040-TH-30 Ручка телескопическая металлическая, 1,5-3 м, Sturm!]" c="9040-TH-30 Ручка телескопическая металлическая, 1,5-3 м, Sturm!"/>
        <s v="[Product].[Product].[Product].&amp;[9041-02-15 Крестики для кладки плитки 1,5мм, 200шт, Sturm!]" c="9041-02-15 Крестики для кладки плитки 1,5мм, 200шт, Sturm!"/>
        <s v="[Product].[Product].[Product].&amp;[9041-02-20 Крестики для кладки плитки 2мм, 200шт, Sturm!]" c="9041-02-20 Крестики для кладки плитки 2мм, 200шт, Sturm!"/>
        <s v="[Product].[Product].[Product].&amp;[9041-02-25 Крестики для кладки плитки 2,5мм, 200шт, Sturm!]" c="9041-02-25 Крестики для кладки плитки 2,5мм, 200шт, Sturm!"/>
        <s v="[Product].[Product].[Product].&amp;[9041-02-30 Крестики для кладки плитки 3мм, 150шт, Sturm!]" c="9041-02-30 Крестики для кладки плитки 3мм, 150шт, Sturm!"/>
        <s v="[Product].[Product].[Product].&amp;[9042-01-08-60x400 Миксер для красок 60x8x400 Sturm!]" c="9042-01-08-60x400 Миксер для красок 60x8x400 Sturm!"/>
        <s v="[Product].[Product].[Product].&amp;[9042-01-08-85x400 Миксер для красок 80х8х400 Sturm!]" c="9042-01-08-85x400 Миксер для красок 80х8х400 Sturm!"/>
        <s v="[Product].[Product].[Product].&amp;[9042-05-100x600 Миксер для смесей с наконечником SDS+ Sturm!]" c="9042-05-100x600 Миксер для смесей с наконечником SDS+ Sturm!"/>
        <s v="[Product].[Product].[Product].&amp;[9042-05-120x600 Миксер для смесей с наконечником SDS+ Sturm!]" c="9042-05-120x600 Миксер для смесей с наконечником SDS+ Sturm!"/>
        <s v="[Product].[Product].[Product].&amp;[9042-05-M14 Миксер для смесей и красок, посадка М14 Sturm!]" c="9042-05-M14 Миксер для смесей и красок, посадка М14 Sturm!"/>
        <s v="[Product].[Product].[Product].&amp;[AC93210OL Компрессор воздуш.безмасл.бесшумн. 900Вт,10л,2750об/мин,180л/мин,8бар,Sturm!]" c="AC93210OL Компрессор воздуш.безмасл.бесшумн. 900Вт,10л,2750об/мин,180л/мин,8бар,Sturm!"/>
        <s v="[Product].[Product].[Product].&amp;[AC93224OL Компрессор воздуш.безмасл.бесшумн. &quot;профи&quot; 1500Вт,24л,2600об/мин,240л/мин,8бар,Sturm!]" c="AC93224OL Компрессор воздуш.безмасл.бесшумн. &quot;профи&quot; 1500Вт,24л,2600об/мин,240л/мин,8бар,Sturm!"/>
        <s v="[Product].[Product].[Product].&amp;[AC93250OL Компрессор воздуш.безмасл.бесшум.&quot;профи&quot; 1500Вт, 50л,2600 об/мин,240л/мин,8бар,Sturm!]" c="AC93250OL Компрессор воздуш.безмасл.бесшум.&quot;профи&quot; 1500Вт, 50л,2600 об/мин,240л/мин,8бар,Sturm!"/>
        <s v="[Product].[Product].[Product].&amp;[AC93450OL Компрессор воздуш.безмасл.бесшумн. 2х1500Вт,50л,2650об/мин,480л/мин,8бар,Sturm!]" c="AC93450OL Компрессор воздуш.безмасл.бесшумн. 2х1500Вт,50л,2650об/мин,480л/мин,8бар,Sturm!"/>
        <s v="[Product].[Product].[Product].&amp;[AC936100OLE Компрессор воздуш.безмасл.бесшумн. 3х1500Вт,100л,2650об/мин,720л/мин,8бар,Sturm!]" c="AC936100OLE Компрессор воздуш.безмасл.бесшумн. 3х1500Вт,100л,2650об/мин,720л/мин,8бар,Sturm!"/>
        <s v="[Product].[Product].[Product].&amp;[AG1014P Щеточная шлиф машина 1400Вт, 120мм,плавный пуск, константная эл-ка, рег.оборотов,Sturm!]" c="AG1014P Щеточная шлиф машина 1400Вт, 120мм,плавный пуск, константная эл-ка, рег.оборотов,Sturm!"/>
        <s v="[Product].[Product].[Product].&amp;[AG1014P-9812 Щетка Нейлон/Шкурка P120,d=118мм,матирование,полиров. и удал.царапин на мет,Sturm!]" c="AG1014P-9812 Щетка Нейлон/Шкурка P120,d=118мм,матирование,полиров. и удал.царапин на мет,Sturm!"/>
        <s v="[Product].[Product].[Product].&amp;[AG1014P-9912 Щетка Нейлон, P120, d=118мм,глубокое матирование, шлиф.и полир.мет.и не мет,Sturm!]" c="AG1014P-9912 Щетка Нейлон, P120, d=118мм,глубокое матирование, шлиф.и полир.мет.и не мет,Sturm!"/>
        <s v="[Product].[Product].[Product].&amp;[AG1014P-993 Щетка Нейлон,d=120мм,K180,для структурир,состаривания мягк.древ.,шлиф металл,Sturm!]" c="AG1014P-993 Щетка Нейлон,d=120мм,K180,для структурир,состаривания мягк.древ.,шлиф металл,Sturm!"/>
        <s v="[Product].[Product].[Product].&amp;[AG1014P-996 Щетка Железный провод,d=120мм,удал.ржав,зачистка заусенец,очистки мет.поверх,Sturm!]" c="AG1014P-996 Щетка Железный провод,d=120мм,удал.ржав,зачистка заусенец,очистки мет.поверх,Sturm!"/>
        <s v="[Product].[Product].[Product].&amp;[AG1014P-9960 Щетка Шкурка Р60,d=115 мм,удал.ржавчины и царапин,шлиф. и придание текстуры,Sturm!]" c="AG1014P-9960 Щетка Шкурка Р60,d=115 мм,удал.ржавчины и царапин,шлиф. и придание текстуры,Sturm!"/>
        <s v="[Product].[Product].[Product].&amp;[AG9011 Машина углошлифовальная Sturm!, 115 мм, 650 Вт, 11000об/мин, блок. шпинд.]" c="AG9011 Машина углошлифовальная Sturm!, 115 мм, 650 Вт, 11000об/мин, блок. шпинд."/>
        <s v="[Product].[Product].[Product].&amp;[AG90112 Машина углошлифовальная Sturm! 1100Вт, 125мм, ПОВЫШ ПЫЛЕЗАЩ, удлин рук]" c="AG90112 Машина углошлифовальная Sturm! 1100Вт, 125мм, ПОВЫШ ПЫЛЕЗАЩ, удлин рук"/>
        <s v="[Product].[Product].[Product].&amp;[AG90121P УШМ &quot;профи&quot; Sturm!, 125 мм, 1200 Вт, ПОВЫШЕННАЯ ПЫЛЕЗАЩИТА, ЯПОНСК ПОДШ]" c="AG90121P УШМ &quot;профи&quot; Sturm!, 125 мм, 1200 Вт, ПОВЫШЕННАЯ ПЫЛЕЗАЩИТА, ЯПОНСК ПОДШ"/>
        <s v="[Product].[Product].[Product].&amp;[AG9012T Машина углошлифовальная Sturm!, 125 мм, 1000Вт, 10000об/мин, ТОНКАЯ РУКОЯТЬ, mod T]" c="AG9012T Машина углошлифовальная Sturm!, 125 мм, 1000Вт, 10000об/мин, ТОНКАЯ РУКОЯТЬ, mod T"/>
        <s v="[Product].[Product].[Product].&amp;[AG9012TE Машина углошлифовальная 125мм, 1100Вт, 4000-10000об/мин,константная эл-ка,mod T,Sturm!]" c="AG9012TE Машина углошлифовальная 125мм, 1100Вт, 4000-10000об/мин,константная эл-ка,mod T,Sturm!"/>
        <s v="[Product].[Product].[Product].&amp;[AG9012TJ Машина углошлифовальная Sturm!, 125 мм, 1000Вт, 10000об/мин, КАМНЕРЕЗ, яп. вык., mod T]" c="AG9012TJ Машина углошлифовальная Sturm!, 125 мм, 1000Вт, 10000об/мин, КАМНЕРЕЗ, яп. вык., mod T"/>
        <s v="[Product].[Product].[Product].&amp;[AG90181 Машина углошлифовальная Sturm!, 180 мм, 1900 Вт,]" c="AG90181 Машина углошлифовальная Sturm!, 180 мм, 1900 Вт,"/>
        <s v="[Product].[Product].[Product].&amp;[AG9023R Машина углошлифовальная Sturm!,230мм,2100Вт, 6000об/мин,пов.рукоятка,плавн.пуск]" c="AG9023R Машина углошлифовальная Sturm!,230мм,2100Вт, 6000об/мин,пов.рукоятка,плавн.пуск"/>
        <s v="[Product].[Product].[Product].&amp;[AG9112 Машина углошлифовальная Sturm! 1100Вт, 125мм, ПОВЫШЕННАЯ ПЫЛЕЗАЩ, удлин рук]" c="AG9112 Машина углошлифовальная Sturm! 1100Вт, 125мм, ПОВЫШЕННАЯ ПЫЛЕЗАЩ, удлин рук"/>
        <s v="[Product].[Product].[Product].&amp;[AG915S Штроборез 150мм, 1600Вт, 4000об/мин, плавный пуск, константная электроника, кейс, Sturm!]" c="AG915S Штроборез 150мм, 1600Вт, 4000об/мин, плавный пуск, константная электроника, кейс, Sturm!"/>
        <s v="[Product].[Product].[Product].&amp;[AG919CP Полировальная машина Sturm! 180 мм, 1400 Вт, рег обор 800-3500об/мин, D-рукоять]" c="AG919CP Полировальная машина Sturm! 180 мм, 1400 Вт, рег обор 800-3500об/мин, D-рукоять"/>
        <s v="[Product].[Product].[Product].&amp;[AG9512P УШМ &quot;профи&quot; 125мм, 1000Вт, рег.об:4000-11000об/мин,констант. эл-ка, плавный пуск,Sturm!]" c="AG9512P УШМ &quot;профи&quot; 125мм, 1000Вт, рег.об:4000-11000об/мин,констант. эл-ка, плавный пуск,Sturm!"/>
        <s v="[Product].[Product].[Product].&amp;[AG95141P УШМ профи Sturm!, 125 мм, 1100 Вт, рег. об: 4000-11000 об/мин, конст.эл-ка, удл. рук.]" c="AG95141P УШМ профи Sturm!, 125 мм, 1100 Вт, рег. об: 4000-11000 об/мин, конст.эл-ка, удл. рук."/>
        <s v="[Product].[Product].[Product].&amp;[AG9514E Машина углошлифовальная Sturm!, 1100Вт, 125мм, рег. об: 4000-11000 об/мин, длин рук.]" c="AG9514E Машина углошлифовальная Sturm!, 1100Вт, 125мм, рег. об: 4000-11000 об/мин, длин рук."/>
        <s v="[Product].[Product].[Product].&amp;[AG95151P Машина углошлифовальная &quot;профи&quot; 150мм,1400Вт,7500об/мин,удлин.рук,повыш.пылезащ,Sturm!]" c="AG95151P Машина углошлифовальная &quot;профи&quot; 150мм,1400Вт,7500об/мин,удлин.рук,повыш.пылезащ,Sturm!"/>
        <s v="[Product].[Product].[Product].&amp;[AG9515E Машина углошлифовальная Sturm!, 150 мм, 1400 Вт, рег. об: 3000-8000 об/мин, дл. рукоять]" c="AG9515E Машина углошлифовальная Sturm!, 150 мм, 1400 Вт, рег. об: 3000-8000 об/мин, дл. рукоять"/>
        <s v="[Product].[Product].[Product].&amp;[AG9524P Машина углошлифовальная &quot;профи&quot; 230мм, 2600Вт, удлин. пов. рукоять, антивибр., Sturm!]" c="AG9524P Машина углошлифовальная &quot;профи&quot; 230мм, 2600Вт, удлин. пов. рукоять, антивибр., Sturm!"/>
        <s v="[Product].[Product].[Product].&amp;[AGCS12-01 Насадка Цепная пила на УШМ 12'' Sturm!]" c="AGCS12-01 Насадка Цепная пила на УШМ 12'' Sturm!"/>
        <s v="[Product].[Product].[Product].&amp;[AGCS16-01 Насадка Цепная пила на УШМ 16'' Sturm!]" c="AGCS16-01 Насадка Цепная пила на УШМ 16'' Sturm!"/>
        <s v="[Product].[Product].[Product].&amp;[AT8560 Система автопуска Sturm!  (для PG8765ATS)]" c="AT8560 Система автопуска Sturm!  (для PG8765ATS)"/>
        <s v="[Product].[Product].[Product].&amp;[AU-1720-01 Пистолет продувочный 2-6 бар, сопло d=2мм/l=26,4мм, штуцер 1/4&quot;, Sturm!]" c="AU-1720-01 Пистолет продувочный 2-6 бар, сопло d=2мм/l=26,4мм, штуцер 1/4&quot;, Sturm!"/>
        <s v="[Product].[Product].[Product].&amp;[AU-1720-03 Пистолет пескоструйный 3-4 бар, сопло медное d=2,5мм, бачок 1л, Sturm!]" c="AU-1720-03 Пистолет пескоструйный 3-4 бар, сопло медное d=2,5мм, бачок 1л, Sturm!"/>
        <s v="[Product].[Product].[Product].&amp;[AU-1720-04 Пистолет моечный и для вязк жидк 3-4 бар, сопло медное d=3,5мм, бачок 0,9л, Sturm!]" c="AU-1720-04 Пистолет моечный и для вязк жидк 3-4 бар, сопло медное d=3,5мм, бачок 0,9л, Sturm!"/>
        <s v="[Product].[Product].[Product].&amp;[AU-1720-05 Пистолет продувочный удлин сопло 2-6 бар, d=3.8мм, сопло l=108мм, Sturm!]" c="AU-1720-05 Пистолет продувочный удлин сопло 2-6 бар, d=3.8мм, сопло l=108мм, Sturm!"/>
        <s v="[Product].[Product].[Product].&amp;[AU-1720-06 Пистолет для накачки шин 2-8 бар, кнопка стравл давления, шкала 0-12 бар, Sturm!]" c="AU-1720-06 Пистолет для накачки шин 2-8 бар, кнопка стравл давления, шкала 0-12 бар, Sturm!"/>
        <s v="[Product].[Product].[Product].&amp;[AU-1720-07 Пистолет продувочный изогнут сопло 2-6 бар, d=3.8мм, сопло l=100мм, Sturm!]" c="AU-1720-07 Пистолет продувочный изогнут сопло 2-6 бар, d=3.8мм, сопло l=100мм, Sturm!"/>
        <s v="[Product].[Product].[Product].&amp;[AU-1720-08 Пистолет продувочный изогнут сопло 2-6 бар, d=3.8мм, сопло l=200мм, Sturm!]" c="AU-1720-08 Пистолет продувочный изогнут сопло 2-6 бар, d=3.8мм, сопло l=200мм, Sturm!"/>
        <s v="[Product].[Product].[Product].&amp;[AU-1730-08-12 Пневмогайковерт Sturm! крут момент 1200 Нм, патрон 1/2&quot;]" c="AU-1730-08-12 Пневмогайковерт Sturm! крут момент 1200 Нм, патрон 1/2&quot;"/>
        <s v="[Product].[Product].[Product].&amp;[AW91A5WH Маска сварщика &quot;Хамелеон&quot; 93x43мм, DIN 4/9-13, 1/25000сек,3 рег-ки,тест фильтра,Sturm!]" c="AW91A5WH Маска сварщика &quot;Хамелеон&quot; 93x43мм, DIN 4/9-13, 1/25000сек,3 рег-ки,тест фильтра,Sturm!"/>
        <s v="[Product].[Product].[Product].&amp;[AW91A7WH Маска сварщика &quot;Хамелеон&quot; 93x43мм,DIN 4/9-13, 1/30000сек, 3 рег-ки,тест фильтра,Sturm!]" c="AW91A7WH Маска сварщика &quot;Хамелеон&quot; 93x43мм,DIN 4/9-13, 1/30000сек, 3 рег-ки,тест фильтра,Sturm!"/>
        <s v="[Product].[Product].[Product].&amp;[AW91A8WH Маска сварщика &quot;Хамелеон&quot; 93x43мм,DIN 4/5-9/9-13, 1/30000сек,4 рег,тест фильтра,Sturm!]" c="AW91A8WH Маска сварщика &quot;Хамелеон&quot; 93x43мм,DIN 4/5-9/9-13, 1/30000сек,4 рег,тест фильтра,Sturm!"/>
        <s v="[Product].[Product].[Product].&amp;[AW97I200  Сварочный инвертор Sturm!, 200А, ПВ 60%, 170-250В, HotStart/AntiStick/ArcForce]" c="AW97I200  Сварочный инвертор Sturm!, 200А, ПВ 60%, 170-250В, HotStart/AntiStick/ArcForce"/>
        <s v="[Product].[Product].[Product].&amp;[AW97I250 Сварочный инвертор Sturm!, 250А, ПВ 60%, 170-250В, HotStart/AntiStick/ArcForce]" c="AW97I250 Сварочный инвертор Sturm!, 250А, ПВ 60%, 170-250В, HotStart/AntiStick/ArcForce"/>
        <s v="[Product].[Product].[Product].&amp;[AW97I27N Сварочный аппарат Sturm!,270 А,IGBT инвертор, напр 160-260 В, защита IGBT]" c="AW97I27N Сварочный аппарат Sturm!,270 А,IGBT инвертор, напр 160-260 В, защита IGBT"/>
        <s v="[Product].[Product].[Product].&amp;[B02-101AO Пилки для лобзика ДЕРЕВО 2шт, T101AO (дер 1,5-20мм, фанера 3-15мм)БОЕКОМПЛЕКТ]" c="B02-101AO Пилки для лобзика ДЕРЕВО 2шт, T101AO (дер 1,5-20мм, фанера 3-15мм)БОЕКОМПЛЕКТ"/>
        <s v="[Product].[Product].[Product].&amp;[B02-101B Пилки для лобзика по ламинату 2шт, T101B (дер,ДСП,фанера 3-30мм) БОЕКОМПЛЕКТ]" c="B02-101B Пилки для лобзика по ламинату 2шт, T101B (дер,ДСП,фанера 3-30мм) БОЕКОМПЛЕКТ"/>
        <s v="[Product].[Product].[Product].&amp;[B02-101BRF Пилки для лобзика по ламинату 2шт, T101BRF (пласт.,фибер.3-30мм) БОЕКОМПЛЕКТ]" c="B02-101BRF Пилки для лобзика по ламинату 2шт, T101BRF (пласт.,фибер.3-30мм) БОЕКОМПЛЕКТ"/>
        <s v="[Product].[Product].[Product].&amp;[B02-111C Пилки для лобзика по дереву 2шт, T111C (мяг,тверд 5-50мм) БОЕКОМПЛЕКТ]" c="B02-111C Пилки для лобзика по дереву 2шт, T111C (мяг,тверд 5-50мм) БОЕКОМПЛЕКТ"/>
        <s v="[Product].[Product].[Product].&amp;[B02-118AF Пилки для лобзика по металлу 2шт, T118AF (лист 1-3мм, проф.10-30мм) БОЕКОМПЛЕКТ]" c="B02-118AF Пилки для лобзика по металлу 2шт, T118AF (лист 1-3мм, проф.10-30мм) БОЕКОМПЛЕКТ"/>
        <s v="[Product].[Product].[Product].&amp;[B02-118B Пилки для лобзика по металлу 2шт, T118B (лист 3-5мм, проф.10-30мм) БОЕКОМПЛЕКТ]" c="B02-118B Пилки для лобзика по металлу 2шт, T118B (лист 3-5мм, проф.10-30мм) БОЕКОМПЛЕКТ"/>
        <s v="[Product].[Product].[Product].&amp;[B02-118G Пилки для лобзика по металлу 2шт ,T118G (лист 0,5-2мм, проф.5-20мм) БОЕКОМПЛЕКТ]" c="B02-118G Пилки для лобзика по металлу 2шт ,T118G (лист 0,5-2мм, проф.5-20мм) БОЕКОМПЛЕКТ"/>
        <s v="[Product].[Product].[Product].&amp;[B02-119B Пилки для лобзика по дереву 2шт, T119B (дерево, фанера 3-20мм) БОЕКОМПЛЕКТ]" c="B02-119B Пилки для лобзика по дереву 2шт, T119B (дерево, фанера 3-20мм) БОЕКОМПЛЕКТ"/>
        <s v="[Product].[Product].[Product].&amp;[B02-119BO Пилки для лобзика по дереву 2шт, T119BO (дер,фанер.3-15мм) БОЕКОМПЛЕКТ]" c="B02-119BO Пилки для лобзика по дереву 2шт, T119BO (дер,фанер.3-15мм) БОЕКОМПЛЕКТ"/>
        <s v="[Product].[Product].[Product].&amp;[B02-127D Пилки для лобзика по алюминию 2шт, T127D (лист 4-15мм,алюм&lt;30мм) БОЕКОМПЛЕКТ]" c="B02-127D Пилки для лобзика по алюминию 2шт, T127D (лист 4-15мм,алюм&lt;30мм) БОЕКОМПЛЕКТ"/>
        <s v="[Product].[Product].[Product].&amp;[B02-144D Пилки для лобзика по дереву 2шт, T144D (дер 5-50мм,фанер.3-30мм) БОЕКОМПЛЕКТ]" c="B02-144D Пилки для лобзика по дереву 2шт, T144D (дер 5-50мм,фанер.3-30мм) БОЕКОМПЛЕКТ"/>
        <s v="[Product].[Product].[Product].&amp;[B02-144D/101B Пилки для лобзика по дереву/ламинату 2шт,T144D/T101B, БОЕКОМПЛЕКТ]" c="B02-144D/101B Пилки для лобзика по дереву/ламинату 2шт,T144D/T101B, БОЕКОМПЛЕКТ"/>
        <s v="[Product].[Product].[Product].&amp;[B05-101AIF Пилки для лобзика по ламинату 5шт, T101AIF (дер.3-20мм, пласт&lt;30мм) БОЕКОМПЛЕКТ]" c="B05-101AIF Пилки для лобзика по ламинату 5шт, T101AIF (дер.3-20мм, пласт&lt;30мм) БОЕКОМПЛЕКТ"/>
        <s v="[Product].[Product].[Product].&amp;[B05-101BF Пилки для лобзика по ламинату 5шт, T101BF (дер,пласт,фибер.3-30мм) БОЕКОМПЛЕКТ]" c="B05-101BF Пилки для лобзика по ламинату 5шт, T101BF (дер,пласт,фибер.3-30мм) БОЕКОМПЛЕКТ"/>
        <s v="[Product].[Product].[Product].&amp;[B05-101BRF Пилки для лобзика по ламинату 5шт, T101BRF (пласт,фибергл.3-30мм) БОЕКОМПЛЕКТ]" c="B05-101BRF Пилки для лобзика по ламинату 5шт, T101BRF (пласт,фибергл.3-30мм) БОЕКОМПЛЕКТ"/>
        <s v="[Product].[Product].[Product].&amp;[B05-101D Пилки для лобзика по дереву 5шт, T101D (мяг,тверд 10-45мм) БОЕКОМПЛЕКТ]" c="B05-101D Пилки для лобзика по дереву 5шт, T101D (мяг,тверд 10-45мм) БОЕКОМПЛЕКТ"/>
        <s v="[Product].[Product].[Product].&amp;[B05-111C Пилки для лобзика по дереву 5шт, T111C (мяг,тверд 5-50мм) БОЕКОМПЛЕКТ]" c="B05-111C Пилки для лобзика по дереву 5шт, T111C (мяг,тверд 5-50мм) БОЕКОМПЛЕКТ"/>
        <s v="[Product].[Product].[Product].&amp;[B05-118AF Пилки для лобзика по металлу 5шт, T118AF (лист 1-3мм,проф.10-30мм) БОЕКОМПЛЕКТ]" c="B05-118AF Пилки для лобзика по металлу 5шт, T118AF (лист 1-3мм,проф.10-30мм) БОЕКОМПЛЕКТ"/>
        <s v="[Product].[Product].[Product].&amp;[B05-118B Пилки для лобзика по металлу 5шт, T118B (лист 3-5мм,профил.10-30мм) БОЕКОМПЛЕКТ]" c="B05-118B Пилки для лобзика по металлу 5шт, T118B (лист 3-5мм,профил.10-30мм) БОЕКОМПЛЕКТ"/>
        <s v="[Product].[Product].[Product].&amp;[B05-118G Пилки для лобзика по металлу 5шт, T118G (лист 0,5-2мм,проф.5-20мм) БОЕКОМПЛЕКТ]" c="B05-118G Пилки для лобзика по металлу 5шт, T118G (лист 0,5-2мм,проф.5-20мм) БОЕКОМПЛЕКТ"/>
        <s v="[Product].[Product].[Product].&amp;[B05-119B Пилки для лобзика по дереву 5шт, T119B (дер,фанера 3-20мм) БОЕКОМПЛЕКТ]" c="B05-119B Пилки для лобзика по дереву 5шт, T119B (дер,фанера 3-20мм) БОЕКОМПЛЕКТ"/>
        <s v="[Product].[Product].[Product].&amp;[B05-144D Пилки для лобзика по дереву 5шт, T144D (дер 5-50мм,фанер.3-30мм) БОЕКОМПЛЕКТ]" c="B05-144D Пилки для лобзика по дереву 5шт, T144D (дер 5-50мм,фанер.3-30мм) БОЕКОМПЛЕКТ"/>
        <s v="[Product].[Product].[Product].&amp;[B05-144DP Пилки для лобзика по дереву 5шт, T144DP (дер 5-50мм) БОЕКОМПЛЕКТ]" c="B05-144DP Пилки для лобзика по дереву 5шт, T144DP (дер 5-50мм) БОЕКОМПЛЕКТ"/>
        <s v="[Product].[Product].[Product].&amp;[B1055-M010-34 Сверло по металлу Кобальт 1,0х34мм 2шт БОЕКОМПЛЕКТ]" c="B1055-M010-34 Сверло по металлу Кобальт 1,0х34мм 2шт БОЕКОМПЛЕКТ"/>
        <s v="[Product].[Product].[Product].&amp;[B1055-M015-43 Сверло по металлу Кобальт 1,5х43мм 2шт БОЕКОМПЛЕКТ]" c="B1055-M015-43 Сверло по металлу Кобальт 1,5х43мм 2шт БОЕКОМПЛЕКТ"/>
        <s v="[Product].[Product].[Product].&amp;[B1055-M020-49 Сверло по металлу Кобальт 2,0х49мм 2шт БОЕКОМПЛЕКТ]" c="B1055-M020-49 Сверло по металлу Кобальт 2,0х49мм 2шт БОЕКОМПЛЕКТ"/>
        <s v="[Product].[Product].[Product].&amp;[B1055-M025-57 Сверло по металлу Кобальт 2,5х57мм 2шт БОЕКОМПЛЕКТ]" c="B1055-M025-57 Сверло по металлу Кобальт 2,5х57мм 2шт БОЕКОМПЛЕКТ"/>
        <s v="[Product].[Product].[Product].&amp;[B1055-M030-61 Сверло по металлу ТРЁХСПИРАЛЬНОЕ Кобальт 3,0х61мм 2шт БОЕКОМПЛЕКТ]" c="B1055-M030-61 Сверло по металлу ТРЁХСПИРАЛЬНОЕ Кобальт 3,0х61мм 2шт БОЕКОМПЛЕКТ"/>
        <s v="[Product].[Product].[Product].&amp;[B1055-M032-65 Сверло по металлу ТРЁХСПИРАЛЬНОЕ Кобальт 3,2х65мм 2шт БОЕКОМПЛЕКТ]" c="B1055-M032-65 Сверло по металлу ТРЁХСПИРАЛЬНОЕ Кобальт 3,2х65мм 2шт БОЕКОМПЛЕКТ"/>
        <s v="[Product].[Product].[Product].&amp;[B1055-M035-70 Сверло по металлу ТРЁХСПИРАЛЬНОЕ Кобальт 3,5х70мм 2шт БОЕКОМПЛЕКТ]" c="B1055-M035-70 Сверло по металлу ТРЁХСПИРАЛЬНОЕ Кобальт 3,5х70мм 2шт БОЕКОМПЛЕКТ"/>
        <s v="[Product].[Product].[Product].&amp;[B1055-M040-75 Сверло по металлу ТРЁХСПИРАЛЬНОЕ Кобальт 4,0х75мм БОЕКОМПЛЕКТ]" c="B1055-M040-75 Сверло по металлу ТРЁХСПИРАЛЬНОЕ Кобальт 4,0х75мм БОЕКОМПЛЕКТ"/>
        <s v="[Product].[Product].[Product].&amp;[B1055-M042-75 Сверло по металлу ТРЁХСПИРАЛЬНОЕ Кобальт 4,2х75мм БОЕКОМПЛЕКТ]" c="B1055-M042-75 Сверло по металлу ТРЁХСПИРАЛЬНОЕ Кобальт 4,2х75мм БОЕКОМПЛЕКТ"/>
        <s v="[Product].[Product].[Product].&amp;[B1055-M045-80 Сверло по металлу ТРЁХСПИРАЛЬНОЕ Кобальт 4,5х80мм БОЕКОМПЛЕКТ]" c="B1055-M045-80 Сверло по металлу ТРЁХСПИРАЛЬНОЕ Кобальт 4,5х80мм БОЕКОМПЛЕКТ"/>
        <s v="[Product].[Product].[Product].&amp;[B1055-M048-86 Сверло по металлу ТРЁХСПИРАЛЬНОЕ Кобальт 4,8х86мм БОЕКОМПЛЕКТ]" c="B1055-M048-86 Сверло по металлу ТРЁХСПИРАЛЬНОЕ Кобальт 4,8х86мм БОЕКОМПЛЕКТ"/>
        <s v="[Product].[Product].[Product].&amp;[B1055-M050-86 Сверло по металлу ТРЁХСПИРАЛЬНОЕ Кобальт 5,0х86мм БОЕКОМПЛЕКТ]" c="B1055-M050-86 Сверло по металлу ТРЁХСПИРАЛЬНОЕ Кобальт 5,0х86мм БОЕКОМПЛЕКТ"/>
        <s v="[Product].[Product].[Product].&amp;[B1055-M055-93 Сверло по металлу ТРЁХСПИРАЛЬНОЕ Кобальт 5,5х93мм БОЕКОМПЛЕКТ]" c="B1055-M055-93 Сверло по металлу ТРЁХСПИРАЛЬНОЕ Кобальт 5,5х93мм БОЕКОМПЛЕКТ"/>
        <s v="[Product].[Product].[Product].&amp;[B1055-M060-93 Сверло по металлу ТРЁХСПИРАЛЬНОЕ Кобальт 6,0х93мм БОЕКОМПЛЕКТ]" c="B1055-M060-93 Сверло по металлу ТРЁХСПИРАЛЬНОЕ Кобальт 6,0х93мм БОЕКОМПЛЕКТ"/>
        <s v="[Product].[Product].[Product].&amp;[B1055-M070-109 Сверло по металлу ТРЁХСПИРАЛЬНОЕ Кобальт 7,0х109мм БОЕКОМПЛЕКТ]" c="B1055-M070-109 Сверло по металлу ТРЁХСПИРАЛЬНОЕ Кобальт 7,0х109мм БОЕКОМПЛЕКТ"/>
        <s v="[Product].[Product].[Product].&amp;[B1055-M080-117 Сверло по металлу ТРЁХСПИРАЛЬНОЕ Кобальт 8,0х117мм БОЕКОМПЛЕКТ]" c="B1055-M080-117 Сверло по металлу ТРЁХСПИРАЛЬНОЕ Кобальт 8,0х117мм БОЕКОМПЛЕКТ"/>
        <s v="[Product].[Product].[Product].&amp;[B1055-M090-125 Сверло по металлу ТРЁХСПИРАЛЬНОЕ Кобальт 9,0х125мм БОЕКОМПЛЕКТ]" c="B1055-M090-125 Сверло по металлу ТРЁХСПИРАЛЬНОЕ Кобальт 9,0х125мм БОЕКОМПЛЕКТ"/>
        <s v="[Product].[Product].[Product].&amp;[B1055-M100-133 Сверло по металлу ТРЁХСПИРАЛЬНОЕ Кобальт 10,0х133мм  БОЕКОМПЛЕКТ]" c="B1055-M100-133 Сверло по металлу ТРЁХСПИРАЛЬНОЕ Кобальт 10,0х133мм  БОЕКОМПЛЕКТ"/>
        <s v="[Product].[Product].[Product].&amp;[B1055-S412 Сверло ступенчатое по металлу 4-12мм шаг 1мм Р6М5+COBALT, спираль БОЕКОМПЛЕКТ]" c="B1055-S412 Сверло ступенчатое по металлу 4-12мм шаг 1мм Р6М5+COBALT, спираль БОЕКОМПЛЕКТ"/>
        <s v="[Product].[Product].[Product].&amp;[B1055-S420 Сверло ступенчатое по металлу 4-20мм шаг 2мм Р6М5+COBALT спираль БОЕКОМПЛЕКТ]" c="B1055-S420 Сверло ступенчатое по металлу 4-20мм шаг 2мм Р6М5+COBALT спираль БОЕКОМПЛЕКТ"/>
        <s v="[Product].[Product].[Product].&amp;[B1055-S430 Сверло ступенчатое по металлу 4-30мм шаг 2мм Р6М5+COBALT спираль БОЕКОМПЛЕКТ]" c="B1055-S430 Сверло ступенчатое по металлу 4-30мм шаг 2мм Р6М5+COBALT спираль БОЕКОМПЛЕКТ"/>
        <s v="[Product].[Product].[Product].&amp;[B1055-S636 Сверло ступенчатое по металлу 6-36мм шаг 3мм Р6М5+COBALT спираль БОЕКОМПЛЕКТ]" c="B1055-S636 Сверло ступенчатое по металлу 6-36мм шаг 3мм Р6М5+COBALT спираль БОЕКОМПЛЕКТ"/>
        <s v="[Product].[Product].[Product].&amp;[B10-UNISET1 Пилки для лобзика УНИВЕРСАЛ 10шт (T101D, T144D, T127D, T111C, T118A) БОЕКОМПЛЕКТ]" c="B10-UNISET1 Пилки для лобзика УНИВЕРСАЛ 10шт (T101D, T144D, T127D, T111C, T118A) БОЕКОМПЛЕКТ"/>
        <s v="[Product].[Product].[Product].&amp;[B10-WOODSET1 Пилки для лобз.10шт T119BO,T111C,T101D,T101AO + (T101B,T144D,T101BR)х2,БОЕКОМПЛЕКТ]" c="B10-WOODSET1 Пилки для лобз.10шт T119BO,T111C,T101D,T101AO + (T101B,T144D,T101BR)х2,БОЕКОМПЛЕКТ"/>
        <s v="[Product].[Product].[Product].&amp;[B9019-C10-160 Бур SDS+ 10х160 крестовой резец ВК8 спираль S4 БОЕКОМПЛЕКТ]" c="B9019-C10-160 Бур SDS+ 10х160 крестовой резец ВК8 спираль S4 БОЕКОМПЛЕКТ"/>
        <s v="[Product].[Product].[Product].&amp;[B9019-C10-210 Бур SDS+ 10х210 крестовой резец ВК8 спираль S4 БОЕКОМПЛЕКТ]" c="B9019-C10-210 Бур SDS+ 10х210 крестовой резец ВК8 спираль S4 БОЕКОМПЛЕКТ"/>
        <s v="[Product].[Product].[Product].&amp;[B9019-F06-110 Бур SDS+ 06х110 плоский резец ВК8 спираль S4 БОЕКОМПЛЕКТ]" c="B9019-F06-110 Бур SDS+ 06х110 плоский резец ВК8 спираль S4 БОЕКОМПЛЕКТ"/>
        <s v="[Product].[Product].[Product].&amp;[B9019-F06-160 Бур SDS+ 06х160 плоский резец ВК8 спираль S4 БОЕКОМПЛЕКТ]" c="B9019-F06-160 Бур SDS+ 06х160 плоский резец ВК8 спираль S4 БОЕКОМПЛЕКТ"/>
        <s v="[Product].[Product].[Product].&amp;[B9019-F06-210 Бур SDS+ 06х210 плоский резец ВК8 спираль S4 БОЕКОМПЛЕКТ]" c="B9019-F06-210 Бур SDS+ 06х210 плоский резец ВК8 спираль S4 БОЕКОМПЛЕКТ"/>
        <s v="[Product].[Product].[Product].&amp;[B9019-F08-110 Бур SDS+ 08х110 плоский резец ВК8 спираль S4 БОЕКОМПЛЕКТ]" c="B9019-F08-110 Бур SDS+ 08х110 плоский резец ВК8 спираль S4 БОЕКОМПЛЕКТ"/>
        <s v="[Product].[Product].[Product].&amp;[B9019-F08-260 Бур SDS+ 08х260 плоский резец ВК8 спираль S4 БОЕКОМПЛЕКТ]" c="B9019-F08-260 Бур SDS+ 08х260 плоский резец ВК8 спираль S4 БОЕКОМПЛЕКТ"/>
        <s v="[Product].[Product].[Product].&amp;[B9019-F10-160 Бур SDS+ 10х160 плоский резец ВК8 спираль S4 БОЕКОМПЛЕКТ]" c="B9019-F10-160 Бур SDS+ 10х160 плоский резец ВК8 спираль S4 БОЕКОМПЛЕКТ"/>
        <s v="[Product].[Product].[Product].&amp;[B9019-F10-210 Бур SDS+ 10х210 плоский резец ВК8 спираль S4 БОЕКОМПЛЕКТ]" c="B9019-F10-210 Бур SDS+ 10х210 плоский резец ВК8 спираль S4 БОЕКОМПЛЕКТ"/>
        <s v="[Product].[Product].[Product].&amp;[B9019-F12-160 Бур SDS+ 12х160 плоский резец ВК8 спираль S4 БОЕКОМПЛЕКТ]" c="B9019-F12-160 Бур SDS+ 12х160 плоский резец ВК8 спираль S4 БОЕКОМПЛЕКТ"/>
        <s v="[Product].[Product].[Product].&amp;[B9019-F14-160 Бур SDS+ 14х160 плоский резец ВК8 спираль S4 БОЕКОМПЛЕКТ]" c="B9019-F14-160 Бур SDS+ 14х160 плоский резец ВК8 спираль S4 БОЕКОМПЛЕКТ"/>
        <s v="[Product].[Product].[Product].&amp;[B9019-F14-210 Бур SDS+ 14х210 плоский резец ВК8 спираль S4 БОЕКОМПЛЕКТ]" c="B9019-F14-210 Бур SDS+ 14х210 плоский резец ВК8 спираль S4 БОЕКОМПЛЕКТ"/>
        <s v="[Product].[Product].[Product].&amp;[B9019-F14-260 Бур SDS+ 14х260 плоский резец ВК8 спираль S4 БОЕКОМПЛЕКТ]" c="B9019-F14-260 Бур SDS+ 14х260 плоский резец ВК8 спираль S4 БОЕКОМПЛЕКТ"/>
        <s v="[Product].[Product].[Product].&amp;[B9019-F16-260 Бур SDS+ 16х260 плоский резец ВК8 спираль S4 БОЕКОМПЛЕКТ]" c="B9019-F16-260 Бур SDS+ 16х260 плоский резец ВК8 спираль S4 БОЕКОМПЛЕКТ"/>
        <s v="[Product].[Product].[Product].&amp;[B9019-F16-600 Бур SDS+ 16х600 плоский резец ВК8 спираль S4 БОЕКОМПЛЕКТ]" c="B9019-F16-600 Бур SDS+ 16х600 плоский резец ВК8 спираль S4 БОЕКОМПЛЕКТ"/>
        <s v="[Product].[Product].[Product].&amp;[B9020-125-10 Диск отрезной по металлу 125х1,0х22,23 БОЕКОМПЛЕКТ]" c="B9020-125-10 Диск отрезной по металлу 125х1,0х22,23 БОЕКОМПЛЕКТ"/>
        <s v="[Product].[Product].[Product].&amp;[B9020-125-12 Диск отрезной по металлу 125х1,2х22,23 БОЕКОМПЛЕКТ]" c="B9020-125-12 Диск отрезной по металлу 125х1,2х22,23 БОЕКОМПЛЕКТ"/>
        <s v="[Product].[Product].[Product].&amp;[B9020-125-16 Диск отрезной по металлу 125х1,6х22,23 БОЕКОМПЛЕКТ]" c="B9020-125-16 Диск отрезной по металлу 125х1,6х22,23 БОЕКОМПЛЕКТ"/>
        <s v="[Product].[Product].[Product].&amp;[B9020-125-22-C Диск отрезной карбид вольфрамовый 125x22x1,2  мультирез БОЕКОМПЛЕКТ]" c="B9020-125-22-C Диск отрезной карбид вольфрамовый 125x22x1,2  мультирез БОЕКОМПЛЕКТ"/>
        <s v="[Product].[Product].[Product].&amp;[B9020-150-16 Диск отрезной по металлу 150х1,6х22,23 БОЕКОМПЛЕКТ]" c="B9020-150-16 Диск отрезной по металлу 150х1,6х22,23 БОЕКОМПЛЕКТ"/>
        <s v="[Product].[Product].[Product].&amp;[B9020-180-16 Диск отрезной по металлу 180х1,6х22,23 БОЕКОМПЛЕКТ]" c="B9020-180-16 Диск отрезной по металлу 180х1,6х22,23 БОЕКОМПЛЕКТ"/>
        <s v="[Product].[Product].[Product].&amp;[B9020-180-20 Диск отрезной по металлу 180х2,0х22,23 БОЕКОМПЛЕКТ]" c="B9020-180-20 Диск отрезной по металлу 180х2,0х22,23 БОЕКОМПЛЕКТ"/>
        <s v="[Product].[Product].[Product].&amp;[B9020-230-20 Диск отрезной по металлу 230х2,0х22,23 БОЕКОМПЛЕКТ]" c="B9020-230-20 Диск отрезной по металлу 230х2,0х22,23 БОЕКОМПЛЕКТ"/>
        <s v="[Product].[Product].[Product].&amp;[B9020-230-25 Диск отрезной по металлу 230х2,5х22,23 БОЕКОМПЛЕКТ]" c="B9020-230-25 Диск отрезной по металлу 230х2,5х22,23 БОЕКОМПЛЕКТ"/>
        <s v="[Product].[Product].[Product].&amp;[B9020-355-30 Диск отрезной по металлу 355х3,0х25,4 БОЕКОМПЛЕКТ]" c="B9020-355-30 Диск отрезной по металлу 355х3,0х25,4 БОЕКОМПЛЕКТ"/>
        <s v="[Product].[Product].[Product].&amp;[B9021-115-22C Алмазный диск 115x22,23 СПЛОШНОЙ, мокрый рез, БОЕКОМПЛЕКТ]" c="B9021-115-22C Алмазный диск 115x22,23 СПЛОШНОЙ, мокрый рез, БОЕКОМПЛЕКТ"/>
        <s v="[Product].[Product].[Product].&amp;[B9021-125-22AT Алмазный диск 125x22,23 Турбо , ЭКСПЕРТ по армированному бетону, БОЕКОМПЛЕКТ]" c="B9021-125-22AT Алмазный диск 125x22,23 Турбо , ЭКСПЕРТ по армированному бетону, БОЕКОМПЛЕКТ"/>
        <s v="[Product].[Product].[Product].&amp;[B9021-125-22C Алмазный диск 125x22,23 СПЛОШНОЙ, мокрый рез, БОЕКОМПЛЕКТ]" c="B9021-125-22C Алмазный диск 125x22,23 СПЛОШНОЙ, мокрый рез, БОЕКОМПЛЕКТ"/>
        <s v="[Product].[Product].[Product].&amp;[B9021-125-22Ct Алмазный диск 125x22,23 ТОНКИЙ, сплошной, мокрый рез, БОЕКОМПЛЕКТ]" c="B9021-125-22Ct Алмазный диск 125x22,23 ТОНКИЙ, сплошной, мокрый рез, БОЕКОМПЛЕКТ"/>
        <s v="[Product].[Product].[Product].&amp;[B9021-125-22S Алмазный диск 125x22,23 СЕГМЕНТ, сухой рез, БОЕКОМПЛЕКТ]" c="B9021-125-22S Алмазный диск 125x22,23 СЕГМЕНТ, сухой рез, БОЕКОМПЛЕКТ"/>
        <s v="[Product].[Product].[Product].&amp;[B9021-125-22SST Алмазный диск 125x22,23 Ультратонкий 1,1 мм, ЭКСПЕРТ по кафелю, БОЕКОМПЛЕКТ]" c="B9021-125-22SST Алмазный диск 125x22,23 Ультратонкий 1,1 мм, ЭКСПЕРТ по кафелю, БОЕКОМПЛЕКТ"/>
        <s v="[Product].[Product].[Product].&amp;[B9021-125-22St Алмазный диск 125x22,23 ТОНКИЙ, сегментный, сухой рез, БОЕКОМПЛЕКТ]" c="B9021-125-22St Алмазный диск 125x22,23 ТОНКИЙ, сегментный, сухой рез, БОЕКОМПЛЕКТ"/>
        <s v="[Product].[Product].[Product].&amp;[B9021-125-22T Алмазный диск 125x22,23 ТУРБО, сухой рез, БОЕКОМПЛЕКТ]" c="B9021-125-22T Алмазный диск 125x22,23 ТУРБО, сухой рез, БОЕКОМПЛЕКТ"/>
        <s v="[Product].[Product].[Product].&amp;[B9021-125-22TD Алмазный диск 125x22,23 ТУРБО ГЛУБИНА, сухой рез, БОЕКОМПЛЕКТ]" c="B9021-125-22TD Алмазный диск 125x22,23 ТУРБО ГЛУБИНА, сухой рез, БОЕКОМПЛЕКТ"/>
        <s v="[Product].[Product].[Product].&amp;[B9021-125-22TS Алмазный диск 125x22,23 ТУРБО СЕГМЕНТ, сухой рез, БОЕКОМПЛЕКТ]" c="B9021-125-22TS Алмазный диск 125x22,23 ТУРБО СЕГМЕНТ, сухой рез, БОЕКОМПЛЕКТ"/>
        <s v="[Product].[Product].[Product].&amp;[B9021-125-22TW Алмазный диск 125x22,23 ТУРБО ВОЛНА, сухой рез, БОЕКОМПЛЕКТ]" c="B9021-125-22TW Алмазный диск 125x22,23 ТУРБО ВОЛНА, сухой рез, БОЕКОМПЛЕКТ"/>
        <s v="[Product].[Product].[Product].&amp;[B9021-125-22Yt Алмазный диск 125x22,23 ТОНКИЙ, Y-тип,  сухой рез, БОЕКОМПЛЕКТ]" c="B9021-125-22Yt Алмазный диск 125x22,23 ТОНКИЙ, Y-тип,  сухой рез, БОЕКОМПЛЕКТ"/>
        <s v="[Product].[Product].[Product].&amp;[B9021-150-22C Алмазный диск 150x22,23 СПЛОШНОЙ, мокрый рез, БОЕКОМПЛЕКТ]" c="B9021-150-22C Алмазный диск 150x22,23 СПЛОШНОЙ, мокрый рез, БОЕКОМПЛЕКТ"/>
        <s v="[Product].[Product].[Product].&amp;[B9021-150-22S Алмазный диск 150x22,23 СЕГМЕНТ, сухой рез, БОЕКОМПЛЕКТ]" c="B9021-150-22S Алмазный диск 150x22,23 СЕГМЕНТ, сухой рез, БОЕКОМПЛЕКТ"/>
        <s v="[Product].[Product].[Product].&amp;[B9021-150-22T Алмазный диск 150x22,23 ТУРБО, сухой рез, БОЕКОМПЛЕКТ]" c="B9021-150-22T Алмазный диск 150x22,23 ТУРБО, сухой рез, БОЕКОМПЛЕКТ"/>
        <s v="[Product].[Product].[Product].&amp;[B9021-150-22TD Алмазный диск 150x22,23 ТУРБО ГЛУБИНА, сухой рез, БОЕКОМПЛЕКТ]" c="B9021-150-22TD Алмазный диск 150x22,23 ТУРБО ГЛУБИНА, сухой рез, БОЕКОМПЛЕКТ"/>
        <s v="[Product].[Product].[Product].&amp;[B9021-180-22C Алмазный диск 180x22,23 СПЛОШНОЙ, мокрый рез, БОЕКОМПЛЕКТ]" c="B9021-180-22C Алмазный диск 180x22,23 СПЛОШНОЙ, мокрый рез, БОЕКОМПЛЕКТ"/>
        <s v="[Product].[Product].[Product].&amp;[B9021-180-22S Алмазный диск 180x22,23 СЕГМЕНТ, сухой рез, БОЕКОМПЛЕКТ]" c="B9021-180-22S Алмазный диск 180x22,23 СЕГМЕНТ, сухой рез, БОЕКОМПЛЕКТ"/>
        <s v="[Product].[Product].[Product].&amp;[B9021-180-22T Алмазный диск 180x22,23 ТУРБО, сухой рез, БОЕКОМПЛЕКТ]" c="B9021-180-22T Алмазный диск 180x22,23 ТУРБО, сухой рез, БОЕКОМПЛЕКТ"/>
        <s v="[Product].[Product].[Product].&amp;[B9021-230-25/22C Алмазный диск 230x25,4x22,23 СПЛОШНОЙ, мокрый рез, БОЕКОМПЛЕКТ]" c="B9021-230-25/22C Алмазный диск 230x25,4x22,23 СПЛОШНОЙ, мокрый рез, БОЕКОМПЛЕКТ"/>
        <s v="[Product].[Product].[Product].&amp;[B9021-230-25/22S Алмазный диск 230x25,4x22,23 СЕГМЕНТ, сухой рез, БОЕКОМПЛЕКТ]" c="B9021-230-25/22S Алмазный диск 230x25,4x22,23 СЕГМЕНТ, сухой рез, БОЕКОМПЛЕКТ"/>
        <s v="[Product].[Product].[Product].&amp;[B9021-230-25/22T Алмазный диск 230x25,4x22,23 ТУРБО, сухой рез, БОЕКОМПЛЕКТ]" c="B9021-230-25/22T Алмазный диск 230x25,4x22,23 ТУРБО, сухой рез, БОЕКОМПЛЕКТ"/>
        <s v="[Product].[Product].[Product].&amp;[B9022-115-22-48 Пильный диск по дереву 115x22,23мм, 48 зубьев, БОЕКОМПЛЕКТ]" c="B9022-115-22-48 Пильный диск по дереву 115x22,23мм, 48 зубьев, БОЕКОМПЛЕКТ"/>
        <s v="[Product].[Product].[Product].&amp;[B9022-125-22-24 Пильный диск по дереву 125x22,23мм, 24 зубьев, БОЕКОМПЛЕКТ]" c="B9022-125-22-24 Пильный диск по дереву 125x22,23мм, 24 зубьев, БОЕКОМПЛЕКТ"/>
        <s v="[Product].[Product].[Product].&amp;[B9022-125-22-36 Пильный диск по дереву 125x22,23мм, 36 зубьев, БОЕКОМПЛЕКТ]" c="B9022-125-22-36 Пильный диск по дереву 125x22,23мм, 36 зубьев, БОЕКОМПЛЕКТ"/>
        <s v="[Product].[Product].[Product].&amp;[B9022-125-22-48 Пильный диск по дереву 125x22,23мм, 48 зубьев, БОЕКОМПЛЕКТ]" c="B9022-125-22-48 Пильный диск по дереву 125x22,23мм, 48 зубьев, БОЕКОМПЛЕКТ"/>
        <s v="[Product].[Product].[Product].&amp;[B9022-140-20/16-36 Пильный диск по дереву 140x20/16мм, 36 зубьев, БОЕКОМПЛЕКТ]" c="B9022-140-20/16-36 Пильный диск по дереву 140x20/16мм, 36 зубьев, БОЕКОМПЛЕКТ"/>
        <s v="[Product].[Product].[Product].&amp;[B9022-160-20/16-24 Пильный диск по дереву 160x20/16мм, 24 зубьев, БОЕКОМПЛЕКТ]" c="B9022-160-20/16-24 Пильный диск по дереву 160x20/16мм, 24 зубьев, БОЕКОМПЛЕКТ"/>
        <s v="[Product].[Product].[Product].&amp;[B9022-160-20/16-36 Пильный диск по дереву 160x20/16мм, 36 зубьев, БОЕКОМПЛЕКТ]" c="B9022-160-20/16-36 Пильный диск по дереву 160x20/16мм, 36 зубьев, БОЕКОМПЛЕКТ"/>
        <s v="[Product].[Product].[Product].&amp;[B9022-160-20/16-48 Пильный диск по дереву 160x20/16мм, 48 зубьев, БОЕКОМПЛЕКТ]" c="B9022-160-20/16-48 Пильный диск по дереву 160x20/16мм, 48 зубьев, БОЕКОМПЛЕКТ"/>
        <s v="[Product].[Product].[Product].&amp;[B9022-165-30/20-24 Пильный диск по дереву 165x30/20мм, 24 зубьев, БОЕКОМПЛЕКТ]" c="B9022-165-30/20-24 Пильный диск по дереву 165x30/20мм, 24 зубьев, БОЕКОМПЛЕКТ"/>
        <s v="[Product].[Product].[Product].&amp;[B9022-165-30/20-36 Пильный диск по дереву 165x30/20мм, 36 зубьев, БОЕКОМПЛЕКТ]" c="B9022-165-30/20-36 Пильный диск по дереву 165x30/20мм, 36 зубьев, БОЕКОМПЛЕКТ"/>
        <s v="[Product].[Product].[Product].&amp;[B9022-165-30/20-48 Пильный диск по дереву 165x30/20мм, 48 зубьев, БОЕКОМПЛЕКТ]" c="B9022-165-30/20-48 Пильный диск по дереву 165x30/20мм, 48 зубьев, БОЕКОМПЛЕКТ"/>
        <s v="[Product].[Product].[Product].&amp;[B9022-180-20/16-36 Пильный диск по дереву 180x20/16мм, 36 зубьев, БОЕКОМПЛЕКТ]" c="B9022-180-20/16-36 Пильный диск по дереву 180x20/16мм, 36 зубьев, БОЕКОМПЛЕКТ"/>
        <s v="[Product].[Product].[Product].&amp;[B9022-185-20/16-24 Пильный диск по дереву 185x20/16мм, 24 зубьев, БОЕКОМПЛЕКТ]" c="B9022-185-20/16-24 Пильный диск по дереву 185x20/16мм, 24 зубьев, БОЕКОМПЛЕКТ"/>
        <s v="[Product].[Product].[Product].&amp;[B9022-185-20/16-48 Пильный диск по дереву 185x20/16мм, 48 зубьев, БОЕКОМПЛЕКТ]" c="B9022-185-20/16-48 Пильный диск по дереву 185x20/16мм, 48 зубьев, БОЕКОМПЛЕКТ"/>
        <s v="[Product].[Product].[Product].&amp;[B9022-190-20/16-24 Пильный диск по дереву 190x20/16мм, 24 зубьев, БОЕКОМПЛЕКТ]" c="B9022-190-20/16-24 Пильный диск по дереву 190x20/16мм, 24 зубьев, БОЕКОМПЛЕКТ"/>
        <s v="[Product].[Product].[Product].&amp;[B9022-190-20/16-36 Пильный диск по дереву 190x20/16мм, 36 зубьев, БОЕКОМПЛЕКТ]" c="B9022-190-20/16-36 Пильный диск по дереву 190x20/16мм, 36 зубьев, БОЕКОМПЛЕКТ"/>
        <s v="[Product].[Product].[Product].&amp;[B9022-190-20/16-48 Пильный диск по дереву 190x20/16мм, 48 зубьев, БОЕКОМПЛЕКТ]" c="B9022-190-20/16-48 Пильный диск по дереву 190x20/16мм, 48 зубьев, БОЕКОМПЛЕКТ"/>
        <s v="[Product].[Product].[Product].&amp;[B9022-190-30-24 Пильный диск по дереву 190x30мм, 24 зубьев, БОЕКОМПЛЕКТ]" c="B9022-190-30-24 Пильный диск по дереву 190x30мм, 24 зубьев, БОЕКОМПЛЕКТ"/>
        <s v="[Product].[Product].[Product].&amp;[B9022-190-30-36 Пильный диск по дереву 190x30мм, 36 зубьев, БОЕКОМПЛЕКТ]" c="B9022-190-30-36 Пильный диск по дереву 190x30мм, 36 зубьев, БОЕКОМПЛЕКТ"/>
        <s v="[Product].[Product].[Product].&amp;[B9022-190-30-48 Пильный диск по дереву 190x30мм, 48 зубьев, БОЕКОМПЛЕКТ]" c="B9022-190-30-48 Пильный диск по дереву 190x30мм, 48 зубьев, БОЕКОМПЛЕКТ"/>
        <s v="[Product].[Product].[Product].&amp;[B9022-200-32/30/16-24 Пильный диск по дереву 200x32/30/16мм, 24 зуба, БОЕКОМПЛЕКТ, для TS10420I]" c="B9022-200-32/30/16-24 Пильный диск по дереву 200x32/30/16мм, 24 зуба, БОЕКОМПЛЕКТ, для TS10420I"/>
        <s v="[Product].[Product].[Product].&amp;[B9022-200-32/30-24 Пильный диск по дереву 200x32/30мм, 24 зубьев, БОЕКОМПЛЕКТ]" c="B9022-200-32/30-24 Пильный диск по дереву 200x32/30мм, 24 зубьев, БОЕКОМПЛЕКТ"/>
        <s v="[Product].[Product].[Product].&amp;[B9022-200-32/30-36 Пильный диск по дереву 200x32/30мм, 36 зубьев, БОЕКОМПЛЕКТ]" c="B9022-200-32/30-36 Пильный диск по дереву 200x32/30мм, 36 зубьев, БОЕКОМПЛЕКТ"/>
        <s v="[Product].[Product].[Product].&amp;[B9022-200-32/30-48 Пильный диск по дереву 200x32/30мм, 48 зубьев, БОЕКОМПЛЕКТ]" c="B9022-200-32/30-48 Пильный диск по дереву 200x32/30мм, 48 зубьев, БОЕКОМПЛЕКТ"/>
        <s v="[Product].[Product].[Product].&amp;[B9022-210-30-24 Пильный диск по дереву 210x30мм, 24 зубьев, БОЕКОМПЛЕКТ]" c="B9022-210-30-24 Пильный диск по дереву 210x30мм, 24 зубьев, БОЕКОМПЛЕКТ"/>
        <s v="[Product].[Product].[Product].&amp;[B9022-210-30-36 Пильный диск по дереву 210x30мм, 36 зубьев, БОЕКОМПЛЕКТ]" c="B9022-210-30-36 Пильный диск по дереву 210x30мм, 36 зубьев, БОЕКОМПЛЕКТ"/>
        <s v="[Product].[Product].[Product].&amp;[B9022-210-30-48 Пильный диск по дереву 210x30мм, 48 зубьев, БОЕКОМПЛЕКТ]" c="B9022-210-30-48 Пильный диск по дереву 210x30мм, 48 зубьев, БОЕКОМПЛЕКТ"/>
        <s v="[Product].[Product].[Product].&amp;[B9022-235-30-48 Пильный диск по дереву 235x30мм, 48 зубьев, БОЕКОМПЛЕКТ]" c="B9022-235-30-48 Пильный диск по дереву 235x30мм, 48 зубьев, БОЕКОМПЛЕКТ"/>
        <s v="[Product].[Product].[Product].&amp;[B9022-250-32/30-48 Пильный диск по дереву 250x32/30мм, 48 зубьев, БОЕКОМПЛЕКТ]" c="B9022-250-32/30-48 Пильный диск по дереву 250x32/30мм, 48 зубьев, БОЕКОМПЛЕКТ"/>
        <s v="[Product].[Product].[Product].&amp;[B9022-250-32/30-60 Пильный диск по дереву 250x32/30мм, 60 зубьев, БОЕКОМПЛЕКТ]" c="B9022-250-32/30-60 Пильный диск по дереву 250x32/30мм, 60 зубьев, БОЕКОМПЛЕКТ"/>
        <s v="[Product].[Product].[Product].&amp;[B9022-255-30-48S Пильный диск по СТАЛИ 255x30мм, 48 зубьев, БОЕКОМПЛЕКТ]" c="B9022-255-30-48S Пильный диск по СТАЛИ 255x30мм, 48 зубьев, БОЕКОМПЛЕКТ"/>
        <s v="[Product].[Product].[Product].&amp;[B9022-255-30-60S Пильный диск по СТАЛИ 255x30мм, 60 зубьев, БОЕКОМПЛЕКТ]" c="B9022-255-30-60S Пильный диск по СТАЛИ 255x30мм, 60 зубьев, БОЕКОМПЛЕКТ"/>
        <s v="[Product].[Product].[Product].&amp;[B9024-185-20/16-60 Пильный диск, размер 185x20/16x60 зубьев Мульти рез БОЕКОМПЛЕКТ]" c="B9024-185-20/16-60 Пильный диск, размер 185x20/16x60 зубьев Мульти рез БОЕКОМПЛЕКТ"/>
        <s v="[Product].[Product].[Product].&amp;[BD7037 Сверлильный cтанок Sturm!, 370 Вт, 5 скор. 600-2600 об/мин, патрон 13 мм]" c="BD7037 Сверлильный cтанок Sturm!, 370 Вт, 5 скор. 600-2600 об/мин, патрон 13 мм"/>
        <s v="[Product].[Product].[Product].&amp;[BD7037-999 Тиски для сверлильных станков Sturm!]" c="BD7037-999 Тиски для сверлильных станков Sturm!"/>
        <s v="[Product].[Product].[Product].&amp;[BD7045 Сверлильный станок Sturm!, 450 Вт, 9 скор. 280-2350 об/мин, патрон 16 мм]" c="BD7045 Сверлильный станок Sturm!, 450 Вт, 9 скор. 280-2350 об/мин, патрон 16 мм"/>
        <s v="[Product].[Product].[Product].&amp;[BG14560 Насадка на дрель для заточки свёрл, Sturm!]" c="BG14560 Насадка на дрель для заточки свёрл, Sturm!"/>
        <s v="[Product].[Product].[Product].&amp;[BG60016 Точильный станок для заточки цепей Sturm!, УСТОЙЧИВАЯ ЛИТАЯ ОПОРА,защита от искр, 160Вт]" c="BG60016 Точильный станок для заточки цепей Sturm!, УСТОЙЧИВАЯ ЛИТАЯ ОПОРА,защита от искр, 160Вт"/>
        <s v="[Product].[Product].[Product].&amp;[BG60016-999 Круг шлифовальный Sturm! 100х10х3.5, для BG60016/ТС1-160Ц/ТС-60016]" c="BG60016-999 Круг шлифовальный Sturm! 100х10х3.5, для BG60016/ТС1-160Ц/ТС-60016"/>
        <s v="[Product].[Product].[Product].&amp;[BG60075 Точильный станок+гравер Sturm!, 140 Вт, 9900 об/мин, круг 75х10 мм, цанга 3 мм]" c="BG60075 Точильный станок+гравер Sturm!, 140 Вт, 9900 об/мин, круг 75х10 мм, цанга 3 мм"/>
        <s v="[Product].[Product].[Product].&amp;[BG6010S Точильный станок Sturm!, многофункциональный, 100 Вт, 6700 об/мин, круг O49,5*7,6*O10мм]" c="BG6010S Точильный станок Sturm!, многофункциональный, 100 Вт, 6700 об/мин, круг O49,5*7,6*O10мм"/>
        <s v="[Product].[Product].[Product].&amp;[BG6010S-999 Круг шлифовальный Sturm!, O49,5*7,6*O10,14мм для BG6010S/ТС1-100М/ТС-6010С]" c="BG6010S-999 Круг шлифовальный Sturm!, O49,5*7,6*O10,14мм для BG6010S/ТС1-100М/ТС-6010С"/>
        <s v="[Product].[Product].[Product].&amp;[BG6012L Точильный станок Sturm!, круг 125х16х12,7 мм, 230 Вт, 2950 об/мин, подсветка]" c="BG6012L Точильный станок Sturm!, круг 125х16х12,7 мм, 230 Вт, 2950 об/мин, подсветка"/>
        <s v="[Product].[Product].[Product].&amp;[BG60-1520U Насадка для заточки сверл Sturm! на точильный станок,3-10 мм (ДЛЯ BG60152U/BG60202U)]" c="BG60-1520U Насадка для заточки сверл Sturm! на точильный станок,3-10 мм (ДЛЯ BG60152U/BG60202U)"/>
        <s v="[Product].[Product].[Product].&amp;[BG6017S Точильный станок для сверл Sturm!, 70 Вт, 3-10 мм]" c="BG6017S Точильный станок для сверл Sturm!, 70 Вт, 3-10 мм"/>
        <s v="[Product].[Product].[Product].&amp;[BG6019S Точильный станок для сверл Sturm!, 190 Вт, 3-12 мм]" c="BG6019S Точильный станок для сверл Sturm!, 190 Вт, 3-12 мм"/>
        <s v="[Product].[Product].[Product].&amp;[BG6019S-999 Круг шлифовальный Sturm! P80, d=72.1 x d=58.5 x 15мм, для BG6019S/ТС1-70С]" c="BG6019S-999 Круг шлифовальный Sturm! P80, d=72.1 x d=58.5 x 15мм, для BG6019S/ТС1-70С"/>
        <s v="[Product].[Product].[Product].&amp;[BG6020L Точильный станок Sturm!, круг 200х20х16 мм, 400 Вт, 2950 об/мин, подсветка]" c="BG6020L Точильный станок Sturm!, круг 200х20х16 мм, 400 Вт, 2950 об/мин, подсветка"/>
        <s v="[Product].[Product].[Product].&amp;[BG6055DB Точильный дисково-ленточный станок Sturm!,150 мм, 100х914, 550 Вт]" c="BG6055DB Точильный дисково-ленточный станок Sturm!,150 мм, 100х914, 550 Вт"/>
        <s v="[Product].[Product].[Product].&amp;[BG6055DB-993 Шлифлента, 100 x 914, 3шт: 80/100/120, Sturm! для станка BG6055DB]" c="BG6055DB-993 Шлифлента, 100 x 914, 3шт: 80/100/120, Sturm! для станка BG6055DB"/>
        <s v="[Product].[Product].[Product].&amp;[BG6060 Точильный станок для заточки цепей Sturm!, УСТОЙЧИВАЯ ЛИТАЯ ОПОРА,защита от искр, 250 Вт]" c="BG6060 Точильный станок для заточки цепей Sturm!, УСТОЙЧИВАЯ ЛИТАЯ ОПОРА,защита от искр, 250 Вт"/>
        <s v="[Product].[Product].[Product].&amp;[BG61150 Точильный дисково-ленточный станок Sturm!,150 мм, 50х686, 350 Вт, АДАПТ.Д.ЗАТОЧКИ СВЕРЛ]" c="BG61150 Точильный дисково-ленточный станок Sturm!,150 мм, 50х686, 350 Вт, АДАПТ.Д.ЗАТОЧКИ СВЕРЛ"/>
        <s v="[Product].[Product].[Product].&amp;[BGT3535-2.4-0A-15 Леска для триммера, d=2.4 мм, l=15м, КРУГ, армированный, блистер,Sturm!]" c="BGT3535-2.4-0A-15 Леска для триммера, d=2.4 мм, l=15м, КРУГ, армированный, блистер,Sturm!"/>
        <s v="[Product].[Product].[Product].&amp;[BGT3535-2.4-0М-10 Леска для триммера, d=2.4 мм, l=10м, КРУГ, МЕТАЛ корд, блистер, Sturm!]" c="BGT3535-2.4-0М-10 Леска для триммера, d=2.4 мм, l=10м, КРУГ, МЕТАЛ корд, блистер, Sturm!"/>
        <s v="[Product].[Product].[Product].&amp;[BGT3535-2.4-SA-15 Леска для триммера, d=2.4 мм, l=15 м, КРУЧЕНЫЙ КВАДРАТ, армиров. блистер, Stu]" c="BGT3535-2.4-SA-15 Леска для триммера, d=2.4 мм, l=15 м, КРУЧЕНЫЙ КВАДРАТ, армиров. блистер, Stu"/>
        <s v="[Product].[Product].[Product].&amp;[BGT3535-3.0-0М-10 Леска для триммера, d=3.0 мм, l=10м, КРУГ, МЕТАЛ корд, блистер, Sturm!]" c="BGT3535-3.0-0М-10 Леска для триммера, d=3.0 мм, l=10м, КРУГ, МЕТАЛ корд, блистер, Sturm!"/>
        <s v="[Product].[Product].[Product].&amp;[BGT3535-4.0-0A-15 Леска для триммера, d=4.0 мм, l=15м, КРУГ, армированный, блистер,Sturm!]" c="BGT3535-4.0-0A-15 Леска для триммера, d=4.0 мм, l=15м, КРУГ, армированный, блистер,Sturm!"/>
        <s v="[Product].[Product].[Product].&amp;[BHEX4-50-10L Биты HEX4x50мм, сталь S2, 10шт ЛЕНТА, БОЕКОМПЛЕКТ]" c="BHEX4-50-10L Биты HEX4x50мм, сталь S2, 10шт ЛЕНТА, БОЕКОМПЛЕКТ"/>
        <s v="[Product].[Product].[Product].&amp;[BP87013 Бензиновая мотопомпа Sturm!, 2лс, 2-х такт, 133л/мин, напор 30м, d=25мм]" c="BP87013 Бензиновая мотопомпа Sturm!, 2лс, 2-х такт, 133л/мин, напор 30м, d=25мм"/>
        <s v="[Product].[Product].[Product].&amp;[BP87101 Бензиновая мотопомпа 7лс, 4-х тактн,1000л/мин,ЧИСТАЯ, напор 34м,бак 3,3л, d=80мм,Sturm!]" c="BP87101 Бензиновая мотопомпа 7лс, 4-х тактн,1000л/мин,ЧИСТАЯ, напор 34м,бак 3,3л, d=80мм,Sturm!"/>
        <s v="[Product].[Product].[Product].&amp;[BP8710GV Бензиновая мотопомпа 7лс, 4-х такт., 1000л/мин,ГРЯЗН ВОДА, част d=28мм, d=80мм, Sturm!]" c="BP8710GV Бензиновая мотопомпа 7лс, 4-х такт., 1000л/мин,ГРЯЗН ВОДА, част d=28мм, d=80мм, Sturm!"/>
        <s v="[Product].[Product].[Product].&amp;[BP8760VD Бензиновая мотопомпа 7лс, 4-х такт.,600л/мин,ЧИСТАЯ,напор 58м, бак 3,3л, d=50мм,Sturm!]" c="BP8760VD Бензиновая мотопомпа 7лс, 4-х такт.,600л/мин,ЧИСТАЯ,напор 58м, бак 3,3л, d=50мм,Sturm!"/>
        <s v="[Product].[Product].[Product].&amp;[BP8761 Бензиновая мотопомпа 7лс, 4-х тактн, 600л/мин,ЧИСТАЯ, напор 32м, бак 3,3л, d=50мм,Sturm!]" c="BP8761 Бензиновая мотопомпа 7лс, 4-х тактн, 600л/мин,ЧИСТАЯ, напор 32м, бак 3,3л, d=50мм,Sturm!"/>
        <s v="[Product].[Product].[Product].&amp;[BPH1-50-2 Биты PH1x50мм, сталь S2, 2шт, БОЕКОМПЛЕКТ]" c="BPH1-50-2 Биты PH1x50мм, сталь S2, 2шт, БОЕКОМПЛЕКТ"/>
        <s v="[Product].[Product].[Product].&amp;[BPH1-50-2-T Биты PH1x50мм, торсионн., сталь S2, 2шт, БОЕКОМПЛЕКТ]" c="BPH1-50-2-T Биты PH1x50мм, торсионн., сталь S2, 2шт, БОЕКОМПЛЕКТ"/>
        <s v="[Product].[Product].[Product].&amp;[BPH2-110 Биты PH2x110мм, сталь S2, 1шт, БОЕКОМПЛЕКТ]" c="BPH2-110 Биты PH2x110мм, сталь S2, 1шт, БОЕКОМПЛЕКТ"/>
        <s v="[Product].[Product].[Product].&amp;[BPH2-110DOUBLE Биты двустор., торсион., PH2x110мм, сталь S2, 1шт, БОЕКОМПЛЕКТ]" c="BPH2-110DOUBLE Биты двустор., торсион., PH2x110мм, сталь S2, 1шт, БОЕКОМПЛЕКТ"/>
        <s v="[Product].[Product].[Product].&amp;[BPH2-150 Биты PH2x150мм, сталь S2, 1шт, БОЕКОМПЛЕКТ]" c="BPH2-150 Биты PH2x150мм, сталь S2, 1шт, БОЕКОМПЛЕКТ"/>
        <s v="[Product].[Product].[Product].&amp;[BPH2-50-10 Биты PH2x50мм, сталь S2, 10шт, БОЕКОМПЛЕКТ]" c="BPH2-50-10 Биты PH2x50мм, сталь S2, 10шт, БОЕКОМПЛЕКТ"/>
        <s v="[Product].[Product].[Product].&amp;[BPH2-50-10L Биты PH2x50мм, сталь S2, 10шт ЛЕНТА, БОЕКОМПЛЕКТ]" c="BPH2-50-10L Биты PH2x50мм, сталь S2, 10шт ЛЕНТА, БОЕКОМПЛЕКТ"/>
        <s v="[Product].[Product].[Product].&amp;[BPH2-50-2 Биты PH2x50мм, сталь S2, 2шт, БОЕКОМПЛЕКТ]" c="BPH2-50-2 Биты PH2x50мм, сталь S2, 2шт, БОЕКОМПЛЕКТ"/>
        <s v="[Product].[Product].[Product].&amp;[BPH2-50-2-T Биты PH2x50мм, торсионн., сталь S2, 2шт, БОЕКОМПЛЕКТ]" c="BPH2-50-2-T Биты PH2x50мм, торсионн., сталь S2, 2шт, БОЕКОМПЛЕКТ"/>
        <s v="[Product].[Product].[Product].&amp;[BPH2-60DOUBLE-2 Биты двустор., торсион., PH2x65мм, сталь S2, 2шт, БОЕКОМПЛЕКТ]" c="BPH2-60DOUBLE-2 Биты двустор., торсион., PH2x65мм, сталь S2, 2шт, БОЕКОМПЛЕКТ"/>
        <s v="[Product].[Product].[Product].&amp;[BPH2-75-10 Биты PH2x75мм, сталь S2, 10шт, БОЕКОМПЛЕКТ]" c="BPH2-75-10 Биты PH2x75мм, сталь S2, 10шт, БОЕКОМПЛЕКТ"/>
        <s v="[Product].[Product].[Product].&amp;[BPH2-75-10L Биты PH2x75мм, сталь S2, 10шт ЛЕНТА, БОЕКОМПЛЕКТ]" c="BPH2-75-10L Биты PH2x75мм, сталь S2, 10шт ЛЕНТА, БОЕКОМПЛЕКТ"/>
        <s v="[Product].[Product].[Product].&amp;[BPH2-75-2 Биты PH2x75мм, сталь S2, 2шт, БОЕКОМПЛЕКТ]" c="BPH2-75-2 Биты PH2x75мм, сталь S2, 2шт, БОЕКОМПЛЕКТ"/>
        <s v="[Product].[Product].[Product].&amp;[BPH2PZ2-110DOUBLE Биты двустор., торсион., PH2xPZ2x110мм, сталь S2, 1шт, БОЕКОМПЛЕКТ]" c="BPH2PZ2-110DOUBLE Биты двустор., торсион., PH2xPZ2x110мм, сталь S2, 1шт, БОЕКОМПЛЕКТ"/>
        <s v="[Product].[Product].[Product].&amp;[BPH2PZ2-60DOUBLE-2 Биты двустор., торсион., PH2xPZ2x65мм, сталь S2, 2шт, БОЕКОМПЛЕКТ]" c="BPH2PZ2-60DOUBLE-2 Биты двустор., торсион., PH2xPZ2x65мм, сталь S2, 2шт, БОЕКОМПЛЕКТ"/>
        <s v="[Product].[Product].[Product].&amp;[BPH3-50-10 Биты PH3x50мм, сталь S2, 10шт, БОЕКОМПЛЕКТ]" c="BPH3-50-10 Биты PH3x50мм, сталь S2, 10шт, БОЕКОМПЛЕКТ"/>
        <s v="[Product].[Product].[Product].&amp;[BPZ1-50-2 Биты PZ1x50мм, сталь S2, 2шт, БОЕКОМПЛЕКТ]" c="BPZ1-50-2 Биты PZ1x50мм, сталь S2, 2шт, БОЕКОМПЛЕКТ"/>
        <s v="[Product].[Product].[Product].&amp;[BPZ2-50-2 Биты PZ2x50мм, сталь S2, 2шт, БОЕКОМПЛЕКТ]" c="BPZ2-50-2 Биты PZ2x50мм, сталь S2, 2шт, БОЕКОМПЛЕКТ"/>
        <s v="[Product].[Product].[Product].&amp;[BPZ3-50-2 Биты PZ3x50мм, сталь S2, 2шт, БОЕКОМПЛЕКТ]" c="BPZ3-50-2 Биты PZ3x50мм, сталь S2, 2шт, БОЕКОМПЛЕКТ"/>
        <s v="[Product].[Product].[Product].&amp;[BS8511U Ленточная шлифмашина 1100Вт, 76х533мм, РЕГУЛЯТОР СКОРОСТИ, УЗКИЙ РОЛИК,СТРУБЦИНЫ,Sturm!]" c="BS8511U Ленточная шлифмашина 1100Вт, 76х533мм, РЕГУЛЯТОР СКОРОСТИ, УЗКИЙ РОЛИК,СТРУБЦИНЫ,Sturm!"/>
        <s v="[Product].[Product].[Product].&amp;[BS8580 Машина шлифовальная ленточная (ЛШМ) Sturm!, 800Вт, 76x533мм, пылесбор.,быстрозажим.рычаг]" c="BS8580 Машина шлифовальная ленточная (ЛШМ) Sturm!, 800Вт, 76x533мм, пылесбор.,быстрозажим.рычаг"/>
        <s v="[Product].[Product].[Product].&amp;[BT15-50-10L Биты T15x50мм, Torx Tamper, сталь S2, 10шт ЛЕНТА, БОЕКОМПЛЕКТ]" c="BT15-50-10L Биты T15x50мм, Torx Tamper, сталь S2, 10шт ЛЕНТА, БОЕКОМПЛЕКТ"/>
        <s v="[Product].[Product].[Product].&amp;[BT30-50-10L Биты T30x50мм, Torx Tamper, сталь S2, 10шт ЛЕНТА, БОЕКОМПЛЕКТ]" c="BT30-50-10L Биты T30x50мм, Torx Tamper, сталь S2, 10шт ЛЕНТА, БОЕКОМПЛЕКТ"/>
        <s v="[Product].[Product].[Product].&amp;[BT8942D Бензотриммер 1.25кВт/1.7лс,42.7см3,диск/леска/фреза,ассим.рук,праймер,легк.старт,Sturm!]" c="BT8942D Бензотриммер 1.25кВт/1.7лс,42.7см3,диск/леска/фреза,ассим.рук,праймер,легк.старт,Sturm!"/>
        <s v="[Product].[Product].[Product].&amp;[BT8942D-998 Нож ТРЕХЛЕПЕСТКОВЫЙ для триммера, 255mm*1,4 Sturm!]" c="BT8942D-998 Нож ТРЕХЛЕПЕСТКОВЫЙ для триммера, 255mm*1,4 Sturm!"/>
        <s v="[Product].[Product].[Product].&amp;[BT8942D-999 Катушка триммерная в сборе, 255мм х 3мм, M10, Sturm!]" c="BT8942D-999 Катушка триммерная в сборе, 255мм х 3мм, M10, Sturm!"/>
        <s v="[Product].[Product].[Product].&amp;[BT8952D Бензотриммер 1.45кВт/2.0лс,51.7см3,нож/леска/фреза,ассим.рук,праймер,легк.старт,Sturm!]" c="BT8952D Бензотриммер 1.45кВт/2.0лс,51.7см3,нож/леска/фреза,ассим.рук,праймер,легк.старт,Sturm!"/>
        <s v="[Product].[Product].[Product].&amp;[BT8952D-1000 Фреза универс. для бензотрим., 255мм x 25, 4x60, с твердосплав. напайк., Sturm!]" c="BT8952D-1000 Фреза универс. для бензотрим., 255мм x 25, 4x60, с твердосплав. напайк., Sturm!"/>
        <s v="[Product].[Product].[Product].&amp;[BT8952D-1001 Фреза универс. для бензотрим., 255мм x 25, 4x80, с твердосплав. напайк., Sturm!]" c="BT8952D-1001 Фреза универс. для бензотрим., 255мм x 25, 4x80, с твердосплав. напайк., Sturm!"/>
        <s v="[Product].[Product].[Product].&amp;[BT8952D-1002 Фреза универс. для бензотрим., 230мм x 25, 4x40, с твердосплав. напайк., Sturm!]" c="BT8952D-1002 Фреза универс. для бензотрим., 230мм x 25, 4x40, с твердосплав. напайк., Sturm!"/>
        <s v="[Product].[Product].[Product].&amp;[BT8952D-1004 Нож стальной для бензотрим.,8 зубов, 255 мм x 25,4x8, Sturm!]" c="BT8952D-1004 Нож стальной для бензотрим.,8 зубов, 255 мм x 25,4x8, Sturm!"/>
        <s v="[Product].[Product].[Product].&amp;[BT8952D-1005 Фреза универс. для бензотрим., 255ммx25,4x40, с тверд. двусторон. напайк., Sturm!]" c="BT8952D-1005 Фреза универс. для бензотрим., 255ммx25,4x40, с тверд. двусторон. напайк., Sturm!"/>
        <s v="[Product].[Product].[Product].&amp;[BT8952D-999 Фреза УНИВЕРС. для бензотриммеров, 255мм x 25, 4x40, с ТВЕРДОСПЛАВ.НАПАЙК., Sturm!]" c="BT8952D-999 Фреза УНИВЕРС. для бензотриммеров, 255мм x 25, 4x40, с ТВЕРДОСПЛАВ.НАПАЙК., Sturm!"/>
        <s v="[Product].[Product].[Product].&amp;[BT89-CLT-26-7 Сцепление бензотриммера, 26 см куб, 26мм, 7 зуб, Sturm!]" c="BT89-CLT-26-7 Сцепление бензотриммера, 26 см куб, 26мм, 7 зуб, Sturm!"/>
        <s v="[Product].[Product].[Product].&amp;[BT89-CLT-33-26-7 Сцепление бензотриммера, 33-56 см куб, 26мм, 7 зуб, Sturm!]" c="BT89-CLT-33-26-7 Сцепление бензотриммера, 33-56 см куб, 26мм, 7 зуб, Sturm!"/>
        <s v="[Product].[Product].[Product].&amp;[BT89-CLT-33-26-9 Сцепление бензотриммера, 33-56 см куб, 26мм, 9 зуб,Sturm!]" c="BT89-CLT-33-26-9 Сцепление бензотриммера, 33-56 см куб, 26мм, 9 зуб,Sturm!"/>
        <s v="[Product].[Product].[Product].&amp;[BT89-CLT-33-26-Q Сцепление бензотриммера, 33-56 см куб, 26мм, квадр, Sturm!]" c="BT89-CLT-33-26-Q Сцепление бензотриммера, 33-56 см куб, 26мм, квадр, Sturm!"/>
        <s v="[Product].[Product].[Product].&amp;[BT89-CPG-4 Цилиндро-поршневая группа бензотриммера, 42,7 см куб, Sturm!]" c="BT89-CPG-4 Цилиндро-поршневая группа бензотриммера, 42,7 см куб, Sturm!"/>
        <s v="[Product].[Product].[Product].&amp;[BT89-CPG-5 Цилиндро-поршневая группа бензотриммера, 52 см куб, Sturm!]" c="BT89-CPG-5 Цилиндро-поршневая группа бензотриммера, 52 см куб, Sturm!"/>
        <s v="[Product].[Product].[Product].&amp;[BT89-CRB-26 Карбюратор двигателя бензотриммера 26, 33 см куб, Sturm!]" c="BT89-CRB-26 Карбюратор двигателя бензотриммера 26, 33 см куб, Sturm!"/>
        <s v="[Product].[Product].[Product].&amp;[BT89-CRB-33 Карбюратор двигателя бензотриммера 43, 52 см куб, Sturm!]" c="BT89-CRB-33 Карбюратор двигателя бензотриммера 43, 52 см куб, Sturm!"/>
        <s v="[Product].[Product].[Product].&amp;[BT89-CVR-26 Кожух защитный с держателем, Sturm!]" c="BT89-CVR-26 Кожух защитный с держателем, Sturm!"/>
        <s v="[Product].[Product].[Product].&amp;[BT89-RDK-26-7 Редуктор бензотриммера, 26мм, 7 зуб,Sturm!]" c="BT89-RDK-26-7 Редуктор бензотриммера, 26мм, 7 зуб,Sturm!"/>
        <s v="[Product].[Product].[Product].&amp;[BT89-RDK-26-9 Редуктор бензотриммера, 26мм, 9 зуб, Sturm!]" c="BT89-RDK-26-9 Редуктор бензотриммера, 26мм, 9 зуб, Sturm!"/>
        <s v="[Product].[Product].[Product].&amp;[BT89-RDK-26-Q Редуктор бензотриммера, 26мм, квадрат, Sturm!]" c="BT89-RDK-26-Q Редуктор бензотриммера, 26мм, квадрат, Sturm!"/>
        <s v="[Product].[Product].[Product].&amp;[BT89-SHF-1530-7T Вал приводной для штанги бензотриммера, 1530мм, 7 зуб, 8 мм, Sturm!]" c="BT89-SHF-1530-7T Вал приводной для штанги бензотриммера, 1530мм, 7 зуб, 8 мм, Sturm!"/>
        <s v="[Product].[Product].[Product].&amp;[BT89-SHF-1530-9T Вал приводной для штанги бензотриммера, 1530мм, 9 зуб, 8 мм, Sturm!]" c="BT89-SHF-1530-9T Вал приводной для штанги бензотриммера, 1530мм, 9 зуб, 8 мм, Sturm!"/>
        <s v="[Product].[Product].[Product].&amp;[BT89-STR-26-2T Ручной стартер бензотриммера , 26 см куб, 2 зуба, Sturm!]" c="BT89-STR-26-2T Ручной стартер бензотриммера , 26 см куб, 2 зуба, Sturm!"/>
        <s v="[Product].[Product].[Product].&amp;[BT89-STR-26E-4T Ручной стартер бензотриммера, 26 см куб, легкий старт, 4 зуба, Sturm!]" c="BT89-STR-26E-4T Ручной стартер бензотриммера, 26 см куб, легкий старт, 4 зуба, Sturm!"/>
        <s v="[Product].[Product].[Product].&amp;[BT89-STR-33-2S Ручной стартер бензотриммера, 33-56 см куб, 2 спицы, Sturm!]" c="BT89-STR-33-2S Ручной стартер бензотриммера, 33-56 см куб, 2 спицы, Sturm!"/>
        <s v="[Product].[Product].[Product].&amp;[BT89-STR-33-2T Ручной стартер бензотриммера, 33-56 см куб, 2 зуба, Sturm!]" c="BT89-STR-33-2T Ручной стартер бензотриммера, 33-56 см куб, 2 зуба, Sturm!"/>
        <s v="[Product].[Product].[Product].&amp;[BT89-STR-33E-4T Ручной стартер бензотриммера, 33-56 см куб, легкий старт, 4 зуба, Sturm!]" c="BT89-STR-33E-4T Ручной стартер бензотриммера, 33-56 см куб, легкий старт, 4 зуба, Sturm!"/>
        <s v="[Product].[Product].[Product].&amp;[BT89-TB-26-7T Штанга бензотриммера, 26 мм, 1500 мм, 7 зуб, Sturm!]" c="BT89-TB-26-7T Штанга бензотриммера, 26 мм, 1500 мм, 7 зуб, Sturm!"/>
        <s v="[Product].[Product].[Product].&amp;[BT9143BL Бензотриммер Sturm!,43 см3,1,35 кВт/1,8 л.с., нож/леска, эргоном рукоятка, ранц ремень]" c="BT9143BL Бензотриммер Sturm!,43 см3,1,35 кВт/1,8 л.с., нож/леска, эргоном рукоятка, ранц ремень"/>
        <s v="[Product].[Product].[Product].&amp;[BT9252D-999 Катушка триммерная УНИВЕРСАЛЬНАЯ, 5 перех., M8,M10,M12, леска 2.0-2.4мм Sturm!]" c="BT9252D-999 Катушка триммерная УНИВЕРСАЛЬНАЯ, 5 перех., M8,M10,M12, леска 2.0-2.4мм Sturm!"/>
        <s v="[Product].[Product].[Product].&amp;[CC2016P Пила электрическая цепная Sturm!, поперечный двигатель, 2.0кВт, шина 16&quot;(405 мм)]" c="CC2016P Пила электрическая цепная Sturm!, поперечный двигатель, 2.0кВт, шина 16&quot;(405 мм)"/>
        <s v="[Product].[Product].[Product].&amp;[CC2416PSL Пила электрическая цепная Sturm! 2.4кВт, попереч двиг, пл. пуск, SDS, шина 16&quot;(405мм)]" c="CC2416PSL Пила электрическая цепная Sturm! 2.4кВт, попереч двиг, пл. пуск, SDS, шина 16&quot;(405мм)"/>
        <s v="[Product].[Product].[Product].&amp;[CC2616SL Пила электрическая цепная Sturm!, 2.6кВт, прод двиг, пл. пуск, SDS, шина 16&quot;(405 мм)]" c="CC2616SL Пила электрическая цепная Sturm!, 2.6кВт, прод двиг, пл. пуск, SDS, шина 16&quot;(405 мм)"/>
        <s v="[Product].[Product].[Product].&amp;[CC9916 Пила ЭЛЕКТРИЧЕСКАЯ цепная Sturm!, БЕЗМАСЛЯНАЯ, 1.6кВт, шина 12&quot; (305 мм), шаг цепи 3/8&quot;]" c="CC9916 Пила ЭЛЕКТРИЧЕСКАЯ цепная Sturm!, БЕЗМАСЛЯНАЯ, 1.6кВт, шина 12&quot; (305 мм), шаг цепи 3/8&quot;"/>
        <s v="[Product].[Product].[Product].&amp;[CC9922 Пила ЭЛЕКТРИЧЕСКАЯ цепная Sturm!, БЕЗМАСЛЯНАЯ ПИЛЬНАЯ ГАРНИТУРА, 2200 Вт, 405 мм,]" c="CC9922 Пила ЭЛЕКТРИЧЕСКАЯ цепная Sturm!, БЕЗМАСЛЯНАЯ ПИЛЬНАЯ ГАРНИТУРА, 2200 Вт, 405 мм,"/>
        <s v="[Product].[Product].[Product].&amp;[CC99222 Пила ЭЛЕКТРИЧЕСКАЯ цепная Sturm!, НИЗК.УРОВЕНЬ ШУМА, 2.2кВт, шина 16&quot;(405 мм), шаг 3/8&quot;]" c="CC99222 Пила ЭЛЕКТРИЧЕСКАЯ цепная Sturm!, НИЗК.УРОВЕНЬ ШУМА, 2.2кВт, шина 16&quot;(405 мм), шаг 3/8&quot;"/>
        <s v="[Product].[Product].[Product].&amp;[CD3212SC Дрель аккумуляторная Sturm! 12В, 2 акк. 2,0Ач, съемный патрон,пист.рукоят, кейс]" c="CD3212SC Дрель аккумуляторная Sturm! 12В, 2 акк. 2,0Ач, съемный патрон,пист.рукоят, кейс"/>
        <s v="[Product].[Product].[Product].&amp;[CD3220BL Дрель аккумуляторная б/щ Sturm! 20В, 45Нм, 2 акк. 2,0Ач, кейс]" c="CD3220BL Дрель аккумуляторная б/щ Sturm! 20В, 45Нм, 2 акк. 2,0Ач, кейс"/>
        <s v="[Product].[Product].[Product].&amp;[CD3224L Дрель аккумуляторная Sturm! 24В, 2 аккумулятора. 2,0 Ач, кейс]" c="CD3224L Дрель аккумуляторная Sturm! 24В, 2 аккумулятора. 2,0 Ач, кейс"/>
        <s v="[Product].[Product].[Product].&amp;[CD3314LP Дрель аккумуляторная Sturm! 14.4В, Li-Ion, 2 акк., 2,0 Ач, пистолетная рукоятка, кейс]" c="CD3314LP Дрель аккумуляторная Sturm! 14.4В, Li-Ion, 2 акк., 2,0 Ач, пистолетная рукоятка, кейс"/>
        <s v="[Product].[Product].[Product].&amp;[CD3318LP Дрель аккумуляторная Sturm! 18 В, Li-Ion, 2 акк., 2,0 Ач, пистолетная рукоятка, кейс]" c="CD3318LP Дрель аккумуляторная Sturm! 18 В, Li-Ion, 2 акк., 2,0 Ач, пистолетная рукоятка, кейс"/>
        <s v="[Product].[Product].[Product].&amp;[CD3318LPT Дрель акк. 18В, 2 акк Li-Ion 2,0Ач, заряд 1ч, 2 скорости,СЪЕМНЫЙ ПАТРОН, кейс, Sturm!]" c="CD3318LPT Дрель акк. 18В, 2 акк Li-Ion 2,0Ач, заряд 1ч, 2 скорости,СЪЕМНЫЙ ПАТРОН, кейс, Sturm!"/>
        <s v="[Product].[Product].[Product].&amp;[CD3404U1 Аккумуляторная отвертка Sturm!, 3,6 В, USB type C, набор бит, сумка, без ЗУ]" c="CD3404U1 Аккумуляторная отвертка Sturm!, 3,6 В, USB type C, набор бит, сумка, без ЗУ"/>
        <s v="[Product].[Product].[Product].&amp;[CD3404U2 Аккумуляторная отвертка Sturm!,3,6В,micro USB ,подсветка,индикат напр,набор бит,без ЗУ]" c="CD3404U2 Аккумуляторная отвертка Sturm!,3,6В,micro USB ,подсветка,индикат напр,набор бит,без ЗУ"/>
        <s v="[Product].[Product].[Product].&amp;[CD3512BL Дрель аккумуляторная бесщеточная Sturm!, 12 В, 32 Нм, 2 акк., пист. рук., 2,0 Ач, кейс]" c="CD3512BL Дрель аккумуляторная бесщеточная Sturm!, 12 В, 32 Нм, 2 акк., пист. рук., 2,0 Ач, кейс"/>
        <s v="[Product].[Product].[Product].&amp;[CD3514BL Дрель аккумуляторная бесщеточная Sturm!, 14 В, 38 Нм, 2 акк., пист. рук., 2,0 Ач, кейс]" c="CD3514BL Дрель аккумуляторная бесщеточная Sturm!, 14 В, 38 Нм, 2 акк., пист. рук., 2,0 Ач, кейс"/>
        <s v="[Product].[Product].[Product].&amp;[CD3612T Дрель аккумуляторная Sturm! 12 В, 2 акк. 2,0Ач,съемный патрон, кейс]" c="CD3612T Дрель аккумуляторная Sturm! 12 В, 2 акк. 2,0Ач,съемный патрон, кейс"/>
        <s v="[Product].[Product].[Product].&amp;[CD3614 Дрель аккумуляторная Sturm!, 14 В, 2 акк., 2,0 Ач, кейс]" c="CD3614 Дрель аккумуляторная Sturm!, 14 В, 2 акк., 2,0 Ач, кейс"/>
        <s v="[Product].[Product].[Product].&amp;[CD3614T Дрель аккумуляторная Sturm! 14 В, 2 акк. 2,0 Ач, съемный патрон, кейс]" c="CD3614T Дрель аккумуляторная Sturm! 14 В, 2 акк. 2,0 Ач, съемный патрон, кейс"/>
        <s v="[Product].[Product].[Product].&amp;[CD3618 Дрель аккумуляторная Sturm!, 18 В, 1BatterySystem,  2 акк., 2,0 Ач, кейс]" c="CD3618 Дрель аккумуляторная Sturm!, 18 В, 1BatterySystem,  2 акк., 2,0 Ач, кейс"/>
        <s v="[Product].[Product].[Product].&amp;[CD3618T Дрель аккумуляторная Sturm! 18 В, 1BatterySystem, 2 акк. 2,0Ач,съемный патрон, кейс]" c="CD3618T Дрель аккумуляторная Sturm! 18 В, 1BatterySystem, 2 акк. 2,0Ач,съемный патрон, кейс"/>
        <s v="[Product].[Product].[Product].&amp;[CD3620 Дрель аккумуляторная Sturm!, 20 В, 1BatterySystem,  2 акк., 2,0 Ач, кейс]" c="CD3620 Дрель аккумуляторная Sturm!, 20 В, 1BatterySystem,  2 акк., 2,0 Ач, кейс"/>
        <s v="[Product].[Product].[Product].&amp;[CD3620T Дрель аккумуляторная Sturm! 20 В, 1BatterySystem, 2 акк. 2,0Ач, съемный патрон, кейс]" c="CD3620T Дрель аккумуляторная Sturm! 20 В, 1BatterySystem, 2 акк. 2,0Ач, съемный патрон, кейс"/>
        <s v="[Product].[Product].[Product].&amp;[CHT36  Аккумуляторный кусторез Sturm!, 7,2 В, 1,5 Ач, длина реза 120 мм]" c="CHT36  Аккумуляторный кусторез Sturm!, 7,2 В, 1,5 Ач, длина реза 120 мм"/>
        <s v="[Product].[Product].[Product].&amp;[CHT3601 Аккумуляторный кусторез Sturm!, 7,2 В, 1,5 Ач, рез 120 мм, рукоятка-удлинитель, колеса]" c="CHT3601 Аккумуляторный кусторез Sturm!, 7,2 В, 1,5 Ач, рез 120 мм, рукоятка-удлинитель, колеса"/>
        <s v="[Product].[Product].[Product].&amp;[CJS1865 Аккумуляторный лобзик Sturm!, 18 В, пропил 65 мм, 1BatterySystem, без ЗУ и АКБ]" c="CJS1865 Аккумуляторный лобзик Sturm!, 18 В, пропил 65 мм, 1BatterySystem, без ЗУ и АКБ"/>
        <s v="[Product].[Product].[Product].&amp;[CM20070RF Бетономешалка Sturm! 500Вт, 70л, 30 об/мин, РОССИЯ, перфорированный венец]" c="CM20070RF Бетономешалка Sturm! 500Вт, 70л, 30 об/мин, РОССИЯ, перфорированный венец"/>
        <s v="[Product].[Product].[Product].&amp;[CM20130RF Бетономешалка Sturm! 650Вт, 130л, 30 об/мин, РОССИЯ, чуг. венец]" c="CM20130RF Бетономешалка Sturm! 650Вт, 130л, 30 об/мин, РОССИЯ, чуг. венец"/>
        <s v="[Product].[Product].[Product].&amp;[CM20160RF Бетономешалка Sturm! 850Вт, 160л, 30 об/мин, РОССИЯ, чуг. венец]" c="CM20160RF Бетономешалка Sturm! 850Вт, 160л, 30 об/мин, РОССИЯ, чуг. венец"/>
        <s v="[Product].[Product].[Product].&amp;[CM20180RF Бетономешалка Sturm! 1000Вт, 180л, 30 об/мин, РОССИЯ, чуг. венец]" c="CM20180RF Бетономешалка Sturm! 1000Вт, 180л, 30 об/мин, РОССИЯ, чуг. венец"/>
        <s v="[Product].[Product].[Product].&amp;[CM20200RF Бетономешалка Sturm! 1200Вт, 200л, 30 об/мин, РОССИЯ, чуг. венец]" c="CM20200RF Бетономешалка Sturm! 1200Вт, 200л, 30 об/мин, РОССИЯ, чуг. венец"/>
        <s v="[Product].[Product].[Product].&amp;[CM20220RF Бетономешалка Sturm! 1200Вт, 220л, 30 об/мин, РОССИЯ, чуг. венец]" c="CM20220RF Бетономешалка Sturm! 1200Вт, 220л, 30 об/мин, РОССИЯ, чуг. венец"/>
        <s v="[Product].[Product].[Product].&amp;[CPS1803BL Секатор аккумуляторный б/щ Sturm!,18 В,1BatterySystem,макс. диам. 30 мм, без ЗУ и АКБ]" c="CPS1803BL Секатор аккумуляторный б/щ Sturm!,18 В,1BatterySystem,макс. диам. 30 мм, без ЗУ и АКБ"/>
        <s v="[Product].[Product].[Product].&amp;[CRH1820BL Аккумуляторный перфоратор б/щ Sturm!,18 В,3 реж,1BatterySystem,диам 20мм,без ЗУ и АКБ]" c="CRH1820BL Аккумуляторный перфоратор б/щ Sturm!,18 В,3 реж,1BatterySystem,диам 20мм,без ЗУ и АКБ"/>
        <s v="[Product].[Product].[Product].&amp;[CS5012MS Пила минициркулярная 1000Вт, ТПД 125х22.2мм, пропил 48мм, Sturm!]" c="CS5012MS Пила минициркулярная 1000Вт, ТПД 125х22.2мм, пропил 48мм, Sturm!"/>
        <s v="[Product].[Product].[Product].&amp;[CS50140 Пила циркулярная 1100 Вт, ТПД 140х16мм, пропил 45мм, вес 3,05кг, Sturm!]" c="CS50140 Пила циркулярная 1100 Вт, ТПД 140х16мм, пропил 45мм, вес 3,05кг, Sturm!"/>
        <s v="[Product].[Product].[Product].&amp;[CS50161 Пила циркулярная 1300Вт, ТПД 160х20мм, пропил 55мм, вес 3.75 кг, сбор пыли, Sturm!]" c="CS50161 Пила циркулярная 1300Вт, ТПД 160х20мм, пропил 55мм, вес 3.75 кг, сбор пыли, Sturm!"/>
        <s v="[Product].[Product].[Product].&amp;[CS50185-999 лазерный прицел Sturm!]" c="CS50185-999 лазерный прицел Sturm!"/>
        <s v="[Product].[Product].[Product].&amp;[CS50185P Пила циркулярная 1850Вт, ТПД 185х16/20мм, пропил 65мм, вес 4,3кг, сбор пыли, Sturm!]" c="CS50185P Пила циркулярная 1850Вт, ТПД 185х16/20мм, пропил 65мм, вес 4,3кг, сбор пыли, Sturm!"/>
        <s v="[Product].[Product].[Product].&amp;[CS50201 Пила циркулярная 2000 Вт, ТПД 200х30мм, пропил 65мм, КРЕПЛЕНИЕ К СТОЛУ, Sturm!]" c="CS50201 Пила циркулярная 2000 Вт, ТПД 200х30мм, пропил 65мм, КРЕПЛЕНИЕ К СТОЛУ, Sturm!"/>
        <s v="[Product].[Product].[Product].&amp;[CS51160 Пила циркулярная Sturm! 160 мм, 1400 Вт]" c="CS51160 Пила циркулярная Sturm! 160 мм, 1400 Вт"/>
        <s v="[Product].[Product].[Product].&amp;[CS51185 Пила циркулярная 1600Вт, ТПД 185х20мм, пропил 59мм, сбор пыли, Sturm!]" c="CS51185 Пила циркулярная 1600Вт, ТПД 185х20мм, пропил 59мм, сбор пыли, Sturm!"/>
        <s v="[Product].[Product].[Product].&amp;[CSC1808BL Аккумуляторная цепная пила б/щ Sturm!, 18 В, 1BatterySystem, шина 20 см, без ЗУ и АКБ]" c="CSC1808BL Аккумуляторная цепная пила б/щ Sturm!, 18 В, 1BatterySystem, шина 20 см, без ЗУ и АКБ"/>
        <s v="[Product].[Product].[Product].&amp;[CV7110-999-2 Вал вибратора для бетона  2м Sturm!]" c="CV7110-999-2 Вал вибратора для бетона  2м Sturm!"/>
        <s v="[Product].[Product].[Product].&amp;[DL1040 Дальномер лазерный 0,05-40м, LCD дисплей, встроенный уровень, чехол, Sturm!]" c="DL1040 Дальномер лазерный 0,05-40м, LCD дисплей, встроенный уровень, чехол, Sturm!"/>
        <s v="[Product].[Product].[Product].&amp;[DL1060 Дальномер лазерный, 0.05-60м, LCD дисплей, встроенный уровень, чехол, Sturm!]" c="DL1060 Дальномер лазерный, 0.05-60м, LCD дисплей, встроенный уровень, чехол, Sturm!"/>
        <s v="[Product].[Product].[Product].&amp;[DL2040 Дальномер лазерный,0,05-40м,на 40% компактнее, только измерение расстояния,чехол, Sturm!]" c="DL2040 Дальномер лазерный,0,05-40м,на 40% компактнее, только измерение расстояния,чехол, Sturm!"/>
        <s v="[Product].[Product].[Product].&amp;[DM2016 Электрический миксер Sturm!, 1600 Вт, 0-700 об/мин, М14]" c="DM2016 Электрический миксер Sturm!, 1600 Вт, 0-700 об/мин, М14"/>
        <s v="[Product].[Product].[Product].&amp;[DWS6010 Машина для шлифования стен Sturm!, 1000Вт, 1000-2200 об/мин, шн.4м, подсветка]" c="DWS6010 Машина для шлифования стен Sturm!, 1000Вт, 1000-2200 об/мин, шн.4м, подсветка"/>
        <s v="[Product].[Product].[Product].&amp;[DWS6010-9060 Шлифбумага кругл. , 180мм, зерно 060, 20шт 8-ОТВЕРСТИЙ ДЛЯ УДАЛЕНИЯ ПЫЛИ, Sturm!]" c="DWS6010-9060 Шлифбумага кругл. , 180мм, зерно 060, 20шт 8-ОТВЕРСТИЙ ДЛЯ УДАЛЕНИЯ ПЫЛИ, Sturm!"/>
        <s v="[Product].[Product].[Product].&amp;[DWS6010-9120 Шлифбумага кругл. , 180мм, зерно 120, 20шт 8-ОТВЕРСТИЙ ДЛЯ УДАЛЕНИЯ ПЫЛИ, Sturm!]" c="DWS6010-9120 Шлифбумага кругл. , 180мм, зерно 120, 20шт 8-ОТВЕРСТИЙ ДЛЯ УДАЛЕНИЯ ПЫЛИ, Sturm!"/>
        <s v="[Product].[Product].[Product].&amp;[DWS6010-9180 Шлифбумага кругл. , 180мм, зерно 180, 20шт 8-ОТВЕРСТИЙ ДЛЯ УДАЛЕНИЯ ПЫЛИ, Sturm!]" c="DWS6010-9180 Шлифбумага кругл. , 180мм, зерно 180, 20шт 8-ОТВЕРСТИЙ ДЛЯ УДАЛЕНИЯ ПЫЛИ, Sturm!"/>
        <s v="[Product].[Product].[Product].&amp;[DWS6010-9220 Шлифбумага кругл. , 180мм, зерно 220, 20шт 8-ОТВЕРСТИЙ ДЛЯ УДАЛЕНИЯ ПЫЛИ, Sturm!]" c="DWS6010-9220 Шлифбумага кругл. , 180мм, зерно 220, 20шт 8-ОТВЕРСТИЙ ДЛЯ УДАЛЕНИЯ ПЫЛИ, Sturm!"/>
        <s v="[Product].[Product].[Product].&amp;[DWS6010-9240 Шлифбумага кругл. , 180мм, зерно 240, 20шт 8-ОТВЕРСТИЙ ДЛЯ УДАЛЕНИЯ ПЫЛИ, Sturm!]" c="DWS6010-9240 Шлифбумага кругл. , 180мм, зерно 240, 20шт 8-ОТВЕРСТИЙ ДЛЯ УДАЛЕНИЯ ПЫЛИ, Sturm!"/>
        <s v="[Product].[Product].[Product].&amp;[DWS6010-9400 Шлифбумага кругл. , 180мм, зерно 400, 20шт 8-ОТВЕРСТИЙ ДЛЯ УДАЛЕНИЯ ПЫЛИ, Sturm!]" c="DWS6010-9400 Шлифбумага кругл. , 180мм, зерно 400, 20шт 8-ОТВЕРСТИЙ ДЛЯ УДАЛЕНИЯ ПЫЛИ, Sturm!"/>
        <s v="[Product].[Product].[Product].&amp;[DWS6010SL Машина для шлифования стен Sturm!, 1000Вт, LED, кейс, 4 м. кабель]" c="DWS6010SL Машина для шлифования стен Sturm!, 1000Вт, LED, кейс, 4 м. кабель"/>
        <s v="[Product].[Product].[Product].&amp;[DWS6010SL-9060 Круг шлифовальный абразивный, d=225мм, зерно 60, 20шт, Sturm!]" c="DWS6010SL-9060 Круг шлифовальный абразивный, d=225мм, зерно 60, 20шт, Sturm!"/>
        <s v="[Product].[Product].[Product].&amp;[DWS6010SL-9120 Круг шлифовальный абразивный, d=225мм, зерно 120, 20шт, Sturm!]" c="DWS6010SL-9120 Круг шлифовальный абразивный, d=225мм, зерно 120, 20шт, Sturm!"/>
        <s v="[Product].[Product].[Product].&amp;[DWS6010SL-9180 Круг шлифовальный абразивный, d=225мм, зерно 180, 20шт, Sturm!]" c="DWS6010SL-9180 Круг шлифовальный абразивный, d=225мм, зерно 180, 20шт, Sturm!"/>
        <s v="[Product].[Product].[Product].&amp;[DWS6010SL-9220 Круг шлифовальный абразивный, d=225мм, зерно 220, 20шт, Sturm!]" c="DWS6010SL-9220 Круг шлифовальный абразивный, d=225мм, зерно 220, 20шт, Sturm!"/>
        <s v="[Product].[Product].[Product].&amp;[DWS6010SL-9240 Круг шлифовальный абразивный, d=225мм, зерно 240, 20шт, Sturm!]" c="DWS6010SL-9240 Круг шлифовальный абразивный, d=225мм, зерно 240, 20шт, Sturm!"/>
        <s v="[Product].[Product].[Product].&amp;[DWS6010SL-9400 Круг шлифовальный абразивный, d=225мм, зерно 400, 20шт, Sturm!]" c="DWS6010SL-9400 Круг шлифовальный абразивный, d=225мм, зерно 400, 20шт, Sturm!"/>
        <s v="[Product].[Product].[Product].&amp;[EA1520 Мотобур Sturm! объем двигателя 52 см3, 2,4 кВт/3,2 л.с., СТАЛЬНАЯ РАМА]" c="EA1520 Мотобур Sturm! объем двигателя 52 см3, 2,4 кВт/3,2 л.с., СТАЛЬНАЯ РАМА"/>
        <s v="[Product].[Product].[Product].&amp;[EA2520 Мотобур Sturm! объем двигателя  70 см3, мощн. 3,4лс, СТАЛЬНАЯ РАМА]" c="EA2520 Мотобур Sturm! объем двигателя  70 см3, мощн. 3,4лс, СТАЛЬНАЯ РАМА"/>
        <s v="[Product].[Product].[Product].&amp;[EL1432 Газонокосилка электро Sturm!,1400 Вт, 32см, высота кошения 30-70мм, пластик.травосборник]" c="EL1432 Газонокосилка электро Sturm!,1400 Вт, 32см, высота кошения 30-70мм, пластик.травосборник"/>
        <s v="[Product].[Product].[Product].&amp;[EL1838 Газонокосилка электро 1800 Вт, 38см, высота кошения 28-68мм пластик.травосборник, Sturm!]" c="EL1838 Газонокосилка электро 1800 Вт, 38см, высота кошения 28-68мм пластик.травосборник, Sturm!"/>
        <s v="[Product].[Product].[Product].&amp;[ER1112 Фрезер Sturm!, 1200 Вт, 11500-34000 об/мин, цанга 6 мм, 8 мм ЛИТАЯ ОПОРА (АЛЮМИНИЙ)]" c="ER1112 Фрезер Sturm!, 1200 Вт, 11500-34000 об/мин, цанга 6 мм, 8 мм ЛИТАЯ ОПОРА (АЛЮМИНИЙ)"/>
        <s v="[Product].[Product].[Product].&amp;[ER1120PC Фрезер Sturm!,проф., 2000 Вт, 12000-23000 об/мин, цанга 6,8,12 мм, конст. электроника]" c="ER1120PC Фрезер Sturm!,проф., 2000 Вт, 12000-23000 об/мин, цанга 6,8,12 мм, конст. электроника"/>
        <s v="[Product].[Product].[Product].&amp;[FR-16-30 Удлинитель шнур на метал. катуш строит. ГОСТ c/з выкл. КГт 3х2,5  16A 30м IP44 Sturm!]" c="FR-16-30 Удлинитель шнур на метал. катуш строит. ГОСТ c/з выкл. КГт 3х2,5  16A 30м IP44 Sturm!"/>
        <s v="[Product].[Product].[Product].&amp;[FR-16-30R Удлинитель шнур на рамке унив. ГОСТ с/з ПВС 3х1,5 16A 30м IP44 оранж. шн. Sturm!]" c="FR-16-30R Удлинитель шнур на рамке унив. ГОСТ с/з ПВС 3х1,5 16A 30м IP44 оранж. шн. Sturm!"/>
        <s v="[Product].[Product].[Product].&amp;[FR-16-50 Удлинитель шнур на метал. катушке ГОСТ с/з ПВС 3х1,5 16A 50м IP44 3,5/1,75 кВт Sturm!]" c="FR-16-50 Удлинитель шнур на метал. катушке ГОСТ с/з ПВС 3х1,5 16A 50м IP44 3,5/1,75 кВт Sturm!"/>
        <s v="[Product].[Product].[Product].&amp;[FR-6-20R Удлинитель шнур оранж. на рамке унив. ГОСТ б/з ПВС 2х0,75 6A 20м IP44 Sturm!]" c="FR-6-20R Удлинитель шнур оранж. на рамке унив. ГОСТ б/з ПВС 2х0,75 6A 20м IP44 Sturm!"/>
        <s v="[Product].[Product].[Product].&amp;[FR-6-50 Удлинитель шнур. желт.  пласт. кат. садовый ГОСТ б/з  ПВС 2х0,75 6A 50м IP44 Sturm!]" c="FR-6-50 Удлинитель шнур. желт.  пласт. кат. садовый ГОСТ б/з  ПВС 2х0,75 6A 50м IP44 Sturm!"/>
        <s v="[Product].[Product].[Product].&amp;[GC99372B Бензопила 1,9кВт, 400мм, усовершенствованный легкий старт,тормоз цепи, шаг 3/8&quot;,Sturm!]" c="GC99372B Бензопила 1,9кВт, 400мм, усовершенствованный легкий старт,тормоз цепи, шаг 3/8&quot;,Sturm!"/>
        <s v="[Product].[Product].[Product].&amp;[GC99452B Бензопила Sturm! 2400 Вт, 405 мм, шаг цепи 3/8&quot;, ЛЕГКИЙ СТАРТ, ТОРМОЗ ЦЕПИ]" c="GC99452B Бензопила Sturm! 2400 Вт, 405 мм, шаг цепи 3/8&quot;, ЛЕГКИЙ СТАРТ, ТОРМОЗ ЦЕПИ"/>
        <s v="[Product].[Product].[Product].&amp;[GC99522B Бензопила Sturm! 2.9кВт, 455мм, шаг цепи 0,325&quot;, ЛЕГКИЙ СТАРТ, ТОРМОЗ ЦЕПИ]" c="GC99522B Бензопила Sturm! 2.9кВт, 455мм, шаг цепи 0,325&quot;, ЛЕГКИЙ СТАРТ, ТОРМОЗ ЦЕПИ"/>
        <s v="[Product].[Product].[Product].&amp;[GC99-F4.0 Напильник для заточки пильной цепи, Sturm!]" c="GC99-F4.0 Напильник для заточки пильной цепи, Sturm!"/>
        <s v="[Product].[Product].[Product].&amp;[GC99-F4.8 Напильник для заточки пильной цепи, Sturm!]" c="GC99-F4.8 Напильник для заточки пильной цепи, Sturm!"/>
        <s v="[Product].[Product].[Product].&amp;[GE168-19Q Двигатель бензиновый Sturm!, 6,5 л.с., 4-х тактный, хвостовик 19 мм Q-type]" c="GE168-19Q Двигатель бензиновый Sturm!, 6,5 л.с., 4-х тактный, хвостовик 19 мм Q-type"/>
        <s v="[Product].[Product].[Product].&amp;[GE170-20S Двигатель бензиновый Sturm!, 7 л.с., 4-х тактный, хвостовик 20 мм S-type]" c="GE170-20S Двигатель бензиновый Sturm!, 7 л.с., 4-х тактный, хвостовик 20 мм S-type"/>
        <s v="[Product].[Product].[Product].&amp;[GE170-20SP Двигатель бензиновый Sturm!, 7 л.с., 4-х такт, хвостовик 20 мм S-type, 3 руч шкив]" c="GE170-20SP Двигатель бензиновый Sturm!, 7 л.с., 4-х такт, хвостовик 20 мм S-type, 3 руч шкив"/>
        <s v="[Product].[Product].[Product].&amp;[GE190-25SP Двигатель бензиновый Sturm!, 15 л.с., 4-х такт, хвостовик 25 мм S-type, 3руч шкив]" c="GE190-25SP Двигатель бензиновый Sturm!, 15 л.с., 4-х такт, хвостовик 25 мм S-type, 3руч шкив"/>
        <s v="[Product].[Product].[Product].&amp;[GG2470C1 Пистолет клеевой Sturm!, 78 Вт 12 г/мин, диам.11мм, кейс, 6 стержней в комплекте]" c="GG2470C1 Пистолет клеевой Sturm!, 78 Вт 12 г/мин, диам.11мм, кейс, 6 стержней в комплекте"/>
        <s v="[Product].[Product].[Product].&amp;[GK72A8 Мотоблок бензиновый Sturm! 7 л.с, редуктор-алюмин, колеса 4.00-8]" c="GK72A8 Мотоблок бензиновый Sturm! 7 л.с, редуктор-алюмин, колеса 4.00-8"/>
        <s v="[Product].[Product].[Product].&amp;[GK827A8 Мотоблок бензиновый Sturm! 7 л.с, редуктор-алюмин, колеса 4-8]" c="GK827A8 Мотоблок бензиновый Sturm! 7 л.с, редуктор-алюмин, колеса 4-8"/>
        <s v="[Product].[Product].[Product].&amp;[GK827CI8 Мотоблок бензиновый Sturm! 7 л.с, редуктор-чугун, колеса 4-8]" c="GK827CI8 Мотоблок бензиновый Sturm! 7 л.с, редуктор-чугун, колеса 4-8"/>
        <s v="[Product].[Product].[Product].&amp;[GK927G8 Мотоблок бензиновый Sturm! 7 л.с, вал отбора мощности, скорости 3/1, колеса 4-10]" c="GK927G8 Мотоблок бензиновый Sturm! 7 л.с, вал отбора мощности, скорости 3/1, колеса 4-10"/>
        <s v="[Product].[Product].[Product].&amp;[GM2314F Гравер электрический Sturm!, 140 Вт, гибкий вал, 40аксс, рег оборотов, кейс]" c="GM2314F Гравер электрический Sturm!, 140 Вт, гибкий вал, 40аксс, рег оборотов, кейс"/>
        <s v="[Product].[Product].[Product].&amp;[GM2315F Гравер электрический 8000-30000об/мин, цанга 3,2мм, гибкий вал, кейс, 210ед, Sturm!]" c="GM2315F Гравер электрический 8000-30000об/мин, цанга 3,2мм, гибкий вал, кейс, 210ед, Sturm!"/>
        <s v="[Product].[Product].[Product].&amp;[GM2316F-100 Набор насадок для гравера Sturm! 100 Предметов, универсальные]" c="GM2316F-100 Набор насадок для гравера Sturm! 100 Предметов, универсальные"/>
        <s v="[Product].[Product].[Product].&amp;[GM2316F-65 Набор насадок для гравера Sturm! 65 предметов, универсальные]" c="GM2316F-65 Набор насадок для гравера Sturm! 65 предметов, универсальные"/>
        <s v="[Product].[Product].[Product].&amp;[GM2317FL Гравер электрический 170Вт, гибкий вал, подсветка, 120аксс,рег оборотов, сумка, Sturm!]" c="GM2317FL Гравер электрический 170Вт, гибкий вал, подсветка, 120аксс,рег оборотов, сумка, Sturm!"/>
        <s v="[Product].[Product].[Product].&amp;[GS8208U Опрыскиватель садовый ранцевый аккумуляторный, 8л, USB type C, Sturm!]" c="GS8208U Опрыскиватель садовый ранцевый аккумуляторный, 8л, USB type C, Sturm!"/>
        <s v="[Product].[Product].[Product].&amp;[GS8210B Опрыскиватель садовый ранцевый аккумуляторный, 10л Sturm!]" c="GS8210B Опрыскиватель садовый ранцевый аккумуляторный, 10л Sturm!"/>
        <s v="[Product].[Product].[Product].&amp;[GS8212B Опрыскиватель садовый ранцевый аккумуляторный, 12л Sturm!]" c="GS8212B Опрыскиватель садовый ранцевый аккумуляторный, 12л Sturm!"/>
        <s v="[Product].[Product].[Product].&amp;[GS8212N Опрыскиватель садовый ранцевый аккумуляторный, Sturm! 1BatterySystem, 12 л,без АКБ и ЗУ]" c="GS8212N Опрыскиватель садовый ранцевый аккумуляторный, Sturm! 1BatterySystem, 12 л,без АКБ и ЗУ"/>
        <s v="[Product].[Product].[Product].&amp;[GS8216B Опрыскиватель садовый ранцевый аккумуляторный, 16л, Sturm!]" c="GS8216B Опрыскиватель садовый ранцевый аккумуляторный, 16л, Sturm!"/>
        <s v="[Product].[Product].[Product].&amp;[GS8216BM Опрыскиватель садовый ранцевый аккумуляторный с ручной подкачкой, 16л, Sturm!]" c="GS8216BM Опрыскиватель садовый ранцевый аккумуляторный с ручной подкачкой, 16л, Sturm!"/>
        <s v="[Product].[Product].[Product].&amp;[GS82-G301 Штанга телескопич. 1,5-3 м для опрыск. GS8216BM/GS8216B/GS8212B/GS8212N Sturm!]" c="GS82-G301 Штанга телескопич. 1,5-3 м для опрыск. GS8216BM/GS8216B/GS8212B/GS8212N Sturm!"/>
        <s v="[Product].[Product].[Product].&amp;[GS82-G302 Штанга телескопическая 0,55-3 м для опрыск. GS8216BM/GS8216B/GS8212B/GS8212N Sturm!]" c="GS82-G302 Штанга телескопическая 0,55-3 м для опрыск. GS8216BM/GS8216B/GS8212B/GS8212N Sturm!"/>
        <s v="[Product].[Product].[Product].&amp;[GT1800BS  Электротриммер Sturm!, 1800 Вт, мет. вал, ассим.рукоятка верх. двиг, нож/леска/ремень]" c="GT1800BS  Электротриммер Sturm!, 1800 Вт, мет. вал, ассим.рукоятка верх. двиг, нож/леска/ремень"/>
        <s v="[Product].[Product].[Product].&amp;[GT1800D Электротриммер Sturm!, 1800 Вт, метал. вал, D-образная рукоятка, нож/леска]" c="GT1800D Электротриммер Sturm!, 1800 Вт, метал. вал, D-образная рукоятка, нож/леска"/>
        <s v="[Product].[Product].[Product].&amp;[GT3513-25 Катушка триммерная в сборе с леской, M10x1,25,  квадрат, 2мм, полуавтоматич. Sturm!]" c="GT3513-25 Катушка триммерная в сборе с леской, M10x1,25,  квадрат, 2мм, полуавтоматич. Sturm!"/>
        <s v="[Product].[Product].[Product].&amp;[GT3513-25E Катушка триммерная в сборе с леской, M10x1,25, БЫСТРАЯ ЗАПРАВКА, подшипник, Sturm!]" c="GT3513-25E Катушка триммерная в сборе с леской, M10x1,25, БЫСТРАЯ ЗАПРАВКА, подшипник, Sturm!"/>
        <s v="[Product].[Product].[Product].&amp;[GT3513-35 Катушка триммерная в сборе с леской ,M10x1,25, Квадрат, 2,4мм, полуавтом., Sturm!]" c="GT3513-35 Катушка триммерная в сборе с леской ,M10x1,25, Квадрат, 2,4мм, полуавтом., Sturm!"/>
        <s v="[Product].[Product].[Product].&amp;[GT3513-35A Катушка триммерная в сборе с леской, M10x1,25, быстрая заправка, полуавтом., Sturm!]" c="GT3513-35A Катушка триммерная в сборе с леской, M10x1,25, быстрая заправка, полуавтом., Sturm!"/>
        <s v="[Product].[Product].[Product].&amp;[GT3513-3N Катушка триммерная с ножами и леской в сборе круг 2.4мм x 27см, 3 ножа x 12см Sturm!]" c="GT3513-3N Катушка триммерная с ножами и леской в сборе круг 2.4мм x 27см, 3 ножа x 12см Sturm!"/>
        <s v="[Product].[Product].[Product].&amp;[GT3513-45 Катушка триммерная в сборе с леской, M10x1,25, БЫСТРАЯ ЗАПРАВКА, подшипник, Sturm!]" c="GT3513-45 Катушка триммерная в сборе с леской, M10x1,25, БЫСТРАЯ ЗАПРАВКА, подшипник, Sturm!"/>
        <s v="[Product].[Product].[Product].&amp;[GT3513-K Насадка КУЛЬТИВАТОР Sturm! для триммера 26мм, 9Т]" c="GT3513-K Насадка КУЛЬТИВАТОР Sturm! для триммера 26мм, 9Т"/>
        <s v="[Product].[Product].[Product].&amp;[GT3513M-23 Катушка триммерная МЕТАЛЛИЧЕСКАЯ, тип &quot;Паук&quot;, М8/10/12, леска 2-4мм, Sturm!]" c="GT3513M-23 Катушка триммерная МЕТАЛЛИЧЕСКАЯ, тип &quot;Паук&quot;, М8/10/12, леска 2-4мм, Sturm!"/>
        <s v="[Product].[Product].[Product].&amp;[GT3513M-25 Катушка триммерная c леской в сборе, квадрат, 2,4 x 27мм Sturm!]" c="GT3513M-25 Катушка триммерная c леской в сборе, квадрат, 2,4 x 27мм Sturm!"/>
        <s v="[Product].[Product].[Product].&amp;[GT3535-2.0-0-15 Леска для триммера, d=2.0 мм, l=15 м, КРУГ, оранжевый КАРТОН. Sturm!]" c="GT3535-2.0-0-15 Леска для триммера, d=2.0 мм, l=15 м, КРУГ, оранжевый КАРТОН. Sturm!"/>
        <s v="[Product].[Product].[Product].&amp;[GT3535-2.0-0A-15 Леска для триммера, d=2.0мм, l=15м, КРУГ, армированный, картон,Sturm!]" c="GT3535-2.0-0A-15 Леска для триммера, d=2.0мм, l=15м, КРУГ, армированный, картон,Sturm!"/>
        <s v="[Product].[Product].[Product].&amp;[GT3535-2.0-0A-30 Леска для триммера, d=2.0мм, l=30cм, КРУГ армированный,НАРЕЗАННАЯ, 30шт Sturm!]" c="GT3535-2.0-0A-30 Леска для триммера, d=2.0мм, l=30cм, КРУГ армированный,НАРЕЗАННАЯ, 30шт Sturm!"/>
        <s v="[Product].[Product].[Product].&amp;[GT3535-2.0-4-15 Леска для триммера, d=2.0 мм, l=15 м, КВАДРАТ, оранж., КАРТОН Sturm!]" c="GT3535-2.0-4-15 Леска для триммера, d=2.0 мм, l=15 м, КВАДРАТ, оранж., КАРТОН Sturm!"/>
        <s v="[Product].[Product].[Product].&amp;[GT3535-2.0-7-15 Леска для триммера, d=2.0 мм, l=15м, СЕМИГРАННИК, оранж., картон, Sturm!]" c="GT3535-2.0-7-15 Леска для триммера, d=2.0 мм, l=15м, СЕМИГРАННИК, оранж., картон, Sturm!"/>
        <s v="[Product].[Product].[Product].&amp;[GT3535-2.0-8-15 Леска для триммера, d=2.0 мм, l=15 м, ЗВЕЗДА, оранж., картон,Sturm!]" c="GT3535-2.0-8-15 Леска для триммера, d=2.0 мм, l=15 м, ЗВЕЗДА, оранж., картон,Sturm!"/>
        <s v="[Product].[Product].[Product].&amp;[GT3535-2.0-S-15 Леска для триммера, d=2.0мм, l=15м, КРУЧЕНЫЙ КВАДРАТ, оранж., картон, Sturm!]" c="GT3535-2.0-S-15 Леска для триммера, d=2.0мм, l=15м, КРУЧЕНЫЙ КВАДРАТ, оранж., картон, Sturm!"/>
        <s v="[Product].[Product].[Product].&amp;[GT3535-2.0-SA-15 Леска для триммера, d=2.0мм, l=15 м, КРУЧЕНЫЙ КВАДРАТ, армиров. картон, Sturm!]" c="GT3535-2.0-SA-15 Леска для триммера, d=2.0мм, l=15 м, КРУЧЕНЫЙ КВАДРАТ, армиров. картон, Sturm!"/>
        <s v="[Product].[Product].[Product].&amp;[GT3535-2.4-0-100 Леска для триммера, d=2.4 мм, l=100 м, КРУГ, оранжевый БОБИНА Sturm!]" c="GT3535-2.4-0-100 Леска для триммера, d=2.4 мм, l=100 м, КРУГ, оранжевый БОБИНА Sturm!"/>
        <s v="[Product].[Product].[Product].&amp;[GT3535-2.4-0-15 Леска для триммера, d=2.4 мм, l=15 м, КРУГ, оранжевый КАРТОН. Sturm!]" c="GT3535-2.4-0-15 Леска для триммера, d=2.4 мм, l=15 м, КРУГ, оранжевый КАРТОН. Sturm!"/>
        <s v="[Product].[Product].[Product].&amp;[GT3535-2.4-0A-15 Леска для триммера, d=2.4 мм, l=15м, КРУГ, армированная, картон, Sturm!]" c="GT3535-2.4-0A-15 Леска для триммера, d=2.4 мм, l=15м, КРУГ, армированная, картон, Sturm!"/>
        <s v="[Product].[Product].[Product].&amp;[GT3535-2.4-3S-15 Леска для триммера, усилен.,d=2.4 мм, l=15 м, круч.квадр, оранж./зел.  Sturm!]" c="GT3535-2.4-3S-15 Леска для триммера, усилен.,d=2.4 мм, l=15 м, круч.квадр, оранж./зел.  Sturm!"/>
        <s v="[Product].[Product].[Product].&amp;[GT3535-2.4-4-100  Леска для триммера, d=2.4мм, l=100м, квадрат, оранж., бобина, Sturm!]" c="GT3535-2.4-4-100  Леска для триммера, d=2.4мм, l=100м, квадрат, оранж., бобина, Sturm!"/>
        <s v="[Product].[Product].[Product].&amp;[GT3535-2.4-4-15 Леска для триммера, d=2.4 мм, l=15 м, КВАДРАТ, оранж., КАРТОН Sturm!]" c="GT3535-2.4-4-15 Леска для триммера, d=2.4 мм, l=15 м, КВАДРАТ, оранж., КАРТОН Sturm!"/>
        <s v="[Product].[Product].[Product].&amp;[GT3535-2.4-7-15 Леска для триммера, d=2.4 мм, l=15м, СЕМИГРАННИК, оранж., картон, Sturm!]" c="GT3535-2.4-7-15 Леска для триммера, d=2.4 мм, l=15м, СЕМИГРАННИК, оранж., картон, Sturm!"/>
        <s v="[Product].[Product].[Product].&amp;[GT3535-2.4-8-120 Леска для триммера, d=2.4 мм, l=120 м, ЗВЕЗДА, оранж., БОБИНА Sturm!]" c="GT3535-2.4-8-120 Леска для триммера, d=2.4 мм, l=120 м, ЗВЕЗДА, оранж., БОБИНА Sturm!"/>
        <s v="[Product].[Product].[Product].&amp;[GT3535-2.4-8-15 Леска для триммера, d=2.4 мм, l=15 м, ЗВЕЗДА,оранж., картон, Sturm!]" c="GT3535-2.4-8-15 Леска для триммера, d=2.4 мм, l=15 м, ЗВЕЗДА,оранж., картон, Sturm!"/>
        <s v="[Product].[Product].[Product].&amp;[GT3535-2.4-G4-15 Леска для триммера, d=2.4 мм, l=15 м, квадрат усилен., оранж/черн. Sturm!]" c="GT3535-2.4-G4-15 Леска для триммера, d=2.4 мм, l=15 м, квадрат усилен., оранж/черн. Sturm!"/>
        <s v="[Product].[Product].[Product].&amp;[GT3535-2.4-S-15 Леска для триммера, d=2.4 мм, l=15м, КРУЧЕНЫЙ КВАДРАТ,оранж., картон, Sturm!]" c="GT3535-2.4-S-15 Леска для триммера, d=2.4 мм, l=15м, КРУЧЕНЫЙ КВАДРАТ,оранж., картон, Sturm!"/>
        <s v="[Product].[Product].[Product].&amp;[GT3535-2.4-SA-15 Леска для триммера, d=2.4мм, l=15 м, КРУЧЕНЫЙ КВАДРАТ, армиров. картон, Sturm!]" c="GT3535-2.4-SA-15 Леска для триммера, d=2.4мм, l=15 м, КРУЧЕНЫЙ КВАДРАТ, армиров. картон, Sturm!"/>
        <s v="[Product].[Product].[Product].&amp;[GT3535-3.0-0-15 Леска для триммера, d=3.0 мм, l=15 м, КРУГ, оранжевый КАРТОН. Sturm!]" c="GT3535-3.0-0-15 Леска для триммера, d=3.0 мм, l=15 м, КРУГ, оранжевый КАРТОН. Sturm!"/>
        <s v="[Product].[Product].[Product].&amp;[GT3535-3.0-0A-15 Леска для триммера, d=3.0 мм, l=15м, КРУГ, армированная, картон, Sturm!]" c="GT3535-3.0-0A-15 Леска для триммера, d=3.0 мм, l=15м, КРУГ, армированная, картон, Sturm!"/>
        <s v="[Product].[Product].[Product].&amp;[GT3535-3.0-3S-15 Леска для триммера, усилен., d=3.0 мм, l=15 м, круч.квадр, оранж./зел.  Sturm!]" c="GT3535-3.0-3S-15 Леска для триммера, усилен., d=3.0 мм, l=15 м, круч.квадр, оранж./зел.  Sturm!"/>
        <s v="[Product].[Product].[Product].&amp;[GT3535-3.0-4-15 Леска для триммера, d=3.0 мм, l=15 м, КВАДРАТ, оранж., КАРТОН Sturm!]" c="GT3535-3.0-4-15 Леска для триммера, d=3.0 мм, l=15 м, КВАДРАТ, оранж., КАРТОН Sturm!"/>
        <s v="[Product].[Product].[Product].&amp;[GT3535-3.0-4-64 Леска для триммера, d=3.0мм, l=64м, квадрат, оранж., бобина, Sturm!]" c="GT3535-3.0-4-64 Леска для триммера, d=3.0мм, l=64м, квадрат, оранж., бобина, Sturm!"/>
        <s v="[Product].[Product].[Product].&amp;[GT3535-3.0-7-15 Леска для триммера, d=3.0мм, l=15м, СЕМИГРАННИК, оранж., картон, Sturm!]" c="GT3535-3.0-7-15 Леска для триммера, d=3.0мм, l=15м, СЕМИГРАННИК, оранж., картон, Sturm!"/>
        <s v="[Product].[Product].[Product].&amp;[GT3535-3.0-8-15 Леска для триммера, d=3.0 мм, l=15 м, ЗВЕЗДА, оранж. КАРТОН. Sturm!]" c="GT3535-3.0-8-15 Леска для триммера, d=3.0 мм, l=15 м, ЗВЕЗДА, оранж. КАРТОН. Sturm!"/>
        <s v="[Product].[Product].[Product].&amp;[GT3535-3.0-8-86 Леска для триммера, d=3.0мм, l=86м, звезда, оранж.,  бобина, Sturm!]" c="GT3535-3.0-8-86 Леска для триммера, d=3.0мм, l=86м, звезда, оранж.,  бобина, Sturm!"/>
        <s v="[Product].[Product].[Product].&amp;[GT3535-3.0-G4-15 Леска для триммера, d=3.0 мм, l=15 м, квадрат усилен., оранж./черн. Sturm!]" c="GT3535-3.0-G4-15 Леска для триммера, d=3.0 мм, l=15 м, квадрат усилен., оранж./черн. Sturm!"/>
        <s v="[Product].[Product].[Product].&amp;[GT3535-3.0-S-15 Леска для триммера, d=3.0 мм, l=15м, КРУЧЕНЫЙ КВАДРАТ,оранж., картон, Sturm!]" c="GT3535-3.0-S-15 Леска для триммера, d=3.0 мм, l=15м, КРУЧЕНЫЙ КВАДРАТ,оранж., картон, Sturm!"/>
        <s v="[Product].[Product].[Product].&amp;[GT3535-3.0-SA-15 Леска для триммера, d=3,0 мм, l=15 м, КРУЧЕНЫЙ КВАДРАТ,армиров. картон, Sturm!]" c="GT3535-3.0-SA-15 Леска для триммера, d=3,0 мм, l=15 м, КРУЧЕНЫЙ КВАДРАТ,армиров. картон, Sturm!"/>
        <s v="[Product].[Product].[Product].&amp;[GT3535-3.0-ST-15 Леска для триммера, d=3.0 мм, l=15м, ПИЛЬНЫЙ ЗУБ, черный,картон,Sturm!]" c="GT3535-3.0-ST-15 Леска для триммера, d=3.0 мм, l=15м, ПИЛЬНЫЙ ЗУБ, черный,картон,Sturm!"/>
        <s v="[Product].[Product].[Product].&amp;[GT3535-4.0-0-15 Леска для триммера, d=4.0 мм, l=15 м, КРУГ, оранжевый КАРТОН. Sturm!]" c="GT3535-4.0-0-15 Леска для триммера, d=4.0 мм, l=15 м, КРУГ, оранжевый КАРТОН. Sturm!"/>
        <s v="[Product].[Product].[Product].&amp;[GT3535-4.0-4-15 Леска для триммера, d=4.0 мм, l=15 м, КВАДРАТ, оранж., КАРТОН Sturm!]" c="GT3535-4.0-4-15 Леска для триммера, d=4.0 мм, l=15 м, КВАДРАТ, оранж., КАРТОН Sturm!"/>
        <s v="[Product].[Product].[Product].&amp;[GT3535-4.0-8-15 Леска для триммера, d=4.0 мм, l=15 м, ЗВЕЗДА, оранж. КАРТОН. Sturm!]" c="GT3535-4.0-8-15 Леска для триммера, d=4.0 мм, l=15 м, ЗВЕЗДА, оранж. КАРТОН. Sturm!"/>
        <s v="[Product].[Product].[Product].&amp;[GT3535-4.0-S-15 Леска для триммера, d=4.0 мм, l=15м, КРУЧЕНЫЙ КВАДРАТ,оранж. картон,Sturm!]" c="GT3535-4.0-S-15 Леска для триммера, d=4.0 мм, l=15м, КРУЧЕНЫЙ КВАДРАТ,оранж. картон,Sturm!"/>
        <s v="[Product].[Product].[Product].&amp;[GT3535-4.0-SA-15 Леска для триммера, d=4.0мм, l=15 м, КРУЧЕНЫЙ КВАДРАТ, армиров. картон, Sturm!]" c="GT3535-4.0-SA-15 Леска для триммера, d=4.0мм, l=15 м, КРУЧЕНЫЙ КВАДРАТ, армиров. картон, Sturm!"/>
        <s v="[Product].[Product].[Product].&amp;[HAG11125 Машина углошлифовальная 125 мм,1100Вт,11000об/мин, быст.кожух,4м рез.кабель,Hanskonner]" c="HAG11125 Машина углошлифовальная 125 мм,1100Вт,11000об/мин, быст.кожух,4м рез.кабель,Hanskonner"/>
        <s v="[Product].[Product].[Product].&amp;[HAG12125 Машина углошлифовальная 125 мм,1200Вт,8500об/мин, быст.кожух, удлинен. рук.,Hanskonner]" c="HAG12125 Машина углошлифовальная 125 мм,1200Вт,8500об/мин, быст.кожух, удлинен. рук.,Hanskonner"/>
        <s v="[Product].[Product].[Product].&amp;[HAG12125EC Машина углошлифовальная 125 мм,1200Вт,2500-8100об/мин, рег.об., конст.эл.,Hanskonner]" c="HAG12125EC Машина углошлифовальная 125 мм,1200Вт,2500-8100об/мин, рег.об., конст.эл.,Hanskonner"/>
        <s v="[Product].[Product].[Product].&amp;[HAG13125TE Машина углошлифовальная 125 мм, 1350Вт, 4000-10000,  к.эл.,черт mod T, Hanskonner]" c="HAG13125TE Машина углошлифовальная 125 мм, 1350Вт, 4000-10000,  к.эл.,черт mod T, Hanskonner"/>
        <s v="[Product].[Product].[Product].&amp;[HAG24230ECH Машина углошлифовальная 230мм, 2400Вт,6500 об/мин,плавн.пуск,трехпоз.рук,Hanskonner]" c="HAG24230ECH Машина углошлифовальная 230мм, 2400Вт,6500 об/мин,плавн.пуск,трехпоз.рук,Hanskonner"/>
        <s v="[Product].[Product].[Product].&amp;[HAG9012TES Машина углошлифовальная Hanskonner, 125 мм,1100Вт,4000-10000, КЕЙС, к.эл.,черт mod T]" c="HAG9012TES Машина углошлифовальная Hanskonner, 125 мм,1100Вт,4000-10000, КЕЙС, к.эл.,черт mod T"/>
        <s v="[Product].[Product].[Product].&amp;[HAG9018P Машина углошлифовальная Hanskonner 180 мм, 1800 Вт, ПОВЫШ ПЫЛЕЗАЩИТА]" c="HAG9018P Машина углошлифовальная Hanskonner 180 мм, 1800 Вт, ПОВЫШ ПЫЛЕЗАЩИТА"/>
        <s v="[Product].[Product].[Product].&amp;[HAG915S Штроборез 150мм, 1500Вт, 7000об/мин, плавный пуск, константная эл-ка, кейс, Hanskonner]" c="HAG915S Штроборез 150мм, 1500Вт, 7000об/мин, плавный пуск, константная эл-ка, кейс, Hanskonner"/>
        <s v="[Product].[Product].[Product].&amp;[HAG918CP Полировальная машина 180мм,1400Вт,константная эл-ка,рег.обор,доп.D-рукоять,Hanskonner]" c="HAG918CP Полировальная машина 180мм,1400Вт,константная эл-ка,рег.обор,доп.D-рукоять,Hanskonner"/>
        <s v="[Product].[Product].[Product].&amp;[HAW91A6WH Маска сварщика &quot;Хамелеон&quot; 100x50мм, DIN 4/5-9/9-13, 1/30000сек, 4 рег-ки, Hanskonner]" c="HAW91A6WH Маска сварщика &quot;Хамелеон&quot; 100x50мм, DIN 4/5-9/9-13, 1/30000сек, 4 рег-ки, Hanskonner"/>
        <s v="[Product].[Product].[Product].&amp;[HBC18 зарядное устройство Hanskonner для инструмента серии OneBat]" c="HBC18 зарядное устройство Hanskonner для инструмента серии OneBat"/>
        <s v="[Product].[Product].[Product].&amp;[HBP18-4L аккумулятор Hanskonner, 18 В, 4Ач для инструмента серии OneBat]" c="HBP18-4L аккумулятор Hanskonner, 18 В, 4Ач для инструмента серии OneBat"/>
        <s v="[Product].[Product].[Product].&amp;[HBT8926D Бензотриммер 25,4см3, 850Вт/1,16лс, ВЕЛОСИПЕДНАЯ РУЧКА, ПРАЙМЕР нож/леска, Hanskonner]" c="HBT8926D Бензотриммер 25,4см3, 850Вт/1,16лс, ВЕЛОСИПЕДНАЯ РУЧКА, ПРАЙМЕР нож/леска, Hanskonner"/>
        <s v="[Product].[Product].[Product].&amp;[HBT8933D Бензотриммер 32,6см3, 1кВт/1,36 л.с., ВЕЛОСИП. РУЧКА, ПРАЙМЕР, нож/леска, Hanskonner]" c="HBT8933D Бензотриммер 32,6см3, 1кВт/1,36 л.с., ВЕЛОСИП. РУЧКА, ПРАЙМЕР, нож/леска, Hanskonner"/>
        <s v="[Product].[Product].[Product].&amp;[HBT8942D Бензотриммер 42.7см3, 1.35кВт/1,8 л.с., ВЕЛОСИП. РУЧКА,ПРАЙМЕР, нож/леска, Hanskonner]" c="HBT8942D Бензотриммер 42.7см3, 1.35кВт/1,8 л.с., ВЕЛОСИП. РУЧКА,ПРАЙМЕР, нож/леска, Hanskonner"/>
        <s v="[Product].[Product].[Product].&amp;[HBT8952D Бензотриммер Hanskonner,51.7см3,1.5 кВт/2.0л.с.,ВЕЛОСИП. РУЧКА,ПРАЙМЕР нож/леска/фреза]" c="HBT8952D Бензотриммер Hanskonner,51.7см3,1.5 кВт/2.0л.с.,ВЕЛОСИП. РУЧКА,ПРАЙМЕР нож/леска/фреза"/>
        <s v="[Product].[Product].[Product].&amp;[HCD1230R Дрель аккумуляторная б/щ, Hanskonner 12В, 2 акк. 2,0 Ач, 30Нм, кейс]" c="HCD1230R Дрель аккумуляторная б/щ, Hanskonner 12В, 2 акк. 2,0 Ач, 30Нм, кейс"/>
        <s v="[Product].[Product].[Product].&amp;[HCD18280H Винтоверт акк.б/щ.18В,280Нм,2 акк.Li-Ion 2,4Ач,3 скор,1/4&quot;,быст.зар,OneBat,Hanskonner]" c="HCD18280H Винтоверт акк.б/щ.18В,280Нм,2 акк.Li-Ion 2,4Ач,3 скор,1/4&quot;,быст.зар,OneBat,Hanskonner"/>
        <s v="[Product].[Product].[Product].&amp;[HCD18350S Гайковерт ударный.б/щ,Hanskonner 18В,3скор,2акк Li-Ion 2,4Ач,350Нм,1/2&quot;,зар 1ч,OneBat]" c="HCD18350S Гайковерт ударный.б/щ,Hanskonner 18В,3скор,2акк Li-Ion 2,4Ач,350Нм,1/2&quot;,зар 1ч,OneBat"/>
        <s v="[Product].[Product].[Product].&amp;[HCD1838R Дрель аккумуляторная Hanskonner 18В, 2 акк. 2,4 Ач, 55Нм, патрон 13мм, кейс]" c="HCD1838R Дрель аккумуляторная Hanskonner 18В, 2 акк. 2,4 Ач, 55Нм, патрон 13мм, кейс"/>
        <s v="[Product].[Product].[Product].&amp;[HCD1838RI Дрель аккумуляторная УДАРНАЯ Hanskonner 18В, 2 акк. 2,4 Ач, 55Нм, патрон 13мм, кейс]" c="HCD1838RI Дрель аккумуляторная УДАРНАЯ Hanskonner 18В, 2 акк. 2,4 Ач, 55Нм, патрон 13мм, кейс"/>
        <s v="[Product].[Product].[Product].&amp;[HCD1865BL Дрель аккум. б/щ Hanskonner, 18В, OneBat, 2 акк. 2,4Ач, 65 Нм, патрон 13мм, кейс]" c="HCD1865BL Дрель аккум. б/щ Hanskonner, 18В, OneBat, 2 акк. 2,4Ач, 65 Нм, патрон 13мм, кейс"/>
        <s v="[Product].[Product].[Product].&amp;[HCD1865BLI Дрель аккум. ударн. б/щ Hanskonner, 18В,OneBat, 2 акк. 2,4Ач, 65Нм, патрон 13мм,кейс]" c="HCD1865BLI Дрель аккум. ударн. б/щ Hanskonner, 18В,OneBat, 2 акк. 2,4Ач, 65Нм, патрон 13мм,кейс"/>
        <s v="[Product].[Product].[Product].&amp;[HCD1865BLС Дрель аккум. б/щ Hanskonner, 18В, OneBat, 2 акк. 2,4Ач, 65Нм, смен. патрон 13мм,кейс]" c="HCD1865BLС Дрель аккум. б/щ Hanskonner, 18В, OneBat, 2 акк. 2,4Ач, 65Нм, смен. патрон 13мм,кейс"/>
        <s v="[Product].[Product].[Product].&amp;[HCS1857BL Пила циркулярная аккум 18В,бесщеточный двигатель,max пропил dp=57мм,OneBat,Hanskonner]" c="HCS1857BL Пила циркулярная аккум 18В,бесщеточный двигатель,max пропил dp=57мм,OneBat,Hanskonner"/>
        <s v="[Product].[Product].[Product].&amp;[HCS50185 Пила циркулярная 1900Вт, ТПД 185х20мм, пропил 64мм, вес 5кг, Hanskonner]" c="HCS50185 Пила циркулярная 1900Вт, ТПД 185х20мм, пропил 64мм, вес 5кг, Hanskonner"/>
        <s v="[Product].[Product].[Product].&amp;[HCS51185 Пила циркулярная 1800Вт, ТПД 185х20мм, пропил 63мм, вес 4.2кг,  Hanskonner]" c="HCS51185 Пила циркулярная 1800Вт, ТПД 185х20мм, пропил 63мм, вес 4.2кг,  Hanskonner"/>
        <s v="[Product].[Product].[Product].&amp;[HD-115125-130AG Ручка УШМ с твердосплавным КАРАНДАШОМ и местом хранения, резьба 8мм, pat,Sturm!]" c="HD-115125-130AG Ручка УШМ с твердосплавным КАРАНДАШОМ и местом хранения, резьба 8мм, pat,Sturm!"/>
        <s v="[Product].[Product].[Product].&amp;[HG2003LCD Фен технический Sturm!, 2000 Вт, 2 темп.диап., 6 реж.потока, ЖК ДИСПЛ, 5аксс., кейс]" c="HG2003LCD Фен технический Sturm!, 2000 Вт, 2 темп.диап., 6 реж.потока, ЖК ДИСПЛ, 5аксс., кейс"/>
        <s v="[Product].[Product].[Product].&amp;[HG2004 Фен технический Sturm!, 2000 Вт, 350/550C, 250/550л/мин, 5 насадок, кейс]" c="HG2004 Фен технический Sturm!, 2000 Вт, 350/550C, 250/550л/мин, 5 насадок, кейс"/>
        <s v="[Product].[Product].[Product].&amp;[HG2020P Фен технический Sturm!, 2000 Вт, 450/600C, 250/500л/мин, 4 насадки, кейс]" c="HG2020P Фен технический Sturm!, 2000 Вт, 450/600C, 250/500л/мин, 4 насадки, кейс"/>
        <s v="[Product].[Product].[Product].&amp;[HG2022P Фен технический Sturm!, 2200 Вт, 50/50-450/90-600C, 250/500/500л/мин, 4 насадки, кейс]" c="HG2022P Фен технический Sturm!, 2200 Вт, 50/50-450/90-600C, 250/500/500л/мин, 4 насадки, кейс"/>
        <s v="[Product].[Product].[Product].&amp;[HGC1214 Бензопила 1,2кВт/1.63лс, 37,2 см3, шина 14&quot;, Hanskonner]" c="HGC1214 Бензопила 1,2кВт/1.63лс, 37,2 см3, шина 14&quot;, Hanskonner"/>
        <s v="[Product].[Product].[Product].&amp;[HGC1416 Бензопила 1,4 кВт/1,9 л.с., 40,1см3, шина 16&quot;, Hanskonner]" c="HGC1416 Бензопила 1,4 кВт/1,9 л.с., 40,1см3, шина 16&quot;, Hanskonner"/>
        <s v="[Product].[Product].[Product].&amp;[HGC2218 Бензопила 2.2кВт/3.0лс, 54 см3, шина 18&quot;, Hanskonner]" c="HGC2218 Бензопила 2.2кВт/3.0лс, 54 см3, шина 18&quot;, Hanskonner"/>
        <s v="[Product].[Product].[Product].&amp;[HHG2023CD Фен технический Hanskonner, 2300 Вт, 50/50-650C, 250-500л/мин, КЕРАМ., ЖК-дисп., кейс]" c="HHG2023CD Фен технический Hanskonner, 2300 Вт, 50/50-650C, 250-500л/мин, КЕРАМ., ЖК-дисп., кейс"/>
        <s v="[Product].[Product].[Product].&amp;[HID2145P Дрель шуруповерт Hanskonner, 2 скор, метал.патрон 13 мм, 22+1, 50Нм, резин. кабель 4М]" c="HID2145P Дрель шуруповерт Hanskonner, 2 скор, метал.патрон 13 мм, 22+1, 50Нм, резин. кабель 4М"/>
        <s v="[Product].[Product].[Product].&amp;[HID2145PC Дрель шуруповерт 2 скор, быстросъёмный патрон 13мм, 22+1, 50Нм, резин. каб,Hanskonner]" c="HID2145PC Дрель шуруповерт 2 скор, быстросъёмный патрон 13мм, 22+1, 50Нм, резин. каб,Hanskonner"/>
        <s v="[Product].[Product].[Product].&amp;[HJS0810MQL  Лобзик электрический Hanskonner, 850Вт,100/8мм (дер/мет) МЕТАЛЛ.РЕДУКТ, алюм.опора]" c="HJS0810MQL  Лобзик электрический Hanskonner, 850Вт,100/8мм (дер/мет) МЕТАЛЛ.РЕДУКТ, алюм.опора"/>
        <s v="[Product].[Product].[Product].&amp;[HJS0811LPE Лобзик электрический Hanskonner, 860Вт, КЕЙС, 120/12мм (дер/мет),  алюм.опора]" c="HJS0811LPE Лобзик электрический Hanskonner, 860Вт, КЕЙС, 120/12мм (дер/мет),  алюм.опора"/>
        <s v="[Product].[Product].[Product].&amp;[HK1015-01-FB0440 Топор 440г, фиберглассовая рукоятка с TPE, кованый, PTFE покрытие, Hanskonner]" c="HK1015-01-FB0440 Топор 440г, фиберглассовая рукоятка с TPE, кованый, PTFE покрытие, Hanskonner"/>
        <s v="[Product].[Product].[Product].&amp;[HK1015-01-FB0650 Топор 650г, фиберглассовая рукоятка с TPE, кованый, PTFE покрытие, Hanskonner]" c="HK1015-01-FB0650 Топор 650г, фиберглассовая рукоятка с TPE, кованый, PTFE покрытие, Hanskonner"/>
        <s v="[Product].[Product].[Product].&amp;[HK1015-01-FB0870 Топор-колун 870г, фибергл. рукоятка с TPE, кованый, PTFE покрытие, Hanskonner]" c="HK1015-01-FB0870 Топор-колун 870г, фибергл. рукоятка с TPE, кованый, PTFE покрытие, Hanskonner"/>
        <s v="[Product].[Product].[Product].&amp;[HK1015-01-FB1000 Топор-колун 1000г,фибергл. рукоятка с TPE, кованый, PTFE покрытие, Hanskonner]" c="HK1015-01-FB1000 Топор-колун 1000г,фибергл. рукоятка с TPE, кованый, PTFE покрытие, Hanskonner"/>
        <s v="[Product].[Product].[Product].&amp;[HK1040-16-PH0-100 Отвертка крестовая 0x100 АЛМАЗН. НАКОНЕЧ, твердость 59 HRC, S2, Hanskonner]" c="HK1040-16-PH0-100 Отвертка крестовая 0x100 АЛМАЗН. НАКОНЕЧ, твердость 59 HRC, S2, Hanskonner"/>
        <s v="[Product].[Product].[Product].&amp;[HK1040-16-PH0-150 Отвертка крестовая 0x150 АЛМАЗН. НАКОНЕЧ, твердость 59 HRC, S2, Hanskonner]" c="HK1040-16-PH0-150 Отвертка крестовая 0x150 АЛМАЗН. НАКОНЕЧ, твердость 59 HRC, S2, Hanskonner"/>
        <s v="[Product].[Product].[Product].&amp;[HK1040-16-PH0-200 Отвертка крестовая 0x200 АЛМАЗН. НАКОНЕЧ, твердость 59 HRC, S2, Hanskonner]" c="HK1040-16-PH0-200 Отвертка крестовая 0x200 АЛМАЗН. НАКОНЕЧ, твердость 59 HRC, S2, Hanskonner"/>
        <s v="[Product].[Product].[Product].&amp;[HK1040-16-PH0-75 Отвертка крестовая 0x75 АЛМАЗН. НАКОНЕЧ, твердость 59 HRC, S2, Hanskonner]" c="HK1040-16-PH0-75 Отвертка крестовая 0x75 АЛМАЗН. НАКОНЕЧ, твердость 59 HRC, S2, Hanskonner"/>
        <s v="[Product].[Product].[Product].&amp;[HK1040-16-PH1-150 Отвертка крестовая 1x150 АЛМАЗН. НАКОНЕЧ, твердость 59 HRC, S2, Hanskonner]" c="HK1040-16-PH1-150 Отвертка крестовая 1x150 АЛМАЗН. НАКОНЕЧ, твердость 59 HRC, S2, Hanskonner"/>
        <s v="[Product].[Product].[Product].&amp;[HK1040-16-PH1-200 Отвертка крестовая 1x200 АЛМАЗН. НАКОНЕЧ, твердость 59 HRC, S2, Hanskonner]" c="HK1040-16-PH1-200 Отвертка крестовая 1x200 АЛМАЗН. НАКОНЕЧ, твердость 59 HRC, S2, Hanskonner"/>
        <s v="[Product].[Product].[Product].&amp;[HK1040-16-PH1-75 Отвертка крестовая 1x75 АЛМАЗН. НАКОНЕЧ, твердость 59 HRC, S2, Hanskonner]" c="HK1040-16-PH1-75 Отвертка крестовая 1x75 АЛМАЗН. НАКОНЕЧ, твердость 59 HRC, S2, Hanskonner"/>
        <s v="[Product].[Product].[Product].&amp;[HK1040-16-PH2-200 Отвертка крестовая 2x200 АЛМАЗН. НАКОНЕЧ, твердость 59 HRC, S2, Hanskonner]" c="HK1040-16-PH2-200 Отвертка крестовая 2x200 АЛМАЗН. НАКОНЕЧ, твердость 59 HRC, S2, Hanskonner"/>
        <s v="[Product].[Product].[Product].&amp;[HK1040-16-SL3-150 Отвертка шлицевая 3x150 АЛМАЗН. НАКОНЕЧ, твердость 59 HRC, S2, Hanskonner]" c="HK1040-16-SL3-150 Отвертка шлицевая 3x150 АЛМАЗН. НАКОНЕЧ, твердость 59 HRC, S2, Hanskonner"/>
        <s v="[Product].[Product].[Product].&amp;[HK1040-16-SL5-150 Отвертка шлицевая 5x150 АЛМАЗН. НАКОНЕЧ, твердость 59 HRC, S2, Hanskonner]" c="HK1040-16-SL5-150 Отвертка шлицевая 5x150 АЛМАЗН. НАКОНЕЧ, твердость 59 HRC, S2, Hanskonner"/>
        <s v="[Product].[Product].[Product].&amp;[HK1040-16-SL5-75 Отвертка шлицевая 5x75 АЛМАЗН. НАКОНЕЧ, твердость 59 HRC, S2, Hanskonner]" c="HK1040-16-SL5-75 Отвертка шлицевая 5x75 АЛМАЗН. НАКОНЕЧ, твердость 59 HRC, S2, Hanskonner"/>
        <s v="[Product].[Product].[Product].&amp;[HK1040-16-SL6-150 Отвертка шлицевая 6x150 АЛМАЗН. НАКОНЕЧ, твердость 59 HRC, S2, Hanskonner]" c="HK1040-16-SL6-150 Отвертка шлицевая 6x150 АЛМАЗН. НАКОНЕЧ, твердость 59 HRC, S2, Hanskonner"/>
        <s v="[Product].[Product].[Product].&amp;[HK1040-16-SL6-200 Отвертка шлицевая 6x200 АЛМАЗН. НАКОНЕЧ, твердость 59 HRC, S2, Hanskonner]" c="HK1040-16-SL6-200 Отвертка шлицевая 6x200 АЛМАЗН. НАКОНЕЧ, твердость 59 HRC, S2, Hanskonner"/>
        <s v="[Product].[Product].[Product].&amp;[HK1040-16-SL6-38 Отвертка шлицевая 6x38 АЛМАЗН. НАКОНЕЧ, твердость 59 HRC, S2, Hanskonner]" c="HK1040-16-SL6-38 Отвертка шлицевая 6x38 АЛМАЗН. НАКОНЕЧ, твердость 59 HRC, S2, Hanskonner"/>
        <s v="[Product].[Product].[Product].&amp;[HK1040-19-4 Набор отверток с комб. ручкой полимерное дерево 4 шт S2 Hanskonner]" c="HK1040-19-4 Набор отверток с комб. ручкой полимерное дерево 4 шт S2 Hanskonner"/>
        <s v="[Product].[Product].[Product].&amp;[HK1060-01-4007 Ножовка по дереву, 400мм, 7-8 TPI, SK5, 3D зуб, чистый рез, Hanskonner]" c="HK1060-01-4007 Ножовка по дереву, 400мм, 7-8 TPI, SK5, 3D зуб, чистый рез, Hanskonner"/>
        <s v="[Product].[Product].[Product].&amp;[HK1060-01-4011 Ножовка по дереву, 400мм, 11-12 TPI, SK5, 3D зуб, чистый рез, Hanskonner]" c="HK1060-01-4011 Ножовка по дереву, 400мм, 11-12 TPI, SK5, 3D зуб, чистый рез, Hanskonner"/>
        <s v="[Product].[Product].[Product].&amp;[HK1060-01-4507 Ножовка по дереву, 450мм, 7-8 TPI, SK5, 3D зуб, чистый рез, Hanskonner]" c="HK1060-01-4507 Ножовка по дереву, 450мм, 7-8 TPI, SK5, 3D зуб, чистый рез, Hanskonner"/>
        <s v="[Product].[Product].[Product].&amp;[HK1060-01-4511 Ножовка по дереву, 450мм, 11-12 TPI, SK5, 3D зуб, чистый рез, Hanskonner]" c="HK1060-01-4511 Ножовка по дереву, 450мм, 11-12 TPI, SK5, 3D зуб, чистый рез, Hanskonner"/>
        <s v="[Product].[Product].[Product].&amp;[HK1076-08-02 Нож 18мм, обрезиненный корпус, быстрая разблокировка, лезвие SK2 0.7мм, Hanskonner]" c="HK1076-08-02 Нож 18мм, обрезиненный корпус, быстрая разблокировка, лезвие SK2 0.7мм, Hanskonner"/>
        <s v="[Product].[Product].[Product].&amp;[HK1076-10-1 Нож складной 200мм, клинок 90мм, шило, рукоять G10, подшипник, pat.,Hanskonner]" c="HK1076-10-1 Нож складной 200мм, клинок 90мм, шило, рукоять G10, подшипник, pat.,Hanskonner"/>
        <s v="[Product].[Product].[Product].&amp;[HK1076-S1-18 Лезвия 18мм,10шт,оксид.,SK2 сталь,толщ.0.5мм,15 сегм.,ULTRA лаз.заточка,Hanskonner]" c="HK1076-S1-18 Лезвия 18мм,10шт,оксид.,SK2 сталь,толщ.0.5мм,15 сегм.,ULTRA лаз.заточка,Hanskonner"/>
        <s v="[Product].[Product].[Product].&amp;[HK1076-S2-18 Лезвия 18мм,10шт,оксид.SK2 сталь,0.7мм толщ.,15 сегм.,ULTRA лаз.заточка,Hanskonner]" c="HK1076-S2-18 Лезвия 18мм,10шт,оксид.SK2 сталь,0.7мм толщ.,15 сегм.,ULTRA лаз.заточка,Hanskonner"/>
        <s v="[Product].[Product].[Product].&amp;[HK2010-01-10-25 Рулетка 10x25, 2 стопа,противоударный корпус SoftTouch,мощный магнит,Hanskonner]" c="HK2010-01-10-25 Рулетка 10x25, 2 стопа,противоударный корпус SoftTouch,мощный магнит,Hanskonner"/>
        <s v="[Product].[Product].[Product].&amp;[HK2010-01-3-16 Рулетка 3x16, 2 стопа, противоударный корпус SoftTouch, мощный магнит,Hanskonner]" c="HK2010-01-3-16 Рулетка 3x16, 2 стопа, противоударный корпус SoftTouch, мощный магнит,Hanskonner"/>
        <s v="[Product].[Product].[Product].&amp;[HK2010-01-5-19 Рулетка 5x19, 2 стопа, противоударный корпус SoftTouch, мощный магнит,Hanskonner]" c="HK2010-01-5-19 Рулетка 5x19, 2 стопа, противоударный корпус SoftTouch, мощный магнит,Hanskonner"/>
        <s v="[Product].[Product].[Product].&amp;[HK2010-01-5-25 Рулетка 5x25, 2 стопа, противоударный корпус SoftTouch, мощный магнит,Hanskonner]" c="HK2010-01-5-25 Рулетка 5x25, 2 стопа, противоударный корпус SoftTouch, мощный магнит,Hanskonner"/>
        <s v="[Product].[Product].[Product].&amp;[HK2010-01-5-25-1 Рулетка 5x25 (доп+0,5м),2 стопа,корпус SoftTouch,супермощный магнит,Hanskonner]" c="HK2010-01-5-25-1 Рулетка 5x25 (доп+0,5м),2 стопа,корпус SoftTouch,супермощный магнит,Hanskonner"/>
        <s v="[Product].[Product].[Product].&amp;[HK2010-01-8-25 Рулетка 8x25, 2 стопа, противоударный корпус SoftTouch, мощный магнит,Hanskonner]" c="HK2010-01-8-25 Рулетка 8x25, 2 стопа, противоударный корпус SoftTouch, мощный магнит,Hanskonner"/>
        <s v="[Product].[Product].[Product].&amp;[HK2010-02-10-27 Рулетка 10x27, автостоп,противоудар.обрезин.корпус, СУПЕРМОЩ.МАГНИТ, Hanskonner]" c="HK2010-02-10-27 Рулетка 10x27, автостоп,противоудар.обрезин.корпус, СУПЕРМОЩ.МАГНИТ, Hanskonner"/>
        <s v="[Product].[Product].[Product].&amp;[HK2010-02-3-19 Рулетка 3x19, автостоп, противоудар.обрезин.корпус, СУПЕРМОЩ.МАГНИТ, Hanskonner]" c="HK2010-02-3-19 Рулетка 3x19, автостоп, противоудар.обрезин.корпус, СУПЕРМОЩ.МАГНИТ, Hanskonner"/>
        <s v="[Product].[Product].[Product].&amp;[HK2010-02-5-22 Рулетка 5x22, автостоп, противоудар.обрезин.корпус, СУПЕРМОЩ.МАГНИТ, Hanskonner]" c="HK2010-02-5-22 Рулетка 5x22, автостоп, противоудар.обрезин.корпус, СУПЕРМОЩ.МАГНИТ, Hanskonner"/>
        <s v="[Product].[Product].[Product].&amp;[HK2010-02-5-27 Рулетка 5x27, автостоп, противоударный обрезин.корпус,СУПЕРМОЩ.МАГНИТ,Hanskonner]" c="HK2010-02-5-27 Рулетка 5x27, автостоп, противоударный обрезин.корпус,СУПЕРМОЩ.МАГНИТ,Hanskonner"/>
        <s v="[Product].[Product].[Product].&amp;[HK2010-02-5-27-1 Рулетка,5x27 (+0,5м доп.), автостоп,обрезин.корпус, СУПЕРМОЩ.магнит,Hanskonner]" c="HK2010-02-5-27-1 Рулетка,5x27 (+0,5м доп.), автостоп,обрезин.корпус, СУПЕРМОЩ.магнит,Hanskonner"/>
        <s v="[Product].[Product].[Product].&amp;[HK2010-02-8-27 Рулетка 8x27, автостоп, противоударный обрезин.корпус,СУПЕРМОЩ.МАГНИТ,Hanskonner]" c="HK2010-02-8-27 Рулетка 8x27, автостоп, противоударный обрезин.корпус,СУПЕРМОЩ.МАГНИТ,Hanskonner"/>
        <s v="[Product].[Product].[Product].&amp;[HK2010-03-10-25 Рулетка 10x25,мощн.магнит,2 стопа,корпус на 20% КОМПАКТ.СТАНДАРТНОГО,Hanskonner]" c="HK2010-03-10-25 Рулетка 10x25,мощн.магнит,2 стопа,корпус на 20% КОМПАКТ.СТАНДАРТНОГО,Hanskonner"/>
        <s v="[Product].[Product].[Product].&amp;[HK2010-03-3-16 Рулетка 3x16, 2 стопа,корпус на 32% компак.стандартного,мощный магнит,Hanskonner]" c="HK2010-03-3-16 Рулетка 3x16, 2 стопа,корпус на 32% компак.стандартного,мощный магнит,Hanskonner"/>
        <s v="[Product].[Product].[Product].&amp;[HK2010-03-5-19 Рулетка 5x19, 2 стопа,корпус на 32% компак.стандартного,мощный магнит,Hanskonner]" c="HK2010-03-5-19 Рулетка 5x19, 2 стопа,корпус на 32% компак.стандартного,мощный магнит,Hanskonner"/>
        <s v="[Product].[Product].[Product].&amp;[HK2010-03-5-25 Рулетка 5x25, 2 стопа,корпус на 32% компак.стандартного,мощный магнит,Hanskonner]" c="HK2010-03-5-25 Рулетка 5x25, 2 стопа,корпус на 32% компак.стандартного,мощный магнит,Hanskonner"/>
        <s v="[Product].[Product].[Product].&amp;[HK2010-03-8-25 Рулетка 8x25, 2 стопа,корпус на 32% компак.стандартного,мощный магнит,Hanskonner]" c="HK2010-03-8-25 Рулетка 8x25, 2 стопа,корпус на 32% компак.стандартного,мощный магнит,Hanskonner"/>
        <s v="[Product].[Product].[Product].&amp;[HK2010-04-3-19 Рулетка 3x19, СУПЕРКОМПАКТ, на 32% компактней, 2 стопа,мощный магнит, Hanskonner]" c="HK2010-04-3-19 Рулетка 3x19, СУПЕРКОМПАКТ, на 32% компактней, 2 стопа,мощный магнит, Hanskonner"/>
        <s v="[Product].[Product].[Product].&amp;[HK2010-04-5-19 Рулетка 5x19, СУПЕРКОМПАКТ, на 32% компактней, 2 стопа,мощный магнит, Hanskonner]" c="HK2010-04-5-19 Рулетка 5x19, СУПЕРКОМПАКТ, на 32% компактней, 2 стопа,мощный магнит, Hanskonner"/>
        <s v="[Product].[Product].[Product].&amp;[HK2010-04-5-25 Рулетка 5x25, СУПЕРКОМПАКТ, на 32% компактней, 2 стопа,мощный магнит, Hanskonner]" c="HK2010-04-5-25 Рулетка 5x25, СУПЕРКОМПАКТ, на 32% компактней, 2 стопа,мощный магнит, Hanskonner"/>
        <s v="[Product].[Product].[Product].&amp;[HK2010-05-5-32 Рулетка 5x32, 1 стоп, ВЫЛЕТ ПОЛОТНА 3.6-3.8м, МАГНИТ ДЕРЖИТ 2кг, Hanskonner]" c="HK2010-05-5-32 Рулетка 5x32, 1 стоп, ВЫЛЕТ ПОЛОТНА 3.6-3.8м, МАГНИТ ДЕРЖИТ 2кг, Hanskonner"/>
        <s v="[Product].[Product].[Product].&amp;[HK2010-05-8-32 Рулетка 8x32, 1 стоп, ВЫЛЕТ ПОЛОТНА 3.6-3.8м, МАГНИТ ДЕРЖИТ 2кг, Hanskonner]" c="HK2010-05-8-32 Рулетка 8x32, 1 стоп, ВЫЛЕТ ПОЛОТНА 3.6-3.8м, МАГНИТ ДЕРЖИТ 2кг, Hanskonner"/>
        <s v="[Product].[Product].[Product].&amp;[HK2015-01-0400 Уровень алюм.400мм,3 колбы,усилен,фрезеров.,магнит,точность 0,5мм/м, Hanskonner]" c="HK2015-01-0400 Уровень алюм.400мм,3 колбы,усилен,фрезеров.,магнит,точность 0,5мм/м, Hanskonner"/>
        <s v="[Product].[Product].[Product].&amp;[HK2015-01-0600 Уровень алюм.600мм,3 колбы,усилен,фрезеров.,магнит,точность 0,5мм/м, Hanskonner]" c="HK2015-01-0600 Уровень алюм.600мм,3 колбы,усилен,фрезеров.,магнит,точность 0,5мм/м, Hanskonner"/>
        <s v="[Product].[Product].[Product].&amp;[HK2015-01-0800 Уровень алюм.800мм,3 колбы,усилен,фрезеров.,магнит,точность 0,5мм/м, Hanskonner]" c="HK2015-01-0800 Уровень алюм.800мм,3 колбы,усилен,фрезеров.,магнит,точность 0,5мм/м, Hanskonner"/>
        <s v="[Product].[Product].[Product].&amp;[HK2015-01-1000 Уровень алюм.1000мм,3 колбы,усилен,фрезеров.,магнит,точность 0,5мм/м, Hanskonner]" c="HK2015-01-1000 Уровень алюм.1000мм,3 колбы,усилен,фрезеров.,магнит,точность 0,5мм/м, Hanskonner"/>
        <s v="[Product].[Product].[Product].&amp;[HK2015-01-1200 Уровень алюм.1200мм,3 колбы,усилен,фрезеров.,магнит,точность 0,5мм/м, Hanskonner]" c="HK2015-01-1200 Уровень алюм.1200мм,3 колбы,усилен,фрезеров.,магнит,точность 0,5мм/м, Hanskonner"/>
        <s v="[Product].[Product].[Product].&amp;[HK2015-01-1500 Уровень алюм.1500мм,3 колбы,усилен,фрезеров.,магнит,точность 0,5мм/м, Hanskonner]" c="HK2015-01-1500 Уровень алюм.1500мм,3 колбы,усилен,фрезеров.,магнит,точность 0,5мм/м, Hanskonner"/>
        <s v="[Product].[Product].[Product].&amp;[HK2015-01-2000 Уровень алюм.2000мм,3 колбы,усилен,фрезеров.,магнит,точность 0,5мм/м, Hanskonner]" c="HK2015-01-2000 Уровень алюм.2000мм,3 колбы,усилен,фрезеров.,магнит,точность 0,5мм/м, Hanskonner"/>
        <s v="[Product].[Product].[Product].&amp;[HK3012-07-20 Ручной секатор 205 мм с храповым механизмом алюмин ручка HansKonner]" c="HK3012-07-20 Ручной секатор 205 мм с храповым механизмом алюмин ручка HansKonner"/>
        <s v="[Product].[Product].[Product].&amp;[HK7012-06-15 Хомут &quot;Липучка&quot; 15х200 мм с лого 15 шт/уп hanskonner]" c="HK7012-06-15 Хомут &quot;Липучка&quot; 15х200 мм с лого 15 шт/уп hanskonner"/>
        <s v="[Product].[Product].[Product].&amp;[HKTB0146 Сумка 46 карм., съёмный карман для установки на ремень, 100% полиэстер,pat,Hanskonner]" c="HKTB0146 Сумка 46 карм., съёмный карман для установки на ремень, 100% полиэстер,pat,Hanskonner"/>
        <s v="[Product].[Product].[Product].&amp;[HM2500 Зернодробилка 2500Вт, измельчитель зерна и кукурузы, 4 сита в комплекте, Sturm!]" c="HM2500 Зернодробилка 2500Вт, измельчитель зерна и кукурузы, 4 сита в комплекте, Sturm!"/>
        <s v="[Product].[Product].[Product].&amp;[HM2500-992-3 Сетка-измельчитель 3 мм, для измельчителей Sturm! HM2500/HM2501]" c="HM2500-992-3 Сетка-измельчитель 3 мм, для измельчителей Sturm! HM2500/HM2501"/>
        <s v="[Product].[Product].[Product].&amp;[HM2500-992-5 Сетка-измельчитель 5 мм, для измельчителей Sturm! HM2500/HM2501]" c="HM2500-992-5 Сетка-измельчитель 5 мм, для измельчителей Sturm! HM2500/HM2501"/>
        <s v="[Product].[Product].[Product].&amp;[HPW9225 Мойка высокого давления,2500Вт,190 бар, ШВД-7м,Hanskonner]" c="HPW9225 Мойка высокого давления,2500Вт,190 бар, ШВД-7м,Hanskonner"/>
        <s v="[Product].[Product].[Product].&amp;[HPW9225R Мойка высокого давления,2500Вт,190 бар, ШВД-10м,барабан для шланга,Hanskonner]" c="HPW9225R Мойка высокого давления,2500Вт,190 бар, ШВД-10м,барабан для шланга,Hanskonner"/>
        <s v="[Product].[Product].[Product].&amp;[HPW9230I Мойка высокого давления асинхронный мотор,3000Вт,195 бар, ШВД-10м,Hanskonner]" c="HPW9230I Мойка высокого давления асинхронный мотор,3000Вт,195 бар, ШВД-10м,Hanskonner"/>
        <s v="[Product].[Product].[Product].&amp;[HRE1185  Фрезер Hanskonner, 850 Вт, 10000-30000 об., цанга 6,8 мм, сумка, 3 базы]" c="HRE1185  Фрезер Hanskonner, 850 Вт, 10000-30000 об., цанга 6,8 мм, сумка, 3 базы"/>
        <s v="[Product].[Product].[Product].&amp;[HRH0828RE Перфоратор Hanskonner,850 Вт,3 реж,3.2 Дж,0-5100 уд/м,0-1300 об/м,4м рез.кабель,кейс]" c="HRH0828RE Перфоратор Hanskonner,850 Вт,3 реж,3.2 Дж,0-5100 уд/м,0-1300 об/м,4м рез.кабель,кейс"/>
        <s v="[Product].[Product].[Product].&amp;[HRH0828REC Перфоратор Hanskonner 850Вт,3 реж,3.2Дж,0-5100уд/мин,0-1300об/мин,БЗП,4м кабель,кейс]" c="HRH0828REC Перфоратор Hanskonner 850Вт,3 реж,3.2Дж,0-5100уд/мин,0-1300об/мин,БЗП,4м кабель,кейс"/>
        <s v="[Product].[Product].[Product].&amp;[HRH1532RE Перфоратор Hanskonner 1500Вт,3 реж,6Дж,0-4500уд/мин,0-850об/мин,ВЕРТИКАЛ.4м каб. кейс]" c="HRH1532RE Перфоратор Hanskonner 1500Вт,3 реж,6Дж,0-4500уд/мин,0-850об/мин,ВЕРТИКАЛ.4м каб. кейс"/>
        <s v="[Product].[Product].[Product].&amp;[HRH1824BL Перфоратор аккумуляторный 3 реж,2,4Дж,max d=24мм,без АКБ и ЗУ, кейс, Hanskonner]" c="HRH1824BL Перфоратор аккумуляторный 3 реж,2,4Дж,max d=24мм,без АКБ и ЗУ, кейс, Hanskonner"/>
        <s v="[Product].[Product].[Product].&amp;[HRH2150VC Бетонолом 2100Вт, 50Дж, HEX, пика, долото 30х400, кейс на колес. Hanskonner]" c="HRH2150VC Бетонолом 2100Вт, 50Дж, HEX, пика, долото 30х400, кейс на колес. Hanskonner"/>
        <s v="[Product].[Product].[Product].&amp;[HSG9675 Краскопульт Hanskonner, 750Вт, 0-1200 мл/мин, 22kPa, 1л, HVLP, шнур 4м, МАЛОШУМНЫЙ]" c="HSG9675 Краскопульт Hanskonner, 750Вт, 0-1200 мл/мин, 22kPa, 1л, HVLP, шнур 4м, МАЛОШУМНЫЙ"/>
        <s v="[Product].[Product].[Product].&amp;[HWM2180MF Сварочный полуавтомат MIG/MAG 20-180 А, с функцией MMA 20-160 А, Hanskonner]" c="HWM2180MF Сварочный полуавтомат MIG/MAG 20-180 А, с функцией MMA 20-160 А, Hanskonner"/>
        <s v="[Product].[Product].[Product].&amp;[ID20131 Дрель-миксер Sturm!, 1300 Вт, 0-580 об/мин, патрон 16 мм, металл. корпус редуктора]" c="ID20131 Дрель-миксер Sturm!, 1300 Вт, 0-580 об/мин, патрон 16 мм, металл. корпус редуктора"/>
        <s v="[Product].[Product].[Product].&amp;[ID2014M Электрический миксер Sturm!, 1400 Вт, 0-650 об/мин, патрон 16 мм, мешалка М14]" c="ID2014M Электрический миксер Sturm!, 1400 Вт, 0-650 об/мин, патрон 16 мм, мешалка М14"/>
        <s v="[Product].[Product].[Product].&amp;[ID20165M Дрель низкооборотистая шкантовочная 1650Вт, 500об/мин,патрон 16мм, мет.редуктор,Sturm!]" c="ID20165M Дрель низкооборотистая шкантовочная 1650Вт, 500об/мин,патрон 16мм, мет.редуктор,Sturm!"/>
        <s v="[Product].[Product].[Product].&amp;[ID2016M Электрический миксер 1600Вт, 2 лопасти, 2 скор, метал корпус редуктора, Sturm!]" c="ID2016M Электрический миксер 1600Вт, 2 лопасти, 2 скор, метал корпус редуктора, Sturm!"/>
        <s v="[Product].[Product].[Product].&amp;[ID2016M-998 Две мешалки для миксера ID2016M, 110x590мм Sturm! STURM]" c="ID2016M-998 Две мешалки для миксера ID2016M, 110x590мм Sturm! STURM"/>
        <s v="[Product].[Product].[Product].&amp;[ID2018MP-998 Две мешалки для миксера ID2018MP, 120x550мм Sturm!]" c="ID2018MP-998 Две мешалки для миксера ID2018MP, 120x550мм Sturm!"/>
        <s v="[Product].[Product].[Product].&amp;[ID2111 Гайковерт сетевой Sturm! Мощность 1000Вт, крут. момент 380 Нм, 4 ударн. головки, кейс]" c="ID2111 Гайковерт сетевой Sturm! Мощность 1000Вт, крут. момент 380 Нм, 4 ударн. головки, кейс"/>
        <s v="[Product].[Product].[Product].&amp;[ID2140 Дрель-шуруповерт Sturm!, 400 Вт, сеть, реверс, ПОДСВЕТКА, провод 4м.]" c="ID2140 Дрель-шуруповерт Sturm!, 400 Вт, сеть, реверс, ПОДСВЕТКА, провод 4м."/>
        <s v="[Product].[Product].[Product].&amp;[ID2145P Дрель шуруповерт &quot;Проф&quot;, 2 скорости, патрон 10мм, 23+1, 45Нм. SoftTouch, шнур 4м,Sturm!]" c="ID2145P Дрель шуруповерт &quot;Проф&quot;, 2 скорости, патрон 10мм, 23+1, 45Нм. SoftTouch, шнур 4м,Sturm!"/>
        <s v="[Product].[Product].[Product].&amp;[ID2145PT Дрель шуруповерт Sturm! &quot;Проф&quot;, 2 скор, СМЕННЫЙ ПАТРОН 10 мм,22+1, 45 НМ., Шнур 4М]" c="ID2145PT Дрель шуруповерт Sturm! &quot;Проф&quot;, 2 скор, СМЕННЫЙ ПАТРОН 10 мм,22+1, 45 НМ., Шнур 4М"/>
        <s v="[Product].[Product].[Product].&amp;[ID2150P  Дрель шуруповерт Sturm! &quot;Проф&quot;, 2 скор, патрон 10 мм, 22+1, 45 Нм, ШНУР 5 М]" c="ID2150P  Дрель шуруповерт Sturm! &quot;Проф&quot;, 2 скор, патрон 10 мм, 22+1, 45 Нм, ШНУР 5 М"/>
        <s v="[Product].[Product].[Product].&amp;[ID2151 Дрель электрическая 500Вт, реверс, 0-3200об/мин, быстрозажимной патрон 10 мм, Sturm!]" c="ID2151 Дрель электрическая 500Вт, реверс, 0-3200об/мин, быстрозажимной патрон 10 мм, Sturm!"/>
        <s v="[Product].[Product].[Product].&amp;[ID2154 Дрель ударная Sturm!, 650 Вт 0-3000 об/мин, 0-48000 уд/мин, патрон 13 мм, регул. обор.]" c="ID2154 Дрель ударная Sturm!, 650 Вт 0-3000 об/мин, 0-48000 уд/мин, патрон 13 мм, регул. обор."/>
        <s v="[Product].[Product].[Product].&amp;[ID2170 Дрель ударная Sturm!, 700 Вт, 0-2800 об/мин, 0-44800 уд/мин, регул обор, патрон 13мм]" c="ID2170 Дрель ударная Sturm!, 700 Вт, 0-2800 об/мин, 0-44800 уд/мин, регул обор, патрон 13мм"/>
        <s v="[Product].[Product].[Product].&amp;[ID2176A Дрель ударная 750Вт, 0-2800об/мин, 0-42000уд/мин, металлический корпус редуктора,Sturm!]" c="ID2176A Дрель ударная 750Вт, 0-2800об/мин, 0-42000уд/мин, металлический корпус редуктора,Sturm!"/>
        <s v="[Product].[Product].[Product].&amp;[ID2195P Дрель ударная &quot;профи&quot; 1000Вт, 2700об/мин, 45900уд/мин, металлич.корпус редуктора,Sturm!]" c="ID2195P Дрель ударная &quot;профи&quot; 1000Вт, 2700об/мин, 45900уд/мин, металлич.корпус редуктора,Sturm!"/>
        <s v="[Product].[Product].[Product].&amp;[ID2199A Дрель ударная 980Вт, 0-2800об/мин, 0-42000уд/мин, металлический корпус редуктора,Sturm!]" c="ID2199A Дрель ударная 980Вт, 0-2800об/мин, 0-42000уд/мин, металлический корпус редуктора,Sturm!"/>
        <s v="[Product].[Product].[Product].&amp;[ID2290 Дрель ударная 980Вт, 0-2800об/мин, 0-44800уд/мин, МЕТАЛЛИЧЕСКИЙ РЕДУКТОР, шн 4м, Sturm!]" c="ID2290 Дрель ударная 980Вт, 0-2800об/мин, 0-44800уд/мин, МЕТАЛЛИЧЕСКИЙ РЕДУКТОР, шн 4м, Sturm!"/>
        <s v="[Product].[Product].[Product].&amp;[IH0800 Обогреватель инфракрасный, подвесной, 0,8кВт, площ обогрева 16м2, Sturm!]" c="IH0800 Обогреватель инфракрасный, подвесной, 0,8кВт, площ обогрева 16м2, Sturm!"/>
        <s v="[Product].[Product].[Product].&amp;[IH1000 Обогреватель инфракрасный, подвесной, 1кВт, площ обогрева 20м2, Sturm!]" c="IH1000 Обогреватель инфракрасный, подвесной, 1кВт, площ обогрева 20м2, Sturm!"/>
        <s v="[Product].[Product].[Product].&amp;[IW2101 Гайковерт Sturm!, 12  В, 380 Нм, провод 3,5 м, питание от прикуривателя]" c="IW2101 Гайковерт Sturm!, 12  В, 380 Нм, провод 3,5 м, питание от прикуривателя"/>
        <s v="[Product].[Product].[Product].&amp;[IWA30 Лампа подсветки раб.зоны инструмента Sturm!,220В,светодиод 5Вт,гибкая ножка 30см метал.]" c="IWA30 Лампа подсветки раб.зоны инструмента Sturm!,220В,светодиод 5Вт,гибкая ножка 30см метал."/>
        <s v="[Product].[Product].[Product].&amp;[IWA50 Лампа подсветки раб.зоны инструмента Sturm!,220В,светодиод 5Вт,гибкая ножка 50см метал.]" c="IWA50 Лампа подсветки раб.зоны инструмента Sturm!,220В,светодиод 5Вт,гибкая ножка 50см метал."/>
        <s v="[Product].[Product].[Product].&amp;[JS4061P Лобзик электрический Sturm!, 650 Вт,70/8мм (дер/мет), 4 ст. маятник. ход, МП]" c="JS4061P Лобзик электрический Sturm!, 650 Вт,70/8мм (дер/мет), 4 ст. маятник. ход, МП"/>
        <s v="[Product].[Product].[Product].&amp;[JS4075QS Лобзик электрический 750Вт,65/5 мм (дер/мет),быстрозаж,литая платф, 4ст.маятник,Sturm!]" c="JS4075QS Лобзик электрический 750Вт,65/5 мм (дер/мет),быстрозаж,литая платф, 4ст.маятник,Sturm!"/>
        <s v="[Product].[Product].[Product].&amp;[JS4078Q Лобзик электрический 780Вт,70/8мм (дер/мет),быстрозаж,4ст.маятник,Sturm!]" c="JS4078Q Лобзик электрический 780Вт,70/8мм (дер/мет),быстрозаж,4ст.маятник,Sturm!"/>
        <s v="[Product].[Product].[Product].&amp;[JS4086Q Лобзик электрический 860Вт,100/10мм (дер/мет),быстрозаж,лазер.указ, 4ст.маятник,Sturm!]" c="JS4086Q Лобзик электрический 860Вт,100/10мм (дер/мет),быстрозаж,лазер.указ, 4ст.маятник,Sturm!"/>
        <s v="[Product].[Product].[Product].&amp;[MC8830 Компрессор автомобильный Sturm!, 30л/мин, 9,5бар]" c="MC8830 Компрессор автомобильный Sturm!, 30л/мин, 9,5бар"/>
        <s v="[Product].[Product].[Product].&amp;[MC8835 Компрессор автомобильный Sturm!, 12 В, 35 л/мин, 10 бар, прикуриватель]" c="MC8835 Компрессор автомобильный Sturm!, 12 В, 35 л/мин, 10 бар, прикуриватель"/>
        <s v="[Product].[Product].[Product].&amp;[MC8835L Компрессор автомобильный Sturm!, 35л/мин, 10бар]" c="MC8835L Компрессор автомобильный Sturm!, 35л/мин, 10бар"/>
        <s v="[Product].[Product].[Product].&amp;[MC8850 Компрессор автомобильный Sturm!, 50л/мин, 10бар]" c="MC8850 Компрессор автомобильный Sturm!, 50л/мин, 10бар"/>
        <s v="[Product].[Product].[Product].&amp;[MF5630C Мультифункциональный инструмент 300Вт, 15000-22000 кол/мин, угол 3°, 6 пр, кейс, Sturm!]" c="MF5630C Мультифункциональный инструмент 300Вт, 15000-22000 кол/мин, угол 3°, 6 пр, кейс, Sturm!"/>
        <s v="[Product].[Product].[Product].&amp;[MF5630C-502 Е-образная пила би-металл Sturm! 35 мм]" c="MF5630C-502 Е-образная пила би-металл Sturm! 35 мм"/>
        <s v="[Product].[Product].[Product].&amp;[MF5630C-503 Подошва для наждачной бумаги Sturm! 90 мм]" c="MF5630C-503 Подошва для наждачной бумаги Sturm! 90 мм"/>
        <s v="[Product].[Product].[Product].&amp;[MF5630C-506 Пила T-образная по дереву, SK7, 44 мм, Sturm!]" c="MF5630C-506 Пила T-образная по дереву, SK7, 44 мм, Sturm!"/>
        <s v="[Product].[Product].[Product].&amp;[MF5630C-8040 Наждачная бумага Sturm! 93 мм, зерно 40, уп. 5 шт.]" c="MF5630C-8040 Наждачная бумага Sturm! 93 мм, зерно 40, уп. 5 шт."/>
        <s v="[Product].[Product].[Product].&amp;[MF5630C-8060 Наждачная бумага Sturm! 93 мм, зерно 60, уп. 5 шт.]" c="MF5630C-8060 Наждачная бумага Sturm! 93 мм, зерно 60, уп. 5 шт."/>
        <s v="[Product].[Product].[Product].&amp;[MF5630C-8120 Наждачная бумага Sturm! 93 мм, зерно 120, уп. 5 шт.]" c="MF5630C-8120 Наждачная бумага Sturm! 93 мм, зерно 120, уп. 5 шт."/>
        <s v="[Product].[Product].[Product].&amp;[MF5630C-994 Карбидное треугольное полотно Sturm!]" c="MF5630C-994 Карбидное треугольное полотно Sturm!"/>
        <s v="[Product].[Product].[Product].&amp;[MF5630C-995 Карбидное сегментное полотно Sturm!]" c="MF5630C-995 Карбидное сегментное полотно Sturm!"/>
        <s v="[Product].[Product].[Product].&amp;[MF5630C-996 Алмазное сегментное полотно Sturm!]" c="MF5630C-996 Алмазное сегментное полотно Sturm!"/>
        <s v="[Product].[Product].[Product].&amp;[MF5630C-997 Пила Е-образная 65Mn 35мм, разметка, упрочненная, Sturm!]" c="MF5630C-997 Пила Е-образная 65Mn 35мм, разметка, упрочненная, Sturm!"/>
        <s v="[Product].[Product].[Product].&amp;[MF5630C-998 Е-образная пила 65Mn Sturm! 35 мм, разметка]" c="MF5630C-998 Е-образная пила 65Mn Sturm! 35 мм, разметка"/>
        <s v="[Product].[Product].[Product].&amp;[MF5630C-SET-U1 Набор насадок для МФИ, 6 шт, универсальный Sturm!]" c="MF5630C-SET-U1 Набор насадок для МФИ, 6 шт, универсальный Sturm!"/>
        <s v="[Product].[Product].[Product].&amp;[MF5630C-SET-W1 Набор насадок для МФИ, 6 шт, по дереву Sturm!]" c="MF5630C-SET-W1 Набор насадок для МФИ, 6 шт, по дереву Sturm!"/>
        <s v="[Product].[Product].[Product].&amp;[MM12011 Мультиметр Sturm! изм: напряжение, ток, сопротивление, температура, емкость; питание 9V]" c="MM12011 Мультиметр Sturm! изм: напряжение, ток, сопротивление, температура, емкость; питание 9V"/>
        <s v="[Product].[Product].[Product].&amp;[MM12021 Мультиметр Sturm! токоизмерительные клещи, изм: DC, ACV, ACA, R. СВЕТ.ИНДИК. ФАЗЫ]" c="MM12021 Мультиметр Sturm! токоизмерительные клещи, изм: DC, ACV, ACA, R. СВЕТ.ИНДИК. ФАЗЫ"/>
        <s v="[Product].[Product].[Product].&amp;[MM12031 Мультиметр Sturm!, ЖК дисплей, АВТОДИАПАЗОН,4-500 В]" c="MM12031 Мультиметр Sturm!, ЖК дисплей, АВТОДИАПАЗОН,4-500 В"/>
        <s v="[Product].[Product].[Product].&amp;[MM1204 Мультиметр Sturm! изм: напряжение, ток, сопротивление; питание батарейка типа &quot;Крона&quot; 9V]" c="MM1204 Мультиметр Sturm! изм: напряжение, ток, сопротивление; питание батарейка типа &quot;Крона&quot; 9V"/>
        <s v="[Product].[Product].[Product].&amp;[MS55212 Пила торцовочная Sturm!, 1600 Вт, диск 210 мм, 5000 об/мин]" c="MS55212 Пила торцовочная Sturm!, 1600 Вт, диск 210 мм, 5000 об/мин"/>
        <s v="[Product].[Product].[Product].&amp;[MS5525WM Пила торцовочная Sturm!, 2300 Вт, диск 255 мм, 3200/4500 об/мин, РЕЗКА МЕТАЛЛА, протяг]" c="MS5525WM Пила торцовочная Sturm!, 2300 Вт, диск 255 мм, 3200/4500 об/мин, РЕЗКА МЕТАЛЛА, протяг"/>
        <s v="[Product].[Product].[Product].&amp;[OC0101 Масло Sturm! для пильных цепей G-Energy UNIVERSAL CHAIN&amp;BAR LUBRICANT, 0.946 л]" c="OC0101 Масло Sturm! для пильных цепей G-Energy UNIVERSAL CHAIN&amp;BAR LUBRICANT, 0.946 л"/>
        <s v="[Product].[Product].[Product].&amp;[OM0201B Sturm! G-Energy масло 2Т красн., минер., JASO FB/ISO-L-EGB, UNIVERSAL МОТО 2T, 0.946 л]" c="OM0201B Sturm! G-Energy масло 2Т красн., минер., JASO FB/ISO-L-EGB, UNIVERSAL МОТО 2T, 0.946 л"/>
        <s v="[Product].[Product].[Product].&amp;[OM0401B Sturm! G-Energy масло 4Т минер., API SF/CC, SAE 10W-40, UNIVERSAL MOTO 4T, 0.946 л]" c="OM0401B Sturm! G-Energy масло 4Т минер., API SF/CC, SAE 10W-40, UNIVERSAL MOTO 4T, 0.946 л"/>
        <s v="[Product].[Product].[Product].&amp;[OS8025 Вибрационная шлифмашина Sturm!, 250 Вт, 12000об/мин, 90х187мм, подключ. пылесоса]" c="OS8025 Вибрационная шлифмашина Sturm!, 250 Вт, 12000об/мин, 90х187мм, подключ. пылесоса"/>
        <s v="[Product].[Product].[Product].&amp;[OS8032 Вибрационная шлифмашина Sturm!, 320 Вт, 104х112мм, ПЫЛЕСБОР]" c="OS8032 Вибрационная шлифмашина Sturm!, 320 Вт, 104х112мм, ПЫЛЕСБОР"/>
        <s v="[Product].[Product].[Product].&amp;[OS8035P Вибрационная шлифмашина Sturm!, 350 Вт, 115х230мм, регулятор скорости, кабель 4 м]" c="OS8035P Вибрационная шлифмашина Sturm!, 350 Вт, 115х230мм, регулятор скорости, кабель 4 м"/>
        <s v="[Product].[Product].[Product].&amp;[OS8135R Эксцентриковая шлифмашина 350Вт, d=125мм, рег.обор.5000-12000об/мин, ПЫЛЕСБОРНИК,Sturm!]" c="OS8135R Эксцентриковая шлифмашина 350Вт, d=125мм, рег.обор.5000-12000об/мин, ПЫЛЕСБОРНИК,Sturm!"/>
        <s v="[Product].[Product].[Product].&amp;[OS8148RP Эксцентриковая шлифмашина 480Вт, d=125мм, рег.обор.5000-13000об/мин, кабель 4м, Sturm!]" c="OS8148RP Эксцентриковая шлифмашина 480Вт, d=125мм, рег.обор.5000-13000об/мин, кабель 4м, Sturm!"/>
        <s v="[Product].[Product].[Product].&amp;[OS8155R Эксцентриковая шлифмашина 550Вт, d=125мм, рег.обор.6000-13000об/мин, ПЫЛЕСБОРНИК,Sturm!]" c="OS8155R Эксцентриковая шлифмашина 550Вт, d=125мм, рег.обор.6000-13000об/мин, ПЫЛЕСБОРНИК,Sturm!"/>
        <s v="[Product].[Product].[Product].&amp;[OWLA4-5 Внешнее защитное стекло маски сварщика Sturm! 110*90*1мм (для мод.А4), 5шт]" c="OWLA4-5 Внешнее защитное стекло маски сварщика Sturm! 110*90*1мм (для мод.А4), 5шт"/>
        <s v="[Product].[Product].[Product].&amp;[OWLA5-5 Внешнее защитное стекло маски сварщика Sturm! 112,5*90,5*1мм (для мод.А5), 5 шт]" c="OWLA5-5 Внешнее защитное стекло маски сварщика Sturm! 112,5*90,5*1мм (для мод.А5), 5 шт"/>
        <s v="[Product].[Product].[Product].&amp;[OWLA8-5 Внешнее защитное стекло маски сварщика Sturm! 123*98*1мм (для мод.А8), 5шт]" c="OWLA8-5 Внешнее защитное стекло маски сварщика Sturm! 123*98*1мм (для мод.А8), 5шт"/>
        <s v="[Product].[Product].[Product].&amp;[P1011 Рубанок электрический Sturm!, 1100 Вт, шир 82 мм, глуб 3 мм, 14000 об/мин, четв 0-18 мм]" c="P1011 Рубанок электрический Sturm!, 1100 Вт, шир 82 мм, глуб 3 мм, 14000 об/мин, четв 0-18 мм"/>
        <s v="[Product].[Product].[Product].&amp;[P1015 Рубанок электрический Sturm!, 1500 Вт, шир 110мм, глуб 3,5мм, 15000об/мин, четверть 0-14м]" c="P1015 Рубанок электрический Sturm!, 1500 Вт, шир 110мм, глуб 3,5мм, 15000об/мин, четверть 0-14м"/>
        <s v="[Product].[Product].[Product].&amp;[P1070 Рубанок электрический Sturm!, 700 Вт, ширина 82 мм, глубина 2 мм, 16000 об/мин]" c="P1070 Рубанок электрический Sturm!, 700 Вт, ширина 82 мм, глубина 2 мм, 16000 об/мин"/>
        <s v="[Product].[Product].[Product].&amp;[P1090 Рубанок электрический Sturm!, 900 Вт, шир 82мм, глуб 3мм, 15000 об/мин, четверть 0-12мм]" c="P1090 Рубанок электрический Sturm!, 900 Вт, шир 82мм, глуб 3мм, 15000 об/мин, четверть 0-12мм"/>
        <s v="[Product].[Product].[Product].&amp;[PC8806-MT Коврик для виброплит PC8806LF/PC8806H, PUR, 59,6x35,2см, комплект креплений, Sturm!]" c="PC8806-MT Коврик для виброплит PC8806LF/PC8806H, PUR, 59,6x35,2см, комплект креплений, Sturm!"/>
        <s v="[Product].[Product].[Product].&amp;[PC8808-MR Коврик для виброплит PC8808LF/PC8808H,резиновый,70,6x45,2см,комплект креплений,Sturm!]" c="PC8808-MR Коврик для виброплит PC8808LF/PC8808H,резиновый,70,6x45,2см,комплект креплений,Sturm!"/>
        <s v="[Product].[Product].[Product].&amp;[PC8811DKW Виброплита бензиновая 6,5лс,67x46см,5400виб/мин,100кг,35см,БАК,коврик,колеса,Sturm!]" c="PC8811DKW Виброплита бензиновая 6,5лс,67x46см,5400виб/мин,100кг,35см,БАК,коврик,колеса,Sturm!"/>
        <s v="[Product].[Product].[Product].&amp;[PG8735N Бензогенератор Sturm!, 3500  ВА, ручн старт, бак 15 л, 42 кг]" c="PG8735N Бензогенератор Sturm!, 3500  ВА, ручн старт, бак 15 л, 42 кг"/>
        <s v="[Product].[Product].[Product].&amp;[PG8735NE Бензогенератор Sturm!, 3500  ВА, эл/ручн старт, АКБ, бак 15 л, 44 кг]" c="PG8735NE Бензогенератор Sturm!, 3500  ВА, эл/ручн старт, АКБ, бак 15 л, 44 кг"/>
        <s v="[Product].[Product].[Product].&amp;[PG8765ATS Бензогенератор Sturm!, 6500 ВА,  эл/ручной старт, АВТОСТАРТ, АКБ, бак 25 л, 77 кг]" c="PG8765ATS Бензогенератор Sturm!, 6500 ВА,  эл/ручной старт, АВТОСТАРТ, АКБ, бак 25 л, 77 кг"/>
        <s v="[Product].[Product].[Product].&amp;[PG8765N Бензогенератор Sturm!, 6500  ВА, ручной старт, бак 25 л, 73 кг]" c="PG8765N Бензогенератор Sturm!, 6500  ВА, ручной старт, бак 25 л, 73 кг"/>
        <s v="[Product].[Product].[Product].&amp;[PG8765NE Бензогенератор Sturm!, 6500  ВА, эл/ручн старт, АКБ, колеса, бак 25 л, 76 кг]" c="PG8765NE Бензогенератор Sturm!, 6500  ВА, эл/ручн старт, АКБ, колеса, бак 25 л, 76 кг"/>
        <s v="[Product].[Product].[Product].&amp;[PG8780NE Бензогенератор Sturm!, 8000  ВА, эл/ручн старт, АКБ, колеса, ручки, бак 25л, 77 кг]" c="PG8780NE Бензогенератор Sturm!, 8000  ВА, эл/ручн старт, АКБ, колеса, ручки, бак 25л, 77 кг"/>
        <s v="[Product].[Product].[Product].&amp;[PL4214 Бензо-газонокосилка  Sturm!, 146 куб см, 5 л.с., нож 42 см, сбор/задний выброс]" c="PL4214 Бензо-газонокосилка  Sturm!, 146 куб см, 5 л.с., нож 42 см, сбор/задний выброс"/>
        <s v="[Product].[Product].[Product].&amp;[PL4614S Бензо-газонокосилка самоход. Sturm! 146 куб. см. ,5 л.с.,нож 46 см, 4 в 1]" c="PL4614S Бензо-газонокосилка самоход. Sturm! 146 куб. см. ,5 л.с.,нож 46 см, 4 в 1"/>
        <s v="[Product].[Product].[Product].&amp;[PL5114SV Бензо-газонокосилка самоход. Sturm! 146 куб. см., 5л.с., рег. об-в., нож 51см, 4 в 1]" c="PL5114SV Бензо-газонокосилка самоход. Sturm! 146 куб. см., 5л.с., рег. об-в., нож 51см, 4 в 1"/>
        <s v="[Product].[Product].[Product].&amp;[PL5114SVE Бензо-газонокосилка самоход. Sturm!,146 куб.см,5л.с.,рег.об-в, эл.старт, нож 51см,4в1]" c="PL5114SVE Бензо-газонокосилка самоход. Sturm!,146 куб.см,5л.с.,рег.об-в, эл.старт, нож 51см,4в1"/>
        <s v="[Product].[Product].[Product].&amp;[PW9217 Мойка высокого давления Sturm!, электрическая, 1.7кВт, 110 бар, с функцией всасывания]" c="PW9217 Мойка высокого давления Sturm!, электрическая, 1.7кВт, 110 бар, с функцией всасывания"/>
        <s v="[Product].[Product].[Product].&amp;[PW9219 Мойка высокого давления Sturm!,1.9кВт, 135 бар, ФУНКЦИЯ ВСАСЫВАНИЯ]" c="PW9219 Мойка высокого давления Sturm!,1.9кВт, 135 бар, ФУНКЦИЯ ВСАСЫВАНИЯ"/>
        <s v="[Product].[Product].[Product].&amp;[PW9220E Мойка высокого давления Sturm!, 1,5-2.1кВт, 80-150 бар, ШВД-7м, самовсасывание, колеса]" c="PW9220E Мойка высокого давления Sturm!, 1,5-2.1кВт, 80-150 бар, ШВД-7м, самовсасывание, колеса"/>
        <s v="[Product].[Product].[Product].&amp;[PW9223 Мойка высокого давления Sturm!, 2.3кВт, 165 бар, ФУНКЦИЯ ВСАСЫВАНИЯ, катушка, колеса]" c="PW9223 Мойка высокого давления Sturm!, 2.3кВт, 165 бар, ФУНКЦИЯ ВСАСЫВАНИЯ, катушка, колеса"/>
        <s v="[Product].[Product].[Product].&amp;[PW92-9905 Пеногенератор Sturm! 0,5л,регулир подача, Sturm,Hanskonner,Karсher,BOSCH]" c="PW92-9905 Пеногенератор Sturm! 0,5л,регулир подача, Sturm,Hanskonner,Karсher,BOSCH"/>
        <s v="[Product].[Product].[Product].&amp;[PW92-9910 Пеногенератор для моек Sturm! 1л,регулир подача, Sturm,Hanskonner,Karсher,BOSCH]" c="PW92-9910 Пеногенератор для моек Sturm! 1л,регулир подача, Sturm,Hanskonner,Karсher,BOSCH"/>
        <s v="[Product].[Product].[Product].&amp;[RH2509BZ Перфоратор Sturm! 920Вт.3 реж,3.3Дж,0-4400уд/мин,0-1100об/мин,БЗП,кейс]" c="RH2509BZ Перфоратор Sturm! 920Вт.3 реж,3.3Дж,0-4400уд/мин,0-1100об/мин,БЗП,кейс"/>
        <s v="[Product].[Product].[Product].&amp;[RH2510PM Перфоратор Sturm!, &quot;профи&quot;, 1000 Вт, 0-4500 уд/мин, 0-1100 об/мин,3 режима, кейс]" c="RH2510PM Перфоратор Sturm!, &quot;профи&quot;, 1000 Вт, 0-4500 уд/мин, 0-1100 об/мин,3 режима, кейс"/>
        <s v="[Product].[Product].[Product].&amp;[RH2514 Перфоратор Sturm! 1400Вт,3 реж,4350уд/мин,970об/мин,5,5 Дж.ВЕРТИКАЛ.метал.корпус,кейс]" c="RH2514 Перфоратор Sturm! 1400Вт,3 реж,4350уд/мин,970об/мин,5,5 Дж.ВЕРТИКАЛ.метал.корпус,кейс"/>
        <s v="[Product].[Product].[Product].&amp;[RH2517 Перфоратор Sturm! 1700Вт,3 режима,5,5Дж,4350уд/мин,880об/мин,ВЕРТИКАЛ,метал.корпус,кейс]" c="RH2517 Перфоратор Sturm! 1700Вт,3 режима,5,5Дж,4350уд/мин,880об/мин,ВЕРТИКАЛ,метал.корпус,кейс"/>
        <s v="[Product].[Product].[Product].&amp;[RH2518 Перфоратор Sturm! 1850Вт,3 реж,4400уд/мин,900об/мин,7 Дж.ВЕРТИКАЛ.метал.корпус,кейс]" c="RH2518 Перфоратор Sturm! 1850Вт,3 реж,4400уд/мин,900об/мин,7 Дж.ВЕРТИКАЛ.метал.корпус,кейс"/>
        <s v="[Product].[Product].[Product].&amp;[RH25206PM Перфоратор SDS-MAX 2000Вт, 12Дж, 3900уд/мин, 560об/мин, 2 режима, кейс, Sturm!]" c="RH25206PM Перфоратор SDS-MAX 2000Вт, 12Дж, 3900уд/мин, 560об/мин, 2 режима, кейс, Sturm!"/>
        <s v="[Product].[Product].[Product].&amp;[RH2538V Перфоратор SDS-MAX 1900Вт, 10Дж, 4000уд/мин, 590об/мин, 2 режима, кейс, Sturm!]" c="RH2538V Перфоратор SDS-MAX 1900Вт, 10Дж, 4000уд/мин, 590об/мин, 2 режима, кейс, Sturm!"/>
        <s v="[Product].[Product].[Product].&amp;[RH2550 Перфоратор Sturm!, 600 Вт, 2 режима, 0-3900 уд/мин, 0-850 об/мин, рег. оборотов]" c="RH2550 Перфоратор Sturm!, 600 Вт, 2 режима, 0-3900 уд/мин, 0-850 об/мин, рег. оборотов"/>
        <s v="[Product].[Product].[Product].&amp;[RH25804BR Перфоратор Sturm!, 800 Вт,3 реж.0-4850 уд/мин,0-1100 об/мин,3 Дж.кейс]" c="RH25804BR Перфоратор Sturm!, 800 Вт,3 реж.0-4850 уд/мин,0-1100 об/мин,3 Дж.кейс"/>
        <s v="[Product].[Product].[Product].&amp;[RH25921P Перфоратор Sturm!, 920 Вт, 3 режима, рег. скорость 0-1100об/мин, 0-4400уд/мин, кейс]" c="RH25921P Перфоратор Sturm!, 920 Вт, 3 режима, рег. скорость 0-1100об/мин, 0-4400уд/мин, кейс"/>
        <s v="[Product].[Product].[Product].&amp;[RH2592P Перфоратор Sturm!, 920 Вт, 0-4400 уд/мин, 0-1100 об/мин, 3 режима]" c="RH2592P Перфоратор Sturm!, 920 Вт, 0-4400 уд/мин, 0-1100 об/мин, 3 режима"/>
        <s v="[Product].[Product].[Product].&amp;[RR-16-50 Удлинитель шнур садовый ГОСТ с/з ПВС 3х1,5 16A 50м IP44 Sturm!]" c="RR-16-50 Удлинитель шнур садовый ГОСТ с/з ПВС 3х1,5 16A 50м IP44 Sturm!"/>
        <s v="[Product].[Product].[Product].&amp;[SB085050 Пильная шина 8&quot; Sturm! паз 1,3мм, 0,50&quot;, 48 зв]" c="SB085050 Пильная шина 8&quot; Sturm! паз 1,3мм, 0,50&quot;, 48 зв"/>
        <s v="[Product].[Product].[Product].&amp;[SB1250380PO-OL Пильная шина 12&quot; Sturm! паз 1,3мм, 3/8&quot;, 45 зв]" c="SB1250380PO-OL Пильная шина 12&quot; Sturm! паз 1,3мм, 3/8&quot;, 45 зв"/>
        <s v="[Product].[Product].[Product].&amp;[SB1650380PO Пильная шина 16&quot; Sturm! паз 1,3мм, 3/8&quot;, 57зв, хвостовик PO (OREGON K041/A041)]" c="SB1650380PO Пильная шина 16&quot; Sturm! паз 1,3мм, 3/8&quot;, 57зв, хвостовик PO (OREGON K041/A041)"/>
        <s v="[Product].[Product].[Product].&amp;[SB1650380PO-OL Пильная шина 16&quot; Sturm! паз 1,3мм, 3/8&quot;, 59зв, хвостовик PO БЕЗМАСЛЯНАЯ]" c="SB1650380PO-OL Пильная шина 16&quot; Sturm! паз 1,3мм, 3/8&quot;, 59зв, хвостовик PO БЕЗМАСЛЯНАЯ"/>
        <s v="[Product].[Product].[Product].&amp;[SB1858325POH Пильная шина 18&quot; Sturm! паз 1,5мм,0,325&quot;, 72зв, хвостовик POH (OREGON K095/A095)]" c="SB1858325POH Пильная шина 18&quot; Sturm! паз 1,5мм,0,325&quot;, 72зв, хвостовик POH (OREGON K095/A095)"/>
        <s v="[Product].[Product].[Product].&amp;[SBC1821 зарядное устройство Sturm! 1BatterySystem 18 В, 2 А]" c="SBC1821 зарядное устройство Sturm! 1BatterySystem 18 В, 2 А"/>
        <s v="[Product].[Product].[Product].&amp;[SBC1822 зарядное устройство Sturm! 1BatterySystem 18 В, 2 x 4 А для двух батарей]" c="SBC1822 зарядное устройство Sturm! 1BatterySystem 18 В, 2 x 4 А для двух батарей"/>
        <s v="[Product].[Product].[Product].&amp;[SBP1802 аккумулятор Sturm! 1BatterySystem, 18 В, 2Ач]" c="SBP1802 аккумулятор Sturm! 1BatterySystem, 18 В, 2Ач"/>
        <s v="[Product].[Product].[Product].&amp;[SBP1804 аккумулятор Sturm! 1BatterySystem, 18 В, 4Ач]" c="SBP1804 аккумулятор Sturm! 1BatterySystem, 18 В, 4Ач"/>
        <s v="[Product].[Product].[Product].&amp;[SC32513CRT-66 Цепь Sturm! 66 звеньев 0,050&quot;, шаг 0.325&quot;, КРУГЛЫЙ ХРОМИРОВАННЫЙ, КАЛЕНЫЙ зуб]" c="SC32513CRT-66 Цепь Sturm! 66 звеньев 0,050&quot;, шаг 0.325&quot;, КРУГЛЫЙ ХРОМИРОВАННЫЙ, КАЛЕНЫЙ зуб"/>
        <s v="[Product].[Product].[Product].&amp;[SC32513CST-64 Цепь 64 звена, паз 0,050&quot;, шаг 0.325&quot;,КВАДРАТНЫЙ ХРОМИРОВАННЫЙ,КАЛЕНЫЙ зуб,Sturm!]" c="SC32513CST-64 Цепь 64 звена, паз 0,050&quot;, шаг 0.325&quot;,КВАДРАТНЫЙ ХРОМИРОВАННЫЙ,КАЛЕНЫЙ зуб,Sturm!"/>
        <s v="[Product].[Product].[Product].&amp;[SC32515CRT-72 Цепь 72 звена, паз 0,058&quot;, шаг 0,325&quot;, КРУГЛ.ХРОМИРОВАННЫЙ, КАЛЕНЫЙ зуб, Sturm!]" c="SC32515CRT-72 Цепь 72 звена, паз 0,058&quot;, шаг 0,325&quot;, КРУГЛ.ХРОМИРОВАННЫЙ, КАЛЕНЫЙ зуб, Sturm!"/>
        <s v="[Product].[Product].[Product].&amp;[SC32515CRT-76 Цепь 76 звеньев, паз 0,058&quot;, шаг 0,325&quot;, КРУГЛ.ХРОМИРОВАННЫЙ, КАЛЕНЫЙ зуб, Sturm!]" c="SC32515CRT-76 Цепь 76 звеньев, паз 0,058&quot;, шаг 0,325&quot;, КРУГЛ.ХРОМИРОВАННЫЙ, КАЛЕНЫЙ зуб, Sturm!"/>
        <s v="[Product].[Product].[Product].&amp;[SC38011CST-52 Цепь Sturm! 52 звена, паз 0,043&quot;, шаг 3/8&quot;, КВАДРАТНЫЙ ХРОМИРОВАННЫЙ, КАЛЕНЫЙ зуб]" c="SC38011CST-52 Цепь Sturm! 52 звена, паз 0,043&quot;, шаг 3/8&quot;, КВАДРАТНЫЙ ХРОМИРОВАННЫЙ, КАЛЕНЫЙ зуб"/>
        <s v="[Product].[Product].[Product].&amp;[SC38013CRT-50 Цепь Sturm! 50 звеньев, паз 0,050&quot;, шаг 3/8&quot;, КРУГЛЫЙ ХРОМИРОВАННЫЙ, КАЛЕНЫЙ зуб]" c="SC38013CRT-50 Цепь Sturm! 50 звеньев, паз 0,050&quot;, шаг 3/8&quot;, КРУГЛЫЙ ХРОМИРОВАННЫЙ, КАЛЕНЫЙ зуб"/>
        <s v="[Product].[Product].[Product].&amp;[SC38013CRT-53 Цепь Sturm! 53 звена, паз 0,050&quot;, шаг 3/8&quot;, КРУГЛЫЙ ХРОМИРОВАННЫЙ, КАЛЕНЫЙ зуб]" c="SC38013CRT-53 Цепь Sturm! 53 звена, паз 0,050&quot;, шаг 3/8&quot;, КРУГЛЫЙ ХРОМИРОВАННЫЙ, КАЛЕНЫЙ зуб"/>
        <s v="[Product].[Product].[Product].&amp;[SC38013CRT-59 Цепь Sturm! 59 звеньев, паз 0,050&quot;, шаг 3/8&quot;, КРУГЛЫЙ ХРОМИРОВАННЫЙ, КАЛЕНЫЙ зуб]" c="SC38013CRT-59 Цепь Sturm! 59 звеньев, паз 0,050&quot;, шаг 3/8&quot;, КРУГЛЫЙ ХРОМИРОВАННЫЙ, КАЛЕНЫЙ зуб"/>
        <s v="[Product].[Product].[Product].&amp;[SC38013CRT-OL-59 Цепь Sturm! 59 звеньев, паз 0,050&quot;, шаг 3/8&quot;, для БЕЗМАСЛЯНЫХ ПИЛ]" c="SC38013CRT-OL-59 Цепь Sturm! 59 звеньев, паз 0,050&quot;, шаг 3/8&quot;, для БЕЗМАСЛЯНЫХ ПИЛ"/>
        <s v="[Product].[Product].[Product].&amp;[SC38013CST-45 Цепь Sturm! 45 звеньев, паз 0,050&quot;, шаг 3/8&quot;, КВАДРАТНЫЙ ХРОМИРОВАННЫЙ, КАЛЕНЫЙ з]" c="SC38013CST-45 Цепь Sturm! 45 звеньев, паз 0,050&quot;, шаг 3/8&quot;, КВАДРАТНЫЙ ХРОМИРОВАННЫЙ, КАЛЕНЫЙ з"/>
        <s v="[Product].[Product].[Product].&amp;[SC38013CST-50 Цепь Sturm! 50 звеньев, паз 0,050&quot;, шаг 3/8&quot;, КВАДРАТНЫЙ ХРОМИРОВАННЫЙ, КАЛЕНЫЙ з]" c="SC38013CST-50 Цепь Sturm! 50 звеньев, паз 0,050&quot;, шаг 3/8&quot;, КВАДРАТНЫЙ ХРОМИРОВАННЫЙ, КАЛЕНЫЙ з"/>
        <s v="[Product].[Product].[Product].&amp;[SC38013CST-52 Цепь Sturm! 52 звена, паз 0,050&quot;, шаг 3/8&quot;, КВАДРАТНЫЙ ХРОМИРОВАННЫЙ, КАЛЕНЫЙ зуб]" c="SC38013CST-52 Цепь Sturm! 52 звена, паз 0,050&quot;, шаг 3/8&quot;, КВАДРАТНЫЙ ХРОМИРОВАННЫЙ, КАЛЕНЫЙ зуб"/>
        <s v="[Product].[Product].[Product].&amp;[SC38013CST-57 Цепь Sturm! 57 звеньев, паз 0,050&quot;, шаг 3/8&quot;, КВАДРАТНЫЙ ХРОМИРОВАННЫЙ, КАЛЕНЫЙ з]" c="SC38013CST-57 Цепь Sturm! 57 звеньев, паз 0,050&quot;, шаг 3/8&quot;, КВАДРАТНЫЙ ХРОМИРОВАННЫЙ, КАЛЕНЫЙ з"/>
        <s v="[Product].[Product].[Product].&amp;[SC38013CST-59 Цепь Sturm! 59 звеньев, паз 0,050&quot;, шаг 3/8&quot;, КВАДРАТНЫЙ ХРОМИРОВАННЫЙ, КАЛЕНЫЙ з]" c="SC38013CST-59 Цепь Sturm! 59 звеньев, паз 0,050&quot;, шаг 3/8&quot;, КВАДРАТНЫЙ ХРОМИРОВАННЫЙ, КАЛЕНЫЙ з"/>
        <s v="[Product].[Product].[Product].&amp;[SC5013CRT-48 Цепь Sturm!  48 звеньев, паз 0,050&quot;, шаг 0,5, КРУГЛЫЙ ХРОМИРОВАННЫЙ, КАЛЕНЫЙ зуб]" c="SC5013CRT-48 Цепь Sturm!  48 звеньев, паз 0,050&quot;, шаг 0,5, КРУГЛЫЙ ХРОМИРОВАННЫЙ, КАЛЕНЫЙ зуб"/>
        <s v="[Product].[Product].[Product].&amp;[SG9612 Краскопульт Sturm!, 120 Вт, 300 мл/мин, 80 DIN, бак 1 л, РЕГУЛ. ИНТЕНС. РАСПЫЛЕНИЯ]" c="SG9612 Краскопульт Sturm!, 120 Вт, 300 мл/мин, 80 DIN, бак 1 л, РЕГУЛ. ИНТЕНС. РАСПЫЛЕНИЯ"/>
        <s v="[Product].[Product].[Product].&amp;[SG9641 Краскопульт 400Вт, 700мл/мин, HVLP, сопло 2.8мм, 35 DIN, 0,8л, Sturm!]" c="SG9641 Краскопульт 400Вт, 700мл/мин, HVLP, сопло 2.8мм, 35 DIN, 0,8л, Sturm!"/>
        <s v="[Product].[Product].[Product].&amp;[SG9645B Краскопульт Sturm!, 450Вт, 320 мл/мин, бак на поясе, HVLP, С ТУРБИНОЙ]" c="SG9645B Краскопульт Sturm!, 450Вт, 320 мл/мин, бак на поясе, HVLP, С ТУРБИНОЙ"/>
        <s v="[Product].[Product].[Product].&amp;[SG9660B Краскопульт Sturm!, 600Вт, 1100 мл/мин, бак на поясе, HVLP, С ТУРБИНОЙ]" c="SG9660B Краскопульт Sturm!, 600Вт, 1100 мл/мин, бак на поясе, HVLP, С ТУРБИНОЙ"/>
        <s v="[Product].[Product].[Product].&amp;[SG9665PV Краскопульт Sturm!, 650Вт, 0-1200 мл/мин, рег-ка давления 15/22kPa, 1л, HVLP, шнур 4м]" c="SG9665PV Краскопульт Sturm!, 650Вт, 0-1200 мл/мин, рег-ка давления 15/22kPa, 1л, HVLP, шнур 4м"/>
        <s v="[Product].[Product].[Product].&amp;[SP-L7RTC Свеча зажигания для бензопил, M14*1,25, резистор, шестигранник 19, Sturm!]" c="SP-L7RTC Свеча зажигания для бензопил, M14*1,25, резистор, шестигранник 19, Sturm!"/>
        <s v="[Product].[Product].[Product].&amp;[SP-L7T Свеча зажигания для бензотриммера, M14*1,25, шестигранник 19, Sturm!]" c="SP-L7T Свеча зажигания для бензотриммера, M14*1,25, шестигранник 19, Sturm!"/>
        <s v="[Product].[Product].[Product].&amp;[SPL-A7T Свеча зажигания для 4-тактного двигателя, M10*1, шестигранник 16, Sturm!]" c="SPL-A7T Свеча зажигания для 4-тактного двигателя, M10*1, шестигранник 16, Sturm!"/>
        <s v="[Product].[Product].[Product].&amp;[SPL-F7TC Свеча зажигания для 4-тактного двигателя, M14*1,25, шестигранник 21, Sturm!]" c="SPL-F7TC Свеча зажигания для 4-тактного двигателя, M14*1,25, шестигранник 21, Sturm!"/>
        <s v="[Product].[Product].[Product].&amp;[TB0058 Сумка для инструмента, СКЛАДНАЯ с перфорацией, ИДЕАЛЬНО ДЛЯ БАГАЖНИКА Sturm!]" c="TB0058 Сумка для инструмента, СКЛАДНАЯ с перфорацией, ИДЕАЛЬНО ДЛЯ БАГАЖНИКА Sturm!"/>
        <s v="[Product].[Product].[Product].&amp;[TB21201SN Сумка для инструментов черный/оранж. Sturm!]" c="TB21201SN Сумка для инструментов черный/оранж. Sturm!"/>
        <s v="[Product].[Product].[Product].&amp;[TBPR22 Ящик для инструментов 22&quot;, ПРОИЗВОДСТВО РОССИЯ Prof Sturm!]" c="TBPR22 Ящик для инструментов 22&quot;, ПРОИЗВОДСТВО РОССИЯ Prof Sturm!"/>
        <s v="[Product].[Product].[Product].&amp;[TBPROF13 Ящик для инструментов 13&quot; ПРОФ СЕРИЯ, ПРОИЗВОДСТВО РОССИЯ Prof Sturm!]" c="TBPROF13 Ящик для инструментов 13&quot; ПРОФ СЕРИЯ, ПРОИЗВОДСТВО РОССИЯ Prof Sturm!"/>
        <s v="[Product].[Product].[Product].&amp;[TBPROF16 Ящик для инструментов 16&quot; ПРОФ СЕРИЯ, ПРОИЗВОДСТВО РОССИЯ Prof Sturm!]" c="TBPROF16 Ящик для инструментов 16&quot; ПРОФ СЕРИЯ, ПРОИЗВОДСТВО РОССИЯ Prof Sturm!"/>
        <s v="[Product].[Product].[Product].&amp;[TBPROF18 Ящик для инструментов 18&quot; ПРОФ СЕРИЯ, ПРОИЗВОДСТВО РОССИЯ Prof Sturm!]" c="TBPROF18 Ящик для инструментов 18&quot; ПРОФ СЕРИЯ, ПРОИЗВОДСТВО РОССИЯ Prof Sturm!"/>
        <s v="[Product].[Product].[Product].&amp;[TBPROF21 Ящик для инструментов 21&quot; ПРОФ СЕРИЯ, ПРОИЗВОДСТВО РОССИЯ Prof Sturm!]" c="TBPROF21 Ящик для инструментов 21&quot; ПРОФ СЕРИЯ, ПРОИЗВОДСТВО РОССИЯ Prof Sturm!"/>
        <s v="[Product].[Product].[Product].&amp;[TBPROF218 Ящик для инструментов 18 ПРОФ СЕРИЯ, ПРОИЗВОДСТВО РОССИЯ Prof Sturm!]" c="TBPROF218 Ящик для инструментов 18 ПРОФ СЕРИЯ, ПРОИЗВОДСТВО РОССИЯ Prof Sturm!"/>
        <s v="[Product].[Product].[Product].&amp;[TBPROF221 Ящик для инструментов 21, ПРОИЗВОДСТВО РОССИЯ Prof Sturm!]" c="TBPROF221 Ящик для инструментов 21, ПРОИЗВОДСТВО РОССИЯ Prof Sturm!"/>
        <s v="[Product].[Product].[Product].&amp;[TBPROF318 Ящик для инструментов 18, ПРОИЗВОДСТВО РОССИЯ Prof Sturm!]" c="TBPROF318 Ящик для инструментов 18, ПРОИЗВОДСТВО РОССИЯ Prof Sturm!"/>
        <s v="[Product].[Product].[Product].&amp;[TBPROF321 Ящик для инструментов 21, ПРОИЗВОДСТВО РОССИЯ Prof Sturm!]" c="TBPROF321 Ящик для инструментов 21, ПРОИЗВОДСТВО РОССИЯ Prof Sturm!"/>
        <s v="[Product].[Product].[Product].&amp;[TC1312P-999 Набор дисков армированных карбидом вольфрама Sturm!, для TC1312P, 2шт]" c="TC1312P-999 Набор дисков армированных карбидом вольфрама Sturm!, для TC1312P, 2шт"/>
        <s v="[Product].[Product].[Product].&amp;[TH20330 Рейсмус 2000Вт, 6м/мин, строгание: w=330мм/dp=0-3мм, заготовка s=6-160мм, Sturm!]" c="TH20330 Рейсмус 2000Вт, 6м/мин, строгание: w=330мм/dp=0-3мм, заготовка s=6-160мм, Sturm!"/>
        <s v="[Product].[Product].[Product].&amp;[TS10420I Циркулярный портативный станок 1000Вт, d=200мм x 16мм, 50.4x33.4мм,глубина 43мм,Sturm!]" c="TS10420I Циркулярный портативный станок 1000Вт, d=200мм x 16мм, 50.4x33.4мм,глубина 43мм,Sturm!"/>
        <s v="[Product].[Product].[Product].&amp;[TW7218 Аппарат для сварки пласт. труб Sturm!, 1800 Вт, 4 насадки, кейс металл.]" c="TW7218 Аппарат для сварки пласт. труб Sturm!, 1800 Вт, 4 насадки, кейс металл."/>
        <s v="[Product].[Product].[Product].&amp;[TW7219 Аппарат для сварки пласт. труб Sturm!, 1900 Вт, 6 насадок 20-63мм, кейс металл.]" c="TW7219 Аппарат для сварки пласт. труб Sturm!, 1900 Вт, 6 насадок 20-63мм, кейс металл."/>
        <s v="[Product].[Product].[Product].&amp;[TW7219-920 Насадка для аппарата для сварки пластиковых труб Sturm!, 20мм, УНИВЕРСАЛЬНАЯ]" c="TW7219-920 Насадка для аппарата для сварки пластиковых труб Sturm!, 20мм, УНИВЕРСАЛЬНАЯ"/>
        <s v="[Product].[Product].[Product].&amp;[TW7219-925 Насадка для аппарата для сварки пластиковых труб Sturm!, 25мм, УНИВЕРСАЛЬНАЯ]" c="TW7219-925 Насадка для аппарата для сварки пластиковых труб Sturm!, 25мм, УНИВЕРСАЛЬНАЯ"/>
        <s v="[Product].[Product].[Product].&amp;[TW7219-932 Насадка для аппарата для сварки пластиковых труб Sturm!, 32мм, УНИВЕРСАЛЬНАЯ]" c="TW7219-932 Насадка для аппарата для сварки пластиковых труб Sturm!, 32мм, УНИВЕРСАЛЬНАЯ"/>
        <s v="[Product].[Product].[Product].&amp;[TW7219-940 Насадка для аппарата для сварки пластиковых труб Sturm!, 40мм, УНИВЕРСАЛЬНАЯ]" c="TW7219-940 Насадка для аппарата для сварки пластиковых труб Sturm!, 40мм, УНИВЕРСАЛЬНАЯ"/>
        <s v="[Product].[Product].[Product].&amp;[TW7219-950 Насадка для аппарата для сварки пластиковых труб Sturm!, 50мм, УНИВЕРСАЛЬНАЯ]" c="TW7219-950 Насадка для аппарата для сварки пластиковых труб Sturm!, 50мм, УНИВЕРСАЛЬНАЯ"/>
        <s v="[Product].[Product].[Product].&amp;[TW7219-963 Насадка для аппарата для сварки пластиковых труб Sturm!, 63мм, УНИВЕРСАЛЬНАЯ]" c="TW7219-963 Насадка для аппарата для сварки пластиковых труб Sturm!, 63мм, УНИВЕРСАЛЬНАЯ"/>
        <s v="[Product].[Product].[Product].&amp;[TW7225P Аппарат для сварки пласт. Труб &quot;Проф&quot; Sturm!, 2500 Вт, 6 насадок 20-63мм, кейс металл.]" c="TW7225P Аппарат для сварки пласт. Труб &quot;Проф&quot; Sturm!, 2500 Вт, 6 насадок 20-63мм, кейс металл."/>
        <s v="[Product].[Product].[Product].&amp;[VC7203 Промышленный пылесос 1600Вт,объём 30л,ЭЛЕКТ.РОЗЕТКА 2кВт,АВТОМАТИЧ. вкл/откл Sturm!]" c="VC7203 Промышленный пылесос 1600Вт,объём 30л,ЭЛЕКТ.РОЗЕТКА 2кВт,АВТОМАТИЧ. вкл/откл Sturm!"/>
        <s v="[Product].[Product].[Product].&amp;[VC7203-885 Бумажные мешки для пылесосов 30л Sturm!, 5шт/уп]" c="VC7203-885 Бумажные мешки для пылесосов 30л Sturm!, 5шт/уп"/>
        <s v="[Product].[Product].[Product].&amp;[VC7320 Промышленный пылесос 1700Вт, 20л, САМООЧИСТКА, шланг 2.5м, синхр.роз.2кВт Sturm!]" c="VC7320 Промышленный пылесос 1700Вт, 20л, САМООЧИСТКА, шланг 2.5м, синхр.роз.2кВт Sturm!"/>
        <s v="[Product].[Product].[Product].&amp;[VC7320-881 Нетканный мешок для пылесосов 20л Sturm!, 1шт/уп]" c="VC7320-881 Нетканный мешок для пылесосов 20л Sturm!, 1шт/уп"/>
        <s v="[Product].[Product].[Product].&amp;[VC7320-883 Бумажные мешки для пылесосов 20л Sturm!, 3шт/уп]" c="VC7320-883 Бумажные мешки для пылесосов 20л Sturm!, 3шт/уп"/>
        <s v="[Product].[Product].[Product].&amp;[WP2008W Насос циркуляционный повысительный Sturm!, 100Вт, 25л/мин, напор 8м]" c="WP2008W Насос циркуляционный повысительный Sturm!, 100Вт, 25л/мин, напор 8м"/>
        <s v="[Product].[Product].[Product].&amp;[WP2504 Насос циркуляционный Sturm!, 3 скорости, макс 75Вт, 40л/мин]" c="WP2504 Насос циркуляционный Sturm!, 3 скорости, макс 75Вт, 40л/мин"/>
        <s v="[Product].[Product].[Product].&amp;[WP2506 Насос циркуляционный Sturm!, 3 скорости, макс 96Вт, 45л/мин]" c="WP2506 Насос циркуляционный Sturm!, 3 скорости, макс 96Вт, 45л/мин"/>
        <s v="[Product].[Product].[Product].&amp;[WP3204 Насос циркуляционный Sturm!, 3 скорости, макс 75Вт, 45л/мин]" c="WP3204 Насос циркуляционный Sturm!, 3 скорости, макс 75Вт, 45л/мин"/>
        <s v="[Product].[Product].[Product].&amp;[WP3206 Насос циркуляционный Sturm!, 3 скорости, макс 96Вт, 55л/мин]" c="WP3206 Насос циркуляционный Sturm!, 3 скорости, макс 96Вт, 55л/мин"/>
        <s v="[Product].[Product].[Product].&amp;[WP9702ST Поверхностный самовсасывающий насос Sturm! 550Вт, 36м, 42 л/мин, кабель 1м]" c="WP9702ST Поверхностный самовсасывающий насос Sturm! 550Вт, 36м, 42 л/мин, кабель 1м"/>
        <s v="[Product].[Product].[Product].&amp;[WP9703SW Насос для подъема воды с пола Sturm!, 300Вт, качает с 2мм, h=6м, 82л/мин]" c="WP9703SW Насос для подъема воды с пола Sturm!, 300Вт, качает с 2мм, h=6м, 82л/мин"/>
        <s v="[Product].[Product].[Product].&amp;[WP9704DW скважинный винтовой насос Sturm!, 370Вт, диам 90мм]" c="WP9704DW скважинный винтовой насос Sturm!, 370Вт, диам 90мм"/>
        <s v="[Product].[Product].[Product].&amp;[WP9705DW скважинный винтовой насос Sturm!, 550Вт, диам 90мм]" c="WP9705DW скважинный винтовой насос Sturm!, 550Вт, диам 90мм"/>
        <s v="[Product].[Product].[Product].&amp;[WP9705ST Поверхностный самовсасывающий насос Sturm! 750Вт, 25м, 60л/мин, кабель 1м]" c="WP9705ST Поверхностный самовсасывающий насос Sturm! 750Вт, 25м, 60л/мин, кабель 1м"/>
        <s v="[Product].[Product].[Product].&amp;[WP9710ST Поверхностный самовсасывающий насос Sturm! 1200Вт, 50м, 50л/мин, кабель 1м]" c="WP9710ST Поверхностный самовсасывающий насос Sturm! 1200Вт, 50м, 50л/мин, кабель 1м"/>
        <s v="[Product].[Product].[Product].&amp;[WP9712CI Насосная станция Sturm!, 1200Вт, бак 24л, насос чугун]" c="WP9712CI Насосная станция Sturm!, 1200Вт, бак 24л, насос чугун"/>
        <s v="[Product].[Product].[Product].&amp;[WP9712S Насос дренажный Sturm!, 1000 Вт, Метал.корпус, част. до 35 мм, 290 л/мин, 8.5м]" c="WP9712S Насос дренажный Sturm!, 1000 Вт, Метал.корпус, част. до 35 мм, 290 л/мин, 8.5м"/>
        <s v="[Product].[Product].[Product].&amp;[WP97140P Насос погружной дренажный ДЛЯ ГРЯЗНОЙ ВОДЫ 450Вт,ЧАСТ.ДО 35ММ,142л/мин,напор 6м,Sturm!]" c="WP97140P Насос погружной дренажный ДЛЯ ГРЯЗНОЙ ВОДЫ 450Вт,ЧАСТ.ДО 35ММ,142л/мин,напор 6м,Sturm!"/>
        <s v="[Product].[Product].[Product].&amp;[WP9714DWI скважинный центробежный насос Sturm!, 250Вт, O75мм, напор 35м, кабель 25м]" c="WP9714DWI скважинный центробежный насос Sturm!, 250Вт, O75мм, напор 35м, кабель 25м"/>
        <s v="[Product].[Product].[Product].&amp;[WP9715S Насос дренажный Sturm!, 1200 Вт, Метал.корпус, част. до 35 мм, 335 л/мин, 11м]" c="WP9715S Насос дренажный Sturm!, 1200 Вт, Метал.корпус, част. до 35 мм, 335 л/мин, 11м"/>
        <s v="[Product].[Product].[Product].&amp;[WP9717DWI скважинный центробежный насос Sturm!, 550Вт, O75мм, напор 64м, кабель 50м]" c="WP9717DWI скважинный центробежный насос Sturm!, 550Вт, O75мм, напор 64м, кабель 50м"/>
        <s v="[Product].[Product].[Product].&amp;[WP9719DWI скважинный винтовой насос Sturm!, 550Вт, диам 75мм]" c="WP9719DWI скважинный винтовой насос Sturm!, 550Вт, диам 75мм"/>
        <s v="[Product].[Product].[Product].&amp;[WP9725DWI скважинный центробежный насос Sturm!, 250Вт, O89мм, напор 34м, кабель 32м]" c="WP9725DWI скважинный центробежный насос Sturm!, 250Вт, O89мм, напор 34м, кабель 32м"/>
        <s v="[Product].[Product].[Product].&amp;[WP9729DWI скважинный центробежный насос Sturm!, 550Вт, O89мм, напор 67м, кабель 50м]" c="WP9729DWI скважинный центробежный насос Sturm!, 550Вт, O89мм, напор 67м, кабель 50м"/>
        <s v="[Product].[Product].[Product].&amp;[WP9742VS Насосная станция Sturm!, 420Вт, 33л/мин, напор 32м, давл 1,2-2,0атм, Vбака 2л]" c="WP9742VS Насосная станция Sturm!, 420Вт, 33л/мин, напор 32м, давл 1,2-2,0атм, Vбака 2л"/>
        <s v="[Product].[Product].[Product].&amp;[WP9745BF Насос дренажный Sturm!, 450 Вт, част. до 6.5 мм, 125 л/мин, 7.5м, встроенный поплавок]" c="WP9745BF Насос дренажный Sturm!, 450 Вт, част. до 6.5 мм, 125 л/мин, 7.5м, встроенный поплавок"/>
        <s v="[Product].[Product].[Product].&amp;[WP9745PVU Насос погружной 3 в 1 Sturm!, 450Вт, част. до 30мм, 200л/мин, напор 6м]" c="WP9745PVU Насос погружной 3 в 1 Sturm!, 450Вт, част. до 30мм, 200л/мин, напор 6м"/>
        <s v="[Product].[Product].[Product].&amp;[WP9760BF Насос дренажный Sturm!, 600 Вт, част. до 16 мм, 135 л/мин, 5м, встроенный поплавок]" c="WP9760BF Насос дренажный Sturm!, 600 Вт, част. до 16 мм, 135 л/мин, 5м, встроенный поплавок"/>
        <s v="[Product].[Product].[Product].&amp;[WP9760PVU Насос погружной 3-в-1 Sturm!, 600 Вт, част. до 30мм, 215 л/мин, напор 7м]" c="WP9760PVU Насос погружной 3-в-1 Sturm!, 600 Вт, част. до 30мм, 215 л/мин, напор 7м"/>
        <s v="[Product].[Product].[Product].&amp;[WP9775BF Насос дренажный Sturm!, 900 Вт, част. до 15 мм, 210 л/мин, 8м, встроенный поплавок]" c="WP9775BF Насос дренажный Sturm!, 900 Вт, част. до 15 мм, 210 л/мин, 8м, встроенный поплавок"/>
        <s v="[Product].[Product].[Product].&amp;[WP9775P Насос для грязной воды Sturm!, 750 Вт, част. до 35мм, 230 л/мин, напор 8,5м]" c="WP9775P Насос для грязной воды Sturm!, 750 Вт, част. до 35мм, 230 л/мин, напор 8,5м"/>
        <s v="[Product].[Product].[Product].&amp;[WP9775PU Насос погружной 3-в-1 Sturm!, 750 Вт, част. до 30мм, 265 л/мин, напор 8,2м]" c="WP9775PU Насос погружной 3-в-1 Sturm!, 750 Вт, част. до 30мм, 265 л/мин, напор 8,2м"/>
        <s v="[Product].[Product].[Product].&amp;[WP9775PVU Насос погружной 3-в-1 Sturm!, 750 Вт, част. до 30мм, 265 л/мин, напор 8,2м]" c="WP9775PVU Насос погружной 3-в-1 Sturm!, 750 Вт, част. до 30мм, 265 л/мин, напор 8,2м"/>
        <s v="[Product].[Product].[Product].&amp;[WP9775S Насос дренажный Sturm!, 750 Вт, Метал.корпус, част. до 35мм, 230 л/мин, напор 8,5м]" c="WP9775S Насос дренажный Sturm!, 750 Вт, Метал.корпус, част. до 35мм, 230 л/мин, напор 8,5м"/>
        <s v="[Product].[Product].[Product].&amp;[WP9775SW Насос погружн. дренаж. (фекальный) Sturm!, 750 Вт,250л/мин, напор 9м, НОЖ]" c="WP9775SW Насос погружн. дренаж. (фекальный) Sturm!, 750 Вт,250л/мин, напор 9м, НОЖ"/>
        <s v="[Product].[Product].[Product].&amp;[WP9790BF Насос дренажный Sturm!, 900 Вт, част. до 16 мм, 235 л/мин, 8м, встроенный поплавок]" c="WP9790BF Насос дренажный Sturm!, 900 Вт, част. до 16 мм, 235 л/мин, 8м, встроенный поплавок"/>
        <s v="[Product].[Product].[Product].&amp;[WP9790P Насос для грязной воды Sturm!, 900 Вт,част. до 35мм, 250 л/мин, напор 9м]" c="WP9790P Насос для грязной воды Sturm!, 900 Вт,част. до 35мм, 250 л/мин, напор 9м"/>
        <s v="[Product].[Product].[Product].&amp;[WP9790S Насос дренажный Sturm!, 900 Вт, Метал.корпус, част. до 35мм, 250 л/мин, напор 9м]" c="WP9790S Насос дренажный Sturm!, 900 Вт, Метал.корпус, част. до 35мм, 250 л/мин, напор 9м"/>
        <s v="[Product].[Product].[Product].&amp;[WW0801F Порошковая флюсовая сварочная проволока Sturm!, E71T-GS, 0,8мм, 0,9кг, БЕЗ ГАЗА]" c="WW0801F Порошковая флюсовая сварочная проволока Sturm!, E71T-GS, 0,8мм, 0,9кг, БЕЗ ГАЗА"/>
        <s v="[Product].[Product].[Product].&amp;[ББС-02-070 Шнек для мотобуров, диам 70мм, дл 800мм, под вал 20мм, одинарн  бесшов спираль СОЮЗ]" c="ББС-02-070 Шнек для мотобуров, диам 70мм, дл 800мм, под вал 20мм, одинарн  бесшов спираль СОЮЗ"/>
        <s v="[Product].[Product].[Product].&amp;[ББС-02-100 Шнек для мотобуров, диам 100мм, дл 800мм, под вал 20мм, одинарн  бесшов спираль СОЮЗ]" c="ББС-02-100 Шнек для мотобуров, диам 100мм, дл 800мм, под вал 20мм, одинарн  бесшов спираль СОЮЗ"/>
        <s v="[Product].[Product].[Product].&amp;[ББС-02-150 Шнек для мотобуров, диам 150мм, дл 800мм, под вал 20мм, одинарн  бесшов спираль СОЮЗ]" c="ББС-02-150 Шнек для мотобуров, диам 150мм, дл 800мм, под вал 20мм, одинарн  бесшов спираль СОЮЗ"/>
        <s v="[Product].[Product].[Product].&amp;[ББС-02-200 Шнек для мотобуров, диам 200мм, дл 800мм, под вал 20мм, одинарн  бесшов спираль СОЮЗ]" c="ББС-02-200 Шнек для мотобуров, диам 200мм, дл 800мм, под вал 20мм, одинарн  бесшов спираль СОЮЗ"/>
        <s v="[Product].[Product].[Product].&amp;[ББС-02-250 Шнек для мотобуров, диам 250мм, дл 800мм, под вал 20мм, 2 ножа, одинар.спираль, СОЮЗ]" c="ББС-02-250 Шнек для мотобуров, диам 250мм, дл 800мм, под вал 20мм, 2 ножа, одинар.спираль, СОЮЗ"/>
        <s v="[Product].[Product].[Product].&amp;[ББС-20-050С Удлинитель шнека для мотобуров 50см, под вал 20мм, СОЮЗ]" c="ББС-20-050С Удлинитель шнека для мотобуров 50см, под вал 20мм, СОЮЗ"/>
        <s v="[Product].[Product].[Product].&amp;[ББС-20-100С Удлинитель шнека для мотобуров 100см, под вал 20мм, СОЮЗ]" c="ББС-20-100С Удлинитель шнека для мотобуров 100см, под вал 20мм, СОЮЗ"/>
        <s v="[Product].[Product].[Product].&amp;[ББС-2030 Мотобур 52см3, 3,5л.с, 120-150Нм, стальн рама, 4 ручки, СОЮЗ]" c="ББС-2030 Мотобур 52см3, 3,5л.с, 120-150Нм, стальн рама, 4 ручки, СОЮЗ"/>
        <s v="[Product].[Product].[Product].&amp;[БТС-9226Л Бензотриммер СОЮЗ 26см3, нож/леска, 1,8кВт/2,4л.с, ЛЕГКИЙ СТАРТ]" c="БТС-9226Л Бензотриммер СОЮЗ 26см3, нож/леска, 1,8кВт/2,4л.с, ЛЕГКИЙ СТАРТ"/>
        <s v="[Product].[Product].[Product].&amp;[БТС-9233Л Бензотриммер СОЮЗ, 33 см3, нож/леска, 2,4 кВт/2,7 л.с, ЛЕГКИЙ СТАРТ]" c="БТС-9233Л Бензотриммер СОЮЗ, 33 см3, нож/леска, 2,4 кВт/2,7 л.с, ЛЕГКИЙ СТАРТ"/>
        <s v="[Product].[Product].[Product].&amp;[БТС-9243Л Бензотриммер СОЮЗ 43см3, нож/леска, 3кВт/4,0 л.с., ЛЕГКИЙ СТАРТ]" c="БТС-9243Л Бензотриммер СОЮЗ 43см3, нож/леска, 3кВт/4,0 л.с., ЛЕГКИЙ СТАРТ"/>
        <s v="[Product].[Product].[Product].&amp;[БТС-9252Л Бензотриммер СОЮЗ, 52см3, нож/леска, 3,5 кВт/4,7 л.с., ЛЕГКИЙ СТАРТ]" c="БТС-9252Л Бензотриммер СОЮЗ, 52см3, нож/леска, 3,5 кВт/4,7 л.с., ЛЕГКИЙ СТАРТ"/>
        <s v="[Product].[Product].[Product].&amp;[БТС-9256Л Бензотриммер СОЮЗ 56см3, нож/леска, 4кВт/5,4л.с., ЛЕГКИЙ СТАРТ]" c="БТС-9256Л Бензотриммер СОЮЗ 56см3, нож/леска, 4кВт/5,4л.с., ЛЕГКИЙ СТАРТ"/>
        <s v="[Product].[Product].[Product].&amp;[ВКС-93155С Воздушный компрессор СОЮЗ, 1500 Вт, 50 л, 8 бар, 210л/мин, картон]" c="ВКС-93155С Воздушный компрессор СОЮЗ, 1500 Вт, 50 л, 8 бар, 210л/мин, картон"/>
        <s v="[Product].[Product].[Product].&amp;[ВКС-9315С Воздушный компрессор СОЮЗ, 1500 Вт, 24 л, 8 бар, 210л/мин, картон]" c="ВКС-9315С Воздушный компрессор СОЮЗ, 1500 Вт, 24 л, 8 бар, 210л/мин, картон"/>
        <s v="[Product].[Product].[Product].&amp;[ГКС-3515 Электротриммер СОЮЗ, 1500Вт, РУЧКА софт тач, разъемный вал, леска, нож]" c="ГКС-3515 Электротриммер СОЮЗ, 1500Вт, РУЧКА софт тач, разъемный вал, леска, нож"/>
        <s v="[Product].[Product].[Product].&amp;[ГКС-3525 Электротриммер СОЮЗ, 2500Вт, ВЕЛОСИПЕДНАЯ РУЧКА, разъемный вал, леска, нож]" c="ГКС-3525 Электротриммер СОЮЗ, 2500Вт, ВЕЛОСИПЕДНАЯ РУЧКА, разъемный вал, леска, нож"/>
        <s v="[Product].[Product].[Product].&amp;[ГРС-2320 Гравер электрический 200Вт, регулятор оборотов, блок. шпинделя, картон СОЮЗ]" c="ГРС-2320 Гравер электрический 200Вт, регулятор оборотов, блок. шпинделя, картон СОЮЗ"/>
        <s v="[Product].[Product].[Product].&amp;[ДУС-2142 Дрель-шуруповерт электрическая СОЮЗ, 450Вт, 0-750 об/мин, 14.5Нм, рег.кр.мом.]" c="ДУС-2142 Дрель-шуруповерт электрическая СОЮЗ, 450Вт, 0-750 об/мин, 14.5Нм, рег.кр.мом."/>
        <s v="[Product].[Product].[Product].&amp;[ДУС-2150 Дрель электрическая 500Вт, 0-3200об/мин,регул.оборотов,быстрозажимной патрон 10мм,СОЮЗ]" c="ДУС-2150 Дрель электрическая 500Вт, 0-3200об/мин,регул.оборотов,быстрозажимной патрон 10мм,СОЮЗ"/>
        <s v="[Product].[Product].[Product].&amp;[ДУС-2165 Дрель-шуруповерт электрическая 650Вт,750об/мин,регулятор оборот,б/заж.патрон 10мм,СОЮЗ]" c="ДУС-2165 Дрель-шуруповерт электрическая 650Вт,750об/мин,регулятор оборот,б/заж.патрон 10мм,СОЮЗ"/>
        <s v="[Product].[Product].[Product].&amp;[ДУС-2165М Дрель-шуруповерт электрическая 650Вт, 2 скор., рег. оборотов,б/з.патрон 10мм, СОЮЗ]" c="ДУС-2165М Дрель-шуруповерт электрическая 650Вт, 2 скор., рег. оборотов,б/з.патрон 10мм, СОЮЗ"/>
        <s v="[Product].[Product].[Product].&amp;[ДУС-2190 Дрель ударная 900Вт, 3000об/мин, 48000уд/мин, регулятор оборот, патрон 13мм,СОЮЗ]" c="ДУС-2190 Дрель ударная 900Вт, 3000об/мин, 48000уд/мин, регулятор оборот, патрон 13мм,СОЮЗ"/>
        <s v="[Product].[Product].[Product].&amp;[ДШС-12 Дрель аккумуляторная СОЮЗ 12В, 1 акк. 2Ач, картон]" c="ДШС-12 Дрель аккумуляторная СОЮЗ 12В, 1 акк. 2Ач, картон"/>
        <s v="[Product].[Product].[Product].&amp;[ДШС-12К Дрель аккумуляторная СОЮЗ 12В, 2 акк. 2 Ач, кейс]" c="ДШС-12К Дрель аккумуляторная СОЮЗ 12В, 2 акк. 2 Ач, кейс"/>
        <s v="[Product].[Product].[Product].&amp;[ДШС-14К Дрель аккумуляторная СОЮЗ 14 В, 2 акк. 2 Ач, кейс]" c="ДШС-14К Дрель аккумуляторная СОЮЗ 14 В, 2 акк. 2 Ач, кейс"/>
        <s v="[Product].[Product].[Product].&amp;[ДШС-18К Дрель аккумуляторная СОЮЗ 18 В, 1BatterySystem, 2 акк. 2 Ач, кейс]" c="ДШС-18К Дрель аккумуляторная СОЮЗ 18 В, 1BatterySystem, 2 акк. 2 Ач, кейс"/>
        <s v="[Product].[Product].[Product].&amp;[ДШС-20КУ Дрель аккумуляторная ударная СОЮЗ 20 В, 1BatterySystem, 2 акк. 2 Ач, кейс]" c="ДШС-20КУ Дрель аккумуляторная ударная СОЮЗ 20 В, 1BatterySystem, 2 акк. 2 Ач, кейс"/>
        <s v="[Product].[Product].[Product].&amp;[ДШС-3212Л Дрель акк. СОЮЗ 12 В, 2 скор., 2 аккумулятора, подсветка, кейс]" c="ДШС-3212Л Дрель акк. СОЮЗ 12 В, 2 скор., 2 аккумулятора, подсветка, кейс"/>
        <s v="[Product].[Product].[Product].&amp;[ЗУС-1215 Зарядное устройство СОЮЗ 12В, 85Вт, 5А, 35-80Ah, индикатор заряда]" c="ЗУС-1215 Зарядное устройство СОЮЗ 12В, 85Вт, 5А, 35-80Ah, индикатор заряда"/>
        <s v="[Product].[Product].[Product].&amp;[ЗУС-1221 Инверторное зарядное устройство, ном ток 10А, для АКБ 12/24В, 30-210Ач, СОЮЗ]" c="ЗУС-1221 Инверторное зарядное устройство, ном ток 10А, для АКБ 12/24В, 30-210Ач, СОЮЗ"/>
        <s v="[Product].[Product].[Product].&amp;[КОС-1000С Конвекторный обогреватель 500/1000Вт,СТИЧ,мех.термостат,напольн/настен,СОЮЗ]" c="КОС-1000С Конвекторный обогреватель 500/1000Вт,СТИЧ,мех.термостат,напольн/настен,СОЮЗ"/>
        <s v="[Product].[Product].[Product].&amp;[КОС-1500С Конвекторный обогреватель 750/1500Вт,СТИЧ,мех.термостат,напольн/настен,СОЮЗ]" c="КОС-1500С Конвекторный обогреватель 750/1500Вт,СТИЧ,мех.термостат,напольн/настен,СОЮЗ"/>
        <s v="[Product].[Product].[Product].&amp;[КПС-24600 Пистолет клеевой СОЮЗ 160Вт, d7мм, 8 г/мин, 2 стержня в компл, блистер]" c="КПС-24600 Пистолет клеевой СОЮЗ 160Вт, d7мм, 8 г/мин, 2 стержня в компл, блистер"/>
        <s v="[Product].[Product].[Product].&amp;[КПС-24800 Пистолет клеевой 200Вт, 16г/мин, d=11мм,индикация,блистер, 2 стержня в комплекте,СОЮЗ]" c="КПС-24800 Пистолет клеевой 200Вт, 16г/мин, d=11мм,индикация,блистер, 2 стержня в комплекте,СОЮЗ"/>
        <s v="[Product].[Product].[Product].&amp;[КПС-2481В Пистолет клеевой 80Вт, d=11мм, 12г/мин,выкл-тель,метал.сопло, 2 стержня, блистер,СОЮЗ]" c="КПС-2481В Пистолет клеевой 80Вт, d=11мм, 12г/мин,выкл-тель,метал.сопло, 2 стержня, блистер,СОЮЗ"/>
        <s v="[Product].[Product].[Product].&amp;[КПС-96150 Краскопульт 150Вт, 260мл/мин, регулятор интенсивности распыления, СОЮЗ]" c="КПС-96150 Краскопульт 150Вт, 260мл/мин, регулятор интенсивности распыления, СОЮЗ"/>
        <s v="[Product].[Product].[Product].&amp;[КПС-96400 Краскопульт СОЮЗ, 400 Вт, 600мл/мин, с наддувом, HVLP, коллекторный двигатель]" c="КПС-96400 Краскопульт СОЮЗ, 400 Вт, 600мл/мин, с наддувом, HVLP, коллекторный двигатель"/>
        <s v="[Product].[Product].[Product].&amp;[КПС-96450 Краскопульт СОЮЗ, 450 Вт, 700мл/мин, с наддувом, HVLP, коллекторный двигатель]" c="КПС-96450 Краскопульт СОЮЗ, 450 Вт, 700мл/мин, с наддувом, HVLP, коллекторный двигатель"/>
        <s v="[Product].[Product].[Product].&amp;[ЛБС-4050 Лобзик электрический СОЮЗ, 500 Вт, 55/6мм (дер/мет), подключ. к пылесосу]" c="ЛБС-4050 Лобзик электрический СОЮЗ, 500 Вт, 55/6мм (дер/мет), подключ. к пылесосу"/>
        <s v="[Product].[Product].[Product].&amp;[ЛБС-4065 Лобзик электрический СОЮЗ, 650Вт, 70/8мм (дер/мет) 3с, рег. част, подключ. к пылесосу]" c="ЛБС-4065 Лобзик электрический СОЮЗ, 650Вт, 70/8мм (дер/мет) 3с, рег. част, подключ. к пылесосу"/>
        <s v="[Product].[Product].[Product].&amp;[МС2-0104Б Масло СОЮЗ 4 ТАКТ. минеральное OPTIMAL, 0.946 л]" c="МС2-0104Б Масло СОЮЗ 4 ТАКТ. минеральное OPTIMAL, 0.946 л"/>
        <s v="[Product].[Product].[Product].&amp;[МСС-0102Б Масло СОЮЗ 2Т красн., минер., UNIVERSAL МОТО 2T, JASO FB/ISO-L-EGB, 0.946 л]" c="МСС-0102Б Масло СОЮЗ 2Т красн., минер., UNIVERSAL МОТО 2T, JASO FB/ISO-L-EGB, 0.946 л"/>
        <s v="[Product].[Product].[Product].&amp;[МСС-0102Б-Д Масло СОЮЗ OPTIMAL 2 ТАКТ. минеральное , в дозаторной канистре, 0.946л]" c="МСС-0102Б-Д Масло СОЮЗ OPTIMAL 2 ТАКТ. минеральное , в дозаторной канистре, 0.946л"/>
        <s v="[Product].[Product].[Product].&amp;[МСС-0104Б Масло СОЮЗ 4Т минер., UNIVERSAL MOTO 4T,  API SF/CC, SAE 10W-40, 0.946 л]" c="МСС-0104Б Масло СОЮЗ 4Т минер., UNIVERSAL MOTO 4T,  API SF/CC, SAE 10W-40, 0.946 л"/>
        <s v="[Product].[Product].[Product].&amp;[МСС-0202Б Масло СОЮЗ 2 ТАКТ. минеральное UNIVERSAL МОТО 2T, 100мл, КРАСНОЕ, API TB]" c="МСС-0202Б Масло СОЮЗ 2 ТАКТ. минеральное UNIVERSAL МОТО 2T, 100мл, КРАСНОЕ, API TB"/>
        <s v="[Product].[Product].[Product].&amp;[МСС-0204Б Масло СОЮЗ 4 ТАКТ. минеральное UNIVERSAL MOTO 4T, SAE 15W-40, 0.6л]" c="МСС-0204Б Масло СОЮЗ 4 ТАКТ. минеральное UNIVERSAL MOTO 4T, SAE 15W-40, 0.6л"/>
        <s v="[Product].[Product].[Product].&amp;[НГС-9705ДВ Насос скважинный винтовой, диам 90мм, макс подъем 90м, макс расход 1500л/ч, СОЮЗ]" c="НГС-9705ДВ Насос скважинный винтовой, диам 90мм, макс подъем 90м, макс расход 1500л/ч, СОЮЗ"/>
        <s v="[Product].[Product].[Product].&amp;[НГС-9705СВ Насос погружной дренажный (фекальный) 500Вт,100л/мин,напор 7,5м,глуб.пог.5м,нож,СОЮЗ]" c="НГС-9705СВ Насос погружной дренажный (фекальный) 500Вт,100л/мин,напор 7,5м,глуб.пог.5м,нож,СОЮЗ"/>
        <s v="[Product].[Product].[Product].&amp;[НГС-97075СВ Насос погружной фекальный 750 Вт, 200л/мин, напор 8,5м, глуб.погр.5м, НОЖ, СОЮЗ]" c="НГС-97075СВ Насос погружной фекальный 750 Вт, 200л/мин, напор 8,5м, глуб.погр.5м, НОЖ, СОЮЗ"/>
        <s v="[Product].[Product].[Product].&amp;[НГС-97128В Насос вибрационный погружной  СОЮЗ, 280Вт,18л/мин.напор 72м, верхн забор, 10м]" c="НГС-97128В Насос вибрационный погружной  СОЮЗ, 280Вт,18л/мин.напор 72м, верхн забор, 10м"/>
        <s v="[Product].[Product].[Product].&amp;[НГС-97128В-20 Насос вибрационный  СОЮЗ, 280Вт,18л/мин.напор 72м, верхн забор, 20м]" c="НГС-97128В-20 Насос вибрационный  СОЮЗ, 280Вт,18л/мин.напор 72м, верхн забор, 20м"/>
        <s v="[Product].[Product].[Product].&amp;[НГС-97128Н Насос вибрационный погружной  СОЮЗ, 280Вт, 18л/мин.напор 72м, нижн забор, 10м]" c="НГС-97128Н Насос вибрационный погружной  СОЮЗ, 280Вт, 18л/мин.напор 72м, нижн забор, 10м"/>
        <s v="[Product].[Product].[Product].&amp;[НГС-97128Н-20 Насос вибрационный  СОЮЗ, 280Вт, 18л/мин.напор 72м, нижн забор, 20м]" c="НГС-97128Н-20 Насос вибрационный  СОЮЗ, 280Вт, 18л/мин.напор 72м, нижн забор, 20м"/>
        <s v="[Product].[Product].[Product].&amp;[ПЕС-25101 Перфоратор СОЮЗ, SDS+, 1000 Вт, 0-4850 уд/мин, 0-1200об/мин, 4Дж, кейс]" c="ПЕС-25101 Перфоратор СОЮЗ, SDS+, 1000 Вт, 0-4850 уд/мин, 0-1200об/мин, 4Дж, кейс"/>
        <s v="[Product].[Product].[Product].&amp;[ПЕС-2550 Перфоратор СОЮЗ, SDS+, 800 Вт, 2 режима, 0-1000об/мин]" c="ПЕС-2550 Перфоратор СОЮЗ, SDS+, 800 Вт, 2 режима, 0-1000об/мин"/>
        <s v="[Product].[Product].[Product].&amp;[ПЕС-2585 Перфоратор СОЮЗ, SDS+, 850Вт, 3 режима, 0-4850 уд/мин, 0-1200об/мин, 3,2Дж, кейс]" c="ПЕС-2585 Перфоратор СОЮЗ, SDS+, 850Вт, 3 режима, 0-4850 уд/мин, 0-1200об/мин, 3,2Дж, кейс"/>
        <s v="[Product].[Product].[Product].&amp;[ПС2005-100 Электропаяльник 100ВТ, ДЕРЕВЯННАЯ рукоятка, СОЮЗ]" c="ПС2005-100 Электропаяльник 100ВТ, ДЕРЕВЯННАЯ рукоятка, СОЮЗ"/>
        <s v="[Product].[Product].[Product].&amp;[ПС2005-40 Электропаяльник 40ВТ, ДЕРЕВЯННАЯ рукоятка, СОЮЗ]" c="ПС2005-40 Электропаяльник 40ВТ, ДЕРЕВЯННАЯ рукоятка, СОЮЗ"/>
        <s v="[Product].[Product].[Product].&amp;[ПС2005-60 Электропаяльник 60ВТ, ДЕРЕВЯННАЯ рукоятка, СОЮЗ]" c="ПС2005-60 Электропаяльник 60ВТ, ДЕРЕВЯННАЯ рукоятка, СОЮЗ"/>
        <s v="[Product].[Product].[Product].&amp;[ПСС-7320 Промышленный пылесос 1600Вт,объём 20л, РОЗЕТКА д/эл.инстр.2000Вт, 3 мешка в комп, СОЮЗ]" c="ПСС-7320 Промышленный пылесос 1600Вт,объём 20л, РОЗЕТКА д/эл.инстр.2000Вт, 3 мешка в комп, СОЮЗ"/>
        <s v="[Product].[Product].[Product].&amp;[ПСС-7320-885 Бумажные мешки д/пылесоса 20л ПСС-7320 СОЮЗ, 5шт/уп]" c="ПСС-7320-885 Бумажные мешки д/пылесоса 20л ПСС-7320 СОЮЗ, 5шт/уп"/>
        <s v="[Product].[Product].[Product].&amp;[ПСС-7330 Промышленный пылесос 1800Вт,объём 30л, РОЗЕТКА д/эл.инстр.2000Вт, 3 мешка в комп. СОЮЗ]" c="ПСС-7330 Промышленный пылесос 1800Вт,объём 30л, РОЗЕТКА д/эл.инстр.2000Вт, 3 мешка в комп. СОЮЗ"/>
        <s v="[Product].[Product].[Product].&amp;[ПСС-7330-885 Бумажные мешки д/пылесоса 30л ПСС-7330, 5шт/уп,аксесс. для строит.пылесосов, СОЮЗ]" c="ПСС-7330-885 Бумажные мешки д/пылесоса 30л ПСС-7330, 5шт/уп,аксесс. для строит.пылесосов, СОЮЗ"/>
        <s v="[Product].[Product].[Product].&amp;[ПСС-7420 Промышленный пылесос 1400Вт,объём 20л, РОЗЕТКА д/эл.инстр.2200Вт, СОЮЗ]" c="ПСС-7420 Промышленный пылесос 1400Вт,объём 20л, РОЗЕТКА д/эл.инстр.2200Вт, СОЮЗ"/>
        <s v="[Product].[Product].[Product].&amp;[ПСС-7420-881Т Нетканные мешки д/пылесоса 20л ПСС-7420 СОЮЗ, 1шт/уп]" c="ПСС-7420-881Т Нетканные мешки д/пылесоса 20л ПСС-7420 СОЮЗ, 1шт/уп"/>
        <s v="[Product].[Product].[Product].&amp;[ПСС-7420-883Б Бумажные мешки д/пылесоса 20л ПСС-7420 СОЮЗ, 3шт/уп]" c="ПСС-7420-883Б Бумажные мешки д/пылесоса 20л ПСС-7420 СОЮЗ, 3шт/уп"/>
        <s v="[Product].[Product].[Product].&amp;[ПТС-9937 Бензопила 2кВт, шины длина 405мм, цепь 0,325&quot; ЛЕГКИЙ СТАРТ, БУМ. ФИЛЬТР, СОЮЗ]" c="ПТС-9937 Бензопила 2кВт, шины длина 405мм, цепь 0,325&quot; ЛЕГКИЙ СТАРТ, БУМ. ФИЛЬТР, СОЮЗ"/>
        <s v="[Product].[Product].[Product].&amp;[ПТС-99371 Бензопила 2кВт, шины длина 405мм, ЛЕГКИЙ СТАРТ, ТОРМОЗ ЦЕПИ, шаг цепи 0,325&quot;, СОЮЗ]" c="ПТС-99371 Бензопила 2кВт, шины длина 405мм, ЛЕГКИЙ СТАРТ, ТОРМОЗ ЦЕПИ, шаг цепи 0,325&quot;, СОЮЗ"/>
        <s v="[Product].[Product].[Product].&amp;[ПТС-9945 Бензопила 2350Вт, 3.2лс, шина 455мм, цепь 0,325&quot;, ЛЕГКИЙ СТАРТ, БУМ. ФИЛЬТР, СОЮЗ]" c="ПТС-9945 Бензопила 2350Вт, 3.2лс, шина 455мм, цепь 0,325&quot;, ЛЕГКИЙ СТАРТ, БУМ. ФИЛЬТР, СОЮЗ"/>
        <s v="[Product].[Product].[Product].&amp;[ПТС-99452Т Бензопила 2350Вт, 3.2лс, шина 455мм, цепь 0,325&quot;, ЛЕГКИЙ СТАРТ, тормоз цепи, СОЮЗ]" c="ПТС-99452Т Бензопила 2350Вт, 3.2лс, шина 455мм, цепь 0,325&quot;, ЛЕГКИЙ СТАРТ, тормоз цепи, СОЮЗ"/>
        <s v="[Product].[Product].[Product].&amp;[ПТС-9952 Бензопила 2600Вт, 3.5лс, шина 50см, цепь 0,325&quot;, ЛЕГКИЙ СТАРТ, БУМ. ФИЛЬТР, СОЮЗ]" c="ПТС-9952 Бензопила 2600Вт, 3.5лс, шина 50см, цепь 0,325&quot;, ЛЕГКИЙ СТАРТ, БУМ. ФИЛЬТР, СОЮЗ"/>
        <s v="[Product].[Product].[Product].&amp;[ПТС-99520Т Бензопила 2600Вт, 3.5лс, шина 50см, цепь 0,325&quot;, ЛЕГКИЙ СТАРТ, тормоз цепи, СОЮЗ]" c="ПТС-99520Т Бензопила 2600Вт, 3.5лс, шина 50см, цепь 0,325&quot;, ЛЕГКИЙ СТАРТ, тормоз цепи, СОЮЗ"/>
        <s v="[Product].[Product].[Product].&amp;[ПЦС-9922 Пила ЭЛЕКТРИЧ. цепная СОЮЗ, 2200 Вт, шина 12'' (305 мм), шаг цепи 3/8&quot;]" c="ПЦС-9922 Пила ЭЛЕКТРИЧ. цепная СОЮЗ, 2200 Вт, шина 12'' (305 мм), шаг цепи 3/8&quot;"/>
        <s v="[Product].[Product].[Product].&amp;[ПЦС-9926 Пила ЭЛЕКТРИЧ. цепная СОЮЗ, 2600 Вт, шина 16&quot; (400 мм), 1,3мм, шаг цепи 3/8&quot;]" c="ПЦС-9926 Пила ЭЛЕКТРИЧ. цепная СОЮЗ, 2600 Вт, шина 16&quot; (400 мм), 1,3мм, шаг цепи 3/8&quot;"/>
        <s v="[Product].[Product].[Product].&amp;[ПШС-1450380POH Пильная шина 14&quot; СОЮЗ, паз 1,3мм, 3/8&quot;, 52зв, хвостовик POH(OREGON K095/A095)]" c="ПШС-1450380POH Пильная шина 14&quot; СОЮЗ, паз 1,3мм, 3/8&quot;, 52зв, хвостовик POH(OREGON K095/A095)"/>
        <s v="[Product].[Product].[Product].&amp;[ПШС-1650380POH Пильная шина 16&quot; СОЮЗ, паз 1,3мм, 3/8&quot;, 57зв, хвостовик POH(OREGON K095/A095)]" c="ПШС-1650380POH Пильная шина 16&quot; СОЮЗ, паз 1,3мм, 3/8&quot;, 57зв, хвостовик POH(OREGON K095/A095)"/>
        <s v="[Product].[Product].[Product].&amp;[ПШС-1658325POH Пильная шина 16&quot; СОЮЗ, паз 1,5мм, 0,325&quot;, 66зв, хвостовик POH(OREGON K095/A095)]" c="ПШС-1658325POH Пильная шина 16&quot; СОЮЗ, паз 1,5мм, 0,325&quot;, 66зв, хвостовик POH(OREGON K095/A095)"/>
        <s v="[Product].[Product].[Product].&amp;[ПШС-1850380POH Пильная шина 18&quot; СОЮЗ, паз 1,3мм, 3/8&quot;, 64зв, хвостовик POH(OREGON K095/A095)]" c="ПШС-1850380POH Пильная шина 18&quot; СОЮЗ, паз 1,3мм, 3/8&quot;, 64зв, хвостовик POH(OREGON K095/A095)"/>
        <s v="[Product].[Product].[Product].&amp;[ПШС-1858325POH Пильная шина 18&quot; СОЮЗ, паз 1,5мм, 0,325&quot;, 72зв, хвостовик POH(OREGON K095/A095)]" c="ПШС-1858325POH Пильная шина 18&quot; СОЮЗ, паз 1,5мм, 0,325&quot;, 72зв, хвостовик POH(OREGON K095/A095)"/>
        <s v="[Product].[Product].[Product].&amp;[ПШС-2058325POH Пильная шина 20&quot; СОЮЗ, паз 1,5мм, 0,325&quot;, 76зв, хвостовик POH(OREGON K095/A095)]" c="ПШС-2058325POH Пильная шина 20&quot; СОЮЗ, паз 1,5мм, 0,325&quot;, 76зв, хвостовик POH(OREGON K095/A095)"/>
        <s v="[Product].[Product].[Product].&amp;[РУС-1086 Рубанок электрический СОЮЗ, 860 Вт, ширина 82 мм, глубина 2 мм, 16000 об/мин, ПЫЛЕСБОР]" c="РУС-1086 Рубанок электрический СОЮЗ, 860 Вт, ширина 82 мм, глубина 2 мм, 16000 об/мин, ПЫЛЕСБОР"/>
        <s v="[Product].[Product].[Product].&amp;[РУС-1090 Рубанок электрический СОЮЗ, 900 Вт, ширина 82 мм, глубина 2 мм, 17000 об/мин, ПЫЛЕСБОР]" c="РУС-1090 Рубанок электрический СОЮЗ, 900 Вт, ширина 82 мм, глубина 2 мм, 17000 об/мин, ПЫЛЕСБОР"/>
        <s v="[Product].[Product].[Product].&amp;[САС-91А2МС1 Маска сварщика &quot;Хамелеон&quot; 93x43мм, DIN 4/9-13, 1/25000сек, 3 рег-ки, СОЮЗ]" c="САС-91А2МС1 Маска сварщика &quot;Хамелеон&quot; 93x43мм, DIN 4/9-13, 1/25000сек, 3 рег-ки, СОЮЗ"/>
        <s v="[Product].[Product].[Product].&amp;[САС-91А3РФ Маска сварщика &quot;Хамелеон&quot;90х35мм, DIN 4/9-13, 1/15000сек,плавн регул, СОЮЗ (мод.Ф4)]" c="САС-91А3РФ Маска сварщика &quot;Хамелеон&quot;90х35мм, DIN 4/9-13, 1/15000сек,плавн регул, СОЮЗ (мод.Ф4)"/>
        <s v="[Product].[Product].[Product].&amp;[САС-91А4МС Маска сварщика &quot;Хамелеон&quot; 90x35мм, DIN 3/11, 1/25000сек, без регулировок, СОЮЗ]" c="САС-91А4МС Маска сварщика &quot;Хамелеон&quot; 90x35мм, DIN 3/11, 1/25000сек, без регулировок, СОЮЗ"/>
        <s v="[Product].[Product].[Product].&amp;[САС-91А4РФ Маска сварщика &quot;Хамелеон&quot; 90x35мм, DIN 3/11, 1/15000сек, без регул., СОЮЗ(мод. Ф1)]" c="САС-91А4РФ Маска сварщика &quot;Хамелеон&quot; 90x35мм, DIN 3/11, 1/15000сек, без регул., СОЮЗ(мод. Ф1)"/>
        <s v="[Product].[Product].[Product].&amp;[САС-97И200 Сварочный инвертор СОЮЗ, 200А, ПВ 60%, 170-250В, HotStart/AntiStick/ArcForce]" c="САС-97И200 Сварочный инвертор СОЮЗ, 200А, ПВ 60%, 170-250В, HotStart/AntiStick/ArcForce"/>
        <s v="[Product].[Product].[Product].&amp;[САС-97И230 Сварочный инвертор СОЮЗ, 230А, ПВ 60%, 170-250В, HotStart/AntiStick/ArcForce]" c="САС-97И230 Сварочный инвертор СОЮЗ, 230А, ПВ 60%, 170-250В, HotStart/AntiStick/ArcForce"/>
        <s v="[Product].[Product].[Product].&amp;[САС-97И250 Сварочный инвертор СОЮЗ, 250А, ПВ 60%, 170-250В, HotStart/AntiStick/ArcForce]" c="САС-97И250 Сварочный инвертор СОЮЗ, 250А, ПВ 60%, 170-250В, HotStart/AntiStick/ArcForce"/>
        <s v="[Product].[Product].[Product].&amp;[САС-97И255М Сварочный аппарат СОЮЗ мини, 255А, IGBT инвертор, ArcForce/AntiStick, 180-250В]" c="САС-97И255М Сварочный аппарат СОЮЗ мини, 255А, IGBT инвертор, ArcForce/AntiStick, 180-250В"/>
        <s v="[Product].[Product].[Product].&amp;[СБС-0101А Смазка для буров СОЮЗ Special drill grease, 100г]" c="СБС-0101А Смазка для буров СОЮЗ Special drill grease, 100г"/>
        <s v="[Product].[Product].[Product].&amp;[СБС-0201А Смазка для редукторных передач СОЮЗ Special gear grease, 60г]" c="СБС-0201А Смазка для редукторных передач СОЮЗ Special gear grease, 60г"/>
        <s v="[Product].[Product].[Product].&amp;[СКС-0101А-2 Масло СОЮЗ OPTIMAL компрессорное AIR COMPRESSOR LUBRICANT, VG100, 0.946 л]" c="СКС-0101А-2 Масло СОЮЗ OPTIMAL компрессорное AIR COMPRESSOR LUBRICANT, VG100, 0.946 л"/>
        <s v="[Product].[Product].[Product].&amp;[СТС-7220 Аппарат для сварки пласт. труб СОЮЗ, 2кВт, 6 насадок 20-63мм, металлический кейс]" c="СТС-7220 Аппарат для сварки пласт. труб СОЮЗ, 2кВт, 6 насадок 20-63мм, металлический кейс"/>
        <s v="[Product].[Product].[Product].&amp;[СТС-7220С Аппарат для сварки пластиковых труб СОЮЗ,2кВт,3 насадки 20/25/32мм,металлический кейс]" c="СТС-7220С Аппарат для сварки пластиковых труб СОЮЗ,2кВт,3 насадки 20/25/32мм,металлический кейс"/>
        <s v="[Product].[Product].[Product].&amp;[СТС-7221 Аппарат для сварки пластиковых труб, 2кВт, 3 насадки 20/25/32мм, картон, СОЮЗ]" c="СТС-7221 Аппарат для сварки пластиковых труб, 2кВт, 3 насадки 20/25/32мм, картон, СОЮЗ"/>
        <s v="[Product].[Product].[Product].&amp;[СТС-7222 Аппарат для сварки пластиковых труб, 1,5кВт, 2 насадки 20/25мм, СОЮЗ]" c="СТС-7222 Аппарат для сварки пластиковых труб, 1,5кВт, 2 насадки 20/25мм, СОЮЗ"/>
        <s v="[Product].[Product].[Product].&amp;[СЦ2-0101А Масло СОЮЗ для пильных цепей OPTIMAL, 0.946 л]" c="СЦ2-0101А Масло СОЮЗ для пильных цепей OPTIMAL, 0.946 л"/>
        <s v="[Product].[Product].[Product].&amp;[СЦС-0101А Масло СОЮЗ для пильных цепей UNIVERSAL CHAIN&amp;BAR LUBRICANT, 0.946 л]" c="СЦС-0101А Масло СОЮЗ для пильных цепей UNIVERSAL CHAIN&amp;BAR LUBRICANT, 0.946 л"/>
        <s v="[Product].[Product].[Product].&amp;[ТВС-2000 Тепловентилятор 2000Вт,3 реж, рег.термостат,защита от перегрева,ручка д/переноски СОЮЗ]" c="ТВС-2000 Тепловентилятор 2000Вт,3 реж, рег.термостат,защита от перегрева,ручка д/переноски СОЮЗ"/>
        <s v="[Product].[Product].[Product].&amp;[ТВС-3022К Тепловентилятор керамический 1.5-3кВт, термостат, защита от перегрева, СОЮЗ]" c="ТВС-3022К Тепловентилятор керамический 1.5-3кВт, термостат, защита от перегрева, СОЮЗ"/>
        <s v="[Product].[Product].[Product].&amp;[ТЛ3535-2.0-0-15 Леска для триммера, d=2.0 мм, l=15 м, КРУГ, оранжевый КАРТОН. СОЮЗ]" c="ТЛ3535-2.0-0-15 Леска для триммера, d=2.0 мм, l=15 м, КРУГ, оранжевый КАРТОН. СОЮЗ"/>
        <s v="[Product].[Product].[Product].&amp;[ТЛ3535-2.4-S-120 Леска для триммера, d=2.4мм, l=120м, КРУЧЕНЫЙ КВАДРАТ, оранж., БОБИНА, Sturm!]" c="ТЛ3535-2.4-S-120 Леска для триммера, d=2.4мм, l=120м, КРУЧЕНЫЙ КВАДРАТ, оранж., БОБИНА, Sturm!"/>
        <s v="[Product].[Product].[Product].&amp;[ТЛ3535-3.0-S-86 Леска для триммера, d=3.0 мм, l=86 м, КРУЧЕНЫЙ КВАДРАТ, оранж., БОБИНА, Sturm!]" c="ТЛ3535-3.0-S-86 Леска для триммера, d=3.0 мм, l=86 м, КРУЧЕНЫЙ КВАДРАТ, оранж., БОБИНА, Sturm!"/>
        <s v="[Product].[Product].[Product].&amp;[ТЛР-2.4-0-15 Леска для триммера, d=2.4 мм, l=15 м, круг, картон, Россия]" c="ТЛР-2.4-0-15 Леска для триммера, d=2.4 мм, l=15 м, круг, картон, Россия"/>
        <s v="[Product].[Product].[Product].&amp;[ТЛР-2.4-8-15 Леска для триммера, d=2.4 мм, l=15 м, звезда, картон, Россия]" c="ТЛР-2.4-8-15 Леска для триммера, d=2.4 мм, l=15 м, звезда, картон, Россия"/>
        <s v="[Product].[Product].[Product].&amp;[ТПС-18002 Фен технический Союз, 1800 Вт, 2 ступени, 2 насадки]" c="ТПС-18002 Фен технический Союз, 1800 Вт, 2 ступени, 2 насадки"/>
        <s v="[Product].[Product].[Product].&amp;[ТПС-18002Б Фен технический Союз, БАРБЕКЮ-МАСТЕР 1800 Вт, 2 ступени, 3 насадки]" c="ТПС-18002Б Фен технический Союз, БАРБЕКЮ-МАСТЕР 1800 Вт, 2 ступени, 3 насадки"/>
        <s v="[Product].[Product].[Product].&amp;[ТПС-3027 Электрическая тепловая пушка 3 кВт, СОЮЗ, 185 м3/час, 2 режима, термостат]" c="ТПС-3027 Электрическая тепловая пушка 3 кВт, СОЮЗ, 185 м3/час, 2 режима, термостат"/>
        <s v="[Product].[Product].[Product].&amp;[ТСС-60013-990 Круг шлифовальный СОЮЗ, 100*10*3.2мм, для заточных станков ТСС-60013/ТС-160Ц]" c="ТСС-60013-990 Круг шлифовальный СОЮЗ, 100*10*3.2мм, для заточных станков ТСС-60013/ТС-160Ц"/>
        <s v="[Product].[Product].[Product].&amp;[УШС-9010 Машина углошлифовальная СОЮЗ 125мм, 1200Вт, 11000об/мин, блок. шпинд. удлинен.рукоятка]" c="УШС-9010 Машина углошлифовальная СОЮЗ 125мм, 1200Вт, 11000об/мин, блок. шпинд. удлинен.рукоятка"/>
        <s v="[Product].[Product].[Product].&amp;[УШС-90111 Машина углошлифовальная СОЮЗ, 115мм, 650Вт, 11000об/мин]" c="УШС-90111 Машина углошлифовальная СОЮЗ, 115мм, 650Вт, 11000об/мин"/>
        <s v="[Product].[Product].[Product].&amp;[УШС-90125Е Машина углошлифовальная СОЮЗ, 125мм, 1200Вт, 4500-11000об/мин, рег.об., ТОНКАЯ РУК.]" c="УШС-90125Е Машина углошлифовальная СОЮЗ, 125мм, 1200Вт, 4500-11000об/мин, рег.об., ТОНКАЯ РУК."/>
        <s v="[Product].[Product].[Product].&amp;[УШС-9012Т Машина углошлифовальная СОЮЗ, 125 мм, 1000Вт, 11000об/мин, ТОНКАЯ РУКОЯТЬ,  mod T]" c="УШС-9012Т Машина углошлифовальная СОЮЗ, 125 мм, 1000Вт, 11000об/мин, ТОНКАЯ РУКОЯТЬ,  mod T"/>
        <s v="[Product].[Product].[Product].&amp;[УШС-9015 Машина углошлифовальная СОЮЗ 150мм, 1600Вт, 9500об/мин, блок. шпинд. удлинен.рукоятка]" c="УШС-9015 Машина углошлифовальная СОЮЗ 150мм, 1600Вт, 9500об/мин, блок. шпинд. удлинен.рукоятка"/>
        <s v="[Product].[Product].[Product].&amp;[УШС-9024П Машина углошлифовальная СОЮЗ, 230 мм, 2500 Вт, удлин. пов. Рукоять]" c="УШС-9024П Машина углошлифовальная СОЮЗ, 230 мм, 2500 Вт, удлин. пов. Рукоять"/>
        <s v="[Product].[Product].[Product].&amp;[УШС-9512 Машина углошлифовальная СОЮЗ 125мм, 1000Вт, рег. об: 4000-11000 об/мин, удлин. рук.]" c="УШС-9512 Машина углошлифовальная СОЮЗ 125мм, 1000Вт, рег. об: 4000-11000 об/мин, удлин. рук."/>
        <s v="[Product].[Product].[Product].&amp;[ЦПС-50200 Пила циркулярная 2500Вт, ТПД 200х30мм, пропил 65мм, вес 5,8кг, КРЕПЕЖ, СОЮЗ]" c="ЦПС-50200 Пила циркулярная 2500Вт, ТПД 200х30мм, пропил 65мм, вес 5,8кг, КРЕПЕЖ, СОЮЗ"/>
        <s v="[Product].[Product].[Product].&amp;[ЦПС-51185 Пила циркулярная 1500Вт, диск 185х20мм, пропил 63мм, БЛОК.ШПИНД,подкл.к пылесосу СОЮЗ]" c="ЦПС-51185 Пила циркулярная 1500Вт, диск 185х20мм, пропил 63мм, БЛОК.ШПИНД,подкл.к пылесосу СОЮЗ"/>
        <s v="[Product].[Product].[Product].&amp;[ЭГС-3200 Бензогенератор СОЮЗ, 3,0 кВт, ручн старт, бак 15 л, 39 кг]" c="ЭГС-3200 Бензогенератор СОЮЗ, 3,0 кВт, ручн старт, бак 15 л, 39 кг"/>
        <s v="[Product].[Product].[Product].&amp;[ЭГС-3200Э Бензогенератор СОЮЗ, 3,0 кВт, эл/ручн старт,АКБ, бак 15 л, 43 кг]" c="ЭГС-3200Э Бензогенератор СОЮЗ, 3,0 кВт, эл/ручн старт,АКБ, бак 15 л, 43 кг"/>
        <s v="[Product].[Product].[Product].&amp;[ЭГС-6500 Бензогенератор СОЮЗ, 5,5 кВт, ручн старт, бак 25 л, 65 кг]" c="ЭГС-6500 Бензогенератор СОЮЗ, 5,5 кВт, ручн старт, бак 25 л, 65 кг"/>
        <s v="[Product].[Product].[Product].&amp;[ЭГС-6500Э Бензогенератор СОЮЗ, 5,5 кВт, эл/ручн старт, АКБ, бак 25 л, 73,5 кг]" c="ЭГС-6500Э Бензогенератор СОЮЗ, 5,5 кВт, эл/ручн старт, АКБ, бак 25 л, 73,5 кг"/>
        <s v="[Product].[Product].[Product].&amp;[ЭГС-7500Э Бензогенератор СОЮЗ, 6,5 кВт, эл/ручн старт, АКБ, бак 25 л, 82 кг]" c="ЭГС-7500Э Бензогенератор СОЮЗ, 6,5 кВт, эл/ручн старт, АКБ, бак 25 л, 82 кг"/>
        <s v="[Product].[Product].[Product].&amp;[АСТ1-1900-6 Аппарат для сварки пласт. труб Энергомаш ГАРАНТ 1.9кВт, 6 насадок 20-63мм, кейс мет]" u="1" c="АСТ1-1900-6 Аппарат для сварки пласт. труб Энергомаш ГАРАНТ 1.9кВт, 6 насадок 20-63мм, кейс мет"/>
        <s v="[Product].[Product].[Product].&amp;[АСТ-2000-3 Аппарат для сварки пластиковых труб 2кВт, 3 насадки 20/25/32мм,кейс металл,Энергомаш]" u="1" c="АСТ-2000-3 Аппарат для сварки пластиковых труб 2кВт, 3 насадки 20/25/32мм,кейс металл,Энергомаш"/>
        <s v="[Product].[Product].[Product].&amp;[АСТ-2000-3К Аппарат для сварки пластиковых труб 2кВт, 3 насадки 20-25-32мм, картон, Энергомаш]" u="1" c="АСТ-2000-3К Аппарат для сварки пластиковых труб 2кВт, 3 насадки 20-25-32мм, картон, Энергомаш"/>
        <s v="[Product].[Product].[Product].&amp;[БВ-71101 Портативный вибратор для бетона Энергомаш 1000 Вт, 1м вал в компл., макс вал 2.5м]" u="1" c="БВ-71101 Портативный вибратор для бетона Энергомаш 1000 Вт, 1м вал в компл., макс вал 2.5м"/>
        <s v="[Product].[Product].[Product].&amp;[БГ-6600Э Бензогенератор Энергомаш, 5,5 кВт, эл/ручной старт, АКБ, 73,5 кг,бак 25 л]" u="1" c="БГ-6600Э Бензогенератор Энергомаш, 5,5 кВт, эл/ручной старт, АКБ, 73,5 кг,бак 25 л"/>
        <s v="[Product].[Product].[Product].&amp;[БП1-37 Бензопила Энергомаш ГАРАНТ 1,9кВт, 405мм, паз 1,3мм, шаг 3/8&quot;, 57 зв, ЛЕГКИЙ СТАРТ]" u="1" c="БП1-37 Бензопила Энергомаш ГАРАНТ 1,9кВт, 405мм, паз 1,3мм, шаг 3/8&quot;, 57 зв, ЛЕГКИЙ СТАРТ"/>
        <s v="[Product].[Product].[Product].&amp;[БП1-45 Бензопила Энергомаш ГАРАНТ 2,4кВт, 405 мм, паз 1,3мм, шаг 3/8&quot;, 57 зв, ЛЕГКИЙ СТАРТ]" u="1" c="БП1-45 Бензопила Энергомаш ГАРАНТ 2,4кВт, 405 мм, паз 1,3мм, шаг 3/8&quot;, 57 зв, ЛЕГКИЙ СТАРТ"/>
        <s v="[Product].[Product].[Product].&amp;[БП1-52 Бензопила Энергомаш ГАРАНТ 2,9кВт, 455мм, паз 1,5 мм, шаг 0,325&quot;, 72 зв, ЛЕГКИЙ СТАРТ]" u="1" c="БП1-52 Бензопила Энергомаш ГАРАНТ 2,9кВт, 455мм, паз 1,5 мм, шаг 0,325&quot;, 72 зв, ЛЕГКИЙ СТАРТ"/>
        <s v="[Product].[Product].[Product].&amp;[БП-37 Бензопила 2кВт, 405мм, шаг цепи 0,325&quot;, антивибрация, легкий старт, Энергомаш]" u="1" c="БП-37 Бензопила 2кВт, 405мм, шаг цепи 0,325&quot;, антивибрация, легкий старт, Энергомаш"/>
        <s v="[Product].[Product].[Product].&amp;[БП-45 Бензопила 2.35кВт, 450мм, шаг цепи 0,325&quot;, антивибрация, легкий старт, Энергомаш]" u="1" c="БП-45 Бензопила 2.35кВт, 450мм, шаг цепи 0,325&quot;, антивибрация, легкий старт, Энергомаш"/>
        <s v="[Product].[Product].[Product].&amp;[БП-52 Бензопила 2.6кВт, 500мм, шаг цепи 0,325&quot;, антивибрация, легкий старт, Энергомаш]" u="1" c="БП-52 Бензопила 2.6кВт, 500мм, шаг цепи 0,325&quot;, антивибрация, легкий старт, Энергомаш"/>
        <s v="[Product].[Product].[Product].&amp;[БТ-43 Бензотриммер Энергомаш 43см3, 3.0кВт/4.1л.с., нож/леска/ранц.рем./эрг.рук./лёгкий старт]" u="1" c="БТ-43 Бензотриммер Энергомаш 43см3, 3.0кВт/4.1л.с., нож/леска/ранц.рем./эрг.рук./лёгкий старт"/>
        <s v="[Product].[Product].[Product].&amp;[БТ-43П Бензотриммер Энергомаш42,7см3,3.0кВт/4.1л.с.нож/леска/ран.рем/эрг.рук/штан 28мм/лёгк.ст]" u="1" c="БТ-43П Бензотриммер Энергомаш42,7см3,3.0кВт/4.1л.с.нож/леска/ран.рем/эрг.рук/штан 28мм/лёгк.ст"/>
        <s v="[Product].[Product].[Product].&amp;[БТ-52 Бензотриммер Энергомаш 52см3, 3.5кВт/4,7л.с., фреза/леска/ранц.рем./эрг.рук./лёгк. старт]" u="1" c="БТ-52 Бензотриммер Энергомаш 52см3, 3.5кВт/4,7л.с., фреза/леска/ранц.рем./эрг.рук./лёгк. старт"/>
        <s v="[Product].[Product].[Product].&amp;[БТ-52П Бензотриммер Энергомаш 52см3,3.5кВт/4,7л.с.фрез/леска/ранц.рем./эрг.рук/штан 28мм/лёг.ст]" u="1" c="БТ-52П Бензотриммер Энергомаш 52см3,3.5кВт/4,7л.с.фрез/леска/ранц.рем./эрг.рук/штан 28мм/лёг.ст"/>
        <s v="[Product].[Product].[Product].&amp;[БТ-56 Бензотриммер Энергомаш 56см3, 4.0кВт/5.4л.с., фреза/леска/ранц.рем./эрг.рук./лёгк. старт]" u="1" c="БТ-56 Бензотриммер Энергомаш 56см3, 4.0кВт/5.4л.с., фреза/леска/ранц.рем./эрг.рук./лёгк. старт"/>
        <s v="[Product].[Product].[Product].&amp;[БТ-58 Бензотриммер 58см3,4.0кВт/5.4лс,нож/леска/ранц.рем/эрг.рук./редук.сб./легк.ст,Энергомаш]" u="1" c="БТ-58 Бензотриммер 58см3,4.0кВт/5.4лс,нож/леска/ранц.рем/эрг.рук./редук.сб./легк.ст,Энергомаш"/>
        <s v="[Product].[Product].[Product].&amp;[ВК-24 Воздушный компрессор Энергомаш, 1500 Вт, 24 л, 8 бар, 210л/мин, картон]" u="1" c="ВК-24 Воздушный компрессор Энергомаш, 1500 Вт, 24 л, 8 бар, 210л/мин, картон"/>
        <s v="[Product].[Product].[Product].&amp;[ВК-50 Воздушный компрессор Энергомаш, 1500 Вт, 50 л, 8 бар, 210л/мин, картон]" u="1" c="ВК-50 Воздушный компрессор Энергомаш, 1500 Вт, 50 л, 8 бар, 210л/мин, картон"/>
        <s v="[Product].[Product].[Product].&amp;[ДС1-400 Дрель-шуруповерт 400Вт,сеть,реверс,ПОДСВЕТКА,бита PH2*75мм в комплекте,Энергомаш ГАРАНТ]" u="1" c="ДС1-400 Дрель-шуруповерт 400Вт,сеть,реверс,ПОДСВЕТКА,бита PH2*75мм в комплекте,Энергомаш ГАРАНТ"/>
        <s v="[Product].[Product].[Product].&amp;[ДС1-450 Дрель шуруповерт 2 скор, патрон 10мм, 23+1, 45Нм. SoftTouch, бита PH2, Энергомаш ГАРАНТ]" u="1" c="ДС1-450 Дрель шуруповерт 2 скор, патрон 10мм, 23+1, 45Нм. SoftTouch, бита PH2, Энергомаш ГАРАНТ"/>
        <s v="[Product].[Product].[Product].&amp;[ДС-450 Дрель-шуруповерт электрическая 450Вт, 0-750об/мин, 16+1 рег. крутящего момента,Энергомаш]" u="1" c="ДС-450 Дрель-шуруповерт электрическая 450Вт, 0-750об/мин, 16+1 рег. крутящего момента,Энергомаш"/>
        <s v="[Product].[Product].[Product].&amp;[ДС-500 Дрель электр. безударная 500Вт,4000об/мин,регулятор оборотов,б/заж.патрон 10мм,Энергомаш]" u="1" c="ДС-500 Дрель электр. безударная 500Вт,4000об/мин,регулятор оборотов,б/заж.патрон 10мм,Энергомаш"/>
        <s v="[Product].[Product].[Product].&amp;[ДС-650 Дрель-шуруповерт  650Вт,750об/мин,регулятор оборотов,б/заж.патрон 10мм,Энергомаш]" u="1" c="ДС-650 Дрель-шуруповерт  650Вт,750об/мин,регулятор оборотов,б/заж.патрон 10мм,Энергомаш"/>
        <s v="[Product].[Product].[Product].&amp;[ДУ1-1000 Дрель ударная Энергомаш ГАРАНТ проф 1кВт,0-2700об/мин,0-45900уд/мин,металл.корпус]" u="1" c="ДУ1-1000 Дрель ударная Энергомаш ГАРАНТ проф 1кВт,0-2700об/мин,0-45900уд/мин,металл.корпус"/>
        <s v="[Product].[Product].[Product].&amp;[ДУ1-650 Дрель ударная Энергомаш ГАРАНТ, 650 Вт 0-3000 об/мин, 0-48000 уд/мин, п. 13 мм, рег.об.]" u="1" c="ДУ1-650 Дрель ударная Энергомаш ГАРАНТ, 650 Вт 0-3000 об/мин, 0-48000 уд/мин, п. 13 мм, рег.об."/>
        <s v="[Product].[Product].[Product].&amp;[ДУ1-700 Дрель ударная Энергомаш ГАРАНТ, 700 Вт, 0-2800об/мин, 0-44800 уд/мин, рег. обор, патрон]" u="1" c="ДУ1-700 Дрель ударная Энергомаш ГАРАНТ, 700 Вт, 0-2800об/мин, 0-44800 уд/мин, рег. обор, патрон"/>
        <s v="[Product].[Product].[Product].&amp;[ДУ-2195П Дрель ударная &quot;профи&quot; 1000Вт,2700об/мин,45900уд/мин,металлич.корус редуктора,Энергомаш]" u="1" c="ДУ-2195П Дрель ударная &quot;профи&quot; 1000Вт,2700об/мин,45900уд/мин,металлич.корус редуктора,Энергомаш"/>
        <s v="[Product].[Product].[Product].&amp;[ДУ-900 Дрель ударная 900Вт, 3000об/мин, 48000уд/мин, регулятор оборотов, патрон 13мм, Энергомаш]" u="1" c="ДУ-900 Дрель ударная 900Вт, 3000об/мин, 48000уд/мин, регулятор оборотов, патрон 13мм, Энергомаш"/>
        <s v="[Product].[Product].[Product].&amp;[ДШ1-14Л  Дрель аккумуляторная Энергомаш ГАРАНТ 14В, 2 акк. 2,0 Ач, кейс]" u="1" c="ДШ1-14Л  Дрель аккумуляторная Энергомаш ГАРАНТ 14В, 2 акк. 2,0 Ач, кейс"/>
        <s v="[Product].[Product].[Product].&amp;[ДШ1-18Л  Дрель аккумуляторная Энергомаш ГАРАНТ 18В, 1BatterySystem, 2 акк. 2,0Ач, кейс]" u="1" c="ДШ1-18Л  Дрель аккумуляторная Энергомаш ГАРАНТ 18В, 1BatterySystem, 2 акк. 2,0Ач, кейс"/>
        <s v="[Product].[Product].[Product].&amp;[ДШ-12 Дрель аккумуляторная Энергомаш 12 В, 1 акк. 2Ач, картон]" u="1" c="ДШ-12 Дрель аккумуляторная Энергомаш 12 В, 1 акк. 2Ач, картон"/>
        <s v="[Product].[Product].[Product].&amp;[ДШ1-20Л  Дрель аккумуляторная Энергомаш ГАРАНТ 20В, 1BatterySystem, 2 акк. 2,0Ач, кейс]" u="1" c="ДШ1-20Л  Дрель аккумуляторная Энергомаш ГАРАНТ 20В, 1BatterySystem, 2 акк. 2,0Ач, кейс"/>
        <s v="[Product].[Product].[Product].&amp;[ДШ-12К Дрель аккумуляторная Энергомаш 12 В, 2 акк. 2 Ач, кейс]" u="1" c="ДШ-12К Дрель аккумуляторная Энергомаш 12 В, 2 акк. 2 Ач, кейс"/>
        <s v="[Product].[Product].[Product].&amp;[ДШ-12Л  Дрель аккумуляторная Энергомаш 12В, 2 акк. 2,0Ач, кейс]" u="1" c="ДШ-12Л  Дрель аккумуляторная Энергомаш 12В, 2 акк. 2,0Ач, кейс"/>
        <s v="[Product].[Product].[Product].&amp;[ДШ-14К Дрель аккумуляторная Энергомаш 14 В, 2 акк. 2 Ач, кейс]" u="1" c="ДШ-14К Дрель аккумуляторная Энергомаш 14 В, 2 акк. 2 Ач, кейс"/>
        <s v="[Product].[Product].[Product].&amp;[ДШ-14Л Дрель акк. Энергомаш 14В, 2 скор., 2 акк. Li-Ion, 2Ач, подсв, БЫСТР заряд 1 ч, кейс]" u="1" c="ДШ-14Л Дрель акк. Энергомаш 14В, 2 скор., 2 акк. Li-Ion, 2Ач, подсв, БЫСТР заряд 1 ч, кейс"/>
        <s v="[Product].[Product].[Product].&amp;[ДШ-18К Дрель аккумуляторная Энергомаш 18 В, 1BatterySystem, 2 акк. 2 Ач, кейс]" u="1" c="ДШ-18К Дрель аккумуляторная Энергомаш 18 В, 1BatterySystem, 2 акк. 2 Ач, кейс"/>
        <s v="[Product].[Product].[Product].&amp;[ДШ-20ЛУ Дрель акк. УДАРНАЯ Энергомаш 20В, 2 скор., 2 акк. Li-Ion, 2Ач, подсв, заряд 1 ч, кейс S]" u="1" c="ДШ-20ЛУ Дрель акк. УДАРНАЯ Энергомаш 20В, 2 скор., 2 акк. Li-Ion, 2Ач, подсв, заряд 1 ч, кейс S"/>
        <s v="[Product].[Product].[Product].&amp;[КО-1500С Конвекторный обогреватель 750/1500Вт,СТИЧ,мех.термостат,напольн/настен,Энергомаш]" u="1" c="КО-1500С Конвекторный обогреватель 750/1500Вт,СТИЧ,мех.термостат,напольн/настен,Энергомаш"/>
        <s v="[Product].[Product].[Product].&amp;[КО-2000С Конвекторный обогреватель 750/1250/2000Вт,СТИЧ,мех.термостат,напольн/настен,Энергомаш]" u="1" c="КО-2000С Конвекторный обогреватель 750/1250/2000Вт,СТИЧ,мех.термостат,напольн/настен,Энергомаш"/>
        <s v="[Product].[Product].[Product].&amp;[КП-150 Краскопульт 150Вт, 260мл/мин, регулировка интенсивности распыления, Энергомаш]" u="1" c="КП-150 Краскопульт 150Вт, 260мл/мин, регулировка интенсивности распыления, Энергомаш"/>
        <s v="[Product].[Product].[Product].&amp;[КП1-600 Краскопульт 600Вт, 1100мл/мин, бак на поясе, HVLP, с турбиной, Энергомаш ГАРАНТ]" u="1" c="КП1-600 Краскопульт 600Вт, 1100мл/мин, бак на поясе, HVLP, с турбиной, Энергомаш ГАРАНТ"/>
        <s v="[Product].[Product].[Product].&amp;[КП-450 Краскопульт 450Вт, 700мл/мин, с наддувом, HVLP, коллекторный двигатель, Энергомаш]" u="1" c="КП-450 Краскопульт 450Вт, 700мл/мин, с наддувом, HVLP, коллекторный двигатель, Энергомаш"/>
        <s v="[Product].[Product].[Product].&amp;[ЛБ-500 Лобзик электрический Энергомаш, 500 Вт, 55/6мм (дер/мет), подключ. к пылесосу]" u="1" c="ЛБ-500 Лобзик электрический Энергомаш, 500 Вт, 55/6мм (дер/мет), подключ. к пылесосу"/>
        <s v="[Product].[Product].[Product].&amp;[ЛБ-650 Лобзик электрический 650Вт,70/8мм (дер/мет) 3-х ступ,рег.част,подключ. к пылес,Энергомаш]" u="1" c="ЛБ-650 Лобзик электрический 650Вт,70/8мм (дер/мет) 3-х ступ,рег.част,подключ. к пылес,Энергомаш"/>
        <s v="[Product].[Product].[Product].&amp;[ЛШМ1-800 Ленточная шлифмашина 800Вт, 76х533мм,ПЫЛЕСБОРНИК,быстрозажимной рычаг,Энергомаш ГАРАНТ]" u="1" c="ЛШМ1-800 Ленточная шлифмашина 800Вт, 76х533мм,ПЫЛЕСБОРНИК,быстрозажимной рычаг,Энергомаш ГАРАНТ"/>
        <s v="[Product].[Product].[Product].&amp;[МС-139343 Маска сварщика &quot;Хамелеон&quot; 90x43мм,DIN 4/9-13,1/25000сек,плавн регул,Энергомаш(мод.Ф5)]" u="1" c="МС-139343 Маска сварщика &quot;Хамелеон&quot; 90x43мм,DIN 4/9-13,1/25000сек,плавн регул,Энергомаш(мод.Ф5)"/>
        <s v="[Product].[Product].[Product].&amp;[НГ-280В Насос вибрационный погружной  Энергомаш 280Вт, верхний забор, 10м]" u="1" c="НГ-280В Насос вибрационный погружной  Энергомаш 280Вт, верхний забор, 10м"/>
        <s v="[Product].[Product].[Product].&amp;[НГ-280Н Насос вибрационный погружной  Энергомаш 280Вт, нижний забор, 10м]" u="1" c="НГ-280Н Насос вибрационный погружной  Энергомаш 280Вт, нижний забор, 10м"/>
        <s v="[Product].[Product].[Product].&amp;[НГ-9705ДВ скважинный винтовой насос 550Вт, диам 90мм, Энергомаш]" u="1" c="НГ-9705ДВ скважинный винтовой насос 550Вт, диам 90мм, Энергомаш"/>
        <s v="[Product].[Product].[Product].&amp;[НД-900Ф Насос погружной дренажный (фекальный) 900Вт, 300л/мин, напор 11м, НОЖ, Энергомаш]" u="1" c="НД-900Ф Насос погружной дренажный (фекальный) 900Вт, 300л/мин, напор 11м, НОЖ, Энергомаш"/>
        <s v="[Product].[Product].[Product].&amp;[ПК-200 Пистолет клеевой Энергомаш, 200 Вт, 16г/мин, диам 11мм, блистер, 2 стержня в комплекте]" u="1" c="ПК-200 Пистолет клеевой Энергомаш, 200 Вт, 16г/мин, диам 11мм, блистер, 2 стержня в комплекте"/>
        <s v="[Product].[Product].[Product].&amp;[ПП1-30 Промышленный пылесос 1600Вт,объём 30л,ЭЛЕКТ.РОЗЕТКА СИНХРОН.2кВт, Энергомаш ГАРАНТ]" u="1" c="ПП1-30 Промышленный пылесос 1600Вт,объём 30л,ЭЛЕКТ.РОЗЕТКА СИНХРОН.2кВт, Энергомаш ГАРАНТ"/>
        <s v="[Product].[Product].[Product].&amp;[ПР-1000 Перфоратор Энергомаш,1000 Вт, 3 режима, 2.8Дж, 0-4850 уд/мин, 0-870 об/мин, кейс]" u="1" c="ПР-1000 Перфоратор Энергомаш,1000 Вт, 3 режима, 2.8Дж, 0-4850 уд/мин, 0-870 об/мин, кейс"/>
        <s v="[Product].[Product].[Product].&amp;[ПР1-1700 Перфоратор Энергомаш ГАРАНТ 1700Вт,3 реж,4350уд/мин,880об/мин,5,5Дж.ВЕРТИКАЛ.кейс]" u="1" c="ПР1-1700 Перфоратор Энергомаш ГАРАНТ 1700Вт,3 реж,4350уд/мин,880об/мин,5,5Дж.ВЕРТИКАЛ.кейс"/>
        <s v="[Product].[Product].[Product].&amp;[ПР-1500 Перфоратор Энергомаш, 1500 Вт, 3 режима, 5,5 Дж, 4350 уд/мин, 970 об/мин, ВЕРТИКАЛ.кейс]" u="1" c="ПР-1500 Перфоратор Энергомаш, 1500 Вт, 3 режима, 5,5 Дж, 4350 уд/мин, 970 об/мин, ВЕРТИКАЛ.кейс"/>
        <s v="[Product].[Product].[Product].&amp;[ПР1-920 Перфоратор SDS+ Энергомаш ГАРАНТ 920Вт, 3Дж, 0-4400уд/мин, 0-1100об/мин, 3 режима]" u="1" c="ПР1-920 Перфоратор SDS+ Энергомаш ГАРАНТ 920Вт, 3Дж, 0-4400уд/мин, 0-1100об/мин, 3 режима"/>
        <s v="[Product].[Product].[Product].&amp;[ПР-920 Перфоратор Энергомаш, 920 Вт, 3 режима, 2.8Дж, 0-4850 уд/мин, 0-870 об/мин, кейс]" u="1" c="ПР-920 Перфоратор Энергомаш, 920 Вт, 3 режима, 2.8Дж, 0-4850 уд/мин, 0-870 об/мин, кейс"/>
        <s v="[Product].[Product].[Product].&amp;[ПТ1-255ДМ Пила торцовочная Энергомаш, 2300 Вт, диск 255 мм, 3200/4500 об/мин, РЕЗКА МЕТАЛЛА]" u="1" c="ПТ1-255ДМ Пила торцовочная Энергомаш, 2300 Вт, диск 255 мм, 3200/4500 об/мин, РЕЗКА МЕТАЛЛА"/>
        <s v="[Product].[Product].[Product].&amp;[ПЦ1-1700 Пила электрическая цепная Энергомаш ГАРАНТ, поперечный двиг, 1.7 кВт, шина 14&quot;(355 мм)]" u="1" c="ПЦ1-1700 Пила электрическая цепная Энергомаш ГАРАНТ, поперечный двиг, 1.7 кВт, шина 14&quot;(355 мм)"/>
        <s v="[Product].[Product].[Product].&amp;[ПЦ1-2400 Пила электр цепная Энергомаш ГАРАНТ,2.4кВт, попереч двиг,шина 16&quot;(405 мм) ЭРГ РУКОЯТКА]" u="1" c="ПЦ1-2400 Пила электр цепная Энергомаш ГАРАНТ,2.4кВт, попереч двиг,шина 16&quot;(405 мм) ЭРГ РУКОЯТКА"/>
        <s v="[Product].[Product].[Product].&amp;[ПЦ-30 Пила ЭЛЕКТР. цепная Энергомаш, 2200 Вт, шина 12'' (305 мм), 1,3мм, шаг цепи 3/8&quot;]" u="1" c="ПЦ-30 Пила ЭЛЕКТР. цепная Энергомаш, 2200 Вт, шина 12'' (305 мм), 1,3мм, шаг цепи 3/8&quot;"/>
        <s v="[Product].[Product].[Product].&amp;[ПЦ-40 Пила ЭЛЕКТР. цепная Энергомаш, 2600 Вт, шина 16'' (400 мм), 1,3мм, шаг цепи 3/8&quot;]" u="1" c="ПЦ-40 Пила ЭЛЕКТР. цепная Энергомаш, 2600 Вт, шина 16'' (400 мм), 1,3мм, шаг цепи 3/8&quot;"/>
        <s v="[Product].[Product].[Product].&amp;[ПШМ1-350Р Эксцентриковая шлифмашина 350Вт, d=125мм, рег.обор.5000-12000об/мин, Энергомаш ГАРАНТ]" u="1" c="ПШМ1-350Р Эксцентриковая шлифмашина 350Вт, d=125мм, рег.обор.5000-12000об/мин, Энергомаш ГАРАНТ"/>
        <s v="[Product].[Product].[Product].&amp;[РБ-860 Рубанок электр. Энергомаш, 860Вт, b=82мм, s=2мм, 16000об/мин, четв. 0-10мм, пылесборник]" u="1" c="РБ-860 Рубанок электр. Энергомаш, 860Вт, b=82мм, s=2мм, 16000об/мин, четв. 0-10мм, пылесборник"/>
        <s v="[Product].[Product].[Product].&amp;[СА-230И Сварочный инвертор Энергомаш, 230А, ПВ 60%, 170-250В, HotStart/AntiStick/ArcForce]" u="1" c="СА-230И Сварочный инвертор Энергомаш, 230А, ПВ 60%, 170-250В, HotStart/AntiStick/ArcForce"/>
        <s v="[Product].[Product].[Product].&amp;[ТВ-2000 Тепловентилятор Энергомаш 2000Вт,3 реж., рег. термостат,защит.от перегрева]" u="1" c="ТВ-2000 Тепловентилятор Энергомаш 2000Вт,3 реж., рег. термостат,защит.от перегрева"/>
        <s v="[Product].[Product].[Product].&amp;[ТЛ3535-2.0-0-15Э Леска для триммера, d=2.0 мм, l=15 м, КРУГ, оранжевый, картон, Энергомаш]" u="1" c="ТЛ3535-2.0-0-15Э Леска для триммера, d=2.0 мм, l=15 м, КРУГ, оранжевый, картон, Энергомаш"/>
        <s v="[Product].[Product].[Product].&amp;[ТЛ3535-2.0-S-15Э Леска для триммера d=2.0мм, l=15м, серебристый, КРУЧЕНЫЙ КВАДРАТ, Энергомаш]" u="1" c="ТЛ3535-2.0-S-15Э Леска для триммера d=2.0мм, l=15м, серебристый, КРУЧЕНЫЙ КВАДРАТ, Энергомаш"/>
        <s v="[Product].[Product].[Product].&amp;[ТЛ3535-4.0-0-15Э Леска для триммера, d=4.0 мм, l=15м, КРУГ, оранжевый, картон, Энергомаш]" u="1" c="ТЛ3535-4.0-0-15Э Леска для триммера, d=4.0 мм, l=15м, КРУГ, оранжевый, картон, Энергомаш"/>
        <s v="[Product].[Product].[Product].&amp;[ТС1-100М Точильный станок многофункц.,100 Вт,6700 об/мин,Энергомаш ГАРАНТ]" u="1" c="ТС1-100М Точильный станок многофункц.,100 Вт,6700 об/мин,Энергомаш ГАРАНТ"/>
        <s v="[Product].[Product].[Product].&amp;[ТС1-150 Точильный станок Энергомаш ГАРАНТ, круг 150х16х12,7 мм, 280 Вт, 2950 об/мин]" u="1" c="ТС1-150 Точильный станок Энергомаш ГАРАНТ, круг 150х16х12,7 мм, 280 Вт, 2950 об/мин"/>
        <s v="[Product].[Product].[Product].&amp;[ТС1-160Ц Точильный станок для цепей Энергомаш ГАРАНТ, ЛИТАЯ СТАНИНА, ЗАЩИТА ОТ ИСКР, 160Вт]" u="1" c="ТС1-160Ц Точильный станок для цепей Энергомаш ГАРАНТ, ЛИТАЯ СТАНИНА, ЗАЩИТА ОТ ИСКР, 160Вт"/>
        <s v="[Product].[Product].[Product].&amp;[ТС-125 Точильный станок Энергомаш, круг 125х16х12,7 мм, 180 Вт, 2950 об/мин]" u="1" c="ТС-125 Точильный станок Энергомаш, круг 125х16х12,7 мм, 180 Вт, 2950 об/мин"/>
        <s v="[Product].[Product].[Product].&amp;[УШМ1-125 УШМ Энергомаш ГАРАНТ  проф , 125 мм, 1200 Вт, ПОВЫШЕННАЯ ПЫЛЕЗАЩИТА, ЯПОНСК ПОДШ]" u="1" c="УШМ1-125 УШМ Энергомаш ГАРАНТ  проф , 125 мм, 1200 Вт, ПОВЫШЕННАЯ ПЫЛЕЗАЩИТА, ЯПОНСК ПОДШ"/>
        <s v="[Product].[Product].[Product].&amp;[УШМ1-125ДР Машина углошлифовальная Энергомаш ГАРАНТ 1100Вт, 125мм, ПОВЫШ ПЫЛЕЗАЩ, удлин рук]" u="1" c="УШМ1-125ДР Машина углошлифовальная Энергомаш ГАРАНТ 1100Вт, 125мм, ПОВЫШ ПЫЛЕЗАЩ, удлин рук"/>
        <s v="[Product].[Product].[Product].&amp;[УШМ1-125ТР УШМ 125мм, 1000Вт, 10000об/мин, тонкая рукоять, mod T, Энергомаш ГАРАНТ]" u="1" c="УШМ1-125ТР УШМ 125мм, 1000Вт, 10000об/мин, тонкая рукоять, mod T, Энергомаш ГАРАНТ"/>
        <s v="[Product].[Product].[Product].&amp;[УШМ1-125Э Машина углошлиф. 125мм, 1100Вт, 4000-10000об/мин, конст.эл-ка, mod T,Энергомаш ГАРАНТ]" u="1" c="УШМ1-125Э Машина углошлиф. 125мм, 1100Вт, 4000-10000об/мин, конст.эл-ка, mod T,Энергомаш ГАРАНТ"/>
        <s v="[Product].[Product].[Product].&amp;[УШМ1-150 Машина углошлифовальная 150мм, 1400Вт, 7500об, дл. рук, ПЫЛЕЗАЩИТА, Энергомаш ГАРАНТ]" u="1" c="УШМ1-150 Машина углошлифовальная 150мм, 1400Вт, 7500об, дл. рук, ПЫЛЕЗАЩИТА, Энергомаш ГАРАНТ"/>
        <s v="[Product].[Product].[Product].&amp;[УШМ1-150Э Машина углошлифовальная 150мм, 1400Вт, рег.об:3000-8000об/мин, Энергомаш ГАРАНТ]" u="1" c="УШМ1-150Э Машина углошлифовальная 150мм, 1400Вт, рег.об:3000-8000об/мин, Энергомаш ГАРАНТ"/>
        <s v="[Product].[Product].[Product].&amp;[УШМ-125 Машина углошлифовальная Энергомаш 125мм, 1000Вт, 11000об/мин, блок. шпинд, удлинен.рук.]" u="1" c="УШМ-125 Машина углошлифовальная Энергомаш 125мм, 1000Вт, 11000об/мин, блок. шпинд, удлинен.рук."/>
        <s v="[Product].[Product].[Product].&amp;[УШМ-125Т Машина углошлифовальная Энергомаш, 125мм, 1200Вт,11000об/мин,блок.шпинд ТОНКАЯ РУКОЯТЬ]" u="1" c="УШМ-125Т Машина углошлифовальная Энергомаш, 125мм, 1200Вт,11000об/мин,блок.шпинд ТОНКАЯ РУКОЯТЬ"/>
        <s v="[Product].[Product].[Product].&amp;[УШМ-150 Машина углошлифовальная Энергомаш 150мм, 1.5кВт, 9500об/мин, блок. шпин. трехпоз.рук-ка]" u="1" c="УШМ-150 Машина углошлифовальная Энергомаш 150мм, 1.5кВт, 9500об/мин, блок. шпин. трехпоз.рук-ка"/>
        <s v="[Product].[Product].[Product].&amp;[УШМ-230 Машина углошлифовальная Энергомаш 230мм, 2500Вт, 6000об/мин, трехпоз. рук., плавн. пуск]" u="1" c="УШМ-230 Машина углошлифовальная Энергомаш 230мм, 2500Вт, 6000об/мин, трехпоз. рук., плавн. пуск"/>
        <s v="[Product].[Product].[Product].&amp;[ФТ1-2000 Фен технический Энергомаш ГАРАНТ, 2кВт, 300:600°C, 250:500л/мин, 5 предметов]" u="1" c="ФТ1-2000 Фен технический Энергомаш ГАРАНТ, 2кВт, 300:600°C, 250:500л/мин, 5 предметов"/>
        <s v="[Product].[Product].[Product].&amp;[ЦП1-185 Пила циркулярная Энергомаш ГАРАНТ проф 1850Вт  185мм,проп.65мм,вес 4,3 кг,сбор пыли,]" u="1" c="ЦП1-185 Пила циркулярная Энергомаш ГАРАНТ проф 1850Вт  185мм,проп.65мм,вес 4,3 кг,сбор пыли,"/>
        <s v="[Product].[Product].[Product].&amp;[ЦП-160 Пила циркулярная 1300Вт, диск 160х20мм, пропил 55мм, БЛОК.ШПИНД,подкл.к пылес. Энергомаш]" u="1" c="ЦП-160 Пила циркулярная 1300Вт, диск 160х20мм, пропил 55мм, БЛОК.ШПИНД,подкл.к пылес. Энергомаш"/>
        <s v="[Product].[Product].[Product].&amp;[ЦП-185 Пила циркулярная 1500Вт,диск 185х20мм,пропил 65мм,БЛОК.ШПИНД,подкл.к пылесосу Энергомаш]" u="1" c="ЦП-185 Пила циркулярная 1500Вт,диск 185х20мм,пропил 65мм,БЛОК.ШПИНД,подкл.к пылесосу Энергомаш"/>
        <s v="[Product].[Product].[Product].&amp;[ЭТ-1500 Электротриммер Энергомаш 1500Вт, РУЧКА софт тач, разъемный вал, леска, нож]" u="1" c="ЭТ-1500 Электротриммер Энергомаш 1500Вт, РУЧКА софт тач, разъемный вал, леска, нож"/>
        <s v="[Product].[Product].[Product].&amp;[ЭТ-2500 Электротриммер Энергомаш 2500Вт, ВЕЛОСИПЕДНАЯ РУЧКА, разъемный вал, леска, нож]" u="1" c="ЭТ-2500 Электротриммер Энергомаш 2500Вт, ВЕЛОСИПЕДНАЯ РУЧКА, разъемный вал, леска, нож"/>
      </sharedItems>
    </cacheField>
    <cacheField name="[ProductArticle].[Kod].[Kod]" caption="Артикул товара" numFmtId="0" hierarchy="23" level="1">
      <sharedItems count="2046">
        <s v="[ProductArticle].[Kod].&amp;[1010-02-FR0300]" c="1010-02-FR0300"/>
        <s v="[ProductArticle].[Kod].&amp;[1010-02-FR0400]" c="1010-02-FR0400"/>
        <s v="[ProductArticle].[Kod].&amp;[1010-02-FR0500]" c="1010-02-FR0500"/>
        <s v="[ProductArticle].[Kod].&amp;[1010-02-FR1000]" c="1010-02-FR1000"/>
        <s v="[ProductArticle].[Kod].&amp;[1010-05-600]" c="1010-05-600"/>
        <s v="[ProductArticle].[Kod].&amp;[1010-06-600]" c="1010-06-600"/>
        <s v="[ProductArticle].[Kod].&amp;[1010-07-FR0300]" c="1010-07-FR0300"/>
        <s v="[ProductArticle].[Kod].&amp;[1010-07-FR0400]" c="1010-07-FR0400"/>
        <s v="[ProductArticle].[Kod].&amp;[1010-07-FR0500]" c="1010-07-FR0500"/>
        <s v="[ProductArticle].[Kod].&amp;[1010-07-FR0600]" c="1010-07-FR0600"/>
        <s v="[ProductArticle].[Kod].&amp;[1010-07-FR0800]" c="1010-07-FR0800"/>
        <s v="[ProductArticle].[Kod].&amp;[1010-07-FR1000]" c="1010-07-FR1000"/>
        <s v="[ProductArticle].[Kod].&amp;[1010-22-FB0400C]" c="1010-22-FB0400C"/>
        <s v="[ProductArticle].[Kod].&amp;[1010-22-FB0500C]" c="1010-22-FB0500C"/>
        <s v="[ProductArticle].[Kod].&amp;[1010-22-FB0600C]" c="1010-22-FB0600C"/>
        <s v="[ProductArticle].[Kod].&amp;[1010-52-WD0600]" c="1010-52-WD0600"/>
        <s v="[ProductArticle].[Kod].&amp;[1010-52-WD0800]" c="1010-52-WD0800"/>
        <s v="[ProductArticle].[Kod].&amp;[1010-52-WD1500]" c="1010-52-WD1500"/>
        <s v="[ProductArticle].[Kod].&amp;[1010-53-WD0400C]" c="1010-53-WD0400C"/>
        <s v="[ProductArticle].[Kod].&amp;[1010-53-WD0500C]" c="1010-53-WD0500C"/>
        <s v="[ProductArticle].[Kod].&amp;[1010-53-WD0600C]" c="1010-53-WD0600C"/>
        <s v="[ProductArticle].[Kod].&amp;[1010-53-WD0800C]" c="1010-53-WD0800C"/>
        <s v="[ProductArticle].[Kod].&amp;[1010-72-FB0250]" c="1010-72-FB0250"/>
        <s v="[ProductArticle].[Kod].&amp;[1010-73-800]" c="1010-73-800"/>
        <s v="[ProductArticle].[Kod].&amp;[1010-74-740]" c="1010-74-740"/>
        <s v="[ProductArticle].[Kod].&amp;[1010-74-FB0250]" c="1010-74-FB0250"/>
        <s v="[ProductArticle].[Kod].&amp;[1010-82-WD0450]" c="1010-82-WD0450"/>
        <s v="[ProductArticle].[Kod].&amp;[1011-02-1000]" c="1011-02-1000"/>
        <s v="[ProductArticle].[Kod].&amp;[1011-02-5000]" c="1011-02-5000"/>
        <s v="[ProductArticle].[Kod].&amp;[1011-08-FB3000]" c="1011-08-FB3000"/>
        <s v="[ProductArticle].[Kod].&amp;[1011-08-FB4000]" c="1011-08-FB4000"/>
        <s v="[ProductArticle].[Kod].&amp;[1011-22-FB1000C]" c="1011-22-FB1000C"/>
        <s v="[ProductArticle].[Kod].&amp;[1011-22-FB1500C]" c="1011-22-FB1500C"/>
        <s v="[ProductArticle].[Kod].&amp;[1011-22-FB2000C]" c="1011-22-FB2000C"/>
        <s v="[ProductArticle].[Kod].&amp;[1012-04-FB0225]" c="1012-04-FB0225"/>
        <s v="[ProductArticle].[Kod].&amp;[1012-07-1200С]" c="1012-07-1200С"/>
        <s v="[ProductArticle].[Kod].&amp;[1012-07-230С]" c="1012-07-230С"/>
        <s v="[ProductArticle].[Kod].&amp;[1012-07-400С]" c="1012-07-400С"/>
        <s v="[ProductArticle].[Kod].&amp;[1012-08-1200С]" c="1012-08-1200С"/>
        <s v="[ProductArticle].[Kod].&amp;[1012-08-400С]" c="1012-08-400С"/>
        <s v="[ProductArticle].[Kod].&amp;[1012-08-600С]" c="1012-08-600С"/>
        <s v="[ProductArticle].[Kod].&amp;[1012-08-910С]" c="1012-08-910С"/>
        <s v="[ProductArticle].[Kod].&amp;[1013-01-400]" c="1013-01-400"/>
        <s v="[ProductArticle].[Kod].&amp;[1013-01-600]" c="1013-01-600"/>
        <s v="[ProductArticle].[Kod].&amp;[1013-01-900]" c="1013-01-900"/>
        <s v="[ProductArticle].[Kod].&amp;[1013-02-300]" c="1013-02-300"/>
        <s v="[ProductArticle].[Kod].&amp;[1013-02-450]" c="1013-02-450"/>
        <s v="[ProductArticle].[Kod].&amp;[1013-02-600]" c="1013-02-600"/>
        <s v="[ProductArticle].[Kod].&amp;[1013-02-900]" c="1013-02-900"/>
        <s v="[ProductArticle].[Kod].&amp;[1013-03-450]" c="1013-03-450"/>
        <s v="[ProductArticle].[Kod].&amp;[1013-03-600]" c="1013-03-600"/>
        <s v="[ProductArticle].[Kod].&amp;[1013-03-800]" c="1013-03-800"/>
        <s v="[ProductArticle].[Kod].&amp;[1015-02-FR1000]" c="1015-02-FR1000"/>
        <s v="[ProductArticle].[Kod].&amp;[1015-04-FR2000]" c="1015-04-FR2000"/>
        <s v="[ProductArticle].[Kod].&amp;[1015-05-1000С]" c="1015-05-1000С"/>
        <s v="[ProductArticle].[Kod].&amp;[1015-05-600С]" c="1015-05-600С"/>
        <s v="[ProductArticle].[Kod].&amp;[1015-05-800С]" c="1015-05-800С"/>
        <s v="[ProductArticle].[Kod].&amp;[1015-06-1000С]" c="1015-06-1000С"/>
        <s v="[ProductArticle].[Kod].&amp;[1015-06-600С]" c="1015-06-600С"/>
        <s v="[ProductArticle].[Kod].&amp;[1015-06-800С]" c="1015-06-800С"/>
        <s v="[ProductArticle].[Kod].&amp;[1015-06-FR0600]" c="1015-06-FR0600"/>
        <s v="[ProductArticle].[Kod].&amp;[1015-06-FR0800]" c="1015-06-FR0800"/>
        <s v="[ProductArticle].[Kod].&amp;[1015-07-1000]" c="1015-07-1000"/>
        <s v="[ProductArticle].[Kod].&amp;[1015-07-600]" c="1015-07-600"/>
        <s v="[ProductArticle].[Kod].&amp;[1015-07-800]" c="1015-07-800"/>
        <s v="[ProductArticle].[Kod].&amp;[1015-08-FR1000]" c="1015-08-FR1000"/>
        <s v="[ProductArticle].[Kod].&amp;[1015-08-FR1500]" c="1015-08-FR1500"/>
        <s v="[ProductArticle].[Kod].&amp;[1015-08-FR1800]" c="1015-08-FR1800"/>
        <s v="[ProductArticle].[Kod].&amp;[1015-12-FB3000]" c="1015-12-FB3000"/>
        <s v="[ProductArticle].[Kod].&amp;[1015-12-FB4000]" c="1015-12-FB4000"/>
        <s v="[ProductArticle].[Kod].&amp;[1015-13-FB0600]" c="1015-13-FB0600"/>
        <s v="[ProductArticle].[Kod].&amp;[1015-13-FB0800]" c="1015-13-FB0800"/>
        <s v="[ProductArticle].[Kod].&amp;[1015-22-FB0600]" c="1015-22-FB0600"/>
        <s v="[ProductArticle].[Kod].&amp;[1015-24-FB0500]" c="1015-24-FB0500"/>
        <s v="[ProductArticle].[Kod].&amp;[1015-52-WD0600]" c="1015-52-WD0600"/>
        <s v="[ProductArticle].[Kod].&amp;[1015-52-WD0800]" c="1015-52-WD0800"/>
        <s v="[ProductArticle].[Kod].&amp;[1015-52-WD1000]" c="1015-52-WD1000"/>
        <s v="[ProductArticle].[Kod].&amp;[1017-05-13]" c="1017-05-13"/>
        <s v="[ProductArticle].[Kod].&amp;[1017-05-6]" c="1017-05-6"/>
        <s v="[ProductArticle].[Kod].&amp;[1020-01-1-160]" c="1020-01-1-160"/>
        <s v="[ProductArticle].[Kod].&amp;[1020-01-1-180]" c="1020-01-1-180"/>
        <s v="[ProductArticle].[Kod].&amp;[1020-01-1-200]" c="1020-01-1-200"/>
        <s v="[ProductArticle].[Kod].&amp;[1020-01-2-160]" c="1020-01-2-160"/>
        <s v="[ProductArticle].[Kod].&amp;[1020-01-3-160]" c="1020-01-3-160"/>
        <s v="[ProductArticle].[Kod].&amp;[1020-01-3-180]" c="1020-01-3-180"/>
        <s v="[ProductArticle].[Kod].&amp;[1020-01-4-RN]" c="1020-01-4-RN"/>
        <s v="[ProductArticle].[Kod].&amp;[1020-01-4-WS]" c="1020-01-4-WS"/>
        <s v="[ProductArticle].[Kod].&amp;[1020-01-T190]" c="1020-01-T190"/>
        <s v="[ProductArticle].[Kod].&amp;[1020-01-W160]" c="1020-01-W160"/>
        <s v="[ProductArticle].[Kod].&amp;[1020-01-W210]" c="1020-01-W210"/>
        <s v="[ProductArticle].[Kod].&amp;[1020-02-1-160]" c="1020-02-1-160"/>
        <s v="[ProductArticle].[Kod].&amp;[1020-02-1-180]" c="1020-02-1-180"/>
        <s v="[ProductArticle].[Kod].&amp;[1020-02-1-200]" c="1020-02-1-200"/>
        <s v="[ProductArticle].[Kod].&amp;[1020-02-3-160]" c="1020-02-3-160"/>
        <s v="[ProductArticle].[Kod].&amp;[1020-02-3-180]" c="1020-02-3-180"/>
        <s v="[ProductArticle].[Kod].&amp;[1020-02-W170]" c="1020-02-W170"/>
        <s v="[ProductArticle].[Kod].&amp;[1020-03-1-150]" c="1020-03-1-150"/>
        <s v="[ProductArticle].[Kod].&amp;[1020-03-1-180]" c="1020-03-1-180"/>
        <s v="[ProductArticle].[Kod].&amp;[1020-03-1-200]" c="1020-03-1-200"/>
        <s v="[ProductArticle].[Kod].&amp;[1020-03-2-150]" c="1020-03-2-150"/>
        <s v="[ProductArticle].[Kod].&amp;[1020-03-2-180]" c="1020-03-2-180"/>
        <s v="[ProductArticle].[Kod].&amp;[1020-03-3-150]" c="1020-03-3-150"/>
        <s v="[ProductArticle].[Kod].&amp;[1020-03-W170]" c="1020-03-W170"/>
        <s v="[ProductArticle].[Kod].&amp;[1020-06-175]" c="1020-06-175"/>
        <s v="[ProductArticle].[Kod].&amp;[1020-06-175С]" c="1020-06-175С"/>
        <s v="[ProductArticle].[Kod].&amp;[1020-06-250]" c="1020-06-250"/>
        <s v="[ProductArticle].[Kod].&amp;[1020-06-250С]" c="1020-06-250С"/>
        <s v="[ProductArticle].[Kod].&amp;[1020-06-300]" c="1020-06-300"/>
        <s v="[ProductArticle].[Kod].&amp;[1020-06-300С]" c="1020-06-300С"/>
        <s v="[ProductArticle].[Kod].&amp;[1020-06-400]" c="1020-06-400"/>
        <s v="[ProductArticle].[Kod].&amp;[1020-06-A180]" c="1020-06-A180"/>
        <s v="[ProductArticle].[Kod].&amp;[1020-06-A250]" c="1020-06-A250"/>
        <s v="[ProductArticle].[Kod].&amp;[1020-06-A300]" c="1020-06-A300"/>
        <s v="[ProductArticle].[Kod].&amp;[1020-06-B200]" c="1020-06-B200"/>
        <s v="[ProductArticle].[Kod].&amp;[1020-06-B250]" c="1020-06-B250"/>
        <s v="[ProductArticle].[Kod].&amp;[1020-06-B300]" c="1020-06-B300"/>
        <s v="[ProductArticle].[Kod].&amp;[1020-06-C250]" c="1020-06-C250"/>
        <s v="[ProductArticle].[Kod].&amp;[1020-08-A180]" c="1020-08-A180"/>
        <s v="[ProductArticle].[Kod].&amp;[1020-08-A250]" c="1020-08-A250"/>
        <s v="[ProductArticle].[Kod].&amp;[1020-08-A300]" c="1020-08-A300"/>
        <s v="[ProductArticle].[Kod].&amp;[1020-11-1-160С]" c="1020-11-1-160С"/>
        <s v="[ProductArticle].[Kod].&amp;[1020-11-1-180C]" c="1020-11-1-180C"/>
        <s v="[ProductArticle].[Kod].&amp;[1020-11-1-200С]" c="1020-11-1-200С"/>
        <s v="[ProductArticle].[Kod].&amp;[1020-11-2-160С]" c="1020-11-2-160С"/>
        <s v="[ProductArticle].[Kod].&amp;[1020-11-2-180С]" c="1020-11-2-180С"/>
        <s v="[ProductArticle].[Kod].&amp;[1020-12-01-170]" c="1020-12-01-170"/>
        <s v="[ProductArticle].[Kod].&amp;[1020-12-01-180]" c="1020-12-01-180"/>
        <s v="[ProductArticle].[Kod].&amp;[1020-12-02-170]" c="1020-12-02-170"/>
        <s v="[ProductArticle].[Kod].&amp;[1020-13-1-160]" c="1020-13-1-160"/>
        <s v="[ProductArticle].[Kod].&amp;[1020-13-1-180]" c="1020-13-1-180"/>
        <s v="[ProductArticle].[Kod].&amp;[1020-13-1-200]" c="1020-13-1-200"/>
        <s v="[ProductArticle].[Kod].&amp;[1020-13-2-160]" c="1020-13-2-160"/>
        <s v="[ProductArticle].[Kod].&amp;[1020-13-2-180]" c="1020-13-2-180"/>
        <s v="[ProductArticle].[Kod].&amp;[1020-13-3-160]" c="1020-13-3-160"/>
        <s v="[ProductArticle].[Kod].&amp;[1020-13-3-200]" c="1020-13-3-200"/>
        <s v="[ProductArticle].[Kod].&amp;[1020-13-4-180]" c="1020-13-4-180"/>
        <s v="[ProductArticle].[Kod].&amp;[1021-01-W175]" c="1021-01-W175"/>
        <s v="[ProductArticle].[Kod].&amp;[1021-02-W175]" c="1021-02-W175"/>
        <s v="[ProductArticle].[Kod].&amp;[1022-01-W225]" c="1022-01-W225"/>
        <s v="[ProductArticle].[Kod].&amp;[1022-02-W225]" c="1022-02-W225"/>
        <s v="[ProductArticle].[Kod].&amp;[1030-05-1-115]" c="1030-05-1-115"/>
        <s v="[ProductArticle].[Kod].&amp;[1030-05-2-125]" c="1030-05-2-125"/>
        <s v="[ProductArticle].[Kod].&amp;[1030-05-3-100]" c="1030-05-3-100"/>
        <s v="[ProductArticle].[Kod].&amp;[1030-05-4-125]" c="1030-05-4-125"/>
        <s v="[ProductArticle].[Kod].&amp;[1030-05-6-100]" c="1030-05-6-100"/>
        <s v="[ProductArticle].[Kod].&amp;[1030-05-7-100]" c="1030-05-7-100"/>
        <s v="[ProductArticle].[Kod].&amp;[1030-05-8-160]" c="1030-05-8-160"/>
        <s v="[ProductArticle].[Kod].&amp;[1040-01-PH0-100]" c="1040-01-PH0-100"/>
        <s v="[ProductArticle].[Kod].&amp;[1040-01-PH0-125]" c="1040-01-PH0-125"/>
        <s v="[ProductArticle].[Kod].&amp;[1040-01-PH0-150]" c="1040-01-PH0-150"/>
        <s v="[ProductArticle].[Kod].&amp;[1040-01-PH1-250]" c="1040-01-PH1-250"/>
        <s v="[ProductArticle].[Kod].&amp;[1040-01-PH1-75]" c="1040-01-PH1-75"/>
        <s v="[ProductArticle].[Kod].&amp;[1040-01-SL5-100]" c="1040-01-SL5-100"/>
        <s v="[ProductArticle].[Kod].&amp;[1040-01-SL5-150]" c="1040-01-SL5-150"/>
        <s v="[ProductArticle].[Kod].&amp;[1040-01-SL5-200]" c="1040-01-SL5-200"/>
        <s v="[ProductArticle].[Kod].&amp;[1040-01-SL6-100]" c="1040-01-SL6-100"/>
        <s v="[ProductArticle].[Kod].&amp;[1040-01-SL6-125]" c="1040-01-SL6-125"/>
        <s v="[ProductArticle].[Kod].&amp;[1040-01-SL6-150]" c="1040-01-SL6-150"/>
        <s v="[ProductArticle].[Kod].&amp;[1040-01-SS2]" c="1040-01-SS2"/>
        <s v="[ProductArticle].[Kod].&amp;[1040-01-SS3]" c="1040-01-SS3"/>
        <s v="[ProductArticle].[Kod].&amp;[1040-01-VTC]" c="1040-01-VTC"/>
        <s v="[ProductArticle].[Kod].&amp;[1040-02-SS1]" c="1040-02-SS1"/>
        <s v="[ProductArticle].[Kod].&amp;[1040-02-SS12]" c="1040-02-SS12"/>
        <s v="[ProductArticle].[Kod].&amp;[1040-02-SS2]" c="1040-02-SS2"/>
        <s v="[ProductArticle].[Kod].&amp;[1040-02-SS3]" c="1040-02-SS3"/>
        <s v="[ProductArticle].[Kod].&amp;[1040-02-SS4]" c="1040-02-SS4"/>
        <s v="[ProductArticle].[Kod].&amp;[1040-02-SSP]" c="1040-02-SSP"/>
        <s v="[ProductArticle].[Kod].&amp;[1040-02-VT]" c="1040-02-VT"/>
        <s v="[ProductArticle].[Kod].&amp;[1040-02-VTC]" c="1040-02-VTC"/>
        <s v="[ProductArticle].[Kod].&amp;[1040-03-BS6]" c="1040-03-BS6"/>
        <s v="[ProductArticle].[Kod].&amp;[1040-03-BSE5]" c="1040-03-BSE5"/>
        <s v="[ProductArticle].[Kod].&amp;[1040-03-K8]" c="1040-03-K8"/>
        <s v="[ProductArticle].[Kod].&amp;[1040-03-PH0-100]" c="1040-03-PH0-100"/>
        <s v="[ProductArticle].[Kod].&amp;[1040-03-PH1-100]" c="1040-03-PH1-100"/>
        <s v="[ProductArticle].[Kod].&amp;[1040-03-PH1-150]" c="1040-03-PH1-150"/>
        <s v="[ProductArticle].[Kod].&amp;[1040-03-PH1-200]" c="1040-03-PH1-200"/>
        <s v="[ProductArticle].[Kod].&amp;[1040-03-PH1-38]" c="1040-03-PH1-38"/>
        <s v="[ProductArticle].[Kod].&amp;[1040-03-PH2-150]" c="1040-03-PH2-150"/>
        <s v="[ProductArticle].[Kod].&amp;[1040-03-PH3-150]" c="1040-03-PH3-150"/>
        <s v="[ProductArticle].[Kod].&amp;[1040-03-SL3-75]" c="1040-03-SL3-75"/>
        <s v="[ProductArticle].[Kod].&amp;[1040-03-SL4-150]" c="1040-03-SL4-150"/>
        <s v="[ProductArticle].[Kod].&amp;[1040-03-SL4-200]" c="1040-03-SL4-200"/>
        <s v="[ProductArticle].[Kod].&amp;[1040-03-SL5-100]" c="1040-03-SL5-100"/>
        <s v="[ProductArticle].[Kod].&amp;[1040-03-SL5-150]" c="1040-03-SL5-150"/>
        <s v="[ProductArticle].[Kod].&amp;[1040-03-SL5-200]" c="1040-03-SL5-200"/>
        <s v="[ProductArticle].[Kod].&amp;[1040-03-SL6-100]" c="1040-03-SL6-100"/>
        <s v="[ProductArticle].[Kod].&amp;[1040-03-SL6-38]" c="1040-03-SL6-38"/>
        <s v="[ProductArticle].[Kod].&amp;[1040-03-VT]" c="1040-03-VT"/>
        <s v="[ProductArticle].[Kod].&amp;[1040-06-1]" c="1040-06-1"/>
        <s v="[ProductArticle].[Kod].&amp;[1040-08-SS58]" c="1040-08-SS58"/>
        <s v="[ProductArticle].[Kod].&amp;[1040-09-S1]" c="1040-09-S1"/>
        <s v="[ProductArticle].[Kod].&amp;[1040-09-S1C]" c="1040-09-S1C"/>
        <s v="[ProductArticle].[Kod].&amp;[1040-09-S2]" c="1040-09-S2"/>
        <s v="[ProductArticle].[Kod].&amp;[1040-09-S21]" c="1040-09-S21"/>
        <s v="[ProductArticle].[Kod].&amp;[1040-09-S2C]" c="1040-09-S2C"/>
        <s v="[ProductArticle].[Kod].&amp;[1040-09-S3]" c="1040-09-S3"/>
        <s v="[ProductArticle].[Kod].&amp;[10401-09-S1-1]" c="10401-09-S1-1"/>
        <s v="[ProductArticle].[Kod].&amp;[10401-09-S1-4]" c="10401-09-S1-4"/>
        <s v="[ProductArticle].[Kod].&amp;[1040-10-S7]" c="1040-10-S7"/>
        <s v="[ProductArticle].[Kod].&amp;[1040-14-PZ0-75]" c="1040-14-PZ0-75"/>
        <s v="[ProductArticle].[Kod].&amp;[1040-17-PH0-75]" c="1040-17-PH0-75"/>
        <s v="[ProductArticle].[Kod].&amp;[1040-17-PH1-80]" c="1040-17-PH1-80"/>
        <s v="[ProductArticle].[Kod].&amp;[1040-17-PH2-100]" c="1040-17-PH2-100"/>
        <s v="[ProductArticle].[Kod].&amp;[1040-17-PH3-150]" c="1040-17-PH3-150"/>
        <s v="[ProductArticle].[Kod].&amp;[1040-17-SL3-75]" c="1040-17-SL3-75"/>
        <s v="[ProductArticle].[Kod].&amp;[1040-17-SL6-150]" c="1040-17-SL6-150"/>
        <s v="[ProductArticle].[Kod].&amp;[1040-19-13]" c="1040-19-13"/>
        <s v="[ProductArticle].[Kod].&amp;[1040-19-14]" c="1040-19-14"/>
        <s v="[ProductArticle].[Kod].&amp;[1040-19-5]" c="1040-19-5"/>
        <s v="[ProductArticle].[Kod].&amp;[1040-19-6]" c="1040-19-6"/>
        <s v="[ProductArticle].[Kod].&amp;[1040-19-8]" c="1040-19-8"/>
        <s v="[ProductArticle].[Kod].&amp;[1041-02-AD]" c="1041-02-AD"/>
        <s v="[ProductArticle].[Kod].&amp;[1041-04-S3AD]" c="1041-04-S3AD"/>
        <s v="[ProductArticle].[Kod].&amp;[1041-05-08]" c="1041-05-08"/>
        <s v="[ProductArticle].[Kod].&amp;[1041-05-10x65]" c="1041-05-10x65"/>
        <s v="[ProductArticle].[Kod].&amp;[1041-05-12]" c="1041-05-12"/>
        <s v="[ProductArticle].[Kod].&amp;[1041-05-8x65]" c="1041-05-8x65"/>
        <s v="[ProductArticle].[Kod].&amp;[1041-05-S4]" c="1041-05-S4"/>
        <s v="[ProductArticle].[Kod].&amp;[1041-08-50]" c="1041-08-50"/>
        <s v="[ProductArticle].[Kod].&amp;[1045-01-1]" c="1045-01-1"/>
        <s v="[ProductArticle].[Kod].&amp;[1045-01-15]" c="1045-01-15"/>
        <s v="[ProductArticle].[Kod].&amp;[1045-01-2]" c="1045-01-2"/>
        <s v="[ProductArticle].[Kod].&amp;[1045-01-3]" c="1045-01-3"/>
        <s v="[ProductArticle].[Kod].&amp;[1045-01-SS6]" c="1045-01-SS6"/>
        <s v="[ProductArticle].[Kod].&amp;[1045-02-1]" c="1045-02-1"/>
        <s v="[ProductArticle].[Kod].&amp;[1045-02-15]" c="1045-02-15"/>
        <s v="[ProductArticle].[Kod].&amp;[1045-02-2]" c="1045-02-2"/>
        <s v="[ProductArticle].[Kod].&amp;[1045-02-A160]" c="1045-02-A160"/>
        <s v="[ProductArticle].[Kod].&amp;[1045-02-A200]" c="1045-02-A200"/>
        <s v="[ProductArticle].[Kod].&amp;[1045-02-A300]" c="1045-02-A300"/>
        <s v="[ProductArticle].[Kod].&amp;[1045-03-P1]" c="1045-03-P1"/>
        <s v="[ProductArticle].[Kod].&amp;[1045-03-P15]" c="1045-03-P15"/>
        <s v="[ProductArticle].[Kod].&amp;[1045-03-P2]" c="1045-03-P2"/>
        <s v="[ProductArticle].[Kod].&amp;[1045-04-10Bx10]" c="1045-04-10Bx10"/>
        <s v="[ProductArticle].[Kod].&amp;[1045-04-10x10]" c="1045-04-10x10"/>
        <s v="[ProductArticle].[Kod].&amp;[1045-04-9x9-TL]" c="1045-04-9x9-TL"/>
        <s v="[ProductArticle].[Kod].&amp;[1045-04-9x9-TS]" c="1045-04-9x9-TS"/>
        <s v="[ProductArticle].[Kod].&amp;[1045-04-HS]" c="1045-04-HS"/>
        <s v="[ProductArticle].[Kod].&amp;[1045-04-P1]" c="1045-04-P1"/>
        <s v="[ProductArticle].[Kod].&amp;[1045-04-P15]" c="1045-04-P15"/>
        <s v="[ProductArticle].[Kod].&amp;[1045-04-P2]" c="1045-04-P2"/>
        <s v="[ProductArticle].[Kod].&amp;[1045-04-S2]" c="1045-04-S2"/>
        <s v="[ProductArticle].[Kod].&amp;[1045-11-150]" c="1045-11-150"/>
        <s v="[ProductArticle].[Kod].&amp;[1045-11-200]" c="1045-11-200"/>
        <s v="[ProductArticle].[Kod].&amp;[1045-11-250]" c="1045-11-250"/>
        <s v="[ProductArticle].[Kod].&amp;[1045-11-300]" c="1045-11-300"/>
        <s v="[ProductArticle].[Kod].&amp;[1045-15-R1/2C]" c="1045-15-R1/2C"/>
        <s v="[ProductArticle].[Kod].&amp;[1045-15-R1/4C]" c="1045-15-R1/4C"/>
        <s v="[ProductArticle].[Kod].&amp;[1045-19-150]" c="1045-19-150"/>
        <s v="[ProductArticle].[Kod].&amp;[1045-19-200]" c="1045-19-200"/>
        <s v="[ProductArticle].[Kod].&amp;[1045-20-S30C]" c="1045-20-S30C"/>
        <s v="[ProductArticle].[Kod].&amp;[1045-20-S36C]" c="1045-20-S36C"/>
        <s v="[ProductArticle].[Kod].&amp;[1045-20-S48C]" c="1045-20-S48C"/>
        <s v="[ProductArticle].[Kod].&amp;[1045-20-S57]" c="1045-20-S57"/>
        <s v="[ProductArticle].[Kod].&amp;[1045-20-S58C]" c="1045-20-S58C"/>
        <s v="[ProductArticle].[Kod].&amp;[1045-20-S79C]" c="1045-20-S79C"/>
        <s v="[ProductArticle].[Kod].&amp;[1045-20-S95C]" c="1045-20-S95C"/>
        <s v="[ProductArticle].[Kod].&amp;[1045-21-S10-N155]" c="1045-21-S10-N155"/>
        <s v="[ProductArticle].[Kod].&amp;[1045-21-S10-O155]" c="1045-21-S10-O155"/>
        <s v="[ProductArticle].[Kod].&amp;[1045-21-T8-O155]" c="1045-21-T8-O155"/>
        <s v="[ProductArticle].[Kod].&amp;[1045-22-10x12]" c="1045-22-10x12"/>
        <s v="[ProductArticle].[Kod].&amp;[1045-22-12x13]" c="1045-22-12x13"/>
        <s v="[ProductArticle].[Kod].&amp;[1045-22-14x15]" c="1045-22-14x15"/>
        <s v="[ProductArticle].[Kod].&amp;[1045-22-17x19]" c="1045-22-17x19"/>
        <s v="[ProductArticle].[Kod].&amp;[1045-22-8x10]" c="1045-22-8x10"/>
        <s v="[ProductArticle].[Kod].&amp;[1045-22-S10C]" c="1045-22-S10C"/>
        <s v="[ProductArticle].[Kod].&amp;[1045-22-S6C]" c="1045-22-S6C"/>
        <s v="[ProductArticle].[Kod].&amp;[1045-24-14С]" c="1045-24-14С"/>
        <s v="[ProductArticle].[Kod].&amp;[1045-24-16С]" c="1045-24-16С"/>
        <s v="[ProductArticle].[Kod].&amp;[1045-24-21С]" c="1045-24-21С"/>
        <s v="[ProductArticle].[Kod].&amp;[1045-25-14x16С]" c="1045-25-14x16С"/>
        <s v="[ProductArticle].[Kod].&amp;[1045-25-16x21С]" c="1045-25-16x21С"/>
        <s v="[ProductArticle].[Kod].&amp;[1045-27-150C]" c="1045-27-150C"/>
        <s v="[ProductArticle].[Kod].&amp;[1045-27-200C]" c="1045-27-200C"/>
        <s v="[ProductArticle].[Kod].&amp;[1045-27-250С]" c="1045-27-250С"/>
        <s v="[ProductArticle].[Kod].&amp;[1045-27-300С]" c="1045-27-300С"/>
        <s v="[ProductArticle].[Kod].&amp;[1045-28-120]" c="1045-28-120"/>
        <s v="[ProductArticle].[Kod].&amp;[1045-29-150]" c="1045-29-150"/>
        <s v="[ProductArticle].[Kod].&amp;[1045-29-200]" c="1045-29-200"/>
        <s v="[ProductArticle].[Kod].&amp;[1045-29-250]" c="1045-29-250"/>
        <s v="[ProductArticle].[Kod].&amp;[1045-29-300]" c="1045-29-300"/>
        <s v="[ProductArticle].[Kod].&amp;[1045-30-150С]" c="1045-30-150С"/>
        <s v="[ProductArticle].[Kod].&amp;[1045-30-200С]" c="1045-30-200С"/>
        <s v="[ProductArticle].[Kod].&amp;[1050-01-F150]" c="1050-01-F150"/>
        <s v="[ProductArticle].[Kod].&amp;[1050-01-F200]" c="1050-01-F200"/>
        <s v="[ProductArticle].[Kod].&amp;[1050-01-HR150]" c="1050-01-HR150"/>
        <s v="[ProductArticle].[Kod].&amp;[1050-01-HR200]" c="1050-01-HR200"/>
        <s v="[ProductArticle].[Kod].&amp;[1050-01-R150]" c="1050-01-R150"/>
        <s v="[ProductArticle].[Kod].&amp;[1050-01-R200]" c="1050-01-R200"/>
        <s v="[ProductArticle].[Kod].&amp;[1050-01-S150]" c="1050-01-S150"/>
        <s v="[ProductArticle].[Kod].&amp;[1050-01-S200]" c="1050-01-S200"/>
        <s v="[ProductArticle].[Kod].&amp;[1050-01-T150]" c="1050-01-T150"/>
        <s v="[ProductArticle].[Kod].&amp;[1050-01-T200]" c="1050-01-T200"/>
        <s v="[ProductArticle].[Kod].&amp;[1050-03-S4]" c="1050-03-S4"/>
        <s v="[ProductArticle].[Kod].&amp;[1051-01-140С]" c="1051-01-140С"/>
        <s v="[ProductArticle].[Kod].&amp;[1051-01-SSN]" c="1051-01-SSN"/>
        <s v="[ProductArticle].[Kod].&amp;[1051-02-140С]" c="1051-02-140С"/>
        <s v="[ProductArticle].[Kod].&amp;[1051-02-SSD]" c="1051-02-SSD"/>
        <s v="[ProductArticle].[Kod].&amp;[1055-01-SS1]" c="1055-01-SS1"/>
        <s v="[ProductArticle].[Kod].&amp;[1055-01-SS2]" c="1055-01-SS2"/>
        <s v="[ProductArticle].[Kod].&amp;[1055-01-SS3]" c="1055-01-SS3"/>
        <s v="[ProductArticle].[Kod].&amp;[1055-01-SS4]" c="1055-01-SS4"/>
        <s v="[ProductArticle].[Kod].&amp;[1055-020-49]" c="1055-020-49"/>
        <s v="[ProductArticle].[Kod].&amp;[1055-020-85L]" c="1055-020-85L"/>
        <s v="[ProductArticle].[Kod].&amp;[1055-025-57]" c="1055-025-57"/>
        <s v="[ProductArticle].[Kod].&amp;[1055-025-95L]" c="1055-025-95L"/>
        <s v="[ProductArticle].[Kod].&amp;[1055-030-100L]" c="1055-030-100L"/>
        <s v="[ProductArticle].[Kod].&amp;[1055-03-04]" c="1055-03-04"/>
        <s v="[ProductArticle].[Kod].&amp;[1055-03-05]" c="1055-03-05"/>
        <s v="[ProductArticle].[Kod].&amp;[1055-03-06]" c="1055-03-06"/>
        <s v="[ProductArticle].[Kod].&amp;[1055-030-61]" c="1055-030-61"/>
        <s v="[ProductArticle].[Kod].&amp;[1055-03-08]" c="1055-03-08"/>
        <s v="[ProductArticle].[Kod].&amp;[1055-03-10]" c="1055-03-10"/>
        <s v="[ProductArticle].[Kod].&amp;[1055-032-106L]" c="1055-032-106L"/>
        <s v="[ProductArticle].[Kod].&amp;[1055-032-65]" c="1055-032-65"/>
        <s v="[ProductArticle].[Kod].&amp;[1055-035-112L]" c="1055-035-112L"/>
        <s v="[ProductArticle].[Kod].&amp;[1055-035-70]" c="1055-035-70"/>
        <s v="[ProductArticle].[Kod].&amp;[1055-03-SS3]" c="1055-03-SS3"/>
        <s v="[ProductArticle].[Kod].&amp;[1055-040-119L]" c="1055-040-119L"/>
        <s v="[ProductArticle].[Kod].&amp;[1055-040-75]" c="1055-040-75"/>
        <s v="[ProductArticle].[Kod].&amp;[1055-04-10S2-SS5]" c="1055-04-10S2-SS5"/>
        <s v="[ProductArticle].[Kod].&amp;[1055-04-10S5-SS5]" c="1055-04-10S5-SS5"/>
        <s v="[ProductArticle].[Kod].&amp;[1055-04-10S-SS5]" c="1055-04-10S-SS5"/>
        <s v="[ProductArticle].[Kod].&amp;[1055-04-12S-SS5]" c="1055-04-12S-SS5"/>
        <s v="[ProductArticle].[Kod].&amp;[1055-042-119L]" c="1055-042-119L"/>
        <s v="[ProductArticle].[Kod].&amp;[1055-042-75]" c="1055-042-75"/>
        <s v="[ProductArticle].[Kod].&amp;[1055-04-3S2-SS10]" c="1055-04-3S2-SS10"/>
        <s v="[ProductArticle].[Kod].&amp;[1055-04-3S5-SS10]" c="1055-04-3S5-SS10"/>
        <s v="[ProductArticle].[Kod].&amp;[1055-04-4S5-SS10]" c="1055-04-4S5-SS10"/>
        <s v="[ProductArticle].[Kod].&amp;[1055-045-126L]" c="1055-045-126L"/>
        <s v="[ProductArticle].[Kod].&amp;[1055-045-80]" c="1055-045-80"/>
        <s v="[ProductArticle].[Kod].&amp;[1055-048-132L]" c="1055-048-132L"/>
        <s v="[ProductArticle].[Kod].&amp;[1055-048-86]" c="1055-048-86"/>
        <s v="[ProductArticle].[Kod].&amp;[1055-04-8S-SS10]" c="1055-04-8S-SS10"/>
        <s v="[ProductArticle].[Kod].&amp;[1055-050-132L]" c="1055-050-132L"/>
        <s v="[ProductArticle].[Kod].&amp;[1055-050-86]" c="1055-050-86"/>
        <s v="[ProductArticle].[Kod].&amp;[1055-052-86]" c="1055-052-86"/>
        <s v="[ProductArticle].[Kod].&amp;[1055-055-139L]" c="1055-055-139L"/>
        <s v="[ProductArticle].[Kod].&amp;[1055-055-93]" c="1055-055-93"/>
        <s v="[ProductArticle].[Kod].&amp;[1055-060-139L]" c="1055-060-139L"/>
        <s v="[ProductArticle].[Kod].&amp;[1055-06-04x75]" c="1055-06-04x75"/>
        <s v="[ProductArticle].[Kod].&amp;[1055-06-05x85]" c="1055-06-05x85"/>
        <s v="[ProductArticle].[Kod].&amp;[1055-06-06x100]" c="1055-06-06x100"/>
        <s v="[ProductArticle].[Kod].&amp;[1055-060-93]" c="1055-060-93"/>
        <s v="[ProductArticle].[Kod].&amp;[1055-06-10x120]" c="1055-06-10x120"/>
        <s v="[ProductArticle].[Kod].&amp;[1055-065-101]" c="1055-065-101"/>
        <s v="[ProductArticle].[Kod].&amp;[1055-065-148L]" c="1055-065-148L"/>
        <s v="[ProductArticle].[Kod].&amp;[1055-068-109]" c="1055-068-109"/>
        <s v="[ProductArticle].[Kod].&amp;[1055-070-109]" c="1055-070-109"/>
        <s v="[ProductArticle].[Kod].&amp;[1055-070-156L]" c="1055-070-156L"/>
        <s v="[ProductArticle].[Kod].&amp;[1055-07-10]" c="1055-07-10"/>
        <s v="[ProductArticle].[Kod].&amp;[1055-07-12]" c="1055-07-12"/>
        <s v="[ProductArticle].[Kod].&amp;[1055-07-14]" c="1055-07-14"/>
        <s v="[ProductArticle].[Kod].&amp;[1055-07-16]" c="1055-07-16"/>
        <s v="[ProductArticle].[Kod].&amp;[1055-07-18]" c="1055-07-18"/>
        <s v="[ProductArticle].[Kod].&amp;[1055-07-20]" c="1055-07-20"/>
        <s v="[ProductArticle].[Kod].&amp;[1055-07-22]" c="1055-07-22"/>
        <s v="[ProductArticle].[Kod].&amp;[1055-07-24]" c="1055-07-24"/>
        <s v="[ProductArticle].[Kod].&amp;[1055-07-25]" c="1055-07-25"/>
        <s v="[ProductArticle].[Kod].&amp;[1055-07-30]" c="1055-07-30"/>
        <s v="[ProductArticle].[Kod].&amp;[1055-07-35]" c="1055-07-35"/>
        <s v="[ProductArticle].[Kod].&amp;[1055-07-40]" c="1055-07-40"/>
        <s v="[ProductArticle].[Kod].&amp;[1055-07-50]" c="1055-07-50"/>
        <s v="[ProductArticle].[Kod].&amp;[1055-075-109]" c="1055-075-109"/>
        <s v="[ProductArticle].[Kod].&amp;[1055-075-156L]" c="1055-075-156L"/>
        <s v="[ProductArticle].[Kod].&amp;[1055-080-117]" c="1055-080-117"/>
        <s v="[ProductArticle].[Kod].&amp;[1055-080-165L]" c="1055-080-165L"/>
        <s v="[ProductArticle].[Kod].&amp;[1055-08-05x85]" c="1055-08-05x85"/>
        <s v="[ProductArticle].[Kod].&amp;[1055-08-06x100]" c="1055-08-06x100"/>
        <s v="[ProductArticle].[Kod].&amp;[1055-08-08x120]" c="1055-08-08x120"/>
        <s v="[ProductArticle].[Kod].&amp;[1055-08-10x120]" c="1055-08-10x120"/>
        <s v="[ProductArticle].[Kod].&amp;[1055-085-117]" c="1055-085-117"/>
        <s v="[ProductArticle].[Kod].&amp;[1055-085-165L]" c="1055-085-165L"/>
        <s v="[ProductArticle].[Kod].&amp;[1055-090-125]" c="1055-090-125"/>
        <s v="[ProductArticle].[Kod].&amp;[1055-090-175L]" c="1055-090-175L"/>
        <s v="[ProductArticle].[Kod].&amp;[1055-09-11055]" c="1055-09-11055"/>
        <s v="[ProductArticle].[Kod].&amp;[1055-09-2055]" c="1055-09-2055"/>
        <s v="[ProductArticle].[Kod].&amp;[1055-09-3055]" c="1055-09-3055"/>
        <s v="[ProductArticle].[Kod].&amp;[1055-09-3555]" c="1055-09-3555"/>
        <s v="[ProductArticle].[Kod].&amp;[1055-09-4555]" c="1055-09-4555"/>
        <s v="[ProductArticle].[Kod].&amp;[1055-09-5055]" c="1055-09-5055"/>
        <s v="[ProductArticle].[Kod].&amp;[1055-095-125]" c="1055-095-125"/>
        <s v="[ProductArticle].[Kod].&amp;[1055-095-175L]" c="1055-095-175L"/>
        <s v="[ProductArticle].[Kod].&amp;[1055-09-5555]" c="1055-09-5555"/>
        <s v="[ProductArticle].[Kod].&amp;[1055-09-6055]" c="1055-09-6055"/>
        <s v="[ProductArticle].[Kod].&amp;[1055-09-6555]" c="1055-09-6555"/>
        <s v="[ProductArticle].[Kod].&amp;[1055-09-7055]" c="1055-09-7055"/>
        <s v="[ProductArticle].[Kod].&amp;[1055-09-7555]" c="1055-09-7555"/>
        <s v="[ProductArticle].[Kod].&amp;[1055-09-8055]" c="1055-09-8055"/>
        <s v="[ProductArticle].[Kod].&amp;[1055-09-9055]" c="1055-09-9055"/>
        <s v="[ProductArticle].[Kod].&amp;[1055-100-133]" c="1055-100-133"/>
        <s v="[ProductArticle].[Kod].&amp;[1055-100-184L]" c="1055-100-184L"/>
        <s v="[ProductArticle].[Kod].&amp;[1055-10-10070]" c="1055-10-10070"/>
        <s v="[ProductArticle].[Kod].&amp;[1055-10-2070]" c="1055-10-2070"/>
        <s v="[ProductArticle].[Kod].&amp;[1055-102-133]" c="1055-102-133"/>
        <s v="[ProductArticle].[Kod].&amp;[1055-10-2270]" c="1055-10-2270"/>
        <s v="[ProductArticle].[Kod].&amp;[1055-10-2570]" c="1055-10-2570"/>
        <s v="[ProductArticle].[Kod].&amp;[1055-10-3070]" c="1055-10-3070"/>
        <s v="[ProductArticle].[Kod].&amp;[1055-10-3270]" c="1055-10-3270"/>
        <s v="[ProductArticle].[Kod].&amp;[1055-10-3570]" c="1055-10-3570"/>
        <s v="[ProductArticle].[Kod].&amp;[1055-10-3870]" c="1055-10-3870"/>
        <s v="[ProductArticle].[Kod].&amp;[1055-10-4070]" c="1055-10-4070"/>
        <s v="[ProductArticle].[Kod].&amp;[1055-10-4570]" c="1055-10-4570"/>
        <s v="[ProductArticle].[Kod].&amp;[1055-10-5070]" c="1055-10-5070"/>
        <s v="[ProductArticle].[Kod].&amp;[1055-105-133]" c="1055-105-133"/>
        <s v="[ProductArticle].[Kod].&amp;[1055-10-6070]" c="1055-10-6070"/>
        <s v="[ProductArticle].[Kod].&amp;[1055-10-6570]" c="1055-10-6570"/>
        <s v="[ProductArticle].[Kod].&amp;[1055-10-6870]" c="1055-10-6870"/>
        <s v="[ProductArticle].[Kod].&amp;[1055-10-7070]" c="1055-10-7070"/>
        <s v="[ProductArticle].[Kod].&amp;[1055-10-7570]" c="1055-10-7570"/>
        <s v="[ProductArticle].[Kod].&amp;[1055-10-8070]" c="1055-10-8070"/>
        <s v="[ProductArticle].[Kod].&amp;[1055-10-9070]" c="1055-10-9070"/>
        <s v="[ProductArticle].[Kod].&amp;[1055-110-142]" c="1055-110-142"/>
        <s v="[ProductArticle].[Kod].&amp;[1055-110-195L]" c="1055-110-195L"/>
        <s v="[ProductArticle].[Kod].&amp;[1055-120-151]" c="1055-120-151"/>
        <s v="[ProductArticle].[Kod].&amp;[1055-120-205L]" c="1055-120-205L"/>
        <s v="[ProductArticle].[Kod].&amp;[1055-125-151]" c="1055-125-151"/>
        <s v="[ProductArticle].[Kod].&amp;[1055-AG06x230]" c="1055-AG06x230"/>
        <s v="[ProductArticle].[Kod].&amp;[1055-AG08x230]" c="1055-AG08x230"/>
        <s v="[ProductArticle].[Kod].&amp;[1055-AG10x230]" c="1055-AG10x230"/>
        <s v="[ProductArticle].[Kod].&amp;[1055-AG10x460]" c="1055-AG10x460"/>
        <s v="[ProductArticle].[Kod].&amp;[1055-AG12x230]" c="1055-AG12x230"/>
        <s v="[ProductArticle].[Kod].&amp;[1055-AG12x460]" c="1055-AG12x460"/>
        <s v="[ProductArticle].[Kod].&amp;[1055-AG14x460]" c="1055-AG14x460"/>
        <s v="[ProductArticle].[Kod].&amp;[1055-AG16x230]" c="1055-AG16x230"/>
        <s v="[ProductArticle].[Kod].&amp;[1055-AG16x460]" c="1055-AG16x460"/>
        <s v="[ProductArticle].[Kod].&amp;[1055-AG18x230]" c="1055-AG18x230"/>
        <s v="[ProductArticle].[Kod].&amp;[1055-AG18x460]" c="1055-AG18x460"/>
        <s v="[ProductArticle].[Kod].&amp;[1055-AG20x460]" c="1055-AG20x460"/>
        <s v="[ProductArticle].[Kod].&amp;[1055-AG22x460]" c="1055-AG22x460"/>
        <s v="[ProductArticle].[Kod].&amp;[1055-AG24x460]" c="1055-AG24x460"/>
        <s v="[ProductArticle].[Kod].&amp;[1055-AG26x460]" c="1055-AG26x460"/>
        <s v="[ProductArticle].[Kod].&amp;[1055-AG28x460]" c="1055-AG28x460"/>
        <s v="[ProductArticle].[Kod].&amp;[1055-S412]" c="1055-S412"/>
        <s v="[ProductArticle].[Kod].&amp;[1055-S420]" c="1055-S420"/>
        <s v="[ProductArticle].[Kod].&amp;[1055-S430]" c="1055-S430"/>
        <s v="[ProductArticle].[Kod].&amp;[1055-S636]" c="1055-S636"/>
        <s v="[ProductArticle].[Kod].&amp;[1060-02-F300]" c="1060-02-F300"/>
        <s v="[ProductArticle].[Kod].&amp;[1060-07-30]" c="1060-07-30"/>
        <s v="[ProductArticle].[Kod].&amp;[1060-11-3616]" c="1060-11-3616"/>
        <s v="[ProductArticle].[Kod].&amp;[1060-11-4007]" c="1060-11-4007"/>
        <s v="[ProductArticle].[Kod].&amp;[1060-11-4011]" c="1060-11-4011"/>
        <s v="[ProductArticle].[Kod].&amp;[1060-11-4507]" c="1060-11-4507"/>
        <s v="[ProductArticle].[Kod].&amp;[1060-11-4511]" c="1060-11-4511"/>
        <s v="[ProductArticle].[Kod].&amp;[1060-11-5007]" c="1060-11-5007"/>
        <s v="[ProductArticle].[Kod].&amp;[1060-11-5011]" c="1060-11-5011"/>
        <s v="[ProductArticle].[Kod].&amp;[1060-11-5507]" c="1060-11-5507"/>
        <s v="[ProductArticle].[Kod].&amp;[1060-11-5511]" c="1060-11-5511"/>
        <s v="[ProductArticle].[Kod].&amp;[1060-12-4007]" c="1060-12-4007"/>
        <s v="[ProductArticle].[Kod].&amp;[1060-12-4507]" c="1060-12-4507"/>
        <s v="[ProductArticle].[Kod].&amp;[1060-13-400С]" c="1060-13-400С"/>
        <s v="[ProductArticle].[Kod].&amp;[1060-13-450С]" c="1060-13-450С"/>
        <s v="[ProductArticle].[Kod].&amp;[1060-13-500С]" c="1060-13-500С"/>
        <s v="[ProductArticle].[Kod].&amp;[1060-14-400С]" c="1060-14-400С"/>
        <s v="[ProductArticle].[Kod].&amp;[1060-14-450С]" c="1060-14-450С"/>
        <s v="[ProductArticle].[Kod].&amp;[1060-14-500С]" c="1060-14-500С"/>
        <s v="[ProductArticle].[Kod].&amp;[1060-22-350С]" c="1060-22-350С"/>
        <s v="[ProductArticle].[Kod].&amp;[1060-22-400С]" c="1060-22-400С"/>
        <s v="[ProductArticle].[Kod].&amp;[1060-22-450С]" c="1060-22-450С"/>
        <s v="[ProductArticle].[Kod].&amp;[1060-22-500С]" c="1060-22-500С"/>
        <s v="[ProductArticle].[Kod].&amp;[1060-52-400]" c="1060-52-400"/>
        <s v="[ProductArticle].[Kod].&amp;[1060-52-450]" c="1060-52-450"/>
        <s v="[ProductArticle].[Kod].&amp;[1060-52-500]" c="1060-52-500"/>
        <s v="[ProductArticle].[Kod].&amp;[1060-53-400]" c="1060-53-400"/>
        <s v="[ProductArticle].[Kod].&amp;[1060-53-450]" c="1060-53-450"/>
        <s v="[ProductArticle].[Kod].&amp;[1060-53-500]" c="1060-53-500"/>
        <s v="[ProductArticle].[Kod].&amp;[1060-55-350]" c="1060-55-350"/>
        <s v="[ProductArticle].[Kod].&amp;[1060-55-400]" c="1060-55-400"/>
        <s v="[ProductArticle].[Kod].&amp;[1060-55-450]" c="1060-55-450"/>
        <s v="[ProductArticle].[Kod].&amp;[1060-55-500]" c="1060-55-500"/>
        <s v="[ProductArticle].[Kod].&amp;[1060-57-350]" c="1060-57-350"/>
        <s v="[ProductArticle].[Kod].&amp;[1060-57-400]" c="1060-57-400"/>
        <s v="[ProductArticle].[Kod].&amp;[1060-57-450]" c="1060-57-450"/>
        <s v="[ProductArticle].[Kod].&amp;[1060-57-500]" c="1060-57-500"/>
        <s v="[ProductArticle].[Kod].&amp;[1060-62-350]" c="1060-62-350"/>
        <s v="[ProductArticle].[Kod].&amp;[1060-62-400]" c="1060-62-400"/>
        <s v="[ProductArticle].[Kod].&amp;[1060-62-450]" c="1060-62-450"/>
        <s v="[ProductArticle].[Kod].&amp;[1060-62-500]" c="1060-62-500"/>
        <s v="[ProductArticle].[Kod].&amp;[1060-64-350]" c="1060-64-350"/>
        <s v="[ProductArticle].[Kod].&amp;[1060-64-400]" c="1060-64-400"/>
        <s v="[ProductArticle].[Kod].&amp;[1060-64-450]" c="1060-64-450"/>
        <s v="[ProductArticle].[Kod].&amp;[1060-64-500]" c="1060-64-500"/>
        <s v="[ProductArticle].[Kod].&amp;[1060-74-150]" c="1060-74-150"/>
        <s v="[ProductArticle].[Kod].&amp;[1060-92-500]" c="1060-92-500"/>
        <s v="[ProductArticle].[Kod].&amp;[1060-92-600]" c="1060-92-600"/>
        <s v="[ProductArticle].[Kod].&amp;[1060-92-700]" c="1060-92-700"/>
        <s v="[ProductArticle].[Kod].&amp;[1061-01-0001]" c="1061-01-0001"/>
        <s v="[ProductArticle].[Kod].&amp;[1061-01-150С]" c="1061-01-150С"/>
        <s v="[ProductArticle].[Kod].&amp;[1061-01-300С]" c="1061-01-300С"/>
        <s v="[ProductArticle].[Kod].&amp;[1061-02-250С]" c="1061-02-250С"/>
        <s v="[ProductArticle].[Kod].&amp;[1061-03-300С]" c="1061-03-300С"/>
        <s v="[ProductArticle].[Kod].&amp;[1061-04-300С]" c="1061-04-300С"/>
        <s v="[ProductArticle].[Kod].&amp;[1061-05-300]" c="1061-05-300"/>
        <s v="[ProductArticle].[Kod].&amp;[1061-06-300]" c="1061-06-300"/>
        <s v="[ProductArticle].[Kod].&amp;[1063-02-06С]" c="1063-02-06С"/>
        <s v="[ProductArticle].[Kod].&amp;[1063-02-12С]" c="1063-02-12С"/>
        <s v="[ProductArticle].[Kod].&amp;[1063-02-16С]" c="1063-02-16С"/>
        <s v="[ProductArticle].[Kod].&amp;[1063-02-18С]" c="1063-02-18С"/>
        <s v="[ProductArticle].[Kod].&amp;[1063-02-20С]" c="1063-02-20С"/>
        <s v="[ProductArticle].[Kod].&amp;[1063-02-24С]" c="1063-02-24С"/>
        <s v="[ProductArticle].[Kod].&amp;[1063-02-30С]" c="1063-02-30С"/>
        <s v="[ProductArticle].[Kod].&amp;[1063-02-32С]" c="1063-02-32С"/>
        <s v="[ProductArticle].[Kod].&amp;[1063-02-H4C]" c="1063-02-H4C"/>
        <s v="[ProductArticle].[Kod].&amp;[1063-04-S3]" c="1063-04-S3"/>
        <s v="[ProductArticle].[Kod].&amp;[1064-03-01]" c="1064-03-01"/>
        <s v="[ProductArticle].[Kod].&amp;[1065-03-S24]" c="1065-03-S24"/>
        <s v="[ProductArticle].[Kod].&amp;[1065-04-1/2]" c="1065-04-1/2"/>
        <s v="[ProductArticle].[Kod].&amp;[1065-04-R]" c="1065-04-R"/>
        <s v="[ProductArticle].[Kod].&amp;[1070-01-250]" c="1070-01-250"/>
        <s v="[ProductArticle].[Kod].&amp;[1070-01-A361]" c="1070-01-A361"/>
        <s v="[ProductArticle].[Kod].&amp;[1070-07-200]" c="1070-07-200"/>
        <s v="[ProductArticle].[Kod].&amp;[1070-07-250]" c="1070-07-250"/>
        <s v="[ProductArticle].[Kod].&amp;[1070-07-450]" c="1070-07-450"/>
        <s v="[ProductArticle].[Kod].&amp;[1070-32-10]" c="1070-32-10"/>
        <s v="[ProductArticle].[Kod].&amp;[1070-32-12]" c="1070-32-12"/>
        <s v="[ProductArticle].[Kod].&amp;[1070-32-6]" c="1070-32-6"/>
        <s v="[ProductArticle].[Kod].&amp;[1070-32-8]" c="1070-32-8"/>
        <s v="[ProductArticle].[Kod].&amp;[1070-40-10]" c="1070-40-10"/>
        <s v="[ProductArticle].[Kod].&amp;[1070-40-12]" c="1070-40-12"/>
        <s v="[ProductArticle].[Kod].&amp;[1070-40-14]" c="1070-40-14"/>
        <s v="[ProductArticle].[Kod].&amp;[1070-40-16]" c="1070-40-16"/>
        <s v="[ProductArticle].[Kod].&amp;[1070-40-6]" c="1070-40-6"/>
        <s v="[ProductArticle].[Kod].&amp;[1070-40-8]" c="1070-40-8"/>
        <s v="[ProductArticle].[Kod].&amp;[1070-48-10]" c="1070-48-10"/>
        <s v="[ProductArticle].[Kod].&amp;[1070-48-12]" c="1070-48-12"/>
        <s v="[ProductArticle].[Kod].&amp;[1070-48-14]" c="1070-48-14"/>
        <s v="[ProductArticle].[Kod].&amp;[1070-48-16]" c="1070-48-16"/>
        <s v="[ProductArticle].[Kod].&amp;[1070-48-8]" c="1070-48-8"/>
        <s v="[ProductArticle].[Kod].&amp;[1071-01-04]" c="1071-01-04"/>
        <s v="[ProductArticle].[Kod].&amp;[1071-01-04С]" c="1071-01-04С"/>
        <s v="[ProductArticle].[Kod].&amp;[1071-01-06]" c="1071-01-06"/>
        <s v="[ProductArticle].[Kod].&amp;[1071-01-06С]" c="1071-01-06С"/>
        <s v="[ProductArticle].[Kod].&amp;[1071-01-08]" c="1071-01-08"/>
        <s v="[ProductArticle].[Kod].&amp;[1071-01-S3]" c="1071-01-S3"/>
        <s v="[ProductArticle].[Kod].&amp;[1071-02-04]" c="1071-02-04"/>
        <s v="[ProductArticle].[Kod].&amp;[1071-02-06]" c="1071-02-06"/>
        <s v="[ProductArticle].[Kod].&amp;[1071-02-08]" c="1071-02-08"/>
        <s v="[ProductArticle].[Kod].&amp;[1071-02-10]" c="1071-02-10"/>
        <s v="[ProductArticle].[Kod].&amp;[1071-02-12]" c="1071-02-12"/>
        <s v="[ProductArticle].[Kod].&amp;[1071-02-14]" c="1071-02-14"/>
        <s v="[ProductArticle].[Kod].&amp;[1071-03-06]" c="1071-03-06"/>
        <s v="[ProductArticle].[Kod].&amp;[1071-03-08]" c="1071-03-08"/>
        <s v="[ProductArticle].[Kod].&amp;[1071-03-10]" c="1071-03-10"/>
        <s v="[ProductArticle].[Kod].&amp;[1071-03-12]" c="1071-03-12"/>
        <s v="[ProductArticle].[Kod].&amp;[1071-03-14]" c="1071-03-14"/>
        <s v="[ProductArticle].[Kod].&amp;[1072-HD-10С]" c="1072-HD-10С"/>
        <s v="[ProductArticle].[Kod].&amp;[1072-LC-10]" c="1072-LC-10"/>
        <s v="[ProductArticle].[Kod].&amp;[1072-MB]" c="1072-MB"/>
        <s v="[ProductArticle].[Kod].&amp;[1072-MB-500]" c="1072-MB-500"/>
        <s v="[ProductArticle].[Kod].&amp;[1072-MB-600]" c="1072-MB-600"/>
        <s v="[ProductArticle].[Kod].&amp;[1072-TC-700P]" c="1072-TC-700P"/>
        <s v="[ProductArticle].[Kod].&amp;[1073-02-310]" c="1073-02-310"/>
        <s v="[ProductArticle].[Kod].&amp;[1073-03-310]" c="1073-03-310"/>
        <s v="[ProductArticle].[Kod].&amp;[1073-04-225]" c="1073-04-225"/>
        <s v="[ProductArticle].[Kod].&amp;[1073-05-310]" c="1073-05-310"/>
        <s v="[ProductArticle].[Kod].&amp;[1073-05-600]" c="1073-05-600"/>
        <s v="[ProductArticle].[Kod].&amp;[1073-06-01]" c="1073-06-01"/>
        <s v="[ProductArticle].[Kod].&amp;[1073-06-02]" c="1073-06-02"/>
        <s v="[ProductArticle].[Kod].&amp;[1073-06-03]" c="1073-06-03"/>
        <s v="[ProductArticle].[Kod].&amp;[1073-06-04]" c="1073-06-04"/>
        <s v="[ProductArticle].[Kod].&amp;[1073-06-05]" c="1073-06-05"/>
        <s v="[ProductArticle].[Kod].&amp;[1073-06-06]" c="1073-06-06"/>
        <s v="[ProductArticle].[Kod].&amp;[1073-07-310]" c="1073-07-310"/>
        <s v="[ProductArticle].[Kod].&amp;[1073-08-310]" c="1073-08-310"/>
        <s v="[ProductArticle].[Kod].&amp;[1074-02-04]" c="1074-02-04"/>
        <s v="[ProductArticle].[Kod].&amp;[1074-02-06]" c="1074-02-06"/>
        <s v="[ProductArticle].[Kod].&amp;[1074-02-150]" c="1074-02-150"/>
        <s v="[ProductArticle].[Kod].&amp;[1074-04-02]" c="1074-04-02"/>
        <s v="[ProductArticle].[Kod].&amp;[1074-06-01]" c="1074-06-01"/>
        <s v="[ProductArticle].[Kod].&amp;[1074-08-220]" c="1074-08-220"/>
        <s v="[ProductArticle].[Kod].&amp;[1075-01-100]" c="1075-01-100"/>
        <s v="[ProductArticle].[Kod].&amp;[1075-01-125]" c="1075-01-125"/>
        <s v="[ProductArticle].[Kod].&amp;[1075-01-150]" c="1075-01-150"/>
        <s v="[ProductArticle].[Kod].&amp;[1075-01-200]" c="1075-01-200"/>
        <s v="[ProductArticle].[Kod].&amp;[1075-03-88x13]" c="1075-03-88x13"/>
        <s v="[ProductArticle].[Kod].&amp;[1075-04-100]" c="1075-04-100"/>
        <s v="[ProductArticle].[Kod].&amp;[1075-04-125]" c="1075-04-125"/>
        <s v="[ProductArticle].[Kod].&amp;[1075-04-75]" c="1075-04-75"/>
        <s v="[ProductArticle].[Kod].&amp;[1075-06-220С]" c="1075-06-220С"/>
        <s v="[ProductArticle].[Kod].&amp;[1075-06-250С]" c="1075-06-250С"/>
        <s v="[ProductArticle].[Kod].&amp;[1075-11-65]" c="1075-11-65"/>
        <s v="[ProductArticle].[Kod].&amp;[1076-01-1500]" c="1076-01-1500"/>
        <s v="[ProductArticle].[Kod].&amp;[1076-02-P1]" c="1076-02-P1"/>
        <s v="[ProductArticle].[Kod].&amp;[1076-04-P1]" c="1076-04-P1"/>
        <s v="[ProductArticle].[Kod].&amp;[1076-05-BG]" c="1076-05-BG"/>
        <s v="[ProductArticle].[Kod].&amp;[1076-05-BG2]" c="1076-05-BG2"/>
        <s v="[ProductArticle].[Kod].&amp;[1076-06-10]" c="1076-06-10"/>
        <s v="[ProductArticle].[Kod].&amp;[1076-08-04]" c="1076-08-04"/>
        <s v="[ProductArticle].[Kod].&amp;[1076-08-05]" c="1076-08-05"/>
        <s v="[ProductArticle].[Kod].&amp;[1076-08-06]" c="1076-08-06"/>
        <s v="[ProductArticle].[Kod].&amp;[1076-08-07]" c="1076-08-07"/>
        <s v="[ProductArticle].[Kod].&amp;[1076-08-08]" c="1076-08-08"/>
        <s v="[ProductArticle].[Kod].&amp;[1076-08-09]" c="1076-08-09"/>
        <s v="[ProductArticle].[Kod].&amp;[1076-09-01]" c="1076-09-01"/>
        <s v="[ProductArticle].[Kod].&amp;[1076-09-02]" c="1076-09-02"/>
        <s v="[ProductArticle].[Kod].&amp;[1076-09-03]" c="1076-09-03"/>
        <s v="[ProductArticle].[Kod].&amp;[1076-10-J1]" c="1076-10-J1"/>
        <s v="[ProductArticle].[Kod].&amp;[1076-S1-KE]" c="1076-S1-KE"/>
        <s v="[ProductArticle].[Kod].&amp;[1076-S2-18]" c="1076-S2-18"/>
        <s v="[ProductArticle].[Kod].&amp;[1076-S2-25]" c="1076-S2-25"/>
        <s v="[ProductArticle].[Kod].&amp;[1077-05-01]" c="1077-05-01"/>
        <s v="[ProductArticle].[Kod].&amp;[1077-AL-01]" c="1077-AL-01"/>
        <s v="[ProductArticle].[Kod].&amp;[1077-AL-02]" c="1077-AL-02"/>
        <s v="[ProductArticle].[Kod].&amp;[1077-OL-01]" c="1077-OL-01"/>
        <s v="[ProductArticle].[Kod].&amp;[1077-RO-01]" c="1077-RO-01"/>
        <s v="[ProductArticle].[Kod].&amp;[1078-01-100С]" c="1078-01-100С"/>
        <s v="[ProductArticle].[Kod].&amp;[1078-01-50С]" c="1078-01-50С"/>
        <s v="[ProductArticle].[Kod].&amp;[1078-01-75С]" c="1078-01-75С"/>
        <s v="[ProductArticle].[Kod].&amp;[1078-04-15]" c="1078-04-15"/>
        <s v="[ProductArticle].[Kod].&amp;[1078-04-30]" c="1078-04-30"/>
        <s v="[ProductArticle].[Kod].&amp;[1078-04-45]" c="1078-04-45"/>
        <s v="[ProductArticle].[Kod].&amp;[1078-04-60]" c="1078-04-60"/>
        <s v="[ProductArticle].[Kod].&amp;[1078-06-150X210]" c="1078-06-150X210"/>
        <s v="[ProductArticle].[Kod].&amp;[1078-06-200X260]" c="1078-06-200X260"/>
        <s v="[ProductArticle].[Kod].&amp;[1078-06-250X310]" c="1078-06-250X310"/>
        <s v="[ProductArticle].[Kod].&amp;[1078-06-300X370]" c="1078-06-300X370"/>
        <s v="[ProductArticle].[Kod].&amp;[1078-07-33]" c="1078-07-33"/>
        <s v="[ProductArticle].[Kod].&amp;[1078-07-37]" c="1078-07-37"/>
        <s v="[ProductArticle].[Kod].&amp;[1078-07-70]" c="1078-07-70"/>
        <s v="[ProductArticle].[Kod].&amp;[1078-07-88]" c="1078-07-88"/>
        <s v="[ProductArticle].[Kod].&amp;[1078-08-15]" c="1078-08-15"/>
        <s v="[ProductArticle].[Kod].&amp;[1078-08-30]" c="1078-08-30"/>
        <s v="[ProductArticle].[Kod].&amp;[1078-08-45]" c="1078-08-45"/>
        <s v="[ProductArticle].[Kod].&amp;[1078-08-60]" c="1078-08-60"/>
        <s v="[ProductArticle].[Kod].&amp;[1078-09-050]" c="1078-09-050"/>
        <s v="[ProductArticle].[Kod].&amp;[1078-09-075]" c="1078-09-075"/>
        <s v="[ProductArticle].[Kod].&amp;[1090-01-S9]" c="1090-01-S9"/>
        <s v="[ProductArticle].[Kod].&amp;[1090-04-BI-102]" c="1090-04-BI-102"/>
        <s v="[ProductArticle].[Kod].&amp;[1090-04-BI-114]" c="1090-04-BI-114"/>
        <s v="[ProductArticle].[Kod].&amp;[1090-04-BI-127]" c="1090-04-BI-127"/>
        <s v="[ProductArticle].[Kod].&amp;[1090-04-BI-16]" c="1090-04-BI-16"/>
        <s v="[ProductArticle].[Kod].&amp;[1090-04-BI-20]" c="1090-04-BI-20"/>
        <s v="[ProductArticle].[Kod].&amp;[1090-04-BI-22]" c="1090-04-BI-22"/>
        <s v="[ProductArticle].[Kod].&amp;[1090-04-BI-25]" c="1090-04-BI-25"/>
        <s v="[ProductArticle].[Kod].&amp;[1090-04-BI-32]" c="1090-04-BI-32"/>
        <s v="[ProductArticle].[Kod].&amp;[1090-04-BI-35]" c="1090-04-BI-35"/>
        <s v="[ProductArticle].[Kod].&amp;[1090-04-BI-40]" c="1090-04-BI-40"/>
        <s v="[ProductArticle].[Kod].&amp;[1090-04-BI-41]" c="1090-04-BI-41"/>
        <s v="[ProductArticle].[Kod].&amp;[1090-04-BI-51]" c="1090-04-BI-51"/>
        <s v="[ProductArticle].[Kod].&amp;[1090-04-BI-60]" c="1090-04-BI-60"/>
        <s v="[ProductArticle].[Kod].&amp;[1090-04-BI-64]" c="1090-04-BI-64"/>
        <s v="[ProductArticle].[Kod].&amp;[1090-04-BI-68]" c="1090-04-BI-68"/>
        <s v="[ProductArticle].[Kod].&amp;[1090-04-BI-76]" c="1090-04-BI-76"/>
        <s v="[ProductArticle].[Kod].&amp;[1090-04-BI-83]" c="1090-04-BI-83"/>
        <s v="[ProductArticle].[Kod].&amp;[1090-04-BI-89]" c="1090-04-BI-89"/>
        <s v="[ProductArticle].[Kod].&amp;[1090-04-HEX-3/8]" c="1090-04-HEX-3/8"/>
        <s v="[ProductArticle].[Kod].&amp;[1090-04-HEX-7/16]" c="1090-04-HEX-7/16"/>
        <s v="[ProductArticle].[Kod].&amp;[1090-04-SDS-3/8]" c="1090-04-SDS-3/8"/>
        <s v="[ProductArticle].[Kod].&amp;[1090-04-SDS-7/16]" c="1090-04-SDS-7/16"/>
        <s v="[ProductArticle].[Kod].&amp;[1090-06-KM12]" c="1090-06-KM12"/>
        <s v="[ProductArticle].[Kod].&amp;[1090-08-100]" c="1090-08-100"/>
        <s v="[ProductArticle].[Kod].&amp;[1091-07-4000]" c="1091-07-4000"/>
        <s v="[ProductArticle].[Kod].&amp;[1091-08-2001]" c="1091-08-2001"/>
        <s v="[ProductArticle].[Kod].&amp;[1091-09-0800]" c="1091-09-0800"/>
        <s v="[ProductArticle].[Kod].&amp;[1092-AG-125]" c="1092-AG-125"/>
        <s v="[ProductArticle].[Kod].&amp;[1093-180-2]" c="1093-180-2"/>
        <s v="[ProductArticle].[Kod].&amp;[1093-AG-230]" c="1093-AG-230"/>
        <s v="[ProductArticle].[Kod].&amp;[1094-AG-125]" c="1094-AG-125"/>
        <s v="[ProductArticle].[Kod].&amp;[1150101]" c="1150101"/>
        <s v="[ProductArticle].[Kod].&amp;[1200101С]" c="1200101С"/>
        <s v="[ProductArticle].[Kod].&amp;[1200102С]" c="1200102С"/>
        <s v="[ProductArticle].[Kod].&amp;[1200103С]" c="1200103С"/>
        <s v="[ProductArticle].[Kod].&amp;[1200301С]" c="1200301С"/>
        <s v="[ProductArticle].[Kod].&amp;[1200302С]" c="1200302С"/>
        <s v="[ProductArticle].[Kod].&amp;[1200401С]" c="1200401С"/>
        <s v="[ProductArticle].[Kod].&amp;[1200402С]" c="1200402С"/>
        <s v="[ProductArticle].[Kod].&amp;[1270101]" c="1270101"/>
        <s v="[ProductArticle].[Kod].&amp;[1270102]" c="1270102"/>
        <s v="[ProductArticle].[Kod].&amp;[1270103]" c="1270103"/>
        <s v="[ProductArticle].[Kod].&amp;[1270201]" c="1270201"/>
        <s v="[ProductArticle].[Kod].&amp;[1270202]" c="1270202"/>
        <s v="[ProductArticle].[Kod].&amp;[1270204]" c="1270204"/>
        <s v="[ProductArticle].[Kod].&amp;[1270602]" c="1270602"/>
        <s v="[ProductArticle].[Kod].&amp;[1270604]" c="1270604"/>
        <s v="[ProductArticle].[Kod].&amp;[1280101]" c="1280101"/>
        <s v="[ProductArticle].[Kod].&amp;[1280103]" c="1280103"/>
        <s v="[ProductArticle].[Kod].&amp;[1280104]" c="1280104"/>
        <s v="[ProductArticle].[Kod].&amp;[1280202]" c="1280202"/>
        <s v="[ProductArticle].[Kod].&amp;[1280203]" c="1280203"/>
        <s v="[ProductArticle].[Kod].&amp;[1280204]" c="1280204"/>
        <s v="[ProductArticle].[Kod].&amp;[1300101С]" c="1300101С"/>
        <s v="[ProductArticle].[Kod].&amp;[1300102С]" c="1300102С"/>
        <s v="[ProductArticle].[Kod].&amp;[1300103С]" c="1300103С"/>
        <s v="[ProductArticle].[Kod].&amp;[1300104С]" c="1300104С"/>
        <s v="[ProductArticle].[Kod].&amp;[1310-01-TS2]" c="1310-01-TS2"/>
        <s v="[ProductArticle].[Kod].&amp;[1310-01-TS23]" c="1310-01-TS23"/>
        <s v="[ProductArticle].[Kod].&amp;[1310-01-TS3]" c="1310-01-TS3"/>
        <s v="[ProductArticle].[Kod].&amp;[1310-02-T9]" c="1310-02-T9"/>
        <s v="[ProductArticle].[Kod].&amp;[1700-02-10]" c="1700-02-10"/>
        <s v="[ProductArticle].[Kod].&amp;[1700-02-15]" c="1700-02-15"/>
        <s v="[ProductArticle].[Kod].&amp;[1700-02-20]" c="1700-02-20"/>
        <s v="[ProductArticle].[Kod].&amp;[1710-01-02]" c="1710-01-02"/>
        <s v="[ProductArticle].[Kod].&amp;[1-9040-6-4-150/15S]" c="1-9040-6-4-150/15S"/>
        <s v="[ProductArticle].[Kod].&amp;[2010-07-GP-30]" c="2010-07-GP-30"/>
        <s v="[ProductArticle].[Kod].&amp;[2010-07-GP-50]" c="2010-07-GP-50"/>
        <s v="[ProductArticle].[Kod].&amp;[2010-08-GP-30]" c="2010-08-GP-30"/>
        <s v="[ProductArticle].[Kod].&amp;[2010-10-5-25]" c="2010-10-5-25"/>
        <s v="[ProductArticle].[Kod].&amp;[20125]" c="20125"/>
        <s v="[ProductArticle].[Kod].&amp;[2015-02-1000]" c="2015-02-1000"/>
        <s v="[ProductArticle].[Kod].&amp;[2015-02-1200]" c="2015-02-1200"/>
        <s v="[ProductArticle].[Kod].&amp;[2015-02-1500]" c="2015-02-1500"/>
        <s v="[ProductArticle].[Kod].&amp;[2015-02-400]" c="2015-02-400"/>
        <s v="[ProductArticle].[Kod].&amp;[2015-02-600]" c="2015-02-600"/>
        <s v="[ProductArticle].[Kod].&amp;[2015-02-800]" c="2015-02-800"/>
        <s v="[ProductArticle].[Kod].&amp;[2015-03-1000]" c="2015-03-1000"/>
        <s v="[ProductArticle].[Kod].&amp;[2015-03-400]" c="2015-03-400"/>
        <s v="[ProductArticle].[Kod].&amp;[2015-03-600]" c="2015-03-600"/>
        <s v="[ProductArticle].[Kod].&amp;[2015-03-800]" c="2015-03-800"/>
        <s v="[ProductArticle].[Kod].&amp;[2015-04-600SL]" c="2015-04-600SL"/>
        <s v="[ProductArticle].[Kod].&amp;[2015-05-1000]" c="2015-05-1000"/>
        <s v="[ProductArticle].[Kod].&amp;[2015-05-1200]" c="2015-05-1200"/>
        <s v="[ProductArticle].[Kod].&amp;[2015-05-1500]" c="2015-05-1500"/>
        <s v="[ProductArticle].[Kod].&amp;[2015-05-2000]" c="2015-05-2000"/>
        <s v="[ProductArticle].[Kod].&amp;[2015-05-400]" c="2015-05-400"/>
        <s v="[ProductArticle].[Kod].&amp;[2015-05-600]" c="2015-05-600"/>
        <s v="[ProductArticle].[Kod].&amp;[2015-05-800]" c="2015-05-800"/>
        <s v="[ProductArticle].[Kod].&amp;[2015-07-1000С]" c="2015-07-1000С"/>
        <s v="[ProductArticle].[Kod].&amp;[2015-07-400С]" c="2015-07-400С"/>
        <s v="[ProductArticle].[Kod].&amp;[2015-07-600С]" c="2015-07-600С"/>
        <s v="[ProductArticle].[Kod].&amp;[2015-07-800С]" c="2015-07-800С"/>
        <s v="[ProductArticle].[Kod].&amp;[2015-08-225]" c="2015-08-225"/>
        <s v="[ProductArticle].[Kod].&amp;[2015-09-1000]" c="2015-09-1000"/>
        <s v="[ProductArticle].[Kod].&amp;[2015-09-1200]" c="2015-09-1200"/>
        <s v="[ProductArticle].[Kod].&amp;[2015-09-1500]" c="2015-09-1500"/>
        <s v="[ProductArticle].[Kod].&amp;[2015-09-2000]" c="2015-09-2000"/>
        <s v="[ProductArticle].[Kod].&amp;[2015-09-400]" c="2015-09-400"/>
        <s v="[ProductArticle].[Kod].&amp;[2015-09-600]" c="2015-09-600"/>
        <s v="[ProductArticle].[Kod].&amp;[2015-09-800]" c="2015-09-800"/>
        <s v="[ProductArticle].[Kod].&amp;[2020-01-250]" c="2020-01-250"/>
        <s v="[ProductArticle].[Kod].&amp;[2020-01-250С]" c="2020-01-250С"/>
        <s v="[ProductArticle].[Kod].&amp;[2020-01-300]" c="2020-01-300"/>
        <s v="[ProductArticle].[Kod].&amp;[2020-01-300С]" c="2020-01-300С"/>
        <s v="[ProductArticle].[Kod].&amp;[2020-01-350С]" c="2020-01-350С"/>
        <s v="[ProductArticle].[Kod].&amp;[2020-01-500С]" c="2020-01-500С"/>
        <s v="[ProductArticle].[Kod].&amp;[2020-01-A350]" c="2020-01-A350"/>
        <s v="[ProductArticle].[Kod].&amp;[2020-03-300]" c="2020-03-300"/>
        <s v="[ProductArticle].[Kod].&amp;[2020-03-600]" c="2020-03-600"/>
        <s v="[ProductArticle].[Kod].&amp;[2020-04-500]" c="2020-04-500"/>
        <s v="[ProductArticle].[Kod].&amp;[2020-06-250]" c="2020-06-250"/>
        <s v="[ProductArticle].[Kod].&amp;[2020-06-300]" c="2020-06-300"/>
        <s v="[ProductArticle].[Kod].&amp;[2020-06-350]" c="2020-06-350"/>
        <s v="[ProductArticle].[Kod].&amp;[2020-06-400]" c="2020-06-400"/>
        <s v="[ProductArticle].[Kod].&amp;[2020-06-500]" c="2020-06-500"/>
        <s v="[ProductArticle].[Kod].&amp;[2020-07-170]" c="2020-07-170"/>
        <s v="[ProductArticle].[Kod].&amp;[2025-02-CL20]" c="2025-02-CL20"/>
        <s v="[ProductArticle].[Kod].&amp;[2025-03-CL20]" c="2025-03-CL20"/>
        <s v="[ProductArticle].[Kod].&amp;[2030-01-150]" c="2030-01-150"/>
        <s v="[ProductArticle].[Kod].&amp;[2030-01-200]" c="2030-01-200"/>
        <s v="[ProductArticle].[Kod].&amp;[2030-02-200]" c="2030-02-200"/>
        <s v="[ProductArticle].[Kod].&amp;[20316]" c="20316"/>
        <s v="[ProductArticle].[Kod].&amp;[2040-01-1000]" c="2040-01-1000"/>
        <s v="[ProductArticle].[Kod].&amp;[2040-01-500]" c="2040-01-500"/>
        <s v="[ProductArticle].[Kod].&amp;[2040-02-4]" c="2040-02-4"/>
        <s v="[ProductArticle].[Kod].&amp;[20525]" c="20525"/>
        <s v="[ProductArticle].[Kod].&amp;[20825]" c="20825"/>
        <s v="[ProductArticle].[Kod].&amp;[21125]" c="21125"/>
        <s v="[ProductArticle].[Kod].&amp;[21316]" c="21316"/>
        <s v="[ProductArticle].[Kod].&amp;[21525]" c="21525"/>
        <s v="[ProductArticle].[Kod].&amp;[21825]" c="21825"/>
        <s v="[ProductArticle].[Kod].&amp;[3010-10-TH]" c="3010-10-TH"/>
        <s v="[ProductArticle].[Kod].&amp;[3010-15-16]" c="3010-15-16"/>
        <s v="[ProductArticle].[Kod].&amp;[3010-15-SA]" c="3010-15-SA"/>
        <s v="[ProductArticle].[Kod].&amp;[3012-04-01]" c="3012-04-01"/>
        <s v="[ProductArticle].[Kod].&amp;[3012-04-05]" c="3012-04-05"/>
        <s v="[ProductArticle].[Kod].&amp;[3012-04-20]" c="3012-04-20"/>
        <s v="[ProductArticle].[Kod].&amp;[3012-04-240]" c="3012-04-240"/>
        <s v="[ProductArticle].[Kod].&amp;[3012-04-50]" c="3012-04-50"/>
        <s v="[ProductArticle].[Kod].&amp;[3012-04-65]" c="3012-04-65"/>
        <s v="[ProductArticle].[Kod].&amp;[3012-06-180]" c="3012-06-180"/>
        <s v="[ProductArticle].[Kod].&amp;[3012-06-280]" c="3012-06-280"/>
        <s v="[ProductArticle].[Kod].&amp;[3015-02-TM]" c="3015-02-TM"/>
        <s v="[ProductArticle].[Kod].&amp;[3015-44-69]" c="3015-44-69"/>
        <s v="[ProductArticle].[Kod].&amp;[3016-20-01]" c="3016-20-01"/>
        <s v="[ProductArticle].[Kod].&amp;[3016-20-10]" c="3016-20-10"/>
        <s v="[ProductArticle].[Kod].&amp;[3016-20-5]" c="3016-20-5"/>
        <s v="[ProductArticle].[Kod].&amp;[3016-20-7]" c="3016-20-7"/>
        <s v="[ProductArticle].[Kod].&amp;[3016-21-5С]" c="3016-21-5С"/>
        <s v="[ProductArticle].[Kod].&amp;[3016-21-8С]" c="3016-21-8С"/>
        <s v="[ProductArticle].[Kod].&amp;[3016-22-12]" c="3016-22-12"/>
        <s v="[ProductArticle].[Kod].&amp;[3016-22-16]" c="3016-22-16"/>
        <s v="[ProductArticle].[Kod].&amp;[3100101]" c="3100101"/>
        <s v="[ProductArticle].[Kod].&amp;[3100102]" c="3100102"/>
        <s v="[ProductArticle].[Kod].&amp;[3100103]" c="3100103"/>
        <s v="[ProductArticle].[Kod].&amp;[3100301]" c="3100301"/>
        <s v="[ProductArticle].[Kod].&amp;[3100302]" c="3100302"/>
        <s v="[ProductArticle].[Kod].&amp;[3100303]" c="3100303"/>
        <s v="[ProductArticle].[Kod].&amp;[4010-10-AL]" c="4010-10-AL"/>
        <s v="[ProductArticle].[Kod].&amp;[4010-11-AL]" c="4010-11-AL"/>
        <s v="[ProductArticle].[Kod].&amp;[4010-13-AL]" c="4010-13-AL"/>
        <s v="[ProductArticle].[Kod].&amp;[4011-02-28]" c="4011-02-28"/>
        <s v="[ProductArticle].[Kod].&amp;[4011-02-36]" c="4011-02-36"/>
        <s v="[ProductArticle].[Kod].&amp;[4011-03-36]" c="4011-03-36"/>
        <s v="[ProductArticle].[Kod].&amp;[4012-01-1]" c="4012-01-1"/>
        <s v="[ProductArticle].[Kod].&amp;[4012-01-12]" c="4012-01-12"/>
        <s v="[ProductArticle].[Kod].&amp;[4012-01-15]" c="4012-01-15"/>
        <s v="[ProductArticle].[Kod].&amp;[4020-01-318]" c="4020-01-318"/>
        <s v="[ProductArticle].[Kod].&amp;[40309-20-2МС]" c="40309-20-2МС"/>
        <s v="[ProductArticle].[Kod].&amp;[4050-02-2XС]" c="4050-02-2XС"/>
        <s v="[ProductArticle].[Kod].&amp;[4050-03-2X]" c="4050-03-2X"/>
        <s v="[ProductArticle].[Kod].&amp;[4050-04-2X]" c="4050-04-2X"/>
        <s v="[ProductArticle].[Kod].&amp;[4051-01-16]" c="4051-01-16"/>
        <s v="[ProductArticle].[Kod].&amp;[4051-02-140]" c="4051-02-140"/>
        <s v="[ProductArticle].[Kod].&amp;[4051-03-600]" c="4051-03-600"/>
        <s v="[ProductArticle].[Kod].&amp;[4051-04-300]" c="4051-04-300"/>
        <s v="[ProductArticle].[Kod].&amp;[4051-05-150]" c="4051-05-150"/>
        <s v="[ProductArticle].[Kod].&amp;[4052-01-140]" c="4052-01-140"/>
        <s v="[ProductArticle].[Kod].&amp;[4052-02-200]" c="4052-02-200"/>
        <s v="[ProductArticle].[Kod].&amp;[4052-03-600]" c="4052-03-600"/>
        <s v="[ProductArticle].[Kod].&amp;[4052-04-300]" c="4052-04-300"/>
        <s v="[ProductArticle].[Kod].&amp;[4052-05-300]" c="4052-05-300"/>
        <s v="[ProductArticle].[Kod].&amp;[5015-01-15]" c="5015-01-15"/>
        <s v="[ProductArticle].[Kod].&amp;[5015-01-20]" c="5015-01-20"/>
        <s v="[ProductArticle].[Kod].&amp;[5015-02-070]" c="5015-02-070"/>
        <s v="[ProductArticle].[Kod].&amp;[5015-02-093]" c="5015-02-093"/>
        <s v="[ProductArticle].[Kod].&amp;[5015-KL-01]" c="5015-KL-01"/>
        <s v="[ProductArticle].[Kod].&amp;[5015-KL-02]" c="5015-KL-02"/>
        <s v="[ProductArticle].[Kod].&amp;[5015-KL-03]" c="5015-KL-03"/>
        <s v="[ProductArticle].[Kod].&amp;[5015-KL-04]" c="5015-KL-04"/>
        <s v="[ProductArticle].[Kod].&amp;[5015-KL-05]" c="5015-KL-05"/>
        <s v="[ProductArticle].[Kod].&amp;[5015-KL-06]" c="5015-KL-06"/>
        <s v="[ProductArticle].[Kod].&amp;[5015-KL-07]" c="5015-KL-07"/>
        <s v="[ProductArticle].[Kod].&amp;[5015-KL-08]" c="5015-KL-08"/>
        <s v="[ProductArticle].[Kod].&amp;[5200201]" c="5200201"/>
        <s v="[ProductArticle].[Kod].&amp;[5200202]" c="5200202"/>
        <s v="[ProductArticle].[Kod].&amp;[5200301]" c="5200301"/>
        <s v="[ProductArticle].[Kod].&amp;[5200401]" c="5200401"/>
        <s v="[ProductArticle].[Kod].&amp;[5200501]" c="5200501"/>
        <s v="[ProductArticle].[Kod].&amp;[5230102]" c="5230102"/>
        <s v="[ProductArticle].[Kod].&amp;[5240101]" c="5240101"/>
        <s v="[ProductArticle].[Kod].&amp;[5240102]" c="5240102"/>
        <s v="[ProductArticle].[Kod].&amp;[5240103]" c="5240103"/>
        <s v="[ProductArticle].[Kod].&amp;[5240104]" c="5240104"/>
        <s v="[ProductArticle].[Kod].&amp;[5240201]" c="5240201"/>
        <s v="[ProductArticle].[Kod].&amp;[5240202]" c="5240202"/>
        <s v="[ProductArticle].[Kod].&amp;[5240203]" c="5240203"/>
        <s v="[ProductArticle].[Kod].&amp;[5240204]" c="5240204"/>
        <s v="[ProductArticle].[Kod].&amp;[5240301]" c="5240301"/>
        <s v="[ProductArticle].[Kod].&amp;[5240302]" c="5240302"/>
        <s v="[ProductArticle].[Kod].&amp;[5240401]" c="5240401"/>
        <s v="[ProductArticle].[Kod].&amp;[5240402]" c="5240402"/>
        <s v="[ProductArticle].[Kod].&amp;[5240601]" c="5240601"/>
        <s v="[ProductArticle].[Kod].&amp;[5240602]" c="5240602"/>
        <s v="[ProductArticle].[Kod].&amp;[5240603]" c="5240603"/>
        <s v="[ProductArticle].[Kod].&amp;[5240604]" c="5240604"/>
        <s v="[ProductArticle].[Kod].&amp;[5240701]" c="5240701"/>
        <s v="[ProductArticle].[Kod].&amp;[5240702]" c="5240702"/>
        <s v="[ProductArticle].[Kod].&amp;[5240802]" c="5240802"/>
        <s v="[ProductArticle].[Kod].&amp;[5240803]" c="5240803"/>
        <s v="[ProductArticle].[Kod].&amp;[5240901]" c="5240901"/>
        <s v="[ProductArticle].[Kod].&amp;[5240902]" c="5240902"/>
        <s v="[ProductArticle].[Kod].&amp;[5240903]" c="5240903"/>
        <s v="[ProductArticle].[Kod].&amp;[5241001]" c="5241001"/>
        <s v="[ProductArticle].[Kod].&amp;[5241002]" c="5241002"/>
        <s v="[ProductArticle].[Kod].&amp;[5241101]" c="5241101"/>
        <s v="[ProductArticle].[Kod].&amp;[5241102]" c="5241102"/>
        <s v="[ProductArticle].[Kod].&amp;[5241201]" c="5241201"/>
        <s v="[ProductArticle].[Kod].&amp;[5241202]" c="5241202"/>
        <s v="[ProductArticle].[Kod].&amp;[5241402]" c="5241402"/>
        <s v="[ProductArticle].[Kod].&amp;[5250301]" c="5250301"/>
        <s v="[ProductArticle].[Kod].&amp;[5250302]" c="5250302"/>
        <s v="[ProductArticle].[Kod].&amp;[5250303]" c="5250303"/>
        <s v="[ProductArticle].[Kod].&amp;[5250304]" c="5250304"/>
        <s v="[ProductArticle].[Kod].&amp;[5250306]" c="5250306"/>
        <s v="[ProductArticle].[Kod].&amp;[5250307]" c="5250307"/>
        <s v="[ProductArticle].[Kod].&amp;[5250308]" c="5250308"/>
        <s v="[ProductArticle].[Kod].&amp;[5250309]" c="5250309"/>
        <s v="[ProductArticle].[Kod].&amp;[5250310]" c="5250310"/>
        <s v="[ProductArticle].[Kod].&amp;[5250312]" c="5250312"/>
        <s v="[ProductArticle].[Kod].&amp;[5250313]" c="5250313"/>
        <s v="[ProductArticle].[Kod].&amp;[5250401]" c="5250401"/>
        <s v="[ProductArticle].[Kod].&amp;[5250402]" c="5250402"/>
        <s v="[ProductArticle].[Kod].&amp;[5250501]" c="5250501"/>
        <s v="[ProductArticle].[Kod].&amp;[5250502]" c="5250502"/>
        <s v="[ProductArticle].[Kod].&amp;[5250601]" c="5250601"/>
        <s v="[ProductArticle].[Kod].&amp;[5250602]" c="5250602"/>
        <s v="[ProductArticle].[Kod].&amp;[5250603]" c="5250603"/>
        <s v="[ProductArticle].[Kod].&amp;[5250604]" c="5250604"/>
        <s v="[ProductArticle].[Kod].&amp;[5250606]" c="5250606"/>
        <s v="[ProductArticle].[Kod].&amp;[5250607]" c="5250607"/>
        <s v="[ProductArticle].[Kod].&amp;[5250608]" c="5250608"/>
        <s v="[ProductArticle].[Kod].&amp;[5250609]" c="5250609"/>
        <s v="[ProductArticle].[Kod].&amp;[5250610]" c="5250610"/>
        <s v="[ProductArticle].[Kod].&amp;[5250612]" c="5250612"/>
        <s v="[ProductArticle].[Kod].&amp;[5250613]" c="5250613"/>
        <s v="[ProductArticle].[Kod].&amp;[5250615]" c="5250615"/>
        <s v="[ProductArticle].[Kod].&amp;[5250616]" c="5250616"/>
        <s v="[ProductArticle].[Kod].&amp;[5250617]" c="5250617"/>
        <s v="[ProductArticle].[Kod].&amp;[5250701]" c="5250701"/>
        <s v="[ProductArticle].[Kod].&amp;[5250702]" c="5250702"/>
        <s v="[ProductArticle].[Kod].&amp;[5350101]" c="5350101"/>
        <s v="[ProductArticle].[Kod].&amp;[5350102]" c="5350102"/>
        <s v="[ProductArticle].[Kod].&amp;[5380101]" c="5380101"/>
        <s v="[ProductArticle].[Kod].&amp;[5380102]" c="5380102"/>
        <s v="[ProductArticle].[Kod].&amp;[5380103]" c="5380103"/>
        <s v="[ProductArticle].[Kod].&amp;[5380104]" c="5380104"/>
        <s v="[ProductArticle].[Kod].&amp;[5430101]" c="5430101"/>
        <s v="[ProductArticle].[Kod].&amp;[5430102]" c="5430102"/>
        <s v="[ProductArticle].[Kod].&amp;[5430103]" c="5430103"/>
        <s v="[ProductArticle].[Kod].&amp;[5440101]" c="5440101"/>
        <s v="[ProductArticle].[Kod].&amp;[5440102]" c="5440102"/>
        <s v="[ProductArticle].[Kod].&amp;[5440201]" c="5440201"/>
        <s v="[ProductArticle].[Kod].&amp;[5440202]" c="5440202"/>
        <s v="[ProductArticle].[Kod].&amp;[5440203]" c="5440203"/>
        <s v="[ProductArticle].[Kod].&amp;[6001-3-11]" c="6001-3-11"/>
        <s v="[ProductArticle].[Kod].&amp;[6001-5-11]" c="6001-5-11"/>
        <s v="[ProductArticle].[Kod].&amp;[6002-4-25]" c="6002-4-25"/>
        <s v="[ProductArticle].[Kod].&amp;[6003-5-35]" c="6003-5-35"/>
        <s v="[ProductArticle].[Kod].&amp;[6014-4-25]" c="6014-4-25"/>
        <s v="[ProductArticle].[Kod].&amp;[6021-2-200A]" c="6021-2-200A"/>
        <s v="[ProductArticle].[Kod].&amp;[6022-3-500A]" c="6022-3-500A"/>
        <s v="[ProductArticle].[Kod].&amp;[6200101С]" c="6200101С"/>
        <s v="[ProductArticle].[Kod].&amp;[6200102С]" c="6200102С"/>
        <s v="[ProductArticle].[Kod].&amp;[7010-05-06S]" c="7010-05-06S"/>
        <s v="[ProductArticle].[Kod].&amp;[7010-05-12S]" c="7010-05-12S"/>
        <s v="[ProductArticle].[Kod].&amp;[7010-05-52S]" c="7010-05-52S"/>
        <s v="[ProductArticle].[Kod].&amp;[7011-01-19x10С]" c="7011-01-19x10С"/>
        <s v="[ProductArticle].[Kod].&amp;[7012-04-180]" c="7012-04-180"/>
        <s v="[ProductArticle].[Kod].&amp;[7012-04-300]" c="7012-04-300"/>
        <s v="[ProductArticle].[Kod].&amp;[7012-05-180]" c="7012-05-180"/>
        <s v="[ProductArticle].[Kod].&amp;[7012-05-300]" c="7012-05-300"/>
        <s v="[ProductArticle].[Kod].&amp;[71012-05-220]" c="71012-05-220"/>
        <s v="[ProductArticle].[Kod].&amp;[8050-04-G1]" c="8050-04-G1"/>
        <s v="[ProductArticle].[Kod].&amp;[8050-05-01]" c="8050-05-01"/>
        <s v="[ProductArticle].[Kod].&amp;[8050-05-02]" c="8050-05-02"/>
        <s v="[ProductArticle].[Kod].&amp;[8050-05-03B]" c="8050-05-03B"/>
        <s v="[ProductArticle].[Kod].&amp;[8050-05-03W]" c="8050-05-03W"/>
        <s v="[ProductArticle].[Kod].&amp;[8050-05-03Y]" c="8050-05-03Y"/>
        <s v="[ProductArticle].[Kod].&amp;[8050-05-04]" c="8050-05-04"/>
        <s v="[ProductArticle].[Kod].&amp;[8050-07-02]" c="8050-07-02"/>
        <s v="[ProductArticle].[Kod].&amp;[8051-04-100]" c="8051-04-100"/>
        <s v="[ProductArticle].[Kod].&amp;[8051-04-120]" c="8051-04-120"/>
        <s v="[ProductArticle].[Kod].&amp;[8051-04-40]" c="8051-04-40"/>
        <s v="[ProductArticle].[Kod].&amp;[8051-04-60]" c="8051-04-60"/>
        <s v="[ProductArticle].[Kod].&amp;[8051-04-80]" c="8051-04-80"/>
        <s v="[ProductArticle].[Kod].&amp;[8051-25-080LC]" c="8051-25-080LC"/>
        <s v="[ProductArticle].[Kod].&amp;[8051-25-100LC]" c="8051-25-100LC"/>
        <s v="[ProductArticle].[Kod].&amp;[8051-25-150FC]" c="8051-25-150FC"/>
        <s v="[ProductArticle].[Kod].&amp;[8051-25-200FC]" c="8051-25-200FC"/>
        <s v="[ProductArticle].[Kod].&amp;[8051-25-250FC]" c="8051-25-250FC"/>
        <s v="[ProductArticle].[Kod].&amp;[8051-25-300FC]" c="8051-25-300FC"/>
        <s v="[ProductArticle].[Kod].&amp;[8051-25-350FC]" c="8051-25-350FC"/>
        <s v="[ProductArticle].[Kod].&amp;[8051-25-450FC]" c="8051-25-450FC"/>
        <s v="[ProductArticle].[Kod].&amp;[8051-25-600FC]" c="8051-25-600FC"/>
        <s v="[ProductArticle].[Kod].&amp;[8051-45-150-6FC]" c="8051-45-150-6FC"/>
        <s v="[ProductArticle].[Kod].&amp;[8051-45-250-10FC]" c="8051-45-250-10FC"/>
        <s v="[ProductArticle].[Kod].&amp;[8051-45-300-10FC]" c="8051-45-300-10FC"/>
        <s v="[ProductArticle].[Kod].&amp;[8051-45-350-10FC]" c="8051-45-350-10FC"/>
        <s v="[ProductArticle].[Kod].&amp;[8051-55-200]" c="8051-55-200"/>
        <s v="[ProductArticle].[Kod].&amp;[8051-55-250]" c="8051-55-250"/>
        <s v="[ProductArticle].[Kod].&amp;[8051-55-300]" c="8051-55-300"/>
        <s v="[ProductArticle].[Kod].&amp;[8051-55-350]" c="8051-55-350"/>
        <s v="[ProductArticle].[Kod].&amp;[8051-55-450]" c="8051-55-450"/>
        <s v="[ProductArticle].[Kod].&amp;[8054-01-XL]" c="8054-01-XL"/>
        <s v="[ProductArticle].[Kod].&amp;[8054-02-M]" c="8054-02-M"/>
        <s v="[ProductArticle].[Kod].&amp;[8054-04-M]" c="8054-04-M"/>
        <s v="[ProductArticle].[Kod].&amp;[9010-01-125x22-100]" c="9010-01-125x22-100"/>
        <s v="[ProductArticle].[Kod].&amp;[9010-01-125x22-25]" c="9010-01-125x22-25"/>
        <s v="[ProductArticle].[Kod].&amp;[9010-01-125x22-40]" c="9010-01-125x22-40"/>
        <s v="[ProductArticle].[Kod].&amp;[9010-01-125x22-60]" c="9010-01-125x22-60"/>
        <s v="[ProductArticle].[Kod].&amp;[9010-01-125x22-80]" c="9010-01-125x22-80"/>
        <s v="[ProductArticle].[Kod].&amp;[9010-108X208-040]" c="9010-108X208-040"/>
        <s v="[ProductArticle].[Kod].&amp;[9010-108X208-080]" c="9010-108X208-080"/>
        <s v="[ProductArticle].[Kod].&amp;[9010-108X208-120]" c="9010-108X208-120"/>
        <s v="[ProductArticle].[Kod].&amp;[9010-108X208-150]" c="9010-108X208-150"/>
        <s v="[ProductArticle].[Kod].&amp;[9010-1258-040]" c="9010-1258-040"/>
        <s v="[ProductArticle].[Kod].&amp;[9010-1258-060]" c="9010-1258-060"/>
        <s v="[ProductArticle].[Kod].&amp;[9010-1258-080]" c="9010-1258-080"/>
        <s v="[ProductArticle].[Kod].&amp;[9010-1258-100]" c="9010-1258-100"/>
        <s v="[ProductArticle].[Kod].&amp;[9010-1258-120]" c="9010-1258-120"/>
        <s v="[ProductArticle].[Kod].&amp;[9010-1258-150]" c="9010-1258-150"/>
        <s v="[ProductArticle].[Kod].&amp;[9010-B75x457-040]" c="9010-B75x457-040"/>
        <s v="[ProductArticle].[Kod].&amp;[9010-B75x457-060]" c="9010-B75x457-060"/>
        <s v="[ProductArticle].[Kod].&amp;[9010-B75x457-080]" c="9010-B75x457-080"/>
        <s v="[ProductArticle].[Kod].&amp;[9010-B75x457-100]" c="9010-B75x457-100"/>
        <s v="[ProductArticle].[Kod].&amp;[9010-B75x457-120]" c="9010-B75x457-120"/>
        <s v="[ProductArticle].[Kod].&amp;[9010-B75x457-150]" c="9010-B75x457-150"/>
        <s v="[ProductArticle].[Kod].&amp;[9010-B76x533-040]" c="9010-B76x533-040"/>
        <s v="[ProductArticle].[Kod].&amp;[9010-B76x533-060]" c="9010-B76x533-060"/>
        <s v="[ProductArticle].[Kod].&amp;[9010-B76x533-080]" c="9010-B76x533-080"/>
        <s v="[ProductArticle].[Kod].&amp;[9010-B76x533-100]" c="9010-B76x533-100"/>
        <s v="[ProductArticle].[Kod].&amp;[9010-B76x533-120]" c="9010-B76x533-120"/>
        <s v="[ProductArticle].[Kod].&amp;[9010-B76x533-150]" c="9010-B76x533-150"/>
        <s v="[ProductArticle].[Kod].&amp;[9011-01-S1С]" c="9011-01-S1С"/>
        <s v="[ProductArticle].[Kod].&amp;[9011-01-W03]" c="9011-01-W03"/>
        <s v="[ProductArticle].[Kod].&amp;[9011-01-W04]" c="9011-01-W04"/>
        <s v="[ProductArticle].[Kod].&amp;[9011-01-W05]" c="9011-01-W05"/>
        <s v="[ProductArticle].[Kod].&amp;[9011-01-W06]" c="9011-01-W06"/>
        <s v="[ProductArticle].[Kod].&amp;[9011-02-03С]" c="9011-02-03С"/>
        <s v="[ProductArticle].[Kod].&amp;[9011-02-04С]" c="9011-02-04С"/>
        <s v="[ProductArticle].[Kod].&amp;[9011-02-05С]" c="9011-02-05С"/>
        <s v="[ProductArticle].[Kod].&amp;[9011-02-06С]" c="9011-02-06С"/>
        <s v="[ProductArticle].[Kod].&amp;[9011-02-A100]" c="9011-02-A100"/>
        <s v="[ProductArticle].[Kod].&amp;[9011-02-A120]" c="9011-02-A120"/>
        <s v="[ProductArticle].[Kod].&amp;[9011-02-A180]" c="9011-02-A180"/>
        <s v="[ProductArticle].[Kod].&amp;[9011-02-A200]" c="9011-02-A200"/>
        <s v="[ProductArticle].[Kod].&amp;[9011-02-A220]" c="9011-02-A220"/>
        <s v="[ProductArticle].[Kod].&amp;[9011-02-A80]" c="9011-02-A80"/>
        <s v="[ProductArticle].[Kod].&amp;[9011-02-SB120]" c="9011-02-SB120"/>
        <s v="[ProductArticle].[Kod].&amp;[9016-RB-S8-12-2]" c="9016-RB-S8-12-2"/>
        <s v="[ProductArticle].[Kod].&amp;[9016-RB-S8-12-3]" c="9016-RB-S8-12-3"/>
        <s v="[ProductArticle].[Kod].&amp;[9018-HEX-F30x410x40]" c="9018-HEX-F30x410x40"/>
        <s v="[ProductArticle].[Kod].&amp;[9018-HEX-P30x410]" c="9018-HEX-P30x410"/>
        <s v="[ProductArticle].[Kod].&amp;[9018-SDS-A40X250]" c="9018-SDS-A40X250"/>
        <s v="[ProductArticle].[Kod].&amp;[9018-SDS-D18x600]" c="9018-SDS-D18x600"/>
        <s v="[ProductArticle].[Kod].&amp;[9018-SDS-D24x1000]" c="9018-SDS-D24x1000"/>
        <s v="[ProductArticle].[Kod].&amp;[9018-SDS-F22x250]" c="9018-SDS-F22x250"/>
        <s v="[ProductArticle].[Kod].&amp;[9018-SDS-F22x400]" c="9018-SDS-F22x400"/>
        <s v="[ProductArticle].[Kod].&amp;[9018-SDS-F22x600]" c="9018-SDS-F22x600"/>
        <s v="[ProductArticle].[Kod].&amp;[9018-SDS-F40X250]" c="9018-SDS-F40X250"/>
        <s v="[ProductArticle].[Kod].&amp;[9018-SDS-F40X400]" c="9018-SDS-F40X400"/>
        <s v="[ProductArticle].[Kod].&amp;[9018-SDS-F40X600]" c="9018-SDS-F40X600"/>
        <s v="[ProductArticle].[Kod].&amp;[9018-SDS-G14x250]" c="9018-SDS-G14x250"/>
        <s v="[ProductArticle].[Kod].&amp;[9018-SDS-HD68]" c="9018-SDS-HD68"/>
        <s v="[ProductArticle].[Kod].&amp;[9018-SDS-HD80]" c="9018-SDS-HD80"/>
        <s v="[ProductArticle].[Kod].&amp;[9018-SDS-MAX400]" c="9018-SDS-MAX400"/>
        <s v="[ProductArticle].[Kod].&amp;[9018-SDS-P15X250]" c="9018-SDS-P15X250"/>
        <s v="[ProductArticle].[Kod].&amp;[9018-SDS-P15X600]" c="9018-SDS-P15X600"/>
        <s v="[ProductArticle].[Kod].&amp;[9018-SDS-Plus110]" c="9018-SDS-Plus110"/>
        <s v="[ProductArticle].[Kod].&amp;[9018-SDS-Plus400]" c="9018-SDS-Plus400"/>
        <s v="[ProductArticle].[Kod].&amp;[9018-SDS-Plus600]" c="9018-SDS-Plus600"/>
        <s v="[ProductArticle].[Kod].&amp;[9019-01-150С]" c="9019-01-150С"/>
        <s v="[ProductArticle].[Kod].&amp;[9019-01-300С]" c="9019-01-300С"/>
        <s v="[ProductArticle].[Kod].&amp;[9019-02-300C]" c="9019-02-300C"/>
        <s v="[ProductArticle].[Kod].&amp;[9019-03-S1111K]" c="9019-03-S1111K"/>
        <s v="[ProductArticle].[Kod].&amp;[9019-03-S1122AF]" c="9019-03-S1122AF"/>
        <s v="[ProductArticle].[Kod].&amp;[9019-03-S1122BF]" c="9019-03-S1122BF"/>
        <s v="[ProductArticle].[Kod].&amp;[9019-03-S1122EF]" c="9019-03-S1122EF"/>
        <s v="[ProductArticle].[Kod].&amp;[9019-03-S1122VF]" c="9019-03-S1122VF"/>
        <s v="[ProductArticle].[Kod].&amp;[9019-03-S1222VF]" c="9019-03-S1222VF"/>
        <s v="[ProductArticle].[Kod].&amp;[9019-03-S1243HM]" c="9019-03-S1243HM"/>
        <s v="[ProductArticle].[Kod].&amp;[9019-03-S1411DF]" c="9019-03-S1411DF"/>
        <s v="[ProductArticle].[Kod].&amp;[9019-03-S1531L]" c="9019-03-S1531L"/>
        <s v="[ProductArticle].[Kod].&amp;[9019-03-S1617K]" c="9019-03-S1617K"/>
        <s v="[ProductArticle].[Kod].&amp;[9019-03-S2243HM]" c="9019-03-S2243HM"/>
        <s v="[ProductArticle].[Kod].&amp;[9019-03-S617K]" c="9019-03-S617K"/>
        <s v="[ProductArticle].[Kod].&amp;[9019-03-S644D]" c="9019-03-S644D"/>
        <s v="[ProductArticle].[Kod].&amp;[9019-03-S922AF]" c="9019-03-S922AF"/>
        <s v="[ProductArticle].[Kod].&amp;[9019-03-S922EF]" c="9019-03-S922EF"/>
        <s v="[ProductArticle].[Kod].&amp;[9019-SDS-05x110C]" c="9019-SDS-05x110C"/>
        <s v="[ProductArticle].[Kod].&amp;[9019-SDS-06x110C]" c="9019-SDS-06x110C"/>
        <s v="[ProductArticle].[Kod].&amp;[9019-SDS-06x160C]" c="9019-SDS-06x160C"/>
        <s v="[ProductArticle].[Kod].&amp;[9019-SDS-06x210C]" c="9019-SDS-06x210C"/>
        <s v="[ProductArticle].[Kod].&amp;[9019-SDS-07x160C]" c="9019-SDS-07x160C"/>
        <s v="[ProductArticle].[Kod].&amp;[9019-SDS-08x210C]" c="9019-SDS-08x210C"/>
        <s v="[ProductArticle].[Kod].&amp;[9019-SDS-08x260C]" c="9019-SDS-08x260C"/>
        <s v="[ProductArticle].[Kod].&amp;[9019-SDS-10x160C]" c="9019-SDS-10x160C"/>
        <s v="[ProductArticle].[Kod].&amp;[9019-SDS-10x210C]" c="9019-SDS-10x210C"/>
        <s v="[ProductArticle].[Kod].&amp;[9019-SDS-10x260C]" c="9019-SDS-10x260C"/>
        <s v="[ProductArticle].[Kod].&amp;[9019-SDS-10x310С]" c="9019-SDS-10x310С"/>
        <s v="[ProductArticle].[Kod].&amp;[9019-SDS-12x210C]" c="9019-SDS-12x210C"/>
        <s v="[ProductArticle].[Kod].&amp;[9019-SDS-12x260C]" c="9019-SDS-12x260C"/>
        <s v="[ProductArticle].[Kod].&amp;[9019-SDS-14x600C]" c="9019-SDS-14x600C"/>
        <s v="[ProductArticle].[Kod].&amp;[9019-SDS-16x210C]" c="9019-SDS-16x210C"/>
        <s v="[ProductArticle].[Kod].&amp;[9019-SDS-16x260C]" c="9019-SDS-16x260C"/>
        <s v="[ProductArticle].[Kod].&amp;[9019-SDS-20x450C]" c="9019-SDS-20x450C"/>
        <s v="[ProductArticle].[Kod].&amp;[9019-SDS-20x600C]" c="9019-SDS-20x600C"/>
        <s v="[ProductArticle].[Kod].&amp;[9019-SDS-26x210C]" c="9019-SDS-26x210C"/>
        <s v="[ProductArticle].[Kod].&amp;[9019-SDS-32x1000C]" c="9019-SDS-32x1000C"/>
        <s v="[ProductArticle].[Kod].&amp;[9020-04-115x22-C]" c="9020-04-115x22-C"/>
        <s v="[ProductArticle].[Kod].&amp;[9020-04-115x22K]" c="9020-04-115x22K"/>
        <s v="[ProductArticle].[Kod].&amp;[9020-04-115x22T]" c="9020-04-115x22T"/>
        <s v="[ProductArticle].[Kod].&amp;[9020-04-125x22C]" c="9020-04-125x22C"/>
        <s v="[ProductArticle].[Kod].&amp;[9020-04-125x22-C]" c="9020-04-125x22-C"/>
        <s v="[ProductArticle].[Kod].&amp;[9020-04-125x22K]" c="9020-04-125x22K"/>
        <s v="[ProductArticle].[Kod].&amp;[9020-04-125x22T]" c="9020-04-125x22T"/>
        <s v="[ProductArticle].[Kod].&amp;[9020-04-125x22-T]" c="9020-04-125x22-T"/>
        <s v="[ProductArticle].[Kod].&amp;[9020-04-125x22TW]" c="9020-04-125x22TW"/>
        <s v="[ProductArticle].[Kod].&amp;[9020-04-125x22-TW]" c="9020-04-125x22-TW"/>
        <s v="[ProductArticle].[Kod].&amp;[9020-04-150x22T]" c="9020-04-150x22T"/>
        <s v="[ProductArticle].[Kod].&amp;[9020-04-150x22-T]" c="9020-04-150x22-T"/>
        <s v="[ProductArticle].[Kod].&amp;[9020-04-150x22-TW]" c="9020-04-150x22-TW"/>
        <s v="[ProductArticle].[Kod].&amp;[9020-04-180x22-C]" c="9020-04-180x22-C"/>
        <s v="[ProductArticle].[Kod].&amp;[9020-04-180x22K]" c="9020-04-180x22K"/>
        <s v="[ProductArticle].[Kod].&amp;[9020-04-180x22-WC]" c="9020-04-180x22-WC"/>
        <s v="[ProductArticle].[Kod].&amp;[9020-04-230x22C]" c="9020-04-230x22C"/>
        <s v="[ProductArticle].[Kod].&amp;[9020-04-230x22-C]" c="9020-04-230x22-C"/>
        <s v="[ProductArticle].[Kod].&amp;[9020-04-230x22T]" c="9020-04-230x22T"/>
        <s v="[ProductArticle].[Kod].&amp;[9020-04-230x22-T]" c="9020-04-230x22-T"/>
        <s v="[ProductArticle].[Kod].&amp;[9020-04-230x22TW]" c="9020-04-230x22TW"/>
        <s v="[ProductArticle].[Kod].&amp;[9020-04-230x22-TW]" c="9020-04-230x22-TW"/>
        <s v="[ProductArticle].[Kod].&amp;[9020-04-230x22-WC]" c="9020-04-230x22-WC"/>
        <s v="[ProductArticle].[Kod].&amp;[9020-05-125x22-2]" c="9020-05-125x22-2"/>
        <s v="[ProductArticle].[Kod].&amp;[9020-05-125x22-T]" c="9020-05-125x22-T"/>
        <s v="[ProductArticle].[Kod].&amp;[9020-07-125x10]" c="9020-07-125x10"/>
        <s v="[ProductArticle].[Kod].&amp;[9020-07-125x12]" c="9020-07-125x12"/>
        <s v="[ProductArticle].[Kod].&amp;[9020-07-125x16]" c="9020-07-125x16"/>
        <s v="[ProductArticle].[Kod].&amp;[9020-07-150x12]" c="9020-07-150x12"/>
        <s v="[ProductArticle].[Kod].&amp;[9020-07-150x16]" c="9020-07-150x16"/>
        <s v="[ProductArticle].[Kod].&amp;[9020-07-180x16]" c="9020-07-180x16"/>
        <s v="[ProductArticle].[Kod].&amp;[9020-07-180x20]" c="9020-07-180x20"/>
        <s v="[ProductArticle].[Kod].&amp;[9020-07-230x25]" c="9020-07-230x25"/>
        <s v="[ProductArticle].[Kod].&amp;[9020-115-22-36T]" c="9020-115-22-36T"/>
        <s v="[ProductArticle].[Kod].&amp;[9020-115-22-48T]" c="9020-115-22-48T"/>
        <s v="[ProductArticle].[Kod].&amp;[9020-125-22-24T]" c="9020-125-22-24T"/>
        <s v="[ProductArticle].[Kod].&amp;[9020-125-22-36T]" c="9020-125-22-36T"/>
        <s v="[ProductArticle].[Kod].&amp;[9020-125-22-3T]" c="9020-125-22-3T"/>
        <s v="[ProductArticle].[Kod].&amp;[9020-125-22-48T]" c="9020-125-22-48T"/>
        <s v="[ProductArticle].[Kod].&amp;[9020-140-16-24T]" c="9020-140-16-24T"/>
        <s v="[ProductArticle].[Kod].&amp;[9020-150-22/20-36T]" c="9020-150-22/20-36T"/>
        <s v="[ProductArticle].[Kod].&amp;[9020-160-20-24T]" c="9020-160-20-24T"/>
        <s v="[ProductArticle].[Kod].&amp;[9020-160-20-36T]" c="9020-160-20-36T"/>
        <s v="[ProductArticle].[Kod].&amp;[9020-160-20-48T]" c="9020-160-20-48T"/>
        <s v="[ProductArticle].[Kod].&amp;[9020-165-20-24T]" c="9020-165-20-24T"/>
        <s v="[ProductArticle].[Kod].&amp;[9020-165-20-36T]" c="9020-165-20-36T"/>
        <s v="[ProductArticle].[Kod].&amp;[9020-165-20-48T]" c="9020-165-20-48T"/>
        <s v="[ProductArticle].[Kod].&amp;[9020-180-20-36T]" c="9020-180-20-36T"/>
        <s v="[ProductArticle].[Kod].&amp;[9020-185-20-24T]" c="9020-185-20-24T"/>
        <s v="[ProductArticle].[Kod].&amp;[9020-185-20-36T]" c="9020-185-20-36T"/>
        <s v="[ProductArticle].[Kod].&amp;[9020-185-20-48T]" c="9020-185-20-48T"/>
        <s v="[ProductArticle].[Kod].&amp;[9020-190-20-24T]" c="9020-190-20-24T"/>
        <s v="[ProductArticle].[Kod].&amp;[9020-190-20-36T]" c="9020-190-20-36T"/>
        <s v="[ProductArticle].[Kod].&amp;[9020-190-20-48T]" c="9020-190-20-48T"/>
        <s v="[ProductArticle].[Kod].&amp;[9020-190-30-24T]" c="9020-190-30-24T"/>
        <s v="[ProductArticle].[Kod].&amp;[9020-190-30-36T]" c="9020-190-30-36T"/>
        <s v="[ProductArticle].[Kod].&amp;[9020-190-30-48T]" c="9020-190-30-48T"/>
        <s v="[ProductArticle].[Kod].&amp;[9020-200-32-24T]" c="9020-200-32-24T"/>
        <s v="[ProductArticle].[Kod].&amp;[9020-200-32-36T]" c="9020-200-32-36T"/>
        <s v="[ProductArticle].[Kod].&amp;[9020-200-32-48T]" c="9020-200-32-48T"/>
        <s v="[ProductArticle].[Kod].&amp;[9020-210-30-24T]" c="9020-210-30-24T"/>
        <s v="[ProductArticle].[Kod].&amp;[9020-210-30-36T]" c="9020-210-30-36T"/>
        <s v="[ProductArticle].[Kod].&amp;[9020-210-30-48T]" c="9020-210-30-48T"/>
        <s v="[ProductArticle].[Kod].&amp;[9020-235-30-48T]" c="9020-235-30-48T"/>
        <s v="[ProductArticle].[Kod].&amp;[9020-250-32-60T]" c="9020-250-32-60T"/>
        <s v="[ProductArticle].[Kod].&amp;[9020-255-32-48T]" c="9020-255-32-48T"/>
        <s v="[ProductArticle].[Kod].&amp;[9020-255-32-60T]" c="9020-255-32-60T"/>
        <s v="[ProductArticle].[Kod].&amp;[9020-300-32-60T]" c="9020-300-32-60T"/>
        <s v="[ProductArticle].[Kod].&amp;[9023-185-20/16-60]" c="9023-185-20/16-60"/>
        <s v="[ProductArticle].[Kod].&amp;[9030-02-S1]" c="9030-02-S1"/>
        <s v="[ProductArticle].[Kod].&amp;[9030-02-S2]" c="9030-02-S2"/>
        <s v="[ProductArticle].[Kod].&amp;[9040-21-020]" c="9040-21-020"/>
        <s v="[ProductArticle].[Kod].&amp;[9040-21-020С]" c="9040-21-020С"/>
        <s v="[ProductArticle].[Kod].&amp;[9040-21-025]" c="9040-21-025"/>
        <s v="[ProductArticle].[Kod].&amp;[9040-21-025С]" c="9040-21-025С"/>
        <s v="[ProductArticle].[Kod].&amp;[9040-21-038]" c="9040-21-038"/>
        <s v="[ProductArticle].[Kod].&amp;[9040-21-038С]" c="9040-21-038С"/>
        <s v="[ProductArticle].[Kod].&amp;[9040-21-050]" c="9040-21-050"/>
        <s v="[ProductArticle].[Kod].&amp;[9040-21-050С]" c="9040-21-050С"/>
        <s v="[ProductArticle].[Kod].&amp;[9040-21-063]" c="9040-21-063"/>
        <s v="[ProductArticle].[Kod].&amp;[9040-21-063С]" c="9040-21-063С"/>
        <s v="[ProductArticle].[Kod].&amp;[9040-21-075]" c="9040-21-075"/>
        <s v="[ProductArticle].[Kod].&amp;[9040-21-075С]" c="9040-21-075С"/>
        <s v="[ProductArticle].[Kod].&amp;[9040-21-100]" c="9040-21-100"/>
        <s v="[ProductArticle].[Kod].&amp;[9040-21-100С]" c="9040-21-100С"/>
        <s v="[ProductArticle].[Kod].&amp;[9040-22-020]" c="9040-22-020"/>
        <s v="[ProductArticle].[Kod].&amp;[9040-22-025]" c="9040-22-025"/>
        <s v="[ProductArticle].[Kod].&amp;[9040-22-038]" c="9040-22-038"/>
        <s v="[ProductArticle].[Kod].&amp;[9040-22-050]" c="9040-22-050"/>
        <s v="[ProductArticle].[Kod].&amp;[9040-22-063]" c="9040-22-063"/>
        <s v="[ProductArticle].[Kod].&amp;[9040-22-075]" c="9040-22-075"/>
        <s v="[ProductArticle].[Kod].&amp;[9040-22-100]" c="9040-22-100"/>
        <s v="[ProductArticle].[Kod].&amp;[9040-23-020]" c="9040-23-020"/>
        <s v="[ProductArticle].[Kod].&amp;[9040-23-025]" c="9040-23-025"/>
        <s v="[ProductArticle].[Kod].&amp;[9040-23-038]" c="9040-23-038"/>
        <s v="[ProductArticle].[Kod].&amp;[9040-23-050]" c="9040-23-050"/>
        <s v="[ProductArticle].[Kod].&amp;[9040-23-063]" c="9040-23-063"/>
        <s v="[ProductArticle].[Kod].&amp;[9040-23-075]" c="9040-23-075"/>
        <s v="[ProductArticle].[Kod].&amp;[9040-23-100]" c="9040-23-100"/>
        <s v="[ProductArticle].[Kod].&amp;[9040-24-10С]" c="9040-24-10С"/>
        <s v="[ProductArticle].[Kod].&amp;[9040-24-12С]" c="9040-24-12С"/>
        <s v="[ProductArticle].[Kod].&amp;[9040-24-14С]" c="9040-24-14С"/>
        <s v="[ProductArticle].[Kod].&amp;[9040-24-15С]" c="9040-24-15С"/>
        <s v="[ProductArticle].[Kod].&amp;[9040-24-175S]" c="9040-24-175S"/>
        <s v="[ProductArticle].[Kod].&amp;[9040-24-250S]" c="9040-24-250S"/>
        <s v="[ProductArticle].[Kod].&amp;[9040-31-070]" c="9040-31-070"/>
        <s v="[ProductArticle].[Kod].&amp;[9040-31-070S]" c="9040-31-070S"/>
        <s v="[ProductArticle].[Kod].&amp;[9040-31-100]" c="9040-31-100"/>
        <s v="[ProductArticle].[Kod].&amp;[9040-31-100S]" c="9040-31-100S"/>
        <s v="[ProductArticle].[Kod].&amp;[9040-31-150]" c="9040-31-150"/>
        <s v="[ProductArticle].[Kod].&amp;[9040-31-150S]" c="9040-31-150S"/>
        <s v="[ProductArticle].[Kod].&amp;[9040-31-180]" c="9040-31-180"/>
        <s v="[ProductArticle].[Kod].&amp;[9040-31-180S]" c="9040-31-180S"/>
        <s v="[ProductArticle].[Kod].&amp;[9040-31-250]" c="9040-31-250"/>
        <s v="[ProductArticle].[Kod].&amp;[9040-31-250S]" c="9040-31-250S"/>
        <s v="[ProductArticle].[Kod].&amp;[9040-32-100]" c="9040-32-100"/>
        <s v="[ProductArticle].[Kod].&amp;[9040-32-100S]" c="9040-32-100S"/>
        <s v="[ProductArticle].[Kod].&amp;[9040-32-150]" c="9040-32-150"/>
        <s v="[ProductArticle].[Kod].&amp;[9040-32-150S]" c="9040-32-150S"/>
        <s v="[ProductArticle].[Kod].&amp;[9040-32-180]" c="9040-32-180"/>
        <s v="[ProductArticle].[Kod].&amp;[9040-32-180S]" c="9040-32-180S"/>
        <s v="[ProductArticle].[Kod].&amp;[9040-32-250]" c="9040-32-250"/>
        <s v="[ProductArticle].[Kod].&amp;[9040-32-250S]" c="9040-32-250S"/>
        <s v="[ProductArticle].[Kod].&amp;[9040-33-070S]" c="9040-33-070S"/>
        <s v="[ProductArticle].[Kod].&amp;[9040-33-100]" c="9040-33-100"/>
        <s v="[ProductArticle].[Kod].&amp;[9040-33-100S]" c="9040-33-100S"/>
        <s v="[ProductArticle].[Kod].&amp;[9040-33-150]" c="9040-33-150"/>
        <s v="[ProductArticle].[Kod].&amp;[9040-33-150S]" c="9040-33-150S"/>
        <s v="[ProductArticle].[Kod].&amp;[9040-33-180S]" c="9040-33-180S"/>
        <s v="[ProductArticle].[Kod].&amp;[9040-33-250]" c="9040-33-250"/>
        <s v="[ProductArticle].[Kod].&amp;[9040-33-250S]" c="9040-33-250S"/>
        <s v="[ProductArticle].[Kod].&amp;[9040-35-038]" c="9040-35-038"/>
        <s v="[ProductArticle].[Kod].&amp;[9040-35-063]" c="9040-35-063"/>
        <s v="[ProductArticle].[Kod].&amp;[9040-35-075]" c="9040-35-075"/>
        <s v="[ProductArticle].[Kod].&amp;[9040-35-100]" c="9040-35-100"/>
        <s v="[ProductArticle].[Kod].&amp;[9040-6-070]" c="9040-6-070"/>
        <s v="[ProductArticle].[Kod].&amp;[9040-6-100]" c="9040-6-100"/>
        <s v="[ProductArticle].[Kod].&amp;[9040-8-180]" c="9040-8-180"/>
        <s v="[ProductArticle].[Kod].&amp;[9040-8-250]" c="9040-8-250"/>
        <s v="[ProductArticle].[Kod].&amp;[9040-TH-15]" c="9040-TH-15"/>
        <s v="[ProductArticle].[Kod].&amp;[9040-TH-20]" c="9040-TH-20"/>
        <s v="[ProductArticle].[Kod].&amp;[9040-TH-30]" c="9040-TH-30"/>
        <s v="[ProductArticle].[Kod].&amp;[9041-02-15]" c="9041-02-15"/>
        <s v="[ProductArticle].[Kod].&amp;[9041-02-20]" c="9041-02-20"/>
        <s v="[ProductArticle].[Kod].&amp;[9041-02-25]" c="9041-02-25"/>
        <s v="[ProductArticle].[Kod].&amp;[9041-02-30]" c="9041-02-30"/>
        <s v="[ProductArticle].[Kod].&amp;[9042-01-08-60x400]" c="9042-01-08-60x400"/>
        <s v="[ProductArticle].[Kod].&amp;[9042-01-08-85x400]" c="9042-01-08-85x400"/>
        <s v="[ProductArticle].[Kod].&amp;[9042-05-100x600]" c="9042-05-100x600"/>
        <s v="[ProductArticle].[Kod].&amp;[9042-05-120x600]" c="9042-05-120x600"/>
        <s v="[ProductArticle].[Kod].&amp;[9042-05-M14]" c="9042-05-M14"/>
        <s v="[ProductArticle].[Kod].&amp;[AC93210OL]" c="AC93210OL"/>
        <s v="[ProductArticle].[Kod].&amp;[AC93224OL]" c="AC93224OL"/>
        <s v="[ProductArticle].[Kod].&amp;[AC93250OL]" c="AC93250OL"/>
        <s v="[ProductArticle].[Kod].&amp;[AC93450OL]" c="AC93450OL"/>
        <s v="[ProductArticle].[Kod].&amp;[AC936100OLE]" c="AC936100OLE"/>
        <s v="[ProductArticle].[Kod].&amp;[AG1014P]" c="AG1014P"/>
        <s v="[ProductArticle].[Kod].&amp;[AG1014P-9812]" c="AG1014P-9812"/>
        <s v="[ProductArticle].[Kod].&amp;[AG1014P-9912]" c="AG1014P-9912"/>
        <s v="[ProductArticle].[Kod].&amp;[AG1014P-993]" c="AG1014P-993"/>
        <s v="[ProductArticle].[Kod].&amp;[AG1014P-996]" c="AG1014P-996"/>
        <s v="[ProductArticle].[Kod].&amp;[AG1014P-9960]" c="AG1014P-9960"/>
        <s v="[ProductArticle].[Kod].&amp;[AG9011]" c="AG9011"/>
        <s v="[ProductArticle].[Kod].&amp;[AG90112]" c="AG90112"/>
        <s v="[ProductArticle].[Kod].&amp;[AG90121P]" c="AG90121P"/>
        <s v="[ProductArticle].[Kod].&amp;[AG9012T]" c="AG9012T"/>
        <s v="[ProductArticle].[Kod].&amp;[AG9012TE]" c="AG9012TE"/>
        <s v="[ProductArticle].[Kod].&amp;[AG9012TJ]" c="AG9012TJ"/>
        <s v="[ProductArticle].[Kod].&amp;[AG90181]" c="AG90181"/>
        <s v="[ProductArticle].[Kod].&amp;[AG9023R]" c="AG9023R"/>
        <s v="[ProductArticle].[Kod].&amp;[AG9112]" c="AG9112"/>
        <s v="[ProductArticle].[Kod].&amp;[AG915S]" c="AG915S"/>
        <s v="[ProductArticle].[Kod].&amp;[AG919CP]" c="AG919CP"/>
        <s v="[ProductArticle].[Kod].&amp;[AG9512P]" c="AG9512P"/>
        <s v="[ProductArticle].[Kod].&amp;[AG95141P]" c="AG95141P"/>
        <s v="[ProductArticle].[Kod].&amp;[AG9514E]" c="AG9514E"/>
        <s v="[ProductArticle].[Kod].&amp;[AG95151P]" c="AG95151P"/>
        <s v="[ProductArticle].[Kod].&amp;[AG9515E]" c="AG9515E"/>
        <s v="[ProductArticle].[Kod].&amp;[AG9524P]" c="AG9524P"/>
        <s v="[ProductArticle].[Kod].&amp;[AGCS12-01]" c="AGCS12-01"/>
        <s v="[ProductArticle].[Kod].&amp;[AGCS16-01]" c="AGCS16-01"/>
        <s v="[ProductArticle].[Kod].&amp;[AT8560]" c="AT8560"/>
        <s v="[ProductArticle].[Kod].&amp;[AU-1720-01]" c="AU-1720-01"/>
        <s v="[ProductArticle].[Kod].&amp;[AU-1720-03]" c="AU-1720-03"/>
        <s v="[ProductArticle].[Kod].&amp;[AU-1720-04]" c="AU-1720-04"/>
        <s v="[ProductArticle].[Kod].&amp;[AU-1720-05]" c="AU-1720-05"/>
        <s v="[ProductArticle].[Kod].&amp;[AU-1720-06]" c="AU-1720-06"/>
        <s v="[ProductArticle].[Kod].&amp;[AU-1720-07]" c="AU-1720-07"/>
        <s v="[ProductArticle].[Kod].&amp;[AU-1720-08]" c="AU-1720-08"/>
        <s v="[ProductArticle].[Kod].&amp;[AU-1730-08-12]" c="AU-1730-08-12"/>
        <s v="[ProductArticle].[Kod].&amp;[AW91A5WH]" c="AW91A5WH"/>
        <s v="[ProductArticle].[Kod].&amp;[AW91A7WH]" c="AW91A7WH"/>
        <s v="[ProductArticle].[Kod].&amp;[AW91A8WH]" c="AW91A8WH"/>
        <s v="[ProductArticle].[Kod].&amp;[AW97I200]" c="AW97I200"/>
        <s v="[ProductArticle].[Kod].&amp;[AW97I250]" c="AW97I250"/>
        <s v="[ProductArticle].[Kod].&amp;[AW97I27N]" c="AW97I27N"/>
        <s v="[ProductArticle].[Kod].&amp;[B02-101AO]" c="B02-101AO"/>
        <s v="[ProductArticle].[Kod].&amp;[B02-101B]" c="B02-101B"/>
        <s v="[ProductArticle].[Kod].&amp;[B02-101BRF]" c="B02-101BRF"/>
        <s v="[ProductArticle].[Kod].&amp;[B02-111C]" c="B02-111C"/>
        <s v="[ProductArticle].[Kod].&amp;[B02-118AF]" c="B02-118AF"/>
        <s v="[ProductArticle].[Kod].&amp;[B02-118B]" c="B02-118B"/>
        <s v="[ProductArticle].[Kod].&amp;[B02-118G]" c="B02-118G"/>
        <s v="[ProductArticle].[Kod].&amp;[B02-119B]" c="B02-119B"/>
        <s v="[ProductArticle].[Kod].&amp;[B02-119BO]" c="B02-119BO"/>
        <s v="[ProductArticle].[Kod].&amp;[B02-127D]" c="B02-127D"/>
        <s v="[ProductArticle].[Kod].&amp;[B02-144D]" c="B02-144D"/>
        <s v="[ProductArticle].[Kod].&amp;[B02-144D/101B]" c="B02-144D/101B"/>
        <s v="[ProductArticle].[Kod].&amp;[B05-101AIF]" c="B05-101AIF"/>
        <s v="[ProductArticle].[Kod].&amp;[B05-101BF]" c="B05-101BF"/>
        <s v="[ProductArticle].[Kod].&amp;[B05-101BRF]" c="B05-101BRF"/>
        <s v="[ProductArticle].[Kod].&amp;[B05-101D]" c="B05-101D"/>
        <s v="[ProductArticle].[Kod].&amp;[B05-111C]" c="B05-111C"/>
        <s v="[ProductArticle].[Kod].&amp;[B05-118AF]" c="B05-118AF"/>
        <s v="[ProductArticle].[Kod].&amp;[B05-118B]" c="B05-118B"/>
        <s v="[ProductArticle].[Kod].&amp;[B05-118G]" c="B05-118G"/>
        <s v="[ProductArticle].[Kod].&amp;[B05-119B]" c="B05-119B"/>
        <s v="[ProductArticle].[Kod].&amp;[B05-144D]" c="B05-144D"/>
        <s v="[ProductArticle].[Kod].&amp;[B05-144DP]" c="B05-144DP"/>
        <s v="[ProductArticle].[Kod].&amp;[B1055-M010-34]" c="B1055-M010-34"/>
        <s v="[ProductArticle].[Kod].&amp;[B1055-M015-43]" c="B1055-M015-43"/>
        <s v="[ProductArticle].[Kod].&amp;[B1055-M020-49]" c="B1055-M020-49"/>
        <s v="[ProductArticle].[Kod].&amp;[B1055-M025-57]" c="B1055-M025-57"/>
        <s v="[ProductArticle].[Kod].&amp;[B1055-M030-61]" c="B1055-M030-61"/>
        <s v="[ProductArticle].[Kod].&amp;[B1055-M032-65]" c="B1055-M032-65"/>
        <s v="[ProductArticle].[Kod].&amp;[B1055-M035-70]" c="B1055-M035-70"/>
        <s v="[ProductArticle].[Kod].&amp;[B1055-M040-75]" c="B1055-M040-75"/>
        <s v="[ProductArticle].[Kod].&amp;[B1055-M042-75]" c="B1055-M042-75"/>
        <s v="[ProductArticle].[Kod].&amp;[B1055-M045-80]" c="B1055-M045-80"/>
        <s v="[ProductArticle].[Kod].&amp;[B1055-M048-86]" c="B1055-M048-86"/>
        <s v="[ProductArticle].[Kod].&amp;[B1055-M050-86]" c="B1055-M050-86"/>
        <s v="[ProductArticle].[Kod].&amp;[B1055-M055-93]" c="B1055-M055-93"/>
        <s v="[ProductArticle].[Kod].&amp;[B1055-M060-93]" c="B1055-M060-93"/>
        <s v="[ProductArticle].[Kod].&amp;[B1055-M070-109]" c="B1055-M070-109"/>
        <s v="[ProductArticle].[Kod].&amp;[B1055-M080-117]" c="B1055-M080-117"/>
        <s v="[ProductArticle].[Kod].&amp;[B1055-M090-125]" c="B1055-M090-125"/>
        <s v="[ProductArticle].[Kod].&amp;[B1055-M100-133]" c="B1055-M100-133"/>
        <s v="[ProductArticle].[Kod].&amp;[B1055-S412]" c="B1055-S412"/>
        <s v="[ProductArticle].[Kod].&amp;[B1055-S420]" c="B1055-S420"/>
        <s v="[ProductArticle].[Kod].&amp;[B1055-S430]" c="B1055-S430"/>
        <s v="[ProductArticle].[Kod].&amp;[B1055-S636]" c="B1055-S636"/>
        <s v="[ProductArticle].[Kod].&amp;[B10-UNISET1]" c="B10-UNISET1"/>
        <s v="[ProductArticle].[Kod].&amp;[B10-WOODSET1]" c="B10-WOODSET1"/>
        <s v="[ProductArticle].[Kod].&amp;[B9019-C10-160]" c="B9019-C10-160"/>
        <s v="[ProductArticle].[Kod].&amp;[B9019-C10-210]" c="B9019-C10-210"/>
        <s v="[ProductArticle].[Kod].&amp;[B9019-F06-110]" c="B9019-F06-110"/>
        <s v="[ProductArticle].[Kod].&amp;[B9019-F06-160]" c="B9019-F06-160"/>
        <s v="[ProductArticle].[Kod].&amp;[B9019-F06-210]" c="B9019-F06-210"/>
        <s v="[ProductArticle].[Kod].&amp;[B9019-F08-110]" c="B9019-F08-110"/>
        <s v="[ProductArticle].[Kod].&amp;[B9019-F08-260]" c="B9019-F08-260"/>
        <s v="[ProductArticle].[Kod].&amp;[B9019-F10-160]" c="B9019-F10-160"/>
        <s v="[ProductArticle].[Kod].&amp;[B9019-F10-210]" c="B9019-F10-210"/>
        <s v="[ProductArticle].[Kod].&amp;[B9019-F12-160]" c="B9019-F12-160"/>
        <s v="[ProductArticle].[Kod].&amp;[B9019-F14-160]" c="B9019-F14-160"/>
        <s v="[ProductArticle].[Kod].&amp;[B9019-F14-210]" c="B9019-F14-210"/>
        <s v="[ProductArticle].[Kod].&amp;[B9019-F14-260]" c="B9019-F14-260"/>
        <s v="[ProductArticle].[Kod].&amp;[B9019-F16-260]" c="B9019-F16-260"/>
        <s v="[ProductArticle].[Kod].&amp;[B9019-F16-600]" c="B9019-F16-600"/>
        <s v="[ProductArticle].[Kod].&amp;[B9020-125-10]" c="B9020-125-10"/>
        <s v="[ProductArticle].[Kod].&amp;[B9020-125-12]" c="B9020-125-12"/>
        <s v="[ProductArticle].[Kod].&amp;[B9020-125-16]" c="B9020-125-16"/>
        <s v="[ProductArticle].[Kod].&amp;[B9020-125-22-C]" c="B9020-125-22-C"/>
        <s v="[ProductArticle].[Kod].&amp;[B9020-150-16]" c="B9020-150-16"/>
        <s v="[ProductArticle].[Kod].&amp;[B9020-180-16]" c="B9020-180-16"/>
        <s v="[ProductArticle].[Kod].&amp;[B9020-180-20]" c="B9020-180-20"/>
        <s v="[ProductArticle].[Kod].&amp;[B9020-230-20]" c="B9020-230-20"/>
        <s v="[ProductArticle].[Kod].&amp;[B9020-230-25]" c="B9020-230-25"/>
        <s v="[ProductArticle].[Kod].&amp;[B9020-355-30]" c="B9020-355-30"/>
        <s v="[ProductArticle].[Kod].&amp;[B9021-115-22C]" c="B9021-115-22C"/>
        <s v="[ProductArticle].[Kod].&amp;[B9021-125-22AT]" c="B9021-125-22AT"/>
        <s v="[ProductArticle].[Kod].&amp;[B9021-125-22C]" c="B9021-125-22C"/>
        <s v="[ProductArticle].[Kod].&amp;[B9021-125-22Ct]" c="B9021-125-22Ct"/>
        <s v="[ProductArticle].[Kod].&amp;[B9021-125-22S]" c="B9021-125-22S"/>
        <s v="[ProductArticle].[Kod].&amp;[B9021-125-22SST]" c="B9021-125-22SST"/>
        <s v="[ProductArticle].[Kod].&amp;[B9021-125-22St]" c="B9021-125-22St"/>
        <s v="[ProductArticle].[Kod].&amp;[B9021-125-22T]" c="B9021-125-22T"/>
        <s v="[ProductArticle].[Kod].&amp;[B9021-125-22TD]" c="B9021-125-22TD"/>
        <s v="[ProductArticle].[Kod].&amp;[B9021-125-22TS]" c="B9021-125-22TS"/>
        <s v="[ProductArticle].[Kod].&amp;[B9021-125-22TW]" c="B9021-125-22TW"/>
        <s v="[ProductArticle].[Kod].&amp;[B9021-125-22Yt]" c="B9021-125-22Yt"/>
        <s v="[ProductArticle].[Kod].&amp;[B9021-150-22C]" c="B9021-150-22C"/>
        <s v="[ProductArticle].[Kod].&amp;[B9021-150-22S]" c="B9021-150-22S"/>
        <s v="[ProductArticle].[Kod].&amp;[B9021-150-22T]" c="B9021-150-22T"/>
        <s v="[ProductArticle].[Kod].&amp;[B9021-150-22TD]" c="B9021-150-22TD"/>
        <s v="[ProductArticle].[Kod].&amp;[B9021-180-22C]" c="B9021-180-22C"/>
        <s v="[ProductArticle].[Kod].&amp;[B9021-180-22S]" c="B9021-180-22S"/>
        <s v="[ProductArticle].[Kod].&amp;[B9021-180-22T]" c="B9021-180-22T"/>
        <s v="[ProductArticle].[Kod].&amp;[B9021-230-25/22C]" c="B9021-230-25/22C"/>
        <s v="[ProductArticle].[Kod].&amp;[B9021-230-25/22S]" c="B9021-230-25/22S"/>
        <s v="[ProductArticle].[Kod].&amp;[B9021-230-25/22T]" c="B9021-230-25/22T"/>
        <s v="[ProductArticle].[Kod].&amp;[B9022-115-22-48]" c="B9022-115-22-48"/>
        <s v="[ProductArticle].[Kod].&amp;[B9022-125-22-24]" c="B9022-125-22-24"/>
        <s v="[ProductArticle].[Kod].&amp;[B9022-125-22-36]" c="B9022-125-22-36"/>
        <s v="[ProductArticle].[Kod].&amp;[B9022-125-22-48]" c="B9022-125-22-48"/>
        <s v="[ProductArticle].[Kod].&amp;[B9022-140-20/16-36]" c="B9022-140-20/16-36"/>
        <s v="[ProductArticle].[Kod].&amp;[B9022-160-20/16-24]" c="B9022-160-20/16-24"/>
        <s v="[ProductArticle].[Kod].&amp;[B9022-160-20/16-36]" c="B9022-160-20/16-36"/>
        <s v="[ProductArticle].[Kod].&amp;[B9022-160-20/16-48]" c="B9022-160-20/16-48"/>
        <s v="[ProductArticle].[Kod].&amp;[B9022-165-30/20-24]" c="B9022-165-30/20-24"/>
        <s v="[ProductArticle].[Kod].&amp;[B9022-165-30/20-36]" c="B9022-165-30/20-36"/>
        <s v="[ProductArticle].[Kod].&amp;[B9022-165-30/20-48]" c="B9022-165-30/20-48"/>
        <s v="[ProductArticle].[Kod].&amp;[B9022-180-20/16-36]" c="B9022-180-20/16-36"/>
        <s v="[ProductArticle].[Kod].&amp;[B9022-185-20/16-24]" c="B9022-185-20/16-24"/>
        <s v="[ProductArticle].[Kod].&amp;[B9022-185-20/16-48]" c="B9022-185-20/16-48"/>
        <s v="[ProductArticle].[Kod].&amp;[B9022-190-20/16-24]" c="B9022-190-20/16-24"/>
        <s v="[ProductArticle].[Kod].&amp;[B9022-190-20/16-36]" c="B9022-190-20/16-36"/>
        <s v="[ProductArticle].[Kod].&amp;[B9022-190-20/16-48]" c="B9022-190-20/16-48"/>
        <s v="[ProductArticle].[Kod].&amp;[B9022-190-30-24]" c="B9022-190-30-24"/>
        <s v="[ProductArticle].[Kod].&amp;[B9022-190-30-36]" c="B9022-190-30-36"/>
        <s v="[ProductArticle].[Kod].&amp;[B9022-190-30-48]" c="B9022-190-30-48"/>
        <s v="[ProductArticle].[Kod].&amp;[B9022-200-32/30/16-24]" c="B9022-200-32/30/16-24"/>
        <s v="[ProductArticle].[Kod].&amp;[B9022-200-32/30-24]" c="B9022-200-32/30-24"/>
        <s v="[ProductArticle].[Kod].&amp;[B9022-200-32/30-36]" c="B9022-200-32/30-36"/>
        <s v="[ProductArticle].[Kod].&amp;[B9022-200-32/30-48]" c="B9022-200-32/30-48"/>
        <s v="[ProductArticle].[Kod].&amp;[B9022-210-30-24]" c="B9022-210-30-24"/>
        <s v="[ProductArticle].[Kod].&amp;[B9022-210-30-36]" c="B9022-210-30-36"/>
        <s v="[ProductArticle].[Kod].&amp;[B9022-210-30-48]" c="B9022-210-30-48"/>
        <s v="[ProductArticle].[Kod].&amp;[B9022-235-30-48]" c="B9022-235-30-48"/>
        <s v="[ProductArticle].[Kod].&amp;[B9022-250-32/30-48]" c="B9022-250-32/30-48"/>
        <s v="[ProductArticle].[Kod].&amp;[B9022-250-32/30-60]" c="B9022-250-32/30-60"/>
        <s v="[ProductArticle].[Kod].&amp;[B9022-255-30-48S]" c="B9022-255-30-48S"/>
        <s v="[ProductArticle].[Kod].&amp;[B9022-255-30-60S]" c="B9022-255-30-60S"/>
        <s v="[ProductArticle].[Kod].&amp;[B9024-185-20/16-60]" c="B9024-185-20/16-60"/>
        <s v="[ProductArticle].[Kod].&amp;[BD7037]" c="BD7037"/>
        <s v="[ProductArticle].[Kod].&amp;[BD7037-999]" c="BD7037-999"/>
        <s v="[ProductArticle].[Kod].&amp;[BD7045]" c="BD7045"/>
        <s v="[ProductArticle].[Kod].&amp;[BG14560]" c="BG14560"/>
        <s v="[ProductArticle].[Kod].&amp;[BG60016]" c="BG60016"/>
        <s v="[ProductArticle].[Kod].&amp;[BG60016-999]" c="BG60016-999"/>
        <s v="[ProductArticle].[Kod].&amp;[BG60075]" c="BG60075"/>
        <s v="[ProductArticle].[Kod].&amp;[BG6010S]" c="BG6010S"/>
        <s v="[ProductArticle].[Kod].&amp;[BG6010S-999]" c="BG6010S-999"/>
        <s v="[ProductArticle].[Kod].&amp;[BG6012L]" c="BG6012L"/>
        <s v="[ProductArticle].[Kod].&amp;[BG60-1520U]" c="BG60-1520U"/>
        <s v="[ProductArticle].[Kod].&amp;[BG6017S]" c="BG6017S"/>
        <s v="[ProductArticle].[Kod].&amp;[BG6019S]" c="BG6019S"/>
        <s v="[ProductArticle].[Kod].&amp;[BG6019S-999]" c="BG6019S-999"/>
        <s v="[ProductArticle].[Kod].&amp;[BG6020L]" c="BG6020L"/>
        <s v="[ProductArticle].[Kod].&amp;[BG6055DB]" c="BG6055DB"/>
        <s v="[ProductArticle].[Kod].&amp;[BG6055DB-993]" c="BG6055DB-993"/>
        <s v="[ProductArticle].[Kod].&amp;[BG6060]" c="BG6060"/>
        <s v="[ProductArticle].[Kod].&amp;[BG61150]" c="BG61150"/>
        <s v="[ProductArticle].[Kod].&amp;[BGT3535-2.4-0A-15]" c="BGT3535-2.4-0A-15"/>
        <s v="[ProductArticle].[Kod].&amp;[BGT3535-2.4-0М-10]" c="BGT3535-2.4-0М-10"/>
        <s v="[ProductArticle].[Kod].&amp;[BGT3535-2.4-SA-15]" c="BGT3535-2.4-SA-15"/>
        <s v="[ProductArticle].[Kod].&amp;[BGT3535-3.0-0М-10]" c="BGT3535-3.0-0М-10"/>
        <s v="[ProductArticle].[Kod].&amp;[BGT3535-4.0-0A-15]" c="BGT3535-4.0-0A-15"/>
        <s v="[ProductArticle].[Kod].&amp;[BHEX4-50-10L]" c="BHEX4-50-10L"/>
        <s v="[ProductArticle].[Kod].&amp;[BP87013]" c="BP87013"/>
        <s v="[ProductArticle].[Kod].&amp;[BP87101]" c="BP87101"/>
        <s v="[ProductArticle].[Kod].&amp;[BP8710GV]" c="BP8710GV"/>
        <s v="[ProductArticle].[Kod].&amp;[BP8760VD]" c="BP8760VD"/>
        <s v="[ProductArticle].[Kod].&amp;[BP8761]" c="BP8761"/>
        <s v="[ProductArticle].[Kod].&amp;[BPH1-50-2]" c="BPH1-50-2"/>
        <s v="[ProductArticle].[Kod].&amp;[BPH1-50-2-T]" c="BPH1-50-2-T"/>
        <s v="[ProductArticle].[Kod].&amp;[BPH2-110]" c="BPH2-110"/>
        <s v="[ProductArticle].[Kod].&amp;[BPH2-110DOUBLE]" c="BPH2-110DOUBLE"/>
        <s v="[ProductArticle].[Kod].&amp;[BPH2-150]" c="BPH2-150"/>
        <s v="[ProductArticle].[Kod].&amp;[BPH2-50-10]" c="BPH2-50-10"/>
        <s v="[ProductArticle].[Kod].&amp;[BPH2-50-10L]" c="BPH2-50-10L"/>
        <s v="[ProductArticle].[Kod].&amp;[BPH2-50-2]" c="BPH2-50-2"/>
        <s v="[ProductArticle].[Kod].&amp;[BPH2-50-2-T]" c="BPH2-50-2-T"/>
        <s v="[ProductArticle].[Kod].&amp;[BPH2-60DOUBLE-2]" c="BPH2-60DOUBLE-2"/>
        <s v="[ProductArticle].[Kod].&amp;[BPH2-75-10]" c="BPH2-75-10"/>
        <s v="[ProductArticle].[Kod].&amp;[BPH2-75-10L]" c="BPH2-75-10L"/>
        <s v="[ProductArticle].[Kod].&amp;[BPH2-75-2]" c="BPH2-75-2"/>
        <s v="[ProductArticle].[Kod].&amp;[BPH2PZ2-110DOUBLE]" c="BPH2PZ2-110DOUBLE"/>
        <s v="[ProductArticle].[Kod].&amp;[BPH2PZ2-60DOUBLE-2]" c="BPH2PZ2-60DOUBLE-2"/>
        <s v="[ProductArticle].[Kod].&amp;[BPH3-50-10]" c="BPH3-50-10"/>
        <s v="[ProductArticle].[Kod].&amp;[BPZ1-50-2]" c="BPZ1-50-2"/>
        <s v="[ProductArticle].[Kod].&amp;[BPZ2-50-2]" c="BPZ2-50-2"/>
        <s v="[ProductArticle].[Kod].&amp;[BPZ3-50-2]" c="BPZ3-50-2"/>
        <s v="[ProductArticle].[Kod].&amp;[BS8511U]" c="BS8511U"/>
        <s v="[ProductArticle].[Kod].&amp;[BS8580]" c="BS8580"/>
        <s v="[ProductArticle].[Kod].&amp;[BT15-50-10L]" c="BT15-50-10L"/>
        <s v="[ProductArticle].[Kod].&amp;[BT30-50-10L]" c="BT30-50-10L"/>
        <s v="[ProductArticle].[Kod].&amp;[BT8942D]" c="BT8942D"/>
        <s v="[ProductArticle].[Kod].&amp;[BT8942D-998]" c="BT8942D-998"/>
        <s v="[ProductArticle].[Kod].&amp;[BT8942D-999]" c="BT8942D-999"/>
        <s v="[ProductArticle].[Kod].&amp;[BT8952D]" c="BT8952D"/>
        <s v="[ProductArticle].[Kod].&amp;[BT8952D-1000]" c="BT8952D-1000"/>
        <s v="[ProductArticle].[Kod].&amp;[BT8952D-1001]" c="BT8952D-1001"/>
        <s v="[ProductArticle].[Kod].&amp;[BT8952D-1002]" c="BT8952D-1002"/>
        <s v="[ProductArticle].[Kod].&amp;[BT8952D-1004]" c="BT8952D-1004"/>
        <s v="[ProductArticle].[Kod].&amp;[BT8952D-1005]" c="BT8952D-1005"/>
        <s v="[ProductArticle].[Kod].&amp;[BT8952D-999]" c="BT8952D-999"/>
        <s v="[ProductArticle].[Kod].&amp;[BT89-CLT-26-7]" c="BT89-CLT-26-7"/>
        <s v="[ProductArticle].[Kod].&amp;[BT89-CLT-33-26-7]" c="BT89-CLT-33-26-7"/>
        <s v="[ProductArticle].[Kod].&amp;[BT89-CLT-33-26-9]" c="BT89-CLT-33-26-9"/>
        <s v="[ProductArticle].[Kod].&amp;[BT89-CLT-33-26-Q]" c="BT89-CLT-33-26-Q"/>
        <s v="[ProductArticle].[Kod].&amp;[BT89-CPG-4]" c="BT89-CPG-4"/>
        <s v="[ProductArticle].[Kod].&amp;[BT89-CPG-5]" c="BT89-CPG-5"/>
        <s v="[ProductArticle].[Kod].&amp;[BT89-CRB-26]" c="BT89-CRB-26"/>
        <s v="[ProductArticle].[Kod].&amp;[BT89-CRB-33]" c="BT89-CRB-33"/>
        <s v="[ProductArticle].[Kod].&amp;[BT89-CVR-26]" c="BT89-CVR-26"/>
        <s v="[ProductArticle].[Kod].&amp;[BT89-RDK-26-7]" c="BT89-RDK-26-7"/>
        <s v="[ProductArticle].[Kod].&amp;[BT89-RDK-26-9]" c="BT89-RDK-26-9"/>
        <s v="[ProductArticle].[Kod].&amp;[BT89-RDK-26-Q]" c="BT89-RDK-26-Q"/>
        <s v="[ProductArticle].[Kod].&amp;[BT89-SHF-1530-7T]" c="BT89-SHF-1530-7T"/>
        <s v="[ProductArticle].[Kod].&amp;[BT89-SHF-1530-9T]" c="BT89-SHF-1530-9T"/>
        <s v="[ProductArticle].[Kod].&amp;[BT89-STR-26-2T]" c="BT89-STR-26-2T"/>
        <s v="[ProductArticle].[Kod].&amp;[BT89-STR-26E-4T]" c="BT89-STR-26E-4T"/>
        <s v="[ProductArticle].[Kod].&amp;[BT89-STR-33-2S]" c="BT89-STR-33-2S"/>
        <s v="[ProductArticle].[Kod].&amp;[BT89-STR-33-2T]" c="BT89-STR-33-2T"/>
        <s v="[ProductArticle].[Kod].&amp;[BT89-STR-33E-4T]" c="BT89-STR-33E-4T"/>
        <s v="[ProductArticle].[Kod].&amp;[BT89-TB-26-7T]" c="BT89-TB-26-7T"/>
        <s v="[ProductArticle].[Kod].&amp;[BT9143BL]" c="BT9143BL"/>
        <s v="[ProductArticle].[Kod].&amp;[BT9252D-999]" c="BT9252D-999"/>
        <s v="[ProductArticle].[Kod].&amp;[CC2016P]" c="CC2016P"/>
        <s v="[ProductArticle].[Kod].&amp;[CC2416PSL]" c="CC2416PSL"/>
        <s v="[ProductArticle].[Kod].&amp;[CC2616SL]" c="CC2616SL"/>
        <s v="[ProductArticle].[Kod].&amp;[CC9916]" c="CC9916"/>
        <s v="[ProductArticle].[Kod].&amp;[CC9922]" c="CC9922"/>
        <s v="[ProductArticle].[Kod].&amp;[CC99222]" c="CC99222"/>
        <s v="[ProductArticle].[Kod].&amp;[CD3212SC]" c="CD3212SC"/>
        <s v="[ProductArticle].[Kod].&amp;[CD3220BL]" c="CD3220BL"/>
        <s v="[ProductArticle].[Kod].&amp;[CD3224L]" c="CD3224L"/>
        <s v="[ProductArticle].[Kod].&amp;[CD3314LP]" c="CD3314LP"/>
        <s v="[ProductArticle].[Kod].&amp;[CD3318LP]" c="CD3318LP"/>
        <s v="[ProductArticle].[Kod].&amp;[CD3318LPT]" c="CD3318LPT"/>
        <s v="[ProductArticle].[Kod].&amp;[CD3404U1]" c="CD3404U1"/>
        <s v="[ProductArticle].[Kod].&amp;[CD3404U2]" c="CD3404U2"/>
        <s v="[ProductArticle].[Kod].&amp;[CD3512BL]" c="CD3512BL"/>
        <s v="[ProductArticle].[Kod].&amp;[CD3514BL]" c="CD3514BL"/>
        <s v="[ProductArticle].[Kod].&amp;[CD3612T]" c="CD3612T"/>
        <s v="[ProductArticle].[Kod].&amp;[CD3614]" c="CD3614"/>
        <s v="[ProductArticle].[Kod].&amp;[CD3614T]" c="CD3614T"/>
        <s v="[ProductArticle].[Kod].&amp;[CD3618]" c="CD3618"/>
        <s v="[ProductArticle].[Kod].&amp;[CD3618T]" c="CD3618T"/>
        <s v="[ProductArticle].[Kod].&amp;[CD3620]" c="CD3620"/>
        <s v="[ProductArticle].[Kod].&amp;[CD3620T]" c="CD3620T"/>
        <s v="[ProductArticle].[Kod].&amp;[CHT36]" c="CHT36"/>
        <s v="[ProductArticle].[Kod].&amp;[CHT3601]" c="CHT3601"/>
        <s v="[ProductArticle].[Kod].&amp;[CJS1865]" c="CJS1865"/>
        <s v="[ProductArticle].[Kod].&amp;[CM20070RF]" c="CM20070RF"/>
        <s v="[ProductArticle].[Kod].&amp;[CM20130RF]" c="CM20130RF"/>
        <s v="[ProductArticle].[Kod].&amp;[CM20160RF]" c="CM20160RF"/>
        <s v="[ProductArticle].[Kod].&amp;[CM20180RF]" c="CM20180RF"/>
        <s v="[ProductArticle].[Kod].&amp;[CM20200RF]" c="CM20200RF"/>
        <s v="[ProductArticle].[Kod].&amp;[CM20220RF]" c="CM20220RF"/>
        <s v="[ProductArticle].[Kod].&amp;[CPS1803BL]" c="CPS1803BL"/>
        <s v="[ProductArticle].[Kod].&amp;[CRH1820BL]" c="CRH1820BL"/>
        <s v="[ProductArticle].[Kod].&amp;[CS5012MS]" c="CS5012MS"/>
        <s v="[ProductArticle].[Kod].&amp;[CS50140]" c="CS50140"/>
        <s v="[ProductArticle].[Kod].&amp;[CS50161]" c="CS50161"/>
        <s v="[ProductArticle].[Kod].&amp;[CS50185-999]" c="CS50185-999"/>
        <s v="[ProductArticle].[Kod].&amp;[CS50185P]" c="CS50185P"/>
        <s v="[ProductArticle].[Kod].&amp;[CS50201]" c="CS50201"/>
        <s v="[ProductArticle].[Kod].&amp;[CS51160]" c="CS51160"/>
        <s v="[ProductArticle].[Kod].&amp;[CS51185]" c="CS51185"/>
        <s v="[ProductArticle].[Kod].&amp;[CSC1808BL]" c="CSC1808BL"/>
        <s v="[ProductArticle].[Kod].&amp;[CV7110-999-2]" c="CV7110-999-2"/>
        <s v="[ProductArticle].[Kod].&amp;[DL1040]" c="DL1040"/>
        <s v="[ProductArticle].[Kod].&amp;[DL1060]" c="DL1060"/>
        <s v="[ProductArticle].[Kod].&amp;[DL2040]" c="DL2040"/>
        <s v="[ProductArticle].[Kod].&amp;[DM2016]" c="DM2016"/>
        <s v="[ProductArticle].[Kod].&amp;[DWS6010]" c="DWS6010"/>
        <s v="[ProductArticle].[Kod].&amp;[DWS6010-9060]" c="DWS6010-9060"/>
        <s v="[ProductArticle].[Kod].&amp;[DWS6010-9120]" c="DWS6010-9120"/>
        <s v="[ProductArticle].[Kod].&amp;[DWS6010-9180]" c="DWS6010-9180"/>
        <s v="[ProductArticle].[Kod].&amp;[DWS6010-9220]" c="DWS6010-9220"/>
        <s v="[ProductArticle].[Kod].&amp;[DWS6010-9240]" c="DWS6010-9240"/>
        <s v="[ProductArticle].[Kod].&amp;[DWS6010-9400]" c="DWS6010-9400"/>
        <s v="[ProductArticle].[Kod].&amp;[DWS6010SL]" c="DWS6010SL"/>
        <s v="[ProductArticle].[Kod].&amp;[DWS6010SL-9060]" c="DWS6010SL-9060"/>
        <s v="[ProductArticle].[Kod].&amp;[DWS6010SL-9120]" c="DWS6010SL-9120"/>
        <s v="[ProductArticle].[Kod].&amp;[DWS6010SL-9180]" c="DWS6010SL-9180"/>
        <s v="[ProductArticle].[Kod].&amp;[DWS6010SL-9220]" c="DWS6010SL-9220"/>
        <s v="[ProductArticle].[Kod].&amp;[DWS6010SL-9240]" c="DWS6010SL-9240"/>
        <s v="[ProductArticle].[Kod].&amp;[DWS6010SL-9400]" c="DWS6010SL-9400"/>
        <s v="[ProductArticle].[Kod].&amp;[EA1520]" c="EA1520"/>
        <s v="[ProductArticle].[Kod].&amp;[EA2520]" c="EA2520"/>
        <s v="[ProductArticle].[Kod].&amp;[EL1432]" c="EL1432"/>
        <s v="[ProductArticle].[Kod].&amp;[EL1838]" c="EL1838"/>
        <s v="[ProductArticle].[Kod].&amp;[ER1112]" c="ER1112"/>
        <s v="[ProductArticle].[Kod].&amp;[ER1120PC]" c="ER1120PC"/>
        <s v="[ProductArticle].[Kod].&amp;[FR-16-30]" c="FR-16-30"/>
        <s v="[ProductArticle].[Kod].&amp;[FR-16-30R]" c="FR-16-30R"/>
        <s v="[ProductArticle].[Kod].&amp;[FR-16-50]" c="FR-16-50"/>
        <s v="[ProductArticle].[Kod].&amp;[FR-6-20R]" c="FR-6-20R"/>
        <s v="[ProductArticle].[Kod].&amp;[FR-6-50]" c="FR-6-50"/>
        <s v="[ProductArticle].[Kod].&amp;[GC99372B]" c="GC99372B"/>
        <s v="[ProductArticle].[Kod].&amp;[GC99452B]" c="GC99452B"/>
        <s v="[ProductArticle].[Kod].&amp;[GC99522B]" c="GC99522B"/>
        <s v="[ProductArticle].[Kod].&amp;[GC99-F4.0]" c="GC99-F4.0"/>
        <s v="[ProductArticle].[Kod].&amp;[GC99-F4.8]" c="GC99-F4.8"/>
        <s v="[ProductArticle].[Kod].&amp;[GE168-19Q]" c="GE168-19Q"/>
        <s v="[ProductArticle].[Kod].&amp;[GE170-20S]" c="GE170-20S"/>
        <s v="[ProductArticle].[Kod].&amp;[GE170-20SP]" c="GE170-20SP"/>
        <s v="[ProductArticle].[Kod].&amp;[GE190-25SP]" c="GE190-25SP"/>
        <s v="[ProductArticle].[Kod].&amp;[GG2470C1]" c="GG2470C1"/>
        <s v="[ProductArticle].[Kod].&amp;[GK72A8]" c="GK72A8"/>
        <s v="[ProductArticle].[Kod].&amp;[GK827A8]" c="GK827A8"/>
        <s v="[ProductArticle].[Kod].&amp;[GK827CI8]" c="GK827CI8"/>
        <s v="[ProductArticle].[Kod].&amp;[GK927G8]" c="GK927G8"/>
        <s v="[ProductArticle].[Kod].&amp;[GM2314F]" c="GM2314F"/>
        <s v="[ProductArticle].[Kod].&amp;[GM2315F]" c="GM2315F"/>
        <s v="[ProductArticle].[Kod].&amp;[GM2316F-100]" c="GM2316F-100"/>
        <s v="[ProductArticle].[Kod].&amp;[GM2316F-65]" c="GM2316F-65"/>
        <s v="[ProductArticle].[Kod].&amp;[GM2317FL]" c="GM2317FL"/>
        <s v="[ProductArticle].[Kod].&amp;[GS8208U]" c="GS8208U"/>
        <s v="[ProductArticle].[Kod].&amp;[GS8210B]" c="GS8210B"/>
        <s v="[ProductArticle].[Kod].&amp;[GS8212B]" c="GS8212B"/>
        <s v="[ProductArticle].[Kod].&amp;[GS8212N]" c="GS8212N"/>
        <s v="[ProductArticle].[Kod].&amp;[GS8216B]" c="GS8216B"/>
        <s v="[ProductArticle].[Kod].&amp;[GS8216BM]" c="GS8216BM"/>
        <s v="[ProductArticle].[Kod].&amp;[GS82-G301]" c="GS82-G301"/>
        <s v="[ProductArticle].[Kod].&amp;[GS82-G302]" c="GS82-G302"/>
        <s v="[ProductArticle].[Kod].&amp;[GT1800BS]" c="GT1800BS"/>
        <s v="[ProductArticle].[Kod].&amp;[GT1800D]" c="GT1800D"/>
        <s v="[ProductArticle].[Kod].&amp;[GT3513-25]" c="GT3513-25"/>
        <s v="[ProductArticle].[Kod].&amp;[GT3513-25E]" c="GT3513-25E"/>
        <s v="[ProductArticle].[Kod].&amp;[GT3513-35]" c="GT3513-35"/>
        <s v="[ProductArticle].[Kod].&amp;[GT3513-35A]" c="GT3513-35A"/>
        <s v="[ProductArticle].[Kod].&amp;[GT3513-3N]" c="GT3513-3N"/>
        <s v="[ProductArticle].[Kod].&amp;[GT3513-45]" c="GT3513-45"/>
        <s v="[ProductArticle].[Kod].&amp;[GT3513-K]" c="GT3513-K"/>
        <s v="[ProductArticle].[Kod].&amp;[GT3513M-23]" c="GT3513M-23"/>
        <s v="[ProductArticle].[Kod].&amp;[GT3513M-25]" c="GT3513M-25"/>
        <s v="[ProductArticle].[Kod].&amp;[GT3535-2.0-0-15]" c="GT3535-2.0-0-15"/>
        <s v="[ProductArticle].[Kod].&amp;[GT3535-2.0-0A-15]" c="GT3535-2.0-0A-15"/>
        <s v="[ProductArticle].[Kod].&amp;[GT3535-2.0-0A-30]" c="GT3535-2.0-0A-30"/>
        <s v="[ProductArticle].[Kod].&amp;[GT3535-2.0-4-15]" c="GT3535-2.0-4-15"/>
        <s v="[ProductArticle].[Kod].&amp;[GT3535-2.0-7-15]" c="GT3535-2.0-7-15"/>
        <s v="[ProductArticle].[Kod].&amp;[GT3535-2.0-8-15]" c="GT3535-2.0-8-15"/>
        <s v="[ProductArticle].[Kod].&amp;[GT3535-2.0-S-15]" c="GT3535-2.0-S-15"/>
        <s v="[ProductArticle].[Kod].&amp;[GT3535-2.0-SA-15]" c="GT3535-2.0-SA-15"/>
        <s v="[ProductArticle].[Kod].&amp;[GT3535-2.4-0-100]" c="GT3535-2.4-0-100"/>
        <s v="[ProductArticle].[Kod].&amp;[GT3535-2.4-0-15]" c="GT3535-2.4-0-15"/>
        <s v="[ProductArticle].[Kod].&amp;[GT3535-2.4-0A-15]" c="GT3535-2.4-0A-15"/>
        <s v="[ProductArticle].[Kod].&amp;[GT3535-2.4-3S-15]" c="GT3535-2.4-3S-15"/>
        <s v="[ProductArticle].[Kod].&amp;[GT3535-2.4-4-100]" c="GT3535-2.4-4-100"/>
        <s v="[ProductArticle].[Kod].&amp;[GT3535-2.4-4-15]" c="GT3535-2.4-4-15"/>
        <s v="[ProductArticle].[Kod].&amp;[GT3535-2.4-7-15]" c="GT3535-2.4-7-15"/>
        <s v="[ProductArticle].[Kod].&amp;[GT3535-2.4-8-120]" c="GT3535-2.4-8-120"/>
        <s v="[ProductArticle].[Kod].&amp;[GT3535-2.4-8-15]" c="GT3535-2.4-8-15"/>
        <s v="[ProductArticle].[Kod].&amp;[GT3535-2.4-G4-15]" c="GT3535-2.4-G4-15"/>
        <s v="[ProductArticle].[Kod].&amp;[GT3535-2.4-S-15]" c="GT3535-2.4-S-15"/>
        <s v="[ProductArticle].[Kod].&amp;[GT3535-2.4-SA-15]" c="GT3535-2.4-SA-15"/>
        <s v="[ProductArticle].[Kod].&amp;[GT3535-3.0-0-15]" c="GT3535-3.0-0-15"/>
        <s v="[ProductArticle].[Kod].&amp;[GT3535-3.0-0A-15]" c="GT3535-3.0-0A-15"/>
        <s v="[ProductArticle].[Kod].&amp;[GT3535-3.0-3S-15]" c="GT3535-3.0-3S-15"/>
        <s v="[ProductArticle].[Kod].&amp;[GT3535-3.0-4-15]" c="GT3535-3.0-4-15"/>
        <s v="[ProductArticle].[Kod].&amp;[GT3535-3.0-4-64]" c="GT3535-3.0-4-64"/>
        <s v="[ProductArticle].[Kod].&amp;[GT3535-3.0-7-15]" c="GT3535-3.0-7-15"/>
        <s v="[ProductArticle].[Kod].&amp;[GT3535-3.0-8-15]" c="GT3535-3.0-8-15"/>
        <s v="[ProductArticle].[Kod].&amp;[GT3535-3.0-8-86]" c="GT3535-3.0-8-86"/>
        <s v="[ProductArticle].[Kod].&amp;[GT3535-3.0-G4-15]" c="GT3535-3.0-G4-15"/>
        <s v="[ProductArticle].[Kod].&amp;[GT3535-3.0-S-15]" c="GT3535-3.0-S-15"/>
        <s v="[ProductArticle].[Kod].&amp;[GT3535-3.0-SA-15]" c="GT3535-3.0-SA-15"/>
        <s v="[ProductArticle].[Kod].&amp;[GT3535-3.0-ST-15]" c="GT3535-3.0-ST-15"/>
        <s v="[ProductArticle].[Kod].&amp;[GT3535-4.0-0-15]" c="GT3535-4.0-0-15"/>
        <s v="[ProductArticle].[Kod].&amp;[GT3535-4.0-4-15]" c="GT3535-4.0-4-15"/>
        <s v="[ProductArticle].[Kod].&amp;[GT3535-4.0-8-15]" c="GT3535-4.0-8-15"/>
        <s v="[ProductArticle].[Kod].&amp;[GT3535-4.0-S-15]" c="GT3535-4.0-S-15"/>
        <s v="[ProductArticle].[Kod].&amp;[GT3535-4.0-SA-15]" c="GT3535-4.0-SA-15"/>
        <s v="[ProductArticle].[Kod].&amp;[HAG11125]" c="HAG11125"/>
        <s v="[ProductArticle].[Kod].&amp;[HAG12125]" c="HAG12125"/>
        <s v="[ProductArticle].[Kod].&amp;[HAG12125EC]" c="HAG12125EC"/>
        <s v="[ProductArticle].[Kod].&amp;[HAG13125TE]" c="HAG13125TE"/>
        <s v="[ProductArticle].[Kod].&amp;[HAG24230ECH]" c="HAG24230ECH"/>
        <s v="[ProductArticle].[Kod].&amp;[HAG9012TES]" c="HAG9012TES"/>
        <s v="[ProductArticle].[Kod].&amp;[HAG9018P]" c="HAG9018P"/>
        <s v="[ProductArticle].[Kod].&amp;[HAG915S]" c="HAG915S"/>
        <s v="[ProductArticle].[Kod].&amp;[HAG918CP]" c="HAG918CP"/>
        <s v="[ProductArticle].[Kod].&amp;[HAW91A6WH]" c="HAW91A6WH"/>
        <s v="[ProductArticle].[Kod].&amp;[HBC18]" c="HBC18"/>
        <s v="[ProductArticle].[Kod].&amp;[HBP18-4L]" c="HBP18-4L"/>
        <s v="[ProductArticle].[Kod].&amp;[HBT8926D]" c="HBT8926D"/>
        <s v="[ProductArticle].[Kod].&amp;[HBT8933D]" c="HBT8933D"/>
        <s v="[ProductArticle].[Kod].&amp;[HBT8942D]" c="HBT8942D"/>
        <s v="[ProductArticle].[Kod].&amp;[HBT8952D]" c="HBT8952D"/>
        <s v="[ProductArticle].[Kod].&amp;[HCD1230R]" c="HCD1230R"/>
        <s v="[ProductArticle].[Kod].&amp;[HCD18280H]" c="HCD18280H"/>
        <s v="[ProductArticle].[Kod].&amp;[HCD18350S]" c="HCD18350S"/>
        <s v="[ProductArticle].[Kod].&amp;[HCD1838R]" c="HCD1838R"/>
        <s v="[ProductArticle].[Kod].&amp;[HCD1838RI]" c="HCD1838RI"/>
        <s v="[ProductArticle].[Kod].&amp;[HCD1865BL]" c="HCD1865BL"/>
        <s v="[ProductArticle].[Kod].&amp;[HCD1865BLC]" c="HCD1865BLC"/>
        <s v="[ProductArticle].[Kod].&amp;[HCD1865BLI]" c="HCD1865BLI"/>
        <s v="[ProductArticle].[Kod].&amp;[HCS1857BL]" c="HCS1857BL"/>
        <s v="[ProductArticle].[Kod].&amp;[HCS50185]" c="HCS50185"/>
        <s v="[ProductArticle].[Kod].&amp;[HCS51185]" c="HCS51185"/>
        <s v="[ProductArticle].[Kod].&amp;[HD-115125-130AG]" c="HD-115125-130AG"/>
        <s v="[ProductArticle].[Kod].&amp;[HG2003LCD]" c="HG2003LCD"/>
        <s v="[ProductArticle].[Kod].&amp;[HG2004]" c="HG2004"/>
        <s v="[ProductArticle].[Kod].&amp;[HG2020P]" c="HG2020P"/>
        <s v="[ProductArticle].[Kod].&amp;[HG2022P]" c="HG2022P"/>
        <s v="[ProductArticle].[Kod].&amp;[HGC1214]" c="HGC1214"/>
        <s v="[ProductArticle].[Kod].&amp;[HGC1416]" c="HGC1416"/>
        <s v="[ProductArticle].[Kod].&amp;[HGC2218]" c="HGC2218"/>
        <s v="[ProductArticle].[Kod].&amp;[HHG2023CD]" c="HHG2023CD"/>
        <s v="[ProductArticle].[Kod].&amp;[HID2145P]" c="HID2145P"/>
        <s v="[ProductArticle].[Kod].&amp;[HID2145PС]" c="HID2145PС"/>
        <s v="[ProductArticle].[Kod].&amp;[HJS0810MQL]" c="HJS0810MQL"/>
        <s v="[ProductArticle].[Kod].&amp;[HJS0811LPE]" c="HJS0811LPE"/>
        <s v="[ProductArticle].[Kod].&amp;[HK1015-01-FB0440]" c="HK1015-01-FB0440"/>
        <s v="[ProductArticle].[Kod].&amp;[HK1015-01-FB0650]" c="HK1015-01-FB0650"/>
        <s v="[ProductArticle].[Kod].&amp;[HK1015-01-FB0870]" c="HK1015-01-FB0870"/>
        <s v="[ProductArticle].[Kod].&amp;[HK1015-01-FB1000]" c="HK1015-01-FB1000"/>
        <s v="[ProductArticle].[Kod].&amp;[HK1040-16-PH0-100]" c="HK1040-16-PH0-100"/>
        <s v="[ProductArticle].[Kod].&amp;[HK1040-16-PH0-150]" c="HK1040-16-PH0-150"/>
        <s v="[ProductArticle].[Kod].&amp;[HK1040-16-PH0-200]" c="HK1040-16-PH0-200"/>
        <s v="[ProductArticle].[Kod].&amp;[HK1040-16-PH0-75]" c="HK1040-16-PH0-75"/>
        <s v="[ProductArticle].[Kod].&amp;[HK1040-16-PH1-150]" c="HK1040-16-PH1-150"/>
        <s v="[ProductArticle].[Kod].&amp;[HK1040-16-PH1-200]" c="HK1040-16-PH1-200"/>
        <s v="[ProductArticle].[Kod].&amp;[HK1040-16-PH1-75]" c="HK1040-16-PH1-75"/>
        <s v="[ProductArticle].[Kod].&amp;[HK1040-16-PH2-200]" c="HK1040-16-PH2-200"/>
        <s v="[ProductArticle].[Kod].&amp;[HK1040-16-SL3-150]" c="HK1040-16-SL3-150"/>
        <s v="[ProductArticle].[Kod].&amp;[HK1040-16-SL5-150]" c="HK1040-16-SL5-150"/>
        <s v="[ProductArticle].[Kod].&amp;[HK1040-16-SL5-75]" c="HK1040-16-SL5-75"/>
        <s v="[ProductArticle].[Kod].&amp;[HK1040-16-SL6-150]" c="HK1040-16-SL6-150"/>
        <s v="[ProductArticle].[Kod].&amp;[HK1040-16-SL6-200]" c="HK1040-16-SL6-200"/>
        <s v="[ProductArticle].[Kod].&amp;[HK1040-16-SL6-38]" c="HK1040-16-SL6-38"/>
        <s v="[ProductArticle].[Kod].&amp;[HK1040-19-4]" c="HK1040-19-4"/>
        <s v="[ProductArticle].[Kod].&amp;[HK1060-01-4007]" c="HK1060-01-4007"/>
        <s v="[ProductArticle].[Kod].&amp;[HK1060-01-4011]" c="HK1060-01-4011"/>
        <s v="[ProductArticle].[Kod].&amp;[HK1060-01-4507]" c="HK1060-01-4507"/>
        <s v="[ProductArticle].[Kod].&amp;[HK1060-01-4511]" c="HK1060-01-4511"/>
        <s v="[ProductArticle].[Kod].&amp;[HK1076-08-02]" c="HK1076-08-02"/>
        <s v="[ProductArticle].[Kod].&amp;[HK1076-10-1]" c="HK1076-10-1"/>
        <s v="[ProductArticle].[Kod].&amp;[HK1076-S1-18]" c="HK1076-S1-18"/>
        <s v="[ProductArticle].[Kod].&amp;[HK1076-S2-18]" c="HK1076-S2-18"/>
        <s v="[ProductArticle].[Kod].&amp;[HK2010-01-10-25]" c="HK2010-01-10-25"/>
        <s v="[ProductArticle].[Kod].&amp;[HK2010-01-3-16]" c="HK2010-01-3-16"/>
        <s v="[ProductArticle].[Kod].&amp;[HK2010-01-5-19]" c="HK2010-01-5-19"/>
        <s v="[ProductArticle].[Kod].&amp;[HK2010-01-5-25]" c="HK2010-01-5-25"/>
        <s v="[ProductArticle].[Kod].&amp;[HK2010-01-5-25-1]" c="HK2010-01-5-25-1"/>
        <s v="[ProductArticle].[Kod].&amp;[HK2010-01-8-25]" c="HK2010-01-8-25"/>
        <s v="[ProductArticle].[Kod].&amp;[HK2010-02-10-27]" c="HK2010-02-10-27"/>
        <s v="[ProductArticle].[Kod].&amp;[HK2010-02-3-19]" c="HK2010-02-3-19"/>
        <s v="[ProductArticle].[Kod].&amp;[HK2010-02-5-22]" c="HK2010-02-5-22"/>
        <s v="[ProductArticle].[Kod].&amp;[HK2010-02-5-27]" c="HK2010-02-5-27"/>
        <s v="[ProductArticle].[Kod].&amp;[HK2010-02-5-27-1]" c="HK2010-02-5-27-1"/>
        <s v="[ProductArticle].[Kod].&amp;[HK2010-02-8-27]" c="HK2010-02-8-27"/>
        <s v="[ProductArticle].[Kod].&amp;[HK2010-03-10-25]" c="HK2010-03-10-25"/>
        <s v="[ProductArticle].[Kod].&amp;[HK2010-03-3-16]" c="HK2010-03-3-16"/>
        <s v="[ProductArticle].[Kod].&amp;[HK2010-03-5-19]" c="HK2010-03-5-19"/>
        <s v="[ProductArticle].[Kod].&amp;[HK2010-03-5-25]" c="HK2010-03-5-25"/>
        <s v="[ProductArticle].[Kod].&amp;[HK2010-03-8-25]" c="HK2010-03-8-25"/>
        <s v="[ProductArticle].[Kod].&amp;[HK2010-04-3-19]" c="HK2010-04-3-19"/>
        <s v="[ProductArticle].[Kod].&amp;[HK2010-04-5-19]" c="HK2010-04-5-19"/>
        <s v="[ProductArticle].[Kod].&amp;[HK2010-04-5-25]" c="HK2010-04-5-25"/>
        <s v="[ProductArticle].[Kod].&amp;[HK2010-05-5-32]" c="HK2010-05-5-32"/>
        <s v="[ProductArticle].[Kod].&amp;[HK2010-05-8-32]" c="HK2010-05-8-32"/>
        <s v="[ProductArticle].[Kod].&amp;[HK2015-01-0400]" c="HK2015-01-0400"/>
        <s v="[ProductArticle].[Kod].&amp;[HK2015-01-0600]" c="HK2015-01-0600"/>
        <s v="[ProductArticle].[Kod].&amp;[HK2015-01-0800]" c="HK2015-01-0800"/>
        <s v="[ProductArticle].[Kod].&amp;[HK2015-01-1000]" c="HK2015-01-1000"/>
        <s v="[ProductArticle].[Kod].&amp;[HK2015-01-1200]" c="HK2015-01-1200"/>
        <s v="[ProductArticle].[Kod].&amp;[HK2015-01-1500]" c="HK2015-01-1500"/>
        <s v="[ProductArticle].[Kod].&amp;[HK2015-01-2000]" c="HK2015-01-2000"/>
        <s v="[ProductArticle].[Kod].&amp;[HK3012-07-20]" c="HK3012-07-20"/>
        <s v="[ProductArticle].[Kod].&amp;[HK7012-06-15]" c="HK7012-06-15"/>
        <s v="[ProductArticle].[Kod].&amp;[HKTB0146]" c="HKTB0146"/>
        <s v="[ProductArticle].[Kod].&amp;[HM2500]" c="HM2500"/>
        <s v="[ProductArticle].[Kod].&amp;[HM2500-992-3]" c="HM2500-992-3"/>
        <s v="[ProductArticle].[Kod].&amp;[HM2500-992-5]" c="HM2500-992-5"/>
        <s v="[ProductArticle].[Kod].&amp;[HPW9225]" c="HPW9225"/>
        <s v="[ProductArticle].[Kod].&amp;[HPW9225R]" c="HPW9225R"/>
        <s v="[ProductArticle].[Kod].&amp;[HPW9230I]" c="HPW9230I"/>
        <s v="[ProductArticle].[Kod].&amp;[HRE1185]" c="HRE1185"/>
        <s v="[ProductArticle].[Kod].&amp;[HRH0828RE]" c="HRH0828RE"/>
        <s v="[ProductArticle].[Kod].&amp;[HRH0828REC]" c="HRH0828REC"/>
        <s v="[ProductArticle].[Kod].&amp;[HRH1532RE]" c="HRH1532RE"/>
        <s v="[ProductArticle].[Kod].&amp;[HRH1824BL]" c="HRH1824BL"/>
        <s v="[ProductArticle].[Kod].&amp;[HRH2150VC]" c="HRH2150VC"/>
        <s v="[ProductArticle].[Kod].&amp;[HSG9675]" c="HSG9675"/>
        <s v="[ProductArticle].[Kod].&amp;[HWM2180MF]" c="HWM2180MF"/>
        <s v="[ProductArticle].[Kod].&amp;[ID20131]" c="ID20131"/>
        <s v="[ProductArticle].[Kod].&amp;[ID2014M]" c="ID2014M"/>
        <s v="[ProductArticle].[Kod].&amp;[ID20165M]" c="ID20165M"/>
        <s v="[ProductArticle].[Kod].&amp;[ID2016M]" c="ID2016M"/>
        <s v="[ProductArticle].[Kod].&amp;[ID2016M-998]" c="ID2016M-998"/>
        <s v="[ProductArticle].[Kod].&amp;[ID2018MP-998]" c="ID2018MP-998"/>
        <s v="[ProductArticle].[Kod].&amp;[ID2111]" c="ID2111"/>
        <s v="[ProductArticle].[Kod].&amp;[ID2140]" c="ID2140"/>
        <s v="[ProductArticle].[Kod].&amp;[ID2145P]" c="ID2145P"/>
        <s v="[ProductArticle].[Kod].&amp;[ID2145PT]" c="ID2145PT"/>
        <s v="[ProductArticle].[Kod].&amp;[ID2150P]" c="ID2150P"/>
        <s v="[ProductArticle].[Kod].&amp;[ID2151]" c="ID2151"/>
        <s v="[ProductArticle].[Kod].&amp;[ID2154]" c="ID2154"/>
        <s v="[ProductArticle].[Kod].&amp;[ID2170]" c="ID2170"/>
        <s v="[ProductArticle].[Kod].&amp;[ID2176A]" c="ID2176A"/>
        <s v="[ProductArticle].[Kod].&amp;[ID2195P]" c="ID2195P"/>
        <s v="[ProductArticle].[Kod].&amp;[ID2199A]" c="ID2199A"/>
        <s v="[ProductArticle].[Kod].&amp;[ID2290]" c="ID2290"/>
        <s v="[ProductArticle].[Kod].&amp;[IH0800]" c="IH0800"/>
        <s v="[ProductArticle].[Kod].&amp;[IH1000]" c="IH1000"/>
        <s v="[ProductArticle].[Kod].&amp;[IW2101]" c="IW2101"/>
        <s v="[ProductArticle].[Kod].&amp;[IWA30]" c="IWA30"/>
        <s v="[ProductArticle].[Kod].&amp;[IWA50]" c="IWA50"/>
        <s v="[ProductArticle].[Kod].&amp;[JS4061P]" c="JS4061P"/>
        <s v="[ProductArticle].[Kod].&amp;[JS4075QS]" c="JS4075QS"/>
        <s v="[ProductArticle].[Kod].&amp;[JS4078Q]" c="JS4078Q"/>
        <s v="[ProductArticle].[Kod].&amp;[JS4086Q]" c="JS4086Q"/>
        <s v="[ProductArticle].[Kod].&amp;[MC8830]" c="MC8830"/>
        <s v="[ProductArticle].[Kod].&amp;[MC8835]" c="MC8835"/>
        <s v="[ProductArticle].[Kod].&amp;[MC8835L]" c="MC8835L"/>
        <s v="[ProductArticle].[Kod].&amp;[MC8850]" c="MC8850"/>
        <s v="[ProductArticle].[Kod].&amp;[MF5630C]" c="MF5630C"/>
        <s v="[ProductArticle].[Kod].&amp;[MF5630C-502]" c="MF5630C-502"/>
        <s v="[ProductArticle].[Kod].&amp;[MF5630C-503]" c="MF5630C-503"/>
        <s v="[ProductArticle].[Kod].&amp;[MF5630C-506]" c="MF5630C-506"/>
        <s v="[ProductArticle].[Kod].&amp;[MF5630C-8040]" c="MF5630C-8040"/>
        <s v="[ProductArticle].[Kod].&amp;[MF5630C-8060]" c="MF5630C-8060"/>
        <s v="[ProductArticle].[Kod].&amp;[MF5630C-8120]" c="MF5630C-8120"/>
        <s v="[ProductArticle].[Kod].&amp;[MF5630C-994]" c="MF5630C-994"/>
        <s v="[ProductArticle].[Kod].&amp;[MF5630C-995]" c="MF5630C-995"/>
        <s v="[ProductArticle].[Kod].&amp;[MF5630C-996]" c="MF5630C-996"/>
        <s v="[ProductArticle].[Kod].&amp;[MF5630C-997]" c="MF5630C-997"/>
        <s v="[ProductArticle].[Kod].&amp;[MF5630C-998]" c="MF5630C-998"/>
        <s v="[ProductArticle].[Kod].&amp;[MF5630C-SET-U1]" c="MF5630C-SET-U1"/>
        <s v="[ProductArticle].[Kod].&amp;[MF5630C-SET-W1]" c="MF5630C-SET-W1"/>
        <s v="[ProductArticle].[Kod].&amp;[MM12011]" c="MM12011"/>
        <s v="[ProductArticle].[Kod].&amp;[MM12021]" c="MM12021"/>
        <s v="[ProductArticle].[Kod].&amp;[MM12031]" c="MM12031"/>
        <s v="[ProductArticle].[Kod].&amp;[MM1204]" c="MM1204"/>
        <s v="[ProductArticle].[Kod].&amp;[MS55212]" c="MS55212"/>
        <s v="[ProductArticle].[Kod].&amp;[MS5525WM]" c="MS5525WM"/>
        <s v="[ProductArticle].[Kod].&amp;[OC0101]" c="OC0101"/>
        <s v="[ProductArticle].[Kod].&amp;[OM0201B]" c="OM0201B"/>
        <s v="[ProductArticle].[Kod].&amp;[OM0401B]" c="OM0401B"/>
        <s v="[ProductArticle].[Kod].&amp;[OS8025]" c="OS8025"/>
        <s v="[ProductArticle].[Kod].&amp;[OS8032]" c="OS8032"/>
        <s v="[ProductArticle].[Kod].&amp;[OS8035P]" c="OS8035P"/>
        <s v="[ProductArticle].[Kod].&amp;[OS8135R]" c="OS8135R"/>
        <s v="[ProductArticle].[Kod].&amp;[OS8148RP]" c="OS8148RP"/>
        <s v="[ProductArticle].[Kod].&amp;[OS8155R]" c="OS8155R"/>
        <s v="[ProductArticle].[Kod].&amp;[OWLA4-5]" c="OWLA4-5"/>
        <s v="[ProductArticle].[Kod].&amp;[OWLA5-5]" c="OWLA5-5"/>
        <s v="[ProductArticle].[Kod].&amp;[OWLA8-5]" c="OWLA8-5"/>
        <s v="[ProductArticle].[Kod].&amp;[P1011]" c="P1011"/>
        <s v="[ProductArticle].[Kod].&amp;[P1015]" c="P1015"/>
        <s v="[ProductArticle].[Kod].&amp;[P1070]" c="P1070"/>
        <s v="[ProductArticle].[Kod].&amp;[P1090]" c="P1090"/>
        <s v="[ProductArticle].[Kod].&amp;[PC8806-MT]" c="PC8806-MT"/>
        <s v="[ProductArticle].[Kod].&amp;[PC8808-MR]" c="PC8808-MR"/>
        <s v="[ProductArticle].[Kod].&amp;[PC8811DKW]" c="PC8811DKW"/>
        <s v="[ProductArticle].[Kod].&amp;[PG8735N]" c="PG8735N"/>
        <s v="[ProductArticle].[Kod].&amp;[PG8735NE]" c="PG8735NE"/>
        <s v="[ProductArticle].[Kod].&amp;[PG8765ATS]" c="PG8765ATS"/>
        <s v="[ProductArticle].[Kod].&amp;[PG8765N]" c="PG8765N"/>
        <s v="[ProductArticle].[Kod].&amp;[PG8765NE]" c="PG8765NE"/>
        <s v="[ProductArticle].[Kod].&amp;[PG8780NE]" c="PG8780NE"/>
        <s v="[ProductArticle].[Kod].&amp;[PL4214]" c="PL4214"/>
        <s v="[ProductArticle].[Kod].&amp;[PL4614S]" c="PL4614S"/>
        <s v="[ProductArticle].[Kod].&amp;[PL5114SV]" c="PL5114SV"/>
        <s v="[ProductArticle].[Kod].&amp;[PL5114SVE]" c="PL5114SVE"/>
        <s v="[ProductArticle].[Kod].&amp;[PW9217]" c="PW9217"/>
        <s v="[ProductArticle].[Kod].&amp;[PW9219]" c="PW9219"/>
        <s v="[ProductArticle].[Kod].&amp;[PW9220E]" c="PW9220E"/>
        <s v="[ProductArticle].[Kod].&amp;[PW9223]" c="PW9223"/>
        <s v="[ProductArticle].[Kod].&amp;[PW92-9905]" c="PW92-9905"/>
        <s v="[ProductArticle].[Kod].&amp;[PW92-9910]" c="PW92-9910"/>
        <s v="[ProductArticle].[Kod].&amp;[RH2509BZ]" c="RH2509BZ"/>
        <s v="[ProductArticle].[Kod].&amp;[RH2510PM]" c="RH2510PM"/>
        <s v="[ProductArticle].[Kod].&amp;[RH2514]" c="RH2514"/>
        <s v="[ProductArticle].[Kod].&amp;[RH2517]" c="RH2517"/>
        <s v="[ProductArticle].[Kod].&amp;[RH2518]" c="RH2518"/>
        <s v="[ProductArticle].[Kod].&amp;[RH25206PM]" c="RH25206PM"/>
        <s v="[ProductArticle].[Kod].&amp;[RH2538V]" c="RH2538V"/>
        <s v="[ProductArticle].[Kod].&amp;[RH2550]" c="RH2550"/>
        <s v="[ProductArticle].[Kod].&amp;[RH25804BR]" c="RH25804BR"/>
        <s v="[ProductArticle].[Kod].&amp;[RH25921P]" c="RH25921P"/>
        <s v="[ProductArticle].[Kod].&amp;[RH2592P]" c="RH2592P"/>
        <s v="[ProductArticle].[Kod].&amp;[RR-16-50]" c="RR-16-50"/>
        <s v="[ProductArticle].[Kod].&amp;[SB085050]" c="SB085050"/>
        <s v="[ProductArticle].[Kod].&amp;[SB1250380PO-OL]" c="SB1250380PO-OL"/>
        <s v="[ProductArticle].[Kod].&amp;[SB1650380PO]" c="SB1650380PO"/>
        <s v="[ProductArticle].[Kod].&amp;[SB1650380PO-OL]" c="SB1650380PO-OL"/>
        <s v="[ProductArticle].[Kod].&amp;[SB1858325POH]" c="SB1858325POH"/>
        <s v="[ProductArticle].[Kod].&amp;[SBC1821]" c="SBC1821"/>
        <s v="[ProductArticle].[Kod].&amp;[SBC1822]" c="SBC1822"/>
        <s v="[ProductArticle].[Kod].&amp;[SBP1802]" c="SBP1802"/>
        <s v="[ProductArticle].[Kod].&amp;[SBP1804]" c="SBP1804"/>
        <s v="[ProductArticle].[Kod].&amp;[SC32513CRT-66]" c="SC32513CRT-66"/>
        <s v="[ProductArticle].[Kod].&amp;[SC32513CST-64]" c="SC32513CST-64"/>
        <s v="[ProductArticle].[Kod].&amp;[SC32515CRT-72]" c="SC32515CRT-72"/>
        <s v="[ProductArticle].[Kod].&amp;[SC32515CRT-76]" c="SC32515CRT-76"/>
        <s v="[ProductArticle].[Kod].&amp;[SC38011CST-52]" c="SC38011CST-52"/>
        <s v="[ProductArticle].[Kod].&amp;[SC38013CRT-50]" c="SC38013CRT-50"/>
        <s v="[ProductArticle].[Kod].&amp;[SC38013CRT-53]" c="SC38013CRT-53"/>
        <s v="[ProductArticle].[Kod].&amp;[SC38013CRT-59]" c="SC38013CRT-59"/>
        <s v="[ProductArticle].[Kod].&amp;[SC38013CRT-OL-59]" c="SC38013CRT-OL-59"/>
        <s v="[ProductArticle].[Kod].&amp;[SC38013CST-45]" c="SC38013CST-45"/>
        <s v="[ProductArticle].[Kod].&amp;[SC38013CST-50]" c="SC38013CST-50"/>
        <s v="[ProductArticle].[Kod].&amp;[SC38013CST-52]" c="SC38013CST-52"/>
        <s v="[ProductArticle].[Kod].&amp;[SC38013CST-57]" c="SC38013CST-57"/>
        <s v="[ProductArticle].[Kod].&amp;[SC38013CST-59]" c="SC38013CST-59"/>
        <s v="[ProductArticle].[Kod].&amp;[SC5013CRT-48]" c="SC5013CRT-48"/>
        <s v="[ProductArticle].[Kod].&amp;[SG9612]" c="SG9612"/>
        <s v="[ProductArticle].[Kod].&amp;[SG9641]" c="SG9641"/>
        <s v="[ProductArticle].[Kod].&amp;[SG9645B]" c="SG9645B"/>
        <s v="[ProductArticle].[Kod].&amp;[SG9660B]" c="SG9660B"/>
        <s v="[ProductArticle].[Kod].&amp;[SG9665PV]" c="SG9665PV"/>
        <s v="[ProductArticle].[Kod].&amp;[SP-L7RTC]" c="SP-L7RTC"/>
        <s v="[ProductArticle].[Kod].&amp;[SP-L7T]" c="SP-L7T"/>
        <s v="[ProductArticle].[Kod].&amp;[SPL-A7T]" c="SPL-A7T"/>
        <s v="[ProductArticle].[Kod].&amp;[SPL-F7TC]" c="SPL-F7TC"/>
        <s v="[ProductArticle].[Kod].&amp;[TB0058]" c="TB0058"/>
        <s v="[ProductArticle].[Kod].&amp;[TB21201SN]" c="TB21201SN"/>
        <s v="[ProductArticle].[Kod].&amp;[TBPR22]" c="TBPR22"/>
        <s v="[ProductArticle].[Kod].&amp;[TBPROF13]" c="TBPROF13"/>
        <s v="[ProductArticle].[Kod].&amp;[TBPROF16]" c="TBPROF16"/>
        <s v="[ProductArticle].[Kod].&amp;[TBPROF18]" c="TBPROF18"/>
        <s v="[ProductArticle].[Kod].&amp;[TBPROF21]" c="TBPROF21"/>
        <s v="[ProductArticle].[Kod].&amp;[TBPROF218]" c="TBPROF218"/>
        <s v="[ProductArticle].[Kod].&amp;[TBPROF221]" c="TBPROF221"/>
        <s v="[ProductArticle].[Kod].&amp;[TBPROF318]" c="TBPROF318"/>
        <s v="[ProductArticle].[Kod].&amp;[TBPROF321]" c="TBPROF321"/>
        <s v="[ProductArticle].[Kod].&amp;[TC1312P-999]" c="TC1312P-999"/>
        <s v="[ProductArticle].[Kod].&amp;[TH20330]" c="TH20330"/>
        <s v="[ProductArticle].[Kod].&amp;[TS10420I]" c="TS10420I"/>
        <s v="[ProductArticle].[Kod].&amp;[TW7218]" c="TW7218"/>
        <s v="[ProductArticle].[Kod].&amp;[TW7219]" c="TW7219"/>
        <s v="[ProductArticle].[Kod].&amp;[TW7219-920]" c="TW7219-920"/>
        <s v="[ProductArticle].[Kod].&amp;[TW7219-925]" c="TW7219-925"/>
        <s v="[ProductArticle].[Kod].&amp;[TW7219-932]" c="TW7219-932"/>
        <s v="[ProductArticle].[Kod].&amp;[TW7219-940]" c="TW7219-940"/>
        <s v="[ProductArticle].[Kod].&amp;[TW7219-950]" c="TW7219-950"/>
        <s v="[ProductArticle].[Kod].&amp;[TW7219-963]" c="TW7219-963"/>
        <s v="[ProductArticle].[Kod].&amp;[TW7225P]" c="TW7225P"/>
        <s v="[ProductArticle].[Kod].&amp;[VC7203]" c="VC7203"/>
        <s v="[ProductArticle].[Kod].&amp;[VC7203-885]" c="VC7203-885"/>
        <s v="[ProductArticle].[Kod].&amp;[VC7320]" c="VC7320"/>
        <s v="[ProductArticle].[Kod].&amp;[VC7320-881]" c="VC7320-881"/>
        <s v="[ProductArticle].[Kod].&amp;[VC7320-883]" c="VC7320-883"/>
        <s v="[ProductArticle].[Kod].&amp;[WP2008W]" c="WP2008W"/>
        <s v="[ProductArticle].[Kod].&amp;[WP2504]" c="WP2504"/>
        <s v="[ProductArticle].[Kod].&amp;[WP2506]" c="WP2506"/>
        <s v="[ProductArticle].[Kod].&amp;[WP3204]" c="WP3204"/>
        <s v="[ProductArticle].[Kod].&amp;[WP3206]" c="WP3206"/>
        <s v="[ProductArticle].[Kod].&amp;[WP9702ST]" c="WP9702ST"/>
        <s v="[ProductArticle].[Kod].&amp;[WP9703SW]" c="WP9703SW"/>
        <s v="[ProductArticle].[Kod].&amp;[WP9704DW]" c="WP9704DW"/>
        <s v="[ProductArticle].[Kod].&amp;[WP9705DW]" c="WP9705DW"/>
        <s v="[ProductArticle].[Kod].&amp;[WP9705ST]" c="WP9705ST"/>
        <s v="[ProductArticle].[Kod].&amp;[WP9710ST]" c="WP9710ST"/>
        <s v="[ProductArticle].[Kod].&amp;[WP9712CI]" c="WP9712CI"/>
        <s v="[ProductArticle].[Kod].&amp;[WP9712S]" c="WP9712S"/>
        <s v="[ProductArticle].[Kod].&amp;[WP97140P]" c="WP97140P"/>
        <s v="[ProductArticle].[Kod].&amp;[WP9714DWI]" c="WP9714DWI"/>
        <s v="[ProductArticle].[Kod].&amp;[WP9715S]" c="WP9715S"/>
        <s v="[ProductArticle].[Kod].&amp;[WP9717DWI]" c="WP9717DWI"/>
        <s v="[ProductArticle].[Kod].&amp;[WP9719DWI]" c="WP9719DWI"/>
        <s v="[ProductArticle].[Kod].&amp;[WP9725DWI]" c="WP9725DWI"/>
        <s v="[ProductArticle].[Kod].&amp;[WP9729DWI]" c="WP9729DWI"/>
        <s v="[ProductArticle].[Kod].&amp;[WP9742VS]" c="WP9742VS"/>
        <s v="[ProductArticle].[Kod].&amp;[WP9745BF]" c="WP9745BF"/>
        <s v="[ProductArticle].[Kod].&amp;[WP9745PVU]" c="WP9745PVU"/>
        <s v="[ProductArticle].[Kod].&amp;[WP9760BF]" c="WP9760BF"/>
        <s v="[ProductArticle].[Kod].&amp;[WP9760PVU]" c="WP9760PVU"/>
        <s v="[ProductArticle].[Kod].&amp;[WP9775BF]" c="WP9775BF"/>
        <s v="[ProductArticle].[Kod].&amp;[WP9775P]" c="WP9775P"/>
        <s v="[ProductArticle].[Kod].&amp;[WP9775PU]" c="WP9775PU"/>
        <s v="[ProductArticle].[Kod].&amp;[WP9775PVU]" c="WP9775PVU"/>
        <s v="[ProductArticle].[Kod].&amp;[WP9775S]" c="WP9775S"/>
        <s v="[ProductArticle].[Kod].&amp;[WP9775SW]" c="WP9775SW"/>
        <s v="[ProductArticle].[Kod].&amp;[WP9790BF]" c="WP9790BF"/>
        <s v="[ProductArticle].[Kod].&amp;[WP9790P]" c="WP9790P"/>
        <s v="[ProductArticle].[Kod].&amp;[WP9790S]" c="WP9790S"/>
        <s v="[ProductArticle].[Kod].&amp;[WW0801F]" c="WW0801F"/>
        <s v="[ProductArticle].[Kod].&amp;[ББС-02-070]" c="ББС-02-070"/>
        <s v="[ProductArticle].[Kod].&amp;[ББС-02-100]" c="ББС-02-100"/>
        <s v="[ProductArticle].[Kod].&amp;[ББС-02-150]" c="ББС-02-150"/>
        <s v="[ProductArticle].[Kod].&amp;[ББС-02-200]" c="ББС-02-200"/>
        <s v="[ProductArticle].[Kod].&amp;[ББС-02-250]" c="ББС-02-250"/>
        <s v="[ProductArticle].[Kod].&amp;[ББС-20-050С]" c="ББС-20-050С"/>
        <s v="[ProductArticle].[Kod].&amp;[ББС-20-100С]" c="ББС-20-100С"/>
        <s v="[ProductArticle].[Kod].&amp;[ББС-2030]" c="ББС-2030"/>
        <s v="[ProductArticle].[Kod].&amp;[БТС-9226Л]" c="БТС-9226Л"/>
        <s v="[ProductArticle].[Kod].&amp;[БТС-9233Л]" c="БТС-9233Л"/>
        <s v="[ProductArticle].[Kod].&amp;[БТС-9243Л]" c="БТС-9243Л"/>
        <s v="[ProductArticle].[Kod].&amp;[БТС-9252Л]" c="БТС-9252Л"/>
        <s v="[ProductArticle].[Kod].&amp;[БТС-9256Л]" c="БТС-9256Л"/>
        <s v="[ProductArticle].[Kod].&amp;[ВКС-93155С]" c="ВКС-93155С"/>
        <s v="[ProductArticle].[Kod].&amp;[ВКС-9315С]" c="ВКС-9315С"/>
        <s v="[ProductArticle].[Kod].&amp;[ГКС-3515]" c="ГКС-3515"/>
        <s v="[ProductArticle].[Kod].&amp;[ГКС-3525]" c="ГКС-3525"/>
        <s v="[ProductArticle].[Kod].&amp;[ГРС-2320]" c="ГРС-2320"/>
        <s v="[ProductArticle].[Kod].&amp;[ДУС-2142]" c="ДУС-2142"/>
        <s v="[ProductArticle].[Kod].&amp;[ДУС-2150]" c="ДУС-2150"/>
        <s v="[ProductArticle].[Kod].&amp;[ДУС-2165]" c="ДУС-2165"/>
        <s v="[ProductArticle].[Kod].&amp;[ДУС-2165М]" c="ДУС-2165М"/>
        <s v="[ProductArticle].[Kod].&amp;[ДУС-2190]" c="ДУС-2190"/>
        <s v="[ProductArticle].[Kod].&amp;[ДШС-12]" c="ДШС-12"/>
        <s v="[ProductArticle].[Kod].&amp;[ДШС-12К]" c="ДШС-12К"/>
        <s v="[ProductArticle].[Kod].&amp;[ДШС-14К]" c="ДШС-14К"/>
        <s v="[ProductArticle].[Kod].&amp;[ДШС-18К]" c="ДШС-18К"/>
        <s v="[ProductArticle].[Kod].&amp;[ДШС-20КУ]" c="ДШС-20КУ"/>
        <s v="[ProductArticle].[Kod].&amp;[ДШС-3212Л]" c="ДШС-3212Л"/>
        <s v="[ProductArticle].[Kod].&amp;[ЗУС-1215]" c="ЗУС-1215"/>
        <s v="[ProductArticle].[Kod].&amp;[ЗУС-1221]" c="ЗУС-1221"/>
        <s v="[ProductArticle].[Kod].&amp;[КОС-1000С]" c="КОС-1000С"/>
        <s v="[ProductArticle].[Kod].&amp;[КОС-1500С]" c="КОС-1500С"/>
        <s v="[ProductArticle].[Kod].&amp;[КПС-24600]" c="КПС-24600"/>
        <s v="[ProductArticle].[Kod].&amp;[КПС-24800]" c="КПС-24800"/>
        <s v="[ProductArticle].[Kod].&amp;[КПС-2481В]" c="КПС-2481В"/>
        <s v="[ProductArticle].[Kod].&amp;[КПС-96150]" c="КПС-96150"/>
        <s v="[ProductArticle].[Kod].&amp;[КПС-96400]" c="КПС-96400"/>
        <s v="[ProductArticle].[Kod].&amp;[КПС-96450]" c="КПС-96450"/>
        <s v="[ProductArticle].[Kod].&amp;[ЛБС-4050]" c="ЛБС-4050"/>
        <s v="[ProductArticle].[Kod].&amp;[ЛБС-4065]" c="ЛБС-4065"/>
        <s v="[ProductArticle].[Kod].&amp;[МС2-0104Б]" c="МС2-0104Б"/>
        <s v="[ProductArticle].[Kod].&amp;[МСС-0102Б]" c="МСС-0102Б"/>
        <s v="[ProductArticle].[Kod].&amp;[МСС-0102Б-Д]" c="МСС-0102Б-Д"/>
        <s v="[ProductArticle].[Kod].&amp;[МСС-0104Б]" c="МСС-0104Б"/>
        <s v="[ProductArticle].[Kod].&amp;[МСС-0202Б]" c="МСС-0202Б"/>
        <s v="[ProductArticle].[Kod].&amp;[МСС-0204Б]" c="МСС-0204Б"/>
        <s v="[ProductArticle].[Kod].&amp;[НГС-9705ДВ]" c="НГС-9705ДВ"/>
        <s v="[ProductArticle].[Kod].&amp;[НГС-9705СВ]" c="НГС-9705СВ"/>
        <s v="[ProductArticle].[Kod].&amp;[НГС-97075СВ]" c="НГС-97075СВ"/>
        <s v="[ProductArticle].[Kod].&amp;[НГС-97128В]" c="НГС-97128В"/>
        <s v="[ProductArticle].[Kod].&amp;[НГС-97128В-20]" c="НГС-97128В-20"/>
        <s v="[ProductArticle].[Kod].&amp;[НГС-97128Н]" c="НГС-97128Н"/>
        <s v="[ProductArticle].[Kod].&amp;[НГС-97128Н-20]" c="НГС-97128Н-20"/>
        <s v="[ProductArticle].[Kod].&amp;[ПЕС-25101]" c="ПЕС-25101"/>
        <s v="[ProductArticle].[Kod].&amp;[ПЕС-2550]" c="ПЕС-2550"/>
        <s v="[ProductArticle].[Kod].&amp;[ПЕС-2585]" c="ПЕС-2585"/>
        <s v="[ProductArticle].[Kod].&amp;[ПС2005-100]" c="ПС2005-100"/>
        <s v="[ProductArticle].[Kod].&amp;[ПС2005-40]" c="ПС2005-40"/>
        <s v="[ProductArticle].[Kod].&amp;[ПС2005-60]" c="ПС2005-60"/>
        <s v="[ProductArticle].[Kod].&amp;[ПСС-7320]" c="ПСС-7320"/>
        <s v="[ProductArticle].[Kod].&amp;[ПСС-7320-885]" c="ПСС-7320-885"/>
        <s v="[ProductArticle].[Kod].&amp;[ПСС-7330]" c="ПСС-7330"/>
        <s v="[ProductArticle].[Kod].&amp;[ПСС-7330-885]" c="ПСС-7330-885"/>
        <s v="[ProductArticle].[Kod].&amp;[ПСС-7420]" c="ПСС-7420"/>
        <s v="[ProductArticle].[Kod].&amp;[ПСС-7420-881Т]" c="ПСС-7420-881Т"/>
        <s v="[ProductArticle].[Kod].&amp;[ПСС-7420-883Б]" c="ПСС-7420-883Б"/>
        <s v="[ProductArticle].[Kod].&amp;[ПТС-9937]" c="ПТС-9937"/>
        <s v="[ProductArticle].[Kod].&amp;[ПТС-99371]" c="ПТС-99371"/>
        <s v="[ProductArticle].[Kod].&amp;[ПТС-9945]" c="ПТС-9945"/>
        <s v="[ProductArticle].[Kod].&amp;[ПТС-99452Т]" c="ПТС-99452Т"/>
        <s v="[ProductArticle].[Kod].&amp;[ПТС-9952]" c="ПТС-9952"/>
        <s v="[ProductArticle].[Kod].&amp;[ПТС-99520Т]" c="ПТС-99520Т"/>
        <s v="[ProductArticle].[Kod].&amp;[ПЦС-9922]" c="ПЦС-9922"/>
        <s v="[ProductArticle].[Kod].&amp;[ПЦС-9926]" c="ПЦС-9926"/>
        <s v="[ProductArticle].[Kod].&amp;[ПШС-1450380POH]" c="ПШС-1450380POH"/>
        <s v="[ProductArticle].[Kod].&amp;[ПШС-1650380POH]" c="ПШС-1650380POH"/>
        <s v="[ProductArticle].[Kod].&amp;[ПШС-1658325POH]" c="ПШС-1658325POH"/>
        <s v="[ProductArticle].[Kod].&amp;[ПШС-1850380POH]" c="ПШС-1850380POH"/>
        <s v="[ProductArticle].[Kod].&amp;[ПШС-1858325POH]" c="ПШС-1858325POH"/>
        <s v="[ProductArticle].[Kod].&amp;[ПШС-2058325POH]" c="ПШС-2058325POH"/>
        <s v="[ProductArticle].[Kod].&amp;[РУС-1086]" c="РУС-1086"/>
        <s v="[ProductArticle].[Kod].&amp;[РУС-1090]" c="РУС-1090"/>
        <s v="[ProductArticle].[Kod].&amp;[САС-91А2МС1]" c="САС-91А2МС1"/>
        <s v="[ProductArticle].[Kod].&amp;[САС-91А3РФ]" c="САС-91А3РФ"/>
        <s v="[ProductArticle].[Kod].&amp;[САС-91А4МС]" c="САС-91А4МС"/>
        <s v="[ProductArticle].[Kod].&amp;[САС-91А4РФ]" c="САС-91А4РФ"/>
        <s v="[ProductArticle].[Kod].&amp;[САС-97И200]" c="САС-97И200"/>
        <s v="[ProductArticle].[Kod].&amp;[САС-97И230]" c="САС-97И230"/>
        <s v="[ProductArticle].[Kod].&amp;[САС-97И250]" c="САС-97И250"/>
        <s v="[ProductArticle].[Kod].&amp;[САС-97И255М]" c="САС-97И255М"/>
        <s v="[ProductArticle].[Kod].&amp;[СБС-0101А]" c="СБС-0101А"/>
        <s v="[ProductArticle].[Kod].&amp;[СБС-0201А]" c="СБС-0201А"/>
        <s v="[ProductArticle].[Kod].&amp;[СКС-0101А-2]" c="СКС-0101А-2"/>
        <s v="[ProductArticle].[Kod].&amp;[СТС-7220]" c="СТС-7220"/>
        <s v="[ProductArticle].[Kod].&amp;[СТС-7220С]" c="СТС-7220С"/>
        <s v="[ProductArticle].[Kod].&amp;[СТС-7221]" c="СТС-7221"/>
        <s v="[ProductArticle].[Kod].&amp;[СТС-7222]" c="СТС-7222"/>
        <s v="[ProductArticle].[Kod].&amp;[СЦ2-0101А]" c="СЦ2-0101А"/>
        <s v="[ProductArticle].[Kod].&amp;[СЦС-0101А]" c="СЦС-0101А"/>
        <s v="[ProductArticle].[Kod].&amp;[ТВС-2000]" c="ТВС-2000"/>
        <s v="[ProductArticle].[Kod].&amp;[ТВС-3022К]" c="ТВС-3022К"/>
        <s v="[ProductArticle].[Kod].&amp;[ТЛ3535-2.0-0-15]" c="ТЛ3535-2.0-0-15"/>
        <s v="[ProductArticle].[Kod].&amp;[ТЛ3535-2.4-S-120]" c="ТЛ3535-2.4-S-120"/>
        <s v="[ProductArticle].[Kod].&amp;[ТЛ3535-3.0-S-86]" c="ТЛ3535-3.0-S-86"/>
        <s v="[ProductArticle].[Kod].&amp;[ТЛР-2.4-0-15]" c="ТЛР-2.4-0-15"/>
        <s v="[ProductArticle].[Kod].&amp;[ТЛР-2.4-8-15]" c="ТЛР-2.4-8-15"/>
        <s v="[ProductArticle].[Kod].&amp;[ТПС-18002]" c="ТПС-18002"/>
        <s v="[ProductArticle].[Kod].&amp;[ТПС-18002Б]" c="ТПС-18002Б"/>
        <s v="[ProductArticle].[Kod].&amp;[ТПС-3027]" c="ТПС-3027"/>
        <s v="[ProductArticle].[Kod].&amp;[ТСС-60013-990]" c="ТСС-60013-990"/>
        <s v="[ProductArticle].[Kod].&amp;[УШС-9010]" c="УШС-9010"/>
        <s v="[ProductArticle].[Kod].&amp;[УШС-90111]" c="УШС-90111"/>
        <s v="[ProductArticle].[Kod].&amp;[УШС-90125Е]" c="УШС-90125Е"/>
        <s v="[ProductArticle].[Kod].&amp;[УШС-9012Т]" c="УШС-9012Т"/>
        <s v="[ProductArticle].[Kod].&amp;[УШС-9015]" c="УШС-9015"/>
        <s v="[ProductArticle].[Kod].&amp;[УШС-9024П]" c="УШС-9024П"/>
        <s v="[ProductArticle].[Kod].&amp;[УШС-9512]" c="УШС-9512"/>
        <s v="[ProductArticle].[Kod].&amp;[ЦПС-50200]" c="ЦПС-50200"/>
        <s v="[ProductArticle].[Kod].&amp;[ЦПС-51185]" c="ЦПС-51185"/>
        <s v="[ProductArticle].[Kod].&amp;[ЭГС-3200]" c="ЭГС-3200"/>
        <s v="[ProductArticle].[Kod].&amp;[ЭГС-3200Э]" c="ЭГС-3200Э"/>
        <s v="[ProductArticle].[Kod].&amp;[ЭГС-6500]" c="ЭГС-6500"/>
        <s v="[ProductArticle].[Kod].&amp;[ЭГС-6500Э]" c="ЭГС-6500Э"/>
        <s v="[ProductArticle].[Kod].&amp;[ЭГС-7500Э]" c="ЭГС-7500Э"/>
      </sharedItems>
    </cacheField>
  </cacheFields>
  <cacheHierarchies count="69">
    <cacheHierarchy uniqueName="[AdresDostavki].[Adres Dostsvki]" caption="Adres Dostsvki" attribute="1" keyAttribute="1" defaultMemberUniqueName="[AdresDostavki].[Adres Dostsvki].[All]" allUniqueName="[AdresDostavki].[Adres Dostsvki].[All]" dimensionUniqueName="[AdresDostavki]" displayFolder="" count="0" unbalanced="0"/>
    <cacheHierarchy uniqueName="[Brand].[Brand]" caption="Бренд (Sturm, Союз)" defaultMemberUniqueName="[Brand].[Brand].[All Brand]" allUniqueName="[Brand].[Brand].[All Brand]" dimensionUniqueName="[Brand]" displayFolder="" count="2" unbalanced="0">
      <fieldsUsage count="2">
        <fieldUsage x="-1"/>
        <fieldUsage x="2"/>
      </fieldsUsage>
    </cacheHierarchy>
    <cacheHierarchy uniqueName="[Category].[Category]" caption="Категория маржи" defaultMemberUniqueName="[Category].[Category].[All Category]" allUniqueName="[Category].[Category].[All Category]" dimensionUniqueName="[Category]" displayFolder="" count="0" unbalanced="0"/>
    <cacheHierarchy uniqueName="[CategoryRUR].[Category RUR]" caption="Категория маржи Руб" attribute="1" keyAttribute="1" defaultMemberUniqueName="[CategoryRUR].[Category RUR].[All]" allUniqueName="[CategoryRUR].[Category RUR].[All]" dimensionUniqueName="[CategoryRUR]" displayFolder="" count="0" unbalanced="0"/>
    <cacheHierarchy uniqueName="[CheckList].[Check List]" caption="Чек-лист" attribute="1" keyAttribute="1" defaultMemberUniqueName="[CheckList].[Check List].[All]" allUniqueName="[CheckList].[Check List].[All]" dimensionUniqueName="[CheckList]" displayFolder="" count="0" unbalanced="0"/>
    <cacheHierarchy uniqueName="[Class_S].[Класс]" caption="Класс товара (Professional)" attribute="1" keyAttribute="1" defaultMemberUniqueName="[Class_S].[Класс].[All]" allUniqueName="[Class_S].[Класс].[All]" dimensionUniqueName="[Class_S]" displayFolder="" count="0" unbalanced="0"/>
    <cacheHierarchy uniqueName="[Classificator].[Klassifikator Tovara]" caption="Классификатор товара" attribute="1" keyAttribute="1" defaultMemberUniqueName="[Classificator].[Klassifikator Tovara].[All]" allUniqueName="[Classificator].[Klassifikator Tovara].[All]" dimensionUniqueName="[Classificator]" displayFolder="" count="0" unbalanced="0"/>
    <cacheHierarchy uniqueName="[Customer].[Customer]" caption="Клиент" defaultMemberUniqueName="[Customer].[Customer].[All Customer]" allUniqueName="[Customer].[Customer].[All Customer]" dimensionUniqueName="[Customer]" displayFolder="" count="2" unbalanced="0">
      <fieldsUsage count="2">
        <fieldUsage x="-1"/>
        <fieldUsage x="6"/>
      </fieldsUsage>
    </cacheHierarchy>
    <cacheHierarchy uniqueName="[CustomerClass].[Customer Class]" caption="Класс партнёра" attribute="1" keyAttribute="1" defaultMemberUniqueName="[CustomerClass].[Customer Class].[All]" allUniqueName="[CustomerClass].[Customer Class].[All]" dimensionUniqueName="[CustomerClass]" displayFolder="" count="0" unbalanced="0"/>
    <cacheHierarchy uniqueName="[CustomerOrder].[CustomerOrder]" caption="Подклиент" defaultMemberUniqueName="[CustomerOrder].[CustomerOrder].[All CustomerOrder]" allUniqueName="[CustomerOrder].[CustomerOrder].[All CustomerOrder]" dimensionUniqueName="[CustomerOrder]" displayFolder="" count="0" unbalanced="0"/>
    <cacheHierarchy uniqueName="[Date].[Date]" caption="Дата" time="1" defaultMemberUniqueName="[Date].[Date].[All Date]" allUniqueName="[Date].[Date].[All Date]" dimensionUniqueName="[Date]" displayFolder="" count="4" unbalanced="0">
      <fieldsUsage count="4">
        <fieldUsage x="-1"/>
        <fieldUsage x="3"/>
        <fieldUsage x="4"/>
        <fieldUsage x="5"/>
      </fieldsUsage>
    </cacheHierarchy>
    <cacheHierarchy uniqueName="[Duty].[Duty]" caption="Пошлина" defaultMemberUniqueName="[Duty].[Duty].[All Duty]" allUniqueName="[Duty].[Duty].[All Duty]" dimensionUniqueName="[Duty]" displayFolder="" count="0" unbalanced="0"/>
    <cacheHierarchy uniqueName="[FedOkrug].[FedOkrug]" caption="Фед Округ" defaultMemberUniqueName="[FedOkrug].[FedOkrug].[All FedOkrug]" allUniqueName="[FedOkrug].[FedOkrug].[All FedOkrug]" dimensionUniqueName="[FedOkrug]" displayFolder="" count="0" unbalanced="0"/>
    <cacheHierarchy uniqueName="[Firma].[Firma]" caption="Фирма" defaultMemberUniqueName="[Firma].[Firma].[All Firma]" allUniqueName="[Firma].[Firma].[All Firma]" dimensionUniqueName="[Firma]" displayFolder="" count="0" unbalanced="0"/>
    <cacheHierarchy uniqueName="[Gorod].[Gorod]" caption="Город" defaultMemberUniqueName="[Gorod].[Gorod].[All Gorod]" allUniqueName="[Gorod].[Gorod].[All Gorod]" dimensionUniqueName="[Gorod]" displayFolder="" count="0" unbalanced="0"/>
    <cacheHierarchy uniqueName="[HitList].[Hit List]" caption="Хит-лист" attribute="1" keyAttribute="1" defaultMemberUniqueName="[HitList].[Hit List].[All]" allUniqueName="[HitList].[Hit List].[All]" dimensionUniqueName="[HitList]" displayFolder="" count="0" unbalanced="0"/>
    <cacheHierarchy uniqueName="[Manager].[Manager]" caption="Менеджер" defaultMemberUniqueName="[Manager].[Manager].[All]" allUniqueName="[Manager].[Manager].[All]" dimensionUniqueName="[Manager]" displayFolder="" count="0" unbalanced="0"/>
    <cacheHierarchy uniqueName="[ManagerCode].[Manager Code]" caption="Код менеджера" attribute="1" keyAttribute="1" defaultMemberUniqueName="[ManagerCode].[Manager Code].[All]" allUniqueName="[ManagerCode].[Manager Code].[All]" dimensionUniqueName="[ManagerCode]" displayFolder="" count="0" unbalanced="0"/>
    <cacheHierarchy uniqueName="[Oblast].[hOblast]" caption="Область" defaultMemberUniqueName="[Oblast].[hOblast].[Все области]" allUniqueName="[Oblast].[hOblast].[Все области]" dimensionUniqueName="[Oblast]" displayFolder="" count="0" unbalanced="0"/>
    <cacheHierarchy uniqueName="[OkrugCode].[Okrug Code]" caption="Код Фед округа" attribute="1" keyAttribute="1" defaultMemberUniqueName="[OkrugCode].[Okrug Code].[All]" allUniqueName="[OkrugCode].[Okrug Code].[All]" dimensionUniqueName="[OkrugCode]" displayFolder="" count="0" unbalanced="0"/>
    <cacheHierarchy uniqueName="[Parent].[Parent]" caption="Группы товаров (бензотриммеры)" attribute="1" keyAttribute="1" defaultMemberUniqueName="[Parent].[Parent].[All]" allUniqueName="[Parent].[Parent].[All]" dimensionUniqueName="[Parent]" displayFolder="" count="0" unbalanced="0"/>
    <cacheHierarchy uniqueName="[ProdManager].[ProdManager]" caption="Менеджер продукта" defaultMemberUniqueName="[ProdManager].[ProdManager].[All ProdManager]" allUniqueName="[ProdManager].[ProdManager].[All ProdManager]" dimensionUniqueName="[ProdManager]" displayFolder="" count="0" unbalanced="0"/>
    <cacheHierarchy uniqueName="[Product].[Product]" caption="Товар Описание" defaultMemberUniqueName="[Product].[Product].[All Product]" allUniqueName="[Product].[Product].[All Product]" dimensionUniqueName="[Product]" displayFolder="" count="2" unbalanced="0">
      <fieldsUsage count="2">
        <fieldUsage x="-1"/>
        <fieldUsage x="8"/>
      </fieldsUsage>
    </cacheHierarchy>
    <cacheHierarchy uniqueName="[ProductArticle].[Kod]" caption="Артикул товара" attribute="1" keyAttribute="1" defaultMemberUniqueName="[ProductArticle].[Kod].[All]" allUniqueName="[ProductArticle].[Kod].[All]" dimensionUniqueName="[ProductArticle]" displayFolder="" count="2" unbalanced="0">
      <fieldsUsage count="2">
        <fieldUsage x="-1"/>
        <fieldUsage x="9"/>
      </fieldsUsage>
    </cacheHierarchy>
    <cacheHierarchy uniqueName="[ProductStatus].[СтатусТовара]" caption="СтатусТовара" attribute="1" keyAttribute="1" defaultMemberUniqueName="[ProductStatus].[СтатусТовара].[All]" allUniqueName="[ProductStatus].[СтатусТовара].[All]" dimensionUniqueName="[ProductStatus]" displayFolder="" count="2" unbalanced="0">
      <fieldsUsage count="2">
        <fieldUsage x="-1"/>
        <fieldUsage x="7"/>
      </fieldsUsage>
    </cacheHierarchy>
    <cacheHierarchy uniqueName="[ProductTag].[Product Tag]" caption="Тег товара" attribute="1" keyAttribute="1" defaultMemberUniqueName="[ProductTag].[Product Tag].[All]" allUniqueName="[ProductTag].[Product Tag].[All]" dimensionUniqueName="[ProductTag]" displayFolder="" count="0" unbalanced="0"/>
    <cacheHierarchy uniqueName="[Promo_S].[Акция]" caption="Акция" attribute="1" keyAttribute="1" defaultMemberUniqueName="[Promo_S].[Акция].[All]" allUniqueName="[Promo_S].[Акция].[All]" dimensionUniqueName="[Promo_S]" displayFolder="" count="0" unbalanced="0"/>
    <cacheHierarchy uniqueName="[PromoType].[Promo Type]" caption="Тип акции" attribute="1" keyAttribute="1" defaultMemberUniqueName="[PromoType].[Promo Type].[All]" allUniqueName="[PromoType].[Promo Type].[All]" dimensionUniqueName="[PromoType]" displayFolder="" count="0" unbalanced="0"/>
    <cacheHierarchy uniqueName="[Segment].[Segment]" caption="Отделы (ОП, Мск, Рег)" defaultMemberUniqueName="[Segment].[Segment].[All Segment]" allUniqueName="[Segment].[Segment].[All Segment]" dimensionUniqueName="[Segment]" displayFolder="" count="2" unbalanced="0">
      <fieldsUsage count="2">
        <fieldUsage x="-1"/>
        <fieldUsage x="1"/>
      </fieldsUsage>
    </cacheHierarchy>
    <cacheHierarchy uniqueName="[SegmentCode].[Segment Code]" caption="Код отдела" attribute="1" keyAttribute="1" defaultMemberUniqueName="[SegmentCode].[Segment Code].[All]" allUniqueName="[SegmentCode].[Segment Code].[All]" dimensionUniqueName="[SegmentCode]" displayFolder="" count="0" unbalanced="0"/>
    <cacheHierarchy uniqueName="[Status].[sStatus]" caption="Статус (Продажа, возврат,услуга)" defaultMemberUniqueName="[Status].[sStatus].[All Status]" allUniqueName="[Status].[sStatus].[All Status]" dimensionUniqueName="[Status]" displayFolder="" count="0" unbalanced="0"/>
    <cacheHierarchy uniqueName="[Subgroup].[Subgroup]" caption="Подгруппа списка первого уровня" attribute="1" keyAttribute="1" defaultMemberUniqueName="[Subgroup].[Subgroup].[All]" allUniqueName="[Subgroup].[Subgroup].[All]" dimensionUniqueName="[Subgroup]" displayFolder="" count="0" unbalanced="0"/>
    <cacheHierarchy uniqueName="[Tip].[Tip]" caption="Тип товара (аккумулятор)" defaultMemberUniqueName="[Tip].[Tip].[All Tip]" allUniqueName="[Tip].[Tip].[All Tip]" dimensionUniqueName="[Tip]" displayFolder="" count="0" unbalanced="0"/>
    <cacheHierarchy uniqueName="[TipCustomer].[TipCustomer]" caption="Тип клиента (дилер, розница)" defaultMemberUniqueName="[TipCustomer].[TipCustomer].[All TipCustomer]" allUniqueName="[TipCustomer].[TipCustomer].[All TipCustomer]" dimensionUniqueName="[TipCustomer]" displayFolder="" count="0" unbalanced="0"/>
    <cacheHierarchy uniqueName="[TypeOfKlient].[Type Of Klient]" caption="Статус клиента (работающий, архив)" attribute="1" keyAttribute="1" defaultMemberUniqueName="[TypeOfKlient].[Type Of Klient].[All]" allUniqueName="[TypeOfKlient].[Type Of Klient].[All]" dimensionUniqueName="[TypeOfKlient]" displayFolder="" count="0" unbalanced="0"/>
    <cacheHierarchy uniqueName="[Vid].[Vid]" caption="Вид товара (электро, бензо)" defaultMemberUniqueName="[Vid].[Vid].[All Vid]" allUniqueName="[Vid].[Vid].[All Vid]" dimensionUniqueName="[Vid]" displayFolder="" count="2" unbalanced="0">
      <fieldsUsage count="2">
        <fieldUsage x="-1"/>
        <fieldUsage x="0"/>
      </fieldsUsage>
    </cacheHierarchy>
    <cacheHierarchy uniqueName="[Brand].[Brand attribute]" caption="Brand attribute" attribute="1" keyAttribute="1" defaultMemberUniqueName="[Brand].[Brand attribute].[All Brand]" allUniqueName="[Brand].[Brand attribute].[All Brand]" dimensionUniqueName="[Brand]" displayFolder="" count="0" unbalanced="0" hidden="1"/>
    <cacheHierarchy uniqueName="[Category].[Category attribute]" caption="Category attribute" attribute="1" keyAttribute="1" defaultMemberUniqueName="[Category].[Category attribute].[All Category]" allUniqueName="[Category].[Category attribute].[All Category]" dimensionUniqueName="[Category]" displayFolder="" count="0" unbalanced="0" hidden="1"/>
    <cacheHierarchy uniqueName="[Customer].[Customer attribute]" caption="Customer attribute" attribute="1" keyAttribute="1" defaultMemberUniqueName="[Customer].[Customer attribute].[All Customer]" allUniqueName="[Customer].[Customer attribute].[All Customer]" dimensionUniqueName="[Customer]" displayFolder="" count="0" unbalanced="0" hidden="1"/>
    <cacheHierarchy uniqueName="[CustomerOrder].[Customer Order attribute]" caption="Customer Order attribute" attribute="1" keyAttribute="1" defaultMemberUniqueName="[CustomerOrder].[Customer Order attribute].[All CustomerOrder]" allUniqueName="[CustomerOrder].[Customer Order attribute].[All CustomerOrder]" dimensionUniqueName="[CustomerOrder]" displayFolder="" count="0" unbalanced="0" hidden="1"/>
    <cacheHierarchy uniqueName="[Date].[Day attribute]" caption="Day attribute" attribute="1" time="1" keyAttribute="1" defaultMemberUniqueName="[Date].[Day attribute].[All Date]" allUniqueName="[Date].[Day attribute].[All Date]" dimensionUniqueName="[Date]" displayFolder="" count="0" memberValueDatatype="130" unbalanced="0" hidden="1"/>
    <cacheHierarchy uniqueName="[Date].[Month attribute]" caption="Month attribute" attribute="1" time="1" defaultMemberUniqueName="[Date].[Month attribute].[All Date]" allUniqueName="[Date].[Month attribute].[All Date]" dimensionUniqueName="[Date]" displayFolder="" count="0" unbalanced="0" hidden="1"/>
    <cacheHierarchy uniqueName="[Date].[Year attribute]" caption="Year attribute" attribute="1" time="1" defaultMemberUniqueName="[Date].[Year attribute].[All Date]" allUniqueName="[Date].[Year attribute].[All Date]" dimensionUniqueName="[Date]" displayFolder="" count="0" unbalanced="0" hidden="1"/>
    <cacheHierarchy uniqueName="[Duty].[Duty attribute]" caption="Duty attribute" attribute="1" keyAttribute="1" defaultMemberUniqueName="[Duty].[Duty attribute].[All Duty]" allUniqueName="[Duty].[Duty attribute].[All Duty]" dimensionUniqueName="[Duty]" displayFolder="" count="0" unbalanced="0" hidden="1"/>
    <cacheHierarchy uniqueName="[FedOkrug].[Okrug attribute]" caption="Okrug attribute" attribute="1" keyAttribute="1" defaultMemberUniqueName="[FedOkrug].[Okrug attribute].[All FedOkrug]" allUniqueName="[FedOkrug].[Okrug attribute].[All FedOkrug]" dimensionUniqueName="[FedOkrug]" displayFolder="" count="0" unbalanced="0" hidden="1"/>
    <cacheHierarchy uniqueName="[Firma].[Firma attribute]" caption="Firma attribute" attribute="1" keyAttribute="1" defaultMemberUniqueName="[Firma].[Firma attribute].[All Firma]" allUniqueName="[Firma].[Firma attribute].[All Firma]" dimensionUniqueName="[Firma]" displayFolder="" count="0" unbalanced="0" hidden="1"/>
    <cacheHierarchy uniqueName="[Gorod].[Gorod attribute]" caption="Gorod attribute" attribute="1" keyAttribute="1" defaultMemberUniqueName="[Gorod].[Gorod attribute].[All Gorod]" allUniqueName="[Gorod].[Gorod attribute].[All Gorod]" dimensionUniqueName="[Gorod]" displayFolder="" count="0" unbalanced="0" hidden="1"/>
    <cacheHierarchy uniqueName="[Manager].[Manager attribute]" caption="Manager attribute" attribute="1" keyAttribute="1" defaultMemberUniqueName="[Manager].[Manager attribute].[All Manager]" allUniqueName="[Manager].[Manager attribute].[All Manager]" dimensionUniqueName="[Manager]" displayFolder="" count="0" unbalanced="0" hidden="1"/>
    <cacheHierarchy uniqueName="[Oblast].[Oblast]" caption="Oblast" attribute="1" keyAttribute="1" defaultMemberUniqueName="[Oblast].[Oblast].[All]" allUniqueName="[Oblast].[Oblast].[All]" dimensionUniqueName="[Oblast]" displayFolder="" count="0" unbalanced="0" hidden="1"/>
    <cacheHierarchy uniqueName="[ProdManager].[Prod Manager]" caption="Prod Manager" attribute="1" keyAttribute="1" defaultMemberUniqueName="[ProdManager].[Prod Manager].[All ProdManager]" allUniqueName="[ProdManager].[Prod Manager].[All ProdManager]" dimensionUniqueName="[ProdManager]" displayFolder="" count="0" unbalanced="0" hidden="1"/>
    <cacheHierarchy uniqueName="[Product].[Product attribute]" caption="Product attribute" attribute="1" keyAttribute="1" defaultMemberUniqueName="[Product].[Product attribute].[All Product]" allUniqueName="[Product].[Product attribute].[All Product]" dimensionUniqueName="[Product]" displayFolder="" count="0" unbalanced="0" hidden="1"/>
    <cacheHierarchy uniqueName="[Segment].[Segment attribute]" caption="Segment attribute" attribute="1" keyAttribute="1" defaultMemberUniqueName="[Segment].[Segment attribute].[All Segment]" allUniqueName="[Segment].[Segment attribute].[All Segment]" dimensionUniqueName="[Segment]" displayFolder="" count="0" unbalanced="0" hidden="1"/>
    <cacheHierarchy uniqueName="[Status].[Status]" caption="Status" attribute="1" keyAttribute="1" defaultMemberUniqueName="[Status].[Status].[All]" allUniqueName="[Status].[Status].[All]" dimensionUniqueName="[Status]" displayFolder="" count="0" unbalanced="0" hidden="1"/>
    <cacheHierarchy uniqueName="[Tip].[Tip attribute]" caption="Tip attribute" attribute="1" keyAttribute="1" defaultMemberUniqueName="[Tip].[Tip attribute].[All Tip]" allUniqueName="[Tip].[Tip attribute].[All Tip]" dimensionUniqueName="[Tip]" displayFolder="" count="0" unbalanced="0" hidden="1"/>
    <cacheHierarchy uniqueName="[TipCustomer].[Tip Customer attribute]" caption="Tip Customer attribute" attribute="1" keyAttribute="1" defaultMemberUniqueName="[TipCustomer].[Tip Customer attribute].[All TipCustomer]" allUniqueName="[TipCustomer].[Tip Customer attribute].[All TipCustomer]" dimensionUniqueName="[TipCustomer]" displayFolder="" count="0" unbalanced="0" hidden="1"/>
    <cacheHierarchy uniqueName="[Vid].[Vid attribute]" caption="Vid attribute" attribute="1" keyAttribute="1" defaultMemberUniqueName="[Vid].[Vid attribute].[All Vid]" allUniqueName="[Vid].[Vid attribute].[All Vid]" dimensionUniqueName="[Vid]" displayFolder="" count="0" unbalanced="0" hidden="1"/>
    <cacheHierarchy uniqueName="[Measures].[Kolvo]" caption="Kolvo" measure="1" displayFolder="" measureGroup="Dbo Sales" count="0"/>
    <cacheHierarchy uniqueName="[Measures].[Viruchka]" caption="Viruchka" measure="1" displayFolder="" measureGroup="Dbo Sales" count="0"/>
    <cacheHierarchy uniqueName="[Measures].[Sebestoimosty]" caption="Sebestoimosty" measure="1" displayFolder="" measureGroup="Dbo Sales" count="0"/>
    <cacheHierarchy uniqueName="[Measures].[Marha]" caption="Marha" measure="1" displayFolder="" measureGroup="Dbo Sales" count="0"/>
    <cacheHierarchy uniqueName="[Measures].[Promo Count]" caption="Promo Count" measure="1" displayFolder="" measureGroup="Dbo Sales" count="0"/>
    <cacheHierarchy uniqueName="[Measures].[Viruchka RUR]" caption="Viruchka RUR" measure="1" displayFolder="" measureGroup="Dbo Sales" count="0"/>
    <cacheHierarchy uniqueName="[Measures].[Sebestoimosty RUR]" caption="Sebestoimosty RUR" measure="1" displayFolder="" measureGroup="Dbo Sales" count="0"/>
    <cacheHierarchy uniqueName="[Measures].[Marha RUR]" caption="Marha RUR" measure="1" displayFolder="" measureGroup="Dbo Sales" count="0"/>
    <cacheHierarchy uniqueName="[Measures].[Маржа %]" caption="Маржа %" measure="1" displayFolder="" count="0"/>
    <cacheHierarchy uniqueName="[Measures].[Наценка %]" caption="Наценка %" measure="1" displayFolder="" count="0"/>
    <cacheHierarchy uniqueName="[Measures].[Выручка единицы]" caption="Выручка единицы" measure="1" displayFolder="" count="0"/>
    <cacheHierarchy uniqueName="[Measures].[Себестоимость единицы]" caption="Себестоимость единицы" measure="1" displayFolder="" count="0"/>
    <cacheHierarchy uniqueName="[Measures].[Маржа единицы]" caption="Маржа единицы" measure="1" displayFolder="" count="0"/>
  </cacheHierarchies>
  <kpis count="0"/>
  <dimensions count="37">
    <dimension name="AdresDostavki" uniqueName="[AdresDostavki]" caption="AdresDostavki"/>
    <dimension name="Brand" uniqueName="[Brand]" caption="Brand"/>
    <dimension name="Category" uniqueName="[Category]" caption="Category"/>
    <dimension name="CategoryRUR" uniqueName="[CategoryRUR]" caption="CategoryRUR"/>
    <dimension name="CheckList" uniqueName="[CheckList]" caption="CheckList"/>
    <dimension name="Class_S" uniqueName="[Class_S]" caption="Class_S"/>
    <dimension name="Classificator" uniqueName="[Classificator]" caption="Classificator"/>
    <dimension name="Customer" uniqueName="[Customer]" caption="Customer"/>
    <dimension name="CustomerClass" uniqueName="[CustomerClass]" caption="CustomerClass"/>
    <dimension name="CustomerOrder" uniqueName="[CustomerOrder]" caption="CustomerOrder"/>
    <dimension name="Date" uniqueName="[Date]" caption="Date"/>
    <dimension name="Duty" uniqueName="[Duty]" caption="Duty"/>
    <dimension name="FedOkrug" uniqueName="[FedOkrug]" caption="FedOkrug"/>
    <dimension name="Firma" uniqueName="[Firma]" caption="Firma"/>
    <dimension name="Gorod" uniqueName="[Gorod]" caption="Gorod"/>
    <dimension name="HitList" uniqueName="[HitList]" caption="HitList"/>
    <dimension name="Manager" uniqueName="[Manager]" caption="Manager"/>
    <dimension name="ManagerCode" uniqueName="[ManagerCode]" caption="ManagerCode"/>
    <dimension measure="1" name="Measures" uniqueName="[Measures]" caption="Measures"/>
    <dimension name="Oblast" uniqueName="[Oblast]" caption="Oblast"/>
    <dimension name="OkrugCode" uniqueName="[OkrugCode]" caption="OkrugCode"/>
    <dimension name="Parent" uniqueName="[Parent]" caption="Parent"/>
    <dimension name="ProdManager" uniqueName="[ProdManager]" caption="ProdManager"/>
    <dimension name="Product" uniqueName="[Product]" caption="Product"/>
    <dimension name="ProductArticle" uniqueName="[ProductArticle]" caption="ProductArticle"/>
    <dimension name="ProductStatus" uniqueName="[ProductStatus]" caption="ProductStatus"/>
    <dimension name="ProductTag" uniqueName="[ProductTag]" caption="ProductTag"/>
    <dimension name="Promo_S" uniqueName="[Promo_S]" caption="Promo_S"/>
    <dimension name="PromoType" uniqueName="[PromoType]" caption="PromoType"/>
    <dimension name="Segment" uniqueName="[Segment]" caption="Segment"/>
    <dimension name="SegmentCode" uniqueName="[SegmentCode]" caption="SegmentCode"/>
    <dimension name="Status" uniqueName="[Status]" caption="Status"/>
    <dimension name="Subgroup" uniqueName="[Subgroup]" caption="Subgroup"/>
    <dimension name="Tip" uniqueName="[Tip]" caption="Tip"/>
    <dimension name="TipCustomer" uniqueName="[TipCustomer]" caption="TipCustomer"/>
    <dimension name="TypeOfKlient" uniqueName="[TypeOfKlient]" caption="TypeOfKlient"/>
    <dimension name="Vid" uniqueName="[Vid]" caption="Vid"/>
  </dimensions>
  <measureGroups count="1">
    <measureGroup name="Dbo Sales" caption="Dbo Sales"/>
  </measureGroups>
  <maps count="36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  <map measureGroup="0" dimension="31"/>
    <map measureGroup="0" dimension="32"/>
    <map measureGroup="0" dimension="33"/>
    <map measureGroup="0" dimension="34"/>
    <map measureGroup="0" dimension="35"/>
    <map measureGroup="0" dimension="3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atova Lolita" refreshedDate="44987.49270289352" backgroundQuery="1" createdVersion="5" refreshedVersion="6" minRefreshableVersion="3" recordCount="0" supportSubquery="1" supportAdvancedDrill="1" xr:uid="{00000000-000A-0000-FFFF-FFFF01000000}">
  <cacheSource type="external" connectionId="2"/>
  <cacheFields count="10">
    <cacheField name="[Vid].[Vid].[Vid]" caption="Vid" numFmtId="0" hierarchy="35" level="1">
      <sharedItems count="4">
        <s v="[Vid].[Vid].[Vid].&amp;[Инструмент бензо]" c="Инструмент бензо"/>
        <s v="[Vid].[Vid].[Vid].&amp;[Инструмент электро]" c="Инструмент электро"/>
        <s v="[Vid].[Vid].[Vid].&amp;[Ручник и аксессуары]" c="Ручник и аксессуары"/>
        <s v="[Vid].[Vid].[Vid].&amp;[Инструмент газ]" u="1" c="Инструмент газ"/>
      </sharedItems>
    </cacheField>
    <cacheField name="[Segment].[Segment].[Segment]" caption="Segment" numFmtId="0" hierarchy="28" level="1">
      <sharedItems containsSemiMixedTypes="0" containsString="0"/>
    </cacheField>
    <cacheField name="[Brand].[Brand].[Brand]" caption="Brand" numFmtId="0" hierarchy="1" level="1">
      <sharedItems containsSemiMixedTypes="0" containsString="0"/>
    </cacheField>
    <cacheField name="[Date].[Date].[Year]" caption="Year" numFmtId="0" hierarchy="10" level="1">
      <sharedItems count="1">
        <s v="[Date].[Date].[Year].&amp;[2023]" c="2023"/>
      </sharedItems>
    </cacheField>
    <cacheField name="[Date].[Date].[Month]" caption="Month" numFmtId="0" hierarchy="10" level="2">
      <sharedItems count="1">
        <s v="[Date].[Date].[Year].&amp;[2023].[January]" c="January"/>
      </sharedItems>
    </cacheField>
    <cacheField name="[Date].[Date].[Day]" caption="Day" numFmtId="0" hierarchy="10" level="3">
      <sharedItems containsSemiMixedTypes="0" containsString="0"/>
    </cacheField>
    <cacheField name="[Customer].[Customer].[Customer]" caption="Customer" numFmtId="0" hierarchy="7" level="1">
      <sharedItems containsSemiMixedTypes="0" containsString="0"/>
    </cacheField>
    <cacheField name="[ProductStatus].[СтатусТовара].[СтатусТовара]" caption="СтатусТовара" numFmtId="0" hierarchy="24" level="1">
      <sharedItems count="5">
        <s v="[ProductStatus].[СтатусТовара].&amp;[Выводимый]" c="Выводимый"/>
        <s v="[ProductStatus].[СтатусТовара].&amp;[Замена]" c="Замена"/>
        <s v="[ProductStatus].[СтатусТовара].&amp;[Новый]" c="Новый"/>
        <s v="[ProductStatus].[СтатусТовара].&amp;[Основной]" c="Основной"/>
        <s v="[ProductStatus].[СтатусТовара].&amp;[Сервис]" u="1" c="Сервис"/>
      </sharedItems>
    </cacheField>
    <cacheField name="[Product].[Product].[Product]" caption="Product" numFmtId="0" hierarchy="22" level="1">
      <sharedItems count="367">
        <s v="[Product].[Product].[Product].&amp;[1010-02-FR0600 Молоток 600г. Кованый боек, полностью обрезин. рукоятка Sturm!]" c="1010-02-FR0600 Молоток 600г. Кованый боек, полностью обрезин. рукоятка Sturm!"/>
        <s v="[Product].[Product].[Product].&amp;[1010-07-FR0300 Молоток 300г,кованый боек,фибергласс.рукоятка,С КЕРНЕРОМ,КУЛИБИН,pat,Sturm!]" c="1010-07-FR0300 Молоток 300г,кованый боек,фибергласс.рукоятка,С КЕРНЕРОМ,КУЛИБИН,pat,Sturm!"/>
        <s v="[Product].[Product].[Product].&amp;[1010-72-FB0250 Молоток-гвоздодер &quot;мини&quot;, 250г. кованый боек,черная обрезиненная рукоятка,Sturm!]" c="1010-72-FB0250 Молоток-гвоздодер &quot;мини&quot;, 250г. кованый боек,черная обрезиненная рукоятка,Sturm!"/>
        <s v="[Product].[Product].[Product].&amp;[1010-74-FB0250 Молоток-гвоздодер &quot;мини&quot;, 250г. кованый боек,полиров.обрезиненна рукоятка,Sturm!]" c="1010-74-FB0250 Молоток-гвоздодер &quot;мини&quot;, 250г. кованый боек,полиров.обрезиненна рукоятка,Sturm!"/>
        <s v="[Product].[Product].[Product].&amp;[1012-07-230С Киянка 230гр, распорная деревян. рукоятка d45 мм, бел резин, СОЮЗ]" c="1012-07-230С Киянка 230гр, распорная деревян. рукоятка d45 мм, бел резин, СОЮЗ"/>
        <s v="[Product].[Product].[Product].&amp;[1013-01-600 Гвоздодер-монтировка шестигранный,КОВАНАЯ СТАЛЬ,спец.изгиб, 600 мм Sturm!]" c="1013-01-600 Гвоздодер-монтировка шестигранный,КОВАНАЯ СТАЛЬ,спец.изгиб, 600 мм Sturm!"/>
        <s v="[Product].[Product].[Product].&amp;[1015-12-FB4000 Топор-Колун 4000г. Кованый боек, удлинен. обрезин. рукоятка Sturm!]" c="1015-12-FB4000 Топор-Колун 4000г. Кованый боек, удлинен. обрезин. рукоятка Sturm!"/>
        <s v="[Product].[Product].[Product].&amp;[1020-01-1-160 Пассатижи 160мм ОСОБО ПРОЧНЫЕ ГУБКИ, 2-х компонентн. рукоятки (Profi), Sturm!]" c="1020-01-1-160 Пассатижи 160мм ОСОБО ПРОЧНЫЕ ГУБКИ, 2-х компонентн. рукоятки (Profi), Sturm!"/>
        <s v="[Product].[Product].[Product].&amp;[1020-01-1-180 Пассатижи 180мм ОСОБО ПРОЧНЫЕ ГУБКИ, 2-х компонентные рукоятки (Profi), Sturm!]" c="1020-01-1-180 Пассатижи 180мм ОСОБО ПРОЧНЫЕ ГУБКИ, 2-х компонентные рукоятки (Profi), Sturm!"/>
        <s v="[Product].[Product].[Product].&amp;[1020-01-2-160 Тонкогубцы 160мм ОСОБО ПРОЧНЫЕ ГУБКИ, 2-х компонентные рукоятки (Profi), Sturm!]" c="1020-01-2-160 Тонкогубцы 160мм ОСОБО ПРОЧНЫЕ ГУБКИ, 2-х компонентные рукоятки (Profi), Sturm!"/>
        <s v="[Product].[Product].[Product].&amp;[1020-01-3-160 Бокорезы 160мм ОСОБО ПРОЧНЫЕ ГУБКИ, 2-х компонентные рукоятки (Profi), Sturm!]" c="1020-01-3-160 Бокорезы 160мм ОСОБО ПРОЧНЫЕ ГУБКИ, 2-х компонентные рукоятки (Profi), Sturm!"/>
        <s v="[Product].[Product].[Product].&amp;[1020-01-3-180 Бокорезы 180мм ОСОБО ПРОЧНЫЕ ГУБКИ, 2-х компонентные рукоятки (Profi), Sturm!]" c="1020-01-3-180 Бокорезы 180мм ОСОБО ПРОЧНЫЕ ГУБКИ, 2-х компонентные рукоятки (Profi), Sturm!"/>
        <s v="[Product].[Product].[Product].&amp;[1020-02-1-180 Плоскогубцы 180 мм, PROF серия, ДВУХКОМПОНЕНТНЫЕ РУКОЯТКИ, Sturm!]" c="1020-02-1-180 Плоскогубцы 180 мм, PROF серия, ДВУХКОМПОНЕНТНЫЕ РУКОЯТКИ, Sturm!"/>
        <s v="[Product].[Product].[Product].&amp;[1020-02-1-200 Плоскогубцы ОСОБО ПРОЧНЫЕ ГУБКИ  200 мм (Profi HQ) Sturm!]" c="1020-02-1-200 Плоскогубцы ОСОБО ПРОЧНЫЕ ГУБКИ  200 мм (Profi HQ) Sturm!"/>
        <s v="[Product].[Product].[Product].&amp;[1020-03-2-180 Бокорезы 180 мм, С ДИЭЛЕКТРИЧЕСКИМИ РУКОЯТКАМИ 1000В, Sturm!]" c="1020-03-2-180 Бокорезы 180 мм, С ДИЭЛЕКТРИЧЕСКИМИ РУКОЯТКАМИ 1000В, Sturm!"/>
        <s v="[Product].[Product].[Product].&amp;[1020-06-175 Клещи переставные 175мм(Галка) КНОПОЧНАЯ СИСТЕМА ФИКСАЦИИ,НАСЕЧ ГУБ,ПВХ РУК,Sturm!]" c="1020-06-175 Клещи переставные 175мм(Галка) КНОПОЧНАЯ СИСТЕМА ФИКСАЦИИ,НАСЕЧ ГУБ,ПВХ РУК,Sturm!"/>
        <s v="[Product].[Product].[Product].&amp;[1020-06-300 Клещи переставные 300мм(Галка) КНОПОЧНАЯ СИСТЕМА ФИКСАЦИИ,НАСЕЧ ГУБ,ПВХ РУК,Sturm!]" c="1020-06-300 Клещи переставные 300мм(Галка) КНОПОЧНАЯ СИСТЕМА ФИКСАЦИИ,НАСЕЧ ГУБ,ПВХ РУК,Sturm!"/>
        <s v="[Product].[Product].[Product].&amp;[1020-06-300С Клещи переставные 300мм(Галка) КНОПОЧНАЯ СИСТЕМА ФИКСАЦИИ,НАСЕЧ ГУБ,ПВХ РУК, СОЮЗ]" c="1020-06-300С Клещи переставные 300мм(Галка) КНОПОЧНАЯ СИСТЕМА ФИКСАЦИИ,НАСЕЧ ГУБ,ПВХ РУК, СОЮЗ"/>
        <s v="[Product].[Product].[Product].&amp;[1020-06-400 Клещи переставные 400мм(Галка) КНОПОЧНАЯ СИСТЕМА ФИКСАЦИИ,НАСЕЧ ГУБ,ПВХ РУК,Sturm!]" c="1020-06-400 Клещи переставные 400мм(Галка) КНОПОЧНАЯ СИСТЕМА ФИКСАЦИИ,НАСЕЧ ГУБ,ПВХ РУК,Sturm!"/>
        <s v="[Product].[Product].[Product].&amp;[1020-06-A250 Клещи переставные 250мм,CrV, коробчатый шарнир, раскрытие губок 50мм(&gt;43%), Sturm!]" c="1020-06-A250 Клещи переставные 250мм,CrV, коробчатый шарнир, раскрытие губок 50мм(&gt;43%), Sturm!"/>
        <s v="[Product].[Product].[Product].&amp;[1020-06-B300 Клещи переставные 300мм УСИЛЕННЫЕ, РУКОЯТКИ ИЗ МЯГКОГО ПВХ, тип А6 Sturm!]" c="1020-06-B300 Клещи переставные 300мм УСИЛЕННЫЕ, РУКОЯТКИ ИЗ МЯГКОГО ПВХ, тип А6 Sturm!"/>
        <s v="[Product].[Product].[Product].&amp;[1020-08-A300 Клещи переставные с функцией автозажима,на 50% быстрее,300мм,тип A6 (галка),Sturm!]" c="1020-08-A300 Клещи переставные с функцией автозажима,на 50% быстрее,300мм,тип A6 (галка),Sturm!"/>
        <s v="[Product].[Product].[Product].&amp;[1030-05-1-115 Пассатижи 115мм ДВУХКОМПОНЕНТНЫЕ РУКОЯТКИ, ПРУЖИННЫЙ МЕХАНИЗМ (Profi mini),Sturm!]" c="1030-05-1-115 Пассатижи 115мм ДВУХКОМПОНЕНТНЫЕ РУКОЯТКИ, ПРУЖИННЫЙ МЕХАНИЗМ (Profi mini),Sturm!"/>
        <s v="[Product].[Product].[Product].&amp;[1030-05-3-100 Бокорезы 100мм ДВУХКОМПОНЕНТНЫЕ РУКОЯТКИ, ПРУЖИННЫЙ МЕХАНИЗМ, (Profi mini),Sturm!]" c="1030-05-3-100 Бокорезы 100мм ДВУХКОМПОНЕНТНЫЕ РУКОЯТКИ, ПРУЖИННЫЙ МЕХАНИЗМ, (Profi mini),Sturm!"/>
        <s v="[Product].[Product].[Product].&amp;[1030-05-8-160 Тонкогубцы 150м ДВУХКОМПОНЕНТНЫЕ РУКОЯТКИ,ПРУЖИННЫЙ МЕХАНИЗМ, (Profi mini),Sturm!]" c="1030-05-8-160 Тонкогубцы 150м ДВУХКОМПОНЕНТНЫЕ РУКОЯТКИ,ПРУЖИННЫЙ МЕХАНИЗМ, (Profi mini),Sturm!"/>
        <s v="[Product].[Product].[Product].&amp;[1040-01-VTC Отвертка индикаторная 180мм, 100-500В, прямой шлиц, СОЮЗ]" c="1040-01-VTC Отвертка индикаторная 180мм, 100-500В, прямой шлиц, СОЮЗ"/>
        <s v="[Product].[Product].[Product].&amp;[1040-02-VT Отвертка индикаторная 130 мм, 100-500В, прямой шлиц, Sturm!]" c="1040-02-VT Отвертка индикаторная 130 мм, 100-500В, прямой шлиц, Sturm!"/>
        <s v="[Product].[Product].[Product].&amp;[1040-11-S14 Отвертки для точной механики набор,14 размеров, 8 предметов,пластиковый кейс,Sturm!]" c="1040-11-S14 Отвертки для точной механики набор,14 размеров, 8 предметов,пластиковый кейс,Sturm!"/>
        <s v="[Product].[Product].[Product].&amp;[1045-01-1 Ключ трубный рычажный 1&quot;, №1, 300мм,Тип L (90),ЦЕЛЬНОКОВАНЫЙ,ГУБКИ ЗАКАЛ.ТОКОМ,Sturm!]" c="1045-01-1 Ключ трубный рычажный 1&quot;, №1, 300мм,Тип L (90),ЦЕЛЬНОКОВАНЫЙ,ГУБКИ ЗАКАЛ.ТОКОМ,Sturm!"/>
        <s v="[Product].[Product].[Product].&amp;[1045-02-15 Ключ трубный рычажный 1,5&quot;,№2, 400мм,тип S (45),ЦЕЛЬНОКОВАН,ГУБКИ ЗАКАЛ.ТОКОМ,Sturm!]" c="1045-02-15 Ключ трубный рычажный 1,5&quot;,№2, 400мм,тип S (45),ЦЕЛЬНОКОВАН,ГУБКИ ЗАКАЛ.ТОКОМ,Sturm!"/>
        <s v="[Product].[Product].[Product].&amp;[1045-02-A200 Разводной ключ 200 мм, УСИЛЕННЫЙ, МЯГКАЯ РУКОЯТКА, ПОДВЕС. Sturm!]" c="1045-02-A200 Разводной ключ 200 мм, УСИЛЕННЫЙ, МЯГКАЯ РУКОЯТКА, ПОДВЕС. Sturm!"/>
        <s v="[Product].[Product].[Product].&amp;[1045-02-A250 Разводной ключ 250 мм, УСИЛЕННЫЙ, МЯГКАЯ РУКОЯТКА, ПОДВЕС.Sturm!]" c="1045-02-A250 Разводной ключ 250 мм, УСИЛЕННЫЙ, МЯГКАЯ РУКОЯТКА, ПОДВЕС.Sturm!"/>
        <s v="[Product].[Product].[Product].&amp;[1045-04-HS Набор ключей TORX (наконечник в форме звезды) Sturm!]" c="1045-04-HS Набор ключей TORX (наконечник в форме звезды) Sturm!"/>
        <s v="[Product].[Product].[Product].&amp;[1045-11-150 ключ разводной 150 мм, УСИЛЕННЫЕ ТОНКИЕ ГУБКИ, обрезиненная рукоятка, Sturm!]" c="1045-11-150 ключ разводной 150 мм, УСИЛЕННЫЕ ТОНКИЕ ГУБКИ, обрезиненная рукоятка, Sturm!"/>
        <s v="[Product].[Product].[Product].&amp;[1045-11-200 ключ разводной 200мм, УСИЛЕННЫЕ ТОНКИЕ ГУБКИ, обрезиненная рукоятка, Sturm!]" c="1045-11-200 ключ разводной 200мм, УСИЛЕННЫЕ ТОНКИЕ ГУБКИ, обрезиненная рукоятка, Sturm!"/>
        <s v="[Product].[Product].[Product].&amp;[1045-11-250 ключ разводной 250мм, УСИЛЕННЫЕ ТОНКИЕ ГУБКИ, обрезиненная рукоятка, Sturm!]" c="1045-11-250 ключ разводной 250мм, УСИЛЕННЫЕ ТОНКИЕ ГУБКИ, обрезиненная рукоятка, Sturm!"/>
        <s v="[Product].[Product].[Product].&amp;[1045-19-150 ключ разводной 120мм, зев 24мм, СУПЕРТОНКИЕ ГУБКИ, обливная рукоятка, Sturm!]" c="1045-19-150 ключ разводной 120мм, зев 24мм, СУПЕРТОНКИЕ ГУБКИ, обливная рукоятка, Sturm!"/>
        <s v="[Product].[Product].[Product].&amp;[1045-19-200 ключ разводной 130мм, зев 32мм, СУПЕРТОНКИЕ ГУБКИ, обливная рукоятка, Sturm!]" c="1045-19-200 ключ разводной 130мм, зев 32мм, СУПЕРТОНКИЕ ГУБКИ, обливная рукоятка, Sturm!"/>
        <s v="[Product].[Product].[Product].&amp;[1045-28-135 Ключ разводной c  короткой ручкой 135мм, зев 34мм, CrV, Sturm!]" c="1045-28-135 Ключ разводной c  короткой ручкой 135мм, зев 34мм, CrV, Sturm!"/>
        <s v="[Product].[Product].[Product].&amp;[1045-28-155 Ключ разводной c  короткой ручкой 155мм, зев 41мм, CrV, Sturm!]" c="1045-28-155 Ключ разводной c  короткой ручкой 155мм, зев 41мм, CrV, Sturm!"/>
        <s v="[Product].[Product].[Product].&amp;[1045-29-150 ключ разводной 150мм, CrV сталь, увеличенный зев 24мм, Sturm!]" c="1045-29-150 ключ разводной 150мм, CrV сталь, увеличенный зев 24мм, Sturm!"/>
        <s v="[Product].[Product].[Product].&amp;[1045-30-200С ключ разводной 200мм, зев 39мм, СУПЕРТОНКИЕ ГУБКИ, обрезиненная рукоятка, СОЮЗ]" c="1045-30-200С ключ разводной 200мм, зев 39мм, СУПЕРТОНКИЕ ГУБКИ, обрезиненная рукоятка, СОЮЗ"/>
        <s v="[Product].[Product].[Product].&amp;[1051-01-SSN Набор надфилей 5шт ОБРЕЗИНЕННАЯ РУКОЯТКА, Sturm!]" c="1051-01-SSN Набор надфилей 5шт ОБРЕЗИНЕННАЯ РУКОЯТКА, Sturm!"/>
        <s v="[Product].[Product].[Product].&amp;[1055-03-06 Сверло по стеклу и кафелю, d 6мм, круглый хвостовик, 2 грани, Sturm!]" c="1055-03-06 Сверло по стеклу и кафелю, d 6мм, круглый хвостовик, 2 грани, Sturm!"/>
        <s v="[Product].[Product].[Product].&amp;[1055-03-08 Сверло по стеклу и кафелю, d 8мм, круглый хвостовик, 2 грани, Sturm!]" c="1055-03-08 Сверло по стеклу и кафелю, d 8мм, круглый хвостовик, 2 грани, Sturm!"/>
        <s v="[Product].[Product].[Product].&amp;[1055-10-6870 Коронка алмазная по керамограниту 68 х 70 мм,3гр. хв., с центрир. cверл. Sturm!]" c="1055-10-6870 Коронка алмазная по керамограниту 68 х 70 мм,3гр. хв., с центрир. cверл. Sturm!"/>
        <s v="[Product].[Product].[Product].&amp;[1060-11-4007 Ножовка по дереву с КАРАНДАШОМ, 400мм, 7-8 зуб/1&quot;, КАЛЕНЫЙ 3D ЗУБ, pat, Sturm!]" c="1060-11-4007 Ножовка по дереву с КАРАНДАШОМ, 400мм, 7-8 зуб/1&quot;, КАЛЕНЫЙ 3D ЗУБ, pat, Sturm!"/>
        <s v="[Product].[Product].[Product].&amp;[1060-12-4507 Ножовка по дереву с КАРАНДАШОМ 450мм,7-8 зуб/1&quot;,3D ЗУБ для влажн.дер.,pat., Sturm!]" c="1060-12-4507 Ножовка по дереву с КАРАНДАШОМ 450мм,7-8 зуб/1&quot;,3D ЗУБ для влажн.дер.,pat., Sturm!"/>
        <s v="[Product].[Product].[Product].&amp;[1060-92-500 Ножовка по пенобетону, 500мм, тефлоновое покрытие, Sturm!]" c="1060-92-500 Ножовка по пенобетону, 500мм, тефлоновое покрытие, Sturm!"/>
        <s v="[Product].[Product].[Product].&amp;[1060-92-600 Ножовка по пенобетону, 600мм, тефлоновое покрытие, Sturm!]" c="1060-92-600 Ножовка по пенобетону, 600мм, тефлоновое покрытие, Sturm!"/>
        <s v="[Product].[Product].[Product].&amp;[1060-92-700 Ножовка по пенобетону, 700мм, тефлоновое покрытие, Sturm!]" c="1060-92-700 Ножовка по пенобетону, 700мм, тефлоновое покрытие, Sturm!"/>
        <s v="[Product].[Product].[Product].&amp;[1061-01-0001 Ножовка по металлу, МЯГКАЯ РУКОЯТКА, ЛИТОЙ КОРПУС,300 мм Sturm!]" c="1061-01-0001 Ножовка по металлу, МЯГКАЯ РУКОЯТКА, ЛИТОЙ КОРПУС,300 мм Sturm!"/>
        <s v="[Product].[Product].[Product].&amp;[1061-04-300С Ножовка по металлу с доп. полотном,пласт.ручка 300мм,КУЛИБИН,pat,СОЮЗ]" c="1061-04-300С Ножовка по металлу с доп. полотном,пласт.ручка 300мм,КУЛИБИН,pat,СОЮЗ"/>
        <s v="[Product].[Product].[Product].&amp;[1065-04-1/2 Клуппа трубная 1/2&quot;, резцы из инструментальной стали, закалены, Sturm!]" c="1065-04-1/2 Клуппа трубная 1/2&quot;, резцы из инструментальной стали, закалены, Sturm!"/>
        <s v="[Product].[Product].[Product].&amp;[1070-40-6 Заклепки, 4,0 х 6 мм, 50 шт.,Sturm!]" c="1070-40-6 Заклепки, 4,0 х 6 мм, 50 шт.,Sturm!"/>
        <s v="[Product].[Product].[Product].&amp;[1071-01-06С Степлер меб.регулируемый,с 8мм скобами(53) 200 шт,тип скобы 53, 4-14 мм, СОЮЗ]" c="1071-01-06С Степлер меб.регулируемый,с 8мм скобами(53) 200 шт,тип скобы 53, 4-14 мм, СОЮЗ"/>
        <s v="[Product].[Product].[Product].&amp;[1071-02-06 Скобы для степлера 6мм (тип 53) в упак. 1000шт,оцинкованные,закаленные, Sturm!]" c="1071-02-06 Скобы для степлера 6мм (тип 53) в упак. 1000шт,оцинкованные,закаленные, Sturm!"/>
        <s v="[Product].[Product].[Product].&amp;[1071-02-08 Скобы для степлера 8мм (тип 53) в упак. 1000шт,оцинкованные,закаленные, Sturm!]" c="1071-02-08 Скобы для степлера 8мм (тип 53) в упак. 1000шт,оцинкованные,закаленные, Sturm!"/>
        <s v="[Product].[Product].[Product].&amp;[1071-02-12 Скобы для степлера 12мм (тип 53) в упак. 1000шт,оцинкованные,закаленные, Sturm!]" c="1071-02-12 Скобы для степлера 12мм (тип 53) в упак. 1000шт,оцинкованные,закаленные, Sturm!"/>
        <s v="[Product].[Product].[Product].&amp;[1071-03-12 Скобы для степлера 12мм (тип 140) в упак. 1000шт,оцинкованные,закаленные, Sturm!]" c="1071-03-12 Скобы для степлера 12мм (тип 140) в упак. 1000шт,оцинкованные,закаленные, Sturm!"/>
        <s v="[Product].[Product].[Product].&amp;[1072-HD-10С Плиткорез-кусачки макс рез 10мм, СОЮЗ]" c="1072-HD-10С Плиткорез-кусачки макс рез 10мм, СОЮЗ"/>
        <s v="[Product].[Product].[Product].&amp;[1073-02-310 Пистолет для герметика скелетного типа,УСИЛЕННЫЙ,310мл,Sturm!]" c="1073-02-310 Пистолет для герметика скелетного типа,УСИЛЕННЫЙ,310мл,Sturm!"/>
        <s v="[Product].[Product].[Product].&amp;[1073-06-01 Пистолет для пены ТЕФЛОН.ПОКРЫТИЕ ИГЛЫ, ДОП.НАСАДКИ Professional Sturm!]" c="1073-06-01 Пистолет для пены ТЕФЛОН.ПОКРЫТИЕ ИГЛЫ, ДОП.НАСАДКИ Professional Sturm!"/>
        <s v="[Product].[Product].[Product].&amp;[1073-06-02 Пистолет для пены ПОЛНОЕ ТЕФЛОНОВОЕ ПОКРЫТИЕ, Professional Sturm!]" c="1073-06-02 Пистолет для пены ПОЛНОЕ ТЕФЛОНОВОЕ ПОКРЫТИЕ, Professional Sturm!"/>
        <s v="[Product].[Product].[Product].&amp;[1073-07-310 Пистолет для герметика, 310мл, нейлон, скелетный, защита от капель, Sturm!]" c="1073-07-310 Пистолет для герметика, 310мл, нейлон, скелетный, защита от капель, Sturm!"/>
        <s v="[Product].[Product].[Product].&amp;[1073-08-310 Пистолет для герметика, 310мл, нейлон, полуоткрытый, защита от капель, Sturm!]" c="1073-08-310 Пистолет для герметика, 310мл, нейлон, полуоткрытый, защита от капель, Sturm!"/>
        <s v="[Product].[Product].[Product].&amp;[1074-02-03 Ножницы по металлу, левый рез, 2-Х РЫЧАЖНАЯ СИСТЕМА ДЛЯ ОБЛЕГЧЕНИЯ РЕЗА, Sturm!]" c="1074-02-03 Ножницы по металлу, левый рез, 2-Х РЫЧАЖНАЯ СИСТЕМА ДЛЯ ОБЛЕГЧЕНИЯ РЕЗА, Sturm!"/>
        <s v="[Product].[Product].[Product].&amp;[1074-02-150 Кабелерезы комбинированные 150 мм, рез до 6 мм, СОЮЗ]" c="1074-02-150 Кабелерезы комбинированные 150 мм, рез до 6 мм, СОЮЗ"/>
        <s v="[Product].[Product].[Product].&amp;[1075-01-125 Тиски слесарные 125 мм, ПОВОРОТНЫЕ УСИЛЕННЫЕ, Sturm!]" c="1075-01-125 Тиски слесарные 125 мм, ПОВОРОТНЫЕ УСИЛЕННЫЕ, Sturm!"/>
        <s v="[Product].[Product].[Product].&amp;[1076-08-05 Нож 18мм, металлические направл.,автоматич.смена лезвий,3 ЛЕЗВИЯ,ДОП.ФИКСАТОР,Sturm!]" c="1076-08-05 Нож 18мм, металлические направл.,автоматич.смена лезвий,3 ЛЕЗВИЯ,ДОП.ФИКСАТОР,Sturm!"/>
        <s v="[Product].[Product].[Product].&amp;[1076-10-J1 Нож складной с деревянной ручкой, лезвие l=7,5см, толщина 2,5мм, Sturm!]" c="1076-10-J1 Нож складной с деревянной ручкой, лезвие l=7,5см, толщина 2,5мм, Sturm!"/>
        <s v="[Product].[Product].[Product].&amp;[1076-S2-18 Лезвия для ножей СЕГМЕНТИРОВ. ТИП 10 шт. Sturm!]" c="1076-S2-18 Лезвия для ножей СЕГМЕНТИРОВ. ТИП 10 шт. Sturm!"/>
        <s v="[Product].[Product].[Product].&amp;[1078-04-30 струбцина БЫСТРОЗАЖИМНАЯ, зев 30см, глубина 7см, НАДЕЖНАЯ ФИКСАЦИЯ, Sturm!]" c="1078-04-30 струбцина БЫСТРОЗАЖИМНАЯ, зев 30см, глубина 7см, НАДЕЖНАЯ ФИКСАЦИЯ, Sturm!"/>
        <s v="[Product].[Product].[Product].&amp;[1078-04-45 струбцина БЫСТРОЗАЖИМНАЯ, зев 45см, глубина 7см, НАДЕЖНАЯ ФИКСАЦИЯ, Sturm!]" c="1078-04-45 струбцина БЫСТРОЗАЖИМНАЯ, зев 45см, глубина 7см, НАДЕЖНАЯ ФИКСАЦИЯ, Sturm!"/>
        <s v="[Product].[Product].[Product].&amp;[1078-06-200X260 Струбцина F-образная,200 х 50 х 260 мм, Sturm!]" c="1078-06-200X260 Струбцина F-образная,200 х 50 х 260 мм, Sturm!"/>
        <s v="[Product].[Product].[Product].&amp;[1078-06-250X310 Струбцина F-образная,250 х 50 х 310 мм, Sturm!]" c="1078-06-250X310 Струбцина F-образная,250 х 50 х 310 мм, Sturm!"/>
        <s v="[Product].[Product].[Product].&amp;[1078-07-70 Струбцина клещеобр.,пласт.корпус,усиленная пружина,длина 160мм,зев 70мм,Sturm!]" c="1078-07-70 Струбцина клещеобр.,пласт.корпус,усиленная пружина,длина 160мм,зев 70мм,Sturm!"/>
        <s v="[Product].[Product].[Product].&amp;[1078-07-88 Струбцина клещеобр.,пласт.корпус,усиленная пружина,длина 205мм,зев 88мм,Sturm!]" c="1078-07-88 Струбцина клещеобр.,пласт.корпус,усиленная пружина,длина 205мм,зев 88мм,Sturm!"/>
        <s v="[Product].[Product].[Product].&amp;[1078-09-050 Струбцина клещеобразная с храповым механизмом, длина 200мм, зев 50мм, Sturm!]" c="1078-09-050 Струбцина клещеобразная с храповым механизмом, длина 200мм, зев 50мм, Sturm!"/>
        <s v="[Product].[Product].[Product].&amp;[1078-12-4000 Струбцина ременная, 4м, ударопрочный пластик, нейлоновая лента, Sturm!]" c="1078-12-4000 Струбцина ременная, 4м, ударопрочный пластик, нейлоновая лента, Sturm!"/>
        <s v="[Product].[Product].[Product].&amp;[1091-09-0800 Лебедка шестеренчатая, тяга 0,8т, трос 10м, Sturm!]" c="1091-09-0800 Лебедка шестеренчатая, тяга 0,8т, трос 10м, Sturm!"/>
        <s v="[Product].[Product].[Product].&amp;[1094-AG-125 Стойка для крепления УШМ 115/125 мм, чугунное основание, с протягом Sturm!]" c="1094-AG-125 Стойка для крепления УШМ 115/125 мм, чугунное основание, с протягом Sturm!"/>
        <s v="[Product].[Product].[Product].&amp;[1700-01-15 Шланг удлинитель для компрессора 15 м Sturm!]" c="1700-01-15 Шланг удлинитель для компрессора 15 м Sturm!"/>
        <s v="[Product].[Product].[Product].&amp;[2010-07-GP-50 Рулетка 50 м геодез. ФИБЕРГЛАСС, ШТЫК ДЛЯ ФИКСАЦИИ, Sturm!]" c="2010-07-GP-50 Рулетка 50 м геодез. ФИБЕРГЛАСС, ШТЫК ДЛЯ ФИКСАЦИИ, Sturm!"/>
        <s v="[Product].[Product].[Product].&amp;[2015-05-800 Уровень АНТИУДАРНЫЙ, МАГНИТНЫЙ, 3 глазка 800мм Sturm!]" c="2015-05-800 Уровень АНТИУДАРНЫЙ, МАГНИТНЫЙ, 3 глазка 800мм Sturm!"/>
        <s v="[Product].[Product].[Product].&amp;[2015-09-400 Уровень 400мм, усиленный профиль,магнит,3 глазка,с КАРАНДАШОМ, КУЛИБИН,pat,Sturm!]" c="2015-09-400 Уровень 400мм, усиленный профиль,магнит,3 глазка,с КАРАНДАШОМ, КУЛИБИН,pat,Sturm!"/>
        <s v="[Product].[Product].[Product].&amp;[2020-01-300С Угольник, 300мм, металлический, СОЮЗ]" c="2020-01-300С Угольник, 300мм, металлический, СОЮЗ"/>
        <s v="[Product].[Product].[Product].&amp;[2020-04-500 Многоцелевой угольник 230x500mm Sturm!]" c="2020-04-500 Многоцелевой угольник 230x500mm Sturm!"/>
        <s v="[Product].[Product].[Product].&amp;[2020-07-170 Угольник 170мм, алюминиевый сплав, чёрная оксидация, белая шкала, Sturm!]" c="2020-07-170 Угольник 170мм, алюминиевый сплав, чёрная оксидация, белая шкала, Sturm!"/>
        <s v="[Product].[Product].[Product].&amp;[2020-07-300 Угольник 300мм, алюминиевый сплав, чёрная оксидация, белая шкала, Sturm!]" c="2020-07-300 Угольник 300мм, алюминиевый сплав, чёрная оксидация, белая шкала, Sturm!"/>
        <s v="[Product].[Product].[Product].&amp;[2040-02-4 Линейка многофункциональная копировальная пластиковая 4 части Sturm!]" c="2040-02-4 Линейка многофункциональная копировальная пластиковая 4 части Sturm!"/>
        <s v="[Product].[Product].[Product].&amp;[21316 Рулетка 3х16мм, ОБРЕЗИНЕННЫЙ корпус, КЛАСС ТОЧНОСТИ II, УСИЛЕННЫЙ магнит, СОЮЗ]" c="21316 Рулетка 3х16мм, ОБРЕЗИНЕННЫЙ корпус, КЛАСС ТОЧНОСТИ II, УСИЛЕННЫЙ магнит, СОЮЗ"/>
        <s v="[Product].[Product].[Product].&amp;[3012-06-280 Ножовка садовая 280 мм, 2 КОМПОНЕНТНАЯ рукоятка Sturm!]" c="3012-06-280 Ножовка садовая 280 мм, 2 КОМПОНЕНТНАЯ рукоятка Sturm!"/>
        <s v="[Product].[Product].[Product].&amp;[3100302 Рулетка 5м Х 25мм автостоп с 2-х стор.шкал,усил.магнит,обрезин.корпус,2-ой зацеп,Sturm!]" c="3100302 Рулетка 5м Х 25мм автостоп с 2-х стор.шкал,усил.магнит,обрезин.корпус,2-ой зацеп,Sturm!"/>
        <s v="[Product].[Product].[Product].&amp;[4051-03-600 Фонарь-прожектор, COB, 2 режима, 600лм, поворотная опора, усиленный корпус, Sturm!]" c="4051-03-600 Фонарь-прожектор, COB, 2 режима, 600лм, поворотная опора, усиленный корпус, Sturm!"/>
        <s v="[Product].[Product].[Product].&amp;[4051-05-150 Фонарь-прожектор МИНИ, COB сверхяркий диод,150лм, 2 магнита, зацеп, Sturm!]" c="4051-05-150 Фонарь-прожектор МИНИ, COB сверхяркий диод,150лм, 2 магнита, зацеп, Sturm!"/>
        <s v="[Product].[Product].[Product].&amp;[4052-03-600 Фонарь-прожектор, аккум., COB, 2 магнита, 4 режима, поворотная опора, 600лм, Sturm!]" c="4052-03-600 Фонарь-прожектор, аккум., COB, 2 магнита, 4 режима, поворотная опора, 600лм, Sturm!"/>
        <s v="[Product].[Product].[Product].&amp;[5015-KL-01 Насадка-горелка на газ.баллон,АВТОМ.ПЬЕЗОПОДЖИГ,рег.пламени,защита от ветра, Sturm!]" c="5015-KL-01 Насадка-горелка на газ.баллон,АВТОМ.ПЬЕЗОПОДЖИГ,рег.пламени,защита от ветра, Sturm!"/>
        <s v="[Product].[Product].[Product].&amp;[5015-KL-02 Горелка газовая ,пьезоподж.(курок),рег.пламени,защита от ветра, Sturm!]" c="5015-KL-02 Горелка газовая ,пьезоподж.(курок),рег.пламени,защита от ветра, Sturm!"/>
        <s v="[Product].[Product].[Product].&amp;[5015-KL-03 Горелка газовая, пьезоподж.(курок),рег.пламени,увелич. мощность, Sturm!]" c="5015-KL-03 Горелка газовая, пьезоподж.(курок),рег.пламени,увелич. мощность, Sturm!"/>
        <s v="[Product].[Product].[Product].&amp;[5015-KL-07 Горелка газовая, пьезоподжиг (курок), тонкое пламя, защита от ветра, Sturm!]" c="5015-KL-07 Горелка газовая, пьезоподжиг (курок), тонкое пламя, защита от ветра, Sturm!"/>
        <s v="[Product].[Product].[Product].&amp;[5015-KL-08 Горелка газовая, БЕЗ ПЬЕЗОПОДЖИГА, латунный корпус, защита от ветра, Sturm!]" c="5015-KL-08 Горелка газовая, БЕЗ ПЬЕЗОПОДЖИГА, латунный корпус, защита от ветра, Sturm!"/>
        <s v="[Product].[Product].[Product].&amp;[5200501 Круг поролоновый полировальный &quot;под липучку&quot;, D125, толщ.30мм, средн. жестк. Sturm!]" c="5200501 Круг поролоновый полировальный &quot;под липучку&quot;, D125, толщ.30мм, средн. жестк. Sturm!"/>
        <s v="[Product].[Product].[Product].&amp;[5240104 Корщетка-насадка для УШМ Sturm! тип &quot;чашка&quot; М14, D125мм, латунир. волнистая пров.]" c="5240104 Корщетка-насадка для УШМ Sturm! тип &quot;чашка&quot; М14, D125мм, латунир. волнистая пров."/>
        <s v="[Product].[Product].[Product].&amp;[5250303 Пилки для лобзика Sturm! T144D 5шт быстрый рез,5-50мм, мяг.древ., ДСП, ДВП,стол.плиты]" c="5250303 Пилки для лобзика Sturm! T144D 5шт быстрый рез,5-50мм, мяг.древ., ДСП, ДВП,стол.плиты"/>
        <s v="[Product].[Product].[Product].&amp;[5250310 Пилки для лобзика Sturm! T101D 5шт прям.чист.рез,10-45мм,мяг.древ.ДСП, пласт.]" c="5250310 Пилки для лобзика Sturm! T101D 5шт прям.чист.рез,10-45мм,мяг.древ.ДСП, пласт."/>
        <s v="[Product].[Product].[Product].&amp;[5250312 Пилки для лобзика Sturm! T101BR 5шт прям.чист.рез,3-30мм,ЛАМИНАТ,ДСП,ДВП,столярн. плиты]" c="5250312 Пилки для лобзика Sturm! T101BR 5шт прям.чист.рез,3-30мм,ЛАМИНАТ,ДСП,ДВП,столярн. плиты"/>
        <s v="[Product].[Product].[Product].&amp;[5250402 Пилки для лобзика Sturm! по металлу T118A 5шт,для прямолин.чист.реза метал. и мяг.стали]" c="5250402 Пилки для лобзика Sturm! по металлу T118A 5шт,для прямолин.чист.реза метал. и мяг.стали"/>
        <s v="[Product].[Product].[Product].&amp;[5380102 Сверло по стеклу и кафелю, d 6мм, ШЕСТИГРАННЫЙ хвостовик, 4 ГРАНИ, Sturm!]" c="5380102 Сверло по стеклу и кафелю, d 6мм, ШЕСТИГРАННЫЙ хвостовик, 4 ГРАНИ, Sturm!"/>
        <s v="[Product].[Product].[Product].&amp;[5430101 Ножи для рубанка Sturm! 82x1.2x5.5мм, УНИВЕРСАЛЬНЫЕ, 2шт, высокоуглерод. сталь, блистер]" c="5430101 Ножи для рубанка Sturm! 82x1.2x5.5мм, УНИВЕРСАЛЬНЫЕ, 2шт, высокоуглерод. сталь, блистер"/>
        <s v="[Product].[Product].[Product].&amp;[5440101 Коронки по дереву набор d=26/32/38/45/50/56/63мм, s=25.4мм (1&quot;), усиленная, Sturm!]" c="5440101 Коронки по дереву набор d=26/32/38/45/50/56/63мм, s=25.4мм (1&quot;), усиленная, Sturm!"/>
        <s v="[Product].[Product].[Product].&amp;[8054-01-XL Перчатки раб.жен.спандекс,алькантара, цвет корич-беж,рисунок цветка,размер XL,Sturm!]" c="8054-01-XL Перчатки раб.жен.спандекс,алькантара, цвет корич-беж,рисунок цветка,размер XL,Sturm!"/>
        <s v="[Product].[Product].[Product].&amp;[8054-02-L Полуперчатки раб. алькантара,с открыт.пальцами,цвет оранж+черн+зел,размер L,Sturm!]" c="8054-02-L Полуперчатки раб. алькантара,с открыт.пальцами,цвет оранж+черн+зел,размер L,Sturm!"/>
        <s v="[Product].[Product].[Product].&amp;[9010-1258-040 Круг шлифовальный Sturm! &quot;под липучку&quot;, D125мм, зерн. 40, 8 отв., 5 штук.]" c="9010-1258-040 Круг шлифовальный Sturm! &quot;под липучку&quot;, D125мм, зерн. 40, 8 отв., 5 штук."/>
        <s v="[Product].[Product].[Product].&amp;[9010-1258-060 Круг шлифовальный Sturm! &quot;под липучку&quot;, D125мм, зерн. 60, 8 отв., 5 штук.]" c="9010-1258-060 Круг шлифовальный Sturm! &quot;под липучку&quot;, D125мм, зерн. 60, 8 отв., 5 штук."/>
        <s v="[Product].[Product].[Product].&amp;[9010-1258-080 Круг шлифовальный Sturm! &quot;под липучку&quot;, D125мм, зерн. 80, 8 отв., 5 штук.]" c="9010-1258-080 Круг шлифовальный Sturm! &quot;под липучку&quot;, D125мм, зерн. 80, 8 отв., 5 штук."/>
        <s v="[Product].[Product].[Product].&amp;[9010-1258-100 Круг шлифовальный Sturm! &quot;под липучку&quot;, D125мм, зерн. 100, 8 отв., 5 штук.]" c="9010-1258-100 Круг шлифовальный Sturm! &quot;под липучку&quot;, D125мм, зерн. 100, 8 отв., 5 штук."/>
        <s v="[Product].[Product].[Product].&amp;[9010-1258-120 Круг шлифовальный Sturm! &quot;под липучку&quot;, D125мм, зерн. 120, 8 отв., 5 штук.]" c="9010-1258-120 Круг шлифовальный Sturm! &quot;под липучку&quot;, D125мм, зерн. 120, 8 отв., 5 штук."/>
        <s v="[Product].[Product].[Product].&amp;[9010-1258-150 Круг шлифовальный Sturm! &quot;под липучку&quot;, D125мм, зерн. 150, 8 отв., 5 штук.]" c="9010-1258-150 Круг шлифовальный Sturm! &quot;под липучку&quot;, D125мм, зерн. 150, 8 отв., 5 штук."/>
        <s v="[Product].[Product].[Product].&amp;[9010-B76x533-060 Шлифлента , 76x533, зерно 060, 10 шт УВЕЛИЧЕННЫЙ РЕСУРС, Sturm!]" c="9010-B76x533-060 Шлифлента , 76x533, зерно 060, 10 шт УВЕЛИЧЕННЫЙ РЕСУРС, Sturm!"/>
        <s v="[Product].[Product].[Product].&amp;[9018-SDS-F40X250 Насадка SDS+ долото 40х250мм Sturm!]" c="9018-SDS-F40X250 Насадка SDS+ долото 40х250мм Sturm!"/>
        <s v="[Product].[Product].[Product].&amp;[9019-01-300С Полотно для ножовки по металлу, 300 мм, закаленное, СОЮЗ]" c="9019-01-300С Полотно для ножовки по металлу, 300 мм, закаленное, СОЮЗ"/>
        <s v="[Product].[Product].[Product].&amp;[9020-04-230x22-TW Алмазный диск, сухая/влажная резка Turbo Wave 230мм Sturm!]" c="9020-04-230x22-TW Алмазный диск, сухая/влажная резка Turbo Wave 230мм Sturm!"/>
        <s v="[Product].[Product].[Product].&amp;[9020-125-22-36T Пильный диск, размер 125x22x36 зубьев, твердосплавные напайки Sturm!]" c="9020-125-22-36T Пильный диск, размер 125x22x36 зубьев, твердосплавные напайки Sturm!"/>
        <s v="[Product].[Product].[Product].&amp;[9020-125-22-3T Пильный диск Эврика по дереву для УШМ, размер 125x22x3 зуба, Sturm!]" c="9020-125-22-3T Пильный диск Эврика по дереву для УШМ, размер 125x22x3 зуба, Sturm!"/>
        <s v="[Product].[Product].[Product].&amp;[9020-125-22-48T Пильный диск, размер 125x22x48 зубьев, твердосплавные напайки Sturm!]" c="9020-125-22-48T Пильный диск, размер 125x22x48 зубьев, твердосплавные напайки Sturm!"/>
        <s v="[Product].[Product].[Product].&amp;[9020-165-20-48T Пильный диск, размер 165x20/16x48 зубьев, твердосплавные напайки Sturm!]" c="9020-165-20-48T Пильный диск, размер 165x20/16x48 зубьев, твердосплавные напайки Sturm!"/>
        <s v="[Product].[Product].[Product].&amp;[9020-190-30-48T Пильный диск, размер 190x30x48 зубьев, твердосплавные напайки Sturm!]" c="9020-190-30-48T Пильный диск, размер 190x30x48 зубьев, твердосплавные напайки Sturm!"/>
        <s v="[Product].[Product].[Product].&amp;[9020-250-32-48T Пильный диск, размер 250х32x48 зубьев С ПЕРЕХОД. КОЛЬЦОМ НА 30мм Sturm!]" c="9020-250-32-48T Пильный диск, размер 250х32x48 зубьев С ПЕРЕХОД. КОЛЬЦОМ НА 30мм Sturm!"/>
        <s v="[Product].[Product].[Product].&amp;[9040-36-025C Кисть плоская Standard 1&quot; (25мм), натуральная щетина, деревянная ручка, СОЮЗ]" c="9040-36-025C Кисть плоская Standard 1&quot; (25мм), натуральная щетина, деревянная ручка, СОЮЗ"/>
        <s v="[Product].[Product].[Product].&amp;[9040-36-050C Кисть плоская Standard 2&quot; (50мм), натуральная щетина, деревянная ручка, СОЮЗ]" c="9040-36-050C Кисть плоская Standard 2&quot; (50мм), натуральная щетина, деревянная ручка, СОЮЗ"/>
        <s v="[Product].[Product].[Product].&amp;[9040-36-075C Кисть плоская Standard 3&quot; (75мм), натуральная щетина, деревянная ручка, СОЮЗ]" c="9040-36-075C Кисть плоская Standard 3&quot; (75мм), натуральная щетина, деревянная ручка, СОЮЗ"/>
        <s v="[Product].[Product].[Product].&amp;[9041-02-15 Крестики для кладки плитки 1,5мм, 200шт, Sturm!]" c="9041-02-15 Крестики для кладки плитки 1,5мм, 200шт, Sturm!"/>
        <s v="[Product].[Product].[Product].&amp;[9041-02-20 Крестики для кладки плитки 2мм, 200шт, Sturm!]" c="9041-02-20 Крестики для кладки плитки 2мм, 200шт, Sturm!"/>
        <s v="[Product].[Product].[Product].&amp;[9041-02-25 Крестики для кладки плитки 2,5мм, 200шт, Sturm!]" c="9041-02-25 Крестики для кладки плитки 2,5мм, 200шт, Sturm!"/>
        <s v="[Product].[Product].[Product].&amp;[9041-02-30 Крестики для кладки плитки 3мм, 150шт, Sturm!]" c="9041-02-30 Крестики для кладки плитки 3мм, 150шт, Sturm!"/>
        <s v="[Product].[Product].[Product].&amp;[9042-01-08-100x600 Миксер для красок 100x8x600 Sturm!]" c="9042-01-08-100x600 Миксер для красок 100x8x600 Sturm!"/>
        <s v="[Product].[Product].[Product].&amp;[9042-05-100x600 Миксер для смесей с наконечником SDS+ Sturm!]" c="9042-05-100x600 Миксер для смесей с наконечником SDS+ Sturm!"/>
        <s v="[Product].[Product].[Product].&amp;[9042-05-M14 Миксер для смесей и красок, посадка М14 Sturm!]" c="9042-05-M14 Миксер для смесей и красок, посадка М14 Sturm!"/>
        <s v="[Product].[Product].[Product].&amp;[AC93210OL Компрессор воздуш.безмасл.бесшумн. 900Вт,10л,2750об/мин,180л/мин,8бар,Sturm!]" c="AC93210OL Компрессор воздуш.безмасл.бесшумн. 900Вт,10л,2750об/мин,180л/мин,8бар,Sturm!"/>
        <s v="[Product].[Product].[Product].&amp;[AG1014P Щеточная шлиф машина 1400Вт, 120мм,плавный пуск, константная эл-ка, рег.оборотов,Sturm!]" c="AG1014P Щеточная шлиф машина 1400Вт, 120мм,плавный пуск, константная эл-ка, рег.оборотов,Sturm!"/>
        <s v="[Product].[Product].[Product].&amp;[AG1014P-9812 Щетка Нейлон/Шкурка P120,d=118мм,матирование,полиров. и удал.царапин на мет,Sturm!]" c="AG1014P-9812 Щетка Нейлон/Шкурка P120,d=118мм,матирование,полиров. и удал.царапин на мет,Sturm!"/>
        <s v="[Product].[Product].[Product].&amp;[AG90125  Машина углошлифовальная Sturm!, 125 мм,  900Вт, 10000об/мин, ТОНКАЯ РУКОЯТЬ, mod T]" c="AG90125  Машина углошлифовальная Sturm!, 125 мм,  900Вт, 10000об/мин, ТОНКАЯ РУКОЯТЬ, mod T"/>
        <s v="[Product].[Product].[Product].&amp;[AG9012T Машина углошлифовальная Sturm!, 125 мм, 1000Вт, 10000об/мин, ТОНКАЯ РУКОЯТЬ, mod T]" c="AG9012T Машина углошлифовальная Sturm!, 125 мм, 1000Вт, 10000об/мин, ТОНКАЯ РУКОЯТЬ, mod T"/>
        <s v="[Product].[Product].[Product].&amp;[AG9012TE Машина углошлифовальная 125мм, 1100Вт, 4000-10000об/мин,константная эл-ка,mod T,Sturm!]" c="AG9012TE Машина углошлифовальная 125мм, 1100Вт, 4000-10000об/мин,константная эл-ка,mod T,Sturm!"/>
        <s v="[Product].[Product].[Product].&amp;[AG915S Штроборез 150мм, 1600Вт, 4000об/мин, плавный пуск, константная электроника, кейс, Sturm!]" c="AG915S Штроборез 150мм, 1600Вт, 4000об/мин, плавный пуск, константная электроника, кейс, Sturm!"/>
        <s v="[Product].[Product].[Product].&amp;[AG9524P Машина углошлифовальная &quot;профи&quot; 230мм, 2600Вт, удлин. пов. рукоять, антивибр., Sturm!]" c="AG9524P Машина углошлифовальная &quot;профи&quot; 230мм, 2600Вт, удлин. пов. рукоять, антивибр., Sturm!"/>
        <s v="[Product].[Product].[Product].&amp;[AU-1720-04 Пистолет моечный и для вязк жидк 3-4 бар, сопло медное d=3,5мм, бачок 0,9л, Sturm!]" c="AU-1720-04 Пистолет моечный и для вязк жидк 3-4 бар, сопло медное d=3,5мм, бачок 0,9л, Sturm!"/>
        <s v="[Product].[Product].[Product].&amp;[AU-1730-05 Пневмодолото 5 предметов, 6,3 бар, 4500 об/мин Sturm!]" c="AU-1730-05 Пневмодолото 5 предметов, 6,3 бар, 4500 об/мин Sturm!"/>
        <s v="[Product].[Product].[Product].&amp;[AW97I200  Сварочный инвертор Sturm!, 200А, ПВ 60%, 170-250В, HotStart/AntiStick/ArcForce]" c="AW97I200  Сварочный инвертор Sturm!, 200А, ПВ 60%, 170-250В, HotStart/AntiStick/ArcForce"/>
        <s v="[Product].[Product].[Product].&amp;[AWE-1025 Клемма заземления (Держатель массы) 300A медь Sturm!]" c="AWE-1025 Клемма заземления (Держатель массы) 300A медь Sturm!"/>
        <s v="[Product].[Product].[Product].&amp;[AWE-1025-500 Клемма заземления (Держатель массы) 500A медь Sturm!]" c="AWE-1025-500 Клемма заземления (Держатель массы) 500A медь Sturm!"/>
        <s v="[Product].[Product].[Product].&amp;[AWE-1028-500 Клемма заземления (Держатель массы) 500A медь Sturm!]" c="AWE-1028-500 Клемма заземления (Держатель массы) 500A медь Sturm!"/>
        <s v="[Product].[Product].[Product].&amp;[AWH-1011 Электрододержатель 200А медь Sturm!]" c="AWH-1011 Электрододержатель 200А медь Sturm!"/>
        <s v="[Product].[Product].[Product].&amp;[AWH-1024 Электрододержатель 300А медь синий Sturm!]" c="AWH-1024 Электрододержатель 300А медь синий Sturm!"/>
        <s v="[Product].[Product].[Product].&amp;[AWH-1024-500 Электрододержатель 500А медь синий Sturm!]" c="AWH-1024-500 Электрододержатель 500А медь синий Sturm!"/>
        <s v="[Product].[Product].[Product].&amp;[B02-101B Пилки для лобзика по ламинату 2шт, T101B (дер,ДСП,фанера 3-30мм) БОЕКОМПЛЕКТ]" c="B02-101B Пилки для лобзика по ламинату 2шт, T101B (дер,ДСП,фанера 3-30мм) БОЕКОМПЛЕКТ"/>
        <s v="[Product].[Product].[Product].&amp;[B02-101D Пилки для лобзика ДЕРЕВО 2шт, T101D (мяг,тверд 10-45мм) БОЕКОМПЛЕКТ]" c="B02-101D Пилки для лобзика ДЕРЕВО 2шт, T101D (мяг,тверд 10-45мм) БОЕКОМПЛЕКТ"/>
        <s v="[Product].[Product].[Product].&amp;[B9022-185-20/16-24 Пильный диск по дереву 185x20/16мм, 24 зубьев, БОЕКОМПЛЕКТ]" c="B9022-185-20/16-24 Пильный диск по дереву 185x20/16мм, 24 зубьев, БОЕКОМПЛЕКТ"/>
        <s v="[Product].[Product].[Product].&amp;[B9022-190-30-24 Пильный диск по дереву 190x30мм, 24 зубьев, БОЕКОМПЛЕКТ]" c="B9022-190-30-24 Пильный диск по дереву 190x30мм, 24 зубьев, БОЕКОМПЛЕКТ"/>
        <s v="[Product].[Product].[Product].&amp;[B9022-200-32/30-24 Пильный диск по дереву 200x32/30мм, 24 зубьев, БОЕКОМПЛЕКТ]" c="B9022-200-32/30-24 Пильный диск по дереву 200x32/30мм, 24 зубьев, БОЕКОМПЛЕКТ"/>
        <s v="[Product].[Product].[Product].&amp;[B9022-210-30-36 Пильный диск по дереву 210x30мм, 36 зубьев, БОЕКОМПЛЕКТ]" c="B9022-210-30-36 Пильный диск по дереву 210x30мм, 36 зубьев, БОЕКОМПЛЕКТ"/>
        <s v="[Product].[Product].[Product].&amp;[B9022-250-32/30-48 Пильный диск по дереву 250x32/30мм, 48 зубьев, БОЕКОМПЛЕКТ]" c="B9022-250-32/30-48 Пильный диск по дереву 250x32/30мм, 48 зубьев, БОЕКОМПЛЕКТ"/>
        <s v="[Product].[Product].[Product].&amp;[B9022-255-30-48S Пильный диск по СТАЛИ 255x30мм, 48 зубьев, БОЕКОМПЛЕКТ]" c="B9022-255-30-48S Пильный диск по СТАЛИ 255x30мм, 48 зубьев, БОЕКОМПЛЕКТ"/>
        <s v="[Product].[Product].[Product].&amp;[BG60016-999 Круг шлифовальный Sturm! 100х10х3.5, для BG60016/ТС1-160Ц/ТС-60016]" c="BG60016-999 Круг шлифовальный Sturm! 100х10х3.5, для BG60016/ТС1-160Ц/ТС-60016"/>
        <s v="[Product].[Product].[Product].&amp;[BG6017S Точильный станок для сверл Sturm!, 70 Вт, 3-10 мм]" c="BG6017S Точильный станок для сверл Sturm!, 70 Вт, 3-10 мм"/>
        <s v="[Product].[Product].[Product].&amp;[BG6055DB Точильный дисково-ленточный станок Sturm!,150 мм, 100х914, 550 Вт]" c="BG6055DB Точильный дисково-ленточный станок Sturm!,150 мм, 100х914, 550 Вт"/>
        <s v="[Product].[Product].[Product].&amp;[BPH2PZ2-60DOUBLE-2 Биты двустор., торсион., PH2xPZ2x65мм, сталь S2, 2шт, БОЕКОМПЛЕКТ]" c="BPH2PZ2-60DOUBLE-2 Биты двустор., торсион., PH2xPZ2x65мм, сталь S2, 2шт, БОЕКОМПЛЕКТ"/>
        <s v="[Product].[Product].[Product].&amp;[BS8511U Ленточная шлифмашина 1100Вт, 76х533мм, РЕГУЛЯТОР СКОРОСТИ, УЗКИЙ РОЛИК,СТРУБЦИНЫ,Sturm!]" c="BS8511U Ленточная шлифмашина 1100Вт, 76х533мм, РЕГУЛЯТОР СКОРОСТИ, УЗКИЙ РОЛИК,СТРУБЦИНЫ,Sturm!"/>
        <s v="[Product].[Product].[Product].&amp;[CAG1812BLE Аккумуляторная УШМ б/щ Sturm!, 18 В,1BatterySystem,125 мм,3 скор,пл пуск, без ЗУ/АКБ]" c="CAG1812BLE Аккумуляторная УШМ б/щ Sturm!, 18 В,1BatterySystem,125 мм,3 скор,пл пуск, без ЗУ/АКБ"/>
        <s v="[Product].[Product].[Product].&amp;[CC99222 Пила ЭЛЕКТРИЧЕСКАЯ цепная Sturm!, НИЗК.УРОВЕНЬ ШУМА, 2.2кВт, шина 16&quot;(405 мм), шаг 3/8&quot;]" c="CC99222 Пила ЭЛЕКТРИЧЕСКАЯ цепная Sturm!, НИЗК.УРОВЕНЬ ШУМА, 2.2кВт, шина 16&quot;(405 мм), шаг 3/8&quot;"/>
        <s v="[Product].[Product].[Product].&amp;[CD3514BL Дрель аккумуляторная бесщеточная Sturm!, 14 В, 38 Нм, 2 акк., пист. рук., 2,0 Ач, кейс]" c="CD3514BL Дрель аккумуляторная бесщеточная Sturm!, 14 В, 38 Нм, 2 акк., пист. рук., 2,0 Ач, кейс"/>
        <s v="[Product].[Product].[Product].&amp;[CD3614 Дрель аккумуляторная Sturm!, 14 В, 2 акк., 2,0 Ач, кейс]" c="CD3614 Дрель аккумуляторная Sturm!, 14 В, 2 акк., 2,0 Ач, кейс"/>
        <s v="[Product].[Product].[Product].&amp;[CRH1820BL Аккумуляторный перфоратор б/щ Sturm!,18 В,3 реж,1BatterySystem,диам 20мм,без ЗУ и АКБ]" c="CRH1820BL Аккумуляторный перфоратор б/щ Sturm!,18 В,3 реж,1BatterySystem,диам 20мм,без ЗУ и АКБ"/>
        <s v="[Product].[Product].[Product].&amp;[CRS1801BL Сабельная пила аккумуляторная б/щ STURM! 18 В,1BatterySystem, рез115 мм, без АКБ и ЗУ]" c="CRS1801BL Сабельная пила аккумуляторная б/щ STURM! 18 В,1BatterySystem, рез115 мм, без АКБ и ЗУ"/>
        <s v="[Product].[Product].[Product].&amp;[CS5012MS Пила минициркулярная 1000Вт, ТПД 125х22.2мм, пропил 48мм, Sturm!]" c="CS5012MS Пила минициркулярная 1000Вт, ТПД 125х22.2мм, пропил 48мм, Sturm!"/>
        <s v="[Product].[Product].[Product].&amp;[CS50235  Пила циркулярная 2300 Вт, ТПД 235х30мм, пропил 82мм, КРЕПЛЕНИЕ К СТОЛУ, Sturm!]" c="CS50235  Пила циркулярная 2300 Вт, ТПД 235х30мм, пропил 82мм, КРЕПЛЕНИЕ К СТОЛУ, Sturm!"/>
        <s v="[Product].[Product].[Product].&amp;[DL1040 Дальномер лазерный 0,05-40м, LCD дисплей, встроенный уровень, чехол, Sturm!]" c="DL1040 Дальномер лазерный 0,05-40м, LCD дисплей, встроенный уровень, чехол, Sturm!"/>
        <s v="[Product].[Product].[Product].&amp;[DM2016 Электрический миксер Sturm!, 1600 Вт, 0-700 об/мин, М14]" c="DM2016 Электрический миксер Sturm!, 1600 Вт, 0-700 об/мин, М14"/>
        <s v="[Product].[Product].[Product].&amp;[DWS6010 Машина для шлифования стен Sturm!, 1000Вт, 1000-2200 об/мин, шн.4м, подсветка]" c="DWS6010 Машина для шлифования стен Sturm!, 1000Вт, 1000-2200 об/мин, шн.4м, подсветка"/>
        <s v="[Product].[Product].[Product].&amp;[EA1520 Мотобур Sturm! объем двигателя 52 см3, 2,4 кВт/3,2 л.с., СТАЛЬНАЯ РАМА]" c="EA1520 Мотобур Sturm! объем двигателя 52 см3, 2,4 кВт/3,2 л.с., СТАЛЬНАЯ РАМА"/>
        <s v="[Product].[Product].[Product].&amp;[EL1840 Газонокосилка электро Sturm!,1800 Вт, 38см, центр. рег-ка высоты кошения 30-70мм, 45л]" c="EL1840 Газонокосилка электро Sturm!,1800 Вт, 38см, центр. рег-ка высоты кошения 30-70мм, 45л"/>
        <s v="[Product].[Product].[Product].&amp;[EL2042 Газонокосилка электро Sturm!,2000 Вт, 43см, центр. рег-ка высоты кошения 32-77мм, 50л]" c="EL2042 Газонокосилка электро Sturm!,2000 Вт, 43см, центр. рег-ка высоты кошения 32-77мм, 50л"/>
        <s v="[Product].[Product].[Product].&amp;[ER1120PC Фрезер Sturm!,проф., 2000 Вт, 12000-23000 об/мин, цанга 6,8,12 мм, конст. электроника]" c="ER1120PC Фрезер Sturm!,проф., 2000 Вт, 12000-23000 об/мин, цанга 6,8,12 мм, конст. электроника"/>
        <s v="[Product].[Product].[Product].&amp;[GC99372B Бензопила 1,9кВт, 400мм, усовершенствованный легкий старт,тормоз цепи, шаг 3/8&quot;,Sturm!]" c="GC99372B Бензопила 1,9кВт, 400мм, усовершенствованный легкий старт,тормоз цепи, шаг 3/8&quot;,Sturm!"/>
        <s v="[Product].[Product].[Product].&amp;[GC99452B Бензопила Sturm! 2400 Вт, 405 мм, шаг цепи 3/8&quot;, ЛЕГКИЙ СТАРТ, ТОРМОЗ ЦЕПИ]" c="GC99452B Бензопила Sturm! 2400 Вт, 405 мм, шаг цепи 3/8&quot;, ЛЕГКИЙ СТАРТ, ТОРМОЗ ЦЕПИ"/>
        <s v="[Product].[Product].[Product].&amp;[GE168-19Q Двигатель бензиновый Sturm!, 6,5 л.с., 4-х тактный, хвостовик 19 мм Q-type]" c="GE168-19Q Двигатель бензиновый Sturm!, 6,5 л.с., 4-х тактный, хвостовик 19 мм Q-type"/>
        <s v="[Product].[Product].[Product].&amp;[GM2317FL Гравер электрический 170Вт, гибкий вал, подсветка, 120аксс,рег оборотов, сумка, Sturm!]" c="GM2317FL Гравер электрический 170Вт, гибкий вал, подсветка, 120аксс,рег оборотов, сумка, Sturm!"/>
        <s v="[Product].[Product].[Product].&amp;[GS8208U Опрыскиватель садовый ранцевый аккумуляторный, 8л, USB type C, Sturm!]" c="GS8208U Опрыскиватель садовый ранцевый аккумуляторный, 8л, USB type C, Sturm!"/>
        <s v="[Product].[Product].[Product].&amp;[GT3513-35 Катушка триммерная в сборе с леской ,M10x1,25, Квадрат, 2,4мм, полуавтом., Sturm!]" c="GT3513-35 Катушка триммерная в сборе с леской ,M10x1,25, Квадрат, 2,4мм, полуавтом., Sturm!"/>
        <s v="[Product].[Product].[Product].&amp;[HAG13125TE Машина углошлифовальная 125 мм, 1350Вт, 4000-10000,  к.эл.,черт mod T, Hanskonner]" c="HAG13125TE Машина углошлифовальная 125 мм, 1350Вт, 4000-10000,  к.эл.,черт mod T, Hanskonner"/>
        <s v="[Product].[Product].[Product].&amp;[HAG9012TE Машина углошлифовальная Hanskonner, 125 мм, 1100Вт, 4000-10000,  к.эл.,черт mod T]" c="HAG9012TE Машина углошлифовальная Hanskonner, 125 мм, 1100Вт, 4000-10000,  к.эл.,черт mod T"/>
        <s v="[Product].[Product].[Product].&amp;[HAG9012TES Машина углошлифовальная Hanskonner, 125 мм,1100Вт,4000-10000, КЕЙС, к.эл.,черт mod T]" c="HAG9012TES Машина углошлифовальная Hanskonner, 125 мм,1100Вт,4000-10000, КЕЙС, к.эл.,черт mod T"/>
        <s v="[Product].[Product].[Product].&amp;[HAG95141P УШМ Hanskonner, 125 мм, 1100 Вт, рег. об: 4000-11000 об/мин, конст.эл-ка, удлин. рук.]" c="HAG95141P УШМ Hanskonner, 125 мм, 1100 Вт, рег. об: 4000-11000 об/мин, конст.эл-ка, удлин. рук."/>
        <s v="[Product].[Product].[Product].&amp;[HID2145P Дрель шуруповерт Hanskonner, 2 скор, метал.патрон 13 мм, 22+1, 50Нм, резин. кабель 4М]" c="HID2145P Дрель шуруповерт Hanskonner, 2 скор, метал.патрон 13 мм, 22+1, 50Нм, резин. кабель 4М"/>
        <s v="[Product].[Product].[Product].&amp;[HJS0810MQL  Лобзик электрический Hanskonner, 850Вт,100/8мм (дер/мет) МЕТАЛЛ.РЕДУКТ, алюм.опора]" c="HJS0810MQL  Лобзик электрический Hanskonner, 850Вт,100/8мм (дер/мет) МЕТАЛЛ.РЕДУКТ, алюм.опора"/>
        <s v="[Product].[Product].[Product].&amp;[HJS0811LPE Лобзик электрический Hanskonner, 860Вт, КЕЙС, 120/12мм (дер/мет),  алюм.опора]" c="HJS0811LPE Лобзик электрический Hanskonner, 860Вт, КЕЙС, 120/12мм (дер/мет),  алюм.опора"/>
        <s v="[Product].[Product].[Product].&amp;[HK1013-04-250 Гвоздодер-лом мини, 250 x 23 x 9 мм, Hanskonner]" c="HK1013-04-250 Гвоздодер-лом мини, 250 x 23 x 9 мм, Hanskonner"/>
        <s v="[Product].[Product].[Product].&amp;[HK1045-03-P15 Ключ трубный рычажный 1,5&quot;, №2, 425мм, 90°, CrV , закалённые губки, Hanskonner]" c="HK1045-03-P15 Ключ трубный рычажный 1,5&quot;, №2, 425мм, 90°, CrV , закалённые губки, Hanskonner"/>
        <s v="[Product].[Product].[Product].&amp;[HK1060-01-4011 Ножовка по дереву, 400мм, 11-12 TPI, SK5, 3D зуб, чистый рез, Hanskonner]" c="HK1060-01-4011 Ножовка по дереву, 400мм, 11-12 TPI, SK5, 3D зуб, чистый рез, Hanskonner"/>
        <s v="[Product].[Product].[Product].&amp;[HK1060-01-4507 Ножовка по дереву, 450мм, 7-8 TPI, SK5, 3D зуб, чистый рез, Hanskonner]" c="HK1060-01-4507 Ножовка по дереву, 450мм, 7-8 TPI, SK5, 3D зуб, чистый рез, Hanskonner"/>
        <s v="[Product].[Product].[Product].&amp;[HK1060-01-4511 Ножовка по дереву, 450мм, 11-12 TPI, SK5, 3D зуб, чистый рез, Hanskonner]" c="HK1060-01-4511 Ножовка по дереву, 450мм, 11-12 TPI, SK5, 3D зуб, чистый рез, Hanskonner"/>
        <s v="[Product].[Product].[Product].&amp;[HK1076-S1-18 Лезвия 18мм,10шт,оксид.,SK2 сталь,толщ.0.5мм,15 сегм.,ULTRA лаз.заточка,Hanskonner]" c="HK1076-S1-18 Лезвия 18мм,10шт,оксид.,SK2 сталь,толщ.0.5мм,15 сегм.,ULTRA лаз.заточка,Hanskonner"/>
        <s v="[Product].[Product].[Product].&amp;[HK1076-S2-18 Лезвия 18мм,10шт,оксид.SK2 сталь,0.7мм толщ.,15 сегм.,ULTRA лаз.заточка,Hanskonner]" c="HK1076-S2-18 Лезвия 18мм,10шт,оксид.SK2 сталь,0.7мм толщ.,15 сегм.,ULTRA лаз.заточка,Hanskonner"/>
        <s v="[Product].[Product].[Product].&amp;[HK2010-02-5-27 Рулетка 5x27, автостоп, противоударный обрезин.корпус,СУПЕРМОЩ.МАГНИТ,Hanskonner]" c="HK2010-02-5-27 Рулетка 5x27, автостоп, противоударный обрезин.корпус,СУПЕРМОЩ.МАГНИТ,Hanskonner"/>
        <s v="[Product].[Product].[Product].&amp;[HK2010-03-3-16 Рулетка 3x16, 2 стопа,корпус на 32% компак.стандартного,мощный магнит,Hanskonner]" c="HK2010-03-3-16 Рулетка 3x16, 2 стопа,корпус на 32% компак.стандартного,мощный магнит,Hanskonner"/>
        <s v="[Product].[Product].[Product].&amp;[HK2010-04-5-25 Рулетка 5x25, СУПЕРКОМПАКТ, на 32% компактней, 2 стопа,мощный магнит, Hanskonner]" c="HK2010-04-5-25 Рулетка 5x25, СУПЕРКОМПАКТ, на 32% компактней, 2 стопа,мощный магнит, Hanskonner"/>
        <s v="[Product].[Product].[Product].&amp;[HK2010-05-5-32 Рулетка 5x32, 1 стоп, ВЫЛЕТ ПОЛОТНА 3.6-3.8м, МАГНИТ ДЕРЖИТ 2кг, Hanskonner]" c="HK2010-05-5-32 Рулетка 5x32, 1 стоп, ВЫЛЕТ ПОЛОТНА 3.6-3.8м, МАГНИТ ДЕРЖИТ 2кг, Hanskonner"/>
        <s v="[Product].[Product].[Product].&amp;[HK3012-07-20 Ручной секатор 205 мм с храповым механизмом алюмин ручка HansKonner]" c="HK3012-07-20 Ручной секатор 205 мм с храповым механизмом алюмин ручка HansKonner"/>
        <s v="[Product].[Product].[Product].&amp;[HK3012-07-25 Секатор 210 мм, наковал. верхн. лезвие с тефлон покрыт. HansKonner]" c="HK3012-07-25 Секатор 210 мм, наковал. верхн. лезвие с тефлон покрыт. HansKonner"/>
        <s v="[Product].[Product].[Product].&amp;[HRE1185  Фрезер Hanskonner, 850 Вт, 10000-30000 об., цанга 6,8 мм, сумка, 3 базы]" c="HRE1185  Фрезер Hanskonner, 850 Вт, 10000-30000 об., цанга 6,8 мм, сумка, 3 базы"/>
        <s v="[Product].[Product].[Product].&amp;[HRH0826LRE Перфоратор Hanskonner, 900 Вт,3 реж,3.3 Дж,0-5500 уд/м,0-1200 об/м,4м рез.каб.кейс]" c="HRH0826LRE Перфоратор Hanskonner, 900 Вт,3 реж,3.3 Дж,0-5500 уд/м,0-1200 об/м,4м рез.каб.кейс"/>
        <s v="[Product].[Product].[Product].&amp;[ID2014M Электрический миксер Sturm!, 1400 Вт, 0-650 об/мин, патрон 16 мм, мешалка М14]" c="ID2014M Электрический миксер Sturm!, 1400 Вт, 0-650 об/мин, патрон 16 мм, мешалка М14"/>
        <s v="[Product].[Product].[Product].&amp;[ID2140 Дрель-шуруповерт Sturm!, 400 Вт, сеть, реверс, ПОДСВЕТКА, провод 4м.]" c="ID2140 Дрель-шуруповерт Sturm!, 400 Вт, сеть, реверс, ПОДСВЕТКА, провод 4м."/>
        <s v="[Product].[Product].[Product].&amp;[ID2154 Дрель ударная Sturm!, 650 Вт 0-3000 об/мин, 0-48000 уд/мин, патрон 13 мм, регул. обор.]" c="ID2154 Дрель ударная Sturm!, 650 Вт 0-3000 об/мин, 0-48000 уд/мин, патрон 13 мм, регул. обор."/>
        <s v="[Product].[Product].[Product].&amp;[MF5630C Мультифункциональный инструмент 300Вт, 15000-22000 кол/мин, угол 3°, 6 пр, кейс, Sturm!]" c="MF5630C Мультифункциональный инструмент 300Вт, 15000-22000 кол/мин, угол 3°, 6 пр, кейс, Sturm!"/>
        <s v="[Product].[Product].[Product].&amp;[MF5630C-SET-W1 Набор насадок для МФИ, 6 шт, по дереву Sturm!]" c="MF5630C-SET-W1 Набор насадок для МФИ, 6 шт, по дереву Sturm!"/>
        <s v="[Product].[Product].[Product].&amp;[MM1204 Мультиметр Sturm! изм: напряжение, ток, сопротивление; питание батарейка типа &quot;Крона&quot; 9V]" c="MM1204 Мультиметр Sturm! изм: напряжение, ток, сопротивление; питание батарейка типа &quot;Крона&quot; 9V"/>
        <s v="[Product].[Product].[Product].&amp;[MS55212 Пила торцовочная Sturm!, 1600 Вт, диск 210 мм, 5000 об/мин]" c="MS55212 Пила торцовочная Sturm!, 1600 Вт, диск 210 мм, 5000 об/мин"/>
        <s v="[Product].[Product].[Product].&amp;[MS5525WM Пила торцовочная Sturm!, 2300 Вт, диск 255 мм, 3200/4500 об/мин, РЕЗКА МЕТАЛЛА, протяг]" c="MS5525WM Пила торцовочная Sturm!, 2300 Вт, диск 255 мм, 3200/4500 об/мин, РЕЗКА МЕТАЛЛА, протяг"/>
        <s v="[Product].[Product].[Product].&amp;[OWLA4-5 Внешнее защитное стекло маски сварщика Sturm! 110*90*1мм (для мод.А4), 5шт]" c="OWLA4-5 Внешнее защитное стекло маски сварщика Sturm! 110*90*1мм (для мод.А4), 5шт"/>
        <s v="[Product].[Product].[Product].&amp;[PW92119 Мойка высокого давления Sturm!, 1.8кВт, 130 бар, 360л/ч, ФУНКЦИЯ ВСАСЫВАНИЯ]" c="PW92119 Мойка высокого давления Sturm!, 1.8кВт, 130 бар, 360л/ч, ФУНКЦИЯ ВСАСЫВАНИЯ"/>
        <s v="[Product].[Product].[Product].&amp;[RH25206PM Перфоратор SDS-MAX 2000Вт, 12Дж, 3900уд/мин, 560об/мин, 2 режима, кейс, Sturm!]" c="RH25206PM Перфоратор SDS-MAX 2000Вт, 12Дж, 3900уд/мин, 560об/мин, 2 режима, кейс, Sturm!"/>
        <s v="[Product].[Product].[Product].&amp;[RS8810 Пила сабельная Sturm!, 1кВт, глубина реза: дерево 160мм / сталь 10мм STURM]" c="RS8810 Пила сабельная Sturm!, 1кВт, глубина реза: дерево 160мм / сталь 10мм STURM"/>
        <s v="[Product].[Product].[Product].&amp;[SBC1821 зарядное устройство Sturm! 1BatterySystem 18 В, 2 А]" c="SBC1821 зарядное устройство Sturm! 1BatterySystem 18 В, 2 А"/>
        <s v="[Product].[Product].[Product].&amp;[SBC1822 зарядное устройство Sturm! 1BatterySystem 18 В, 2 x 4 А для двух батарей]" c="SBC1822 зарядное устройство Sturm! 1BatterySystem 18 В, 2 x 4 А для двух батарей"/>
        <s v="[Product].[Product].[Product].&amp;[SBP1802 аккумулятор Sturm! 1BatterySystem, 18 В, 2Ач]" c="SBP1802 аккумулятор Sturm! 1BatterySystem, 18 В, 2Ач"/>
        <s v="[Product].[Product].[Product].&amp;[SBP1804 аккумулятор Sturm! 1BatterySystem, 18 В, 4Ач]" c="SBP1804 аккумулятор Sturm! 1BatterySystem, 18 В, 4Ач"/>
        <s v="[Product].[Product].[Product].&amp;[SG9612 Краскопульт Sturm!, 120 Вт, 300 мл/мин, 80 DIN, бак 1 л, РЕГУЛ. ИНТЕНС. РАСПЫЛЕНИЯ]" c="SG9612 Краскопульт Sturm!, 120 Вт, 300 мл/мин, 80 DIN, бак 1 л, РЕГУЛ. ИНТЕНС. РАСПЫЛЕНИЯ"/>
        <s v="[Product].[Product].[Product].&amp;[STG7661ELR Бензиновый снегоуборщик Sturm!, 6 вперед/2 назад, 7л/с, 61х54см, электро старт, фара]" c="STG7661ELR Бензиновый снегоуборщик Sturm!, 6 вперед/2 назад, 7л/с, 61х54см, электро старт, фара"/>
        <s v="[Product].[Product].[Product].&amp;[TBP001 Сумка для инструментов на пояс Sturm!]" c="TBP001 Сумка для инструментов на пояс Sturm!"/>
        <s v="[Product].[Product].[Product].&amp;[TC9819L Плиткорез Sturm!, 800 Вт, 2950 об/мин, диск 180х22.2х2.4 мм, нижн. двигатель]" c="TC9819L Плиткорез Sturm!, 800 Вт, 2950 об/мин, диск 180х22.2х2.4 мм, нижн. двигатель"/>
        <s v="[Product].[Product].[Product].&amp;[TC9820L Плиткорез Sturm!, нижн. двиг.,1000Вт, ДИСК 200мм, 500x400мм, РАСПИЛ СВЕРХТОЛТ.ПЛИТКИ]" c="TC9820L Плиткорез Sturm!, нижн. двиг.,1000Вт, ДИСК 200мм, 500x400мм, РАСПИЛ СВЕРХТОЛТ.ПЛИТКИ"/>
        <s v="[Product].[Product].[Product].&amp;[TS10420I Циркулярный портативный станок 1000Вт, d=200мм x 16мм, 50.4x33.4мм,глубина 43мм,Sturm!]" c="TS10420I Циркулярный портативный станок 1000Вт, d=200мм x 16мм, 50.4x33.4мм,глубина 43мм,Sturm!"/>
        <s v="[Product].[Product].[Product].&amp;[TW7225P Аппарат для сварки пласт. Труб &quot;Проф&quot; Sturm!, 2500 Вт, 6 насадок 20-63мм, кейс металл.]" c="TW7225P Аппарат для сварки пласт. Труб &quot;Проф&quot; Sturm!, 2500 Вт, 6 насадок 20-63мм, кейс металл."/>
        <s v="[Product].[Product].[Product].&amp;[VC7203 Промышленный пылесос 1600Вт,объём 30л,ЭЛЕКТ.РОЗЕТКА 2кВт,АВТОМАТИЧ. вкл/откл Sturm!]" c="VC7203 Промышленный пылесос 1600Вт,объём 30л,ЭЛЕКТ.РОЗЕТКА 2кВт,АВТОМАТИЧ. вкл/откл Sturm!"/>
        <s v="[Product].[Product].[Product].&amp;[VC7320 Промышленный пылесос 1700Вт, 20л, САМООЧИСТКА, шланг 2.5м, синхр.роз.2кВт Sturm!]" c="VC7320 Промышленный пылесос 1700Вт, 20л, САМООЧИСТКА, шланг 2.5м, синхр.роз.2кВт Sturm!"/>
        <s v="[Product].[Product].[Product].&amp;[WP9703SW Насос для подъема воды с пола Sturm!, 300Вт, качает с 2мм, h=6м, 82л/мин]" c="WP9703SW Насос для подъема воды с пола Sturm!, 300Вт, качает с 2мм, h=6м, 82л/мин"/>
        <s v="[Product].[Product].[Product].&amp;[WP9704DW скважинный винтовой насос Sturm!, 370Вт, диам 90мм]" c="WP9704DW скважинный винтовой насос Sturm!, 370Вт, диам 90мм"/>
        <s v="[Product].[Product].[Product].&amp;[WP9709SW Насос погружн. дренаж. (фекальный) Sturm!,900 Вт,300л/мин, напор 11м, НОЖ]" c="WP9709SW Насос погружн. дренаж. (фекальный) Sturm!,900 Вт,300л/мин, напор 11м, НОЖ"/>
        <s v="[Product].[Product].[Product].&amp;[WP97120FC Насос фонтанный Sturm! 120Вт, 50л/м, напор 3м, глуб погруж 3м,10м. каб.,3 насадки]" c="WP97120FC Насос фонтанный Sturm! 120Вт, 50л/м, напор 3м, глуб погруж 3м,10м. каб.,3 насадки"/>
        <s v="[Product].[Product].[Product].&amp;[WP9712S Насос дренажный Sturm!, 1000 Вт, Метал.корпус, част. до 35 мм, 290 л/мин, 8.5м]" c="WP9712S Насос дренажный Sturm!, 1000 Вт, Метал.корпус, част. до 35 мм, 290 л/мин, 8.5м"/>
        <s v="[Product].[Product].[Product].&amp;[WP97140P Насос погружной дренажный ДЛЯ ГРЯЗНОЙ ВОДЫ 450Вт,ЧАСТ.ДО 35ММ,142л/мин,напор 6м,Sturm!]" c="WP97140P Насос погружной дренажный ДЛЯ ГРЯЗНОЙ ВОДЫ 450Вт,ЧАСТ.ДО 35ММ,142л/мин,напор 6м,Sturm!"/>
        <s v="[Product].[Product].[Product].&amp;[WP9714ST Насосная станция Sturm!, 1400Вт, бак 24л, насос s/s]" c="WP9714ST Насосная станция Sturm!, 1400Вт, бак 24л, насос s/s"/>
        <s v="[Product].[Product].[Product].&amp;[WP9715S Насос дренажный Sturm!, 1200 Вт, Метал.корпус, част. до 35 мм, 335 л/мин, 11м]" c="WP9715S Насос дренажный Sturm!, 1200 Вт, Метал.корпус, част. до 35 мм, 335 л/мин, 11м"/>
        <s v="[Product].[Product].[Product].&amp;[WP9718FC Насос фонтанный Sturm! 18Вт, 15 л/мин, напор 1,4м, глуб погруж 3м]" c="WP9718FC Насос фонтанный Sturm! 18Вт, 15 л/мин, напор 1,4м, глуб погруж 3м"/>
        <s v="[Product].[Product].[Product].&amp;[WP9719DWI скважинный винтовой насос Sturm!, 550Вт, диам 75мм]" c="WP9719DWI скважинный винтовой насос Sturm!, 550Вт, диам 75мм"/>
        <s v="[Product].[Product].[Product].&amp;[WP9728FC Насос фонтанный Sturm! 28Вт, 20л/мин, напор 1,6м, глуб погруж 3м 10м.кабель]" c="WP9728FC Насос фонтанный Sturm! 28Вт, 20л/мин, напор 1,6м, глуб погруж 3м 10м.кабель"/>
        <s v="[Product].[Product].[Product].&amp;[WP9729DWI скважинный центробежный насос Sturm!, 550Вт, O89мм, напор 67м, кабель 50м]" c="WP9729DWI скважинный центробежный насос Sturm!, 550Вт, O89мм, напор 67м, кабель 50м"/>
        <s v="[Product].[Product].[Product].&amp;[WP9738FC Насос фонтанный Sturm! 38Вт, 25л/м, напор 2м, глуб погр 3м,10м. каб.,4 нас, нерж сталь]" c="WP9738FC Насос фонтанный Sturm! 38Вт, 25л/м, напор 2м, глуб погр 3м,10м. каб.,4 нас, нерж сталь"/>
        <s v="[Product].[Product].[Product].&amp;[WP9745PR Насос дренажный (для бочек) Sturm!, 450 Вт, част. до 3 мм, 125 л/мин, 10м, кран]" c="WP9745PR Насос дренажный (для бочек) Sturm!, 450 Вт, част. до 3 мм, 125 л/мин, 10м, кран"/>
        <s v="[Product].[Product].[Product].&amp;[WP9745PVU Насос погружной 3 в 1 Sturm!, 450Вт, част. до 30мм, 200л/мин, напор 6м]" c="WP9745PVU Насос погружной 3 в 1 Sturm!, 450Вт, част. до 30мм, 200л/мин, напор 6м"/>
        <s v="[Product].[Product].[Product].&amp;[WP9750FC Насос фонтанный Sturm! 50Вт, 35л/м, напор 2.5м, глуб погруж 3м,10м. каб.,4 насадки]" c="WP9750FC Насос фонтанный Sturm! 50Вт, 35л/м, напор 2.5м, глуб погруж 3м,10м. каб.,4 насадки"/>
        <s v="[Product].[Product].[Product].&amp;[WP9755FD Насос фонтанный Sturm! 55Вт, 35л/м, напор 2.5м, глуб погруж 3м,10м. каб.,4 насадки]" c="WP9755FD Насос фонтанный Sturm! 55Вт, 35л/м, напор 2.5м, глуб погруж 3м,10м. каб.,4 насадки"/>
        <s v="[Product].[Product].[Product].&amp;[WP9760BF Насос дренажный Sturm!, 600 Вт, част. до 16 мм, 135 л/мин, 5м, встроенный поплавок]" c="WP9760BF Насос дренажный Sturm!, 600 Вт, част. до 16 мм, 135 л/мин, 5м, встроенный поплавок"/>
        <s v="[Product].[Product].[Product].&amp;[WP9760PVU Насос погружной 3-в-1 Sturm!, 600 Вт, част. до 30мм, 215 л/мин, напор 7м]" c="WP9760PVU Насос погружной 3-в-1 Sturm!, 600 Вт, част. до 30мм, 215 л/мин, напор 7м"/>
        <s v="[Product].[Product].[Product].&amp;[WP9775BF Насос дренажный Sturm!, 900 Вт, част. до 15 мм, 210 л/мин, 8м, встроенный поплавок]" c="WP9775BF Насос дренажный Sturm!, 900 Вт, част. до 15 мм, 210 л/мин, 8м, встроенный поплавок"/>
        <s v="[Product].[Product].[Product].&amp;[WP9775P Насос для грязной воды Sturm!, 750 Вт, част. до 35мм, 230 л/мин, напор 8,5м]" c="WP9775P Насос для грязной воды Sturm!, 750 Вт, част. до 35мм, 230 л/мин, напор 8,5м"/>
        <s v="[Product].[Product].[Product].&amp;[WP9775PVU Насос погружной 3-в-1 Sturm!, 750 Вт, част. до 30мм, 265 л/мин, напор 8,2м]" c="WP9775PVU Насос погружной 3-в-1 Sturm!, 750 Вт, част. до 30мм, 265 л/мин, напор 8,2м"/>
        <s v="[Product].[Product].[Product].&amp;[WP9775S Насос дренажный Sturm!, 750 Вт, Метал.корпус, част. до 35мм, 230 л/мин, напор 8,5м]" c="WP9775S Насос дренажный Sturm!, 750 Вт, Метал.корпус, част. до 35мм, 230 л/мин, напор 8,5м"/>
        <s v="[Product].[Product].[Product].&amp;[WP9775SW Насос погружн. дренаж. (фекальный) Sturm!, 750 Вт,250л/мин, напор 9м, НОЖ]" c="WP9775SW Насос погружн. дренаж. (фекальный) Sturm!, 750 Вт,250л/мин, напор 9м, НОЖ"/>
        <s v="[Product].[Product].[Product].&amp;[WP9790BF Насос дренажный Sturm!, 900 Вт, част. до 16 мм, 235 л/мин, 8м, встроенный поплавок]" c="WP9790BF Насос дренажный Sturm!, 900 Вт, част. до 16 мм, 235 л/мин, 8м, встроенный поплавок"/>
        <s v="[Product].[Product].[Product].&amp;[WP9790P Насос для грязной воды Sturm!, 900 Вт,част. до 35мм, 250 л/мин, напор 9м]" c="WP9790P Насос для грязной воды Sturm!, 900 Вт,част. до 35мм, 250 л/мин, напор 9м"/>
        <s v="[Product].[Product].[Product].&amp;[WP9790S Насос дренажный Sturm!, 900 Вт, Метал.корпус, част. до 35мм, 250 л/мин, напор 9м]" c="WP9790S Насос дренажный Sturm!, 900 Вт, Метал.корпус, част. до 35мм, 250 л/мин, напор 9м"/>
        <s v="[Product].[Product].[Product].&amp;[ББС-1530 Мотобур 52см3, 3,2лс, 120-150Нм, стальная рама, СОЮЗ]" c="ББС-1530 Мотобур 52см3, 3,2лс, 120-150Нм, стальная рама, СОЮЗ"/>
        <s v="[Product].[Product].[Product].&amp;[БТС-9233Л Бензотриммер СОЮЗ, 33 см3, нож/леска, 2,4 кВт/2,7 л.с, ЛЕГКИЙ СТАРТ]" c="БТС-9233Л Бензотриммер СОЮЗ, 33 см3, нож/леска, 2,4 кВт/2,7 л.с, ЛЕГКИЙ СТАРТ"/>
        <s v="[Product].[Product].[Product].&amp;[БТС-9256Л Бензотриммер СОЮЗ 56см3, нож/леска, 4кВт/5,4л.с., ЛЕГКИЙ СТАРТ]" c="БТС-9256Л Бензотриммер СОЮЗ 56см3, нож/леска, 4кВт/5,4л.с., ЛЕГКИЙ СТАРТ"/>
        <s v="[Product].[Product].[Product].&amp;[ГРС-2320 Гравер электрический 200Вт, регулятор оборотов, блок. шпинделя, картон СОЮЗ]" c="ГРС-2320 Гравер электрический 200Вт, регулятор оборотов, блок. шпинделя, картон СОЮЗ"/>
        <s v="[Product].[Product].[Product].&amp;[ДУС-2180 Дрель ударная СОЮЗ, 800Вт, 0-3000 об/мин, 0-48000 уд/мин, патрон 13 мм]" c="ДУС-2180 Дрель ударная СОЮЗ, 800Вт, 0-3000 об/мин, 0-48000 уд/мин, патрон 13 мм"/>
        <s v="[Product].[Product].[Product].&amp;[ДШС-12 Дрель аккумуляторная СОЮЗ 12В, 1 акк. 2Ач, картон]" c="ДШС-12 Дрель аккумуляторная СОЮЗ 12В, 1 акк. 2Ач, картон"/>
        <s v="[Product].[Product].[Product].&amp;[ДШС-14-1Л Дрель аккумуляторная бесщеточная Союз, 14 В, 50 Нм, 2 акк., 2,0 Ач, кейс]" c="ДШС-14-1Л Дрель аккумуляторная бесщеточная Союз, 14 В, 50 Нм, 2 акк., 2,0 Ач, кейс"/>
        <s v="[Product].[Product].[Product].&amp;[ДШС-18К Дрель аккумуляторная СОЮЗ 18 В, 1BatterySystem, 2 акк. 2 Ач, кейс]" c="ДШС-18К Дрель аккумуляторная СОЮЗ 18 В, 1BatterySystem, 2 акк. 2 Ач, кейс"/>
        <s v="[Product].[Product].[Product].&amp;[КПС-24600 Пистолет клеевой СОЮЗ 160Вт, d7мм, 8 г/мин, 2 стержня в компл, блистер]" c="КПС-24600 Пистолет клеевой СОЮЗ 160Вт, d7мм, 8 г/мин, 2 стержня в компл, блистер"/>
        <s v="[Product].[Product].[Product].&amp;[КПС-24800 Пистолет клеевой 200Вт, 16г/мин, d=11мм,индикация,блистер, 2 стержня в комплекте,СОЮЗ]" c="КПС-24800 Пистолет клеевой 200Вт, 16г/мин, d=11мм,индикация,блистер, 2 стержня в комплекте,СОЮЗ"/>
        <s v="[Product].[Product].[Product].&amp;[МСС-0102Б Масло СОЮЗ 2Т красн., минер., UNIVERSAL МОТО 2T, JASO FB/ISO-L-EGB, 0.946 л]" c="МСС-0102Б Масло СОЮЗ 2Т красн., минер., UNIVERSAL МОТО 2T, JASO FB/ISO-L-EGB, 0.946 л"/>
        <s v="[Product].[Product].[Product].&amp;[МСС-0104Б Масло СОЮЗ 4Т минер., UNIVERSAL MOTO 4T,  API SF/CC, SAE 10W-40, 0.946 л]" c="МСС-0104Б Масло СОЮЗ 4Т минер., UNIVERSAL MOTO 4T,  API SF/CC, SAE 10W-40, 0.946 л"/>
        <s v="[Product].[Product].[Product].&amp;[НГС-9708СВ Насос погружной фекальный 800Вт, 250л/мин, напор 8м, глуб.погр.5м, НОЖ, СОЮЗ]" c="НГС-9708СВ Насос погружной фекальный 800Вт, 250л/мин, напор 8м, глуб.погр.5м, НОЖ, СОЮЗ"/>
        <s v="[Product].[Product].[Product].&amp;[НГС-97128В-15 Насос вибрационный  СОЮЗ, 280Вт,18л/мин.напор 72м, верхн забор, 15м]" c="НГС-97128В-15 Насос вибрационный  СОЮЗ, 280Вт,18л/мин.напор 72м, верхн забор, 15м"/>
        <s v="[Product].[Product].[Product].&amp;[НГС-97128Н-15 Насос вибрационный  СОЮЗ, 280Вт, 18л/мин.напор 72м, нижн забор, 15м]" c="НГС-97128Н-15 Насос вибрационный  СОЮЗ, 280Вт, 18л/мин.напор 72м, нижн забор, 15м"/>
        <s v="[Product].[Product].[Product].&amp;[ПЕС-25101 Перфоратор СОЮЗ, SDS+, 1000 Вт, 0-4850 уд/мин, 0-1200об/мин, 4Дж, кейс]" c="ПЕС-25101 Перфоратор СОЮЗ, SDS+, 1000 Вт, 0-4850 уд/мин, 0-1200об/мин, 4Дж, кейс"/>
        <s v="[Product].[Product].[Product].&amp;[ПЕС-2585 Перфоратор СОЮЗ, SDS+, 850Вт, 3 режима, 0-4850 уд/мин, 0-1200об/мин, 3,2Дж, кейс]" c="ПЕС-2585 Перфоратор СОЮЗ, SDS+, 850Вт, 3 режима, 0-4850 уд/мин, 0-1200об/мин, 3,2Дж, кейс"/>
        <s v="[Product].[Product].[Product].&amp;[ПС2005-100 Электропаяльник 100ВТ, ДЕРЕВЯННАЯ рукоятка, СОЮЗ]" c="ПС2005-100 Электропаяльник 100ВТ, ДЕРЕВЯННАЯ рукоятка, СОЮЗ"/>
        <s v="[Product].[Product].[Product].&amp;[ПС2005-40 Электропаяльник 40ВТ, ДЕРЕВЯННАЯ рукоятка, СОЮЗ]" c="ПС2005-40 Электропаяльник 40ВТ, ДЕРЕВЯННАЯ рукоятка, СОЮЗ"/>
        <s v="[Product].[Product].[Product].&amp;[ПС2005-60 Электропаяльник 60ВТ, ДЕРЕВЯННАЯ рукоятка, СОЮЗ]" c="ПС2005-60 Электропаяльник 60ВТ, ДЕРЕВЯННАЯ рукоятка, СОЮЗ"/>
        <s v="[Product].[Product].[Product].&amp;[ПСС-7320 Промышленный пылесос 1600Вт,объём 20л, РОЗЕТКА д/эл.инстр.2000Вт, 3 мешка в комп, СОЮЗ]" c="ПСС-7320 Промышленный пылесос 1600Вт,объём 20л, РОЗЕТКА д/эл.инстр.2000Вт, 3 мешка в комп, СОЮЗ"/>
        <s v="[Product].[Product].[Product].&amp;[ПТС-99371 Бензопила 2кВт, шины длина 405мм, ЛЕГКИЙ СТАРТ, ТОРМОЗ ЦЕПИ, шаг цепи 0,325&quot;, СОЮЗ]" c="ПТС-99371 Бензопила 2кВт, шины длина 405мм, ЛЕГКИЙ СТАРТ, ТОРМОЗ ЦЕПИ, шаг цепи 0,325&quot;, СОЮЗ"/>
        <s v="[Product].[Product].[Product].&amp;[ПТС-9945 Бензопила 2350Вт, 3.2лс, шина 455мм, цепь 0,325&quot;, ЛЕГКИЙ СТАРТ, БУМ. ФИЛЬТР, СОЮЗ]" c="ПТС-9945 Бензопила 2350Вт, 3.2лс, шина 455мм, цепь 0,325&quot;, ЛЕГКИЙ СТАРТ, БУМ. ФИЛЬТР, СОЮЗ"/>
        <s v="[Product].[Product].[Product].&amp;[РУС-1090 Рубанок электрический СОЮЗ, 900 Вт, ширина 82 мм, глубина 2 мм, 17000 об/мин, ПЫЛЕСБОР]" c="РУС-1090 Рубанок электрический СОЮЗ, 900 Вт, ширина 82 мм, глубина 2 мм, 17000 об/мин, ПЫЛЕСБОР"/>
        <s v="[Product].[Product].[Product].&amp;[СБС-0101А Смазка для буров СОЮЗ Special drill grease, 100г]" c="СБС-0101А Смазка для буров СОЮЗ Special drill grease, 100г"/>
        <s v="[Product].[Product].[Product].&amp;[СБС-0201А Смазка для редукторных передач СОЮЗ Special gear grease, 60г]" c="СБС-0201А Смазка для редукторных передач СОЮЗ Special gear grease, 60г"/>
        <s v="[Product].[Product].[Product].&amp;[СКС-0101А-2 Масло СОЮЗ OPTIMAL компрессорное AIR COMPRESSOR LUBRICANT, VG100, 0.946 л]" c="СКС-0101А-2 Масло СОЮЗ OPTIMAL компрессорное AIR COMPRESSOR LUBRICANT, VG100, 0.946 л"/>
        <s v="[Product].[Product].[Product].&amp;[СТС-7221 Аппарат для сварки пластиковых труб, 2кВт, 3 насадки 20/25/32мм, картон, СОЮЗ]" c="СТС-7221 Аппарат для сварки пластиковых труб, 2кВт, 3 насадки 20/25/32мм, картон, СОЮЗ"/>
        <s v="[Product].[Product].[Product].&amp;[СЦ2-0101А Масло СОЮЗ для пильных цепей OPTIMAL, 0.946 л]" c="СЦ2-0101А Масло СОЮЗ для пильных цепей OPTIMAL, 0.946 л"/>
        <s v="[Product].[Product].[Product].&amp;[ТПС-18002 Фен технический Союз, 1800 Вт, 2 ступени, 2 насадки]" c="ТПС-18002 Фен технический Союз, 1800 Вт, 2 ступени, 2 насадки"/>
        <s v="[Product].[Product].[Product].&amp;[ТПС-18002Б Фен технический Союз, БАРБЕКЮ-МАСТЕР 1800 Вт, 2 ступени, 3 насадки]" c="ТПС-18002Б Фен технический Союз, БАРБЕКЮ-МАСТЕР 1800 Вт, 2 ступени, 3 насадки"/>
        <s v="[Product].[Product].[Product].&amp;[ТСС-60200 Точильный станок СОЮЗ, круг 200х20х16 мм, 300 Вт, 2950 об/мин,]" c="ТСС-60200 Точильный станок СОЮЗ, круг 200х20х16 мм, 300 Вт, 2950 об/мин,"/>
        <s v="[Product].[Product].[Product].&amp;[УШС-90124 Машина углошлифовальная СОЮЗ, 125 мм, 1200Вт, 12000об/мин, ТОНКАЯ РУКОЯТЬ,]" c="УШС-90124 Машина углошлифовальная СОЮЗ, 125 мм, 1200Вт, 12000об/мин, ТОНКАЯ РУКОЯТЬ,"/>
        <s v="[Product].[Product].[Product].&amp;[АСТ-2000-3 Аппарат для сварки пластиковых труб 2кВт, 3 насадки 20/25/32мм,кейс металл,Энергомаш]" u="1" c="АСТ-2000-3 Аппарат для сварки пластиковых труб 2кВт, 3 насадки 20/25/32мм,кейс металл,Энергомаш"/>
        <s v="[Product].[Product].[Product].&amp;[АСТ-2000-3К Аппарат для сварки пластиковых труб 2кВт, 3 насадки 20-25-32мм, картон, Энергомаш]" u="1" c="АСТ-2000-3К Аппарат для сварки пластиковых труб 2кВт, 3 насадки 20-25-32мм, картон, Энергомаш"/>
        <s v="[Product].[Product].[Product].&amp;[БП-37 Бензопила 2кВт, 405мм, шаг цепи 0,325&quot;, антивибрация, легкий старт, Энергомаш]" u="1" c="БП-37 Бензопила 2кВт, 405мм, шаг цепи 0,325&quot;, антивибрация, легкий старт, Энергомаш"/>
        <s v="[Product].[Product].[Product].&amp;[БП-45 Бензопила 2.35кВт, 450мм, шаг цепи 0,325&quot;, антивибрация, легкий старт, Энергомаш]" u="1" c="БП-45 Бензопила 2.35кВт, 450мм, шаг цепи 0,325&quot;, антивибрация, легкий старт, Энергомаш"/>
        <s v="[Product].[Product].[Product].&amp;[БТ-26 Бензотриммер Энергомаш 26см3, 1.8кВт/2.4л.с., нож/леска/лёгкий старт]" u="1" c="БТ-26 Бензотриммер Энергомаш 26см3, 1.8кВт/2.4л.с., нож/леска/лёгкий старт"/>
        <s v="[Product].[Product].[Product].&amp;[БТ-33 Бензотриммер Энергомаш 33см3, 2.4кВт/3,3л.с., нож/леска/лёгкий старт]" u="1" c="БТ-33 Бензотриммер Энергомаш 33см3, 2.4кВт/3,3л.с., нож/леска/лёгкий старт"/>
        <s v="[Product].[Product].[Product].&amp;[БТ-43 Бензотриммер Энергомаш 43см3, 3.0кВт/4.1л.с., нож/леска/ранц.рем./эрг.рук./лёгкий старт]" u="1" c="БТ-43 Бензотриммер Энергомаш 43см3, 3.0кВт/4.1л.с., нож/леска/ранц.рем./эрг.рук./лёгкий старт"/>
        <s v="[Product].[Product].[Product].&amp;[БТ-52 Бензотриммер Энергомаш 52см3, 3.5кВт/4,7л.с., фреза/леска/ранц.рем./эрг.рук./лёгк. старт]" u="1" c="БТ-52 Бензотриммер Энергомаш 52см3, 3.5кВт/4,7л.с., фреза/леска/ранц.рем./эрг.рук./лёгк. старт"/>
        <s v="[Product].[Product].[Product].&amp;[БТ-56 Бензотриммер Энергомаш 56см3, 4.0кВт/5.4л.с., фреза/леска/ранц.рем./эрг.рук./лёгк. старт]" u="1" c="БТ-56 Бензотриммер Энергомаш 56см3, 4.0кВт/5.4л.с., фреза/леска/ранц.рем./эрг.рук./лёгк. старт"/>
        <s v="[Product].[Product].[Product].&amp;[ВК-50 Воздушный компрессор Энергомаш, 1500 Вт, 50 л, 8 бар, 210л/мин, картон]" u="1" c="ВК-50 Воздушный компрессор Энергомаш, 1500 Вт, 50 л, 8 бар, 210л/мин, картон"/>
        <s v="[Product].[Product].[Product].&amp;[ДС-450 Дрель-шуруповерт электрическая 450Вт, 0-750об/мин, 16+1 рег. крутящего момента,Энергомаш]" u="1" c="ДС-450 Дрель-шуруповерт электрическая 450Вт, 0-750об/мин, 16+1 рег. крутящего момента,Энергомаш"/>
        <s v="[Product].[Product].[Product].&amp;[ДС-500 Дрель электр. безударная 500Вт,4000об/мин,регулятор оборотов,б/заж.патрон 10мм,Энергомаш]" u="1" c="ДС-500 Дрель электр. безударная 500Вт,4000об/мин,регулятор оборотов,б/заж.патрон 10мм,Энергомаш"/>
        <s v="[Product].[Product].[Product].&amp;[ДУ1-1000 Дрель ударная Энергомаш ГАРАНТ проф 1кВт,0-2700об/мин,0-45900уд/мин,металл.корпус]" u="1" c="ДУ1-1000 Дрель ударная Энергомаш ГАРАНТ проф 1кВт,0-2700об/мин,0-45900уд/мин,металл.корпус"/>
        <s v="[Product].[Product].[Product].&amp;[ДУ1-650 Дрель ударная Энергомаш ГАРАНТ, 650 Вт 0-3000 об/мин, 0-48000 уд/мин, п. 13 мм, рег.об.]" u="1" c="ДУ1-650 Дрель ударная Энергомаш ГАРАНТ, 650 Вт 0-3000 об/мин, 0-48000 уд/мин, п. 13 мм, рег.об."/>
        <s v="[Product].[Product].[Product].&amp;[ДУ-900 Дрель ударная 900Вт, 3000об/мин, 48000уд/мин, регулятор оборотов, патрон 13мм, Энергомаш]" u="1" c="ДУ-900 Дрель ударная 900Вт, 3000об/мин, 48000уд/мин, регулятор оборотов, патрон 13мм, Энергомаш"/>
        <s v="[Product].[Product].[Product].&amp;[ДШ1-14Л  Дрель аккумуляторная Энергомаш ГАРАНТ 14В, 2 акк. 2,0 Ач, кейс]" u="1" c="ДШ1-14Л  Дрель аккумуляторная Энергомаш ГАРАНТ 14В, 2 акк. 2,0 Ач, кейс"/>
        <s v="[Product].[Product].[Product].&amp;[ДШ1-18Л  Дрель аккумуляторная Энергомаш ГАРАНТ 18В, 1BatterySystem, 2 акк. 2,0Ач, кейс]" u="1" c="ДШ1-18Л  Дрель аккумуляторная Энергомаш ГАРАНТ 18В, 1BatterySystem, 2 акк. 2,0Ач, кейс"/>
        <s v="[Product].[Product].[Product].&amp;[ДШ-12 Дрель аккумуляторная Энергомаш 12 В, 1 акк. 2Ач, картон]" u="1" c="ДШ-12 Дрель аккумуляторная Энергомаш 12 В, 1 акк. 2Ач, картон"/>
        <s v="[Product].[Product].[Product].&amp;[ДШ1-20Л  Дрель аккумуляторная Энергомаш ГАРАНТ 20В, 1BatterySystem, 2 акк. 2,0Ач, кейс]" u="1" c="ДШ1-20Л  Дрель аккумуляторная Энергомаш ГАРАНТ 20В, 1BatterySystem, 2 акк. 2,0Ач, кейс"/>
        <s v="[Product].[Product].[Product].&amp;[ДШ-12К Дрель аккумуляторная Энергомаш 12 В, 2 акк. 2 Ач, кейс]" u="1" c="ДШ-12К Дрель аккумуляторная Энергомаш 12 В, 2 акк. 2 Ач, кейс"/>
        <s v="[Product].[Product].[Product].&amp;[ДШ-14К Дрель аккумуляторная Энергомаш 14 В, 2 акк. 2 Ач, кейс]" u="1" c="ДШ-14К Дрель аккумуляторная Энергомаш 14 В, 2 акк. 2 Ач, кейс"/>
        <s v="[Product].[Product].[Product].&amp;[ДШ-3012ЛП Дрель акк. проф Энергомаш 12В, 2 Li-Ion,эл дв Япония, шестер Тайвань,1час]" u="1" c="ДШ-3012ЛП Дрель акк. проф Энергомаш 12В, 2 Li-Ion,эл дв Япония, шестер Тайвань,1час"/>
        <s v="[Product].[Product].[Product].&amp;[КП-150 Краскопульт 150Вт, 260мл/мин, регулировка интенсивности распыления, Энергомаш]" u="1" c="КП-150 Краскопульт 150Вт, 260мл/мин, регулировка интенсивности распыления, Энергомаш"/>
        <s v="[Product].[Product].[Product].&amp;[КП1-650Р Краскопульт Энергомаш ГАРАНТ, 650Вт,0-1200мл/мин, рег-ка давл,15/22kPa,1л,HVLP,шнур 4м]" u="1" c="КП1-650Р Краскопульт Энергомаш ГАРАНТ, 650Вт,0-1200мл/мин, рег-ка давл,15/22kPa,1л,HVLP,шнур 4м"/>
        <s v="[Product].[Product].[Product].&amp;[ЛБ1-1000 Лобзик электр. Энергомаш ГАРАНТ проф 1000Вт, 100/10мм (дер/мет),быстрозаж, ЛИТАЯ под,]" u="1" c="ЛБ1-1000 Лобзик электр. Энергомаш ГАРАНТ проф 1000Вт, 100/10мм (дер/мет),быстрозаж, ЛИТАЯ под,"/>
        <s v="[Product].[Product].[Product].&amp;[ЛБ1-850 Лобзик электр. 850Вт, 100/10мм (дер/мет),быстрозаж, 4 режима, Энергомаш ГАРАНТ]" u="1" c="ЛБ1-850 Лобзик электр. 850Вт, 100/10мм (дер/мет),быстрозаж, 4 режима, Энергомаш ГАРАНТ"/>
        <s v="[Product].[Product].[Product].&amp;[ЛБ-500 Лобзик электрический Энергомаш, 500 Вт, 55/6мм (дер/мет), подключ. к пылесосу]" u="1" c="ЛБ-500 Лобзик электрический Энергомаш, 500 Вт, 55/6мм (дер/мет), подключ. к пылесосу"/>
        <s v="[Product].[Product].[Product].&amp;[ЛБ-650 Лобзик электрический 650Вт,70/8мм (дер/мет) 3-х ступ,рег.част,подключ. к пылес,Энергомаш]" u="1" c="ЛБ-650 Лобзик электрический 650Вт,70/8мм (дер/мет) 3-х ступ,рег.част,подключ. к пылес,Энергомаш"/>
        <s v="[Product].[Product].[Product].&amp;[ЛШМ1-800 Ленточная шлифмашина 800Вт, 76х533мм,ПЫЛЕСБОРНИК,быстрозажимной рычаг,Энергомаш ГАРАНТ]" u="1" c="ЛШМ1-800 Ленточная шлифмашина 800Вт, 76х533мм,ПЫЛЕСБОРНИК,быстрозажимной рычаг,Энергомаш ГАРАНТ"/>
        <s v="[Product].[Product].[Product].&amp;[МВД1-1900 Мойка высокого давления Энергомаш ГАРАНТ,1.9кВт, 135 бар, ФУНКЦИЯ ВСАСЫВАНИЯ]" u="1" c="МВД1-1900 Мойка высокого давления Энергомаш ГАРАНТ,1.9кВт, 135 бар, ФУНКЦИЯ ВСАСЫВАНИЯ"/>
        <s v="[Product].[Product].[Product].&amp;[МВД1-2300 Мойка высокого давления Энергомаш ГАРАНТ, 2.3кВт, 165 бар, ШВД-10м, катушка, колеса]" u="1" c="МВД1-2300 Мойка высокого давления Энергомаш ГАРАНТ, 2.3кВт, 165 бар, ШВД-10м, катушка, колеса"/>
        <s v="[Product].[Product].[Product].&amp;[МП-56300 Мультифункциональный инструмент Энергомаш, 300 Вт,22000 кол/мин,угол 3 гр, 9пред, кейс]" u="1" c="МП-56300 Мультифункциональный инструмент Энергомаш, 300 Вт,22000 кол/мин,угол 3 гр, 9пред, кейс"/>
        <s v="[Product].[Product].[Product].&amp;[МС-119035 Маска сварщика &quot;Хамелеон&quot; 90x35мм, DIN 3/11, 1/15000сек,без регул, Энергомаш (мод.Ф1)]" u="1" c="МС-119035 Маска сварщика &quot;Хамелеон&quot; 90x35мм, DIN 3/11, 1/15000сек,без регул, Энергомаш (мод.Ф1)"/>
        <s v="[Product].[Product].[Product].&amp;[НГ-280В Насос вибрационный погружной  Энергомаш 280Вт, верхний забор, 10м]" u="1" c="НГ-280В Насос вибрационный погружной  Энергомаш 280Вт, верхний забор, 10м"/>
        <s v="[Product].[Product].[Product].&amp;[НГ-280В-25 Насос вибрационный погружной  Энергомаш 280Вт, верхний забор, 25м]" u="1" c="НГ-280В-25 Насос вибрационный погружной  Энергомаш 280Вт, верхний забор, 25м"/>
        <s v="[Product].[Product].[Product].&amp;[НГ-280Н Насос вибрационный погружной  Энергомаш 280Вт, нижний забор, 10м]" u="1" c="НГ-280Н Насос вибрационный погружной  Энергомаш 280Вт, нижний забор, 10м"/>
        <s v="[Product].[Product].[Product].&amp;[НГ-280Н-25 Насос вибрационный погружной  Энергомаш 280Вт, нижний забор, 25м]" u="1" c="НГ-280Н-25 Насос вибрационный погружной  Энергомаш 280Вт, нижний забор, 25м"/>
        <s v="[Product].[Product].[Product].&amp;[НГ-9705ДВ скважинный винтовой насос 550Вт, диам 90мм, Энергомаш]" u="1" c="НГ-9705ДВ скважинный винтовой насос 550Вт, диам 90мм, Энергомаш"/>
        <s v="[Product].[Product].[Product].&amp;[НД1-450 Насос погружной дренажный Энергомаш ГАРАНТ 450Вт,ЧАСТ.ДО 35ММ,142л/мин,напор 6м]" u="1" c="НД1-450 Насос погружной дренажный Энергомаш ГАРАНТ 450Вт,ЧАСТ.ДО 35ММ,142л/мин,напор 6м"/>
        <s v="[Product].[Product].[Product].&amp;[НД-500Ф Насос погружн. дренаж. (фекальный), Энергомаш 500Вт, 100л/мин, напор 7,5м, НОЖ]" u="1" c="НД-500Ф Насос погружн. дренаж. (фекальный), Энергомаш 500Вт, 100л/мин, напор 7,5м, НОЖ"/>
        <s v="[Product].[Product].[Product].&amp;[НД-900Ф Насос погружной дренажный (фекальный) 900Вт, 300л/мин, напор 11м, НОЖ, Энергомаш]" u="1" c="НД-900Ф Насос погружной дренажный (фекальный) 900Вт, 300л/мин, напор 11м, НОЖ, Энергомаш"/>
        <s v="[Product].[Product].[Product].&amp;[НСВ1-550 Скважинный винтовой насос Энергомаш ГАРАНТ, 550Вт, диам 75мм]" u="1" c="НСВ1-550 Скважинный винтовой насос Энергомаш ГАРАНТ, 550Вт, диам 75мм"/>
        <s v="[Product].[Product].[Product].&amp;[ПК-200 Пистолет клеевой Энергомаш, 200 Вт, 16г/мин, диам 11мм, блистер, 2 стержня в комплекте]" u="1" c="ПК-200 Пистолет клеевой Энергомаш, 200 Вт, 16г/мин, диам 11мм, блистер, 2 стержня в комплекте"/>
        <s v="[Product].[Product].[Product].&amp;[ПР1-920 Перфоратор SDS+ Энергомаш ГАРАНТ 920Вт, 3Дж, 0-4400уд/мин, 0-1100об/мин, 3 режима]" u="1" c="ПР1-920 Перфоратор SDS+ Энергомаш ГАРАНТ 920Вт, 3Дж, 0-4400уд/мин, 0-1100об/мин, 3 режима"/>
        <s v="[Product].[Product].[Product].&amp;[ПТ1-255ДМ Пила торцовочная Энергомаш, 2300 Вт, диск 255 мм, 3200/4500 об/мин, РЕЗКА МЕТАЛЛА]" u="1" c="ПТ1-255ДМ Пила торцовочная Энергомаш, 2300 Вт, диск 255 мм, 3200/4500 об/мин, РЕЗКА МЕТАЛЛА"/>
        <s v="[Product].[Product].[Product].&amp;[ПЦ-40 Пила ЭЛЕКТР. цепная Энергомаш, 2600 Вт, шина 16'' (400 мм), 1,3мм, шаг цепи 3/8&quot;]" u="1" c="ПЦ-40 Пила ЭЛЕКТР. цепная Энергомаш, 2600 Вт, шина 16'' (400 мм), 1,3мм, шаг цепи 3/8&quot;"/>
        <s v="[Product].[Product].[Product].&amp;[РБ-860 Рубанок электр. Энергомаш, 860Вт, b=82мм, s=2мм, 16000об/мин, четв. 0-10мм, пылесборник]" u="1" c="РБ-860 Рубанок электр. Энергомаш, 860Вт, b=82мм, s=2мм, 16000об/мин, четв. 0-10мм, пылесборник"/>
        <s v="[Product].[Product].[Product].&amp;[СА-200И Сварочный инвертор Энергомаш, 200А, ПВ 60%, 170-250В, HotStart/AntiStick/ArcForce]" u="1" c="СА-200И Сварочный инвертор Энергомаш, 200А, ПВ 60%, 170-250В, HotStart/AntiStick/ArcForce"/>
        <s v="[Product].[Product].[Product].&amp;[СА-250И Сварочный инвертор Энергомаш, 250А, ПВ 60%, 170-250В, HotStart/AntiStick/ArcForce]" u="1" c="СА-250И Сварочный инвертор Энергомаш, 250А, ПВ 60%, 170-250В, HotStart/AntiStick/ArcForce"/>
        <s v="[Product].[Product].[Product].&amp;[ТПБ-2000К Тепловентилятор керамический 1-2кВт, термостат, защита от перегрева, Энергомаш]" u="1" c="ТПБ-2000К Тепловентилятор керамический 1-2кВт, термостат, защита от перегрева, Энергомаш"/>
        <s v="[Product].[Product].[Product].&amp;[ТПБ-2000КМ Тепловентилятор керамический 1-2кВт, защита от перегрева, Энергомаш]" u="1" c="ТПБ-2000КМ Тепловентилятор керамический 1-2кВт, защита от перегрева, Энергомаш"/>
        <s v="[Product].[Product].[Product].&amp;[ТС1-150 Точильный станок Энергомаш ГАРАНТ, круг 150х16х12,7 мм, 280 Вт, 2950 об/мин]" u="1" c="ТС1-150 Точильный станок Энергомаш ГАРАНТ, круг 150х16х12,7 мм, 280 Вт, 2950 об/мин"/>
        <s v="[Product].[Product].[Product].&amp;[ТС1-160Ц Точильный станок для цепей Энергомаш ГАРАНТ, ЛИТАЯ СТАНИНА, ЗАЩИТА ОТ ИСКР, 160Вт]" u="1" c="ТС1-160Ц Точильный станок для цепей Энергомаш ГАРАНТ, ЛИТАЯ СТАНИНА, ЗАЩИТА ОТ ИСКР, 160Вт"/>
        <s v="[Product].[Product].[Product].&amp;[ТС-125 Точильный станок Энергомаш, круг 125х16х12,7 мм, 180 Вт, 2950 об/мин]" u="1" c="ТС-125 Точильный станок Энергомаш, круг 125х16х12,7 мм, 180 Вт, 2950 об/мин"/>
        <s v="[Product].[Product].[Product].&amp;[ТС1-70С Точильный станок для сверл Энергомаш ГАРАНТ, 70 Вт, 3-10 мм]" u="1" c="ТС1-70С Точильный станок для сверл Энергомаш ГАРАНТ, 70 Вт, 3-10 мм"/>
        <s v="[Product].[Product].[Product].&amp;[УШМ1-125 УШМ Энергомаш ГАРАНТ  проф , 125 мм, 1200 Вт, ПОВЫШЕННАЯ ПЫЛЕЗАЩИТА, ЯПОНСК ПОДШ]" u="1" c="УШМ1-125 УШМ Энергомаш ГАРАНТ  проф , 125 мм, 1200 Вт, ПОВЫШЕННАЯ ПЫЛЕЗАЩИТА, ЯПОНСК ПОДШ"/>
        <s v="[Product].[Product].[Product].&amp;[УШМ1-125ДР Машина углошлифовальная Энергомаш ГАРАНТ 1100Вт, 125мм, ПОВЫШ ПЫЛЕЗАЩ, удлин рук]" u="1" c="УШМ1-125ДР Машина углошлифовальная Энергомаш ГАРАНТ 1100Вт, 125мм, ПОВЫШ ПЫЛЕЗАЩ, удлин рук"/>
        <s v="[Product].[Product].[Product].&amp;[УШМ1-125ТР УШМ 125мм, 1000Вт, 10000об/мин, тонкая рукоять, mod T, Энергомаш ГАРАНТ]" u="1" c="УШМ1-125ТР УШМ 125мм, 1000Вт, 10000об/мин, тонкая рукоять, mod T, Энергомаш ГАРАНТ"/>
        <s v="[Product].[Product].[Product].&amp;[УШМ1-125Э Машина углошлиф. 125мм, 1100Вт, 4000-10000об/мин, конст.эл-ка, mod T,Энергомаш ГАРАНТ]" u="1" c="УШМ1-125Э Машина углошлиф. 125мм, 1100Вт, 4000-10000об/мин, конст.эл-ка, mod T,Энергомаш ГАРАНТ"/>
        <s v="[Product].[Product].[Product].&amp;[УШМ1-150 Машина углошлифовальная 150мм, 1400Вт, 7500об, дл. рук, ПЫЛЕЗАЩИТА, Энергомаш ГАРАНТ]" u="1" c="УШМ1-150 Машина углошлифовальная 150мм, 1400Вт, 7500об, дл. рук, ПЫЛЕЗАЩИТА, Энергомаш ГАРАНТ"/>
        <s v="[Product].[Product].[Product].&amp;[УШМ1-150Э Машина углошлифовальная 150мм, 1400Вт, рег.об:3000-8000об/мин, Энергомаш ГАРАНТ]" u="1" c="УШМ1-150Э Машина углошлифовальная 150мм, 1400Вт, рег.об:3000-8000об/мин, Энергомаш ГАРАНТ"/>
        <s v="[Product].[Product].[Product].&amp;[УШМ-125 Машина углошлифовальная Энергомаш 125мм, 1000Вт, 11000об/мин, блок. шпинд, удлинен.рук.]" u="1" c="УШМ-125 Машина углошлифовальная Энергомаш 125мм, 1000Вт, 11000об/мин, блок. шпинд, удлинен.рук."/>
        <s v="[Product].[Product].[Product].&amp;[УШМ-150 Машина углошлифовальная Энергомаш 150мм, 1.5кВт, 9500об/мин, блок. шпин. трехпоз.рук-ка]" u="1" c="УШМ-150 Машина углошлифовальная Энергомаш 150мм, 1.5кВт, 9500об/мин, блок. шпин. трехпоз.рук-ка"/>
        <s v="[Product].[Product].[Product].&amp;[УШМ-230 Машина углошлифовальная Энергомаш 230мм, 2500Вт, 6000об/мин, трехпоз. рук., плавн. пуск]" u="1" c="УШМ-230 Машина углошлифовальная Энергомаш 230мм, 2500Вт, 6000об/мин, трехпоз. рук., плавн. пуск"/>
        <s v="[Product].[Product].[Product].&amp;[ФР1-2000 Фрезер Энергомаш Гарант проф 2000 Вт, 12000-23000 об/мин, цанга 12 мм, конст. электр,]" u="1" c="ФР1-2000 Фрезер Энергомаш Гарант проф 2000 Вт, 12000-23000 об/мин, цанга 12 мм, конст. электр,"/>
        <s v="[Product].[Product].[Product].&amp;[ФТ1-2000 Фен технический Энергомаш ГАРАНТ, 2кВт, 300:600°C, 250:500л/мин, 5 предметов]" u="1" c="ФТ1-2000 Фен технический Энергомаш ГАРАНТ, 2кВт, 300:600°C, 250:500л/мин, 5 предметов"/>
        <s v="[Product].[Product].[Product].&amp;[ЦП1-185 Пила циркулярная Энергомаш ГАРАНТ проф 1850Вт  185мм,проп.65мм,вес 4,3 кг,сбор пыли,]" u="1" c="ЦП1-185 Пила циркулярная Энергомаш ГАРАНТ проф 1850Вт  185мм,проп.65мм,вес 4,3 кг,сбор пыли,"/>
        <s v="[Product].[Product].[Product].&amp;[ЦП-160 Пила циркулярная 1300Вт, диск 160х20мм, пропил 55мм, БЛОК.ШПИНД,подкл.к пылес. Энергомаш]" u="1" c="ЦП-160 Пила циркулярная 1300Вт, диск 160х20мм, пропил 55мм, БЛОК.ШПИНД,подкл.к пылес. Энергомаш"/>
        <s v="[Product].[Product].[Product].&amp;[ЦП-185 Пила циркулярная 1500Вт,диск 185х20мм,пропил 65мм,БЛОК.ШПИНД,подкл.к пылесосу Энергомаш]" u="1" c="ЦП-185 Пила циркулярная 1500Вт,диск 185х20мм,пропил 65мм,БЛОК.ШПИНД,подкл.к пылесосу Энергомаш"/>
        <s v="[Product].[Product].[Product].&amp;[ЭТ-1500 Электротриммер Энергомаш 1500Вт, РУЧКА софт тач, разъемный вал, леска, нож]" u="1" c="ЭТ-1500 Электротриммер Энергомаш 1500Вт, РУЧКА софт тач, разъемный вал, леска, нож"/>
      </sharedItems>
    </cacheField>
    <cacheField name="[ProductArticle].[Kod].[Kod]" caption="Артикул товара" numFmtId="0" hierarchy="23" level="1">
      <sharedItems count="297">
        <s v="[ProductArticle].[Kod].&amp;[1010-02-FR0600]" c="1010-02-FR0600"/>
        <s v="[ProductArticle].[Kod].&amp;[1010-07-FR0300]" c="1010-07-FR0300"/>
        <s v="[ProductArticle].[Kod].&amp;[1010-72-FB0250]" c="1010-72-FB0250"/>
        <s v="[ProductArticle].[Kod].&amp;[1010-74-FB0250]" c="1010-74-FB0250"/>
        <s v="[ProductArticle].[Kod].&amp;[1012-07-230С]" c="1012-07-230С"/>
        <s v="[ProductArticle].[Kod].&amp;[1013-01-600]" c="1013-01-600"/>
        <s v="[ProductArticle].[Kod].&amp;[1015-12-FB4000]" c="1015-12-FB4000"/>
        <s v="[ProductArticle].[Kod].&amp;[1020-01-1-160]" c="1020-01-1-160"/>
        <s v="[ProductArticle].[Kod].&amp;[1020-01-1-180]" c="1020-01-1-180"/>
        <s v="[ProductArticle].[Kod].&amp;[1020-01-2-160]" c="1020-01-2-160"/>
        <s v="[ProductArticle].[Kod].&amp;[1020-01-3-160]" c="1020-01-3-160"/>
        <s v="[ProductArticle].[Kod].&amp;[1020-01-3-180]" c="1020-01-3-180"/>
        <s v="[ProductArticle].[Kod].&amp;[1020-02-1-180]" c="1020-02-1-180"/>
        <s v="[ProductArticle].[Kod].&amp;[1020-02-1-200]" c="1020-02-1-200"/>
        <s v="[ProductArticle].[Kod].&amp;[1020-03-2-180]" c="1020-03-2-180"/>
        <s v="[ProductArticle].[Kod].&amp;[1020-06-175]" c="1020-06-175"/>
        <s v="[ProductArticle].[Kod].&amp;[1020-06-300]" c="1020-06-300"/>
        <s v="[ProductArticle].[Kod].&amp;[1020-06-300С]" c="1020-06-300С"/>
        <s v="[ProductArticle].[Kod].&amp;[1020-06-400]" c="1020-06-400"/>
        <s v="[ProductArticle].[Kod].&amp;[1020-06-A250]" c="1020-06-A250"/>
        <s v="[ProductArticle].[Kod].&amp;[1020-06-B300]" c="1020-06-B300"/>
        <s v="[ProductArticle].[Kod].&amp;[1020-08-A300]" c="1020-08-A300"/>
        <s v="[ProductArticle].[Kod].&amp;[1030-05-1-115]" c="1030-05-1-115"/>
        <s v="[ProductArticle].[Kod].&amp;[1030-05-3-100]" c="1030-05-3-100"/>
        <s v="[ProductArticle].[Kod].&amp;[1030-05-8-160]" c="1030-05-8-160"/>
        <s v="[ProductArticle].[Kod].&amp;[1040-01-VTC]" c="1040-01-VTC"/>
        <s v="[ProductArticle].[Kod].&amp;[1040-02-VT]" c="1040-02-VT"/>
        <s v="[ProductArticle].[Kod].&amp;[1040-11-S14]" c="1040-11-S14"/>
        <s v="[ProductArticle].[Kod].&amp;[1045-01-1]" c="1045-01-1"/>
        <s v="[ProductArticle].[Kod].&amp;[1045-02-15]" c="1045-02-15"/>
        <s v="[ProductArticle].[Kod].&amp;[1045-02-A200]" c="1045-02-A200"/>
        <s v="[ProductArticle].[Kod].&amp;[1045-02-A250]" c="1045-02-A250"/>
        <s v="[ProductArticle].[Kod].&amp;[1045-04-HS]" c="1045-04-HS"/>
        <s v="[ProductArticle].[Kod].&amp;[1045-11-150]" c="1045-11-150"/>
        <s v="[ProductArticle].[Kod].&amp;[1045-11-200]" c="1045-11-200"/>
        <s v="[ProductArticle].[Kod].&amp;[1045-11-250]" c="1045-11-250"/>
        <s v="[ProductArticle].[Kod].&amp;[1045-19-150]" c="1045-19-150"/>
        <s v="[ProductArticle].[Kod].&amp;[1045-19-200]" c="1045-19-200"/>
        <s v="[ProductArticle].[Kod].&amp;[1045-28-135]" c="1045-28-135"/>
        <s v="[ProductArticle].[Kod].&amp;[1045-28-155]" c="1045-28-155"/>
        <s v="[ProductArticle].[Kod].&amp;[1045-29-150]" c="1045-29-150"/>
        <s v="[ProductArticle].[Kod].&amp;[1045-30-200С]" c="1045-30-200С"/>
        <s v="[ProductArticle].[Kod].&amp;[1051-01-SSN]" c="1051-01-SSN"/>
        <s v="[ProductArticle].[Kod].&amp;[1055-03-06]" c="1055-03-06"/>
        <s v="[ProductArticle].[Kod].&amp;[1055-03-08]" c="1055-03-08"/>
        <s v="[ProductArticle].[Kod].&amp;[1055-10-6870]" c="1055-10-6870"/>
        <s v="[ProductArticle].[Kod].&amp;[1060-11-4007]" c="1060-11-4007"/>
        <s v="[ProductArticle].[Kod].&amp;[1060-12-4507]" c="1060-12-4507"/>
        <s v="[ProductArticle].[Kod].&amp;[1060-92-500]" c="1060-92-500"/>
        <s v="[ProductArticle].[Kod].&amp;[1060-92-600]" c="1060-92-600"/>
        <s v="[ProductArticle].[Kod].&amp;[1060-92-700]" c="1060-92-700"/>
        <s v="[ProductArticle].[Kod].&amp;[1061-01-0001]" c="1061-01-0001"/>
        <s v="[ProductArticle].[Kod].&amp;[1061-04-300С]" c="1061-04-300С"/>
        <s v="[ProductArticle].[Kod].&amp;[1065-04-1/2]" c="1065-04-1/2"/>
        <s v="[ProductArticle].[Kod].&amp;[1070-40-6]" c="1070-40-6"/>
        <s v="[ProductArticle].[Kod].&amp;[1071-01-06С]" c="1071-01-06С"/>
        <s v="[ProductArticle].[Kod].&amp;[1071-02-06]" c="1071-02-06"/>
        <s v="[ProductArticle].[Kod].&amp;[1071-02-08]" c="1071-02-08"/>
        <s v="[ProductArticle].[Kod].&amp;[1071-02-12]" c="1071-02-12"/>
        <s v="[ProductArticle].[Kod].&amp;[1071-03-12]" c="1071-03-12"/>
        <s v="[ProductArticle].[Kod].&amp;[1072-HD-10С]" c="1072-HD-10С"/>
        <s v="[ProductArticle].[Kod].&amp;[1073-02-310]" c="1073-02-310"/>
        <s v="[ProductArticle].[Kod].&amp;[1073-06-01]" c="1073-06-01"/>
        <s v="[ProductArticle].[Kod].&amp;[1073-06-02]" c="1073-06-02"/>
        <s v="[ProductArticle].[Kod].&amp;[1073-07-310]" c="1073-07-310"/>
        <s v="[ProductArticle].[Kod].&amp;[1073-08-310]" c="1073-08-310"/>
        <s v="[ProductArticle].[Kod].&amp;[1074-02-03]" c="1074-02-03"/>
        <s v="[ProductArticle].[Kod].&amp;[1074-02-150]" c="1074-02-150"/>
        <s v="[ProductArticle].[Kod].&amp;[1075-01-125]" c="1075-01-125"/>
        <s v="[ProductArticle].[Kod].&amp;[1076-08-05]" c="1076-08-05"/>
        <s v="[ProductArticle].[Kod].&amp;[1076-10-J1]" c="1076-10-J1"/>
        <s v="[ProductArticle].[Kod].&amp;[1076-S2-18]" c="1076-S2-18"/>
        <s v="[ProductArticle].[Kod].&amp;[1078-04-30]" c="1078-04-30"/>
        <s v="[ProductArticle].[Kod].&amp;[1078-04-45]" c="1078-04-45"/>
        <s v="[ProductArticle].[Kod].&amp;[1078-06-200X260]" c="1078-06-200X260"/>
        <s v="[ProductArticle].[Kod].&amp;[1078-06-250X310]" c="1078-06-250X310"/>
        <s v="[ProductArticle].[Kod].&amp;[1078-07-70]" c="1078-07-70"/>
        <s v="[ProductArticle].[Kod].&amp;[1078-07-88]" c="1078-07-88"/>
        <s v="[ProductArticle].[Kod].&amp;[1078-09-050]" c="1078-09-050"/>
        <s v="[ProductArticle].[Kod].&amp;[1078-12-4000]" c="1078-12-4000"/>
        <s v="[ProductArticle].[Kod].&amp;[1091-09-0800]" c="1091-09-0800"/>
        <s v="[ProductArticle].[Kod].&amp;[1094-AG-125]" c="1094-AG-125"/>
        <s v="[ProductArticle].[Kod].&amp;[1700-01-15]" c="1700-01-15"/>
        <s v="[ProductArticle].[Kod].&amp;[2010-07-GP-50]" c="2010-07-GP-50"/>
        <s v="[ProductArticle].[Kod].&amp;[2015-05-800]" c="2015-05-800"/>
        <s v="[ProductArticle].[Kod].&amp;[2015-09-400]" c="2015-09-400"/>
        <s v="[ProductArticle].[Kod].&amp;[2020-01-300С]" c="2020-01-300С"/>
        <s v="[ProductArticle].[Kod].&amp;[2020-04-500]" c="2020-04-500"/>
        <s v="[ProductArticle].[Kod].&amp;[2020-07-170]" c="2020-07-170"/>
        <s v="[ProductArticle].[Kod].&amp;[2020-07-300]" c="2020-07-300"/>
        <s v="[ProductArticle].[Kod].&amp;[2040-02-4]" c="2040-02-4"/>
        <s v="[ProductArticle].[Kod].&amp;[21316]" c="21316"/>
        <s v="[ProductArticle].[Kod].&amp;[3012-06-280]" c="3012-06-280"/>
        <s v="[ProductArticle].[Kod].&amp;[3100302]" c="3100302"/>
        <s v="[ProductArticle].[Kod].&amp;[4051-03-600]" c="4051-03-600"/>
        <s v="[ProductArticle].[Kod].&amp;[4051-05-150]" c="4051-05-150"/>
        <s v="[ProductArticle].[Kod].&amp;[4052-03-600]" c="4052-03-600"/>
        <s v="[ProductArticle].[Kod].&amp;[5015-KL-01]" c="5015-KL-01"/>
        <s v="[ProductArticle].[Kod].&amp;[5015-KL-02]" c="5015-KL-02"/>
        <s v="[ProductArticle].[Kod].&amp;[5015-KL-03]" c="5015-KL-03"/>
        <s v="[ProductArticle].[Kod].&amp;[5015-KL-07]" c="5015-KL-07"/>
        <s v="[ProductArticle].[Kod].&amp;[5015-KL-08]" c="5015-KL-08"/>
        <s v="[ProductArticle].[Kod].&amp;[5200501]" c="5200501"/>
        <s v="[ProductArticle].[Kod].&amp;[5240104]" c="5240104"/>
        <s v="[ProductArticle].[Kod].&amp;[5250303]" c="5250303"/>
        <s v="[ProductArticle].[Kod].&amp;[5250310]" c="5250310"/>
        <s v="[ProductArticle].[Kod].&amp;[5250312]" c="5250312"/>
        <s v="[ProductArticle].[Kod].&amp;[5250402]" c="5250402"/>
        <s v="[ProductArticle].[Kod].&amp;[5380102]" c="5380102"/>
        <s v="[ProductArticle].[Kod].&amp;[5430101]" c="5430101"/>
        <s v="[ProductArticle].[Kod].&amp;[5440101]" c="5440101"/>
        <s v="[ProductArticle].[Kod].&amp;[8054-01-XL]" c="8054-01-XL"/>
        <s v="[ProductArticle].[Kod].&amp;[8054-02-L]" c="8054-02-L"/>
        <s v="[ProductArticle].[Kod].&amp;[9010-1258-040]" c="9010-1258-040"/>
        <s v="[ProductArticle].[Kod].&amp;[9010-1258-060]" c="9010-1258-060"/>
        <s v="[ProductArticle].[Kod].&amp;[9010-1258-080]" c="9010-1258-080"/>
        <s v="[ProductArticle].[Kod].&amp;[9010-1258-100]" c="9010-1258-100"/>
        <s v="[ProductArticle].[Kod].&amp;[9010-1258-120]" c="9010-1258-120"/>
        <s v="[ProductArticle].[Kod].&amp;[9010-1258-150]" c="9010-1258-150"/>
        <s v="[ProductArticle].[Kod].&amp;[9010-B76x533-060]" c="9010-B76x533-060"/>
        <s v="[ProductArticle].[Kod].&amp;[9018-SDS-F40X250]" c="9018-SDS-F40X250"/>
        <s v="[ProductArticle].[Kod].&amp;[9019-01-300С]" c="9019-01-300С"/>
        <s v="[ProductArticle].[Kod].&amp;[9020-04-230x22-TW]" c="9020-04-230x22-TW"/>
        <s v="[ProductArticle].[Kod].&amp;[9020-125-22-36T]" c="9020-125-22-36T"/>
        <s v="[ProductArticle].[Kod].&amp;[9020-125-22-3T]" c="9020-125-22-3T"/>
        <s v="[ProductArticle].[Kod].&amp;[9020-125-22-48T]" c="9020-125-22-48T"/>
        <s v="[ProductArticle].[Kod].&amp;[9020-165-20-48T]" c="9020-165-20-48T"/>
        <s v="[ProductArticle].[Kod].&amp;[9020-190-30-48T]" c="9020-190-30-48T"/>
        <s v="[ProductArticle].[Kod].&amp;[9020-250-32-48T]" c="9020-250-32-48T"/>
        <s v="[ProductArticle].[Kod].&amp;[9040-36-025С]" c="9040-36-025С"/>
        <s v="[ProductArticle].[Kod].&amp;[9040-36-050С]" c="9040-36-050С"/>
        <s v="[ProductArticle].[Kod].&amp;[9040-36-075С]" c="9040-36-075С"/>
        <s v="[ProductArticle].[Kod].&amp;[9041-02-15]" c="9041-02-15"/>
        <s v="[ProductArticle].[Kod].&amp;[9041-02-20]" c="9041-02-20"/>
        <s v="[ProductArticle].[Kod].&amp;[9041-02-25]" c="9041-02-25"/>
        <s v="[ProductArticle].[Kod].&amp;[9041-02-30]" c="9041-02-30"/>
        <s v="[ProductArticle].[Kod].&amp;[9042-01-08-100x600]" c="9042-01-08-100x600"/>
        <s v="[ProductArticle].[Kod].&amp;[9042-05-100x600]" c="9042-05-100x600"/>
        <s v="[ProductArticle].[Kod].&amp;[9042-05-M14]" c="9042-05-M14"/>
        <s v="[ProductArticle].[Kod].&amp;[AC93210OL]" c="AC93210OL"/>
        <s v="[ProductArticle].[Kod].&amp;[AG1014P]" c="AG1014P"/>
        <s v="[ProductArticle].[Kod].&amp;[AG1014P-9812]" c="AG1014P-9812"/>
        <s v="[ProductArticle].[Kod].&amp;[AG90125]" c="AG90125"/>
        <s v="[ProductArticle].[Kod].&amp;[AG9012T]" c="AG9012T"/>
        <s v="[ProductArticle].[Kod].&amp;[AG9012TE]" c="AG9012TE"/>
        <s v="[ProductArticle].[Kod].&amp;[AG915S]" c="AG915S"/>
        <s v="[ProductArticle].[Kod].&amp;[AG9524P]" c="AG9524P"/>
        <s v="[ProductArticle].[Kod].&amp;[AU-1720-04]" c="AU-1720-04"/>
        <s v="[ProductArticle].[Kod].&amp;[AU-1730-05]" c="AU-1730-05"/>
        <s v="[ProductArticle].[Kod].&amp;[AW97I200]" c="AW97I200"/>
        <s v="[ProductArticle].[Kod].&amp;[AWE-1025]" c="AWE-1025"/>
        <s v="[ProductArticle].[Kod].&amp;[AWE-1025-500]" c="AWE-1025-500"/>
        <s v="[ProductArticle].[Kod].&amp;[AWE-1028-500]" c="AWE-1028-500"/>
        <s v="[ProductArticle].[Kod].&amp;[AWH-1011]" c="AWH-1011"/>
        <s v="[ProductArticle].[Kod].&amp;[AWH-1024]" c="AWH-1024"/>
        <s v="[ProductArticle].[Kod].&amp;[AWH-1024-500]" c="AWH-1024-500"/>
        <s v="[ProductArticle].[Kod].&amp;[B02-101B]" c="B02-101B"/>
        <s v="[ProductArticle].[Kod].&amp;[B02-101D]" c="B02-101D"/>
        <s v="[ProductArticle].[Kod].&amp;[B9022-185-20/16-24]" c="B9022-185-20/16-24"/>
        <s v="[ProductArticle].[Kod].&amp;[B9022-190-30-24]" c="B9022-190-30-24"/>
        <s v="[ProductArticle].[Kod].&amp;[B9022-200-32/30-24]" c="B9022-200-32/30-24"/>
        <s v="[ProductArticle].[Kod].&amp;[B9022-210-30-36]" c="B9022-210-30-36"/>
        <s v="[ProductArticle].[Kod].&amp;[B9022-250-32/30-48]" c="B9022-250-32/30-48"/>
        <s v="[ProductArticle].[Kod].&amp;[B9022-255-30-48S]" c="B9022-255-30-48S"/>
        <s v="[ProductArticle].[Kod].&amp;[BG60016-999]" c="BG60016-999"/>
        <s v="[ProductArticle].[Kod].&amp;[BG6017S]" c="BG6017S"/>
        <s v="[ProductArticle].[Kod].&amp;[BG6055DB]" c="BG6055DB"/>
        <s v="[ProductArticle].[Kod].&amp;[BPH2PZ2-60DOUBLE-2]" c="BPH2PZ2-60DOUBLE-2"/>
        <s v="[ProductArticle].[Kod].&amp;[BS8511U]" c="BS8511U"/>
        <s v="[ProductArticle].[Kod].&amp;[CAG1812BLE]" c="CAG1812BLE"/>
        <s v="[ProductArticle].[Kod].&amp;[CC99222]" c="CC99222"/>
        <s v="[ProductArticle].[Kod].&amp;[CD3514BL]" c="CD3514BL"/>
        <s v="[ProductArticle].[Kod].&amp;[CD3614]" c="CD3614"/>
        <s v="[ProductArticle].[Kod].&amp;[CRH1820BL]" c="CRH1820BL"/>
        <s v="[ProductArticle].[Kod].&amp;[CRS1801BL]" c="CRS1801BL"/>
        <s v="[ProductArticle].[Kod].&amp;[CS5012MS]" c="CS5012MS"/>
        <s v="[ProductArticle].[Kod].&amp;[CS50235]" c="CS50235"/>
        <s v="[ProductArticle].[Kod].&amp;[DL1040]" c="DL1040"/>
        <s v="[ProductArticle].[Kod].&amp;[DM2016]" c="DM2016"/>
        <s v="[ProductArticle].[Kod].&amp;[DWS6010]" c="DWS6010"/>
        <s v="[ProductArticle].[Kod].&amp;[EA1520]" c="EA1520"/>
        <s v="[ProductArticle].[Kod].&amp;[EL1840]" c="EL1840"/>
        <s v="[ProductArticle].[Kod].&amp;[EL2042]" c="EL2042"/>
        <s v="[ProductArticle].[Kod].&amp;[ER1120PC]" c="ER1120PC"/>
        <s v="[ProductArticle].[Kod].&amp;[GC99372B]" c="GC99372B"/>
        <s v="[ProductArticle].[Kod].&amp;[GC99452B]" c="GC99452B"/>
        <s v="[ProductArticle].[Kod].&amp;[GE168-19Q]" c="GE168-19Q"/>
        <s v="[ProductArticle].[Kod].&amp;[GM2317FL]" c="GM2317FL"/>
        <s v="[ProductArticle].[Kod].&amp;[GS8208U]" c="GS8208U"/>
        <s v="[ProductArticle].[Kod].&amp;[GT3513-35]" c="GT3513-35"/>
        <s v="[ProductArticle].[Kod].&amp;[HAG13125TE]" c="HAG13125TE"/>
        <s v="[ProductArticle].[Kod].&amp;[HAG9012TE]" c="HAG9012TE"/>
        <s v="[ProductArticle].[Kod].&amp;[HAG9012TES]" c="HAG9012TES"/>
        <s v="[ProductArticle].[Kod].&amp;[HAG95141P]" c="HAG95141P"/>
        <s v="[ProductArticle].[Kod].&amp;[HID2145P]" c="HID2145P"/>
        <s v="[ProductArticle].[Kod].&amp;[HJS0810MQL]" c="HJS0810MQL"/>
        <s v="[ProductArticle].[Kod].&amp;[HJS0811LPE]" c="HJS0811LPE"/>
        <s v="[ProductArticle].[Kod].&amp;[HK1013-04-250]" c="HK1013-04-250"/>
        <s v="[ProductArticle].[Kod].&amp;[HK1045-03-P15]" c="HK1045-03-P15"/>
        <s v="[ProductArticle].[Kod].&amp;[HK1060-01-4011]" c="HK1060-01-4011"/>
        <s v="[ProductArticle].[Kod].&amp;[HK1060-01-4507]" c="HK1060-01-4507"/>
        <s v="[ProductArticle].[Kod].&amp;[HK1060-01-4511]" c="HK1060-01-4511"/>
        <s v="[ProductArticle].[Kod].&amp;[HK1076-S1-18]" c="HK1076-S1-18"/>
        <s v="[ProductArticle].[Kod].&amp;[HK1076-S2-18]" c="HK1076-S2-18"/>
        <s v="[ProductArticle].[Kod].&amp;[HK2010-02-5-27]" c="HK2010-02-5-27"/>
        <s v="[ProductArticle].[Kod].&amp;[HK2010-03-3-16]" c="HK2010-03-3-16"/>
        <s v="[ProductArticle].[Kod].&amp;[HK2010-04-5-25]" c="HK2010-04-5-25"/>
        <s v="[ProductArticle].[Kod].&amp;[HK2010-05-5-32]" c="HK2010-05-5-32"/>
        <s v="[ProductArticle].[Kod].&amp;[HK3012-07-20]" c="HK3012-07-20"/>
        <s v="[ProductArticle].[Kod].&amp;[HK3012-07-25]" c="HK3012-07-25"/>
        <s v="[ProductArticle].[Kod].&amp;[HRE1185]" c="HRE1185"/>
        <s v="[ProductArticle].[Kod].&amp;[HRH0826LRE]" c="HRH0826LRE"/>
        <s v="[ProductArticle].[Kod].&amp;[ID2014M]" c="ID2014M"/>
        <s v="[ProductArticle].[Kod].&amp;[ID2140]" c="ID2140"/>
        <s v="[ProductArticle].[Kod].&amp;[ID2154]" c="ID2154"/>
        <s v="[ProductArticle].[Kod].&amp;[MF5630C]" c="MF5630C"/>
        <s v="[ProductArticle].[Kod].&amp;[MF5630C-SET-W1]" c="MF5630C-SET-W1"/>
        <s v="[ProductArticle].[Kod].&amp;[MM1204]" c="MM1204"/>
        <s v="[ProductArticle].[Kod].&amp;[MS55212]" c="MS55212"/>
        <s v="[ProductArticle].[Kod].&amp;[MS5525WM]" c="MS5525WM"/>
        <s v="[ProductArticle].[Kod].&amp;[OWLA4-5]" c="OWLA4-5"/>
        <s v="[ProductArticle].[Kod].&amp;[PW92119]" c="PW92119"/>
        <s v="[ProductArticle].[Kod].&amp;[RH25206PM]" c="RH25206PM"/>
        <s v="[ProductArticle].[Kod].&amp;[RS8810]" c="RS8810"/>
        <s v="[ProductArticle].[Kod].&amp;[SBC1821]" c="SBC1821"/>
        <s v="[ProductArticle].[Kod].&amp;[SBC1822]" c="SBC1822"/>
        <s v="[ProductArticle].[Kod].&amp;[SBP1802]" c="SBP1802"/>
        <s v="[ProductArticle].[Kod].&amp;[SBP1804]" c="SBP1804"/>
        <s v="[ProductArticle].[Kod].&amp;[SG9612]" c="SG9612"/>
        <s v="[ProductArticle].[Kod].&amp;[STG7661ELR]" c="STG7661ELR"/>
        <s v="[ProductArticle].[Kod].&amp;[TBP001]" c="TBP001"/>
        <s v="[ProductArticle].[Kod].&amp;[TC9819L]" c="TC9819L"/>
        <s v="[ProductArticle].[Kod].&amp;[TC9820L]" c="TC9820L"/>
        <s v="[ProductArticle].[Kod].&amp;[TS10420I]" c="TS10420I"/>
        <s v="[ProductArticle].[Kod].&amp;[TW7225P]" c="TW7225P"/>
        <s v="[ProductArticle].[Kod].&amp;[VC7203]" c="VC7203"/>
        <s v="[ProductArticle].[Kod].&amp;[VC7320]" c="VC7320"/>
        <s v="[ProductArticle].[Kod].&amp;[WP9703SW]" c="WP9703SW"/>
        <s v="[ProductArticle].[Kod].&amp;[WP9704DW]" c="WP9704DW"/>
        <s v="[ProductArticle].[Kod].&amp;[WP9709SW]" c="WP9709SW"/>
        <s v="[ProductArticle].[Kod].&amp;[WP97120FC]" c="WP97120FC"/>
        <s v="[ProductArticle].[Kod].&amp;[WP9712S]" c="WP9712S"/>
        <s v="[ProductArticle].[Kod].&amp;[WP97140P]" c="WP97140P"/>
        <s v="[ProductArticle].[Kod].&amp;[WP9714ST]" c="WP9714ST"/>
        <s v="[ProductArticle].[Kod].&amp;[WP9715S]" c="WP9715S"/>
        <s v="[ProductArticle].[Kod].&amp;[WP9718FC]" c="WP9718FC"/>
        <s v="[ProductArticle].[Kod].&amp;[WP9719DWI]" c="WP9719DWI"/>
        <s v="[ProductArticle].[Kod].&amp;[WP9728FC]" c="WP9728FC"/>
        <s v="[ProductArticle].[Kod].&amp;[WP9729DWI]" c="WP9729DWI"/>
        <s v="[ProductArticle].[Kod].&amp;[WP9738FC]" c="WP9738FC"/>
        <s v="[ProductArticle].[Kod].&amp;[WP9745PR]" c="WP9745PR"/>
        <s v="[ProductArticle].[Kod].&amp;[WP9745PVU]" c="WP9745PVU"/>
        <s v="[ProductArticle].[Kod].&amp;[WP9750FC]" c="WP9750FC"/>
        <s v="[ProductArticle].[Kod].&amp;[WP9755FD]" c="WP9755FD"/>
        <s v="[ProductArticle].[Kod].&amp;[WP9760BF]" c="WP9760BF"/>
        <s v="[ProductArticle].[Kod].&amp;[WP9760PVU]" c="WP9760PVU"/>
        <s v="[ProductArticle].[Kod].&amp;[WP9775BF]" c="WP9775BF"/>
        <s v="[ProductArticle].[Kod].&amp;[WP9775P]" c="WP9775P"/>
        <s v="[ProductArticle].[Kod].&amp;[WP9775PVU]" c="WP9775PVU"/>
        <s v="[ProductArticle].[Kod].&amp;[WP9775S]" c="WP9775S"/>
        <s v="[ProductArticle].[Kod].&amp;[WP9775SW]" c="WP9775SW"/>
        <s v="[ProductArticle].[Kod].&amp;[WP9790BF]" c="WP9790BF"/>
        <s v="[ProductArticle].[Kod].&amp;[WP9790P]" c="WP9790P"/>
        <s v="[ProductArticle].[Kod].&amp;[WP9790S]" c="WP9790S"/>
        <s v="[ProductArticle].[Kod].&amp;[ББС-1530]" c="ББС-1530"/>
        <s v="[ProductArticle].[Kod].&amp;[БТС-9233Л]" c="БТС-9233Л"/>
        <s v="[ProductArticle].[Kod].&amp;[БТС-9256Л]" c="БТС-9256Л"/>
        <s v="[ProductArticle].[Kod].&amp;[ГРС-2320]" c="ГРС-2320"/>
        <s v="[ProductArticle].[Kod].&amp;[ДУС-2180]" c="ДУС-2180"/>
        <s v="[ProductArticle].[Kod].&amp;[ДШС-12]" c="ДШС-12"/>
        <s v="[ProductArticle].[Kod].&amp;[ДШС-14-1Л]" c="ДШС-14-1Л"/>
        <s v="[ProductArticle].[Kod].&amp;[ДШС-18К]" c="ДШС-18К"/>
        <s v="[ProductArticle].[Kod].&amp;[КПС-24600]" c="КПС-24600"/>
        <s v="[ProductArticle].[Kod].&amp;[КПС-24800]" c="КПС-24800"/>
        <s v="[ProductArticle].[Kod].&amp;[МСС-0102Б]" c="МСС-0102Б"/>
        <s v="[ProductArticle].[Kod].&amp;[МСС-0104Б]" c="МСС-0104Б"/>
        <s v="[ProductArticle].[Kod].&amp;[НГС-9708СВ]" c="НГС-9708СВ"/>
        <s v="[ProductArticle].[Kod].&amp;[НГС-97128В-15]" c="НГС-97128В-15"/>
        <s v="[ProductArticle].[Kod].&amp;[НГС-97128Н-15]" c="НГС-97128Н-15"/>
        <s v="[ProductArticle].[Kod].&amp;[ПЕС-25101]" c="ПЕС-25101"/>
        <s v="[ProductArticle].[Kod].&amp;[ПЕС-2585]" c="ПЕС-2585"/>
        <s v="[ProductArticle].[Kod].&amp;[ПС2005-100]" c="ПС2005-100"/>
        <s v="[ProductArticle].[Kod].&amp;[ПС2005-40]" c="ПС2005-40"/>
        <s v="[ProductArticle].[Kod].&amp;[ПС2005-60]" c="ПС2005-60"/>
        <s v="[ProductArticle].[Kod].&amp;[ПСС-7320]" c="ПСС-7320"/>
        <s v="[ProductArticle].[Kod].&amp;[ПТС-99371]" c="ПТС-99371"/>
        <s v="[ProductArticle].[Kod].&amp;[ПТС-9945]" c="ПТС-9945"/>
        <s v="[ProductArticle].[Kod].&amp;[РУС-1090]" c="РУС-1090"/>
        <s v="[ProductArticle].[Kod].&amp;[СБС-0101А]" c="СБС-0101А"/>
        <s v="[ProductArticle].[Kod].&amp;[СБС-0201А]" c="СБС-0201А"/>
        <s v="[ProductArticle].[Kod].&amp;[СКС-0101А-2]" c="СКС-0101А-2"/>
        <s v="[ProductArticle].[Kod].&amp;[СТС-7221]" c="СТС-7221"/>
        <s v="[ProductArticle].[Kod].&amp;[СЦ2-0101А]" c="СЦ2-0101А"/>
        <s v="[ProductArticle].[Kod].&amp;[ТПС-18002]" c="ТПС-18002"/>
        <s v="[ProductArticle].[Kod].&amp;[ТПС-18002Б]" c="ТПС-18002Б"/>
        <s v="[ProductArticle].[Kod].&amp;[ТСС-60200]" c="ТСС-60200"/>
        <s v="[ProductArticle].[Kod].&amp;[УШС-90124]" c="УШС-90124"/>
      </sharedItems>
    </cacheField>
  </cacheFields>
  <cacheHierarchies count="69">
    <cacheHierarchy uniqueName="[AdresDostavki].[Adres Dostsvki]" caption="Adres Dostsvki" attribute="1" keyAttribute="1" defaultMemberUniqueName="[AdresDostavki].[Adres Dostsvki].[All]" allUniqueName="[AdresDostavki].[Adres Dostsvki].[All]" dimensionUniqueName="[AdresDostavki]" displayFolder="" count="0" unbalanced="0"/>
    <cacheHierarchy uniqueName="[Brand].[Brand]" caption="Бренд (Sturm, Союз)" defaultMemberUniqueName="[Brand].[Brand].[All Brand]" allUniqueName="[Brand].[Brand].[All Brand]" dimensionUniqueName="[Brand]" displayFolder="" count="2" unbalanced="0">
      <fieldsUsage count="2">
        <fieldUsage x="-1"/>
        <fieldUsage x="2"/>
      </fieldsUsage>
    </cacheHierarchy>
    <cacheHierarchy uniqueName="[Category].[Category]" caption="Категория маржи" defaultMemberUniqueName="[Category].[Category].[All Category]" allUniqueName="[Category].[Category].[All Category]" dimensionUniqueName="[Category]" displayFolder="" count="0" unbalanced="0"/>
    <cacheHierarchy uniqueName="[CategoryRUR].[Category RUR]" caption="Категория маржи Руб" attribute="1" keyAttribute="1" defaultMemberUniqueName="[CategoryRUR].[Category RUR].[All]" allUniqueName="[CategoryRUR].[Category RUR].[All]" dimensionUniqueName="[CategoryRUR]" displayFolder="" count="0" unbalanced="0"/>
    <cacheHierarchy uniqueName="[CheckList].[Check List]" caption="Чек-лист" attribute="1" keyAttribute="1" defaultMemberUniqueName="[CheckList].[Check List].[All]" allUniqueName="[CheckList].[Check List].[All]" dimensionUniqueName="[CheckList]" displayFolder="" count="0" unbalanced="0"/>
    <cacheHierarchy uniqueName="[Class_S].[Класс]" caption="Класс товара (Professional)" attribute="1" keyAttribute="1" defaultMemberUniqueName="[Class_S].[Класс].[All]" allUniqueName="[Class_S].[Класс].[All]" dimensionUniqueName="[Class_S]" displayFolder="" count="0" unbalanced="0"/>
    <cacheHierarchy uniqueName="[Classificator].[Klassifikator Tovara]" caption="Классификатор товара" attribute="1" keyAttribute="1" defaultMemberUniqueName="[Classificator].[Klassifikator Tovara].[All]" allUniqueName="[Classificator].[Klassifikator Tovara].[All]" dimensionUniqueName="[Classificator]" displayFolder="" count="0" unbalanced="0"/>
    <cacheHierarchy uniqueName="[Customer].[Customer]" caption="Клиент" defaultMemberUniqueName="[Customer].[Customer].[All Customer]" allUniqueName="[Customer].[Customer].[All Customer]" dimensionUniqueName="[Customer]" displayFolder="" count="2" unbalanced="0">
      <fieldsUsage count="2">
        <fieldUsage x="-1"/>
        <fieldUsage x="6"/>
      </fieldsUsage>
    </cacheHierarchy>
    <cacheHierarchy uniqueName="[CustomerClass].[Customer Class]" caption="Класс партнёра" attribute="1" keyAttribute="1" defaultMemberUniqueName="[CustomerClass].[Customer Class].[All]" allUniqueName="[CustomerClass].[Customer Class].[All]" dimensionUniqueName="[CustomerClass]" displayFolder="" count="0" unbalanced="0"/>
    <cacheHierarchy uniqueName="[CustomerOrder].[CustomerOrder]" caption="Подклиент" defaultMemberUniqueName="[CustomerOrder].[CustomerOrder].[All CustomerOrder]" allUniqueName="[CustomerOrder].[CustomerOrder].[All CustomerOrder]" dimensionUniqueName="[CustomerOrder]" displayFolder="" count="0" unbalanced="0"/>
    <cacheHierarchy uniqueName="[Date].[Date]" caption="Дата" time="1" defaultMemberUniqueName="[Date].[Date].[All Date]" allUniqueName="[Date].[Date].[All Date]" dimensionUniqueName="[Date]" displayFolder="" count="4" unbalanced="0">
      <fieldsUsage count="4">
        <fieldUsage x="-1"/>
        <fieldUsage x="3"/>
        <fieldUsage x="4"/>
        <fieldUsage x="5"/>
      </fieldsUsage>
    </cacheHierarchy>
    <cacheHierarchy uniqueName="[Duty].[Duty]" caption="Пошлина" defaultMemberUniqueName="[Duty].[Duty].[All Duty]" allUniqueName="[Duty].[Duty].[All Duty]" dimensionUniqueName="[Duty]" displayFolder="" count="0" unbalanced="0"/>
    <cacheHierarchy uniqueName="[FedOkrug].[FedOkrug]" caption="Фед Округ" defaultMemberUniqueName="[FedOkrug].[FedOkrug].[All FedOkrug]" allUniqueName="[FedOkrug].[FedOkrug].[All FedOkrug]" dimensionUniqueName="[FedOkrug]" displayFolder="" count="0" unbalanced="0"/>
    <cacheHierarchy uniqueName="[Firma].[Firma]" caption="Фирма" defaultMemberUniqueName="[Firma].[Firma].[All Firma]" allUniqueName="[Firma].[Firma].[All Firma]" dimensionUniqueName="[Firma]" displayFolder="" count="0" unbalanced="0"/>
    <cacheHierarchy uniqueName="[Gorod].[Gorod]" caption="Город" defaultMemberUniqueName="[Gorod].[Gorod].[All Gorod]" allUniqueName="[Gorod].[Gorod].[All Gorod]" dimensionUniqueName="[Gorod]" displayFolder="" count="0" unbalanced="0"/>
    <cacheHierarchy uniqueName="[HitList].[Hit List]" caption="Хит-лист" attribute="1" keyAttribute="1" defaultMemberUniqueName="[HitList].[Hit List].[All]" allUniqueName="[HitList].[Hit List].[All]" dimensionUniqueName="[HitList]" displayFolder="" count="0" unbalanced="0"/>
    <cacheHierarchy uniqueName="[Manager].[Manager]" caption="Менеджер" defaultMemberUniqueName="[Manager].[Manager].[All]" allUniqueName="[Manager].[Manager].[All]" dimensionUniqueName="[Manager]" displayFolder="" count="0" unbalanced="0"/>
    <cacheHierarchy uniqueName="[ManagerCode].[Manager Code]" caption="Код менеджера" attribute="1" keyAttribute="1" defaultMemberUniqueName="[ManagerCode].[Manager Code].[All]" allUniqueName="[ManagerCode].[Manager Code].[All]" dimensionUniqueName="[ManagerCode]" displayFolder="" count="0" unbalanced="0"/>
    <cacheHierarchy uniqueName="[Oblast].[hOblast]" caption="Область" defaultMemberUniqueName="[Oblast].[hOblast].[Все области]" allUniqueName="[Oblast].[hOblast].[Все области]" dimensionUniqueName="[Oblast]" displayFolder="" count="0" unbalanced="0"/>
    <cacheHierarchy uniqueName="[OkrugCode].[Okrug Code]" caption="Код Фед округа" attribute="1" keyAttribute="1" defaultMemberUniqueName="[OkrugCode].[Okrug Code].[All]" allUniqueName="[OkrugCode].[Okrug Code].[All]" dimensionUniqueName="[OkrugCode]" displayFolder="" count="0" unbalanced="0"/>
    <cacheHierarchy uniqueName="[Parent].[Parent]" caption="Группы товаров (бензотриммеры)" attribute="1" keyAttribute="1" defaultMemberUniqueName="[Parent].[Parent].[All]" allUniqueName="[Parent].[Parent].[All]" dimensionUniqueName="[Parent]" displayFolder="" count="0" unbalanced="0"/>
    <cacheHierarchy uniqueName="[ProdManager].[ProdManager]" caption="Менеджер продукта" defaultMemberUniqueName="[ProdManager].[ProdManager].[All ProdManager]" allUniqueName="[ProdManager].[ProdManager].[All ProdManager]" dimensionUniqueName="[ProdManager]" displayFolder="" count="0" unbalanced="0"/>
    <cacheHierarchy uniqueName="[Product].[Product]" caption="Товар Описание" defaultMemberUniqueName="[Product].[Product].[All Product]" allUniqueName="[Product].[Product].[All Product]" dimensionUniqueName="[Product]" displayFolder="" count="2" unbalanced="0">
      <fieldsUsage count="2">
        <fieldUsage x="-1"/>
        <fieldUsage x="8"/>
      </fieldsUsage>
    </cacheHierarchy>
    <cacheHierarchy uniqueName="[ProductArticle].[Kod]" caption="Артикул товара" attribute="1" keyAttribute="1" defaultMemberUniqueName="[ProductArticle].[Kod].[All]" allUniqueName="[ProductArticle].[Kod].[All]" dimensionUniqueName="[ProductArticle]" displayFolder="" count="2" unbalanced="0">
      <fieldsUsage count="2">
        <fieldUsage x="-1"/>
        <fieldUsage x="9"/>
      </fieldsUsage>
    </cacheHierarchy>
    <cacheHierarchy uniqueName="[ProductStatus].[СтатусТовара]" caption="СтатусТовара" attribute="1" keyAttribute="1" defaultMemberUniqueName="[ProductStatus].[СтатусТовара].[All]" allUniqueName="[ProductStatus].[СтатусТовара].[All]" dimensionUniqueName="[ProductStatus]" displayFolder="" count="2" unbalanced="0">
      <fieldsUsage count="2">
        <fieldUsage x="-1"/>
        <fieldUsage x="7"/>
      </fieldsUsage>
    </cacheHierarchy>
    <cacheHierarchy uniqueName="[ProductTag].[Product Tag]" caption="Тег товара" attribute="1" keyAttribute="1" defaultMemberUniqueName="[ProductTag].[Product Tag].[All]" allUniqueName="[ProductTag].[Product Tag].[All]" dimensionUniqueName="[ProductTag]" displayFolder="" count="0" unbalanced="0"/>
    <cacheHierarchy uniqueName="[Promo_S].[Акция]" caption="Акция" attribute="1" keyAttribute="1" defaultMemberUniqueName="[Promo_S].[Акция].[All]" allUniqueName="[Promo_S].[Акция].[All]" dimensionUniqueName="[Promo_S]" displayFolder="" count="0" unbalanced="0"/>
    <cacheHierarchy uniqueName="[PromoType].[Promo Type]" caption="Тип акции" attribute="1" keyAttribute="1" defaultMemberUniqueName="[PromoType].[Promo Type].[All]" allUniqueName="[PromoType].[Promo Type].[All]" dimensionUniqueName="[PromoType]" displayFolder="" count="0" unbalanced="0"/>
    <cacheHierarchy uniqueName="[Segment].[Segment]" caption="Отделы (ОП, Мск, Рег)" defaultMemberUniqueName="[Segment].[Segment].[All Segment]" allUniqueName="[Segment].[Segment].[All Segment]" dimensionUniqueName="[Segment]" displayFolder="" count="2" unbalanced="0">
      <fieldsUsage count="2">
        <fieldUsage x="-1"/>
        <fieldUsage x="1"/>
      </fieldsUsage>
    </cacheHierarchy>
    <cacheHierarchy uniqueName="[SegmentCode].[Segment Code]" caption="Код отдела" attribute="1" keyAttribute="1" defaultMemberUniqueName="[SegmentCode].[Segment Code].[All]" allUniqueName="[SegmentCode].[Segment Code].[All]" dimensionUniqueName="[SegmentCode]" displayFolder="" count="0" unbalanced="0"/>
    <cacheHierarchy uniqueName="[Status].[sStatus]" caption="Статус (Продажа, возврат,услуга)" defaultMemberUniqueName="[Status].[sStatus].[All Status]" allUniqueName="[Status].[sStatus].[All Status]" dimensionUniqueName="[Status]" displayFolder="" count="0" unbalanced="0"/>
    <cacheHierarchy uniqueName="[Subgroup].[Subgroup]" caption="Подгруппа списка первого уровня" attribute="1" keyAttribute="1" defaultMemberUniqueName="[Subgroup].[Subgroup].[All]" allUniqueName="[Subgroup].[Subgroup].[All]" dimensionUniqueName="[Subgroup]" displayFolder="" count="0" unbalanced="0"/>
    <cacheHierarchy uniqueName="[Tip].[Tip]" caption="Тип товара (аккумулятор)" defaultMemberUniqueName="[Tip].[Tip].[All Tip]" allUniqueName="[Tip].[Tip].[All Tip]" dimensionUniqueName="[Tip]" displayFolder="" count="0" unbalanced="0"/>
    <cacheHierarchy uniqueName="[TipCustomer].[TipCustomer]" caption="Тип клиента (дилер, розница)" defaultMemberUniqueName="[TipCustomer].[TipCustomer].[All TipCustomer]" allUniqueName="[TipCustomer].[TipCustomer].[All TipCustomer]" dimensionUniqueName="[TipCustomer]" displayFolder="" count="0" unbalanced="0"/>
    <cacheHierarchy uniqueName="[TypeOfKlient].[Type Of Klient]" caption="Статус клиента (работающий, архив)" attribute="1" keyAttribute="1" defaultMemberUniqueName="[TypeOfKlient].[Type Of Klient].[All]" allUniqueName="[TypeOfKlient].[Type Of Klient].[All]" dimensionUniqueName="[TypeOfKlient]" displayFolder="" count="0" unbalanced="0"/>
    <cacheHierarchy uniqueName="[Vid].[Vid]" caption="Вид товара (электро, бензо)" defaultMemberUniqueName="[Vid].[Vid].[All Vid]" allUniqueName="[Vid].[Vid].[All Vid]" dimensionUniqueName="[Vid]" displayFolder="" count="2" unbalanced="0">
      <fieldsUsage count="2">
        <fieldUsage x="-1"/>
        <fieldUsage x="0"/>
      </fieldsUsage>
    </cacheHierarchy>
    <cacheHierarchy uniqueName="[Brand].[Brand attribute]" caption="Brand attribute" attribute="1" keyAttribute="1" defaultMemberUniqueName="[Brand].[Brand attribute].[All Brand]" allUniqueName="[Brand].[Brand attribute].[All Brand]" dimensionUniqueName="[Brand]" displayFolder="" count="0" unbalanced="0" hidden="1"/>
    <cacheHierarchy uniqueName="[Category].[Category attribute]" caption="Category attribute" attribute="1" keyAttribute="1" defaultMemberUniqueName="[Category].[Category attribute].[All Category]" allUniqueName="[Category].[Category attribute].[All Category]" dimensionUniqueName="[Category]" displayFolder="" count="0" unbalanced="0" hidden="1"/>
    <cacheHierarchy uniqueName="[Customer].[Customer attribute]" caption="Customer attribute" attribute="1" keyAttribute="1" defaultMemberUniqueName="[Customer].[Customer attribute].[All Customer]" allUniqueName="[Customer].[Customer attribute].[All Customer]" dimensionUniqueName="[Customer]" displayFolder="" count="0" unbalanced="0" hidden="1"/>
    <cacheHierarchy uniqueName="[CustomerOrder].[Customer Order attribute]" caption="Customer Order attribute" attribute="1" keyAttribute="1" defaultMemberUniqueName="[CustomerOrder].[Customer Order attribute].[All CustomerOrder]" allUniqueName="[CustomerOrder].[Customer Order attribute].[All CustomerOrder]" dimensionUniqueName="[CustomerOrder]" displayFolder="" count="0" unbalanced="0" hidden="1"/>
    <cacheHierarchy uniqueName="[Date].[Day attribute]" caption="Day attribute" attribute="1" time="1" keyAttribute="1" defaultMemberUniqueName="[Date].[Day attribute].[All Date]" allUniqueName="[Date].[Day attribute].[All Date]" dimensionUniqueName="[Date]" displayFolder="" count="0" memberValueDatatype="130" unbalanced="0" hidden="1"/>
    <cacheHierarchy uniqueName="[Date].[Month attribute]" caption="Month attribute" attribute="1" time="1" defaultMemberUniqueName="[Date].[Month attribute].[All Date]" allUniqueName="[Date].[Month attribute].[All Date]" dimensionUniqueName="[Date]" displayFolder="" count="0" unbalanced="0" hidden="1"/>
    <cacheHierarchy uniqueName="[Date].[Year attribute]" caption="Year attribute" attribute="1" time="1" defaultMemberUniqueName="[Date].[Year attribute].[All Date]" allUniqueName="[Date].[Year attribute].[All Date]" dimensionUniqueName="[Date]" displayFolder="" count="0" unbalanced="0" hidden="1"/>
    <cacheHierarchy uniqueName="[Duty].[Duty attribute]" caption="Duty attribute" attribute="1" keyAttribute="1" defaultMemberUniqueName="[Duty].[Duty attribute].[All Duty]" allUniqueName="[Duty].[Duty attribute].[All Duty]" dimensionUniqueName="[Duty]" displayFolder="" count="0" unbalanced="0" hidden="1"/>
    <cacheHierarchy uniqueName="[FedOkrug].[Okrug attribute]" caption="Okrug attribute" attribute="1" keyAttribute="1" defaultMemberUniqueName="[FedOkrug].[Okrug attribute].[All FedOkrug]" allUniqueName="[FedOkrug].[Okrug attribute].[All FedOkrug]" dimensionUniqueName="[FedOkrug]" displayFolder="" count="0" unbalanced="0" hidden="1"/>
    <cacheHierarchy uniqueName="[Firma].[Firma attribute]" caption="Firma attribute" attribute="1" keyAttribute="1" defaultMemberUniqueName="[Firma].[Firma attribute].[All Firma]" allUniqueName="[Firma].[Firma attribute].[All Firma]" dimensionUniqueName="[Firma]" displayFolder="" count="0" unbalanced="0" hidden="1"/>
    <cacheHierarchy uniqueName="[Gorod].[Gorod attribute]" caption="Gorod attribute" attribute="1" keyAttribute="1" defaultMemberUniqueName="[Gorod].[Gorod attribute].[All Gorod]" allUniqueName="[Gorod].[Gorod attribute].[All Gorod]" dimensionUniqueName="[Gorod]" displayFolder="" count="0" unbalanced="0" hidden="1"/>
    <cacheHierarchy uniqueName="[Manager].[Manager attribute]" caption="Manager attribute" attribute="1" keyAttribute="1" defaultMemberUniqueName="[Manager].[Manager attribute].[All Manager]" allUniqueName="[Manager].[Manager attribute].[All Manager]" dimensionUniqueName="[Manager]" displayFolder="" count="0" unbalanced="0" hidden="1"/>
    <cacheHierarchy uniqueName="[Oblast].[Oblast]" caption="Oblast" attribute="1" keyAttribute="1" defaultMemberUniqueName="[Oblast].[Oblast].[All]" allUniqueName="[Oblast].[Oblast].[All]" dimensionUniqueName="[Oblast]" displayFolder="" count="0" unbalanced="0" hidden="1"/>
    <cacheHierarchy uniqueName="[ProdManager].[Prod Manager]" caption="Prod Manager" attribute="1" keyAttribute="1" defaultMemberUniqueName="[ProdManager].[Prod Manager].[All ProdManager]" allUniqueName="[ProdManager].[Prod Manager].[All ProdManager]" dimensionUniqueName="[ProdManager]" displayFolder="" count="0" unbalanced="0" hidden="1"/>
    <cacheHierarchy uniqueName="[Product].[Product attribute]" caption="Product attribute" attribute="1" keyAttribute="1" defaultMemberUniqueName="[Product].[Product attribute].[All Product]" allUniqueName="[Product].[Product attribute].[All Product]" dimensionUniqueName="[Product]" displayFolder="" count="0" unbalanced="0" hidden="1"/>
    <cacheHierarchy uniqueName="[Segment].[Segment attribute]" caption="Segment attribute" attribute="1" keyAttribute="1" defaultMemberUniqueName="[Segment].[Segment attribute].[All Segment]" allUniqueName="[Segment].[Segment attribute].[All Segment]" dimensionUniqueName="[Segment]" displayFolder="" count="0" unbalanced="0" hidden="1"/>
    <cacheHierarchy uniqueName="[Status].[Status]" caption="Status" attribute="1" keyAttribute="1" defaultMemberUniqueName="[Status].[Status].[All]" allUniqueName="[Status].[Status].[All]" dimensionUniqueName="[Status]" displayFolder="" count="0" unbalanced="0" hidden="1"/>
    <cacheHierarchy uniqueName="[Tip].[Tip attribute]" caption="Tip attribute" attribute="1" keyAttribute="1" defaultMemberUniqueName="[Tip].[Tip attribute].[All Tip]" allUniqueName="[Tip].[Tip attribute].[All Tip]" dimensionUniqueName="[Tip]" displayFolder="" count="0" unbalanced="0" hidden="1"/>
    <cacheHierarchy uniqueName="[TipCustomer].[Tip Customer attribute]" caption="Tip Customer attribute" attribute="1" keyAttribute="1" defaultMemberUniqueName="[TipCustomer].[Tip Customer attribute].[All TipCustomer]" allUniqueName="[TipCustomer].[Tip Customer attribute].[All TipCustomer]" dimensionUniqueName="[TipCustomer]" displayFolder="" count="0" unbalanced="0" hidden="1"/>
    <cacheHierarchy uniqueName="[Vid].[Vid attribute]" caption="Vid attribute" attribute="1" keyAttribute="1" defaultMemberUniqueName="[Vid].[Vid attribute].[All Vid]" allUniqueName="[Vid].[Vid attribute].[All Vid]" dimensionUniqueName="[Vid]" displayFolder="" count="0" unbalanced="0" hidden="1"/>
    <cacheHierarchy uniqueName="[Measures].[Kolvo]" caption="Kolvo" measure="1" displayFolder="" measureGroup="Dbo Sales" count="0"/>
    <cacheHierarchy uniqueName="[Measures].[Viruchka]" caption="Viruchka" measure="1" displayFolder="" measureGroup="Dbo Sales" count="0"/>
    <cacheHierarchy uniqueName="[Measures].[Sebestoimosty]" caption="Sebestoimosty" measure="1" displayFolder="" measureGroup="Dbo Sales" count="0"/>
    <cacheHierarchy uniqueName="[Measures].[Marha]" caption="Marha" measure="1" displayFolder="" measureGroup="Dbo Sales" count="0"/>
    <cacheHierarchy uniqueName="[Measures].[Promo Count]" caption="Promo Count" measure="1" displayFolder="" measureGroup="Dbo Sales" count="0"/>
    <cacheHierarchy uniqueName="[Measures].[Viruchka RUR]" caption="Viruchka RUR" measure="1" displayFolder="" measureGroup="Dbo Sales" count="0"/>
    <cacheHierarchy uniqueName="[Measures].[Sebestoimosty RUR]" caption="Sebestoimosty RUR" measure="1" displayFolder="" measureGroup="Dbo Sales" count="0"/>
    <cacheHierarchy uniqueName="[Measures].[Marha RUR]" caption="Marha RUR" measure="1" displayFolder="" measureGroup="Dbo Sales" count="0"/>
    <cacheHierarchy uniqueName="[Measures].[Маржа %]" caption="Маржа %" measure="1" displayFolder="" count="0"/>
    <cacheHierarchy uniqueName="[Measures].[Наценка %]" caption="Наценка %" measure="1" displayFolder="" count="0"/>
    <cacheHierarchy uniqueName="[Measures].[Выручка единицы]" caption="Выручка единицы" measure="1" displayFolder="" count="0"/>
    <cacheHierarchy uniqueName="[Measures].[Себестоимость единицы]" caption="Себестоимость единицы" measure="1" displayFolder="" count="0"/>
    <cacheHierarchy uniqueName="[Measures].[Маржа единицы]" caption="Маржа единицы" measure="1" displayFolder="" count="0"/>
  </cacheHierarchies>
  <kpis count="0"/>
  <dimensions count="37">
    <dimension name="AdresDostavki" uniqueName="[AdresDostavki]" caption="AdresDostavki"/>
    <dimension name="Brand" uniqueName="[Brand]" caption="Brand"/>
    <dimension name="Category" uniqueName="[Category]" caption="Category"/>
    <dimension name="CategoryRUR" uniqueName="[CategoryRUR]" caption="CategoryRUR"/>
    <dimension name="CheckList" uniqueName="[CheckList]" caption="CheckList"/>
    <dimension name="Class_S" uniqueName="[Class_S]" caption="Class_S"/>
    <dimension name="Classificator" uniqueName="[Classificator]" caption="Classificator"/>
    <dimension name="Customer" uniqueName="[Customer]" caption="Customer"/>
    <dimension name="CustomerClass" uniqueName="[CustomerClass]" caption="CustomerClass"/>
    <dimension name="CustomerOrder" uniqueName="[CustomerOrder]" caption="CustomerOrder"/>
    <dimension name="Date" uniqueName="[Date]" caption="Date"/>
    <dimension name="Duty" uniqueName="[Duty]" caption="Duty"/>
    <dimension name="FedOkrug" uniqueName="[FedOkrug]" caption="FedOkrug"/>
    <dimension name="Firma" uniqueName="[Firma]" caption="Firma"/>
    <dimension name="Gorod" uniqueName="[Gorod]" caption="Gorod"/>
    <dimension name="HitList" uniqueName="[HitList]" caption="HitList"/>
    <dimension name="Manager" uniqueName="[Manager]" caption="Manager"/>
    <dimension name="ManagerCode" uniqueName="[ManagerCode]" caption="ManagerCode"/>
    <dimension measure="1" name="Measures" uniqueName="[Measures]" caption="Measures"/>
    <dimension name="Oblast" uniqueName="[Oblast]" caption="Oblast"/>
    <dimension name="OkrugCode" uniqueName="[OkrugCode]" caption="OkrugCode"/>
    <dimension name="Parent" uniqueName="[Parent]" caption="Parent"/>
    <dimension name="ProdManager" uniqueName="[ProdManager]" caption="ProdManager"/>
    <dimension name="Product" uniqueName="[Product]" caption="Product"/>
    <dimension name="ProductArticle" uniqueName="[ProductArticle]" caption="ProductArticle"/>
    <dimension name="ProductStatus" uniqueName="[ProductStatus]" caption="ProductStatus"/>
    <dimension name="ProductTag" uniqueName="[ProductTag]" caption="ProductTag"/>
    <dimension name="Promo_S" uniqueName="[Promo_S]" caption="Promo_S"/>
    <dimension name="PromoType" uniqueName="[PromoType]" caption="PromoType"/>
    <dimension name="Segment" uniqueName="[Segment]" caption="Segment"/>
    <dimension name="SegmentCode" uniqueName="[SegmentCode]" caption="SegmentCode"/>
    <dimension name="Status" uniqueName="[Status]" caption="Status"/>
    <dimension name="Subgroup" uniqueName="[Subgroup]" caption="Subgroup"/>
    <dimension name="Tip" uniqueName="[Tip]" caption="Tip"/>
    <dimension name="TipCustomer" uniqueName="[TipCustomer]" caption="TipCustomer"/>
    <dimension name="TypeOfKlient" uniqueName="[TypeOfKlient]" caption="TypeOfKlient"/>
    <dimension name="Vid" uniqueName="[Vid]" caption="Vid"/>
  </dimensions>
  <measureGroups count="1">
    <measureGroup name="Dbo Sales" caption="Dbo Sales"/>
  </measureGroups>
  <maps count="36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  <map measureGroup="0" dimension="31"/>
    <map measureGroup="0" dimension="32"/>
    <map measureGroup="0" dimension="33"/>
    <map measureGroup="0" dimension="34"/>
    <map measureGroup="0" dimension="35"/>
    <map measureGroup="0" dimension="3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Сводная таблица19" cacheId="1" applyNumberFormats="0" applyBorderFormats="0" applyFontFormats="0" applyPatternFormats="0" applyAlignmentFormats="0" applyWidthHeightFormats="1" dataCaption="Значения" updatedVersion="6" minRefreshableVersion="3" subtotalHiddenItems="1" rowGrandTotals="0" itemPrintTitles="1" createdVersion="5" indent="0" outline="1" outlineData="1" multipleFieldFilters="0" fieldListSortAscending="1">
  <location ref="H9:J309" firstHeaderRow="1" firstDataRow="1" firstDataCol="3" rowPageCount="4" colPageCount="1"/>
  <pivotFields count="10">
    <pivotField axis="axisRow" allDrilled="1" showAll="0" dataSourceSort="1">
      <items count="5">
        <item s="1" x="0"/>
        <item s="1" x="1"/>
        <item s="1" x="2"/>
        <item s="1" x="3"/>
        <item t="default"/>
      </items>
    </pivotField>
    <pivotField axis="axisPage" allDrilled="1" showAll="0" dataSourceSort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allDrilled="1" showAll="0" dataSourceSort="1">
      <items count="2">
        <item c="1" x="0"/>
        <item t="default"/>
      </items>
    </pivotField>
    <pivotField axis="axisPage" showAll="0" dataSourceSort="1">
      <items count="2">
        <item c="1" x="0"/>
        <item t="default"/>
      </items>
    </pivotField>
    <pivotField axis="axisPage" showAll="0" dataSourceSort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Row" allDrilled="1" showAll="0" dataSourceSort="1" defaultAttributeDrillState="1">
      <items count="6">
        <item s="1" x="0"/>
        <item s="1" x="1"/>
        <item s="1" x="2"/>
        <item s="1" x="3"/>
        <item s="1" x="4"/>
        <item t="default"/>
      </items>
    </pivotField>
    <pivotField axis="axisRow" allDrilled="1" outline="0" showAll="0" dataSourceSort="1" defaultSubtota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howAll="0" dataSourceSort="1" defaultSubtotal="0" defaultAttributeDrillState="1">
      <items count="2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9"/>
    <field x="8"/>
    <field x="7"/>
  </rowFields>
  <rowItems count="300">
    <i>
      <x/>
    </i>
    <i r="1">
      <x v="180"/>
      <x v="180"/>
      <x v="3"/>
    </i>
    <i r="1">
      <x v="184"/>
      <x v="184"/>
      <x v="3"/>
    </i>
    <i r="1">
      <x v="185"/>
      <x v="185"/>
      <x v="3"/>
    </i>
    <i r="1">
      <x v="186"/>
      <x v="186"/>
      <x v="3"/>
    </i>
    <i r="1">
      <x v="229"/>
      <x v="229"/>
      <x v="2"/>
    </i>
    <i r="1">
      <x v="264"/>
      <x v="264"/>
      <x v="3"/>
    </i>
    <i r="1">
      <x v="265"/>
      <x v="265"/>
      <x v="3"/>
    </i>
    <i r="1">
      <x v="266"/>
      <x v="266"/>
      <x v="3"/>
    </i>
    <i r="1">
      <x v="285"/>
      <x v="285"/>
      <x v="3"/>
    </i>
    <i r="1">
      <x v="286"/>
      <x v="286"/>
      <x v="3"/>
    </i>
    <i>
      <x v="1"/>
    </i>
    <i r="1">
      <x v="139"/>
      <x v="139"/>
      <x v="3"/>
    </i>
    <i r="1">
      <x v="140"/>
      <x v="140"/>
      <x v="3"/>
    </i>
    <i r="1">
      <x v="142"/>
      <x v="142"/>
      <x v="2"/>
    </i>
    <i r="1">
      <x v="143"/>
      <x v="143"/>
      <x v="3"/>
    </i>
    <i r="1">
      <x v="144"/>
      <x v="144"/>
      <x v="3"/>
    </i>
    <i r="1">
      <x v="145"/>
      <x v="145"/>
      <x v="3"/>
    </i>
    <i r="1">
      <x v="146"/>
      <x v="146"/>
      <x v="3"/>
    </i>
    <i r="1">
      <x v="149"/>
      <x v="149"/>
      <x v="3"/>
    </i>
    <i r="1">
      <x v="165"/>
      <x v="165"/>
      <x v="3"/>
    </i>
    <i r="1">
      <x v="166"/>
      <x v="166"/>
      <x v="3"/>
    </i>
    <i r="1">
      <x v="168"/>
      <x v="168"/>
      <x v="3"/>
    </i>
    <i r="1">
      <x v="169"/>
      <x v="169"/>
      <x v="3"/>
    </i>
    <i r="1">
      <x v="170"/>
      <x v="170"/>
      <x v="3"/>
    </i>
    <i r="1">
      <x v="171"/>
      <x v="171"/>
      <x v="3"/>
    </i>
    <i r="1">
      <x v="172"/>
      <x v="172"/>
      <x v="3"/>
    </i>
    <i r="1">
      <x v="173"/>
      <x v="173"/>
      <x v="3"/>
    </i>
    <i r="1">
      <x v="174"/>
      <x v="174"/>
      <x v="3"/>
    </i>
    <i r="1">
      <x v="175"/>
      <x v="175"/>
      <x v="3"/>
    </i>
    <i r="1">
      <x v="176"/>
      <x v="176"/>
      <x v="2"/>
    </i>
    <i r="1">
      <x v="178"/>
      <x v="178"/>
      <x v="3"/>
    </i>
    <i r="1">
      <x v="179"/>
      <x v="179"/>
      <x v="3"/>
    </i>
    <i r="1">
      <x v="181"/>
      <x v="181"/>
      <x v="2"/>
    </i>
    <i r="1">
      <x v="182"/>
      <x v="182"/>
      <x v="2"/>
    </i>
    <i r="1">
      <x v="183"/>
      <x v="183"/>
      <x v="3"/>
    </i>
    <i r="1">
      <x v="187"/>
      <x v="187"/>
      <x v="3"/>
    </i>
    <i r="1">
      <x v="188"/>
      <x v="188"/>
      <x v="3"/>
    </i>
    <i r="1">
      <x v="190"/>
      <x v="190"/>
      <x v="3"/>
    </i>
    <i r="1">
      <x v="191"/>
      <x v="191"/>
      <x v="3"/>
    </i>
    <i r="1">
      <x v="192"/>
      <x v="192"/>
      <x v="3"/>
    </i>
    <i r="1">
      <x v="193"/>
      <x v="193"/>
      <x v="3"/>
    </i>
    <i r="1">
      <x v="194"/>
      <x v="194"/>
      <x v="3"/>
    </i>
    <i r="1">
      <x v="195"/>
      <x v="195"/>
      <x v="3"/>
    </i>
    <i r="1">
      <x v="196"/>
      <x v="196"/>
      <x v="3"/>
    </i>
    <i r="1">
      <x v="210"/>
      <x v="210"/>
      <x v="3"/>
    </i>
    <i r="1">
      <x v="211"/>
      <x v="211"/>
      <x v="3"/>
    </i>
    <i r="1">
      <x v="212"/>
      <x v="212"/>
      <x v="3"/>
    </i>
    <i r="1">
      <x v="213"/>
      <x v="213"/>
      <x v="3"/>
    </i>
    <i r="1">
      <x v="214"/>
      <x v="214"/>
      <x v="3"/>
    </i>
    <i r="1">
      <x v="215"/>
      <x v="215"/>
      <x v="3"/>
    </i>
    <i r="1">
      <x v="218"/>
      <x v="218"/>
      <x v="3"/>
    </i>
    <i r="1">
      <x v="219"/>
      <x v="219"/>
      <x v="3"/>
    </i>
    <i r="1">
      <x v="221"/>
      <x v="221"/>
      <x v="3"/>
    </i>
    <i r="1">
      <x v="222"/>
      <x v="222"/>
      <x v="3"/>
    </i>
    <i r="1">
      <x v="223"/>
      <x v="223"/>
      <x v="3"/>
    </i>
    <i r="1">
      <x v="224"/>
      <x v="224"/>
      <x v="3"/>
    </i>
    <i r="1">
      <x v="225"/>
      <x v="225"/>
      <x v="3"/>
    </i>
    <i r="1">
      <x v="226"/>
      <x v="226"/>
      <x v="3"/>
    </i>
    <i r="1">
      <x v="227"/>
      <x v="227"/>
      <x v="3"/>
    </i>
    <i r="1">
      <x v="228"/>
      <x v="228"/>
      <x v="3"/>
    </i>
    <i r="1">
      <x v="231"/>
      <x v="231"/>
      <x v="3"/>
    </i>
    <i r="1">
      <x v="232"/>
      <x v="232"/>
      <x v="3"/>
    </i>
    <i r="1">
      <x v="233"/>
      <x v="233"/>
      <x v="3"/>
    </i>
    <i r="1">
      <x v="234"/>
      <x v="234"/>
      <x v="3"/>
    </i>
    <i r="1">
      <x v="235"/>
      <x v="235"/>
      <x v="3"/>
    </i>
    <i r="1">
      <x v="236"/>
      <x v="236"/>
      <x v="3"/>
    </i>
    <i r="1">
      <x v="237"/>
      <x v="237"/>
      <x v="3"/>
    </i>
    <i r="1">
      <x v="238"/>
      <x v="238"/>
      <x v="3"/>
    </i>
    <i r="1">
      <x v="239"/>
      <x v="239"/>
      <x v="3"/>
    </i>
    <i r="1">
      <x v="240"/>
      <x v="240"/>
      <x v="3"/>
    </i>
    <i r="1">
      <x v="241"/>
      <x v="241"/>
      <x v="3"/>
    </i>
    <i r="1">
      <x v="242"/>
      <x v="242"/>
      <x v="3"/>
    </i>
    <i r="1">
      <x v="243"/>
      <x v="243"/>
      <x v="3"/>
    </i>
    <i r="1">
      <x v="244"/>
      <x v="244"/>
      <x v="3"/>
    </i>
    <i r="1">
      <x v="245"/>
      <x v="245"/>
      <x v="3"/>
    </i>
    <i r="1">
      <x v="246"/>
      <x v="246"/>
      <x v="3"/>
    </i>
    <i r="1">
      <x v="247"/>
      <x v="247"/>
      <x v="3"/>
    </i>
    <i r="1">
      <x v="248"/>
      <x v="248"/>
      <x v="3"/>
    </i>
    <i r="1">
      <x v="249"/>
      <x v="249"/>
      <x v="3"/>
    </i>
    <i r="1">
      <x v="250"/>
      <x v="250"/>
      <x v="3"/>
    </i>
    <i r="1">
      <x v="251"/>
      <x v="251"/>
      <x v="3"/>
    </i>
    <i r="1">
      <x v="252"/>
      <x v="252"/>
      <x v="3"/>
    </i>
    <i r="1">
      <x v="253"/>
      <x v="253"/>
      <x v="3"/>
    </i>
    <i r="1">
      <x v="254"/>
      <x v="254"/>
      <x v="3"/>
    </i>
    <i r="1">
      <x v="255"/>
      <x v="255"/>
      <x v="3"/>
    </i>
    <i r="1">
      <x v="256"/>
      <x v="256"/>
      <x v="3"/>
    </i>
    <i r="1">
      <x v="257"/>
      <x v="257"/>
      <x v="3"/>
    </i>
    <i r="1">
      <x v="258"/>
      <x v="258"/>
      <x v="3"/>
    </i>
    <i r="1">
      <x v="259"/>
      <x v="259"/>
      <x v="3"/>
    </i>
    <i r="1">
      <x v="260"/>
      <x v="260"/>
      <x v="3"/>
    </i>
    <i r="1">
      <x v="261"/>
      <x v="261"/>
      <x v="3"/>
    </i>
    <i r="1">
      <x v="262"/>
      <x v="262"/>
      <x v="3"/>
    </i>
    <i r="1">
      <x v="263"/>
      <x v="263"/>
      <x v="3"/>
    </i>
    <i r="1">
      <x v="267"/>
      <x v="267"/>
      <x v="3"/>
    </i>
    <i r="1">
      <x v="268"/>
      <x v="268"/>
      <x v="3"/>
    </i>
    <i r="1">
      <x v="269"/>
      <x v="269"/>
      <x v="3"/>
    </i>
    <i r="1">
      <x v="270"/>
      <x v="270"/>
      <x v="3"/>
    </i>
    <i r="1">
      <x v="271"/>
      <x v="271"/>
      <x v="3"/>
    </i>
    <i r="1">
      <x v="272"/>
      <x v="272"/>
      <x v="3"/>
    </i>
    <i r="1">
      <x v="273"/>
      <x v="273"/>
      <x v="3"/>
    </i>
    <i r="1">
      <x v="274"/>
      <x v="274"/>
      <x v="3"/>
    </i>
    <i r="1">
      <x v="275"/>
      <x v="275"/>
      <x v="3"/>
    </i>
    <i r="1">
      <x v="276"/>
      <x v="276"/>
      <x v="3"/>
    </i>
    <i r="1">
      <x v="277"/>
      <x v="277"/>
      <x v="2"/>
    </i>
    <i r="1">
      <x v="278"/>
      <x v="278"/>
      <x v="2"/>
    </i>
    <i r="1">
      <x v="279"/>
      <x v="279"/>
      <x v="3"/>
    </i>
    <i r="1">
      <x v="280"/>
      <x v="280"/>
      <x v="3"/>
    </i>
    <i r="1">
      <x v="281"/>
      <x v="281"/>
      <x v="3"/>
    </i>
    <i r="1">
      <x v="282"/>
      <x v="282"/>
      <x v="3"/>
    </i>
    <i r="1">
      <x v="283"/>
      <x v="283"/>
      <x v="3"/>
    </i>
    <i r="1">
      <x v="284"/>
      <x v="284"/>
      <x v="3"/>
    </i>
    <i r="1">
      <x v="287"/>
      <x v="287"/>
      <x v="3"/>
    </i>
    <i r="1">
      <x v="288"/>
      <x v="288"/>
      <x v="3"/>
    </i>
    <i r="1">
      <x v="289"/>
      <x v="289"/>
      <x v="3"/>
    </i>
    <i r="1">
      <x v="290"/>
      <x v="290"/>
      <x v="3"/>
    </i>
    <i r="1">
      <x v="291"/>
      <x v="291"/>
      <x v="3"/>
    </i>
    <i r="1">
      <x v="292"/>
      <x v="292"/>
      <x v="3"/>
    </i>
    <i r="1">
      <x v="293"/>
      <x v="293"/>
      <x v="3"/>
    </i>
    <i r="1">
      <x v="294"/>
      <x v="294"/>
      <x v="3"/>
    </i>
    <i r="1">
      <x v="295"/>
      <x v="295"/>
      <x v="3"/>
    </i>
    <i r="1">
      <x v="296"/>
      <x v="296"/>
      <x v="3"/>
    </i>
    <i>
      <x v="2"/>
    </i>
    <i r="1">
      <x/>
      <x/>
      <x v="3"/>
    </i>
    <i r="1">
      <x v="1"/>
      <x v="1"/>
      <x v="3"/>
    </i>
    <i r="1">
      <x v="2"/>
      <x v="2"/>
      <x v="3"/>
    </i>
    <i r="1">
      <x v="3"/>
      <x v="3"/>
      <x v="3"/>
    </i>
    <i r="1">
      <x v="4"/>
      <x v="4"/>
      <x v="3"/>
    </i>
    <i r="1">
      <x v="5"/>
      <x v="5"/>
      <x v="3"/>
    </i>
    <i r="1">
      <x v="6"/>
      <x v="6"/>
      <x v="3"/>
    </i>
    <i r="1">
      <x v="7"/>
      <x v="7"/>
      <x v="3"/>
    </i>
    <i r="1">
      <x v="8"/>
      <x v="8"/>
      <x v="3"/>
    </i>
    <i r="1">
      <x v="9"/>
      <x v="9"/>
      <x v="3"/>
    </i>
    <i r="1">
      <x v="10"/>
      <x v="10"/>
      <x v="3"/>
    </i>
    <i r="1">
      <x v="11"/>
      <x v="11"/>
      <x v="3"/>
    </i>
    <i r="1">
      <x v="12"/>
      <x v="12"/>
      <x v="3"/>
    </i>
    <i r="1">
      <x v="13"/>
      <x v="13"/>
      <x v="3"/>
    </i>
    <i r="1">
      <x v="14"/>
      <x v="14"/>
      <x v="3"/>
    </i>
    <i r="1">
      <x v="15"/>
      <x v="15"/>
      <x v="3"/>
    </i>
    <i r="1">
      <x v="16"/>
      <x v="16"/>
      <x v="3"/>
    </i>
    <i r="1">
      <x v="17"/>
      <x v="17"/>
      <x v="3"/>
    </i>
    <i r="1">
      <x v="18"/>
      <x v="18"/>
      <x v="3"/>
    </i>
    <i r="1">
      <x v="19"/>
      <x v="19"/>
      <x v="3"/>
    </i>
    <i r="1">
      <x v="20"/>
      <x v="20"/>
      <x v="3"/>
    </i>
    <i r="1">
      <x v="21"/>
      <x v="21"/>
      <x v="1"/>
    </i>
    <i r="1">
      <x v="22"/>
      <x v="22"/>
      <x v="3"/>
    </i>
    <i r="1">
      <x v="23"/>
      <x v="23"/>
      <x v="3"/>
    </i>
    <i r="1">
      <x v="24"/>
      <x v="24"/>
      <x v="3"/>
    </i>
    <i r="1">
      <x v="25"/>
      <x v="25"/>
      <x/>
    </i>
    <i r="1">
      <x v="26"/>
      <x v="26"/>
      <x v="3"/>
    </i>
    <i r="1">
      <x v="27"/>
      <x v="27"/>
      <x v="3"/>
    </i>
    <i r="1">
      <x v="28"/>
      <x v="28"/>
      <x v="3"/>
    </i>
    <i r="1">
      <x v="29"/>
      <x v="29"/>
      <x v="3"/>
    </i>
    <i r="1">
      <x v="30"/>
      <x v="30"/>
      <x v="3"/>
    </i>
    <i r="1">
      <x v="31"/>
      <x v="31"/>
      <x v="3"/>
    </i>
    <i r="1">
      <x v="32"/>
      <x v="32"/>
      <x v="3"/>
    </i>
    <i r="1">
      <x v="33"/>
      <x v="33"/>
      <x v="3"/>
    </i>
    <i r="1">
      <x v="34"/>
      <x v="34"/>
      <x v="3"/>
    </i>
    <i r="1">
      <x v="35"/>
      <x v="35"/>
      <x v="3"/>
    </i>
    <i r="1">
      <x v="36"/>
      <x v="36"/>
      <x v="3"/>
    </i>
    <i r="1">
      <x v="37"/>
      <x v="37"/>
      <x v="3"/>
    </i>
    <i r="1">
      <x v="38"/>
      <x v="38"/>
      <x v="3"/>
    </i>
    <i r="1">
      <x v="39"/>
      <x v="39"/>
      <x v="3"/>
    </i>
    <i r="1">
      <x v="40"/>
      <x v="40"/>
      <x v="3"/>
    </i>
    <i r="1">
      <x v="41"/>
      <x v="41"/>
      <x v="3"/>
    </i>
    <i r="1">
      <x v="42"/>
      <x v="42"/>
      <x v="3"/>
    </i>
    <i r="1">
      <x v="43"/>
      <x v="43"/>
      <x v="3"/>
    </i>
    <i r="1">
      <x v="44"/>
      <x v="44"/>
      <x v="3"/>
    </i>
    <i r="1">
      <x v="45"/>
      <x v="45"/>
      <x v="3"/>
    </i>
    <i r="1">
      <x v="46"/>
      <x v="46"/>
      <x v="3"/>
    </i>
    <i r="1">
      <x v="47"/>
      <x v="47"/>
      <x v="3"/>
    </i>
    <i r="1">
      <x v="48"/>
      <x v="48"/>
      <x v="3"/>
    </i>
    <i r="1">
      <x v="49"/>
      <x v="49"/>
      <x v="3"/>
    </i>
    <i r="1">
      <x v="50"/>
      <x v="50"/>
      <x v="3"/>
    </i>
    <i r="1">
      <x v="51"/>
      <x v="51"/>
      <x v="3"/>
    </i>
    <i r="1">
      <x v="52"/>
      <x v="52"/>
      <x v="3"/>
    </i>
    <i r="1">
      <x v="53"/>
      <x v="53"/>
      <x v="3"/>
    </i>
    <i r="1">
      <x v="54"/>
      <x v="54"/>
      <x v="3"/>
    </i>
    <i r="1">
      <x v="55"/>
      <x v="55"/>
      <x v="3"/>
    </i>
    <i r="1">
      <x v="56"/>
      <x v="56"/>
      <x v="3"/>
    </i>
    <i r="1">
      <x v="57"/>
      <x v="57"/>
      <x v="3"/>
    </i>
    <i r="1">
      <x v="58"/>
      <x v="58"/>
      <x v="3"/>
    </i>
    <i r="1">
      <x v="59"/>
      <x v="59"/>
      <x v="3"/>
    </i>
    <i r="1">
      <x v="60"/>
      <x v="60"/>
      <x/>
    </i>
    <i r="1">
      <x v="61"/>
      <x v="61"/>
      <x v="3"/>
    </i>
    <i r="1">
      <x v="62"/>
      <x v="62"/>
      <x v="3"/>
    </i>
    <i r="1">
      <x v="63"/>
      <x v="63"/>
      <x v="3"/>
    </i>
    <i r="1">
      <x v="64"/>
      <x v="64"/>
      <x v="3"/>
    </i>
    <i r="1">
      <x v="65"/>
      <x v="65"/>
      <x v="3"/>
    </i>
    <i r="1">
      <x v="66"/>
      <x v="66"/>
      <x v="3"/>
    </i>
    <i r="1">
      <x v="67"/>
      <x v="67"/>
      <x v="3"/>
    </i>
    <i r="1">
      <x v="68"/>
      <x v="68"/>
      <x v="3"/>
    </i>
    <i r="1">
      <x v="69"/>
      <x v="69"/>
      <x v="3"/>
    </i>
    <i r="1">
      <x v="70"/>
      <x v="70"/>
      <x/>
    </i>
    <i r="1">
      <x v="71"/>
      <x v="71"/>
      <x v="3"/>
    </i>
    <i r="1">
      <x v="72"/>
      <x v="72"/>
      <x v="3"/>
    </i>
    <i r="1">
      <x v="73"/>
      <x v="73"/>
      <x v="3"/>
    </i>
    <i r="1">
      <x v="74"/>
      <x v="74"/>
      <x v="3"/>
    </i>
    <i r="1">
      <x v="75"/>
      <x v="75"/>
      <x v="3"/>
    </i>
    <i r="1">
      <x v="76"/>
      <x v="76"/>
      <x v="3"/>
    </i>
    <i r="1">
      <x v="77"/>
      <x v="77"/>
      <x v="3"/>
    </i>
    <i r="1">
      <x v="78"/>
      <x v="78"/>
      <x v="3"/>
    </i>
    <i r="1">
      <x v="79"/>
      <x v="79"/>
      <x v="2"/>
    </i>
    <i r="1">
      <x v="80"/>
      <x v="80"/>
      <x v="3"/>
    </i>
    <i r="1">
      <x v="81"/>
      <x v="81"/>
      <x v="3"/>
    </i>
    <i r="1">
      <x v="82"/>
      <x v="82"/>
      <x v="3"/>
    </i>
    <i r="1">
      <x v="83"/>
      <x v="83"/>
      <x v="3"/>
    </i>
    <i r="1">
      <x v="84"/>
      <x v="84"/>
      <x v="3"/>
    </i>
    <i r="1">
      <x v="85"/>
      <x v="85"/>
      <x v="3"/>
    </i>
    <i r="1">
      <x v="86"/>
      <x v="86"/>
      <x v="3"/>
    </i>
    <i r="1">
      <x v="87"/>
      <x v="87"/>
      <x v="3"/>
    </i>
    <i r="1">
      <x v="88"/>
      <x v="88"/>
      <x v="3"/>
    </i>
    <i r="1">
      <x v="89"/>
      <x v="89"/>
      <x v="3"/>
    </i>
    <i r="1">
      <x v="90"/>
      <x v="90"/>
      <x v="3"/>
    </i>
    <i r="1">
      <x v="91"/>
      <x v="91"/>
      <x v="3"/>
    </i>
    <i r="1">
      <x v="92"/>
      <x v="92"/>
      <x v="3"/>
    </i>
    <i r="1">
      <x v="93"/>
      <x v="93"/>
      <x v="3"/>
    </i>
    <i r="1">
      <x v="94"/>
      <x v="94"/>
      <x/>
    </i>
    <i r="1">
      <x v="95"/>
      <x v="95"/>
      <x/>
    </i>
    <i r="1">
      <x v="96"/>
      <x v="96"/>
      <x v="3"/>
    </i>
    <i r="1">
      <x v="97"/>
      <x v="97"/>
      <x v="3"/>
    </i>
    <i r="1">
      <x v="98"/>
      <x v="98"/>
      <x v="3"/>
    </i>
    <i r="1">
      <x v="99"/>
      <x v="99"/>
      <x v="3"/>
    </i>
    <i r="1">
      <x v="100"/>
      <x v="100"/>
      <x v="3"/>
    </i>
    <i r="1">
      <x v="101"/>
      <x v="101"/>
      <x v="3"/>
    </i>
    <i r="1">
      <x v="102"/>
      <x v="102"/>
      <x v="3"/>
    </i>
    <i r="1">
      <x v="103"/>
      <x v="103"/>
      <x v="3"/>
    </i>
    <i r="1">
      <x v="104"/>
      <x v="104"/>
      <x v="3"/>
    </i>
    <i r="1">
      <x v="105"/>
      <x v="105"/>
      <x v="3"/>
    </i>
    <i r="1">
      <x v="106"/>
      <x v="106"/>
      <x v="3"/>
    </i>
    <i r="1">
      <x v="107"/>
      <x v="107"/>
      <x v="3"/>
    </i>
    <i r="1">
      <x v="108"/>
      <x v="108"/>
      <x v="3"/>
    </i>
    <i r="1">
      <x v="109"/>
      <x v="109"/>
      <x v="3"/>
    </i>
    <i r="1">
      <x v="110"/>
      <x v="110"/>
      <x v="3"/>
    </i>
    <i r="1">
      <x v="111"/>
      <x v="111"/>
      <x/>
    </i>
    <i r="1">
      <x v="112"/>
      <x v="112"/>
      <x v="3"/>
    </i>
    <i r="1">
      <x v="113"/>
      <x v="113"/>
      <x v="3"/>
    </i>
    <i r="1">
      <x v="114"/>
      <x v="114"/>
      <x v="3"/>
    </i>
    <i r="1">
      <x v="115"/>
      <x v="115"/>
      <x v="3"/>
    </i>
    <i r="1">
      <x v="116"/>
      <x v="116"/>
      <x v="3"/>
    </i>
    <i r="1">
      <x v="117"/>
      <x v="117"/>
      <x v="3"/>
    </i>
    <i r="1">
      <x v="118"/>
      <x v="118"/>
      <x v="3"/>
    </i>
    <i r="1">
      <x v="119"/>
      <x v="119"/>
      <x v="3"/>
    </i>
    <i r="1">
      <x v="120"/>
      <x v="120"/>
      <x v="3"/>
    </i>
    <i r="1">
      <x v="121"/>
      <x v="121"/>
      <x v="3"/>
    </i>
    <i r="1">
      <x v="122"/>
      <x v="122"/>
      <x v="3"/>
    </i>
    <i r="1">
      <x v="123"/>
      <x v="123"/>
      <x v="3"/>
    </i>
    <i r="1">
      <x v="124"/>
      <x v="124"/>
      <x v="3"/>
    </i>
    <i r="1">
      <x v="125"/>
      <x v="125"/>
      <x v="3"/>
    </i>
    <i r="1">
      <x v="126"/>
      <x v="126"/>
      <x v="3"/>
    </i>
    <i r="1">
      <x v="127"/>
      <x v="127"/>
      <x v="3"/>
    </i>
    <i r="1">
      <x v="128"/>
      <x v="128"/>
      <x v="3"/>
    </i>
    <i r="1">
      <x v="129"/>
      <x v="129"/>
      <x v="3"/>
    </i>
    <i r="1">
      <x v="130"/>
      <x v="130"/>
      <x v="3"/>
    </i>
    <i r="1">
      <x v="131"/>
      <x v="131"/>
      <x v="3"/>
    </i>
    <i r="1">
      <x v="132"/>
      <x v="132"/>
      <x v="3"/>
    </i>
    <i r="1">
      <x v="133"/>
      <x v="133"/>
      <x v="3"/>
    </i>
    <i r="1">
      <x v="134"/>
      <x v="134"/>
      <x v="3"/>
    </i>
    <i r="1">
      <x v="135"/>
      <x v="135"/>
      <x v="3"/>
    </i>
    <i r="1">
      <x v="136"/>
      <x v="136"/>
      <x v="3"/>
    </i>
    <i r="1">
      <x v="137"/>
      <x v="137"/>
      <x v="3"/>
    </i>
    <i r="1">
      <x v="138"/>
      <x v="138"/>
      <x v="3"/>
    </i>
    <i r="1">
      <x v="141"/>
      <x v="141"/>
      <x v="3"/>
    </i>
    <i r="1">
      <x v="147"/>
      <x v="147"/>
      <x v="3"/>
    </i>
    <i r="1">
      <x v="148"/>
      <x v="148"/>
      <x v="2"/>
    </i>
    <i r="1">
      <x v="150"/>
      <x v="150"/>
      <x v="3"/>
    </i>
    <i r="1">
      <x v="151"/>
      <x v="151"/>
      <x v="3"/>
    </i>
    <i r="1">
      <x v="152"/>
      <x v="152"/>
      <x v="3"/>
    </i>
    <i r="1">
      <x v="153"/>
      <x v="153"/>
      <x v="3"/>
    </i>
    <i r="1">
      <x v="154"/>
      <x v="154"/>
      <x v="3"/>
    </i>
    <i r="1">
      <x v="155"/>
      <x v="155"/>
      <x v="3"/>
    </i>
    <i r="1">
      <x v="156"/>
      <x v="156"/>
      <x v="3"/>
    </i>
    <i r="1">
      <x v="157"/>
      <x v="157"/>
      <x v="3"/>
    </i>
    <i r="1">
      <x v="158"/>
      <x v="158"/>
      <x v="3"/>
    </i>
    <i r="1">
      <x v="159"/>
      <x v="159"/>
      <x v="3"/>
    </i>
    <i r="1">
      <x v="160"/>
      <x v="160"/>
      <x v="3"/>
    </i>
    <i r="1">
      <x v="161"/>
      <x v="161"/>
      <x v="3"/>
    </i>
    <i r="1">
      <x v="162"/>
      <x v="162"/>
      <x v="3"/>
    </i>
    <i r="1">
      <x v="163"/>
      <x v="163"/>
      <x v="3"/>
    </i>
    <i r="1">
      <x v="164"/>
      <x v="164"/>
      <x v="3"/>
    </i>
    <i r="1">
      <x v="167"/>
      <x v="167"/>
      <x v="3"/>
    </i>
    <i r="1">
      <x v="177"/>
      <x v="177"/>
      <x v="3"/>
    </i>
    <i r="1">
      <x v="189"/>
      <x v="189"/>
      <x v="3"/>
    </i>
    <i r="1">
      <x v="197"/>
      <x v="197"/>
      <x v="3"/>
    </i>
    <i r="1">
      <x v="198"/>
      <x v="198"/>
      <x v="3"/>
    </i>
    <i r="1">
      <x v="199"/>
      <x v="199"/>
      <x v="3"/>
    </i>
    <i r="1">
      <x v="200"/>
      <x v="200"/>
      <x v="3"/>
    </i>
    <i r="1">
      <x v="201"/>
      <x v="201"/>
      <x v="3"/>
    </i>
    <i r="1">
      <x v="202"/>
      <x v="202"/>
      <x v="3"/>
    </i>
    <i r="1">
      <x v="203"/>
      <x v="203"/>
      <x v="3"/>
    </i>
    <i r="1">
      <x v="204"/>
      <x v="204"/>
      <x v="3"/>
    </i>
    <i r="1">
      <x v="205"/>
      <x v="205"/>
      <x v="3"/>
    </i>
    <i r="1">
      <x v="206"/>
      <x v="206"/>
      <x v="3"/>
    </i>
    <i r="1">
      <x v="207"/>
      <x v="207"/>
      <x v="3"/>
    </i>
    <i r="1">
      <x v="208"/>
      <x v="208"/>
      <x v="3"/>
    </i>
    <i r="1">
      <x v="209"/>
      <x v="209"/>
      <x v="2"/>
    </i>
    <i r="1">
      <x v="216"/>
      <x v="216"/>
      <x v="3"/>
    </i>
    <i r="1">
      <x v="217"/>
      <x v="217"/>
      <x v="3"/>
    </i>
    <i r="1">
      <x v="220"/>
      <x v="220"/>
      <x v="3"/>
    </i>
    <i r="1">
      <x v="230"/>
      <x v="230"/>
      <x v="2"/>
    </i>
  </rowItems>
  <pageFields count="4">
    <pageField fld="3" hier="10" name="[Date].[Date].[Year].&amp;[2023].[March]" cap="March"/>
    <pageField fld="2" hier="1" name="[Brand].[Brand].[Brand].&amp;[]" cap=""/>
    <pageField fld="1" hier="28" name="[Segment].[Segment].[Segment].&amp;[Отдел продаж Москва]" cap="Отдел продаж Москва"/>
    <pageField fld="6" hier="7" name="[Customer].[Customer].[All Customer]" cap="All Customer"/>
  </pageFields>
  <formats count="92">
    <format dxfId="91">
      <pivotArea type="all" dataOnly="0" outline="0" fieldPosition="0"/>
    </format>
    <format dxfId="90">
      <pivotArea field="0" type="button" dataOnly="0" labelOnly="1" outline="0" axis="axisRow" fieldPosition="0"/>
    </format>
    <format dxfId="89">
      <pivotArea dataOnly="0" labelOnly="1" fieldPosition="0">
        <references count="1">
          <reference field="0" count="0"/>
        </references>
      </pivotArea>
    </format>
    <format dxfId="88">
      <pivotArea dataOnly="0" labelOnly="1" grandRow="1" outline="0" fieldPosition="0"/>
    </format>
    <format dxfId="87">
      <pivotArea type="all" dataOnly="0" outline="0" fieldPosition="0"/>
    </format>
    <format dxfId="86">
      <pivotArea field="0" type="button" dataOnly="0" labelOnly="1" outline="0" axis="axisRow" fieldPosition="0"/>
    </format>
    <format dxfId="85">
      <pivotArea dataOnly="0" labelOnly="1" fieldPosition="0">
        <references count="1">
          <reference field="0" count="0"/>
        </references>
      </pivotArea>
    </format>
    <format dxfId="84">
      <pivotArea dataOnly="0" labelOnly="1" fieldPosition="0">
        <references count="1">
          <reference field="3" count="0"/>
        </references>
      </pivotArea>
    </format>
    <format dxfId="83">
      <pivotArea dataOnly="0" labelOnly="1" fieldPosition="0">
        <references count="1">
          <reference field="4" count="0"/>
        </references>
      </pivotArea>
    </format>
    <format dxfId="82">
      <pivotArea dataOnly="0" labelOnly="1" fieldPosition="0">
        <references count="1">
          <reference field="3" count="0"/>
        </references>
      </pivotArea>
    </format>
    <format dxfId="81">
      <pivotArea dataOnly="0" labelOnly="1" fieldPosition="0">
        <references count="1">
          <reference field="4" count="0"/>
        </references>
      </pivotArea>
    </format>
    <format dxfId="80">
      <pivotArea dataOnly="0" labelOnly="1" fieldPosition="0">
        <references count="1">
          <reference field="3" count="0"/>
        </references>
      </pivotArea>
    </format>
    <format dxfId="79">
      <pivotArea dataOnly="0" labelOnly="1" fieldPosition="0">
        <references count="1">
          <reference field="4" count="0"/>
        </references>
      </pivotArea>
    </format>
    <format dxfId="78">
      <pivotArea dataOnly="0" labelOnly="1" outline="0" fieldPosition="0">
        <references count="1">
          <reference field="3" count="0"/>
        </references>
      </pivotArea>
    </format>
    <format dxfId="77">
      <pivotArea dataOnly="0" labelOnly="1" outline="0" fieldPosition="0">
        <references count="1">
          <reference field="6" count="0"/>
        </references>
      </pivotArea>
    </format>
    <format dxfId="76">
      <pivotArea type="all" dataOnly="0" outline="0" fieldPosition="0"/>
    </format>
    <format dxfId="75">
      <pivotArea field="0" type="button" dataOnly="0" labelOnly="1" outline="0" axis="axisRow" fieldPosition="0"/>
    </format>
    <format dxfId="74">
      <pivotArea field="7" type="button" dataOnly="0" labelOnly="1" outline="0" axis="axisRow" fieldPosition="3"/>
    </format>
    <format dxfId="73">
      <pivotArea dataOnly="0" labelOnly="1" fieldPosition="0">
        <references count="1">
          <reference field="0" count="2">
            <x v="0"/>
            <x v="1"/>
          </reference>
        </references>
      </pivotArea>
    </format>
    <format dxfId="72">
      <pivotArea dataOnly="0" labelOnly="1" fieldPosition="0">
        <references count="2">
          <reference field="0" count="1" selected="0">
            <x v="0"/>
          </reference>
          <reference field="8" count="7">
            <x v="299"/>
            <x v="300"/>
            <x v="301"/>
            <x v="302"/>
            <x v="303"/>
            <x v="304"/>
            <x v="305"/>
          </reference>
        </references>
      </pivotArea>
    </format>
    <format dxfId="71">
      <pivotArea dataOnly="0" labelOnly="1" fieldPosition="0">
        <references count="2">
          <reference field="0" count="1" selected="0">
            <x v="1"/>
          </reference>
          <reference field="8" count="50">
            <x v="297"/>
            <x v="298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</reference>
        </references>
      </pivotArea>
    </format>
    <format dxfId="70">
      <pivotArea dataOnly="0" labelOnly="1" fieldPosition="0">
        <references count="2">
          <reference field="0" count="1" selected="0">
            <x v="1"/>
          </reference>
          <reference field="8" count="13"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69">
      <pivotArea dataOnly="0" labelOnly="1" fieldPosition="0">
        <references count="3">
          <reference field="0" count="1" selected="0">
            <x v="0"/>
          </reference>
          <reference field="7" count="1">
            <x v="3"/>
          </reference>
          <reference field="8" count="1" selected="0">
            <x v="299"/>
          </reference>
        </references>
      </pivotArea>
    </format>
    <format dxfId="68">
      <pivotArea dataOnly="0" labelOnly="1" fieldPosition="0">
        <references count="3">
          <reference field="0" count="1" selected="0">
            <x v="0"/>
          </reference>
          <reference field="7" count="1">
            <x v="3"/>
          </reference>
          <reference field="8" count="1" selected="0">
            <x v="300"/>
          </reference>
        </references>
      </pivotArea>
    </format>
    <format dxfId="67">
      <pivotArea dataOnly="0" labelOnly="1" fieldPosition="0">
        <references count="3">
          <reference field="0" count="1" selected="0">
            <x v="0"/>
          </reference>
          <reference field="7" count="1">
            <x v="3"/>
          </reference>
          <reference field="8" count="1" selected="0">
            <x v="301"/>
          </reference>
        </references>
      </pivotArea>
    </format>
    <format dxfId="66">
      <pivotArea dataOnly="0" labelOnly="1" fieldPosition="0">
        <references count="3">
          <reference field="0" count="1" selected="0">
            <x v="0"/>
          </reference>
          <reference field="7" count="1">
            <x v="3"/>
          </reference>
          <reference field="8" count="1" selected="0">
            <x v="302"/>
          </reference>
        </references>
      </pivotArea>
    </format>
    <format dxfId="65">
      <pivotArea dataOnly="0" labelOnly="1" fieldPosition="0">
        <references count="3">
          <reference field="0" count="1" selected="0">
            <x v="0"/>
          </reference>
          <reference field="7" count="1">
            <x v="3"/>
          </reference>
          <reference field="8" count="1" selected="0">
            <x v="303"/>
          </reference>
        </references>
      </pivotArea>
    </format>
    <format dxfId="64">
      <pivotArea dataOnly="0" labelOnly="1" fieldPosition="0">
        <references count="3">
          <reference field="0" count="1" selected="0">
            <x v="0"/>
          </reference>
          <reference field="7" count="1">
            <x v="3"/>
          </reference>
          <reference field="8" count="1" selected="0">
            <x v="304"/>
          </reference>
        </references>
      </pivotArea>
    </format>
    <format dxfId="63">
      <pivotArea dataOnly="0" labelOnly="1" fieldPosition="0">
        <references count="3">
          <reference field="0" count="1" selected="0">
            <x v="0"/>
          </reference>
          <reference field="7" count="1">
            <x v="3"/>
          </reference>
          <reference field="8" count="1" selected="0">
            <x v="305"/>
          </reference>
        </references>
      </pivotArea>
    </format>
    <format dxfId="62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297"/>
          </reference>
        </references>
      </pivotArea>
    </format>
    <format dxfId="61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298"/>
          </reference>
        </references>
      </pivotArea>
    </format>
    <format dxfId="60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06"/>
          </reference>
        </references>
      </pivotArea>
    </format>
    <format dxfId="59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07"/>
          </reference>
        </references>
      </pivotArea>
    </format>
    <format dxfId="58">
      <pivotArea dataOnly="0" labelOnly="1" fieldPosition="0">
        <references count="3">
          <reference field="0" count="1" selected="0">
            <x v="1"/>
          </reference>
          <reference field="7" count="1">
            <x v="0"/>
          </reference>
          <reference field="8" count="1" selected="0">
            <x v="308"/>
          </reference>
        </references>
      </pivotArea>
    </format>
    <format dxfId="57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09"/>
          </reference>
        </references>
      </pivotArea>
    </format>
    <format dxfId="56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10"/>
          </reference>
        </references>
      </pivotArea>
    </format>
    <format dxfId="55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11"/>
          </reference>
        </references>
      </pivotArea>
    </format>
    <format dxfId="54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12"/>
          </reference>
        </references>
      </pivotArea>
    </format>
    <format dxfId="53">
      <pivotArea dataOnly="0" labelOnly="1" fieldPosition="0">
        <references count="3">
          <reference field="0" count="1" selected="0">
            <x v="1"/>
          </reference>
          <reference field="7" count="1">
            <x v="4"/>
          </reference>
          <reference field="8" count="1" selected="0">
            <x v="313"/>
          </reference>
        </references>
      </pivotArea>
    </format>
    <format dxfId="52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14"/>
          </reference>
        </references>
      </pivotArea>
    </format>
    <format dxfId="51">
      <pivotArea dataOnly="0" labelOnly="1" fieldPosition="0">
        <references count="3">
          <reference field="0" count="1" selected="0">
            <x v="1"/>
          </reference>
          <reference field="7" count="1">
            <x v="4"/>
          </reference>
          <reference field="8" count="1" selected="0">
            <x v="315"/>
          </reference>
        </references>
      </pivotArea>
    </format>
    <format dxfId="50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16"/>
          </reference>
        </references>
      </pivotArea>
    </format>
    <format dxfId="49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17"/>
          </reference>
        </references>
      </pivotArea>
    </format>
    <format dxfId="48">
      <pivotArea dataOnly="0" labelOnly="1" fieldPosition="0">
        <references count="3">
          <reference field="0" count="1" selected="0">
            <x v="1"/>
          </reference>
          <reference field="7" count="1">
            <x v="0"/>
          </reference>
          <reference field="8" count="1" selected="0">
            <x v="318"/>
          </reference>
        </references>
      </pivotArea>
    </format>
    <format dxfId="47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19"/>
          </reference>
        </references>
      </pivotArea>
    </format>
    <format dxfId="46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320"/>
          </reference>
        </references>
      </pivotArea>
    </format>
    <format dxfId="45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21"/>
          </reference>
        </references>
      </pivotArea>
    </format>
    <format dxfId="44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22"/>
          </reference>
        </references>
      </pivotArea>
    </format>
    <format dxfId="43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23"/>
          </reference>
        </references>
      </pivotArea>
    </format>
    <format dxfId="42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24"/>
          </reference>
        </references>
      </pivotArea>
    </format>
    <format dxfId="41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25"/>
          </reference>
        </references>
      </pivotArea>
    </format>
    <format dxfId="40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326"/>
          </reference>
        </references>
      </pivotArea>
    </format>
    <format dxfId="39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27"/>
          </reference>
        </references>
      </pivotArea>
    </format>
    <format dxfId="38">
      <pivotArea dataOnly="0" labelOnly="1" fieldPosition="0">
        <references count="3">
          <reference field="0" count="1" selected="0">
            <x v="1"/>
          </reference>
          <reference field="7" count="1">
            <x v="0"/>
          </reference>
          <reference field="8" count="1" selected="0">
            <x v="328"/>
          </reference>
        </references>
      </pivotArea>
    </format>
    <format dxfId="37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29"/>
          </reference>
        </references>
      </pivotArea>
    </format>
    <format dxfId="36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30"/>
          </reference>
        </references>
      </pivotArea>
    </format>
    <format dxfId="35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331"/>
          </reference>
        </references>
      </pivotArea>
    </format>
    <format dxfId="34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32"/>
          </reference>
        </references>
      </pivotArea>
    </format>
    <format dxfId="33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333"/>
          </reference>
        </references>
      </pivotArea>
    </format>
    <format dxfId="32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34"/>
          </reference>
        </references>
      </pivotArea>
    </format>
    <format dxfId="31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335"/>
          </reference>
        </references>
      </pivotArea>
    </format>
    <format dxfId="30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36"/>
          </reference>
        </references>
      </pivotArea>
    </format>
    <format dxfId="29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37"/>
          </reference>
        </references>
      </pivotArea>
    </format>
    <format dxfId="28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338"/>
          </reference>
        </references>
      </pivotArea>
    </format>
    <format dxfId="27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39"/>
          </reference>
        </references>
      </pivotArea>
    </format>
    <format dxfId="26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0"/>
          </reference>
        </references>
      </pivotArea>
    </format>
    <format dxfId="25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1"/>
          </reference>
        </references>
      </pivotArea>
    </format>
    <format dxfId="24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2"/>
          </reference>
        </references>
      </pivotArea>
    </format>
    <format dxfId="23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3"/>
          </reference>
        </references>
      </pivotArea>
    </format>
    <format dxfId="22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4"/>
          </reference>
        </references>
      </pivotArea>
    </format>
    <format dxfId="21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5"/>
          </reference>
        </references>
      </pivotArea>
    </format>
    <format dxfId="20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6"/>
          </reference>
        </references>
      </pivotArea>
    </format>
    <format dxfId="19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7"/>
          </reference>
        </references>
      </pivotArea>
    </format>
    <format dxfId="18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8"/>
          </reference>
        </references>
      </pivotArea>
    </format>
    <format dxfId="17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49"/>
          </reference>
        </references>
      </pivotArea>
    </format>
    <format dxfId="16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50"/>
          </reference>
        </references>
      </pivotArea>
    </format>
    <format dxfId="15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51"/>
          </reference>
        </references>
      </pivotArea>
    </format>
    <format dxfId="14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52"/>
          </reference>
        </references>
      </pivotArea>
    </format>
    <format dxfId="13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53"/>
          </reference>
        </references>
      </pivotArea>
    </format>
    <format dxfId="12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54"/>
          </reference>
        </references>
      </pivotArea>
    </format>
    <format dxfId="11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55"/>
          </reference>
        </references>
      </pivotArea>
    </format>
    <format dxfId="10">
      <pivotArea dataOnly="0" labelOnly="1" fieldPosition="0">
        <references count="3">
          <reference field="0" count="1" selected="0">
            <x v="1"/>
          </reference>
          <reference field="7" count="1">
            <x v="1"/>
          </reference>
          <reference field="8" count="1" selected="0">
            <x v="356"/>
          </reference>
        </references>
      </pivotArea>
    </format>
    <format dxfId="9">
      <pivotArea dataOnly="0" labelOnly="1" fieldPosition="0">
        <references count="3">
          <reference field="0" count="1" selected="0">
            <x v="1"/>
          </reference>
          <reference field="7" count="1">
            <x v="1"/>
          </reference>
          <reference field="8" count="1" selected="0">
            <x v="357"/>
          </reference>
        </references>
      </pivotArea>
    </format>
    <format dxfId="8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58"/>
          </reference>
        </references>
      </pivotArea>
    </format>
    <format dxfId="7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59"/>
          </reference>
        </references>
      </pivotArea>
    </format>
    <format dxfId="6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60"/>
          </reference>
        </references>
      </pivotArea>
    </format>
    <format dxfId="5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61"/>
          </reference>
        </references>
      </pivotArea>
    </format>
    <format dxfId="4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62"/>
          </reference>
        </references>
      </pivotArea>
    </format>
    <format dxfId="3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63"/>
          </reference>
        </references>
      </pivotArea>
    </format>
    <format dxfId="2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64"/>
          </reference>
        </references>
      </pivotArea>
    </format>
    <format dxfId="1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65"/>
          </reference>
        </references>
      </pivotArea>
    </format>
    <format dxfId="0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366"/>
          </reference>
        </references>
      </pivotArea>
    </format>
  </formats>
  <pivotHierarchies count="69">
    <pivotHierarchy/>
    <pivotHierarchy multipleItemSelectionAllowed="1">
      <members count="8" level="1">
        <member name="[Brand].[Brand].[Brand].&amp;[]"/>
        <member name="[Brand].[Brand].[Brand].&amp;[/10/]"/>
        <member name="[Brand].[Brand].[Brand].&amp;[/11/]"/>
        <member name="[Brand].[Brand].[Brand].&amp;[СОЮЗ]"/>
        <member name="[Brand].[Brand].[Brand].&amp;[Sturm!]"/>
        <member name="[Brand].[Brand].[Brand].&amp;[BauMaster]"/>
        <member name="[Brand].[Brand].[Brand].&amp;[Hanskonner]"/>
        <member name="[Brand].[Brand].[Brand].&amp;[БОЕКОМПЛЕКТ]"/>
      </members>
    </pivotHierarchy>
    <pivotHierarchy/>
    <pivotHierarchy/>
    <pivotHierarchy/>
    <pivotHierarchy/>
    <pivotHierarchy/>
    <pivotHierarchy multipleItemSelectionAllowed="1"/>
    <pivotHierarchy/>
    <pivotHierarchy/>
    <pivotHierarchy multipleItemSelectionAllowed="1">
      <members count="1" level="2">
        <member name="[Date].[Date].[Year].&amp;[2023].[March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8" level="1">
        <member name="[ProductStatus].[СтатусТовара].&amp;[]"/>
        <member name="[ProductStatus].[СтатусТовара].&amp;[Стоп]"/>
        <member name=""/>
        <member name=""/>
        <member name=""/>
        <member name="[ProductStatus].[СтатусТовара].&amp;[Не Задан]"/>
        <member name=""/>
        <member name=""/>
      </members>
    </pivotHierarchy>
    <pivotHierarchy/>
    <pivotHierarchy/>
    <pivotHierarchy/>
    <pivotHierarchy multipleItemSelectionAllowed="1">
      <members count="1" level="1">
        <member name="[Segment].[Segment].[Segment].&amp;[Отдел продаж Москва]"/>
      </members>
    </pivotHierarchy>
    <pivotHierarchy/>
    <pivotHierarchy/>
    <pivotHierarchy/>
    <pivotHierarchy/>
    <pivotHierarchy/>
    <pivotHierarchy/>
    <pivotHierarchy multipleItemSelectionAllowed="1">
      <members count="5" level="1">
        <member name=""/>
        <member name=""/>
        <member name="[Vid].[Vid].[Vid].&amp;[Инструмент дизель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35"/>
    <rowHierarchyUsage hierarchyUsage="23"/>
    <rowHierarchyUsage hierarchyUsage="22"/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1000000}" name="Сводная таблица20" cacheId="0" applyNumberFormats="0" applyBorderFormats="0" applyFontFormats="0" applyPatternFormats="0" applyAlignmentFormats="0" applyWidthHeightFormats="1" dataCaption="Значения" updatedVersion="6" minRefreshableVersion="3" subtotalHiddenItems="1" rowGrandTotals="0" itemPrintTitles="1" createdVersion="5" indent="0" outline="1" outlineData="1" multipleFieldFilters="0" fieldListSortAscending="1">
  <location ref="B9:D2058" firstHeaderRow="1" firstDataRow="1" firstDataCol="3" rowPageCount="4" colPageCount="1"/>
  <pivotFields count="10">
    <pivotField axis="axisRow" allDrilled="1" showAll="0" dataSourceSort="1">
      <items count="5">
        <item s="1" x="0"/>
        <item s="1" x="1"/>
        <item s="1" x="2"/>
        <item s="1" x="3"/>
        <item t="default"/>
      </items>
    </pivotField>
    <pivotField axis="axisPage" allDrilled="1" showAll="0" dataSourceSort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allDrilled="1" showAll="0" dataSourceSort="1">
      <items count="2">
        <item c="1" x="0"/>
        <item t="default"/>
      </items>
    </pivotField>
    <pivotField axis="axisPage" showAll="0" dataSourceSort="1">
      <items count="3">
        <item c="1" x="0"/>
        <item c="1" x="1"/>
        <item t="default"/>
      </items>
    </pivotField>
    <pivotField axis="axisPage" showAll="0" dataSourceSort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Row" allDrilled="1" showAll="0" dataSourceSort="1" defaultAttributeDrillState="1">
      <items count="7">
        <item s="1" x="0"/>
        <item s="1" x="1"/>
        <item s="1" x="2"/>
        <item s="1" x="3"/>
        <item s="1" x="4"/>
        <item s="1" x="5"/>
        <item t="default"/>
      </items>
    </pivotField>
    <pivotField axis="axisRow" allDrilled="1" outline="0" showAll="0" dataSourceSort="1" defaultSubtotal="0">
      <items count="2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howAll="0" dataSourceSort="1" defaultSubtotal="0" defaultAttributeDrillState="1">
      <items count="20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9"/>
    <field x="8"/>
    <field x="7"/>
  </rowFields>
  <rowItems count="2049">
    <i>
      <x/>
    </i>
    <i r="1">
      <x v="1406"/>
      <x v="1406"/>
      <x v="2"/>
    </i>
    <i r="1">
      <x v="1407"/>
      <x v="1407"/>
      <x v="2"/>
    </i>
    <i r="1">
      <x v="1408"/>
      <x v="1408"/>
      <x v="2"/>
    </i>
    <i r="1">
      <x v="1409"/>
      <x v="1409"/>
      <x v="2"/>
    </i>
    <i r="1">
      <x v="1410"/>
      <x v="1410"/>
      <x v="2"/>
    </i>
    <i r="1">
      <x v="1434"/>
      <x v="1434"/>
      <x v="1"/>
    </i>
    <i r="1">
      <x v="1437"/>
      <x v="1437"/>
      <x v="1"/>
    </i>
    <i r="1">
      <x v="1464"/>
      <x v="1464"/>
      <x v="2"/>
    </i>
    <i r="1">
      <x v="1528"/>
      <x v="1528"/>
      <x v="2"/>
    </i>
    <i r="1">
      <x v="1529"/>
      <x v="1529"/>
      <x v="2"/>
    </i>
    <i r="1">
      <x v="1539"/>
      <x v="1539"/>
      <x v="2"/>
    </i>
    <i r="1">
      <x v="1540"/>
      <x v="1540"/>
      <x v="2"/>
    </i>
    <i r="1">
      <x v="1541"/>
      <x v="1541"/>
      <x v="2"/>
    </i>
    <i r="1">
      <x v="1544"/>
      <x v="1544"/>
      <x v="2"/>
    </i>
    <i r="1">
      <x v="1545"/>
      <x v="1545"/>
      <x v="2"/>
    </i>
    <i r="1">
      <x v="1546"/>
      <x v="1546"/>
      <x v="2"/>
    </i>
    <i r="1">
      <x v="1547"/>
      <x v="1547"/>
      <x v="2"/>
    </i>
    <i r="1">
      <x v="1549"/>
      <x v="1549"/>
      <x v="2"/>
    </i>
    <i r="1">
      <x v="1550"/>
      <x v="1550"/>
      <x v="2"/>
    </i>
    <i r="1">
      <x v="1551"/>
      <x v="1551"/>
      <x v="2"/>
    </i>
    <i r="1">
      <x v="1552"/>
      <x v="1552"/>
      <x v="2"/>
    </i>
    <i r="1">
      <x v="1626"/>
      <x v="1626"/>
      <x v="1"/>
    </i>
    <i r="1">
      <x v="1627"/>
      <x v="1627"/>
      <x v="1"/>
    </i>
    <i r="1">
      <x v="1628"/>
      <x v="1628"/>
      <x v="1"/>
    </i>
    <i r="1">
      <x v="1629"/>
      <x v="1629"/>
      <x v="1"/>
    </i>
    <i r="1">
      <x v="1646"/>
      <x v="1646"/>
      <x v="2"/>
    </i>
    <i r="1">
      <x v="1647"/>
      <x v="1647"/>
      <x v="2"/>
    </i>
    <i r="1">
      <x v="1648"/>
      <x v="1648"/>
      <x v="2"/>
    </i>
    <i r="1">
      <x v="1796"/>
      <x v="1796"/>
      <x v="2"/>
    </i>
    <i r="1">
      <x v="1797"/>
      <x v="1797"/>
      <x v="2"/>
    </i>
    <i r="1">
      <x v="1798"/>
      <x v="1798"/>
      <x v="2"/>
    </i>
    <i r="1">
      <x v="1799"/>
      <x v="1799"/>
      <x v="1"/>
    </i>
    <i r="1">
      <x v="1800"/>
      <x v="1800"/>
      <x v="2"/>
    </i>
    <i r="1">
      <x v="1801"/>
      <x v="1801"/>
      <x v="2"/>
    </i>
    <i r="1">
      <x v="1802"/>
      <x v="1802"/>
      <x v="2"/>
    </i>
    <i r="1">
      <x v="1803"/>
      <x v="1803"/>
      <x v="2"/>
    </i>
    <i r="1">
      <x v="1804"/>
      <x v="1804"/>
      <x v="2"/>
    </i>
    <i r="1">
      <x v="1805"/>
      <x v="1805"/>
      <x v="2"/>
    </i>
    <i r="1">
      <x v="1806"/>
      <x v="1806"/>
      <x v="2"/>
    </i>
    <i r="1">
      <x v="1928"/>
      <x v="1928"/>
      <x v="2"/>
    </i>
    <i r="1">
      <x v="1929"/>
      <x v="1929"/>
      <x v="2"/>
    </i>
    <i r="1">
      <x v="1930"/>
      <x v="1930"/>
      <x v="2"/>
    </i>
    <i r="1">
      <x v="1931"/>
      <x v="1931"/>
      <x v="2"/>
    </i>
    <i r="1">
      <x v="1932"/>
      <x v="1932"/>
      <x v="2"/>
    </i>
    <i r="1">
      <x v="1933"/>
      <x v="1933"/>
      <x v="2"/>
    </i>
    <i r="1">
      <x v="1988"/>
      <x v="1988"/>
      <x v="2"/>
    </i>
    <i r="1">
      <x v="1989"/>
      <x v="1989"/>
      <x v="2"/>
    </i>
    <i r="1">
      <x v="1990"/>
      <x v="1990"/>
      <x v="2"/>
    </i>
    <i r="1">
      <x v="1991"/>
      <x v="1991"/>
      <x v="2"/>
    </i>
    <i r="1">
      <x v="1992"/>
      <x v="1992"/>
      <x v="2"/>
    </i>
    <i r="1">
      <x v="1993"/>
      <x v="1993"/>
      <x v="2"/>
    </i>
    <i r="1">
      <x v="2041"/>
      <x v="2041"/>
      <x v="2"/>
    </i>
    <i r="1">
      <x v="2042"/>
      <x v="2042"/>
      <x v="2"/>
    </i>
    <i r="1">
      <x v="2043"/>
      <x v="2043"/>
      <x v="2"/>
    </i>
    <i r="1">
      <x v="2044"/>
      <x v="2044"/>
      <x v="2"/>
    </i>
    <i r="1">
      <x v="2045"/>
      <x v="2045"/>
      <x v="2"/>
    </i>
    <i>
      <x v="1"/>
    </i>
    <i r="1">
      <x v="1209"/>
      <x v="1209"/>
      <x v="2"/>
    </i>
    <i r="1">
      <x v="1210"/>
      <x v="1210"/>
      <x v="2"/>
    </i>
    <i r="1">
      <x v="1211"/>
      <x v="1211"/>
      <x v="2"/>
    </i>
    <i r="1">
      <x v="1212"/>
      <x v="1212"/>
      <x v="2"/>
    </i>
    <i r="1">
      <x v="1213"/>
      <x v="1213"/>
      <x v="2"/>
    </i>
    <i r="1">
      <x v="1214"/>
      <x v="1214"/>
      <x v="2"/>
    </i>
    <i r="1">
      <x v="1220"/>
      <x v="1220"/>
      <x/>
    </i>
    <i r="1">
      <x v="1221"/>
      <x v="1221"/>
      <x v="2"/>
    </i>
    <i r="1">
      <x v="1222"/>
      <x v="1222"/>
      <x v="2"/>
    </i>
    <i r="1">
      <x v="1223"/>
      <x v="1223"/>
      <x v="2"/>
    </i>
    <i r="1">
      <x v="1224"/>
      <x v="1224"/>
      <x v="2"/>
    </i>
    <i r="1">
      <x v="1225"/>
      <x v="1225"/>
      <x v="2"/>
    </i>
    <i r="1">
      <x v="1226"/>
      <x v="1226"/>
      <x v="1"/>
    </i>
    <i r="1">
      <x v="1227"/>
      <x v="1227"/>
      <x v="2"/>
    </i>
    <i r="1">
      <x v="1228"/>
      <x v="1228"/>
      <x v="2"/>
    </i>
    <i r="1">
      <x v="1229"/>
      <x v="1229"/>
      <x v="2"/>
    </i>
    <i r="1">
      <x v="1230"/>
      <x v="1230"/>
      <x v="2"/>
    </i>
    <i r="1">
      <x v="1231"/>
      <x v="1231"/>
      <x v="2"/>
    </i>
    <i r="1">
      <x v="1232"/>
      <x v="1232"/>
      <x v="2"/>
    </i>
    <i r="1">
      <x v="1233"/>
      <x v="1233"/>
      <x v="2"/>
    </i>
    <i r="1">
      <x v="1234"/>
      <x v="1234"/>
      <x v="2"/>
    </i>
    <i r="1">
      <x v="1235"/>
      <x v="1235"/>
      <x v="1"/>
    </i>
    <i r="1">
      <x v="1236"/>
      <x v="1236"/>
      <x v="2"/>
    </i>
    <i r="1">
      <x v="1239"/>
      <x v="1239"/>
      <x v="1"/>
    </i>
    <i r="1">
      <x v="1248"/>
      <x v="1248"/>
      <x v="2"/>
    </i>
    <i r="1">
      <x v="1249"/>
      <x v="1249"/>
      <x v="2"/>
    </i>
    <i r="1">
      <x v="1250"/>
      <x v="1250"/>
      <x v="2"/>
    </i>
    <i r="1">
      <x v="1251"/>
      <x v="1251"/>
      <x v="2"/>
    </i>
    <i r="1">
      <x v="1252"/>
      <x v="1252"/>
      <x v="2"/>
    </i>
    <i r="1">
      <x v="1253"/>
      <x v="1253"/>
      <x v="2"/>
    </i>
    <i r="1">
      <x v="1381"/>
      <x v="1381"/>
      <x v="2"/>
    </i>
    <i r="1">
      <x v="1383"/>
      <x v="1383"/>
      <x v="3"/>
    </i>
    <i r="1">
      <x v="1385"/>
      <x v="1385"/>
      <x v="2"/>
    </i>
    <i r="1">
      <x v="1387"/>
      <x v="1387"/>
      <x v="2"/>
    </i>
    <i r="1">
      <x v="1388"/>
      <x v="1388"/>
      <x v="2"/>
    </i>
    <i r="1">
      <x v="1390"/>
      <x v="1390"/>
      <x v="2"/>
    </i>
    <i r="1">
      <x v="1391"/>
      <x v="1391"/>
      <x v="2"/>
    </i>
    <i r="1">
      <x v="1392"/>
      <x v="1392"/>
      <x v="2"/>
    </i>
    <i r="1">
      <x v="1393"/>
      <x v="1393"/>
      <x v="2"/>
    </i>
    <i r="1">
      <x v="1395"/>
      <x v="1395"/>
      <x v="2"/>
    </i>
    <i r="1">
      <x v="1396"/>
      <x v="1396"/>
      <x v="2"/>
    </i>
    <i r="1">
      <x v="1398"/>
      <x v="1398"/>
      <x v="2"/>
    </i>
    <i r="1">
      <x v="1399"/>
      <x v="1399"/>
      <x v="2"/>
    </i>
    <i r="1">
      <x v="1430"/>
      <x v="1430"/>
      <x v="2"/>
    </i>
    <i r="1">
      <x v="1431"/>
      <x v="1431"/>
      <x v="2"/>
    </i>
    <i r="1">
      <x v="1466"/>
      <x v="1466"/>
      <x v="2"/>
    </i>
    <i r="1">
      <x v="1467"/>
      <x v="1467"/>
      <x v="2"/>
    </i>
    <i r="1">
      <x v="1468"/>
      <x v="1468"/>
      <x v="2"/>
    </i>
    <i r="1">
      <x v="1469"/>
      <x v="1469"/>
      <x v="2"/>
    </i>
    <i r="1">
      <x v="1470"/>
      <x v="1470"/>
      <x v="2"/>
    </i>
    <i r="1">
      <x v="1471"/>
      <x v="1471"/>
      <x v="2"/>
    </i>
    <i r="1">
      <x v="1472"/>
      <x v="1472"/>
      <x v="2"/>
    </i>
    <i r="1">
      <x v="1473"/>
      <x v="1473"/>
      <x v="1"/>
    </i>
    <i r="1">
      <x v="1474"/>
      <x v="1474"/>
      <x v="2"/>
    </i>
    <i r="1">
      <x v="1475"/>
      <x v="1475"/>
      <x v="2"/>
    </i>
    <i r="1">
      <x v="1476"/>
      <x v="1476"/>
      <x v="2"/>
    </i>
    <i r="1">
      <x v="1477"/>
      <x v="1477"/>
      <x v="1"/>
    </i>
    <i r="1">
      <x v="1478"/>
      <x v="1478"/>
      <x v="2"/>
    </i>
    <i r="1">
      <x v="1479"/>
      <x v="1479"/>
      <x v="2"/>
    </i>
    <i r="1">
      <x v="1480"/>
      <x v="1480"/>
      <x v="2"/>
    </i>
    <i r="1">
      <x v="1481"/>
      <x v="1481"/>
      <x v="2"/>
    </i>
    <i r="1">
      <x v="1482"/>
      <x v="1482"/>
      <x/>
    </i>
    <i r="1">
      <x v="1483"/>
      <x v="1483"/>
      <x v="2"/>
    </i>
    <i r="1">
      <x v="1484"/>
      <x v="1484"/>
      <x v="2"/>
    </i>
    <i r="1">
      <x v="1485"/>
      <x v="1485"/>
      <x v="2"/>
    </i>
    <i r="1">
      <x v="1486"/>
      <x v="1486"/>
      <x v="2"/>
    </i>
    <i r="1">
      <x v="1487"/>
      <x v="1487"/>
      <x v="2"/>
    </i>
    <i r="1">
      <x v="1488"/>
      <x v="1488"/>
      <x v="1"/>
    </i>
    <i r="1">
      <x v="1489"/>
      <x v="1489"/>
      <x v="2"/>
    </i>
    <i r="1">
      <x v="1490"/>
      <x v="1490"/>
      <x v="2"/>
    </i>
    <i r="1">
      <x v="1491"/>
      <x v="1491"/>
      <x/>
    </i>
    <i r="1">
      <x v="1492"/>
      <x v="1492"/>
      <x/>
    </i>
    <i r="1">
      <x v="1493"/>
      <x v="1493"/>
      <x/>
    </i>
    <i r="1">
      <x v="1494"/>
      <x v="1494"/>
      <x/>
    </i>
    <i r="1">
      <x v="1495"/>
      <x v="1495"/>
      <x/>
    </i>
    <i r="1">
      <x v="1496"/>
      <x v="1496"/>
      <x/>
    </i>
    <i r="1">
      <x v="1497"/>
      <x v="1497"/>
      <x/>
    </i>
    <i r="1">
      <x v="1498"/>
      <x v="1498"/>
      <x v="2"/>
    </i>
    <i r="1">
      <x v="1499"/>
      <x v="1499"/>
      <x v="2"/>
    </i>
    <i r="1">
      <x v="1500"/>
      <x v="1500"/>
      <x v="2"/>
    </i>
    <i r="1">
      <x v="1501"/>
      <x v="1501"/>
      <x v="2"/>
    </i>
    <i r="1">
      <x v="1502"/>
      <x v="1502"/>
      <x v="1"/>
    </i>
    <i r="1">
      <x v="1504"/>
      <x v="1504"/>
      <x v="2"/>
    </i>
    <i r="1">
      <x v="1505"/>
      <x v="1505"/>
      <x v="2"/>
    </i>
    <i r="1">
      <x v="1506"/>
      <x v="1506"/>
      <x v="2"/>
    </i>
    <i r="1">
      <x v="1507"/>
      <x v="1507"/>
      <x v="2"/>
    </i>
    <i r="1">
      <x v="1508"/>
      <x v="1508"/>
      <x v="2"/>
    </i>
    <i r="1">
      <x v="1513"/>
      <x v="1513"/>
      <x v="2"/>
    </i>
    <i r="1">
      <x v="1514"/>
      <x v="1514"/>
      <x v="2"/>
    </i>
    <i r="1">
      <x v="1521"/>
      <x v="1521"/>
      <x v="2"/>
    </i>
    <i r="1">
      <x v="1530"/>
      <x v="1530"/>
      <x v="2"/>
    </i>
    <i r="1">
      <x v="1531"/>
      <x v="1531"/>
      <x v="2"/>
    </i>
    <i r="1">
      <x v="1532"/>
      <x v="1532"/>
      <x v="1"/>
    </i>
    <i r="1">
      <x v="1533"/>
      <x v="1533"/>
      <x v="2"/>
    </i>
    <i r="1">
      <x v="1548"/>
      <x v="1548"/>
      <x v="2"/>
    </i>
    <i r="1">
      <x v="1553"/>
      <x v="1553"/>
      <x v="2"/>
    </i>
    <i r="1">
      <x v="1554"/>
      <x v="1554"/>
      <x v="2"/>
    </i>
    <i r="1">
      <x v="1557"/>
      <x v="1557"/>
      <x v="2"/>
    </i>
    <i r="1">
      <x v="1558"/>
      <x v="1558"/>
      <x v="2"/>
    </i>
    <i r="1">
      <x v="1559"/>
      <x v="1559"/>
      <x v="2"/>
    </i>
    <i r="1">
      <x v="1560"/>
      <x v="1560"/>
      <x v="2"/>
    </i>
    <i r="1">
      <x v="1561"/>
      <x v="1561"/>
      <x v="2"/>
    </i>
    <i r="1">
      <x v="1562"/>
      <x v="1562"/>
      <x v="2"/>
    </i>
    <i r="1">
      <x v="1563"/>
      <x v="1563"/>
      <x v="2"/>
    </i>
    <i r="1">
      <x v="1566"/>
      <x v="1566"/>
      <x v="2"/>
    </i>
    <i r="1">
      <x v="1567"/>
      <x v="1567"/>
      <x v="2"/>
    </i>
    <i r="1">
      <x v="1614"/>
      <x v="1614"/>
      <x v="2"/>
    </i>
    <i r="1">
      <x v="1615"/>
      <x v="1615"/>
      <x v="2"/>
    </i>
    <i r="1">
      <x v="1616"/>
      <x v="1616"/>
      <x v="2"/>
    </i>
    <i r="1">
      <x v="1617"/>
      <x v="1617"/>
      <x v="2"/>
    </i>
    <i r="1">
      <x v="1618"/>
      <x v="1618"/>
      <x v="2"/>
    </i>
    <i r="1">
      <x v="1619"/>
      <x v="1619"/>
      <x v="2"/>
    </i>
    <i r="1">
      <x v="1620"/>
      <x v="1620"/>
      <x/>
    </i>
    <i r="1">
      <x v="1621"/>
      <x v="1621"/>
      <x v="2"/>
    </i>
    <i r="1">
      <x v="1622"/>
      <x v="1622"/>
      <x v="2"/>
    </i>
    <i r="1">
      <x v="1623"/>
      <x v="1623"/>
      <x v="2"/>
    </i>
    <i r="1">
      <x v="1624"/>
      <x v="1624"/>
      <x v="2"/>
    </i>
    <i r="1">
      <x v="1625"/>
      <x v="1625"/>
      <x v="2"/>
    </i>
    <i r="1">
      <x v="1630"/>
      <x v="1630"/>
      <x v="2"/>
    </i>
    <i r="1">
      <x v="1631"/>
      <x v="1631"/>
      <x v="2"/>
    </i>
    <i r="1">
      <x v="1632"/>
      <x v="1632"/>
      <x v="2"/>
    </i>
    <i r="1">
      <x v="1633"/>
      <x v="1633"/>
      <x v="1"/>
    </i>
    <i r="1">
      <x v="1634"/>
      <x v="1634"/>
      <x v="1"/>
    </i>
    <i r="1">
      <x v="1635"/>
      <x v="1635"/>
      <x v="2"/>
    </i>
    <i r="1">
      <x v="1636"/>
      <x v="1637"/>
      <x v="2"/>
    </i>
    <i r="1">
      <x v="1637"/>
      <x v="1636"/>
      <x v="2"/>
    </i>
    <i r="1">
      <x v="1638"/>
      <x v="1638"/>
      <x v="2"/>
    </i>
    <i r="1">
      <x v="1639"/>
      <x v="1639"/>
      <x/>
    </i>
    <i r="1">
      <x v="1640"/>
      <x v="1640"/>
      <x v="2"/>
    </i>
    <i r="1">
      <x v="1642"/>
      <x v="1642"/>
      <x v="2"/>
    </i>
    <i r="1">
      <x v="1643"/>
      <x v="1643"/>
      <x v="2"/>
    </i>
    <i r="1">
      <x v="1644"/>
      <x v="1644"/>
      <x v="2"/>
    </i>
    <i r="1">
      <x v="1645"/>
      <x v="1645"/>
      <x v="2"/>
    </i>
    <i r="1">
      <x v="1649"/>
      <x v="1649"/>
      <x v="2"/>
    </i>
    <i r="1">
      <x v="1650"/>
      <x v="1650"/>
      <x v="2"/>
    </i>
    <i r="1">
      <x v="1651"/>
      <x v="1651"/>
      <x v="2"/>
    </i>
    <i r="1">
      <x v="1652"/>
      <x v="1652"/>
      <x v="2"/>
    </i>
    <i r="1">
      <x v="1653"/>
      <x v="1653"/>
      <x v="2"/>
    </i>
    <i r="1">
      <x v="1713"/>
      <x v="1713"/>
      <x v="2"/>
    </i>
    <i r="1">
      <x v="1716"/>
      <x v="1716"/>
      <x v="2"/>
    </i>
    <i r="1">
      <x v="1717"/>
      <x v="1717"/>
      <x v="2"/>
    </i>
    <i r="1">
      <x v="1718"/>
      <x v="1718"/>
      <x v="2"/>
    </i>
    <i r="1">
      <x v="1719"/>
      <x v="1719"/>
      <x v="2"/>
    </i>
    <i r="1">
      <x v="1720"/>
      <x v="1720"/>
      <x v="2"/>
    </i>
    <i r="1">
      <x v="1721"/>
      <x v="1721"/>
      <x v="2"/>
    </i>
    <i r="1">
      <x v="1722"/>
      <x v="1722"/>
      <x v="2"/>
    </i>
    <i r="1">
      <x v="1723"/>
      <x v="1723"/>
      <x v="2"/>
    </i>
    <i r="1">
      <x v="1724"/>
      <x v="1724"/>
      <x v="2"/>
    </i>
    <i r="1">
      <x v="1725"/>
      <x v="1725"/>
      <x v="2"/>
    </i>
    <i r="1">
      <x v="1726"/>
      <x v="1726"/>
      <x v="2"/>
    </i>
    <i r="1">
      <x v="1727"/>
      <x v="1727"/>
      <x v="1"/>
    </i>
    <i r="1">
      <x v="1728"/>
      <x v="1728"/>
      <x v="2"/>
    </i>
    <i r="1">
      <x v="1729"/>
      <x v="1729"/>
      <x v="2"/>
    </i>
    <i r="1">
      <x v="1730"/>
      <x v="1730"/>
      <x v="2"/>
    </i>
    <i r="1">
      <x v="1733"/>
      <x v="1733"/>
      <x v="2"/>
    </i>
    <i r="1">
      <x v="1734"/>
      <x v="1734"/>
      <x v="2"/>
    </i>
    <i r="1">
      <x v="1735"/>
      <x v="1735"/>
      <x v="1"/>
    </i>
    <i r="1">
      <x v="1736"/>
      <x v="1736"/>
      <x v="2"/>
    </i>
    <i r="1">
      <x v="1737"/>
      <x v="1737"/>
      <x v="2"/>
    </i>
    <i r="1">
      <x v="1738"/>
      <x v="1738"/>
      <x v="2"/>
    </i>
    <i r="1">
      <x v="1739"/>
      <x v="1739"/>
      <x v="2"/>
    </i>
    <i r="1">
      <x v="1740"/>
      <x v="1740"/>
      <x v="2"/>
    </i>
    <i r="1">
      <x v="1741"/>
      <x v="1741"/>
      <x v="2"/>
    </i>
    <i r="1">
      <x v="1742"/>
      <x v="1742"/>
      <x v="2"/>
    </i>
    <i r="1">
      <x v="1743"/>
      <x v="1743"/>
      <x v="2"/>
    </i>
    <i r="1">
      <x v="1744"/>
      <x v="1744"/>
      <x v="2"/>
    </i>
    <i r="1">
      <x v="1745"/>
      <x v="1745"/>
      <x v="2"/>
    </i>
    <i r="1">
      <x v="1746"/>
      <x v="1746"/>
      <x v="2"/>
    </i>
    <i r="1">
      <x v="1747"/>
      <x v="1747"/>
      <x v="2"/>
    </i>
    <i r="1">
      <x v="1748"/>
      <x v="1748"/>
      <x v="2"/>
    </i>
    <i r="1">
      <x v="1749"/>
      <x v="1749"/>
      <x v="2"/>
    </i>
    <i r="1">
      <x v="1750"/>
      <x v="1750"/>
      <x v="1"/>
    </i>
    <i r="1">
      <x v="1751"/>
      <x v="1751"/>
      <x v="2"/>
    </i>
    <i r="1">
      <x v="1752"/>
      <x v="1752"/>
      <x v="2"/>
    </i>
    <i r="1">
      <x v="1753"/>
      <x v="1753"/>
      <x/>
    </i>
    <i r="1">
      <x v="1754"/>
      <x v="1754"/>
      <x v="2"/>
    </i>
    <i r="1">
      <x v="1755"/>
      <x v="1755"/>
      <x v="2"/>
    </i>
    <i r="1">
      <x v="1756"/>
      <x v="1756"/>
      <x v="2"/>
    </i>
    <i r="1">
      <x v="1757"/>
      <x v="1757"/>
      <x v="2"/>
    </i>
    <i r="1">
      <x v="1758"/>
      <x v="1758"/>
      <x v="2"/>
    </i>
    <i r="1">
      <x v="1776"/>
      <x v="1776"/>
      <x v="2"/>
    </i>
    <i r="1">
      <x v="1777"/>
      <x v="1777"/>
      <x v="2"/>
    </i>
    <i r="1">
      <x v="1778"/>
      <x v="1778"/>
      <x v="2"/>
    </i>
    <i r="1">
      <x v="1779"/>
      <x v="1779"/>
      <x v="2"/>
    </i>
    <i r="1">
      <x v="1780"/>
      <x v="1780"/>
      <x v="2"/>
    </i>
    <i r="1">
      <x v="1781"/>
      <x v="1781"/>
      <x v="2"/>
    </i>
    <i r="1">
      <x v="1782"/>
      <x v="1782"/>
      <x v="2"/>
    </i>
    <i r="1">
      <x v="1783"/>
      <x v="1783"/>
      <x v="2"/>
    </i>
    <i r="1">
      <x v="1784"/>
      <x v="1784"/>
      <x v="2"/>
    </i>
    <i r="1">
      <x v="1785"/>
      <x v="1785"/>
      <x v="2"/>
    </i>
    <i r="1">
      <x v="1786"/>
      <x v="1786"/>
      <x v="2"/>
    </i>
    <i r="1">
      <x v="1790"/>
      <x v="1790"/>
      <x v="2"/>
    </i>
    <i r="1">
      <x v="1791"/>
      <x v="1791"/>
      <x v="2"/>
    </i>
    <i r="1">
      <x v="1792"/>
      <x v="1792"/>
      <x/>
    </i>
    <i r="1">
      <x v="1793"/>
      <x v="1793"/>
      <x v="2"/>
    </i>
    <i r="1">
      <x v="1807"/>
      <x v="1807"/>
      <x v="2"/>
    </i>
    <i r="1">
      <x v="1808"/>
      <x v="1808"/>
      <x v="2"/>
    </i>
    <i r="1">
      <x v="1809"/>
      <x v="1809"/>
      <x v="2"/>
    </i>
    <i r="1">
      <x v="1810"/>
      <x v="1810"/>
      <x v="2"/>
    </i>
    <i r="1">
      <x v="1813"/>
      <x v="1813"/>
      <x v="1"/>
    </i>
    <i r="1">
      <x v="1814"/>
      <x v="1814"/>
      <x v="2"/>
    </i>
    <i r="1">
      <x v="1815"/>
      <x v="1815"/>
      <x v="1"/>
    </i>
    <i r="1">
      <x v="1816"/>
      <x v="1816"/>
      <x v="2"/>
    </i>
    <i r="1">
      <x v="1817"/>
      <x v="1817"/>
      <x v="2"/>
    </i>
    <i r="1">
      <x v="1818"/>
      <x v="1818"/>
      <x v="2"/>
    </i>
    <i r="1">
      <x v="1819"/>
      <x v="1819"/>
      <x v="2"/>
    </i>
    <i r="1">
      <x v="1820"/>
      <x v="1820"/>
      <x v="2"/>
    </i>
    <i r="1">
      <x v="1821"/>
      <x v="1821"/>
      <x v="2"/>
    </i>
    <i r="1">
      <x v="1822"/>
      <x v="1822"/>
      <x v="2"/>
    </i>
    <i r="1">
      <x v="1823"/>
      <x v="1823"/>
      <x v="2"/>
    </i>
    <i r="1">
      <x v="1830"/>
      <x v="1830"/>
      <x v="2"/>
    </i>
    <i r="1">
      <x v="1831"/>
      <x v="1831"/>
      <x v="2"/>
    </i>
    <i r="1">
      <x v="1832"/>
      <x v="1832"/>
      <x v="2"/>
    </i>
    <i r="1">
      <x v="1833"/>
      <x v="1833"/>
      <x v="2"/>
    </i>
    <i r="1">
      <x v="1849"/>
      <x v="1849"/>
      <x v="2"/>
    </i>
    <i r="1">
      <x v="1850"/>
      <x v="1850"/>
      <x v="2"/>
    </i>
    <i r="1">
      <x v="1851"/>
      <x v="1851"/>
      <x v="2"/>
    </i>
    <i r="1">
      <x v="1852"/>
      <x v="1852"/>
      <x v="2"/>
    </i>
    <i r="1">
      <x v="1853"/>
      <x v="1853"/>
      <x v="2"/>
    </i>
    <i r="1">
      <x v="1870"/>
      <x v="1870"/>
      <x v="2"/>
    </i>
    <i r="1">
      <x v="1871"/>
      <x v="1871"/>
      <x v="2"/>
    </i>
    <i r="1">
      <x v="1872"/>
      <x v="1872"/>
      <x v="2"/>
    </i>
    <i r="1">
      <x v="1873"/>
      <x v="1873"/>
      <x v="2"/>
    </i>
    <i r="1">
      <x v="1880"/>
      <x v="1880"/>
      <x v="2"/>
    </i>
    <i r="1">
      <x v="1881"/>
      <x v="1881"/>
      <x v="2"/>
    </i>
    <i r="1">
      <x v="1883"/>
      <x v="1883"/>
      <x v="2"/>
    </i>
    <i r="1">
      <x v="1886"/>
      <x v="1886"/>
      <x v="2"/>
    </i>
    <i r="1">
      <x v="1887"/>
      <x v="1887"/>
      <x v="2"/>
    </i>
    <i r="1">
      <x v="1888"/>
      <x v="1888"/>
      <x v="2"/>
    </i>
    <i r="1">
      <x v="1889"/>
      <x v="1889"/>
      <x v="2"/>
    </i>
    <i r="1">
      <x v="1890"/>
      <x v="1890"/>
      <x v="2"/>
    </i>
    <i r="1">
      <x v="1891"/>
      <x v="1891"/>
      <x v="2"/>
    </i>
    <i r="1">
      <x v="1892"/>
      <x v="1892"/>
      <x v="2"/>
    </i>
    <i r="1">
      <x v="1893"/>
      <x v="1893"/>
      <x v="2"/>
    </i>
    <i r="1">
      <x v="1894"/>
      <x v="1894"/>
      <x v="2"/>
    </i>
    <i r="1">
      <x v="1895"/>
      <x v="1895"/>
      <x v="2"/>
    </i>
    <i r="1">
      <x v="1896"/>
      <x v="1896"/>
      <x v="2"/>
    </i>
    <i r="1">
      <x v="1897"/>
      <x v="1897"/>
      <x v="2"/>
    </i>
    <i r="1">
      <x v="1898"/>
      <x v="1898"/>
      <x v="2"/>
    </i>
    <i r="1">
      <x v="1899"/>
      <x v="1899"/>
      <x v="2"/>
    </i>
    <i r="1">
      <x v="1900"/>
      <x v="1900"/>
      <x v="2"/>
    </i>
    <i r="1">
      <x v="1901"/>
      <x v="1901"/>
      <x v="2"/>
    </i>
    <i r="1">
      <x v="1902"/>
      <x v="1902"/>
      <x v="2"/>
    </i>
    <i r="1">
      <x v="1903"/>
      <x v="1903"/>
      <x v="2"/>
    </i>
    <i r="1">
      <x v="1904"/>
      <x v="1904"/>
      <x v="2"/>
    </i>
    <i r="1">
      <x v="1905"/>
      <x v="1905"/>
      <x v="2"/>
    </i>
    <i r="1">
      <x v="1906"/>
      <x v="1906"/>
      <x v="2"/>
    </i>
    <i r="1">
      <x v="1907"/>
      <x v="1907"/>
      <x v="2"/>
    </i>
    <i r="1">
      <x v="1908"/>
      <x v="1908"/>
      <x v="2"/>
    </i>
    <i r="1">
      <x v="1909"/>
      <x v="1909"/>
      <x v="2"/>
    </i>
    <i r="1">
      <x v="1910"/>
      <x v="1910"/>
      <x v="2"/>
    </i>
    <i r="1">
      <x v="1911"/>
      <x v="1911"/>
      <x v="2"/>
    </i>
    <i r="1">
      <x v="1912"/>
      <x v="1912"/>
      <x v="2"/>
    </i>
    <i r="1">
      <x v="1913"/>
      <x v="1913"/>
      <x/>
    </i>
    <i r="1">
      <x v="1914"/>
      <x v="1914"/>
      <x v="2"/>
    </i>
    <i r="1">
      <x v="1915"/>
      <x v="1915"/>
      <x v="2"/>
    </i>
    <i r="1">
      <x v="1916"/>
      <x v="1916"/>
      <x v="2"/>
    </i>
    <i r="1">
      <x v="1917"/>
      <x v="1917"/>
      <x v="2"/>
    </i>
    <i r="1">
      <x v="1918"/>
      <x v="1918"/>
      <x v="2"/>
    </i>
    <i r="1">
      <x v="1919"/>
      <x v="1919"/>
      <x v="2"/>
    </i>
    <i r="1">
      <x v="1934"/>
      <x v="1934"/>
      <x v="2"/>
    </i>
    <i r="1">
      <x v="1935"/>
      <x v="1935"/>
      <x v="2"/>
    </i>
    <i r="1">
      <x v="1936"/>
      <x v="1936"/>
      <x v="2"/>
    </i>
    <i r="1">
      <x v="1937"/>
      <x v="1937"/>
      <x v="2"/>
    </i>
    <i r="1">
      <x v="1938"/>
      <x v="1938"/>
      <x v="2"/>
    </i>
    <i r="1">
      <x v="1939"/>
      <x v="1939"/>
      <x v="2"/>
    </i>
    <i r="1">
      <x v="1940"/>
      <x v="1940"/>
      <x/>
    </i>
    <i r="1">
      <x v="1941"/>
      <x v="1941"/>
      <x v="2"/>
    </i>
    <i r="1">
      <x v="1942"/>
      <x v="1942"/>
      <x v="2"/>
    </i>
    <i r="1">
      <x v="1943"/>
      <x v="1943"/>
      <x v="1"/>
    </i>
    <i r="1">
      <x v="1944"/>
      <x v="1944"/>
      <x v="2"/>
    </i>
    <i r="1">
      <x v="1945"/>
      <x v="1945"/>
      <x v="2"/>
    </i>
    <i r="1">
      <x v="1946"/>
      <x v="1946"/>
      <x v="2"/>
    </i>
    <i r="1">
      <x v="1947"/>
      <x v="1947"/>
      <x v="2"/>
    </i>
    <i r="1">
      <x v="1948"/>
      <x v="1948"/>
      <x v="2"/>
    </i>
    <i r="1">
      <x v="1949"/>
      <x v="1949"/>
      <x v="2"/>
    </i>
    <i r="1">
      <x v="1950"/>
      <x v="1950"/>
      <x v="2"/>
    </i>
    <i r="1">
      <x v="1951"/>
      <x v="1951"/>
      <x v="2"/>
    </i>
    <i r="1">
      <x v="1952"/>
      <x v="1952"/>
      <x v="2"/>
    </i>
    <i r="1">
      <x v="1953"/>
      <x v="1953"/>
      <x v="2"/>
    </i>
    <i r="1">
      <x v="1954"/>
      <x v="1954"/>
      <x v="2"/>
    </i>
    <i r="1">
      <x v="1955"/>
      <x v="1955"/>
      <x v="2"/>
    </i>
    <i r="1">
      <x v="1956"/>
      <x v="1956"/>
      <x v="2"/>
    </i>
    <i r="1">
      <x v="1957"/>
      <x v="1957"/>
      <x/>
    </i>
    <i r="1">
      <x v="1958"/>
      <x v="1958"/>
      <x v="2"/>
    </i>
    <i r="1">
      <x v="1959"/>
      <x v="1959"/>
      <x v="2"/>
    </i>
    <i r="1">
      <x v="1960"/>
      <x v="1960"/>
      <x v="2"/>
    </i>
    <i r="1">
      <x v="1961"/>
      <x v="1961"/>
      <x v="2"/>
    </i>
    <i r="1">
      <x v="1962"/>
      <x v="1962"/>
      <x v="2"/>
    </i>
    <i r="1">
      <x v="1963"/>
      <x v="1963"/>
      <x v="2"/>
    </i>
    <i r="1">
      <x v="1964"/>
      <x v="1964"/>
      <x v="2"/>
    </i>
    <i r="1">
      <x v="1965"/>
      <x v="1965"/>
      <x v="2"/>
    </i>
    <i r="1">
      <x v="1966"/>
      <x v="1966"/>
      <x v="2"/>
    </i>
    <i r="1">
      <x v="1967"/>
      <x v="1967"/>
      <x v="2"/>
    </i>
    <i r="1">
      <x v="1968"/>
      <x v="1968"/>
      <x v="2"/>
    </i>
    <i r="1">
      <x v="1969"/>
      <x v="1969"/>
      <x v="2"/>
    </i>
    <i r="1">
      <x v="1970"/>
      <x v="1970"/>
      <x/>
    </i>
    <i r="1">
      <x v="1971"/>
      <x v="1971"/>
      <x v="2"/>
    </i>
    <i r="1">
      <x v="1972"/>
      <x v="1972"/>
      <x v="2"/>
    </i>
    <i r="1">
      <x v="1973"/>
      <x v="1973"/>
      <x v="2"/>
    </i>
    <i r="1">
      <x v="1974"/>
      <x v="1974"/>
      <x v="2"/>
    </i>
    <i r="1">
      <x v="1975"/>
      <x v="1975"/>
      <x v="2"/>
    </i>
    <i r="1">
      <x v="1976"/>
      <x v="1976"/>
      <x v="2"/>
    </i>
    <i r="1">
      <x v="1977"/>
      <x v="1977"/>
      <x v="2"/>
    </i>
    <i r="1">
      <x v="1978"/>
      <x v="1978"/>
      <x v="2"/>
    </i>
    <i r="1">
      <x v="1979"/>
      <x v="1979"/>
      <x v="2"/>
    </i>
    <i r="1">
      <x v="1980"/>
      <x v="1980"/>
      <x v="2"/>
    </i>
    <i r="1">
      <x v="1981"/>
      <x v="1981"/>
      <x v="2"/>
    </i>
    <i r="1">
      <x v="1983"/>
      <x v="1983"/>
      <x v="2"/>
    </i>
    <i r="1">
      <x v="1985"/>
      <x v="1985"/>
      <x v="2"/>
    </i>
    <i r="1">
      <x v="1994"/>
      <x v="1994"/>
      <x v="1"/>
    </i>
    <i r="1">
      <x v="1995"/>
      <x v="1995"/>
      <x v="2"/>
    </i>
    <i r="1">
      <x v="2002"/>
      <x v="2002"/>
      <x v="1"/>
    </i>
    <i r="1">
      <x v="2003"/>
      <x v="2003"/>
      <x v="2"/>
    </i>
    <i r="1">
      <x v="2004"/>
      <x v="2004"/>
      <x v="2"/>
    </i>
    <i r="1">
      <x v="2005"/>
      <x v="2005"/>
      <x v="2"/>
    </i>
    <i r="1">
      <x v="2006"/>
      <x v="2006"/>
      <x v="2"/>
    </i>
    <i r="1">
      <x v="2007"/>
      <x v="2007"/>
      <x v="2"/>
    </i>
    <i r="1">
      <x v="2008"/>
      <x v="2008"/>
      <x v="1"/>
    </i>
    <i r="1">
      <x v="2009"/>
      <x v="2009"/>
      <x v="1"/>
    </i>
    <i r="1">
      <x v="2010"/>
      <x v="2010"/>
      <x v="2"/>
    </i>
    <i r="1">
      <x v="2011"/>
      <x v="2011"/>
      <x/>
    </i>
    <i r="1">
      <x v="2012"/>
      <x v="2012"/>
      <x v="2"/>
    </i>
    <i r="1">
      <x v="2013"/>
      <x v="2013"/>
      <x v="2"/>
    </i>
    <i r="1">
      <x v="2014"/>
      <x v="2014"/>
      <x v="2"/>
    </i>
    <i r="1">
      <x v="2015"/>
      <x v="2015"/>
      <x v="2"/>
    </i>
    <i r="1">
      <x v="2016"/>
      <x v="2016"/>
      <x v="2"/>
    </i>
    <i r="1">
      <x v="2017"/>
      <x v="2017"/>
      <x v="2"/>
    </i>
    <i r="1">
      <x v="2018"/>
      <x v="2018"/>
      <x v="2"/>
    </i>
    <i r="1">
      <x v="2019"/>
      <x v="2019"/>
      <x v="2"/>
    </i>
    <i r="1">
      <x v="2020"/>
      <x v="2020"/>
      <x v="2"/>
    </i>
    <i r="1">
      <x v="2021"/>
      <x v="2021"/>
      <x v="2"/>
    </i>
    <i r="1">
      <x v="2022"/>
      <x v="2022"/>
      <x v="2"/>
    </i>
    <i r="1">
      <x v="2028"/>
      <x v="2028"/>
      <x v="2"/>
    </i>
    <i r="1">
      <x v="2029"/>
      <x v="2029"/>
      <x v="2"/>
    </i>
    <i r="1">
      <x v="2030"/>
      <x v="2030"/>
      <x v="2"/>
    </i>
    <i r="1">
      <x v="2032"/>
      <x v="2032"/>
      <x v="2"/>
    </i>
    <i r="1">
      <x v="2033"/>
      <x v="2033"/>
      <x v="2"/>
    </i>
    <i r="1">
      <x v="2034"/>
      <x v="2034"/>
      <x v="2"/>
    </i>
    <i r="1">
      <x v="2035"/>
      <x v="2035"/>
      <x v="1"/>
    </i>
    <i r="1">
      <x v="2036"/>
      <x v="2036"/>
      <x v="2"/>
    </i>
    <i r="1">
      <x v="2037"/>
      <x v="2037"/>
      <x v="2"/>
    </i>
    <i r="1">
      <x v="2038"/>
      <x v="2038"/>
      <x v="2"/>
    </i>
    <i r="1">
      <x v="2039"/>
      <x v="2039"/>
      <x v="2"/>
    </i>
    <i r="1">
      <x v="2040"/>
      <x v="2040"/>
      <x v="2"/>
    </i>
    <i>
      <x v="2"/>
    </i>
    <i r="1">
      <x/>
      <x/>
      <x v="2"/>
    </i>
    <i r="1">
      <x v="1"/>
      <x v="1"/>
      <x v="2"/>
    </i>
    <i r="1">
      <x v="2"/>
      <x v="2"/>
      <x/>
    </i>
    <i r="1">
      <x v="3"/>
      <x v="3"/>
      <x v="2"/>
    </i>
    <i r="1">
      <x v="4"/>
      <x v="4"/>
      <x v="2"/>
    </i>
    <i r="1">
      <x v="5"/>
      <x v="5"/>
      <x v="2"/>
    </i>
    <i r="1">
      <x v="6"/>
      <x v="6"/>
      <x v="2"/>
    </i>
    <i r="1">
      <x v="7"/>
      <x v="7"/>
      <x v="2"/>
    </i>
    <i r="1">
      <x v="8"/>
      <x v="8"/>
      <x v="2"/>
    </i>
    <i r="1">
      <x v="9"/>
      <x v="9"/>
      <x v="2"/>
    </i>
    <i r="1">
      <x v="10"/>
      <x v="10"/>
      <x v="2"/>
    </i>
    <i r="1">
      <x v="11"/>
      <x v="11"/>
      <x v="2"/>
    </i>
    <i r="1">
      <x v="12"/>
      <x v="12"/>
      <x/>
    </i>
    <i r="1">
      <x v="13"/>
      <x v="13"/>
      <x v="2"/>
    </i>
    <i r="1">
      <x v="14"/>
      <x v="14"/>
      <x v="2"/>
    </i>
    <i r="1">
      <x v="15"/>
      <x v="15"/>
      <x v="2"/>
    </i>
    <i r="1">
      <x v="16"/>
      <x v="16"/>
      <x v="2"/>
    </i>
    <i r="1">
      <x v="17"/>
      <x v="17"/>
      <x/>
    </i>
    <i r="1">
      <x v="18"/>
      <x v="18"/>
      <x v="2"/>
    </i>
    <i r="1">
      <x v="19"/>
      <x v="19"/>
      <x v="2"/>
    </i>
    <i r="1">
      <x v="20"/>
      <x v="20"/>
      <x v="2"/>
    </i>
    <i r="1">
      <x v="21"/>
      <x v="21"/>
      <x v="2"/>
    </i>
    <i r="1">
      <x v="22"/>
      <x v="22"/>
      <x v="2"/>
    </i>
    <i r="1">
      <x v="23"/>
      <x v="23"/>
      <x v="2"/>
    </i>
    <i r="1">
      <x v="24"/>
      <x v="24"/>
      <x v="2"/>
    </i>
    <i r="1">
      <x v="25"/>
      <x v="25"/>
      <x v="2"/>
    </i>
    <i r="1">
      <x v="26"/>
      <x v="26"/>
      <x v="2"/>
    </i>
    <i r="1">
      <x v="27"/>
      <x v="27"/>
      <x v="2"/>
    </i>
    <i r="1">
      <x v="28"/>
      <x v="28"/>
      <x v="2"/>
    </i>
    <i r="1">
      <x v="29"/>
      <x v="29"/>
      <x v="2"/>
    </i>
    <i r="1">
      <x v="30"/>
      <x v="30"/>
      <x v="2"/>
    </i>
    <i r="1">
      <x v="31"/>
      <x v="31"/>
      <x v="2"/>
    </i>
    <i r="1">
      <x v="32"/>
      <x v="32"/>
      <x v="2"/>
    </i>
    <i r="1">
      <x v="33"/>
      <x v="33"/>
      <x v="2"/>
    </i>
    <i r="1">
      <x v="34"/>
      <x v="34"/>
      <x v="2"/>
    </i>
    <i r="1">
      <x v="35"/>
      <x v="35"/>
      <x v="2"/>
    </i>
    <i r="1">
      <x v="36"/>
      <x v="36"/>
      <x v="2"/>
    </i>
    <i r="1">
      <x v="37"/>
      <x v="37"/>
      <x v="2"/>
    </i>
    <i r="1">
      <x v="38"/>
      <x v="38"/>
      <x v="2"/>
    </i>
    <i r="1">
      <x v="39"/>
      <x v="39"/>
      <x v="2"/>
    </i>
    <i r="1">
      <x v="40"/>
      <x v="40"/>
      <x v="2"/>
    </i>
    <i r="1">
      <x v="41"/>
      <x v="41"/>
      <x v="2"/>
    </i>
    <i r="1">
      <x v="42"/>
      <x v="42"/>
      <x v="2"/>
    </i>
    <i r="1">
      <x v="43"/>
      <x v="43"/>
      <x v="2"/>
    </i>
    <i r="1">
      <x v="44"/>
      <x v="44"/>
      <x v="2"/>
    </i>
    <i r="1">
      <x v="45"/>
      <x v="45"/>
      <x v="2"/>
    </i>
    <i r="1">
      <x v="46"/>
      <x v="46"/>
      <x v="2"/>
    </i>
    <i r="1">
      <x v="47"/>
      <x v="47"/>
      <x v="2"/>
    </i>
    <i r="1">
      <x v="48"/>
      <x v="48"/>
      <x v="2"/>
    </i>
    <i r="1">
      <x v="49"/>
      <x v="49"/>
      <x v="2"/>
    </i>
    <i r="1">
      <x v="50"/>
      <x v="50"/>
      <x v="2"/>
    </i>
    <i r="1">
      <x v="51"/>
      <x v="51"/>
      <x v="2"/>
    </i>
    <i r="1">
      <x v="52"/>
      <x v="52"/>
      <x v="2"/>
    </i>
    <i r="1">
      <x v="53"/>
      <x v="53"/>
      <x v="2"/>
    </i>
    <i r="1">
      <x v="54"/>
      <x v="54"/>
      <x v="2"/>
    </i>
    <i r="1">
      <x v="55"/>
      <x v="55"/>
      <x v="2"/>
    </i>
    <i r="1">
      <x v="56"/>
      <x v="56"/>
      <x v="2"/>
    </i>
    <i r="1">
      <x v="57"/>
      <x v="57"/>
      <x v="2"/>
    </i>
    <i r="1">
      <x v="58"/>
      <x v="58"/>
      <x v="2"/>
    </i>
    <i r="1">
      <x v="59"/>
      <x v="59"/>
      <x v="2"/>
    </i>
    <i r="1">
      <x v="60"/>
      <x v="60"/>
      <x v="2"/>
    </i>
    <i r="1">
      <x v="61"/>
      <x v="61"/>
      <x v="2"/>
    </i>
    <i r="1">
      <x v="62"/>
      <x v="62"/>
      <x v="2"/>
    </i>
    <i r="1">
      <x v="63"/>
      <x v="63"/>
      <x v="2"/>
    </i>
    <i r="1">
      <x v="64"/>
      <x v="64"/>
      <x v="2"/>
    </i>
    <i r="1">
      <x v="65"/>
      <x v="65"/>
      <x v="2"/>
    </i>
    <i r="1">
      <x v="66"/>
      <x v="66"/>
      <x v="2"/>
    </i>
    <i r="1">
      <x v="67"/>
      <x v="67"/>
      <x v="2"/>
    </i>
    <i r="1">
      <x v="68"/>
      <x v="68"/>
      <x v="2"/>
    </i>
    <i r="1">
      <x v="69"/>
      <x v="69"/>
      <x v="2"/>
    </i>
    <i r="1">
      <x v="70"/>
      <x v="70"/>
      <x v="2"/>
    </i>
    <i r="1">
      <x v="71"/>
      <x v="71"/>
      <x v="2"/>
    </i>
    <i r="1">
      <x v="72"/>
      <x v="72"/>
      <x v="2"/>
    </i>
    <i r="1">
      <x v="73"/>
      <x v="73"/>
      <x v="2"/>
    </i>
    <i r="1">
      <x v="74"/>
      <x v="74"/>
      <x v="2"/>
    </i>
    <i r="1">
      <x v="75"/>
      <x v="75"/>
      <x v="2"/>
    </i>
    <i r="1">
      <x v="76"/>
      <x v="76"/>
      <x v="2"/>
    </i>
    <i r="1">
      <x v="77"/>
      <x v="77"/>
      <x v="2"/>
    </i>
    <i r="1">
      <x v="78"/>
      <x v="78"/>
      <x v="2"/>
    </i>
    <i r="1">
      <x v="79"/>
      <x v="79"/>
      <x v="2"/>
    </i>
    <i r="1">
      <x v="80"/>
      <x v="80"/>
      <x v="2"/>
    </i>
    <i r="1">
      <x v="81"/>
      <x v="81"/>
      <x v="2"/>
    </i>
    <i r="1">
      <x v="82"/>
      <x v="82"/>
      <x v="2"/>
    </i>
    <i r="1">
      <x v="83"/>
      <x v="83"/>
      <x v="2"/>
    </i>
    <i r="1">
      <x v="84"/>
      <x v="84"/>
      <x v="2"/>
    </i>
    <i r="1">
      <x v="85"/>
      <x v="85"/>
      <x v="2"/>
    </i>
    <i r="1">
      <x v="86"/>
      <x v="86"/>
      <x v="2"/>
    </i>
    <i r="1">
      <x v="87"/>
      <x v="87"/>
      <x v="2"/>
    </i>
    <i r="1">
      <x v="88"/>
      <x v="88"/>
      <x v="2"/>
    </i>
    <i r="1">
      <x v="89"/>
      <x v="89"/>
      <x v="2"/>
    </i>
    <i r="1">
      <x v="90"/>
      <x v="90"/>
      <x v="2"/>
    </i>
    <i r="1">
      <x v="91"/>
      <x v="91"/>
      <x v="2"/>
    </i>
    <i r="1">
      <x v="92"/>
      <x v="92"/>
      <x v="2"/>
    </i>
    <i r="1">
      <x v="93"/>
      <x v="93"/>
      <x v="2"/>
    </i>
    <i r="1">
      <x v="94"/>
      <x v="94"/>
      <x v="2"/>
    </i>
    <i r="1">
      <x v="95"/>
      <x v="95"/>
      <x v="2"/>
    </i>
    <i r="1">
      <x v="96"/>
      <x v="96"/>
      <x v="2"/>
    </i>
    <i r="1">
      <x v="97"/>
      <x v="97"/>
      <x v="2"/>
    </i>
    <i r="1">
      <x v="98"/>
      <x v="98"/>
      <x v="2"/>
    </i>
    <i r="1">
      <x v="99"/>
      <x v="99"/>
      <x v="2"/>
    </i>
    <i r="1">
      <x v="100"/>
      <x v="100"/>
      <x v="2"/>
    </i>
    <i r="1">
      <x v="101"/>
      <x v="101"/>
      <x v="2"/>
    </i>
    <i r="1">
      <x v="102"/>
      <x v="102"/>
      <x v="2"/>
    </i>
    <i r="1">
      <x v="103"/>
      <x v="103"/>
      <x v="2"/>
    </i>
    <i r="1">
      <x v="104"/>
      <x v="104"/>
      <x v="2"/>
    </i>
    <i r="1">
      <x v="105"/>
      <x v="105"/>
      <x v="2"/>
    </i>
    <i r="1">
      <x v="106"/>
      <x v="106"/>
      <x v="2"/>
    </i>
    <i r="1">
      <x v="107"/>
      <x v="107"/>
      <x v="2"/>
    </i>
    <i r="1">
      <x v="108"/>
      <x v="108"/>
      <x v="2"/>
    </i>
    <i r="1">
      <x v="109"/>
      <x v="109"/>
      <x v="2"/>
    </i>
    <i r="1">
      <x v="110"/>
      <x v="110"/>
      <x v="2"/>
    </i>
    <i r="1">
      <x v="111"/>
      <x v="111"/>
      <x v="2"/>
    </i>
    <i r="1">
      <x v="112"/>
      <x v="112"/>
      <x v="2"/>
    </i>
    <i r="1">
      <x v="113"/>
      <x v="113"/>
      <x v="2"/>
    </i>
    <i r="1">
      <x v="114"/>
      <x v="114"/>
      <x v="2"/>
    </i>
    <i r="1">
      <x v="115"/>
      <x v="115"/>
      <x v="2"/>
    </i>
    <i r="1">
      <x v="116"/>
      <x v="116"/>
      <x v="2"/>
    </i>
    <i r="1">
      <x v="117"/>
      <x v="117"/>
      <x v="1"/>
    </i>
    <i r="1">
      <x v="118"/>
      <x v="118"/>
      <x v="1"/>
    </i>
    <i r="1">
      <x v="119"/>
      <x v="119"/>
      <x v="1"/>
    </i>
    <i r="1">
      <x v="120"/>
      <x v="120"/>
      <x v="2"/>
    </i>
    <i r="1">
      <x v="121"/>
      <x v="121"/>
      <x v="2"/>
    </i>
    <i r="1">
      <x v="122"/>
      <x v="122"/>
      <x v="2"/>
    </i>
    <i r="1">
      <x v="123"/>
      <x v="123"/>
      <x v="2"/>
    </i>
    <i r="1">
      <x v="124"/>
      <x v="124"/>
      <x v="2"/>
    </i>
    <i r="1">
      <x v="125"/>
      <x v="125"/>
      <x v="2"/>
    </i>
    <i r="1">
      <x v="126"/>
      <x v="126"/>
      <x v="2"/>
    </i>
    <i r="1">
      <x v="127"/>
      <x v="127"/>
      <x v="2"/>
    </i>
    <i r="1">
      <x v="128"/>
      <x v="128"/>
      <x v="2"/>
    </i>
    <i r="1">
      <x v="129"/>
      <x v="129"/>
      <x v="2"/>
    </i>
    <i r="1">
      <x v="130"/>
      <x v="130"/>
      <x v="2"/>
    </i>
    <i r="1">
      <x v="131"/>
      <x v="131"/>
      <x v="2"/>
    </i>
    <i r="1">
      <x v="132"/>
      <x v="132"/>
      <x v="2"/>
    </i>
    <i r="1">
      <x v="133"/>
      <x v="133"/>
      <x v="2"/>
    </i>
    <i r="1">
      <x v="134"/>
      <x v="134"/>
      <x v="2"/>
    </i>
    <i r="1">
      <x v="135"/>
      <x v="135"/>
      <x v="2"/>
    </i>
    <i r="1">
      <x v="136"/>
      <x v="136"/>
      <x v="2"/>
    </i>
    <i r="1">
      <x v="137"/>
      <x v="137"/>
      <x v="2"/>
    </i>
    <i r="1">
      <x v="138"/>
      <x v="138"/>
      <x v="2"/>
    </i>
    <i r="1">
      <x v="139"/>
      <x v="139"/>
      <x v="2"/>
    </i>
    <i r="1">
      <x v="140"/>
      <x v="140"/>
      <x v="2"/>
    </i>
    <i r="1">
      <x v="141"/>
      <x v="141"/>
      <x v="2"/>
    </i>
    <i r="1">
      <x v="142"/>
      <x v="142"/>
      <x v="2"/>
    </i>
    <i r="1">
      <x v="143"/>
      <x v="143"/>
      <x v="2"/>
    </i>
    <i r="1">
      <x v="144"/>
      <x v="144"/>
      <x v="2"/>
    </i>
    <i r="1">
      <x v="145"/>
      <x v="145"/>
      <x v="2"/>
    </i>
    <i r="1">
      <x v="146"/>
      <x v="146"/>
      <x v="2"/>
    </i>
    <i r="1">
      <x v="147"/>
      <x v="147"/>
      <x v="2"/>
    </i>
    <i r="1">
      <x v="148"/>
      <x v="148"/>
      <x v="2"/>
    </i>
    <i r="1">
      <x v="149"/>
      <x v="149"/>
      <x v="2"/>
    </i>
    <i r="1">
      <x v="150"/>
      <x v="150"/>
      <x v="2"/>
    </i>
    <i r="1">
      <x v="151"/>
      <x v="151"/>
      <x v="2"/>
    </i>
    <i r="1">
      <x v="152"/>
      <x v="152"/>
      <x v="2"/>
    </i>
    <i r="1">
      <x v="153"/>
      <x v="153"/>
      <x v="2"/>
    </i>
    <i r="1">
      <x v="154"/>
      <x v="154"/>
      <x v="2"/>
    </i>
    <i r="1">
      <x v="155"/>
      <x v="155"/>
      <x v="2"/>
    </i>
    <i r="1">
      <x v="156"/>
      <x v="156"/>
      <x v="2"/>
    </i>
    <i r="1">
      <x v="157"/>
      <x v="157"/>
      <x v="2"/>
    </i>
    <i r="1">
      <x v="158"/>
      <x v="158"/>
      <x v="2"/>
    </i>
    <i r="1">
      <x v="159"/>
      <x v="159"/>
      <x v="2"/>
    </i>
    <i r="1">
      <x v="160"/>
      <x v="160"/>
      <x/>
    </i>
    <i r="1">
      <x v="161"/>
      <x v="161"/>
      <x v="2"/>
    </i>
    <i r="1">
      <x v="162"/>
      <x v="162"/>
      <x v="2"/>
    </i>
    <i r="1">
      <x v="163"/>
      <x v="163"/>
      <x v="2"/>
    </i>
    <i r="1">
      <x v="164"/>
      <x v="164"/>
      <x v="2"/>
    </i>
    <i r="1">
      <x v="165"/>
      <x v="165"/>
      <x v="2"/>
    </i>
    <i r="1">
      <x v="166"/>
      <x v="166"/>
      <x v="2"/>
    </i>
    <i r="1">
      <x v="167"/>
      <x v="167"/>
      <x v="2"/>
    </i>
    <i r="1">
      <x v="168"/>
      <x v="168"/>
      <x/>
    </i>
    <i r="1">
      <x v="169"/>
      <x v="169"/>
      <x v="2"/>
    </i>
    <i r="1">
      <x v="170"/>
      <x v="170"/>
      <x v="2"/>
    </i>
    <i r="1">
      <x v="171"/>
      <x v="171"/>
      <x v="2"/>
    </i>
    <i r="1">
      <x v="172"/>
      <x v="172"/>
      <x v="2"/>
    </i>
    <i r="1">
      <x v="173"/>
      <x v="173"/>
      <x v="2"/>
    </i>
    <i r="1">
      <x v="174"/>
      <x v="174"/>
      <x v="2"/>
    </i>
    <i r="1">
      <x v="175"/>
      <x v="175"/>
      <x v="2"/>
    </i>
    <i r="1">
      <x v="176"/>
      <x v="176"/>
      <x v="2"/>
    </i>
    <i r="1">
      <x v="177"/>
      <x v="177"/>
      <x v="2"/>
    </i>
    <i r="1">
      <x v="178"/>
      <x v="178"/>
      <x v="2"/>
    </i>
    <i r="1">
      <x v="179"/>
      <x v="179"/>
      <x v="2"/>
    </i>
    <i r="1">
      <x v="180"/>
      <x v="180"/>
      <x v="2"/>
    </i>
    <i r="1">
      <x v="181"/>
      <x v="181"/>
      <x v="2"/>
    </i>
    <i r="1">
      <x v="182"/>
      <x v="182"/>
      <x v="2"/>
    </i>
    <i r="1">
      <x v="183"/>
      <x v="183"/>
      <x v="2"/>
    </i>
    <i r="1">
      <x v="184"/>
      <x v="184"/>
      <x v="2"/>
    </i>
    <i r="1">
      <x v="185"/>
      <x v="185"/>
      <x v="2"/>
    </i>
    <i r="1">
      <x v="186"/>
      <x v="186"/>
      <x v="2"/>
    </i>
    <i r="1">
      <x v="187"/>
      <x v="187"/>
      <x v="2"/>
    </i>
    <i r="1">
      <x v="188"/>
      <x v="188"/>
      <x v="2"/>
    </i>
    <i r="1">
      <x v="189"/>
      <x v="189"/>
      <x v="2"/>
    </i>
    <i r="1">
      <x v="190"/>
      <x v="190"/>
      <x v="2"/>
    </i>
    <i r="1">
      <x v="191"/>
      <x v="191"/>
      <x v="2"/>
    </i>
    <i r="1">
      <x v="192"/>
      <x v="192"/>
      <x v="2"/>
    </i>
    <i r="1">
      <x v="193"/>
      <x v="193"/>
      <x v="2"/>
    </i>
    <i r="1">
      <x v="194"/>
      <x v="194"/>
      <x v="2"/>
    </i>
    <i r="1">
      <x v="195"/>
      <x v="195"/>
      <x v="2"/>
    </i>
    <i r="1">
      <x v="196"/>
      <x v="196"/>
      <x v="2"/>
    </i>
    <i r="1">
      <x v="197"/>
      <x v="197"/>
      <x v="2"/>
    </i>
    <i r="1">
      <x v="198"/>
      <x v="198"/>
      <x v="2"/>
    </i>
    <i r="1">
      <x v="199"/>
      <x v="199"/>
      <x v="2"/>
    </i>
    <i r="1">
      <x v="200"/>
      <x v="200"/>
      <x v="2"/>
    </i>
    <i r="1">
      <x v="201"/>
      <x v="201"/>
      <x v="2"/>
    </i>
    <i r="1">
      <x v="202"/>
      <x v="202"/>
      <x v="2"/>
    </i>
    <i r="1">
      <x v="203"/>
      <x v="203"/>
      <x v="2"/>
    </i>
    <i r="1">
      <x v="204"/>
      <x v="204"/>
      <x v="2"/>
    </i>
    <i r="1">
      <x v="205"/>
      <x v="205"/>
      <x v="2"/>
    </i>
    <i r="1">
      <x v="206"/>
      <x v="206"/>
      <x v="2"/>
    </i>
    <i r="1">
      <x v="207"/>
      <x v="207"/>
      <x v="2"/>
    </i>
    <i r="1">
      <x v="208"/>
      <x v="208"/>
      <x v="2"/>
    </i>
    <i r="1">
      <x v="209"/>
      <x v="209"/>
      <x v="2"/>
    </i>
    <i r="1">
      <x v="210"/>
      <x v="210"/>
      <x v="2"/>
    </i>
    <i r="1">
      <x v="211"/>
      <x v="211"/>
      <x v="2"/>
    </i>
    <i r="1">
      <x v="212"/>
      <x v="212"/>
      <x v="2"/>
    </i>
    <i r="1">
      <x v="213"/>
      <x v="213"/>
      <x v="2"/>
    </i>
    <i r="1">
      <x v="214"/>
      <x v="214"/>
      <x v="2"/>
    </i>
    <i r="1">
      <x v="215"/>
      <x v="215"/>
      <x/>
    </i>
    <i r="1">
      <x v="216"/>
      <x v="216"/>
      <x v="2"/>
    </i>
    <i r="1">
      <x v="217"/>
      <x v="217"/>
      <x v="2"/>
    </i>
    <i r="1">
      <x v="218"/>
      <x v="218"/>
      <x v="2"/>
    </i>
    <i r="1">
      <x v="219"/>
      <x v="219"/>
      <x v="2"/>
    </i>
    <i r="1">
      <x v="220"/>
      <x v="220"/>
      <x v="2"/>
    </i>
    <i r="1">
      <x v="221"/>
      <x v="221"/>
      <x v="2"/>
    </i>
    <i r="1">
      <x v="222"/>
      <x v="222"/>
      <x v="2"/>
    </i>
    <i r="1">
      <x v="223"/>
      <x v="223"/>
      <x v="2"/>
    </i>
    <i r="1">
      <x v="224"/>
      <x v="224"/>
      <x v="2"/>
    </i>
    <i r="1">
      <x v="225"/>
      <x v="225"/>
      <x v="2"/>
    </i>
    <i r="1">
      <x v="226"/>
      <x v="226"/>
      <x v="2"/>
    </i>
    <i r="1">
      <x v="227"/>
      <x v="227"/>
      <x v="2"/>
    </i>
    <i r="1">
      <x v="228"/>
      <x v="228"/>
      <x v="2"/>
    </i>
    <i r="1">
      <x v="229"/>
      <x v="229"/>
      <x v="2"/>
    </i>
    <i r="1">
      <x v="230"/>
      <x v="230"/>
      <x v="1"/>
    </i>
    <i r="1">
      <x v="231"/>
      <x v="231"/>
      <x v="1"/>
    </i>
    <i r="1">
      <x v="232"/>
      <x v="232"/>
      <x v="1"/>
    </i>
    <i r="1">
      <x v="233"/>
      <x v="233"/>
      <x v="2"/>
    </i>
    <i r="1">
      <x v="234"/>
      <x v="234"/>
      <x v="2"/>
    </i>
    <i r="1">
      <x v="235"/>
      <x v="235"/>
      <x v="2"/>
    </i>
    <i r="1">
      <x v="236"/>
      <x v="236"/>
      <x v="2"/>
    </i>
    <i r="1">
      <x v="237"/>
      <x v="237"/>
      <x v="2"/>
    </i>
    <i r="1">
      <x v="238"/>
      <x v="238"/>
      <x v="1"/>
    </i>
    <i r="1">
      <x v="239"/>
      <x v="239"/>
      <x v="1"/>
    </i>
    <i r="1">
      <x v="240"/>
      <x v="240"/>
      <x v="2"/>
    </i>
    <i r="1">
      <x v="241"/>
      <x v="241"/>
      <x v="2"/>
    </i>
    <i r="1">
      <x v="242"/>
      <x v="242"/>
      <x v="2"/>
    </i>
    <i r="1">
      <x v="243"/>
      <x v="243"/>
      <x v="2"/>
    </i>
    <i r="1">
      <x v="244"/>
      <x v="244"/>
      <x v="2"/>
    </i>
    <i r="1">
      <x v="245"/>
      <x v="245"/>
      <x v="2"/>
    </i>
    <i r="1">
      <x v="246"/>
      <x v="246"/>
      <x v="2"/>
    </i>
    <i r="1">
      <x v="247"/>
      <x v="247"/>
      <x v="2"/>
    </i>
    <i r="1">
      <x v="248"/>
      <x v="248"/>
      <x v="2"/>
    </i>
    <i r="1">
      <x v="249"/>
      <x v="249"/>
      <x v="2"/>
    </i>
    <i r="1">
      <x v="250"/>
      <x v="250"/>
      <x v="2"/>
    </i>
    <i r="1">
      <x v="251"/>
      <x v="251"/>
      <x v="2"/>
    </i>
    <i r="1">
      <x v="252"/>
      <x v="252"/>
      <x v="2"/>
    </i>
    <i r="1">
      <x v="253"/>
      <x v="253"/>
      <x v="2"/>
    </i>
    <i r="1">
      <x v="254"/>
      <x v="254"/>
      <x v="2"/>
    </i>
    <i r="1">
      <x v="255"/>
      <x v="255"/>
      <x v="2"/>
    </i>
    <i r="1">
      <x v="256"/>
      <x v="256"/>
      <x v="2"/>
    </i>
    <i r="1">
      <x v="257"/>
      <x v="257"/>
      <x v="2"/>
    </i>
    <i r="1">
      <x v="258"/>
      <x v="258"/>
      <x v="2"/>
    </i>
    <i r="1">
      <x v="259"/>
      <x v="259"/>
      <x v="2"/>
    </i>
    <i r="1">
      <x v="260"/>
      <x v="260"/>
      <x v="2"/>
    </i>
    <i r="1">
      <x v="261"/>
      <x v="261"/>
      <x v="2"/>
    </i>
    <i r="1">
      <x v="262"/>
      <x v="262"/>
      <x v="2"/>
    </i>
    <i r="1">
      <x v="263"/>
      <x v="263"/>
      <x v="2"/>
    </i>
    <i r="1">
      <x v="264"/>
      <x v="264"/>
      <x v="2"/>
    </i>
    <i r="1">
      <x v="265"/>
      <x v="265"/>
      <x v="2"/>
    </i>
    <i r="1">
      <x v="266"/>
      <x v="266"/>
      <x v="2"/>
    </i>
    <i r="1">
      <x v="267"/>
      <x v="267"/>
      <x v="2"/>
    </i>
    <i r="1">
      <x v="268"/>
      <x v="268"/>
      <x/>
    </i>
    <i r="1">
      <x v="269"/>
      <x v="269"/>
      <x/>
    </i>
    <i r="1">
      <x v="270"/>
      <x v="270"/>
      <x v="2"/>
    </i>
    <i r="1">
      <x v="271"/>
      <x v="271"/>
      <x v="2"/>
    </i>
    <i r="1">
      <x v="272"/>
      <x v="272"/>
      <x v="2"/>
    </i>
    <i r="1">
      <x v="273"/>
      <x v="273"/>
      <x v="2"/>
    </i>
    <i r="1">
      <x v="274"/>
      <x v="274"/>
      <x v="2"/>
    </i>
    <i r="1">
      <x v="275"/>
      <x v="275"/>
      <x v="2"/>
    </i>
    <i r="1">
      <x v="276"/>
      <x v="276"/>
      <x v="2"/>
    </i>
    <i r="1">
      <x v="277"/>
      <x v="277"/>
      <x v="2"/>
    </i>
    <i r="1">
      <x v="278"/>
      <x v="278"/>
      <x v="2"/>
    </i>
    <i r="1">
      <x v="279"/>
      <x v="279"/>
      <x v="2"/>
    </i>
    <i r="1">
      <x v="280"/>
      <x v="280"/>
      <x/>
    </i>
    <i r="1">
      <x v="281"/>
      <x v="281"/>
      <x v="2"/>
    </i>
    <i r="1">
      <x v="282"/>
      <x v="282"/>
      <x v="2"/>
    </i>
    <i r="1">
      <x v="283"/>
      <x v="283"/>
      <x v="2"/>
    </i>
    <i r="1">
      <x v="284"/>
      <x v="284"/>
      <x v="2"/>
    </i>
    <i r="1">
      <x v="285"/>
      <x v="285"/>
      <x v="2"/>
    </i>
    <i r="1">
      <x v="286"/>
      <x v="286"/>
      <x v="2"/>
    </i>
    <i r="1">
      <x v="287"/>
      <x v="287"/>
      <x v="2"/>
    </i>
    <i r="1">
      <x v="288"/>
      <x v="288"/>
      <x v="2"/>
    </i>
    <i r="1">
      <x v="289"/>
      <x v="289"/>
      <x v="2"/>
    </i>
    <i r="1">
      <x v="290"/>
      <x v="290"/>
      <x v="2"/>
    </i>
    <i r="1">
      <x v="291"/>
      <x v="291"/>
      <x v="2"/>
    </i>
    <i r="1">
      <x v="292"/>
      <x v="292"/>
      <x v="2"/>
    </i>
    <i r="1">
      <x v="293"/>
      <x v="293"/>
      <x v="2"/>
    </i>
    <i r="1">
      <x v="294"/>
      <x v="294"/>
      <x v="2"/>
    </i>
    <i r="1">
      <x v="295"/>
      <x v="295"/>
      <x v="2"/>
    </i>
    <i r="1">
      <x v="296"/>
      <x v="296"/>
      <x/>
    </i>
    <i r="1">
      <x v="297"/>
      <x v="297"/>
      <x v="2"/>
    </i>
    <i r="1">
      <x v="298"/>
      <x v="298"/>
      <x v="2"/>
    </i>
    <i r="1">
      <x v="299"/>
      <x v="299"/>
      <x v="2"/>
    </i>
    <i r="1">
      <x v="300"/>
      <x v="300"/>
      <x v="2"/>
    </i>
    <i r="1">
      <x v="301"/>
      <x v="301"/>
      <x v="2"/>
    </i>
    <i r="1">
      <x v="302"/>
      <x v="302"/>
      <x v="2"/>
    </i>
    <i r="1">
      <x v="303"/>
      <x v="303"/>
      <x v="2"/>
    </i>
    <i r="1">
      <x v="304"/>
      <x v="304"/>
      <x v="2"/>
    </i>
    <i r="1">
      <x v="305"/>
      <x v="305"/>
      <x v="2"/>
    </i>
    <i r="1">
      <x v="306"/>
      <x v="306"/>
      <x v="2"/>
    </i>
    <i r="1">
      <x v="307"/>
      <x v="307"/>
      <x v="2"/>
    </i>
    <i r="1">
      <x v="308"/>
      <x v="308"/>
      <x v="2"/>
    </i>
    <i r="1">
      <x v="309"/>
      <x v="309"/>
      <x v="2"/>
    </i>
    <i r="1">
      <x v="310"/>
      <x v="310"/>
      <x v="2"/>
    </i>
    <i r="1">
      <x v="311"/>
      <x v="311"/>
      <x v="2"/>
    </i>
    <i r="1">
      <x v="312"/>
      <x v="312"/>
      <x v="2"/>
    </i>
    <i r="1">
      <x v="313"/>
      <x v="313"/>
      <x v="2"/>
    </i>
    <i r="1">
      <x v="314"/>
      <x v="314"/>
      <x v="2"/>
    </i>
    <i r="1">
      <x v="315"/>
      <x v="315"/>
      <x v="2"/>
    </i>
    <i r="1">
      <x v="316"/>
      <x v="316"/>
      <x v="2"/>
    </i>
    <i r="1">
      <x v="317"/>
      <x v="317"/>
      <x v="2"/>
    </i>
    <i r="1">
      <x v="318"/>
      <x v="318"/>
      <x v="2"/>
    </i>
    <i r="1">
      <x v="319"/>
      <x v="319"/>
      <x v="2"/>
    </i>
    <i r="1">
      <x v="320"/>
      <x v="320"/>
      <x/>
    </i>
    <i r="1">
      <x v="321"/>
      <x v="321"/>
      <x v="2"/>
    </i>
    <i r="1">
      <x v="322"/>
      <x v="322"/>
      <x v="2"/>
    </i>
    <i r="1">
      <x v="323"/>
      <x v="323"/>
      <x v="2"/>
    </i>
    <i r="1">
      <x v="324"/>
      <x v="324"/>
      <x v="2"/>
    </i>
    <i r="1">
      <x v="325"/>
      <x v="325"/>
      <x v="2"/>
    </i>
    <i r="1">
      <x v="326"/>
      <x v="326"/>
      <x v="2"/>
    </i>
    <i r="1">
      <x v="327"/>
      <x v="327"/>
      <x v="2"/>
    </i>
    <i r="1">
      <x v="328"/>
      <x v="328"/>
      <x v="2"/>
    </i>
    <i r="1">
      <x v="329"/>
      <x v="329"/>
      <x v="2"/>
    </i>
    <i r="1">
      <x v="330"/>
      <x v="330"/>
      <x v="2"/>
    </i>
    <i r="1">
      <x v="331"/>
      <x v="331"/>
      <x v="2"/>
    </i>
    <i r="1">
      <x v="332"/>
      <x v="332"/>
      <x v="2"/>
    </i>
    <i r="1">
      <x v="333"/>
      <x v="333"/>
      <x v="2"/>
    </i>
    <i r="1">
      <x v="334"/>
      <x v="334"/>
      <x v="2"/>
    </i>
    <i r="1">
      <x v="335"/>
      <x v="335"/>
      <x v="2"/>
    </i>
    <i r="1">
      <x v="336"/>
      <x v="336"/>
      <x v="2"/>
    </i>
    <i r="1">
      <x v="337"/>
      <x v="337"/>
      <x v="2"/>
    </i>
    <i r="1">
      <x v="338"/>
      <x v="338"/>
      <x v="2"/>
    </i>
    <i r="1">
      <x v="339"/>
      <x v="339"/>
      <x v="2"/>
    </i>
    <i r="1">
      <x v="340"/>
      <x v="340"/>
      <x v="2"/>
    </i>
    <i r="1">
      <x v="341"/>
      <x v="341"/>
      <x v="2"/>
    </i>
    <i r="1">
      <x v="342"/>
      <x v="342"/>
      <x v="2"/>
    </i>
    <i r="1">
      <x v="343"/>
      <x v="343"/>
      <x v="2"/>
    </i>
    <i r="1">
      <x v="344"/>
      <x v="344"/>
      <x v="2"/>
    </i>
    <i r="1">
      <x v="345"/>
      <x v="345"/>
      <x v="2"/>
    </i>
    <i r="1">
      <x v="346"/>
      <x v="346"/>
      <x v="2"/>
    </i>
    <i r="1">
      <x v="347"/>
      <x v="347"/>
      <x v="2"/>
    </i>
    <i r="1">
      <x v="348"/>
      <x v="348"/>
      <x v="2"/>
    </i>
    <i r="1">
      <x v="349"/>
      <x v="349"/>
      <x v="2"/>
    </i>
    <i r="1">
      <x v="350"/>
      <x v="350"/>
      <x v="2"/>
    </i>
    <i r="1">
      <x v="351"/>
      <x v="351"/>
      <x v="2"/>
    </i>
    <i r="1">
      <x v="352"/>
      <x v="352"/>
      <x v="2"/>
    </i>
    <i r="1">
      <x v="353"/>
      <x v="353"/>
      <x v="2"/>
    </i>
    <i r="1">
      <x v="354"/>
      <x v="354"/>
      <x v="2"/>
    </i>
    <i r="1">
      <x v="355"/>
      <x v="355"/>
      <x v="2"/>
    </i>
    <i r="1">
      <x v="356"/>
      <x v="356"/>
      <x v="2"/>
    </i>
    <i r="1">
      <x v="357"/>
      <x v="357"/>
      <x v="2"/>
    </i>
    <i r="1">
      <x v="358"/>
      <x v="358"/>
      <x v="2"/>
    </i>
    <i r="1">
      <x v="359"/>
      <x v="359"/>
      <x v="2"/>
    </i>
    <i r="1">
      <x v="360"/>
      <x v="360"/>
      <x v="2"/>
    </i>
    <i r="1">
      <x v="361"/>
      <x v="361"/>
      <x v="2"/>
    </i>
    <i r="1">
      <x v="362"/>
      <x v="362"/>
      <x v="2"/>
    </i>
    <i r="1">
      <x v="363"/>
      <x v="363"/>
      <x v="2"/>
    </i>
    <i r="1">
      <x v="364"/>
      <x v="364"/>
      <x v="2"/>
    </i>
    <i r="1">
      <x v="365"/>
      <x v="365"/>
      <x v="2"/>
    </i>
    <i r="1">
      <x v="366"/>
      <x v="366"/>
      <x v="2"/>
    </i>
    <i r="1">
      <x v="367"/>
      <x v="367"/>
      <x v="2"/>
    </i>
    <i r="1">
      <x v="368"/>
      <x v="368"/>
      <x v="2"/>
    </i>
    <i r="1">
      <x v="369"/>
      <x v="369"/>
      <x v="2"/>
    </i>
    <i r="1">
      <x v="370"/>
      <x v="370"/>
      <x v="2"/>
    </i>
    <i r="1">
      <x v="371"/>
      <x v="371"/>
      <x v="2"/>
    </i>
    <i r="1">
      <x v="372"/>
      <x v="372"/>
      <x v="2"/>
    </i>
    <i r="1">
      <x v="373"/>
      <x v="373"/>
      <x v="2"/>
    </i>
    <i r="1">
      <x v="374"/>
      <x v="374"/>
      <x v="2"/>
    </i>
    <i r="1">
      <x v="375"/>
      <x v="375"/>
      <x v="2"/>
    </i>
    <i r="1">
      <x v="376"/>
      <x v="376"/>
      <x v="2"/>
    </i>
    <i r="1">
      <x v="377"/>
      <x v="377"/>
      <x v="2"/>
    </i>
    <i r="1">
      <x v="378"/>
      <x v="378"/>
      <x v="2"/>
    </i>
    <i r="1">
      <x v="379"/>
      <x v="379"/>
      <x v="2"/>
    </i>
    <i r="1">
      <x v="380"/>
      <x v="380"/>
      <x v="2"/>
    </i>
    <i r="1">
      <x v="381"/>
      <x v="381"/>
      <x v="2"/>
    </i>
    <i r="1">
      <x v="382"/>
      <x v="382"/>
      <x/>
    </i>
    <i r="1">
      <x v="383"/>
      <x v="383"/>
      <x v="2"/>
    </i>
    <i r="1">
      <x v="384"/>
      <x v="384"/>
      <x v="2"/>
    </i>
    <i r="1">
      <x v="385"/>
      <x v="385"/>
      <x v="2"/>
    </i>
    <i r="1">
      <x v="386"/>
      <x v="386"/>
      <x v="2"/>
    </i>
    <i r="1">
      <x v="387"/>
      <x v="387"/>
      <x v="2"/>
    </i>
    <i r="1">
      <x v="388"/>
      <x v="388"/>
      <x v="2"/>
    </i>
    <i r="1">
      <x v="389"/>
      <x v="389"/>
      <x v="2"/>
    </i>
    <i r="1">
      <x v="390"/>
      <x v="390"/>
      <x v="2"/>
    </i>
    <i r="1">
      <x v="391"/>
      <x v="391"/>
      <x v="2"/>
    </i>
    <i r="1">
      <x v="392"/>
      <x v="392"/>
      <x v="2"/>
    </i>
    <i r="1">
      <x v="393"/>
      <x v="393"/>
      <x v="2"/>
    </i>
    <i r="1">
      <x v="394"/>
      <x v="394"/>
      <x v="2"/>
    </i>
    <i r="1">
      <x v="395"/>
      <x v="395"/>
      <x v="2"/>
    </i>
    <i r="1">
      <x v="396"/>
      <x v="396"/>
      <x v="2"/>
    </i>
    <i r="1">
      <x v="397"/>
      <x v="397"/>
      <x v="2"/>
    </i>
    <i r="1">
      <x v="398"/>
      <x v="398"/>
      <x v="2"/>
    </i>
    <i r="1">
      <x v="399"/>
      <x v="399"/>
      <x v="2"/>
    </i>
    <i r="1">
      <x v="400"/>
      <x v="400"/>
      <x v="2"/>
    </i>
    <i r="1">
      <x v="401"/>
      <x v="401"/>
      <x v="2"/>
    </i>
    <i r="1">
      <x v="402"/>
      <x v="402"/>
      <x v="2"/>
    </i>
    <i r="1">
      <x v="403"/>
      <x v="403"/>
      <x v="2"/>
    </i>
    <i r="1">
      <x v="404"/>
      <x v="404"/>
      <x v="2"/>
    </i>
    <i r="1">
      <x v="405"/>
      <x v="405"/>
      <x v="2"/>
    </i>
    <i r="1">
      <x v="406"/>
      <x v="406"/>
      <x v="2"/>
    </i>
    <i r="1">
      <x v="407"/>
      <x v="407"/>
      <x v="2"/>
    </i>
    <i r="1">
      <x v="408"/>
      <x v="408"/>
      <x v="2"/>
    </i>
    <i r="1">
      <x v="409"/>
      <x v="409"/>
      <x v="2"/>
    </i>
    <i r="1">
      <x v="410"/>
      <x v="410"/>
      <x v="2"/>
    </i>
    <i r="1">
      <x v="411"/>
      <x v="411"/>
      <x v="2"/>
    </i>
    <i r="1">
      <x v="412"/>
      <x v="412"/>
      <x v="2"/>
    </i>
    <i r="1">
      <x v="413"/>
      <x v="413"/>
      <x v="2"/>
    </i>
    <i r="1">
      <x v="414"/>
      <x v="414"/>
      <x v="2"/>
    </i>
    <i r="1">
      <x v="415"/>
      <x v="415"/>
      <x v="2"/>
    </i>
    <i r="1">
      <x v="416"/>
      <x v="416"/>
      <x v="2"/>
    </i>
    <i r="1">
      <x v="417"/>
      <x v="417"/>
      <x v="2"/>
    </i>
    <i r="1">
      <x v="418"/>
      <x v="418"/>
      <x v="2"/>
    </i>
    <i r="1">
      <x v="419"/>
      <x v="419"/>
      <x v="2"/>
    </i>
    <i r="1">
      <x v="420"/>
      <x v="420"/>
      <x v="2"/>
    </i>
    <i r="1">
      <x v="421"/>
      <x v="421"/>
      <x v="2"/>
    </i>
    <i r="1">
      <x v="422"/>
      <x v="422"/>
      <x v="2"/>
    </i>
    <i r="1">
      <x v="423"/>
      <x v="423"/>
      <x v="2"/>
    </i>
    <i r="1">
      <x v="424"/>
      <x v="424"/>
      <x v="2"/>
    </i>
    <i r="1">
      <x v="425"/>
      <x v="425"/>
      <x v="2"/>
    </i>
    <i r="1">
      <x v="426"/>
      <x v="426"/>
      <x v="2"/>
    </i>
    <i r="1">
      <x v="427"/>
      <x v="427"/>
      <x v="2"/>
    </i>
    <i r="1">
      <x v="428"/>
      <x v="428"/>
      <x v="2"/>
    </i>
    <i r="1">
      <x v="429"/>
      <x v="429"/>
      <x v="2"/>
    </i>
    <i r="1">
      <x v="430"/>
      <x v="430"/>
      <x v="2"/>
    </i>
    <i r="1">
      <x v="431"/>
      <x v="431"/>
      <x v="2"/>
    </i>
    <i r="1">
      <x v="432"/>
      <x v="432"/>
      <x v="2"/>
    </i>
    <i r="1">
      <x v="433"/>
      <x v="433"/>
      <x v="2"/>
    </i>
    <i r="1">
      <x v="434"/>
      <x v="434"/>
      <x v="2"/>
    </i>
    <i r="1">
      <x v="435"/>
      <x v="435"/>
      <x v="2"/>
    </i>
    <i r="1">
      <x v="436"/>
      <x v="436"/>
      <x v="2"/>
    </i>
    <i r="1">
      <x v="437"/>
      <x v="437"/>
      <x v="2"/>
    </i>
    <i r="1">
      <x v="438"/>
      <x v="438"/>
      <x/>
    </i>
    <i r="1">
      <x v="439"/>
      <x v="439"/>
      <x v="2"/>
    </i>
    <i r="1">
      <x v="440"/>
      <x v="440"/>
      <x v="2"/>
    </i>
    <i r="1">
      <x v="441"/>
      <x v="441"/>
      <x v="2"/>
    </i>
    <i r="1">
      <x v="442"/>
      <x v="442"/>
      <x v="2"/>
    </i>
    <i r="1">
      <x v="443"/>
      <x v="443"/>
      <x v="2"/>
    </i>
    <i r="1">
      <x v="444"/>
      <x v="444"/>
      <x v="2"/>
    </i>
    <i r="1">
      <x v="445"/>
      <x v="445"/>
      <x v="2"/>
    </i>
    <i r="1">
      <x v="446"/>
      <x v="446"/>
      <x v="2"/>
    </i>
    <i r="1">
      <x v="447"/>
      <x v="447"/>
      <x v="2"/>
    </i>
    <i r="1">
      <x v="448"/>
      <x v="448"/>
      <x v="2"/>
    </i>
    <i r="1">
      <x v="449"/>
      <x v="449"/>
      <x v="2"/>
    </i>
    <i r="1">
      <x v="450"/>
      <x v="450"/>
      <x v="2"/>
    </i>
    <i r="1">
      <x v="451"/>
      <x v="451"/>
      <x v="2"/>
    </i>
    <i r="1">
      <x v="452"/>
      <x v="452"/>
      <x v="2"/>
    </i>
    <i r="1">
      <x v="453"/>
      <x v="453"/>
      <x v="2"/>
    </i>
    <i r="1">
      <x v="454"/>
      <x v="454"/>
      <x v="2"/>
    </i>
    <i r="1">
      <x v="455"/>
      <x v="455"/>
      <x v="2"/>
    </i>
    <i r="1">
      <x v="456"/>
      <x v="456"/>
      <x v="2"/>
    </i>
    <i r="1">
      <x v="457"/>
      <x v="457"/>
      <x v="2"/>
    </i>
    <i r="1">
      <x v="458"/>
      <x v="458"/>
      <x v="2"/>
    </i>
    <i r="1">
      <x v="459"/>
      <x v="459"/>
      <x v="2"/>
    </i>
    <i r="1">
      <x v="460"/>
      <x v="460"/>
      <x v="2"/>
    </i>
    <i r="1">
      <x v="461"/>
      <x v="461"/>
      <x v="2"/>
    </i>
    <i r="1">
      <x v="462"/>
      <x v="462"/>
      <x v="2"/>
    </i>
    <i r="1">
      <x v="463"/>
      <x v="463"/>
      <x v="1"/>
    </i>
    <i r="1">
      <x v="464"/>
      <x v="464"/>
      <x/>
    </i>
    <i r="1">
      <x v="465"/>
      <x v="465"/>
      <x/>
    </i>
    <i r="1">
      <x v="466"/>
      <x v="466"/>
      <x/>
    </i>
    <i r="1">
      <x v="467"/>
      <x v="467"/>
      <x v="2"/>
    </i>
    <i r="1">
      <x v="468"/>
      <x v="468"/>
      <x/>
    </i>
    <i r="1">
      <x v="469"/>
      <x v="469"/>
      <x/>
    </i>
    <i r="1">
      <x v="470"/>
      <x v="470"/>
      <x v="2"/>
    </i>
    <i r="1">
      <x v="471"/>
      <x v="471"/>
      <x v="2"/>
    </i>
    <i r="1">
      <x v="472"/>
      <x v="472"/>
      <x/>
    </i>
    <i r="1">
      <x v="473"/>
      <x v="473"/>
      <x/>
    </i>
    <i r="1">
      <x v="474"/>
      <x v="474"/>
      <x/>
    </i>
    <i r="1">
      <x v="475"/>
      <x v="475"/>
      <x/>
    </i>
    <i r="1">
      <x v="476"/>
      <x v="476"/>
      <x/>
    </i>
    <i r="1">
      <x v="477"/>
      <x v="477"/>
      <x/>
    </i>
    <i r="1">
      <x v="478"/>
      <x v="478"/>
      <x/>
    </i>
    <i r="1">
      <x v="479"/>
      <x v="479"/>
      <x/>
    </i>
    <i r="1">
      <x v="480"/>
      <x v="480"/>
      <x/>
    </i>
    <i r="1">
      <x v="481"/>
      <x v="481"/>
      <x/>
    </i>
    <i r="1">
      <x v="482"/>
      <x v="482"/>
      <x v="2"/>
    </i>
    <i r="1">
      <x v="483"/>
      <x v="483"/>
      <x v="2"/>
    </i>
    <i r="1">
      <x v="484"/>
      <x v="484"/>
      <x v="2"/>
    </i>
    <i r="1">
      <x v="485"/>
      <x v="485"/>
      <x v="2"/>
    </i>
    <i r="1">
      <x v="486"/>
      <x v="486"/>
      <x v="2"/>
    </i>
    <i r="1">
      <x v="487"/>
      <x v="487"/>
      <x v="2"/>
    </i>
    <i r="1">
      <x v="488"/>
      <x v="488"/>
      <x v="2"/>
    </i>
    <i r="1">
      <x v="489"/>
      <x v="489"/>
      <x v="2"/>
    </i>
    <i r="1">
      <x v="490"/>
      <x v="490"/>
      <x v="2"/>
    </i>
    <i r="1">
      <x v="491"/>
      <x v="491"/>
      <x v="2"/>
    </i>
    <i r="1">
      <x v="492"/>
      <x v="492"/>
      <x v="2"/>
    </i>
    <i r="1">
      <x v="493"/>
      <x v="493"/>
      <x v="2"/>
    </i>
    <i r="1">
      <x v="494"/>
      <x v="494"/>
      <x v="2"/>
    </i>
    <i r="1">
      <x v="495"/>
      <x v="495"/>
      <x v="2"/>
    </i>
    <i r="1">
      <x v="496"/>
      <x v="496"/>
      <x v="2"/>
    </i>
    <i r="1">
      <x v="497"/>
      <x v="497"/>
      <x v="2"/>
    </i>
    <i r="1">
      <x v="498"/>
      <x v="498"/>
      <x v="2"/>
    </i>
    <i r="1">
      <x v="499"/>
      <x v="499"/>
      <x v="2"/>
    </i>
    <i r="1">
      <x v="500"/>
      <x v="500"/>
      <x v="2"/>
    </i>
    <i r="1">
      <x v="501"/>
      <x v="501"/>
      <x v="2"/>
    </i>
    <i r="1">
      <x v="502"/>
      <x v="502"/>
      <x v="2"/>
    </i>
    <i r="1">
      <x v="503"/>
      <x v="503"/>
      <x v="2"/>
    </i>
    <i r="1">
      <x v="504"/>
      <x v="504"/>
      <x v="2"/>
    </i>
    <i r="1">
      <x v="505"/>
      <x v="505"/>
      <x v="2"/>
    </i>
    <i r="1">
      <x v="506"/>
      <x v="506"/>
      <x v="2"/>
    </i>
    <i r="1">
      <x v="507"/>
      <x v="507"/>
      <x v="2"/>
    </i>
    <i r="1">
      <x v="508"/>
      <x v="508"/>
      <x v="2"/>
    </i>
    <i r="1">
      <x v="509"/>
      <x v="509"/>
      <x v="2"/>
    </i>
    <i r="1">
      <x v="510"/>
      <x v="510"/>
      <x v="2"/>
    </i>
    <i r="1">
      <x v="511"/>
      <x v="511"/>
      <x v="2"/>
    </i>
    <i r="1">
      <x v="512"/>
      <x v="512"/>
      <x v="2"/>
    </i>
    <i r="1">
      <x v="513"/>
      <x v="513"/>
      <x v="2"/>
    </i>
    <i r="1">
      <x v="514"/>
      <x v="514"/>
      <x v="2"/>
    </i>
    <i r="1">
      <x v="515"/>
      <x v="515"/>
      <x v="2"/>
    </i>
    <i r="1">
      <x v="516"/>
      <x v="516"/>
      <x v="2"/>
    </i>
    <i r="1">
      <x v="517"/>
      <x v="517"/>
      <x v="2"/>
    </i>
    <i r="1">
      <x v="518"/>
      <x v="518"/>
      <x v="2"/>
    </i>
    <i r="1">
      <x v="519"/>
      <x v="519"/>
      <x v="2"/>
    </i>
    <i r="1">
      <x v="520"/>
      <x v="520"/>
      <x v="2"/>
    </i>
    <i r="1">
      <x v="521"/>
      <x v="521"/>
      <x v="2"/>
    </i>
    <i r="1">
      <x v="522"/>
      <x v="522"/>
      <x v="2"/>
    </i>
    <i r="1">
      <x v="523"/>
      <x v="523"/>
      <x v="2"/>
    </i>
    <i r="1">
      <x v="524"/>
      <x v="524"/>
      <x v="2"/>
    </i>
    <i r="1">
      <x v="525"/>
      <x v="525"/>
      <x v="2"/>
    </i>
    <i r="1">
      <x v="526"/>
      <x v="526"/>
      <x v="2"/>
    </i>
    <i r="1">
      <x v="527"/>
      <x v="527"/>
      <x v="2"/>
    </i>
    <i r="1">
      <x v="528"/>
      <x v="528"/>
      <x v="2"/>
    </i>
    <i r="1">
      <x v="529"/>
      <x v="529"/>
      <x v="2"/>
    </i>
    <i r="1">
      <x v="530"/>
      <x v="530"/>
      <x v="2"/>
    </i>
    <i r="1">
      <x v="531"/>
      <x v="531"/>
      <x v="2"/>
    </i>
    <i r="1">
      <x v="532"/>
      <x v="532"/>
      <x/>
    </i>
    <i r="1">
      <x v="533"/>
      <x v="533"/>
      <x v="2"/>
    </i>
    <i r="1">
      <x v="534"/>
      <x v="534"/>
      <x v="2"/>
    </i>
    <i r="1">
      <x v="535"/>
      <x v="535"/>
      <x v="2"/>
    </i>
    <i r="1">
      <x v="536"/>
      <x v="536"/>
      <x v="2"/>
    </i>
    <i r="1">
      <x v="537"/>
      <x v="537"/>
      <x v="2"/>
    </i>
    <i r="1">
      <x v="538"/>
      <x v="538"/>
      <x v="2"/>
    </i>
    <i r="1">
      <x v="539"/>
      <x v="539"/>
      <x v="2"/>
    </i>
    <i r="1">
      <x v="540"/>
      <x v="540"/>
      <x v="2"/>
    </i>
    <i r="1">
      <x v="541"/>
      <x v="541"/>
      <x v="2"/>
    </i>
    <i r="1">
      <x v="542"/>
      <x v="542"/>
      <x v="2"/>
    </i>
    <i r="1">
      <x v="543"/>
      <x v="543"/>
      <x v="2"/>
    </i>
    <i r="1">
      <x v="544"/>
      <x v="544"/>
      <x v="2"/>
    </i>
    <i r="1">
      <x v="545"/>
      <x v="545"/>
      <x/>
    </i>
    <i r="1">
      <x v="546"/>
      <x v="546"/>
      <x v="2"/>
    </i>
    <i r="1">
      <x v="547"/>
      <x v="547"/>
      <x v="2"/>
    </i>
    <i r="1">
      <x v="548"/>
      <x v="548"/>
      <x/>
    </i>
    <i r="1">
      <x v="549"/>
      <x v="549"/>
      <x v="2"/>
    </i>
    <i r="1">
      <x v="550"/>
      <x v="550"/>
      <x v="2"/>
    </i>
    <i r="1">
      <x v="551"/>
      <x v="551"/>
      <x v="2"/>
    </i>
    <i r="1">
      <x v="552"/>
      <x v="552"/>
      <x v="2"/>
    </i>
    <i r="1">
      <x v="553"/>
      <x v="553"/>
      <x v="2"/>
    </i>
    <i r="1">
      <x v="554"/>
      <x v="554"/>
      <x v="2"/>
    </i>
    <i r="1">
      <x v="555"/>
      <x v="555"/>
      <x v="2"/>
    </i>
    <i r="1">
      <x v="556"/>
      <x v="556"/>
      <x v="2"/>
    </i>
    <i r="1">
      <x v="557"/>
      <x v="557"/>
      <x v="2"/>
    </i>
    <i r="1">
      <x v="558"/>
      <x v="558"/>
      <x v="2"/>
    </i>
    <i r="1">
      <x v="559"/>
      <x v="559"/>
      <x v="2"/>
    </i>
    <i r="1">
      <x v="560"/>
      <x v="560"/>
      <x v="2"/>
    </i>
    <i r="1">
      <x v="561"/>
      <x v="561"/>
      <x v="2"/>
    </i>
    <i r="1">
      <x v="562"/>
      <x v="562"/>
      <x v="2"/>
    </i>
    <i r="1">
      <x v="563"/>
      <x v="563"/>
      <x v="2"/>
    </i>
    <i r="1">
      <x v="564"/>
      <x v="564"/>
      <x v="2"/>
    </i>
    <i r="1">
      <x v="565"/>
      <x v="565"/>
      <x v="2"/>
    </i>
    <i r="1">
      <x v="566"/>
      <x v="566"/>
      <x v="2"/>
    </i>
    <i r="1">
      <x v="567"/>
      <x v="567"/>
      <x/>
    </i>
    <i r="1">
      <x v="568"/>
      <x v="568"/>
      <x v="2"/>
    </i>
    <i r="1">
      <x v="569"/>
      <x v="569"/>
      <x/>
    </i>
    <i r="1">
      <x v="570"/>
      <x v="570"/>
      <x v="2"/>
    </i>
    <i r="1">
      <x v="571"/>
      <x v="571"/>
      <x v="2"/>
    </i>
    <i r="1">
      <x v="572"/>
      <x v="572"/>
      <x v="2"/>
    </i>
    <i r="1">
      <x v="573"/>
      <x v="573"/>
      <x v="2"/>
    </i>
    <i r="1">
      <x v="574"/>
      <x v="574"/>
      <x v="2"/>
    </i>
    <i r="1">
      <x v="575"/>
      <x v="575"/>
      <x v="2"/>
    </i>
    <i r="1">
      <x v="576"/>
      <x v="576"/>
      <x v="2"/>
    </i>
    <i r="1">
      <x v="577"/>
      <x v="577"/>
      <x v="2"/>
    </i>
    <i r="1">
      <x v="578"/>
      <x v="578"/>
      <x v="2"/>
    </i>
    <i r="1">
      <x v="579"/>
      <x v="579"/>
      <x v="2"/>
    </i>
    <i r="1">
      <x v="580"/>
      <x v="580"/>
      <x v="2"/>
    </i>
    <i r="1">
      <x v="581"/>
      <x v="581"/>
      <x v="2"/>
    </i>
    <i r="1">
      <x v="582"/>
      <x v="582"/>
      <x v="2"/>
    </i>
    <i r="1">
      <x v="583"/>
      <x v="583"/>
      <x v="2"/>
    </i>
    <i r="1">
      <x v="584"/>
      <x v="584"/>
      <x v="2"/>
    </i>
    <i r="1">
      <x v="585"/>
      <x v="585"/>
      <x v="2"/>
    </i>
    <i r="1">
      <x v="586"/>
      <x v="586"/>
      <x v="2"/>
    </i>
    <i r="1">
      <x v="587"/>
      <x v="587"/>
      <x v="2"/>
    </i>
    <i r="1">
      <x v="588"/>
      <x v="588"/>
      <x v="2"/>
    </i>
    <i r="1">
      <x v="589"/>
      <x v="589"/>
      <x v="2"/>
    </i>
    <i r="1">
      <x v="590"/>
      <x v="590"/>
      <x v="2"/>
    </i>
    <i r="1">
      <x v="591"/>
      <x v="591"/>
      <x v="2"/>
    </i>
    <i r="1">
      <x v="592"/>
      <x v="592"/>
      <x v="2"/>
    </i>
    <i r="1">
      <x v="593"/>
      <x v="593"/>
      <x v="2"/>
    </i>
    <i r="1">
      <x v="594"/>
      <x v="594"/>
      <x v="2"/>
    </i>
    <i r="1">
      <x v="595"/>
      <x v="595"/>
      <x v="2"/>
    </i>
    <i r="1">
      <x v="596"/>
      <x v="596"/>
      <x/>
    </i>
    <i r="1">
      <x v="597"/>
      <x v="597"/>
      <x v="2"/>
    </i>
    <i r="1">
      <x v="598"/>
      <x v="598"/>
      <x v="2"/>
    </i>
    <i r="1">
      <x v="599"/>
      <x v="599"/>
      <x v="2"/>
    </i>
    <i r="1">
      <x v="600"/>
      <x v="600"/>
      <x v="2"/>
    </i>
    <i r="1">
      <x v="601"/>
      <x v="601"/>
      <x v="2"/>
    </i>
    <i r="1">
      <x v="602"/>
      <x v="602"/>
      <x v="2"/>
    </i>
    <i r="1">
      <x v="603"/>
      <x v="603"/>
      <x v="2"/>
    </i>
    <i r="1">
      <x v="604"/>
      <x v="604"/>
      <x v="2"/>
    </i>
    <i r="1">
      <x v="605"/>
      <x v="605"/>
      <x v="2"/>
    </i>
    <i r="1">
      <x v="606"/>
      <x v="606"/>
      <x v="2"/>
    </i>
    <i r="1">
      <x v="607"/>
      <x v="607"/>
      <x v="2"/>
    </i>
    <i r="1">
      <x v="608"/>
      <x v="608"/>
      <x v="2"/>
    </i>
    <i r="1">
      <x v="609"/>
      <x v="609"/>
      <x v="2"/>
    </i>
    <i r="1">
      <x v="610"/>
      <x v="610"/>
      <x v="2"/>
    </i>
    <i r="1">
      <x v="611"/>
      <x v="611"/>
      <x v="2"/>
    </i>
    <i r="1">
      <x v="612"/>
      <x v="612"/>
      <x v="2"/>
    </i>
    <i r="1">
      <x v="613"/>
      <x v="613"/>
      <x v="2"/>
    </i>
    <i r="1">
      <x v="614"/>
      <x v="614"/>
      <x v="2"/>
    </i>
    <i r="1">
      <x v="615"/>
      <x v="615"/>
      <x v="2"/>
    </i>
    <i r="1">
      <x v="616"/>
      <x v="616"/>
      <x v="2"/>
    </i>
    <i r="1">
      <x v="617"/>
      <x v="617"/>
      <x v="2"/>
    </i>
    <i r="1">
      <x v="618"/>
      <x v="618"/>
      <x v="2"/>
    </i>
    <i r="1">
      <x v="619"/>
      <x v="619"/>
      <x v="2"/>
    </i>
    <i r="1">
      <x v="620"/>
      <x v="620"/>
      <x v="2"/>
    </i>
    <i r="1">
      <x v="621"/>
      <x v="621"/>
      <x v="2"/>
    </i>
    <i r="1">
      <x v="622"/>
      <x v="622"/>
      <x v="2"/>
    </i>
    <i r="1">
      <x v="623"/>
      <x v="623"/>
      <x v="2"/>
    </i>
    <i r="1">
      <x v="624"/>
      <x v="624"/>
      <x v="2"/>
    </i>
    <i r="1">
      <x v="625"/>
      <x v="625"/>
      <x v="2"/>
    </i>
    <i r="1">
      <x v="626"/>
      <x v="626"/>
      <x v="2"/>
    </i>
    <i r="1">
      <x v="627"/>
      <x v="627"/>
      <x v="2"/>
    </i>
    <i r="1">
      <x v="628"/>
      <x v="628"/>
      <x v="2"/>
    </i>
    <i r="1">
      <x v="629"/>
      <x v="629"/>
      <x v="2"/>
    </i>
    <i r="1">
      <x v="630"/>
      <x v="630"/>
      <x v="2"/>
    </i>
    <i r="1">
      <x v="631"/>
      <x v="631"/>
      <x v="2"/>
    </i>
    <i r="1">
      <x v="632"/>
      <x v="632"/>
      <x v="2"/>
    </i>
    <i r="1">
      <x v="633"/>
      <x v="633"/>
      <x v="2"/>
    </i>
    <i r="1">
      <x v="634"/>
      <x v="634"/>
      <x v="2"/>
    </i>
    <i r="1">
      <x v="635"/>
      <x v="635"/>
      <x v="2"/>
    </i>
    <i r="1">
      <x v="636"/>
      <x v="636"/>
      <x v="2"/>
    </i>
    <i r="1">
      <x v="637"/>
      <x v="637"/>
      <x v="2"/>
    </i>
    <i r="1">
      <x v="638"/>
      <x v="638"/>
      <x v="2"/>
    </i>
    <i r="1">
      <x v="639"/>
      <x v="639"/>
      <x v="2"/>
    </i>
    <i r="1">
      <x v="640"/>
      <x v="640"/>
      <x v="2"/>
    </i>
    <i r="1">
      <x v="641"/>
      <x v="641"/>
      <x v="2"/>
    </i>
    <i r="1">
      <x v="642"/>
      <x v="642"/>
      <x v="2"/>
    </i>
    <i r="1">
      <x v="643"/>
      <x v="643"/>
      <x v="2"/>
    </i>
    <i r="1">
      <x v="644"/>
      <x v="644"/>
      <x v="2"/>
    </i>
    <i r="1">
      <x v="645"/>
      <x v="645"/>
      <x v="2"/>
    </i>
    <i r="1">
      <x v="646"/>
      <x v="646"/>
      <x v="2"/>
    </i>
    <i r="1">
      <x v="647"/>
      <x v="647"/>
      <x v="2"/>
    </i>
    <i r="1">
      <x v="648"/>
      <x v="648"/>
      <x v="2"/>
    </i>
    <i r="1">
      <x v="649"/>
      <x v="649"/>
      <x v="2"/>
    </i>
    <i r="1">
      <x v="650"/>
      <x v="650"/>
      <x v="2"/>
    </i>
    <i r="1">
      <x v="651"/>
      <x v="651"/>
      <x v="2"/>
    </i>
    <i r="1">
      <x v="652"/>
      <x v="652"/>
      <x v="2"/>
    </i>
    <i r="1">
      <x v="653"/>
      <x v="653"/>
      <x v="2"/>
    </i>
    <i r="1">
      <x v="654"/>
      <x v="654"/>
      <x v="2"/>
    </i>
    <i r="1">
      <x v="655"/>
      <x v="655"/>
      <x v="2"/>
    </i>
    <i r="1">
      <x v="656"/>
      <x v="656"/>
      <x v="2"/>
    </i>
    <i r="1">
      <x v="657"/>
      <x v="657"/>
      <x v="2"/>
    </i>
    <i r="1">
      <x v="658"/>
      <x v="658"/>
      <x v="2"/>
    </i>
    <i r="1">
      <x v="659"/>
      <x v="659"/>
      <x v="2"/>
    </i>
    <i r="1">
      <x v="660"/>
      <x v="660"/>
      <x v="2"/>
    </i>
    <i r="1">
      <x v="661"/>
      <x v="661"/>
      <x v="2"/>
    </i>
    <i r="1">
      <x v="662"/>
      <x v="662"/>
      <x v="2"/>
    </i>
    <i r="1">
      <x v="663"/>
      <x v="663"/>
      <x v="2"/>
    </i>
    <i r="1">
      <x v="664"/>
      <x v="664"/>
      <x v="2"/>
    </i>
    <i r="1">
      <x v="665"/>
      <x v="665"/>
      <x v="2"/>
    </i>
    <i r="1">
      <x v="666"/>
      <x v="666"/>
      <x/>
    </i>
    <i r="1">
      <x v="667"/>
      <x v="667"/>
      <x/>
    </i>
    <i r="1">
      <x v="668"/>
      <x v="668"/>
      <x/>
    </i>
    <i r="1">
      <x v="669"/>
      <x v="669"/>
      <x/>
    </i>
    <i r="1">
      <x v="670"/>
      <x v="670"/>
      <x v="2"/>
    </i>
    <i r="1">
      <x v="671"/>
      <x v="671"/>
      <x v="2"/>
    </i>
    <i r="1">
      <x v="672"/>
      <x v="672"/>
      <x v="2"/>
    </i>
    <i r="1">
      <x v="673"/>
      <x v="673"/>
      <x v="2"/>
    </i>
    <i r="1">
      <x v="674"/>
      <x v="674"/>
      <x v="2"/>
    </i>
    <i r="1">
      <x v="675"/>
      <x v="675"/>
      <x v="2"/>
    </i>
    <i r="1">
      <x v="676"/>
      <x v="676"/>
      <x v="2"/>
    </i>
    <i r="1">
      <x v="677"/>
      <x v="677"/>
      <x v="2"/>
    </i>
    <i r="1">
      <x v="678"/>
      <x v="678"/>
      <x v="2"/>
    </i>
    <i r="1">
      <x v="679"/>
      <x v="679"/>
      <x v="2"/>
    </i>
    <i r="1">
      <x v="680"/>
      <x v="680"/>
      <x v="2"/>
    </i>
    <i r="1">
      <x v="681"/>
      <x v="681"/>
      <x v="2"/>
    </i>
    <i r="1">
      <x v="682"/>
      <x v="682"/>
      <x v="2"/>
    </i>
    <i r="1">
      <x v="683"/>
      <x v="683"/>
      <x v="2"/>
    </i>
    <i r="1">
      <x v="684"/>
      <x v="684"/>
      <x v="2"/>
    </i>
    <i r="1">
      <x v="685"/>
      <x v="685"/>
      <x v="2"/>
    </i>
    <i r="1">
      <x v="686"/>
      <x v="686"/>
      <x v="2"/>
    </i>
    <i r="1">
      <x v="687"/>
      <x v="687"/>
      <x v="2"/>
    </i>
    <i r="1">
      <x v="688"/>
      <x v="688"/>
      <x v="2"/>
    </i>
    <i r="1">
      <x v="689"/>
      <x v="689"/>
      <x v="2"/>
    </i>
    <i r="1">
      <x v="690"/>
      <x v="690"/>
      <x v="2"/>
    </i>
    <i r="1">
      <x v="691"/>
      <x v="691"/>
      <x v="2"/>
    </i>
    <i r="1">
      <x v="692"/>
      <x v="692"/>
      <x/>
    </i>
    <i r="1">
      <x v="693"/>
      <x v="693"/>
      <x v="2"/>
    </i>
    <i r="1">
      <x v="694"/>
      <x v="694"/>
      <x v="2"/>
    </i>
    <i r="1">
      <x v="695"/>
      <x v="695"/>
      <x v="2"/>
    </i>
    <i r="1">
      <x v="696"/>
      <x v="696"/>
      <x v="2"/>
    </i>
    <i r="1">
      <x v="697"/>
      <x v="697"/>
      <x v="2"/>
    </i>
    <i r="1">
      <x v="698"/>
      <x v="698"/>
      <x v="2"/>
    </i>
    <i r="1">
      <x v="699"/>
      <x v="699"/>
      <x v="2"/>
    </i>
    <i r="1">
      <x v="700"/>
      <x v="700"/>
      <x v="2"/>
    </i>
    <i r="1">
      <x v="701"/>
      <x v="701"/>
      <x v="2"/>
    </i>
    <i r="1">
      <x v="702"/>
      <x v="702"/>
      <x v="2"/>
    </i>
    <i r="1">
      <x v="703"/>
      <x v="703"/>
      <x v="2"/>
    </i>
    <i r="1">
      <x v="704"/>
      <x v="704"/>
      <x v="2"/>
    </i>
    <i r="1">
      <x v="705"/>
      <x v="705"/>
      <x v="2"/>
    </i>
    <i r="1">
      <x v="706"/>
      <x v="706"/>
      <x v="2"/>
    </i>
    <i r="1">
      <x v="707"/>
      <x v="707"/>
      <x v="2"/>
    </i>
    <i r="1">
      <x v="708"/>
      <x v="708"/>
      <x v="2"/>
    </i>
    <i r="1">
      <x v="709"/>
      <x v="709"/>
      <x v="2"/>
    </i>
    <i r="1">
      <x v="710"/>
      <x v="710"/>
      <x v="2"/>
    </i>
    <i r="1">
      <x v="711"/>
      <x v="711"/>
      <x v="2"/>
    </i>
    <i r="1">
      <x v="712"/>
      <x v="712"/>
      <x v="2"/>
    </i>
    <i r="1">
      <x v="713"/>
      <x v="713"/>
      <x v="2"/>
    </i>
    <i r="1">
      <x v="714"/>
      <x v="714"/>
      <x v="2"/>
    </i>
    <i r="1">
      <x v="715"/>
      <x v="715"/>
      <x v="2"/>
    </i>
    <i r="1">
      <x v="716"/>
      <x v="716"/>
      <x v="2"/>
    </i>
    <i r="1">
      <x v="717"/>
      <x v="717"/>
      <x v="2"/>
    </i>
    <i r="1">
      <x v="718"/>
      <x v="718"/>
      <x v="2"/>
    </i>
    <i r="1">
      <x v="719"/>
      <x v="719"/>
      <x v="2"/>
    </i>
    <i r="1">
      <x v="720"/>
      <x v="720"/>
      <x v="2"/>
    </i>
    <i r="1">
      <x v="721"/>
      <x v="721"/>
      <x v="2"/>
    </i>
    <i r="1">
      <x v="722"/>
      <x v="722"/>
      <x v="2"/>
    </i>
    <i r="1">
      <x v="723"/>
      <x v="723"/>
      <x v="2"/>
    </i>
    <i r="1">
      <x v="724"/>
      <x v="724"/>
      <x v="2"/>
    </i>
    <i r="1">
      <x v="725"/>
      <x v="725"/>
      <x v="2"/>
    </i>
    <i r="1">
      <x v="726"/>
      <x v="726"/>
      <x v="2"/>
    </i>
    <i r="1">
      <x v="727"/>
      <x v="727"/>
      <x v="2"/>
    </i>
    <i r="1">
      <x v="728"/>
      <x v="728"/>
      <x v="2"/>
    </i>
    <i r="1">
      <x v="729"/>
      <x v="729"/>
      <x v="2"/>
    </i>
    <i r="1">
      <x v="730"/>
      <x v="730"/>
      <x v="2"/>
    </i>
    <i r="1">
      <x v="731"/>
      <x v="731"/>
      <x v="2"/>
    </i>
    <i r="1">
      <x v="732"/>
      <x v="732"/>
      <x v="2"/>
    </i>
    <i r="1">
      <x v="733"/>
      <x v="733"/>
      <x v="2"/>
    </i>
    <i r="1">
      <x v="734"/>
      <x v="734"/>
      <x v="2"/>
    </i>
    <i r="1">
      <x v="735"/>
      <x v="735"/>
      <x v="2"/>
    </i>
    <i r="1">
      <x v="736"/>
      <x v="736"/>
      <x v="2"/>
    </i>
    <i r="1">
      <x v="737"/>
      <x v="737"/>
      <x v="2"/>
    </i>
    <i r="1">
      <x v="738"/>
      <x v="738"/>
      <x v="2"/>
    </i>
    <i r="1">
      <x v="739"/>
      <x v="739"/>
      <x v="2"/>
    </i>
    <i r="1">
      <x v="740"/>
      <x v="740"/>
      <x v="2"/>
    </i>
    <i r="1">
      <x v="741"/>
      <x v="741"/>
      <x v="2"/>
    </i>
    <i r="1">
      <x v="742"/>
      <x v="742"/>
      <x v="2"/>
    </i>
    <i r="1">
      <x v="743"/>
      <x v="743"/>
      <x v="2"/>
    </i>
    <i r="1">
      <x v="744"/>
      <x v="744"/>
      <x v="2"/>
    </i>
    <i r="1">
      <x v="745"/>
      <x v="745"/>
      <x v="2"/>
    </i>
    <i r="1">
      <x v="746"/>
      <x v="746"/>
      <x v="2"/>
    </i>
    <i r="1">
      <x v="747"/>
      <x v="747"/>
      <x v="2"/>
    </i>
    <i r="1">
      <x v="748"/>
      <x v="748"/>
      <x v="2"/>
    </i>
    <i r="1">
      <x v="749"/>
      <x v="749"/>
      <x v="2"/>
    </i>
    <i r="1">
      <x v="750"/>
      <x v="750"/>
      <x v="2"/>
    </i>
    <i r="1">
      <x v="751"/>
      <x v="751"/>
      <x v="2"/>
    </i>
    <i r="1">
      <x v="752"/>
      <x v="752"/>
      <x v="2"/>
    </i>
    <i r="1">
      <x v="753"/>
      <x v="753"/>
      <x v="2"/>
    </i>
    <i r="1">
      <x v="754"/>
      <x v="754"/>
      <x v="2"/>
    </i>
    <i r="1">
      <x v="755"/>
      <x v="755"/>
      <x v="2"/>
    </i>
    <i r="1">
      <x v="756"/>
      <x v="756"/>
      <x v="2"/>
    </i>
    <i r="1">
      <x v="757"/>
      <x v="757"/>
      <x v="2"/>
    </i>
    <i r="1">
      <x v="758"/>
      <x v="758"/>
      <x v="2"/>
    </i>
    <i r="1">
      <x v="759"/>
      <x v="759"/>
      <x/>
    </i>
    <i r="1">
      <x v="760"/>
      <x v="760"/>
      <x v="2"/>
    </i>
    <i r="1">
      <x v="761"/>
      <x v="761"/>
      <x v="2"/>
    </i>
    <i r="1">
      <x v="762"/>
      <x v="762"/>
      <x v="2"/>
    </i>
    <i r="1">
      <x v="763"/>
      <x v="763"/>
      <x v="2"/>
    </i>
    <i r="1">
      <x v="764"/>
      <x v="764"/>
      <x v="2"/>
    </i>
    <i r="1">
      <x v="765"/>
      <x v="765"/>
      <x v="2"/>
    </i>
    <i r="1">
      <x v="766"/>
      <x v="766"/>
      <x v="2"/>
    </i>
    <i r="1">
      <x v="767"/>
      <x v="767"/>
      <x v="2"/>
    </i>
    <i r="1">
      <x v="768"/>
      <x v="768"/>
      <x v="2"/>
    </i>
    <i r="1">
      <x v="769"/>
      <x v="769"/>
      <x v="2"/>
    </i>
    <i r="1">
      <x v="770"/>
      <x v="770"/>
      <x/>
    </i>
    <i r="1">
      <x v="771"/>
      <x v="771"/>
      <x/>
    </i>
    <i r="1">
      <x v="772"/>
      <x v="772"/>
      <x v="2"/>
    </i>
    <i r="1">
      <x v="773"/>
      <x v="773"/>
      <x v="2"/>
    </i>
    <i r="1">
      <x v="774"/>
      <x v="774"/>
      <x v="2"/>
    </i>
    <i r="1">
      <x v="775"/>
      <x v="775"/>
      <x v="2"/>
    </i>
    <i r="1">
      <x v="776"/>
      <x v="776"/>
      <x/>
    </i>
    <i r="1">
      <x v="777"/>
      <x v="777"/>
      <x v="2"/>
    </i>
    <i r="1">
      <x v="778"/>
      <x v="778"/>
      <x v="2"/>
    </i>
    <i r="1">
      <x v="779"/>
      <x v="779"/>
      <x/>
    </i>
    <i r="1">
      <x v="780"/>
      <x v="780"/>
      <x v="2"/>
    </i>
    <i r="1">
      <x v="781"/>
      <x v="781"/>
      <x v="2"/>
    </i>
    <i r="1">
      <x v="782"/>
      <x v="782"/>
      <x v="2"/>
    </i>
    <i r="1">
      <x v="783"/>
      <x v="783"/>
      <x v="2"/>
    </i>
    <i r="1">
      <x v="784"/>
      <x v="784"/>
      <x v="2"/>
    </i>
    <i r="1">
      <x v="785"/>
      <x v="785"/>
      <x v="2"/>
    </i>
    <i r="1">
      <x v="786"/>
      <x v="786"/>
      <x v="2"/>
    </i>
    <i r="1">
      <x v="787"/>
      <x v="787"/>
      <x v="2"/>
    </i>
    <i r="1">
      <x v="788"/>
      <x v="788"/>
      <x v="2"/>
    </i>
    <i r="1">
      <x v="789"/>
      <x v="789"/>
      <x v="2"/>
    </i>
    <i r="1">
      <x v="790"/>
      <x v="790"/>
      <x v="2"/>
    </i>
    <i r="1">
      <x v="791"/>
      <x v="791"/>
      <x v="2"/>
    </i>
    <i r="1">
      <x v="792"/>
      <x v="792"/>
      <x v="2"/>
    </i>
    <i r="1">
      <x v="793"/>
      <x v="793"/>
      <x v="2"/>
    </i>
    <i r="1">
      <x v="794"/>
      <x v="794"/>
      <x v="2"/>
    </i>
    <i r="1">
      <x v="795"/>
      <x v="795"/>
      <x v="2"/>
    </i>
    <i r="1">
      <x v="796"/>
      <x v="796"/>
      <x v="2"/>
    </i>
    <i r="1">
      <x v="797"/>
      <x v="797"/>
      <x v="1"/>
    </i>
    <i r="1">
      <x v="798"/>
      <x v="798"/>
      <x v="1"/>
    </i>
    <i r="1">
      <x v="799"/>
      <x v="799"/>
      <x v="1"/>
    </i>
    <i r="1">
      <x v="800"/>
      <x v="800"/>
      <x v="2"/>
    </i>
    <i r="1">
      <x v="801"/>
      <x v="801"/>
      <x v="2"/>
    </i>
    <i r="1">
      <x v="802"/>
      <x v="802"/>
      <x/>
    </i>
    <i r="1">
      <x v="803"/>
      <x v="803"/>
      <x/>
    </i>
    <i r="1">
      <x v="804"/>
      <x v="804"/>
      <x/>
    </i>
    <i r="1">
      <x v="805"/>
      <x v="805"/>
      <x v="2"/>
    </i>
    <i r="1">
      <x v="806"/>
      <x v="806"/>
      <x v="2"/>
    </i>
    <i r="1">
      <x v="807"/>
      <x v="807"/>
      <x v="2"/>
    </i>
    <i r="1">
      <x v="808"/>
      <x v="808"/>
      <x v="2"/>
    </i>
    <i r="1">
      <x v="809"/>
      <x v="809"/>
      <x v="2"/>
    </i>
    <i r="1">
      <x v="810"/>
      <x v="810"/>
      <x v="2"/>
    </i>
    <i r="1">
      <x v="811"/>
      <x v="811"/>
      <x v="2"/>
    </i>
    <i r="1">
      <x v="812"/>
      <x v="812"/>
      <x v="2"/>
    </i>
    <i r="1">
      <x v="813"/>
      <x v="813"/>
      <x v="2"/>
    </i>
    <i r="1">
      <x v="814"/>
      <x v="814"/>
      <x v="2"/>
    </i>
    <i r="1">
      <x v="815"/>
      <x v="815"/>
      <x v="2"/>
    </i>
    <i r="1">
      <x v="816"/>
      <x v="816"/>
      <x v="2"/>
    </i>
    <i r="1">
      <x v="817"/>
      <x v="817"/>
      <x v="2"/>
    </i>
    <i r="1">
      <x v="818"/>
      <x v="818"/>
      <x v="2"/>
    </i>
    <i r="1">
      <x v="819"/>
      <x v="819"/>
      <x v="2"/>
    </i>
    <i r="1">
      <x v="820"/>
      <x v="820"/>
      <x v="2"/>
    </i>
    <i r="1">
      <x v="821"/>
      <x v="821"/>
      <x v="2"/>
    </i>
    <i r="1">
      <x v="822"/>
      <x v="822"/>
      <x v="2"/>
    </i>
    <i r="1">
      <x v="823"/>
      <x v="823"/>
      <x v="2"/>
    </i>
    <i r="1">
      <x v="824"/>
      <x v="824"/>
      <x v="2"/>
    </i>
    <i r="1">
      <x v="825"/>
      <x v="825"/>
      <x v="2"/>
    </i>
    <i r="1">
      <x v="826"/>
      <x v="826"/>
      <x v="2"/>
    </i>
    <i r="1">
      <x v="827"/>
      <x v="827"/>
      <x v="2"/>
    </i>
    <i r="1">
      <x v="828"/>
      <x v="828"/>
      <x v="2"/>
    </i>
    <i r="1">
      <x v="829"/>
      <x v="829"/>
      <x v="2"/>
    </i>
    <i r="1">
      <x v="830"/>
      <x v="830"/>
      <x v="2"/>
    </i>
    <i r="1">
      <x v="831"/>
      <x v="831"/>
      <x v="2"/>
    </i>
    <i r="1">
      <x v="832"/>
      <x v="832"/>
      <x v="2"/>
    </i>
    <i r="1">
      <x v="833"/>
      <x v="833"/>
      <x v="2"/>
    </i>
    <i r="1">
      <x v="834"/>
      <x v="834"/>
      <x v="2"/>
    </i>
    <i r="1">
      <x v="835"/>
      <x v="835"/>
      <x v="2"/>
    </i>
    <i r="1">
      <x v="836"/>
      <x v="836"/>
      <x v="2"/>
    </i>
    <i r="1">
      <x v="837"/>
      <x v="837"/>
      <x v="2"/>
    </i>
    <i r="1">
      <x v="838"/>
      <x v="838"/>
      <x v="2"/>
    </i>
    <i r="1">
      <x v="839"/>
      <x v="839"/>
      <x v="2"/>
    </i>
    <i r="1">
      <x v="840"/>
      <x v="840"/>
      <x v="2"/>
    </i>
    <i r="1">
      <x v="841"/>
      <x v="841"/>
      <x v="2"/>
    </i>
    <i r="1">
      <x v="842"/>
      <x v="842"/>
      <x v="2"/>
    </i>
    <i r="1">
      <x v="843"/>
      <x v="843"/>
      <x v="2"/>
    </i>
    <i r="1">
      <x v="844"/>
      <x v="844"/>
      <x v="2"/>
    </i>
    <i r="1">
      <x v="845"/>
      <x v="845"/>
      <x v="2"/>
    </i>
    <i r="1">
      <x v="846"/>
      <x v="846"/>
      <x v="2"/>
    </i>
    <i r="1">
      <x v="847"/>
      <x v="847"/>
      <x v="2"/>
    </i>
    <i r="1">
      <x v="848"/>
      <x v="848"/>
      <x v="2"/>
    </i>
    <i r="1">
      <x v="849"/>
      <x v="849"/>
      <x v="2"/>
    </i>
    <i r="1">
      <x v="850"/>
      <x v="850"/>
      <x v="2"/>
    </i>
    <i r="1">
      <x v="851"/>
      <x v="851"/>
      <x v="2"/>
    </i>
    <i r="1">
      <x v="852"/>
      <x v="852"/>
      <x v="2"/>
    </i>
    <i r="1">
      <x v="853"/>
      <x v="853"/>
      <x/>
    </i>
    <i r="1">
      <x v="854"/>
      <x v="854"/>
      <x v="2"/>
    </i>
    <i r="1">
      <x v="855"/>
      <x v="855"/>
      <x/>
    </i>
    <i r="1">
      <x v="856"/>
      <x v="856"/>
      <x/>
    </i>
    <i r="1">
      <x v="857"/>
      <x v="857"/>
      <x v="2"/>
    </i>
    <i r="1">
      <x v="858"/>
      <x v="858"/>
      <x v="2"/>
    </i>
    <i r="1">
      <x v="859"/>
      <x v="859"/>
      <x v="2"/>
    </i>
    <i r="1">
      <x v="860"/>
      <x v="860"/>
      <x v="2"/>
    </i>
    <i r="1">
      <x v="861"/>
      <x v="861"/>
      <x v="2"/>
    </i>
    <i r="1">
      <x v="862"/>
      <x v="862"/>
      <x v="2"/>
    </i>
    <i r="1">
      <x v="863"/>
      <x v="863"/>
      <x v="2"/>
    </i>
    <i r="1">
      <x v="864"/>
      <x v="864"/>
      <x v="2"/>
    </i>
    <i r="1">
      <x v="865"/>
      <x v="865"/>
      <x v="2"/>
    </i>
    <i r="1">
      <x v="866"/>
      <x v="866"/>
      <x v="2"/>
    </i>
    <i r="1">
      <x v="867"/>
      <x v="867"/>
      <x v="2"/>
    </i>
    <i r="1">
      <x v="868"/>
      <x v="868"/>
      <x v="2"/>
    </i>
    <i r="1">
      <x v="869"/>
      <x v="869"/>
      <x v="2"/>
    </i>
    <i r="1">
      <x v="870"/>
      <x v="870"/>
      <x v="2"/>
    </i>
    <i r="1">
      <x v="871"/>
      <x v="871"/>
      <x v="2"/>
    </i>
    <i r="1">
      <x v="872"/>
      <x v="872"/>
      <x v="2"/>
    </i>
    <i r="1">
      <x v="873"/>
      <x v="873"/>
      <x v="2"/>
    </i>
    <i r="1">
      <x v="874"/>
      <x v="874"/>
      <x v="2"/>
    </i>
    <i r="1">
      <x v="875"/>
      <x v="875"/>
      <x v="2"/>
    </i>
    <i r="1">
      <x v="876"/>
      <x v="876"/>
      <x v="2"/>
    </i>
    <i r="1">
      <x v="877"/>
      <x v="877"/>
      <x v="2"/>
    </i>
    <i r="1">
      <x v="878"/>
      <x v="878"/>
      <x v="2"/>
    </i>
    <i r="1">
      <x v="879"/>
      <x v="879"/>
      <x v="2"/>
    </i>
    <i r="1">
      <x v="880"/>
      <x v="880"/>
      <x v="2"/>
    </i>
    <i r="1">
      <x v="881"/>
      <x v="881"/>
      <x v="2"/>
    </i>
    <i r="1">
      <x v="882"/>
      <x v="882"/>
      <x v="2"/>
    </i>
    <i r="1">
      <x v="883"/>
      <x v="883"/>
      <x v="2"/>
    </i>
    <i r="1">
      <x v="884"/>
      <x v="884"/>
      <x v="2"/>
    </i>
    <i r="1">
      <x v="885"/>
      <x v="885"/>
      <x v="2"/>
    </i>
    <i r="1">
      <x v="886"/>
      <x v="886"/>
      <x v="2"/>
    </i>
    <i r="1">
      <x v="887"/>
      <x v="887"/>
      <x v="2"/>
    </i>
    <i r="1">
      <x v="888"/>
      <x v="888"/>
      <x v="2"/>
    </i>
    <i r="1">
      <x v="889"/>
      <x v="889"/>
      <x v="2"/>
    </i>
    <i r="1">
      <x v="890"/>
      <x v="890"/>
      <x v="2"/>
    </i>
    <i r="1">
      <x v="891"/>
      <x v="891"/>
      <x v="2"/>
    </i>
    <i r="1">
      <x v="892"/>
      <x v="892"/>
      <x v="2"/>
    </i>
    <i r="1">
      <x v="893"/>
      <x v="893"/>
      <x v="2"/>
    </i>
    <i r="1">
      <x v="894"/>
      <x v="894"/>
      <x v="2"/>
    </i>
    <i r="1">
      <x v="895"/>
      <x v="895"/>
      <x v="2"/>
    </i>
    <i r="1">
      <x v="896"/>
      <x v="896"/>
      <x v="2"/>
    </i>
    <i r="1">
      <x v="897"/>
      <x v="897"/>
      <x/>
    </i>
    <i r="1">
      <x v="898"/>
      <x v="898"/>
      <x v="2"/>
    </i>
    <i r="1">
      <x v="899"/>
      <x v="899"/>
      <x v="2"/>
    </i>
    <i r="1">
      <x v="900"/>
      <x v="900"/>
      <x v="2"/>
    </i>
    <i r="1">
      <x v="901"/>
      <x v="901"/>
      <x v="2"/>
    </i>
    <i r="1">
      <x v="902"/>
      <x v="902"/>
      <x v="2"/>
    </i>
    <i r="1">
      <x v="903"/>
      <x v="903"/>
      <x v="2"/>
    </i>
    <i r="1">
      <x v="904"/>
      <x v="904"/>
      <x v="2"/>
    </i>
    <i r="1">
      <x v="905"/>
      <x v="905"/>
      <x v="2"/>
    </i>
    <i r="1">
      <x v="906"/>
      <x v="906"/>
      <x v="2"/>
    </i>
    <i r="1">
      <x v="907"/>
      <x v="907"/>
      <x v="2"/>
    </i>
    <i r="1">
      <x v="908"/>
      <x v="908"/>
      <x v="2"/>
    </i>
    <i r="1">
      <x v="909"/>
      <x v="909"/>
      <x v="2"/>
    </i>
    <i r="1">
      <x v="910"/>
      <x v="910"/>
      <x v="2"/>
    </i>
    <i r="1">
      <x v="911"/>
      <x v="911"/>
      <x v="2"/>
    </i>
    <i r="1">
      <x v="912"/>
      <x v="912"/>
      <x v="2"/>
    </i>
    <i r="1">
      <x v="913"/>
      <x v="913"/>
      <x v="2"/>
    </i>
    <i r="1">
      <x v="914"/>
      <x v="914"/>
      <x v="2"/>
    </i>
    <i r="1">
      <x v="915"/>
      <x v="915"/>
      <x/>
    </i>
    <i r="1">
      <x v="916"/>
      <x v="916"/>
      <x v="2"/>
    </i>
    <i r="1">
      <x v="917"/>
      <x v="917"/>
      <x v="2"/>
    </i>
    <i r="1">
      <x v="918"/>
      <x v="918"/>
      <x v="2"/>
    </i>
    <i r="1">
      <x v="919"/>
      <x v="919"/>
      <x v="2"/>
    </i>
    <i r="1">
      <x v="920"/>
      <x v="920"/>
      <x/>
    </i>
    <i r="1">
      <x v="921"/>
      <x v="921"/>
      <x v="2"/>
    </i>
    <i r="1">
      <x v="922"/>
      <x v="922"/>
      <x v="2"/>
    </i>
    <i r="1">
      <x v="923"/>
      <x v="923"/>
      <x v="2"/>
    </i>
    <i r="1">
      <x v="924"/>
      <x v="924"/>
      <x v="2"/>
    </i>
    <i r="1">
      <x v="925"/>
      <x v="925"/>
      <x v="2"/>
    </i>
    <i r="1">
      <x v="926"/>
      <x v="926"/>
      <x v="2"/>
    </i>
    <i r="1">
      <x v="927"/>
      <x v="927"/>
      <x v="2"/>
    </i>
    <i r="1">
      <x v="928"/>
      <x v="928"/>
      <x v="2"/>
    </i>
    <i r="1">
      <x v="929"/>
      <x v="929"/>
      <x v="2"/>
    </i>
    <i r="1">
      <x v="930"/>
      <x v="930"/>
      <x v="2"/>
    </i>
    <i r="1">
      <x v="931"/>
      <x v="931"/>
      <x v="2"/>
    </i>
    <i r="1">
      <x v="932"/>
      <x v="932"/>
      <x v="2"/>
    </i>
    <i r="1">
      <x v="933"/>
      <x v="933"/>
      <x v="2"/>
    </i>
    <i r="1">
      <x v="934"/>
      <x v="934"/>
      <x v="2"/>
    </i>
    <i r="1">
      <x v="935"/>
      <x v="935"/>
      <x v="2"/>
    </i>
    <i r="1">
      <x v="936"/>
      <x v="936"/>
      <x v="2"/>
    </i>
    <i r="1">
      <x v="937"/>
      <x v="937"/>
      <x v="2"/>
    </i>
    <i r="1">
      <x v="938"/>
      <x v="938"/>
      <x v="2"/>
    </i>
    <i r="1">
      <x v="939"/>
      <x v="939"/>
      <x v="2"/>
    </i>
    <i r="1">
      <x v="940"/>
      <x v="940"/>
      <x v="2"/>
    </i>
    <i r="1">
      <x v="941"/>
      <x v="941"/>
      <x v="2"/>
    </i>
    <i r="1">
      <x v="942"/>
      <x v="942"/>
      <x v="2"/>
    </i>
    <i r="1">
      <x v="943"/>
      <x v="943"/>
      <x v="2"/>
    </i>
    <i r="1">
      <x v="944"/>
      <x v="944"/>
      <x v="2"/>
    </i>
    <i r="1">
      <x v="945"/>
      <x v="945"/>
      <x v="2"/>
    </i>
    <i r="1">
      <x v="946"/>
      <x v="946"/>
      <x v="2"/>
    </i>
    <i r="1">
      <x v="947"/>
      <x v="947"/>
      <x v="2"/>
    </i>
    <i r="1">
      <x v="948"/>
      <x v="948"/>
      <x v="2"/>
    </i>
    <i r="1">
      <x v="949"/>
      <x v="949"/>
      <x v="2"/>
    </i>
    <i r="1">
      <x v="950"/>
      <x v="950"/>
      <x v="2"/>
    </i>
    <i r="1">
      <x v="951"/>
      <x v="951"/>
      <x v="2"/>
    </i>
    <i r="1">
      <x v="952"/>
      <x v="952"/>
      <x/>
    </i>
    <i r="1">
      <x v="953"/>
      <x v="953"/>
      <x v="2"/>
    </i>
    <i r="1">
      <x v="954"/>
      <x v="954"/>
      <x/>
    </i>
    <i r="1">
      <x v="955"/>
      <x v="955"/>
      <x v="2"/>
    </i>
    <i r="1">
      <x v="956"/>
      <x v="956"/>
      <x v="2"/>
    </i>
    <i r="1">
      <x v="957"/>
      <x v="957"/>
      <x v="2"/>
    </i>
    <i r="1">
      <x v="958"/>
      <x v="958"/>
      <x v="2"/>
    </i>
    <i r="1">
      <x v="959"/>
      <x v="959"/>
      <x v="2"/>
    </i>
    <i r="1">
      <x v="960"/>
      <x v="960"/>
      <x v="2"/>
    </i>
    <i r="1">
      <x v="961"/>
      <x v="961"/>
      <x v="2"/>
    </i>
    <i r="1">
      <x v="962"/>
      <x v="962"/>
      <x v="2"/>
    </i>
    <i r="1">
      <x v="963"/>
      <x v="963"/>
      <x v="2"/>
    </i>
    <i r="1">
      <x v="964"/>
      <x v="964"/>
      <x v="2"/>
    </i>
    <i r="1">
      <x v="965"/>
      <x v="965"/>
      <x v="2"/>
    </i>
    <i r="1">
      <x v="966"/>
      <x v="966"/>
      <x v="2"/>
    </i>
    <i r="1">
      <x v="967"/>
      <x v="967"/>
      <x v="2"/>
    </i>
    <i r="1">
      <x v="968"/>
      <x v="968"/>
      <x v="2"/>
    </i>
    <i r="1">
      <x v="969"/>
      <x v="969"/>
      <x v="2"/>
    </i>
    <i r="1">
      <x v="970"/>
      <x v="970"/>
      <x v="2"/>
    </i>
    <i r="1">
      <x v="971"/>
      <x v="971"/>
      <x v="2"/>
    </i>
    <i r="1">
      <x v="972"/>
      <x v="972"/>
      <x v="2"/>
    </i>
    <i r="1">
      <x v="973"/>
      <x v="973"/>
      <x v="2"/>
    </i>
    <i r="1">
      <x v="974"/>
      <x v="974"/>
      <x v="2"/>
    </i>
    <i r="1">
      <x v="975"/>
      <x v="975"/>
      <x v="2"/>
    </i>
    <i r="1">
      <x v="976"/>
      <x v="976"/>
      <x v="2"/>
    </i>
    <i r="1">
      <x v="977"/>
      <x v="977"/>
      <x v="2"/>
    </i>
    <i r="1">
      <x v="978"/>
      <x v="978"/>
      <x v="2"/>
    </i>
    <i r="1">
      <x v="979"/>
      <x v="979"/>
      <x v="2"/>
    </i>
    <i r="1">
      <x v="980"/>
      <x v="980"/>
      <x v="2"/>
    </i>
    <i r="1">
      <x v="981"/>
      <x v="981"/>
      <x v="2"/>
    </i>
    <i r="1">
      <x v="982"/>
      <x v="982"/>
      <x v="2"/>
    </i>
    <i r="1">
      <x v="983"/>
      <x v="983"/>
      <x v="2"/>
    </i>
    <i r="1">
      <x v="984"/>
      <x v="984"/>
      <x v="2"/>
    </i>
    <i r="1">
      <x v="985"/>
      <x v="985"/>
      <x v="2"/>
    </i>
    <i r="1">
      <x v="986"/>
      <x v="986"/>
      <x v="2"/>
    </i>
    <i r="1">
      <x v="987"/>
      <x v="987"/>
      <x v="2"/>
    </i>
    <i r="1">
      <x v="988"/>
      <x v="988"/>
      <x v="2"/>
    </i>
    <i r="1">
      <x v="989"/>
      <x v="989"/>
      <x v="2"/>
    </i>
    <i r="1">
      <x v="990"/>
      <x v="990"/>
      <x v="2"/>
    </i>
    <i r="1">
      <x v="991"/>
      <x v="991"/>
      <x v="2"/>
    </i>
    <i r="1">
      <x v="992"/>
      <x v="992"/>
      <x v="2"/>
    </i>
    <i r="1">
      <x v="993"/>
      <x v="993"/>
      <x v="2"/>
    </i>
    <i r="1">
      <x v="994"/>
      <x v="994"/>
      <x v="2"/>
    </i>
    <i r="1">
      <x v="995"/>
      <x v="995"/>
      <x v="2"/>
    </i>
    <i r="1">
      <x v="996"/>
      <x v="996"/>
      <x v="2"/>
    </i>
    <i r="1">
      <x v="997"/>
      <x v="997"/>
      <x v="2"/>
    </i>
    <i r="1">
      <x v="998"/>
      <x v="998"/>
      <x v="2"/>
    </i>
    <i r="1">
      <x v="999"/>
      <x v="999"/>
      <x v="2"/>
    </i>
    <i r="1">
      <x v="1000"/>
      <x v="1000"/>
      <x v="2"/>
    </i>
    <i r="1">
      <x v="1001"/>
      <x v="1001"/>
      <x v="2"/>
    </i>
    <i r="1">
      <x v="1002"/>
      <x v="1002"/>
      <x v="2"/>
    </i>
    <i r="1">
      <x v="1003"/>
      <x v="1003"/>
      <x/>
    </i>
    <i r="1">
      <x v="1004"/>
      <x v="1004"/>
      <x/>
    </i>
    <i r="1">
      <x v="1005"/>
      <x v="1005"/>
      <x v="2"/>
    </i>
    <i r="1">
      <x v="1006"/>
      <x v="1006"/>
      <x v="2"/>
    </i>
    <i r="1">
      <x v="1007"/>
      <x v="1007"/>
      <x v="2"/>
    </i>
    <i r="1">
      <x v="1008"/>
      <x v="1008"/>
      <x v="2"/>
    </i>
    <i r="1">
      <x v="1009"/>
      <x v="1009"/>
      <x v="2"/>
    </i>
    <i r="1">
      <x v="1010"/>
      <x v="1010"/>
      <x v="2"/>
    </i>
    <i r="1">
      <x v="1011"/>
      <x v="1011"/>
      <x v="2"/>
    </i>
    <i r="1">
      <x v="1012"/>
      <x v="1012"/>
      <x v="2"/>
    </i>
    <i r="1">
      <x v="1013"/>
      <x v="1013"/>
      <x v="2"/>
    </i>
    <i r="1">
      <x v="1014"/>
      <x v="1014"/>
      <x v="2"/>
    </i>
    <i r="1">
      <x v="1015"/>
      <x v="1015"/>
      <x v="2"/>
    </i>
    <i r="1">
      <x v="1016"/>
      <x v="1016"/>
      <x v="2"/>
    </i>
    <i r="1">
      <x v="1017"/>
      <x v="1017"/>
      <x v="2"/>
    </i>
    <i r="1">
      <x v="1018"/>
      <x v="1018"/>
      <x v="2"/>
    </i>
    <i r="1">
      <x v="1019"/>
      <x v="1019"/>
      <x v="2"/>
    </i>
    <i r="1">
      <x v="1020"/>
      <x v="1020"/>
      <x v="2"/>
    </i>
    <i r="1">
      <x v="1021"/>
      <x v="1021"/>
      <x v="2"/>
    </i>
    <i r="1">
      <x v="1022"/>
      <x v="1022"/>
      <x v="2"/>
    </i>
    <i r="1">
      <x v="1023"/>
      <x v="1023"/>
      <x v="2"/>
    </i>
    <i r="1">
      <x v="1024"/>
      <x v="1024"/>
      <x v="2"/>
    </i>
    <i r="1">
      <x v="1025"/>
      <x v="1025"/>
      <x v="2"/>
    </i>
    <i r="1">
      <x v="1026"/>
      <x v="1026"/>
      <x v="2"/>
    </i>
    <i r="1">
      <x v="1027"/>
      <x v="1027"/>
      <x v="2"/>
    </i>
    <i r="1">
      <x v="1028"/>
      <x v="1028"/>
      <x v="2"/>
    </i>
    <i r="1">
      <x v="1029"/>
      <x v="1029"/>
      <x v="2"/>
    </i>
    <i r="1">
      <x v="1030"/>
      <x v="1030"/>
      <x v="2"/>
    </i>
    <i r="1">
      <x v="1031"/>
      <x v="1031"/>
      <x v="2"/>
    </i>
    <i r="1">
      <x v="1032"/>
      <x v="1032"/>
      <x v="2"/>
    </i>
    <i r="1">
      <x v="1033"/>
      <x v="1033"/>
      <x v="2"/>
    </i>
    <i r="1">
      <x v="1034"/>
      <x v="1034"/>
      <x v="2"/>
    </i>
    <i r="1">
      <x v="1035"/>
      <x v="1035"/>
      <x v="2"/>
    </i>
    <i r="1">
      <x v="1036"/>
      <x v="1036"/>
      <x v="2"/>
    </i>
    <i r="1">
      <x v="1037"/>
      <x v="1037"/>
      <x v="2"/>
    </i>
    <i r="1">
      <x v="1038"/>
      <x v="1038"/>
      <x v="2"/>
    </i>
    <i r="1">
      <x v="1039"/>
      <x v="1039"/>
      <x v="2"/>
    </i>
    <i r="1">
      <x v="1040"/>
      <x v="1040"/>
      <x v="2"/>
    </i>
    <i r="1">
      <x v="1041"/>
      <x v="1041"/>
      <x v="2"/>
    </i>
    <i r="1">
      <x v="1042"/>
      <x v="1042"/>
      <x v="2"/>
    </i>
    <i r="1">
      <x v="1043"/>
      <x v="1043"/>
      <x v="2"/>
    </i>
    <i r="1">
      <x v="1044"/>
      <x v="1044"/>
      <x v="2"/>
    </i>
    <i r="1">
      <x v="1045"/>
      <x v="1045"/>
      <x v="2"/>
    </i>
    <i r="1">
      <x v="1046"/>
      <x v="1046"/>
      <x v="2"/>
    </i>
    <i r="1">
      <x v="1047"/>
      <x v="1047"/>
      <x v="2"/>
    </i>
    <i r="1">
      <x v="1048"/>
      <x v="1048"/>
      <x v="2"/>
    </i>
    <i r="1">
      <x v="1049"/>
      <x v="1049"/>
      <x v="2"/>
    </i>
    <i r="1">
      <x v="1050"/>
      <x v="1050"/>
      <x v="2"/>
    </i>
    <i r="1">
      <x v="1051"/>
      <x v="1051"/>
      <x v="2"/>
    </i>
    <i r="1">
      <x v="1052"/>
      <x v="1052"/>
      <x v="2"/>
    </i>
    <i r="1">
      <x v="1053"/>
      <x v="1053"/>
      <x v="2"/>
    </i>
    <i r="1">
      <x v="1054"/>
      <x v="1054"/>
      <x v="2"/>
    </i>
    <i r="1">
      <x v="1055"/>
      <x v="1055"/>
      <x v="2"/>
    </i>
    <i r="1">
      <x v="1056"/>
      <x v="1056"/>
      <x/>
    </i>
    <i r="1">
      <x v="1057"/>
      <x v="1057"/>
      <x v="2"/>
    </i>
    <i r="1">
      <x v="1058"/>
      <x v="1058"/>
      <x v="2"/>
    </i>
    <i r="1">
      <x v="1059"/>
      <x v="1059"/>
      <x v="2"/>
    </i>
    <i r="1">
      <x v="1060"/>
      <x v="1060"/>
      <x/>
    </i>
    <i r="1">
      <x v="1061"/>
      <x v="1062"/>
      <x v="2"/>
    </i>
    <i r="1">
      <x v="1062"/>
      <x v="1061"/>
      <x v="2"/>
    </i>
    <i r="1">
      <x v="1063"/>
      <x v="1063"/>
      <x v="2"/>
    </i>
    <i r="1">
      <x v="1064"/>
      <x v="1064"/>
      <x v="2"/>
    </i>
    <i r="1">
      <x v="1065"/>
      <x v="1065"/>
      <x v="2"/>
    </i>
    <i r="1">
      <x v="1066"/>
      <x v="1066"/>
      <x v="2"/>
    </i>
    <i r="1">
      <x v="1067"/>
      <x v="1067"/>
      <x v="2"/>
    </i>
    <i r="1">
      <x v="1068"/>
      <x v="1068"/>
      <x v="2"/>
    </i>
    <i r="1">
      <x v="1069"/>
      <x v="1069"/>
      <x v="2"/>
    </i>
    <i r="1">
      <x v="1070"/>
      <x v="1070"/>
      <x v="2"/>
    </i>
    <i r="1">
      <x v="1071"/>
      <x v="1071"/>
      <x v="2"/>
    </i>
    <i r="1">
      <x v="1072"/>
      <x v="1072"/>
      <x v="2"/>
    </i>
    <i r="1">
      <x v="1073"/>
      <x v="1073"/>
      <x v="2"/>
    </i>
    <i r="1">
      <x v="1074"/>
      <x v="1075"/>
      <x v="2"/>
    </i>
    <i r="1">
      <x v="1075"/>
      <x v="1074"/>
      <x v="2"/>
    </i>
    <i r="1">
      <x v="1076"/>
      <x v="1076"/>
      <x v="2"/>
    </i>
    <i r="1">
      <x v="1077"/>
      <x v="1077"/>
      <x v="2"/>
    </i>
    <i r="1">
      <x v="1078"/>
      <x v="1078"/>
      <x v="2"/>
    </i>
    <i r="1">
      <x v="1079"/>
      <x v="1079"/>
      <x v="2"/>
    </i>
    <i r="1">
      <x v="1080"/>
      <x v="1080"/>
      <x v="2"/>
    </i>
    <i r="1">
      <x v="1081"/>
      <x v="1081"/>
      <x v="2"/>
    </i>
    <i r="1">
      <x v="1082"/>
      <x v="1082"/>
      <x v="2"/>
    </i>
    <i r="1">
      <x v="1083"/>
      <x v="1083"/>
      <x v="2"/>
    </i>
    <i r="1">
      <x v="1084"/>
      <x v="1084"/>
      <x v="2"/>
    </i>
    <i r="1">
      <x v="1085"/>
      <x v="1085"/>
      <x v="2"/>
    </i>
    <i r="1">
      <x v="1086"/>
      <x v="1086"/>
      <x v="2"/>
    </i>
    <i r="1">
      <x v="1087"/>
      <x v="1087"/>
      <x v="2"/>
    </i>
    <i r="1">
      <x v="1088"/>
      <x v="1088"/>
      <x v="2"/>
    </i>
    <i r="1">
      <x v="1089"/>
      <x v="1089"/>
      <x v="2"/>
    </i>
    <i r="1">
      <x v="1090"/>
      <x v="1090"/>
      <x v="2"/>
    </i>
    <i r="1">
      <x v="1091"/>
      <x v="1091"/>
      <x v="2"/>
    </i>
    <i r="1">
      <x v="1092"/>
      <x v="1092"/>
      <x v="2"/>
    </i>
    <i r="1">
      <x v="1093"/>
      <x v="1093"/>
      <x v="2"/>
    </i>
    <i r="1">
      <x v="1094"/>
      <x v="1094"/>
      <x v="2"/>
    </i>
    <i r="1">
      <x v="1095"/>
      <x v="1095"/>
      <x v="2"/>
    </i>
    <i r="1">
      <x v="1096"/>
      <x v="1096"/>
      <x v="2"/>
    </i>
    <i r="1">
      <x v="1097"/>
      <x v="1097"/>
      <x v="2"/>
    </i>
    <i r="1">
      <x v="1098"/>
      <x v="1098"/>
      <x v="2"/>
    </i>
    <i r="1">
      <x v="1099"/>
      <x v="1099"/>
      <x v="2"/>
    </i>
    <i r="1">
      <x v="1100"/>
      <x v="1100"/>
      <x v="2"/>
    </i>
    <i r="1">
      <x v="1101"/>
      <x v="1101"/>
      <x v="2"/>
    </i>
    <i r="1">
      <x v="1102"/>
      <x v="1102"/>
      <x v="2"/>
    </i>
    <i r="1">
      <x v="1103"/>
      <x v="1103"/>
      <x v="2"/>
    </i>
    <i r="1">
      <x v="1104"/>
      <x v="1104"/>
      <x v="2"/>
    </i>
    <i r="1">
      <x v="1105"/>
      <x v="1105"/>
      <x v="2"/>
    </i>
    <i r="1">
      <x v="1106"/>
      <x v="1106"/>
      <x v="2"/>
    </i>
    <i r="1">
      <x v="1107"/>
      <x v="1107"/>
      <x v="2"/>
    </i>
    <i r="1">
      <x v="1108"/>
      <x v="1108"/>
      <x v="2"/>
    </i>
    <i r="1">
      <x v="1109"/>
      <x v="1109"/>
      <x v="2"/>
    </i>
    <i r="1">
      <x v="1110"/>
      <x v="1110"/>
      <x v="2"/>
    </i>
    <i r="1">
      <x v="1111"/>
      <x v="1111"/>
      <x v="2"/>
    </i>
    <i r="1">
      <x v="1112"/>
      <x v="1112"/>
      <x v="2"/>
    </i>
    <i r="1">
      <x v="1113"/>
      <x v="1113"/>
      <x v="2"/>
    </i>
    <i r="1">
      <x v="1114"/>
      <x v="1114"/>
      <x v="2"/>
    </i>
    <i r="1">
      <x v="1115"/>
      <x v="1115"/>
      <x v="2"/>
    </i>
    <i r="1">
      <x v="1116"/>
      <x v="1116"/>
      <x v="2"/>
    </i>
    <i r="1">
      <x v="1117"/>
      <x v="1117"/>
      <x v="2"/>
    </i>
    <i r="1">
      <x v="1118"/>
      <x v="1118"/>
      <x v="2"/>
    </i>
    <i r="1">
      <x v="1119"/>
      <x v="1119"/>
      <x v="2"/>
    </i>
    <i r="1">
      <x v="1120"/>
      <x v="1120"/>
      <x v="2"/>
    </i>
    <i r="1">
      <x v="1121"/>
      <x v="1121"/>
      <x v="2"/>
    </i>
    <i r="1">
      <x v="1122"/>
      <x v="1122"/>
      <x v="2"/>
    </i>
    <i r="1">
      <x v="1123"/>
      <x v="1123"/>
      <x v="2"/>
    </i>
    <i r="1">
      <x v="1124"/>
      <x v="1124"/>
      <x v="2"/>
    </i>
    <i r="1">
      <x v="1125"/>
      <x v="1125"/>
      <x v="2"/>
    </i>
    <i r="1">
      <x v="1126"/>
      <x v="1126"/>
      <x v="2"/>
    </i>
    <i r="1">
      <x v="1127"/>
      <x v="1127"/>
      <x v="2"/>
    </i>
    <i r="1">
      <x v="1128"/>
      <x v="1128"/>
      <x v="2"/>
    </i>
    <i r="1">
      <x v="1129"/>
      <x v="1129"/>
      <x v="1"/>
    </i>
    <i r="1">
      <x v="1130"/>
      <x v="1130"/>
      <x v="2"/>
    </i>
    <i r="1">
      <x v="1131"/>
      <x v="1131"/>
      <x v="1"/>
    </i>
    <i r="1">
      <x v="1132"/>
      <x v="1132"/>
      <x v="2"/>
    </i>
    <i r="1">
      <x v="1133"/>
      <x v="1133"/>
      <x v="1"/>
    </i>
    <i r="1">
      <x v="1134"/>
      <x v="1134"/>
      <x v="2"/>
    </i>
    <i r="1">
      <x v="1135"/>
      <x v="1135"/>
      <x v="1"/>
    </i>
    <i r="1">
      <x v="1136"/>
      <x v="1136"/>
      <x v="2"/>
    </i>
    <i r="1">
      <x v="1137"/>
      <x v="1137"/>
      <x v="1"/>
    </i>
    <i r="1">
      <x v="1138"/>
      <x v="1138"/>
      <x v="2"/>
    </i>
    <i r="1">
      <x v="1139"/>
      <x v="1139"/>
      <x v="1"/>
    </i>
    <i r="1">
      <x v="1140"/>
      <x v="1140"/>
      <x v="2"/>
    </i>
    <i r="1">
      <x v="1141"/>
      <x v="1141"/>
      <x v="1"/>
    </i>
    <i r="1">
      <x v="1142"/>
      <x v="1142"/>
      <x v="2"/>
    </i>
    <i r="1">
      <x v="1143"/>
      <x v="1143"/>
      <x v="2"/>
    </i>
    <i r="1">
      <x v="1144"/>
      <x v="1144"/>
      <x v="2"/>
    </i>
    <i r="1">
      <x v="1145"/>
      <x v="1145"/>
      <x v="2"/>
    </i>
    <i r="1">
      <x v="1146"/>
      <x v="1146"/>
      <x v="2"/>
    </i>
    <i r="1">
      <x v="1147"/>
      <x v="1147"/>
      <x v="2"/>
    </i>
    <i r="1">
      <x v="1148"/>
      <x v="1148"/>
      <x v="2"/>
    </i>
    <i r="1">
      <x v="1149"/>
      <x v="1149"/>
      <x v="2"/>
    </i>
    <i r="1">
      <x v="1150"/>
      <x v="1150"/>
      <x v="2"/>
    </i>
    <i r="1">
      <x v="1151"/>
      <x v="1151"/>
      <x v="2"/>
    </i>
    <i r="1">
      <x v="1152"/>
      <x v="1152"/>
      <x v="2"/>
    </i>
    <i r="1">
      <x v="1153"/>
      <x v="1153"/>
      <x v="2"/>
    </i>
    <i r="1">
      <x v="1154"/>
      <x v="1154"/>
      <x v="2"/>
    </i>
    <i r="1">
      <x v="1155"/>
      <x v="1155"/>
      <x v="2"/>
    </i>
    <i r="1">
      <x v="1156"/>
      <x v="1156"/>
      <x v="2"/>
    </i>
    <i r="1">
      <x v="1157"/>
      <x v="1157"/>
      <x v="2"/>
    </i>
    <i r="1">
      <x v="1158"/>
      <x v="1158"/>
      <x v="2"/>
    </i>
    <i r="1">
      <x v="1159"/>
      <x v="1159"/>
      <x v="2"/>
    </i>
    <i r="1">
      <x v="1160"/>
      <x v="1160"/>
      <x v="2"/>
    </i>
    <i r="1">
      <x v="1161"/>
      <x v="1161"/>
      <x/>
    </i>
    <i r="1">
      <x v="1162"/>
      <x v="1162"/>
      <x/>
    </i>
    <i r="1">
      <x v="1163"/>
      <x v="1163"/>
      <x v="2"/>
    </i>
    <i r="1">
      <x v="1164"/>
      <x v="1164"/>
      <x v="2"/>
    </i>
    <i r="1">
      <x v="1165"/>
      <x v="1165"/>
      <x v="2"/>
    </i>
    <i r="1">
      <x v="1166"/>
      <x v="1166"/>
      <x v="2"/>
    </i>
    <i r="1">
      <x v="1167"/>
      <x v="1167"/>
      <x v="2"/>
    </i>
    <i r="1">
      <x v="1168"/>
      <x v="1168"/>
      <x v="2"/>
    </i>
    <i r="1">
      <x v="1169"/>
      <x v="1169"/>
      <x v="2"/>
    </i>
    <i r="1">
      <x v="1170"/>
      <x v="1170"/>
      <x v="2"/>
    </i>
    <i r="1">
      <x v="1171"/>
      <x v="1171"/>
      <x v="2"/>
    </i>
    <i r="1">
      <x v="1172"/>
      <x v="1172"/>
      <x v="2"/>
    </i>
    <i r="1">
      <x v="1173"/>
      <x v="1173"/>
      <x v="2"/>
    </i>
    <i r="1">
      <x v="1174"/>
      <x v="1174"/>
      <x v="2"/>
    </i>
    <i r="1">
      <x v="1175"/>
      <x v="1175"/>
      <x v="2"/>
    </i>
    <i r="1">
      <x v="1176"/>
      <x v="1176"/>
      <x v="2"/>
    </i>
    <i r="1">
      <x v="1177"/>
      <x v="1177"/>
      <x v="2"/>
    </i>
    <i r="1">
      <x v="1178"/>
      <x v="1178"/>
      <x v="2"/>
    </i>
    <i r="1">
      <x v="1179"/>
      <x v="1179"/>
      <x v="2"/>
    </i>
    <i r="1">
      <x v="1180"/>
      <x v="1180"/>
      <x v="2"/>
    </i>
    <i r="1">
      <x v="1181"/>
      <x v="1181"/>
      <x v="2"/>
    </i>
    <i r="1">
      <x v="1182"/>
      <x v="1182"/>
      <x v="2"/>
    </i>
    <i r="1">
      <x v="1183"/>
      <x v="1183"/>
      <x v="2"/>
    </i>
    <i r="1">
      <x v="1184"/>
      <x v="1184"/>
      <x v="2"/>
    </i>
    <i r="1">
      <x v="1185"/>
      <x v="1185"/>
      <x v="2"/>
    </i>
    <i r="1">
      <x v="1186"/>
      <x v="1186"/>
      <x v="2"/>
    </i>
    <i r="1">
      <x v="1187"/>
      <x v="1187"/>
      <x v="2"/>
    </i>
    <i r="1">
      <x v="1188"/>
      <x v="1188"/>
      <x v="2"/>
    </i>
    <i r="1">
      <x v="1189"/>
      <x v="1189"/>
      <x v="2"/>
    </i>
    <i r="1">
      <x v="1190"/>
      <x v="1190"/>
      <x v="2"/>
    </i>
    <i r="1">
      <x v="1191"/>
      <x v="1191"/>
      <x v="2"/>
    </i>
    <i r="1">
      <x v="1192"/>
      <x v="1192"/>
      <x v="2"/>
    </i>
    <i r="1">
      <x v="1193"/>
      <x v="1193"/>
      <x v="2"/>
    </i>
    <i r="1">
      <x v="1194"/>
      <x v="1194"/>
      <x v="2"/>
    </i>
    <i r="1">
      <x v="1195"/>
      <x v="1195"/>
      <x v="2"/>
    </i>
    <i r="1">
      <x v="1196"/>
      <x v="1196"/>
      <x v="2"/>
    </i>
    <i r="1">
      <x v="1197"/>
      <x v="1197"/>
      <x v="2"/>
    </i>
    <i r="1">
      <x v="1198"/>
      <x v="1198"/>
      <x v="2"/>
    </i>
    <i r="1">
      <x v="1199"/>
      <x v="1199"/>
      <x v="2"/>
    </i>
    <i r="1">
      <x v="1200"/>
      <x v="1200"/>
      <x v="2"/>
    </i>
    <i r="1">
      <x v="1201"/>
      <x v="1201"/>
      <x v="2"/>
    </i>
    <i r="1">
      <x v="1202"/>
      <x v="1202"/>
      <x v="2"/>
    </i>
    <i r="1">
      <x v="1203"/>
      <x v="1203"/>
      <x v="2"/>
    </i>
    <i r="1">
      <x v="1204"/>
      <x v="1204"/>
      <x v="2"/>
    </i>
    <i r="1">
      <x v="1205"/>
      <x v="1205"/>
      <x v="2"/>
    </i>
    <i r="1">
      <x v="1206"/>
      <x v="1206"/>
      <x v="2"/>
    </i>
    <i r="1">
      <x v="1207"/>
      <x v="1207"/>
      <x v="2"/>
    </i>
    <i r="1">
      <x v="1208"/>
      <x v="1208"/>
      <x v="2"/>
    </i>
    <i r="1">
      <x v="1215"/>
      <x v="1215"/>
      <x v="2"/>
    </i>
    <i r="1">
      <x v="1216"/>
      <x v="1216"/>
      <x v="2"/>
    </i>
    <i r="1">
      <x v="1217"/>
      <x v="1217"/>
      <x v="2"/>
    </i>
    <i r="1">
      <x v="1218"/>
      <x v="1218"/>
      <x v="2"/>
    </i>
    <i r="1">
      <x v="1219"/>
      <x v="1219"/>
      <x v="2"/>
    </i>
    <i r="1">
      <x v="1237"/>
      <x v="1237"/>
      <x v="2"/>
    </i>
    <i r="1">
      <x v="1238"/>
      <x v="1238"/>
      <x v="2"/>
    </i>
    <i r="1">
      <x v="1240"/>
      <x v="1240"/>
      <x v="2"/>
    </i>
    <i r="1">
      <x v="1241"/>
      <x v="1241"/>
      <x v="2"/>
    </i>
    <i r="1">
      <x v="1242"/>
      <x v="1242"/>
      <x v="2"/>
    </i>
    <i r="1">
      <x v="1243"/>
      <x v="1243"/>
      <x v="2"/>
    </i>
    <i r="1">
      <x v="1244"/>
      <x v="1244"/>
      <x v="2"/>
    </i>
    <i r="1">
      <x v="1245"/>
      <x v="1245"/>
      <x v="2"/>
    </i>
    <i r="1">
      <x v="1246"/>
      <x v="1246"/>
      <x v="2"/>
    </i>
    <i r="1">
      <x v="1247"/>
      <x v="1247"/>
      <x v="2"/>
    </i>
    <i r="1">
      <x v="1254"/>
      <x v="1254"/>
      <x v="2"/>
    </i>
    <i r="1">
      <x v="1255"/>
      <x v="1255"/>
      <x v="2"/>
    </i>
    <i r="1">
      <x v="1256"/>
      <x v="1256"/>
      <x v="2"/>
    </i>
    <i r="1">
      <x v="1257"/>
      <x v="1257"/>
      <x v="2"/>
    </i>
    <i r="1">
      <x v="1258"/>
      <x v="1258"/>
      <x v="2"/>
    </i>
    <i r="1">
      <x v="1259"/>
      <x v="1259"/>
      <x v="2"/>
    </i>
    <i r="1">
      <x v="1260"/>
      <x v="1260"/>
      <x v="2"/>
    </i>
    <i r="1">
      <x v="1261"/>
      <x v="1261"/>
      <x v="2"/>
    </i>
    <i r="1">
      <x v="1262"/>
      <x v="1262"/>
      <x v="2"/>
    </i>
    <i r="1">
      <x v="1263"/>
      <x v="1263"/>
      <x/>
    </i>
    <i r="1">
      <x v="1264"/>
      <x v="1264"/>
      <x v="2"/>
    </i>
    <i r="1">
      <x v="1265"/>
      <x v="1265"/>
      <x v="2"/>
    </i>
    <i r="1">
      <x v="1266"/>
      <x v="1266"/>
      <x v="2"/>
    </i>
    <i r="1">
      <x v="1267"/>
      <x v="1267"/>
      <x v="2"/>
    </i>
    <i r="1">
      <x v="1268"/>
      <x v="1268"/>
      <x v="2"/>
    </i>
    <i r="1">
      <x v="1269"/>
      <x v="1269"/>
      <x v="2"/>
    </i>
    <i r="1">
      <x v="1270"/>
      <x v="1270"/>
      <x/>
    </i>
    <i r="1">
      <x v="1271"/>
      <x v="1271"/>
      <x v="2"/>
    </i>
    <i r="1">
      <x v="1272"/>
      <x v="1272"/>
      <x/>
    </i>
    <i r="1">
      <x v="1273"/>
      <x v="1273"/>
      <x/>
    </i>
    <i r="1">
      <x v="1274"/>
      <x v="1274"/>
      <x v="2"/>
    </i>
    <i r="1">
      <x v="1275"/>
      <x v="1275"/>
      <x v="2"/>
    </i>
    <i r="1">
      <x v="1276"/>
      <x v="1276"/>
      <x v="2"/>
    </i>
    <i r="1">
      <x v="1277"/>
      <x v="1277"/>
      <x v="2"/>
    </i>
    <i r="1">
      <x v="1278"/>
      <x v="1278"/>
      <x v="2"/>
    </i>
    <i r="1">
      <x v="1279"/>
      <x v="1279"/>
      <x v="2"/>
    </i>
    <i r="1">
      <x v="1280"/>
      <x v="1280"/>
      <x v="2"/>
    </i>
    <i r="1">
      <x v="1281"/>
      <x v="1281"/>
      <x v="2"/>
    </i>
    <i r="1">
      <x v="1282"/>
      <x v="1282"/>
      <x v="2"/>
    </i>
    <i r="1">
      <x v="1283"/>
      <x v="1283"/>
      <x v="2"/>
    </i>
    <i r="1">
      <x v="1284"/>
      <x v="1284"/>
      <x v="2"/>
    </i>
    <i r="1">
      <x v="1285"/>
      <x v="1285"/>
      <x v="2"/>
    </i>
    <i r="1">
      <x v="1286"/>
      <x v="1286"/>
      <x v="2"/>
    </i>
    <i r="1">
      <x v="1287"/>
      <x v="1287"/>
      <x v="2"/>
    </i>
    <i r="1">
      <x v="1288"/>
      <x v="1288"/>
      <x v="2"/>
    </i>
    <i r="1">
      <x v="1289"/>
      <x v="1289"/>
      <x v="2"/>
    </i>
    <i r="1">
      <x v="1290"/>
      <x v="1290"/>
      <x v="2"/>
    </i>
    <i r="1">
      <x v="1291"/>
      <x v="1291"/>
      <x v="2"/>
    </i>
    <i r="1">
      <x v="1292"/>
      <x v="1292"/>
      <x v="2"/>
    </i>
    <i r="1">
      <x v="1293"/>
      <x v="1293"/>
      <x v="2"/>
    </i>
    <i r="1">
      <x v="1294"/>
      <x v="1294"/>
      <x v="2"/>
    </i>
    <i r="1">
      <x v="1295"/>
      <x v="1295"/>
      <x v="2"/>
    </i>
    <i r="1">
      <x v="1296"/>
      <x v="1296"/>
      <x v="2"/>
    </i>
    <i r="1">
      <x v="1297"/>
      <x v="1297"/>
      <x v="2"/>
    </i>
    <i r="1">
      <x v="1298"/>
      <x v="1298"/>
      <x v="2"/>
    </i>
    <i r="1">
      <x v="1299"/>
      <x v="1299"/>
      <x v="2"/>
    </i>
    <i r="1">
      <x v="1300"/>
      <x v="1300"/>
      <x v="2"/>
    </i>
    <i r="1">
      <x v="1301"/>
      <x v="1301"/>
      <x v="2"/>
    </i>
    <i r="1">
      <x v="1302"/>
      <x v="1302"/>
      <x v="2"/>
    </i>
    <i r="1">
      <x v="1303"/>
      <x v="1303"/>
      <x/>
    </i>
    <i r="1">
      <x v="1304"/>
      <x v="1304"/>
      <x/>
    </i>
    <i r="1">
      <x v="1305"/>
      <x v="1305"/>
      <x/>
    </i>
    <i r="1">
      <x v="1306"/>
      <x v="1306"/>
      <x/>
    </i>
    <i r="1">
      <x v="1307"/>
      <x v="1307"/>
      <x/>
    </i>
    <i r="1">
      <x v="1308"/>
      <x v="1308"/>
      <x/>
    </i>
    <i r="1">
      <x v="1309"/>
      <x v="1309"/>
      <x v="2"/>
    </i>
    <i r="1">
      <x v="1310"/>
      <x v="1310"/>
      <x/>
    </i>
    <i r="1">
      <x v="1311"/>
      <x v="1311"/>
      <x/>
    </i>
    <i r="1">
      <x v="1312"/>
      <x v="1312"/>
      <x/>
    </i>
    <i r="1">
      <x v="1313"/>
      <x v="1313"/>
      <x/>
    </i>
    <i r="1">
      <x v="1314"/>
      <x v="1314"/>
      <x/>
    </i>
    <i r="1">
      <x v="1315"/>
      <x v="1315"/>
      <x/>
    </i>
    <i r="1">
      <x v="1316"/>
      <x v="1316"/>
      <x v="2"/>
    </i>
    <i r="1">
      <x v="1317"/>
      <x v="1317"/>
      <x v="2"/>
    </i>
    <i r="1">
      <x v="1318"/>
      <x v="1318"/>
      <x v="2"/>
    </i>
    <i r="1">
      <x v="1319"/>
      <x v="1319"/>
      <x v="2"/>
    </i>
    <i r="1">
      <x v="1320"/>
      <x v="1320"/>
      <x v="2"/>
    </i>
    <i r="1">
      <x v="1321"/>
      <x v="1321"/>
      <x v="2"/>
    </i>
    <i r="1">
      <x v="1322"/>
      <x v="1322"/>
      <x v="2"/>
    </i>
    <i r="1">
      <x v="1323"/>
      <x v="1323"/>
      <x v="2"/>
    </i>
    <i r="1">
      <x v="1324"/>
      <x v="1324"/>
      <x v="2"/>
    </i>
    <i r="1">
      <x v="1325"/>
      <x v="1325"/>
      <x v="2"/>
    </i>
    <i r="1">
      <x v="1326"/>
      <x v="1326"/>
      <x/>
    </i>
    <i r="1">
      <x v="1327"/>
      <x v="1327"/>
      <x v="2"/>
    </i>
    <i r="1">
      <x v="1328"/>
      <x v="1328"/>
      <x v="2"/>
    </i>
    <i r="1">
      <x v="1329"/>
      <x v="1329"/>
      <x v="2"/>
    </i>
    <i r="1">
      <x v="1330"/>
      <x v="1330"/>
      <x v="2"/>
    </i>
    <i r="1">
      <x v="1331"/>
      <x v="1331"/>
      <x v="2"/>
    </i>
    <i r="1">
      <x v="1332"/>
      <x v="1332"/>
      <x v="2"/>
    </i>
    <i r="1">
      <x v="1333"/>
      <x v="1333"/>
      <x v="2"/>
    </i>
    <i r="1">
      <x v="1334"/>
      <x v="1334"/>
      <x v="2"/>
    </i>
    <i r="1">
      <x v="1335"/>
      <x v="1335"/>
      <x v="2"/>
    </i>
    <i r="1">
      <x v="1336"/>
      <x v="1336"/>
      <x v="2"/>
    </i>
    <i r="1">
      <x v="1337"/>
      <x v="1337"/>
      <x v="2"/>
    </i>
    <i r="1">
      <x v="1338"/>
      <x v="1338"/>
      <x v="2"/>
    </i>
    <i r="1">
      <x v="1339"/>
      <x v="1339"/>
      <x v="2"/>
    </i>
    <i r="1">
      <x v="1340"/>
      <x v="1340"/>
      <x/>
    </i>
    <i r="1">
      <x v="1341"/>
      <x v="1341"/>
      <x/>
    </i>
    <i r="1">
      <x v="1342"/>
      <x v="1342"/>
      <x v="2"/>
    </i>
    <i r="1">
      <x v="1343"/>
      <x v="1343"/>
      <x v="2"/>
    </i>
    <i r="1">
      <x v="1344"/>
      <x v="1344"/>
      <x/>
    </i>
    <i r="1">
      <x v="1345"/>
      <x v="1345"/>
      <x v="2"/>
    </i>
    <i r="1">
      <x v="1346"/>
      <x v="1346"/>
      <x v="2"/>
    </i>
    <i r="1">
      <x v="1347"/>
      <x v="1347"/>
      <x v="2"/>
    </i>
    <i r="1">
      <x v="1348"/>
      <x v="1348"/>
      <x/>
    </i>
    <i r="1">
      <x v="1349"/>
      <x v="1349"/>
      <x v="2"/>
    </i>
    <i r="1">
      <x v="1350"/>
      <x v="1350"/>
      <x v="2"/>
    </i>
    <i r="1">
      <x v="1351"/>
      <x v="1351"/>
      <x v="2"/>
    </i>
    <i r="1">
      <x v="1352"/>
      <x v="1352"/>
      <x/>
    </i>
    <i r="1">
      <x v="1353"/>
      <x v="1353"/>
      <x v="2"/>
    </i>
    <i r="1">
      <x v="1354"/>
      <x v="1354"/>
      <x v="2"/>
    </i>
    <i r="1">
      <x v="1355"/>
      <x v="1355"/>
      <x v="2"/>
    </i>
    <i r="1">
      <x v="1356"/>
      <x v="1356"/>
      <x v="2"/>
    </i>
    <i r="1">
      <x v="1357"/>
      <x v="1357"/>
      <x v="2"/>
    </i>
    <i r="1">
      <x v="1358"/>
      <x v="1358"/>
      <x v="2"/>
    </i>
    <i r="1">
      <x v="1359"/>
      <x v="1359"/>
      <x v="2"/>
    </i>
    <i r="1">
      <x v="1360"/>
      <x v="1360"/>
      <x v="2"/>
    </i>
    <i r="1">
      <x v="1361"/>
      <x v="1361"/>
      <x v="2"/>
    </i>
    <i r="1">
      <x v="1362"/>
      <x v="1362"/>
      <x v="2"/>
    </i>
    <i r="1">
      <x v="1363"/>
      <x v="1363"/>
      <x v="2"/>
    </i>
    <i r="1">
      <x v="1364"/>
      <x v="1364"/>
      <x v="2"/>
    </i>
    <i r="1">
      <x v="1365"/>
      <x v="1365"/>
      <x v="2"/>
    </i>
    <i r="1">
      <x v="1366"/>
      <x v="1366"/>
      <x v="2"/>
    </i>
    <i r="1">
      <x v="1367"/>
      <x v="1367"/>
      <x v="2"/>
    </i>
    <i r="1">
      <x v="1368"/>
      <x v="1368"/>
      <x v="2"/>
    </i>
    <i r="1">
      <x v="1369"/>
      <x v="1369"/>
      <x v="2"/>
    </i>
    <i r="1">
      <x v="1370"/>
      <x v="1370"/>
      <x v="2"/>
    </i>
    <i r="1">
      <x v="1371"/>
      <x v="1371"/>
      <x v="2"/>
    </i>
    <i r="1">
      <x v="1372"/>
      <x v="1372"/>
      <x v="2"/>
    </i>
    <i r="1">
      <x v="1373"/>
      <x v="1373"/>
      <x v="2"/>
    </i>
    <i r="1">
      <x v="1374"/>
      <x v="1374"/>
      <x v="2"/>
    </i>
    <i r="1">
      <x v="1375"/>
      <x v="1375"/>
      <x v="2"/>
    </i>
    <i r="1">
      <x v="1376"/>
      <x v="1376"/>
      <x v="2"/>
    </i>
    <i r="1">
      <x v="1377"/>
      <x v="1377"/>
      <x v="2"/>
    </i>
    <i r="1">
      <x v="1378"/>
      <x v="1378"/>
      <x v="2"/>
    </i>
    <i r="1">
      <x v="1379"/>
      <x v="1379"/>
      <x v="2"/>
    </i>
    <i r="1">
      <x v="1380"/>
      <x v="1380"/>
      <x v="2"/>
    </i>
    <i r="1">
      <x v="1382"/>
      <x v="1382"/>
      <x v="2"/>
    </i>
    <i r="1">
      <x v="1384"/>
      <x v="1384"/>
      <x v="2"/>
    </i>
    <i r="1">
      <x v="1386"/>
      <x v="1386"/>
      <x v="2"/>
    </i>
    <i r="1">
      <x v="1389"/>
      <x v="1389"/>
      <x v="2"/>
    </i>
    <i r="1">
      <x v="1394"/>
      <x v="1394"/>
      <x v="2"/>
    </i>
    <i r="1">
      <x v="1397"/>
      <x v="1397"/>
      <x v="2"/>
    </i>
    <i r="1">
      <x v="1400"/>
      <x v="1400"/>
      <x v="2"/>
    </i>
    <i r="1">
      <x v="1401"/>
      <x v="1401"/>
      <x v="2"/>
    </i>
    <i r="1">
      <x v="1402"/>
      <x v="1402"/>
      <x v="2"/>
    </i>
    <i r="1">
      <x v="1403"/>
      <x v="1403"/>
      <x v="2"/>
    </i>
    <i r="1">
      <x v="1404"/>
      <x v="1404"/>
      <x v="2"/>
    </i>
    <i r="1">
      <x v="1405"/>
      <x v="1405"/>
      <x v="2"/>
    </i>
    <i r="1">
      <x v="1411"/>
      <x v="1411"/>
      <x v="2"/>
    </i>
    <i r="1">
      <x v="1412"/>
      <x v="1412"/>
      <x v="2"/>
    </i>
    <i r="1">
      <x v="1413"/>
      <x v="1413"/>
      <x v="2"/>
    </i>
    <i r="1">
      <x v="1414"/>
      <x v="1414"/>
      <x v="2"/>
    </i>
    <i r="1">
      <x v="1415"/>
      <x v="1415"/>
      <x v="2"/>
    </i>
    <i r="1">
      <x v="1416"/>
      <x v="1416"/>
      <x v="2"/>
    </i>
    <i r="1">
      <x v="1417"/>
      <x v="1417"/>
      <x v="2"/>
    </i>
    <i r="1">
      <x v="1418"/>
      <x v="1418"/>
      <x v="2"/>
    </i>
    <i r="1">
      <x v="1419"/>
      <x v="1419"/>
      <x v="2"/>
    </i>
    <i r="1">
      <x v="1420"/>
      <x v="1420"/>
      <x v="2"/>
    </i>
    <i r="1">
      <x v="1421"/>
      <x v="1421"/>
      <x v="2"/>
    </i>
    <i r="1">
      <x v="1422"/>
      <x v="1422"/>
      <x v="2"/>
    </i>
    <i r="1">
      <x v="1423"/>
      <x v="1423"/>
      <x v="2"/>
    </i>
    <i r="1">
      <x v="1424"/>
      <x v="1424"/>
      <x v="2"/>
    </i>
    <i r="1">
      <x v="1425"/>
      <x v="1425"/>
      <x v="2"/>
    </i>
    <i r="1">
      <x v="1426"/>
      <x v="1426"/>
      <x v="2"/>
    </i>
    <i r="1">
      <x v="1427"/>
      <x v="1427"/>
      <x v="2"/>
    </i>
    <i r="1">
      <x v="1428"/>
      <x v="1428"/>
      <x v="2"/>
    </i>
    <i r="1">
      <x v="1429"/>
      <x v="1429"/>
      <x v="2"/>
    </i>
    <i r="1">
      <x v="1432"/>
      <x v="1432"/>
      <x v="2"/>
    </i>
    <i r="1">
      <x v="1433"/>
      <x v="1433"/>
      <x v="2"/>
    </i>
    <i r="1">
      <x v="1435"/>
      <x v="1435"/>
      <x v="2"/>
    </i>
    <i r="1">
      <x v="1436"/>
      <x v="1436"/>
      <x v="2"/>
    </i>
    <i r="1">
      <x v="1438"/>
      <x v="1438"/>
      <x v="2"/>
    </i>
    <i r="1">
      <x v="1439"/>
      <x v="1439"/>
      <x v="2"/>
    </i>
    <i r="1">
      <x v="1440"/>
      <x v="1440"/>
      <x v="2"/>
    </i>
    <i r="1">
      <x v="1441"/>
      <x v="1441"/>
      <x v="2"/>
    </i>
    <i r="1">
      <x v="1442"/>
      <x v="1442"/>
      <x v="2"/>
    </i>
    <i r="1">
      <x v="1443"/>
      <x v="1443"/>
      <x v="2"/>
    </i>
    <i r="1">
      <x v="1444"/>
      <x v="1444"/>
      <x v="2"/>
    </i>
    <i r="1">
      <x v="1445"/>
      <x v="1445"/>
      <x v="2"/>
    </i>
    <i r="1">
      <x v="1446"/>
      <x v="1446"/>
      <x v="2"/>
    </i>
    <i r="1">
      <x v="1447"/>
      <x v="1447"/>
      <x v="2"/>
    </i>
    <i r="1">
      <x v="1448"/>
      <x v="1448"/>
      <x v="2"/>
    </i>
    <i r="1">
      <x v="1449"/>
      <x v="1449"/>
      <x v="2"/>
    </i>
    <i r="1">
      <x v="1450"/>
      <x v="1450"/>
      <x v="2"/>
    </i>
    <i r="1">
      <x v="1451"/>
      <x v="1451"/>
      <x v="2"/>
    </i>
    <i r="1">
      <x v="1452"/>
      <x v="1452"/>
      <x v="2"/>
    </i>
    <i r="1">
      <x v="1453"/>
      <x v="1453"/>
      <x v="2"/>
    </i>
    <i r="1">
      <x v="1454"/>
      <x v="1454"/>
      <x v="2"/>
    </i>
    <i r="1">
      <x v="1455"/>
      <x v="1455"/>
      <x v="2"/>
    </i>
    <i r="1">
      <x v="1456"/>
      <x v="1456"/>
      <x v="2"/>
    </i>
    <i r="1">
      <x v="1457"/>
      <x v="1457"/>
      <x v="2"/>
    </i>
    <i r="1">
      <x v="1458"/>
      <x v="1458"/>
      <x v="2"/>
    </i>
    <i r="1">
      <x v="1459"/>
      <x v="1459"/>
      <x v="2"/>
    </i>
    <i r="1">
      <x v="1460"/>
      <x v="1460"/>
      <x v="2"/>
    </i>
    <i r="1">
      <x v="1461"/>
      <x v="1461"/>
      <x v="2"/>
    </i>
    <i r="1">
      <x v="1462"/>
      <x v="1462"/>
      <x v="2"/>
    </i>
    <i r="1">
      <x v="1463"/>
      <x v="1463"/>
      <x v="2"/>
    </i>
    <i r="1">
      <x v="1465"/>
      <x v="1465"/>
      <x v="2"/>
    </i>
    <i r="1">
      <x v="1503"/>
      <x v="1503"/>
      <x/>
    </i>
    <i r="1">
      <x v="1509"/>
      <x v="1509"/>
      <x v="2"/>
    </i>
    <i r="1">
      <x v="1510"/>
      <x v="1510"/>
      <x v="2"/>
    </i>
    <i r="1">
      <x v="1511"/>
      <x v="1511"/>
      <x v="2"/>
    </i>
    <i r="1">
      <x v="1512"/>
      <x v="1512"/>
      <x v="2"/>
    </i>
    <i r="1">
      <x v="1515"/>
      <x v="1515"/>
      <x v="2"/>
    </i>
    <i r="1">
      <x v="1516"/>
      <x v="1516"/>
      <x v="2"/>
    </i>
    <i r="1">
      <x v="1517"/>
      <x v="1517"/>
      <x v="2"/>
    </i>
    <i r="1">
      <x v="1518"/>
      <x v="1518"/>
      <x v="2"/>
    </i>
    <i r="1">
      <x v="1519"/>
      <x v="1519"/>
      <x v="2"/>
    </i>
    <i r="1">
      <x v="1520"/>
      <x v="1520"/>
      <x v="2"/>
    </i>
    <i r="1">
      <x v="1522"/>
      <x v="1522"/>
      <x v="2"/>
    </i>
    <i r="1">
      <x v="1523"/>
      <x v="1523"/>
      <x v="2"/>
    </i>
    <i r="1">
      <x v="1524"/>
      <x v="1524"/>
      <x v="2"/>
    </i>
    <i r="1">
      <x v="1525"/>
      <x v="1525"/>
      <x v="2"/>
    </i>
    <i r="1">
      <x v="1526"/>
      <x v="1526"/>
      <x v="2"/>
    </i>
    <i r="1">
      <x v="1527"/>
      <x v="1527"/>
      <x v="2"/>
    </i>
    <i r="1">
      <x v="1534"/>
      <x v="1534"/>
      <x v="2"/>
    </i>
    <i r="1">
      <x v="1535"/>
      <x v="1535"/>
      <x v="2"/>
    </i>
    <i r="1">
      <x v="1536"/>
      <x v="1536"/>
      <x v="2"/>
    </i>
    <i r="1">
      <x v="1537"/>
      <x v="1537"/>
      <x v="2"/>
    </i>
    <i r="1">
      <x v="1538"/>
      <x v="1538"/>
      <x v="2"/>
    </i>
    <i r="1">
      <x v="1542"/>
      <x v="1542"/>
      <x v="2"/>
    </i>
    <i r="1">
      <x v="1543"/>
      <x v="1543"/>
      <x v="2"/>
    </i>
    <i r="1">
      <x v="1555"/>
      <x v="1555"/>
      <x v="2"/>
    </i>
    <i r="1">
      <x v="1556"/>
      <x v="1556"/>
      <x v="2"/>
    </i>
    <i r="1">
      <x v="1564"/>
      <x v="1564"/>
      <x v="2"/>
    </i>
    <i r="1">
      <x v="1565"/>
      <x v="1565"/>
      <x v="2"/>
    </i>
    <i r="1">
      <x v="1568"/>
      <x v="1568"/>
      <x v="2"/>
    </i>
    <i r="1">
      <x v="1569"/>
      <x v="1569"/>
      <x v="2"/>
    </i>
    <i r="1">
      <x v="1570"/>
      <x v="1570"/>
      <x v="2"/>
    </i>
    <i r="1">
      <x v="1571"/>
      <x v="1571"/>
      <x v="2"/>
    </i>
    <i r="1">
      <x v="1572"/>
      <x v="1572"/>
      <x v="2"/>
    </i>
    <i r="1">
      <x v="1573"/>
      <x v="1573"/>
      <x v="2"/>
    </i>
    <i r="1">
      <x v="1574"/>
      <x v="1574"/>
      <x v="2"/>
    </i>
    <i r="1">
      <x v="1575"/>
      <x v="1575"/>
      <x v="2"/>
    </i>
    <i r="1">
      <x v="1576"/>
      <x v="1576"/>
      <x v="2"/>
    </i>
    <i r="1">
      <x v="1577"/>
      <x v="1577"/>
      <x v="2"/>
    </i>
    <i r="1">
      <x v="1578"/>
      <x v="1578"/>
      <x v="2"/>
    </i>
    <i r="1">
      <x v="1579"/>
      <x v="1579"/>
      <x/>
    </i>
    <i r="1">
      <x v="1580"/>
      <x v="1580"/>
      <x v="2"/>
    </i>
    <i r="1">
      <x v="1581"/>
      <x v="1581"/>
      <x v="2"/>
    </i>
    <i r="1">
      <x v="1582"/>
      <x v="1582"/>
      <x v="2"/>
    </i>
    <i r="1">
      <x v="1583"/>
      <x v="1583"/>
      <x v="2"/>
    </i>
    <i r="1">
      <x v="1584"/>
      <x v="1584"/>
      <x v="2"/>
    </i>
    <i r="1">
      <x v="1585"/>
      <x v="1585"/>
      <x v="2"/>
    </i>
    <i r="1">
      <x v="1586"/>
      <x v="1586"/>
      <x v="2"/>
    </i>
    <i r="1">
      <x v="1587"/>
      <x v="1587"/>
      <x v="2"/>
    </i>
    <i r="1">
      <x v="1588"/>
      <x v="1588"/>
      <x v="2"/>
    </i>
    <i r="1">
      <x v="1589"/>
      <x v="1589"/>
      <x v="2"/>
    </i>
    <i r="1">
      <x v="1590"/>
      <x v="1590"/>
      <x v="2"/>
    </i>
    <i r="1">
      <x v="1591"/>
      <x v="1591"/>
      <x v="2"/>
    </i>
    <i r="1">
      <x v="1592"/>
      <x v="1592"/>
      <x v="2"/>
    </i>
    <i r="1">
      <x v="1593"/>
      <x v="1593"/>
      <x v="2"/>
    </i>
    <i r="1">
      <x v="1594"/>
      <x v="1594"/>
      <x v="2"/>
    </i>
    <i r="1">
      <x v="1595"/>
      <x v="1595"/>
      <x v="2"/>
    </i>
    <i r="1">
      <x v="1596"/>
      <x v="1596"/>
      <x v="2"/>
    </i>
    <i r="1">
      <x v="1597"/>
      <x v="1597"/>
      <x v="2"/>
    </i>
    <i r="1">
      <x v="1598"/>
      <x v="1598"/>
      <x v="2"/>
    </i>
    <i r="1">
      <x v="1599"/>
      <x v="1599"/>
      <x v="2"/>
    </i>
    <i r="1">
      <x v="1600"/>
      <x v="1600"/>
      <x v="2"/>
    </i>
    <i r="1">
      <x v="1601"/>
      <x v="1601"/>
      <x v="2"/>
    </i>
    <i r="1">
      <x v="1602"/>
      <x v="1602"/>
      <x v="2"/>
    </i>
    <i r="1">
      <x v="1603"/>
      <x v="1603"/>
      <x v="2"/>
    </i>
    <i r="1">
      <x v="1604"/>
      <x v="1604"/>
      <x v="2"/>
    </i>
    <i r="1">
      <x v="1605"/>
      <x v="1605"/>
      <x v="2"/>
    </i>
    <i r="1">
      <x v="1606"/>
      <x v="1606"/>
      <x v="2"/>
    </i>
    <i r="1">
      <x v="1607"/>
      <x v="1607"/>
      <x v="2"/>
    </i>
    <i r="1">
      <x v="1608"/>
      <x v="1608"/>
      <x v="2"/>
    </i>
    <i r="1">
      <x v="1609"/>
      <x v="1609"/>
      <x v="2"/>
    </i>
    <i r="1">
      <x v="1610"/>
      <x v="1610"/>
      <x v="2"/>
    </i>
    <i r="1">
      <x v="1611"/>
      <x v="1611"/>
      <x v="2"/>
    </i>
    <i r="1">
      <x v="1612"/>
      <x v="1612"/>
      <x v="2"/>
    </i>
    <i r="1">
      <x v="1613"/>
      <x v="1613"/>
      <x v="2"/>
    </i>
    <i r="1">
      <x v="1641"/>
      <x v="1641"/>
      <x v="2"/>
    </i>
    <i r="1">
      <x v="1654"/>
      <x v="1654"/>
      <x v="2"/>
    </i>
    <i r="1">
      <x v="1655"/>
      <x v="1655"/>
      <x v="2"/>
    </i>
    <i r="1">
      <x v="1656"/>
      <x v="1656"/>
      <x v="2"/>
    </i>
    <i r="1">
      <x v="1657"/>
      <x v="1657"/>
      <x v="2"/>
    </i>
    <i r="1">
      <x v="1658"/>
      <x v="1658"/>
      <x v="2"/>
    </i>
    <i r="1">
      <x v="1659"/>
      <x v="1659"/>
      <x v="2"/>
    </i>
    <i r="1">
      <x v="1660"/>
      <x v="1660"/>
      <x v="2"/>
    </i>
    <i r="1">
      <x v="1661"/>
      <x v="1661"/>
      <x v="2"/>
    </i>
    <i r="1">
      <x v="1662"/>
      <x v="1662"/>
      <x v="2"/>
    </i>
    <i r="1">
      <x v="1663"/>
      <x v="1663"/>
      <x v="2"/>
    </i>
    <i r="1">
      <x v="1664"/>
      <x v="1664"/>
      <x v="2"/>
    </i>
    <i r="1">
      <x v="1665"/>
      <x v="1665"/>
      <x v="2"/>
    </i>
    <i r="1">
      <x v="1666"/>
      <x v="1666"/>
      <x v="2"/>
    </i>
    <i r="1">
      <x v="1667"/>
      <x v="1667"/>
      <x v="2"/>
    </i>
    <i r="1">
      <x v="1668"/>
      <x v="1668"/>
      <x v="2"/>
    </i>
    <i r="1">
      <x v="1669"/>
      <x v="1669"/>
      <x v="2"/>
    </i>
    <i r="1">
      <x v="1670"/>
      <x v="1670"/>
      <x v="2"/>
    </i>
    <i r="1">
      <x v="1671"/>
      <x v="1671"/>
      <x v="2"/>
    </i>
    <i r="1">
      <x v="1672"/>
      <x v="1672"/>
      <x v="2"/>
    </i>
    <i r="1">
      <x v="1673"/>
      <x v="1673"/>
      <x v="2"/>
    </i>
    <i r="1">
      <x v="1674"/>
      <x v="1674"/>
      <x v="2"/>
    </i>
    <i r="1">
      <x v="1675"/>
      <x v="1675"/>
      <x v="2"/>
    </i>
    <i r="1">
      <x v="1676"/>
      <x v="1676"/>
      <x v="2"/>
    </i>
    <i r="1">
      <x v="1677"/>
      <x v="1677"/>
      <x v="2"/>
    </i>
    <i r="1">
      <x v="1678"/>
      <x v="1678"/>
      <x v="2"/>
    </i>
    <i r="1">
      <x v="1679"/>
      <x v="1679"/>
      <x v="2"/>
    </i>
    <i r="1">
      <x v="1680"/>
      <x v="1680"/>
      <x v="2"/>
    </i>
    <i r="1">
      <x v="1681"/>
      <x v="1681"/>
      <x v="2"/>
    </i>
    <i r="1">
      <x v="1682"/>
      <x v="1682"/>
      <x v="2"/>
    </i>
    <i r="1">
      <x v="1683"/>
      <x v="1683"/>
      <x v="2"/>
    </i>
    <i r="1">
      <x v="1684"/>
      <x v="1684"/>
      <x v="2"/>
    </i>
    <i r="1">
      <x v="1685"/>
      <x v="1685"/>
      <x v="1"/>
    </i>
    <i r="1">
      <x v="1686"/>
      <x v="1686"/>
      <x v="2"/>
    </i>
    <i r="1">
      <x v="1687"/>
      <x v="1687"/>
      <x v="2"/>
    </i>
    <i r="1">
      <x v="1688"/>
      <x v="1688"/>
      <x v="2"/>
    </i>
    <i r="1">
      <x v="1689"/>
      <x v="1689"/>
      <x v="2"/>
    </i>
    <i r="1">
      <x v="1690"/>
      <x v="1690"/>
      <x v="2"/>
    </i>
    <i r="1">
      <x v="1691"/>
      <x v="1691"/>
      <x v="1"/>
    </i>
    <i r="1">
      <x v="1692"/>
      <x v="1692"/>
      <x v="2"/>
    </i>
    <i r="1">
      <x v="1693"/>
      <x v="1693"/>
      <x v="2"/>
    </i>
    <i r="1">
      <x v="1694"/>
      <x v="1694"/>
      <x v="2"/>
    </i>
    <i r="1">
      <x v="1695"/>
      <x v="1695"/>
      <x v="2"/>
    </i>
    <i r="1">
      <x v="1696"/>
      <x v="1696"/>
      <x v="2"/>
    </i>
    <i r="1">
      <x v="1697"/>
      <x v="1697"/>
      <x v="2"/>
    </i>
    <i r="1">
      <x v="1698"/>
      <x v="1698"/>
      <x v="2"/>
    </i>
    <i r="1">
      <x v="1699"/>
      <x v="1699"/>
      <x v="2"/>
    </i>
    <i r="1">
      <x v="1700"/>
      <x v="1700"/>
      <x v="2"/>
    </i>
    <i r="1">
      <x v="1701"/>
      <x v="1701"/>
      <x v="2"/>
    </i>
    <i r="1">
      <x v="1702"/>
      <x v="1702"/>
      <x v="2"/>
    </i>
    <i r="1">
      <x v="1703"/>
      <x v="1703"/>
      <x v="2"/>
    </i>
    <i r="1">
      <x v="1704"/>
      <x v="1704"/>
      <x v="2"/>
    </i>
    <i r="1">
      <x v="1705"/>
      <x v="1705"/>
      <x v="2"/>
    </i>
    <i r="1">
      <x v="1706"/>
      <x v="1706"/>
      <x v="2"/>
    </i>
    <i r="1">
      <x v="1707"/>
      <x v="1707"/>
      <x v="2"/>
    </i>
    <i r="1">
      <x v="1708"/>
      <x v="1708"/>
      <x v="2"/>
    </i>
    <i r="1">
      <x v="1709"/>
      <x v="1709"/>
      <x v="2"/>
    </i>
    <i r="1">
      <x v="1710"/>
      <x v="1710"/>
      <x v="2"/>
    </i>
    <i r="1">
      <x v="1711"/>
      <x v="1711"/>
      <x v="2"/>
    </i>
    <i r="1">
      <x v="1712"/>
      <x v="1712"/>
      <x v="2"/>
    </i>
    <i r="1">
      <x v="1714"/>
      <x v="1714"/>
      <x v="2"/>
    </i>
    <i r="1">
      <x v="1715"/>
      <x v="1715"/>
      <x v="2"/>
    </i>
    <i r="1">
      <x v="1731"/>
      <x v="1731"/>
      <x v="2"/>
    </i>
    <i r="1">
      <x v="1732"/>
      <x v="1732"/>
      <x v="2"/>
    </i>
    <i r="1">
      <x v="1759"/>
      <x v="1759"/>
      <x v="2"/>
    </i>
    <i r="1">
      <x v="1760"/>
      <x v="1760"/>
      <x v="2"/>
    </i>
    <i r="1">
      <x v="1761"/>
      <x v="1761"/>
      <x v="2"/>
    </i>
    <i r="1">
      <x v="1762"/>
      <x v="1762"/>
      <x v="2"/>
    </i>
    <i r="1">
      <x v="1763"/>
      <x v="1763"/>
      <x v="2"/>
    </i>
    <i r="1">
      <x v="1764"/>
      <x v="1764"/>
      <x v="2"/>
    </i>
    <i r="1">
      <x v="1765"/>
      <x v="1765"/>
      <x/>
    </i>
    <i r="1">
      <x v="1766"/>
      <x v="1766"/>
      <x/>
    </i>
    <i r="1">
      <x v="1767"/>
      <x v="1767"/>
      <x/>
    </i>
    <i r="1">
      <x v="1768"/>
      <x v="1768"/>
      <x v="2"/>
    </i>
    <i r="1">
      <x v="1769"/>
      <x v="1769"/>
      <x v="2"/>
    </i>
    <i r="1">
      <x v="1770"/>
      <x v="1770"/>
      <x v="2"/>
    </i>
    <i r="1">
      <x v="1771"/>
      <x v="1771"/>
      <x v="2"/>
    </i>
    <i r="1">
      <x v="1772"/>
      <x v="1772"/>
      <x v="2"/>
    </i>
    <i r="1">
      <x v="1773"/>
      <x v="1773"/>
      <x v="2"/>
    </i>
    <i r="1">
      <x v="1774"/>
      <x v="1774"/>
      <x v="2"/>
    </i>
    <i r="1">
      <x v="1775"/>
      <x v="1775"/>
      <x v="2"/>
    </i>
    <i r="1">
      <x v="1787"/>
      <x v="1787"/>
      <x v="2"/>
    </i>
    <i r="1">
      <x v="1788"/>
      <x v="1788"/>
      <x v="2"/>
    </i>
    <i r="1">
      <x v="1789"/>
      <x v="1789"/>
      <x v="2"/>
    </i>
    <i r="1">
      <x v="1794"/>
      <x v="1794"/>
      <x/>
    </i>
    <i r="1">
      <x v="1795"/>
      <x v="1795"/>
      <x/>
    </i>
    <i r="1">
      <x v="1811"/>
      <x v="1811"/>
      <x v="2"/>
    </i>
    <i r="1">
      <x v="1812"/>
      <x v="1812"/>
      <x v="2"/>
    </i>
    <i r="1">
      <x v="1824"/>
      <x v="1824"/>
      <x v="2"/>
    </i>
    <i r="1">
      <x v="1825"/>
      <x v="1825"/>
      <x v="2"/>
    </i>
    <i r="1">
      <x v="1826"/>
      <x v="1826"/>
      <x v="2"/>
    </i>
    <i r="1">
      <x v="1827"/>
      <x v="1827"/>
      <x v="2"/>
    </i>
    <i r="1">
      <x v="1828"/>
      <x v="1828"/>
      <x v="2"/>
    </i>
    <i r="1">
      <x v="1829"/>
      <x v="1829"/>
      <x v="2"/>
    </i>
    <i r="1">
      <x v="1834"/>
      <x v="1834"/>
      <x v="2"/>
    </i>
    <i r="1">
      <x v="1835"/>
      <x v="1835"/>
      <x v="2"/>
    </i>
    <i r="1">
      <x v="1836"/>
      <x v="1836"/>
      <x v="2"/>
    </i>
    <i r="1">
      <x v="1837"/>
      <x v="1837"/>
      <x v="2"/>
    </i>
    <i r="1">
      <x v="1838"/>
      <x v="1838"/>
      <x v="2"/>
    </i>
    <i r="1">
      <x v="1839"/>
      <x v="1839"/>
      <x v="2"/>
    </i>
    <i r="1">
      <x v="1840"/>
      <x v="1840"/>
      <x v="2"/>
    </i>
    <i r="1">
      <x v="1841"/>
      <x v="1841"/>
      <x v="2"/>
    </i>
    <i r="1">
      <x v="1842"/>
      <x v="1842"/>
      <x v="2"/>
    </i>
    <i r="1">
      <x v="1843"/>
      <x v="1843"/>
      <x v="2"/>
    </i>
    <i r="1">
      <x v="1844"/>
      <x v="1844"/>
      <x v="2"/>
    </i>
    <i r="1">
      <x v="1845"/>
      <x v="1845"/>
      <x v="2"/>
    </i>
    <i r="1">
      <x v="1846"/>
      <x v="1846"/>
      <x v="2"/>
    </i>
    <i r="1">
      <x v="1847"/>
      <x v="1847"/>
      <x v="2"/>
    </i>
    <i r="1">
      <x v="1848"/>
      <x v="1848"/>
      <x v="2"/>
    </i>
    <i r="1">
      <x v="1854"/>
      <x v="1854"/>
      <x v="2"/>
    </i>
    <i r="1">
      <x v="1855"/>
      <x v="1855"/>
      <x v="2"/>
    </i>
    <i r="1">
      <x v="1856"/>
      <x v="1856"/>
      <x v="2"/>
    </i>
    <i r="1">
      <x v="1857"/>
      <x v="1857"/>
      <x v="2"/>
    </i>
    <i r="1">
      <x v="1858"/>
      <x v="1858"/>
      <x/>
    </i>
    <i r="1">
      <x v="1859"/>
      <x v="1859"/>
      <x v="2"/>
    </i>
    <i r="1">
      <x v="1860"/>
      <x v="1860"/>
      <x v="2"/>
    </i>
    <i r="1">
      <x v="1861"/>
      <x v="1861"/>
      <x v="2"/>
    </i>
    <i r="1">
      <x v="1862"/>
      <x v="1862"/>
      <x v="2"/>
    </i>
    <i r="1">
      <x v="1863"/>
      <x v="1863"/>
      <x v="2"/>
    </i>
    <i r="1">
      <x v="1864"/>
      <x v="1864"/>
      <x v="2"/>
    </i>
    <i r="1">
      <x v="1865"/>
      <x v="1865"/>
      <x v="2"/>
    </i>
    <i r="1">
      <x v="1866"/>
      <x v="1866"/>
      <x v="2"/>
    </i>
    <i r="1">
      <x v="1867"/>
      <x v="1867"/>
      <x v="2"/>
    </i>
    <i r="1">
      <x v="1868"/>
      <x v="1868"/>
      <x v="2"/>
    </i>
    <i r="1">
      <x v="1869"/>
      <x v="1869"/>
      <x/>
    </i>
    <i r="1">
      <x v="1874"/>
      <x v="1874"/>
      <x v="2"/>
    </i>
    <i r="1">
      <x v="1875"/>
      <x v="1875"/>
      <x v="2"/>
    </i>
    <i r="1">
      <x v="1876"/>
      <x v="1876"/>
      <x v="2"/>
    </i>
    <i r="1">
      <x v="1877"/>
      <x v="1877"/>
      <x v="2"/>
    </i>
    <i r="1">
      <x v="1878"/>
      <x v="1878"/>
      <x v="2"/>
    </i>
    <i r="1">
      <x v="1879"/>
      <x v="1879"/>
      <x v="2"/>
    </i>
    <i r="1">
      <x v="1882"/>
      <x v="1882"/>
      <x v="2"/>
    </i>
    <i r="1">
      <x v="1884"/>
      <x v="1884"/>
      <x v="2"/>
    </i>
    <i r="1">
      <x v="1885"/>
      <x v="1885"/>
      <x v="2"/>
    </i>
    <i r="1">
      <x v="1920"/>
      <x v="1920"/>
      <x v="2"/>
    </i>
    <i r="1">
      <x v="1921"/>
      <x v="1921"/>
      <x v="2"/>
    </i>
    <i r="1">
      <x v="1922"/>
      <x v="1922"/>
      <x/>
    </i>
    <i r="1">
      <x v="1923"/>
      <x v="1923"/>
      <x/>
    </i>
    <i r="1">
      <x v="1924"/>
      <x v="1924"/>
      <x/>
    </i>
    <i r="1">
      <x v="1925"/>
      <x v="1925"/>
      <x v="2"/>
    </i>
    <i r="1">
      <x v="1926"/>
      <x v="1926"/>
      <x/>
    </i>
    <i r="1">
      <x v="1927"/>
      <x v="1927"/>
      <x/>
    </i>
    <i r="1">
      <x v="1982"/>
      <x v="1982"/>
      <x v="2"/>
    </i>
    <i r="1">
      <x v="1984"/>
      <x v="1984"/>
      <x v="2"/>
    </i>
    <i r="1">
      <x v="1986"/>
      <x v="1986"/>
      <x v="2"/>
    </i>
    <i r="1">
      <x v="1987"/>
      <x v="1987"/>
      <x v="2"/>
    </i>
    <i r="1">
      <x v="1996"/>
      <x v="1996"/>
      <x v="2"/>
    </i>
    <i r="1">
      <x v="1997"/>
      <x v="1997"/>
      <x v="2"/>
    </i>
    <i r="1">
      <x v="1998"/>
      <x v="1998"/>
      <x v="2"/>
    </i>
    <i r="1">
      <x v="1999"/>
      <x v="1999"/>
      <x v="2"/>
    </i>
    <i r="1">
      <x v="2000"/>
      <x v="2000"/>
      <x v="2"/>
    </i>
    <i r="1">
      <x v="2001"/>
      <x v="2001"/>
      <x v="2"/>
    </i>
    <i r="1">
      <x v="2023"/>
      <x v="2023"/>
      <x/>
    </i>
    <i r="1">
      <x v="2024"/>
      <x v="2024"/>
      <x v="2"/>
    </i>
    <i r="1">
      <x v="2025"/>
      <x v="2025"/>
      <x v="2"/>
    </i>
    <i r="1">
      <x v="2026"/>
      <x v="2026"/>
      <x v="2"/>
    </i>
    <i r="1">
      <x v="2027"/>
      <x v="2027"/>
      <x v="2"/>
    </i>
    <i r="1">
      <x v="2031"/>
      <x v="2031"/>
      <x v="2"/>
    </i>
  </rowItems>
  <pageFields count="4">
    <pageField fld="3" hier="10" name="[Date].[Date].[Year].&amp;[2022].[March]" cap="March"/>
    <pageField fld="2" hier="1" name="[Brand].[Brand].[Brand].&amp;[]" cap=""/>
    <pageField fld="1" hier="28" name="[Segment].[Segment].[Segment].&amp;[Отдел продаж Москва]" cap="Отдел продаж Москва"/>
    <pageField fld="6" hier="7" name="[Customer].[Customer].[All Customer]" cap="All Customer"/>
  </pageFields>
  <formats count="112">
    <format dxfId="203">
      <pivotArea type="all" dataOnly="0" outline="0" fieldPosition="0"/>
    </format>
    <format dxfId="202">
      <pivotArea field="0" type="button" dataOnly="0" labelOnly="1" outline="0" axis="axisRow" fieldPosition="0"/>
    </format>
    <format dxfId="201">
      <pivotArea dataOnly="0" labelOnly="1" fieldPosition="0">
        <references count="1">
          <reference field="0" count="0"/>
        </references>
      </pivotArea>
    </format>
    <format dxfId="200">
      <pivotArea dataOnly="0" labelOnly="1" grandRow="1" outline="0" fieldPosition="0"/>
    </format>
    <format dxfId="199">
      <pivotArea type="all" dataOnly="0" outline="0" fieldPosition="0"/>
    </format>
    <format dxfId="198">
      <pivotArea field="0" type="button" dataOnly="0" labelOnly="1" outline="0" axis="axisRow" fieldPosition="0"/>
    </format>
    <format dxfId="197">
      <pivotArea dataOnly="0" labelOnly="1" fieldPosition="0">
        <references count="1">
          <reference field="0" count="0"/>
        </references>
      </pivotArea>
    </format>
    <format dxfId="196">
      <pivotArea dataOnly="0" labelOnly="1" fieldPosition="0">
        <references count="1">
          <reference field="3" count="0"/>
        </references>
      </pivotArea>
    </format>
    <format dxfId="195">
      <pivotArea dataOnly="0" labelOnly="1" fieldPosition="0">
        <references count="1">
          <reference field="4" count="0"/>
        </references>
      </pivotArea>
    </format>
    <format dxfId="194">
      <pivotArea dataOnly="0" labelOnly="1" fieldPosition="0">
        <references count="1">
          <reference field="3" count="0"/>
        </references>
      </pivotArea>
    </format>
    <format dxfId="193">
      <pivotArea dataOnly="0" labelOnly="1" fieldPosition="0">
        <references count="1">
          <reference field="4" count="0"/>
        </references>
      </pivotArea>
    </format>
    <format dxfId="192">
      <pivotArea dataOnly="0" labelOnly="1" outline="0" fieldPosition="0">
        <references count="1">
          <reference field="3" count="0"/>
        </references>
      </pivotArea>
    </format>
    <format dxfId="191">
      <pivotArea dataOnly="0" labelOnly="1" outline="0" fieldPosition="0">
        <references count="1">
          <reference field="6" count="0"/>
        </references>
      </pivotArea>
    </format>
    <format dxfId="190">
      <pivotArea type="all" dataOnly="0" outline="0" fieldPosition="0"/>
    </format>
    <format dxfId="189">
      <pivotArea field="0" type="button" dataOnly="0" labelOnly="1" outline="0" axis="axisRow" fieldPosition="0"/>
    </format>
    <format dxfId="188">
      <pivotArea field="7" type="button" dataOnly="0" labelOnly="1" outline="0" axis="axisRow" fieldPosition="3"/>
    </format>
    <format dxfId="187">
      <pivotArea dataOnly="0" labelOnly="1" fieldPosition="0">
        <references count="1">
          <reference field="0" count="3">
            <x v="0"/>
            <x v="1"/>
            <x v="2"/>
          </reference>
        </references>
      </pivotArea>
    </format>
    <format dxfId="186">
      <pivotArea dataOnly="0" labelOnly="1" fieldPosition="0">
        <references count="2">
          <reference field="0" count="1" selected="0">
            <x v="0"/>
          </reference>
          <reference field="8" count="13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</reference>
        </references>
      </pivotArea>
    </format>
    <format dxfId="185">
      <pivotArea dataOnly="0" labelOnly="1" fieldPosition="0">
        <references count="2">
          <reference field="0" count="1" selected="0">
            <x v="1"/>
          </reference>
          <reference field="8" count="50">
            <x v="2046"/>
            <x v="2047"/>
            <x v="2048"/>
            <x v="2049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  <x v="2100"/>
            <x v="2101"/>
            <x v="2102"/>
            <x v="2103"/>
            <x v="2104"/>
            <x v="2105"/>
            <x v="2106"/>
            <x v="2107"/>
            <x v="2108"/>
          </reference>
        </references>
      </pivotArea>
    </format>
    <format dxfId="184">
      <pivotArea dataOnly="0" labelOnly="1" fieldPosition="0">
        <references count="2">
          <reference field="0" count="1" selected="0">
            <x v="1"/>
          </reference>
          <reference field="8" count="25">
            <x v="2109"/>
            <x v="2110"/>
            <x v="2111"/>
            <x v="2112"/>
            <x v="2113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</reference>
        </references>
      </pivotArea>
    </format>
    <format dxfId="183">
      <pivotArea dataOnly="0" labelOnly="1" fieldPosition="0">
        <references count="2">
          <reference field="0" count="1" selected="0">
            <x v="2"/>
          </reference>
          <reference field="8" count="3">
            <x v="2114"/>
            <x v="2115"/>
            <x v="2116"/>
          </reference>
        </references>
      </pivotArea>
    </format>
    <format dxfId="182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50"/>
          </reference>
        </references>
      </pivotArea>
    </format>
    <format dxfId="181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51"/>
          </reference>
        </references>
      </pivotArea>
    </format>
    <format dxfId="180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52"/>
          </reference>
        </references>
      </pivotArea>
    </format>
    <format dxfId="179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53"/>
          </reference>
        </references>
      </pivotArea>
    </format>
    <format dxfId="178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54"/>
          </reference>
        </references>
      </pivotArea>
    </format>
    <format dxfId="177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55"/>
          </reference>
        </references>
      </pivotArea>
    </format>
    <format dxfId="176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56"/>
          </reference>
        </references>
      </pivotArea>
    </format>
    <format dxfId="175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57"/>
          </reference>
        </references>
      </pivotArea>
    </format>
    <format dxfId="174">
      <pivotArea dataOnly="0" labelOnly="1" fieldPosition="0">
        <references count="3">
          <reference field="0" count="1" selected="0">
            <x v="0"/>
          </reference>
          <reference field="7" count="1">
            <x v="0"/>
          </reference>
          <reference field="8" count="1" selected="0">
            <x v="2058"/>
          </reference>
        </references>
      </pivotArea>
    </format>
    <format dxfId="173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59"/>
          </reference>
        </references>
      </pivotArea>
    </format>
    <format dxfId="172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60"/>
          </reference>
        </references>
      </pivotArea>
    </format>
    <format dxfId="171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61"/>
          </reference>
        </references>
      </pivotArea>
    </format>
    <format dxfId="170">
      <pivotArea dataOnly="0" labelOnly="1" fieldPosition="0">
        <references count="3">
          <reference field="0" count="1" selected="0">
            <x v="0"/>
          </reference>
          <reference field="7" count="1">
            <x v="2"/>
          </reference>
          <reference field="8" count="1" selected="0">
            <x v="2062"/>
          </reference>
        </references>
      </pivotArea>
    </format>
    <format dxfId="169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46"/>
          </reference>
        </references>
      </pivotArea>
    </format>
    <format dxfId="168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47"/>
          </reference>
        </references>
      </pivotArea>
    </format>
    <format dxfId="167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48"/>
          </reference>
        </references>
      </pivotArea>
    </format>
    <format dxfId="166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49"/>
          </reference>
        </references>
      </pivotArea>
    </format>
    <format dxfId="165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63"/>
          </reference>
        </references>
      </pivotArea>
    </format>
    <format dxfId="164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64"/>
          </reference>
        </references>
      </pivotArea>
    </format>
    <format dxfId="163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65"/>
          </reference>
        </references>
      </pivotArea>
    </format>
    <format dxfId="162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66"/>
          </reference>
        </references>
      </pivotArea>
    </format>
    <format dxfId="161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67"/>
          </reference>
        </references>
      </pivotArea>
    </format>
    <format dxfId="160">
      <pivotArea dataOnly="0" labelOnly="1" fieldPosition="0">
        <references count="3">
          <reference field="0" count="1" selected="0">
            <x v="1"/>
          </reference>
          <reference field="7" count="1">
            <x v="0"/>
          </reference>
          <reference field="8" count="1" selected="0">
            <x v="2068"/>
          </reference>
        </references>
      </pivotArea>
    </format>
    <format dxfId="159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69"/>
          </reference>
        </references>
      </pivotArea>
    </format>
    <format dxfId="158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70"/>
          </reference>
        </references>
      </pivotArea>
    </format>
    <format dxfId="157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71"/>
          </reference>
        </references>
      </pivotArea>
    </format>
    <format dxfId="156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72"/>
          </reference>
        </references>
      </pivotArea>
    </format>
    <format dxfId="155">
      <pivotArea dataOnly="0" labelOnly="1" fieldPosition="0">
        <references count="3">
          <reference field="0" count="1" selected="0">
            <x v="1"/>
          </reference>
          <reference field="7" count="1">
            <x v="0"/>
          </reference>
          <reference field="8" count="1" selected="0">
            <x v="2073"/>
          </reference>
        </references>
      </pivotArea>
    </format>
    <format dxfId="154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74"/>
          </reference>
        </references>
      </pivotArea>
    </format>
    <format dxfId="153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75"/>
          </reference>
        </references>
      </pivotArea>
    </format>
    <format dxfId="152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2076"/>
          </reference>
        </references>
      </pivotArea>
    </format>
    <format dxfId="151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77"/>
          </reference>
        </references>
      </pivotArea>
    </format>
    <format dxfId="150">
      <pivotArea dataOnly="0" labelOnly="1" fieldPosition="0">
        <references count="3">
          <reference field="0" count="1" selected="0">
            <x v="1"/>
          </reference>
          <reference field="7" count="1">
            <x v="3"/>
          </reference>
          <reference field="8" count="1" selected="0">
            <x v="2078"/>
          </reference>
        </references>
      </pivotArea>
    </format>
    <format dxfId="149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79"/>
          </reference>
        </references>
      </pivotArea>
    </format>
    <format dxfId="148">
      <pivotArea dataOnly="0" labelOnly="1" fieldPosition="0">
        <references count="3">
          <reference field="0" count="1" selected="0">
            <x v="1"/>
          </reference>
          <reference field="7" count="1">
            <x v="0"/>
          </reference>
          <reference field="8" count="1" selected="0">
            <x v="2080"/>
          </reference>
        </references>
      </pivotArea>
    </format>
    <format dxfId="147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81"/>
          </reference>
        </references>
      </pivotArea>
    </format>
    <format dxfId="146">
      <pivotArea dataOnly="0" labelOnly="1" fieldPosition="0">
        <references count="3">
          <reference field="0" count="1" selected="0">
            <x v="1"/>
          </reference>
          <reference field="7" count="1">
            <x v="0"/>
          </reference>
          <reference field="8" count="1" selected="0">
            <x v="2082"/>
          </reference>
        </references>
      </pivotArea>
    </format>
    <format dxfId="145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83"/>
          </reference>
        </references>
      </pivotArea>
    </format>
    <format dxfId="144">
      <pivotArea dataOnly="0" labelOnly="1" fieldPosition="0">
        <references count="3">
          <reference field="0" count="1" selected="0">
            <x v="1"/>
          </reference>
          <reference field="7" count="1">
            <x v="0"/>
          </reference>
          <reference field="8" count="1" selected="0">
            <x v="2084"/>
          </reference>
        </references>
      </pivotArea>
    </format>
    <format dxfId="143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85"/>
          </reference>
        </references>
      </pivotArea>
    </format>
    <format dxfId="142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86"/>
          </reference>
        </references>
      </pivotArea>
    </format>
    <format dxfId="141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87"/>
          </reference>
        </references>
      </pivotArea>
    </format>
    <format dxfId="140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88"/>
          </reference>
        </references>
      </pivotArea>
    </format>
    <format dxfId="139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89"/>
          </reference>
        </references>
      </pivotArea>
    </format>
    <format dxfId="138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0"/>
          </reference>
        </references>
      </pivotArea>
    </format>
    <format dxfId="137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1"/>
          </reference>
        </references>
      </pivotArea>
    </format>
    <format dxfId="136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2"/>
          </reference>
        </references>
      </pivotArea>
    </format>
    <format dxfId="135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3"/>
          </reference>
        </references>
      </pivotArea>
    </format>
    <format dxfId="134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4"/>
          </reference>
        </references>
      </pivotArea>
    </format>
    <format dxfId="133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5"/>
          </reference>
        </references>
      </pivotArea>
    </format>
    <format dxfId="132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6"/>
          </reference>
        </references>
      </pivotArea>
    </format>
    <format dxfId="131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7"/>
          </reference>
        </references>
      </pivotArea>
    </format>
    <format dxfId="130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8"/>
          </reference>
        </references>
      </pivotArea>
    </format>
    <format dxfId="129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099"/>
          </reference>
        </references>
      </pivotArea>
    </format>
    <format dxfId="128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00"/>
          </reference>
        </references>
      </pivotArea>
    </format>
    <format dxfId="127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01"/>
          </reference>
        </references>
      </pivotArea>
    </format>
    <format dxfId="126">
      <pivotArea dataOnly="0" labelOnly="1" fieldPosition="0">
        <references count="3">
          <reference field="0" count="1" selected="0">
            <x v="1"/>
          </reference>
          <reference field="7" count="1">
            <x v="1"/>
          </reference>
          <reference field="8" count="1" selected="0">
            <x v="2102"/>
          </reference>
        </references>
      </pivotArea>
    </format>
    <format dxfId="125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03"/>
          </reference>
        </references>
      </pivotArea>
    </format>
    <format dxfId="124">
      <pivotArea dataOnly="0" labelOnly="1" fieldPosition="0">
        <references count="3">
          <reference field="0" count="1" selected="0">
            <x v="1"/>
          </reference>
          <reference field="7" count="1">
            <x v="1"/>
          </reference>
          <reference field="8" count="1" selected="0">
            <x v="2104"/>
          </reference>
        </references>
      </pivotArea>
    </format>
    <format dxfId="123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05"/>
          </reference>
        </references>
      </pivotArea>
    </format>
    <format dxfId="122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06"/>
          </reference>
        </references>
      </pivotArea>
    </format>
    <format dxfId="121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07"/>
          </reference>
        </references>
      </pivotArea>
    </format>
    <format dxfId="120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08"/>
          </reference>
        </references>
      </pivotArea>
    </format>
    <format dxfId="119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09"/>
          </reference>
        </references>
      </pivotArea>
    </format>
    <format dxfId="118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10"/>
          </reference>
        </references>
      </pivotArea>
    </format>
    <format dxfId="117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11"/>
          </reference>
        </references>
      </pivotArea>
    </format>
    <format dxfId="116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12"/>
          </reference>
        </references>
      </pivotArea>
    </format>
    <format dxfId="115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13"/>
          </reference>
        </references>
      </pivotArea>
    </format>
    <format dxfId="114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17"/>
          </reference>
        </references>
      </pivotArea>
    </format>
    <format dxfId="113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18"/>
          </reference>
        </references>
      </pivotArea>
    </format>
    <format dxfId="112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19"/>
          </reference>
        </references>
      </pivotArea>
    </format>
    <format dxfId="111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20"/>
          </reference>
        </references>
      </pivotArea>
    </format>
    <format dxfId="110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21"/>
          </reference>
        </references>
      </pivotArea>
    </format>
    <format dxfId="109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22"/>
          </reference>
        </references>
      </pivotArea>
    </format>
    <format dxfId="108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23"/>
          </reference>
        </references>
      </pivotArea>
    </format>
    <format dxfId="107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24"/>
          </reference>
        </references>
      </pivotArea>
    </format>
    <format dxfId="106">
      <pivotArea dataOnly="0" labelOnly="1" fieldPosition="0">
        <references count="3">
          <reference field="0" count="1" selected="0">
            <x v="1"/>
          </reference>
          <reference field="7" count="1">
            <x v="1"/>
          </reference>
          <reference field="8" count="1" selected="0">
            <x v="2125"/>
          </reference>
        </references>
      </pivotArea>
    </format>
    <format dxfId="105">
      <pivotArea dataOnly="0" labelOnly="1" fieldPosition="0">
        <references count="3">
          <reference field="0" count="1" selected="0">
            <x v="1"/>
          </reference>
          <reference field="7" count="1">
            <x v="1"/>
          </reference>
          <reference field="8" count="1" selected="0">
            <x v="2126"/>
          </reference>
        </references>
      </pivotArea>
    </format>
    <format dxfId="104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27"/>
          </reference>
        </references>
      </pivotArea>
    </format>
    <format dxfId="103">
      <pivotArea dataOnly="0" labelOnly="1" fieldPosition="0">
        <references count="3">
          <reference field="0" count="1" selected="0">
            <x v="1"/>
          </reference>
          <reference field="7" count="1">
            <x v="0"/>
          </reference>
          <reference field="8" count="1" selected="0">
            <x v="2128"/>
          </reference>
        </references>
      </pivotArea>
    </format>
    <format dxfId="102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29"/>
          </reference>
        </references>
      </pivotArea>
    </format>
    <format dxfId="101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30"/>
          </reference>
        </references>
      </pivotArea>
    </format>
    <format dxfId="100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31"/>
          </reference>
        </references>
      </pivotArea>
    </format>
    <format dxfId="99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32"/>
          </reference>
        </references>
      </pivotArea>
    </format>
    <format dxfId="98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33"/>
          </reference>
        </references>
      </pivotArea>
    </format>
    <format dxfId="97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34"/>
          </reference>
        </references>
      </pivotArea>
    </format>
    <format dxfId="96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35"/>
          </reference>
        </references>
      </pivotArea>
    </format>
    <format dxfId="95">
      <pivotArea dataOnly="0" labelOnly="1" fieldPosition="0">
        <references count="3">
          <reference field="0" count="1" selected="0">
            <x v="1"/>
          </reference>
          <reference field="7" count="1">
            <x v="2"/>
          </reference>
          <reference field="8" count="1" selected="0">
            <x v="2136"/>
          </reference>
        </references>
      </pivotArea>
    </format>
    <format dxfId="94">
      <pivotArea dataOnly="0" labelOnly="1" fieldPosition="0">
        <references count="3">
          <reference field="0" count="1" selected="0">
            <x v="2"/>
          </reference>
          <reference field="7" count="1">
            <x v="0"/>
          </reference>
          <reference field="8" count="1" selected="0">
            <x v="2114"/>
          </reference>
        </references>
      </pivotArea>
    </format>
    <format dxfId="93">
      <pivotArea dataOnly="0" labelOnly="1" fieldPosition="0">
        <references count="3">
          <reference field="0" count="1" selected="0">
            <x v="2"/>
          </reference>
          <reference field="7" count="1">
            <x v="0"/>
          </reference>
          <reference field="8" count="1" selected="0">
            <x v="2115"/>
          </reference>
        </references>
      </pivotArea>
    </format>
    <format dxfId="92">
      <pivotArea dataOnly="0" labelOnly="1" fieldPosition="0">
        <references count="3">
          <reference field="0" count="1" selected="0">
            <x v="2"/>
          </reference>
          <reference field="7" count="1">
            <x v="0"/>
          </reference>
          <reference field="8" count="1" selected="0">
            <x v="2116"/>
          </reference>
        </references>
      </pivotArea>
    </format>
  </formats>
  <pivotHierarchies count="69">
    <pivotHierarchy/>
    <pivotHierarchy multipleItemSelectionAllowed="1">
      <members count="8" level="1">
        <member name="[Brand].[Brand].[Brand].&amp;[]"/>
        <member name="[Brand].[Brand].[Brand].&amp;[/10/]"/>
        <member name="[Brand].[Brand].[Brand].&amp;[/11/]"/>
        <member name="[Brand].[Brand].[Brand].&amp;[СОЮЗ]"/>
        <member name="[Brand].[Brand].[Brand].&amp;[Sturm!]"/>
        <member name="[Brand].[Brand].[Brand].&amp;[BauMaster]"/>
        <member name="[Brand].[Brand].[Brand].&amp;[Hanskonner]"/>
        <member name="[Brand].[Brand].[Brand].&amp;[БОЕКОМПЛЕКТ]"/>
      </members>
    </pivotHierarchy>
    <pivotHierarchy/>
    <pivotHierarchy/>
    <pivotHierarchy/>
    <pivotHierarchy/>
    <pivotHierarchy/>
    <pivotHierarchy multipleItemSelectionAllowed="1"/>
    <pivotHierarchy/>
    <pivotHierarchy/>
    <pivotHierarchy multipleItemSelectionAllowed="1">
      <members count="1" level="2">
        <member name="[Date].[Date].[Year].&amp;[2022].[March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8" level="1">
        <member name=""/>
        <member name="[ProductStatus].[СтатусТовара].&amp;[Стоп]"/>
        <member name=""/>
        <member name=""/>
        <member name=""/>
        <member name="[ProductStatus].[СтатусТовара].&amp;[Не Задан]"/>
        <member name=""/>
        <member name=""/>
      </members>
    </pivotHierarchy>
    <pivotHierarchy/>
    <pivotHierarchy/>
    <pivotHierarchy/>
    <pivotHierarchy multipleItemSelectionAllowed="1">
      <members count="1" level="1">
        <member name="[Segment].[Segment].[Segment].&amp;[Отдел продаж Москва]"/>
      </members>
    </pivotHierarchy>
    <pivotHierarchy/>
    <pivotHierarchy/>
    <pivotHierarchy/>
    <pivotHierarchy/>
    <pivotHierarchy/>
    <pivotHierarchy/>
    <pivotHierarchy multipleItemSelectionAllowed="1">
      <members count="5" level="1">
        <member name=""/>
        <member name=""/>
        <member name="[Vid].[Vid].[Vid].&amp;[Инструмент дизель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35"/>
    <rowHierarchyUsage hierarchyUsage="23"/>
    <rowHierarchyUsage hierarchyUsage="22"/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Другая 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205867"/>
      </a:hlink>
      <a:folHlink>
        <a:srgbClr val="31859B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turmtools.ru/catalog/bury_sds/bur_sds_soyuz_9019_sds_10x260c/" TargetMode="External"/><Relationship Id="rId3182" Type="http://schemas.openxmlformats.org/officeDocument/2006/relationships/hyperlink" Target="https://sturmtools.ru/catalog/shpateli/shpatel_soyuz_8051_45_250_6fc/" TargetMode="External"/><Relationship Id="rId3042" Type="http://schemas.openxmlformats.org/officeDocument/2006/relationships/hyperlink" Target="https://sturmtools.ru/catalog/valiki/valik_sturm_9040_33_180/" TargetMode="External"/><Relationship Id="rId170" Type="http://schemas.openxmlformats.org/officeDocument/2006/relationships/hyperlink" Target="https://sturmtools.ru/catalog/perforatory_sds_plus/perforator_hanskonner_hrh0928lre/" TargetMode="External"/><Relationship Id="rId987" Type="http://schemas.openxmlformats.org/officeDocument/2006/relationships/hyperlink" Target="https://sturmtools.ru/catalog/aksessuary_dlya_gazonokosilok/nozh_dlya_gazonokosilki_sturm_plb46/" TargetMode="External"/><Relationship Id="rId2668" Type="http://schemas.openxmlformats.org/officeDocument/2006/relationships/hyperlink" Target="https://sturmtools.ru/catalog/nabory_otvertok/nabor_otvertok_sturm_1040_19_180/" TargetMode="External"/><Relationship Id="rId2875" Type="http://schemas.openxmlformats.org/officeDocument/2006/relationships/hyperlink" Target="https://sturmtools.ru/catalog/nozhovki_po_derevu/nozhovka_po_derevu_sturm_1060_64_400/" TargetMode="External"/><Relationship Id="rId84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7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84" Type="http://schemas.openxmlformats.org/officeDocument/2006/relationships/hyperlink" Target="https://sturmtools.ru/catalog/pilki_dlya_lobzika/pilki_dlya_lobzika_boekomplekt_b02_119b/" TargetMode="External"/><Relationship Id="rId1891" Type="http://schemas.openxmlformats.org/officeDocument/2006/relationships/hyperlink" Target="https://sturmtools.ru/catalog/bury_sds/bur_sds_boekomplekt_b9019_f16_260/" TargetMode="External"/><Relationship Id="rId2528" Type="http://schemas.openxmlformats.org/officeDocument/2006/relationships/hyperlink" Target="https://sturmtools.ru/catalog/klyuchi_razvodnye/klyuch_razvodnoy_sturm_1045_02_a200/" TargetMode="External"/><Relationship Id="rId2735" Type="http://schemas.openxmlformats.org/officeDocument/2006/relationships/hyperlink" Target="https://sturmtools.ru/catalog/otvertki/otvertka_soyuz_1040_02_ph3_150c/" TargetMode="External"/><Relationship Id="rId2942" Type="http://schemas.openxmlformats.org/officeDocument/2006/relationships/hyperlink" Target="https://sturmtools.ru/catalog/stameski_po_derevu/stameska_sturm_1063_04_s3/" TargetMode="External"/><Relationship Id="rId707" Type="http://schemas.openxmlformats.org/officeDocument/2006/relationships/hyperlink" Target="https://sturmtools.ru/catalog/tochilno_shlifovalnye_stanki/tochilnyy_stanok_soyuz_tss_60150/" TargetMode="External"/><Relationship Id="rId914" Type="http://schemas.openxmlformats.org/officeDocument/2006/relationships/hyperlink" Target="https://sturmtools.ru/catalog/benzinovye_tsepnye_pily/benzopila_soyuz_pts_9937/" TargetMode="External"/><Relationship Id="rId1337" Type="http://schemas.openxmlformats.org/officeDocument/2006/relationships/hyperlink" Target="https://sturmtools.ru/catalog/aksessuary_dlya_trimmerov/leska_dlya_trimmera_sturm_gt3535_3_0_4_15/" TargetMode="External"/><Relationship Id="rId1544" Type="http://schemas.openxmlformats.org/officeDocument/2006/relationships/hyperlink" Target="https://sturmtools.ru/catalog/pily_diskovye/disk_pilnyy_sturm_9020_250x32x60t/" TargetMode="External"/><Relationship Id="rId1751" Type="http://schemas.openxmlformats.org/officeDocument/2006/relationships/hyperlink" Target="https://sturmtools.ru/catalog/bity/bity_sturm_1270101/" TargetMode="External"/><Relationship Id="rId280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3" Type="http://schemas.openxmlformats.org/officeDocument/2006/relationships/hyperlink" Target="https://sturmtools.ru/catalog/aksessuary_dlya_dreley_shurupovertov/akkumulyator_dlya_instrumenta_hanskonner_hbp18_4l_unibattery/" TargetMode="External"/><Relationship Id="rId1404" Type="http://schemas.openxmlformats.org/officeDocument/2006/relationships/hyperlink" Target="https://sturmtools.ru/catalog/aksessuary_dlya_trimmerov/karbyurator_dlya_benzotrimmera_26_33_sm_kub_sturm_bt89_crb_26/" TargetMode="External"/><Relationship Id="rId1611" Type="http://schemas.openxmlformats.org/officeDocument/2006/relationships/hyperlink" Target="https://sturmtools.ru/catalog/almaznye_diski/disk_almaznyy_soyuz_9020_04_125x22c/" TargetMode="External"/><Relationship Id="rId3369" Type="http://schemas.openxmlformats.org/officeDocument/2006/relationships/hyperlink" Target="https://sturmtools.ru/catalog/steplery/stepler_hanskonner_hk1071_01_06/" TargetMode="External"/><Relationship Id="rId3576" Type="http://schemas.openxmlformats.org/officeDocument/2006/relationships/hyperlink" Target="https://sturmtools.ru/catalog/gorelki_krovelnye_gazovozdushnye/gorelka_gazovaya_sturm_5015_02_070/" TargetMode="External"/><Relationship Id="rId497" Type="http://schemas.openxmlformats.org/officeDocument/2006/relationships/hyperlink" Target="https://sturmtools.ru/catalog/urovni_lazernye/shtativ_dlya_urovnya_lazernogo_sturm_4012_01_15/" TargetMode="External"/><Relationship Id="rId2178" Type="http://schemas.openxmlformats.org/officeDocument/2006/relationships/hyperlink" Target="https://sturmtools.ru/catalog/nabory_bimetallicheskikh_koronok/koronka_bimetallicheskaya_sturm_1090_04_bi_22/" TargetMode="External"/><Relationship Id="rId2385" Type="http://schemas.openxmlformats.org/officeDocument/2006/relationships/hyperlink" Target="https://sturmtools.ru/catalog/molotki/molotok_sturm_1010_06_600/" TargetMode="External"/><Relationship Id="rId3229" Type="http://schemas.openxmlformats.org/officeDocument/2006/relationships/hyperlink" Target="https://sturmtools.ru/catalog/ruletki/ruletka_hanskonner_hk2010_02_5_27/" TargetMode="External"/><Relationship Id="rId357" Type="http://schemas.openxmlformats.org/officeDocument/2006/relationships/hyperlink" Target="https://sturmtools.ru/catalog/aksessuary_dlya_pil/napravlyayushchaya_dlya_pogruzhnoy_pily_sturm_cs50165ps_990/" TargetMode="External"/><Relationship Id="rId1194" Type="http://schemas.openxmlformats.org/officeDocument/2006/relationships/hyperlink" Target="https://sturmtools.ru/catalog/nasosnye_stantsii/nasosnaya_stantsiya_sturm_wp9775vs_st/" TargetMode="External"/><Relationship Id="rId2038" Type="http://schemas.openxmlformats.org/officeDocument/2006/relationships/hyperlink" Target="https://sturmtools.ru/catalog/sverla_po_metallu/sverlo_po_metallu_boekomplekt_b1055_m035_70/" TargetMode="External"/><Relationship Id="rId2592" Type="http://schemas.openxmlformats.org/officeDocument/2006/relationships/hyperlink" Target="https://sturmtools.ru/catalog/klyuchi_shestigrannye_imbusovye/klyuch_shestigrannyy_sturm_1045_04_9x9_ts/" TargetMode="External"/><Relationship Id="rId3436" Type="http://schemas.openxmlformats.org/officeDocument/2006/relationships/hyperlink" Target="https://sturmtools.ru/catalog/lopaty/lopata_3010_15_18/" TargetMode="External"/><Relationship Id="rId3643" Type="http://schemas.openxmlformats.org/officeDocument/2006/relationships/hyperlink" Target="https://sturmtools.ru/catalog/plastikovye_khomuty/khomuty_plastikovye_sturm_71012_04_250/" TargetMode="External"/><Relationship Id="rId217" Type="http://schemas.openxmlformats.org/officeDocument/2006/relationships/hyperlink" Target="https://sturmtools.ru/catalog/bury_sds/nasadka_doloto_sds_max_sturm_9018_sdsm_f25x600/" TargetMode="External"/><Relationship Id="rId564" Type="http://schemas.openxmlformats.org/officeDocument/2006/relationships/hyperlink" Target="https://sturmtools.ru/catalog/teploventilyatory/teploventilyator_soyuz_tvs_2000/" TargetMode="External"/><Relationship Id="rId771" Type="http://schemas.openxmlformats.org/officeDocument/2006/relationships/hyperlink" Target="https://sturmtools.ru/catalog/kompressory_maslyanye/vozdushnyy_kompressor_maslyanyy_soyuz_vks_93210s/" TargetMode="External"/><Relationship Id="rId2245" Type="http://schemas.openxmlformats.org/officeDocument/2006/relationships/hyperlink" Target="https://sturmtools.ru/catalog/koronki_almaznye/koronka_almaznaya_sturm_1055_10_6870/" TargetMode="External"/><Relationship Id="rId2452" Type="http://schemas.openxmlformats.org/officeDocument/2006/relationships/hyperlink" Target="https://sturmtools.ru/catalog/kiyanki/kiyanka_soyuz_1012_08_230s/" TargetMode="External"/><Relationship Id="rId3503" Type="http://schemas.openxmlformats.org/officeDocument/2006/relationships/hyperlink" Target="https://sturmtools.ru/catalog/pistolety_i_oroshateli_dlya_poliva/pistolet_dlya_poliva_sturm_3015_17_08/" TargetMode="External"/><Relationship Id="rId424" Type="http://schemas.openxmlformats.org/officeDocument/2006/relationships/hyperlink" Target="https://sturmtools.ru/catalog/akkumulyatornye_kraskoraspyliteli/akkumulyatornyy_kraskopult_sturm_csg1801_1batterysystem/" TargetMode="External"/><Relationship Id="rId63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54" Type="http://schemas.openxmlformats.org/officeDocument/2006/relationships/hyperlink" Target="https://sturmtools.ru/catalog/aksessuary_dlya_kultivatorov/gruntozatsepy_dlya_motobloka_soyuz_bm1s_26_430_160/" TargetMode="External"/><Relationship Id="rId1261" Type="http://schemas.openxmlformats.org/officeDocument/2006/relationships/hyperlink" Target="https://sturmtools.ru/catalog/aksessuary_dlya_trimmerov/freza_dlya_trimmera_sturm_bt8952d_1002/" TargetMode="External"/><Relationship Id="rId2105" Type="http://schemas.openxmlformats.org/officeDocument/2006/relationships/hyperlink" Target="https://sturmtools.ru/catalog/nabory_frez/nabor_frez_sturm_rb03_081220/?RB03_081220" TargetMode="External"/><Relationship Id="rId2312" Type="http://schemas.openxmlformats.org/officeDocument/2006/relationships/hyperlink" Target="https://sturmtools.ru/catalog/setki_abrazivnye/abrazivnaya_setka_sturm_9011_02_a200/" TargetMode="External"/><Relationship Id="rId1121" Type="http://schemas.openxmlformats.org/officeDocument/2006/relationships/hyperlink" Target="https://sturmtools.ru/catalog/aksessuary_dlya_moek_vysokogo_davleniya/penogenerator_dlya_moek_sturm_pw92_9905/" TargetMode="External"/><Relationship Id="rId3086" Type="http://schemas.openxmlformats.org/officeDocument/2006/relationships/hyperlink" Target="https://sturmtools.ru/catalog/kisti/kist_sturm_9040_21_050/" TargetMode="External"/><Relationship Id="rId3293" Type="http://schemas.openxmlformats.org/officeDocument/2006/relationships/hyperlink" Target="https://sturmtools.ru/catalog/ugolnik_magnitnyy_dlya_svarki/magnitnyy_ugolnik_sturm_6003_5_35/" TargetMode="External"/><Relationship Id="rId1938" Type="http://schemas.openxmlformats.org/officeDocument/2006/relationships/hyperlink" Target="https://sturmtools.ru/catalog/sverla_perevye/sverlo_perevoe_sturm_1055_07_14/" TargetMode="External"/><Relationship Id="rId3153" Type="http://schemas.openxmlformats.org/officeDocument/2006/relationships/hyperlink" Target="https://sturmtools.ru/catalog/shpateli/shpatel_soyuz_8051_25_040lc/" TargetMode="External"/><Relationship Id="rId3360" Type="http://schemas.openxmlformats.org/officeDocument/2006/relationships/hyperlink" Target="https://sturmtools.ru/catalog/zaklepki/zaklepki_sturm_1070_40_14/" TargetMode="External"/><Relationship Id="rId281" Type="http://schemas.openxmlformats.org/officeDocument/2006/relationships/hyperlink" Target="https://sturmtools.ru/catalog/shlifkrugi/shlifovalnyy_krug_sturm_dws6010sl_9240/" TargetMode="External"/><Relationship Id="rId3013" Type="http://schemas.openxmlformats.org/officeDocument/2006/relationships/hyperlink" Target="https://sturmtools.ru/catalog/kluppy_rezbonareznye/kluppa_rezbonareznaya_sturm_1065_04_1/" TargetMode="External"/><Relationship Id="rId141" Type="http://schemas.openxmlformats.org/officeDocument/2006/relationships/hyperlink" Target="https://sturmtools.ru/catalog/dreli_miksery/drel_mikser_sturm_id20131/" TargetMode="External"/><Relationship Id="rId3220" Type="http://schemas.openxmlformats.org/officeDocument/2006/relationships/hyperlink" Target="https://sturmtools.ru/catalog/lineyki/lineyka_mnogofunktsionalnaya_kopirovalnaya_sturm_2040_02_6/?2040_02_6" TargetMode="External"/><Relationship Id="rId7" Type="http://schemas.openxmlformats.org/officeDocument/2006/relationships/hyperlink" Target="https://sturmtools.ru/catalog/akkumulyatornye_shurupovyerty/akkumulyatornyy_shurupovert_hanskonner_hcd1865/?HCD1865" TargetMode="External"/><Relationship Id="rId2779" Type="http://schemas.openxmlformats.org/officeDocument/2006/relationships/hyperlink" Target="https://sturmtools.ru/catalog/otvertki/otvertka_sturm_1040_03_sl4_200/" TargetMode="External"/><Relationship Id="rId2986" Type="http://schemas.openxmlformats.org/officeDocument/2006/relationships/hyperlink" Target="https://sturmtools.ru/catalog/nozhnitsy_dlya_rezki_trub/nozhnitsy_dlya_rezki_trub_sturm_1074_09_50/" TargetMode="External"/><Relationship Id="rId958" Type="http://schemas.openxmlformats.org/officeDocument/2006/relationships/hyperlink" Target="https://sturmtools.ru/catalog/benzinovye_trimmery/trimmer_benzinovyy_sturm_bt9533/?BT9533" TargetMode="External"/><Relationship Id="rId1588" Type="http://schemas.openxmlformats.org/officeDocument/2006/relationships/hyperlink" Target="https://sturmtools.ru/catalog/pily_diskovye/disk_pilnyy_boekomplekt_b9024_165_30_20_48/" TargetMode="External"/><Relationship Id="rId179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639" Type="http://schemas.openxmlformats.org/officeDocument/2006/relationships/hyperlink" Target="https://sturmtools.ru/catalog/nabory_otvertok/nabor_otvertok_sturm_1040_02_sse/" TargetMode="External"/><Relationship Id="rId2846" Type="http://schemas.openxmlformats.org/officeDocument/2006/relationships/hyperlink" Target="https://sturmtools.ru/catalog/nozhovki_po_derevu/nozhovka_po_derevu_soyuz_1060_13_400s/" TargetMode="External"/><Relationship Id="rId87" Type="http://schemas.openxmlformats.org/officeDocument/2006/relationships/hyperlink" Target="https://sturmtools.ru/catalog/uglovye_shlifovalnye_mashiny/bolgarka_ushm_sturm_ag9012tj/" TargetMode="External"/><Relationship Id="rId818" Type="http://schemas.openxmlformats.org/officeDocument/2006/relationships/hyperlink" Target="https://sturmtools.ru/catalog/pnevmaticheskiy_instrument/pnevmogaykovert_sturm_au_1730_08_12/" TargetMode="External"/><Relationship Id="rId1448" Type="http://schemas.openxmlformats.org/officeDocument/2006/relationships/hyperlink" Target="https://sturmtools.ru/catalog/aksessuary_dlya_tsepnykh_pil/pilnaya_tsep_sturm_sc32513cst_66/" TargetMode="External"/><Relationship Id="rId1655" Type="http://schemas.openxmlformats.org/officeDocument/2006/relationships/hyperlink" Target="https://sturmtools.ru/catalog/almaznye_diski/disk_almaznyy_boekomplekt_b9021_150_22t/" TargetMode="External"/><Relationship Id="rId2706" Type="http://schemas.openxmlformats.org/officeDocument/2006/relationships/hyperlink" Target="https://sturmtools.ru/catalog/otvertki/otvertka_soyuz_1040_02_sl3_075c/?1040_02_SL3_075C" TargetMode="External"/><Relationship Id="rId1308" Type="http://schemas.openxmlformats.org/officeDocument/2006/relationships/hyperlink" Target="https://sturmtools.ru/catalog/aksessuary_dlya_trimmerov/aksessuar_dlya_trimmera_sturm_gt3535_2_0_s_2500/" TargetMode="External"/><Relationship Id="rId1862" Type="http://schemas.openxmlformats.org/officeDocument/2006/relationships/hyperlink" Target="https://sturmtools.ru/catalog/bury_sds/bur_sds_boekomplekt_b9019_c06_110/" TargetMode="External"/><Relationship Id="rId2913" Type="http://schemas.openxmlformats.org/officeDocument/2006/relationships/hyperlink" Target="https://sturmtools.ru/catalog/gvozdodery/gvozdoder_sturm_1013_01_400/" TargetMode="External"/><Relationship Id="rId1515" Type="http://schemas.openxmlformats.org/officeDocument/2006/relationships/hyperlink" Target="https://sturmtools.ru/catalog/pily_diskovye/disk_pilnyy_sturm_9020_140kh16x20t/" TargetMode="External"/><Relationship Id="rId1722" Type="http://schemas.openxmlformats.org/officeDocument/2006/relationships/hyperlink" Target="https://sturmtools.ru/catalog/pilki_dlya_lobzika/pilki_dlya_lobzika_sturm_5250313/" TargetMode="External"/><Relationship Id="rId14" Type="http://schemas.openxmlformats.org/officeDocument/2006/relationships/hyperlink" Target="https://sturmtools.ru/catalog/akkumulyatornye_shurupovyerty/akkumulyatornyy_shurupovert_sturm_cd18l/?CD18L" TargetMode="External"/><Relationship Id="rId2289" Type="http://schemas.openxmlformats.org/officeDocument/2006/relationships/hyperlink" Target="https://sturmtools.ru/catalog/korshchetki/korshchetka_sturm_5241403/" TargetMode="External"/><Relationship Id="rId2496" Type="http://schemas.openxmlformats.org/officeDocument/2006/relationships/hyperlink" Target="https://sturmtools.ru/catalog/kleshchi_perestavnye_galka/kleshchi_perestavnye_galka_sturm_1020_06_c250/" TargetMode="External"/><Relationship Id="rId3547" Type="http://schemas.openxmlformats.org/officeDocument/2006/relationships/hyperlink" Target="https://sturmtools.ru/catalog/ochki_zashchitnye/ochki_zashchitnye_sturm_8050_05_03b/" TargetMode="External"/><Relationship Id="rId468" Type="http://schemas.openxmlformats.org/officeDocument/2006/relationships/hyperlink" Target="https://sturmtools.ru/catalog/gravery/graver_soyuz_grs_2320/" TargetMode="External"/><Relationship Id="rId675" Type="http://schemas.openxmlformats.org/officeDocument/2006/relationships/hyperlink" Target="https://sturmtools.ru/catalog/plitkoreznye_stanki/plitkoreznyy_stanok_sturm_tc25120pc/" TargetMode="External"/><Relationship Id="rId882" Type="http://schemas.openxmlformats.org/officeDocument/2006/relationships/hyperlink" Target="https://sturmtools.ru/catalog/masla/maslo_sturm_oc0101/" TargetMode="External"/><Relationship Id="rId1098" Type="http://schemas.openxmlformats.org/officeDocument/2006/relationships/hyperlink" Target="https://sturmtools.ru/catalog/motopompy/motopompa_sturm_bp8710gv/" TargetMode="External"/><Relationship Id="rId2149" Type="http://schemas.openxmlformats.org/officeDocument/2006/relationships/hyperlink" Target="https://sturmtools.ru/catalog/nabory_frez/nabor_frez_sturm_rb09_081938/?RB09_081938" TargetMode="External"/><Relationship Id="rId2356" Type="http://schemas.openxmlformats.org/officeDocument/2006/relationships/hyperlink" Target="https://sturmtools.ru/catalog/bokorezy/bokorezy_sturm_1020_13_2_160/" TargetMode="External"/><Relationship Id="rId2563" Type="http://schemas.openxmlformats.org/officeDocument/2006/relationships/hyperlink" Target="https://sturmtools.ru/catalog/klyuchi_trubnye/klyuch_trubnyy_hanskonner_hk1045_04_p1/" TargetMode="External"/><Relationship Id="rId2770" Type="http://schemas.openxmlformats.org/officeDocument/2006/relationships/hyperlink" Target="https://sturmtools.ru/catalog/otvertki/otvertka_sturm_1040_01_sl6_100/" TargetMode="External"/><Relationship Id="rId3407" Type="http://schemas.openxmlformats.org/officeDocument/2006/relationships/hyperlink" Target="https://sturmtools.ru/catalog/strubtsiny/strubtsina_sturm_1078_04_30/" TargetMode="External"/><Relationship Id="rId3614" Type="http://schemas.openxmlformats.org/officeDocument/2006/relationships/hyperlink" Target="https://sturmtools.ru/catalog/udliniteli/udlinitel_sturm_fr_16_30r/" TargetMode="External"/><Relationship Id="rId328" Type="http://schemas.openxmlformats.org/officeDocument/2006/relationships/hyperlink" Target="https://sturmtools.ru/catalog/shlifkrugi/shlifovalnyy_krug_sturm_5200501/" TargetMode="External"/><Relationship Id="rId535" Type="http://schemas.openxmlformats.org/officeDocument/2006/relationships/hyperlink" Target="https://sturmtools.ru/catalog/konvektsionnye_obogrevateli/konvektsionnyy_obogrevatel_soyuz_kos_2000s/" TargetMode="External"/><Relationship Id="rId742" Type="http://schemas.openxmlformats.org/officeDocument/2006/relationships/hyperlink" Target="https://sturmtools.ru/catalog/sistemy_avtozapuska_dlya_generatorov/sistema_avtozapuska_sturm_at8560/" TargetMode="External"/><Relationship Id="rId1165" Type="http://schemas.openxmlformats.org/officeDocument/2006/relationships/hyperlink" Target="https://sturmtools.ru/catalog/skvazhinnye_nasosy/nasos_skvazhinnyy_soyuz_ngs_9705dv/" TargetMode="External"/><Relationship Id="rId1372" Type="http://schemas.openxmlformats.org/officeDocument/2006/relationships/hyperlink" Target="https://sturmtools.ru/catalog/aksessuary_dlya_trimmerov/aksessuar_dlya_trimmera_soyuz_tl3535_2_4_4_30/" TargetMode="External"/><Relationship Id="rId2009" Type="http://schemas.openxmlformats.org/officeDocument/2006/relationships/hyperlink" Target="https://sturmtools.ru/catalog/sverla_po_metallu/sverlo_po_metallu_sturm_1055_070_109/" TargetMode="External"/><Relationship Id="rId2216" Type="http://schemas.openxmlformats.org/officeDocument/2006/relationships/hyperlink" Target="https://sturmtools.ru/catalog/koronki_almaznye/koronka_almaznaya_sturm_1055_09_2555/" TargetMode="External"/><Relationship Id="rId2423" Type="http://schemas.openxmlformats.org/officeDocument/2006/relationships/hyperlink" Target="https://sturmtools.ru/catalog/kuvaldy/kuvalda_sturm_1011_02_4000/" TargetMode="External"/><Relationship Id="rId2630" Type="http://schemas.openxmlformats.org/officeDocument/2006/relationships/hyperlink" Target="https://sturmtools.ru/catalog/nabory_otvertok/nabor_otvertok_sturm_1040_01_sse/" TargetMode="External"/><Relationship Id="rId602" Type="http://schemas.openxmlformats.org/officeDocument/2006/relationships/hyperlink" Target="https://sturmtools.ru/catalog/vibratory/vibrator_glubinnyy_dlya_betona_sturm_cv71101/" TargetMode="External"/><Relationship Id="rId1025" Type="http://schemas.openxmlformats.org/officeDocument/2006/relationships/hyperlink" Target="https://sturmtools.ru/catalog/aksessuary_dlya_kultivatorov/kartofelevykapyvatel_usilennyy_sturm_gke_20/" TargetMode="External"/><Relationship Id="rId123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197" Type="http://schemas.openxmlformats.org/officeDocument/2006/relationships/hyperlink" Target="https://sturmtools.ru/catalog/shpateli/shpatel_soyuz_8051_55_450/" TargetMode="External"/><Relationship Id="rId3057" Type="http://schemas.openxmlformats.org/officeDocument/2006/relationships/hyperlink" Target="https://sturmtools.ru/catalog/valiki/valik_sturm_9040_33_250s/" TargetMode="External"/><Relationship Id="rId185" Type="http://schemas.openxmlformats.org/officeDocument/2006/relationships/hyperlink" Target="https://sturmtools.ru/catalog/perforatory_sds_plus/perforator_sds_plus_sturm_rh25921p/" TargetMode="External"/><Relationship Id="rId1909" Type="http://schemas.openxmlformats.org/officeDocument/2006/relationships/hyperlink" Target="https://sturmtools.ru/catalog/sverla_po_betonu/sverlo_po_betonu_boekomplekt_b1055_10_120/" TargetMode="External"/><Relationship Id="rId3264" Type="http://schemas.openxmlformats.org/officeDocument/2006/relationships/hyperlink" Target="https://sturmtools.ru/catalog/ruletki/ruletka_sturm_3100302/" TargetMode="External"/><Relationship Id="rId3471" Type="http://schemas.openxmlformats.org/officeDocument/2006/relationships/hyperlink" Target="https://sturmtools.ru/catalog/nozhovki_ruchnye/nozhovka_sturm_3012_06_180/" TargetMode="External"/><Relationship Id="rId392" Type="http://schemas.openxmlformats.org/officeDocument/2006/relationships/hyperlink" Target="https://sturmtools.ru/catalog/polotna_dlya_sabelnykh_pil/polotna_dlya_sabelnykh_pil_metall_2sht_225_1_8mm_tols_list_trub_prof_sturm_9019_03_s1122bf/" TargetMode="External"/><Relationship Id="rId2073" Type="http://schemas.openxmlformats.org/officeDocument/2006/relationships/hyperlink" Target="https://sturmtools.ru/catalog/nabory_sverl/nabor_sverl_sturm_1055_02_s2/" TargetMode="External"/><Relationship Id="rId2280" Type="http://schemas.openxmlformats.org/officeDocument/2006/relationships/hyperlink" Target="https://sturmtools.ru/catalog/korshchetki/korshchetka_sturm_5241002/" TargetMode="External"/><Relationship Id="rId3124" Type="http://schemas.openxmlformats.org/officeDocument/2006/relationships/hyperlink" Target="https://sturmtools.ru/catalog/kisti/kist_soyuz_9040_24_15s/" TargetMode="External"/><Relationship Id="rId3331" Type="http://schemas.openxmlformats.org/officeDocument/2006/relationships/hyperlink" Target="https://sturmtools.ru/catalog/urovni/uroven_soyuz_2015_07_800s/" TargetMode="External"/><Relationship Id="rId252" Type="http://schemas.openxmlformats.org/officeDocument/2006/relationships/hyperlink" Target="https://sturmtools.ru/catalog/ekstsentrikovye_shlifovalnye_mashiny/ekstsentrikovaya_shlifovalnaya_mashina_sturm_os8148rp/" TargetMode="External"/><Relationship Id="rId2140" Type="http://schemas.openxmlformats.org/officeDocument/2006/relationships/hyperlink" Target="https://sturmtools.ru/catalog/nabory_frez/nabor_frez_sturm_rb09_080820/?RB09_080820" TargetMode="External"/><Relationship Id="rId11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99" Type="http://schemas.openxmlformats.org/officeDocument/2006/relationships/hyperlink" Target="https://sturmtools.ru/catalog/pilki_dlya_lobzika/pilki_dlya_lobzika_boekomplekt_b05_118af/" TargetMode="External"/><Relationship Id="rId2000" Type="http://schemas.openxmlformats.org/officeDocument/2006/relationships/hyperlink" Target="https://sturmtools.ru/catalog/sverla_po_metallu/sverlo_po_metallu_sturm_1055_050_86/" TargetMode="External"/><Relationship Id="rId2957" Type="http://schemas.openxmlformats.org/officeDocument/2006/relationships/hyperlink" Target="https://sturmtools.ru/catalog/nozhi/nozh_hanskonner_hk1076_10_1/" TargetMode="External"/><Relationship Id="rId929" Type="http://schemas.openxmlformats.org/officeDocument/2006/relationships/hyperlink" Target="https://sturmtools.ru/catalog/elektricheskie_tsepnye_pily/tsepnaya_pila_elektricheskaya_soyuz_ptss_9926/" TargetMode="External"/><Relationship Id="rId1559" Type="http://schemas.openxmlformats.org/officeDocument/2006/relationships/hyperlink" Target="https://sturmtools.ru/catalog/pily_diskovye/disk_pilnyy_boekomplekt_b9022_140_20_16_20/" TargetMode="External"/><Relationship Id="rId1766" Type="http://schemas.openxmlformats.org/officeDocument/2006/relationships/hyperlink" Target="https://sturmtools.ru/catalog/bity_i_nabory_bit/bity_boekomplekt_bph1_25_2/" TargetMode="External"/><Relationship Id="rId1973" Type="http://schemas.openxmlformats.org/officeDocument/2006/relationships/hyperlink" Target="https://sturmtools.ru/catalog/sverla_po_metallu/sverlo_po_metallu_sturm_1055_04_6s_ss10/" TargetMode="External"/><Relationship Id="rId2817" Type="http://schemas.openxmlformats.org/officeDocument/2006/relationships/hyperlink" Target="https://sturmtools.ru/catalog/napilniki_po_metallu/napilnik_po_metallu_sturm_1050_01_f200/" TargetMode="External"/><Relationship Id="rId5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19" Type="http://schemas.openxmlformats.org/officeDocument/2006/relationships/hyperlink" Target="https://sturmtools.ru/catalog/aksessuary_dlya_trimmerov/zapchast_dlya_benzotekhniki_sturm_bt89_tb_26_7t/" TargetMode="External"/><Relationship Id="rId1626" Type="http://schemas.openxmlformats.org/officeDocument/2006/relationships/hyperlink" Target="https://sturmtools.ru/catalog/almaznye_diski/disk_almaznyy_sturm_9020_04_180x22_c/" TargetMode="External"/><Relationship Id="rId1833" Type="http://schemas.openxmlformats.org/officeDocument/2006/relationships/hyperlink" Target="https://sturmtools.ru/catalog/bury_sds/bur_sds_soyuz_9019_sds_12x260c/" TargetMode="External"/><Relationship Id="rId1900" Type="http://schemas.openxmlformats.org/officeDocument/2006/relationships/hyperlink" Target="https://sturmtools.ru/catalog/sverla_po_betonu/sverlo_po_betonu_soyuz_1055_06_10x120/" TargetMode="External"/><Relationship Id="rId579" Type="http://schemas.openxmlformats.org/officeDocument/2006/relationships/hyperlink" Target="https://sturmtools.ru/catalog/dizelnye_teplovye_pushki/dizelnaya_teplovaya_pushka_sturm_dkh20ch/" TargetMode="External"/><Relationship Id="rId786" Type="http://schemas.openxmlformats.org/officeDocument/2006/relationships/hyperlink" Target="https://sturmtools.ru/catalog/pnevmaticheskiy_instrument/lubrikator_mini_maslenka_dlya_pnevmoinstrumenta_papa_mama_1_4_sturm_1710_02_01/" TargetMode="External"/><Relationship Id="rId993" Type="http://schemas.openxmlformats.org/officeDocument/2006/relationships/hyperlink" Target="https://sturmtools.ru/catalog/elektricheskie_gazonokosilki/elektricheskaya_gazonokosilka_sturm_el1432/" TargetMode="External"/><Relationship Id="rId2467" Type="http://schemas.openxmlformats.org/officeDocument/2006/relationships/hyperlink" Target="https://sturmtools.ru/catalog/topory/topor_soyuz_1015_06_1000s/" TargetMode="External"/><Relationship Id="rId2674" Type="http://schemas.openxmlformats.org/officeDocument/2006/relationships/hyperlink" Target="https://sturmtools.ru/catalog/otvertki/otvertka_hanskonner_hk1040_16_ph0_100/" TargetMode="External"/><Relationship Id="rId3518" Type="http://schemas.openxmlformats.org/officeDocument/2006/relationships/hyperlink" Target="https://sturmtools.ru/catalog/adaptery_dlya_polivalnykh_sistem/adapter_sturm_3015_21_1_2r/?3015_21_1_2R" TargetMode="External"/><Relationship Id="rId439" Type="http://schemas.openxmlformats.org/officeDocument/2006/relationships/hyperlink" Target="https://sturmtools.ru/catalog/lobziki_elektricheskie/lobzik_elektricheskiy_sturm_js4010ql/" TargetMode="External"/><Relationship Id="rId646" Type="http://schemas.openxmlformats.org/officeDocument/2006/relationships/hyperlink" Target="https://sturmtools.ru/catalog/pylesosy_stroitelnye/promyshlennyy_pylesos_soyuz_pss_7330/" TargetMode="External"/><Relationship Id="rId1069" Type="http://schemas.openxmlformats.org/officeDocument/2006/relationships/hyperlink" Target="https://sturmtools.ru/catalog/motobloki/motoblok_sturm_gk8357ci/" TargetMode="External"/><Relationship Id="rId1276" Type="http://schemas.openxmlformats.org/officeDocument/2006/relationships/hyperlink" Target="https://sturmtools.ru/catalog/katushki_trimmernye/katushka_trimmernaya_sturm_gt3513_45/" TargetMode="External"/><Relationship Id="rId1483" Type="http://schemas.openxmlformats.org/officeDocument/2006/relationships/hyperlink" Target="https://sturmtools.ru/catalog/aksessuary_dlya_tsepnykh_pil/pilnaya_shina_soyuz_pshs_1658325poh/" TargetMode="External"/><Relationship Id="rId2327" Type="http://schemas.openxmlformats.org/officeDocument/2006/relationships/hyperlink" Target="https://sturmtools.ru/catalog/passatizhi_i_ploskogubtsy/dlinnogubtsy_soyuz_1200301s/" TargetMode="External"/><Relationship Id="rId2881" Type="http://schemas.openxmlformats.org/officeDocument/2006/relationships/hyperlink" Target="https://sturmtools.ru/catalog/testery_napryazheniya/otvertka_indikatornaya_sturm_1040_02_vt/" TargetMode="External"/><Relationship Id="rId506" Type="http://schemas.openxmlformats.org/officeDocument/2006/relationships/hyperlink" Target="https://sturmtools.ru/catalog/infrakrasnye_obogrevateli/infrakrasnyy_obogrevatel_sturm_ih0800/" TargetMode="External"/><Relationship Id="rId85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136" Type="http://schemas.openxmlformats.org/officeDocument/2006/relationships/hyperlink" Target="https://sturmtools.ru/catalog/drenazhnye_nasosy/nasos_pogruzhnoy_drenazhnyy_sturm_wp9760bf/" TargetMode="External"/><Relationship Id="rId1690" Type="http://schemas.openxmlformats.org/officeDocument/2006/relationships/hyperlink" Target="https://sturmtools.ru/catalog/pilki_dlya_lobzika/pilki_dlya_lobzika_boekomplekt_b02_218a/" TargetMode="External"/><Relationship Id="rId2534" Type="http://schemas.openxmlformats.org/officeDocument/2006/relationships/hyperlink" Target="https://sturmtools.ru/catalog/klyuchi_razvodnye/klyuch_razvodnoy_sturm_1045_11_300/" TargetMode="External"/><Relationship Id="rId2741" Type="http://schemas.openxmlformats.org/officeDocument/2006/relationships/hyperlink" Target="https://sturmtools.ru/catalog/otvertki/otvertka_soyuz_1040_02_sl5_150c/" TargetMode="External"/><Relationship Id="rId713" Type="http://schemas.openxmlformats.org/officeDocument/2006/relationships/hyperlink" Target="https://sturmtools.ru/catalog/universalnye_derevoobrabatyvayushchie_stanki/derevoobrabatyvayushchiy_stanok_sturm_wm1921/" TargetMode="External"/><Relationship Id="rId920" Type="http://schemas.openxmlformats.org/officeDocument/2006/relationships/hyperlink" Target="https://sturmtools.ru/catalog/aksessuary_dlya_tsepnykh_pil/filtr_vozdushnyy_gc99_af1_sturm_dlya_benzopil/" TargetMode="External"/><Relationship Id="rId1343" Type="http://schemas.openxmlformats.org/officeDocument/2006/relationships/hyperlink" Target="https://sturmtools.ru/catalog/aksessuary_dlya_trimmerov/leska_dlya_trimmera_sturm_gt3535_3_0_g4_15/" TargetMode="External"/><Relationship Id="rId1550" Type="http://schemas.openxmlformats.org/officeDocument/2006/relationships/hyperlink" Target="https://sturmtools.ru/catalog/pily_diskovye/disk_pilnyy_sturm_9023_210_30_20_60/" TargetMode="External"/><Relationship Id="rId2601" Type="http://schemas.openxmlformats.org/officeDocument/2006/relationships/hyperlink" Target="https://sturmtools.ru/catalog/nabory_golovok/nabor_golovok_sturm_1045_18_t13/" TargetMode="External"/><Relationship Id="rId1203" Type="http://schemas.openxmlformats.org/officeDocument/2006/relationships/hyperlink" Target="https://sturmtools.ru/catalog/avtomaticheskie_rele_davleniya/konroller_davleniya_dlya_nasosa_sturm_wpa10m/" TargetMode="External"/><Relationship Id="rId1410" Type="http://schemas.openxmlformats.org/officeDocument/2006/relationships/hyperlink" Target="https://sturmtools.ru/catalog/aksessuary_dlya_trimmerov/reduktor_benzotrimmera_sturm_bt89_rdk_28_7/" TargetMode="External"/><Relationship Id="rId3168" Type="http://schemas.openxmlformats.org/officeDocument/2006/relationships/hyperlink" Target="https://sturmtools.ru/catalog/shpateli/shpatel_soyuz_8051_35_150fc/" TargetMode="External"/><Relationship Id="rId3375" Type="http://schemas.openxmlformats.org/officeDocument/2006/relationships/hyperlink" Target="https://sturmtools.ru/catalog/steplery/stepler_soyuz_1071_01_06s/" TargetMode="External"/><Relationship Id="rId3582" Type="http://schemas.openxmlformats.org/officeDocument/2006/relationships/hyperlink" Target="https://sturmtools.ru/catalog/sumki/sumka_hanskonner_hkwb0001/" TargetMode="External"/><Relationship Id="rId296" Type="http://schemas.openxmlformats.org/officeDocument/2006/relationships/hyperlink" Target="https://sturmtools.ru/catalog/lentochnye_shlifovalnye_mashiny/lentochnaya_shlifovalnaya_mashina_sturm_bs8580/" TargetMode="External"/><Relationship Id="rId2184" Type="http://schemas.openxmlformats.org/officeDocument/2006/relationships/hyperlink" Target="https://sturmtools.ru/catalog/nabory_bimetallicheskikh_koronok/koronka_bimetallicheskaya_sturm_1090_04_bi_51/" TargetMode="External"/><Relationship Id="rId2391" Type="http://schemas.openxmlformats.org/officeDocument/2006/relationships/hyperlink" Target="https://sturmtools.ru/catalog/molotki/molotok_s_kernerom_sturm_1010_07_fr1000/" TargetMode="External"/><Relationship Id="rId3028" Type="http://schemas.openxmlformats.org/officeDocument/2006/relationships/hyperlink" Target="https://sturmtools.ru/catalog/bruski_nazhdachnye/brusok_abrazivnyy_sturm_1090_01_s11/" TargetMode="External"/><Relationship Id="rId3235" Type="http://schemas.openxmlformats.org/officeDocument/2006/relationships/hyperlink" Target="https://sturmtools.ru/catalog/ruletki/ruletka_hanskonner_hk2010_03_8_25/" TargetMode="External"/><Relationship Id="rId3442" Type="http://schemas.openxmlformats.org/officeDocument/2006/relationships/hyperlink" Target="https://sturmtools.ru/catalog/lopaty/lopata_sturm_3010_12_01n/" TargetMode="External"/><Relationship Id="rId15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63" Type="http://schemas.openxmlformats.org/officeDocument/2006/relationships/hyperlink" Target="https://sturmtools.ru/catalog/akkumulyatornye_multituly/akkumulyatornyy_multitul_sturm_cmt1801_1batterysystem/" TargetMode="External"/><Relationship Id="rId570" Type="http://schemas.openxmlformats.org/officeDocument/2006/relationships/hyperlink" Target="https://sturmtools.ru/catalog/gazovye_teplovye_pushki/gazovaya_teplovaya_pushka_sturm_gh9130vrf/" TargetMode="External"/><Relationship Id="rId2044" Type="http://schemas.openxmlformats.org/officeDocument/2006/relationships/hyperlink" Target="https://sturmtools.ru/catalog/sverla_po_metallu/sverlo_po_metallu_boekomplekt_b1055_m055_93/" TargetMode="External"/><Relationship Id="rId2251" Type="http://schemas.openxmlformats.org/officeDocument/2006/relationships/hyperlink" Target="https://sturmtools.ru/catalog/sverla_po_metallu/sverlo_stupenchatoe_sturm_1055_s420/" TargetMode="External"/><Relationship Id="rId3302" Type="http://schemas.openxmlformats.org/officeDocument/2006/relationships/hyperlink" Target="https://sturmtools.ru/catalog/ugolnik_magnitnyy_dlya_svarki/klemma_zazemleniya_magnitnaya_sturm_6022_3_500a/" TargetMode="External"/><Relationship Id="rId223" Type="http://schemas.openxmlformats.org/officeDocument/2006/relationships/hyperlink" Target="https://sturmtools.ru/catalog/bury_sds/nasadka_pika_sds_sturm_9018_sds_p15x600/" TargetMode="External"/><Relationship Id="rId430" Type="http://schemas.openxmlformats.org/officeDocument/2006/relationships/hyperlink" Target="https://sturmtools.ru/catalog/kraskopulty_elektricheskie/kraskopult_elektricheskiy_sturm_sg9665pv/" TargetMode="External"/><Relationship Id="rId1060" Type="http://schemas.openxmlformats.org/officeDocument/2006/relationships/hyperlink" Target="https://sturmtools.ru/catalog/aksessuary_dlya_kultivatorov/freza_kultivatornaya_30_mm_val_24_nozha_soyuz_bm1s_27_30_24/?BM1S_27_30_24" TargetMode="External"/><Relationship Id="rId2111" Type="http://schemas.openxmlformats.org/officeDocument/2006/relationships/hyperlink" Target="https://sturmtools.ru/catalog/nabory_frez/nabor_frez_sturm_rb04_081616/?RB04_081616" TargetMode="External"/><Relationship Id="rId1877" Type="http://schemas.openxmlformats.org/officeDocument/2006/relationships/hyperlink" Target="https://sturmtools.ru/catalog/bury_sds/bur_sds_boekomplekt_b9019_f08_210/" TargetMode="External"/><Relationship Id="rId2928" Type="http://schemas.openxmlformats.org/officeDocument/2006/relationships/hyperlink" Target="https://sturmtools.ru/catalog/rubanki/rubanok_sturm_1064_03_01/" TargetMode="External"/><Relationship Id="rId1737" Type="http://schemas.openxmlformats.org/officeDocument/2006/relationships/hyperlink" Target="https://sturmtools.ru/catalog/pilki_dlya_lobzika/pilki_dlya_lobzika_sturm_5250613/" TargetMode="External"/><Relationship Id="rId1944" Type="http://schemas.openxmlformats.org/officeDocument/2006/relationships/hyperlink" Target="https://sturmtools.ru/catalog/sverla_perevye/sverlo_perevoe_sturm_1055_07_25/" TargetMode="External"/><Relationship Id="rId3092" Type="http://schemas.openxmlformats.org/officeDocument/2006/relationships/hyperlink" Target="https://sturmtools.ru/catalog/kisti/kist_sturm_9040_21_100/" TargetMode="External"/><Relationship Id="rId29" Type="http://schemas.openxmlformats.org/officeDocument/2006/relationships/hyperlink" Target="https://sturmtools.ru/catalog/akkumulyatornye_shurupovyerty/akkumulyatornyy_shurupovert_sturm_cd3618/" TargetMode="External"/><Relationship Id="rId1804" Type="http://schemas.openxmlformats.org/officeDocument/2006/relationships/hyperlink" Target="https://sturmtools.ru/catalog/nabory_bit/nabor_bit_sturm_1041_05_s4/" TargetMode="External"/><Relationship Id="rId897" Type="http://schemas.openxmlformats.org/officeDocument/2006/relationships/hyperlink" Target="https://sturmtools.ru/catalog/masla/maslo_soyuz_sts_0101a_2/" TargetMode="External"/><Relationship Id="rId2578" Type="http://schemas.openxmlformats.org/officeDocument/2006/relationships/hyperlink" Target="https://sturmtools.ru/catalog/klyuchi_treshchotki/klyuch_treshchotka_soyuz_1045_15_r1_4c/" TargetMode="External"/><Relationship Id="rId2785" Type="http://schemas.openxmlformats.org/officeDocument/2006/relationships/hyperlink" Target="https://sturmtools.ru/catalog/otvertki/otvertka_sturm_1040_03_sl6_150/" TargetMode="External"/><Relationship Id="rId2992" Type="http://schemas.openxmlformats.org/officeDocument/2006/relationships/hyperlink" Target="https://sturmtools.ru/catalog/nozhnitsy_dlya_rezki_trub/smennoe_lezvie_dlya_nozhnits_1074_09_42_sturm_1074_09_42sb/" TargetMode="External"/><Relationship Id="rId3629" Type="http://schemas.openxmlformats.org/officeDocument/2006/relationships/hyperlink" Target="https://sturmtools.ru/catalog/fonari_mnogofunktsionalnyy/fonar_prozhektor_sturm_4054_01_400_1batterysystem/" TargetMode="External"/><Relationship Id="rId757" Type="http://schemas.openxmlformats.org/officeDocument/2006/relationships/hyperlink" Target="https://sturmtools.ru/catalog/kompressory_bezmaslyanye/kompresssor_bezmaslyanyy_sturm_ac936100ole/" TargetMode="External"/><Relationship Id="rId964" Type="http://schemas.openxmlformats.org/officeDocument/2006/relationships/hyperlink" Target="https://sturmtools.ru/catalog/benzinovye_trimmery/trimmer_benzinovyy_soyuz_bts_9243l/" TargetMode="External"/><Relationship Id="rId1387" Type="http://schemas.openxmlformats.org/officeDocument/2006/relationships/hyperlink" Target="https://sturmtools.ru/catalog/aksessuary_dlya_trimmerov/leska_dlya_trimmera_10_tlr_2_4_0_15/?TLR_2_4_0_15" TargetMode="External"/><Relationship Id="rId1594" Type="http://schemas.openxmlformats.org/officeDocument/2006/relationships/hyperlink" Target="https://sturmtools.ru/catalog/pily_diskovye/disk_pilnyy_sturm_9020_255_30_96t/" TargetMode="External"/><Relationship Id="rId2438" Type="http://schemas.openxmlformats.org/officeDocument/2006/relationships/hyperlink" Target="https://sturmtools.ru/catalog/kiyanki/kiyanka_sturm_1012_04_fb0450/" TargetMode="External"/><Relationship Id="rId2645" Type="http://schemas.openxmlformats.org/officeDocument/2006/relationships/hyperlink" Target="https://sturmtools.ru/catalog/nabory_otvertok/nabor_otvertok_sturm_1040_03_k8/" TargetMode="External"/><Relationship Id="rId2852" Type="http://schemas.openxmlformats.org/officeDocument/2006/relationships/hyperlink" Target="https://sturmtools.ru/catalog/nozhovki_po_derevu/nozhovka_po_derevu_soyuz_1060_22_350s/" TargetMode="External"/><Relationship Id="rId93" Type="http://schemas.openxmlformats.org/officeDocument/2006/relationships/hyperlink" Target="https://sturmtools.ru/catalog/uglovye_shlifovalnye_mashiny/bolgarka_ushm_sturm_ag9112/" TargetMode="External"/><Relationship Id="rId617" Type="http://schemas.openxmlformats.org/officeDocument/2006/relationships/hyperlink" Target="https://sturmtools.ru/catalog/aksessuary_dlya_motoburov/shnek_dlya_motoburov_soyuz_bbs_01_200/" TargetMode="External"/><Relationship Id="rId824" Type="http://schemas.openxmlformats.org/officeDocument/2006/relationships/hyperlink" Target="https://sturmtools.ru/catalog/svarochnye_invertory/svarochnyy_invertor_hanskonner_hwm3060/?HWM3060" TargetMode="External"/><Relationship Id="rId1247" Type="http://schemas.openxmlformats.org/officeDocument/2006/relationships/hyperlink" Target="https://sturmtools.ru/catalog/benzinovye_snegouborochnye_mashiny/benzinovyy_snegouborshchik_sturm_stg7672elr/" TargetMode="External"/><Relationship Id="rId1454" Type="http://schemas.openxmlformats.org/officeDocument/2006/relationships/hyperlink" Target="https://sturmtools.ru/catalog/aksessuary_dlya_tsepnykh_pil/pilnaya_tsep_sturm_sc32515crt_76/" TargetMode="External"/><Relationship Id="rId1661" Type="http://schemas.openxmlformats.org/officeDocument/2006/relationships/hyperlink" Target="https://sturmtools.ru/catalog/almaznye_diski/disk_almaznyy_boekomplekt_b9021_180_22t/" TargetMode="External"/><Relationship Id="rId2505" Type="http://schemas.openxmlformats.org/officeDocument/2006/relationships/hyperlink" Target="https://sturmtools.ru/catalog/kleshchi_perestavnye_galka/kleshchi_perestavnye_galka_sturm_1020_06_d250/" TargetMode="External"/><Relationship Id="rId2712" Type="http://schemas.openxmlformats.org/officeDocument/2006/relationships/hyperlink" Target="https://sturmtools.ru/catalog/otvertki/otvertka_sturm_1040_03_ph1_100/" TargetMode="External"/><Relationship Id="rId1107" Type="http://schemas.openxmlformats.org/officeDocument/2006/relationships/hyperlink" Target="https://sturmtools.ru/catalog/elektricheskie_moyki_vysokogo_davleniya/moyka_vysokogo_davleniya_hanskonner_hpw9225/?HPW9225" TargetMode="External"/><Relationship Id="rId1314" Type="http://schemas.openxmlformats.org/officeDocument/2006/relationships/hyperlink" Target="https://sturmtools.ru/catalog/leska_dlya_trimmera_sturm_gt3535_2_4_0_15/?GT3535_2_4_0_15" TargetMode="External"/><Relationship Id="rId1521" Type="http://schemas.openxmlformats.org/officeDocument/2006/relationships/hyperlink" Target="https://sturmtools.ru/catalog/pily_diskovye/disk_pilnyy_sturm_9020_165x20_16x24t/" TargetMode="External"/><Relationship Id="rId3279" Type="http://schemas.openxmlformats.org/officeDocument/2006/relationships/hyperlink" Target="https://sturmtools.ru/catalog/ugolniki/ugolnik_s_urovnem_i_karandashom_sturm_2020_06_250/" TargetMode="External"/><Relationship Id="rId3486" Type="http://schemas.openxmlformats.org/officeDocument/2006/relationships/hyperlink" Target="https://sturmtools.ru/catalog/gryadki_otsinkovannye_polimernye_soyuz_go_05022/?GO_05022" TargetMode="External"/><Relationship Id="rId20" Type="http://schemas.openxmlformats.org/officeDocument/2006/relationships/hyperlink" Target="https://sturmtools.ru/catalog/akkumulyatornye_shurupovyerty/akkumulyatornyy_shurupovert_sturm_cd3318lp/" TargetMode="External"/><Relationship Id="rId2088" Type="http://schemas.openxmlformats.org/officeDocument/2006/relationships/hyperlink" Target="https://sturmtools.ru/catalog/nabory_frez/nabor_frez_sturm_rb02_081914/?RB02_081914" TargetMode="External"/><Relationship Id="rId2295" Type="http://schemas.openxmlformats.org/officeDocument/2006/relationships/hyperlink" Target="https://sturmtools.ru/catalog/shchitki_zashchitnye/korshchetka_ruchnaya_soyuz_9011_02_03s/" TargetMode="External"/><Relationship Id="rId3139" Type="http://schemas.openxmlformats.org/officeDocument/2006/relationships/hyperlink" Target="https://sturmtools.ru/catalog/pistolety_dlya_montazhnoy_peny/pistolet_dlya_montazhnoy_peny_sturm_1073_06_06/" TargetMode="External"/><Relationship Id="rId3346" Type="http://schemas.openxmlformats.org/officeDocument/2006/relationships/hyperlink" Target="https://sturmtools.ru/catalog/shtangentsirkuli/shtangentsirkul_sturm_2030_02_150/" TargetMode="External"/><Relationship Id="rId267" Type="http://schemas.openxmlformats.org/officeDocument/2006/relationships/hyperlink" Target="https://sturmtools.ru/catalog/aksessuary_dlya_shlifovalnykh_mashin/ruchka_dlya_bolgarki_s_chertilkoy_sturm_hd_115125_130ag/" TargetMode="External"/><Relationship Id="rId474" Type="http://schemas.openxmlformats.org/officeDocument/2006/relationships/hyperlink" Target="https://sturmtools.ru/catalog/frezery/frezer_hanskonner_hre1185/" TargetMode="External"/><Relationship Id="rId2155" Type="http://schemas.openxmlformats.org/officeDocument/2006/relationships/hyperlink" Target="https://sturmtools.ru/catalog/nabory_frez/nabor_frez_sturm_rb12_081325/?RB12_081325" TargetMode="External"/><Relationship Id="rId3553" Type="http://schemas.openxmlformats.org/officeDocument/2006/relationships/hyperlink" Target="https://sturmtools.ru/catalog/perchatki/perchatki_sturm_8054_03_l/" TargetMode="External"/><Relationship Id="rId127" Type="http://schemas.openxmlformats.org/officeDocument/2006/relationships/hyperlink" Target="https://sturmtools.ru/catalog/udarnye_dreli/drel_udarnaya_dvukhskorostnaya_hanskonner_hid21100ds/" TargetMode="External"/><Relationship Id="rId681" Type="http://schemas.openxmlformats.org/officeDocument/2006/relationships/hyperlink" Target="https://sturmtools.ru/catalog/spetsializirovannye_zatochnye_stanki_sverla_tsepi/stanok_dlya_zatochki_sverl_sturm_bg6019s/" TargetMode="External"/><Relationship Id="rId2362" Type="http://schemas.openxmlformats.org/officeDocument/2006/relationships/hyperlink" Target="https://sturmtools.ru/catalog/zenkera/zenker_sturm_1065_05_02/" TargetMode="External"/><Relationship Id="rId3206" Type="http://schemas.openxmlformats.org/officeDocument/2006/relationships/hyperlink" Target="https://sturmtools.ru/catalog/shpateli_dlya_zatirki/shpatel_soyuz_8051_65_350pc/" TargetMode="External"/><Relationship Id="rId3413" Type="http://schemas.openxmlformats.org/officeDocument/2006/relationships/hyperlink" Target="https://sturmtools.ru/catalog/strubtsiny/strubtsina_sturm_1078_06_300x370/" TargetMode="External"/><Relationship Id="rId3620" Type="http://schemas.openxmlformats.org/officeDocument/2006/relationships/hyperlink" Target="https://sturmtools.ru/catalog/fonari_mnogofunktsionalnyy/fonar_sturm_4051_02_140/" TargetMode="External"/><Relationship Id="rId334" Type="http://schemas.openxmlformats.org/officeDocument/2006/relationships/hyperlink" Target="https://sturmtools.ru/catalog/shliflenty/shlifovalnaya_lenta_sturm_9010_b76x533_040/" TargetMode="External"/><Relationship Id="rId541" Type="http://schemas.openxmlformats.org/officeDocument/2006/relationships/hyperlink" Target="https://sturmtools.ru/catalog/infrakrasnye_obogrevateli/obogrevatel_kvartsevyy_infrakrasnyy_soyuz_kvs_800/" TargetMode="External"/><Relationship Id="rId1171" Type="http://schemas.openxmlformats.org/officeDocument/2006/relationships/hyperlink" Target="https://sturmtools.ru/catalog/vibratsionnye_nasosy/nasos_vibratsionnyy_pogruzhnoy_soyuz_ngs_97128v_25/" TargetMode="External"/><Relationship Id="rId2015" Type="http://schemas.openxmlformats.org/officeDocument/2006/relationships/hyperlink" Target="https://sturmtools.ru/catalog/sverla_po_metallu/sverlo_po_metallu_sturm_1055_085_117/" TargetMode="External"/><Relationship Id="rId2222" Type="http://schemas.openxmlformats.org/officeDocument/2006/relationships/hyperlink" Target="https://sturmtools.ru/catalog/koronki_almaznye/koronka_almaznaya_sturm_1055_09_4555/" TargetMode="External"/><Relationship Id="rId401" Type="http://schemas.openxmlformats.org/officeDocument/2006/relationships/hyperlink" Target="https://sturmtools.ru/catalog/polotna_dlya_sabelnykh_pil/polotna_dlya_sabelnykh_pil_univers_2sht_225_1_8_2_6mm_der_met_plast_sturm_9019_03_s1122vf/" TargetMode="External"/><Relationship Id="rId1031" Type="http://schemas.openxmlformats.org/officeDocument/2006/relationships/hyperlink" Target="https://sturmtools.ru/catalog/aksessuary_dlya_kultivatorov/gruntozatsepy_340_mm_s23_shestigrannyy_val_sturm_gke_24_340/" TargetMode="External"/><Relationship Id="rId1988" Type="http://schemas.openxmlformats.org/officeDocument/2006/relationships/hyperlink" Target="https://sturmtools.ru/catalog/sverla_po_metallu/sverlo_po_metallu_sturm_1055_032_65/" TargetMode="External"/><Relationship Id="rId1848" Type="http://schemas.openxmlformats.org/officeDocument/2006/relationships/hyperlink" Target="https://sturmtools.ru/catalog/bury_sds/bur_sds_soyuz_9019_sds_18x450c/" TargetMode="External"/><Relationship Id="rId3063" Type="http://schemas.openxmlformats.org/officeDocument/2006/relationships/hyperlink" Target="https://sturmtools.ru/catalog/valiki/valik_sturm_9040_18_180ps/" TargetMode="External"/><Relationship Id="rId3270" Type="http://schemas.openxmlformats.org/officeDocument/2006/relationships/hyperlink" Target="https://sturmtools.ru/catalog/ugolniki/ugolnik_soyuz_2020_01_250s/" TargetMode="External"/><Relationship Id="rId191" Type="http://schemas.openxmlformats.org/officeDocument/2006/relationships/hyperlink" Target="https://sturmtools.ru/catalog/aksessuary_dlya_perforatorov/doloto_sturm_9018_hex_f30x410x40/" TargetMode="External"/><Relationship Id="rId1708" Type="http://schemas.openxmlformats.org/officeDocument/2006/relationships/hyperlink" Target="https://sturmtools.ru/catalog/pilki_dlya_lobzika/pilki_dlya_lobzika_boekomplekt_b05_301cd/" TargetMode="External"/><Relationship Id="rId1915" Type="http://schemas.openxmlformats.org/officeDocument/2006/relationships/hyperlink" Target="https://sturmtools.ru/catalog/sverla_po_kafelyu/sverlo_po_kafelyu_sturm_5380101/" TargetMode="External"/><Relationship Id="rId3130" Type="http://schemas.openxmlformats.org/officeDocument/2006/relationships/hyperlink" Target="https://sturmtools.ru/catalog/otbivnye_shnury/otbivnoy_shnur_sturm_2025_03_cl20/" TargetMode="External"/><Relationship Id="rId2689" Type="http://schemas.openxmlformats.org/officeDocument/2006/relationships/hyperlink" Target="https://sturmtools.ru/catalog/otvertki/otvertka_sturm_1040_01_ph0_75/" TargetMode="External"/><Relationship Id="rId2896" Type="http://schemas.openxmlformats.org/officeDocument/2006/relationships/hyperlink" Target="https://sturmtools.ru/catalog/instrument_dlya_laminata/rezak_dlya_laminata_sturm_1072_lc_10/" TargetMode="External"/><Relationship Id="rId868" Type="http://schemas.openxmlformats.org/officeDocument/2006/relationships/hyperlink" Target="https://sturmtools.ru/catalog/svarochnye_maski/svarochnaya_maska_sturm_aw91a5wh/" TargetMode="External"/><Relationship Id="rId1498" Type="http://schemas.openxmlformats.org/officeDocument/2006/relationships/hyperlink" Target="https://sturmtools.ru/catalog/otreznye_diski_po_metallu/otreznoy_disk_po_metallu_boekomplekt_b9020_115_10/" TargetMode="External"/><Relationship Id="rId2549" Type="http://schemas.openxmlformats.org/officeDocument/2006/relationships/hyperlink" Target="https://sturmtools.ru/catalog/klyuchi_razvodnye/klyuch_razvodnoy_soyuz_1300102s/" TargetMode="External"/><Relationship Id="rId2756" Type="http://schemas.openxmlformats.org/officeDocument/2006/relationships/hyperlink" Target="https://sturmtools.ru/catalog/otvertki/otvertka_hanskonner_hk1040_16_sl3_150/" TargetMode="External"/><Relationship Id="rId2963" Type="http://schemas.openxmlformats.org/officeDocument/2006/relationships/hyperlink" Target="https://sturmtools.ru/catalog/nozhi/nozh_sturm_1076_08_09/" TargetMode="External"/><Relationship Id="rId728" Type="http://schemas.openxmlformats.org/officeDocument/2006/relationships/hyperlink" Target="https://sturmtools.ru/catalog/generatory_benzinovye/generator_sturm_pg8735n/" TargetMode="External"/><Relationship Id="rId935" Type="http://schemas.openxmlformats.org/officeDocument/2006/relationships/hyperlink" Target="https://sturmtools.ru/catalog/benzinovye_trimmery/trimmer_benzinovyy_hanskonner_hbt8933d/" TargetMode="External"/><Relationship Id="rId1358" Type="http://schemas.openxmlformats.org/officeDocument/2006/relationships/hyperlink" Target="https://sturmtools.ru/catalog/aksessuary_dlya_trimmerov/aksessuar_dlya_trimmera_soyuz_tl3535_2_0_0_2490_1/" TargetMode="External"/><Relationship Id="rId1565" Type="http://schemas.openxmlformats.org/officeDocument/2006/relationships/hyperlink" Target="https://sturmtools.ru/catalog/pily_diskovye/disk_pilnyy_boekomplekt_b9022_165_30_20_36/" TargetMode="External"/><Relationship Id="rId1772" Type="http://schemas.openxmlformats.org/officeDocument/2006/relationships/hyperlink" Target="https://sturmtools.ru/catalog/bity_i_nabory_bit/bita_boekomplekt_bph2_150/" TargetMode="External"/><Relationship Id="rId2409" Type="http://schemas.openxmlformats.org/officeDocument/2006/relationships/hyperlink" Target="https://sturmtools.ru/catalog/molotki/molotok_s_kernerom_soyuz_1010_53_wd0400c/" TargetMode="External"/><Relationship Id="rId2616" Type="http://schemas.openxmlformats.org/officeDocument/2006/relationships/hyperlink" Target="https://sturmtools.ru/catalog/nabory_instrumenta_dlya_avtomobilya/nabor_instrumenta_dlya_avtomobilya_sturm_1045_20_s23/" TargetMode="External"/><Relationship Id="rId64" Type="http://schemas.openxmlformats.org/officeDocument/2006/relationships/hyperlink" Target="https://sturmtools.ru/catalog/uglovye_shlifovalnye_mashiny/bolgarka_ushm_hanskonner_hag11125/" TargetMode="External"/><Relationship Id="rId1218" Type="http://schemas.openxmlformats.org/officeDocument/2006/relationships/hyperlink" Target="https://sturmtools.ru/catalog/aksessuary_dlya_nasosnogo_oborudovaniya/manometr_davleniya_dlya_nasosov_sturm_wp97jsm_12/" TargetMode="External"/><Relationship Id="rId1425" Type="http://schemas.openxmlformats.org/officeDocument/2006/relationships/hyperlink" Target="https://sturmtools.ru/catalog/svechi_zazhiganiya/svecha_zazhiganiya_dlya_4_taktnogo_dvigatelya_sturm_spl_a7t/?SPL_A7T" TargetMode="External"/><Relationship Id="rId2823" Type="http://schemas.openxmlformats.org/officeDocument/2006/relationships/hyperlink" Target="https://sturmtools.ru/catalog/napilniki_po_metallu/napilnik_po_metallu_sturm_1050_01_s200/" TargetMode="External"/><Relationship Id="rId1632" Type="http://schemas.openxmlformats.org/officeDocument/2006/relationships/hyperlink" Target="https://sturmtools.ru/catalog/almaznye_diski/disk_almaznyy_sturm_9020_04_180x22_wc/" TargetMode="External"/><Relationship Id="rId2199" Type="http://schemas.openxmlformats.org/officeDocument/2006/relationships/hyperlink" Target="https://sturmtools.ru/catalog/nabory_bimetallicheskikh_koronok/koronka_bimetallicheskaya_sturm_1090_s04_bi_41/" TargetMode="External"/><Relationship Id="rId3597" Type="http://schemas.openxmlformats.org/officeDocument/2006/relationships/hyperlink" Target="https://sturmtools.ru/catalog/yashchiki_plastikovye/yashchik_plastikovyy_sturm_tbprof218/" TargetMode="External"/><Relationship Id="rId3457" Type="http://schemas.openxmlformats.org/officeDocument/2006/relationships/hyperlink" Target="https://sturmtools.ru/catalog/sekatory/sekator_sturm_3012_04_21t_1/" TargetMode="External"/><Relationship Id="rId378" Type="http://schemas.openxmlformats.org/officeDocument/2006/relationships/hyperlink" Target="https://sturmtools.ru/catalog/aksessuary_dlya_pil/aksessuar_dlya_pil_sturm_mf5630c_995/" TargetMode="External"/><Relationship Id="rId585" Type="http://schemas.openxmlformats.org/officeDocument/2006/relationships/hyperlink" Target="https://sturmtools.ru/catalog/betonomeshalki/betonomeshalka_sturm_cm20180rf/" TargetMode="External"/><Relationship Id="rId792" Type="http://schemas.openxmlformats.org/officeDocument/2006/relationships/hyperlink" Target="https://sturmtools.ru/catalog/aksessuary_dlya_kompressorov/shlang_sturm_1700_01_20/" TargetMode="External"/><Relationship Id="rId2059" Type="http://schemas.openxmlformats.org/officeDocument/2006/relationships/hyperlink" Target="https://sturmtools.ru/catalog/sverla_opalubochnye/sverlo_opalubochnoe_montazhnoe_boekomplekt_b1055_sd126/?B1055_SD126" TargetMode="External"/><Relationship Id="rId2266" Type="http://schemas.openxmlformats.org/officeDocument/2006/relationships/hyperlink" Target="https://sturmtools.ru/catalog/korshchetki/korshchetka_sturm_5240402/" TargetMode="External"/><Relationship Id="rId2473" Type="http://schemas.openxmlformats.org/officeDocument/2006/relationships/hyperlink" Target="https://sturmtools.ru/catalog/topory/topor_sturm_1015_13_fb0800/" TargetMode="External"/><Relationship Id="rId2680" Type="http://schemas.openxmlformats.org/officeDocument/2006/relationships/hyperlink" Target="https://sturmtools.ru/catalog/otvertki/otvertka_hanskonner_hk1040_16_ph1_200/" TargetMode="External"/><Relationship Id="rId3317" Type="http://schemas.openxmlformats.org/officeDocument/2006/relationships/hyperlink" Target="https://sturmtools.ru/catalog/urovni/uroven_sturm_2015_03_400/" TargetMode="External"/><Relationship Id="rId3524" Type="http://schemas.openxmlformats.org/officeDocument/2006/relationships/hyperlink" Target="https://sturmtools.ru/catalog/adaptery_dlya_polivalnykh_sistem/adapter_sturm_3015_21_3_4aspr/?3015_21_3_4ASPR" TargetMode="External"/><Relationship Id="rId238" Type="http://schemas.openxmlformats.org/officeDocument/2006/relationships/hyperlink" Target="https://sturmtools.ru/catalog/akkumulyatornye_otvertki/akkumulyatornaya_otvertka_sturm_cd3404u1/" TargetMode="External"/><Relationship Id="rId445" Type="http://schemas.openxmlformats.org/officeDocument/2006/relationships/hyperlink" Target="https://sturmtools.ru/catalog/feny_tekhnicheskie/fen_tekhnicheskiy_hanskonner_hhg2023cd/" TargetMode="External"/><Relationship Id="rId652" Type="http://schemas.openxmlformats.org/officeDocument/2006/relationships/hyperlink" Target="https://sturmtools.ru/catalog/aksessuary_dlya_stroitelnykh_pylesosov/aksessuar_dlya_stroitelnykh_pylesosov_hanskonner_hvc20wd_n2/?HVC20WD_N2" TargetMode="External"/><Relationship Id="rId1075" Type="http://schemas.openxmlformats.org/officeDocument/2006/relationships/hyperlink" Target="https://sturmtools.ru/catalog/motobloki/motoblok_benzinovyy_sturm_gk937g8/" TargetMode="External"/><Relationship Id="rId1282" Type="http://schemas.openxmlformats.org/officeDocument/2006/relationships/hyperlink" Target="https://sturmtools.ru/catalog/katushki_trimmernye/katushka_trimmernaya_sturm_gt3513_65p/" TargetMode="External"/><Relationship Id="rId2126" Type="http://schemas.openxmlformats.org/officeDocument/2006/relationships/hyperlink" Target="https://sturmtools.ru/catalog/nabory_frez/nabor_frez_sturm_rb06_125119/?RB06_125119" TargetMode="External"/><Relationship Id="rId2333" Type="http://schemas.openxmlformats.org/officeDocument/2006/relationships/hyperlink" Target="https://sturmtools.ru/catalog/mini_seriya_ploskogubtsy_bokorezy/kusachki_100mm_sturm_1030_05_7_100/" TargetMode="External"/><Relationship Id="rId2540" Type="http://schemas.openxmlformats.org/officeDocument/2006/relationships/hyperlink" Target="https://sturmtools.ru/catalog/klyuchi_razvodnye/klyuch_razvodnoy_soyuz_1045_27_300s/" TargetMode="External"/><Relationship Id="rId305" Type="http://schemas.openxmlformats.org/officeDocument/2006/relationships/hyperlink" Target="https://sturmtools.ru/catalog/almaznye_gibkie_shlifovalnye_krugi/krug_shlifovalnyy_gibkiy_sturm_9012_w100_400/" TargetMode="External"/><Relationship Id="rId512" Type="http://schemas.openxmlformats.org/officeDocument/2006/relationships/hyperlink" Target="https://sturmtools.ru/catalog/keramicheskie_obogrevateli/teploventilyator_sturm_fh2034cq/" TargetMode="External"/><Relationship Id="rId1142" Type="http://schemas.openxmlformats.org/officeDocument/2006/relationships/hyperlink" Target="https://sturmtools.ru/catalog/drenazhnye_nasosy/nasos_pogruzhnoy_drenazhnyy_sturm_wp9775pvu/" TargetMode="External"/><Relationship Id="rId2400" Type="http://schemas.openxmlformats.org/officeDocument/2006/relationships/hyperlink" Target="https://sturmtools.ru/catalog/molotki/molotok_sturm_1010_52_wd0100/" TargetMode="External"/><Relationship Id="rId1002" Type="http://schemas.openxmlformats.org/officeDocument/2006/relationships/hyperlink" Target="https://sturmtools.ru/catalog/kultivatory_benzinovye/kultivator_benzinovyy_sturm_gk83021f/" TargetMode="External"/><Relationship Id="rId1959" Type="http://schemas.openxmlformats.org/officeDocument/2006/relationships/hyperlink" Target="https://sturmtools.ru/catalog/sverla_po_metallu/sverlo_po_metallu_sturm_1055_04_2s5_ss10/" TargetMode="External"/><Relationship Id="rId3174" Type="http://schemas.openxmlformats.org/officeDocument/2006/relationships/hyperlink" Target="https://sturmtools.ru/catalog/shpateli/shpatel_soyuz_8051_35_600fc/" TargetMode="External"/><Relationship Id="rId1819" Type="http://schemas.openxmlformats.org/officeDocument/2006/relationships/hyperlink" Target="https://sturmtools.ru/catalog/bury_sds/bur_sds_soyuz_9019_sds_08x110c/" TargetMode="External"/><Relationship Id="rId3381" Type="http://schemas.openxmlformats.org/officeDocument/2006/relationships/hyperlink" Target="https://sturmtools.ru/catalog/skoby_i_gvozdi_dlya_steplera/skoby_dlya_steplera_sturm_1071_02_10/" TargetMode="External"/><Relationship Id="rId2190" Type="http://schemas.openxmlformats.org/officeDocument/2006/relationships/hyperlink" Target="https://sturmtools.ru/catalog/nabory_bimetallicheskikh_koronok/koronka_bimetallicheskaya_sturm_1090_04_bi_89/" TargetMode="External"/><Relationship Id="rId3034" Type="http://schemas.openxmlformats.org/officeDocument/2006/relationships/hyperlink" Target="https://sturmtools.ru/catalog/valiki/valik_sturm_9040_31_250/" TargetMode="External"/><Relationship Id="rId3241" Type="http://schemas.openxmlformats.org/officeDocument/2006/relationships/hyperlink" Target="https://sturmtools.ru/catalog/ruletki/ruletka_hanskonner_hk2010_05_5_32_ruletka_magnetforce3_5kh32/" TargetMode="External"/><Relationship Id="rId162" Type="http://schemas.openxmlformats.org/officeDocument/2006/relationships/hyperlink" Target="https://sturmtools.ru/catalog/perforatory_sds_max/perforator_sds_max_sturm_rh25206pm/" TargetMode="External"/><Relationship Id="rId2050" Type="http://schemas.openxmlformats.org/officeDocument/2006/relationships/hyperlink" Target="https://sturmtools.ru/catalog/sverla_po_metallu/sverlo_stupenchatoe_boekomplekt_b1055_s412/" TargetMode="External"/><Relationship Id="rId3101" Type="http://schemas.openxmlformats.org/officeDocument/2006/relationships/hyperlink" Target="https://sturmtools.ru/catalog/kisti/kist_sturm_9040_23_020/" TargetMode="External"/><Relationship Id="rId979" Type="http://schemas.openxmlformats.org/officeDocument/2006/relationships/hyperlink" Target="https://sturmtools.ru/catalog/skarifikatory/benzinovyy_skarifikator_sturm_ps4045/?PS4045" TargetMode="External"/><Relationship Id="rId839" Type="http://schemas.openxmlformats.org/officeDocument/2006/relationships/hyperlink" Target="https://sturmtools.ru/catalog/aksessuary_dlya_svarochnogo_oborudovaniya/poroshkovaya_flyusovaya_svarochnaya_provoloka_sturm_ww0801f/" TargetMode="External"/><Relationship Id="rId1469" Type="http://schemas.openxmlformats.org/officeDocument/2006/relationships/hyperlink" Target="https://sturmtools.ru/catalog/aksessuary_dlya_tsepnykh_pil/pilnaya_tsep_sturm_sc38013crt_59/" TargetMode="External"/><Relationship Id="rId2867" Type="http://schemas.openxmlformats.org/officeDocument/2006/relationships/hyperlink" Target="https://sturmtools.ru/catalog/nozhovki_po_derevu/nozhovka_po_derevu_sturm_1060_57_400/" TargetMode="External"/><Relationship Id="rId1676" Type="http://schemas.openxmlformats.org/officeDocument/2006/relationships/hyperlink" Target="https://sturmtools.ru/catalog/pilki_dlya_lobzika/pilki_dlya_lobzika_boekomplekt_b02_101bf/" TargetMode="External"/><Relationship Id="rId1883" Type="http://schemas.openxmlformats.org/officeDocument/2006/relationships/hyperlink" Target="https://sturmtools.ru/catalog/bury_sds/bur_sds_boekomplekt_b9019_f12_160/" TargetMode="External"/><Relationship Id="rId2727" Type="http://schemas.openxmlformats.org/officeDocument/2006/relationships/hyperlink" Target="https://sturmtools.ru/catalog/otvertki/otvertka_sturm_1040_17_ph1_80/" TargetMode="External"/><Relationship Id="rId2934" Type="http://schemas.openxmlformats.org/officeDocument/2006/relationships/hyperlink" Target="https://sturmtools.ru/catalog/stameski_po_derevu/stameska_soyuz_1063_02_18s/" TargetMode="External"/><Relationship Id="rId906" Type="http://schemas.openxmlformats.org/officeDocument/2006/relationships/hyperlink" Target="https://sturmtools.ru/catalog/benzinovye_tsepnye_pily/benzopila_hanskonner_hgc2020/" TargetMode="External"/><Relationship Id="rId1329" Type="http://schemas.openxmlformats.org/officeDocument/2006/relationships/hyperlink" Target="https://sturmtools.ru/catalog/aksessuary_dlya_trimmerov/aksessuar_dlya_trimmera_sturm_gt3535_2_4_sa_1700/" TargetMode="External"/><Relationship Id="rId1536" Type="http://schemas.openxmlformats.org/officeDocument/2006/relationships/hyperlink" Target="https://sturmtools.ru/catalog/pily_diskovye/disk_pilnyy_sturm_9020_200x32x48t/" TargetMode="External"/><Relationship Id="rId1743" Type="http://schemas.openxmlformats.org/officeDocument/2006/relationships/hyperlink" Target="https://sturmtools.ru/catalog/bity/bita_hanskonner_hkph2_110/" TargetMode="External"/><Relationship Id="rId1950" Type="http://schemas.openxmlformats.org/officeDocument/2006/relationships/hyperlink" Target="https://sturmtools.ru/catalog/sverla_perevye/sverlo_perevoe_sturm_1055_07_a150/" TargetMode="External"/><Relationship Id="rId35" Type="http://schemas.openxmlformats.org/officeDocument/2006/relationships/hyperlink" Target="https://sturmtools.ru/catalog/akkumulyatornye_shurupovyerty/akkumulyatornyy_shurupovert_soyuz_dshs_12p1/" TargetMode="External"/><Relationship Id="rId1603" Type="http://schemas.openxmlformats.org/officeDocument/2006/relationships/hyperlink" Target="https://sturmtools.ru/catalog/pily_diskovye/disk_pilnyy_boekomplekt_b9022_305_30_80/" TargetMode="External"/><Relationship Id="rId1810" Type="http://schemas.openxmlformats.org/officeDocument/2006/relationships/hyperlink" Target="https://sturmtools.ru/catalog/bity_dlya_krovelnykh_samorezov/bity_dlya_krovelnykh_samorezov_sturm_1041_05_8x65/" TargetMode="External"/><Relationship Id="rId3568" Type="http://schemas.openxmlformats.org/officeDocument/2006/relationships/hyperlink" Target="https://sturmtools.ru/catalog/gorelki_gazovye/gorelka_gazovaya_sturm_5015_kl_01/" TargetMode="External"/><Relationship Id="rId489" Type="http://schemas.openxmlformats.org/officeDocument/2006/relationships/hyperlink" Target="https://sturmtools.ru/catalog/sterzhni_kleevye/sterzhni_kleevye_sturm_7010_05_52s/" TargetMode="External"/><Relationship Id="rId696" Type="http://schemas.openxmlformats.org/officeDocument/2006/relationships/hyperlink" Target="https://sturmtools.ru/catalog/tochilno_shlifovalnye_stanki/zatochnoy_stanok_sturm_bg60075/" TargetMode="External"/><Relationship Id="rId2377" Type="http://schemas.openxmlformats.org/officeDocument/2006/relationships/hyperlink" Target="https://sturmtools.ru/catalog/molotki/molotok_sturm_1010_02_fr0300/" TargetMode="External"/><Relationship Id="rId258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791" Type="http://schemas.openxmlformats.org/officeDocument/2006/relationships/hyperlink" Target="https://sturmtools.ru/catalog/otvertki/otvertka_sturm_1040_17_sl4_100/" TargetMode="External"/><Relationship Id="rId3428" Type="http://schemas.openxmlformats.org/officeDocument/2006/relationships/hyperlink" Target="https://sturmtools.ru/catalog/izolenta/fumlenta_soyuz_7011_01_12x10s/" TargetMode="External"/><Relationship Id="rId3635" Type="http://schemas.openxmlformats.org/officeDocument/2006/relationships/hyperlink" Target="https://sturmtools.ru/catalog/plastikovye_khomuty/khomuty_plastikovye_sturm_7012_04_200/" TargetMode="External"/><Relationship Id="rId349" Type="http://schemas.openxmlformats.org/officeDocument/2006/relationships/hyperlink" Target="https://sturmtools.ru/catalog/tsirkulyarnye_pily/tsirkulyarnaya_pila_sturm_cs50161/" TargetMode="External"/><Relationship Id="rId556" Type="http://schemas.openxmlformats.org/officeDocument/2006/relationships/hyperlink" Target="https://sturmtools.ru/catalog/ventilyatory_elektricheskie/ventilyator_nastolnyy_sturm_sf5001/" TargetMode="External"/><Relationship Id="rId763" Type="http://schemas.openxmlformats.org/officeDocument/2006/relationships/hyperlink" Target="https://sturmtools.ru/catalog/kompressory_maslyanye/kompressor_maslyanyy_sturm_ac93166/" TargetMode="External"/><Relationship Id="rId1186" Type="http://schemas.openxmlformats.org/officeDocument/2006/relationships/hyperlink" Target="https://sturmtools.ru/catalog/nasosnye_stantsii/nasosnaya_stantsiya_sturm_wp9712vs_st/" TargetMode="External"/><Relationship Id="rId1393" Type="http://schemas.openxmlformats.org/officeDocument/2006/relationships/hyperlink" Target="https://sturmtools.ru/catalog/aksessuary_dlya_trimmerov/leska_dlya_trimmera_10_tlr_3_0_8_15/?TLR_3_0_8_15" TargetMode="External"/><Relationship Id="rId2237" Type="http://schemas.openxmlformats.org/officeDocument/2006/relationships/hyperlink" Target="https://sturmtools.ru/catalog/koronki_almaznye/koronka_almaznaya_sturm_1055_10_3270/" TargetMode="External"/><Relationship Id="rId2444" Type="http://schemas.openxmlformats.org/officeDocument/2006/relationships/hyperlink" Target="https://sturmtools.ru/catalog/kiyanki/kiyanka_sturm_1012_06_fb0900/" TargetMode="External"/><Relationship Id="rId209" Type="http://schemas.openxmlformats.org/officeDocument/2006/relationships/hyperlink" Target="https://sturmtools.ru/catalog/koronki_sds/koronka_sds_sturm_9018_sds_hd68/" TargetMode="External"/><Relationship Id="rId41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7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46" Type="http://schemas.openxmlformats.org/officeDocument/2006/relationships/hyperlink" Target="https://sturmtools.ru/catalog/aksessuary_dlya_kultivatorov/rotornaya_kosilka_dlya_motoblokov_sturm_gke_34/" TargetMode="External"/><Relationship Id="rId125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651" Type="http://schemas.openxmlformats.org/officeDocument/2006/relationships/hyperlink" Target="https://sturmtools.ru/catalog/nabory_otvertok/nabor_otvertok_sturm_1040_09_s1/" TargetMode="External"/><Relationship Id="rId623" Type="http://schemas.openxmlformats.org/officeDocument/2006/relationships/hyperlink" Target="https://sturmtools.ru/catalog/aksessuary_dlya_motoburov/shnek_dlya_motoburov_bbs_02_150_l/" TargetMode="External"/><Relationship Id="rId830" Type="http://schemas.openxmlformats.org/officeDocument/2006/relationships/hyperlink" Target="https://sturmtools.ru/catalog/svarochnye_invertory/svarochnyy_invertor_sturm_aw97i27n/" TargetMode="External"/><Relationship Id="rId146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304" Type="http://schemas.openxmlformats.org/officeDocument/2006/relationships/hyperlink" Target="https://sturmtools.ru/catalog/krugi_zachistnye_lepestkovye/zachistnoy_krug_lepestkovyy_sturm_9010_01_125x22_40/" TargetMode="External"/><Relationship Id="rId2511" Type="http://schemas.openxmlformats.org/officeDocument/2006/relationships/hyperlink" Target="https://sturmtools.ru/catalog/press_kleshchi_dlya_nakonechnikov/press_kleshchi_dlya_vtulochnykh_nakonechnikov_sturm_1022_02_w225/" TargetMode="External"/><Relationship Id="rId1113" Type="http://schemas.openxmlformats.org/officeDocument/2006/relationships/hyperlink" Target="https://sturmtools.ru/catalog/elektricheskie_moyki_vysokogo_davleniya/moyka_vysokogo_davleniya_sturm_pw9223/" TargetMode="External"/><Relationship Id="rId1320" Type="http://schemas.openxmlformats.org/officeDocument/2006/relationships/hyperlink" Target="https://sturmtools.ru/catalog/aksessuary_dlya_trimmerov/leska_dlya_trimmera_sturm_gt3535_2_4_7_15/" TargetMode="External"/><Relationship Id="rId3078" Type="http://schemas.openxmlformats.org/officeDocument/2006/relationships/hyperlink" Target="https://sturmtools.ru/catalog/byugeli/byugel_sturm_1_9040_6_4_26z/" TargetMode="External"/><Relationship Id="rId3285" Type="http://schemas.openxmlformats.org/officeDocument/2006/relationships/hyperlink" Target="https://sturmtools.ru/catalog/ugolniki/ugolnik_sturm_2020_07_300/" TargetMode="External"/><Relationship Id="rId3492" Type="http://schemas.openxmlformats.org/officeDocument/2006/relationships/hyperlink" Target="https://sturmtools.ru/catalog/pistolety_i_oroshateli_dlya_poliva/taymer_podachi_vody_mekhanicheskiy_sturm_3015_02_tm/" TargetMode="External"/><Relationship Id="rId2094" Type="http://schemas.openxmlformats.org/officeDocument/2006/relationships/hyperlink" Target="https://sturmtools.ru/catalog/nabory_frez/nabor_frez_sturm_rb02_082222/?RB02_082222" TargetMode="External"/><Relationship Id="rId3145" Type="http://schemas.openxmlformats.org/officeDocument/2006/relationships/hyperlink" Target="https://sturmtools.ru/catalog/pistolety_dlya_montazhnoy_peny/pistolet_dlya_montazhnoy_peny_sturm_1073_06_07/" TargetMode="External"/><Relationship Id="rId3352" Type="http://schemas.openxmlformats.org/officeDocument/2006/relationships/hyperlink" Target="https://sturmtools.ru/catalog/zaklepochniki/zaklepochnik_sturm_1070_07_250/" TargetMode="External"/><Relationship Id="rId273" Type="http://schemas.openxmlformats.org/officeDocument/2006/relationships/hyperlink" Target="https://sturmtools.ru/catalog/mashiny_dlya_shlifovki_sten/mashina_dlya_shlifovki_sten_sturm_dws6010/" TargetMode="External"/><Relationship Id="rId480" Type="http://schemas.openxmlformats.org/officeDocument/2006/relationships/hyperlink" Target="https://sturmtools.ru/catalog/pistolety_payalnye_i_payalniki/payalnik_soyuz_ps2005_40/" TargetMode="External"/><Relationship Id="rId2161" Type="http://schemas.openxmlformats.org/officeDocument/2006/relationships/hyperlink" Target="https://sturmtools.ru/catalog/nabory_frez/nabor_frez_sturm_rb14_123016/?RB14_123016" TargetMode="External"/><Relationship Id="rId3005" Type="http://schemas.openxmlformats.org/officeDocument/2006/relationships/hyperlink" Target="https://sturmtools.ru/catalog/pily_ruchnye_po_metallu/nozhovka_po_metallu_sturm_1061_05_300/" TargetMode="External"/><Relationship Id="rId3212" Type="http://schemas.openxmlformats.org/officeDocument/2006/relationships/hyperlink" Target="https://sturmtools.ru/catalog/multimetry/multimetr_sturm_mm1204/" TargetMode="External"/><Relationship Id="rId133" Type="http://schemas.openxmlformats.org/officeDocument/2006/relationships/hyperlink" Target="https://sturmtools.ru/catalog/udarnye_dreli/drel_udarnaya_sturm_id209bz/" TargetMode="External"/><Relationship Id="rId340" Type="http://schemas.openxmlformats.org/officeDocument/2006/relationships/hyperlink" Target="https://sturmtools.ru/catalog/shliflenty/shlifovalnaya_lenta_sturm_9010_b76x533_080/" TargetMode="External"/><Relationship Id="rId2021" Type="http://schemas.openxmlformats.org/officeDocument/2006/relationships/hyperlink" Target="https://sturmtools.ru/catalog/sverla_po_metallu/sverlo_po_metallu_sturm_1055_100_133/" TargetMode="External"/><Relationship Id="rId200" Type="http://schemas.openxmlformats.org/officeDocument/2006/relationships/hyperlink" Target="https://sturmtools.ru/catalog/bury_sds/zubilo_kanavochnoe_sds_sturm_9018_sds_g14x250/" TargetMode="External"/><Relationship Id="rId2978" Type="http://schemas.openxmlformats.org/officeDocument/2006/relationships/hyperlink" Target="https://sturmtools.ru/catalog/lezviya_dlya_nozhey/lezviya_dlya_nozhey_sturm_1076_s1_09/" TargetMode="External"/><Relationship Id="rId1787" Type="http://schemas.openxmlformats.org/officeDocument/2006/relationships/hyperlink" Target="https://sturmtools.ru/catalog/bity_i_nabory_bit/bity_boekomplekt_bph2_75_2/" TargetMode="External"/><Relationship Id="rId1994" Type="http://schemas.openxmlformats.org/officeDocument/2006/relationships/hyperlink" Target="https://sturmtools.ru/catalog/sverla_po_metallu/sverlo_po_metallu_sturm_1055_042_75/" TargetMode="External"/><Relationship Id="rId2838" Type="http://schemas.openxmlformats.org/officeDocument/2006/relationships/hyperlink" Target="https://sturmtools.ru/catalog/nozhovki_po_derevu/nozhovka_po_derevu_sturm_1060_12_4507/" TargetMode="External"/><Relationship Id="rId79" Type="http://schemas.openxmlformats.org/officeDocument/2006/relationships/hyperlink" Target="https://sturmtools.ru/catalog/uglovye_shlifovalnye_mashiny/bolgarka_ushm_sturm_ag9011/" TargetMode="External"/><Relationship Id="rId1647" Type="http://schemas.openxmlformats.org/officeDocument/2006/relationships/hyperlink" Target="https://sturmtools.ru/catalog/almaznye_diski/disk_almaznyy_boekomplekt_b9021_125_22st/" TargetMode="External"/><Relationship Id="rId1854" Type="http://schemas.openxmlformats.org/officeDocument/2006/relationships/hyperlink" Target="https://sturmtools.ru/catalog/bury_sds/bur_sds_soyuz_9019_sds_22x600c/" TargetMode="External"/><Relationship Id="rId2905" Type="http://schemas.openxmlformats.org/officeDocument/2006/relationships/hyperlink" Target="https://sturmtools.ru/catalog/plitkorezy/plitkorez_soyuz_6200102s/" TargetMode="External"/><Relationship Id="rId1507" Type="http://schemas.openxmlformats.org/officeDocument/2006/relationships/hyperlink" Target="https://sturmtools.ru/catalog/otreznye_diski_po_metallu/otreznoy_disk_po_metallu_boekomplekt_b9020_230_25/" TargetMode="External"/><Relationship Id="rId1714" Type="http://schemas.openxmlformats.org/officeDocument/2006/relationships/hyperlink" Target="https://sturmtools.ru/catalog/pilki_dlya_lobzika/pilki_dlya_lobzika_sturm_5250303/" TargetMode="External"/><Relationship Id="rId1921" Type="http://schemas.openxmlformats.org/officeDocument/2006/relationships/hyperlink" Target="https://sturmtools.ru/catalog/sverla_vintovye/sverlo_vintovoe_sturm_1055_ag08x460/" TargetMode="External"/><Relationship Id="rId2488" Type="http://schemas.openxmlformats.org/officeDocument/2006/relationships/hyperlink" Target="https://sturmtools.ru/catalog/kleshchi_perestavnye_galka/kleshchi_perestavnye_galka_sturm_1020_06_175/" TargetMode="External"/><Relationship Id="rId1297" Type="http://schemas.openxmlformats.org/officeDocument/2006/relationships/hyperlink" Target="https://sturmtools.ru/catalog/aksessuary_dlya_trimmerov/leska_dlya_trimmera_hanskonner_hk3535_3_0_ss_15/?HK3535_3_0_SS_15" TargetMode="External"/><Relationship Id="rId2695" Type="http://schemas.openxmlformats.org/officeDocument/2006/relationships/hyperlink" Target="https://sturmtools.ru/catalog/otvertki/otvertka_sturm_1040_01_ph1_75/" TargetMode="External"/><Relationship Id="rId3539" Type="http://schemas.openxmlformats.org/officeDocument/2006/relationships/hyperlink" Target="https://sturmtools.ru/catalog/sadovyy_ruchnoy_instrument/rykhlitel_sturm_3010_06_c_150/" TargetMode="External"/><Relationship Id="rId667" Type="http://schemas.openxmlformats.org/officeDocument/2006/relationships/hyperlink" Target="https://sturmtools.ru/catalog/aksessuary_dlya_stroitelnykh_pylesosov/aksessuar_dlya_stroitelnykh_pylesosov_soyuz_pss_7320_khf/?PSS_7320_KHF" TargetMode="External"/><Relationship Id="rId874" Type="http://schemas.openxmlformats.org/officeDocument/2006/relationships/hyperlink" Target="https://sturmtools.ru/catalog/svarochnye_maski/svarochnaya_maska_soyuz_sas_91a4rf/" TargetMode="External"/><Relationship Id="rId2348" Type="http://schemas.openxmlformats.org/officeDocument/2006/relationships/hyperlink" Target="https://sturmtools.ru/catalog/passatizhi_i_ploskogubtsy/passatizhi_soyuz_1020_11_1_180c/" TargetMode="External"/><Relationship Id="rId2555" Type="http://schemas.openxmlformats.org/officeDocument/2006/relationships/hyperlink" Target="https://sturmtools.ru/catalog/klyuchi_razvodnye/klyuch_razvodnoy_sturm_1045_31_200/" TargetMode="External"/><Relationship Id="rId2762" Type="http://schemas.openxmlformats.org/officeDocument/2006/relationships/hyperlink" Target="https://sturmtools.ru/catalog/otvertki/otvertka_hanskonner_hk1040_16_sl6_100/" TargetMode="External"/><Relationship Id="rId3606" Type="http://schemas.openxmlformats.org/officeDocument/2006/relationships/hyperlink" Target="https://sturmtools.ru/catalog/privyaz_strakhovochnaya/privyaz_strakhovochnaya_sturm_8050_07_02/" TargetMode="External"/><Relationship Id="rId527" Type="http://schemas.openxmlformats.org/officeDocument/2006/relationships/hyperlink" Target="https://sturmtools.ru/catalog/konvektsionnye_obogrevateli/konvektor_sturm_ch2001rf/" TargetMode="External"/><Relationship Id="rId734" Type="http://schemas.openxmlformats.org/officeDocument/2006/relationships/hyperlink" Target="https://sturmtools.ru/catalog/generatory_benzinovye/generator_sturm_pg10500e/" TargetMode="External"/><Relationship Id="rId941" Type="http://schemas.openxmlformats.org/officeDocument/2006/relationships/hyperlink" Target="https://sturmtools.ru/catalog/benzinovye_trimmery/trimmer_benzinovyy_hanskonner_hbt152d/?HBT152D" TargetMode="External"/><Relationship Id="rId1157" Type="http://schemas.openxmlformats.org/officeDocument/2006/relationships/hyperlink" Target="https://sturmtools.ru/catalog/skvazhinnye_nasosy/nasos_skvazhinnyy_sturm_wp9714dwi/" TargetMode="External"/><Relationship Id="rId1364" Type="http://schemas.openxmlformats.org/officeDocument/2006/relationships/hyperlink" Target="https://sturmtools.ru/catalog/aksessuary_dlya_trimmerov/aksessuar_dlya_trimmera/" TargetMode="External"/><Relationship Id="rId1571" Type="http://schemas.openxmlformats.org/officeDocument/2006/relationships/hyperlink" Target="https://sturmtools.ru/catalog/pily_diskovye/disk_pilnyy_boekomplekt_b9022_190_20_16_24/" TargetMode="External"/><Relationship Id="rId2208" Type="http://schemas.openxmlformats.org/officeDocument/2006/relationships/hyperlink" Target="https://sturmtools.ru/catalog/nabory_bimetallicheskikh_koronok/koronka_bimetallicheskaya_sturm_1090_04_hex_7_16/" TargetMode="External"/><Relationship Id="rId2415" Type="http://schemas.openxmlformats.org/officeDocument/2006/relationships/hyperlink" Target="https://sturmtools.ru/catalog/molotki/molotok_sturm_1010_73_800/" TargetMode="External"/><Relationship Id="rId2622" Type="http://schemas.openxmlformats.org/officeDocument/2006/relationships/hyperlink" Target="https://sturmtools.ru/catalog/nabory_instrumenta_dlya_avtomobilya/nabor_instrumenta_dlya_avtomobilya_sturm_1045_20_s77/" TargetMode="External"/><Relationship Id="rId70" Type="http://schemas.openxmlformats.org/officeDocument/2006/relationships/hyperlink" Target="https://sturmtools.ru/catalog/uglovye_shlifovalnye_mashiny/bolgarka_ushm_hanskonner_hag15150ec/" TargetMode="External"/><Relationship Id="rId801" Type="http://schemas.openxmlformats.org/officeDocument/2006/relationships/hyperlink" Target="https://sturmtools.ru/catalog/aksessuary_dlya_kompressorov/kraskopult_sturm_1710_01_06_2/" TargetMode="External"/><Relationship Id="rId1017" Type="http://schemas.openxmlformats.org/officeDocument/2006/relationships/hyperlink" Target="https://sturmtools.ru/catalog/aksessuary_dlya_kultivatorov/snegootval_dlya_motoblokov_sturm_gke_1/" TargetMode="External"/><Relationship Id="rId1224" Type="http://schemas.openxmlformats.org/officeDocument/2006/relationships/hyperlink" Target="https://sturmtools.ru/catalog/opryskivateli_ruchnye/opryskivatel_sadovyy_rantsevyy_akkumulyatornyy_sturm_gs8208u/" TargetMode="External"/><Relationship Id="rId1431" Type="http://schemas.openxmlformats.org/officeDocument/2006/relationships/hyperlink" Target="https://sturmtools.ru/catalog/aksessuary_dlya_tsepnykh_pil/pilnaya_shina_sturm_sb1250380po_ol/" TargetMode="External"/><Relationship Id="rId3189" Type="http://schemas.openxmlformats.org/officeDocument/2006/relationships/hyperlink" Target="https://sturmtools.ru/catalog/shpateli/shpatel_soyuz_8051_45_350_8fc/" TargetMode="External"/><Relationship Id="rId3396" Type="http://schemas.openxmlformats.org/officeDocument/2006/relationships/hyperlink" Target="https://sturmtools.ru/catalog/skoby_i_gvozdi_dlya_steplera/gvozdi_dlya_pnevmo_steplera_sturm_1071_06_32/" TargetMode="External"/><Relationship Id="rId3049" Type="http://schemas.openxmlformats.org/officeDocument/2006/relationships/hyperlink" Target="https://sturmtools.ru/catalog/valiki/valik_sturm_9040_32_100s/" TargetMode="External"/><Relationship Id="rId3256" Type="http://schemas.openxmlformats.org/officeDocument/2006/relationships/hyperlink" Target="https://sturmtools.ru/catalog/ruletki/ruletka_soyuz_21519/" TargetMode="External"/><Relationship Id="rId3463" Type="http://schemas.openxmlformats.org/officeDocument/2006/relationships/hyperlink" Target="https://sturmtools.ru/catalog/sekatory/sekator_sturm_3012_04_65/" TargetMode="External"/><Relationship Id="rId177" Type="http://schemas.openxmlformats.org/officeDocument/2006/relationships/hyperlink" Target="https://sturmtools.ru/catalog/perforatory_sds_plus/perforator_sds_plus_sturm_rh2514/" TargetMode="External"/><Relationship Id="rId384" Type="http://schemas.openxmlformats.org/officeDocument/2006/relationships/hyperlink" Target="https://sturmtools.ru/catalog/polotna_dlya_lentochnoy_pily/polotna_dlya_lentochnykh_pil_sturm_bsm3314p_m1014/" TargetMode="External"/><Relationship Id="rId591" Type="http://schemas.openxmlformats.org/officeDocument/2006/relationships/hyperlink" Target="https://sturmtools.ru/catalog/betonomeshalki/betonomeshalka_sturm_cm20200ci/" TargetMode="External"/><Relationship Id="rId2065" Type="http://schemas.openxmlformats.org/officeDocument/2006/relationships/hyperlink" Target="https://sturmtools.ru/catalog/sverla_opalubochnye/sverlo_opalubochnoe_montazhnoe_boekomplekt_b1055_sd186/?B1055_SD186" TargetMode="External"/><Relationship Id="rId2272" Type="http://schemas.openxmlformats.org/officeDocument/2006/relationships/hyperlink" Target="https://sturmtools.ru/catalog/korshchetki/korshchetka_sturm_5240702/" TargetMode="External"/><Relationship Id="rId3116" Type="http://schemas.openxmlformats.org/officeDocument/2006/relationships/hyperlink" Target="https://sturmtools.ru/catalog/kisti/kist_soyuz_9040_36_063s/" TargetMode="External"/><Relationship Id="rId244" Type="http://schemas.openxmlformats.org/officeDocument/2006/relationships/hyperlink" Target="https://sturmtools.ru/catalog/akkumulyatornye_shurupovyerty/akkumulyatornyy_gaykovert_sturm_cd350s/" TargetMode="External"/><Relationship Id="rId1081" Type="http://schemas.openxmlformats.org/officeDocument/2006/relationships/hyperlink" Target="https://sturmtools.ru/catalog/zernodrobilki/zernodrobilka_sturm_hm2500/" TargetMode="External"/><Relationship Id="rId3323" Type="http://schemas.openxmlformats.org/officeDocument/2006/relationships/hyperlink" Target="https://sturmtools.ru/catalog/urovni/uroven_sturm_2015_05_1500/" TargetMode="External"/><Relationship Id="rId353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51" Type="http://schemas.openxmlformats.org/officeDocument/2006/relationships/hyperlink" Target="https://sturmtools.ru/catalog/feny_tekhnicheskie/fen_tekhnicheskiy_soyuz_tps_18002/" TargetMode="External"/><Relationship Id="rId2132" Type="http://schemas.openxmlformats.org/officeDocument/2006/relationships/hyperlink" Target="https://sturmtools.ru/catalog/nabory_frez/nabor_frez_sturm_rb07_123819/?RB07_123819" TargetMode="External"/><Relationship Id="rId104" Type="http://schemas.openxmlformats.org/officeDocument/2006/relationships/hyperlink" Target="https://sturmtools.ru/catalog/uglovye_shlifovalnye_mashiny/bolgarka_ushm_soyuz_ushs_9015/" TargetMode="External"/><Relationship Id="rId311" Type="http://schemas.openxmlformats.org/officeDocument/2006/relationships/hyperlink" Target="https://sturmtools.ru/catalog/almaznye_gibkie_shlifovalnye_krugi/krug_shlifovalnyy_gibkiy_sturm_9012_d100_50/" TargetMode="External"/><Relationship Id="rId1898" Type="http://schemas.openxmlformats.org/officeDocument/2006/relationships/hyperlink" Target="https://sturmtools.ru/catalog/sverla_po_betonu/sverlo_po_betonu_soyuz_1055_06_06x100/" TargetMode="External"/><Relationship Id="rId2949" Type="http://schemas.openxmlformats.org/officeDocument/2006/relationships/hyperlink" Target="https://sturmtools.ru/catalog/boltorezy/boltorez_sturm_1280202/" TargetMode="External"/><Relationship Id="rId1758" Type="http://schemas.openxmlformats.org/officeDocument/2006/relationships/hyperlink" Target="https://sturmtools.ru/catalog/bity/bity_sturm_1270204/" TargetMode="External"/><Relationship Id="rId280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965" Type="http://schemas.openxmlformats.org/officeDocument/2006/relationships/hyperlink" Target="https://sturmtools.ru/catalog/sverla_po_metallu/sverlo_po_metallu_sturm_1055_04_4s5_ss10/" TargetMode="External"/><Relationship Id="rId3180" Type="http://schemas.openxmlformats.org/officeDocument/2006/relationships/hyperlink" Target="https://sturmtools.ru/catalog/shpateli/shpatel_soyuz_8051_45_200_8fc/" TargetMode="External"/><Relationship Id="rId1618" Type="http://schemas.openxmlformats.org/officeDocument/2006/relationships/hyperlink" Target="https://sturmtools.ru/catalog/almaznye_diski/disk_almaznyy_sturm_9020_04_150x22_c/" TargetMode="External"/><Relationship Id="rId1825" Type="http://schemas.openxmlformats.org/officeDocument/2006/relationships/hyperlink" Target="https://sturmtools.ru/catalog/bury_sds/bur_sds_soyuz_9019_sds_10x160c/" TargetMode="External"/><Relationship Id="rId3040" Type="http://schemas.openxmlformats.org/officeDocument/2006/relationships/hyperlink" Target="https://sturmtools.ru/catalog/valiki/valik_sturm_9040_33_100/" TargetMode="External"/><Relationship Id="rId2599" Type="http://schemas.openxmlformats.org/officeDocument/2006/relationships/hyperlink" Target="https://sturmtools.ru/catalog/nabory_golovok/nabor_golovok_sturm_1045_18_b7_110/" TargetMode="External"/><Relationship Id="rId77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85" Type="http://schemas.openxmlformats.org/officeDocument/2006/relationships/hyperlink" Target="https://sturmtools.ru/catalog/benzinovye_gazonokosilki/benzinovaya_gazonokosilka_sturm_pl4210/" TargetMode="External"/><Relationship Id="rId2459" Type="http://schemas.openxmlformats.org/officeDocument/2006/relationships/hyperlink" Target="https://sturmtools.ru/catalog/topory/topor_hanskonner_hk1015_01_fb0650/" TargetMode="External"/><Relationship Id="rId2666" Type="http://schemas.openxmlformats.org/officeDocument/2006/relationships/hyperlink" Target="https://sturmtools.ru/catalog/nabory_otvertok/nabor_otvertok_sturm_1040_19_13/" TargetMode="External"/><Relationship Id="rId2873" Type="http://schemas.openxmlformats.org/officeDocument/2006/relationships/hyperlink" Target="https://sturmtools.ru/catalog/nozhovki_po_derevu/nozhovka_po_derevu_sturm_1060_62_500/" TargetMode="External"/><Relationship Id="rId638" Type="http://schemas.openxmlformats.org/officeDocument/2006/relationships/hyperlink" Target="https://sturmtools.ru/catalog/akkumulyatornye_pylesosy/akkumulyatornye_pylesosy_sturm_cvc1802/?CVC1815" TargetMode="External"/><Relationship Id="rId84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268" Type="http://schemas.openxmlformats.org/officeDocument/2006/relationships/hyperlink" Target="https://sturmtools.ru/catalog/katushki_trimmernye/katushka_trimmernaya_sturm_gt3513_25/" TargetMode="External"/><Relationship Id="rId147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82" Type="http://schemas.openxmlformats.org/officeDocument/2006/relationships/hyperlink" Target="https://sturmtools.ru/catalog/pilki_dlya_lobzika/pilki_dlya_lobzika_boekomplekt_b02_118b/" TargetMode="External"/><Relationship Id="rId2319" Type="http://schemas.openxmlformats.org/officeDocument/2006/relationships/hyperlink" Target="https://sturmtools.ru/catalog/bokorezy/bokorezy_180_mm_sturm_1020_02_3_180/" TargetMode="External"/><Relationship Id="rId2526" Type="http://schemas.openxmlformats.org/officeDocument/2006/relationships/hyperlink" Target="https://sturmtools.ru/catalog/klyuchi_zvyezdochka_torx/klyuch_zvyezdochka_torx_sturm_1045_04_hs/" TargetMode="External"/><Relationship Id="rId2733" Type="http://schemas.openxmlformats.org/officeDocument/2006/relationships/hyperlink" Target="https://sturmtools.ru/catalog/otvertki/otvertka_soyuz_1040_02_ph1_150c/" TargetMode="External"/><Relationship Id="rId705" Type="http://schemas.openxmlformats.org/officeDocument/2006/relationships/hyperlink" Target="https://sturmtools.ru/catalog/tochilno_shlifovalnye_stanki/tochilnyy_diskovo_lentochnyy_stanok_sturm_bg61150/" TargetMode="External"/><Relationship Id="rId1128" Type="http://schemas.openxmlformats.org/officeDocument/2006/relationships/hyperlink" Target="https://sturmtools.ru/catalog/drenazhnye_nasosy/nasos_pogruzhnoy_drenazhnyy_sturm_wp9703sw/" TargetMode="External"/><Relationship Id="rId1335" Type="http://schemas.openxmlformats.org/officeDocument/2006/relationships/hyperlink" Target="https://sturmtools.ru/catalog/aksessuary_dlya_trimmerov/aksessuar_dlya_trimmera_sturm_gt3535_3_0_7_15/" TargetMode="External"/><Relationship Id="rId1542" Type="http://schemas.openxmlformats.org/officeDocument/2006/relationships/hyperlink" Target="https://sturmtools.ru/catalog/pily_diskovye/disk_pilnyy_sturm_9020_235_30_48t/" TargetMode="External"/><Relationship Id="rId2940" Type="http://schemas.openxmlformats.org/officeDocument/2006/relationships/hyperlink" Target="https://sturmtools.ru/catalog/stameski_po_derevu/stameska_soyuz_1063_02_h3c/" TargetMode="External"/><Relationship Id="rId912" Type="http://schemas.openxmlformats.org/officeDocument/2006/relationships/hyperlink" Target="https://sturmtools.ru/catalog/benzinovye_tsepnye_pily/benzopila_soyuz_pts_99452t/" TargetMode="External"/><Relationship Id="rId280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1" Type="http://schemas.openxmlformats.org/officeDocument/2006/relationships/hyperlink" Target="https://sturmtools.ru/catalog/akkumulyatornye_shurupovyerty/akkumulyatornyy_shurupovert_soyuz_dshs_3212l/" TargetMode="External"/><Relationship Id="rId1402" Type="http://schemas.openxmlformats.org/officeDocument/2006/relationships/hyperlink" Target="https://sturmtools.ru/catalog/aksessuary_dlya_trimmerov/tsilindro_porshnevaya_gruppa_benzotrimmera_sturm_bt89_cpg_4/" TargetMode="External"/><Relationship Id="rId288" Type="http://schemas.openxmlformats.org/officeDocument/2006/relationships/hyperlink" Target="https://sturmtools.ru/catalog/shlifbumaga/shlifovalnyy_krug_sturm_dws6010_9400/" TargetMode="External"/><Relationship Id="rId3367" Type="http://schemas.openxmlformats.org/officeDocument/2006/relationships/hyperlink" Target="https://sturmtools.ru/catalog/zaklepki/zaklepki_sturm_1070_48_16/" TargetMode="External"/><Relationship Id="rId3574" Type="http://schemas.openxmlformats.org/officeDocument/2006/relationships/hyperlink" Target="https://sturmtools.ru/catalog/gorelki_gazovye/gorelka_gazovaya_sturm_5015_kl_07/" TargetMode="External"/><Relationship Id="rId495" Type="http://schemas.openxmlformats.org/officeDocument/2006/relationships/hyperlink" Target="https://sturmtools.ru/catalog/urovni_lazernye/lazernyy_uroven_sturm_4010_14_al/" TargetMode="External"/><Relationship Id="rId2176" Type="http://schemas.openxmlformats.org/officeDocument/2006/relationships/hyperlink" Target="https://sturmtools.ru/catalog/nabory_bimetallicheskikh_koronok/koronka_bimetallicheskaya_sturm_1090_04_bi_16/" TargetMode="External"/><Relationship Id="rId2383" Type="http://schemas.openxmlformats.org/officeDocument/2006/relationships/hyperlink" Target="https://sturmtools.ru/catalog/molotki/molotok_sturm_1010_02_fr1500/" TargetMode="External"/><Relationship Id="rId2590" Type="http://schemas.openxmlformats.org/officeDocument/2006/relationships/hyperlink" Target="https://sturmtools.ru/catalog/klyuchi_shestigrannye_imbusovye/klyuch_shestigrannyy_sturm_1045_04_9x9/" TargetMode="External"/><Relationship Id="rId3227" Type="http://schemas.openxmlformats.org/officeDocument/2006/relationships/hyperlink" Target="https://sturmtools.ru/catalog/ruletki/ruletka_hanskonner_hk2010_02_3_19/" TargetMode="External"/><Relationship Id="rId3434" Type="http://schemas.openxmlformats.org/officeDocument/2006/relationships/hyperlink" Target="https://sturmtools.ru/catalog/lopaty/lopata_3010_15_16/" TargetMode="External"/><Relationship Id="rId3641" Type="http://schemas.openxmlformats.org/officeDocument/2006/relationships/hyperlink" Target="https://sturmtools.ru/catalog/plastikovye_khomuty/khomuty_plastikovye_sturm_7012_05_300/" TargetMode="External"/><Relationship Id="rId148" Type="http://schemas.openxmlformats.org/officeDocument/2006/relationships/hyperlink" Target="https://sturmtools.ru/catalog/aksessuary_dlya_dreley_shurupovertov/nasadka_mikser_sturm_id2018mp_998/" TargetMode="External"/><Relationship Id="rId355" Type="http://schemas.openxmlformats.org/officeDocument/2006/relationships/hyperlink" Target="https://sturmtools.ru/catalog/tsirkulyarnye_pily/tsirkulyarnaya_pila_soyuz_tsps_51185/" TargetMode="External"/><Relationship Id="rId562" Type="http://schemas.openxmlformats.org/officeDocument/2006/relationships/hyperlink" Target="https://sturmtools.ru/catalog/teploventilyatory/teploventilyator_soyuz_tvs_2000/" TargetMode="External"/><Relationship Id="rId1192" Type="http://schemas.openxmlformats.org/officeDocument/2006/relationships/hyperlink" Target="https://sturmtools.ru/catalog/nasosnye_stantsii/nasosnaya_stantsiya_sturm_wp9775ci/" TargetMode="External"/><Relationship Id="rId2036" Type="http://schemas.openxmlformats.org/officeDocument/2006/relationships/hyperlink" Target="https://sturmtools.ru/catalog/sverla_po_metallu/sverlo_po_metallu_boekomplekt_b1055_m030_61/" TargetMode="External"/><Relationship Id="rId2243" Type="http://schemas.openxmlformats.org/officeDocument/2006/relationships/hyperlink" Target="https://sturmtools.ru/catalog/koronki_almaznye/koronka_almaznaya_sturm_1055_10_6070/" TargetMode="External"/><Relationship Id="rId2450" Type="http://schemas.openxmlformats.org/officeDocument/2006/relationships/hyperlink" Target="https://sturmtools.ru/catalog/kiyanki/kiyanka_soyuz_1012_07_910s/" TargetMode="External"/><Relationship Id="rId3501" Type="http://schemas.openxmlformats.org/officeDocument/2006/relationships/hyperlink" Target="https://sturmtools.ru/catalog/pistolety_i_oroshateli_dlya_poliva/pistolet_dlya_poliva_sturm_3015_17_08z/" TargetMode="External"/><Relationship Id="rId215" Type="http://schemas.openxmlformats.org/officeDocument/2006/relationships/hyperlink" Target="https://sturmtools.ru/catalog/bury_sds/nasadka_doloto_sds_max_sturm_9018_sdsm_f25x280/" TargetMode="External"/><Relationship Id="rId422" Type="http://schemas.openxmlformats.org/officeDocument/2006/relationships/hyperlink" Target="https://sturmtools.ru/catalog/aksessuary_dlya_svarki_plastikovykh_trub/nasadka_dlya_apparata_dlya_svarki_plastikovykh_trub_sturm_tw7219_963/" TargetMode="External"/><Relationship Id="rId1052" Type="http://schemas.openxmlformats.org/officeDocument/2006/relationships/hyperlink" Target="https://sturmtools.ru/catalog/aksessuary_dlya_kultivatorov/gruntozatsepy_dlya_motobloka_soyuz_bm1s_26_340_90/" TargetMode="External"/><Relationship Id="rId2103" Type="http://schemas.openxmlformats.org/officeDocument/2006/relationships/hyperlink" Target="https://sturmtools.ru/catalog/nabory_frez/nabor_frez_sturm_rb03_080912/?RB03_080912" TargetMode="External"/><Relationship Id="rId2310" Type="http://schemas.openxmlformats.org/officeDocument/2006/relationships/hyperlink" Target="https://sturmtools.ru/catalog/setki_abrazivnye/abrazivnaya_setka_sturm_9011_02_a150/" TargetMode="External"/><Relationship Id="rId1869" Type="http://schemas.openxmlformats.org/officeDocument/2006/relationships/hyperlink" Target="https://sturmtools.ru/catalog/bury_sds/bur_sds_boekomplekt_b9019_c10_210/" TargetMode="External"/><Relationship Id="rId3084" Type="http://schemas.openxmlformats.org/officeDocument/2006/relationships/hyperlink" Target="https://sturmtools.ru/catalog/kisti/kist_sturm_9040_21_038/" TargetMode="External"/><Relationship Id="rId3291" Type="http://schemas.openxmlformats.org/officeDocument/2006/relationships/hyperlink" Target="https://sturmtools.ru/catalog/ugolnik_magnitnyy_dlya_svarki/magnitnyy_ugolnik_sturm_6001_5_11/" TargetMode="External"/><Relationship Id="rId1729" Type="http://schemas.openxmlformats.org/officeDocument/2006/relationships/hyperlink" Target="https://sturmtools.ru/catalog/pilki_dlya_lobzika/pilki_dlya_lobzika_sturm_5250603/" TargetMode="External"/><Relationship Id="rId1936" Type="http://schemas.openxmlformats.org/officeDocument/2006/relationships/hyperlink" Target="https://sturmtools.ru/catalog/sverla_perevye/sverlo_perevoe_sturm_1055_07_10/" TargetMode="External"/><Relationship Id="rId3151" Type="http://schemas.openxmlformats.org/officeDocument/2006/relationships/hyperlink" Target="https://sturmtools.ru/catalog/shpateli/shpatel_sturm_8051_04_60/" TargetMode="External"/><Relationship Id="rId3011" Type="http://schemas.openxmlformats.org/officeDocument/2006/relationships/hyperlink" Target="https://sturmtools.ru/catalog/rezbonareznye_nabory/rezbonareznoy_nabor_sturm_1065_03_s24/" TargetMode="External"/><Relationship Id="rId5" Type="http://schemas.openxmlformats.org/officeDocument/2006/relationships/hyperlink" Target="https://sturmtools.ru/catalog/akkumulyatornye_shurupovyerty/akkumulyatornyy_shurupovert_hanskonner_hcd1855r/?HCD1855R" TargetMode="External"/><Relationship Id="rId889" Type="http://schemas.openxmlformats.org/officeDocument/2006/relationships/hyperlink" Target="https://sturmtools.ru/catalog/masla/maslo_soyuz_mss_0102b/" TargetMode="External"/><Relationship Id="rId2777" Type="http://schemas.openxmlformats.org/officeDocument/2006/relationships/hyperlink" Target="https://sturmtools.ru/catalog/otvertki/otvertka_sturm_1040_03_sl4_100/" TargetMode="External"/><Relationship Id="rId749" Type="http://schemas.openxmlformats.org/officeDocument/2006/relationships/hyperlink" Target="https://sturmtools.ru/catalog/zaryadnye_ustroystva/zaryadnoe_ustroystvo_soyuz_zus_1210/" TargetMode="External"/><Relationship Id="rId1379" Type="http://schemas.openxmlformats.org/officeDocument/2006/relationships/hyperlink" Target="https://sturmtools.ru/catalog/aksessuary_dlya_trimmerov/aksessuar_dlya_trimmera_soyuz_tl3535_3_0_4_30/" TargetMode="External"/><Relationship Id="rId1586" Type="http://schemas.openxmlformats.org/officeDocument/2006/relationships/hyperlink" Target="https://sturmtools.ru/catalog/pily_diskovye/disk_pilnyy_boekomplekt_b9022_250_32_30_60/" TargetMode="External"/><Relationship Id="rId2984" Type="http://schemas.openxmlformats.org/officeDocument/2006/relationships/hyperlink" Target="https://sturmtools.ru/catalog/nozhnitsy_dlya_rezki_trub/nozhnitsy_dlya_rezki_trub_sturm_5350101/" TargetMode="External"/><Relationship Id="rId60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56" Type="http://schemas.openxmlformats.org/officeDocument/2006/relationships/hyperlink" Target="https://sturmtools.ru/catalog/benzinovye_trimmery/trimmer_benzinovyy_sturm_bt9156s/" TargetMode="External"/><Relationship Id="rId1239" Type="http://schemas.openxmlformats.org/officeDocument/2006/relationships/hyperlink" Target="https://sturmtools.ru/catalog/benzinovye_snegouborochnye_mashiny/benzinovyy_snegouborshchik_sturm_stg7453/" TargetMode="External"/><Relationship Id="rId179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637" Type="http://schemas.openxmlformats.org/officeDocument/2006/relationships/hyperlink" Target="https://sturmtools.ru/catalog/nabory_otvertok/nabor_otvertok_sturm_1040_02_ss6/" TargetMode="External"/><Relationship Id="rId2844" Type="http://schemas.openxmlformats.org/officeDocument/2006/relationships/hyperlink" Target="https://sturmtools.ru/catalog/nozhovki_po_derevu/nozhovka_po_derevu_sturm_1060_11_5507/" TargetMode="External"/><Relationship Id="rId85" Type="http://schemas.openxmlformats.org/officeDocument/2006/relationships/hyperlink" Target="https://sturmtools.ru/catalog/uglovye_shlifovalnye_mashiny/bolgarka_ushm_sturm_ag9012te/" TargetMode="External"/><Relationship Id="rId816" Type="http://schemas.openxmlformats.org/officeDocument/2006/relationships/hyperlink" Target="https://sturmtools.ru/catalog/pnevmaticheskiy_instrument/pistolet_produvochnyy_s_izognutym_soplom_sturm_au_1720_08/" TargetMode="External"/><Relationship Id="rId1446" Type="http://schemas.openxmlformats.org/officeDocument/2006/relationships/hyperlink" Target="https://sturmtools.ru/catalog/aksessuary_dlya_tsepnykh_pil/pilnaya_tsep_sturm_sc32513cst/" TargetMode="External"/><Relationship Id="rId1653" Type="http://schemas.openxmlformats.org/officeDocument/2006/relationships/hyperlink" Target="https://sturmtools.ru/catalog/almaznye_diski/disk_almaznyy_boekomplekt_b9021_150_22c/" TargetMode="External"/><Relationship Id="rId1860" Type="http://schemas.openxmlformats.org/officeDocument/2006/relationships/hyperlink" Target="https://sturmtools.ru/catalog/bury_sds/bur_sds_soyuz_9019_sds_30x800c/" TargetMode="External"/><Relationship Id="rId2704" Type="http://schemas.openxmlformats.org/officeDocument/2006/relationships/hyperlink" Target="https://sturmtools.ru/catalog/otvertki/otvertka_soyuz_1040_02_ph2_150c/?1040_02_PH2_150C" TargetMode="External"/><Relationship Id="rId2911" Type="http://schemas.openxmlformats.org/officeDocument/2006/relationships/hyperlink" Target="https://sturmtools.ru/catalog/gvozdodery/gvozdoder_sturm_1013_03_600/" TargetMode="External"/><Relationship Id="rId1306" Type="http://schemas.openxmlformats.org/officeDocument/2006/relationships/hyperlink" Target="https://sturmtools.ru/catalog/leska_dlya_trimmera_sturm_gt3535_2_0_8_15/?GT3535_2_0_8_15" TargetMode="External"/><Relationship Id="rId1513" Type="http://schemas.openxmlformats.org/officeDocument/2006/relationships/hyperlink" Target="https://sturmtools.ru/catalog/pily_diskovye/disk_pilnyy_sturm_9020_125_22_3t/" TargetMode="External"/><Relationship Id="rId1720" Type="http://schemas.openxmlformats.org/officeDocument/2006/relationships/hyperlink" Target="https://sturmtools.ru/catalog/pilki_dlya_lobzika/pilki_dlya_lobzika_sturm_5250310/" TargetMode="External"/><Relationship Id="rId12" Type="http://schemas.openxmlformats.org/officeDocument/2006/relationships/hyperlink" Target="https://sturmtools.ru/catalog/akkumulyatornye_shurupovyerty/akkumulyatornyy_shurupovert_hanskonner_hcd1865c/?HCD1865C" TargetMode="External"/><Relationship Id="rId3478" Type="http://schemas.openxmlformats.org/officeDocument/2006/relationships/hyperlink" Target="https://sturmtools.ru/catalog/opryskivateli_ruchnye/opryskivatel_soyuz_3016_21_5s/" TargetMode="External"/><Relationship Id="rId399" Type="http://schemas.openxmlformats.org/officeDocument/2006/relationships/hyperlink" Target="https://sturmtools.ru/catalog/polotna_dlya_sabelnykh_pil/polotna_dlya_sabelnykh_pil_metall_2sht_225_1mm_tonk_list_trub_prof_sturm_9019_03_s1122af/" TargetMode="External"/><Relationship Id="rId2287" Type="http://schemas.openxmlformats.org/officeDocument/2006/relationships/hyperlink" Target="https://sturmtools.ru/catalog/korshchetki/korshchetka_sturm_5241302/" TargetMode="External"/><Relationship Id="rId2494" Type="http://schemas.openxmlformats.org/officeDocument/2006/relationships/hyperlink" Target="https://sturmtools.ru/catalog/kleshchi_perestavnye_galka/kleshchi_perestavnye_galka_sturm_1020_06_b250/" TargetMode="External"/><Relationship Id="rId3338" Type="http://schemas.openxmlformats.org/officeDocument/2006/relationships/hyperlink" Target="https://sturmtools.ru/catalog/urovni/uroven_sturm_2015_09_600/" TargetMode="External"/><Relationship Id="rId3545" Type="http://schemas.openxmlformats.org/officeDocument/2006/relationships/hyperlink" Target="https://sturmtools.ru/catalog/ochki_zashchitnye/ochki_zashchitnye_sturm_8050_05_02/" TargetMode="External"/><Relationship Id="rId259" Type="http://schemas.openxmlformats.org/officeDocument/2006/relationships/hyperlink" Target="https://sturmtools.ru/catalog/aksessuary_dlya_shlifovalnykh_mashin/shchetka_neylonovaya_dlya_polirovalnykh_mashin_sturm_ag1014p_9912/" TargetMode="External"/><Relationship Id="rId466" Type="http://schemas.openxmlformats.org/officeDocument/2006/relationships/hyperlink" Target="https://sturmtools.ru/catalog/gravery/graver_sturm_gm2317fl/" TargetMode="External"/><Relationship Id="rId673" Type="http://schemas.openxmlformats.org/officeDocument/2006/relationships/hyperlink" Target="https://sturmtools.ru/catalog/plitkoreznye_stanki/plitkoreznyy_stanok_sturm_tc9820l/" TargetMode="External"/><Relationship Id="rId880" Type="http://schemas.openxmlformats.org/officeDocument/2006/relationships/hyperlink" Target="https://sturmtools.ru/catalog/telfery/telfer_sturm_eh72201/" TargetMode="External"/><Relationship Id="rId1096" Type="http://schemas.openxmlformats.org/officeDocument/2006/relationships/hyperlink" Target="https://sturmtools.ru/catalog/pylesosy_sadovye/vozdukhoduvka_benzinovaya_sturm_gb1963/" TargetMode="External"/><Relationship Id="rId2147" Type="http://schemas.openxmlformats.org/officeDocument/2006/relationships/hyperlink" Target="https://sturmtools.ru/catalog/nabory_frez/nabor_frez_sturm_rb09_081632/?RB09_081632" TargetMode="External"/><Relationship Id="rId2354" Type="http://schemas.openxmlformats.org/officeDocument/2006/relationships/hyperlink" Target="https://sturmtools.ru/catalog/passatizhi_i_ploskogubtsy/passatizhi_sturm_1020_13_1_180/" TargetMode="External"/><Relationship Id="rId2561" Type="http://schemas.openxmlformats.org/officeDocument/2006/relationships/hyperlink" Target="https://sturmtools.ru/catalog/klyuchi_trubnye/klyuch_trubnyy_sturm_hk1045_03_p2/" TargetMode="External"/><Relationship Id="rId3405" Type="http://schemas.openxmlformats.org/officeDocument/2006/relationships/hyperlink" Target="https://sturmtools.ru/catalog/strubtsiny/strubtsina_soyuz_1078_01_75s/" TargetMode="External"/><Relationship Id="rId119" Type="http://schemas.openxmlformats.org/officeDocument/2006/relationships/hyperlink" Target="https://sturmtools.ru/catalog/setevye_shurupovyerty/setevoy_shurupovert_sturm_id2150p/" TargetMode="External"/><Relationship Id="rId326" Type="http://schemas.openxmlformats.org/officeDocument/2006/relationships/hyperlink" Target="https://sturmtools.ru/catalog/shlifkrugi/shlifovalnyy_krug_sturm_5200301/" TargetMode="External"/><Relationship Id="rId533" Type="http://schemas.openxmlformats.org/officeDocument/2006/relationships/hyperlink" Target="https://sturmtools.ru/catalog/konvektsionnye_obogrevateli/konvektsionnyy_obogrevatel_soyuz_kos_1000s/" TargetMode="External"/><Relationship Id="rId1163" Type="http://schemas.openxmlformats.org/officeDocument/2006/relationships/hyperlink" Target="https://sturmtools.ru/catalog/skvazhinnye_nasosy/nasos_skvazhinnyy_sturm_wp9727dwi/" TargetMode="External"/><Relationship Id="rId1370" Type="http://schemas.openxmlformats.org/officeDocument/2006/relationships/hyperlink" Target="https://sturmtools.ru/catalog/aksessuary_dlya_trimmerov/aksessuar_dlya_trimmera_soyuz_tl3535_2_4_4_100/" TargetMode="External"/><Relationship Id="rId2007" Type="http://schemas.openxmlformats.org/officeDocument/2006/relationships/hyperlink" Target="https://sturmtools.ru/catalog/sverla_po_metallu/sverlo_po_metallu_sturm_1055_065_148l/" TargetMode="External"/><Relationship Id="rId2214" Type="http://schemas.openxmlformats.org/officeDocument/2006/relationships/hyperlink" Target="https://sturmtools.ru/catalog/koronki_almaznye/koronka_almaznaya_sturm_1055_09_2055/" TargetMode="External"/><Relationship Id="rId3612" Type="http://schemas.openxmlformats.org/officeDocument/2006/relationships/hyperlink" Target="https://sturmtools.ru/catalog/udliniteli/udlinitel_sturm_rr_6_10/" TargetMode="External"/><Relationship Id="rId740" Type="http://schemas.openxmlformats.org/officeDocument/2006/relationships/hyperlink" Target="https://sturmtools.ru/catalog/generatory_benzinovye/generator_soyuz_egs_7500e/" TargetMode="External"/><Relationship Id="rId1023" Type="http://schemas.openxmlformats.org/officeDocument/2006/relationships/hyperlink" Target="https://sturmtools.ru/catalog/aksessuary_dlya_kultivatorov/stsepka_universalnaya_dlya_oborudovaniya_na_motoblok_bolshaya_90_mm_sturm_gke_14/" TargetMode="External"/><Relationship Id="rId2421" Type="http://schemas.openxmlformats.org/officeDocument/2006/relationships/hyperlink" Target="https://sturmtools.ru/catalog/kuvaldy/kuvalda_sturm_1011_02_2000/" TargetMode="External"/><Relationship Id="rId600" Type="http://schemas.openxmlformats.org/officeDocument/2006/relationships/hyperlink" Target="https://sturmtools.ru/catalog/aksessuary_dlya_vibroplit/kovrik_dlya_vibroplit_sturm_pc8806_mt/" TargetMode="External"/><Relationship Id="rId1230" Type="http://schemas.openxmlformats.org/officeDocument/2006/relationships/hyperlink" Target="https://sturmtools.ru/catalog/opryskivateli_ruchnye/opryskivatel_akkumulyatornyy_sturm_gs8216n_1batterysystem/" TargetMode="External"/><Relationship Id="rId3195" Type="http://schemas.openxmlformats.org/officeDocument/2006/relationships/hyperlink" Target="https://sturmtools.ru/catalog/shpateli/shpatel_soyuz_8051_55_300/" TargetMode="External"/><Relationship Id="rId3055" Type="http://schemas.openxmlformats.org/officeDocument/2006/relationships/hyperlink" Target="https://sturmtools.ru/catalog/valiki/valik_sturm_9040_33_150s/" TargetMode="External"/><Relationship Id="rId3262" Type="http://schemas.openxmlformats.org/officeDocument/2006/relationships/hyperlink" Target="https://sturmtools.ru/catalog/ruletki/ruletka_sturm_3100104/" TargetMode="External"/><Relationship Id="rId183" Type="http://schemas.openxmlformats.org/officeDocument/2006/relationships/hyperlink" Target="https://sturmtools.ru/catalog/perforatory_sds_plus/perforator_sds_plus_sturm_rh25804br/" TargetMode="External"/><Relationship Id="rId390" Type="http://schemas.openxmlformats.org/officeDocument/2006/relationships/hyperlink" Target="https://sturmtools.ru/catalog/sabelnye_pily/pila_sabelnaya_sturm_rs8810/" TargetMode="External"/><Relationship Id="rId1907" Type="http://schemas.openxmlformats.org/officeDocument/2006/relationships/hyperlink" Target="https://sturmtools.ru/catalog/sverla_po_betonu/sverlo_po_betonu_boekomplekt_b1055_06_100/" TargetMode="External"/><Relationship Id="rId2071" Type="http://schemas.openxmlformats.org/officeDocument/2006/relationships/hyperlink" Target="https://sturmtools.ru/catalog/nabory_sverl/nabor_sverl_sturm_1055_01_ss4/" TargetMode="External"/><Relationship Id="rId3122" Type="http://schemas.openxmlformats.org/officeDocument/2006/relationships/hyperlink" Target="https://sturmtools.ru/catalog/kisti/kist_soyuz_9040_24_12s/" TargetMode="External"/><Relationship Id="rId250" Type="http://schemas.openxmlformats.org/officeDocument/2006/relationships/hyperlink" Target="https://sturmtools.ru/catalog/ekstsentrikovye_shlifovalnye_mashiny/ekstsentrikovaya_shlifovalnaya_mashina_sturm_os8155r/" TargetMode="External"/><Relationship Id="rId110" Type="http://schemas.openxmlformats.org/officeDocument/2006/relationships/hyperlink" Target="https://sturmtools.ru/catalog/stanki_dlya_krepleniya/stanok_dlya_krepleniya_sturm_1092_id_03/?1092_ID_03" TargetMode="External"/><Relationship Id="rId2888" Type="http://schemas.openxmlformats.org/officeDocument/2006/relationships/hyperlink" Target="https://sturmtools.ru/catalog/tiski/tiski_sturm_1075_04_100/" TargetMode="External"/><Relationship Id="rId1697" Type="http://schemas.openxmlformats.org/officeDocument/2006/relationships/hyperlink" Target="https://sturmtools.ru/catalog/pilki_dlya_lobzika/pilki_dlya_lobzika_boekomplekt_b05_101d/" TargetMode="External"/><Relationship Id="rId2748" Type="http://schemas.openxmlformats.org/officeDocument/2006/relationships/hyperlink" Target="https://sturmtools.ru/catalog/otvertki/otvertka_soyuz_1040_02_sl8_200c/" TargetMode="External"/><Relationship Id="rId2955" Type="http://schemas.openxmlformats.org/officeDocument/2006/relationships/hyperlink" Target="https://sturmtools.ru/catalog/lezviya_dlya_nozhey/lezviya_dlya_nozhey_hanskonner_hk1076_s1_18/" TargetMode="External"/><Relationship Id="rId927" Type="http://schemas.openxmlformats.org/officeDocument/2006/relationships/hyperlink" Target="https://sturmtools.ru/catalog/elektricheskie_tsepnye_pily/tsepnaya_pila_elektricheskaya_sturm_cc2616sl/" TargetMode="External"/><Relationship Id="rId1557" Type="http://schemas.openxmlformats.org/officeDocument/2006/relationships/hyperlink" Target="https://sturmtools.ru/catalog/pily_diskovye/disk_pilnyy_boekomplekt_b9022_125_22_36/" TargetMode="External"/><Relationship Id="rId176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971" Type="http://schemas.openxmlformats.org/officeDocument/2006/relationships/hyperlink" Target="https://sturmtools.ru/catalog/sverla_po_metallu/sverlo_po_metallu_sturm_1055_04_6s5_ss10/" TargetMode="External"/><Relationship Id="rId2608" Type="http://schemas.openxmlformats.org/officeDocument/2006/relationships/hyperlink" Target="https://sturmtools.ru/catalog/nabory_instrumenta_dlya_doma/nabor_instrumenta_dlya_doma_sturm_1310_01_ts26/" TargetMode="External"/><Relationship Id="rId281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5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17" Type="http://schemas.openxmlformats.org/officeDocument/2006/relationships/hyperlink" Target="https://sturmtools.ru/catalog/aksessuary_dlya_trimmerov/zapchast_dlya_benzotekhniki_sturm_bt89_str_33_2t/" TargetMode="External"/><Relationship Id="rId1624" Type="http://schemas.openxmlformats.org/officeDocument/2006/relationships/hyperlink" Target="https://sturmtools.ru/catalog/almaznye_diski/disk_almaznyy_sturm_9020_04_150x22_tw/" TargetMode="External"/><Relationship Id="rId1831" Type="http://schemas.openxmlformats.org/officeDocument/2006/relationships/hyperlink" Target="https://sturmtools.ru/catalog/bury_sds/bur_sds_soyuz_9019_sds_12x160c/" TargetMode="External"/><Relationship Id="rId3589" Type="http://schemas.openxmlformats.org/officeDocument/2006/relationships/hyperlink" Target="https://sturmtools.ru/catalog/sumki/sumka_sturm_tb0058/" TargetMode="External"/><Relationship Id="rId2398" Type="http://schemas.openxmlformats.org/officeDocument/2006/relationships/hyperlink" Target="https://sturmtools.ru/catalog/molotki/molotok_soyuz_1010_22_fb1000c/" TargetMode="External"/><Relationship Id="rId3449" Type="http://schemas.openxmlformats.org/officeDocument/2006/relationships/hyperlink" Target="https://sturmtools.ru/catalog/sekatory/sekator_hanskonner_hk3012_07_25/" TargetMode="External"/><Relationship Id="rId577" Type="http://schemas.openxmlformats.org/officeDocument/2006/relationships/hyperlink" Target="https://sturmtools.ru/catalog/dizelnye_teplovye_pushki/dizelnaya_teplovaya_pushka_sturm_dkh15/" TargetMode="External"/><Relationship Id="rId2258" Type="http://schemas.openxmlformats.org/officeDocument/2006/relationships/hyperlink" Target="https://sturmtools.ru/catalog/korshchetki/korshchetka_sturm_5240104/" TargetMode="External"/><Relationship Id="rId3656" Type="http://schemas.openxmlformats.org/officeDocument/2006/relationships/printerSettings" Target="../printerSettings/printerSettings1.bin"/><Relationship Id="rId78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91" Type="http://schemas.openxmlformats.org/officeDocument/2006/relationships/hyperlink" Target="https://sturmtools.ru/catalog/benzinovye_gazonokosilki/benzinovaya_gazonokosilka_sturm_pl4714sv/" TargetMode="External"/><Relationship Id="rId1067" Type="http://schemas.openxmlformats.org/officeDocument/2006/relationships/hyperlink" Target="https://sturmtools.ru/catalog/motobloki/motoblok_benzinovyy_sturm_gk827ci8/" TargetMode="External"/><Relationship Id="rId2465" Type="http://schemas.openxmlformats.org/officeDocument/2006/relationships/hyperlink" Target="https://sturmtools.ru/catalog/topory/topor_soyuz_1015_05_600s/" TargetMode="External"/><Relationship Id="rId2672" Type="http://schemas.openxmlformats.org/officeDocument/2006/relationships/hyperlink" Target="https://sturmtools.ru/catalog/otvertki/otvertka_sturm_1040_10_s7/" TargetMode="External"/><Relationship Id="rId3309" Type="http://schemas.openxmlformats.org/officeDocument/2006/relationships/hyperlink" Target="https://sturmtools.ru/catalog/urovni/uroven_hanskonner_hk2015_01_2000/" TargetMode="External"/><Relationship Id="rId3516" Type="http://schemas.openxmlformats.org/officeDocument/2006/relationships/hyperlink" Target="https://sturmtools.ru/catalog/adaptery_dlya_polivalnykh_sistem/adapter_sturm_3015_21_1_2aspr/?3015_21_1_2ASPR" TargetMode="External"/><Relationship Id="rId437" Type="http://schemas.openxmlformats.org/officeDocument/2006/relationships/hyperlink" Target="https://sturmtools.ru/catalog/lobziki_elektricheskie/lobzik_elektricheskiy_hanskonner_hjs0810mql/" TargetMode="External"/><Relationship Id="rId644" Type="http://schemas.openxmlformats.org/officeDocument/2006/relationships/hyperlink" Target="https://sturmtools.ru/catalog/pylesosy_stroitelnye/promyshlennyy_pylesos_sturm_vc7360/" TargetMode="External"/><Relationship Id="rId85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274" Type="http://schemas.openxmlformats.org/officeDocument/2006/relationships/hyperlink" Target="https://sturmtools.ru/catalog/katushki_trimmernye/katushka_trimmernaya_sturm_gt3513_3n/" TargetMode="External"/><Relationship Id="rId1481" Type="http://schemas.openxmlformats.org/officeDocument/2006/relationships/hyperlink" Target="https://sturmtools.ru/catalog/aksessuary_dlya_tsepnykh_pil/pilnaya_shina_soyuz_pshs_1450380poh/" TargetMode="External"/><Relationship Id="rId2118" Type="http://schemas.openxmlformats.org/officeDocument/2006/relationships/hyperlink" Target="https://sturmtools.ru/catalog/nabory_frez/nabor_frez_sturm_rb06_082008/?RB06_082008" TargetMode="External"/><Relationship Id="rId2325" Type="http://schemas.openxmlformats.org/officeDocument/2006/relationships/hyperlink" Target="https://sturmtools.ru/catalog/bokorezy/bokorezy_soyuz_1200401s/" TargetMode="External"/><Relationship Id="rId2532" Type="http://schemas.openxmlformats.org/officeDocument/2006/relationships/hyperlink" Target="https://sturmtools.ru/catalog/klyuchi_razvodnye/klyuch_razvodnoy_sturm_1045_11_200/" TargetMode="External"/><Relationship Id="rId504" Type="http://schemas.openxmlformats.org/officeDocument/2006/relationships/hyperlink" Target="https://sturmtools.ru/catalog/urovni_lazernye/shtanga_dlya_urovnya_lazernogo_sturm_4011_03_36/" TargetMode="External"/><Relationship Id="rId711" Type="http://schemas.openxmlformats.org/officeDocument/2006/relationships/hyperlink" Target="https://sturmtools.ru/catalog/tochilno_shlifovalnye_stanki/nasadka_dlya_zatochki_sverl_sturm_na_tochilnyy_stanok_bg60_1520u/" TargetMode="External"/><Relationship Id="rId1134" Type="http://schemas.openxmlformats.org/officeDocument/2006/relationships/hyperlink" Target="https://sturmtools.ru/catalog/drenazhnye_nasosy/nasos_pogruzhnoy_drenazhnyy_sturm_wp9745pu/" TargetMode="External"/><Relationship Id="rId1341" Type="http://schemas.openxmlformats.org/officeDocument/2006/relationships/hyperlink" Target="https://sturmtools.ru/catalog/leska_dlya_trimmera_sturm_gt3535_3_0_8_15/?GT3535_3_0_8_15" TargetMode="External"/><Relationship Id="rId1201" Type="http://schemas.openxmlformats.org/officeDocument/2006/relationships/hyperlink" Target="https://sturmtools.ru/catalog/fontannye_nasosy/fontannyy_nasos_sturm_wp9755fd/" TargetMode="External"/><Relationship Id="rId3099" Type="http://schemas.openxmlformats.org/officeDocument/2006/relationships/hyperlink" Target="https://sturmtools.ru/catalog/kisti/kist_sturm_9040_22_075/" TargetMode="External"/><Relationship Id="rId3166" Type="http://schemas.openxmlformats.org/officeDocument/2006/relationships/hyperlink" Target="https://sturmtools.ru/catalog/shpateli/shpatel_soyuz_8051_35_080lc/" TargetMode="External"/><Relationship Id="rId3373" Type="http://schemas.openxmlformats.org/officeDocument/2006/relationships/hyperlink" Target="https://sturmtools.ru/catalog/steplery/stepler_sturm_1071_01_04/" TargetMode="External"/><Relationship Id="rId3580" Type="http://schemas.openxmlformats.org/officeDocument/2006/relationships/hyperlink" Target="https://sturmtools.ru/catalog/sumki/sumka_hanskonner_hktb0138/?HKTB0138" TargetMode="External"/><Relationship Id="rId294" Type="http://schemas.openxmlformats.org/officeDocument/2006/relationships/hyperlink" Target="https://sturmtools.ru/catalog/lentochnye_shlifovalnye_mashiny/lentochnaya_shlifovalnaya_mashina_sturm_bs8511u/" TargetMode="External"/><Relationship Id="rId2182" Type="http://schemas.openxmlformats.org/officeDocument/2006/relationships/hyperlink" Target="https://sturmtools.ru/catalog/nabory_bimetallicheskikh_koronok/koronki_bimetallicheskie_sturm_1090_04_bi_41/" TargetMode="External"/><Relationship Id="rId3026" Type="http://schemas.openxmlformats.org/officeDocument/2006/relationships/hyperlink" Target="https://sturmtools.ru/catalog/bruski_nazhdachnye/brusok_nazhdachnyy_sturm_1090_01_s9/" TargetMode="External"/><Relationship Id="rId3233" Type="http://schemas.openxmlformats.org/officeDocument/2006/relationships/hyperlink" Target="https://sturmtools.ru/catalog/ruletki/ruletka_hanskonner_hk2010_03_5_19/" TargetMode="External"/><Relationship Id="rId154" Type="http://schemas.openxmlformats.org/officeDocument/2006/relationships/hyperlink" Target="https://sturmtools.ru/catalog/miksery/nasadka_mikser_sturm_9042_05_m14/" TargetMode="External"/><Relationship Id="rId361" Type="http://schemas.openxmlformats.org/officeDocument/2006/relationships/hyperlink" Target="https://sturmtools.ru/catalog/tortsovochnye_pily/tortsovochnaya_pila_sturm_ms55305b/" TargetMode="External"/><Relationship Id="rId2042" Type="http://schemas.openxmlformats.org/officeDocument/2006/relationships/hyperlink" Target="https://sturmtools.ru/catalog/sverla_po_metallu/sverlo_po_metallu_boekomplekt_b1055_m048_86/" TargetMode="External"/><Relationship Id="rId3440" Type="http://schemas.openxmlformats.org/officeDocument/2006/relationships/hyperlink" Target="https://sturmtools.ru/catalog/lopaty/lopata_3010_15_21/" TargetMode="External"/><Relationship Id="rId2999" Type="http://schemas.openxmlformats.org/officeDocument/2006/relationships/hyperlink" Target="https://sturmtools.ru/catalog/pily_ruchnye_po_metallu/nozhovka_po_metallu_sturm_1061_01_0001/" TargetMode="External"/><Relationship Id="rId3300" Type="http://schemas.openxmlformats.org/officeDocument/2006/relationships/hyperlink" Target="https://sturmtools.ru/catalog/braslet_magnitnyy/braslet_magnitnyy_sturm_7053_3_2/" TargetMode="External"/><Relationship Id="rId221" Type="http://schemas.openxmlformats.org/officeDocument/2006/relationships/hyperlink" Target="https://sturmtools.ru/catalog/bury_sds/nasadka_pika_sds_sturm_9018_sds_p15x250/" TargetMode="External"/><Relationship Id="rId2859" Type="http://schemas.openxmlformats.org/officeDocument/2006/relationships/hyperlink" Target="https://sturmtools.ru/catalog/nozhovki_po_derevu/nozhovka_po_derevu_sturm_1060_53_400/" TargetMode="External"/><Relationship Id="rId1668" Type="http://schemas.openxmlformats.org/officeDocument/2006/relationships/hyperlink" Target="https://sturmtools.ru/catalog/almaznye_diski/disk_almaznyy_boekomplekt_b9021_125_22at/" TargetMode="External"/><Relationship Id="rId1875" Type="http://schemas.openxmlformats.org/officeDocument/2006/relationships/hyperlink" Target="https://sturmtools.ru/catalog/bury_sds/bur_sds_boekomplekt_b9019_f08_110/" TargetMode="External"/><Relationship Id="rId2719" Type="http://schemas.openxmlformats.org/officeDocument/2006/relationships/hyperlink" Target="https://sturmtools.ru/catalog/otvertki/otvertka_sturm_1040_03_ph2_38/" TargetMode="External"/><Relationship Id="rId1528" Type="http://schemas.openxmlformats.org/officeDocument/2006/relationships/hyperlink" Target="https://sturmtools.ru/catalog/pily_diskovye/disk_pilnyy_sturm_9020_190_20_24t/" TargetMode="External"/><Relationship Id="rId2926" Type="http://schemas.openxmlformats.org/officeDocument/2006/relationships/hyperlink" Target="https://sturmtools.ru/catalog/lebedki/lebedka_sturm_1091_08_2001/" TargetMode="External"/><Relationship Id="rId3090" Type="http://schemas.openxmlformats.org/officeDocument/2006/relationships/hyperlink" Target="https://sturmtools.ru/catalog/kisti/kist_sturm_9040_21_075/" TargetMode="External"/><Relationship Id="rId1735" Type="http://schemas.openxmlformats.org/officeDocument/2006/relationships/hyperlink" Target="https://sturmtools.ru/catalog/pilki_dlya_lobzika/pilki_dlya_lobzika_sturm_5250610/" TargetMode="External"/><Relationship Id="rId1942" Type="http://schemas.openxmlformats.org/officeDocument/2006/relationships/hyperlink" Target="https://sturmtools.ru/catalog/sverla_perevye/sverlo_perevoe_sturm_1055_07_22/" TargetMode="External"/><Relationship Id="rId27" Type="http://schemas.openxmlformats.org/officeDocument/2006/relationships/hyperlink" Target="https://sturmtools.ru/catalog/akkumulyatornye_shurupovyerty/akkumulyatornyy_shurupovert_sturm_cd3614t_1batterysystem/" TargetMode="External"/><Relationship Id="rId1802" Type="http://schemas.openxmlformats.org/officeDocument/2006/relationships/hyperlink" Target="https://sturmtools.ru/catalog/bity_i_nabory_bit/bity_boekomplekt_bt30_50_10l/" TargetMode="External"/><Relationship Id="rId688" Type="http://schemas.openxmlformats.org/officeDocument/2006/relationships/hyperlink" Target="https://sturmtools.ru/catalog/aksessuary_dlya_tochilnykh_stankov/krug_shlifovalnyy_sturm_bg60016_999_dlya_bg60016_ts1_160ts_ts_60016/" TargetMode="External"/><Relationship Id="rId895" Type="http://schemas.openxmlformats.org/officeDocument/2006/relationships/hyperlink" Target="https://sturmtools.ru/catalog/masla/maslo_soyuz_sts_0101a/" TargetMode="External"/><Relationship Id="rId2369" Type="http://schemas.openxmlformats.org/officeDocument/2006/relationships/hyperlink" Target="https://sturmtools.ru/catalog/instrument_dlya_snyatiya_izolyatsii/instrument_dlya_snyatiya_izolyatsii_sturm_1020_01_4_ws/" TargetMode="External"/><Relationship Id="rId2576" Type="http://schemas.openxmlformats.org/officeDocument/2006/relationships/hyperlink" Target="https://sturmtools.ru/catalog/klyuchi_trubnye/klyuch_trubnyy_sturm_1045_04_p15/" TargetMode="External"/><Relationship Id="rId2783" Type="http://schemas.openxmlformats.org/officeDocument/2006/relationships/hyperlink" Target="https://sturmtools.ru/catalog/otvertki/otvertka_sturm_1040_03_sl5_38/" TargetMode="External"/><Relationship Id="rId2990" Type="http://schemas.openxmlformats.org/officeDocument/2006/relationships/hyperlink" Target="https://sturmtools.ru/catalog/nozhnitsy_dlya_rezki_trub/smennoe_lezvie_dlya_nozhnits_1074_09_50_sturm_1074_09_50sb/" TargetMode="External"/><Relationship Id="rId3627" Type="http://schemas.openxmlformats.org/officeDocument/2006/relationships/hyperlink" Target="https://sturmtools.ru/catalog/fonari_mnogofunktsionalnyy/fonar_akkumulyatornyy_sturm_4052_04_300/" TargetMode="External"/><Relationship Id="rId548" Type="http://schemas.openxmlformats.org/officeDocument/2006/relationships/hyperlink" Target="https://sturmtools.ru/catalog/ventilyatory_elektricheskie/ventilyator_nastolnyy_sturm_ff1001/?FF1001" TargetMode="External"/><Relationship Id="rId755" Type="http://schemas.openxmlformats.org/officeDocument/2006/relationships/hyperlink" Target="https://sturmtools.ru/catalog/kompressory_bezmaslyanye/kompressor_bezmaslyanyy_besshumnyy_sturm_ac93250ol/" TargetMode="External"/><Relationship Id="rId962" Type="http://schemas.openxmlformats.org/officeDocument/2006/relationships/hyperlink" Target="https://sturmtools.ru/catalog/benzinovye_trimmery/trimmer_benzinovyy_soyuz_bts_9226l/" TargetMode="External"/><Relationship Id="rId1178" Type="http://schemas.openxmlformats.org/officeDocument/2006/relationships/hyperlink" Target="https://sturmtools.ru/catalog/nasosy_povysitelnye_tsirkulyatsionnye/nasos_povysitelnyy_tsirkulyatsionnyy_sturm_wp2008w/" TargetMode="External"/><Relationship Id="rId1385" Type="http://schemas.openxmlformats.org/officeDocument/2006/relationships/hyperlink" Target="https://sturmtools.ru/catalog/aksessuary_dlya_trimmerov/aksessuar_dlya_trimmera_soyuz_tl3535_4_0_4_15/" TargetMode="External"/><Relationship Id="rId1592" Type="http://schemas.openxmlformats.org/officeDocument/2006/relationships/hyperlink" Target="https://sturmtools.ru/catalog/pily_diskovye/disk_pilnyy_boekomplekt_b9024_255_30_80/" TargetMode="External"/><Relationship Id="rId2229" Type="http://schemas.openxmlformats.org/officeDocument/2006/relationships/hyperlink" Target="https://sturmtools.ru/catalog/koronki_almaznye/koronka_almaznaya_sturm_1055_09_7555/" TargetMode="External"/><Relationship Id="rId2436" Type="http://schemas.openxmlformats.org/officeDocument/2006/relationships/hyperlink" Target="https://sturmtools.ru/catalog/kiyanki/kiyanka_sturm_1012_02_fb0900/" TargetMode="External"/><Relationship Id="rId2643" Type="http://schemas.openxmlformats.org/officeDocument/2006/relationships/hyperlink" Target="https://sturmtools.ru/catalog/nabory_otvertok/nabor_dielektricheskikh_otvertok_sturm_1040_03_bse5/" TargetMode="External"/><Relationship Id="rId2850" Type="http://schemas.openxmlformats.org/officeDocument/2006/relationships/hyperlink" Target="https://sturmtools.ru/catalog/nozhovki_po_derevu/nozhovka_po_derevu_soyuz_1060_14_450s/" TargetMode="External"/><Relationship Id="rId91" Type="http://schemas.openxmlformats.org/officeDocument/2006/relationships/hyperlink" Target="https://sturmtools.ru/catalog/uglovye_shlifovalnye_mashiny/bolgarka_ushm_sturm_ag9018p/" TargetMode="External"/><Relationship Id="rId408" Type="http://schemas.openxmlformats.org/officeDocument/2006/relationships/hyperlink" Target="https://sturmtools.ru/catalog/aksessuary_dlya_pil/aksessuar_dlya_pil_sturm_tc1312p_999/" TargetMode="External"/><Relationship Id="rId615" Type="http://schemas.openxmlformats.org/officeDocument/2006/relationships/hyperlink" Target="https://sturmtools.ru/catalog/aksessuary_dlya_motoburov/shnek_dlya_motoburov_soyuz_bbs_01_100/" TargetMode="External"/><Relationship Id="rId822" Type="http://schemas.openxmlformats.org/officeDocument/2006/relationships/hyperlink" Target="https://sturmtools.ru/catalog/svarochnye_invertory/svarochnyy_invertor_hanskonner_hwm1250gen/" TargetMode="External"/><Relationship Id="rId1038" Type="http://schemas.openxmlformats.org/officeDocument/2006/relationships/hyperlink" Target="https://sturmtools.ru/catalog/aksessuary_dlya_kultivatorov/gruntozatsepy_diametr_450_mm_vtulka_s24_mm_sturm_gke_26_450/" TargetMode="External"/><Relationship Id="rId1245" Type="http://schemas.openxmlformats.org/officeDocument/2006/relationships/hyperlink" Target="https://sturmtools.ru/catalog/benzinovye_snegouborochnye_mashiny/benzinovyy_snegouborshchik_sturm_stg7661el/" TargetMode="External"/><Relationship Id="rId1452" Type="http://schemas.openxmlformats.org/officeDocument/2006/relationships/hyperlink" Target="https://sturmtools.ru/catalog/aksessuary_dlya_tsepnykh_pil/pilnaya_tsep_sturm_sc32515crt_66/" TargetMode="External"/><Relationship Id="rId2503" Type="http://schemas.openxmlformats.org/officeDocument/2006/relationships/hyperlink" Target="https://sturmtools.ru/catalog/kleshchi_perestavnye_galka/kleshchi_perestavnye_galka_sturm_1020_06_a180/" TargetMode="External"/><Relationship Id="rId110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312" Type="http://schemas.openxmlformats.org/officeDocument/2006/relationships/hyperlink" Target="https://sturmtools.ru/catalog/aksessuary_dlya_trimmerov/leska_dlya_trimmera_d_2_0_mm_l_30sm_kruchenyy_kvadrat_armirovannaya_sturm/" TargetMode="External"/><Relationship Id="rId2710" Type="http://schemas.openxmlformats.org/officeDocument/2006/relationships/hyperlink" Target="https://sturmtools.ru/catalog/otvertki/otvertka_sturm_1040_03_ph0_150/" TargetMode="External"/><Relationship Id="rId3277" Type="http://schemas.openxmlformats.org/officeDocument/2006/relationships/hyperlink" Target="https://sturmtools.ru/catalog/ugolniki/ugolnik_sturm_2020_03_600/" TargetMode="External"/><Relationship Id="rId198" Type="http://schemas.openxmlformats.org/officeDocument/2006/relationships/hyperlink" Target="https://sturmtools.ru/catalog/bury_sds/nasadka_doloto_sds_sturm_9018_sds_f40x400/" TargetMode="External"/><Relationship Id="rId2086" Type="http://schemas.openxmlformats.org/officeDocument/2006/relationships/hyperlink" Target="https://sturmtools.ru/catalog/nabory_frez/nabor_frez_sturm_rb02_081906/?RB02_081906" TargetMode="External"/><Relationship Id="rId3484" Type="http://schemas.openxmlformats.org/officeDocument/2006/relationships/hyperlink" Target="https://sturmtools.ru/catalog/opryskivateli_ruchnye/opryskivatel_sturm_3016_22_12/" TargetMode="External"/><Relationship Id="rId2293" Type="http://schemas.openxmlformats.org/officeDocument/2006/relationships/hyperlink" Target="https://sturmtools.ru/catalog/korshchetki/korshchetka_ruchnaya_sturm_9011_01_w05/" TargetMode="External"/><Relationship Id="rId3137" Type="http://schemas.openxmlformats.org/officeDocument/2006/relationships/hyperlink" Target="https://sturmtools.ru/catalog/pistolety_dlya_germetika/pistolet_dlya_germetika_sturm_1073_07_310/" TargetMode="External"/><Relationship Id="rId3344" Type="http://schemas.openxmlformats.org/officeDocument/2006/relationships/hyperlink" Target="https://sturmtools.ru/catalog/shtangentsirkuli/shtangentsirkul_sturm_2030_01_200/" TargetMode="External"/><Relationship Id="rId3551" Type="http://schemas.openxmlformats.org/officeDocument/2006/relationships/hyperlink" Target="https://sturmtools.ru/catalog/perchatki/perchatki_sturm_8054_02_m/" TargetMode="External"/><Relationship Id="rId265" Type="http://schemas.openxmlformats.org/officeDocument/2006/relationships/hyperlink" Target="https://sturmtools.ru/catalog/aksessuary_dlya_shlifovalnykh_mashin/aksessuar_dlya_shlifovalnykh_i_polirovalnykh_mashin_sturm_agcs12_16_sl/?AGCS12_16_SL" TargetMode="External"/><Relationship Id="rId472" Type="http://schemas.openxmlformats.org/officeDocument/2006/relationships/hyperlink" Target="https://sturmtools.ru/catalog/nabory_sharoshek/nabor_sharoshek_sturm_9030_02_s2/" TargetMode="External"/><Relationship Id="rId2153" Type="http://schemas.openxmlformats.org/officeDocument/2006/relationships/hyperlink" Target="https://sturmtools.ru/catalog/nabory_frez/nabor_frez_sturm_rb10_082751/?RB10_082751" TargetMode="External"/><Relationship Id="rId2360" Type="http://schemas.openxmlformats.org/officeDocument/2006/relationships/hyperlink" Target="https://sturmtools.ru/catalog/bokorezy/bokorezy_sturm_1020_13_4_180/" TargetMode="External"/><Relationship Id="rId3204" Type="http://schemas.openxmlformats.org/officeDocument/2006/relationships/hyperlink" Target="https://sturmtools.ru/catalog/shpateli_dlya_zatirki/shpatel_soyuz_8051_65_250pc/" TargetMode="External"/><Relationship Id="rId3411" Type="http://schemas.openxmlformats.org/officeDocument/2006/relationships/hyperlink" Target="https://sturmtools.ru/catalog/strubtsiny/strubtsina_sturm_1078_06_200x260/" TargetMode="External"/><Relationship Id="rId125" Type="http://schemas.openxmlformats.org/officeDocument/2006/relationships/hyperlink" Target="https://sturmtools.ru/catalog/nozhnitsy_po_metallu/nozhnitsy_po_metallu_sturm_1074_02_06/" TargetMode="External"/><Relationship Id="rId332" Type="http://schemas.openxmlformats.org/officeDocument/2006/relationships/hyperlink" Target="https://sturmtools.ru/catalog/shliflenty/shlifovalnaya_lenta_sturm_9010_b75x457_080/" TargetMode="External"/><Relationship Id="rId2013" Type="http://schemas.openxmlformats.org/officeDocument/2006/relationships/hyperlink" Target="https://sturmtools.ru/catalog/sverla_po_metallu/sverlo_po_metallu_sturm_1055_080_117/" TargetMode="External"/><Relationship Id="rId2220" Type="http://schemas.openxmlformats.org/officeDocument/2006/relationships/hyperlink" Target="https://sturmtools.ru/catalog/koronki_almaznye/koronka_almaznaya_sturm_1055_09_3855/" TargetMode="External"/><Relationship Id="rId1779" Type="http://schemas.openxmlformats.org/officeDocument/2006/relationships/hyperlink" Target="https://sturmtools.ru/catalog/bity/bity_boekomplekt_bph2_50d_1smh/" TargetMode="External"/><Relationship Id="rId1986" Type="http://schemas.openxmlformats.org/officeDocument/2006/relationships/hyperlink" Target="https://sturmtools.ru/catalog/sverla_po_metallu/sverlo_po_metallu_sturm_1055_030_61/" TargetMode="External"/><Relationship Id="rId1639" Type="http://schemas.openxmlformats.org/officeDocument/2006/relationships/hyperlink" Target="https://sturmtools.ru/catalog/almaznye_diski/disk_almaznyy_sturm_9020_04_230x22_tw/" TargetMode="External"/><Relationship Id="rId1846" Type="http://schemas.openxmlformats.org/officeDocument/2006/relationships/hyperlink" Target="https://sturmtools.ru/catalog/bury_sds/bur_sds_soyuz_9019_sds_18x210c/" TargetMode="External"/><Relationship Id="rId3061" Type="http://schemas.openxmlformats.org/officeDocument/2006/relationships/hyperlink" Target="https://sturmtools.ru/catalog/valiki/valik_sturm_1_9040_6_4_240s/" TargetMode="External"/><Relationship Id="rId1706" Type="http://schemas.openxmlformats.org/officeDocument/2006/relationships/hyperlink" Target="https://sturmtools.ru/catalog/pilki_dlya_lobzika/pilki_dlya_lobzika_boekomplekt_b05_218a/" TargetMode="External"/><Relationship Id="rId1913" Type="http://schemas.openxmlformats.org/officeDocument/2006/relationships/hyperlink" Target="https://sturmtools.ru/catalog/sverla_po_kafelyu/sverlo_po_kafelyu_sturm_1055_03_08/" TargetMode="External"/><Relationship Id="rId799" Type="http://schemas.openxmlformats.org/officeDocument/2006/relationships/hyperlink" Target="https://sturmtools.ru/catalog/aksessuary_dlya_kompressorov/kraskopult_pnevmaticheskiy_sturm_1710_01_01/" TargetMode="External"/><Relationship Id="rId2687" Type="http://schemas.openxmlformats.org/officeDocument/2006/relationships/hyperlink" Target="https://sturmtools.ru/catalog/otvertki/otvertka_sturm_1040_01_ph0_125/" TargetMode="External"/><Relationship Id="rId2894" Type="http://schemas.openxmlformats.org/officeDocument/2006/relationships/hyperlink" Target="https://sturmtools.ru/catalog/plitkorezy/rezak_smennyy_dlya_plitkoreza_sturm_1072_600_700/" TargetMode="External"/><Relationship Id="rId659" Type="http://schemas.openxmlformats.org/officeDocument/2006/relationships/hyperlink" Target="https://sturmtools.ru/catalog/aksessuary_dlya_stroitelnykh_pylesosov/bumazhnye_meshki_dlya_stroitelnykh_pylesosov_soyuz_pss_7320_885/" TargetMode="External"/><Relationship Id="rId866" Type="http://schemas.openxmlformats.org/officeDocument/2006/relationships/hyperlink" Target="https://sturmtools.ru/catalog/svarochnye_maski/svarochnaya_maska_hanskonner_haw91a6wh/" TargetMode="External"/><Relationship Id="rId1289" Type="http://schemas.openxmlformats.org/officeDocument/2006/relationships/hyperlink" Target="https://sturmtools.ru/catalog/aksessuary_dlya_trimmerov/nasadka_dlya_trimmera_propolnik_sturm_gt3513_k2/" TargetMode="External"/><Relationship Id="rId1496" Type="http://schemas.openxmlformats.org/officeDocument/2006/relationships/hyperlink" Target="https://sturmtools.ru/catalog/otreznye_diski_po_metallu/otreznoy_disk_po_metallu_sturm_9020_07_230x20/" TargetMode="External"/><Relationship Id="rId2547" Type="http://schemas.openxmlformats.org/officeDocument/2006/relationships/hyperlink" Target="https://sturmtools.ru/catalog/klyuchi_razvodnye/klyuch_razvodnoy_sturm_1045_29_300/" TargetMode="External"/><Relationship Id="rId519" Type="http://schemas.openxmlformats.org/officeDocument/2006/relationships/hyperlink" Target="https://sturmtools.ru/catalog/keramicheskie_obogrevateli/keramicheskiy_obogrevatel_soyuz_tvs_3022k/" TargetMode="External"/><Relationship Id="rId1149" Type="http://schemas.openxmlformats.org/officeDocument/2006/relationships/hyperlink" Target="https://sturmtools.ru/catalog/drenazhnye_nasosy/nasos_pogruzhnoy_drenazhnyy_sturm_wp9775pvu/" TargetMode="External"/><Relationship Id="rId135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754" Type="http://schemas.openxmlformats.org/officeDocument/2006/relationships/hyperlink" Target="https://sturmtools.ru/catalog/otvertki/otvertka_bitoderzhatel_s_muftoy_sturm_1040_06_1/" TargetMode="External"/><Relationship Id="rId2961" Type="http://schemas.openxmlformats.org/officeDocument/2006/relationships/hyperlink" Target="https://sturmtools.ru/catalog/nozhi/nozh_skladnoy_sturm_1076_01_p1_s_trapetsievidnymi_lezviyami/" TargetMode="External"/><Relationship Id="rId726" Type="http://schemas.openxmlformats.org/officeDocument/2006/relationships/hyperlink" Target="https://sturmtools.ru/catalog/pylesosy_avtomobilnye/pylesos_avtomobilnyy_sturm_vc12120/" TargetMode="External"/><Relationship Id="rId933" Type="http://schemas.openxmlformats.org/officeDocument/2006/relationships/hyperlink" Target="https://sturmtools.ru/catalog/akkumulyatornye_tsepnye_pily/akkumulyatornye_tsepnye_pily_sturm_csc1804/" TargetMode="External"/><Relationship Id="rId1009" Type="http://schemas.openxmlformats.org/officeDocument/2006/relationships/hyperlink" Target="https://sturmtools.ru/catalog/aksessuary_dlya_kultivatorov/kultivator_ploskorez_2kh_nozhevoy_sturm_gke_02/" TargetMode="External"/><Relationship Id="rId1563" Type="http://schemas.openxmlformats.org/officeDocument/2006/relationships/hyperlink" Target="https://sturmtools.ru/catalog/pily_diskovye/disk_pilnyy_boekomplekt_b9022_160_20_16_48/" TargetMode="External"/><Relationship Id="rId1770" Type="http://schemas.openxmlformats.org/officeDocument/2006/relationships/hyperlink" Target="https://sturmtools.ru/catalog/bity_i_nabory_bit/bita_boekomplekt_bph2_110/" TargetMode="External"/><Relationship Id="rId2407" Type="http://schemas.openxmlformats.org/officeDocument/2006/relationships/hyperlink" Target="https://sturmtools.ru/catalog/molotki/molotok_sturm_1010_52_wd1000/" TargetMode="External"/><Relationship Id="rId2614" Type="http://schemas.openxmlformats.org/officeDocument/2006/relationships/hyperlink" Target="https://sturmtools.ru/catalog/nabory_instrumenta_dlya_avtomobilya/nabor_instrumenta_dlya_avtomobilya_sturm_1045_01_ss6/" TargetMode="External"/><Relationship Id="rId2821" Type="http://schemas.openxmlformats.org/officeDocument/2006/relationships/hyperlink" Target="https://sturmtools.ru/catalog/napilniki_po_metallu/napilnik_po_metallu_sturm_1050_01_r200/" TargetMode="External"/><Relationship Id="rId6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216" Type="http://schemas.openxmlformats.org/officeDocument/2006/relationships/hyperlink" Target="https://sturmtools.ru/catalog/aksessuary_dlya_nasosnogo_oborudovaniya/shlang_soedinitelnyy_dlya_nasosnykh_stantsiy_sturm_wp97jsh_5_1/" TargetMode="External"/><Relationship Id="rId1423" Type="http://schemas.openxmlformats.org/officeDocument/2006/relationships/hyperlink" Target="https://sturmtools.ru/catalog/svechi_zazhiganiya/svecha_zazhiganiya_dlya_benzopil_sturm_sp_l7rtc/?SP_L7RTC" TargetMode="External"/><Relationship Id="rId1630" Type="http://schemas.openxmlformats.org/officeDocument/2006/relationships/hyperlink" Target="https://sturmtools.ru/catalog/almaznye_diski/disk_almaznyy_sturm_9020_04_180x22_t/" TargetMode="External"/><Relationship Id="rId3388" Type="http://schemas.openxmlformats.org/officeDocument/2006/relationships/hyperlink" Target="https://sturmtools.ru/catalog/skoby_i_gvozdi_dlya_steplera/skoby_dlya_steplera_sturm_1071_03_14/" TargetMode="External"/><Relationship Id="rId3595" Type="http://schemas.openxmlformats.org/officeDocument/2006/relationships/hyperlink" Target="https://sturmtools.ru/catalog/yashchiki_plastikovye/yashchik_plastikovyy_sturm_tbprof318/" TargetMode="External"/><Relationship Id="rId2197" Type="http://schemas.openxmlformats.org/officeDocument/2006/relationships/hyperlink" Target="https://sturmtools.ru/catalog/nabory_bimetallicheskikh_koronok/koronka_bimetallicheskaya_sturm_1090_s04_bi_35/" TargetMode="External"/><Relationship Id="rId3248" Type="http://schemas.openxmlformats.org/officeDocument/2006/relationships/hyperlink" Target="https://sturmtools.ru/catalog/ruletki/ruletka_sturm_2010_11_5_25/" TargetMode="External"/><Relationship Id="rId3455" Type="http://schemas.openxmlformats.org/officeDocument/2006/relationships/hyperlink" Target="https://sturmtools.ru/catalog/sekatory/sekator_soyuz_3012_04_07s_1/" TargetMode="External"/><Relationship Id="rId169" Type="http://schemas.openxmlformats.org/officeDocument/2006/relationships/hyperlink" Target="https://sturmtools.ru/catalog/perforatory_sds_plus/perforator_sds_plus_hanskonner_hrh0928dr/" TargetMode="External"/><Relationship Id="rId376" Type="http://schemas.openxmlformats.org/officeDocument/2006/relationships/hyperlink" Target="https://sturmtools.ru/catalog/aksessuary_dlya_pil/aksessuar_dlya_pil_sturm_mf5630c_993/" TargetMode="External"/><Relationship Id="rId583" Type="http://schemas.openxmlformats.org/officeDocument/2006/relationships/hyperlink" Target="https://sturmtools.ru/catalog/betonomeshalki/betonomeshalka_sturm_cm20130rf/" TargetMode="External"/><Relationship Id="rId790" Type="http://schemas.openxmlformats.org/officeDocument/2006/relationships/hyperlink" Target="https://sturmtools.ru/catalog/aksessuary_dlya_kompressorov/shlang_sturm_1700_01_10/" TargetMode="External"/><Relationship Id="rId2057" Type="http://schemas.openxmlformats.org/officeDocument/2006/relationships/hyperlink" Target="https://sturmtools.ru/catalog/sverla_opalubochnye/sverlo_opalubochnoe_montazhnoe_boekomplekt_b1055_sd106/?B1055_SD106" TargetMode="External"/><Relationship Id="rId2264" Type="http://schemas.openxmlformats.org/officeDocument/2006/relationships/hyperlink" Target="https://sturmtools.ru/catalog/korshchetki/korshchetka_sturm_5240302/" TargetMode="External"/><Relationship Id="rId2471" Type="http://schemas.openxmlformats.org/officeDocument/2006/relationships/hyperlink" Target="https://sturmtools.ru/catalog/topory/topor_sturm_1015_06_fr0800/" TargetMode="External"/><Relationship Id="rId3108" Type="http://schemas.openxmlformats.org/officeDocument/2006/relationships/hyperlink" Target="https://sturmtools.ru/catalog/kisti/kist_sturm_9040_35_038/" TargetMode="External"/><Relationship Id="rId3315" Type="http://schemas.openxmlformats.org/officeDocument/2006/relationships/hyperlink" Target="https://sturmtools.ru/catalog/urovni/uroven_sturm_2015_02_800/" TargetMode="External"/><Relationship Id="rId3522" Type="http://schemas.openxmlformats.org/officeDocument/2006/relationships/hyperlink" Target="https://sturmtools.ru/catalog/adaptery_dlya_polivalnykh_sistem/adapter_sturm_3015_21_3_4_3_4r/?3015_21_3_4_3_4R" TargetMode="External"/><Relationship Id="rId236" Type="http://schemas.openxmlformats.org/officeDocument/2006/relationships/hyperlink" Target="https://sturmtools.ru/catalog/shtroborezy/shtroborez_hanskonner_hag915s/" TargetMode="External"/><Relationship Id="rId443" Type="http://schemas.openxmlformats.org/officeDocument/2006/relationships/hyperlink" Target="https://sturmtools.ru/catalog/lobziki_elektricheskie/lobzik_elektricheskiy_soyuz_lbs_4050/" TargetMode="External"/><Relationship Id="rId650" Type="http://schemas.openxmlformats.org/officeDocument/2006/relationships/hyperlink" Target="https://sturmtools.ru/catalog/aksessuary_dlya_stroitelnykh_pylesosov/khepa_filtr_dlya_pylesosa_hvc20wd_hanskonner_hvc20wd_hf1/?HVC20WD_HF1" TargetMode="External"/><Relationship Id="rId1073" Type="http://schemas.openxmlformats.org/officeDocument/2006/relationships/hyperlink" Target="https://sturmtools.ru/catalog/motobloki/motoblok_benzinovyy_sturm_gk9313g12/" TargetMode="External"/><Relationship Id="rId1280" Type="http://schemas.openxmlformats.org/officeDocument/2006/relationships/hyperlink" Target="https://sturmtools.ru/catalog/katushki_trimmernye/katushka_trimmernaya_sturm_gt3513_59/" TargetMode="External"/><Relationship Id="rId2124" Type="http://schemas.openxmlformats.org/officeDocument/2006/relationships/hyperlink" Target="https://sturmtools.ru/catalog/nabory_frez/nabor_frez_sturm_rb06_125012/?RB06_125012" TargetMode="External"/><Relationship Id="rId2331" Type="http://schemas.openxmlformats.org/officeDocument/2006/relationships/hyperlink" Target="https://sturmtools.ru/catalog/mini_seriya_ploskogubtsy_bokorezy/tonkogubtsy_125mm_sturm_1030_05_2_125/" TargetMode="External"/><Relationship Id="rId303" Type="http://schemas.openxmlformats.org/officeDocument/2006/relationships/hyperlink" Target="https://sturmtools.ru/catalog/almaznye_gibkie_shlifovalnye_krugi/krug_shlifovalnyy_gibkiy_sturm_9012_w100_100/" TargetMode="External"/><Relationship Id="rId1140" Type="http://schemas.openxmlformats.org/officeDocument/2006/relationships/hyperlink" Target="https://sturmtools.ru/catalog/drenazhnye_nasosy/nasos_pogruzhnoy_drenazhnyy_sturm_wp9775p/" TargetMode="External"/><Relationship Id="rId510" Type="http://schemas.openxmlformats.org/officeDocument/2006/relationships/hyperlink" Target="https://sturmtools.ru/catalog/infrakrasnye_obogrevateli/infrakrasnyy_obogrevatel_sturm_ih4000/" TargetMode="External"/><Relationship Id="rId1000" Type="http://schemas.openxmlformats.org/officeDocument/2006/relationships/hyperlink" Target="https://sturmtools.ru/catalog/akkumulyatornye_sekatory/akkumulyatornyy_sekator_sturm_cps1803bl_1batterysystem_bez_zu_i_akb/" TargetMode="External"/><Relationship Id="rId1957" Type="http://schemas.openxmlformats.org/officeDocument/2006/relationships/hyperlink" Target="https://sturmtools.ru/catalog/sverla_po_metallu/sverlo_po_metallu_sturm_1055_04_12s5_ss5/" TargetMode="External"/><Relationship Id="rId1817" Type="http://schemas.openxmlformats.org/officeDocument/2006/relationships/hyperlink" Target="https://sturmtools.ru/catalog/bury_sds/bur_sds_soyuz_9019_sds_07x160c/" TargetMode="External"/><Relationship Id="rId3172" Type="http://schemas.openxmlformats.org/officeDocument/2006/relationships/hyperlink" Target="https://sturmtools.ru/catalog/shpateli/shpatel_soyuz_8051_35_350fc/" TargetMode="External"/><Relationship Id="rId3032" Type="http://schemas.openxmlformats.org/officeDocument/2006/relationships/hyperlink" Target="https://sturmtools.ru/catalog/valiki/valik_sturm_9040_31_150/" TargetMode="External"/><Relationship Id="rId160" Type="http://schemas.openxmlformats.org/officeDocument/2006/relationships/hyperlink" Target="https://sturmtools.ru/catalog/akkumulyatornye_perforatory/akkumulyatornyy_perforator_sturm_crh1822/?CRH1822" TargetMode="External"/><Relationship Id="rId279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77" Type="http://schemas.openxmlformats.org/officeDocument/2006/relationships/hyperlink" Target="https://sturmtools.ru/catalog/skarifikatory/benzinovyy_skarifikator_sturm_ps4045/?PS4045" TargetMode="External"/><Relationship Id="rId2658" Type="http://schemas.openxmlformats.org/officeDocument/2006/relationships/hyperlink" Target="https://sturmtools.ru/catalog/nabory_otvertok/nabor_otvertok_dlya_telefona_i_noutbuka_sturm_1040_11_s5/" TargetMode="External"/><Relationship Id="rId2865" Type="http://schemas.openxmlformats.org/officeDocument/2006/relationships/hyperlink" Target="https://sturmtools.ru/catalog/nozhovki_po_derevu/nozhovka_po_derevu_sturm_1060_55_500/" TargetMode="External"/><Relationship Id="rId83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67" Type="http://schemas.openxmlformats.org/officeDocument/2006/relationships/hyperlink" Target="https://sturmtools.ru/catalog/aksessuary_dlya_tsepnykh_pil/pilnaya_tsep_sturm_sc38013crt_56/" TargetMode="External"/><Relationship Id="rId1674" Type="http://schemas.openxmlformats.org/officeDocument/2006/relationships/hyperlink" Target="https://sturmtools.ru/catalog/pilki_dlya_lobzika/pilki_dlya_lobzika_boekomplekt_b02_101ao/" TargetMode="External"/><Relationship Id="rId1881" Type="http://schemas.openxmlformats.org/officeDocument/2006/relationships/hyperlink" Target="https://sturmtools.ru/catalog/bury_sds/bur_sds_boekomplekt_b9019_f10_210/" TargetMode="External"/><Relationship Id="rId2518" Type="http://schemas.openxmlformats.org/officeDocument/2006/relationships/hyperlink" Target="https://sturmtools.ru/catalog/klyuchi_trubnye/klyuch_trubka_tortsevoy_soyuz_1045_22_s6c/" TargetMode="External"/><Relationship Id="rId2725" Type="http://schemas.openxmlformats.org/officeDocument/2006/relationships/hyperlink" Target="https://sturmtools.ru/catalog/otvertki/otvertka_sturm_1040_14_pz3_150/" TargetMode="External"/><Relationship Id="rId2932" Type="http://schemas.openxmlformats.org/officeDocument/2006/relationships/hyperlink" Target="https://sturmtools.ru/catalog/stameski_po_derevu/stameska_soyuz_1063_02_14s/" TargetMode="External"/><Relationship Id="rId904" Type="http://schemas.openxmlformats.org/officeDocument/2006/relationships/hyperlink" Target="https://sturmtools.ru/catalog/benzinovye_tsepnye_pily/benzopila_hanskonner_hgc1618/" TargetMode="External"/><Relationship Id="rId1327" Type="http://schemas.openxmlformats.org/officeDocument/2006/relationships/hyperlink" Target="https://sturmtools.ru/catalog/leska_dlya_trimmera/leska_dlya_trimmera_sturm_gt3535_2_4_sa_120/" TargetMode="External"/><Relationship Id="rId1534" Type="http://schemas.openxmlformats.org/officeDocument/2006/relationships/hyperlink" Target="https://sturmtools.ru/catalog/pily_diskovye/disk_pilnyy_sturm_9020_200x32x24t/" TargetMode="External"/><Relationship Id="rId1741" Type="http://schemas.openxmlformats.org/officeDocument/2006/relationships/hyperlink" Target="https://sturmtools.ru/catalog/pilki_dlya_lobzika/pilki_dlya_lobzika_sturm_5250701/" TargetMode="External"/><Relationship Id="rId33" Type="http://schemas.openxmlformats.org/officeDocument/2006/relationships/hyperlink" Target="https://sturmtools.ru/catalog/akkumulyatornye_shurupovyerty/akkumulyatornyy_shurupovert_soyuz_dshs_12_1l/" TargetMode="External"/><Relationship Id="rId1601" Type="http://schemas.openxmlformats.org/officeDocument/2006/relationships/hyperlink" Target="https://sturmtools.ru/catalog/pily_diskovye/disk_pilnyy_boekomplekt_b9022_255_30_60/" TargetMode="External"/><Relationship Id="rId3499" Type="http://schemas.openxmlformats.org/officeDocument/2006/relationships/hyperlink" Target="https://sturmtools.ru/catalog/pistolety_i_oroshateli_dlya_poliva/pistolet_dlya_poliva_sturm_3015_17_08p/" TargetMode="External"/><Relationship Id="rId3359" Type="http://schemas.openxmlformats.org/officeDocument/2006/relationships/hyperlink" Target="https://sturmtools.ru/catalog/zaklepki/zaklepki_sturm_1070_40_12/" TargetMode="External"/><Relationship Id="rId3566" Type="http://schemas.openxmlformats.org/officeDocument/2006/relationships/hyperlink" Target="https://sturmtools.ru/catalog/lampy_payalnye/lampa_payalnaya_sturm_5015_01_15/" TargetMode="External"/><Relationship Id="rId487" Type="http://schemas.openxmlformats.org/officeDocument/2006/relationships/hyperlink" Target="https://sturmtools.ru/catalog/pistolety_kleevye/kleevoy_pistolet_soyuz_kps_2481v/" TargetMode="External"/><Relationship Id="rId694" Type="http://schemas.openxmlformats.org/officeDocument/2006/relationships/hyperlink" Target="https://sturmtools.ru/catalog/tochilnye_ustroystva_dlya_nozhey/ustroystvo_dlya_zatochki_nozhey_sturm_1076_05_bg/" TargetMode="External"/><Relationship Id="rId2168" Type="http://schemas.openxmlformats.org/officeDocument/2006/relationships/hyperlink" Target="https://sturmtools.ru/catalog/nabory_frez/nabor_frez_sturm_rb16_121341/?RB16_121341" TargetMode="External"/><Relationship Id="rId2375" Type="http://schemas.openxmlformats.org/officeDocument/2006/relationships/hyperlink" Target="https://sturmtools.ru/catalog/molotki/molotok_sturm_1010_02_fr0100/" TargetMode="External"/><Relationship Id="rId3219" Type="http://schemas.openxmlformats.org/officeDocument/2006/relationships/hyperlink" Target="https://sturmtools.ru/catalog/lineyki/lineyka_mnogofunktsionalnaya_kopirovalnaya_sturm_2040_02_5/" TargetMode="External"/><Relationship Id="rId347" Type="http://schemas.openxmlformats.org/officeDocument/2006/relationships/hyperlink" Target="https://sturmtools.ru/catalog/tsirkulyarnye_pily/tsirkulyarnaya_pila_sturm_cs50140/" TargetMode="External"/><Relationship Id="rId1184" Type="http://schemas.openxmlformats.org/officeDocument/2006/relationships/hyperlink" Target="https://sturmtools.ru/catalog/nasosnye_stantsii/nasosnaya_stantsiya_sturm_wp9712ci/" TargetMode="External"/><Relationship Id="rId2028" Type="http://schemas.openxmlformats.org/officeDocument/2006/relationships/hyperlink" Target="https://sturmtools.ru/catalog/sverla_po_metallu/sverlo_po_metallu_sturm_1055_120_205l/" TargetMode="External"/><Relationship Id="rId2582" Type="http://schemas.openxmlformats.org/officeDocument/2006/relationships/hyperlink" Target="https://sturmtools.ru/catalog/klyuchi_treshchotki/klyuch_treshchotka_11_1045_17_r3_8/" TargetMode="External"/><Relationship Id="rId3426" Type="http://schemas.openxmlformats.org/officeDocument/2006/relationships/hyperlink" Target="https://sturmtools.ru/catalog/strubtsiny/strubtsina_uglovaya_sturm_1078_11_75/" TargetMode="External"/><Relationship Id="rId3633" Type="http://schemas.openxmlformats.org/officeDocument/2006/relationships/hyperlink" Target="https://sturmtools.ru/catalog/plastikovye_khomuty/khomuty_plastikovye_sturm_7012_04_150/" TargetMode="External"/><Relationship Id="rId554" Type="http://schemas.openxmlformats.org/officeDocument/2006/relationships/hyperlink" Target="https://sturmtools.ru/catalog/ventilyatory_elektricheskie/ventilyator_nastolnyy_sturm_sf4005/" TargetMode="External"/><Relationship Id="rId761" Type="http://schemas.openxmlformats.org/officeDocument/2006/relationships/hyperlink" Target="https://sturmtools.ru/catalog/kompressory_maslyanye/kompressor_maslyanyy_sturm_ac93150p/" TargetMode="External"/><Relationship Id="rId1391" Type="http://schemas.openxmlformats.org/officeDocument/2006/relationships/hyperlink" Target="https://sturmtools.ru/catalog/aksessuary_dlya_trimmerov/leska_dlya_trimmera_10_tlr_3_0_0_15/?TLR_3_0_0_15" TargetMode="External"/><Relationship Id="rId2235" Type="http://schemas.openxmlformats.org/officeDocument/2006/relationships/hyperlink" Target="https://sturmtools.ru/catalog/koronki_almaznye/koronka_almaznaya_sturm_1055_10_2570/" TargetMode="External"/><Relationship Id="rId2442" Type="http://schemas.openxmlformats.org/officeDocument/2006/relationships/hyperlink" Target="https://sturmtools.ru/catalog/kiyanki/kiyanka_sturm_1012_06_fb0450/" TargetMode="External"/><Relationship Id="rId207" Type="http://schemas.openxmlformats.org/officeDocument/2006/relationships/hyperlink" Target="https://sturmtools.ru/catalog/koronki_sds/koronka_sds_sturm_9018_sds_hd55/" TargetMode="External"/><Relationship Id="rId41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621" Type="http://schemas.openxmlformats.org/officeDocument/2006/relationships/hyperlink" Target="https://sturmtools.ru/catalog/aksessuary_dlya_motoburov/shnek_dlya_motoburov_bbs_02_130_l/" TargetMode="External"/><Relationship Id="rId1044" Type="http://schemas.openxmlformats.org/officeDocument/2006/relationships/hyperlink" Target="https://sturmtools.ru/catalog/aksessuary_dlya_kultivatorov/plug_universalnyy_so_stsepkoy_sturm_gke_32/" TargetMode="External"/><Relationship Id="rId125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302" Type="http://schemas.openxmlformats.org/officeDocument/2006/relationships/hyperlink" Target="https://sturmtools.ru/catalog/chashki_almaznye/chashki_almaznye_sturm_9020_05_125x22_t/" TargetMode="External"/><Relationship Id="rId1111" Type="http://schemas.openxmlformats.org/officeDocument/2006/relationships/hyperlink" Target="https://sturmtools.ru/catalog/elektricheskie_moyki_vysokogo_davleniya/moyka_vysokogo_davleniya_sturm_pw9217/" TargetMode="External"/><Relationship Id="rId3076" Type="http://schemas.openxmlformats.org/officeDocument/2006/relationships/hyperlink" Target="https://sturmtools.ru/catalog/byugeli/byugel_sturm_9040_8_250/" TargetMode="External"/><Relationship Id="rId3283" Type="http://schemas.openxmlformats.org/officeDocument/2006/relationships/hyperlink" Target="https://sturmtools.ru/catalog/ugolniki/ugolnik_s_urovnem_i_karandashom_sturm_2020_06_500/" TargetMode="External"/><Relationship Id="rId3490" Type="http://schemas.openxmlformats.org/officeDocument/2006/relationships/hyperlink" Target="https://sturmtools.ru/catalog/sadovo_ogorodnyy_inventar_i_osnastka/gryadki_otsinkovannye_polimernye_soyuz_dgo_u1/" TargetMode="External"/><Relationship Id="rId1928" Type="http://schemas.openxmlformats.org/officeDocument/2006/relationships/hyperlink" Target="https://sturmtools.ru/catalog/sverla_vintovye/sverlo_vintovoe_sturm_1055_ag16x460/" TargetMode="External"/><Relationship Id="rId2092" Type="http://schemas.openxmlformats.org/officeDocument/2006/relationships/hyperlink" Target="https://sturmtools.ru/catalog/nabory_frez/nabor_frez_sturm_rb02_082008/?RB02_082008" TargetMode="External"/><Relationship Id="rId3143" Type="http://schemas.openxmlformats.org/officeDocument/2006/relationships/hyperlink" Target="https://sturmtools.ru/catalog/pistolety_dlya_montazhnoy_peny/pistolet_dlya_montazhnoy_peny_sturm_1073_06_04/" TargetMode="External"/><Relationship Id="rId3350" Type="http://schemas.openxmlformats.org/officeDocument/2006/relationships/hyperlink" Target="https://sturmtools.ru/catalog/zaklepochniki/zaklepochnik_1070_01_250zaklepochnik_1070_01_250/" TargetMode="External"/><Relationship Id="rId271" Type="http://schemas.openxmlformats.org/officeDocument/2006/relationships/hyperlink" Target="https://sturmtools.ru/catalog/shlifkrugi/shlifovalnyy_krug_sturm_5200201/" TargetMode="External"/><Relationship Id="rId3003" Type="http://schemas.openxmlformats.org/officeDocument/2006/relationships/hyperlink" Target="https://sturmtools.ru/catalog/pily_ruchnye_po_metallu/nozhovka_po_metallu_soyuz_1061_03_300s/" TargetMode="External"/><Relationship Id="rId131" Type="http://schemas.openxmlformats.org/officeDocument/2006/relationships/hyperlink" Target="https://sturmtools.ru/catalog/udarnye_dreli/drel_udarnaya_sturm_id2195p/" TargetMode="External"/><Relationship Id="rId3210" Type="http://schemas.openxmlformats.org/officeDocument/2006/relationships/hyperlink" Target="https://sturmtools.ru/catalog/multimetry/multimetr_sturm_mm12021/" TargetMode="External"/><Relationship Id="rId2769" Type="http://schemas.openxmlformats.org/officeDocument/2006/relationships/hyperlink" Target="https://sturmtools.ru/catalog/otvertki/otvertka_sturm_1040_01_sl5_200/" TargetMode="External"/><Relationship Id="rId2976" Type="http://schemas.openxmlformats.org/officeDocument/2006/relationships/hyperlink" Target="https://sturmtools.ru/catalog/lezviya_dlya_nozhey/lezviya_dlya_nozhey_sturm_1076_s2_18/" TargetMode="External"/><Relationship Id="rId948" Type="http://schemas.openxmlformats.org/officeDocument/2006/relationships/hyperlink" Target="https://sturmtools.ru/catalog/benzinovye_trimmery/trimmer_benzinovyy_sturm_bt9126bl/" TargetMode="External"/><Relationship Id="rId1578" Type="http://schemas.openxmlformats.org/officeDocument/2006/relationships/hyperlink" Target="https://sturmtools.ru/catalog/pily_diskovye/disk_pilnyy_boekomplekt_b9022_200_32_30_24/" TargetMode="External"/><Relationship Id="rId1785" Type="http://schemas.openxmlformats.org/officeDocument/2006/relationships/hyperlink" Target="https://sturmtools.ru/catalog/bity_i_nabory_bit/bity_boekomplekt_bph2_75_10/" TargetMode="External"/><Relationship Id="rId1992" Type="http://schemas.openxmlformats.org/officeDocument/2006/relationships/hyperlink" Target="https://sturmtools.ru/catalog/sverla_po_metallu/sverlo_po_metallu_sturm_1055_040_75/" TargetMode="External"/><Relationship Id="rId2629" Type="http://schemas.openxmlformats.org/officeDocument/2006/relationships/hyperlink" Target="https://sturmtools.ru/catalog/nabory_otvertok/nabor_otvertok_sturm_1040_01_ss3/" TargetMode="External"/><Relationship Id="rId2836" Type="http://schemas.openxmlformats.org/officeDocument/2006/relationships/hyperlink" Target="https://sturmtools.ru/catalog/nozhovki_po_derevu/nozhovka_po_derevu_s_karandashom_sturm_1060_11_4007/" TargetMode="External"/><Relationship Id="rId77" Type="http://schemas.openxmlformats.org/officeDocument/2006/relationships/hyperlink" Target="https://sturmtools.ru/catalog/uglovye_shlifovalnye_mashiny/bolgarka_ushm_hanskonner_hag95141p/" TargetMode="External"/><Relationship Id="rId808" Type="http://schemas.openxmlformats.org/officeDocument/2006/relationships/hyperlink" Target="https://sturmtools.ru/catalog/pnevmaticheskiy_instrument/smennyy_amortizator_dlya_pnemosteplera_sturm_au_1730_04_2/" TargetMode="External"/><Relationship Id="rId143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45" Type="http://schemas.openxmlformats.org/officeDocument/2006/relationships/hyperlink" Target="https://sturmtools.ru/catalog/almaznye_diski/disk_almaznyy_boekomplekt_b9021_125_22ct/" TargetMode="External"/><Relationship Id="rId1852" Type="http://schemas.openxmlformats.org/officeDocument/2006/relationships/hyperlink" Target="https://sturmtools.ru/catalog/bury_sds/bur_sds_soyuz_9019_sds_20x450c/" TargetMode="External"/><Relationship Id="rId2903" Type="http://schemas.openxmlformats.org/officeDocument/2006/relationships/hyperlink" Target="https://sturmtools.ru/catalog/plitkorezy/plitkorez_sturm_1072_tc_700p/" TargetMode="External"/><Relationship Id="rId1505" Type="http://schemas.openxmlformats.org/officeDocument/2006/relationships/hyperlink" Target="https://sturmtools.ru/catalog/otreznye_diski_po_metallu/otreznoy_disk_po_metallu_boekomplekt_b9020_180_20/" TargetMode="External"/><Relationship Id="rId1712" Type="http://schemas.openxmlformats.org/officeDocument/2006/relationships/hyperlink" Target="https://sturmtools.ru/catalog/pilki_dlya_lobzika/pilki_dlya_lobzika_sturm_5250301/" TargetMode="External"/><Relationship Id="rId598" Type="http://schemas.openxmlformats.org/officeDocument/2006/relationships/hyperlink" Target="https://sturmtools.ru/catalog/vibroplity/vibroplita_benzinovaya_sturm_pc8811dkw/" TargetMode="External"/><Relationship Id="rId2279" Type="http://schemas.openxmlformats.org/officeDocument/2006/relationships/hyperlink" Target="https://sturmtools.ru/catalog/korshchetki/korshchetka_sturm_5241001/" TargetMode="External"/><Relationship Id="rId2486" Type="http://schemas.openxmlformats.org/officeDocument/2006/relationships/hyperlink" Target="https://sturmtools.ru/catalog/topory/topor_sturm_1015_52_wd0800/" TargetMode="External"/><Relationship Id="rId2693" Type="http://schemas.openxmlformats.org/officeDocument/2006/relationships/hyperlink" Target="https://sturmtools.ru/catalog/otvertki/otvertka_sturm_1040_01_ph1_200/" TargetMode="External"/><Relationship Id="rId353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58" Type="http://schemas.openxmlformats.org/officeDocument/2006/relationships/hyperlink" Target="https://sturmtools.ru/catalog/rubanki_elektricheskie/rubanok_sturm_p1090/" TargetMode="External"/><Relationship Id="rId665" Type="http://schemas.openxmlformats.org/officeDocument/2006/relationships/hyperlink" Target="https://sturmtools.ru/catalog/aksessuary_dlya_stroitelnykh_pylesosov/aksessuar_dlya_stroitelnykh_pylesosov_sturm_vc7320_hf/?VC7320_HF" TargetMode="External"/><Relationship Id="rId872" Type="http://schemas.openxmlformats.org/officeDocument/2006/relationships/hyperlink" Target="https://sturmtools.ru/catalog/svarochnye_maski/svarochnaya_maska_soyuz_sas_91a4ms/" TargetMode="External"/><Relationship Id="rId1088" Type="http://schemas.openxmlformats.org/officeDocument/2006/relationships/hyperlink" Target="https://sturmtools.ru/catalog/skarifikatory/sadovyy_izmelchitel_sturm_ges2550/?GES2550" TargetMode="External"/><Relationship Id="rId1295" Type="http://schemas.openxmlformats.org/officeDocument/2006/relationships/hyperlink" Target="https://sturmtools.ru/catalog/aksessuary_dlya_trimmerov/leska_dlya_trimmera_hanskonner_hk3535_2_4_ss_15/?HK3535_2_4_SS_15" TargetMode="External"/><Relationship Id="rId2139" Type="http://schemas.openxmlformats.org/officeDocument/2006/relationships/hyperlink" Target="https://sturmtools.ru/catalog/nabory_frez/nabor_frez_sturm_rb08_081738/?RB08_081738" TargetMode="External"/><Relationship Id="rId2346" Type="http://schemas.openxmlformats.org/officeDocument/2006/relationships/hyperlink" Target="https://sturmtools.ru/catalog/passatizhi_i_ploskogubtsy_dielektrika/passatizhi_dielektricheskie_sturm_1020_03_1_200/" TargetMode="External"/><Relationship Id="rId2553" Type="http://schemas.openxmlformats.org/officeDocument/2006/relationships/hyperlink" Target="https://sturmtools.ru/catalog/klyuchi_razvodnye/klyuch_razvodnoy_soyuz_1045_30_200s/" TargetMode="External"/><Relationship Id="rId2760" Type="http://schemas.openxmlformats.org/officeDocument/2006/relationships/hyperlink" Target="https://sturmtools.ru/catalog/otvertki/otvertka_hanskonner_hk1040_16_sl5_200/" TargetMode="External"/><Relationship Id="rId3604" Type="http://schemas.openxmlformats.org/officeDocument/2006/relationships/hyperlink" Target="https://sturmtools.ru/catalog/yashchiki_plastikovye/yashchik_plastikovyy_sturm_tb21319t/" TargetMode="External"/><Relationship Id="rId318" Type="http://schemas.openxmlformats.org/officeDocument/2006/relationships/hyperlink" Target="https://sturmtools.ru/catalog/almaznye_gibkie_shlifovalnye_krugi/krug_shlifovalnyy_gibkiy_sturm_9012_d100_buff/" TargetMode="External"/><Relationship Id="rId525" Type="http://schemas.openxmlformats.org/officeDocument/2006/relationships/hyperlink" Target="https://sturmtools.ru/catalog/konvektsionnye_obogrevateli/konvektor_sturm_ch1001rf/" TargetMode="External"/><Relationship Id="rId732" Type="http://schemas.openxmlformats.org/officeDocument/2006/relationships/hyperlink" Target="https://sturmtools.ru/catalog/generatory_benzinovye/generator_sturm_pg8780ne/" TargetMode="External"/><Relationship Id="rId1155" Type="http://schemas.openxmlformats.org/officeDocument/2006/relationships/hyperlink" Target="https://sturmtools.ru/catalog/skvazhinnye_nasosy/pogruzhnoy_skvazhinnyy_nasos_sturm_wp9705dw/" TargetMode="External"/><Relationship Id="rId1362" Type="http://schemas.openxmlformats.org/officeDocument/2006/relationships/hyperlink" Target="https://sturmtools.ru/catalog/aksessuary_dlya_trimmerov/aksessuar_dlya_trimmera_sturm_tl3535_2_0_7_2110/" TargetMode="External"/><Relationship Id="rId2206" Type="http://schemas.openxmlformats.org/officeDocument/2006/relationships/hyperlink" Target="https://sturmtools.ru/catalog/nabory_bimetallicheskikh_koronok/koronka_bimetallicheskaya_sturm_1090_s04_bi_89/" TargetMode="External"/><Relationship Id="rId2413" Type="http://schemas.openxmlformats.org/officeDocument/2006/relationships/hyperlink" Target="https://sturmtools.ru/catalog/molotki/molotok_sturm_1010_62_fr0450/" TargetMode="External"/><Relationship Id="rId2620" Type="http://schemas.openxmlformats.org/officeDocument/2006/relationships/hyperlink" Target="https://sturmtools.ru/catalog/nabory_instrumenta_dlya_avtomobilya/nabor_instrumenta_dlya_avtomobilya_soyuz_1045_20_s48c/" TargetMode="External"/><Relationship Id="rId1015" Type="http://schemas.openxmlformats.org/officeDocument/2006/relationships/hyperlink" Target="https://sturmtools.ru/catalog/aksessuary_dlya_kultivatorov/okuchnik_diskovyy_malyy_sturm_gke_08/" TargetMode="External"/><Relationship Id="rId1222" Type="http://schemas.openxmlformats.org/officeDocument/2006/relationships/hyperlink" Target="https://sturmtools.ru/catalog/aksessuary_dlya_nasosnogo_oborudovaniya/shtutser_4_kh_vyvodnoy_latunnyy_sturm_wp97jsu_4/" TargetMode="External"/><Relationship Id="rId3187" Type="http://schemas.openxmlformats.org/officeDocument/2006/relationships/hyperlink" Target="https://sturmtools.ru/catalog/shpateli/shpatel_soyuz_8051_45_350_10fc/" TargetMode="External"/><Relationship Id="rId3394" Type="http://schemas.openxmlformats.org/officeDocument/2006/relationships/hyperlink" Target="https://sturmtools.ru/catalog/skoby_i_gvozdi_dlya_steplera/gvozdi_dlya_pnevmo_steplera_sturm_1071_06_25/" TargetMode="External"/><Relationship Id="rId3047" Type="http://schemas.openxmlformats.org/officeDocument/2006/relationships/hyperlink" Target="https://sturmtools.ru/catalog/valiki/valik_sturm_9040_31_180s/" TargetMode="External"/><Relationship Id="rId175" Type="http://schemas.openxmlformats.org/officeDocument/2006/relationships/hyperlink" Target="https://sturmtools.ru/catalog/perforatory_sds_plus/perforator_sds_plus_sturm_rh2509bz/" TargetMode="External"/><Relationship Id="rId3254" Type="http://schemas.openxmlformats.org/officeDocument/2006/relationships/hyperlink" Target="https://sturmtools.ru/catalog/ruletki/ruletka_soyuz_21125/" TargetMode="External"/><Relationship Id="rId3461" Type="http://schemas.openxmlformats.org/officeDocument/2006/relationships/hyperlink" Target="https://sturmtools.ru/catalog/sekatory/sekator_sturm_3012_04_26/" TargetMode="External"/><Relationship Id="rId382" Type="http://schemas.openxmlformats.org/officeDocument/2006/relationships/hyperlink" Target="https://sturmtools.ru/catalog/aksessuary_dlya_pil/nabor_nasadok_dlya_mfi_sturm_mf5630c_set_u1/" TargetMode="External"/><Relationship Id="rId2063" Type="http://schemas.openxmlformats.org/officeDocument/2006/relationships/hyperlink" Target="https://sturmtools.ru/catalog/sverla_opalubochnye/sverlo_opalubochnoe_montazhnoe_boekomplekt_b1055_sd166/?B1055_SD166" TargetMode="External"/><Relationship Id="rId2270" Type="http://schemas.openxmlformats.org/officeDocument/2006/relationships/hyperlink" Target="https://sturmtools.ru/catalog/korshchetki/korshchetka_sturm_5240604/" TargetMode="External"/><Relationship Id="rId3114" Type="http://schemas.openxmlformats.org/officeDocument/2006/relationships/hyperlink" Target="https://sturmtools.ru/catalog/kisti/kist_soyuz_9040_36_038s/" TargetMode="External"/><Relationship Id="rId3321" Type="http://schemas.openxmlformats.org/officeDocument/2006/relationships/hyperlink" Target="https://sturmtools.ru/catalog/urovni/uroven_sturm_2015_05_1000/" TargetMode="External"/><Relationship Id="rId24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130" Type="http://schemas.openxmlformats.org/officeDocument/2006/relationships/hyperlink" Target="https://sturmtools.ru/catalog/nabory_frez/nabor_frez_sturm_rb07_083016/?RB07_083016" TargetMode="External"/><Relationship Id="rId102" Type="http://schemas.openxmlformats.org/officeDocument/2006/relationships/hyperlink" Target="https://sturmtools.ru/catalog/uglovye_shlifovalnye_mashiny/bolgarka_ushm_soyuz_ushs_90124/" TargetMode="External"/><Relationship Id="rId1689" Type="http://schemas.openxmlformats.org/officeDocument/2006/relationships/hyperlink" Target="https://sturmtools.ru/catalog/pilki_dlya_lobzika/pilki_dlya_lobzika_boekomplekt_b02_144dp/" TargetMode="External"/><Relationship Id="rId1896" Type="http://schemas.openxmlformats.org/officeDocument/2006/relationships/hyperlink" Target="https://sturmtools.ru/catalog/sverla_po_betonu/sverlo_po_betonu_soyuz_1055_06_04x75/" TargetMode="External"/><Relationship Id="rId2947" Type="http://schemas.openxmlformats.org/officeDocument/2006/relationships/hyperlink" Target="https://sturmtools.ru/catalog/boltorezy/boltorez_sturm_1280104/" TargetMode="External"/><Relationship Id="rId919" Type="http://schemas.openxmlformats.org/officeDocument/2006/relationships/hyperlink" Target="https://sturmtools.ru/catalog/aksessuary_dlya_tsepnykh_pil/filtr_vozdushnyy_hanskonner_dlya_benzopil_hgc99_af/" TargetMode="External"/><Relationship Id="rId1549" Type="http://schemas.openxmlformats.org/officeDocument/2006/relationships/hyperlink" Target="https://sturmtools.ru/catalog/pily_diskovye/disk_pilnyy_sturm_9023_185_20_16_60/" TargetMode="External"/><Relationship Id="rId1756" Type="http://schemas.openxmlformats.org/officeDocument/2006/relationships/hyperlink" Target="https://sturmtools.ru/catalog/bity/bity_sturm_1270202/" TargetMode="External"/><Relationship Id="rId1963" Type="http://schemas.openxmlformats.org/officeDocument/2006/relationships/hyperlink" Target="https://sturmtools.ru/catalog/sverla_po_metallu/sverlo_po_metallu_sturm_1055_04_3s_ss10/" TargetMode="External"/><Relationship Id="rId280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8" Type="http://schemas.openxmlformats.org/officeDocument/2006/relationships/hyperlink" Target="https://sturmtools.ru/catalog/aksessuary_dlya_dreley_shurupovertov/batareya_akkumulyatornaya_cd3220bl_53_1batterysystem_20v_2ach/" TargetMode="External"/><Relationship Id="rId1409" Type="http://schemas.openxmlformats.org/officeDocument/2006/relationships/hyperlink" Target="https://sturmtools.ru/catalog/aksessuary_dlya_trimmerov/reduktor_benzotrimmera_sturm_bt89_rdk_26_q/" TargetMode="External"/><Relationship Id="rId1616" Type="http://schemas.openxmlformats.org/officeDocument/2006/relationships/hyperlink" Target="https://sturmtools.ru/catalog/almaznye_diski/disk_almaznyy_sturm_9020_04_125x22_tw/" TargetMode="External"/><Relationship Id="rId1823" Type="http://schemas.openxmlformats.org/officeDocument/2006/relationships/hyperlink" Target="https://sturmtools.ru/catalog/bury_sds/bur_sds_soyuz_9019_sds_10x1000c/" TargetMode="External"/><Relationship Id="rId2597" Type="http://schemas.openxmlformats.org/officeDocument/2006/relationships/hyperlink" Target="https://sturmtools.ru/catalog/nabory_golovok/nabor_golovok_sturm_1045_18_22/" TargetMode="External"/><Relationship Id="rId3648" Type="http://schemas.openxmlformats.org/officeDocument/2006/relationships/hyperlink" Target="https://sturmtools.ru/catalog/sadovyy_ruchnoy_instrument/rykhlitel_soyuz_30101_10_01r/" TargetMode="External"/><Relationship Id="rId569" Type="http://schemas.openxmlformats.org/officeDocument/2006/relationships/hyperlink" Target="https://sturmtools.ru/catalog/gazovye_teplovye_pushki/gazovaya_teplovaya_pushka_sturm_gh9115vrf/" TargetMode="External"/><Relationship Id="rId77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83" Type="http://schemas.openxmlformats.org/officeDocument/2006/relationships/hyperlink" Target="https://sturmtools.ru/catalog/benzinovye_gazonokosilki/benzinovaya_gazonokosilka_sturm_pl4614s/" TargetMode="External"/><Relationship Id="rId1199" Type="http://schemas.openxmlformats.org/officeDocument/2006/relationships/hyperlink" Target="https://sturmtools.ru/catalog/fontannye_nasosy/fontannyy_nasos_sturm_wp9738fc/" TargetMode="External"/><Relationship Id="rId2457" Type="http://schemas.openxmlformats.org/officeDocument/2006/relationships/hyperlink" Target="https://sturmtools.ru/catalog/kirki/kirka_sturm_1076_01_1500/" TargetMode="External"/><Relationship Id="rId2664" Type="http://schemas.openxmlformats.org/officeDocument/2006/relationships/hyperlink" Target="https://sturmtools.ru/catalog/nabory_otvertok/otvertka_soyuz_10401_09_s1_3/" TargetMode="External"/><Relationship Id="rId3508" Type="http://schemas.openxmlformats.org/officeDocument/2006/relationships/hyperlink" Target="https://sturmtools.ru/catalog/pistolety_i_oroshateli_dlya_poliva/pistolet_dlya_poliva_sturm_3015_19_01pz/" TargetMode="External"/><Relationship Id="rId429" Type="http://schemas.openxmlformats.org/officeDocument/2006/relationships/hyperlink" Target="https://sturmtools.ru/catalog/kraskopulty_elektricheskie/kraskopult_elektricheskiy_sturm_sg9660b/" TargetMode="External"/><Relationship Id="rId636" Type="http://schemas.openxmlformats.org/officeDocument/2006/relationships/hyperlink" Target="https://sturmtools.ru/catalog/akkumulyatornye_pylesosy/akkumulyatornye_pylesosy_hanskonner_hbvc1820/?HBVC1820" TargetMode="External"/><Relationship Id="rId1059" Type="http://schemas.openxmlformats.org/officeDocument/2006/relationships/hyperlink" Target="https://sturmtools.ru/catalog/aksessuary_dlya_kultivatorov/gruntozatsepy_dlya_motobloka_soyuz_bm1s_26_600_130/" TargetMode="External"/><Relationship Id="rId1266" Type="http://schemas.openxmlformats.org/officeDocument/2006/relationships/hyperlink" Target="https://sturmtools.ru/catalog/aksessuary_dlya_trimmerov/freza_dlya_trimmera_sturm_bt8952d_999/" TargetMode="External"/><Relationship Id="rId147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317" Type="http://schemas.openxmlformats.org/officeDocument/2006/relationships/hyperlink" Target="https://sturmtools.ru/catalog/bokorezy/bokorezy_sturm_1020_01_3_180/" TargetMode="External"/><Relationship Id="rId2871" Type="http://schemas.openxmlformats.org/officeDocument/2006/relationships/hyperlink" Target="https://sturmtools.ru/catalog/nozhovki_po_derevu/nozhovka_po_derevu_sturm_1060_62_400/" TargetMode="External"/><Relationship Id="rId84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126" Type="http://schemas.openxmlformats.org/officeDocument/2006/relationships/hyperlink" Target="https://sturmtools.ru/catalog/aksessuary_dlya_moek_vysokogo_davleniya/filtr_tonkoy_ochistki_dlya_moyki_vysokogo_davleniya_sturm_pw92_2f/" TargetMode="External"/><Relationship Id="rId1680" Type="http://schemas.openxmlformats.org/officeDocument/2006/relationships/hyperlink" Target="https://sturmtools.ru/catalog/pilki_dlya_lobzika/pilki_dlya_lobzika_boekomplekt_b02_111c/" TargetMode="External"/><Relationship Id="rId2524" Type="http://schemas.openxmlformats.org/officeDocument/2006/relationships/hyperlink" Target="https://sturmtools.ru/catalog/klyuchi_shestigrannye_imbusovye/klyuch_shestigrannyy_hanskonner_hk1045_04_8/" TargetMode="External"/><Relationship Id="rId2731" Type="http://schemas.openxmlformats.org/officeDocument/2006/relationships/hyperlink" Target="https://sturmtools.ru/catalog/otvertki/otvertka_soyuz_1040_02_ph1_038c/" TargetMode="External"/><Relationship Id="rId703" Type="http://schemas.openxmlformats.org/officeDocument/2006/relationships/hyperlink" Target="https://sturmtools.ru/catalog/tochilno_shlifovalnye_stanki/tochilnyy_stanok_sturm_bg6022a/" TargetMode="External"/><Relationship Id="rId910" Type="http://schemas.openxmlformats.org/officeDocument/2006/relationships/hyperlink" Target="https://sturmtools.ru/catalog/benzinovye_tsepnye_pily/benzopila_sturm_gc99522b/" TargetMode="External"/><Relationship Id="rId1333" Type="http://schemas.openxmlformats.org/officeDocument/2006/relationships/hyperlink" Target="https://sturmtools.ru/catalog/aksessuary_dlya_trimmerov/leska_dlya_trimmera_sturm_gt3535_3_0_0a_15/" TargetMode="External"/><Relationship Id="rId1540" Type="http://schemas.openxmlformats.org/officeDocument/2006/relationships/hyperlink" Target="https://sturmtools.ru/catalog/pily_diskovye/disk_pilnyy_sturm_9020_230x22x48t/" TargetMode="External"/><Relationship Id="rId1400" Type="http://schemas.openxmlformats.org/officeDocument/2006/relationships/hyperlink" Target="https://sturmtools.ru/catalog/aksessuary_dlya_trimmerov/stseplenie_benzotrimmera_sturm_bt89_clt_33_28_7/" TargetMode="External"/><Relationship Id="rId3298" Type="http://schemas.openxmlformats.org/officeDocument/2006/relationships/hyperlink" Target="https://sturmtools.ru/catalog/ugolnik_magnitnyy_dlya_svarki/klemma_zazemleniya_magnitnaya_sturm_6021_2_200a/" TargetMode="External"/><Relationship Id="rId3158" Type="http://schemas.openxmlformats.org/officeDocument/2006/relationships/hyperlink" Target="https://sturmtools.ru/catalog/shpateli/shpatel_soyuz_8051_25_200fc/" TargetMode="External"/><Relationship Id="rId3365" Type="http://schemas.openxmlformats.org/officeDocument/2006/relationships/hyperlink" Target="https://sturmtools.ru/catalog/zaklepki/zaklepki_sturm_1070_48_12/" TargetMode="External"/><Relationship Id="rId3572" Type="http://schemas.openxmlformats.org/officeDocument/2006/relationships/hyperlink" Target="https://sturmtools.ru/catalog/gorelki_gazovye/nasadka_gorelka_na_gazovyy_ballon_sturm_5015_kl_05/" TargetMode="External"/><Relationship Id="rId286" Type="http://schemas.openxmlformats.org/officeDocument/2006/relationships/hyperlink" Target="https://sturmtools.ru/catalog/shlifbumaga/shlifovalnyy_krug_sturm_dws6010_9240/" TargetMode="External"/><Relationship Id="rId493" Type="http://schemas.openxmlformats.org/officeDocument/2006/relationships/hyperlink" Target="https://sturmtools.ru/catalog/urovni_lazernye/lazernyy_uroven_sturm_4010_12_al/" TargetMode="External"/><Relationship Id="rId2174" Type="http://schemas.openxmlformats.org/officeDocument/2006/relationships/hyperlink" Target="https://sturmtools.ru/catalog/nabory_bimetallicheskikh_koronok/koronka_bimetallicheskaya_sturm_1090_04_bi_102/" TargetMode="External"/><Relationship Id="rId2381" Type="http://schemas.openxmlformats.org/officeDocument/2006/relationships/hyperlink" Target="https://sturmtools.ru/catalog/molotki/molotok_sturm_1010_02_fr0800/" TargetMode="External"/><Relationship Id="rId3018" Type="http://schemas.openxmlformats.org/officeDocument/2006/relationships/hyperlink" Target="https://sturmtools.ru/catalog/steklorezy/steklorez_sturm_1077_al_02/" TargetMode="External"/><Relationship Id="rId3225" Type="http://schemas.openxmlformats.org/officeDocument/2006/relationships/hyperlink" Target="https://sturmtools.ru/catalog/ruletki/ruletka_hanskonner_hk2010_01_8_25/" TargetMode="External"/><Relationship Id="rId3432" Type="http://schemas.openxmlformats.org/officeDocument/2006/relationships/hyperlink" Target="https://sturmtools.ru/catalog/lopaty/lopata_sturm_3010_15_02/" TargetMode="External"/><Relationship Id="rId146" Type="http://schemas.openxmlformats.org/officeDocument/2006/relationships/hyperlink" Target="https://sturmtools.ru/catalog/dreli_miksery/drel_mikser_sturm_id2016m/" TargetMode="External"/><Relationship Id="rId353" Type="http://schemas.openxmlformats.org/officeDocument/2006/relationships/hyperlink" Target="https://sturmtools.ru/catalog/tsirkulyarnye_pily/tsirkulyarnaya_pila_sturm_cs50235/" TargetMode="External"/><Relationship Id="rId560" Type="http://schemas.openxmlformats.org/officeDocument/2006/relationships/hyperlink" Target="https://sturmtools.ru/catalog/ventilyatory_elektricheskie/ventilyator_nastolnyy_sturm_tf2001/" TargetMode="External"/><Relationship Id="rId1190" Type="http://schemas.openxmlformats.org/officeDocument/2006/relationships/hyperlink" Target="https://sturmtools.ru/catalog/nasosnye_stantsii/nasosnaya_stantsiya_sturm_wp9714vs_50/" TargetMode="External"/><Relationship Id="rId2034" Type="http://schemas.openxmlformats.org/officeDocument/2006/relationships/hyperlink" Target="https://sturmtools.ru/catalog/sverla_po_metallu/sverlo_po_metallu_boekomplekt_b1055_m020_49/" TargetMode="External"/><Relationship Id="rId2241" Type="http://schemas.openxmlformats.org/officeDocument/2006/relationships/hyperlink" Target="https://sturmtools.ru/catalog/koronki_almaznye/koronka_almaznaya_sturm_1055_10_4570/" TargetMode="External"/><Relationship Id="rId213" Type="http://schemas.openxmlformats.org/officeDocument/2006/relationships/hyperlink" Target="https://sturmtools.ru/catalog/koronki_sds/koronka_sds_sturm_9018_sds_max400/" TargetMode="External"/><Relationship Id="rId420" Type="http://schemas.openxmlformats.org/officeDocument/2006/relationships/hyperlink" Target="https://sturmtools.ru/catalog/aksessuary_dlya_svarki_plastikovykh_trub/nasadka_dlya_apparata_dlya_svarki_plastikovykh_trub_sturm_tw7219_940/" TargetMode="External"/><Relationship Id="rId1050" Type="http://schemas.openxmlformats.org/officeDocument/2006/relationships/hyperlink" Target="https://sturmtools.ru/catalog/aksessuary_dlya_kultivatorov/gruntozatsepy_soyuz_bms_25_450_30/" TargetMode="External"/><Relationship Id="rId2101" Type="http://schemas.openxmlformats.org/officeDocument/2006/relationships/hyperlink" Target="https://sturmtools.ru/catalog/nabory_frez/nabor_frez_sturm_rb03_080608/?RB03_080608" TargetMode="External"/><Relationship Id="rId1867" Type="http://schemas.openxmlformats.org/officeDocument/2006/relationships/hyperlink" Target="https://sturmtools.ru/catalog/bury_sds/bur_sds_boekomplekt_b9019_c08_210/" TargetMode="External"/><Relationship Id="rId2918" Type="http://schemas.openxmlformats.org/officeDocument/2006/relationships/hyperlink" Target="https://sturmtools.ru/catalog/gvozdodery/gvozdoder_sturm_1013_02_600/" TargetMode="External"/><Relationship Id="rId1727" Type="http://schemas.openxmlformats.org/officeDocument/2006/relationships/hyperlink" Target="https://sturmtools.ru/catalog/pilki_dlya_lobzika/pilki_dlya_lobzika_sturm_5250601/" TargetMode="External"/><Relationship Id="rId1934" Type="http://schemas.openxmlformats.org/officeDocument/2006/relationships/hyperlink" Target="https://sturmtools.ru/catalog/sverla_vintovye/sverlo_vintovoe_sturm_1055_ag26x460/" TargetMode="External"/><Relationship Id="rId3082" Type="http://schemas.openxmlformats.org/officeDocument/2006/relationships/hyperlink" Target="https://sturmtools.ru/catalog/kisti/kist_sturm_9040_21_025/" TargetMode="External"/><Relationship Id="rId19" Type="http://schemas.openxmlformats.org/officeDocument/2006/relationships/hyperlink" Target="https://sturmtools.ru/catalog/akkumulyatornye_shurupovyerty/akkumulyatornyy_shurupovert_sturm_cd3314lp/" TargetMode="External"/><Relationship Id="rId3" Type="http://schemas.openxmlformats.org/officeDocument/2006/relationships/hyperlink" Target="https://sturmtools.ru/catalog/akkumulyatornye_shurupovyerty/akkumulyatornyy_shurupovert_hanskonner_hcd1838r/" TargetMode="External"/><Relationship Id="rId887" Type="http://schemas.openxmlformats.org/officeDocument/2006/relationships/hyperlink" Target="https://sturmtools.ru/catalog/masla/maslo_soyuz_ms2_0102b/" TargetMode="External"/><Relationship Id="rId2568" Type="http://schemas.openxmlformats.org/officeDocument/2006/relationships/hyperlink" Target="https://sturmtools.ru/catalog/klyuchi_trubnye/klyuch_trubnyy_sturm_1045_02_1/" TargetMode="External"/><Relationship Id="rId2775" Type="http://schemas.openxmlformats.org/officeDocument/2006/relationships/hyperlink" Target="https://sturmtools.ru/catalog/otvertki/otvertka_sturm_1040_03_sl3_100/" TargetMode="External"/><Relationship Id="rId2982" Type="http://schemas.openxmlformats.org/officeDocument/2006/relationships/hyperlink" Target="https://sturmtools.ru/catalog/nozhnitsy_po_metallu/nozhnitsy_po_metallu_sturm_1074_02_04/" TargetMode="External"/><Relationship Id="rId3619" Type="http://schemas.openxmlformats.org/officeDocument/2006/relationships/hyperlink" Target="https://sturmtools.ru/catalog/fonari_mnogofunktsionalnyy/fonar_mnogofunktsionalnyy_sturm_4050_04_2x/" TargetMode="External"/><Relationship Id="rId747" Type="http://schemas.openxmlformats.org/officeDocument/2006/relationships/hyperlink" Target="https://sturmtools.ru/catalog/zaryadnye_ustroystva/zaryadnoe_ustroystvo_sturm_bc1210pr/" TargetMode="External"/><Relationship Id="rId954" Type="http://schemas.openxmlformats.org/officeDocument/2006/relationships/hyperlink" Target="https://sturmtools.ru/catalog/benzinovye_trimmery/trimmer_benzinovyy_sturm_bt9152bl/" TargetMode="External"/><Relationship Id="rId1377" Type="http://schemas.openxmlformats.org/officeDocument/2006/relationships/hyperlink" Target="https://sturmtools.ru/catalog/aksessuary_dlya_trimmerov/aksessuar_dlya_trimmera_soyuz_tl3535_3_0_0_30/" TargetMode="External"/><Relationship Id="rId1584" Type="http://schemas.openxmlformats.org/officeDocument/2006/relationships/hyperlink" Target="https://sturmtools.ru/catalog/pily_diskovye/disk_pilnyy_boekomplekt_b9022_235_30_48/" TargetMode="External"/><Relationship Id="rId1791" Type="http://schemas.openxmlformats.org/officeDocument/2006/relationships/hyperlink" Target="https://sturmtools.ru/catalog/bity_i_nabory_bit/bity_boekomplekt_bph3_50_10/" TargetMode="External"/><Relationship Id="rId2428" Type="http://schemas.openxmlformats.org/officeDocument/2006/relationships/hyperlink" Target="https://sturmtools.ru/catalog/kuvaldy/kuvalda_sturm_1011_08_fb5000/" TargetMode="External"/><Relationship Id="rId2635" Type="http://schemas.openxmlformats.org/officeDocument/2006/relationships/hyperlink" Target="https://sturmtools.ru/catalog/nabory_otvertok/nabor_otvertok_sturm_1040_02_ss4/" TargetMode="External"/><Relationship Id="rId2842" Type="http://schemas.openxmlformats.org/officeDocument/2006/relationships/hyperlink" Target="https://sturmtools.ru/catalog/nozhovki_po_derevu/nozhovka_po_derevu_s_karandashom_sturm_1060_11_5007/" TargetMode="External"/><Relationship Id="rId83" Type="http://schemas.openxmlformats.org/officeDocument/2006/relationships/hyperlink" Target="https://sturmtools.ru/catalog/uglovye_shlifovalnye_mashiny/bolgarka_ushm_sturm_ag90125e/" TargetMode="External"/><Relationship Id="rId607" Type="http://schemas.openxmlformats.org/officeDocument/2006/relationships/hyperlink" Target="https://sturmtools.ru/catalog/aksessuary_dlya_vibratorov/val_vibratora_dlya_betona_sturm_cv7110_999_2/" TargetMode="External"/><Relationship Id="rId814" Type="http://schemas.openxmlformats.org/officeDocument/2006/relationships/hyperlink" Target="https://sturmtools.ru/catalog/pnevmaticheskiy_instrument/pistolet_dlya_nakachki_shin_sturm_au_1720_06/" TargetMode="External"/><Relationship Id="rId1237" Type="http://schemas.openxmlformats.org/officeDocument/2006/relationships/hyperlink" Target="https://sturmtools.ru/catalog/aksessuary_dlya_opryskivateley/shtanga_teleskopicheskaya_sturm_gs82_g302/" TargetMode="External"/><Relationship Id="rId1444" Type="http://schemas.openxmlformats.org/officeDocument/2006/relationships/hyperlink" Target="https://sturmtools.ru/catalog/aksessuary_dlya_tsepnykh_pil/pilnaya_tsep_sturm_sc32513crt_66/" TargetMode="External"/><Relationship Id="rId1651" Type="http://schemas.openxmlformats.org/officeDocument/2006/relationships/hyperlink" Target="https://sturmtools.ru/catalog/almaznye_diski/disk_almaznyy_boekomplekt_b9021_125_22tw/" TargetMode="External"/><Relationship Id="rId2702" Type="http://schemas.openxmlformats.org/officeDocument/2006/relationships/hyperlink" Target="https://sturmtools.ru/catalog/otvertki/otvertka_soyuz_1040_02_ph2_038c/?1040_02_PH2_038C" TargetMode="External"/><Relationship Id="rId1304" Type="http://schemas.openxmlformats.org/officeDocument/2006/relationships/hyperlink" Target="https://sturmtools.ru/catalog/aksessuary_dlya_trimmerov/leska_dlya_trimmera_sturm_gt3535_2_0_7_15/" TargetMode="External"/><Relationship Id="rId1511" Type="http://schemas.openxmlformats.org/officeDocument/2006/relationships/hyperlink" Target="https://sturmtools.ru/catalog/pily_diskovye/disk_pilnyy_sturm_9020_125_22_24t/" TargetMode="External"/><Relationship Id="rId3269" Type="http://schemas.openxmlformats.org/officeDocument/2006/relationships/hyperlink" Target="https://sturmtools.ru/catalog/ugolniki/ugolnik_sturm_2020_01_250/" TargetMode="External"/><Relationship Id="rId3476" Type="http://schemas.openxmlformats.org/officeDocument/2006/relationships/hyperlink" Target="https://sturmtools.ru/catalog/opryskivateli_ruchnye/opryskivatel_sturm_3016_20_5/" TargetMode="External"/><Relationship Id="rId10" Type="http://schemas.openxmlformats.org/officeDocument/2006/relationships/hyperlink" Target="https://sturmtools.ru/catalog/akkumulyatornye_shurupovyerty/akkumulyatornyy_shurupovert_hanskonner_hcd1865blc_unibattery/" TargetMode="External"/><Relationship Id="rId397" Type="http://schemas.openxmlformats.org/officeDocument/2006/relationships/hyperlink" Target="https://sturmtools.ru/catalog/polotna_dlya_sabelnykh_pil/polotna_dlya_sabelnykh_pil_metall_2sht_150_1mm_tonk_list_trub_prof_sturm_9019_03_s922af/" TargetMode="External"/><Relationship Id="rId2078" Type="http://schemas.openxmlformats.org/officeDocument/2006/relationships/hyperlink" Target="https://sturmtools.ru/catalog/koronki_po_derevu/nabor_koronok_po_derevu_sturm_5440203/" TargetMode="External"/><Relationship Id="rId2285" Type="http://schemas.openxmlformats.org/officeDocument/2006/relationships/hyperlink" Target="https://sturmtools.ru/catalog/korshchetki/korshchetka_sturm_5240605/" TargetMode="External"/><Relationship Id="rId2492" Type="http://schemas.openxmlformats.org/officeDocument/2006/relationships/hyperlink" Target="https://sturmtools.ru/catalog/kleshchi_perestavnye_galka/kleshchi_perestavnye_galka_sturm_1020_06_a250/" TargetMode="External"/><Relationship Id="rId3129" Type="http://schemas.openxmlformats.org/officeDocument/2006/relationships/hyperlink" Target="https://sturmtools.ru/catalog/otbivnye_shnury/otbivnoy_shnur_sturm_2025_02_cl20/" TargetMode="External"/><Relationship Id="rId3336" Type="http://schemas.openxmlformats.org/officeDocument/2006/relationships/hyperlink" Target="https://sturmtools.ru/catalog/urovni/uroven_sturm_2015_09_2000/" TargetMode="External"/><Relationship Id="rId257" Type="http://schemas.openxmlformats.org/officeDocument/2006/relationships/hyperlink" Target="https://sturmtools.ru/catalog/shchetochnye_shlifovalnye_mashiny/shchetochnaya_shlifovalnaya_mashina_sturm_ag1014p/" TargetMode="External"/><Relationship Id="rId464" Type="http://schemas.openxmlformats.org/officeDocument/2006/relationships/hyperlink" Target="https://sturmtools.ru/catalog/gravery/graver_sturm_gm2314f/" TargetMode="External"/><Relationship Id="rId1094" Type="http://schemas.openxmlformats.org/officeDocument/2006/relationships/hyperlink" Target="https://sturmtools.ru/catalog/akkumulyatornye_vozdukhoduvki/vozdukhoduvka_akkumulyatornaya_sturm_cgb1801_1batterysystem/" TargetMode="External"/><Relationship Id="rId2145" Type="http://schemas.openxmlformats.org/officeDocument/2006/relationships/hyperlink" Target="https://sturmtools.ru/catalog/nabory_frez/nabor_frez_sturm_rb09_081616/?RB09_081616" TargetMode="External"/><Relationship Id="rId3543" Type="http://schemas.openxmlformats.org/officeDocument/2006/relationships/hyperlink" Target="https://sturmtools.ru/catalog/shchitki_zashchitnye/nakolenniki_zashchitnye_sturm_8050_04_g6/" TargetMode="External"/><Relationship Id="rId117" Type="http://schemas.openxmlformats.org/officeDocument/2006/relationships/hyperlink" Target="https://sturmtools.ru/catalog/setevye_shurupovyerty/setevoy_shurupovert_sturm_id2145p/" TargetMode="External"/><Relationship Id="rId671" Type="http://schemas.openxmlformats.org/officeDocument/2006/relationships/hyperlink" Target="https://sturmtools.ru/catalog/aksessuary_dlya_derevoobrabotki/aksessuar_dlya_stanka_sturm_ts15521_992/" TargetMode="External"/><Relationship Id="rId2352" Type="http://schemas.openxmlformats.org/officeDocument/2006/relationships/hyperlink" Target="https://sturmtools.ru/catalog/passatizhi_i_ploskogubtsy/passatizhi_soyuz_1200103s/" TargetMode="External"/><Relationship Id="rId3403" Type="http://schemas.openxmlformats.org/officeDocument/2006/relationships/hyperlink" Target="https://sturmtools.ru/catalog/strubtsiny/strubtsina_soyuz_1078_01_100s/" TargetMode="External"/><Relationship Id="rId3610" Type="http://schemas.openxmlformats.org/officeDocument/2006/relationships/hyperlink" Target="https://sturmtools.ru/catalog/udliniteli/udlinitel_sturm_fr_16_30/" TargetMode="External"/><Relationship Id="rId324" Type="http://schemas.openxmlformats.org/officeDocument/2006/relationships/hyperlink" Target="https://sturmtools.ru/catalog/shlifkrugi/shlifovalnyy_krug_sturm_9010_1258_120/" TargetMode="External"/><Relationship Id="rId531" Type="http://schemas.openxmlformats.org/officeDocument/2006/relationships/hyperlink" Target="https://sturmtools.ru/catalog/konvektsionnye_obogrevateli/konvektor_sturm_ch2000d/" TargetMode="External"/><Relationship Id="rId1161" Type="http://schemas.openxmlformats.org/officeDocument/2006/relationships/hyperlink" Target="https://sturmtools.ru/catalog/skvazhinnye_nasosy/nasos_skvazhinnyy_sturm_wp9724dwi/" TargetMode="External"/><Relationship Id="rId2005" Type="http://schemas.openxmlformats.org/officeDocument/2006/relationships/hyperlink" Target="https://sturmtools.ru/catalog/sverla_po_metallu/sverlo_po_metallu_sturm_1055_060_93/" TargetMode="External"/><Relationship Id="rId2212" Type="http://schemas.openxmlformats.org/officeDocument/2006/relationships/hyperlink" Target="https://sturmtools.ru/catalog/koronki_almaznye/koronka_almaznaya_sturm_1055_09_11055/" TargetMode="External"/><Relationship Id="rId1021" Type="http://schemas.openxmlformats.org/officeDocument/2006/relationships/hyperlink" Target="https://sturmtools.ru/catalog/aksessuary_dlya_kultivatorov/utyazhilitel_16_kg_sturm_gke_12/" TargetMode="External"/><Relationship Id="rId1978" Type="http://schemas.openxmlformats.org/officeDocument/2006/relationships/hyperlink" Target="https://sturmtools.ru/catalog/sverla_po_metallu/sverlo_po_metallu_sturm_1055_04_9s5_ss5/" TargetMode="External"/><Relationship Id="rId3193" Type="http://schemas.openxmlformats.org/officeDocument/2006/relationships/hyperlink" Target="https://sturmtools.ru/catalog/shpateli/shpatel_soyuz_8051_55_200/" TargetMode="External"/><Relationship Id="rId1838" Type="http://schemas.openxmlformats.org/officeDocument/2006/relationships/hyperlink" Target="https://sturmtools.ru/catalog/bury_sds/bur_sds_soyuz_9019_sds_14x600c/" TargetMode="External"/><Relationship Id="rId3053" Type="http://schemas.openxmlformats.org/officeDocument/2006/relationships/hyperlink" Target="https://sturmtools.ru/catalog/valiki/valik_sturm_9040_33_070s/" TargetMode="External"/><Relationship Id="rId3260" Type="http://schemas.openxmlformats.org/officeDocument/2006/relationships/hyperlink" Target="https://sturmtools.ru/catalog/ruletki/ruletka_sturm_3100102/" TargetMode="External"/><Relationship Id="rId181" Type="http://schemas.openxmlformats.org/officeDocument/2006/relationships/hyperlink" Target="https://sturmtools.ru/catalog/perforatory_sds_plus/perforator_sds_plus_sturm_rh2530v/" TargetMode="External"/><Relationship Id="rId1905" Type="http://schemas.openxmlformats.org/officeDocument/2006/relationships/hyperlink" Target="https://sturmtools.ru/catalog/sverla_po_betonu/sverlo_po_betonu_boekomplekt_b1055_04_75/" TargetMode="External"/><Relationship Id="rId3120" Type="http://schemas.openxmlformats.org/officeDocument/2006/relationships/hyperlink" Target="https://sturmtools.ru/catalog/kisti/kist_soyuz_9040_36_100s/" TargetMode="External"/><Relationship Id="rId998" Type="http://schemas.openxmlformats.org/officeDocument/2006/relationships/hyperlink" Target="https://sturmtools.ru/catalog/kustorezy_akkumulyatornye/akkumulyatornyy_kustorez_sturm_cht3601/" TargetMode="External"/><Relationship Id="rId2679" Type="http://schemas.openxmlformats.org/officeDocument/2006/relationships/hyperlink" Target="https://sturmtools.ru/catalog/otvertki/otvertka_hanskonner_hk1040_16_ph1_150/" TargetMode="External"/><Relationship Id="rId2886" Type="http://schemas.openxmlformats.org/officeDocument/2006/relationships/hyperlink" Target="https://sturmtools.ru/catalog/tiski/tiski_sturm_1075_01_150/" TargetMode="External"/><Relationship Id="rId85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88" Type="http://schemas.openxmlformats.org/officeDocument/2006/relationships/hyperlink" Target="https://sturmtools.ru/catalog/otreznye_diski_po_metallu/otreznoy_disk_po_metallu_sturm_9020_07_115x12/" TargetMode="External"/><Relationship Id="rId1695" Type="http://schemas.openxmlformats.org/officeDocument/2006/relationships/hyperlink" Target="https://sturmtools.ru/catalog/pilki_dlya_lobzika/pilki_dlya_lobzika_boekomplekt_b05_101br/" TargetMode="External"/><Relationship Id="rId2539" Type="http://schemas.openxmlformats.org/officeDocument/2006/relationships/hyperlink" Target="https://sturmtools.ru/catalog/klyuchi_razvodnye/klyuch_razvodnoy_soyuz_1045_27_250s/" TargetMode="External"/><Relationship Id="rId2746" Type="http://schemas.openxmlformats.org/officeDocument/2006/relationships/hyperlink" Target="https://sturmtools.ru/catalog/otvertki/otvertka_soyuz_1040_02_sl6_200c/" TargetMode="External"/><Relationship Id="rId2953" Type="http://schemas.openxmlformats.org/officeDocument/2006/relationships/hyperlink" Target="https://sturmtools.ru/catalog/nozhi/nozh_hanskonner_hk1076_08_01/" TargetMode="External"/><Relationship Id="rId718" Type="http://schemas.openxmlformats.org/officeDocument/2006/relationships/hyperlink" Target="https://sturmtools.ru/catalog/svetilniki/lampa_podsvetki_rabochey_zony_sturm_iwa50/" TargetMode="External"/><Relationship Id="rId925" Type="http://schemas.openxmlformats.org/officeDocument/2006/relationships/hyperlink" Target="https://sturmtools.ru/catalog/elektricheskie_tsepnye_pily/tsepnaya_pila_elektricheskaya_sturm_cc2016p/" TargetMode="External"/><Relationship Id="rId1348" Type="http://schemas.openxmlformats.org/officeDocument/2006/relationships/hyperlink" Target="https://sturmtools.ru/catalog/leska_dlya_trimmera/leska_dlya_trimmera_sturm_gt3535_3_0_sa_86/" TargetMode="External"/><Relationship Id="rId1555" Type="http://schemas.openxmlformats.org/officeDocument/2006/relationships/hyperlink" Target="https://sturmtools.ru/catalog/pily_diskovye/disk_pilnyy_boekomplekt_b9022_115_22_48/" TargetMode="External"/><Relationship Id="rId1762" Type="http://schemas.openxmlformats.org/officeDocument/2006/relationships/hyperlink" Target="https://sturmtools.ru/catalog/bity_i_nabory_bit/bity_po_gipsokartonu_boekomplekt_bdw_ph2_25_2/" TargetMode="External"/><Relationship Id="rId2606" Type="http://schemas.openxmlformats.org/officeDocument/2006/relationships/hyperlink" Target="https://sturmtools.ru/catalog/nabory_instrumenta_dlya_doma/nabor_instrumenta_dlya_doma_sturm_1310_01_ts2/" TargetMode="External"/><Relationship Id="rId1208" Type="http://schemas.openxmlformats.org/officeDocument/2006/relationships/hyperlink" Target="https://sturmtools.ru/catalog/aksessuary_dlya_nasosnogo_oborudovaniya/membrana_gidroakkumulyatora_sturm_wp97jsb_50/" TargetMode="External"/><Relationship Id="rId1415" Type="http://schemas.openxmlformats.org/officeDocument/2006/relationships/hyperlink" Target="https://sturmtools.ru/catalog/aksessuary_dlya_trimmerov/zapchast_dlya_benzotekhniki_sturm_bt89_str_26e_4t/" TargetMode="External"/><Relationship Id="rId281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54" Type="http://schemas.openxmlformats.org/officeDocument/2006/relationships/hyperlink" Target="https://sturmtools.ru/catalog/aksessuary_dlya_dreley_shurupovertov/aksessuar_dlya_dreley_i_shurupovertov_sturm_sbp1806/" TargetMode="External"/><Relationship Id="rId1622" Type="http://schemas.openxmlformats.org/officeDocument/2006/relationships/hyperlink" Target="https://sturmtools.ru/catalog/almaznye_diski/disk_almaznyy_sturm_9020_04_150x22_t/" TargetMode="External"/><Relationship Id="rId2189" Type="http://schemas.openxmlformats.org/officeDocument/2006/relationships/hyperlink" Target="https://sturmtools.ru/catalog/nabory_bimetallicheskikh_koronok/koronka_bimetallicheskaya_sturm_1090_04_bi_83/" TargetMode="External"/><Relationship Id="rId3587" Type="http://schemas.openxmlformats.org/officeDocument/2006/relationships/hyperlink" Target="https://sturmtools.ru/catalog/sumki/sumka_sturm_tbp001/" TargetMode="External"/><Relationship Id="rId2396" Type="http://schemas.openxmlformats.org/officeDocument/2006/relationships/hyperlink" Target="https://sturmtools.ru/catalog/molotki/molotok_soyuz_1010_22_fb0600c/" TargetMode="External"/><Relationship Id="rId3447" Type="http://schemas.openxmlformats.org/officeDocument/2006/relationships/hyperlink" Target="https://sturmtools.ru/catalog/sekatory/sekator_hanskonner_hk3012_07_22/" TargetMode="External"/><Relationship Id="rId3654" Type="http://schemas.openxmlformats.org/officeDocument/2006/relationships/hyperlink" Target="https://sturmtools.ru/catalog/aksessuary_dlya_pil/aksessuar_dlya_pil_sturm_tc9811_990/" TargetMode="External"/><Relationship Id="rId368" Type="http://schemas.openxmlformats.org/officeDocument/2006/relationships/hyperlink" Target="https://sturmtools.ru/catalog/aksessuary_dlya_pil/nasadka_pilnaya_sturm_mf5630c_502/" TargetMode="External"/><Relationship Id="rId575" Type="http://schemas.openxmlformats.org/officeDocument/2006/relationships/hyperlink" Target="https://sturmtools.ru/catalog/gazovye_teplovye_pushki/gazovaya_teplovaya_pushka_sturm_gh91301v/" TargetMode="External"/><Relationship Id="rId78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049" Type="http://schemas.openxmlformats.org/officeDocument/2006/relationships/hyperlink" Target="https://sturmtools.ru/catalog/sverla_po_metallu/sverlo_po_metallu_boekomplekt_b1055_m100_133/" TargetMode="External"/><Relationship Id="rId2256" Type="http://schemas.openxmlformats.org/officeDocument/2006/relationships/hyperlink" Target="https://sturmtools.ru/catalog/korshchetki/korshchetka_sturm_5240102/" TargetMode="External"/><Relationship Id="rId2463" Type="http://schemas.openxmlformats.org/officeDocument/2006/relationships/hyperlink" Target="https://sturmtools.ru/catalog/topory/topor_sturm_1015_04_fr2000/" TargetMode="External"/><Relationship Id="rId2670" Type="http://schemas.openxmlformats.org/officeDocument/2006/relationships/hyperlink" Target="https://sturmtools.ru/catalog/nabory_otvertok/nabor_otvertok_sturm_1040_19_6/" TargetMode="External"/><Relationship Id="rId3307" Type="http://schemas.openxmlformats.org/officeDocument/2006/relationships/hyperlink" Target="https://sturmtools.ru/catalog/urovni/uroven_hanskonner_hk2015_01_1200/" TargetMode="External"/><Relationship Id="rId3514" Type="http://schemas.openxmlformats.org/officeDocument/2006/relationships/hyperlink" Target="https://sturmtools.ru/catalog/adaptery_dlya_polivalnykh_sistem/adapter_sturm_3015_21_1_2_3_4_1/?3015_21_1_2_3_4_1" TargetMode="External"/><Relationship Id="rId228" Type="http://schemas.openxmlformats.org/officeDocument/2006/relationships/hyperlink" Target="https://sturmtools.ru/catalog/adaptery_sds/adapter_perekhodnik_sturm_9019_max_plus/" TargetMode="External"/><Relationship Id="rId435" Type="http://schemas.openxmlformats.org/officeDocument/2006/relationships/hyperlink" Target="https://sturmtools.ru/catalog/akkumulyatornye_lobziki/akkumulyatornyy_lobzik_sturm_cjs1865_1batterysystem_bez_zu_i_akb/" TargetMode="External"/><Relationship Id="rId642" Type="http://schemas.openxmlformats.org/officeDocument/2006/relationships/hyperlink" Target="https://sturmtools.ru/catalog/pylesosy_stroitelnye/stroitelnyy_pylesos_sturm_vc7203/" TargetMode="External"/><Relationship Id="rId1065" Type="http://schemas.openxmlformats.org/officeDocument/2006/relationships/hyperlink" Target="https://sturmtools.ru/catalog/motobloki/motoblok_benzinovyy_sturm_gk827a8/" TargetMode="External"/><Relationship Id="rId1272" Type="http://schemas.openxmlformats.org/officeDocument/2006/relationships/hyperlink" Target="https://sturmtools.ru/catalog/katushki_trimmernye/katushka_trimmernaya_sturm_gt3513_35m12/" TargetMode="External"/><Relationship Id="rId2116" Type="http://schemas.openxmlformats.org/officeDocument/2006/relationships/hyperlink" Target="https://sturmtools.ru/catalog/nabory_frez/nabor_frez_sturm_rb05_082219/?RB05_082219" TargetMode="External"/><Relationship Id="rId2323" Type="http://schemas.openxmlformats.org/officeDocument/2006/relationships/hyperlink" Target="https://sturmtools.ru/catalog/bokorezy/bokorezy_soyuz_1020_11_2_180s/" TargetMode="External"/><Relationship Id="rId2530" Type="http://schemas.openxmlformats.org/officeDocument/2006/relationships/hyperlink" Target="https://sturmtools.ru/catalog/klyuchi_razvodnye/klyuch_razvodnoy_sturm_1045_02_a300/" TargetMode="External"/><Relationship Id="rId502" Type="http://schemas.openxmlformats.org/officeDocument/2006/relationships/hyperlink" Target="https://sturmtools.ru/catalog/urovni_lazernye/shtanga_dlya_urovnya_lazernogo_sturm_4011_02_28/" TargetMode="External"/><Relationship Id="rId1132" Type="http://schemas.openxmlformats.org/officeDocument/2006/relationships/hyperlink" Target="https://sturmtools.ru/catalog/drenazhnye_nasosy/nasos_pogruzhnoy_drenazhnyy_sturm_wp9745bf/" TargetMode="External"/><Relationship Id="rId3097" Type="http://schemas.openxmlformats.org/officeDocument/2006/relationships/hyperlink" Target="https://sturmtools.ru/catalog/kisti/kist_sturm_9040_22_050/" TargetMode="External"/><Relationship Id="rId1949" Type="http://schemas.openxmlformats.org/officeDocument/2006/relationships/hyperlink" Target="https://sturmtools.ru/catalog/sverla_perevye/sverlo_perevoe_sturm_1055_07_a300/" TargetMode="External"/><Relationship Id="rId3164" Type="http://schemas.openxmlformats.org/officeDocument/2006/relationships/hyperlink" Target="https://sturmtools.ru/catalog/shpateli/shpatel_soyuz_8051_35_040lc/" TargetMode="External"/><Relationship Id="rId292" Type="http://schemas.openxmlformats.org/officeDocument/2006/relationships/hyperlink" Target="https://sturmtools.ru/catalog/vibratsionnye_shlifovalnye_mashiny/vibratsionnaya_shlifovalnaya_mashina_3_v_1_sturm_os8132m/" TargetMode="External"/><Relationship Id="rId1809" Type="http://schemas.openxmlformats.org/officeDocument/2006/relationships/hyperlink" Target="https://sturmtools.ru/catalog/bity_dlya_krovelnykh_samorezov/bity_dlya_krovelnykh_samorezov_sturm_1041_05_12/" TargetMode="External"/><Relationship Id="rId3371" Type="http://schemas.openxmlformats.org/officeDocument/2006/relationships/hyperlink" Target="https://sturmtools.ru/catalog/steplery/stepler_sturm_1071_01_s1/" TargetMode="External"/><Relationship Id="rId2180" Type="http://schemas.openxmlformats.org/officeDocument/2006/relationships/hyperlink" Target="https://sturmtools.ru/catalog/nabory_bimetallicheskikh_koronok/koronka_bimetallicheskaya_sturm_1090_04_bi_32/" TargetMode="External"/><Relationship Id="rId3024" Type="http://schemas.openxmlformats.org/officeDocument/2006/relationships/hyperlink" Target="https://sturmtools.ru/catalog/steklodomkraty/steklodomkrat_sturm_1077_06_03/" TargetMode="External"/><Relationship Id="rId3231" Type="http://schemas.openxmlformats.org/officeDocument/2006/relationships/hyperlink" Target="https://sturmtools.ru/catalog/ruletki/ruletka_hanskonner_hk2010_03_10_25/" TargetMode="External"/><Relationship Id="rId152" Type="http://schemas.openxmlformats.org/officeDocument/2006/relationships/hyperlink" Target="https://sturmtools.ru/catalog/miksery/nasadka_mikser_sturm_9042_05_100x600/" TargetMode="External"/><Relationship Id="rId2040" Type="http://schemas.openxmlformats.org/officeDocument/2006/relationships/hyperlink" Target="https://sturmtools.ru/catalog/sverla_po_metallu/sverlo_po_metallu_boekomplekt_b1055_m042_75/" TargetMode="External"/><Relationship Id="rId2997" Type="http://schemas.openxmlformats.org/officeDocument/2006/relationships/hyperlink" Target="https://sturmtools.ru/catalog/nozhovki_po_derevu/pila_po_peskobetonu_sturm_1060_92_600/" TargetMode="External"/><Relationship Id="rId96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599" Type="http://schemas.openxmlformats.org/officeDocument/2006/relationships/hyperlink" Target="https://sturmtools.ru/catalog/pily_diskovye/disk_pilnyy_boekomplekt_b9022_210_30_60s/" TargetMode="External"/><Relationship Id="rId1459" Type="http://schemas.openxmlformats.org/officeDocument/2006/relationships/hyperlink" Target="https://sturmtools.ru/catalog/aksessuary_dlya_tsepnykh_pil/pilnaya_tsep_sturm_sc32515cst_76/" TargetMode="External"/><Relationship Id="rId2857" Type="http://schemas.openxmlformats.org/officeDocument/2006/relationships/hyperlink" Target="https://sturmtools.ru/catalog/nozhovki_po_derevu/nozhovka_po_derevu_sturm_1060_52_450/" TargetMode="External"/><Relationship Id="rId98" Type="http://schemas.openxmlformats.org/officeDocument/2006/relationships/hyperlink" Target="https://sturmtools.ru/catalog/uglovye_shlifovalnye_mashiny/bolgarka_ushm_sturm_ag9515e/" TargetMode="External"/><Relationship Id="rId829" Type="http://schemas.openxmlformats.org/officeDocument/2006/relationships/hyperlink" Target="https://sturmtools.ru/catalog/svarochnye_invertory/svarochnyy_invertor_sturm_aw97i250af/" TargetMode="External"/><Relationship Id="rId1666" Type="http://schemas.openxmlformats.org/officeDocument/2006/relationships/hyperlink" Target="https://sturmtools.ru/catalog/almaznye_diski/disk_almaznyy_boekomplekt_b9021_230_22ts/" TargetMode="External"/><Relationship Id="rId1873" Type="http://schemas.openxmlformats.org/officeDocument/2006/relationships/hyperlink" Target="https://sturmtools.ru/catalog/bury_sds/bur_sds_boekomplekt_b9019_f06_160/" TargetMode="External"/><Relationship Id="rId2717" Type="http://schemas.openxmlformats.org/officeDocument/2006/relationships/hyperlink" Target="https://sturmtools.ru/catalog/otvertki/otvertka_sturm_1040_03_ph2_150/" TargetMode="External"/><Relationship Id="rId2924" Type="http://schemas.openxmlformats.org/officeDocument/2006/relationships/hyperlink" Target="https://sturmtools.ru/catalog/chertilki_razmetochnye/chertilka_razmetochnaya_sturm_1090_08_100/" TargetMode="External"/><Relationship Id="rId1319" Type="http://schemas.openxmlformats.org/officeDocument/2006/relationships/hyperlink" Target="https://sturmtools.ru/catalog/aksessuary_dlya_trimmerov/leska_dlya_trimmera_sturm_gt3535_2_4_4_15/" TargetMode="External"/><Relationship Id="rId1526" Type="http://schemas.openxmlformats.org/officeDocument/2006/relationships/hyperlink" Target="https://sturmtools.ru/catalog/pily_diskovye/disk_pilnyy_sturm_9020_185_20_36t/" TargetMode="External"/><Relationship Id="rId1733" Type="http://schemas.openxmlformats.org/officeDocument/2006/relationships/hyperlink" Target="https://sturmtools.ru/catalog/pilki_dlya_lobzika/pilki_dlya_lobzika_sturm_5250608/" TargetMode="External"/><Relationship Id="rId1940" Type="http://schemas.openxmlformats.org/officeDocument/2006/relationships/hyperlink" Target="https://sturmtools.ru/catalog/sverla_perevye/sverlo_perevoe_sturm_1055_07_18/" TargetMode="External"/><Relationship Id="rId25" Type="http://schemas.openxmlformats.org/officeDocument/2006/relationships/hyperlink" Target="https://sturmtools.ru/catalog/akkumulyatornye_shurupovyerty/akkumulyatornyy_shurupovert_sturm_cd3612_1batterysystem/" TargetMode="External"/><Relationship Id="rId180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558" Type="http://schemas.openxmlformats.org/officeDocument/2006/relationships/hyperlink" Target="https://sturmtools.ru/catalog/perchatki/perchatki_sturm_8054_01_xl/" TargetMode="External"/><Relationship Id="rId479" Type="http://schemas.openxmlformats.org/officeDocument/2006/relationships/hyperlink" Target="https://sturmtools.ru/catalog/pistolety_payalnye_i_payalniki/payalnik_soyuz_ps2005_100/" TargetMode="External"/><Relationship Id="rId686" Type="http://schemas.openxmlformats.org/officeDocument/2006/relationships/hyperlink" Target="https://sturmtools.ru/catalog/spetsializirovannye_zatochnye_stanki_sverla_tsepi/zatochnoy_stanok_dlya_pilnykh_tsepey_soyuz_tss_60013/" TargetMode="External"/><Relationship Id="rId893" Type="http://schemas.openxmlformats.org/officeDocument/2006/relationships/hyperlink" Target="https://sturmtools.ru/catalog/masla/maslo_soyuz_mss_0204b/" TargetMode="External"/><Relationship Id="rId2367" Type="http://schemas.openxmlformats.org/officeDocument/2006/relationships/hyperlink" Target="https://sturmtools.ru/catalog/kernery/kerner_sturm_1090_09_080/" TargetMode="External"/><Relationship Id="rId2574" Type="http://schemas.openxmlformats.org/officeDocument/2006/relationships/hyperlink" Target="https://sturmtools.ru/catalog/klyuchi_trubnye/klyuch_trubnyy_sturm_1045_04_p1/" TargetMode="External"/><Relationship Id="rId2781" Type="http://schemas.openxmlformats.org/officeDocument/2006/relationships/hyperlink" Target="https://sturmtools.ru/catalog/otvertki/otvertka_sturm_1040_03_sl5_150/" TargetMode="External"/><Relationship Id="rId3418" Type="http://schemas.openxmlformats.org/officeDocument/2006/relationships/hyperlink" Target="https://sturmtools.ru/catalog/strubtsiny/strubtsina_sturm_1078_08_15/" TargetMode="External"/><Relationship Id="rId3625" Type="http://schemas.openxmlformats.org/officeDocument/2006/relationships/hyperlink" Target="https://sturmtools.ru/catalog/fonari_mnogofunktsionalnyy/fonar_akkumulyatornyy_sturm_4052_02_200/" TargetMode="External"/><Relationship Id="rId339" Type="http://schemas.openxmlformats.org/officeDocument/2006/relationships/hyperlink" Target="https://sturmtools.ru/catalog/shliflenty/shlifovalnaya_lenta_sturm_9010_b75x457_150/" TargetMode="External"/><Relationship Id="rId546" Type="http://schemas.openxmlformats.org/officeDocument/2006/relationships/hyperlink" Target="https://sturmtools.ru/catalog/teploventilyatory/teploventilyator_keramicheskiy_soyuz_tvs_2000k/" TargetMode="External"/><Relationship Id="rId753" Type="http://schemas.openxmlformats.org/officeDocument/2006/relationships/hyperlink" Target="https://sturmtools.ru/catalog/kompressory_bezmaslyanye/kompresssor_bezmaslyanyy_besshumnyy_sturm_ac93210ol/" TargetMode="External"/><Relationship Id="rId1176" Type="http://schemas.openxmlformats.org/officeDocument/2006/relationships/hyperlink" Target="https://sturmtools.ru/catalog/poverkhnostnye_nasosy/nasos_poverkhnostnyy_sturm_wp9710st/" TargetMode="External"/><Relationship Id="rId1383" Type="http://schemas.openxmlformats.org/officeDocument/2006/relationships/hyperlink" Target="https://sturmtools.ru/catalog/aksessuary_dlya_trimmerov/aksessuar_dlya_trimmera_soyuz_tl3535_4_0_0_15/" TargetMode="External"/><Relationship Id="rId2227" Type="http://schemas.openxmlformats.org/officeDocument/2006/relationships/hyperlink" Target="https://sturmtools.ru/catalog/koronki_almaznye/koronka_almaznaya_sturm_1055_09_6855/" TargetMode="External"/><Relationship Id="rId2434" Type="http://schemas.openxmlformats.org/officeDocument/2006/relationships/hyperlink" Target="https://sturmtools.ru/catalog/kiyanki/kiyanka_sturm_1012_02_fb0450/" TargetMode="External"/><Relationship Id="rId406" Type="http://schemas.openxmlformats.org/officeDocument/2006/relationships/hyperlink" Target="https://sturmtools.ru/catalog/aksessuary_dlya_pil/nabor_nasadok_dlya_mfi_sturm_mf5630c_set_w1/" TargetMode="External"/><Relationship Id="rId960" Type="http://schemas.openxmlformats.org/officeDocument/2006/relationships/hyperlink" Target="https://sturmtools.ru/catalog/benzinovye_trimmery/trimmer_benzinovyy_sturm_bt8852n/?BT8852N" TargetMode="External"/><Relationship Id="rId1036" Type="http://schemas.openxmlformats.org/officeDocument/2006/relationships/hyperlink" Target="https://sturmtools.ru/catalog/aksessuary_dlya_kultivatorov/gruntozatsepy_540_mm_s23_shestigrannyy_val_sturm_gke_24_540/" TargetMode="External"/><Relationship Id="rId1243" Type="http://schemas.openxmlformats.org/officeDocument/2006/relationships/hyperlink" Target="https://sturmtools.ru/catalog/benzinovye_snegouborochnye_mashiny/benzinovyy_snegouborshchik_sturm_stg7656r/" TargetMode="External"/><Relationship Id="rId1590" Type="http://schemas.openxmlformats.org/officeDocument/2006/relationships/hyperlink" Target="https://sturmtools.ru/catalog/pily_diskovye/disk_pilnyy_boekomplekt_b9024_210_30_20_60/" TargetMode="External"/><Relationship Id="rId2641" Type="http://schemas.openxmlformats.org/officeDocument/2006/relationships/hyperlink" Target="https://sturmtools.ru/catalog/nabory_otvertok/nabor_otvertok_sturm_1040_03_bs6/" TargetMode="External"/><Relationship Id="rId613" Type="http://schemas.openxmlformats.org/officeDocument/2006/relationships/hyperlink" Target="https://sturmtools.ru/catalog/motobury/motobur_sturm_ea1520/" TargetMode="External"/><Relationship Id="rId820" Type="http://schemas.openxmlformats.org/officeDocument/2006/relationships/hyperlink" Target="https://sturmtools.ru/catalog/tig_svarka/svarochnyy_invertor_hanskonner_hwm4023/?HWM4023" TargetMode="External"/><Relationship Id="rId1450" Type="http://schemas.openxmlformats.org/officeDocument/2006/relationships/hyperlink" Target="https://sturmtools.ru/catalog/aksessuary_dlya_tsepnykh_pil/pilnaya_tsep_sturm_sc32515crt/" TargetMode="External"/><Relationship Id="rId2501" Type="http://schemas.openxmlformats.org/officeDocument/2006/relationships/hyperlink" Target="https://sturmtools.ru/catalog/kleshchi_perestavnye_galka/kleshchi_perestavnye_galka_soyuz_1020_06_250s/" TargetMode="External"/><Relationship Id="rId110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310" Type="http://schemas.openxmlformats.org/officeDocument/2006/relationships/hyperlink" Target="https://sturmtools.ru/catalog/aksessuary_dlya_trimmerov/aksessuar_dlya_trimmera_soyuz_gt3535_2_0_s_30/" TargetMode="External"/><Relationship Id="rId3068" Type="http://schemas.openxmlformats.org/officeDocument/2006/relationships/hyperlink" Target="https://sturmtools.ru/catalog/valiki/valik_sturm_9040_24_250s/" TargetMode="External"/><Relationship Id="rId3275" Type="http://schemas.openxmlformats.org/officeDocument/2006/relationships/hyperlink" Target="https://sturmtools.ru/catalog/ugolniki/ugolnik_sturm_2020_01_a350/" TargetMode="External"/><Relationship Id="rId3482" Type="http://schemas.openxmlformats.org/officeDocument/2006/relationships/hyperlink" Target="https://sturmtools.ru/catalog/opryskivateli_ruchnye/opryskivatel_sturm_3016_22_015/" TargetMode="External"/><Relationship Id="rId196" Type="http://schemas.openxmlformats.org/officeDocument/2006/relationships/hyperlink" Target="https://sturmtools.ru/catalog/bury_sds/?9018_SDS_F22X600" TargetMode="External"/><Relationship Id="rId2084" Type="http://schemas.openxmlformats.org/officeDocument/2006/relationships/hyperlink" Target="https://sturmtools.ru/catalog/nabory_frez/nabor_frez_sturm_rb01_081305/?RB01_081305" TargetMode="External"/><Relationship Id="rId2291" Type="http://schemas.openxmlformats.org/officeDocument/2006/relationships/hyperlink" Target="https://sturmtools.ru/catalog/shchitki_zashchitnye/korshchetka_ruchnaya_sturm_9011_01_w03/" TargetMode="External"/><Relationship Id="rId3135" Type="http://schemas.openxmlformats.org/officeDocument/2006/relationships/hyperlink" Target="https://sturmtools.ru/catalog/pistolety_dlya_germetika/pistolet_dlya_germetika_sturm_1073_03_310/" TargetMode="External"/><Relationship Id="rId3342" Type="http://schemas.openxmlformats.org/officeDocument/2006/relationships/hyperlink" Target="https://sturmtools.ru/catalog/urovni/uroven_sturm_2015_10_1000/" TargetMode="External"/><Relationship Id="rId263" Type="http://schemas.openxmlformats.org/officeDocument/2006/relationships/hyperlink" Target="https://sturmtools.ru/catalog/aksessuary_dlya_shlifovalnykh_mashin/nasadka_tsepnaya_pila_na_ushm_sturm_agcs12_01/" TargetMode="External"/><Relationship Id="rId470" Type="http://schemas.openxmlformats.org/officeDocument/2006/relationships/hyperlink" Target="https://sturmtools.ru/catalog/aksessuary_dlya_graverov/nabor_nacadok_dlya_gravera_sturm_gm2316f_65/" TargetMode="External"/><Relationship Id="rId2151" Type="http://schemas.openxmlformats.org/officeDocument/2006/relationships/hyperlink" Target="https://sturmtools.ru/catalog/nabory_frez/nabor_frez_sturm_rb10_081230/?RB10_081230" TargetMode="External"/><Relationship Id="rId3202" Type="http://schemas.openxmlformats.org/officeDocument/2006/relationships/hyperlink" Target="https://sturmtools.ru/catalog/shpateli_dlya_zatirki/shpatel_soyuz_8051_65_150pc/" TargetMode="External"/><Relationship Id="rId123" Type="http://schemas.openxmlformats.org/officeDocument/2006/relationships/hyperlink" Target="https://sturmtools.ru/catalog/setevye_shurupovyerty/setevoy_shurupovert_soyuz_dus_2165m/" TargetMode="External"/><Relationship Id="rId330" Type="http://schemas.openxmlformats.org/officeDocument/2006/relationships/hyperlink" Target="https://sturmtools.ru/catalog/shlifkrugi/shlifovalnyy_krug_boekomplekt_b9010_s115/" TargetMode="External"/><Relationship Id="rId2011" Type="http://schemas.openxmlformats.org/officeDocument/2006/relationships/hyperlink" Target="https://sturmtools.ru/catalog/sverla_po_metallu/sverlo_po_metallu_sturm_1055_075_109/" TargetMode="External"/><Relationship Id="rId2968" Type="http://schemas.openxmlformats.org/officeDocument/2006/relationships/hyperlink" Target="https://sturmtools.ru/catalog/nozhi/nozh_sturm_1076_08_05/" TargetMode="External"/><Relationship Id="rId1777" Type="http://schemas.openxmlformats.org/officeDocument/2006/relationships/hyperlink" Target="https://sturmtools.ru/catalog/bity_i_nabory_bit/bity_boekomplekt_bph2_50_2/" TargetMode="External"/><Relationship Id="rId1984" Type="http://schemas.openxmlformats.org/officeDocument/2006/relationships/hyperlink" Target="https://sturmtools.ru/catalog/sverla_po_metallu/sverlo_po_metallu_sturm_1055_025_95l/" TargetMode="External"/><Relationship Id="rId2828" Type="http://schemas.openxmlformats.org/officeDocument/2006/relationships/hyperlink" Target="https://sturmtools.ru/catalog/nabory_nadfiley/nabor_nadfiley_sturm_1051_02_ssd/" TargetMode="External"/><Relationship Id="rId69" Type="http://schemas.openxmlformats.org/officeDocument/2006/relationships/hyperlink" Target="https://sturmtools.ru/catalog/uglovye_shlifovalnye_mashiny/bolgarka_ushm_hanskonner_hag13125tje/" TargetMode="External"/><Relationship Id="rId1637" Type="http://schemas.openxmlformats.org/officeDocument/2006/relationships/hyperlink" Target="https://sturmtools.ru/catalog/almaznye_diski/disk_almaznyy_sturm_9020_04_230x22_t/" TargetMode="External"/><Relationship Id="rId1844" Type="http://schemas.openxmlformats.org/officeDocument/2006/relationships/hyperlink" Target="https://sturmtools.ru/catalog/bury_sds/bur_sds_soyuz_9019_sds_16x600c/" TargetMode="External"/><Relationship Id="rId1704" Type="http://schemas.openxmlformats.org/officeDocument/2006/relationships/hyperlink" Target="https://sturmtools.ru/catalog/pilki_dlya_lobzika/pilki_dlya_lobzika_boekomplekt_b05_144d/" TargetMode="External"/><Relationship Id="rId1911" Type="http://schemas.openxmlformats.org/officeDocument/2006/relationships/hyperlink" Target="https://sturmtools.ru/catalog/sverla_po_kafelyu/sverlo_po_kafelyu_sturm_1055_03_05/" TargetMode="External"/><Relationship Id="rId797" Type="http://schemas.openxmlformats.org/officeDocument/2006/relationships/hyperlink" Target="https://sturmtools.ru/catalog/aksessuary_dlya_kompressorov/shlang_sturm_1700_03_15/?1700_03_15" TargetMode="External"/><Relationship Id="rId2478" Type="http://schemas.openxmlformats.org/officeDocument/2006/relationships/hyperlink" Target="https://sturmtools.ru/catalog/topory/topor_sturm_1015_08_fr1000/" TargetMode="External"/><Relationship Id="rId1287" Type="http://schemas.openxmlformats.org/officeDocument/2006/relationships/hyperlink" Target="https://sturmtools.ru/catalog/aksessuary_dlya_trimmerov/nasadka_kultivator_dlya_trimmera_sturm_gt3513_k/" TargetMode="External"/><Relationship Id="rId2685" Type="http://schemas.openxmlformats.org/officeDocument/2006/relationships/hyperlink" Target="https://sturmtools.ru/catalog/otvertki/otvertka_hanskonner_hk1040_16_ph2_38/" TargetMode="External"/><Relationship Id="rId2892" Type="http://schemas.openxmlformats.org/officeDocument/2006/relationships/hyperlink" Target="https://sturmtools.ru/catalog/tiski/tiski_soyuz_1075_11_65/" TargetMode="External"/><Relationship Id="rId352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657" Type="http://schemas.openxmlformats.org/officeDocument/2006/relationships/hyperlink" Target="https://sturmtools.ru/catalog/aksessuary_dlya_stroitelnykh_pylesosov/netkannye_meshki_dlya_stroitelnykh_pylesosov_sturm_vc7360_881/" TargetMode="External"/><Relationship Id="rId86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94" Type="http://schemas.openxmlformats.org/officeDocument/2006/relationships/hyperlink" Target="https://sturmtools.ru/catalog/otreznye_diski_po_metallu/otreznoy_disk_po_metallu_sturm_9020_07_180x16/" TargetMode="External"/><Relationship Id="rId2338" Type="http://schemas.openxmlformats.org/officeDocument/2006/relationships/hyperlink" Target="https://sturmtools.ru/catalog/passatizhi_i_ploskogubtsy/passatizhi_180_mm_sturm_1020_01_1_180/" TargetMode="External"/><Relationship Id="rId2545" Type="http://schemas.openxmlformats.org/officeDocument/2006/relationships/hyperlink" Target="https://sturmtools.ru/catalog/klyuchi_razvodnye/klyuch_razvodnoy_sturm_1045_29_200/" TargetMode="External"/><Relationship Id="rId2752" Type="http://schemas.openxmlformats.org/officeDocument/2006/relationships/hyperlink" Target="https://sturmtools.ru/catalog/otvertki/otvertka_sturm_1040_18_tw3_200/" TargetMode="External"/><Relationship Id="rId517" Type="http://schemas.openxmlformats.org/officeDocument/2006/relationships/hyperlink" Target="https://sturmtools.ru/catalog/keramicheskie_obogrevateli/keramicheskiy_obogrevatel_soyuz_tvs_2023mk/" TargetMode="External"/><Relationship Id="rId724" Type="http://schemas.openxmlformats.org/officeDocument/2006/relationships/hyperlink" Target="https://sturmtools.ru/catalog/kompressory_avtomobilnye/avtomobilnyy_kompressor_sturm_mc1122/" TargetMode="External"/><Relationship Id="rId931" Type="http://schemas.openxmlformats.org/officeDocument/2006/relationships/hyperlink" Target="https://sturmtools.ru/catalog/akkumulyatornye_tsepnye_pily/akkumulyatornaya_tsepnaya_pila_sturm_csc3614bl_1batterysystem/" TargetMode="External"/><Relationship Id="rId1147" Type="http://schemas.openxmlformats.org/officeDocument/2006/relationships/hyperlink" Target="https://sturmtools.ru/catalog/drenazhnye_nasosy/nasos_pogruzhnoy_drenazhnyy_sturm_wp9745bf/" TargetMode="External"/><Relationship Id="rId1354" Type="http://schemas.openxmlformats.org/officeDocument/2006/relationships/hyperlink" Target="https://sturmtools.ru/catalog/aksessuary_dlya_trimmerov/leska_dlya_trimmera_sturm_gt3535_4_0_s_15/" TargetMode="External"/><Relationship Id="rId1561" Type="http://schemas.openxmlformats.org/officeDocument/2006/relationships/hyperlink" Target="https://sturmtools.ru/catalog/pily_diskovye/disk_pilnyy_boekomplekt_b9022_160_20_16_24/" TargetMode="External"/><Relationship Id="rId2405" Type="http://schemas.openxmlformats.org/officeDocument/2006/relationships/hyperlink" Target="https://sturmtools.ru/catalog/molotki/molotok_sturm_1010_52_wd0600/" TargetMode="External"/><Relationship Id="rId2612" Type="http://schemas.openxmlformats.org/officeDocument/2006/relationships/hyperlink" Target="https://sturmtools.ru/catalog/nabory_instrumenta_dlya_doma/nabor_instrumenta_dlya_doma_sturm_1310_01_ts98/" TargetMode="External"/><Relationship Id="rId60" Type="http://schemas.openxmlformats.org/officeDocument/2006/relationships/hyperlink" Target="https://sturmtools.ru/catalog/akkumulyatornye_ushm/akkumulyatornaya_ushm_sturm_cag1812bl_1batterysystem/" TargetMode="External"/><Relationship Id="rId1007" Type="http://schemas.openxmlformats.org/officeDocument/2006/relationships/hyperlink" Target="https://sturmtools.ru/catalog/kultivatory_elektricheskie/kultivator_elektricheskiy_sturm_gk3610/?GK3610" TargetMode="External"/><Relationship Id="rId1214" Type="http://schemas.openxmlformats.org/officeDocument/2006/relationships/hyperlink" Target="https://sturmtools.ru/catalog/aksessuary_dlya_nasosnogo_oborudovaniya/shlang_soedinitelnyy_dlya_nasosnykh_stantsiy_sturm_wp97jsh_2_1_2/" TargetMode="External"/><Relationship Id="rId1421" Type="http://schemas.openxmlformats.org/officeDocument/2006/relationships/hyperlink" Target="https://sturmtools.ru/catalog/aksessuary_dlya_silovoy_tekhniki/?HKSP_L7T" TargetMode="External"/><Relationship Id="rId3179" Type="http://schemas.openxmlformats.org/officeDocument/2006/relationships/hyperlink" Target="https://sturmtools.ru/catalog/shpateli/shpatel_soyuz_8051_45_200_6fc/" TargetMode="External"/><Relationship Id="rId3386" Type="http://schemas.openxmlformats.org/officeDocument/2006/relationships/hyperlink" Target="https://sturmtools.ru/catalog/skoby_i_gvozdi_dlya_steplera/skoby_dlya_steplera_sturm_1071_03_10/" TargetMode="External"/><Relationship Id="rId3593" Type="http://schemas.openxmlformats.org/officeDocument/2006/relationships/hyperlink" Target="https://sturmtools.ru/catalog/yashchiki_plastikovye/yashchik_plastikovyy_sturm_tbprof18/" TargetMode="External"/><Relationship Id="rId2195" Type="http://schemas.openxmlformats.org/officeDocument/2006/relationships/hyperlink" Target="https://sturmtools.ru/catalog/nabory_bimetallicheskikh_koronok/koronka_bimetallicheskaya_sturm_1090_s04_bi_25/" TargetMode="External"/><Relationship Id="rId3039" Type="http://schemas.openxmlformats.org/officeDocument/2006/relationships/hyperlink" Target="https://sturmtools.ru/catalog/valiki/valik_sturm_9040_33_070/" TargetMode="External"/><Relationship Id="rId3246" Type="http://schemas.openxmlformats.org/officeDocument/2006/relationships/hyperlink" Target="https://sturmtools.ru/catalog/ruletki/ruletka_sturm_2010_08_gp_30/" TargetMode="External"/><Relationship Id="rId3453" Type="http://schemas.openxmlformats.org/officeDocument/2006/relationships/hyperlink" Target="https://sturmtools.ru/catalog/sekatory/sekator_soyuz_3012_04_04/" TargetMode="External"/><Relationship Id="rId167" Type="http://schemas.openxmlformats.org/officeDocument/2006/relationships/hyperlink" Target="https://sturmtools.ru/catalog/perforatory_sds_plus/perforator_sds_plus_hanskonner_hrh0828re/" TargetMode="External"/><Relationship Id="rId374" Type="http://schemas.openxmlformats.org/officeDocument/2006/relationships/hyperlink" Target="https://sturmtools.ru/catalog/aksessuary_dlya_pil/nazhdachnaya_bumaga_sturm_mf5630c_8100/" TargetMode="External"/><Relationship Id="rId581" Type="http://schemas.openxmlformats.org/officeDocument/2006/relationships/hyperlink" Target="https://sturmtools.ru/catalog/dizelnye_teplovye_pushki/dizelnaya_teplovaya_pushka_sturm_dkh30_1/" TargetMode="External"/><Relationship Id="rId2055" Type="http://schemas.openxmlformats.org/officeDocument/2006/relationships/hyperlink" Target="https://sturmtools.ru/catalog/sverla_opalubochnye/sverlo_opalubochnoe_montazhnoe_boekomplekt_b1055_sd086/?B1055_SD086" TargetMode="External"/><Relationship Id="rId2262" Type="http://schemas.openxmlformats.org/officeDocument/2006/relationships/hyperlink" Target="https://sturmtools.ru/catalog/korshchetki/korshchetka_sturm_5240204/" TargetMode="External"/><Relationship Id="rId3106" Type="http://schemas.openxmlformats.org/officeDocument/2006/relationships/hyperlink" Target="https://sturmtools.ru/catalog/kisti/kist_sturm_9040_23_075/" TargetMode="External"/><Relationship Id="rId234" Type="http://schemas.openxmlformats.org/officeDocument/2006/relationships/hyperlink" Target="https://sturmtools.ru/catalog/otboynye_molotki/otboynyy_molotok_sturm_dh2522p/" TargetMode="External"/><Relationship Id="rId3313" Type="http://schemas.openxmlformats.org/officeDocument/2006/relationships/hyperlink" Target="https://sturmtools.ru/catalog/urovni/uroven_sturm_2015_02_400/" TargetMode="External"/><Relationship Id="rId3520" Type="http://schemas.openxmlformats.org/officeDocument/2006/relationships/hyperlink" Target="https://sturmtools.ru/catalog/adaptery_dlya_polivalnykh_sistem/adapter_sturm_3015_21_3_4/?3015_21_3_4" TargetMode="External"/><Relationship Id="rId441" Type="http://schemas.openxmlformats.org/officeDocument/2006/relationships/hyperlink" Target="https://sturmtools.ru/catalog/lobziki_elektricheskie/lobzik_elektricheskiy_sturm_js4075qs/" TargetMode="External"/><Relationship Id="rId1071" Type="http://schemas.openxmlformats.org/officeDocument/2006/relationships/hyperlink" Target="https://sturmtools.ru/catalog/motobloki/motoblok_benzinovyy_sturm_gk847ci19/" TargetMode="External"/><Relationship Id="rId2122" Type="http://schemas.openxmlformats.org/officeDocument/2006/relationships/hyperlink" Target="https://sturmtools.ru/catalog/nabory_frez/nabor_frez_sturm_rb06_085016/?RB06_085016" TargetMode="External"/><Relationship Id="rId301" Type="http://schemas.openxmlformats.org/officeDocument/2006/relationships/hyperlink" Target="https://sturmtools.ru/catalog/almaznye_gibkie_shlifovalnye_krugi/krug_shlifovalnyy_gibkiy_sturm_9012_w100_30/" TargetMode="External"/><Relationship Id="rId1888" Type="http://schemas.openxmlformats.org/officeDocument/2006/relationships/hyperlink" Target="https://sturmtools.ru/catalog/bury_sds/bur_sds_boekomplekt_b9019_f14_260/" TargetMode="External"/><Relationship Id="rId2939" Type="http://schemas.openxmlformats.org/officeDocument/2006/relationships/hyperlink" Target="https://sturmtools.ru/catalog/stameski_po_derevu/stameska_soyuz_1063_02_38s/" TargetMode="External"/><Relationship Id="rId1748" Type="http://schemas.openxmlformats.org/officeDocument/2006/relationships/hyperlink" Target="https://sturmtools.ru/catalog/bity/adapter_dlya_bit_uglovoy_sturm_1041_02_ad/" TargetMode="External"/><Relationship Id="rId1955" Type="http://schemas.openxmlformats.org/officeDocument/2006/relationships/hyperlink" Target="https://sturmtools.ru/catalog/sverla_po_metallu/sverlo_po_metallu_sturm_1055_04_10s_ss5/" TargetMode="External"/><Relationship Id="rId3170" Type="http://schemas.openxmlformats.org/officeDocument/2006/relationships/hyperlink" Target="https://sturmtools.ru/catalog/shpateli/shpatel_soyuz_8051_35_250fc/" TargetMode="External"/><Relationship Id="rId1608" Type="http://schemas.openxmlformats.org/officeDocument/2006/relationships/hyperlink" Target="https://sturmtools.ru/catalog/almaznye_diski/disk_almaznyy_soyuz_9020_04_115x22tw/" TargetMode="External"/><Relationship Id="rId1815" Type="http://schemas.openxmlformats.org/officeDocument/2006/relationships/hyperlink" Target="https://sturmtools.ru/catalog/bury_sds/bur_sds_soyuz_9019_sds_06x160c/" TargetMode="External"/><Relationship Id="rId3030" Type="http://schemas.openxmlformats.org/officeDocument/2006/relationships/hyperlink" Target="https://sturmtools.ru/catalog/valiki/valik_sturm_9040_31_070/" TargetMode="External"/><Relationship Id="rId2589" Type="http://schemas.openxmlformats.org/officeDocument/2006/relationships/hyperlink" Target="https://sturmtools.ru/catalog/klyuchi_shestigrannye_imbusovye/klyuch_shestigrannyy_sturm_1045_04_10x10/" TargetMode="External"/><Relationship Id="rId279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768" Type="http://schemas.openxmlformats.org/officeDocument/2006/relationships/hyperlink" Target="https://sturmtools.ru/catalog/kompressory_maslyanye/kompressor_maslyanyy_sturm_ac93250b/" TargetMode="External"/><Relationship Id="rId975" Type="http://schemas.openxmlformats.org/officeDocument/2006/relationships/hyperlink" Target="https://sturmtools.ru/catalog/elektricheskie_trimmery/trimmer_elektricheskiy_soyuz_gks_3525/" TargetMode="External"/><Relationship Id="rId1398" Type="http://schemas.openxmlformats.org/officeDocument/2006/relationships/hyperlink" Target="https://sturmtools.ru/catalog/aksessuary_dlya_trimmerov/stseplenie_benzotrimmera_sturm_bt89_clt_33_26_9/" TargetMode="External"/><Relationship Id="rId2449" Type="http://schemas.openxmlformats.org/officeDocument/2006/relationships/hyperlink" Target="https://sturmtools.ru/catalog/kiyanki/kiyanka_soyuz_1012_07_600s/" TargetMode="External"/><Relationship Id="rId2656" Type="http://schemas.openxmlformats.org/officeDocument/2006/relationships/hyperlink" Target="https://sturmtools.ru/catalog/nabory_otvertok/nabor_otvertok_sturm_1040_09_s34/" TargetMode="External"/><Relationship Id="rId2863" Type="http://schemas.openxmlformats.org/officeDocument/2006/relationships/hyperlink" Target="https://sturmtools.ru/catalog/nozhovki_po_derevu/nozhovka_po_derevu_sturm_1060_55_400/" TargetMode="External"/><Relationship Id="rId628" Type="http://schemas.openxmlformats.org/officeDocument/2006/relationships/hyperlink" Target="https://sturmtools.ru/catalog/motobury/motobur_soyuz_bbs_1530/" TargetMode="External"/><Relationship Id="rId835" Type="http://schemas.openxmlformats.org/officeDocument/2006/relationships/hyperlink" Target="https://sturmtools.ru/catalog/svarochnye_invertory/svarochnyy_invertor_soyuz_sas_97i231/?SAS_97I231" TargetMode="External"/><Relationship Id="rId1258" Type="http://schemas.openxmlformats.org/officeDocument/2006/relationships/hyperlink" Target="https://sturmtools.ru/catalog/katushki_trimmernye/katushka_trimmernaya_sturm_bt8942d_999/" TargetMode="External"/><Relationship Id="rId1465" Type="http://schemas.openxmlformats.org/officeDocument/2006/relationships/hyperlink" Target="https://sturmtools.ru/catalog/aksessuary_dlya_tsepnykh_pil/pilnaya_tsep_sturm_sc38013crt_52/" TargetMode="External"/><Relationship Id="rId1672" Type="http://schemas.openxmlformats.org/officeDocument/2006/relationships/hyperlink" Target="https://sturmtools.ru/catalog/proboyniki/1017_05_12snabor_proboynikov_12_sht_3_0_19_0_mm_soyuz/" TargetMode="External"/><Relationship Id="rId2309" Type="http://schemas.openxmlformats.org/officeDocument/2006/relationships/hyperlink" Target="https://sturmtools.ru/catalog/setki_abrazivnye/abrazivnaya_setka_sturm_9011_02_a120/" TargetMode="External"/><Relationship Id="rId2516" Type="http://schemas.openxmlformats.org/officeDocument/2006/relationships/hyperlink" Target="https://sturmtools.ru/catalog/klyuchi_trubnye/klyuch_trubka_tortsevoy_sturm_1045_22_8x10/" TargetMode="External"/><Relationship Id="rId2723" Type="http://schemas.openxmlformats.org/officeDocument/2006/relationships/hyperlink" Target="https://sturmtools.ru/catalog/otvertki/otvertka_sturm_1040_14_pz1_75/" TargetMode="External"/><Relationship Id="rId1118" Type="http://schemas.openxmlformats.org/officeDocument/2006/relationships/hyperlink" Target="https://sturmtools.ru/catalog/elektricheskie_moyki_vysokogo_davleniya/moyka_vysokogo_davleniya_sturm_pw9229i/" TargetMode="External"/><Relationship Id="rId1325" Type="http://schemas.openxmlformats.org/officeDocument/2006/relationships/hyperlink" Target="https://sturmtools.ru/catalog/aksessuary_dlya_trimmerov/leska_dlya_trimmera_sturm_gt3535_2_4_s_15/" TargetMode="External"/><Relationship Id="rId1532" Type="http://schemas.openxmlformats.org/officeDocument/2006/relationships/hyperlink" Target="https://sturmtools.ru/catalog/pily_diskovye/disk_pilnyy_sturm_9020_190_30_36t/" TargetMode="External"/><Relationship Id="rId2930" Type="http://schemas.openxmlformats.org/officeDocument/2006/relationships/hyperlink" Target="https://sturmtools.ru/catalog/stameski_po_derevu/stameska_soyuz_1063_02_10s/" TargetMode="External"/><Relationship Id="rId902" Type="http://schemas.openxmlformats.org/officeDocument/2006/relationships/hyperlink" Target="https://sturmtools.ru/catalog/benzinovye_tsepnye_pily/benzopila_hanskonner_hgc1214/" TargetMode="External"/><Relationship Id="rId3497" Type="http://schemas.openxmlformats.org/officeDocument/2006/relationships/hyperlink" Target="https://sturmtools.ru/catalog/pistolety_i_oroshateli_dlya_poliva/pistolet_dlya_poliva_sturm_3015_17_03/" TargetMode="External"/><Relationship Id="rId31" Type="http://schemas.openxmlformats.org/officeDocument/2006/relationships/hyperlink" Target="https://sturmtools.ru/catalog/akkumulyatornye_shurupovyerty/akkumulyatornyy_shurupovert_sturm_cd3620_1batterysystem/" TargetMode="External"/><Relationship Id="rId2099" Type="http://schemas.openxmlformats.org/officeDocument/2006/relationships/hyperlink" Target="https://sturmtools.ru/catalog/nabory_frez/nabor_frez_sturm_rb02_125112/?RB02_125112" TargetMode="External"/><Relationship Id="rId278" Type="http://schemas.openxmlformats.org/officeDocument/2006/relationships/hyperlink" Target="https://sturmtools.ru/catalog/shlifkrugi/shlifovalnyy_krug_sturm_dws6010sl_9120/" TargetMode="External"/><Relationship Id="rId3357" Type="http://schemas.openxmlformats.org/officeDocument/2006/relationships/hyperlink" Target="https://sturmtools.ru/catalog/zaklepki/zaklepki_sturm_1070_32_8/" TargetMode="External"/><Relationship Id="rId3564" Type="http://schemas.openxmlformats.org/officeDocument/2006/relationships/hyperlink" Target="https://sturmtools.ru/catalog/maski_zashchitnye/shchitok_zashchitnyy_soyuz_shchzs_12_2s/" TargetMode="External"/><Relationship Id="rId485" Type="http://schemas.openxmlformats.org/officeDocument/2006/relationships/hyperlink" Target="https://sturmtools.ru/catalog/pistolety_kleevye/kleevoy_pistolet_soyuz_kps_24600/" TargetMode="External"/><Relationship Id="rId692" Type="http://schemas.openxmlformats.org/officeDocument/2006/relationships/hyperlink" Target="https://sturmtools.ru/catalog/aksessuary_dlya_tochilnykh_stankov/krug_shlifovalnyy_sturm_bg6060_999_dlya_zatochnogo_stanka_bg6060/" TargetMode="External"/><Relationship Id="rId2166" Type="http://schemas.openxmlformats.org/officeDocument/2006/relationships/hyperlink" Target="https://sturmtools.ru/catalog/nabory_frez/nabor_frez_sturm_rb15_124035/?RB15_124035" TargetMode="External"/><Relationship Id="rId2373" Type="http://schemas.openxmlformats.org/officeDocument/2006/relationships/hyperlink" Target="https://sturmtools.ru/catalog/instrument_dlya_snyatiya_izolyatsii/shchiptsy_stripper_dlya_snyatiya_izolyatsii_sturm_1020_02_w170/" TargetMode="External"/><Relationship Id="rId2580" Type="http://schemas.openxmlformats.org/officeDocument/2006/relationships/hyperlink" Target="https://sturmtools.ru/catalog/klyuchi_treshchotki/klyuch_treshchotka_sturm_1045_17_r1_2/" TargetMode="External"/><Relationship Id="rId3217" Type="http://schemas.openxmlformats.org/officeDocument/2006/relationships/hyperlink" Target="https://sturmtools.ru/catalog/lineyki/shablon_dlya_kopirovaniya_konturovsturm_2040_02_145/" TargetMode="External"/><Relationship Id="rId3424" Type="http://schemas.openxmlformats.org/officeDocument/2006/relationships/hyperlink" Target="https://sturmtools.ru/catalog/strubtsiny/strubtsina_sturm_1078_09_100/" TargetMode="External"/><Relationship Id="rId3631" Type="http://schemas.openxmlformats.org/officeDocument/2006/relationships/hyperlink" Target="https://sturmtools.ru/catalog/plastikovye_khomuty/khomuty_plastikovye_sturm_7012_01_150/" TargetMode="External"/><Relationship Id="rId138" Type="http://schemas.openxmlformats.org/officeDocument/2006/relationships/hyperlink" Target="https://sturmtools.ru/catalog/bezudarnye_dreli/drel_bezudarnaya_sturm_id2151/" TargetMode="External"/><Relationship Id="rId345" Type="http://schemas.openxmlformats.org/officeDocument/2006/relationships/hyperlink" Target="https://sturmtools.ru/catalog/tsirkulyarnye_pily/tsirkulyarnaya_pila_hanskonner_hcs51185/" TargetMode="External"/><Relationship Id="rId552" Type="http://schemas.openxmlformats.org/officeDocument/2006/relationships/hyperlink" Target="https://sturmtools.ru/catalog/ventilyatory_elektricheskie/ventilyator_nastolnyy_sturm_sf4003/" TargetMode="External"/><Relationship Id="rId1182" Type="http://schemas.openxmlformats.org/officeDocument/2006/relationships/hyperlink" Target="https://sturmtools.ru/catalog/nasosy_tsirkulyatsionnye/nasos_tsirkulyatsionnyy_sturm_wp3204/" TargetMode="External"/><Relationship Id="rId2026" Type="http://schemas.openxmlformats.org/officeDocument/2006/relationships/hyperlink" Target="https://sturmtools.ru/catalog/sverla_po_metallu/sverlo_po_metallu_sturm_1055_110_195l/" TargetMode="External"/><Relationship Id="rId2233" Type="http://schemas.openxmlformats.org/officeDocument/2006/relationships/hyperlink" Target="https://sturmtools.ru/catalog/koronki_almaznye/koronka_almaznaya_sturm_1055_10_2070/" TargetMode="External"/><Relationship Id="rId2440" Type="http://schemas.openxmlformats.org/officeDocument/2006/relationships/hyperlink" Target="https://sturmtools.ru/catalog/kiyanki/kiyanka_sturm_1012_04_fb0900/" TargetMode="External"/><Relationship Id="rId205" Type="http://schemas.openxmlformats.org/officeDocument/2006/relationships/hyperlink" Target="https://sturmtools.ru/catalog/koronki_sds/koronka_sds_sturm_9018_sds_hd35/" TargetMode="External"/><Relationship Id="rId412" Type="http://schemas.openxmlformats.org/officeDocument/2006/relationships/hyperlink" Target="https://sturmtools.ru/catalog/apparaty_dlya_svarki_plastikovykh_trub/apparat_dlya_svarki_plastikovykh_trub_soyuz_sts_7220/" TargetMode="External"/><Relationship Id="rId1042" Type="http://schemas.openxmlformats.org/officeDocument/2006/relationships/hyperlink" Target="https://sturmtools.ru/catalog/aksessuary_dlya_kultivatorov/kartofelevykapyvatel_dlya_motobloka_so_stsepkoy_sturm_gke_30/" TargetMode="External"/><Relationship Id="rId2300" Type="http://schemas.openxmlformats.org/officeDocument/2006/relationships/hyperlink" Target="https://sturmtools.ru/catalog/chashki_almaznye/chashki_almaznye_sturm_9020_05_125x22_1/" TargetMode="External"/><Relationship Id="rId1999" Type="http://schemas.openxmlformats.org/officeDocument/2006/relationships/hyperlink" Target="https://sturmtools.ru/catalog/sverla_po_metallu/sverlo_po_metallu_sturm_1055_050_132l/" TargetMode="External"/><Relationship Id="rId1859" Type="http://schemas.openxmlformats.org/officeDocument/2006/relationships/hyperlink" Target="https://sturmtools.ru/catalog/bury_sds/bur_sds_soyuz_9019_sds_30x600c/" TargetMode="External"/><Relationship Id="rId3074" Type="http://schemas.openxmlformats.org/officeDocument/2006/relationships/hyperlink" Target="https://sturmtools.ru/catalog/byugeli/byugel_sturm_9040_6_150/" TargetMode="External"/><Relationship Id="rId1719" Type="http://schemas.openxmlformats.org/officeDocument/2006/relationships/hyperlink" Target="https://sturmtools.ru/catalog/pilki_dlya_lobzika/pilki_dlya_lobzika_sturm_5250309/" TargetMode="External"/><Relationship Id="rId1926" Type="http://schemas.openxmlformats.org/officeDocument/2006/relationships/hyperlink" Target="https://sturmtools.ru/catalog/sverla_vintovye/sverlo_vintovoe_sturm_1055_ag14x460/" TargetMode="External"/><Relationship Id="rId3281" Type="http://schemas.openxmlformats.org/officeDocument/2006/relationships/hyperlink" Target="https://sturmtools.ru/catalog/ugolniki/ugolnik_s_urovnem_i_karandashom_sturm_2020_06_350/" TargetMode="External"/><Relationship Id="rId2090" Type="http://schemas.openxmlformats.org/officeDocument/2006/relationships/hyperlink" Target="https://sturmtools.ru/catalog/nabory_frez/nabor_frez_sturm_rb02_081918/?RB02_081918" TargetMode="External"/><Relationship Id="rId3141" Type="http://schemas.openxmlformats.org/officeDocument/2006/relationships/hyperlink" Target="https://sturmtools.ru/catalog/pistolety_dlya_montazhnoy_peny/pistolet_dlya_montazhnoy_peny_sturm_1073_06_02/" TargetMode="External"/><Relationship Id="rId3001" Type="http://schemas.openxmlformats.org/officeDocument/2006/relationships/hyperlink" Target="https://sturmtools.ru/catalog/pily_ruchnye_po_metallu/nozhovka_po_metallu_soyuz_1061_01_300s/" TargetMode="External"/><Relationship Id="rId879" Type="http://schemas.openxmlformats.org/officeDocument/2006/relationships/hyperlink" Target="https://sturmtools.ru/catalog/aksessuary_dlya_svarochnogo_oborudovaniya/zashchitnoe_steklo_maski_svarshchika_sturm_owla8_5/" TargetMode="External"/><Relationship Id="rId2767" Type="http://schemas.openxmlformats.org/officeDocument/2006/relationships/hyperlink" Target="https://sturmtools.ru/catalog/otvertki/otvertka_sturm_1040_01_sl5_125/" TargetMode="External"/><Relationship Id="rId739" Type="http://schemas.openxmlformats.org/officeDocument/2006/relationships/hyperlink" Target="https://sturmtools.ru/catalog/generatory_benzinovye/generator_soyuz_egs_6500e/" TargetMode="External"/><Relationship Id="rId1369" Type="http://schemas.openxmlformats.org/officeDocument/2006/relationships/hyperlink" Target="https://sturmtools.ru/catalog/aksessuary_dlya_trimmerov/leska_dlya_trimmera_d_2_4_mm_l_30_sm_krug_soyuz_tl3535_2_4_0_30/" TargetMode="External"/><Relationship Id="rId1576" Type="http://schemas.openxmlformats.org/officeDocument/2006/relationships/hyperlink" Target="https://sturmtools.ru/catalog/pily_diskovye/disk_pilnyy_boekomplekt_b9022_190_30_48/" TargetMode="External"/><Relationship Id="rId2974" Type="http://schemas.openxmlformats.org/officeDocument/2006/relationships/hyperlink" Target="https://sturmtools.ru/catalog/nozhi/nozh_sturm_1076_10_j1/" TargetMode="External"/><Relationship Id="rId946" Type="http://schemas.openxmlformats.org/officeDocument/2006/relationships/hyperlink" Target="https://sturmtools.ru/catalog/benzinovye_trimmery/trimmer_benzinovyy_sturm_bt8952d/" TargetMode="External"/><Relationship Id="rId1229" Type="http://schemas.openxmlformats.org/officeDocument/2006/relationships/hyperlink" Target="https://sturmtools.ru/catalog/opryskivateli_ruchnye/opryskivatel_sadovyy_sturm_gs8216b/" TargetMode="External"/><Relationship Id="rId1783" Type="http://schemas.openxmlformats.org/officeDocument/2006/relationships/hyperlink" Target="https://sturmtools.ru/catalog/bity/bity_boekomplekt_bph2_65d_10mh/" TargetMode="External"/><Relationship Id="rId1990" Type="http://schemas.openxmlformats.org/officeDocument/2006/relationships/hyperlink" Target="https://sturmtools.ru/catalog/sverla_po_metallu/sverlo_po_metallu_sturm_1055_035_70/" TargetMode="External"/><Relationship Id="rId2627" Type="http://schemas.openxmlformats.org/officeDocument/2006/relationships/hyperlink" Target="https://sturmtools.ru/catalog/nabory_instrumenta_dlya_avtomobilya/nabor_instrumenta_dlya_avtomobilya_soyuz_1048_10_s58c/" TargetMode="External"/><Relationship Id="rId2834" Type="http://schemas.openxmlformats.org/officeDocument/2006/relationships/hyperlink" Target="https://sturmtools.ru/catalog/nozhovki_po_derevu/nozhovka_po_derevu_hanskonner_hk1060_01_4511/" TargetMode="External"/><Relationship Id="rId75" Type="http://schemas.openxmlformats.org/officeDocument/2006/relationships/hyperlink" Target="https://sturmtools.ru/catalog/uglovye_shlifovalnye_mashiny/bolgarka_ushm_hanskonner_hag9012te/" TargetMode="External"/><Relationship Id="rId806" Type="http://schemas.openxmlformats.org/officeDocument/2006/relationships/hyperlink" Target="https://sturmtools.ru/catalog/pnevmaticheskiy_instrument/pnevmodoloto_sturm_au_1730_05/" TargetMode="External"/><Relationship Id="rId1436" Type="http://schemas.openxmlformats.org/officeDocument/2006/relationships/hyperlink" Target="https://sturmtools.ru/catalog/aksessuary_dlya_tsepnykh_pil/pilnaya_shina_sturm_sb1650380po/" TargetMode="External"/><Relationship Id="rId1643" Type="http://schemas.openxmlformats.org/officeDocument/2006/relationships/hyperlink" Target="https://sturmtools.ru/catalog/almaznye_diski/disk_almaznyy_boekomplekt_b9021_115_22t/" TargetMode="External"/><Relationship Id="rId1850" Type="http://schemas.openxmlformats.org/officeDocument/2006/relationships/hyperlink" Target="https://sturmtools.ru/catalog/bury_sds/bur_sds_soyuz_9019_sds_18x800c/" TargetMode="External"/><Relationship Id="rId2901" Type="http://schemas.openxmlformats.org/officeDocument/2006/relationships/hyperlink" Target="https://sturmtools.ru/catalog/plitkorezy/plitkorez_sturm_1072_tc_1200p/" TargetMode="External"/><Relationship Id="rId1503" Type="http://schemas.openxmlformats.org/officeDocument/2006/relationships/hyperlink" Target="https://sturmtools.ru/catalog/otreznye_diski_po_metallu/otreznoy_disk_po_metallu_boekomplekt_b9020_150_16/" TargetMode="External"/><Relationship Id="rId1710" Type="http://schemas.openxmlformats.org/officeDocument/2006/relationships/hyperlink" Target="https://sturmtools.ru/catalog/pilki_dlya_lobzika/pilki_dlya_lobzika_boekomplekt_b10_uniset1/" TargetMode="External"/><Relationship Id="rId3468" Type="http://schemas.openxmlformats.org/officeDocument/2006/relationships/hyperlink" Target="https://sturmtools.ru/catalog/kustorezy/kustorez_volnistye_lezviya_sturm_3012_05_03/" TargetMode="External"/><Relationship Id="rId389" Type="http://schemas.openxmlformats.org/officeDocument/2006/relationships/hyperlink" Target="https://sturmtools.ru/catalog/akkumulyatornye_sabelnye_pily/akkumulyatornaya_sabelnaya_pila_sturm_crs1801bl_1batterysystem/" TargetMode="External"/><Relationship Id="rId596" Type="http://schemas.openxmlformats.org/officeDocument/2006/relationships/hyperlink" Target="https://sturmtools.ru/catalog/vibroplity/vibroplita_benzinovaya_sturm_pc8806dkw/" TargetMode="External"/><Relationship Id="rId2277" Type="http://schemas.openxmlformats.org/officeDocument/2006/relationships/hyperlink" Target="https://sturmtools.ru/catalog/korshchetki/korshchetka_sturm_5240902/" TargetMode="External"/><Relationship Id="rId2484" Type="http://schemas.openxmlformats.org/officeDocument/2006/relationships/hyperlink" Target="https://sturmtools.ru/catalog/topory/topor_sturm_1015_24_fb0500/" TargetMode="External"/><Relationship Id="rId2691" Type="http://schemas.openxmlformats.org/officeDocument/2006/relationships/hyperlink" Target="https://sturmtools.ru/catalog/otvertki/otvertka_sturm_1040_01_ph1_125/" TargetMode="External"/><Relationship Id="rId3328" Type="http://schemas.openxmlformats.org/officeDocument/2006/relationships/hyperlink" Target="https://sturmtools.ru/catalog/urovni/uroven_soyuz_2015_07_1000s/" TargetMode="External"/><Relationship Id="rId353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49" Type="http://schemas.openxmlformats.org/officeDocument/2006/relationships/hyperlink" Target="https://sturmtools.ru/catalog/ekstsentrikovye_shlifovalnye_mashiny/ekstsentrikovaya_shlifovalnaya_mashina_sturm_os8120r/" TargetMode="External"/><Relationship Id="rId456" Type="http://schemas.openxmlformats.org/officeDocument/2006/relationships/hyperlink" Target="https://sturmtools.ru/catalog/rubanki_elektricheskie/rubanok_sturm_p1070/" TargetMode="External"/><Relationship Id="rId663" Type="http://schemas.openxmlformats.org/officeDocument/2006/relationships/hyperlink" Target="https://sturmtools.ru/catalog/aksessuary_dlya_stroitelnykh_pylesosov/aksessuar_dlya_stroitelnykh_pylesosov_sturm_vc7203_881/?VC7203_881" TargetMode="External"/><Relationship Id="rId870" Type="http://schemas.openxmlformats.org/officeDocument/2006/relationships/hyperlink" Target="https://sturmtools.ru/catalog/svarochnye_maski/svarochnaya_maska_sturm_aw91a8wh/" TargetMode="External"/><Relationship Id="rId1086" Type="http://schemas.openxmlformats.org/officeDocument/2006/relationships/hyperlink" Target="https://sturmtools.ru/catalog/aksessuary_dlya_izmelchiteley/setka_izmelchitel_sturm_hm2500_992_5/" TargetMode="External"/><Relationship Id="rId1293" Type="http://schemas.openxmlformats.org/officeDocument/2006/relationships/hyperlink" Target="https://sturmtools.ru/catalog/katushki_trimmernye/katushka_trimmernaya_sturm_gt3513m_25/" TargetMode="External"/><Relationship Id="rId2137" Type="http://schemas.openxmlformats.org/officeDocument/2006/relationships/hyperlink" Target="https://sturmtools.ru/catalog/nabory_frez/nabor_frez_sturm_rb08_081325/?RB08_081325" TargetMode="External"/><Relationship Id="rId2344" Type="http://schemas.openxmlformats.org/officeDocument/2006/relationships/hyperlink" Target="https://sturmtools.ru/catalog/passatizhi_i_ploskogubtsy_dielektrika/passatizhi_dielektricheskie_sturm_1020_03_1_150/" TargetMode="External"/><Relationship Id="rId2551" Type="http://schemas.openxmlformats.org/officeDocument/2006/relationships/hyperlink" Target="https://sturmtools.ru/catalog/klyuchi_razvodnye/klyuch_razvodnoy_soyuz_1300104s/" TargetMode="External"/><Relationship Id="rId109" Type="http://schemas.openxmlformats.org/officeDocument/2006/relationships/hyperlink" Target="https://sturmtools.ru/catalog/stanki_dlya_krepleniya/stanok_dlya_krepleniya_sturm_1092_id_02/?1092_ID_02" TargetMode="External"/><Relationship Id="rId316" Type="http://schemas.openxmlformats.org/officeDocument/2006/relationships/hyperlink" Target="https://sturmtools.ru/catalog/almaznye_gibkie_shlifovalnye_krugi/krug_shlifovalnyy_gibkiy_sturm_9012_d100_1500/" TargetMode="External"/><Relationship Id="rId523" Type="http://schemas.openxmlformats.org/officeDocument/2006/relationships/hyperlink" Target="https://sturmtools.ru/catalog/konvektsionnye_obogrevateli/konvektsionnyy_obogrevatel_sturm_ch1500rf/" TargetMode="External"/><Relationship Id="rId1153" Type="http://schemas.openxmlformats.org/officeDocument/2006/relationships/hyperlink" Target="https://sturmtools.ru/catalog/fekalnye_nasosy/nasos_pogruzhnoy_drenazhnyy_soyuz_ngs_9708sv/" TargetMode="External"/><Relationship Id="rId2204" Type="http://schemas.openxmlformats.org/officeDocument/2006/relationships/hyperlink" Target="https://sturmtools.ru/catalog/nabory_bimetallicheskikh_koronok/koronka_bimetallicheskaya_sturm_1090_s04_bi_76/" TargetMode="External"/><Relationship Id="rId3602" Type="http://schemas.openxmlformats.org/officeDocument/2006/relationships/hyperlink" Target="https://sturmtools.ru/catalog/yashchiki_plastikovye/yashchik_plastikovyy_sturm_tb21319c/" TargetMode="External"/><Relationship Id="rId730" Type="http://schemas.openxmlformats.org/officeDocument/2006/relationships/hyperlink" Target="https://sturmtools.ru/catalog/generatory_benzinovye/generator_sturm_pg8765n/" TargetMode="External"/><Relationship Id="rId1013" Type="http://schemas.openxmlformats.org/officeDocument/2006/relationships/hyperlink" Target="https://sturmtools.ru/catalog/aksessuary_dlya_kultivatorov/okuchnik_dvukhryadnyy_dlya_motobloka_sturm_gke_06/?GKE_06" TargetMode="External"/><Relationship Id="rId1360" Type="http://schemas.openxmlformats.org/officeDocument/2006/relationships/hyperlink" Target="https://sturmtools.ru/catalog/aksessuary_dlya_trimmerov/leska_dlya_trimmera_d_2_0_mm_l_15_m_kvadrat_soyuz_tl3535_2_0_4_15/" TargetMode="External"/><Relationship Id="rId2411" Type="http://schemas.openxmlformats.org/officeDocument/2006/relationships/hyperlink" Target="https://sturmtools.ru/catalog/molotki/molotok_s_kernerom_soyuz_1010_53_wd0600c/" TargetMode="External"/><Relationship Id="rId1220" Type="http://schemas.openxmlformats.org/officeDocument/2006/relationships/hyperlink" Target="https://sturmtools.ru/catalog/aksessuary_dlya_nasosnogo_oborudovaniya/salnik_nasosa_sturm_wp97jss_301_14/" TargetMode="External"/><Relationship Id="rId3185" Type="http://schemas.openxmlformats.org/officeDocument/2006/relationships/hyperlink" Target="https://sturmtools.ru/catalog/shpateli/shpatel_soyuz_8051_45_300_6fc/" TargetMode="External"/><Relationship Id="rId3392" Type="http://schemas.openxmlformats.org/officeDocument/2006/relationships/hyperlink" Target="https://sturmtools.ru/catalog/skoby_i_gvozdi_dlya_steplera/skoby_dlya_pnevmo_steplera_sturm_1071_05_22/" TargetMode="External"/><Relationship Id="rId3045" Type="http://schemas.openxmlformats.org/officeDocument/2006/relationships/hyperlink" Target="https://sturmtools.ru/catalog/valiki/valik_sturm_9040_31_100s/" TargetMode="External"/><Relationship Id="rId3252" Type="http://schemas.openxmlformats.org/officeDocument/2006/relationships/hyperlink" Target="https://sturmtools.ru/catalog/ruletki/ruletka_soyuz_20525/" TargetMode="External"/><Relationship Id="rId173" Type="http://schemas.openxmlformats.org/officeDocument/2006/relationships/hyperlink" Target="https://sturmtools.ru/catalog/perforatory_sds_plus/perforator_sds_plus_sturm_rh2592p_1/" TargetMode="External"/><Relationship Id="rId380" Type="http://schemas.openxmlformats.org/officeDocument/2006/relationships/hyperlink" Target="https://sturmtools.ru/catalog/aksessuary_dlya_pil/nasadka_pilnaya_sturm_mf5630c_997/" TargetMode="External"/><Relationship Id="rId2061" Type="http://schemas.openxmlformats.org/officeDocument/2006/relationships/hyperlink" Target="https://sturmtools.ru/catalog/sverla_opalubochnye/sverlo_opalubochnoe_montazhnoe_boekomplekt_b1055_sd146/?B1055_SD146" TargetMode="External"/><Relationship Id="rId3112" Type="http://schemas.openxmlformats.org/officeDocument/2006/relationships/hyperlink" Target="https://sturmtools.ru/catalog/kisti/kist_sturm_9040_35_075/" TargetMode="External"/><Relationship Id="rId240" Type="http://schemas.openxmlformats.org/officeDocument/2006/relationships/hyperlink" Target="https://sturmtools.ru/catalog/akkumulyatornye_shurupovyerty/akkumulyatornyy_gaykovert_hanskonner_hcd18350s_unibattery/" TargetMode="External"/><Relationship Id="rId100" Type="http://schemas.openxmlformats.org/officeDocument/2006/relationships/hyperlink" Target="https://sturmtools.ru/catalog/uglovye_shlifovalnye_mashiny/bolgarka_ushm_soyuz_ushs_9010/" TargetMode="External"/><Relationship Id="rId2878" Type="http://schemas.openxmlformats.org/officeDocument/2006/relationships/hyperlink" Target="https://sturmtools.ru/catalog/nozhovki_po_derevu/nozhovka_po_derevu_sturm_1060_74_150/" TargetMode="External"/><Relationship Id="rId1687" Type="http://schemas.openxmlformats.org/officeDocument/2006/relationships/hyperlink" Target="https://sturmtools.ru/catalog/pilki_dlya_lobzika/pilki_dlya_lobzika_boekomplekt_b02_144d/" TargetMode="External"/><Relationship Id="rId1894" Type="http://schemas.openxmlformats.org/officeDocument/2006/relationships/hyperlink" Target="https://sturmtools.ru/catalog/bury_sds/bur_sds_sturm_9018_sds_d18x600/" TargetMode="External"/><Relationship Id="rId2738" Type="http://schemas.openxmlformats.org/officeDocument/2006/relationships/hyperlink" Target="https://sturmtools.ru/catalog/otvertki/otvertka_soyuz_1040_02_sl4_150c/" TargetMode="External"/><Relationship Id="rId2945" Type="http://schemas.openxmlformats.org/officeDocument/2006/relationships/hyperlink" Target="https://sturmtools.ru/catalog/boltorezy/boltorez_sturm_1280102/" TargetMode="External"/><Relationship Id="rId917" Type="http://schemas.openxmlformats.org/officeDocument/2006/relationships/hyperlink" Target="https://sturmtools.ru/catalog/aksessuary_dlya_silovoy_tekhniki/?HKSP_L7RTC" TargetMode="External"/><Relationship Id="rId1547" Type="http://schemas.openxmlformats.org/officeDocument/2006/relationships/hyperlink" Target="https://sturmtools.ru/catalog/pily_diskovye/disk_pilnyy_sturm_9020_300_32_60t/" TargetMode="External"/><Relationship Id="rId1754" Type="http://schemas.openxmlformats.org/officeDocument/2006/relationships/hyperlink" Target="https://sturmtools.ru/catalog/bity/bity_sturm_1270104/" TargetMode="External"/><Relationship Id="rId1961" Type="http://schemas.openxmlformats.org/officeDocument/2006/relationships/hyperlink" Target="https://sturmtools.ru/catalog/sverla_po_metallu/sverlo_po_metallu_sturm_1055_04_3s2_ss10/" TargetMode="External"/><Relationship Id="rId280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6" Type="http://schemas.openxmlformats.org/officeDocument/2006/relationships/hyperlink" Target="https://sturmtools.ru/catalog/aksessuary_dlya_dreley_shurupovertov/akkumulyator_sturm_sbp1802_1batterysystem/" TargetMode="External"/><Relationship Id="rId1407" Type="http://schemas.openxmlformats.org/officeDocument/2006/relationships/hyperlink" Target="https://sturmtools.ru/catalog/aksessuary_dlya_trimmerov/reduktor_benzotrimmera_sturm_bt89_rdk_26_7/" TargetMode="External"/><Relationship Id="rId1614" Type="http://schemas.openxmlformats.org/officeDocument/2006/relationships/hyperlink" Target="https://sturmtools.ru/catalog/almaznye_diski/disk_almaznyy_sturm_9020_04_125x22_t/" TargetMode="External"/><Relationship Id="rId1821" Type="http://schemas.openxmlformats.org/officeDocument/2006/relationships/hyperlink" Target="https://sturmtools.ru/catalog/bury_sds/bur_sds_soyuz_9019_sds_08x210c/" TargetMode="External"/><Relationship Id="rId3579" Type="http://schemas.openxmlformats.org/officeDocument/2006/relationships/hyperlink" Target="https://sturmtools.ru/catalog/sumki/sumka_dlya_shurupovyerta_hanskonner_hkcdb1007/" TargetMode="External"/><Relationship Id="rId2388" Type="http://schemas.openxmlformats.org/officeDocument/2006/relationships/hyperlink" Target="https://sturmtools.ru/catalog/molotki/molotok_s_kernerom_sturm_1010_07_fr0500/" TargetMode="External"/><Relationship Id="rId2595" Type="http://schemas.openxmlformats.org/officeDocument/2006/relationships/hyperlink" Target="https://sturmtools.ru/catalog/nabory_instrumentov/nabor_sturm_1040_02_ss7/" TargetMode="External"/><Relationship Id="rId3439" Type="http://schemas.openxmlformats.org/officeDocument/2006/relationships/hyperlink" Target="https://sturmtools.ru/catalog/lopaty/lopata_3010_15_21/" TargetMode="External"/><Relationship Id="rId567" Type="http://schemas.openxmlformats.org/officeDocument/2006/relationships/hyperlink" Target="https://sturmtools.ru/catalog/elektricheskie_teplovye_pushki/elektricheskaya_teplovaya_pushka_soyuz_tps_3027/" TargetMode="External"/><Relationship Id="rId1197" Type="http://schemas.openxmlformats.org/officeDocument/2006/relationships/hyperlink" Target="https://sturmtools.ru/catalog/fontannye_nasosy/fontannyy_nasos_sturm_wp9718fc/" TargetMode="External"/><Relationship Id="rId2248" Type="http://schemas.openxmlformats.org/officeDocument/2006/relationships/hyperlink" Target="https://sturmtools.ru/catalog/koronki_almaznye/koronka_almaznaya_sturm_1055_10_8070/" TargetMode="External"/><Relationship Id="rId3646" Type="http://schemas.openxmlformats.org/officeDocument/2006/relationships/hyperlink" Target="https://sturmtools.ru/catalog/plastikovye_khomuty/khomuty_plastikovye_sturm_7012_03_200/" TargetMode="External"/><Relationship Id="rId774" Type="http://schemas.openxmlformats.org/officeDocument/2006/relationships/hyperlink" Target="https://sturmtools.ru/catalog/aksessuary_dlya_kompressorov/aksessuar_dlya_kompressora_soyuz_vks_9316_99/" TargetMode="External"/><Relationship Id="rId981" Type="http://schemas.openxmlformats.org/officeDocument/2006/relationships/hyperlink" Target="https://sturmtools.ru/catalog/benzinovye_gazonokosilki/benzinovaya_gazonokosilka_sturm_pl5114sv/" TargetMode="External"/><Relationship Id="rId1057" Type="http://schemas.openxmlformats.org/officeDocument/2006/relationships/hyperlink" Target="https://sturmtools.ru/catalog/aksessuary_dlya_kultivatorov/gruntozatsepy_dlya_motobloka_soyuz_bm1s_26_500_200/" TargetMode="External"/><Relationship Id="rId2455" Type="http://schemas.openxmlformats.org/officeDocument/2006/relationships/hyperlink" Target="https://sturmtools.ru/catalog/kiyanki/kiyanka_soyuz_1012_08_600s/" TargetMode="External"/><Relationship Id="rId2662" Type="http://schemas.openxmlformats.org/officeDocument/2006/relationships/hyperlink" Target="https://sturmtools.ru/catalog/nabory_otvertok/otvertka_soyuz_10401_09_s1_1/" TargetMode="External"/><Relationship Id="rId3506" Type="http://schemas.openxmlformats.org/officeDocument/2006/relationships/hyperlink" Target="https://sturmtools.ru/catalog/pistolety_i_oroshateli_dlya_poliva/pistolet_dlya_poliva_sturm_3015_19_01/" TargetMode="External"/><Relationship Id="rId427" Type="http://schemas.openxmlformats.org/officeDocument/2006/relationships/hyperlink" Target="https://sturmtools.ru/catalog/kraskopulty_elektricheskie/kraskopult_elektricheskiy_sturm_sg9641/" TargetMode="External"/><Relationship Id="rId634" Type="http://schemas.openxmlformats.org/officeDocument/2006/relationships/hyperlink" Target="https://sturmtools.ru/catalog/motobury/motobur_soyuz_bbs_2030/" TargetMode="External"/><Relationship Id="rId84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264" Type="http://schemas.openxmlformats.org/officeDocument/2006/relationships/hyperlink" Target="https://sturmtools.ru/catalog/aksessuary_dlya_trimmerov/freza_dlya_trimmera_sturm_bt8952d_1006/" TargetMode="External"/><Relationship Id="rId1471" Type="http://schemas.openxmlformats.org/officeDocument/2006/relationships/hyperlink" Target="https://sturmtools.ru/catalog/aksessuary_dlya_tsepnykh_pil/pilnaya_tsep_sturm_sc38013crt_ol_45/" TargetMode="External"/><Relationship Id="rId2108" Type="http://schemas.openxmlformats.org/officeDocument/2006/relationships/hyperlink" Target="https://sturmtools.ru/catalog/nabory_frez/nabor_frez_sturm_rb04_081010/?RB04_081010" TargetMode="External"/><Relationship Id="rId2315" Type="http://schemas.openxmlformats.org/officeDocument/2006/relationships/hyperlink" Target="https://sturmtools.ru/catalog/setkoderzhateli/setkoderzhatel_sturm_9011_02_sb120/" TargetMode="External"/><Relationship Id="rId2522" Type="http://schemas.openxmlformats.org/officeDocument/2006/relationships/hyperlink" Target="https://sturmtools.ru/catalog/klyuchi_trubnye/klyuch_trubka_tortsevoy_soyuz_1045_25_14x16s/" TargetMode="External"/><Relationship Id="rId701" Type="http://schemas.openxmlformats.org/officeDocument/2006/relationships/hyperlink" Target="https://sturmtools.ru/catalog/tochilno_shlifovalnye_stanki/tochilno_shlifovalnyy_stanok_sturm_bg60202u/" TargetMode="External"/><Relationship Id="rId1124" Type="http://schemas.openxmlformats.org/officeDocument/2006/relationships/hyperlink" Target="https://sturmtools.ru/catalog/aksessuary_dlya_moek_vysokogo_davleniya/shlang_vysokogo_davleniya_dlya_moek_sturm_pw92_10h_q/" TargetMode="External"/><Relationship Id="rId1331" Type="http://schemas.openxmlformats.org/officeDocument/2006/relationships/hyperlink" Target="https://sturmtools.ru/catalog/leska_dlya_trimmera_sturm_gt3535_3_0_0_15/?GT3535_3_0_0_15" TargetMode="External"/><Relationship Id="rId3089" Type="http://schemas.openxmlformats.org/officeDocument/2006/relationships/hyperlink" Target="https://sturmtools.ru/catalog/kisti/kist_soyuz_9040_21_063s/" TargetMode="External"/><Relationship Id="rId3296" Type="http://schemas.openxmlformats.org/officeDocument/2006/relationships/hyperlink" Target="https://sturmtools.ru/catalog/ugolnik_magnitnyy_dlya_svarki/magnitnyy_ugolnik_sturm_6014_4_25/" TargetMode="External"/><Relationship Id="rId3156" Type="http://schemas.openxmlformats.org/officeDocument/2006/relationships/hyperlink" Target="https://sturmtools.ru/catalog/shpateli/shpatel_soyuz_8051_25_100lc/" TargetMode="External"/><Relationship Id="rId3363" Type="http://schemas.openxmlformats.org/officeDocument/2006/relationships/hyperlink" Target="https://sturmtools.ru/catalog/zaklepki/zaklepki_sturm_1070_40_8/" TargetMode="External"/><Relationship Id="rId284" Type="http://schemas.openxmlformats.org/officeDocument/2006/relationships/hyperlink" Target="https://sturmtools.ru/catalog/shlifbumaga/shlifovalnyy_krug_sturm_dws6010_9180/" TargetMode="External"/><Relationship Id="rId491" Type="http://schemas.openxmlformats.org/officeDocument/2006/relationships/hyperlink" Target="https://sturmtools.ru/catalog/urovni_lazernye/lazernyy_uroven_sturm_4010_10_al/" TargetMode="External"/><Relationship Id="rId2172" Type="http://schemas.openxmlformats.org/officeDocument/2006/relationships/hyperlink" Target="https://sturmtools.ru/catalog/nabory_frez/nabor_frez_sturm_rb20_081738/?RB20_081738" TargetMode="External"/><Relationship Id="rId3016" Type="http://schemas.openxmlformats.org/officeDocument/2006/relationships/hyperlink" Target="https://sturmtools.ru/catalog/kluppy_rezbonareznye/kluppa_rezbonareznaya_sturm_1065_04_3_4/" TargetMode="External"/><Relationship Id="rId3223" Type="http://schemas.openxmlformats.org/officeDocument/2006/relationships/hyperlink" Target="https://sturmtools.ru/catalog/ruletki/ruletka_hanskonner_hk2010_01_5_19/" TargetMode="External"/><Relationship Id="rId3570" Type="http://schemas.openxmlformats.org/officeDocument/2006/relationships/hyperlink" Target="https://sturmtools.ru/catalog/gorelki_gazovye/gorelka_gazovaya_sturm_5015_kl_03/" TargetMode="External"/><Relationship Id="rId144" Type="http://schemas.openxmlformats.org/officeDocument/2006/relationships/hyperlink" Target="https://sturmtools.ru/catalog/dreli_miksery/mikser_sturm_dm2016ce/" TargetMode="External"/><Relationship Id="rId3430" Type="http://schemas.openxmlformats.org/officeDocument/2006/relationships/hyperlink" Target="https://sturmtools.ru/catalog/izolenta/fumlenta_soyuz_7011_01_25x10s/" TargetMode="External"/><Relationship Id="rId351" Type="http://schemas.openxmlformats.org/officeDocument/2006/relationships/hyperlink" Target="https://sturmtools.ru/catalog/tsirkulyarnye_pily/tsirkulyarnaya_pila_sturm_cs50185p/" TargetMode="External"/><Relationship Id="rId2032" Type="http://schemas.openxmlformats.org/officeDocument/2006/relationships/hyperlink" Target="https://sturmtools.ru/catalog/sverla_po_metallu/sverlo_po_metallu_boekomplekt_b1055_m010_34/" TargetMode="External"/><Relationship Id="rId2989" Type="http://schemas.openxmlformats.org/officeDocument/2006/relationships/hyperlink" Target="https://sturmtools.ru/catalog/nozhnitsy_dlya_rezki_trub/nozhnitsy_dlya_rezki_trub_sturm_1074_09_02/" TargetMode="External"/><Relationship Id="rId211" Type="http://schemas.openxmlformats.org/officeDocument/2006/relationships/hyperlink" Target="https://sturmtools.ru/catalog/koronki_sds/koronka_sds_sturm_9018_sds_hd80/" TargetMode="External"/><Relationship Id="rId1798" Type="http://schemas.openxmlformats.org/officeDocument/2006/relationships/hyperlink" Target="https://sturmtools.ru/catalog/bity_i_nabory_bit/bity_boekomplekt_bset1_50_10/" TargetMode="External"/><Relationship Id="rId2849" Type="http://schemas.openxmlformats.org/officeDocument/2006/relationships/hyperlink" Target="https://sturmtools.ru/catalog/nozhovki_po_derevu/nozhovka_po_derevu_soyuz_1060_14_400s/" TargetMode="External"/><Relationship Id="rId1658" Type="http://schemas.openxmlformats.org/officeDocument/2006/relationships/hyperlink" Target="https://sturmtools.ru/catalog/almaznye_diski/disk_almaznyy_boekomplekt_b9021_150_22tw/" TargetMode="External"/><Relationship Id="rId1865" Type="http://schemas.openxmlformats.org/officeDocument/2006/relationships/hyperlink" Target="https://sturmtools.ru/catalog/bury_sds/bur_sds_boekomplekt_b9019_c08_110/" TargetMode="External"/><Relationship Id="rId2709" Type="http://schemas.openxmlformats.org/officeDocument/2006/relationships/hyperlink" Target="https://sturmtools.ru/catalog/otvertki/otvertka_sturm_1040_03_ph0_100/" TargetMode="External"/><Relationship Id="rId1518" Type="http://schemas.openxmlformats.org/officeDocument/2006/relationships/hyperlink" Target="https://sturmtools.ru/catalog/pily_diskovye/disk_pilnyy_sturm_9020_160kh20x24t/" TargetMode="External"/><Relationship Id="rId2916" Type="http://schemas.openxmlformats.org/officeDocument/2006/relationships/hyperlink" Target="https://sturmtools.ru/catalog/gvozdodery/gvozdoder_sturm_1013_02_300/" TargetMode="External"/><Relationship Id="rId3080" Type="http://schemas.openxmlformats.org/officeDocument/2006/relationships/hyperlink" Target="https://sturmtools.ru/catalog/kisti/kist_sturm_9040_21_020/" TargetMode="External"/><Relationship Id="rId1725" Type="http://schemas.openxmlformats.org/officeDocument/2006/relationships/hyperlink" Target="https://sturmtools.ru/catalog/pilki_dlya_lobzika/pilki_dlya_lobzika_sturm_5250501/" TargetMode="External"/><Relationship Id="rId1932" Type="http://schemas.openxmlformats.org/officeDocument/2006/relationships/hyperlink" Target="https://sturmtools.ru/catalog/sverla_vintovye/sverlo_vintovoe_sturm_1055_ag22x460/" TargetMode="External"/><Relationship Id="rId17" Type="http://schemas.openxmlformats.org/officeDocument/2006/relationships/hyperlink" Target="https://sturmtools.ru/catalog/akkumulyatornye_shurupovyerty/akkumulyatornyy_shurupovert_sturm_cd3212sc/" TargetMode="External"/><Relationship Id="rId2499" Type="http://schemas.openxmlformats.org/officeDocument/2006/relationships/hyperlink" Target="https://sturmtools.ru/catalog/kleshchi_perestavnye_galka/klyuch_perestavnoy_galka_sturm_1020_08_a300/" TargetMode="External"/><Relationship Id="rId1" Type="http://schemas.openxmlformats.org/officeDocument/2006/relationships/hyperlink" Target="https://cloud.sturmtools.ru/index.php/s/Mf5LqZT6eBy9SYG" TargetMode="External"/><Relationship Id="rId678" Type="http://schemas.openxmlformats.org/officeDocument/2006/relationships/hyperlink" Target="https://sturmtools.ru/catalog/sverlilnye_stanki/sverlilnyy_stanok_sturm_bd7037/" TargetMode="External"/><Relationship Id="rId885" Type="http://schemas.openxmlformats.org/officeDocument/2006/relationships/hyperlink" Target="https://sturmtools.ru/catalog/masla/maslo_soyuz_mpss_0102b/" TargetMode="External"/><Relationship Id="rId2359" Type="http://schemas.openxmlformats.org/officeDocument/2006/relationships/hyperlink" Target="https://sturmtools.ru/catalog/dlinnogubtsy/dlinnogubtsy_sturm_1020_13_3_200/" TargetMode="External"/><Relationship Id="rId2566" Type="http://schemas.openxmlformats.org/officeDocument/2006/relationships/hyperlink" Target="https://sturmtools.ru/catalog/klyuchi_trubnye/klyuch_trubnyy_sturm_1045_01_2/" TargetMode="External"/><Relationship Id="rId2773" Type="http://schemas.openxmlformats.org/officeDocument/2006/relationships/hyperlink" Target="https://sturmtools.ru/catalog/otvertki/otvertka_sturm_1040_01_sl6_200/" TargetMode="External"/><Relationship Id="rId2980" Type="http://schemas.openxmlformats.org/officeDocument/2006/relationships/hyperlink" Target="https://sturmtools.ru/catalog/nozhnitsy_po_metallu/nozhnitsy_po_metallu_sturm_1074_02_02/" TargetMode="External"/><Relationship Id="rId3617" Type="http://schemas.openxmlformats.org/officeDocument/2006/relationships/hyperlink" Target="https://sturmtools.ru/catalog/fonari_mnogofunktsionalnyy/fonar_mnogofunktsionalnyy_soyuz_4050_02_2xs/" TargetMode="External"/><Relationship Id="rId538" Type="http://schemas.openxmlformats.org/officeDocument/2006/relationships/hyperlink" Target="https://sturmtools.ru/catalog/infrakrasnye_obogrevateli/obogrevatel_galogenovyy_infrakrasnyy_soyuz_gos_1200/" TargetMode="External"/><Relationship Id="rId745" Type="http://schemas.openxmlformats.org/officeDocument/2006/relationships/hyperlink" Target="https://sturmtools.ru/catalog/puskovye_ustroystva/avtonomnoe_puskovoe_ustroystvo_sturm_bc1214/" TargetMode="External"/><Relationship Id="rId952" Type="http://schemas.openxmlformats.org/officeDocument/2006/relationships/hyperlink" Target="https://sturmtools.ru/catalog/benzinovye_trimmery/trimmer_benzinovyy_sturm_bt9143bl/" TargetMode="External"/><Relationship Id="rId1168" Type="http://schemas.openxmlformats.org/officeDocument/2006/relationships/hyperlink" Target="https://sturmtools.ru/catalog/vibratsionnye_nasosy/nasos_vibratsionnyy_pogruzhnoy_soyuz_ngs_97128v_20/" TargetMode="External"/><Relationship Id="rId1375" Type="http://schemas.openxmlformats.org/officeDocument/2006/relationships/hyperlink" Target="https://sturmtools.ru/catalog/aksessuary_dlya_trimmerov/aksessuar_dlya_trimmera_sturm_tl3535_2_4_s_120/" TargetMode="External"/><Relationship Id="rId1582" Type="http://schemas.openxmlformats.org/officeDocument/2006/relationships/hyperlink" Target="https://sturmtools.ru/catalog/pily_diskovye/disk_pilnyy_boekomplekt_b9022_210_30_36/" TargetMode="External"/><Relationship Id="rId2219" Type="http://schemas.openxmlformats.org/officeDocument/2006/relationships/hyperlink" Target="https://sturmtools.ru/catalog/koronki_almaznye/koronka_almaznaya_sturm_1055_09_3555/" TargetMode="External"/><Relationship Id="rId2426" Type="http://schemas.openxmlformats.org/officeDocument/2006/relationships/hyperlink" Target="https://sturmtools.ru/catalog/kuvaldy/kuvalda_sturm_1011_08_fb3000/" TargetMode="External"/><Relationship Id="rId2633" Type="http://schemas.openxmlformats.org/officeDocument/2006/relationships/hyperlink" Target="https://sturmtools.ru/catalog/nabory_otvertok/nabor_otvertok_sturm_1040_02_ss2/" TargetMode="External"/><Relationship Id="rId81" Type="http://schemas.openxmlformats.org/officeDocument/2006/relationships/hyperlink" Target="https://sturmtools.ru/catalog/uglovye_shlifovalnye_mashiny/bolgarka_ushm_sturm_ag90121p/" TargetMode="External"/><Relationship Id="rId605" Type="http://schemas.openxmlformats.org/officeDocument/2006/relationships/hyperlink" Target="https://sturmtools.ru/catalog/aksessuary_dlya_vibratorov/val_vibratora_dlya_betona_sturm_cv7110_999/" TargetMode="External"/><Relationship Id="rId812" Type="http://schemas.openxmlformats.org/officeDocument/2006/relationships/hyperlink" Target="https://sturmtools.ru/catalog/pnevmaticheskiy_instrument/pistolet_peskostruynyy_sturm_au_1720_03/" TargetMode="External"/><Relationship Id="rId1028" Type="http://schemas.openxmlformats.org/officeDocument/2006/relationships/hyperlink" Target="https://sturmtools.ru/catalog/aksessuary_dlya_kultivatorov/stsepka_dlya_motobl_70_mm_v_sbore_povorotnaya_sturm_gke_23_70/" TargetMode="External"/><Relationship Id="rId1235" Type="http://schemas.openxmlformats.org/officeDocument/2006/relationships/hyperlink" Target="https://sturmtools.ru/catalog/opryskivateli_ruchnye/opryskivatel_sadovyy_sturm_gs8205/?GS8205" TargetMode="External"/><Relationship Id="rId1442" Type="http://schemas.openxmlformats.org/officeDocument/2006/relationships/hyperlink" Target="https://sturmtools.ru/catalog/aksessuary_dlya_tsepnykh_pil/pilnaya_tsep_sturm_sc32513crt/" TargetMode="External"/><Relationship Id="rId2840" Type="http://schemas.openxmlformats.org/officeDocument/2006/relationships/hyperlink" Target="https://sturmtools.ru/catalog/nozhovki_po_derevu/nozhovka_po_derevu_sturm_1060_11_4507/" TargetMode="External"/><Relationship Id="rId1302" Type="http://schemas.openxmlformats.org/officeDocument/2006/relationships/hyperlink" Target="https://sturmtools.ru/catalog/aksessuary_dlya_trimmerov/leska_dlya_trimmera_d_2_0mm_l_30cm_krug_armirovannyy_sturm_gt3535_2_0_0a_30/" TargetMode="External"/><Relationship Id="rId2700" Type="http://schemas.openxmlformats.org/officeDocument/2006/relationships/hyperlink" Target="https://sturmtools.ru/catalog/otvertki/otvertka_soyuz_1040_02_ph0_100c/?1040_02_PH0_100C" TargetMode="External"/><Relationship Id="rId3267" Type="http://schemas.openxmlformats.org/officeDocument/2006/relationships/hyperlink" Target="https://sturmtools.ru/catalog/ruletki/ruletka_sturm_2010_12_2_12/" TargetMode="External"/><Relationship Id="rId188" Type="http://schemas.openxmlformats.org/officeDocument/2006/relationships/hyperlink" Target="https://sturmtools.ru/catalog/perforatory_sds_plus/perforator_sds_plus_soyuz_pes_2550/" TargetMode="External"/><Relationship Id="rId395" Type="http://schemas.openxmlformats.org/officeDocument/2006/relationships/hyperlink" Target="https://sturmtools.ru/catalog/polotna_dlya_sabelnykh_pil/polotna_dlya_sabelnykh_pil_derevo_2sht_300_8_5mm_grubaya_drev_bez_gvozdey_sturm_9019_03_s1617k/" TargetMode="External"/><Relationship Id="rId2076" Type="http://schemas.openxmlformats.org/officeDocument/2006/relationships/hyperlink" Target="https://sturmtools.ru/catalog/koronki_po_derevu/nabor_koronok_po_derevu_sturm_5440201/" TargetMode="External"/><Relationship Id="rId3474" Type="http://schemas.openxmlformats.org/officeDocument/2006/relationships/hyperlink" Target="https://sturmtools.ru/catalog/opryskivateli_ruchnye/opryskivatel_sturm_3016_20_10/" TargetMode="External"/><Relationship Id="rId2283" Type="http://schemas.openxmlformats.org/officeDocument/2006/relationships/hyperlink" Target="https://sturmtools.ru/catalog/korshchetki/korshchetka_sturm_5241201/" TargetMode="External"/><Relationship Id="rId2490" Type="http://schemas.openxmlformats.org/officeDocument/2006/relationships/hyperlink" Target="https://sturmtools.ru/catalog/kleshchi_perestavnye_galka/kleshchi_perestavnye_galka_sturm_1020_06_300/" TargetMode="External"/><Relationship Id="rId3127" Type="http://schemas.openxmlformats.org/officeDocument/2006/relationships/hyperlink" Target="https://sturmtools.ru/catalog/krestiki_dlya_plitki/krestiki_dlya_kladki_plitki_sturm_9041_02_25/" TargetMode="External"/><Relationship Id="rId3334" Type="http://schemas.openxmlformats.org/officeDocument/2006/relationships/hyperlink" Target="https://sturmtools.ru/catalog/urovni/uroven_sturm_2015_09_1200/" TargetMode="External"/><Relationship Id="rId3541" Type="http://schemas.openxmlformats.org/officeDocument/2006/relationships/hyperlink" Target="https://sturmtools.ru/catalog/shchitki_zashchitnye/nakolenniki_zashchitnye_sturm_8050_04_g1/" TargetMode="External"/><Relationship Id="rId255" Type="http://schemas.openxmlformats.org/officeDocument/2006/relationships/hyperlink" Target="https://sturmtools.ru/catalog/polirovalnye_mashiny/polirovalnaya_mashina_sturm_ag919cp/" TargetMode="External"/><Relationship Id="rId462" Type="http://schemas.openxmlformats.org/officeDocument/2006/relationships/hyperlink" Target="https://sturmtools.ru/catalog/osnastka_dlya_rubankov/nozhi_dlya_rubanka_sturm_5430102/" TargetMode="External"/><Relationship Id="rId1092" Type="http://schemas.openxmlformats.org/officeDocument/2006/relationships/hyperlink" Target="https://sturmtools.ru/catalog/drovokoly/drovokoly_sturm_wse_22525/?WSE_22525" TargetMode="External"/><Relationship Id="rId2143" Type="http://schemas.openxmlformats.org/officeDocument/2006/relationships/hyperlink" Target="https://sturmtools.ru/catalog/nabory_frez/nabor_frez_sturm_rb09_081322/?RB09_081322" TargetMode="External"/><Relationship Id="rId2350" Type="http://schemas.openxmlformats.org/officeDocument/2006/relationships/hyperlink" Target="https://sturmtools.ru/catalog/passatizhi_i_ploskogubtsy/passatizhi_soyuz_1200101s/" TargetMode="External"/><Relationship Id="rId3401" Type="http://schemas.openxmlformats.org/officeDocument/2006/relationships/hyperlink" Target="https://sturmtools.ru/catalog/strubtsiny/strubtsina_soyuz_1075_06_250s/" TargetMode="External"/><Relationship Id="rId115" Type="http://schemas.openxmlformats.org/officeDocument/2006/relationships/hyperlink" Target="https://sturmtools.ru/catalog/setevye_shurupovyerty/setevoy_shurupovert_hanskonner_hid2145pc/" TargetMode="External"/><Relationship Id="rId322" Type="http://schemas.openxmlformats.org/officeDocument/2006/relationships/hyperlink" Target="https://sturmtools.ru/catalog/shlifkrugi/shlifovalnyy_krug_sturm_9010_1258_080/" TargetMode="External"/><Relationship Id="rId2003" Type="http://schemas.openxmlformats.org/officeDocument/2006/relationships/hyperlink" Target="https://sturmtools.ru/catalog/sverla_po_metallu/sverlo_po_metallu_sturm_1055_055_93/" TargetMode="External"/><Relationship Id="rId2210" Type="http://schemas.openxmlformats.org/officeDocument/2006/relationships/hyperlink" Target="https://sturmtools.ru/catalog/nabory_bimetallicheskikh_koronok/koronka_bimetallicheskaya_sturm_1090_04_sds_7_16/" TargetMode="External"/><Relationship Id="rId176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976" Type="http://schemas.openxmlformats.org/officeDocument/2006/relationships/hyperlink" Target="https://sturmtools.ru/catalog/sverla_po_metallu/sverlo_po_metallu_sturm_1055_04_8s5_ss5/" TargetMode="External"/><Relationship Id="rId3191" Type="http://schemas.openxmlformats.org/officeDocument/2006/relationships/hyperlink" Target="https://sturmtools.ru/catalog/shpateli/shpatel_soyuz_8051_45_450_8fc/" TargetMode="External"/><Relationship Id="rId1629" Type="http://schemas.openxmlformats.org/officeDocument/2006/relationships/hyperlink" Target="https://sturmtools.ru/catalog/almaznye_diski/disk_almaznyy_soyuz_9020_04_180x22t/" TargetMode="External"/><Relationship Id="rId1836" Type="http://schemas.openxmlformats.org/officeDocument/2006/relationships/hyperlink" Target="https://sturmtools.ru/catalog/bury_sds/bur_sds_soyuz_9019_sds_14x210c/" TargetMode="External"/><Relationship Id="rId1903" Type="http://schemas.openxmlformats.org/officeDocument/2006/relationships/hyperlink" Target="https://sturmtools.ru/catalog/sverla_po_betonu/sverlo_po_betonu_soyuz_1055_08_08x120/" TargetMode="External"/><Relationship Id="rId3051" Type="http://schemas.openxmlformats.org/officeDocument/2006/relationships/hyperlink" Target="https://sturmtools.ru/catalog/valiki/valik_sturm_9040_32_180s/" TargetMode="External"/><Relationship Id="rId789" Type="http://schemas.openxmlformats.org/officeDocument/2006/relationships/hyperlink" Target="https://sturmtools.ru/catalog/aksessuary_dlya_kompressorov/shlang_sturm_1700_01_05/" TargetMode="External"/><Relationship Id="rId996" Type="http://schemas.openxmlformats.org/officeDocument/2006/relationships/hyperlink" Target="https://sturmtools.ru/catalog/elektricheskie_gazonokosilki/elektricheskaya_gazonokosilka_sturm_el2042/" TargetMode="External"/><Relationship Id="rId2677" Type="http://schemas.openxmlformats.org/officeDocument/2006/relationships/hyperlink" Target="https://sturmtools.ru/catalog/otvertki/otvertka_hanskonner_hk1040_16_ph0_75/" TargetMode="External"/><Relationship Id="rId2884" Type="http://schemas.openxmlformats.org/officeDocument/2006/relationships/hyperlink" Target="https://sturmtools.ru/catalog/tiski/tiski_sturm_1075_01_100/" TargetMode="External"/><Relationship Id="rId649" Type="http://schemas.openxmlformats.org/officeDocument/2006/relationships/hyperlink" Target="https://sturmtools.ru/catalog/aksessuary_dlya_stroitelnykh_pylesosov/aksessuar_dlya_stroitelnykh_pylesosov_hanskonner_hvc20wd_h25/?HVC20WD_H25" TargetMode="External"/><Relationship Id="rId85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279" Type="http://schemas.openxmlformats.org/officeDocument/2006/relationships/hyperlink" Target="https://sturmtools.ru/catalog/katushki_trimmernye/katushka_trimmernaya_sturm_gt3513_58/" TargetMode="External"/><Relationship Id="rId1486" Type="http://schemas.openxmlformats.org/officeDocument/2006/relationships/hyperlink" Target="https://sturmtools.ru/catalog/aksessuary_dlya_tsepnykh_pil/pilnaya_shina_soyuz_pshs_2058325poh/" TargetMode="External"/><Relationship Id="rId2537" Type="http://schemas.openxmlformats.org/officeDocument/2006/relationships/hyperlink" Target="https://sturmtools.ru/catalog/klyuchi_razvodnye/klyuch_razvodnoy_soyuz_1045_27_150s/" TargetMode="External"/><Relationship Id="rId509" Type="http://schemas.openxmlformats.org/officeDocument/2006/relationships/hyperlink" Target="https://sturmtools.ru/catalog/infrakrasnye_obogrevateli/infrakrasnyy_obogrevatel_sturm_ih3000/" TargetMode="External"/><Relationship Id="rId1139" Type="http://schemas.openxmlformats.org/officeDocument/2006/relationships/hyperlink" Target="https://sturmtools.ru/catalog/drenazhnye_nasosy/nasos_pogruzhnoy_drenazhnyy_sturm_wp9775bf/" TargetMode="External"/><Relationship Id="rId1346" Type="http://schemas.openxmlformats.org/officeDocument/2006/relationships/hyperlink" Target="https://sturmtools.ru/catalog/aksessuary_dlya_trimmerov/leska_dlya_trimmera_sturm_gt3535_3_0_sa_15/" TargetMode="External"/><Relationship Id="rId1693" Type="http://schemas.openxmlformats.org/officeDocument/2006/relationships/hyperlink" Target="https://sturmtools.ru/catalog/pilki_dlya_lobzika/pilki_dlya_lobzika_boekomplekt_b05_101aif/" TargetMode="External"/><Relationship Id="rId2744" Type="http://schemas.openxmlformats.org/officeDocument/2006/relationships/hyperlink" Target="https://sturmtools.ru/catalog/otvertki/otvertka_soyuz_1040_02_sl6_100c/" TargetMode="External"/><Relationship Id="rId2951" Type="http://schemas.openxmlformats.org/officeDocument/2006/relationships/hyperlink" Target="https://sturmtools.ru/catalog/boltorezy/boltorez_sturm_1280204/" TargetMode="External"/><Relationship Id="rId716" Type="http://schemas.openxmlformats.org/officeDocument/2006/relationships/hyperlink" Target="https://sturmtools.ru/catalog/portativnye_reysmusy/reysmus_portativnyy_sturm_th20330/" TargetMode="External"/><Relationship Id="rId923" Type="http://schemas.openxmlformats.org/officeDocument/2006/relationships/hyperlink" Target="https://sturmtools.ru/catalog/elektricheskie_tsepnye_pily/tsepnaya_pila_elektricheskaya_sturm_cc99222/" TargetMode="External"/><Relationship Id="rId1553" Type="http://schemas.openxmlformats.org/officeDocument/2006/relationships/hyperlink" Target="https://sturmtools.ru/catalog/pily_diskovye/disk_pilnyy_boekomplekt_b9020_125_22_c/" TargetMode="External"/><Relationship Id="rId1760" Type="http://schemas.openxmlformats.org/officeDocument/2006/relationships/hyperlink" Target="https://sturmtools.ru/catalog/bity/bity_sturm_1270401/" TargetMode="External"/><Relationship Id="rId2604" Type="http://schemas.openxmlformats.org/officeDocument/2006/relationships/hyperlink" Target="https://sturmtools.ru/catalog/nabory_instrumenta_dlya_doma/nabor_instrumenta_dlya_doma_sturm_1310_01_ts13/" TargetMode="External"/><Relationship Id="rId281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52" Type="http://schemas.openxmlformats.org/officeDocument/2006/relationships/hyperlink" Target="https://sturmtools.ru/catalog/aksessuary_dlya_dreley_shurupovertov/adapter_na_shurupovert_dlya_shneka_po_ldu_metallicheskiy_korpus_soyuz_40309_20_2ms/" TargetMode="External"/><Relationship Id="rId1206" Type="http://schemas.openxmlformats.org/officeDocument/2006/relationships/hyperlink" Target="https://sturmtools.ru/catalog/aksessuary_dlya_nasosnogo_oborudovaniya/membrana_gidroakkumulyatora_sturm_wp97jsb_19/" TargetMode="External"/><Relationship Id="rId1413" Type="http://schemas.openxmlformats.org/officeDocument/2006/relationships/hyperlink" Target="https://sturmtools.ru/catalog/aksessuary_dlya_trimmerov/val_privodnoy_sturm_bt89_shf_1530_q/" TargetMode="External"/><Relationship Id="rId1620" Type="http://schemas.openxmlformats.org/officeDocument/2006/relationships/hyperlink" Target="https://sturmtools.ru/catalog/almaznye_diski/disk_almaznyy_soyuz_9020_04_150x22k/" TargetMode="External"/><Relationship Id="rId3378" Type="http://schemas.openxmlformats.org/officeDocument/2006/relationships/hyperlink" Target="https://sturmtools.ru/catalog/skoby_i_gvozdi_dlya_steplera/skoby_dlya_steplera_sturm_1071_02_04/" TargetMode="External"/><Relationship Id="rId3585" Type="http://schemas.openxmlformats.org/officeDocument/2006/relationships/hyperlink" Target="https://sturmtools.ru/catalog/sumki/sumka_sturm_tb20211/" TargetMode="External"/><Relationship Id="rId299" Type="http://schemas.openxmlformats.org/officeDocument/2006/relationships/hyperlink" Target="https://sturmtools.ru/catalog/shlifbumaga/shlifovalnaya_bumaga_romb_sturm_9010_108x208_120/" TargetMode="External"/><Relationship Id="rId2187" Type="http://schemas.openxmlformats.org/officeDocument/2006/relationships/hyperlink" Target="https://sturmtools.ru/catalog/nabory_bimetallicheskikh_koronok/koronka_bimetallicheskaya_sturm_1090_04_bi_68/" TargetMode="External"/><Relationship Id="rId2394" Type="http://schemas.openxmlformats.org/officeDocument/2006/relationships/hyperlink" Target="https://sturmtools.ru/catalog/molotki/molotok_soyuz_1010_22_fb0400c/" TargetMode="External"/><Relationship Id="rId3238" Type="http://schemas.openxmlformats.org/officeDocument/2006/relationships/hyperlink" Target="https://sturmtools.ru/catalog/ruletki/ruletka_hanskonner_hk2010_04_3_19/" TargetMode="External"/><Relationship Id="rId3445" Type="http://schemas.openxmlformats.org/officeDocument/2006/relationships/hyperlink" Target="https://sturmtools.ru/catalog/sekatory/sekator_hanskonner_hk3012_07_20/" TargetMode="External"/><Relationship Id="rId3652" Type="http://schemas.openxmlformats.org/officeDocument/2006/relationships/hyperlink" Target="https://sturmtools.ru/catalog/byugeli/byugel_sturm_9040_27_04/" TargetMode="External"/><Relationship Id="rId159" Type="http://schemas.openxmlformats.org/officeDocument/2006/relationships/hyperlink" Target="https://sturmtools.ru/catalog/akkumulyatornye_perforatory/akkumulyatornyy_perforator_sturm_crh1820bl_1batterysystem/" TargetMode="External"/><Relationship Id="rId366" Type="http://schemas.openxmlformats.org/officeDocument/2006/relationships/hyperlink" Target="https://sturmtools.ru/catalog/mnogofunktsionalnye/renovator_mnogofunktsionalnoe_ustroystvo_sturm_mf5630c/" TargetMode="External"/><Relationship Id="rId573" Type="http://schemas.openxmlformats.org/officeDocument/2006/relationships/hyperlink" Target="https://sturmtools.ru/catalog/gazovye_teplovye_pushki/gazovaya_teplovaya_pushka_sturm_gh91101/" TargetMode="External"/><Relationship Id="rId78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047" Type="http://schemas.openxmlformats.org/officeDocument/2006/relationships/hyperlink" Target="https://sturmtools.ru/catalog/sverla_po_metallu/sverlo_po_metallu_boekomplekt_b1055_m080_117/" TargetMode="External"/><Relationship Id="rId2254" Type="http://schemas.openxmlformats.org/officeDocument/2006/relationships/hyperlink" Target="https://sturmtools.ru/catalog/shchitki_zashchitnye/nabor_shchetok_9011_01_s1s/" TargetMode="External"/><Relationship Id="rId2461" Type="http://schemas.openxmlformats.org/officeDocument/2006/relationships/hyperlink" Target="https://sturmtools.ru/catalog/topory/topor_hanskonner_hk1015_01_fb1000/" TargetMode="External"/><Relationship Id="rId3305" Type="http://schemas.openxmlformats.org/officeDocument/2006/relationships/hyperlink" Target="https://sturmtools.ru/catalog/urovni/uroven_hanskonner_hk2015_01_0800/" TargetMode="External"/><Relationship Id="rId3512" Type="http://schemas.openxmlformats.org/officeDocument/2006/relationships/hyperlink" Target="https://sturmtools.ru/catalog/adaptery_dlya_polivalnykh_sistem/adapter_sturm_3015_21_1_2_3/?3015_21_1_2_3" TargetMode="External"/><Relationship Id="rId226" Type="http://schemas.openxmlformats.org/officeDocument/2006/relationships/hyperlink" Target="https://sturmtools.ru/catalog/koronki_sds/koronka_sds_sturm_9018_sds_plus600/" TargetMode="External"/><Relationship Id="rId433" Type="http://schemas.openxmlformats.org/officeDocument/2006/relationships/hyperlink" Target="https://sturmtools.ru/catalog/kraskopulty_elektricheskie/kraskopult_elektricheskiy_soyuz_kps_96450/" TargetMode="External"/><Relationship Id="rId1063" Type="http://schemas.openxmlformats.org/officeDocument/2006/relationships/hyperlink" Target="https://sturmtools.ru/catalog/motobloki/motoblok_benzinovyy_sturm_gk72ci10/" TargetMode="External"/><Relationship Id="rId1270" Type="http://schemas.openxmlformats.org/officeDocument/2006/relationships/hyperlink" Target="https://sturmtools.ru/catalog/katushki_trimmernye/katushka_trimmernaya_sturm_gt3513_35/" TargetMode="External"/><Relationship Id="rId2114" Type="http://schemas.openxmlformats.org/officeDocument/2006/relationships/hyperlink" Target="https://sturmtools.ru/catalog/nabory_frez/nabor_frez_sturm_rb05_081212/?RB05_081212" TargetMode="External"/><Relationship Id="rId640" Type="http://schemas.openxmlformats.org/officeDocument/2006/relationships/hyperlink" Target="https://sturmtools.ru/catalog/pylesosy_stroitelnye/pylesos_moyushchiy_hvc20wd_hanskonner/?HVC20WD" TargetMode="External"/><Relationship Id="rId2321" Type="http://schemas.openxmlformats.org/officeDocument/2006/relationships/hyperlink" Target="https://sturmtools.ru/catalog/bokorezy_dielektrika/bokorezy_dielektricheskie_sturm_1020_03_2_180/" TargetMode="External"/><Relationship Id="rId500" Type="http://schemas.openxmlformats.org/officeDocument/2006/relationships/hyperlink" Target="https://sturmtools.ru/catalog/dalnomery/dalnomer_lazernyy_sturm_dl1060/" TargetMode="External"/><Relationship Id="rId1130" Type="http://schemas.openxmlformats.org/officeDocument/2006/relationships/hyperlink" Target="https://sturmtools.ru/catalog/drenazhnye_nasosy/nasos_pogruzhnoy_drenazhnyy_sturm_wp97140p/" TargetMode="External"/><Relationship Id="rId1947" Type="http://schemas.openxmlformats.org/officeDocument/2006/relationships/hyperlink" Target="https://sturmtools.ru/catalog/sverla_perevye/sverlo_perevoe_sturm_1055_07_40/" TargetMode="External"/><Relationship Id="rId3095" Type="http://schemas.openxmlformats.org/officeDocument/2006/relationships/hyperlink" Target="https://sturmtools.ru/catalog/kisti/kist_sturm_9040_22_025/" TargetMode="External"/><Relationship Id="rId1807" Type="http://schemas.openxmlformats.org/officeDocument/2006/relationships/hyperlink" Target="https://sturmtools.ru/catalog/bity_dlya_krovelnykh_samorezov/bity_dlya_krovelnykh_samorezov_sturm_1041_05_08/" TargetMode="External"/><Relationship Id="rId3162" Type="http://schemas.openxmlformats.org/officeDocument/2006/relationships/hyperlink" Target="https://sturmtools.ru/catalog/shpateli/shpatel_soyuz_8051_25_450fc/" TargetMode="External"/><Relationship Id="rId290" Type="http://schemas.openxmlformats.org/officeDocument/2006/relationships/hyperlink" Target="https://sturmtools.ru/catalog/vibratsionnye_shlifovalnye_mashiny/vibratsionnaya_shlifovalnaya_mashina_sturm_os8032/" TargetMode="External"/><Relationship Id="rId3022" Type="http://schemas.openxmlformats.org/officeDocument/2006/relationships/hyperlink" Target="https://sturmtools.ru/catalog/steklodomkraty/steklodomkrat_sturm_1077_05_01/" TargetMode="External"/><Relationship Id="rId150" Type="http://schemas.openxmlformats.org/officeDocument/2006/relationships/hyperlink" Target="https://sturmtools.ru/catalog/miksery/nasadka_mikser_sturm_9042_01_08_60x400/" TargetMode="External"/><Relationship Id="rId2788" Type="http://schemas.openxmlformats.org/officeDocument/2006/relationships/hyperlink" Target="https://sturmtools.ru/catalog/otvertki/otvertka_sturm_1040_03_sl8_150/" TargetMode="External"/><Relationship Id="rId2995" Type="http://schemas.openxmlformats.org/officeDocument/2006/relationships/hyperlink" Target="https://sturmtools.ru/catalog/nozhnitsy_khozyaystvennye/nozhnitsy_khozyaystvennye_sturm_1074_04_02/" TargetMode="External"/><Relationship Id="rId967" Type="http://schemas.openxmlformats.org/officeDocument/2006/relationships/hyperlink" Target="https://sturmtools.ru/catalog/akkumulyatornye_trimmery/trimmer_akkumulyatornyy_sturm_bt36_1batterysystem/" TargetMode="External"/><Relationship Id="rId1597" Type="http://schemas.openxmlformats.org/officeDocument/2006/relationships/hyperlink" Target="https://sturmtools.ru/catalog/pily_diskovye/disk_pilnyy_boekomplekt_b9022_210_30_48s/" TargetMode="External"/><Relationship Id="rId2648" Type="http://schemas.openxmlformats.org/officeDocument/2006/relationships/hyperlink" Target="https://sturmtools.ru/catalog/nabory_otvertok/nabor_otvertok_sturm_1040_09_s3/" TargetMode="External"/><Relationship Id="rId2855" Type="http://schemas.openxmlformats.org/officeDocument/2006/relationships/hyperlink" Target="https://sturmtools.ru/catalog/nozhovki_po_derevu/nozhovka_po_derevu_soyuz_1060_22_500s/" TargetMode="External"/><Relationship Id="rId96" Type="http://schemas.openxmlformats.org/officeDocument/2006/relationships/hyperlink" Target="https://sturmtools.ru/catalog/uglovye_shlifovalnye_mashiny/bolgarka_ushm_sturm_ag9514e/" TargetMode="External"/><Relationship Id="rId827" Type="http://schemas.openxmlformats.org/officeDocument/2006/relationships/hyperlink" Target="https://sturmtools.ru/catalog/svarochnye_invertory/svarochnyy_invertor_sturm_aw97i201/" TargetMode="External"/><Relationship Id="rId1457" Type="http://schemas.openxmlformats.org/officeDocument/2006/relationships/hyperlink" Target="https://sturmtools.ru/catalog/aksessuary_dlya_tsepnykh_pil/pilnaya_tsep_sturm_sc32515cst_66/" TargetMode="External"/><Relationship Id="rId1664" Type="http://schemas.openxmlformats.org/officeDocument/2006/relationships/hyperlink" Target="https://sturmtools.ru/catalog/almaznye_diski/disk_almaznyy_boekomplekt_b9021_230_25_22t/" TargetMode="External"/><Relationship Id="rId1871" Type="http://schemas.openxmlformats.org/officeDocument/2006/relationships/hyperlink" Target="https://sturmtools.ru/catalog/bury_sds/bur_sds_boekomplekt_b9019_f05_160/" TargetMode="External"/><Relationship Id="rId2508" Type="http://schemas.openxmlformats.org/officeDocument/2006/relationships/hyperlink" Target="https://sturmtools.ru/catalog/press_kleshchi_dlya_nakonechnikov/press_kleshchi_dlya_vtulochnykh_nakonechnikov_sturm_1021_01_w175/" TargetMode="External"/><Relationship Id="rId2715" Type="http://schemas.openxmlformats.org/officeDocument/2006/relationships/hyperlink" Target="https://sturmtools.ru/catalog/otvertki/otvertka_sturm_1040_03_ph1_38/" TargetMode="External"/><Relationship Id="rId2922" Type="http://schemas.openxmlformats.org/officeDocument/2006/relationships/hyperlink" Target="https://sturmtools.ru/catalog/gvozdodery/gvozdoder_hanskonner_hk1013_04_250/" TargetMode="External"/><Relationship Id="rId1317" Type="http://schemas.openxmlformats.org/officeDocument/2006/relationships/hyperlink" Target="https://sturmtools.ru/catalog/aksessuary_dlya_trimmerov/leska_dlya_trimmera_sturm_gt3535_2_4_3s_15/" TargetMode="External"/><Relationship Id="rId1524" Type="http://schemas.openxmlformats.org/officeDocument/2006/relationships/hyperlink" Target="https://sturmtools.ru/catalog/pily_diskovye/disk_pilnyy_sturm_9020_180x20x36t/" TargetMode="External"/><Relationship Id="rId1731" Type="http://schemas.openxmlformats.org/officeDocument/2006/relationships/hyperlink" Target="https://sturmtools.ru/catalog/pilki_dlya_lobzika/pilki_dlya_lobzika_sturm_5250606/" TargetMode="External"/><Relationship Id="rId2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489" Type="http://schemas.openxmlformats.org/officeDocument/2006/relationships/hyperlink" Target="https://sturmtools.ru/catalog/gryadki_otsinkovannye_polimernye_soyuz_go_08022/?GO_08022" TargetMode="External"/><Relationship Id="rId2298" Type="http://schemas.openxmlformats.org/officeDocument/2006/relationships/hyperlink" Target="https://sturmtools.ru/catalog/shchitki_zashchitnye/korshchetka_ruchnaya_soyuz_9011_02_06s/" TargetMode="External"/><Relationship Id="rId3349" Type="http://schemas.openxmlformats.org/officeDocument/2006/relationships/hyperlink" Target="https://sturmtools.ru/catalog/zaklepochniki/zaklepochnik_sturm_1070_01_a361/" TargetMode="External"/><Relationship Id="rId3556" Type="http://schemas.openxmlformats.org/officeDocument/2006/relationships/hyperlink" Target="https://sturmtools.ru/catalog/perchatki/perchatki_sturm_8054_02_xxl/" TargetMode="External"/><Relationship Id="rId477" Type="http://schemas.openxmlformats.org/officeDocument/2006/relationships/hyperlink" Target="https://sturmtools.ru/catalog/frezery/frezer_sturm_er1120pc_s_konstantnoy_elektronikoy/" TargetMode="External"/><Relationship Id="rId684" Type="http://schemas.openxmlformats.org/officeDocument/2006/relationships/hyperlink" Target="https://sturmtools.ru/catalog/spetsializirovannye_zatochnye_stanki_sverla_tsepi/tochilnyy_stanok_mnogofunktsionalnyy_sturm_bg6010s/" TargetMode="External"/><Relationship Id="rId2158" Type="http://schemas.openxmlformats.org/officeDocument/2006/relationships/hyperlink" Target="https://sturmtools.ru/catalog/nabory_frez/nabor_frez_sturm_rb12_121338/?RB12_121338" TargetMode="External"/><Relationship Id="rId2365" Type="http://schemas.openxmlformats.org/officeDocument/2006/relationships/hyperlink" Target="https://sturmtools.ru/catalog/zubila_i_dolota/kern_sturm_1150101/" TargetMode="External"/><Relationship Id="rId3209" Type="http://schemas.openxmlformats.org/officeDocument/2006/relationships/hyperlink" Target="https://sturmtools.ru/catalog/multimetry/multimetr_sturm_mm12011/" TargetMode="External"/><Relationship Id="rId337" Type="http://schemas.openxmlformats.org/officeDocument/2006/relationships/hyperlink" Target="https://sturmtools.ru/catalog/shliflenty/shlifovalnaya_lenta_sturm_9010_b75x457_060/" TargetMode="External"/><Relationship Id="rId891" Type="http://schemas.openxmlformats.org/officeDocument/2006/relationships/hyperlink" Target="https://sturmtools.ru/catalog/masla/maslo_soyuz_mss_0104b/" TargetMode="External"/><Relationship Id="rId2018" Type="http://schemas.openxmlformats.org/officeDocument/2006/relationships/hyperlink" Target="https://sturmtools.ru/catalog/sverla_po_metallu/sverlo_po_metallu_sturm_1055_090_175l/" TargetMode="External"/><Relationship Id="rId2572" Type="http://schemas.openxmlformats.org/officeDocument/2006/relationships/hyperlink" Target="https://sturmtools.ru/catalog/klyuchi_trubnye/klyuch_trubnyy_sturm_1045_03_p15/" TargetMode="External"/><Relationship Id="rId3416" Type="http://schemas.openxmlformats.org/officeDocument/2006/relationships/hyperlink" Target="https://sturmtools.ru/catalog/strubtsiny/strubtsina_sturm_1078_07_70/" TargetMode="External"/><Relationship Id="rId3623" Type="http://schemas.openxmlformats.org/officeDocument/2006/relationships/hyperlink" Target="https://sturmtools.ru/catalog/fonari_mnogofunktsionalnyy/fonar_mnogofunktsionalnyy_sturm_4051_05_150/" TargetMode="External"/><Relationship Id="rId544" Type="http://schemas.openxmlformats.org/officeDocument/2006/relationships/hyperlink" Target="https://sturmtools.ru/catalog/teploventilyatory/teploventilyator_sturm_fh2001/" TargetMode="External"/><Relationship Id="rId751" Type="http://schemas.openxmlformats.org/officeDocument/2006/relationships/hyperlink" Target="https://sturmtools.ru/catalog/zaryadnye_ustroystva/zaryadnoe_ustroystvo_soyuz_zus_1221/" TargetMode="External"/><Relationship Id="rId1174" Type="http://schemas.openxmlformats.org/officeDocument/2006/relationships/hyperlink" Target="https://sturmtools.ru/catalog/poverkhnostnye_nasosy/nasos_poverkhnostnyy_sturm_wp9702st/" TargetMode="External"/><Relationship Id="rId1381" Type="http://schemas.openxmlformats.org/officeDocument/2006/relationships/hyperlink" Target="https://sturmtools.ru/catalog/aksessuary_dlya_trimmerov/aksessuar_dlya_trimmera_soyuz_tl3535_3_0_8_30/" TargetMode="External"/><Relationship Id="rId2225" Type="http://schemas.openxmlformats.org/officeDocument/2006/relationships/hyperlink" Target="https://sturmtools.ru/catalog/koronki_almaznye/koronka_almaznaya_sturm_1055_09_6055/" TargetMode="External"/><Relationship Id="rId2432" Type="http://schemas.openxmlformats.org/officeDocument/2006/relationships/hyperlink" Target="https://sturmtools.ru/catalog/kuvaldy/kuvalda_soyuz_1011_22_fb2000c/" TargetMode="External"/><Relationship Id="rId404" Type="http://schemas.openxmlformats.org/officeDocument/2006/relationships/hyperlink" Target="https://sturmtools.ru/catalog/polotna_dlya_sabelnykh_pil/polotna_dlya_sabelnykh_pil_derevo_2sht_150_8_5mm_grubaya_drev_bez_gvozdey_sturm_9019_03_s617k/" TargetMode="External"/><Relationship Id="rId61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34" Type="http://schemas.openxmlformats.org/officeDocument/2006/relationships/hyperlink" Target="https://sturmtools.ru/catalog/aksessuary_dlya_kultivatorov/gruntozatsepy_430_mm_s23_shestigrannyy_val_sturm_gke_24_430_130/" TargetMode="External"/><Relationship Id="rId1241" Type="http://schemas.openxmlformats.org/officeDocument/2006/relationships/hyperlink" Target="https://sturmtools.ru/catalog/benzinovye_snegouborochnye_mashiny/benzinovyy_snegouborshchik_sturm_stg7461el/" TargetMode="External"/><Relationship Id="rId1339" Type="http://schemas.openxmlformats.org/officeDocument/2006/relationships/hyperlink" Target="https://sturmtools.ru/catalog/aksessuary_dlya_trimmerov/leska_dlya_trimmera_sturm_gt3535_3_0_7_15/" TargetMode="External"/><Relationship Id="rId1893" Type="http://schemas.openxmlformats.org/officeDocument/2006/relationships/hyperlink" Target="https://sturmtools.ru/catalog/bury_sds/bur_sds_soyuz_9019_sds_26x210c/" TargetMode="External"/><Relationship Id="rId2737" Type="http://schemas.openxmlformats.org/officeDocument/2006/relationships/hyperlink" Target="https://sturmtools.ru/catalog/otvertki/otvertka_soyuz_1040_02_sl3_100c/" TargetMode="External"/><Relationship Id="rId2944" Type="http://schemas.openxmlformats.org/officeDocument/2006/relationships/hyperlink" Target="https://sturmtools.ru/catalog/boltorezy/boltorez_sturm_1280101/" TargetMode="External"/><Relationship Id="rId709" Type="http://schemas.openxmlformats.org/officeDocument/2006/relationships/hyperlink" Target="https://sturmtools.ru/catalog/shliflenty/shlifovalnaya_lenta_sturm_bg6055db_993/" TargetMode="External"/><Relationship Id="rId916" Type="http://schemas.openxmlformats.org/officeDocument/2006/relationships/hyperlink" Target="https://sturmtools.ru/catalog/benzinovye_tsepnye_pily/benzopila_soyuz_pts_9952/" TargetMode="External"/><Relationship Id="rId1101" Type="http://schemas.openxmlformats.org/officeDocument/2006/relationships/hyperlink" Target="https://sturmtools.ru/catalog/motopompy/motopompa_sturm_bp8761/" TargetMode="External"/><Relationship Id="rId1546" Type="http://schemas.openxmlformats.org/officeDocument/2006/relationships/hyperlink" Target="https://sturmtools.ru/catalog/pily_diskovye/disk_pilnyy_sturm_9020_255_32_60t/" TargetMode="External"/><Relationship Id="rId1753" Type="http://schemas.openxmlformats.org/officeDocument/2006/relationships/hyperlink" Target="https://sturmtools.ru/catalog/bity/bity_sturm_1270103/" TargetMode="External"/><Relationship Id="rId1960" Type="http://schemas.openxmlformats.org/officeDocument/2006/relationships/hyperlink" Target="https://sturmtools.ru/catalog/sverla_po_metallu/sverlo_po_metallu_sturm_1055_04_2s_ss10/" TargetMode="External"/><Relationship Id="rId280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5" Type="http://schemas.openxmlformats.org/officeDocument/2006/relationships/hyperlink" Target="https://sturmtools.ru/catalog/aksessuary_dlya_dreley_shurupovertov/sbc1822_zaryadnoe_ustroystvo_sturm_1batterysystem_18_v_2_x_4_a_dlya_dvukh_batarey/" TargetMode="External"/><Relationship Id="rId1406" Type="http://schemas.openxmlformats.org/officeDocument/2006/relationships/hyperlink" Target="https://sturmtools.ru/catalog/aksessuary_dlya_trimmerov/kozhukh_zashchitnyy_s_derzhatelem_dlya_benzotrimmera_sturm_bt89_cvr_26/" TargetMode="External"/><Relationship Id="rId1613" Type="http://schemas.openxmlformats.org/officeDocument/2006/relationships/hyperlink" Target="https://sturmtools.ru/catalog/almaznye_diski/disk_almaznyy_soyuz_9020_04_125x22t/" TargetMode="External"/><Relationship Id="rId1820" Type="http://schemas.openxmlformats.org/officeDocument/2006/relationships/hyperlink" Target="https://sturmtools.ru/catalog/bury_sds/bur_sds_soyuz_9019_sds_08x160c/" TargetMode="External"/><Relationship Id="rId3066" Type="http://schemas.openxmlformats.org/officeDocument/2006/relationships/hyperlink" Target="https://sturmtools.ru/catalog/valiki/valik_sturm_9040_23_175s/" TargetMode="External"/><Relationship Id="rId3273" Type="http://schemas.openxmlformats.org/officeDocument/2006/relationships/hyperlink" Target="https://sturmtools.ru/catalog/ugolniki/ugolnik_soyuz_2020_01_350s/" TargetMode="External"/><Relationship Id="rId3480" Type="http://schemas.openxmlformats.org/officeDocument/2006/relationships/hyperlink" Target="https://sturmtools.ru/catalog/opryskivateli_ruchnye/shtanga_teleskopicheskaya_sturm_3015_44_69/" TargetMode="External"/><Relationship Id="rId194" Type="http://schemas.openxmlformats.org/officeDocument/2006/relationships/hyperlink" Target="https://sturmtools.ru/catalog/bury_sds/nasadka_doloto_sds_sturm_9018_sds_f22x250/" TargetMode="External"/><Relationship Id="rId1918" Type="http://schemas.openxmlformats.org/officeDocument/2006/relationships/hyperlink" Target="https://sturmtools.ru/catalog/sverla_po_kafelyu/sverlo_po_kafelyu_sturm_5380104/" TargetMode="External"/><Relationship Id="rId2082" Type="http://schemas.openxmlformats.org/officeDocument/2006/relationships/hyperlink" Target="https://sturmtools.ru/catalog/nabory_frez/nabor_frez_sturm_rb01_081003/?RB01_081003" TargetMode="External"/><Relationship Id="rId3133" Type="http://schemas.openxmlformats.org/officeDocument/2006/relationships/hyperlink" Target="https://sturmtools.ru/catalog/pistolety_dlya_germetika/pistolet_dlya_germetika_sturm_1073_01_310/" TargetMode="External"/><Relationship Id="rId3578" Type="http://schemas.openxmlformats.org/officeDocument/2006/relationships/hyperlink" Target="https://sturmtools.ru/catalog/sumki/sumka_hanskonner_hkbp0161/?HKBP0161" TargetMode="External"/><Relationship Id="rId261" Type="http://schemas.openxmlformats.org/officeDocument/2006/relationships/hyperlink" Target="https://sturmtools.ru/catalog/aksessuary_dlya_shlifovalnykh_mashin/shchetka_stalnaya_dlya_shlifovalnykh_i_polirovalnykh_mashin_sturm_ag1014p_996/" TargetMode="External"/><Relationship Id="rId499" Type="http://schemas.openxmlformats.org/officeDocument/2006/relationships/hyperlink" Target="https://sturmtools.ru/catalog/dalnomery/dalnomer_lazernyy_sturm_dl1040/" TargetMode="External"/><Relationship Id="rId2387" Type="http://schemas.openxmlformats.org/officeDocument/2006/relationships/hyperlink" Target="https://sturmtools.ru/catalog/molotki/molotok_s_kernerom_sturm_1010_07_fr0400/" TargetMode="External"/><Relationship Id="rId2594" Type="http://schemas.openxmlformats.org/officeDocument/2006/relationships/hyperlink" Target="https://sturmtools.ru/catalog/klyuchi_shestigrannye_imbusovye/klyuch_shestigrannyy_sturm_1045_21_s10_o155/" TargetMode="External"/><Relationship Id="rId3340" Type="http://schemas.openxmlformats.org/officeDocument/2006/relationships/hyperlink" Target="https://sturmtools.ru/catalog/urovni/uroven_sturm_2015_10_0600/" TargetMode="External"/><Relationship Id="rId3438" Type="http://schemas.openxmlformats.org/officeDocument/2006/relationships/hyperlink" Target="https://sturmtools.ru/catalog/lopaty/skrebok_3010_15_20/" TargetMode="External"/><Relationship Id="rId3645" Type="http://schemas.openxmlformats.org/officeDocument/2006/relationships/hyperlink" Target="https://sturmtools.ru/catalog/plastikovye_khomuty/khomuty_plastikovye_sturm_7012_03_150/" TargetMode="External"/><Relationship Id="rId359" Type="http://schemas.openxmlformats.org/officeDocument/2006/relationships/hyperlink" Target="https://sturmtools.ru/catalog/tortsovochnye_pily/tortsovochnaya_pila_sturm_ms55212/" TargetMode="External"/><Relationship Id="rId566" Type="http://schemas.openxmlformats.org/officeDocument/2006/relationships/hyperlink" Target="https://sturmtools.ru/catalog/elektricheskie_teplovye_pushki/elektricheskaya_teplovaya_pushka_soyuz_tps_2027/" TargetMode="External"/><Relationship Id="rId773" Type="http://schemas.openxmlformats.org/officeDocument/2006/relationships/hyperlink" Target="https://sturmtools.ru/catalog/aksessuary_dlya_kompressorov/aksessuar_dlya_kompressora_soyuz_vks_9316_98/" TargetMode="External"/><Relationship Id="rId1196" Type="http://schemas.openxmlformats.org/officeDocument/2006/relationships/hyperlink" Target="https://sturmtools.ru/catalog/fontannye_nasosy/fontannyy_nasos_sturm_wp97120fc/" TargetMode="External"/><Relationship Id="rId2247" Type="http://schemas.openxmlformats.org/officeDocument/2006/relationships/hyperlink" Target="https://sturmtools.ru/catalog/koronki_almaznye/koronka_almaznaya_sturm_1055_10_7570/" TargetMode="External"/><Relationship Id="rId2454" Type="http://schemas.openxmlformats.org/officeDocument/2006/relationships/hyperlink" Target="https://sturmtools.ru/catalog/kiyanki/kiyanka_soyuz_1012_08_400s/" TargetMode="External"/><Relationship Id="rId2899" Type="http://schemas.openxmlformats.org/officeDocument/2006/relationships/hyperlink" Target="https://sturmtools.ru/catalog/plitkorezy/plitkorez_sturm_1072_mb_500/" TargetMode="External"/><Relationship Id="rId3200" Type="http://schemas.openxmlformats.org/officeDocument/2006/relationships/hyperlink" Target="https://sturmtools.ru/catalog/shpateli_dlya_zatirki/shpatel_soyuz_8051_65_080pc/" TargetMode="External"/><Relationship Id="rId3505" Type="http://schemas.openxmlformats.org/officeDocument/2006/relationships/hyperlink" Target="https://sturmtools.ru/catalog/pistolety_i_oroshateli_dlya_poliva/pistolet_dlya_poliva_sturm_3015_18_03/" TargetMode="External"/><Relationship Id="rId121" Type="http://schemas.openxmlformats.org/officeDocument/2006/relationships/hyperlink" Target="https://sturmtools.ru/catalog/setevye_shurupovyerty/setevoy_shurupovert_soyuz_dus_2142/" TargetMode="External"/><Relationship Id="rId219" Type="http://schemas.openxmlformats.org/officeDocument/2006/relationships/hyperlink" Target="https://sturmtools.ru/catalog/bury_sds/nasadka_pika_sds_max_sturm_9018_sdsm_p18x400/" TargetMode="External"/><Relationship Id="rId426" Type="http://schemas.openxmlformats.org/officeDocument/2006/relationships/hyperlink" Target="https://sturmtools.ru/catalog/kraskopulty_elektricheskie/kraskopult_elektricheskiy_sturm_sg9612/" TargetMode="External"/><Relationship Id="rId63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80" Type="http://schemas.openxmlformats.org/officeDocument/2006/relationships/hyperlink" Target="https://sturmtools.ru/catalog/benzinovye_gazonokosilki/samokhodnaya_benzinovaya_gazonokosilka_hanskonner_hpl5116bs/" TargetMode="External"/><Relationship Id="rId1056" Type="http://schemas.openxmlformats.org/officeDocument/2006/relationships/hyperlink" Target="https://sturmtools.ru/catalog/aksessuary_dlya_kultivatorov/gruntozatsepy_dlya_motobloka_soyuz_bm1s_26_500_130/" TargetMode="External"/><Relationship Id="rId1263" Type="http://schemas.openxmlformats.org/officeDocument/2006/relationships/hyperlink" Target="https://sturmtools.ru/catalog/aksessuary_dlya_trimmerov/freza_dlya_trimmera_sturm_bt8952d_1005/" TargetMode="External"/><Relationship Id="rId2107" Type="http://schemas.openxmlformats.org/officeDocument/2006/relationships/hyperlink" Target="https://sturmtools.ru/catalog/nabory_frez/nabor_frez_sturm_rb03_123219/?RB03_123219" TargetMode="External"/><Relationship Id="rId2314" Type="http://schemas.openxmlformats.org/officeDocument/2006/relationships/hyperlink" Target="https://sturmtools.ru/catalog/setki_abrazivnye/abrazivnaya_setka_sturm_9011_02_a80/" TargetMode="External"/><Relationship Id="rId2661" Type="http://schemas.openxmlformats.org/officeDocument/2006/relationships/hyperlink" Target="https://sturmtools.ru/catalog/nabory_otvertok/nabor_otvertok_sturm_1040_01_ss8/" TargetMode="External"/><Relationship Id="rId2759" Type="http://schemas.openxmlformats.org/officeDocument/2006/relationships/hyperlink" Target="https://sturmtools.ru/catalog/otvertki/otvertka_hanskonner_hk1040_16_sl5_150/" TargetMode="External"/><Relationship Id="rId2966" Type="http://schemas.openxmlformats.org/officeDocument/2006/relationships/hyperlink" Target="https://sturmtools.ru/catalog/nozhi/nozh_sturm_1076_06_10/" TargetMode="External"/><Relationship Id="rId84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38" Type="http://schemas.openxmlformats.org/officeDocument/2006/relationships/hyperlink" Target="https://sturmtools.ru/catalog/benzinovye_trimmery/trimmer_benzinovyy_hanskonner_hbt126d/?HBT126D" TargetMode="External"/><Relationship Id="rId1470" Type="http://schemas.openxmlformats.org/officeDocument/2006/relationships/hyperlink" Target="https://sturmtools.ru/catalog/aksessuary_dlya_tsepnykh_pil/pilnaya_tsep_sturm_sc38013crt_ol/" TargetMode="External"/><Relationship Id="rId1568" Type="http://schemas.openxmlformats.org/officeDocument/2006/relationships/hyperlink" Target="https://sturmtools.ru/catalog/pily_diskovye/disk_pilnyy_boekomplekt_b9022_185_20_16_24/" TargetMode="External"/><Relationship Id="rId1775" Type="http://schemas.openxmlformats.org/officeDocument/2006/relationships/hyperlink" Target="https://sturmtools.ru/catalog/bity_i_nabory_bit/bity_boekomplekt_bph2_50_10/" TargetMode="External"/><Relationship Id="rId2521" Type="http://schemas.openxmlformats.org/officeDocument/2006/relationships/hyperlink" Target="https://sturmtools.ru/catalog/klyuchi_trubnye/klyuch_trubka_tortsevoy_soyuz_1045_24_21s/" TargetMode="External"/><Relationship Id="rId2619" Type="http://schemas.openxmlformats.org/officeDocument/2006/relationships/hyperlink" Target="https://sturmtools.ru/catalog/nabory_instrumenta_dlya_avtomobilya/nabor_instrumenta_dlya_avtomobilya_sturm_1045_20_s45/" TargetMode="External"/><Relationship Id="rId2826" Type="http://schemas.openxmlformats.org/officeDocument/2006/relationships/hyperlink" Target="https://sturmtools.ru/catalog/napilniki_po_metallu/napilnik_po_metallu_sturm_1050_03_s4/" TargetMode="External"/><Relationship Id="rId67" Type="http://schemas.openxmlformats.org/officeDocument/2006/relationships/hyperlink" Target="https://sturmtools.ru/catalog/uglovye_shlifovalnye_mashiny/bolgarka_ushm_hanskonner_hag13125e/" TargetMode="External"/><Relationship Id="rId700" Type="http://schemas.openxmlformats.org/officeDocument/2006/relationships/hyperlink" Target="https://sturmtools.ru/catalog/tochilno_shlifovalnye_stanki/tochilnyy_stanok_sturm_bg6015l/" TargetMode="External"/><Relationship Id="rId1123" Type="http://schemas.openxmlformats.org/officeDocument/2006/relationships/hyperlink" Target="https://sturmtools.ru/catalog/aksessuary_dlya_moek_vysokogo_davleniya/shlang_vysokogo_davleniya_dlya_moek_sturm_pw92_10h_m22/" TargetMode="External"/><Relationship Id="rId1330" Type="http://schemas.openxmlformats.org/officeDocument/2006/relationships/hyperlink" Target="https://sturmtools.ru/catalog/aksessuary_dlya_trimmerov/aksessuar_dlya_trimmera_sturm_gt3535_2_4_sa_30/" TargetMode="External"/><Relationship Id="rId1428" Type="http://schemas.openxmlformats.org/officeDocument/2006/relationships/hyperlink" Target="https://sturmtools.ru/catalog/aksessuary_dlya_tsepnykh_pil/napilnik_dlya_zatochki_pilnoy_tsepi_sturm_gc99_f4_8/" TargetMode="External"/><Relationship Id="rId1635" Type="http://schemas.openxmlformats.org/officeDocument/2006/relationships/hyperlink" Target="https://sturmtools.ru/catalog/almaznye_diski/disk_almaznyy_soyuz_9020_04_230x22k/" TargetMode="External"/><Relationship Id="rId1982" Type="http://schemas.openxmlformats.org/officeDocument/2006/relationships/hyperlink" Target="https://sturmtools.ru/catalog/sverla_po_metallu/sverlo_po_metallu_sturm_1055_020_49/" TargetMode="External"/><Relationship Id="rId3088" Type="http://schemas.openxmlformats.org/officeDocument/2006/relationships/hyperlink" Target="https://sturmtools.ru/catalog/kisti/kist_sturm_9040_21_063/" TargetMode="External"/><Relationship Id="rId1842" Type="http://schemas.openxmlformats.org/officeDocument/2006/relationships/hyperlink" Target="https://sturmtools.ru/catalog/bury_sds/bur_sds_soyuz_9019_sds_16x210c/" TargetMode="External"/><Relationship Id="rId3295" Type="http://schemas.openxmlformats.org/officeDocument/2006/relationships/hyperlink" Target="https://sturmtools.ru/catalog/ugolnik_magnitnyy_dlya_svarki/magnitnyy_ugolnik_sturm_6013_3_11/" TargetMode="External"/><Relationship Id="rId1702" Type="http://schemas.openxmlformats.org/officeDocument/2006/relationships/hyperlink" Target="https://sturmtools.ru/catalog/pilki_dlya_lobzika/pilki_dlya_lobzika_boekomplekt_b05_119b/" TargetMode="External"/><Relationship Id="rId3155" Type="http://schemas.openxmlformats.org/officeDocument/2006/relationships/hyperlink" Target="https://sturmtools.ru/catalog/shpateli/shpatel_soyuz_8051_25_080lc/" TargetMode="External"/><Relationship Id="rId3362" Type="http://schemas.openxmlformats.org/officeDocument/2006/relationships/hyperlink" Target="https://sturmtools.ru/catalog/zaklepki/zaklepki_sturm_1070_40_6/" TargetMode="External"/><Relationship Id="rId283" Type="http://schemas.openxmlformats.org/officeDocument/2006/relationships/hyperlink" Target="https://sturmtools.ru/catalog/shlifbumaga/shlifovalnyy_krug_sturm_dws6010_9060/" TargetMode="External"/><Relationship Id="rId490" Type="http://schemas.openxmlformats.org/officeDocument/2006/relationships/hyperlink" Target="https://sturmtools.ru/catalog/sterzhni_kleevye/sterzhni_kleevye_sturm_7010_05_12s/" TargetMode="External"/><Relationship Id="rId2171" Type="http://schemas.openxmlformats.org/officeDocument/2006/relationships/hyperlink" Target="https://sturmtools.ru/catalog/nabory_frez/nabor_frez_sturm_rb19_084033/?RB19_084033" TargetMode="External"/><Relationship Id="rId3015" Type="http://schemas.openxmlformats.org/officeDocument/2006/relationships/hyperlink" Target="https://sturmtools.ru/catalog/kluppy_rezbonareznye/kluppa_rezbonareznaya_sturm_1065_04_1_1_2/" TargetMode="External"/><Relationship Id="rId3222" Type="http://schemas.openxmlformats.org/officeDocument/2006/relationships/hyperlink" Target="https://sturmtools.ru/catalog/ruletki/ruletka_hanskonner_hk2010_01_3_16/" TargetMode="External"/><Relationship Id="rId143" Type="http://schemas.openxmlformats.org/officeDocument/2006/relationships/hyperlink" Target="https://sturmtools.ru/catalog/dreli_miksery/mikser_sturm_dm2016/" TargetMode="External"/><Relationship Id="rId350" Type="http://schemas.openxmlformats.org/officeDocument/2006/relationships/hyperlink" Target="https://sturmtools.ru/catalog/tsirkulyarnye_pily/pila_tsirkulyarnaya_pogruzhnaya_sturm_cs50165ps/" TargetMode="External"/><Relationship Id="rId588" Type="http://schemas.openxmlformats.org/officeDocument/2006/relationships/hyperlink" Target="https://sturmtools.ru/catalog/betonomeshalki/betonomeshalka_sturm_cm20130ci/" TargetMode="External"/><Relationship Id="rId795" Type="http://schemas.openxmlformats.org/officeDocument/2006/relationships/hyperlink" Target="https://sturmtools.ru/catalog/aksessuary_dlya_kompressorov/shlang_sturm_1700_02_20/" TargetMode="External"/><Relationship Id="rId2031" Type="http://schemas.openxmlformats.org/officeDocument/2006/relationships/hyperlink" Target="https://sturmtools.ru/catalog/sverla_po_metallu/sverla_stupenchatye_sturm_1055_s630/" TargetMode="External"/><Relationship Id="rId2269" Type="http://schemas.openxmlformats.org/officeDocument/2006/relationships/hyperlink" Target="https://sturmtools.ru/catalog/korshchetki/korshchetka_sturm_5240603/" TargetMode="External"/><Relationship Id="rId2476" Type="http://schemas.openxmlformats.org/officeDocument/2006/relationships/hyperlink" Target="https://sturmtools.ru/catalog/topory/topor_sturm_1015_07_800/" TargetMode="External"/><Relationship Id="rId2683" Type="http://schemas.openxmlformats.org/officeDocument/2006/relationships/hyperlink" Target="https://sturmtools.ru/catalog/otvertki/otvertka_hanskonner_hk1040_16_ph2_150/" TargetMode="External"/><Relationship Id="rId2890" Type="http://schemas.openxmlformats.org/officeDocument/2006/relationships/hyperlink" Target="https://sturmtools.ru/catalog/tiski/tiski_sturm_1075_04_140/" TargetMode="External"/><Relationship Id="rId3527" Type="http://schemas.openxmlformats.org/officeDocument/2006/relationships/hyperlink" Target="https://sturmtools.ru/catalog/shtanga_raspornaya/shtanga_raspornaya_sturm_4013_01_1150/" TargetMode="External"/><Relationship Id="rId9" Type="http://schemas.openxmlformats.org/officeDocument/2006/relationships/hyperlink" Target="https://sturmtools.ru/catalog/akkumulyatornye_shurupovyerty/akkumulyatornyy_shurupovert_hanskonner_hcd1865bli_unibattery/" TargetMode="External"/><Relationship Id="rId210" Type="http://schemas.openxmlformats.org/officeDocument/2006/relationships/hyperlink" Target="https://sturmtools.ru/catalog/koronki_sds/koronka_sds_sturm_9018_sds_hd73/" TargetMode="External"/><Relationship Id="rId448" Type="http://schemas.openxmlformats.org/officeDocument/2006/relationships/hyperlink" Target="https://sturmtools.ru/catalog/feny_tekhnicheskie/fen_tekhnicheskiy_sturm_hg2004/" TargetMode="External"/><Relationship Id="rId655" Type="http://schemas.openxmlformats.org/officeDocument/2006/relationships/hyperlink" Target="https://sturmtools.ru/catalog/aksessuary_dlya_stroitelnykh_pylesosov/netkannye_meshki_dlya_stroitelnykh_pylesosov_sturm_vc7320_881/" TargetMode="External"/><Relationship Id="rId86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78" Type="http://schemas.openxmlformats.org/officeDocument/2006/relationships/hyperlink" Target="https://sturmtools.ru/catalog/aksessuary_dlya_kultivatorov/dvigateli_dlya_benzo_tekhniki_sturm_ge170_20s/" TargetMode="External"/><Relationship Id="rId1285" Type="http://schemas.openxmlformats.org/officeDocument/2006/relationships/hyperlink" Target="https://sturmtools.ru/catalog/katushki_trimmernye/katushka_trimmernaya_sturm_gt3513_68/" TargetMode="External"/><Relationship Id="rId1492" Type="http://schemas.openxmlformats.org/officeDocument/2006/relationships/hyperlink" Target="https://sturmtools.ru/catalog/otreznye_diski_po_metallu/otreznoy_disk_po_metallu_sturm_9020_07_150x12/" TargetMode="External"/><Relationship Id="rId2129" Type="http://schemas.openxmlformats.org/officeDocument/2006/relationships/hyperlink" Target="https://sturmtools.ru/catalog/nabory_frez/nabor_frez_sturm_rb07_082519/?RB07_082519" TargetMode="External"/><Relationship Id="rId2336" Type="http://schemas.openxmlformats.org/officeDocument/2006/relationships/hyperlink" Target="https://sturmtools.ru/catalog/mini_seriya_ploskogubtsy_bokorezy/kruglogubtsy_100mm_sturm_1030_05_6_100/" TargetMode="External"/><Relationship Id="rId2543" Type="http://schemas.openxmlformats.org/officeDocument/2006/relationships/hyperlink" Target="https://sturmtools.ru/catalog/klyuchi_razvodnye/klyuch_razvodnoy_sturm_1045_28_155/" TargetMode="External"/><Relationship Id="rId2750" Type="http://schemas.openxmlformats.org/officeDocument/2006/relationships/hyperlink" Target="https://sturmtools.ru/catalog/otvertki/otvertka_sturm_1040_18_tw1_150/" TargetMode="External"/><Relationship Id="rId2988" Type="http://schemas.openxmlformats.org/officeDocument/2006/relationships/hyperlink" Target="https://sturmtools.ru/catalog/nozhnitsy_dlya_rezki_trub/nozhnitsy_dlya_rezki_trub_sturm_1074_09_01/" TargetMode="External"/><Relationship Id="rId308" Type="http://schemas.openxmlformats.org/officeDocument/2006/relationships/hyperlink" Target="https://sturmtools.ru/catalog/almaznye_gibkie_shlifovalnye_krugi/krug_shlifovalnyy_gibkiy_sturm_9012_w100_3000/" TargetMode="External"/><Relationship Id="rId515" Type="http://schemas.openxmlformats.org/officeDocument/2006/relationships/hyperlink" Target="https://sturmtools.ru/catalog/keramicheskie_obogrevateli/teplovaya_pushka_soyuz_tvs_2020k/" TargetMode="External"/><Relationship Id="rId722" Type="http://schemas.openxmlformats.org/officeDocument/2006/relationships/hyperlink" Target="https://sturmtools.ru/catalog/kompressory_avtomobilnye/avtomobilnyy_kompressor_sturm_mc8850/" TargetMode="External"/><Relationship Id="rId1145" Type="http://schemas.openxmlformats.org/officeDocument/2006/relationships/hyperlink" Target="https://sturmtools.ru/catalog/drenazhnye_nasosy/nasos_pogruzhnoy_drenazhnyy_sturm_wp9790p/" TargetMode="External"/><Relationship Id="rId1352" Type="http://schemas.openxmlformats.org/officeDocument/2006/relationships/hyperlink" Target="https://sturmtools.ru/catalog/aksessuary_dlya_trimmerov/aksessuar_dlya_trimmera_sturm_gt3535_4_0_4_30/" TargetMode="External"/><Relationship Id="rId179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403" Type="http://schemas.openxmlformats.org/officeDocument/2006/relationships/hyperlink" Target="https://sturmtools.ru/catalog/molotki/molotok_sturm_1010_52_wd0400/" TargetMode="External"/><Relationship Id="rId2848" Type="http://schemas.openxmlformats.org/officeDocument/2006/relationships/hyperlink" Target="https://sturmtools.ru/catalog/nozhovki_po_derevu/nozhovka_po_derevu_soyuz_1060_13_500s/" TargetMode="External"/><Relationship Id="rId89" Type="http://schemas.openxmlformats.org/officeDocument/2006/relationships/hyperlink" Target="https://sturmtools.ru/catalog/uglovye_shlifovalnye_mashiny/bolgarka_ushm_sturm_ag9015e/" TargetMode="External"/><Relationship Id="rId1005" Type="http://schemas.openxmlformats.org/officeDocument/2006/relationships/hyperlink" Target="https://sturmtools.ru/catalog/kultivatory_benzinovye/kultivator_benzinovyy_sturm_gk8361/?GK8361" TargetMode="External"/><Relationship Id="rId1212" Type="http://schemas.openxmlformats.org/officeDocument/2006/relationships/hyperlink" Target="https://sturmtools.ru/catalog/aksessuary_dlya_nasosnogo_oborudovaniya/shlang_soedinitelnyy_dlya_nasosnykh_stantsiy_sturm_wp97jsh_1_1_2/" TargetMode="External"/><Relationship Id="rId1657" Type="http://schemas.openxmlformats.org/officeDocument/2006/relationships/hyperlink" Target="https://sturmtools.ru/catalog/almaznye_diski/disk_almaznyy_boekomplekt_b9021_150_22ts/" TargetMode="External"/><Relationship Id="rId1864" Type="http://schemas.openxmlformats.org/officeDocument/2006/relationships/hyperlink" Target="https://sturmtools.ru/catalog/bury_sds/bur_sds_boekomplekt_b9019_c06_210/" TargetMode="External"/><Relationship Id="rId2610" Type="http://schemas.openxmlformats.org/officeDocument/2006/relationships/hyperlink" Target="https://sturmtools.ru/catalog/nabory_instrumenta_dlya_doma/nabor_instrumenta_dlya_doma_sturm_1310_01_ts6/" TargetMode="External"/><Relationship Id="rId2708" Type="http://schemas.openxmlformats.org/officeDocument/2006/relationships/hyperlink" Target="https://sturmtools.ru/catalog/otvertki/otvertka_soyuz_1040_02_sl5_100c/?1040_02_SL5_100C" TargetMode="External"/><Relationship Id="rId2915" Type="http://schemas.openxmlformats.org/officeDocument/2006/relationships/hyperlink" Target="https://sturmtools.ru/catalog/gvozdodery/gvozdoder_sturm_1013_01_900/" TargetMode="External"/><Relationship Id="rId1517" Type="http://schemas.openxmlformats.org/officeDocument/2006/relationships/hyperlink" Target="https://sturmtools.ru/catalog/pily_diskovye/disk_pilnyy_sturm_9020_150_22_20_36t/" TargetMode="External"/><Relationship Id="rId1724" Type="http://schemas.openxmlformats.org/officeDocument/2006/relationships/hyperlink" Target="https://sturmtools.ru/catalog/pilki_dlya_lobzika/pilki_dlya_lobzika_sturm_5250402/" TargetMode="External"/><Relationship Id="rId3177" Type="http://schemas.openxmlformats.org/officeDocument/2006/relationships/hyperlink" Target="https://sturmtools.ru/catalog/shpateli/shpatel_soyuz_8051_45_150_8fc/" TargetMode="External"/><Relationship Id="rId1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931" Type="http://schemas.openxmlformats.org/officeDocument/2006/relationships/hyperlink" Target="https://sturmtools.ru/catalog/sverla_vintovye/sverlo_vintovoe_sturm_1055_ag20x460/" TargetMode="External"/><Relationship Id="rId3037" Type="http://schemas.openxmlformats.org/officeDocument/2006/relationships/hyperlink" Target="https://sturmtools.ru/catalog/valiki/valik_sturm_9040_32_180/" TargetMode="External"/><Relationship Id="rId3384" Type="http://schemas.openxmlformats.org/officeDocument/2006/relationships/hyperlink" Target="https://sturmtools.ru/catalog/skoby_i_gvozdi_dlya_steplera/skoby_dlya_steplera_sturm_1071_03_06/" TargetMode="External"/><Relationship Id="rId3591" Type="http://schemas.openxmlformats.org/officeDocument/2006/relationships/hyperlink" Target="https://sturmtools.ru/catalog/yashchiki_plastikovye/yashchik_plastikovyy_sturm_tbprof13/" TargetMode="External"/><Relationship Id="rId2193" Type="http://schemas.openxmlformats.org/officeDocument/2006/relationships/hyperlink" Target="https://sturmtools.ru/catalog/nabory_bimetallicheskikh_koronok/koronka_bimetallicheskaya_sturm_1090_s04_bi_20/" TargetMode="External"/><Relationship Id="rId2498" Type="http://schemas.openxmlformats.org/officeDocument/2006/relationships/hyperlink" Target="https://sturmtools.ru/catalog/kleshchi_perestavnye_galka/klyuch_perestavnoy_galka_sturm_1020_08_a250/" TargetMode="External"/><Relationship Id="rId3244" Type="http://schemas.openxmlformats.org/officeDocument/2006/relationships/hyperlink" Target="https://sturmtools.ru/catalog/ruletki/ruletka_sturm_2010_07_gp_30/" TargetMode="External"/><Relationship Id="rId3451" Type="http://schemas.openxmlformats.org/officeDocument/2006/relationships/hyperlink" Target="https://sturmtools.ru/catalog/sekatory/sekator_hanskonner_hk3012_07_24/" TargetMode="External"/><Relationship Id="rId3549" Type="http://schemas.openxmlformats.org/officeDocument/2006/relationships/hyperlink" Target="https://sturmtools.ru/catalog/ochki_zashchitnye/ochki_zashchitnye_sturm_8050_05_03y/" TargetMode="External"/><Relationship Id="rId165" Type="http://schemas.openxmlformats.org/officeDocument/2006/relationships/hyperlink" Target="https://sturmtools.ru/catalog/perforatory_sds_plus/perforator_sds_plus_hanskonner_hrh0824re/" TargetMode="External"/><Relationship Id="rId372" Type="http://schemas.openxmlformats.org/officeDocument/2006/relationships/hyperlink" Target="https://sturmtools.ru/catalog/aksessuary_dlya_pil/nazhdachnaya_bumaga_sturm_mf5630c_8060/" TargetMode="External"/><Relationship Id="rId677" Type="http://schemas.openxmlformats.org/officeDocument/2006/relationships/hyperlink" Target="https://sturmtools.ru/catalog/aksessuary_dlya_plitkoreznykh_stankov/aksessuar_dlya_stanka_baumaster_tc_9819lx_990/?TC_9819LX_990" TargetMode="External"/><Relationship Id="rId2053" Type="http://schemas.openxmlformats.org/officeDocument/2006/relationships/hyperlink" Target="https://sturmtools.ru/catalog/sverla_po_metallu/sverlo_stupenchatoe_boekomplekt_b1055_s636/" TargetMode="External"/><Relationship Id="rId2260" Type="http://schemas.openxmlformats.org/officeDocument/2006/relationships/hyperlink" Target="https://sturmtools.ru/catalog/korshchetki/korshchetka_sturm_5240202/" TargetMode="External"/><Relationship Id="rId2358" Type="http://schemas.openxmlformats.org/officeDocument/2006/relationships/hyperlink" Target="https://sturmtools.ru/catalog/dlinnogubtsy/dlinnogubtsy_sturm_1020_13_3_160/" TargetMode="External"/><Relationship Id="rId3104" Type="http://schemas.openxmlformats.org/officeDocument/2006/relationships/hyperlink" Target="https://sturmtools.ru/catalog/kisti/kist_sturm_9040_23_050/" TargetMode="External"/><Relationship Id="rId3311" Type="http://schemas.openxmlformats.org/officeDocument/2006/relationships/hyperlink" Target="https://sturmtools.ru/catalog/urovni/uroven_sturm_2015_02_1200/" TargetMode="External"/><Relationship Id="rId232" Type="http://schemas.openxmlformats.org/officeDocument/2006/relationships/hyperlink" Target="https://sturmtools.ru/catalog/otboynye_molotki/otboynyy_molotok_hanskonner_hrh2150vc/" TargetMode="External"/><Relationship Id="rId884" Type="http://schemas.openxmlformats.org/officeDocument/2006/relationships/hyperlink" Target="https://sturmtools.ru/catalog/masla/maslo_sturm_om0401b/" TargetMode="External"/><Relationship Id="rId2120" Type="http://schemas.openxmlformats.org/officeDocument/2006/relationships/hyperlink" Target="https://sturmtools.ru/catalog/nabory_frez/nabor_frez_sturm_rb06_082513/?RB06_082513" TargetMode="External"/><Relationship Id="rId2565" Type="http://schemas.openxmlformats.org/officeDocument/2006/relationships/hyperlink" Target="https://sturmtools.ru/catalog/klyuchi_trubnye/klyuch_trubnyy_sturm_1045_01_15/" TargetMode="External"/><Relationship Id="rId2772" Type="http://schemas.openxmlformats.org/officeDocument/2006/relationships/hyperlink" Target="https://sturmtools.ru/catalog/otvertki/otvertka_sturm_1040_01_sl6_150/" TargetMode="External"/><Relationship Id="rId3409" Type="http://schemas.openxmlformats.org/officeDocument/2006/relationships/hyperlink" Target="https://sturmtools.ru/catalog/strubtsiny/strubtsina_sturm_1078_04_60/" TargetMode="External"/><Relationship Id="rId3616" Type="http://schemas.openxmlformats.org/officeDocument/2006/relationships/hyperlink" Target="https://sturmtools.ru/catalog/fonari_mnogofunktsionalnyy/fonar_sturm_4051_01_16/" TargetMode="External"/><Relationship Id="rId537" Type="http://schemas.openxmlformats.org/officeDocument/2006/relationships/hyperlink" Target="https://sturmtools.ru/catalog/infrakrasnye_obogrevateli/obogrevatel_galogenovyy_infrakrasnyy_sturm_hh1200/" TargetMode="External"/><Relationship Id="rId744" Type="http://schemas.openxmlformats.org/officeDocument/2006/relationships/hyperlink" Target="https://sturmtools.ru/catalog/puskovye_ustroystva/power_bank_puskovoe_ustroystvo_sturm_bc1208/" TargetMode="External"/><Relationship Id="rId951" Type="http://schemas.openxmlformats.org/officeDocument/2006/relationships/hyperlink" Target="https://sturmtools.ru/catalog/benzinovye_trimmery/trimmer_benzinovyy_sturm_bt9133s/" TargetMode="External"/><Relationship Id="rId1167" Type="http://schemas.openxmlformats.org/officeDocument/2006/relationships/hyperlink" Target="https://sturmtools.ru/catalog/vibratsionnye_nasosy/nasos_vibratsionnyy_pogruzhnoy_soyuz_ngs_97128n/" TargetMode="External"/><Relationship Id="rId1374" Type="http://schemas.openxmlformats.org/officeDocument/2006/relationships/hyperlink" Target="https://sturmtools.ru/catalog/aksessuary_dlya_trimmerov/aksessuar_dlya_trimmera_soyuz_tl3535_2_4_8_30/" TargetMode="External"/><Relationship Id="rId1581" Type="http://schemas.openxmlformats.org/officeDocument/2006/relationships/hyperlink" Target="https://sturmtools.ru/catalog/pily_diskovye/disk_pilnyy_boekomplekt_b9022_210_30_24/" TargetMode="External"/><Relationship Id="rId1679" Type="http://schemas.openxmlformats.org/officeDocument/2006/relationships/hyperlink" Target="https://sturmtools.ru/catalog/pilki_dlya_lobzika/pilki_dlya_lobzika_boekomplekt_b02_101d/" TargetMode="External"/><Relationship Id="rId2218" Type="http://schemas.openxmlformats.org/officeDocument/2006/relationships/hyperlink" Target="https://sturmtools.ru/catalog/koronki_almaznye/koronka_almaznaya_sturm_1055_09_3255/" TargetMode="External"/><Relationship Id="rId2425" Type="http://schemas.openxmlformats.org/officeDocument/2006/relationships/hyperlink" Target="https://sturmtools.ru/catalog/kuvaldy/kuvalda_sturm_1011_02_6000/" TargetMode="External"/><Relationship Id="rId2632" Type="http://schemas.openxmlformats.org/officeDocument/2006/relationships/hyperlink" Target="https://sturmtools.ru/catalog/nabory_otvertok/nabor_otvertok_sturm_1040_02_ss10/" TargetMode="External"/><Relationship Id="rId80" Type="http://schemas.openxmlformats.org/officeDocument/2006/relationships/hyperlink" Target="https://sturmtools.ru/catalog/uglovye_shlifovalnye_mashiny/bolgarka_ushm_sturm_ag90112/" TargetMode="External"/><Relationship Id="rId604" Type="http://schemas.openxmlformats.org/officeDocument/2006/relationships/hyperlink" Target="https://sturmtools.ru/catalog/vibratory/vibrator_glubinnyy_dlya_betona_sturm_cv7120/" TargetMode="External"/><Relationship Id="rId811" Type="http://schemas.openxmlformats.org/officeDocument/2006/relationships/hyperlink" Target="https://sturmtools.ru/catalog/pnevmaticheskiy_instrument/pistolet_produvochnyy_udlinennoe_soplo_sturm_au_1720_02/" TargetMode="External"/><Relationship Id="rId1027" Type="http://schemas.openxmlformats.org/officeDocument/2006/relationships/hyperlink" Target="https://sturmtools.ru/catalog/aksessuary_dlya_kultivatorov/plug_universalnyy_bez_stsepki_sturm_gke_22/?GKE_22" TargetMode="External"/><Relationship Id="rId1234" Type="http://schemas.openxmlformats.org/officeDocument/2006/relationships/hyperlink" Target="https://sturmtools.ru/catalog/opryskivateli_ruchnye/opryskivatel_sadovyy_sturm_gs8201/?GS8201" TargetMode="External"/><Relationship Id="rId1441" Type="http://schemas.openxmlformats.org/officeDocument/2006/relationships/hyperlink" Target="https://sturmtools.ru/catalog/aksessuary_dlya_tsepnykh_pil/aksessuar_dlya_tsepnykh_pil_sturm_sc061114crt_37/" TargetMode="External"/><Relationship Id="rId1886" Type="http://schemas.openxmlformats.org/officeDocument/2006/relationships/hyperlink" Target="https://sturmtools.ru/catalog/bury_sds/bur_sds_boekomplekt_b9019_f14_160/" TargetMode="External"/><Relationship Id="rId2937" Type="http://schemas.openxmlformats.org/officeDocument/2006/relationships/hyperlink" Target="https://sturmtools.ru/catalog/stameski_po_derevu/stameska_soyuz_1063_02_30s/" TargetMode="External"/><Relationship Id="rId909" Type="http://schemas.openxmlformats.org/officeDocument/2006/relationships/hyperlink" Target="https://sturmtools.ru/catalog/benzinovye_tsepnye_pily/benzopila_sturm_gc99452b/" TargetMode="External"/><Relationship Id="rId1301" Type="http://schemas.openxmlformats.org/officeDocument/2006/relationships/hyperlink" Target="https://sturmtools.ru/catalog/aksessuary_dlya_trimmerov/leska_dlya_trimmera_sturm_gt3535_2_0_0a_15/" TargetMode="External"/><Relationship Id="rId1539" Type="http://schemas.openxmlformats.org/officeDocument/2006/relationships/hyperlink" Target="https://sturmtools.ru/catalog/pily_diskovye/disk_pilnyy_sturm_9020_210x30x48t/" TargetMode="External"/><Relationship Id="rId1746" Type="http://schemas.openxmlformats.org/officeDocument/2006/relationships/hyperlink" Target="https://sturmtools.ru/catalog/bity/bity_hanskonner_hkph2_75_2/" TargetMode="External"/><Relationship Id="rId1953" Type="http://schemas.openxmlformats.org/officeDocument/2006/relationships/hyperlink" Target="https://sturmtools.ru/catalog/sverla_po_metallu/sverlo_po_metallu_sturm_1055_04_10s2_ss5/" TargetMode="External"/><Relationship Id="rId3199" Type="http://schemas.openxmlformats.org/officeDocument/2006/relationships/hyperlink" Target="https://sturmtools.ru/catalog/shpateli_dlya_zatirki/shpatel_soyuz_8051_65_060pc/" TargetMode="External"/><Relationship Id="rId38" Type="http://schemas.openxmlformats.org/officeDocument/2006/relationships/hyperlink" Target="https://sturmtools.ru/catalog/akkumulyatornye_shurupovyerty/akkumulyatornyy_shurupovert_soyuz_dshs_181/" TargetMode="External"/><Relationship Id="rId1606" Type="http://schemas.openxmlformats.org/officeDocument/2006/relationships/hyperlink" Target="https://sturmtools.ru/catalog/almaznye_diski/disk_almaznyy_soyuz_9020_04_115x22k/" TargetMode="External"/><Relationship Id="rId1813" Type="http://schemas.openxmlformats.org/officeDocument/2006/relationships/hyperlink" Target="https://sturmtools.ru/catalog/bury_sds/bur_sds_soyuz_9019_sds_05x160c/" TargetMode="External"/><Relationship Id="rId3059" Type="http://schemas.openxmlformats.org/officeDocument/2006/relationships/hyperlink" Target="https://sturmtools.ru/catalog/valiki/valik_sturm_1_9040_6_18_240s/" TargetMode="External"/><Relationship Id="rId3266" Type="http://schemas.openxmlformats.org/officeDocument/2006/relationships/hyperlink" Target="https://sturmtools.ru/catalog/ruletki/ruletka_sturm_3100304/" TargetMode="External"/><Relationship Id="rId3473" Type="http://schemas.openxmlformats.org/officeDocument/2006/relationships/hyperlink" Target="https://sturmtools.ru/catalog/opryskivateli_ruchnye/opryskivatel_sturm_3016_20_01/" TargetMode="External"/><Relationship Id="rId187" Type="http://schemas.openxmlformats.org/officeDocument/2006/relationships/hyperlink" Target="https://sturmtools.ru/catalog/perforatory_sds_plus/perforator_sds_plus_soyuz_pes_25101/" TargetMode="External"/><Relationship Id="rId394" Type="http://schemas.openxmlformats.org/officeDocument/2006/relationships/hyperlink" Target="https://sturmtools.ru/catalog/polotna_dlya_sabelnykh_pil/polotna_dlya_sabelnykh_pil_derevo_2sht_240_5mm_grubaya_drevesina_sturm_9019_03_s1531l/" TargetMode="External"/><Relationship Id="rId2075" Type="http://schemas.openxmlformats.org/officeDocument/2006/relationships/hyperlink" Target="https://sturmtools.ru/catalog/koronki_po_derevu/nabor_koronok_po_derevu_sturm_5440102/" TargetMode="External"/><Relationship Id="rId2282" Type="http://schemas.openxmlformats.org/officeDocument/2006/relationships/hyperlink" Target="https://sturmtools.ru/catalog/korshchetki/korshchetka_sturm_5241102/" TargetMode="External"/><Relationship Id="rId3126" Type="http://schemas.openxmlformats.org/officeDocument/2006/relationships/hyperlink" Target="https://sturmtools.ru/catalog/krestiki_dlya_plitki/krestiki_dlya_kladki_plitki_sturm_9041_02_20/" TargetMode="External"/><Relationship Id="rId254" Type="http://schemas.openxmlformats.org/officeDocument/2006/relationships/hyperlink" Target="https://sturmtools.ru/catalog/polirovalnye_mashiny/polirovalnaya_mashina_ekstsentrikovaya_hanskonner_hag918cpe/" TargetMode="External"/><Relationship Id="rId699" Type="http://schemas.openxmlformats.org/officeDocument/2006/relationships/hyperlink" Target="https://sturmtools.ru/catalog/tochilno_shlifovalnye_stanki/tochilno_shlifovalnyy_stanok_sturm_bg60152u/" TargetMode="External"/><Relationship Id="rId1091" Type="http://schemas.openxmlformats.org/officeDocument/2006/relationships/hyperlink" Target="https://sturmtools.ru/catalog/drovokoly/drovokoly_sturm_wse_15374/?WSE_15374" TargetMode="External"/><Relationship Id="rId2587" Type="http://schemas.openxmlformats.org/officeDocument/2006/relationships/hyperlink" Target="https://sturmtools.ru/catalog/klyuchi_shestigrannye_imbusovye/klyuch_shestigrannyy_sturm_1045_04_07x10/" TargetMode="External"/><Relationship Id="rId279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333" Type="http://schemas.openxmlformats.org/officeDocument/2006/relationships/hyperlink" Target="https://sturmtools.ru/catalog/urovni/uroven_sturm_2015_09_1000/" TargetMode="External"/><Relationship Id="rId3540" Type="http://schemas.openxmlformats.org/officeDocument/2006/relationships/hyperlink" Target="https://sturmtools.ru/catalog/sadovyy_ruchnoy_instrument/kultivator_motyga_sturm_3010_10_th/" TargetMode="External"/><Relationship Id="rId3638" Type="http://schemas.openxmlformats.org/officeDocument/2006/relationships/hyperlink" Target="https://sturmtools.ru/catalog/plastikovye_khomuty/khomuty_plastikovye_sturm_7012_05_150/" TargetMode="External"/><Relationship Id="rId114" Type="http://schemas.openxmlformats.org/officeDocument/2006/relationships/hyperlink" Target="https://sturmtools.ru/catalog/setevye_shurupovyerty/setevoy_shurupovert_hanskonner_hid2145p/" TargetMode="External"/><Relationship Id="rId461" Type="http://schemas.openxmlformats.org/officeDocument/2006/relationships/hyperlink" Target="https://sturmtools.ru/catalog/osnastka_dlya_rubankov/nozhi_dlya_rubanka_sturm_5430101/" TargetMode="External"/><Relationship Id="rId559" Type="http://schemas.openxmlformats.org/officeDocument/2006/relationships/hyperlink" Target="https://sturmtools.ru/catalog/ventilyatory_elektricheskie/ventilyator_nastolnyy_sturm_tf1502/" TargetMode="External"/><Relationship Id="rId766" Type="http://schemas.openxmlformats.org/officeDocument/2006/relationships/hyperlink" Target="https://sturmtools.ru/catalog/kompressory_maslyanye/kompressor_maslyanyy_sturm_ac9323/" TargetMode="External"/><Relationship Id="rId1189" Type="http://schemas.openxmlformats.org/officeDocument/2006/relationships/hyperlink" Target="https://sturmtools.ru/catalog/nasosnye_stantsii/nasosnaya_stantsiya_sturm_wp9714vs/" TargetMode="External"/><Relationship Id="rId1396" Type="http://schemas.openxmlformats.org/officeDocument/2006/relationships/hyperlink" Target="https://sturmtools.ru/catalog/aksessuary_dlya_trimmerov/stseplenie_benzotrimmera_sturm_bt89_clt_26_9/" TargetMode="External"/><Relationship Id="rId2142" Type="http://schemas.openxmlformats.org/officeDocument/2006/relationships/hyperlink" Target="https://sturmtools.ru/catalog/nabory_frez/nabor_frez_sturm_rb09_081125/?RB09_081125" TargetMode="External"/><Relationship Id="rId2447" Type="http://schemas.openxmlformats.org/officeDocument/2006/relationships/hyperlink" Target="https://sturmtools.ru/catalog/kiyanki/kiyanka_soyuz_1012_07_300s/" TargetMode="External"/><Relationship Id="rId3400" Type="http://schemas.openxmlformats.org/officeDocument/2006/relationships/hyperlink" Target="https://sturmtools.ru/catalog/skoby_elektroustanovochnye/skoby_elektroustanovochnye_sturm_7014_02_09/" TargetMode="External"/><Relationship Id="rId321" Type="http://schemas.openxmlformats.org/officeDocument/2006/relationships/hyperlink" Target="https://sturmtools.ru/catalog/shlifkrugi/shlifovalnyy_krug_sturm_9010_1258_060/" TargetMode="External"/><Relationship Id="rId419" Type="http://schemas.openxmlformats.org/officeDocument/2006/relationships/hyperlink" Target="https://sturmtools.ru/catalog/aksessuary_dlya_svarki_plastikovykh_trub/nasadka_dlya_apparata_dlya_svarki_plastikovykh_trub_sturm_tw7219_932/" TargetMode="External"/><Relationship Id="rId62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73" Type="http://schemas.openxmlformats.org/officeDocument/2006/relationships/hyperlink" Target="https://sturmtools.ru/catalog/elektricheskie_trimmery/trimmer_elektricheskiy_sturm_gt1800d/" TargetMode="External"/><Relationship Id="rId1049" Type="http://schemas.openxmlformats.org/officeDocument/2006/relationships/hyperlink" Target="https://sturmtools.ru/catalog/aksessuary_dlya_kultivatorov/snegootval_dlya_motoblokov_usilennyy_sturm_gke_1s/" TargetMode="External"/><Relationship Id="rId125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002" Type="http://schemas.openxmlformats.org/officeDocument/2006/relationships/hyperlink" Target="https://sturmtools.ru/catalog/sverla_po_metallu/sverlo_po_metallu_sturm_1055_055_139l/" TargetMode="External"/><Relationship Id="rId2307" Type="http://schemas.openxmlformats.org/officeDocument/2006/relationships/hyperlink" Target="https://sturmtools.ru/catalog/krugi_zachistnye_lepestkovye/zachistnoy_krug_lepestkovyy_sturm_9010_01_125x22_100/" TargetMode="External"/><Relationship Id="rId2654" Type="http://schemas.openxmlformats.org/officeDocument/2006/relationships/hyperlink" Target="https://sturmtools.ru/catalog/nabory_otvertok/nabor_otvertok_sturm_1040_09_s21/" TargetMode="External"/><Relationship Id="rId2861" Type="http://schemas.openxmlformats.org/officeDocument/2006/relationships/hyperlink" Target="https://sturmtools.ru/catalog/nozhovki_po_derevu/nozhovka_po_derevu_sturm_1060_53_500/" TargetMode="External"/><Relationship Id="rId2959" Type="http://schemas.openxmlformats.org/officeDocument/2006/relationships/hyperlink" Target="https://sturmtools.ru/catalog/nozhi/nozh_hanskonner_hk1076_01_p2_s_trapetsiavidnymi_lezviyami/" TargetMode="External"/><Relationship Id="rId833" Type="http://schemas.openxmlformats.org/officeDocument/2006/relationships/hyperlink" Target="https://sturmtools.ru/catalog/svarochnye_invertory/svarochnyy_invertor_soyuz_sas_97i201/?SAS_97I201" TargetMode="External"/><Relationship Id="rId1116" Type="http://schemas.openxmlformats.org/officeDocument/2006/relationships/hyperlink" Target="https://sturmtools.ru/catalog/elektricheskie_moyki_vysokogo_davleniya/moyka_vysokogo_davleniya_sturm_pw9227/" TargetMode="External"/><Relationship Id="rId146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70" Type="http://schemas.openxmlformats.org/officeDocument/2006/relationships/hyperlink" Target="https://sturmtools.ru/catalog/proboyniki/1017_05_06s_nabor_proboynikov_6sht_3_2_8_0_mm_soyuz/" TargetMode="External"/><Relationship Id="rId1768" Type="http://schemas.openxmlformats.org/officeDocument/2006/relationships/hyperlink" Target="https://sturmtools.ru/catalog/bity_i_nabory_bit/bity_boekomplekt_bph1_50_2/" TargetMode="External"/><Relationship Id="rId2514" Type="http://schemas.openxmlformats.org/officeDocument/2006/relationships/hyperlink" Target="https://sturmtools.ru/catalog/klyuchi_trubnye/klyuch_trubka_tortsevoy_sturm_1045_22_14x15/" TargetMode="External"/><Relationship Id="rId2721" Type="http://schemas.openxmlformats.org/officeDocument/2006/relationships/hyperlink" Target="https://sturmtools.ru/catalog/otvertki/otvertka_sturm_1040_03_ph3_200/" TargetMode="External"/><Relationship Id="rId2819" Type="http://schemas.openxmlformats.org/officeDocument/2006/relationships/hyperlink" Target="https://sturmtools.ru/catalog/napilniki_po_metallu/napilnik_po_metallu_sturm_1050_01_hr200/" TargetMode="External"/><Relationship Id="rId900" Type="http://schemas.openxmlformats.org/officeDocument/2006/relationships/hyperlink" Target="https://sturmtools.ru/catalog/masla/maslo_soyuz_sts2_0101a/" TargetMode="External"/><Relationship Id="rId1323" Type="http://schemas.openxmlformats.org/officeDocument/2006/relationships/hyperlink" Target="https://sturmtools.ru/catalog/leska_dlya_trimmera_sturm_gt3535_2_4_8_15/?GT3535_2_4_8_15" TargetMode="External"/><Relationship Id="rId1530" Type="http://schemas.openxmlformats.org/officeDocument/2006/relationships/hyperlink" Target="https://sturmtools.ru/catalog/pily_diskovye/disk_pilnyy_sturm_9020_190_20_48t/" TargetMode="External"/><Relationship Id="rId1628" Type="http://schemas.openxmlformats.org/officeDocument/2006/relationships/hyperlink" Target="https://sturmtools.ru/catalog/almaznye_diski/disk_almaznyy_soyuz_9020_04_180x22k/" TargetMode="External"/><Relationship Id="rId1975" Type="http://schemas.openxmlformats.org/officeDocument/2006/relationships/hyperlink" Target="https://sturmtools.ru/catalog/sverla_po_metallu/sverlo_po_metallu_sturm_1055_04_7s_ss10/" TargetMode="External"/><Relationship Id="rId3190" Type="http://schemas.openxmlformats.org/officeDocument/2006/relationships/hyperlink" Target="https://sturmtools.ru/catalog/shpateli/shpatel_soyuz_8051_45_450_6fc/" TargetMode="External"/><Relationship Id="rId1835" Type="http://schemas.openxmlformats.org/officeDocument/2006/relationships/hyperlink" Target="https://sturmtools.ru/catalog/bury_sds/bur_sds_soyuz_9019_sds_14x160c/" TargetMode="External"/><Relationship Id="rId3050" Type="http://schemas.openxmlformats.org/officeDocument/2006/relationships/hyperlink" Target="https://sturmtools.ru/catalog/valiki/valik_sturm_9040_32_150s/" TargetMode="External"/><Relationship Id="rId3288" Type="http://schemas.openxmlformats.org/officeDocument/2006/relationships/hyperlink" Target="https://sturmtools.ru/catalog/ugolniki/ugolnik_universalnyy_s_podvizhnym_stopperom_sturm_2020_08_300/" TargetMode="External"/><Relationship Id="rId3495" Type="http://schemas.openxmlformats.org/officeDocument/2006/relationships/hyperlink" Target="https://sturmtools.ru/catalog/pistolety_i_oroshateli_dlya_poliva/pistolet_dlya_poliva_sturm_3015_17_01z/" TargetMode="External"/><Relationship Id="rId1902" Type="http://schemas.openxmlformats.org/officeDocument/2006/relationships/hyperlink" Target="https://sturmtools.ru/catalog/sverla_po_betonu/sverlo_po_betonu_soyuz_1055_08_06x100/" TargetMode="External"/><Relationship Id="rId2097" Type="http://schemas.openxmlformats.org/officeDocument/2006/relationships/hyperlink" Target="https://sturmtools.ru/catalog/nabory_frez/nabor_frez_sturm_rb02_082512/?RB02_082512" TargetMode="External"/><Relationship Id="rId3148" Type="http://schemas.openxmlformats.org/officeDocument/2006/relationships/hyperlink" Target="https://sturmtools.ru/catalog/shpateli/shpatel_sturm_8051_04_150/" TargetMode="External"/><Relationship Id="rId3355" Type="http://schemas.openxmlformats.org/officeDocument/2006/relationships/hyperlink" Target="https://sturmtools.ru/catalog/zaklepki/zaklepki_sturm_1070_32_12/" TargetMode="External"/><Relationship Id="rId3562" Type="http://schemas.openxmlformats.org/officeDocument/2006/relationships/hyperlink" Target="https://sturmtools.ru/catalog/maski_zashchitnye/shchitok_zashchitnyy_soyuz_shchzs_12_3/" TargetMode="External"/><Relationship Id="rId276" Type="http://schemas.openxmlformats.org/officeDocument/2006/relationships/hyperlink" Target="https://sturmtools.ru/catalog/aksessuary_dlya_shlifovalnykh_mashin/gofroshlang_dlya_shlifovalnykh_mashin_sturm_dws6010sl_999t/" TargetMode="External"/><Relationship Id="rId483" Type="http://schemas.openxmlformats.org/officeDocument/2006/relationships/hyperlink" Target="https://sturmtools.ru/catalog/pistolety_kleevye/kleevoy_pistolet_sturm_gg2471sb/" TargetMode="External"/><Relationship Id="rId690" Type="http://schemas.openxmlformats.org/officeDocument/2006/relationships/hyperlink" Target="https://sturmtools.ru/catalog/aksessuary_dlya_tochilnykh_stankov/krug_shlifovalnyy_sturm_bg6010s_999_dlya_bg6010s_ts1_100m_ts_6010s/" TargetMode="External"/><Relationship Id="rId2164" Type="http://schemas.openxmlformats.org/officeDocument/2006/relationships/hyperlink" Target="https://sturmtools.ru/catalog/nabory_frez/nabor_frez_sturm_rb14_123036/?RB14_123036" TargetMode="External"/><Relationship Id="rId2371" Type="http://schemas.openxmlformats.org/officeDocument/2006/relationships/hyperlink" Target="https://sturmtools.ru/catalog/instrument_dlya_snyatiya_izolyatsii/shchiptsy_stripper_dlya_snyatiya_izolyatsii_sturm_1020_01_w160/" TargetMode="External"/><Relationship Id="rId3008" Type="http://schemas.openxmlformats.org/officeDocument/2006/relationships/hyperlink" Target="https://sturmtools.ru/catalog/polotna_dlya_nozhovki/polotno_dlya_nozhovki_soyuz_9019_01_150s/" TargetMode="External"/><Relationship Id="rId3215" Type="http://schemas.openxmlformats.org/officeDocument/2006/relationships/hyperlink" Target="https://sturmtools.ru/catalog/lineyki/lineyka_sturm_2040_01_1000/" TargetMode="External"/><Relationship Id="rId3422" Type="http://schemas.openxmlformats.org/officeDocument/2006/relationships/hyperlink" Target="https://sturmtools.ru/catalog/strubtsiny/strubtsina_sturm_1078_09_050/" TargetMode="External"/><Relationship Id="rId136" Type="http://schemas.openxmlformats.org/officeDocument/2006/relationships/hyperlink" Target="https://sturmtools.ru/catalog/udarnye_dreli/drel_udarnaya_soyuz_dus_2190/" TargetMode="External"/><Relationship Id="rId343" Type="http://schemas.openxmlformats.org/officeDocument/2006/relationships/hyperlink" Target="https://sturmtools.ru/catalog/shliflenty/shlifovalnaya_lenta_sturm_9010_b76x533_150/" TargetMode="External"/><Relationship Id="rId550" Type="http://schemas.openxmlformats.org/officeDocument/2006/relationships/hyperlink" Target="https://sturmtools.ru/catalog/ventilyatory_elektricheskie/ventilyator_nastolnyy_sturm_sf4001/" TargetMode="External"/><Relationship Id="rId788" Type="http://schemas.openxmlformats.org/officeDocument/2006/relationships/hyperlink" Target="https://sturmtools.ru/catalog/pnevmaticheskiy_instrument/filtr_vlagomaslootdelitel_dlya_pnevmoinstrumenta_sturm_1710_02_03/" TargetMode="External"/><Relationship Id="rId995" Type="http://schemas.openxmlformats.org/officeDocument/2006/relationships/hyperlink" Target="https://sturmtools.ru/catalog/elektricheskie_gazonokosilki/elektricheskaya_gazonokosilka_sturm_el1840/" TargetMode="External"/><Relationship Id="rId1180" Type="http://schemas.openxmlformats.org/officeDocument/2006/relationships/hyperlink" Target="https://sturmtools.ru/catalog/nasosy_tsirkulyatsionnye/nasos_tsirkulyatsionnyy_sturm_wp2504/" TargetMode="External"/><Relationship Id="rId2024" Type="http://schemas.openxmlformats.org/officeDocument/2006/relationships/hyperlink" Target="https://sturmtools.ru/catalog/sverla_po_metallu/sverlo_po_metallu_sturm_1055_105_133/" TargetMode="External"/><Relationship Id="rId2231" Type="http://schemas.openxmlformats.org/officeDocument/2006/relationships/hyperlink" Target="https://sturmtools.ru/catalog/koronki_almaznye/koronka_almaznaya_sturm_1055_09_9055/" TargetMode="External"/><Relationship Id="rId2469" Type="http://schemas.openxmlformats.org/officeDocument/2006/relationships/hyperlink" Target="https://sturmtools.ru/catalog/topory/topor_soyuz_1015_06_800s/" TargetMode="External"/><Relationship Id="rId2676" Type="http://schemas.openxmlformats.org/officeDocument/2006/relationships/hyperlink" Target="https://sturmtools.ru/catalog/otvertki/otvertka_hanskonner_hk1040_16_ph0_200/" TargetMode="External"/><Relationship Id="rId2883" Type="http://schemas.openxmlformats.org/officeDocument/2006/relationships/hyperlink" Target="https://sturmtools.ru/catalog/testery_napryazheniya/otvertka_indikatornaya_sturm_1040_03_vt/" TargetMode="External"/><Relationship Id="rId203" Type="http://schemas.openxmlformats.org/officeDocument/2006/relationships/hyperlink" Target="https://sturmtools.ru/catalog/koronki_sds/koronka_sds_sturm_9018_sds_hd120/" TargetMode="External"/><Relationship Id="rId648" Type="http://schemas.openxmlformats.org/officeDocument/2006/relationships/hyperlink" Target="https://sturmtools.ru/catalog/aksessuary_dlya_stroitelnykh_pylesosov/aksessuar_dlya_stroitelnykh_pylesosov_hanskonner_hvc20wd_880/?HVC20WD_880" TargetMode="External"/><Relationship Id="rId85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40" Type="http://schemas.openxmlformats.org/officeDocument/2006/relationships/hyperlink" Target="https://sturmtools.ru/catalog/aksessuary_dlya_kultivatorov/okuchnik_dvoynoy_bez_stsepki_sturm_gke_28_2_800/" TargetMode="External"/><Relationship Id="rId1278" Type="http://schemas.openxmlformats.org/officeDocument/2006/relationships/hyperlink" Target="https://sturmtools.ru/catalog/katushki_trimmernye/leska_dlya_trimmera_sturm_gt3513_56/?GT3513_56" TargetMode="External"/><Relationship Id="rId1485" Type="http://schemas.openxmlformats.org/officeDocument/2006/relationships/hyperlink" Target="https://sturmtools.ru/catalog/aksessuary_dlya_tsepnykh_pil/pilnaya_shina_soyuz_pshs_1858325poh/" TargetMode="External"/><Relationship Id="rId1692" Type="http://schemas.openxmlformats.org/officeDocument/2006/relationships/hyperlink" Target="https://sturmtools.ru/catalog/pilki_dlya_lobzika/pilki_dlya_lobzika_boekomplekt_b02_244da/" TargetMode="External"/><Relationship Id="rId2329" Type="http://schemas.openxmlformats.org/officeDocument/2006/relationships/hyperlink" Target="https://sturmtools.ru/catalog/passatizhi_i_ploskogubtsy/tonkogubtsy_160_mm_sturm_1020_01_2_160/" TargetMode="External"/><Relationship Id="rId2536" Type="http://schemas.openxmlformats.org/officeDocument/2006/relationships/hyperlink" Target="https://sturmtools.ru/catalog/klyuchi_razvodnye/klyuch_razvodnoy_sturm_1045_19_200/" TargetMode="External"/><Relationship Id="rId2743" Type="http://schemas.openxmlformats.org/officeDocument/2006/relationships/hyperlink" Target="https://sturmtools.ru/catalog/otvertki/otvertka_soyuz_1040_02_sl6_038c/" TargetMode="External"/><Relationship Id="rId410" Type="http://schemas.openxmlformats.org/officeDocument/2006/relationships/hyperlink" Target="https://sturmtools.ru/catalog/apparaty_dlya_svarki_plastikovykh_trub/apparat_dlya_svarki_plastikovykh_trub_sturm_tw7219/" TargetMode="External"/><Relationship Id="rId508" Type="http://schemas.openxmlformats.org/officeDocument/2006/relationships/hyperlink" Target="https://sturmtools.ru/catalog/infrakrasnye_obogrevateli/infrakrasnyy_obogrevatel_sturm_ih2000/" TargetMode="External"/><Relationship Id="rId715" Type="http://schemas.openxmlformats.org/officeDocument/2006/relationships/hyperlink" Target="https://sturmtools.ru/catalog/universalnye_derevoobrabatyvayushchie_stanki/derevoobrabatyvayushchiy_stanok_sturm_wm1924/" TargetMode="External"/><Relationship Id="rId922" Type="http://schemas.openxmlformats.org/officeDocument/2006/relationships/hyperlink" Target="https://sturmtools.ru/catalog/elektricheskie_tsepnye_pily/tsepnaya_pila_elektricheskaya_sturm_cc9922/" TargetMode="External"/><Relationship Id="rId1138" Type="http://schemas.openxmlformats.org/officeDocument/2006/relationships/hyperlink" Target="https://sturmtools.ru/catalog/drenazhnye_nasosy/nasos_pogruzhnoy_drenazhnyy_sturm_wp9760pvu/" TargetMode="External"/><Relationship Id="rId1345" Type="http://schemas.openxmlformats.org/officeDocument/2006/relationships/hyperlink" Target="https://sturmtools.ru/catalog/aksessuary_dlya_trimmerov/aksessuar_dlya_trimmera_sturm_gt3535_3_0_s_30/" TargetMode="External"/><Relationship Id="rId1552" Type="http://schemas.openxmlformats.org/officeDocument/2006/relationships/hyperlink" Target="https://sturmtools.ru/catalog/pily_diskovye/disk_pilnyy_sturm_9025_185_20_16_12/" TargetMode="External"/><Relationship Id="rId1997" Type="http://schemas.openxmlformats.org/officeDocument/2006/relationships/hyperlink" Target="https://sturmtools.ru/catalog/sverla_po_metallu/sverlo_po_metallu_sturm_1055_048_132l/" TargetMode="External"/><Relationship Id="rId2603" Type="http://schemas.openxmlformats.org/officeDocument/2006/relationships/hyperlink" Target="https://sturmtools.ru/catalog/nabory_instrumenta_dlya_avtomobilya/nabor_instrumenta_dlya_doma_57_predmetov_sturm_1045_20_s57/" TargetMode="External"/><Relationship Id="rId2950" Type="http://schemas.openxmlformats.org/officeDocument/2006/relationships/hyperlink" Target="https://sturmtools.ru/catalog/boltorezy/boltorez_sturm_1280203/" TargetMode="External"/><Relationship Id="rId1205" Type="http://schemas.openxmlformats.org/officeDocument/2006/relationships/hyperlink" Target="https://sturmtools.ru/catalog/aksessuary_dlya_nasosnogo_oborudovaniya/vint_rabochiy_skvazhinnogo_nasosa_sturm_wp9705dw_screw/" TargetMode="External"/><Relationship Id="rId1857" Type="http://schemas.openxmlformats.org/officeDocument/2006/relationships/hyperlink" Target="https://sturmtools.ru/catalog/bury_sds/bur_sds_soyuz_9019_sds_28x600c/" TargetMode="External"/><Relationship Id="rId281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90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51" Type="http://schemas.openxmlformats.org/officeDocument/2006/relationships/hyperlink" Target="https://sturmtools.ru/catalog/aksessuary_dlya_dreley_shurupovertov/adapter_na_shurupovert_dlya_shneka_po_ldu_plastikovyy_korpus_soyuz_40309_20_1ps/" TargetMode="External"/><Relationship Id="rId1412" Type="http://schemas.openxmlformats.org/officeDocument/2006/relationships/hyperlink" Target="https://sturmtools.ru/catalog/aksessuary_dlya_trimmerov/val_privodnoy_sturm_bt89_shf_1530_9t/" TargetMode="External"/><Relationship Id="rId1717" Type="http://schemas.openxmlformats.org/officeDocument/2006/relationships/hyperlink" Target="https://sturmtools.ru/catalog/pilki_dlya_lobzika/pilki_dlya_lobzika_sturm_5250307/" TargetMode="External"/><Relationship Id="rId1924" Type="http://schemas.openxmlformats.org/officeDocument/2006/relationships/hyperlink" Target="https://sturmtools.ru/catalog/sverla_vintovye/sverlo_vintovoe_sturm_1055_ag12x230/" TargetMode="External"/><Relationship Id="rId3072" Type="http://schemas.openxmlformats.org/officeDocument/2006/relationships/hyperlink" Target="https://sturmtools.ru/catalog/byugeli/byugel_sturm_9040_6_070/" TargetMode="External"/><Relationship Id="rId3377" Type="http://schemas.openxmlformats.org/officeDocument/2006/relationships/hyperlink" Target="https://sturmtools.ru/catalog/steplery/stepler_sturm_1071_01_08/" TargetMode="External"/><Relationship Id="rId298" Type="http://schemas.openxmlformats.org/officeDocument/2006/relationships/hyperlink" Target="https://sturmtools.ru/catalog/shlifbumaga/shlifovalnaya_bumaga_romb_sturm_9010_108x208_080/" TargetMode="External"/><Relationship Id="rId3584" Type="http://schemas.openxmlformats.org/officeDocument/2006/relationships/hyperlink" Target="https://sturmtools.ru/catalog/sumki/sumka_sturm_tb21201sn/" TargetMode="External"/><Relationship Id="rId158" Type="http://schemas.openxmlformats.org/officeDocument/2006/relationships/hyperlink" Target="https://sturmtools.ru/catalog/akkumulyatornye_perforatory/akkumulyatornyy_perforator_sturm_crh1812_1batterysystem/" TargetMode="External"/><Relationship Id="rId2186" Type="http://schemas.openxmlformats.org/officeDocument/2006/relationships/hyperlink" Target="https://sturmtools.ru/catalog/nabory_bimetallicheskikh_koronok/koronka_bimetallicheskaya_sturm_1090_04_bi_64/" TargetMode="External"/><Relationship Id="rId2393" Type="http://schemas.openxmlformats.org/officeDocument/2006/relationships/hyperlink" Target="https://sturmtools.ru/catalog/molotki/molotok_slesarnyy_soyuz_1010_22_fb0300c/" TargetMode="External"/><Relationship Id="rId2698" Type="http://schemas.openxmlformats.org/officeDocument/2006/relationships/hyperlink" Target="https://sturmtools.ru/catalog/otvertki/otvertka_sturm_1040_01_ph2_150/" TargetMode="External"/><Relationship Id="rId3237" Type="http://schemas.openxmlformats.org/officeDocument/2006/relationships/hyperlink" Target="https://sturmtools.ru/catalog/ruletki/ruletka_hanskonner_hk2010_02_5_27_1/" TargetMode="External"/><Relationship Id="rId3444" Type="http://schemas.openxmlformats.org/officeDocument/2006/relationships/hyperlink" Target="https://sturmtools.ru/catalog/lopaty/lopata_sturm_3010_12_03m/" TargetMode="External"/><Relationship Id="rId3651" Type="http://schemas.openxmlformats.org/officeDocument/2006/relationships/hyperlink" Target="https://sturmtools.ru/catalog/byugeli/byugel_sturm_9040_27_03/" TargetMode="External"/><Relationship Id="rId365" Type="http://schemas.openxmlformats.org/officeDocument/2006/relationships/hyperlink" Target="https://sturmtools.ru/catalog/akkumulyatornye_renovatory/akkumulyatornyy_renovator_sturm_cmf1830_1batterysystem/" TargetMode="External"/><Relationship Id="rId572" Type="http://schemas.openxmlformats.org/officeDocument/2006/relationships/hyperlink" Target="https://sturmtools.ru/catalog/gazovye_teplovye_pushki/gazovaya_teplovaya_pushka_sturm_gh9170vrf/" TargetMode="External"/><Relationship Id="rId2046" Type="http://schemas.openxmlformats.org/officeDocument/2006/relationships/hyperlink" Target="https://sturmtools.ru/catalog/sverla_po_metallu/sverlo_po_metallu_boekomplekt_b1055_m070_109/" TargetMode="External"/><Relationship Id="rId2253" Type="http://schemas.openxmlformats.org/officeDocument/2006/relationships/hyperlink" Target="https://sturmtools.ru/catalog/sverla_po_metallu/sverlo_stupenchatoe_sturm_1055_s636/" TargetMode="External"/><Relationship Id="rId2460" Type="http://schemas.openxmlformats.org/officeDocument/2006/relationships/hyperlink" Target="https://sturmtools.ru/catalog/topory/topor_hanskonner_hk1015_01_fb0870/" TargetMode="External"/><Relationship Id="rId3304" Type="http://schemas.openxmlformats.org/officeDocument/2006/relationships/hyperlink" Target="https://sturmtools.ru/catalog/urovni/uroven_hanskonner_hk2015_01_0600/" TargetMode="External"/><Relationship Id="rId3511" Type="http://schemas.openxmlformats.org/officeDocument/2006/relationships/hyperlink" Target="https://sturmtools.ru/catalog/adaptery_dlya_polivalnykh_sistem/adapter_sturm_3015_21_1_2_2/?3015_21_1_2_2" TargetMode="External"/><Relationship Id="rId225" Type="http://schemas.openxmlformats.org/officeDocument/2006/relationships/hyperlink" Target="https://sturmtools.ru/catalog/koronki_sds/koronka_sds_sturm_9018_sds_plus400/" TargetMode="External"/><Relationship Id="rId432" Type="http://schemas.openxmlformats.org/officeDocument/2006/relationships/hyperlink" Target="https://sturmtools.ru/catalog/kraskopulty_elektricheskie/kraskopult_elektricheskiy_soyuz_kps_96400/" TargetMode="External"/><Relationship Id="rId877" Type="http://schemas.openxmlformats.org/officeDocument/2006/relationships/hyperlink" Target="https://sturmtools.ru/catalog/aksessuary_dlya_svarochnogo_oborudovaniya/zashchitnoe_steklo_maski_svarshchika_sturm_owla5_5/" TargetMode="External"/><Relationship Id="rId1062" Type="http://schemas.openxmlformats.org/officeDocument/2006/relationships/hyperlink" Target="https://sturmtools.ru/catalog/motobloki/motoblok_benzinovyy_sturm_gk72a8/" TargetMode="External"/><Relationship Id="rId2113" Type="http://schemas.openxmlformats.org/officeDocument/2006/relationships/hyperlink" Target="https://sturmtools.ru/catalog/nabory_frez/nabor_frez_sturm_rb05_081010/?RB05_081010" TargetMode="External"/><Relationship Id="rId2320" Type="http://schemas.openxmlformats.org/officeDocument/2006/relationships/hyperlink" Target="https://sturmtools.ru/catalog/bokorezy_dielektrika/bokorezy_dielektricheskie_sturm_1020_03_2_150/" TargetMode="External"/><Relationship Id="rId2558" Type="http://schemas.openxmlformats.org/officeDocument/2006/relationships/hyperlink" Target="https://sturmtools.ru/catalog/klyuchi_razvodnye/klyuch_gaechnyy_nakidnoy_universalnyy_sturm_1045_32_200/" TargetMode="External"/><Relationship Id="rId2765" Type="http://schemas.openxmlformats.org/officeDocument/2006/relationships/hyperlink" Target="https://sturmtools.ru/catalog/otvertki/otvertka_hanskonner_hk1040_16_sl6_38/" TargetMode="External"/><Relationship Id="rId2972" Type="http://schemas.openxmlformats.org/officeDocument/2006/relationships/hyperlink" Target="https://sturmtools.ru/catalog/nozhi/nozh_sturm_1076_09_02/" TargetMode="External"/><Relationship Id="rId3609" Type="http://schemas.openxmlformats.org/officeDocument/2006/relationships/hyperlink" Target="https://sturmtools.ru/catalog/udliniteli/udlinitel_sturm_fr_16_50/" TargetMode="External"/><Relationship Id="rId737" Type="http://schemas.openxmlformats.org/officeDocument/2006/relationships/hyperlink" Target="https://sturmtools.ru/catalog/generatory_benzinovye/generator_soyuz_egs_3200e/" TargetMode="External"/><Relationship Id="rId944" Type="http://schemas.openxmlformats.org/officeDocument/2006/relationships/hyperlink" Target="https://sturmtools.ru/catalog/benzinovye_trimmery/trimmer_benzinovyy_sturm_bt8942d/" TargetMode="External"/><Relationship Id="rId1367" Type="http://schemas.openxmlformats.org/officeDocument/2006/relationships/hyperlink" Target="https://sturmtools.ru/catalog/aksessuary_dlya_trimmerov/leska_dlya_trimmera_d_2_4_mm_l_100_m_krug_soyuz_tl3535_2_4_0_100/" TargetMode="External"/><Relationship Id="rId1574" Type="http://schemas.openxmlformats.org/officeDocument/2006/relationships/hyperlink" Target="https://sturmtools.ru/catalog/pily_diskovye/disk_pilnyy_boekomplekt_b9022_190_30_24/" TargetMode="External"/><Relationship Id="rId1781" Type="http://schemas.openxmlformats.org/officeDocument/2006/relationships/hyperlink" Target="https://sturmtools.ru/catalog/bity_i_nabory_bit/bity_boekomplekt_bph2_60double_2/" TargetMode="External"/><Relationship Id="rId2418" Type="http://schemas.openxmlformats.org/officeDocument/2006/relationships/hyperlink" Target="https://sturmtools.ru/catalog/molotki/molotok_sturm_1010_82_wd0450/" TargetMode="External"/><Relationship Id="rId2625" Type="http://schemas.openxmlformats.org/officeDocument/2006/relationships/hyperlink" Target="https://sturmtools.ru/catalog/nabory_instrumenta_dlya_avtomobilya/nabor_instrumenta_dlya_avtomobilya_sturm_1045_20_s94t/" TargetMode="External"/><Relationship Id="rId2832" Type="http://schemas.openxmlformats.org/officeDocument/2006/relationships/hyperlink" Target="https://sturmtools.ru/catalog/nozhovki_po_derevu/nozhovka_po_derevu_hanskonner_hk1060_01_4011/" TargetMode="External"/><Relationship Id="rId73" Type="http://schemas.openxmlformats.org/officeDocument/2006/relationships/hyperlink" Target="https://sturmtools.ru/catalog/uglovye_shlifovalnye_mashiny/bolgarka_ushm_hanskonner_hag90121p/" TargetMode="External"/><Relationship Id="rId804" Type="http://schemas.openxmlformats.org/officeDocument/2006/relationships/hyperlink" Target="https://sturmtools.ru/catalog/aksessuary_dlya_kompressorov/kraskopult_sturm_1710_01_10/" TargetMode="External"/><Relationship Id="rId1227" Type="http://schemas.openxmlformats.org/officeDocument/2006/relationships/hyperlink" Target="https://sturmtools.ru/catalog/opryskivateli_ruchnye/opryskivatel_sadovyy_sturm_gs8212n_1batterysystem_bez_akb_i_zu/" TargetMode="External"/><Relationship Id="rId1434" Type="http://schemas.openxmlformats.org/officeDocument/2006/relationships/hyperlink" Target="https://sturmtools.ru/catalog/aksessuary_dlya_tsepnykh_pil/aksessuar_dlya_tsepnykh_pil_sturm_sb1450380st/" TargetMode="External"/><Relationship Id="rId1641" Type="http://schemas.openxmlformats.org/officeDocument/2006/relationships/hyperlink" Target="https://sturmtools.ru/catalog/almaznye_diski/disk_almaznyy_boekomplekt_b9021_115_22c/" TargetMode="External"/><Relationship Id="rId1879" Type="http://schemas.openxmlformats.org/officeDocument/2006/relationships/hyperlink" Target="https://sturmtools.ru/catalog/bury_sds/bur_sds_boekomplekt_b9019_f10_110/" TargetMode="External"/><Relationship Id="rId3094" Type="http://schemas.openxmlformats.org/officeDocument/2006/relationships/hyperlink" Target="https://sturmtools.ru/catalog/kisti/kist_sturm_9040_22_020/" TargetMode="External"/><Relationship Id="rId1501" Type="http://schemas.openxmlformats.org/officeDocument/2006/relationships/hyperlink" Target="https://sturmtools.ru/catalog/otreznye_diski_po_metallu/otreznoy_disk_po_metallu_boekomplekt_b9020_125_12/" TargetMode="External"/><Relationship Id="rId1739" Type="http://schemas.openxmlformats.org/officeDocument/2006/relationships/hyperlink" Target="https://sturmtools.ru/catalog/pilki_dlya_lobzika/pilki_dlya_lobzika_sturm_5250616/" TargetMode="External"/><Relationship Id="rId1946" Type="http://schemas.openxmlformats.org/officeDocument/2006/relationships/hyperlink" Target="https://sturmtools.ru/catalog/sverla_perevye/sverlo_perevoe_sturm_1055_07_35/" TargetMode="External"/><Relationship Id="rId3399" Type="http://schemas.openxmlformats.org/officeDocument/2006/relationships/hyperlink" Target="https://sturmtools.ru/catalog/skoby_elektroustanovochnye/skoby_elektroustanovochnye_sturm_7014_02_07/" TargetMode="External"/><Relationship Id="rId1806" Type="http://schemas.openxmlformats.org/officeDocument/2006/relationships/hyperlink" Target="https://sturmtools.ru/catalog/nabory_bit/nabor_bit_sturm_1270604/" TargetMode="External"/><Relationship Id="rId3161" Type="http://schemas.openxmlformats.org/officeDocument/2006/relationships/hyperlink" Target="https://sturmtools.ru/catalog/shpateli/shpatel_soyuz_8051_25_350fc/" TargetMode="External"/><Relationship Id="rId3259" Type="http://schemas.openxmlformats.org/officeDocument/2006/relationships/hyperlink" Target="https://sturmtools.ru/catalog/ruletki/ruletka_sturm_3100101/" TargetMode="External"/><Relationship Id="rId3466" Type="http://schemas.openxmlformats.org/officeDocument/2006/relationships/hyperlink" Target="https://sturmtools.ru/catalog/suchkorezy/suchkorez_sturm_3012_05_02/" TargetMode="External"/><Relationship Id="rId387" Type="http://schemas.openxmlformats.org/officeDocument/2006/relationships/hyperlink" Target="https://sturmtools.ru/catalog/polotna_dlya_lentochnoy_pily/polotna_dlya_lentochnykh_pil_sturm_bsm3314p_w6/" TargetMode="External"/><Relationship Id="rId594" Type="http://schemas.openxmlformats.org/officeDocument/2006/relationships/hyperlink" Target="https://sturmtools.ru/catalog/betonomeshalki/betonomeshalka_sturm_cm20160r/" TargetMode="External"/><Relationship Id="rId2068" Type="http://schemas.openxmlformats.org/officeDocument/2006/relationships/hyperlink" Target="https://sturmtools.ru/catalog/nabory_sverl/nabor_sverl_sturm_1055_01_ss1/" TargetMode="External"/><Relationship Id="rId2275" Type="http://schemas.openxmlformats.org/officeDocument/2006/relationships/hyperlink" Target="https://sturmtools.ru/catalog/korshchetki/korshchetka_sturm_5240803/" TargetMode="External"/><Relationship Id="rId3021" Type="http://schemas.openxmlformats.org/officeDocument/2006/relationships/hyperlink" Target="https://sturmtools.ru/catalog/steklorezy/steklorez_sturm_1077_ro_01/" TargetMode="External"/><Relationship Id="rId3119" Type="http://schemas.openxmlformats.org/officeDocument/2006/relationships/hyperlink" Target="https://sturmtools.ru/catalog/kisti/kist_soyuz_9040_36_025s/" TargetMode="External"/><Relationship Id="rId3326" Type="http://schemas.openxmlformats.org/officeDocument/2006/relationships/hyperlink" Target="https://sturmtools.ru/catalog/urovni/uroven_sturm_2015_05_600/" TargetMode="External"/><Relationship Id="rId247" Type="http://schemas.openxmlformats.org/officeDocument/2006/relationships/hyperlink" Target="https://sturmtools.ru/catalog/gaykoverty/gaykoverty_elektricheskie_sturm_iw2101/" TargetMode="External"/><Relationship Id="rId899" Type="http://schemas.openxmlformats.org/officeDocument/2006/relationships/hyperlink" Target="https://sturmtools.ru/catalog/masla/smazka_dlya_reduktornykh_peredach_soyuz_sbs_0201a/" TargetMode="External"/><Relationship Id="rId1084" Type="http://schemas.openxmlformats.org/officeDocument/2006/relationships/hyperlink" Target="https://sturmtools.ru/catalog/aksessuary_dlya_izmelchiteley/setka_izmelchitel_sturm_hm2500_992_3/" TargetMode="External"/><Relationship Id="rId2482" Type="http://schemas.openxmlformats.org/officeDocument/2006/relationships/hyperlink" Target="https://sturmtools.ru/catalog/topory/topor_sturm_1015_12_fb4000/" TargetMode="External"/><Relationship Id="rId2787" Type="http://schemas.openxmlformats.org/officeDocument/2006/relationships/hyperlink" Target="https://sturmtools.ru/catalog/otvertki/otvertka_sturm_1040_03_sl6_38/" TargetMode="External"/><Relationship Id="rId353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7" Type="http://schemas.openxmlformats.org/officeDocument/2006/relationships/hyperlink" Target="https://sturmtools.ru/catalog/uglovye_shlifovalnye_mashiny/bolgarka_ushm_soyuz_ushs_95125/" TargetMode="External"/><Relationship Id="rId454" Type="http://schemas.openxmlformats.org/officeDocument/2006/relationships/hyperlink" Target="https://sturmtools.ru/catalog/rubanki_elektricheskie/rubanok_sturm_p1011/" TargetMode="External"/><Relationship Id="rId661" Type="http://schemas.openxmlformats.org/officeDocument/2006/relationships/hyperlink" Target="https://sturmtools.ru/catalog/aksessuary_dlya_stroitelnykh_pylesosov/netkannye_meshki_dlya_stroitelnykh_pylesosov_soyuz_pss_7420_881t/" TargetMode="External"/><Relationship Id="rId759" Type="http://schemas.openxmlformats.org/officeDocument/2006/relationships/hyperlink" Target="https://sturmtools.ru/catalog/kompressory_maslyanye/kompressor_maslyanyy_sturm_ac93104/" TargetMode="External"/><Relationship Id="rId966" Type="http://schemas.openxmlformats.org/officeDocument/2006/relationships/hyperlink" Target="https://sturmtools.ru/catalog/benzinovye_trimmery/trimmer_benzinovyy_soyuz_bts_9256l/" TargetMode="External"/><Relationship Id="rId1291" Type="http://schemas.openxmlformats.org/officeDocument/2006/relationships/hyperlink" Target="https://sturmtools.ru/catalog/katushki_trimmernye/katushka_trimmernaya_sturm_gt3513m_23/" TargetMode="External"/><Relationship Id="rId1389" Type="http://schemas.openxmlformats.org/officeDocument/2006/relationships/hyperlink" Target="https://sturmtools.ru/catalog/aksessuary_dlya_trimmerov/leska_dlya_trimmera_10_tlr_2_4_8_15/?TLR_2_4_8_15" TargetMode="External"/><Relationship Id="rId1596" Type="http://schemas.openxmlformats.org/officeDocument/2006/relationships/hyperlink" Target="https://sturmtools.ru/catalog/pily_diskovye/disk_pilnyy_sturm_9020_305_30_80t/" TargetMode="External"/><Relationship Id="rId2135" Type="http://schemas.openxmlformats.org/officeDocument/2006/relationships/hyperlink" Target="https://sturmtools.ru/catalog/nabory_frez/nabor_frez_sturm_rb08_081023/?RB08_081023" TargetMode="External"/><Relationship Id="rId2342" Type="http://schemas.openxmlformats.org/officeDocument/2006/relationships/hyperlink" Target="https://sturmtools.ru/catalog/passatizhi_i_ploskogubtsy/ploskogubtsy_180_mm_sturm_1020_02_1_180/" TargetMode="External"/><Relationship Id="rId2647" Type="http://schemas.openxmlformats.org/officeDocument/2006/relationships/hyperlink" Target="https://sturmtools.ru/catalog/nabory_otvertok/nabor_otvertok_sturm_1040_08_ss9/" TargetMode="External"/><Relationship Id="rId2994" Type="http://schemas.openxmlformats.org/officeDocument/2006/relationships/hyperlink" Target="https://sturmtools.ru/catalog/nozhnitsy_dlya_rezki_trub/smennoe_lezvie_dlya_nozhnits_1074_09_50_sturm_1074_09_50sb_1/" TargetMode="External"/><Relationship Id="rId3600" Type="http://schemas.openxmlformats.org/officeDocument/2006/relationships/hyperlink" Target="https://sturmtools.ru/catalog/yashchiki_plastikovye/yashchik_plastikovyy_sturm_tb21316p/" TargetMode="External"/><Relationship Id="rId314" Type="http://schemas.openxmlformats.org/officeDocument/2006/relationships/hyperlink" Target="https://sturmtools.ru/catalog/almaznye_gibkie_shlifovalnye_krugi/krug_shlifovalnyy_gibkiy_sturm_9012_d100_400/" TargetMode="External"/><Relationship Id="rId521" Type="http://schemas.openxmlformats.org/officeDocument/2006/relationships/hyperlink" Target="https://sturmtools.ru/catalog/keramicheskie_obogrevateli/keramicheskiy_obogrevatel_soyuz_tvs_2020km/" TargetMode="External"/><Relationship Id="rId61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151" Type="http://schemas.openxmlformats.org/officeDocument/2006/relationships/hyperlink" Target="https://sturmtools.ru/catalog/fekalnye_nasosy/nasos_pogruzhnoy_sturm_wp9775sw/" TargetMode="External"/><Relationship Id="rId124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202" Type="http://schemas.openxmlformats.org/officeDocument/2006/relationships/hyperlink" Target="https://sturmtools.ru/catalog/nabory_bimetallicheskikh_koronok/koronka_bimetallicheskaya_sturm_1090_s04_bi_64/" TargetMode="External"/><Relationship Id="rId2854" Type="http://schemas.openxmlformats.org/officeDocument/2006/relationships/hyperlink" Target="https://sturmtools.ru/catalog/nozhovki_po_derevu/nozhovka_po_derevu_soyuz_1060_22_450s/" TargetMode="External"/><Relationship Id="rId95" Type="http://schemas.openxmlformats.org/officeDocument/2006/relationships/hyperlink" Target="https://sturmtools.ru/catalog/uglovye_shlifovalnye_mashiny/bolgarka_ushm_sturm_ag95141p/" TargetMode="External"/><Relationship Id="rId826" Type="http://schemas.openxmlformats.org/officeDocument/2006/relationships/hyperlink" Target="https://sturmtools.ru/catalog/svarochnye_invertory/svarochnyy_invertor_sturm_aw97i200/" TargetMode="External"/><Relationship Id="rId1011" Type="http://schemas.openxmlformats.org/officeDocument/2006/relationships/hyperlink" Target="https://sturmtools.ru/catalog/aksessuary_dlya_kultivatorov/kultivator_ploskorez_4kh_nozhevoy_sturm_gke_04/" TargetMode="External"/><Relationship Id="rId1109" Type="http://schemas.openxmlformats.org/officeDocument/2006/relationships/hyperlink" Target="https://sturmtools.ru/catalog/elektricheskie_moyki_vysokogo_davleniya/moyka_vysokogo_davleniya_sturm_pw92123/" TargetMode="External"/><Relationship Id="rId145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63" Type="http://schemas.openxmlformats.org/officeDocument/2006/relationships/hyperlink" Target="https://sturmtools.ru/catalog/almaznye_diski/disk_almaznyy_boekomplekt_b9021_230_25_22s/" TargetMode="External"/><Relationship Id="rId1870" Type="http://schemas.openxmlformats.org/officeDocument/2006/relationships/hyperlink" Target="https://sturmtools.ru/catalog/bury_sds/bur_sds_boekomplekt_b9019_f05_110/" TargetMode="External"/><Relationship Id="rId1968" Type="http://schemas.openxmlformats.org/officeDocument/2006/relationships/hyperlink" Target="https://sturmtools.ru/catalog/sverla_po_metallu/sverlo_po_metallu_sturm_1055_04_5s2_ss10/" TargetMode="External"/><Relationship Id="rId2507" Type="http://schemas.openxmlformats.org/officeDocument/2006/relationships/hyperlink" Target="https://sturmtools.ru/catalog/kleshchi_perestavnye_galka/kleshchi_perestavnye_galka_soyuz_1020_08_a250s/" TargetMode="External"/><Relationship Id="rId2714" Type="http://schemas.openxmlformats.org/officeDocument/2006/relationships/hyperlink" Target="https://sturmtools.ru/catalog/otvertki/otvertka_sturm_1040_03_ph1_200/" TargetMode="External"/><Relationship Id="rId2921" Type="http://schemas.openxmlformats.org/officeDocument/2006/relationships/hyperlink" Target="https://sturmtools.ru/catalog/gvozdodery/gvozdoder_hanskonner_hk1013_03_300/" TargetMode="External"/><Relationship Id="rId1316" Type="http://schemas.openxmlformats.org/officeDocument/2006/relationships/hyperlink" Target="https://sturmtools.ru/catalog/aksessuary_dlya_trimmerov/leska_dlya_trimmera_d_2_4_mm_l_30sm_krug_armirovannaya_sturm_gt3535_2_4_0a_30/" TargetMode="External"/><Relationship Id="rId1523" Type="http://schemas.openxmlformats.org/officeDocument/2006/relationships/hyperlink" Target="https://sturmtools.ru/catalog/pily_diskovye/disk_pilnyy_sturm_9020_165x20_16x48t/" TargetMode="External"/><Relationship Id="rId1730" Type="http://schemas.openxmlformats.org/officeDocument/2006/relationships/hyperlink" Target="https://sturmtools.ru/catalog/pilki_dlya_lobzika/pilki_dlya_lobzika_sturm_5250604/" TargetMode="External"/><Relationship Id="rId3183" Type="http://schemas.openxmlformats.org/officeDocument/2006/relationships/hyperlink" Target="https://sturmtools.ru/catalog/shpateli/shpatel_soyuz_8051_45_250_8fc/" TargetMode="External"/><Relationship Id="rId3390" Type="http://schemas.openxmlformats.org/officeDocument/2006/relationships/hyperlink" Target="https://sturmtools.ru/catalog/skoby_i_gvozdi_dlya_steplera/skoby_dlya_pnevmo_steplera_sturm_1071_05_16/" TargetMode="External"/><Relationship Id="rId22" Type="http://schemas.openxmlformats.org/officeDocument/2006/relationships/hyperlink" Target="https://sturmtools.ru/catalog/akkumulyatornye_shurupovyerty/akkumulyatornyy_shurupovert_sturm_cd3512bl/" TargetMode="External"/><Relationship Id="rId1828" Type="http://schemas.openxmlformats.org/officeDocument/2006/relationships/hyperlink" Target="https://sturmtools.ru/catalog/bury_sds/bur_sds_soyuz_9019_sds_10x310s/" TargetMode="External"/><Relationship Id="rId3043" Type="http://schemas.openxmlformats.org/officeDocument/2006/relationships/hyperlink" Target="https://sturmtools.ru/catalog/valiki/valik_sturm_9040_33_250/" TargetMode="External"/><Relationship Id="rId3250" Type="http://schemas.openxmlformats.org/officeDocument/2006/relationships/hyperlink" Target="https://sturmtools.ru/catalog/ruletki/ruletka_soyuz_20316/" TargetMode="External"/><Relationship Id="rId3488" Type="http://schemas.openxmlformats.org/officeDocument/2006/relationships/hyperlink" Target="https://sturmtools.ru/catalog/gryadki_otsinkovannye_polimernye_soyuz_go_06542/?GO_06542" TargetMode="External"/><Relationship Id="rId171" Type="http://schemas.openxmlformats.org/officeDocument/2006/relationships/hyperlink" Target="https://sturmtools.ru/catalog/perforatory_sds_plus/perforator_sds_plus_hanskonner_hrh0928mlre/" TargetMode="External"/><Relationship Id="rId2297" Type="http://schemas.openxmlformats.org/officeDocument/2006/relationships/hyperlink" Target="https://sturmtools.ru/catalog/shchitki_zashchitnye/korshchetka_ruchnaya_soyuz_9011_02_05s/" TargetMode="External"/><Relationship Id="rId3348" Type="http://schemas.openxmlformats.org/officeDocument/2006/relationships/hyperlink" Target="https://sturmtools.ru/catalog/pintsety/nabor_pintsetov_sturm_1075_02_4/" TargetMode="External"/><Relationship Id="rId3555" Type="http://schemas.openxmlformats.org/officeDocument/2006/relationships/hyperlink" Target="https://sturmtools.ru/catalog/perchatki/perchatki_sturm_8054_03_xl/" TargetMode="External"/><Relationship Id="rId269" Type="http://schemas.openxmlformats.org/officeDocument/2006/relationships/hyperlink" Target="https://sturmtools.ru/catalog/aksessuary_dlya_shlifovalnykh_mashin/stanok_dlya_krepleniya_ushm_sturm_1093_ag_230/" TargetMode="External"/><Relationship Id="rId476" Type="http://schemas.openxmlformats.org/officeDocument/2006/relationships/hyperlink" Target="https://sturmtools.ru/catalog/frezery/frezer_sturm_er1115/" TargetMode="External"/><Relationship Id="rId683" Type="http://schemas.openxmlformats.org/officeDocument/2006/relationships/hyperlink" Target="https://sturmtools.ru/catalog/spetsializirovannye_zatochnye_stanki_sverla_tsepi/zatochnoy_stanok_dlya_pilnykh_tsepey_sturm_bg60016/" TargetMode="External"/><Relationship Id="rId890" Type="http://schemas.openxmlformats.org/officeDocument/2006/relationships/hyperlink" Target="https://sturmtools.ru/catalog/masla/maslo_soyuz_mss_0102b_d/" TargetMode="External"/><Relationship Id="rId2157" Type="http://schemas.openxmlformats.org/officeDocument/2006/relationships/hyperlink" Target="https://sturmtools.ru/catalog/nabory_frez/nabor_frez_sturm_rb12_081338/?RB12_081338" TargetMode="External"/><Relationship Id="rId2364" Type="http://schemas.openxmlformats.org/officeDocument/2006/relationships/hyperlink" Target="https://sturmtools.ru/catalog/zubila_i_dolota/nabor_vykolotok_sturm_1017_05_6/" TargetMode="External"/><Relationship Id="rId2571" Type="http://schemas.openxmlformats.org/officeDocument/2006/relationships/hyperlink" Target="https://sturmtools.ru/catalog/klyuchi_trubnye/klyuch_trubnyy_sturm_1045_03_p1/" TargetMode="External"/><Relationship Id="rId3110" Type="http://schemas.openxmlformats.org/officeDocument/2006/relationships/hyperlink" Target="https://sturmtools.ru/catalog/kisti/kist_sturm_9040_35_050/" TargetMode="External"/><Relationship Id="rId3208" Type="http://schemas.openxmlformats.org/officeDocument/2006/relationships/hyperlink" Target="https://sturmtools.ru/catalog/shpateli_dlya_zatirki/shpatel_soyuz_8051_65_600pc/" TargetMode="External"/><Relationship Id="rId3415" Type="http://schemas.openxmlformats.org/officeDocument/2006/relationships/hyperlink" Target="https://sturmtools.ru/catalog/strubtsiny/strubtsina_sturm_1078_07_37/" TargetMode="External"/><Relationship Id="rId129" Type="http://schemas.openxmlformats.org/officeDocument/2006/relationships/hyperlink" Target="https://sturmtools.ru/catalog/udarnye_dreli/drel_udarnaya_sturm_id2170/" TargetMode="External"/><Relationship Id="rId336" Type="http://schemas.openxmlformats.org/officeDocument/2006/relationships/hyperlink" Target="https://sturmtools.ru/catalog/shliflenty/shlifovalnaya_lenta_sturm_9010_b75x457_040/" TargetMode="External"/><Relationship Id="rId543" Type="http://schemas.openxmlformats.org/officeDocument/2006/relationships/hyperlink" Target="https://sturmtools.ru/catalog/maslyanye_obogrevateli/maslyanyy_radiator_soyuz_mrs_2009/" TargetMode="External"/><Relationship Id="rId988" Type="http://schemas.openxmlformats.org/officeDocument/2006/relationships/hyperlink" Target="https://sturmtools.ru/catalog/aksessuary_dlya_gazonokosilok/nozh_dlya_gazonokosilki_sturm_plb50/" TargetMode="External"/><Relationship Id="rId1173" Type="http://schemas.openxmlformats.org/officeDocument/2006/relationships/hyperlink" Target="https://sturmtools.ru/catalog/vibratsionnye_nasosy/nasos_vibratsionnyy_pogruzhnoy_soyuz_ngs_97128n_25/" TargetMode="External"/><Relationship Id="rId1380" Type="http://schemas.openxmlformats.org/officeDocument/2006/relationships/hyperlink" Target="https://sturmtools.ru/catalog/aksessuary_dlya_trimmerov/leska_dlya_trimmera_d_3_0_mm_l_15_m_zvezda_soyuz_tl3535_3_0_8_15/" TargetMode="External"/><Relationship Id="rId2017" Type="http://schemas.openxmlformats.org/officeDocument/2006/relationships/hyperlink" Target="https://sturmtools.ru/catalog/sverla_po_metallu/sverlo_po_metallu_sturm_1055_090_125/" TargetMode="External"/><Relationship Id="rId2224" Type="http://schemas.openxmlformats.org/officeDocument/2006/relationships/hyperlink" Target="https://sturmtools.ru/catalog/koronki_almaznye/koronka_almaznaya_sturm_1055_09_5555/" TargetMode="External"/><Relationship Id="rId2669" Type="http://schemas.openxmlformats.org/officeDocument/2006/relationships/hyperlink" Target="https://sturmtools.ru/catalog/nabory_otvertok/nabor_otvertok_sturm_1040_19_5/" TargetMode="External"/><Relationship Id="rId2876" Type="http://schemas.openxmlformats.org/officeDocument/2006/relationships/hyperlink" Target="https://sturmtools.ru/catalog/nozhovki_po_derevu/nozhovka_po_derevu_sturm_1060_64_450/" TargetMode="External"/><Relationship Id="rId3622" Type="http://schemas.openxmlformats.org/officeDocument/2006/relationships/hyperlink" Target="https://sturmtools.ru/catalog/fonari_mnogofunktsionalnyy/fonar_sturm_4051_04_300/" TargetMode="External"/><Relationship Id="rId403" Type="http://schemas.openxmlformats.org/officeDocument/2006/relationships/hyperlink" Target="https://sturmtools.ru/catalog/polotna_dlya_sabelnykh_pil/polotna_dlya_sabelnykh_pil_univers_2sht_300_4_0mm_der_s_gvozd_plast_sturm_9019_03_s1411df/" TargetMode="External"/><Relationship Id="rId750" Type="http://schemas.openxmlformats.org/officeDocument/2006/relationships/hyperlink" Target="https://sturmtools.ru/catalog/zaryadnye_ustroystva/zaryadnoe_ustroystvo_soyuz_zus_1215/" TargetMode="External"/><Relationship Id="rId84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33" Type="http://schemas.openxmlformats.org/officeDocument/2006/relationships/hyperlink" Target="https://sturmtools.ru/catalog/aksessuary_dlya_kultivatorov/gruntozatsepy_405_mm_s23_shestigrannyy_val_sturm_gke_24_405/" TargetMode="External"/><Relationship Id="rId1478" Type="http://schemas.openxmlformats.org/officeDocument/2006/relationships/hyperlink" Target="https://sturmtools.ru/catalog/aksessuary_dlya_tsepnykh_pil/pilnaya_tsep_sturm_sc38013cst_57/" TargetMode="External"/><Relationship Id="rId1685" Type="http://schemas.openxmlformats.org/officeDocument/2006/relationships/hyperlink" Target="https://sturmtools.ru/catalog/pilki_dlya_lobzika/pilki_dlya_lobzika_boekomplekt_b02_119bo/" TargetMode="External"/><Relationship Id="rId1892" Type="http://schemas.openxmlformats.org/officeDocument/2006/relationships/hyperlink" Target="https://sturmtools.ru/catalog/bury_sds/bur_sds_boekomplekt_b9019_f16_600/" TargetMode="External"/><Relationship Id="rId2431" Type="http://schemas.openxmlformats.org/officeDocument/2006/relationships/hyperlink" Target="https://sturmtools.ru/catalog/kuvaldy/kuvalda_soyuz_1011_22_fb1500c/" TargetMode="External"/><Relationship Id="rId2529" Type="http://schemas.openxmlformats.org/officeDocument/2006/relationships/hyperlink" Target="https://sturmtools.ru/catalog/klyuchi_razvodnye/klyuch_razvodnoy_sturm_1045_02_a250/" TargetMode="External"/><Relationship Id="rId2736" Type="http://schemas.openxmlformats.org/officeDocument/2006/relationships/hyperlink" Target="https://sturmtools.ru/catalog/otvertki/otvertka_soyuz_1040_02_ph3_200c/" TargetMode="External"/><Relationship Id="rId61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708" Type="http://schemas.openxmlformats.org/officeDocument/2006/relationships/hyperlink" Target="https://sturmtools.ru/catalog/tochilno_shlifovalnye_stanki/tochilnyy_stanok_soyuz_tss_60200/" TargetMode="External"/><Relationship Id="rId915" Type="http://schemas.openxmlformats.org/officeDocument/2006/relationships/hyperlink" Target="https://sturmtools.ru/catalog/benzinovye_tsepnye_pily/benzopila_soyuz_pts_9945/" TargetMode="External"/><Relationship Id="rId1240" Type="http://schemas.openxmlformats.org/officeDocument/2006/relationships/hyperlink" Target="https://sturmtools.ru/catalog/benzinovye_snegouborochnye_mashiny/benzinovyy_snegouborshchik_sturm_stg7461/" TargetMode="External"/><Relationship Id="rId1338" Type="http://schemas.openxmlformats.org/officeDocument/2006/relationships/hyperlink" Target="https://sturmtools.ru/catalog/aksessuary_dlya_trimmerov/leska_dlya_trimmera_sturm_gt3535_3_0_4_64/" TargetMode="External"/><Relationship Id="rId1545" Type="http://schemas.openxmlformats.org/officeDocument/2006/relationships/hyperlink" Target="https://sturmtools.ru/catalog/pily_diskovye/disk_pilnyy_sturm_9020_255_32_48t/" TargetMode="External"/><Relationship Id="rId2943" Type="http://schemas.openxmlformats.org/officeDocument/2006/relationships/hyperlink" Target="https://sturmtools.ru/catalog/stusla/stuslo_sturm_1060_02_f300/" TargetMode="External"/><Relationship Id="rId1100" Type="http://schemas.openxmlformats.org/officeDocument/2006/relationships/hyperlink" Target="https://sturmtools.ru/catalog/motopompy/motopompa_sturm_bp87101/" TargetMode="External"/><Relationship Id="rId1405" Type="http://schemas.openxmlformats.org/officeDocument/2006/relationships/hyperlink" Target="https://sturmtools.ru/catalog/aksessuary_dlya_trimmerov/karbyurator_dlya_benzotrimmera_43_52_sm_kub_sturm_bt89_crb_33/" TargetMode="External"/><Relationship Id="rId1752" Type="http://schemas.openxmlformats.org/officeDocument/2006/relationships/hyperlink" Target="https://sturmtools.ru/catalog/bity/bity_sturm_1270102/" TargetMode="External"/><Relationship Id="rId280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4" Type="http://schemas.openxmlformats.org/officeDocument/2006/relationships/hyperlink" Target="https://sturmtools.ru/catalog/aksessuary_dlya_dreley_shurupovertov/sbc1821_zaryadnoe_ustroystvo_sturm_1batterysystem_18_v_2_a/" TargetMode="External"/><Relationship Id="rId1612" Type="http://schemas.openxmlformats.org/officeDocument/2006/relationships/hyperlink" Target="https://sturmtools.ru/catalog/almaznye_diski/disk_almaznyy_soyuz_9020_04_125x22k/" TargetMode="External"/><Relationship Id="rId1917" Type="http://schemas.openxmlformats.org/officeDocument/2006/relationships/hyperlink" Target="https://sturmtools.ru/catalog/sverla_po_kafelyu/sverlo_po_kafelyu_sturm_5380103/" TargetMode="External"/><Relationship Id="rId3065" Type="http://schemas.openxmlformats.org/officeDocument/2006/relationships/hyperlink" Target="https://sturmtools.ru/catalog/valiki/valik_sturm_9040_22_175s/" TargetMode="External"/><Relationship Id="rId3272" Type="http://schemas.openxmlformats.org/officeDocument/2006/relationships/hyperlink" Target="https://sturmtools.ru/catalog/ugolniki/ugolnik_soyuz_2020_01_300s/" TargetMode="External"/><Relationship Id="rId193" Type="http://schemas.openxmlformats.org/officeDocument/2006/relationships/hyperlink" Target="https://sturmtools.ru/catalog/bury_sds/nasadka_doloto_dlya_snyatiya_plitki_sds_sturm_9018_sds_a40x250/" TargetMode="External"/><Relationship Id="rId498" Type="http://schemas.openxmlformats.org/officeDocument/2006/relationships/hyperlink" Target="https://sturmtools.ru/catalog/urovni_lazernye/aksessuar_kronshteyn_magnitnyy_dlya_urovnya_lazernogo_sturm_4012_01_1/" TargetMode="External"/><Relationship Id="rId2081" Type="http://schemas.openxmlformats.org/officeDocument/2006/relationships/hyperlink" Target="https://sturmtools.ru/catalog/nabory_frez/nabor_frez_sturm_9016_rb_s8_12_3/" TargetMode="External"/><Relationship Id="rId2179" Type="http://schemas.openxmlformats.org/officeDocument/2006/relationships/hyperlink" Target="https://sturmtools.ru/catalog/nabory_bimetallicheskikh_koronok/koronka_bimetallicheskaya_sturm_1090_04_bi_25/" TargetMode="External"/><Relationship Id="rId3132" Type="http://schemas.openxmlformats.org/officeDocument/2006/relationships/hyperlink" Target="https://sturmtools.ru/catalog/pistolety_dlya_germetika/pistolet_dlya_germetika_sturm_1073_05_310/" TargetMode="External"/><Relationship Id="rId3577" Type="http://schemas.openxmlformats.org/officeDocument/2006/relationships/hyperlink" Target="https://sturmtools.ru/catalog/gorelki_krovelnye_gazovozdushnye/gorelka_gazovaya_sturm_5015_02_093/" TargetMode="External"/><Relationship Id="rId260" Type="http://schemas.openxmlformats.org/officeDocument/2006/relationships/hyperlink" Target="https://sturmtools.ru/catalog/aksessuary_dlya_shlifovalnykh_mashin/shchetka_neylonovaya_dlya_brashirovaniya_drevesiny_sturm_ag1014p_993/" TargetMode="External"/><Relationship Id="rId2386" Type="http://schemas.openxmlformats.org/officeDocument/2006/relationships/hyperlink" Target="https://sturmtools.ru/catalog/molotki/molotok_s_kernerom_sturm_1010_07_fr0300/" TargetMode="External"/><Relationship Id="rId2593" Type="http://schemas.openxmlformats.org/officeDocument/2006/relationships/hyperlink" Target="https://sturmtools.ru/catalog/klyuchi_shestigrannye_imbusovye/klyuch_shestigrannyy_sturm_1045_21_s10_n155/" TargetMode="External"/><Relationship Id="rId3437" Type="http://schemas.openxmlformats.org/officeDocument/2006/relationships/hyperlink" Target="https://sturmtools.ru/catalog/lopaty/lopata_3010_15_19s_soyuz/" TargetMode="External"/><Relationship Id="rId3644" Type="http://schemas.openxmlformats.org/officeDocument/2006/relationships/hyperlink" Target="https://sturmtools.ru/catalog/plastikovye_khomuty/khomuty_lipuchka_s_logo_hanskonner_hk7012_06_15/" TargetMode="External"/><Relationship Id="rId120" Type="http://schemas.openxmlformats.org/officeDocument/2006/relationships/hyperlink" Target="https://sturmtools.ru/catalog/setevye_shurupovyerty/setevoy_shurupovert_soyuz_dus_2140/" TargetMode="External"/><Relationship Id="rId358" Type="http://schemas.openxmlformats.org/officeDocument/2006/relationships/hyperlink" Target="https://sturmtools.ru/catalog/aksessuary_dlya_pil/aksessuar_dlya_pil_sturm_cs50185_999/" TargetMode="External"/><Relationship Id="rId565" Type="http://schemas.openxmlformats.org/officeDocument/2006/relationships/hyperlink" Target="https://sturmtools.ru/catalog/teploventilyatory/teploventilyator_soyuz_tvs_2000/" TargetMode="External"/><Relationship Id="rId772" Type="http://schemas.openxmlformats.org/officeDocument/2006/relationships/hyperlink" Target="https://sturmtools.ru/catalog/kompressory_maslyanye/vozdushnyy_kompressor_maslyanyy_soyuz_vks_9325s/" TargetMode="External"/><Relationship Id="rId1195" Type="http://schemas.openxmlformats.org/officeDocument/2006/relationships/hyperlink" Target="https://sturmtools.ru/catalog/nasosnye_stantsii/nasosnaya_stantsiya_soyuz_ngs_9742vs/" TargetMode="External"/><Relationship Id="rId2039" Type="http://schemas.openxmlformats.org/officeDocument/2006/relationships/hyperlink" Target="https://sturmtools.ru/catalog/sverla_po_metallu/sverlo_po_metallu_boekomplekt_b1055_m040_75/" TargetMode="External"/><Relationship Id="rId2246" Type="http://schemas.openxmlformats.org/officeDocument/2006/relationships/hyperlink" Target="https://sturmtools.ru/catalog/koronki_almaznye/koronka_almaznaya_sturm_1055_10_7070/" TargetMode="External"/><Relationship Id="rId2453" Type="http://schemas.openxmlformats.org/officeDocument/2006/relationships/hyperlink" Target="https://sturmtools.ru/catalog/kiyanki/kiyanka_soyuz_1012_08_300s/" TargetMode="External"/><Relationship Id="rId2660" Type="http://schemas.openxmlformats.org/officeDocument/2006/relationships/hyperlink" Target="https://sturmtools.ru/catalog/nabory_otvertok/nabor_otvertok_sturm_1040_01_ss2/" TargetMode="External"/><Relationship Id="rId2898" Type="http://schemas.openxmlformats.org/officeDocument/2006/relationships/hyperlink" Target="https://sturmtools.ru/catalog/plitkorezy/plitkorez_sturm_1072_mb_400/" TargetMode="External"/><Relationship Id="rId3504" Type="http://schemas.openxmlformats.org/officeDocument/2006/relationships/hyperlink" Target="https://sturmtools.ru/catalog/pistolety_i_oroshateli_dlya_poliva/pistolet_dlya_poliva_sturm_3015_18_01p/" TargetMode="External"/><Relationship Id="rId218" Type="http://schemas.openxmlformats.org/officeDocument/2006/relationships/hyperlink" Target="https://sturmtools.ru/catalog/bury_sds/nasadka_pika_sds_max_sturm_9018_sdsm_p18x280/" TargetMode="External"/><Relationship Id="rId425" Type="http://schemas.openxmlformats.org/officeDocument/2006/relationships/hyperlink" Target="https://sturmtools.ru/catalog/kraskopulty_elektricheskie/kraskopult_elektricheskiy_hanskonner_hsg9675/" TargetMode="External"/><Relationship Id="rId632" Type="http://schemas.openxmlformats.org/officeDocument/2006/relationships/hyperlink" Target="https://sturmtools.ru/catalog/aksessuary_dlya_motoburov/udlinitel_shneka_dlya_motobura_soyuz_bbs_20_100/" TargetMode="External"/><Relationship Id="rId1055" Type="http://schemas.openxmlformats.org/officeDocument/2006/relationships/hyperlink" Target="https://sturmtools.ru/catalog/aksessuary_dlya_kultivatorov/gruntozatsepy_dlya_motobloka_soyuz_bm1s_26_430_200/" TargetMode="External"/><Relationship Id="rId1262" Type="http://schemas.openxmlformats.org/officeDocument/2006/relationships/hyperlink" Target="https://sturmtools.ru/catalog/aksessuary_dlya_trimmerov/nozh_dlya_trimmera_sturm_bt8952d_1004/" TargetMode="External"/><Relationship Id="rId2106" Type="http://schemas.openxmlformats.org/officeDocument/2006/relationships/hyperlink" Target="https://sturmtools.ru/catalog/nabory_frez/nabor_frez_sturm_rb03_081525/?RB03_081525" TargetMode="External"/><Relationship Id="rId2313" Type="http://schemas.openxmlformats.org/officeDocument/2006/relationships/hyperlink" Target="https://sturmtools.ru/catalog/setki_abrazivnye/abrazivnaya_setka_sturm_9011_02_a220/" TargetMode="External"/><Relationship Id="rId2520" Type="http://schemas.openxmlformats.org/officeDocument/2006/relationships/hyperlink" Target="https://sturmtools.ru/catalog/klyuchi_trubnye/klyuch_svechnoy_soyuz_1045_24_16s/" TargetMode="External"/><Relationship Id="rId2758" Type="http://schemas.openxmlformats.org/officeDocument/2006/relationships/hyperlink" Target="https://sturmtools.ru/catalog/otvertki/otvertka_hanskonner_hk1040_16_sl5_100/" TargetMode="External"/><Relationship Id="rId2965" Type="http://schemas.openxmlformats.org/officeDocument/2006/relationships/hyperlink" Target="https://sturmtools.ru/catalog/nozhi/nozh_sturm_1076_04_p1/" TargetMode="External"/><Relationship Id="rId937" Type="http://schemas.openxmlformats.org/officeDocument/2006/relationships/hyperlink" Target="https://sturmtools.ru/catalog/benzinovye_trimmery/trimmer_benzinovyy_hanskonner_hbt8952d/" TargetMode="External"/><Relationship Id="rId1122" Type="http://schemas.openxmlformats.org/officeDocument/2006/relationships/hyperlink" Target="https://sturmtools.ru/catalog/aksessuary_dlya_moek_vysokogo_davleniya/penogenerator_dlya_moek_sturm_pw92_9910/" TargetMode="External"/><Relationship Id="rId1567" Type="http://schemas.openxmlformats.org/officeDocument/2006/relationships/hyperlink" Target="https://sturmtools.ru/catalog/pily_diskovye/disk_pilnyy_boekomplekt_b9022_180_20_16_36/" TargetMode="External"/><Relationship Id="rId1774" Type="http://schemas.openxmlformats.org/officeDocument/2006/relationships/hyperlink" Target="https://sturmtools.ru/catalog/bity_i_nabory_bit/bity_boekomplekt_bph2_25_2/" TargetMode="External"/><Relationship Id="rId1981" Type="http://schemas.openxmlformats.org/officeDocument/2006/relationships/hyperlink" Target="https://sturmtools.ru/catalog/sverla_po_metallu/sverlo_po_metallu_sturm_1055_020_85l/" TargetMode="External"/><Relationship Id="rId2618" Type="http://schemas.openxmlformats.org/officeDocument/2006/relationships/hyperlink" Target="https://sturmtools.ru/catalog/nabory_instrumenta_dlya_avtomobilya/nabor_instrumenta_dlya_avtomobilya_soyuz_1045_20_s36c/" TargetMode="External"/><Relationship Id="rId2825" Type="http://schemas.openxmlformats.org/officeDocument/2006/relationships/hyperlink" Target="https://sturmtools.ru/catalog/napilniki_po_metallu/napilnik_po_metallu_sturm_1050_01_t200/" TargetMode="External"/><Relationship Id="rId66" Type="http://schemas.openxmlformats.org/officeDocument/2006/relationships/hyperlink" Target="https://sturmtools.ru/catalog/uglovye_shlifovalnye_mashiny/bolgarka_ushm_hanskonner_hag12125ec/" TargetMode="External"/><Relationship Id="rId1427" Type="http://schemas.openxmlformats.org/officeDocument/2006/relationships/hyperlink" Target="https://sturmtools.ru/catalog/aksessuary_dlya_tsepnykh_pil/napilnik_dlya_zatochki_pilnoy_tsepi_sturm_gc99_f4_0/" TargetMode="External"/><Relationship Id="rId1634" Type="http://schemas.openxmlformats.org/officeDocument/2006/relationships/hyperlink" Target="https://sturmtools.ru/catalog/almaznye_diski/disk_almaznyy_soyuz_9020_04_230x22c/" TargetMode="External"/><Relationship Id="rId1841" Type="http://schemas.openxmlformats.org/officeDocument/2006/relationships/hyperlink" Target="https://sturmtools.ru/catalog/bury_sds/bur_sds_soyuz_9019_sds_16x160c/" TargetMode="External"/><Relationship Id="rId3087" Type="http://schemas.openxmlformats.org/officeDocument/2006/relationships/hyperlink" Target="https://sturmtools.ru/catalog/kisti/kist_soyuz_9040_21_050s/" TargetMode="External"/><Relationship Id="rId3294" Type="http://schemas.openxmlformats.org/officeDocument/2006/relationships/hyperlink" Target="https://sturmtools.ru/catalog/ugolnik_magnitnyy_dlya_svarki/magnitnyy_ugolnik_sturm_6010_2_5/" TargetMode="External"/><Relationship Id="rId1939" Type="http://schemas.openxmlformats.org/officeDocument/2006/relationships/hyperlink" Target="https://sturmtools.ru/catalog/sverla_perevye/sverlo_perevoe_sturm_1055_07_16/" TargetMode="External"/><Relationship Id="rId3599" Type="http://schemas.openxmlformats.org/officeDocument/2006/relationships/hyperlink" Target="https://sturmtools.ru/catalog/yashchiki_plastikovye/yashchik_plastikovyy_sturm_tbpr22/" TargetMode="External"/><Relationship Id="rId1701" Type="http://schemas.openxmlformats.org/officeDocument/2006/relationships/hyperlink" Target="https://sturmtools.ru/catalog/pilki_dlya_lobzika/pilki_dlya_lobzika_boekomplekt_b05_118g/" TargetMode="External"/><Relationship Id="rId3154" Type="http://schemas.openxmlformats.org/officeDocument/2006/relationships/hyperlink" Target="https://sturmtools.ru/catalog/shpateli/shpatel_soyuz_8051_25_060lc/" TargetMode="External"/><Relationship Id="rId3361" Type="http://schemas.openxmlformats.org/officeDocument/2006/relationships/hyperlink" Target="https://sturmtools.ru/catalog/zaklepki/zaklepki_sturm_1070_40_16/" TargetMode="External"/><Relationship Id="rId3459" Type="http://schemas.openxmlformats.org/officeDocument/2006/relationships/hyperlink" Target="https://sturmtools.ru/catalog/suchkorezy/vysotorez_suchkorez_pila_sturm_3012_04_240/" TargetMode="External"/><Relationship Id="rId282" Type="http://schemas.openxmlformats.org/officeDocument/2006/relationships/hyperlink" Target="https://sturmtools.ru/catalog/shlifkrugi/shlifovalnyy_krug_sturm_dws6010sl_9400/" TargetMode="External"/><Relationship Id="rId587" Type="http://schemas.openxmlformats.org/officeDocument/2006/relationships/hyperlink" Target="https://sturmtools.ru/catalog/betonomeshalki/betonomeshalka_sturm_cm20220rf/" TargetMode="External"/><Relationship Id="rId2170" Type="http://schemas.openxmlformats.org/officeDocument/2006/relationships/hyperlink" Target="https://sturmtools.ru/catalog/nabory_frez/nabor_frez_sturm_rb18_082530/?RB18_082530" TargetMode="External"/><Relationship Id="rId2268" Type="http://schemas.openxmlformats.org/officeDocument/2006/relationships/hyperlink" Target="https://sturmtools.ru/catalog/korshchetki/korshchetka_sturm_5240602/" TargetMode="External"/><Relationship Id="rId3014" Type="http://schemas.openxmlformats.org/officeDocument/2006/relationships/hyperlink" Target="https://sturmtools.ru/catalog/kluppy_rezbonareznye/kluppa_rezbonareznaya_sturm_1065_04_1_2/" TargetMode="External"/><Relationship Id="rId3221" Type="http://schemas.openxmlformats.org/officeDocument/2006/relationships/hyperlink" Target="https://sturmtools.ru/catalog/ruletki/ruletka_hanskonner_hk2010_01_10_25/" TargetMode="External"/><Relationship Id="rId3319" Type="http://schemas.openxmlformats.org/officeDocument/2006/relationships/hyperlink" Target="https://sturmtools.ru/catalog/urovni/uroven_sturm_2015_03_800/" TargetMode="External"/><Relationship Id="rId8" Type="http://schemas.openxmlformats.org/officeDocument/2006/relationships/hyperlink" Target="https://sturmtools.ru/catalog/akkumulyatornye_shurupovyerty/akkumulyatornyy_shurupovert_hanskonner_hcd1865bl_unibattery/" TargetMode="External"/><Relationship Id="rId142" Type="http://schemas.openxmlformats.org/officeDocument/2006/relationships/hyperlink" Target="https://sturmtools.ru/catalog/dreli_miksery/drel_mikser_sturm_id20131/" TargetMode="External"/><Relationship Id="rId447" Type="http://schemas.openxmlformats.org/officeDocument/2006/relationships/hyperlink" Target="https://sturmtools.ru/catalog/feny_tekhnicheskie/fen_tekhnicheskiy_sturm_hg2003lcd/" TargetMode="External"/><Relationship Id="rId794" Type="http://schemas.openxmlformats.org/officeDocument/2006/relationships/hyperlink" Target="https://sturmtools.ru/catalog/aksessuary_dlya_kompressorov/shlang_sturm_1700_02_15/" TargetMode="External"/><Relationship Id="rId1077" Type="http://schemas.openxmlformats.org/officeDocument/2006/relationships/hyperlink" Target="https://sturmtools.ru/catalog/aksessuary_dlya_kultivatorov/dvigateli_dlya_benzo_tekhniki_sturm_ge168_19q/" TargetMode="External"/><Relationship Id="rId2030" Type="http://schemas.openxmlformats.org/officeDocument/2006/relationships/hyperlink" Target="https://sturmtools.ru/catalog/sverla_po_metallu/sverla_stupenchatye_sturm_1055_s439/" TargetMode="External"/><Relationship Id="rId2128" Type="http://schemas.openxmlformats.org/officeDocument/2006/relationships/hyperlink" Target="https://sturmtools.ru/catalog/nabory_frez/nabor_frez_sturm_rb07_082512/?RB07_082512" TargetMode="External"/><Relationship Id="rId2475" Type="http://schemas.openxmlformats.org/officeDocument/2006/relationships/hyperlink" Target="https://sturmtools.ru/catalog/topory/topor_sturm_1015_07_600/" TargetMode="External"/><Relationship Id="rId2682" Type="http://schemas.openxmlformats.org/officeDocument/2006/relationships/hyperlink" Target="https://sturmtools.ru/catalog/otvertki/otvertka_hanskonner_hk1040_16_ph2_100/" TargetMode="External"/><Relationship Id="rId2987" Type="http://schemas.openxmlformats.org/officeDocument/2006/relationships/hyperlink" Target="https://sturmtools.ru/catalog/nozhnitsy_universalnye/nozhnitsy_universalnye_sturm_1074_08_220/" TargetMode="External"/><Relationship Id="rId3526" Type="http://schemas.openxmlformats.org/officeDocument/2006/relationships/hyperlink" Target="https://sturmtools.ru/catalog/adaptery_dlya_polivalnykh_sistem/adapter_sturm_3015_06_1_2p/" TargetMode="External"/><Relationship Id="rId654" Type="http://schemas.openxmlformats.org/officeDocument/2006/relationships/hyperlink" Target="https://sturmtools.ru/catalog/aksessuary_dlya_stroitelnykh_pylesosov/bumazhnye_meshki_dlya_stroitelnykh_pylesosov_sturm_vc7203_885/" TargetMode="External"/><Relationship Id="rId86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59" Type="http://schemas.openxmlformats.org/officeDocument/2006/relationships/hyperlink" Target="https://sturmtools.ru/catalog/benzinovye_trimmery/trimmer_benzinovyy_sturm_bt8843n/?BT8843N" TargetMode="External"/><Relationship Id="rId1284" Type="http://schemas.openxmlformats.org/officeDocument/2006/relationships/hyperlink" Target="https://sturmtools.ru/catalog/katushki_trimmernye/katushka_trimmernaya_sturm_gt3513_67/" TargetMode="External"/><Relationship Id="rId1491" Type="http://schemas.openxmlformats.org/officeDocument/2006/relationships/hyperlink" Target="https://sturmtools.ru/catalog/otreznye_diski_po_metallu/otreznoy_disk_po_metallu_sturm_9020_07_125x16/" TargetMode="External"/><Relationship Id="rId1589" Type="http://schemas.openxmlformats.org/officeDocument/2006/relationships/hyperlink" Target="https://sturmtools.ru/catalog/pily_diskovye/disk_pilnyy_boekomplekt_b9024_185_20_16_60/" TargetMode="External"/><Relationship Id="rId2335" Type="http://schemas.openxmlformats.org/officeDocument/2006/relationships/hyperlink" Target="https://sturmtools.ru/catalog/mini_seriya_ploskogubtsy_bokorezy/kruglogubtsy_izognutye_125mm_sturm_1030_05_4_125/" TargetMode="External"/><Relationship Id="rId2542" Type="http://schemas.openxmlformats.org/officeDocument/2006/relationships/hyperlink" Target="https://sturmtools.ru/catalog/klyuchi_razvodnye/klyuch_razvodnoy_sturm_1045_28_135/" TargetMode="External"/><Relationship Id="rId307" Type="http://schemas.openxmlformats.org/officeDocument/2006/relationships/hyperlink" Target="https://sturmtools.ru/catalog/almaznye_gibkie_shlifovalnye_krugi/krug_shlifovalnyy_gibkiy_sturm_9012_w100_1500/" TargetMode="External"/><Relationship Id="rId514" Type="http://schemas.openxmlformats.org/officeDocument/2006/relationships/hyperlink" Target="https://sturmtools.ru/catalog/keramicheskie_obogrevateli/teploventilyator_sturm_fh3034cq/" TargetMode="External"/><Relationship Id="rId721" Type="http://schemas.openxmlformats.org/officeDocument/2006/relationships/hyperlink" Target="https://sturmtools.ru/catalog/kompressory_avtomobilnye/avtomobilnyy_kompressor_sturm_mc8835l/" TargetMode="External"/><Relationship Id="rId1144" Type="http://schemas.openxmlformats.org/officeDocument/2006/relationships/hyperlink" Target="https://sturmtools.ru/catalog/drenazhnye_nasosy/nasos_pogruzhnoy_drenazhnyy_sturm_wp9790bf/" TargetMode="External"/><Relationship Id="rId1351" Type="http://schemas.openxmlformats.org/officeDocument/2006/relationships/hyperlink" Target="https://sturmtools.ru/catalog/aksessuary_dlya_trimmerov/leska_dlya_trimmera_sturm_gt3535_4_0_4_15/" TargetMode="External"/><Relationship Id="rId1449" Type="http://schemas.openxmlformats.org/officeDocument/2006/relationships/hyperlink" Target="https://sturmtools.ru/catalog/aksessuary_dlya_tsepnykh_pil/pilnaya_tsep_sturm_sc32513cst_72/" TargetMode="External"/><Relationship Id="rId179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402" Type="http://schemas.openxmlformats.org/officeDocument/2006/relationships/hyperlink" Target="https://sturmtools.ru/catalog/molotki/molotok_sturm_1010_52_wd0300/" TargetMode="External"/><Relationship Id="rId2847" Type="http://schemas.openxmlformats.org/officeDocument/2006/relationships/hyperlink" Target="https://sturmtools.ru/catalog/nozhovki_po_derevu/nozhovka_po_derevu_soyuz_1060_13_450s/" TargetMode="External"/><Relationship Id="rId88" Type="http://schemas.openxmlformats.org/officeDocument/2006/relationships/hyperlink" Target="https://sturmtools.ru/catalog/uglovye_shlifovalnye_mashiny/bolgarka_ushm_sturm_ag9015/" TargetMode="External"/><Relationship Id="rId819" Type="http://schemas.openxmlformats.org/officeDocument/2006/relationships/hyperlink" Target="https://sturmtools.ru/catalog/tig_svarka/svarochnyy_invertor_hanskonner_hwm4018/" TargetMode="External"/><Relationship Id="rId1004" Type="http://schemas.openxmlformats.org/officeDocument/2006/relationships/hyperlink" Target="https://sturmtools.ru/catalog/kultivatory_benzinovye/kultivator_benzinovyy_sturm_gk8361/?GK8361" TargetMode="External"/><Relationship Id="rId1211" Type="http://schemas.openxmlformats.org/officeDocument/2006/relationships/hyperlink" Target="https://sturmtools.ru/catalog/aksessuary_dlya_nasosnogo_oborudovaniya/flanets_gidroakkumulyatora_sturm_wp97jsf_50/" TargetMode="External"/><Relationship Id="rId1656" Type="http://schemas.openxmlformats.org/officeDocument/2006/relationships/hyperlink" Target="https://sturmtools.ru/catalog/almaznye_diski/disk_almaznyy_boekomplekt_b9021_150_22td/" TargetMode="External"/><Relationship Id="rId1863" Type="http://schemas.openxmlformats.org/officeDocument/2006/relationships/hyperlink" Target="https://sturmtools.ru/catalog/bury_sds/bur_sds_boekomplekt_b9019_c06_160/" TargetMode="External"/><Relationship Id="rId2707" Type="http://schemas.openxmlformats.org/officeDocument/2006/relationships/hyperlink" Target="https://sturmtools.ru/catalog/otvertki/otvertka_soyuz_1040_02_sl4_100c/?1040_02_SL4_100C" TargetMode="External"/><Relationship Id="rId2914" Type="http://schemas.openxmlformats.org/officeDocument/2006/relationships/hyperlink" Target="https://sturmtools.ru/catalog/gvozdodery/gvozdoder_sturm_1013_01_600/" TargetMode="External"/><Relationship Id="rId1309" Type="http://schemas.openxmlformats.org/officeDocument/2006/relationships/hyperlink" Target="https://sturmtools.ru/catalog/aksessuary_dlya_trimmerov/aksessuar_dlya_trimmera_gt3535_2_0_s_2790/" TargetMode="External"/><Relationship Id="rId1516" Type="http://schemas.openxmlformats.org/officeDocument/2006/relationships/hyperlink" Target="https://sturmtools.ru/catalog/pily_diskovye/disk_pilnyy_sturm_9020_140kh16x24t/" TargetMode="External"/><Relationship Id="rId1723" Type="http://schemas.openxmlformats.org/officeDocument/2006/relationships/hyperlink" Target="https://sturmtools.ru/catalog/pilki_dlya_lobzika/pilki_dlya_lobzika_sturm_5250401/" TargetMode="External"/><Relationship Id="rId1930" Type="http://schemas.openxmlformats.org/officeDocument/2006/relationships/hyperlink" Target="https://sturmtools.ru/catalog/sverla_vintovye/sverlo_vintovoe_sturm_1055_ag18x460/" TargetMode="External"/><Relationship Id="rId3176" Type="http://schemas.openxmlformats.org/officeDocument/2006/relationships/hyperlink" Target="https://sturmtools.ru/catalog/shpateli/shpatel_soyuz_8051_45_150_6fc/" TargetMode="External"/><Relationship Id="rId3383" Type="http://schemas.openxmlformats.org/officeDocument/2006/relationships/hyperlink" Target="https://sturmtools.ru/catalog/skoby_i_gvozdi_dlya_steplera/skoby_dlya_steplera_sturm_1071_02_14/" TargetMode="External"/><Relationship Id="rId3590" Type="http://schemas.openxmlformats.org/officeDocument/2006/relationships/hyperlink" Target="https://sturmtools.ru/catalog/sumki/sumka_sturm_tb0143/" TargetMode="External"/><Relationship Id="rId1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192" Type="http://schemas.openxmlformats.org/officeDocument/2006/relationships/hyperlink" Target="https://sturmtools.ru/catalog/nabory_bimetallicheskikh_koronok/koronka_bimetallicheskaya_sturm_1090_s04_bi_16/" TargetMode="External"/><Relationship Id="rId3036" Type="http://schemas.openxmlformats.org/officeDocument/2006/relationships/hyperlink" Target="https://sturmtools.ru/catalog/valiki/valik_sturm_9040_32_150/" TargetMode="External"/><Relationship Id="rId3243" Type="http://schemas.openxmlformats.org/officeDocument/2006/relationships/hyperlink" Target="https://sturmtools.ru/catalog/ruletki/ruletka_hanskonner_hk2010_06_3_16/" TargetMode="External"/><Relationship Id="rId164" Type="http://schemas.openxmlformats.org/officeDocument/2006/relationships/hyperlink" Target="https://sturmtools.ru/catalog/perforatory_sds_plus/perforator_sds_plus_hanskonner_hrh0822re/" TargetMode="External"/><Relationship Id="rId371" Type="http://schemas.openxmlformats.org/officeDocument/2006/relationships/hyperlink" Target="https://sturmtools.ru/catalog/aksessuary_dlya_pil/nazhdachnaya_bumaga_sturm_mf5630c_8040/" TargetMode="External"/><Relationship Id="rId2052" Type="http://schemas.openxmlformats.org/officeDocument/2006/relationships/hyperlink" Target="https://sturmtools.ru/catalog/sverla_po_metallu/sverlo_stupenchatoe_boekomplekt_b1055_s430/" TargetMode="External"/><Relationship Id="rId2497" Type="http://schemas.openxmlformats.org/officeDocument/2006/relationships/hyperlink" Target="https://sturmtools.ru/catalog/kleshchi_perestavnye_galka/klyuch_perestavnoy_galka_sturm_1020_08_a180/" TargetMode="External"/><Relationship Id="rId3450" Type="http://schemas.openxmlformats.org/officeDocument/2006/relationships/hyperlink" Target="https://sturmtools.ru/catalog/sekatory/sekator_hanskonner_hk3012_07_26/" TargetMode="External"/><Relationship Id="rId3548" Type="http://schemas.openxmlformats.org/officeDocument/2006/relationships/hyperlink" Target="https://sturmtools.ru/catalog/ochki_zashchitnye/ochki_zashchitnye_sturm_8050_05_03w/" TargetMode="External"/><Relationship Id="rId469" Type="http://schemas.openxmlformats.org/officeDocument/2006/relationships/hyperlink" Target="https://sturmtools.ru/catalog/aksessuary_dlya_graverov/nabor_nasadok_dlya_gravera_sturm_gm2316f_100/" TargetMode="External"/><Relationship Id="rId676" Type="http://schemas.openxmlformats.org/officeDocument/2006/relationships/hyperlink" Target="https://sturmtools.ru/catalog/aksessuary_dlya_plitkoreznykh_stankov/aksessuar_dlya_stanka_baumaster_tc_9811lx_990/?TC_9811LX_990" TargetMode="External"/><Relationship Id="rId883" Type="http://schemas.openxmlformats.org/officeDocument/2006/relationships/hyperlink" Target="https://sturmtools.ru/catalog/masla/maslo_sturm_om0201b/" TargetMode="External"/><Relationship Id="rId1099" Type="http://schemas.openxmlformats.org/officeDocument/2006/relationships/hyperlink" Target="https://sturmtools.ru/catalog/motopompy/motopompa_sturm_bp87013/" TargetMode="External"/><Relationship Id="rId2357" Type="http://schemas.openxmlformats.org/officeDocument/2006/relationships/hyperlink" Target="https://sturmtools.ru/catalog/bokorezy/bokorezy_sturm_1020_13_2_180/" TargetMode="External"/><Relationship Id="rId2564" Type="http://schemas.openxmlformats.org/officeDocument/2006/relationships/hyperlink" Target="https://sturmtools.ru/catalog/klyuchi_trubnye/klyuch_trubnyy_sturm_1045_01_1/" TargetMode="External"/><Relationship Id="rId3103" Type="http://schemas.openxmlformats.org/officeDocument/2006/relationships/hyperlink" Target="https://sturmtools.ru/catalog/kisti/kist_sturm_9040_23_038/" TargetMode="External"/><Relationship Id="rId3310" Type="http://schemas.openxmlformats.org/officeDocument/2006/relationships/hyperlink" Target="https://sturmtools.ru/catalog/urovni/uroven_sturm_2015_02_1000/" TargetMode="External"/><Relationship Id="rId3408" Type="http://schemas.openxmlformats.org/officeDocument/2006/relationships/hyperlink" Target="https://sturmtools.ru/catalog/strubtsiny/strubtsina_sturm_1078_04_45/" TargetMode="External"/><Relationship Id="rId3615" Type="http://schemas.openxmlformats.org/officeDocument/2006/relationships/hyperlink" Target="https://sturmtools.ru/catalog/udliniteli/udlinitel_sturm_rr_16_50/" TargetMode="External"/><Relationship Id="rId231" Type="http://schemas.openxmlformats.org/officeDocument/2006/relationships/hyperlink" Target="https://sturmtools.ru/catalog/adaptery_sds/adapter_perekhodnik_sturm_9019_plusm12/" TargetMode="External"/><Relationship Id="rId329" Type="http://schemas.openxmlformats.org/officeDocument/2006/relationships/hyperlink" Target="https://sturmtools.ru/catalog/shlifkrugi/shlifovalnyy_krug_sturm_5200502/" TargetMode="External"/><Relationship Id="rId536" Type="http://schemas.openxmlformats.org/officeDocument/2006/relationships/hyperlink" Target="https://sturmtools.ru/catalog/konvektsionnye_obogrevateli/konvektor_sturm_hc9920_999/" TargetMode="External"/><Relationship Id="rId1166" Type="http://schemas.openxmlformats.org/officeDocument/2006/relationships/hyperlink" Target="https://sturmtools.ru/catalog/vibratsionnye_nasosy/nasos_vibratsionnyy_pogruzhnoy_soyuz_ngs_97128v/" TargetMode="External"/><Relationship Id="rId1373" Type="http://schemas.openxmlformats.org/officeDocument/2006/relationships/hyperlink" Target="https://sturmtools.ru/catalog/aksessuary_dlya_trimmerov/aksessuar_dlya_trimmera_soyuz_tl3535_2_4_8_15/" TargetMode="External"/><Relationship Id="rId2217" Type="http://schemas.openxmlformats.org/officeDocument/2006/relationships/hyperlink" Target="https://sturmtools.ru/catalog/koronki_almaznye/koronka_almaznaya_sturm_1055_09_3055/" TargetMode="External"/><Relationship Id="rId2771" Type="http://schemas.openxmlformats.org/officeDocument/2006/relationships/hyperlink" Target="https://sturmtools.ru/catalog/otvertki/otvertka_sturm_1040_01_sl6_125/" TargetMode="External"/><Relationship Id="rId2869" Type="http://schemas.openxmlformats.org/officeDocument/2006/relationships/hyperlink" Target="https://sturmtools.ru/catalog/nozhovki_po_derevu/nozhovka_po_derevu_sturm_1060_57_500/" TargetMode="External"/><Relationship Id="rId743" Type="http://schemas.openxmlformats.org/officeDocument/2006/relationships/hyperlink" Target="https://sturmtools.ru/catalog/sistemy_avtozapuska_dlya_generatorov/sistema_avtozapuska_baumaster_at_8560x/?AT_8560X" TargetMode="External"/><Relationship Id="rId950" Type="http://schemas.openxmlformats.org/officeDocument/2006/relationships/hyperlink" Target="https://sturmtools.ru/catalog/benzinovye_trimmery/trimmer_benzinovyy_sturm_bt9133bl/" TargetMode="External"/><Relationship Id="rId1026" Type="http://schemas.openxmlformats.org/officeDocument/2006/relationships/hyperlink" Target="https://sturmtools.ru/catalog/aksessuary_dlya_kultivatorov/plug_universalnyy_bez_stsepki_usilennyy_sturm_gke_10_160/" TargetMode="External"/><Relationship Id="rId1580" Type="http://schemas.openxmlformats.org/officeDocument/2006/relationships/hyperlink" Target="https://sturmtools.ru/catalog/pily_diskovye/disk_pilnyy_boekomplekt_b9022_200_32_30_48/" TargetMode="External"/><Relationship Id="rId1678" Type="http://schemas.openxmlformats.org/officeDocument/2006/relationships/hyperlink" Target="https://sturmtools.ru/catalog/pilki_dlya_lobzika/pilki_dlya_lobzika_boekomplekt_b02_101brf/" TargetMode="External"/><Relationship Id="rId1885" Type="http://schemas.openxmlformats.org/officeDocument/2006/relationships/hyperlink" Target="https://sturmtools.ru/catalog/bury_sds/bur_sds_boekomplekt_b9019_f12_260/" TargetMode="External"/><Relationship Id="rId2424" Type="http://schemas.openxmlformats.org/officeDocument/2006/relationships/hyperlink" Target="https://sturmtools.ru/catalog/kuvaldy/kuvalda_sturm_1011_02_5000/" TargetMode="External"/><Relationship Id="rId2631" Type="http://schemas.openxmlformats.org/officeDocument/2006/relationships/hyperlink" Target="https://sturmtools.ru/catalog/nabory_otvertok/nabor_otvertok_sturm_1040_02_ss1/" TargetMode="External"/><Relationship Id="rId2729" Type="http://schemas.openxmlformats.org/officeDocument/2006/relationships/hyperlink" Target="https://sturmtools.ru/catalog/otvertki/otvertka_sturm_1040_17_ph3_150/" TargetMode="External"/><Relationship Id="rId2936" Type="http://schemas.openxmlformats.org/officeDocument/2006/relationships/hyperlink" Target="https://sturmtools.ru/catalog/stameski_po_derevu/stameska_soyuz_1063_02_24s/" TargetMode="External"/><Relationship Id="rId603" Type="http://schemas.openxmlformats.org/officeDocument/2006/relationships/hyperlink" Target="https://sturmtools.ru/catalog/vibratory/vibrator_glubinnyy_dlya_betona_sturm_cv7111/" TargetMode="External"/><Relationship Id="rId810" Type="http://schemas.openxmlformats.org/officeDocument/2006/relationships/hyperlink" Target="https://sturmtools.ru/catalog/pnevmaticheskiy_instrument/pistolet_produvochnyy_sturm_au_1720_01/" TargetMode="External"/><Relationship Id="rId908" Type="http://schemas.openxmlformats.org/officeDocument/2006/relationships/hyperlink" Target="https://sturmtools.ru/catalog/benzinovye_tsepnye_pily/benzopila_sturm_gc99372b/" TargetMode="External"/><Relationship Id="rId123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40" Type="http://schemas.openxmlformats.org/officeDocument/2006/relationships/hyperlink" Target="https://sturmtools.ru/catalog/aksessuary_dlya_tsepnykh_pil/pilnaya_shina_sturm_sb1858325poh/" TargetMode="External"/><Relationship Id="rId1538" Type="http://schemas.openxmlformats.org/officeDocument/2006/relationships/hyperlink" Target="https://sturmtools.ru/catalog/pily_diskovye/disk_pilnyy_sturm_9020_210x30x36t/" TargetMode="External"/><Relationship Id="rId1300" Type="http://schemas.openxmlformats.org/officeDocument/2006/relationships/hyperlink" Target="https://sturmtools.ru/catalog/leska_dlya_trimmera_sturm_gt3535_2_0_0_15/?GT3535_2_0_0_15" TargetMode="External"/><Relationship Id="rId1745" Type="http://schemas.openxmlformats.org/officeDocument/2006/relationships/hyperlink" Target="https://sturmtools.ru/catalog/bity/bity_hanskonner_hkph2_50_2/" TargetMode="External"/><Relationship Id="rId1952" Type="http://schemas.openxmlformats.org/officeDocument/2006/relationships/hyperlink" Target="https://sturmtools.ru/catalog/sverla_perevye/sverlo_perevoe_sturm_1055_07_qa300/" TargetMode="External"/><Relationship Id="rId3198" Type="http://schemas.openxmlformats.org/officeDocument/2006/relationships/hyperlink" Target="https://sturmtools.ru/catalog/shpateli_dlya_zatirki/shpatel_soyuz_8051_65_040pc/" TargetMode="External"/><Relationship Id="rId37" Type="http://schemas.openxmlformats.org/officeDocument/2006/relationships/hyperlink" Target="https://sturmtools.ru/catalog/akkumulyatornye_shurupovyerty/akkumulyatornyy_shurupovert_soyuz_dshs_14k_1batterysystem/" TargetMode="External"/><Relationship Id="rId1605" Type="http://schemas.openxmlformats.org/officeDocument/2006/relationships/hyperlink" Target="https://sturmtools.ru/catalog/almaznye_diski/disk_almaznyy_soyuz_9020_04_115x22c/" TargetMode="External"/><Relationship Id="rId1812" Type="http://schemas.openxmlformats.org/officeDocument/2006/relationships/hyperlink" Target="https://sturmtools.ru/catalog/bury_sds/bur_sds_soyuz_9019_sds_05x110c/" TargetMode="External"/><Relationship Id="rId3058" Type="http://schemas.openxmlformats.org/officeDocument/2006/relationships/hyperlink" Target="https://sturmtools.ru/catalog/valiki/valik_sturm_9040_17_240/" TargetMode="External"/><Relationship Id="rId3265" Type="http://schemas.openxmlformats.org/officeDocument/2006/relationships/hyperlink" Target="https://sturmtools.ru/catalog/ruletki/ruletka_sturm_3100303/" TargetMode="External"/><Relationship Id="rId3472" Type="http://schemas.openxmlformats.org/officeDocument/2006/relationships/hyperlink" Target="https://sturmtools.ru/catalog/nozhovki_ruchnye/nozhovka_3012_06_280_sturm/" TargetMode="External"/><Relationship Id="rId186" Type="http://schemas.openxmlformats.org/officeDocument/2006/relationships/hyperlink" Target="https://sturmtools.ru/catalog/perforatory_sds_plus/perforator_sds_plus_sturm_rh2592p/" TargetMode="External"/><Relationship Id="rId393" Type="http://schemas.openxmlformats.org/officeDocument/2006/relationships/hyperlink" Target="https://sturmtools.ru/catalog/polotna_dlya_sabelnykh_pil/polotna_dlya_sabelnykh_pil_univers_2sht_300_1_8_2_5mm_der_met_plast_sturm_9019_03_s1222vf/" TargetMode="External"/><Relationship Id="rId2074" Type="http://schemas.openxmlformats.org/officeDocument/2006/relationships/hyperlink" Target="https://sturmtools.ru/catalog/koronki_po_derevu/nabor_koronok_po_derevu_sturm_5440101/" TargetMode="External"/><Relationship Id="rId2281" Type="http://schemas.openxmlformats.org/officeDocument/2006/relationships/hyperlink" Target="https://sturmtools.ru/catalog/korshchetki/korshchetka_sturm_5241101/" TargetMode="External"/><Relationship Id="rId3125" Type="http://schemas.openxmlformats.org/officeDocument/2006/relationships/hyperlink" Target="https://sturmtools.ru/catalog/krestiki_dlya_plitki/krestiki_dlya_kladki_plitki_sturm_9041_02_15/" TargetMode="External"/><Relationship Id="rId3332" Type="http://schemas.openxmlformats.org/officeDocument/2006/relationships/hyperlink" Target="https://sturmtools.ru/catalog/urovni/uroven_sturm_2015_08_225/" TargetMode="External"/><Relationship Id="rId253" Type="http://schemas.openxmlformats.org/officeDocument/2006/relationships/hyperlink" Target="https://sturmtools.ru/catalog/polirovalnye_mashiny/polirovalnaya_mashina_hanskonner_hag918cp/" TargetMode="External"/><Relationship Id="rId460" Type="http://schemas.openxmlformats.org/officeDocument/2006/relationships/hyperlink" Target="https://sturmtools.ru/catalog/rubanki_elektricheskie/rubanok_soyuz_rus_1090/" TargetMode="External"/><Relationship Id="rId698" Type="http://schemas.openxmlformats.org/officeDocument/2006/relationships/hyperlink" Target="https://sturmtools.ru/catalog/tochilno_shlifovalnye_stanki/tochilnyy_stanok_sturm_bg6012l/" TargetMode="External"/><Relationship Id="rId1090" Type="http://schemas.openxmlformats.org/officeDocument/2006/relationships/hyperlink" Target="https://sturmtools.ru/catalog/drovokoly/drovokoly_sturm_cw_4/?CW_4" TargetMode="External"/><Relationship Id="rId2141" Type="http://schemas.openxmlformats.org/officeDocument/2006/relationships/hyperlink" Target="https://sturmtools.ru/catalog/nabory_frez/nabor_frez_sturm_rb09_081019/?RB09_081019" TargetMode="External"/><Relationship Id="rId2379" Type="http://schemas.openxmlformats.org/officeDocument/2006/relationships/hyperlink" Target="https://sturmtools.ru/catalog/molotki/molotok_sturm_1010_02_fr0500/" TargetMode="External"/><Relationship Id="rId258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793" Type="http://schemas.openxmlformats.org/officeDocument/2006/relationships/hyperlink" Target="https://sturmtools.ru/catalog/otvertki/otvertka_sturm_1040_17_sl6_150/" TargetMode="External"/><Relationship Id="rId3637" Type="http://schemas.openxmlformats.org/officeDocument/2006/relationships/hyperlink" Target="https://sturmtools.ru/catalog/plastikovye_khomuty/khomuty_plastikovye_sturm_7012_05_100/" TargetMode="External"/><Relationship Id="rId11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20" Type="http://schemas.openxmlformats.org/officeDocument/2006/relationships/hyperlink" Target="https://sturmtools.ru/catalog/shlifkrugi/shlifovalnyy_krug_sturm_9010_1258_040/" TargetMode="External"/><Relationship Id="rId558" Type="http://schemas.openxmlformats.org/officeDocument/2006/relationships/hyperlink" Target="https://sturmtools.ru/catalog/ventilyatory_elektricheskie/ventilyator_nastolnyy_sturm_tf1501/" TargetMode="External"/><Relationship Id="rId765" Type="http://schemas.openxmlformats.org/officeDocument/2006/relationships/hyperlink" Target="https://sturmtools.ru/catalog/kompressory_maslyanye/kompressor_maslyanyy_sturm_ac932100b/" TargetMode="External"/><Relationship Id="rId972" Type="http://schemas.openxmlformats.org/officeDocument/2006/relationships/hyperlink" Target="https://sturmtools.ru/catalog/elektricheskie_trimmery/trimmer_elektricheskiy_sturm_gt1800bs/" TargetMode="External"/><Relationship Id="rId1188" Type="http://schemas.openxmlformats.org/officeDocument/2006/relationships/hyperlink" Target="https://sturmtools.ru/catalog/nasosnye_stantsii/nasosnaya_stantsiya_sturm_wp9714st/" TargetMode="External"/><Relationship Id="rId1395" Type="http://schemas.openxmlformats.org/officeDocument/2006/relationships/hyperlink" Target="https://sturmtools.ru/catalog/aksessuary_dlya_trimmerov/stseplenie_benzotrimmera_26_sm_kub_bt89_clt_26_7_sturm/" TargetMode="External"/><Relationship Id="rId2001" Type="http://schemas.openxmlformats.org/officeDocument/2006/relationships/hyperlink" Target="https://sturmtools.ru/catalog/sverla_po_metallu/sverlo_po_metallu_sturm_1055_052_86/" TargetMode="External"/><Relationship Id="rId2239" Type="http://schemas.openxmlformats.org/officeDocument/2006/relationships/hyperlink" Target="https://sturmtools.ru/catalog/koronki_almaznye/koronka_almaznaya_sturm_1055_10_3870/" TargetMode="External"/><Relationship Id="rId2446" Type="http://schemas.openxmlformats.org/officeDocument/2006/relationships/hyperlink" Target="https://sturmtools.ru/catalog/kiyanki/kiyanka_soyuz_1012_07_230s/" TargetMode="External"/><Relationship Id="rId2653" Type="http://schemas.openxmlformats.org/officeDocument/2006/relationships/hyperlink" Target="https://sturmtools.ru/catalog/nabory_otvertok/nabor_otvertok_sturm_1040_09_s2/" TargetMode="External"/><Relationship Id="rId2860" Type="http://schemas.openxmlformats.org/officeDocument/2006/relationships/hyperlink" Target="https://sturmtools.ru/catalog/nozhovki_po_derevu/nozhovka_po_derevu_sturm_1060_53_450/" TargetMode="External"/><Relationship Id="rId418" Type="http://schemas.openxmlformats.org/officeDocument/2006/relationships/hyperlink" Target="https://sturmtools.ru/catalog/aksessuary_dlya_svarki_plastikovykh_trub/nasadka_dlya_apparata_dlya_svarki_plastikovykh_trub_sturm_tw7219_925/" TargetMode="External"/><Relationship Id="rId62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832" Type="http://schemas.openxmlformats.org/officeDocument/2006/relationships/hyperlink" Target="https://sturmtools.ru/catalog/svarochnye_invertory/svarochnyy_invertor_soyuz_sas_97i200/" TargetMode="External"/><Relationship Id="rId1048" Type="http://schemas.openxmlformats.org/officeDocument/2006/relationships/hyperlink" Target="https://sturmtools.ru/catalog/aksessuary_dlya_kultivatorov/rotornaya_kosilka_dlya_motoblokov_sturm_gke_2/" TargetMode="External"/><Relationship Id="rId125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62" Type="http://schemas.openxmlformats.org/officeDocument/2006/relationships/hyperlink" Target="https://sturmtools.ru/catalog/aksessuary_dlya_tsepnykh_pil/pilnaya_tsep_sturm_sc38013crt_45/" TargetMode="External"/><Relationship Id="rId2306" Type="http://schemas.openxmlformats.org/officeDocument/2006/relationships/hyperlink" Target="https://sturmtools.ru/catalog/krugi_zachistnye_lepestkovye/zachistnoy_krug_lepestkovyy_sturm_9010_01_125x22_80/" TargetMode="External"/><Relationship Id="rId2513" Type="http://schemas.openxmlformats.org/officeDocument/2006/relationships/hyperlink" Target="https://sturmtools.ru/catalog/klyuchi_trubnye/klyuch_trubka_tortsevoy_sturm_1045_22_12x13/" TargetMode="External"/><Relationship Id="rId2958" Type="http://schemas.openxmlformats.org/officeDocument/2006/relationships/hyperlink" Target="https://sturmtools.ru/catalog/nozhi/nozh_universalnyy_hanskonner_hk1076_10_2_c_dvoynym_tochilom/" TargetMode="External"/><Relationship Id="rId1115" Type="http://schemas.openxmlformats.org/officeDocument/2006/relationships/hyperlink" Target="https://sturmtools.ru/catalog/elektricheskie_moyki_vysokogo_davleniya/moyka_vysokogo_davleniya_sturm_pw92130i/" TargetMode="External"/><Relationship Id="rId1322" Type="http://schemas.openxmlformats.org/officeDocument/2006/relationships/hyperlink" Target="https://sturmtools.ru/catalog/aksessuary_dlya_trimmerov/leska_dlya_trimmera_sturm_gt3535_2_4_8_120/" TargetMode="External"/><Relationship Id="rId1767" Type="http://schemas.openxmlformats.org/officeDocument/2006/relationships/hyperlink" Target="https://sturmtools.ru/catalog/bity_i_nabory_bit/bity_boekomplekt_bph1_50_10/" TargetMode="External"/><Relationship Id="rId1974" Type="http://schemas.openxmlformats.org/officeDocument/2006/relationships/hyperlink" Target="https://sturmtools.ru/catalog/sverla_po_metallu/sverlo_po_metallu_sturm_1055_04_7s5_ss10/" TargetMode="External"/><Relationship Id="rId2720" Type="http://schemas.openxmlformats.org/officeDocument/2006/relationships/hyperlink" Target="https://sturmtools.ru/catalog/otvertki/otvertka_sturm_1040_03_ph3_150/" TargetMode="External"/><Relationship Id="rId2818" Type="http://schemas.openxmlformats.org/officeDocument/2006/relationships/hyperlink" Target="https://sturmtools.ru/catalog/napilniki_po_metallu/napilnik_po_metallu_sturm_1050_01_hr150/" TargetMode="External"/><Relationship Id="rId59" Type="http://schemas.openxmlformats.org/officeDocument/2006/relationships/hyperlink" Target="https://sturmtools.ru/catalog/akkumulyatornye_ushm/akkumulyatornye_ushm_sturm_cag1812/?CAG1812" TargetMode="External"/><Relationship Id="rId1627" Type="http://schemas.openxmlformats.org/officeDocument/2006/relationships/hyperlink" Target="https://sturmtools.ru/catalog/almaznye_diski/disk_almaznyy_soyuz_9020_04_180x22c/" TargetMode="External"/><Relationship Id="rId1834" Type="http://schemas.openxmlformats.org/officeDocument/2006/relationships/hyperlink" Target="https://sturmtools.ru/catalog/bury_sds/bur_sds_soyuz_9019_sds_14x1000c/" TargetMode="External"/><Relationship Id="rId3287" Type="http://schemas.openxmlformats.org/officeDocument/2006/relationships/hyperlink" Target="https://sturmtools.ru/catalog/ugolniki/ugolnik_sturm_2020_10_300_s_urovnem_i_chertilkoy/" TargetMode="External"/><Relationship Id="rId2096" Type="http://schemas.openxmlformats.org/officeDocument/2006/relationships/hyperlink" Target="https://sturmtools.ru/catalog/nabory_frez/nabor_frez_sturm_rb02_082510/?RB02_082510" TargetMode="External"/><Relationship Id="rId3494" Type="http://schemas.openxmlformats.org/officeDocument/2006/relationships/hyperlink" Target="https://sturmtools.ru/catalog/pistolety_i_oroshateli_dlya_poliva/pistolet_dlya_poliva_sturm_3015_17_01t/" TargetMode="External"/><Relationship Id="rId1901" Type="http://schemas.openxmlformats.org/officeDocument/2006/relationships/hyperlink" Target="https://sturmtools.ru/catalog/sverla_po_betonu/sverlo_po_betonu_soyuz_1055_08_05x85/" TargetMode="External"/><Relationship Id="rId3147" Type="http://schemas.openxmlformats.org/officeDocument/2006/relationships/hyperlink" Target="https://sturmtools.ru/catalog/shpateli/shpatel_sturm_8051_04_120/" TargetMode="External"/><Relationship Id="rId3354" Type="http://schemas.openxmlformats.org/officeDocument/2006/relationships/hyperlink" Target="https://sturmtools.ru/catalog/zaklepki/zaklepki_sturm_1070_32_10/" TargetMode="External"/><Relationship Id="rId3561" Type="http://schemas.openxmlformats.org/officeDocument/2006/relationships/hyperlink" Target="https://sturmtools.ru/catalog/respirator_hanskonner_8050_06_00/?8050_06_00" TargetMode="External"/><Relationship Id="rId275" Type="http://schemas.openxmlformats.org/officeDocument/2006/relationships/hyperlink" Target="https://sturmtools.ru/catalog/aksessuary_dlya_shlifovalnykh_mashin/meshok_dlya_sbora_pyli_dlya_shlifovalnykh_mashin_sturm_dws6010sl_999b/" TargetMode="External"/><Relationship Id="rId482" Type="http://schemas.openxmlformats.org/officeDocument/2006/relationships/hyperlink" Target="https://sturmtools.ru/catalog/pistolety_kleevye/kleevoy_pistolet_sturm_gg2470c1/" TargetMode="External"/><Relationship Id="rId2163" Type="http://schemas.openxmlformats.org/officeDocument/2006/relationships/hyperlink" Target="https://sturmtools.ru/catalog/nabory_frez/nabor_frez_sturm_rb14_123032/?RB14_123032" TargetMode="External"/><Relationship Id="rId2370" Type="http://schemas.openxmlformats.org/officeDocument/2006/relationships/hyperlink" Target="https://sturmtools.ru/catalog/instrument_dlya_snyatiya_izolyatsii/instrument_dlya_obzhima_telefonnykh_i_kompyuternykh_klemm_sturm_1020_01_t190/" TargetMode="External"/><Relationship Id="rId3007" Type="http://schemas.openxmlformats.org/officeDocument/2006/relationships/hyperlink" Target="https://sturmtools.ru/catalog/nozhovki_ruchnye/nozhovka_po_metallu_sturm_1061_07_300/" TargetMode="External"/><Relationship Id="rId3214" Type="http://schemas.openxmlformats.org/officeDocument/2006/relationships/hyperlink" Target="https://sturmtools.ru/catalog/lineyki/lineyka_sturm_2040_01_500/" TargetMode="External"/><Relationship Id="rId3421" Type="http://schemas.openxmlformats.org/officeDocument/2006/relationships/hyperlink" Target="https://sturmtools.ru/catalog/strubtsiny/strubtsina_sturm_1078_08_60/" TargetMode="External"/><Relationship Id="rId135" Type="http://schemas.openxmlformats.org/officeDocument/2006/relationships/hyperlink" Target="https://sturmtools.ru/catalog/udarnye_dreli/drel_udarnaya_soyuz_dus_2180/" TargetMode="External"/><Relationship Id="rId342" Type="http://schemas.openxmlformats.org/officeDocument/2006/relationships/hyperlink" Target="https://sturmtools.ru/catalog/shliflenty/shlifovalnaya_lenta_sturm_9010_b76x533_120/" TargetMode="External"/><Relationship Id="rId787" Type="http://schemas.openxmlformats.org/officeDocument/2006/relationships/hyperlink" Target="https://sturmtools.ru/catalog/pnevmaticheskiy_instrument/filtr_vlagootdelitel_s_lubrikatorom_dlya_pnevmoinstrumenta_sturm_1710_02_02/" TargetMode="External"/><Relationship Id="rId994" Type="http://schemas.openxmlformats.org/officeDocument/2006/relationships/hyperlink" Target="https://sturmtools.ru/catalog/elektricheskie_gazonokosilki/elektricheskaya_gazonokosilka_sturm_el1838/" TargetMode="External"/><Relationship Id="rId2023" Type="http://schemas.openxmlformats.org/officeDocument/2006/relationships/hyperlink" Target="https://sturmtools.ru/catalog/sverla_po_metallu/sverlo_po_metallu_sturm_1055_102_133/" TargetMode="External"/><Relationship Id="rId2230" Type="http://schemas.openxmlformats.org/officeDocument/2006/relationships/hyperlink" Target="https://sturmtools.ru/catalog/koronki_almaznye/koronka_almaznaya_sturm_1055_09_8055/" TargetMode="External"/><Relationship Id="rId2468" Type="http://schemas.openxmlformats.org/officeDocument/2006/relationships/hyperlink" Target="https://sturmtools.ru/catalog/topory/topor_soyuz_1015_06_600s/" TargetMode="External"/><Relationship Id="rId2675" Type="http://schemas.openxmlformats.org/officeDocument/2006/relationships/hyperlink" Target="https://sturmtools.ru/catalog/otvertki/otvertka_hanskonner_hk1040_16_ph0_150/" TargetMode="External"/><Relationship Id="rId2882" Type="http://schemas.openxmlformats.org/officeDocument/2006/relationships/hyperlink" Target="https://sturmtools.ru/catalog/testery_napryazheniya/otvertka_indikatornaya_soyuz_1040_02_vtc/" TargetMode="External"/><Relationship Id="rId3519" Type="http://schemas.openxmlformats.org/officeDocument/2006/relationships/hyperlink" Target="https://sturmtools.ru/catalog/adaptery_dlya_polivalnykh_sistem/adapter_sturm_3015_21_2k/?3015_21_2K" TargetMode="External"/><Relationship Id="rId202" Type="http://schemas.openxmlformats.org/officeDocument/2006/relationships/hyperlink" Target="https://sturmtools.ru/catalog/koronki_sds/koronka_sds_sturm_9018_sds_hd110/" TargetMode="External"/><Relationship Id="rId647" Type="http://schemas.openxmlformats.org/officeDocument/2006/relationships/hyperlink" Target="https://sturmtools.ru/catalog/pylesosy_stroitelnye/stroitelnyy_pylesos_soyuz_pss_7420/" TargetMode="External"/><Relationship Id="rId85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277" Type="http://schemas.openxmlformats.org/officeDocument/2006/relationships/hyperlink" Target="https://sturmtools.ru/catalog/katushki_trimmernye/katushka_trimmernaya_sturm_gt3513_55/" TargetMode="External"/><Relationship Id="rId1484" Type="http://schemas.openxmlformats.org/officeDocument/2006/relationships/hyperlink" Target="https://sturmtools.ru/catalog/aksessuary_dlya_tsepnykh_pil/pilnaya_shina_soyuz_pshs_1850380poh/" TargetMode="External"/><Relationship Id="rId1691" Type="http://schemas.openxmlformats.org/officeDocument/2006/relationships/hyperlink" Target="https://sturmtools.ru/catalog/pilki_dlya_lobzika/pilki_dlya_lobzika_boekomplekt_b02_244d/" TargetMode="External"/><Relationship Id="rId2328" Type="http://schemas.openxmlformats.org/officeDocument/2006/relationships/hyperlink" Target="https://sturmtools.ru/catalog/passatizhi_i_ploskogubtsy/dlinnogubtsy_soyuz_1200302s/" TargetMode="External"/><Relationship Id="rId2535" Type="http://schemas.openxmlformats.org/officeDocument/2006/relationships/hyperlink" Target="https://sturmtools.ru/catalog/klyuchi_razvodnye/klyuch_razvodnoy_sturm_1045_19_150/" TargetMode="External"/><Relationship Id="rId2742" Type="http://schemas.openxmlformats.org/officeDocument/2006/relationships/hyperlink" Target="https://sturmtools.ru/catalog/otvertki/otvertka_soyuz_1040_02_sl5_200c/" TargetMode="External"/><Relationship Id="rId507" Type="http://schemas.openxmlformats.org/officeDocument/2006/relationships/hyperlink" Target="https://sturmtools.ru/catalog/infrakrasnye_obogrevateli/infrakrasnyy_obogrevatel_sturm_ih1000/" TargetMode="External"/><Relationship Id="rId714" Type="http://schemas.openxmlformats.org/officeDocument/2006/relationships/hyperlink" Target="https://sturmtools.ru/catalog/universalnye_derevoobrabatyvayushchie_stanki/derevoobrabatyvayushchiy_stanok_sturm_wm1922/" TargetMode="External"/><Relationship Id="rId921" Type="http://schemas.openxmlformats.org/officeDocument/2006/relationships/hyperlink" Target="https://sturmtools.ru/catalog/elektricheskie_tsepnye_pily/tsepnaya_pila_elektricheskaya_sturm_cc9916/" TargetMode="External"/><Relationship Id="rId1137" Type="http://schemas.openxmlformats.org/officeDocument/2006/relationships/hyperlink" Target="https://sturmtools.ru/catalog/drenazhnye_nasosy/nasos_pogruzhnoy_drenazhnyy_sturm_wp9760pu/" TargetMode="External"/><Relationship Id="rId1344" Type="http://schemas.openxmlformats.org/officeDocument/2006/relationships/hyperlink" Target="https://sturmtools.ru/catalog/aksessuary_dlya_trimmerov/leska_dlya_trimmera_sturm_gt3535_3_0_s_15/" TargetMode="External"/><Relationship Id="rId1551" Type="http://schemas.openxmlformats.org/officeDocument/2006/relationships/hyperlink" Target="https://sturmtools.ru/catalog/pily_diskovye/disk_pilnyy_sturm_9023_255_30_80/" TargetMode="External"/><Relationship Id="rId1789" Type="http://schemas.openxmlformats.org/officeDocument/2006/relationships/hyperlink" Target="https://sturmtools.ru/catalog/bity_i_nabory_bit/bita_boekomplekt_bph2pz2_110double/" TargetMode="External"/><Relationship Id="rId1996" Type="http://schemas.openxmlformats.org/officeDocument/2006/relationships/hyperlink" Target="https://sturmtools.ru/catalog/sverla_po_metallu/sverlo_po_metallu_sturm_1055_045_80/" TargetMode="External"/><Relationship Id="rId2602" Type="http://schemas.openxmlformats.org/officeDocument/2006/relationships/hyperlink" Target="https://sturmtools.ru/catalog/nabory_golovok/nabor_golovok_sturm_1045_18_t7_110/" TargetMode="External"/><Relationship Id="rId50" Type="http://schemas.openxmlformats.org/officeDocument/2006/relationships/hyperlink" Target="https://sturmtools.ru/catalog/aksessuary_dlya_dreley_shurupovertov/cd3220bl_54_zaryadnoe_ustroystvo_sturm_1batterysystem_20v_2ach/" TargetMode="External"/><Relationship Id="rId1204" Type="http://schemas.openxmlformats.org/officeDocument/2006/relationships/hyperlink" Target="https://sturmtools.ru/catalog/aksessuary_dlya_nasosnogo_oborudovaniya/vint_rabochiy_skvazhinnogo_nasosa_sturm_wp9704dw_screw/" TargetMode="External"/><Relationship Id="rId1411" Type="http://schemas.openxmlformats.org/officeDocument/2006/relationships/hyperlink" Target="https://sturmtools.ru/catalog/aksessuary_dlya_trimmerov/val_privodnoy_sturm_bt89_shf_1530_7t/" TargetMode="External"/><Relationship Id="rId1649" Type="http://schemas.openxmlformats.org/officeDocument/2006/relationships/hyperlink" Target="https://sturmtools.ru/catalog/almaznye_diski/disk_almaznyy_boekomplekt_b9021_125_22td/" TargetMode="External"/><Relationship Id="rId1856" Type="http://schemas.openxmlformats.org/officeDocument/2006/relationships/hyperlink" Target="https://sturmtools.ru/catalog/bury_sds/bur_sds_soyuz_9019_sds_26x600c/" TargetMode="External"/><Relationship Id="rId290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071" Type="http://schemas.openxmlformats.org/officeDocument/2006/relationships/hyperlink" Target="https://sturmtools.ru/catalog/byugeli/9040_th_30_ruchka_teleskopicheskaya_metallicheskaya_1_5_3_m_sturm/" TargetMode="External"/><Relationship Id="rId1509" Type="http://schemas.openxmlformats.org/officeDocument/2006/relationships/hyperlink" Target="https://sturmtools.ru/catalog/pily_diskovye/disk_pilnyy_sturm_9020_115x22x36t/" TargetMode="External"/><Relationship Id="rId1716" Type="http://schemas.openxmlformats.org/officeDocument/2006/relationships/hyperlink" Target="https://sturmtools.ru/catalog/pilki_dlya_lobzika/pilki_dlya_lobzika_sturm_5250306/" TargetMode="External"/><Relationship Id="rId1923" Type="http://schemas.openxmlformats.org/officeDocument/2006/relationships/hyperlink" Target="https://sturmtools.ru/catalog/sverla_vintovye/sverlo_vintovoe_sturm_1055_ag10x460/" TargetMode="External"/><Relationship Id="rId3169" Type="http://schemas.openxmlformats.org/officeDocument/2006/relationships/hyperlink" Target="https://sturmtools.ru/catalog/shpateli/shpatel_soyuz_8051_35_200fc/" TargetMode="External"/><Relationship Id="rId3376" Type="http://schemas.openxmlformats.org/officeDocument/2006/relationships/hyperlink" Target="https://sturmtools.ru/catalog/steplery/stepler_sturm_1071_01_s3/" TargetMode="External"/><Relationship Id="rId3583" Type="http://schemas.openxmlformats.org/officeDocument/2006/relationships/hyperlink" Target="https://sturmtools.ru/catalog/sumki/sumka_hanskonner_hkwb0002/" TargetMode="External"/><Relationship Id="rId297" Type="http://schemas.openxmlformats.org/officeDocument/2006/relationships/hyperlink" Target="https://sturmtools.ru/catalog/shlifbumaga/shlifovalnaya_bumaga_romb_sturm_9010_108x208_040/" TargetMode="External"/><Relationship Id="rId2185" Type="http://schemas.openxmlformats.org/officeDocument/2006/relationships/hyperlink" Target="https://sturmtools.ru/catalog/nabory_bimetallicheskikh_koronok/koronka_bimetallicheskaya_sturm_1090_04_bi_60/" TargetMode="External"/><Relationship Id="rId2392" Type="http://schemas.openxmlformats.org/officeDocument/2006/relationships/hyperlink" Target="https://sturmtools.ru/catalog/molotki/molotok_soyuz_1010_22_fb0200c/" TargetMode="External"/><Relationship Id="rId3029" Type="http://schemas.openxmlformats.org/officeDocument/2006/relationships/hyperlink" Target="https://sturmtools.ru/catalog/bruski_nazhdachnye/brusok_abrazivnyy_sturm_1090_01_s12/" TargetMode="External"/><Relationship Id="rId3236" Type="http://schemas.openxmlformats.org/officeDocument/2006/relationships/hyperlink" Target="https://sturmtools.ru/catalog/ruletki/ruletka_hanskonner_hk2010_01_5_25_1/" TargetMode="External"/><Relationship Id="rId15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64" Type="http://schemas.openxmlformats.org/officeDocument/2006/relationships/hyperlink" Target="https://sturmtools.ru/catalog/akkumulyatornye_multituly/akkumulyatornyy_multitul_sturm_cmt1802_1batterysystem/" TargetMode="External"/><Relationship Id="rId2045" Type="http://schemas.openxmlformats.org/officeDocument/2006/relationships/hyperlink" Target="https://sturmtools.ru/catalog/sverla_po_metallu/sverlo_po_metallu_boekomplekt_b1055_m060_93/" TargetMode="External"/><Relationship Id="rId2697" Type="http://schemas.openxmlformats.org/officeDocument/2006/relationships/hyperlink" Target="https://sturmtools.ru/catalog/otvertki/otvertka_sturm_1040_01_ph2_125/" TargetMode="External"/><Relationship Id="rId3443" Type="http://schemas.openxmlformats.org/officeDocument/2006/relationships/hyperlink" Target="https://sturmtools.ru/catalog/lopaty/lopata_sturm_3010_12_02m/" TargetMode="External"/><Relationship Id="rId3650" Type="http://schemas.openxmlformats.org/officeDocument/2006/relationships/hyperlink" Target="https://sturmtools.ru/catalog/shlifbumaga/shlifovalnaya_bumaga_sturm_9010_115x280_080/" TargetMode="External"/><Relationship Id="rId571" Type="http://schemas.openxmlformats.org/officeDocument/2006/relationships/hyperlink" Target="https://sturmtools.ru/catalog/gazovye_teplovye_pushki/gazovaya_teplovaya_pushka_sturm_gh9150vrf/" TargetMode="External"/><Relationship Id="rId669" Type="http://schemas.openxmlformats.org/officeDocument/2006/relationships/hyperlink" Target="https://sturmtools.ru/catalog/derevoobrabotka/tsirkulyarnyy_raspilovochnyy_portativnyy_stanok_sturm_ts10420i/" TargetMode="External"/><Relationship Id="rId876" Type="http://schemas.openxmlformats.org/officeDocument/2006/relationships/hyperlink" Target="https://sturmtools.ru/catalog/aksessuary_dlya_svarochnogo_oborudovaniya/zashchitnoe_steklo_maski_svarshchika_sturm_owla4_5/" TargetMode="External"/><Relationship Id="rId1299" Type="http://schemas.openxmlformats.org/officeDocument/2006/relationships/hyperlink" Target="https://sturmtools.ru/catalog/aksessuary_dlya_trimmerov/leska_dlya_trimmera_d_1_3_mm_l_775_m_bobina_zvezda_sturm_gt3535_1_3_s28/" TargetMode="External"/><Relationship Id="rId2252" Type="http://schemas.openxmlformats.org/officeDocument/2006/relationships/hyperlink" Target="https://sturmtools.ru/catalog/sverla_po_metallu/sverlo_stupenchatoe_sturm_1055_s430/" TargetMode="External"/><Relationship Id="rId2557" Type="http://schemas.openxmlformats.org/officeDocument/2006/relationships/hyperlink" Target="https://sturmtools.ru/catalog/klyuchi_razvodnye/klyuch_razvodnoy_sturm_1045_31_300/" TargetMode="External"/><Relationship Id="rId3303" Type="http://schemas.openxmlformats.org/officeDocument/2006/relationships/hyperlink" Target="https://sturmtools.ru/catalog/urovni/uroven_hanskonner_hk2015_01_0400/" TargetMode="External"/><Relationship Id="rId3510" Type="http://schemas.openxmlformats.org/officeDocument/2006/relationships/hyperlink" Target="https://sturmtools.ru/catalog/adaptery_dlya_polivalnykh_sistem/adapter_sturm_3015_21_1_2/?3015_21_1_2" TargetMode="External"/><Relationship Id="rId3608" Type="http://schemas.openxmlformats.org/officeDocument/2006/relationships/hyperlink" Target="https://sturmtools.ru/catalog/privyaz_strakhovochnaya/privyaz_strakhovochnaya_sturm_8050_07_04/" TargetMode="External"/><Relationship Id="rId224" Type="http://schemas.openxmlformats.org/officeDocument/2006/relationships/hyperlink" Target="https://sturmtools.ru/catalog/koronki_sds/koronka_sds_sturm_9018_sds_plus110/" TargetMode="External"/><Relationship Id="rId431" Type="http://schemas.openxmlformats.org/officeDocument/2006/relationships/hyperlink" Target="https://sturmtools.ru/catalog/kraskopulty_elektricheskie/kraskopult_elektricheskiy_soyuz_kps_96150/" TargetMode="External"/><Relationship Id="rId529" Type="http://schemas.openxmlformats.org/officeDocument/2006/relationships/hyperlink" Target="https://sturmtools.ru/catalog/konvektsionnye_obogrevateli/konvektor_sturm_ch1500d/" TargetMode="External"/><Relationship Id="rId736" Type="http://schemas.openxmlformats.org/officeDocument/2006/relationships/hyperlink" Target="https://sturmtools.ru/catalog/generatory_benzinovye/generator_soyuz_egs_3200/" TargetMode="External"/><Relationship Id="rId1061" Type="http://schemas.openxmlformats.org/officeDocument/2006/relationships/hyperlink" Target="https://sturmtools.ru/catalog/aksessuary_dlya_kultivatorov/udlinitel_dlya_gruntozatsepov_soyuz_bm1s_28_30_195/?BM1S_28_30_195" TargetMode="External"/><Relationship Id="rId1159" Type="http://schemas.openxmlformats.org/officeDocument/2006/relationships/hyperlink" Target="https://sturmtools.ru/catalog/skvazhinnye_nasosy/nasos_skvazhinnyy_sturm_wp9717dwi/" TargetMode="External"/><Relationship Id="rId136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112" Type="http://schemas.openxmlformats.org/officeDocument/2006/relationships/hyperlink" Target="https://sturmtools.ru/catalog/nabory_frez/nabor_frez_sturm_rb04_082125/?RB04_082125" TargetMode="External"/><Relationship Id="rId2417" Type="http://schemas.openxmlformats.org/officeDocument/2006/relationships/hyperlink" Target="https://sturmtools.ru/catalog/molotki/molotok_gvozdoder_sturm_1010_74_fb0250/" TargetMode="External"/><Relationship Id="rId2764" Type="http://schemas.openxmlformats.org/officeDocument/2006/relationships/hyperlink" Target="https://sturmtools.ru/catalog/otvertki/otvertka_hanskonner_hk1040_16_sl6_200/" TargetMode="External"/><Relationship Id="rId2971" Type="http://schemas.openxmlformats.org/officeDocument/2006/relationships/hyperlink" Target="https://sturmtools.ru/catalog/nozhi/nozh_sturm_1076_09_01/" TargetMode="External"/><Relationship Id="rId943" Type="http://schemas.openxmlformats.org/officeDocument/2006/relationships/hyperlink" Target="https://sturmtools.ru/catalog/benzinovye_trimmery/trimmer_benzinovyy_sturm_bt8933f/" TargetMode="External"/><Relationship Id="rId1019" Type="http://schemas.openxmlformats.org/officeDocument/2006/relationships/hyperlink" Target="https://sturmtools.ru/catalog/aksessuary_dlya_kultivatorov/plug_universalnyy_220_mm_sturm_gke_10_220/" TargetMode="External"/><Relationship Id="rId1573" Type="http://schemas.openxmlformats.org/officeDocument/2006/relationships/hyperlink" Target="https://sturmtools.ru/catalog/pily_diskovye/disk_pilnyy_boekomplekt_b9022_190_20_16_48/" TargetMode="External"/><Relationship Id="rId1780" Type="http://schemas.openxmlformats.org/officeDocument/2006/relationships/hyperlink" Target="https://sturmtools.ru/catalog/bity/bity_boekomplekt_bph2_50d_2mh/" TargetMode="External"/><Relationship Id="rId1878" Type="http://schemas.openxmlformats.org/officeDocument/2006/relationships/hyperlink" Target="https://sturmtools.ru/catalog/bury_sds/bur_sds_boekomplekt_b9019_f08_260/" TargetMode="External"/><Relationship Id="rId2624" Type="http://schemas.openxmlformats.org/officeDocument/2006/relationships/hyperlink" Target="https://sturmtools.ru/catalog/nabory_instrumenta_dlya_avtomobilya/nabor_instrumenta_dlya_avtomobilya_soyuz_1045_20_s84c/" TargetMode="External"/><Relationship Id="rId2831" Type="http://schemas.openxmlformats.org/officeDocument/2006/relationships/hyperlink" Target="https://sturmtools.ru/catalog/nozhovki_po_derevu/nozhovka_po_derevu_hanskonner_hk1060_01_4007/" TargetMode="External"/><Relationship Id="rId2929" Type="http://schemas.openxmlformats.org/officeDocument/2006/relationships/hyperlink" Target="https://sturmtools.ru/catalog/stameski_po_derevu/stameska_soyuz_1063_02_06s/" TargetMode="External"/><Relationship Id="rId72" Type="http://schemas.openxmlformats.org/officeDocument/2006/relationships/hyperlink" Target="https://sturmtools.ru/catalog/uglovye_shlifovalnye_mashiny/bolgarka_ushm_hanskonner_hag24230ech/" TargetMode="External"/><Relationship Id="rId803" Type="http://schemas.openxmlformats.org/officeDocument/2006/relationships/hyperlink" Target="https://sturmtools.ru/catalog/aksessuary_dlya_kompressorov/kraskopult_sturm_1710_01_06_1/" TargetMode="External"/><Relationship Id="rId1226" Type="http://schemas.openxmlformats.org/officeDocument/2006/relationships/hyperlink" Target="https://sturmtools.ru/catalog/opryskivateli_ruchnye/opryskivatel_sadovyy_sturm_gs8212b/" TargetMode="External"/><Relationship Id="rId1433" Type="http://schemas.openxmlformats.org/officeDocument/2006/relationships/hyperlink" Target="https://sturmtools.ru/catalog/aksessuary_dlya_tsepnykh_pil/pilnaya_shina_sturm_sb1450380po/" TargetMode="External"/><Relationship Id="rId1640" Type="http://schemas.openxmlformats.org/officeDocument/2006/relationships/hyperlink" Target="https://sturmtools.ru/catalog/almaznye_diski/disk_almaznyy_sturm_9020_04_230x22_wc/" TargetMode="External"/><Relationship Id="rId1738" Type="http://schemas.openxmlformats.org/officeDocument/2006/relationships/hyperlink" Target="https://sturmtools.ru/catalog/pilki_dlya_lobzika/pilki_dlya_lobzika_sturm_5250615/" TargetMode="External"/><Relationship Id="rId3093" Type="http://schemas.openxmlformats.org/officeDocument/2006/relationships/hyperlink" Target="https://sturmtools.ru/catalog/kisti/kist_soyuz_9040_21_100s/" TargetMode="External"/><Relationship Id="rId1500" Type="http://schemas.openxmlformats.org/officeDocument/2006/relationships/hyperlink" Target="https://sturmtools.ru/catalog/otreznye_diski_po_metallu/otreznoy_disk_po_metallu_boekomplekt_b9020_125_10/" TargetMode="External"/><Relationship Id="rId1945" Type="http://schemas.openxmlformats.org/officeDocument/2006/relationships/hyperlink" Target="https://sturmtools.ru/catalog/sverla_perevye/sverlo_perevoe_sturm_1055_07_30/" TargetMode="External"/><Relationship Id="rId3160" Type="http://schemas.openxmlformats.org/officeDocument/2006/relationships/hyperlink" Target="https://sturmtools.ru/catalog/shpateli/shpatel_soyuz_8051_25_300fc/" TargetMode="External"/><Relationship Id="rId3398" Type="http://schemas.openxmlformats.org/officeDocument/2006/relationships/hyperlink" Target="https://sturmtools.ru/catalog/skoby_i_gvozdi_dlya_steplera/skoby_dlya_steplera_sturm_1071_04_12/" TargetMode="External"/><Relationship Id="rId1805" Type="http://schemas.openxmlformats.org/officeDocument/2006/relationships/hyperlink" Target="https://sturmtools.ru/catalog/nabory_bit/nabor_bit_sturm_1270602/" TargetMode="External"/><Relationship Id="rId3020" Type="http://schemas.openxmlformats.org/officeDocument/2006/relationships/hyperlink" Target="https://sturmtools.ru/catalog/steklorezy/steklorez_sturm_1077_ol_01/" TargetMode="External"/><Relationship Id="rId3258" Type="http://schemas.openxmlformats.org/officeDocument/2006/relationships/hyperlink" Target="https://sturmtools.ru/catalog/ruletki/ruletka_soyuz_21825/" TargetMode="External"/><Relationship Id="rId3465" Type="http://schemas.openxmlformats.org/officeDocument/2006/relationships/hyperlink" Target="https://sturmtools.ru/catalog/suchkorezy/suchkorez_sturm_3012_05_01/" TargetMode="External"/><Relationship Id="rId179" Type="http://schemas.openxmlformats.org/officeDocument/2006/relationships/hyperlink" Target="https://sturmtools.ru/catalog/perforatory_sds_plus/perforator_sds_plus_sturm_rh2518/" TargetMode="External"/><Relationship Id="rId386" Type="http://schemas.openxmlformats.org/officeDocument/2006/relationships/hyperlink" Target="https://sturmtools.ru/catalog/polotna_dlya_lentochnoy_pily/polotna_dlya_lentochnykh_pil_sturm_bsm3314p_m1418/" TargetMode="External"/><Relationship Id="rId593" Type="http://schemas.openxmlformats.org/officeDocument/2006/relationships/hyperlink" Target="https://sturmtools.ru/catalog/betonomeshalki/betonomeshalka_sturm_cm20120r/" TargetMode="External"/><Relationship Id="rId2067" Type="http://schemas.openxmlformats.org/officeDocument/2006/relationships/hyperlink" Target="https://sturmtools.ru/catalog/sverla_opalubochnye/sverlo_opalubochnoe_montazhnoe_boekomplekt_b1055_sd206/?B1055_SD206" TargetMode="External"/><Relationship Id="rId2274" Type="http://schemas.openxmlformats.org/officeDocument/2006/relationships/hyperlink" Target="https://sturmtools.ru/catalog/korshchetki/korshchetka_sturm_5240802/" TargetMode="External"/><Relationship Id="rId2481" Type="http://schemas.openxmlformats.org/officeDocument/2006/relationships/hyperlink" Target="https://sturmtools.ru/catalog/topory/topor_sturm_1015_12_fb3000/" TargetMode="External"/><Relationship Id="rId3118" Type="http://schemas.openxmlformats.org/officeDocument/2006/relationships/hyperlink" Target="https://sturmtools.ru/catalog/kisti/kist_soyuz_9040_36_020s/" TargetMode="External"/><Relationship Id="rId3325" Type="http://schemas.openxmlformats.org/officeDocument/2006/relationships/hyperlink" Target="https://sturmtools.ru/catalog/urovni/uroven_sturm_2015_05_400/" TargetMode="External"/><Relationship Id="rId353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46" Type="http://schemas.openxmlformats.org/officeDocument/2006/relationships/hyperlink" Target="https://sturmtools.ru/catalog/gaykoverty/setevoy_gaykovert_sturm_id2111/" TargetMode="External"/><Relationship Id="rId453" Type="http://schemas.openxmlformats.org/officeDocument/2006/relationships/hyperlink" Target="https://sturmtools.ru/catalog/feny_tekhnicheskie/fen_tekhnicheskiy_soyuz_tps_2200/" TargetMode="External"/><Relationship Id="rId660" Type="http://schemas.openxmlformats.org/officeDocument/2006/relationships/hyperlink" Target="https://sturmtools.ru/catalog/aksessuary_dlya_stroitelnykh_pylesosov/bumazhnye_meshki_dlya_stroitelnykh_pylesosov_soyuz_pss_7330_885/" TargetMode="External"/><Relationship Id="rId898" Type="http://schemas.openxmlformats.org/officeDocument/2006/relationships/hyperlink" Target="https://sturmtools.ru/catalog/masla/smazka_dlya_burov_soyuz_sbs_0101a/" TargetMode="External"/><Relationship Id="rId1083" Type="http://schemas.openxmlformats.org/officeDocument/2006/relationships/hyperlink" Target="https://sturmtools.ru/catalog/aksessuary_dlya_izmelchiteley/nozh_molotkovyy_v_sbore_dlya_izmelchiteley_sturm_hm2500_990/" TargetMode="External"/><Relationship Id="rId1290" Type="http://schemas.openxmlformats.org/officeDocument/2006/relationships/hyperlink" Target="https://sturmtools.ru/catalog/aksessuary_dlya_trimmerov/nasadka_dlya_trimmera_propolnik_sturm_gt3513_k3/" TargetMode="External"/><Relationship Id="rId2134" Type="http://schemas.openxmlformats.org/officeDocument/2006/relationships/hyperlink" Target="https://sturmtools.ru/catalog/nabory_frez/nabor_frez_sturm_rb08_081019/?RB08_081019" TargetMode="External"/><Relationship Id="rId2341" Type="http://schemas.openxmlformats.org/officeDocument/2006/relationships/hyperlink" Target="https://sturmtools.ru/catalog/passatizhi_i_ploskogubtsy/ploskogubtsy_160_mm_sturm_1020_02_1_160/" TargetMode="External"/><Relationship Id="rId2579" Type="http://schemas.openxmlformats.org/officeDocument/2006/relationships/hyperlink" Target="https://sturmtools.ru/catalog/klyuchi_treshchotki/klyuch_treshchotka_soyuz_1045_15_r3_8c/" TargetMode="External"/><Relationship Id="rId2786" Type="http://schemas.openxmlformats.org/officeDocument/2006/relationships/hyperlink" Target="https://sturmtools.ru/catalog/otvertki/otvertka_sturm_1040_03_sl6_200/" TargetMode="External"/><Relationship Id="rId2993" Type="http://schemas.openxmlformats.org/officeDocument/2006/relationships/hyperlink" Target="https://sturmtools.ru/catalog/nozhnitsy_dlya_rezki_trub/nozhnitsy_dlya_rezki_trub_sturm_1074_09_63/?1074_09_63" TargetMode="External"/><Relationship Id="rId106" Type="http://schemas.openxmlformats.org/officeDocument/2006/relationships/hyperlink" Target="https://sturmtools.ru/catalog/uglovye_shlifovalnye_mashiny/bolgarka_ushm_soyuz_ushs_9512/" TargetMode="External"/><Relationship Id="rId313" Type="http://schemas.openxmlformats.org/officeDocument/2006/relationships/hyperlink" Target="https://sturmtools.ru/catalog/almaznye_gibkie_shlifovalnye_krugi/krug_shlifovalnyy_gibkiy_sturm_9012_d100_200/" TargetMode="External"/><Relationship Id="rId758" Type="http://schemas.openxmlformats.org/officeDocument/2006/relationships/hyperlink" Target="https://sturmtools.ru/catalog/kompressory_maslyanye/kompressor_maslyanyy_sturm_ac931031/" TargetMode="External"/><Relationship Id="rId965" Type="http://schemas.openxmlformats.org/officeDocument/2006/relationships/hyperlink" Target="https://sturmtools.ru/catalog/benzinovye_trimmery/trimmer_benzinovyy_soyuz_bts_9252l/" TargetMode="External"/><Relationship Id="rId1150" Type="http://schemas.openxmlformats.org/officeDocument/2006/relationships/hyperlink" Target="https://sturmtools.ru/catalog/fekalnye_nasosy/nasos_pogruzhnoy_drenazhnyy_sturm_wp9709sw/" TargetMode="External"/><Relationship Id="rId1388" Type="http://schemas.openxmlformats.org/officeDocument/2006/relationships/hyperlink" Target="https://sturmtools.ru/catalog/aksessuary_dlya_trimmerov/leska_dlya_trimmera_10_tlr_2_4_4_15/?TLR_2_4_4_15" TargetMode="External"/><Relationship Id="rId1595" Type="http://schemas.openxmlformats.org/officeDocument/2006/relationships/hyperlink" Target="https://sturmtools.ru/catalog/pily_diskovye/disk_pilnyy_sturm_9020_305_30_60t/" TargetMode="External"/><Relationship Id="rId2439" Type="http://schemas.openxmlformats.org/officeDocument/2006/relationships/hyperlink" Target="https://sturmtools.ru/catalog/kiyanki/kiyanka_sturm_1012_04_fb0680/" TargetMode="External"/><Relationship Id="rId2646" Type="http://schemas.openxmlformats.org/officeDocument/2006/relationships/hyperlink" Target="https://sturmtools.ru/catalog/nabory_otvertok/nabor_otvertok_sturm_1040_08_ss7/" TargetMode="External"/><Relationship Id="rId2853" Type="http://schemas.openxmlformats.org/officeDocument/2006/relationships/hyperlink" Target="https://sturmtools.ru/catalog/nozhovki_po_derevu/nozhovka_po_derevu_soyuz_1060_22_400s/" TargetMode="External"/><Relationship Id="rId94" Type="http://schemas.openxmlformats.org/officeDocument/2006/relationships/hyperlink" Target="https://sturmtools.ru/catalog/uglovye_shlifovalnye_mashiny/shlifmashina_uglovaya_ushm_bolgarka_sturm_ag9512p/" TargetMode="External"/><Relationship Id="rId520" Type="http://schemas.openxmlformats.org/officeDocument/2006/relationships/hyperlink" Target="https://sturmtools.ru/catalog/keramicheskie_obogrevateli/keramicheskiy_obogrevatel_soyuz_tvs_3023mk/" TargetMode="External"/><Relationship Id="rId618" Type="http://schemas.openxmlformats.org/officeDocument/2006/relationships/hyperlink" Target="https://sturmtools.ru/catalog/aksessuary_dlya_motoburov/shnek_dlya_motoburov_ledorub_soyuz_bbs_01_200_l/" TargetMode="External"/><Relationship Id="rId825" Type="http://schemas.openxmlformats.org/officeDocument/2006/relationships/hyperlink" Target="https://sturmtools.ru/catalog/svarochnye_invertory/svarochnyy_invertor_sturm_aw97i125/" TargetMode="External"/><Relationship Id="rId1248" Type="http://schemas.openxmlformats.org/officeDocument/2006/relationships/hyperlink" Target="https://sturmtools.ru/catalog/benzinovye_snegouborochnye_mashiny/benzinovyy_snegouborshchik_sturm_stg7661elr/" TargetMode="External"/><Relationship Id="rId145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62" Type="http://schemas.openxmlformats.org/officeDocument/2006/relationships/hyperlink" Target="https://sturmtools.ru/catalog/almaznye_diski/disk_almaznyy_boekomplekt_b9021_230_25_22c/" TargetMode="External"/><Relationship Id="rId2201" Type="http://schemas.openxmlformats.org/officeDocument/2006/relationships/hyperlink" Target="https://sturmtools.ru/catalog/nabory_bimetallicheskikh_koronok/koronka_bimetallicheskaya_sturm_1090_s04_bi_60/" TargetMode="External"/><Relationship Id="rId2506" Type="http://schemas.openxmlformats.org/officeDocument/2006/relationships/hyperlink" Target="https://sturmtools.ru/catalog/kleshchi_perestavnye_galka/kleshchi_perestavnye_galka_soyuz_1020_08_a180s/?1020_08_A180S" TargetMode="External"/><Relationship Id="rId1010" Type="http://schemas.openxmlformats.org/officeDocument/2006/relationships/hyperlink" Target="https://sturmtools.ru/catalog/aksessuary_dlya_kultivatorov/kultivator_ploskorez_sturm_gke_03/" TargetMode="External"/><Relationship Id="rId1108" Type="http://schemas.openxmlformats.org/officeDocument/2006/relationships/hyperlink" Target="https://sturmtools.ru/catalog/elektricheskie_moyki_vysokogo_davleniya/moyka_vysokogo_davleniya_hanskonner_hpw9225r/?HPW9225R" TargetMode="External"/><Relationship Id="rId1315" Type="http://schemas.openxmlformats.org/officeDocument/2006/relationships/hyperlink" Target="https://sturmtools.ru/catalog/aksessuary_dlya_trimmerov/leska_dlya_trimmera_sturm_gt3535_2_4_0a_15/" TargetMode="External"/><Relationship Id="rId1967" Type="http://schemas.openxmlformats.org/officeDocument/2006/relationships/hyperlink" Target="https://sturmtools.ru/catalog/sverla_po_metallu/sverlo_po_metallu_sturm_1055_04_4s_ss10/" TargetMode="External"/><Relationship Id="rId2713" Type="http://schemas.openxmlformats.org/officeDocument/2006/relationships/hyperlink" Target="https://sturmtools.ru/catalog/otvertki/otvertka_sturm_1040_03_ph1_150/" TargetMode="External"/><Relationship Id="rId2920" Type="http://schemas.openxmlformats.org/officeDocument/2006/relationships/hyperlink" Target="https://sturmtools.ru/catalog/gvozdodery/gvozdoder_hanskonner_hk1013_02_380/" TargetMode="External"/><Relationship Id="rId1522" Type="http://schemas.openxmlformats.org/officeDocument/2006/relationships/hyperlink" Target="https://sturmtools.ru/catalog/pily_diskovye/disk_pilnyy_sturm_9020_165x20_16x36t/" TargetMode="External"/><Relationship Id="rId21" Type="http://schemas.openxmlformats.org/officeDocument/2006/relationships/hyperlink" Target="https://sturmtools.ru/catalog/akkumulyatornye_shurupovyerty/akkumulyatornyy_shurupovert_sturm_cd3508u/" TargetMode="External"/><Relationship Id="rId2089" Type="http://schemas.openxmlformats.org/officeDocument/2006/relationships/hyperlink" Target="https://sturmtools.ru/catalog/nabory_frez/nabor_frez_sturm_rb02_081916/?RB02_081916" TargetMode="External"/><Relationship Id="rId3487" Type="http://schemas.openxmlformats.org/officeDocument/2006/relationships/hyperlink" Target="https://sturmtools.ru/catalog/gryadki_otsinkovannye_polimernye_soyuz_go_05032/?GO_05032" TargetMode="External"/><Relationship Id="rId2296" Type="http://schemas.openxmlformats.org/officeDocument/2006/relationships/hyperlink" Target="https://sturmtools.ru/catalog/shchitki_zashchitnye/korshchetka_ruchnaya_soyuz_9011_02_04s/" TargetMode="External"/><Relationship Id="rId3347" Type="http://schemas.openxmlformats.org/officeDocument/2006/relationships/hyperlink" Target="https://sturmtools.ru/catalog/shtangentsirkuli/shtangentsirkul_sturm_2030_02_200/" TargetMode="External"/><Relationship Id="rId3554" Type="http://schemas.openxmlformats.org/officeDocument/2006/relationships/hyperlink" Target="https://sturmtools.ru/catalog/perchatki/perchatki_sturm_8054_03_m/" TargetMode="External"/><Relationship Id="rId268" Type="http://schemas.openxmlformats.org/officeDocument/2006/relationships/hyperlink" Target="https://sturmtools.ru/catalog/aksessuary_dlya_shlifovalnykh_mashin/stanok_dlya_krepleniya_ushm_sturm_1092_ag_125/" TargetMode="External"/><Relationship Id="rId475" Type="http://schemas.openxmlformats.org/officeDocument/2006/relationships/hyperlink" Target="https://sturmtools.ru/catalog/frezery/frezer_sturm_er1112/" TargetMode="External"/><Relationship Id="rId682" Type="http://schemas.openxmlformats.org/officeDocument/2006/relationships/hyperlink" Target="https://sturmtools.ru/catalog/spetsializirovannye_zatochnye_stanki_sverla_tsepi/zatochnoy_stanok_dlya_pilnykh_tsepey_sturm_bg6060/" TargetMode="External"/><Relationship Id="rId2156" Type="http://schemas.openxmlformats.org/officeDocument/2006/relationships/hyperlink" Target="https://sturmtools.ru/catalog/nabory_frez/nabor_frez_sturm_rb12_081332/?RB12_081332" TargetMode="External"/><Relationship Id="rId2363" Type="http://schemas.openxmlformats.org/officeDocument/2006/relationships/hyperlink" Target="https://sturmtools.ru/catalog/zubila_i_dolota/kern_sturm_1017_05_13/" TargetMode="External"/><Relationship Id="rId2570" Type="http://schemas.openxmlformats.org/officeDocument/2006/relationships/hyperlink" Target="https://sturmtools.ru/catalog/klyuchi_trubnye/klyuch_trubnyy_sturm_1045_02_2/" TargetMode="External"/><Relationship Id="rId3207" Type="http://schemas.openxmlformats.org/officeDocument/2006/relationships/hyperlink" Target="https://sturmtools.ru/catalog/shpateli_dlya_zatirki/shpatel_soyuz_8051_65_450pc/" TargetMode="External"/><Relationship Id="rId3414" Type="http://schemas.openxmlformats.org/officeDocument/2006/relationships/hyperlink" Target="https://sturmtools.ru/catalog/strubtsiny/strubtsina_sturm_1078_07_33/" TargetMode="External"/><Relationship Id="rId3621" Type="http://schemas.openxmlformats.org/officeDocument/2006/relationships/hyperlink" Target="https://sturmtools.ru/catalog/fonari_mnogofunktsionalnyy/fonar_sturm_4051_03_600/" TargetMode="External"/><Relationship Id="rId128" Type="http://schemas.openxmlformats.org/officeDocument/2006/relationships/hyperlink" Target="https://sturmtools.ru/catalog/udarnye_dreli/drel_udarnaya_sturm_id2154/" TargetMode="External"/><Relationship Id="rId335" Type="http://schemas.openxmlformats.org/officeDocument/2006/relationships/hyperlink" Target="https://sturmtools.ru/catalog/shliflenty/shlifovalnaya_lenta_sturm_9010_b76x533_060/" TargetMode="External"/><Relationship Id="rId542" Type="http://schemas.openxmlformats.org/officeDocument/2006/relationships/hyperlink" Target="https://sturmtools.ru/catalog/maslyanye_obogrevateli/maslyanyy_radiator_soyuz_mrs_1507/" TargetMode="External"/><Relationship Id="rId1172" Type="http://schemas.openxmlformats.org/officeDocument/2006/relationships/hyperlink" Target="https://sturmtools.ru/catalog/vibratsionnye_nasosy/nasos_vibratsionnyy_pogruzhnoy_soyuz_ngs_97128n_15/" TargetMode="External"/><Relationship Id="rId2016" Type="http://schemas.openxmlformats.org/officeDocument/2006/relationships/hyperlink" Target="https://sturmtools.ru/catalog/sverla_po_metallu/sverlo_po_metallu_sturm_1055_085_165l/" TargetMode="External"/><Relationship Id="rId2223" Type="http://schemas.openxmlformats.org/officeDocument/2006/relationships/hyperlink" Target="https://sturmtools.ru/catalog/koronki_almaznye/koronka_almaznaya_sturm_1055_09_5055/" TargetMode="External"/><Relationship Id="rId2430" Type="http://schemas.openxmlformats.org/officeDocument/2006/relationships/hyperlink" Target="https://sturmtools.ru/catalog/kuvaldy/kuvalda_soyuz_1011_22_fb1000c/" TargetMode="External"/><Relationship Id="rId402" Type="http://schemas.openxmlformats.org/officeDocument/2006/relationships/hyperlink" Target="https://sturmtools.ru/catalog/polotna_dlya_sabelnykh_pil/polotno_dlya_sabelnoy_pily_gazobeton_305_12_5mm_kirp_gipsokart_beton_sturm_9019_03_s1243hm/" TargetMode="External"/><Relationship Id="rId1032" Type="http://schemas.openxmlformats.org/officeDocument/2006/relationships/hyperlink" Target="https://sturmtools.ru/catalog/aksessuary_dlya_kultivatorov/gruntozatsepy_390_mm_s23_shestigrannyy_val_sturm_gke_24_390/" TargetMode="External"/><Relationship Id="rId1989" Type="http://schemas.openxmlformats.org/officeDocument/2006/relationships/hyperlink" Target="https://sturmtools.ru/catalog/sverla_po_metallu/sverlo_po_metallu_sturm_1055_035_112l/" TargetMode="External"/><Relationship Id="rId1849" Type="http://schemas.openxmlformats.org/officeDocument/2006/relationships/hyperlink" Target="https://sturmtools.ru/catalog/bury_sds/bur_sds_soyuz_9019_sds_18x600c/" TargetMode="External"/><Relationship Id="rId3064" Type="http://schemas.openxmlformats.org/officeDocument/2006/relationships/hyperlink" Target="https://sturmtools.ru/catalog/valiki/valik_sturm_9040_21_175s/" TargetMode="External"/><Relationship Id="rId192" Type="http://schemas.openxmlformats.org/officeDocument/2006/relationships/hyperlink" Target="https://sturmtools.ru/catalog/aksessuary_dlya_perforatorov/pika_sturm_9018_hex_p30x410/" TargetMode="External"/><Relationship Id="rId1709" Type="http://schemas.openxmlformats.org/officeDocument/2006/relationships/hyperlink" Target="https://sturmtools.ru/catalog/pilki_dlya_lobzika/pilki_dlya_lobzika_boekomplekt_b05_311c/" TargetMode="External"/><Relationship Id="rId1916" Type="http://schemas.openxmlformats.org/officeDocument/2006/relationships/hyperlink" Target="https://sturmtools.ru/catalog/sverla_po_kafelyu/sverlo_po_kafelyu_sturm_5380102/" TargetMode="External"/><Relationship Id="rId3271" Type="http://schemas.openxmlformats.org/officeDocument/2006/relationships/hyperlink" Target="https://sturmtools.ru/catalog/ugolniki/ugolnik_sturm_2020_01_300/" TargetMode="External"/><Relationship Id="rId2080" Type="http://schemas.openxmlformats.org/officeDocument/2006/relationships/hyperlink" Target="https://sturmtools.ru/catalog/nabory_frez/nabor_frez_sturm_9016_rb_s8_12_2/" TargetMode="External"/><Relationship Id="rId3131" Type="http://schemas.openxmlformats.org/officeDocument/2006/relationships/hyperlink" Target="https://sturmtools.ru/catalog/pistolety_dlya_germetika/pistolet_dlya_germetika_sturm_1073_04_225/" TargetMode="External"/><Relationship Id="rId289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869" Type="http://schemas.openxmlformats.org/officeDocument/2006/relationships/hyperlink" Target="https://sturmtools.ru/catalog/svarochnye_maski/svarochnaya_maska_sturm_aw91a7wh/" TargetMode="External"/><Relationship Id="rId1499" Type="http://schemas.openxmlformats.org/officeDocument/2006/relationships/hyperlink" Target="https://sturmtools.ru/catalog/otreznye_diski_po_metallu/otreznoy_disk_po_metallu_boekomplekt_b9020_115_12/" TargetMode="External"/><Relationship Id="rId729" Type="http://schemas.openxmlformats.org/officeDocument/2006/relationships/hyperlink" Target="https://sturmtools.ru/catalog/generatory_benzinovye/generator_sturm_pg8735ne/" TargetMode="External"/><Relationship Id="rId1359" Type="http://schemas.openxmlformats.org/officeDocument/2006/relationships/hyperlink" Target="https://sturmtools.ru/catalog/aksessuary_dlya_trimmerov/aksessuar_dlya_trimmera_soyuz_tl3535_2_0_0_30/" TargetMode="External"/><Relationship Id="rId2757" Type="http://schemas.openxmlformats.org/officeDocument/2006/relationships/hyperlink" Target="https://sturmtools.ru/catalog/otvertki/otvertka_hanskonner_hk1040_16_sl3_75/" TargetMode="External"/><Relationship Id="rId2964" Type="http://schemas.openxmlformats.org/officeDocument/2006/relationships/hyperlink" Target="https://sturmtools.ru/catalog/nozhi/nozh_sturm_1076_02_p1/" TargetMode="External"/><Relationship Id="rId936" Type="http://schemas.openxmlformats.org/officeDocument/2006/relationships/hyperlink" Target="https://sturmtools.ru/catalog/benzinovye_trimmery/trimmer_benzinovyy_hanskonner_hbt8942d/" TargetMode="External"/><Relationship Id="rId1219" Type="http://schemas.openxmlformats.org/officeDocument/2006/relationships/hyperlink" Target="https://sturmtools.ru/catalog/aksessuary_dlya_nasosnogo_oborudovaniya/salnik_nasosa_sturm_wp97jss_301_12/" TargetMode="External"/><Relationship Id="rId1566" Type="http://schemas.openxmlformats.org/officeDocument/2006/relationships/hyperlink" Target="https://sturmtools.ru/catalog/pily_diskovye/disk_pilnyy_boekomplekt_b9022_165_30_20_48/" TargetMode="External"/><Relationship Id="rId1773" Type="http://schemas.openxmlformats.org/officeDocument/2006/relationships/hyperlink" Target="https://sturmtools.ru/catalog/bity_i_nabory_bit/bity_boekomplekt_bph2_25_10/" TargetMode="External"/><Relationship Id="rId1980" Type="http://schemas.openxmlformats.org/officeDocument/2006/relationships/hyperlink" Target="https://sturmtools.ru/catalog/sverla_po_metallu/sverlo_po_metallu_sturm_1055_04_13s_ss5/" TargetMode="External"/><Relationship Id="rId2617" Type="http://schemas.openxmlformats.org/officeDocument/2006/relationships/hyperlink" Target="https://sturmtools.ru/catalog/nabory_instrumenta_dlya_avtomobilya/nabor_instrumenta_dlya_avtomobilya_soyuz_1045_20_s30c/" TargetMode="External"/><Relationship Id="rId2824" Type="http://schemas.openxmlformats.org/officeDocument/2006/relationships/hyperlink" Target="https://sturmtools.ru/catalog/napilniki_po_metallu/napilnik_po_metallu_sturm_1050_01_t150/" TargetMode="External"/><Relationship Id="rId65" Type="http://schemas.openxmlformats.org/officeDocument/2006/relationships/hyperlink" Target="https://sturmtools.ru/catalog/uglovye_shlifovalnye_mashiny/bolgarka_ushm_hanskonner_hag12125/" TargetMode="External"/><Relationship Id="rId1426" Type="http://schemas.openxmlformats.org/officeDocument/2006/relationships/hyperlink" Target="https://sturmtools.ru/catalog/aksessuary_dlya_silovoy_tekhniki/svecha_zazhiganiya_dlya_4_taktnogo_dvigatelya_sturm_spl_f7tc/" TargetMode="External"/><Relationship Id="rId1633" Type="http://schemas.openxmlformats.org/officeDocument/2006/relationships/hyperlink" Target="https://sturmtools.ru/catalog/almaznye_diski/disk_almaznyy_sturm_9020_04_230x22_c/" TargetMode="External"/><Relationship Id="rId1840" Type="http://schemas.openxmlformats.org/officeDocument/2006/relationships/hyperlink" Target="https://sturmtools.ru/catalog/bury_sds/bur_sds_soyuz_9019_sds_16x1000c/" TargetMode="External"/><Relationship Id="rId1700" Type="http://schemas.openxmlformats.org/officeDocument/2006/relationships/hyperlink" Target="https://sturmtools.ru/catalog/pilki_dlya_lobzika/pilki_dlya_lobzika_boekomplekt_b05_118b/" TargetMode="External"/><Relationship Id="rId3598" Type="http://schemas.openxmlformats.org/officeDocument/2006/relationships/hyperlink" Target="https://sturmtools.ru/catalog/yashchiki_plastikovye/yashchik_plastikovyy_sturm_tbprof221/" TargetMode="External"/><Relationship Id="rId3458" Type="http://schemas.openxmlformats.org/officeDocument/2006/relationships/hyperlink" Target="https://sturmtools.ru/catalog/sekatory/sekator_sturm_3012_04_23/" TargetMode="External"/><Relationship Id="rId379" Type="http://schemas.openxmlformats.org/officeDocument/2006/relationships/hyperlink" Target="https://sturmtools.ru/catalog/aksessuary_dlya_pil/aksessuar_dlya_pil_sturm_mf5630c_996/" TargetMode="External"/><Relationship Id="rId586" Type="http://schemas.openxmlformats.org/officeDocument/2006/relationships/hyperlink" Target="https://sturmtools.ru/catalog/betonomeshalki/betonomeshalka_sturm_cm20200rf/" TargetMode="External"/><Relationship Id="rId793" Type="http://schemas.openxmlformats.org/officeDocument/2006/relationships/hyperlink" Target="https://sturmtools.ru/catalog/aksessuary_dlya_kompressorov/shlang_sturm_1700_02_10/" TargetMode="External"/><Relationship Id="rId2267" Type="http://schemas.openxmlformats.org/officeDocument/2006/relationships/hyperlink" Target="https://sturmtools.ru/catalog/korshchetki/korshchetka_sturm_5240601/" TargetMode="External"/><Relationship Id="rId2474" Type="http://schemas.openxmlformats.org/officeDocument/2006/relationships/hyperlink" Target="https://sturmtools.ru/catalog/topory/topor_sturm_1015_07_1000/" TargetMode="External"/><Relationship Id="rId2681" Type="http://schemas.openxmlformats.org/officeDocument/2006/relationships/hyperlink" Target="https://sturmtools.ru/catalog/otvertki/otvertka_hanskonner_hk1040_16_ph1_75/" TargetMode="External"/><Relationship Id="rId3318" Type="http://schemas.openxmlformats.org/officeDocument/2006/relationships/hyperlink" Target="https://sturmtools.ru/catalog/urovni/uroven_sturm_2015_03_600/" TargetMode="External"/><Relationship Id="rId3525" Type="http://schemas.openxmlformats.org/officeDocument/2006/relationships/hyperlink" Target="https://sturmtools.ru/catalog/adaptery_dlya_polivalnykh_sistem/adapter_sturm_3015_21_3_4pr/?3015_21_3_4PR" TargetMode="External"/><Relationship Id="rId239" Type="http://schemas.openxmlformats.org/officeDocument/2006/relationships/hyperlink" Target="https://sturmtools.ru/catalog/akkumulyatornye_otvertki/akkumulyatornaya_otvertka_sturm_cd3404u2/" TargetMode="External"/><Relationship Id="rId446" Type="http://schemas.openxmlformats.org/officeDocument/2006/relationships/hyperlink" Target="https://sturmtools.ru/catalog/feny_tekhnicheskie/fen_tekhnicheskiy_sturm_hg2005/" TargetMode="External"/><Relationship Id="rId653" Type="http://schemas.openxmlformats.org/officeDocument/2006/relationships/hyperlink" Target="https://sturmtools.ru/catalog/aksessuary_dlya_stroitelnykh_pylesosov/gofroshlang_dlya_hvc30wd_2_5_m_hanskonner_hvc30wd_h25/?HVC30WD_H25" TargetMode="External"/><Relationship Id="rId1076" Type="http://schemas.openxmlformats.org/officeDocument/2006/relationships/hyperlink" Target="https://sturmtools.ru/catalog/motobloki/motoblok_benzinovyy_sturm_gk827ci10/" TargetMode="External"/><Relationship Id="rId1283" Type="http://schemas.openxmlformats.org/officeDocument/2006/relationships/hyperlink" Target="https://sturmtools.ru/catalog/katushki_trimmernye/katushka_trimmernaya_sturm_gt3513_66/" TargetMode="External"/><Relationship Id="rId1490" Type="http://schemas.openxmlformats.org/officeDocument/2006/relationships/hyperlink" Target="https://sturmtools.ru/catalog/otreznye_diski_po_metallu/otreznoy_disk_po_metallu_sturm_9020_07_125x12/" TargetMode="External"/><Relationship Id="rId2127" Type="http://schemas.openxmlformats.org/officeDocument/2006/relationships/hyperlink" Target="https://sturmtools.ru/catalog/nabory_frez/nabor_frez_sturm_rb07_082016/?RB07_082016" TargetMode="External"/><Relationship Id="rId2334" Type="http://schemas.openxmlformats.org/officeDocument/2006/relationships/hyperlink" Target="https://sturmtools.ru/catalog/mini_seriya_ploskogubtsy_bokorezy/ploskogubtsy_115mm_sturm_1030_05_1_115/" TargetMode="External"/><Relationship Id="rId306" Type="http://schemas.openxmlformats.org/officeDocument/2006/relationships/hyperlink" Target="https://sturmtools.ru/catalog/almaznye_gibkie_shlifovalnye_krugi/krug_shlifovalnyy_gibkiy_sturm_9012_w100_800/" TargetMode="External"/><Relationship Id="rId86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143" Type="http://schemas.openxmlformats.org/officeDocument/2006/relationships/hyperlink" Target="https://sturmtools.ru/catalog/drenazhnye_nasosy/nasos_pogruzhnoy_drenazhnyy_sturm_wp9775s/" TargetMode="External"/><Relationship Id="rId2541" Type="http://schemas.openxmlformats.org/officeDocument/2006/relationships/hyperlink" Target="https://sturmtools.ru/catalog/klyuchi_razvodnye/klyuch_razvodnoy_sturm_1045_28_120/" TargetMode="External"/><Relationship Id="rId513" Type="http://schemas.openxmlformats.org/officeDocument/2006/relationships/hyperlink" Target="https://sturmtools.ru/catalog/keramicheskie_obogrevateli/keramicheskiy_obogrevatel_sturm_fh3022c/" TargetMode="External"/><Relationship Id="rId720" Type="http://schemas.openxmlformats.org/officeDocument/2006/relationships/hyperlink" Target="https://sturmtools.ru/catalog/kompressory_avtomobilnye/avtomobilnyy_kompressor_sturm_mc8835/" TargetMode="External"/><Relationship Id="rId135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401" Type="http://schemas.openxmlformats.org/officeDocument/2006/relationships/hyperlink" Target="https://sturmtools.ru/catalog/molotki/molotok_sturm_1010_52_wd0200/" TargetMode="External"/><Relationship Id="rId1003" Type="http://schemas.openxmlformats.org/officeDocument/2006/relationships/hyperlink" Target="https://sturmtools.ru/catalog/kultivatory_benzinovye/kultivator_benzinovyy_sturm_gk8360m/" TargetMode="External"/><Relationship Id="rId1210" Type="http://schemas.openxmlformats.org/officeDocument/2006/relationships/hyperlink" Target="https://sturmtools.ru/catalog/aksessuary_dlya_nasosnogo_oborudovaniya/flanets_gidroakkumulyatora_sturm_wp97jsf_24/" TargetMode="External"/><Relationship Id="rId3175" Type="http://schemas.openxmlformats.org/officeDocument/2006/relationships/hyperlink" Target="https://sturmtools.ru/catalog/shpateli/shpatel_soyuz_8051_45_150_10fc/" TargetMode="External"/><Relationship Id="rId3382" Type="http://schemas.openxmlformats.org/officeDocument/2006/relationships/hyperlink" Target="https://sturmtools.ru/catalog/skoby_i_gvozdi_dlya_steplera/skoby_dlya_steplera_sturm_1071_02_12/" TargetMode="External"/><Relationship Id="rId2191" Type="http://schemas.openxmlformats.org/officeDocument/2006/relationships/hyperlink" Target="https://sturmtools.ru/catalog/nabory_bimetallicheskikh_koronok/koronka_bimetallicheskaya_sturm_1090_04_bi_114/" TargetMode="External"/><Relationship Id="rId3035" Type="http://schemas.openxmlformats.org/officeDocument/2006/relationships/hyperlink" Target="https://sturmtools.ru/catalog/valiki/valik_sturm_9040_32_100/" TargetMode="External"/><Relationship Id="rId3242" Type="http://schemas.openxmlformats.org/officeDocument/2006/relationships/hyperlink" Target="https://sturmtools.ru/catalog/ruletki/ruletka_hanskonner_hk2010_05_8_32_ruletka_magnetforce3_8kh32/" TargetMode="External"/><Relationship Id="rId163" Type="http://schemas.openxmlformats.org/officeDocument/2006/relationships/hyperlink" Target="https://sturmtools.ru/catalog/perforatory_sds_max/perforator_sds_max_sturm_rh2538v/" TargetMode="External"/><Relationship Id="rId370" Type="http://schemas.openxmlformats.org/officeDocument/2006/relationships/hyperlink" Target="https://sturmtools.ru/catalog/aksessuary_dlya_pil/nasadka_pilnaya_sturm_mf5630c_506/" TargetMode="External"/><Relationship Id="rId2051" Type="http://schemas.openxmlformats.org/officeDocument/2006/relationships/hyperlink" Target="https://sturmtools.ru/catalog/sverla_po_metallu/sverlo_stupenchatoe_boekomplekt_b1055_s420/" TargetMode="External"/><Relationship Id="rId3102" Type="http://schemas.openxmlformats.org/officeDocument/2006/relationships/hyperlink" Target="https://sturmtools.ru/catalog/kisti/kist_sturm_9040_23_025/" TargetMode="External"/><Relationship Id="rId230" Type="http://schemas.openxmlformats.org/officeDocument/2006/relationships/hyperlink" Target="https://sturmtools.ru/catalog/adaptery_sds/adapter_perekhodnik_sturm_9019_plus1_2/" TargetMode="External"/><Relationship Id="rId2868" Type="http://schemas.openxmlformats.org/officeDocument/2006/relationships/hyperlink" Target="https://sturmtools.ru/catalog/nozhovki_po_derevu/nozhovka_po_derevu_sturm_1060_57_450/" TargetMode="External"/><Relationship Id="rId1677" Type="http://schemas.openxmlformats.org/officeDocument/2006/relationships/hyperlink" Target="https://sturmtools.ru/catalog/pilki_dlya_lobzika/pilki_dlya_lobzika_boekomplekt_b02_101br/" TargetMode="External"/><Relationship Id="rId1884" Type="http://schemas.openxmlformats.org/officeDocument/2006/relationships/hyperlink" Target="https://sturmtools.ru/catalog/bury_sds/bur_sds_boekomplekt_b9019_f12_210/" TargetMode="External"/><Relationship Id="rId2728" Type="http://schemas.openxmlformats.org/officeDocument/2006/relationships/hyperlink" Target="https://sturmtools.ru/catalog/otvertki/otvertka_sturm_1040_17_ph2_100/" TargetMode="External"/><Relationship Id="rId2935" Type="http://schemas.openxmlformats.org/officeDocument/2006/relationships/hyperlink" Target="https://sturmtools.ru/catalog/stameski_po_derevu/stameska_soyuz_1063_02_20s/" TargetMode="External"/><Relationship Id="rId907" Type="http://schemas.openxmlformats.org/officeDocument/2006/relationships/hyperlink" Target="https://sturmtools.ru/catalog/benzinovye_tsepnye_pily/benzopila_sturm_gc9912/" TargetMode="External"/><Relationship Id="rId1537" Type="http://schemas.openxmlformats.org/officeDocument/2006/relationships/hyperlink" Target="https://sturmtools.ru/catalog/pily_diskovye/disk_pilnyy_sturm_9020_210x30x24t/" TargetMode="External"/><Relationship Id="rId1744" Type="http://schemas.openxmlformats.org/officeDocument/2006/relationships/hyperlink" Target="https://sturmtools.ru/catalog/bity/bita_hanskonner_hkph2_150/" TargetMode="External"/><Relationship Id="rId1951" Type="http://schemas.openxmlformats.org/officeDocument/2006/relationships/hyperlink" Target="https://sturmtools.ru/catalog/sverla_perevye/sverlo_perevoe_sturm_1055_07_qa150/" TargetMode="External"/><Relationship Id="rId36" Type="http://schemas.openxmlformats.org/officeDocument/2006/relationships/hyperlink" Target="https://sturmtools.ru/catalog/akkumulyatornye_shurupovyerty/akkumulyatornyy_shurupovert_soyuz_dshs_14_1l/" TargetMode="External"/><Relationship Id="rId1604" Type="http://schemas.openxmlformats.org/officeDocument/2006/relationships/hyperlink" Target="https://sturmtools.ru/catalog/almaznye_diski/disk_almaznyy_sturm_9020_04_115x22_c/" TargetMode="External"/><Relationship Id="rId1811" Type="http://schemas.openxmlformats.org/officeDocument/2006/relationships/hyperlink" Target="https://sturmtools.ru/catalog/bury_sds/bur_sds_soyuz_9019_sds_04x110c/" TargetMode="External"/><Relationship Id="rId3569" Type="http://schemas.openxmlformats.org/officeDocument/2006/relationships/hyperlink" Target="https://sturmtools.ru/catalog/gorelki_gazovye/gorelka_gazovaya_sturm_5015_kl_02/" TargetMode="External"/><Relationship Id="rId697" Type="http://schemas.openxmlformats.org/officeDocument/2006/relationships/hyperlink" Target="https://sturmtools.ru/catalog/tochilno_shlifovalnye_stanki/tochilnyy_stanok_sturm_bg60127/" TargetMode="External"/><Relationship Id="rId2378" Type="http://schemas.openxmlformats.org/officeDocument/2006/relationships/hyperlink" Target="https://sturmtools.ru/catalog/molotki/molotok_sturm_1010_02_fr0400/" TargetMode="External"/><Relationship Id="rId3429" Type="http://schemas.openxmlformats.org/officeDocument/2006/relationships/hyperlink" Target="https://sturmtools.ru/catalog/izolenta/fumlenta_soyuz_7011_01_19x10s/" TargetMode="External"/><Relationship Id="rId1187" Type="http://schemas.openxmlformats.org/officeDocument/2006/relationships/hyperlink" Target="https://sturmtools.ru/catalog/nasosnye_stantsii/nasosnaya_stantsiya_sturm_wp9714ci/" TargetMode="External"/><Relationship Id="rId258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792" Type="http://schemas.openxmlformats.org/officeDocument/2006/relationships/hyperlink" Target="https://sturmtools.ru/catalog/otvertki/otvertka_sturm_1040_17_sl5_125/" TargetMode="External"/><Relationship Id="rId3636" Type="http://schemas.openxmlformats.org/officeDocument/2006/relationships/hyperlink" Target="https://sturmtools.ru/catalog/plastikovye_khomuty/khomuty_plastikovye_sturm_7012_04_300/" TargetMode="External"/><Relationship Id="rId557" Type="http://schemas.openxmlformats.org/officeDocument/2006/relationships/hyperlink" Target="https://sturmtools.ru/catalog/ventilyatory_elektricheskie/ventilyator_nastolnyy_sturm_sf5002/" TargetMode="External"/><Relationship Id="rId764" Type="http://schemas.openxmlformats.org/officeDocument/2006/relationships/hyperlink" Target="https://sturmtools.ru/catalog/kompressory_maslyanye/kompressor_maslyanyy_sturm_ac932100/" TargetMode="External"/><Relationship Id="rId97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394" Type="http://schemas.openxmlformats.org/officeDocument/2006/relationships/hyperlink" Target="https://sturmtools.ru/catalog/aksessuary_dlya_trimmerov/leska_dlya_trimmera_10_tlr_3_0_s_15/?TLR_3_0_S_15" TargetMode="External"/><Relationship Id="rId2238" Type="http://schemas.openxmlformats.org/officeDocument/2006/relationships/hyperlink" Target="https://sturmtools.ru/catalog/koronki_almaznye/koronka_almaznaya_sturm_1055_10_3570/" TargetMode="External"/><Relationship Id="rId2445" Type="http://schemas.openxmlformats.org/officeDocument/2006/relationships/hyperlink" Target="https://sturmtools.ru/catalog/kiyanki/kiyanka_soyuz_1012_07_1200s/" TargetMode="External"/><Relationship Id="rId2652" Type="http://schemas.openxmlformats.org/officeDocument/2006/relationships/hyperlink" Target="https://sturmtools.ru/catalog/nabory_otvertok/otvertka_perevertysh_2_v_1_soyuz_1040_09_s1c/" TargetMode="External"/><Relationship Id="rId417" Type="http://schemas.openxmlformats.org/officeDocument/2006/relationships/hyperlink" Target="https://sturmtools.ru/catalog/aksessuary_dlya_svarki_plastikovykh_trub/nasadka_dlya_apparata_dlya_svarki_plastikovykh_trub_sturm_tw7219_920/" TargetMode="External"/><Relationship Id="rId624" Type="http://schemas.openxmlformats.org/officeDocument/2006/relationships/hyperlink" Target="https://sturmtools.ru/catalog/aksessuary_dlya_motoburov/shnek_dlya_motoburov_bbs_02_180_l/" TargetMode="External"/><Relationship Id="rId831" Type="http://schemas.openxmlformats.org/officeDocument/2006/relationships/hyperlink" Target="https://sturmtools.ru/catalog/svarochnye_invertory/svarochnyy_invertor_sturm_aw97i32n/" TargetMode="External"/><Relationship Id="rId1047" Type="http://schemas.openxmlformats.org/officeDocument/2006/relationships/hyperlink" Target="https://sturmtools.ru/catalog/aksessuary_dlya_kultivatorov/gke_34_1_adapter_dlya_rotornoy_kosilki/" TargetMode="External"/><Relationship Id="rId125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61" Type="http://schemas.openxmlformats.org/officeDocument/2006/relationships/hyperlink" Target="https://sturmtools.ru/catalog/aksessuary_dlya_tsepnykh_pil/pilnaya_tsep_sturm_sc38013crt/" TargetMode="External"/><Relationship Id="rId2305" Type="http://schemas.openxmlformats.org/officeDocument/2006/relationships/hyperlink" Target="https://sturmtools.ru/catalog/krugi_zachistnye_lepestkovye/zachistnoy_krug_lepestkovyy_sturm_9010_01_125x22_60/" TargetMode="External"/><Relationship Id="rId2512" Type="http://schemas.openxmlformats.org/officeDocument/2006/relationships/hyperlink" Target="https://sturmtools.ru/catalog/klyuchi_trubnye/klyuch_trubka_tortsevoy_sturm_1045_22_10x12/" TargetMode="External"/><Relationship Id="rId1114" Type="http://schemas.openxmlformats.org/officeDocument/2006/relationships/hyperlink" Target="https://sturmtools.ru/catalog/elektricheskie_moyki_vysokogo_davleniya/moyka_vysokogo_davleniya_sturm_pw92119/" TargetMode="External"/><Relationship Id="rId1321" Type="http://schemas.openxmlformats.org/officeDocument/2006/relationships/hyperlink" Target="https://sturmtools.ru/catalog/aksessuary_dlya_trimmerov/aksessuar_dlya_trimmera_sturm_gt3535_2_4_7_30/" TargetMode="External"/><Relationship Id="rId3079" Type="http://schemas.openxmlformats.org/officeDocument/2006/relationships/hyperlink" Target="https://sturmtools.ru/catalog/byugeli/byugel_sturm_1_9040_6c/" TargetMode="External"/><Relationship Id="rId3286" Type="http://schemas.openxmlformats.org/officeDocument/2006/relationships/hyperlink" Target="https://sturmtools.ru/catalog/ugolniki/ugolnik_sturm_2020_09_300_s_urovnem_transportirom_i_chertilkoy/" TargetMode="External"/><Relationship Id="rId3493" Type="http://schemas.openxmlformats.org/officeDocument/2006/relationships/hyperlink" Target="https://sturmtools.ru/catalog/pistolety_i_oroshateli_dlya_poliva/pistolet_dlya_poliva_sturm_3015_17_01/" TargetMode="External"/><Relationship Id="rId2095" Type="http://schemas.openxmlformats.org/officeDocument/2006/relationships/hyperlink" Target="https://sturmtools.ru/catalog/nabory_frez/nabor_frez_sturm_rb02_082508/?RB02_082508" TargetMode="External"/><Relationship Id="rId3146" Type="http://schemas.openxmlformats.org/officeDocument/2006/relationships/hyperlink" Target="https://sturmtools.ru/catalog/shpateli/shpatel_sturm_8051_04_100/" TargetMode="External"/><Relationship Id="rId3353" Type="http://schemas.openxmlformats.org/officeDocument/2006/relationships/hyperlink" Target="https://sturmtools.ru/catalog/zaklepochniki/zaklepochnik_sturm_1070_07_450/" TargetMode="External"/><Relationship Id="rId274" Type="http://schemas.openxmlformats.org/officeDocument/2006/relationships/hyperlink" Target="https://sturmtools.ru/catalog/mashiny_dlya_shlifovki_sten/mashina_dlya_shlifovki_sten_sturm_dws6010sl/" TargetMode="External"/><Relationship Id="rId481" Type="http://schemas.openxmlformats.org/officeDocument/2006/relationships/hyperlink" Target="https://sturmtools.ru/catalog/pistolety_payalnye_i_payalniki/payalnik_soyuz_ps2005_60/" TargetMode="External"/><Relationship Id="rId2162" Type="http://schemas.openxmlformats.org/officeDocument/2006/relationships/hyperlink" Target="https://sturmtools.ru/catalog/nabory_frez/nabor_frez_sturm_rb14_123026/?RB14_123026" TargetMode="External"/><Relationship Id="rId3006" Type="http://schemas.openxmlformats.org/officeDocument/2006/relationships/hyperlink" Target="https://sturmtools.ru/catalog/pily_ruchnye_po_metallu/ruchnaya_pila_po_metallu_sturm_1061_06_300/" TargetMode="External"/><Relationship Id="rId3560" Type="http://schemas.openxmlformats.org/officeDocument/2006/relationships/hyperlink" Target="https://sturmtools.ru/catalog/respirator_hanskonner_8050_05_00/?8050_05_00" TargetMode="External"/><Relationship Id="rId134" Type="http://schemas.openxmlformats.org/officeDocument/2006/relationships/hyperlink" Target="https://sturmtools.ru/catalog/udarnye_dreli/drel_udarnaya_sturm_id2290/" TargetMode="External"/><Relationship Id="rId3213" Type="http://schemas.openxmlformats.org/officeDocument/2006/relationships/hyperlink" Target="https://sturmtools.ru/catalog/lineyki/lineyka_sturm_2040_01_500/" TargetMode="External"/><Relationship Id="rId3420" Type="http://schemas.openxmlformats.org/officeDocument/2006/relationships/hyperlink" Target="https://sturmtools.ru/catalog/strubtsiny/strubtsina_sturm_1078_08_45/" TargetMode="External"/><Relationship Id="rId341" Type="http://schemas.openxmlformats.org/officeDocument/2006/relationships/hyperlink" Target="https://sturmtools.ru/catalog/shliflenty/shlifovalnaya_lenta_sturm_9010_b76x533_100/" TargetMode="External"/><Relationship Id="rId2022" Type="http://schemas.openxmlformats.org/officeDocument/2006/relationships/hyperlink" Target="https://sturmtools.ru/catalog/sverla_po_metallu/sverlo_po_metallu_sturm_1055_100_184l/" TargetMode="External"/><Relationship Id="rId2979" Type="http://schemas.openxmlformats.org/officeDocument/2006/relationships/hyperlink" Target="https://sturmtools.ru/catalog/nozhnitsy_po_metallu/nozhnitsy_po_metallu_sturm_1074_02_01/" TargetMode="External"/><Relationship Id="rId201" Type="http://schemas.openxmlformats.org/officeDocument/2006/relationships/hyperlink" Target="https://sturmtools.ru/catalog/koronki_sds/koronka_sds_sturm_9018_sds_hd100/" TargetMode="External"/><Relationship Id="rId1788" Type="http://schemas.openxmlformats.org/officeDocument/2006/relationships/hyperlink" Target="https://sturmtools.ru/catalog/bity_i_nabory_bit/bity_boekomplekt_bph2_90_10l/" TargetMode="External"/><Relationship Id="rId1995" Type="http://schemas.openxmlformats.org/officeDocument/2006/relationships/hyperlink" Target="https://sturmtools.ru/catalog/sverla_po_metallu/sverlo_po_metallu_sturm_1055_045_126l/" TargetMode="External"/><Relationship Id="rId2839" Type="http://schemas.openxmlformats.org/officeDocument/2006/relationships/hyperlink" Target="https://sturmtools.ru/catalog/nozhovki_po_derevu/nozhovka_po_derevu_s_karandashom_sturm_1060_11_4011/" TargetMode="External"/><Relationship Id="rId1648" Type="http://schemas.openxmlformats.org/officeDocument/2006/relationships/hyperlink" Target="https://sturmtools.ru/catalog/almaznye_diski/disk_almaznyy_boekomplekt_b9021_125_22t/" TargetMode="External"/><Relationship Id="rId1508" Type="http://schemas.openxmlformats.org/officeDocument/2006/relationships/hyperlink" Target="https://sturmtools.ru/catalog/otreznye_diski_po_metallu/otreznoy_disk_po_metallu_boekomplekt_b9020_355_30/" TargetMode="External"/><Relationship Id="rId1855" Type="http://schemas.openxmlformats.org/officeDocument/2006/relationships/hyperlink" Target="https://sturmtools.ru/catalog/bury_sds/bur_sds_soyuz_9019_sds_24x600c/" TargetMode="External"/><Relationship Id="rId290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070" Type="http://schemas.openxmlformats.org/officeDocument/2006/relationships/hyperlink" Target="https://sturmtools.ru/catalog/byugeli/ruchka_teleskopicheskaya_metallicheskaya_sturm_9040_th_20/" TargetMode="External"/><Relationship Id="rId1715" Type="http://schemas.openxmlformats.org/officeDocument/2006/relationships/hyperlink" Target="https://sturmtools.ru/catalog/pilki_dlya_lobzika/pilki_dlya_lobzika_sturm_5250304/" TargetMode="External"/><Relationship Id="rId1922" Type="http://schemas.openxmlformats.org/officeDocument/2006/relationships/hyperlink" Target="https://sturmtools.ru/catalog/sverla_vintovye/sverlo_vintovoe_sturm_1055_ag10x230/" TargetMode="External"/><Relationship Id="rId2489" Type="http://schemas.openxmlformats.org/officeDocument/2006/relationships/hyperlink" Target="https://sturmtools.ru/catalog/kleshchi_perestavnye_galka/kleshchi_perestavnye_galka_sturm_1020_06_250/" TargetMode="External"/><Relationship Id="rId2696" Type="http://schemas.openxmlformats.org/officeDocument/2006/relationships/hyperlink" Target="https://sturmtools.ru/catalog/otvertki/otvertka_sturm_1040_01_ph2_100/" TargetMode="External"/><Relationship Id="rId668" Type="http://schemas.openxmlformats.org/officeDocument/2006/relationships/hyperlink" Target="https://sturmtools.ru/catalog/aksessuary_dlya_stroitelnykh_pylesosov/aksessuar_dlya_stroitelnykh_pylesosov_soyuz_pss_7420_khf/?PSS_7420_KHF" TargetMode="External"/><Relationship Id="rId875" Type="http://schemas.openxmlformats.org/officeDocument/2006/relationships/hyperlink" Target="https://sturmtools.ru/catalog/svarochnye_maski/svarochnaya_maska_soyuz_sas_91a4rf/" TargetMode="External"/><Relationship Id="rId1298" Type="http://schemas.openxmlformats.org/officeDocument/2006/relationships/hyperlink" Target="https://sturmtools.ru/catalog/aksessuary_dlya_trimmerov/aksessuar_dlya_trimmera_sturm_gt3535_1_3_s2/" TargetMode="External"/><Relationship Id="rId2349" Type="http://schemas.openxmlformats.org/officeDocument/2006/relationships/hyperlink" Target="https://sturmtools.ru/catalog/passatizhi_i_ploskogubtsy/passatizhi_soyuz_1020_11_1_200s/" TargetMode="External"/><Relationship Id="rId2556" Type="http://schemas.openxmlformats.org/officeDocument/2006/relationships/hyperlink" Target="https://sturmtools.ru/catalog/klyuchi_razvodnye/klyuch_razvodnoy_sturm_1045_31_250/" TargetMode="External"/><Relationship Id="rId2763" Type="http://schemas.openxmlformats.org/officeDocument/2006/relationships/hyperlink" Target="https://sturmtools.ru/catalog/otvertki/otvertka_hanskonner_hk1040_16_sl6_150/" TargetMode="External"/><Relationship Id="rId2970" Type="http://schemas.openxmlformats.org/officeDocument/2006/relationships/hyperlink" Target="https://sturmtools.ru/catalog/nozhi/nozh_sturm_1076_08_07/" TargetMode="External"/><Relationship Id="rId3607" Type="http://schemas.openxmlformats.org/officeDocument/2006/relationships/hyperlink" Target="https://sturmtools.ru/catalog/privyaz_strakhovochnaya/privyaz_strakhovochnaya_sturm_8050_07_03/" TargetMode="External"/><Relationship Id="rId528" Type="http://schemas.openxmlformats.org/officeDocument/2006/relationships/hyperlink" Target="https://sturmtools.ru/catalog/konvektsionnye_obogrevateli/konvektor_sturm_ch1000d/" TargetMode="External"/><Relationship Id="rId735" Type="http://schemas.openxmlformats.org/officeDocument/2006/relationships/hyperlink" Target="https://sturmtools.ru/catalog/generatory_benzinovye/generator_sturm_pg8735e/" TargetMode="External"/><Relationship Id="rId942" Type="http://schemas.openxmlformats.org/officeDocument/2006/relationships/hyperlink" Target="https://sturmtools.ru/catalog/benzinovye_trimmery/trimmer_benzinovyy_sturm_bt89314/" TargetMode="External"/><Relationship Id="rId1158" Type="http://schemas.openxmlformats.org/officeDocument/2006/relationships/hyperlink" Target="https://sturmtools.ru/catalog/skvazhinnye_nasosy/nasos_skvazhinnyy_sturm_wp9715dwi/" TargetMode="External"/><Relationship Id="rId1365" Type="http://schemas.openxmlformats.org/officeDocument/2006/relationships/hyperlink" Target="https://sturmtools.ru/catalog/aksessuary_dlya_trimmerov/leska_dlya_trimmera_d_2_0_mm_l_15m_kruchenyy_kvadrat_soyuz_tl3535_2_0_s_15/" TargetMode="External"/><Relationship Id="rId1572" Type="http://schemas.openxmlformats.org/officeDocument/2006/relationships/hyperlink" Target="https://sturmtools.ru/catalog/pily_diskovye/disk_pilnyy_boekomplekt_b9022_190_20_16_36/" TargetMode="External"/><Relationship Id="rId2209" Type="http://schemas.openxmlformats.org/officeDocument/2006/relationships/hyperlink" Target="https://sturmtools.ru/catalog/nabory_bimetallicheskikh_koronok/koronka_bimetallicheskaya_sturm_1090_04_sds_3_8/" TargetMode="External"/><Relationship Id="rId2416" Type="http://schemas.openxmlformats.org/officeDocument/2006/relationships/hyperlink" Target="https://sturmtools.ru/catalog/molotki/molotok_sturm_1010_74_740/" TargetMode="External"/><Relationship Id="rId2623" Type="http://schemas.openxmlformats.org/officeDocument/2006/relationships/hyperlink" Target="https://sturmtools.ru/catalog/nabory_instrumenta_dlya_avtomobilya/nabor_instrumenta_dlya_avtomobilya_soyuz_1045_20_s79c/" TargetMode="External"/><Relationship Id="rId1018" Type="http://schemas.openxmlformats.org/officeDocument/2006/relationships/hyperlink" Target="https://sturmtools.ru/catalog/aksessuary_dlya_kultivatorov/plug_universalnyy_160_mm_sturm_gke_10_160/" TargetMode="External"/><Relationship Id="rId1225" Type="http://schemas.openxmlformats.org/officeDocument/2006/relationships/hyperlink" Target="https://sturmtools.ru/catalog/opryskivateli_ruchnye/opryskivatel_sadovyy_sturm_gs8210b/" TargetMode="External"/><Relationship Id="rId143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83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71" Type="http://schemas.openxmlformats.org/officeDocument/2006/relationships/hyperlink" Target="https://sturmtools.ru/catalog/uglovye_shlifovalnye_mashiny/bolgarka_ushm_hanskonner_hag16180ec/" TargetMode="External"/><Relationship Id="rId802" Type="http://schemas.openxmlformats.org/officeDocument/2006/relationships/hyperlink" Target="https://sturmtools.ru/catalog/aksessuary_dlya_kompressorov/kraskopult_sturm_1710_01_06t/" TargetMode="External"/><Relationship Id="rId3397" Type="http://schemas.openxmlformats.org/officeDocument/2006/relationships/hyperlink" Target="https://sturmtools.ru/catalog/skoby_i_gvozdi_dlya_steplera/gvozdi_dlya_pnevmo_steplera_sturm_1071_06_35/" TargetMode="External"/><Relationship Id="rId178" Type="http://schemas.openxmlformats.org/officeDocument/2006/relationships/hyperlink" Target="https://sturmtools.ru/catalog/perforatory_sds_plus/perforator_sds_plus_sturm_rh2517/" TargetMode="External"/><Relationship Id="rId3257" Type="http://schemas.openxmlformats.org/officeDocument/2006/relationships/hyperlink" Target="https://sturmtools.ru/catalog/ruletki/ruletka_soyuz_21525/" TargetMode="External"/><Relationship Id="rId3464" Type="http://schemas.openxmlformats.org/officeDocument/2006/relationships/hyperlink" Target="https://sturmtools.ru/catalog/suchkorezy/suchkorez_hanskonner_3012_05_03/" TargetMode="External"/><Relationship Id="rId385" Type="http://schemas.openxmlformats.org/officeDocument/2006/relationships/hyperlink" Target="https://sturmtools.ru/catalog/polotna_dlya_lentochnoy_pily/polotna_dlya_lentochnykh_pil_sturm_bsm3314p_m14/" TargetMode="External"/><Relationship Id="rId592" Type="http://schemas.openxmlformats.org/officeDocument/2006/relationships/hyperlink" Target="https://sturmtools.ru/catalog/betonomeshalki/betonomeshalka_sturm_cm20260ci/" TargetMode="External"/><Relationship Id="rId2066" Type="http://schemas.openxmlformats.org/officeDocument/2006/relationships/hyperlink" Target="https://sturmtools.ru/catalog/sverla_opalubochnye/sverlo_opalubochnoe_montazhnoe_boekomplekt_b1055_sd204/?B1055_SD204" TargetMode="External"/><Relationship Id="rId2273" Type="http://schemas.openxmlformats.org/officeDocument/2006/relationships/hyperlink" Target="https://sturmtools.ru/catalog/korshchetki/korshchetka_sturm_5240801/" TargetMode="External"/><Relationship Id="rId2480" Type="http://schemas.openxmlformats.org/officeDocument/2006/relationships/hyperlink" Target="https://sturmtools.ru/catalog/topory/topor_sturm_1015_08_fr1800/" TargetMode="External"/><Relationship Id="rId3117" Type="http://schemas.openxmlformats.org/officeDocument/2006/relationships/hyperlink" Target="https://sturmtools.ru/catalog/kisti/kist_soyuz_9040_36_075s/" TargetMode="External"/><Relationship Id="rId3324" Type="http://schemas.openxmlformats.org/officeDocument/2006/relationships/hyperlink" Target="https://sturmtools.ru/catalog/urovni/uroven_sturm_2015_05_2000/" TargetMode="External"/><Relationship Id="rId353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45" Type="http://schemas.openxmlformats.org/officeDocument/2006/relationships/hyperlink" Target="https://sturmtools.ru/catalog/akkumulyatornye_shurupovyerty/akkumulyatornyy_gaykovert_sturm_cd650sbl_1batterysystem/" TargetMode="External"/><Relationship Id="rId452" Type="http://schemas.openxmlformats.org/officeDocument/2006/relationships/hyperlink" Target="https://sturmtools.ru/catalog/feny_tekhnicheskie/fen_barbekyu_tekhnicheskiy_soyuz_tps_18002b/" TargetMode="External"/><Relationship Id="rId1082" Type="http://schemas.openxmlformats.org/officeDocument/2006/relationships/hyperlink" Target="https://sturmtools.ru/catalog/zernodrobilki/zernodrobilka_sturm_hm2501/" TargetMode="External"/><Relationship Id="rId2133" Type="http://schemas.openxmlformats.org/officeDocument/2006/relationships/hyperlink" Target="https://sturmtools.ru/catalog/nabory_frez/nabor_frez_sturm_rb07_126019/?RB07_126019" TargetMode="External"/><Relationship Id="rId2340" Type="http://schemas.openxmlformats.org/officeDocument/2006/relationships/hyperlink" Target="https://sturmtools.ru/catalog/passatizhi_i_ploskogubtsy/kruglogubtsy_150_mm_sturm_1020_01_4_rn/" TargetMode="External"/><Relationship Id="rId105" Type="http://schemas.openxmlformats.org/officeDocument/2006/relationships/hyperlink" Target="https://sturmtools.ru/catalog/uglovye_shlifovalnye_mashiny/bolgarka_ushm_soyuz_ushs_9024p/" TargetMode="External"/><Relationship Id="rId312" Type="http://schemas.openxmlformats.org/officeDocument/2006/relationships/hyperlink" Target="https://sturmtools.ru/catalog/almaznye_gibkie_shlifovalnye_krugi/krug_shlifovalnyy_gibkiy_sturm_9012_d100_100/" TargetMode="External"/><Relationship Id="rId2200" Type="http://schemas.openxmlformats.org/officeDocument/2006/relationships/hyperlink" Target="https://sturmtools.ru/catalog/nabory_bimetallicheskikh_koronok/koronka_bimetallicheskaya_sturm_1090_s04_bi_51/" TargetMode="External"/><Relationship Id="rId1899" Type="http://schemas.openxmlformats.org/officeDocument/2006/relationships/hyperlink" Target="https://sturmtools.ru/catalog/sverla_po_betonu/sverlo_po_betonu_soyuz_1055_06_08x120/" TargetMode="External"/><Relationship Id="rId1759" Type="http://schemas.openxmlformats.org/officeDocument/2006/relationships/hyperlink" Target="https://sturmtools.ru/catalog/bity/bity_sturm_1270301/" TargetMode="External"/><Relationship Id="rId1966" Type="http://schemas.openxmlformats.org/officeDocument/2006/relationships/hyperlink" Target="https://sturmtools.ru/catalog/sverla_po_metallu/sverlo_po_metallu_sturm_1055_04_4s8_ss10/" TargetMode="External"/><Relationship Id="rId3181" Type="http://schemas.openxmlformats.org/officeDocument/2006/relationships/hyperlink" Target="https://sturmtools.ru/catalog/shpateli/shpatel_soyuz_8051_45_250_10fc/" TargetMode="External"/><Relationship Id="rId1619" Type="http://schemas.openxmlformats.org/officeDocument/2006/relationships/hyperlink" Target="https://sturmtools.ru/catalog/almaznye_diski/disk_almaznyy_soyuz_9020_04_150x22c/" TargetMode="External"/><Relationship Id="rId1826" Type="http://schemas.openxmlformats.org/officeDocument/2006/relationships/hyperlink" Target="https://sturmtools.ru/catalog/bury_sds/bur_sds_soyuz_9019_sds_10x210c/" TargetMode="External"/><Relationship Id="rId3041" Type="http://schemas.openxmlformats.org/officeDocument/2006/relationships/hyperlink" Target="https://sturmtools.ru/catalog/valiki/valik_sturm_9040_33_150/" TargetMode="External"/><Relationship Id="rId77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86" Type="http://schemas.openxmlformats.org/officeDocument/2006/relationships/hyperlink" Target="https://sturmtools.ru/catalog/aksessuary_dlya_gazonokosilok/nozh_dlya_gazonokosilki_sturm_42_sm_plb42/" TargetMode="External"/><Relationship Id="rId2667" Type="http://schemas.openxmlformats.org/officeDocument/2006/relationships/hyperlink" Target="https://sturmtools.ru/catalog/nabory_otvertok/nabor_otvertok_sturm_1040_19_14/" TargetMode="External"/><Relationship Id="rId639" Type="http://schemas.openxmlformats.org/officeDocument/2006/relationships/hyperlink" Target="https://sturmtools.ru/catalog/frezery/frezer_sturm_er1120pc_s_konstantnoy_elektronikoy/" TargetMode="External"/><Relationship Id="rId1269" Type="http://schemas.openxmlformats.org/officeDocument/2006/relationships/hyperlink" Target="https://sturmtools.ru/catalog/katushki_trimmernye/katushka_trimmernaya_sturm_gt3513_25e/" TargetMode="External"/><Relationship Id="rId147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874" Type="http://schemas.openxmlformats.org/officeDocument/2006/relationships/hyperlink" Target="https://sturmtools.ru/catalog/nozhovki_po_derevu/nozhovka_po_derevu_sturm_1060_64_350/" TargetMode="External"/><Relationship Id="rId84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129" Type="http://schemas.openxmlformats.org/officeDocument/2006/relationships/hyperlink" Target="https://sturmtools.ru/catalog/drenazhnye_nasosy/nasos_pogruzhnoy_drenazhnyy_sturm_wp9712s/" TargetMode="External"/><Relationship Id="rId1683" Type="http://schemas.openxmlformats.org/officeDocument/2006/relationships/hyperlink" Target="https://sturmtools.ru/catalog/pilki_dlya_lobzika/pilki_dlya_lobzika_boekomplekt_b02_118g/" TargetMode="External"/><Relationship Id="rId1890" Type="http://schemas.openxmlformats.org/officeDocument/2006/relationships/hyperlink" Target="https://sturmtools.ru/catalog/bury_sds/bur_sds_boekomplekt_b9019_f16_210/" TargetMode="External"/><Relationship Id="rId2527" Type="http://schemas.openxmlformats.org/officeDocument/2006/relationships/hyperlink" Target="https://sturmtools.ru/catalog/klyuchi_razvodnye/klyuch_razvodnoy_sturm_1045_02_a160/" TargetMode="External"/><Relationship Id="rId2734" Type="http://schemas.openxmlformats.org/officeDocument/2006/relationships/hyperlink" Target="https://sturmtools.ru/catalog/otvertki/otvertka_soyuz_1040_02_ph1_200c/" TargetMode="External"/><Relationship Id="rId2941" Type="http://schemas.openxmlformats.org/officeDocument/2006/relationships/hyperlink" Target="https://sturmtools.ru/catalog/stameski_po_derevu/stameska_soyuz_1063_02_h4c/" TargetMode="External"/><Relationship Id="rId706" Type="http://schemas.openxmlformats.org/officeDocument/2006/relationships/hyperlink" Target="https://sturmtools.ru/catalog/tochilno_shlifovalnye_stanki/tochilnyy_stanok_soyuz_tss_60125/" TargetMode="External"/><Relationship Id="rId913" Type="http://schemas.openxmlformats.org/officeDocument/2006/relationships/hyperlink" Target="https://sturmtools.ru/catalog/benzinovye_tsepnye_pily/benzopila_soyuz_pts_99520t/" TargetMode="External"/><Relationship Id="rId1336" Type="http://schemas.openxmlformats.org/officeDocument/2006/relationships/hyperlink" Target="https://sturmtools.ru/catalog/aksessuary_dlya_trimmerov/leska_dlya_trimmera_sturm_gt3535_3_0_3s_15/" TargetMode="External"/><Relationship Id="rId1543" Type="http://schemas.openxmlformats.org/officeDocument/2006/relationships/hyperlink" Target="https://sturmtools.ru/catalog/pily_diskovye/disk_pilnyy_sturm_9020_250_32_48t/" TargetMode="External"/><Relationship Id="rId1750" Type="http://schemas.openxmlformats.org/officeDocument/2006/relationships/hyperlink" Target="https://sturmtools.ru/catalog/bity/bity_dlya_gipsokartona_sturm_1041_08_50/" TargetMode="External"/><Relationship Id="rId280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2" Type="http://schemas.openxmlformats.org/officeDocument/2006/relationships/hyperlink" Target="https://sturmtools.ru/catalog/aksessuary_dlya_dreley_shurupovertov/zaryadnoe_ustroystvo_dlya_akkumulyatorov_hanskonner_hbc18_unibattery/" TargetMode="External"/><Relationship Id="rId1403" Type="http://schemas.openxmlformats.org/officeDocument/2006/relationships/hyperlink" Target="https://sturmtools.ru/catalog/aksessuary_dlya_trimmerov/tsilindro_porshnevaya_gruppa_benzotrimmera_sturm_bt89_cpg_5/" TargetMode="External"/><Relationship Id="rId1610" Type="http://schemas.openxmlformats.org/officeDocument/2006/relationships/hyperlink" Target="https://sturmtools.ru/catalog/almaznye_diski/disk_almaznyy_sturm_9020_04_125x22_c/" TargetMode="External"/><Relationship Id="rId3368" Type="http://schemas.openxmlformats.org/officeDocument/2006/relationships/hyperlink" Target="https://sturmtools.ru/catalog/zaklepki/zaklepki_sturm_1070_48_8/" TargetMode="External"/><Relationship Id="rId3575" Type="http://schemas.openxmlformats.org/officeDocument/2006/relationships/hyperlink" Target="https://sturmtools.ru/catalog/gorelki_gazovye/gorelka_gazovaya_sturm_5015_kl_08/" TargetMode="External"/><Relationship Id="rId289" Type="http://schemas.openxmlformats.org/officeDocument/2006/relationships/hyperlink" Target="https://sturmtools.ru/catalog/vibratsionnye_shlifovalnye_mashiny/vibratsionnaya_shlifovalnaya_mashina_sturm_os8025/" TargetMode="External"/><Relationship Id="rId496" Type="http://schemas.openxmlformats.org/officeDocument/2006/relationships/hyperlink" Target="https://sturmtools.ru/catalog/urovni_lazernye/shtativ_dlya_urovnya_lazernogo_sturm_4012_01_12/" TargetMode="External"/><Relationship Id="rId2177" Type="http://schemas.openxmlformats.org/officeDocument/2006/relationships/hyperlink" Target="https://sturmtools.ru/catalog/nabory_bimetallicheskikh_koronok/koronka_bimetallicheskaya_sturm_1090_04_bi_20/" TargetMode="External"/><Relationship Id="rId2384" Type="http://schemas.openxmlformats.org/officeDocument/2006/relationships/hyperlink" Target="https://sturmtools.ru/catalog/molotki/molotok_sturm_1010_05_600/" TargetMode="External"/><Relationship Id="rId2591" Type="http://schemas.openxmlformats.org/officeDocument/2006/relationships/hyperlink" Target="https://sturmtools.ru/catalog/klyuchi_shestigrannye_imbusovye/klyuch_shestigrannyy_sturm_1045_04_9x9_tl/" TargetMode="External"/><Relationship Id="rId3228" Type="http://schemas.openxmlformats.org/officeDocument/2006/relationships/hyperlink" Target="https://sturmtools.ru/catalog/ruletki/ruletka_hanskonner_hk2010_02_5_22/" TargetMode="External"/><Relationship Id="rId3435" Type="http://schemas.openxmlformats.org/officeDocument/2006/relationships/hyperlink" Target="https://sturmtools.ru/catalog/lopaty/lopata_3010_15_17/" TargetMode="External"/><Relationship Id="rId3642" Type="http://schemas.openxmlformats.org/officeDocument/2006/relationships/hyperlink" Target="https://sturmtools.ru/catalog/plastikovye_khomuty/khomuty_plastikovye_sturm_71012_04_250_1/" TargetMode="External"/><Relationship Id="rId149" Type="http://schemas.openxmlformats.org/officeDocument/2006/relationships/hyperlink" Target="https://sturmtools.ru/catalog/miksery/nasadka_mikser_sturm_9042_01_08_100x600/" TargetMode="External"/><Relationship Id="rId356" Type="http://schemas.openxmlformats.org/officeDocument/2006/relationships/hyperlink" Target="https://sturmtools.ru/catalog/tsirkulyarnye_pily/tsirkulyarnaya_pila_soyuz_tsps_50200/" TargetMode="External"/><Relationship Id="rId563" Type="http://schemas.openxmlformats.org/officeDocument/2006/relationships/hyperlink" Target="https://sturmtools.ru/catalog/teploventilyatory/teploventilyator_soyuz_tvs_2000/" TargetMode="External"/><Relationship Id="rId770" Type="http://schemas.openxmlformats.org/officeDocument/2006/relationships/hyperlink" Target="https://sturmtools.ru/catalog/kompressory_maslyanye/kompressor_maslyanyy_soyuz_vks_93155s/" TargetMode="External"/><Relationship Id="rId1193" Type="http://schemas.openxmlformats.org/officeDocument/2006/relationships/hyperlink" Target="https://sturmtools.ru/catalog/nasosnye_stantsii/nasosnaya_stantsiya_sturm_wp9775vs/" TargetMode="External"/><Relationship Id="rId2037" Type="http://schemas.openxmlformats.org/officeDocument/2006/relationships/hyperlink" Target="https://sturmtools.ru/catalog/sverla_po_metallu/sverlo_po_metallu_boekomplekt_b1055_m032_65/" TargetMode="External"/><Relationship Id="rId2244" Type="http://schemas.openxmlformats.org/officeDocument/2006/relationships/hyperlink" Target="https://sturmtools.ru/catalog/koronki_almaznye/koronka_almaznaya_sturm_1055_10_6570/" TargetMode="External"/><Relationship Id="rId2451" Type="http://schemas.openxmlformats.org/officeDocument/2006/relationships/hyperlink" Target="https://sturmtools.ru/catalog/kiyanki/kiyanka_soyuz_1012_08_1200s/" TargetMode="External"/><Relationship Id="rId216" Type="http://schemas.openxmlformats.org/officeDocument/2006/relationships/hyperlink" Target="https://sturmtools.ru/catalog/bury_sds/nasadka_doloto_sds_max_sturm_9018_sdsm_f25x400/" TargetMode="External"/><Relationship Id="rId423" Type="http://schemas.openxmlformats.org/officeDocument/2006/relationships/hyperlink" Target="https://sturmtools.ru/catalog/akkumulyatornyy_nozhnitsy/akkumulyatornyy_nozhnitsy_dlya_rezki_pvkh_trub_sturm_ctc1801_1batterysystem/" TargetMode="External"/><Relationship Id="rId1053" Type="http://schemas.openxmlformats.org/officeDocument/2006/relationships/hyperlink" Target="https://sturmtools.ru/catalog/aksessuary_dlya_kultivatorov/gruntozatsepy_dlya_motobloka_soyuz_bm1s_26_380_200/" TargetMode="External"/><Relationship Id="rId1260" Type="http://schemas.openxmlformats.org/officeDocument/2006/relationships/hyperlink" Target="https://sturmtools.ru/catalog/aksessuary_dlya_trimmerov/freza_dlya_trimmera_sturm_bt8952d_1001/" TargetMode="External"/><Relationship Id="rId2104" Type="http://schemas.openxmlformats.org/officeDocument/2006/relationships/hyperlink" Target="https://sturmtools.ru/catalog/nabory_frez/nabor_frez_sturm_rb03_081016/?RB03_081016" TargetMode="External"/><Relationship Id="rId3502" Type="http://schemas.openxmlformats.org/officeDocument/2006/relationships/hyperlink" Target="https://sturmtools.ru/catalog/pistolety_i_oroshateli_dlya_poliva/pistolet_dlya_poliva_sturm_3015_17_09zf/" TargetMode="External"/><Relationship Id="rId630" Type="http://schemas.openxmlformats.org/officeDocument/2006/relationships/hyperlink" Target="https://sturmtools.ru/catalog/aksessuary_dlya_motoburov/udlinitel_shneka_dlya_motobura_soyuz_bbs_20_050/" TargetMode="External"/><Relationship Id="rId2311" Type="http://schemas.openxmlformats.org/officeDocument/2006/relationships/hyperlink" Target="https://sturmtools.ru/catalog/setki_abrazivnye/abrazivnaya_setka_sturm_9011_02_a180/" TargetMode="External"/><Relationship Id="rId1120" Type="http://schemas.openxmlformats.org/officeDocument/2006/relationships/hyperlink" Target="https://sturmtools.ru/catalog/aksessuary_dlya_moek_vysokogo_davleniya/penogenerator_dlya_moek_sturm_pw92_991/" TargetMode="External"/><Relationship Id="rId1937" Type="http://schemas.openxmlformats.org/officeDocument/2006/relationships/hyperlink" Target="https://sturmtools.ru/catalog/sverla_perevye/sverlo_perevoe_sturm_1055_07_12/" TargetMode="External"/><Relationship Id="rId3085" Type="http://schemas.openxmlformats.org/officeDocument/2006/relationships/hyperlink" Target="https://sturmtools.ru/catalog/kisti/kist_soyuz_9040_21_038s/" TargetMode="External"/><Relationship Id="rId3292" Type="http://schemas.openxmlformats.org/officeDocument/2006/relationships/hyperlink" Target="https://sturmtools.ru/catalog/ugolnik_magnitnyy_dlya_svarki/magnitnyy_ugolnik_sturm_6002_4_25/" TargetMode="External"/><Relationship Id="rId3152" Type="http://schemas.openxmlformats.org/officeDocument/2006/relationships/hyperlink" Target="https://sturmtools.ru/catalog/shpateli/shpatel_sturm_8051_04_80/" TargetMode="External"/><Relationship Id="rId280" Type="http://schemas.openxmlformats.org/officeDocument/2006/relationships/hyperlink" Target="https://sturmtools.ru/catalog/shlifkrugi/shlifovalnyy_krug_sturm_dws6010sl_9220/" TargetMode="External"/><Relationship Id="rId3012" Type="http://schemas.openxmlformats.org/officeDocument/2006/relationships/hyperlink" Target="https://sturmtools.ru/catalog/rezbonareznye_nabory/rezbonareznoy_nabor_sturm_1065_03_s4/" TargetMode="External"/><Relationship Id="rId140" Type="http://schemas.openxmlformats.org/officeDocument/2006/relationships/hyperlink" Target="https://sturmtools.ru/catalog/dreli_miksery/drel_nizkooborotistaya_sturm_id20165m/" TargetMode="External"/><Relationship Id="rId6" Type="http://schemas.openxmlformats.org/officeDocument/2006/relationships/hyperlink" Target="https://sturmtools.ru/catalog/akkumulyatornye_shurupovyerty/akkumulyatornyy_shurupovert_hanskonner_hcd1855ri/?HCD1855RI" TargetMode="External"/><Relationship Id="rId2778" Type="http://schemas.openxmlformats.org/officeDocument/2006/relationships/hyperlink" Target="https://sturmtools.ru/catalog/otvertki/otvertka_sturm_1040_03_sl4_150/" TargetMode="External"/><Relationship Id="rId2985" Type="http://schemas.openxmlformats.org/officeDocument/2006/relationships/hyperlink" Target="https://sturmtools.ru/catalog/nozhnitsy_dlya_rezki_trub/nozhnitsy_dlya_rezki_trub_sturm_5350102/" TargetMode="External"/><Relationship Id="rId957" Type="http://schemas.openxmlformats.org/officeDocument/2006/relationships/hyperlink" Target="https://sturmtools.ru/catalog/benzinovye_trimmery/trimmer_benzinovyy_sturm_bt9526/?BT9526" TargetMode="External"/><Relationship Id="rId1587" Type="http://schemas.openxmlformats.org/officeDocument/2006/relationships/hyperlink" Target="https://sturmtools.ru/catalog/pily_diskovye/disk_pilnyy_boekomplekt_b9022_255_30_60s/" TargetMode="External"/><Relationship Id="rId179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638" Type="http://schemas.openxmlformats.org/officeDocument/2006/relationships/hyperlink" Target="https://sturmtools.ru/catalog/nabory_otvertok/nabor_otvertok_sturm_1040_02_ss9/" TargetMode="External"/><Relationship Id="rId2845" Type="http://schemas.openxmlformats.org/officeDocument/2006/relationships/hyperlink" Target="https://sturmtools.ru/catalog/nozhovki_po_derevu/nozhovka_po_derevu_s_karandashom_sturm_1060_11_5511/" TargetMode="External"/><Relationship Id="rId86" Type="http://schemas.openxmlformats.org/officeDocument/2006/relationships/hyperlink" Target="https://sturmtools.ru/catalog/uglovye_shlifovalnye_mashiny/bolgarka_ushm_sturm_ag9012tes/" TargetMode="External"/><Relationship Id="rId817" Type="http://schemas.openxmlformats.org/officeDocument/2006/relationships/hyperlink" Target="https://sturmtools.ru/catalog/pnevmaticheskiy_instrument/pnevmaticheskiy_instrument_sturm_au_1720_02/" TargetMode="External"/><Relationship Id="rId1447" Type="http://schemas.openxmlformats.org/officeDocument/2006/relationships/hyperlink" Target="https://sturmtools.ru/catalog/aksessuary_dlya_tsepnykh_pil/pilnaya_tsep_sturm_sc32513cst_64/" TargetMode="External"/><Relationship Id="rId1654" Type="http://schemas.openxmlformats.org/officeDocument/2006/relationships/hyperlink" Target="https://sturmtools.ru/catalog/almaznye_diski/disk_almaznyy_boekomplekt_b9021_150_22s/" TargetMode="External"/><Relationship Id="rId1861" Type="http://schemas.openxmlformats.org/officeDocument/2006/relationships/hyperlink" Target="https://sturmtools.ru/catalog/bury_sds/bur_sds_soyuz_9019_sds_32x1000c/" TargetMode="External"/><Relationship Id="rId2705" Type="http://schemas.openxmlformats.org/officeDocument/2006/relationships/hyperlink" Target="https://sturmtools.ru/catalog/otvertki/otvertka_soyuz_1040_02_ph2_200c/?1040_02_PH2_200C" TargetMode="External"/><Relationship Id="rId2912" Type="http://schemas.openxmlformats.org/officeDocument/2006/relationships/hyperlink" Target="https://sturmtools.ru/catalog/gvozdodery/gvozdoder_sturm_1013_03_800/" TargetMode="External"/><Relationship Id="rId1307" Type="http://schemas.openxmlformats.org/officeDocument/2006/relationships/hyperlink" Target="https://sturmtools.ru/catalog/aksessuary_dlya_trimmerov/leska_dlya_trimmera_sturm_gt3535_2_0_s_15/" TargetMode="External"/><Relationship Id="rId1514" Type="http://schemas.openxmlformats.org/officeDocument/2006/relationships/hyperlink" Target="https://sturmtools.ru/catalog/pily_diskovye/disk_pilnyy_sturm_9020_125x22x48t/" TargetMode="External"/><Relationship Id="rId1721" Type="http://schemas.openxmlformats.org/officeDocument/2006/relationships/hyperlink" Target="https://sturmtools.ru/catalog/pilki_dlya_lobzika/pilki_dlya_lobzika_sturm_5250312/" TargetMode="External"/><Relationship Id="rId1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479" Type="http://schemas.openxmlformats.org/officeDocument/2006/relationships/hyperlink" Target="https://sturmtools.ru/catalog/opryskivateli_ruchnye/opryskivatel_soyuz_3016_21_8s/" TargetMode="External"/><Relationship Id="rId2288" Type="http://schemas.openxmlformats.org/officeDocument/2006/relationships/hyperlink" Target="https://sturmtools.ru/catalog/korshchetki/korshchetka_sturm_5241402/" TargetMode="External"/><Relationship Id="rId2495" Type="http://schemas.openxmlformats.org/officeDocument/2006/relationships/hyperlink" Target="https://sturmtools.ru/catalog/kleshchi_perestavnye_galka/kleshchi_perestavnye_galka_sturm_1020_06_b300/" TargetMode="External"/><Relationship Id="rId3339" Type="http://schemas.openxmlformats.org/officeDocument/2006/relationships/hyperlink" Target="https://sturmtools.ru/catalog/urovni/uroven_sturm_2015_09_800/" TargetMode="External"/><Relationship Id="rId467" Type="http://schemas.openxmlformats.org/officeDocument/2006/relationships/hyperlink" Target="https://sturmtools.ru/catalog/gravery/graver_sturm_gm2318fs/" TargetMode="External"/><Relationship Id="rId1097" Type="http://schemas.openxmlformats.org/officeDocument/2006/relationships/hyperlink" Target="https://sturmtools.ru/catalog/pylesosy_sadovye/sadovyy_pylesos_sturm_gbe2250/" TargetMode="External"/><Relationship Id="rId2148" Type="http://schemas.openxmlformats.org/officeDocument/2006/relationships/hyperlink" Target="https://sturmtools.ru/catalog/nabory_frez/nabor_frez_sturm_rb09_081918/?RB09_081918" TargetMode="External"/><Relationship Id="rId3546" Type="http://schemas.openxmlformats.org/officeDocument/2006/relationships/hyperlink" Target="https://sturmtools.ru/catalog/ochki_zashchitnye/ochki_zashchitnye_sturm_8050_05_04/" TargetMode="External"/><Relationship Id="rId674" Type="http://schemas.openxmlformats.org/officeDocument/2006/relationships/hyperlink" Target="https://sturmtools.ru/catalog/plitkoreznye_stanki/plitkoreznyy_stanok_sturm_tc25102pc/" TargetMode="External"/><Relationship Id="rId881" Type="http://schemas.openxmlformats.org/officeDocument/2006/relationships/hyperlink" Target="https://sturmtools.ru/catalog/telfery/telfer_sturm_eh72401/" TargetMode="External"/><Relationship Id="rId2355" Type="http://schemas.openxmlformats.org/officeDocument/2006/relationships/hyperlink" Target="https://sturmtools.ru/catalog/passatizhi_i_ploskogubtsy/passatizhi_sturm_1020_13_1_200/" TargetMode="External"/><Relationship Id="rId2562" Type="http://schemas.openxmlformats.org/officeDocument/2006/relationships/hyperlink" Target="https://sturmtools.ru/catalog/klyuchi_trubnye/klyuch_trubnyy_hanskonner_hk1045_04_p15/" TargetMode="External"/><Relationship Id="rId3406" Type="http://schemas.openxmlformats.org/officeDocument/2006/relationships/hyperlink" Target="https://sturmtools.ru/catalog/strubtsiny/strubtsina_sturm_1078_04_15/" TargetMode="External"/><Relationship Id="rId3613" Type="http://schemas.openxmlformats.org/officeDocument/2006/relationships/hyperlink" Target="https://sturmtools.ru/catalog/udliniteli/udlinitel_sturm_fr_6_20r/" TargetMode="External"/><Relationship Id="rId327" Type="http://schemas.openxmlformats.org/officeDocument/2006/relationships/hyperlink" Target="https://sturmtools.ru/catalog/shlifkrugi/shlifovalnyy_krug_sturm_5200401/" TargetMode="External"/><Relationship Id="rId534" Type="http://schemas.openxmlformats.org/officeDocument/2006/relationships/hyperlink" Target="https://sturmtools.ru/catalog/konvektsionnye_obogrevateli/konvektsionnyy_obogrevatel_soyuz_kos_1500s/" TargetMode="External"/><Relationship Id="rId741" Type="http://schemas.openxmlformats.org/officeDocument/2006/relationships/hyperlink" Target="https://sturmtools.ru/catalog/generatory_benzinovye/generator_soyuz_egs_87650e/" TargetMode="External"/><Relationship Id="rId1164" Type="http://schemas.openxmlformats.org/officeDocument/2006/relationships/hyperlink" Target="https://sturmtools.ru/catalog/skvazhinnye_nasosy/nasos_skvazhinnyy_sturm_wp9729dwi/" TargetMode="External"/><Relationship Id="rId1371" Type="http://schemas.openxmlformats.org/officeDocument/2006/relationships/hyperlink" Target="https://sturmtools.ru/catalog/aksessuary_dlya_trimmerov/aksessuar_dlya_trimmera_soyuz_tl3535_2_4_4_15/" TargetMode="External"/><Relationship Id="rId2008" Type="http://schemas.openxmlformats.org/officeDocument/2006/relationships/hyperlink" Target="https://sturmtools.ru/catalog/sverla_po_metallu/sverlo_po_metallu_sturm_1055_068_109/" TargetMode="External"/><Relationship Id="rId2215" Type="http://schemas.openxmlformats.org/officeDocument/2006/relationships/hyperlink" Target="https://sturmtools.ru/catalog/koronki_almaznye/koronka_almaznaya_sturm_1055_09_2255/" TargetMode="External"/><Relationship Id="rId2422" Type="http://schemas.openxmlformats.org/officeDocument/2006/relationships/hyperlink" Target="https://sturmtools.ru/catalog/kuvaldy/kuvalda_sturm_1011_02_3000/" TargetMode="External"/><Relationship Id="rId601" Type="http://schemas.openxmlformats.org/officeDocument/2006/relationships/hyperlink" Target="https://sturmtools.ru/catalog/aksessuary_dlya_vibroplit/kovrik_dlya_vibroplit_sturm_pc8808_mr/" TargetMode="External"/><Relationship Id="rId1024" Type="http://schemas.openxmlformats.org/officeDocument/2006/relationships/hyperlink" Target="https://sturmtools.ru/catalog/aksessuary_dlya_kultivatorov/stsepka_universalnaya_dlya_oborudovaniya_na_motoblok_70_mm_sturm_gke_15/" TargetMode="External"/><Relationship Id="rId1231" Type="http://schemas.openxmlformats.org/officeDocument/2006/relationships/hyperlink" Target="https://sturmtools.ru/catalog/opryskivateli_ruchnye/opryskivatel_sadovyy_sturm_gs8216bm/" TargetMode="External"/><Relationship Id="rId3196" Type="http://schemas.openxmlformats.org/officeDocument/2006/relationships/hyperlink" Target="https://sturmtools.ru/catalog/shpateli/shpatel_soyuz_8051_55_350/" TargetMode="External"/><Relationship Id="rId3056" Type="http://schemas.openxmlformats.org/officeDocument/2006/relationships/hyperlink" Target="https://sturmtools.ru/catalog/valiki/valik_sturm_9040_33_180s/" TargetMode="External"/><Relationship Id="rId3263" Type="http://schemas.openxmlformats.org/officeDocument/2006/relationships/hyperlink" Target="https://sturmtools.ru/catalog/ruletki/ruletka_sturm_3100301/" TargetMode="External"/><Relationship Id="rId3470" Type="http://schemas.openxmlformats.org/officeDocument/2006/relationships/hyperlink" Target="https://sturmtools.ru/catalog/nozhovki_ruchnye/nozhovka_sturm_hk3012_06_180/" TargetMode="External"/><Relationship Id="rId184" Type="http://schemas.openxmlformats.org/officeDocument/2006/relationships/hyperlink" Target="https://sturmtools.ru/catalog/perforatory_sds_plus/perforator_sds_plus_sturm_rh25901/" TargetMode="External"/><Relationship Id="rId391" Type="http://schemas.openxmlformats.org/officeDocument/2006/relationships/hyperlink" Target="https://sturmtools.ru/catalog/polotna_dlya_sabelnykh_pil/polotno_dlya_sabelnoy_pily_gazobeton_455_12_5mm_kirp_gipsokart_beton_sturm_9019_03_s2243hm/" TargetMode="External"/><Relationship Id="rId1908" Type="http://schemas.openxmlformats.org/officeDocument/2006/relationships/hyperlink" Target="https://sturmtools.ru/catalog/sverla_po_betonu/sverlo_po_betonu_boekomplekt_b1055_08_120/" TargetMode="External"/><Relationship Id="rId2072" Type="http://schemas.openxmlformats.org/officeDocument/2006/relationships/hyperlink" Target="https://sturmtools.ru/catalog/nabory_sverl/nabor_sverl_sturm_1055_03_ss3/" TargetMode="External"/><Relationship Id="rId3123" Type="http://schemas.openxmlformats.org/officeDocument/2006/relationships/hyperlink" Target="https://sturmtools.ru/catalog/kisti/kist_soyuz_9040_24_14s/" TargetMode="External"/><Relationship Id="rId251" Type="http://schemas.openxmlformats.org/officeDocument/2006/relationships/hyperlink" Target="https://sturmtools.ru/catalog/ekstsentrikovye_shlifovalnye_mashiny/ekstsentrikovaya_shlifovalnaya_mashina_sturm_os8135r/" TargetMode="External"/><Relationship Id="rId3330" Type="http://schemas.openxmlformats.org/officeDocument/2006/relationships/hyperlink" Target="https://sturmtools.ru/catalog/urovni/uroven_soyuz_2015_07_600s/" TargetMode="External"/><Relationship Id="rId2889" Type="http://schemas.openxmlformats.org/officeDocument/2006/relationships/hyperlink" Target="https://sturmtools.ru/catalog/tiski/tiski_sturm_1075_04_125/" TargetMode="External"/><Relationship Id="rId11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98" Type="http://schemas.openxmlformats.org/officeDocument/2006/relationships/hyperlink" Target="https://sturmtools.ru/catalog/pilki_dlya_lobzika/pilki_dlya_lobzika_boekomplekt_b05_111c/" TargetMode="External"/><Relationship Id="rId2749" Type="http://schemas.openxmlformats.org/officeDocument/2006/relationships/hyperlink" Target="https://sturmtools.ru/catalog/otvertki/otvertka_sturm_1040_18_tw0_150/" TargetMode="External"/><Relationship Id="rId2956" Type="http://schemas.openxmlformats.org/officeDocument/2006/relationships/hyperlink" Target="https://sturmtools.ru/catalog/lezviya_dlya_nozhey/lezviya_dlya_nozhey_hanskonner_hk1076_s2_18/" TargetMode="External"/><Relationship Id="rId928" Type="http://schemas.openxmlformats.org/officeDocument/2006/relationships/hyperlink" Target="https://sturmtools.ru/catalog/elektricheskie_tsepnye_pily/tsepnaya_pila_elektricheskaya_soyuz_ptss_9922/" TargetMode="External"/><Relationship Id="rId1558" Type="http://schemas.openxmlformats.org/officeDocument/2006/relationships/hyperlink" Target="https://sturmtools.ru/catalog/pily_diskovye/disk_pilnyy_boekomplekt_b9022_125_22_48/" TargetMode="External"/><Relationship Id="rId1765" Type="http://schemas.openxmlformats.org/officeDocument/2006/relationships/hyperlink" Target="https://sturmtools.ru/catalog/bity_i_nabory_bit/bity_boekomplekt_bph1_25_10/" TargetMode="External"/><Relationship Id="rId2609" Type="http://schemas.openxmlformats.org/officeDocument/2006/relationships/hyperlink" Target="https://sturmtools.ru/catalog/nabory_instrumenta_dlya_doma/nabor_instrumenta_dlya_doma_sturm_1310_01_ts3/" TargetMode="External"/><Relationship Id="rId5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18" Type="http://schemas.openxmlformats.org/officeDocument/2006/relationships/hyperlink" Target="https://sturmtools.ru/catalog/aksessuary_dlya_trimmerov/zapchast_dlya_benzotekhniki_sturm_bt89_str_33e_4t/" TargetMode="External"/><Relationship Id="rId1972" Type="http://schemas.openxmlformats.org/officeDocument/2006/relationships/hyperlink" Target="https://sturmtools.ru/catalog/sverla_po_metallu/sverlo_po_metallu_sturm_1055_04_6s8_ss10/" TargetMode="External"/><Relationship Id="rId2816" Type="http://schemas.openxmlformats.org/officeDocument/2006/relationships/hyperlink" Target="https://sturmtools.ru/catalog/napilniki_po_metallu/napilnik_po_metallu_sturm_1050_01_f150/" TargetMode="External"/><Relationship Id="rId1625" Type="http://schemas.openxmlformats.org/officeDocument/2006/relationships/hyperlink" Target="https://sturmtools.ru/catalog/almaznye_diski/disk_almaznyy_sturm_9020_04_150x22_wc/" TargetMode="External"/><Relationship Id="rId1832" Type="http://schemas.openxmlformats.org/officeDocument/2006/relationships/hyperlink" Target="https://sturmtools.ru/catalog/bury_sds/bur_sds_soyuz_9019_sds_12x210c/" TargetMode="External"/><Relationship Id="rId2399" Type="http://schemas.openxmlformats.org/officeDocument/2006/relationships/hyperlink" Target="https://sturmtools.ru/catalog/molotki/molotok_soyuz_1010_22_fb1500c/" TargetMode="External"/><Relationship Id="rId578" Type="http://schemas.openxmlformats.org/officeDocument/2006/relationships/hyperlink" Target="https://sturmtools.ru/catalog/dizelnye_teplovye_pushki/dizelnaya_teplovaya_pushka_sturm_dkh20/" TargetMode="External"/><Relationship Id="rId78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92" Type="http://schemas.openxmlformats.org/officeDocument/2006/relationships/hyperlink" Target="https://sturmtools.ru/catalog/benzinovye_gazonokosilki/benzinovaya_gazonokosilka_sturm_pl5114/" TargetMode="External"/><Relationship Id="rId2259" Type="http://schemas.openxmlformats.org/officeDocument/2006/relationships/hyperlink" Target="https://sturmtools.ru/catalog/korshchetki/korshchetka_sturm_5240201/" TargetMode="External"/><Relationship Id="rId2466" Type="http://schemas.openxmlformats.org/officeDocument/2006/relationships/hyperlink" Target="https://sturmtools.ru/catalog/topory/topor_soyuz_1015_05_800s/" TargetMode="External"/><Relationship Id="rId2673" Type="http://schemas.openxmlformats.org/officeDocument/2006/relationships/hyperlink" Target="https://sturmtools.ru/catalog/nabory_otvertok/nabor_otvertok_sturm_1040_02_ss12/" TargetMode="External"/><Relationship Id="rId2880" Type="http://schemas.openxmlformats.org/officeDocument/2006/relationships/hyperlink" Target="https://sturmtools.ru/catalog/testery_napryazheniya/otvertka_indikatornaya_soyuz_1040_01_vtc/" TargetMode="External"/><Relationship Id="rId3517" Type="http://schemas.openxmlformats.org/officeDocument/2006/relationships/hyperlink" Target="https://sturmtools.ru/catalog/adaptery_dlya_polivalnykh_sistem/adapter_sturm_3015_21_1_2pr/?3015_21_1_2PR" TargetMode="External"/><Relationship Id="rId438" Type="http://schemas.openxmlformats.org/officeDocument/2006/relationships/hyperlink" Target="https://sturmtools.ru/catalog/lobziki_elektricheskie/lobzik_elektricheskiy_hanskonner_hjs0811lpe/" TargetMode="External"/><Relationship Id="rId645" Type="http://schemas.openxmlformats.org/officeDocument/2006/relationships/hyperlink" Target="https://sturmtools.ru/catalog/pylesosy_stroitelnye/stroitelnyy_pylesos_soyuz_pss_7320/" TargetMode="External"/><Relationship Id="rId85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68" Type="http://schemas.openxmlformats.org/officeDocument/2006/relationships/hyperlink" Target="https://sturmtools.ru/catalog/motobloki/motoblok_sturm_gk8357a/" TargetMode="External"/><Relationship Id="rId1275" Type="http://schemas.openxmlformats.org/officeDocument/2006/relationships/hyperlink" Target="https://sturmtools.ru/catalog/aksessuary_dlya_trimmerov/leska_dlya_trimmera_sturm_gt3513_3nn3/?GT3513_3NN3" TargetMode="External"/><Relationship Id="rId1482" Type="http://schemas.openxmlformats.org/officeDocument/2006/relationships/hyperlink" Target="https://sturmtools.ru/catalog/aksessuary_dlya_tsepnykh_pil/pilnaya_shina_soyuz_pshs_1650380poh/" TargetMode="External"/><Relationship Id="rId2119" Type="http://schemas.openxmlformats.org/officeDocument/2006/relationships/hyperlink" Target="https://sturmtools.ru/catalog/nabory_frez/nabor_frez_sturm_rb06_082510/?RB06_082510" TargetMode="External"/><Relationship Id="rId2326" Type="http://schemas.openxmlformats.org/officeDocument/2006/relationships/hyperlink" Target="https://sturmtools.ru/catalog/bokorezy/bokorezy_soyuz_1200402s/" TargetMode="External"/><Relationship Id="rId2533" Type="http://schemas.openxmlformats.org/officeDocument/2006/relationships/hyperlink" Target="https://sturmtools.ru/catalog/klyuchi_razvodnye/klyuch_razvodnoy_sturm_1045_11_250/" TargetMode="External"/><Relationship Id="rId2740" Type="http://schemas.openxmlformats.org/officeDocument/2006/relationships/hyperlink" Target="https://sturmtools.ru/catalog/otvertki/otvertka_soyuz_1040_02_sl5_038c/" TargetMode="External"/><Relationship Id="rId505" Type="http://schemas.openxmlformats.org/officeDocument/2006/relationships/hyperlink" Target="https://sturmtools.ru/catalog/kolyesa_izmeritelnye/koleso_izmeritelnoe_sturm_4020_01_318/" TargetMode="External"/><Relationship Id="rId712" Type="http://schemas.openxmlformats.org/officeDocument/2006/relationships/hyperlink" Target="https://sturmtools.ru/catalog/universalnye_derevoobrabatyvayushchie_stanki/derevoobrabatyvayushchiy_stanok_sturm_wm1915/" TargetMode="External"/><Relationship Id="rId1135" Type="http://schemas.openxmlformats.org/officeDocument/2006/relationships/hyperlink" Target="https://sturmtools.ru/catalog/drenazhnye_nasosy/nasos_pogruzhnoy_drenazhnyy_sturm_wp9745pvu/" TargetMode="External"/><Relationship Id="rId1342" Type="http://schemas.openxmlformats.org/officeDocument/2006/relationships/hyperlink" Target="https://sturmtools.ru/catalog/aksessuary_dlya_trimmerov/leska_dlya_trimmera_sturm_gt3535_3_0_8_86/" TargetMode="External"/><Relationship Id="rId1202" Type="http://schemas.openxmlformats.org/officeDocument/2006/relationships/hyperlink" Target="https://sturmtools.ru/catalog/avtomaticheskie_rele_davleniya/konroller_davleniya_dlya_nasosa_sturm_wpa10/" TargetMode="External"/><Relationship Id="rId2600" Type="http://schemas.openxmlformats.org/officeDocument/2006/relationships/hyperlink" Target="https://sturmtools.ru/catalog/nabory_golovok/nabor_golovok_sturm_1045_18_h10/" TargetMode="External"/><Relationship Id="rId3167" Type="http://schemas.openxmlformats.org/officeDocument/2006/relationships/hyperlink" Target="https://sturmtools.ru/catalog/shpateli/shpatel_soyuz_8051_35_100lc/" TargetMode="External"/><Relationship Id="rId295" Type="http://schemas.openxmlformats.org/officeDocument/2006/relationships/hyperlink" Target="https://sturmtools.ru/catalog/lentochnye_shlifovalnye_mashiny/lentochnaya_shlifovalnaya_mashina_sturm_bs8573/" TargetMode="External"/><Relationship Id="rId3374" Type="http://schemas.openxmlformats.org/officeDocument/2006/relationships/hyperlink" Target="https://sturmtools.ru/catalog/steplery/stepler_sturm_1071_01_06/" TargetMode="External"/><Relationship Id="rId3581" Type="http://schemas.openxmlformats.org/officeDocument/2006/relationships/hyperlink" Target="https://sturmtools.ru/catalog/sumki/sumka_hanskonner_hktb0146/" TargetMode="External"/><Relationship Id="rId2183" Type="http://schemas.openxmlformats.org/officeDocument/2006/relationships/hyperlink" Target="https://sturmtools.ru/catalog/nabory_bimetallicheskikh_koronok/koronka_bimetallicheskaya_sturm_1090_04_bi_41/" TargetMode="External"/><Relationship Id="rId2390" Type="http://schemas.openxmlformats.org/officeDocument/2006/relationships/hyperlink" Target="https://sturmtools.ru/catalog/molotki/molotok_s_kernerom_sturm_1010_07_fr0800/" TargetMode="External"/><Relationship Id="rId3027" Type="http://schemas.openxmlformats.org/officeDocument/2006/relationships/hyperlink" Target="https://sturmtools.ru/catalog/bruski_nazhdachnye/brusok_abrazivnyy_sturm_1090_01_s10/" TargetMode="External"/><Relationship Id="rId3234" Type="http://schemas.openxmlformats.org/officeDocument/2006/relationships/hyperlink" Target="https://sturmtools.ru/catalog/ruletki/ruletka_hanskonner_hk2010_03_5_25/" TargetMode="External"/><Relationship Id="rId3441" Type="http://schemas.openxmlformats.org/officeDocument/2006/relationships/hyperlink" Target="https://sturmtools.ru/catalog/lopaty/lopata_sturm_3010_15_al/" TargetMode="External"/><Relationship Id="rId155" Type="http://schemas.openxmlformats.org/officeDocument/2006/relationships/hyperlink" Target="https://sturmtools.ru/catalog/akkumulyatornye_perforatory/perforator_sds_plus_hanskonner_hrh1824bl/" TargetMode="External"/><Relationship Id="rId362" Type="http://schemas.openxmlformats.org/officeDocument/2006/relationships/hyperlink" Target="https://sturmtools.ru/catalog/tortsovochnye_pily/tortsovochnaya_pila_sturm_ms55210s/" TargetMode="External"/><Relationship Id="rId2043" Type="http://schemas.openxmlformats.org/officeDocument/2006/relationships/hyperlink" Target="https://sturmtools.ru/catalog/sverla_po_metallu/sverlo_po_metallu_boekomplekt_b1055_m050_86/" TargetMode="External"/><Relationship Id="rId2250" Type="http://schemas.openxmlformats.org/officeDocument/2006/relationships/hyperlink" Target="https://sturmtools.ru/catalog/sverla_po_metallu/sverlo_stupenchatoe_sturm_1055_s412/" TargetMode="External"/><Relationship Id="rId3301" Type="http://schemas.openxmlformats.org/officeDocument/2006/relationships/hyperlink" Target="https://sturmtools.ru/catalog/braslet_magnitnyy/magnitnye_ugolniki_sturm_7068pbh/" TargetMode="External"/><Relationship Id="rId222" Type="http://schemas.openxmlformats.org/officeDocument/2006/relationships/hyperlink" Target="https://sturmtools.ru/catalog/bury_sds/nasadka_pika_sds_sturm_9018_sds_p15x400/" TargetMode="External"/><Relationship Id="rId2110" Type="http://schemas.openxmlformats.org/officeDocument/2006/relationships/hyperlink" Target="https://sturmtools.ru/catalog/nabory_frez/nabor_frez_sturm_rb04_081212/?RB04_081212" TargetMode="External"/><Relationship Id="rId1669" Type="http://schemas.openxmlformats.org/officeDocument/2006/relationships/hyperlink" Target="https://sturmtools.ru/catalog/almaznye_diski/disk_almaznyy_boekomplekt_b9021_125_22sst/" TargetMode="External"/><Relationship Id="rId1876" Type="http://schemas.openxmlformats.org/officeDocument/2006/relationships/hyperlink" Target="https://sturmtools.ru/catalog/bury_sds/bur_sds_boekomplekt_b9019_f08_160/" TargetMode="External"/><Relationship Id="rId2927" Type="http://schemas.openxmlformats.org/officeDocument/2006/relationships/hyperlink" Target="https://sturmtools.ru/catalog/lebedki/lebedka_sturm_1091_09_0800/" TargetMode="External"/><Relationship Id="rId3091" Type="http://schemas.openxmlformats.org/officeDocument/2006/relationships/hyperlink" Target="https://sturmtools.ru/catalog/kisti/kist_soyuz_9040_21_075s/" TargetMode="External"/><Relationship Id="rId1529" Type="http://schemas.openxmlformats.org/officeDocument/2006/relationships/hyperlink" Target="https://sturmtools.ru/catalog/pily_diskovye/disk_pilnyy_sturm_9020_190_20_36t/" TargetMode="External"/><Relationship Id="rId1736" Type="http://schemas.openxmlformats.org/officeDocument/2006/relationships/hyperlink" Target="https://sturmtools.ru/catalog/pilki_dlya_lobzika/pilki_dlya_lobzika_sturm_5250612/" TargetMode="External"/><Relationship Id="rId1943" Type="http://schemas.openxmlformats.org/officeDocument/2006/relationships/hyperlink" Target="https://sturmtools.ru/catalog/sverla_perevye/sverlo_perevoe_sturm_1055_07_24/" TargetMode="External"/><Relationship Id="rId28" Type="http://schemas.openxmlformats.org/officeDocument/2006/relationships/hyperlink" Target="https://sturmtools.ru/catalog/akkumulyatornye_shurupovyerty/akkumulyatornyy_shurupovert_sturm_cd3618_1batterysystem/" TargetMode="External"/><Relationship Id="rId1803" Type="http://schemas.openxmlformats.org/officeDocument/2006/relationships/hyperlink" Target="https://sturmtools.ru/catalog/nabory_bit/nabor_adapterov_dlya_tortsevykh_golovok_sturm_1041_04_s3ad/" TargetMode="External"/><Relationship Id="rId689" Type="http://schemas.openxmlformats.org/officeDocument/2006/relationships/hyperlink" Target="https://sturmtools.ru/catalog/aksessuary_dlya_tochilnykh_stankov/krug_shlifovalnyy_sturm_bg6007s_999_dlya_zatochnykh_stankov_bg6017s_bg6007s/" TargetMode="External"/><Relationship Id="rId896" Type="http://schemas.openxmlformats.org/officeDocument/2006/relationships/hyperlink" Target="https://sturmtools.ru/catalog/masla/maslo_soyuz_stss_0101a/" TargetMode="External"/><Relationship Id="rId2577" Type="http://schemas.openxmlformats.org/officeDocument/2006/relationships/hyperlink" Target="https://sturmtools.ru/catalog/klyuchi_treshchotki/klyuch_treshchotka_soyuz_1045_15_r1_2c/" TargetMode="External"/><Relationship Id="rId2784" Type="http://schemas.openxmlformats.org/officeDocument/2006/relationships/hyperlink" Target="https://sturmtools.ru/catalog/otvertki/otvertka_sturm_1040_03_sl6_100/" TargetMode="External"/><Relationship Id="rId3628" Type="http://schemas.openxmlformats.org/officeDocument/2006/relationships/hyperlink" Target="https://sturmtools.ru/catalog/fonari_mnogofunktsionalnyy/fonar_prozhektor_akkumulyatornyy_sturm_4052_05_300/" TargetMode="External"/><Relationship Id="rId549" Type="http://schemas.openxmlformats.org/officeDocument/2006/relationships/hyperlink" Target="https://sturmtools.ru/catalog/ventilyatory_elektricheskie/ventilyator_nastolnyy_sturm_ff1201/?FF1201" TargetMode="External"/><Relationship Id="rId756" Type="http://schemas.openxmlformats.org/officeDocument/2006/relationships/hyperlink" Target="https://sturmtools.ru/catalog/kompressory_bezmaslyanye/kompresssor_bezmaslyanyy_sturm_ac93450ol/" TargetMode="External"/><Relationship Id="rId1179" Type="http://schemas.openxmlformats.org/officeDocument/2006/relationships/hyperlink" Target="https://sturmtools.ru/catalog/nasosy_tsirkulyatsionnye/nasos_tsirkulyatsionnyy_sturm_wp2009w/" TargetMode="External"/><Relationship Id="rId1386" Type="http://schemas.openxmlformats.org/officeDocument/2006/relationships/hyperlink" Target="https://sturmtools.ru/catalog/aksessuary_dlya_trimmerov/aksessuar_dlya_trimmera_soyuz_tl3535_4_0_8_30/" TargetMode="External"/><Relationship Id="rId1593" Type="http://schemas.openxmlformats.org/officeDocument/2006/relationships/hyperlink" Target="https://sturmtools.ru/catalog/pily_diskovye/disk_pilnyy_sturm_9020_210_30_60t/" TargetMode="External"/><Relationship Id="rId2437" Type="http://schemas.openxmlformats.org/officeDocument/2006/relationships/hyperlink" Target="https://sturmtools.ru/catalog/kiyanki/kiyanka_sturm_1012_04_fb0225/" TargetMode="External"/><Relationship Id="rId2991" Type="http://schemas.openxmlformats.org/officeDocument/2006/relationships/hyperlink" Target="https://sturmtools.ru/catalog/nozhnitsy_dlya_rezki_trub/nozhnitsy_dlya_rezki_trub_sturm_1074_09_42/?1074_09_42" TargetMode="External"/><Relationship Id="rId409" Type="http://schemas.openxmlformats.org/officeDocument/2006/relationships/hyperlink" Target="https://sturmtools.ru/catalog/apparaty_dlya_svarki_plastikovykh_trub/apparat_dlya_svarki_plastikovykh_trub_sturm_tw7218/" TargetMode="External"/><Relationship Id="rId963" Type="http://schemas.openxmlformats.org/officeDocument/2006/relationships/hyperlink" Target="https://sturmtools.ru/catalog/benzinovye_trimmery/trimmer_benzinovyy_soyuz_bts_9233l/" TargetMode="External"/><Relationship Id="rId1039" Type="http://schemas.openxmlformats.org/officeDocument/2006/relationships/hyperlink" Target="https://sturmtools.ru/catalog/aksessuary_dlya_kultivatorov/okuchnik_odnoryadnyy_420_mm_sturm_gke_27_420/" TargetMode="External"/><Relationship Id="rId1246" Type="http://schemas.openxmlformats.org/officeDocument/2006/relationships/hyperlink" Target="https://sturmtools.ru/catalog/benzinovye_snegouborochnye_mashiny/benzinovyy_snegouborshchik_sturm_stg7661r/" TargetMode="External"/><Relationship Id="rId2644" Type="http://schemas.openxmlformats.org/officeDocument/2006/relationships/hyperlink" Target="https://sturmtools.ru/catalog/nabory_otvertok/nabor_otvertok_sturm_1040_03_bse7/" TargetMode="External"/><Relationship Id="rId2851" Type="http://schemas.openxmlformats.org/officeDocument/2006/relationships/hyperlink" Target="https://sturmtools.ru/catalog/nozhovki_po_derevu/nozhovka_po_derevu_soyuz_1060_14_500s/" TargetMode="External"/><Relationship Id="rId92" Type="http://schemas.openxmlformats.org/officeDocument/2006/relationships/hyperlink" Target="https://sturmtools.ru/catalog/uglovye_shlifovalnye_mashiny/bolgarka_ushm_sturm_ag9023r/" TargetMode="External"/><Relationship Id="rId616" Type="http://schemas.openxmlformats.org/officeDocument/2006/relationships/hyperlink" Target="https://sturmtools.ru/catalog/aksessuary_dlya_motoburov/shnek_dlya_motoburov_soyuz_bbs_01_150/" TargetMode="External"/><Relationship Id="rId823" Type="http://schemas.openxmlformats.org/officeDocument/2006/relationships/hyperlink" Target="https://sturmtools.ru/catalog/svarochnye_invertory/svarochnyy_poluavtomat_hwm2180mf/" TargetMode="External"/><Relationship Id="rId1453" Type="http://schemas.openxmlformats.org/officeDocument/2006/relationships/hyperlink" Target="https://sturmtools.ru/catalog/aksessuary_dlya_tsepnykh_pil/pilnaya_tsep_sturm_sc32515crt_72/" TargetMode="External"/><Relationship Id="rId1660" Type="http://schemas.openxmlformats.org/officeDocument/2006/relationships/hyperlink" Target="https://sturmtools.ru/catalog/almaznye_diski/disk_almaznyy_boekomplekt_b9021_180_22s/" TargetMode="External"/><Relationship Id="rId2504" Type="http://schemas.openxmlformats.org/officeDocument/2006/relationships/hyperlink" Target="https://sturmtools.ru/catalog/kleshchi_perestavnye_galka/kleshchi_perestavnye_galka_sturm_1020_06_a300/" TargetMode="External"/><Relationship Id="rId2711" Type="http://schemas.openxmlformats.org/officeDocument/2006/relationships/hyperlink" Target="https://sturmtools.ru/catalog/otvertki/otvertka_sturm_1040_03_ph0_75/" TargetMode="External"/><Relationship Id="rId1106" Type="http://schemas.openxmlformats.org/officeDocument/2006/relationships/hyperlink" Target="https://sturmtools.ru/catalog/elektricheskie_moyki_vysokogo_davleniya/moyka_vysokogo_davleniya_hanskonner_hpw9230i/" TargetMode="External"/><Relationship Id="rId1313" Type="http://schemas.openxmlformats.org/officeDocument/2006/relationships/hyperlink" Target="https://sturmtools.ru/catalog/aksessuary_dlya_trimmerov/leska_dlya_trimmera_sturm_gt3535_2_4_0_100/" TargetMode="External"/><Relationship Id="rId1520" Type="http://schemas.openxmlformats.org/officeDocument/2006/relationships/hyperlink" Target="https://sturmtools.ru/catalog/pily_diskovye/disk_pilnyy_sturm_9020_160kh20x48t/" TargetMode="External"/><Relationship Id="rId3278" Type="http://schemas.openxmlformats.org/officeDocument/2006/relationships/hyperlink" Target="https://sturmtools.ru/catalog/ugolniki/ugolnik_sturm_2020_04_500/" TargetMode="External"/><Relationship Id="rId3485" Type="http://schemas.openxmlformats.org/officeDocument/2006/relationships/hyperlink" Target="https://sturmtools.ru/catalog/opryskivateli_ruchnye/opryskivatel_sturm_3016_22_16/" TargetMode="External"/><Relationship Id="rId199" Type="http://schemas.openxmlformats.org/officeDocument/2006/relationships/hyperlink" Target="https://sturmtools.ru/catalog/bury_sds/nasadka_doloto_sds_sturm_9018_sds_f40x600/" TargetMode="External"/><Relationship Id="rId2087" Type="http://schemas.openxmlformats.org/officeDocument/2006/relationships/hyperlink" Target="https://sturmtools.ru/catalog/nabory_frez/nabor_frez_sturm_rb02_081912/?RB02_081912" TargetMode="External"/><Relationship Id="rId2294" Type="http://schemas.openxmlformats.org/officeDocument/2006/relationships/hyperlink" Target="https://sturmtools.ru/catalog/korshchetki_ruchnye/korshchetka_ruchnaya_sturm_9011_01_w06/" TargetMode="External"/><Relationship Id="rId3138" Type="http://schemas.openxmlformats.org/officeDocument/2006/relationships/hyperlink" Target="https://sturmtools.ru/catalog/pistolety_dlya_germetika/pistolet_dlya_germetika_sturm_1073_08_310/" TargetMode="External"/><Relationship Id="rId3345" Type="http://schemas.openxmlformats.org/officeDocument/2006/relationships/hyperlink" Target="https://sturmtools.ru/catalog/shtangentsirkuli/shtangentsirkul_sturm_2030_01_250/" TargetMode="External"/><Relationship Id="rId3552" Type="http://schemas.openxmlformats.org/officeDocument/2006/relationships/hyperlink" Target="https://sturmtools.ru/catalog/perchatki/perchatki_sturm_8054_02_xl/" TargetMode="External"/><Relationship Id="rId266" Type="http://schemas.openxmlformats.org/officeDocument/2006/relationships/hyperlink" Target="https://sturmtools.ru/catalog/aksessuary_dlya_shlifovalnykh_mashin/aksessuar_dlya_shlifovalnykh_i_polirovalnykh_mashin_sturm_agcs12_16_sw/?AGCS12_16_SW" TargetMode="External"/><Relationship Id="rId473" Type="http://schemas.openxmlformats.org/officeDocument/2006/relationships/hyperlink" Target="https://sturmtools.ru/catalog/akkumulyatornye_frezery/akkumulyatornyy_frezer_sturm_cer1803_1batterysystem/" TargetMode="External"/><Relationship Id="rId680" Type="http://schemas.openxmlformats.org/officeDocument/2006/relationships/hyperlink" Target="https://sturmtools.ru/catalog/aksessuary_dlya_sverlilnykh_stankov/tiski_dlya_sverlilnykh_stankov_sturm_bd7037_999/" TargetMode="External"/><Relationship Id="rId2154" Type="http://schemas.openxmlformats.org/officeDocument/2006/relationships/hyperlink" Target="https://sturmtools.ru/catalog/nabory_frez/nabor_frez_sturm_rb11_082040/?RB11_082040" TargetMode="External"/><Relationship Id="rId2361" Type="http://schemas.openxmlformats.org/officeDocument/2006/relationships/hyperlink" Target="https://sturmtools.ru/catalog/zenkera/zenker_soyuz_1065_05_01s/" TargetMode="External"/><Relationship Id="rId3205" Type="http://schemas.openxmlformats.org/officeDocument/2006/relationships/hyperlink" Target="https://sturmtools.ru/catalog/shpateli_dlya_zatirki/shpatel_soyuz_8051_65_300pc/" TargetMode="External"/><Relationship Id="rId3412" Type="http://schemas.openxmlformats.org/officeDocument/2006/relationships/hyperlink" Target="https://sturmtools.ru/catalog/strubtsiny/strubtsina_sturm_1078_06_250x310/" TargetMode="External"/><Relationship Id="rId126" Type="http://schemas.openxmlformats.org/officeDocument/2006/relationships/hyperlink" Target="https://sturmtools.ru/catalog/aksessuary_dlya_dreley_shurupovertov/nasadka_na_drel_lobzik_nozhnitsy_2_v1_sturm_1093_180_2/" TargetMode="External"/><Relationship Id="rId333" Type="http://schemas.openxmlformats.org/officeDocument/2006/relationships/hyperlink" Target="https://sturmtools.ru/catalog/shliflenty/shlifovalnaya_lenta_sturm_9010_b75x457_100/" TargetMode="External"/><Relationship Id="rId540" Type="http://schemas.openxmlformats.org/officeDocument/2006/relationships/hyperlink" Target="https://sturmtools.ru/catalog/infrakrasnye_obogrevateli/obogrevatel_kvartsevyy_infrakrasnyy_soyuz_kvs_1200/" TargetMode="External"/><Relationship Id="rId1170" Type="http://schemas.openxmlformats.org/officeDocument/2006/relationships/hyperlink" Target="https://sturmtools.ru/catalog/vibratsionnye_nasosy/nasos_vibratsionnyy_pogruzhnoy_soyuz_ngs_97128v_15/" TargetMode="External"/><Relationship Id="rId2014" Type="http://schemas.openxmlformats.org/officeDocument/2006/relationships/hyperlink" Target="https://sturmtools.ru/catalog/sverla_po_metallu/sverlo_po_metallu_sturm_1055_080_165l/" TargetMode="External"/><Relationship Id="rId2221" Type="http://schemas.openxmlformats.org/officeDocument/2006/relationships/hyperlink" Target="https://sturmtools.ru/catalog/koronki_almaznye/koronka_almaznaya_sturm_1055_09_4055/" TargetMode="External"/><Relationship Id="rId1030" Type="http://schemas.openxmlformats.org/officeDocument/2006/relationships/hyperlink" Target="https://sturmtools.ru/catalog/aksessuary_dlya_kultivatorov/gruntozatsepy_320_mm_s23_shestigrannyy_val_sturm_gke_24_320/" TargetMode="External"/><Relationship Id="rId400" Type="http://schemas.openxmlformats.org/officeDocument/2006/relationships/hyperlink" Target="https://sturmtools.ru/catalog/polotna_dlya_sabelnykh_pil/polotna_dlya_sabelnykh_pil_metall_2sht_225_1_4mm_tonk_list_trub_prof_sturm_9019_03_s1122ef/" TargetMode="External"/><Relationship Id="rId1987" Type="http://schemas.openxmlformats.org/officeDocument/2006/relationships/hyperlink" Target="https://sturmtools.ru/catalog/sverla_po_metallu/sverlo_po_metallu_sturm_1055_032_106l/" TargetMode="External"/><Relationship Id="rId1847" Type="http://schemas.openxmlformats.org/officeDocument/2006/relationships/hyperlink" Target="https://sturmtools.ru/catalog/bury_sds/bur_sds_soyuz_9019_sds_18x310c/" TargetMode="External"/><Relationship Id="rId1707" Type="http://schemas.openxmlformats.org/officeDocument/2006/relationships/hyperlink" Target="https://sturmtools.ru/catalog/pilki_dlya_lobzika/pilki_dlya_lobzika_boekomplekt_b05_244da/" TargetMode="External"/><Relationship Id="rId3062" Type="http://schemas.openxmlformats.org/officeDocument/2006/relationships/hyperlink" Target="https://sturmtools.ru/catalog/valiki/valik_sturm_1_9040_8_18_250s/" TargetMode="External"/><Relationship Id="rId190" Type="http://schemas.openxmlformats.org/officeDocument/2006/relationships/hyperlink" Target="https://sturmtools.ru/catalog/perforatory_sds_plus/perforator_sds_plus_soyuz_pes_2585/" TargetMode="External"/><Relationship Id="rId1914" Type="http://schemas.openxmlformats.org/officeDocument/2006/relationships/hyperlink" Target="https://sturmtools.ru/catalog/sverla_po_kafelyu/sverlo_po_kafelyu_sturm_1055_03_10/" TargetMode="External"/><Relationship Id="rId2688" Type="http://schemas.openxmlformats.org/officeDocument/2006/relationships/hyperlink" Target="https://sturmtools.ru/catalog/otvertki/otvertka_sturm_1040_01_ph0_150/" TargetMode="External"/><Relationship Id="rId2895" Type="http://schemas.openxmlformats.org/officeDocument/2006/relationships/hyperlink" Target="https://sturmtools.ru/catalog/plitkorezy/1072_hd_10s_plitkorez_kusachki_soyuz/" TargetMode="External"/><Relationship Id="rId867" Type="http://schemas.openxmlformats.org/officeDocument/2006/relationships/hyperlink" Target="https://sturmtools.ru/catalog/svarochnye_maski/svarochnaya_maska_sturm_aw91a9wh/" TargetMode="External"/><Relationship Id="rId1497" Type="http://schemas.openxmlformats.org/officeDocument/2006/relationships/hyperlink" Target="https://sturmtools.ru/catalog/otreznye_diski_po_metallu/otreznoy_disk_po_metallu_sturm_9020_07_230x25/" TargetMode="External"/><Relationship Id="rId2548" Type="http://schemas.openxmlformats.org/officeDocument/2006/relationships/hyperlink" Target="https://sturmtools.ru/catalog/klyuchi_razvodnye/klyuch_razvodnoy_soyuz_1300101sklyuch_razvodnoy_soyuz_1300101s/" TargetMode="External"/><Relationship Id="rId2755" Type="http://schemas.openxmlformats.org/officeDocument/2006/relationships/hyperlink" Target="https://sturmtools.ru/catalog/otvertki/otvertka_hanskonner_hk1040_16_sl3_100/" TargetMode="External"/><Relationship Id="rId2962" Type="http://schemas.openxmlformats.org/officeDocument/2006/relationships/hyperlink" Target="https://sturmtools.ru/catalog/nozhi/nozh_sturm_1076_08_08/" TargetMode="External"/><Relationship Id="rId727" Type="http://schemas.openxmlformats.org/officeDocument/2006/relationships/hyperlink" Target="https://sturmtools.ru/catalog/pylesosy_avtomobilnye/pylesos_avtomobilnyy_2v1_sturm_vc1280c/" TargetMode="External"/><Relationship Id="rId934" Type="http://schemas.openxmlformats.org/officeDocument/2006/relationships/hyperlink" Target="https://sturmtools.ru/catalog/benzinovye_trimmery/trimmer_benzinovyy_hanskonner_hbt8926d/" TargetMode="External"/><Relationship Id="rId1357" Type="http://schemas.openxmlformats.org/officeDocument/2006/relationships/hyperlink" Target="https://sturmtools.ru/catalog/aksessuary_dlya_trimmerov/leska_dlya_trimmera_d_2_0_mm_l_15_m_krug_soyuz_tl3535_2_0_0_15/" TargetMode="External"/><Relationship Id="rId1564" Type="http://schemas.openxmlformats.org/officeDocument/2006/relationships/hyperlink" Target="https://sturmtools.ru/catalog/pily_diskovye/disk_pilnyy_boekomplekt_b9022_165_30_20_24/" TargetMode="External"/><Relationship Id="rId1771" Type="http://schemas.openxmlformats.org/officeDocument/2006/relationships/hyperlink" Target="https://sturmtools.ru/catalog/bity_i_nabory_bit/bity_boekomplekt_bph2_110double/" TargetMode="External"/><Relationship Id="rId2408" Type="http://schemas.openxmlformats.org/officeDocument/2006/relationships/hyperlink" Target="https://sturmtools.ru/catalog/molotki/molotok_sturm_1010_52_wd1500/" TargetMode="External"/><Relationship Id="rId2615" Type="http://schemas.openxmlformats.org/officeDocument/2006/relationships/hyperlink" Target="https://sturmtools.ru/catalog/nabory_instrumenta_dlya_avtomobilya/nabor_instrumenta_dlya_avtomobilya_sturm_1045_04_s2/" TargetMode="External"/><Relationship Id="rId2822" Type="http://schemas.openxmlformats.org/officeDocument/2006/relationships/hyperlink" Target="https://sturmtools.ru/catalog/napilniki_po_metallu/napilnik_po_metallu_sturm_1050_01_s150/" TargetMode="External"/><Relationship Id="rId63" Type="http://schemas.openxmlformats.org/officeDocument/2006/relationships/hyperlink" Target="https://sturmtools.ru/catalog/uglovye_shlifovalnye_mashiny/bolgarka_ushm_hanskonner_hag11125/" TargetMode="External"/><Relationship Id="rId1217" Type="http://schemas.openxmlformats.org/officeDocument/2006/relationships/hyperlink" Target="https://sturmtools.ru/catalog/aksessuary_dlya_nasosnogo_oborudovaniya/shlang_soedinitelnyy_dlya_nasosnykh_stantsiy_sturm_wp97jsh_6_1/" TargetMode="External"/><Relationship Id="rId1424" Type="http://schemas.openxmlformats.org/officeDocument/2006/relationships/hyperlink" Target="https://sturmtools.ru/catalog/svechi_zazhiganiya/svecha_zazhiganiya_dlya_benzotrimmera_sturm_sp_l7t/?SP_L7T" TargetMode="External"/><Relationship Id="rId1631" Type="http://schemas.openxmlformats.org/officeDocument/2006/relationships/hyperlink" Target="https://sturmtools.ru/catalog/almaznye_diski/disk_almaznyy_sturm_9020_04_180x22_tw/" TargetMode="External"/><Relationship Id="rId3389" Type="http://schemas.openxmlformats.org/officeDocument/2006/relationships/hyperlink" Target="https://sturmtools.ru/catalog/skoby_i_gvozdi_dlya_steplera/skoby_dlya_pnevmo_steplera_sturm_1071_05_13/" TargetMode="External"/><Relationship Id="rId3596" Type="http://schemas.openxmlformats.org/officeDocument/2006/relationships/hyperlink" Target="https://sturmtools.ru/catalog/yashchiki_plastikovye/yashchik_plastikovyy_sturm_tbprof321/" TargetMode="External"/><Relationship Id="rId2198" Type="http://schemas.openxmlformats.org/officeDocument/2006/relationships/hyperlink" Target="https://sturmtools.ru/catalog/nabory_bimetallicheskikh_koronok/koronka_bimetallicheskaya_sturm_1090_s04_bi_40/" TargetMode="External"/><Relationship Id="rId3249" Type="http://schemas.openxmlformats.org/officeDocument/2006/relationships/hyperlink" Target="https://sturmtools.ru/catalog/ruletki/ruletka_soyuz_20125/" TargetMode="External"/><Relationship Id="rId3456" Type="http://schemas.openxmlformats.org/officeDocument/2006/relationships/hyperlink" Target="https://sturmtools.ru/catalog/sekatory/sekator_sturm_3012_04_20/" TargetMode="External"/><Relationship Id="rId377" Type="http://schemas.openxmlformats.org/officeDocument/2006/relationships/hyperlink" Target="https://sturmtools.ru/catalog/aksessuary_dlya_pil/aksessuar_dlya_pil_sturm_mf5630c_994/" TargetMode="External"/><Relationship Id="rId584" Type="http://schemas.openxmlformats.org/officeDocument/2006/relationships/hyperlink" Target="https://sturmtools.ru/catalog/betonomeshalki/betonomeshalka_sturm_cm20160rf/" TargetMode="External"/><Relationship Id="rId2058" Type="http://schemas.openxmlformats.org/officeDocument/2006/relationships/hyperlink" Target="https://sturmtools.ru/catalog/sverla_opalubochnye/sverlo_opalubochnoe_montazhnoe_boekomplekt_b1055_sd124/?B1055_SD124" TargetMode="External"/><Relationship Id="rId2265" Type="http://schemas.openxmlformats.org/officeDocument/2006/relationships/hyperlink" Target="https://sturmtools.ru/catalog/korshchetki/korshchetka_sturm_5240401/" TargetMode="External"/><Relationship Id="rId3109" Type="http://schemas.openxmlformats.org/officeDocument/2006/relationships/hyperlink" Target="https://sturmtools.ru/catalog/kisti/kist_sturm_9040_35_025/" TargetMode="External"/><Relationship Id="rId237" Type="http://schemas.openxmlformats.org/officeDocument/2006/relationships/hyperlink" Target="https://sturmtools.ru/catalog/shtroborezy/shtroborez_sturm_ag915s/" TargetMode="External"/><Relationship Id="rId791" Type="http://schemas.openxmlformats.org/officeDocument/2006/relationships/hyperlink" Target="https://sturmtools.ru/catalog/aksessuary_dlya_kompressorov/shlang_sturm_1700_01_15/" TargetMode="External"/><Relationship Id="rId1074" Type="http://schemas.openxmlformats.org/officeDocument/2006/relationships/hyperlink" Target="https://sturmtools.ru/catalog/motobloki/motoblok_benzinovyy_sturm_gk927g8/" TargetMode="External"/><Relationship Id="rId2472" Type="http://schemas.openxmlformats.org/officeDocument/2006/relationships/hyperlink" Target="https://sturmtools.ru/catalog/topory/topor_sturm_1015_13_fb0600/" TargetMode="External"/><Relationship Id="rId3316" Type="http://schemas.openxmlformats.org/officeDocument/2006/relationships/hyperlink" Target="https://sturmtools.ru/catalog/urovni/uroven_sturm_2015_03_1000/" TargetMode="External"/><Relationship Id="rId3523" Type="http://schemas.openxmlformats.org/officeDocument/2006/relationships/hyperlink" Target="https://sturmtools.ru/catalog/adaptery_dlya_polivalnykh_sistem/adapter_sturm_3015_21_3_4as/?3015_21_3_4AS" TargetMode="External"/><Relationship Id="rId444" Type="http://schemas.openxmlformats.org/officeDocument/2006/relationships/hyperlink" Target="https://sturmtools.ru/catalog/lobziki_elektricheskie/lobzik_elektricheskiy_soyuz_lbs_4065/" TargetMode="External"/><Relationship Id="rId651" Type="http://schemas.openxmlformats.org/officeDocument/2006/relationships/hyperlink" Target="https://sturmtools.ru/catalog/aksessuary_dlya_stroitelnykh_pylesosov/nasadka_dlya_hvc20wd_i_hvc30wd_chistka_divana_i_tekstilnykh_izdeliy_hanskonner_hvc20wd_n1/?HVC20WD_N1" TargetMode="External"/><Relationship Id="rId1281" Type="http://schemas.openxmlformats.org/officeDocument/2006/relationships/hyperlink" Target="https://sturmtools.ru/catalog/katushki_trimmernye/katushka_trimmernaya_sturm_gt3513_65m/" TargetMode="External"/><Relationship Id="rId2125" Type="http://schemas.openxmlformats.org/officeDocument/2006/relationships/hyperlink" Target="https://sturmtools.ru/catalog/nabory_frez/nabor_frez_sturm_rb06_125016/?RB06_125016" TargetMode="External"/><Relationship Id="rId2332" Type="http://schemas.openxmlformats.org/officeDocument/2006/relationships/hyperlink" Target="https://sturmtools.ru/catalog/mini_seriya_ploskogubtsy_bokorezy/tonkogubtsy_sturm_1030_05_8_160/" TargetMode="External"/><Relationship Id="rId304" Type="http://schemas.openxmlformats.org/officeDocument/2006/relationships/hyperlink" Target="https://sturmtools.ru/catalog/almaznye_gibkie_shlifovalnye_krugi/krug_shlifovalnyy_gibkiy_sturm_9012_w100_200/" TargetMode="External"/><Relationship Id="rId511" Type="http://schemas.openxmlformats.org/officeDocument/2006/relationships/hyperlink" Target="https://sturmtools.ru/catalog/keramicheskie_obogrevateli/keramicheskiy_obogrevatel_sturm_fh2022c/" TargetMode="External"/><Relationship Id="rId1141" Type="http://schemas.openxmlformats.org/officeDocument/2006/relationships/hyperlink" Target="https://sturmtools.ru/catalog/drenazhnye_nasosy/nasos_pogruzhnoy_drenazhnyy_sturm_wp9775pu/" TargetMode="External"/><Relationship Id="rId1001" Type="http://schemas.openxmlformats.org/officeDocument/2006/relationships/hyperlink" Target="https://sturmtools.ru/catalog/kultivatory_benzinovye/kultivator_benzinovyy_sturm_gk83021/" TargetMode="External"/><Relationship Id="rId1958" Type="http://schemas.openxmlformats.org/officeDocument/2006/relationships/hyperlink" Target="https://sturmtools.ru/catalog/sverla_po_metallu/sverlo_po_metallu_sturm_1055_04_12s_ss5/" TargetMode="External"/><Relationship Id="rId3173" Type="http://schemas.openxmlformats.org/officeDocument/2006/relationships/hyperlink" Target="https://sturmtools.ru/catalog/shpateli/shpatel_soyuz_8051_35_450fc/" TargetMode="External"/><Relationship Id="rId3380" Type="http://schemas.openxmlformats.org/officeDocument/2006/relationships/hyperlink" Target="https://sturmtools.ru/catalog/skoby_i_gvozdi_dlya_steplera/skoby_dlya_steplera_sturm_1071_02_08/" TargetMode="External"/><Relationship Id="rId1818" Type="http://schemas.openxmlformats.org/officeDocument/2006/relationships/hyperlink" Target="https://sturmtools.ru/catalog/bury_sds/bur_sds_soyuz_9019_sds_07x260c/" TargetMode="External"/><Relationship Id="rId3033" Type="http://schemas.openxmlformats.org/officeDocument/2006/relationships/hyperlink" Target="https://sturmtools.ru/catalog/valiki/valik_sturm_9040_31_180/" TargetMode="External"/><Relationship Id="rId3240" Type="http://schemas.openxmlformats.org/officeDocument/2006/relationships/hyperlink" Target="https://sturmtools.ru/catalog/ruletki/ruletka_hanskonner_hk2010_04_5_25_ruletka_compactfit2_5kh25/" TargetMode="External"/><Relationship Id="rId161" Type="http://schemas.openxmlformats.org/officeDocument/2006/relationships/hyperlink" Target="https://sturmtools.ru/catalog/perforatory_sds_max/perforator_sds_max_hanskonner_hrh2145mve/" TargetMode="External"/><Relationship Id="rId279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100" Type="http://schemas.openxmlformats.org/officeDocument/2006/relationships/hyperlink" Target="https://sturmtools.ru/catalog/kisti/kist_sturm_9040_22_100/" TargetMode="External"/><Relationship Id="rId978" Type="http://schemas.openxmlformats.org/officeDocument/2006/relationships/hyperlink" Target="https://sturmtools.ru/catalog/skarifikatory/benzinovyy_skarifikator_sturm_ps4045/?PS4045" TargetMode="External"/><Relationship Id="rId2659" Type="http://schemas.openxmlformats.org/officeDocument/2006/relationships/hyperlink" Target="https://sturmtools.ru/catalog/nabory_otvertok/nabor_otvertok_sturm_1040_11_s14/" TargetMode="External"/><Relationship Id="rId2866" Type="http://schemas.openxmlformats.org/officeDocument/2006/relationships/hyperlink" Target="https://sturmtools.ru/catalog/nozhovki_po_derevu/nozhovka_po_derevu_sturm_1060_57_350/" TargetMode="External"/><Relationship Id="rId83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68" Type="http://schemas.openxmlformats.org/officeDocument/2006/relationships/hyperlink" Target="https://sturmtools.ru/catalog/aksessuary_dlya_tsepnykh_pil/pilnaya_tsep_sturm_sc38013crt_57/" TargetMode="External"/><Relationship Id="rId1675" Type="http://schemas.openxmlformats.org/officeDocument/2006/relationships/hyperlink" Target="https://sturmtools.ru/catalog/pilki_dlya_lobzika/pilki_dlya_lobzika_boekomplekt_b02_101b/" TargetMode="External"/><Relationship Id="rId1882" Type="http://schemas.openxmlformats.org/officeDocument/2006/relationships/hyperlink" Target="https://sturmtools.ru/catalog/bury_sds/bur_sds_boekomplekt_b9019_f10_260/" TargetMode="External"/><Relationship Id="rId2519" Type="http://schemas.openxmlformats.org/officeDocument/2006/relationships/hyperlink" Target="https://sturmtools.ru/catalog/klyuchi_trubnye/klyuch_trubka_tortsevoy_soyuz_1045_24_14s/" TargetMode="External"/><Relationship Id="rId2726" Type="http://schemas.openxmlformats.org/officeDocument/2006/relationships/hyperlink" Target="https://sturmtools.ru/catalog/otvertki/otvertka_sturm_1040_17_ph0_75/" TargetMode="External"/><Relationship Id="rId1328" Type="http://schemas.openxmlformats.org/officeDocument/2006/relationships/hyperlink" Target="https://sturmtools.ru/catalog/aksessuary_dlya_trimmerov/leska_dlya_trimmera_sturm_gt3535_2_4_sa_15/" TargetMode="External"/><Relationship Id="rId1535" Type="http://schemas.openxmlformats.org/officeDocument/2006/relationships/hyperlink" Target="https://sturmtools.ru/catalog/pily_diskovye/disk_pilnyy_sturm_9020_200x32x36t/" TargetMode="External"/><Relationship Id="rId2933" Type="http://schemas.openxmlformats.org/officeDocument/2006/relationships/hyperlink" Target="https://sturmtools.ru/catalog/stameski_po_derevu/stameska_soyuz_1063_02_16s/" TargetMode="External"/><Relationship Id="rId905" Type="http://schemas.openxmlformats.org/officeDocument/2006/relationships/hyperlink" Target="https://sturmtools.ru/catalog/benzinovye_tsepnye_pily/benzopila_hanskonner_hgc2218/" TargetMode="External"/><Relationship Id="rId1742" Type="http://schemas.openxmlformats.org/officeDocument/2006/relationships/hyperlink" Target="https://sturmtools.ru/catalog/pilki_dlya_lobzika/pilki_dlya_lobzika_sturm_5250702/" TargetMode="External"/><Relationship Id="rId34" Type="http://schemas.openxmlformats.org/officeDocument/2006/relationships/hyperlink" Target="https://sturmtools.ru/catalog/akkumulyatornye_shurupovyerty/akkumulyatornyy_shurupovert_soyuz_dshs_12k_1batterysystem/" TargetMode="External"/><Relationship Id="rId1602" Type="http://schemas.openxmlformats.org/officeDocument/2006/relationships/hyperlink" Target="https://sturmtools.ru/catalog/pily_diskovye/disk_pilnyy_boekomplekt_b9022_305_30_60/" TargetMode="External"/><Relationship Id="rId3567" Type="http://schemas.openxmlformats.org/officeDocument/2006/relationships/hyperlink" Target="https://sturmtools.ru/catalog/lampy_payalnye/lampa_payalnaya_sturm_5015_01_20/" TargetMode="External"/><Relationship Id="rId488" Type="http://schemas.openxmlformats.org/officeDocument/2006/relationships/hyperlink" Target="https://sturmtools.ru/catalog/sterzhni_kleevye/sterzhni_kleevye_sturm_7010_05_6s/" TargetMode="External"/><Relationship Id="rId695" Type="http://schemas.openxmlformats.org/officeDocument/2006/relationships/hyperlink" Target="https://sturmtools.ru/catalog/tochilnye_ustroystva_dlya_nozhey/ustroystvo_dlya_zatochki_nozhey_sturm_1076_05_bg2/" TargetMode="External"/><Relationship Id="rId2169" Type="http://schemas.openxmlformats.org/officeDocument/2006/relationships/hyperlink" Target="https://sturmtools.ru/catalog/nabory_frez/nabor_frez_sturm_rb17_081030/?RB17_081030" TargetMode="External"/><Relationship Id="rId2376" Type="http://schemas.openxmlformats.org/officeDocument/2006/relationships/hyperlink" Target="https://sturmtools.ru/catalog/molotki/molotok_sturm_1010_02_fr0200/" TargetMode="External"/><Relationship Id="rId2583" Type="http://schemas.openxmlformats.org/officeDocument/2006/relationships/hyperlink" Target="https://sturmtools.ru/catalog/klyuchi_shestigrannye_imbusovye/klyuch_shestigrannyy_hanskonner_hk1045_04_8h/" TargetMode="External"/><Relationship Id="rId2790" Type="http://schemas.openxmlformats.org/officeDocument/2006/relationships/hyperlink" Target="https://sturmtools.ru/catalog/otvertki/otvertka_sturm_1040_17_sl3_75/" TargetMode="External"/><Relationship Id="rId3427" Type="http://schemas.openxmlformats.org/officeDocument/2006/relationships/hyperlink" Target="https://sturmtools.ru/catalog/strubtsiny/strubtsina_remennaya_sturm_1078_12_4000/" TargetMode="External"/><Relationship Id="rId3634" Type="http://schemas.openxmlformats.org/officeDocument/2006/relationships/hyperlink" Target="https://sturmtools.ru/catalog/plastikovye_khomuty/khomuty_plastikovye_sturm_7012_04_180/" TargetMode="External"/><Relationship Id="rId348" Type="http://schemas.openxmlformats.org/officeDocument/2006/relationships/hyperlink" Target="https://sturmtools.ru/catalog/tsirkulyarnye_pily/tsirkulyarnaya_pila_sturm_cs51160/" TargetMode="External"/><Relationship Id="rId555" Type="http://schemas.openxmlformats.org/officeDocument/2006/relationships/hyperlink" Target="https://sturmtools.ru/catalog/ventilyatory_elektricheskie/ventilyator_nastolnyy_sturm_sf4006/" TargetMode="External"/><Relationship Id="rId762" Type="http://schemas.openxmlformats.org/officeDocument/2006/relationships/hyperlink" Target="https://sturmtools.ru/catalog/kompressory_maslyanye/kompressor_maslyanyy_sturm_ac9316/" TargetMode="External"/><Relationship Id="rId1185" Type="http://schemas.openxmlformats.org/officeDocument/2006/relationships/hyperlink" Target="https://sturmtools.ru/catalog/nasosnye_stantsii/nasosnaya_stantsiya_sturm_wp9712vs/" TargetMode="External"/><Relationship Id="rId1392" Type="http://schemas.openxmlformats.org/officeDocument/2006/relationships/hyperlink" Target="https://sturmtools.ru/catalog/aksessuary_dlya_trimmerov/leska_dlya_trimmera_10_tlr_3_0_4_15/?TLR_3_0_4_15" TargetMode="External"/><Relationship Id="rId2029" Type="http://schemas.openxmlformats.org/officeDocument/2006/relationships/hyperlink" Target="https://sturmtools.ru/catalog/sverla_po_metallu/sverlo_po_metallu_sturm_1055_125_151/" TargetMode="External"/><Relationship Id="rId2236" Type="http://schemas.openxmlformats.org/officeDocument/2006/relationships/hyperlink" Target="https://sturmtools.ru/catalog/koronki_almaznye/koronka_almaznaya_sturm_1055_10_3070/" TargetMode="External"/><Relationship Id="rId2443" Type="http://schemas.openxmlformats.org/officeDocument/2006/relationships/hyperlink" Target="https://sturmtools.ru/catalog/kiyanki/kiyanka_sturm_1012_06_fb0680/" TargetMode="External"/><Relationship Id="rId2650" Type="http://schemas.openxmlformats.org/officeDocument/2006/relationships/hyperlink" Target="https://sturmtools.ru/catalog/nabory_otvertok/nabor_otvertok_sturm_1040_08_ss58/" TargetMode="External"/><Relationship Id="rId208" Type="http://schemas.openxmlformats.org/officeDocument/2006/relationships/hyperlink" Target="https://sturmtools.ru/catalog/koronki_sds/koronka_sds_sturm_9018_sds_hd65/" TargetMode="External"/><Relationship Id="rId415" Type="http://schemas.openxmlformats.org/officeDocument/2006/relationships/hyperlink" Target="https://sturmtools.ru/catalog/apparaty_dlya_svarki_plastikovykh_trub/apparat_dlya_svarki_plastikovykh_trub_soyuz_sts_7220s/" TargetMode="External"/><Relationship Id="rId62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45" Type="http://schemas.openxmlformats.org/officeDocument/2006/relationships/hyperlink" Target="https://sturmtools.ru/catalog/aksessuary_dlya_kultivatorov/kartofelevykapyvatel_bez_stsepki_sturm_gke_33/" TargetMode="External"/><Relationship Id="rId125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303" Type="http://schemas.openxmlformats.org/officeDocument/2006/relationships/hyperlink" Target="https://sturmtools.ru/catalog/krugi_zachistnye_lepestkovye/zachistnoy_krug_lepestkovyy_sturm_9010_01_125x22_25/" TargetMode="External"/><Relationship Id="rId2510" Type="http://schemas.openxmlformats.org/officeDocument/2006/relationships/hyperlink" Target="https://sturmtools.ru/catalog/press_kleshchi_dlya_nakonechnikov/press_kleshchi_dlya_vtulochnykh_nakonechnikov_sturm_1022_01_w225/" TargetMode="External"/><Relationship Id="rId1112" Type="http://schemas.openxmlformats.org/officeDocument/2006/relationships/hyperlink" Target="https://sturmtools.ru/catalog/elektricheskie_moyki_vysokogo_davleniya/moyka_vysokogo_davleniya_sturm_pw9219/" TargetMode="External"/><Relationship Id="rId3077" Type="http://schemas.openxmlformats.org/officeDocument/2006/relationships/hyperlink" Target="https://sturmtools.ru/catalog/byugeli/byugel_sturm_1_9040_4_41c/" TargetMode="External"/><Relationship Id="rId3284" Type="http://schemas.openxmlformats.org/officeDocument/2006/relationships/hyperlink" Target="https://sturmtools.ru/catalog/ugolniki/ugolnik_sturm_2020_07_170/" TargetMode="External"/><Relationship Id="rId1929" Type="http://schemas.openxmlformats.org/officeDocument/2006/relationships/hyperlink" Target="https://sturmtools.ru/catalog/sverla_vintovye/sverlo_vintovoe_sturm_1055_ag18x230/" TargetMode="External"/><Relationship Id="rId2093" Type="http://schemas.openxmlformats.org/officeDocument/2006/relationships/hyperlink" Target="https://sturmtools.ru/catalog/nabory_frez/nabor_frez_sturm_rb02_082010/?RB02_082010" TargetMode="External"/><Relationship Id="rId3491" Type="http://schemas.openxmlformats.org/officeDocument/2006/relationships/hyperlink" Target="https://sturmtools.ru/catalog/sadovo_ogorodnyy_inventar_i_osnastka/gryadki_otsinkovannye_polimernye_soyuz_dgo_u2/" TargetMode="External"/><Relationship Id="rId3144" Type="http://schemas.openxmlformats.org/officeDocument/2006/relationships/hyperlink" Target="https://sturmtools.ru/catalog/pistolety_dlya_montazhnoy_peny/pistolet_dlya_montazhnoy_peny_sturm_1073_06_05/" TargetMode="External"/><Relationship Id="rId3351" Type="http://schemas.openxmlformats.org/officeDocument/2006/relationships/hyperlink" Target="https://sturmtools.ru/catalog/zaklepochniki/zaklepochnik_sturm_1070_07_200/" TargetMode="External"/><Relationship Id="rId272" Type="http://schemas.openxmlformats.org/officeDocument/2006/relationships/hyperlink" Target="https://sturmtools.ru/catalog/shlifkrugi/shlifovalnyy_krug_sturm_5200202/" TargetMode="External"/><Relationship Id="rId2160" Type="http://schemas.openxmlformats.org/officeDocument/2006/relationships/hyperlink" Target="https://sturmtools.ru/catalog/nabory_frez/nabor_frez_sturm_rb13_081535/?RB13_081535" TargetMode="External"/><Relationship Id="rId3004" Type="http://schemas.openxmlformats.org/officeDocument/2006/relationships/hyperlink" Target="https://sturmtools.ru/catalog/pily_ruchnye_po_metallu/nozhovka_po_metallu_soyuz_1061_04_300s/" TargetMode="External"/><Relationship Id="rId3211" Type="http://schemas.openxmlformats.org/officeDocument/2006/relationships/hyperlink" Target="https://sturmtools.ru/catalog/multimetry/multimetr_sturm_mm12031/" TargetMode="External"/><Relationship Id="rId132" Type="http://schemas.openxmlformats.org/officeDocument/2006/relationships/hyperlink" Target="https://sturmtools.ru/catalog/udarnye_dreli/drel_udarnaya_sturm_id2199a/" TargetMode="External"/><Relationship Id="rId2020" Type="http://schemas.openxmlformats.org/officeDocument/2006/relationships/hyperlink" Target="https://sturmtools.ru/catalog/sverla_po_metallu/sverlo_po_metallu_sturm_1055_095_175l/" TargetMode="External"/><Relationship Id="rId1579" Type="http://schemas.openxmlformats.org/officeDocument/2006/relationships/hyperlink" Target="https://sturmtools.ru/catalog/pily_diskovye/disk_pilnyy_boekomplekt_b9022_200_32_30_36/" TargetMode="External"/><Relationship Id="rId2977" Type="http://schemas.openxmlformats.org/officeDocument/2006/relationships/hyperlink" Target="https://sturmtools.ru/catalog/lezviya_dlya_nozhey/lezviya_dlya_nozhey_sturm_1076_s2_25/" TargetMode="External"/><Relationship Id="rId949" Type="http://schemas.openxmlformats.org/officeDocument/2006/relationships/hyperlink" Target="https://sturmtools.ru/catalog/benzinovye_trimmery/trimmer_benzinovyy_sturm_bt9126s/" TargetMode="External"/><Relationship Id="rId1786" Type="http://schemas.openxmlformats.org/officeDocument/2006/relationships/hyperlink" Target="https://sturmtools.ru/catalog/bity_i_nabory_bit/bity_boekomplekt_bph2_75_10l/" TargetMode="External"/><Relationship Id="rId1993" Type="http://schemas.openxmlformats.org/officeDocument/2006/relationships/hyperlink" Target="https://sturmtools.ru/catalog/sverla_po_metallu/sverlo_po_metallu_sturm_1055_042_119l/" TargetMode="External"/><Relationship Id="rId2837" Type="http://schemas.openxmlformats.org/officeDocument/2006/relationships/hyperlink" Target="https://sturmtools.ru/catalog/nozhovki_po_derevu/nozhovka_po_derevu_sturm_1060_12_4007/" TargetMode="External"/><Relationship Id="rId78" Type="http://schemas.openxmlformats.org/officeDocument/2006/relationships/hyperlink" Target="https://sturmtools.ru/catalog/uglovye_shlifovalnye_mashiny/bolgarka_ushm_hanskoenner_hag95151p/" TargetMode="External"/><Relationship Id="rId809" Type="http://schemas.openxmlformats.org/officeDocument/2006/relationships/hyperlink" Target="https://sturmtools.ru/catalog/pnevmaticheskiy_instrument/pnevmogaykovert_sturm_au_1730_08_12/" TargetMode="External"/><Relationship Id="rId1439" Type="http://schemas.openxmlformats.org/officeDocument/2006/relationships/hyperlink" Target="https://sturmtools.ru/catalog/aksessuary_dlya_tsepnykh_pil/pilnaya_shina_sturm_sb1658325poh/" TargetMode="External"/><Relationship Id="rId1646" Type="http://schemas.openxmlformats.org/officeDocument/2006/relationships/hyperlink" Target="https://sturmtools.ru/catalog/almaznye_diski/disk_almaznyy_boekomplekt_b9021_125_22s/" TargetMode="External"/><Relationship Id="rId1853" Type="http://schemas.openxmlformats.org/officeDocument/2006/relationships/hyperlink" Target="https://sturmtools.ru/catalog/bury_sds/bur_sds_soyuz_9019_sds_20x600c/" TargetMode="External"/><Relationship Id="rId2904" Type="http://schemas.openxmlformats.org/officeDocument/2006/relationships/hyperlink" Target="https://sturmtools.ru/catalog/plitkorezy/plitkorez_soyuz_6200101s/" TargetMode="External"/><Relationship Id="rId1506" Type="http://schemas.openxmlformats.org/officeDocument/2006/relationships/hyperlink" Target="https://sturmtools.ru/catalog/otreznye_diski_po_metallu/otreznoy_disk_po_metallu_boekomplekt_b9020_230_20/" TargetMode="External"/><Relationship Id="rId1713" Type="http://schemas.openxmlformats.org/officeDocument/2006/relationships/hyperlink" Target="https://sturmtools.ru/catalog/pilki_dlya_lobzika/pilki_dlya_lobzika_sturm_5250302/" TargetMode="External"/><Relationship Id="rId1920" Type="http://schemas.openxmlformats.org/officeDocument/2006/relationships/hyperlink" Target="https://sturmtools.ru/catalog/sverla_vintovye/sverlo_vintovoe_sturm_1055_ag08x230/" TargetMode="External"/><Relationship Id="rId599" Type="http://schemas.openxmlformats.org/officeDocument/2006/relationships/hyperlink" Target="https://sturmtools.ru/catalog/aksessuary_dlya_vibroplit/kovrik_dlya_vibroplit_sturm_pc8806_mr/" TargetMode="External"/><Relationship Id="rId2487" Type="http://schemas.openxmlformats.org/officeDocument/2006/relationships/hyperlink" Target="https://sturmtools.ru/catalog/topory/topor_sturm_1015_52_wd1000/" TargetMode="External"/><Relationship Id="rId2694" Type="http://schemas.openxmlformats.org/officeDocument/2006/relationships/hyperlink" Target="https://sturmtools.ru/catalog/otvertki/otvertka_sturm_1040_01_ph1_250/" TargetMode="External"/><Relationship Id="rId353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59" Type="http://schemas.openxmlformats.org/officeDocument/2006/relationships/hyperlink" Target="https://sturmtools.ru/catalog/rubanki_elektricheskie/rubanok_soyuz_rus_1086/" TargetMode="External"/><Relationship Id="rId666" Type="http://schemas.openxmlformats.org/officeDocument/2006/relationships/hyperlink" Target="https://sturmtools.ru/catalog/aksessuary_dlya_stroitelnykh_pylesosov/aksessuar_dlya_stroitelnykh_pylesosov_sturm_vc7360_hf/?VC7360_HF" TargetMode="External"/><Relationship Id="rId873" Type="http://schemas.openxmlformats.org/officeDocument/2006/relationships/hyperlink" Target="https://sturmtools.ru/catalog/svarochnye_maski/svarochnaya_maska_soyuz_sas_91a3rf/" TargetMode="External"/><Relationship Id="rId1089" Type="http://schemas.openxmlformats.org/officeDocument/2006/relationships/hyperlink" Target="https://sturmtools.ru/catalog/izmelchiteli_sadovye/sadovyy_izmelchitel_sturm_ges2645t/?GES2645T" TargetMode="External"/><Relationship Id="rId1296" Type="http://schemas.openxmlformats.org/officeDocument/2006/relationships/hyperlink" Target="https://sturmtools.ru/catalog/aksessuary_dlya_trimmerov/leska_dlya_trimmera_hanskonner_hk3535_3_0_s4_15/?HK3535_3_0_S4_15" TargetMode="External"/><Relationship Id="rId2347" Type="http://schemas.openxmlformats.org/officeDocument/2006/relationships/hyperlink" Target="https://sturmtools.ru/catalog/passatizhi_i_ploskogubtsy/passatizhi_soyuz_1020_11_1_160s/" TargetMode="External"/><Relationship Id="rId2554" Type="http://schemas.openxmlformats.org/officeDocument/2006/relationships/hyperlink" Target="https://sturmtools.ru/catalog/klyuchi_razvodnye/klyuch_razvodnoy_sturm_1045_31_150/" TargetMode="External"/><Relationship Id="rId319" Type="http://schemas.openxmlformats.org/officeDocument/2006/relationships/hyperlink" Target="https://sturmtools.ru/catalog/almaznye_gibkie_shlifovalnye_krugi/krugi_shlifovalnye_gibkie_sturm_9012_ad100h/" TargetMode="External"/><Relationship Id="rId526" Type="http://schemas.openxmlformats.org/officeDocument/2006/relationships/hyperlink" Target="https://sturmtools.ru/catalog/konvektsionnye_obogrevateli/konvektor_sturm_ch1501rf/" TargetMode="External"/><Relationship Id="rId1156" Type="http://schemas.openxmlformats.org/officeDocument/2006/relationships/hyperlink" Target="https://sturmtools.ru/catalog/skvazhinnye_nasosy/nasos_skvazhinnyy_sturm_wp9710dwi/" TargetMode="External"/><Relationship Id="rId1363" Type="http://schemas.openxmlformats.org/officeDocument/2006/relationships/hyperlink" Target="https://sturmtools.ru/catalog/aksessuary_dlya_trimmerov/leska_dlya_trimmera_d_2_0_mm_l_15_m_zvezda_soyuz_tl3535_2_0_8_15/" TargetMode="External"/><Relationship Id="rId2207" Type="http://schemas.openxmlformats.org/officeDocument/2006/relationships/hyperlink" Target="https://sturmtools.ru/catalog/nabory_bimetallicheskikh_koronok/koronka_bimetallicheskaya_sturm_1090_04_hex_3_8/" TargetMode="External"/><Relationship Id="rId2761" Type="http://schemas.openxmlformats.org/officeDocument/2006/relationships/hyperlink" Target="https://sturmtools.ru/catalog/otvertki/otvertka_hanskonner_hk1040_16_sl5_75/" TargetMode="External"/><Relationship Id="rId3605" Type="http://schemas.openxmlformats.org/officeDocument/2006/relationships/hyperlink" Target="https://sturmtools.ru/catalog/privyaz_strakhovochnaya/privyaz_strakhovochnaya_sturm_8050_07_01/" TargetMode="External"/><Relationship Id="rId733" Type="http://schemas.openxmlformats.org/officeDocument/2006/relationships/hyperlink" Target="https://sturmtools.ru/catalog/generatory_benzinovye/generator_sturm_pg8765ats/" TargetMode="External"/><Relationship Id="rId940" Type="http://schemas.openxmlformats.org/officeDocument/2006/relationships/hyperlink" Target="https://sturmtools.ru/catalog/benzinovye_trimmery/trimmer_benzinovyy_hanskonner_hbt143d/?HBT143D" TargetMode="External"/><Relationship Id="rId1016" Type="http://schemas.openxmlformats.org/officeDocument/2006/relationships/hyperlink" Target="https://sturmtools.ru/catalog/aksessuary_dlya_kultivatorov/okuchnik_odnoryadnyy_dlya_motobloka_sturm_gke_09/" TargetMode="External"/><Relationship Id="rId1570" Type="http://schemas.openxmlformats.org/officeDocument/2006/relationships/hyperlink" Target="https://sturmtools.ru/catalog/pily_diskovye/disk_pilnyy_boekomplekt_b9022_185_20_16_48/" TargetMode="External"/><Relationship Id="rId2414" Type="http://schemas.openxmlformats.org/officeDocument/2006/relationships/hyperlink" Target="https://sturmtools.ru/catalog/molotki/molotok_sturm_1010_72_fb0250/" TargetMode="External"/><Relationship Id="rId2621" Type="http://schemas.openxmlformats.org/officeDocument/2006/relationships/hyperlink" Target="https://sturmtools.ru/catalog/nabory_instrumenta_dlya_avtomobilya/nabor_instrumenta_dlya_avtomobilya_soyuz_1045_20_s58c/" TargetMode="External"/><Relationship Id="rId800" Type="http://schemas.openxmlformats.org/officeDocument/2006/relationships/hyperlink" Target="https://sturmtools.ru/catalog/aksessuary_dlya_kompressorov/kraskopult_sturm_1710_01_02_1/" TargetMode="External"/><Relationship Id="rId1223" Type="http://schemas.openxmlformats.org/officeDocument/2006/relationships/hyperlink" Target="https://sturmtools.ru/catalog/aksessuary_dlya_nasosnogo_oborudovaniya/shtutser_5_ti_vyvodnoy_latunnyy_dlya_nasosnykh_stantsiy_sturm_wp97jsu_5/" TargetMode="External"/><Relationship Id="rId1430" Type="http://schemas.openxmlformats.org/officeDocument/2006/relationships/hyperlink" Target="https://sturmtools.ru/catalog/aksessuary_dlya_tsepnykh_pil/pilnaya_shina_sturm_sb085050/" TargetMode="External"/><Relationship Id="rId3188" Type="http://schemas.openxmlformats.org/officeDocument/2006/relationships/hyperlink" Target="https://sturmtools.ru/catalog/shpateli/shpatel_soyuz_8051_45_350_6fc/" TargetMode="External"/><Relationship Id="rId3395" Type="http://schemas.openxmlformats.org/officeDocument/2006/relationships/hyperlink" Target="https://sturmtools.ru/catalog/skoby_i_gvozdi_dlya_steplera/gvozdi_dlya_pnevmo_steplera_sturm_1071_06_30/" TargetMode="External"/><Relationship Id="rId3048" Type="http://schemas.openxmlformats.org/officeDocument/2006/relationships/hyperlink" Target="https://sturmtools.ru/catalog/valiki/valik_sturm_9040_31_250s/" TargetMode="External"/><Relationship Id="rId3255" Type="http://schemas.openxmlformats.org/officeDocument/2006/relationships/hyperlink" Target="https://sturmtools.ru/catalog/ruletki/ruletka_soyuz_21316/" TargetMode="External"/><Relationship Id="rId3462" Type="http://schemas.openxmlformats.org/officeDocument/2006/relationships/hyperlink" Target="https://sturmtools.ru/catalog/sekatory/sekator_sturm_3012_04_50/" TargetMode="External"/><Relationship Id="rId176" Type="http://schemas.openxmlformats.org/officeDocument/2006/relationships/hyperlink" Target="https://sturmtools.ru/catalog/perforatory_sds_plus/perforator_sds_plus_sturm_rh2510pm/" TargetMode="External"/><Relationship Id="rId383" Type="http://schemas.openxmlformats.org/officeDocument/2006/relationships/hyperlink" Target="https://sturmtools.ru/catalog/lentochnye_pily/lentochnaya_pila_sturm_bsm3314p/" TargetMode="External"/><Relationship Id="rId590" Type="http://schemas.openxmlformats.org/officeDocument/2006/relationships/hyperlink" Target="https://sturmtools.ru/catalog/betonomeshalki/betonomeshalka_sturm_cm20180ci/" TargetMode="External"/><Relationship Id="rId2064" Type="http://schemas.openxmlformats.org/officeDocument/2006/relationships/hyperlink" Target="https://sturmtools.ru/catalog/sverla_opalubochnye/sverlo_opalubochnoe_montazhnoe_boekomplekt_b1055_sd184/?B1055_SD184" TargetMode="External"/><Relationship Id="rId2271" Type="http://schemas.openxmlformats.org/officeDocument/2006/relationships/hyperlink" Target="https://sturmtools.ru/catalog/korshchetki/korshchetka_sturm_5240701/" TargetMode="External"/><Relationship Id="rId3115" Type="http://schemas.openxmlformats.org/officeDocument/2006/relationships/hyperlink" Target="https://sturmtools.ru/catalog/kisti/kist_soyuz_9040_36_050s/" TargetMode="External"/><Relationship Id="rId3322" Type="http://schemas.openxmlformats.org/officeDocument/2006/relationships/hyperlink" Target="https://sturmtools.ru/catalog/urovni/uroven_sturm_2015_05_1200/" TargetMode="External"/><Relationship Id="rId243" Type="http://schemas.openxmlformats.org/officeDocument/2006/relationships/hyperlink" Target="https://sturmtools.ru/catalog/akkumulyatornye_shurupovyerty/akkumulyatornyy_vintovert_sturm_cd300h/" TargetMode="External"/><Relationship Id="rId450" Type="http://schemas.openxmlformats.org/officeDocument/2006/relationships/hyperlink" Target="https://sturmtools.ru/catalog/feny_tekhnicheskie/fen_tekhnicheskiy_sturm_hg2022p/" TargetMode="External"/><Relationship Id="rId1080" Type="http://schemas.openxmlformats.org/officeDocument/2006/relationships/hyperlink" Target="https://sturmtools.ru/catalog/aksessuary_dlya_kultivatorov/dvigateli_dlya_benzo_tekhniki_sturm_ge190_25sp/" TargetMode="External"/><Relationship Id="rId2131" Type="http://schemas.openxmlformats.org/officeDocument/2006/relationships/hyperlink" Target="https://sturmtools.ru/catalog/nabory_frez/nabor_frez_sturm_rb07_083019/?RB07_083019" TargetMode="External"/><Relationship Id="rId103" Type="http://schemas.openxmlformats.org/officeDocument/2006/relationships/hyperlink" Target="https://sturmtools.ru/catalog/uglovye_shlifovalnye_mashiny/bolgarka_ushm_soyuz_ushs_90125e/" TargetMode="External"/><Relationship Id="rId310" Type="http://schemas.openxmlformats.org/officeDocument/2006/relationships/hyperlink" Target="https://sturmtools.ru/catalog/almaznye_gibkie_shlifovalnye_krugi/krug_shlifovalnyy_gibkiy_sturm_9012_d100_30/" TargetMode="External"/><Relationship Id="rId1897" Type="http://schemas.openxmlformats.org/officeDocument/2006/relationships/hyperlink" Target="https://sturmtools.ru/catalog/sverla_po_betonu/sverlo_po_betonu_soyuz_1055_06_05x85/" TargetMode="External"/><Relationship Id="rId2948" Type="http://schemas.openxmlformats.org/officeDocument/2006/relationships/hyperlink" Target="https://sturmtools.ru/catalog/boltorezy/boltorez_sturm_1280201/" TargetMode="External"/><Relationship Id="rId1757" Type="http://schemas.openxmlformats.org/officeDocument/2006/relationships/hyperlink" Target="https://sturmtools.ru/catalog/bity/bity_sturm_1270203/" TargetMode="External"/><Relationship Id="rId1964" Type="http://schemas.openxmlformats.org/officeDocument/2006/relationships/hyperlink" Target="https://sturmtools.ru/catalog/sverla_po_metallu/sverlo_po_metallu_sturm_1055_04_4s2_ss10/" TargetMode="External"/><Relationship Id="rId280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9" Type="http://schemas.openxmlformats.org/officeDocument/2006/relationships/hyperlink" Target="https://sturmtools.ru/catalog/aksessuary_dlya_dreley_shurupovertov/ruchka_dlya_dreli_s_penalom_dlya_svyerl_i_svyerlami_sturm_hd_rs_69/" TargetMode="External"/><Relationship Id="rId1617" Type="http://schemas.openxmlformats.org/officeDocument/2006/relationships/hyperlink" Target="https://sturmtools.ru/catalog/almaznye_diski/disk_almaznyy_sturm_9020_04_125x22_wc/" TargetMode="External"/><Relationship Id="rId1824" Type="http://schemas.openxmlformats.org/officeDocument/2006/relationships/hyperlink" Target="https://sturmtools.ru/catalog/bury_sds/bur_sds_soyuz_9019_sds_10x110c/" TargetMode="External"/><Relationship Id="rId2598" Type="http://schemas.openxmlformats.org/officeDocument/2006/relationships/hyperlink" Target="https://sturmtools.ru/catalog/nabory_golovok/nabor_golovok_sturm_1045_18_3/" TargetMode="External"/><Relationship Id="rId3649" Type="http://schemas.openxmlformats.org/officeDocument/2006/relationships/hyperlink" Target="https://sturmtools.ru/catalog/plastikovye_khomuty/khomuty_plastikovye_soyuz_70120_01_150/" TargetMode="External"/><Relationship Id="rId77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84" Type="http://schemas.openxmlformats.org/officeDocument/2006/relationships/hyperlink" Target="https://sturmtools.ru/catalog/benzinovye_gazonokosilki/benzinovaya_gazonokosilka_sturm_pl4214/" TargetMode="External"/><Relationship Id="rId2458" Type="http://schemas.openxmlformats.org/officeDocument/2006/relationships/hyperlink" Target="https://sturmtools.ru/catalog/topory/topor_hanskonner_hk1015_01_fb0440/" TargetMode="External"/><Relationship Id="rId2665" Type="http://schemas.openxmlformats.org/officeDocument/2006/relationships/hyperlink" Target="https://sturmtools.ru/catalog/nabory_otvertok/otvertka_soyuz_10401_09_s1_4/" TargetMode="External"/><Relationship Id="rId2872" Type="http://schemas.openxmlformats.org/officeDocument/2006/relationships/hyperlink" Target="https://sturmtools.ru/catalog/nozhovki_po_derevu/nozhovka_po_derevu_sturm_1060_62_450/" TargetMode="External"/><Relationship Id="rId3509" Type="http://schemas.openxmlformats.org/officeDocument/2006/relationships/hyperlink" Target="https://sturmtools.ru/catalog/pistolety_i_oroshateli_dlya_poliva/pistolet_dlya_poliva_sturm_3015_19_01zz/" TargetMode="External"/><Relationship Id="rId637" Type="http://schemas.openxmlformats.org/officeDocument/2006/relationships/hyperlink" Target="https://sturmtools.ru/catalog/akkumulyatornye_pylesosy/akkumulyatornye_pylesosy_sturm_cvc1810/?CVC1810" TargetMode="External"/><Relationship Id="rId84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267" Type="http://schemas.openxmlformats.org/officeDocument/2006/relationships/hyperlink" Target="https://sturmtools.ru/catalog/katushki_trimmernye/katushka_trimmernaya_sturm_bt9252d_999/" TargetMode="External"/><Relationship Id="rId147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81" Type="http://schemas.openxmlformats.org/officeDocument/2006/relationships/hyperlink" Target="https://sturmtools.ru/catalog/pilki_dlya_lobzika/pilki_dlya_lobzika_boekomplekt_b02_118af/" TargetMode="External"/><Relationship Id="rId2318" Type="http://schemas.openxmlformats.org/officeDocument/2006/relationships/hyperlink" Target="https://sturmtools.ru/catalog/bokorezy/bokorezy_sturm_1020_02_3_160/" TargetMode="External"/><Relationship Id="rId2525" Type="http://schemas.openxmlformats.org/officeDocument/2006/relationships/hyperlink" Target="https://sturmtools.ru/catalog/klyuchi_zvyezdochka_torx/nabor_klyuchey_torx_sturm_1045_21_t8_o155/" TargetMode="External"/><Relationship Id="rId2732" Type="http://schemas.openxmlformats.org/officeDocument/2006/relationships/hyperlink" Target="https://sturmtools.ru/catalog/otvertki/otvertka_soyuz_1040_02_ph1_100c/" TargetMode="External"/><Relationship Id="rId704" Type="http://schemas.openxmlformats.org/officeDocument/2006/relationships/hyperlink" Target="https://sturmtools.ru/catalog/tochilno_shlifovalnye_stanki/tochilnyy_diskovo_lentochnyy_stanok_sturm_bg6055db/" TargetMode="External"/><Relationship Id="rId911" Type="http://schemas.openxmlformats.org/officeDocument/2006/relationships/hyperlink" Target="https://sturmtools.ru/catalog/benzinovye_tsepnye_pily/benzopila_soyuz_pts_99371/" TargetMode="External"/><Relationship Id="rId1127" Type="http://schemas.openxmlformats.org/officeDocument/2006/relationships/hyperlink" Target="https://sturmtools.ru/catalog/aksessuary_dlya_moek_vysokogo_davleniya/aksessuar_dlya_moyki_vysokogo_davleniya_sturm_pw92_1g/" TargetMode="External"/><Relationship Id="rId1334" Type="http://schemas.openxmlformats.org/officeDocument/2006/relationships/hyperlink" Target="https://sturmtools.ru/catalog/aksessuary_dlya_trimmerov/aksessuar_dlya_trimmera_sturm_gt3535_3_0_0a_30/" TargetMode="External"/><Relationship Id="rId1541" Type="http://schemas.openxmlformats.org/officeDocument/2006/relationships/hyperlink" Target="https://sturmtools.ru/catalog/pily_diskovye/disk_pilnyy_sturm_9020_235_30_24t/" TargetMode="External"/><Relationship Id="rId40" Type="http://schemas.openxmlformats.org/officeDocument/2006/relationships/hyperlink" Target="https://sturmtools.ru/catalog/akkumulyatornye_shurupovyerty/akkumulyatornyy_shurupovert_soyuz_dshs_20ku_1batterysystem/" TargetMode="External"/><Relationship Id="rId1401" Type="http://schemas.openxmlformats.org/officeDocument/2006/relationships/hyperlink" Target="https://sturmtools.ru/catalog/aksessuary_dlya_trimmerov/stseplenie_benzotrimmera_sturm_bt89_clt_33_28_9/" TargetMode="External"/><Relationship Id="rId3299" Type="http://schemas.openxmlformats.org/officeDocument/2006/relationships/hyperlink" Target="https://sturmtools.ru/catalog/derzhateli_magnitnye/magnitnaya_tarelka_dlya_krepezha_sturm_7003_6_3/" TargetMode="External"/><Relationship Id="rId3159" Type="http://schemas.openxmlformats.org/officeDocument/2006/relationships/hyperlink" Target="https://sturmtools.ru/catalog/shpateli/shpatel_soyuz_8051_25_250fc/" TargetMode="External"/><Relationship Id="rId3366" Type="http://schemas.openxmlformats.org/officeDocument/2006/relationships/hyperlink" Target="https://sturmtools.ru/catalog/zaklepki/zaklepki_sturm_1070_48_14/" TargetMode="External"/><Relationship Id="rId3573" Type="http://schemas.openxmlformats.org/officeDocument/2006/relationships/hyperlink" Target="https://sturmtools.ru/catalog/gorelki_gazovye/gorelka_gazovaya_sturm_5015_kl_06/" TargetMode="External"/><Relationship Id="rId287" Type="http://schemas.openxmlformats.org/officeDocument/2006/relationships/hyperlink" Target="https://sturmtools.ru/catalog/shlifbumaga/shlifovalnyy_krug_sturm_dws6010_9220/" TargetMode="External"/><Relationship Id="rId494" Type="http://schemas.openxmlformats.org/officeDocument/2006/relationships/hyperlink" Target="https://sturmtools.ru/catalog/urovni_lazernye/lazernyy_uroven_sturm_4010_13_al/" TargetMode="External"/><Relationship Id="rId2175" Type="http://schemas.openxmlformats.org/officeDocument/2006/relationships/hyperlink" Target="https://sturmtools.ru/catalog/nabory_bimetallicheskikh_koronok/koronka_bimetallicheskaya_sturm_1090_04_bi_127/" TargetMode="External"/><Relationship Id="rId2382" Type="http://schemas.openxmlformats.org/officeDocument/2006/relationships/hyperlink" Target="https://sturmtools.ru/catalog/molotki/molotok_sturm_1010_02_fr1000/" TargetMode="External"/><Relationship Id="rId3019" Type="http://schemas.openxmlformats.org/officeDocument/2006/relationships/hyperlink" Target="https://sturmtools.ru/catalog/steklorezy/steklorez_sturm_1077_al_01/" TargetMode="External"/><Relationship Id="rId3226" Type="http://schemas.openxmlformats.org/officeDocument/2006/relationships/hyperlink" Target="https://sturmtools.ru/catalog/ruletki/ruletka_hanskonner_hk2010_02_10_27/" TargetMode="External"/><Relationship Id="rId147" Type="http://schemas.openxmlformats.org/officeDocument/2006/relationships/hyperlink" Target="https://sturmtools.ru/catalog/aksessuary_dlya_dreley_shurupovertov/nasadka_mikser_sturm_id2016m_998/" TargetMode="External"/><Relationship Id="rId354" Type="http://schemas.openxmlformats.org/officeDocument/2006/relationships/hyperlink" Target="https://sturmtools.ru/catalog/tsirkulyarnye_pily/tsirkulyarnaya_pila_sturm_cs51185/" TargetMode="External"/><Relationship Id="rId1191" Type="http://schemas.openxmlformats.org/officeDocument/2006/relationships/hyperlink" Target="https://sturmtools.ru/catalog/nasosnye_stantsii/nasosnaya_stantsiya_sturm_wp9742vs/" TargetMode="External"/><Relationship Id="rId2035" Type="http://schemas.openxmlformats.org/officeDocument/2006/relationships/hyperlink" Target="https://sturmtools.ru/catalog/sverla_po_metallu/sverlo_po_metallu_boekomplekt_b1055_m025_57/" TargetMode="External"/><Relationship Id="rId3433" Type="http://schemas.openxmlformats.org/officeDocument/2006/relationships/hyperlink" Target="https://sturmtools.ru/catalog/lopaty/lopata_3010_15_15/" TargetMode="External"/><Relationship Id="rId3640" Type="http://schemas.openxmlformats.org/officeDocument/2006/relationships/hyperlink" Target="https://sturmtools.ru/catalog/plastikovye_khomuty/khomuty_plastikovye_sturm_7012_05_200/" TargetMode="External"/><Relationship Id="rId561" Type="http://schemas.openxmlformats.org/officeDocument/2006/relationships/hyperlink" Target="https://sturmtools.ru/catalog/ventilyatory_elektricheskie/ventilyator_nastolnyy_sturm_tf2002/" TargetMode="External"/><Relationship Id="rId2242" Type="http://schemas.openxmlformats.org/officeDocument/2006/relationships/hyperlink" Target="https://sturmtools.ru/catalog/koronki_almaznye/koronka_almaznaya_sturm_1055_10_5070/" TargetMode="External"/><Relationship Id="rId3500" Type="http://schemas.openxmlformats.org/officeDocument/2006/relationships/hyperlink" Target="https://sturmtools.ru/catalog/pistolety_i_oroshateli_dlya_poliva/pistolet_dlya_poliva_sturm_3015_17_08t/" TargetMode="External"/><Relationship Id="rId214" Type="http://schemas.openxmlformats.org/officeDocument/2006/relationships/hyperlink" Target="https://sturmtools.ru/catalog/koronki_sds/koronka_sds_sturm_9018_sds_max600/" TargetMode="External"/><Relationship Id="rId421" Type="http://schemas.openxmlformats.org/officeDocument/2006/relationships/hyperlink" Target="https://sturmtools.ru/catalog/aksessuary_dlya_svarki_plastikovykh_trub/nasadka_dlya_apparata_dlya_svarki_plastikovykh_trub_sturm_tw7219_950/" TargetMode="External"/><Relationship Id="rId1051" Type="http://schemas.openxmlformats.org/officeDocument/2006/relationships/hyperlink" Target="https://sturmtools.ru/catalog/aksessuary_dlya_kultivatorov/gruntozatsepy_vtulka_30_mm_diametr_460_mm_soyuz_bm1s_25_460_30/?BM1S_25_460_30" TargetMode="External"/><Relationship Id="rId2102" Type="http://schemas.openxmlformats.org/officeDocument/2006/relationships/hyperlink" Target="https://sturmtools.ru/catalog/nabory_frez/nabor_frez_sturm_rb03_080610/?RB03_080610" TargetMode="External"/><Relationship Id="rId1868" Type="http://schemas.openxmlformats.org/officeDocument/2006/relationships/hyperlink" Target="https://sturmtools.ru/catalog/bury_sds/bur_sds_boekomplekt_b9019_c10_160/" TargetMode="External"/><Relationship Id="rId2919" Type="http://schemas.openxmlformats.org/officeDocument/2006/relationships/hyperlink" Target="https://sturmtools.ru/catalog/gvozdodery/gvozdoder_sturm_1013_02_900/" TargetMode="External"/><Relationship Id="rId3083" Type="http://schemas.openxmlformats.org/officeDocument/2006/relationships/hyperlink" Target="https://sturmtools.ru/catalog/kisti/kist_soyuz_9040_21_025s/" TargetMode="External"/><Relationship Id="rId3290" Type="http://schemas.openxmlformats.org/officeDocument/2006/relationships/hyperlink" Target="https://sturmtools.ru/catalog/ugolnik_magnitnyy_dlya_svarki/magnitnyy_ugolnik_sturm_6001_3_11/" TargetMode="External"/><Relationship Id="rId1728" Type="http://schemas.openxmlformats.org/officeDocument/2006/relationships/hyperlink" Target="https://sturmtools.ru/catalog/pilki_dlya_lobzika/pilki_dlya_lobzika_sturm_5250602/" TargetMode="External"/><Relationship Id="rId1935" Type="http://schemas.openxmlformats.org/officeDocument/2006/relationships/hyperlink" Target="https://sturmtools.ru/catalog/sverla_vintovye/sverlo_vintovoe_sturm_1055_ag28x460/" TargetMode="External"/><Relationship Id="rId3150" Type="http://schemas.openxmlformats.org/officeDocument/2006/relationships/hyperlink" Target="https://sturmtools.ru/catalog/shpateli/shpatel_sturm_8051_04_50/" TargetMode="External"/><Relationship Id="rId3010" Type="http://schemas.openxmlformats.org/officeDocument/2006/relationships/hyperlink" Target="https://sturmtools.ru/catalog/polotna_dlya_nozhovki/polotno_dlya_nozhovki_soyuz_9019_02_300c/" TargetMode="External"/><Relationship Id="rId4" Type="http://schemas.openxmlformats.org/officeDocument/2006/relationships/hyperlink" Target="https://sturmtools.ru/catalog/akkumulyatornye_shurupovyerty/akkumulyatornyy_shurupovert_hanskonner_hcd1838ri/" TargetMode="External"/><Relationship Id="rId888" Type="http://schemas.openxmlformats.org/officeDocument/2006/relationships/hyperlink" Target="https://sturmtools.ru/catalog/masla/maslo_soyuz_ms2_0104b/" TargetMode="External"/><Relationship Id="rId2569" Type="http://schemas.openxmlformats.org/officeDocument/2006/relationships/hyperlink" Target="https://sturmtools.ru/catalog/klyuchi_trubnye/klyuch_trubnyy_sturm_1045_02_15/" TargetMode="External"/><Relationship Id="rId2776" Type="http://schemas.openxmlformats.org/officeDocument/2006/relationships/hyperlink" Target="https://sturmtools.ru/catalog/otvertki/otvertka_sturm_1040_03_sl3_75/" TargetMode="External"/><Relationship Id="rId2983" Type="http://schemas.openxmlformats.org/officeDocument/2006/relationships/hyperlink" Target="https://sturmtools.ru/catalog/nozhnitsy_po_metallu/nozhnitsy_po_metallu_sturm_1074_06_01/" TargetMode="External"/><Relationship Id="rId748" Type="http://schemas.openxmlformats.org/officeDocument/2006/relationships/hyperlink" Target="https://sturmtools.ru/catalog/zaryadnye_ustroystva/zaryadnoe_ustroystvo_soyuz_zus_1205/" TargetMode="External"/><Relationship Id="rId955" Type="http://schemas.openxmlformats.org/officeDocument/2006/relationships/hyperlink" Target="https://sturmtools.ru/catalog/benzinovye_trimmery/trimmer_benzinovyy_sturm_bt9152s/" TargetMode="External"/><Relationship Id="rId1378" Type="http://schemas.openxmlformats.org/officeDocument/2006/relationships/hyperlink" Target="https://sturmtools.ru/catalog/aksessuary_dlya_trimmerov/leska_dlya_trimmera_d_3_0_mm_l_15_m_kvadrat_soyuz_tl3535_3_0_4_15/" TargetMode="External"/><Relationship Id="rId1585" Type="http://schemas.openxmlformats.org/officeDocument/2006/relationships/hyperlink" Target="https://sturmtools.ru/catalog/pily_diskovye/disk_pilnyy_boekomplekt_b9022_250_32_30_48/" TargetMode="External"/><Relationship Id="rId1792" Type="http://schemas.openxmlformats.org/officeDocument/2006/relationships/hyperlink" Target="https://sturmtools.ru/catalog/bity_i_nabory_bit/bity_boekomplekt_bph3_50_2/" TargetMode="External"/><Relationship Id="rId2429" Type="http://schemas.openxmlformats.org/officeDocument/2006/relationships/hyperlink" Target="https://sturmtools.ru/catalog/kuvaldy/kuvalda_sturm_1011_08_fb6000/" TargetMode="External"/><Relationship Id="rId2636" Type="http://schemas.openxmlformats.org/officeDocument/2006/relationships/hyperlink" Target="https://sturmtools.ru/catalog/nabory_otvertok/nabor_otvertok_sturm_1040_02_ss5/" TargetMode="External"/><Relationship Id="rId2843" Type="http://schemas.openxmlformats.org/officeDocument/2006/relationships/hyperlink" Target="https://sturmtools.ru/catalog/nozhovki_po_derevu/nozhovka_po_derevu_s_karandashom_sturm_1060_11_5011/" TargetMode="External"/><Relationship Id="rId84" Type="http://schemas.openxmlformats.org/officeDocument/2006/relationships/hyperlink" Target="https://sturmtools.ru/catalog/uglovye_shlifovalnye_mashiny/bolgarka_ushm_sturm_ag9012t/" TargetMode="External"/><Relationship Id="rId608" Type="http://schemas.openxmlformats.org/officeDocument/2006/relationships/hyperlink" Target="https://sturmtools.ru/catalog/aksessuary_dlya_motoburov/shnek_dlya_motoburov_aea_20_sturm/?AEA_20" TargetMode="External"/><Relationship Id="rId815" Type="http://schemas.openxmlformats.org/officeDocument/2006/relationships/hyperlink" Target="https://sturmtools.ru/catalog/pnevmaticheskiy_instrument/pistolet_produvochnyy_s_izognutym_soplom_sturm_au_1720_02/" TargetMode="External"/><Relationship Id="rId1238" Type="http://schemas.openxmlformats.org/officeDocument/2006/relationships/hyperlink" Target="https://sturmtools.ru/catalog/benzinovye_snegouborochnye_mashiny/benzinovyy_snegouborshchik_hanskonner_hstg7661ebs/" TargetMode="External"/><Relationship Id="rId1445" Type="http://schemas.openxmlformats.org/officeDocument/2006/relationships/hyperlink" Target="https://sturmtools.ru/catalog/aksessuary_dlya_tsepnykh_pil/pilnaya_tsep_sturm_sc32513crt_72/" TargetMode="External"/><Relationship Id="rId1652" Type="http://schemas.openxmlformats.org/officeDocument/2006/relationships/hyperlink" Target="https://sturmtools.ru/catalog/almaznye_diski/disk_almaznyy_boekomplekt_b9021_125_22yt/" TargetMode="External"/><Relationship Id="rId1305" Type="http://schemas.openxmlformats.org/officeDocument/2006/relationships/hyperlink" Target="https://sturmtools.ru/catalog/aksessuary_dlya_trimmerov/aksessuar_dlya_trimmera_sturm_gt3535_2_0_7_30/" TargetMode="External"/><Relationship Id="rId2703" Type="http://schemas.openxmlformats.org/officeDocument/2006/relationships/hyperlink" Target="https://sturmtools.ru/catalog/otvertki/otvertka_soyuz_1040_02_ph2_100c/" TargetMode="External"/><Relationship Id="rId2910" Type="http://schemas.openxmlformats.org/officeDocument/2006/relationships/hyperlink" Target="https://sturmtools.ru/catalog/gvozdodery/gvozdoder_sturm_1013_03_450/" TargetMode="External"/><Relationship Id="rId1512" Type="http://schemas.openxmlformats.org/officeDocument/2006/relationships/hyperlink" Target="https://sturmtools.ru/catalog/pily_diskovye/disk_pilnyy_sturm_9020_125x22x36t/" TargetMode="External"/><Relationship Id="rId11" Type="http://schemas.openxmlformats.org/officeDocument/2006/relationships/hyperlink" Target="https://sturmtools.ru/catalog/akkumulyatornye_shurupovyerty/akkumulyatornyy_shurupovert_hanskonner_hcd1865i/?HCD1865I" TargetMode="External"/><Relationship Id="rId398" Type="http://schemas.openxmlformats.org/officeDocument/2006/relationships/hyperlink" Target="https://sturmtools.ru/catalog/polotna_dlya_sabelnykh_pil/polotna_dlya_sabelnykh_pil_derevo_2sht_225_8_5mm_grubaya_drev_bez_gvozdey_sturm_9019_03_s1111k/" TargetMode="External"/><Relationship Id="rId2079" Type="http://schemas.openxmlformats.org/officeDocument/2006/relationships/hyperlink" Target="https://sturmtools.ru/catalog/nabory_frez/nabor_frez_sturm_9016_rb_s35/" TargetMode="External"/><Relationship Id="rId3477" Type="http://schemas.openxmlformats.org/officeDocument/2006/relationships/hyperlink" Target="https://sturmtools.ru/catalog/opryskivateli_ruchnye/opryskivatel_sturm_3016_20_7/" TargetMode="External"/><Relationship Id="rId2286" Type="http://schemas.openxmlformats.org/officeDocument/2006/relationships/hyperlink" Target="https://sturmtools.ru/catalog/korshchetki/korshchetka_sturm_5241301/" TargetMode="External"/><Relationship Id="rId2493" Type="http://schemas.openxmlformats.org/officeDocument/2006/relationships/hyperlink" Target="https://sturmtools.ru/catalog/kleshchi_perestavnye_galka/kleshchi_perestavnye_galka_sturm_1020_06_b200/" TargetMode="External"/><Relationship Id="rId3337" Type="http://schemas.openxmlformats.org/officeDocument/2006/relationships/hyperlink" Target="https://sturmtools.ru/catalog/urovni/uroven_sturm_2015_09_400/" TargetMode="External"/><Relationship Id="rId3544" Type="http://schemas.openxmlformats.org/officeDocument/2006/relationships/hyperlink" Target="https://sturmtools.ru/catalog/ochki_zashchitnye/ochki_zashchitnye_sturm_8050_05_01/" TargetMode="External"/><Relationship Id="rId258" Type="http://schemas.openxmlformats.org/officeDocument/2006/relationships/hyperlink" Target="https://sturmtools.ru/catalog/aksessuary_dlya_shlifovalnykh_mashin/shchetka_neylon_shkurka_dlya_polirovalnykh_mashin_sturm_ag1014p_9812/" TargetMode="External"/><Relationship Id="rId465" Type="http://schemas.openxmlformats.org/officeDocument/2006/relationships/hyperlink" Target="https://sturmtools.ru/catalog/gravery/graver_sturm_gm2315f/" TargetMode="External"/><Relationship Id="rId672" Type="http://schemas.openxmlformats.org/officeDocument/2006/relationships/hyperlink" Target="https://sturmtools.ru/catalog/plitkoreznye_stanki/plitkoreznyy_stanok_sturm_tc9819l/" TargetMode="External"/><Relationship Id="rId1095" Type="http://schemas.openxmlformats.org/officeDocument/2006/relationships/hyperlink" Target="https://sturmtools.ru/catalog/pylesosy_sadovye/vozdukhoduvka_benzinovaya_sturm_gb1926/" TargetMode="External"/><Relationship Id="rId2146" Type="http://schemas.openxmlformats.org/officeDocument/2006/relationships/hyperlink" Target="https://sturmtools.ru/catalog/nabory_frez/nabor_frez_sturm_rb09_081629/?RB09_081629" TargetMode="External"/><Relationship Id="rId2353" Type="http://schemas.openxmlformats.org/officeDocument/2006/relationships/hyperlink" Target="https://sturmtools.ru/catalog/passatizhi_i_ploskogubtsy/passatizhi_sturm_1020_13_1_160/" TargetMode="External"/><Relationship Id="rId2560" Type="http://schemas.openxmlformats.org/officeDocument/2006/relationships/hyperlink" Target="https://sturmtools.ru/catalog/klyuchi_trubnye/klyuch_trubnyy_sturm_hk1045_03_p15/" TargetMode="External"/><Relationship Id="rId3404" Type="http://schemas.openxmlformats.org/officeDocument/2006/relationships/hyperlink" Target="https://sturmtools.ru/catalog/strubtsiny/strubtsina_soyuz_1078_01_50s/" TargetMode="External"/><Relationship Id="rId3611" Type="http://schemas.openxmlformats.org/officeDocument/2006/relationships/hyperlink" Target="https://sturmtools.ru/catalog/udliniteli/udlinitel_sturm_fr_6_50/" TargetMode="External"/><Relationship Id="rId118" Type="http://schemas.openxmlformats.org/officeDocument/2006/relationships/hyperlink" Target="https://sturmtools.ru/catalog/setevye_shurupovyerty/setevoy_shurupovert_sturm_id2145pt/" TargetMode="External"/><Relationship Id="rId325" Type="http://schemas.openxmlformats.org/officeDocument/2006/relationships/hyperlink" Target="https://sturmtools.ru/catalog/shlifkrugi/shlifovalnyy_krug_sturm_9010_1258_150/" TargetMode="External"/><Relationship Id="rId532" Type="http://schemas.openxmlformats.org/officeDocument/2006/relationships/hyperlink" Target="https://sturmtools.ru/catalog/konvektsionnye_obogrevateli/konvektsionnyy_obogrevatel_soyuz_kos_500s/" TargetMode="External"/><Relationship Id="rId1162" Type="http://schemas.openxmlformats.org/officeDocument/2006/relationships/hyperlink" Target="https://sturmtools.ru/catalog/skvazhinnye_nasosy/nasos_skvazhinnyy_sturm_wp9725dwi/" TargetMode="External"/><Relationship Id="rId2006" Type="http://schemas.openxmlformats.org/officeDocument/2006/relationships/hyperlink" Target="https://sturmtools.ru/catalog/sverla_po_metallu/sverlo_po_metallu_sturm_1055_065_101/" TargetMode="External"/><Relationship Id="rId2213" Type="http://schemas.openxmlformats.org/officeDocument/2006/relationships/hyperlink" Target="https://sturmtools.ru/catalog/koronki_almaznye/koronka_almaznaya_sturm_1055_09_12055/" TargetMode="External"/><Relationship Id="rId2420" Type="http://schemas.openxmlformats.org/officeDocument/2006/relationships/hyperlink" Target="https://sturmtools.ru/catalog/kuvaldy/kuvalda_sturm_1011_02_1500/" TargetMode="External"/><Relationship Id="rId1022" Type="http://schemas.openxmlformats.org/officeDocument/2006/relationships/hyperlink" Target="https://sturmtools.ru/catalog/aksessuary_dlya_kultivatorov/freza_kultivatornaya_24_nozha_sturm_gke_13/" TargetMode="External"/><Relationship Id="rId1979" Type="http://schemas.openxmlformats.org/officeDocument/2006/relationships/hyperlink" Target="https://sturmtools.ru/catalog/sverla_po_metallu/sverlo_po_metallu_sturm_1055_04_9s_ss5/" TargetMode="External"/><Relationship Id="rId3194" Type="http://schemas.openxmlformats.org/officeDocument/2006/relationships/hyperlink" Target="https://sturmtools.ru/catalog/shpateli/shpatel_soyuz_8051_55_250/" TargetMode="External"/><Relationship Id="rId1839" Type="http://schemas.openxmlformats.org/officeDocument/2006/relationships/hyperlink" Target="https://sturmtools.ru/catalog/bury_sds/bur_sds_soyuz_9019_sds_14x800c/" TargetMode="External"/><Relationship Id="rId3054" Type="http://schemas.openxmlformats.org/officeDocument/2006/relationships/hyperlink" Target="https://sturmtools.ru/catalog/valiki/valik_sturm_9040_33_100s/" TargetMode="External"/><Relationship Id="rId182" Type="http://schemas.openxmlformats.org/officeDocument/2006/relationships/hyperlink" Target="https://sturmtools.ru/catalog/perforatory_sds_plus/perforator_sds_plus_sturm_rh2550/" TargetMode="External"/><Relationship Id="rId1906" Type="http://schemas.openxmlformats.org/officeDocument/2006/relationships/hyperlink" Target="https://sturmtools.ru/catalog/sverla_po_betonu/sverlo_po_betonu_boekomplekt_b1055_05_85/" TargetMode="External"/><Relationship Id="rId3261" Type="http://schemas.openxmlformats.org/officeDocument/2006/relationships/hyperlink" Target="https://sturmtools.ru/catalog/ruletki/ruletka_sturm_3100103/" TargetMode="External"/><Relationship Id="rId2070" Type="http://schemas.openxmlformats.org/officeDocument/2006/relationships/hyperlink" Target="https://sturmtools.ru/catalog/nabory_sverl/nabor_sverl_sturm_1055_01_ss3/" TargetMode="External"/><Relationship Id="rId3121" Type="http://schemas.openxmlformats.org/officeDocument/2006/relationships/hyperlink" Target="https://sturmtools.ru/catalog/kisti/kist_soyuz_9040_24_10s/" TargetMode="External"/><Relationship Id="rId999" Type="http://schemas.openxmlformats.org/officeDocument/2006/relationships/hyperlink" Target="https://sturmtools.ru/catalog/kustorezy_akkumulyatornye/akkumulyatornyy_instrument_sturm_cht18/?CHT18" TargetMode="External"/><Relationship Id="rId2887" Type="http://schemas.openxmlformats.org/officeDocument/2006/relationships/hyperlink" Target="https://sturmtools.ru/catalog/tiski/tiski_sturm_1075_01_200/" TargetMode="External"/><Relationship Id="rId85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89" Type="http://schemas.openxmlformats.org/officeDocument/2006/relationships/hyperlink" Target="https://sturmtools.ru/catalog/otreznye_diski_po_metallu/otreznoy_disk_po_metallu_sturm_9020_07_125x10/" TargetMode="External"/><Relationship Id="rId1696" Type="http://schemas.openxmlformats.org/officeDocument/2006/relationships/hyperlink" Target="https://sturmtools.ru/catalog/pilki_dlya_lobzika/pilki_dlya_lobzika_boekomplekt_b05_101brf/" TargetMode="External"/><Relationship Id="rId1349" Type="http://schemas.openxmlformats.org/officeDocument/2006/relationships/hyperlink" Target="https://sturmtools.ru/catalog/aksessuary_dlya_trimmerov/leska_dlya_trimmera_sturm_gt3535_3_0_st_15/" TargetMode="External"/><Relationship Id="rId2747" Type="http://schemas.openxmlformats.org/officeDocument/2006/relationships/hyperlink" Target="https://sturmtools.ru/catalog/otvertki/otvertka_soyuz_1040_02_sl8_150c/" TargetMode="External"/><Relationship Id="rId2954" Type="http://schemas.openxmlformats.org/officeDocument/2006/relationships/hyperlink" Target="https://sturmtools.ru/catalog/nozhi/nozh_hanskonner_hk1076_08_02_stroitelnyy_nozh_hanskonner_solidfixation/" TargetMode="External"/><Relationship Id="rId719" Type="http://schemas.openxmlformats.org/officeDocument/2006/relationships/hyperlink" Target="https://sturmtools.ru/catalog/kompressory_avtomobilnye/avtomobilnyy_kompressor_sturm_mc8830/" TargetMode="External"/><Relationship Id="rId926" Type="http://schemas.openxmlformats.org/officeDocument/2006/relationships/hyperlink" Target="https://sturmtools.ru/catalog/elektricheskie_tsepnye_pily/tsepnaya_pila_elektricheskaya_sturm_cc2416psl/" TargetMode="External"/><Relationship Id="rId1556" Type="http://schemas.openxmlformats.org/officeDocument/2006/relationships/hyperlink" Target="https://sturmtools.ru/catalog/pily_diskovye/disk_pilnyy_boekomplekt_b9022_125_22_24/" TargetMode="External"/><Relationship Id="rId1763" Type="http://schemas.openxmlformats.org/officeDocument/2006/relationships/hyperlink" Target="https://sturmtools.ru/catalog/bity_i_nabory_bit/bity_po_gipsokartonu_boekomplekt_bdw_ph2_50_2/" TargetMode="External"/><Relationship Id="rId1970" Type="http://schemas.openxmlformats.org/officeDocument/2006/relationships/hyperlink" Target="https://sturmtools.ru/catalog/sverla_po_metallu/sverlo_po_metallu_sturm_1055_04_5s_ss10/" TargetMode="External"/><Relationship Id="rId2607" Type="http://schemas.openxmlformats.org/officeDocument/2006/relationships/hyperlink" Target="https://sturmtools.ru/catalog/nabory_instrumenta_dlya_doma/nabor_instrumenta_dlya_doma_sturm_1310_01_ts23/" TargetMode="External"/><Relationship Id="rId281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55" Type="http://schemas.openxmlformats.org/officeDocument/2006/relationships/hyperlink" Target="https://sturmtools.ru/catalog/uglovye_shlifovalnye_mashiny/bolgarka_ushm_hanskonner_hag18125bl_unibattery/" TargetMode="External"/><Relationship Id="rId1209" Type="http://schemas.openxmlformats.org/officeDocument/2006/relationships/hyperlink" Target="https://sturmtools.ru/catalog/aksessuary_dlya_nasosnogo_oborudovaniya/flanets_gidroakkumulyatora_sturm_wp97jsf_19/" TargetMode="External"/><Relationship Id="rId1416" Type="http://schemas.openxmlformats.org/officeDocument/2006/relationships/hyperlink" Target="https://sturmtools.ru/catalog/aksessuary_dlya_trimmerov/zapchast_dlya_benzotekhniki_sturm_bt89_str_33_2s/" TargetMode="External"/><Relationship Id="rId1623" Type="http://schemas.openxmlformats.org/officeDocument/2006/relationships/hyperlink" Target="https://sturmtools.ru/catalog/almaznye_diski/disk_almaznyy_soyuz_9020_04_150x22tw/" TargetMode="External"/><Relationship Id="rId1830" Type="http://schemas.openxmlformats.org/officeDocument/2006/relationships/hyperlink" Target="https://sturmtools.ru/catalog/bury_sds/bur_sds_soyuz_9019_sds_12x110c/" TargetMode="External"/><Relationship Id="rId3588" Type="http://schemas.openxmlformats.org/officeDocument/2006/relationships/hyperlink" Target="https://sturmtools.ru/catalog/sumki/sumka_sturm_tbs002/" TargetMode="External"/><Relationship Id="rId2397" Type="http://schemas.openxmlformats.org/officeDocument/2006/relationships/hyperlink" Target="https://sturmtools.ru/catalog/molotki/molotok_soyuz_1010_22_fb0800c/" TargetMode="External"/><Relationship Id="rId3448" Type="http://schemas.openxmlformats.org/officeDocument/2006/relationships/hyperlink" Target="https://sturmtools.ru/catalog/sekatory/sekator_hanskonner_hk3012_07_23/" TargetMode="External"/><Relationship Id="rId3655" Type="http://schemas.openxmlformats.org/officeDocument/2006/relationships/hyperlink" Target="https://sturmtools.ru/catalog/izmelchiteli_sadovye/benzinovye_izmelchiteli_sadovye_sturm_gws7r/" TargetMode="External"/><Relationship Id="rId369" Type="http://schemas.openxmlformats.org/officeDocument/2006/relationships/hyperlink" Target="https://sturmtools.ru/catalog/aksessuary_dlya_pil/podoshva_dlya_nazhdachnoy_bumagi_sturm_mf5630c_503/" TargetMode="External"/><Relationship Id="rId576" Type="http://schemas.openxmlformats.org/officeDocument/2006/relationships/hyperlink" Target="https://sturmtools.ru/catalog/ulichnye_gazovye_obogrevateli/ulichnyy_gazovyy_obogrevatel_sturm_gh91130c/" TargetMode="External"/><Relationship Id="rId78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90" Type="http://schemas.openxmlformats.org/officeDocument/2006/relationships/hyperlink" Target="https://sturmtools.ru/catalog/benzinovye_gazonokosilki/benzinovaya_gazonokosilka_sturm_pl4214s/" TargetMode="External"/><Relationship Id="rId2257" Type="http://schemas.openxmlformats.org/officeDocument/2006/relationships/hyperlink" Target="https://sturmtools.ru/catalog/korshchetki/korshchetka_sturm_5240103/" TargetMode="External"/><Relationship Id="rId2464" Type="http://schemas.openxmlformats.org/officeDocument/2006/relationships/hyperlink" Target="https://sturmtools.ru/catalog/topory/topor_soyuz_1015_05_1000s/" TargetMode="External"/><Relationship Id="rId2671" Type="http://schemas.openxmlformats.org/officeDocument/2006/relationships/hyperlink" Target="https://sturmtools.ru/catalog/nabory_otvertok/nabor_otvertok_sturm_1040_19_8/" TargetMode="External"/><Relationship Id="rId3308" Type="http://schemas.openxmlformats.org/officeDocument/2006/relationships/hyperlink" Target="https://sturmtools.ru/catalog/urovni/uroven_hanskonner_hk2015_01_1500/" TargetMode="External"/><Relationship Id="rId3515" Type="http://schemas.openxmlformats.org/officeDocument/2006/relationships/hyperlink" Target="https://sturmtools.ru/catalog/adaptery_dlya_polivalnykh_sistem/adapter_sturm_3015_21_1_2as/?3015_21_1_2AS" TargetMode="External"/><Relationship Id="rId229" Type="http://schemas.openxmlformats.org/officeDocument/2006/relationships/hyperlink" Target="https://sturmtools.ru/catalog/adaptery_sds/adapter_perekhodnik_sturm_9019_max_plusq/" TargetMode="External"/><Relationship Id="rId436" Type="http://schemas.openxmlformats.org/officeDocument/2006/relationships/hyperlink" Target="https://sturmtools.ru/catalog/akkumulyatornye_lobziki/akkumulyatornyy_lobzik_sturm_cjs1870_1batterysystem/?CJS1870" TargetMode="External"/><Relationship Id="rId643" Type="http://schemas.openxmlformats.org/officeDocument/2006/relationships/hyperlink" Target="https://sturmtools.ru/catalog/pylesosy_stroitelnye/stroitelnyy_pylesos_sturm_vc7320/" TargetMode="External"/><Relationship Id="rId1066" Type="http://schemas.openxmlformats.org/officeDocument/2006/relationships/hyperlink" Target="https://sturmtools.ru/catalog/motobloki/motoblok_benzinovyy_sturm_gk827ci10_lg/" TargetMode="External"/><Relationship Id="rId1273" Type="http://schemas.openxmlformats.org/officeDocument/2006/relationships/hyperlink" Target="https://sturmtools.ru/catalog/katushki_trimmernye/katushka_trimmernaya_sturm_gt3513p_24/" TargetMode="External"/><Relationship Id="rId1480" Type="http://schemas.openxmlformats.org/officeDocument/2006/relationships/hyperlink" Target="https://sturmtools.ru/catalog/aksessuary_dlya_tsepnykh_pil/pilnaya_tsep_sc5013crt_48_dlya_csc1808bl/" TargetMode="External"/><Relationship Id="rId2117" Type="http://schemas.openxmlformats.org/officeDocument/2006/relationships/hyperlink" Target="https://sturmtools.ru/catalog/nabory_frez/nabor_frez_sturm_rb05_082525/?RB05_082525" TargetMode="External"/><Relationship Id="rId2324" Type="http://schemas.openxmlformats.org/officeDocument/2006/relationships/hyperlink" Target="https://sturmtools.ru/catalog/mini_seriya_ploskogubtsy_bokorezy/bokorezy_100_mm_sturm_1030_05_3_100/" TargetMode="External"/><Relationship Id="rId85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133" Type="http://schemas.openxmlformats.org/officeDocument/2006/relationships/hyperlink" Target="https://sturmtools.ru/catalog/drenazhnye_nasosy/nasos_pogruzhnoy_drenazhnyy_sturm_wp9745pr/" TargetMode="External"/><Relationship Id="rId2531" Type="http://schemas.openxmlformats.org/officeDocument/2006/relationships/hyperlink" Target="https://sturmtools.ru/catalog/klyuchi_razvodnye/klyuch_razvodnoy_sturm_1045_11_150/" TargetMode="External"/><Relationship Id="rId503" Type="http://schemas.openxmlformats.org/officeDocument/2006/relationships/hyperlink" Target="https://sturmtools.ru/catalog/urovni_lazernye/shtanga_dlya_urovnya_lazernogo_sturm_4011_02_36/" TargetMode="External"/><Relationship Id="rId710" Type="http://schemas.openxmlformats.org/officeDocument/2006/relationships/hyperlink" Target="https://sturmtools.ru/catalog/shliflenty/shlifovalnaya_lenta_sturm_bg61150_995/" TargetMode="External"/><Relationship Id="rId1340" Type="http://schemas.openxmlformats.org/officeDocument/2006/relationships/hyperlink" Target="https://sturmtools.ru/catalog/aksessuary_dlya_trimmerov/aksessuar_dlya_trimmera_sturm_gt3535_3_0_7_30/" TargetMode="External"/><Relationship Id="rId3098" Type="http://schemas.openxmlformats.org/officeDocument/2006/relationships/hyperlink" Target="https://sturmtools.ru/catalog/kisti/kist_sturm_9040_22_063/" TargetMode="External"/><Relationship Id="rId1200" Type="http://schemas.openxmlformats.org/officeDocument/2006/relationships/hyperlink" Target="https://sturmtools.ru/catalog/fontannye_nasosy/fontannyy_nasos_sturm_wp9728fc_1/" TargetMode="External"/><Relationship Id="rId3165" Type="http://schemas.openxmlformats.org/officeDocument/2006/relationships/hyperlink" Target="https://sturmtools.ru/catalog/shpateli/shpatel_soyuz_8051_35_060lc/" TargetMode="External"/><Relationship Id="rId3372" Type="http://schemas.openxmlformats.org/officeDocument/2006/relationships/hyperlink" Target="https://sturmtools.ru/catalog/steplery/stepler_soyuz_1071_01_04s/" TargetMode="External"/><Relationship Id="rId293" Type="http://schemas.openxmlformats.org/officeDocument/2006/relationships/hyperlink" Target="https://sturmtools.ru/catalog/lentochnye_shlifovalnye_mashiny/lentochnaya_shlifovalnaya_mashina_hanskonner_hbs8512/" TargetMode="External"/><Relationship Id="rId2181" Type="http://schemas.openxmlformats.org/officeDocument/2006/relationships/hyperlink" Target="https://sturmtools.ru/catalog/nabory_bimetallicheskikh_koronok/koronka_bimetallicheskaya_sturm_1090_04_bi_35/" TargetMode="External"/><Relationship Id="rId3025" Type="http://schemas.openxmlformats.org/officeDocument/2006/relationships/hyperlink" Target="https://sturmtools.ru/catalog/steklodomkraty/steklodomkrat_sturm_1077_06_04/" TargetMode="External"/><Relationship Id="rId3232" Type="http://schemas.openxmlformats.org/officeDocument/2006/relationships/hyperlink" Target="https://sturmtools.ru/catalog/ruletki/ruletka_hanskonner_hk2010_03_3_16/" TargetMode="External"/><Relationship Id="rId153" Type="http://schemas.openxmlformats.org/officeDocument/2006/relationships/hyperlink" Target="https://sturmtools.ru/catalog/miksery/nasadka_mikser_sturm_9042_05_120x600/" TargetMode="External"/><Relationship Id="rId360" Type="http://schemas.openxmlformats.org/officeDocument/2006/relationships/hyperlink" Target="https://sturmtools.ru/catalog/tortsovochnye_pily/tortsovochnaya_pila_sturm_ms5525wm/" TargetMode="External"/><Relationship Id="rId2041" Type="http://schemas.openxmlformats.org/officeDocument/2006/relationships/hyperlink" Target="https://sturmtools.ru/catalog/sverla_po_metallu/sverlo_po_metallu_boekomplekt_b1055_m045_80/" TargetMode="External"/><Relationship Id="rId220" Type="http://schemas.openxmlformats.org/officeDocument/2006/relationships/hyperlink" Target="https://sturmtools.ru/catalog/bury_sds/nasadka_pika_sds_max_sturm_9018_sdsm_p18x600/" TargetMode="External"/><Relationship Id="rId2998" Type="http://schemas.openxmlformats.org/officeDocument/2006/relationships/hyperlink" Target="https://sturmtools.ru/catalog/nozhovki_po_derevu/pila_po_peskobetonu_sturm_1060_92_700/" TargetMode="External"/><Relationship Id="rId2858" Type="http://schemas.openxmlformats.org/officeDocument/2006/relationships/hyperlink" Target="https://sturmtools.ru/catalog/nozhovki_po_derevu/nozhovka_po_derevu_sturm_1060_52_500/" TargetMode="External"/><Relationship Id="rId99" Type="http://schemas.openxmlformats.org/officeDocument/2006/relationships/hyperlink" Target="https://sturmtools.ru/catalog/uglovye_shlifovalnye_mashiny/bolgarka_ushm_sturm_ag9524p/" TargetMode="External"/><Relationship Id="rId1667" Type="http://schemas.openxmlformats.org/officeDocument/2006/relationships/hyperlink" Target="https://sturmtools.ru/catalog/almaznye_diski/disk_almaznyy_boekomplekt_b9021_230_22tw/" TargetMode="External"/><Relationship Id="rId1874" Type="http://schemas.openxmlformats.org/officeDocument/2006/relationships/hyperlink" Target="https://sturmtools.ru/catalog/bury_sds/bur_sds_boekomplekt_b9019_f06_210/" TargetMode="External"/><Relationship Id="rId2718" Type="http://schemas.openxmlformats.org/officeDocument/2006/relationships/hyperlink" Target="https://sturmtools.ru/catalog/otvertki/otvertka_sturm_1040_03_ph2_200/" TargetMode="External"/><Relationship Id="rId2925" Type="http://schemas.openxmlformats.org/officeDocument/2006/relationships/hyperlink" Target="https://sturmtools.ru/catalog/lebedki/lebedka_sturm_1091_07_4000/" TargetMode="External"/><Relationship Id="rId1527" Type="http://schemas.openxmlformats.org/officeDocument/2006/relationships/hyperlink" Target="https://sturmtools.ru/catalog/pily_diskovye/disk_pilnyy_sturm_9020_185_20_48t/" TargetMode="External"/><Relationship Id="rId1734" Type="http://schemas.openxmlformats.org/officeDocument/2006/relationships/hyperlink" Target="https://sturmtools.ru/catalog/pilki_dlya_lobzika/pilki_dlya_lobzika_sturm_5250609/" TargetMode="External"/><Relationship Id="rId1941" Type="http://schemas.openxmlformats.org/officeDocument/2006/relationships/hyperlink" Target="https://sturmtools.ru/catalog/sverla_perevye/sverlo_perevoe_sturm_1055_07_20/" TargetMode="External"/><Relationship Id="rId26" Type="http://schemas.openxmlformats.org/officeDocument/2006/relationships/hyperlink" Target="https://sturmtools.ru/catalog/akkumulyatornye_shurupovyerty/akkumulyatornyy_shurupovert_sturm_cd3614_1batterysystem/" TargetMode="External"/><Relationship Id="rId180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559" Type="http://schemas.openxmlformats.org/officeDocument/2006/relationships/hyperlink" Target="https://sturmtools.ru/catalog/perchatki/perchatki_sturm_8054_04_m/" TargetMode="External"/><Relationship Id="rId687" Type="http://schemas.openxmlformats.org/officeDocument/2006/relationships/hyperlink" Target="https://sturmtools.ru/catalog/aksessuary_dlya_dreley_shurupovertov/zatochnoy_stanok_sturm_bg14560/" TargetMode="External"/><Relationship Id="rId2368" Type="http://schemas.openxmlformats.org/officeDocument/2006/relationships/hyperlink" Target="https://sturmtools.ru/catalog/instrument_dlya_snyatiya_izolyatsii/shchiptsy_stripper_dlya_snyatiya_izolyatsii_hanskonner_hk1020_01_w210/" TargetMode="External"/><Relationship Id="rId894" Type="http://schemas.openxmlformats.org/officeDocument/2006/relationships/hyperlink" Target="https://sturmtools.ru/catalog/masla/maslo_soyuz_sks_0101a/" TargetMode="External"/><Relationship Id="rId1177" Type="http://schemas.openxmlformats.org/officeDocument/2006/relationships/hyperlink" Target="https://sturmtools.ru/catalog/nasosy_tsirkulyatsionnye/nasos_tsirkulyatsionnyy_sturm_wp2512w/" TargetMode="External"/><Relationship Id="rId2575" Type="http://schemas.openxmlformats.org/officeDocument/2006/relationships/hyperlink" Target="https://sturmtools.ru/catalog/klyuchi_trubnye/klyuch_trubnyy_sturm_1045_04_p2/" TargetMode="External"/><Relationship Id="rId2782" Type="http://schemas.openxmlformats.org/officeDocument/2006/relationships/hyperlink" Target="https://sturmtools.ru/catalog/otvertki/otvertka_sturm_1040_03_sl5_200/" TargetMode="External"/><Relationship Id="rId3419" Type="http://schemas.openxmlformats.org/officeDocument/2006/relationships/hyperlink" Target="https://sturmtools.ru/catalog/strubtsiny/strubtsina_sturm_1078_08_30/" TargetMode="External"/><Relationship Id="rId3626" Type="http://schemas.openxmlformats.org/officeDocument/2006/relationships/hyperlink" Target="https://sturmtools.ru/catalog/fonari_mnogofunktsionalnyy/fonar_prozhektor_akkumulyatornyy_sturm_4052_03_600/" TargetMode="External"/><Relationship Id="rId547" Type="http://schemas.openxmlformats.org/officeDocument/2006/relationships/hyperlink" Target="https://sturmtools.ru/catalog/teploventilyatory/teploventilyator_keramicheskiy_soyuz_tvs_2000kv/" TargetMode="External"/><Relationship Id="rId754" Type="http://schemas.openxmlformats.org/officeDocument/2006/relationships/hyperlink" Target="https://sturmtools.ru/catalog/kompressory_bezmaslyanye/kompressor_bezmaslyanyy_besshumnyy_sturm_ac93224ol/" TargetMode="External"/><Relationship Id="rId96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384" Type="http://schemas.openxmlformats.org/officeDocument/2006/relationships/hyperlink" Target="https://sturmtools.ru/catalog/aksessuary_dlya_trimmerov/aksessuar_dlya_trimmera_soyuz_tl3535_4_0_0_30/" TargetMode="External"/><Relationship Id="rId1591" Type="http://schemas.openxmlformats.org/officeDocument/2006/relationships/hyperlink" Target="https://sturmtools.ru/catalog/pily_diskovye/disk_pilnyy_boekomplekt_b9022_255_30_48s/" TargetMode="External"/><Relationship Id="rId2228" Type="http://schemas.openxmlformats.org/officeDocument/2006/relationships/hyperlink" Target="https://sturmtools.ru/catalog/koronki_almaznye/koronka_almaznaya_sturm_1055_09_7055/" TargetMode="External"/><Relationship Id="rId2435" Type="http://schemas.openxmlformats.org/officeDocument/2006/relationships/hyperlink" Target="https://sturmtools.ru/catalog/kiyanki/kiyanka_sturm_1012_02_fb0680/" TargetMode="External"/><Relationship Id="rId2642" Type="http://schemas.openxmlformats.org/officeDocument/2006/relationships/hyperlink" Target="https://sturmtools.ru/catalog/nabory_otvertok/nabor_otvertok_sturm_1040_03_bs8/" TargetMode="External"/><Relationship Id="rId90" Type="http://schemas.openxmlformats.org/officeDocument/2006/relationships/hyperlink" Target="https://sturmtools.ru/catalog/uglovye_shlifovalnye_mashiny/bolgarka_ushm_sturm_ag90181/" TargetMode="External"/><Relationship Id="rId407" Type="http://schemas.openxmlformats.org/officeDocument/2006/relationships/hyperlink" Target="https://sturmtools.ru/catalog/minitsirkulyarnye_pily/minitsirkulyarnaya_pila_sturm_cs5060ms/" TargetMode="External"/><Relationship Id="rId614" Type="http://schemas.openxmlformats.org/officeDocument/2006/relationships/hyperlink" Target="https://sturmtools.ru/catalog/motobury/motobur_sturm_ea2520/" TargetMode="External"/><Relationship Id="rId821" Type="http://schemas.openxmlformats.org/officeDocument/2006/relationships/hyperlink" Target="https://sturmtools.ru/catalog/svarochnye_invertory/svarochnyy_invertor_hanskonner_hwm1200gen/" TargetMode="External"/><Relationship Id="rId1037" Type="http://schemas.openxmlformats.org/officeDocument/2006/relationships/hyperlink" Target="https://sturmtools.ru/catalog/aksessuary_dlya_kultivatorov/gruntozatsepy_600_mm_s23_shestigrannyy_val_sturm_gke_24_600/" TargetMode="External"/><Relationship Id="rId1244" Type="http://schemas.openxmlformats.org/officeDocument/2006/relationships/hyperlink" Target="https://sturmtools.ru/catalog/benzinovye_snegouborochnye_mashiny/benzinovyy_snegouborshchik_sturm_stg7661/" TargetMode="External"/><Relationship Id="rId145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502" Type="http://schemas.openxmlformats.org/officeDocument/2006/relationships/hyperlink" Target="https://sturmtools.ru/catalog/kleshchi_perestavnye_galka/kleshchi_perestavnye_galka_soyuz_1020_06_300s/" TargetMode="External"/><Relationship Id="rId110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311" Type="http://schemas.openxmlformats.org/officeDocument/2006/relationships/hyperlink" Target="https://sturmtools.ru/catalog/aksessuary_dlya_trimmerov/leska_dlya_trimmera_sturm_gt3535_2_0_sa_15/" TargetMode="External"/><Relationship Id="rId3069" Type="http://schemas.openxmlformats.org/officeDocument/2006/relationships/hyperlink" Target="https://sturmtools.ru/catalog/byugeli/ruchka_teleskopicheskaya_metallicheskaya_sturm_9040_th_15/" TargetMode="External"/><Relationship Id="rId3276" Type="http://schemas.openxmlformats.org/officeDocument/2006/relationships/hyperlink" Target="https://sturmtools.ru/catalog/ugolniki/ugolnik_sturm_2020_03_300/" TargetMode="External"/><Relationship Id="rId3483" Type="http://schemas.openxmlformats.org/officeDocument/2006/relationships/hyperlink" Target="https://sturmtools.ru/catalog/opryskivateli_ruchnye/opryskivatel_sturm_3016_22_02/" TargetMode="External"/><Relationship Id="rId197" Type="http://schemas.openxmlformats.org/officeDocument/2006/relationships/hyperlink" Target="https://sturmtools.ru/catalog/bury_sds/nasadka_doloto_sds_sturm_9018_sds_f40x250/" TargetMode="External"/><Relationship Id="rId2085" Type="http://schemas.openxmlformats.org/officeDocument/2006/relationships/hyperlink" Target="https://sturmtools.ru/catalog/nabory_frez/nabor_frez_sturm_rb02_081606/?RB02_081606" TargetMode="External"/><Relationship Id="rId2292" Type="http://schemas.openxmlformats.org/officeDocument/2006/relationships/hyperlink" Target="https://sturmtools.ru/catalog/shchitki_zashchitnye/korshchetka_ruchnaya_sturm_9011_01_w04/" TargetMode="External"/><Relationship Id="rId3136" Type="http://schemas.openxmlformats.org/officeDocument/2006/relationships/hyperlink" Target="https://sturmtools.ru/catalog/pistolety_dlya_germetika/pistolet_dlya_germetika_sturm_1073_05_600/" TargetMode="External"/><Relationship Id="rId3343" Type="http://schemas.openxmlformats.org/officeDocument/2006/relationships/hyperlink" Target="https://sturmtools.ru/catalog/shtangentsirkuli/shtangentsirkul_sturm_2030_01_150/" TargetMode="External"/><Relationship Id="rId264" Type="http://schemas.openxmlformats.org/officeDocument/2006/relationships/hyperlink" Target="https://sturmtools.ru/catalog/aksessuary_dlya_shlifovalnykh_mashin/nasadka_tsepnaya_pila_na_ushm_sturm_agcs16_01/" TargetMode="External"/><Relationship Id="rId471" Type="http://schemas.openxmlformats.org/officeDocument/2006/relationships/hyperlink" Target="https://sturmtools.ru/catalog/nabory_sharoshek/nabor_sharoshek_sturm_9030_02_s1/" TargetMode="External"/><Relationship Id="rId2152" Type="http://schemas.openxmlformats.org/officeDocument/2006/relationships/hyperlink" Target="https://sturmtools.ru/catalog/nabory_frez/nabor_frez_sturm_rb10_081840/?RB10_081840" TargetMode="External"/><Relationship Id="rId3550" Type="http://schemas.openxmlformats.org/officeDocument/2006/relationships/hyperlink" Target="https://sturmtools.ru/catalog/perchatki/perchatki_sturm_8054_02_l/" TargetMode="External"/><Relationship Id="rId124" Type="http://schemas.openxmlformats.org/officeDocument/2006/relationships/hyperlink" Target="https://sturmtools.ru/catalog/nozhnitsy_po_metallu/nasadka_nozhnitsy_na_drel_dlya_rezki_listovogo_metalla_sturm_1074_02_05/" TargetMode="External"/><Relationship Id="rId3203" Type="http://schemas.openxmlformats.org/officeDocument/2006/relationships/hyperlink" Target="https://sturmtools.ru/catalog/shpateli_dlya_zatirki/shpatel_soyuz_8051_65_200pc/" TargetMode="External"/><Relationship Id="rId3410" Type="http://schemas.openxmlformats.org/officeDocument/2006/relationships/hyperlink" Target="https://sturmtools.ru/catalog/strubtsiny/strubtsina_sturm_1078_06_150x210/" TargetMode="External"/><Relationship Id="rId331" Type="http://schemas.openxmlformats.org/officeDocument/2006/relationships/hyperlink" Target="https://sturmtools.ru/catalog/shlifkrugi/shlifovalnyy_krug_boekomplekt_b9010_s125/" TargetMode="External"/><Relationship Id="rId2012" Type="http://schemas.openxmlformats.org/officeDocument/2006/relationships/hyperlink" Target="https://sturmtools.ru/catalog/sverla_po_metallu/sverlo_po_metallu_sturm_1055_075_156l/" TargetMode="External"/><Relationship Id="rId2969" Type="http://schemas.openxmlformats.org/officeDocument/2006/relationships/hyperlink" Target="https://sturmtools.ru/catalog/nozhi/nozh_sturm_1076_08_06/" TargetMode="External"/><Relationship Id="rId1778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985" Type="http://schemas.openxmlformats.org/officeDocument/2006/relationships/hyperlink" Target="https://sturmtools.ru/catalog/sverla_po_metallu/sverlo_po_metallu_sturm_1055_030_100l/" TargetMode="External"/><Relationship Id="rId282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38" Type="http://schemas.openxmlformats.org/officeDocument/2006/relationships/hyperlink" Target="https://sturmtools.ru/catalog/almaznye_diski/disk_almaznyy_soyuz_9020_04_230x22tw/" TargetMode="External"/><Relationship Id="rId1845" Type="http://schemas.openxmlformats.org/officeDocument/2006/relationships/hyperlink" Target="https://sturmtools.ru/catalog/bury_sds/bur_sds_soyuz_9019_sds_16x800c/" TargetMode="External"/><Relationship Id="rId3060" Type="http://schemas.openxmlformats.org/officeDocument/2006/relationships/hyperlink" Target="https://sturmtools.ru/catalog/valiki/valik_sturm_1_9040_6_4_150_15s/" TargetMode="External"/><Relationship Id="rId1705" Type="http://schemas.openxmlformats.org/officeDocument/2006/relationships/hyperlink" Target="https://sturmtools.ru/catalog/pilki_dlya_lobzika/pilki_dlya_lobzika_boekomplekt_b05_144dp/" TargetMode="External"/><Relationship Id="rId1912" Type="http://schemas.openxmlformats.org/officeDocument/2006/relationships/hyperlink" Target="https://sturmtools.ru/catalog/sverla_po_kafelyu/sverlo_po_kafelyu_sturm_1055_03_06/" TargetMode="External"/><Relationship Id="rId798" Type="http://schemas.openxmlformats.org/officeDocument/2006/relationships/hyperlink" Target="https://sturmtools.ru/catalog/aksessuary_dlya_kompressorov/shlang_dlya_kompressora_sturm_1700_03_20/?1700_03_20" TargetMode="External"/><Relationship Id="rId2479" Type="http://schemas.openxmlformats.org/officeDocument/2006/relationships/hyperlink" Target="https://sturmtools.ru/catalog/topory/topor_sturm_1015_08_fr1500/" TargetMode="External"/><Relationship Id="rId2686" Type="http://schemas.openxmlformats.org/officeDocument/2006/relationships/hyperlink" Target="https://sturmtools.ru/catalog/otvertki/otvertka_sturm_1040_01_ph0_100/" TargetMode="External"/><Relationship Id="rId2893" Type="http://schemas.openxmlformats.org/officeDocument/2006/relationships/hyperlink" Target="https://sturmtools.ru/catalog/verstaki/verstak_sturm_1075_03_88x13/" TargetMode="External"/><Relationship Id="rId658" Type="http://schemas.openxmlformats.org/officeDocument/2006/relationships/hyperlink" Target="https://sturmtools.ru/catalog/aksessuary_dlya_stroitelnykh_pylesosov/bumazhnye_meshki_dlya_stroitelnykh_pylesosov_sturm_vc7360_882/" TargetMode="External"/><Relationship Id="rId86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288" Type="http://schemas.openxmlformats.org/officeDocument/2006/relationships/hyperlink" Target="https://sturmtools.ru/catalog/aksessuary_dlya_trimmerov/nasadka_dlya_trimmera_propolnik_sturm_gt3513_k1/" TargetMode="External"/><Relationship Id="rId1495" Type="http://schemas.openxmlformats.org/officeDocument/2006/relationships/hyperlink" Target="https://sturmtools.ru/catalog/otreznye_diski_po_metallu/otreznoy_disk_po_metallu_sturm_9020_07_180x20/" TargetMode="External"/><Relationship Id="rId2339" Type="http://schemas.openxmlformats.org/officeDocument/2006/relationships/hyperlink" Target="https://sturmtools.ru/catalog/passatizhi_i_ploskogubtsy/passatizhi_sturm_1020_01_1_200/" TargetMode="External"/><Relationship Id="rId2546" Type="http://schemas.openxmlformats.org/officeDocument/2006/relationships/hyperlink" Target="https://sturmtools.ru/catalog/klyuchi_razvodnye/klyuch_razvodnoy_sturm_1045_29_250/" TargetMode="External"/><Relationship Id="rId2753" Type="http://schemas.openxmlformats.org/officeDocument/2006/relationships/hyperlink" Target="https://sturmtools.ru/catalog/otvertki/otvertka_sturm_1040_18_tw4_200/" TargetMode="External"/><Relationship Id="rId2960" Type="http://schemas.openxmlformats.org/officeDocument/2006/relationships/hyperlink" Target="https://sturmtools.ru/catalog/lezviya_dlya_nozhey/lezviya_trapetsievidnye_dlya_nozhey_hanskonner_hk1076_s1_ke/" TargetMode="External"/><Relationship Id="rId518" Type="http://schemas.openxmlformats.org/officeDocument/2006/relationships/hyperlink" Target="https://sturmtools.ru/catalog/keramicheskie_obogrevateli/teplovaya_pushka_soyuz_tvs_3020k/" TargetMode="External"/><Relationship Id="rId725" Type="http://schemas.openxmlformats.org/officeDocument/2006/relationships/hyperlink" Target="https://sturmtools.ru/catalog/domkraty/domkrat_podkatnoy_3t_hanskonner_hk5010_04_3000/" TargetMode="External"/><Relationship Id="rId932" Type="http://schemas.openxmlformats.org/officeDocument/2006/relationships/hyperlink" Target="https://sturmtools.ru/catalog/akkumulyatornye_tsepnye_pily/akkumulyatornaya_tsepnaya_pila_sturm_csc3616bl_1batterysystem/" TargetMode="External"/><Relationship Id="rId1148" Type="http://schemas.openxmlformats.org/officeDocument/2006/relationships/hyperlink" Target="https://sturmtools.ru/catalog/drenazhnye_nasosy/nasos_pogruzhnoy_drenazhnyy_sturm_wp97140p/" TargetMode="External"/><Relationship Id="rId1355" Type="http://schemas.openxmlformats.org/officeDocument/2006/relationships/hyperlink" Target="https://sturmtools.ru/catalog/aksessuary_dlya_trimmerov/aksessuar_dlya_trimmera_sturm_gt3535_4_0_s_30/" TargetMode="External"/><Relationship Id="rId1562" Type="http://schemas.openxmlformats.org/officeDocument/2006/relationships/hyperlink" Target="https://sturmtools.ru/catalog/pily_diskovye/disk_pilnyy_boekomplekt_b9022_160_20_16_36/" TargetMode="External"/><Relationship Id="rId2406" Type="http://schemas.openxmlformats.org/officeDocument/2006/relationships/hyperlink" Target="https://sturmtools.ru/catalog/molotki/molotok_sturm_1010_52_wd0800/" TargetMode="External"/><Relationship Id="rId2613" Type="http://schemas.openxmlformats.org/officeDocument/2006/relationships/hyperlink" Target="https://sturmtools.ru/catalog/nabory_instrumenta_dlya_doma/nabor_instrumenta_dlya_doma_sturm_1310_02_t9/" TargetMode="External"/><Relationship Id="rId1008" Type="http://schemas.openxmlformats.org/officeDocument/2006/relationships/hyperlink" Target="https://sturmtools.ru/catalog/aksessuary_dlya_kultivatorov/kartofelevykapyvatel_dlya_motobloka_bez_stsepki_sturm_gke_01/" TargetMode="External"/><Relationship Id="rId1215" Type="http://schemas.openxmlformats.org/officeDocument/2006/relationships/hyperlink" Target="https://sturmtools.ru/catalog/aksessuary_dlya_nasosnogo_oborudovaniya/shlang_soedinitelnyy_dlya_nasosnykh_stantsiy_sturm_wp97jsh_2_1_4/" TargetMode="External"/><Relationship Id="rId1422" Type="http://schemas.openxmlformats.org/officeDocument/2006/relationships/hyperlink" Target="https://sturmtools.ru/catalog/aksessuary_dlya_silovoy_tekhniki/?HKSPL_A7T" TargetMode="External"/><Relationship Id="rId2820" Type="http://schemas.openxmlformats.org/officeDocument/2006/relationships/hyperlink" Target="https://sturmtools.ru/catalog/napilniki_po_metallu/napilnik_po_metallu_sturm_1050_01_r150/" TargetMode="External"/><Relationship Id="rId61" Type="http://schemas.openxmlformats.org/officeDocument/2006/relationships/hyperlink" Target="https://sturmtools.ru/catalog/akkumulyatornye_ushm/akkumulyatornaya_ushm_sturm_cag1812ble_1batterysystem/" TargetMode="External"/><Relationship Id="rId3387" Type="http://schemas.openxmlformats.org/officeDocument/2006/relationships/hyperlink" Target="https://sturmtools.ru/catalog/skoby_i_gvozdi_dlya_steplera/skoby_dlya_steplera_sturm_1071_03_12/" TargetMode="External"/><Relationship Id="rId2196" Type="http://schemas.openxmlformats.org/officeDocument/2006/relationships/hyperlink" Target="https://sturmtools.ru/catalog/nabory_bimetallicheskikh_koronok/koronka_bimetallicheskaya_sturm_1090_s04_bi_32/" TargetMode="External"/><Relationship Id="rId3594" Type="http://schemas.openxmlformats.org/officeDocument/2006/relationships/hyperlink" Target="https://sturmtools.ru/catalog/yashchiki_plastikovye/yashchik_plastikovyy_sturm_tbprof21/" TargetMode="External"/><Relationship Id="rId168" Type="http://schemas.openxmlformats.org/officeDocument/2006/relationships/hyperlink" Target="https://sturmtools.ru/catalog/perforatory_sds_plus/perforator_sds_plus_hanskonner_hrh0828rec/" TargetMode="External"/><Relationship Id="rId3247" Type="http://schemas.openxmlformats.org/officeDocument/2006/relationships/hyperlink" Target="https://sturmtools.ru/catalog/ruletki/ruletka_sturm_2010_10_5_25_vpervye_v_rossii/" TargetMode="External"/><Relationship Id="rId3454" Type="http://schemas.openxmlformats.org/officeDocument/2006/relationships/hyperlink" Target="https://sturmtools.ru/catalog/sekatory/sekator_soyuz_3012_04_06s/" TargetMode="External"/><Relationship Id="rId375" Type="http://schemas.openxmlformats.org/officeDocument/2006/relationships/hyperlink" Target="https://sturmtools.ru/catalog/aksessuary_dlya_pil/nazhdachnaya_bumaga_sturm_mf5630c_8120/" TargetMode="External"/><Relationship Id="rId582" Type="http://schemas.openxmlformats.org/officeDocument/2006/relationships/hyperlink" Target="https://sturmtools.ru/catalog/betonomeshalki/betonomeshalka_sturm_cm20070rf/" TargetMode="External"/><Relationship Id="rId2056" Type="http://schemas.openxmlformats.org/officeDocument/2006/relationships/hyperlink" Target="https://sturmtools.ru/catalog/sverla_opalubochnye/sverlo_opalubochnoe_montazhnoe_boekomplekt_b1055_sd104/?B1055_SD104" TargetMode="External"/><Relationship Id="rId2263" Type="http://schemas.openxmlformats.org/officeDocument/2006/relationships/hyperlink" Target="https://sturmtools.ru/catalog/korshchetki/korshchetka_sturm_5240301/" TargetMode="External"/><Relationship Id="rId2470" Type="http://schemas.openxmlformats.org/officeDocument/2006/relationships/hyperlink" Target="https://sturmtools.ru/catalog/topory/topor_sturm_1015_06_fr0600/" TargetMode="External"/><Relationship Id="rId3107" Type="http://schemas.openxmlformats.org/officeDocument/2006/relationships/hyperlink" Target="https://sturmtools.ru/catalog/kisti/kist_sturm_9040_23_100/" TargetMode="External"/><Relationship Id="rId3314" Type="http://schemas.openxmlformats.org/officeDocument/2006/relationships/hyperlink" Target="https://sturmtools.ru/catalog/urovni/uroven_sturm_2015_02_600/" TargetMode="External"/><Relationship Id="rId3521" Type="http://schemas.openxmlformats.org/officeDocument/2006/relationships/hyperlink" Target="https://sturmtools.ru/catalog/adaptery_dlya_polivalnykh_sistem/adapter_sturm_3015_21_3_4_1/?3015_21_3_4_1" TargetMode="External"/><Relationship Id="rId235" Type="http://schemas.openxmlformats.org/officeDocument/2006/relationships/hyperlink" Target="https://sturmtools.ru/catalog/otboynye_molotki/otboynyy_molotok_soyuz_pes_2520rb/" TargetMode="External"/><Relationship Id="rId442" Type="http://schemas.openxmlformats.org/officeDocument/2006/relationships/hyperlink" Target="https://sturmtools.ru/catalog/lobziki_elektricheskie/lobzik_elektricheskiy_sturm_js4078q/" TargetMode="External"/><Relationship Id="rId1072" Type="http://schemas.openxmlformats.org/officeDocument/2006/relationships/hyperlink" Target="https://sturmtools.ru/catalog/motobloki/motoblok_benzinovyy_sturm_gk9213g12/" TargetMode="External"/><Relationship Id="rId2123" Type="http://schemas.openxmlformats.org/officeDocument/2006/relationships/hyperlink" Target="https://sturmtools.ru/catalog/nabory_frez/nabor_frez_sturm_rb06_122619/?RB06_122619" TargetMode="External"/><Relationship Id="rId2330" Type="http://schemas.openxmlformats.org/officeDocument/2006/relationships/hyperlink" Target="https://sturmtools.ru/catalog/passatizhi_i_ploskogubtsy_dielektrika/passatizhi_dielektricheskie_sturm_1020_03_3_150/" TargetMode="External"/><Relationship Id="rId302" Type="http://schemas.openxmlformats.org/officeDocument/2006/relationships/hyperlink" Target="https://sturmtools.ru/catalog/almaznye_gibkie_shlifovalnye_krugi/krug_shlifovalnyy_gibkiy_sturm_9012_w100_50/" TargetMode="External"/><Relationship Id="rId1889" Type="http://schemas.openxmlformats.org/officeDocument/2006/relationships/hyperlink" Target="https://sturmtools.ru/catalog/bury_sds/bur_sds_boekomplekt_b9019_f16_160/" TargetMode="External"/><Relationship Id="rId1749" Type="http://schemas.openxmlformats.org/officeDocument/2006/relationships/hyperlink" Target="https://sturmtools.ru/catalog/bity/bity_dlya_gipsokartona_sturm_1041_08_25/" TargetMode="External"/><Relationship Id="rId1956" Type="http://schemas.openxmlformats.org/officeDocument/2006/relationships/hyperlink" Target="https://sturmtools.ru/catalog/sverla_po_metallu/sverlo_po_metallu_sturm_1055_04_11s_ss5/" TargetMode="External"/><Relationship Id="rId3171" Type="http://schemas.openxmlformats.org/officeDocument/2006/relationships/hyperlink" Target="https://sturmtools.ru/catalog/shpateli/shpatel_soyuz_8051_35_300fc/" TargetMode="External"/><Relationship Id="rId1609" Type="http://schemas.openxmlformats.org/officeDocument/2006/relationships/hyperlink" Target="https://sturmtools.ru/catalog/almaznye_diski/disk_almaznyy_sturm_9020_04_115x22_wc/" TargetMode="External"/><Relationship Id="rId1816" Type="http://schemas.openxmlformats.org/officeDocument/2006/relationships/hyperlink" Target="https://sturmtools.ru/catalog/bury_sds/bur_sds_soyuz_9019_sds_06x210c/" TargetMode="External"/><Relationship Id="rId3031" Type="http://schemas.openxmlformats.org/officeDocument/2006/relationships/hyperlink" Target="https://sturmtools.ru/catalog/valiki/valik_sturm_9040_31_100/" TargetMode="External"/><Relationship Id="rId279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769" Type="http://schemas.openxmlformats.org/officeDocument/2006/relationships/hyperlink" Target="https://sturmtools.ru/catalog/kompressory_maslyanye/kompressor_maslyanyy_soyuz_vks_9315s/" TargetMode="External"/><Relationship Id="rId976" Type="http://schemas.openxmlformats.org/officeDocument/2006/relationships/hyperlink" Target="https://sturmtools.ru/catalog/skarifikatory/benzinovyy_skarifikator_sturm_ps4040/?PS4040" TargetMode="External"/><Relationship Id="rId1399" Type="http://schemas.openxmlformats.org/officeDocument/2006/relationships/hyperlink" Target="https://sturmtools.ru/catalog/aksessuary_dlya_trimmerov/stseplenie_benzotrimmera_sturm_bt89_clt_33_26_q/" TargetMode="External"/><Relationship Id="rId2657" Type="http://schemas.openxmlformats.org/officeDocument/2006/relationships/hyperlink" Target="https://sturmtools.ru/catalog/nabory_otvertok/nabor_otvertok_soyuz_1040_09_s7c/" TargetMode="External"/><Relationship Id="rId629" Type="http://schemas.openxmlformats.org/officeDocument/2006/relationships/hyperlink" Target="https://sturmtools.ru/catalog/motobury/udlinitel_shneka_dlya_motobura_soyuz_bbs_20_025s/" TargetMode="External"/><Relationship Id="rId1259" Type="http://schemas.openxmlformats.org/officeDocument/2006/relationships/hyperlink" Target="https://sturmtools.ru/catalog/aksessuary_dlya_trimmerov/freza_dlya_trimmera_sturm_bt8952d_1000/" TargetMode="External"/><Relationship Id="rId146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864" Type="http://schemas.openxmlformats.org/officeDocument/2006/relationships/hyperlink" Target="https://sturmtools.ru/catalog/nozhovki_po_derevu/nozhovka_po_derevu_sturm_1060_55_450/" TargetMode="External"/><Relationship Id="rId836" Type="http://schemas.openxmlformats.org/officeDocument/2006/relationships/hyperlink" Target="https://sturmtools.ru/catalog/svarochnye_invertory/svarochnyy_invertor_soyuz_sas_97i250/" TargetMode="External"/><Relationship Id="rId1119" Type="http://schemas.openxmlformats.org/officeDocument/2006/relationships/hyperlink" Target="https://sturmtools.ru/catalog/aksessuary_dlya_moek_vysokogo_davleniya/aksessuar_dlya_moyki_vysokogo_davleniya_hanskonner_hpw92_1/" TargetMode="External"/><Relationship Id="rId1673" Type="http://schemas.openxmlformats.org/officeDocument/2006/relationships/hyperlink" Target="https://sturmtools.ru/catalog/pilki_dlya_lobzika/pilki_dlya_lobzika_boekomplekt_b02_101aif/" TargetMode="External"/><Relationship Id="rId1880" Type="http://schemas.openxmlformats.org/officeDocument/2006/relationships/hyperlink" Target="https://sturmtools.ru/catalog/bury_sds/bur_sds_boekomplekt_b9019_f10_160/" TargetMode="External"/><Relationship Id="rId2517" Type="http://schemas.openxmlformats.org/officeDocument/2006/relationships/hyperlink" Target="https://sturmtools.ru/catalog/klyuchi_trubnye/klyuch_trubka_tortsevoy_soyuz_1045_22_s10c/" TargetMode="External"/><Relationship Id="rId2724" Type="http://schemas.openxmlformats.org/officeDocument/2006/relationships/hyperlink" Target="https://sturmtools.ru/catalog/otvertki/otvertka_sturm_1040_14_pz2_100/" TargetMode="External"/><Relationship Id="rId2931" Type="http://schemas.openxmlformats.org/officeDocument/2006/relationships/hyperlink" Target="https://sturmtools.ru/catalog/stameski_po_derevu/stameska_soyuz_1063_02_12s/" TargetMode="External"/><Relationship Id="rId903" Type="http://schemas.openxmlformats.org/officeDocument/2006/relationships/hyperlink" Target="https://sturmtools.ru/catalog/benzinovye_tsepnye_pily/benzopila_hanskonner_hgc1416/" TargetMode="External"/><Relationship Id="rId1326" Type="http://schemas.openxmlformats.org/officeDocument/2006/relationships/hyperlink" Target="https://sturmtools.ru/catalog/aksessuary_dlya_trimmerov/aksessuar_dlya_trimmera_sturm_gt3535_2_4_s_30/" TargetMode="External"/><Relationship Id="rId1533" Type="http://schemas.openxmlformats.org/officeDocument/2006/relationships/hyperlink" Target="https://sturmtools.ru/catalog/pily_diskovye/disk_pilnyy_sturm_9020_190_30_48t/" TargetMode="External"/><Relationship Id="rId1740" Type="http://schemas.openxmlformats.org/officeDocument/2006/relationships/hyperlink" Target="https://sturmtools.ru/catalog/pilki_dlya_lobzika/pilki_dlya_lobzika_sturm_5250617/" TargetMode="External"/><Relationship Id="rId32" Type="http://schemas.openxmlformats.org/officeDocument/2006/relationships/hyperlink" Target="https://sturmtools.ru/catalog/akkumulyatornye_shurupovyerty/akkumulyatornyy_shurupovert_soyuz_dshs_12/" TargetMode="External"/><Relationship Id="rId1600" Type="http://schemas.openxmlformats.org/officeDocument/2006/relationships/hyperlink" Target="https://sturmtools.ru/catalog/pily_diskovye/disk_pilnyy_boekomplekt_b9022_255_30_48/" TargetMode="External"/><Relationship Id="rId3498" Type="http://schemas.openxmlformats.org/officeDocument/2006/relationships/hyperlink" Target="https://sturmtools.ru/catalog/pistolety_i_oroshateli_dlya_poliva/pistolet_dlya_poliva_sturm_3015_17_08/" TargetMode="External"/><Relationship Id="rId3358" Type="http://schemas.openxmlformats.org/officeDocument/2006/relationships/hyperlink" Target="https://sturmtools.ru/catalog/zaklepki/zaklepki_sturm_1070_40_10/" TargetMode="External"/><Relationship Id="rId3565" Type="http://schemas.openxmlformats.org/officeDocument/2006/relationships/hyperlink" Target="https://sturmtools.ru/catalog/lampy_payalnye/lampa_payalnaya_sturm_5015_01_10/" TargetMode="External"/><Relationship Id="rId279" Type="http://schemas.openxmlformats.org/officeDocument/2006/relationships/hyperlink" Target="https://sturmtools.ru/catalog/shlifkrugi/shlifovalnyy_krug_sturm_dws6010sl_9180/" TargetMode="External"/><Relationship Id="rId486" Type="http://schemas.openxmlformats.org/officeDocument/2006/relationships/hyperlink" Target="https://sturmtools.ru/catalog/pistolety_kleevye/kleevoy_pistolet_soyuz_kps_24800/" TargetMode="External"/><Relationship Id="rId693" Type="http://schemas.openxmlformats.org/officeDocument/2006/relationships/hyperlink" Target="https://sturmtools.ru/catalog/aksessuary_dlya_tochilnykh_stankov/krug_shlifovalnyy_soyuz_tss_60013_990_k_stankam_dlya_zatochki_tsepey_tss_60013_ts_160ts/" TargetMode="External"/><Relationship Id="rId2167" Type="http://schemas.openxmlformats.org/officeDocument/2006/relationships/hyperlink" Target="https://sturmtools.ru/catalog/nabory_frez/nabor_frez_sturm_rb16_081233/?RB16_081233" TargetMode="External"/><Relationship Id="rId2374" Type="http://schemas.openxmlformats.org/officeDocument/2006/relationships/hyperlink" Target="https://sturmtools.ru/catalog/instrument_dlya_snyatiya_izolyatsii/instrument_dlya_snyatiya_izolyatsii_sturm_1020_03_w170/" TargetMode="External"/><Relationship Id="rId2581" Type="http://schemas.openxmlformats.org/officeDocument/2006/relationships/hyperlink" Target="https://sturmtools.ru/catalog/klyuchi_treshchotki/klyuch_treshchotka_sturm_1045_17_r1_4/" TargetMode="External"/><Relationship Id="rId3218" Type="http://schemas.openxmlformats.org/officeDocument/2006/relationships/hyperlink" Target="https://sturmtools.ru/catalog/lineyki/lineyka_mnogofunktsionalnaya_kopirovalnaya_sturm_2040_02_4/" TargetMode="External"/><Relationship Id="rId3425" Type="http://schemas.openxmlformats.org/officeDocument/2006/relationships/hyperlink" Target="https://sturmtools.ru/catalog/strubtsiny/strubtsina_uglovaya_sturm_1078_10_70/" TargetMode="External"/><Relationship Id="rId3632" Type="http://schemas.openxmlformats.org/officeDocument/2006/relationships/hyperlink" Target="https://sturmtools.ru/catalog/plastikovye_khomuty/khomuty_plastikovye_sturm_7012_04_100/" TargetMode="External"/><Relationship Id="rId139" Type="http://schemas.openxmlformats.org/officeDocument/2006/relationships/hyperlink" Target="https://sturmtools.ru/catalog/bezudarnye_dreli/drel_bezudarnaya_soyuz_dus_2150/" TargetMode="External"/><Relationship Id="rId346" Type="http://schemas.openxmlformats.org/officeDocument/2006/relationships/hyperlink" Target="https://sturmtools.ru/catalog/tsirkulyarnye_pily/tsirkulyarnaya_mini_pila_sturm_cs5012ms/" TargetMode="External"/><Relationship Id="rId553" Type="http://schemas.openxmlformats.org/officeDocument/2006/relationships/hyperlink" Target="https://sturmtools.ru/catalog/ventilyatory_elektricheskie/ventilyator_nastolnyy_sturm_sf4004/" TargetMode="External"/><Relationship Id="rId760" Type="http://schemas.openxmlformats.org/officeDocument/2006/relationships/hyperlink" Target="https://sturmtools.ru/catalog/kompressory_maslyanye/kompressor_maslyanyy_sturm_ac93124p/" TargetMode="External"/><Relationship Id="rId1183" Type="http://schemas.openxmlformats.org/officeDocument/2006/relationships/hyperlink" Target="https://sturmtools.ru/catalog/nasosy_tsirkulyatsionnye/nasos_tsirkulyatsionnyy_sturm_wp3206/" TargetMode="External"/><Relationship Id="rId1390" Type="http://schemas.openxmlformats.org/officeDocument/2006/relationships/hyperlink" Target="https://sturmtools.ru/catalog/aksessuary_dlya_trimmerov/leska_dlya_trimmera_10_tlr_2_4_s_15/?TLR_2_4_S_15" TargetMode="External"/><Relationship Id="rId2027" Type="http://schemas.openxmlformats.org/officeDocument/2006/relationships/hyperlink" Target="https://sturmtools.ru/catalog/sverla_po_metallu/sverlo_po_metallu_sturm_1055_120_151/" TargetMode="External"/><Relationship Id="rId2234" Type="http://schemas.openxmlformats.org/officeDocument/2006/relationships/hyperlink" Target="https://sturmtools.ru/catalog/koronki_almaznye/koronka_almaznaya_sturm_1055_10_2270/" TargetMode="External"/><Relationship Id="rId2441" Type="http://schemas.openxmlformats.org/officeDocument/2006/relationships/hyperlink" Target="https://sturmtools.ru/catalog/kiyanki/kiyanka_sturm_1012_06_fb0225/" TargetMode="External"/><Relationship Id="rId206" Type="http://schemas.openxmlformats.org/officeDocument/2006/relationships/hyperlink" Target="https://sturmtools.ru/catalog/koronki_sds/koronka_sds_sturm_9018_sds_hd45/" TargetMode="External"/><Relationship Id="rId413" Type="http://schemas.openxmlformats.org/officeDocument/2006/relationships/hyperlink" Target="https://sturmtools.ru/catalog/apparaty_dlya_svarki_plastikovykh_trub/apparat_dlya_svarki_plastikovykh_trub_soyuz_sts_7221/" TargetMode="External"/><Relationship Id="rId1043" Type="http://schemas.openxmlformats.org/officeDocument/2006/relationships/hyperlink" Target="https://sturmtools.ru/catalog/aksessuary_dlya_kultivatorov/plug_universalnyy_bez_stsepki_sturm_gke_31/" TargetMode="External"/><Relationship Id="rId62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250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301" Type="http://schemas.openxmlformats.org/officeDocument/2006/relationships/hyperlink" Target="https://sturmtools.ru/catalog/chashki_almaznye/chashki_almaznye_sturm_9020_05_125x22_2/" TargetMode="External"/><Relationship Id="rId1110" Type="http://schemas.openxmlformats.org/officeDocument/2006/relationships/hyperlink" Target="https://sturmtools.ru/catalog/elektricheskie_moyki_vysokogo_davleniya/moyka_vysokogo_davleniya_sturm_pw9220e/" TargetMode="External"/><Relationship Id="rId1927" Type="http://schemas.openxmlformats.org/officeDocument/2006/relationships/hyperlink" Target="https://sturmtools.ru/catalog/sverla_vintovye/sverlo_vintovoe_sturm_1055_ag16x230/" TargetMode="External"/><Relationship Id="rId3075" Type="http://schemas.openxmlformats.org/officeDocument/2006/relationships/hyperlink" Target="https://sturmtools.ru/catalog/byugeli/byugel_sturm_9040_8_180/" TargetMode="External"/><Relationship Id="rId3282" Type="http://schemas.openxmlformats.org/officeDocument/2006/relationships/hyperlink" Target="https://sturmtools.ru/catalog/ugolniki/ugolnik_s_urovnem_i_karandashom_sturm_2020_06_400/" TargetMode="External"/><Relationship Id="rId2091" Type="http://schemas.openxmlformats.org/officeDocument/2006/relationships/hyperlink" Target="https://sturmtools.ru/catalog/nabory_frez/nabor_frez_sturm_rb02_081920/?RB02_081920" TargetMode="External"/><Relationship Id="rId3142" Type="http://schemas.openxmlformats.org/officeDocument/2006/relationships/hyperlink" Target="https://sturmtools.ru/catalog/pistolety_dlya_montazhnoy_peny/pistolet_dlya_montazhnoy_peny_sturm_1073_06_03/" TargetMode="External"/><Relationship Id="rId270" Type="http://schemas.openxmlformats.org/officeDocument/2006/relationships/hyperlink" Target="https://sturmtools.ru/catalog/aksessuary_dlya_shlifovalnykh_mashin/stanok_dlya_krepleniya_ushm_sturm_1094_ag_125/" TargetMode="External"/><Relationship Id="rId3002" Type="http://schemas.openxmlformats.org/officeDocument/2006/relationships/hyperlink" Target="https://sturmtools.ru/catalog/pily_ruchnye_po_metallu/nozhovka_po_metallu_soyuz_1061_02_250s/" TargetMode="External"/><Relationship Id="rId130" Type="http://schemas.openxmlformats.org/officeDocument/2006/relationships/hyperlink" Target="https://sturmtools.ru/catalog/udarnye_dreli/drel_udarnaya_sturm_id2176a/" TargetMode="External"/><Relationship Id="rId2768" Type="http://schemas.openxmlformats.org/officeDocument/2006/relationships/hyperlink" Target="https://sturmtools.ru/catalog/otvertki/otvertka_sturm_1040_01_sl5_150/" TargetMode="External"/><Relationship Id="rId2975" Type="http://schemas.openxmlformats.org/officeDocument/2006/relationships/hyperlink" Target="https://sturmtools.ru/catalog/lezviya_dlya_nozhey/lezviya_dlya_nozhey_sturm_1076_s1_ke/" TargetMode="External"/><Relationship Id="rId947" Type="http://schemas.openxmlformats.org/officeDocument/2006/relationships/hyperlink" Target="https://sturmtools.ru/catalog/benzinovye_trimmery/trimmer_benzinovyy_sturm_bt8958d/" TargetMode="External"/><Relationship Id="rId1577" Type="http://schemas.openxmlformats.org/officeDocument/2006/relationships/hyperlink" Target="https://sturmtools.ru/catalog/pily_diskovye/disk_pilnyy_boekomplekt_b9022_200_32_30_16_24/" TargetMode="External"/><Relationship Id="rId1784" Type="http://schemas.openxmlformats.org/officeDocument/2006/relationships/hyperlink" Target="https://sturmtools.ru/catalog/bity/bity_boekomplekt_bph2_65d_set1mh/" TargetMode="External"/><Relationship Id="rId1991" Type="http://schemas.openxmlformats.org/officeDocument/2006/relationships/hyperlink" Target="https://sturmtools.ru/catalog/sverla_po_metallu/sverlo_po_metallu_sturm_1055_040_119l/" TargetMode="External"/><Relationship Id="rId2628" Type="http://schemas.openxmlformats.org/officeDocument/2006/relationships/hyperlink" Target="https://sturmtools.ru/catalog/nabory_otvertok/nabor_otvertok_hanskonner_hk1040_19_4/" TargetMode="External"/><Relationship Id="rId2835" Type="http://schemas.openxmlformats.org/officeDocument/2006/relationships/hyperlink" Target="https://sturmtools.ru/catalog/nozhovki_po_derevu/nozhovka_po_derevu_dlya_sverkhtochnykh_rabot_s_karandashom_sturm_1060_11_3616/" TargetMode="External"/><Relationship Id="rId76" Type="http://schemas.openxmlformats.org/officeDocument/2006/relationships/hyperlink" Target="https://sturmtools.ru/catalog/uglovye_shlifovalnye_mashiny/shlifmashina_uglovaya_ushm_bolgarka_hanskoenner_hag9512p/" TargetMode="External"/><Relationship Id="rId807" Type="http://schemas.openxmlformats.org/officeDocument/2006/relationships/hyperlink" Target="https://sturmtools.ru/catalog/pnevmaticheskiy_instrument/smennyy_boek_dlya_pnemosteplera_sturm_au_1730_04_1/" TargetMode="External"/><Relationship Id="rId1437" Type="http://schemas.openxmlformats.org/officeDocument/2006/relationships/hyperlink" Target="https://sturmtools.ru/catalog/aksessuary_dlya_tsepnykh_pil/pilnaya_shina_sturm_sb1650380po_ol/" TargetMode="External"/><Relationship Id="rId1644" Type="http://schemas.openxmlformats.org/officeDocument/2006/relationships/hyperlink" Target="https://sturmtools.ru/catalog/almaznye_diski/disk_almaznyy_boekomplekt_b9021_125_22c/" TargetMode="External"/><Relationship Id="rId1851" Type="http://schemas.openxmlformats.org/officeDocument/2006/relationships/hyperlink" Target="https://sturmtools.ru/catalog/bury_sds/bur_sds_soyuz_9019_sds_20x1000c/" TargetMode="External"/><Relationship Id="rId2902" Type="http://schemas.openxmlformats.org/officeDocument/2006/relationships/hyperlink" Target="https://sturmtools.ru/catalog/plitkorezy/plitkorez_sturm_1072_tc_600p/" TargetMode="External"/><Relationship Id="rId1504" Type="http://schemas.openxmlformats.org/officeDocument/2006/relationships/hyperlink" Target="https://sturmtools.ru/catalog/otreznye_diski_po_metallu/otreznoy_disk_po_metallu_boekomplekt_b9020_180_16/" TargetMode="External"/><Relationship Id="rId1711" Type="http://schemas.openxmlformats.org/officeDocument/2006/relationships/hyperlink" Target="https://sturmtools.ru/catalog/pilki_dlya_lobzika/pilki_dlya_lobzika_boekomplekt_b10_woodset1/" TargetMode="External"/><Relationship Id="rId3469" Type="http://schemas.openxmlformats.org/officeDocument/2006/relationships/hyperlink" Target="https://sturmtools.ru/catalog/sadovye_nozhnitsy/sadovye_nozhnitsy_sturm_3012_04_05/" TargetMode="External"/><Relationship Id="rId597" Type="http://schemas.openxmlformats.org/officeDocument/2006/relationships/hyperlink" Target="https://sturmtools.ru/catalog/vibroplity/vibroplita_benzinovaya_sturm_pc8809dkw/" TargetMode="External"/><Relationship Id="rId2278" Type="http://schemas.openxmlformats.org/officeDocument/2006/relationships/hyperlink" Target="https://sturmtools.ru/catalog/korshchetki/korshchetka_sturm_5240903/" TargetMode="External"/><Relationship Id="rId2485" Type="http://schemas.openxmlformats.org/officeDocument/2006/relationships/hyperlink" Target="https://sturmtools.ru/catalog/topory/topor_sturm_1015_52_wd0600/" TargetMode="External"/><Relationship Id="rId3329" Type="http://schemas.openxmlformats.org/officeDocument/2006/relationships/hyperlink" Target="https://sturmtools.ru/catalog/urovni/uroven_soyuz_2015_07_400s/" TargetMode="External"/><Relationship Id="rId457" Type="http://schemas.openxmlformats.org/officeDocument/2006/relationships/hyperlink" Target="https://sturmtools.ru/catalog/rubanki_elektricheskie/rubanok_sturm_p1075/" TargetMode="External"/><Relationship Id="rId1087" Type="http://schemas.openxmlformats.org/officeDocument/2006/relationships/hyperlink" Target="https://sturmtools.ru/catalog/aksessuary_dlya_izmelchiteley/lezvie_molotkovogo_nozha_dlya_izmelchiteley_sturm_hm2500_991_10/" TargetMode="External"/><Relationship Id="rId1294" Type="http://schemas.openxmlformats.org/officeDocument/2006/relationships/hyperlink" Target="https://sturmtools.ru/catalog/aksessuary_dlya_trimmerov/leska_dlya_trimmera_hanskonner_hk3535_2_4_s4_15/?HK3535_2_4_S4_15" TargetMode="External"/><Relationship Id="rId2138" Type="http://schemas.openxmlformats.org/officeDocument/2006/relationships/hyperlink" Target="https://sturmtools.ru/catalog/nabory_frez/nabor_frez_sturm_rb08_081429/?RB08_081429" TargetMode="External"/><Relationship Id="rId2692" Type="http://schemas.openxmlformats.org/officeDocument/2006/relationships/hyperlink" Target="https://sturmtools.ru/catalog/otvertki/otvertka_sturm_1040_01_ph1_150/" TargetMode="External"/><Relationship Id="rId353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664" Type="http://schemas.openxmlformats.org/officeDocument/2006/relationships/hyperlink" Target="https://sturmtools.ru/catalog/aksessuary_dlya_stroitelnykh_pylesosov/aksessuar_dlya_stroitelnykh_pylesosov_sturm_vc7203_hf/?VC7203_HF" TargetMode="External"/><Relationship Id="rId871" Type="http://schemas.openxmlformats.org/officeDocument/2006/relationships/hyperlink" Target="https://sturmtools.ru/catalog/svarochnye_maski/svarochnaya_maska_soyuz_sas_91a2ms1/" TargetMode="External"/><Relationship Id="rId2345" Type="http://schemas.openxmlformats.org/officeDocument/2006/relationships/hyperlink" Target="https://sturmtools.ru/catalog/passatizhi_i_ploskogubtsy_dielektrika/passatizhi_dielektricheskie_sturm_1020_03_1_180/" TargetMode="External"/><Relationship Id="rId2552" Type="http://schemas.openxmlformats.org/officeDocument/2006/relationships/hyperlink" Target="https://sturmtools.ru/catalog/klyuchi_razvodnye/klyuch_razvodnoy_soyuz_1045_30_150s/" TargetMode="External"/><Relationship Id="rId3603" Type="http://schemas.openxmlformats.org/officeDocument/2006/relationships/hyperlink" Target="https://sturmtools.ru/catalog/yashchiki_plastikovye/yashchik_plastikovyy_sturm_tb21319p/" TargetMode="External"/><Relationship Id="rId317" Type="http://schemas.openxmlformats.org/officeDocument/2006/relationships/hyperlink" Target="https://sturmtools.ru/catalog/almaznye_gibkie_shlifovalnye_krugi/krug_shlifovalnyy_gibkiy_sturm_9012_d100_3000/" TargetMode="External"/><Relationship Id="rId524" Type="http://schemas.openxmlformats.org/officeDocument/2006/relationships/hyperlink" Target="https://sturmtools.ru/catalog/konvektsionnye_obogrevateli/konvektsionnyy_obogrevatel_sturm_ch2000rf/" TargetMode="External"/><Relationship Id="rId731" Type="http://schemas.openxmlformats.org/officeDocument/2006/relationships/hyperlink" Target="https://sturmtools.ru/catalog/generatory_benzinovye/generator_sturm_pg8765ne/" TargetMode="External"/><Relationship Id="rId1154" Type="http://schemas.openxmlformats.org/officeDocument/2006/relationships/hyperlink" Target="https://sturmtools.ru/catalog/skvazhinnye_nasosy/nasos_skvazhinnyy_sturm_wp9704dw/" TargetMode="External"/><Relationship Id="rId1361" Type="http://schemas.openxmlformats.org/officeDocument/2006/relationships/hyperlink" Target="https://sturmtools.ru/catalog/aksessuary_dlya_trimmerov/aksessuar_dlya_trimmera_soyuz_tl3535_2_0_4_30/" TargetMode="External"/><Relationship Id="rId2205" Type="http://schemas.openxmlformats.org/officeDocument/2006/relationships/hyperlink" Target="https://sturmtools.ru/catalog/nabory_bimetallicheskikh_koronok/koronka_bimetallicheskaya_sturm_1090_s04_bi_83/" TargetMode="External"/><Relationship Id="rId2412" Type="http://schemas.openxmlformats.org/officeDocument/2006/relationships/hyperlink" Target="https://sturmtools.ru/catalog/molotki/molotok_s_kernerom_soyuz_1010_53_wd0800c/" TargetMode="External"/><Relationship Id="rId1014" Type="http://schemas.openxmlformats.org/officeDocument/2006/relationships/hyperlink" Target="https://sturmtools.ru/catalog/aksessuary_dlya_kultivatorov/okuchnik_diskovyy_bolshoy_sturm_gke_07/" TargetMode="External"/><Relationship Id="rId1221" Type="http://schemas.openxmlformats.org/officeDocument/2006/relationships/hyperlink" Target="https://sturmtools.ru/catalog/aksessuary_dlya_nasosnogo_oborudovaniya/rele_davleniya_dlya_nasosov_sturm_wp97js_sk9_3_6/" TargetMode="External"/><Relationship Id="rId3186" Type="http://schemas.openxmlformats.org/officeDocument/2006/relationships/hyperlink" Target="https://sturmtools.ru/catalog/shpateli/shpatel_soyuz_8051_45_300_8fc/" TargetMode="External"/><Relationship Id="rId3393" Type="http://schemas.openxmlformats.org/officeDocument/2006/relationships/hyperlink" Target="https://sturmtools.ru/catalog/skoby_i_gvozdi_dlya_steplera/gvozdi_dlya_pnevmo_steplera_sturm_1071_06_20/" TargetMode="External"/><Relationship Id="rId3046" Type="http://schemas.openxmlformats.org/officeDocument/2006/relationships/hyperlink" Target="https://sturmtools.ru/catalog/valiki/valik_sturm_9040_31_150s/" TargetMode="External"/><Relationship Id="rId3253" Type="http://schemas.openxmlformats.org/officeDocument/2006/relationships/hyperlink" Target="https://sturmtools.ru/catalog/ruletki/ruletka_soyuz_20825/" TargetMode="External"/><Relationship Id="rId3460" Type="http://schemas.openxmlformats.org/officeDocument/2006/relationships/hyperlink" Target="https://sturmtools.ru/catalog/sekatory/sekator_sturm_3012_04_25/" TargetMode="External"/><Relationship Id="rId174" Type="http://schemas.openxmlformats.org/officeDocument/2006/relationships/hyperlink" Target="https://sturmtools.ru/catalog/perforatory_sds_plus/perforator_sds_plus_sturm_rh25956pbr/" TargetMode="External"/><Relationship Id="rId381" Type="http://schemas.openxmlformats.org/officeDocument/2006/relationships/hyperlink" Target="https://sturmtools.ru/catalog/aksessuary_dlya_pil/nasadka_pilnaya_sturm_mf5630c_998/" TargetMode="External"/><Relationship Id="rId2062" Type="http://schemas.openxmlformats.org/officeDocument/2006/relationships/hyperlink" Target="https://sturmtools.ru/catalog/sverla_opalubochnye/sverlo_opalubochnoe_montazhnoe_boekomplekt_b1055_sd164/?B1055_SD164" TargetMode="External"/><Relationship Id="rId3113" Type="http://schemas.openxmlformats.org/officeDocument/2006/relationships/hyperlink" Target="https://sturmtools.ru/catalog/kisti/kist_sturm_9040_35_100/" TargetMode="External"/><Relationship Id="rId241" Type="http://schemas.openxmlformats.org/officeDocument/2006/relationships/hyperlink" Target="https://sturmtools.ru/catalog/akkumulyatornye_shurupovyerty/akkumulyatornyy_vintovert_hanskonner_hcd18280h_unibattery/" TargetMode="External"/><Relationship Id="rId3320" Type="http://schemas.openxmlformats.org/officeDocument/2006/relationships/hyperlink" Target="https://sturmtools.ru/catalog/urovni/uroven_sturm_2015_04_600sl/" TargetMode="External"/><Relationship Id="rId2879" Type="http://schemas.openxmlformats.org/officeDocument/2006/relationships/hyperlink" Target="https://sturmtools.ru/catalog/nozhovki_po_derevu/nozhovka_po_derevu_sturm_1060_07_30/" TargetMode="External"/><Relationship Id="rId101" Type="http://schemas.openxmlformats.org/officeDocument/2006/relationships/hyperlink" Target="https://sturmtools.ru/catalog/uglovye_shlifovalnye_mashiny/bolgarka_ushm_soyuz_ushs_90111/" TargetMode="External"/><Relationship Id="rId1688" Type="http://schemas.openxmlformats.org/officeDocument/2006/relationships/hyperlink" Target="https://sturmtools.ru/catalog/pilki_dlya_lobzika/pilki_dlya_lobzika_boekomplekt_b02_144d_101b/" TargetMode="External"/><Relationship Id="rId1895" Type="http://schemas.openxmlformats.org/officeDocument/2006/relationships/hyperlink" Target="https://sturmtools.ru/catalog/bury_sds/bur_sds_sturm_9018_sds_d24x1000/" TargetMode="External"/><Relationship Id="rId2739" Type="http://schemas.openxmlformats.org/officeDocument/2006/relationships/hyperlink" Target="https://sturmtools.ru/catalog/otvertki/otvertka_soyuz_1040_02_sl4_200c/" TargetMode="External"/><Relationship Id="rId2946" Type="http://schemas.openxmlformats.org/officeDocument/2006/relationships/hyperlink" Target="https://sturmtools.ru/catalog/boltorezy/boltorez_sturm_1280103/" TargetMode="External"/><Relationship Id="rId918" Type="http://schemas.openxmlformats.org/officeDocument/2006/relationships/hyperlink" Target="https://sturmtools.ru/catalog/aksessuary_dlya_silovoy_tekhniki/?HKSPL_F7TC" TargetMode="External"/><Relationship Id="rId1548" Type="http://schemas.openxmlformats.org/officeDocument/2006/relationships/hyperlink" Target="https://sturmtools.ru/catalog/pily_diskovye/disk_pilnyy_sturm_9023_165_30_20_48/" TargetMode="External"/><Relationship Id="rId1755" Type="http://schemas.openxmlformats.org/officeDocument/2006/relationships/hyperlink" Target="https://sturmtools.ru/catalog/bity/bity_sturm_1270201/" TargetMode="External"/><Relationship Id="rId1408" Type="http://schemas.openxmlformats.org/officeDocument/2006/relationships/hyperlink" Target="https://sturmtools.ru/catalog/aksessuary_dlya_trimmerov/reduktor_benzotrimmera_sturm_bt89_rdk_26_9/" TargetMode="External"/><Relationship Id="rId1962" Type="http://schemas.openxmlformats.org/officeDocument/2006/relationships/hyperlink" Target="https://sturmtools.ru/catalog/sverla_po_metallu/sverlo_po_metallu_sturm_1055_04_3s5_ss10/" TargetMode="External"/><Relationship Id="rId2806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47" Type="http://schemas.openxmlformats.org/officeDocument/2006/relationships/hyperlink" Target="https://sturmtools.ru/catalog/aksessuary_dlya_dreley_shurupovertov/akkumulyator_sturm_sbp1804_1batterysystem/" TargetMode="External"/><Relationship Id="rId1615" Type="http://schemas.openxmlformats.org/officeDocument/2006/relationships/hyperlink" Target="https://sturmtools.ru/catalog/almaznye_diski/disk_almaznyy_soyuz_9020_04_125x22tw/" TargetMode="External"/><Relationship Id="rId1822" Type="http://schemas.openxmlformats.org/officeDocument/2006/relationships/hyperlink" Target="https://sturmtools.ru/catalog/bury_sds/bur_sds_soyuz_9019_sds_08x260c/" TargetMode="External"/><Relationship Id="rId2389" Type="http://schemas.openxmlformats.org/officeDocument/2006/relationships/hyperlink" Target="https://sturmtools.ru/catalog/molotki/molotok_s_kernerom_sturm_1010_07_fr0600/" TargetMode="External"/><Relationship Id="rId2596" Type="http://schemas.openxmlformats.org/officeDocument/2006/relationships/hyperlink" Target="https://sturmtools.ru/catalog/nabory_instrumentov/nabor_sturm_1040_02_ss8/" TargetMode="External"/><Relationship Id="rId3647" Type="http://schemas.openxmlformats.org/officeDocument/2006/relationships/hyperlink" Target="https://sturmtools.ru/catalog/byugeli/byugel_sturm_1_9040_6z/" TargetMode="External"/><Relationship Id="rId568" Type="http://schemas.openxmlformats.org/officeDocument/2006/relationships/hyperlink" Target="https://sturmtools.ru/catalog/gazovye_teplovye_pushki/gazovaya_teplovaya_pushka_sturm_gh9110rf/" TargetMode="External"/><Relationship Id="rId77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982" Type="http://schemas.openxmlformats.org/officeDocument/2006/relationships/hyperlink" Target="https://sturmtools.ru/catalog/benzinovye_gazonokosilki/benzinovaya_gazonokosilka_sturm_pl5114sve/" TargetMode="External"/><Relationship Id="rId1198" Type="http://schemas.openxmlformats.org/officeDocument/2006/relationships/hyperlink" Target="https://sturmtools.ru/catalog/fontannye_nasosy/fontannyy_nasos_sturm_wp9728fc/" TargetMode="External"/><Relationship Id="rId2249" Type="http://schemas.openxmlformats.org/officeDocument/2006/relationships/hyperlink" Target="https://sturmtools.ru/catalog/koronki_almaznye/koronka_almaznaya_sturm_1055_10_9070/" TargetMode="External"/><Relationship Id="rId2456" Type="http://schemas.openxmlformats.org/officeDocument/2006/relationships/hyperlink" Target="https://sturmtools.ru/catalog/kiyanki/kiyanka_soyuz_1012_08_910s/" TargetMode="External"/><Relationship Id="rId2663" Type="http://schemas.openxmlformats.org/officeDocument/2006/relationships/hyperlink" Target="https://sturmtools.ru/catalog/nabory_otvertok/otvertka_soyuz_10401_09_s1_2/" TargetMode="External"/><Relationship Id="rId2870" Type="http://schemas.openxmlformats.org/officeDocument/2006/relationships/hyperlink" Target="https://sturmtools.ru/catalog/nozhovki_po_derevu/nozhovka_po_derevu_sturm_1060_62_350/" TargetMode="External"/><Relationship Id="rId3507" Type="http://schemas.openxmlformats.org/officeDocument/2006/relationships/hyperlink" Target="https://sturmtools.ru/catalog/pistolety_i_oroshateli_dlya_poliva/pistolet_dlya_poliva_sturm_3015_19_01/" TargetMode="External"/><Relationship Id="rId428" Type="http://schemas.openxmlformats.org/officeDocument/2006/relationships/hyperlink" Target="https://sturmtools.ru/catalog/kraskopulty_elektricheskie/kraskopult_elektricheskiy_sturm_sg9645b/" TargetMode="External"/><Relationship Id="rId635" Type="http://schemas.openxmlformats.org/officeDocument/2006/relationships/hyperlink" Target="https://sturmtools.ru/catalog/akkumulyatornye_pylesosy/akkumulyatornye_pylesosy_hanskonner_hbvc1810/?HBVC1810" TargetMode="External"/><Relationship Id="rId84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58" Type="http://schemas.openxmlformats.org/officeDocument/2006/relationships/hyperlink" Target="https://sturmtools.ru/catalog/aksessuary_dlya_kultivatorov/gruntozatsepy_dlya_motobloka_soyuz_bm1s_26_540_90/" TargetMode="External"/><Relationship Id="rId1265" Type="http://schemas.openxmlformats.org/officeDocument/2006/relationships/hyperlink" Target="https://sturmtools.ru/catalog/aksessuary_dlya_trimmerov/freza_dlya_trimmera_sturm_bt8952d_6000/" TargetMode="External"/><Relationship Id="rId1472" Type="http://schemas.openxmlformats.org/officeDocument/2006/relationships/hyperlink" Target="https://sturmtools.ru/catalog/aksessuary_dlya_tsepnykh_pil/pilnaya_tsep_sturm_sc38013crt_ol_59/" TargetMode="External"/><Relationship Id="rId2109" Type="http://schemas.openxmlformats.org/officeDocument/2006/relationships/hyperlink" Target="https://sturmtools.ru/catalog/nabory_frez/nabor_frez_sturm_rb04_081014/?RB04_081014" TargetMode="External"/><Relationship Id="rId2316" Type="http://schemas.openxmlformats.org/officeDocument/2006/relationships/hyperlink" Target="https://sturmtools.ru/catalog/bokorezy/bokorezy_sturm_1020_01_3_160/" TargetMode="External"/><Relationship Id="rId2523" Type="http://schemas.openxmlformats.org/officeDocument/2006/relationships/hyperlink" Target="https://sturmtools.ru/catalog/klyuchi_trubnye/klyuch_trubka_tortsevoy_soyuz_1045_25_16x21s/" TargetMode="External"/><Relationship Id="rId2730" Type="http://schemas.openxmlformats.org/officeDocument/2006/relationships/hyperlink" Target="https://sturmtools.ru/catalog/otvertki/otvertka_soyuz_1040_02_ph0_075c/" TargetMode="External"/><Relationship Id="rId702" Type="http://schemas.openxmlformats.org/officeDocument/2006/relationships/hyperlink" Target="https://sturmtools.ru/catalog/tochilno_shlifovalnye_stanki/tochilnyy_stanok_sturm_bg6020l/" TargetMode="External"/><Relationship Id="rId1125" Type="http://schemas.openxmlformats.org/officeDocument/2006/relationships/hyperlink" Target="https://sturmtools.ru/catalog/aksessuary_dlya_moek_vysokogo_davleniya/filtr_tonkoy_ochistki_dlya_moyki_vysokogo_davleniya_sturm_pw92_1f/" TargetMode="External"/><Relationship Id="rId1332" Type="http://schemas.openxmlformats.org/officeDocument/2006/relationships/hyperlink" Target="https://sturmtools.ru/catalog/aksessuary_dlya_trimmerov/leska_dlya_trimmera_sturm_gt3535_3_0_0_64/" TargetMode="External"/><Relationship Id="rId3297" Type="http://schemas.openxmlformats.org/officeDocument/2006/relationships/hyperlink" Target="https://sturmtools.ru/catalog/ugolnik_magnitnyy_dlya_svarki/magnitnyy_ugolnik_sturm_6015_5_35/" TargetMode="External"/><Relationship Id="rId3157" Type="http://schemas.openxmlformats.org/officeDocument/2006/relationships/hyperlink" Target="https://sturmtools.ru/catalog/shpateli/shpatel_soyuz_8051_25_150fc/" TargetMode="External"/><Relationship Id="rId285" Type="http://schemas.openxmlformats.org/officeDocument/2006/relationships/hyperlink" Target="https://sturmtools.ru/catalog/shlifbumaga/shlifovalnyy_krug_sturm_dws6010_9120/" TargetMode="External"/><Relationship Id="rId3364" Type="http://schemas.openxmlformats.org/officeDocument/2006/relationships/hyperlink" Target="https://sturmtools.ru/catalog/zaklepki/zaklepki_sturm_1070_48_10/" TargetMode="External"/><Relationship Id="rId3571" Type="http://schemas.openxmlformats.org/officeDocument/2006/relationships/hyperlink" Target="https://sturmtools.ru/catalog/gorelki_gazovye/gorelka_gazovaya_sturm_5015_kl_04/" TargetMode="External"/><Relationship Id="rId492" Type="http://schemas.openxmlformats.org/officeDocument/2006/relationships/hyperlink" Target="https://sturmtools.ru/catalog/urovni_lazernye/lazernyy_uroven_sturm_4010_11_al/" TargetMode="External"/><Relationship Id="rId2173" Type="http://schemas.openxmlformats.org/officeDocument/2006/relationships/hyperlink" Target="https://sturmtools.ru/catalog/nabory_frez/nabor_frez_sturm_rb21_081325/?RB21_081325" TargetMode="External"/><Relationship Id="rId2380" Type="http://schemas.openxmlformats.org/officeDocument/2006/relationships/hyperlink" Target="https://sturmtools.ru/catalog/molotki/molotok_sturm_1010_02_fr0600/" TargetMode="External"/><Relationship Id="rId3017" Type="http://schemas.openxmlformats.org/officeDocument/2006/relationships/hyperlink" Target="https://sturmtools.ru/catalog/treshchotki_dlya_klupp/treshchotka_dlya_klupp_sturm_1065_04_r/" TargetMode="External"/><Relationship Id="rId3224" Type="http://schemas.openxmlformats.org/officeDocument/2006/relationships/hyperlink" Target="https://sturmtools.ru/catalog/ruletki/ruletka_hanskonner_hk2010_01_5_25/" TargetMode="External"/><Relationship Id="rId3431" Type="http://schemas.openxmlformats.org/officeDocument/2006/relationships/hyperlink" Target="https://sturmtools.ru/catalog/lopaty/lopata_3010_15_sa/" TargetMode="External"/><Relationship Id="rId145" Type="http://schemas.openxmlformats.org/officeDocument/2006/relationships/hyperlink" Target="https://sturmtools.ru/catalog/dreli_miksery/elektricheskiy_mikser_sturm_id2014m/" TargetMode="External"/><Relationship Id="rId352" Type="http://schemas.openxmlformats.org/officeDocument/2006/relationships/hyperlink" Target="https://sturmtools.ru/catalog/tsirkulyarnye_pily/tsirkulyarnaya_pila_sturm_cs50201/" TargetMode="External"/><Relationship Id="rId2033" Type="http://schemas.openxmlformats.org/officeDocument/2006/relationships/hyperlink" Target="https://sturmtools.ru/catalog/sverla_po_metallu/sverlo_po_metallu_boekomplekt_b1055_m015_43/" TargetMode="External"/><Relationship Id="rId2240" Type="http://schemas.openxmlformats.org/officeDocument/2006/relationships/hyperlink" Target="https://sturmtools.ru/catalog/koronki_almaznye/koronka_almaznaya_sturm_1055_10_4070/" TargetMode="External"/><Relationship Id="rId212" Type="http://schemas.openxmlformats.org/officeDocument/2006/relationships/hyperlink" Target="https://sturmtools.ru/catalog/koronki_sds/koronka_sds_sturm_9018_sds_max160/" TargetMode="External"/><Relationship Id="rId179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100" Type="http://schemas.openxmlformats.org/officeDocument/2006/relationships/hyperlink" Target="https://sturmtools.ru/catalog/nabory_frez/nabor_frez_sturm_rb02_125116/?RB02_125116" TargetMode="External"/><Relationship Id="rId1659" Type="http://schemas.openxmlformats.org/officeDocument/2006/relationships/hyperlink" Target="https://sturmtools.ru/catalog/almaznye_diski/disk_almaznyy_boekomplekt_b9021_180_22c/" TargetMode="External"/><Relationship Id="rId1866" Type="http://schemas.openxmlformats.org/officeDocument/2006/relationships/hyperlink" Target="https://sturmtools.ru/catalog/bury_sds/bur_sds_boekomplekt_b9019_c08_160/" TargetMode="External"/><Relationship Id="rId2917" Type="http://schemas.openxmlformats.org/officeDocument/2006/relationships/hyperlink" Target="https://sturmtools.ru/catalog/gvozdodery/gvozdoder_sturm_1013_02_450/" TargetMode="External"/><Relationship Id="rId3081" Type="http://schemas.openxmlformats.org/officeDocument/2006/relationships/hyperlink" Target="https://sturmtools.ru/catalog/kisti/kist_soyuz_9040_21_020s/" TargetMode="External"/><Relationship Id="rId1519" Type="http://schemas.openxmlformats.org/officeDocument/2006/relationships/hyperlink" Target="https://sturmtools.ru/catalog/pily_diskovye/disk_pilnyy_sturm_9020_160kh20x36t/" TargetMode="External"/><Relationship Id="rId1726" Type="http://schemas.openxmlformats.org/officeDocument/2006/relationships/hyperlink" Target="https://sturmtools.ru/catalog/pilki_dlya_lobzika/pilki_dlya_lobzika_sturm_5250502/" TargetMode="External"/><Relationship Id="rId1933" Type="http://schemas.openxmlformats.org/officeDocument/2006/relationships/hyperlink" Target="https://sturmtools.ru/catalog/sverla_vintovye/sverlo_vintovoe_sturm_1055_ag24x460/" TargetMode="External"/><Relationship Id="rId18" Type="http://schemas.openxmlformats.org/officeDocument/2006/relationships/hyperlink" Target="https://sturmtools.ru/catalog/akkumulyatornye_shurupovyerty/akkumulyatornyy_shurupovert_sturm_cd3224l/" TargetMode="External"/><Relationship Id="rId679" Type="http://schemas.openxmlformats.org/officeDocument/2006/relationships/hyperlink" Target="https://sturmtools.ru/catalog/sverlilnye_stanki/sverlilnyy_stanok_sturm_bd7045/" TargetMode="External"/><Relationship Id="rId886" Type="http://schemas.openxmlformats.org/officeDocument/2006/relationships/hyperlink" Target="https://sturmtools.ru/catalog/masla/maslo_soyuz_mpss_0104b_2/" TargetMode="External"/><Relationship Id="rId2567" Type="http://schemas.openxmlformats.org/officeDocument/2006/relationships/hyperlink" Target="https://sturmtools.ru/catalog/klyuchi_trubnye/klyuch_trubnyy_sturm_1045_01_3/" TargetMode="External"/><Relationship Id="rId2774" Type="http://schemas.openxmlformats.org/officeDocument/2006/relationships/hyperlink" Target="https://sturmtools.ru/catalog/otvertki/otvertka_sturm_1040_01_sl6_75/" TargetMode="External"/><Relationship Id="rId3618" Type="http://schemas.openxmlformats.org/officeDocument/2006/relationships/hyperlink" Target="https://sturmtools.ru/catalog/fonari_mnogofunktsionalnyy/fonar_mnogofunktsionalnyy_sturm_4050_03_2x/" TargetMode="External"/><Relationship Id="rId2" Type="http://schemas.openxmlformats.org/officeDocument/2006/relationships/hyperlink" Target="https://sturmtools.ru/catalog/akkumulyatornye_shurupovyerty/akkumulyatornyy_shurupovert_hanskonner_hcd1230r/" TargetMode="External"/><Relationship Id="rId539" Type="http://schemas.openxmlformats.org/officeDocument/2006/relationships/hyperlink" Target="https://sturmtools.ru/catalog/infrakrasnye_obogrevateli/obogrevatel_kvartsevyy_infrakrasnyy_sturm_qh900/" TargetMode="External"/><Relationship Id="rId746" Type="http://schemas.openxmlformats.org/officeDocument/2006/relationships/hyperlink" Target="https://sturmtools.ru/catalog/zaryadnye_ustroystva/puskozaryadnoe_ustroystvo_sturm_bc1240j/" TargetMode="External"/><Relationship Id="rId1169" Type="http://schemas.openxmlformats.org/officeDocument/2006/relationships/hyperlink" Target="https://sturmtools.ru/catalog/vibratsionnye_nasosy/nasos_vibratsionnyy_pogruzhnoy_soyuz_ngs_97128n_20/" TargetMode="External"/><Relationship Id="rId1376" Type="http://schemas.openxmlformats.org/officeDocument/2006/relationships/hyperlink" Target="https://sturmtools.ru/catalog/aksessuary_dlya_trimmerov/aksessuar_dlya_trimmera_soyuz_tl3535_2_4_s_15/" TargetMode="External"/><Relationship Id="rId1583" Type="http://schemas.openxmlformats.org/officeDocument/2006/relationships/hyperlink" Target="https://sturmtools.ru/catalog/pily_diskovye/disk_pilnyy_boekomplekt_b9022_210_30_48/" TargetMode="External"/><Relationship Id="rId2427" Type="http://schemas.openxmlformats.org/officeDocument/2006/relationships/hyperlink" Target="https://sturmtools.ru/catalog/kuvaldy/kuvalda_sturm_1011_08_fb4000/" TargetMode="External"/><Relationship Id="rId2981" Type="http://schemas.openxmlformats.org/officeDocument/2006/relationships/hyperlink" Target="https://sturmtools.ru/catalog/nozhnitsy_po_metallu/nozhnitsy_po_metallu_sturm_1074_02_03/" TargetMode="External"/><Relationship Id="rId953" Type="http://schemas.openxmlformats.org/officeDocument/2006/relationships/hyperlink" Target="https://sturmtools.ru/catalog/benzinovye_trimmery/trimmer_benzinovyy_sturm_bt9143s/" TargetMode="External"/><Relationship Id="rId1029" Type="http://schemas.openxmlformats.org/officeDocument/2006/relationships/hyperlink" Target="https://sturmtools.ru/catalog/aksessuary_dlya_kultivatorov/stsepka_dlya_motobloka_sturm_gke_23_90/" TargetMode="External"/><Relationship Id="rId1236" Type="http://schemas.openxmlformats.org/officeDocument/2006/relationships/hyperlink" Target="https://sturmtools.ru/catalog/aksessuary_dlya_opryskivateley/shtanga_teleskopicheskaya_sturm_gs82_g301/" TargetMode="External"/><Relationship Id="rId1790" Type="http://schemas.openxmlformats.org/officeDocument/2006/relationships/hyperlink" Target="https://sturmtools.ru/catalog/bity_i_nabory_bit/bity_boekomplekt_bph2pz2_60double_2/" TargetMode="External"/><Relationship Id="rId2634" Type="http://schemas.openxmlformats.org/officeDocument/2006/relationships/hyperlink" Target="https://sturmtools.ru/catalog/nabory_otvertok/nabor_otvertok_sturm_1040_02_ss3/" TargetMode="External"/><Relationship Id="rId2841" Type="http://schemas.openxmlformats.org/officeDocument/2006/relationships/hyperlink" Target="https://sturmtools.ru/catalog/nozhovki_po_derevu/nozhovka_po_derevu_s_karandashom_sturm_1060_11_4511/" TargetMode="External"/><Relationship Id="rId82" Type="http://schemas.openxmlformats.org/officeDocument/2006/relationships/hyperlink" Target="https://sturmtools.ru/catalog/uglovye_shlifovalnye_mashiny/bolgarka_ushm_sturm_ag9012t/" TargetMode="External"/><Relationship Id="rId606" Type="http://schemas.openxmlformats.org/officeDocument/2006/relationships/hyperlink" Target="https://sturmtools.ru/catalog/aksessuary_dlya_vibratorov/val_vibratora_dlya_betona_sturm_cv7120_999/" TargetMode="External"/><Relationship Id="rId813" Type="http://schemas.openxmlformats.org/officeDocument/2006/relationships/hyperlink" Target="https://sturmtools.ru/catalog/pnevmaticheskiy_instrument/pistolet_moechnyy_sturm_au_1720_04/" TargetMode="External"/><Relationship Id="rId1443" Type="http://schemas.openxmlformats.org/officeDocument/2006/relationships/hyperlink" Target="https://sturmtools.ru/catalog/aksessuary_dlya_tsepnykh_pil/pilnaya_tsep_sturm_sc32513crt_64/" TargetMode="External"/><Relationship Id="rId1650" Type="http://schemas.openxmlformats.org/officeDocument/2006/relationships/hyperlink" Target="https://sturmtools.ru/catalog/almaznye_diski/disk_almaznyy_boekomplekt_b9021_125_22ts/" TargetMode="External"/><Relationship Id="rId2701" Type="http://schemas.openxmlformats.org/officeDocument/2006/relationships/hyperlink" Target="https://sturmtools.ru/catalog/otvertki/otvertka_soyuz_1040_02_ph0_150c/?1040_02_PH0_150C" TargetMode="External"/><Relationship Id="rId1303" Type="http://schemas.openxmlformats.org/officeDocument/2006/relationships/hyperlink" Target="https://sturmtools.ru/catalog/aksessuary_dlya_trimmerov/leska_dlya_trimmera_sturm_gt3535_2_0_4_15/" TargetMode="External"/><Relationship Id="rId1510" Type="http://schemas.openxmlformats.org/officeDocument/2006/relationships/hyperlink" Target="https://sturmtools.ru/catalog/pily_diskovye/disk_pilnyy_sturm_9020_115_22_48t/" TargetMode="External"/><Relationship Id="rId3268" Type="http://schemas.openxmlformats.org/officeDocument/2006/relationships/hyperlink" Target="https://sturmtools.ru/catalog/ruletki/ruletka_sturm_3100105/" TargetMode="External"/><Relationship Id="rId3475" Type="http://schemas.openxmlformats.org/officeDocument/2006/relationships/hyperlink" Target="https://sturmtools.ru/catalog/opryskivateli_ruchnye/opryskivatel_sturm_3016_20_2/" TargetMode="External"/><Relationship Id="rId189" Type="http://schemas.openxmlformats.org/officeDocument/2006/relationships/hyperlink" Target="https://sturmtools.ru/catalog/perforatory_sds_plus/perforator_sds_plus_soyuz_pes_2560/" TargetMode="External"/><Relationship Id="rId396" Type="http://schemas.openxmlformats.org/officeDocument/2006/relationships/hyperlink" Target="https://sturmtools.ru/catalog/polotna_dlya_sabelnykh_pil/polotna_dlya_sabelnykh_pil_derevo_2sht_150_4mm_derevo_mdf_plastik_fanera_sturm_9019_03_s644d/" TargetMode="External"/><Relationship Id="rId2077" Type="http://schemas.openxmlformats.org/officeDocument/2006/relationships/hyperlink" Target="https://sturmtools.ru/catalog/koronki_po_derevu/nabor_koronok_po_derevu_sturm_5440202/" TargetMode="External"/><Relationship Id="rId2284" Type="http://schemas.openxmlformats.org/officeDocument/2006/relationships/hyperlink" Target="https://sturmtools.ru/catalog/korshchetki/korshchetka_sturm_5241202/" TargetMode="External"/><Relationship Id="rId2491" Type="http://schemas.openxmlformats.org/officeDocument/2006/relationships/hyperlink" Target="https://sturmtools.ru/catalog/kleshchi_perestavnye_galka/kleshchi_perestavnye_galka_sturm_1020_06_400/" TargetMode="External"/><Relationship Id="rId3128" Type="http://schemas.openxmlformats.org/officeDocument/2006/relationships/hyperlink" Target="https://sturmtools.ru/catalog/krestiki_dlya_plitki/krestiki_dlya_kladki_plitki_sturm_9041_02_30/" TargetMode="External"/><Relationship Id="rId3335" Type="http://schemas.openxmlformats.org/officeDocument/2006/relationships/hyperlink" Target="https://sturmtools.ru/catalog/urovni/uroven_sturm_2015_09_1500/" TargetMode="External"/><Relationship Id="rId3542" Type="http://schemas.openxmlformats.org/officeDocument/2006/relationships/hyperlink" Target="https://sturmtools.ru/catalog/shchitki_zashchitnye/nakolenniki_zashchitnye_sturm_8050_04_g5/" TargetMode="External"/><Relationship Id="rId256" Type="http://schemas.openxmlformats.org/officeDocument/2006/relationships/hyperlink" Target="https://sturmtools.ru/catalog/shlifkrugi/shlifovalnyy_krug_sturm_hag918cpe_998/" TargetMode="External"/><Relationship Id="rId463" Type="http://schemas.openxmlformats.org/officeDocument/2006/relationships/hyperlink" Target="https://sturmtools.ru/catalog/osnastka_dlya_rubankov/nozhi_dlya_rubanka_sturm_5430103/" TargetMode="External"/><Relationship Id="rId670" Type="http://schemas.openxmlformats.org/officeDocument/2006/relationships/hyperlink" Target="https://sturmtools.ru/catalog/derevoobrabotka/portativnyy_derevoobrabatyvayushchiy_stanok_sturm_2_v_1_tsirkulyarnaya_pila_i_fuganok_ts15521/" TargetMode="External"/><Relationship Id="rId1093" Type="http://schemas.openxmlformats.org/officeDocument/2006/relationships/hyperlink" Target="https://sturmtools.ru/catalog/drovokoly/drovokoly_sturm_wse_22525s/?WSE_22525S" TargetMode="External"/><Relationship Id="rId2144" Type="http://schemas.openxmlformats.org/officeDocument/2006/relationships/hyperlink" Target="https://sturmtools.ru/catalog/nabory_frez/nabor_frez_sturm_rb09_081328/?RB09_081328" TargetMode="External"/><Relationship Id="rId2351" Type="http://schemas.openxmlformats.org/officeDocument/2006/relationships/hyperlink" Target="https://sturmtools.ru/catalog/passatizhi_i_ploskogubtsy/passatizhi_soyuz_1200102s/" TargetMode="External"/><Relationship Id="rId3402" Type="http://schemas.openxmlformats.org/officeDocument/2006/relationships/hyperlink" Target="https://sturmtools.ru/catalog/strubtsiny/strubtsina_soyuz_1075_06_220s_1/" TargetMode="External"/><Relationship Id="rId116" Type="http://schemas.openxmlformats.org/officeDocument/2006/relationships/hyperlink" Target="https://sturmtools.ru/catalog/setevye_shurupovyerty/setevoy_shurupovert_sturm_id2140/" TargetMode="External"/><Relationship Id="rId323" Type="http://schemas.openxmlformats.org/officeDocument/2006/relationships/hyperlink" Target="https://sturmtools.ru/catalog/shlifkrugi/shlifovalnyy_krug_sturm_9010_1258_100/" TargetMode="External"/><Relationship Id="rId530" Type="http://schemas.openxmlformats.org/officeDocument/2006/relationships/hyperlink" Target="https://sturmtools.ru/catalog/konvektsionnye_obogrevateli/konvektor_sturm_ch1501/" TargetMode="External"/><Relationship Id="rId1160" Type="http://schemas.openxmlformats.org/officeDocument/2006/relationships/hyperlink" Target="https://sturmtools.ru/catalog/skvazhinnye_nasosy/nasos_skvazhinnyy_sturm_wp9719dwi/" TargetMode="External"/><Relationship Id="rId2004" Type="http://schemas.openxmlformats.org/officeDocument/2006/relationships/hyperlink" Target="https://sturmtools.ru/catalog/sverla_po_metallu/sverlo_po_metallu_sturm_1055_060_139l/" TargetMode="External"/><Relationship Id="rId2211" Type="http://schemas.openxmlformats.org/officeDocument/2006/relationships/hyperlink" Target="https://sturmtools.ru/catalog/koronki_almaznye/koronka_almaznaya_sturm_1055_09_10055/" TargetMode="External"/><Relationship Id="rId1020" Type="http://schemas.openxmlformats.org/officeDocument/2006/relationships/hyperlink" Target="https://sturmtools.ru/catalog/aksessuary_dlya_kultivatorov/udlinitel_dlya_gruntozatsepov_23_23_250_mm_sturm_gke_11/" TargetMode="External"/><Relationship Id="rId1977" Type="http://schemas.openxmlformats.org/officeDocument/2006/relationships/hyperlink" Target="https://sturmtools.ru/catalog/sverla_po_metallu/sverlo_po_metallu_sturm_1055_04_8s_ss10/" TargetMode="External"/><Relationship Id="rId1837" Type="http://schemas.openxmlformats.org/officeDocument/2006/relationships/hyperlink" Target="https://sturmtools.ru/catalog/bury_sds/bur_sds_soyuz_9019_sds_14x260c/" TargetMode="External"/><Relationship Id="rId3192" Type="http://schemas.openxmlformats.org/officeDocument/2006/relationships/hyperlink" Target="https://sturmtools.ru/catalog/shpateli/shpatel_soyuz_8051_55_150/" TargetMode="External"/><Relationship Id="rId3052" Type="http://schemas.openxmlformats.org/officeDocument/2006/relationships/hyperlink" Target="https://sturmtools.ru/catalog/valiki/valik_sturm_9040_32_250s/" TargetMode="External"/><Relationship Id="rId180" Type="http://schemas.openxmlformats.org/officeDocument/2006/relationships/hyperlink" Target="https://sturmtools.ru/catalog/perforatory_sds_plus/perforator_sds_plus_sturm_rh2532v/" TargetMode="External"/><Relationship Id="rId1904" Type="http://schemas.openxmlformats.org/officeDocument/2006/relationships/hyperlink" Target="https://sturmtools.ru/catalog/sverla_po_betonu/sverlo_po_betonu_soyuz_1055_08_10x120/" TargetMode="External"/><Relationship Id="rId997" Type="http://schemas.openxmlformats.org/officeDocument/2006/relationships/hyperlink" Target="https://sturmtools.ru/catalog/kustorezy_akkumulyatornye/akkumulyatornyy_kustorez_sturm_cht36/" TargetMode="External"/><Relationship Id="rId2678" Type="http://schemas.openxmlformats.org/officeDocument/2006/relationships/hyperlink" Target="https://sturmtools.ru/catalog/otvertki/otvertka_hanskonner_hk1040_16_ph1_100/" TargetMode="External"/><Relationship Id="rId2885" Type="http://schemas.openxmlformats.org/officeDocument/2006/relationships/hyperlink" Target="https://sturmtools.ru/catalog/tiski/tiski_sturm_1075_01_125/" TargetMode="External"/><Relationship Id="rId85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87" Type="http://schemas.openxmlformats.org/officeDocument/2006/relationships/hyperlink" Target="https://sturmtools.ru/catalog/otreznye_diski_po_metallu/otreznoy_disk_po_metallu_sturm_9020_07_115x10/" TargetMode="External"/><Relationship Id="rId1694" Type="http://schemas.openxmlformats.org/officeDocument/2006/relationships/hyperlink" Target="https://sturmtools.ru/catalog/pilki_dlya_lobzika/pilki_dlya_lobzika_boekomplekt_b05_101bf/" TargetMode="External"/><Relationship Id="rId2538" Type="http://schemas.openxmlformats.org/officeDocument/2006/relationships/hyperlink" Target="https://sturmtools.ru/catalog/klyuchi_razvodnye/klyuch_razvodnoy_soyuz_1045_27_200s/" TargetMode="External"/><Relationship Id="rId2745" Type="http://schemas.openxmlformats.org/officeDocument/2006/relationships/hyperlink" Target="https://sturmtools.ru/catalog/otvertki/otvertka_soyuz_1040_02_sl6_150c/" TargetMode="External"/><Relationship Id="rId2952" Type="http://schemas.openxmlformats.org/officeDocument/2006/relationships/hyperlink" Target="https://sturmtools.ru/catalog/bokorezy_dielektrika/1074_02_150_kabelerez_kombinirovannyy_150_mm_rez_do_6_mm_soyuz/" TargetMode="External"/><Relationship Id="rId717" Type="http://schemas.openxmlformats.org/officeDocument/2006/relationships/hyperlink" Target="https://sturmtools.ru/catalog/svetilniki/lampa_podsvetki_rabochey_zony_sturm_iwa30/" TargetMode="External"/><Relationship Id="rId924" Type="http://schemas.openxmlformats.org/officeDocument/2006/relationships/hyperlink" Target="https://sturmtools.ru/catalog/elektricheskie_tsepnye_pily/tsepnaya_pila_elektricheskaya_sturm_cc1714p/" TargetMode="External"/><Relationship Id="rId1347" Type="http://schemas.openxmlformats.org/officeDocument/2006/relationships/hyperlink" Target="https://sturmtools.ru/catalog/aksessuary_dlya_trimmerov/aksessuar_dlya_trimmera_sturm_gt3535_3_0_sa_30/" TargetMode="External"/><Relationship Id="rId1554" Type="http://schemas.openxmlformats.org/officeDocument/2006/relationships/hyperlink" Target="https://sturmtools.ru/catalog/pily_diskovye/disk_pilnyy_boekomplekt_b9022_115_22_36/" TargetMode="External"/><Relationship Id="rId1761" Type="http://schemas.openxmlformats.org/officeDocument/2006/relationships/hyperlink" Target="https://sturmtools.ru/catalog/bity/bity_sturm_1270501/" TargetMode="External"/><Relationship Id="rId2605" Type="http://schemas.openxmlformats.org/officeDocument/2006/relationships/hyperlink" Target="https://sturmtools.ru/catalog/nabory_instrumenta_dlya_doma/nabor_instrumenta_dlya_doma_sturm_1310_01_ts145/" TargetMode="External"/><Relationship Id="rId281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53" Type="http://schemas.openxmlformats.org/officeDocument/2006/relationships/hyperlink" Target="https://sturmtools.ru/catalog/aksessuary_dlya_dreley_shurupovertov/aksessuar_dlya_dreley_i_shurupovertov_sturm_sbp1805/" TargetMode="External"/><Relationship Id="rId1207" Type="http://schemas.openxmlformats.org/officeDocument/2006/relationships/hyperlink" Target="https://sturmtools.ru/catalog/aksessuary_dlya_nasosnogo_oborudovaniya/membrana_gidroakkumulyatora_sturm_wp97jsb_24/" TargetMode="External"/><Relationship Id="rId1414" Type="http://schemas.openxmlformats.org/officeDocument/2006/relationships/hyperlink" Target="https://sturmtools.ru/catalog/aksessuary_dlya_trimmerov/zapchast_dlya_benzotekhniki_sturm_bt89_str_26_2t/" TargetMode="External"/><Relationship Id="rId1621" Type="http://schemas.openxmlformats.org/officeDocument/2006/relationships/hyperlink" Target="https://sturmtools.ru/catalog/almaznye_diski/disk_almaznyy_soyuz_9020_04_150x22t/" TargetMode="External"/><Relationship Id="rId3379" Type="http://schemas.openxmlformats.org/officeDocument/2006/relationships/hyperlink" Target="https://sturmtools.ru/catalog/skoby_i_gvozdi_dlya_steplera/skoby_dlya_steplera_sturm_1071_02_06/" TargetMode="External"/><Relationship Id="rId3586" Type="http://schemas.openxmlformats.org/officeDocument/2006/relationships/hyperlink" Target="https://sturmtools.ru/catalog/sumki/sumka_sturm_tb20211_1/" TargetMode="External"/><Relationship Id="rId2188" Type="http://schemas.openxmlformats.org/officeDocument/2006/relationships/hyperlink" Target="https://sturmtools.ru/catalog/nabory_bimetallicheskikh_koronok/koronki_bimetallicheskie_sturm_1090_04_bi_73/" TargetMode="External"/><Relationship Id="rId2395" Type="http://schemas.openxmlformats.org/officeDocument/2006/relationships/hyperlink" Target="https://sturmtools.ru/catalog/molotki/molotok_soyuz_1010_22_fb0500c/" TargetMode="External"/><Relationship Id="rId3239" Type="http://schemas.openxmlformats.org/officeDocument/2006/relationships/hyperlink" Target="https://sturmtools.ru/catalog/ruletki/ruletka_hanskonner_hk2010_04_5_19/" TargetMode="External"/><Relationship Id="rId3446" Type="http://schemas.openxmlformats.org/officeDocument/2006/relationships/hyperlink" Target="https://sturmtools.ru/catalog/sekatory/sekator_hanskonner_hk3012_07_21/" TargetMode="External"/><Relationship Id="rId367" Type="http://schemas.openxmlformats.org/officeDocument/2006/relationships/hyperlink" Target="https://sturmtools.ru/catalog/mnogofunktsionalnye/renovator_soyuz_mps_5630s/" TargetMode="External"/><Relationship Id="rId574" Type="http://schemas.openxmlformats.org/officeDocument/2006/relationships/hyperlink" Target="https://sturmtools.ru/catalog/gazovye_teplovye_pushki/gazovaya_teplovaya_pushka_sturm_gh91151v/" TargetMode="External"/><Relationship Id="rId2048" Type="http://schemas.openxmlformats.org/officeDocument/2006/relationships/hyperlink" Target="https://sturmtools.ru/catalog/sverla_po_metallu/sverlo_po_metallu_boekomplekt_b1055_m090_125/" TargetMode="External"/><Relationship Id="rId2255" Type="http://schemas.openxmlformats.org/officeDocument/2006/relationships/hyperlink" Target="https://sturmtools.ru/catalog/korshchetki/korshchetka_sturm_5240101/" TargetMode="External"/><Relationship Id="rId3653" Type="http://schemas.openxmlformats.org/officeDocument/2006/relationships/hyperlink" Target="https://sturmtools.ru/catalog/aksessuary_dlya_pil/aksessuar_dlya_pil_sturm_cs5060ms_85_15_1_8/" TargetMode="External"/><Relationship Id="rId227" Type="http://schemas.openxmlformats.org/officeDocument/2006/relationships/hyperlink" Target="https://sturmtools.ru/catalog/adaptery_sds/adapter_perekhodnik_sturm_9019_m14d/" TargetMode="External"/><Relationship Id="rId781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462" Type="http://schemas.openxmlformats.org/officeDocument/2006/relationships/hyperlink" Target="https://sturmtools.ru/catalog/topory/topor_hanskonner_hk1015_02_fb0650/" TargetMode="External"/><Relationship Id="rId3306" Type="http://schemas.openxmlformats.org/officeDocument/2006/relationships/hyperlink" Target="https://sturmtools.ru/catalog/urovni/uroven_hanskonner_hk2015_01_1000/" TargetMode="External"/><Relationship Id="rId3513" Type="http://schemas.openxmlformats.org/officeDocument/2006/relationships/hyperlink" Target="https://sturmtools.ru/catalog/adaptery_dlya_polivalnykh_sistem/adapter_sturm_3015_21_1_2_3_4/?3015_21_1_2_3_4" TargetMode="External"/><Relationship Id="rId434" Type="http://schemas.openxmlformats.org/officeDocument/2006/relationships/hyperlink" Target="https://sturmtools.ru/catalog/aksessuary_dlya_kraskopultov/aksessuar_dlya_kraskopulta_sturm_sg9645pr_990/" TargetMode="External"/><Relationship Id="rId641" Type="http://schemas.openxmlformats.org/officeDocument/2006/relationships/hyperlink" Target="https://sturmtools.ru/catalog/pylesosy_stroitelnye/pylesos_moyushchiy_hvc30wd_hanskonner/?HVC30WD" TargetMode="External"/><Relationship Id="rId1064" Type="http://schemas.openxmlformats.org/officeDocument/2006/relationships/hyperlink" Target="https://sturmtools.ru/catalog/motobloki/motoblok_benzinovyy_sturm_gk72s10/" TargetMode="External"/><Relationship Id="rId1271" Type="http://schemas.openxmlformats.org/officeDocument/2006/relationships/hyperlink" Target="https://sturmtools.ru/catalog/katushki_trimmernye/katushka_trimmernaya_sturm_gt3513_35a/" TargetMode="External"/><Relationship Id="rId2115" Type="http://schemas.openxmlformats.org/officeDocument/2006/relationships/hyperlink" Target="https://sturmtools.ru/catalog/nabory_frez/nabor_frez_sturm_rb05_081616/?RB05_081616" TargetMode="External"/><Relationship Id="rId2322" Type="http://schemas.openxmlformats.org/officeDocument/2006/relationships/hyperlink" Target="https://sturmtools.ru/catalog/bokorezy/bokorezy_soyuz_1020_11_2_160s/" TargetMode="External"/><Relationship Id="rId501" Type="http://schemas.openxmlformats.org/officeDocument/2006/relationships/hyperlink" Target="https://sturmtools.ru/catalog/dalnomery/dalnomer_lazernyy_sturm_dl2040/" TargetMode="External"/><Relationship Id="rId1131" Type="http://schemas.openxmlformats.org/officeDocument/2006/relationships/hyperlink" Target="https://sturmtools.ru/catalog/drenazhnye_nasosy/nasos_pogruzhnoy_drenazhnyy_sturm_wp9715s/" TargetMode="External"/><Relationship Id="rId3096" Type="http://schemas.openxmlformats.org/officeDocument/2006/relationships/hyperlink" Target="https://sturmtools.ru/catalog/kisti/kist_sturm_9040_22_038/" TargetMode="External"/><Relationship Id="rId1948" Type="http://schemas.openxmlformats.org/officeDocument/2006/relationships/hyperlink" Target="https://sturmtools.ru/catalog/sverla_perevye/sverlo_perevoe_sturm_1055_07_50/" TargetMode="External"/><Relationship Id="rId3163" Type="http://schemas.openxmlformats.org/officeDocument/2006/relationships/hyperlink" Target="https://sturmtools.ru/catalog/shpateli/shpatel_soyuz_8051_25_600fc/" TargetMode="External"/><Relationship Id="rId3370" Type="http://schemas.openxmlformats.org/officeDocument/2006/relationships/hyperlink" Target="https://sturmtools.ru/catalog/steplery/stepler_hanskonner_hk1071_01_08/" TargetMode="External"/><Relationship Id="rId291" Type="http://schemas.openxmlformats.org/officeDocument/2006/relationships/hyperlink" Target="https://sturmtools.ru/catalog/vibratsionnye_shlifovalnye_mashiny/vibratsionnaya_shlifovalnaya_mashina_sturm_os8035p/" TargetMode="External"/><Relationship Id="rId1808" Type="http://schemas.openxmlformats.org/officeDocument/2006/relationships/hyperlink" Target="https://sturmtools.ru/catalog/bity_dlya_krovelnykh_samorezov/bity_dlya_krovelnykh_samorezov_sturm_1041_05_10x65/" TargetMode="External"/><Relationship Id="rId3023" Type="http://schemas.openxmlformats.org/officeDocument/2006/relationships/hyperlink" Target="https://sturmtools.ru/catalog/steklodomkraty/steklodomkrat_sturm_1077_06_01/" TargetMode="External"/><Relationship Id="rId151" Type="http://schemas.openxmlformats.org/officeDocument/2006/relationships/hyperlink" Target="https://sturmtools.ru/catalog/miksery/nasadka_mikser_sturm_9042_01_08_85x400/" TargetMode="External"/><Relationship Id="rId3230" Type="http://schemas.openxmlformats.org/officeDocument/2006/relationships/hyperlink" Target="https://sturmtools.ru/catalog/ruletki/ruletka_hanskonner_hk2010_02_8_27/" TargetMode="External"/><Relationship Id="rId2789" Type="http://schemas.openxmlformats.org/officeDocument/2006/relationships/hyperlink" Target="https://sturmtools.ru/catalog/otvertki/otvertka_sturm_1040_03_sl8_200/" TargetMode="External"/><Relationship Id="rId2996" Type="http://schemas.openxmlformats.org/officeDocument/2006/relationships/hyperlink" Target="https://sturmtools.ru/catalog/nozhovki_po_derevu/pila_po_peskobetonu_sturm_1060_92_500/" TargetMode="External"/><Relationship Id="rId968" Type="http://schemas.openxmlformats.org/officeDocument/2006/relationships/hyperlink" Target="https://sturmtools.ru/catalog/akkumulyatornye_trimmery/akkumulyatornye_trimmery_sturm_bt18/" TargetMode="External"/><Relationship Id="rId1598" Type="http://schemas.openxmlformats.org/officeDocument/2006/relationships/hyperlink" Target="https://sturmtools.ru/catalog/pily_diskovye/disk_pilnyy_boekomplekt_b9022_210_30_60/" TargetMode="External"/><Relationship Id="rId2649" Type="http://schemas.openxmlformats.org/officeDocument/2006/relationships/hyperlink" Target="https://sturmtools.ru/catalog/nabory_otvertok/nabor_otvertok_sturm_1040_08_ss2/" TargetMode="External"/><Relationship Id="rId2856" Type="http://schemas.openxmlformats.org/officeDocument/2006/relationships/hyperlink" Target="https://sturmtools.ru/catalog/nozhovki_po_derevu/nozhovka_po_derevu_sturm_1060_52_400/" TargetMode="External"/><Relationship Id="rId97" Type="http://schemas.openxmlformats.org/officeDocument/2006/relationships/hyperlink" Target="https://sturmtools.ru/catalog/uglovye_shlifovalnye_mashiny/bolgarka_ushm_sturm_ag95151p/" TargetMode="External"/><Relationship Id="rId828" Type="http://schemas.openxmlformats.org/officeDocument/2006/relationships/hyperlink" Target="https://sturmtools.ru/catalog/svarochnye_invertory/svarochnyy_invertor_sturm_aw97i250/" TargetMode="External"/><Relationship Id="rId1458" Type="http://schemas.openxmlformats.org/officeDocument/2006/relationships/hyperlink" Target="https://sturmtools.ru/catalog/aksessuary_dlya_tsepnykh_pil/pilnaya_tsep_sturm_sc32515cst_72/" TargetMode="External"/><Relationship Id="rId1665" Type="http://schemas.openxmlformats.org/officeDocument/2006/relationships/hyperlink" Target="https://sturmtools.ru/catalog/almaznye_diski/disk_almaznyy_boekomplekt_b9021_230_25_22td/" TargetMode="External"/><Relationship Id="rId1872" Type="http://schemas.openxmlformats.org/officeDocument/2006/relationships/hyperlink" Target="https://sturmtools.ru/catalog/bury_sds/bur_sds_boekomplekt_b9019_f06_110/" TargetMode="External"/><Relationship Id="rId2509" Type="http://schemas.openxmlformats.org/officeDocument/2006/relationships/hyperlink" Target="https://sturmtools.ru/catalog/press_kleshchi_dlya_nakonechnikov/press_kleshchi_dlya_vtulochnykh_nakonechnikov_sturm_1021_02_w175/" TargetMode="External"/><Relationship Id="rId2716" Type="http://schemas.openxmlformats.org/officeDocument/2006/relationships/hyperlink" Target="https://sturmtools.ru/catalog/otvertki/otvertka_sturm_1040_03_ph2_100/" TargetMode="External"/><Relationship Id="rId1318" Type="http://schemas.openxmlformats.org/officeDocument/2006/relationships/hyperlink" Target="https://sturmtools.ru/catalog/aksessuary_dlya_trimmerov/leska_dlya_trimmera_sturm_gt3535_2_4_4_100/" TargetMode="External"/><Relationship Id="rId1525" Type="http://schemas.openxmlformats.org/officeDocument/2006/relationships/hyperlink" Target="https://sturmtools.ru/catalog/pily_diskovye/disk_pilnyy_sturm_9020_185_20_24t/" TargetMode="External"/><Relationship Id="rId2923" Type="http://schemas.openxmlformats.org/officeDocument/2006/relationships/hyperlink" Target="https://sturmtools.ru/catalog/karandashi/karandashi_sturm_1090_06_km12/" TargetMode="External"/><Relationship Id="rId1732" Type="http://schemas.openxmlformats.org/officeDocument/2006/relationships/hyperlink" Target="https://sturmtools.ru/catalog/pilki_dlya_lobzika/pilki_dlya_lobzika_sturm_5250607/" TargetMode="External"/><Relationship Id="rId24" Type="http://schemas.openxmlformats.org/officeDocument/2006/relationships/hyperlink" Target="https://sturmtools.ru/catalog/akkumulyatornye_shurupovyerty/akkumulyatornyy_shurupovert_sturm_cd3514bl/" TargetMode="External"/><Relationship Id="rId229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557" Type="http://schemas.openxmlformats.org/officeDocument/2006/relationships/hyperlink" Target="https://sturmtools.ru/catalog/perchatki/perchatki_sturm_8054_03_xxl/" TargetMode="External"/><Relationship Id="rId478" Type="http://schemas.openxmlformats.org/officeDocument/2006/relationships/hyperlink" Target="https://sturmtools.ru/catalog/akkumulyatornye_steplery/akkumulyatornye_steplery_sturm_haus_master_cet1201/?CET1201" TargetMode="External"/><Relationship Id="rId685" Type="http://schemas.openxmlformats.org/officeDocument/2006/relationships/hyperlink" Target="https://sturmtools.ru/catalog/spetsializirovannye_zatochnye_stanki_sverla_tsepi/stanok_dlya_zatochki_sverl_sturm_bg6017s/" TargetMode="External"/><Relationship Id="rId892" Type="http://schemas.openxmlformats.org/officeDocument/2006/relationships/hyperlink" Target="https://sturmtools.ru/catalog/masla/maslo_soyuz_mss_0202b/" TargetMode="External"/><Relationship Id="rId2159" Type="http://schemas.openxmlformats.org/officeDocument/2006/relationships/hyperlink" Target="https://sturmtools.ru/catalog/nabory_frez/nabor_frez_sturm_rb13_081329/?RB13_081329" TargetMode="External"/><Relationship Id="rId2366" Type="http://schemas.openxmlformats.org/officeDocument/2006/relationships/hyperlink" Target="https://sturmtools.ru/catalog/zubila_i_dolota/zubilo_sturm_1150102/" TargetMode="External"/><Relationship Id="rId2573" Type="http://schemas.openxmlformats.org/officeDocument/2006/relationships/hyperlink" Target="https://sturmtools.ru/catalog/klyuchi_trubnye/klyuch_trubnyy_sturm_1045_03_p2/" TargetMode="External"/><Relationship Id="rId2780" Type="http://schemas.openxmlformats.org/officeDocument/2006/relationships/hyperlink" Target="https://sturmtools.ru/catalog/otvertki/otvertka_sturm_1040_03_sl5_100/" TargetMode="External"/><Relationship Id="rId3417" Type="http://schemas.openxmlformats.org/officeDocument/2006/relationships/hyperlink" Target="https://sturmtools.ru/catalog/strubtsiny/strubtsina_sturm_1078_07_88_1/" TargetMode="External"/><Relationship Id="rId3624" Type="http://schemas.openxmlformats.org/officeDocument/2006/relationships/hyperlink" Target="https://sturmtools.ru/catalog/fonari_mnogofunktsionalnyy/fonar_akkumulyatornyy_sturm_4052_01_140/" TargetMode="External"/><Relationship Id="rId338" Type="http://schemas.openxmlformats.org/officeDocument/2006/relationships/hyperlink" Target="https://sturmtools.ru/catalog/shliflenty/shlifovalnaya_lenta_sturm_9010_b75x457_120/" TargetMode="External"/><Relationship Id="rId545" Type="http://schemas.openxmlformats.org/officeDocument/2006/relationships/hyperlink" Target="https://sturmtools.ru/catalog/teploventilyatory/teploventilyator_soyuz_tvs_2000/" TargetMode="External"/><Relationship Id="rId752" Type="http://schemas.openxmlformats.org/officeDocument/2006/relationships/hyperlink" Target="https://sturmtools.ru/catalog/akkumulyatornye_vozdushnye_kompressory/akkumulyatornyy_kompressor_sturm_cac1801_1batterysystem/" TargetMode="External"/><Relationship Id="rId1175" Type="http://schemas.openxmlformats.org/officeDocument/2006/relationships/hyperlink" Target="https://sturmtools.ru/catalog/poverkhnostnye_nasosy/nasos_poverkhnostnyy_sturm_wp9705st/" TargetMode="External"/><Relationship Id="rId1382" Type="http://schemas.openxmlformats.org/officeDocument/2006/relationships/hyperlink" Target="https://sturmtools.ru/catalog/aksessuary_dlya_trimmerov/aksessuar_dlya_trimmera_sturm_tl3535_3_0_s_86/" TargetMode="External"/><Relationship Id="rId2019" Type="http://schemas.openxmlformats.org/officeDocument/2006/relationships/hyperlink" Target="https://sturmtools.ru/catalog/sverla_po_metallu/sverlo_po_metallu_sturm_1055_095_125/" TargetMode="External"/><Relationship Id="rId2226" Type="http://schemas.openxmlformats.org/officeDocument/2006/relationships/hyperlink" Target="https://sturmtools.ru/catalog/koronki_almaznye/koronka_almaznaya_sturm_1055_09_6555/" TargetMode="External"/><Relationship Id="rId2433" Type="http://schemas.openxmlformats.org/officeDocument/2006/relationships/hyperlink" Target="https://sturmtools.ru/catalog/kiyanki/kiyanka_sturm_1012_02_fb0225/" TargetMode="External"/><Relationship Id="rId2640" Type="http://schemas.openxmlformats.org/officeDocument/2006/relationships/hyperlink" Target="https://sturmtools.ru/catalog/nabory_otvertok/nabor_chasovykh_otvertok_sturm_1040_02_ssp/" TargetMode="External"/><Relationship Id="rId405" Type="http://schemas.openxmlformats.org/officeDocument/2006/relationships/hyperlink" Target="https://sturmtools.ru/catalog/polotna_dlya_sabelnykh_pil/polotna_dlya_sabelnykh_pil_metall_2sht_150_1_4mm_tonk_list_trub_prof_sturm_9019_03_s922ef/" TargetMode="External"/><Relationship Id="rId612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35" Type="http://schemas.openxmlformats.org/officeDocument/2006/relationships/hyperlink" Target="https://sturmtools.ru/catalog/aksessuary_dlya_kultivatorov/gruntozatsepy_430_mm_s23_shestigrannyy_val_sturm_gke_24_430_160/" TargetMode="External"/><Relationship Id="rId1242" Type="http://schemas.openxmlformats.org/officeDocument/2006/relationships/hyperlink" Target="https://sturmtools.ru/catalog/benzinovye_snegouborochnye_mashiny/benzinovyy_snegouborshchik_sturm_stg5775r/" TargetMode="External"/><Relationship Id="rId2500" Type="http://schemas.openxmlformats.org/officeDocument/2006/relationships/hyperlink" Target="https://sturmtools.ru/catalog/kleshchi_perestavnye_galka/kleshchi_perestavnye_galka_soyuz_1020_06_175s/" TargetMode="External"/><Relationship Id="rId1102" Type="http://schemas.openxmlformats.org/officeDocument/2006/relationships/hyperlink" Target="https://sturmtools.ru/catalog/motopompy/motopompa_sturm_bp8760vd/" TargetMode="External"/><Relationship Id="rId3067" Type="http://schemas.openxmlformats.org/officeDocument/2006/relationships/hyperlink" Target="https://sturmtools.ru/catalog/valiki/valik_sturm_9040_24_175s/" TargetMode="External"/><Relationship Id="rId3274" Type="http://schemas.openxmlformats.org/officeDocument/2006/relationships/hyperlink" Target="https://sturmtools.ru/catalog/ugolniki/ugolnik_soyuz_2020_01_500c/" TargetMode="External"/><Relationship Id="rId195" Type="http://schemas.openxmlformats.org/officeDocument/2006/relationships/hyperlink" Target="https://sturmtools.ru/catalog/bury_sds/?9018_SDS_F22X400" TargetMode="External"/><Relationship Id="rId1919" Type="http://schemas.openxmlformats.org/officeDocument/2006/relationships/hyperlink" Target="https://sturmtools.ru/catalog/sverla_vintovye/sverlo_vintovoe_sturm_1055_ag06x230/" TargetMode="External"/><Relationship Id="rId3481" Type="http://schemas.openxmlformats.org/officeDocument/2006/relationships/hyperlink" Target="https://sturmtools.ru/catalog/opryskivateli_ruchnye/opryskivatel_sturm_3016_22_01/" TargetMode="External"/><Relationship Id="rId2083" Type="http://schemas.openxmlformats.org/officeDocument/2006/relationships/hyperlink" Target="https://sturmtools.ru/catalog/nabory_frez/nabor_frez_sturm_rb01_081304/?RB01_081304" TargetMode="External"/><Relationship Id="rId2290" Type="http://schemas.openxmlformats.org/officeDocument/2006/relationships/hyperlink" Target="https://sturmtools.ru/catalog/korshchetki/korshchetka_ruchnaya_sturm_5230102/" TargetMode="External"/><Relationship Id="rId3134" Type="http://schemas.openxmlformats.org/officeDocument/2006/relationships/hyperlink" Target="https://sturmtools.ru/catalog/pistolety_dlya_germetika/pistolet_dlya_germetika_sturm_1073_02_310/" TargetMode="External"/><Relationship Id="rId3341" Type="http://schemas.openxmlformats.org/officeDocument/2006/relationships/hyperlink" Target="https://sturmtools.ru/catalog/urovni/uroven_sturm_2015_10_0800/" TargetMode="External"/><Relationship Id="rId262" Type="http://schemas.openxmlformats.org/officeDocument/2006/relationships/hyperlink" Target="https://sturmtools.ru/catalog/aksessuary_dlya_shlifovalnykh_mashin/shchetka_shkurka_dlya_polirovalnykh_mashin_sturm_ag1014p_9960/" TargetMode="External"/><Relationship Id="rId2150" Type="http://schemas.openxmlformats.org/officeDocument/2006/relationships/hyperlink" Target="https://sturmtools.ru/catalog/nabory_frez/nabor_frez_sturm_rb10_081025/?RB10_081025" TargetMode="External"/><Relationship Id="rId3201" Type="http://schemas.openxmlformats.org/officeDocument/2006/relationships/hyperlink" Target="https://sturmtools.ru/catalog/shpateli_dlya_zatirki/shpatel_soyuz_8051_65_100pc/" TargetMode="External"/><Relationship Id="rId122" Type="http://schemas.openxmlformats.org/officeDocument/2006/relationships/hyperlink" Target="https://sturmtools.ru/catalog/setevye_shurupovyerty/setevoy_shurupovert_soyuz_dus_2165/" TargetMode="External"/><Relationship Id="rId2010" Type="http://schemas.openxmlformats.org/officeDocument/2006/relationships/hyperlink" Target="https://sturmtools.ru/catalog/sverla_po_metallu/sverlo_po_metallu_sturm_1055_070_156l/" TargetMode="External"/><Relationship Id="rId156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967" Type="http://schemas.openxmlformats.org/officeDocument/2006/relationships/hyperlink" Target="https://sturmtools.ru/catalog/nozhi/nozh_sturm_1076_08_04/" TargetMode="External"/><Relationship Id="rId939" Type="http://schemas.openxmlformats.org/officeDocument/2006/relationships/hyperlink" Target="https://sturmtools.ru/catalog/benzinovye_trimmery/trimmer_benzinovyy_hanskonner_hbt133d/?HBT133D" TargetMode="External"/><Relationship Id="rId1776" Type="http://schemas.openxmlformats.org/officeDocument/2006/relationships/hyperlink" Target="https://sturmtools.ru/catalog/bity_i_nabory_bit/bity_boekomplekt_bph2_50_10l/" TargetMode="External"/><Relationship Id="rId1983" Type="http://schemas.openxmlformats.org/officeDocument/2006/relationships/hyperlink" Target="https://sturmtools.ru/catalog/sverla_po_metallu/sverlo_po_metallu_sturm_1055_025_57/" TargetMode="External"/><Relationship Id="rId2827" Type="http://schemas.openxmlformats.org/officeDocument/2006/relationships/hyperlink" Target="https://sturmtools.ru/catalog/nabory_nadfiley/nabor_nadfiley_sturm_1051_01_ssn/" TargetMode="External"/><Relationship Id="rId68" Type="http://schemas.openxmlformats.org/officeDocument/2006/relationships/hyperlink" Target="https://sturmtools.ru/catalog/uglovye_shlifovalnye_mashiny/bolgarka_ushm_hanskonner_hag13125te/" TargetMode="External"/><Relationship Id="rId1429" Type="http://schemas.openxmlformats.org/officeDocument/2006/relationships/hyperlink" Target="https://sturmtools.ru/catalog/aksessuary_dlya_tsepnykh_pil/aksessuar_dlya_tsepnykh_pil_sturm_sb061114/" TargetMode="External"/><Relationship Id="rId1636" Type="http://schemas.openxmlformats.org/officeDocument/2006/relationships/hyperlink" Target="https://sturmtools.ru/catalog/almaznye_diski/disk_almaznyy_soyuz_9020_04_230x22t/" TargetMode="External"/><Relationship Id="rId1843" Type="http://schemas.openxmlformats.org/officeDocument/2006/relationships/hyperlink" Target="https://sturmtools.ru/catalog/bury_sds/bur_sds_soyuz_9019_sds_16x260c/" TargetMode="External"/><Relationship Id="rId1703" Type="http://schemas.openxmlformats.org/officeDocument/2006/relationships/hyperlink" Target="https://sturmtools.ru/catalog/pilki_dlya_lobzika/pilki_dlya_lobzika_boekomplekt_b05_127d/" TargetMode="External"/><Relationship Id="rId1910" Type="http://schemas.openxmlformats.org/officeDocument/2006/relationships/hyperlink" Target="https://sturmtools.ru/catalog/sverla_po_kafelyu/sverlo_po_kafelyu_sturm_1055_03_04/" TargetMode="External"/><Relationship Id="rId589" Type="http://schemas.openxmlformats.org/officeDocument/2006/relationships/hyperlink" Target="https://sturmtools.ru/catalog/betonomeshalki/betonomeshalka_sturm_cm20160ci/" TargetMode="External"/><Relationship Id="rId796" Type="http://schemas.openxmlformats.org/officeDocument/2006/relationships/hyperlink" Target="https://sturmtools.ru/catalog/aksessuary_dlya_kompressorov/shlang_sturm_1700_03_10/?1700_03_10" TargetMode="External"/><Relationship Id="rId2477" Type="http://schemas.openxmlformats.org/officeDocument/2006/relationships/hyperlink" Target="https://sturmtools.ru/catalog/topory/topor_sturm_1015_02_fr1000/" TargetMode="External"/><Relationship Id="rId2684" Type="http://schemas.openxmlformats.org/officeDocument/2006/relationships/hyperlink" Target="https://sturmtools.ru/catalog/otvertki/otvertka_hanskonner_hk1040_16_ph2_200/" TargetMode="External"/><Relationship Id="rId3528" Type="http://schemas.openxmlformats.org/officeDocument/2006/relationships/hyperlink" Target="https://sturmtools.ru/catalog/shtanga_raspornaya/shtanga_raspornaya_sturm_4013_01_2900/" TargetMode="External"/><Relationship Id="rId449" Type="http://schemas.openxmlformats.org/officeDocument/2006/relationships/hyperlink" Target="https://sturmtools.ru/catalog/feny_tekhnicheskie/fen_tekhnicheskiy_sturm_hg2020p/" TargetMode="External"/><Relationship Id="rId656" Type="http://schemas.openxmlformats.org/officeDocument/2006/relationships/hyperlink" Target="https://sturmtools.ru/catalog/aksessuary_dlya_stroitelnykh_pylesosov/bumazhnye_meshki_dlya_stroitelnykh_pylesosov_sturm_vc7320_883/" TargetMode="External"/><Relationship Id="rId86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079" Type="http://schemas.openxmlformats.org/officeDocument/2006/relationships/hyperlink" Target="https://sturmtools.ru/catalog/aksessuary_dlya_kultivatorov/dvigateli_dlya_benzo_tekhniki_sturm_ge170_20sp/" TargetMode="External"/><Relationship Id="rId1286" Type="http://schemas.openxmlformats.org/officeDocument/2006/relationships/hyperlink" Target="https://sturmtools.ru/catalog/aksessuary_dlya_trimmerov/leska_dlya_trimmera_sturm_gt3513_cs/?GT3513_CS" TargetMode="External"/><Relationship Id="rId1493" Type="http://schemas.openxmlformats.org/officeDocument/2006/relationships/hyperlink" Target="https://sturmtools.ru/catalog/otreznye_diski_po_metallu/otreznoy_disk_po_metallu_sturm_9020_07_150x16/" TargetMode="External"/><Relationship Id="rId2337" Type="http://schemas.openxmlformats.org/officeDocument/2006/relationships/hyperlink" Target="https://sturmtools.ru/catalog/passatizhi_i_ploskogubtsy/passatizhi_160_mm_sturm_1020_01_1_160/" TargetMode="External"/><Relationship Id="rId2544" Type="http://schemas.openxmlformats.org/officeDocument/2006/relationships/hyperlink" Target="https://sturmtools.ru/catalog/klyuchi_razvodnye/klyuch_razvodnoy_sturm_1045_29_150/" TargetMode="External"/><Relationship Id="rId2891" Type="http://schemas.openxmlformats.org/officeDocument/2006/relationships/hyperlink" Target="https://sturmtools.ru/catalog/tiski/tiski_sturm_1075_04_75/" TargetMode="External"/><Relationship Id="rId309" Type="http://schemas.openxmlformats.org/officeDocument/2006/relationships/hyperlink" Target="https://sturmtools.ru/catalog/almaznye_gibkie_shlifovalnye_krugi/krug_shlifovalnyy_gibkiy_sturm_9012_w100_buff/" TargetMode="External"/><Relationship Id="rId516" Type="http://schemas.openxmlformats.org/officeDocument/2006/relationships/hyperlink" Target="https://sturmtools.ru/catalog/keramicheskie_obogrevateli/keramicheskiy_obogrevatel_soyuz_tvs_2022k/" TargetMode="External"/><Relationship Id="rId1146" Type="http://schemas.openxmlformats.org/officeDocument/2006/relationships/hyperlink" Target="https://sturmtools.ru/catalog/drenazhnye_nasosy/nasos_pogruzhnoy_drenazhnyy_sturm_wp9790s/" TargetMode="External"/><Relationship Id="rId2751" Type="http://schemas.openxmlformats.org/officeDocument/2006/relationships/hyperlink" Target="https://sturmtools.ru/catalog/otvertki/otvertka_sturm_1040_18_tw2_200/" TargetMode="External"/><Relationship Id="rId723" Type="http://schemas.openxmlformats.org/officeDocument/2006/relationships/hyperlink" Target="https://sturmtools.ru/catalog/kompressory_avtomobilnye/kompressor_vozdushnyy_akkumulyatornyy_sturm_mc0720/" TargetMode="External"/><Relationship Id="rId930" Type="http://schemas.openxmlformats.org/officeDocument/2006/relationships/hyperlink" Target="https://sturmtools.ru/catalog/akkumulyatornye_tsepnye_pily/akkumulyatornaya_tsepnaya_pila_sturm_csc1808bl_1batterysystem_bez_zu_i_akb/" TargetMode="External"/><Relationship Id="rId1006" Type="http://schemas.openxmlformats.org/officeDocument/2006/relationships/hyperlink" Target="https://sturmtools.ru/catalog/kultivatory_elektricheskie/kultivator_elektricheskiy_sturm_gk3610/?GK3610" TargetMode="External"/><Relationship Id="rId1353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560" Type="http://schemas.openxmlformats.org/officeDocument/2006/relationships/hyperlink" Target="https://sturmtools.ru/catalog/pily_diskovye/disk_pilnyy_boekomplekt_b9022_140_20_16_36/" TargetMode="External"/><Relationship Id="rId2404" Type="http://schemas.openxmlformats.org/officeDocument/2006/relationships/hyperlink" Target="https://sturmtools.ru/catalog/molotki/molotok_sturm_1010_52_wd0500/" TargetMode="External"/><Relationship Id="rId2611" Type="http://schemas.openxmlformats.org/officeDocument/2006/relationships/hyperlink" Target="https://sturmtools.ru/catalog/nabory_instrumenta_dlya_doma/nabor_instrumenta_dlya_doma_sturm_1310_01_ts7/" TargetMode="External"/><Relationship Id="rId1213" Type="http://schemas.openxmlformats.org/officeDocument/2006/relationships/hyperlink" Target="https://sturmtools.ru/catalog/aksessuary_dlya_nasosnogo_oborudovaniya/shlang_soedinitelnyy_dlya_nasosnykh_stantsiy_sturm_wp97jsh_1_3_8/" TargetMode="External"/><Relationship Id="rId1420" Type="http://schemas.openxmlformats.org/officeDocument/2006/relationships/hyperlink" Target="https://sturmtools.ru/catalog/aksessuary_dlya_trimmerov/zapchast_dlya_benzotekhniki_sturm_bt89_tb_26_9t/" TargetMode="External"/><Relationship Id="rId3178" Type="http://schemas.openxmlformats.org/officeDocument/2006/relationships/hyperlink" Target="https://sturmtools.ru/catalog/shpateli/shpatel_soyuz_8051_45_200_10fc/" TargetMode="External"/><Relationship Id="rId3385" Type="http://schemas.openxmlformats.org/officeDocument/2006/relationships/hyperlink" Target="https://sturmtools.ru/catalog/skoby_i_gvozdi_dlya_steplera/skoby_dlya_steplera_sturm_1071_03_08/" TargetMode="External"/><Relationship Id="rId3592" Type="http://schemas.openxmlformats.org/officeDocument/2006/relationships/hyperlink" Target="https://sturmtools.ru/catalog/yashchiki_plastikovye/yashchik_plastikovyy_sturm_tbprof16/" TargetMode="External"/><Relationship Id="rId2194" Type="http://schemas.openxmlformats.org/officeDocument/2006/relationships/hyperlink" Target="https://sturmtools.ru/catalog/nabory_bimetallicheskikh_koronok/koronka_bimetallicheskaya_sturm_1090_s04_bi_22/" TargetMode="External"/><Relationship Id="rId3038" Type="http://schemas.openxmlformats.org/officeDocument/2006/relationships/hyperlink" Target="https://sturmtools.ru/catalog/valiki/valik_sturm_9040_32_250/" TargetMode="External"/><Relationship Id="rId3245" Type="http://schemas.openxmlformats.org/officeDocument/2006/relationships/hyperlink" Target="https://sturmtools.ru/catalog/ruletki/ruletka_sturm_2010_07_gp_50/" TargetMode="External"/><Relationship Id="rId3452" Type="http://schemas.openxmlformats.org/officeDocument/2006/relationships/hyperlink" Target="https://sturmtools.ru/catalog/sekatory/sekator_sturm_3012_04_01/" TargetMode="External"/><Relationship Id="rId166" Type="http://schemas.openxmlformats.org/officeDocument/2006/relationships/hyperlink" Target="https://sturmtools.ru/catalog/perforatory_sds_plus/perforator_sds_plus_hanskonner_hrh0826lre/" TargetMode="External"/><Relationship Id="rId373" Type="http://schemas.openxmlformats.org/officeDocument/2006/relationships/hyperlink" Target="https://sturmtools.ru/catalog/aksessuary_dlya_pil/nazhdachnaya_bumaga_sturm_mf5630c_8080/" TargetMode="External"/><Relationship Id="rId580" Type="http://schemas.openxmlformats.org/officeDocument/2006/relationships/hyperlink" Target="https://sturmtools.ru/catalog/dizelnye_teplovye_pushki/dizelnaya_teplovaya_pushka_sturm_dkh30/" TargetMode="External"/><Relationship Id="rId2054" Type="http://schemas.openxmlformats.org/officeDocument/2006/relationships/hyperlink" Target="https://sturmtools.ru/catalog/sverla_opalubochnye/sverla_opalubochnye_boekomplekt_b1055_sd084/?B1055_SD084" TargetMode="External"/><Relationship Id="rId2261" Type="http://schemas.openxmlformats.org/officeDocument/2006/relationships/hyperlink" Target="https://sturmtools.ru/catalog/korshchetki/korshchetka_sturm_5240203/" TargetMode="External"/><Relationship Id="rId3105" Type="http://schemas.openxmlformats.org/officeDocument/2006/relationships/hyperlink" Target="https://sturmtools.ru/catalog/kisti/kist_sturm_9040_23_063/" TargetMode="External"/><Relationship Id="rId3312" Type="http://schemas.openxmlformats.org/officeDocument/2006/relationships/hyperlink" Target="https://sturmtools.ru/catalog/urovni/uroven_sturm_2015_02_1500/" TargetMode="External"/><Relationship Id="rId233" Type="http://schemas.openxmlformats.org/officeDocument/2006/relationships/hyperlink" Target="https://sturmtools.ru/catalog/otboynye_molotki/otboynyy_molotok_betonolom_sturm_dh2516p/" TargetMode="External"/><Relationship Id="rId440" Type="http://schemas.openxmlformats.org/officeDocument/2006/relationships/hyperlink" Target="https://sturmtools.ru/catalog/lobziki_elektricheskie/lobzik_elektricheskiy_sturm_js4085q/" TargetMode="External"/><Relationship Id="rId1070" Type="http://schemas.openxmlformats.org/officeDocument/2006/relationships/hyperlink" Target="https://sturmtools.ru/catalog/motobloki/motoblok_benzinovyy_sturm_gk837ci10/" TargetMode="External"/><Relationship Id="rId2121" Type="http://schemas.openxmlformats.org/officeDocument/2006/relationships/hyperlink" Target="https://sturmtools.ru/catalog/nabory_frez/nabor_frez_sturm_rb06_082516/?RB06_082516" TargetMode="External"/><Relationship Id="rId300" Type="http://schemas.openxmlformats.org/officeDocument/2006/relationships/hyperlink" Target="https://sturmtools.ru/catalog/shlifbumaga/shlifovalnaya_bumaga_romb_sturm_9010_108x208_150/" TargetMode="External"/><Relationship Id="rId1887" Type="http://schemas.openxmlformats.org/officeDocument/2006/relationships/hyperlink" Target="https://sturmtools.ru/catalog/bury_sds/bur_sds_boekomplekt_b9019_f14_210/" TargetMode="External"/><Relationship Id="rId2938" Type="http://schemas.openxmlformats.org/officeDocument/2006/relationships/hyperlink" Target="https://sturmtools.ru/catalog/stameski_po_derevu/stameska_soyuz_1063_02_32s/" TargetMode="External"/><Relationship Id="rId1747" Type="http://schemas.openxmlformats.org/officeDocument/2006/relationships/hyperlink" Target="https://sturmtools.ru/catalog/bity/bity_hanskonner_hkph2pz2_65d_2/" TargetMode="External"/><Relationship Id="rId1954" Type="http://schemas.openxmlformats.org/officeDocument/2006/relationships/hyperlink" Target="https://sturmtools.ru/catalog/sverla_po_metallu/sverlo_po_metallu_sturm_1055_04_10s5_ss5/" TargetMode="External"/><Relationship Id="rId39" Type="http://schemas.openxmlformats.org/officeDocument/2006/relationships/hyperlink" Target="https://sturmtools.ru/catalog/akkumulyatornye_shurupovyerty/akkumulyatornyy_shurupovert_soyuz_dshs_18k_1batterysystem/" TargetMode="External"/><Relationship Id="rId1607" Type="http://schemas.openxmlformats.org/officeDocument/2006/relationships/hyperlink" Target="https://sturmtools.ru/catalog/almaznye_diski/disk_almaznyy_soyuz_9020_04_115x22t/" TargetMode="External"/><Relationship Id="rId1814" Type="http://schemas.openxmlformats.org/officeDocument/2006/relationships/hyperlink" Target="https://sturmtools.ru/catalog/bury_sds/bur_sds_soyuz_9019_sds_06x110c/" TargetMode="External"/><Relationship Id="rId2588" Type="http://schemas.openxmlformats.org/officeDocument/2006/relationships/hyperlink" Target="https://sturmtools.ru/catalog/klyuchi_shestigrannye_imbusovye/klyuch_shestigrannyy_sturm_1045_04_10bx10/" TargetMode="External"/><Relationship Id="rId1397" Type="http://schemas.openxmlformats.org/officeDocument/2006/relationships/hyperlink" Target="https://sturmtools.ru/catalog/aksessuary_dlya_trimmerov/stseplenie_benzotrimmera_sturm_bt89_clt_33_26_7/" TargetMode="External"/><Relationship Id="rId279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639" Type="http://schemas.openxmlformats.org/officeDocument/2006/relationships/hyperlink" Target="https://sturmtools.ru/catalog/plastikovye_khomuty/khomuty_plastikovye_sturm_7012_05_180/" TargetMode="External"/><Relationship Id="rId767" Type="http://schemas.openxmlformats.org/officeDocument/2006/relationships/hyperlink" Target="https://sturmtools.ru/catalog/kompressory_maslyanye/kompressor_maslyanyy_sturm_ac93250/" TargetMode="External"/><Relationship Id="rId974" Type="http://schemas.openxmlformats.org/officeDocument/2006/relationships/hyperlink" Target="https://sturmtools.ru/catalog/elektricheskie_trimmery/trimmer_elektricheskiy_soyuz_gks_3515/" TargetMode="External"/><Relationship Id="rId2448" Type="http://schemas.openxmlformats.org/officeDocument/2006/relationships/hyperlink" Target="https://sturmtools.ru/catalog/kiyanki/kiyanka_soyuz_1012_07_400s/" TargetMode="External"/><Relationship Id="rId2655" Type="http://schemas.openxmlformats.org/officeDocument/2006/relationships/hyperlink" Target="https://sturmtools.ru/catalog/nabory_otvertok/nabor_otvertok_soyuz_1040_09_s2c/" TargetMode="External"/><Relationship Id="rId2862" Type="http://schemas.openxmlformats.org/officeDocument/2006/relationships/hyperlink" Target="https://sturmtools.ru/catalog/nozhovki_po_derevu/nozhovka_po_derevu_sturm_1060_55_350/" TargetMode="External"/><Relationship Id="rId627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834" Type="http://schemas.openxmlformats.org/officeDocument/2006/relationships/hyperlink" Target="https://sturmtools.ru/catalog/svarochnye_invertory/svarochnyy_invertor_soyuz_sas_97i230/" TargetMode="External"/><Relationship Id="rId1257" Type="http://schemas.openxmlformats.org/officeDocument/2006/relationships/hyperlink" Target="https://sturmtools.ru/catalog/aksessuary_dlya_trimmerov/nozh_dlya_trimmera_sturm_bt8942d_998/" TargetMode="External"/><Relationship Id="rId1464" Type="http://schemas.openxmlformats.org/officeDocument/2006/relationships/hyperlink" Target="https://sturmtools.ru/catalog/aksessuary_dlya_tsepnykh_pil/pilnaya_tsep_sturm_sc38013crt_50/" TargetMode="External"/><Relationship Id="rId1671" Type="http://schemas.openxmlformats.org/officeDocument/2006/relationships/hyperlink" Target="https://sturmtools.ru/catalog/proboyniki/1017_05_09s_nabor_proboynikov_9sht_3_2_12_7_mm_soyuz/" TargetMode="External"/><Relationship Id="rId2308" Type="http://schemas.openxmlformats.org/officeDocument/2006/relationships/hyperlink" Target="https://sturmtools.ru/catalog/setki_abrazivnye/abrazivnaya_setka_sturm_9011_02_a100/" TargetMode="External"/><Relationship Id="rId2515" Type="http://schemas.openxmlformats.org/officeDocument/2006/relationships/hyperlink" Target="https://sturmtools.ru/catalog/klyuchi_trubnye/klyuch_trubka_tortsevoy_sturm_1045_22_17x19/" TargetMode="External"/><Relationship Id="rId2722" Type="http://schemas.openxmlformats.org/officeDocument/2006/relationships/hyperlink" Target="https://sturmtools.ru/catalog/otvertki/otvertka_sturm_1040_14_pz0_75/" TargetMode="External"/><Relationship Id="rId901" Type="http://schemas.openxmlformats.org/officeDocument/2006/relationships/hyperlink" Target="https://sturmtools.ru/catalog/masla/maslo_soyuz_sks_0101a_2/" TargetMode="External"/><Relationship Id="rId1117" Type="http://schemas.openxmlformats.org/officeDocument/2006/relationships/hyperlink" Target="https://sturmtools.ru/catalog/elektricheskie_moyki_vysokogo_davleniya/moyka_vysokogo_davleniya_sturm_pw9228/" TargetMode="External"/><Relationship Id="rId1324" Type="http://schemas.openxmlformats.org/officeDocument/2006/relationships/hyperlink" Target="https://sturmtools.ru/catalog/aksessuary_dlya_trimmerov/leska_dlya_trimmera_sturm_gt3535_2_4_g4_15/" TargetMode="External"/><Relationship Id="rId1531" Type="http://schemas.openxmlformats.org/officeDocument/2006/relationships/hyperlink" Target="https://sturmtools.ru/catalog/pily_diskovye/disk_pilnyy_sturm_9020_190_30_24t/" TargetMode="External"/><Relationship Id="rId30" Type="http://schemas.openxmlformats.org/officeDocument/2006/relationships/hyperlink" Target="https://sturmtools.ru/catalog/akkumulyatornye_shurupovyerty/akkumulyatornyy_shurupovert_sturm_cd3618t_1batterysystem/" TargetMode="External"/><Relationship Id="rId3289" Type="http://schemas.openxmlformats.org/officeDocument/2006/relationships/hyperlink" Target="https://sturmtools.ru/catalog/ugolniki/ugolnik_universalnyy_s_podvizhnym_stopperom_sturm_2020_08_500/" TargetMode="External"/><Relationship Id="rId3496" Type="http://schemas.openxmlformats.org/officeDocument/2006/relationships/hyperlink" Target="https://sturmtools.ru/catalog/pistolety_i_oroshateli_dlya_poliva/pistolet_dlya_poliva_sturm_3015_17_01zb/" TargetMode="External"/><Relationship Id="rId2098" Type="http://schemas.openxmlformats.org/officeDocument/2006/relationships/hyperlink" Target="https://sturmtools.ru/catalog/nabory_frez/nabor_frez_sturm_rb02_082524/?RB02_082524" TargetMode="External"/><Relationship Id="rId3149" Type="http://schemas.openxmlformats.org/officeDocument/2006/relationships/hyperlink" Target="https://sturmtools.ru/catalog/shpateli/shpatel_sturm_8051_04_40/" TargetMode="External"/><Relationship Id="rId3356" Type="http://schemas.openxmlformats.org/officeDocument/2006/relationships/hyperlink" Target="https://sturmtools.ru/catalog/zaklepki/zaklepki_sturm_1070_32_6/" TargetMode="External"/><Relationship Id="rId3563" Type="http://schemas.openxmlformats.org/officeDocument/2006/relationships/hyperlink" Target="https://sturmtools.ru/catalog/maski_zashchitnye/shchitok_zashchitnyy_soyuz_shchzs_12_1p/" TargetMode="External"/><Relationship Id="rId277" Type="http://schemas.openxmlformats.org/officeDocument/2006/relationships/hyperlink" Target="https://sturmtools.ru/catalog/shlifkrugi/shlifovalnyy_krug_sturm_dws6010sl_9060/" TargetMode="External"/><Relationship Id="rId484" Type="http://schemas.openxmlformats.org/officeDocument/2006/relationships/hyperlink" Target="https://sturmtools.ru/catalog/pistolety_kleevye/kleevoy_pistolet_soyuz_kps_2461v/" TargetMode="External"/><Relationship Id="rId2165" Type="http://schemas.openxmlformats.org/officeDocument/2006/relationships/hyperlink" Target="https://sturmtools.ru/catalog/nabory_frez/nabor_frez_sturm_rb15_083025/?RB15_083025" TargetMode="External"/><Relationship Id="rId3009" Type="http://schemas.openxmlformats.org/officeDocument/2006/relationships/hyperlink" Target="https://sturmtools.ru/catalog/polotna_dlya_nozhovki/polotno_dlya_nozhovki_soyuz_9019_01_300s/" TargetMode="External"/><Relationship Id="rId3216" Type="http://schemas.openxmlformats.org/officeDocument/2006/relationships/hyperlink" Target="https://sturmtools.ru/catalog/lineyki/lineyka_sturm_2040_01_500/" TargetMode="External"/><Relationship Id="rId137" Type="http://schemas.openxmlformats.org/officeDocument/2006/relationships/hyperlink" Target="https://sturmtools.ru/catalog/bezudarnye_dreli/hid2175_drel_elektricheskaya_hanskonner/" TargetMode="External"/><Relationship Id="rId344" Type="http://schemas.openxmlformats.org/officeDocument/2006/relationships/hyperlink" Target="https://sturmtools.ru/catalog/tsirkulyarnye_pily/akkumulyatornaya_tsirkulyarnaya_pila_hanskonner_hcs1857bl_unibattery/" TargetMode="External"/><Relationship Id="rId691" Type="http://schemas.openxmlformats.org/officeDocument/2006/relationships/hyperlink" Target="https://sturmtools.ru/catalog/aksessuary_dlya_tochilnykh_stankov/krug_shlifovalnyy_sturm_bg6019s_999_dlya_bg6019s_ts1_70s/" TargetMode="External"/><Relationship Id="rId2025" Type="http://schemas.openxmlformats.org/officeDocument/2006/relationships/hyperlink" Target="https://sturmtools.ru/catalog/sverla_po_metallu/sverlo_po_metallu_sturm_1055_110_142/" TargetMode="External"/><Relationship Id="rId2372" Type="http://schemas.openxmlformats.org/officeDocument/2006/relationships/hyperlink" Target="https://sturmtools.ru/catalog/instrument_dlya_snyatiya_izolyatsii/shchiptsy_stripper_dlya_snyatiya_izolyatsii_sturm_1020_01_w210/" TargetMode="External"/><Relationship Id="rId3423" Type="http://schemas.openxmlformats.org/officeDocument/2006/relationships/hyperlink" Target="https://sturmtools.ru/catalog/strubtsiny/strubtsina_sturm_1078_09_075/" TargetMode="External"/><Relationship Id="rId3630" Type="http://schemas.openxmlformats.org/officeDocument/2006/relationships/hyperlink" Target="https://sturmtools.ru/catalog/fonari_mnogofunktsionalnyy/fonar_prozhektor_sturm_4053_01_2000_1batterysystem/" TargetMode="External"/><Relationship Id="rId551" Type="http://schemas.openxmlformats.org/officeDocument/2006/relationships/hyperlink" Target="https://sturmtools.ru/catalog/ventilyatory_elektricheskie/ventilyator_napolnyy_sturm_sf4002/" TargetMode="External"/><Relationship Id="rId1181" Type="http://schemas.openxmlformats.org/officeDocument/2006/relationships/hyperlink" Target="https://sturmtools.ru/catalog/nasosy_tsirkulyatsionnye/nasos_tsirkulyatsionnyy_sturm_wp2506/" TargetMode="External"/><Relationship Id="rId2232" Type="http://schemas.openxmlformats.org/officeDocument/2006/relationships/hyperlink" Target="https://sturmtools.ru/catalog/koronki_almaznye/koronka_almaznaya_sturm_1055_10_10070/" TargetMode="External"/><Relationship Id="rId204" Type="http://schemas.openxmlformats.org/officeDocument/2006/relationships/hyperlink" Target="https://sturmtools.ru/catalog/koronki_sds/koronka_sds_sturm_9018_sds_hd150/" TargetMode="External"/><Relationship Id="rId411" Type="http://schemas.openxmlformats.org/officeDocument/2006/relationships/hyperlink" Target="https://sturmtools.ru/catalog/apparaty_dlya_svarki_plastikovykh_trub/apparat_dlya_svarki_plastikovykh_trub_sturm_tw7225p/" TargetMode="External"/><Relationship Id="rId1041" Type="http://schemas.openxmlformats.org/officeDocument/2006/relationships/hyperlink" Target="https://sturmtools.ru/catalog/aksessuary_dlya_kultivatorov/okuchnik_reguliruemyy_na_motoblok_sturm_gke_29/" TargetMode="External"/><Relationship Id="rId1998" Type="http://schemas.openxmlformats.org/officeDocument/2006/relationships/hyperlink" Target="https://sturmtools.ru/catalog/sverla_po_metallu/sverlo_po_metallu_sturm_1055_048_86/" TargetMode="External"/><Relationship Id="rId1858" Type="http://schemas.openxmlformats.org/officeDocument/2006/relationships/hyperlink" Target="https://sturmtools.ru/catalog/bury_sds/bur_sds_soyuz_9019_sds_28x800c/" TargetMode="External"/><Relationship Id="rId290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3073" Type="http://schemas.openxmlformats.org/officeDocument/2006/relationships/hyperlink" Target="https://sturmtools.ru/catalog/byugeli/byugel_sturm_9040_6_100/" TargetMode="External"/><Relationship Id="rId3280" Type="http://schemas.openxmlformats.org/officeDocument/2006/relationships/hyperlink" Target="https://sturmtools.ru/catalog/ugolniki/ugolnik_s_urovnem_i_karandashom_sturm_2020_06_300/" TargetMode="External"/><Relationship Id="rId1718" Type="http://schemas.openxmlformats.org/officeDocument/2006/relationships/hyperlink" Target="https://sturmtools.ru/catalog/pilki_dlya_lobzika/pilki_dlya_lobzika_sturm_5250308/" TargetMode="External"/><Relationship Id="rId1925" Type="http://schemas.openxmlformats.org/officeDocument/2006/relationships/hyperlink" Target="https://sturmtools.ru/catalog/sverla_vintovye/sverlo_vintovoe_sturm_1055_ag12x460/" TargetMode="External"/><Relationship Id="rId3140" Type="http://schemas.openxmlformats.org/officeDocument/2006/relationships/hyperlink" Target="https://sturmtools.ru/catalog/pistolety_dlya_montazhnoy_peny/pistolet_dlya_montazhnoy_peny_sturm_1073_06_01/" TargetMode="External"/><Relationship Id="rId2699" Type="http://schemas.openxmlformats.org/officeDocument/2006/relationships/hyperlink" Target="https://sturmtools.ru/catalog/otvertki/otvertka_sturm_1040_01_ph2_75/" TargetMode="External"/><Relationship Id="rId3000" Type="http://schemas.openxmlformats.org/officeDocument/2006/relationships/hyperlink" Target="https://sturmtools.ru/catalog/pily_ruchnye_po_metallu/nozhovka_po_metallu_soyuz_1061_01_150s/" TargetMode="External"/><Relationship Id="rId878" Type="http://schemas.openxmlformats.org/officeDocument/2006/relationships/hyperlink" Target="https://sturmtools.ru/catalog/aksessuary_dlya_svarochnogo_oborudovaniya/zashchitnoe_steklo_maski_svarshchika_sturm_owla6_5/" TargetMode="External"/><Relationship Id="rId2559" Type="http://schemas.openxmlformats.org/officeDocument/2006/relationships/hyperlink" Target="https://sturmtools.ru/catalog/klyuchi_trubnye/klyuch_trubnyy_sturm_hk1045_03_p1/" TargetMode="External"/><Relationship Id="rId2766" Type="http://schemas.openxmlformats.org/officeDocument/2006/relationships/hyperlink" Target="https://sturmtools.ru/catalog/otvertki/otvertka_sturm_1040_01_sl5_100/" TargetMode="External"/><Relationship Id="rId2973" Type="http://schemas.openxmlformats.org/officeDocument/2006/relationships/hyperlink" Target="https://sturmtools.ru/catalog/nozhi/nozh_sturm_1076_09_03/" TargetMode="External"/><Relationship Id="rId738" Type="http://schemas.openxmlformats.org/officeDocument/2006/relationships/hyperlink" Target="https://sturmtools.ru/catalog/generatory_benzinovye/generator_soyuz_egs_6500/" TargetMode="External"/><Relationship Id="rId945" Type="http://schemas.openxmlformats.org/officeDocument/2006/relationships/hyperlink" Target="https://sturmtools.ru/catalog/benzinovye_trimmery/trimmer_benzinovyy_sturm_bt8952as/" TargetMode="External"/><Relationship Id="rId1368" Type="http://schemas.openxmlformats.org/officeDocument/2006/relationships/hyperlink" Target="https://sturmtools.ru/catalog/aksessuary_dlya_trimmerov/leska_dlya_trimmera_d_2_4_mm_l_15_m_krug_soyuz_tl3535_2_4_0_15/" TargetMode="External"/><Relationship Id="rId1575" Type="http://schemas.openxmlformats.org/officeDocument/2006/relationships/hyperlink" Target="https://sturmtools.ru/catalog/pily_diskovye/disk_pilnyy_boekomplekt_b9022_190_30_36/" TargetMode="External"/><Relationship Id="rId1782" Type="http://schemas.openxmlformats.org/officeDocument/2006/relationships/hyperlink" Target="https://sturmtools.ru/catalog/bity/bity_boekomplekt_bph2_65d_2mh/" TargetMode="External"/><Relationship Id="rId2419" Type="http://schemas.openxmlformats.org/officeDocument/2006/relationships/hyperlink" Target="https://sturmtools.ru/catalog/kuvaldy/kuvalda_sturm_1011_02_1000/" TargetMode="External"/><Relationship Id="rId2626" Type="http://schemas.openxmlformats.org/officeDocument/2006/relationships/hyperlink" Target="https://sturmtools.ru/catalog/nabory_instrumenta_dlya_avtomobilya/nabor_instrumenta_dlya_avtomobilya_soyuz_1045_20_s95c/" TargetMode="External"/><Relationship Id="rId2833" Type="http://schemas.openxmlformats.org/officeDocument/2006/relationships/hyperlink" Target="https://sturmtools.ru/catalog/nozhovki_po_derevu/nozhovka_po_derevu_hanskonner_hk1060_01_4507/" TargetMode="External"/><Relationship Id="rId74" Type="http://schemas.openxmlformats.org/officeDocument/2006/relationships/hyperlink" Target="https://sturmtools.ru/catalog/uglovye_shlifovalnye_mashiny/bolgarka_ushm_hanskonner_hag9012tes/" TargetMode="External"/><Relationship Id="rId805" Type="http://schemas.openxmlformats.org/officeDocument/2006/relationships/hyperlink" Target="https://sturmtools.ru/catalog/pnevmaticheskiy_instrument/pnevmostepler_universalnyy_2_v_1_sturm_au_1730_04/" TargetMode="External"/><Relationship Id="rId1228" Type="http://schemas.openxmlformats.org/officeDocument/2006/relationships/hyperlink" Target="https://sturmtools.ru/catalog/opryskivateli_ruchnye/opryskivatel_sadovyy_sturm_gs8214g/" TargetMode="External"/><Relationship Id="rId1435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42" Type="http://schemas.openxmlformats.org/officeDocument/2006/relationships/hyperlink" Target="https://sturmtools.ru/catalog/almaznye_diski/disk_almaznyy_boekomplekt_b9021_115_22s/" TargetMode="External"/><Relationship Id="rId2900" Type="http://schemas.openxmlformats.org/officeDocument/2006/relationships/hyperlink" Target="https://sturmtools.ru/catalog/plitkorezy/plitkorez_sturm_1072_mb_600/" TargetMode="External"/><Relationship Id="rId1502" Type="http://schemas.openxmlformats.org/officeDocument/2006/relationships/hyperlink" Target="https://sturmtools.ru/catalog/otreznye_diski_po_metallu/otreznoy_disk_po_metallu_boekomplekt_b9020_125_16/" TargetMode="External"/><Relationship Id="rId388" Type="http://schemas.openxmlformats.org/officeDocument/2006/relationships/hyperlink" Target="https://sturmtools.ru/catalog/otreznye_pily_po_metalu/otreznaya_pila_sturm_cf7325s/" TargetMode="External"/><Relationship Id="rId2069" Type="http://schemas.openxmlformats.org/officeDocument/2006/relationships/hyperlink" Target="https://sturmtools.ru/catalog/nabory_sverl/nabor_sverl_sturm_1055_01_ss2/" TargetMode="External"/><Relationship Id="rId3467" Type="http://schemas.openxmlformats.org/officeDocument/2006/relationships/hyperlink" Target="https://sturmtools.ru/catalog/kustorezy/kustorez_volnistye_lezviya_hanskonner_hk3012_05_04/" TargetMode="External"/><Relationship Id="rId595" Type="http://schemas.openxmlformats.org/officeDocument/2006/relationships/hyperlink" Target="https://sturmtools.ru/catalog/vibroplity/vibroplita_benzinovaya_sturm_pc8805dk/" TargetMode="External"/><Relationship Id="rId2276" Type="http://schemas.openxmlformats.org/officeDocument/2006/relationships/hyperlink" Target="https://sturmtools.ru/catalog/korshchetki/korshchetka_sturm_5240901/" TargetMode="External"/><Relationship Id="rId2483" Type="http://schemas.openxmlformats.org/officeDocument/2006/relationships/hyperlink" Target="https://sturmtools.ru/catalog/topory/topor_sturm_1015_22_fb0600/" TargetMode="External"/><Relationship Id="rId2690" Type="http://schemas.openxmlformats.org/officeDocument/2006/relationships/hyperlink" Target="https://sturmtools.ru/catalog/otvertki/otvertka_sturm_1040_01_ph1_100/" TargetMode="External"/><Relationship Id="rId3327" Type="http://schemas.openxmlformats.org/officeDocument/2006/relationships/hyperlink" Target="https://sturmtools.ru/catalog/urovni/uroven_sturm_2015_05_800/" TargetMode="External"/><Relationship Id="rId3534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248" Type="http://schemas.openxmlformats.org/officeDocument/2006/relationships/hyperlink" Target="https://sturmtools.ru/catalog/ekstsentrikovye_shlifovalnye_mashiny/ekstsentrikovaya_shlifovalnaya_mashina_hanskonner_hos8145r/" TargetMode="External"/><Relationship Id="rId455" Type="http://schemas.openxmlformats.org/officeDocument/2006/relationships/hyperlink" Target="https://sturmtools.ru/catalog/rubanki_elektricheskie/rubanok_sturm_p1015/" TargetMode="External"/><Relationship Id="rId662" Type="http://schemas.openxmlformats.org/officeDocument/2006/relationships/hyperlink" Target="https://sturmtools.ru/catalog/aksessuary_dlya_stroitelnykh_pylesosov/bumazhnye_meshki_dlya_stroitelnykh_pylesosov_soyuz_pss_7420_883b/" TargetMode="External"/><Relationship Id="rId1085" Type="http://schemas.openxmlformats.org/officeDocument/2006/relationships/hyperlink" Target="https://sturmtools.ru/catalog/aksessuary_dlya_izmelchiteley/setka_izmelchitel_sturm_hm2500_992_4/" TargetMode="External"/><Relationship Id="rId1292" Type="http://schemas.openxmlformats.org/officeDocument/2006/relationships/hyperlink" Target="https://sturmtools.ru/catalog/katushki_trimmernye/katushka_trimmernaya_sturm_gt3513m_24/?GT3513M_24" TargetMode="External"/><Relationship Id="rId2136" Type="http://schemas.openxmlformats.org/officeDocument/2006/relationships/hyperlink" Target="https://sturmtools.ru/catalog/nabory_frez/nabor_frez_sturm_rb08_081129/?RB08_081129" TargetMode="External"/><Relationship Id="rId2343" Type="http://schemas.openxmlformats.org/officeDocument/2006/relationships/hyperlink" Target="https://sturmtools.ru/catalog/passatizhi_i_ploskogubtsy/ploskogubtsy_sturm_1020_02_1_200/" TargetMode="External"/><Relationship Id="rId2550" Type="http://schemas.openxmlformats.org/officeDocument/2006/relationships/hyperlink" Target="https://sturmtools.ru/catalog/klyuchi_razvodnye/klyuch_razvodnoy_soyuz_1300103s/" TargetMode="External"/><Relationship Id="rId3601" Type="http://schemas.openxmlformats.org/officeDocument/2006/relationships/hyperlink" Target="https://sturmtools.ru/catalog/yashchiki_plastikovye/yashchik_plastikovyy_sturm_tb21316t/" TargetMode="External"/><Relationship Id="rId108" Type="http://schemas.openxmlformats.org/officeDocument/2006/relationships/hyperlink" Target="https://sturmtools.ru/catalog/stanki_dlya_krepleniya/stanok_dlya_krepleniya_sturm_1092_dc_02/?1092_DC_02" TargetMode="External"/><Relationship Id="rId315" Type="http://schemas.openxmlformats.org/officeDocument/2006/relationships/hyperlink" Target="https://sturmtools.ru/catalog/almaznye_gibkie_shlifovalnye_krugi/krug_shlifovalnyy_gibkiy_sturm_9012_d100_800/" TargetMode="External"/><Relationship Id="rId522" Type="http://schemas.openxmlformats.org/officeDocument/2006/relationships/hyperlink" Target="https://sturmtools.ru/catalog/konvektsionnye_obogrevateli/konvektsionnyy_obogrevatel_sturm_ch1000rf/" TargetMode="External"/><Relationship Id="rId1152" Type="http://schemas.openxmlformats.org/officeDocument/2006/relationships/hyperlink" Target="https://sturmtools.ru/catalog/fekalnye_nasosy/nasos_pogruzhnoy_soyuz_ngs_9705sv/" TargetMode="External"/><Relationship Id="rId2203" Type="http://schemas.openxmlformats.org/officeDocument/2006/relationships/hyperlink" Target="https://sturmtools.ru/catalog/nabory_bimetallicheskikh_koronok/koronka_bimetallicheskaya_sturm_1090_s04_bi_68/" TargetMode="External"/><Relationship Id="rId2410" Type="http://schemas.openxmlformats.org/officeDocument/2006/relationships/hyperlink" Target="https://sturmtools.ru/catalog/molotki/molotok_s_kernerom_soyuz_1010_53_wd0500c/" TargetMode="External"/><Relationship Id="rId1012" Type="http://schemas.openxmlformats.org/officeDocument/2006/relationships/hyperlink" Target="https://sturmtools.ru/catalog/aksessuary_dlya_kultivatorov/ogranichitel_glubiny_vspashki_sturm_gke_05/" TargetMode="External"/><Relationship Id="rId1969" Type="http://schemas.openxmlformats.org/officeDocument/2006/relationships/hyperlink" Target="https://sturmtools.ru/catalog/sverla_po_metallu/sverlo_po_metallu_sturm_1055_04_5s5_ss10/" TargetMode="External"/><Relationship Id="rId3184" Type="http://schemas.openxmlformats.org/officeDocument/2006/relationships/hyperlink" Target="https://sturmtools.ru/catalog/shpateli/shpatel_soyuz_8051_45_300_10fc/" TargetMode="External"/><Relationship Id="rId1829" Type="http://schemas.openxmlformats.org/officeDocument/2006/relationships/hyperlink" Target="https://sturmtools.ru/catalog/bury_sds/bur_sds_soyuz_9019_sds_10x800c/" TargetMode="External"/><Relationship Id="rId3391" Type="http://schemas.openxmlformats.org/officeDocument/2006/relationships/hyperlink" Target="https://sturmtools.ru/catalog/skoby_i_gvozdi_dlya_steplera/skoby_dlya_pnevmo_steplera_sturm_1071_05_19/" TargetMode="External"/><Relationship Id="rId3044" Type="http://schemas.openxmlformats.org/officeDocument/2006/relationships/hyperlink" Target="https://sturmtools.ru/catalog/valiki/valik_sturm_9040_31_070s/" TargetMode="External"/><Relationship Id="rId3251" Type="http://schemas.openxmlformats.org/officeDocument/2006/relationships/hyperlink" Target="https://sturmtools.ru/catalog/ruletki/ruletka_soyuz_20519/" TargetMode="External"/><Relationship Id="rId172" Type="http://schemas.openxmlformats.org/officeDocument/2006/relationships/hyperlink" Target="https://sturmtools.ru/catalog/perforatory_sds_plus/perforator_sds_plus_hanskonner_hrh1532re/" TargetMode="External"/><Relationship Id="rId2060" Type="http://schemas.openxmlformats.org/officeDocument/2006/relationships/hyperlink" Target="https://sturmtools.ru/catalog/sverla_opalubochnye/sverlo_opalubochnoe_montazhnoe_boekomplekt_b1055_sd144/?B1055_SD144" TargetMode="External"/><Relationship Id="rId3111" Type="http://schemas.openxmlformats.org/officeDocument/2006/relationships/hyperlink" Target="https://sturmtools.ru/catalog/kisti/kist_sturm_9040_35_063/" TargetMode="External"/><Relationship Id="rId989" Type="http://schemas.openxmlformats.org/officeDocument/2006/relationships/hyperlink" Target="https://sturmtools.ru/catalog/benzinovye_gazonokosilki/benzinovaya_gazonokosilka_sturm_pl4014/" TargetMode="External"/><Relationship Id="rId2877" Type="http://schemas.openxmlformats.org/officeDocument/2006/relationships/hyperlink" Target="https://sturmtools.ru/catalog/nozhovki_po_derevu/nozhovka_po_derevu_sturm_1060_64_500/" TargetMode="External"/><Relationship Id="rId84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479" Type="http://schemas.openxmlformats.org/officeDocument/2006/relationships/hyperlink" Target="../../Kudryashova_ne/AppData/Local/Microsoft/lkratova/&#1044;&#1080;&#1089;&#1082;/new/!%20&#1055;&#1056;&#1040;&#1049;&#1057;&#1067;/!%20&#1056;&#1040;&#1041;&#1054;&#1063;&#1048;&#1045;%20&#1087;&#1088;&#1072;&#1081;&#1089;&#1099;/&#1055;&#1088;&#1072;&#1081;&#1089;&#1099;%20&#1042;&#1072;&#1083;&#1077;&#1085;&#1090;&#1080;&#1085;&#1072;/0" TargetMode="External"/><Relationship Id="rId1686" Type="http://schemas.openxmlformats.org/officeDocument/2006/relationships/hyperlink" Target="https://sturmtools.ru/catalog/pilki_dlya_lobzika/pilki_dlya_lobzika_boekomplekt_b02_127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file:///\\cod01-fs03\foto$\1%20&#1056;&#1045;&#1050;&#1051;&#1040;&#1052;&#1053;&#1040;&#1071;%20&#1055;&#1056;&#1054;&#1044;&#1059;&#1050;&#1062;&#1048;&#1071;\REC-BODY-STAND\&#1056;&#1086;&#1089;&#1090;&#1086;&#1074;&#1072;&#1103;_&#1096;&#1090;&#1091;&#1088;&#1084;.jpg" TargetMode="External"/><Relationship Id="rId3" Type="http://schemas.openxmlformats.org/officeDocument/2006/relationships/hyperlink" Target="file:///\\cod01-fs03\foto$\1%20&#1056;&#1045;&#1050;&#1051;&#1040;&#1052;&#1053;&#1040;&#1071;%20&#1055;&#1056;&#1054;&#1044;&#1059;&#1050;&#1062;&#1048;&#1071;\REC-Stoyka-Benzopila\IMG_0752.JPG" TargetMode="External"/><Relationship Id="rId7" Type="http://schemas.openxmlformats.org/officeDocument/2006/relationships/hyperlink" Target="file:///\\cod01-fs03\foto$\1%20&#1056;&#1045;&#1050;&#1051;&#1040;&#1052;&#1053;&#1040;&#1071;%20&#1055;&#1056;&#1054;&#1044;&#1059;&#1050;&#1062;&#1048;&#1071;\REC-BODY-STAND\&#1056;&#1086;&#1089;&#1090;&#1086;&#1074;&#1072;&#1103;_&#1089;&#1086;&#1102;&#1079;.jpg" TargetMode="External"/><Relationship Id="rId2" Type="http://schemas.openxmlformats.org/officeDocument/2006/relationships/hyperlink" Target="file:///\\cod01-fs03\foto$\1%20&#1056;&#1045;&#1050;&#1051;&#1040;&#1052;&#1053;&#1040;&#1071;%20&#1055;&#1056;&#1054;&#1044;&#1059;&#1050;&#1062;&#1048;&#1071;\REC%20&#8211;VOBLER-STURM-ZAPRAVKA\REC%20&#8211;VOBLER-STURM-ZAPRAVKA.jpg" TargetMode="External"/><Relationship Id="rId1" Type="http://schemas.openxmlformats.org/officeDocument/2006/relationships/hyperlink" Target="file:///\\cod01-fs03\foto$\1%20&#1056;&#1045;&#1050;&#1051;&#1040;&#1052;&#1053;&#1040;&#1071;%20&#1055;&#1056;&#1054;&#1044;&#1059;&#1050;&#1062;&#1048;&#1071;\&#1057;&#1090;&#1072;&#1088;&#1072;&#1103;%20&#1088;&#1077;&#1082;.%20&#1087;&#1088;&#1086;&#1076;&#1091;&#1082;&#1094;&#1080;&#1103;\archive16-08-12%20(2)\REC-NOZHKI-VOBLER.jpg" TargetMode="External"/><Relationship Id="rId6" Type="http://schemas.openxmlformats.org/officeDocument/2006/relationships/hyperlink" Target="file:///\\cod01-fs03\foto$\1%20&#1056;&#1045;&#1050;&#1051;&#1040;&#1052;&#1053;&#1040;&#1071;%20&#1055;&#1056;&#1054;&#1044;&#1059;&#1050;&#1062;&#1048;&#1071;\REC-INVITE-DEMO\priglasitelnuy_210&#1093;100&#1084;&#1084;.jpg" TargetMode="External"/><Relationship Id="rId11" Type="http://schemas.openxmlformats.org/officeDocument/2006/relationships/printerSettings" Target="../printerSettings/printerSettings13.bin"/><Relationship Id="rId5" Type="http://schemas.openxmlformats.org/officeDocument/2006/relationships/hyperlink" Target="file:///\\cod01-fs03\foto$\1%20&#1056;&#1045;&#1050;&#1051;&#1040;&#1052;&#1053;&#1040;&#1071;%20&#1055;&#1056;&#1054;&#1044;&#1059;&#1050;&#1062;&#1048;&#1071;\REC-MOBILE-POTOLOK-\REC-MOBILE-POTOLOK-SOYUZ%20&#1055;&#1086;&#1090;&#1086;&#1083;&#1086;&#1095;&#1085;&#1099;&#1081;%20&#1084;&#1086;&#1073;&#1072;&#1081;&#1083;%20Sturm!.jpg" TargetMode="External"/><Relationship Id="rId10" Type="http://schemas.openxmlformats.org/officeDocument/2006/relationships/hyperlink" Target="file:///\\cod01-fs03\foto$\1%20&#1056;&#1045;&#1050;&#1051;&#1040;&#1052;&#1053;&#1040;&#1071;%20&#1055;&#1056;&#1054;&#1044;&#1059;&#1050;&#1062;&#1048;&#1071;\&#1057;&#1090;&#1072;&#1088;&#1072;&#1103;%20&#1088;&#1077;&#1082;.%20&#1087;&#1088;&#1086;&#1076;&#1091;&#1082;&#1094;&#1080;&#1103;\archive16-08-12%20(2)\REC-SOYUZ-A1.jpg" TargetMode="External"/><Relationship Id="rId4" Type="http://schemas.openxmlformats.org/officeDocument/2006/relationships/hyperlink" Target="file:///\\cod01-fs03\foto$\1%20&#1056;&#1045;&#1050;&#1051;&#1040;&#1052;&#1053;&#1040;&#1071;%20&#1055;&#1056;&#1054;&#1044;&#1059;&#1050;&#1062;&#1048;&#1071;\REC-MOBILE-POTOLOK-\REC-MOBILE-POTOLOK-STURM!%20&#1055;&#1086;&#1090;&#1086;&#1083;&#1086;&#1095;&#1085;&#1099;&#1081;%20&#1084;&#1086;&#1073;&#1072;&#1081;&#1083;%20Sturm!.jpg" TargetMode="External"/><Relationship Id="rId9" Type="http://schemas.openxmlformats.org/officeDocument/2006/relationships/hyperlink" Target="file:///\\cod01-fs03\foto$\1%20&#1056;&#1045;&#1050;&#1051;&#1040;&#1052;&#1053;&#1040;&#1071;%20&#1055;&#1056;&#1054;&#1044;&#1059;&#1050;&#1062;&#1048;&#1071;\REC-VOBLER\REC-VOBLER.jpg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7">
    <tabColor theme="8" tint="-0.249977111117893"/>
  </sheetPr>
  <dimension ref="A1:AM4200"/>
  <sheetViews>
    <sheetView tabSelected="1" zoomScale="85" zoomScaleNormal="85" workbookViewId="0">
      <pane xSplit="10" ySplit="6" topLeftCell="X7" activePane="bottomRight" state="frozen"/>
      <selection pane="topRight" activeCell="I1" sqref="I1"/>
      <selection pane="bottomLeft" activeCell="A7" sqref="A7"/>
      <selection pane="bottomRight" activeCell="E20" sqref="E20"/>
    </sheetView>
  </sheetViews>
  <sheetFormatPr defaultColWidth="9.1328125" defaultRowHeight="11.45" customHeight="1" outlineLevelRow="1" outlineLevelCol="1" x14ac:dyDescent="0.35"/>
  <cols>
    <col min="1" max="1" width="12" style="564" customWidth="1"/>
    <col min="2" max="2" width="6.265625" style="565" customWidth="1"/>
    <col min="3" max="3" width="5.59765625" style="566" customWidth="1"/>
    <col min="4" max="4" width="57.59765625" style="567" customWidth="1"/>
    <col min="5" max="5" width="19.1328125" style="568" customWidth="1"/>
    <col min="6" max="6" width="9.265625" style="579" customWidth="1" collapsed="1"/>
    <col min="7" max="7" width="9.265625" style="579" customWidth="1"/>
    <col min="8" max="9" width="8" style="569" customWidth="1" outlineLevel="1"/>
    <col min="10" max="10" width="7.3984375" style="570" customWidth="1"/>
    <col min="11" max="11" width="7.3984375" style="570" hidden="1" customWidth="1" outlineLevel="1"/>
    <col min="12" max="12" width="14" style="571" customWidth="1" collapsed="1"/>
    <col min="13" max="13" width="10.86328125" style="572" customWidth="1"/>
    <col min="14" max="14" width="11.73046875" style="573" customWidth="1" outlineLevel="1"/>
    <col min="15" max="16" width="11" style="574" customWidth="1" outlineLevel="1"/>
    <col min="17" max="17" width="11.1328125" style="574" customWidth="1" outlineLevel="1"/>
    <col min="18" max="19" width="11.59765625" style="574" customWidth="1" outlineLevel="1"/>
    <col min="20" max="20" width="5.86328125" style="575" customWidth="1"/>
    <col min="21" max="21" width="5.73046875" style="575" hidden="1" customWidth="1" outlineLevel="1"/>
    <col min="22" max="22" width="6.59765625" style="575" hidden="1" customWidth="1" outlineLevel="1"/>
    <col min="23" max="23" width="8.86328125" style="576" hidden="1" customWidth="1" outlineLevel="1"/>
    <col min="24" max="24" width="10.59765625" style="577" customWidth="1" collapsed="1"/>
    <col min="25" max="25" width="9.3984375" style="757" customWidth="1"/>
    <col min="26" max="26" width="4.86328125" style="578" hidden="1" customWidth="1"/>
    <col min="27" max="27" width="14.265625" style="579" customWidth="1"/>
    <col min="28" max="28" width="14.73046875" style="575" hidden="1" customWidth="1" outlineLevel="1"/>
    <col min="29" max="29" width="21.3984375" style="580" hidden="1" customWidth="1" outlineLevel="1"/>
    <col min="30" max="30" width="47.1328125" style="581" hidden="1" customWidth="1" outlineLevel="1"/>
    <col min="31" max="31" width="7.1328125" style="579" hidden="1" customWidth="1" outlineLevel="1"/>
    <col min="32" max="32" width="20.59765625" style="582" customWidth="1" collapsed="1"/>
    <col min="33" max="33" width="10.265625" style="572" hidden="1" customWidth="1"/>
    <col min="34" max="34" width="12.1328125" style="583" hidden="1" customWidth="1"/>
    <col min="35" max="35" width="6" style="584" hidden="1" customWidth="1"/>
    <col min="36" max="36" width="9.1328125" style="609" hidden="1" customWidth="1"/>
    <col min="37" max="37" width="9.1328125" style="673" hidden="1" customWidth="1"/>
    <col min="38" max="38" width="9.1328125" style="7" customWidth="1"/>
    <col min="39" max="16384" width="9.1328125" style="7"/>
  </cols>
  <sheetData>
    <row r="1" spans="1:39" s="3" customFormat="1" ht="18.75" hidden="1" customHeight="1" outlineLevel="1" x14ac:dyDescent="0.35">
      <c r="A1" s="71"/>
      <c r="B1" s="279"/>
      <c r="E1" s="250" t="s">
        <v>3013</v>
      </c>
      <c r="F1" s="91">
        <v>0</v>
      </c>
      <c r="G1" s="91"/>
      <c r="M1" s="84"/>
      <c r="N1" s="84"/>
      <c r="O1" s="84"/>
      <c r="P1" s="84"/>
      <c r="Q1" s="84"/>
      <c r="R1" s="84"/>
      <c r="S1" s="84"/>
      <c r="T1" s="36"/>
      <c r="W1" s="41"/>
      <c r="X1" s="40"/>
      <c r="Y1" s="744"/>
      <c r="Z1" s="75"/>
      <c r="AA1" s="34"/>
      <c r="AB1" s="34"/>
      <c r="AC1" s="266"/>
      <c r="AD1" s="263"/>
      <c r="AE1" s="79"/>
      <c r="AF1" s="44"/>
      <c r="AG1" s="8">
        <v>1</v>
      </c>
      <c r="AH1" s="34"/>
      <c r="AI1" s="80"/>
      <c r="AJ1" s="93"/>
      <c r="AK1" s="667"/>
    </row>
    <row r="2" spans="1:39" s="3" customFormat="1" ht="14.25" customHeight="1" collapsed="1" x14ac:dyDescent="0.35">
      <c r="A2" s="72"/>
      <c r="B2" s="177"/>
      <c r="C2" s="21"/>
      <c r="E2" s="250" t="s">
        <v>3014</v>
      </c>
      <c r="F2" s="34" t="s">
        <v>2614</v>
      </c>
      <c r="G2" s="34"/>
      <c r="H2" s="536"/>
      <c r="I2" s="536" t="str">
        <f>history!I3</f>
        <v>March 2023</v>
      </c>
      <c r="N2" s="87"/>
      <c r="O2" s="87"/>
      <c r="P2" s="87"/>
      <c r="Q2" s="87"/>
      <c r="R2" s="87"/>
      <c r="S2" s="87"/>
      <c r="T2" s="37"/>
      <c r="W2" s="41"/>
      <c r="X2" s="40"/>
      <c r="Y2" s="744"/>
      <c r="Z2" s="76"/>
      <c r="AA2" s="34"/>
      <c r="AB2" s="34"/>
      <c r="AC2" s="198"/>
      <c r="AD2" s="264"/>
      <c r="AE2" s="34"/>
      <c r="AF2" s="267">
        <v>0</v>
      </c>
      <c r="AG2" s="49">
        <v>0</v>
      </c>
      <c r="AI2" s="81"/>
      <c r="AJ2" s="93"/>
      <c r="AK2" s="668"/>
    </row>
    <row r="3" spans="1:39" s="3" customFormat="1" ht="16.5" customHeight="1" collapsed="1" thickBot="1" x14ac:dyDescent="0.4">
      <c r="A3" s="73" t="s">
        <v>4818</v>
      </c>
      <c r="B3" s="176"/>
      <c r="C3" s="70" t="s">
        <v>10387</v>
      </c>
      <c r="D3" s="15" t="s">
        <v>2592</v>
      </c>
      <c r="E3" s="250" t="s">
        <v>3015</v>
      </c>
      <c r="F3" s="91">
        <v>0.34</v>
      </c>
      <c r="G3" s="91"/>
      <c r="H3" s="537"/>
      <c r="I3" s="537">
        <f>COUNTIF(I7:I3961,"V")</f>
        <v>297</v>
      </c>
      <c r="J3" s="90"/>
      <c r="K3" s="90"/>
      <c r="L3" s="467">
        <f xml:space="preserve">
SUMPRODUCT($F$7:$F$3961,L$7:L$3961)</f>
        <v>0</v>
      </c>
      <c r="M3" s="470" t="s">
        <v>9866</v>
      </c>
      <c r="N3" s="85">
        <v>1</v>
      </c>
      <c r="O3" s="85">
        <v>2</v>
      </c>
      <c r="P3" s="85">
        <v>3</v>
      </c>
      <c r="Q3" s="85">
        <v>4</v>
      </c>
      <c r="R3" s="85">
        <v>5</v>
      </c>
      <c r="S3" s="85">
        <v>6</v>
      </c>
      <c r="T3" s="31"/>
      <c r="U3" s="27"/>
      <c r="V3" s="26" t="s">
        <v>2617</v>
      </c>
      <c r="W3" s="468">
        <f xml:space="preserve">
SUMPRODUCT($F$7:$F$3961,W$7:W$3961)</f>
        <v>0</v>
      </c>
      <c r="X3" s="469">
        <f xml:space="preserve">
SUMPRODUCT($F$7:$F$3799,X$7:X$3799)</f>
        <v>0</v>
      </c>
      <c r="Y3" s="745"/>
      <c r="Z3" s="77"/>
      <c r="AA3" s="88" t="s">
        <v>5607</v>
      </c>
      <c r="AB3" s="35"/>
      <c r="AD3" s="265" t="s">
        <v>3834</v>
      </c>
      <c r="AE3" s="1"/>
      <c r="AF3" s="45"/>
      <c r="AG3" s="175">
        <f>VLOOKUP(A3,sk!$B$1:$D$9,2,0)</f>
        <v>79.77</v>
      </c>
      <c r="AH3" s="29"/>
      <c r="AI3" s="82"/>
      <c r="AJ3" s="93"/>
      <c r="AK3" s="668"/>
    </row>
    <row r="4" spans="1:39" s="3" customFormat="1" ht="16.5" hidden="1" customHeight="1" outlineLevel="1" thickBot="1" x14ac:dyDescent="0.4">
      <c r="A4" s="72"/>
      <c r="B4" s="177"/>
      <c r="C4" s="22"/>
      <c r="D4" s="23"/>
      <c r="E4" s="251" t="s">
        <v>3016</v>
      </c>
      <c r="F4" s="92">
        <v>0</v>
      </c>
      <c r="G4" s="92"/>
      <c r="H4" s="1"/>
      <c r="I4" s="1"/>
      <c r="M4" s="8"/>
      <c r="N4" s="86"/>
      <c r="O4" s="86"/>
      <c r="P4" s="86"/>
      <c r="Q4" s="86"/>
      <c r="R4" s="86"/>
      <c r="S4" s="86"/>
      <c r="T4" s="36"/>
      <c r="U4" s="13"/>
      <c r="V4" s="13"/>
      <c r="W4" s="41"/>
      <c r="X4" s="40"/>
      <c r="Y4" s="746"/>
      <c r="Z4" s="78"/>
      <c r="AA4" s="10"/>
      <c r="AB4" s="10"/>
      <c r="AC4" s="38"/>
      <c r="AD4" s="264"/>
      <c r="AE4" s="34" t="s">
        <v>2478</v>
      </c>
      <c r="AF4" s="268"/>
      <c r="AG4" s="675">
        <f>VLOOKUP(A3,sk!B1:D5,3,0)</f>
        <v>0.39</v>
      </c>
      <c r="AH4" s="28"/>
      <c r="AI4" s="80"/>
      <c r="AJ4" s="93"/>
      <c r="AK4" s="668"/>
    </row>
    <row r="5" spans="1:39" s="11" customFormat="1" ht="45.75" customHeight="1" collapsed="1" thickBot="1" x14ac:dyDescent="0.4">
      <c r="A5" s="436" t="s">
        <v>468</v>
      </c>
      <c r="B5" s="437" t="s">
        <v>2059</v>
      </c>
      <c r="C5" s="438" t="s">
        <v>4769</v>
      </c>
      <c r="D5" s="437" t="s">
        <v>4815</v>
      </c>
      <c r="E5" s="439" t="s">
        <v>814</v>
      </c>
      <c r="F5" s="440" t="s">
        <v>22</v>
      </c>
      <c r="G5" s="440"/>
      <c r="H5" s="538" t="s">
        <v>11839</v>
      </c>
      <c r="I5" s="538" t="s" vm="2">
        <v>4234</v>
      </c>
      <c r="J5" s="441" t="s">
        <v>10052</v>
      </c>
      <c r="K5" s="441" t="s">
        <v>10053</v>
      </c>
      <c r="L5" s="442" t="s">
        <v>5122</v>
      </c>
      <c r="M5" s="442" t="s">
        <v>730</v>
      </c>
      <c r="N5" s="443" t="str">
        <f>'1'!B2</f>
        <v>ШОК-Цены</v>
      </c>
      <c r="O5" s="443" t="str">
        <f>'2'!B2</f>
        <v>Готовимся к Сезону</v>
      </c>
      <c r="P5" s="443" t="str">
        <f>'3'!B2</f>
        <v>Аксессуары для триммеров (леска, фрезы, катушки) и мотоблоков + масла</v>
      </c>
      <c r="Q5" s="443" t="str">
        <f>'4'!B2</f>
        <v>Красочный март (Кисти, валики, шпатели, ножи…)</v>
      </c>
      <c r="R5" s="443" t="str">
        <f>'5'!B2</f>
        <v>Аккумуляторный инструмент</v>
      </c>
      <c r="S5" s="443" t="str">
        <f>'6'!B2</f>
        <v>Рулетки</v>
      </c>
      <c r="T5" s="444" t="s">
        <v>2328</v>
      </c>
      <c r="U5" s="444" t="s">
        <v>1845</v>
      </c>
      <c r="V5" s="444" t="s">
        <v>1844</v>
      </c>
      <c r="W5" s="445" t="s">
        <v>2078</v>
      </c>
      <c r="X5" s="446" t="s">
        <v>960</v>
      </c>
      <c r="Y5" s="747" t="s">
        <v>4188</v>
      </c>
      <c r="Z5" s="447" t="s">
        <v>5282</v>
      </c>
      <c r="AA5" s="448" t="s">
        <v>5534</v>
      </c>
      <c r="AB5" s="449" t="s">
        <v>815</v>
      </c>
      <c r="AC5" s="450" t="s">
        <v>4954</v>
      </c>
      <c r="AD5" s="449" t="s">
        <v>2771</v>
      </c>
      <c r="AE5" s="449" t="s">
        <v>4003</v>
      </c>
      <c r="AF5" s="451" t="s">
        <v>4764</v>
      </c>
      <c r="AG5" s="416" t="s">
        <v>2114</v>
      </c>
      <c r="AH5" s="281" t="s">
        <v>5875</v>
      </c>
      <c r="AI5" s="610" t="s">
        <v>5376</v>
      </c>
      <c r="AJ5" s="611" t="s">
        <v>10051</v>
      </c>
      <c r="AK5" s="669"/>
    </row>
    <row r="6" spans="1:39" s="4" customFormat="1" ht="18" customHeight="1" x14ac:dyDescent="0.35">
      <c r="A6" s="417" t="s">
        <v>555</v>
      </c>
      <c r="B6" s="418"/>
      <c r="C6" s="419" t="s">
        <v>555</v>
      </c>
      <c r="D6" s="420" t="s">
        <v>731</v>
      </c>
      <c r="E6" s="421"/>
      <c r="F6" s="422"/>
      <c r="G6" s="422"/>
      <c r="H6" s="423"/>
      <c r="I6" s="423"/>
      <c r="J6" s="424" t="s">
        <v>555</v>
      </c>
      <c r="K6" s="424" t="s">
        <v>555</v>
      </c>
      <c r="L6" s="425">
        <f>IF(AND(A3&lt;&gt;"РЕГИОНЫ",A3&lt;&gt;"ИМ",A3&lt;&gt;"СНГ",A3&lt;&gt;"Казахстан"),VLOOKUP(F2,sk!C:F,2,0),F1)</f>
        <v>0</v>
      </c>
      <c r="M6" s="426" t="s">
        <v>555</v>
      </c>
      <c r="N6" s="427" t="s">
        <v>555</v>
      </c>
      <c r="O6" s="427" t="s">
        <v>555</v>
      </c>
      <c r="P6" s="427" t="s">
        <v>555</v>
      </c>
      <c r="Q6" s="427" t="s">
        <v>555</v>
      </c>
      <c r="R6" s="427" t="s">
        <v>555</v>
      </c>
      <c r="S6" s="427"/>
      <c r="T6" s="428" t="s">
        <v>555</v>
      </c>
      <c r="U6" s="426" t="s">
        <v>555</v>
      </c>
      <c r="V6" s="426" t="s">
        <v>555</v>
      </c>
      <c r="W6" s="429" t="s">
        <v>555</v>
      </c>
      <c r="X6" s="430" t="s">
        <v>555</v>
      </c>
      <c r="Y6" s="748" t="s">
        <v>555</v>
      </c>
      <c r="Z6" s="431" t="s">
        <v>555</v>
      </c>
      <c r="AA6" s="432"/>
      <c r="AB6" s="432" t="s">
        <v>555</v>
      </c>
      <c r="AC6" s="433" t="s">
        <v>555</v>
      </c>
      <c r="AD6" s="434"/>
      <c r="AE6" s="432" t="s">
        <v>555</v>
      </c>
      <c r="AF6" s="435" t="s">
        <v>555</v>
      </c>
      <c r="AG6" s="285" t="s">
        <v>555</v>
      </c>
      <c r="AH6" s="286"/>
      <c r="AI6" s="287"/>
      <c r="AJ6" s="93"/>
      <c r="AK6" s="670"/>
    </row>
    <row r="7" spans="1:39" s="4" customFormat="1" ht="12" customHeight="1" x14ac:dyDescent="0.35">
      <c r="A7" s="288"/>
      <c r="B7" s="289"/>
      <c r="C7" s="290" t="s">
        <v>555</v>
      </c>
      <c r="D7" s="291" t="s">
        <v>2701</v>
      </c>
      <c r="E7" s="292"/>
      <c r="F7" s="293"/>
      <c r="G7" s="293"/>
      <c r="H7" s="294"/>
      <c r="I7" s="294"/>
      <c r="J7" s="282" t="str">
        <f xml:space="preserve">
IF($E7="","",
IF(AND(AC7&lt;&gt;"Ручник и аксессуары",OR(AE7=$AE$4,AE7=0)),
IF(AND($F7*$AG$4&gt;=1,$F7*$AG$4&lt;20),"*",
IF(AND($F7*$AG$4&gt;=20,$F7*$AG$4&lt;100),"**",
IF(($F7*$AG$4&gt;=100),"***","--"))),
IF(AND($F7&gt;=1,$F7&lt;20),"*",
IF(AND($F7&gt;=20,$F7&lt;100),"**",
IF(($F7&gt;=100),"***","--")
))))</f>
        <v/>
      </c>
      <c r="K7" s="282" t="str">
        <f xml:space="preserve">
IF($E7="","",
IF(AND(AC7&lt;&gt;"Ручник и аксессуары",OR(AE7=$AE$4,AE7=0)),
IF(AND($F7*0.5&gt;=1,$F7*0.5&lt;20),"*",
IF(AND($F7*0.5&gt;=20,$F7*0.5&lt;100),"**",
IF(($F7*0.5&gt;=100),"***","--"))),
IF(AND($F7&gt;=1,$F7&lt;20),"*",
IF(AND($F7&gt;=20,$F7&lt;100),"**",
IF(($F7&gt;=100),"***","--")
))))</f>
        <v/>
      </c>
      <c r="L7" s="295"/>
      <c r="M7" s="296"/>
      <c r="N7" s="297"/>
      <c r="O7" s="297"/>
      <c r="P7" s="297"/>
      <c r="Q7" s="297" t="str">
        <f>_xlfn.IFNA(VLOOKUP($E:$E,'4'!$A:$F,3,0),"")</f>
        <v/>
      </c>
      <c r="R7" s="297" t="str">
        <f>_xlfn.IFNA(VLOOKUP($E:$E,'5'!$A:$F,3,0),"")</f>
        <v/>
      </c>
      <c r="S7" s="297"/>
      <c r="T7" s="298"/>
      <c r="U7" s="299"/>
      <c r="V7" s="299"/>
      <c r="W7" s="300"/>
      <c r="X7" s="301"/>
      <c r="Y7" s="749"/>
      <c r="Z7" s="282"/>
      <c r="AA7" s="282"/>
      <c r="AB7" s="280"/>
      <c r="AC7" s="302"/>
      <c r="AD7" s="303" t="s">
        <v>2701</v>
      </c>
      <c r="AE7" s="280"/>
      <c r="AF7" s="304"/>
      <c r="AG7" s="305"/>
      <c r="AH7" s="306"/>
      <c r="AI7" s="287"/>
      <c r="AJ7" s="607">
        <v>0</v>
      </c>
      <c r="AK7" s="671"/>
      <c r="AL7" s="174"/>
    </row>
    <row r="8" spans="1:39" s="4" customFormat="1" ht="12" customHeight="1" outlineLevel="1" x14ac:dyDescent="0.35">
      <c r="A8" s="307" t="s">
        <v>1897</v>
      </c>
      <c r="B8" s="308" t="s">
        <v>5953</v>
      </c>
      <c r="C8" s="309"/>
      <c r="D8" s="310" t="s">
        <v>3973</v>
      </c>
      <c r="E8" s="311" t="s">
        <v>3850</v>
      </c>
      <c r="F8" s="293"/>
      <c r="G8" s="293"/>
      <c r="H8" s="294">
        <v>42</v>
      </c>
      <c r="I8" s="294" t="str">
        <f>IFERROR(_xlfn.IFNA(VLOOKUP($D:$D,history!$I:$Y,3,0),VLOOKUP(E:E,history!$H:$Y,4,0)),"--")</f>
        <v>--</v>
      </c>
      <c r="J8" s="282" t="s">
        <v>9868</v>
      </c>
      <c r="K8" s="282" t="str">
        <f xml:space="preserve">
IF(OR($E8="",$A$3&lt;&gt;"МОСКВА"),"",
IF(AND($AJ8&gt;=1,$AJ8&lt;20),"*",
IF(AND($AJ8&gt;=20,$AJ8&lt;100),"**",
IF(($AJ8&gt;=100),"***","--"))))</f>
        <v/>
      </c>
      <c r="L8" s="312">
        <f t="shared" ref="L8:L23" si="0">IF($A$3="ИМ",ROUND($Y8*(1-($L$6-$F$4))*(1-$F$3)*(1+$AG$2),2),ROUND($M8*(1-($L$6-$F$4))*(1-$F$3)*(1+$AG$2),2))</f>
        <v>5523.74</v>
      </c>
      <c r="M8" s="312">
        <f t="shared" ref="M8:M23" si="1">ROUND(IF($A$3="РЕГИОНЫ",AG8*$AG$3*$AG$1,IF(AI8=0,AG8*$AG$3*$AG$1,AG8*$AG$3*(1-5%)*$AG$1)),2)</f>
        <v>8369.31</v>
      </c>
      <c r="N8" s="297" t="str">
        <f>_xlfn.IFNA(VLOOKUP($E:$E,'1'!$A:$E,3,0),"")</f>
        <v/>
      </c>
      <c r="O8" s="297" t="str">
        <f>_xlfn.IFNA(VLOOKUP($E:$E,'2'!$A:$E,3,0),"")</f>
        <v/>
      </c>
      <c r="P8" s="297" t="str">
        <f>_xlfn.IFNA(VLOOKUP($E:$E,'3'!$A:$D,3,0),"")</f>
        <v/>
      </c>
      <c r="Q8" s="297" t="str">
        <f>_xlfn.IFNA(VLOOKUP($E:$E,'4'!$A:$F,3,0),"")</f>
        <v/>
      </c>
      <c r="R8" s="297">
        <f>_xlfn.IFNA(VLOOKUP($E:$E,'5'!$A:$F,3,0),"")</f>
        <v>5551.7</v>
      </c>
      <c r="S8" s="297" t="str">
        <f>_xlfn.IFNA(VLOOKUP($E:$E,'6'!$A:$F,3,0),"")</f>
        <v/>
      </c>
      <c r="T8" s="313">
        <v>1</v>
      </c>
      <c r="U8" s="313">
        <v>1</v>
      </c>
      <c r="V8" s="313">
        <v>5</v>
      </c>
      <c r="W8" s="314">
        <v>2.2440000000000002</v>
      </c>
      <c r="X8" s="315">
        <v>8.3999999999999995E-3</v>
      </c>
      <c r="Y8" s="749">
        <v>7550</v>
      </c>
      <c r="Z8" s="282"/>
      <c r="AA8" s="316" t="s">
        <v>10388</v>
      </c>
      <c r="AB8" s="282" t="s">
        <v>9163</v>
      </c>
      <c r="AC8" s="317" t="s">
        <v>2104</v>
      </c>
      <c r="AD8" s="318" t="s">
        <v>2701</v>
      </c>
      <c r="AE8" s="319">
        <v>0</v>
      </c>
      <c r="AF8" s="319" t="s">
        <v>11266</v>
      </c>
      <c r="AG8" s="320">
        <v>110.44</v>
      </c>
      <c r="AH8" s="321">
        <f t="shared" ref="AH8:AH30" si="2">IF($A$3="РЕГИОНЫ",ROUND($AG8*(1-($L$6-$F$4))*(1-$F$3)*(1+$AG$2)*$AG$1,2),0)</f>
        <v>0</v>
      </c>
      <c r="AI8" s="287">
        <f>_xlfn.IFNA(VLOOKUP(AD:AD,грп!B:C,2,0),0)</f>
        <v>1</v>
      </c>
      <c r="AJ8" s="607">
        <v>0</v>
      </c>
      <c r="AK8" s="672">
        <f>C8</f>
        <v>0</v>
      </c>
      <c r="AL8" s="174"/>
    </row>
    <row r="9" spans="1:39" s="8" customFormat="1" ht="12" customHeight="1" outlineLevel="1" x14ac:dyDescent="0.35">
      <c r="A9" s="307" t="s">
        <v>1897</v>
      </c>
      <c r="B9" s="308" t="s">
        <v>5948</v>
      </c>
      <c r="C9" s="309"/>
      <c r="D9" s="310" t="s">
        <v>3968</v>
      </c>
      <c r="E9" s="322" t="s">
        <v>1893</v>
      </c>
      <c r="F9" s="293"/>
      <c r="G9" s="293"/>
      <c r="H9" s="294"/>
      <c r="I9" s="294" t="str">
        <f>IFERROR(_xlfn.IFNA(VLOOKUP($D:$D,history!$I:$Y,3,0),VLOOKUP(E:E,history!$H:$Y,4,0)),"--")</f>
        <v>--</v>
      </c>
      <c r="J9" s="282" t="s">
        <v>5946</v>
      </c>
      <c r="K9" s="282" t="str">
        <f t="shared" ref="K9:K58" si="3" xml:space="preserve">
IF(OR($E9="",$A$3&lt;&gt;"МОСКВА"),"",
IF(AND($AJ9&gt;=1,$AJ9&lt;20),"*",
IF(AND($AJ9&gt;=20,$AJ9&lt;100),"**",
IF(($AJ9&gt;=100),"***","--"))))</f>
        <v/>
      </c>
      <c r="L9" s="312">
        <f t="shared" si="0"/>
        <v>8520.69</v>
      </c>
      <c r="M9" s="312">
        <f t="shared" si="1"/>
        <v>12910.14</v>
      </c>
      <c r="N9" s="297" t="str">
        <f>_xlfn.IFNA(VLOOKUP($E:$E,'1'!$A:$E,3,0),"")</f>
        <v/>
      </c>
      <c r="O9" s="297" t="str">
        <f>_xlfn.IFNA(VLOOKUP($E:$E,'2'!$A:$E,3,0),"")</f>
        <v/>
      </c>
      <c r="P9" s="297" t="str">
        <f>_xlfn.IFNA(VLOOKUP($E:$E,'3'!$A:$D,3,0),"")</f>
        <v/>
      </c>
      <c r="Q9" s="297" t="str">
        <f>_xlfn.IFNA(VLOOKUP($E:$E,'4'!$A:$F,3,0),"")</f>
        <v/>
      </c>
      <c r="R9" s="297">
        <f>_xlfn.IFNA(VLOOKUP($E:$E,'5'!$A:$F,3,0),"")</f>
        <v>8649</v>
      </c>
      <c r="S9" s="297" t="str">
        <f>_xlfn.IFNA(VLOOKUP($E:$E,'6'!$A:$F,3,0),"")</f>
        <v/>
      </c>
      <c r="T9" s="313">
        <v>1</v>
      </c>
      <c r="U9" s="313">
        <v>1</v>
      </c>
      <c r="V9" s="313">
        <v>4</v>
      </c>
      <c r="W9" s="314">
        <v>4.1130000000000004</v>
      </c>
      <c r="X9" s="315">
        <v>1.3153846199999999E-2</v>
      </c>
      <c r="Y9" s="749">
        <v>11650</v>
      </c>
      <c r="Z9" s="282"/>
      <c r="AA9" s="316" t="s">
        <v>393</v>
      </c>
      <c r="AB9" s="282" t="s">
        <v>9884</v>
      </c>
      <c r="AC9" s="317" t="s">
        <v>2104</v>
      </c>
      <c r="AD9" s="318" t="s">
        <v>2701</v>
      </c>
      <c r="AE9" s="319">
        <v>0</v>
      </c>
      <c r="AF9" s="319" t="s">
        <v>11267</v>
      </c>
      <c r="AG9" s="320">
        <v>170.36</v>
      </c>
      <c r="AH9" s="321">
        <f t="shared" si="2"/>
        <v>0</v>
      </c>
      <c r="AI9" s="287">
        <f>_xlfn.IFNA(VLOOKUP(AD:AD,грп!B:C,2,0),0)</f>
        <v>1</v>
      </c>
      <c r="AJ9" s="607">
        <v>0</v>
      </c>
      <c r="AK9" s="672">
        <f t="shared" ref="AK9:AK60" si="4">C9</f>
        <v>0</v>
      </c>
      <c r="AL9" s="174"/>
      <c r="AM9" s="4"/>
    </row>
    <row r="10" spans="1:39" s="4" customFormat="1" ht="11.45" customHeight="1" outlineLevel="1" x14ac:dyDescent="0.35">
      <c r="A10" s="307" t="s">
        <v>1897</v>
      </c>
      <c r="B10" s="308" t="s">
        <v>5949</v>
      </c>
      <c r="C10" s="323"/>
      <c r="D10" s="310" t="s">
        <v>3969</v>
      </c>
      <c r="E10" s="324" t="s">
        <v>2168</v>
      </c>
      <c r="F10" s="293"/>
      <c r="G10" s="293"/>
      <c r="H10" s="294"/>
      <c r="I10" s="294" t="str">
        <f>IFERROR(_xlfn.IFNA(VLOOKUP($D:$D,history!$I:$Y,3,0),VLOOKUP(E:E,history!$H:$Y,4,0)),"--")</f>
        <v>--</v>
      </c>
      <c r="J10" s="282" t="s">
        <v>5946</v>
      </c>
      <c r="K10" s="282" t="str">
        <f t="shared" si="3"/>
        <v/>
      </c>
      <c r="L10" s="312">
        <f t="shared" si="0"/>
        <v>9179.9</v>
      </c>
      <c r="M10" s="312">
        <f t="shared" si="1"/>
        <v>13908.94</v>
      </c>
      <c r="N10" s="297" t="str">
        <f>_xlfn.IFNA(VLOOKUP($E:$E,'1'!$A:$E,3,0),"")</f>
        <v/>
      </c>
      <c r="O10" s="297" t="str">
        <f>_xlfn.IFNA(VLOOKUP($E:$E,'2'!$A:$E,3,0),"")</f>
        <v/>
      </c>
      <c r="P10" s="297" t="str">
        <f>_xlfn.IFNA(VLOOKUP($E:$E,'3'!$A:$D,3,0),"")</f>
        <v/>
      </c>
      <c r="Q10" s="297" t="str">
        <f>_xlfn.IFNA(VLOOKUP($E:$E,'4'!$A:$F,3,0),"")</f>
        <v/>
      </c>
      <c r="R10" s="297">
        <f>_xlfn.IFNA(VLOOKUP($E:$E,'5'!$A:$F,3,0),"")</f>
        <v>9190</v>
      </c>
      <c r="S10" s="297" t="str">
        <f>_xlfn.IFNA(VLOOKUP($E:$E,'6'!$A:$F,3,0),"")</f>
        <v/>
      </c>
      <c r="T10" s="313">
        <v>1</v>
      </c>
      <c r="U10" s="313">
        <v>1</v>
      </c>
      <c r="V10" s="313">
        <v>4</v>
      </c>
      <c r="W10" s="314">
        <v>4.1079999999999997</v>
      </c>
      <c r="X10" s="315">
        <v>1.363E-2</v>
      </c>
      <c r="Y10" s="749">
        <v>12550</v>
      </c>
      <c r="Z10" s="282"/>
      <c r="AA10" s="316" t="s">
        <v>393</v>
      </c>
      <c r="AB10" s="282" t="s">
        <v>9884</v>
      </c>
      <c r="AC10" s="317" t="s">
        <v>2104</v>
      </c>
      <c r="AD10" s="318" t="s">
        <v>2701</v>
      </c>
      <c r="AE10" s="319">
        <v>0</v>
      </c>
      <c r="AF10" s="319" t="s">
        <v>11268</v>
      </c>
      <c r="AG10" s="320">
        <v>183.54</v>
      </c>
      <c r="AH10" s="321">
        <f t="shared" si="2"/>
        <v>0</v>
      </c>
      <c r="AI10" s="287">
        <f>_xlfn.IFNA(VLOOKUP(AD:AD,грп!B:C,2,0),0)</f>
        <v>1</v>
      </c>
      <c r="AJ10" s="607">
        <v>0</v>
      </c>
      <c r="AK10" s="672">
        <f t="shared" si="4"/>
        <v>0</v>
      </c>
      <c r="AL10" s="174"/>
    </row>
    <row r="11" spans="1:39" s="4" customFormat="1" ht="11.45" customHeight="1" outlineLevel="1" x14ac:dyDescent="0.35">
      <c r="A11" s="307" t="s">
        <v>1897</v>
      </c>
      <c r="B11" s="308" t="s">
        <v>9524</v>
      </c>
      <c r="C11" s="309" t="s">
        <v>21</v>
      </c>
      <c r="D11" s="310" t="s">
        <v>10397</v>
      </c>
      <c r="E11" s="322" t="s">
        <v>9221</v>
      </c>
      <c r="F11" s="293"/>
      <c r="G11" s="293"/>
      <c r="H11" s="294"/>
      <c r="I11" s="294" t="str">
        <f>IFERROR(_xlfn.IFNA(VLOOKUP($D:$D,history!$I:$Y,3,0),VLOOKUP(E:E,history!$H:$Y,4,0)),"--")</f>
        <v>--</v>
      </c>
      <c r="J11" s="282" t="s">
        <v>5946</v>
      </c>
      <c r="K11" s="282" t="str">
        <f t="shared" si="3"/>
        <v/>
      </c>
      <c r="L11" s="312">
        <f t="shared" si="0"/>
        <v>0</v>
      </c>
      <c r="M11" s="312">
        <f t="shared" si="1"/>
        <v>0</v>
      </c>
      <c r="N11" s="297" t="str">
        <f>_xlfn.IFNA(VLOOKUP($E:$E,'1'!$A:$E,3,0),"")</f>
        <v/>
      </c>
      <c r="O11" s="297" t="str">
        <f>_xlfn.IFNA(VLOOKUP($E:$E,'2'!$A:$E,3,0),"")</f>
        <v/>
      </c>
      <c r="P11" s="297" t="str">
        <f>_xlfn.IFNA(VLOOKUP($E:$E,'3'!$A:$D,3,0),"")</f>
        <v/>
      </c>
      <c r="Q11" s="297" t="str">
        <f>_xlfn.IFNA(VLOOKUP($E:$E,'4'!$A:$F,3,0),"")</f>
        <v/>
      </c>
      <c r="R11" s="297" t="str">
        <f>_xlfn.IFNA(VLOOKUP($E:$E,'5'!$A:$F,3,0),"")</f>
        <v/>
      </c>
      <c r="S11" s="297" t="str">
        <f>_xlfn.IFNA(VLOOKUP($E:$E,'6'!$A:$F,3,0),"")</f>
        <v/>
      </c>
      <c r="T11" s="313">
        <v>1</v>
      </c>
      <c r="U11" s="313">
        <v>1</v>
      </c>
      <c r="V11" s="313">
        <v>4</v>
      </c>
      <c r="W11" s="314">
        <v>3.76</v>
      </c>
      <c r="X11" s="315">
        <v>1.24E-2</v>
      </c>
      <c r="Y11" s="749">
        <v>0</v>
      </c>
      <c r="Z11" s="282"/>
      <c r="AA11" s="316" t="s">
        <v>10388</v>
      </c>
      <c r="AB11" s="282" t="s">
        <v>10389</v>
      </c>
      <c r="AC11" s="317" t="s">
        <v>2104</v>
      </c>
      <c r="AD11" s="318" t="s">
        <v>2701</v>
      </c>
      <c r="AE11" s="319">
        <v>0</v>
      </c>
      <c r="AF11" s="319" t="s">
        <v>21</v>
      </c>
      <c r="AG11" s="320">
        <v>0</v>
      </c>
      <c r="AH11" s="321">
        <f t="shared" si="2"/>
        <v>0</v>
      </c>
      <c r="AI11" s="287">
        <f>_xlfn.IFNA(VLOOKUP(AD:AD,грп!B:C,2,0),0)</f>
        <v>1</v>
      </c>
      <c r="AJ11" s="607">
        <v>0</v>
      </c>
      <c r="AK11" s="672" t="str">
        <f t="shared" si="4"/>
        <v>new</v>
      </c>
      <c r="AL11" s="174"/>
    </row>
    <row r="12" spans="1:39" s="4" customFormat="1" ht="11.45" customHeight="1" outlineLevel="1" x14ac:dyDescent="0.35">
      <c r="A12" s="307" t="s">
        <v>1897</v>
      </c>
      <c r="B12" s="308" t="s">
        <v>9525</v>
      </c>
      <c r="C12" s="309" t="s">
        <v>21</v>
      </c>
      <c r="D12" s="310" t="s">
        <v>10398</v>
      </c>
      <c r="E12" s="322" t="s">
        <v>9222</v>
      </c>
      <c r="F12" s="293"/>
      <c r="G12" s="293"/>
      <c r="H12" s="294"/>
      <c r="I12" s="294" t="str">
        <f>IFERROR(_xlfn.IFNA(VLOOKUP($D:$D,history!$I:$Y,3,0),VLOOKUP(E:E,history!$H:$Y,4,0)),"--")</f>
        <v>--</v>
      </c>
      <c r="J12" s="282" t="s">
        <v>5946</v>
      </c>
      <c r="K12" s="282" t="str">
        <f t="shared" si="3"/>
        <v/>
      </c>
      <c r="L12" s="312">
        <f t="shared" si="0"/>
        <v>0</v>
      </c>
      <c r="M12" s="312">
        <f t="shared" si="1"/>
        <v>0</v>
      </c>
      <c r="N12" s="297" t="str">
        <f>_xlfn.IFNA(VLOOKUP($E:$E,'1'!$A:$E,3,0),"")</f>
        <v/>
      </c>
      <c r="O12" s="297" t="str">
        <f>_xlfn.IFNA(VLOOKUP($E:$E,'2'!$A:$E,3,0),"")</f>
        <v/>
      </c>
      <c r="P12" s="297" t="str">
        <f>_xlfn.IFNA(VLOOKUP($E:$E,'3'!$A:$D,3,0),"")</f>
        <v/>
      </c>
      <c r="Q12" s="297" t="str">
        <f>_xlfn.IFNA(VLOOKUP($E:$E,'4'!$A:$F,3,0),"")</f>
        <v/>
      </c>
      <c r="R12" s="297" t="str">
        <f>_xlfn.IFNA(VLOOKUP($E:$E,'5'!$A:$F,3,0),"")</f>
        <v/>
      </c>
      <c r="S12" s="297" t="str">
        <f>_xlfn.IFNA(VLOOKUP($E:$E,'6'!$A:$F,3,0),"")</f>
        <v/>
      </c>
      <c r="T12" s="313">
        <v>1</v>
      </c>
      <c r="U12" s="313">
        <v>1</v>
      </c>
      <c r="V12" s="313">
        <v>4</v>
      </c>
      <c r="W12" s="314">
        <v>3.88</v>
      </c>
      <c r="X12" s="315">
        <v>1.2699999999999999E-2</v>
      </c>
      <c r="Y12" s="749">
        <v>0</v>
      </c>
      <c r="Z12" s="282"/>
      <c r="AA12" s="316" t="s">
        <v>10388</v>
      </c>
      <c r="AB12" s="282" t="s">
        <v>10389</v>
      </c>
      <c r="AC12" s="317" t="s">
        <v>2104</v>
      </c>
      <c r="AD12" s="318" t="s">
        <v>2701</v>
      </c>
      <c r="AE12" s="319">
        <v>0</v>
      </c>
      <c r="AF12" s="319" t="s">
        <v>21</v>
      </c>
      <c r="AG12" s="320">
        <v>0</v>
      </c>
      <c r="AH12" s="321">
        <f t="shared" si="2"/>
        <v>0</v>
      </c>
      <c r="AI12" s="287">
        <f>_xlfn.IFNA(VLOOKUP(AD:AD,грп!B:C,2,0),0)</f>
        <v>1</v>
      </c>
      <c r="AJ12" s="607">
        <v>0</v>
      </c>
      <c r="AK12" s="672" t="str">
        <f t="shared" si="4"/>
        <v>new</v>
      </c>
      <c r="AL12" s="174"/>
    </row>
    <row r="13" spans="1:39" s="4" customFormat="1" ht="11.45" customHeight="1" outlineLevel="1" x14ac:dyDescent="0.35">
      <c r="A13" s="307" t="s">
        <v>1897</v>
      </c>
      <c r="B13" s="308" t="s">
        <v>9526</v>
      </c>
      <c r="C13" s="309" t="s">
        <v>21</v>
      </c>
      <c r="D13" s="310" t="s">
        <v>10399</v>
      </c>
      <c r="E13" s="322" t="s">
        <v>9223</v>
      </c>
      <c r="F13" s="293"/>
      <c r="G13" s="293"/>
      <c r="H13" s="294"/>
      <c r="I13" s="294" t="str">
        <f>IFERROR(_xlfn.IFNA(VLOOKUP($D:$D,history!$I:$Y,3,0),VLOOKUP(E:E,history!$H:$Y,4,0)),"--")</f>
        <v>--</v>
      </c>
      <c r="J13" s="282" t="s">
        <v>5946</v>
      </c>
      <c r="K13" s="282" t="str">
        <f t="shared" si="3"/>
        <v/>
      </c>
      <c r="L13" s="312">
        <f t="shared" si="0"/>
        <v>0</v>
      </c>
      <c r="M13" s="312">
        <f t="shared" si="1"/>
        <v>0</v>
      </c>
      <c r="N13" s="297" t="str">
        <f>_xlfn.IFNA(VLOOKUP($E:$E,'1'!$A:$E,3,0),"")</f>
        <v/>
      </c>
      <c r="O13" s="297" t="str">
        <f>_xlfn.IFNA(VLOOKUP($E:$E,'2'!$A:$E,3,0),"")</f>
        <v/>
      </c>
      <c r="P13" s="297" t="str">
        <f>_xlfn.IFNA(VLOOKUP($E:$E,'3'!$A:$D,3,0),"")</f>
        <v/>
      </c>
      <c r="Q13" s="297" t="str">
        <f>_xlfn.IFNA(VLOOKUP($E:$E,'4'!$A:$F,3,0),"")</f>
        <v/>
      </c>
      <c r="R13" s="297" t="str">
        <f>_xlfn.IFNA(VLOOKUP($E:$E,'5'!$A:$F,3,0),"")</f>
        <v/>
      </c>
      <c r="S13" s="297" t="str">
        <f>_xlfn.IFNA(VLOOKUP($E:$E,'6'!$A:$F,3,0),"")</f>
        <v/>
      </c>
      <c r="T13" s="313">
        <v>1</v>
      </c>
      <c r="U13" s="313">
        <v>1</v>
      </c>
      <c r="V13" s="313">
        <v>4</v>
      </c>
      <c r="W13" s="314">
        <v>3.8</v>
      </c>
      <c r="X13" s="315">
        <v>1.3273333300000001E-2</v>
      </c>
      <c r="Y13" s="749">
        <v>0</v>
      </c>
      <c r="Z13" s="282"/>
      <c r="AA13" s="316" t="s">
        <v>10388</v>
      </c>
      <c r="AB13" s="282" t="s">
        <v>10389</v>
      </c>
      <c r="AC13" s="317" t="s">
        <v>2104</v>
      </c>
      <c r="AD13" s="318" t="s">
        <v>2701</v>
      </c>
      <c r="AE13" s="319">
        <v>0</v>
      </c>
      <c r="AF13" s="319" t="s">
        <v>21</v>
      </c>
      <c r="AG13" s="320">
        <v>0</v>
      </c>
      <c r="AH13" s="321">
        <f t="shared" si="2"/>
        <v>0</v>
      </c>
      <c r="AI13" s="287">
        <f>_xlfn.IFNA(VLOOKUP(AD:AD,грп!B:C,2,0),0)</f>
        <v>1</v>
      </c>
      <c r="AJ13" s="607">
        <v>0</v>
      </c>
      <c r="AK13" s="672" t="str">
        <f t="shared" si="4"/>
        <v>new</v>
      </c>
      <c r="AL13" s="174"/>
    </row>
    <row r="14" spans="1:39" s="4" customFormat="1" ht="11.45" customHeight="1" outlineLevel="1" x14ac:dyDescent="0.35">
      <c r="A14" s="307" t="s">
        <v>1897</v>
      </c>
      <c r="B14" s="308" t="s">
        <v>5950</v>
      </c>
      <c r="C14" s="323"/>
      <c r="D14" s="310" t="s">
        <v>3970</v>
      </c>
      <c r="E14" s="324" t="s">
        <v>2483</v>
      </c>
      <c r="F14" s="293"/>
      <c r="G14" s="293"/>
      <c r="H14" s="294"/>
      <c r="I14" s="294" t="str">
        <f>IFERROR(_xlfn.IFNA(VLOOKUP($D:$D,history!$I:$Y,3,0),VLOOKUP(E:E,history!$H:$Y,4,0)),"--")</f>
        <v>--</v>
      </c>
      <c r="J14" s="282" t="s">
        <v>5946</v>
      </c>
      <c r="K14" s="282" t="str">
        <f t="shared" si="3"/>
        <v/>
      </c>
      <c r="L14" s="312">
        <f t="shared" si="0"/>
        <v>10538.83</v>
      </c>
      <c r="M14" s="312">
        <f t="shared" si="1"/>
        <v>15967.92</v>
      </c>
      <c r="N14" s="297" t="str">
        <f>_xlfn.IFNA(VLOOKUP($E:$E,'1'!$A:$E,3,0),"")</f>
        <v/>
      </c>
      <c r="O14" s="297" t="str">
        <f>_xlfn.IFNA(VLOOKUP($E:$E,'2'!$A:$E,3,0),"")</f>
        <v/>
      </c>
      <c r="P14" s="297" t="str">
        <f>_xlfn.IFNA(VLOOKUP($E:$E,'3'!$A:$D,3,0),"")</f>
        <v/>
      </c>
      <c r="Q14" s="297" t="str">
        <f>_xlfn.IFNA(VLOOKUP($E:$E,'4'!$A:$F,3,0),"")</f>
        <v/>
      </c>
      <c r="R14" s="297">
        <f>_xlfn.IFNA(VLOOKUP($E:$E,'5'!$A:$F,3,0),"")</f>
        <v>10489</v>
      </c>
      <c r="S14" s="297" t="str">
        <f>_xlfn.IFNA(VLOOKUP($E:$E,'6'!$A:$F,3,0),"")</f>
        <v/>
      </c>
      <c r="T14" s="313">
        <v>1</v>
      </c>
      <c r="U14" s="313">
        <v>1</v>
      </c>
      <c r="V14" s="313">
        <v>4</v>
      </c>
      <c r="W14" s="314">
        <v>3.6629999999999998</v>
      </c>
      <c r="X14" s="315">
        <v>1.3950000000000001E-2</v>
      </c>
      <c r="Y14" s="749">
        <v>14390</v>
      </c>
      <c r="Z14" s="282"/>
      <c r="AA14" s="316" t="s">
        <v>10390</v>
      </c>
      <c r="AB14" s="282" t="s">
        <v>9163</v>
      </c>
      <c r="AC14" s="317" t="s">
        <v>2104</v>
      </c>
      <c r="AD14" s="318" t="s">
        <v>2701</v>
      </c>
      <c r="AE14" s="319">
        <v>0</v>
      </c>
      <c r="AF14" s="319" t="s">
        <v>11269</v>
      </c>
      <c r="AG14" s="320">
        <v>210.71</v>
      </c>
      <c r="AH14" s="321">
        <f t="shared" si="2"/>
        <v>0</v>
      </c>
      <c r="AI14" s="287">
        <f>_xlfn.IFNA(VLOOKUP(AD:AD,грп!B:C,2,0),0)</f>
        <v>1</v>
      </c>
      <c r="AJ14" s="607">
        <v>0</v>
      </c>
      <c r="AK14" s="672">
        <f t="shared" si="4"/>
        <v>0</v>
      </c>
      <c r="AL14" s="174"/>
    </row>
    <row r="15" spans="1:39" s="4" customFormat="1" ht="11.45" customHeight="1" outlineLevel="1" x14ac:dyDescent="0.35">
      <c r="A15" s="307" t="s">
        <v>1897</v>
      </c>
      <c r="B15" s="308" t="s">
        <v>5952</v>
      </c>
      <c r="C15" s="323"/>
      <c r="D15" s="452" t="s">
        <v>3972</v>
      </c>
      <c r="E15" s="324" t="s">
        <v>2484</v>
      </c>
      <c r="F15" s="293"/>
      <c r="G15" s="293"/>
      <c r="H15" s="294"/>
      <c r="I15" s="294" t="str">
        <f>IFERROR(_xlfn.IFNA(VLOOKUP($D:$D,history!$I:$Y,3,0),VLOOKUP(E:E,history!$H:$Y,4,0)),"--")</f>
        <v>--</v>
      </c>
      <c r="J15" s="282" t="s">
        <v>5946</v>
      </c>
      <c r="K15" s="282" t="str">
        <f t="shared" si="3"/>
        <v/>
      </c>
      <c r="L15" s="312">
        <f t="shared" si="0"/>
        <v>11117.01</v>
      </c>
      <c r="M15" s="312">
        <f t="shared" si="1"/>
        <v>16843.95</v>
      </c>
      <c r="N15" s="297" t="str">
        <f>_xlfn.IFNA(VLOOKUP($E:$E,'1'!$A:$E,3,0),"")</f>
        <v/>
      </c>
      <c r="O15" s="297" t="str">
        <f>_xlfn.IFNA(VLOOKUP($E:$E,'2'!$A:$E,3,0),"")</f>
        <v/>
      </c>
      <c r="P15" s="297" t="str">
        <f>_xlfn.IFNA(VLOOKUP($E:$E,'3'!$A:$D,3,0),"")</f>
        <v/>
      </c>
      <c r="Q15" s="297" t="str">
        <f>_xlfn.IFNA(VLOOKUP($E:$E,'4'!$A:$F,3,0),"")</f>
        <v/>
      </c>
      <c r="R15" s="297" t="str">
        <f>_xlfn.IFNA(VLOOKUP($E:$E,'5'!$A:$F,3,0),"")</f>
        <v/>
      </c>
      <c r="S15" s="297" t="str">
        <f>_xlfn.IFNA(VLOOKUP($E:$E,'6'!$A:$F,3,0),"")</f>
        <v/>
      </c>
      <c r="T15" s="313">
        <v>1</v>
      </c>
      <c r="U15" s="313">
        <v>1</v>
      </c>
      <c r="V15" s="313">
        <v>4</v>
      </c>
      <c r="W15" s="314">
        <v>3.798</v>
      </c>
      <c r="X15" s="315">
        <v>1.37142857E-2</v>
      </c>
      <c r="Y15" s="749">
        <v>15190</v>
      </c>
      <c r="Z15" s="282"/>
      <c r="AA15" s="316" t="s">
        <v>10390</v>
      </c>
      <c r="AB15" s="282" t="s">
        <v>9163</v>
      </c>
      <c r="AC15" s="317" t="s">
        <v>2104</v>
      </c>
      <c r="AD15" s="318" t="s">
        <v>2701</v>
      </c>
      <c r="AE15" s="319">
        <v>0</v>
      </c>
      <c r="AF15" s="319" t="s">
        <v>11270</v>
      </c>
      <c r="AG15" s="320">
        <v>222.27</v>
      </c>
      <c r="AH15" s="321">
        <f t="shared" si="2"/>
        <v>0</v>
      </c>
      <c r="AI15" s="287">
        <f>_xlfn.IFNA(VLOOKUP(AD:AD,грп!B:C,2,0),0)</f>
        <v>1</v>
      </c>
      <c r="AJ15" s="607">
        <v>0</v>
      </c>
      <c r="AK15" s="672">
        <f t="shared" si="4"/>
        <v>0</v>
      </c>
      <c r="AL15" s="174"/>
    </row>
    <row r="16" spans="1:39" s="4" customFormat="1" ht="11.45" customHeight="1" outlineLevel="1" x14ac:dyDescent="0.35">
      <c r="A16" s="307" t="s">
        <v>1897</v>
      </c>
      <c r="B16" s="308" t="s">
        <v>5951</v>
      </c>
      <c r="C16" s="323"/>
      <c r="D16" s="452" t="s">
        <v>3971</v>
      </c>
      <c r="E16" s="324" t="s">
        <v>2500</v>
      </c>
      <c r="F16" s="293"/>
      <c r="G16" s="293"/>
      <c r="H16" s="294"/>
      <c r="I16" s="294" t="str">
        <f>IFERROR(_xlfn.IFNA(VLOOKUP($D:$D,history!$I:$Y,3,0),VLOOKUP(E:E,history!$H:$Y,4,0)),"--")</f>
        <v>--</v>
      </c>
      <c r="J16" s="282" t="s">
        <v>5946</v>
      </c>
      <c r="K16" s="282" t="str">
        <f t="shared" si="3"/>
        <v/>
      </c>
      <c r="L16" s="312">
        <f t="shared" si="0"/>
        <v>10484.81</v>
      </c>
      <c r="M16" s="312">
        <f t="shared" si="1"/>
        <v>15886.08</v>
      </c>
      <c r="N16" s="297" t="str">
        <f>_xlfn.IFNA(VLOOKUP($E:$E,'1'!$A:$E,3,0),"")</f>
        <v/>
      </c>
      <c r="O16" s="297" t="str">
        <f>_xlfn.IFNA(VLOOKUP($E:$E,'2'!$A:$E,3,0),"")</f>
        <v/>
      </c>
      <c r="P16" s="297" t="str">
        <f>_xlfn.IFNA(VLOOKUP($E:$E,'3'!$A:$D,3,0),"")</f>
        <v/>
      </c>
      <c r="Q16" s="297" t="str">
        <f>_xlfn.IFNA(VLOOKUP($E:$E,'4'!$A:$F,3,0),"")</f>
        <v/>
      </c>
      <c r="R16" s="297" t="str">
        <f>_xlfn.IFNA(VLOOKUP($E:$E,'5'!$A:$F,3,0),"")</f>
        <v/>
      </c>
      <c r="S16" s="297" t="str">
        <f>_xlfn.IFNA(VLOOKUP($E:$E,'6'!$A:$F,3,0),"")</f>
        <v/>
      </c>
      <c r="T16" s="313">
        <v>1</v>
      </c>
      <c r="U16" s="313">
        <v>1</v>
      </c>
      <c r="V16" s="313">
        <v>4</v>
      </c>
      <c r="W16" s="314">
        <v>3.7250000000000001</v>
      </c>
      <c r="X16" s="315">
        <v>1.372E-2</v>
      </c>
      <c r="Y16" s="749">
        <v>14350</v>
      </c>
      <c r="Z16" s="282"/>
      <c r="AA16" s="316" t="s">
        <v>10390</v>
      </c>
      <c r="AB16" s="282" t="s">
        <v>9163</v>
      </c>
      <c r="AC16" s="317" t="s">
        <v>2104</v>
      </c>
      <c r="AD16" s="318" t="s">
        <v>2701</v>
      </c>
      <c r="AE16" s="319">
        <v>0</v>
      </c>
      <c r="AF16" s="319" t="s">
        <v>11270</v>
      </c>
      <c r="AG16" s="320">
        <v>209.63</v>
      </c>
      <c r="AH16" s="321">
        <f t="shared" si="2"/>
        <v>0</v>
      </c>
      <c r="AI16" s="287">
        <f>_xlfn.IFNA(VLOOKUP(AD:AD,грп!B:C,2,0),0)</f>
        <v>1</v>
      </c>
      <c r="AJ16" s="607">
        <v>0</v>
      </c>
      <c r="AK16" s="672">
        <f t="shared" si="4"/>
        <v>0</v>
      </c>
      <c r="AL16" s="174"/>
    </row>
    <row r="17" spans="1:38" s="4" customFormat="1" ht="11.45" customHeight="1" outlineLevel="1" x14ac:dyDescent="0.35">
      <c r="A17" s="307" t="s">
        <v>1897</v>
      </c>
      <c r="B17" s="308" t="s">
        <v>9528</v>
      </c>
      <c r="C17" s="309" t="s">
        <v>21</v>
      </c>
      <c r="D17" s="452" t="s">
        <v>10400</v>
      </c>
      <c r="E17" s="322" t="s">
        <v>9225</v>
      </c>
      <c r="F17" s="293"/>
      <c r="G17" s="293"/>
      <c r="H17" s="294"/>
      <c r="I17" s="294" t="str">
        <f>IFERROR(_xlfn.IFNA(VLOOKUP($D:$D,history!$I:$Y,3,0),VLOOKUP(E:E,history!$H:$Y,4,0)),"--")</f>
        <v>--</v>
      </c>
      <c r="J17" s="282" t="s">
        <v>5946</v>
      </c>
      <c r="K17" s="282" t="str">
        <f t="shared" si="3"/>
        <v/>
      </c>
      <c r="L17" s="312">
        <f t="shared" si="0"/>
        <v>0</v>
      </c>
      <c r="M17" s="312">
        <f t="shared" si="1"/>
        <v>0</v>
      </c>
      <c r="N17" s="297" t="str">
        <f>_xlfn.IFNA(VLOOKUP($E:$E,'1'!$A:$E,3,0),"")</f>
        <v/>
      </c>
      <c r="O17" s="297" t="str">
        <f>_xlfn.IFNA(VLOOKUP($E:$E,'2'!$A:$E,3,0),"")</f>
        <v/>
      </c>
      <c r="P17" s="297" t="str">
        <f>_xlfn.IFNA(VLOOKUP($E:$E,'3'!$A:$D,3,0),"")</f>
        <v/>
      </c>
      <c r="Q17" s="297" t="str">
        <f>_xlfn.IFNA(VLOOKUP($E:$E,'4'!$A:$F,3,0),"")</f>
        <v/>
      </c>
      <c r="R17" s="297" t="str">
        <f>_xlfn.IFNA(VLOOKUP($E:$E,'5'!$A:$F,3,0),"")</f>
        <v/>
      </c>
      <c r="S17" s="297" t="str">
        <f>_xlfn.IFNA(VLOOKUP($E:$E,'6'!$A:$F,3,0),"")</f>
        <v/>
      </c>
      <c r="T17" s="313">
        <v>1</v>
      </c>
      <c r="U17" s="313">
        <v>1</v>
      </c>
      <c r="V17" s="313">
        <v>4</v>
      </c>
      <c r="W17" s="314">
        <v>3.8330000000000002</v>
      </c>
      <c r="X17" s="315">
        <v>1.328E-2</v>
      </c>
      <c r="Y17" s="749">
        <v>0</v>
      </c>
      <c r="Z17" s="282"/>
      <c r="AA17" s="316" t="s">
        <v>10388</v>
      </c>
      <c r="AB17" s="282" t="s">
        <v>10389</v>
      </c>
      <c r="AC17" s="317" t="s">
        <v>2104</v>
      </c>
      <c r="AD17" s="318" t="s">
        <v>2701</v>
      </c>
      <c r="AE17" s="319">
        <v>0</v>
      </c>
      <c r="AF17" s="319" t="s">
        <v>21</v>
      </c>
      <c r="AG17" s="320">
        <v>0</v>
      </c>
      <c r="AH17" s="321">
        <f t="shared" si="2"/>
        <v>0</v>
      </c>
      <c r="AI17" s="287">
        <f>_xlfn.IFNA(VLOOKUP(AD:AD,грп!B:C,2,0),0)</f>
        <v>1</v>
      </c>
      <c r="AJ17" s="607">
        <v>0</v>
      </c>
      <c r="AK17" s="672" t="str">
        <f t="shared" si="4"/>
        <v>new</v>
      </c>
      <c r="AL17" s="174"/>
    </row>
    <row r="18" spans="1:38" s="4" customFormat="1" ht="11.45" customHeight="1" outlineLevel="1" x14ac:dyDescent="0.35">
      <c r="A18" s="307" t="s">
        <v>1897</v>
      </c>
      <c r="B18" s="308" t="s">
        <v>9527</v>
      </c>
      <c r="C18" s="309" t="s">
        <v>21</v>
      </c>
      <c r="D18" s="452" t="s">
        <v>10401</v>
      </c>
      <c r="E18" s="322" t="s">
        <v>9224</v>
      </c>
      <c r="F18" s="293"/>
      <c r="G18" s="293"/>
      <c r="H18" s="294"/>
      <c r="I18" s="294" t="str">
        <f>IFERROR(_xlfn.IFNA(VLOOKUP($D:$D,history!$I:$Y,3,0),VLOOKUP(E:E,history!$H:$Y,4,0)),"--")</f>
        <v>--</v>
      </c>
      <c r="J18" s="282" t="s">
        <v>5946</v>
      </c>
      <c r="K18" s="282" t="str">
        <f t="shared" si="3"/>
        <v/>
      </c>
      <c r="L18" s="312">
        <f t="shared" si="0"/>
        <v>0</v>
      </c>
      <c r="M18" s="312">
        <f t="shared" si="1"/>
        <v>0</v>
      </c>
      <c r="N18" s="297" t="str">
        <f>_xlfn.IFNA(VLOOKUP($E:$E,'1'!$A:$E,3,0),"")</f>
        <v/>
      </c>
      <c r="O18" s="297" t="str">
        <f>_xlfn.IFNA(VLOOKUP($E:$E,'2'!$A:$E,3,0),"")</f>
        <v/>
      </c>
      <c r="P18" s="297" t="str">
        <f>_xlfn.IFNA(VLOOKUP($E:$E,'3'!$A:$D,3,0),"")</f>
        <v/>
      </c>
      <c r="Q18" s="297" t="str">
        <f>_xlfn.IFNA(VLOOKUP($E:$E,'4'!$A:$F,3,0),"")</f>
        <v/>
      </c>
      <c r="R18" s="297" t="str">
        <f>_xlfn.IFNA(VLOOKUP($E:$E,'5'!$A:$F,3,0),"")</f>
        <v/>
      </c>
      <c r="S18" s="297" t="str">
        <f>_xlfn.IFNA(VLOOKUP($E:$E,'6'!$A:$F,3,0),"")</f>
        <v/>
      </c>
      <c r="T18" s="313">
        <v>1</v>
      </c>
      <c r="U18" s="313">
        <v>1</v>
      </c>
      <c r="V18" s="313">
        <v>4</v>
      </c>
      <c r="W18" s="314">
        <v>3.8450000000000002</v>
      </c>
      <c r="X18" s="315">
        <v>1.328E-2</v>
      </c>
      <c r="Y18" s="749">
        <v>0</v>
      </c>
      <c r="Z18" s="282"/>
      <c r="AA18" s="316" t="s">
        <v>10388</v>
      </c>
      <c r="AB18" s="282" t="s">
        <v>10389</v>
      </c>
      <c r="AC18" s="317" t="s">
        <v>2104</v>
      </c>
      <c r="AD18" s="318" t="s">
        <v>2701</v>
      </c>
      <c r="AE18" s="319">
        <v>0</v>
      </c>
      <c r="AF18" s="319" t="s">
        <v>21</v>
      </c>
      <c r="AG18" s="320">
        <v>0</v>
      </c>
      <c r="AH18" s="321">
        <f t="shared" si="2"/>
        <v>0</v>
      </c>
      <c r="AI18" s="287">
        <f>_xlfn.IFNA(VLOOKUP(AD:AD,грп!B:C,2,0),0)</f>
        <v>1</v>
      </c>
      <c r="AJ18" s="607">
        <v>0</v>
      </c>
      <c r="AK18" s="672" t="str">
        <f t="shared" si="4"/>
        <v>new</v>
      </c>
      <c r="AL18" s="174"/>
    </row>
    <row r="19" spans="1:38" s="4" customFormat="1" ht="12" customHeight="1" outlineLevel="1" x14ac:dyDescent="0.35">
      <c r="A19" s="307" t="s">
        <v>10402</v>
      </c>
      <c r="B19" s="308">
        <v>0</v>
      </c>
      <c r="C19" s="309" t="s">
        <v>21</v>
      </c>
      <c r="D19" s="310" t="s">
        <v>10403</v>
      </c>
      <c r="E19" s="322" t="s">
        <v>9217</v>
      </c>
      <c r="F19" s="293"/>
      <c r="G19" s="293"/>
      <c r="H19" s="294"/>
      <c r="I19" s="294" t="str">
        <f>IFERROR(_xlfn.IFNA(VLOOKUP($D:$D,history!$I:$Y,3,0),VLOOKUP(E:E,history!$H:$Y,4,0)),"--")</f>
        <v>--</v>
      </c>
      <c r="J19" s="282" t="s">
        <v>5946</v>
      </c>
      <c r="K19" s="282" t="str">
        <f t="shared" si="3"/>
        <v/>
      </c>
      <c r="L19" s="312">
        <f t="shared" si="0"/>
        <v>0</v>
      </c>
      <c r="M19" s="312">
        <f t="shared" si="1"/>
        <v>0</v>
      </c>
      <c r="N19" s="297" t="str">
        <f>_xlfn.IFNA(VLOOKUP($E:$E,'1'!$A:$E,3,0),"")</f>
        <v/>
      </c>
      <c r="O19" s="297" t="str">
        <f>_xlfn.IFNA(VLOOKUP($E:$E,'2'!$A:$E,3,0),"")</f>
        <v/>
      </c>
      <c r="P19" s="297" t="str">
        <f>_xlfn.IFNA(VLOOKUP($E:$E,'3'!$A:$D,3,0),"")</f>
        <v/>
      </c>
      <c r="Q19" s="297" t="str">
        <f>_xlfn.IFNA(VLOOKUP($E:$E,'4'!$A:$F,3,0),"")</f>
        <v/>
      </c>
      <c r="R19" s="297" t="str">
        <f>_xlfn.IFNA(VLOOKUP($E:$E,'5'!$A:$F,3,0),"")</f>
        <v/>
      </c>
      <c r="S19" s="297" t="str">
        <f>_xlfn.IFNA(VLOOKUP($E:$E,'6'!$A:$F,3,0),"")</f>
        <v/>
      </c>
      <c r="T19" s="313">
        <v>1</v>
      </c>
      <c r="U19" s="313">
        <v>1</v>
      </c>
      <c r="V19" s="313">
        <v>10</v>
      </c>
      <c r="W19" s="314">
        <v>1.82</v>
      </c>
      <c r="X19" s="315">
        <v>4.11188E-3</v>
      </c>
      <c r="Y19" s="749">
        <v>0</v>
      </c>
      <c r="Z19" s="282"/>
      <c r="AA19" s="316" t="s">
        <v>10390</v>
      </c>
      <c r="AB19" s="282" t="s">
        <v>10389</v>
      </c>
      <c r="AC19" s="317" t="s">
        <v>2104</v>
      </c>
      <c r="AD19" s="318" t="s">
        <v>2701</v>
      </c>
      <c r="AE19" s="319">
        <v>0</v>
      </c>
      <c r="AF19" s="319" t="s">
        <v>21</v>
      </c>
      <c r="AG19" s="320">
        <v>0</v>
      </c>
      <c r="AH19" s="321">
        <f t="shared" si="2"/>
        <v>0</v>
      </c>
      <c r="AI19" s="287">
        <f>_xlfn.IFNA(VLOOKUP(AD:AD,грп!B:C,2,0),0)</f>
        <v>1</v>
      </c>
      <c r="AJ19" s="607">
        <v>0</v>
      </c>
      <c r="AK19" s="672" t="str">
        <f t="shared" si="4"/>
        <v>new</v>
      </c>
      <c r="AL19" s="174"/>
    </row>
    <row r="20" spans="1:38" s="4" customFormat="1" ht="12" customHeight="1" outlineLevel="1" x14ac:dyDescent="0.35">
      <c r="A20" s="307" t="s">
        <v>10402</v>
      </c>
      <c r="B20" s="308" t="s">
        <v>9523</v>
      </c>
      <c r="C20" s="309" t="s">
        <v>21</v>
      </c>
      <c r="D20" s="310" t="s">
        <v>10404</v>
      </c>
      <c r="E20" s="322" t="s">
        <v>9218</v>
      </c>
      <c r="F20" s="293"/>
      <c r="G20" s="293"/>
      <c r="H20" s="294"/>
      <c r="I20" s="294" t="str">
        <f>IFERROR(_xlfn.IFNA(VLOOKUP($D:$D,history!$I:$Y,3,0),VLOOKUP(E:E,history!$H:$Y,4,0)),"--")</f>
        <v>--</v>
      </c>
      <c r="J20" s="282" t="s">
        <v>9870</v>
      </c>
      <c r="K20" s="282" t="str">
        <f t="shared" si="3"/>
        <v/>
      </c>
      <c r="L20" s="312">
        <f t="shared" si="0"/>
        <v>0</v>
      </c>
      <c r="M20" s="312">
        <f t="shared" si="1"/>
        <v>0</v>
      </c>
      <c r="N20" s="297" t="str">
        <f>_xlfn.IFNA(VLOOKUP($E:$E,'1'!$A:$E,3,0),"")</f>
        <v/>
      </c>
      <c r="O20" s="297" t="str">
        <f>_xlfn.IFNA(VLOOKUP($E:$E,'2'!$A:$E,3,0),"")</f>
        <v/>
      </c>
      <c r="P20" s="297" t="str">
        <f>_xlfn.IFNA(VLOOKUP($E:$E,'3'!$A:$D,3,0),"")</f>
        <v/>
      </c>
      <c r="Q20" s="297" t="str">
        <f>_xlfn.IFNA(VLOOKUP($E:$E,'4'!$A:$F,3,0),"")</f>
        <v/>
      </c>
      <c r="R20" s="297" t="str">
        <f>_xlfn.IFNA(VLOOKUP($E:$E,'5'!$A:$F,3,0),"")</f>
        <v/>
      </c>
      <c r="S20" s="297" t="str">
        <f>_xlfn.IFNA(VLOOKUP($E:$E,'6'!$A:$F,3,0),"")</f>
        <v/>
      </c>
      <c r="T20" s="313">
        <v>1</v>
      </c>
      <c r="U20" s="313">
        <v>1</v>
      </c>
      <c r="V20" s="313">
        <v>5</v>
      </c>
      <c r="W20" s="314">
        <v>2.7120000000000002</v>
      </c>
      <c r="X20" s="315">
        <v>9.2999999999999992E-3</v>
      </c>
      <c r="Y20" s="749">
        <v>6050</v>
      </c>
      <c r="Z20" s="282"/>
      <c r="AA20" s="316" t="s">
        <v>10391</v>
      </c>
      <c r="AB20" s="282" t="s">
        <v>9164</v>
      </c>
      <c r="AC20" s="317" t="s">
        <v>2104</v>
      </c>
      <c r="AD20" s="318" t="s">
        <v>2701</v>
      </c>
      <c r="AE20" s="319">
        <v>0</v>
      </c>
      <c r="AF20" s="319" t="s">
        <v>21</v>
      </c>
      <c r="AG20" s="320">
        <v>0</v>
      </c>
      <c r="AH20" s="321">
        <f t="shared" si="2"/>
        <v>0</v>
      </c>
      <c r="AI20" s="287">
        <f>_xlfn.IFNA(VLOOKUP(AD:AD,грп!B:C,2,0),0)</f>
        <v>1</v>
      </c>
      <c r="AJ20" s="607">
        <v>250</v>
      </c>
      <c r="AK20" s="672" t="str">
        <f t="shared" si="4"/>
        <v>new</v>
      </c>
      <c r="AL20" s="174"/>
    </row>
    <row r="21" spans="1:38" s="4" customFormat="1" ht="12" customHeight="1" outlineLevel="1" x14ac:dyDescent="0.35">
      <c r="A21" s="307" t="s">
        <v>10402</v>
      </c>
      <c r="B21" s="308">
        <v>0</v>
      </c>
      <c r="C21" s="309" t="s">
        <v>21</v>
      </c>
      <c r="D21" s="310" t="s">
        <v>10405</v>
      </c>
      <c r="E21" s="322" t="s">
        <v>9219</v>
      </c>
      <c r="F21" s="293"/>
      <c r="G21" s="293"/>
      <c r="H21" s="294"/>
      <c r="I21" s="294" t="str">
        <f>IFERROR(_xlfn.IFNA(VLOOKUP($D:$D,history!$I:$Y,3,0),VLOOKUP(E:E,history!$H:$Y,4,0)),"--")</f>
        <v>--</v>
      </c>
      <c r="J21" s="282" t="s">
        <v>5946</v>
      </c>
      <c r="K21" s="282" t="str">
        <f t="shared" si="3"/>
        <v/>
      </c>
      <c r="L21" s="312">
        <f t="shared" si="0"/>
        <v>0</v>
      </c>
      <c r="M21" s="312">
        <f t="shared" si="1"/>
        <v>0</v>
      </c>
      <c r="N21" s="297" t="str">
        <f>_xlfn.IFNA(VLOOKUP($E:$E,'1'!$A:$E,3,0),"")</f>
        <v/>
      </c>
      <c r="O21" s="297" t="str">
        <f>_xlfn.IFNA(VLOOKUP($E:$E,'2'!$A:$E,3,0),"")</f>
        <v/>
      </c>
      <c r="P21" s="297" t="str">
        <f>_xlfn.IFNA(VLOOKUP($E:$E,'3'!$A:$D,3,0),"")</f>
        <v/>
      </c>
      <c r="Q21" s="297" t="str">
        <f>_xlfn.IFNA(VLOOKUP($E:$E,'4'!$A:$F,3,0),"")</f>
        <v/>
      </c>
      <c r="R21" s="297" t="str">
        <f>_xlfn.IFNA(VLOOKUP($E:$E,'5'!$A:$F,3,0),"")</f>
        <v/>
      </c>
      <c r="S21" s="297" t="str">
        <f>_xlfn.IFNA(VLOOKUP($E:$E,'6'!$A:$F,3,0),"")</f>
        <v/>
      </c>
      <c r="T21" s="313">
        <v>1</v>
      </c>
      <c r="U21" s="313">
        <v>1</v>
      </c>
      <c r="V21" s="313">
        <v>5</v>
      </c>
      <c r="W21" s="314">
        <v>4.04</v>
      </c>
      <c r="X21" s="315">
        <v>1.2616E-2</v>
      </c>
      <c r="Y21" s="749">
        <v>0</v>
      </c>
      <c r="Z21" s="282"/>
      <c r="AA21" s="316" t="s">
        <v>10390</v>
      </c>
      <c r="AB21" s="282" t="s">
        <v>10389</v>
      </c>
      <c r="AC21" s="317" t="s">
        <v>2104</v>
      </c>
      <c r="AD21" s="318" t="s">
        <v>2701</v>
      </c>
      <c r="AE21" s="319">
        <v>0</v>
      </c>
      <c r="AF21" s="319" t="s">
        <v>21</v>
      </c>
      <c r="AG21" s="320">
        <v>0</v>
      </c>
      <c r="AH21" s="321">
        <f t="shared" si="2"/>
        <v>0</v>
      </c>
      <c r="AI21" s="287">
        <f>_xlfn.IFNA(VLOOKUP(AD:AD,грп!B:C,2,0),0)</f>
        <v>1</v>
      </c>
      <c r="AJ21" s="607">
        <v>0</v>
      </c>
      <c r="AK21" s="672" t="str">
        <f t="shared" si="4"/>
        <v>new</v>
      </c>
      <c r="AL21" s="174"/>
    </row>
    <row r="22" spans="1:38" s="4" customFormat="1" ht="12" customHeight="1" outlineLevel="1" x14ac:dyDescent="0.35">
      <c r="A22" s="307" t="s">
        <v>10402</v>
      </c>
      <c r="B22" s="308">
        <v>0</v>
      </c>
      <c r="C22" s="309" t="s">
        <v>21</v>
      </c>
      <c r="D22" s="310" t="s">
        <v>10406</v>
      </c>
      <c r="E22" s="322" t="s">
        <v>9220</v>
      </c>
      <c r="F22" s="293"/>
      <c r="G22" s="293"/>
      <c r="H22" s="294"/>
      <c r="I22" s="294" t="str">
        <f>IFERROR(_xlfn.IFNA(VLOOKUP($D:$D,history!$I:$Y,3,0),VLOOKUP(E:E,history!$H:$Y,4,0)),"--")</f>
        <v>--</v>
      </c>
      <c r="J22" s="282" t="s">
        <v>5946</v>
      </c>
      <c r="K22" s="282" t="str">
        <f t="shared" si="3"/>
        <v/>
      </c>
      <c r="L22" s="312">
        <f t="shared" si="0"/>
        <v>0</v>
      </c>
      <c r="M22" s="312">
        <f t="shared" si="1"/>
        <v>0</v>
      </c>
      <c r="N22" s="297" t="str">
        <f>_xlfn.IFNA(VLOOKUP($E:$E,'1'!$A:$E,3,0),"")</f>
        <v/>
      </c>
      <c r="O22" s="297" t="str">
        <f>_xlfn.IFNA(VLOOKUP($E:$E,'2'!$A:$E,3,0),"")</f>
        <v/>
      </c>
      <c r="P22" s="297" t="str">
        <f>_xlfn.IFNA(VLOOKUP($E:$E,'3'!$A:$D,3,0),"")</f>
        <v/>
      </c>
      <c r="Q22" s="297" t="str">
        <f>_xlfn.IFNA(VLOOKUP($E:$E,'4'!$A:$F,3,0),"")</f>
        <v/>
      </c>
      <c r="R22" s="297" t="str">
        <f>_xlfn.IFNA(VLOOKUP($E:$E,'5'!$A:$F,3,0),"")</f>
        <v/>
      </c>
      <c r="S22" s="297" t="str">
        <f>_xlfn.IFNA(VLOOKUP($E:$E,'6'!$A:$F,3,0),"")</f>
        <v/>
      </c>
      <c r="T22" s="313">
        <v>1</v>
      </c>
      <c r="U22" s="313">
        <v>1</v>
      </c>
      <c r="V22" s="313">
        <v>5</v>
      </c>
      <c r="W22" s="314">
        <v>4.04</v>
      </c>
      <c r="X22" s="315">
        <v>1.2616E-2</v>
      </c>
      <c r="Y22" s="749">
        <v>0</v>
      </c>
      <c r="Z22" s="282"/>
      <c r="AA22" s="316" t="s">
        <v>10390</v>
      </c>
      <c r="AB22" s="282" t="s">
        <v>10389</v>
      </c>
      <c r="AC22" s="317" t="s">
        <v>2104</v>
      </c>
      <c r="AD22" s="318" t="s">
        <v>2701</v>
      </c>
      <c r="AE22" s="319">
        <v>0</v>
      </c>
      <c r="AF22" s="319" t="s">
        <v>21</v>
      </c>
      <c r="AG22" s="320">
        <v>0</v>
      </c>
      <c r="AH22" s="321">
        <f t="shared" si="2"/>
        <v>0</v>
      </c>
      <c r="AI22" s="287">
        <f>_xlfn.IFNA(VLOOKUP(AD:AD,грп!B:C,2,0),0)</f>
        <v>1</v>
      </c>
      <c r="AJ22" s="607">
        <v>0</v>
      </c>
      <c r="AK22" s="672" t="str">
        <f t="shared" si="4"/>
        <v>new</v>
      </c>
      <c r="AL22" s="174"/>
    </row>
    <row r="23" spans="1:38" s="4" customFormat="1" ht="12" customHeight="1" outlineLevel="1" x14ac:dyDescent="0.35">
      <c r="A23" s="307" t="s">
        <v>10402</v>
      </c>
      <c r="B23" s="308" t="s">
        <v>5954</v>
      </c>
      <c r="C23" s="323"/>
      <c r="D23" s="310" t="s">
        <v>3974</v>
      </c>
      <c r="E23" s="324" t="s">
        <v>2158</v>
      </c>
      <c r="F23" s="293"/>
      <c r="G23" s="293"/>
      <c r="H23" s="294">
        <v>27</v>
      </c>
      <c r="I23" s="294" t="str">
        <f>IFERROR(_xlfn.IFNA(VLOOKUP($D:$D,history!$I:$Y,3,0),VLOOKUP(E:E,history!$H:$Y,4,0)),"--")</f>
        <v>--</v>
      </c>
      <c r="J23" s="282" t="s">
        <v>9869</v>
      </c>
      <c r="K23" s="282" t="str">
        <f t="shared" si="3"/>
        <v/>
      </c>
      <c r="L23" s="312">
        <f t="shared" si="0"/>
        <v>3683.66</v>
      </c>
      <c r="M23" s="312">
        <f t="shared" si="1"/>
        <v>5581.31</v>
      </c>
      <c r="N23" s="297" t="str">
        <f>_xlfn.IFNA(VLOOKUP($E:$E,'1'!$A:$E,3,0),"")</f>
        <v/>
      </c>
      <c r="O23" s="297" t="str">
        <f>_xlfn.IFNA(VLOOKUP($E:$E,'2'!$A:$E,3,0),"")</f>
        <v/>
      </c>
      <c r="P23" s="297" t="str">
        <f>_xlfn.IFNA(VLOOKUP($E:$E,'3'!$A:$D,3,0),"")</f>
        <v/>
      </c>
      <c r="Q23" s="297" t="str">
        <f>_xlfn.IFNA(VLOOKUP($E:$E,'4'!$A:$F,3,0),"")</f>
        <v/>
      </c>
      <c r="R23" s="297">
        <f>_xlfn.IFNA(VLOOKUP($E:$E,'5'!$A:$F,3,0),"")</f>
        <v>3561</v>
      </c>
      <c r="S23" s="297" t="str">
        <f>_xlfn.IFNA(VLOOKUP($E:$E,'6'!$A:$F,3,0),"")</f>
        <v/>
      </c>
      <c r="T23" s="313">
        <v>1</v>
      </c>
      <c r="U23" s="313">
        <v>1</v>
      </c>
      <c r="V23" s="313">
        <v>5</v>
      </c>
      <c r="W23" s="314">
        <v>2.16</v>
      </c>
      <c r="X23" s="315">
        <v>7.4000000000000003E-3</v>
      </c>
      <c r="Y23" s="749">
        <v>5050</v>
      </c>
      <c r="Z23" s="282"/>
      <c r="AA23" s="316" t="s">
        <v>10392</v>
      </c>
      <c r="AB23" s="282" t="s">
        <v>9163</v>
      </c>
      <c r="AC23" s="317" t="s">
        <v>2104</v>
      </c>
      <c r="AD23" s="318" t="s">
        <v>2701</v>
      </c>
      <c r="AE23" s="319">
        <v>0</v>
      </c>
      <c r="AF23" s="319" t="s">
        <v>11271</v>
      </c>
      <c r="AG23" s="320">
        <v>73.650000000000006</v>
      </c>
      <c r="AH23" s="321">
        <f t="shared" si="2"/>
        <v>0</v>
      </c>
      <c r="AI23" s="287">
        <f>_xlfn.IFNA(VLOOKUP(AD:AD,грп!B:C,2,0),0)</f>
        <v>1</v>
      </c>
      <c r="AJ23" s="607">
        <v>9</v>
      </c>
      <c r="AK23" s="672">
        <f t="shared" si="4"/>
        <v>0</v>
      </c>
      <c r="AL23" s="174"/>
    </row>
    <row r="24" spans="1:38" s="4" customFormat="1" ht="12" customHeight="1" outlineLevel="1" x14ac:dyDescent="0.35">
      <c r="A24" s="307" t="s">
        <v>10402</v>
      </c>
      <c r="B24" s="308" t="s">
        <v>5955</v>
      </c>
      <c r="C24" s="325" t="s">
        <v>1916</v>
      </c>
      <c r="D24" s="310" t="s">
        <v>3978</v>
      </c>
      <c r="E24" s="322" t="s">
        <v>2085</v>
      </c>
      <c r="F24" s="293"/>
      <c r="G24" s="293"/>
      <c r="H24" s="294">
        <v>7</v>
      </c>
      <c r="I24" s="294" t="str">
        <f>IFERROR(_xlfn.IFNA(VLOOKUP($D:$D,history!$I:$Y,3,0),VLOOKUP(E:E,history!$H:$Y,4,0)),"--")</f>
        <v>--</v>
      </c>
      <c r="J24" s="282" t="s">
        <v>5946</v>
      </c>
      <c r="K24" s="282" t="str">
        <f t="shared" si="3"/>
        <v/>
      </c>
      <c r="L24" s="326">
        <f>M24</f>
        <v>4990</v>
      </c>
      <c r="M24" s="327">
        <v>4990</v>
      </c>
      <c r="N24" s="297" t="str">
        <f>_xlfn.IFNA(VLOOKUP($E:$E,'1'!$A:$E,3,0),"")</f>
        <v/>
      </c>
      <c r="O24" s="297" t="str">
        <f>_xlfn.IFNA(VLOOKUP($E:$E,'2'!$A:$E,3,0),"")</f>
        <v/>
      </c>
      <c r="P24" s="297" t="str">
        <f>_xlfn.IFNA(VLOOKUP($E:$E,'3'!$A:$D,3,0),"")</f>
        <v/>
      </c>
      <c r="Q24" s="297" t="str">
        <f>_xlfn.IFNA(VLOOKUP($E:$E,'4'!$A:$F,3,0),"")</f>
        <v/>
      </c>
      <c r="R24" s="297">
        <f>_xlfn.IFNA(VLOOKUP($E:$E,'5'!$A:$F,3,0),"")</f>
        <v>5402</v>
      </c>
      <c r="S24" s="297" t="str">
        <f>_xlfn.IFNA(VLOOKUP($E:$E,'6'!$A:$F,3,0),"")</f>
        <v/>
      </c>
      <c r="T24" s="313">
        <v>1</v>
      </c>
      <c r="U24" s="313">
        <v>1</v>
      </c>
      <c r="V24" s="313">
        <v>5</v>
      </c>
      <c r="W24" s="314">
        <v>3.0760000000000001</v>
      </c>
      <c r="X24" s="315">
        <v>1.0449999999999999E-2</v>
      </c>
      <c r="Y24" s="749">
        <v>6990</v>
      </c>
      <c r="Z24" s="282"/>
      <c r="AA24" s="316" t="s">
        <v>10388</v>
      </c>
      <c r="AB24" s="282" t="s">
        <v>9163</v>
      </c>
      <c r="AC24" s="317" t="s">
        <v>2104</v>
      </c>
      <c r="AD24" s="318" t="s">
        <v>2701</v>
      </c>
      <c r="AE24" s="319">
        <v>0</v>
      </c>
      <c r="AF24" s="319" t="s">
        <v>11272</v>
      </c>
      <c r="AG24" s="320">
        <v>109.25</v>
      </c>
      <c r="AH24" s="321">
        <f t="shared" si="2"/>
        <v>0</v>
      </c>
      <c r="AI24" s="287">
        <f>_xlfn.IFNA(VLOOKUP(AD:AD,грп!B:C,2,0),0)</f>
        <v>1</v>
      </c>
      <c r="AJ24" s="607">
        <v>1</v>
      </c>
      <c r="AK24" s="672" t="str">
        <f t="shared" si="4"/>
        <v>спеццена</v>
      </c>
      <c r="AL24" s="174"/>
    </row>
    <row r="25" spans="1:38" s="4" customFormat="1" ht="12" customHeight="1" outlineLevel="1" x14ac:dyDescent="0.35">
      <c r="A25" s="307" t="s">
        <v>10402</v>
      </c>
      <c r="B25" s="308" t="s">
        <v>5956</v>
      </c>
      <c r="C25" s="290" t="s">
        <v>555</v>
      </c>
      <c r="D25" s="310" t="s">
        <v>3975</v>
      </c>
      <c r="E25" s="322" t="s">
        <v>1206</v>
      </c>
      <c r="F25" s="293"/>
      <c r="G25" s="293"/>
      <c r="H25" s="294">
        <v>8</v>
      </c>
      <c r="I25" s="294" t="str">
        <f>IFERROR(_xlfn.IFNA(VLOOKUP($D:$D,history!$I:$Y,3,0),VLOOKUP(E:E,history!$H:$Y,4,0)),"--")</f>
        <v>--</v>
      </c>
      <c r="J25" s="282" t="s">
        <v>9869</v>
      </c>
      <c r="K25" s="282" t="str">
        <f t="shared" si="3"/>
        <v/>
      </c>
      <c r="L25" s="312">
        <f t="shared" ref="L25:L32" si="5">IF($A$3="ИМ",ROUND($Y25*(1-($L$6-$F$4))*(1-$F$3)*(1+$AG$2),2),ROUND($M25*(1-($L$6-$F$4))*(1-$F$3)*(1+$AG$2),2))</f>
        <v>4330.37</v>
      </c>
      <c r="M25" s="312">
        <f t="shared" ref="M25:M32" si="6">ROUND(IF($A$3="РЕГИОНЫ",AG25*$AG$3*$AG$1,IF(AI25=0,AG25*$AG$3*$AG$1,AG25*$AG$3*(1-5%)*$AG$1)),2)</f>
        <v>6561.16</v>
      </c>
      <c r="N25" s="297" t="str">
        <f>_xlfn.IFNA(VLOOKUP($E:$E,'1'!$A:$E,3,0),"")</f>
        <v/>
      </c>
      <c r="O25" s="297" t="str">
        <f>_xlfn.IFNA(VLOOKUP($E:$E,'2'!$A:$E,3,0),"")</f>
        <v/>
      </c>
      <c r="P25" s="297" t="str">
        <f>_xlfn.IFNA(VLOOKUP($E:$E,'3'!$A:$D,3,0),"")</f>
        <v/>
      </c>
      <c r="Q25" s="297" t="str">
        <f>_xlfn.IFNA(VLOOKUP($E:$E,'4'!$A:$F,3,0),"")</f>
        <v/>
      </c>
      <c r="R25" s="297">
        <f>_xlfn.IFNA(VLOOKUP($E:$E,'5'!$A:$F,3,0),"")</f>
        <v>4319</v>
      </c>
      <c r="S25" s="297" t="str">
        <f>_xlfn.IFNA(VLOOKUP($E:$E,'6'!$A:$F,3,0),"")</f>
        <v/>
      </c>
      <c r="T25" s="313">
        <v>1</v>
      </c>
      <c r="U25" s="313">
        <v>1</v>
      </c>
      <c r="V25" s="313">
        <v>5</v>
      </c>
      <c r="W25" s="314">
        <v>2.54</v>
      </c>
      <c r="X25" s="315">
        <v>7.7000000000000002E-3</v>
      </c>
      <c r="Y25" s="749">
        <v>5950</v>
      </c>
      <c r="Z25" s="282"/>
      <c r="AA25" s="316" t="s">
        <v>10393</v>
      </c>
      <c r="AB25" s="282" t="s">
        <v>9163</v>
      </c>
      <c r="AC25" s="317" t="s">
        <v>2104</v>
      </c>
      <c r="AD25" s="318" t="s">
        <v>2701</v>
      </c>
      <c r="AE25" s="319">
        <v>0</v>
      </c>
      <c r="AF25" s="319" t="s">
        <v>11273</v>
      </c>
      <c r="AG25" s="320">
        <v>86.58</v>
      </c>
      <c r="AH25" s="321">
        <f t="shared" si="2"/>
        <v>0</v>
      </c>
      <c r="AI25" s="287">
        <f>_xlfn.IFNA(VLOOKUP(AD:AD,грп!B:C,2,0),0)</f>
        <v>1</v>
      </c>
      <c r="AJ25" s="607">
        <v>33</v>
      </c>
      <c r="AK25" s="672" t="str">
        <f t="shared" si="4"/>
        <v xml:space="preserve"> </v>
      </c>
      <c r="AL25" s="174"/>
    </row>
    <row r="26" spans="1:38" s="4" customFormat="1" ht="12" customHeight="1" outlineLevel="1" x14ac:dyDescent="0.35">
      <c r="A26" s="307" t="s">
        <v>10402</v>
      </c>
      <c r="B26" s="308" t="s">
        <v>5957</v>
      </c>
      <c r="C26" s="290" t="s">
        <v>555</v>
      </c>
      <c r="D26" s="310" t="s">
        <v>3976</v>
      </c>
      <c r="E26" s="322" t="s">
        <v>1207</v>
      </c>
      <c r="F26" s="293"/>
      <c r="G26" s="293"/>
      <c r="H26" s="294"/>
      <c r="I26" s="294" t="str">
        <f>IFERROR(_xlfn.IFNA(VLOOKUP($D:$D,history!$I:$Y,3,0),VLOOKUP(E:E,history!$H:$Y,4,0)),"--")</f>
        <v>--</v>
      </c>
      <c r="J26" s="282" t="s">
        <v>9870</v>
      </c>
      <c r="K26" s="282" t="str">
        <f t="shared" si="3"/>
        <v/>
      </c>
      <c r="L26" s="312">
        <f t="shared" si="5"/>
        <v>4557.4399999999996</v>
      </c>
      <c r="M26" s="312">
        <f t="shared" si="6"/>
        <v>6905.21</v>
      </c>
      <c r="N26" s="297" t="str">
        <f>_xlfn.IFNA(VLOOKUP($E:$E,'1'!$A:$E,3,0),"")</f>
        <v/>
      </c>
      <c r="O26" s="297" t="str">
        <f>_xlfn.IFNA(VLOOKUP($E:$E,'2'!$A:$E,3,0),"")</f>
        <v/>
      </c>
      <c r="P26" s="297" t="str">
        <f>_xlfn.IFNA(VLOOKUP($E:$E,'3'!$A:$D,3,0),"")</f>
        <v/>
      </c>
      <c r="Q26" s="297" t="str">
        <f>_xlfn.IFNA(VLOOKUP($E:$E,'4'!$A:$F,3,0),"")</f>
        <v/>
      </c>
      <c r="R26" s="297">
        <f>_xlfn.IFNA(VLOOKUP($E:$E,'5'!$A:$F,3,0),"")</f>
        <v>4752</v>
      </c>
      <c r="S26" s="297" t="str">
        <f>_xlfn.IFNA(VLOOKUP($E:$E,'6'!$A:$F,3,0),"")</f>
        <v/>
      </c>
      <c r="T26" s="313">
        <v>1</v>
      </c>
      <c r="U26" s="313">
        <v>1</v>
      </c>
      <c r="V26" s="313">
        <v>5</v>
      </c>
      <c r="W26" s="314">
        <v>2.706</v>
      </c>
      <c r="X26" s="315">
        <v>7.4153845999999999E-3</v>
      </c>
      <c r="Y26" s="749">
        <v>6250</v>
      </c>
      <c r="Z26" s="282"/>
      <c r="AA26" s="316" t="s">
        <v>10393</v>
      </c>
      <c r="AB26" s="282" t="s">
        <v>9163</v>
      </c>
      <c r="AC26" s="317" t="s">
        <v>2104</v>
      </c>
      <c r="AD26" s="318" t="s">
        <v>2701</v>
      </c>
      <c r="AE26" s="319">
        <v>0</v>
      </c>
      <c r="AF26" s="319" t="s">
        <v>11273</v>
      </c>
      <c r="AG26" s="320">
        <v>91.12</v>
      </c>
      <c r="AH26" s="321">
        <f t="shared" si="2"/>
        <v>0</v>
      </c>
      <c r="AI26" s="287">
        <f>_xlfn.IFNA(VLOOKUP(AD:AD,грп!B:C,2,0),0)</f>
        <v>1</v>
      </c>
      <c r="AJ26" s="607">
        <v>8</v>
      </c>
      <c r="AK26" s="672" t="str">
        <f t="shared" si="4"/>
        <v xml:space="preserve"> </v>
      </c>
      <c r="AL26" s="174"/>
    </row>
    <row r="27" spans="1:38" s="4" customFormat="1" ht="12" customHeight="1" outlineLevel="1" x14ac:dyDescent="0.35">
      <c r="A27" s="307" t="s">
        <v>10402</v>
      </c>
      <c r="B27" s="308" t="s">
        <v>5967</v>
      </c>
      <c r="C27" s="309" t="s">
        <v>21</v>
      </c>
      <c r="D27" s="310" t="s">
        <v>10407</v>
      </c>
      <c r="E27" s="322" t="s">
        <v>5391</v>
      </c>
      <c r="F27" s="293"/>
      <c r="G27" s="293"/>
      <c r="H27" s="294"/>
      <c r="I27" s="294" t="str">
        <f>IFERROR(_xlfn.IFNA(VLOOKUP($D:$D,history!$I:$Y,3,0),VLOOKUP(E:E,history!$H:$Y,4,0)),"--")</f>
        <v>--</v>
      </c>
      <c r="J27" s="282" t="s">
        <v>9870</v>
      </c>
      <c r="K27" s="282" t="str">
        <f t="shared" si="3"/>
        <v/>
      </c>
      <c r="L27" s="312">
        <f t="shared" si="5"/>
        <v>0</v>
      </c>
      <c r="M27" s="312">
        <f t="shared" si="6"/>
        <v>0</v>
      </c>
      <c r="N27" s="297" t="str">
        <f>_xlfn.IFNA(VLOOKUP($E:$E,'1'!$A:$E,3,0),"")</f>
        <v/>
      </c>
      <c r="O27" s="297" t="str">
        <f>_xlfn.IFNA(VLOOKUP($E:$E,'2'!$A:$E,3,0),"")</f>
        <v/>
      </c>
      <c r="P27" s="297" t="str">
        <f>_xlfn.IFNA(VLOOKUP($E:$E,'3'!$A:$D,3,0),"")</f>
        <v/>
      </c>
      <c r="Q27" s="297" t="str">
        <f>_xlfn.IFNA(VLOOKUP($E:$E,'4'!$A:$F,3,0),"")</f>
        <v/>
      </c>
      <c r="R27" s="297" t="str">
        <f>_xlfn.IFNA(VLOOKUP($E:$E,'5'!$A:$F,3,0),"")</f>
        <v/>
      </c>
      <c r="S27" s="297" t="str">
        <f>_xlfn.IFNA(VLOOKUP($E:$E,'6'!$A:$F,3,0),"")</f>
        <v/>
      </c>
      <c r="T27" s="313">
        <v>1</v>
      </c>
      <c r="U27" s="313">
        <v>1</v>
      </c>
      <c r="V27" s="313">
        <v>10</v>
      </c>
      <c r="W27" s="314">
        <v>1.0249999999999999</v>
      </c>
      <c r="X27" s="315">
        <v>2.66E-3</v>
      </c>
      <c r="Y27" s="749">
        <v>0</v>
      </c>
      <c r="Z27" s="282"/>
      <c r="AA27" s="316" t="s">
        <v>10391</v>
      </c>
      <c r="AB27" s="282" t="s">
        <v>10389</v>
      </c>
      <c r="AC27" s="317" t="s">
        <v>2104</v>
      </c>
      <c r="AD27" s="318" t="s">
        <v>2701</v>
      </c>
      <c r="AE27" s="319">
        <v>0</v>
      </c>
      <c r="AF27" s="319" t="s">
        <v>21</v>
      </c>
      <c r="AG27" s="320">
        <v>0</v>
      </c>
      <c r="AH27" s="321">
        <f t="shared" si="2"/>
        <v>0</v>
      </c>
      <c r="AI27" s="287">
        <f>_xlfn.IFNA(VLOOKUP(AD:AD,грп!B:C,2,0),0)</f>
        <v>1</v>
      </c>
      <c r="AJ27" s="607">
        <v>0</v>
      </c>
      <c r="AK27" s="672" t="str">
        <f t="shared" si="4"/>
        <v>new</v>
      </c>
      <c r="AL27" s="174"/>
    </row>
    <row r="28" spans="1:38" s="4" customFormat="1" ht="12" customHeight="1" outlineLevel="1" x14ac:dyDescent="0.35">
      <c r="A28" s="307" t="s">
        <v>10402</v>
      </c>
      <c r="B28" s="308" t="s">
        <v>5958</v>
      </c>
      <c r="C28" s="309"/>
      <c r="D28" s="310" t="s">
        <v>10089</v>
      </c>
      <c r="E28" s="322" t="s">
        <v>4677</v>
      </c>
      <c r="F28" s="293"/>
      <c r="G28" s="293"/>
      <c r="H28" s="294"/>
      <c r="I28" s="294" t="str">
        <f>IFERROR(_xlfn.IFNA(VLOOKUP($D:$D,history!$I:$Y,3,0),VLOOKUP(E:E,history!$H:$Y,4,0)),"--")</f>
        <v>--</v>
      </c>
      <c r="J28" s="282" t="s">
        <v>9869</v>
      </c>
      <c r="K28" s="282" t="str">
        <f t="shared" si="3"/>
        <v/>
      </c>
      <c r="L28" s="312">
        <f t="shared" si="5"/>
        <v>4689.9799999999996</v>
      </c>
      <c r="M28" s="312">
        <f t="shared" si="6"/>
        <v>7106.03</v>
      </c>
      <c r="N28" s="297" t="str">
        <f>_xlfn.IFNA(VLOOKUP($E:$E,'1'!$A:$E,3,0),"")</f>
        <v/>
      </c>
      <c r="O28" s="297" t="str">
        <f>_xlfn.IFNA(VLOOKUP($E:$E,'2'!$A:$E,3,0),"")</f>
        <v/>
      </c>
      <c r="P28" s="297" t="str">
        <f>_xlfn.IFNA(VLOOKUP($E:$E,'3'!$A:$D,3,0),"")</f>
        <v/>
      </c>
      <c r="Q28" s="297" t="str">
        <f>_xlfn.IFNA(VLOOKUP($E:$E,'4'!$A:$F,3,0),"")</f>
        <v/>
      </c>
      <c r="R28" s="297">
        <f>_xlfn.IFNA(VLOOKUP($E:$E,'5'!$A:$F,3,0),"")</f>
        <v>4752</v>
      </c>
      <c r="S28" s="297" t="str">
        <f>_xlfn.IFNA(VLOOKUP($E:$E,'6'!$A:$F,3,0),"")</f>
        <v/>
      </c>
      <c r="T28" s="313">
        <v>1</v>
      </c>
      <c r="U28" s="313">
        <v>1</v>
      </c>
      <c r="V28" s="313">
        <v>5</v>
      </c>
      <c r="W28" s="314">
        <v>2</v>
      </c>
      <c r="X28" s="315">
        <v>8.0000000000000002E-3</v>
      </c>
      <c r="Y28" s="749">
        <v>6450</v>
      </c>
      <c r="Z28" s="282"/>
      <c r="AA28" s="316" t="s">
        <v>10392</v>
      </c>
      <c r="AB28" s="282" t="s">
        <v>9163</v>
      </c>
      <c r="AC28" s="317" t="s">
        <v>2104</v>
      </c>
      <c r="AD28" s="318" t="s">
        <v>2701</v>
      </c>
      <c r="AE28" s="319">
        <v>0</v>
      </c>
      <c r="AF28" s="319" t="s">
        <v>11273</v>
      </c>
      <c r="AG28" s="320">
        <v>93.77</v>
      </c>
      <c r="AH28" s="321">
        <f t="shared" si="2"/>
        <v>0</v>
      </c>
      <c r="AI28" s="287">
        <f>_xlfn.IFNA(VLOOKUP(AD:AD,грп!B:C,2,0),0)</f>
        <v>1</v>
      </c>
      <c r="AJ28" s="607">
        <v>0</v>
      </c>
      <c r="AK28" s="672">
        <f t="shared" si="4"/>
        <v>0</v>
      </c>
      <c r="AL28" s="174"/>
    </row>
    <row r="29" spans="1:38" s="4" customFormat="1" ht="12" customHeight="1" outlineLevel="1" x14ac:dyDescent="0.35">
      <c r="A29" s="307" t="s">
        <v>10402</v>
      </c>
      <c r="B29" s="308">
        <v>0</v>
      </c>
      <c r="C29" s="309" t="s">
        <v>21</v>
      </c>
      <c r="D29" s="310" t="s">
        <v>10408</v>
      </c>
      <c r="E29" s="322" t="s">
        <v>5392</v>
      </c>
      <c r="F29" s="293"/>
      <c r="G29" s="293"/>
      <c r="H29" s="294"/>
      <c r="I29" s="294" t="str">
        <f>IFERROR(_xlfn.IFNA(VLOOKUP($D:$D,history!$I:$Y,3,0),VLOOKUP(E:E,history!$H:$Y,4,0)),"--")</f>
        <v>--</v>
      </c>
      <c r="J29" s="282" t="s">
        <v>5946</v>
      </c>
      <c r="K29" s="282" t="str">
        <f t="shared" si="3"/>
        <v/>
      </c>
      <c r="L29" s="312">
        <f t="shared" si="5"/>
        <v>0</v>
      </c>
      <c r="M29" s="312">
        <f t="shared" si="6"/>
        <v>0</v>
      </c>
      <c r="N29" s="297" t="str">
        <f>_xlfn.IFNA(VLOOKUP($E:$E,'1'!$A:$E,3,0),"")</f>
        <v/>
      </c>
      <c r="O29" s="297" t="str">
        <f>_xlfn.IFNA(VLOOKUP($E:$E,'2'!$A:$E,3,0),"")</f>
        <v/>
      </c>
      <c r="P29" s="297" t="str">
        <f>_xlfn.IFNA(VLOOKUP($E:$E,'3'!$A:$D,3,0),"")</f>
        <v/>
      </c>
      <c r="Q29" s="297" t="str">
        <f>_xlfn.IFNA(VLOOKUP($E:$E,'4'!$A:$F,3,0),"")</f>
        <v/>
      </c>
      <c r="R29" s="297" t="str">
        <f>_xlfn.IFNA(VLOOKUP($E:$E,'5'!$A:$F,3,0),"")</f>
        <v/>
      </c>
      <c r="S29" s="297" t="str">
        <f>_xlfn.IFNA(VLOOKUP($E:$E,'6'!$A:$F,3,0),"")</f>
        <v/>
      </c>
      <c r="T29" s="313">
        <v>1</v>
      </c>
      <c r="U29" s="313">
        <v>10</v>
      </c>
      <c r="V29" s="313">
        <v>10</v>
      </c>
      <c r="W29" s="314">
        <v>1.7</v>
      </c>
      <c r="X29" s="315">
        <v>3.6960000000000001E-3</v>
      </c>
      <c r="Y29" s="749">
        <v>0</v>
      </c>
      <c r="Z29" s="282"/>
      <c r="AA29" s="316" t="s">
        <v>10390</v>
      </c>
      <c r="AB29" s="282" t="s">
        <v>10389</v>
      </c>
      <c r="AC29" s="317" t="s">
        <v>2104</v>
      </c>
      <c r="AD29" s="318" t="s">
        <v>2701</v>
      </c>
      <c r="AE29" s="319">
        <v>0</v>
      </c>
      <c r="AF29" s="319" t="s">
        <v>21</v>
      </c>
      <c r="AG29" s="320">
        <v>0</v>
      </c>
      <c r="AH29" s="321">
        <f t="shared" si="2"/>
        <v>0</v>
      </c>
      <c r="AI29" s="287">
        <f>_xlfn.IFNA(VLOOKUP(AD:AD,грп!B:C,2,0),0)</f>
        <v>1</v>
      </c>
      <c r="AJ29" s="607">
        <v>0</v>
      </c>
      <c r="AK29" s="672" t="str">
        <f t="shared" si="4"/>
        <v>new</v>
      </c>
      <c r="AL29" s="174"/>
    </row>
    <row r="30" spans="1:38" s="4" customFormat="1" ht="12" customHeight="1" outlineLevel="1" x14ac:dyDescent="0.35">
      <c r="A30" s="307" t="s">
        <v>10402</v>
      </c>
      <c r="B30" s="308" t="s">
        <v>5959</v>
      </c>
      <c r="C30" s="309"/>
      <c r="D30" s="310" t="s">
        <v>5785</v>
      </c>
      <c r="E30" s="322" t="s">
        <v>4678</v>
      </c>
      <c r="F30" s="293"/>
      <c r="G30" s="293"/>
      <c r="H30" s="294">
        <v>24</v>
      </c>
      <c r="I30" s="294" t="str">
        <f>IFERROR(_xlfn.IFNA(VLOOKUP($D:$D,history!$I:$Y,3,0),VLOOKUP(E:E,history!$H:$Y,4,0)),"--")</f>
        <v>V</v>
      </c>
      <c r="J30" s="282" t="s">
        <v>9870</v>
      </c>
      <c r="K30" s="282" t="str">
        <f t="shared" si="3"/>
        <v/>
      </c>
      <c r="L30" s="312">
        <f t="shared" si="5"/>
        <v>5453.22</v>
      </c>
      <c r="M30" s="312">
        <f t="shared" si="6"/>
        <v>8262.4599999999991</v>
      </c>
      <c r="N30" s="297" t="str">
        <f>_xlfn.IFNA(VLOOKUP($E:$E,'1'!$A:$E,3,0),"")</f>
        <v/>
      </c>
      <c r="O30" s="297" t="str">
        <f>_xlfn.IFNA(VLOOKUP($E:$E,'2'!$A:$E,3,0),"")</f>
        <v/>
      </c>
      <c r="P30" s="297" t="str">
        <f>_xlfn.IFNA(VLOOKUP($E:$E,'3'!$A:$D,3,0),"")</f>
        <v/>
      </c>
      <c r="Q30" s="297" t="str">
        <f>_xlfn.IFNA(VLOOKUP($E:$E,'4'!$A:$F,3,0),"")</f>
        <v/>
      </c>
      <c r="R30" s="297">
        <f>_xlfn.IFNA(VLOOKUP($E:$E,'5'!$A:$F,3,0),"")</f>
        <v>5402</v>
      </c>
      <c r="S30" s="297" t="str">
        <f>_xlfn.IFNA(VLOOKUP($E:$E,'6'!$A:$F,3,0),"")</f>
        <v/>
      </c>
      <c r="T30" s="313">
        <v>1</v>
      </c>
      <c r="U30" s="313">
        <v>1</v>
      </c>
      <c r="V30" s="313">
        <v>5</v>
      </c>
      <c r="W30" s="314">
        <v>2.33</v>
      </c>
      <c r="X30" s="315">
        <v>7.7600000000000004E-3</v>
      </c>
      <c r="Y30" s="749">
        <v>7450</v>
      </c>
      <c r="Z30" s="282"/>
      <c r="AA30" s="316" t="s">
        <v>10391</v>
      </c>
      <c r="AB30" s="282" t="s">
        <v>9163</v>
      </c>
      <c r="AC30" s="317" t="s">
        <v>2104</v>
      </c>
      <c r="AD30" s="318" t="s">
        <v>2701</v>
      </c>
      <c r="AE30" s="319">
        <v>0</v>
      </c>
      <c r="AF30" s="319" t="s">
        <v>11273</v>
      </c>
      <c r="AG30" s="320">
        <v>109.03</v>
      </c>
      <c r="AH30" s="321">
        <f t="shared" si="2"/>
        <v>0</v>
      </c>
      <c r="AI30" s="287">
        <f>_xlfn.IFNA(VLOOKUP(AD:AD,грп!B:C,2,0),0)</f>
        <v>1</v>
      </c>
      <c r="AJ30" s="607">
        <v>0</v>
      </c>
      <c r="AK30" s="672">
        <f t="shared" si="4"/>
        <v>0</v>
      </c>
      <c r="AL30" s="174"/>
    </row>
    <row r="31" spans="1:38" s="4" customFormat="1" ht="11.45" customHeight="1" outlineLevel="1" x14ac:dyDescent="0.35">
      <c r="A31" s="307" t="s">
        <v>10402</v>
      </c>
      <c r="B31" s="308" t="s">
        <v>5960</v>
      </c>
      <c r="C31" s="323"/>
      <c r="D31" s="310" t="s">
        <v>10409</v>
      </c>
      <c r="E31" s="311" t="s">
        <v>3307</v>
      </c>
      <c r="F31" s="293"/>
      <c r="G31" s="293"/>
      <c r="H31" s="294">
        <v>4</v>
      </c>
      <c r="I31" s="294" t="str">
        <f>IFERROR(_xlfn.IFNA(VLOOKUP($D:$D,history!$I:$Y,3,0),VLOOKUP(E:E,history!$H:$Y,4,0)),"--")</f>
        <v>--</v>
      </c>
      <c r="J31" s="282" t="s">
        <v>9870</v>
      </c>
      <c r="K31" s="282" t="str">
        <f t="shared" si="3"/>
        <v/>
      </c>
      <c r="L31" s="312">
        <f t="shared" si="5"/>
        <v>3687.16</v>
      </c>
      <c r="M31" s="312">
        <f t="shared" si="6"/>
        <v>5586.61</v>
      </c>
      <c r="N31" s="297" t="str">
        <f>_xlfn.IFNA(VLOOKUP($E:$E,'1'!$A:$E,3,0),"")</f>
        <v/>
      </c>
      <c r="O31" s="297" t="str">
        <f>_xlfn.IFNA(VLOOKUP($E:$E,'2'!$A:$E,3,0),"")</f>
        <v/>
      </c>
      <c r="P31" s="297" t="str">
        <f>_xlfn.IFNA(VLOOKUP($E:$E,'3'!$A:$D,3,0),"")</f>
        <v/>
      </c>
      <c r="Q31" s="297" t="str">
        <f>_xlfn.IFNA(VLOOKUP($E:$E,'4'!$A:$F,3,0),"")</f>
        <v/>
      </c>
      <c r="R31" s="297">
        <f>_xlfn.IFNA(VLOOKUP($E:$E,'5'!$A:$F,3,0),"")</f>
        <v>3690</v>
      </c>
      <c r="S31" s="297" t="str">
        <f>_xlfn.IFNA(VLOOKUP($E:$E,'6'!$A:$F,3,0),"")</f>
        <v/>
      </c>
      <c r="T31" s="313">
        <v>1</v>
      </c>
      <c r="U31" s="313">
        <v>1</v>
      </c>
      <c r="V31" s="313">
        <v>5</v>
      </c>
      <c r="W31" s="314">
        <v>2.6920000000000002</v>
      </c>
      <c r="X31" s="315">
        <v>1.2200000000000001E-2</v>
      </c>
      <c r="Y31" s="749">
        <v>5050</v>
      </c>
      <c r="Z31" s="282"/>
      <c r="AA31" s="316" t="s">
        <v>10392</v>
      </c>
      <c r="AB31" s="282" t="s">
        <v>9163</v>
      </c>
      <c r="AC31" s="317" t="s">
        <v>2104</v>
      </c>
      <c r="AD31" s="318" t="s">
        <v>2701</v>
      </c>
      <c r="AE31" s="319">
        <v>0</v>
      </c>
      <c r="AF31" s="319" t="s">
        <v>11266</v>
      </c>
      <c r="AG31" s="320">
        <v>73.72</v>
      </c>
      <c r="AH31" s="321">
        <f t="shared" ref="AH31:AH47" si="7">IF($A$3="РЕГИОНЫ",ROUND($AG31*(1-($L$6-$F$4))*(1-$F$3)*(1+$AG$2)*$AG$1,2),0)</f>
        <v>0</v>
      </c>
      <c r="AI31" s="287">
        <f>_xlfn.IFNA(VLOOKUP(AD:AD,грп!B:C,2,0),0)</f>
        <v>1</v>
      </c>
      <c r="AJ31" s="607">
        <v>36</v>
      </c>
      <c r="AK31" s="672">
        <f t="shared" si="4"/>
        <v>0</v>
      </c>
      <c r="AL31" s="174"/>
    </row>
    <row r="32" spans="1:38" s="4" customFormat="1" ht="12" customHeight="1" outlineLevel="1" x14ac:dyDescent="0.35">
      <c r="A32" s="307" t="s">
        <v>10402</v>
      </c>
      <c r="B32" s="308" t="s">
        <v>5961</v>
      </c>
      <c r="C32" s="323"/>
      <c r="D32" s="310" t="s">
        <v>5301</v>
      </c>
      <c r="E32" s="311" t="s">
        <v>3309</v>
      </c>
      <c r="F32" s="293"/>
      <c r="G32" s="293"/>
      <c r="H32" s="294">
        <v>34</v>
      </c>
      <c r="I32" s="294" t="str">
        <f>IFERROR(_xlfn.IFNA(VLOOKUP($D:$D,history!$I:$Y,3,0),VLOOKUP(E:E,history!$H:$Y,4,0)),"--")</f>
        <v>V</v>
      </c>
      <c r="J32" s="282" t="s">
        <v>9870</v>
      </c>
      <c r="K32" s="282" t="str">
        <f t="shared" si="3"/>
        <v/>
      </c>
      <c r="L32" s="312">
        <f t="shared" si="5"/>
        <v>4319.3599999999997</v>
      </c>
      <c r="M32" s="312">
        <f t="shared" si="6"/>
        <v>6544.49</v>
      </c>
      <c r="N32" s="297" t="str">
        <f>_xlfn.IFNA(VLOOKUP($E:$E,'1'!$A:$E,3,0),"")</f>
        <v/>
      </c>
      <c r="O32" s="297" t="str">
        <f>_xlfn.IFNA(VLOOKUP($E:$E,'2'!$A:$E,3,0),"")</f>
        <v/>
      </c>
      <c r="P32" s="297" t="str">
        <f>_xlfn.IFNA(VLOOKUP($E:$E,'3'!$A:$D,3,0),"")</f>
        <v/>
      </c>
      <c r="Q32" s="297" t="str">
        <f>_xlfn.IFNA(VLOOKUP($E:$E,'4'!$A:$F,3,0),"")</f>
        <v/>
      </c>
      <c r="R32" s="297">
        <f>_xlfn.IFNA(VLOOKUP($E:$E,'5'!$A:$F,3,0),"")</f>
        <v>4319</v>
      </c>
      <c r="S32" s="297" t="str">
        <f>_xlfn.IFNA(VLOOKUP($E:$E,'6'!$A:$F,3,0),"")</f>
        <v/>
      </c>
      <c r="T32" s="313">
        <v>1</v>
      </c>
      <c r="U32" s="313">
        <v>1</v>
      </c>
      <c r="V32" s="313">
        <v>5</v>
      </c>
      <c r="W32" s="314">
        <v>2.9</v>
      </c>
      <c r="X32" s="315">
        <v>1.23E-2</v>
      </c>
      <c r="Y32" s="749">
        <v>5890</v>
      </c>
      <c r="Z32" s="282"/>
      <c r="AA32" s="316" t="s">
        <v>10388</v>
      </c>
      <c r="AB32" s="282" t="s">
        <v>9163</v>
      </c>
      <c r="AC32" s="317" t="s">
        <v>2104</v>
      </c>
      <c r="AD32" s="318" t="s">
        <v>2701</v>
      </c>
      <c r="AE32" s="319">
        <v>0</v>
      </c>
      <c r="AF32" s="319" t="s">
        <v>11274</v>
      </c>
      <c r="AG32" s="320">
        <v>86.36</v>
      </c>
      <c r="AH32" s="321">
        <f t="shared" si="7"/>
        <v>0</v>
      </c>
      <c r="AI32" s="287">
        <f>_xlfn.IFNA(VLOOKUP(AD:AD,грп!B:C,2,0),0)</f>
        <v>1</v>
      </c>
      <c r="AJ32" s="607">
        <v>160</v>
      </c>
      <c r="AK32" s="672">
        <f t="shared" si="4"/>
        <v>0</v>
      </c>
      <c r="AL32" s="174"/>
    </row>
    <row r="33" spans="1:39" s="4" customFormat="1" ht="11.45" customHeight="1" outlineLevel="1" x14ac:dyDescent="0.35">
      <c r="A33" s="307" t="s">
        <v>10402</v>
      </c>
      <c r="B33" s="308" t="s">
        <v>5962</v>
      </c>
      <c r="C33" s="325" t="s">
        <v>1916</v>
      </c>
      <c r="D33" s="310" t="s">
        <v>5302</v>
      </c>
      <c r="E33" s="311" t="s">
        <v>3317</v>
      </c>
      <c r="F33" s="293"/>
      <c r="G33" s="293"/>
      <c r="H33" s="294"/>
      <c r="I33" s="294" t="str">
        <f>IFERROR(_xlfn.IFNA(VLOOKUP($D:$D,history!$I:$Y,3,0),VLOOKUP(E:E,history!$H:$Y,4,0)),"--")</f>
        <v>--</v>
      </c>
      <c r="J33" s="282" t="s">
        <v>9870</v>
      </c>
      <c r="K33" s="282" t="str">
        <f t="shared" si="3"/>
        <v/>
      </c>
      <c r="L33" s="326">
        <f>M33</f>
        <v>3490</v>
      </c>
      <c r="M33" s="327">
        <v>3490</v>
      </c>
      <c r="N33" s="297" t="str">
        <f>_xlfn.IFNA(VLOOKUP($E:$E,'1'!$A:$E,3,0),"")</f>
        <v/>
      </c>
      <c r="O33" s="297" t="str">
        <f>_xlfn.IFNA(VLOOKUP($E:$E,'2'!$A:$E,3,0),"")</f>
        <v/>
      </c>
      <c r="P33" s="297" t="str">
        <f>_xlfn.IFNA(VLOOKUP($E:$E,'3'!$A:$D,3,0),"")</f>
        <v/>
      </c>
      <c r="Q33" s="297" t="str">
        <f>_xlfn.IFNA(VLOOKUP($E:$E,'4'!$A:$F,3,0),"")</f>
        <v/>
      </c>
      <c r="R33" s="297">
        <f>_xlfn.IFNA(VLOOKUP($E:$E,'5'!$A:$F,3,0),"")</f>
        <v>4536</v>
      </c>
      <c r="S33" s="297" t="str">
        <f>_xlfn.IFNA(VLOOKUP($E:$E,'6'!$A:$F,3,0),"")</f>
        <v/>
      </c>
      <c r="T33" s="313">
        <v>1</v>
      </c>
      <c r="U33" s="313">
        <v>1</v>
      </c>
      <c r="V33" s="313">
        <v>5</v>
      </c>
      <c r="W33" s="314">
        <v>2.9660000000000002</v>
      </c>
      <c r="X33" s="315">
        <v>1.2E-2</v>
      </c>
      <c r="Y33" s="749">
        <v>4890</v>
      </c>
      <c r="Z33" s="282"/>
      <c r="AA33" s="316" t="s">
        <v>10391</v>
      </c>
      <c r="AB33" s="282" t="s">
        <v>9163</v>
      </c>
      <c r="AC33" s="317" t="s">
        <v>2104</v>
      </c>
      <c r="AD33" s="318" t="s">
        <v>2701</v>
      </c>
      <c r="AE33" s="319">
        <v>0</v>
      </c>
      <c r="AF33" s="319" t="s">
        <v>11272</v>
      </c>
      <c r="AG33" s="320">
        <v>86.21</v>
      </c>
      <c r="AH33" s="321">
        <f t="shared" si="7"/>
        <v>0</v>
      </c>
      <c r="AI33" s="287">
        <f>_xlfn.IFNA(VLOOKUP(AD:AD,грп!B:C,2,0),0)</f>
        <v>1</v>
      </c>
      <c r="AJ33" s="607">
        <v>0</v>
      </c>
      <c r="AK33" s="672" t="str">
        <f t="shared" si="4"/>
        <v>спеццена</v>
      </c>
      <c r="AL33" s="174"/>
    </row>
    <row r="34" spans="1:39" s="4" customFormat="1" ht="11.45" customHeight="1" outlineLevel="1" x14ac:dyDescent="0.35">
      <c r="A34" s="307" t="s">
        <v>10402</v>
      </c>
      <c r="B34" s="308" t="s">
        <v>5963</v>
      </c>
      <c r="C34" s="323"/>
      <c r="D34" s="310" t="s">
        <v>5303</v>
      </c>
      <c r="E34" s="311" t="s">
        <v>3311</v>
      </c>
      <c r="F34" s="293"/>
      <c r="G34" s="293"/>
      <c r="H34" s="294">
        <v>100</v>
      </c>
      <c r="I34" s="294" t="str">
        <f>IFERROR(_xlfn.IFNA(VLOOKUP($D:$D,history!$I:$Y,3,0),VLOOKUP(E:E,history!$H:$Y,4,0)),"--")</f>
        <v>--</v>
      </c>
      <c r="J34" s="282" t="s">
        <v>9869</v>
      </c>
      <c r="K34" s="282" t="str">
        <f t="shared" si="3"/>
        <v/>
      </c>
      <c r="L34" s="312">
        <f>IF($A$3="ИМ",ROUND($Y34*(1-($L$6-$F$4))*(1-$F$3)*(1+$AG$2),2),ROUND($M34*(1-($L$6-$F$4))*(1-$F$3)*(1+$AG$2),2))</f>
        <v>4792.0200000000004</v>
      </c>
      <c r="M34" s="312">
        <f>ROUND(IF($A$3="РЕГИОНЫ",AG34*$AG$3*$AG$1,IF(AI34=0,AG34*$AG$3*$AG$1,AG34*$AG$3*(1-5%)*$AG$1)),2)</f>
        <v>7260.63</v>
      </c>
      <c r="N34" s="297" t="str">
        <f>_xlfn.IFNA(VLOOKUP($E:$E,'1'!$A:$E,3,0),"")</f>
        <v/>
      </c>
      <c r="O34" s="297" t="str">
        <f>_xlfn.IFNA(VLOOKUP($E:$E,'2'!$A:$E,3,0),"")</f>
        <v/>
      </c>
      <c r="P34" s="297" t="str">
        <f>_xlfn.IFNA(VLOOKUP($E:$E,'3'!$A:$D,3,0),"")</f>
        <v/>
      </c>
      <c r="Q34" s="297" t="str">
        <f>_xlfn.IFNA(VLOOKUP($E:$E,'4'!$A:$F,3,0),"")</f>
        <v/>
      </c>
      <c r="R34" s="297">
        <f>_xlfn.IFNA(VLOOKUP($E:$E,'5'!$A:$F,3,0),"")</f>
        <v>4790</v>
      </c>
      <c r="S34" s="297" t="str">
        <f>_xlfn.IFNA(VLOOKUP($E:$E,'6'!$A:$F,3,0),"")</f>
        <v/>
      </c>
      <c r="T34" s="313">
        <v>1</v>
      </c>
      <c r="U34" s="313">
        <v>1</v>
      </c>
      <c r="V34" s="313">
        <v>5</v>
      </c>
      <c r="W34" s="314">
        <v>2.988</v>
      </c>
      <c r="X34" s="315">
        <v>1.2290909100000001E-2</v>
      </c>
      <c r="Y34" s="749">
        <v>6550</v>
      </c>
      <c r="Z34" s="282"/>
      <c r="AA34" s="316" t="s">
        <v>10393</v>
      </c>
      <c r="AB34" s="282" t="s">
        <v>9163</v>
      </c>
      <c r="AC34" s="317" t="s">
        <v>2104</v>
      </c>
      <c r="AD34" s="318" t="s">
        <v>2701</v>
      </c>
      <c r="AE34" s="319">
        <v>0</v>
      </c>
      <c r="AF34" s="319" t="s">
        <v>11275</v>
      </c>
      <c r="AG34" s="320">
        <v>95.81</v>
      </c>
      <c r="AH34" s="321">
        <f t="shared" si="7"/>
        <v>0</v>
      </c>
      <c r="AI34" s="287">
        <f>_xlfn.IFNA(VLOOKUP(AD:AD,грп!B:C,2,0),0)</f>
        <v>1</v>
      </c>
      <c r="AJ34" s="607">
        <v>1</v>
      </c>
      <c r="AK34" s="672">
        <f t="shared" si="4"/>
        <v>0</v>
      </c>
      <c r="AL34" s="174"/>
    </row>
    <row r="35" spans="1:39" s="6" customFormat="1" ht="12" customHeight="1" outlineLevel="1" x14ac:dyDescent="0.35">
      <c r="A35" s="307" t="s">
        <v>10402</v>
      </c>
      <c r="B35" s="308" t="s">
        <v>5965</v>
      </c>
      <c r="C35" s="309" t="s">
        <v>21</v>
      </c>
      <c r="D35" s="310" t="s">
        <v>5938</v>
      </c>
      <c r="E35" s="322" t="s">
        <v>5616</v>
      </c>
      <c r="F35" s="293"/>
      <c r="G35" s="293"/>
      <c r="H35" s="294">
        <v>21</v>
      </c>
      <c r="I35" s="294" t="str">
        <f>IFERROR(_xlfn.IFNA(VLOOKUP($D:$D,history!$I:$Y,3,0),VLOOKUP(E:E,history!$H:$Y,4,0)),"--")</f>
        <v>--</v>
      </c>
      <c r="J35" s="282" t="s">
        <v>9870</v>
      </c>
      <c r="K35" s="282" t="str">
        <f t="shared" si="3"/>
        <v/>
      </c>
      <c r="L35" s="312">
        <f>IF($A$3="ИМ",ROUND($Y35*(1-($L$6-$F$4))*(1-$F$3)*(1+$AG$2),2),ROUND($M35*(1-($L$6-$F$4))*(1-$F$3)*(1+$AG$2),2))</f>
        <v>1976.62</v>
      </c>
      <c r="M35" s="312">
        <f>ROUND(IF($A$3="РЕГИОНЫ",AG35*$AG$3*$AG$1,IF(AI35=0,AG35*$AG$3*$AG$1,AG35*$AG$3*(1-5%)*$AG$1)),2)</f>
        <v>2994.88</v>
      </c>
      <c r="N35" s="297" t="str">
        <f>_xlfn.IFNA(VLOOKUP($E:$E,'1'!$A:$E,3,0),"")</f>
        <v/>
      </c>
      <c r="O35" s="297" t="str">
        <f>_xlfn.IFNA(VLOOKUP($E:$E,'2'!$A:$E,3,0),"")</f>
        <v/>
      </c>
      <c r="P35" s="297" t="str">
        <f>_xlfn.IFNA(VLOOKUP($E:$E,'3'!$A:$D,3,0),"")</f>
        <v/>
      </c>
      <c r="Q35" s="297" t="str">
        <f>_xlfn.IFNA(VLOOKUP($E:$E,'4'!$A:$F,3,0),"")</f>
        <v/>
      </c>
      <c r="R35" s="297">
        <f>_xlfn.IFNA(VLOOKUP($E:$E,'5'!$A:$F,3,0),"")</f>
        <v>2046</v>
      </c>
      <c r="S35" s="297" t="str">
        <f>_xlfn.IFNA(VLOOKUP($E:$E,'6'!$A:$F,3,0),"")</f>
        <v/>
      </c>
      <c r="T35" s="313">
        <v>1</v>
      </c>
      <c r="U35" s="313">
        <v>1</v>
      </c>
      <c r="V35" s="313">
        <v>12</v>
      </c>
      <c r="W35" s="314">
        <v>1.1950000000000001</v>
      </c>
      <c r="X35" s="315">
        <v>5.4166667000000003E-3</v>
      </c>
      <c r="Y35" s="749">
        <v>2750</v>
      </c>
      <c r="Z35" s="282"/>
      <c r="AA35" s="316" t="s">
        <v>10388</v>
      </c>
      <c r="AB35" s="282" t="s">
        <v>9163</v>
      </c>
      <c r="AC35" s="317" t="s">
        <v>2104</v>
      </c>
      <c r="AD35" s="318" t="s">
        <v>2701</v>
      </c>
      <c r="AE35" s="319">
        <v>0</v>
      </c>
      <c r="AF35" s="319" t="s">
        <v>21</v>
      </c>
      <c r="AG35" s="320">
        <v>39.520000000000003</v>
      </c>
      <c r="AH35" s="321">
        <f t="shared" si="7"/>
        <v>0</v>
      </c>
      <c r="AI35" s="287">
        <f>_xlfn.IFNA(VLOOKUP(AD:AD,грп!B:C,2,0),0)</f>
        <v>1</v>
      </c>
      <c r="AJ35" s="607">
        <v>78</v>
      </c>
      <c r="AK35" s="672" t="str">
        <f t="shared" si="4"/>
        <v>new</v>
      </c>
      <c r="AL35" s="174"/>
      <c r="AM35" s="4"/>
    </row>
    <row r="36" spans="1:39" s="6" customFormat="1" ht="12" customHeight="1" outlineLevel="1" x14ac:dyDescent="0.35">
      <c r="A36" s="307" t="s">
        <v>10402</v>
      </c>
      <c r="B36" s="308" t="s">
        <v>5964</v>
      </c>
      <c r="C36" s="325"/>
      <c r="D36" s="310" t="s">
        <v>3980</v>
      </c>
      <c r="E36" s="311" t="s">
        <v>3319</v>
      </c>
      <c r="F36" s="293"/>
      <c r="G36" s="293"/>
      <c r="H36" s="294"/>
      <c r="I36" s="294" t="str">
        <f>IFERROR(_xlfn.IFNA(VLOOKUP($D:$D,history!$I:$Y,3,0),VLOOKUP(E:E,history!$H:$Y,4,0)),"--")</f>
        <v>--</v>
      </c>
      <c r="J36" s="282" t="s">
        <v>5946</v>
      </c>
      <c r="K36" s="282" t="str">
        <f t="shared" si="3"/>
        <v/>
      </c>
      <c r="L36" s="312">
        <f>IF($A$3="ИМ",ROUND($Y36*(1-($L$6-$F$4))*(1-$F$3)*(1+$AG$2),2),ROUND($M36*(1-($L$6-$F$4))*(1-$F$3)*(1+$AG$2),2))</f>
        <v>5131.62</v>
      </c>
      <c r="M36" s="312">
        <f>ROUND(IF($A$3="РЕГИОНЫ",AG36*$AG$3*$AG$1,IF(AI36=0,AG36*$AG$3*$AG$1,AG36*$AG$3*(1-5%)*$AG$1)),2)</f>
        <v>7775.18</v>
      </c>
      <c r="N36" s="297" t="str">
        <f>_xlfn.IFNA(VLOOKUP($E:$E,'1'!$A:$E,3,0),"")</f>
        <v/>
      </c>
      <c r="O36" s="297" t="str">
        <f>_xlfn.IFNA(VLOOKUP($E:$E,'2'!$A:$E,3,0),"")</f>
        <v/>
      </c>
      <c r="P36" s="297" t="str">
        <f>_xlfn.IFNA(VLOOKUP($E:$E,'3'!$A:$D,3,0),"")</f>
        <v/>
      </c>
      <c r="Q36" s="297" t="str">
        <f>_xlfn.IFNA(VLOOKUP($E:$E,'4'!$A:$F,3,0),"")</f>
        <v/>
      </c>
      <c r="R36" s="297">
        <f>_xlfn.IFNA(VLOOKUP($E:$E,'5'!$A:$F,3,0),"")</f>
        <v>5077</v>
      </c>
      <c r="S36" s="297" t="str">
        <f>_xlfn.IFNA(VLOOKUP($E:$E,'6'!$A:$F,3,0),"")</f>
        <v/>
      </c>
      <c r="T36" s="313">
        <v>1</v>
      </c>
      <c r="U36" s="313">
        <v>1</v>
      </c>
      <c r="V36" s="313">
        <v>5</v>
      </c>
      <c r="W36" s="314">
        <v>3.04</v>
      </c>
      <c r="X36" s="315">
        <v>1.1900000000000001E-2</v>
      </c>
      <c r="Y36" s="749">
        <v>7050</v>
      </c>
      <c r="Z36" s="282"/>
      <c r="AA36" s="316" t="s">
        <v>10390</v>
      </c>
      <c r="AB36" s="282" t="s">
        <v>9163</v>
      </c>
      <c r="AC36" s="317" t="s">
        <v>2104</v>
      </c>
      <c r="AD36" s="318" t="s">
        <v>2701</v>
      </c>
      <c r="AE36" s="319">
        <v>0</v>
      </c>
      <c r="AF36" s="319" t="s">
        <v>11276</v>
      </c>
      <c r="AG36" s="320">
        <v>102.6</v>
      </c>
      <c r="AH36" s="321">
        <f t="shared" si="7"/>
        <v>0</v>
      </c>
      <c r="AI36" s="287">
        <f>_xlfn.IFNA(VLOOKUP(AD:AD,грп!B:C,2,0),0)</f>
        <v>1</v>
      </c>
      <c r="AJ36" s="607">
        <v>0</v>
      </c>
      <c r="AK36" s="672">
        <f t="shared" si="4"/>
        <v>0</v>
      </c>
      <c r="AL36" s="174"/>
      <c r="AM36" s="4"/>
    </row>
    <row r="37" spans="1:39" s="4" customFormat="1" ht="12" customHeight="1" outlineLevel="1" x14ac:dyDescent="0.35">
      <c r="A37" s="307" t="s">
        <v>10402</v>
      </c>
      <c r="B37" s="308" t="s">
        <v>5966</v>
      </c>
      <c r="C37" s="323"/>
      <c r="D37" s="310" t="s">
        <v>3979</v>
      </c>
      <c r="E37" s="311" t="s">
        <v>3321</v>
      </c>
      <c r="F37" s="293"/>
      <c r="G37" s="293"/>
      <c r="H37" s="294"/>
      <c r="I37" s="294" t="str">
        <f>IFERROR(_xlfn.IFNA(VLOOKUP($D:$D,history!$I:$Y,3,0),VLOOKUP(E:E,history!$H:$Y,4,0)),"--")</f>
        <v>--</v>
      </c>
      <c r="J37" s="282" t="s">
        <v>9870</v>
      </c>
      <c r="K37" s="282" t="str">
        <f t="shared" si="3"/>
        <v/>
      </c>
      <c r="L37" s="312">
        <f>IF($A$3="ИМ",ROUND($Y37*(1-($L$6-$F$4))*(1-$F$3)*(1+$AG$2),2),ROUND($M37*(1-($L$6-$F$4))*(1-$F$3)*(1+$AG$2),2))</f>
        <v>4943.0600000000004</v>
      </c>
      <c r="M37" s="312">
        <f>ROUND(IF($A$3="РЕГИОНЫ",AG37*$AG$3*$AG$1,IF(AI37=0,AG37*$AG$3*$AG$1,AG37*$AG$3*(1-5%)*$AG$1)),2)</f>
        <v>7489.49</v>
      </c>
      <c r="N37" s="297" t="str">
        <f>_xlfn.IFNA(VLOOKUP($E:$E,'1'!$A:$E,3,0),"")</f>
        <v/>
      </c>
      <c r="O37" s="297" t="str">
        <f>_xlfn.IFNA(VLOOKUP($E:$E,'2'!$A:$E,3,0),"")</f>
        <v/>
      </c>
      <c r="P37" s="297" t="str">
        <f>_xlfn.IFNA(VLOOKUP($E:$E,'3'!$A:$D,3,0),"")</f>
        <v/>
      </c>
      <c r="Q37" s="297" t="str">
        <f>_xlfn.IFNA(VLOOKUP($E:$E,'4'!$A:$F,3,0),"")</f>
        <v/>
      </c>
      <c r="R37" s="297">
        <f>_xlfn.IFNA(VLOOKUP($E:$E,'5'!$A:$F,3,0),"")</f>
        <v>4969</v>
      </c>
      <c r="S37" s="297" t="str">
        <f>_xlfn.IFNA(VLOOKUP($E:$E,'6'!$A:$F,3,0),"")</f>
        <v/>
      </c>
      <c r="T37" s="313">
        <v>1</v>
      </c>
      <c r="U37" s="313">
        <v>1</v>
      </c>
      <c r="V37" s="313">
        <v>5</v>
      </c>
      <c r="W37" s="314">
        <v>2.99</v>
      </c>
      <c r="X37" s="315">
        <v>1.23E-2</v>
      </c>
      <c r="Y37" s="749">
        <v>6750</v>
      </c>
      <c r="Z37" s="282"/>
      <c r="AA37" s="316" t="s">
        <v>10391</v>
      </c>
      <c r="AB37" s="282" t="s">
        <v>9163</v>
      </c>
      <c r="AC37" s="317" t="s">
        <v>2104</v>
      </c>
      <c r="AD37" s="318" t="s">
        <v>2701</v>
      </c>
      <c r="AE37" s="319">
        <v>0</v>
      </c>
      <c r="AF37" s="319" t="s">
        <v>11276</v>
      </c>
      <c r="AG37" s="320">
        <v>98.83</v>
      </c>
      <c r="AH37" s="321">
        <f t="shared" si="7"/>
        <v>0</v>
      </c>
      <c r="AI37" s="287">
        <f>_xlfn.IFNA(VLOOKUP(AD:AD,грп!B:C,2,0),0)</f>
        <v>1</v>
      </c>
      <c r="AJ37" s="607">
        <v>1</v>
      </c>
      <c r="AK37" s="672">
        <f t="shared" si="4"/>
        <v>0</v>
      </c>
      <c r="AL37" s="174"/>
    </row>
    <row r="38" spans="1:39" s="4" customFormat="1" ht="12" customHeight="1" outlineLevel="1" x14ac:dyDescent="0.35">
      <c r="A38" s="307" t="s">
        <v>339</v>
      </c>
      <c r="B38" s="308" t="s">
        <v>5968</v>
      </c>
      <c r="C38" s="323"/>
      <c r="D38" s="310" t="s">
        <v>5304</v>
      </c>
      <c r="E38" s="311" t="s">
        <v>3325</v>
      </c>
      <c r="F38" s="293"/>
      <c r="G38" s="293"/>
      <c r="H38" s="294">
        <v>36</v>
      </c>
      <c r="I38" s="294" t="str">
        <f>IFERROR(_xlfn.IFNA(VLOOKUP($D:$D,history!$I:$Y,3,0),VLOOKUP(E:E,history!$H:$Y,4,0)),"--")</f>
        <v>V</v>
      </c>
      <c r="J38" s="282" t="s">
        <v>9870</v>
      </c>
      <c r="K38" s="282" t="str">
        <f t="shared" si="3"/>
        <v/>
      </c>
      <c r="L38" s="312">
        <f t="shared" ref="L38:L47" si="8">IF($A$3="ИМ",ROUND($Y38*(1-($L$6-$F$4))*(1-$F$3)*(1+$AG$2),2),ROUND($M38*(1-($L$6-$F$4))*(1-$F$3)*(1+$AG$2),2))</f>
        <v>2086.66</v>
      </c>
      <c r="M38" s="312">
        <f t="shared" ref="M38:M47" si="9">ROUND(IF($A$3="РЕГИОНЫ",AG38*$AG$3*$AG$1,IF(AI38=0,AG38*$AG$3*$AG$1,AG38*$AG$3*(1-5%)*$AG$1)),2)</f>
        <v>3161.6</v>
      </c>
      <c r="N38" s="297" t="str">
        <f>_xlfn.IFNA(VLOOKUP($E:$E,'1'!$A:$E,3,0),"")</f>
        <v/>
      </c>
      <c r="O38" s="297" t="str">
        <f>_xlfn.IFNA(VLOOKUP($E:$E,'2'!$A:$E,3,0),"")</f>
        <v/>
      </c>
      <c r="P38" s="297" t="str">
        <f>_xlfn.IFNA(VLOOKUP($E:$E,'3'!$A:$D,3,0),"")</f>
        <v/>
      </c>
      <c r="Q38" s="297" t="str">
        <f>_xlfn.IFNA(VLOOKUP($E:$E,'4'!$A:$F,3,0),"")</f>
        <v/>
      </c>
      <c r="R38" s="297">
        <f>_xlfn.IFNA(VLOOKUP($E:$E,'5'!$A:$F,3,0),"")</f>
        <v>2046</v>
      </c>
      <c r="S38" s="297" t="str">
        <f>_xlfn.IFNA(VLOOKUP($E:$E,'6'!$A:$F,3,0),"")</f>
        <v/>
      </c>
      <c r="T38" s="313">
        <v>1</v>
      </c>
      <c r="U38" s="313">
        <v>1</v>
      </c>
      <c r="V38" s="313">
        <v>5</v>
      </c>
      <c r="W38" s="314">
        <v>1.35</v>
      </c>
      <c r="X38" s="315">
        <v>9.2666667000000005E-3</v>
      </c>
      <c r="Y38" s="749">
        <v>2850</v>
      </c>
      <c r="Z38" s="282"/>
      <c r="AA38" s="316" t="s">
        <v>10390</v>
      </c>
      <c r="AB38" s="282" t="s">
        <v>9163</v>
      </c>
      <c r="AC38" s="317" t="s">
        <v>2104</v>
      </c>
      <c r="AD38" s="318" t="s">
        <v>2701</v>
      </c>
      <c r="AE38" s="319">
        <v>0</v>
      </c>
      <c r="AF38" s="319" t="s">
        <v>11273</v>
      </c>
      <c r="AG38" s="320">
        <v>41.72</v>
      </c>
      <c r="AH38" s="321">
        <f t="shared" si="7"/>
        <v>0</v>
      </c>
      <c r="AI38" s="287">
        <f>_xlfn.IFNA(VLOOKUP(AD:AD,грп!B:C,2,0),0)</f>
        <v>1</v>
      </c>
      <c r="AJ38" s="607">
        <v>31</v>
      </c>
      <c r="AK38" s="672">
        <f t="shared" si="4"/>
        <v>0</v>
      </c>
      <c r="AL38" s="174"/>
    </row>
    <row r="39" spans="1:39" s="6" customFormat="1" ht="12" customHeight="1" outlineLevel="1" x14ac:dyDescent="0.35">
      <c r="A39" s="307" t="s">
        <v>339</v>
      </c>
      <c r="B39" s="308" t="s">
        <v>5970</v>
      </c>
      <c r="C39" s="309"/>
      <c r="D39" s="310" t="s">
        <v>10410</v>
      </c>
      <c r="E39" s="322" t="s">
        <v>4830</v>
      </c>
      <c r="F39" s="293"/>
      <c r="G39" s="293"/>
      <c r="H39" s="294">
        <v>8</v>
      </c>
      <c r="I39" s="294" t="str">
        <f>IFERROR(_xlfn.IFNA(VLOOKUP($D:$D,history!$I:$Y,3,0),VLOOKUP(E:E,history!$H:$Y,4,0)),"--")</f>
        <v>--</v>
      </c>
      <c r="J39" s="282" t="s">
        <v>9869</v>
      </c>
      <c r="K39" s="282" t="str">
        <f t="shared" si="3"/>
        <v/>
      </c>
      <c r="L39" s="312">
        <f t="shared" si="8"/>
        <v>3443.09</v>
      </c>
      <c r="M39" s="312">
        <f t="shared" si="9"/>
        <v>5216.8</v>
      </c>
      <c r="N39" s="297" t="str">
        <f>_xlfn.IFNA(VLOOKUP($E:$E,'1'!$A:$E,3,0),"")</f>
        <v/>
      </c>
      <c r="O39" s="297" t="str">
        <f>_xlfn.IFNA(VLOOKUP($E:$E,'2'!$A:$E,3,0),"")</f>
        <v/>
      </c>
      <c r="P39" s="297" t="str">
        <f>_xlfn.IFNA(VLOOKUP($E:$E,'3'!$A:$D,3,0),"")</f>
        <v/>
      </c>
      <c r="Q39" s="297" t="str">
        <f>_xlfn.IFNA(VLOOKUP($E:$E,'4'!$A:$F,3,0),"")</f>
        <v/>
      </c>
      <c r="R39" s="297">
        <f>_xlfn.IFNA(VLOOKUP($E:$E,'5'!$A:$F,3,0),"")</f>
        <v>3561</v>
      </c>
      <c r="S39" s="297" t="str">
        <f>_xlfn.IFNA(VLOOKUP($E:$E,'6'!$A:$F,3,0),"")</f>
        <v/>
      </c>
      <c r="T39" s="313">
        <v>1</v>
      </c>
      <c r="U39" s="313">
        <v>1</v>
      </c>
      <c r="V39" s="313">
        <v>5</v>
      </c>
      <c r="W39" s="314">
        <v>1.8660000000000001</v>
      </c>
      <c r="X39" s="315">
        <v>6.4166667000000004E-3</v>
      </c>
      <c r="Y39" s="749">
        <v>4690</v>
      </c>
      <c r="Z39" s="282"/>
      <c r="AA39" s="316" t="s">
        <v>10393</v>
      </c>
      <c r="AB39" s="282" t="s">
        <v>9163</v>
      </c>
      <c r="AC39" s="317" t="s">
        <v>2104</v>
      </c>
      <c r="AD39" s="318" t="s">
        <v>2701</v>
      </c>
      <c r="AE39" s="319">
        <v>0</v>
      </c>
      <c r="AF39" s="319" t="s">
        <v>11273</v>
      </c>
      <c r="AG39" s="320">
        <v>68.84</v>
      </c>
      <c r="AH39" s="321">
        <f t="shared" si="7"/>
        <v>0</v>
      </c>
      <c r="AI39" s="287">
        <f>_xlfn.IFNA(VLOOKUP(AD:AD,грп!B:C,2,0),0)</f>
        <v>1</v>
      </c>
      <c r="AJ39" s="607">
        <v>0</v>
      </c>
      <c r="AK39" s="672">
        <f t="shared" si="4"/>
        <v>0</v>
      </c>
      <c r="AL39" s="174"/>
      <c r="AM39" s="4"/>
    </row>
    <row r="40" spans="1:39" s="6" customFormat="1" ht="12" customHeight="1" outlineLevel="1" x14ac:dyDescent="0.35">
      <c r="A40" s="307" t="s">
        <v>339</v>
      </c>
      <c r="B40" s="308" t="s">
        <v>5969</v>
      </c>
      <c r="C40" s="323"/>
      <c r="D40" s="310" t="s">
        <v>5305</v>
      </c>
      <c r="E40" s="311" t="s">
        <v>3327</v>
      </c>
      <c r="F40" s="293"/>
      <c r="G40" s="293"/>
      <c r="H40" s="294">
        <v>29</v>
      </c>
      <c r="I40" s="294" t="str">
        <f>IFERROR(_xlfn.IFNA(VLOOKUP($D:$D,history!$I:$Y,3,0),VLOOKUP(E:E,history!$H:$Y,4,0)),"--")</f>
        <v>--</v>
      </c>
      <c r="J40" s="282" t="s">
        <v>9870</v>
      </c>
      <c r="K40" s="282" t="str">
        <f t="shared" si="3"/>
        <v/>
      </c>
      <c r="L40" s="312">
        <f t="shared" si="8"/>
        <v>2875.41</v>
      </c>
      <c r="M40" s="312">
        <f t="shared" si="9"/>
        <v>4356.68</v>
      </c>
      <c r="N40" s="297" t="str">
        <f>_xlfn.IFNA(VLOOKUP($E:$E,'1'!$A:$E,3,0),"")</f>
        <v/>
      </c>
      <c r="O40" s="297" t="str">
        <f>_xlfn.IFNA(VLOOKUP($E:$E,'2'!$A:$E,3,0),"")</f>
        <v/>
      </c>
      <c r="P40" s="297" t="str">
        <f>_xlfn.IFNA(VLOOKUP($E:$E,'3'!$A:$D,3,0),"")</f>
        <v/>
      </c>
      <c r="Q40" s="297" t="str">
        <f>_xlfn.IFNA(VLOOKUP($E:$E,'4'!$A:$F,3,0),"")</f>
        <v/>
      </c>
      <c r="R40" s="297">
        <f>_xlfn.IFNA(VLOOKUP($E:$E,'5'!$A:$F,3,0),"")</f>
        <v>2804</v>
      </c>
      <c r="S40" s="297" t="str">
        <f>_xlfn.IFNA(VLOOKUP($E:$E,'6'!$A:$F,3,0),"")</f>
        <v/>
      </c>
      <c r="T40" s="313">
        <v>1</v>
      </c>
      <c r="U40" s="313">
        <v>1</v>
      </c>
      <c r="V40" s="313">
        <v>5</v>
      </c>
      <c r="W40" s="314">
        <v>2.23</v>
      </c>
      <c r="X40" s="315">
        <v>8.9999999999999993E-3</v>
      </c>
      <c r="Y40" s="749">
        <v>3950</v>
      </c>
      <c r="Z40" s="282"/>
      <c r="AA40" s="316" t="s">
        <v>10394</v>
      </c>
      <c r="AB40" s="282" t="s">
        <v>9163</v>
      </c>
      <c r="AC40" s="317" t="s">
        <v>2104</v>
      </c>
      <c r="AD40" s="318" t="s">
        <v>2701</v>
      </c>
      <c r="AE40" s="319">
        <v>0</v>
      </c>
      <c r="AF40" s="319" t="s">
        <v>11271</v>
      </c>
      <c r="AG40" s="320">
        <v>57.49</v>
      </c>
      <c r="AH40" s="321">
        <f t="shared" si="7"/>
        <v>0</v>
      </c>
      <c r="AI40" s="287">
        <f>_xlfn.IFNA(VLOOKUP(AD:AD,грп!B:C,2,0),0)</f>
        <v>1</v>
      </c>
      <c r="AJ40" s="607">
        <v>0</v>
      </c>
      <c r="AK40" s="672">
        <f t="shared" si="4"/>
        <v>0</v>
      </c>
      <c r="AL40" s="174"/>
      <c r="AM40" s="4"/>
    </row>
    <row r="41" spans="1:39" s="4" customFormat="1" ht="11.45" customHeight="1" outlineLevel="1" x14ac:dyDescent="0.35">
      <c r="A41" s="307" t="s">
        <v>339</v>
      </c>
      <c r="B41" s="308" t="s">
        <v>5971</v>
      </c>
      <c r="C41" s="309"/>
      <c r="D41" s="310" t="s">
        <v>10411</v>
      </c>
      <c r="E41" s="322" t="s">
        <v>4831</v>
      </c>
      <c r="F41" s="293"/>
      <c r="G41" s="293"/>
      <c r="H41" s="294">
        <v>17</v>
      </c>
      <c r="I41" s="294" t="str">
        <f>IFERROR(_xlfn.IFNA(VLOOKUP($D:$D,history!$I:$Y,3,0),VLOOKUP(E:E,history!$H:$Y,4,0)),"--")</f>
        <v>--</v>
      </c>
      <c r="J41" s="282" t="s">
        <v>9868</v>
      </c>
      <c r="K41" s="282" t="str">
        <f t="shared" si="3"/>
        <v/>
      </c>
      <c r="L41" s="312">
        <f t="shared" si="8"/>
        <v>2644.34</v>
      </c>
      <c r="M41" s="312">
        <f t="shared" si="9"/>
        <v>4006.57</v>
      </c>
      <c r="N41" s="297" t="str">
        <f>_xlfn.IFNA(VLOOKUP($E:$E,'1'!$A:$E,3,0),"")</f>
        <v/>
      </c>
      <c r="O41" s="297" t="str">
        <f>_xlfn.IFNA(VLOOKUP($E:$E,'2'!$A:$E,3,0),"")</f>
        <v/>
      </c>
      <c r="P41" s="297" t="str">
        <f>_xlfn.IFNA(VLOOKUP($E:$E,'3'!$A:$D,3,0),"")</f>
        <v/>
      </c>
      <c r="Q41" s="297" t="str">
        <f>_xlfn.IFNA(VLOOKUP($E:$E,'4'!$A:$F,3,0),"")</f>
        <v/>
      </c>
      <c r="R41" s="297">
        <f>_xlfn.IFNA(VLOOKUP($E:$E,'5'!$A:$F,3,0),"")</f>
        <v>2690</v>
      </c>
      <c r="S41" s="297" t="str">
        <f>_xlfn.IFNA(VLOOKUP($E:$E,'6'!$A:$F,3,0),"")</f>
        <v/>
      </c>
      <c r="T41" s="313">
        <v>1</v>
      </c>
      <c r="U41" s="313">
        <v>1</v>
      </c>
      <c r="V41" s="313">
        <v>10</v>
      </c>
      <c r="W41" s="314">
        <v>1.153</v>
      </c>
      <c r="X41" s="315">
        <v>3.2000000000000002E-3</v>
      </c>
      <c r="Y41" s="749">
        <v>3650</v>
      </c>
      <c r="Z41" s="282"/>
      <c r="AA41" s="316" t="s">
        <v>10390</v>
      </c>
      <c r="AB41" s="282" t="s">
        <v>9163</v>
      </c>
      <c r="AC41" s="317" t="s">
        <v>2104</v>
      </c>
      <c r="AD41" s="318" t="s">
        <v>2701</v>
      </c>
      <c r="AE41" s="319">
        <v>0</v>
      </c>
      <c r="AF41" s="319" t="s">
        <v>11273</v>
      </c>
      <c r="AG41" s="320">
        <v>52.87</v>
      </c>
      <c r="AH41" s="321">
        <f t="shared" si="7"/>
        <v>0</v>
      </c>
      <c r="AI41" s="287">
        <f>_xlfn.IFNA(VLOOKUP(AD:AD,грп!B:C,2,0),0)</f>
        <v>1</v>
      </c>
      <c r="AJ41" s="607">
        <v>33</v>
      </c>
      <c r="AK41" s="672">
        <f t="shared" si="4"/>
        <v>0</v>
      </c>
      <c r="AL41" s="174"/>
    </row>
    <row r="42" spans="1:39" s="6" customFormat="1" ht="12" customHeight="1" outlineLevel="1" x14ac:dyDescent="0.35">
      <c r="A42" s="307" t="s">
        <v>339</v>
      </c>
      <c r="B42" s="308" t="s">
        <v>5972</v>
      </c>
      <c r="C42" s="309"/>
      <c r="D42" s="310" t="s">
        <v>5790</v>
      </c>
      <c r="E42" s="322" t="s">
        <v>4832</v>
      </c>
      <c r="F42" s="293"/>
      <c r="G42" s="293"/>
      <c r="H42" s="294">
        <v>17</v>
      </c>
      <c r="I42" s="294" t="str">
        <f>IFERROR(_xlfn.IFNA(VLOOKUP($D:$D,history!$I:$Y,3,0),VLOOKUP(E:E,history!$H:$Y,4,0)),"--")</f>
        <v>V</v>
      </c>
      <c r="J42" s="282" t="s">
        <v>9868</v>
      </c>
      <c r="K42" s="282" t="str">
        <f t="shared" si="3"/>
        <v/>
      </c>
      <c r="L42" s="312">
        <f t="shared" si="8"/>
        <v>3913.23</v>
      </c>
      <c r="M42" s="312">
        <f t="shared" si="9"/>
        <v>5929.14</v>
      </c>
      <c r="N42" s="297" t="str">
        <f>_xlfn.IFNA(VLOOKUP($E:$E,'1'!$A:$E,3,0),"")</f>
        <v/>
      </c>
      <c r="O42" s="297" t="str">
        <f>_xlfn.IFNA(VLOOKUP($E:$E,'2'!$A:$E,3,0),"")</f>
        <v/>
      </c>
      <c r="P42" s="297" t="str">
        <f>_xlfn.IFNA(VLOOKUP($E:$E,'3'!$A:$D,3,0),"")</f>
        <v/>
      </c>
      <c r="Q42" s="297" t="str">
        <f>_xlfn.IFNA(VLOOKUP($E:$E,'4'!$A:$F,3,0),"")</f>
        <v/>
      </c>
      <c r="R42" s="297">
        <f>_xlfn.IFNA(VLOOKUP($E:$E,'5'!$A:$F,3,0),"")</f>
        <v>4103</v>
      </c>
      <c r="S42" s="297" t="str">
        <f>_xlfn.IFNA(VLOOKUP($E:$E,'6'!$A:$F,3,0),"")</f>
        <v/>
      </c>
      <c r="T42" s="313">
        <v>1</v>
      </c>
      <c r="U42" s="313">
        <v>1</v>
      </c>
      <c r="V42" s="313">
        <v>5</v>
      </c>
      <c r="W42" s="314">
        <v>2.0179999999999998</v>
      </c>
      <c r="X42" s="315">
        <v>6.4374999999999996E-3</v>
      </c>
      <c r="Y42" s="749">
        <v>5350</v>
      </c>
      <c r="Z42" s="282"/>
      <c r="AA42" s="316" t="s">
        <v>10388</v>
      </c>
      <c r="AB42" s="282" t="s">
        <v>9163</v>
      </c>
      <c r="AC42" s="317" t="s">
        <v>2104</v>
      </c>
      <c r="AD42" s="318" t="s">
        <v>2701</v>
      </c>
      <c r="AE42" s="319">
        <v>0</v>
      </c>
      <c r="AF42" s="319" t="s">
        <v>11273</v>
      </c>
      <c r="AG42" s="320">
        <v>78.239999999999995</v>
      </c>
      <c r="AH42" s="321">
        <f t="shared" si="7"/>
        <v>0</v>
      </c>
      <c r="AI42" s="287">
        <f>_xlfn.IFNA(VLOOKUP(AD:AD,грп!B:C,2,0),0)</f>
        <v>1</v>
      </c>
      <c r="AJ42" s="607">
        <v>12</v>
      </c>
      <c r="AK42" s="672">
        <f t="shared" si="4"/>
        <v>0</v>
      </c>
      <c r="AL42" s="174"/>
      <c r="AM42" s="4"/>
    </row>
    <row r="43" spans="1:39" s="4" customFormat="1" ht="12" customHeight="1" outlineLevel="1" x14ac:dyDescent="0.35">
      <c r="A43" s="307" t="s">
        <v>339</v>
      </c>
      <c r="B43" s="308" t="s">
        <v>5973</v>
      </c>
      <c r="C43" s="323"/>
      <c r="D43" s="310" t="s">
        <v>5306</v>
      </c>
      <c r="E43" s="311" t="s">
        <v>3329</v>
      </c>
      <c r="F43" s="293"/>
      <c r="G43" s="293"/>
      <c r="H43" s="294">
        <v>23</v>
      </c>
      <c r="I43" s="294" t="str">
        <f>IFERROR(_xlfn.IFNA(VLOOKUP($D:$D,history!$I:$Y,3,0),VLOOKUP(E:E,history!$H:$Y,4,0)),"--")</f>
        <v>--</v>
      </c>
      <c r="J43" s="282" t="s">
        <v>9870</v>
      </c>
      <c r="K43" s="282" t="str">
        <f t="shared" si="3"/>
        <v/>
      </c>
      <c r="L43" s="312">
        <f t="shared" si="8"/>
        <v>3473.6</v>
      </c>
      <c r="M43" s="312">
        <f t="shared" si="9"/>
        <v>5263.03</v>
      </c>
      <c r="N43" s="297" t="str">
        <f>_xlfn.IFNA(VLOOKUP($E:$E,'1'!$A:$E,3,0),"")</f>
        <v/>
      </c>
      <c r="O43" s="297" t="str">
        <f>_xlfn.IFNA(VLOOKUP($E:$E,'2'!$A:$E,3,0),"")</f>
        <v/>
      </c>
      <c r="P43" s="297" t="str">
        <f>_xlfn.IFNA(VLOOKUP($E:$E,'3'!$A:$D,3,0),"")</f>
        <v/>
      </c>
      <c r="Q43" s="297" t="str">
        <f>_xlfn.IFNA(VLOOKUP($E:$E,'4'!$A:$F,3,0),"")</f>
        <v/>
      </c>
      <c r="R43" s="297">
        <f>_xlfn.IFNA(VLOOKUP($E:$E,'5'!$A:$F,3,0),"")</f>
        <v>3345</v>
      </c>
      <c r="S43" s="297" t="str">
        <f>_xlfn.IFNA(VLOOKUP($E:$E,'6'!$A:$F,3,0),"")</f>
        <v/>
      </c>
      <c r="T43" s="313">
        <v>1</v>
      </c>
      <c r="U43" s="313">
        <v>1</v>
      </c>
      <c r="V43" s="313">
        <v>5</v>
      </c>
      <c r="W43" s="314">
        <v>2.4900000000000002</v>
      </c>
      <c r="X43" s="315">
        <v>1.04E-2</v>
      </c>
      <c r="Y43" s="749">
        <v>4750</v>
      </c>
      <c r="Z43" s="282"/>
      <c r="AA43" s="316" t="s">
        <v>10388</v>
      </c>
      <c r="AB43" s="282" t="s">
        <v>9163</v>
      </c>
      <c r="AC43" s="317" t="s">
        <v>2104</v>
      </c>
      <c r="AD43" s="318" t="s">
        <v>2701</v>
      </c>
      <c r="AE43" s="319">
        <v>0</v>
      </c>
      <c r="AF43" s="319" t="s">
        <v>11277</v>
      </c>
      <c r="AG43" s="320">
        <v>69.45</v>
      </c>
      <c r="AH43" s="321">
        <f t="shared" si="7"/>
        <v>0</v>
      </c>
      <c r="AI43" s="287">
        <f>_xlfn.IFNA(VLOOKUP(AD:AD,грп!B:C,2,0),0)</f>
        <v>1</v>
      </c>
      <c r="AJ43" s="607">
        <v>5</v>
      </c>
      <c r="AK43" s="672">
        <f t="shared" si="4"/>
        <v>0</v>
      </c>
      <c r="AL43" s="174"/>
    </row>
    <row r="44" spans="1:39" s="4" customFormat="1" ht="11.45" customHeight="1" outlineLevel="1" x14ac:dyDescent="0.35">
      <c r="A44" s="307" t="s">
        <v>339</v>
      </c>
      <c r="B44" s="308" t="s">
        <v>5975</v>
      </c>
      <c r="C44" s="309" t="s">
        <v>21</v>
      </c>
      <c r="D44" s="310" t="s">
        <v>10412</v>
      </c>
      <c r="E44" s="322" t="s">
        <v>5664</v>
      </c>
      <c r="F44" s="293"/>
      <c r="G44" s="293"/>
      <c r="H44" s="294">
        <v>20</v>
      </c>
      <c r="I44" s="294" t="str">
        <f>IFERROR(_xlfn.IFNA(VLOOKUP($D:$D,history!$I:$Y,3,0),VLOOKUP(E:E,history!$H:$Y,4,0)),"--")</f>
        <v>--</v>
      </c>
      <c r="J44" s="282" t="s">
        <v>9870</v>
      </c>
      <c r="K44" s="282" t="str">
        <f t="shared" si="3"/>
        <v/>
      </c>
      <c r="L44" s="312">
        <f t="shared" si="8"/>
        <v>1393.44</v>
      </c>
      <c r="M44" s="312">
        <f t="shared" si="9"/>
        <v>2111.27</v>
      </c>
      <c r="N44" s="297" t="str">
        <f>_xlfn.IFNA(VLOOKUP($E:$E,'1'!$A:$E,3,0),"")</f>
        <v/>
      </c>
      <c r="O44" s="297" t="str">
        <f>_xlfn.IFNA(VLOOKUP($E:$E,'2'!$A:$E,3,0),"")</f>
        <v/>
      </c>
      <c r="P44" s="297" t="str">
        <f>_xlfn.IFNA(VLOOKUP($E:$E,'3'!$A:$D,3,0),"")</f>
        <v/>
      </c>
      <c r="Q44" s="297" t="str">
        <f>_xlfn.IFNA(VLOOKUP($E:$E,'4'!$A:$F,3,0),"")</f>
        <v/>
      </c>
      <c r="R44" s="297" t="str">
        <f>_xlfn.IFNA(VLOOKUP($E:$E,'5'!$A:$F,3,0),"")</f>
        <v/>
      </c>
      <c r="S44" s="297" t="str">
        <f>_xlfn.IFNA(VLOOKUP($E:$E,'6'!$A:$F,3,0),"")</f>
        <v/>
      </c>
      <c r="T44" s="313">
        <v>1</v>
      </c>
      <c r="U44" s="313">
        <v>1</v>
      </c>
      <c r="V44" s="313">
        <v>10</v>
      </c>
      <c r="W44" s="314">
        <v>1.08</v>
      </c>
      <c r="X44" s="315">
        <v>5.0000000000000001E-3</v>
      </c>
      <c r="Y44" s="749">
        <v>1950</v>
      </c>
      <c r="Z44" s="282"/>
      <c r="AA44" s="316" t="s">
        <v>10388</v>
      </c>
      <c r="AB44" s="282" t="s">
        <v>9164</v>
      </c>
      <c r="AC44" s="317" t="s">
        <v>2104</v>
      </c>
      <c r="AD44" s="318" t="s">
        <v>2701</v>
      </c>
      <c r="AE44" s="319">
        <v>0</v>
      </c>
      <c r="AF44" s="319" t="s">
        <v>21</v>
      </c>
      <c r="AG44" s="320">
        <v>27.86</v>
      </c>
      <c r="AH44" s="321">
        <f t="shared" si="7"/>
        <v>0</v>
      </c>
      <c r="AI44" s="287">
        <f>_xlfn.IFNA(VLOOKUP(AD:AD,грп!B:C,2,0),0)</f>
        <v>1</v>
      </c>
      <c r="AJ44" s="607">
        <v>10</v>
      </c>
      <c r="AK44" s="672" t="str">
        <f t="shared" si="4"/>
        <v>new</v>
      </c>
      <c r="AL44" s="174"/>
    </row>
    <row r="45" spans="1:39" s="4" customFormat="1" ht="11.45" customHeight="1" outlineLevel="1" x14ac:dyDescent="0.35">
      <c r="A45" s="307" t="s">
        <v>339</v>
      </c>
      <c r="B45" s="308" t="s">
        <v>5974</v>
      </c>
      <c r="C45" s="323"/>
      <c r="D45" s="310" t="s">
        <v>3983</v>
      </c>
      <c r="E45" s="311" t="s">
        <v>3331</v>
      </c>
      <c r="F45" s="293"/>
      <c r="G45" s="293"/>
      <c r="H45" s="294">
        <v>33</v>
      </c>
      <c r="I45" s="294" t="str">
        <f>IFERROR(_xlfn.IFNA(VLOOKUP($D:$D,history!$I:$Y,3,0),VLOOKUP(E:E,history!$H:$Y,4,0)),"--")</f>
        <v>V</v>
      </c>
      <c r="J45" s="282" t="s">
        <v>9868</v>
      </c>
      <c r="K45" s="282" t="str">
        <f t="shared" si="3"/>
        <v/>
      </c>
      <c r="L45" s="312">
        <f t="shared" si="8"/>
        <v>3675.66</v>
      </c>
      <c r="M45" s="312">
        <f t="shared" si="9"/>
        <v>5569.18</v>
      </c>
      <c r="N45" s="297" t="str">
        <f>_xlfn.IFNA(VLOOKUP($E:$E,'1'!$A:$E,3,0),"")</f>
        <v/>
      </c>
      <c r="O45" s="297" t="str">
        <f>_xlfn.IFNA(VLOOKUP($E:$E,'2'!$A:$E,3,0),"")</f>
        <v/>
      </c>
      <c r="P45" s="297" t="str">
        <f>_xlfn.IFNA(VLOOKUP($E:$E,'3'!$A:$D,3,0),"")</f>
        <v/>
      </c>
      <c r="Q45" s="297" t="str">
        <f>_xlfn.IFNA(VLOOKUP($E:$E,'4'!$A:$F,3,0),"")</f>
        <v/>
      </c>
      <c r="R45" s="297">
        <f>_xlfn.IFNA(VLOOKUP($E:$E,'5'!$A:$F,3,0),"")</f>
        <v>3590</v>
      </c>
      <c r="S45" s="297" t="str">
        <f>_xlfn.IFNA(VLOOKUP($E:$E,'6'!$A:$F,3,0),"")</f>
        <v/>
      </c>
      <c r="T45" s="313">
        <v>1</v>
      </c>
      <c r="U45" s="313">
        <v>1</v>
      </c>
      <c r="V45" s="313">
        <v>5</v>
      </c>
      <c r="W45" s="314">
        <v>2.63</v>
      </c>
      <c r="X45" s="315">
        <v>1.0208333300000001E-2</v>
      </c>
      <c r="Y45" s="749">
        <v>5050</v>
      </c>
      <c r="Z45" s="282"/>
      <c r="AA45" s="316" t="s">
        <v>10392</v>
      </c>
      <c r="AB45" s="282" t="s">
        <v>9163</v>
      </c>
      <c r="AC45" s="317" t="s">
        <v>2104</v>
      </c>
      <c r="AD45" s="318" t="s">
        <v>2701</v>
      </c>
      <c r="AE45" s="319">
        <v>0</v>
      </c>
      <c r="AF45" s="319" t="s">
        <v>11278</v>
      </c>
      <c r="AG45" s="320">
        <v>73.489999999999995</v>
      </c>
      <c r="AH45" s="321">
        <f t="shared" si="7"/>
        <v>0</v>
      </c>
      <c r="AI45" s="287">
        <f>_xlfn.IFNA(VLOOKUP(AD:AD,грп!B:C,2,0),0)</f>
        <v>1</v>
      </c>
      <c r="AJ45" s="607">
        <v>163</v>
      </c>
      <c r="AK45" s="672">
        <f t="shared" si="4"/>
        <v>0</v>
      </c>
      <c r="AL45" s="174"/>
    </row>
    <row r="46" spans="1:39" s="4" customFormat="1" ht="11.45" customHeight="1" outlineLevel="1" x14ac:dyDescent="0.35">
      <c r="A46" s="307" t="s">
        <v>339</v>
      </c>
      <c r="B46" s="308" t="s">
        <v>5976</v>
      </c>
      <c r="C46" s="309"/>
      <c r="D46" s="310" t="s">
        <v>3982</v>
      </c>
      <c r="E46" s="322" t="s">
        <v>3336</v>
      </c>
      <c r="F46" s="293"/>
      <c r="G46" s="293"/>
      <c r="H46" s="294">
        <v>11</v>
      </c>
      <c r="I46" s="294" t="str">
        <f>IFERROR(_xlfn.IFNA(VLOOKUP($D:$D,history!$I:$Y,3,0),VLOOKUP(E:E,history!$H:$Y,4,0)),"--")</f>
        <v>--</v>
      </c>
      <c r="J46" s="282" t="s">
        <v>9869</v>
      </c>
      <c r="K46" s="282" t="str">
        <f t="shared" si="3"/>
        <v/>
      </c>
      <c r="L46" s="312">
        <f t="shared" si="8"/>
        <v>4237.34</v>
      </c>
      <c r="M46" s="312">
        <f t="shared" si="9"/>
        <v>6420.21</v>
      </c>
      <c r="N46" s="297" t="str">
        <f>_xlfn.IFNA(VLOOKUP($E:$E,'1'!$A:$E,3,0),"")</f>
        <v/>
      </c>
      <c r="O46" s="297" t="str">
        <f>_xlfn.IFNA(VLOOKUP($E:$E,'2'!$A:$E,3,0),"")</f>
        <v/>
      </c>
      <c r="P46" s="297" t="str">
        <f>_xlfn.IFNA(VLOOKUP($E:$E,'3'!$A:$D,3,0),"")</f>
        <v/>
      </c>
      <c r="Q46" s="297" t="str">
        <f>_xlfn.IFNA(VLOOKUP($E:$E,'4'!$A:$F,3,0),"")</f>
        <v/>
      </c>
      <c r="R46" s="297">
        <f>_xlfn.IFNA(VLOOKUP($E:$E,'5'!$A:$F,3,0),"")</f>
        <v>4103</v>
      </c>
      <c r="S46" s="297" t="str">
        <f>_xlfn.IFNA(VLOOKUP($E:$E,'6'!$A:$F,3,0),"")</f>
        <v/>
      </c>
      <c r="T46" s="313">
        <v>1</v>
      </c>
      <c r="U46" s="313">
        <v>1</v>
      </c>
      <c r="V46" s="313">
        <v>5</v>
      </c>
      <c r="W46" s="314">
        <v>2.68</v>
      </c>
      <c r="X46" s="315">
        <v>1.04E-2</v>
      </c>
      <c r="Y46" s="749">
        <v>5790</v>
      </c>
      <c r="Z46" s="282"/>
      <c r="AA46" s="316" t="s">
        <v>10392</v>
      </c>
      <c r="AB46" s="282" t="s">
        <v>9163</v>
      </c>
      <c r="AC46" s="317" t="s">
        <v>2104</v>
      </c>
      <c r="AD46" s="318" t="s">
        <v>2701</v>
      </c>
      <c r="AE46" s="319">
        <v>0</v>
      </c>
      <c r="AF46" s="319" t="s">
        <v>11279</v>
      </c>
      <c r="AG46" s="320">
        <v>84.72</v>
      </c>
      <c r="AH46" s="321">
        <f t="shared" si="7"/>
        <v>0</v>
      </c>
      <c r="AI46" s="287">
        <f>_xlfn.IFNA(VLOOKUP(AD:AD,грп!B:C,2,0),0)</f>
        <v>1</v>
      </c>
      <c r="AJ46" s="607">
        <v>0</v>
      </c>
      <c r="AK46" s="672">
        <f t="shared" si="4"/>
        <v>0</v>
      </c>
      <c r="AL46" s="174"/>
    </row>
    <row r="47" spans="1:39" s="4" customFormat="1" ht="11.45" customHeight="1" outlineLevel="1" x14ac:dyDescent="0.35">
      <c r="A47" s="307" t="s">
        <v>339</v>
      </c>
      <c r="B47" s="308" t="s">
        <v>5977</v>
      </c>
      <c r="C47" s="328"/>
      <c r="D47" s="310" t="s">
        <v>1444</v>
      </c>
      <c r="E47" s="322" t="s">
        <v>1445</v>
      </c>
      <c r="F47" s="293"/>
      <c r="G47" s="293"/>
      <c r="H47" s="294">
        <v>10</v>
      </c>
      <c r="I47" s="294" t="str">
        <f>IFERROR(_xlfn.IFNA(VLOOKUP($D:$D,history!$I:$Y,3,0),VLOOKUP(E:E,history!$H:$Y,4,0)),"--")</f>
        <v>--</v>
      </c>
      <c r="J47" s="282" t="s">
        <v>5946</v>
      </c>
      <c r="K47" s="282" t="str">
        <f t="shared" si="3"/>
        <v/>
      </c>
      <c r="L47" s="312">
        <f t="shared" si="8"/>
        <v>2906.92</v>
      </c>
      <c r="M47" s="312">
        <f t="shared" si="9"/>
        <v>4404.42</v>
      </c>
      <c r="N47" s="297" t="str">
        <f>_xlfn.IFNA(VLOOKUP($E:$E,'1'!$A:$E,3,0),"")</f>
        <v/>
      </c>
      <c r="O47" s="297" t="str">
        <f>_xlfn.IFNA(VLOOKUP($E:$E,'2'!$A:$E,3,0),"")</f>
        <v/>
      </c>
      <c r="P47" s="297" t="str">
        <f>_xlfn.IFNA(VLOOKUP($E:$E,'3'!$A:$D,3,0),"")</f>
        <v/>
      </c>
      <c r="Q47" s="297" t="str">
        <f>_xlfn.IFNA(VLOOKUP($E:$E,'4'!$A:$F,3,0),"")</f>
        <v/>
      </c>
      <c r="R47" s="297">
        <f>_xlfn.IFNA(VLOOKUP($E:$E,'5'!$A:$F,3,0),"")</f>
        <v>2590</v>
      </c>
      <c r="S47" s="297" t="str">
        <f>_xlfn.IFNA(VLOOKUP($E:$E,'6'!$A:$F,3,0),"")</f>
        <v/>
      </c>
      <c r="T47" s="313">
        <v>1</v>
      </c>
      <c r="U47" s="313">
        <v>1</v>
      </c>
      <c r="V47" s="313">
        <v>5</v>
      </c>
      <c r="W47" s="314">
        <v>2.08</v>
      </c>
      <c r="X47" s="315">
        <v>7.4200000000000004E-3</v>
      </c>
      <c r="Y47" s="749">
        <v>3990</v>
      </c>
      <c r="Z47" s="282"/>
      <c r="AA47" s="316" t="s">
        <v>10390</v>
      </c>
      <c r="AB47" s="282" t="s">
        <v>9163</v>
      </c>
      <c r="AC47" s="317" t="s">
        <v>2104</v>
      </c>
      <c r="AD47" s="318" t="s">
        <v>2701</v>
      </c>
      <c r="AE47" s="319">
        <v>0</v>
      </c>
      <c r="AF47" s="319" t="s">
        <v>11273</v>
      </c>
      <c r="AG47" s="320">
        <v>58.12</v>
      </c>
      <c r="AH47" s="321">
        <f t="shared" si="7"/>
        <v>0</v>
      </c>
      <c r="AI47" s="287">
        <f>_xlfn.IFNA(VLOOKUP(AD:AD,грп!B:C,2,0),0)</f>
        <v>1</v>
      </c>
      <c r="AJ47" s="607">
        <v>0</v>
      </c>
      <c r="AK47" s="672">
        <f t="shared" si="4"/>
        <v>0</v>
      </c>
      <c r="AL47" s="174"/>
    </row>
    <row r="48" spans="1:39" s="4" customFormat="1" ht="12" customHeight="1" x14ac:dyDescent="0.35">
      <c r="A48" s="288"/>
      <c r="B48" s="289"/>
      <c r="C48" s="290" t="s">
        <v>555</v>
      </c>
      <c r="D48" s="291" t="s">
        <v>2695</v>
      </c>
      <c r="E48" s="292"/>
      <c r="F48" s="293"/>
      <c r="G48" s="293"/>
      <c r="H48" s="294"/>
      <c r="I48" s="294"/>
      <c r="J48" s="282" t="s">
        <v>393</v>
      </c>
      <c r="K48" s="282" t="str">
        <f t="shared" si="3"/>
        <v/>
      </c>
      <c r="L48" s="295"/>
      <c r="M48" s="296"/>
      <c r="N48" s="297"/>
      <c r="O48" s="297"/>
      <c r="P48" s="297"/>
      <c r="Q48" s="297" t="str">
        <f>_xlfn.IFNA(VLOOKUP($E:$E,'4'!$A:$F,3,0),"")</f>
        <v/>
      </c>
      <c r="R48" s="297" t="str">
        <f>_xlfn.IFNA(VLOOKUP($E:$E,'5'!$A:$F,3,0),"")</f>
        <v/>
      </c>
      <c r="S48" s="297"/>
      <c r="T48" s="298"/>
      <c r="U48" s="299"/>
      <c r="V48" s="299"/>
      <c r="W48" s="300"/>
      <c r="X48" s="301"/>
      <c r="Y48" s="749"/>
      <c r="Z48" s="282"/>
      <c r="AA48" s="280"/>
      <c r="AB48" s="280" t="s">
        <v>393</v>
      </c>
      <c r="AC48" s="302"/>
      <c r="AD48" s="303" t="s">
        <v>2695</v>
      </c>
      <c r="AE48" s="280"/>
      <c r="AF48" s="329"/>
      <c r="AG48" s="305"/>
      <c r="AH48" s="306"/>
      <c r="AI48" s="287">
        <f>_xlfn.IFNA(VLOOKUP(AD:AD,грп!B:C,2,0),0)</f>
        <v>0</v>
      </c>
      <c r="AJ48" s="607">
        <v>0</v>
      </c>
      <c r="AK48" s="672" t="str">
        <f t="shared" si="4"/>
        <v xml:space="preserve"> </v>
      </c>
      <c r="AL48" s="174"/>
    </row>
    <row r="49" spans="1:39" s="4" customFormat="1" ht="12" customHeight="1" outlineLevel="1" x14ac:dyDescent="0.35">
      <c r="A49" s="307" t="s">
        <v>1897</v>
      </c>
      <c r="B49" s="308" t="s">
        <v>5978</v>
      </c>
      <c r="C49" s="323"/>
      <c r="D49" s="310" t="s">
        <v>3294</v>
      </c>
      <c r="E49" s="322" t="s">
        <v>2674</v>
      </c>
      <c r="F49" s="293"/>
      <c r="G49" s="293"/>
      <c r="H49" s="294">
        <v>65</v>
      </c>
      <c r="I49" s="294" t="str">
        <f>IFERROR(_xlfn.IFNA(VLOOKUP($D:$D,history!$I:$Y,3,0),VLOOKUP(E:E,history!$H:$Y,4,0)),"--")</f>
        <v>--</v>
      </c>
      <c r="J49" s="282" t="s">
        <v>9869</v>
      </c>
      <c r="K49" s="282" t="str">
        <f t="shared" si="3"/>
        <v/>
      </c>
      <c r="L49" s="312">
        <f t="shared" ref="L49:L56" si="10">IF($A$3="ИМ",ROUND($Y49*(1-($L$6-$F$4))*(1-$F$3)*(1+$AG$2),2),ROUND($M49*(1-($L$6-$F$4))*(1-$F$3)*(1+$AG$2),2))</f>
        <v>905.55</v>
      </c>
      <c r="M49" s="312">
        <f t="shared" ref="M49:M56" si="11">ROUND(IF($A$3="РЕГИОНЫ",AG49*$AG$3*$AG$1,IF(AI49=0,AG49*$AG$3*$AG$1,AG49*$AG$3*(1-5%)*$AG$1)),2)</f>
        <v>1372.04</v>
      </c>
      <c r="N49" s="297" t="str">
        <f>_xlfn.IFNA(VLOOKUP($E:$E,'1'!$A:$E,3,0),"")</f>
        <v/>
      </c>
      <c r="O49" s="297" t="str">
        <f>_xlfn.IFNA(VLOOKUP($E:$E,'2'!$A:$E,3,0),"")</f>
        <v/>
      </c>
      <c r="P49" s="297" t="str">
        <f>_xlfn.IFNA(VLOOKUP($E:$E,'3'!$A:$D,3,0),"")</f>
        <v/>
      </c>
      <c r="Q49" s="297" t="str">
        <f>_xlfn.IFNA(VLOOKUP($E:$E,'4'!$A:$F,3,0),"")</f>
        <v/>
      </c>
      <c r="R49" s="297">
        <f>_xlfn.IFNA(VLOOKUP($E:$E,'5'!$A:$F,3,0),"")</f>
        <v>788</v>
      </c>
      <c r="S49" s="297" t="str">
        <f>_xlfn.IFNA(VLOOKUP($E:$E,'6'!$A:$F,3,0),"")</f>
        <v/>
      </c>
      <c r="T49" s="313">
        <v>1</v>
      </c>
      <c r="U49" s="313">
        <v>1</v>
      </c>
      <c r="V49" s="313">
        <v>20</v>
      </c>
      <c r="W49" s="314">
        <v>0.4</v>
      </c>
      <c r="X49" s="315">
        <v>2.15E-3</v>
      </c>
      <c r="Y49" s="749">
        <v>1250</v>
      </c>
      <c r="Z49" s="282"/>
      <c r="AA49" s="316" t="s">
        <v>10390</v>
      </c>
      <c r="AB49" s="282" t="s">
        <v>9163</v>
      </c>
      <c r="AC49" s="317" t="s">
        <v>2104</v>
      </c>
      <c r="AD49" s="318" t="s">
        <v>2695</v>
      </c>
      <c r="AE49" s="319">
        <v>0</v>
      </c>
      <c r="AF49" s="319" t="s">
        <v>11280</v>
      </c>
      <c r="AG49" s="320">
        <v>17.2</v>
      </c>
      <c r="AH49" s="321">
        <f t="shared" ref="AH49:AH61" si="12">IF($A$3="РЕГИОНЫ",ROUND($AG49*(1-($L$6-$F$4))*(1-$F$3)*(1+$AG$2)*$AG$1,2),0)</f>
        <v>0</v>
      </c>
      <c r="AI49" s="287">
        <f>_xlfn.IFNA(VLOOKUP(AD:AD,грп!B:C,2,0),0)</f>
        <v>0</v>
      </c>
      <c r="AJ49" s="607">
        <v>15</v>
      </c>
      <c r="AK49" s="672">
        <f t="shared" si="4"/>
        <v>0</v>
      </c>
      <c r="AL49" s="174"/>
    </row>
    <row r="50" spans="1:39" s="4" customFormat="1" ht="12" customHeight="1" outlineLevel="1" x14ac:dyDescent="0.35">
      <c r="A50" s="307" t="s">
        <v>1897</v>
      </c>
      <c r="B50" s="308" t="s">
        <v>5979</v>
      </c>
      <c r="C50" s="323"/>
      <c r="D50" s="310" t="s">
        <v>3295</v>
      </c>
      <c r="E50" s="322" t="s">
        <v>2675</v>
      </c>
      <c r="F50" s="293"/>
      <c r="G50" s="293"/>
      <c r="H50" s="294">
        <v>32</v>
      </c>
      <c r="I50" s="294" t="str">
        <f>IFERROR(_xlfn.IFNA(VLOOKUP($D:$D,history!$I:$Y,3,0),VLOOKUP(E:E,history!$H:$Y,4,0)),"--")</f>
        <v>--</v>
      </c>
      <c r="J50" s="282" t="s">
        <v>5946</v>
      </c>
      <c r="K50" s="282" t="str">
        <f t="shared" si="3"/>
        <v/>
      </c>
      <c r="L50" s="312">
        <f t="shared" si="10"/>
        <v>3466.88</v>
      </c>
      <c r="M50" s="312">
        <f t="shared" si="11"/>
        <v>5252.85</v>
      </c>
      <c r="N50" s="297" t="str">
        <f>_xlfn.IFNA(VLOOKUP($E:$E,'1'!$A:$E,3,0),"")</f>
        <v/>
      </c>
      <c r="O50" s="297" t="str">
        <f>_xlfn.IFNA(VLOOKUP($E:$E,'2'!$A:$E,3,0),"")</f>
        <v/>
      </c>
      <c r="P50" s="297" t="str">
        <f>_xlfn.IFNA(VLOOKUP($E:$E,'3'!$A:$D,3,0),"")</f>
        <v/>
      </c>
      <c r="Q50" s="297" t="str">
        <f>_xlfn.IFNA(VLOOKUP($E:$E,'4'!$A:$F,3,0),"")</f>
        <v/>
      </c>
      <c r="R50" s="297">
        <f>_xlfn.IFNA(VLOOKUP($E:$E,'5'!$A:$F,3,0),"")</f>
        <v>2907</v>
      </c>
      <c r="S50" s="297" t="str">
        <f>_xlfn.IFNA(VLOOKUP($E:$E,'6'!$A:$F,3,0),"")</f>
        <v/>
      </c>
      <c r="T50" s="313">
        <v>1</v>
      </c>
      <c r="U50" s="313">
        <v>1</v>
      </c>
      <c r="V50" s="313">
        <v>20</v>
      </c>
      <c r="W50" s="314">
        <v>0.69099999999999995</v>
      </c>
      <c r="X50" s="315">
        <v>9.5E-4</v>
      </c>
      <c r="Y50" s="749">
        <v>4750</v>
      </c>
      <c r="Z50" s="282"/>
      <c r="AA50" s="316" t="s">
        <v>10390</v>
      </c>
      <c r="AB50" s="282" t="s">
        <v>9163</v>
      </c>
      <c r="AC50" s="317" t="s">
        <v>2104</v>
      </c>
      <c r="AD50" s="318" t="s">
        <v>2695</v>
      </c>
      <c r="AE50" s="319">
        <v>0</v>
      </c>
      <c r="AF50" s="319" t="s">
        <v>11280</v>
      </c>
      <c r="AG50" s="320">
        <v>65.849999999999994</v>
      </c>
      <c r="AH50" s="321">
        <f t="shared" si="12"/>
        <v>0</v>
      </c>
      <c r="AI50" s="287">
        <f>_xlfn.IFNA(VLOOKUP(AD:AD,грп!B:C,2,0),0)</f>
        <v>0</v>
      </c>
      <c r="AJ50" s="607">
        <v>0</v>
      </c>
      <c r="AK50" s="672">
        <f t="shared" si="4"/>
        <v>0</v>
      </c>
      <c r="AL50" s="174"/>
    </row>
    <row r="51" spans="1:39" s="4" customFormat="1" ht="12" customHeight="1" outlineLevel="1" x14ac:dyDescent="0.35">
      <c r="A51" s="307" t="s">
        <v>10402</v>
      </c>
      <c r="B51" s="308" t="s">
        <v>5980</v>
      </c>
      <c r="C51" s="309"/>
      <c r="D51" s="310" t="s">
        <v>4217</v>
      </c>
      <c r="E51" s="322" t="s">
        <v>4180</v>
      </c>
      <c r="F51" s="293"/>
      <c r="G51" s="293"/>
      <c r="H51" s="294">
        <v>101</v>
      </c>
      <c r="I51" s="294" t="str">
        <f>IFERROR(_xlfn.IFNA(VLOOKUP($D:$D,history!$I:$Y,3,0),VLOOKUP(E:E,history!$H:$Y,4,0)),"--")</f>
        <v>V</v>
      </c>
      <c r="J51" s="282" t="s">
        <v>9870</v>
      </c>
      <c r="K51" s="282" t="str">
        <f t="shared" si="3"/>
        <v/>
      </c>
      <c r="L51" s="312">
        <f t="shared" si="10"/>
        <v>669.68</v>
      </c>
      <c r="M51" s="312">
        <f t="shared" si="11"/>
        <v>1014.67</v>
      </c>
      <c r="N51" s="297" t="str">
        <f>_xlfn.IFNA(VLOOKUP($E:$E,'1'!$A:$E,3,0),"")</f>
        <v/>
      </c>
      <c r="O51" s="297" t="str">
        <f>_xlfn.IFNA(VLOOKUP($E:$E,'2'!$A:$E,3,0),"")</f>
        <v/>
      </c>
      <c r="P51" s="297" t="str">
        <f>_xlfn.IFNA(VLOOKUP($E:$E,'3'!$A:$D,3,0),"")</f>
        <v/>
      </c>
      <c r="Q51" s="297" t="str">
        <f>_xlfn.IFNA(VLOOKUP($E:$E,'4'!$A:$F,3,0),"")</f>
        <v/>
      </c>
      <c r="R51" s="297">
        <f>_xlfn.IFNA(VLOOKUP($E:$E,'5'!$A:$F,3,0),"")</f>
        <v>695</v>
      </c>
      <c r="S51" s="297" t="str">
        <f>_xlfn.IFNA(VLOOKUP($E:$E,'6'!$A:$F,3,0),"")</f>
        <v/>
      </c>
      <c r="T51" s="313">
        <v>1</v>
      </c>
      <c r="U51" s="313">
        <v>1</v>
      </c>
      <c r="V51" s="313">
        <v>20</v>
      </c>
      <c r="W51" s="314">
        <v>0.33200000000000002</v>
      </c>
      <c r="X51" s="315">
        <v>1.6666667E-3</v>
      </c>
      <c r="Y51" s="749">
        <v>990</v>
      </c>
      <c r="Z51" s="282"/>
      <c r="AA51" s="316" t="s">
        <v>10391</v>
      </c>
      <c r="AB51" s="282" t="s">
        <v>9163</v>
      </c>
      <c r="AC51" s="317" t="s">
        <v>2104</v>
      </c>
      <c r="AD51" s="318" t="s">
        <v>2695</v>
      </c>
      <c r="AE51" s="319">
        <v>0</v>
      </c>
      <c r="AF51" s="319" t="s">
        <v>11281</v>
      </c>
      <c r="AG51" s="320">
        <v>12.72</v>
      </c>
      <c r="AH51" s="321">
        <f t="shared" si="12"/>
        <v>0</v>
      </c>
      <c r="AI51" s="287">
        <f>_xlfn.IFNA(VLOOKUP(AD:AD,грп!B:C,2,0),0)</f>
        <v>0</v>
      </c>
      <c r="AJ51" s="607">
        <v>84</v>
      </c>
      <c r="AK51" s="672">
        <f t="shared" si="4"/>
        <v>0</v>
      </c>
      <c r="AL51" s="174"/>
    </row>
    <row r="52" spans="1:39" s="4" customFormat="1" ht="12" customHeight="1" outlineLevel="1" x14ac:dyDescent="0.35">
      <c r="A52" s="307" t="s">
        <v>10402</v>
      </c>
      <c r="B52" s="308" t="s">
        <v>5981</v>
      </c>
      <c r="C52" s="309"/>
      <c r="D52" s="310" t="s">
        <v>5174</v>
      </c>
      <c r="E52" s="322" t="s">
        <v>4181</v>
      </c>
      <c r="F52" s="293"/>
      <c r="G52" s="293"/>
      <c r="H52" s="294">
        <v>51</v>
      </c>
      <c r="I52" s="294" t="str">
        <f>IFERROR(_xlfn.IFNA(VLOOKUP($D:$D,history!$I:$Y,3,0),VLOOKUP(E:E,history!$H:$Y,4,0)),"--")</f>
        <v>V</v>
      </c>
      <c r="J52" s="282" t="s">
        <v>9870</v>
      </c>
      <c r="K52" s="282" t="str">
        <f t="shared" si="3"/>
        <v/>
      </c>
      <c r="L52" s="312">
        <f t="shared" si="10"/>
        <v>1705.8</v>
      </c>
      <c r="M52" s="312">
        <f t="shared" si="11"/>
        <v>2584.5500000000002</v>
      </c>
      <c r="N52" s="297" t="str">
        <f>_xlfn.IFNA(VLOOKUP($E:$E,'1'!$A:$E,3,0),"")</f>
        <v/>
      </c>
      <c r="O52" s="297" t="str">
        <f>_xlfn.IFNA(VLOOKUP($E:$E,'2'!$A:$E,3,0),"")</f>
        <v/>
      </c>
      <c r="P52" s="297" t="str">
        <f>_xlfn.IFNA(VLOOKUP($E:$E,'3'!$A:$D,3,0),"")</f>
        <v/>
      </c>
      <c r="Q52" s="297" t="str">
        <f>_xlfn.IFNA(VLOOKUP($E:$E,'4'!$A:$F,3,0),"")</f>
        <v/>
      </c>
      <c r="R52" s="297">
        <f>_xlfn.IFNA(VLOOKUP($E:$E,'5'!$A:$F,3,0),"")</f>
        <v>1503</v>
      </c>
      <c r="S52" s="297" t="str">
        <f>_xlfn.IFNA(VLOOKUP($E:$E,'6'!$A:$F,3,0),"")</f>
        <v/>
      </c>
      <c r="T52" s="313">
        <v>1</v>
      </c>
      <c r="U52" s="313">
        <v>1</v>
      </c>
      <c r="V52" s="313">
        <v>20</v>
      </c>
      <c r="W52" s="314">
        <v>0.91</v>
      </c>
      <c r="X52" s="315">
        <v>4.0434783000000002E-3</v>
      </c>
      <c r="Y52" s="749">
        <v>2490</v>
      </c>
      <c r="Z52" s="282"/>
      <c r="AA52" s="316" t="s">
        <v>10388</v>
      </c>
      <c r="AB52" s="282" t="s">
        <v>9163</v>
      </c>
      <c r="AC52" s="317" t="s">
        <v>2104</v>
      </c>
      <c r="AD52" s="318" t="s">
        <v>2695</v>
      </c>
      <c r="AE52" s="319">
        <v>0</v>
      </c>
      <c r="AF52" s="319" t="s">
        <v>11281</v>
      </c>
      <c r="AG52" s="320">
        <v>32.4</v>
      </c>
      <c r="AH52" s="321">
        <f t="shared" si="12"/>
        <v>0</v>
      </c>
      <c r="AI52" s="287">
        <f>_xlfn.IFNA(VLOOKUP(AD:AD,грп!B:C,2,0),0)</f>
        <v>0</v>
      </c>
      <c r="AJ52" s="607">
        <v>21</v>
      </c>
      <c r="AK52" s="672">
        <f t="shared" si="4"/>
        <v>0</v>
      </c>
      <c r="AL52" s="174"/>
    </row>
    <row r="53" spans="1:39" s="4" customFormat="1" ht="12" customHeight="1" outlineLevel="1" x14ac:dyDescent="0.35">
      <c r="A53" s="307" t="s">
        <v>10402</v>
      </c>
      <c r="B53" s="308" t="s">
        <v>5982</v>
      </c>
      <c r="C53" s="309"/>
      <c r="D53" s="310" t="s">
        <v>4218</v>
      </c>
      <c r="E53" s="322" t="s">
        <v>3955</v>
      </c>
      <c r="F53" s="293"/>
      <c r="G53" s="293"/>
      <c r="H53" s="294">
        <v>58</v>
      </c>
      <c r="I53" s="294" t="str">
        <f>IFERROR(_xlfn.IFNA(VLOOKUP($D:$D,history!$I:$Y,3,0),VLOOKUP(E:E,history!$H:$Y,4,0)),"--")</f>
        <v>V</v>
      </c>
      <c r="J53" s="282" t="s">
        <v>9870</v>
      </c>
      <c r="K53" s="282" t="str">
        <f t="shared" si="3"/>
        <v/>
      </c>
      <c r="L53" s="312">
        <f t="shared" si="10"/>
        <v>1639.47</v>
      </c>
      <c r="M53" s="312">
        <f t="shared" si="11"/>
        <v>2484.04</v>
      </c>
      <c r="N53" s="297" t="str">
        <f>_xlfn.IFNA(VLOOKUP($E:$E,'1'!$A:$E,3,0),"")</f>
        <v/>
      </c>
      <c r="O53" s="297" t="str">
        <f>_xlfn.IFNA(VLOOKUP($E:$E,'2'!$A:$E,3,0),"")</f>
        <v/>
      </c>
      <c r="P53" s="297" t="str">
        <f>_xlfn.IFNA(VLOOKUP($E:$E,'3'!$A:$D,3,0),"")</f>
        <v/>
      </c>
      <c r="Q53" s="297" t="str">
        <f>_xlfn.IFNA(VLOOKUP($E:$E,'4'!$A:$F,3,0),"")</f>
        <v/>
      </c>
      <c r="R53" s="297">
        <f>_xlfn.IFNA(VLOOKUP($E:$E,'5'!$A:$F,3,0),"")</f>
        <v>1505</v>
      </c>
      <c r="S53" s="297" t="str">
        <f>_xlfn.IFNA(VLOOKUP($E:$E,'6'!$A:$F,3,0),"")</f>
        <v/>
      </c>
      <c r="T53" s="313">
        <v>1</v>
      </c>
      <c r="U53" s="313">
        <v>1</v>
      </c>
      <c r="V53" s="313">
        <v>30</v>
      </c>
      <c r="W53" s="314">
        <v>0.45500000000000002</v>
      </c>
      <c r="X53" s="315">
        <v>8.1372550000000001E-4</v>
      </c>
      <c r="Y53" s="749">
        <v>2390</v>
      </c>
      <c r="Z53" s="282"/>
      <c r="AA53" s="316" t="s">
        <v>10391</v>
      </c>
      <c r="AB53" s="282" t="s">
        <v>9163</v>
      </c>
      <c r="AC53" s="317" t="s">
        <v>2104</v>
      </c>
      <c r="AD53" s="318" t="s">
        <v>2695</v>
      </c>
      <c r="AE53" s="319">
        <v>0</v>
      </c>
      <c r="AF53" s="319" t="s">
        <v>11281</v>
      </c>
      <c r="AG53" s="320">
        <v>31.14</v>
      </c>
      <c r="AH53" s="321">
        <f t="shared" si="12"/>
        <v>0</v>
      </c>
      <c r="AI53" s="287">
        <f>_xlfn.IFNA(VLOOKUP(AD:AD,грп!B:C,2,0),0)</f>
        <v>0</v>
      </c>
      <c r="AJ53" s="607">
        <v>53</v>
      </c>
      <c r="AK53" s="672">
        <f t="shared" si="4"/>
        <v>0</v>
      </c>
      <c r="AL53" s="174"/>
    </row>
    <row r="54" spans="1:39" s="4" customFormat="1" ht="12" customHeight="1" outlineLevel="1" x14ac:dyDescent="0.35">
      <c r="A54" s="307" t="s">
        <v>10402</v>
      </c>
      <c r="B54" s="308" t="s">
        <v>5983</v>
      </c>
      <c r="C54" s="309"/>
      <c r="D54" s="310" t="s">
        <v>5427</v>
      </c>
      <c r="E54" s="322" t="s">
        <v>3956</v>
      </c>
      <c r="F54" s="293"/>
      <c r="G54" s="293"/>
      <c r="H54" s="294">
        <v>176</v>
      </c>
      <c r="I54" s="294" t="str">
        <f>IFERROR(_xlfn.IFNA(VLOOKUP($D:$D,history!$I:$Y,3,0),VLOOKUP(E:E,history!$H:$Y,4,0)),"--")</f>
        <v>V</v>
      </c>
      <c r="J54" s="282" t="s">
        <v>9870</v>
      </c>
      <c r="K54" s="282" t="str">
        <f t="shared" si="3"/>
        <v/>
      </c>
      <c r="L54" s="312">
        <f t="shared" si="10"/>
        <v>2761.92</v>
      </c>
      <c r="M54" s="312">
        <f t="shared" si="11"/>
        <v>4184.7299999999996</v>
      </c>
      <c r="N54" s="297" t="str">
        <f>_xlfn.IFNA(VLOOKUP($E:$E,'1'!$A:$E,3,0),"")</f>
        <v/>
      </c>
      <c r="O54" s="297" t="str">
        <f>_xlfn.IFNA(VLOOKUP($E:$E,'2'!$A:$E,3,0),"")</f>
        <v/>
      </c>
      <c r="P54" s="297" t="str">
        <f>_xlfn.IFNA(VLOOKUP($E:$E,'3'!$A:$D,3,0),"")</f>
        <v/>
      </c>
      <c r="Q54" s="297" t="str">
        <f>_xlfn.IFNA(VLOOKUP($E:$E,'4'!$A:$F,3,0),"")</f>
        <v/>
      </c>
      <c r="R54" s="297">
        <f>_xlfn.IFNA(VLOOKUP($E:$E,'5'!$A:$F,3,0),"")</f>
        <v>2587</v>
      </c>
      <c r="S54" s="297" t="str">
        <f>_xlfn.IFNA(VLOOKUP($E:$E,'6'!$A:$F,3,0),"")</f>
        <v/>
      </c>
      <c r="T54" s="313">
        <v>1</v>
      </c>
      <c r="U54" s="313">
        <v>1</v>
      </c>
      <c r="V54" s="313">
        <v>30</v>
      </c>
      <c r="W54" s="314">
        <v>0.69299999999999995</v>
      </c>
      <c r="X54" s="315">
        <v>9.607843E-4</v>
      </c>
      <c r="Y54" s="749">
        <v>3990</v>
      </c>
      <c r="Z54" s="282"/>
      <c r="AA54" s="316" t="s">
        <v>10391</v>
      </c>
      <c r="AB54" s="282" t="s">
        <v>9163</v>
      </c>
      <c r="AC54" s="317" t="s">
        <v>2104</v>
      </c>
      <c r="AD54" s="318" t="s">
        <v>2695</v>
      </c>
      <c r="AE54" s="319">
        <v>0</v>
      </c>
      <c r="AF54" s="319" t="s">
        <v>11281</v>
      </c>
      <c r="AG54" s="320">
        <v>52.46</v>
      </c>
      <c r="AH54" s="321">
        <f t="shared" si="12"/>
        <v>0</v>
      </c>
      <c r="AI54" s="287">
        <f>_xlfn.IFNA(VLOOKUP(AD:AD,грп!B:C,2,0),0)</f>
        <v>0</v>
      </c>
      <c r="AJ54" s="607">
        <v>87</v>
      </c>
      <c r="AK54" s="672">
        <f t="shared" si="4"/>
        <v>0</v>
      </c>
      <c r="AL54" s="174"/>
    </row>
    <row r="55" spans="1:39" s="4" customFormat="1" ht="12" customHeight="1" outlineLevel="1" x14ac:dyDescent="0.35">
      <c r="A55" s="307" t="s">
        <v>10402</v>
      </c>
      <c r="B55" s="308" t="s">
        <v>5984</v>
      </c>
      <c r="C55" s="309"/>
      <c r="D55" s="310" t="s">
        <v>5398</v>
      </c>
      <c r="E55" s="322" t="s">
        <v>5367</v>
      </c>
      <c r="F55" s="293"/>
      <c r="G55" s="293"/>
      <c r="H55" s="294">
        <v>9</v>
      </c>
      <c r="I55" s="294" t="str">
        <f>IFERROR(_xlfn.IFNA(VLOOKUP($D:$D,history!$I:$Y,3,0),VLOOKUP(E:E,history!$H:$Y,4,0)),"--")</f>
        <v>--</v>
      </c>
      <c r="J55" s="282" t="s">
        <v>5946</v>
      </c>
      <c r="K55" s="282" t="str">
        <f t="shared" si="3"/>
        <v/>
      </c>
      <c r="L55" s="312">
        <f t="shared" si="10"/>
        <v>1529.43</v>
      </c>
      <c r="M55" s="312">
        <f t="shared" si="11"/>
        <v>2317.3200000000002</v>
      </c>
      <c r="N55" s="297" t="str">
        <f>_xlfn.IFNA(VLOOKUP($E:$E,'1'!$A:$E,3,0),"")</f>
        <v/>
      </c>
      <c r="O55" s="297" t="str">
        <f>_xlfn.IFNA(VLOOKUP($E:$E,'2'!$A:$E,3,0),"")</f>
        <v/>
      </c>
      <c r="P55" s="297" t="str">
        <f>_xlfn.IFNA(VLOOKUP($E:$E,'3'!$A:$D,3,0),"")</f>
        <v/>
      </c>
      <c r="Q55" s="297" t="str">
        <f>_xlfn.IFNA(VLOOKUP($E:$E,'4'!$A:$F,3,0),"")</f>
        <v/>
      </c>
      <c r="R55" s="297">
        <f>_xlfn.IFNA(VLOOKUP($E:$E,'5'!$A:$F,3,0),"")</f>
        <v>1396</v>
      </c>
      <c r="S55" s="297" t="str">
        <f>_xlfn.IFNA(VLOOKUP($E:$E,'6'!$A:$F,3,0),"")</f>
        <v/>
      </c>
      <c r="T55" s="313">
        <v>1</v>
      </c>
      <c r="U55" s="313">
        <v>1</v>
      </c>
      <c r="V55" s="313">
        <v>1</v>
      </c>
      <c r="W55" s="314">
        <v>0.44800000000000001</v>
      </c>
      <c r="X55" s="315">
        <v>9.607843E-4</v>
      </c>
      <c r="Y55" s="749">
        <v>2250</v>
      </c>
      <c r="Z55" s="282"/>
      <c r="AA55" s="316" t="s">
        <v>10390</v>
      </c>
      <c r="AB55" s="282" t="s">
        <v>9163</v>
      </c>
      <c r="AC55" s="317" t="s">
        <v>2104</v>
      </c>
      <c r="AD55" s="318" t="s">
        <v>2695</v>
      </c>
      <c r="AE55" s="319">
        <v>0</v>
      </c>
      <c r="AF55" s="319" t="s">
        <v>11282</v>
      </c>
      <c r="AG55" s="320">
        <v>29.05</v>
      </c>
      <c r="AH55" s="321">
        <f t="shared" si="12"/>
        <v>0</v>
      </c>
      <c r="AI55" s="287">
        <f>_xlfn.IFNA(VLOOKUP(AD:AD,грп!B:C,2,0),0)</f>
        <v>0</v>
      </c>
      <c r="AJ55" s="607">
        <v>0</v>
      </c>
      <c r="AK55" s="672">
        <f t="shared" si="4"/>
        <v>0</v>
      </c>
      <c r="AL55" s="174"/>
    </row>
    <row r="56" spans="1:39" s="4" customFormat="1" ht="12" customHeight="1" outlineLevel="1" x14ac:dyDescent="0.35">
      <c r="A56" s="307" t="s">
        <v>10402</v>
      </c>
      <c r="B56" s="308" t="s">
        <v>5985</v>
      </c>
      <c r="C56" s="309" t="s">
        <v>21</v>
      </c>
      <c r="D56" s="310" t="s">
        <v>10413</v>
      </c>
      <c r="E56" s="322" t="s">
        <v>4715</v>
      </c>
      <c r="F56" s="293"/>
      <c r="G56" s="293"/>
      <c r="H56" s="294">
        <v>56</v>
      </c>
      <c r="I56" s="294" t="str">
        <f>IFERROR(_xlfn.IFNA(VLOOKUP($D:$D,history!$I:$Y,3,0),VLOOKUP(E:E,history!$H:$Y,4,0)),"--")</f>
        <v>--</v>
      </c>
      <c r="J56" s="282" t="s">
        <v>9870</v>
      </c>
      <c r="K56" s="282" t="str">
        <f t="shared" si="3"/>
        <v/>
      </c>
      <c r="L56" s="312">
        <f t="shared" si="10"/>
        <v>352.22</v>
      </c>
      <c r="M56" s="312">
        <f t="shared" si="11"/>
        <v>533.66</v>
      </c>
      <c r="N56" s="297" t="str">
        <f>_xlfn.IFNA(VLOOKUP($E:$E,'1'!$A:$E,3,0),"")</f>
        <v/>
      </c>
      <c r="O56" s="297" t="str">
        <f>_xlfn.IFNA(VLOOKUP($E:$E,'2'!$A:$E,3,0),"")</f>
        <v/>
      </c>
      <c r="P56" s="297" t="str">
        <f>_xlfn.IFNA(VLOOKUP($E:$E,'3'!$A:$D,3,0),"")</f>
        <v/>
      </c>
      <c r="Q56" s="297" t="str">
        <f>_xlfn.IFNA(VLOOKUP($E:$E,'4'!$A:$F,3,0),"")</f>
        <v/>
      </c>
      <c r="R56" s="297" t="str">
        <f>_xlfn.IFNA(VLOOKUP($E:$E,'5'!$A:$F,3,0),"")</f>
        <v/>
      </c>
      <c r="S56" s="297" t="str">
        <f>_xlfn.IFNA(VLOOKUP($E:$E,'6'!$A:$F,3,0),"")</f>
        <v/>
      </c>
      <c r="T56" s="313">
        <v>1</v>
      </c>
      <c r="U56" s="313">
        <v>10</v>
      </c>
      <c r="V56" s="313">
        <v>50</v>
      </c>
      <c r="W56" s="314">
        <v>0.27400000000000002</v>
      </c>
      <c r="X56" s="315">
        <v>1.4769231E-3</v>
      </c>
      <c r="Y56" s="749">
        <v>510</v>
      </c>
      <c r="Z56" s="282"/>
      <c r="AA56" s="316" t="s">
        <v>393</v>
      </c>
      <c r="AB56" s="282" t="s">
        <v>9163</v>
      </c>
      <c r="AC56" s="317" t="s">
        <v>2081</v>
      </c>
      <c r="AD56" s="318" t="s">
        <v>2695</v>
      </c>
      <c r="AE56" s="319">
        <v>0</v>
      </c>
      <c r="AF56" s="319" t="s">
        <v>11283</v>
      </c>
      <c r="AG56" s="320">
        <v>6.69</v>
      </c>
      <c r="AH56" s="321">
        <f t="shared" si="12"/>
        <v>0</v>
      </c>
      <c r="AI56" s="287">
        <f>_xlfn.IFNA(VLOOKUP(AD:AD,грп!B:C,2,0),0)</f>
        <v>0</v>
      </c>
      <c r="AJ56" s="607">
        <v>10</v>
      </c>
      <c r="AK56" s="672" t="str">
        <f t="shared" si="4"/>
        <v>new</v>
      </c>
      <c r="AL56" s="174"/>
    </row>
    <row r="57" spans="1:39" s="4" customFormat="1" ht="11.45" customHeight="1" outlineLevel="1" x14ac:dyDescent="0.35">
      <c r="A57" s="307" t="s">
        <v>10402</v>
      </c>
      <c r="B57" s="308" t="s">
        <v>5986</v>
      </c>
      <c r="C57" s="330" t="s">
        <v>393</v>
      </c>
      <c r="D57" s="310" t="s">
        <v>10414</v>
      </c>
      <c r="E57" s="322" t="s">
        <v>5409</v>
      </c>
      <c r="F57" s="293"/>
      <c r="G57" s="293"/>
      <c r="H57" s="294"/>
      <c r="I57" s="294" t="str">
        <f>IFERROR(_xlfn.IFNA(VLOOKUP($D:$D,history!$I:$Y,3,0),VLOOKUP(E:E,history!$H:$Y,4,0)),"--")</f>
        <v>--</v>
      </c>
      <c r="J57" s="282" t="s">
        <v>5946</v>
      </c>
      <c r="K57" s="282" t="str">
        <f t="shared" si="3"/>
        <v/>
      </c>
      <c r="L57" s="312">
        <f>IF($A$3="ИМ",ROUND($Y57*(1-($L$6-$F$4))*(1-$F$3)*(1+$AG$2),2),ROUND($M57*(1-($L$6-$F$4))*(1-$F$3)*(1+$AG$2),2))</f>
        <v>272.19</v>
      </c>
      <c r="M57" s="312">
        <f>ROUND(IF($A$3="РЕГИОНЫ",AG57*$AG$3*$AG$1,IF(AI57=0,AG57*$AG$3*$AG$1,AG57*$AG$3*(1-5%)*$AG$1)),2)</f>
        <v>412.41</v>
      </c>
      <c r="N57" s="297" t="str">
        <f>_xlfn.IFNA(VLOOKUP($E:$E,'1'!$A:$E,3,0),"")</f>
        <v/>
      </c>
      <c r="O57" s="297" t="str">
        <f>_xlfn.IFNA(VLOOKUP($E:$E,'2'!$A:$E,3,0),"")</f>
        <v/>
      </c>
      <c r="P57" s="297" t="str">
        <f>_xlfn.IFNA(VLOOKUP($E:$E,'3'!$A:$D,3,0),"")</f>
        <v/>
      </c>
      <c r="Q57" s="297" t="str">
        <f>_xlfn.IFNA(VLOOKUP($E:$E,'4'!$A:$F,3,0),"")</f>
        <v/>
      </c>
      <c r="R57" s="297" t="str">
        <f>_xlfn.IFNA(VLOOKUP($E:$E,'5'!$A:$F,3,0),"")</f>
        <v/>
      </c>
      <c r="S57" s="297" t="str">
        <f>_xlfn.IFNA(VLOOKUP($E:$E,'6'!$A:$F,3,0),"")</f>
        <v/>
      </c>
      <c r="T57" s="313">
        <v>1</v>
      </c>
      <c r="U57" s="313">
        <v>1</v>
      </c>
      <c r="V57" s="313">
        <v>1</v>
      </c>
      <c r="W57" s="314">
        <v>0.13400000000000001</v>
      </c>
      <c r="X57" s="315">
        <v>1E-10</v>
      </c>
      <c r="Y57" s="749">
        <v>390</v>
      </c>
      <c r="Z57" s="282"/>
      <c r="AA57" s="316" t="s">
        <v>10390</v>
      </c>
      <c r="AB57" s="282" t="s">
        <v>9163</v>
      </c>
      <c r="AC57" s="317" t="s">
        <v>2104</v>
      </c>
      <c r="AD57" s="318" t="s">
        <v>2695</v>
      </c>
      <c r="AE57" s="319">
        <v>0</v>
      </c>
      <c r="AF57" s="319" t="s">
        <v>11282</v>
      </c>
      <c r="AG57" s="320">
        <v>5.17</v>
      </c>
      <c r="AH57" s="321">
        <f t="shared" si="12"/>
        <v>0</v>
      </c>
      <c r="AI57" s="287">
        <f>_xlfn.IFNA(VLOOKUP(AD:AD,грп!B:C,2,0),0)</f>
        <v>0</v>
      </c>
      <c r="AJ57" s="607">
        <v>0</v>
      </c>
      <c r="AK57" s="672" t="str">
        <f t="shared" si="4"/>
        <v/>
      </c>
      <c r="AL57" s="174"/>
    </row>
    <row r="58" spans="1:39" s="4" customFormat="1" ht="12" customHeight="1" outlineLevel="1" x14ac:dyDescent="0.35">
      <c r="A58" s="307" t="s">
        <v>339</v>
      </c>
      <c r="B58" s="308" t="s">
        <v>5987</v>
      </c>
      <c r="C58" s="309"/>
      <c r="D58" s="310" t="s">
        <v>10415</v>
      </c>
      <c r="E58" s="322" t="s">
        <v>4885</v>
      </c>
      <c r="F58" s="293"/>
      <c r="G58" s="293"/>
      <c r="H58" s="294">
        <v>1</v>
      </c>
      <c r="I58" s="294" t="str">
        <f>IFERROR(_xlfn.IFNA(VLOOKUP($D:$D,history!$I:$Y,3,0),VLOOKUP(E:E,history!$H:$Y,4,0)),"--")</f>
        <v>--</v>
      </c>
      <c r="J58" s="282" t="s">
        <v>5946</v>
      </c>
      <c r="K58" s="282" t="str">
        <f t="shared" si="3"/>
        <v/>
      </c>
      <c r="L58" s="331">
        <f>IF($A$3="ИМ",ROUND($Y58*(1-($L$6-$F$4))*(1-$F$3)*(1+$AG$2),2),ROUND($M58*(1-($L$6-$F$4))*(1-$F$3)*(1+$AG$2),2))</f>
        <v>912.68</v>
      </c>
      <c r="M58" s="331">
        <v>1382.85</v>
      </c>
      <c r="N58" s="297" t="str">
        <f>_xlfn.IFNA(VLOOKUP($E:$E,'1'!$A:$E,3,0),"")</f>
        <v/>
      </c>
      <c r="O58" s="297" t="str">
        <f>_xlfn.IFNA(VLOOKUP($E:$E,'2'!$A:$E,3,0),"")</f>
        <v/>
      </c>
      <c r="P58" s="297" t="str">
        <f>_xlfn.IFNA(VLOOKUP($E:$E,'3'!$A:$D,3,0),"")</f>
        <v/>
      </c>
      <c r="Q58" s="297" t="str">
        <f>_xlfn.IFNA(VLOOKUP($E:$E,'4'!$A:$F,3,0),"")</f>
        <v/>
      </c>
      <c r="R58" s="297" t="str">
        <f>_xlfn.IFNA(VLOOKUP($E:$E,'5'!$A:$F,3,0),"")</f>
        <v/>
      </c>
      <c r="S58" s="297" t="str">
        <f>_xlfn.IFNA(VLOOKUP($E:$E,'6'!$A:$F,3,0),"")</f>
        <v/>
      </c>
      <c r="T58" s="313">
        <v>1</v>
      </c>
      <c r="U58" s="313">
        <v>1</v>
      </c>
      <c r="V58" s="313">
        <v>50</v>
      </c>
      <c r="W58" s="314">
        <v>0.4</v>
      </c>
      <c r="X58" s="315">
        <v>4.0000000000000002E-4</v>
      </c>
      <c r="Y58" s="749">
        <v>1310</v>
      </c>
      <c r="Z58" s="332" t="s">
        <v>5283</v>
      </c>
      <c r="AA58" s="316" t="s">
        <v>393</v>
      </c>
      <c r="AB58" s="282" t="s">
        <v>9163</v>
      </c>
      <c r="AC58" s="317" t="s">
        <v>2081</v>
      </c>
      <c r="AD58" s="318" t="s">
        <v>2695</v>
      </c>
      <c r="AE58" s="319">
        <v>0</v>
      </c>
      <c r="AF58" s="319" t="s">
        <v>11282</v>
      </c>
      <c r="AG58" s="320">
        <v>21.95</v>
      </c>
      <c r="AH58" s="321">
        <f t="shared" si="12"/>
        <v>0</v>
      </c>
      <c r="AI58" s="287">
        <f>_xlfn.IFNA(VLOOKUP(AD:AD,грп!B:C,2,0),0)</f>
        <v>0</v>
      </c>
      <c r="AJ58" s="607">
        <v>0</v>
      </c>
      <c r="AK58" s="672">
        <f t="shared" si="4"/>
        <v>0</v>
      </c>
      <c r="AL58" s="174"/>
    </row>
    <row r="59" spans="1:39" s="4" customFormat="1" ht="12" customHeight="1" outlineLevel="1" x14ac:dyDescent="0.35">
      <c r="A59" s="307" t="s">
        <v>339</v>
      </c>
      <c r="B59" s="308" t="s">
        <v>5988</v>
      </c>
      <c r="C59" s="309"/>
      <c r="D59" s="310" t="s">
        <v>4959</v>
      </c>
      <c r="E59" s="322" t="s">
        <v>4886</v>
      </c>
      <c r="F59" s="293"/>
      <c r="G59" s="293"/>
      <c r="H59" s="294"/>
      <c r="I59" s="294" t="str">
        <f>IFERROR(_xlfn.IFNA(VLOOKUP($D:$D,history!$I:$Y,3,0),VLOOKUP(E:E,history!$H:$Y,4,0)),"--")</f>
        <v>--</v>
      </c>
      <c r="J59" s="282" t="s">
        <v>5946</v>
      </c>
      <c r="K59" s="282" t="str">
        <f t="shared" ref="K59:K117" si="13" xml:space="preserve">
IF(OR($E59="",$A$3&lt;&gt;"МОСКВА"),"",
IF(AND($AJ59&gt;=1,$AJ59&lt;20),"*",
IF(AND($AJ59&gt;=20,$AJ59&lt;100),"**",
IF(($AJ59&gt;=100),"***","--"))))</f>
        <v/>
      </c>
      <c r="L59" s="331">
        <f>IF($A$3="ИМ",ROUND($Y59*(1-($L$6-$F$4))*(1-$F$3)*(1+$AG$2),2),ROUND($M59*(1-($L$6-$F$4))*(1-$F$3)*(1+$AG$2),2))</f>
        <v>1316.7</v>
      </c>
      <c r="M59" s="331">
        <v>1995</v>
      </c>
      <c r="N59" s="297" t="str">
        <f>_xlfn.IFNA(VLOOKUP($E:$E,'1'!$A:$E,3,0),"")</f>
        <v/>
      </c>
      <c r="O59" s="297" t="str">
        <f>_xlfn.IFNA(VLOOKUP($E:$E,'2'!$A:$E,3,0),"")</f>
        <v/>
      </c>
      <c r="P59" s="297" t="str">
        <f>_xlfn.IFNA(VLOOKUP($E:$E,'3'!$A:$D,3,0),"")</f>
        <v/>
      </c>
      <c r="Q59" s="297" t="str">
        <f>_xlfn.IFNA(VLOOKUP($E:$E,'4'!$A:$F,3,0),"")</f>
        <v/>
      </c>
      <c r="R59" s="297" t="str">
        <f>_xlfn.IFNA(VLOOKUP($E:$E,'5'!$A:$F,3,0),"")</f>
        <v/>
      </c>
      <c r="S59" s="297" t="str">
        <f>_xlfn.IFNA(VLOOKUP($E:$E,'6'!$A:$F,3,0),"")</f>
        <v/>
      </c>
      <c r="T59" s="313">
        <v>1</v>
      </c>
      <c r="U59" s="313">
        <v>1</v>
      </c>
      <c r="V59" s="313">
        <v>50</v>
      </c>
      <c r="W59" s="314">
        <v>0.86</v>
      </c>
      <c r="X59" s="315">
        <v>4.0000000000000002E-4</v>
      </c>
      <c r="Y59" s="749">
        <v>1890</v>
      </c>
      <c r="Z59" s="332" t="s">
        <v>5283</v>
      </c>
      <c r="AA59" s="316" t="s">
        <v>393</v>
      </c>
      <c r="AB59" s="282" t="s">
        <v>9163</v>
      </c>
      <c r="AC59" s="317" t="s">
        <v>2081</v>
      </c>
      <c r="AD59" s="318" t="s">
        <v>2695</v>
      </c>
      <c r="AE59" s="319">
        <v>0</v>
      </c>
      <c r="AF59" s="319" t="s">
        <v>11282</v>
      </c>
      <c r="AG59" s="320">
        <v>31.07</v>
      </c>
      <c r="AH59" s="321">
        <f t="shared" si="12"/>
        <v>0</v>
      </c>
      <c r="AI59" s="287">
        <f>_xlfn.IFNA(VLOOKUP(AD:AD,грп!B:C,2,0),0)</f>
        <v>0</v>
      </c>
      <c r="AJ59" s="607">
        <v>0</v>
      </c>
      <c r="AK59" s="672">
        <f t="shared" si="4"/>
        <v>0</v>
      </c>
      <c r="AL59" s="174"/>
    </row>
    <row r="60" spans="1:39" s="4" customFormat="1" ht="11.45" customHeight="1" outlineLevel="1" x14ac:dyDescent="0.35">
      <c r="A60" s="307" t="s">
        <v>10402</v>
      </c>
      <c r="B60" s="308" t="s">
        <v>9684</v>
      </c>
      <c r="C60" s="309" t="s">
        <v>21</v>
      </c>
      <c r="D60" s="310" t="s">
        <v>10416</v>
      </c>
      <c r="E60" s="322" t="s">
        <v>9517</v>
      </c>
      <c r="F60" s="293"/>
      <c r="G60" s="293"/>
      <c r="H60" s="294"/>
      <c r="I60" s="294" t="str">
        <f>IFERROR(_xlfn.IFNA(VLOOKUP($D:$D,history!$I:$Y,3,0),VLOOKUP(E:E,history!$H:$Y,4,0)),"--")</f>
        <v>--</v>
      </c>
      <c r="J60" s="282" t="s">
        <v>5946</v>
      </c>
      <c r="K60" s="282" t="str">
        <f t="shared" si="13"/>
        <v/>
      </c>
      <c r="L60" s="312">
        <f>IF($A$3="ИМ",ROUND($Y60*(1-($L$6-$F$4))*(1-$F$3)*(1+$AG$2),2),ROUND($M60*(1-($L$6-$F$4))*(1-$F$3)*(1+$AG$2),2))</f>
        <v>0</v>
      </c>
      <c r="M60" s="312">
        <f>ROUND(IF($A$3="РЕГИОНЫ",AG60*$AG$3*$AG$1,IF(AI60=0,AG60*$AG$3*$AG$1,AG60*$AG$3*(1-5%)*$AG$1)),2)</f>
        <v>0</v>
      </c>
      <c r="N60" s="297" t="str">
        <f>_xlfn.IFNA(VLOOKUP($E:$E,'1'!$A:$E,3,0),"")</f>
        <v/>
      </c>
      <c r="O60" s="297" t="str">
        <f>_xlfn.IFNA(VLOOKUP($E:$E,'2'!$A:$E,3,0),"")</f>
        <v/>
      </c>
      <c r="P60" s="297" t="str">
        <f>_xlfn.IFNA(VLOOKUP($E:$E,'3'!$A:$D,3,0),"")</f>
        <v/>
      </c>
      <c r="Q60" s="297" t="str">
        <f>_xlfn.IFNA(VLOOKUP($E:$E,'4'!$A:$F,3,0),"")</f>
        <v/>
      </c>
      <c r="R60" s="297" t="str">
        <f>_xlfn.IFNA(VLOOKUP($E:$E,'5'!$A:$F,3,0),"")</f>
        <v/>
      </c>
      <c r="S60" s="297" t="str">
        <f>_xlfn.IFNA(VLOOKUP($E:$E,'6'!$A:$F,3,0),"")</f>
        <v/>
      </c>
      <c r="T60" s="313">
        <v>1</v>
      </c>
      <c r="U60" s="313">
        <v>1</v>
      </c>
      <c r="V60" s="313">
        <v>30</v>
      </c>
      <c r="W60" s="314">
        <v>0.73</v>
      </c>
      <c r="X60" s="315">
        <v>9.8765430000000002E-4</v>
      </c>
      <c r="Y60" s="749">
        <v>0</v>
      </c>
      <c r="Z60" s="282"/>
      <c r="AA60" s="316" t="s">
        <v>10392</v>
      </c>
      <c r="AB60" s="282" t="s">
        <v>10389</v>
      </c>
      <c r="AC60" s="317" t="s">
        <v>2081</v>
      </c>
      <c r="AD60" s="318" t="s">
        <v>2695</v>
      </c>
      <c r="AE60" s="319">
        <v>0</v>
      </c>
      <c r="AF60" s="319" t="s">
        <v>11284</v>
      </c>
      <c r="AG60" s="320">
        <v>0</v>
      </c>
      <c r="AH60" s="321">
        <f t="shared" si="12"/>
        <v>0</v>
      </c>
      <c r="AI60" s="287">
        <f>_xlfn.IFNA(VLOOKUP(AD:AD,грп!B:C,2,0),0)</f>
        <v>0</v>
      </c>
      <c r="AJ60" s="607">
        <v>0</v>
      </c>
      <c r="AK60" s="672" t="str">
        <f t="shared" si="4"/>
        <v>new</v>
      </c>
      <c r="AL60" s="174"/>
    </row>
    <row r="61" spans="1:39" s="4" customFormat="1" ht="11.45" customHeight="1" outlineLevel="1" x14ac:dyDescent="0.35">
      <c r="A61" s="307" t="s">
        <v>10402</v>
      </c>
      <c r="B61" s="308" t="s">
        <v>9685</v>
      </c>
      <c r="C61" s="309" t="s">
        <v>21</v>
      </c>
      <c r="D61" s="310" t="s">
        <v>10417</v>
      </c>
      <c r="E61" s="322" t="s">
        <v>9518</v>
      </c>
      <c r="F61" s="293"/>
      <c r="G61" s="293"/>
      <c r="H61" s="294"/>
      <c r="I61" s="294" t="str">
        <f>IFERROR(_xlfn.IFNA(VLOOKUP($D:$D,history!$I:$Y,3,0),VLOOKUP(E:E,history!$H:$Y,4,0)),"--")</f>
        <v>--</v>
      </c>
      <c r="J61" s="282" t="s">
        <v>5946</v>
      </c>
      <c r="K61" s="282" t="str">
        <f t="shared" si="13"/>
        <v/>
      </c>
      <c r="L61" s="312">
        <f>IF($A$3="ИМ",ROUND($Y61*(1-($L$6-$F$4))*(1-$F$3)*(1+$AG$2),2),ROUND($M61*(1-($L$6-$F$4))*(1-$F$3)*(1+$AG$2),2))</f>
        <v>0</v>
      </c>
      <c r="M61" s="312">
        <f>ROUND(IF($A$3="РЕГИОНЫ",AG61*$AG$3*$AG$1,IF(AI61=0,AG61*$AG$3*$AG$1,AG61*$AG$3*(1-5%)*$AG$1)),2)</f>
        <v>0</v>
      </c>
      <c r="N61" s="297" t="str">
        <f>_xlfn.IFNA(VLOOKUP($E:$E,'1'!$A:$E,3,0),"")</f>
        <v/>
      </c>
      <c r="O61" s="297" t="str">
        <f>_xlfn.IFNA(VLOOKUP($E:$E,'2'!$A:$E,3,0),"")</f>
        <v/>
      </c>
      <c r="P61" s="297" t="str">
        <f>_xlfn.IFNA(VLOOKUP($E:$E,'3'!$A:$D,3,0),"")</f>
        <v/>
      </c>
      <c r="Q61" s="297" t="str">
        <f>_xlfn.IFNA(VLOOKUP($E:$E,'4'!$A:$F,3,0),"")</f>
        <v/>
      </c>
      <c r="R61" s="297" t="str">
        <f>_xlfn.IFNA(VLOOKUP($E:$E,'5'!$A:$F,3,0),"")</f>
        <v/>
      </c>
      <c r="S61" s="297" t="str">
        <f>_xlfn.IFNA(VLOOKUP($E:$E,'6'!$A:$F,3,0),"")</f>
        <v/>
      </c>
      <c r="T61" s="313">
        <v>1</v>
      </c>
      <c r="U61" s="313">
        <v>1</v>
      </c>
      <c r="V61" s="313">
        <v>24</v>
      </c>
      <c r="W61" s="314">
        <v>0.82</v>
      </c>
      <c r="X61" s="315">
        <v>9.7199999999999999E-4</v>
      </c>
      <c r="Y61" s="749">
        <v>0</v>
      </c>
      <c r="Z61" s="282"/>
      <c r="AA61" s="316" t="s">
        <v>10390</v>
      </c>
      <c r="AB61" s="282" t="s">
        <v>10389</v>
      </c>
      <c r="AC61" s="317" t="s">
        <v>2081</v>
      </c>
      <c r="AD61" s="318" t="s">
        <v>2695</v>
      </c>
      <c r="AE61" s="319">
        <v>0</v>
      </c>
      <c r="AF61" s="319" t="s">
        <v>11284</v>
      </c>
      <c r="AG61" s="320">
        <v>0</v>
      </c>
      <c r="AH61" s="321">
        <f t="shared" si="12"/>
        <v>0</v>
      </c>
      <c r="AI61" s="287">
        <f>_xlfn.IFNA(VLOOKUP(AD:AD,грп!B:C,2,0),0)</f>
        <v>0</v>
      </c>
      <c r="AJ61" s="607">
        <v>0</v>
      </c>
      <c r="AK61" s="672" t="str">
        <f t="shared" ref="AK61:AK119" si="14">C61</f>
        <v>new</v>
      </c>
      <c r="AL61" s="174"/>
    </row>
    <row r="62" spans="1:39" s="4" customFormat="1" ht="13.5" customHeight="1" x14ac:dyDescent="0.35">
      <c r="A62" s="288"/>
      <c r="B62" s="333"/>
      <c r="C62" s="290" t="s">
        <v>555</v>
      </c>
      <c r="D62" s="291" t="s">
        <v>4314</v>
      </c>
      <c r="E62" s="292"/>
      <c r="F62" s="293"/>
      <c r="G62" s="293"/>
      <c r="H62" s="294"/>
      <c r="I62" s="294"/>
      <c r="J62" s="282" t="s">
        <v>393</v>
      </c>
      <c r="K62" s="282" t="str">
        <f t="shared" si="13"/>
        <v/>
      </c>
      <c r="L62" s="312"/>
      <c r="M62" s="313"/>
      <c r="N62" s="297"/>
      <c r="O62" s="297"/>
      <c r="P62" s="297"/>
      <c r="Q62" s="297" t="str">
        <f>_xlfn.IFNA(VLOOKUP($E:$E,'4'!$A:$F,3,0),"")</f>
        <v/>
      </c>
      <c r="R62" s="297" t="str">
        <f>_xlfn.IFNA(VLOOKUP($E:$E,'5'!$A:$F,3,0),"")</f>
        <v/>
      </c>
      <c r="S62" s="297"/>
      <c r="T62" s="299"/>
      <c r="U62" s="334"/>
      <c r="V62" s="334"/>
      <c r="W62" s="335"/>
      <c r="X62" s="336"/>
      <c r="Y62" s="749"/>
      <c r="Z62" s="282"/>
      <c r="AA62" s="337"/>
      <c r="AB62" s="282" t="s">
        <v>393</v>
      </c>
      <c r="AC62" s="302"/>
      <c r="AD62" s="338" t="s">
        <v>4314</v>
      </c>
      <c r="AE62" s="282" t="s">
        <v>393</v>
      </c>
      <c r="AF62" s="329"/>
      <c r="AG62" s="339"/>
      <c r="AH62" s="306"/>
      <c r="AI62" s="287">
        <f>_xlfn.IFNA(VLOOKUP(AD:AD,грп!B:C,2,0),0)</f>
        <v>0</v>
      </c>
      <c r="AJ62" s="607">
        <v>0</v>
      </c>
      <c r="AK62" s="672" t="str">
        <f t="shared" si="14"/>
        <v xml:space="preserve"> </v>
      </c>
      <c r="AL62" s="174"/>
    </row>
    <row r="63" spans="1:39" s="12" customFormat="1" ht="12" customHeight="1" outlineLevel="1" x14ac:dyDescent="0.35">
      <c r="A63" s="307" t="s">
        <v>1897</v>
      </c>
      <c r="B63" s="308" t="s">
        <v>5989</v>
      </c>
      <c r="C63" s="309"/>
      <c r="D63" s="310" t="s">
        <v>10418</v>
      </c>
      <c r="E63" s="322" t="s">
        <v>2673</v>
      </c>
      <c r="F63" s="293"/>
      <c r="G63" s="293"/>
      <c r="H63" s="294"/>
      <c r="I63" s="294" t="str">
        <f>IFERROR(_xlfn.IFNA(VLOOKUP($D:$D,history!$I:$Y,3,0),VLOOKUP(E:E,history!$H:$Y,4,0)),"--")</f>
        <v>--</v>
      </c>
      <c r="J63" s="282" t="s">
        <v>5946</v>
      </c>
      <c r="K63" s="282" t="str">
        <f t="shared" si="13"/>
        <v/>
      </c>
      <c r="L63" s="312">
        <f t="shared" ref="L63:L70" si="15">IF($A$3="ИМ",ROUND($Y63*(1-($L$6-$F$4))*(1-$F$3)*(1+$AG$2),2),ROUND($M63*(1-($L$6-$F$4))*(1-$F$3)*(1+$AG$2),2))</f>
        <v>17580.82</v>
      </c>
      <c r="M63" s="312">
        <f t="shared" ref="M63:M70" si="16">ROUND(IF($A$3="РЕГИОНЫ",AG63*$AG$3*$AG$1,IF(AI63=0,AG63*$AG$3*$AG$1,AG63*$AG$3*(1-5%)*$AG$1)),2)</f>
        <v>26637.599999999999</v>
      </c>
      <c r="N63" s="297" t="str">
        <f>_xlfn.IFNA(VLOOKUP($E:$E,'1'!$A:$E,3,0),"")</f>
        <v/>
      </c>
      <c r="O63" s="297" t="str">
        <f>_xlfn.IFNA(VLOOKUP($E:$E,'2'!$A:$E,3,0),"")</f>
        <v/>
      </c>
      <c r="P63" s="297" t="str">
        <f>_xlfn.IFNA(VLOOKUP($E:$E,'3'!$A:$D,3,0),"")</f>
        <v/>
      </c>
      <c r="Q63" s="297" t="str">
        <f>_xlfn.IFNA(VLOOKUP($E:$E,'4'!$A:$F,3,0),"")</f>
        <v/>
      </c>
      <c r="R63" s="297" t="str">
        <f>_xlfn.IFNA(VLOOKUP($E:$E,'5'!$A:$F,3,0),"")</f>
        <v/>
      </c>
      <c r="S63" s="297" t="str">
        <f>_xlfn.IFNA(VLOOKUP($E:$E,'6'!$A:$F,3,0),"")</f>
        <v/>
      </c>
      <c r="T63" s="313">
        <v>1</v>
      </c>
      <c r="U63" s="313">
        <v>1</v>
      </c>
      <c r="V63" s="313">
        <v>4</v>
      </c>
      <c r="W63" s="314">
        <v>5.125</v>
      </c>
      <c r="X63" s="315">
        <v>1.6899999999999998E-2</v>
      </c>
      <c r="Y63" s="749">
        <v>23990</v>
      </c>
      <c r="Z63" s="282"/>
      <c r="AA63" s="316" t="s">
        <v>10390</v>
      </c>
      <c r="AB63" s="282" t="s">
        <v>9163</v>
      </c>
      <c r="AC63" s="317" t="s">
        <v>2104</v>
      </c>
      <c r="AD63" s="318" t="s">
        <v>4314</v>
      </c>
      <c r="AE63" s="319">
        <v>0</v>
      </c>
      <c r="AF63" s="319" t="s">
        <v>11285</v>
      </c>
      <c r="AG63" s="320">
        <v>333.93</v>
      </c>
      <c r="AH63" s="321">
        <f t="shared" ref="AH63:AH70" si="17">IF($A$3="РЕГИОНЫ",ROUND($AG63*(1-($L$6-$F$4))*(1-$F$3)*(1+$AG$2)*$AG$1,2),0)</f>
        <v>0</v>
      </c>
      <c r="AI63" s="287">
        <f>_xlfn.IFNA(VLOOKUP(AD:AD,грп!B:C,2,0),0)</f>
        <v>0</v>
      </c>
      <c r="AJ63" s="607">
        <v>3</v>
      </c>
      <c r="AK63" s="672">
        <f t="shared" si="14"/>
        <v>0</v>
      </c>
      <c r="AL63" s="174"/>
      <c r="AM63" s="4"/>
    </row>
    <row r="64" spans="1:39" s="4" customFormat="1" ht="11.45" customHeight="1" outlineLevel="1" x14ac:dyDescent="0.35">
      <c r="A64" s="307" t="s">
        <v>1897</v>
      </c>
      <c r="B64" s="308">
        <v>0</v>
      </c>
      <c r="C64" s="309" t="s">
        <v>21</v>
      </c>
      <c r="D64" s="310" t="s">
        <v>10419</v>
      </c>
      <c r="E64" s="322" t="s">
        <v>9238</v>
      </c>
      <c r="F64" s="293"/>
      <c r="G64" s="293"/>
      <c r="H64" s="294"/>
      <c r="I64" s="294" t="str">
        <f>IFERROR(_xlfn.IFNA(VLOOKUP($D:$D,history!$I:$Y,3,0),VLOOKUP(E:E,history!$H:$Y,4,0)),"--")</f>
        <v>--</v>
      </c>
      <c r="J64" s="282" t="s">
        <v>5946</v>
      </c>
      <c r="K64" s="282" t="str">
        <f t="shared" si="13"/>
        <v/>
      </c>
      <c r="L64" s="312">
        <f t="shared" si="15"/>
        <v>0</v>
      </c>
      <c r="M64" s="312">
        <f t="shared" si="16"/>
        <v>0</v>
      </c>
      <c r="N64" s="297" t="str">
        <f>_xlfn.IFNA(VLOOKUP($E:$E,'1'!$A:$E,3,0),"")</f>
        <v/>
      </c>
      <c r="O64" s="297" t="str">
        <f>_xlfn.IFNA(VLOOKUP($E:$E,'2'!$A:$E,3,0),"")</f>
        <v/>
      </c>
      <c r="P64" s="297" t="str">
        <f>_xlfn.IFNA(VLOOKUP($E:$E,'3'!$A:$D,3,0),"")</f>
        <v/>
      </c>
      <c r="Q64" s="297" t="str">
        <f>_xlfn.IFNA(VLOOKUP($E:$E,'4'!$A:$F,3,0),"")</f>
        <v/>
      </c>
      <c r="R64" s="297" t="str">
        <f>_xlfn.IFNA(VLOOKUP($E:$E,'5'!$A:$F,3,0),"")</f>
        <v/>
      </c>
      <c r="S64" s="297" t="str">
        <f>_xlfn.IFNA(VLOOKUP($E:$E,'6'!$A:$F,3,0),"")</f>
        <v/>
      </c>
      <c r="T64" s="313">
        <v>1</v>
      </c>
      <c r="U64" s="313">
        <v>1</v>
      </c>
      <c r="V64" s="313">
        <v>8</v>
      </c>
      <c r="W64" s="314">
        <v>2.1</v>
      </c>
      <c r="X64" s="315">
        <v>4.0451000000000003E-3</v>
      </c>
      <c r="Y64" s="749">
        <v>0</v>
      </c>
      <c r="Z64" s="282"/>
      <c r="AA64" s="316" t="s">
        <v>10390</v>
      </c>
      <c r="AB64" s="282" t="s">
        <v>10389</v>
      </c>
      <c r="AC64" s="317" t="s">
        <v>2104</v>
      </c>
      <c r="AD64" s="318" t="s">
        <v>4314</v>
      </c>
      <c r="AE64" s="319">
        <v>0</v>
      </c>
      <c r="AF64" s="319" t="s">
        <v>21</v>
      </c>
      <c r="AG64" s="320">
        <v>0</v>
      </c>
      <c r="AH64" s="321">
        <f t="shared" si="17"/>
        <v>0</v>
      </c>
      <c r="AI64" s="287">
        <f>_xlfn.IFNA(VLOOKUP(AD:AD,грп!B:C,2,0),0)</f>
        <v>0</v>
      </c>
      <c r="AJ64" s="607">
        <v>0</v>
      </c>
      <c r="AK64" s="672" t="str">
        <f t="shared" si="14"/>
        <v>new</v>
      </c>
      <c r="AL64" s="174"/>
    </row>
    <row r="65" spans="1:39" s="4" customFormat="1" ht="11.45" customHeight="1" outlineLevel="1" x14ac:dyDescent="0.35">
      <c r="A65" s="307" t="s">
        <v>1897</v>
      </c>
      <c r="B65" s="308">
        <v>0</v>
      </c>
      <c r="C65" s="309" t="s">
        <v>21</v>
      </c>
      <c r="D65" s="310" t="s">
        <v>10420</v>
      </c>
      <c r="E65" s="322" t="s">
        <v>9239</v>
      </c>
      <c r="F65" s="293"/>
      <c r="G65" s="293"/>
      <c r="H65" s="294"/>
      <c r="I65" s="294" t="str">
        <f>IFERROR(_xlfn.IFNA(VLOOKUP($D:$D,history!$I:$Y,3,0),VLOOKUP(E:E,history!$H:$Y,4,0)),"--")</f>
        <v>--</v>
      </c>
      <c r="J65" s="282" t="s">
        <v>5946</v>
      </c>
      <c r="K65" s="282" t="str">
        <f t="shared" si="13"/>
        <v/>
      </c>
      <c r="L65" s="312">
        <f t="shared" si="15"/>
        <v>0</v>
      </c>
      <c r="M65" s="312">
        <f t="shared" si="16"/>
        <v>0</v>
      </c>
      <c r="N65" s="297" t="str">
        <f>_xlfn.IFNA(VLOOKUP($E:$E,'1'!$A:$E,3,0),"")</f>
        <v/>
      </c>
      <c r="O65" s="297" t="str">
        <f>_xlfn.IFNA(VLOOKUP($E:$E,'2'!$A:$E,3,0),"")</f>
        <v/>
      </c>
      <c r="P65" s="297" t="str">
        <f>_xlfn.IFNA(VLOOKUP($E:$E,'3'!$A:$D,3,0),"")</f>
        <v/>
      </c>
      <c r="Q65" s="297" t="str">
        <f>_xlfn.IFNA(VLOOKUP($E:$E,'4'!$A:$F,3,0),"")</f>
        <v/>
      </c>
      <c r="R65" s="297" t="str">
        <f>_xlfn.IFNA(VLOOKUP($E:$E,'5'!$A:$F,3,0),"")</f>
        <v/>
      </c>
      <c r="S65" s="297" t="str">
        <f>_xlfn.IFNA(VLOOKUP($E:$E,'6'!$A:$F,3,0),"")</f>
        <v/>
      </c>
      <c r="T65" s="313">
        <v>1</v>
      </c>
      <c r="U65" s="313">
        <v>1</v>
      </c>
      <c r="V65" s="313">
        <v>8</v>
      </c>
      <c r="W65" s="314">
        <v>2.1</v>
      </c>
      <c r="X65" s="315">
        <v>4.0451000000000003E-3</v>
      </c>
      <c r="Y65" s="749">
        <v>0</v>
      </c>
      <c r="Z65" s="282"/>
      <c r="AA65" s="316" t="s">
        <v>10390</v>
      </c>
      <c r="AB65" s="282" t="s">
        <v>10389</v>
      </c>
      <c r="AC65" s="317" t="s">
        <v>2104</v>
      </c>
      <c r="AD65" s="318" t="s">
        <v>4314</v>
      </c>
      <c r="AE65" s="319">
        <v>0</v>
      </c>
      <c r="AF65" s="319" t="s">
        <v>21</v>
      </c>
      <c r="AG65" s="320">
        <v>0</v>
      </c>
      <c r="AH65" s="321">
        <f t="shared" si="17"/>
        <v>0</v>
      </c>
      <c r="AI65" s="287">
        <f>_xlfn.IFNA(VLOOKUP(AD:AD,грп!B:C,2,0),0)</f>
        <v>0</v>
      </c>
      <c r="AJ65" s="607">
        <v>0</v>
      </c>
      <c r="AK65" s="672" t="str">
        <f t="shared" si="14"/>
        <v>new</v>
      </c>
      <c r="AL65" s="174"/>
    </row>
    <row r="66" spans="1:39" s="4" customFormat="1" ht="11.45" customHeight="1" outlineLevel="1" x14ac:dyDescent="0.35">
      <c r="A66" s="307" t="s">
        <v>1897</v>
      </c>
      <c r="B66" s="308">
        <v>0</v>
      </c>
      <c r="C66" s="309" t="s">
        <v>21</v>
      </c>
      <c r="D66" s="310" t="s">
        <v>10421</v>
      </c>
      <c r="E66" s="322" t="s">
        <v>9240</v>
      </c>
      <c r="F66" s="293"/>
      <c r="G66" s="293"/>
      <c r="H66" s="294"/>
      <c r="I66" s="294" t="str">
        <f>IFERROR(_xlfn.IFNA(VLOOKUP($D:$D,history!$I:$Y,3,0),VLOOKUP(E:E,history!$H:$Y,4,0)),"--")</f>
        <v>--</v>
      </c>
      <c r="J66" s="282" t="s">
        <v>5946</v>
      </c>
      <c r="K66" s="282" t="str">
        <f t="shared" si="13"/>
        <v/>
      </c>
      <c r="L66" s="312">
        <f t="shared" si="15"/>
        <v>0</v>
      </c>
      <c r="M66" s="312">
        <f t="shared" si="16"/>
        <v>0</v>
      </c>
      <c r="N66" s="297" t="str">
        <f>_xlfn.IFNA(VLOOKUP($E:$E,'1'!$A:$E,3,0),"")</f>
        <v/>
      </c>
      <c r="O66" s="297" t="str">
        <f>_xlfn.IFNA(VLOOKUP($E:$E,'2'!$A:$E,3,0),"")</f>
        <v/>
      </c>
      <c r="P66" s="297" t="str">
        <f>_xlfn.IFNA(VLOOKUP($E:$E,'3'!$A:$D,3,0),"")</f>
        <v/>
      </c>
      <c r="Q66" s="297" t="str">
        <f>_xlfn.IFNA(VLOOKUP($E:$E,'4'!$A:$F,3,0),"")</f>
        <v/>
      </c>
      <c r="R66" s="297" t="str">
        <f>_xlfn.IFNA(VLOOKUP($E:$E,'5'!$A:$F,3,0),"")</f>
        <v/>
      </c>
      <c r="S66" s="297" t="str">
        <f>_xlfn.IFNA(VLOOKUP($E:$E,'6'!$A:$F,3,0),"")</f>
        <v/>
      </c>
      <c r="T66" s="313">
        <v>1</v>
      </c>
      <c r="U66" s="313">
        <v>1</v>
      </c>
      <c r="V66" s="313">
        <v>5</v>
      </c>
      <c r="W66" s="314">
        <v>4.2</v>
      </c>
      <c r="X66" s="315">
        <v>1.3950000000000001E-2</v>
      </c>
      <c r="Y66" s="749">
        <v>0</v>
      </c>
      <c r="Z66" s="282"/>
      <c r="AA66" s="316" t="s">
        <v>10390</v>
      </c>
      <c r="AB66" s="282" t="s">
        <v>10389</v>
      </c>
      <c r="AC66" s="317" t="s">
        <v>2104</v>
      </c>
      <c r="AD66" s="318" t="s">
        <v>4314</v>
      </c>
      <c r="AE66" s="319">
        <v>0</v>
      </c>
      <c r="AF66" s="319" t="s">
        <v>21</v>
      </c>
      <c r="AG66" s="320">
        <v>0</v>
      </c>
      <c r="AH66" s="321">
        <f t="shared" si="17"/>
        <v>0</v>
      </c>
      <c r="AI66" s="287">
        <f>_xlfn.IFNA(VLOOKUP(AD:AD,грп!B:C,2,0),0)</f>
        <v>0</v>
      </c>
      <c r="AJ66" s="607">
        <v>0</v>
      </c>
      <c r="AK66" s="672" t="str">
        <f t="shared" si="14"/>
        <v>new</v>
      </c>
      <c r="AL66" s="174"/>
    </row>
    <row r="67" spans="1:39" s="4" customFormat="1" ht="12" customHeight="1" outlineLevel="1" x14ac:dyDescent="0.35">
      <c r="A67" s="307" t="s">
        <v>10402</v>
      </c>
      <c r="B67" s="308" t="s">
        <v>10010</v>
      </c>
      <c r="C67" s="309" t="s">
        <v>21</v>
      </c>
      <c r="D67" s="310" t="s">
        <v>10422</v>
      </c>
      <c r="E67" s="322" t="s">
        <v>9236</v>
      </c>
      <c r="F67" s="293"/>
      <c r="G67" s="293"/>
      <c r="H67" s="294"/>
      <c r="I67" s="294" t="str">
        <f>IFERROR(_xlfn.IFNA(VLOOKUP($D:$D,history!$I:$Y,3,0),VLOOKUP(E:E,history!$H:$Y,4,0)),"--")</f>
        <v>--</v>
      </c>
      <c r="J67" s="282" t="s">
        <v>5946</v>
      </c>
      <c r="K67" s="282" t="str">
        <f t="shared" si="13"/>
        <v/>
      </c>
      <c r="L67" s="312">
        <f t="shared" si="15"/>
        <v>0</v>
      </c>
      <c r="M67" s="312">
        <f t="shared" si="16"/>
        <v>0</v>
      </c>
      <c r="N67" s="297" t="str">
        <f>_xlfn.IFNA(VLOOKUP($E:$E,'1'!$A:$E,3,0),"")</f>
        <v/>
      </c>
      <c r="O67" s="297" t="str">
        <f>_xlfn.IFNA(VLOOKUP($E:$E,'2'!$A:$E,3,0),"")</f>
        <v/>
      </c>
      <c r="P67" s="297" t="str">
        <f>_xlfn.IFNA(VLOOKUP($E:$E,'3'!$A:$D,3,0),"")</f>
        <v/>
      </c>
      <c r="Q67" s="297" t="str">
        <f>_xlfn.IFNA(VLOOKUP($E:$E,'4'!$A:$F,3,0),"")</f>
        <v/>
      </c>
      <c r="R67" s="297" t="str">
        <f>_xlfn.IFNA(VLOOKUP($E:$E,'5'!$A:$F,3,0),"")</f>
        <v/>
      </c>
      <c r="S67" s="297" t="str">
        <f>_xlfn.IFNA(VLOOKUP($E:$E,'6'!$A:$F,3,0),"")</f>
        <v/>
      </c>
      <c r="T67" s="313">
        <v>1</v>
      </c>
      <c r="U67" s="313">
        <v>1</v>
      </c>
      <c r="V67" s="313">
        <v>5</v>
      </c>
      <c r="W67" s="314">
        <v>4.2</v>
      </c>
      <c r="X67" s="315">
        <v>1.3950000000000001E-2</v>
      </c>
      <c r="Y67" s="749">
        <v>0</v>
      </c>
      <c r="Z67" s="282"/>
      <c r="AA67" s="316" t="s">
        <v>10390</v>
      </c>
      <c r="AB67" s="282" t="s">
        <v>10389</v>
      </c>
      <c r="AC67" s="317" t="s">
        <v>2104</v>
      </c>
      <c r="AD67" s="318" t="s">
        <v>4314</v>
      </c>
      <c r="AE67" s="319">
        <v>0</v>
      </c>
      <c r="AF67" s="319" t="s">
        <v>21</v>
      </c>
      <c r="AG67" s="320">
        <v>0</v>
      </c>
      <c r="AH67" s="321">
        <f t="shared" si="17"/>
        <v>0</v>
      </c>
      <c r="AI67" s="287">
        <f>_xlfn.IFNA(VLOOKUP(AD:AD,грп!B:C,2,0),0)</f>
        <v>0</v>
      </c>
      <c r="AJ67" s="607">
        <v>0</v>
      </c>
      <c r="AK67" s="672" t="str">
        <f t="shared" si="14"/>
        <v>new</v>
      </c>
      <c r="AL67" s="174"/>
    </row>
    <row r="68" spans="1:39" s="4" customFormat="1" ht="12" customHeight="1" outlineLevel="1" x14ac:dyDescent="0.35">
      <c r="A68" s="307" t="s">
        <v>10402</v>
      </c>
      <c r="B68" s="308" t="s">
        <v>5990</v>
      </c>
      <c r="C68" s="309"/>
      <c r="D68" s="310" t="s">
        <v>5527</v>
      </c>
      <c r="E68" s="322" t="s">
        <v>4673</v>
      </c>
      <c r="F68" s="293"/>
      <c r="G68" s="293"/>
      <c r="H68" s="294">
        <v>50</v>
      </c>
      <c r="I68" s="294" t="str">
        <f>IFERROR(_xlfn.IFNA(VLOOKUP($D:$D,history!$I:$Y,3,0),VLOOKUP(E:E,history!$H:$Y,4,0)),"--")</f>
        <v>--</v>
      </c>
      <c r="J68" s="282" t="s">
        <v>9870</v>
      </c>
      <c r="K68" s="282" t="str">
        <f t="shared" si="13"/>
        <v/>
      </c>
      <c r="L68" s="312">
        <f t="shared" si="15"/>
        <v>4754.13</v>
      </c>
      <c r="M68" s="312">
        <f t="shared" si="16"/>
        <v>7203.23</v>
      </c>
      <c r="N68" s="297" t="str">
        <f>_xlfn.IFNA(VLOOKUP($E:$E,'1'!$A:$E,3,0),"")</f>
        <v/>
      </c>
      <c r="O68" s="297" t="str">
        <f>_xlfn.IFNA(VLOOKUP($E:$E,'2'!$A:$E,3,0),"")</f>
        <v/>
      </c>
      <c r="P68" s="297" t="str">
        <f>_xlfn.IFNA(VLOOKUP($E:$E,'3'!$A:$D,3,0),"")</f>
        <v/>
      </c>
      <c r="Q68" s="297" t="str">
        <f>_xlfn.IFNA(VLOOKUP($E:$E,'4'!$A:$F,3,0),"")</f>
        <v/>
      </c>
      <c r="R68" s="297">
        <f>_xlfn.IFNA(VLOOKUP($E:$E,'5'!$A:$F,3,0),"")</f>
        <v>4190</v>
      </c>
      <c r="S68" s="297" t="str">
        <f>_xlfn.IFNA(VLOOKUP($E:$E,'6'!$A:$F,3,0),"")</f>
        <v/>
      </c>
      <c r="T68" s="313">
        <v>1</v>
      </c>
      <c r="U68" s="313">
        <v>1</v>
      </c>
      <c r="V68" s="313">
        <v>5</v>
      </c>
      <c r="W68" s="314">
        <v>2.0379999999999998</v>
      </c>
      <c r="X68" s="315">
        <v>5.3125000000000004E-3</v>
      </c>
      <c r="Y68" s="749">
        <v>6850</v>
      </c>
      <c r="Z68" s="282"/>
      <c r="AA68" s="316" t="s">
        <v>10391</v>
      </c>
      <c r="AB68" s="282" t="s">
        <v>9163</v>
      </c>
      <c r="AC68" s="317" t="s">
        <v>2104</v>
      </c>
      <c r="AD68" s="318" t="s">
        <v>4314</v>
      </c>
      <c r="AE68" s="319">
        <v>0</v>
      </c>
      <c r="AF68" s="319" t="s">
        <v>11276</v>
      </c>
      <c r="AG68" s="320">
        <v>90.3</v>
      </c>
      <c r="AH68" s="321">
        <f t="shared" si="17"/>
        <v>0</v>
      </c>
      <c r="AI68" s="287">
        <f>_xlfn.IFNA(VLOOKUP(AD:AD,грп!B:C,2,0),0)</f>
        <v>0</v>
      </c>
      <c r="AJ68" s="607">
        <v>14</v>
      </c>
      <c r="AK68" s="672">
        <f t="shared" si="14"/>
        <v>0</v>
      </c>
      <c r="AL68" s="174"/>
    </row>
    <row r="69" spans="1:39" s="4" customFormat="1" ht="11.45" customHeight="1" outlineLevel="1" x14ac:dyDescent="0.35">
      <c r="A69" s="307" t="s">
        <v>10402</v>
      </c>
      <c r="B69" s="308" t="s">
        <v>5991</v>
      </c>
      <c r="C69" s="309"/>
      <c r="D69" s="310" t="s">
        <v>5528</v>
      </c>
      <c r="E69" s="322" t="s">
        <v>4674</v>
      </c>
      <c r="F69" s="293"/>
      <c r="G69" s="293"/>
      <c r="H69" s="294">
        <v>62</v>
      </c>
      <c r="I69" s="294" t="str">
        <f>IFERROR(_xlfn.IFNA(VLOOKUP($D:$D,history!$I:$Y,3,0),VLOOKUP(E:E,history!$H:$Y,4,0)),"--")</f>
        <v>V</v>
      </c>
      <c r="J69" s="282" t="s">
        <v>9869</v>
      </c>
      <c r="K69" s="282" t="str">
        <f t="shared" si="13"/>
        <v/>
      </c>
      <c r="L69" s="312">
        <f t="shared" si="15"/>
        <v>5085.8100000000004</v>
      </c>
      <c r="M69" s="312">
        <f t="shared" si="16"/>
        <v>7705.78</v>
      </c>
      <c r="N69" s="297" t="str">
        <f>_xlfn.IFNA(VLOOKUP($E:$E,'1'!$A:$E,3,0),"")</f>
        <v/>
      </c>
      <c r="O69" s="297" t="str">
        <f>_xlfn.IFNA(VLOOKUP($E:$E,'2'!$A:$E,3,0),"")</f>
        <v/>
      </c>
      <c r="P69" s="297" t="str">
        <f>_xlfn.IFNA(VLOOKUP($E:$E,'3'!$A:$D,3,0),"")</f>
        <v/>
      </c>
      <c r="Q69" s="297" t="str">
        <f>_xlfn.IFNA(VLOOKUP($E:$E,'4'!$A:$F,3,0),"")</f>
        <v/>
      </c>
      <c r="R69" s="297">
        <f>_xlfn.IFNA(VLOOKUP($E:$E,'5'!$A:$F,3,0),"")</f>
        <v>4590</v>
      </c>
      <c r="S69" s="297" t="str">
        <f>_xlfn.IFNA(VLOOKUP($E:$E,'6'!$A:$F,3,0),"")</f>
        <v/>
      </c>
      <c r="T69" s="313">
        <v>1</v>
      </c>
      <c r="U69" s="313">
        <v>1</v>
      </c>
      <c r="V69" s="313">
        <v>5</v>
      </c>
      <c r="W69" s="314">
        <v>2.0409999999999999</v>
      </c>
      <c r="X69" s="315">
        <v>5.3125000000000004E-3</v>
      </c>
      <c r="Y69" s="749">
        <v>7350</v>
      </c>
      <c r="Z69" s="282"/>
      <c r="AA69" s="316" t="s">
        <v>10392</v>
      </c>
      <c r="AB69" s="282" t="s">
        <v>9163</v>
      </c>
      <c r="AC69" s="317" t="s">
        <v>2104</v>
      </c>
      <c r="AD69" s="318" t="s">
        <v>4314</v>
      </c>
      <c r="AE69" s="319">
        <v>0</v>
      </c>
      <c r="AF69" s="319" t="s">
        <v>11276</v>
      </c>
      <c r="AG69" s="320">
        <v>96.6</v>
      </c>
      <c r="AH69" s="321">
        <f t="shared" si="17"/>
        <v>0</v>
      </c>
      <c r="AI69" s="287">
        <f>_xlfn.IFNA(VLOOKUP(AD:AD,грп!B:C,2,0),0)</f>
        <v>0</v>
      </c>
      <c r="AJ69" s="607">
        <v>7</v>
      </c>
      <c r="AK69" s="672">
        <f t="shared" si="14"/>
        <v>0</v>
      </c>
      <c r="AL69" s="174"/>
    </row>
    <row r="70" spans="1:39" s="4" customFormat="1" ht="11.45" customHeight="1" outlineLevel="1" x14ac:dyDescent="0.35">
      <c r="A70" s="307" t="s">
        <v>10402</v>
      </c>
      <c r="B70" s="308">
        <v>0</v>
      </c>
      <c r="C70" s="309" t="s">
        <v>21</v>
      </c>
      <c r="D70" s="310" t="s">
        <v>10423</v>
      </c>
      <c r="E70" s="322" t="s">
        <v>9237</v>
      </c>
      <c r="F70" s="293"/>
      <c r="G70" s="293"/>
      <c r="H70" s="294"/>
      <c r="I70" s="294" t="str">
        <f>IFERROR(_xlfn.IFNA(VLOOKUP($D:$D,history!$I:$Y,3,0),VLOOKUP(E:E,history!$H:$Y,4,0)),"--")</f>
        <v>--</v>
      </c>
      <c r="J70" s="282" t="s">
        <v>5946</v>
      </c>
      <c r="K70" s="282" t="str">
        <f t="shared" si="13"/>
        <v/>
      </c>
      <c r="L70" s="312">
        <f t="shared" si="15"/>
        <v>0</v>
      </c>
      <c r="M70" s="312">
        <f t="shared" si="16"/>
        <v>0</v>
      </c>
      <c r="N70" s="297" t="str">
        <f>_xlfn.IFNA(VLOOKUP($E:$E,'1'!$A:$E,3,0),"")</f>
        <v/>
      </c>
      <c r="O70" s="297" t="str">
        <f>_xlfn.IFNA(VLOOKUP($E:$E,'2'!$A:$E,3,0),"")</f>
        <v/>
      </c>
      <c r="P70" s="297" t="str">
        <f>_xlfn.IFNA(VLOOKUP($E:$E,'3'!$A:$D,3,0),"")</f>
        <v/>
      </c>
      <c r="Q70" s="297" t="str">
        <f>_xlfn.IFNA(VLOOKUP($E:$E,'4'!$A:$F,3,0),"")</f>
        <v/>
      </c>
      <c r="R70" s="297" t="str">
        <f>_xlfn.IFNA(VLOOKUP($E:$E,'5'!$A:$F,3,0),"")</f>
        <v/>
      </c>
      <c r="S70" s="297" t="str">
        <f>_xlfn.IFNA(VLOOKUP($E:$E,'6'!$A:$F,3,0),"")</f>
        <v/>
      </c>
      <c r="T70" s="313">
        <v>1</v>
      </c>
      <c r="U70" s="313">
        <v>1</v>
      </c>
      <c r="V70" s="313">
        <v>5</v>
      </c>
      <c r="W70" s="314">
        <v>4.2</v>
      </c>
      <c r="X70" s="315">
        <v>1.3950000000000001E-2</v>
      </c>
      <c r="Y70" s="749">
        <v>0</v>
      </c>
      <c r="Z70" s="282"/>
      <c r="AA70" s="316" t="s">
        <v>10390</v>
      </c>
      <c r="AB70" s="282" t="s">
        <v>10389</v>
      </c>
      <c r="AC70" s="317" t="s">
        <v>2104</v>
      </c>
      <c r="AD70" s="318" t="s">
        <v>4314</v>
      </c>
      <c r="AE70" s="319">
        <v>0</v>
      </c>
      <c r="AF70" s="319" t="s">
        <v>21</v>
      </c>
      <c r="AG70" s="320">
        <v>0</v>
      </c>
      <c r="AH70" s="321">
        <f t="shared" si="17"/>
        <v>0</v>
      </c>
      <c r="AI70" s="287">
        <f>_xlfn.IFNA(VLOOKUP(AD:AD,грп!B:C,2,0),0)</f>
        <v>0</v>
      </c>
      <c r="AJ70" s="607">
        <v>0</v>
      </c>
      <c r="AK70" s="672" t="str">
        <f t="shared" si="14"/>
        <v>new</v>
      </c>
      <c r="AL70" s="174"/>
    </row>
    <row r="71" spans="1:39" s="4" customFormat="1" ht="13.5" customHeight="1" x14ac:dyDescent="0.35">
      <c r="A71" s="288"/>
      <c r="B71" s="333"/>
      <c r="C71" s="290" t="s">
        <v>555</v>
      </c>
      <c r="D71" s="291" t="s">
        <v>469</v>
      </c>
      <c r="E71" s="292"/>
      <c r="F71" s="293"/>
      <c r="G71" s="293"/>
      <c r="H71" s="294"/>
      <c r="I71" s="294"/>
      <c r="J71" s="282" t="s">
        <v>393</v>
      </c>
      <c r="K71" s="282" t="str">
        <f t="shared" si="13"/>
        <v/>
      </c>
      <c r="L71" s="340"/>
      <c r="M71" s="313"/>
      <c r="N71" s="297"/>
      <c r="O71" s="297"/>
      <c r="P71" s="297"/>
      <c r="Q71" s="297" t="str">
        <f>_xlfn.IFNA(VLOOKUP($E:$E,'4'!$A:$F,3,0),"")</f>
        <v/>
      </c>
      <c r="R71" s="297" t="str">
        <f>_xlfn.IFNA(VLOOKUP($E:$E,'5'!$A:$F,3,0),"")</f>
        <v/>
      </c>
      <c r="S71" s="297"/>
      <c r="T71" s="299"/>
      <c r="U71" s="334"/>
      <c r="V71" s="334"/>
      <c r="W71" s="335"/>
      <c r="X71" s="336"/>
      <c r="Y71" s="749"/>
      <c r="Z71" s="282"/>
      <c r="AA71" s="337"/>
      <c r="AB71" s="282"/>
      <c r="AC71" s="302"/>
      <c r="AD71" s="338" t="s">
        <v>469</v>
      </c>
      <c r="AE71" s="282" t="s">
        <v>393</v>
      </c>
      <c r="AF71" s="329"/>
      <c r="AG71" s="339"/>
      <c r="AH71" s="306"/>
      <c r="AI71" s="287">
        <f>_xlfn.IFNA(VLOOKUP(AD:AD,грп!B:C,2,0),0)</f>
        <v>0</v>
      </c>
      <c r="AJ71" s="607">
        <v>0</v>
      </c>
      <c r="AK71" s="672" t="str">
        <f t="shared" si="14"/>
        <v xml:space="preserve"> </v>
      </c>
      <c r="AL71" s="174"/>
    </row>
    <row r="72" spans="1:39" s="4" customFormat="1" ht="12" customHeight="1" outlineLevel="1" x14ac:dyDescent="0.35">
      <c r="A72" s="307" t="s">
        <v>1897</v>
      </c>
      <c r="B72" s="308" t="s">
        <v>5992</v>
      </c>
      <c r="C72" s="309" t="s">
        <v>21</v>
      </c>
      <c r="D72" s="310" t="s">
        <v>10424</v>
      </c>
      <c r="E72" s="322" t="s">
        <v>9279</v>
      </c>
      <c r="F72" s="293"/>
      <c r="G72" s="293"/>
      <c r="H72" s="294"/>
      <c r="I72" s="294" t="str">
        <f>IFERROR(_xlfn.IFNA(VLOOKUP($D:$D,history!$I:$Y,3,0),VLOOKUP(E:E,history!$H:$Y,4,0)),"--")</f>
        <v>--</v>
      </c>
      <c r="J72" s="282" t="s">
        <v>5946</v>
      </c>
      <c r="K72" s="282" t="str">
        <f t="shared" si="13"/>
        <v/>
      </c>
      <c r="L72" s="312">
        <f t="shared" ref="L72:L83" si="18">IF($A$3="ИМ",ROUND($Y72*(1-($L$6-$F$4))*(1-$F$3)*(1+$AG$2),2),ROUND($M72*(1-($L$6-$F$4))*(1-$F$3)*(1+$AG$2),2))</f>
        <v>0</v>
      </c>
      <c r="M72" s="312">
        <f t="shared" ref="M72:M83" si="19">ROUND(IF($A$3="РЕГИОНЫ",AG72*$AG$3*$AG$1,IF(AI72=0,AG72*$AG$3*$AG$1,AG72*$AG$3*(1-5%)*$AG$1)),2)</f>
        <v>0</v>
      </c>
      <c r="N72" s="297" t="str">
        <f>_xlfn.IFNA(VLOOKUP($E:$E,'1'!$A:$E,3,0),"")</f>
        <v/>
      </c>
      <c r="O72" s="297" t="str">
        <f>_xlfn.IFNA(VLOOKUP($E:$E,'2'!$A:$E,3,0),"")</f>
        <v/>
      </c>
      <c r="P72" s="297" t="str">
        <f>_xlfn.IFNA(VLOOKUP($E:$E,'3'!$A:$D,3,0),"")</f>
        <v/>
      </c>
      <c r="Q72" s="297" t="str">
        <f>_xlfn.IFNA(VLOOKUP($E:$E,'4'!$A:$F,3,0),"")</f>
        <v/>
      </c>
      <c r="R72" s="297" t="str">
        <f>_xlfn.IFNA(VLOOKUP($E:$E,'5'!$A:$F,3,0),"")</f>
        <v/>
      </c>
      <c r="S72" s="297" t="str">
        <f>_xlfn.IFNA(VLOOKUP($E:$E,'6'!$A:$F,3,0),"")</f>
        <v/>
      </c>
      <c r="T72" s="313">
        <v>1</v>
      </c>
      <c r="U72" s="313">
        <v>1</v>
      </c>
      <c r="V72" s="313">
        <v>6</v>
      </c>
      <c r="W72" s="314">
        <v>2.2000000000000002</v>
      </c>
      <c r="X72" s="315">
        <v>4.6100000000000004E-3</v>
      </c>
      <c r="Y72" s="749">
        <v>0</v>
      </c>
      <c r="Z72" s="282"/>
      <c r="AA72" s="316" t="s">
        <v>10390</v>
      </c>
      <c r="AB72" s="282" t="s">
        <v>10389</v>
      </c>
      <c r="AC72" s="317" t="s">
        <v>2104</v>
      </c>
      <c r="AD72" s="318" t="s">
        <v>469</v>
      </c>
      <c r="AE72" s="319">
        <v>0</v>
      </c>
      <c r="AF72" s="319" t="s">
        <v>21</v>
      </c>
      <c r="AG72" s="320">
        <v>0</v>
      </c>
      <c r="AH72" s="321">
        <f t="shared" ref="AH72:AH102" si="20">IF($A$3="РЕГИОНЫ",ROUND($AG72*(1-($L$6-$F$4))*(1-$F$3)*(1+$AG$2)*$AG$1,2),0)</f>
        <v>0</v>
      </c>
      <c r="AI72" s="287">
        <f>_xlfn.IFNA(VLOOKUP(AD:AD,грп!B:C,2,0),0)</f>
        <v>0</v>
      </c>
      <c r="AJ72" s="607">
        <v>0</v>
      </c>
      <c r="AK72" s="672" t="str">
        <f t="shared" si="14"/>
        <v>new</v>
      </c>
      <c r="AL72" s="174"/>
    </row>
    <row r="73" spans="1:39" s="4" customFormat="1" ht="12" customHeight="1" outlineLevel="1" x14ac:dyDescent="0.35">
      <c r="A73" s="307" t="s">
        <v>1897</v>
      </c>
      <c r="B73" s="308" t="s">
        <v>5992</v>
      </c>
      <c r="C73" s="323"/>
      <c r="D73" s="310" t="s">
        <v>3132</v>
      </c>
      <c r="E73" s="292" t="s">
        <v>3031</v>
      </c>
      <c r="F73" s="293"/>
      <c r="G73" s="293"/>
      <c r="H73" s="294">
        <v>59</v>
      </c>
      <c r="I73" s="294" t="str">
        <f>IFERROR(_xlfn.IFNA(VLOOKUP($D:$D,history!$I:$Y,3,0),VLOOKUP(E:E,history!$H:$Y,4,0)),"--")</f>
        <v>--</v>
      </c>
      <c r="J73" s="282" t="s">
        <v>9870</v>
      </c>
      <c r="K73" s="282" t="str">
        <f t="shared" si="13"/>
        <v/>
      </c>
      <c r="L73" s="312">
        <f t="shared" si="18"/>
        <v>3917.03</v>
      </c>
      <c r="M73" s="312">
        <f t="shared" si="19"/>
        <v>5934.89</v>
      </c>
      <c r="N73" s="297" t="str">
        <f>_xlfn.IFNA(VLOOKUP($E:$E,'1'!$A:$E,3,0),"")</f>
        <v/>
      </c>
      <c r="O73" s="297" t="str">
        <f>_xlfn.IFNA(VLOOKUP($E:$E,'2'!$A:$E,3,0),"")</f>
        <v/>
      </c>
      <c r="P73" s="297" t="str">
        <f>_xlfn.IFNA(VLOOKUP($E:$E,'3'!$A:$D,3,0),"")</f>
        <v/>
      </c>
      <c r="Q73" s="297" t="str">
        <f>_xlfn.IFNA(VLOOKUP($E:$E,'4'!$A:$F,3,0),"")</f>
        <v/>
      </c>
      <c r="R73" s="297" t="str">
        <f>_xlfn.IFNA(VLOOKUP($E:$E,'5'!$A:$F,3,0),"")</f>
        <v/>
      </c>
      <c r="S73" s="297" t="str">
        <f>_xlfn.IFNA(VLOOKUP($E:$E,'6'!$A:$F,3,0),"")</f>
        <v/>
      </c>
      <c r="T73" s="313">
        <v>1</v>
      </c>
      <c r="U73" s="313">
        <v>1</v>
      </c>
      <c r="V73" s="313">
        <v>6</v>
      </c>
      <c r="W73" s="314">
        <v>2.5920000000000001</v>
      </c>
      <c r="X73" s="315">
        <v>6.3333332999999997E-3</v>
      </c>
      <c r="Y73" s="749">
        <v>5350</v>
      </c>
      <c r="Z73" s="282"/>
      <c r="AA73" s="316" t="s">
        <v>10390</v>
      </c>
      <c r="AB73" s="282" t="s">
        <v>9163</v>
      </c>
      <c r="AC73" s="317" t="s">
        <v>2104</v>
      </c>
      <c r="AD73" s="318" t="s">
        <v>469</v>
      </c>
      <c r="AE73" s="319">
        <v>0</v>
      </c>
      <c r="AF73" s="319" t="s">
        <v>11286</v>
      </c>
      <c r="AG73" s="320">
        <v>74.400000000000006</v>
      </c>
      <c r="AH73" s="321">
        <f t="shared" si="20"/>
        <v>0</v>
      </c>
      <c r="AI73" s="287">
        <f>_xlfn.IFNA(VLOOKUP(AD:AD,грп!B:C,2,0),0)</f>
        <v>0</v>
      </c>
      <c r="AJ73" s="607">
        <v>41</v>
      </c>
      <c r="AK73" s="672">
        <f t="shared" si="14"/>
        <v>0</v>
      </c>
      <c r="AL73" s="174"/>
    </row>
    <row r="74" spans="1:39" s="4" customFormat="1" ht="12" customHeight="1" outlineLevel="1" x14ac:dyDescent="0.35">
      <c r="A74" s="307" t="s">
        <v>1897</v>
      </c>
      <c r="B74" s="308" t="s">
        <v>5993</v>
      </c>
      <c r="C74" s="309"/>
      <c r="D74" s="310" t="s">
        <v>3059</v>
      </c>
      <c r="E74" s="322" t="s">
        <v>1885</v>
      </c>
      <c r="F74" s="293"/>
      <c r="G74" s="293"/>
      <c r="H74" s="294">
        <v>46</v>
      </c>
      <c r="I74" s="294" t="str">
        <f>IFERROR(_xlfn.IFNA(VLOOKUP($D:$D,history!$I:$Y,3,0),VLOOKUP(E:E,history!$H:$Y,4,0)),"--")</f>
        <v>--</v>
      </c>
      <c r="J74" s="282" t="s">
        <v>9870</v>
      </c>
      <c r="K74" s="282" t="str">
        <f t="shared" si="13"/>
        <v/>
      </c>
      <c r="L74" s="312">
        <f t="shared" si="18"/>
        <v>5169.53</v>
      </c>
      <c r="M74" s="312">
        <f t="shared" si="19"/>
        <v>7832.62</v>
      </c>
      <c r="N74" s="297" t="str">
        <f>_xlfn.IFNA(VLOOKUP($E:$E,'1'!$A:$E,3,0),"")</f>
        <v/>
      </c>
      <c r="O74" s="297" t="str">
        <f>_xlfn.IFNA(VLOOKUP($E:$E,'2'!$A:$E,3,0),"")</f>
        <v/>
      </c>
      <c r="P74" s="297" t="str">
        <f>_xlfn.IFNA(VLOOKUP($E:$E,'3'!$A:$D,3,0),"")</f>
        <v/>
      </c>
      <c r="Q74" s="297" t="str">
        <f>_xlfn.IFNA(VLOOKUP($E:$E,'4'!$A:$F,3,0),"")</f>
        <v/>
      </c>
      <c r="R74" s="297" t="str">
        <f>_xlfn.IFNA(VLOOKUP($E:$E,'5'!$A:$F,3,0),"")</f>
        <v/>
      </c>
      <c r="S74" s="297" t="str">
        <f>_xlfn.IFNA(VLOOKUP($E:$E,'6'!$A:$F,3,0),"")</f>
        <v/>
      </c>
      <c r="T74" s="313">
        <v>1</v>
      </c>
      <c r="U74" s="313">
        <v>1</v>
      </c>
      <c r="V74" s="313">
        <v>4</v>
      </c>
      <c r="W74" s="314">
        <v>3.4249999999999998</v>
      </c>
      <c r="X74" s="315">
        <v>9.3299999999999998E-3</v>
      </c>
      <c r="Y74" s="749">
        <v>7050</v>
      </c>
      <c r="Z74" s="282"/>
      <c r="AA74" s="316" t="s">
        <v>10390</v>
      </c>
      <c r="AB74" s="282" t="s">
        <v>9163</v>
      </c>
      <c r="AC74" s="317" t="s">
        <v>2104</v>
      </c>
      <c r="AD74" s="318" t="s">
        <v>469</v>
      </c>
      <c r="AE74" s="319">
        <v>0</v>
      </c>
      <c r="AF74" s="319" t="s">
        <v>11287</v>
      </c>
      <c r="AG74" s="320">
        <v>98.19</v>
      </c>
      <c r="AH74" s="321">
        <f t="shared" si="20"/>
        <v>0</v>
      </c>
      <c r="AI74" s="287">
        <f>_xlfn.IFNA(VLOOKUP(AD:AD,грп!B:C,2,0),0)</f>
        <v>0</v>
      </c>
      <c r="AJ74" s="607">
        <v>11</v>
      </c>
      <c r="AK74" s="672">
        <f t="shared" si="14"/>
        <v>0</v>
      </c>
      <c r="AL74" s="174"/>
    </row>
    <row r="75" spans="1:39" s="4" customFormat="1" ht="12" customHeight="1" outlineLevel="1" x14ac:dyDescent="0.35">
      <c r="A75" s="307" t="s">
        <v>1897</v>
      </c>
      <c r="B75" s="308" t="s">
        <v>5994</v>
      </c>
      <c r="C75" s="309"/>
      <c r="D75" s="310" t="s">
        <v>3060</v>
      </c>
      <c r="E75" s="322" t="s">
        <v>1886</v>
      </c>
      <c r="F75" s="293"/>
      <c r="G75" s="293"/>
      <c r="H75" s="294"/>
      <c r="I75" s="294" t="str">
        <f>IFERROR(_xlfn.IFNA(VLOOKUP($D:$D,history!$I:$Y,3,0),VLOOKUP(E:E,history!$H:$Y,4,0)),"--")</f>
        <v>--</v>
      </c>
      <c r="J75" s="282" t="s">
        <v>5946</v>
      </c>
      <c r="K75" s="282" t="str">
        <f t="shared" si="13"/>
        <v/>
      </c>
      <c r="L75" s="312">
        <f t="shared" si="18"/>
        <v>5836.05</v>
      </c>
      <c r="M75" s="312">
        <f t="shared" si="19"/>
        <v>8842.5</v>
      </c>
      <c r="N75" s="297" t="str">
        <f>_xlfn.IFNA(VLOOKUP($E:$E,'1'!$A:$E,3,0),"")</f>
        <v/>
      </c>
      <c r="O75" s="297" t="str">
        <f>_xlfn.IFNA(VLOOKUP($E:$E,'2'!$A:$E,3,0),"")</f>
        <v/>
      </c>
      <c r="P75" s="297" t="str">
        <f>_xlfn.IFNA(VLOOKUP($E:$E,'3'!$A:$D,3,0),"")</f>
        <v/>
      </c>
      <c r="Q75" s="297" t="str">
        <f>_xlfn.IFNA(VLOOKUP($E:$E,'4'!$A:$F,3,0),"")</f>
        <v/>
      </c>
      <c r="R75" s="297" t="str">
        <f>_xlfn.IFNA(VLOOKUP($E:$E,'5'!$A:$F,3,0),"")</f>
        <v/>
      </c>
      <c r="S75" s="297" t="str">
        <f>_xlfn.IFNA(VLOOKUP($E:$E,'6'!$A:$F,3,0),"")</f>
        <v/>
      </c>
      <c r="T75" s="313">
        <v>1</v>
      </c>
      <c r="U75" s="313">
        <v>1</v>
      </c>
      <c r="V75" s="313">
        <v>4</v>
      </c>
      <c r="W75" s="314">
        <v>3.4249999999999998</v>
      </c>
      <c r="X75" s="315">
        <v>9.7266667000000008E-3</v>
      </c>
      <c r="Y75" s="749">
        <v>7990</v>
      </c>
      <c r="Z75" s="282"/>
      <c r="AA75" s="316" t="s">
        <v>10395</v>
      </c>
      <c r="AB75" s="282" t="s">
        <v>9163</v>
      </c>
      <c r="AC75" s="317" t="s">
        <v>2104</v>
      </c>
      <c r="AD75" s="318" t="s">
        <v>469</v>
      </c>
      <c r="AE75" s="319">
        <v>0</v>
      </c>
      <c r="AF75" s="319" t="s">
        <v>11287</v>
      </c>
      <c r="AG75" s="320">
        <v>110.85</v>
      </c>
      <c r="AH75" s="321">
        <f t="shared" si="20"/>
        <v>0</v>
      </c>
      <c r="AI75" s="287">
        <f>_xlfn.IFNA(VLOOKUP(AD:AD,грп!B:C,2,0),0)</f>
        <v>0</v>
      </c>
      <c r="AJ75" s="607">
        <v>0</v>
      </c>
      <c r="AK75" s="672">
        <f t="shared" si="14"/>
        <v>0</v>
      </c>
      <c r="AL75" s="174"/>
    </row>
    <row r="76" spans="1:39" s="4" customFormat="1" ht="12" customHeight="1" outlineLevel="1" x14ac:dyDescent="0.35">
      <c r="A76" s="307" t="s">
        <v>1897</v>
      </c>
      <c r="B76" s="308" t="s">
        <v>9182</v>
      </c>
      <c r="C76" s="309" t="s">
        <v>21</v>
      </c>
      <c r="D76" s="310" t="s">
        <v>10425</v>
      </c>
      <c r="E76" s="322" t="s">
        <v>9168</v>
      </c>
      <c r="F76" s="293"/>
      <c r="G76" s="293"/>
      <c r="H76" s="294"/>
      <c r="I76" s="294" t="str">
        <f>IFERROR(_xlfn.IFNA(VLOOKUP($D:$D,history!$I:$Y,3,0),VLOOKUP(E:E,history!$H:$Y,4,0)),"--")</f>
        <v>--</v>
      </c>
      <c r="J76" s="282" t="s">
        <v>5946</v>
      </c>
      <c r="K76" s="282" t="str">
        <f t="shared" si="13"/>
        <v/>
      </c>
      <c r="L76" s="312">
        <f t="shared" si="18"/>
        <v>3743.81</v>
      </c>
      <c r="M76" s="312">
        <f t="shared" si="19"/>
        <v>5672.44</v>
      </c>
      <c r="N76" s="297" t="str">
        <f>_xlfn.IFNA(VLOOKUP($E:$E,'1'!$A:$E,3,0),"")</f>
        <v/>
      </c>
      <c r="O76" s="297" t="str">
        <f>_xlfn.IFNA(VLOOKUP($E:$E,'2'!$A:$E,3,0),"")</f>
        <v/>
      </c>
      <c r="P76" s="297" t="str">
        <f>_xlfn.IFNA(VLOOKUP($E:$E,'3'!$A:$D,3,0),"")</f>
        <v/>
      </c>
      <c r="Q76" s="297" t="str">
        <f>_xlfn.IFNA(VLOOKUP($E:$E,'4'!$A:$F,3,0),"")</f>
        <v/>
      </c>
      <c r="R76" s="297" t="str">
        <f>_xlfn.IFNA(VLOOKUP($E:$E,'5'!$A:$F,3,0),"")</f>
        <v/>
      </c>
      <c r="S76" s="297" t="str">
        <f>_xlfn.IFNA(VLOOKUP($E:$E,'6'!$A:$F,3,0),"")</f>
        <v/>
      </c>
      <c r="T76" s="313">
        <v>1</v>
      </c>
      <c r="U76" s="313">
        <v>1</v>
      </c>
      <c r="V76" s="313">
        <v>6</v>
      </c>
      <c r="W76" s="314">
        <v>2.677</v>
      </c>
      <c r="X76" s="315">
        <v>5.4140127E-3</v>
      </c>
      <c r="Y76" s="749">
        <v>5150</v>
      </c>
      <c r="Z76" s="282"/>
      <c r="AA76" s="316" t="s">
        <v>10391</v>
      </c>
      <c r="AB76" s="282" t="s">
        <v>9164</v>
      </c>
      <c r="AC76" s="317" t="s">
        <v>2104</v>
      </c>
      <c r="AD76" s="318" t="s">
        <v>469</v>
      </c>
      <c r="AE76" s="319">
        <v>0</v>
      </c>
      <c r="AF76" s="319" t="s">
        <v>21</v>
      </c>
      <c r="AG76" s="320">
        <v>71.11</v>
      </c>
      <c r="AH76" s="321">
        <f t="shared" si="20"/>
        <v>0</v>
      </c>
      <c r="AI76" s="287">
        <f>_xlfn.IFNA(VLOOKUP(AD:AD,грп!B:C,2,0),0)</f>
        <v>0</v>
      </c>
      <c r="AJ76" s="607">
        <v>0</v>
      </c>
      <c r="AK76" s="672" t="str">
        <f t="shared" si="14"/>
        <v>new</v>
      </c>
      <c r="AL76" s="174"/>
      <c r="AM76" s="248"/>
    </row>
    <row r="77" spans="1:39" ht="12" customHeight="1" outlineLevel="1" x14ac:dyDescent="0.35">
      <c r="A77" s="307" t="s">
        <v>1897</v>
      </c>
      <c r="B77" s="308" t="s">
        <v>5995</v>
      </c>
      <c r="C77" s="309"/>
      <c r="D77" s="310" t="s">
        <v>3720</v>
      </c>
      <c r="E77" s="311" t="s">
        <v>3716</v>
      </c>
      <c r="F77" s="293"/>
      <c r="G77" s="293"/>
      <c r="H77" s="294">
        <v>39</v>
      </c>
      <c r="I77" s="294" t="str">
        <f>IFERROR(_xlfn.IFNA(VLOOKUP($D:$D,history!$I:$Y,3,0),VLOOKUP(E:E,history!$H:$Y,4,0)),"--")</f>
        <v>V</v>
      </c>
      <c r="J77" s="282" t="s">
        <v>9869</v>
      </c>
      <c r="K77" s="282" t="str">
        <f t="shared" si="13"/>
        <v/>
      </c>
      <c r="L77" s="312">
        <f t="shared" si="18"/>
        <v>4244.5</v>
      </c>
      <c r="M77" s="312">
        <f t="shared" si="19"/>
        <v>6431.06</v>
      </c>
      <c r="N77" s="297" t="str">
        <f>_xlfn.IFNA(VLOOKUP($E:$E,'1'!$A:$E,3,0),"")</f>
        <v/>
      </c>
      <c r="O77" s="297" t="str">
        <f>_xlfn.IFNA(VLOOKUP($E:$E,'2'!$A:$E,3,0),"")</f>
        <v/>
      </c>
      <c r="P77" s="297" t="str">
        <f>_xlfn.IFNA(VLOOKUP($E:$E,'3'!$A:$D,3,0),"")</f>
        <v/>
      </c>
      <c r="Q77" s="297" t="str">
        <f>_xlfn.IFNA(VLOOKUP($E:$E,'4'!$A:$F,3,0),"")</f>
        <v/>
      </c>
      <c r="R77" s="297" t="str">
        <f>_xlfn.IFNA(VLOOKUP($E:$E,'5'!$A:$F,3,0),"")</f>
        <v/>
      </c>
      <c r="S77" s="297" t="str">
        <f>_xlfn.IFNA(VLOOKUP($E:$E,'6'!$A:$F,3,0),"")</f>
        <v/>
      </c>
      <c r="T77" s="313">
        <v>1</v>
      </c>
      <c r="U77" s="313">
        <v>1</v>
      </c>
      <c r="V77" s="313">
        <v>6</v>
      </c>
      <c r="W77" s="314">
        <v>2.6419999999999999</v>
      </c>
      <c r="X77" s="315">
        <v>5.4533333E-3</v>
      </c>
      <c r="Y77" s="749">
        <v>5790</v>
      </c>
      <c r="Z77" s="282"/>
      <c r="AA77" s="316" t="s">
        <v>10388</v>
      </c>
      <c r="AB77" s="282" t="s">
        <v>9163</v>
      </c>
      <c r="AC77" s="317" t="s">
        <v>2104</v>
      </c>
      <c r="AD77" s="318" t="s">
        <v>469</v>
      </c>
      <c r="AE77" s="319">
        <v>0</v>
      </c>
      <c r="AF77" s="319" t="s">
        <v>11273</v>
      </c>
      <c r="AG77" s="320">
        <v>80.62</v>
      </c>
      <c r="AH77" s="321">
        <f t="shared" si="20"/>
        <v>0</v>
      </c>
      <c r="AI77" s="287">
        <f>_xlfn.IFNA(VLOOKUP(AD:AD,грп!B:C,2,0),0)</f>
        <v>0</v>
      </c>
      <c r="AJ77" s="607">
        <v>1</v>
      </c>
      <c r="AK77" s="672">
        <f t="shared" si="14"/>
        <v>0</v>
      </c>
      <c r="AL77" s="174"/>
      <c r="AM77" s="4"/>
    </row>
    <row r="78" spans="1:39" ht="12" customHeight="1" outlineLevel="1" x14ac:dyDescent="0.35">
      <c r="A78" s="307" t="s">
        <v>1897</v>
      </c>
      <c r="B78" s="308" t="s">
        <v>9561</v>
      </c>
      <c r="C78" s="309" t="s">
        <v>21</v>
      </c>
      <c r="D78" s="310" t="s">
        <v>10426</v>
      </c>
      <c r="E78" s="322" t="s">
        <v>9280</v>
      </c>
      <c r="F78" s="293"/>
      <c r="G78" s="293"/>
      <c r="H78" s="294"/>
      <c r="I78" s="294" t="str">
        <f>IFERROR(_xlfn.IFNA(VLOOKUP($D:$D,history!$I:$Y,3,0),VLOOKUP(E:E,history!$H:$Y,4,0)),"--")</f>
        <v>--</v>
      </c>
      <c r="J78" s="282" t="s">
        <v>9870</v>
      </c>
      <c r="K78" s="282" t="str">
        <f t="shared" si="13"/>
        <v/>
      </c>
      <c r="L78" s="312">
        <f t="shared" si="18"/>
        <v>3975.99</v>
      </c>
      <c r="M78" s="312">
        <f t="shared" si="19"/>
        <v>6024.23</v>
      </c>
      <c r="N78" s="297" t="str">
        <f>_xlfn.IFNA(VLOOKUP($E:$E,'1'!$A:$E,3,0),"")</f>
        <v/>
      </c>
      <c r="O78" s="297" t="str">
        <f>_xlfn.IFNA(VLOOKUP($E:$E,'2'!$A:$E,3,0),"")</f>
        <v/>
      </c>
      <c r="P78" s="297" t="str">
        <f>_xlfn.IFNA(VLOOKUP($E:$E,'3'!$A:$D,3,0),"")</f>
        <v/>
      </c>
      <c r="Q78" s="297" t="str">
        <f>_xlfn.IFNA(VLOOKUP($E:$E,'4'!$A:$F,3,0),"")</f>
        <v/>
      </c>
      <c r="R78" s="297" t="str">
        <f>_xlfn.IFNA(VLOOKUP($E:$E,'5'!$A:$F,3,0),"")</f>
        <v/>
      </c>
      <c r="S78" s="297" t="str">
        <f>_xlfn.IFNA(VLOOKUP($E:$E,'6'!$A:$F,3,0),"")</f>
        <v/>
      </c>
      <c r="T78" s="313">
        <v>1</v>
      </c>
      <c r="U78" s="313">
        <v>1</v>
      </c>
      <c r="V78" s="313">
        <v>6</v>
      </c>
      <c r="W78" s="314">
        <v>2.6520000000000001</v>
      </c>
      <c r="X78" s="315">
        <v>5.4191617000000003E-3</v>
      </c>
      <c r="Y78" s="749">
        <v>5450</v>
      </c>
      <c r="Z78" s="282"/>
      <c r="AA78" s="316" t="s">
        <v>10391</v>
      </c>
      <c r="AB78" s="282" t="s">
        <v>9164</v>
      </c>
      <c r="AC78" s="317" t="s">
        <v>2104</v>
      </c>
      <c r="AD78" s="318" t="s">
        <v>469</v>
      </c>
      <c r="AE78" s="319">
        <v>0</v>
      </c>
      <c r="AF78" s="319" t="s">
        <v>21</v>
      </c>
      <c r="AG78" s="320">
        <v>75.52</v>
      </c>
      <c r="AH78" s="321">
        <f t="shared" si="20"/>
        <v>0</v>
      </c>
      <c r="AI78" s="287">
        <f>_xlfn.IFNA(VLOOKUP(AD:AD,грп!B:C,2,0),0)</f>
        <v>0</v>
      </c>
      <c r="AJ78" s="607">
        <v>1</v>
      </c>
      <c r="AK78" s="672" t="str">
        <f t="shared" si="14"/>
        <v>new</v>
      </c>
      <c r="AL78" s="174"/>
      <c r="AM78" s="4"/>
    </row>
    <row r="79" spans="1:39" s="4" customFormat="1" ht="11.45" customHeight="1" outlineLevel="1" x14ac:dyDescent="0.35">
      <c r="A79" s="307" t="s">
        <v>1897</v>
      </c>
      <c r="B79" s="308" t="s">
        <v>5996</v>
      </c>
      <c r="C79" s="309"/>
      <c r="D79" s="310" t="s">
        <v>10427</v>
      </c>
      <c r="E79" s="322" t="s">
        <v>1887</v>
      </c>
      <c r="F79" s="293"/>
      <c r="G79" s="293"/>
      <c r="H79" s="294">
        <v>59</v>
      </c>
      <c r="I79" s="294" t="str">
        <f>IFERROR(_xlfn.IFNA(VLOOKUP($D:$D,history!$I:$Y,3,0),VLOOKUP(E:E,history!$H:$Y,4,0)),"--")</f>
        <v>--</v>
      </c>
      <c r="J79" s="282" t="s">
        <v>5946</v>
      </c>
      <c r="K79" s="282" t="str">
        <f t="shared" si="13"/>
        <v/>
      </c>
      <c r="L79" s="312">
        <f t="shared" si="18"/>
        <v>6197.22</v>
      </c>
      <c r="M79" s="312">
        <f t="shared" si="19"/>
        <v>9389.73</v>
      </c>
      <c r="N79" s="297" t="str">
        <f>_xlfn.IFNA(VLOOKUP($E:$E,'1'!$A:$E,3,0),"")</f>
        <v/>
      </c>
      <c r="O79" s="297" t="str">
        <f>_xlfn.IFNA(VLOOKUP($E:$E,'2'!$A:$E,3,0),"")</f>
        <v/>
      </c>
      <c r="P79" s="297" t="str">
        <f>_xlfn.IFNA(VLOOKUP($E:$E,'3'!$A:$D,3,0),"")</f>
        <v/>
      </c>
      <c r="Q79" s="297" t="str">
        <f>_xlfn.IFNA(VLOOKUP($E:$E,'4'!$A:$F,3,0),"")</f>
        <v/>
      </c>
      <c r="R79" s="297" t="str">
        <f>_xlfn.IFNA(VLOOKUP($E:$E,'5'!$A:$F,3,0),"")</f>
        <v/>
      </c>
      <c r="S79" s="297" t="str">
        <f>_xlfn.IFNA(VLOOKUP($E:$E,'6'!$A:$F,3,0),"")</f>
        <v/>
      </c>
      <c r="T79" s="313">
        <v>1</v>
      </c>
      <c r="U79" s="313">
        <v>1</v>
      </c>
      <c r="V79" s="313">
        <v>4</v>
      </c>
      <c r="W79" s="314">
        <v>4.3</v>
      </c>
      <c r="X79" s="315">
        <v>1.18E-2</v>
      </c>
      <c r="Y79" s="749">
        <v>8450</v>
      </c>
      <c r="Z79" s="282"/>
      <c r="AA79" s="316" t="s">
        <v>10390</v>
      </c>
      <c r="AB79" s="282" t="s">
        <v>9163</v>
      </c>
      <c r="AC79" s="317" t="s">
        <v>2104</v>
      </c>
      <c r="AD79" s="318" t="s">
        <v>469</v>
      </c>
      <c r="AE79" s="319">
        <v>0</v>
      </c>
      <c r="AF79" s="319" t="s">
        <v>11287</v>
      </c>
      <c r="AG79" s="320">
        <v>117.71</v>
      </c>
      <c r="AH79" s="321">
        <f t="shared" si="20"/>
        <v>0</v>
      </c>
      <c r="AI79" s="287">
        <f>_xlfn.IFNA(VLOOKUP(AD:AD,грп!B:C,2,0),0)</f>
        <v>0</v>
      </c>
      <c r="AJ79" s="607">
        <v>22</v>
      </c>
      <c r="AK79" s="672">
        <f t="shared" si="14"/>
        <v>0</v>
      </c>
      <c r="AL79" s="174"/>
    </row>
    <row r="80" spans="1:39" s="4" customFormat="1" ht="12" customHeight="1" outlineLevel="1" x14ac:dyDescent="0.35">
      <c r="A80" s="307" t="s">
        <v>1897</v>
      </c>
      <c r="B80" s="308" t="s">
        <v>5997</v>
      </c>
      <c r="C80" s="309"/>
      <c r="D80" s="310" t="s">
        <v>10428</v>
      </c>
      <c r="E80" s="322" t="s">
        <v>4780</v>
      </c>
      <c r="F80" s="293"/>
      <c r="G80" s="293"/>
      <c r="H80" s="294">
        <v>111</v>
      </c>
      <c r="I80" s="294" t="str">
        <f>IFERROR(_xlfn.IFNA(VLOOKUP($D:$D,history!$I:$Y,3,0),VLOOKUP(E:E,history!$H:$Y,4,0)),"--")</f>
        <v>--</v>
      </c>
      <c r="J80" s="282" t="s">
        <v>9870</v>
      </c>
      <c r="K80" s="282" t="str">
        <f t="shared" si="13"/>
        <v/>
      </c>
      <c r="L80" s="312">
        <f t="shared" si="18"/>
        <v>6493.1</v>
      </c>
      <c r="M80" s="312">
        <f t="shared" si="19"/>
        <v>9838.0300000000007</v>
      </c>
      <c r="N80" s="297" t="str">
        <f>_xlfn.IFNA(VLOOKUP($E:$E,'1'!$A:$E,3,0),"")</f>
        <v/>
      </c>
      <c r="O80" s="297" t="str">
        <f>_xlfn.IFNA(VLOOKUP($E:$E,'2'!$A:$E,3,0),"")</f>
        <v/>
      </c>
      <c r="P80" s="297" t="str">
        <f>_xlfn.IFNA(VLOOKUP($E:$E,'3'!$A:$D,3,0),"")</f>
        <v/>
      </c>
      <c r="Q80" s="297" t="str">
        <f>_xlfn.IFNA(VLOOKUP($E:$E,'4'!$A:$F,3,0),"")</f>
        <v/>
      </c>
      <c r="R80" s="297" t="str">
        <f>_xlfn.IFNA(VLOOKUP($E:$E,'5'!$A:$F,3,0),"")</f>
        <v/>
      </c>
      <c r="S80" s="297" t="str">
        <f>_xlfn.IFNA(VLOOKUP($E:$E,'6'!$A:$F,3,0),"")</f>
        <v/>
      </c>
      <c r="T80" s="313">
        <v>1</v>
      </c>
      <c r="U80" s="313">
        <v>1</v>
      </c>
      <c r="V80" s="313">
        <v>4</v>
      </c>
      <c r="W80" s="314">
        <v>4.5880000000000001</v>
      </c>
      <c r="X80" s="315">
        <v>7.4799999999999997E-3</v>
      </c>
      <c r="Y80" s="749">
        <v>8850</v>
      </c>
      <c r="Z80" s="282"/>
      <c r="AA80" s="316" t="s">
        <v>10391</v>
      </c>
      <c r="AB80" s="282" t="s">
        <v>9163</v>
      </c>
      <c r="AC80" s="317" t="s">
        <v>2104</v>
      </c>
      <c r="AD80" s="318" t="s">
        <v>469</v>
      </c>
      <c r="AE80" s="319">
        <v>0</v>
      </c>
      <c r="AF80" s="319" t="s">
        <v>11273</v>
      </c>
      <c r="AG80" s="320">
        <v>123.33</v>
      </c>
      <c r="AH80" s="321">
        <f t="shared" si="20"/>
        <v>0</v>
      </c>
      <c r="AI80" s="287">
        <f>_xlfn.IFNA(VLOOKUP(AD:AD,грп!B:C,2,0),0)</f>
        <v>0</v>
      </c>
      <c r="AJ80" s="607">
        <v>26</v>
      </c>
      <c r="AK80" s="672">
        <f t="shared" si="14"/>
        <v>0</v>
      </c>
      <c r="AL80" s="174"/>
    </row>
    <row r="81" spans="1:39" s="4" customFormat="1" ht="12" customHeight="1" outlineLevel="1" x14ac:dyDescent="0.35">
      <c r="A81" s="307" t="s">
        <v>1897</v>
      </c>
      <c r="B81" s="308" t="s">
        <v>5998</v>
      </c>
      <c r="C81" s="341"/>
      <c r="D81" s="310" t="s">
        <v>3061</v>
      </c>
      <c r="E81" s="322" t="s">
        <v>1888</v>
      </c>
      <c r="F81" s="293"/>
      <c r="G81" s="293"/>
      <c r="H81" s="294"/>
      <c r="I81" s="294" t="str">
        <f>IFERROR(_xlfn.IFNA(VLOOKUP($D:$D,history!$I:$Y,3,0),VLOOKUP(E:E,history!$H:$Y,4,0)),"--")</f>
        <v>--</v>
      </c>
      <c r="J81" s="282" t="s">
        <v>9870</v>
      </c>
      <c r="K81" s="282" t="str">
        <f t="shared" si="13"/>
        <v/>
      </c>
      <c r="L81" s="312">
        <f t="shared" si="18"/>
        <v>8074.13</v>
      </c>
      <c r="M81" s="312">
        <f t="shared" si="19"/>
        <v>12233.53</v>
      </c>
      <c r="N81" s="297" t="str">
        <f>_xlfn.IFNA(VLOOKUP($E:$E,'1'!$A:$E,3,0),"")</f>
        <v/>
      </c>
      <c r="O81" s="297" t="str">
        <f>_xlfn.IFNA(VLOOKUP($E:$E,'2'!$A:$E,3,0),"")</f>
        <v/>
      </c>
      <c r="P81" s="297" t="str">
        <f>_xlfn.IFNA(VLOOKUP($E:$E,'3'!$A:$D,3,0),"")</f>
        <v/>
      </c>
      <c r="Q81" s="297" t="str">
        <f>_xlfn.IFNA(VLOOKUP($E:$E,'4'!$A:$F,3,0),"")</f>
        <v/>
      </c>
      <c r="R81" s="297" t="str">
        <f>_xlfn.IFNA(VLOOKUP($E:$E,'5'!$A:$F,3,0),"")</f>
        <v/>
      </c>
      <c r="S81" s="297" t="str">
        <f>_xlfn.IFNA(VLOOKUP($E:$E,'6'!$A:$F,3,0),"")</f>
        <v/>
      </c>
      <c r="T81" s="313">
        <v>1</v>
      </c>
      <c r="U81" s="313">
        <v>1</v>
      </c>
      <c r="V81" s="313">
        <v>2</v>
      </c>
      <c r="W81" s="314">
        <v>7.3</v>
      </c>
      <c r="X81" s="315">
        <v>1.6049999999999998E-2</v>
      </c>
      <c r="Y81" s="749">
        <v>11050</v>
      </c>
      <c r="Z81" s="282"/>
      <c r="AA81" s="316" t="s">
        <v>10390</v>
      </c>
      <c r="AB81" s="282" t="s">
        <v>9163</v>
      </c>
      <c r="AC81" s="317" t="s">
        <v>2104</v>
      </c>
      <c r="AD81" s="318" t="s">
        <v>469</v>
      </c>
      <c r="AE81" s="319">
        <v>0</v>
      </c>
      <c r="AF81" s="319" t="s">
        <v>11287</v>
      </c>
      <c r="AG81" s="320">
        <v>153.36000000000001</v>
      </c>
      <c r="AH81" s="321">
        <f t="shared" si="20"/>
        <v>0</v>
      </c>
      <c r="AI81" s="287">
        <f>_xlfn.IFNA(VLOOKUP(AD:AD,грп!B:C,2,0),0)</f>
        <v>0</v>
      </c>
      <c r="AJ81" s="607">
        <v>0</v>
      </c>
      <c r="AK81" s="672">
        <f t="shared" si="14"/>
        <v>0</v>
      </c>
      <c r="AL81" s="174"/>
    </row>
    <row r="82" spans="1:39" s="248" customFormat="1" ht="11.45" customHeight="1" outlineLevel="1" x14ac:dyDescent="0.35">
      <c r="A82" s="307" t="s">
        <v>1897</v>
      </c>
      <c r="B82" s="308" t="s">
        <v>5999</v>
      </c>
      <c r="C82" s="330" t="s">
        <v>393</v>
      </c>
      <c r="D82" s="310" t="s">
        <v>10429</v>
      </c>
      <c r="E82" s="322" t="s">
        <v>5410</v>
      </c>
      <c r="F82" s="293"/>
      <c r="G82" s="293"/>
      <c r="H82" s="294">
        <v>85</v>
      </c>
      <c r="I82" s="294" t="str">
        <f>IFERROR(_xlfn.IFNA(VLOOKUP($D:$D,history!$I:$Y,3,0),VLOOKUP(E:E,history!$H:$Y,4,0)),"--")</f>
        <v>--</v>
      </c>
      <c r="J82" s="282" t="s">
        <v>5946</v>
      </c>
      <c r="K82" s="282" t="str">
        <f t="shared" si="13"/>
        <v/>
      </c>
      <c r="L82" s="312">
        <f t="shared" si="18"/>
        <v>3804.89</v>
      </c>
      <c r="M82" s="312">
        <f t="shared" si="19"/>
        <v>5764.98</v>
      </c>
      <c r="N82" s="297" t="str">
        <f>_xlfn.IFNA(VLOOKUP($E:$E,'1'!$A:$E,3,0),"")</f>
        <v/>
      </c>
      <c r="O82" s="297" t="str">
        <f>_xlfn.IFNA(VLOOKUP($E:$E,'2'!$A:$E,3,0),"")</f>
        <v/>
      </c>
      <c r="P82" s="297" t="str">
        <f>_xlfn.IFNA(VLOOKUP($E:$E,'3'!$A:$D,3,0),"")</f>
        <v/>
      </c>
      <c r="Q82" s="297" t="str">
        <f>_xlfn.IFNA(VLOOKUP($E:$E,'4'!$A:$F,3,0),"")</f>
        <v/>
      </c>
      <c r="R82" s="297" t="str">
        <f>_xlfn.IFNA(VLOOKUP($E:$E,'5'!$A:$F,3,0),"")</f>
        <v/>
      </c>
      <c r="S82" s="297" t="str">
        <f>_xlfn.IFNA(VLOOKUP($E:$E,'6'!$A:$F,3,0),"")</f>
        <v/>
      </c>
      <c r="T82" s="313">
        <v>1</v>
      </c>
      <c r="U82" s="313">
        <v>1</v>
      </c>
      <c r="V82" s="313">
        <v>6</v>
      </c>
      <c r="W82" s="314">
        <v>2.875</v>
      </c>
      <c r="X82" s="315">
        <v>6.1177645000000001E-3</v>
      </c>
      <c r="Y82" s="749">
        <v>5190</v>
      </c>
      <c r="Z82" s="282"/>
      <c r="AA82" s="316" t="s">
        <v>10390</v>
      </c>
      <c r="AB82" s="282" t="s">
        <v>9163</v>
      </c>
      <c r="AC82" s="317" t="s">
        <v>2104</v>
      </c>
      <c r="AD82" s="318" t="s">
        <v>469</v>
      </c>
      <c r="AE82" s="319">
        <v>0</v>
      </c>
      <c r="AF82" s="319" t="s">
        <v>11287</v>
      </c>
      <c r="AG82" s="320">
        <v>72.27</v>
      </c>
      <c r="AH82" s="321">
        <f t="shared" si="20"/>
        <v>0</v>
      </c>
      <c r="AI82" s="287">
        <f>_xlfn.IFNA(VLOOKUP(AD:AD,грп!B:C,2,0),0)</f>
        <v>0</v>
      </c>
      <c r="AJ82" s="607">
        <v>126</v>
      </c>
      <c r="AK82" s="672" t="str">
        <f t="shared" si="14"/>
        <v/>
      </c>
      <c r="AL82" s="174"/>
      <c r="AM82" s="4"/>
    </row>
    <row r="83" spans="1:39" s="4" customFormat="1" ht="11.45" customHeight="1" outlineLevel="1" x14ac:dyDescent="0.35">
      <c r="A83" s="307" t="s">
        <v>1897</v>
      </c>
      <c r="B83" s="308" t="s">
        <v>6000</v>
      </c>
      <c r="C83" s="323"/>
      <c r="D83" s="310" t="s">
        <v>2586</v>
      </c>
      <c r="E83" s="311" t="s">
        <v>2497</v>
      </c>
      <c r="F83" s="293"/>
      <c r="G83" s="293"/>
      <c r="H83" s="294">
        <v>80</v>
      </c>
      <c r="I83" s="294" t="str">
        <f>IFERROR(_xlfn.IFNA(VLOOKUP($D:$D,history!$I:$Y,3,0),VLOOKUP(E:E,history!$H:$Y,4,0)),"--")</f>
        <v>V</v>
      </c>
      <c r="J83" s="282" t="s">
        <v>9870</v>
      </c>
      <c r="K83" s="282" t="str">
        <f t="shared" si="13"/>
        <v/>
      </c>
      <c r="L83" s="312">
        <f t="shared" si="18"/>
        <v>5303.78</v>
      </c>
      <c r="M83" s="312">
        <f t="shared" si="19"/>
        <v>8036.03</v>
      </c>
      <c r="N83" s="297" t="str">
        <f>_xlfn.IFNA(VLOOKUP($E:$E,'1'!$A:$E,3,0),"")</f>
        <v/>
      </c>
      <c r="O83" s="297" t="str">
        <f>_xlfn.IFNA(VLOOKUP($E:$E,'2'!$A:$E,3,0),"")</f>
        <v/>
      </c>
      <c r="P83" s="297" t="str">
        <f>_xlfn.IFNA(VLOOKUP($E:$E,'3'!$A:$D,3,0),"")</f>
        <v/>
      </c>
      <c r="Q83" s="297" t="str">
        <f>_xlfn.IFNA(VLOOKUP($E:$E,'4'!$A:$F,3,0),"")</f>
        <v/>
      </c>
      <c r="R83" s="297" t="str">
        <f>_xlfn.IFNA(VLOOKUP($E:$E,'5'!$A:$F,3,0),"")</f>
        <v/>
      </c>
      <c r="S83" s="297" t="str">
        <f>_xlfn.IFNA(VLOOKUP($E:$E,'6'!$A:$F,3,0),"")</f>
        <v/>
      </c>
      <c r="T83" s="313">
        <v>1</v>
      </c>
      <c r="U83" s="313">
        <v>1</v>
      </c>
      <c r="V83" s="313">
        <v>4</v>
      </c>
      <c r="W83" s="314">
        <v>3.85</v>
      </c>
      <c r="X83" s="315">
        <v>1.6899999999999998E-2</v>
      </c>
      <c r="Y83" s="749">
        <v>7250</v>
      </c>
      <c r="Z83" s="282"/>
      <c r="AA83" s="316" t="s">
        <v>10391</v>
      </c>
      <c r="AB83" s="282" t="s">
        <v>9163</v>
      </c>
      <c r="AC83" s="317" t="s">
        <v>2104</v>
      </c>
      <c r="AD83" s="318" t="s">
        <v>469</v>
      </c>
      <c r="AE83" s="319">
        <v>0</v>
      </c>
      <c r="AF83" s="319" t="s">
        <v>11288</v>
      </c>
      <c r="AG83" s="320">
        <v>100.74</v>
      </c>
      <c r="AH83" s="321">
        <f t="shared" si="20"/>
        <v>0</v>
      </c>
      <c r="AI83" s="287">
        <f>_xlfn.IFNA(VLOOKUP(AD:AD,грп!B:C,2,0),0)</f>
        <v>0</v>
      </c>
      <c r="AJ83" s="607">
        <v>70</v>
      </c>
      <c r="AK83" s="672">
        <f t="shared" si="14"/>
        <v>0</v>
      </c>
      <c r="AL83" s="174"/>
    </row>
    <row r="84" spans="1:39" s="4" customFormat="1" ht="12" customHeight="1" outlineLevel="1" x14ac:dyDescent="0.35">
      <c r="A84" s="307" t="s">
        <v>1897</v>
      </c>
      <c r="B84" s="308" t="s">
        <v>9810</v>
      </c>
      <c r="C84" s="323"/>
      <c r="D84" s="310" t="s">
        <v>10320</v>
      </c>
      <c r="E84" s="322" t="s">
        <v>2165</v>
      </c>
      <c r="F84" s="293"/>
      <c r="G84" s="293"/>
      <c r="H84" s="294">
        <v>34</v>
      </c>
      <c r="I84" s="294" t="str">
        <f>IFERROR(_xlfn.IFNA(VLOOKUP($D:$D,history!$I:$Y,3,0),VLOOKUP(E:E,history!$H:$Y,4,0)),"--")</f>
        <v>V</v>
      </c>
      <c r="J84" s="282" t="s">
        <v>5946</v>
      </c>
      <c r="K84" s="282" t="str">
        <f t="shared" si="13"/>
        <v/>
      </c>
      <c r="L84" s="312">
        <f t="shared" ref="L84:L116" si="21">IF($A$3="ИМ",ROUND($Y84*(1-($L$6-$F$4))*(1-$F$3)*(1+$AG$2),2),ROUND($M84*(1-($L$6-$F$4))*(1-$F$3)*(1+$AG$2),2))</f>
        <v>3705.91</v>
      </c>
      <c r="M84" s="312">
        <f t="shared" ref="M84:M116" si="22">ROUND(IF($A$3="РЕГИОНЫ",AG84*$AG$3*$AG$1,IF(AI84=0,AG84*$AG$3*$AG$1,AG84*$AG$3*(1-5%)*$AG$1)),2)</f>
        <v>5615.01</v>
      </c>
      <c r="N84" s="297" t="str">
        <f>_xlfn.IFNA(VLOOKUP($E:$E,'1'!$A:$E,3,0),"")</f>
        <v/>
      </c>
      <c r="O84" s="297" t="str">
        <f>_xlfn.IFNA(VLOOKUP($E:$E,'2'!$A:$E,3,0),"")</f>
        <v/>
      </c>
      <c r="P84" s="297" t="str">
        <f>_xlfn.IFNA(VLOOKUP($E:$E,'3'!$A:$D,3,0),"")</f>
        <v/>
      </c>
      <c r="Q84" s="297" t="str">
        <f>_xlfn.IFNA(VLOOKUP($E:$E,'4'!$A:$F,3,0),"")</f>
        <v/>
      </c>
      <c r="R84" s="297" t="str">
        <f>_xlfn.IFNA(VLOOKUP($E:$E,'5'!$A:$F,3,0),"")</f>
        <v/>
      </c>
      <c r="S84" s="297" t="str">
        <f>_xlfn.IFNA(VLOOKUP($E:$E,'6'!$A:$F,3,0),"")</f>
        <v/>
      </c>
      <c r="T84" s="313">
        <v>1</v>
      </c>
      <c r="U84" s="313">
        <v>1</v>
      </c>
      <c r="V84" s="313">
        <v>6</v>
      </c>
      <c r="W84" s="314">
        <v>2.5670000000000002</v>
      </c>
      <c r="X84" s="315">
        <v>5.4833332999999996E-3</v>
      </c>
      <c r="Y84" s="749">
        <v>5050</v>
      </c>
      <c r="Z84" s="282"/>
      <c r="AA84" s="316" t="s">
        <v>10391</v>
      </c>
      <c r="AB84" s="282" t="s">
        <v>9163</v>
      </c>
      <c r="AC84" s="317" t="s">
        <v>2104</v>
      </c>
      <c r="AD84" s="318" t="s">
        <v>469</v>
      </c>
      <c r="AE84" s="319">
        <v>0</v>
      </c>
      <c r="AF84" s="319" t="s">
        <v>11289</v>
      </c>
      <c r="AG84" s="320">
        <v>70.39</v>
      </c>
      <c r="AH84" s="321">
        <f t="shared" si="20"/>
        <v>0</v>
      </c>
      <c r="AI84" s="287">
        <f>_xlfn.IFNA(VLOOKUP(AD:AD,грп!B:C,2,0),0)</f>
        <v>0</v>
      </c>
      <c r="AJ84" s="607">
        <v>18</v>
      </c>
      <c r="AK84" s="672">
        <f t="shared" si="14"/>
        <v>0</v>
      </c>
      <c r="AL84" s="174"/>
    </row>
    <row r="85" spans="1:39" s="4" customFormat="1" ht="12" customHeight="1" outlineLevel="1" x14ac:dyDescent="0.35">
      <c r="A85" s="307" t="s">
        <v>1897</v>
      </c>
      <c r="B85" s="308" t="s">
        <v>9811</v>
      </c>
      <c r="C85" s="323"/>
      <c r="D85" s="310" t="s">
        <v>10430</v>
      </c>
      <c r="E85" s="322" t="s">
        <v>9786</v>
      </c>
      <c r="F85" s="293"/>
      <c r="G85" s="293"/>
      <c r="H85" s="294">
        <v>30</v>
      </c>
      <c r="I85" s="294" t="str">
        <f>IFERROR(_xlfn.IFNA(VLOOKUP($D:$D,history!$I:$Y,3,0),VLOOKUP(E:E,history!$H:$Y,4,0)),"--")</f>
        <v>--</v>
      </c>
      <c r="J85" s="282" t="s">
        <v>9870</v>
      </c>
      <c r="K85" s="282" t="str">
        <f t="shared" si="13"/>
        <v/>
      </c>
      <c r="L85" s="312">
        <f t="shared" si="21"/>
        <v>4524.0600000000004</v>
      </c>
      <c r="M85" s="312">
        <f t="shared" si="22"/>
        <v>6854.64</v>
      </c>
      <c r="N85" s="297" t="str">
        <f>_xlfn.IFNA(VLOOKUP($E:$E,'1'!$A:$E,3,0),"")</f>
        <v/>
      </c>
      <c r="O85" s="297" t="str">
        <f>_xlfn.IFNA(VLOOKUP($E:$E,'2'!$A:$E,3,0),"")</f>
        <v/>
      </c>
      <c r="P85" s="297" t="str">
        <f>_xlfn.IFNA(VLOOKUP($E:$E,'3'!$A:$D,3,0),"")</f>
        <v/>
      </c>
      <c r="Q85" s="297" t="str">
        <f>_xlfn.IFNA(VLOOKUP($E:$E,'4'!$A:$F,3,0),"")</f>
        <v/>
      </c>
      <c r="R85" s="297" t="str">
        <f>_xlfn.IFNA(VLOOKUP($E:$E,'5'!$A:$F,3,0),"")</f>
        <v/>
      </c>
      <c r="S85" s="297" t="str">
        <f>_xlfn.IFNA(VLOOKUP($E:$E,'6'!$A:$F,3,0),"")</f>
        <v/>
      </c>
      <c r="T85" s="313">
        <v>1</v>
      </c>
      <c r="U85" s="313">
        <v>1</v>
      </c>
      <c r="V85" s="313">
        <v>6</v>
      </c>
      <c r="W85" s="314">
        <v>3.0920000000000001</v>
      </c>
      <c r="X85" s="315">
        <v>7.6960784000000004E-3</v>
      </c>
      <c r="Y85" s="749">
        <v>6190</v>
      </c>
      <c r="Z85" s="282"/>
      <c r="AA85" s="316" t="s">
        <v>10390</v>
      </c>
      <c r="AB85" s="282" t="s">
        <v>9163</v>
      </c>
      <c r="AC85" s="317" t="s">
        <v>2104</v>
      </c>
      <c r="AD85" s="318" t="s">
        <v>469</v>
      </c>
      <c r="AE85" s="319">
        <v>0</v>
      </c>
      <c r="AF85" s="319" t="s">
        <v>11287</v>
      </c>
      <c r="AG85" s="320">
        <v>85.93</v>
      </c>
      <c r="AH85" s="321">
        <f t="shared" si="20"/>
        <v>0</v>
      </c>
      <c r="AI85" s="287">
        <f>_xlfn.IFNA(VLOOKUP(AD:AD,грп!B:C,2,0),0)</f>
        <v>0</v>
      </c>
      <c r="AJ85" s="607">
        <v>29</v>
      </c>
      <c r="AK85" s="672">
        <f t="shared" si="14"/>
        <v>0</v>
      </c>
      <c r="AL85" s="174"/>
    </row>
    <row r="86" spans="1:39" s="4" customFormat="1" ht="12" customHeight="1" outlineLevel="1" x14ac:dyDescent="0.35">
      <c r="A86" s="307" t="s">
        <v>1897</v>
      </c>
      <c r="B86" s="308" t="s">
        <v>9812</v>
      </c>
      <c r="C86" s="323"/>
      <c r="D86" s="310" t="s">
        <v>10321</v>
      </c>
      <c r="E86" s="322" t="s">
        <v>9787</v>
      </c>
      <c r="F86" s="293"/>
      <c r="G86" s="293"/>
      <c r="H86" s="294">
        <v>68</v>
      </c>
      <c r="I86" s="294" t="str">
        <f>IFERROR(_xlfn.IFNA(VLOOKUP($D:$D,history!$I:$Y,3,0),VLOOKUP(E:E,history!$H:$Y,4,0)),"--")</f>
        <v>V</v>
      </c>
      <c r="J86" s="282" t="s">
        <v>9870</v>
      </c>
      <c r="K86" s="282" t="str">
        <f t="shared" si="13"/>
        <v/>
      </c>
      <c r="L86" s="312">
        <f t="shared" si="21"/>
        <v>4524.0600000000004</v>
      </c>
      <c r="M86" s="312">
        <f t="shared" si="22"/>
        <v>6854.64</v>
      </c>
      <c r="N86" s="297" t="str">
        <f>_xlfn.IFNA(VLOOKUP($E:$E,'1'!$A:$E,3,0),"")</f>
        <v/>
      </c>
      <c r="O86" s="297" t="str">
        <f>_xlfn.IFNA(VLOOKUP($E:$E,'2'!$A:$E,3,0),"")</f>
        <v/>
      </c>
      <c r="P86" s="297" t="str">
        <f>_xlfn.IFNA(VLOOKUP($E:$E,'3'!$A:$D,3,0),"")</f>
        <v/>
      </c>
      <c r="Q86" s="297" t="str">
        <f>_xlfn.IFNA(VLOOKUP($E:$E,'4'!$A:$F,3,0),"")</f>
        <v/>
      </c>
      <c r="R86" s="297" t="str">
        <f>_xlfn.IFNA(VLOOKUP($E:$E,'5'!$A:$F,3,0),"")</f>
        <v/>
      </c>
      <c r="S86" s="297" t="str">
        <f>_xlfn.IFNA(VLOOKUP($E:$E,'6'!$A:$F,3,0),"")</f>
        <v/>
      </c>
      <c r="T86" s="313">
        <v>1</v>
      </c>
      <c r="U86" s="313">
        <v>1</v>
      </c>
      <c r="V86" s="313">
        <v>6</v>
      </c>
      <c r="W86" s="314">
        <v>2.802</v>
      </c>
      <c r="X86" s="315">
        <v>6.3432836000000001E-3</v>
      </c>
      <c r="Y86" s="749">
        <v>6190</v>
      </c>
      <c r="Z86" s="282"/>
      <c r="AA86" s="316" t="s">
        <v>10390</v>
      </c>
      <c r="AB86" s="282" t="s">
        <v>9163</v>
      </c>
      <c r="AC86" s="317" t="s">
        <v>2104</v>
      </c>
      <c r="AD86" s="318" t="s">
        <v>469</v>
      </c>
      <c r="AE86" s="319">
        <v>0</v>
      </c>
      <c r="AF86" s="319" t="s">
        <v>11287</v>
      </c>
      <c r="AG86" s="320">
        <v>85.93</v>
      </c>
      <c r="AH86" s="321">
        <f t="shared" si="20"/>
        <v>0</v>
      </c>
      <c r="AI86" s="287">
        <f>_xlfn.IFNA(VLOOKUP(AD:AD,грп!B:C,2,0),0)</f>
        <v>0</v>
      </c>
      <c r="AJ86" s="607">
        <v>37</v>
      </c>
      <c r="AK86" s="672">
        <f t="shared" si="14"/>
        <v>0</v>
      </c>
      <c r="AL86" s="174"/>
    </row>
    <row r="87" spans="1:39" s="4" customFormat="1" ht="12" customHeight="1" outlineLevel="1" x14ac:dyDescent="0.35">
      <c r="A87" s="307" t="s">
        <v>1897</v>
      </c>
      <c r="B87" s="308" t="s">
        <v>9813</v>
      </c>
      <c r="C87" s="323"/>
      <c r="D87" s="310" t="s">
        <v>10431</v>
      </c>
      <c r="E87" s="322" t="s">
        <v>9788</v>
      </c>
      <c r="F87" s="293"/>
      <c r="G87" s="293"/>
      <c r="H87" s="294">
        <v>36</v>
      </c>
      <c r="I87" s="294" t="str">
        <f>IFERROR(_xlfn.IFNA(VLOOKUP($D:$D,history!$I:$Y,3,0),VLOOKUP(E:E,history!$H:$Y,4,0)),"--")</f>
        <v>--</v>
      </c>
      <c r="J87" s="282" t="s">
        <v>9870</v>
      </c>
      <c r="K87" s="282" t="str">
        <f t="shared" si="13"/>
        <v/>
      </c>
      <c r="L87" s="312">
        <f t="shared" si="21"/>
        <v>5918.19</v>
      </c>
      <c r="M87" s="312">
        <f t="shared" si="22"/>
        <v>8966.9500000000007</v>
      </c>
      <c r="N87" s="297" t="str">
        <f>_xlfn.IFNA(VLOOKUP($E:$E,'1'!$A:$E,3,0),"")</f>
        <v/>
      </c>
      <c r="O87" s="297" t="str">
        <f>_xlfn.IFNA(VLOOKUP($E:$E,'2'!$A:$E,3,0),"")</f>
        <v/>
      </c>
      <c r="P87" s="297" t="str">
        <f>_xlfn.IFNA(VLOOKUP($E:$E,'3'!$A:$D,3,0),"")</f>
        <v/>
      </c>
      <c r="Q87" s="297" t="str">
        <f>_xlfn.IFNA(VLOOKUP($E:$E,'4'!$A:$F,3,0),"")</f>
        <v/>
      </c>
      <c r="R87" s="297" t="str">
        <f>_xlfn.IFNA(VLOOKUP($E:$E,'5'!$A:$F,3,0),"")</f>
        <v/>
      </c>
      <c r="S87" s="297" t="str">
        <f>_xlfn.IFNA(VLOOKUP($E:$E,'6'!$A:$F,3,0),"")</f>
        <v/>
      </c>
      <c r="T87" s="313">
        <v>1</v>
      </c>
      <c r="U87" s="313">
        <v>1</v>
      </c>
      <c r="V87" s="313">
        <v>4</v>
      </c>
      <c r="W87" s="314">
        <v>4.2249999999999996</v>
      </c>
      <c r="X87" s="315">
        <v>1.008E-2</v>
      </c>
      <c r="Y87" s="749">
        <v>8090</v>
      </c>
      <c r="Z87" s="282"/>
      <c r="AA87" s="316" t="s">
        <v>10390</v>
      </c>
      <c r="AB87" s="282" t="s">
        <v>9884</v>
      </c>
      <c r="AC87" s="317" t="s">
        <v>2104</v>
      </c>
      <c r="AD87" s="318" t="s">
        <v>469</v>
      </c>
      <c r="AE87" s="319">
        <v>0</v>
      </c>
      <c r="AF87" s="319" t="s">
        <v>11287</v>
      </c>
      <c r="AG87" s="320">
        <v>112.41</v>
      </c>
      <c r="AH87" s="321">
        <f t="shared" si="20"/>
        <v>0</v>
      </c>
      <c r="AI87" s="287">
        <f>_xlfn.IFNA(VLOOKUP(AD:AD,грп!B:C,2,0),0)</f>
        <v>0</v>
      </c>
      <c r="AJ87" s="607">
        <v>20</v>
      </c>
      <c r="AK87" s="672">
        <f t="shared" si="14"/>
        <v>0</v>
      </c>
      <c r="AL87" s="174"/>
    </row>
    <row r="88" spans="1:39" s="4" customFormat="1" ht="12" customHeight="1" outlineLevel="1" x14ac:dyDescent="0.35">
      <c r="A88" s="307" t="s">
        <v>10402</v>
      </c>
      <c r="B88" s="308" t="s">
        <v>6001</v>
      </c>
      <c r="C88" s="290" t="s">
        <v>555</v>
      </c>
      <c r="D88" s="310" t="s">
        <v>10084</v>
      </c>
      <c r="E88" s="322" t="s">
        <v>103</v>
      </c>
      <c r="F88" s="293"/>
      <c r="G88" s="293"/>
      <c r="H88" s="294">
        <v>35</v>
      </c>
      <c r="I88" s="294" t="str">
        <f>IFERROR(_xlfn.IFNA(VLOOKUP($D:$D,history!$I:$Y,3,0),VLOOKUP(E:E,history!$H:$Y,4,0)),"--")</f>
        <v>--</v>
      </c>
      <c r="J88" s="282" t="s">
        <v>9870</v>
      </c>
      <c r="K88" s="282" t="str">
        <f t="shared" si="13"/>
        <v/>
      </c>
      <c r="L88" s="312">
        <f t="shared" si="21"/>
        <v>2183.85</v>
      </c>
      <c r="M88" s="312">
        <f t="shared" si="22"/>
        <v>3308.86</v>
      </c>
      <c r="N88" s="297" t="str">
        <f>_xlfn.IFNA(VLOOKUP($E:$E,'1'!$A:$E,3,0),"")</f>
        <v/>
      </c>
      <c r="O88" s="297" t="str">
        <f>_xlfn.IFNA(VLOOKUP($E:$E,'2'!$A:$E,3,0),"")</f>
        <v/>
      </c>
      <c r="P88" s="297" t="str">
        <f>_xlfn.IFNA(VLOOKUP($E:$E,'3'!$A:$D,3,0),"")</f>
        <v/>
      </c>
      <c r="Q88" s="297" t="str">
        <f>_xlfn.IFNA(VLOOKUP($E:$E,'4'!$A:$F,3,0),"")</f>
        <v/>
      </c>
      <c r="R88" s="297" t="str">
        <f>_xlfn.IFNA(VLOOKUP($E:$E,'5'!$A:$F,3,0),"")</f>
        <v/>
      </c>
      <c r="S88" s="297" t="str">
        <f>_xlfn.IFNA(VLOOKUP($E:$E,'6'!$A:$F,3,0),"")</f>
        <v/>
      </c>
      <c r="T88" s="313">
        <v>1</v>
      </c>
      <c r="U88" s="313">
        <v>1</v>
      </c>
      <c r="V88" s="313">
        <v>6</v>
      </c>
      <c r="W88" s="314">
        <v>2.1419999999999999</v>
      </c>
      <c r="X88" s="315">
        <v>5.4901960999999997E-3</v>
      </c>
      <c r="Y88" s="749">
        <v>3150</v>
      </c>
      <c r="Z88" s="282"/>
      <c r="AA88" s="316" t="s">
        <v>393</v>
      </c>
      <c r="AB88" s="282" t="s">
        <v>9884</v>
      </c>
      <c r="AC88" s="317" t="s">
        <v>2104</v>
      </c>
      <c r="AD88" s="318" t="s">
        <v>469</v>
      </c>
      <c r="AE88" s="319">
        <v>0</v>
      </c>
      <c r="AF88" s="319" t="s">
        <v>11273</v>
      </c>
      <c r="AG88" s="320">
        <v>41.48</v>
      </c>
      <c r="AH88" s="321">
        <f t="shared" si="20"/>
        <v>0</v>
      </c>
      <c r="AI88" s="287">
        <f>_xlfn.IFNA(VLOOKUP(AD:AD,грп!B:C,2,0),0)</f>
        <v>0</v>
      </c>
      <c r="AJ88" s="607">
        <v>35</v>
      </c>
      <c r="AK88" s="672" t="str">
        <f t="shared" si="14"/>
        <v xml:space="preserve"> </v>
      </c>
      <c r="AL88" s="174"/>
    </row>
    <row r="89" spans="1:39" s="4" customFormat="1" ht="12" customHeight="1" outlineLevel="1" x14ac:dyDescent="0.35">
      <c r="A89" s="307" t="s">
        <v>10402</v>
      </c>
      <c r="B89" s="308" t="s">
        <v>6002</v>
      </c>
      <c r="C89" s="290" t="s">
        <v>555</v>
      </c>
      <c r="D89" s="310" t="s">
        <v>708</v>
      </c>
      <c r="E89" s="322" t="s">
        <v>748</v>
      </c>
      <c r="F89" s="293"/>
      <c r="G89" s="293"/>
      <c r="H89" s="294">
        <v>81</v>
      </c>
      <c r="I89" s="294" t="str">
        <f>IFERROR(_xlfn.IFNA(VLOOKUP($D:$D,history!$I:$Y,3,0),VLOOKUP(E:E,history!$H:$Y,4,0)),"--")</f>
        <v>--</v>
      </c>
      <c r="J89" s="282" t="s">
        <v>9869</v>
      </c>
      <c r="K89" s="282" t="str">
        <f t="shared" si="13"/>
        <v/>
      </c>
      <c r="L89" s="312">
        <f t="shared" si="21"/>
        <v>3161.53</v>
      </c>
      <c r="M89" s="312">
        <f t="shared" si="22"/>
        <v>4790.1899999999996</v>
      </c>
      <c r="N89" s="297" t="str">
        <f>_xlfn.IFNA(VLOOKUP($E:$E,'1'!$A:$E,3,0),"")</f>
        <v/>
      </c>
      <c r="O89" s="297" t="str">
        <f>_xlfn.IFNA(VLOOKUP($E:$E,'2'!$A:$E,3,0),"")</f>
        <v/>
      </c>
      <c r="P89" s="297" t="str">
        <f>_xlfn.IFNA(VLOOKUP($E:$E,'3'!$A:$D,3,0),"")</f>
        <v/>
      </c>
      <c r="Q89" s="297" t="str">
        <f>_xlfn.IFNA(VLOOKUP($E:$E,'4'!$A:$F,3,0),"")</f>
        <v/>
      </c>
      <c r="R89" s="297" t="str">
        <f>_xlfn.IFNA(VLOOKUP($E:$E,'5'!$A:$F,3,0),"")</f>
        <v/>
      </c>
      <c r="S89" s="297" t="str">
        <f>_xlfn.IFNA(VLOOKUP($E:$E,'6'!$A:$F,3,0),"")</f>
        <v/>
      </c>
      <c r="T89" s="313">
        <v>1</v>
      </c>
      <c r="U89" s="313">
        <v>1</v>
      </c>
      <c r="V89" s="313">
        <v>6</v>
      </c>
      <c r="W89" s="314">
        <v>2.6030000000000002</v>
      </c>
      <c r="X89" s="315">
        <v>6.3541667000000003E-3</v>
      </c>
      <c r="Y89" s="749">
        <v>4550</v>
      </c>
      <c r="Z89" s="282"/>
      <c r="AA89" s="316" t="s">
        <v>10392</v>
      </c>
      <c r="AB89" s="282" t="s">
        <v>9163</v>
      </c>
      <c r="AC89" s="317" t="s">
        <v>2104</v>
      </c>
      <c r="AD89" s="318" t="s">
        <v>469</v>
      </c>
      <c r="AE89" s="319">
        <v>0</v>
      </c>
      <c r="AF89" s="319" t="s">
        <v>11286</v>
      </c>
      <c r="AG89" s="320">
        <v>60.05</v>
      </c>
      <c r="AH89" s="321">
        <f t="shared" si="20"/>
        <v>0</v>
      </c>
      <c r="AI89" s="287">
        <f>_xlfn.IFNA(VLOOKUP(AD:AD,грп!B:C,2,0),0)</f>
        <v>0</v>
      </c>
      <c r="AJ89" s="607">
        <v>25</v>
      </c>
      <c r="AK89" s="672" t="str">
        <f t="shared" si="14"/>
        <v xml:space="preserve"> </v>
      </c>
      <c r="AL89" s="174"/>
    </row>
    <row r="90" spans="1:39" s="4" customFormat="1" ht="12" customHeight="1" outlineLevel="1" x14ac:dyDescent="0.35">
      <c r="A90" s="307" t="s">
        <v>10402</v>
      </c>
      <c r="B90" s="308" t="s">
        <v>6003</v>
      </c>
      <c r="C90" s="290" t="s">
        <v>555</v>
      </c>
      <c r="D90" s="310" t="s">
        <v>2791</v>
      </c>
      <c r="E90" s="342" t="s">
        <v>727</v>
      </c>
      <c r="F90" s="293"/>
      <c r="G90" s="293"/>
      <c r="H90" s="294">
        <v>32</v>
      </c>
      <c r="I90" s="294" t="str">
        <f>IFERROR(_xlfn.IFNA(VLOOKUP($D:$D,history!$I:$Y,3,0),VLOOKUP(E:E,history!$H:$Y,4,0)),"--")</f>
        <v>--</v>
      </c>
      <c r="J90" s="282" t="s">
        <v>9869</v>
      </c>
      <c r="K90" s="282" t="str">
        <f t="shared" si="13"/>
        <v/>
      </c>
      <c r="L90" s="312">
        <f t="shared" si="21"/>
        <v>3750.65</v>
      </c>
      <c r="M90" s="312">
        <f t="shared" si="22"/>
        <v>5682.81</v>
      </c>
      <c r="N90" s="297" t="str">
        <f>_xlfn.IFNA(VLOOKUP($E:$E,'1'!$A:$E,3,0),"")</f>
        <v/>
      </c>
      <c r="O90" s="297" t="str">
        <f>_xlfn.IFNA(VLOOKUP($E:$E,'2'!$A:$E,3,0),"")</f>
        <v/>
      </c>
      <c r="P90" s="297" t="str">
        <f>_xlfn.IFNA(VLOOKUP($E:$E,'3'!$A:$D,3,0),"")</f>
        <v/>
      </c>
      <c r="Q90" s="297" t="str">
        <f>_xlfn.IFNA(VLOOKUP($E:$E,'4'!$A:$F,3,0),"")</f>
        <v/>
      </c>
      <c r="R90" s="297" t="str">
        <f>_xlfn.IFNA(VLOOKUP($E:$E,'5'!$A:$F,3,0),"")</f>
        <v/>
      </c>
      <c r="S90" s="297" t="str">
        <f>_xlfn.IFNA(VLOOKUP($E:$E,'6'!$A:$F,3,0),"")</f>
        <v/>
      </c>
      <c r="T90" s="313">
        <v>1</v>
      </c>
      <c r="U90" s="313">
        <v>1</v>
      </c>
      <c r="V90" s="313">
        <v>6</v>
      </c>
      <c r="W90" s="314">
        <v>2.86</v>
      </c>
      <c r="X90" s="315">
        <v>5.8333333000000001E-3</v>
      </c>
      <c r="Y90" s="749">
        <v>5450</v>
      </c>
      <c r="Z90" s="282"/>
      <c r="AA90" s="316" t="s">
        <v>10393</v>
      </c>
      <c r="AB90" s="282" t="s">
        <v>9163</v>
      </c>
      <c r="AC90" s="317" t="s">
        <v>2104</v>
      </c>
      <c r="AD90" s="318" t="s">
        <v>469</v>
      </c>
      <c r="AE90" s="319">
        <v>0</v>
      </c>
      <c r="AF90" s="319" t="s">
        <v>11268</v>
      </c>
      <c r="AG90" s="320">
        <v>71.239999999999995</v>
      </c>
      <c r="AH90" s="321">
        <f t="shared" si="20"/>
        <v>0</v>
      </c>
      <c r="AI90" s="287">
        <f>_xlfn.IFNA(VLOOKUP(AD:AD,грп!B:C,2,0),0)</f>
        <v>0</v>
      </c>
      <c r="AJ90" s="607">
        <v>2</v>
      </c>
      <c r="AK90" s="672" t="str">
        <f t="shared" si="14"/>
        <v xml:space="preserve"> </v>
      </c>
      <c r="AL90" s="174"/>
    </row>
    <row r="91" spans="1:39" s="4" customFormat="1" ht="12" customHeight="1" outlineLevel="1" x14ac:dyDescent="0.35">
      <c r="A91" s="307" t="s">
        <v>10402</v>
      </c>
      <c r="B91" s="308" t="s">
        <v>6004</v>
      </c>
      <c r="C91" s="309" t="s">
        <v>21</v>
      </c>
      <c r="D91" s="310" t="s">
        <v>10056</v>
      </c>
      <c r="E91" s="322" t="s">
        <v>9277</v>
      </c>
      <c r="F91" s="293"/>
      <c r="G91" s="293"/>
      <c r="H91" s="294">
        <v>22</v>
      </c>
      <c r="I91" s="294" t="str">
        <f>IFERROR(_xlfn.IFNA(VLOOKUP($D:$D,history!$I:$Y,3,0),VLOOKUP(E:E,history!$H:$Y,4,0)),"--")</f>
        <v>V</v>
      </c>
      <c r="J91" s="282" t="s">
        <v>9870</v>
      </c>
      <c r="K91" s="282" t="str">
        <f t="shared" si="13"/>
        <v/>
      </c>
      <c r="L91" s="312">
        <f t="shared" si="21"/>
        <v>2361.27</v>
      </c>
      <c r="M91" s="312">
        <f t="shared" si="22"/>
        <v>3577.68</v>
      </c>
      <c r="N91" s="297">
        <f>_xlfn.IFNA(VLOOKUP($E:$E,'1'!$A:$E,3,0),"")</f>
        <v>1990</v>
      </c>
      <c r="O91" s="297" t="str">
        <f>_xlfn.IFNA(VLOOKUP($E:$E,'2'!$A:$E,3,0),"")</f>
        <v/>
      </c>
      <c r="P91" s="297" t="str">
        <f>_xlfn.IFNA(VLOOKUP($E:$E,'3'!$A:$D,3,0),"")</f>
        <v/>
      </c>
      <c r="Q91" s="297" t="str">
        <f>_xlfn.IFNA(VLOOKUP($E:$E,'4'!$A:$F,3,0),"")</f>
        <v/>
      </c>
      <c r="R91" s="297" t="str">
        <f>_xlfn.IFNA(VLOOKUP($E:$E,'5'!$A:$F,3,0),"")</f>
        <v/>
      </c>
      <c r="S91" s="297" t="str">
        <f>_xlfn.IFNA(VLOOKUP($E:$E,'6'!$A:$F,3,0),"")</f>
        <v/>
      </c>
      <c r="T91" s="313">
        <v>1</v>
      </c>
      <c r="U91" s="313">
        <v>1</v>
      </c>
      <c r="V91" s="313">
        <v>6</v>
      </c>
      <c r="W91" s="314">
        <v>2.2919999999999998</v>
      </c>
      <c r="X91" s="315">
        <v>5.4496403000000001E-3</v>
      </c>
      <c r="Y91" s="749">
        <v>3450</v>
      </c>
      <c r="Z91" s="282"/>
      <c r="AA91" s="316" t="s">
        <v>10392</v>
      </c>
      <c r="AB91" s="282" t="s">
        <v>9164</v>
      </c>
      <c r="AC91" s="317" t="s">
        <v>2104</v>
      </c>
      <c r="AD91" s="318" t="s">
        <v>469</v>
      </c>
      <c r="AE91" s="319">
        <v>0</v>
      </c>
      <c r="AF91" s="319" t="s">
        <v>11290</v>
      </c>
      <c r="AG91" s="320">
        <v>44.85</v>
      </c>
      <c r="AH91" s="321">
        <f t="shared" si="20"/>
        <v>0</v>
      </c>
      <c r="AI91" s="287">
        <f>_xlfn.IFNA(VLOOKUP(AD:AD,грп!B:C,2,0),0)</f>
        <v>0</v>
      </c>
      <c r="AJ91" s="607">
        <v>28</v>
      </c>
      <c r="AK91" s="672" t="str">
        <f t="shared" si="14"/>
        <v>new</v>
      </c>
      <c r="AL91" s="174"/>
    </row>
    <row r="92" spans="1:39" ht="12" customHeight="1" outlineLevel="1" x14ac:dyDescent="0.35">
      <c r="A92" s="307" t="s">
        <v>10402</v>
      </c>
      <c r="B92" s="308" t="s">
        <v>6007</v>
      </c>
      <c r="C92" s="309" t="s">
        <v>21</v>
      </c>
      <c r="D92" s="310" t="s">
        <v>10432</v>
      </c>
      <c r="E92" s="322" t="s">
        <v>5390</v>
      </c>
      <c r="F92" s="293"/>
      <c r="G92" s="293"/>
      <c r="H92" s="294">
        <v>142</v>
      </c>
      <c r="I92" s="294" t="str">
        <f>IFERROR(_xlfn.IFNA(VLOOKUP($D:$D,history!$I:$Y,3,0),VLOOKUP(E:E,history!$H:$Y,4,0)),"--")</f>
        <v>--</v>
      </c>
      <c r="J92" s="282" t="s">
        <v>9870</v>
      </c>
      <c r="K92" s="282" t="str">
        <f t="shared" si="13"/>
        <v/>
      </c>
      <c r="L92" s="312">
        <f t="shared" si="21"/>
        <v>3612.19</v>
      </c>
      <c r="M92" s="312">
        <f t="shared" si="22"/>
        <v>5473.02</v>
      </c>
      <c r="N92" s="297" t="str">
        <f>_xlfn.IFNA(VLOOKUP($E:$E,'1'!$A:$E,3,0),"")</f>
        <v/>
      </c>
      <c r="O92" s="297" t="str">
        <f>_xlfn.IFNA(VLOOKUP($E:$E,'2'!$A:$E,3,0),"")</f>
        <v/>
      </c>
      <c r="P92" s="297" t="str">
        <f>_xlfn.IFNA(VLOOKUP($E:$E,'3'!$A:$D,3,0),"")</f>
        <v/>
      </c>
      <c r="Q92" s="297" t="str">
        <f>_xlfn.IFNA(VLOOKUP($E:$E,'4'!$A:$F,3,0),"")</f>
        <v/>
      </c>
      <c r="R92" s="297" t="str">
        <f>_xlfn.IFNA(VLOOKUP($E:$E,'5'!$A:$F,3,0),"")</f>
        <v/>
      </c>
      <c r="S92" s="297" t="str">
        <f>_xlfn.IFNA(VLOOKUP($E:$E,'6'!$A:$F,3,0),"")</f>
        <v/>
      </c>
      <c r="T92" s="313">
        <v>1</v>
      </c>
      <c r="U92" s="313">
        <v>1</v>
      </c>
      <c r="V92" s="313">
        <v>6</v>
      </c>
      <c r="W92" s="314">
        <v>2.5419999999999998</v>
      </c>
      <c r="X92" s="315">
        <v>5.5663429999999996E-3</v>
      </c>
      <c r="Y92" s="749">
        <v>5250</v>
      </c>
      <c r="Z92" s="282"/>
      <c r="AA92" s="316" t="s">
        <v>10390</v>
      </c>
      <c r="AB92" s="282" t="s">
        <v>9163</v>
      </c>
      <c r="AC92" s="317" t="s">
        <v>2104</v>
      </c>
      <c r="AD92" s="318" t="s">
        <v>469</v>
      </c>
      <c r="AE92" s="319">
        <v>0</v>
      </c>
      <c r="AF92" s="319" t="s">
        <v>11290</v>
      </c>
      <c r="AG92" s="320">
        <v>68.61</v>
      </c>
      <c r="AH92" s="321">
        <f t="shared" si="20"/>
        <v>0</v>
      </c>
      <c r="AI92" s="287">
        <f>_xlfn.IFNA(VLOOKUP(AD:AD,грп!B:C,2,0),0)</f>
        <v>0</v>
      </c>
      <c r="AJ92" s="607">
        <v>0</v>
      </c>
      <c r="AK92" s="672" t="str">
        <f t="shared" si="14"/>
        <v>new</v>
      </c>
      <c r="AL92" s="174"/>
      <c r="AM92" s="4"/>
    </row>
    <row r="93" spans="1:39" s="4" customFormat="1" ht="12" customHeight="1" outlineLevel="1" x14ac:dyDescent="0.35">
      <c r="A93" s="307" t="s">
        <v>10402</v>
      </c>
      <c r="B93" s="308" t="s">
        <v>6004</v>
      </c>
      <c r="C93" s="328" t="s">
        <v>555</v>
      </c>
      <c r="D93" s="310" t="s">
        <v>2585</v>
      </c>
      <c r="E93" s="322" t="s">
        <v>692</v>
      </c>
      <c r="F93" s="293"/>
      <c r="G93" s="293"/>
      <c r="H93" s="294">
        <v>225</v>
      </c>
      <c r="I93" s="294" t="str">
        <f>IFERROR(_xlfn.IFNA(VLOOKUP($D:$D,history!$I:$Y,3,0),VLOOKUP(E:E,history!$H:$Y,4,0)),"--")</f>
        <v>V</v>
      </c>
      <c r="J93" s="282" t="s">
        <v>9870</v>
      </c>
      <c r="K93" s="282" t="str">
        <f t="shared" si="13"/>
        <v/>
      </c>
      <c r="L93" s="312">
        <f t="shared" si="21"/>
        <v>2886.7</v>
      </c>
      <c r="M93" s="312">
        <f t="shared" si="22"/>
        <v>4373.79</v>
      </c>
      <c r="N93" s="297" t="str">
        <f>_xlfn.IFNA(VLOOKUP($E:$E,'1'!$A:$E,3,0),"")</f>
        <v/>
      </c>
      <c r="O93" s="297" t="str">
        <f>_xlfn.IFNA(VLOOKUP($E:$E,'2'!$A:$E,3,0),"")</f>
        <v/>
      </c>
      <c r="P93" s="297" t="str">
        <f>_xlfn.IFNA(VLOOKUP($E:$E,'3'!$A:$D,3,0),"")</f>
        <v/>
      </c>
      <c r="Q93" s="297" t="str">
        <f>_xlfn.IFNA(VLOOKUP($E:$E,'4'!$A:$F,3,0),"")</f>
        <v/>
      </c>
      <c r="R93" s="297" t="str">
        <f>_xlfn.IFNA(VLOOKUP($E:$E,'5'!$A:$F,3,0),"")</f>
        <v/>
      </c>
      <c r="S93" s="297" t="str">
        <f>_xlfn.IFNA(VLOOKUP($E:$E,'6'!$A:$F,3,0),"")</f>
        <v/>
      </c>
      <c r="T93" s="313">
        <v>1</v>
      </c>
      <c r="U93" s="313">
        <v>1</v>
      </c>
      <c r="V93" s="313">
        <v>6</v>
      </c>
      <c r="W93" s="314">
        <v>2.383</v>
      </c>
      <c r="X93" s="315">
        <v>5.5882353000000001E-3</v>
      </c>
      <c r="Y93" s="749">
        <v>4190</v>
      </c>
      <c r="Z93" s="282"/>
      <c r="AA93" s="316" t="s">
        <v>10392</v>
      </c>
      <c r="AB93" s="282" t="s">
        <v>9163</v>
      </c>
      <c r="AC93" s="317" t="s">
        <v>2104</v>
      </c>
      <c r="AD93" s="318" t="s">
        <v>469</v>
      </c>
      <c r="AE93" s="319">
        <v>0</v>
      </c>
      <c r="AF93" s="319" t="s">
        <v>11291</v>
      </c>
      <c r="AG93" s="320">
        <v>54.83</v>
      </c>
      <c r="AH93" s="321">
        <f t="shared" si="20"/>
        <v>0</v>
      </c>
      <c r="AI93" s="287">
        <f>_xlfn.IFNA(VLOOKUP(AD:AD,грп!B:C,2,0),0)</f>
        <v>0</v>
      </c>
      <c r="AJ93" s="607">
        <v>147</v>
      </c>
      <c r="AK93" s="672" t="str">
        <f t="shared" si="14"/>
        <v xml:space="preserve"> </v>
      </c>
      <c r="AL93" s="174"/>
    </row>
    <row r="94" spans="1:39" s="4" customFormat="1" ht="11.45" customHeight="1" outlineLevel="1" x14ac:dyDescent="0.35">
      <c r="A94" s="307" t="s">
        <v>10402</v>
      </c>
      <c r="B94" s="308" t="s">
        <v>6005</v>
      </c>
      <c r="C94" s="309"/>
      <c r="D94" s="310" t="s">
        <v>3182</v>
      </c>
      <c r="E94" s="322" t="s">
        <v>1911</v>
      </c>
      <c r="F94" s="293"/>
      <c r="G94" s="293"/>
      <c r="H94" s="294">
        <v>268</v>
      </c>
      <c r="I94" s="294" t="str">
        <f>IFERROR(_xlfn.IFNA(VLOOKUP($D:$D,history!$I:$Y,3,0),VLOOKUP(E:E,history!$H:$Y,4,0)),"--")</f>
        <v>V</v>
      </c>
      <c r="J94" s="282" t="s">
        <v>9870</v>
      </c>
      <c r="K94" s="282" t="str">
        <f t="shared" si="13"/>
        <v/>
      </c>
      <c r="L94" s="312">
        <f t="shared" si="21"/>
        <v>3537.96</v>
      </c>
      <c r="M94" s="312">
        <f t="shared" si="22"/>
        <v>5360.54</v>
      </c>
      <c r="N94" s="297" t="str">
        <f>_xlfn.IFNA(VLOOKUP($E:$E,'1'!$A:$E,3,0),"")</f>
        <v/>
      </c>
      <c r="O94" s="297" t="str">
        <f>_xlfn.IFNA(VLOOKUP($E:$E,'2'!$A:$E,3,0),"")</f>
        <v/>
      </c>
      <c r="P94" s="297" t="str">
        <f>_xlfn.IFNA(VLOOKUP($E:$E,'3'!$A:$D,3,0),"")</f>
        <v/>
      </c>
      <c r="Q94" s="297" t="str">
        <f>_xlfn.IFNA(VLOOKUP($E:$E,'4'!$A:$F,3,0),"")</f>
        <v/>
      </c>
      <c r="R94" s="297" t="str">
        <f>_xlfn.IFNA(VLOOKUP($E:$E,'5'!$A:$F,3,0),"")</f>
        <v/>
      </c>
      <c r="S94" s="297" t="str">
        <f>_xlfn.IFNA(VLOOKUP($E:$E,'6'!$A:$F,3,0),"")</f>
        <v/>
      </c>
      <c r="T94" s="313">
        <v>1</v>
      </c>
      <c r="U94" s="313">
        <v>1</v>
      </c>
      <c r="V94" s="313">
        <v>6</v>
      </c>
      <c r="W94" s="314">
        <v>2.383</v>
      </c>
      <c r="X94" s="315">
        <v>5.8333333000000001E-3</v>
      </c>
      <c r="Y94" s="749">
        <v>5090</v>
      </c>
      <c r="Z94" s="282"/>
      <c r="AA94" s="316" t="s">
        <v>10393</v>
      </c>
      <c r="AB94" s="282" t="s">
        <v>9163</v>
      </c>
      <c r="AC94" s="317" t="s">
        <v>2104</v>
      </c>
      <c r="AD94" s="318" t="s">
        <v>469</v>
      </c>
      <c r="AE94" s="319">
        <v>0</v>
      </c>
      <c r="AF94" s="319" t="s">
        <v>11291</v>
      </c>
      <c r="AG94" s="320">
        <v>67.2</v>
      </c>
      <c r="AH94" s="321">
        <f t="shared" si="20"/>
        <v>0</v>
      </c>
      <c r="AI94" s="287">
        <f>_xlfn.IFNA(VLOOKUP(AD:AD,грп!B:C,2,0),0)</f>
        <v>0</v>
      </c>
      <c r="AJ94" s="607">
        <v>253</v>
      </c>
      <c r="AK94" s="672">
        <f t="shared" si="14"/>
        <v>0</v>
      </c>
      <c r="AL94" s="174"/>
    </row>
    <row r="95" spans="1:39" s="4" customFormat="1" ht="12" customHeight="1" outlineLevel="1" x14ac:dyDescent="0.35">
      <c r="A95" s="307" t="s">
        <v>10402</v>
      </c>
      <c r="B95" s="308" t="s">
        <v>6018</v>
      </c>
      <c r="C95" s="309" t="s">
        <v>393</v>
      </c>
      <c r="D95" s="310" t="s">
        <v>10433</v>
      </c>
      <c r="E95" s="322" t="s">
        <v>5835</v>
      </c>
      <c r="F95" s="293"/>
      <c r="G95" s="293"/>
      <c r="H95" s="294"/>
      <c r="I95" s="294" t="str">
        <f>IFERROR(_xlfn.IFNA(VLOOKUP($D:$D,history!$I:$Y,3,0),VLOOKUP(E:E,history!$H:$Y,4,0)),"--")</f>
        <v>--</v>
      </c>
      <c r="J95" s="282" t="s">
        <v>5946</v>
      </c>
      <c r="K95" s="282" t="str">
        <f t="shared" si="13"/>
        <v/>
      </c>
      <c r="L95" s="312">
        <f t="shared" si="21"/>
        <v>2677.16</v>
      </c>
      <c r="M95" s="312">
        <f t="shared" si="22"/>
        <v>4056.3</v>
      </c>
      <c r="N95" s="297" t="str">
        <f>_xlfn.IFNA(VLOOKUP($E:$E,'1'!$A:$E,3,0),"")</f>
        <v/>
      </c>
      <c r="O95" s="297" t="str">
        <f>_xlfn.IFNA(VLOOKUP($E:$E,'2'!$A:$E,3,0),"")</f>
        <v/>
      </c>
      <c r="P95" s="297" t="str">
        <f>_xlfn.IFNA(VLOOKUP($E:$E,'3'!$A:$D,3,0),"")</f>
        <v/>
      </c>
      <c r="Q95" s="297" t="str">
        <f>_xlfn.IFNA(VLOOKUP($E:$E,'4'!$A:$F,3,0),"")</f>
        <v/>
      </c>
      <c r="R95" s="297" t="str">
        <f>_xlfn.IFNA(VLOOKUP($E:$E,'5'!$A:$F,3,0),"")</f>
        <v/>
      </c>
      <c r="S95" s="297" t="str">
        <f>_xlfn.IFNA(VLOOKUP($E:$E,'6'!$A:$F,3,0),"")</f>
        <v/>
      </c>
      <c r="T95" s="313">
        <v>1</v>
      </c>
      <c r="U95" s="313">
        <v>1</v>
      </c>
      <c r="V95" s="313">
        <v>6</v>
      </c>
      <c r="W95" s="314">
        <v>2.2999999999999998</v>
      </c>
      <c r="X95" s="315">
        <v>5.6249999999999998E-3</v>
      </c>
      <c r="Y95" s="749">
        <v>3850</v>
      </c>
      <c r="Z95" s="282"/>
      <c r="AA95" s="316" t="s">
        <v>10388</v>
      </c>
      <c r="AB95" s="282" t="s">
        <v>9163</v>
      </c>
      <c r="AC95" s="317" t="s">
        <v>2104</v>
      </c>
      <c r="AD95" s="318" t="s">
        <v>469</v>
      </c>
      <c r="AE95" s="319">
        <v>0</v>
      </c>
      <c r="AF95" s="319" t="s">
        <v>11292</v>
      </c>
      <c r="AG95" s="320">
        <v>50.85</v>
      </c>
      <c r="AH95" s="321">
        <f t="shared" si="20"/>
        <v>0</v>
      </c>
      <c r="AI95" s="287">
        <f>_xlfn.IFNA(VLOOKUP(AD:AD,грп!B:C,2,0),0)</f>
        <v>0</v>
      </c>
      <c r="AJ95" s="607">
        <v>86</v>
      </c>
      <c r="AK95" s="672" t="str">
        <f t="shared" si="14"/>
        <v/>
      </c>
      <c r="AL95" s="174"/>
    </row>
    <row r="96" spans="1:39" s="4" customFormat="1" ht="12" customHeight="1" outlineLevel="1" x14ac:dyDescent="0.35">
      <c r="A96" s="307" t="s">
        <v>10402</v>
      </c>
      <c r="B96" s="308" t="s">
        <v>6006</v>
      </c>
      <c r="C96" s="323"/>
      <c r="D96" s="310" t="s">
        <v>3023</v>
      </c>
      <c r="E96" s="292" t="s">
        <v>3024</v>
      </c>
      <c r="F96" s="293"/>
      <c r="G96" s="293"/>
      <c r="H96" s="294">
        <v>113</v>
      </c>
      <c r="I96" s="294" t="str">
        <f>IFERROR(_xlfn.IFNA(VLOOKUP($D:$D,history!$I:$Y,3,0),VLOOKUP(E:E,history!$H:$Y,4,0)),"--")</f>
        <v>--</v>
      </c>
      <c r="J96" s="282" t="s">
        <v>9870</v>
      </c>
      <c r="K96" s="282" t="str">
        <f t="shared" si="13"/>
        <v/>
      </c>
      <c r="L96" s="312">
        <f t="shared" si="21"/>
        <v>3028.32</v>
      </c>
      <c r="M96" s="312">
        <f t="shared" si="22"/>
        <v>4588.37</v>
      </c>
      <c r="N96" s="297" t="str">
        <f>_xlfn.IFNA(VLOOKUP($E:$E,'1'!$A:$E,3,0),"")</f>
        <v/>
      </c>
      <c r="O96" s="297" t="str">
        <f>_xlfn.IFNA(VLOOKUP($E:$E,'2'!$A:$E,3,0),"")</f>
        <v/>
      </c>
      <c r="P96" s="297" t="str">
        <f>_xlfn.IFNA(VLOOKUP($E:$E,'3'!$A:$D,3,0),"")</f>
        <v/>
      </c>
      <c r="Q96" s="297" t="str">
        <f>_xlfn.IFNA(VLOOKUP($E:$E,'4'!$A:$F,3,0),"")</f>
        <v/>
      </c>
      <c r="R96" s="297" t="str">
        <f>_xlfn.IFNA(VLOOKUP($E:$E,'5'!$A:$F,3,0),"")</f>
        <v/>
      </c>
      <c r="S96" s="297" t="str">
        <f>_xlfn.IFNA(VLOOKUP($E:$E,'6'!$A:$F,3,0),"")</f>
        <v/>
      </c>
      <c r="T96" s="313">
        <v>1</v>
      </c>
      <c r="U96" s="313">
        <v>1</v>
      </c>
      <c r="V96" s="313">
        <v>6</v>
      </c>
      <c r="W96" s="314">
        <v>2.3580000000000001</v>
      </c>
      <c r="X96" s="315">
        <v>6.1377246E-3</v>
      </c>
      <c r="Y96" s="749">
        <v>4390</v>
      </c>
      <c r="Z96" s="282"/>
      <c r="AA96" s="316" t="s">
        <v>10388</v>
      </c>
      <c r="AB96" s="282" t="s">
        <v>9163</v>
      </c>
      <c r="AC96" s="317" t="s">
        <v>2104</v>
      </c>
      <c r="AD96" s="318" t="s">
        <v>469</v>
      </c>
      <c r="AE96" s="319">
        <v>0</v>
      </c>
      <c r="AF96" s="319" t="s">
        <v>11291</v>
      </c>
      <c r="AG96" s="320">
        <v>57.52</v>
      </c>
      <c r="AH96" s="321">
        <f t="shared" si="20"/>
        <v>0</v>
      </c>
      <c r="AI96" s="287">
        <f>_xlfn.IFNA(VLOOKUP(AD:AD,грп!B:C,2,0),0)</f>
        <v>0</v>
      </c>
      <c r="AJ96" s="607">
        <v>3</v>
      </c>
      <c r="AK96" s="672">
        <f t="shared" si="14"/>
        <v>0</v>
      </c>
      <c r="AL96" s="174"/>
    </row>
    <row r="97" spans="1:38" s="4" customFormat="1" ht="12" customHeight="1" outlineLevel="1" x14ac:dyDescent="0.35">
      <c r="A97" s="307" t="s">
        <v>10402</v>
      </c>
      <c r="B97" s="308" t="s">
        <v>6019</v>
      </c>
      <c r="C97" s="309" t="s">
        <v>21</v>
      </c>
      <c r="D97" s="310" t="s">
        <v>10434</v>
      </c>
      <c r="E97" s="322" t="s">
        <v>5836</v>
      </c>
      <c r="F97" s="293"/>
      <c r="G97" s="293"/>
      <c r="H97" s="294">
        <v>21</v>
      </c>
      <c r="I97" s="294" t="str">
        <f>IFERROR(_xlfn.IFNA(VLOOKUP($D:$D,history!$I:$Y,3,0),VLOOKUP(E:E,history!$H:$Y,4,0)),"--")</f>
        <v>--</v>
      </c>
      <c r="J97" s="282" t="s">
        <v>9868</v>
      </c>
      <c r="K97" s="282" t="str">
        <f t="shared" si="13"/>
        <v/>
      </c>
      <c r="L97" s="312">
        <f t="shared" si="21"/>
        <v>3875.43</v>
      </c>
      <c r="M97" s="312">
        <f t="shared" si="22"/>
        <v>5871.87</v>
      </c>
      <c r="N97" s="297" t="str">
        <f>_xlfn.IFNA(VLOOKUP($E:$E,'1'!$A:$E,3,0),"")</f>
        <v/>
      </c>
      <c r="O97" s="297" t="str">
        <f>_xlfn.IFNA(VLOOKUP($E:$E,'2'!$A:$E,3,0),"")</f>
        <v/>
      </c>
      <c r="P97" s="297" t="str">
        <f>_xlfn.IFNA(VLOOKUP($E:$E,'3'!$A:$D,3,0),"")</f>
        <v/>
      </c>
      <c r="Q97" s="297" t="str">
        <f>_xlfn.IFNA(VLOOKUP($E:$E,'4'!$A:$F,3,0),"")</f>
        <v/>
      </c>
      <c r="R97" s="297" t="str">
        <f>_xlfn.IFNA(VLOOKUP($E:$E,'5'!$A:$F,3,0),"")</f>
        <v/>
      </c>
      <c r="S97" s="297" t="str">
        <f>_xlfn.IFNA(VLOOKUP($E:$E,'6'!$A:$F,3,0),"")</f>
        <v/>
      </c>
      <c r="T97" s="313">
        <v>1</v>
      </c>
      <c r="U97" s="313">
        <v>1</v>
      </c>
      <c r="V97" s="313">
        <v>4</v>
      </c>
      <c r="W97" s="314">
        <v>2.8</v>
      </c>
      <c r="X97" s="315">
        <v>5.6578946999999999E-3</v>
      </c>
      <c r="Y97" s="749">
        <v>5590</v>
      </c>
      <c r="Z97" s="282"/>
      <c r="AA97" s="316" t="s">
        <v>10393</v>
      </c>
      <c r="AB97" s="282" t="s">
        <v>9164</v>
      </c>
      <c r="AC97" s="317" t="s">
        <v>2104</v>
      </c>
      <c r="AD97" s="318" t="s">
        <v>469</v>
      </c>
      <c r="AE97" s="319">
        <v>0</v>
      </c>
      <c r="AF97" s="319" t="s">
        <v>21</v>
      </c>
      <c r="AG97" s="320">
        <v>73.61</v>
      </c>
      <c r="AH97" s="321">
        <f t="shared" si="20"/>
        <v>0</v>
      </c>
      <c r="AI97" s="287">
        <f>_xlfn.IFNA(VLOOKUP(AD:AD,грп!B:C,2,0),0)</f>
        <v>0</v>
      </c>
      <c r="AJ97" s="607">
        <v>3</v>
      </c>
      <c r="AK97" s="672" t="str">
        <f t="shared" si="14"/>
        <v>new</v>
      </c>
      <c r="AL97" s="174"/>
    </row>
    <row r="98" spans="1:38" s="4" customFormat="1" ht="12" customHeight="1" outlineLevel="1" x14ac:dyDescent="0.35">
      <c r="A98" s="307" t="s">
        <v>10402</v>
      </c>
      <c r="B98" s="308" t="s">
        <v>9560</v>
      </c>
      <c r="C98" s="309" t="s">
        <v>21</v>
      </c>
      <c r="D98" s="310" t="s">
        <v>10435</v>
      </c>
      <c r="E98" s="322" t="s">
        <v>9278</v>
      </c>
      <c r="F98" s="293"/>
      <c r="G98" s="293"/>
      <c r="H98" s="294"/>
      <c r="I98" s="294" t="str">
        <f>IFERROR(_xlfn.IFNA(VLOOKUP($D:$D,history!$I:$Y,3,0),VLOOKUP(E:E,history!$H:$Y,4,0)),"--")</f>
        <v>--</v>
      </c>
      <c r="J98" s="282" t="s">
        <v>5946</v>
      </c>
      <c r="K98" s="282" t="str">
        <f t="shared" si="13"/>
        <v/>
      </c>
      <c r="L98" s="312">
        <f t="shared" si="21"/>
        <v>0</v>
      </c>
      <c r="M98" s="312">
        <f t="shared" si="22"/>
        <v>0</v>
      </c>
      <c r="N98" s="297" t="str">
        <f>_xlfn.IFNA(VLOOKUP($E:$E,'1'!$A:$E,3,0),"")</f>
        <v/>
      </c>
      <c r="O98" s="297" t="str">
        <f>_xlfn.IFNA(VLOOKUP($E:$E,'2'!$A:$E,3,0),"")</f>
        <v/>
      </c>
      <c r="P98" s="297" t="str">
        <f>_xlfn.IFNA(VLOOKUP($E:$E,'3'!$A:$D,3,0),"")</f>
        <v/>
      </c>
      <c r="Q98" s="297" t="str">
        <f>_xlfn.IFNA(VLOOKUP($E:$E,'4'!$A:$F,3,0),"")</f>
        <v/>
      </c>
      <c r="R98" s="297" t="str">
        <f>_xlfn.IFNA(VLOOKUP($E:$E,'5'!$A:$F,3,0),"")</f>
        <v/>
      </c>
      <c r="S98" s="297" t="str">
        <f>_xlfn.IFNA(VLOOKUP($E:$E,'6'!$A:$F,3,0),"")</f>
        <v/>
      </c>
      <c r="T98" s="313">
        <v>1</v>
      </c>
      <c r="U98" s="313">
        <v>1</v>
      </c>
      <c r="V98" s="313">
        <v>4</v>
      </c>
      <c r="W98" s="314">
        <v>3.35</v>
      </c>
      <c r="X98" s="315">
        <v>9.2499999999999995E-3</v>
      </c>
      <c r="Y98" s="749">
        <v>0</v>
      </c>
      <c r="Z98" s="282"/>
      <c r="AA98" s="316" t="s">
        <v>10390</v>
      </c>
      <c r="AB98" s="282" t="s">
        <v>10389</v>
      </c>
      <c r="AC98" s="317" t="s">
        <v>2104</v>
      </c>
      <c r="AD98" s="318" t="s">
        <v>469</v>
      </c>
      <c r="AE98" s="319">
        <v>0</v>
      </c>
      <c r="AF98" s="319" t="s">
        <v>21</v>
      </c>
      <c r="AG98" s="320">
        <v>0</v>
      </c>
      <c r="AH98" s="321">
        <f t="shared" si="20"/>
        <v>0</v>
      </c>
      <c r="AI98" s="287">
        <f>_xlfn.IFNA(VLOOKUP(AD:AD,грп!B:C,2,0),0)</f>
        <v>0</v>
      </c>
      <c r="AJ98" s="607">
        <v>0</v>
      </c>
      <c r="AK98" s="672" t="str">
        <f t="shared" si="14"/>
        <v>new</v>
      </c>
      <c r="AL98" s="174"/>
    </row>
    <row r="99" spans="1:38" s="4" customFormat="1" ht="12" customHeight="1" outlineLevel="1" x14ac:dyDescent="0.35">
      <c r="A99" s="307" t="s">
        <v>10402</v>
      </c>
      <c r="B99" s="308" t="s">
        <v>6008</v>
      </c>
      <c r="C99" s="290" t="s">
        <v>555</v>
      </c>
      <c r="D99" s="310" t="s">
        <v>10085</v>
      </c>
      <c r="E99" s="322" t="s">
        <v>240</v>
      </c>
      <c r="F99" s="293"/>
      <c r="G99" s="293"/>
      <c r="H99" s="294">
        <v>16</v>
      </c>
      <c r="I99" s="294" t="str">
        <f>IFERROR(_xlfn.IFNA(VLOOKUP($D:$D,history!$I:$Y,3,0),VLOOKUP(E:E,history!$H:$Y,4,0)),"--")</f>
        <v>--</v>
      </c>
      <c r="J99" s="282" t="s">
        <v>9868</v>
      </c>
      <c r="K99" s="282" t="str">
        <f t="shared" si="13"/>
        <v/>
      </c>
      <c r="L99" s="312">
        <f t="shared" si="21"/>
        <v>4511.95</v>
      </c>
      <c r="M99" s="312">
        <f t="shared" si="22"/>
        <v>6836.29</v>
      </c>
      <c r="N99" s="297" t="str">
        <f>_xlfn.IFNA(VLOOKUP($E:$E,'1'!$A:$E,3,0),"")</f>
        <v/>
      </c>
      <c r="O99" s="297" t="str">
        <f>_xlfn.IFNA(VLOOKUP($E:$E,'2'!$A:$E,3,0),"")</f>
        <v/>
      </c>
      <c r="P99" s="297" t="str">
        <f>_xlfn.IFNA(VLOOKUP($E:$E,'3'!$A:$D,3,0),"")</f>
        <v/>
      </c>
      <c r="Q99" s="297" t="str">
        <f>_xlfn.IFNA(VLOOKUP($E:$E,'4'!$A:$F,3,0),"")</f>
        <v/>
      </c>
      <c r="R99" s="297" t="str">
        <f>_xlfn.IFNA(VLOOKUP($E:$E,'5'!$A:$F,3,0),"")</f>
        <v/>
      </c>
      <c r="S99" s="297" t="str">
        <f>_xlfn.IFNA(VLOOKUP($E:$E,'6'!$A:$F,3,0),"")</f>
        <v/>
      </c>
      <c r="T99" s="313">
        <v>1</v>
      </c>
      <c r="U99" s="313">
        <v>1</v>
      </c>
      <c r="V99" s="313">
        <v>4</v>
      </c>
      <c r="W99" s="314">
        <v>3.613</v>
      </c>
      <c r="X99" s="315">
        <v>9.2499999999999995E-3</v>
      </c>
      <c r="Y99" s="749">
        <v>6490</v>
      </c>
      <c r="Z99" s="282"/>
      <c r="AA99" s="316" t="s">
        <v>10393</v>
      </c>
      <c r="AB99" s="282" t="s">
        <v>9884</v>
      </c>
      <c r="AC99" s="317" t="s">
        <v>2104</v>
      </c>
      <c r="AD99" s="318" t="s">
        <v>469</v>
      </c>
      <c r="AE99" s="319">
        <v>0</v>
      </c>
      <c r="AF99" s="319" t="s">
        <v>11273</v>
      </c>
      <c r="AG99" s="320">
        <v>85.7</v>
      </c>
      <c r="AH99" s="321">
        <f t="shared" si="20"/>
        <v>0</v>
      </c>
      <c r="AI99" s="287">
        <f>_xlfn.IFNA(VLOOKUP(AD:AD,грп!B:C,2,0),0)</f>
        <v>0</v>
      </c>
      <c r="AJ99" s="607">
        <v>16</v>
      </c>
      <c r="AK99" s="672" t="str">
        <f t="shared" si="14"/>
        <v xml:space="preserve"> </v>
      </c>
      <c r="AL99" s="174"/>
    </row>
    <row r="100" spans="1:38" s="4" customFormat="1" ht="12" customHeight="1" outlineLevel="1" x14ac:dyDescent="0.35">
      <c r="A100" s="307" t="s">
        <v>10402</v>
      </c>
      <c r="B100" s="308" t="s">
        <v>6009</v>
      </c>
      <c r="C100" s="290" t="s">
        <v>555</v>
      </c>
      <c r="D100" s="310" t="s">
        <v>10436</v>
      </c>
      <c r="E100" s="342" t="s">
        <v>751</v>
      </c>
      <c r="F100" s="293"/>
      <c r="G100" s="293"/>
      <c r="H100" s="294">
        <v>59</v>
      </c>
      <c r="I100" s="294" t="str">
        <f>IFERROR(_xlfn.IFNA(VLOOKUP($D:$D,history!$I:$Y,3,0),VLOOKUP(E:E,history!$H:$Y,4,0)),"--")</f>
        <v>--</v>
      </c>
      <c r="J100" s="282" t="s">
        <v>9870</v>
      </c>
      <c r="K100" s="282" t="str">
        <f t="shared" si="13"/>
        <v/>
      </c>
      <c r="L100" s="312">
        <f t="shared" si="21"/>
        <v>5658.1</v>
      </c>
      <c r="M100" s="312">
        <f t="shared" si="22"/>
        <v>8572.8799999999992</v>
      </c>
      <c r="N100" s="297" t="str">
        <f>_xlfn.IFNA(VLOOKUP($E:$E,'1'!$A:$E,3,0),"")</f>
        <v/>
      </c>
      <c r="O100" s="297" t="str">
        <f>_xlfn.IFNA(VLOOKUP($E:$E,'2'!$A:$E,3,0),"")</f>
        <v/>
      </c>
      <c r="P100" s="297" t="str">
        <f>_xlfn.IFNA(VLOOKUP($E:$E,'3'!$A:$D,3,0),"")</f>
        <v/>
      </c>
      <c r="Q100" s="297" t="str">
        <f>_xlfn.IFNA(VLOOKUP($E:$E,'4'!$A:$F,3,0),"")</f>
        <v/>
      </c>
      <c r="R100" s="297" t="str">
        <f>_xlfn.IFNA(VLOOKUP($E:$E,'5'!$A:$F,3,0),"")</f>
        <v/>
      </c>
      <c r="S100" s="297" t="str">
        <f>_xlfn.IFNA(VLOOKUP($E:$E,'6'!$A:$F,3,0),"")</f>
        <v/>
      </c>
      <c r="T100" s="313">
        <v>1</v>
      </c>
      <c r="U100" s="313">
        <v>1</v>
      </c>
      <c r="V100" s="313">
        <v>4</v>
      </c>
      <c r="W100" s="314">
        <v>4.2249999999999996</v>
      </c>
      <c r="X100" s="315">
        <v>8.9999999999999993E-3</v>
      </c>
      <c r="Y100" s="749">
        <v>8150</v>
      </c>
      <c r="Z100" s="282"/>
      <c r="AA100" s="316" t="s">
        <v>10390</v>
      </c>
      <c r="AB100" s="282" t="s">
        <v>9163</v>
      </c>
      <c r="AC100" s="317" t="s">
        <v>2104</v>
      </c>
      <c r="AD100" s="318" t="s">
        <v>469</v>
      </c>
      <c r="AE100" s="319">
        <v>0</v>
      </c>
      <c r="AF100" s="319" t="s">
        <v>11287</v>
      </c>
      <c r="AG100" s="320">
        <v>107.47</v>
      </c>
      <c r="AH100" s="321">
        <f t="shared" si="20"/>
        <v>0</v>
      </c>
      <c r="AI100" s="287">
        <f>_xlfn.IFNA(VLOOKUP(AD:AD,грп!B:C,2,0),0)</f>
        <v>0</v>
      </c>
      <c r="AJ100" s="607">
        <v>48</v>
      </c>
      <c r="AK100" s="672" t="str">
        <f t="shared" si="14"/>
        <v xml:space="preserve"> </v>
      </c>
      <c r="AL100" s="174"/>
    </row>
    <row r="101" spans="1:38" s="4" customFormat="1" ht="12" customHeight="1" outlineLevel="1" x14ac:dyDescent="0.35">
      <c r="A101" s="307" t="s">
        <v>10402</v>
      </c>
      <c r="B101" s="308" t="s">
        <v>6010</v>
      </c>
      <c r="C101" s="290" t="s">
        <v>555</v>
      </c>
      <c r="D101" s="310" t="s">
        <v>2792</v>
      </c>
      <c r="E101" s="322" t="s">
        <v>241</v>
      </c>
      <c r="F101" s="293"/>
      <c r="G101" s="293"/>
      <c r="H101" s="294">
        <v>34</v>
      </c>
      <c r="I101" s="294" t="str">
        <f>IFERROR(_xlfn.IFNA(VLOOKUP($D:$D,history!$I:$Y,3,0),VLOOKUP(E:E,history!$H:$Y,4,0)),"--")</f>
        <v>--</v>
      </c>
      <c r="J101" s="282" t="s">
        <v>9870</v>
      </c>
      <c r="K101" s="282" t="str">
        <f t="shared" si="13"/>
        <v/>
      </c>
      <c r="L101" s="312">
        <f t="shared" si="21"/>
        <v>5125.83</v>
      </c>
      <c r="M101" s="312">
        <f t="shared" si="22"/>
        <v>7766.41</v>
      </c>
      <c r="N101" s="297" t="str">
        <f>_xlfn.IFNA(VLOOKUP($E:$E,'1'!$A:$E,3,0),"")</f>
        <v/>
      </c>
      <c r="O101" s="297" t="str">
        <f>_xlfn.IFNA(VLOOKUP($E:$E,'2'!$A:$E,3,0),"")</f>
        <v/>
      </c>
      <c r="P101" s="297" t="str">
        <f>_xlfn.IFNA(VLOOKUP($E:$E,'3'!$A:$D,3,0),"")</f>
        <v/>
      </c>
      <c r="Q101" s="297" t="str">
        <f>_xlfn.IFNA(VLOOKUP($E:$E,'4'!$A:$F,3,0),"")</f>
        <v/>
      </c>
      <c r="R101" s="297" t="str">
        <f>_xlfn.IFNA(VLOOKUP($E:$E,'5'!$A:$F,3,0),"")</f>
        <v/>
      </c>
      <c r="S101" s="297" t="str">
        <f>_xlfn.IFNA(VLOOKUP($E:$E,'6'!$A:$F,3,0),"")</f>
        <v/>
      </c>
      <c r="T101" s="313">
        <v>1</v>
      </c>
      <c r="U101" s="313">
        <v>1</v>
      </c>
      <c r="V101" s="313">
        <v>2</v>
      </c>
      <c r="W101" s="314">
        <v>5.38</v>
      </c>
      <c r="X101" s="315">
        <v>1.2333333300000001E-2</v>
      </c>
      <c r="Y101" s="749">
        <v>7390</v>
      </c>
      <c r="Z101" s="282"/>
      <c r="AA101" s="316" t="s">
        <v>10390</v>
      </c>
      <c r="AB101" s="282" t="s">
        <v>9163</v>
      </c>
      <c r="AC101" s="317" t="s">
        <v>2104</v>
      </c>
      <c r="AD101" s="318" t="s">
        <v>469</v>
      </c>
      <c r="AE101" s="319">
        <v>0</v>
      </c>
      <c r="AF101" s="319" t="s">
        <v>11277</v>
      </c>
      <c r="AG101" s="320">
        <v>97.36</v>
      </c>
      <c r="AH101" s="321">
        <f t="shared" si="20"/>
        <v>0</v>
      </c>
      <c r="AI101" s="287">
        <f>_xlfn.IFNA(VLOOKUP(AD:AD,грп!B:C,2,0),0)</f>
        <v>0</v>
      </c>
      <c r="AJ101" s="607">
        <v>43</v>
      </c>
      <c r="AK101" s="672" t="str">
        <f t="shared" si="14"/>
        <v xml:space="preserve"> </v>
      </c>
      <c r="AL101" s="174"/>
    </row>
    <row r="102" spans="1:38" s="4" customFormat="1" ht="12" customHeight="1" outlineLevel="1" x14ac:dyDescent="0.35">
      <c r="A102" s="307" t="s">
        <v>10402</v>
      </c>
      <c r="B102" s="308" t="s">
        <v>6011</v>
      </c>
      <c r="C102" s="309"/>
      <c r="D102" s="310" t="s">
        <v>3376</v>
      </c>
      <c r="E102" s="292" t="s">
        <v>3377</v>
      </c>
      <c r="F102" s="293"/>
      <c r="G102" s="293"/>
      <c r="H102" s="294">
        <v>18</v>
      </c>
      <c r="I102" s="294" t="str">
        <f>IFERROR(_xlfn.IFNA(VLOOKUP($D:$D,history!$I:$Y,3,0),VLOOKUP(E:E,history!$H:$Y,4,0)),"--")</f>
        <v>--</v>
      </c>
      <c r="J102" s="282" t="s">
        <v>5946</v>
      </c>
      <c r="K102" s="282" t="str">
        <f t="shared" si="13"/>
        <v/>
      </c>
      <c r="L102" s="312">
        <f t="shared" si="21"/>
        <v>2798.78</v>
      </c>
      <c r="M102" s="312">
        <f t="shared" si="22"/>
        <v>4240.57</v>
      </c>
      <c r="N102" s="297" t="str">
        <f>_xlfn.IFNA(VLOOKUP($E:$E,'1'!$A:$E,3,0),"")</f>
        <v/>
      </c>
      <c r="O102" s="297" t="str">
        <f>_xlfn.IFNA(VLOOKUP($E:$E,'2'!$A:$E,3,0),"")</f>
        <v/>
      </c>
      <c r="P102" s="297" t="str">
        <f>_xlfn.IFNA(VLOOKUP($E:$E,'3'!$A:$D,3,0),"")</f>
        <v/>
      </c>
      <c r="Q102" s="297" t="str">
        <f>_xlfn.IFNA(VLOOKUP($E:$E,'4'!$A:$F,3,0),"")</f>
        <v/>
      </c>
      <c r="R102" s="297" t="str">
        <f>_xlfn.IFNA(VLOOKUP($E:$E,'5'!$A:$F,3,0),"")</f>
        <v/>
      </c>
      <c r="S102" s="297" t="str">
        <f>_xlfn.IFNA(VLOOKUP($E:$E,'6'!$A:$F,3,0),"")</f>
        <v/>
      </c>
      <c r="T102" s="313">
        <v>1</v>
      </c>
      <c r="U102" s="313">
        <v>1</v>
      </c>
      <c r="V102" s="313">
        <v>6</v>
      </c>
      <c r="W102" s="314">
        <v>2.5670000000000002</v>
      </c>
      <c r="X102" s="315">
        <v>6.6666666999999997E-3</v>
      </c>
      <c r="Y102" s="749">
        <v>4050</v>
      </c>
      <c r="Z102" s="282"/>
      <c r="AA102" s="316" t="s">
        <v>10392</v>
      </c>
      <c r="AB102" s="282" t="s">
        <v>9163</v>
      </c>
      <c r="AC102" s="317" t="s">
        <v>2104</v>
      </c>
      <c r="AD102" s="318" t="s">
        <v>469</v>
      </c>
      <c r="AE102" s="319">
        <v>0</v>
      </c>
      <c r="AF102" s="319" t="s">
        <v>11273</v>
      </c>
      <c r="AG102" s="320">
        <v>53.16</v>
      </c>
      <c r="AH102" s="321">
        <f t="shared" si="20"/>
        <v>0</v>
      </c>
      <c r="AI102" s="287">
        <f>_xlfn.IFNA(VLOOKUP(AD:AD,грп!B:C,2,0),0)</f>
        <v>0</v>
      </c>
      <c r="AJ102" s="607">
        <v>125</v>
      </c>
      <c r="AK102" s="672">
        <f t="shared" si="14"/>
        <v>0</v>
      </c>
      <c r="AL102" s="174"/>
    </row>
    <row r="103" spans="1:38" s="4" customFormat="1" ht="12" customHeight="1" outlineLevel="1" x14ac:dyDescent="0.35">
      <c r="A103" s="307" t="s">
        <v>10402</v>
      </c>
      <c r="B103" s="308" t="s">
        <v>6012</v>
      </c>
      <c r="C103" s="290" t="s">
        <v>555</v>
      </c>
      <c r="D103" s="310" t="s">
        <v>3181</v>
      </c>
      <c r="E103" s="342" t="s">
        <v>88</v>
      </c>
      <c r="F103" s="293"/>
      <c r="G103" s="293"/>
      <c r="H103" s="294">
        <v>22</v>
      </c>
      <c r="I103" s="294" t="str">
        <f>IFERROR(_xlfn.IFNA(VLOOKUP($D:$D,history!$I:$Y,3,0),VLOOKUP(E:E,history!$H:$Y,4,0)),"--")</f>
        <v>--</v>
      </c>
      <c r="J103" s="282" t="s">
        <v>9870</v>
      </c>
      <c r="K103" s="282" t="str">
        <f t="shared" si="13"/>
        <v/>
      </c>
      <c r="L103" s="312">
        <f t="shared" si="21"/>
        <v>4388.76</v>
      </c>
      <c r="M103" s="312">
        <f t="shared" si="22"/>
        <v>6649.63</v>
      </c>
      <c r="N103" s="297" t="str">
        <f>_xlfn.IFNA(VLOOKUP($E:$E,'1'!$A:$E,3,0),"")</f>
        <v/>
      </c>
      <c r="O103" s="297" t="str">
        <f>_xlfn.IFNA(VLOOKUP($E:$E,'2'!$A:$E,3,0),"")</f>
        <v/>
      </c>
      <c r="P103" s="297" t="str">
        <f>_xlfn.IFNA(VLOOKUP($E:$E,'3'!$A:$D,3,0),"")</f>
        <v/>
      </c>
      <c r="Q103" s="297" t="str">
        <f>_xlfn.IFNA(VLOOKUP($E:$E,'4'!$A:$F,3,0),"")</f>
        <v/>
      </c>
      <c r="R103" s="297" t="str">
        <f>_xlfn.IFNA(VLOOKUP($E:$E,'5'!$A:$F,3,0),"")</f>
        <v/>
      </c>
      <c r="S103" s="297" t="str">
        <f>_xlfn.IFNA(VLOOKUP($E:$E,'6'!$A:$F,3,0),"")</f>
        <v/>
      </c>
      <c r="T103" s="313">
        <v>1</v>
      </c>
      <c r="U103" s="313">
        <v>1</v>
      </c>
      <c r="V103" s="313">
        <v>6</v>
      </c>
      <c r="W103" s="314">
        <v>2.9420000000000002</v>
      </c>
      <c r="X103" s="315">
        <v>7.4999999999999997E-3</v>
      </c>
      <c r="Y103" s="749">
        <v>6350</v>
      </c>
      <c r="Z103" s="282"/>
      <c r="AA103" s="316" t="s">
        <v>10392</v>
      </c>
      <c r="AB103" s="282" t="s">
        <v>9163</v>
      </c>
      <c r="AC103" s="317" t="s">
        <v>2104</v>
      </c>
      <c r="AD103" s="318" t="s">
        <v>469</v>
      </c>
      <c r="AE103" s="319">
        <v>0</v>
      </c>
      <c r="AF103" s="319" t="s">
        <v>11287</v>
      </c>
      <c r="AG103" s="320">
        <v>83.36</v>
      </c>
      <c r="AH103" s="321">
        <f t="shared" ref="AH103:AH116" si="23">IF($A$3="РЕГИОНЫ",ROUND($AG103*(1-($L$6-$F$4))*(1-$F$3)*(1+$AG$2)*$AG$1,2),0)</f>
        <v>0</v>
      </c>
      <c r="AI103" s="287">
        <f>_xlfn.IFNA(VLOOKUP(AD:AD,грп!B:C,2,0),0)</f>
        <v>0</v>
      </c>
      <c r="AJ103" s="607">
        <v>35</v>
      </c>
      <c r="AK103" s="672" t="str">
        <f t="shared" si="14"/>
        <v xml:space="preserve"> </v>
      </c>
      <c r="AL103" s="174"/>
    </row>
    <row r="104" spans="1:38" s="4" customFormat="1" ht="12" customHeight="1" outlineLevel="1" x14ac:dyDescent="0.35">
      <c r="A104" s="307" t="s">
        <v>10402</v>
      </c>
      <c r="B104" s="308" t="s">
        <v>6013</v>
      </c>
      <c r="C104" s="290" t="s">
        <v>555</v>
      </c>
      <c r="D104" s="310" t="s">
        <v>2793</v>
      </c>
      <c r="E104" s="342" t="s">
        <v>793</v>
      </c>
      <c r="F104" s="293"/>
      <c r="G104" s="293"/>
      <c r="H104" s="294">
        <v>33</v>
      </c>
      <c r="I104" s="294" t="str">
        <f>IFERROR(_xlfn.IFNA(VLOOKUP($D:$D,history!$I:$Y,3,0),VLOOKUP(E:E,history!$H:$Y,4,0)),"--")</f>
        <v>--</v>
      </c>
      <c r="J104" s="282" t="s">
        <v>9870</v>
      </c>
      <c r="K104" s="282" t="str">
        <f t="shared" si="13"/>
        <v/>
      </c>
      <c r="L104" s="312">
        <f t="shared" si="21"/>
        <v>4506.16</v>
      </c>
      <c r="M104" s="312">
        <f t="shared" si="22"/>
        <v>6827.51</v>
      </c>
      <c r="N104" s="297" t="str">
        <f>_xlfn.IFNA(VLOOKUP($E:$E,'1'!$A:$E,3,0),"")</f>
        <v/>
      </c>
      <c r="O104" s="297" t="str">
        <f>_xlfn.IFNA(VLOOKUP($E:$E,'2'!$A:$E,3,0),"")</f>
        <v/>
      </c>
      <c r="P104" s="297" t="str">
        <f>_xlfn.IFNA(VLOOKUP($E:$E,'3'!$A:$D,3,0),"")</f>
        <v/>
      </c>
      <c r="Q104" s="297" t="str">
        <f>_xlfn.IFNA(VLOOKUP($E:$E,'4'!$A:$F,3,0),"")</f>
        <v/>
      </c>
      <c r="R104" s="297" t="str">
        <f>_xlfn.IFNA(VLOOKUP($E:$E,'5'!$A:$F,3,0),"")</f>
        <v/>
      </c>
      <c r="S104" s="297" t="str">
        <f>_xlfn.IFNA(VLOOKUP($E:$E,'6'!$A:$F,3,0),"")</f>
        <v/>
      </c>
      <c r="T104" s="313">
        <v>1</v>
      </c>
      <c r="U104" s="313">
        <v>1</v>
      </c>
      <c r="V104" s="313">
        <v>6</v>
      </c>
      <c r="W104" s="314">
        <v>2.6829999999999998</v>
      </c>
      <c r="X104" s="315">
        <v>6.7200000000000003E-3</v>
      </c>
      <c r="Y104" s="749">
        <v>6490</v>
      </c>
      <c r="Z104" s="282"/>
      <c r="AA104" s="316" t="s">
        <v>10390</v>
      </c>
      <c r="AB104" s="282" t="s">
        <v>9163</v>
      </c>
      <c r="AC104" s="317" t="s">
        <v>2104</v>
      </c>
      <c r="AD104" s="318" t="s">
        <v>469</v>
      </c>
      <c r="AE104" s="319">
        <v>0</v>
      </c>
      <c r="AF104" s="319" t="s">
        <v>11287</v>
      </c>
      <c r="AG104" s="320">
        <v>85.59</v>
      </c>
      <c r="AH104" s="321">
        <f t="shared" si="23"/>
        <v>0</v>
      </c>
      <c r="AI104" s="287">
        <f>_xlfn.IFNA(VLOOKUP(AD:AD,грп!B:C,2,0),0)</f>
        <v>0</v>
      </c>
      <c r="AJ104" s="607">
        <v>29</v>
      </c>
      <c r="AK104" s="672" t="str">
        <f t="shared" si="14"/>
        <v xml:space="preserve"> </v>
      </c>
      <c r="AL104" s="174"/>
    </row>
    <row r="105" spans="1:38" s="4" customFormat="1" ht="11.45" customHeight="1" outlineLevel="1" x14ac:dyDescent="0.35">
      <c r="A105" s="307" t="s">
        <v>10402</v>
      </c>
      <c r="B105" s="308" t="s">
        <v>6014</v>
      </c>
      <c r="C105" s="323"/>
      <c r="D105" s="310" t="s">
        <v>2140</v>
      </c>
      <c r="E105" s="322" t="s">
        <v>754</v>
      </c>
      <c r="F105" s="293"/>
      <c r="G105" s="293"/>
      <c r="H105" s="294">
        <v>32</v>
      </c>
      <c r="I105" s="294" t="str">
        <f>IFERROR(_xlfn.IFNA(VLOOKUP($D:$D,history!$I:$Y,3,0),VLOOKUP(E:E,history!$H:$Y,4,0)),"--")</f>
        <v>--</v>
      </c>
      <c r="J105" s="282" t="s">
        <v>9869</v>
      </c>
      <c r="K105" s="282" t="str">
        <f t="shared" si="13"/>
        <v/>
      </c>
      <c r="L105" s="312">
        <f t="shared" si="21"/>
        <v>3968.62</v>
      </c>
      <c r="M105" s="312">
        <f t="shared" si="22"/>
        <v>6013.06</v>
      </c>
      <c r="N105" s="297" t="str">
        <f>_xlfn.IFNA(VLOOKUP($E:$E,'1'!$A:$E,3,0),"")</f>
        <v/>
      </c>
      <c r="O105" s="297" t="str">
        <f>_xlfn.IFNA(VLOOKUP($E:$E,'2'!$A:$E,3,0),"")</f>
        <v/>
      </c>
      <c r="P105" s="297" t="str">
        <f>_xlfn.IFNA(VLOOKUP($E:$E,'3'!$A:$D,3,0),"")</f>
        <v/>
      </c>
      <c r="Q105" s="297" t="str">
        <f>_xlfn.IFNA(VLOOKUP($E:$E,'4'!$A:$F,3,0),"")</f>
        <v/>
      </c>
      <c r="R105" s="297" t="str">
        <f>_xlfn.IFNA(VLOOKUP($E:$E,'5'!$A:$F,3,0),"")</f>
        <v/>
      </c>
      <c r="S105" s="297" t="str">
        <f>_xlfn.IFNA(VLOOKUP($E:$E,'6'!$A:$F,3,0),"")</f>
        <v/>
      </c>
      <c r="T105" s="313">
        <v>1</v>
      </c>
      <c r="U105" s="313">
        <v>1</v>
      </c>
      <c r="V105" s="313">
        <v>6</v>
      </c>
      <c r="W105" s="314">
        <v>2.6070000000000002</v>
      </c>
      <c r="X105" s="315">
        <v>6.5656565999999998E-3</v>
      </c>
      <c r="Y105" s="749">
        <v>5750</v>
      </c>
      <c r="Z105" s="282"/>
      <c r="AA105" s="316" t="s">
        <v>10390</v>
      </c>
      <c r="AB105" s="282" t="s">
        <v>9163</v>
      </c>
      <c r="AC105" s="317" t="s">
        <v>2104</v>
      </c>
      <c r="AD105" s="318" t="s">
        <v>469</v>
      </c>
      <c r="AE105" s="319">
        <v>0</v>
      </c>
      <c r="AF105" s="319" t="s">
        <v>11286</v>
      </c>
      <c r="AG105" s="320">
        <v>75.38</v>
      </c>
      <c r="AH105" s="321">
        <f t="shared" si="23"/>
        <v>0</v>
      </c>
      <c r="AI105" s="287">
        <f>_xlfn.IFNA(VLOOKUP(AD:AD,грп!B:C,2,0),0)</f>
        <v>0</v>
      </c>
      <c r="AJ105" s="607">
        <v>20</v>
      </c>
      <c r="AK105" s="672">
        <f t="shared" si="14"/>
        <v>0</v>
      </c>
      <c r="AL105" s="174"/>
    </row>
    <row r="106" spans="1:38" s="4" customFormat="1" ht="11.45" customHeight="1" outlineLevel="1" x14ac:dyDescent="0.35">
      <c r="A106" s="307" t="s">
        <v>10402</v>
      </c>
      <c r="B106" s="308" t="s">
        <v>6015</v>
      </c>
      <c r="C106" s="290" t="s">
        <v>555</v>
      </c>
      <c r="D106" s="310" t="s">
        <v>3183</v>
      </c>
      <c r="E106" s="342" t="s">
        <v>758</v>
      </c>
      <c r="F106" s="293"/>
      <c r="G106" s="293"/>
      <c r="H106" s="294">
        <v>14</v>
      </c>
      <c r="I106" s="294" t="str">
        <f>IFERROR(_xlfn.IFNA(VLOOKUP($D:$D,history!$I:$Y,3,0),VLOOKUP(E:E,history!$H:$Y,4,0)),"--")</f>
        <v>--</v>
      </c>
      <c r="J106" s="282" t="s">
        <v>9870</v>
      </c>
      <c r="K106" s="282" t="str">
        <f t="shared" si="13"/>
        <v/>
      </c>
      <c r="L106" s="312">
        <f t="shared" si="21"/>
        <v>4707.28</v>
      </c>
      <c r="M106" s="312">
        <f t="shared" si="22"/>
        <v>7132.24</v>
      </c>
      <c r="N106" s="297" t="str">
        <f>_xlfn.IFNA(VLOOKUP($E:$E,'1'!$A:$E,3,0),"")</f>
        <v/>
      </c>
      <c r="O106" s="297" t="str">
        <f>_xlfn.IFNA(VLOOKUP($E:$E,'2'!$A:$E,3,0),"")</f>
        <v/>
      </c>
      <c r="P106" s="297" t="str">
        <f>_xlfn.IFNA(VLOOKUP($E:$E,'3'!$A:$D,3,0),"")</f>
        <v/>
      </c>
      <c r="Q106" s="297" t="str">
        <f>_xlfn.IFNA(VLOOKUP($E:$E,'4'!$A:$F,3,0),"")</f>
        <v/>
      </c>
      <c r="R106" s="297" t="str">
        <f>_xlfn.IFNA(VLOOKUP($E:$E,'5'!$A:$F,3,0),"")</f>
        <v/>
      </c>
      <c r="S106" s="297" t="str">
        <f>_xlfn.IFNA(VLOOKUP($E:$E,'6'!$A:$F,3,0),"")</f>
        <v/>
      </c>
      <c r="T106" s="313">
        <v>1</v>
      </c>
      <c r="U106" s="313">
        <v>1</v>
      </c>
      <c r="V106" s="313">
        <v>4</v>
      </c>
      <c r="W106" s="314">
        <v>4.04</v>
      </c>
      <c r="X106" s="315">
        <v>9.9285714000000008E-3</v>
      </c>
      <c r="Y106" s="749">
        <v>6790</v>
      </c>
      <c r="Z106" s="282"/>
      <c r="AA106" s="316" t="s">
        <v>10390</v>
      </c>
      <c r="AB106" s="282" t="s">
        <v>9163</v>
      </c>
      <c r="AC106" s="317" t="s">
        <v>2104</v>
      </c>
      <c r="AD106" s="318" t="s">
        <v>469</v>
      </c>
      <c r="AE106" s="319">
        <v>0</v>
      </c>
      <c r="AF106" s="319" t="s">
        <v>11287</v>
      </c>
      <c r="AG106" s="320">
        <v>89.41</v>
      </c>
      <c r="AH106" s="321">
        <f t="shared" si="23"/>
        <v>0</v>
      </c>
      <c r="AI106" s="287">
        <f>_xlfn.IFNA(VLOOKUP(AD:AD,грп!B:C,2,0),0)</f>
        <v>0</v>
      </c>
      <c r="AJ106" s="607">
        <v>13</v>
      </c>
      <c r="AK106" s="672" t="str">
        <f t="shared" si="14"/>
        <v xml:space="preserve"> </v>
      </c>
      <c r="AL106" s="174"/>
    </row>
    <row r="107" spans="1:38" s="4" customFormat="1" ht="11.45" customHeight="1" outlineLevel="1" x14ac:dyDescent="0.35">
      <c r="A107" s="307" t="s">
        <v>10402</v>
      </c>
      <c r="B107" s="308" t="s">
        <v>6016</v>
      </c>
      <c r="C107" s="290" t="s">
        <v>555</v>
      </c>
      <c r="D107" s="310" t="s">
        <v>2794</v>
      </c>
      <c r="E107" s="322" t="s">
        <v>274</v>
      </c>
      <c r="F107" s="293"/>
      <c r="G107" s="293"/>
      <c r="H107" s="294">
        <v>46</v>
      </c>
      <c r="I107" s="294" t="str">
        <f>IFERROR(_xlfn.IFNA(VLOOKUP($D:$D,history!$I:$Y,3,0),VLOOKUP(E:E,history!$H:$Y,4,0)),"--")</f>
        <v>--</v>
      </c>
      <c r="J107" s="282" t="s">
        <v>9870</v>
      </c>
      <c r="K107" s="282" t="str">
        <f t="shared" si="13"/>
        <v/>
      </c>
      <c r="L107" s="312">
        <f t="shared" si="21"/>
        <v>4306.63</v>
      </c>
      <c r="M107" s="312">
        <f t="shared" si="22"/>
        <v>6525.19</v>
      </c>
      <c r="N107" s="297" t="str">
        <f>_xlfn.IFNA(VLOOKUP($E:$E,'1'!$A:$E,3,0),"")</f>
        <v/>
      </c>
      <c r="O107" s="297" t="str">
        <f>_xlfn.IFNA(VLOOKUP($E:$E,'2'!$A:$E,3,0),"")</f>
        <v/>
      </c>
      <c r="P107" s="297" t="str">
        <f>_xlfn.IFNA(VLOOKUP($E:$E,'3'!$A:$D,3,0),"")</f>
        <v/>
      </c>
      <c r="Q107" s="297" t="str">
        <f>_xlfn.IFNA(VLOOKUP($E:$E,'4'!$A:$F,3,0),"")</f>
        <v/>
      </c>
      <c r="R107" s="297" t="str">
        <f>_xlfn.IFNA(VLOOKUP($E:$E,'5'!$A:$F,3,0),"")</f>
        <v/>
      </c>
      <c r="S107" s="297" t="str">
        <f>_xlfn.IFNA(VLOOKUP($E:$E,'6'!$A:$F,3,0),"")</f>
        <v/>
      </c>
      <c r="T107" s="313">
        <v>1</v>
      </c>
      <c r="U107" s="313">
        <v>1</v>
      </c>
      <c r="V107" s="313">
        <v>4</v>
      </c>
      <c r="W107" s="314">
        <v>3.2250000000000001</v>
      </c>
      <c r="X107" s="315">
        <v>9.4999999999999998E-3</v>
      </c>
      <c r="Y107" s="749">
        <v>6250</v>
      </c>
      <c r="Z107" s="282"/>
      <c r="AA107" s="316" t="s">
        <v>393</v>
      </c>
      <c r="AB107" s="282" t="s">
        <v>9884</v>
      </c>
      <c r="AC107" s="317" t="s">
        <v>2104</v>
      </c>
      <c r="AD107" s="318" t="s">
        <v>469</v>
      </c>
      <c r="AE107" s="319">
        <v>0</v>
      </c>
      <c r="AF107" s="319" t="s">
        <v>11273</v>
      </c>
      <c r="AG107" s="320">
        <v>81.8</v>
      </c>
      <c r="AH107" s="321">
        <f t="shared" si="23"/>
        <v>0</v>
      </c>
      <c r="AI107" s="287">
        <f>_xlfn.IFNA(VLOOKUP(AD:AD,грп!B:C,2,0),0)</f>
        <v>0</v>
      </c>
      <c r="AJ107" s="607">
        <v>27</v>
      </c>
      <c r="AK107" s="672" t="str">
        <f t="shared" si="14"/>
        <v xml:space="preserve"> </v>
      </c>
      <c r="AL107" s="174"/>
    </row>
    <row r="108" spans="1:38" s="4" customFormat="1" ht="11.45" customHeight="1" outlineLevel="1" x14ac:dyDescent="0.35">
      <c r="A108" s="307" t="s">
        <v>10402</v>
      </c>
      <c r="B108" s="308" t="s">
        <v>6017</v>
      </c>
      <c r="C108" s="290" t="s">
        <v>555</v>
      </c>
      <c r="D108" s="310" t="s">
        <v>3017</v>
      </c>
      <c r="E108" s="342" t="s">
        <v>140</v>
      </c>
      <c r="F108" s="293"/>
      <c r="G108" s="293"/>
      <c r="H108" s="294">
        <v>18</v>
      </c>
      <c r="I108" s="294" t="str">
        <f>IFERROR(_xlfn.IFNA(VLOOKUP($D:$D,history!$I:$Y,3,0),VLOOKUP(E:E,history!$H:$Y,4,0)),"--")</f>
        <v>V</v>
      </c>
      <c r="J108" s="282" t="s">
        <v>9870</v>
      </c>
      <c r="K108" s="282" t="str">
        <f t="shared" si="13"/>
        <v/>
      </c>
      <c r="L108" s="312">
        <f t="shared" si="21"/>
        <v>6925.87</v>
      </c>
      <c r="M108" s="312">
        <f t="shared" si="22"/>
        <v>10493.74</v>
      </c>
      <c r="N108" s="297">
        <f>_xlfn.IFNA(VLOOKUP($E:$E,'1'!$A:$E,3,0),"")</f>
        <v>5590</v>
      </c>
      <c r="O108" s="297" t="str">
        <f>_xlfn.IFNA(VLOOKUP($E:$E,'2'!$A:$E,3,0),"")</f>
        <v/>
      </c>
      <c r="P108" s="297" t="str">
        <f>_xlfn.IFNA(VLOOKUP($E:$E,'3'!$A:$D,3,0),"")</f>
        <v/>
      </c>
      <c r="Q108" s="297" t="str">
        <f>_xlfn.IFNA(VLOOKUP($E:$E,'4'!$A:$F,3,0),"")</f>
        <v/>
      </c>
      <c r="R108" s="297" t="str">
        <f>_xlfn.IFNA(VLOOKUP($E:$E,'5'!$A:$F,3,0),"")</f>
        <v/>
      </c>
      <c r="S108" s="297" t="str">
        <f>_xlfn.IFNA(VLOOKUP($E:$E,'6'!$A:$F,3,0),"")</f>
        <v/>
      </c>
      <c r="T108" s="313">
        <v>1</v>
      </c>
      <c r="U108" s="313">
        <v>1</v>
      </c>
      <c r="V108" s="313">
        <v>2</v>
      </c>
      <c r="W108" s="314">
        <v>6.35</v>
      </c>
      <c r="X108" s="315">
        <v>1.575E-2</v>
      </c>
      <c r="Y108" s="749">
        <v>9990</v>
      </c>
      <c r="Z108" s="282"/>
      <c r="AA108" s="316" t="s">
        <v>10393</v>
      </c>
      <c r="AB108" s="282" t="s">
        <v>9163</v>
      </c>
      <c r="AC108" s="317" t="s">
        <v>2104</v>
      </c>
      <c r="AD108" s="318" t="s">
        <v>469</v>
      </c>
      <c r="AE108" s="319">
        <v>0</v>
      </c>
      <c r="AF108" s="319" t="s">
        <v>11287</v>
      </c>
      <c r="AG108" s="320">
        <v>131.55000000000001</v>
      </c>
      <c r="AH108" s="321">
        <f t="shared" si="23"/>
        <v>0</v>
      </c>
      <c r="AI108" s="287">
        <f>_xlfn.IFNA(VLOOKUP(AD:AD,грп!B:C,2,0),0)</f>
        <v>0</v>
      </c>
      <c r="AJ108" s="607">
        <v>27</v>
      </c>
      <c r="AK108" s="672" t="str">
        <f t="shared" si="14"/>
        <v xml:space="preserve"> </v>
      </c>
      <c r="AL108" s="174"/>
    </row>
    <row r="109" spans="1:38" s="4" customFormat="1" ht="12" customHeight="1" outlineLevel="1" x14ac:dyDescent="0.35">
      <c r="A109" s="307" t="s">
        <v>339</v>
      </c>
      <c r="B109" s="308" t="s">
        <v>6020</v>
      </c>
      <c r="C109" s="290" t="s">
        <v>555</v>
      </c>
      <c r="D109" s="310" t="s">
        <v>1114</v>
      </c>
      <c r="E109" s="322" t="s">
        <v>1115</v>
      </c>
      <c r="F109" s="293"/>
      <c r="G109" s="293"/>
      <c r="H109" s="294">
        <v>28</v>
      </c>
      <c r="I109" s="294" t="str">
        <f>IFERROR(_xlfn.IFNA(VLOOKUP($D:$D,history!$I:$Y,3,0),VLOOKUP(E:E,history!$H:$Y,4,0)),"--")</f>
        <v>--</v>
      </c>
      <c r="J109" s="282" t="s">
        <v>9870</v>
      </c>
      <c r="K109" s="282" t="str">
        <f t="shared" si="13"/>
        <v/>
      </c>
      <c r="L109" s="312">
        <f t="shared" si="21"/>
        <v>2249.66</v>
      </c>
      <c r="M109" s="312">
        <f t="shared" si="22"/>
        <v>3408.57</v>
      </c>
      <c r="N109" s="297" t="str">
        <f>_xlfn.IFNA(VLOOKUP($E:$E,'1'!$A:$E,3,0),"")</f>
        <v/>
      </c>
      <c r="O109" s="297" t="str">
        <f>_xlfn.IFNA(VLOOKUP($E:$E,'2'!$A:$E,3,0),"")</f>
        <v/>
      </c>
      <c r="P109" s="297" t="str">
        <f>_xlfn.IFNA(VLOOKUP($E:$E,'3'!$A:$D,3,0),"")</f>
        <v/>
      </c>
      <c r="Q109" s="297" t="str">
        <f>_xlfn.IFNA(VLOOKUP($E:$E,'4'!$A:$F,3,0),"")</f>
        <v/>
      </c>
      <c r="R109" s="297" t="str">
        <f>_xlfn.IFNA(VLOOKUP($E:$E,'5'!$A:$F,3,0),"")</f>
        <v/>
      </c>
      <c r="S109" s="297" t="str">
        <f>_xlfn.IFNA(VLOOKUP($E:$E,'6'!$A:$F,3,0),"")</f>
        <v/>
      </c>
      <c r="T109" s="313">
        <v>1</v>
      </c>
      <c r="U109" s="313">
        <v>1</v>
      </c>
      <c r="V109" s="313">
        <v>6</v>
      </c>
      <c r="W109" s="314">
        <v>2.2400000000000002</v>
      </c>
      <c r="X109" s="315">
        <v>6.0000000000000001E-3</v>
      </c>
      <c r="Y109" s="749">
        <v>3090</v>
      </c>
      <c r="Z109" s="282"/>
      <c r="AA109" s="316" t="s">
        <v>10392</v>
      </c>
      <c r="AB109" s="282" t="s">
        <v>9163</v>
      </c>
      <c r="AC109" s="317" t="s">
        <v>2104</v>
      </c>
      <c r="AD109" s="318" t="s">
        <v>469</v>
      </c>
      <c r="AE109" s="319">
        <v>0</v>
      </c>
      <c r="AF109" s="319" t="s">
        <v>11273</v>
      </c>
      <c r="AG109" s="320">
        <v>42.73</v>
      </c>
      <c r="AH109" s="321">
        <f t="shared" si="23"/>
        <v>0</v>
      </c>
      <c r="AI109" s="287">
        <f>_xlfn.IFNA(VLOOKUP(AD:AD,грп!B:C,2,0),0)</f>
        <v>0</v>
      </c>
      <c r="AJ109" s="607">
        <v>50</v>
      </c>
      <c r="AK109" s="672" t="str">
        <f t="shared" si="14"/>
        <v xml:space="preserve"> </v>
      </c>
      <c r="AL109" s="174"/>
    </row>
    <row r="110" spans="1:38" s="4" customFormat="1" ht="12" customHeight="1" outlineLevel="1" x14ac:dyDescent="0.35">
      <c r="A110" s="307" t="s">
        <v>339</v>
      </c>
      <c r="B110" s="308" t="s">
        <v>6021</v>
      </c>
      <c r="C110" s="290" t="s">
        <v>555</v>
      </c>
      <c r="D110" s="310" t="s">
        <v>798</v>
      </c>
      <c r="E110" s="322" t="s">
        <v>797</v>
      </c>
      <c r="F110" s="293"/>
      <c r="G110" s="293"/>
      <c r="H110" s="294">
        <v>43</v>
      </c>
      <c r="I110" s="294" t="str">
        <f>IFERROR(_xlfn.IFNA(VLOOKUP($D:$D,history!$I:$Y,3,0),VLOOKUP(E:E,history!$H:$Y,4,0)),"--")</f>
        <v>--</v>
      </c>
      <c r="J110" s="282" t="s">
        <v>9870</v>
      </c>
      <c r="K110" s="282" t="str">
        <f t="shared" si="13"/>
        <v/>
      </c>
      <c r="L110" s="312">
        <f t="shared" si="21"/>
        <v>1713.18</v>
      </c>
      <c r="M110" s="312">
        <f t="shared" si="22"/>
        <v>2595.7199999999998</v>
      </c>
      <c r="N110" s="297" t="str">
        <f>_xlfn.IFNA(VLOOKUP($E:$E,'1'!$A:$E,3,0),"")</f>
        <v/>
      </c>
      <c r="O110" s="297" t="str">
        <f>_xlfn.IFNA(VLOOKUP($E:$E,'2'!$A:$E,3,0),"")</f>
        <v/>
      </c>
      <c r="P110" s="297" t="str">
        <f>_xlfn.IFNA(VLOOKUP($E:$E,'3'!$A:$D,3,0),"")</f>
        <v/>
      </c>
      <c r="Q110" s="297" t="str">
        <f>_xlfn.IFNA(VLOOKUP($E:$E,'4'!$A:$F,3,0),"")</f>
        <v/>
      </c>
      <c r="R110" s="297" t="str">
        <f>_xlfn.IFNA(VLOOKUP($E:$E,'5'!$A:$F,3,0),"")</f>
        <v/>
      </c>
      <c r="S110" s="297" t="str">
        <f>_xlfn.IFNA(VLOOKUP($E:$E,'6'!$A:$F,3,0),"")</f>
        <v/>
      </c>
      <c r="T110" s="313">
        <v>1</v>
      </c>
      <c r="U110" s="313">
        <v>1</v>
      </c>
      <c r="V110" s="313">
        <v>6</v>
      </c>
      <c r="W110" s="314">
        <v>1.758</v>
      </c>
      <c r="X110" s="315">
        <v>4.8333333000000001E-3</v>
      </c>
      <c r="Y110" s="749">
        <v>2350</v>
      </c>
      <c r="Z110" s="282"/>
      <c r="AA110" s="316" t="s">
        <v>10392</v>
      </c>
      <c r="AB110" s="282" t="s">
        <v>9163</v>
      </c>
      <c r="AC110" s="317" t="s">
        <v>2104</v>
      </c>
      <c r="AD110" s="318" t="s">
        <v>469</v>
      </c>
      <c r="AE110" s="319">
        <v>0</v>
      </c>
      <c r="AF110" s="319" t="s">
        <v>11273</v>
      </c>
      <c r="AG110" s="320">
        <v>32.54</v>
      </c>
      <c r="AH110" s="321">
        <f t="shared" si="23"/>
        <v>0</v>
      </c>
      <c r="AI110" s="287">
        <f>_xlfn.IFNA(VLOOKUP(AD:AD,грп!B:C,2,0),0)</f>
        <v>0</v>
      </c>
      <c r="AJ110" s="607">
        <v>87</v>
      </c>
      <c r="AK110" s="672" t="str">
        <f t="shared" si="14"/>
        <v xml:space="preserve"> </v>
      </c>
      <c r="AL110" s="174"/>
    </row>
    <row r="111" spans="1:38" s="4" customFormat="1" ht="12" customHeight="1" outlineLevel="1" x14ac:dyDescent="0.35">
      <c r="A111" s="307" t="s">
        <v>339</v>
      </c>
      <c r="B111" s="308" t="s">
        <v>6022</v>
      </c>
      <c r="C111" s="309"/>
      <c r="D111" s="310" t="s">
        <v>10325</v>
      </c>
      <c r="E111" s="322" t="s">
        <v>4911</v>
      </c>
      <c r="F111" s="293"/>
      <c r="G111" s="293"/>
      <c r="H111" s="294">
        <v>33</v>
      </c>
      <c r="I111" s="294" t="str">
        <f>IFERROR(_xlfn.IFNA(VLOOKUP($D:$D,history!$I:$Y,3,0),VLOOKUP(E:E,history!$H:$Y,4,0)),"--")</f>
        <v>V</v>
      </c>
      <c r="J111" s="282" t="s">
        <v>9870</v>
      </c>
      <c r="K111" s="282" t="str">
        <f t="shared" si="13"/>
        <v/>
      </c>
      <c r="L111" s="312">
        <f t="shared" si="21"/>
        <v>2004.31</v>
      </c>
      <c r="M111" s="312">
        <f t="shared" si="22"/>
        <v>3036.84</v>
      </c>
      <c r="N111" s="297" t="str">
        <f>_xlfn.IFNA(VLOOKUP($E:$E,'1'!$A:$E,3,0),"")</f>
        <v/>
      </c>
      <c r="O111" s="297" t="str">
        <f>_xlfn.IFNA(VLOOKUP($E:$E,'2'!$A:$E,3,0),"")</f>
        <v/>
      </c>
      <c r="P111" s="297" t="str">
        <f>_xlfn.IFNA(VLOOKUP($E:$E,'3'!$A:$D,3,0),"")</f>
        <v/>
      </c>
      <c r="Q111" s="297" t="str">
        <f>_xlfn.IFNA(VLOOKUP($E:$E,'4'!$A:$F,3,0),"")</f>
        <v/>
      </c>
      <c r="R111" s="297" t="str">
        <f>_xlfn.IFNA(VLOOKUP($E:$E,'5'!$A:$F,3,0),"")</f>
        <v/>
      </c>
      <c r="S111" s="297" t="str">
        <f>_xlfn.IFNA(VLOOKUP($E:$E,'6'!$A:$F,3,0),"")</f>
        <v/>
      </c>
      <c r="T111" s="313">
        <v>1</v>
      </c>
      <c r="U111" s="313">
        <v>1</v>
      </c>
      <c r="V111" s="313">
        <v>6</v>
      </c>
      <c r="W111" s="314">
        <v>2.1070000000000002</v>
      </c>
      <c r="X111" s="315">
        <v>4.2810458000000001E-3</v>
      </c>
      <c r="Y111" s="749">
        <v>2750</v>
      </c>
      <c r="Z111" s="282"/>
      <c r="AA111" s="316" t="s">
        <v>10388</v>
      </c>
      <c r="AB111" s="282" t="s">
        <v>9163</v>
      </c>
      <c r="AC111" s="317" t="s">
        <v>2104</v>
      </c>
      <c r="AD111" s="318" t="s">
        <v>469</v>
      </c>
      <c r="AE111" s="319">
        <v>0</v>
      </c>
      <c r="AF111" s="319" t="s">
        <v>11273</v>
      </c>
      <c r="AG111" s="320">
        <v>38.07</v>
      </c>
      <c r="AH111" s="321">
        <f t="shared" si="23"/>
        <v>0</v>
      </c>
      <c r="AI111" s="287">
        <f>_xlfn.IFNA(VLOOKUP(AD:AD,грп!B:C,2,0),0)</f>
        <v>0</v>
      </c>
      <c r="AJ111" s="607">
        <v>0</v>
      </c>
      <c r="AK111" s="672">
        <f t="shared" si="14"/>
        <v>0</v>
      </c>
      <c r="AL111" s="174"/>
    </row>
    <row r="112" spans="1:38" s="4" customFormat="1" ht="12" customHeight="1" outlineLevel="1" x14ac:dyDescent="0.35">
      <c r="A112" s="307" t="s">
        <v>339</v>
      </c>
      <c r="B112" s="308" t="s">
        <v>6023</v>
      </c>
      <c r="C112" s="323"/>
      <c r="D112" s="310" t="s">
        <v>2632</v>
      </c>
      <c r="E112" s="292" t="s">
        <v>2598</v>
      </c>
      <c r="F112" s="293"/>
      <c r="G112" s="293"/>
      <c r="H112" s="294">
        <v>22</v>
      </c>
      <c r="I112" s="294" t="str">
        <f>IFERROR(_xlfn.IFNA(VLOOKUP($D:$D,history!$I:$Y,3,0),VLOOKUP(E:E,history!$H:$Y,4,0)),"--")</f>
        <v>--</v>
      </c>
      <c r="J112" s="282" t="s">
        <v>9870</v>
      </c>
      <c r="K112" s="282" t="str">
        <f t="shared" si="13"/>
        <v/>
      </c>
      <c r="L112" s="312">
        <f t="shared" si="21"/>
        <v>2336.5300000000002</v>
      </c>
      <c r="M112" s="312">
        <f t="shared" si="22"/>
        <v>3540.19</v>
      </c>
      <c r="N112" s="297" t="str">
        <f>_xlfn.IFNA(VLOOKUP($E:$E,'1'!$A:$E,3,0),"")</f>
        <v/>
      </c>
      <c r="O112" s="297" t="str">
        <f>_xlfn.IFNA(VLOOKUP($E:$E,'2'!$A:$E,3,0),"")</f>
        <v/>
      </c>
      <c r="P112" s="297" t="str">
        <f>_xlfn.IFNA(VLOOKUP($E:$E,'3'!$A:$D,3,0),"")</f>
        <v/>
      </c>
      <c r="Q112" s="297" t="str">
        <f>_xlfn.IFNA(VLOOKUP($E:$E,'4'!$A:$F,3,0),"")</f>
        <v/>
      </c>
      <c r="R112" s="297" t="str">
        <f>_xlfn.IFNA(VLOOKUP($E:$E,'5'!$A:$F,3,0),"")</f>
        <v/>
      </c>
      <c r="S112" s="297" t="str">
        <f>_xlfn.IFNA(VLOOKUP($E:$E,'6'!$A:$F,3,0),"")</f>
        <v/>
      </c>
      <c r="T112" s="313">
        <v>1</v>
      </c>
      <c r="U112" s="313">
        <v>1</v>
      </c>
      <c r="V112" s="313">
        <v>6</v>
      </c>
      <c r="W112" s="314">
        <v>2.1419999999999999</v>
      </c>
      <c r="X112" s="315">
        <v>4.5762711999999999E-3</v>
      </c>
      <c r="Y112" s="749">
        <v>3190</v>
      </c>
      <c r="Z112" s="282"/>
      <c r="AA112" s="316" t="s">
        <v>10390</v>
      </c>
      <c r="AB112" s="282" t="s">
        <v>9163</v>
      </c>
      <c r="AC112" s="317" t="s">
        <v>2104</v>
      </c>
      <c r="AD112" s="318" t="s">
        <v>469</v>
      </c>
      <c r="AE112" s="319">
        <v>0</v>
      </c>
      <c r="AF112" s="319" t="s">
        <v>11273</v>
      </c>
      <c r="AG112" s="320">
        <v>44.38</v>
      </c>
      <c r="AH112" s="321">
        <f t="shared" si="23"/>
        <v>0</v>
      </c>
      <c r="AI112" s="287">
        <f>_xlfn.IFNA(VLOOKUP(AD:AD,грп!B:C,2,0),0)</f>
        <v>0</v>
      </c>
      <c r="AJ112" s="607">
        <v>57</v>
      </c>
      <c r="AK112" s="672">
        <f t="shared" si="14"/>
        <v>0</v>
      </c>
      <c r="AL112" s="174"/>
    </row>
    <row r="113" spans="1:38" s="4" customFormat="1" ht="12" customHeight="1" outlineLevel="1" x14ac:dyDescent="0.35">
      <c r="A113" s="307" t="s">
        <v>339</v>
      </c>
      <c r="B113" s="308" t="s">
        <v>6024</v>
      </c>
      <c r="C113" s="290" t="s">
        <v>555</v>
      </c>
      <c r="D113" s="310" t="s">
        <v>1214</v>
      </c>
      <c r="E113" s="322" t="s">
        <v>1215</v>
      </c>
      <c r="F113" s="293"/>
      <c r="G113" s="293"/>
      <c r="H113" s="294">
        <v>16</v>
      </c>
      <c r="I113" s="294" t="str">
        <f>IFERROR(_xlfn.IFNA(VLOOKUP($D:$D,history!$I:$Y,3,0),VLOOKUP(E:E,history!$H:$Y,4,0)),"--")</f>
        <v>--</v>
      </c>
      <c r="J113" s="282" t="s">
        <v>9870</v>
      </c>
      <c r="K113" s="282" t="str">
        <f t="shared" si="13"/>
        <v/>
      </c>
      <c r="L113" s="312">
        <f t="shared" si="21"/>
        <v>3465.3</v>
      </c>
      <c r="M113" s="312">
        <f t="shared" si="22"/>
        <v>5250.46</v>
      </c>
      <c r="N113" s="297" t="str">
        <f>_xlfn.IFNA(VLOOKUP($E:$E,'1'!$A:$E,3,0),"")</f>
        <v/>
      </c>
      <c r="O113" s="297" t="str">
        <f>_xlfn.IFNA(VLOOKUP($E:$E,'2'!$A:$E,3,0),"")</f>
        <v/>
      </c>
      <c r="P113" s="297" t="str">
        <f>_xlfn.IFNA(VLOOKUP($E:$E,'3'!$A:$D,3,0),"")</f>
        <v/>
      </c>
      <c r="Q113" s="297" t="str">
        <f>_xlfn.IFNA(VLOOKUP($E:$E,'4'!$A:$F,3,0),"")</f>
        <v/>
      </c>
      <c r="R113" s="297" t="str">
        <f>_xlfn.IFNA(VLOOKUP($E:$E,'5'!$A:$F,3,0),"")</f>
        <v/>
      </c>
      <c r="S113" s="297" t="str">
        <f>_xlfn.IFNA(VLOOKUP($E:$E,'6'!$A:$F,3,0),"")</f>
        <v/>
      </c>
      <c r="T113" s="313">
        <v>1</v>
      </c>
      <c r="U113" s="313">
        <v>1</v>
      </c>
      <c r="V113" s="313">
        <v>6</v>
      </c>
      <c r="W113" s="314">
        <v>3.7050000000000001</v>
      </c>
      <c r="X113" s="315">
        <v>7.9166667E-3</v>
      </c>
      <c r="Y113" s="749">
        <v>4750</v>
      </c>
      <c r="Z113" s="282"/>
      <c r="AA113" s="316" t="s">
        <v>10390</v>
      </c>
      <c r="AB113" s="282" t="s">
        <v>9163</v>
      </c>
      <c r="AC113" s="317" t="s">
        <v>2104</v>
      </c>
      <c r="AD113" s="318" t="s">
        <v>469</v>
      </c>
      <c r="AE113" s="319">
        <v>0</v>
      </c>
      <c r="AF113" s="319" t="s">
        <v>11273</v>
      </c>
      <c r="AG113" s="320">
        <v>65.819999999999993</v>
      </c>
      <c r="AH113" s="321">
        <f t="shared" si="23"/>
        <v>0</v>
      </c>
      <c r="AI113" s="287">
        <f>_xlfn.IFNA(VLOOKUP(AD:AD,грп!B:C,2,0),0)</f>
        <v>0</v>
      </c>
      <c r="AJ113" s="607">
        <v>18</v>
      </c>
      <c r="AK113" s="672" t="str">
        <f t="shared" si="14"/>
        <v xml:space="preserve"> </v>
      </c>
      <c r="AL113" s="174"/>
    </row>
    <row r="114" spans="1:38" s="4" customFormat="1" ht="12" customHeight="1" outlineLevel="1" x14ac:dyDescent="0.35">
      <c r="A114" s="307" t="s">
        <v>339</v>
      </c>
      <c r="B114" s="308" t="s">
        <v>6025</v>
      </c>
      <c r="C114" s="290" t="s">
        <v>555</v>
      </c>
      <c r="D114" s="310" t="s">
        <v>1539</v>
      </c>
      <c r="E114" s="322" t="s">
        <v>347</v>
      </c>
      <c r="F114" s="293"/>
      <c r="G114" s="293"/>
      <c r="H114" s="294">
        <v>12</v>
      </c>
      <c r="I114" s="294" t="str">
        <f>IFERROR(_xlfn.IFNA(VLOOKUP($D:$D,history!$I:$Y,3,0),VLOOKUP(E:E,history!$H:$Y,4,0)),"--")</f>
        <v>--</v>
      </c>
      <c r="J114" s="282" t="s">
        <v>9868</v>
      </c>
      <c r="K114" s="282" t="str">
        <f t="shared" si="13"/>
        <v/>
      </c>
      <c r="L114" s="312">
        <f t="shared" si="21"/>
        <v>4627.25</v>
      </c>
      <c r="M114" s="312">
        <f t="shared" si="22"/>
        <v>7010.99</v>
      </c>
      <c r="N114" s="297" t="str">
        <f>_xlfn.IFNA(VLOOKUP($E:$E,'1'!$A:$E,3,0),"")</f>
        <v/>
      </c>
      <c r="O114" s="297" t="str">
        <f>_xlfn.IFNA(VLOOKUP($E:$E,'2'!$A:$E,3,0),"")</f>
        <v/>
      </c>
      <c r="P114" s="297" t="str">
        <f>_xlfn.IFNA(VLOOKUP($E:$E,'3'!$A:$D,3,0),"")</f>
        <v/>
      </c>
      <c r="Q114" s="297" t="str">
        <f>_xlfn.IFNA(VLOOKUP($E:$E,'4'!$A:$F,3,0),"")</f>
        <v/>
      </c>
      <c r="R114" s="297" t="str">
        <f>_xlfn.IFNA(VLOOKUP($E:$E,'5'!$A:$F,3,0),"")</f>
        <v/>
      </c>
      <c r="S114" s="297" t="str">
        <f>_xlfn.IFNA(VLOOKUP($E:$E,'6'!$A:$F,3,0),"")</f>
        <v/>
      </c>
      <c r="T114" s="313">
        <v>1</v>
      </c>
      <c r="U114" s="313">
        <v>1</v>
      </c>
      <c r="V114" s="313">
        <v>2</v>
      </c>
      <c r="W114" s="314">
        <v>5.15</v>
      </c>
      <c r="X114" s="315">
        <v>1.23046875E-2</v>
      </c>
      <c r="Y114" s="749">
        <v>6350</v>
      </c>
      <c r="Z114" s="282"/>
      <c r="AA114" s="316" t="s">
        <v>10393</v>
      </c>
      <c r="AB114" s="282" t="s">
        <v>9163</v>
      </c>
      <c r="AC114" s="317" t="s">
        <v>2104</v>
      </c>
      <c r="AD114" s="318" t="s">
        <v>469</v>
      </c>
      <c r="AE114" s="319">
        <v>0</v>
      </c>
      <c r="AF114" s="319" t="s">
        <v>11273</v>
      </c>
      <c r="AG114" s="320">
        <v>87.89</v>
      </c>
      <c r="AH114" s="321">
        <f t="shared" si="23"/>
        <v>0</v>
      </c>
      <c r="AI114" s="287">
        <f>_xlfn.IFNA(VLOOKUP(AD:AD,грп!B:C,2,0),0)</f>
        <v>0</v>
      </c>
      <c r="AJ114" s="607">
        <v>28</v>
      </c>
      <c r="AK114" s="672" t="str">
        <f t="shared" si="14"/>
        <v xml:space="preserve"> </v>
      </c>
      <c r="AL114" s="174"/>
    </row>
    <row r="115" spans="1:38" s="4" customFormat="1" ht="11.45" customHeight="1" outlineLevel="1" x14ac:dyDescent="0.35">
      <c r="A115" s="307" t="s">
        <v>339</v>
      </c>
      <c r="B115" s="308" t="s">
        <v>6026</v>
      </c>
      <c r="C115" s="343"/>
      <c r="D115" s="310" t="s">
        <v>2120</v>
      </c>
      <c r="E115" s="311" t="s">
        <v>1744</v>
      </c>
      <c r="F115" s="293"/>
      <c r="G115" s="293"/>
      <c r="H115" s="294">
        <v>10</v>
      </c>
      <c r="I115" s="294" t="str">
        <f>IFERROR(_xlfn.IFNA(VLOOKUP($D:$D,history!$I:$Y,3,0),VLOOKUP(E:E,history!$H:$Y,4,0)),"--")</f>
        <v>--</v>
      </c>
      <c r="J115" s="282" t="s">
        <v>9868</v>
      </c>
      <c r="K115" s="282" t="str">
        <f t="shared" si="13"/>
        <v/>
      </c>
      <c r="L115" s="312">
        <f t="shared" si="21"/>
        <v>2610.3000000000002</v>
      </c>
      <c r="M115" s="312">
        <f t="shared" si="22"/>
        <v>3955</v>
      </c>
      <c r="N115" s="297" t="str">
        <f>_xlfn.IFNA(VLOOKUP($E:$E,'1'!$A:$E,3,0),"")</f>
        <v/>
      </c>
      <c r="O115" s="297" t="str">
        <f>_xlfn.IFNA(VLOOKUP($E:$E,'2'!$A:$E,3,0),"")</f>
        <v/>
      </c>
      <c r="P115" s="297" t="str">
        <f>_xlfn.IFNA(VLOOKUP($E:$E,'3'!$A:$D,3,0),"")</f>
        <v/>
      </c>
      <c r="Q115" s="297" t="str">
        <f>_xlfn.IFNA(VLOOKUP($E:$E,'4'!$A:$F,3,0),"")</f>
        <v/>
      </c>
      <c r="R115" s="297" t="str">
        <f>_xlfn.IFNA(VLOOKUP($E:$E,'5'!$A:$F,3,0),"")</f>
        <v/>
      </c>
      <c r="S115" s="297" t="str">
        <f>_xlfn.IFNA(VLOOKUP($E:$E,'6'!$A:$F,3,0),"")</f>
        <v/>
      </c>
      <c r="T115" s="313">
        <v>1</v>
      </c>
      <c r="U115" s="313">
        <v>1</v>
      </c>
      <c r="V115" s="313">
        <v>6</v>
      </c>
      <c r="W115" s="314">
        <v>2.3530000000000002</v>
      </c>
      <c r="X115" s="315">
        <v>6.7165669000000001E-3</v>
      </c>
      <c r="Y115" s="749">
        <v>3590</v>
      </c>
      <c r="Z115" s="282"/>
      <c r="AA115" s="316" t="s">
        <v>10393</v>
      </c>
      <c r="AB115" s="282" t="s">
        <v>9163</v>
      </c>
      <c r="AC115" s="317" t="s">
        <v>2104</v>
      </c>
      <c r="AD115" s="318" t="s">
        <v>469</v>
      </c>
      <c r="AE115" s="319">
        <v>0</v>
      </c>
      <c r="AF115" s="319" t="s">
        <v>11273</v>
      </c>
      <c r="AG115" s="320">
        <v>49.58</v>
      </c>
      <c r="AH115" s="321">
        <f t="shared" si="23"/>
        <v>0</v>
      </c>
      <c r="AI115" s="287">
        <f>_xlfn.IFNA(VLOOKUP(AD:AD,грп!B:C,2,0),0)</f>
        <v>0</v>
      </c>
      <c r="AJ115" s="607">
        <v>23</v>
      </c>
      <c r="AK115" s="672">
        <f t="shared" si="14"/>
        <v>0</v>
      </c>
      <c r="AL115" s="174"/>
    </row>
    <row r="116" spans="1:38" s="4" customFormat="1" ht="11.45" customHeight="1" outlineLevel="1" x14ac:dyDescent="0.35">
      <c r="A116" s="307" t="s">
        <v>339</v>
      </c>
      <c r="B116" s="308" t="s">
        <v>6027</v>
      </c>
      <c r="C116" s="309" t="s">
        <v>21</v>
      </c>
      <c r="D116" s="310" t="s">
        <v>10437</v>
      </c>
      <c r="E116" s="322" t="s">
        <v>5624</v>
      </c>
      <c r="F116" s="293"/>
      <c r="G116" s="293"/>
      <c r="H116" s="294">
        <v>39</v>
      </c>
      <c r="I116" s="294" t="str">
        <f>IFERROR(_xlfn.IFNA(VLOOKUP($D:$D,history!$I:$Y,3,0),VLOOKUP(E:E,history!$H:$Y,4,0)),"--")</f>
        <v>--</v>
      </c>
      <c r="J116" s="282" t="s">
        <v>9870</v>
      </c>
      <c r="K116" s="282" t="str">
        <f t="shared" si="13"/>
        <v/>
      </c>
      <c r="L116" s="312">
        <f t="shared" si="21"/>
        <v>1700.54</v>
      </c>
      <c r="M116" s="312">
        <f t="shared" si="22"/>
        <v>2576.5700000000002</v>
      </c>
      <c r="N116" s="297" t="str">
        <f>_xlfn.IFNA(VLOOKUP($E:$E,'1'!$A:$E,3,0),"")</f>
        <v/>
      </c>
      <c r="O116" s="297" t="str">
        <f>_xlfn.IFNA(VLOOKUP($E:$E,'2'!$A:$E,3,0),"")</f>
        <v/>
      </c>
      <c r="P116" s="297" t="str">
        <f>_xlfn.IFNA(VLOOKUP($E:$E,'3'!$A:$D,3,0),"")</f>
        <v/>
      </c>
      <c r="Q116" s="297" t="str">
        <f>_xlfn.IFNA(VLOOKUP($E:$E,'4'!$A:$F,3,0),"")</f>
        <v/>
      </c>
      <c r="R116" s="297" t="str">
        <f>_xlfn.IFNA(VLOOKUP($E:$E,'5'!$A:$F,3,0),"")</f>
        <v/>
      </c>
      <c r="S116" s="297" t="str">
        <f>_xlfn.IFNA(VLOOKUP($E:$E,'6'!$A:$F,3,0),"")</f>
        <v/>
      </c>
      <c r="T116" s="313">
        <v>1</v>
      </c>
      <c r="U116" s="313">
        <v>1</v>
      </c>
      <c r="V116" s="313">
        <v>10</v>
      </c>
      <c r="W116" s="314">
        <v>2.0550000000000002</v>
      </c>
      <c r="X116" s="315">
        <v>3.6666667000000001E-3</v>
      </c>
      <c r="Y116" s="749">
        <v>2350</v>
      </c>
      <c r="Z116" s="282"/>
      <c r="AA116" s="316" t="s">
        <v>10392</v>
      </c>
      <c r="AB116" s="282" t="s">
        <v>9164</v>
      </c>
      <c r="AC116" s="317" t="s">
        <v>2104</v>
      </c>
      <c r="AD116" s="318" t="s">
        <v>469</v>
      </c>
      <c r="AE116" s="319">
        <v>0</v>
      </c>
      <c r="AF116" s="319" t="s">
        <v>21</v>
      </c>
      <c r="AG116" s="320">
        <v>32.299999999999997</v>
      </c>
      <c r="AH116" s="321">
        <f t="shared" si="23"/>
        <v>0</v>
      </c>
      <c r="AI116" s="287">
        <f>_xlfn.IFNA(VLOOKUP(AD:AD,грп!B:C,2,0),0)</f>
        <v>0</v>
      </c>
      <c r="AJ116" s="607">
        <v>62</v>
      </c>
      <c r="AK116" s="672" t="str">
        <f t="shared" si="14"/>
        <v>new</v>
      </c>
      <c r="AL116" s="174"/>
    </row>
    <row r="117" spans="1:38" s="4" customFormat="1" ht="12" customHeight="1" x14ac:dyDescent="0.35">
      <c r="A117" s="288"/>
      <c r="B117" s="289"/>
      <c r="C117" s="290" t="s">
        <v>555</v>
      </c>
      <c r="D117" s="291" t="s">
        <v>9680</v>
      </c>
      <c r="E117" s="292"/>
      <c r="F117" s="293"/>
      <c r="G117" s="293"/>
      <c r="H117" s="294"/>
      <c r="I117" s="294"/>
      <c r="J117" s="282" t="s">
        <v>393</v>
      </c>
      <c r="K117" s="282" t="str">
        <f t="shared" si="13"/>
        <v/>
      </c>
      <c r="L117" s="295"/>
      <c r="M117" s="296"/>
      <c r="N117" s="297"/>
      <c r="O117" s="297"/>
      <c r="P117" s="297"/>
      <c r="Q117" s="297" t="str">
        <f>_xlfn.IFNA(VLOOKUP($E:$E,'4'!$A:$F,3,0),"")</f>
        <v/>
      </c>
      <c r="R117" s="297" t="str">
        <f>_xlfn.IFNA(VLOOKUP($E:$E,'5'!$A:$F,3,0),"")</f>
        <v/>
      </c>
      <c r="S117" s="297"/>
      <c r="T117" s="298"/>
      <c r="U117" s="299"/>
      <c r="V117" s="299"/>
      <c r="W117" s="300"/>
      <c r="X117" s="301"/>
      <c r="Y117" s="749"/>
      <c r="Z117" s="282"/>
      <c r="AA117" s="280"/>
      <c r="AB117" s="280" t="s">
        <v>393</v>
      </c>
      <c r="AC117" s="302"/>
      <c r="AD117" s="303" t="s">
        <v>9680</v>
      </c>
      <c r="AE117" s="280"/>
      <c r="AF117" s="329"/>
      <c r="AG117" s="305"/>
      <c r="AH117" s="306"/>
      <c r="AI117" s="287">
        <f>_xlfn.IFNA(VLOOKUP(AD:AD,грп!B:C,2,0),0)</f>
        <v>0</v>
      </c>
      <c r="AJ117" s="607">
        <v>0</v>
      </c>
      <c r="AK117" s="672" t="str">
        <f t="shared" si="14"/>
        <v xml:space="preserve"> </v>
      </c>
      <c r="AL117" s="174"/>
    </row>
    <row r="118" spans="1:38" s="4" customFormat="1" ht="11.45" customHeight="1" outlineLevel="1" x14ac:dyDescent="0.35">
      <c r="A118" s="307" t="s">
        <v>10402</v>
      </c>
      <c r="B118" s="308" t="s">
        <v>9582</v>
      </c>
      <c r="C118" s="309" t="s">
        <v>21</v>
      </c>
      <c r="D118" s="310" t="s">
        <v>10438</v>
      </c>
      <c r="E118" s="322" t="s">
        <v>9318</v>
      </c>
      <c r="F118" s="293"/>
      <c r="G118" s="293"/>
      <c r="H118" s="294"/>
      <c r="I118" s="294" t="str">
        <f>IFERROR(_xlfn.IFNA(VLOOKUP($D:$D,history!$I:$Y,3,0),VLOOKUP(E:E,history!$H:$Y,4,0)),"--")</f>
        <v>--</v>
      </c>
      <c r="J118" s="282" t="s">
        <v>9870</v>
      </c>
      <c r="K118" s="282" t="str">
        <f t="shared" ref="K118:K180" si="24" xml:space="preserve">
IF(OR($E118="",$A$3&lt;&gt;"МОСКВА"),"",
IF(AND($AJ118&gt;=1,$AJ118&lt;20),"*",
IF(AND($AJ118&gt;=20,$AJ118&lt;100),"**",
IF(($AJ118&gt;=100),"***","--"))))</f>
        <v/>
      </c>
      <c r="L118" s="312">
        <f>IF($A$3="ИМ",ROUND($Y118*(1-($L$6-$F$4))*(1-$F$3)*(1+$AG$2),2),ROUND($M118*(1-($L$6-$F$4))*(1-$F$3)*(1+$AG$2),2))</f>
        <v>624.92999999999995</v>
      </c>
      <c r="M118" s="312">
        <f>ROUND(IF($A$3="РЕГИОНЫ",AG118*$AG$3*$AG$1,IF(AI118=0,AG118*$AG$3*$AG$1,AG118*$AG$3*(1-5%)*$AG$1)),2)</f>
        <v>946.87</v>
      </c>
      <c r="N118" s="297" t="str">
        <f>_xlfn.IFNA(VLOOKUP($E:$E,'1'!$A:$E,3,0),"")</f>
        <v/>
      </c>
      <c r="O118" s="297" t="str">
        <f>_xlfn.IFNA(VLOOKUP($E:$E,'2'!$A:$E,3,0),"")</f>
        <v/>
      </c>
      <c r="P118" s="297" t="str">
        <f>_xlfn.IFNA(VLOOKUP($E:$E,'3'!$A:$D,3,0),"")</f>
        <v/>
      </c>
      <c r="Q118" s="297" t="str">
        <f>_xlfn.IFNA(VLOOKUP($E:$E,'4'!$A:$F,3,0),"")</f>
        <v/>
      </c>
      <c r="R118" s="297" t="str">
        <f>_xlfn.IFNA(VLOOKUP($E:$E,'5'!$A:$F,3,0),"")</f>
        <v/>
      </c>
      <c r="S118" s="297" t="str">
        <f>_xlfn.IFNA(VLOOKUP($E:$E,'6'!$A:$F,3,0),"")</f>
        <v/>
      </c>
      <c r="T118" s="313">
        <v>1</v>
      </c>
      <c r="U118" s="313">
        <v>1</v>
      </c>
      <c r="V118" s="313">
        <v>20</v>
      </c>
      <c r="W118" s="314">
        <v>0.60499999999999998</v>
      </c>
      <c r="X118" s="315">
        <v>2.4599999999999999E-3</v>
      </c>
      <c r="Y118" s="749">
        <v>890</v>
      </c>
      <c r="Z118" s="282"/>
      <c r="AA118" s="316" t="s">
        <v>10391</v>
      </c>
      <c r="AB118" s="282" t="s">
        <v>10389</v>
      </c>
      <c r="AC118" s="317" t="s">
        <v>2081</v>
      </c>
      <c r="AD118" s="318" t="s">
        <v>9680</v>
      </c>
      <c r="AE118" s="319">
        <v>0</v>
      </c>
      <c r="AF118" s="319" t="s">
        <v>11284</v>
      </c>
      <c r="AG118" s="320">
        <v>11.87</v>
      </c>
      <c r="AH118" s="321">
        <f>IF($A$3="РЕГИОНЫ",ROUND($AG118*(1-($L$6-$F$4))*(1-$F$3)*(1+$AG$2)*$AG$1,2),0)</f>
        <v>0</v>
      </c>
      <c r="AI118" s="287">
        <f>_xlfn.IFNA(VLOOKUP(AD:AD,грп!B:C,2,0),0)</f>
        <v>0</v>
      </c>
      <c r="AJ118" s="607">
        <v>0</v>
      </c>
      <c r="AK118" s="672" t="str">
        <f t="shared" si="14"/>
        <v>new</v>
      </c>
      <c r="AL118" s="174"/>
    </row>
    <row r="119" spans="1:38" s="4" customFormat="1" ht="11.45" customHeight="1" outlineLevel="1" x14ac:dyDescent="0.35">
      <c r="A119" s="307" t="s">
        <v>10402</v>
      </c>
      <c r="B119" s="308" t="s">
        <v>9583</v>
      </c>
      <c r="C119" s="309" t="s">
        <v>21</v>
      </c>
      <c r="D119" s="310" t="s">
        <v>10439</v>
      </c>
      <c r="E119" s="322" t="s">
        <v>9319</v>
      </c>
      <c r="F119" s="293"/>
      <c r="G119" s="293"/>
      <c r="H119" s="294"/>
      <c r="I119" s="294" t="str">
        <f>IFERROR(_xlfn.IFNA(VLOOKUP($D:$D,history!$I:$Y,3,0),VLOOKUP(E:E,history!$H:$Y,4,0)),"--")</f>
        <v>--</v>
      </c>
      <c r="J119" s="282" t="s">
        <v>9870</v>
      </c>
      <c r="K119" s="282" t="str">
        <f t="shared" si="24"/>
        <v/>
      </c>
      <c r="L119" s="312">
        <f>IF($A$3="ИМ",ROUND($Y119*(1-($L$6-$F$4))*(1-$F$3)*(1+$AG$2),2),ROUND($M119*(1-($L$6-$F$4))*(1-$F$3)*(1+$AG$2),2))</f>
        <v>2676.11</v>
      </c>
      <c r="M119" s="312">
        <f>ROUND(IF($A$3="РЕГИОНЫ",AG119*$AG$3*$AG$1,IF(AI119=0,AG119*$AG$3*$AG$1,AG119*$AG$3*(1-5%)*$AG$1)),2)</f>
        <v>4054.71</v>
      </c>
      <c r="N119" s="297" t="str">
        <f>_xlfn.IFNA(VLOOKUP($E:$E,'1'!$A:$E,3,0),"")</f>
        <v/>
      </c>
      <c r="O119" s="297" t="str">
        <f>_xlfn.IFNA(VLOOKUP($E:$E,'2'!$A:$E,3,0),"")</f>
        <v/>
      </c>
      <c r="P119" s="297" t="str">
        <f>_xlfn.IFNA(VLOOKUP($E:$E,'3'!$A:$D,3,0),"")</f>
        <v/>
      </c>
      <c r="Q119" s="297" t="str">
        <f>_xlfn.IFNA(VLOOKUP($E:$E,'4'!$A:$F,3,0),"")</f>
        <v/>
      </c>
      <c r="R119" s="297" t="str">
        <f>_xlfn.IFNA(VLOOKUP($E:$E,'5'!$A:$F,3,0),"")</f>
        <v/>
      </c>
      <c r="S119" s="297" t="str">
        <f>_xlfn.IFNA(VLOOKUP($E:$E,'6'!$A:$F,3,0),"")</f>
        <v/>
      </c>
      <c r="T119" s="313">
        <v>1</v>
      </c>
      <c r="U119" s="313">
        <v>1</v>
      </c>
      <c r="V119" s="313">
        <v>6</v>
      </c>
      <c r="W119" s="314">
        <v>3.7170000000000001</v>
      </c>
      <c r="X119" s="315">
        <v>9.6866667000000007E-3</v>
      </c>
      <c r="Y119" s="749">
        <v>3850</v>
      </c>
      <c r="Z119" s="282"/>
      <c r="AA119" s="316" t="s">
        <v>10391</v>
      </c>
      <c r="AB119" s="282" t="s">
        <v>10389</v>
      </c>
      <c r="AC119" s="317" t="s">
        <v>2081</v>
      </c>
      <c r="AD119" s="318" t="s">
        <v>9680</v>
      </c>
      <c r="AE119" s="319">
        <v>0</v>
      </c>
      <c r="AF119" s="319" t="s">
        <v>11284</v>
      </c>
      <c r="AG119" s="320">
        <v>50.83</v>
      </c>
      <c r="AH119" s="321">
        <f>IF($A$3="РЕГИОНЫ",ROUND($AG119*(1-($L$6-$F$4))*(1-$F$3)*(1+$AG$2)*$AG$1,2),0)</f>
        <v>0</v>
      </c>
      <c r="AI119" s="287">
        <f>_xlfn.IFNA(VLOOKUP(AD:AD,грп!B:C,2,0),0)</f>
        <v>0</v>
      </c>
      <c r="AJ119" s="607">
        <v>0</v>
      </c>
      <c r="AK119" s="672" t="str">
        <f t="shared" si="14"/>
        <v>new</v>
      </c>
      <c r="AL119" s="174"/>
    </row>
    <row r="120" spans="1:38" s="4" customFormat="1" ht="11.45" customHeight="1" outlineLevel="1" x14ac:dyDescent="0.35">
      <c r="A120" s="307" t="s">
        <v>10402</v>
      </c>
      <c r="B120" s="308" t="s">
        <v>9584</v>
      </c>
      <c r="C120" s="309" t="s">
        <v>21</v>
      </c>
      <c r="D120" s="310" t="s">
        <v>10440</v>
      </c>
      <c r="E120" s="322" t="s">
        <v>9320</v>
      </c>
      <c r="F120" s="293"/>
      <c r="G120" s="293"/>
      <c r="H120" s="294"/>
      <c r="I120" s="294" t="str">
        <f>IFERROR(_xlfn.IFNA(VLOOKUP($D:$D,history!$I:$Y,3,0),VLOOKUP(E:E,history!$H:$Y,4,0)),"--")</f>
        <v>--</v>
      </c>
      <c r="J120" s="282" t="s">
        <v>9870</v>
      </c>
      <c r="K120" s="282" t="str">
        <f t="shared" si="24"/>
        <v/>
      </c>
      <c r="L120" s="312">
        <f>IF($A$3="ИМ",ROUND($Y120*(1-($L$6-$F$4))*(1-$F$3)*(1+$AG$2),2),ROUND($M120*(1-($L$6-$F$4))*(1-$F$3)*(1+$AG$2),2))</f>
        <v>855</v>
      </c>
      <c r="M120" s="312">
        <f>ROUND(IF($A$3="РЕГИОНЫ",AG120*$AG$3*$AG$1,IF(AI120=0,AG120*$AG$3*$AG$1,AG120*$AG$3*(1-5%)*$AG$1)),2)</f>
        <v>1295.46</v>
      </c>
      <c r="N120" s="297" t="str">
        <f>_xlfn.IFNA(VLOOKUP($E:$E,'1'!$A:$E,3,0),"")</f>
        <v/>
      </c>
      <c r="O120" s="297" t="str">
        <f>_xlfn.IFNA(VLOOKUP($E:$E,'2'!$A:$E,3,0),"")</f>
        <v/>
      </c>
      <c r="P120" s="297" t="str">
        <f>_xlfn.IFNA(VLOOKUP($E:$E,'3'!$A:$D,3,0),"")</f>
        <v/>
      </c>
      <c r="Q120" s="297" t="str">
        <f>_xlfn.IFNA(VLOOKUP($E:$E,'4'!$A:$F,3,0),"")</f>
        <v/>
      </c>
      <c r="R120" s="297" t="str">
        <f>_xlfn.IFNA(VLOOKUP($E:$E,'5'!$A:$F,3,0),"")</f>
        <v/>
      </c>
      <c r="S120" s="297" t="str">
        <f>_xlfn.IFNA(VLOOKUP($E:$E,'6'!$A:$F,3,0),"")</f>
        <v/>
      </c>
      <c r="T120" s="313">
        <v>1</v>
      </c>
      <c r="U120" s="313">
        <v>1</v>
      </c>
      <c r="V120" s="313">
        <v>20</v>
      </c>
      <c r="W120" s="314">
        <v>1.278</v>
      </c>
      <c r="X120" s="315">
        <v>3.7399999999999998E-3</v>
      </c>
      <c r="Y120" s="749">
        <v>1230</v>
      </c>
      <c r="Z120" s="282"/>
      <c r="AA120" s="316" t="s">
        <v>393</v>
      </c>
      <c r="AB120" s="282" t="s">
        <v>9164</v>
      </c>
      <c r="AC120" s="317" t="s">
        <v>2081</v>
      </c>
      <c r="AD120" s="318" t="s">
        <v>9680</v>
      </c>
      <c r="AE120" s="319">
        <v>0</v>
      </c>
      <c r="AF120" s="319" t="s">
        <v>11284</v>
      </c>
      <c r="AG120" s="320">
        <v>16.239999999999998</v>
      </c>
      <c r="AH120" s="321">
        <f>IF($A$3="РЕГИОНЫ",ROUND($AG120*(1-($L$6-$F$4))*(1-$F$3)*(1+$AG$2)*$AG$1,2),0)</f>
        <v>0</v>
      </c>
      <c r="AI120" s="287">
        <f>_xlfn.IFNA(VLOOKUP(AD:AD,грп!B:C,2,0),0)</f>
        <v>0</v>
      </c>
      <c r="AJ120" s="607">
        <v>0</v>
      </c>
      <c r="AK120" s="672" t="str">
        <f t="shared" ref="AK120:AK182" si="25">C120</f>
        <v>new</v>
      </c>
      <c r="AL120" s="174"/>
    </row>
    <row r="121" spans="1:38" s="4" customFormat="1" ht="12" customHeight="1" x14ac:dyDescent="0.35">
      <c r="A121" s="288"/>
      <c r="B121" s="289"/>
      <c r="C121" s="290" t="s">
        <v>555</v>
      </c>
      <c r="D121" s="291" t="s">
        <v>9683</v>
      </c>
      <c r="E121" s="292"/>
      <c r="F121" s="293"/>
      <c r="G121" s="293"/>
      <c r="H121" s="294"/>
      <c r="I121" s="294"/>
      <c r="J121" s="282" t="s">
        <v>393</v>
      </c>
      <c r="K121" s="282" t="str">
        <f t="shared" si="24"/>
        <v/>
      </c>
      <c r="L121" s="295"/>
      <c r="M121" s="296"/>
      <c r="N121" s="297"/>
      <c r="O121" s="297"/>
      <c r="P121" s="297"/>
      <c r="Q121" s="297" t="str">
        <f>_xlfn.IFNA(VLOOKUP($E:$E,'4'!$A:$F,3,0),"")</f>
        <v/>
      </c>
      <c r="R121" s="297" t="str">
        <f>_xlfn.IFNA(VLOOKUP($E:$E,'5'!$A:$F,3,0),"")</f>
        <v/>
      </c>
      <c r="S121" s="297"/>
      <c r="T121" s="298"/>
      <c r="U121" s="299"/>
      <c r="V121" s="299"/>
      <c r="W121" s="300"/>
      <c r="X121" s="301"/>
      <c r="Y121" s="749"/>
      <c r="Z121" s="282"/>
      <c r="AA121" s="280"/>
      <c r="AB121" s="280" t="s">
        <v>393</v>
      </c>
      <c r="AC121" s="302"/>
      <c r="AD121" s="303" t="s">
        <v>9683</v>
      </c>
      <c r="AE121" s="280"/>
      <c r="AF121" s="329"/>
      <c r="AG121" s="305"/>
      <c r="AH121" s="306"/>
      <c r="AI121" s="287">
        <f>_xlfn.IFNA(VLOOKUP(AD:AD,грп!B:C,2,0),0)</f>
        <v>0</v>
      </c>
      <c r="AJ121" s="607">
        <v>0</v>
      </c>
      <c r="AK121" s="672" t="str">
        <f t="shared" si="25"/>
        <v xml:space="preserve"> </v>
      </c>
      <c r="AL121" s="174"/>
    </row>
    <row r="122" spans="1:38" s="4" customFormat="1" ht="11.45" customHeight="1" outlineLevel="1" x14ac:dyDescent="0.35">
      <c r="A122" s="307" t="s">
        <v>10402</v>
      </c>
      <c r="B122" s="308">
        <v>0</v>
      </c>
      <c r="C122" s="309" t="s">
        <v>21</v>
      </c>
      <c r="D122" s="310" t="s">
        <v>10441</v>
      </c>
      <c r="E122" s="322" t="s">
        <v>9311</v>
      </c>
      <c r="F122" s="293"/>
      <c r="G122" s="293"/>
      <c r="H122" s="294"/>
      <c r="I122" s="294" t="str">
        <f>IFERROR(_xlfn.IFNA(VLOOKUP($D:$D,history!$I:$Y,3,0),VLOOKUP(E:E,history!$H:$Y,4,0)),"--")</f>
        <v>--</v>
      </c>
      <c r="J122" s="282" t="s">
        <v>5946</v>
      </c>
      <c r="K122" s="282" t="str">
        <f t="shared" si="24"/>
        <v/>
      </c>
      <c r="L122" s="312">
        <f>IF($A$3="ИМ",ROUND($Y122*(1-($L$6-$F$4))*(1-$F$3)*(1+$AG$2),2),ROUND($M122*(1-($L$6-$F$4))*(1-$F$3)*(1+$AG$2),2))</f>
        <v>0</v>
      </c>
      <c r="M122" s="312">
        <f>ROUND(IF($A$3="РЕГИОНЫ",AG122*$AG$3*$AG$1,IF(AI122=0,AG122*$AG$3*$AG$1,AG122*$AG$3*(1-5%)*$AG$1)),2)</f>
        <v>0</v>
      </c>
      <c r="N122" s="297" t="str">
        <f>_xlfn.IFNA(VLOOKUP($E:$E,'1'!$A:$E,3,0),"")</f>
        <v/>
      </c>
      <c r="O122" s="297" t="str">
        <f>_xlfn.IFNA(VLOOKUP($E:$E,'2'!$A:$E,3,0),"")</f>
        <v/>
      </c>
      <c r="P122" s="297" t="str">
        <f>_xlfn.IFNA(VLOOKUP($E:$E,'3'!$A:$D,3,0),"")</f>
        <v/>
      </c>
      <c r="Q122" s="297" t="str">
        <f>_xlfn.IFNA(VLOOKUP($E:$E,'4'!$A:$F,3,0),"")</f>
        <v/>
      </c>
      <c r="R122" s="297" t="str">
        <f>_xlfn.IFNA(VLOOKUP($E:$E,'5'!$A:$F,3,0),"")</f>
        <v/>
      </c>
      <c r="S122" s="297" t="str">
        <f>_xlfn.IFNA(VLOOKUP($E:$E,'6'!$A:$F,3,0),"")</f>
        <v/>
      </c>
      <c r="T122" s="313">
        <v>1</v>
      </c>
      <c r="U122" s="313">
        <v>1</v>
      </c>
      <c r="V122" s="313">
        <v>30</v>
      </c>
      <c r="W122" s="314">
        <v>0.66</v>
      </c>
      <c r="X122" s="315">
        <v>3.169154E-3</v>
      </c>
      <c r="Y122" s="749">
        <v>0</v>
      </c>
      <c r="Z122" s="282"/>
      <c r="AA122" s="316" t="s">
        <v>10390</v>
      </c>
      <c r="AB122" s="282" t="s">
        <v>10389</v>
      </c>
      <c r="AC122" s="317" t="s">
        <v>2081</v>
      </c>
      <c r="AD122" s="318" t="s">
        <v>9683</v>
      </c>
      <c r="AE122" s="319">
        <v>0</v>
      </c>
      <c r="AF122" s="319" t="s">
        <v>11284</v>
      </c>
      <c r="AG122" s="320">
        <v>0</v>
      </c>
      <c r="AH122" s="321">
        <f>IF($A$3="РЕГИОНЫ",ROUND($AG122*(1-($L$6-$F$4))*(1-$F$3)*(1+$AG$2)*$AG$1,2),0)</f>
        <v>0</v>
      </c>
      <c r="AI122" s="287">
        <f>_xlfn.IFNA(VLOOKUP(AD:AD,грп!B:C,2,0),0)</f>
        <v>0</v>
      </c>
      <c r="AJ122" s="607">
        <v>0</v>
      </c>
      <c r="AK122" s="672" t="str">
        <f t="shared" si="25"/>
        <v>new</v>
      </c>
      <c r="AL122" s="174"/>
    </row>
    <row r="123" spans="1:38" s="4" customFormat="1" ht="11.45" customHeight="1" outlineLevel="1" x14ac:dyDescent="0.35">
      <c r="A123" s="307" t="s">
        <v>10402</v>
      </c>
      <c r="B123" s="308">
        <v>0</v>
      </c>
      <c r="C123" s="309" t="s">
        <v>21</v>
      </c>
      <c r="D123" s="310" t="s">
        <v>10442</v>
      </c>
      <c r="E123" s="322" t="s">
        <v>9312</v>
      </c>
      <c r="F123" s="293"/>
      <c r="G123" s="293"/>
      <c r="H123" s="294"/>
      <c r="I123" s="294" t="str">
        <f>IFERROR(_xlfn.IFNA(VLOOKUP($D:$D,history!$I:$Y,3,0),VLOOKUP(E:E,history!$H:$Y,4,0)),"--")</f>
        <v>--</v>
      </c>
      <c r="J123" s="282" t="s">
        <v>5946</v>
      </c>
      <c r="K123" s="282" t="str">
        <f t="shared" si="24"/>
        <v/>
      </c>
      <c r="L123" s="312">
        <f>IF($A$3="ИМ",ROUND($Y123*(1-($L$6-$F$4))*(1-$F$3)*(1+$AG$2),2),ROUND($M123*(1-($L$6-$F$4))*(1-$F$3)*(1+$AG$2),2))</f>
        <v>0</v>
      </c>
      <c r="M123" s="312">
        <f>ROUND(IF($A$3="РЕГИОНЫ",AG123*$AG$3*$AG$1,IF(AI123=0,AG123*$AG$3*$AG$1,AG123*$AG$3*(1-5%)*$AG$1)),2)</f>
        <v>0</v>
      </c>
      <c r="N123" s="297" t="str">
        <f>_xlfn.IFNA(VLOOKUP($E:$E,'1'!$A:$E,3,0),"")</f>
        <v/>
      </c>
      <c r="O123" s="297" t="str">
        <f>_xlfn.IFNA(VLOOKUP($E:$E,'2'!$A:$E,3,0),"")</f>
        <v/>
      </c>
      <c r="P123" s="297" t="str">
        <f>_xlfn.IFNA(VLOOKUP($E:$E,'3'!$A:$D,3,0),"")</f>
        <v/>
      </c>
      <c r="Q123" s="297" t="str">
        <f>_xlfn.IFNA(VLOOKUP($E:$E,'4'!$A:$F,3,0),"")</f>
        <v/>
      </c>
      <c r="R123" s="297" t="str">
        <f>_xlfn.IFNA(VLOOKUP($E:$E,'5'!$A:$F,3,0),"")</f>
        <v/>
      </c>
      <c r="S123" s="297" t="str">
        <f>_xlfn.IFNA(VLOOKUP($E:$E,'6'!$A:$F,3,0),"")</f>
        <v/>
      </c>
      <c r="T123" s="313">
        <v>1</v>
      </c>
      <c r="U123" s="313">
        <v>1</v>
      </c>
      <c r="V123" s="313">
        <v>40</v>
      </c>
      <c r="W123" s="314">
        <v>0.28299999999999997</v>
      </c>
      <c r="X123" s="315">
        <v>1.9276320000000001E-3</v>
      </c>
      <c r="Y123" s="749">
        <v>0</v>
      </c>
      <c r="Z123" s="282"/>
      <c r="AA123" s="316" t="s">
        <v>10390</v>
      </c>
      <c r="AB123" s="282" t="s">
        <v>10389</v>
      </c>
      <c r="AC123" s="317" t="s">
        <v>2081</v>
      </c>
      <c r="AD123" s="318" t="s">
        <v>9683</v>
      </c>
      <c r="AE123" s="319">
        <v>0</v>
      </c>
      <c r="AF123" s="319" t="s">
        <v>11284</v>
      </c>
      <c r="AG123" s="320">
        <v>0</v>
      </c>
      <c r="AH123" s="321">
        <f>IF($A$3="РЕГИОНЫ",ROUND($AG123*(1-($L$6-$F$4))*(1-$F$3)*(1+$AG$2)*$AG$1,2),0)</f>
        <v>0</v>
      </c>
      <c r="AI123" s="287">
        <f>_xlfn.IFNA(VLOOKUP(AD:AD,грп!B:C,2,0),0)</f>
        <v>0</v>
      </c>
      <c r="AJ123" s="607">
        <v>0</v>
      </c>
      <c r="AK123" s="672" t="str">
        <f t="shared" si="25"/>
        <v>new</v>
      </c>
      <c r="AL123" s="174"/>
    </row>
    <row r="124" spans="1:38" s="4" customFormat="1" ht="11.45" customHeight="1" outlineLevel="1" x14ac:dyDescent="0.35">
      <c r="A124" s="307" t="s">
        <v>10402</v>
      </c>
      <c r="B124" s="308">
        <v>0</v>
      </c>
      <c r="C124" s="309" t="s">
        <v>21</v>
      </c>
      <c r="D124" s="310" t="s">
        <v>10443</v>
      </c>
      <c r="E124" s="322" t="s">
        <v>9313</v>
      </c>
      <c r="F124" s="293"/>
      <c r="G124" s="293"/>
      <c r="H124" s="294"/>
      <c r="I124" s="294" t="str">
        <f>IFERROR(_xlfn.IFNA(VLOOKUP($D:$D,history!$I:$Y,3,0),VLOOKUP(E:E,history!$H:$Y,4,0)),"--")</f>
        <v>--</v>
      </c>
      <c r="J124" s="282" t="s">
        <v>5946</v>
      </c>
      <c r="K124" s="282" t="str">
        <f t="shared" si="24"/>
        <v/>
      </c>
      <c r="L124" s="312">
        <f>IF($A$3="ИМ",ROUND($Y124*(1-($L$6-$F$4))*(1-$F$3)*(1+$AG$2),2),ROUND($M124*(1-($L$6-$F$4))*(1-$F$3)*(1+$AG$2),2))</f>
        <v>0</v>
      </c>
      <c r="M124" s="312">
        <f>ROUND(IF($A$3="РЕГИОНЫ",AG124*$AG$3*$AG$1,IF(AI124=0,AG124*$AG$3*$AG$1,AG124*$AG$3*(1-5%)*$AG$1)),2)</f>
        <v>0</v>
      </c>
      <c r="N124" s="297" t="str">
        <f>_xlfn.IFNA(VLOOKUP($E:$E,'1'!$A:$E,3,0),"")</f>
        <v/>
      </c>
      <c r="O124" s="297" t="str">
        <f>_xlfn.IFNA(VLOOKUP($E:$E,'2'!$A:$E,3,0),"")</f>
        <v/>
      </c>
      <c r="P124" s="297" t="str">
        <f>_xlfn.IFNA(VLOOKUP($E:$E,'3'!$A:$D,3,0),"")</f>
        <v/>
      </c>
      <c r="Q124" s="297" t="str">
        <f>_xlfn.IFNA(VLOOKUP($E:$E,'4'!$A:$F,3,0),"")</f>
        <v/>
      </c>
      <c r="R124" s="297" t="str">
        <f>_xlfn.IFNA(VLOOKUP($E:$E,'5'!$A:$F,3,0),"")</f>
        <v/>
      </c>
      <c r="S124" s="297" t="str">
        <f>_xlfn.IFNA(VLOOKUP($E:$E,'6'!$A:$F,3,0),"")</f>
        <v/>
      </c>
      <c r="T124" s="313">
        <v>1</v>
      </c>
      <c r="U124" s="313">
        <v>1</v>
      </c>
      <c r="V124" s="313">
        <v>10</v>
      </c>
      <c r="W124" s="314">
        <v>1.8</v>
      </c>
      <c r="X124" s="315">
        <v>7.3000000000000001E-3</v>
      </c>
      <c r="Y124" s="749">
        <v>0</v>
      </c>
      <c r="Z124" s="282"/>
      <c r="AA124" s="316" t="s">
        <v>10390</v>
      </c>
      <c r="AB124" s="282" t="s">
        <v>10389</v>
      </c>
      <c r="AC124" s="317" t="s">
        <v>2081</v>
      </c>
      <c r="AD124" s="318" t="s">
        <v>9683</v>
      </c>
      <c r="AE124" s="319">
        <v>0</v>
      </c>
      <c r="AF124" s="319" t="s">
        <v>11284</v>
      </c>
      <c r="AG124" s="320">
        <v>0</v>
      </c>
      <c r="AH124" s="321">
        <f>IF($A$3="РЕГИОНЫ",ROUND($AG124*(1-($L$6-$F$4))*(1-$F$3)*(1+$AG$2)*$AG$1,2),0)</f>
        <v>0</v>
      </c>
      <c r="AI124" s="287">
        <f>_xlfn.IFNA(VLOOKUP(AD:AD,грп!B:C,2,0),0)</f>
        <v>0</v>
      </c>
      <c r="AJ124" s="607">
        <v>0</v>
      </c>
      <c r="AK124" s="672" t="str">
        <f t="shared" si="25"/>
        <v>new</v>
      </c>
      <c r="AL124" s="174"/>
    </row>
    <row r="125" spans="1:38" s="4" customFormat="1" ht="12" customHeight="1" x14ac:dyDescent="0.35">
      <c r="A125" s="288"/>
      <c r="B125" s="289"/>
      <c r="C125" s="290" t="s">
        <v>555</v>
      </c>
      <c r="D125" s="291" t="s">
        <v>2702</v>
      </c>
      <c r="E125" s="292"/>
      <c r="F125" s="293"/>
      <c r="G125" s="293"/>
      <c r="H125" s="294"/>
      <c r="I125" s="294"/>
      <c r="J125" s="282" t="s">
        <v>393</v>
      </c>
      <c r="K125" s="282" t="str">
        <f t="shared" si="24"/>
        <v/>
      </c>
      <c r="L125" s="295"/>
      <c r="M125" s="296"/>
      <c r="N125" s="297"/>
      <c r="O125" s="297"/>
      <c r="P125" s="297"/>
      <c r="Q125" s="297" t="str">
        <f>_xlfn.IFNA(VLOOKUP($E:$E,'4'!$A:$F,3,0),"")</f>
        <v/>
      </c>
      <c r="R125" s="297" t="str">
        <f>_xlfn.IFNA(VLOOKUP($E:$E,'5'!$A:$F,3,0),"")</f>
        <v/>
      </c>
      <c r="S125" s="297"/>
      <c r="T125" s="298"/>
      <c r="U125" s="299"/>
      <c r="V125" s="299"/>
      <c r="W125" s="300"/>
      <c r="X125" s="301"/>
      <c r="Y125" s="749"/>
      <c r="Z125" s="282"/>
      <c r="AA125" s="280"/>
      <c r="AB125" s="280" t="s">
        <v>393</v>
      </c>
      <c r="AC125" s="302"/>
      <c r="AD125" s="303" t="s">
        <v>2702</v>
      </c>
      <c r="AE125" s="280"/>
      <c r="AF125" s="329"/>
      <c r="AG125" s="305"/>
      <c r="AH125" s="306"/>
      <c r="AI125" s="287">
        <f>_xlfn.IFNA(VLOOKUP(AD:AD,грп!B:C,2,0),0)</f>
        <v>0</v>
      </c>
      <c r="AJ125" s="607">
        <v>0</v>
      </c>
      <c r="AK125" s="672" t="str">
        <f t="shared" si="25"/>
        <v xml:space="preserve"> </v>
      </c>
      <c r="AL125" s="174"/>
    </row>
    <row r="126" spans="1:38" s="4" customFormat="1" ht="12" customHeight="1" outlineLevel="1" x14ac:dyDescent="0.35">
      <c r="A126" s="307" t="s">
        <v>1897</v>
      </c>
      <c r="B126" s="308" t="s">
        <v>6028</v>
      </c>
      <c r="C126" s="323"/>
      <c r="D126" s="310" t="s">
        <v>2926</v>
      </c>
      <c r="E126" s="322" t="s">
        <v>1894</v>
      </c>
      <c r="F126" s="293"/>
      <c r="G126" s="293"/>
      <c r="H126" s="294">
        <v>62</v>
      </c>
      <c r="I126" s="294" t="str">
        <f>IFERROR(_xlfn.IFNA(VLOOKUP($D:$D,history!$I:$Y,3,0),VLOOKUP(E:E,history!$H:$Y,4,0)),"--")</f>
        <v>V</v>
      </c>
      <c r="J126" s="282" t="s">
        <v>9870</v>
      </c>
      <c r="K126" s="282" t="str">
        <f t="shared" si="24"/>
        <v/>
      </c>
      <c r="L126" s="312">
        <f t="shared" ref="L126:L138" si="26">IF($A$3="ИМ",ROUND($Y126*(1-($L$6-$F$4))*(1-$F$3)*(1+$AG$2),2),ROUND($M126*(1-($L$6-$F$4))*(1-$F$3)*(1+$AG$2),2))</f>
        <v>3548.49</v>
      </c>
      <c r="M126" s="312">
        <f t="shared" ref="M126:M138" si="27">ROUND(IF($A$3="РЕГИОНЫ",AG126*$AG$3*$AG$1,IF(AI126=0,AG126*$AG$3*$AG$1,AG126*$AG$3*(1-5%)*$AG$1)),2)</f>
        <v>5376.5</v>
      </c>
      <c r="N126" s="297" t="str">
        <f>_xlfn.IFNA(VLOOKUP($E:$E,'1'!$A:$E,3,0),"")</f>
        <v/>
      </c>
      <c r="O126" s="297" t="str">
        <f>_xlfn.IFNA(VLOOKUP($E:$E,'2'!$A:$E,3,0),"")</f>
        <v/>
      </c>
      <c r="P126" s="297" t="str">
        <f>_xlfn.IFNA(VLOOKUP($E:$E,'3'!$A:$D,3,0),"")</f>
        <v/>
      </c>
      <c r="Q126" s="297" t="str">
        <f>_xlfn.IFNA(VLOOKUP($E:$E,'4'!$A:$F,3,0),"")</f>
        <v/>
      </c>
      <c r="R126" s="297" t="str">
        <f>_xlfn.IFNA(VLOOKUP($E:$E,'5'!$A:$F,3,0),"")</f>
        <v/>
      </c>
      <c r="S126" s="297" t="str">
        <f>_xlfn.IFNA(VLOOKUP($E:$E,'6'!$A:$F,3,0),"")</f>
        <v/>
      </c>
      <c r="T126" s="313">
        <v>1</v>
      </c>
      <c r="U126" s="313">
        <v>1</v>
      </c>
      <c r="V126" s="313">
        <v>6</v>
      </c>
      <c r="W126" s="314">
        <v>1.95</v>
      </c>
      <c r="X126" s="315">
        <v>6.2380952E-3</v>
      </c>
      <c r="Y126" s="749">
        <v>4850</v>
      </c>
      <c r="Z126" s="282"/>
      <c r="AA126" s="316" t="s">
        <v>10388</v>
      </c>
      <c r="AB126" s="282" t="s">
        <v>9163</v>
      </c>
      <c r="AC126" s="317" t="s">
        <v>2104</v>
      </c>
      <c r="AD126" s="318" t="s">
        <v>2702</v>
      </c>
      <c r="AE126" s="319">
        <v>0</v>
      </c>
      <c r="AF126" s="319" t="s">
        <v>11293</v>
      </c>
      <c r="AG126" s="320">
        <v>67.400000000000006</v>
      </c>
      <c r="AH126" s="321">
        <f t="shared" ref="AH126:AH138" si="28">IF($A$3="РЕГИОНЫ",ROUND($AG126*(1-($L$6-$F$4))*(1-$F$3)*(1+$AG$2)*$AG$1,2),0)</f>
        <v>0</v>
      </c>
      <c r="AI126" s="287">
        <f>_xlfn.IFNA(VLOOKUP(AD:AD,грп!B:C,2,0),0)</f>
        <v>0</v>
      </c>
      <c r="AJ126" s="607">
        <v>3</v>
      </c>
      <c r="AK126" s="672">
        <f t="shared" si="25"/>
        <v>0</v>
      </c>
      <c r="AL126" s="174"/>
    </row>
    <row r="127" spans="1:38" s="4" customFormat="1" ht="12" customHeight="1" outlineLevel="1" x14ac:dyDescent="0.35">
      <c r="A127" s="307" t="s">
        <v>1897</v>
      </c>
      <c r="B127" s="308" t="s">
        <v>6029</v>
      </c>
      <c r="C127" s="323"/>
      <c r="D127" s="310" t="s">
        <v>3176</v>
      </c>
      <c r="E127" s="311" t="s">
        <v>3293</v>
      </c>
      <c r="F127" s="293"/>
      <c r="G127" s="293"/>
      <c r="H127" s="294">
        <v>58</v>
      </c>
      <c r="I127" s="294" t="str">
        <f>IFERROR(_xlfn.IFNA(VLOOKUP($D:$D,history!$I:$Y,3,0),VLOOKUP(E:E,history!$H:$Y,4,0)),"--")</f>
        <v>--</v>
      </c>
      <c r="J127" s="282" t="s">
        <v>9870</v>
      </c>
      <c r="K127" s="282" t="str">
        <f t="shared" si="24"/>
        <v/>
      </c>
      <c r="L127" s="312">
        <f t="shared" si="26"/>
        <v>4034.96</v>
      </c>
      <c r="M127" s="312">
        <f t="shared" si="27"/>
        <v>6113.57</v>
      </c>
      <c r="N127" s="297" t="str">
        <f>_xlfn.IFNA(VLOOKUP($E:$E,'1'!$A:$E,3,0),"")</f>
        <v/>
      </c>
      <c r="O127" s="297" t="str">
        <f>_xlfn.IFNA(VLOOKUP($E:$E,'2'!$A:$E,3,0),"")</f>
        <v/>
      </c>
      <c r="P127" s="297" t="str">
        <f>_xlfn.IFNA(VLOOKUP($E:$E,'3'!$A:$D,3,0),"")</f>
        <v/>
      </c>
      <c r="Q127" s="297" t="str">
        <f>_xlfn.IFNA(VLOOKUP($E:$E,'4'!$A:$F,3,0),"")</f>
        <v/>
      </c>
      <c r="R127" s="297" t="str">
        <f>_xlfn.IFNA(VLOOKUP($E:$E,'5'!$A:$F,3,0),"")</f>
        <v/>
      </c>
      <c r="S127" s="297" t="str">
        <f>_xlfn.IFNA(VLOOKUP($E:$E,'6'!$A:$F,3,0),"")</f>
        <v/>
      </c>
      <c r="T127" s="313">
        <v>1</v>
      </c>
      <c r="U127" s="313">
        <v>1</v>
      </c>
      <c r="V127" s="313">
        <v>6</v>
      </c>
      <c r="W127" s="314">
        <v>1.9670000000000001</v>
      </c>
      <c r="X127" s="315">
        <v>6.1666667000000001E-3</v>
      </c>
      <c r="Y127" s="749">
        <v>5550</v>
      </c>
      <c r="Z127" s="282"/>
      <c r="AA127" s="316" t="s">
        <v>10391</v>
      </c>
      <c r="AB127" s="282" t="s">
        <v>9163</v>
      </c>
      <c r="AC127" s="317" t="s">
        <v>2104</v>
      </c>
      <c r="AD127" s="318" t="s">
        <v>2702</v>
      </c>
      <c r="AE127" s="319">
        <v>0</v>
      </c>
      <c r="AF127" s="319" t="s">
        <v>11273</v>
      </c>
      <c r="AG127" s="320">
        <v>76.64</v>
      </c>
      <c r="AH127" s="321">
        <f t="shared" si="28"/>
        <v>0</v>
      </c>
      <c r="AI127" s="287">
        <f>_xlfn.IFNA(VLOOKUP(AD:AD,грп!B:C,2,0),0)</f>
        <v>0</v>
      </c>
      <c r="AJ127" s="607">
        <v>7</v>
      </c>
      <c r="AK127" s="672">
        <f t="shared" si="25"/>
        <v>0</v>
      </c>
      <c r="AL127" s="174"/>
    </row>
    <row r="128" spans="1:38" s="4" customFormat="1" ht="12" customHeight="1" outlineLevel="1" x14ac:dyDescent="0.35">
      <c r="A128" s="307" t="s">
        <v>10402</v>
      </c>
      <c r="B128" s="308" t="s">
        <v>6030</v>
      </c>
      <c r="C128" s="341"/>
      <c r="D128" s="310" t="s">
        <v>2814</v>
      </c>
      <c r="E128" s="322" t="s">
        <v>310</v>
      </c>
      <c r="F128" s="293"/>
      <c r="G128" s="293"/>
      <c r="H128" s="294">
        <v>42</v>
      </c>
      <c r="I128" s="294" t="str">
        <f>IFERROR(_xlfn.IFNA(VLOOKUP($D:$D,history!$I:$Y,3,0),VLOOKUP(E:E,history!$H:$Y,4,0)),"--")</f>
        <v>V</v>
      </c>
      <c r="J128" s="282" t="s">
        <v>9870</v>
      </c>
      <c r="K128" s="282" t="str">
        <f t="shared" si="24"/>
        <v/>
      </c>
      <c r="L128" s="312">
        <f t="shared" si="26"/>
        <v>2364.96</v>
      </c>
      <c r="M128" s="312">
        <f t="shared" si="27"/>
        <v>3583.27</v>
      </c>
      <c r="N128" s="297" t="str">
        <f>_xlfn.IFNA(VLOOKUP($E:$E,'1'!$A:$E,3,0),"")</f>
        <v/>
      </c>
      <c r="O128" s="297" t="str">
        <f>_xlfn.IFNA(VLOOKUP($E:$E,'2'!$A:$E,3,0),"")</f>
        <v/>
      </c>
      <c r="P128" s="297" t="str">
        <f>_xlfn.IFNA(VLOOKUP($E:$E,'3'!$A:$D,3,0),"")</f>
        <v/>
      </c>
      <c r="Q128" s="297" t="str">
        <f>_xlfn.IFNA(VLOOKUP($E:$E,'4'!$A:$F,3,0),"")</f>
        <v/>
      </c>
      <c r="R128" s="297" t="str">
        <f>_xlfn.IFNA(VLOOKUP($E:$E,'5'!$A:$F,3,0),"")</f>
        <v/>
      </c>
      <c r="S128" s="297" t="str">
        <f>_xlfn.IFNA(VLOOKUP($E:$E,'6'!$A:$F,3,0),"")</f>
        <v/>
      </c>
      <c r="T128" s="313">
        <v>1</v>
      </c>
      <c r="U128" s="313">
        <v>1</v>
      </c>
      <c r="V128" s="313">
        <v>6</v>
      </c>
      <c r="W128" s="314">
        <v>1.8169999999999999</v>
      </c>
      <c r="X128" s="315">
        <v>4.9151697000000003E-3</v>
      </c>
      <c r="Y128" s="749">
        <v>3450</v>
      </c>
      <c r="Z128" s="282"/>
      <c r="AA128" s="316" t="s">
        <v>10388</v>
      </c>
      <c r="AB128" s="282" t="s">
        <v>9163</v>
      </c>
      <c r="AC128" s="317" t="s">
        <v>2104</v>
      </c>
      <c r="AD128" s="318" t="s">
        <v>2702</v>
      </c>
      <c r="AE128" s="319">
        <v>0</v>
      </c>
      <c r="AF128" s="319" t="s">
        <v>11286</v>
      </c>
      <c r="AG128" s="320">
        <v>44.92</v>
      </c>
      <c r="AH128" s="321">
        <f t="shared" si="28"/>
        <v>0</v>
      </c>
      <c r="AI128" s="287">
        <f>_xlfn.IFNA(VLOOKUP(AD:AD,грп!B:C,2,0),0)</f>
        <v>0</v>
      </c>
      <c r="AJ128" s="607">
        <v>24</v>
      </c>
      <c r="AK128" s="672">
        <f t="shared" si="25"/>
        <v>0</v>
      </c>
      <c r="AL128" s="174"/>
    </row>
    <row r="129" spans="1:39" s="4" customFormat="1" ht="12" customHeight="1" outlineLevel="1" x14ac:dyDescent="0.35">
      <c r="A129" s="307" t="s">
        <v>10402</v>
      </c>
      <c r="B129" s="308" t="s">
        <v>6031</v>
      </c>
      <c r="C129" s="290" t="s">
        <v>555</v>
      </c>
      <c r="D129" s="310" t="s">
        <v>3177</v>
      </c>
      <c r="E129" s="342" t="s">
        <v>414</v>
      </c>
      <c r="F129" s="293"/>
      <c r="G129" s="293"/>
      <c r="H129" s="294">
        <v>62</v>
      </c>
      <c r="I129" s="294" t="str">
        <f>IFERROR(_xlfn.IFNA(VLOOKUP($D:$D,history!$I:$Y,3,0),VLOOKUP(E:E,history!$H:$Y,4,0)),"--")</f>
        <v>--</v>
      </c>
      <c r="J129" s="282" t="s">
        <v>9870</v>
      </c>
      <c r="K129" s="282" t="str">
        <f t="shared" si="24"/>
        <v/>
      </c>
      <c r="L129" s="312">
        <f t="shared" si="26"/>
        <v>2589.2399999999998</v>
      </c>
      <c r="M129" s="312">
        <f t="shared" si="27"/>
        <v>3923.09</v>
      </c>
      <c r="N129" s="297" t="str">
        <f>_xlfn.IFNA(VLOOKUP($E:$E,'1'!$A:$E,3,0),"")</f>
        <v/>
      </c>
      <c r="O129" s="297" t="str">
        <f>_xlfn.IFNA(VLOOKUP($E:$E,'2'!$A:$E,3,0),"")</f>
        <v/>
      </c>
      <c r="P129" s="297" t="str">
        <f>_xlfn.IFNA(VLOOKUP($E:$E,'3'!$A:$D,3,0),"")</f>
        <v/>
      </c>
      <c r="Q129" s="297" t="str">
        <f>_xlfn.IFNA(VLOOKUP($E:$E,'4'!$A:$F,3,0),"")</f>
        <v/>
      </c>
      <c r="R129" s="297" t="str">
        <f>_xlfn.IFNA(VLOOKUP($E:$E,'5'!$A:$F,3,0),"")</f>
        <v/>
      </c>
      <c r="S129" s="297" t="str">
        <f>_xlfn.IFNA(VLOOKUP($E:$E,'6'!$A:$F,3,0),"")</f>
        <v/>
      </c>
      <c r="T129" s="313">
        <v>1</v>
      </c>
      <c r="U129" s="313">
        <v>1</v>
      </c>
      <c r="V129" s="313">
        <v>6</v>
      </c>
      <c r="W129" s="314">
        <v>1.95</v>
      </c>
      <c r="X129" s="315">
        <v>6.1833332999999997E-3</v>
      </c>
      <c r="Y129" s="749">
        <v>3750</v>
      </c>
      <c r="Z129" s="282"/>
      <c r="AA129" s="316" t="s">
        <v>393</v>
      </c>
      <c r="AB129" s="282" t="s">
        <v>9884</v>
      </c>
      <c r="AC129" s="317" t="s">
        <v>2104</v>
      </c>
      <c r="AD129" s="318" t="s">
        <v>2702</v>
      </c>
      <c r="AE129" s="319">
        <v>0</v>
      </c>
      <c r="AF129" s="319" t="s">
        <v>11293</v>
      </c>
      <c r="AG129" s="320">
        <v>49.18</v>
      </c>
      <c r="AH129" s="321">
        <f t="shared" si="28"/>
        <v>0</v>
      </c>
      <c r="AI129" s="287">
        <f>_xlfn.IFNA(VLOOKUP(AD:AD,грп!B:C,2,0),0)</f>
        <v>0</v>
      </c>
      <c r="AJ129" s="607">
        <v>195</v>
      </c>
      <c r="AK129" s="672" t="str">
        <f t="shared" si="25"/>
        <v xml:space="preserve"> </v>
      </c>
      <c r="AL129" s="174"/>
    </row>
    <row r="130" spans="1:39" s="4" customFormat="1" ht="12" customHeight="1" outlineLevel="1" x14ac:dyDescent="0.35">
      <c r="A130" s="307" t="s">
        <v>10402</v>
      </c>
      <c r="B130" s="308" t="s">
        <v>6032</v>
      </c>
      <c r="C130" s="323"/>
      <c r="D130" s="310" t="s">
        <v>3035</v>
      </c>
      <c r="E130" s="344" t="s">
        <v>3036</v>
      </c>
      <c r="F130" s="293"/>
      <c r="G130" s="293"/>
      <c r="H130" s="294">
        <v>21</v>
      </c>
      <c r="I130" s="294" t="str">
        <f>IFERROR(_xlfn.IFNA(VLOOKUP($D:$D,history!$I:$Y,3,0),VLOOKUP(E:E,history!$H:$Y,4,0)),"--")</f>
        <v>--</v>
      </c>
      <c r="J130" s="282" t="s">
        <v>9869</v>
      </c>
      <c r="K130" s="282" t="str">
        <f t="shared" si="24"/>
        <v/>
      </c>
      <c r="L130" s="312">
        <f t="shared" si="26"/>
        <v>2951.98</v>
      </c>
      <c r="M130" s="312">
        <f t="shared" si="27"/>
        <v>4472.7</v>
      </c>
      <c r="N130" s="297" t="str">
        <f>_xlfn.IFNA(VLOOKUP($E:$E,'1'!$A:$E,3,0),"")</f>
        <v/>
      </c>
      <c r="O130" s="297" t="str">
        <f>_xlfn.IFNA(VLOOKUP($E:$E,'2'!$A:$E,3,0),"")</f>
        <v/>
      </c>
      <c r="P130" s="297" t="str">
        <f>_xlfn.IFNA(VLOOKUP($E:$E,'3'!$A:$D,3,0),"")</f>
        <v/>
      </c>
      <c r="Q130" s="297" t="str">
        <f>_xlfn.IFNA(VLOOKUP($E:$E,'4'!$A:$F,3,0),"")</f>
        <v/>
      </c>
      <c r="R130" s="297" t="str">
        <f>_xlfn.IFNA(VLOOKUP($E:$E,'5'!$A:$F,3,0),"")</f>
        <v/>
      </c>
      <c r="S130" s="297" t="str">
        <f>_xlfn.IFNA(VLOOKUP($E:$E,'6'!$A:$F,3,0),"")</f>
        <v/>
      </c>
      <c r="T130" s="313">
        <v>1</v>
      </c>
      <c r="U130" s="313">
        <v>1</v>
      </c>
      <c r="V130" s="313">
        <v>4</v>
      </c>
      <c r="W130" s="314">
        <v>1.9379999999999999</v>
      </c>
      <c r="X130" s="315">
        <v>6.8011364000000003E-3</v>
      </c>
      <c r="Y130" s="749">
        <v>4250</v>
      </c>
      <c r="Z130" s="282"/>
      <c r="AA130" s="316" t="s">
        <v>10388</v>
      </c>
      <c r="AB130" s="282" t="s">
        <v>9163</v>
      </c>
      <c r="AC130" s="317" t="s">
        <v>2104</v>
      </c>
      <c r="AD130" s="318" t="s">
        <v>2702</v>
      </c>
      <c r="AE130" s="319">
        <v>0</v>
      </c>
      <c r="AF130" s="319" t="s">
        <v>11273</v>
      </c>
      <c r="AG130" s="320">
        <v>56.07</v>
      </c>
      <c r="AH130" s="321">
        <f t="shared" si="28"/>
        <v>0</v>
      </c>
      <c r="AI130" s="287">
        <f>_xlfn.IFNA(VLOOKUP(AD:AD,грп!B:C,2,0),0)</f>
        <v>0</v>
      </c>
      <c r="AJ130" s="607">
        <v>0</v>
      </c>
      <c r="AK130" s="672">
        <f t="shared" si="25"/>
        <v>0</v>
      </c>
      <c r="AL130" s="174"/>
    </row>
    <row r="131" spans="1:39" s="4" customFormat="1" ht="12" customHeight="1" outlineLevel="1" x14ac:dyDescent="0.35">
      <c r="A131" s="307" t="s">
        <v>10402</v>
      </c>
      <c r="B131" s="308" t="s">
        <v>6033</v>
      </c>
      <c r="C131" s="309"/>
      <c r="D131" s="310" t="s">
        <v>5173</v>
      </c>
      <c r="E131" s="342" t="s">
        <v>4737</v>
      </c>
      <c r="F131" s="293"/>
      <c r="G131" s="293"/>
      <c r="H131" s="294">
        <v>33</v>
      </c>
      <c r="I131" s="294" t="str">
        <f>IFERROR(_xlfn.IFNA(VLOOKUP($D:$D,history!$I:$Y,3,0),VLOOKUP(E:E,history!$H:$Y,4,0)),"--")</f>
        <v>--</v>
      </c>
      <c r="J131" s="282" t="s">
        <v>9870</v>
      </c>
      <c r="K131" s="282" t="str">
        <f t="shared" si="24"/>
        <v/>
      </c>
      <c r="L131" s="312">
        <f t="shared" si="26"/>
        <v>2723.49</v>
      </c>
      <c r="M131" s="312">
        <f t="shared" si="27"/>
        <v>4126.5</v>
      </c>
      <c r="N131" s="297" t="str">
        <f>_xlfn.IFNA(VLOOKUP($E:$E,'1'!$A:$E,3,0),"")</f>
        <v/>
      </c>
      <c r="O131" s="297" t="str">
        <f>_xlfn.IFNA(VLOOKUP($E:$E,'2'!$A:$E,3,0),"")</f>
        <v/>
      </c>
      <c r="P131" s="297" t="str">
        <f>_xlfn.IFNA(VLOOKUP($E:$E,'3'!$A:$D,3,0),"")</f>
        <v/>
      </c>
      <c r="Q131" s="297" t="str">
        <f>_xlfn.IFNA(VLOOKUP($E:$E,'4'!$A:$F,3,0),"")</f>
        <v/>
      </c>
      <c r="R131" s="297" t="str">
        <f>_xlfn.IFNA(VLOOKUP($E:$E,'5'!$A:$F,3,0),"")</f>
        <v/>
      </c>
      <c r="S131" s="297" t="str">
        <f>_xlfn.IFNA(VLOOKUP($E:$E,'6'!$A:$F,3,0),"")</f>
        <v/>
      </c>
      <c r="T131" s="313">
        <v>1</v>
      </c>
      <c r="U131" s="313">
        <v>1</v>
      </c>
      <c r="V131" s="313">
        <v>4</v>
      </c>
      <c r="W131" s="314">
        <v>1.883</v>
      </c>
      <c r="X131" s="315">
        <v>6.2500000000000003E-3</v>
      </c>
      <c r="Y131" s="749">
        <v>3950</v>
      </c>
      <c r="Z131" s="282"/>
      <c r="AA131" s="316" t="s">
        <v>10393</v>
      </c>
      <c r="AB131" s="282" t="s">
        <v>9163</v>
      </c>
      <c r="AC131" s="317" t="s">
        <v>2104</v>
      </c>
      <c r="AD131" s="318" t="s">
        <v>2702</v>
      </c>
      <c r="AE131" s="319">
        <v>0</v>
      </c>
      <c r="AF131" s="319" t="s">
        <v>11273</v>
      </c>
      <c r="AG131" s="320">
        <v>51.73</v>
      </c>
      <c r="AH131" s="321">
        <f t="shared" si="28"/>
        <v>0</v>
      </c>
      <c r="AI131" s="287">
        <f>_xlfn.IFNA(VLOOKUP(AD:AD,грп!B:C,2,0),0)</f>
        <v>0</v>
      </c>
      <c r="AJ131" s="607">
        <v>17</v>
      </c>
      <c r="AK131" s="672">
        <f t="shared" si="25"/>
        <v>0</v>
      </c>
      <c r="AL131" s="174"/>
    </row>
    <row r="132" spans="1:39" s="4" customFormat="1" ht="12" customHeight="1" outlineLevel="1" x14ac:dyDescent="0.35">
      <c r="A132" s="307" t="s">
        <v>339</v>
      </c>
      <c r="B132" s="308" t="s">
        <v>6034</v>
      </c>
      <c r="C132" s="323"/>
      <c r="D132" s="310" t="s">
        <v>10444</v>
      </c>
      <c r="E132" s="292" t="s">
        <v>3759</v>
      </c>
      <c r="F132" s="293"/>
      <c r="G132" s="293"/>
      <c r="H132" s="294">
        <v>27</v>
      </c>
      <c r="I132" s="294" t="str">
        <f>IFERROR(_xlfn.IFNA(VLOOKUP($D:$D,history!$I:$Y,3,0),VLOOKUP(E:E,history!$H:$Y,4,0)),"--")</f>
        <v>--</v>
      </c>
      <c r="J132" s="282" t="s">
        <v>9870</v>
      </c>
      <c r="K132" s="282" t="str">
        <f t="shared" si="24"/>
        <v/>
      </c>
      <c r="L132" s="312">
        <f t="shared" si="26"/>
        <v>1410.97</v>
      </c>
      <c r="M132" s="312">
        <f t="shared" si="27"/>
        <v>2137.84</v>
      </c>
      <c r="N132" s="297" t="str">
        <f>_xlfn.IFNA(VLOOKUP($E:$E,'1'!$A:$E,3,0),"")</f>
        <v/>
      </c>
      <c r="O132" s="297" t="str">
        <f>_xlfn.IFNA(VLOOKUP($E:$E,'2'!$A:$E,3,0),"")</f>
        <v/>
      </c>
      <c r="P132" s="297" t="str">
        <f>_xlfn.IFNA(VLOOKUP($E:$E,'3'!$A:$D,3,0),"")</f>
        <v/>
      </c>
      <c r="Q132" s="297" t="str">
        <f>_xlfn.IFNA(VLOOKUP($E:$E,'4'!$A:$F,3,0),"")</f>
        <v/>
      </c>
      <c r="R132" s="297" t="str">
        <f>_xlfn.IFNA(VLOOKUP($E:$E,'5'!$A:$F,3,0),"")</f>
        <v/>
      </c>
      <c r="S132" s="297" t="str">
        <f>_xlfn.IFNA(VLOOKUP($E:$E,'6'!$A:$F,3,0),"")</f>
        <v/>
      </c>
      <c r="T132" s="313">
        <v>1</v>
      </c>
      <c r="U132" s="313">
        <v>1</v>
      </c>
      <c r="V132" s="313">
        <v>10</v>
      </c>
      <c r="W132" s="314">
        <v>1.41</v>
      </c>
      <c r="X132" s="315">
        <v>4.0000000000000001E-3</v>
      </c>
      <c r="Y132" s="749">
        <v>1950</v>
      </c>
      <c r="Z132" s="282"/>
      <c r="AA132" s="316" t="s">
        <v>10388</v>
      </c>
      <c r="AB132" s="282" t="s">
        <v>9884</v>
      </c>
      <c r="AC132" s="317" t="s">
        <v>2104</v>
      </c>
      <c r="AD132" s="318" t="s">
        <v>2702</v>
      </c>
      <c r="AE132" s="319">
        <v>0</v>
      </c>
      <c r="AF132" s="319" t="s">
        <v>11273</v>
      </c>
      <c r="AG132" s="320">
        <v>26.8</v>
      </c>
      <c r="AH132" s="321">
        <f t="shared" si="28"/>
        <v>0</v>
      </c>
      <c r="AI132" s="287">
        <f>_xlfn.IFNA(VLOOKUP(AD:AD,грп!B:C,2,0),0)</f>
        <v>0</v>
      </c>
      <c r="AJ132" s="607">
        <v>19</v>
      </c>
      <c r="AK132" s="672">
        <f t="shared" si="25"/>
        <v>0</v>
      </c>
      <c r="AL132" s="174"/>
    </row>
    <row r="133" spans="1:39" s="4" customFormat="1" ht="12" customHeight="1" outlineLevel="1" x14ac:dyDescent="0.35">
      <c r="A133" s="307" t="s">
        <v>339</v>
      </c>
      <c r="B133" s="308" t="s">
        <v>6035</v>
      </c>
      <c r="C133" s="290" t="s">
        <v>555</v>
      </c>
      <c r="D133" s="310" t="s">
        <v>818</v>
      </c>
      <c r="E133" s="322" t="s">
        <v>819</v>
      </c>
      <c r="F133" s="293"/>
      <c r="G133" s="293"/>
      <c r="H133" s="294">
        <v>43</v>
      </c>
      <c r="I133" s="294" t="str">
        <f>IFERROR(_xlfn.IFNA(VLOOKUP($D:$D,history!$I:$Y,3,0),VLOOKUP(E:E,history!$H:$Y,4,0)),"--")</f>
        <v>--</v>
      </c>
      <c r="J133" s="282" t="s">
        <v>9870</v>
      </c>
      <c r="K133" s="282" t="str">
        <f t="shared" si="24"/>
        <v/>
      </c>
      <c r="L133" s="312">
        <f t="shared" si="26"/>
        <v>1386.22</v>
      </c>
      <c r="M133" s="312">
        <f t="shared" si="27"/>
        <v>2100.34</v>
      </c>
      <c r="N133" s="297" t="str">
        <f>_xlfn.IFNA(VLOOKUP($E:$E,'1'!$A:$E,3,0),"")</f>
        <v/>
      </c>
      <c r="O133" s="297" t="str">
        <f>_xlfn.IFNA(VLOOKUP($E:$E,'2'!$A:$E,3,0),"")</f>
        <v/>
      </c>
      <c r="P133" s="297" t="str">
        <f>_xlfn.IFNA(VLOOKUP($E:$E,'3'!$A:$D,3,0),"")</f>
        <v/>
      </c>
      <c r="Q133" s="297" t="str">
        <f>_xlfn.IFNA(VLOOKUP($E:$E,'4'!$A:$F,3,0),"")</f>
        <v/>
      </c>
      <c r="R133" s="297" t="str">
        <f>_xlfn.IFNA(VLOOKUP($E:$E,'5'!$A:$F,3,0),"")</f>
        <v/>
      </c>
      <c r="S133" s="297" t="str">
        <f>_xlfn.IFNA(VLOOKUP($E:$E,'6'!$A:$F,3,0),"")</f>
        <v/>
      </c>
      <c r="T133" s="313">
        <v>1</v>
      </c>
      <c r="U133" s="313">
        <v>1</v>
      </c>
      <c r="V133" s="313">
        <v>10</v>
      </c>
      <c r="W133" s="314">
        <v>1.484</v>
      </c>
      <c r="X133" s="315">
        <v>4.1000000000000003E-3</v>
      </c>
      <c r="Y133" s="749">
        <v>1890</v>
      </c>
      <c r="Z133" s="282"/>
      <c r="AA133" s="316" t="s">
        <v>10391</v>
      </c>
      <c r="AB133" s="282" t="s">
        <v>9163</v>
      </c>
      <c r="AC133" s="317" t="s">
        <v>2104</v>
      </c>
      <c r="AD133" s="318" t="s">
        <v>2702</v>
      </c>
      <c r="AE133" s="319">
        <v>0</v>
      </c>
      <c r="AF133" s="319" t="s">
        <v>11271</v>
      </c>
      <c r="AG133" s="320">
        <v>26.33</v>
      </c>
      <c r="AH133" s="321">
        <f t="shared" si="28"/>
        <v>0</v>
      </c>
      <c r="AI133" s="287">
        <f>_xlfn.IFNA(VLOOKUP(AD:AD,грп!B:C,2,0),0)</f>
        <v>0</v>
      </c>
      <c r="AJ133" s="607">
        <v>12</v>
      </c>
      <c r="AK133" s="672" t="str">
        <f t="shared" si="25"/>
        <v xml:space="preserve"> </v>
      </c>
      <c r="AL133" s="174"/>
    </row>
    <row r="134" spans="1:39" s="4" customFormat="1" ht="12" customHeight="1" outlineLevel="1" x14ac:dyDescent="0.35">
      <c r="A134" s="307" t="s">
        <v>339</v>
      </c>
      <c r="B134" s="308" t="s">
        <v>6036</v>
      </c>
      <c r="C134" s="290" t="s">
        <v>555</v>
      </c>
      <c r="D134" s="310" t="s">
        <v>3186</v>
      </c>
      <c r="E134" s="322" t="s">
        <v>341</v>
      </c>
      <c r="F134" s="293"/>
      <c r="G134" s="293"/>
      <c r="H134" s="294">
        <v>43</v>
      </c>
      <c r="I134" s="294" t="str">
        <f>IFERROR(_xlfn.IFNA(VLOOKUP($D:$D,history!$I:$Y,3,0),VLOOKUP(E:E,history!$H:$Y,4,0)),"--")</f>
        <v>--</v>
      </c>
      <c r="J134" s="282" t="s">
        <v>9870</v>
      </c>
      <c r="K134" s="282" t="str">
        <f t="shared" si="24"/>
        <v/>
      </c>
      <c r="L134" s="312">
        <f t="shared" si="26"/>
        <v>1683.17</v>
      </c>
      <c r="M134" s="312">
        <f t="shared" si="27"/>
        <v>2550.25</v>
      </c>
      <c r="N134" s="297" t="str">
        <f>_xlfn.IFNA(VLOOKUP($E:$E,'1'!$A:$E,3,0),"")</f>
        <v/>
      </c>
      <c r="O134" s="297" t="str">
        <f>_xlfn.IFNA(VLOOKUP($E:$E,'2'!$A:$E,3,0),"")</f>
        <v/>
      </c>
      <c r="P134" s="297" t="str">
        <f>_xlfn.IFNA(VLOOKUP($E:$E,'3'!$A:$D,3,0),"")</f>
        <v/>
      </c>
      <c r="Q134" s="297" t="str">
        <f>_xlfn.IFNA(VLOOKUP($E:$E,'4'!$A:$F,3,0),"")</f>
        <v/>
      </c>
      <c r="R134" s="297" t="str">
        <f>_xlfn.IFNA(VLOOKUP($E:$E,'5'!$A:$F,3,0),"")</f>
        <v/>
      </c>
      <c r="S134" s="297" t="str">
        <f>_xlfn.IFNA(VLOOKUP($E:$E,'6'!$A:$F,3,0),"")</f>
        <v/>
      </c>
      <c r="T134" s="313">
        <v>1</v>
      </c>
      <c r="U134" s="313">
        <v>1</v>
      </c>
      <c r="V134" s="313">
        <v>10</v>
      </c>
      <c r="W134" s="314">
        <v>1.49</v>
      </c>
      <c r="X134" s="315">
        <v>4.8500000000000001E-3</v>
      </c>
      <c r="Y134" s="749">
        <v>2350</v>
      </c>
      <c r="Z134" s="282"/>
      <c r="AA134" s="316" t="s">
        <v>10391</v>
      </c>
      <c r="AB134" s="282" t="s">
        <v>9163</v>
      </c>
      <c r="AC134" s="317" t="s">
        <v>2104</v>
      </c>
      <c r="AD134" s="318" t="s">
        <v>2702</v>
      </c>
      <c r="AE134" s="319">
        <v>0</v>
      </c>
      <c r="AF134" s="319" t="s">
        <v>11273</v>
      </c>
      <c r="AG134" s="320">
        <v>31.97</v>
      </c>
      <c r="AH134" s="321">
        <f t="shared" si="28"/>
        <v>0</v>
      </c>
      <c r="AI134" s="287">
        <f>_xlfn.IFNA(VLOOKUP(AD:AD,грп!B:C,2,0),0)</f>
        <v>0</v>
      </c>
      <c r="AJ134" s="607">
        <v>0</v>
      </c>
      <c r="AK134" s="672" t="str">
        <f t="shared" si="25"/>
        <v xml:space="preserve"> </v>
      </c>
      <c r="AL134" s="174"/>
    </row>
    <row r="135" spans="1:39" s="4" customFormat="1" ht="12" customHeight="1" outlineLevel="1" x14ac:dyDescent="0.35">
      <c r="A135" s="307" t="s">
        <v>339</v>
      </c>
      <c r="B135" s="308" t="s">
        <v>6037</v>
      </c>
      <c r="C135" s="309"/>
      <c r="D135" s="310" t="s">
        <v>4320</v>
      </c>
      <c r="E135" s="322" t="s">
        <v>4321</v>
      </c>
      <c r="F135" s="293"/>
      <c r="G135" s="293"/>
      <c r="H135" s="294">
        <v>3</v>
      </c>
      <c r="I135" s="294" t="str">
        <f>IFERROR(_xlfn.IFNA(VLOOKUP($D:$D,history!$I:$Y,3,0),VLOOKUP(E:E,history!$H:$Y,4,0)),"--")</f>
        <v>--</v>
      </c>
      <c r="J135" s="282" t="s">
        <v>9870</v>
      </c>
      <c r="K135" s="282" t="str">
        <f t="shared" si="24"/>
        <v/>
      </c>
      <c r="L135" s="312">
        <f t="shared" si="26"/>
        <v>1986.42</v>
      </c>
      <c r="M135" s="312">
        <f t="shared" si="27"/>
        <v>3009.72</v>
      </c>
      <c r="N135" s="297" t="str">
        <f>_xlfn.IFNA(VLOOKUP($E:$E,'1'!$A:$E,3,0),"")</f>
        <v/>
      </c>
      <c r="O135" s="297" t="str">
        <f>_xlfn.IFNA(VLOOKUP($E:$E,'2'!$A:$E,3,0),"")</f>
        <v/>
      </c>
      <c r="P135" s="297" t="str">
        <f>_xlfn.IFNA(VLOOKUP($E:$E,'3'!$A:$D,3,0),"")</f>
        <v/>
      </c>
      <c r="Q135" s="297" t="str">
        <f>_xlfn.IFNA(VLOOKUP($E:$E,'4'!$A:$F,3,0),"")</f>
        <v/>
      </c>
      <c r="R135" s="297" t="str">
        <f>_xlfn.IFNA(VLOOKUP($E:$E,'5'!$A:$F,3,0),"")</f>
        <v/>
      </c>
      <c r="S135" s="297" t="str">
        <f>_xlfn.IFNA(VLOOKUP($E:$E,'6'!$A:$F,3,0),"")</f>
        <v/>
      </c>
      <c r="T135" s="313">
        <v>1</v>
      </c>
      <c r="U135" s="313">
        <v>1</v>
      </c>
      <c r="V135" s="313">
        <v>10</v>
      </c>
      <c r="W135" s="314">
        <v>1.56</v>
      </c>
      <c r="X135" s="315">
        <v>4.4166667000000003E-3</v>
      </c>
      <c r="Y135" s="749">
        <v>2750</v>
      </c>
      <c r="Z135" s="282"/>
      <c r="AA135" s="316" t="s">
        <v>10388</v>
      </c>
      <c r="AB135" s="282" t="s">
        <v>9163</v>
      </c>
      <c r="AC135" s="317" t="s">
        <v>2104</v>
      </c>
      <c r="AD135" s="318" t="s">
        <v>2702</v>
      </c>
      <c r="AE135" s="319">
        <v>0</v>
      </c>
      <c r="AF135" s="319" t="s">
        <v>11273</v>
      </c>
      <c r="AG135" s="320">
        <v>37.729999999999997</v>
      </c>
      <c r="AH135" s="321">
        <f t="shared" si="28"/>
        <v>0</v>
      </c>
      <c r="AI135" s="287">
        <f>_xlfn.IFNA(VLOOKUP(AD:AD,грп!B:C,2,0),0)</f>
        <v>0</v>
      </c>
      <c r="AJ135" s="607">
        <v>2</v>
      </c>
      <c r="AK135" s="672">
        <f t="shared" si="25"/>
        <v>0</v>
      </c>
      <c r="AL135" s="174"/>
    </row>
    <row r="136" spans="1:39" s="4" customFormat="1" ht="12" customHeight="1" outlineLevel="1" x14ac:dyDescent="0.35">
      <c r="A136" s="307" t="s">
        <v>10402</v>
      </c>
      <c r="B136" s="308" t="s">
        <v>6038</v>
      </c>
      <c r="C136" s="323"/>
      <c r="D136" s="310" t="s">
        <v>10445</v>
      </c>
      <c r="E136" s="322" t="s">
        <v>2094</v>
      </c>
      <c r="F136" s="293"/>
      <c r="G136" s="293"/>
      <c r="H136" s="294">
        <v>12</v>
      </c>
      <c r="I136" s="294" t="str">
        <f>IFERROR(_xlfn.IFNA(VLOOKUP($D:$D,history!$I:$Y,3,0),VLOOKUP(E:E,history!$H:$Y,4,0)),"--")</f>
        <v>--</v>
      </c>
      <c r="J136" s="282" t="s">
        <v>9870</v>
      </c>
      <c r="K136" s="282" t="str">
        <f t="shared" si="24"/>
        <v/>
      </c>
      <c r="L136" s="312">
        <f t="shared" si="26"/>
        <v>1780.56</v>
      </c>
      <c r="M136" s="312">
        <f t="shared" si="27"/>
        <v>2697.82</v>
      </c>
      <c r="N136" s="297" t="str">
        <f>_xlfn.IFNA(VLOOKUP($E:$E,'1'!$A:$E,3,0),"")</f>
        <v/>
      </c>
      <c r="O136" s="297" t="str">
        <f>_xlfn.IFNA(VLOOKUP($E:$E,'2'!$A:$E,3,0),"")</f>
        <v/>
      </c>
      <c r="P136" s="297" t="str">
        <f>_xlfn.IFNA(VLOOKUP($E:$E,'3'!$A:$D,3,0),"")</f>
        <v/>
      </c>
      <c r="Q136" s="297" t="str">
        <f>_xlfn.IFNA(VLOOKUP($E:$E,'4'!$A:$F,3,0),"")</f>
        <v/>
      </c>
      <c r="R136" s="297" t="str">
        <f>_xlfn.IFNA(VLOOKUP($E:$E,'5'!$A:$F,3,0),"")</f>
        <v/>
      </c>
      <c r="S136" s="297" t="str">
        <f>_xlfn.IFNA(VLOOKUP($E:$E,'6'!$A:$F,3,0),"")</f>
        <v/>
      </c>
      <c r="T136" s="313">
        <v>1</v>
      </c>
      <c r="U136" s="313">
        <v>5</v>
      </c>
      <c r="V136" s="313">
        <v>20</v>
      </c>
      <c r="W136" s="314">
        <v>0.56200000000000006</v>
      </c>
      <c r="X136" s="315">
        <v>1.9750000000000002E-3</v>
      </c>
      <c r="Y136" s="749">
        <v>2560</v>
      </c>
      <c r="Z136" s="282"/>
      <c r="AA136" s="316" t="s">
        <v>393</v>
      </c>
      <c r="AB136" s="282" t="s">
        <v>9163</v>
      </c>
      <c r="AC136" s="317" t="s">
        <v>2081</v>
      </c>
      <c r="AD136" s="318" t="s">
        <v>1172</v>
      </c>
      <c r="AE136" s="319">
        <v>0</v>
      </c>
      <c r="AF136" s="319" t="s">
        <v>11273</v>
      </c>
      <c r="AG136" s="320">
        <v>33.82</v>
      </c>
      <c r="AH136" s="321">
        <f t="shared" si="28"/>
        <v>0</v>
      </c>
      <c r="AI136" s="287">
        <f>_xlfn.IFNA(VLOOKUP(AD:AD,грп!B:C,2,0),0)</f>
        <v>0</v>
      </c>
      <c r="AJ136" s="607">
        <v>9</v>
      </c>
      <c r="AK136" s="672">
        <f t="shared" si="25"/>
        <v>0</v>
      </c>
      <c r="AL136" s="174"/>
    </row>
    <row r="137" spans="1:39" s="14" customFormat="1" ht="12" customHeight="1" outlineLevel="1" x14ac:dyDescent="0.35">
      <c r="A137" s="307" t="s">
        <v>10402</v>
      </c>
      <c r="B137" s="308" t="s">
        <v>6039</v>
      </c>
      <c r="C137" s="323"/>
      <c r="D137" s="310" t="s">
        <v>2785</v>
      </c>
      <c r="E137" s="322" t="s">
        <v>2095</v>
      </c>
      <c r="F137" s="293"/>
      <c r="G137" s="293"/>
      <c r="H137" s="294">
        <v>4</v>
      </c>
      <c r="I137" s="294" t="str">
        <f>IFERROR(_xlfn.IFNA(VLOOKUP($D:$D,history!$I:$Y,3,0),VLOOKUP(E:E,history!$H:$Y,4,0)),"--")</f>
        <v>--</v>
      </c>
      <c r="J137" s="282" t="s">
        <v>9870</v>
      </c>
      <c r="K137" s="282" t="str">
        <f t="shared" si="24"/>
        <v/>
      </c>
      <c r="L137" s="312">
        <f t="shared" si="26"/>
        <v>2463.94</v>
      </c>
      <c r="M137" s="312">
        <f t="shared" si="27"/>
        <v>3733.24</v>
      </c>
      <c r="N137" s="297" t="str">
        <f>_xlfn.IFNA(VLOOKUP($E:$E,'1'!$A:$E,3,0),"")</f>
        <v/>
      </c>
      <c r="O137" s="297" t="str">
        <f>_xlfn.IFNA(VLOOKUP($E:$E,'2'!$A:$E,3,0),"")</f>
        <v/>
      </c>
      <c r="P137" s="297" t="str">
        <f>_xlfn.IFNA(VLOOKUP($E:$E,'3'!$A:$D,3,0),"")</f>
        <v/>
      </c>
      <c r="Q137" s="297" t="str">
        <f>_xlfn.IFNA(VLOOKUP($E:$E,'4'!$A:$F,3,0),"")</f>
        <v/>
      </c>
      <c r="R137" s="297" t="str">
        <f>_xlfn.IFNA(VLOOKUP($E:$E,'5'!$A:$F,3,0),"")</f>
        <v/>
      </c>
      <c r="S137" s="297" t="str">
        <f>_xlfn.IFNA(VLOOKUP($E:$E,'6'!$A:$F,3,0),"")</f>
        <v/>
      </c>
      <c r="T137" s="313">
        <v>1</v>
      </c>
      <c r="U137" s="313">
        <v>5</v>
      </c>
      <c r="V137" s="313">
        <v>20</v>
      </c>
      <c r="W137" s="314">
        <v>0.71</v>
      </c>
      <c r="X137" s="315">
        <v>3.2200000000000002E-3</v>
      </c>
      <c r="Y137" s="749">
        <v>3550</v>
      </c>
      <c r="Z137" s="282"/>
      <c r="AA137" s="316" t="s">
        <v>10390</v>
      </c>
      <c r="AB137" s="282" t="s">
        <v>9163</v>
      </c>
      <c r="AC137" s="317" t="s">
        <v>2081</v>
      </c>
      <c r="AD137" s="318" t="s">
        <v>1172</v>
      </c>
      <c r="AE137" s="319">
        <v>0</v>
      </c>
      <c r="AF137" s="319" t="s">
        <v>11273</v>
      </c>
      <c r="AG137" s="320">
        <v>46.8</v>
      </c>
      <c r="AH137" s="321">
        <f t="shared" si="28"/>
        <v>0</v>
      </c>
      <c r="AI137" s="287">
        <f>_xlfn.IFNA(VLOOKUP(AD:AD,грп!B:C,2,0),0)</f>
        <v>0</v>
      </c>
      <c r="AJ137" s="607">
        <v>0</v>
      </c>
      <c r="AK137" s="672">
        <f t="shared" si="25"/>
        <v>0</v>
      </c>
      <c r="AL137" s="174"/>
      <c r="AM137" s="4"/>
    </row>
    <row r="138" spans="1:39" s="8" customFormat="1" ht="12" customHeight="1" outlineLevel="1" x14ac:dyDescent="0.35">
      <c r="A138" s="307" t="s">
        <v>10402</v>
      </c>
      <c r="B138" s="308" t="s">
        <v>6040</v>
      </c>
      <c r="C138" s="309"/>
      <c r="D138" s="310" t="s">
        <v>3789</v>
      </c>
      <c r="E138" s="311" t="s">
        <v>3788</v>
      </c>
      <c r="F138" s="293"/>
      <c r="G138" s="293"/>
      <c r="H138" s="294">
        <v>6</v>
      </c>
      <c r="I138" s="294" t="str">
        <f>IFERROR(_xlfn.IFNA(VLOOKUP($D:$D,history!$I:$Y,3,0),VLOOKUP(E:E,history!$H:$Y,4,0)),"--")</f>
        <v>--</v>
      </c>
      <c r="J138" s="282" t="s">
        <v>9870</v>
      </c>
      <c r="K138" s="282" t="str">
        <f t="shared" si="24"/>
        <v/>
      </c>
      <c r="L138" s="312">
        <f t="shared" si="26"/>
        <v>2448.14</v>
      </c>
      <c r="M138" s="312">
        <f t="shared" si="27"/>
        <v>3709.31</v>
      </c>
      <c r="N138" s="297" t="str">
        <f>_xlfn.IFNA(VLOOKUP($E:$E,'1'!$A:$E,3,0),"")</f>
        <v/>
      </c>
      <c r="O138" s="297" t="str">
        <f>_xlfn.IFNA(VLOOKUP($E:$E,'2'!$A:$E,3,0),"")</f>
        <v/>
      </c>
      <c r="P138" s="297" t="str">
        <f>_xlfn.IFNA(VLOOKUP($E:$E,'3'!$A:$D,3,0),"")</f>
        <v/>
      </c>
      <c r="Q138" s="297" t="str">
        <f>_xlfn.IFNA(VLOOKUP($E:$E,'4'!$A:$F,3,0),"")</f>
        <v/>
      </c>
      <c r="R138" s="297" t="str">
        <f>_xlfn.IFNA(VLOOKUP($E:$E,'5'!$A:$F,3,0),"")</f>
        <v/>
      </c>
      <c r="S138" s="297" t="str">
        <f>_xlfn.IFNA(VLOOKUP($E:$E,'6'!$A:$F,3,0),"")</f>
        <v/>
      </c>
      <c r="T138" s="313">
        <v>1</v>
      </c>
      <c r="U138" s="313">
        <v>5</v>
      </c>
      <c r="V138" s="313">
        <v>20</v>
      </c>
      <c r="W138" s="314">
        <v>0.77500000000000002</v>
      </c>
      <c r="X138" s="315">
        <v>2.40625E-3</v>
      </c>
      <c r="Y138" s="749">
        <v>3520</v>
      </c>
      <c r="Z138" s="282"/>
      <c r="AA138" s="316" t="s">
        <v>10390</v>
      </c>
      <c r="AB138" s="282" t="s">
        <v>9163</v>
      </c>
      <c r="AC138" s="317" t="s">
        <v>2081</v>
      </c>
      <c r="AD138" s="318" t="s">
        <v>4864</v>
      </c>
      <c r="AE138" s="319">
        <v>0</v>
      </c>
      <c r="AF138" s="319" t="s">
        <v>11294</v>
      </c>
      <c r="AG138" s="320">
        <v>46.5</v>
      </c>
      <c r="AH138" s="321">
        <f t="shared" si="28"/>
        <v>0</v>
      </c>
      <c r="AI138" s="287">
        <f>_xlfn.IFNA(VLOOKUP(AD:AD,грп!B:C,2,0),0)</f>
        <v>0</v>
      </c>
      <c r="AJ138" s="607">
        <v>7</v>
      </c>
      <c r="AK138" s="672">
        <f t="shared" si="25"/>
        <v>0</v>
      </c>
      <c r="AL138" s="174"/>
      <c r="AM138" s="4"/>
    </row>
    <row r="139" spans="1:39" s="4" customFormat="1" ht="12" customHeight="1" x14ac:dyDescent="0.35">
      <c r="A139" s="288"/>
      <c r="B139" s="289"/>
      <c r="C139" s="290" t="s">
        <v>555</v>
      </c>
      <c r="D139" s="291" t="s">
        <v>2704</v>
      </c>
      <c r="E139" s="292"/>
      <c r="F139" s="293"/>
      <c r="G139" s="293"/>
      <c r="H139" s="294"/>
      <c r="I139" s="294"/>
      <c r="J139" s="282" t="s">
        <v>393</v>
      </c>
      <c r="K139" s="282" t="str">
        <f t="shared" si="24"/>
        <v/>
      </c>
      <c r="L139" s="295"/>
      <c r="M139" s="296"/>
      <c r="N139" s="297"/>
      <c r="O139" s="297"/>
      <c r="P139" s="297"/>
      <c r="Q139" s="297" t="str">
        <f>_xlfn.IFNA(VLOOKUP($E:$E,'4'!$A:$F,3,0),"")</f>
        <v/>
      </c>
      <c r="R139" s="297" t="str">
        <f>_xlfn.IFNA(VLOOKUP($E:$E,'5'!$A:$F,3,0),"")</f>
        <v/>
      </c>
      <c r="S139" s="297"/>
      <c r="T139" s="298"/>
      <c r="U139" s="280"/>
      <c r="V139" s="280"/>
      <c r="W139" s="300"/>
      <c r="X139" s="301"/>
      <c r="Y139" s="749"/>
      <c r="Z139" s="282"/>
      <c r="AA139" s="280"/>
      <c r="AB139" s="280" t="s">
        <v>393</v>
      </c>
      <c r="AC139" s="302"/>
      <c r="AD139" s="303" t="s">
        <v>2704</v>
      </c>
      <c r="AE139" s="280"/>
      <c r="AF139" s="329"/>
      <c r="AG139" s="339"/>
      <c r="AH139" s="306"/>
      <c r="AI139" s="287">
        <f>_xlfn.IFNA(VLOOKUP(AD:AD,грп!B:C,2,0),0)</f>
        <v>0</v>
      </c>
      <c r="AJ139" s="607">
        <v>0</v>
      </c>
      <c r="AK139" s="672" t="str">
        <f t="shared" si="25"/>
        <v xml:space="preserve"> </v>
      </c>
      <c r="AL139" s="174"/>
    </row>
    <row r="140" spans="1:39" s="4" customFormat="1" ht="11.45" customHeight="1" outlineLevel="1" x14ac:dyDescent="0.35">
      <c r="A140" s="307" t="s">
        <v>1897</v>
      </c>
      <c r="B140" s="308" t="s">
        <v>6041</v>
      </c>
      <c r="C140" s="309" t="s">
        <v>21</v>
      </c>
      <c r="D140" s="310" t="s">
        <v>10446</v>
      </c>
      <c r="E140" s="322" t="s">
        <v>5536</v>
      </c>
      <c r="F140" s="293"/>
      <c r="G140" s="293"/>
      <c r="H140" s="294">
        <v>60</v>
      </c>
      <c r="I140" s="294" t="str">
        <f>IFERROR(_xlfn.IFNA(VLOOKUP($D:$D,history!$I:$Y,3,0),VLOOKUP(E:E,history!$H:$Y,4,0)),"--")</f>
        <v>--</v>
      </c>
      <c r="J140" s="282" t="s">
        <v>9868</v>
      </c>
      <c r="K140" s="282" t="str">
        <f t="shared" si="24"/>
        <v/>
      </c>
      <c r="L140" s="312">
        <f t="shared" ref="L140:L149" si="29">IF($A$3="ИМ",ROUND($Y140*(1-($L$6-$F$4))*(1-$F$3)*(1+$AG$2),2),ROUND($M140*(1-($L$6-$F$4))*(1-$F$3)*(1+$AG$2),2))</f>
        <v>5127.41</v>
      </c>
      <c r="M140" s="312">
        <f t="shared" ref="M140:M149" si="30">ROUND(IF($A$3="РЕГИОНЫ",AG140*$AG$3*$AG$1,IF(AI140=0,AG140*$AG$3*$AG$1,AG140*$AG$3*(1-5%)*$AG$1)),2)</f>
        <v>7768.8</v>
      </c>
      <c r="N140" s="297" t="str">
        <f>_xlfn.IFNA(VLOOKUP($E:$E,'1'!$A:$E,3,0),"")</f>
        <v/>
      </c>
      <c r="O140" s="297" t="str">
        <f>_xlfn.IFNA(VLOOKUP($E:$E,'2'!$A:$E,3,0),"")</f>
        <v/>
      </c>
      <c r="P140" s="297" t="str">
        <f>_xlfn.IFNA(VLOOKUP($E:$E,'3'!$A:$D,3,0),"")</f>
        <v/>
      </c>
      <c r="Q140" s="297" t="str">
        <f>_xlfn.IFNA(VLOOKUP($E:$E,'4'!$A:$F,3,0),"")</f>
        <v/>
      </c>
      <c r="R140" s="297" t="str">
        <f>_xlfn.IFNA(VLOOKUP($E:$E,'5'!$A:$F,3,0),"")</f>
        <v/>
      </c>
      <c r="S140" s="297" t="str">
        <f>_xlfn.IFNA(VLOOKUP($E:$E,'6'!$A:$F,3,0),"")</f>
        <v/>
      </c>
      <c r="T140" s="313">
        <v>1</v>
      </c>
      <c r="U140" s="313">
        <v>1</v>
      </c>
      <c r="V140" s="313">
        <v>6</v>
      </c>
      <c r="W140" s="314">
        <v>3.6579999999999999</v>
      </c>
      <c r="X140" s="315">
        <v>1.03777778E-2</v>
      </c>
      <c r="Y140" s="749">
        <v>6990</v>
      </c>
      <c r="Z140" s="282"/>
      <c r="AA140" s="316" t="s">
        <v>10390</v>
      </c>
      <c r="AB140" s="282" t="s">
        <v>9164</v>
      </c>
      <c r="AC140" s="317" t="s">
        <v>2104</v>
      </c>
      <c r="AD140" s="318" t="s">
        <v>2704</v>
      </c>
      <c r="AE140" s="319">
        <v>0</v>
      </c>
      <c r="AF140" s="319" t="s">
        <v>21</v>
      </c>
      <c r="AG140" s="320">
        <v>97.39</v>
      </c>
      <c r="AH140" s="321">
        <f t="shared" ref="AH140:AH149" si="31">IF($A$3="РЕГИОНЫ",ROUND($AG140*(1-($L$6-$F$4))*(1-$F$3)*(1+$AG$2)*$AG$1,2),0)</f>
        <v>0</v>
      </c>
      <c r="AI140" s="287">
        <f>_xlfn.IFNA(VLOOKUP(AD:AD,грп!B:C,2,0),0)</f>
        <v>0</v>
      </c>
      <c r="AJ140" s="607">
        <v>17</v>
      </c>
      <c r="AK140" s="672" t="str">
        <f t="shared" si="25"/>
        <v>new</v>
      </c>
      <c r="AL140" s="174"/>
    </row>
    <row r="141" spans="1:39" s="4" customFormat="1" ht="12" customHeight="1" outlineLevel="1" x14ac:dyDescent="0.35">
      <c r="A141" s="307" t="s">
        <v>10402</v>
      </c>
      <c r="B141" s="308" t="s">
        <v>6042</v>
      </c>
      <c r="C141" s="290" t="s">
        <v>555</v>
      </c>
      <c r="D141" s="310" t="s">
        <v>2815</v>
      </c>
      <c r="E141" s="322" t="s">
        <v>191</v>
      </c>
      <c r="F141" s="293"/>
      <c r="G141" s="293"/>
      <c r="H141" s="294">
        <v>22</v>
      </c>
      <c r="I141" s="294" t="str">
        <f>IFERROR(_xlfn.IFNA(VLOOKUP($D:$D,history!$I:$Y,3,0),VLOOKUP(E:E,history!$H:$Y,4,0)),"--")</f>
        <v>V</v>
      </c>
      <c r="J141" s="282" t="s">
        <v>9869</v>
      </c>
      <c r="K141" s="282" t="str">
        <f t="shared" si="24"/>
        <v/>
      </c>
      <c r="L141" s="312">
        <f t="shared" si="29"/>
        <v>2022.22</v>
      </c>
      <c r="M141" s="312">
        <f t="shared" si="30"/>
        <v>3063.97</v>
      </c>
      <c r="N141" s="297" t="str">
        <f>_xlfn.IFNA(VLOOKUP($E:$E,'1'!$A:$E,3,0),"")</f>
        <v/>
      </c>
      <c r="O141" s="297" t="str">
        <f>_xlfn.IFNA(VLOOKUP($E:$E,'2'!$A:$E,3,0),"")</f>
        <v/>
      </c>
      <c r="P141" s="297" t="str">
        <f>_xlfn.IFNA(VLOOKUP($E:$E,'3'!$A:$D,3,0),"")</f>
        <v/>
      </c>
      <c r="Q141" s="297" t="str">
        <f>_xlfn.IFNA(VLOOKUP($E:$E,'4'!$A:$F,3,0),"")</f>
        <v/>
      </c>
      <c r="R141" s="297" t="str">
        <f>_xlfn.IFNA(VLOOKUP($E:$E,'5'!$A:$F,3,0),"")</f>
        <v/>
      </c>
      <c r="S141" s="297" t="str">
        <f>_xlfn.IFNA(VLOOKUP($E:$E,'6'!$A:$F,3,0),"")</f>
        <v/>
      </c>
      <c r="T141" s="313">
        <v>1</v>
      </c>
      <c r="U141" s="313">
        <v>1</v>
      </c>
      <c r="V141" s="313">
        <v>6</v>
      </c>
      <c r="W141" s="314">
        <v>2.222</v>
      </c>
      <c r="X141" s="315">
        <v>5.5555556000000004E-3</v>
      </c>
      <c r="Y141" s="749">
        <v>2950</v>
      </c>
      <c r="Z141" s="282"/>
      <c r="AA141" s="316" t="s">
        <v>10390</v>
      </c>
      <c r="AB141" s="282" t="s">
        <v>9163</v>
      </c>
      <c r="AC141" s="317" t="s">
        <v>2104</v>
      </c>
      <c r="AD141" s="318" t="s">
        <v>2704</v>
      </c>
      <c r="AE141" s="319">
        <v>0</v>
      </c>
      <c r="AF141" s="319" t="s">
        <v>11273</v>
      </c>
      <c r="AG141" s="320">
        <v>38.409999999999997</v>
      </c>
      <c r="AH141" s="321">
        <f t="shared" si="31"/>
        <v>0</v>
      </c>
      <c r="AI141" s="287">
        <f>_xlfn.IFNA(VLOOKUP(AD:AD,грп!B:C,2,0),0)</f>
        <v>0</v>
      </c>
      <c r="AJ141" s="607">
        <v>7</v>
      </c>
      <c r="AK141" s="672" t="str">
        <f t="shared" si="25"/>
        <v xml:space="preserve"> </v>
      </c>
      <c r="AL141" s="174"/>
    </row>
    <row r="142" spans="1:39" s="4" customFormat="1" ht="12" customHeight="1" outlineLevel="1" x14ac:dyDescent="0.35">
      <c r="A142" s="307" t="s">
        <v>10402</v>
      </c>
      <c r="B142" s="308" t="s">
        <v>6043</v>
      </c>
      <c r="C142" s="290" t="s">
        <v>555</v>
      </c>
      <c r="D142" s="310" t="s">
        <v>2816</v>
      </c>
      <c r="E142" s="322" t="s">
        <v>753</v>
      </c>
      <c r="F142" s="293"/>
      <c r="G142" s="293"/>
      <c r="H142" s="294">
        <v>13</v>
      </c>
      <c r="I142" s="294" t="str">
        <f>IFERROR(_xlfn.IFNA(VLOOKUP($D:$D,history!$I:$Y,3,0),VLOOKUP(E:E,history!$H:$Y,4,0)),"--")</f>
        <v>--</v>
      </c>
      <c r="J142" s="282" t="s">
        <v>9868</v>
      </c>
      <c r="K142" s="282" t="str">
        <f t="shared" si="24"/>
        <v/>
      </c>
      <c r="L142" s="312">
        <f t="shared" si="29"/>
        <v>2827.74</v>
      </c>
      <c r="M142" s="312">
        <f t="shared" si="30"/>
        <v>4284.45</v>
      </c>
      <c r="N142" s="297" t="str">
        <f>_xlfn.IFNA(VLOOKUP($E:$E,'1'!$A:$E,3,0),"")</f>
        <v/>
      </c>
      <c r="O142" s="297" t="str">
        <f>_xlfn.IFNA(VLOOKUP($E:$E,'2'!$A:$E,3,0),"")</f>
        <v/>
      </c>
      <c r="P142" s="297" t="str">
        <f>_xlfn.IFNA(VLOOKUP($E:$E,'3'!$A:$D,3,0),"")</f>
        <v/>
      </c>
      <c r="Q142" s="297" t="str">
        <f>_xlfn.IFNA(VLOOKUP($E:$E,'4'!$A:$F,3,0),"")</f>
        <v/>
      </c>
      <c r="R142" s="297" t="str">
        <f>_xlfn.IFNA(VLOOKUP($E:$E,'5'!$A:$F,3,0),"")</f>
        <v/>
      </c>
      <c r="S142" s="297" t="str">
        <f>_xlfn.IFNA(VLOOKUP($E:$E,'6'!$A:$F,3,0),"")</f>
        <v/>
      </c>
      <c r="T142" s="313">
        <v>1</v>
      </c>
      <c r="U142" s="313">
        <v>1</v>
      </c>
      <c r="V142" s="313">
        <v>6</v>
      </c>
      <c r="W142" s="314">
        <v>2.3170000000000002</v>
      </c>
      <c r="X142" s="315">
        <v>6.5972221999999999E-3</v>
      </c>
      <c r="Y142" s="749">
        <v>4090</v>
      </c>
      <c r="Z142" s="282"/>
      <c r="AA142" s="316" t="s">
        <v>10390</v>
      </c>
      <c r="AB142" s="282" t="s">
        <v>9163</v>
      </c>
      <c r="AC142" s="317" t="s">
        <v>2104</v>
      </c>
      <c r="AD142" s="318" t="s">
        <v>2704</v>
      </c>
      <c r="AE142" s="319">
        <v>0</v>
      </c>
      <c r="AF142" s="319" t="s">
        <v>11273</v>
      </c>
      <c r="AG142" s="320">
        <v>53.71</v>
      </c>
      <c r="AH142" s="321">
        <f t="shared" si="31"/>
        <v>0</v>
      </c>
      <c r="AI142" s="287">
        <f>_xlfn.IFNA(VLOOKUP(AD:AD,грп!B:C,2,0),0)</f>
        <v>0</v>
      </c>
      <c r="AJ142" s="607">
        <v>28</v>
      </c>
      <c r="AK142" s="672" t="str">
        <f t="shared" si="25"/>
        <v xml:space="preserve"> </v>
      </c>
      <c r="AL142" s="174"/>
    </row>
    <row r="143" spans="1:39" s="4" customFormat="1" ht="12" customHeight="1" outlineLevel="1" x14ac:dyDescent="0.35">
      <c r="A143" s="307" t="s">
        <v>10402</v>
      </c>
      <c r="B143" s="308" t="s">
        <v>6044</v>
      </c>
      <c r="C143" s="290" t="s">
        <v>555</v>
      </c>
      <c r="D143" s="310" t="s">
        <v>3188</v>
      </c>
      <c r="E143" s="322" t="s">
        <v>703</v>
      </c>
      <c r="F143" s="293"/>
      <c r="G143" s="293"/>
      <c r="H143" s="294">
        <v>23</v>
      </c>
      <c r="I143" s="294" t="str">
        <f>IFERROR(_xlfn.IFNA(VLOOKUP($D:$D,history!$I:$Y,3,0),VLOOKUP(E:E,history!$H:$Y,4,0)),"--")</f>
        <v>--</v>
      </c>
      <c r="J143" s="282" t="s">
        <v>9870</v>
      </c>
      <c r="K143" s="282" t="str">
        <f t="shared" si="24"/>
        <v/>
      </c>
      <c r="L143" s="312">
        <f t="shared" si="29"/>
        <v>2909.87</v>
      </c>
      <c r="M143" s="312">
        <f t="shared" si="30"/>
        <v>4408.8900000000003</v>
      </c>
      <c r="N143" s="297" t="str">
        <f>_xlfn.IFNA(VLOOKUP($E:$E,'1'!$A:$E,3,0),"")</f>
        <v/>
      </c>
      <c r="O143" s="297" t="str">
        <f>_xlfn.IFNA(VLOOKUP($E:$E,'2'!$A:$E,3,0),"")</f>
        <v/>
      </c>
      <c r="P143" s="297" t="str">
        <f>_xlfn.IFNA(VLOOKUP($E:$E,'3'!$A:$D,3,0),"")</f>
        <v/>
      </c>
      <c r="Q143" s="297" t="str">
        <f>_xlfn.IFNA(VLOOKUP($E:$E,'4'!$A:$F,3,0),"")</f>
        <v/>
      </c>
      <c r="R143" s="297" t="str">
        <f>_xlfn.IFNA(VLOOKUP($E:$E,'5'!$A:$F,3,0),"")</f>
        <v/>
      </c>
      <c r="S143" s="297" t="str">
        <f>_xlfn.IFNA(VLOOKUP($E:$E,'6'!$A:$F,3,0),"")</f>
        <v/>
      </c>
      <c r="T143" s="313">
        <v>1</v>
      </c>
      <c r="U143" s="313">
        <v>1</v>
      </c>
      <c r="V143" s="313">
        <v>5</v>
      </c>
      <c r="W143" s="314">
        <v>2.6440000000000001</v>
      </c>
      <c r="X143" s="315">
        <v>7.7777777999999999E-3</v>
      </c>
      <c r="Y143" s="749">
        <v>4190</v>
      </c>
      <c r="Z143" s="282"/>
      <c r="AA143" s="316" t="s">
        <v>10388</v>
      </c>
      <c r="AB143" s="282" t="s">
        <v>9163</v>
      </c>
      <c r="AC143" s="317" t="s">
        <v>2104</v>
      </c>
      <c r="AD143" s="318" t="s">
        <v>2704</v>
      </c>
      <c r="AE143" s="319">
        <v>0</v>
      </c>
      <c r="AF143" s="319" t="s">
        <v>11271</v>
      </c>
      <c r="AG143" s="320">
        <v>55.27</v>
      </c>
      <c r="AH143" s="321">
        <f t="shared" si="31"/>
        <v>0</v>
      </c>
      <c r="AI143" s="287">
        <f>_xlfn.IFNA(VLOOKUP(AD:AD,грп!B:C,2,0),0)</f>
        <v>0</v>
      </c>
      <c r="AJ143" s="607">
        <v>20</v>
      </c>
      <c r="AK143" s="672" t="str">
        <f t="shared" si="25"/>
        <v xml:space="preserve"> </v>
      </c>
      <c r="AL143" s="174"/>
    </row>
    <row r="144" spans="1:39" s="4" customFormat="1" ht="12" customHeight="1" outlineLevel="1" x14ac:dyDescent="0.35">
      <c r="A144" s="307" t="s">
        <v>10402</v>
      </c>
      <c r="B144" s="308" t="s">
        <v>6045</v>
      </c>
      <c r="C144" s="290" t="s">
        <v>555</v>
      </c>
      <c r="D144" s="310" t="s">
        <v>3189</v>
      </c>
      <c r="E144" s="342" t="s">
        <v>125</v>
      </c>
      <c r="F144" s="293"/>
      <c r="G144" s="293"/>
      <c r="H144" s="294">
        <v>28</v>
      </c>
      <c r="I144" s="294" t="str">
        <f>IFERROR(_xlfn.IFNA(VLOOKUP($D:$D,history!$I:$Y,3,0),VLOOKUP(E:E,history!$H:$Y,4,0)),"--")</f>
        <v>--</v>
      </c>
      <c r="J144" s="282" t="s">
        <v>9870</v>
      </c>
      <c r="K144" s="282" t="str">
        <f t="shared" si="24"/>
        <v/>
      </c>
      <c r="L144" s="312">
        <f t="shared" si="29"/>
        <v>4167.63</v>
      </c>
      <c r="M144" s="312">
        <f t="shared" si="30"/>
        <v>6314.59</v>
      </c>
      <c r="N144" s="297" t="str">
        <f>_xlfn.IFNA(VLOOKUP($E:$E,'1'!$A:$E,3,0),"")</f>
        <v/>
      </c>
      <c r="O144" s="297" t="str">
        <f>_xlfn.IFNA(VLOOKUP($E:$E,'2'!$A:$E,3,0),"")</f>
        <v/>
      </c>
      <c r="P144" s="297" t="str">
        <f>_xlfn.IFNA(VLOOKUP($E:$E,'3'!$A:$D,3,0),"")</f>
        <v/>
      </c>
      <c r="Q144" s="297" t="str">
        <f>_xlfn.IFNA(VLOOKUP($E:$E,'4'!$A:$F,3,0),"")</f>
        <v/>
      </c>
      <c r="R144" s="297" t="str">
        <f>_xlfn.IFNA(VLOOKUP($E:$E,'5'!$A:$F,3,0),"")</f>
        <v/>
      </c>
      <c r="S144" s="297" t="str">
        <f>_xlfn.IFNA(VLOOKUP($E:$E,'6'!$A:$F,3,0),"")</f>
        <v/>
      </c>
      <c r="T144" s="313">
        <v>1</v>
      </c>
      <c r="U144" s="313">
        <v>1</v>
      </c>
      <c r="V144" s="313">
        <v>6</v>
      </c>
      <c r="W144" s="314">
        <v>2.7250000000000001</v>
      </c>
      <c r="X144" s="315">
        <v>7.5757576E-3</v>
      </c>
      <c r="Y144" s="749">
        <v>6050</v>
      </c>
      <c r="Z144" s="282"/>
      <c r="AA144" s="316" t="s">
        <v>10390</v>
      </c>
      <c r="AB144" s="282" t="s">
        <v>9163</v>
      </c>
      <c r="AC144" s="317" t="s">
        <v>2104</v>
      </c>
      <c r="AD144" s="318" t="s">
        <v>2704</v>
      </c>
      <c r="AE144" s="319">
        <v>0</v>
      </c>
      <c r="AF144" s="319" t="s">
        <v>11268</v>
      </c>
      <c r="AG144" s="320">
        <v>79.16</v>
      </c>
      <c r="AH144" s="321">
        <f t="shared" si="31"/>
        <v>0</v>
      </c>
      <c r="AI144" s="287">
        <f>_xlfn.IFNA(VLOOKUP(AD:AD,грп!B:C,2,0),0)</f>
        <v>0</v>
      </c>
      <c r="AJ144" s="607">
        <v>27</v>
      </c>
      <c r="AK144" s="672" t="str">
        <f t="shared" si="25"/>
        <v xml:space="preserve"> </v>
      </c>
      <c r="AL144" s="174"/>
    </row>
    <row r="145" spans="1:38" s="4" customFormat="1" ht="12" customHeight="1" outlineLevel="1" x14ac:dyDescent="0.35">
      <c r="A145" s="307" t="s">
        <v>10402</v>
      </c>
      <c r="B145" s="308" t="s">
        <v>6046</v>
      </c>
      <c r="C145" s="290" t="s">
        <v>555</v>
      </c>
      <c r="D145" s="310" t="s">
        <v>3142</v>
      </c>
      <c r="E145" s="322" t="s">
        <v>696</v>
      </c>
      <c r="F145" s="293"/>
      <c r="G145" s="293"/>
      <c r="H145" s="294">
        <v>16</v>
      </c>
      <c r="I145" s="294" t="str">
        <f>IFERROR(_xlfn.IFNA(VLOOKUP($D:$D,history!$I:$Y,3,0),VLOOKUP(E:E,history!$H:$Y,4,0)),"--")</f>
        <v>--</v>
      </c>
      <c r="J145" s="282" t="s">
        <v>9868</v>
      </c>
      <c r="K145" s="282" t="str">
        <f t="shared" si="24"/>
        <v/>
      </c>
      <c r="L145" s="312">
        <f t="shared" si="29"/>
        <v>3342.11</v>
      </c>
      <c r="M145" s="312">
        <f t="shared" si="30"/>
        <v>5063.8</v>
      </c>
      <c r="N145" s="297" t="str">
        <f>_xlfn.IFNA(VLOOKUP($E:$E,'1'!$A:$E,3,0),"")</f>
        <v/>
      </c>
      <c r="O145" s="297" t="str">
        <f>_xlfn.IFNA(VLOOKUP($E:$E,'2'!$A:$E,3,0),"")</f>
        <v/>
      </c>
      <c r="P145" s="297" t="str">
        <f>_xlfn.IFNA(VLOOKUP($E:$E,'3'!$A:$D,3,0),"")</f>
        <v/>
      </c>
      <c r="Q145" s="297" t="str">
        <f>_xlfn.IFNA(VLOOKUP($E:$E,'4'!$A:$F,3,0),"")</f>
        <v/>
      </c>
      <c r="R145" s="297" t="str">
        <f>_xlfn.IFNA(VLOOKUP($E:$E,'5'!$A:$F,3,0),"")</f>
        <v/>
      </c>
      <c r="S145" s="297" t="str">
        <f>_xlfn.IFNA(VLOOKUP($E:$E,'6'!$A:$F,3,0),"")</f>
        <v/>
      </c>
      <c r="T145" s="313">
        <v>1</v>
      </c>
      <c r="U145" s="313">
        <v>1</v>
      </c>
      <c r="V145" s="313">
        <v>5</v>
      </c>
      <c r="W145" s="314">
        <v>2.75</v>
      </c>
      <c r="X145" s="315">
        <v>7.45E-3</v>
      </c>
      <c r="Y145" s="749">
        <v>4850</v>
      </c>
      <c r="Z145" s="282"/>
      <c r="AA145" s="316" t="s">
        <v>10390</v>
      </c>
      <c r="AB145" s="282" t="s">
        <v>9163</v>
      </c>
      <c r="AC145" s="317" t="s">
        <v>2104</v>
      </c>
      <c r="AD145" s="318" t="s">
        <v>2704</v>
      </c>
      <c r="AE145" s="319">
        <v>0</v>
      </c>
      <c r="AF145" s="319" t="s">
        <v>11273</v>
      </c>
      <c r="AG145" s="320">
        <v>63.48</v>
      </c>
      <c r="AH145" s="321">
        <f t="shared" si="31"/>
        <v>0</v>
      </c>
      <c r="AI145" s="287">
        <f>_xlfn.IFNA(VLOOKUP(AD:AD,грп!B:C,2,0),0)</f>
        <v>0</v>
      </c>
      <c r="AJ145" s="607">
        <v>42</v>
      </c>
      <c r="AK145" s="672" t="str">
        <f t="shared" si="25"/>
        <v xml:space="preserve"> </v>
      </c>
      <c r="AL145" s="174"/>
    </row>
    <row r="146" spans="1:38" s="4" customFormat="1" ht="12" customHeight="1" outlineLevel="1" x14ac:dyDescent="0.35">
      <c r="A146" s="307" t="s">
        <v>10402</v>
      </c>
      <c r="B146" s="308" t="s">
        <v>6047</v>
      </c>
      <c r="C146" s="309"/>
      <c r="D146" s="310" t="s">
        <v>10447</v>
      </c>
      <c r="E146" s="292" t="s">
        <v>3399</v>
      </c>
      <c r="F146" s="293"/>
      <c r="G146" s="293"/>
      <c r="H146" s="294">
        <v>42</v>
      </c>
      <c r="I146" s="294" t="str">
        <f>IFERROR(_xlfn.IFNA(VLOOKUP($D:$D,history!$I:$Y,3,0),VLOOKUP(E:E,history!$H:$Y,4,0)),"--")</f>
        <v>--</v>
      </c>
      <c r="J146" s="282" t="s">
        <v>9870</v>
      </c>
      <c r="K146" s="282" t="str">
        <f t="shared" si="24"/>
        <v/>
      </c>
      <c r="L146" s="312">
        <f t="shared" si="29"/>
        <v>3593.24</v>
      </c>
      <c r="M146" s="312">
        <f t="shared" si="30"/>
        <v>5444.3</v>
      </c>
      <c r="N146" s="297" t="str">
        <f>_xlfn.IFNA(VLOOKUP($E:$E,'1'!$A:$E,3,0),"")</f>
        <v/>
      </c>
      <c r="O146" s="297" t="str">
        <f>_xlfn.IFNA(VLOOKUP($E:$E,'2'!$A:$E,3,0),"")</f>
        <v/>
      </c>
      <c r="P146" s="297" t="str">
        <f>_xlfn.IFNA(VLOOKUP($E:$E,'3'!$A:$D,3,0),"")</f>
        <v/>
      </c>
      <c r="Q146" s="297" t="str">
        <f>_xlfn.IFNA(VLOOKUP($E:$E,'4'!$A:$F,3,0),"")</f>
        <v/>
      </c>
      <c r="R146" s="297" t="str">
        <f>_xlfn.IFNA(VLOOKUP($E:$E,'5'!$A:$F,3,0),"")</f>
        <v/>
      </c>
      <c r="S146" s="297" t="str">
        <f>_xlfn.IFNA(VLOOKUP($E:$E,'6'!$A:$F,3,0),"")</f>
        <v/>
      </c>
      <c r="T146" s="313">
        <v>1</v>
      </c>
      <c r="U146" s="313">
        <v>1</v>
      </c>
      <c r="V146" s="313">
        <v>6</v>
      </c>
      <c r="W146" s="314">
        <v>2.7919999999999998</v>
      </c>
      <c r="X146" s="315">
        <v>8.0335731000000001E-3</v>
      </c>
      <c r="Y146" s="749">
        <v>5190</v>
      </c>
      <c r="Z146" s="282"/>
      <c r="AA146" s="316" t="s">
        <v>10390</v>
      </c>
      <c r="AB146" s="282" t="s">
        <v>9163</v>
      </c>
      <c r="AC146" s="317" t="s">
        <v>2104</v>
      </c>
      <c r="AD146" s="318" t="s">
        <v>2704</v>
      </c>
      <c r="AE146" s="319">
        <v>0</v>
      </c>
      <c r="AF146" s="319" t="s">
        <v>11273</v>
      </c>
      <c r="AG146" s="320">
        <v>68.25</v>
      </c>
      <c r="AH146" s="321">
        <f t="shared" si="31"/>
        <v>0</v>
      </c>
      <c r="AI146" s="287">
        <f>_xlfn.IFNA(VLOOKUP(AD:AD,грп!B:C,2,0),0)</f>
        <v>0</v>
      </c>
      <c r="AJ146" s="607">
        <v>13</v>
      </c>
      <c r="AK146" s="672">
        <f t="shared" si="25"/>
        <v>0</v>
      </c>
      <c r="AL146" s="174"/>
    </row>
    <row r="147" spans="1:38" s="4" customFormat="1" ht="12" customHeight="1" outlineLevel="1" x14ac:dyDescent="0.35">
      <c r="A147" s="307" t="s">
        <v>10402</v>
      </c>
      <c r="B147" s="308" t="s">
        <v>6048</v>
      </c>
      <c r="C147" s="309"/>
      <c r="D147" s="310" t="s">
        <v>3402</v>
      </c>
      <c r="E147" s="292" t="s">
        <v>3403</v>
      </c>
      <c r="F147" s="293"/>
      <c r="G147" s="293"/>
      <c r="H147" s="294">
        <v>15</v>
      </c>
      <c r="I147" s="294" t="str">
        <f>IFERROR(_xlfn.IFNA(VLOOKUP($D:$D,history!$I:$Y,3,0),VLOOKUP(E:E,history!$H:$Y,4,0)),"--")</f>
        <v>--</v>
      </c>
      <c r="J147" s="282" t="s">
        <v>9870</v>
      </c>
      <c r="K147" s="282" t="str">
        <f t="shared" si="24"/>
        <v/>
      </c>
      <c r="L147" s="312">
        <f t="shared" si="29"/>
        <v>3588.5</v>
      </c>
      <c r="M147" s="312">
        <f t="shared" si="30"/>
        <v>5437.12</v>
      </c>
      <c r="N147" s="297" t="str">
        <f>_xlfn.IFNA(VLOOKUP($E:$E,'1'!$A:$E,3,0),"")</f>
        <v/>
      </c>
      <c r="O147" s="297" t="str">
        <f>_xlfn.IFNA(VLOOKUP($E:$E,'2'!$A:$E,3,0),"")</f>
        <v/>
      </c>
      <c r="P147" s="297" t="str">
        <f>_xlfn.IFNA(VLOOKUP($E:$E,'3'!$A:$D,3,0),"")</f>
        <v/>
      </c>
      <c r="Q147" s="297" t="str">
        <f>_xlfn.IFNA(VLOOKUP($E:$E,'4'!$A:$F,3,0),"")</f>
        <v/>
      </c>
      <c r="R147" s="297" t="str">
        <f>_xlfn.IFNA(VLOOKUP($E:$E,'5'!$A:$F,3,0),"")</f>
        <v/>
      </c>
      <c r="S147" s="297" t="str">
        <f>_xlfn.IFNA(VLOOKUP($E:$E,'6'!$A:$F,3,0),"")</f>
        <v/>
      </c>
      <c r="T147" s="313">
        <v>1</v>
      </c>
      <c r="U147" s="313">
        <v>1</v>
      </c>
      <c r="V147" s="313">
        <v>6</v>
      </c>
      <c r="W147" s="314">
        <v>2.98</v>
      </c>
      <c r="X147" s="315">
        <v>8.1372548999999999E-3</v>
      </c>
      <c r="Y147" s="749">
        <v>5190</v>
      </c>
      <c r="Z147" s="282"/>
      <c r="AA147" s="316" t="s">
        <v>10390</v>
      </c>
      <c r="AB147" s="282" t="s">
        <v>9163</v>
      </c>
      <c r="AC147" s="317" t="s">
        <v>2104</v>
      </c>
      <c r="AD147" s="318" t="s">
        <v>2704</v>
      </c>
      <c r="AE147" s="319">
        <v>0</v>
      </c>
      <c r="AF147" s="319" t="s">
        <v>11273</v>
      </c>
      <c r="AG147" s="320">
        <v>68.16</v>
      </c>
      <c r="AH147" s="321">
        <f t="shared" si="31"/>
        <v>0</v>
      </c>
      <c r="AI147" s="287">
        <f>_xlfn.IFNA(VLOOKUP(AD:AD,грп!B:C,2,0),0)</f>
        <v>0</v>
      </c>
      <c r="AJ147" s="607">
        <v>14</v>
      </c>
      <c r="AK147" s="672">
        <f t="shared" si="25"/>
        <v>0</v>
      </c>
      <c r="AL147" s="174"/>
    </row>
    <row r="148" spans="1:38" s="4" customFormat="1" ht="12" customHeight="1" outlineLevel="1" x14ac:dyDescent="0.35">
      <c r="A148" s="307" t="s">
        <v>339</v>
      </c>
      <c r="B148" s="308" t="s">
        <v>6049</v>
      </c>
      <c r="C148" s="290" t="s">
        <v>555</v>
      </c>
      <c r="D148" s="310" t="s">
        <v>1112</v>
      </c>
      <c r="E148" s="322" t="s">
        <v>1113</v>
      </c>
      <c r="F148" s="293"/>
      <c r="G148" s="293"/>
      <c r="H148" s="294">
        <v>30</v>
      </c>
      <c r="I148" s="294" t="str">
        <f>IFERROR(_xlfn.IFNA(VLOOKUP($D:$D,history!$I:$Y,3,0),VLOOKUP(E:E,history!$H:$Y,4,0)),"--")</f>
        <v>V</v>
      </c>
      <c r="J148" s="282" t="s">
        <v>9870</v>
      </c>
      <c r="K148" s="282" t="str">
        <f t="shared" si="24"/>
        <v/>
      </c>
      <c r="L148" s="312">
        <f t="shared" si="29"/>
        <v>1713.7</v>
      </c>
      <c r="M148" s="312">
        <f t="shared" si="30"/>
        <v>2596.5100000000002</v>
      </c>
      <c r="N148" s="297" t="str">
        <f>_xlfn.IFNA(VLOOKUP($E:$E,'1'!$A:$E,3,0),"")</f>
        <v/>
      </c>
      <c r="O148" s="297" t="str">
        <f>_xlfn.IFNA(VLOOKUP($E:$E,'2'!$A:$E,3,0),"")</f>
        <v/>
      </c>
      <c r="P148" s="297" t="str">
        <f>_xlfn.IFNA(VLOOKUP($E:$E,'3'!$A:$D,3,0),"")</f>
        <v/>
      </c>
      <c r="Q148" s="297" t="str">
        <f>_xlfn.IFNA(VLOOKUP($E:$E,'4'!$A:$F,3,0),"")</f>
        <v/>
      </c>
      <c r="R148" s="297" t="str">
        <f>_xlfn.IFNA(VLOOKUP($E:$E,'5'!$A:$F,3,0),"")</f>
        <v/>
      </c>
      <c r="S148" s="297" t="str">
        <f>_xlfn.IFNA(VLOOKUP($E:$E,'6'!$A:$F,3,0),"")</f>
        <v/>
      </c>
      <c r="T148" s="313">
        <v>1</v>
      </c>
      <c r="U148" s="313">
        <v>1</v>
      </c>
      <c r="V148" s="313">
        <v>6</v>
      </c>
      <c r="W148" s="314">
        <v>1.925</v>
      </c>
      <c r="X148" s="315">
        <v>6.8627451000000004E-3</v>
      </c>
      <c r="Y148" s="749">
        <v>2350</v>
      </c>
      <c r="Z148" s="282"/>
      <c r="AA148" s="316" t="s">
        <v>10391</v>
      </c>
      <c r="AB148" s="282" t="s">
        <v>9163</v>
      </c>
      <c r="AC148" s="317" t="s">
        <v>2104</v>
      </c>
      <c r="AD148" s="318" t="s">
        <v>2704</v>
      </c>
      <c r="AE148" s="319">
        <v>0</v>
      </c>
      <c r="AF148" s="319" t="s">
        <v>11273</v>
      </c>
      <c r="AG148" s="320">
        <v>32.549999999999997</v>
      </c>
      <c r="AH148" s="321">
        <f t="shared" si="31"/>
        <v>0</v>
      </c>
      <c r="AI148" s="287">
        <f>_xlfn.IFNA(VLOOKUP(AD:AD,грп!B:C,2,0),0)</f>
        <v>0</v>
      </c>
      <c r="AJ148" s="607">
        <v>76</v>
      </c>
      <c r="AK148" s="672" t="str">
        <f t="shared" si="25"/>
        <v xml:space="preserve"> </v>
      </c>
      <c r="AL148" s="174"/>
    </row>
    <row r="149" spans="1:38" s="4" customFormat="1" ht="12" customHeight="1" outlineLevel="1" x14ac:dyDescent="0.35">
      <c r="A149" s="307" t="s">
        <v>339</v>
      </c>
      <c r="B149" s="308" t="s">
        <v>6050</v>
      </c>
      <c r="C149" s="290" t="s">
        <v>555</v>
      </c>
      <c r="D149" s="310" t="s">
        <v>4393</v>
      </c>
      <c r="E149" s="322" t="s">
        <v>342</v>
      </c>
      <c r="F149" s="293"/>
      <c r="G149" s="293"/>
      <c r="H149" s="294"/>
      <c r="I149" s="294" t="str">
        <f>IFERROR(_xlfn.IFNA(VLOOKUP($D:$D,history!$I:$Y,3,0),VLOOKUP(E:E,history!$H:$Y,4,0)),"--")</f>
        <v>--</v>
      </c>
      <c r="J149" s="282" t="s">
        <v>9870</v>
      </c>
      <c r="K149" s="282" t="str">
        <f t="shared" si="24"/>
        <v/>
      </c>
      <c r="L149" s="312">
        <f t="shared" si="29"/>
        <v>1834.79</v>
      </c>
      <c r="M149" s="312">
        <f t="shared" si="30"/>
        <v>2779.98</v>
      </c>
      <c r="N149" s="297" t="str">
        <f>_xlfn.IFNA(VLOOKUP($E:$E,'1'!$A:$E,3,0),"")</f>
        <v/>
      </c>
      <c r="O149" s="297" t="str">
        <f>_xlfn.IFNA(VLOOKUP($E:$E,'2'!$A:$E,3,0),"")</f>
        <v/>
      </c>
      <c r="P149" s="297" t="str">
        <f>_xlfn.IFNA(VLOOKUP($E:$E,'3'!$A:$D,3,0),"")</f>
        <v/>
      </c>
      <c r="Q149" s="297" t="str">
        <f>_xlfn.IFNA(VLOOKUP($E:$E,'4'!$A:$F,3,0),"")</f>
        <v/>
      </c>
      <c r="R149" s="297" t="str">
        <f>_xlfn.IFNA(VLOOKUP($E:$E,'5'!$A:$F,3,0),"")</f>
        <v/>
      </c>
      <c r="S149" s="297" t="str">
        <f>_xlfn.IFNA(VLOOKUP($E:$E,'6'!$A:$F,3,0),"")</f>
        <v/>
      </c>
      <c r="T149" s="313">
        <v>1</v>
      </c>
      <c r="U149" s="313">
        <v>1</v>
      </c>
      <c r="V149" s="313">
        <v>6</v>
      </c>
      <c r="W149" s="314">
        <v>2.0329999999999999</v>
      </c>
      <c r="X149" s="315">
        <v>6.9361277000000001E-3</v>
      </c>
      <c r="Y149" s="749">
        <v>2550</v>
      </c>
      <c r="Z149" s="282"/>
      <c r="AA149" s="316" t="s">
        <v>10391</v>
      </c>
      <c r="AB149" s="282" t="s">
        <v>9884</v>
      </c>
      <c r="AC149" s="317" t="s">
        <v>2104</v>
      </c>
      <c r="AD149" s="318" t="s">
        <v>2704</v>
      </c>
      <c r="AE149" s="319">
        <v>0</v>
      </c>
      <c r="AF149" s="319" t="s">
        <v>11273</v>
      </c>
      <c r="AG149" s="320">
        <v>34.85</v>
      </c>
      <c r="AH149" s="321">
        <f t="shared" si="31"/>
        <v>0</v>
      </c>
      <c r="AI149" s="287">
        <f>_xlfn.IFNA(VLOOKUP(AD:AD,грп!B:C,2,0),0)</f>
        <v>0</v>
      </c>
      <c r="AJ149" s="607">
        <v>0</v>
      </c>
      <c r="AK149" s="672" t="str">
        <f t="shared" si="25"/>
        <v xml:space="preserve"> </v>
      </c>
      <c r="AL149" s="174"/>
    </row>
    <row r="150" spans="1:38" s="4" customFormat="1" ht="12" customHeight="1" x14ac:dyDescent="0.35">
      <c r="A150" s="288"/>
      <c r="B150" s="289"/>
      <c r="C150" s="290" t="s">
        <v>555</v>
      </c>
      <c r="D150" s="291" t="s">
        <v>2703</v>
      </c>
      <c r="E150" s="292"/>
      <c r="F150" s="293"/>
      <c r="G150" s="293"/>
      <c r="H150" s="294"/>
      <c r="I150" s="294"/>
      <c r="J150" s="282" t="s">
        <v>393</v>
      </c>
      <c r="K150" s="282" t="str">
        <f t="shared" si="24"/>
        <v/>
      </c>
      <c r="L150" s="295"/>
      <c r="M150" s="296"/>
      <c r="N150" s="297"/>
      <c r="O150" s="297"/>
      <c r="P150" s="297"/>
      <c r="Q150" s="297" t="str">
        <f>_xlfn.IFNA(VLOOKUP($E:$E,'4'!$A:$F,3,0),"")</f>
        <v/>
      </c>
      <c r="R150" s="297" t="str">
        <f>_xlfn.IFNA(VLOOKUP($E:$E,'5'!$A:$F,3,0),"")</f>
        <v/>
      </c>
      <c r="S150" s="297"/>
      <c r="T150" s="298"/>
      <c r="U150" s="299"/>
      <c r="V150" s="299"/>
      <c r="W150" s="300"/>
      <c r="X150" s="301"/>
      <c r="Y150" s="749"/>
      <c r="Z150" s="282"/>
      <c r="AA150" s="280"/>
      <c r="AB150" s="280" t="s">
        <v>393</v>
      </c>
      <c r="AC150" s="302"/>
      <c r="AD150" s="303" t="s">
        <v>2703</v>
      </c>
      <c r="AE150" s="280"/>
      <c r="AF150" s="329"/>
      <c r="AG150" s="305"/>
      <c r="AH150" s="306"/>
      <c r="AI150" s="287">
        <f>_xlfn.IFNA(VLOOKUP(AD:AD,грп!B:C,2,0),0)</f>
        <v>0</v>
      </c>
      <c r="AJ150" s="607">
        <v>0</v>
      </c>
      <c r="AK150" s="672" t="str">
        <f t="shared" si="25"/>
        <v xml:space="preserve"> </v>
      </c>
      <c r="AL150" s="174"/>
    </row>
    <row r="151" spans="1:38" s="4" customFormat="1" ht="11.45" customHeight="1" outlineLevel="1" x14ac:dyDescent="0.35">
      <c r="A151" s="307" t="s">
        <v>1897</v>
      </c>
      <c r="B151" s="308" t="s">
        <v>6051</v>
      </c>
      <c r="C151" s="309" t="s">
        <v>21</v>
      </c>
      <c r="D151" s="310" t="s">
        <v>10448</v>
      </c>
      <c r="E151" s="322" t="s">
        <v>5620</v>
      </c>
      <c r="F151" s="293"/>
      <c r="G151" s="293"/>
      <c r="H151" s="294">
        <v>3</v>
      </c>
      <c r="I151" s="294" t="str">
        <f>IFERROR(_xlfn.IFNA(VLOOKUP($D:$D,history!$I:$Y,3,0),VLOOKUP(E:E,history!$H:$Y,4,0)),"--")</f>
        <v>--</v>
      </c>
      <c r="J151" s="282" t="s">
        <v>9869</v>
      </c>
      <c r="K151" s="282" t="str">
        <f t="shared" si="24"/>
        <v/>
      </c>
      <c r="L151" s="312">
        <f>IF($A$3="ИМ",ROUND($Y151*(1-($L$6-$F$4))*(1-$F$3)*(1+$AG$2),2),ROUND($M151*(1-($L$6-$F$4))*(1-$F$3)*(1+$AG$2),2))</f>
        <v>2925.66</v>
      </c>
      <c r="M151" s="312">
        <f>ROUND(IF($A$3="РЕГИОНЫ",AG151*$AG$3*$AG$1,IF(AI151=0,AG151*$AG$3*$AG$1,AG151*$AG$3*(1-5%)*$AG$1)),2)</f>
        <v>4432.82</v>
      </c>
      <c r="N151" s="297" t="str">
        <f>_xlfn.IFNA(VLOOKUP($E:$E,'1'!$A:$E,3,0),"")</f>
        <v/>
      </c>
      <c r="O151" s="297" t="str">
        <f>_xlfn.IFNA(VLOOKUP($E:$E,'2'!$A:$E,3,0),"")</f>
        <v/>
      </c>
      <c r="P151" s="297" t="str">
        <f>_xlfn.IFNA(VLOOKUP($E:$E,'3'!$A:$D,3,0),"")</f>
        <v/>
      </c>
      <c r="Q151" s="297" t="str">
        <f>_xlfn.IFNA(VLOOKUP($E:$E,'4'!$A:$F,3,0),"")</f>
        <v/>
      </c>
      <c r="R151" s="297" t="str">
        <f>_xlfn.IFNA(VLOOKUP($E:$E,'5'!$A:$F,3,0),"")</f>
        <v/>
      </c>
      <c r="S151" s="297" t="str">
        <f>_xlfn.IFNA(VLOOKUP($E:$E,'6'!$A:$F,3,0),"")</f>
        <v/>
      </c>
      <c r="T151" s="313">
        <v>1</v>
      </c>
      <c r="U151" s="313">
        <v>1</v>
      </c>
      <c r="V151" s="313">
        <v>10</v>
      </c>
      <c r="W151" s="314">
        <v>2.117</v>
      </c>
      <c r="X151" s="315">
        <v>5.0000000000000001E-3</v>
      </c>
      <c r="Y151" s="749">
        <v>3990</v>
      </c>
      <c r="Z151" s="282"/>
      <c r="AA151" s="316" t="s">
        <v>10390</v>
      </c>
      <c r="AB151" s="282" t="s">
        <v>9164</v>
      </c>
      <c r="AC151" s="317" t="s">
        <v>2104</v>
      </c>
      <c r="AD151" s="318" t="s">
        <v>2703</v>
      </c>
      <c r="AE151" s="319">
        <v>0</v>
      </c>
      <c r="AF151" s="319" t="s">
        <v>21</v>
      </c>
      <c r="AG151" s="320">
        <v>55.57</v>
      </c>
      <c r="AH151" s="321">
        <f>IF($A$3="РЕГИОНЫ",ROUND($AG151*(1-($L$6-$F$4))*(1-$F$3)*(1+$AG$2)*$AG$1,2),0)</f>
        <v>0</v>
      </c>
      <c r="AI151" s="287">
        <f>_xlfn.IFNA(VLOOKUP(AD:AD,грп!B:C,2,0),0)</f>
        <v>0</v>
      </c>
      <c r="AJ151" s="607">
        <v>3</v>
      </c>
      <c r="AK151" s="672" t="str">
        <f t="shared" si="25"/>
        <v>new</v>
      </c>
      <c r="AL151" s="174"/>
    </row>
    <row r="152" spans="1:38" s="4" customFormat="1" ht="12" customHeight="1" outlineLevel="1" x14ac:dyDescent="0.35">
      <c r="A152" s="307" t="s">
        <v>10402</v>
      </c>
      <c r="B152" s="308" t="s">
        <v>6052</v>
      </c>
      <c r="C152" s="290" t="s">
        <v>555</v>
      </c>
      <c r="D152" s="310" t="s">
        <v>3178</v>
      </c>
      <c r="E152" s="322" t="s">
        <v>752</v>
      </c>
      <c r="F152" s="293"/>
      <c r="G152" s="293"/>
      <c r="H152" s="294">
        <v>33</v>
      </c>
      <c r="I152" s="294" t="str">
        <f>IFERROR(_xlfn.IFNA(VLOOKUP($D:$D,history!$I:$Y,3,0),VLOOKUP(E:E,history!$H:$Y,4,0)),"--")</f>
        <v>--</v>
      </c>
      <c r="J152" s="282" t="s">
        <v>9870</v>
      </c>
      <c r="K152" s="282" t="str">
        <f t="shared" si="24"/>
        <v/>
      </c>
      <c r="L152" s="312">
        <f>IF($A$3="ИМ",ROUND($Y152*(1-($L$6-$F$4))*(1-$F$3)*(1+$AG$2),2),ROUND($M152*(1-($L$6-$F$4))*(1-$F$3)*(1+$AG$2),2))</f>
        <v>1797.41</v>
      </c>
      <c r="M152" s="312">
        <f>ROUND(IF($A$3="РЕГИОНЫ",AG152*$AG$3*$AG$1,IF(AI152=0,AG152*$AG$3*$AG$1,AG152*$AG$3*(1-5%)*$AG$1)),2)</f>
        <v>2723.35</v>
      </c>
      <c r="N152" s="297" t="str">
        <f>_xlfn.IFNA(VLOOKUP($E:$E,'1'!$A:$E,3,0),"")</f>
        <v/>
      </c>
      <c r="O152" s="297" t="str">
        <f>_xlfn.IFNA(VLOOKUP($E:$E,'2'!$A:$E,3,0),"")</f>
        <v/>
      </c>
      <c r="P152" s="297" t="str">
        <f>_xlfn.IFNA(VLOOKUP($E:$E,'3'!$A:$D,3,0),"")</f>
        <v/>
      </c>
      <c r="Q152" s="297" t="str">
        <f>_xlfn.IFNA(VLOOKUP($E:$E,'4'!$A:$F,3,0),"")</f>
        <v/>
      </c>
      <c r="R152" s="297" t="str">
        <f>_xlfn.IFNA(VLOOKUP($E:$E,'5'!$A:$F,3,0),"")</f>
        <v/>
      </c>
      <c r="S152" s="297" t="str">
        <f>_xlfn.IFNA(VLOOKUP($E:$E,'6'!$A:$F,3,0),"")</f>
        <v/>
      </c>
      <c r="T152" s="313">
        <v>1</v>
      </c>
      <c r="U152" s="313">
        <v>1</v>
      </c>
      <c r="V152" s="313">
        <v>6</v>
      </c>
      <c r="W152" s="314">
        <v>1.4670000000000001</v>
      </c>
      <c r="X152" s="315">
        <v>4.5833332999999999E-3</v>
      </c>
      <c r="Y152" s="749">
        <v>2590</v>
      </c>
      <c r="Z152" s="282"/>
      <c r="AA152" s="316" t="s">
        <v>10388</v>
      </c>
      <c r="AB152" s="282" t="s">
        <v>9163</v>
      </c>
      <c r="AC152" s="317" t="s">
        <v>2104</v>
      </c>
      <c r="AD152" s="318" t="s">
        <v>2703</v>
      </c>
      <c r="AE152" s="319">
        <v>0</v>
      </c>
      <c r="AF152" s="319" t="s">
        <v>11273</v>
      </c>
      <c r="AG152" s="320">
        <v>34.14</v>
      </c>
      <c r="AH152" s="321">
        <f>IF($A$3="РЕГИОНЫ",ROUND($AG152*(1-($L$6-$F$4))*(1-$F$3)*(1+$AG$2)*$AG$1,2),0)</f>
        <v>0</v>
      </c>
      <c r="AI152" s="287">
        <f>_xlfn.IFNA(VLOOKUP(AD:AD,грп!B:C,2,0),0)</f>
        <v>0</v>
      </c>
      <c r="AJ152" s="607">
        <v>5</v>
      </c>
      <c r="AK152" s="672" t="str">
        <f t="shared" si="25"/>
        <v xml:space="preserve"> </v>
      </c>
      <c r="AL152" s="174"/>
    </row>
    <row r="153" spans="1:38" s="4" customFormat="1" ht="12" customHeight="1" outlineLevel="1" x14ac:dyDescent="0.35">
      <c r="A153" s="307" t="s">
        <v>339</v>
      </c>
      <c r="B153" s="308" t="s">
        <v>6053</v>
      </c>
      <c r="C153" s="290" t="s">
        <v>555</v>
      </c>
      <c r="D153" s="310" t="s">
        <v>3721</v>
      </c>
      <c r="E153" s="322" t="s">
        <v>340</v>
      </c>
      <c r="F153" s="293"/>
      <c r="G153" s="293"/>
      <c r="H153" s="294">
        <v>16</v>
      </c>
      <c r="I153" s="294" t="str">
        <f>IFERROR(_xlfn.IFNA(VLOOKUP($D:$D,history!$I:$Y,3,0),VLOOKUP(E:E,history!$H:$Y,4,0)),"--")</f>
        <v>--</v>
      </c>
      <c r="J153" s="282" t="s">
        <v>9870</v>
      </c>
      <c r="K153" s="282" t="str">
        <f t="shared" si="24"/>
        <v/>
      </c>
      <c r="L153" s="312">
        <f>IF($A$3="ИМ",ROUND($Y153*(1-($L$6-$F$4))*(1-$F$3)*(1+$AG$2),2),ROUND($M153*(1-($L$6-$F$4))*(1-$F$3)*(1+$AG$2),2))</f>
        <v>1534.7</v>
      </c>
      <c r="M153" s="312">
        <f>ROUND(IF($A$3="РЕГИОНЫ",AG153*$AG$3*$AG$1,IF(AI153=0,AG153*$AG$3*$AG$1,AG153*$AG$3*(1-5%)*$AG$1)),2)</f>
        <v>2325.3000000000002</v>
      </c>
      <c r="N153" s="297" t="str">
        <f>_xlfn.IFNA(VLOOKUP($E:$E,'1'!$A:$E,3,0),"")</f>
        <v/>
      </c>
      <c r="O153" s="297" t="str">
        <f>_xlfn.IFNA(VLOOKUP($E:$E,'2'!$A:$E,3,0),"")</f>
        <v/>
      </c>
      <c r="P153" s="297" t="str">
        <f>_xlfn.IFNA(VLOOKUP($E:$E,'3'!$A:$D,3,0),"")</f>
        <v/>
      </c>
      <c r="Q153" s="297" t="str">
        <f>_xlfn.IFNA(VLOOKUP($E:$E,'4'!$A:$F,3,0),"")</f>
        <v/>
      </c>
      <c r="R153" s="297" t="str">
        <f>_xlfn.IFNA(VLOOKUP($E:$E,'5'!$A:$F,3,0),"")</f>
        <v/>
      </c>
      <c r="S153" s="297" t="str">
        <f>_xlfn.IFNA(VLOOKUP($E:$E,'6'!$A:$F,3,0),"")</f>
        <v/>
      </c>
      <c r="T153" s="313">
        <v>1</v>
      </c>
      <c r="U153" s="313">
        <v>1</v>
      </c>
      <c r="V153" s="313">
        <v>10</v>
      </c>
      <c r="W153" s="314">
        <v>1.52</v>
      </c>
      <c r="X153" s="315">
        <v>4.0499999999999998E-3</v>
      </c>
      <c r="Y153" s="749">
        <v>2090</v>
      </c>
      <c r="Z153" s="282"/>
      <c r="AA153" s="316" t="s">
        <v>10391</v>
      </c>
      <c r="AB153" s="282" t="s">
        <v>9885</v>
      </c>
      <c r="AC153" s="317" t="s">
        <v>2104</v>
      </c>
      <c r="AD153" s="318" t="s">
        <v>2703</v>
      </c>
      <c r="AE153" s="319">
        <v>0</v>
      </c>
      <c r="AF153" s="319" t="s">
        <v>11273</v>
      </c>
      <c r="AG153" s="320">
        <v>29.15</v>
      </c>
      <c r="AH153" s="321">
        <f>IF($A$3="РЕГИОНЫ",ROUND($AG153*(1-($L$6-$F$4))*(1-$F$3)*(1+$AG$2)*$AG$1,2),0)</f>
        <v>0</v>
      </c>
      <c r="AI153" s="287">
        <f>_xlfn.IFNA(VLOOKUP(AD:AD,грп!B:C,2,0),0)</f>
        <v>0</v>
      </c>
      <c r="AJ153" s="607">
        <v>19</v>
      </c>
      <c r="AK153" s="672" t="str">
        <f t="shared" si="25"/>
        <v xml:space="preserve"> </v>
      </c>
      <c r="AL153" s="174"/>
    </row>
    <row r="154" spans="1:38" s="4" customFormat="1" ht="12" customHeight="1" x14ac:dyDescent="0.35">
      <c r="A154" s="288"/>
      <c r="B154" s="289"/>
      <c r="C154" s="290" t="s">
        <v>555</v>
      </c>
      <c r="D154" s="291" t="s">
        <v>5015</v>
      </c>
      <c r="E154" s="292"/>
      <c r="F154" s="293"/>
      <c r="G154" s="293"/>
      <c r="H154" s="294"/>
      <c r="I154" s="294"/>
      <c r="J154" s="282" t="s">
        <v>393</v>
      </c>
      <c r="K154" s="282" t="str">
        <f t="shared" si="24"/>
        <v/>
      </c>
      <c r="L154" s="295"/>
      <c r="M154" s="296"/>
      <c r="N154" s="297"/>
      <c r="O154" s="297"/>
      <c r="P154" s="297"/>
      <c r="Q154" s="297" t="str">
        <f>_xlfn.IFNA(VLOOKUP($E:$E,'4'!$A:$F,3,0),"")</f>
        <v/>
      </c>
      <c r="R154" s="297" t="str">
        <f>_xlfn.IFNA(VLOOKUP($E:$E,'5'!$A:$F,3,0),"")</f>
        <v/>
      </c>
      <c r="S154" s="297"/>
      <c r="T154" s="298"/>
      <c r="U154" s="299"/>
      <c r="V154" s="299"/>
      <c r="W154" s="300"/>
      <c r="X154" s="301"/>
      <c r="Y154" s="749"/>
      <c r="Z154" s="282"/>
      <c r="AA154" s="280"/>
      <c r="AB154" s="280" t="s">
        <v>393</v>
      </c>
      <c r="AC154" s="302"/>
      <c r="AD154" s="303" t="s">
        <v>5015</v>
      </c>
      <c r="AE154" s="280"/>
      <c r="AF154" s="329"/>
      <c r="AG154" s="305"/>
      <c r="AH154" s="306"/>
      <c r="AI154" s="287">
        <f>_xlfn.IFNA(VLOOKUP(AD:AD,грп!B:C,2,0),0)</f>
        <v>0</v>
      </c>
      <c r="AJ154" s="607">
        <v>0</v>
      </c>
      <c r="AK154" s="672" t="str">
        <f t="shared" si="25"/>
        <v xml:space="preserve"> </v>
      </c>
      <c r="AL154" s="174"/>
    </row>
    <row r="155" spans="1:38" s="4" customFormat="1" ht="12" customHeight="1" outlineLevel="1" x14ac:dyDescent="0.35">
      <c r="A155" s="307" t="s">
        <v>10402</v>
      </c>
      <c r="B155" s="308" t="s">
        <v>6054</v>
      </c>
      <c r="C155" s="330"/>
      <c r="D155" s="310" t="s">
        <v>3187</v>
      </c>
      <c r="E155" s="322" t="s">
        <v>5012</v>
      </c>
      <c r="F155" s="293"/>
      <c r="G155" s="293"/>
      <c r="H155" s="294">
        <v>5</v>
      </c>
      <c r="I155" s="294" t="str">
        <f>IFERROR(_xlfn.IFNA(VLOOKUP($D:$D,history!$I:$Y,3,0),VLOOKUP(E:E,history!$H:$Y,4,0)),"--")</f>
        <v>--</v>
      </c>
      <c r="J155" s="282" t="s">
        <v>9869</v>
      </c>
      <c r="K155" s="282" t="str">
        <f t="shared" si="24"/>
        <v/>
      </c>
      <c r="L155" s="312">
        <f>IF($A$3="ИМ",ROUND($Y155*(1-($L$6-$F$4))*(1-$F$3)*(1+$AG$2),2),ROUND($M155*(1-($L$6-$F$4))*(1-$F$3)*(1+$AG$2),2))</f>
        <v>8958.09</v>
      </c>
      <c r="M155" s="312">
        <f>ROUND(IF($A$3="РЕГИОНЫ",AG155*$AG$3*$AG$1,IF(AI155=0,AG155*$AG$3*$AG$1,AG155*$AG$3*(1-5%)*$AG$1)),2)</f>
        <v>13572.87</v>
      </c>
      <c r="N155" s="297" t="str">
        <f>_xlfn.IFNA(VLOOKUP($E:$E,'1'!$A:$E,3,0),"")</f>
        <v/>
      </c>
      <c r="O155" s="297" t="str">
        <f>_xlfn.IFNA(VLOOKUP($E:$E,'2'!$A:$E,3,0),"")</f>
        <v/>
      </c>
      <c r="P155" s="297" t="str">
        <f>_xlfn.IFNA(VLOOKUP($E:$E,'3'!$A:$D,3,0),"")</f>
        <v/>
      </c>
      <c r="Q155" s="297" t="str">
        <f>_xlfn.IFNA(VLOOKUP($E:$E,'4'!$A:$F,3,0),"")</f>
        <v/>
      </c>
      <c r="R155" s="297" t="str">
        <f>_xlfn.IFNA(VLOOKUP($E:$E,'5'!$A:$F,3,0),"")</f>
        <v/>
      </c>
      <c r="S155" s="297" t="str">
        <f>_xlfn.IFNA(VLOOKUP($E:$E,'6'!$A:$F,3,0),"")</f>
        <v/>
      </c>
      <c r="T155" s="313">
        <v>1</v>
      </c>
      <c r="U155" s="313">
        <v>1</v>
      </c>
      <c r="V155" s="313">
        <v>4</v>
      </c>
      <c r="W155" s="314">
        <v>5.55</v>
      </c>
      <c r="X155" s="315">
        <v>1.17E-2</v>
      </c>
      <c r="Y155" s="749">
        <v>12890</v>
      </c>
      <c r="Z155" s="282"/>
      <c r="AA155" s="316" t="s">
        <v>10392</v>
      </c>
      <c r="AB155" s="282" t="s">
        <v>9163</v>
      </c>
      <c r="AC155" s="317" t="s">
        <v>2104</v>
      </c>
      <c r="AD155" s="318" t="s">
        <v>5015</v>
      </c>
      <c r="AE155" s="319">
        <v>0</v>
      </c>
      <c r="AF155" s="319" t="s">
        <v>11273</v>
      </c>
      <c r="AG155" s="320">
        <v>170.15</v>
      </c>
      <c r="AH155" s="321">
        <f>IF($A$3="РЕГИОНЫ",ROUND($AG155*(1-($L$6-$F$4))*(1-$F$3)*(1+$AG$2)*$AG$1,2),0)</f>
        <v>0</v>
      </c>
      <c r="AI155" s="287">
        <f>_xlfn.IFNA(VLOOKUP(AD:AD,грп!B:C,2,0),0)</f>
        <v>0</v>
      </c>
      <c r="AJ155" s="607">
        <v>0</v>
      </c>
      <c r="AK155" s="672">
        <f t="shared" si="25"/>
        <v>0</v>
      </c>
      <c r="AL155" s="174"/>
    </row>
    <row r="156" spans="1:38" s="4" customFormat="1" ht="12" customHeight="1" x14ac:dyDescent="0.35">
      <c r="A156" s="288"/>
      <c r="B156" s="289"/>
      <c r="C156" s="290" t="s">
        <v>555</v>
      </c>
      <c r="D156" s="291" t="s">
        <v>4044</v>
      </c>
      <c r="E156" s="292"/>
      <c r="F156" s="293"/>
      <c r="G156" s="293"/>
      <c r="H156" s="294"/>
      <c r="I156" s="294"/>
      <c r="J156" s="282" t="s">
        <v>393</v>
      </c>
      <c r="K156" s="282" t="str">
        <f t="shared" si="24"/>
        <v/>
      </c>
      <c r="L156" s="295"/>
      <c r="M156" s="296"/>
      <c r="N156" s="297"/>
      <c r="O156" s="297"/>
      <c r="P156" s="297"/>
      <c r="Q156" s="297" t="str">
        <f>_xlfn.IFNA(VLOOKUP($E:$E,'4'!$A:$F,3,0),"")</f>
        <v/>
      </c>
      <c r="R156" s="297" t="str">
        <f>_xlfn.IFNA(VLOOKUP($E:$E,'5'!$A:$F,3,0),"")</f>
        <v/>
      </c>
      <c r="S156" s="297"/>
      <c r="T156" s="298"/>
      <c r="U156" s="280"/>
      <c r="V156" s="280"/>
      <c r="W156" s="300"/>
      <c r="X156" s="301"/>
      <c r="Y156" s="749"/>
      <c r="Z156" s="282"/>
      <c r="AA156" s="280"/>
      <c r="AB156" s="280" t="s">
        <v>393</v>
      </c>
      <c r="AC156" s="302"/>
      <c r="AD156" s="338" t="s">
        <v>4044</v>
      </c>
      <c r="AE156" s="280"/>
      <c r="AF156" s="329"/>
      <c r="AG156" s="305"/>
      <c r="AH156" s="306"/>
      <c r="AI156" s="287">
        <f>_xlfn.IFNA(VLOOKUP(AD:AD,грп!B:C,2,0),0)</f>
        <v>0</v>
      </c>
      <c r="AJ156" s="607">
        <v>0</v>
      </c>
      <c r="AK156" s="672" t="str">
        <f t="shared" si="25"/>
        <v xml:space="preserve"> </v>
      </c>
      <c r="AL156" s="174"/>
    </row>
    <row r="157" spans="1:38" s="4" customFormat="1" ht="12" customHeight="1" outlineLevel="1" x14ac:dyDescent="0.35">
      <c r="A157" s="307" t="s">
        <v>10402</v>
      </c>
      <c r="B157" s="308" t="s">
        <v>6055</v>
      </c>
      <c r="C157" s="290" t="s">
        <v>555</v>
      </c>
      <c r="D157" s="310" t="s">
        <v>2812</v>
      </c>
      <c r="E157" s="322" t="s">
        <v>545</v>
      </c>
      <c r="F157" s="293"/>
      <c r="G157" s="293"/>
      <c r="H157" s="294">
        <v>16</v>
      </c>
      <c r="I157" s="294" t="str">
        <f>IFERROR(_xlfn.IFNA(VLOOKUP($D:$D,history!$I:$Y,3,0),VLOOKUP(E:E,history!$H:$Y,4,0)),"--")</f>
        <v>--</v>
      </c>
      <c r="J157" s="282" t="s">
        <v>9870</v>
      </c>
      <c r="K157" s="282" t="str">
        <f t="shared" si="24"/>
        <v/>
      </c>
      <c r="L157" s="312">
        <f>IF($A$3="ИМ",ROUND($Y157*(1-($L$6-$F$4))*(1-$F$3)*(1+$AG$2),2),ROUND($M157*(1-($L$6-$F$4))*(1-$F$3)*(1+$AG$2),2))</f>
        <v>6261.45</v>
      </c>
      <c r="M157" s="312">
        <f>ROUND(IF($A$3="РЕГИОНЫ",AG157*$AG$3*$AG$1,IF(AI157=0,AG157*$AG$3*$AG$1,AG157*$AG$3*(1-5%)*$AG$1)),2)</f>
        <v>9487.0499999999993</v>
      </c>
      <c r="N157" s="297" t="str">
        <f>_xlfn.IFNA(VLOOKUP($E:$E,'1'!$A:$E,3,0),"")</f>
        <v/>
      </c>
      <c r="O157" s="297" t="str">
        <f>_xlfn.IFNA(VLOOKUP($E:$E,'2'!$A:$E,3,0),"")</f>
        <v/>
      </c>
      <c r="P157" s="297" t="str">
        <f>_xlfn.IFNA(VLOOKUP($E:$E,'3'!$A:$D,3,0),"")</f>
        <v/>
      </c>
      <c r="Q157" s="297" t="str">
        <f>_xlfn.IFNA(VLOOKUP($E:$E,'4'!$A:$F,3,0),"")</f>
        <v/>
      </c>
      <c r="R157" s="297" t="str">
        <f>_xlfn.IFNA(VLOOKUP($E:$E,'5'!$A:$F,3,0),"")</f>
        <v/>
      </c>
      <c r="S157" s="297" t="str">
        <f>_xlfn.IFNA(VLOOKUP($E:$E,'6'!$A:$F,3,0),"")</f>
        <v/>
      </c>
      <c r="T157" s="313">
        <v>1</v>
      </c>
      <c r="U157" s="313">
        <v>1</v>
      </c>
      <c r="V157" s="313">
        <v>5</v>
      </c>
      <c r="W157" s="314">
        <v>3.86</v>
      </c>
      <c r="X157" s="315">
        <v>1.0999999999999999E-2</v>
      </c>
      <c r="Y157" s="749">
        <v>9050</v>
      </c>
      <c r="Z157" s="282"/>
      <c r="AA157" s="316" t="s">
        <v>393</v>
      </c>
      <c r="AB157" s="282" t="s">
        <v>9884</v>
      </c>
      <c r="AC157" s="317" t="s">
        <v>2104</v>
      </c>
      <c r="AD157" s="318" t="s">
        <v>4044</v>
      </c>
      <c r="AE157" s="319">
        <v>0</v>
      </c>
      <c r="AF157" s="319" t="s">
        <v>11273</v>
      </c>
      <c r="AG157" s="320">
        <v>118.93</v>
      </c>
      <c r="AH157" s="321">
        <f>IF($A$3="РЕГИОНЫ",ROUND($AG157*(1-($L$6-$F$4))*(1-$F$3)*(1+$AG$2)*$AG$1,2),0)</f>
        <v>0</v>
      </c>
      <c r="AI157" s="287">
        <f>_xlfn.IFNA(VLOOKUP(AD:AD,грп!B:C,2,0),0)</f>
        <v>0</v>
      </c>
      <c r="AJ157" s="607">
        <v>15</v>
      </c>
      <c r="AK157" s="672" t="str">
        <f t="shared" si="25"/>
        <v xml:space="preserve"> </v>
      </c>
      <c r="AL157" s="174"/>
    </row>
    <row r="158" spans="1:38" s="4" customFormat="1" ht="11.45" customHeight="1" outlineLevel="1" x14ac:dyDescent="0.35">
      <c r="A158" s="307" t="s">
        <v>1897</v>
      </c>
      <c r="B158" s="308" t="s">
        <v>6055</v>
      </c>
      <c r="C158" s="309" t="s">
        <v>21</v>
      </c>
      <c r="D158" s="310" t="s">
        <v>10449</v>
      </c>
      <c r="E158" s="322" t="s">
        <v>9268</v>
      </c>
      <c r="F158" s="293"/>
      <c r="G158" s="293"/>
      <c r="H158" s="294"/>
      <c r="I158" s="294" t="str">
        <f>IFERROR(_xlfn.IFNA(VLOOKUP($D:$D,history!$I:$Y,3,0),VLOOKUP(E:E,history!$H:$Y,4,0)),"--")</f>
        <v>--</v>
      </c>
      <c r="J158" s="282" t="s">
        <v>5946</v>
      </c>
      <c r="K158" s="282" t="str">
        <f t="shared" si="24"/>
        <v/>
      </c>
      <c r="L158" s="312">
        <f>IF($A$3="ИМ",ROUND($Y158*(1-($L$6-$F$4))*(1-$F$3)*(1+$AG$2),2),ROUND($M158*(1-($L$6-$F$4))*(1-$F$3)*(1+$AG$2),2))</f>
        <v>0</v>
      </c>
      <c r="M158" s="312">
        <f>ROUND(IF($A$3="РЕГИОНЫ",AG158*$AG$3*$AG$1,IF(AI158=0,AG158*$AG$3*$AG$1,AG158*$AG$3*(1-5%)*$AG$1)),2)</f>
        <v>0</v>
      </c>
      <c r="N158" s="297" t="str">
        <f>_xlfn.IFNA(VLOOKUP($E:$E,'1'!$A:$E,3,0),"")</f>
        <v/>
      </c>
      <c r="O158" s="297" t="str">
        <f>_xlfn.IFNA(VLOOKUP($E:$E,'2'!$A:$E,3,0),"")</f>
        <v/>
      </c>
      <c r="P158" s="297" t="str">
        <f>_xlfn.IFNA(VLOOKUP($E:$E,'3'!$A:$D,3,0),"")</f>
        <v/>
      </c>
      <c r="Q158" s="297" t="str">
        <f>_xlfn.IFNA(VLOOKUP($E:$E,'4'!$A:$F,3,0),"")</f>
        <v/>
      </c>
      <c r="R158" s="297" t="str">
        <f>_xlfn.IFNA(VLOOKUP($E:$E,'5'!$A:$F,3,0),"")</f>
        <v/>
      </c>
      <c r="S158" s="297" t="str">
        <f>_xlfn.IFNA(VLOOKUP($E:$E,'6'!$A:$F,3,0),"")</f>
        <v/>
      </c>
      <c r="T158" s="313">
        <v>1</v>
      </c>
      <c r="U158" s="313">
        <v>1</v>
      </c>
      <c r="V158" s="313">
        <v>4</v>
      </c>
      <c r="W158" s="314">
        <v>4.7750000000000004</v>
      </c>
      <c r="X158" s="315">
        <v>1.6480000000000002E-2</v>
      </c>
      <c r="Y158" s="749">
        <v>0</v>
      </c>
      <c r="Z158" s="282"/>
      <c r="AA158" s="316" t="s">
        <v>10393</v>
      </c>
      <c r="AB158" s="282" t="s">
        <v>10389</v>
      </c>
      <c r="AC158" s="317" t="s">
        <v>2104</v>
      </c>
      <c r="AD158" s="318" t="s">
        <v>4044</v>
      </c>
      <c r="AE158" s="319">
        <v>0</v>
      </c>
      <c r="AF158" s="319" t="s">
        <v>21</v>
      </c>
      <c r="AG158" s="320">
        <v>0</v>
      </c>
      <c r="AH158" s="321">
        <f>IF($A$3="РЕГИОНЫ",ROUND($AG158*(1-($L$6-$F$4))*(1-$F$3)*(1+$AG$2)*$AG$1,2),0)</f>
        <v>0</v>
      </c>
      <c r="AI158" s="287">
        <f>_xlfn.IFNA(VLOOKUP(AD:AD,грп!B:C,2,0),0)</f>
        <v>0</v>
      </c>
      <c r="AJ158" s="607">
        <v>0</v>
      </c>
      <c r="AK158" s="672" t="str">
        <f t="shared" si="25"/>
        <v>new</v>
      </c>
      <c r="AL158" s="174"/>
    </row>
    <row r="159" spans="1:38" s="4" customFormat="1" ht="12" customHeight="1" x14ac:dyDescent="0.35">
      <c r="A159" s="288"/>
      <c r="B159" s="289"/>
      <c r="C159" s="290" t="s">
        <v>555</v>
      </c>
      <c r="D159" s="291" t="s">
        <v>511</v>
      </c>
      <c r="E159" s="292"/>
      <c r="F159" s="293"/>
      <c r="G159" s="293"/>
      <c r="H159" s="294"/>
      <c r="I159" s="294"/>
      <c r="J159" s="282" t="s">
        <v>393</v>
      </c>
      <c r="K159" s="282" t="str">
        <f t="shared" si="24"/>
        <v/>
      </c>
      <c r="L159" s="295"/>
      <c r="M159" s="296"/>
      <c r="N159" s="297"/>
      <c r="O159" s="297"/>
      <c r="P159" s="297"/>
      <c r="Q159" s="297" t="str">
        <f>_xlfn.IFNA(VLOOKUP($E:$E,'4'!$A:$F,3,0),"")</f>
        <v/>
      </c>
      <c r="R159" s="297" t="str">
        <f>_xlfn.IFNA(VLOOKUP($E:$E,'5'!$A:$F,3,0),"")</f>
        <v/>
      </c>
      <c r="S159" s="297"/>
      <c r="T159" s="298"/>
      <c r="U159" s="280"/>
      <c r="V159" s="280"/>
      <c r="W159" s="300"/>
      <c r="X159" s="301"/>
      <c r="Y159" s="749"/>
      <c r="Z159" s="282"/>
      <c r="AA159" s="280"/>
      <c r="AB159" s="280" t="s">
        <v>393</v>
      </c>
      <c r="AC159" s="302"/>
      <c r="AD159" s="338" t="s">
        <v>511</v>
      </c>
      <c r="AE159" s="280"/>
      <c r="AF159" s="329"/>
      <c r="AG159" s="305"/>
      <c r="AH159" s="306"/>
      <c r="AI159" s="287">
        <f>_xlfn.IFNA(VLOOKUP(AD:AD,грп!B:C,2,0),0)</f>
        <v>0</v>
      </c>
      <c r="AJ159" s="607">
        <v>0</v>
      </c>
      <c r="AK159" s="672" t="str">
        <f t="shared" si="25"/>
        <v xml:space="preserve"> </v>
      </c>
      <c r="AL159" s="174"/>
    </row>
    <row r="160" spans="1:38" s="4" customFormat="1" ht="12" customHeight="1" outlineLevel="1" x14ac:dyDescent="0.35">
      <c r="A160" s="307" t="s">
        <v>10402</v>
      </c>
      <c r="B160" s="308" t="s">
        <v>6056</v>
      </c>
      <c r="C160" s="309"/>
      <c r="D160" s="310" t="s">
        <v>3383</v>
      </c>
      <c r="E160" s="292" t="s">
        <v>3384</v>
      </c>
      <c r="F160" s="293"/>
      <c r="G160" s="293"/>
      <c r="H160" s="294">
        <v>11</v>
      </c>
      <c r="I160" s="294" t="str">
        <f>IFERROR(_xlfn.IFNA(VLOOKUP($D:$D,history!$I:$Y,3,0),VLOOKUP(E:E,history!$H:$Y,4,0)),"--")</f>
        <v>V</v>
      </c>
      <c r="J160" s="282" t="s">
        <v>9868</v>
      </c>
      <c r="K160" s="282" t="str">
        <f t="shared" si="24"/>
        <v/>
      </c>
      <c r="L160" s="312">
        <f>IF($A$3="ИМ",ROUND($Y160*(1-($L$6-$F$4))*(1-$F$3)*(1+$AG$2),2),ROUND($M160*(1-($L$6-$F$4))*(1-$F$3)*(1+$AG$2),2))</f>
        <v>5884.49</v>
      </c>
      <c r="M160" s="312">
        <f>ROUND(IF($A$3="РЕГИОНЫ",AG160*$AG$3*$AG$1,IF(AI160=0,AG160*$AG$3*$AG$1,AG160*$AG$3*(1-5%)*$AG$1)),2)</f>
        <v>8915.89</v>
      </c>
      <c r="N160" s="297" t="str">
        <f>_xlfn.IFNA(VLOOKUP($E:$E,'1'!$A:$E,3,0),"")</f>
        <v/>
      </c>
      <c r="O160" s="297" t="str">
        <f>_xlfn.IFNA(VLOOKUP($E:$E,'2'!$A:$E,3,0),"")</f>
        <v/>
      </c>
      <c r="P160" s="297" t="str">
        <f>_xlfn.IFNA(VLOOKUP($E:$E,'3'!$A:$D,3,0),"")</f>
        <v/>
      </c>
      <c r="Q160" s="297" t="str">
        <f>_xlfn.IFNA(VLOOKUP($E:$E,'4'!$A:$F,3,0),"")</f>
        <v/>
      </c>
      <c r="R160" s="297" t="str">
        <f>_xlfn.IFNA(VLOOKUP($E:$E,'5'!$A:$F,3,0),"")</f>
        <v/>
      </c>
      <c r="S160" s="297" t="str">
        <f>_xlfn.IFNA(VLOOKUP($E:$E,'6'!$A:$F,3,0),"")</f>
        <v/>
      </c>
      <c r="T160" s="313">
        <v>1</v>
      </c>
      <c r="U160" s="313">
        <v>1</v>
      </c>
      <c r="V160" s="313">
        <v>2</v>
      </c>
      <c r="W160" s="314">
        <v>5.64</v>
      </c>
      <c r="X160" s="315">
        <v>3.0583333300000001E-2</v>
      </c>
      <c r="Y160" s="749">
        <v>8490</v>
      </c>
      <c r="Z160" s="282"/>
      <c r="AA160" s="316" t="s">
        <v>10388</v>
      </c>
      <c r="AB160" s="282" t="s">
        <v>9163</v>
      </c>
      <c r="AC160" s="317" t="s">
        <v>2104</v>
      </c>
      <c r="AD160" s="318" t="s">
        <v>511</v>
      </c>
      <c r="AE160" s="319">
        <v>0</v>
      </c>
      <c r="AF160" s="319" t="s">
        <v>11273</v>
      </c>
      <c r="AG160" s="320">
        <v>111.77</v>
      </c>
      <c r="AH160" s="321">
        <f>IF($A$3="РЕГИОНЫ",ROUND($AG160*(1-($L$6-$F$4))*(1-$F$3)*(1+$AG$2)*$AG$1,2),0)</f>
        <v>0</v>
      </c>
      <c r="AI160" s="287">
        <f>_xlfn.IFNA(VLOOKUP(AD:AD,грп!B:C,2,0),0)</f>
        <v>0</v>
      </c>
      <c r="AJ160" s="607">
        <v>15</v>
      </c>
      <c r="AK160" s="672">
        <f t="shared" si="25"/>
        <v>0</v>
      </c>
      <c r="AL160" s="174"/>
    </row>
    <row r="161" spans="1:39" s="4" customFormat="1" ht="12" customHeight="1" outlineLevel="1" x14ac:dyDescent="0.35">
      <c r="A161" s="307" t="s">
        <v>10402</v>
      </c>
      <c r="B161" s="308" t="s">
        <v>6057</v>
      </c>
      <c r="C161" s="309"/>
      <c r="D161" s="310" t="s">
        <v>10450</v>
      </c>
      <c r="E161" s="311" t="s">
        <v>3832</v>
      </c>
      <c r="F161" s="293"/>
      <c r="G161" s="293"/>
      <c r="H161" s="294">
        <v>16</v>
      </c>
      <c r="I161" s="294" t="str">
        <f>IFERROR(_xlfn.IFNA(VLOOKUP($D:$D,history!$I:$Y,3,0),VLOOKUP(E:E,history!$H:$Y,4,0)),"--")</f>
        <v>--</v>
      </c>
      <c r="J161" s="282" t="s">
        <v>9870</v>
      </c>
      <c r="K161" s="282" t="str">
        <f t="shared" si="24"/>
        <v/>
      </c>
      <c r="L161" s="312">
        <f>IF($A$3="ИМ",ROUND($Y161*(1-($L$6-$F$4))*(1-$F$3)*(1+$AG$2),2),ROUND($M161*(1-($L$6-$F$4))*(1-$F$3)*(1+$AG$2),2))</f>
        <v>6354.11</v>
      </c>
      <c r="M161" s="312">
        <f>ROUND(IF($A$3="РЕГИОНЫ",AG161*$AG$3*$AG$1,IF(AI161=0,AG161*$AG$3*$AG$1,AG161*$AG$3*(1-5%)*$AG$1)),2)</f>
        <v>9627.44</v>
      </c>
      <c r="N161" s="297" t="str">
        <f>_xlfn.IFNA(VLOOKUP($E:$E,'1'!$A:$E,3,0),"")</f>
        <v/>
      </c>
      <c r="O161" s="297" t="str">
        <f>_xlfn.IFNA(VLOOKUP($E:$E,'2'!$A:$E,3,0),"")</f>
        <v/>
      </c>
      <c r="P161" s="297" t="str">
        <f>_xlfn.IFNA(VLOOKUP($E:$E,'3'!$A:$D,3,0),"")</f>
        <v/>
      </c>
      <c r="Q161" s="297" t="str">
        <f>_xlfn.IFNA(VLOOKUP($E:$E,'4'!$A:$F,3,0),"")</f>
        <v/>
      </c>
      <c r="R161" s="297" t="str">
        <f>_xlfn.IFNA(VLOOKUP($E:$E,'5'!$A:$F,3,0),"")</f>
        <v/>
      </c>
      <c r="S161" s="297" t="str">
        <f>_xlfn.IFNA(VLOOKUP($E:$E,'6'!$A:$F,3,0),"")</f>
        <v/>
      </c>
      <c r="T161" s="313">
        <v>1</v>
      </c>
      <c r="U161" s="313">
        <v>1</v>
      </c>
      <c r="V161" s="313">
        <v>2</v>
      </c>
      <c r="W161" s="314">
        <v>5.98</v>
      </c>
      <c r="X161" s="315">
        <v>3.3399999999999999E-2</v>
      </c>
      <c r="Y161" s="749">
        <v>9150</v>
      </c>
      <c r="Z161" s="282"/>
      <c r="AA161" s="316" t="s">
        <v>10388</v>
      </c>
      <c r="AB161" s="282" t="s">
        <v>9163</v>
      </c>
      <c r="AC161" s="317" t="s">
        <v>2104</v>
      </c>
      <c r="AD161" s="318" t="s">
        <v>511</v>
      </c>
      <c r="AE161" s="319">
        <v>0</v>
      </c>
      <c r="AF161" s="319" t="s">
        <v>11273</v>
      </c>
      <c r="AG161" s="320">
        <v>120.69</v>
      </c>
      <c r="AH161" s="321">
        <f>IF($A$3="РЕГИОНЫ",ROUND($AG161*(1-($L$6-$F$4))*(1-$F$3)*(1+$AG$2)*$AG$1,2),0)</f>
        <v>0</v>
      </c>
      <c r="AI161" s="287">
        <f>_xlfn.IFNA(VLOOKUP(AD:AD,грп!B:C,2,0),0)</f>
        <v>0</v>
      </c>
      <c r="AJ161" s="607">
        <v>12</v>
      </c>
      <c r="AK161" s="672">
        <f t="shared" si="25"/>
        <v>0</v>
      </c>
      <c r="AL161" s="174"/>
    </row>
    <row r="162" spans="1:39" s="4" customFormat="1" ht="12" customHeight="1" outlineLevel="1" x14ac:dyDescent="0.35">
      <c r="A162" s="307" t="s">
        <v>10402</v>
      </c>
      <c r="B162" s="308" t="s">
        <v>6058</v>
      </c>
      <c r="C162" s="341"/>
      <c r="D162" s="310" t="s">
        <v>2813</v>
      </c>
      <c r="E162" s="322" t="s">
        <v>1903</v>
      </c>
      <c r="F162" s="293"/>
      <c r="G162" s="293"/>
      <c r="H162" s="294">
        <v>15</v>
      </c>
      <c r="I162" s="294" t="str">
        <f>IFERROR(_xlfn.IFNA(VLOOKUP($D:$D,history!$I:$Y,3,0),VLOOKUP(E:E,history!$H:$Y,4,0)),"--")</f>
        <v>V</v>
      </c>
      <c r="J162" s="282" t="s">
        <v>9868</v>
      </c>
      <c r="K162" s="282" t="str">
        <f t="shared" si="24"/>
        <v/>
      </c>
      <c r="L162" s="312">
        <f>IF($A$3="ИМ",ROUND($Y162*(1-($L$6-$F$4))*(1-$F$3)*(1+$AG$2),2),ROUND($M162*(1-($L$6-$F$4))*(1-$F$3)*(1+$AG$2),2))</f>
        <v>5617.56</v>
      </c>
      <c r="M162" s="312">
        <f>ROUND(IF($A$3="РЕГИОНЫ",AG162*$AG$3*$AG$1,IF(AI162=0,AG162*$AG$3*$AG$1,AG162*$AG$3*(1-5%)*$AG$1)),2)</f>
        <v>8511.4599999999991</v>
      </c>
      <c r="N162" s="297" t="str">
        <f>_xlfn.IFNA(VLOOKUP($E:$E,'1'!$A:$E,3,0),"")</f>
        <v/>
      </c>
      <c r="O162" s="297" t="str">
        <f>_xlfn.IFNA(VLOOKUP($E:$E,'2'!$A:$E,3,0),"")</f>
        <v/>
      </c>
      <c r="P162" s="297" t="str">
        <f>_xlfn.IFNA(VLOOKUP($E:$E,'3'!$A:$D,3,0),"")</f>
        <v/>
      </c>
      <c r="Q162" s="297" t="str">
        <f>_xlfn.IFNA(VLOOKUP($E:$E,'4'!$A:$F,3,0),"")</f>
        <v/>
      </c>
      <c r="R162" s="297" t="str">
        <f>_xlfn.IFNA(VLOOKUP($E:$E,'5'!$A:$F,3,0),"")</f>
        <v/>
      </c>
      <c r="S162" s="297" t="str">
        <f>_xlfn.IFNA(VLOOKUP($E:$E,'6'!$A:$F,3,0),"")</f>
        <v/>
      </c>
      <c r="T162" s="313">
        <v>1</v>
      </c>
      <c r="U162" s="313">
        <v>1</v>
      </c>
      <c r="V162" s="313">
        <v>4</v>
      </c>
      <c r="W162" s="314">
        <v>6.8</v>
      </c>
      <c r="X162" s="315">
        <v>1.7999999999999999E-2</v>
      </c>
      <c r="Y162" s="749">
        <v>8090</v>
      </c>
      <c r="Z162" s="282"/>
      <c r="AA162" s="316" t="s">
        <v>10393</v>
      </c>
      <c r="AB162" s="282" t="s">
        <v>9163</v>
      </c>
      <c r="AC162" s="317" t="s">
        <v>2104</v>
      </c>
      <c r="AD162" s="318" t="s">
        <v>511</v>
      </c>
      <c r="AE162" s="319">
        <v>0</v>
      </c>
      <c r="AF162" s="319" t="s">
        <v>11273</v>
      </c>
      <c r="AG162" s="320">
        <v>106.7</v>
      </c>
      <c r="AH162" s="321">
        <f>IF($A$3="РЕГИОНЫ",ROUND($AG162*(1-($L$6-$F$4))*(1-$F$3)*(1+$AG$2)*$AG$1,2),0)</f>
        <v>0</v>
      </c>
      <c r="AI162" s="287">
        <f>_xlfn.IFNA(VLOOKUP(AD:AD,грп!B:C,2,0),0)</f>
        <v>0</v>
      </c>
      <c r="AJ162" s="607">
        <v>17</v>
      </c>
      <c r="AK162" s="672">
        <f t="shared" si="25"/>
        <v>0</v>
      </c>
      <c r="AL162" s="174"/>
    </row>
    <row r="163" spans="1:39" s="4" customFormat="1" ht="12" customHeight="1" outlineLevel="1" x14ac:dyDescent="0.35">
      <c r="A163" s="307" t="s">
        <v>10402</v>
      </c>
      <c r="B163" s="308" t="s">
        <v>6059</v>
      </c>
      <c r="C163" s="309"/>
      <c r="D163" s="310" t="s">
        <v>4216</v>
      </c>
      <c r="E163" s="322" t="s">
        <v>1849</v>
      </c>
      <c r="F163" s="293"/>
      <c r="G163" s="293"/>
      <c r="H163" s="294">
        <v>15</v>
      </c>
      <c r="I163" s="294" t="str">
        <f>IFERROR(_xlfn.IFNA(VLOOKUP($D:$D,history!$I:$Y,3,0),VLOOKUP(E:E,history!$H:$Y,4,0)),"--")</f>
        <v>--</v>
      </c>
      <c r="J163" s="282" t="s">
        <v>9868</v>
      </c>
      <c r="K163" s="282" t="str">
        <f t="shared" si="24"/>
        <v/>
      </c>
      <c r="L163" s="312">
        <f>IF($A$3="ИМ",ROUND($Y163*(1-($L$6-$F$4))*(1-$F$3)*(1+$AG$2),2),ROUND($M163*(1-($L$6-$F$4))*(1-$F$3)*(1+$AG$2),2))</f>
        <v>10005.26</v>
      </c>
      <c r="M163" s="312">
        <f>ROUND(IF($A$3="РЕГИОНЫ",AG163*$AG$3*$AG$1,IF(AI163=0,AG163*$AG$3*$AG$1,AG163*$AG$3*(1-5%)*$AG$1)),2)</f>
        <v>15159.49</v>
      </c>
      <c r="N163" s="297" t="str">
        <f>_xlfn.IFNA(VLOOKUP($E:$E,'1'!$A:$E,3,0),"")</f>
        <v/>
      </c>
      <c r="O163" s="297" t="str">
        <f>_xlfn.IFNA(VLOOKUP($E:$E,'2'!$A:$E,3,0),"")</f>
        <v/>
      </c>
      <c r="P163" s="297" t="str">
        <f>_xlfn.IFNA(VLOOKUP($E:$E,'3'!$A:$D,3,0),"")</f>
        <v/>
      </c>
      <c r="Q163" s="297" t="str">
        <f>_xlfn.IFNA(VLOOKUP($E:$E,'4'!$A:$F,3,0),"")</f>
        <v/>
      </c>
      <c r="R163" s="297" t="str">
        <f>_xlfn.IFNA(VLOOKUP($E:$E,'5'!$A:$F,3,0),"")</f>
        <v/>
      </c>
      <c r="S163" s="297" t="str">
        <f>_xlfn.IFNA(VLOOKUP($E:$E,'6'!$A:$F,3,0),"")</f>
        <v/>
      </c>
      <c r="T163" s="313">
        <v>1</v>
      </c>
      <c r="U163" s="313">
        <v>1</v>
      </c>
      <c r="V163" s="313">
        <v>2</v>
      </c>
      <c r="W163" s="314">
        <v>8.6999999999999993</v>
      </c>
      <c r="X163" s="315">
        <v>5.66666667E-2</v>
      </c>
      <c r="Y163" s="749">
        <v>14450</v>
      </c>
      <c r="Z163" s="282"/>
      <c r="AA163" s="316" t="s">
        <v>10388</v>
      </c>
      <c r="AB163" s="282" t="s">
        <v>9163</v>
      </c>
      <c r="AC163" s="317" t="s">
        <v>2104</v>
      </c>
      <c r="AD163" s="318" t="s">
        <v>511</v>
      </c>
      <c r="AE163" s="319">
        <v>0</v>
      </c>
      <c r="AF163" s="319" t="s">
        <v>11273</v>
      </c>
      <c r="AG163" s="320">
        <v>190.04</v>
      </c>
      <c r="AH163" s="321">
        <f>IF($A$3="РЕГИОНЫ",ROUND($AG163*(1-($L$6-$F$4))*(1-$F$3)*(1+$AG$2)*$AG$1,2),0)</f>
        <v>0</v>
      </c>
      <c r="AI163" s="287">
        <f>_xlfn.IFNA(VLOOKUP(AD:AD,грп!B:C,2,0),0)</f>
        <v>0</v>
      </c>
      <c r="AJ163" s="607">
        <v>9</v>
      </c>
      <c r="AK163" s="672">
        <f t="shared" si="25"/>
        <v>0</v>
      </c>
      <c r="AL163" s="174"/>
    </row>
    <row r="164" spans="1:39" s="1" customFormat="1" ht="12" customHeight="1" x14ac:dyDescent="0.35">
      <c r="A164" s="288"/>
      <c r="B164" s="289"/>
      <c r="C164" s="290" t="s">
        <v>555</v>
      </c>
      <c r="D164" s="291" t="s">
        <v>4045</v>
      </c>
      <c r="E164" s="292"/>
      <c r="F164" s="293"/>
      <c r="G164" s="293"/>
      <c r="H164" s="294"/>
      <c r="I164" s="294"/>
      <c r="J164" s="282" t="s">
        <v>393</v>
      </c>
      <c r="K164" s="282" t="str">
        <f t="shared" si="24"/>
        <v/>
      </c>
      <c r="L164" s="295"/>
      <c r="M164" s="296"/>
      <c r="N164" s="297"/>
      <c r="O164" s="297"/>
      <c r="P164" s="297"/>
      <c r="Q164" s="297" t="str">
        <f>_xlfn.IFNA(VLOOKUP($E:$E,'4'!$A:$F,3,0),"")</f>
        <v/>
      </c>
      <c r="R164" s="297" t="str">
        <f>_xlfn.IFNA(VLOOKUP($E:$E,'5'!$A:$F,3,0),"")</f>
        <v/>
      </c>
      <c r="S164" s="297"/>
      <c r="T164" s="298"/>
      <c r="U164" s="280"/>
      <c r="V164" s="280"/>
      <c r="W164" s="300"/>
      <c r="X164" s="301"/>
      <c r="Y164" s="749"/>
      <c r="Z164" s="282"/>
      <c r="AA164" s="280"/>
      <c r="AB164" s="280"/>
      <c r="AC164" s="302"/>
      <c r="AD164" s="303" t="s">
        <v>4045</v>
      </c>
      <c r="AE164" s="280"/>
      <c r="AF164" s="329"/>
      <c r="AG164" s="339"/>
      <c r="AH164" s="306"/>
      <c r="AI164" s="287">
        <f>_xlfn.IFNA(VLOOKUP(AD:AD,грп!B:C,2,0),0)</f>
        <v>0</v>
      </c>
      <c r="AJ164" s="607">
        <v>0</v>
      </c>
      <c r="AK164" s="672" t="str">
        <f t="shared" si="25"/>
        <v xml:space="preserve"> </v>
      </c>
      <c r="AL164" s="174"/>
      <c r="AM164" s="4"/>
    </row>
    <row r="165" spans="1:39" s="4" customFormat="1" ht="12" customHeight="1" outlineLevel="1" x14ac:dyDescent="0.35">
      <c r="A165" s="307" t="s">
        <v>10402</v>
      </c>
      <c r="B165" s="308" t="s">
        <v>6060</v>
      </c>
      <c r="C165" s="341"/>
      <c r="D165" s="310" t="s">
        <v>3315</v>
      </c>
      <c r="E165" s="322" t="s">
        <v>1907</v>
      </c>
      <c r="F165" s="293"/>
      <c r="G165" s="293"/>
      <c r="H165" s="294">
        <v>12</v>
      </c>
      <c r="I165" s="294" t="str">
        <f>IFERROR(_xlfn.IFNA(VLOOKUP($D:$D,history!$I:$Y,3,0),VLOOKUP(E:E,history!$H:$Y,4,0)),"--")</f>
        <v>--</v>
      </c>
      <c r="J165" s="282" t="s">
        <v>9870</v>
      </c>
      <c r="K165" s="282" t="str">
        <f t="shared" si="24"/>
        <v/>
      </c>
      <c r="L165" s="312">
        <f t="shared" ref="L165:L172" si="32">IF($A$3="ИМ",ROUND($Y165*(1-($L$6-$F$4))*(1-$F$3)*(1+$AG$2),2),ROUND($M165*(1-($L$6-$F$4))*(1-$F$3)*(1+$AG$2),2))</f>
        <v>1599.98</v>
      </c>
      <c r="M165" s="312">
        <f t="shared" ref="M165:M172" si="33">ROUND(IF($A$3="РЕГИОНЫ",AG165*$AG$3*$AG$1,IF(AI165=0,AG165*$AG$3*$AG$1,AG165*$AG$3*(1-5%)*$AG$1)),2)</f>
        <v>2424.21</v>
      </c>
      <c r="N165" s="297" t="str">
        <f>_xlfn.IFNA(VLOOKUP($E:$E,'1'!$A:$E,3,0),"")</f>
        <v/>
      </c>
      <c r="O165" s="297" t="str">
        <f>_xlfn.IFNA(VLOOKUP($E:$E,'2'!$A:$E,3,0),"")</f>
        <v/>
      </c>
      <c r="P165" s="297" t="str">
        <f>_xlfn.IFNA(VLOOKUP($E:$E,'3'!$A:$D,3,0),"")</f>
        <v/>
      </c>
      <c r="Q165" s="297" t="str">
        <f>_xlfn.IFNA(VLOOKUP($E:$E,'4'!$A:$F,3,0),"")</f>
        <v/>
      </c>
      <c r="R165" s="297" t="str">
        <f>_xlfn.IFNA(VLOOKUP($E:$E,'5'!$A:$F,3,0),"")</f>
        <v/>
      </c>
      <c r="S165" s="297" t="str">
        <f>_xlfn.IFNA(VLOOKUP($E:$E,'6'!$A:$F,3,0),"")</f>
        <v/>
      </c>
      <c r="T165" s="313">
        <v>1</v>
      </c>
      <c r="U165" s="313">
        <v>1</v>
      </c>
      <c r="V165" s="313">
        <v>6</v>
      </c>
      <c r="W165" s="314">
        <v>2.4</v>
      </c>
      <c r="X165" s="315">
        <v>1.72826087E-2</v>
      </c>
      <c r="Y165" s="749">
        <v>2290</v>
      </c>
      <c r="Z165" s="282"/>
      <c r="AA165" s="316" t="s">
        <v>10390</v>
      </c>
      <c r="AB165" s="282" t="s">
        <v>9163</v>
      </c>
      <c r="AC165" s="317" t="s">
        <v>2081</v>
      </c>
      <c r="AD165" s="318" t="s">
        <v>4045</v>
      </c>
      <c r="AE165" s="319">
        <v>0</v>
      </c>
      <c r="AF165" s="319" t="s">
        <v>11282</v>
      </c>
      <c r="AG165" s="320">
        <v>30.39</v>
      </c>
      <c r="AH165" s="321">
        <f t="shared" ref="AH165:AH172" si="34">IF($A$3="РЕГИОНЫ",ROUND($AG165*(1-($L$6-$F$4))*(1-$F$3)*(1+$AG$2)*$AG$1,2),0)</f>
        <v>0</v>
      </c>
      <c r="AI165" s="287">
        <f>_xlfn.IFNA(VLOOKUP(AD:AD,грп!B:C,2,0),0)</f>
        <v>0</v>
      </c>
      <c r="AJ165" s="607">
        <v>5</v>
      </c>
      <c r="AK165" s="672">
        <f t="shared" si="25"/>
        <v>0</v>
      </c>
      <c r="AL165" s="174"/>
    </row>
    <row r="166" spans="1:39" s="4" customFormat="1" ht="12" customHeight="1" outlineLevel="1" x14ac:dyDescent="0.35">
      <c r="A166" s="307" t="s">
        <v>10402</v>
      </c>
      <c r="B166" s="308" t="s">
        <v>6061</v>
      </c>
      <c r="C166" s="290" t="s">
        <v>555</v>
      </c>
      <c r="D166" s="310" t="s">
        <v>2873</v>
      </c>
      <c r="E166" s="322" t="s">
        <v>2124</v>
      </c>
      <c r="F166" s="293"/>
      <c r="G166" s="293"/>
      <c r="H166" s="294">
        <v>5</v>
      </c>
      <c r="I166" s="294" t="str">
        <f>IFERROR(_xlfn.IFNA(VLOOKUP($D:$D,history!$I:$Y,3,0),VLOOKUP(E:E,history!$H:$Y,4,0)),"--")</f>
        <v>--</v>
      </c>
      <c r="J166" s="282" t="s">
        <v>9870</v>
      </c>
      <c r="K166" s="282" t="str">
        <f t="shared" si="24"/>
        <v/>
      </c>
      <c r="L166" s="312">
        <f t="shared" si="32"/>
        <v>1521.01</v>
      </c>
      <c r="M166" s="312">
        <f t="shared" si="33"/>
        <v>2304.56</v>
      </c>
      <c r="N166" s="297" t="str">
        <f>_xlfn.IFNA(VLOOKUP($E:$E,'1'!$A:$E,3,0),"")</f>
        <v/>
      </c>
      <c r="O166" s="297" t="str">
        <f>_xlfn.IFNA(VLOOKUP($E:$E,'2'!$A:$E,3,0),"")</f>
        <v/>
      </c>
      <c r="P166" s="297" t="str">
        <f>_xlfn.IFNA(VLOOKUP($E:$E,'3'!$A:$D,3,0),"")</f>
        <v/>
      </c>
      <c r="Q166" s="297" t="str">
        <f>_xlfn.IFNA(VLOOKUP($E:$E,'4'!$A:$F,3,0),"")</f>
        <v/>
      </c>
      <c r="R166" s="297" t="str">
        <f>_xlfn.IFNA(VLOOKUP($E:$E,'5'!$A:$F,3,0),"")</f>
        <v/>
      </c>
      <c r="S166" s="297" t="str">
        <f>_xlfn.IFNA(VLOOKUP($E:$E,'6'!$A:$F,3,0),"")</f>
        <v/>
      </c>
      <c r="T166" s="313">
        <v>1</v>
      </c>
      <c r="U166" s="313">
        <v>1</v>
      </c>
      <c r="V166" s="313">
        <v>6</v>
      </c>
      <c r="W166" s="314">
        <v>2.125</v>
      </c>
      <c r="X166" s="315">
        <v>1.3154761900000001E-2</v>
      </c>
      <c r="Y166" s="749">
        <v>2190</v>
      </c>
      <c r="Z166" s="282"/>
      <c r="AA166" s="316" t="s">
        <v>10390</v>
      </c>
      <c r="AB166" s="282" t="s">
        <v>9163</v>
      </c>
      <c r="AC166" s="317" t="s">
        <v>2081</v>
      </c>
      <c r="AD166" s="318" t="s">
        <v>4045</v>
      </c>
      <c r="AE166" s="319">
        <v>0</v>
      </c>
      <c r="AF166" s="319" t="s">
        <v>11282</v>
      </c>
      <c r="AG166" s="320">
        <v>28.89</v>
      </c>
      <c r="AH166" s="321">
        <f t="shared" si="34"/>
        <v>0</v>
      </c>
      <c r="AI166" s="287">
        <f>_xlfn.IFNA(VLOOKUP(AD:AD,грп!B:C,2,0),0)</f>
        <v>0</v>
      </c>
      <c r="AJ166" s="607">
        <v>10</v>
      </c>
      <c r="AK166" s="672" t="str">
        <f t="shared" si="25"/>
        <v xml:space="preserve"> </v>
      </c>
      <c r="AL166" s="174"/>
    </row>
    <row r="167" spans="1:39" s="1" customFormat="1" ht="12" customHeight="1" outlineLevel="1" x14ac:dyDescent="0.35">
      <c r="A167" s="307" t="s">
        <v>10402</v>
      </c>
      <c r="B167" s="308" t="s">
        <v>6062</v>
      </c>
      <c r="C167" s="290" t="s">
        <v>555</v>
      </c>
      <c r="D167" s="310" t="s">
        <v>1583</v>
      </c>
      <c r="E167" s="322" t="s">
        <v>106</v>
      </c>
      <c r="F167" s="293"/>
      <c r="G167" s="293"/>
      <c r="H167" s="294">
        <v>4</v>
      </c>
      <c r="I167" s="294" t="str">
        <f>IFERROR(_xlfn.IFNA(VLOOKUP($D:$D,history!$I:$Y,3,0),VLOOKUP(E:E,history!$H:$Y,4,0)),"--")</f>
        <v>V</v>
      </c>
      <c r="J167" s="282" t="s">
        <v>5946</v>
      </c>
      <c r="K167" s="282" t="str">
        <f t="shared" si="24"/>
        <v/>
      </c>
      <c r="L167" s="312">
        <f t="shared" si="32"/>
        <v>273.77</v>
      </c>
      <c r="M167" s="312">
        <f t="shared" si="33"/>
        <v>414.8</v>
      </c>
      <c r="N167" s="297" t="str">
        <f>_xlfn.IFNA(VLOOKUP($E:$E,'1'!$A:$E,3,0),"")</f>
        <v/>
      </c>
      <c r="O167" s="297" t="str">
        <f>_xlfn.IFNA(VLOOKUP($E:$E,'2'!$A:$E,3,0),"")</f>
        <v/>
      </c>
      <c r="P167" s="297" t="str">
        <f>_xlfn.IFNA(VLOOKUP($E:$E,'3'!$A:$D,3,0),"")</f>
        <v/>
      </c>
      <c r="Q167" s="297" t="str">
        <f>_xlfn.IFNA(VLOOKUP($E:$E,'4'!$A:$F,3,0),"")</f>
        <v/>
      </c>
      <c r="R167" s="297" t="str">
        <f>_xlfn.IFNA(VLOOKUP($E:$E,'5'!$A:$F,3,0),"")</f>
        <v/>
      </c>
      <c r="S167" s="297" t="str">
        <f>_xlfn.IFNA(VLOOKUP($E:$E,'6'!$A:$F,3,0),"")</f>
        <v/>
      </c>
      <c r="T167" s="313">
        <v>1</v>
      </c>
      <c r="U167" s="313">
        <v>1</v>
      </c>
      <c r="V167" s="313">
        <v>20</v>
      </c>
      <c r="W167" s="314">
        <v>0.59899999999999998</v>
      </c>
      <c r="X167" s="315">
        <v>2.8874999999999999E-3</v>
      </c>
      <c r="Y167" s="749">
        <v>390</v>
      </c>
      <c r="Z167" s="282"/>
      <c r="AA167" s="316" t="s">
        <v>10391</v>
      </c>
      <c r="AB167" s="282" t="s">
        <v>9163</v>
      </c>
      <c r="AC167" s="317" t="s">
        <v>2081</v>
      </c>
      <c r="AD167" s="318" t="s">
        <v>4045</v>
      </c>
      <c r="AE167" s="319">
        <v>0</v>
      </c>
      <c r="AF167" s="319" t="s">
        <v>11282</v>
      </c>
      <c r="AG167" s="320">
        <v>5.2</v>
      </c>
      <c r="AH167" s="321">
        <f t="shared" si="34"/>
        <v>0</v>
      </c>
      <c r="AI167" s="287">
        <f>_xlfn.IFNA(VLOOKUP(AD:AD,грп!B:C,2,0),0)</f>
        <v>0</v>
      </c>
      <c r="AJ167" s="607">
        <v>18</v>
      </c>
      <c r="AK167" s="672" t="str">
        <f t="shared" si="25"/>
        <v xml:space="preserve"> </v>
      </c>
      <c r="AL167" s="174"/>
      <c r="AM167" s="4"/>
    </row>
    <row r="168" spans="1:39" s="14" customFormat="1" ht="12" customHeight="1" outlineLevel="1" x14ac:dyDescent="0.35">
      <c r="A168" s="307" t="s">
        <v>10402</v>
      </c>
      <c r="B168" s="308" t="s">
        <v>6063</v>
      </c>
      <c r="C168" s="290" t="s">
        <v>555</v>
      </c>
      <c r="D168" s="310" t="s">
        <v>1584</v>
      </c>
      <c r="E168" s="322" t="s">
        <v>107</v>
      </c>
      <c r="F168" s="293"/>
      <c r="G168" s="293"/>
      <c r="H168" s="294"/>
      <c r="I168" s="294" t="str">
        <f>IFERROR(_xlfn.IFNA(VLOOKUP($D:$D,history!$I:$Y,3,0),VLOOKUP(E:E,history!$H:$Y,4,0)),"--")</f>
        <v>--</v>
      </c>
      <c r="J168" s="282" t="s">
        <v>5946</v>
      </c>
      <c r="K168" s="282" t="str">
        <f t="shared" si="24"/>
        <v/>
      </c>
      <c r="L168" s="312">
        <f t="shared" si="32"/>
        <v>189.53</v>
      </c>
      <c r="M168" s="312">
        <f t="shared" si="33"/>
        <v>287.17</v>
      </c>
      <c r="N168" s="297" t="str">
        <f>_xlfn.IFNA(VLOOKUP($E:$E,'1'!$A:$E,3,0),"")</f>
        <v/>
      </c>
      <c r="O168" s="297" t="str">
        <f>_xlfn.IFNA(VLOOKUP($E:$E,'2'!$A:$E,3,0),"")</f>
        <v/>
      </c>
      <c r="P168" s="297" t="str">
        <f>_xlfn.IFNA(VLOOKUP($E:$E,'3'!$A:$D,3,0),"")</f>
        <v/>
      </c>
      <c r="Q168" s="297" t="str">
        <f>_xlfn.IFNA(VLOOKUP($E:$E,'4'!$A:$F,3,0),"")</f>
        <v/>
      </c>
      <c r="R168" s="297" t="str">
        <f>_xlfn.IFNA(VLOOKUP($E:$E,'5'!$A:$F,3,0),"")</f>
        <v/>
      </c>
      <c r="S168" s="297" t="str">
        <f>_xlfn.IFNA(VLOOKUP($E:$E,'6'!$A:$F,3,0),"")</f>
        <v/>
      </c>
      <c r="T168" s="313">
        <v>1</v>
      </c>
      <c r="U168" s="313">
        <v>10</v>
      </c>
      <c r="V168" s="313">
        <v>50</v>
      </c>
      <c r="W168" s="314">
        <v>0.28599999999999998</v>
      </c>
      <c r="X168" s="315">
        <v>8.1458330000000001E-4</v>
      </c>
      <c r="Y168" s="749">
        <v>270</v>
      </c>
      <c r="Z168" s="282"/>
      <c r="AA168" s="316" t="s">
        <v>10391</v>
      </c>
      <c r="AB168" s="282" t="s">
        <v>9163</v>
      </c>
      <c r="AC168" s="317" t="s">
        <v>2081</v>
      </c>
      <c r="AD168" s="318" t="s">
        <v>4045</v>
      </c>
      <c r="AE168" s="319">
        <v>0</v>
      </c>
      <c r="AF168" s="319" t="s">
        <v>11282</v>
      </c>
      <c r="AG168" s="320">
        <v>3.6</v>
      </c>
      <c r="AH168" s="321">
        <f t="shared" si="34"/>
        <v>0</v>
      </c>
      <c r="AI168" s="287">
        <f>_xlfn.IFNA(VLOOKUP(AD:AD,грп!B:C,2,0),0)</f>
        <v>0</v>
      </c>
      <c r="AJ168" s="607">
        <v>0</v>
      </c>
      <c r="AK168" s="672" t="str">
        <f t="shared" si="25"/>
        <v xml:space="preserve"> </v>
      </c>
      <c r="AL168" s="174"/>
      <c r="AM168" s="4"/>
    </row>
    <row r="169" spans="1:39" ht="12" customHeight="1" outlineLevel="1" x14ac:dyDescent="0.35">
      <c r="A169" s="307" t="s">
        <v>10402</v>
      </c>
      <c r="B169" s="308" t="s">
        <v>6064</v>
      </c>
      <c r="C169" s="290" t="s">
        <v>555</v>
      </c>
      <c r="D169" s="310" t="s">
        <v>4816</v>
      </c>
      <c r="E169" s="322" t="s">
        <v>87</v>
      </c>
      <c r="F169" s="293"/>
      <c r="G169" s="293"/>
      <c r="H169" s="294"/>
      <c r="I169" s="294" t="str">
        <f>IFERROR(_xlfn.IFNA(VLOOKUP($D:$D,history!$I:$Y,3,0),VLOOKUP(E:E,history!$H:$Y,4,0)),"--")</f>
        <v>--</v>
      </c>
      <c r="J169" s="282" t="s">
        <v>5946</v>
      </c>
      <c r="K169" s="282" t="str">
        <f t="shared" si="24"/>
        <v/>
      </c>
      <c r="L169" s="312">
        <f t="shared" si="32"/>
        <v>213.23</v>
      </c>
      <c r="M169" s="312">
        <f t="shared" si="33"/>
        <v>323.07</v>
      </c>
      <c r="N169" s="297" t="str">
        <f>_xlfn.IFNA(VLOOKUP($E:$E,'1'!$A:$E,3,0),"")</f>
        <v/>
      </c>
      <c r="O169" s="297" t="str">
        <f>_xlfn.IFNA(VLOOKUP($E:$E,'2'!$A:$E,3,0),"")</f>
        <v/>
      </c>
      <c r="P169" s="297" t="str">
        <f>_xlfn.IFNA(VLOOKUP($E:$E,'3'!$A:$D,3,0),"")</f>
        <v/>
      </c>
      <c r="Q169" s="297" t="str">
        <f>_xlfn.IFNA(VLOOKUP($E:$E,'4'!$A:$F,3,0),"")</f>
        <v/>
      </c>
      <c r="R169" s="297" t="str">
        <f>_xlfn.IFNA(VLOOKUP($E:$E,'5'!$A:$F,3,0),"")</f>
        <v/>
      </c>
      <c r="S169" s="297" t="str">
        <f>_xlfn.IFNA(VLOOKUP($E:$E,'6'!$A:$F,3,0),"")</f>
        <v/>
      </c>
      <c r="T169" s="313">
        <v>1</v>
      </c>
      <c r="U169" s="313">
        <v>10</v>
      </c>
      <c r="V169" s="313">
        <v>50</v>
      </c>
      <c r="W169" s="314">
        <v>0.32100000000000001</v>
      </c>
      <c r="X169" s="315">
        <v>1.1053571E-3</v>
      </c>
      <c r="Y169" s="749">
        <v>310</v>
      </c>
      <c r="Z169" s="282"/>
      <c r="AA169" s="316" t="s">
        <v>10391</v>
      </c>
      <c r="AB169" s="282" t="s">
        <v>9163</v>
      </c>
      <c r="AC169" s="317" t="s">
        <v>2081</v>
      </c>
      <c r="AD169" s="318" t="s">
        <v>4045</v>
      </c>
      <c r="AE169" s="319">
        <v>0</v>
      </c>
      <c r="AF169" s="319" t="s">
        <v>11282</v>
      </c>
      <c r="AG169" s="320">
        <v>4.05</v>
      </c>
      <c r="AH169" s="321">
        <f t="shared" si="34"/>
        <v>0</v>
      </c>
      <c r="AI169" s="287">
        <f>_xlfn.IFNA(VLOOKUP(AD:AD,грп!B:C,2,0),0)</f>
        <v>0</v>
      </c>
      <c r="AJ169" s="607">
        <v>0</v>
      </c>
      <c r="AK169" s="672" t="str">
        <f t="shared" si="25"/>
        <v xml:space="preserve"> </v>
      </c>
      <c r="AL169" s="174"/>
      <c r="AM169" s="4"/>
    </row>
    <row r="170" spans="1:39" s="4" customFormat="1" ht="12" customHeight="1" outlineLevel="1" x14ac:dyDescent="0.35">
      <c r="A170" s="307" t="s">
        <v>10402</v>
      </c>
      <c r="B170" s="308" t="s">
        <v>6065</v>
      </c>
      <c r="C170" s="290" t="s">
        <v>555</v>
      </c>
      <c r="D170" s="310" t="s">
        <v>682</v>
      </c>
      <c r="E170" s="322" t="s">
        <v>447</v>
      </c>
      <c r="F170" s="293"/>
      <c r="G170" s="293"/>
      <c r="H170" s="294"/>
      <c r="I170" s="294" t="str">
        <f>IFERROR(_xlfn.IFNA(VLOOKUP($D:$D,history!$I:$Y,3,0),VLOOKUP(E:E,history!$H:$Y,4,0)),"--")</f>
        <v>V</v>
      </c>
      <c r="J170" s="282" t="s">
        <v>5946</v>
      </c>
      <c r="K170" s="282" t="str">
        <f t="shared" si="24"/>
        <v/>
      </c>
      <c r="L170" s="312">
        <f t="shared" si="32"/>
        <v>387.49</v>
      </c>
      <c r="M170" s="312">
        <f t="shared" si="33"/>
        <v>587.11</v>
      </c>
      <c r="N170" s="297" t="str">
        <f>_xlfn.IFNA(VLOOKUP($E:$E,'1'!$A:$E,3,0),"")</f>
        <v/>
      </c>
      <c r="O170" s="297" t="str">
        <f>_xlfn.IFNA(VLOOKUP($E:$E,'2'!$A:$E,3,0),"")</f>
        <v/>
      </c>
      <c r="P170" s="297" t="str">
        <f>_xlfn.IFNA(VLOOKUP($E:$E,'3'!$A:$D,3,0),"")</f>
        <v/>
      </c>
      <c r="Q170" s="297" t="str">
        <f>_xlfn.IFNA(VLOOKUP($E:$E,'4'!$A:$F,3,0),"")</f>
        <v/>
      </c>
      <c r="R170" s="297" t="str">
        <f>_xlfn.IFNA(VLOOKUP($E:$E,'5'!$A:$F,3,0),"")</f>
        <v/>
      </c>
      <c r="S170" s="297" t="str">
        <f>_xlfn.IFNA(VLOOKUP($E:$E,'6'!$A:$F,3,0),"")</f>
        <v/>
      </c>
      <c r="T170" s="313">
        <v>1</v>
      </c>
      <c r="U170" s="313">
        <v>1</v>
      </c>
      <c r="V170" s="313">
        <v>30</v>
      </c>
      <c r="W170" s="314">
        <v>0.61499999999999999</v>
      </c>
      <c r="X170" s="315">
        <v>2.98E-3</v>
      </c>
      <c r="Y170" s="749">
        <v>560</v>
      </c>
      <c r="Z170" s="282"/>
      <c r="AA170" s="316" t="s">
        <v>10391</v>
      </c>
      <c r="AB170" s="282" t="s">
        <v>9163</v>
      </c>
      <c r="AC170" s="317" t="s">
        <v>2081</v>
      </c>
      <c r="AD170" s="318" t="s">
        <v>4045</v>
      </c>
      <c r="AE170" s="319">
        <v>0</v>
      </c>
      <c r="AF170" s="319" t="s">
        <v>11294</v>
      </c>
      <c r="AG170" s="320">
        <v>7.36</v>
      </c>
      <c r="AH170" s="321">
        <f t="shared" si="34"/>
        <v>0</v>
      </c>
      <c r="AI170" s="287">
        <f>_xlfn.IFNA(VLOOKUP(AD:AD,грп!B:C,2,0),0)</f>
        <v>0</v>
      </c>
      <c r="AJ170" s="607">
        <v>26</v>
      </c>
      <c r="AK170" s="672" t="str">
        <f t="shared" si="25"/>
        <v xml:space="preserve"> </v>
      </c>
      <c r="AL170" s="174"/>
    </row>
    <row r="171" spans="1:39" ht="12" customHeight="1" outlineLevel="1" x14ac:dyDescent="0.35">
      <c r="A171" s="307" t="s">
        <v>10402</v>
      </c>
      <c r="B171" s="308" t="s">
        <v>6066</v>
      </c>
      <c r="C171" s="290" t="s">
        <v>555</v>
      </c>
      <c r="D171" s="310" t="s">
        <v>683</v>
      </c>
      <c r="E171" s="322" t="s">
        <v>448</v>
      </c>
      <c r="F171" s="293"/>
      <c r="G171" s="293"/>
      <c r="H171" s="294">
        <v>27</v>
      </c>
      <c r="I171" s="294" t="str">
        <f>IFERROR(_xlfn.IFNA(VLOOKUP($D:$D,history!$I:$Y,3,0),VLOOKUP(E:E,history!$H:$Y,4,0)),"--")</f>
        <v>--</v>
      </c>
      <c r="J171" s="282" t="s">
        <v>5946</v>
      </c>
      <c r="K171" s="282" t="str">
        <f t="shared" si="24"/>
        <v/>
      </c>
      <c r="L171" s="312">
        <f t="shared" si="32"/>
        <v>409.07</v>
      </c>
      <c r="M171" s="312">
        <f t="shared" si="33"/>
        <v>619.80999999999995</v>
      </c>
      <c r="N171" s="297" t="str">
        <f>_xlfn.IFNA(VLOOKUP($E:$E,'1'!$A:$E,3,0),"")</f>
        <v/>
      </c>
      <c r="O171" s="297" t="str">
        <f>_xlfn.IFNA(VLOOKUP($E:$E,'2'!$A:$E,3,0),"")</f>
        <v/>
      </c>
      <c r="P171" s="297" t="str">
        <f>_xlfn.IFNA(VLOOKUP($E:$E,'3'!$A:$D,3,0),"")</f>
        <v/>
      </c>
      <c r="Q171" s="297" t="str">
        <f>_xlfn.IFNA(VLOOKUP($E:$E,'4'!$A:$F,3,0),"")</f>
        <v/>
      </c>
      <c r="R171" s="297" t="str">
        <f>_xlfn.IFNA(VLOOKUP($E:$E,'5'!$A:$F,3,0),"")</f>
        <v/>
      </c>
      <c r="S171" s="297" t="str">
        <f>_xlfn.IFNA(VLOOKUP($E:$E,'6'!$A:$F,3,0),"")</f>
        <v/>
      </c>
      <c r="T171" s="313">
        <v>1</v>
      </c>
      <c r="U171" s="313">
        <v>1</v>
      </c>
      <c r="V171" s="313">
        <v>30</v>
      </c>
      <c r="W171" s="314">
        <v>0.73</v>
      </c>
      <c r="X171" s="315">
        <v>3.7166666999999998E-3</v>
      </c>
      <c r="Y171" s="749">
        <v>590</v>
      </c>
      <c r="Z171" s="282"/>
      <c r="AA171" s="316" t="s">
        <v>10391</v>
      </c>
      <c r="AB171" s="282" t="s">
        <v>9163</v>
      </c>
      <c r="AC171" s="317" t="s">
        <v>2081</v>
      </c>
      <c r="AD171" s="318" t="s">
        <v>4045</v>
      </c>
      <c r="AE171" s="319">
        <v>0</v>
      </c>
      <c r="AF171" s="319" t="s">
        <v>11294</v>
      </c>
      <c r="AG171" s="320">
        <v>7.77</v>
      </c>
      <c r="AH171" s="321">
        <f t="shared" si="34"/>
        <v>0</v>
      </c>
      <c r="AI171" s="287">
        <f>_xlfn.IFNA(VLOOKUP(AD:AD,грп!B:C,2,0),0)</f>
        <v>0</v>
      </c>
      <c r="AJ171" s="607">
        <v>30</v>
      </c>
      <c r="AK171" s="672" t="str">
        <f t="shared" si="25"/>
        <v xml:space="preserve"> </v>
      </c>
      <c r="AL171" s="174"/>
      <c r="AM171" s="4"/>
    </row>
    <row r="172" spans="1:39" s="4" customFormat="1" ht="12" customHeight="1" outlineLevel="1" x14ac:dyDescent="0.35">
      <c r="A172" s="307" t="s">
        <v>10402</v>
      </c>
      <c r="B172" s="308" t="s">
        <v>6067</v>
      </c>
      <c r="C172" s="290" t="s">
        <v>555</v>
      </c>
      <c r="D172" s="310" t="s">
        <v>684</v>
      </c>
      <c r="E172" s="322" t="s">
        <v>388</v>
      </c>
      <c r="F172" s="293"/>
      <c r="G172" s="293"/>
      <c r="H172" s="294">
        <v>10</v>
      </c>
      <c r="I172" s="294" t="str">
        <f>IFERROR(_xlfn.IFNA(VLOOKUP($D:$D,history!$I:$Y,3,0),VLOOKUP(E:E,history!$H:$Y,4,0)),"--")</f>
        <v>V</v>
      </c>
      <c r="J172" s="282" t="s">
        <v>5946</v>
      </c>
      <c r="K172" s="282" t="str">
        <f t="shared" si="24"/>
        <v/>
      </c>
      <c r="L172" s="312">
        <f t="shared" si="32"/>
        <v>658.63</v>
      </c>
      <c r="M172" s="312">
        <f t="shared" si="33"/>
        <v>997.92</v>
      </c>
      <c r="N172" s="297" t="str">
        <f>_xlfn.IFNA(VLOOKUP($E:$E,'1'!$A:$E,3,0),"")</f>
        <v/>
      </c>
      <c r="O172" s="297" t="str">
        <f>_xlfn.IFNA(VLOOKUP($E:$E,'2'!$A:$E,3,0),"")</f>
        <v/>
      </c>
      <c r="P172" s="297" t="str">
        <f>_xlfn.IFNA(VLOOKUP($E:$E,'3'!$A:$D,3,0),"")</f>
        <v/>
      </c>
      <c r="Q172" s="297" t="str">
        <f>_xlfn.IFNA(VLOOKUP($E:$E,'4'!$A:$F,3,0),"")</f>
        <v/>
      </c>
      <c r="R172" s="297" t="str">
        <f>_xlfn.IFNA(VLOOKUP($E:$E,'5'!$A:$F,3,0),"")</f>
        <v/>
      </c>
      <c r="S172" s="297" t="str">
        <f>_xlfn.IFNA(VLOOKUP($E:$E,'6'!$A:$F,3,0),"")</f>
        <v/>
      </c>
      <c r="T172" s="313">
        <v>1</v>
      </c>
      <c r="U172" s="313">
        <v>1</v>
      </c>
      <c r="V172" s="313">
        <v>20</v>
      </c>
      <c r="W172" s="314">
        <v>1.3129999999999999</v>
      </c>
      <c r="X172" s="315">
        <v>6.1999999999999998E-3</v>
      </c>
      <c r="Y172" s="749">
        <v>950</v>
      </c>
      <c r="Z172" s="282"/>
      <c r="AA172" s="316" t="s">
        <v>10391</v>
      </c>
      <c r="AB172" s="282" t="s">
        <v>9163</v>
      </c>
      <c r="AC172" s="317" t="s">
        <v>2081</v>
      </c>
      <c r="AD172" s="318" t="s">
        <v>4045</v>
      </c>
      <c r="AE172" s="319">
        <v>0</v>
      </c>
      <c r="AF172" s="319" t="s">
        <v>11282</v>
      </c>
      <c r="AG172" s="320">
        <v>12.51</v>
      </c>
      <c r="AH172" s="321">
        <f t="shared" si="34"/>
        <v>0</v>
      </c>
      <c r="AI172" s="287">
        <f>_xlfn.IFNA(VLOOKUP(AD:AD,грп!B:C,2,0),0)</f>
        <v>0</v>
      </c>
      <c r="AJ172" s="607">
        <v>55</v>
      </c>
      <c r="AK172" s="672" t="str">
        <f t="shared" si="25"/>
        <v xml:space="preserve"> </v>
      </c>
      <c r="AL172" s="174"/>
    </row>
    <row r="173" spans="1:39" s="4" customFormat="1" ht="12" customHeight="1" x14ac:dyDescent="0.35">
      <c r="A173" s="288"/>
      <c r="B173" s="289"/>
      <c r="C173" s="290" t="s">
        <v>555</v>
      </c>
      <c r="D173" s="291" t="s">
        <v>4046</v>
      </c>
      <c r="E173" s="292"/>
      <c r="F173" s="293"/>
      <c r="G173" s="293"/>
      <c r="H173" s="294"/>
      <c r="I173" s="294"/>
      <c r="J173" s="282" t="s">
        <v>393</v>
      </c>
      <c r="K173" s="282" t="str">
        <f t="shared" si="24"/>
        <v/>
      </c>
      <c r="L173" s="295"/>
      <c r="M173" s="296"/>
      <c r="N173" s="297"/>
      <c r="O173" s="297"/>
      <c r="P173" s="297"/>
      <c r="Q173" s="297" t="str">
        <f>_xlfn.IFNA(VLOOKUP($E:$E,'4'!$A:$F,3,0),"")</f>
        <v/>
      </c>
      <c r="R173" s="297" t="str">
        <f>_xlfn.IFNA(VLOOKUP($E:$E,'5'!$A:$F,3,0),"")</f>
        <v/>
      </c>
      <c r="S173" s="297"/>
      <c r="T173" s="298"/>
      <c r="U173" s="299"/>
      <c r="V173" s="299"/>
      <c r="W173" s="300"/>
      <c r="X173" s="301"/>
      <c r="Y173" s="749"/>
      <c r="Z173" s="282"/>
      <c r="AA173" s="280"/>
      <c r="AB173" s="280"/>
      <c r="AC173" s="302"/>
      <c r="AD173" s="338" t="s">
        <v>4046</v>
      </c>
      <c r="AE173" s="280"/>
      <c r="AF173" s="329"/>
      <c r="AG173" s="305"/>
      <c r="AH173" s="306"/>
      <c r="AI173" s="287">
        <f>_xlfn.IFNA(VLOOKUP(AD:AD,грп!B:C,2,0),0)</f>
        <v>0</v>
      </c>
      <c r="AJ173" s="607">
        <v>0</v>
      </c>
      <c r="AK173" s="672" t="str">
        <f t="shared" si="25"/>
        <v xml:space="preserve"> </v>
      </c>
      <c r="AL173" s="174"/>
    </row>
    <row r="174" spans="1:39" s="4" customFormat="1" ht="12" customHeight="1" outlineLevel="1" x14ac:dyDescent="0.35">
      <c r="A174" s="307" t="s">
        <v>1897</v>
      </c>
      <c r="B174" s="308" t="s">
        <v>6068</v>
      </c>
      <c r="C174" s="309"/>
      <c r="D174" s="310" t="s">
        <v>4192</v>
      </c>
      <c r="E174" s="292" t="s">
        <v>3034</v>
      </c>
      <c r="F174" s="293"/>
      <c r="G174" s="293"/>
      <c r="H174" s="294">
        <v>31</v>
      </c>
      <c r="I174" s="294" t="str">
        <f>IFERROR(_xlfn.IFNA(VLOOKUP($D:$D,history!$I:$Y,3,0),VLOOKUP(E:E,history!$H:$Y,4,0)),"--")</f>
        <v>--</v>
      </c>
      <c r="J174" s="282" t="s">
        <v>9868</v>
      </c>
      <c r="K174" s="282" t="str">
        <f t="shared" si="24"/>
        <v/>
      </c>
      <c r="L174" s="312">
        <f t="shared" ref="L174:L179" si="35">IF($A$3="ИМ",ROUND($Y174*(1-($L$6-$F$4))*(1-$F$3)*(1+$AG$2),2),ROUND($M174*(1-($L$6-$F$4))*(1-$F$3)*(1+$AG$2),2))</f>
        <v>8585.8700000000008</v>
      </c>
      <c r="M174" s="312">
        <f t="shared" ref="M174:M179" si="36">ROUND(IF($A$3="РЕГИОНЫ",AG174*$AG$3*$AG$1,IF(AI174=0,AG174*$AG$3*$AG$1,AG174*$AG$3*(1-5%)*$AG$1)),2)</f>
        <v>13008.89</v>
      </c>
      <c r="N174" s="297" t="str">
        <f>_xlfn.IFNA(VLOOKUP($E:$E,'1'!$A:$E,3,0),"")</f>
        <v/>
      </c>
      <c r="O174" s="297" t="str">
        <f>_xlfn.IFNA(VLOOKUP($E:$E,'2'!$A:$E,3,0),"")</f>
        <v/>
      </c>
      <c r="P174" s="297" t="str">
        <f>_xlfn.IFNA(VLOOKUP($E:$E,'3'!$A:$D,3,0),"")</f>
        <v/>
      </c>
      <c r="Q174" s="297" t="str">
        <f>_xlfn.IFNA(VLOOKUP($E:$E,'4'!$A:$F,3,0),"")</f>
        <v/>
      </c>
      <c r="R174" s="297">
        <f>_xlfn.IFNA(VLOOKUP($E:$E,'5'!$A:$F,3,0),"")</f>
        <v>7134</v>
      </c>
      <c r="S174" s="297" t="str">
        <f>_xlfn.IFNA(VLOOKUP($E:$E,'6'!$A:$F,3,0),"")</f>
        <v/>
      </c>
      <c r="T174" s="313">
        <v>1</v>
      </c>
      <c r="U174" s="313">
        <v>1</v>
      </c>
      <c r="V174" s="313">
        <v>4</v>
      </c>
      <c r="W174" s="314">
        <v>4.1779999999999999</v>
      </c>
      <c r="X174" s="315">
        <v>9.1666666999999993E-3</v>
      </c>
      <c r="Y174" s="749">
        <v>11750</v>
      </c>
      <c r="Z174" s="282"/>
      <c r="AA174" s="316" t="s">
        <v>10390</v>
      </c>
      <c r="AB174" s="282" t="s">
        <v>9163</v>
      </c>
      <c r="AC174" s="317" t="s">
        <v>2104</v>
      </c>
      <c r="AD174" s="318" t="s">
        <v>4046</v>
      </c>
      <c r="AE174" s="319">
        <v>0</v>
      </c>
      <c r="AF174" s="319" t="s">
        <v>11273</v>
      </c>
      <c r="AG174" s="320">
        <v>163.08000000000001</v>
      </c>
      <c r="AH174" s="321">
        <f t="shared" ref="AH174:AH179" si="37">IF($A$3="РЕГИОНЫ",ROUND($AG174*(1-($L$6-$F$4))*(1-$F$3)*(1+$AG$2)*$AG$1,2),0)</f>
        <v>0</v>
      </c>
      <c r="AI174" s="287">
        <f>_xlfn.IFNA(VLOOKUP(AD:AD,грп!B:C,2,0),0)</f>
        <v>0</v>
      </c>
      <c r="AJ174" s="607">
        <v>12</v>
      </c>
      <c r="AK174" s="672">
        <f t="shared" si="25"/>
        <v>0</v>
      </c>
      <c r="AL174" s="174"/>
    </row>
    <row r="175" spans="1:39" s="4" customFormat="1" ht="11.45" customHeight="1" outlineLevel="1" x14ac:dyDescent="0.35">
      <c r="A175" s="307" t="s">
        <v>1897</v>
      </c>
      <c r="B175" s="308">
        <v>0</v>
      </c>
      <c r="C175" s="309" t="s">
        <v>21</v>
      </c>
      <c r="D175" s="310" t="s">
        <v>10451</v>
      </c>
      <c r="E175" s="322" t="s">
        <v>9228</v>
      </c>
      <c r="F175" s="293"/>
      <c r="G175" s="293"/>
      <c r="H175" s="294"/>
      <c r="I175" s="294" t="str">
        <f>IFERROR(_xlfn.IFNA(VLOOKUP($D:$D,history!$I:$Y,3,0),VLOOKUP(E:E,history!$H:$Y,4,0)),"--")</f>
        <v>--</v>
      </c>
      <c r="J175" s="282" t="s">
        <v>5946</v>
      </c>
      <c r="K175" s="282" t="str">
        <f t="shared" si="24"/>
        <v/>
      </c>
      <c r="L175" s="312">
        <f t="shared" si="35"/>
        <v>0</v>
      </c>
      <c r="M175" s="312">
        <f t="shared" si="36"/>
        <v>0</v>
      </c>
      <c r="N175" s="297" t="str">
        <f>_xlfn.IFNA(VLOOKUP($E:$E,'1'!$A:$E,3,0),"")</f>
        <v/>
      </c>
      <c r="O175" s="297" t="str">
        <f>_xlfn.IFNA(VLOOKUP($E:$E,'2'!$A:$E,3,0),"")</f>
        <v/>
      </c>
      <c r="P175" s="297" t="str">
        <f>_xlfn.IFNA(VLOOKUP($E:$E,'3'!$A:$D,3,0),"")</f>
        <v/>
      </c>
      <c r="Q175" s="297" t="str">
        <f>_xlfn.IFNA(VLOOKUP($E:$E,'4'!$A:$F,3,0),"")</f>
        <v/>
      </c>
      <c r="R175" s="297" t="str">
        <f>_xlfn.IFNA(VLOOKUP($E:$E,'5'!$A:$F,3,0),"")</f>
        <v/>
      </c>
      <c r="S175" s="297" t="str">
        <f>_xlfn.IFNA(VLOOKUP($E:$E,'6'!$A:$F,3,0),"")</f>
        <v/>
      </c>
      <c r="T175" s="313">
        <v>1</v>
      </c>
      <c r="U175" s="313">
        <v>1</v>
      </c>
      <c r="V175" s="313">
        <v>4</v>
      </c>
      <c r="W175" s="314">
        <v>3.8</v>
      </c>
      <c r="X175" s="315">
        <v>1.3950000000000001E-2</v>
      </c>
      <c r="Y175" s="749">
        <v>0</v>
      </c>
      <c r="Z175" s="282"/>
      <c r="AA175" s="316" t="s">
        <v>10390</v>
      </c>
      <c r="AB175" s="282" t="s">
        <v>10389</v>
      </c>
      <c r="AC175" s="317" t="s">
        <v>2104</v>
      </c>
      <c r="AD175" s="318" t="s">
        <v>4046</v>
      </c>
      <c r="AE175" s="319">
        <v>0</v>
      </c>
      <c r="AF175" s="319" t="s">
        <v>21</v>
      </c>
      <c r="AG175" s="320">
        <v>0</v>
      </c>
      <c r="AH175" s="321">
        <f t="shared" si="37"/>
        <v>0</v>
      </c>
      <c r="AI175" s="287">
        <f>_xlfn.IFNA(VLOOKUP(AD:AD,грп!B:C,2,0),0)</f>
        <v>0</v>
      </c>
      <c r="AJ175" s="607">
        <v>0</v>
      </c>
      <c r="AK175" s="672" t="str">
        <f t="shared" si="25"/>
        <v>new</v>
      </c>
      <c r="AL175" s="174"/>
    </row>
    <row r="176" spans="1:39" s="4" customFormat="1" ht="11.45" customHeight="1" outlineLevel="1" x14ac:dyDescent="0.35">
      <c r="A176" s="307" t="s">
        <v>1897</v>
      </c>
      <c r="B176" s="308">
        <v>0</v>
      </c>
      <c r="C176" s="309" t="s">
        <v>21</v>
      </c>
      <c r="D176" s="310" t="s">
        <v>10452</v>
      </c>
      <c r="E176" s="322" t="s">
        <v>9229</v>
      </c>
      <c r="F176" s="293"/>
      <c r="G176" s="293"/>
      <c r="H176" s="294"/>
      <c r="I176" s="294" t="str">
        <f>IFERROR(_xlfn.IFNA(VLOOKUP($D:$D,history!$I:$Y,3,0),VLOOKUP(E:E,history!$H:$Y,4,0)),"--")</f>
        <v>--</v>
      </c>
      <c r="J176" s="282" t="s">
        <v>5946</v>
      </c>
      <c r="K176" s="282" t="str">
        <f t="shared" si="24"/>
        <v/>
      </c>
      <c r="L176" s="312">
        <f t="shared" si="35"/>
        <v>0</v>
      </c>
      <c r="M176" s="312">
        <f t="shared" si="36"/>
        <v>0</v>
      </c>
      <c r="N176" s="297" t="str">
        <f>_xlfn.IFNA(VLOOKUP($E:$E,'1'!$A:$E,3,0),"")</f>
        <v/>
      </c>
      <c r="O176" s="297" t="str">
        <f>_xlfn.IFNA(VLOOKUP($E:$E,'2'!$A:$E,3,0),"")</f>
        <v/>
      </c>
      <c r="P176" s="297" t="str">
        <f>_xlfn.IFNA(VLOOKUP($E:$E,'3'!$A:$D,3,0),"")</f>
        <v/>
      </c>
      <c r="Q176" s="297" t="str">
        <f>_xlfn.IFNA(VLOOKUP($E:$E,'4'!$A:$F,3,0),"")</f>
        <v/>
      </c>
      <c r="R176" s="297" t="str">
        <f>_xlfn.IFNA(VLOOKUP($E:$E,'5'!$A:$F,3,0),"")</f>
        <v/>
      </c>
      <c r="S176" s="297" t="str">
        <f>_xlfn.IFNA(VLOOKUP($E:$E,'6'!$A:$F,3,0),"")</f>
        <v/>
      </c>
      <c r="T176" s="313">
        <v>1</v>
      </c>
      <c r="U176" s="313">
        <v>1</v>
      </c>
      <c r="V176" s="313">
        <v>4</v>
      </c>
      <c r="W176" s="314">
        <v>5.2750000000000004</v>
      </c>
      <c r="X176" s="315">
        <v>1.9175999999999999E-2</v>
      </c>
      <c r="Y176" s="749">
        <v>0</v>
      </c>
      <c r="Z176" s="282"/>
      <c r="AA176" s="316" t="s">
        <v>10390</v>
      </c>
      <c r="AB176" s="282" t="s">
        <v>10389</v>
      </c>
      <c r="AC176" s="317" t="s">
        <v>2104</v>
      </c>
      <c r="AD176" s="318" t="s">
        <v>4046</v>
      </c>
      <c r="AE176" s="319">
        <v>0</v>
      </c>
      <c r="AF176" s="319" t="s">
        <v>21</v>
      </c>
      <c r="AG176" s="320">
        <v>0</v>
      </c>
      <c r="AH176" s="321">
        <f t="shared" si="37"/>
        <v>0</v>
      </c>
      <c r="AI176" s="287">
        <f>_xlfn.IFNA(VLOOKUP(AD:AD,грп!B:C,2,0),0)</f>
        <v>0</v>
      </c>
      <c r="AJ176" s="607">
        <v>0</v>
      </c>
      <c r="AK176" s="672" t="str">
        <f t="shared" si="25"/>
        <v>new</v>
      </c>
      <c r="AL176" s="174"/>
    </row>
    <row r="177" spans="1:39" s="4" customFormat="1" ht="12" customHeight="1" outlineLevel="1" x14ac:dyDescent="0.35">
      <c r="A177" s="307" t="s">
        <v>10402</v>
      </c>
      <c r="B177" s="308" t="s">
        <v>6070</v>
      </c>
      <c r="C177" s="309"/>
      <c r="D177" s="310" t="s">
        <v>5368</v>
      </c>
      <c r="E177" s="322" t="s">
        <v>4683</v>
      </c>
      <c r="F177" s="293"/>
      <c r="G177" s="293"/>
      <c r="H177" s="294">
        <v>11</v>
      </c>
      <c r="I177" s="294" t="str">
        <f>IFERROR(_xlfn.IFNA(VLOOKUP($D:$D,history!$I:$Y,3,0),VLOOKUP(E:E,history!$H:$Y,4,0)),"--")</f>
        <v>--</v>
      </c>
      <c r="J177" s="282" t="s">
        <v>9870</v>
      </c>
      <c r="K177" s="282" t="str">
        <f t="shared" si="24"/>
        <v/>
      </c>
      <c r="L177" s="312">
        <f t="shared" si="35"/>
        <v>4075.5</v>
      </c>
      <c r="M177" s="312">
        <f t="shared" si="36"/>
        <v>6175</v>
      </c>
      <c r="N177" s="297" t="str">
        <f>_xlfn.IFNA(VLOOKUP($E:$E,'1'!$A:$E,3,0),"")</f>
        <v/>
      </c>
      <c r="O177" s="297" t="str">
        <f>_xlfn.IFNA(VLOOKUP($E:$E,'2'!$A:$E,3,0),"")</f>
        <v/>
      </c>
      <c r="P177" s="297" t="str">
        <f>_xlfn.IFNA(VLOOKUP($E:$E,'3'!$A:$D,3,0),"")</f>
        <v/>
      </c>
      <c r="Q177" s="297" t="str">
        <f>_xlfn.IFNA(VLOOKUP($E:$E,'4'!$A:$F,3,0),"")</f>
        <v/>
      </c>
      <c r="R177" s="297">
        <f>_xlfn.IFNA(VLOOKUP($E:$E,'5'!$A:$F,3,0),"")</f>
        <v>3490</v>
      </c>
      <c r="S177" s="297" t="str">
        <f>_xlfn.IFNA(VLOOKUP($E:$E,'6'!$A:$F,3,0),"")</f>
        <v/>
      </c>
      <c r="T177" s="313">
        <v>1</v>
      </c>
      <c r="U177" s="313">
        <v>1</v>
      </c>
      <c r="V177" s="313">
        <v>8</v>
      </c>
      <c r="W177" s="314">
        <v>1.5880000000000001</v>
      </c>
      <c r="X177" s="315">
        <v>5.6249999999999998E-3</v>
      </c>
      <c r="Y177" s="749">
        <v>5890</v>
      </c>
      <c r="Z177" s="282"/>
      <c r="AA177" s="316" t="s">
        <v>10393</v>
      </c>
      <c r="AB177" s="282" t="s">
        <v>9163</v>
      </c>
      <c r="AC177" s="317" t="s">
        <v>2104</v>
      </c>
      <c r="AD177" s="318" t="s">
        <v>4046</v>
      </c>
      <c r="AE177" s="319">
        <v>0</v>
      </c>
      <c r="AF177" s="319" t="s">
        <v>11276</v>
      </c>
      <c r="AG177" s="320">
        <v>77.41</v>
      </c>
      <c r="AH177" s="321">
        <f t="shared" si="37"/>
        <v>0</v>
      </c>
      <c r="AI177" s="287">
        <f>_xlfn.IFNA(VLOOKUP(AD:AD,грп!B:C,2,0),0)</f>
        <v>0</v>
      </c>
      <c r="AJ177" s="607">
        <v>16</v>
      </c>
      <c r="AK177" s="672">
        <f t="shared" si="25"/>
        <v>0</v>
      </c>
      <c r="AL177" s="174"/>
    </row>
    <row r="178" spans="1:39" s="4" customFormat="1" ht="12" customHeight="1" outlineLevel="1" x14ac:dyDescent="0.35">
      <c r="A178" s="307" t="s">
        <v>10402</v>
      </c>
      <c r="B178" s="308" t="s">
        <v>6069</v>
      </c>
      <c r="C178" s="309"/>
      <c r="D178" s="310" t="s">
        <v>4093</v>
      </c>
      <c r="E178" s="311" t="s">
        <v>4094</v>
      </c>
      <c r="F178" s="293"/>
      <c r="G178" s="293"/>
      <c r="H178" s="294">
        <v>12</v>
      </c>
      <c r="I178" s="294" t="str">
        <f>IFERROR(_xlfn.IFNA(VLOOKUP($D:$D,history!$I:$Y,3,0),VLOOKUP(E:E,history!$H:$Y,4,0)),"--")</f>
        <v>V</v>
      </c>
      <c r="J178" s="282" t="s">
        <v>9870</v>
      </c>
      <c r="K178" s="282" t="str">
        <f t="shared" si="24"/>
        <v/>
      </c>
      <c r="L178" s="312">
        <f t="shared" si="35"/>
        <v>6231.44</v>
      </c>
      <c r="M178" s="312">
        <f t="shared" si="36"/>
        <v>9441.58</v>
      </c>
      <c r="N178" s="297" t="str">
        <f>_xlfn.IFNA(VLOOKUP($E:$E,'1'!$A:$E,3,0),"")</f>
        <v/>
      </c>
      <c r="O178" s="297" t="str">
        <f>_xlfn.IFNA(VLOOKUP($E:$E,'2'!$A:$E,3,0),"")</f>
        <v/>
      </c>
      <c r="P178" s="297" t="str">
        <f>_xlfn.IFNA(VLOOKUP($E:$E,'3'!$A:$D,3,0),"")</f>
        <v/>
      </c>
      <c r="Q178" s="297" t="str">
        <f>_xlfn.IFNA(VLOOKUP($E:$E,'4'!$A:$F,3,0),"")</f>
        <v/>
      </c>
      <c r="R178" s="297">
        <f>_xlfn.IFNA(VLOOKUP($E:$E,'5'!$A:$F,3,0),"")</f>
        <v>5190</v>
      </c>
      <c r="S178" s="297" t="str">
        <f>_xlfn.IFNA(VLOOKUP($E:$E,'6'!$A:$F,3,0),"")</f>
        <v/>
      </c>
      <c r="T178" s="313">
        <v>1</v>
      </c>
      <c r="U178" s="313">
        <v>1</v>
      </c>
      <c r="V178" s="313">
        <v>4</v>
      </c>
      <c r="W178" s="314">
        <v>3</v>
      </c>
      <c r="X178" s="315">
        <v>1.0975E-2</v>
      </c>
      <c r="Y178" s="749">
        <v>8990</v>
      </c>
      <c r="Z178" s="282"/>
      <c r="AA178" s="316" t="s">
        <v>393</v>
      </c>
      <c r="AB178" s="282" t="s">
        <v>9163</v>
      </c>
      <c r="AC178" s="317" t="s">
        <v>2104</v>
      </c>
      <c r="AD178" s="318" t="s">
        <v>4046</v>
      </c>
      <c r="AE178" s="319">
        <v>0</v>
      </c>
      <c r="AF178" s="319" t="s">
        <v>11276</v>
      </c>
      <c r="AG178" s="320">
        <v>118.36</v>
      </c>
      <c r="AH178" s="321">
        <f t="shared" si="37"/>
        <v>0</v>
      </c>
      <c r="AI178" s="287">
        <f>_xlfn.IFNA(VLOOKUP(AD:AD,грп!B:C,2,0),0)</f>
        <v>0</v>
      </c>
      <c r="AJ178" s="607">
        <v>3</v>
      </c>
      <c r="AK178" s="672">
        <f t="shared" si="25"/>
        <v>0</v>
      </c>
      <c r="AL178" s="174"/>
    </row>
    <row r="179" spans="1:39" s="4" customFormat="1" ht="11.45" customHeight="1" outlineLevel="1" x14ac:dyDescent="0.35">
      <c r="A179" s="307" t="s">
        <v>10402</v>
      </c>
      <c r="B179" s="308" t="s">
        <v>9530</v>
      </c>
      <c r="C179" s="309" t="s">
        <v>21</v>
      </c>
      <c r="D179" s="310" t="s">
        <v>10453</v>
      </c>
      <c r="E179" s="322" t="s">
        <v>9227</v>
      </c>
      <c r="F179" s="293"/>
      <c r="G179" s="293"/>
      <c r="H179" s="294"/>
      <c r="I179" s="294" t="str">
        <f>IFERROR(_xlfn.IFNA(VLOOKUP($D:$D,history!$I:$Y,3,0),VLOOKUP(E:E,history!$H:$Y,4,0)),"--")</f>
        <v>--</v>
      </c>
      <c r="J179" s="282" t="s">
        <v>5946</v>
      </c>
      <c r="K179" s="282" t="str">
        <f t="shared" si="24"/>
        <v/>
      </c>
      <c r="L179" s="312">
        <f t="shared" si="35"/>
        <v>0</v>
      </c>
      <c r="M179" s="312">
        <f t="shared" si="36"/>
        <v>0</v>
      </c>
      <c r="N179" s="297" t="str">
        <f>_xlfn.IFNA(VLOOKUP($E:$E,'1'!$A:$E,3,0),"")</f>
        <v/>
      </c>
      <c r="O179" s="297" t="str">
        <f>_xlfn.IFNA(VLOOKUP($E:$E,'2'!$A:$E,3,0),"")</f>
        <v/>
      </c>
      <c r="P179" s="297" t="str">
        <f>_xlfn.IFNA(VLOOKUP($E:$E,'3'!$A:$D,3,0),"")</f>
        <v/>
      </c>
      <c r="Q179" s="297" t="str">
        <f>_xlfn.IFNA(VLOOKUP($E:$E,'4'!$A:$F,3,0),"")</f>
        <v/>
      </c>
      <c r="R179" s="297" t="str">
        <f>_xlfn.IFNA(VLOOKUP($E:$E,'5'!$A:$F,3,0),"")</f>
        <v/>
      </c>
      <c r="S179" s="297" t="str">
        <f>_xlfn.IFNA(VLOOKUP($E:$E,'6'!$A:$F,3,0),"")</f>
        <v/>
      </c>
      <c r="T179" s="313">
        <v>1</v>
      </c>
      <c r="U179" s="313">
        <v>1</v>
      </c>
      <c r="V179" s="313">
        <v>4</v>
      </c>
      <c r="W179" s="314">
        <v>5.125</v>
      </c>
      <c r="X179" s="315">
        <v>1.9E-2</v>
      </c>
      <c r="Y179" s="749">
        <v>0</v>
      </c>
      <c r="Z179" s="282"/>
      <c r="AA179" s="316" t="s">
        <v>10394</v>
      </c>
      <c r="AB179" s="282" t="s">
        <v>10389</v>
      </c>
      <c r="AC179" s="317" t="s">
        <v>2104</v>
      </c>
      <c r="AD179" s="318" t="s">
        <v>4046</v>
      </c>
      <c r="AE179" s="319">
        <v>0</v>
      </c>
      <c r="AF179" s="319" t="s">
        <v>21</v>
      </c>
      <c r="AG179" s="320">
        <v>0</v>
      </c>
      <c r="AH179" s="321">
        <f t="shared" si="37"/>
        <v>0</v>
      </c>
      <c r="AI179" s="287">
        <f>_xlfn.IFNA(VLOOKUP(AD:AD,грп!B:C,2,0),0)</f>
        <v>0</v>
      </c>
      <c r="AJ179" s="607">
        <v>0</v>
      </c>
      <c r="AK179" s="672" t="str">
        <f t="shared" si="25"/>
        <v>new</v>
      </c>
      <c r="AL179" s="174"/>
    </row>
    <row r="180" spans="1:39" s="4" customFormat="1" ht="12" customHeight="1" x14ac:dyDescent="0.35">
      <c r="A180" s="288"/>
      <c r="B180" s="289"/>
      <c r="C180" s="290" t="s">
        <v>555</v>
      </c>
      <c r="D180" s="291" t="s">
        <v>530</v>
      </c>
      <c r="E180" s="292"/>
      <c r="F180" s="293"/>
      <c r="G180" s="293"/>
      <c r="H180" s="294"/>
      <c r="I180" s="294"/>
      <c r="J180" s="282" t="s">
        <v>393</v>
      </c>
      <c r="K180" s="282" t="str">
        <f t="shared" si="24"/>
        <v/>
      </c>
      <c r="L180" s="295"/>
      <c r="M180" s="296"/>
      <c r="N180" s="297"/>
      <c r="O180" s="297"/>
      <c r="P180" s="297"/>
      <c r="Q180" s="297" t="str">
        <f>_xlfn.IFNA(VLOOKUP($E:$E,'4'!$A:$F,3,0),"")</f>
        <v/>
      </c>
      <c r="R180" s="297" t="str">
        <f>_xlfn.IFNA(VLOOKUP($E:$E,'5'!$A:$F,3,0),"")</f>
        <v/>
      </c>
      <c r="S180" s="297"/>
      <c r="T180" s="298"/>
      <c r="U180" s="299"/>
      <c r="V180" s="299"/>
      <c r="W180" s="300"/>
      <c r="X180" s="301"/>
      <c r="Y180" s="749"/>
      <c r="Z180" s="282"/>
      <c r="AA180" s="280"/>
      <c r="AB180" s="280" t="s">
        <v>393</v>
      </c>
      <c r="AC180" s="302"/>
      <c r="AD180" s="303" t="s">
        <v>530</v>
      </c>
      <c r="AE180" s="280"/>
      <c r="AF180" s="329"/>
      <c r="AG180" s="305"/>
      <c r="AH180" s="306"/>
      <c r="AI180" s="287">
        <f>_xlfn.IFNA(VLOOKUP(AD:AD,грп!B:C,2,0),0)</f>
        <v>0</v>
      </c>
      <c r="AJ180" s="607">
        <v>0</v>
      </c>
      <c r="AK180" s="672" t="str">
        <f t="shared" si="25"/>
        <v xml:space="preserve"> </v>
      </c>
      <c r="AL180" s="174"/>
    </row>
    <row r="181" spans="1:39" s="30" customFormat="1" ht="12" customHeight="1" outlineLevel="1" x14ac:dyDescent="0.35">
      <c r="A181" s="307" t="s">
        <v>1897</v>
      </c>
      <c r="B181" s="308" t="s">
        <v>6071</v>
      </c>
      <c r="C181" s="341"/>
      <c r="D181" s="310" t="s">
        <v>10454</v>
      </c>
      <c r="E181" s="322" t="s">
        <v>5322</v>
      </c>
      <c r="F181" s="293"/>
      <c r="G181" s="293"/>
      <c r="H181" s="294"/>
      <c r="I181" s="294" t="str">
        <f>IFERROR(_xlfn.IFNA(VLOOKUP($D:$D,history!$I:$Y,3,0),VLOOKUP(E:E,history!$H:$Y,4,0)),"--")</f>
        <v>--</v>
      </c>
      <c r="J181" s="282" t="s">
        <v>9868</v>
      </c>
      <c r="K181" s="282" t="str">
        <f t="shared" ref="K181:K243" si="38" xml:space="preserve">
IF(OR($E181="",$A$3&lt;&gt;"МОСКВА"),"",
IF(AND($AJ181&gt;=1,$AJ181&lt;20),"*",
IF(AND($AJ181&gt;=20,$AJ181&lt;100),"**",
IF(($AJ181&gt;=100),"***","--"))))</f>
        <v/>
      </c>
      <c r="L181" s="312">
        <f>IF($A$3="ИМ",ROUND($Y181*(1-($L$6-$F$4))*(1-$F$3)*(1+$AG$2),2),ROUND($M181*(1-($L$6-$F$4))*(1-$F$3)*(1+$AG$2),2))</f>
        <v>18604.29</v>
      </c>
      <c r="M181" s="312">
        <f>ROUND(IF($A$3="РЕГИОНЫ",AG181*$AG$3*$AG$1,IF(AI181=0,AG181*$AG$3*$AG$1,AG181*$AG$3*(1-5%)*$AG$1)),2)</f>
        <v>28188.32</v>
      </c>
      <c r="N181" s="297" t="str">
        <f>_xlfn.IFNA(VLOOKUP($E:$E,'1'!$A:$E,3,0),"")</f>
        <v/>
      </c>
      <c r="O181" s="297" t="str">
        <f>_xlfn.IFNA(VLOOKUP($E:$E,'2'!$A:$E,3,0),"")</f>
        <v/>
      </c>
      <c r="P181" s="297" t="str">
        <f>_xlfn.IFNA(VLOOKUP($E:$E,'3'!$A:$D,3,0),"")</f>
        <v/>
      </c>
      <c r="Q181" s="297" t="str">
        <f>_xlfn.IFNA(VLOOKUP($E:$E,'4'!$A:$F,3,0),"")</f>
        <v/>
      </c>
      <c r="R181" s="297" t="str">
        <f>_xlfn.IFNA(VLOOKUP($E:$E,'5'!$A:$F,3,0),"")</f>
        <v/>
      </c>
      <c r="S181" s="297" t="str">
        <f>_xlfn.IFNA(VLOOKUP($E:$E,'6'!$A:$F,3,0),"")</f>
        <v/>
      </c>
      <c r="T181" s="313">
        <v>1</v>
      </c>
      <c r="U181" s="313">
        <v>1</v>
      </c>
      <c r="V181" s="313">
        <v>2</v>
      </c>
      <c r="W181" s="314">
        <v>14.95</v>
      </c>
      <c r="X181" s="315">
        <v>5.1999999999999998E-2</v>
      </c>
      <c r="Y181" s="749">
        <v>25390</v>
      </c>
      <c r="Z181" s="282"/>
      <c r="AA181" s="316" t="s">
        <v>10390</v>
      </c>
      <c r="AB181" s="282" t="s">
        <v>9163</v>
      </c>
      <c r="AC181" s="317" t="s">
        <v>2104</v>
      </c>
      <c r="AD181" s="318" t="s">
        <v>530</v>
      </c>
      <c r="AE181" s="319">
        <v>0</v>
      </c>
      <c r="AF181" s="319" t="s">
        <v>11273</v>
      </c>
      <c r="AG181" s="320">
        <v>353.37</v>
      </c>
      <c r="AH181" s="321">
        <f>IF($A$3="РЕГИОНЫ",ROUND($AG181*(1-($L$6-$F$4))*(1-$F$3)*(1+$AG$2)*$AG$1,2),0)</f>
        <v>0</v>
      </c>
      <c r="AI181" s="287">
        <f>_xlfn.IFNA(VLOOKUP(AD:AD,грп!B:C,2,0),0)</f>
        <v>0</v>
      </c>
      <c r="AJ181" s="607">
        <v>0</v>
      </c>
      <c r="AK181" s="672">
        <f t="shared" si="25"/>
        <v>0</v>
      </c>
      <c r="AL181" s="174"/>
      <c r="AM181" s="4"/>
    </row>
    <row r="182" spans="1:39" s="4" customFormat="1" ht="12" customHeight="1" outlineLevel="1" x14ac:dyDescent="0.35">
      <c r="A182" s="307" t="s">
        <v>10402</v>
      </c>
      <c r="B182" s="308" t="s">
        <v>6072</v>
      </c>
      <c r="C182" s="309"/>
      <c r="D182" s="310" t="s">
        <v>3404</v>
      </c>
      <c r="E182" s="292" t="s">
        <v>3405</v>
      </c>
      <c r="F182" s="293"/>
      <c r="G182" s="293"/>
      <c r="H182" s="294">
        <v>50</v>
      </c>
      <c r="I182" s="294" t="str">
        <f>IFERROR(_xlfn.IFNA(VLOOKUP($D:$D,history!$I:$Y,3,0),VLOOKUP(E:E,history!$H:$Y,4,0)),"--")</f>
        <v>V</v>
      </c>
      <c r="J182" s="282" t="s">
        <v>9868</v>
      </c>
      <c r="K182" s="282" t="str">
        <f t="shared" si="38"/>
        <v/>
      </c>
      <c r="L182" s="312">
        <f>IF($A$3="ИМ",ROUND($Y182*(1-($L$6-$F$4))*(1-$F$3)*(1+$AG$2),2),ROUND($M182*(1-($L$6-$F$4))*(1-$F$3)*(1+$AG$2),2))</f>
        <v>12569.23</v>
      </c>
      <c r="M182" s="312">
        <f>ROUND(IF($A$3="РЕГИОНЫ",AG182*$AG$3*$AG$1,IF(AI182=0,AG182*$AG$3*$AG$1,AG182*$AG$3*(1-5%)*$AG$1)),2)</f>
        <v>19044.29</v>
      </c>
      <c r="N182" s="297">
        <f>_xlfn.IFNA(VLOOKUP($E:$E,'1'!$A:$E,3,0),"")</f>
        <v>9990</v>
      </c>
      <c r="O182" s="297" t="str">
        <f>_xlfn.IFNA(VLOOKUP($E:$E,'2'!$A:$E,3,0),"")</f>
        <v/>
      </c>
      <c r="P182" s="297" t="str">
        <f>_xlfn.IFNA(VLOOKUP($E:$E,'3'!$A:$D,3,0),"")</f>
        <v/>
      </c>
      <c r="Q182" s="297" t="str">
        <f>_xlfn.IFNA(VLOOKUP($E:$E,'4'!$A:$F,3,0),"")</f>
        <v/>
      </c>
      <c r="R182" s="297" t="str">
        <f>_xlfn.IFNA(VLOOKUP($E:$E,'5'!$A:$F,3,0),"")</f>
        <v/>
      </c>
      <c r="S182" s="297" t="str">
        <f>_xlfn.IFNA(VLOOKUP($E:$E,'6'!$A:$F,3,0),"")</f>
        <v/>
      </c>
      <c r="T182" s="313">
        <v>1</v>
      </c>
      <c r="U182" s="313">
        <v>1</v>
      </c>
      <c r="V182" s="313">
        <v>2</v>
      </c>
      <c r="W182" s="314">
        <v>14.1</v>
      </c>
      <c r="X182" s="315">
        <v>5.2249999999999998E-2</v>
      </c>
      <c r="Y182" s="749">
        <v>18090</v>
      </c>
      <c r="Z182" s="282"/>
      <c r="AA182" s="316" t="s">
        <v>10391</v>
      </c>
      <c r="AB182" s="282" t="s">
        <v>9163</v>
      </c>
      <c r="AC182" s="317" t="s">
        <v>2104</v>
      </c>
      <c r="AD182" s="318" t="s">
        <v>530</v>
      </c>
      <c r="AE182" s="319">
        <v>0</v>
      </c>
      <c r="AF182" s="319" t="s">
        <v>11273</v>
      </c>
      <c r="AG182" s="320">
        <v>238.74</v>
      </c>
      <c r="AH182" s="321">
        <f>IF($A$3="РЕГИОНЫ",ROUND($AG182*(1-($L$6-$F$4))*(1-$F$3)*(1+$AG$2)*$AG$1,2),0)</f>
        <v>0</v>
      </c>
      <c r="AI182" s="287">
        <f>_xlfn.IFNA(VLOOKUP(AD:AD,грп!B:C,2,0),0)</f>
        <v>0</v>
      </c>
      <c r="AJ182" s="607">
        <v>3</v>
      </c>
      <c r="AK182" s="672">
        <f t="shared" si="25"/>
        <v>0</v>
      </c>
      <c r="AL182" s="174"/>
    </row>
    <row r="183" spans="1:39" ht="12" customHeight="1" outlineLevel="1" x14ac:dyDescent="0.35">
      <c r="A183" s="307" t="s">
        <v>10402</v>
      </c>
      <c r="B183" s="308" t="s">
        <v>6073</v>
      </c>
      <c r="C183" s="309"/>
      <c r="D183" s="310" t="s">
        <v>4406</v>
      </c>
      <c r="E183" s="311" t="s">
        <v>4407</v>
      </c>
      <c r="F183" s="293"/>
      <c r="G183" s="293"/>
      <c r="H183" s="294">
        <v>8</v>
      </c>
      <c r="I183" s="294" t="str">
        <f>IFERROR(_xlfn.IFNA(VLOOKUP($D:$D,history!$I:$Y,3,0),VLOOKUP(E:E,history!$H:$Y,4,0)),"--")</f>
        <v>--</v>
      </c>
      <c r="J183" s="282" t="s">
        <v>9869</v>
      </c>
      <c r="K183" s="282" t="str">
        <f t="shared" si="38"/>
        <v/>
      </c>
      <c r="L183" s="312">
        <f>IF($A$3="ИМ",ROUND($Y183*(1-($L$6-$F$4))*(1-$F$3)*(1+$AG$2),2),ROUND($M183*(1-($L$6-$F$4))*(1-$F$3)*(1+$AG$2),2))</f>
        <v>12463.94</v>
      </c>
      <c r="M183" s="312">
        <f>ROUND(IF($A$3="РЕГИОНЫ",AG183*$AG$3*$AG$1,IF(AI183=0,AG183*$AG$3*$AG$1,AG183*$AG$3*(1-5%)*$AG$1)),2)</f>
        <v>18884.75</v>
      </c>
      <c r="N183" s="297" t="str">
        <f>_xlfn.IFNA(VLOOKUP($E:$E,'1'!$A:$E,3,0),"")</f>
        <v/>
      </c>
      <c r="O183" s="297" t="str">
        <f>_xlfn.IFNA(VLOOKUP($E:$E,'2'!$A:$E,3,0),"")</f>
        <v/>
      </c>
      <c r="P183" s="297" t="str">
        <f>_xlfn.IFNA(VLOOKUP($E:$E,'3'!$A:$D,3,0),"")</f>
        <v/>
      </c>
      <c r="Q183" s="297" t="str">
        <f>_xlfn.IFNA(VLOOKUP($E:$E,'4'!$A:$F,3,0),"")</f>
        <v/>
      </c>
      <c r="R183" s="297" t="str">
        <f>_xlfn.IFNA(VLOOKUP($E:$E,'5'!$A:$F,3,0),"")</f>
        <v/>
      </c>
      <c r="S183" s="297" t="str">
        <f>_xlfn.IFNA(VLOOKUP($E:$E,'6'!$A:$F,3,0),"")</f>
        <v/>
      </c>
      <c r="T183" s="313">
        <v>1</v>
      </c>
      <c r="U183" s="313">
        <v>1</v>
      </c>
      <c r="V183" s="313">
        <v>2</v>
      </c>
      <c r="W183" s="314">
        <v>11.05</v>
      </c>
      <c r="X183" s="315">
        <v>3.3500000000000002E-2</v>
      </c>
      <c r="Y183" s="749">
        <v>17950</v>
      </c>
      <c r="Z183" s="282"/>
      <c r="AA183" s="316" t="s">
        <v>10392</v>
      </c>
      <c r="AB183" s="282" t="s">
        <v>9163</v>
      </c>
      <c r="AC183" s="317" t="s">
        <v>2104</v>
      </c>
      <c r="AD183" s="318" t="s">
        <v>530</v>
      </c>
      <c r="AE183" s="319">
        <v>0</v>
      </c>
      <c r="AF183" s="319" t="s">
        <v>11273</v>
      </c>
      <c r="AG183" s="320">
        <v>236.74</v>
      </c>
      <c r="AH183" s="321">
        <f>IF($A$3="РЕГИОНЫ",ROUND($AG183*(1-($L$6-$F$4))*(1-$F$3)*(1+$AG$2)*$AG$1,2),0)</f>
        <v>0</v>
      </c>
      <c r="AI183" s="287">
        <f>_xlfn.IFNA(VLOOKUP(AD:AD,грп!B:C,2,0),0)</f>
        <v>0</v>
      </c>
      <c r="AJ183" s="607">
        <v>7</v>
      </c>
      <c r="AK183" s="672">
        <f t="shared" ref="AK183:AK245" si="39">C183</f>
        <v>0</v>
      </c>
      <c r="AL183" s="174"/>
      <c r="AM183" s="4"/>
    </row>
    <row r="184" spans="1:39" s="4" customFormat="1" ht="12" customHeight="1" x14ac:dyDescent="0.35">
      <c r="A184" s="288"/>
      <c r="B184" s="289"/>
      <c r="C184" s="290" t="s">
        <v>555</v>
      </c>
      <c r="D184" s="291" t="s">
        <v>529</v>
      </c>
      <c r="E184" s="292"/>
      <c r="F184" s="293"/>
      <c r="G184" s="293"/>
      <c r="H184" s="294"/>
      <c r="I184" s="294"/>
      <c r="J184" s="282" t="s">
        <v>393</v>
      </c>
      <c r="K184" s="282" t="str">
        <f t="shared" si="38"/>
        <v/>
      </c>
      <c r="L184" s="295"/>
      <c r="M184" s="296"/>
      <c r="N184" s="297"/>
      <c r="O184" s="297"/>
      <c r="P184" s="297"/>
      <c r="Q184" s="297" t="str">
        <f>_xlfn.IFNA(VLOOKUP($E:$E,'4'!$A:$F,3,0),"")</f>
        <v/>
      </c>
      <c r="R184" s="297" t="str">
        <f>_xlfn.IFNA(VLOOKUP($E:$E,'5'!$A:$F,3,0),"")</f>
        <v/>
      </c>
      <c r="S184" s="297"/>
      <c r="T184" s="298"/>
      <c r="U184" s="299"/>
      <c r="V184" s="299"/>
      <c r="W184" s="300"/>
      <c r="X184" s="301"/>
      <c r="Y184" s="749"/>
      <c r="Z184" s="282"/>
      <c r="AA184" s="280"/>
      <c r="AB184" s="280"/>
      <c r="AC184" s="302"/>
      <c r="AD184" s="338" t="s">
        <v>529</v>
      </c>
      <c r="AE184" s="280"/>
      <c r="AF184" s="329"/>
      <c r="AG184" s="305"/>
      <c r="AH184" s="306"/>
      <c r="AI184" s="287">
        <f>_xlfn.IFNA(VLOOKUP(AD:AD,грп!B:C,2,0),0)</f>
        <v>0</v>
      </c>
      <c r="AJ184" s="607">
        <v>0</v>
      </c>
      <c r="AK184" s="672" t="str">
        <f t="shared" si="39"/>
        <v xml:space="preserve"> </v>
      </c>
      <c r="AL184" s="174"/>
    </row>
    <row r="185" spans="1:39" s="4" customFormat="1" ht="12" customHeight="1" outlineLevel="1" x14ac:dyDescent="0.35">
      <c r="A185" s="307" t="s">
        <v>1897</v>
      </c>
      <c r="B185" s="308" t="s">
        <v>6079</v>
      </c>
      <c r="C185" s="309" t="s">
        <v>21</v>
      </c>
      <c r="D185" s="310" t="s">
        <v>10455</v>
      </c>
      <c r="E185" s="322" t="s">
        <v>5803</v>
      </c>
      <c r="F185" s="293"/>
      <c r="G185" s="293"/>
      <c r="H185" s="294"/>
      <c r="I185" s="294" t="str">
        <f>IFERROR(_xlfn.IFNA(VLOOKUP($D:$D,history!$I:$Y,3,0),VLOOKUP(E:E,history!$H:$Y,4,0)),"--")</f>
        <v>--</v>
      </c>
      <c r="J185" s="282" t="s">
        <v>5946</v>
      </c>
      <c r="K185" s="282" t="str">
        <f t="shared" si="38"/>
        <v/>
      </c>
      <c r="L185" s="312">
        <f t="shared" ref="L185:L205" si="40">IF($A$3="ИМ",ROUND($Y185*(1-($L$6-$F$4))*(1-$F$3)*(1+$AG$2),2),ROUND($M185*(1-($L$6-$F$4))*(1-$F$3)*(1+$AG$2),2))</f>
        <v>0</v>
      </c>
      <c r="M185" s="312">
        <f t="shared" ref="M185:M205" si="41">ROUND(IF($A$3="РЕГИОНЫ",AG185*$AG$3*$AG$1,IF(AI185=0,AG185*$AG$3*$AG$1,AG185*$AG$3*(1-5%)*$AG$1)),2)</f>
        <v>0</v>
      </c>
      <c r="N185" s="297" t="str">
        <f>_xlfn.IFNA(VLOOKUP($E:$E,'1'!$A:$E,3,0),"")</f>
        <v/>
      </c>
      <c r="O185" s="297" t="str">
        <f>_xlfn.IFNA(VLOOKUP($E:$E,'2'!$A:$E,3,0),"")</f>
        <v/>
      </c>
      <c r="P185" s="297" t="str">
        <f>_xlfn.IFNA(VLOOKUP($E:$E,'3'!$A:$D,3,0),"")</f>
        <v/>
      </c>
      <c r="Q185" s="297" t="str">
        <f>_xlfn.IFNA(VLOOKUP($E:$E,'4'!$A:$F,3,0),"")</f>
        <v/>
      </c>
      <c r="R185" s="297" t="str">
        <f>_xlfn.IFNA(VLOOKUP($E:$E,'5'!$A:$F,3,0),"")</f>
        <v/>
      </c>
      <c r="S185" s="297" t="str">
        <f>_xlfn.IFNA(VLOOKUP($E:$E,'6'!$A:$F,3,0),"")</f>
        <v/>
      </c>
      <c r="T185" s="313">
        <v>1</v>
      </c>
      <c r="U185" s="313">
        <v>1</v>
      </c>
      <c r="V185" s="313">
        <v>3</v>
      </c>
      <c r="W185" s="314">
        <v>5.367</v>
      </c>
      <c r="X185" s="315">
        <v>1.36027944E-2</v>
      </c>
      <c r="Y185" s="749">
        <v>0</v>
      </c>
      <c r="Z185" s="282"/>
      <c r="AA185" s="316" t="s">
        <v>10395</v>
      </c>
      <c r="AB185" s="282" t="s">
        <v>10389</v>
      </c>
      <c r="AC185" s="317" t="s">
        <v>2104</v>
      </c>
      <c r="AD185" s="318" t="s">
        <v>529</v>
      </c>
      <c r="AE185" s="319">
        <v>0</v>
      </c>
      <c r="AF185" s="319" t="s">
        <v>21</v>
      </c>
      <c r="AG185" s="320">
        <v>0</v>
      </c>
      <c r="AH185" s="321">
        <f t="shared" ref="AH185:AH212" si="42">IF($A$3="РЕГИОНЫ",ROUND($AG185*(1-($L$6-$F$4))*(1-$F$3)*(1+$AG$2)*$AG$1,2),0)</f>
        <v>0</v>
      </c>
      <c r="AI185" s="287">
        <f>_xlfn.IFNA(VLOOKUP(AD:AD,грп!B:C,2,0),0)</f>
        <v>0</v>
      </c>
      <c r="AJ185" s="607">
        <v>0</v>
      </c>
      <c r="AK185" s="672" t="str">
        <f t="shared" si="39"/>
        <v>new</v>
      </c>
      <c r="AL185" s="174"/>
    </row>
    <row r="186" spans="1:39" s="4" customFormat="1" ht="12" customHeight="1" outlineLevel="1" x14ac:dyDescent="0.35">
      <c r="A186" s="307" t="s">
        <v>1897</v>
      </c>
      <c r="B186" s="308" t="s">
        <v>6080</v>
      </c>
      <c r="C186" s="309" t="s">
        <v>21</v>
      </c>
      <c r="D186" s="310" t="s">
        <v>10456</v>
      </c>
      <c r="E186" s="322" t="s">
        <v>5804</v>
      </c>
      <c r="F186" s="293"/>
      <c r="G186" s="293"/>
      <c r="H186" s="294"/>
      <c r="I186" s="294" t="str">
        <f>IFERROR(_xlfn.IFNA(VLOOKUP($D:$D,history!$I:$Y,3,0),VLOOKUP(E:E,history!$H:$Y,4,0)),"--")</f>
        <v>--</v>
      </c>
      <c r="J186" s="282" t="s">
        <v>5946</v>
      </c>
      <c r="K186" s="282" t="str">
        <f t="shared" si="38"/>
        <v/>
      </c>
      <c r="L186" s="312">
        <f t="shared" si="40"/>
        <v>0</v>
      </c>
      <c r="M186" s="312">
        <f t="shared" si="41"/>
        <v>0</v>
      </c>
      <c r="N186" s="297" t="str">
        <f>_xlfn.IFNA(VLOOKUP($E:$E,'1'!$A:$E,3,0),"")</f>
        <v/>
      </c>
      <c r="O186" s="297" t="str">
        <f>_xlfn.IFNA(VLOOKUP($E:$E,'2'!$A:$E,3,0),"")</f>
        <v/>
      </c>
      <c r="P186" s="297" t="str">
        <f>_xlfn.IFNA(VLOOKUP($E:$E,'3'!$A:$D,3,0),"")</f>
        <v/>
      </c>
      <c r="Q186" s="297" t="str">
        <f>_xlfn.IFNA(VLOOKUP($E:$E,'4'!$A:$F,3,0),"")</f>
        <v/>
      </c>
      <c r="R186" s="297" t="str">
        <f>_xlfn.IFNA(VLOOKUP($E:$E,'5'!$A:$F,3,0),"")</f>
        <v/>
      </c>
      <c r="S186" s="297" t="str">
        <f>_xlfn.IFNA(VLOOKUP($E:$E,'6'!$A:$F,3,0),"")</f>
        <v/>
      </c>
      <c r="T186" s="313">
        <v>1</v>
      </c>
      <c r="U186" s="313">
        <v>1</v>
      </c>
      <c r="V186" s="313">
        <v>3</v>
      </c>
      <c r="W186" s="314">
        <v>5.7670000000000003</v>
      </c>
      <c r="X186" s="315">
        <v>1.9231536899999999E-2</v>
      </c>
      <c r="Y186" s="749">
        <v>0</v>
      </c>
      <c r="Z186" s="282"/>
      <c r="AA186" s="316" t="s">
        <v>10395</v>
      </c>
      <c r="AB186" s="282" t="s">
        <v>10389</v>
      </c>
      <c r="AC186" s="317" t="s">
        <v>2104</v>
      </c>
      <c r="AD186" s="318" t="s">
        <v>529</v>
      </c>
      <c r="AE186" s="319">
        <v>0</v>
      </c>
      <c r="AF186" s="319" t="s">
        <v>21</v>
      </c>
      <c r="AG186" s="320">
        <v>0</v>
      </c>
      <c r="AH186" s="321">
        <f t="shared" si="42"/>
        <v>0</v>
      </c>
      <c r="AI186" s="287">
        <f>_xlfn.IFNA(VLOOKUP(AD:AD,грп!B:C,2,0),0)</f>
        <v>0</v>
      </c>
      <c r="AJ186" s="607">
        <v>0</v>
      </c>
      <c r="AK186" s="672" t="str">
        <f t="shared" si="39"/>
        <v>new</v>
      </c>
      <c r="AL186" s="174"/>
    </row>
    <row r="187" spans="1:39" s="4" customFormat="1" ht="12" customHeight="1" outlineLevel="1" x14ac:dyDescent="0.35">
      <c r="A187" s="307" t="s">
        <v>1897</v>
      </c>
      <c r="B187" s="308" t="s">
        <v>6074</v>
      </c>
      <c r="C187" s="309"/>
      <c r="D187" s="310" t="s">
        <v>5584</v>
      </c>
      <c r="E187" s="322" t="s">
        <v>4732</v>
      </c>
      <c r="F187" s="293"/>
      <c r="G187" s="293"/>
      <c r="H187" s="294"/>
      <c r="I187" s="294" t="str">
        <f>IFERROR(_xlfn.IFNA(VLOOKUP($D:$D,history!$I:$Y,3,0),VLOOKUP(E:E,history!$H:$Y,4,0)),"--")</f>
        <v>V</v>
      </c>
      <c r="J187" s="282" t="s">
        <v>9869</v>
      </c>
      <c r="K187" s="282" t="str">
        <f t="shared" si="38"/>
        <v/>
      </c>
      <c r="L187" s="312">
        <f t="shared" si="40"/>
        <v>7046.44</v>
      </c>
      <c r="M187" s="312">
        <f t="shared" si="41"/>
        <v>10676.42</v>
      </c>
      <c r="N187" s="297" t="str">
        <f>_xlfn.IFNA(VLOOKUP($E:$E,'1'!$A:$E,3,0),"")</f>
        <v/>
      </c>
      <c r="O187" s="297" t="str">
        <f>_xlfn.IFNA(VLOOKUP($E:$E,'2'!$A:$E,3,0),"")</f>
        <v/>
      </c>
      <c r="P187" s="297" t="str">
        <f>_xlfn.IFNA(VLOOKUP($E:$E,'3'!$A:$D,3,0),"")</f>
        <v/>
      </c>
      <c r="Q187" s="297" t="str">
        <f>_xlfn.IFNA(VLOOKUP($E:$E,'4'!$A:$F,3,0),"")</f>
        <v/>
      </c>
      <c r="R187" s="297" t="str">
        <f>_xlfn.IFNA(VLOOKUP($E:$E,'5'!$A:$F,3,0),"")</f>
        <v/>
      </c>
      <c r="S187" s="297" t="str">
        <f>_xlfn.IFNA(VLOOKUP($E:$E,'6'!$A:$F,3,0),"")</f>
        <v/>
      </c>
      <c r="T187" s="313">
        <v>1</v>
      </c>
      <c r="U187" s="313">
        <v>1</v>
      </c>
      <c r="V187" s="313">
        <v>4</v>
      </c>
      <c r="W187" s="314">
        <v>5.8</v>
      </c>
      <c r="X187" s="315">
        <v>1.7128571400000001E-2</v>
      </c>
      <c r="Y187" s="749">
        <v>9650</v>
      </c>
      <c r="Z187" s="282"/>
      <c r="AA187" s="316" t="s">
        <v>10391</v>
      </c>
      <c r="AB187" s="282" t="s">
        <v>9163</v>
      </c>
      <c r="AC187" s="317" t="s">
        <v>2104</v>
      </c>
      <c r="AD187" s="318" t="s">
        <v>529</v>
      </c>
      <c r="AE187" s="319">
        <v>0</v>
      </c>
      <c r="AF187" s="319" t="s">
        <v>11273</v>
      </c>
      <c r="AG187" s="320">
        <v>133.84</v>
      </c>
      <c r="AH187" s="321">
        <f t="shared" si="42"/>
        <v>0</v>
      </c>
      <c r="AI187" s="287">
        <f>_xlfn.IFNA(VLOOKUP(AD:AD,грп!B:C,2,0),0)</f>
        <v>0</v>
      </c>
      <c r="AJ187" s="607">
        <v>7</v>
      </c>
      <c r="AK187" s="672">
        <f t="shared" si="39"/>
        <v>0</v>
      </c>
      <c r="AL187" s="174"/>
    </row>
    <row r="188" spans="1:39" s="4" customFormat="1" ht="12" customHeight="1" outlineLevel="1" x14ac:dyDescent="0.35">
      <c r="A188" s="307" t="s">
        <v>1897</v>
      </c>
      <c r="B188" s="308" t="s">
        <v>6075</v>
      </c>
      <c r="C188" s="341"/>
      <c r="D188" s="310" t="s">
        <v>5585</v>
      </c>
      <c r="E188" s="322" t="s">
        <v>1896</v>
      </c>
      <c r="F188" s="293"/>
      <c r="G188" s="293"/>
      <c r="H188" s="294">
        <v>42</v>
      </c>
      <c r="I188" s="294" t="str">
        <f>IFERROR(_xlfn.IFNA(VLOOKUP($D:$D,history!$I:$Y,3,0),VLOOKUP(E:E,history!$H:$Y,4,0)),"--")</f>
        <v>--</v>
      </c>
      <c r="J188" s="282" t="s">
        <v>9870</v>
      </c>
      <c r="K188" s="282" t="str">
        <f t="shared" si="38"/>
        <v/>
      </c>
      <c r="L188" s="312">
        <f t="shared" si="40"/>
        <v>7223.86</v>
      </c>
      <c r="M188" s="312">
        <f t="shared" si="41"/>
        <v>10945.24</v>
      </c>
      <c r="N188" s="297" t="str">
        <f>_xlfn.IFNA(VLOOKUP($E:$E,'1'!$A:$E,3,0),"")</f>
        <v/>
      </c>
      <c r="O188" s="297" t="str">
        <f>_xlfn.IFNA(VLOOKUP($E:$E,'2'!$A:$E,3,0),"")</f>
        <v/>
      </c>
      <c r="P188" s="297" t="str">
        <f>_xlfn.IFNA(VLOOKUP($E:$E,'3'!$A:$D,3,0),"")</f>
        <v/>
      </c>
      <c r="Q188" s="297" t="str">
        <f>_xlfn.IFNA(VLOOKUP($E:$E,'4'!$A:$F,3,0),"")</f>
        <v/>
      </c>
      <c r="R188" s="297" t="str">
        <f>_xlfn.IFNA(VLOOKUP($E:$E,'5'!$A:$F,3,0),"")</f>
        <v/>
      </c>
      <c r="S188" s="297" t="str">
        <f>_xlfn.IFNA(VLOOKUP($E:$E,'6'!$A:$F,3,0),"")</f>
        <v/>
      </c>
      <c r="T188" s="313">
        <v>1</v>
      </c>
      <c r="U188" s="313">
        <v>1</v>
      </c>
      <c r="V188" s="313">
        <v>3</v>
      </c>
      <c r="W188" s="314">
        <v>5.2329999999999997</v>
      </c>
      <c r="X188" s="315">
        <v>1.8933333300000001E-2</v>
      </c>
      <c r="Y188" s="749">
        <v>9850</v>
      </c>
      <c r="Z188" s="282"/>
      <c r="AA188" s="316" t="s">
        <v>10390</v>
      </c>
      <c r="AB188" s="282" t="s">
        <v>9163</v>
      </c>
      <c r="AC188" s="317" t="s">
        <v>2104</v>
      </c>
      <c r="AD188" s="318" t="s">
        <v>529</v>
      </c>
      <c r="AE188" s="319">
        <v>0</v>
      </c>
      <c r="AF188" s="319" t="s">
        <v>11268</v>
      </c>
      <c r="AG188" s="320">
        <v>137.21</v>
      </c>
      <c r="AH188" s="321">
        <f t="shared" si="42"/>
        <v>0</v>
      </c>
      <c r="AI188" s="287">
        <f>_xlfn.IFNA(VLOOKUP(AD:AD,грп!B:C,2,0),0)</f>
        <v>0</v>
      </c>
      <c r="AJ188" s="607">
        <v>72</v>
      </c>
      <c r="AK188" s="672">
        <f t="shared" si="39"/>
        <v>0</v>
      </c>
      <c r="AL188" s="174"/>
    </row>
    <row r="189" spans="1:39" s="30" customFormat="1" ht="12" customHeight="1" outlineLevel="1" x14ac:dyDescent="0.35">
      <c r="A189" s="307" t="s">
        <v>1897</v>
      </c>
      <c r="B189" s="308" t="s">
        <v>6076</v>
      </c>
      <c r="C189" s="341"/>
      <c r="D189" s="310" t="s">
        <v>5586</v>
      </c>
      <c r="E189" s="322" t="s">
        <v>1913</v>
      </c>
      <c r="F189" s="293"/>
      <c r="G189" s="293"/>
      <c r="H189" s="294">
        <v>24</v>
      </c>
      <c r="I189" s="294" t="str">
        <f>IFERROR(_xlfn.IFNA(VLOOKUP($D:$D,history!$I:$Y,3,0),VLOOKUP(E:E,history!$H:$Y,4,0)),"--")</f>
        <v>--</v>
      </c>
      <c r="J189" s="282" t="s">
        <v>5946</v>
      </c>
      <c r="K189" s="282" t="str">
        <f t="shared" si="38"/>
        <v/>
      </c>
      <c r="L189" s="312">
        <f t="shared" si="40"/>
        <v>7935.13</v>
      </c>
      <c r="M189" s="312">
        <f t="shared" si="41"/>
        <v>12022.93</v>
      </c>
      <c r="N189" s="297" t="str">
        <f>_xlfn.IFNA(VLOOKUP($E:$E,'1'!$A:$E,3,0),"")</f>
        <v/>
      </c>
      <c r="O189" s="297" t="str">
        <f>_xlfn.IFNA(VLOOKUP($E:$E,'2'!$A:$E,3,0),"")</f>
        <v/>
      </c>
      <c r="P189" s="297" t="str">
        <f>_xlfn.IFNA(VLOOKUP($E:$E,'3'!$A:$D,3,0),"")</f>
        <v/>
      </c>
      <c r="Q189" s="297" t="str">
        <f>_xlfn.IFNA(VLOOKUP($E:$E,'4'!$A:$F,3,0),"")</f>
        <v/>
      </c>
      <c r="R189" s="297" t="str">
        <f>_xlfn.IFNA(VLOOKUP($E:$E,'5'!$A:$F,3,0),"")</f>
        <v/>
      </c>
      <c r="S189" s="297" t="str">
        <f>_xlfn.IFNA(VLOOKUP($E:$E,'6'!$A:$F,3,0),"")</f>
        <v/>
      </c>
      <c r="T189" s="313">
        <v>1</v>
      </c>
      <c r="U189" s="313">
        <v>1</v>
      </c>
      <c r="V189" s="313">
        <v>3</v>
      </c>
      <c r="W189" s="314">
        <v>5.7670000000000003</v>
      </c>
      <c r="X189" s="315">
        <v>1.8955223899999998E-2</v>
      </c>
      <c r="Y189" s="749">
        <v>10850</v>
      </c>
      <c r="Z189" s="282"/>
      <c r="AA189" s="316" t="s">
        <v>10394</v>
      </c>
      <c r="AB189" s="282" t="s">
        <v>9163</v>
      </c>
      <c r="AC189" s="317" t="s">
        <v>2104</v>
      </c>
      <c r="AD189" s="318" t="s">
        <v>529</v>
      </c>
      <c r="AE189" s="319">
        <v>0</v>
      </c>
      <c r="AF189" s="319" t="s">
        <v>11268</v>
      </c>
      <c r="AG189" s="320">
        <v>150.72</v>
      </c>
      <c r="AH189" s="321">
        <f t="shared" si="42"/>
        <v>0</v>
      </c>
      <c r="AI189" s="287">
        <f>_xlfn.IFNA(VLOOKUP(AD:AD,грп!B:C,2,0),0)</f>
        <v>0</v>
      </c>
      <c r="AJ189" s="607">
        <v>8</v>
      </c>
      <c r="AK189" s="672">
        <f t="shared" si="39"/>
        <v>0</v>
      </c>
      <c r="AL189" s="174"/>
      <c r="AM189" s="4"/>
    </row>
    <row r="190" spans="1:39" s="4" customFormat="1" ht="11.45" customHeight="1" outlineLevel="1" x14ac:dyDescent="0.35">
      <c r="A190" s="307" t="s">
        <v>1897</v>
      </c>
      <c r="B190" s="308" t="s">
        <v>9569</v>
      </c>
      <c r="C190" s="309" t="s">
        <v>21</v>
      </c>
      <c r="D190" s="310" t="s">
        <v>10457</v>
      </c>
      <c r="E190" s="322" t="s">
        <v>9296</v>
      </c>
      <c r="F190" s="293"/>
      <c r="G190" s="293"/>
      <c r="H190" s="294"/>
      <c r="I190" s="294" t="str">
        <f>IFERROR(_xlfn.IFNA(VLOOKUP($D:$D,history!$I:$Y,3,0),VLOOKUP(E:E,history!$H:$Y,4,0)),"--")</f>
        <v>--</v>
      </c>
      <c r="J190" s="282" t="s">
        <v>5946</v>
      </c>
      <c r="K190" s="282" t="str">
        <f t="shared" si="38"/>
        <v/>
      </c>
      <c r="L190" s="312">
        <f t="shared" si="40"/>
        <v>0</v>
      </c>
      <c r="M190" s="312">
        <f t="shared" si="41"/>
        <v>0</v>
      </c>
      <c r="N190" s="297" t="str">
        <f>_xlfn.IFNA(VLOOKUP($E:$E,'1'!$A:$E,3,0),"")</f>
        <v/>
      </c>
      <c r="O190" s="297" t="str">
        <f>_xlfn.IFNA(VLOOKUP($E:$E,'2'!$A:$E,3,0),"")</f>
        <v/>
      </c>
      <c r="P190" s="297" t="str">
        <f>_xlfn.IFNA(VLOOKUP($E:$E,'3'!$A:$D,3,0),"")</f>
        <v/>
      </c>
      <c r="Q190" s="297" t="str">
        <f>_xlfn.IFNA(VLOOKUP($E:$E,'4'!$A:$F,3,0),"")</f>
        <v/>
      </c>
      <c r="R190" s="297" t="str">
        <f>_xlfn.IFNA(VLOOKUP($E:$E,'5'!$A:$F,3,0),"")</f>
        <v/>
      </c>
      <c r="S190" s="297" t="str">
        <f>_xlfn.IFNA(VLOOKUP($E:$E,'6'!$A:$F,3,0),"")</f>
        <v/>
      </c>
      <c r="T190" s="313">
        <v>1</v>
      </c>
      <c r="U190" s="313">
        <v>1</v>
      </c>
      <c r="V190" s="313">
        <v>2</v>
      </c>
      <c r="W190" s="314">
        <v>7</v>
      </c>
      <c r="X190" s="315">
        <v>1.8888888999999999E-2</v>
      </c>
      <c r="Y190" s="749">
        <v>0</v>
      </c>
      <c r="Z190" s="282"/>
      <c r="AA190" s="316" t="s">
        <v>10390</v>
      </c>
      <c r="AB190" s="282" t="s">
        <v>10389</v>
      </c>
      <c r="AC190" s="317" t="s">
        <v>2104</v>
      </c>
      <c r="AD190" s="318" t="s">
        <v>529</v>
      </c>
      <c r="AE190" s="319">
        <v>0</v>
      </c>
      <c r="AF190" s="319" t="s">
        <v>21</v>
      </c>
      <c r="AG190" s="320">
        <v>0</v>
      </c>
      <c r="AH190" s="321">
        <f t="shared" si="42"/>
        <v>0</v>
      </c>
      <c r="AI190" s="287">
        <f>_xlfn.IFNA(VLOOKUP(AD:AD,грп!B:C,2,0),0)</f>
        <v>0</v>
      </c>
      <c r="AJ190" s="607">
        <v>0</v>
      </c>
      <c r="AK190" s="672" t="str">
        <f t="shared" si="39"/>
        <v>new</v>
      </c>
      <c r="AL190" s="174"/>
    </row>
    <row r="191" spans="1:39" s="4" customFormat="1" ht="11.45" customHeight="1" outlineLevel="1" x14ac:dyDescent="0.35">
      <c r="A191" s="307" t="s">
        <v>1897</v>
      </c>
      <c r="B191" s="308" t="s">
        <v>6077</v>
      </c>
      <c r="C191" s="309"/>
      <c r="D191" s="310" t="s">
        <v>10458</v>
      </c>
      <c r="E191" s="322" t="s">
        <v>4733</v>
      </c>
      <c r="F191" s="293"/>
      <c r="G191" s="293"/>
      <c r="H191" s="294"/>
      <c r="I191" s="294" t="str">
        <f>IFERROR(_xlfn.IFNA(VLOOKUP($D:$D,history!$I:$Y,3,0),VLOOKUP(E:E,history!$H:$Y,4,0)),"--")</f>
        <v>--</v>
      </c>
      <c r="J191" s="282" t="s">
        <v>5946</v>
      </c>
      <c r="K191" s="282" t="str">
        <f t="shared" si="38"/>
        <v/>
      </c>
      <c r="L191" s="312">
        <f t="shared" si="40"/>
        <v>7804.57</v>
      </c>
      <c r="M191" s="312">
        <f t="shared" si="41"/>
        <v>11825.1</v>
      </c>
      <c r="N191" s="297" t="str">
        <f>_xlfn.IFNA(VLOOKUP($E:$E,'1'!$A:$E,3,0),"")</f>
        <v/>
      </c>
      <c r="O191" s="297" t="str">
        <f>_xlfn.IFNA(VLOOKUP($E:$E,'2'!$A:$E,3,0),"")</f>
        <v/>
      </c>
      <c r="P191" s="297" t="str">
        <f>_xlfn.IFNA(VLOOKUP($E:$E,'3'!$A:$D,3,0),"")</f>
        <v/>
      </c>
      <c r="Q191" s="297" t="str">
        <f>_xlfn.IFNA(VLOOKUP($E:$E,'4'!$A:$F,3,0),"")</f>
        <v/>
      </c>
      <c r="R191" s="297" t="str">
        <f>_xlfn.IFNA(VLOOKUP($E:$E,'5'!$A:$F,3,0),"")</f>
        <v/>
      </c>
      <c r="S191" s="297" t="str">
        <f>_xlfn.IFNA(VLOOKUP($E:$E,'6'!$A:$F,3,0),"")</f>
        <v/>
      </c>
      <c r="T191" s="313">
        <v>1</v>
      </c>
      <c r="U191" s="313">
        <v>1</v>
      </c>
      <c r="V191" s="313">
        <v>4</v>
      </c>
      <c r="W191" s="314">
        <v>5.8380000000000001</v>
      </c>
      <c r="X191" s="315">
        <v>1.7129629600000001E-2</v>
      </c>
      <c r="Y191" s="749">
        <v>10650</v>
      </c>
      <c r="Z191" s="282"/>
      <c r="AA191" s="316" t="s">
        <v>10391</v>
      </c>
      <c r="AB191" s="282" t="s">
        <v>9163</v>
      </c>
      <c r="AC191" s="317" t="s">
        <v>2104</v>
      </c>
      <c r="AD191" s="318" t="s">
        <v>529</v>
      </c>
      <c r="AE191" s="319">
        <v>0</v>
      </c>
      <c r="AF191" s="319" t="s">
        <v>11273</v>
      </c>
      <c r="AG191" s="320">
        <v>148.24</v>
      </c>
      <c r="AH191" s="321">
        <f t="shared" si="42"/>
        <v>0</v>
      </c>
      <c r="AI191" s="287">
        <f>_xlfn.IFNA(VLOOKUP(AD:AD,грп!B:C,2,0),0)</f>
        <v>0</v>
      </c>
      <c r="AJ191" s="607">
        <v>1</v>
      </c>
      <c r="AK191" s="672">
        <f t="shared" si="39"/>
        <v>0</v>
      </c>
      <c r="AL191" s="174"/>
    </row>
    <row r="192" spans="1:39" s="4" customFormat="1" ht="11.45" customHeight="1" outlineLevel="1" x14ac:dyDescent="0.35">
      <c r="A192" s="307" t="s">
        <v>1897</v>
      </c>
      <c r="B192" s="308" t="s">
        <v>6081</v>
      </c>
      <c r="C192" s="309" t="s">
        <v>21</v>
      </c>
      <c r="D192" s="310" t="s">
        <v>10459</v>
      </c>
      <c r="E192" s="322" t="s">
        <v>5805</v>
      </c>
      <c r="F192" s="293"/>
      <c r="G192" s="293"/>
      <c r="H192" s="294"/>
      <c r="I192" s="294" t="str">
        <f>IFERROR(_xlfn.IFNA(VLOOKUP($D:$D,history!$I:$Y,3,0),VLOOKUP(E:E,history!$H:$Y,4,0)),"--")</f>
        <v>--</v>
      </c>
      <c r="J192" s="282" t="s">
        <v>5946</v>
      </c>
      <c r="K192" s="282" t="str">
        <f t="shared" si="38"/>
        <v/>
      </c>
      <c r="L192" s="312">
        <f t="shared" si="40"/>
        <v>0</v>
      </c>
      <c r="M192" s="312">
        <f t="shared" si="41"/>
        <v>0</v>
      </c>
      <c r="N192" s="297" t="str">
        <f>_xlfn.IFNA(VLOOKUP($E:$E,'1'!$A:$E,3,0),"")</f>
        <v/>
      </c>
      <c r="O192" s="297" t="str">
        <f>_xlfn.IFNA(VLOOKUP($E:$E,'2'!$A:$E,3,0),"")</f>
        <v/>
      </c>
      <c r="P192" s="297" t="str">
        <f>_xlfn.IFNA(VLOOKUP($E:$E,'3'!$A:$D,3,0),"")</f>
        <v/>
      </c>
      <c r="Q192" s="297" t="str">
        <f>_xlfn.IFNA(VLOOKUP($E:$E,'4'!$A:$F,3,0),"")</f>
        <v/>
      </c>
      <c r="R192" s="297" t="str">
        <f>_xlfn.IFNA(VLOOKUP($E:$E,'5'!$A:$F,3,0),"")</f>
        <v/>
      </c>
      <c r="S192" s="297" t="str">
        <f>_xlfn.IFNA(VLOOKUP($E:$E,'6'!$A:$F,3,0),"")</f>
        <v/>
      </c>
      <c r="T192" s="313">
        <v>1</v>
      </c>
      <c r="U192" s="313">
        <v>1</v>
      </c>
      <c r="V192" s="313">
        <v>3</v>
      </c>
      <c r="W192" s="314">
        <v>5.9329999999999998</v>
      </c>
      <c r="X192" s="315">
        <v>1.9241517E-2</v>
      </c>
      <c r="Y192" s="749">
        <v>0</v>
      </c>
      <c r="Z192" s="282"/>
      <c r="AA192" s="316" t="s">
        <v>10395</v>
      </c>
      <c r="AB192" s="282" t="s">
        <v>9164</v>
      </c>
      <c r="AC192" s="317" t="s">
        <v>2104</v>
      </c>
      <c r="AD192" s="318" t="s">
        <v>529</v>
      </c>
      <c r="AE192" s="319">
        <v>0</v>
      </c>
      <c r="AF192" s="319" t="s">
        <v>21</v>
      </c>
      <c r="AG192" s="320">
        <v>0</v>
      </c>
      <c r="AH192" s="321">
        <f t="shared" si="42"/>
        <v>0</v>
      </c>
      <c r="AI192" s="287">
        <f>_xlfn.IFNA(VLOOKUP(AD:AD,грп!B:C,2,0),0)</f>
        <v>0</v>
      </c>
      <c r="AJ192" s="607">
        <v>0</v>
      </c>
      <c r="AK192" s="672" t="str">
        <f t="shared" si="39"/>
        <v>new</v>
      </c>
      <c r="AL192" s="174"/>
    </row>
    <row r="193" spans="1:39" s="4" customFormat="1" ht="11.45" customHeight="1" outlineLevel="1" x14ac:dyDescent="0.35">
      <c r="A193" s="307" t="s">
        <v>1897</v>
      </c>
      <c r="B193" s="308" t="s">
        <v>6078</v>
      </c>
      <c r="C193" s="341"/>
      <c r="D193" s="310" t="s">
        <v>5587</v>
      </c>
      <c r="E193" s="322" t="s">
        <v>3137</v>
      </c>
      <c r="F193" s="293"/>
      <c r="G193" s="293"/>
      <c r="H193" s="294">
        <v>73</v>
      </c>
      <c r="I193" s="294" t="str">
        <f>IFERROR(_xlfn.IFNA(VLOOKUP($D:$D,history!$I:$Y,3,0),VLOOKUP(E:E,history!$H:$Y,4,0)),"--")</f>
        <v>--</v>
      </c>
      <c r="J193" s="282" t="s">
        <v>9868</v>
      </c>
      <c r="K193" s="282" t="str">
        <f t="shared" si="38"/>
        <v/>
      </c>
      <c r="L193" s="312">
        <f t="shared" si="40"/>
        <v>10034.219999999999</v>
      </c>
      <c r="M193" s="312">
        <f t="shared" si="41"/>
        <v>15203.36</v>
      </c>
      <c r="N193" s="297" t="str">
        <f>_xlfn.IFNA(VLOOKUP($E:$E,'1'!$A:$E,3,0),"")</f>
        <v/>
      </c>
      <c r="O193" s="297" t="str">
        <f>_xlfn.IFNA(VLOOKUP($E:$E,'2'!$A:$E,3,0),"")</f>
        <v/>
      </c>
      <c r="P193" s="297" t="str">
        <f>_xlfn.IFNA(VLOOKUP($E:$E,'3'!$A:$D,3,0),"")</f>
        <v/>
      </c>
      <c r="Q193" s="297" t="str">
        <f>_xlfn.IFNA(VLOOKUP($E:$E,'4'!$A:$F,3,0),"")</f>
        <v/>
      </c>
      <c r="R193" s="297" t="str">
        <f>_xlfn.IFNA(VLOOKUP($E:$E,'5'!$A:$F,3,0),"")</f>
        <v/>
      </c>
      <c r="S193" s="297" t="str">
        <f>_xlfn.IFNA(VLOOKUP($E:$E,'6'!$A:$F,3,0),"")</f>
        <v/>
      </c>
      <c r="T193" s="313">
        <v>1</v>
      </c>
      <c r="U193" s="313">
        <v>1</v>
      </c>
      <c r="V193" s="313">
        <v>2</v>
      </c>
      <c r="W193" s="314">
        <v>7.5</v>
      </c>
      <c r="X193" s="315">
        <v>0.02</v>
      </c>
      <c r="Y193" s="749">
        <v>13690</v>
      </c>
      <c r="Z193" s="282"/>
      <c r="AA193" s="316" t="s">
        <v>10390</v>
      </c>
      <c r="AB193" s="282" t="s">
        <v>9163</v>
      </c>
      <c r="AC193" s="317" t="s">
        <v>2104</v>
      </c>
      <c r="AD193" s="318" t="s">
        <v>529</v>
      </c>
      <c r="AE193" s="319">
        <v>0</v>
      </c>
      <c r="AF193" s="319" t="s">
        <v>11268</v>
      </c>
      <c r="AG193" s="320">
        <v>190.59</v>
      </c>
      <c r="AH193" s="321">
        <f t="shared" si="42"/>
        <v>0</v>
      </c>
      <c r="AI193" s="287">
        <f>_xlfn.IFNA(VLOOKUP(AD:AD,грп!B:C,2,0),0)</f>
        <v>0</v>
      </c>
      <c r="AJ193" s="607">
        <v>15</v>
      </c>
      <c r="AK193" s="672">
        <f t="shared" si="39"/>
        <v>0</v>
      </c>
      <c r="AL193" s="174"/>
    </row>
    <row r="194" spans="1:39" s="4" customFormat="1" ht="11.45" customHeight="1" outlineLevel="1" x14ac:dyDescent="0.35">
      <c r="A194" s="307" t="s">
        <v>10402</v>
      </c>
      <c r="B194" s="308" t="s">
        <v>6082</v>
      </c>
      <c r="C194" s="309" t="s">
        <v>21</v>
      </c>
      <c r="D194" s="310" t="s">
        <v>10460</v>
      </c>
      <c r="E194" s="322" t="s">
        <v>5806</v>
      </c>
      <c r="F194" s="293"/>
      <c r="G194" s="293"/>
      <c r="H194" s="294"/>
      <c r="I194" s="294" t="str">
        <f>IFERROR(_xlfn.IFNA(VLOOKUP($D:$D,history!$I:$Y,3,0),VLOOKUP(E:E,history!$H:$Y,4,0)),"--")</f>
        <v>--</v>
      </c>
      <c r="J194" s="282" t="s">
        <v>9868</v>
      </c>
      <c r="K194" s="282" t="str">
        <f t="shared" si="38"/>
        <v/>
      </c>
      <c r="L194" s="312">
        <f t="shared" si="40"/>
        <v>1786.36</v>
      </c>
      <c r="M194" s="312">
        <f t="shared" si="41"/>
        <v>2706.6</v>
      </c>
      <c r="N194" s="297" t="str">
        <f>_xlfn.IFNA(VLOOKUP($E:$E,'1'!$A:$E,3,0),"")</f>
        <v/>
      </c>
      <c r="O194" s="297" t="str">
        <f>_xlfn.IFNA(VLOOKUP($E:$E,'2'!$A:$E,3,0),"")</f>
        <v/>
      </c>
      <c r="P194" s="297" t="str">
        <f>_xlfn.IFNA(VLOOKUP($E:$E,'3'!$A:$D,3,0),"")</f>
        <v/>
      </c>
      <c r="Q194" s="297" t="str">
        <f>_xlfn.IFNA(VLOOKUP($E:$E,'4'!$A:$F,3,0),"")</f>
        <v/>
      </c>
      <c r="R194" s="297" t="str">
        <f>_xlfn.IFNA(VLOOKUP($E:$E,'5'!$A:$F,3,0),"")</f>
        <v/>
      </c>
      <c r="S194" s="297" t="str">
        <f>_xlfn.IFNA(VLOOKUP($E:$E,'6'!$A:$F,3,0),"")</f>
        <v/>
      </c>
      <c r="T194" s="313">
        <v>1</v>
      </c>
      <c r="U194" s="313">
        <v>1</v>
      </c>
      <c r="V194" s="313">
        <v>3</v>
      </c>
      <c r="W194" s="314">
        <v>4.7249999999999996</v>
      </c>
      <c r="X194" s="315">
        <v>1.6190476200000001E-2</v>
      </c>
      <c r="Y194" s="749">
        <v>6150</v>
      </c>
      <c r="Z194" s="282"/>
      <c r="AA194" s="316" t="s">
        <v>10391</v>
      </c>
      <c r="AB194" s="282" t="s">
        <v>10389</v>
      </c>
      <c r="AC194" s="317" t="s">
        <v>2104</v>
      </c>
      <c r="AD194" s="318" t="s">
        <v>529</v>
      </c>
      <c r="AE194" s="319">
        <v>0</v>
      </c>
      <c r="AF194" s="319" t="s">
        <v>21</v>
      </c>
      <c r="AG194" s="320">
        <v>33.93</v>
      </c>
      <c r="AH194" s="321">
        <f t="shared" si="42"/>
        <v>0</v>
      </c>
      <c r="AI194" s="287">
        <f>_xlfn.IFNA(VLOOKUP(AD:AD,грп!B:C,2,0),0)</f>
        <v>0</v>
      </c>
      <c r="AJ194" s="607">
        <v>0</v>
      </c>
      <c r="AK194" s="672" t="str">
        <f t="shared" si="39"/>
        <v>new</v>
      </c>
      <c r="AL194" s="174"/>
    </row>
    <row r="195" spans="1:39" s="4" customFormat="1" ht="11.45" customHeight="1" outlineLevel="1" x14ac:dyDescent="0.35">
      <c r="A195" s="307" t="s">
        <v>10402</v>
      </c>
      <c r="B195" s="308" t="s">
        <v>6083</v>
      </c>
      <c r="C195" s="309" t="s">
        <v>21</v>
      </c>
      <c r="D195" s="310" t="s">
        <v>10461</v>
      </c>
      <c r="E195" s="322" t="s">
        <v>5807</v>
      </c>
      <c r="F195" s="293"/>
      <c r="G195" s="293"/>
      <c r="H195" s="294"/>
      <c r="I195" s="294" t="str">
        <f>IFERROR(_xlfn.IFNA(VLOOKUP($D:$D,history!$I:$Y,3,0),VLOOKUP(E:E,history!$H:$Y,4,0)),"--")</f>
        <v>--</v>
      </c>
      <c r="J195" s="282" t="s">
        <v>5946</v>
      </c>
      <c r="K195" s="282" t="str">
        <f t="shared" si="38"/>
        <v/>
      </c>
      <c r="L195" s="312">
        <f t="shared" si="40"/>
        <v>0</v>
      </c>
      <c r="M195" s="312">
        <f t="shared" si="41"/>
        <v>0</v>
      </c>
      <c r="N195" s="297" t="str">
        <f>_xlfn.IFNA(VLOOKUP($E:$E,'1'!$A:$E,3,0),"")</f>
        <v/>
      </c>
      <c r="O195" s="297" t="str">
        <f>_xlfn.IFNA(VLOOKUP($E:$E,'2'!$A:$E,3,0),"")</f>
        <v/>
      </c>
      <c r="P195" s="297" t="str">
        <f>_xlfn.IFNA(VLOOKUP($E:$E,'3'!$A:$D,3,0),"")</f>
        <v/>
      </c>
      <c r="Q195" s="297" t="str">
        <f>_xlfn.IFNA(VLOOKUP($E:$E,'4'!$A:$F,3,0),"")</f>
        <v/>
      </c>
      <c r="R195" s="297" t="str">
        <f>_xlfn.IFNA(VLOOKUP($E:$E,'5'!$A:$F,3,0),"")</f>
        <v/>
      </c>
      <c r="S195" s="297" t="str">
        <f>_xlfn.IFNA(VLOOKUP($E:$E,'6'!$A:$F,3,0),"")</f>
        <v/>
      </c>
      <c r="T195" s="313">
        <v>1</v>
      </c>
      <c r="U195" s="313">
        <v>1</v>
      </c>
      <c r="V195" s="313">
        <v>3</v>
      </c>
      <c r="W195" s="314">
        <v>3.9</v>
      </c>
      <c r="X195" s="315">
        <v>1.8888888999999999E-2</v>
      </c>
      <c r="Y195" s="749">
        <v>0</v>
      </c>
      <c r="Z195" s="282"/>
      <c r="AA195" s="316" t="s">
        <v>10390</v>
      </c>
      <c r="AB195" s="282" t="s">
        <v>10389</v>
      </c>
      <c r="AC195" s="317" t="s">
        <v>2104</v>
      </c>
      <c r="AD195" s="318" t="s">
        <v>529</v>
      </c>
      <c r="AE195" s="319">
        <v>0</v>
      </c>
      <c r="AF195" s="319" t="s">
        <v>21</v>
      </c>
      <c r="AG195" s="320">
        <v>0</v>
      </c>
      <c r="AH195" s="321">
        <f t="shared" si="42"/>
        <v>0</v>
      </c>
      <c r="AI195" s="287">
        <f>_xlfn.IFNA(VLOOKUP(AD:AD,грп!B:C,2,0),0)</f>
        <v>0</v>
      </c>
      <c r="AJ195" s="607">
        <v>0</v>
      </c>
      <c r="AK195" s="672" t="str">
        <f t="shared" si="39"/>
        <v>new</v>
      </c>
      <c r="AL195" s="174"/>
    </row>
    <row r="196" spans="1:39" s="4" customFormat="1" ht="12" customHeight="1" outlineLevel="1" x14ac:dyDescent="0.35">
      <c r="A196" s="307" t="s">
        <v>10402</v>
      </c>
      <c r="B196" s="308" t="s">
        <v>6084</v>
      </c>
      <c r="C196" s="328"/>
      <c r="D196" s="310" t="s">
        <v>5588</v>
      </c>
      <c r="E196" s="322" t="s">
        <v>1816</v>
      </c>
      <c r="F196" s="293"/>
      <c r="G196" s="293"/>
      <c r="H196" s="294"/>
      <c r="I196" s="294" t="str">
        <f>IFERROR(_xlfn.IFNA(VLOOKUP($D:$D,history!$I:$Y,3,0),VLOOKUP(E:E,history!$H:$Y,4,0)),"--")</f>
        <v>--</v>
      </c>
      <c r="J196" s="282" t="s">
        <v>9869</v>
      </c>
      <c r="K196" s="282" t="str">
        <f t="shared" si="38"/>
        <v/>
      </c>
      <c r="L196" s="312">
        <f t="shared" si="40"/>
        <v>5697.06</v>
      </c>
      <c r="M196" s="312">
        <f t="shared" si="41"/>
        <v>8631.91</v>
      </c>
      <c r="N196" s="297" t="str">
        <f>_xlfn.IFNA(VLOOKUP($E:$E,'1'!$A:$E,3,0),"")</f>
        <v/>
      </c>
      <c r="O196" s="297" t="str">
        <f>_xlfn.IFNA(VLOOKUP($E:$E,'2'!$A:$E,3,0),"")</f>
        <v/>
      </c>
      <c r="P196" s="297" t="str">
        <f>_xlfn.IFNA(VLOOKUP($E:$E,'3'!$A:$D,3,0),"")</f>
        <v/>
      </c>
      <c r="Q196" s="297" t="str">
        <f>_xlfn.IFNA(VLOOKUP($E:$E,'4'!$A:$F,3,0),"")</f>
        <v/>
      </c>
      <c r="R196" s="297" t="str">
        <f>_xlfn.IFNA(VLOOKUP($E:$E,'5'!$A:$F,3,0),"")</f>
        <v/>
      </c>
      <c r="S196" s="297" t="str">
        <f>_xlfn.IFNA(VLOOKUP($E:$E,'6'!$A:$F,3,0),"")</f>
        <v/>
      </c>
      <c r="T196" s="313">
        <v>1</v>
      </c>
      <c r="U196" s="313">
        <v>1</v>
      </c>
      <c r="V196" s="313">
        <v>3</v>
      </c>
      <c r="W196" s="314">
        <v>5.3</v>
      </c>
      <c r="X196" s="315">
        <v>1.52222222E-2</v>
      </c>
      <c r="Y196" s="749">
        <v>8250</v>
      </c>
      <c r="Z196" s="282"/>
      <c r="AA196" s="316" t="s">
        <v>10388</v>
      </c>
      <c r="AB196" s="282" t="s">
        <v>9884</v>
      </c>
      <c r="AC196" s="317" t="s">
        <v>2104</v>
      </c>
      <c r="AD196" s="318" t="s">
        <v>529</v>
      </c>
      <c r="AE196" s="319">
        <v>0</v>
      </c>
      <c r="AF196" s="319" t="s">
        <v>11273</v>
      </c>
      <c r="AG196" s="320">
        <v>108.21</v>
      </c>
      <c r="AH196" s="321">
        <f t="shared" si="42"/>
        <v>0</v>
      </c>
      <c r="AI196" s="287">
        <f>_xlfn.IFNA(VLOOKUP(AD:AD,грп!B:C,2,0),0)</f>
        <v>0</v>
      </c>
      <c r="AJ196" s="607">
        <v>8</v>
      </c>
      <c r="AK196" s="672">
        <f t="shared" si="39"/>
        <v>0</v>
      </c>
      <c r="AL196" s="174"/>
    </row>
    <row r="197" spans="1:39" s="4" customFormat="1" ht="12" customHeight="1" outlineLevel="1" x14ac:dyDescent="0.35">
      <c r="A197" s="307" t="s">
        <v>10402</v>
      </c>
      <c r="B197" s="308" t="s">
        <v>6085</v>
      </c>
      <c r="C197" s="328" t="s">
        <v>555</v>
      </c>
      <c r="D197" s="310" t="s">
        <v>2826</v>
      </c>
      <c r="E197" s="342" t="s">
        <v>413</v>
      </c>
      <c r="F197" s="293"/>
      <c r="G197" s="293"/>
      <c r="H197" s="294"/>
      <c r="I197" s="294" t="str">
        <f>IFERROR(_xlfn.IFNA(VLOOKUP($D:$D,history!$I:$Y,3,0),VLOOKUP(E:E,history!$H:$Y,4,0)),"--")</f>
        <v>--</v>
      </c>
      <c r="J197" s="282" t="s">
        <v>5946</v>
      </c>
      <c r="K197" s="282" t="str">
        <f t="shared" si="38"/>
        <v/>
      </c>
      <c r="L197" s="312">
        <f t="shared" si="40"/>
        <v>6134.04</v>
      </c>
      <c r="M197" s="312">
        <f t="shared" si="41"/>
        <v>9294</v>
      </c>
      <c r="N197" s="297" t="str">
        <f>_xlfn.IFNA(VLOOKUP($E:$E,'1'!$A:$E,3,0),"")</f>
        <v/>
      </c>
      <c r="O197" s="297" t="str">
        <f>_xlfn.IFNA(VLOOKUP($E:$E,'2'!$A:$E,3,0),"")</f>
        <v/>
      </c>
      <c r="P197" s="297" t="str">
        <f>_xlfn.IFNA(VLOOKUP($E:$E,'3'!$A:$D,3,0),"")</f>
        <v/>
      </c>
      <c r="Q197" s="297" t="str">
        <f>_xlfn.IFNA(VLOOKUP($E:$E,'4'!$A:$F,3,0),"")</f>
        <v/>
      </c>
      <c r="R197" s="297" t="str">
        <f>_xlfn.IFNA(VLOOKUP($E:$E,'5'!$A:$F,3,0),"")</f>
        <v/>
      </c>
      <c r="S197" s="297" t="str">
        <f>_xlfn.IFNA(VLOOKUP($E:$E,'6'!$A:$F,3,0),"")</f>
        <v/>
      </c>
      <c r="T197" s="313">
        <v>1</v>
      </c>
      <c r="U197" s="313">
        <v>1</v>
      </c>
      <c r="V197" s="313">
        <v>3</v>
      </c>
      <c r="W197" s="314">
        <v>5.5</v>
      </c>
      <c r="X197" s="315">
        <v>1.70833333E-2</v>
      </c>
      <c r="Y197" s="749">
        <v>8850</v>
      </c>
      <c r="Z197" s="282"/>
      <c r="AA197" s="316" t="s">
        <v>10394</v>
      </c>
      <c r="AB197" s="282" t="s">
        <v>9163</v>
      </c>
      <c r="AC197" s="317" t="s">
        <v>2104</v>
      </c>
      <c r="AD197" s="318" t="s">
        <v>529</v>
      </c>
      <c r="AE197" s="319">
        <v>0</v>
      </c>
      <c r="AF197" s="319" t="s">
        <v>11268</v>
      </c>
      <c r="AG197" s="320">
        <v>116.51</v>
      </c>
      <c r="AH197" s="321">
        <f t="shared" si="42"/>
        <v>0</v>
      </c>
      <c r="AI197" s="287">
        <f>_xlfn.IFNA(VLOOKUP(AD:AD,грп!B:C,2,0),0)</f>
        <v>0</v>
      </c>
      <c r="AJ197" s="607">
        <v>1</v>
      </c>
      <c r="AK197" s="672" t="str">
        <f t="shared" si="39"/>
        <v xml:space="preserve"> </v>
      </c>
      <c r="AL197" s="174"/>
    </row>
    <row r="198" spans="1:39" ht="12" customHeight="1" outlineLevel="1" x14ac:dyDescent="0.35">
      <c r="A198" s="307" t="s">
        <v>10402</v>
      </c>
      <c r="B198" s="559"/>
      <c r="C198" s="328" t="s">
        <v>555</v>
      </c>
      <c r="D198" s="310" t="s">
        <v>10462</v>
      </c>
      <c r="E198" s="322" t="s">
        <v>3136</v>
      </c>
      <c r="F198" s="293"/>
      <c r="G198" s="293"/>
      <c r="H198" s="294"/>
      <c r="I198" s="294" t="str">
        <f>IFERROR(_xlfn.IFNA(VLOOKUP($D:$D,history!$I:$Y,3,0),VLOOKUP(E:E,history!$H:$Y,4,0)),"--")</f>
        <v>--</v>
      </c>
      <c r="J198" s="282" t="s">
        <v>5946</v>
      </c>
      <c r="K198" s="282" t="str">
        <f t="shared" si="38"/>
        <v/>
      </c>
      <c r="L198" s="312">
        <f t="shared" si="40"/>
        <v>9708.33</v>
      </c>
      <c r="M198" s="312">
        <f t="shared" si="41"/>
        <v>14709.59</v>
      </c>
      <c r="N198" s="297" t="str">
        <f>_xlfn.IFNA(VLOOKUP($E:$E,'1'!$A:$E,3,0),"")</f>
        <v/>
      </c>
      <c r="O198" s="297" t="str">
        <f>_xlfn.IFNA(VLOOKUP($E:$E,'2'!$A:$E,3,0),"")</f>
        <v/>
      </c>
      <c r="P198" s="297" t="str">
        <f>_xlfn.IFNA(VLOOKUP($E:$E,'3'!$A:$D,3,0),"")</f>
        <v/>
      </c>
      <c r="Q198" s="297" t="str">
        <f>_xlfn.IFNA(VLOOKUP($E:$E,'4'!$A:$F,3,0),"")</f>
        <v/>
      </c>
      <c r="R198" s="297" t="str">
        <f>_xlfn.IFNA(VLOOKUP($E:$E,'5'!$A:$F,3,0),"")</f>
        <v/>
      </c>
      <c r="S198" s="297" t="str">
        <f>_xlfn.IFNA(VLOOKUP($E:$E,'6'!$A:$F,3,0),"")</f>
        <v/>
      </c>
      <c r="T198" s="313">
        <v>1</v>
      </c>
      <c r="U198" s="313">
        <v>1</v>
      </c>
      <c r="V198" s="313">
        <v>2</v>
      </c>
      <c r="W198" s="314">
        <v>11.2</v>
      </c>
      <c r="X198" s="315">
        <v>2.375E-2</v>
      </c>
      <c r="Y198" s="749">
        <v>9790</v>
      </c>
      <c r="Z198" s="282"/>
      <c r="AA198" s="316" t="s">
        <v>393</v>
      </c>
      <c r="AB198" s="282" t="s">
        <v>9885</v>
      </c>
      <c r="AC198" s="317" t="s">
        <v>2104</v>
      </c>
      <c r="AD198" s="318" t="s">
        <v>530</v>
      </c>
      <c r="AE198" s="319">
        <v>0</v>
      </c>
      <c r="AF198" s="319" t="s">
        <v>11273</v>
      </c>
      <c r="AG198" s="320">
        <v>184.4</v>
      </c>
      <c r="AH198" s="321">
        <f t="shared" si="42"/>
        <v>0</v>
      </c>
      <c r="AI198" s="287">
        <f>_xlfn.IFNA(VLOOKUP(AD:AD,грп!B:C,2,0),0)</f>
        <v>0</v>
      </c>
      <c r="AJ198" s="607">
        <v>0</v>
      </c>
      <c r="AK198" s="672" t="str">
        <f t="shared" si="39"/>
        <v xml:space="preserve"> </v>
      </c>
      <c r="AL198" s="174"/>
      <c r="AM198" s="4"/>
    </row>
    <row r="199" spans="1:39" ht="12" customHeight="1" outlineLevel="1" x14ac:dyDescent="0.35">
      <c r="A199" s="307" t="s">
        <v>10402</v>
      </c>
      <c r="B199" s="308" t="s">
        <v>6086</v>
      </c>
      <c r="C199" s="290" t="s">
        <v>555</v>
      </c>
      <c r="D199" s="310" t="s">
        <v>5589</v>
      </c>
      <c r="E199" s="322" t="s">
        <v>224</v>
      </c>
      <c r="F199" s="293"/>
      <c r="G199" s="293"/>
      <c r="H199" s="294">
        <v>18</v>
      </c>
      <c r="I199" s="294" t="str">
        <f>IFERROR(_xlfn.IFNA(VLOOKUP($D:$D,history!$I:$Y,3,0),VLOOKUP(E:E,history!$H:$Y,4,0)),"--")</f>
        <v>--</v>
      </c>
      <c r="J199" s="282" t="s">
        <v>9870</v>
      </c>
      <c r="K199" s="282" t="str">
        <f t="shared" si="38"/>
        <v/>
      </c>
      <c r="L199" s="312">
        <f t="shared" si="40"/>
        <v>6651.04</v>
      </c>
      <c r="M199" s="312">
        <f t="shared" si="41"/>
        <v>10077.34</v>
      </c>
      <c r="N199" s="297" t="str">
        <f>_xlfn.IFNA(VLOOKUP($E:$E,'1'!$A:$E,3,0),"")</f>
        <v/>
      </c>
      <c r="O199" s="297" t="str">
        <f>_xlfn.IFNA(VLOOKUP($E:$E,'2'!$A:$E,3,0),"")</f>
        <v/>
      </c>
      <c r="P199" s="297" t="str">
        <f>_xlfn.IFNA(VLOOKUP($E:$E,'3'!$A:$D,3,0),"")</f>
        <v/>
      </c>
      <c r="Q199" s="297" t="str">
        <f>_xlfn.IFNA(VLOOKUP($E:$E,'4'!$A:$F,3,0),"")</f>
        <v/>
      </c>
      <c r="R199" s="297" t="str">
        <f>_xlfn.IFNA(VLOOKUP($E:$E,'5'!$A:$F,3,0),"")</f>
        <v/>
      </c>
      <c r="S199" s="297" t="str">
        <f>_xlfn.IFNA(VLOOKUP($E:$E,'6'!$A:$F,3,0),"")</f>
        <v/>
      </c>
      <c r="T199" s="313">
        <v>1</v>
      </c>
      <c r="U199" s="313">
        <v>1</v>
      </c>
      <c r="V199" s="313">
        <v>2</v>
      </c>
      <c r="W199" s="314">
        <v>7.35</v>
      </c>
      <c r="X199" s="315">
        <v>1.81428571E-2</v>
      </c>
      <c r="Y199" s="749">
        <v>9590</v>
      </c>
      <c r="Z199" s="282"/>
      <c r="AA199" s="316" t="s">
        <v>10393</v>
      </c>
      <c r="AB199" s="282" t="s">
        <v>9884</v>
      </c>
      <c r="AC199" s="317" t="s">
        <v>2104</v>
      </c>
      <c r="AD199" s="318" t="s">
        <v>529</v>
      </c>
      <c r="AE199" s="319">
        <v>0</v>
      </c>
      <c r="AF199" s="319" t="s">
        <v>11273</v>
      </c>
      <c r="AG199" s="320">
        <v>126.33</v>
      </c>
      <c r="AH199" s="321">
        <f t="shared" si="42"/>
        <v>0</v>
      </c>
      <c r="AI199" s="287">
        <f>_xlfn.IFNA(VLOOKUP(AD:AD,грп!B:C,2,0),0)</f>
        <v>0</v>
      </c>
      <c r="AJ199" s="607">
        <v>10</v>
      </c>
      <c r="AK199" s="672" t="str">
        <f t="shared" si="39"/>
        <v xml:space="preserve"> </v>
      </c>
      <c r="AL199" s="174"/>
      <c r="AM199" s="4"/>
    </row>
    <row r="200" spans="1:39" ht="12" customHeight="1" outlineLevel="1" x14ac:dyDescent="0.35">
      <c r="A200" s="307" t="s">
        <v>10402</v>
      </c>
      <c r="B200" s="308" t="s">
        <v>6087</v>
      </c>
      <c r="C200" s="290" t="s">
        <v>555</v>
      </c>
      <c r="D200" s="310" t="s">
        <v>5590</v>
      </c>
      <c r="E200" s="322" t="s">
        <v>225</v>
      </c>
      <c r="F200" s="293"/>
      <c r="G200" s="293"/>
      <c r="H200" s="294">
        <v>21</v>
      </c>
      <c r="I200" s="294" t="str">
        <f>IFERROR(_xlfn.IFNA(VLOOKUP($D:$D,history!$I:$Y,3,0),VLOOKUP(E:E,history!$H:$Y,4,0)),"--")</f>
        <v>--</v>
      </c>
      <c r="J200" s="282" t="s">
        <v>9870</v>
      </c>
      <c r="K200" s="282" t="str">
        <f t="shared" si="38"/>
        <v/>
      </c>
      <c r="L200" s="312">
        <f t="shared" si="40"/>
        <v>7540.8</v>
      </c>
      <c r="M200" s="312">
        <f t="shared" si="41"/>
        <v>11425.46</v>
      </c>
      <c r="N200" s="297" t="str">
        <f>_xlfn.IFNA(VLOOKUP($E:$E,'1'!$A:$E,3,0),"")</f>
        <v/>
      </c>
      <c r="O200" s="297" t="str">
        <f>_xlfn.IFNA(VLOOKUP($E:$E,'2'!$A:$E,3,0),"")</f>
        <v/>
      </c>
      <c r="P200" s="297" t="str">
        <f>_xlfn.IFNA(VLOOKUP($E:$E,'3'!$A:$D,3,0),"")</f>
        <v/>
      </c>
      <c r="Q200" s="297" t="str">
        <f>_xlfn.IFNA(VLOOKUP($E:$E,'4'!$A:$F,3,0),"")</f>
        <v/>
      </c>
      <c r="R200" s="297" t="str">
        <f>_xlfn.IFNA(VLOOKUP($E:$E,'5'!$A:$F,3,0),"")</f>
        <v/>
      </c>
      <c r="S200" s="297" t="str">
        <f>_xlfn.IFNA(VLOOKUP($E:$E,'6'!$A:$F,3,0),"")</f>
        <v/>
      </c>
      <c r="T200" s="313">
        <v>1</v>
      </c>
      <c r="U200" s="313">
        <v>1</v>
      </c>
      <c r="V200" s="313">
        <v>2</v>
      </c>
      <c r="W200" s="314">
        <v>7.55</v>
      </c>
      <c r="X200" s="315">
        <v>2.0660000000000001E-2</v>
      </c>
      <c r="Y200" s="749">
        <v>10850</v>
      </c>
      <c r="Z200" s="282"/>
      <c r="AA200" s="316" t="s">
        <v>10388</v>
      </c>
      <c r="AB200" s="282" t="s">
        <v>9163</v>
      </c>
      <c r="AC200" s="317" t="s">
        <v>2104</v>
      </c>
      <c r="AD200" s="318" t="s">
        <v>529</v>
      </c>
      <c r="AE200" s="319">
        <v>0</v>
      </c>
      <c r="AF200" s="319" t="s">
        <v>11273</v>
      </c>
      <c r="AG200" s="320">
        <v>143.22999999999999</v>
      </c>
      <c r="AH200" s="321">
        <f t="shared" si="42"/>
        <v>0</v>
      </c>
      <c r="AI200" s="287">
        <f>_xlfn.IFNA(VLOOKUP(AD:AD,грп!B:C,2,0),0)</f>
        <v>0</v>
      </c>
      <c r="AJ200" s="607">
        <v>21</v>
      </c>
      <c r="AK200" s="672" t="str">
        <f t="shared" si="39"/>
        <v xml:space="preserve"> </v>
      </c>
      <c r="AL200" s="174"/>
      <c r="AM200" s="4"/>
    </row>
    <row r="201" spans="1:39" ht="12" customHeight="1" outlineLevel="1" x14ac:dyDescent="0.35">
      <c r="A201" s="307" t="s">
        <v>10402</v>
      </c>
      <c r="B201" s="308" t="s">
        <v>6088</v>
      </c>
      <c r="C201" s="328"/>
      <c r="D201" s="310" t="s">
        <v>10098</v>
      </c>
      <c r="E201" s="322" t="s">
        <v>1741</v>
      </c>
      <c r="F201" s="293"/>
      <c r="G201" s="293"/>
      <c r="H201" s="294"/>
      <c r="I201" s="294" t="str">
        <f>IFERROR(_xlfn.IFNA(VLOOKUP($D:$D,history!$I:$Y,3,0),VLOOKUP(E:E,history!$H:$Y,4,0)),"--")</f>
        <v>--</v>
      </c>
      <c r="J201" s="282" t="s">
        <v>5946</v>
      </c>
      <c r="K201" s="282" t="str">
        <f t="shared" si="38"/>
        <v/>
      </c>
      <c r="L201" s="312">
        <f t="shared" si="40"/>
        <v>8978.6299999999992</v>
      </c>
      <c r="M201" s="312">
        <f t="shared" si="41"/>
        <v>13603.98</v>
      </c>
      <c r="N201" s="297" t="str">
        <f>_xlfn.IFNA(VLOOKUP($E:$E,'1'!$A:$E,3,0),"")</f>
        <v/>
      </c>
      <c r="O201" s="297" t="str">
        <f>_xlfn.IFNA(VLOOKUP($E:$E,'2'!$A:$E,3,0),"")</f>
        <v/>
      </c>
      <c r="P201" s="297" t="str">
        <f>_xlfn.IFNA(VLOOKUP($E:$E,'3'!$A:$D,3,0),"")</f>
        <v/>
      </c>
      <c r="Q201" s="297" t="str">
        <f>_xlfn.IFNA(VLOOKUP($E:$E,'4'!$A:$F,3,0),"")</f>
        <v/>
      </c>
      <c r="R201" s="297" t="str">
        <f>_xlfn.IFNA(VLOOKUP($E:$E,'5'!$A:$F,3,0),"")</f>
        <v/>
      </c>
      <c r="S201" s="297" t="str">
        <f>_xlfn.IFNA(VLOOKUP($E:$E,'6'!$A:$F,3,0),"")</f>
        <v/>
      </c>
      <c r="T201" s="313">
        <v>1</v>
      </c>
      <c r="U201" s="313">
        <v>1</v>
      </c>
      <c r="V201" s="313">
        <v>2</v>
      </c>
      <c r="W201" s="314">
        <v>7.875</v>
      </c>
      <c r="X201" s="315">
        <v>2.0650000000000002E-2</v>
      </c>
      <c r="Y201" s="749">
        <v>12950</v>
      </c>
      <c r="Z201" s="282"/>
      <c r="AA201" s="316" t="s">
        <v>10388</v>
      </c>
      <c r="AB201" s="282" t="s">
        <v>9163</v>
      </c>
      <c r="AC201" s="317" t="s">
        <v>2104</v>
      </c>
      <c r="AD201" s="318" t="s">
        <v>529</v>
      </c>
      <c r="AE201" s="319">
        <v>0</v>
      </c>
      <c r="AF201" s="319" t="s">
        <v>11273</v>
      </c>
      <c r="AG201" s="320">
        <v>170.54</v>
      </c>
      <c r="AH201" s="321">
        <f t="shared" si="42"/>
        <v>0</v>
      </c>
      <c r="AI201" s="287">
        <f>_xlfn.IFNA(VLOOKUP(AD:AD,грп!B:C,2,0),0)</f>
        <v>0</v>
      </c>
      <c r="AJ201" s="607">
        <v>0</v>
      </c>
      <c r="AK201" s="672">
        <f t="shared" si="39"/>
        <v>0</v>
      </c>
      <c r="AL201" s="174"/>
      <c r="AM201" s="4"/>
    </row>
    <row r="202" spans="1:39" s="4" customFormat="1" ht="12" customHeight="1" outlineLevel="1" x14ac:dyDescent="0.35">
      <c r="A202" s="307" t="s">
        <v>10402</v>
      </c>
      <c r="B202" s="308" t="s">
        <v>6089</v>
      </c>
      <c r="C202" s="309"/>
      <c r="D202" s="310" t="s">
        <v>10463</v>
      </c>
      <c r="E202" s="322" t="s">
        <v>4908</v>
      </c>
      <c r="F202" s="293"/>
      <c r="G202" s="293"/>
      <c r="H202" s="294">
        <v>60</v>
      </c>
      <c r="I202" s="294" t="str">
        <f>IFERROR(_xlfn.IFNA(VLOOKUP($D:$D,history!$I:$Y,3,0),VLOOKUP(E:E,history!$H:$Y,4,0)),"--")</f>
        <v>--</v>
      </c>
      <c r="J202" s="282" t="s">
        <v>9870</v>
      </c>
      <c r="K202" s="282" t="str">
        <f t="shared" si="38"/>
        <v/>
      </c>
      <c r="L202" s="312">
        <f t="shared" si="40"/>
        <v>6130.89</v>
      </c>
      <c r="M202" s="312">
        <f t="shared" si="41"/>
        <v>9289.2199999999993</v>
      </c>
      <c r="N202" s="297" t="str">
        <f>_xlfn.IFNA(VLOOKUP($E:$E,'1'!$A:$E,3,0),"")</f>
        <v/>
      </c>
      <c r="O202" s="297" t="str">
        <f>_xlfn.IFNA(VLOOKUP($E:$E,'2'!$A:$E,3,0),"")</f>
        <v/>
      </c>
      <c r="P202" s="297" t="str">
        <f>_xlfn.IFNA(VLOOKUP($E:$E,'3'!$A:$D,3,0),"")</f>
        <v/>
      </c>
      <c r="Q202" s="297" t="str">
        <f>_xlfn.IFNA(VLOOKUP($E:$E,'4'!$A:$F,3,0),"")</f>
        <v/>
      </c>
      <c r="R202" s="297" t="str">
        <f>_xlfn.IFNA(VLOOKUP($E:$E,'5'!$A:$F,3,0),"")</f>
        <v/>
      </c>
      <c r="S202" s="297" t="str">
        <f>_xlfn.IFNA(VLOOKUP($E:$E,'6'!$A:$F,3,0),"")</f>
        <v/>
      </c>
      <c r="T202" s="313">
        <v>1</v>
      </c>
      <c r="U202" s="313">
        <v>1</v>
      </c>
      <c r="V202" s="313">
        <v>3</v>
      </c>
      <c r="W202" s="314">
        <v>6.16</v>
      </c>
      <c r="X202" s="315">
        <v>1.5666666700000002E-2</v>
      </c>
      <c r="Y202" s="749">
        <v>8850</v>
      </c>
      <c r="Z202" s="282"/>
      <c r="AA202" s="316" t="s">
        <v>10391</v>
      </c>
      <c r="AB202" s="282" t="s">
        <v>9163</v>
      </c>
      <c r="AC202" s="317" t="s">
        <v>2104</v>
      </c>
      <c r="AD202" s="318" t="s">
        <v>529</v>
      </c>
      <c r="AE202" s="319">
        <v>0</v>
      </c>
      <c r="AF202" s="319" t="s">
        <v>11273</v>
      </c>
      <c r="AG202" s="320">
        <v>116.45</v>
      </c>
      <c r="AH202" s="321">
        <f t="shared" si="42"/>
        <v>0</v>
      </c>
      <c r="AI202" s="287">
        <f>_xlfn.IFNA(VLOOKUP(AD:AD,грп!B:C,2,0),0)</f>
        <v>0</v>
      </c>
      <c r="AJ202" s="607">
        <v>12</v>
      </c>
      <c r="AK202" s="672">
        <f t="shared" si="39"/>
        <v>0</v>
      </c>
      <c r="AL202" s="174"/>
    </row>
    <row r="203" spans="1:39" s="4" customFormat="1" ht="12" customHeight="1" outlineLevel="1" x14ac:dyDescent="0.35">
      <c r="A203" s="307" t="s">
        <v>10402</v>
      </c>
      <c r="B203" s="308" t="s">
        <v>6090</v>
      </c>
      <c r="C203" s="309"/>
      <c r="D203" s="310" t="s">
        <v>10464</v>
      </c>
      <c r="E203" s="322" t="s">
        <v>4781</v>
      </c>
      <c r="F203" s="293"/>
      <c r="G203" s="293"/>
      <c r="H203" s="294">
        <v>8</v>
      </c>
      <c r="I203" s="294" t="str">
        <f>IFERROR(_xlfn.IFNA(VLOOKUP($D:$D,history!$I:$Y,3,0),VLOOKUP(E:E,history!$H:$Y,4,0)),"--")</f>
        <v>--</v>
      </c>
      <c r="J203" s="282" t="s">
        <v>9870</v>
      </c>
      <c r="K203" s="282" t="str">
        <f t="shared" si="38"/>
        <v/>
      </c>
      <c r="L203" s="312">
        <f t="shared" si="40"/>
        <v>5684.43</v>
      </c>
      <c r="M203" s="312">
        <f t="shared" si="41"/>
        <v>8612.77</v>
      </c>
      <c r="N203" s="297" t="str">
        <f>_xlfn.IFNA(VLOOKUP($E:$E,'1'!$A:$E,3,0),"")</f>
        <v/>
      </c>
      <c r="O203" s="297" t="str">
        <f>_xlfn.IFNA(VLOOKUP($E:$E,'2'!$A:$E,3,0),"")</f>
        <v/>
      </c>
      <c r="P203" s="297" t="str">
        <f>_xlfn.IFNA(VLOOKUP($E:$E,'3'!$A:$D,3,0),"")</f>
        <v/>
      </c>
      <c r="Q203" s="297" t="str">
        <f>_xlfn.IFNA(VLOOKUP($E:$E,'4'!$A:$F,3,0),"")</f>
        <v/>
      </c>
      <c r="R203" s="297" t="str">
        <f>_xlfn.IFNA(VLOOKUP($E:$E,'5'!$A:$F,3,0),"")</f>
        <v/>
      </c>
      <c r="S203" s="297" t="str">
        <f>_xlfn.IFNA(VLOOKUP($E:$E,'6'!$A:$F,3,0),"")</f>
        <v/>
      </c>
      <c r="T203" s="313">
        <v>1</v>
      </c>
      <c r="U203" s="313">
        <v>1</v>
      </c>
      <c r="V203" s="313">
        <v>2</v>
      </c>
      <c r="W203" s="314">
        <v>6.14</v>
      </c>
      <c r="X203" s="315">
        <v>1.7500000000000002E-2</v>
      </c>
      <c r="Y203" s="749">
        <v>8190</v>
      </c>
      <c r="Z203" s="282"/>
      <c r="AA203" s="316" t="s">
        <v>10393</v>
      </c>
      <c r="AB203" s="282" t="s">
        <v>9163</v>
      </c>
      <c r="AC203" s="317" t="s">
        <v>2104</v>
      </c>
      <c r="AD203" s="318" t="s">
        <v>529</v>
      </c>
      <c r="AE203" s="319">
        <v>0</v>
      </c>
      <c r="AF203" s="319" t="s">
        <v>11273</v>
      </c>
      <c r="AG203" s="320">
        <v>107.97</v>
      </c>
      <c r="AH203" s="321">
        <f t="shared" si="42"/>
        <v>0</v>
      </c>
      <c r="AI203" s="287">
        <f>_xlfn.IFNA(VLOOKUP(AD:AD,грп!B:C,2,0),0)</f>
        <v>0</v>
      </c>
      <c r="AJ203" s="607">
        <v>10</v>
      </c>
      <c r="AK203" s="672">
        <f t="shared" si="39"/>
        <v>0</v>
      </c>
      <c r="AL203" s="174"/>
    </row>
    <row r="204" spans="1:39" ht="12" customHeight="1" outlineLevel="1" x14ac:dyDescent="0.35">
      <c r="A204" s="307" t="s">
        <v>10402</v>
      </c>
      <c r="B204" s="308" t="s">
        <v>6091</v>
      </c>
      <c r="C204" s="290" t="s">
        <v>555</v>
      </c>
      <c r="D204" s="310" t="s">
        <v>2827</v>
      </c>
      <c r="E204" s="322" t="s">
        <v>3</v>
      </c>
      <c r="F204" s="293"/>
      <c r="G204" s="293"/>
      <c r="H204" s="294">
        <v>34</v>
      </c>
      <c r="I204" s="294" t="str">
        <f>IFERROR(_xlfn.IFNA(VLOOKUP($D:$D,history!$I:$Y,3,0),VLOOKUP(E:E,history!$H:$Y,4,0)),"--")</f>
        <v>--</v>
      </c>
      <c r="J204" s="282" t="s">
        <v>9869</v>
      </c>
      <c r="K204" s="282" t="str">
        <f t="shared" si="38"/>
        <v/>
      </c>
      <c r="L204" s="312">
        <f t="shared" si="40"/>
        <v>3078.34</v>
      </c>
      <c r="M204" s="312">
        <f t="shared" si="41"/>
        <v>4664.1499999999996</v>
      </c>
      <c r="N204" s="297" t="str">
        <f>_xlfn.IFNA(VLOOKUP($E:$E,'1'!$A:$E,3,0),"")</f>
        <v/>
      </c>
      <c r="O204" s="297" t="str">
        <f>_xlfn.IFNA(VLOOKUP($E:$E,'2'!$A:$E,3,0),"")</f>
        <v/>
      </c>
      <c r="P204" s="297" t="str">
        <f>_xlfn.IFNA(VLOOKUP($E:$E,'3'!$A:$D,3,0),"")</f>
        <v/>
      </c>
      <c r="Q204" s="297" t="str">
        <f>_xlfn.IFNA(VLOOKUP($E:$E,'4'!$A:$F,3,0),"")</f>
        <v/>
      </c>
      <c r="R204" s="297" t="str">
        <f>_xlfn.IFNA(VLOOKUP($E:$E,'5'!$A:$F,3,0),"")</f>
        <v/>
      </c>
      <c r="S204" s="297" t="str">
        <f>_xlfn.IFNA(VLOOKUP($E:$E,'6'!$A:$F,3,0),"")</f>
        <v/>
      </c>
      <c r="T204" s="313">
        <v>1</v>
      </c>
      <c r="U204" s="313">
        <v>1</v>
      </c>
      <c r="V204" s="313">
        <v>5</v>
      </c>
      <c r="W204" s="314">
        <v>3.74</v>
      </c>
      <c r="X204" s="315">
        <v>1.2800000000000001E-2</v>
      </c>
      <c r="Y204" s="749">
        <v>4450</v>
      </c>
      <c r="Z204" s="282"/>
      <c r="AA204" s="316" t="s">
        <v>10394</v>
      </c>
      <c r="AB204" s="282" t="s">
        <v>9163</v>
      </c>
      <c r="AC204" s="317" t="s">
        <v>2104</v>
      </c>
      <c r="AD204" s="318" t="s">
        <v>529</v>
      </c>
      <c r="AE204" s="319">
        <v>0</v>
      </c>
      <c r="AF204" s="319" t="s">
        <v>11273</v>
      </c>
      <c r="AG204" s="320">
        <v>58.47</v>
      </c>
      <c r="AH204" s="321">
        <f t="shared" si="42"/>
        <v>0</v>
      </c>
      <c r="AI204" s="287">
        <f>_xlfn.IFNA(VLOOKUP(AD:AD,грп!B:C,2,0),0)</f>
        <v>0</v>
      </c>
      <c r="AJ204" s="607">
        <v>15</v>
      </c>
      <c r="AK204" s="672" t="str">
        <f t="shared" si="39"/>
        <v xml:space="preserve"> </v>
      </c>
      <c r="AL204" s="174"/>
      <c r="AM204" s="4"/>
    </row>
    <row r="205" spans="1:39" s="6" customFormat="1" ht="12" customHeight="1" outlineLevel="1" x14ac:dyDescent="0.35">
      <c r="A205" s="307" t="s">
        <v>10402</v>
      </c>
      <c r="B205" s="308" t="s">
        <v>6092</v>
      </c>
      <c r="C205" s="309"/>
      <c r="D205" s="310" t="s">
        <v>5591</v>
      </c>
      <c r="E205" s="292" t="s">
        <v>3042</v>
      </c>
      <c r="F205" s="293"/>
      <c r="G205" s="293"/>
      <c r="H205" s="294">
        <v>29</v>
      </c>
      <c r="I205" s="294" t="str">
        <f>IFERROR(_xlfn.IFNA(VLOOKUP($D:$D,history!$I:$Y,3,0),VLOOKUP(E:E,history!$H:$Y,4,0)),"--")</f>
        <v>--</v>
      </c>
      <c r="J205" s="282" t="s">
        <v>9870</v>
      </c>
      <c r="K205" s="282" t="str">
        <f t="shared" si="38"/>
        <v/>
      </c>
      <c r="L205" s="312">
        <f t="shared" si="40"/>
        <v>4619.3500000000004</v>
      </c>
      <c r="M205" s="312">
        <f t="shared" si="41"/>
        <v>6999.02</v>
      </c>
      <c r="N205" s="297" t="str">
        <f>_xlfn.IFNA(VLOOKUP($E:$E,'1'!$A:$E,3,0),"")</f>
        <v/>
      </c>
      <c r="O205" s="297" t="str">
        <f>_xlfn.IFNA(VLOOKUP($E:$E,'2'!$A:$E,3,0),"")</f>
        <v/>
      </c>
      <c r="P205" s="297" t="str">
        <f>_xlfn.IFNA(VLOOKUP($E:$E,'3'!$A:$D,3,0),"")</f>
        <v/>
      </c>
      <c r="Q205" s="297" t="str">
        <f>_xlfn.IFNA(VLOOKUP($E:$E,'4'!$A:$F,3,0),"")</f>
        <v/>
      </c>
      <c r="R205" s="297" t="str">
        <f>_xlfn.IFNA(VLOOKUP($E:$E,'5'!$A:$F,3,0),"")</f>
        <v/>
      </c>
      <c r="S205" s="297" t="str">
        <f>_xlfn.IFNA(VLOOKUP($E:$E,'6'!$A:$F,3,0),"")</f>
        <v/>
      </c>
      <c r="T205" s="313">
        <v>1</v>
      </c>
      <c r="U205" s="313">
        <v>1</v>
      </c>
      <c r="V205" s="313">
        <v>3</v>
      </c>
      <c r="W205" s="314">
        <v>4.7670000000000003</v>
      </c>
      <c r="X205" s="315">
        <v>1.5009979999999999E-2</v>
      </c>
      <c r="Y205" s="749">
        <v>6650</v>
      </c>
      <c r="Z205" s="282"/>
      <c r="AA205" s="316" t="s">
        <v>10391</v>
      </c>
      <c r="AB205" s="282" t="s">
        <v>9163</v>
      </c>
      <c r="AC205" s="317" t="s">
        <v>2104</v>
      </c>
      <c r="AD205" s="318" t="s">
        <v>529</v>
      </c>
      <c r="AE205" s="319">
        <v>0</v>
      </c>
      <c r="AF205" s="319" t="s">
        <v>11271</v>
      </c>
      <c r="AG205" s="320">
        <v>87.74</v>
      </c>
      <c r="AH205" s="321">
        <f t="shared" si="42"/>
        <v>0</v>
      </c>
      <c r="AI205" s="287">
        <f>_xlfn.IFNA(VLOOKUP(AD:AD,грп!B:C,2,0),0)</f>
        <v>0</v>
      </c>
      <c r="AJ205" s="607">
        <v>20</v>
      </c>
      <c r="AK205" s="672">
        <f t="shared" si="39"/>
        <v>0</v>
      </c>
      <c r="AL205" s="174"/>
      <c r="AM205" s="4"/>
    </row>
    <row r="206" spans="1:39" ht="12" customHeight="1" outlineLevel="1" x14ac:dyDescent="0.35">
      <c r="A206" s="307" t="s">
        <v>10402</v>
      </c>
      <c r="B206" s="308" t="s">
        <v>6093</v>
      </c>
      <c r="C206" s="325" t="s">
        <v>1916</v>
      </c>
      <c r="D206" s="310" t="s">
        <v>10465</v>
      </c>
      <c r="E206" s="322" t="s">
        <v>546</v>
      </c>
      <c r="F206" s="293"/>
      <c r="G206" s="293"/>
      <c r="H206" s="294"/>
      <c r="I206" s="294" t="str">
        <f>IFERROR(_xlfn.IFNA(VLOOKUP($D:$D,history!$I:$Y,3,0),VLOOKUP(E:E,history!$H:$Y,4,0)),"--")</f>
        <v>--</v>
      </c>
      <c r="J206" s="282" t="s">
        <v>5946</v>
      </c>
      <c r="K206" s="282" t="str">
        <f t="shared" si="38"/>
        <v/>
      </c>
      <c r="L206" s="326">
        <f>M206</f>
        <v>3106.25</v>
      </c>
      <c r="M206" s="327">
        <v>3106.25</v>
      </c>
      <c r="N206" s="297" t="str">
        <f>_xlfn.IFNA(VLOOKUP($E:$E,'1'!$A:$E,3,0),"")</f>
        <v/>
      </c>
      <c r="O206" s="297" t="str">
        <f>_xlfn.IFNA(VLOOKUP($E:$E,'2'!$A:$E,3,0),"")</f>
        <v/>
      </c>
      <c r="P206" s="297" t="str">
        <f>_xlfn.IFNA(VLOOKUP($E:$E,'3'!$A:$D,3,0),"")</f>
        <v/>
      </c>
      <c r="Q206" s="297" t="str">
        <f>_xlfn.IFNA(VLOOKUP($E:$E,'4'!$A:$F,3,0),"")</f>
        <v/>
      </c>
      <c r="R206" s="297" t="str">
        <f>_xlfn.IFNA(VLOOKUP($E:$E,'5'!$A:$F,3,0),"")</f>
        <v/>
      </c>
      <c r="S206" s="297" t="str">
        <f>_xlfn.IFNA(VLOOKUP($E:$E,'6'!$A:$F,3,0),"")</f>
        <v/>
      </c>
      <c r="T206" s="313">
        <v>1</v>
      </c>
      <c r="U206" s="313">
        <v>1</v>
      </c>
      <c r="V206" s="313">
        <v>3</v>
      </c>
      <c r="W206" s="314">
        <v>6.9669999999999996</v>
      </c>
      <c r="X206" s="315">
        <v>1.4112E-2</v>
      </c>
      <c r="Y206" s="749">
        <v>4350</v>
      </c>
      <c r="Z206" s="282"/>
      <c r="AA206" s="316" t="s">
        <v>393</v>
      </c>
      <c r="AB206" s="282" t="s">
        <v>9885</v>
      </c>
      <c r="AC206" s="317" t="s">
        <v>2104</v>
      </c>
      <c r="AD206" s="318" t="s">
        <v>529</v>
      </c>
      <c r="AE206" s="319">
        <v>0</v>
      </c>
      <c r="AF206" s="319" t="s">
        <v>11272</v>
      </c>
      <c r="AG206" s="320">
        <v>126.47</v>
      </c>
      <c r="AH206" s="321">
        <f t="shared" si="42"/>
        <v>0</v>
      </c>
      <c r="AI206" s="287">
        <f>_xlfn.IFNA(VLOOKUP(AD:AD,грп!B:C,2,0),0)</f>
        <v>0</v>
      </c>
      <c r="AJ206" s="607">
        <v>0</v>
      </c>
      <c r="AK206" s="672" t="str">
        <f t="shared" si="39"/>
        <v>спеццена</v>
      </c>
      <c r="AL206" s="174"/>
      <c r="AM206" s="4"/>
    </row>
    <row r="207" spans="1:39" ht="12" customHeight="1" outlineLevel="1" x14ac:dyDescent="0.35">
      <c r="A207" s="307" t="s">
        <v>10402</v>
      </c>
      <c r="B207" s="308" t="s">
        <v>6094</v>
      </c>
      <c r="C207" s="290" t="s">
        <v>555</v>
      </c>
      <c r="D207" s="310" t="s">
        <v>2828</v>
      </c>
      <c r="E207" s="322" t="s">
        <v>547</v>
      </c>
      <c r="F207" s="293"/>
      <c r="G207" s="293"/>
      <c r="H207" s="294"/>
      <c r="I207" s="294" t="str">
        <f>IFERROR(_xlfn.IFNA(VLOOKUP($D:$D,history!$I:$Y,3,0),VLOOKUP(E:E,history!$H:$Y,4,0)),"--")</f>
        <v>--</v>
      </c>
      <c r="J207" s="282" t="s">
        <v>9870</v>
      </c>
      <c r="K207" s="282" t="str">
        <f t="shared" si="38"/>
        <v/>
      </c>
      <c r="L207" s="312">
        <f t="shared" ref="L207:L212" si="43">IF($A$3="ИМ",ROUND($Y207*(1-($L$6-$F$4))*(1-$F$3)*(1+$AG$2),2),ROUND($M207*(1-($L$6-$F$4))*(1-$F$3)*(1+$AG$2),2))</f>
        <v>5025.79</v>
      </c>
      <c r="M207" s="312">
        <f t="shared" ref="M207:M212" si="44">ROUND(IF($A$3="РЕГИОНЫ",AG207*$AG$3*$AG$1,IF(AI207=0,AG207*$AG$3*$AG$1,AG207*$AG$3*(1-5%)*$AG$1)),2)</f>
        <v>7614.84</v>
      </c>
      <c r="N207" s="297" t="str">
        <f>_xlfn.IFNA(VLOOKUP($E:$E,'1'!$A:$E,3,0),"")</f>
        <v/>
      </c>
      <c r="O207" s="297" t="str">
        <f>_xlfn.IFNA(VLOOKUP($E:$E,'2'!$A:$E,3,0),"")</f>
        <v/>
      </c>
      <c r="P207" s="297" t="str">
        <f>_xlfn.IFNA(VLOOKUP($E:$E,'3'!$A:$D,3,0),"")</f>
        <v/>
      </c>
      <c r="Q207" s="297" t="str">
        <f>_xlfn.IFNA(VLOOKUP($E:$E,'4'!$A:$F,3,0),"")</f>
        <v/>
      </c>
      <c r="R207" s="297" t="str">
        <f>_xlfn.IFNA(VLOOKUP($E:$E,'5'!$A:$F,3,0),"")</f>
        <v/>
      </c>
      <c r="S207" s="297" t="str">
        <f>_xlfn.IFNA(VLOOKUP($E:$E,'6'!$A:$F,3,0),"")</f>
        <v/>
      </c>
      <c r="T207" s="313">
        <v>1</v>
      </c>
      <c r="U207" s="313">
        <v>1</v>
      </c>
      <c r="V207" s="313">
        <v>3</v>
      </c>
      <c r="W207" s="314">
        <v>4.9000000000000004</v>
      </c>
      <c r="X207" s="315">
        <v>1.4416666700000001E-2</v>
      </c>
      <c r="Y207" s="749">
        <v>7250</v>
      </c>
      <c r="Z207" s="282"/>
      <c r="AA207" s="316" t="s">
        <v>10394</v>
      </c>
      <c r="AB207" s="282" t="s">
        <v>9163</v>
      </c>
      <c r="AC207" s="317" t="s">
        <v>2104</v>
      </c>
      <c r="AD207" s="318" t="s">
        <v>529</v>
      </c>
      <c r="AE207" s="319">
        <v>0</v>
      </c>
      <c r="AF207" s="319" t="s">
        <v>11273</v>
      </c>
      <c r="AG207" s="320">
        <v>95.46</v>
      </c>
      <c r="AH207" s="321">
        <f t="shared" si="42"/>
        <v>0</v>
      </c>
      <c r="AI207" s="287">
        <f>_xlfn.IFNA(VLOOKUP(AD:AD,грп!B:C,2,0),0)</f>
        <v>0</v>
      </c>
      <c r="AJ207" s="607">
        <v>18</v>
      </c>
      <c r="AK207" s="672" t="str">
        <f t="shared" si="39"/>
        <v xml:space="preserve"> </v>
      </c>
      <c r="AL207" s="174"/>
      <c r="AM207" s="4"/>
    </row>
    <row r="208" spans="1:39" ht="12" customHeight="1" outlineLevel="1" x14ac:dyDescent="0.35">
      <c r="A208" s="307" t="s">
        <v>10402</v>
      </c>
      <c r="B208" s="308" t="s">
        <v>6095</v>
      </c>
      <c r="C208" s="290" t="s">
        <v>555</v>
      </c>
      <c r="D208" s="310" t="s">
        <v>2829</v>
      </c>
      <c r="E208" s="322" t="s">
        <v>247</v>
      </c>
      <c r="F208" s="293"/>
      <c r="G208" s="293"/>
      <c r="H208" s="294"/>
      <c r="I208" s="294" t="str">
        <f>IFERROR(_xlfn.IFNA(VLOOKUP($D:$D,history!$I:$Y,3,0),VLOOKUP(E:E,history!$H:$Y,4,0)),"--")</f>
        <v>--</v>
      </c>
      <c r="J208" s="282" t="s">
        <v>5946</v>
      </c>
      <c r="K208" s="282" t="str">
        <f t="shared" si="38"/>
        <v/>
      </c>
      <c r="L208" s="312">
        <f t="shared" si="43"/>
        <v>5342.21</v>
      </c>
      <c r="M208" s="312">
        <f t="shared" si="44"/>
        <v>8094.26</v>
      </c>
      <c r="N208" s="297" t="str">
        <f>_xlfn.IFNA(VLOOKUP($E:$E,'1'!$A:$E,3,0),"")</f>
        <v/>
      </c>
      <c r="O208" s="297" t="str">
        <f>_xlfn.IFNA(VLOOKUP($E:$E,'2'!$A:$E,3,0),"")</f>
        <v/>
      </c>
      <c r="P208" s="297" t="str">
        <f>_xlfn.IFNA(VLOOKUP($E:$E,'3'!$A:$D,3,0),"")</f>
        <v/>
      </c>
      <c r="Q208" s="297" t="str">
        <f>_xlfn.IFNA(VLOOKUP($E:$E,'4'!$A:$F,3,0),"")</f>
        <v/>
      </c>
      <c r="R208" s="297" t="str">
        <f>_xlfn.IFNA(VLOOKUP($E:$E,'5'!$A:$F,3,0),"")</f>
        <v/>
      </c>
      <c r="S208" s="297" t="str">
        <f>_xlfn.IFNA(VLOOKUP($E:$E,'6'!$A:$F,3,0),"")</f>
        <v/>
      </c>
      <c r="T208" s="313">
        <v>1</v>
      </c>
      <c r="U208" s="313">
        <v>1</v>
      </c>
      <c r="V208" s="313">
        <v>3</v>
      </c>
      <c r="W208" s="314">
        <v>4.9000000000000004</v>
      </c>
      <c r="X208" s="315">
        <v>1.51581509E-2</v>
      </c>
      <c r="Y208" s="749">
        <v>7690</v>
      </c>
      <c r="Z208" s="282"/>
      <c r="AA208" s="316" t="s">
        <v>10388</v>
      </c>
      <c r="AB208" s="282" t="s">
        <v>9163</v>
      </c>
      <c r="AC208" s="317" t="s">
        <v>2104</v>
      </c>
      <c r="AD208" s="318" t="s">
        <v>529</v>
      </c>
      <c r="AE208" s="319">
        <v>0</v>
      </c>
      <c r="AF208" s="319" t="s">
        <v>11273</v>
      </c>
      <c r="AG208" s="320">
        <v>101.47</v>
      </c>
      <c r="AH208" s="321">
        <f t="shared" si="42"/>
        <v>0</v>
      </c>
      <c r="AI208" s="287">
        <f>_xlfn.IFNA(VLOOKUP(AD:AD,грп!B:C,2,0),0)</f>
        <v>0</v>
      </c>
      <c r="AJ208" s="607">
        <v>0</v>
      </c>
      <c r="AK208" s="672" t="str">
        <f t="shared" si="39"/>
        <v xml:space="preserve"> </v>
      </c>
      <c r="AL208" s="174"/>
      <c r="AM208" s="4"/>
    </row>
    <row r="209" spans="1:39" ht="12" customHeight="1" outlineLevel="1" x14ac:dyDescent="0.35">
      <c r="A209" s="307" t="s">
        <v>339</v>
      </c>
      <c r="B209" s="308" t="s">
        <v>6096</v>
      </c>
      <c r="C209" s="290" t="s">
        <v>555</v>
      </c>
      <c r="D209" s="310" t="s">
        <v>3361</v>
      </c>
      <c r="E209" s="322" t="s">
        <v>551</v>
      </c>
      <c r="F209" s="293"/>
      <c r="G209" s="293"/>
      <c r="H209" s="294">
        <v>7</v>
      </c>
      <c r="I209" s="294" t="str">
        <f>IFERROR(_xlfn.IFNA(VLOOKUP($D:$D,history!$I:$Y,3,0),VLOOKUP(E:E,history!$H:$Y,4,0)),"--")</f>
        <v>V</v>
      </c>
      <c r="J209" s="282" t="s">
        <v>9870</v>
      </c>
      <c r="K209" s="282" t="str">
        <f t="shared" si="38"/>
        <v/>
      </c>
      <c r="L209" s="312">
        <f t="shared" si="43"/>
        <v>4203.96</v>
      </c>
      <c r="M209" s="312">
        <f t="shared" si="44"/>
        <v>6369.63</v>
      </c>
      <c r="N209" s="297">
        <f>_xlfn.IFNA(VLOOKUP($E:$E,'1'!$A:$E,3,0),"")</f>
        <v>2990</v>
      </c>
      <c r="O209" s="297" t="str">
        <f>_xlfn.IFNA(VLOOKUP($E:$E,'2'!$A:$E,3,0),"")</f>
        <v/>
      </c>
      <c r="P209" s="297" t="str">
        <f>_xlfn.IFNA(VLOOKUP($E:$E,'3'!$A:$D,3,0),"")</f>
        <v/>
      </c>
      <c r="Q209" s="297" t="str">
        <f>_xlfn.IFNA(VLOOKUP($E:$E,'4'!$A:$F,3,0),"")</f>
        <v/>
      </c>
      <c r="R209" s="297" t="str">
        <f>_xlfn.IFNA(VLOOKUP($E:$E,'5'!$A:$F,3,0),"")</f>
        <v/>
      </c>
      <c r="S209" s="297" t="str">
        <f>_xlfn.IFNA(VLOOKUP($E:$E,'6'!$A:$F,3,0),"")</f>
        <v/>
      </c>
      <c r="T209" s="313">
        <v>1</v>
      </c>
      <c r="U209" s="313">
        <v>1</v>
      </c>
      <c r="V209" s="313">
        <v>3</v>
      </c>
      <c r="W209" s="314">
        <v>4.4669999999999996</v>
      </c>
      <c r="X209" s="315">
        <v>1.4666666700000001E-2</v>
      </c>
      <c r="Y209" s="749">
        <v>5750</v>
      </c>
      <c r="Z209" s="282"/>
      <c r="AA209" s="316" t="s">
        <v>10391</v>
      </c>
      <c r="AB209" s="282" t="s">
        <v>9163</v>
      </c>
      <c r="AC209" s="317" t="s">
        <v>2104</v>
      </c>
      <c r="AD209" s="318" t="s">
        <v>529</v>
      </c>
      <c r="AE209" s="319">
        <v>0</v>
      </c>
      <c r="AF209" s="319" t="s">
        <v>11271</v>
      </c>
      <c r="AG209" s="320">
        <v>79.849999999999994</v>
      </c>
      <c r="AH209" s="321">
        <f t="shared" si="42"/>
        <v>0</v>
      </c>
      <c r="AI209" s="287">
        <f>_xlfn.IFNA(VLOOKUP(AD:AD,грп!B:C,2,0),0)</f>
        <v>0</v>
      </c>
      <c r="AJ209" s="607">
        <v>0</v>
      </c>
      <c r="AK209" s="672" t="str">
        <f t="shared" si="39"/>
        <v xml:space="preserve"> </v>
      </c>
      <c r="AL209" s="174"/>
      <c r="AM209" s="4"/>
    </row>
    <row r="210" spans="1:39" ht="12" customHeight="1" outlineLevel="1" x14ac:dyDescent="0.35">
      <c r="A210" s="307" t="s">
        <v>339</v>
      </c>
      <c r="B210" s="308" t="s">
        <v>6097</v>
      </c>
      <c r="C210" s="290" t="s">
        <v>555</v>
      </c>
      <c r="D210" s="310" t="s">
        <v>1540</v>
      </c>
      <c r="E210" s="322" t="s">
        <v>971</v>
      </c>
      <c r="F210" s="293"/>
      <c r="G210" s="293"/>
      <c r="H210" s="294">
        <v>9</v>
      </c>
      <c r="I210" s="294" t="str">
        <f>IFERROR(_xlfn.IFNA(VLOOKUP($D:$D,history!$I:$Y,3,0),VLOOKUP(E:E,history!$H:$Y,4,0)),"--")</f>
        <v>--</v>
      </c>
      <c r="J210" s="282" t="s">
        <v>9870</v>
      </c>
      <c r="K210" s="282" t="str">
        <f t="shared" si="38"/>
        <v/>
      </c>
      <c r="L210" s="312">
        <f t="shared" si="43"/>
        <v>2871.44</v>
      </c>
      <c r="M210" s="312">
        <f t="shared" si="44"/>
        <v>4350.66</v>
      </c>
      <c r="N210" s="297" t="str">
        <f>_xlfn.IFNA(VLOOKUP($E:$E,'1'!$A:$E,3,0),"")</f>
        <v/>
      </c>
      <c r="O210" s="297" t="str">
        <f>_xlfn.IFNA(VLOOKUP($E:$E,'2'!$A:$E,3,0),"")</f>
        <v/>
      </c>
      <c r="P210" s="297" t="str">
        <f>_xlfn.IFNA(VLOOKUP($E:$E,'3'!$A:$D,3,0),"")</f>
        <v/>
      </c>
      <c r="Q210" s="297" t="str">
        <f>_xlfn.IFNA(VLOOKUP($E:$E,'4'!$A:$F,3,0),"")</f>
        <v/>
      </c>
      <c r="R210" s="297" t="str">
        <f>_xlfn.IFNA(VLOOKUP($E:$E,'5'!$A:$F,3,0),"")</f>
        <v/>
      </c>
      <c r="S210" s="297" t="str">
        <f>_xlfn.IFNA(VLOOKUP($E:$E,'6'!$A:$F,3,0),"")</f>
        <v/>
      </c>
      <c r="T210" s="313">
        <v>1</v>
      </c>
      <c r="U210" s="313">
        <v>1</v>
      </c>
      <c r="V210" s="313">
        <v>5</v>
      </c>
      <c r="W210" s="314">
        <v>3.14</v>
      </c>
      <c r="X210" s="315">
        <v>1.15E-2</v>
      </c>
      <c r="Y210" s="749">
        <v>3950</v>
      </c>
      <c r="Z210" s="282"/>
      <c r="AA210" s="316" t="s">
        <v>10390</v>
      </c>
      <c r="AB210" s="282" t="s">
        <v>9163</v>
      </c>
      <c r="AC210" s="317" t="s">
        <v>2104</v>
      </c>
      <c r="AD210" s="318" t="s">
        <v>529</v>
      </c>
      <c r="AE210" s="319">
        <v>0</v>
      </c>
      <c r="AF210" s="319" t="s">
        <v>11273</v>
      </c>
      <c r="AG210" s="320">
        <v>54.54</v>
      </c>
      <c r="AH210" s="321">
        <f t="shared" si="42"/>
        <v>0</v>
      </c>
      <c r="AI210" s="287">
        <f>_xlfn.IFNA(VLOOKUP(AD:AD,грп!B:C,2,0),0)</f>
        <v>0</v>
      </c>
      <c r="AJ210" s="607">
        <v>17</v>
      </c>
      <c r="AK210" s="672" t="str">
        <f t="shared" si="39"/>
        <v xml:space="preserve"> </v>
      </c>
      <c r="AL210" s="174"/>
      <c r="AM210" s="4"/>
    </row>
    <row r="211" spans="1:39" s="4" customFormat="1" ht="12" customHeight="1" outlineLevel="1" x14ac:dyDescent="0.35">
      <c r="A211" s="307" t="s">
        <v>339</v>
      </c>
      <c r="B211" s="308" t="s">
        <v>6098</v>
      </c>
      <c r="C211" s="290" t="s">
        <v>555</v>
      </c>
      <c r="D211" s="310" t="s">
        <v>10466</v>
      </c>
      <c r="E211" s="322" t="s">
        <v>817</v>
      </c>
      <c r="F211" s="293"/>
      <c r="G211" s="293"/>
      <c r="H211" s="294">
        <v>33</v>
      </c>
      <c r="I211" s="294" t="str">
        <f>IFERROR(_xlfn.IFNA(VLOOKUP($D:$D,history!$I:$Y,3,0),VLOOKUP(E:E,history!$H:$Y,4,0)),"--")</f>
        <v>--</v>
      </c>
      <c r="J211" s="282" t="s">
        <v>9868</v>
      </c>
      <c r="K211" s="282" t="str">
        <f t="shared" si="38"/>
        <v/>
      </c>
      <c r="L211" s="312">
        <f t="shared" si="43"/>
        <v>5439.09</v>
      </c>
      <c r="M211" s="312">
        <f t="shared" si="44"/>
        <v>8241.0400000000009</v>
      </c>
      <c r="N211" s="297" t="str">
        <f>_xlfn.IFNA(VLOOKUP($E:$E,'1'!$A:$E,3,0),"")</f>
        <v/>
      </c>
      <c r="O211" s="297" t="str">
        <f>_xlfn.IFNA(VLOOKUP($E:$E,'2'!$A:$E,3,0),"")</f>
        <v/>
      </c>
      <c r="P211" s="297" t="str">
        <f>_xlfn.IFNA(VLOOKUP($E:$E,'3'!$A:$D,3,0),"")</f>
        <v/>
      </c>
      <c r="Q211" s="297" t="str">
        <f>_xlfn.IFNA(VLOOKUP($E:$E,'4'!$A:$F,3,0),"")</f>
        <v/>
      </c>
      <c r="R211" s="297" t="str">
        <f>_xlfn.IFNA(VLOOKUP($E:$E,'5'!$A:$F,3,0),"")</f>
        <v/>
      </c>
      <c r="S211" s="297" t="str">
        <f>_xlfn.IFNA(VLOOKUP($E:$E,'6'!$A:$F,3,0),"")</f>
        <v/>
      </c>
      <c r="T211" s="313">
        <v>1</v>
      </c>
      <c r="U211" s="313">
        <v>1</v>
      </c>
      <c r="V211" s="313">
        <v>2</v>
      </c>
      <c r="W211" s="314">
        <v>6.6</v>
      </c>
      <c r="X211" s="315">
        <v>1.74473684E-2</v>
      </c>
      <c r="Y211" s="749">
        <v>7450</v>
      </c>
      <c r="Z211" s="282"/>
      <c r="AA211" s="316" t="s">
        <v>10388</v>
      </c>
      <c r="AB211" s="282" t="s">
        <v>9163</v>
      </c>
      <c r="AC211" s="317" t="s">
        <v>2104</v>
      </c>
      <c r="AD211" s="318" t="s">
        <v>529</v>
      </c>
      <c r="AE211" s="319">
        <v>0</v>
      </c>
      <c r="AF211" s="319" t="s">
        <v>11273</v>
      </c>
      <c r="AG211" s="320">
        <v>103.31</v>
      </c>
      <c r="AH211" s="321">
        <f t="shared" si="42"/>
        <v>0</v>
      </c>
      <c r="AI211" s="287">
        <f>_xlfn.IFNA(VLOOKUP(AD:AD,грп!B:C,2,0),0)</f>
        <v>0</v>
      </c>
      <c r="AJ211" s="607">
        <v>12</v>
      </c>
      <c r="AK211" s="672" t="str">
        <f t="shared" si="39"/>
        <v xml:space="preserve"> </v>
      </c>
      <c r="AL211" s="174"/>
    </row>
    <row r="212" spans="1:39" s="4" customFormat="1" ht="12" customHeight="1" outlineLevel="1" x14ac:dyDescent="0.35">
      <c r="A212" s="307" t="s">
        <v>339</v>
      </c>
      <c r="B212" s="308" t="s">
        <v>6099</v>
      </c>
      <c r="C212" s="290" t="s">
        <v>555</v>
      </c>
      <c r="D212" s="310" t="s">
        <v>3362</v>
      </c>
      <c r="E212" s="322" t="s">
        <v>701</v>
      </c>
      <c r="F212" s="293"/>
      <c r="G212" s="293"/>
      <c r="H212" s="294">
        <v>17</v>
      </c>
      <c r="I212" s="294" t="str">
        <f>IFERROR(_xlfn.IFNA(VLOOKUP($D:$D,history!$I:$Y,3,0),VLOOKUP(E:E,history!$H:$Y,4,0)),"--")</f>
        <v>V</v>
      </c>
      <c r="J212" s="282" t="s">
        <v>9870</v>
      </c>
      <c r="K212" s="282" t="str">
        <f t="shared" si="38"/>
        <v/>
      </c>
      <c r="L212" s="312">
        <f t="shared" si="43"/>
        <v>3905.97</v>
      </c>
      <c r="M212" s="312">
        <f t="shared" si="44"/>
        <v>5918.14</v>
      </c>
      <c r="N212" s="297" t="str">
        <f>_xlfn.IFNA(VLOOKUP($E:$E,'1'!$A:$E,3,0),"")</f>
        <v/>
      </c>
      <c r="O212" s="297" t="str">
        <f>_xlfn.IFNA(VLOOKUP($E:$E,'2'!$A:$E,3,0),"")</f>
        <v/>
      </c>
      <c r="P212" s="297" t="str">
        <f>_xlfn.IFNA(VLOOKUP($E:$E,'3'!$A:$D,3,0),"")</f>
        <v/>
      </c>
      <c r="Q212" s="297" t="str">
        <f>_xlfn.IFNA(VLOOKUP($E:$E,'4'!$A:$F,3,0),"")</f>
        <v/>
      </c>
      <c r="R212" s="297" t="str">
        <f>_xlfn.IFNA(VLOOKUP($E:$E,'5'!$A:$F,3,0),"")</f>
        <v/>
      </c>
      <c r="S212" s="297" t="str">
        <f>_xlfn.IFNA(VLOOKUP($E:$E,'6'!$A:$F,3,0),"")</f>
        <v/>
      </c>
      <c r="T212" s="313">
        <v>1</v>
      </c>
      <c r="U212" s="313">
        <v>1</v>
      </c>
      <c r="V212" s="313">
        <v>3</v>
      </c>
      <c r="W212" s="314">
        <v>4.3</v>
      </c>
      <c r="X212" s="315">
        <v>1.46268657E-2</v>
      </c>
      <c r="Y212" s="749">
        <v>5350</v>
      </c>
      <c r="Z212" s="282"/>
      <c r="AA212" s="316" t="s">
        <v>10390</v>
      </c>
      <c r="AB212" s="282" t="s">
        <v>9163</v>
      </c>
      <c r="AC212" s="317" t="s">
        <v>2104</v>
      </c>
      <c r="AD212" s="318" t="s">
        <v>529</v>
      </c>
      <c r="AE212" s="319">
        <v>0</v>
      </c>
      <c r="AF212" s="319" t="s">
        <v>11286</v>
      </c>
      <c r="AG212" s="320">
        <v>74.19</v>
      </c>
      <c r="AH212" s="321">
        <f t="shared" si="42"/>
        <v>0</v>
      </c>
      <c r="AI212" s="287">
        <f>_xlfn.IFNA(VLOOKUP(AD:AD,грп!B:C,2,0),0)</f>
        <v>0</v>
      </c>
      <c r="AJ212" s="607">
        <v>20</v>
      </c>
      <c r="AK212" s="672" t="str">
        <f t="shared" si="39"/>
        <v xml:space="preserve"> </v>
      </c>
      <c r="AL212" s="174"/>
    </row>
    <row r="213" spans="1:39" s="4" customFormat="1" ht="12" customHeight="1" x14ac:dyDescent="0.35">
      <c r="A213" s="288"/>
      <c r="B213" s="289"/>
      <c r="C213" s="290" t="s">
        <v>555</v>
      </c>
      <c r="D213" s="291" t="s">
        <v>1740</v>
      </c>
      <c r="E213" s="292"/>
      <c r="F213" s="293"/>
      <c r="G213" s="293"/>
      <c r="H213" s="294"/>
      <c r="I213" s="294"/>
      <c r="J213" s="282" t="s">
        <v>393</v>
      </c>
      <c r="K213" s="282" t="str">
        <f t="shared" si="38"/>
        <v/>
      </c>
      <c r="L213" s="295"/>
      <c r="M213" s="296"/>
      <c r="N213" s="297"/>
      <c r="O213" s="297"/>
      <c r="P213" s="297"/>
      <c r="Q213" s="297" t="str">
        <f>_xlfn.IFNA(VLOOKUP($E:$E,'4'!$A:$F,3,0),"")</f>
        <v/>
      </c>
      <c r="R213" s="297" t="str">
        <f>_xlfn.IFNA(VLOOKUP($E:$E,'5'!$A:$F,3,0),"")</f>
        <v/>
      </c>
      <c r="S213" s="297"/>
      <c r="T213" s="298"/>
      <c r="U213" s="299"/>
      <c r="V213" s="299"/>
      <c r="W213" s="300"/>
      <c r="X213" s="301"/>
      <c r="Y213" s="749"/>
      <c r="Z213" s="282"/>
      <c r="AA213" s="280"/>
      <c r="AB213" s="280"/>
      <c r="AC213" s="302"/>
      <c r="AD213" s="303" t="s">
        <v>1740</v>
      </c>
      <c r="AE213" s="280"/>
      <c r="AF213" s="329"/>
      <c r="AG213" s="305"/>
      <c r="AH213" s="306"/>
      <c r="AI213" s="287">
        <f>_xlfn.IFNA(VLOOKUP(AD:AD,грп!B:C,2,0),0)</f>
        <v>0</v>
      </c>
      <c r="AJ213" s="607">
        <v>0</v>
      </c>
      <c r="AK213" s="672" t="str">
        <f t="shared" si="39"/>
        <v xml:space="preserve"> </v>
      </c>
      <c r="AL213" s="174"/>
    </row>
    <row r="214" spans="1:39" s="4" customFormat="1" ht="12" customHeight="1" outlineLevel="1" x14ac:dyDescent="0.35">
      <c r="A214" s="307" t="s">
        <v>10402</v>
      </c>
      <c r="B214" s="308" t="s">
        <v>6100</v>
      </c>
      <c r="C214" s="309"/>
      <c r="D214" s="310" t="s">
        <v>2125</v>
      </c>
      <c r="E214" s="322" t="s">
        <v>1710</v>
      </c>
      <c r="F214" s="293"/>
      <c r="G214" s="293"/>
      <c r="H214" s="294"/>
      <c r="I214" s="294" t="str">
        <f>IFERROR(_xlfn.IFNA(VLOOKUP($D:$D,history!$I:$Y,3,0),VLOOKUP(E:E,history!$H:$Y,4,0)),"--")</f>
        <v>--</v>
      </c>
      <c r="J214" s="282" t="s">
        <v>9868</v>
      </c>
      <c r="K214" s="282" t="str">
        <f t="shared" si="38"/>
        <v/>
      </c>
      <c r="L214" s="312">
        <f t="shared" ref="L214:L254" si="45">IF($A$3="ИМ",ROUND($Y214*(1-($L$6-$F$4))*(1-$F$3)*(1+$AG$2),2),ROUND($M214*(1-($L$6-$F$4))*(1-$F$3)*(1+$AG$2),2))</f>
        <v>729.7</v>
      </c>
      <c r="M214" s="312">
        <f t="shared" ref="M214:M254" si="46">ROUND(IF($A$3="РЕГИОНЫ",AG214*$AG$3*$AG$1,IF(AI214=0,AG214*$AG$3*$AG$1,AG214*$AG$3*(1-5%)*$AG$1)),2)</f>
        <v>1105.6099999999999</v>
      </c>
      <c r="N214" s="297" t="str">
        <f>_xlfn.IFNA(VLOOKUP($E:$E,'1'!$A:$E,3,0),"")</f>
        <v/>
      </c>
      <c r="O214" s="297" t="str">
        <f>_xlfn.IFNA(VLOOKUP($E:$E,'2'!$A:$E,3,0),"")</f>
        <v/>
      </c>
      <c r="P214" s="297" t="str">
        <f>_xlfn.IFNA(VLOOKUP($E:$E,'3'!$A:$D,3,0),"")</f>
        <v/>
      </c>
      <c r="Q214" s="297" t="str">
        <f>_xlfn.IFNA(VLOOKUP($E:$E,'4'!$A:$F,3,0),"")</f>
        <v/>
      </c>
      <c r="R214" s="297" t="str">
        <f>_xlfn.IFNA(VLOOKUP($E:$E,'5'!$A:$F,3,0),"")</f>
        <v/>
      </c>
      <c r="S214" s="297" t="str">
        <f>_xlfn.IFNA(VLOOKUP($E:$E,'6'!$A:$F,3,0),"")</f>
        <v/>
      </c>
      <c r="T214" s="313">
        <v>1</v>
      </c>
      <c r="U214" s="313">
        <v>1</v>
      </c>
      <c r="V214" s="313">
        <v>10</v>
      </c>
      <c r="W214" s="314">
        <v>1.7</v>
      </c>
      <c r="X214" s="315">
        <v>8.8000000000000003E-4</v>
      </c>
      <c r="Y214" s="749">
        <v>1050</v>
      </c>
      <c r="Z214" s="282"/>
      <c r="AA214" s="316" t="s">
        <v>10392</v>
      </c>
      <c r="AB214" s="282" t="s">
        <v>9163</v>
      </c>
      <c r="AC214" s="317" t="s">
        <v>2081</v>
      </c>
      <c r="AD214" s="318" t="s">
        <v>11295</v>
      </c>
      <c r="AE214" s="319">
        <v>0</v>
      </c>
      <c r="AF214" s="319" t="s">
        <v>11282</v>
      </c>
      <c r="AG214" s="320">
        <v>13.86</v>
      </c>
      <c r="AH214" s="321">
        <f t="shared" ref="AH214:AH254" si="47">IF($A$3="РЕГИОНЫ",ROUND($AG214*(1-($L$6-$F$4))*(1-$F$3)*(1+$AG$2)*$AG$1,2),0)</f>
        <v>0</v>
      </c>
      <c r="AI214" s="287">
        <f>_xlfn.IFNA(VLOOKUP(AD:AD,грп!B:C,2,0),0)</f>
        <v>0</v>
      </c>
      <c r="AJ214" s="607">
        <v>0</v>
      </c>
      <c r="AK214" s="672">
        <f t="shared" si="39"/>
        <v>0</v>
      </c>
      <c r="AL214" s="174"/>
    </row>
    <row r="215" spans="1:39" s="4" customFormat="1" ht="12" customHeight="1" outlineLevel="1" x14ac:dyDescent="0.35">
      <c r="A215" s="307" t="s">
        <v>10402</v>
      </c>
      <c r="B215" s="308" t="s">
        <v>6101</v>
      </c>
      <c r="C215" s="309"/>
      <c r="D215" s="310" t="s">
        <v>2126</v>
      </c>
      <c r="E215" s="322" t="s">
        <v>1711</v>
      </c>
      <c r="F215" s="293"/>
      <c r="G215" s="293"/>
      <c r="H215" s="294"/>
      <c r="I215" s="294" t="str">
        <f>IFERROR(_xlfn.IFNA(VLOOKUP($D:$D,history!$I:$Y,3,0),VLOOKUP(E:E,history!$H:$Y,4,0)),"--")</f>
        <v>--</v>
      </c>
      <c r="J215" s="282" t="s">
        <v>5946</v>
      </c>
      <c r="K215" s="282" t="str">
        <f t="shared" si="38"/>
        <v/>
      </c>
      <c r="L215" s="312">
        <f t="shared" si="45"/>
        <v>763.92</v>
      </c>
      <c r="M215" s="312">
        <f t="shared" si="46"/>
        <v>1157.46</v>
      </c>
      <c r="N215" s="297" t="str">
        <f>_xlfn.IFNA(VLOOKUP($E:$E,'1'!$A:$E,3,0),"")</f>
        <v/>
      </c>
      <c r="O215" s="297" t="str">
        <f>_xlfn.IFNA(VLOOKUP($E:$E,'2'!$A:$E,3,0),"")</f>
        <v/>
      </c>
      <c r="P215" s="297" t="str">
        <f>_xlfn.IFNA(VLOOKUP($E:$E,'3'!$A:$D,3,0),"")</f>
        <v/>
      </c>
      <c r="Q215" s="297" t="str">
        <f>_xlfn.IFNA(VLOOKUP($E:$E,'4'!$A:$F,3,0),"")</f>
        <v/>
      </c>
      <c r="R215" s="297" t="str">
        <f>_xlfn.IFNA(VLOOKUP($E:$E,'5'!$A:$F,3,0),"")</f>
        <v/>
      </c>
      <c r="S215" s="297" t="str">
        <f>_xlfn.IFNA(VLOOKUP($E:$E,'6'!$A:$F,3,0),"")</f>
        <v/>
      </c>
      <c r="T215" s="313">
        <v>1</v>
      </c>
      <c r="U215" s="313">
        <v>1</v>
      </c>
      <c r="V215" s="313">
        <v>10</v>
      </c>
      <c r="W215" s="314">
        <v>1.6160000000000001</v>
      </c>
      <c r="X215" s="315">
        <v>8.7000000000000001E-4</v>
      </c>
      <c r="Y215" s="749">
        <v>1090</v>
      </c>
      <c r="Z215" s="282"/>
      <c r="AA215" s="316" t="s">
        <v>10392</v>
      </c>
      <c r="AB215" s="282" t="s">
        <v>9163</v>
      </c>
      <c r="AC215" s="317" t="s">
        <v>2081</v>
      </c>
      <c r="AD215" s="318" t="s">
        <v>11295</v>
      </c>
      <c r="AE215" s="319">
        <v>0</v>
      </c>
      <c r="AF215" s="319" t="s">
        <v>11294</v>
      </c>
      <c r="AG215" s="320">
        <v>14.51</v>
      </c>
      <c r="AH215" s="321">
        <f t="shared" si="47"/>
        <v>0</v>
      </c>
      <c r="AI215" s="287">
        <f>_xlfn.IFNA(VLOOKUP(AD:AD,грп!B:C,2,0),0)</f>
        <v>0</v>
      </c>
      <c r="AJ215" s="607">
        <v>0</v>
      </c>
      <c r="AK215" s="672">
        <f t="shared" si="39"/>
        <v>0</v>
      </c>
      <c r="AL215" s="174"/>
    </row>
    <row r="216" spans="1:39" s="4" customFormat="1" ht="12" customHeight="1" outlineLevel="1" x14ac:dyDescent="0.35">
      <c r="A216" s="307" t="s">
        <v>10402</v>
      </c>
      <c r="B216" s="308" t="s">
        <v>6102</v>
      </c>
      <c r="C216" s="309"/>
      <c r="D216" s="310" t="s">
        <v>10222</v>
      </c>
      <c r="E216" s="322" t="s">
        <v>4556</v>
      </c>
      <c r="F216" s="293"/>
      <c r="G216" s="293"/>
      <c r="H216" s="294">
        <v>1</v>
      </c>
      <c r="I216" s="294" t="str">
        <f>IFERROR(_xlfn.IFNA(VLOOKUP($D:$D,history!$I:$Y,3,0),VLOOKUP(E:E,history!$H:$Y,4,0)),"--")</f>
        <v>--</v>
      </c>
      <c r="J216" s="282" t="s">
        <v>5946</v>
      </c>
      <c r="K216" s="282" t="str">
        <f t="shared" si="38"/>
        <v/>
      </c>
      <c r="L216" s="312">
        <f t="shared" si="45"/>
        <v>163.21</v>
      </c>
      <c r="M216" s="312">
        <f t="shared" si="46"/>
        <v>247.29</v>
      </c>
      <c r="N216" s="297" t="str">
        <f>_xlfn.IFNA(VLOOKUP($E:$E,'1'!$A:$E,3,0),"")</f>
        <v/>
      </c>
      <c r="O216" s="297" t="str">
        <f>_xlfn.IFNA(VLOOKUP($E:$E,'2'!$A:$E,3,0),"")</f>
        <v/>
      </c>
      <c r="P216" s="297" t="str">
        <f>_xlfn.IFNA(VLOOKUP($E:$E,'3'!$A:$D,3,0),"")</f>
        <v/>
      </c>
      <c r="Q216" s="297" t="str">
        <f>_xlfn.IFNA(VLOOKUP($E:$E,'4'!$A:$F,3,0),"")</f>
        <v/>
      </c>
      <c r="R216" s="297" t="str">
        <f>_xlfn.IFNA(VLOOKUP($E:$E,'5'!$A:$F,3,0),"")</f>
        <v/>
      </c>
      <c r="S216" s="297" t="str">
        <f>_xlfn.IFNA(VLOOKUP($E:$E,'6'!$A:$F,3,0),"")</f>
        <v/>
      </c>
      <c r="T216" s="313">
        <v>1</v>
      </c>
      <c r="U216" s="313">
        <v>10</v>
      </c>
      <c r="V216" s="313">
        <v>50</v>
      </c>
      <c r="W216" s="314">
        <v>0.29099999999999998</v>
      </c>
      <c r="X216" s="315">
        <v>3.1E-4</v>
      </c>
      <c r="Y216" s="749">
        <v>230</v>
      </c>
      <c r="Z216" s="282"/>
      <c r="AA216" s="316" t="s">
        <v>10396</v>
      </c>
      <c r="AB216" s="282" t="s">
        <v>9163</v>
      </c>
      <c r="AC216" s="317" t="s">
        <v>2081</v>
      </c>
      <c r="AD216" s="318" t="s">
        <v>11295</v>
      </c>
      <c r="AE216" s="319">
        <v>0</v>
      </c>
      <c r="AF216" s="319" t="s">
        <v>11282</v>
      </c>
      <c r="AG216" s="320">
        <v>3.1</v>
      </c>
      <c r="AH216" s="321">
        <f t="shared" si="47"/>
        <v>0</v>
      </c>
      <c r="AI216" s="287">
        <f>_xlfn.IFNA(VLOOKUP(AD:AD,грп!B:C,2,0),0)</f>
        <v>0</v>
      </c>
      <c r="AJ216" s="607">
        <v>0</v>
      </c>
      <c r="AK216" s="672">
        <f t="shared" si="39"/>
        <v>0</v>
      </c>
      <c r="AL216" s="174"/>
    </row>
    <row r="217" spans="1:39" s="4" customFormat="1" ht="12" customHeight="1" outlineLevel="1" x14ac:dyDescent="0.35">
      <c r="A217" s="307" t="s">
        <v>10402</v>
      </c>
      <c r="B217" s="308" t="s">
        <v>6103</v>
      </c>
      <c r="C217" s="290" t="s">
        <v>555</v>
      </c>
      <c r="D217" s="310" t="s">
        <v>1576</v>
      </c>
      <c r="E217" s="322" t="s">
        <v>374</v>
      </c>
      <c r="F217" s="293"/>
      <c r="G217" s="293"/>
      <c r="H217" s="294">
        <v>36</v>
      </c>
      <c r="I217" s="294" t="str">
        <f>IFERROR(_xlfn.IFNA(VLOOKUP($D:$D,history!$I:$Y,3,0),VLOOKUP(E:E,history!$H:$Y,4,0)),"--")</f>
        <v>--</v>
      </c>
      <c r="J217" s="282" t="s">
        <v>9870</v>
      </c>
      <c r="K217" s="282" t="str">
        <f t="shared" si="38"/>
        <v/>
      </c>
      <c r="L217" s="312">
        <f t="shared" si="45"/>
        <v>129.51</v>
      </c>
      <c r="M217" s="312">
        <f t="shared" si="46"/>
        <v>196.23</v>
      </c>
      <c r="N217" s="297" t="str">
        <f>_xlfn.IFNA(VLOOKUP($E:$E,'1'!$A:$E,3,0),"")</f>
        <v/>
      </c>
      <c r="O217" s="297" t="str">
        <f>_xlfn.IFNA(VLOOKUP($E:$E,'2'!$A:$E,3,0),"")</f>
        <v/>
      </c>
      <c r="P217" s="297" t="str">
        <f>_xlfn.IFNA(VLOOKUP($E:$E,'3'!$A:$D,3,0),"")</f>
        <v/>
      </c>
      <c r="Q217" s="297" t="str">
        <f>_xlfn.IFNA(VLOOKUP($E:$E,'4'!$A:$F,3,0),"")</f>
        <v/>
      </c>
      <c r="R217" s="297" t="str">
        <f>_xlfn.IFNA(VLOOKUP($E:$E,'5'!$A:$F,3,0),"")</f>
        <v/>
      </c>
      <c r="S217" s="297" t="str">
        <f>_xlfn.IFNA(VLOOKUP($E:$E,'6'!$A:$F,3,0),"")</f>
        <v/>
      </c>
      <c r="T217" s="313">
        <v>1</v>
      </c>
      <c r="U217" s="313">
        <v>5</v>
      </c>
      <c r="V217" s="313">
        <v>50</v>
      </c>
      <c r="W217" s="314">
        <v>0.25800000000000001</v>
      </c>
      <c r="X217" s="315">
        <v>3.4000000000000002E-4</v>
      </c>
      <c r="Y217" s="749">
        <v>190</v>
      </c>
      <c r="Z217" s="282"/>
      <c r="AA217" s="316" t="s">
        <v>10388</v>
      </c>
      <c r="AB217" s="282" t="s">
        <v>9163</v>
      </c>
      <c r="AC217" s="317" t="s">
        <v>2081</v>
      </c>
      <c r="AD217" s="318" t="s">
        <v>11295</v>
      </c>
      <c r="AE217" s="319">
        <v>0</v>
      </c>
      <c r="AF217" s="319" t="s">
        <v>11294</v>
      </c>
      <c r="AG217" s="320">
        <v>2.46</v>
      </c>
      <c r="AH217" s="321">
        <f t="shared" si="47"/>
        <v>0</v>
      </c>
      <c r="AI217" s="287">
        <f>_xlfn.IFNA(VLOOKUP(AD:AD,грп!B:C,2,0),0)</f>
        <v>0</v>
      </c>
      <c r="AJ217" s="607">
        <v>141</v>
      </c>
      <c r="AK217" s="672" t="str">
        <f t="shared" si="39"/>
        <v xml:space="preserve"> </v>
      </c>
      <c r="AL217" s="174"/>
    </row>
    <row r="218" spans="1:39" s="4" customFormat="1" ht="12" customHeight="1" outlineLevel="1" x14ac:dyDescent="0.35">
      <c r="A218" s="307" t="s">
        <v>10402</v>
      </c>
      <c r="B218" s="308" t="s">
        <v>6104</v>
      </c>
      <c r="C218" s="309"/>
      <c r="D218" s="310" t="s">
        <v>10223</v>
      </c>
      <c r="E218" s="322" t="s">
        <v>4557</v>
      </c>
      <c r="F218" s="293"/>
      <c r="G218" s="293"/>
      <c r="H218" s="294"/>
      <c r="I218" s="294" t="str">
        <f>IFERROR(_xlfn.IFNA(VLOOKUP($D:$D,history!$I:$Y,3,0),VLOOKUP(E:E,history!$H:$Y,4,0)),"--")</f>
        <v>--</v>
      </c>
      <c r="J218" s="282" t="s">
        <v>5946</v>
      </c>
      <c r="K218" s="282" t="str">
        <f t="shared" si="38"/>
        <v/>
      </c>
      <c r="L218" s="312">
        <f t="shared" si="45"/>
        <v>189.53</v>
      </c>
      <c r="M218" s="312">
        <f t="shared" si="46"/>
        <v>287.17</v>
      </c>
      <c r="N218" s="297" t="str">
        <f>_xlfn.IFNA(VLOOKUP($E:$E,'1'!$A:$E,3,0),"")</f>
        <v/>
      </c>
      <c r="O218" s="297" t="str">
        <f>_xlfn.IFNA(VLOOKUP($E:$E,'2'!$A:$E,3,0),"")</f>
        <v/>
      </c>
      <c r="P218" s="297" t="str">
        <f>_xlfn.IFNA(VLOOKUP($E:$E,'3'!$A:$D,3,0),"")</f>
        <v/>
      </c>
      <c r="Q218" s="297" t="str">
        <f>_xlfn.IFNA(VLOOKUP($E:$E,'4'!$A:$F,3,0),"")</f>
        <v/>
      </c>
      <c r="R218" s="297" t="str">
        <f>_xlfn.IFNA(VLOOKUP($E:$E,'5'!$A:$F,3,0),"")</f>
        <v/>
      </c>
      <c r="S218" s="297" t="str">
        <f>_xlfn.IFNA(VLOOKUP($E:$E,'6'!$A:$F,3,0),"")</f>
        <v/>
      </c>
      <c r="T218" s="313">
        <v>1</v>
      </c>
      <c r="U218" s="313">
        <v>10</v>
      </c>
      <c r="V218" s="313">
        <v>30</v>
      </c>
      <c r="W218" s="314">
        <v>0.45200000000000001</v>
      </c>
      <c r="X218" s="315">
        <v>4.411765E-4</v>
      </c>
      <c r="Y218" s="749">
        <v>270</v>
      </c>
      <c r="Z218" s="282"/>
      <c r="AA218" s="316" t="s">
        <v>10396</v>
      </c>
      <c r="AB218" s="282" t="s">
        <v>9163</v>
      </c>
      <c r="AC218" s="317" t="s">
        <v>2081</v>
      </c>
      <c r="AD218" s="318" t="s">
        <v>11295</v>
      </c>
      <c r="AE218" s="319">
        <v>0</v>
      </c>
      <c r="AF218" s="319" t="s">
        <v>11282</v>
      </c>
      <c r="AG218" s="320">
        <v>3.6</v>
      </c>
      <c r="AH218" s="321">
        <f t="shared" si="47"/>
        <v>0</v>
      </c>
      <c r="AI218" s="287">
        <f>_xlfn.IFNA(VLOOKUP(AD:AD,грп!B:C,2,0),0)</f>
        <v>0</v>
      </c>
      <c r="AJ218" s="607">
        <v>0</v>
      </c>
      <c r="AK218" s="672">
        <f t="shared" si="39"/>
        <v>0</v>
      </c>
      <c r="AL218" s="174"/>
    </row>
    <row r="219" spans="1:39" s="4" customFormat="1" ht="12" customHeight="1" outlineLevel="1" x14ac:dyDescent="0.35">
      <c r="A219" s="307" t="s">
        <v>10402</v>
      </c>
      <c r="B219" s="308" t="s">
        <v>6105</v>
      </c>
      <c r="C219" s="309"/>
      <c r="D219" s="310" t="s">
        <v>10224</v>
      </c>
      <c r="E219" s="322" t="s">
        <v>4558</v>
      </c>
      <c r="F219" s="293"/>
      <c r="G219" s="293"/>
      <c r="H219" s="294">
        <v>6</v>
      </c>
      <c r="I219" s="294" t="str">
        <f>IFERROR(_xlfn.IFNA(VLOOKUP($D:$D,history!$I:$Y,3,0),VLOOKUP(E:E,history!$H:$Y,4,0)),"--")</f>
        <v>--</v>
      </c>
      <c r="J219" s="282" t="s">
        <v>5946</v>
      </c>
      <c r="K219" s="282" t="str">
        <f t="shared" si="38"/>
        <v/>
      </c>
      <c r="L219" s="312">
        <f t="shared" si="45"/>
        <v>246.92</v>
      </c>
      <c r="M219" s="312">
        <f t="shared" si="46"/>
        <v>374.12</v>
      </c>
      <c r="N219" s="297" t="str">
        <f>_xlfn.IFNA(VLOOKUP($E:$E,'1'!$A:$E,3,0),"")</f>
        <v/>
      </c>
      <c r="O219" s="297" t="str">
        <f>_xlfn.IFNA(VLOOKUP($E:$E,'2'!$A:$E,3,0),"")</f>
        <v/>
      </c>
      <c r="P219" s="297" t="str">
        <f>_xlfn.IFNA(VLOOKUP($E:$E,'3'!$A:$D,3,0),"")</f>
        <v/>
      </c>
      <c r="Q219" s="297" t="str">
        <f>_xlfn.IFNA(VLOOKUP($E:$E,'4'!$A:$F,3,0),"")</f>
        <v/>
      </c>
      <c r="R219" s="297" t="str">
        <f>_xlfn.IFNA(VLOOKUP($E:$E,'5'!$A:$F,3,0),"")</f>
        <v/>
      </c>
      <c r="S219" s="297" t="str">
        <f>_xlfn.IFNA(VLOOKUP($E:$E,'6'!$A:$F,3,0),"")</f>
        <v/>
      </c>
      <c r="T219" s="313">
        <v>1</v>
      </c>
      <c r="U219" s="313">
        <v>10</v>
      </c>
      <c r="V219" s="313">
        <v>20</v>
      </c>
      <c r="W219" s="314">
        <v>0.7</v>
      </c>
      <c r="X219" s="315">
        <v>5.3846150000000001E-4</v>
      </c>
      <c r="Y219" s="749">
        <v>360</v>
      </c>
      <c r="Z219" s="282"/>
      <c r="AA219" s="316" t="s">
        <v>10390</v>
      </c>
      <c r="AB219" s="282" t="s">
        <v>9163</v>
      </c>
      <c r="AC219" s="317" t="s">
        <v>2081</v>
      </c>
      <c r="AD219" s="318" t="s">
        <v>11295</v>
      </c>
      <c r="AE219" s="319">
        <v>0</v>
      </c>
      <c r="AF219" s="319" t="s">
        <v>11282</v>
      </c>
      <c r="AG219" s="320">
        <v>4.6900000000000004</v>
      </c>
      <c r="AH219" s="321">
        <f t="shared" si="47"/>
        <v>0</v>
      </c>
      <c r="AI219" s="287">
        <f>_xlfn.IFNA(VLOOKUP(AD:AD,грп!B:C,2,0),0)</f>
        <v>0</v>
      </c>
      <c r="AJ219" s="607">
        <v>0</v>
      </c>
      <c r="AK219" s="672">
        <f t="shared" si="39"/>
        <v>0</v>
      </c>
      <c r="AL219" s="174"/>
    </row>
    <row r="220" spans="1:39" s="4" customFormat="1" ht="12" customHeight="1" outlineLevel="1" x14ac:dyDescent="0.35">
      <c r="A220" s="307" t="s">
        <v>10402</v>
      </c>
      <c r="B220" s="308" t="s">
        <v>6106</v>
      </c>
      <c r="C220" s="290" t="s">
        <v>555</v>
      </c>
      <c r="D220" s="310" t="s">
        <v>1577</v>
      </c>
      <c r="E220" s="322" t="s">
        <v>2150</v>
      </c>
      <c r="F220" s="293"/>
      <c r="G220" s="293"/>
      <c r="H220" s="294">
        <v>30</v>
      </c>
      <c r="I220" s="294" t="str">
        <f>IFERROR(_xlfn.IFNA(VLOOKUP($D:$D,history!$I:$Y,3,0),VLOOKUP(E:E,history!$H:$Y,4,0)),"--")</f>
        <v>V</v>
      </c>
      <c r="J220" s="282" t="s">
        <v>9870</v>
      </c>
      <c r="K220" s="282" t="str">
        <f t="shared" si="38"/>
        <v/>
      </c>
      <c r="L220" s="312">
        <f t="shared" si="45"/>
        <v>187.43</v>
      </c>
      <c r="M220" s="312">
        <f t="shared" si="46"/>
        <v>283.98</v>
      </c>
      <c r="N220" s="297" t="str">
        <f>_xlfn.IFNA(VLOOKUP($E:$E,'1'!$A:$E,3,0),"")</f>
        <v/>
      </c>
      <c r="O220" s="297" t="str">
        <f>_xlfn.IFNA(VLOOKUP($E:$E,'2'!$A:$E,3,0),"")</f>
        <v/>
      </c>
      <c r="P220" s="297" t="str">
        <f>_xlfn.IFNA(VLOOKUP($E:$E,'3'!$A:$D,3,0),"")</f>
        <v/>
      </c>
      <c r="Q220" s="297" t="str">
        <f>_xlfn.IFNA(VLOOKUP($E:$E,'4'!$A:$F,3,0),"")</f>
        <v/>
      </c>
      <c r="R220" s="297" t="str">
        <f>_xlfn.IFNA(VLOOKUP($E:$E,'5'!$A:$F,3,0),"")</f>
        <v/>
      </c>
      <c r="S220" s="297" t="str">
        <f>_xlfn.IFNA(VLOOKUP($E:$E,'6'!$A:$F,3,0),"")</f>
        <v/>
      </c>
      <c r="T220" s="313">
        <v>1</v>
      </c>
      <c r="U220" s="313">
        <v>5</v>
      </c>
      <c r="V220" s="313">
        <v>50</v>
      </c>
      <c r="W220" s="314">
        <v>0.28199999999999997</v>
      </c>
      <c r="X220" s="315">
        <v>3.4000000000000002E-4</v>
      </c>
      <c r="Y220" s="749">
        <v>270</v>
      </c>
      <c r="Z220" s="282"/>
      <c r="AA220" s="316" t="s">
        <v>10391</v>
      </c>
      <c r="AB220" s="282" t="s">
        <v>9163</v>
      </c>
      <c r="AC220" s="317" t="s">
        <v>2081</v>
      </c>
      <c r="AD220" s="318" t="s">
        <v>11295</v>
      </c>
      <c r="AE220" s="319">
        <v>0</v>
      </c>
      <c r="AF220" s="319" t="s">
        <v>11294</v>
      </c>
      <c r="AG220" s="320">
        <v>3.56</v>
      </c>
      <c r="AH220" s="321">
        <f t="shared" si="47"/>
        <v>0</v>
      </c>
      <c r="AI220" s="287">
        <f>_xlfn.IFNA(VLOOKUP(AD:AD,грп!B:C,2,0),0)</f>
        <v>0</v>
      </c>
      <c r="AJ220" s="607">
        <v>77</v>
      </c>
      <c r="AK220" s="672" t="str">
        <f t="shared" si="39"/>
        <v xml:space="preserve"> </v>
      </c>
      <c r="AL220" s="174"/>
    </row>
    <row r="221" spans="1:39" s="4" customFormat="1" ht="12" customHeight="1" outlineLevel="1" x14ac:dyDescent="0.35">
      <c r="A221" s="307" t="s">
        <v>10402</v>
      </c>
      <c r="B221" s="308" t="s">
        <v>6107</v>
      </c>
      <c r="C221" s="309"/>
      <c r="D221" s="310" t="s">
        <v>10225</v>
      </c>
      <c r="E221" s="322" t="s">
        <v>4559</v>
      </c>
      <c r="F221" s="293"/>
      <c r="G221" s="293"/>
      <c r="H221" s="294"/>
      <c r="I221" s="294" t="str">
        <f>IFERROR(_xlfn.IFNA(VLOOKUP($D:$D,history!$I:$Y,3,0),VLOOKUP(E:E,history!$H:$Y,4,0)),"--")</f>
        <v>--</v>
      </c>
      <c r="J221" s="282" t="s">
        <v>5946</v>
      </c>
      <c r="K221" s="282" t="str">
        <f t="shared" si="38"/>
        <v/>
      </c>
      <c r="L221" s="312">
        <f t="shared" si="45"/>
        <v>246.92</v>
      </c>
      <c r="M221" s="312">
        <f t="shared" si="46"/>
        <v>374.12</v>
      </c>
      <c r="N221" s="297" t="str">
        <f>_xlfn.IFNA(VLOOKUP($E:$E,'1'!$A:$E,3,0),"")</f>
        <v/>
      </c>
      <c r="O221" s="297" t="str">
        <f>_xlfn.IFNA(VLOOKUP($E:$E,'2'!$A:$E,3,0),"")</f>
        <v/>
      </c>
      <c r="P221" s="297" t="str">
        <f>_xlfn.IFNA(VLOOKUP($E:$E,'3'!$A:$D,3,0),"")</f>
        <v/>
      </c>
      <c r="Q221" s="297" t="str">
        <f>_xlfn.IFNA(VLOOKUP($E:$E,'4'!$A:$F,3,0),"")</f>
        <v/>
      </c>
      <c r="R221" s="297" t="str">
        <f>_xlfn.IFNA(VLOOKUP($E:$E,'5'!$A:$F,3,0),"")</f>
        <v/>
      </c>
      <c r="S221" s="297" t="str">
        <f>_xlfn.IFNA(VLOOKUP($E:$E,'6'!$A:$F,3,0),"")</f>
        <v/>
      </c>
      <c r="T221" s="313">
        <v>1</v>
      </c>
      <c r="U221" s="313">
        <v>10</v>
      </c>
      <c r="V221" s="313">
        <v>30</v>
      </c>
      <c r="W221" s="314">
        <v>0.47499999999999998</v>
      </c>
      <c r="X221" s="315">
        <v>4.1176469999999998E-4</v>
      </c>
      <c r="Y221" s="749">
        <v>360</v>
      </c>
      <c r="Z221" s="282"/>
      <c r="AA221" s="316" t="s">
        <v>10396</v>
      </c>
      <c r="AB221" s="282" t="s">
        <v>9163</v>
      </c>
      <c r="AC221" s="317" t="s">
        <v>2081</v>
      </c>
      <c r="AD221" s="318" t="s">
        <v>11295</v>
      </c>
      <c r="AE221" s="319">
        <v>0</v>
      </c>
      <c r="AF221" s="319" t="s">
        <v>11282</v>
      </c>
      <c r="AG221" s="320">
        <v>4.6900000000000004</v>
      </c>
      <c r="AH221" s="321">
        <f t="shared" si="47"/>
        <v>0</v>
      </c>
      <c r="AI221" s="287">
        <f>_xlfn.IFNA(VLOOKUP(AD:AD,грп!B:C,2,0),0)</f>
        <v>0</v>
      </c>
      <c r="AJ221" s="607">
        <v>0</v>
      </c>
      <c r="AK221" s="672">
        <f t="shared" si="39"/>
        <v>0</v>
      </c>
      <c r="AL221" s="174"/>
    </row>
    <row r="222" spans="1:39" s="4" customFormat="1" ht="12" customHeight="1" outlineLevel="1" x14ac:dyDescent="0.35">
      <c r="A222" s="307" t="s">
        <v>10402</v>
      </c>
      <c r="B222" s="308" t="s">
        <v>6108</v>
      </c>
      <c r="C222" s="309"/>
      <c r="D222" s="310" t="s">
        <v>10226</v>
      </c>
      <c r="E222" s="322" t="s">
        <v>4560</v>
      </c>
      <c r="F222" s="293"/>
      <c r="G222" s="293"/>
      <c r="H222" s="294">
        <v>3</v>
      </c>
      <c r="I222" s="294" t="str">
        <f>IFERROR(_xlfn.IFNA(VLOOKUP($D:$D,history!$I:$Y,3,0),VLOOKUP(E:E,history!$H:$Y,4,0)),"--")</f>
        <v>--</v>
      </c>
      <c r="J222" s="282" t="s">
        <v>5946</v>
      </c>
      <c r="K222" s="282" t="str">
        <f t="shared" si="38"/>
        <v/>
      </c>
      <c r="L222" s="312">
        <f t="shared" si="45"/>
        <v>300.62</v>
      </c>
      <c r="M222" s="312">
        <f t="shared" si="46"/>
        <v>455.49</v>
      </c>
      <c r="N222" s="297" t="str">
        <f>_xlfn.IFNA(VLOOKUP($E:$E,'1'!$A:$E,3,0),"")</f>
        <v/>
      </c>
      <c r="O222" s="297" t="str">
        <f>_xlfn.IFNA(VLOOKUP($E:$E,'2'!$A:$E,3,0),"")</f>
        <v/>
      </c>
      <c r="P222" s="297" t="str">
        <f>_xlfn.IFNA(VLOOKUP($E:$E,'3'!$A:$D,3,0),"")</f>
        <v/>
      </c>
      <c r="Q222" s="297" t="str">
        <f>_xlfn.IFNA(VLOOKUP($E:$E,'4'!$A:$F,3,0),"")</f>
        <v/>
      </c>
      <c r="R222" s="297" t="str">
        <f>_xlfn.IFNA(VLOOKUP($E:$E,'5'!$A:$F,3,0),"")</f>
        <v/>
      </c>
      <c r="S222" s="297" t="str">
        <f>_xlfn.IFNA(VLOOKUP($E:$E,'6'!$A:$F,3,0),"")</f>
        <v/>
      </c>
      <c r="T222" s="313">
        <v>1</v>
      </c>
      <c r="U222" s="313">
        <v>10</v>
      </c>
      <c r="V222" s="313">
        <v>20</v>
      </c>
      <c r="W222" s="314">
        <v>0.72599999999999998</v>
      </c>
      <c r="X222" s="315">
        <v>5.5999999999999995E-4</v>
      </c>
      <c r="Y222" s="749">
        <v>430</v>
      </c>
      <c r="Z222" s="282"/>
      <c r="AA222" s="316" t="s">
        <v>10390</v>
      </c>
      <c r="AB222" s="282" t="s">
        <v>9163</v>
      </c>
      <c r="AC222" s="317" t="s">
        <v>2081</v>
      </c>
      <c r="AD222" s="318" t="s">
        <v>11295</v>
      </c>
      <c r="AE222" s="319">
        <v>0</v>
      </c>
      <c r="AF222" s="319" t="s">
        <v>11282</v>
      </c>
      <c r="AG222" s="320">
        <v>5.71</v>
      </c>
      <c r="AH222" s="321">
        <f t="shared" si="47"/>
        <v>0</v>
      </c>
      <c r="AI222" s="287">
        <f>_xlfn.IFNA(VLOOKUP(AD:AD,грп!B:C,2,0),0)</f>
        <v>0</v>
      </c>
      <c r="AJ222" s="607">
        <v>4</v>
      </c>
      <c r="AK222" s="672">
        <f t="shared" si="39"/>
        <v>0</v>
      </c>
      <c r="AL222" s="174"/>
    </row>
    <row r="223" spans="1:39" s="4" customFormat="1" ht="12" customHeight="1" outlineLevel="1" x14ac:dyDescent="0.35">
      <c r="A223" s="307" t="s">
        <v>10402</v>
      </c>
      <c r="B223" s="308" t="s">
        <v>6109</v>
      </c>
      <c r="C223" s="309"/>
      <c r="D223" s="310" t="s">
        <v>2602</v>
      </c>
      <c r="E223" s="322" t="s">
        <v>2603</v>
      </c>
      <c r="F223" s="293"/>
      <c r="G223" s="293"/>
      <c r="H223" s="294">
        <v>11</v>
      </c>
      <c r="I223" s="294" t="str">
        <f>IFERROR(_xlfn.IFNA(VLOOKUP($D:$D,history!$I:$Y,3,0),VLOOKUP(E:E,history!$H:$Y,4,0)),"--")</f>
        <v>--</v>
      </c>
      <c r="J223" s="282" t="s">
        <v>9870</v>
      </c>
      <c r="K223" s="282" t="str">
        <f t="shared" si="38"/>
        <v/>
      </c>
      <c r="L223" s="312">
        <f t="shared" si="45"/>
        <v>197.43</v>
      </c>
      <c r="M223" s="312">
        <f t="shared" si="46"/>
        <v>299.14</v>
      </c>
      <c r="N223" s="297" t="str">
        <f>_xlfn.IFNA(VLOOKUP($E:$E,'1'!$A:$E,3,0),"")</f>
        <v/>
      </c>
      <c r="O223" s="297" t="str">
        <f>_xlfn.IFNA(VLOOKUP($E:$E,'2'!$A:$E,3,0),"")</f>
        <v/>
      </c>
      <c r="P223" s="297" t="str">
        <f>_xlfn.IFNA(VLOOKUP($E:$E,'3'!$A:$D,3,0),"")</f>
        <v/>
      </c>
      <c r="Q223" s="297" t="str">
        <f>_xlfn.IFNA(VLOOKUP($E:$E,'4'!$A:$F,3,0),"")</f>
        <v/>
      </c>
      <c r="R223" s="297" t="str">
        <f>_xlfn.IFNA(VLOOKUP($E:$E,'5'!$A:$F,3,0),"")</f>
        <v/>
      </c>
      <c r="S223" s="297" t="str">
        <f>_xlfn.IFNA(VLOOKUP($E:$E,'6'!$A:$F,3,0),"")</f>
        <v/>
      </c>
      <c r="T223" s="313">
        <v>1</v>
      </c>
      <c r="U223" s="313">
        <v>5</v>
      </c>
      <c r="V223" s="313">
        <v>50</v>
      </c>
      <c r="W223" s="314">
        <v>0.27</v>
      </c>
      <c r="X223" s="315">
        <v>3.6999999999999999E-4</v>
      </c>
      <c r="Y223" s="749">
        <v>280</v>
      </c>
      <c r="Z223" s="282"/>
      <c r="AA223" s="316" t="s">
        <v>10390</v>
      </c>
      <c r="AB223" s="282" t="s">
        <v>9163</v>
      </c>
      <c r="AC223" s="317" t="s">
        <v>2081</v>
      </c>
      <c r="AD223" s="318" t="s">
        <v>11295</v>
      </c>
      <c r="AE223" s="319">
        <v>0</v>
      </c>
      <c r="AF223" s="319" t="s">
        <v>11282</v>
      </c>
      <c r="AG223" s="320">
        <v>3.75</v>
      </c>
      <c r="AH223" s="321">
        <f t="shared" si="47"/>
        <v>0</v>
      </c>
      <c r="AI223" s="287">
        <f>_xlfn.IFNA(VLOOKUP(AD:AD,грп!B:C,2,0),0)</f>
        <v>0</v>
      </c>
      <c r="AJ223" s="607">
        <v>36</v>
      </c>
      <c r="AK223" s="672">
        <f t="shared" si="39"/>
        <v>0</v>
      </c>
      <c r="AL223" s="174"/>
    </row>
    <row r="224" spans="1:39" s="4" customFormat="1" ht="12" customHeight="1" outlineLevel="1" x14ac:dyDescent="0.35">
      <c r="A224" s="307" t="s">
        <v>10402</v>
      </c>
      <c r="B224" s="308" t="s">
        <v>6110</v>
      </c>
      <c r="C224" s="309"/>
      <c r="D224" s="310" t="s">
        <v>10467</v>
      </c>
      <c r="E224" s="322" t="s">
        <v>4561</v>
      </c>
      <c r="F224" s="293"/>
      <c r="G224" s="293"/>
      <c r="H224" s="294"/>
      <c r="I224" s="294" t="str">
        <f>IFERROR(_xlfn.IFNA(VLOOKUP($D:$D,history!$I:$Y,3,0),VLOOKUP(E:E,history!$H:$Y,4,0)),"--")</f>
        <v>--</v>
      </c>
      <c r="J224" s="282" t="s">
        <v>5946</v>
      </c>
      <c r="K224" s="282" t="str">
        <f t="shared" si="38"/>
        <v/>
      </c>
      <c r="L224" s="312">
        <f t="shared" si="45"/>
        <v>976.1</v>
      </c>
      <c r="M224" s="312">
        <f t="shared" si="46"/>
        <v>1478.94</v>
      </c>
      <c r="N224" s="297" t="str">
        <f>_xlfn.IFNA(VLOOKUP($E:$E,'1'!$A:$E,3,0),"")</f>
        <v/>
      </c>
      <c r="O224" s="297" t="str">
        <f>_xlfn.IFNA(VLOOKUP($E:$E,'2'!$A:$E,3,0),"")</f>
        <v/>
      </c>
      <c r="P224" s="297" t="str">
        <f>_xlfn.IFNA(VLOOKUP($E:$E,'3'!$A:$D,3,0),"")</f>
        <v/>
      </c>
      <c r="Q224" s="297" t="str">
        <f>_xlfn.IFNA(VLOOKUP($E:$E,'4'!$A:$F,3,0),"")</f>
        <v/>
      </c>
      <c r="R224" s="297" t="str">
        <f>_xlfn.IFNA(VLOOKUP($E:$E,'5'!$A:$F,3,0),"")</f>
        <v/>
      </c>
      <c r="S224" s="297" t="str">
        <f>_xlfn.IFNA(VLOOKUP($E:$E,'6'!$A:$F,3,0),"")</f>
        <v/>
      </c>
      <c r="T224" s="313">
        <v>1</v>
      </c>
      <c r="U224" s="313">
        <v>1</v>
      </c>
      <c r="V224" s="313">
        <v>20</v>
      </c>
      <c r="W224" s="314">
        <v>1.244</v>
      </c>
      <c r="X224" s="315">
        <v>1.8E-3</v>
      </c>
      <c r="Y224" s="749">
        <v>1390</v>
      </c>
      <c r="Z224" s="282"/>
      <c r="AA224" s="316" t="s">
        <v>10388</v>
      </c>
      <c r="AB224" s="282" t="s">
        <v>9163</v>
      </c>
      <c r="AC224" s="317" t="s">
        <v>2081</v>
      </c>
      <c r="AD224" s="318" t="s">
        <v>11296</v>
      </c>
      <c r="AE224" s="319">
        <v>0</v>
      </c>
      <c r="AF224" s="319" t="s">
        <v>11282</v>
      </c>
      <c r="AG224" s="320">
        <v>18.54</v>
      </c>
      <c r="AH224" s="321">
        <f t="shared" si="47"/>
        <v>0</v>
      </c>
      <c r="AI224" s="287">
        <f>_xlfn.IFNA(VLOOKUP(AD:AD,грп!B:C,2,0),0)</f>
        <v>0</v>
      </c>
      <c r="AJ224" s="607">
        <v>0</v>
      </c>
      <c r="AK224" s="672">
        <f t="shared" si="39"/>
        <v>0</v>
      </c>
      <c r="AL224" s="174"/>
    </row>
    <row r="225" spans="1:38" s="4" customFormat="1" ht="12" customHeight="1" outlineLevel="1" x14ac:dyDescent="0.35">
      <c r="A225" s="307" t="s">
        <v>10402</v>
      </c>
      <c r="B225" s="308" t="s">
        <v>6111</v>
      </c>
      <c r="C225" s="309"/>
      <c r="D225" s="310" t="s">
        <v>10468</v>
      </c>
      <c r="E225" s="322" t="s">
        <v>4562</v>
      </c>
      <c r="F225" s="293"/>
      <c r="G225" s="293"/>
      <c r="H225" s="294"/>
      <c r="I225" s="294" t="str">
        <f>IFERROR(_xlfn.IFNA(VLOOKUP($D:$D,history!$I:$Y,3,0),VLOOKUP(E:E,history!$H:$Y,4,0)),"--")</f>
        <v>--</v>
      </c>
      <c r="J225" s="282" t="s">
        <v>5946</v>
      </c>
      <c r="K225" s="282" t="str">
        <f t="shared" si="38"/>
        <v/>
      </c>
      <c r="L225" s="312">
        <f t="shared" si="45"/>
        <v>1187.21</v>
      </c>
      <c r="M225" s="312">
        <f t="shared" si="46"/>
        <v>1798.81</v>
      </c>
      <c r="N225" s="297" t="str">
        <f>_xlfn.IFNA(VLOOKUP($E:$E,'1'!$A:$E,3,0),"")</f>
        <v/>
      </c>
      <c r="O225" s="297" t="str">
        <f>_xlfn.IFNA(VLOOKUP($E:$E,'2'!$A:$E,3,0),"")</f>
        <v/>
      </c>
      <c r="P225" s="297" t="str">
        <f>_xlfn.IFNA(VLOOKUP($E:$E,'3'!$A:$D,3,0),"")</f>
        <v/>
      </c>
      <c r="Q225" s="297" t="str">
        <f>_xlfn.IFNA(VLOOKUP($E:$E,'4'!$A:$F,3,0),"")</f>
        <v/>
      </c>
      <c r="R225" s="297" t="str">
        <f>_xlfn.IFNA(VLOOKUP($E:$E,'5'!$A:$F,3,0),"")</f>
        <v/>
      </c>
      <c r="S225" s="297" t="str">
        <f>_xlfn.IFNA(VLOOKUP($E:$E,'6'!$A:$F,3,0),"")</f>
        <v/>
      </c>
      <c r="T225" s="313">
        <v>1</v>
      </c>
      <c r="U225" s="313">
        <v>1</v>
      </c>
      <c r="V225" s="313">
        <v>20</v>
      </c>
      <c r="W225" s="314">
        <v>1.379</v>
      </c>
      <c r="X225" s="315">
        <v>1.8E-3</v>
      </c>
      <c r="Y225" s="749">
        <v>1710</v>
      </c>
      <c r="Z225" s="282"/>
      <c r="AA225" s="316" t="s">
        <v>10388</v>
      </c>
      <c r="AB225" s="282" t="s">
        <v>9163</v>
      </c>
      <c r="AC225" s="317" t="s">
        <v>2081</v>
      </c>
      <c r="AD225" s="318" t="s">
        <v>11296</v>
      </c>
      <c r="AE225" s="319">
        <v>0</v>
      </c>
      <c r="AF225" s="319" t="s">
        <v>11282</v>
      </c>
      <c r="AG225" s="320">
        <v>22.55</v>
      </c>
      <c r="AH225" s="321">
        <f t="shared" si="47"/>
        <v>0</v>
      </c>
      <c r="AI225" s="287">
        <f>_xlfn.IFNA(VLOOKUP(AD:AD,грп!B:C,2,0),0)</f>
        <v>0</v>
      </c>
      <c r="AJ225" s="607">
        <v>8</v>
      </c>
      <c r="AK225" s="672">
        <f t="shared" si="39"/>
        <v>0</v>
      </c>
      <c r="AL225" s="174"/>
    </row>
    <row r="226" spans="1:38" s="4" customFormat="1" ht="12" customHeight="1" outlineLevel="1" x14ac:dyDescent="0.35">
      <c r="A226" s="307" t="s">
        <v>10402</v>
      </c>
      <c r="B226" s="308" t="s">
        <v>6112</v>
      </c>
      <c r="C226" s="309"/>
      <c r="D226" s="310" t="s">
        <v>10469</v>
      </c>
      <c r="E226" s="322" t="s">
        <v>4563</v>
      </c>
      <c r="F226" s="293"/>
      <c r="G226" s="293"/>
      <c r="H226" s="294"/>
      <c r="I226" s="294" t="str">
        <f>IFERROR(_xlfn.IFNA(VLOOKUP($D:$D,history!$I:$Y,3,0),VLOOKUP(E:E,history!$H:$Y,4,0)),"--")</f>
        <v>--</v>
      </c>
      <c r="J226" s="282" t="s">
        <v>5946</v>
      </c>
      <c r="K226" s="282" t="str">
        <f t="shared" si="38"/>
        <v/>
      </c>
      <c r="L226" s="312">
        <f t="shared" si="45"/>
        <v>1254.08</v>
      </c>
      <c r="M226" s="312">
        <f t="shared" si="46"/>
        <v>1900.12</v>
      </c>
      <c r="N226" s="297" t="str">
        <f>_xlfn.IFNA(VLOOKUP($E:$E,'1'!$A:$E,3,0),"")</f>
        <v/>
      </c>
      <c r="O226" s="297" t="str">
        <f>_xlfn.IFNA(VLOOKUP($E:$E,'2'!$A:$E,3,0),"")</f>
        <v/>
      </c>
      <c r="P226" s="297" t="str">
        <f>_xlfn.IFNA(VLOOKUP($E:$E,'3'!$A:$D,3,0),"")</f>
        <v/>
      </c>
      <c r="Q226" s="297" t="str">
        <f>_xlfn.IFNA(VLOOKUP($E:$E,'4'!$A:$F,3,0),"")</f>
        <v/>
      </c>
      <c r="R226" s="297" t="str">
        <f>_xlfn.IFNA(VLOOKUP($E:$E,'5'!$A:$F,3,0),"")</f>
        <v/>
      </c>
      <c r="S226" s="297" t="str">
        <f>_xlfn.IFNA(VLOOKUP($E:$E,'6'!$A:$F,3,0),"")</f>
        <v/>
      </c>
      <c r="T226" s="313">
        <v>1</v>
      </c>
      <c r="U226" s="313">
        <v>1</v>
      </c>
      <c r="V226" s="313">
        <v>20</v>
      </c>
      <c r="W226" s="314">
        <v>1.52</v>
      </c>
      <c r="X226" s="315">
        <v>1.8E-3</v>
      </c>
      <c r="Y226" s="749">
        <v>1810</v>
      </c>
      <c r="Z226" s="282"/>
      <c r="AA226" s="316" t="s">
        <v>10388</v>
      </c>
      <c r="AB226" s="282" t="s">
        <v>9163</v>
      </c>
      <c r="AC226" s="317" t="s">
        <v>2081</v>
      </c>
      <c r="AD226" s="318" t="s">
        <v>11296</v>
      </c>
      <c r="AE226" s="319">
        <v>0</v>
      </c>
      <c r="AF226" s="319" t="s">
        <v>11282</v>
      </c>
      <c r="AG226" s="320">
        <v>23.82</v>
      </c>
      <c r="AH226" s="321">
        <f t="shared" si="47"/>
        <v>0</v>
      </c>
      <c r="AI226" s="287">
        <f>_xlfn.IFNA(VLOOKUP(AD:AD,грп!B:C,2,0),0)</f>
        <v>0</v>
      </c>
      <c r="AJ226" s="607">
        <v>0</v>
      </c>
      <c r="AK226" s="672">
        <f t="shared" si="39"/>
        <v>0</v>
      </c>
      <c r="AL226" s="174"/>
    </row>
    <row r="227" spans="1:38" s="4" customFormat="1" ht="12" customHeight="1" outlineLevel="1" x14ac:dyDescent="0.35">
      <c r="A227" s="307" t="s">
        <v>10402</v>
      </c>
      <c r="B227" s="308" t="s">
        <v>6113</v>
      </c>
      <c r="C227" s="309"/>
      <c r="D227" s="310" t="s">
        <v>10470</v>
      </c>
      <c r="E227" s="322" t="s">
        <v>4564</v>
      </c>
      <c r="F227" s="293"/>
      <c r="G227" s="293"/>
      <c r="H227" s="294"/>
      <c r="I227" s="294" t="str">
        <f>IFERROR(_xlfn.IFNA(VLOOKUP($D:$D,history!$I:$Y,3,0),VLOOKUP(E:E,history!$H:$Y,4,0)),"--")</f>
        <v>--</v>
      </c>
      <c r="J227" s="282" t="s">
        <v>5946</v>
      </c>
      <c r="K227" s="282" t="str">
        <f t="shared" si="38"/>
        <v/>
      </c>
      <c r="L227" s="312">
        <f t="shared" si="45"/>
        <v>2133.83</v>
      </c>
      <c r="M227" s="312">
        <f t="shared" si="46"/>
        <v>3233.08</v>
      </c>
      <c r="N227" s="297" t="str">
        <f>_xlfn.IFNA(VLOOKUP($E:$E,'1'!$A:$E,3,0),"")</f>
        <v/>
      </c>
      <c r="O227" s="297" t="str">
        <f>_xlfn.IFNA(VLOOKUP($E:$E,'2'!$A:$E,3,0),"")</f>
        <v/>
      </c>
      <c r="P227" s="297" t="str">
        <f>_xlfn.IFNA(VLOOKUP($E:$E,'3'!$A:$D,3,0),"")</f>
        <v/>
      </c>
      <c r="Q227" s="297" t="str">
        <f>_xlfn.IFNA(VLOOKUP($E:$E,'4'!$A:$F,3,0),"")</f>
        <v/>
      </c>
      <c r="R227" s="297" t="str">
        <f>_xlfn.IFNA(VLOOKUP($E:$E,'5'!$A:$F,3,0),"")</f>
        <v/>
      </c>
      <c r="S227" s="297" t="str">
        <f>_xlfn.IFNA(VLOOKUP($E:$E,'6'!$A:$F,3,0),"")</f>
        <v/>
      </c>
      <c r="T227" s="313">
        <v>1</v>
      </c>
      <c r="U227" s="313">
        <v>1</v>
      </c>
      <c r="V227" s="313">
        <v>10</v>
      </c>
      <c r="W227" s="314">
        <v>2.1459999999999999</v>
      </c>
      <c r="X227" s="315">
        <v>2.5000000000000001E-3</v>
      </c>
      <c r="Y227" s="749">
        <v>3070</v>
      </c>
      <c r="Z227" s="282"/>
      <c r="AA227" s="316" t="s">
        <v>10388</v>
      </c>
      <c r="AB227" s="282" t="s">
        <v>9163</v>
      </c>
      <c r="AC227" s="317" t="s">
        <v>2081</v>
      </c>
      <c r="AD227" s="318" t="s">
        <v>11296</v>
      </c>
      <c r="AE227" s="319">
        <v>0</v>
      </c>
      <c r="AF227" s="319" t="s">
        <v>11282</v>
      </c>
      <c r="AG227" s="320">
        <v>40.53</v>
      </c>
      <c r="AH227" s="321">
        <f t="shared" si="47"/>
        <v>0</v>
      </c>
      <c r="AI227" s="287">
        <f>_xlfn.IFNA(VLOOKUP(AD:AD,грп!B:C,2,0),0)</f>
        <v>0</v>
      </c>
      <c r="AJ227" s="607">
        <v>0</v>
      </c>
      <c r="AK227" s="672">
        <f t="shared" si="39"/>
        <v>0</v>
      </c>
      <c r="AL227" s="174"/>
    </row>
    <row r="228" spans="1:38" s="4" customFormat="1" ht="12" customHeight="1" outlineLevel="1" x14ac:dyDescent="0.35">
      <c r="A228" s="307" t="s">
        <v>10402</v>
      </c>
      <c r="B228" s="308" t="s">
        <v>6114</v>
      </c>
      <c r="C228" s="309"/>
      <c r="D228" s="310" t="s">
        <v>10471</v>
      </c>
      <c r="E228" s="322" t="s">
        <v>4565</v>
      </c>
      <c r="F228" s="293"/>
      <c r="G228" s="293"/>
      <c r="H228" s="294"/>
      <c r="I228" s="294" t="str">
        <f>IFERROR(_xlfn.IFNA(VLOOKUP($D:$D,history!$I:$Y,3,0),VLOOKUP(E:E,history!$H:$Y,4,0)),"--")</f>
        <v>--</v>
      </c>
      <c r="J228" s="282" t="s">
        <v>5946</v>
      </c>
      <c r="K228" s="282" t="str">
        <f t="shared" si="38"/>
        <v/>
      </c>
      <c r="L228" s="312">
        <f t="shared" si="45"/>
        <v>404.34</v>
      </c>
      <c r="M228" s="312">
        <f t="shared" si="46"/>
        <v>612.63</v>
      </c>
      <c r="N228" s="297" t="str">
        <f>_xlfn.IFNA(VLOOKUP($E:$E,'1'!$A:$E,3,0),"")</f>
        <v/>
      </c>
      <c r="O228" s="297" t="str">
        <f>_xlfn.IFNA(VLOOKUP($E:$E,'2'!$A:$E,3,0),"")</f>
        <v/>
      </c>
      <c r="P228" s="297" t="str">
        <f>_xlfn.IFNA(VLOOKUP($E:$E,'3'!$A:$D,3,0),"")</f>
        <v/>
      </c>
      <c r="Q228" s="297" t="str">
        <f>_xlfn.IFNA(VLOOKUP($E:$E,'4'!$A:$F,3,0),"")</f>
        <v/>
      </c>
      <c r="R228" s="297" t="str">
        <f>_xlfn.IFNA(VLOOKUP($E:$E,'5'!$A:$F,3,0),"")</f>
        <v/>
      </c>
      <c r="S228" s="297" t="str">
        <f>_xlfn.IFNA(VLOOKUP($E:$E,'6'!$A:$F,3,0),"")</f>
        <v/>
      </c>
      <c r="T228" s="313">
        <v>1</v>
      </c>
      <c r="U228" s="313">
        <v>1</v>
      </c>
      <c r="V228" s="313">
        <v>30</v>
      </c>
      <c r="W228" s="314">
        <v>0.45500000000000002</v>
      </c>
      <c r="X228" s="315">
        <v>5.8823529999999999E-4</v>
      </c>
      <c r="Y228" s="749">
        <v>580</v>
      </c>
      <c r="Z228" s="282"/>
      <c r="AA228" s="316" t="s">
        <v>10388</v>
      </c>
      <c r="AB228" s="282" t="s">
        <v>9163</v>
      </c>
      <c r="AC228" s="317" t="s">
        <v>2081</v>
      </c>
      <c r="AD228" s="318" t="s">
        <v>11296</v>
      </c>
      <c r="AE228" s="319">
        <v>0</v>
      </c>
      <c r="AF228" s="319" t="s">
        <v>11282</v>
      </c>
      <c r="AG228" s="320">
        <v>7.68</v>
      </c>
      <c r="AH228" s="321">
        <f t="shared" si="47"/>
        <v>0</v>
      </c>
      <c r="AI228" s="287">
        <f>_xlfn.IFNA(VLOOKUP(AD:AD,грп!B:C,2,0),0)</f>
        <v>0</v>
      </c>
      <c r="AJ228" s="607">
        <v>0</v>
      </c>
      <c r="AK228" s="672">
        <f t="shared" si="39"/>
        <v>0</v>
      </c>
      <c r="AL228" s="174"/>
    </row>
    <row r="229" spans="1:38" s="4" customFormat="1" ht="12" customHeight="1" outlineLevel="1" x14ac:dyDescent="0.35">
      <c r="A229" s="307" t="s">
        <v>10402</v>
      </c>
      <c r="B229" s="308" t="s">
        <v>6115</v>
      </c>
      <c r="C229" s="309"/>
      <c r="D229" s="310" t="s">
        <v>10472</v>
      </c>
      <c r="E229" s="322" t="s">
        <v>4566</v>
      </c>
      <c r="F229" s="293"/>
      <c r="G229" s="293"/>
      <c r="H229" s="294">
        <v>12</v>
      </c>
      <c r="I229" s="294" t="str">
        <f>IFERROR(_xlfn.IFNA(VLOOKUP($D:$D,history!$I:$Y,3,0),VLOOKUP(E:E,history!$H:$Y,4,0)),"--")</f>
        <v>--</v>
      </c>
      <c r="J229" s="282" t="s">
        <v>9869</v>
      </c>
      <c r="K229" s="282" t="str">
        <f t="shared" si="38"/>
        <v/>
      </c>
      <c r="L229" s="312">
        <f t="shared" si="45"/>
        <v>410.66</v>
      </c>
      <c r="M229" s="312">
        <f t="shared" si="46"/>
        <v>622.21</v>
      </c>
      <c r="N229" s="297" t="str">
        <f>_xlfn.IFNA(VLOOKUP($E:$E,'1'!$A:$E,3,0),"")</f>
        <v/>
      </c>
      <c r="O229" s="297" t="str">
        <f>_xlfn.IFNA(VLOOKUP($E:$E,'2'!$A:$E,3,0),"")</f>
        <v/>
      </c>
      <c r="P229" s="297" t="str">
        <f>_xlfn.IFNA(VLOOKUP($E:$E,'3'!$A:$D,3,0),"")</f>
        <v/>
      </c>
      <c r="Q229" s="297" t="str">
        <f>_xlfn.IFNA(VLOOKUP($E:$E,'4'!$A:$F,3,0),"")</f>
        <v/>
      </c>
      <c r="R229" s="297" t="str">
        <f>_xlfn.IFNA(VLOOKUP($E:$E,'5'!$A:$F,3,0),"")</f>
        <v/>
      </c>
      <c r="S229" s="297" t="str">
        <f>_xlfn.IFNA(VLOOKUP($E:$E,'6'!$A:$F,3,0),"")</f>
        <v/>
      </c>
      <c r="T229" s="313">
        <v>1</v>
      </c>
      <c r="U229" s="313">
        <v>1</v>
      </c>
      <c r="V229" s="313">
        <v>30</v>
      </c>
      <c r="W229" s="314">
        <v>0.57299999999999995</v>
      </c>
      <c r="X229" s="315">
        <v>5.8823529999999999E-4</v>
      </c>
      <c r="Y229" s="749">
        <v>590</v>
      </c>
      <c r="Z229" s="282"/>
      <c r="AA229" s="316" t="s">
        <v>10388</v>
      </c>
      <c r="AB229" s="282" t="s">
        <v>9163</v>
      </c>
      <c r="AC229" s="317" t="s">
        <v>2081</v>
      </c>
      <c r="AD229" s="318" t="s">
        <v>11296</v>
      </c>
      <c r="AE229" s="319">
        <v>0</v>
      </c>
      <c r="AF229" s="319" t="s">
        <v>11282</v>
      </c>
      <c r="AG229" s="320">
        <v>7.8</v>
      </c>
      <c r="AH229" s="321">
        <f t="shared" si="47"/>
        <v>0</v>
      </c>
      <c r="AI229" s="287">
        <f>_xlfn.IFNA(VLOOKUP(AD:AD,грп!B:C,2,0),0)</f>
        <v>0</v>
      </c>
      <c r="AJ229" s="607">
        <v>33</v>
      </c>
      <c r="AK229" s="672">
        <f t="shared" si="39"/>
        <v>0</v>
      </c>
      <c r="AL229" s="174"/>
    </row>
    <row r="230" spans="1:38" s="4" customFormat="1" ht="12" customHeight="1" outlineLevel="1" x14ac:dyDescent="0.35">
      <c r="A230" s="307" t="s">
        <v>10402</v>
      </c>
      <c r="B230" s="308" t="s">
        <v>6116</v>
      </c>
      <c r="C230" s="309"/>
      <c r="D230" s="310" t="s">
        <v>10473</v>
      </c>
      <c r="E230" s="322" t="s">
        <v>4567</v>
      </c>
      <c r="F230" s="293"/>
      <c r="G230" s="293"/>
      <c r="H230" s="294"/>
      <c r="I230" s="294" t="str">
        <f>IFERROR(_xlfn.IFNA(VLOOKUP($D:$D,history!$I:$Y,3,0),VLOOKUP(E:E,history!$H:$Y,4,0)),"--")</f>
        <v>--</v>
      </c>
      <c r="J230" s="282" t="s">
        <v>5946</v>
      </c>
      <c r="K230" s="282" t="str">
        <f t="shared" si="38"/>
        <v/>
      </c>
      <c r="L230" s="312">
        <f t="shared" si="45"/>
        <v>478.04</v>
      </c>
      <c r="M230" s="312">
        <f t="shared" si="46"/>
        <v>724.31</v>
      </c>
      <c r="N230" s="297" t="str">
        <f>_xlfn.IFNA(VLOOKUP($E:$E,'1'!$A:$E,3,0),"")</f>
        <v/>
      </c>
      <c r="O230" s="297" t="str">
        <f>_xlfn.IFNA(VLOOKUP($E:$E,'2'!$A:$E,3,0),"")</f>
        <v/>
      </c>
      <c r="P230" s="297" t="str">
        <f>_xlfn.IFNA(VLOOKUP($E:$E,'3'!$A:$D,3,0),"")</f>
        <v/>
      </c>
      <c r="Q230" s="297" t="str">
        <f>_xlfn.IFNA(VLOOKUP($E:$E,'4'!$A:$F,3,0),"")</f>
        <v/>
      </c>
      <c r="R230" s="297" t="str">
        <f>_xlfn.IFNA(VLOOKUP($E:$E,'5'!$A:$F,3,0),"")</f>
        <v/>
      </c>
      <c r="S230" s="297" t="str">
        <f>_xlfn.IFNA(VLOOKUP($E:$E,'6'!$A:$F,3,0),"")</f>
        <v/>
      </c>
      <c r="T230" s="313">
        <v>1</v>
      </c>
      <c r="U230" s="313">
        <v>1</v>
      </c>
      <c r="V230" s="313">
        <v>30</v>
      </c>
      <c r="W230" s="314">
        <v>0.64400000000000002</v>
      </c>
      <c r="X230" s="315">
        <v>5.8823529999999999E-4</v>
      </c>
      <c r="Y230" s="749">
        <v>690</v>
      </c>
      <c r="Z230" s="282"/>
      <c r="AA230" s="316" t="s">
        <v>10388</v>
      </c>
      <c r="AB230" s="282" t="s">
        <v>9163</v>
      </c>
      <c r="AC230" s="317" t="s">
        <v>2081</v>
      </c>
      <c r="AD230" s="318" t="s">
        <v>11296</v>
      </c>
      <c r="AE230" s="319">
        <v>0</v>
      </c>
      <c r="AF230" s="319" t="s">
        <v>11282</v>
      </c>
      <c r="AG230" s="320">
        <v>9.08</v>
      </c>
      <c r="AH230" s="321">
        <f t="shared" si="47"/>
        <v>0</v>
      </c>
      <c r="AI230" s="287">
        <f>_xlfn.IFNA(VLOOKUP(AD:AD,грп!B:C,2,0),0)</f>
        <v>0</v>
      </c>
      <c r="AJ230" s="607">
        <v>0</v>
      </c>
      <c r="AK230" s="672">
        <f t="shared" si="39"/>
        <v>0</v>
      </c>
      <c r="AL230" s="174"/>
    </row>
    <row r="231" spans="1:38" s="4" customFormat="1" ht="12" customHeight="1" outlineLevel="1" x14ac:dyDescent="0.35">
      <c r="A231" s="307" t="s">
        <v>10402</v>
      </c>
      <c r="B231" s="308" t="s">
        <v>6117</v>
      </c>
      <c r="C231" s="309"/>
      <c r="D231" s="310" t="s">
        <v>10474</v>
      </c>
      <c r="E231" s="322" t="s">
        <v>4568</v>
      </c>
      <c r="F231" s="293"/>
      <c r="G231" s="293"/>
      <c r="H231" s="294">
        <v>7</v>
      </c>
      <c r="I231" s="294" t="str">
        <f>IFERROR(_xlfn.IFNA(VLOOKUP($D:$D,history!$I:$Y,3,0),VLOOKUP(E:E,history!$H:$Y,4,0)),"--")</f>
        <v>--</v>
      </c>
      <c r="J231" s="282" t="s">
        <v>5946</v>
      </c>
      <c r="K231" s="282" t="str">
        <f t="shared" si="38"/>
        <v/>
      </c>
      <c r="L231" s="312">
        <f t="shared" si="45"/>
        <v>535.42999999999995</v>
      </c>
      <c r="M231" s="312">
        <f t="shared" si="46"/>
        <v>811.26</v>
      </c>
      <c r="N231" s="297" t="str">
        <f>_xlfn.IFNA(VLOOKUP($E:$E,'1'!$A:$E,3,0),"")</f>
        <v/>
      </c>
      <c r="O231" s="297" t="str">
        <f>_xlfn.IFNA(VLOOKUP($E:$E,'2'!$A:$E,3,0),"")</f>
        <v/>
      </c>
      <c r="P231" s="297" t="str">
        <f>_xlfn.IFNA(VLOOKUP($E:$E,'3'!$A:$D,3,0),"")</f>
        <v/>
      </c>
      <c r="Q231" s="297" t="str">
        <f>_xlfn.IFNA(VLOOKUP($E:$E,'4'!$A:$F,3,0),"")</f>
        <v/>
      </c>
      <c r="R231" s="297" t="str">
        <f>_xlfn.IFNA(VLOOKUP($E:$E,'5'!$A:$F,3,0),"")</f>
        <v/>
      </c>
      <c r="S231" s="297" t="str">
        <f>_xlfn.IFNA(VLOOKUP($E:$E,'6'!$A:$F,3,0),"")</f>
        <v/>
      </c>
      <c r="T231" s="313">
        <v>1</v>
      </c>
      <c r="U231" s="313">
        <v>1</v>
      </c>
      <c r="V231" s="313">
        <v>24</v>
      </c>
      <c r="W231" s="314">
        <v>0.77800000000000002</v>
      </c>
      <c r="X231" s="315">
        <v>1.0119047999999999E-3</v>
      </c>
      <c r="Y231" s="749">
        <v>770</v>
      </c>
      <c r="Z231" s="282"/>
      <c r="AA231" s="316" t="s">
        <v>10388</v>
      </c>
      <c r="AB231" s="282" t="s">
        <v>9163</v>
      </c>
      <c r="AC231" s="317" t="s">
        <v>2081</v>
      </c>
      <c r="AD231" s="318" t="s">
        <v>11296</v>
      </c>
      <c r="AE231" s="319">
        <v>0</v>
      </c>
      <c r="AF231" s="319" t="s">
        <v>11282</v>
      </c>
      <c r="AG231" s="320">
        <v>10.17</v>
      </c>
      <c r="AH231" s="321">
        <f t="shared" si="47"/>
        <v>0</v>
      </c>
      <c r="AI231" s="287">
        <f>_xlfn.IFNA(VLOOKUP(AD:AD,грп!B:C,2,0),0)</f>
        <v>0</v>
      </c>
      <c r="AJ231" s="607">
        <v>0</v>
      </c>
      <c r="AK231" s="672">
        <f t="shared" si="39"/>
        <v>0</v>
      </c>
      <c r="AL231" s="174"/>
    </row>
    <row r="232" spans="1:38" s="4" customFormat="1" ht="12" customHeight="1" outlineLevel="1" x14ac:dyDescent="0.35">
      <c r="A232" s="307" t="s">
        <v>10402</v>
      </c>
      <c r="B232" s="308" t="s">
        <v>6118</v>
      </c>
      <c r="C232" s="290" t="s">
        <v>555</v>
      </c>
      <c r="D232" s="310" t="s">
        <v>1579</v>
      </c>
      <c r="E232" s="322" t="s">
        <v>188</v>
      </c>
      <c r="F232" s="293"/>
      <c r="G232" s="293"/>
      <c r="H232" s="294"/>
      <c r="I232" s="294" t="str">
        <f>IFERROR(_xlfn.IFNA(VLOOKUP($D:$D,history!$I:$Y,3,0),VLOOKUP(E:E,history!$H:$Y,4,0)),"--")</f>
        <v>--</v>
      </c>
      <c r="J232" s="282" t="s">
        <v>9870</v>
      </c>
      <c r="K232" s="282" t="str">
        <f t="shared" si="38"/>
        <v/>
      </c>
      <c r="L232" s="312">
        <f t="shared" si="45"/>
        <v>655.99</v>
      </c>
      <c r="M232" s="312">
        <f t="shared" si="46"/>
        <v>993.93</v>
      </c>
      <c r="N232" s="297" t="str">
        <f>_xlfn.IFNA(VLOOKUP($E:$E,'1'!$A:$E,3,0),"")</f>
        <v/>
      </c>
      <c r="O232" s="297" t="str">
        <f>_xlfn.IFNA(VLOOKUP($E:$E,'2'!$A:$E,3,0),"")</f>
        <v/>
      </c>
      <c r="P232" s="297" t="str">
        <f>_xlfn.IFNA(VLOOKUP($E:$E,'3'!$A:$D,3,0),"")</f>
        <v/>
      </c>
      <c r="Q232" s="297" t="str">
        <f>_xlfn.IFNA(VLOOKUP($E:$E,'4'!$A:$F,3,0),"")</f>
        <v/>
      </c>
      <c r="R232" s="297" t="str">
        <f>_xlfn.IFNA(VLOOKUP($E:$E,'5'!$A:$F,3,0),"")</f>
        <v/>
      </c>
      <c r="S232" s="297" t="str">
        <f>_xlfn.IFNA(VLOOKUP($E:$E,'6'!$A:$F,3,0),"")</f>
        <v/>
      </c>
      <c r="T232" s="313">
        <v>1</v>
      </c>
      <c r="U232" s="313">
        <v>1</v>
      </c>
      <c r="V232" s="313">
        <v>20</v>
      </c>
      <c r="W232" s="314">
        <v>0.81399999999999995</v>
      </c>
      <c r="X232" s="315">
        <v>1.1800000000000001E-3</v>
      </c>
      <c r="Y232" s="749">
        <v>940</v>
      </c>
      <c r="Z232" s="282"/>
      <c r="AA232" s="316" t="s">
        <v>10388</v>
      </c>
      <c r="AB232" s="282" t="s">
        <v>9163</v>
      </c>
      <c r="AC232" s="317" t="s">
        <v>2081</v>
      </c>
      <c r="AD232" s="318" t="s">
        <v>11296</v>
      </c>
      <c r="AE232" s="319">
        <v>0</v>
      </c>
      <c r="AF232" s="319" t="s">
        <v>11294</v>
      </c>
      <c r="AG232" s="320">
        <v>12.46</v>
      </c>
      <c r="AH232" s="321">
        <f t="shared" si="47"/>
        <v>0</v>
      </c>
      <c r="AI232" s="287">
        <f>_xlfn.IFNA(VLOOKUP(AD:AD,грп!B:C,2,0),0)</f>
        <v>0</v>
      </c>
      <c r="AJ232" s="607">
        <v>0</v>
      </c>
      <c r="AK232" s="672" t="str">
        <f t="shared" si="39"/>
        <v xml:space="preserve"> </v>
      </c>
      <c r="AL232" s="174"/>
    </row>
    <row r="233" spans="1:38" s="4" customFormat="1" ht="12" customHeight="1" outlineLevel="1" x14ac:dyDescent="0.35">
      <c r="A233" s="307" t="s">
        <v>10402</v>
      </c>
      <c r="B233" s="308" t="s">
        <v>6119</v>
      </c>
      <c r="C233" s="309"/>
      <c r="D233" s="310" t="s">
        <v>10475</v>
      </c>
      <c r="E233" s="322" t="s">
        <v>4569</v>
      </c>
      <c r="F233" s="293"/>
      <c r="G233" s="293"/>
      <c r="H233" s="294">
        <v>5</v>
      </c>
      <c r="I233" s="294" t="str">
        <f>IFERROR(_xlfn.IFNA(VLOOKUP($D:$D,history!$I:$Y,3,0),VLOOKUP(E:E,history!$H:$Y,4,0)),"--")</f>
        <v>--</v>
      </c>
      <c r="J233" s="282" t="s">
        <v>5946</v>
      </c>
      <c r="K233" s="282" t="str">
        <f t="shared" si="38"/>
        <v/>
      </c>
      <c r="L233" s="312">
        <f t="shared" si="45"/>
        <v>655.99</v>
      </c>
      <c r="M233" s="312">
        <f t="shared" si="46"/>
        <v>993.93</v>
      </c>
      <c r="N233" s="297" t="str">
        <f>_xlfn.IFNA(VLOOKUP($E:$E,'1'!$A:$E,3,0),"")</f>
        <v/>
      </c>
      <c r="O233" s="297" t="str">
        <f>_xlfn.IFNA(VLOOKUP($E:$E,'2'!$A:$E,3,0),"")</f>
        <v/>
      </c>
      <c r="P233" s="297" t="str">
        <f>_xlfn.IFNA(VLOOKUP($E:$E,'3'!$A:$D,3,0),"")</f>
        <v/>
      </c>
      <c r="Q233" s="297" t="str">
        <f>_xlfn.IFNA(VLOOKUP($E:$E,'4'!$A:$F,3,0),"")</f>
        <v/>
      </c>
      <c r="R233" s="297" t="str">
        <f>_xlfn.IFNA(VLOOKUP($E:$E,'5'!$A:$F,3,0),"")</f>
        <v/>
      </c>
      <c r="S233" s="297" t="str">
        <f>_xlfn.IFNA(VLOOKUP($E:$E,'6'!$A:$F,3,0),"")</f>
        <v/>
      </c>
      <c r="T233" s="313">
        <v>1</v>
      </c>
      <c r="U233" s="313">
        <v>1</v>
      </c>
      <c r="V233" s="313">
        <v>24</v>
      </c>
      <c r="W233" s="314">
        <v>0.86799999999999999</v>
      </c>
      <c r="X233" s="315">
        <v>1.0119047999999999E-3</v>
      </c>
      <c r="Y233" s="749">
        <v>940</v>
      </c>
      <c r="Z233" s="282"/>
      <c r="AA233" s="316" t="s">
        <v>10388</v>
      </c>
      <c r="AB233" s="282" t="s">
        <v>9163</v>
      </c>
      <c r="AC233" s="317" t="s">
        <v>2081</v>
      </c>
      <c r="AD233" s="318" t="s">
        <v>11296</v>
      </c>
      <c r="AE233" s="319">
        <v>0</v>
      </c>
      <c r="AF233" s="319" t="s">
        <v>11282</v>
      </c>
      <c r="AG233" s="320">
        <v>12.46</v>
      </c>
      <c r="AH233" s="321">
        <f t="shared" si="47"/>
        <v>0</v>
      </c>
      <c r="AI233" s="287">
        <f>_xlfn.IFNA(VLOOKUP(AD:AD,грп!B:C,2,0),0)</f>
        <v>0</v>
      </c>
      <c r="AJ233" s="607">
        <v>0</v>
      </c>
      <c r="AK233" s="672">
        <f t="shared" si="39"/>
        <v>0</v>
      </c>
      <c r="AL233" s="174"/>
    </row>
    <row r="234" spans="1:38" s="4" customFormat="1" ht="12" customHeight="1" outlineLevel="1" x14ac:dyDescent="0.35">
      <c r="A234" s="307" t="s">
        <v>10402</v>
      </c>
      <c r="B234" s="308" t="s">
        <v>6120</v>
      </c>
      <c r="C234" s="290" t="s">
        <v>555</v>
      </c>
      <c r="D234" s="310" t="s">
        <v>1580</v>
      </c>
      <c r="E234" s="322" t="s">
        <v>189</v>
      </c>
      <c r="F234" s="293"/>
      <c r="G234" s="293"/>
      <c r="H234" s="294">
        <v>11</v>
      </c>
      <c r="I234" s="294" t="str">
        <f>IFERROR(_xlfn.IFNA(VLOOKUP($D:$D,history!$I:$Y,3,0),VLOOKUP(E:E,history!$H:$Y,4,0)),"--")</f>
        <v>--</v>
      </c>
      <c r="J234" s="282" t="s">
        <v>5946</v>
      </c>
      <c r="K234" s="282" t="str">
        <f t="shared" si="38"/>
        <v/>
      </c>
      <c r="L234" s="312">
        <f t="shared" si="45"/>
        <v>738.65</v>
      </c>
      <c r="M234" s="312">
        <f t="shared" si="46"/>
        <v>1119.17</v>
      </c>
      <c r="N234" s="297" t="str">
        <f>_xlfn.IFNA(VLOOKUP($E:$E,'1'!$A:$E,3,0),"")</f>
        <v/>
      </c>
      <c r="O234" s="297" t="str">
        <f>_xlfn.IFNA(VLOOKUP($E:$E,'2'!$A:$E,3,0),"")</f>
        <v/>
      </c>
      <c r="P234" s="297" t="str">
        <f>_xlfn.IFNA(VLOOKUP($E:$E,'3'!$A:$D,3,0),"")</f>
        <v/>
      </c>
      <c r="Q234" s="297" t="str">
        <f>_xlfn.IFNA(VLOOKUP($E:$E,'4'!$A:$F,3,0),"")</f>
        <v/>
      </c>
      <c r="R234" s="297" t="str">
        <f>_xlfn.IFNA(VLOOKUP($E:$E,'5'!$A:$F,3,0),"")</f>
        <v/>
      </c>
      <c r="S234" s="297" t="str">
        <f>_xlfn.IFNA(VLOOKUP($E:$E,'6'!$A:$F,3,0),"")</f>
        <v/>
      </c>
      <c r="T234" s="313">
        <v>1</v>
      </c>
      <c r="U234" s="313">
        <v>4</v>
      </c>
      <c r="V234" s="313">
        <v>20</v>
      </c>
      <c r="W234" s="314">
        <v>0.96699999999999997</v>
      </c>
      <c r="X234" s="315">
        <v>1.2600000000000001E-3</v>
      </c>
      <c r="Y234" s="749">
        <v>1060</v>
      </c>
      <c r="Z234" s="282"/>
      <c r="AA234" s="316" t="s">
        <v>10388</v>
      </c>
      <c r="AB234" s="282" t="s">
        <v>9163</v>
      </c>
      <c r="AC234" s="317" t="s">
        <v>2081</v>
      </c>
      <c r="AD234" s="318" t="s">
        <v>11296</v>
      </c>
      <c r="AE234" s="319">
        <v>0</v>
      </c>
      <c r="AF234" s="319" t="s">
        <v>11282</v>
      </c>
      <c r="AG234" s="320">
        <v>14.03</v>
      </c>
      <c r="AH234" s="321">
        <f t="shared" si="47"/>
        <v>0</v>
      </c>
      <c r="AI234" s="287">
        <f>_xlfn.IFNA(VLOOKUP(AD:AD,грп!B:C,2,0),0)</f>
        <v>0</v>
      </c>
      <c r="AJ234" s="607">
        <v>24</v>
      </c>
      <c r="AK234" s="672" t="str">
        <f t="shared" si="39"/>
        <v xml:space="preserve"> </v>
      </c>
      <c r="AL234" s="174"/>
    </row>
    <row r="235" spans="1:38" s="4" customFormat="1" ht="12" customHeight="1" outlineLevel="1" x14ac:dyDescent="0.35">
      <c r="A235" s="307" t="s">
        <v>10402</v>
      </c>
      <c r="B235" s="308" t="s">
        <v>6121</v>
      </c>
      <c r="C235" s="309"/>
      <c r="D235" s="310" t="s">
        <v>10476</v>
      </c>
      <c r="E235" s="322" t="s">
        <v>4570</v>
      </c>
      <c r="F235" s="293"/>
      <c r="G235" s="293"/>
      <c r="H235" s="294">
        <v>7</v>
      </c>
      <c r="I235" s="294" t="str">
        <f>IFERROR(_xlfn.IFNA(VLOOKUP($D:$D,history!$I:$Y,3,0),VLOOKUP(E:E,history!$H:$Y,4,0)),"--")</f>
        <v>--</v>
      </c>
      <c r="J235" s="282" t="s">
        <v>9870</v>
      </c>
      <c r="K235" s="282" t="str">
        <f t="shared" si="38"/>
        <v/>
      </c>
      <c r="L235" s="312">
        <f t="shared" si="45"/>
        <v>225.34</v>
      </c>
      <c r="M235" s="312">
        <f t="shared" si="46"/>
        <v>341.42</v>
      </c>
      <c r="N235" s="297" t="str">
        <f>_xlfn.IFNA(VLOOKUP($E:$E,'1'!$A:$E,3,0),"")</f>
        <v/>
      </c>
      <c r="O235" s="297" t="str">
        <f>_xlfn.IFNA(VLOOKUP($E:$E,'2'!$A:$E,3,0),"")</f>
        <v/>
      </c>
      <c r="P235" s="297" t="str">
        <f>_xlfn.IFNA(VLOOKUP($E:$E,'3'!$A:$D,3,0),"")</f>
        <v/>
      </c>
      <c r="Q235" s="297" t="str">
        <f>_xlfn.IFNA(VLOOKUP($E:$E,'4'!$A:$F,3,0),"")</f>
        <v/>
      </c>
      <c r="R235" s="297" t="str">
        <f>_xlfn.IFNA(VLOOKUP($E:$E,'5'!$A:$F,3,0),"")</f>
        <v/>
      </c>
      <c r="S235" s="297" t="str">
        <f>_xlfn.IFNA(VLOOKUP($E:$E,'6'!$A:$F,3,0),"")</f>
        <v/>
      </c>
      <c r="T235" s="313">
        <v>1</v>
      </c>
      <c r="U235" s="313">
        <v>1</v>
      </c>
      <c r="V235" s="313">
        <v>30</v>
      </c>
      <c r="W235" s="314">
        <v>0.374</v>
      </c>
      <c r="X235" s="315">
        <v>2.5490199999999999E-4</v>
      </c>
      <c r="Y235" s="749">
        <v>320</v>
      </c>
      <c r="Z235" s="282"/>
      <c r="AA235" s="316" t="s">
        <v>10390</v>
      </c>
      <c r="AB235" s="282" t="s">
        <v>9163</v>
      </c>
      <c r="AC235" s="317" t="s">
        <v>2081</v>
      </c>
      <c r="AD235" s="318" t="s">
        <v>11296</v>
      </c>
      <c r="AE235" s="319">
        <v>0</v>
      </c>
      <c r="AF235" s="319" t="s">
        <v>11282</v>
      </c>
      <c r="AG235" s="320">
        <v>4.28</v>
      </c>
      <c r="AH235" s="321">
        <f t="shared" si="47"/>
        <v>0</v>
      </c>
      <c r="AI235" s="287">
        <f>_xlfn.IFNA(VLOOKUP(AD:AD,грп!B:C,2,0),0)</f>
        <v>0</v>
      </c>
      <c r="AJ235" s="607">
        <v>2</v>
      </c>
      <c r="AK235" s="672">
        <f t="shared" si="39"/>
        <v>0</v>
      </c>
      <c r="AL235" s="174"/>
    </row>
    <row r="236" spans="1:38" s="4" customFormat="1" ht="12" customHeight="1" outlineLevel="1" x14ac:dyDescent="0.35">
      <c r="A236" s="307" t="s">
        <v>10402</v>
      </c>
      <c r="B236" s="308" t="s">
        <v>6122</v>
      </c>
      <c r="C236" s="309"/>
      <c r="D236" s="310" t="s">
        <v>10227</v>
      </c>
      <c r="E236" s="322" t="s">
        <v>4571</v>
      </c>
      <c r="F236" s="293"/>
      <c r="G236" s="293"/>
      <c r="H236" s="294">
        <v>12</v>
      </c>
      <c r="I236" s="294" t="str">
        <f>IFERROR(_xlfn.IFNA(VLOOKUP($D:$D,history!$I:$Y,3,0),VLOOKUP(E:E,history!$H:$Y,4,0)),"--")</f>
        <v>--</v>
      </c>
      <c r="J236" s="282" t="s">
        <v>9870</v>
      </c>
      <c r="K236" s="282" t="str">
        <f t="shared" si="38"/>
        <v/>
      </c>
      <c r="L236" s="312">
        <f t="shared" si="45"/>
        <v>456.46</v>
      </c>
      <c r="M236" s="312">
        <f t="shared" si="46"/>
        <v>691.61</v>
      </c>
      <c r="N236" s="297" t="str">
        <f>_xlfn.IFNA(VLOOKUP($E:$E,'1'!$A:$E,3,0),"")</f>
        <v/>
      </c>
      <c r="O236" s="297" t="str">
        <f>_xlfn.IFNA(VLOOKUP($E:$E,'2'!$A:$E,3,0),"")</f>
        <v/>
      </c>
      <c r="P236" s="297" t="str">
        <f>_xlfn.IFNA(VLOOKUP($E:$E,'3'!$A:$D,3,0),"")</f>
        <v/>
      </c>
      <c r="Q236" s="297" t="str">
        <f>_xlfn.IFNA(VLOOKUP($E:$E,'4'!$A:$F,3,0),"")</f>
        <v/>
      </c>
      <c r="R236" s="297" t="str">
        <f>_xlfn.IFNA(VLOOKUP($E:$E,'5'!$A:$F,3,0),"")</f>
        <v/>
      </c>
      <c r="S236" s="297" t="str">
        <f>_xlfn.IFNA(VLOOKUP($E:$E,'6'!$A:$F,3,0),"")</f>
        <v/>
      </c>
      <c r="T236" s="313">
        <v>1</v>
      </c>
      <c r="U236" s="313">
        <v>1</v>
      </c>
      <c r="V236" s="313">
        <v>30</v>
      </c>
      <c r="W236" s="314">
        <v>0.86399999999999999</v>
      </c>
      <c r="X236" s="315">
        <v>4.9019609999999996E-4</v>
      </c>
      <c r="Y236" s="749">
        <v>660</v>
      </c>
      <c r="Z236" s="282"/>
      <c r="AA236" s="316" t="s">
        <v>393</v>
      </c>
      <c r="AB236" s="282" t="s">
        <v>9163</v>
      </c>
      <c r="AC236" s="317" t="s">
        <v>2081</v>
      </c>
      <c r="AD236" s="318" t="s">
        <v>11296</v>
      </c>
      <c r="AE236" s="319">
        <v>0</v>
      </c>
      <c r="AF236" s="319" t="s">
        <v>11282</v>
      </c>
      <c r="AG236" s="320">
        <v>8.67</v>
      </c>
      <c r="AH236" s="321">
        <f t="shared" si="47"/>
        <v>0</v>
      </c>
      <c r="AI236" s="287">
        <f>_xlfn.IFNA(VLOOKUP(AD:AD,грп!B:C,2,0),0)</f>
        <v>0</v>
      </c>
      <c r="AJ236" s="607">
        <v>7</v>
      </c>
      <c r="AK236" s="672">
        <f t="shared" si="39"/>
        <v>0</v>
      </c>
      <c r="AL236" s="174"/>
    </row>
    <row r="237" spans="1:38" s="4" customFormat="1" ht="12" customHeight="1" outlineLevel="1" x14ac:dyDescent="0.35">
      <c r="A237" s="307" t="s">
        <v>10402</v>
      </c>
      <c r="B237" s="308" t="s">
        <v>6123</v>
      </c>
      <c r="C237" s="309"/>
      <c r="D237" s="310" t="s">
        <v>10477</v>
      </c>
      <c r="E237" s="322" t="s">
        <v>4572</v>
      </c>
      <c r="F237" s="293"/>
      <c r="G237" s="293"/>
      <c r="H237" s="294">
        <v>3</v>
      </c>
      <c r="I237" s="294" t="str">
        <f>IFERROR(_xlfn.IFNA(VLOOKUP($D:$D,history!$I:$Y,3,0),VLOOKUP(E:E,history!$H:$Y,4,0)),"--")</f>
        <v>--</v>
      </c>
      <c r="J237" s="282" t="s">
        <v>9870</v>
      </c>
      <c r="K237" s="282" t="str">
        <f t="shared" si="38"/>
        <v/>
      </c>
      <c r="L237" s="312">
        <f t="shared" si="45"/>
        <v>717.6</v>
      </c>
      <c r="M237" s="312">
        <f t="shared" si="46"/>
        <v>1087.27</v>
      </c>
      <c r="N237" s="297" t="str">
        <f>_xlfn.IFNA(VLOOKUP($E:$E,'1'!$A:$E,3,0),"")</f>
        <v/>
      </c>
      <c r="O237" s="297" t="str">
        <f>_xlfn.IFNA(VLOOKUP($E:$E,'2'!$A:$E,3,0),"")</f>
        <v/>
      </c>
      <c r="P237" s="297" t="str">
        <f>_xlfn.IFNA(VLOOKUP($E:$E,'3'!$A:$D,3,0),"")</f>
        <v/>
      </c>
      <c r="Q237" s="297" t="str">
        <f>_xlfn.IFNA(VLOOKUP($E:$E,'4'!$A:$F,3,0),"")</f>
        <v/>
      </c>
      <c r="R237" s="297" t="str">
        <f>_xlfn.IFNA(VLOOKUP($E:$E,'5'!$A:$F,3,0),"")</f>
        <v/>
      </c>
      <c r="S237" s="297" t="str">
        <f>_xlfn.IFNA(VLOOKUP($E:$E,'6'!$A:$F,3,0),"")</f>
        <v/>
      </c>
      <c r="T237" s="313">
        <v>1</v>
      </c>
      <c r="U237" s="313">
        <v>1</v>
      </c>
      <c r="V237" s="313">
        <v>10</v>
      </c>
      <c r="W237" s="314">
        <v>1.286</v>
      </c>
      <c r="X237" s="315">
        <v>8.0000000000000004E-4</v>
      </c>
      <c r="Y237" s="749">
        <v>1030</v>
      </c>
      <c r="Z237" s="282"/>
      <c r="AA237" s="316" t="s">
        <v>393</v>
      </c>
      <c r="AB237" s="282" t="s">
        <v>9163</v>
      </c>
      <c r="AC237" s="317" t="s">
        <v>2081</v>
      </c>
      <c r="AD237" s="318" t="s">
        <v>11296</v>
      </c>
      <c r="AE237" s="319">
        <v>0</v>
      </c>
      <c r="AF237" s="319" t="s">
        <v>11282</v>
      </c>
      <c r="AG237" s="320">
        <v>13.63</v>
      </c>
      <c r="AH237" s="321">
        <f t="shared" si="47"/>
        <v>0</v>
      </c>
      <c r="AI237" s="287">
        <f>_xlfn.IFNA(VLOOKUP(AD:AD,грп!B:C,2,0),0)</f>
        <v>0</v>
      </c>
      <c r="AJ237" s="607">
        <v>8</v>
      </c>
      <c r="AK237" s="672">
        <f t="shared" si="39"/>
        <v>0</v>
      </c>
      <c r="AL237" s="174"/>
    </row>
    <row r="238" spans="1:38" s="4" customFormat="1" ht="12" customHeight="1" outlineLevel="1" x14ac:dyDescent="0.35">
      <c r="A238" s="307" t="s">
        <v>10402</v>
      </c>
      <c r="B238" s="308" t="s">
        <v>6124</v>
      </c>
      <c r="C238" s="309"/>
      <c r="D238" s="310" t="s">
        <v>10478</v>
      </c>
      <c r="E238" s="322" t="s">
        <v>4578</v>
      </c>
      <c r="F238" s="293"/>
      <c r="G238" s="293"/>
      <c r="H238" s="294"/>
      <c r="I238" s="294" t="str">
        <f>IFERROR(_xlfn.IFNA(VLOOKUP($D:$D,history!$I:$Y,3,0),VLOOKUP(E:E,history!$H:$Y,4,0)),"--")</f>
        <v>--</v>
      </c>
      <c r="J238" s="282" t="s">
        <v>5946</v>
      </c>
      <c r="K238" s="282" t="str">
        <f t="shared" si="38"/>
        <v/>
      </c>
      <c r="L238" s="312">
        <f t="shared" si="45"/>
        <v>185.32</v>
      </c>
      <c r="M238" s="312">
        <f t="shared" si="46"/>
        <v>280.79000000000002</v>
      </c>
      <c r="N238" s="297" t="str">
        <f>_xlfn.IFNA(VLOOKUP($E:$E,'1'!$A:$E,3,0),"")</f>
        <v/>
      </c>
      <c r="O238" s="297" t="str">
        <f>_xlfn.IFNA(VLOOKUP($E:$E,'2'!$A:$E,3,0),"")</f>
        <v/>
      </c>
      <c r="P238" s="297" t="str">
        <f>_xlfn.IFNA(VLOOKUP($E:$E,'3'!$A:$D,3,0),"")</f>
        <v/>
      </c>
      <c r="Q238" s="297" t="str">
        <f>_xlfn.IFNA(VLOOKUP($E:$E,'4'!$A:$F,3,0),"")</f>
        <v/>
      </c>
      <c r="R238" s="297" t="str">
        <f>_xlfn.IFNA(VLOOKUP($E:$E,'5'!$A:$F,3,0),"")</f>
        <v/>
      </c>
      <c r="S238" s="297" t="str">
        <f>_xlfn.IFNA(VLOOKUP($E:$E,'6'!$A:$F,3,0),"")</f>
        <v/>
      </c>
      <c r="T238" s="313">
        <v>1</v>
      </c>
      <c r="U238" s="313">
        <v>10</v>
      </c>
      <c r="V238" s="313">
        <v>40</v>
      </c>
      <c r="W238" s="314">
        <v>0.505</v>
      </c>
      <c r="X238" s="315">
        <v>3.1250000000000001E-4</v>
      </c>
      <c r="Y238" s="749">
        <v>270</v>
      </c>
      <c r="Z238" s="282"/>
      <c r="AA238" s="316" t="s">
        <v>10388</v>
      </c>
      <c r="AB238" s="282" t="s">
        <v>9163</v>
      </c>
      <c r="AC238" s="317" t="s">
        <v>2081</v>
      </c>
      <c r="AD238" s="318" t="s">
        <v>11295</v>
      </c>
      <c r="AE238" s="319">
        <v>0</v>
      </c>
      <c r="AF238" s="319" t="s">
        <v>11282</v>
      </c>
      <c r="AG238" s="320">
        <v>3.52</v>
      </c>
      <c r="AH238" s="321">
        <f t="shared" si="47"/>
        <v>0</v>
      </c>
      <c r="AI238" s="287">
        <f>_xlfn.IFNA(VLOOKUP(AD:AD,грп!B:C,2,0),0)</f>
        <v>0</v>
      </c>
      <c r="AJ238" s="607">
        <v>0</v>
      </c>
      <c r="AK238" s="672">
        <f t="shared" si="39"/>
        <v>0</v>
      </c>
      <c r="AL238" s="174"/>
    </row>
    <row r="239" spans="1:38" s="4" customFormat="1" ht="12" customHeight="1" outlineLevel="1" x14ac:dyDescent="0.35">
      <c r="A239" s="307" t="s">
        <v>10402</v>
      </c>
      <c r="B239" s="308" t="s">
        <v>6125</v>
      </c>
      <c r="C239" s="309"/>
      <c r="D239" s="310" t="s">
        <v>10479</v>
      </c>
      <c r="E239" s="322" t="s">
        <v>4579</v>
      </c>
      <c r="F239" s="293"/>
      <c r="G239" s="293"/>
      <c r="H239" s="294"/>
      <c r="I239" s="294" t="str">
        <f>IFERROR(_xlfn.IFNA(VLOOKUP($D:$D,history!$I:$Y,3,0),VLOOKUP(E:E,history!$H:$Y,4,0)),"--")</f>
        <v>--</v>
      </c>
      <c r="J239" s="282" t="s">
        <v>5946</v>
      </c>
      <c r="K239" s="282" t="str">
        <f t="shared" si="38"/>
        <v/>
      </c>
      <c r="L239" s="312">
        <f t="shared" si="45"/>
        <v>299.57</v>
      </c>
      <c r="M239" s="312">
        <f t="shared" si="46"/>
        <v>453.89</v>
      </c>
      <c r="N239" s="297" t="str">
        <f>_xlfn.IFNA(VLOOKUP($E:$E,'1'!$A:$E,3,0),"")</f>
        <v/>
      </c>
      <c r="O239" s="297" t="str">
        <f>_xlfn.IFNA(VLOOKUP($E:$E,'2'!$A:$E,3,0),"")</f>
        <v/>
      </c>
      <c r="P239" s="297" t="str">
        <f>_xlfn.IFNA(VLOOKUP($E:$E,'3'!$A:$D,3,0),"")</f>
        <v/>
      </c>
      <c r="Q239" s="297" t="str">
        <f>_xlfn.IFNA(VLOOKUP($E:$E,'4'!$A:$F,3,0),"")</f>
        <v/>
      </c>
      <c r="R239" s="297" t="str">
        <f>_xlfn.IFNA(VLOOKUP($E:$E,'5'!$A:$F,3,0),"")</f>
        <v/>
      </c>
      <c r="S239" s="297" t="str">
        <f>_xlfn.IFNA(VLOOKUP($E:$E,'6'!$A:$F,3,0),"")</f>
        <v/>
      </c>
      <c r="T239" s="313">
        <v>1</v>
      </c>
      <c r="U239" s="313">
        <v>10</v>
      </c>
      <c r="V239" s="313">
        <v>20</v>
      </c>
      <c r="W239" s="314">
        <v>0.755</v>
      </c>
      <c r="X239" s="315">
        <v>4.8000000000000001E-4</v>
      </c>
      <c r="Y239" s="749">
        <v>430</v>
      </c>
      <c r="Z239" s="282"/>
      <c r="AA239" s="316" t="s">
        <v>10396</v>
      </c>
      <c r="AB239" s="282" t="s">
        <v>9163</v>
      </c>
      <c r="AC239" s="317" t="s">
        <v>2081</v>
      </c>
      <c r="AD239" s="318" t="s">
        <v>11295</v>
      </c>
      <c r="AE239" s="319">
        <v>0</v>
      </c>
      <c r="AF239" s="319" t="s">
        <v>11282</v>
      </c>
      <c r="AG239" s="320">
        <v>5.69</v>
      </c>
      <c r="AH239" s="321">
        <f t="shared" si="47"/>
        <v>0</v>
      </c>
      <c r="AI239" s="287">
        <f>_xlfn.IFNA(VLOOKUP(AD:AD,грп!B:C,2,0),0)</f>
        <v>0</v>
      </c>
      <c r="AJ239" s="607">
        <v>0</v>
      </c>
      <c r="AK239" s="672">
        <f t="shared" si="39"/>
        <v>0</v>
      </c>
      <c r="AL239" s="174"/>
    </row>
    <row r="240" spans="1:38" s="4" customFormat="1" ht="12" customHeight="1" outlineLevel="1" x14ac:dyDescent="0.35">
      <c r="A240" s="307" t="s">
        <v>10402</v>
      </c>
      <c r="B240" s="308" t="s">
        <v>6126</v>
      </c>
      <c r="C240" s="309"/>
      <c r="D240" s="310" t="s">
        <v>10480</v>
      </c>
      <c r="E240" s="322" t="s">
        <v>4580</v>
      </c>
      <c r="F240" s="293"/>
      <c r="G240" s="293"/>
      <c r="H240" s="294"/>
      <c r="I240" s="294" t="str">
        <f>IFERROR(_xlfn.IFNA(VLOOKUP($D:$D,history!$I:$Y,3,0),VLOOKUP(E:E,history!$H:$Y,4,0)),"--")</f>
        <v>--</v>
      </c>
      <c r="J240" s="282" t="s">
        <v>5946</v>
      </c>
      <c r="K240" s="282" t="str">
        <f t="shared" si="38"/>
        <v/>
      </c>
      <c r="L240" s="312">
        <f t="shared" si="45"/>
        <v>385.91</v>
      </c>
      <c r="M240" s="312">
        <f t="shared" si="46"/>
        <v>584.71</v>
      </c>
      <c r="N240" s="297" t="str">
        <f>_xlfn.IFNA(VLOOKUP($E:$E,'1'!$A:$E,3,0),"")</f>
        <v/>
      </c>
      <c r="O240" s="297" t="str">
        <f>_xlfn.IFNA(VLOOKUP($E:$E,'2'!$A:$E,3,0),"")</f>
        <v/>
      </c>
      <c r="P240" s="297" t="str">
        <f>_xlfn.IFNA(VLOOKUP($E:$E,'3'!$A:$D,3,0),"")</f>
        <v/>
      </c>
      <c r="Q240" s="297" t="str">
        <f>_xlfn.IFNA(VLOOKUP($E:$E,'4'!$A:$F,3,0),"")</f>
        <v/>
      </c>
      <c r="R240" s="297" t="str">
        <f>_xlfn.IFNA(VLOOKUP($E:$E,'5'!$A:$F,3,0),"")</f>
        <v/>
      </c>
      <c r="S240" s="297" t="str">
        <f>_xlfn.IFNA(VLOOKUP($E:$E,'6'!$A:$F,3,0),"")</f>
        <v/>
      </c>
      <c r="T240" s="313">
        <v>1</v>
      </c>
      <c r="U240" s="313">
        <v>10</v>
      </c>
      <c r="V240" s="313">
        <v>20</v>
      </c>
      <c r="W240" s="314">
        <v>1.1539999999999999</v>
      </c>
      <c r="X240" s="315">
        <v>6.4000000000000005E-4</v>
      </c>
      <c r="Y240" s="749">
        <v>560</v>
      </c>
      <c r="Z240" s="282"/>
      <c r="AA240" s="316" t="s">
        <v>10396</v>
      </c>
      <c r="AB240" s="282" t="s">
        <v>9163</v>
      </c>
      <c r="AC240" s="317" t="s">
        <v>2081</v>
      </c>
      <c r="AD240" s="318" t="s">
        <v>11295</v>
      </c>
      <c r="AE240" s="319">
        <v>0</v>
      </c>
      <c r="AF240" s="319" t="s">
        <v>11282</v>
      </c>
      <c r="AG240" s="320">
        <v>7.33</v>
      </c>
      <c r="AH240" s="321">
        <f t="shared" si="47"/>
        <v>0</v>
      </c>
      <c r="AI240" s="287">
        <f>_xlfn.IFNA(VLOOKUP(AD:AD,грп!B:C,2,0),0)</f>
        <v>0</v>
      </c>
      <c r="AJ240" s="607">
        <v>0</v>
      </c>
      <c r="AK240" s="672">
        <f t="shared" si="39"/>
        <v>0</v>
      </c>
      <c r="AL240" s="174"/>
    </row>
    <row r="241" spans="1:38" s="4" customFormat="1" ht="12" customHeight="1" outlineLevel="1" x14ac:dyDescent="0.35">
      <c r="A241" s="307" t="s">
        <v>10402</v>
      </c>
      <c r="B241" s="308" t="s">
        <v>6127</v>
      </c>
      <c r="C241" s="309"/>
      <c r="D241" s="310" t="s">
        <v>10481</v>
      </c>
      <c r="E241" s="322" t="s">
        <v>4581</v>
      </c>
      <c r="F241" s="293"/>
      <c r="G241" s="293"/>
      <c r="H241" s="294"/>
      <c r="I241" s="294" t="str">
        <f>IFERROR(_xlfn.IFNA(VLOOKUP($D:$D,history!$I:$Y,3,0),VLOOKUP(E:E,history!$H:$Y,4,0)),"--")</f>
        <v>--</v>
      </c>
      <c r="J241" s="282" t="s">
        <v>5946</v>
      </c>
      <c r="K241" s="282" t="str">
        <f t="shared" si="38"/>
        <v/>
      </c>
      <c r="L241" s="312">
        <f t="shared" si="45"/>
        <v>181.64</v>
      </c>
      <c r="M241" s="312">
        <f t="shared" si="46"/>
        <v>275.20999999999998</v>
      </c>
      <c r="N241" s="297" t="str">
        <f>_xlfn.IFNA(VLOOKUP($E:$E,'1'!$A:$E,3,0),"")</f>
        <v/>
      </c>
      <c r="O241" s="297" t="str">
        <f>_xlfn.IFNA(VLOOKUP($E:$E,'2'!$A:$E,3,0),"")</f>
        <v/>
      </c>
      <c r="P241" s="297" t="str">
        <f>_xlfn.IFNA(VLOOKUP($E:$E,'3'!$A:$D,3,0),"")</f>
        <v/>
      </c>
      <c r="Q241" s="297" t="str">
        <f>_xlfn.IFNA(VLOOKUP($E:$E,'4'!$A:$F,3,0),"")</f>
        <v/>
      </c>
      <c r="R241" s="297" t="str">
        <f>_xlfn.IFNA(VLOOKUP($E:$E,'5'!$A:$F,3,0),"")</f>
        <v/>
      </c>
      <c r="S241" s="297" t="str">
        <f>_xlfn.IFNA(VLOOKUP($E:$E,'6'!$A:$F,3,0),"")</f>
        <v/>
      </c>
      <c r="T241" s="313">
        <v>1</v>
      </c>
      <c r="U241" s="313">
        <v>10</v>
      </c>
      <c r="V241" s="313">
        <v>40</v>
      </c>
      <c r="W241" s="314">
        <v>0.48299999999999998</v>
      </c>
      <c r="X241" s="315">
        <v>3.333333E-4</v>
      </c>
      <c r="Y241" s="749">
        <v>260</v>
      </c>
      <c r="Z241" s="282"/>
      <c r="AA241" s="316" t="s">
        <v>10388</v>
      </c>
      <c r="AB241" s="282" t="s">
        <v>9163</v>
      </c>
      <c r="AC241" s="317" t="s">
        <v>2081</v>
      </c>
      <c r="AD241" s="318" t="s">
        <v>11295</v>
      </c>
      <c r="AE241" s="319">
        <v>0</v>
      </c>
      <c r="AF241" s="319" t="s">
        <v>11282</v>
      </c>
      <c r="AG241" s="320">
        <v>3.45</v>
      </c>
      <c r="AH241" s="321">
        <f t="shared" si="47"/>
        <v>0</v>
      </c>
      <c r="AI241" s="287">
        <f>_xlfn.IFNA(VLOOKUP(AD:AD,грп!B:C,2,0),0)</f>
        <v>0</v>
      </c>
      <c r="AJ241" s="607">
        <v>0</v>
      </c>
      <c r="AK241" s="672">
        <f t="shared" si="39"/>
        <v>0</v>
      </c>
      <c r="AL241" s="174"/>
    </row>
    <row r="242" spans="1:38" s="4" customFormat="1" ht="12" customHeight="1" outlineLevel="1" x14ac:dyDescent="0.35">
      <c r="A242" s="307" t="s">
        <v>10402</v>
      </c>
      <c r="B242" s="308" t="s">
        <v>6128</v>
      </c>
      <c r="C242" s="309"/>
      <c r="D242" s="310" t="s">
        <v>10482</v>
      </c>
      <c r="E242" s="322" t="s">
        <v>4582</v>
      </c>
      <c r="F242" s="293"/>
      <c r="G242" s="293"/>
      <c r="H242" s="294"/>
      <c r="I242" s="294" t="str">
        <f>IFERROR(_xlfn.IFNA(VLOOKUP($D:$D,history!$I:$Y,3,0),VLOOKUP(E:E,history!$H:$Y,4,0)),"--")</f>
        <v>--</v>
      </c>
      <c r="J242" s="282" t="s">
        <v>5946</v>
      </c>
      <c r="K242" s="282" t="str">
        <f t="shared" si="38"/>
        <v/>
      </c>
      <c r="L242" s="312">
        <f t="shared" si="45"/>
        <v>252.19</v>
      </c>
      <c r="M242" s="312">
        <f t="shared" si="46"/>
        <v>382.1</v>
      </c>
      <c r="N242" s="297" t="str">
        <f>_xlfn.IFNA(VLOOKUP($E:$E,'1'!$A:$E,3,0),"")</f>
        <v/>
      </c>
      <c r="O242" s="297" t="str">
        <f>_xlfn.IFNA(VLOOKUP($E:$E,'2'!$A:$E,3,0),"")</f>
        <v/>
      </c>
      <c r="P242" s="297" t="str">
        <f>_xlfn.IFNA(VLOOKUP($E:$E,'3'!$A:$D,3,0),"")</f>
        <v/>
      </c>
      <c r="Q242" s="297" t="str">
        <f>_xlfn.IFNA(VLOOKUP($E:$E,'4'!$A:$F,3,0),"")</f>
        <v/>
      </c>
      <c r="R242" s="297" t="str">
        <f>_xlfn.IFNA(VLOOKUP($E:$E,'5'!$A:$F,3,0),"")</f>
        <v/>
      </c>
      <c r="S242" s="297" t="str">
        <f>_xlfn.IFNA(VLOOKUP($E:$E,'6'!$A:$F,3,0),"")</f>
        <v/>
      </c>
      <c r="T242" s="313">
        <v>1</v>
      </c>
      <c r="U242" s="313">
        <v>10</v>
      </c>
      <c r="V242" s="313">
        <v>20</v>
      </c>
      <c r="W242" s="314">
        <v>0.72899999999999998</v>
      </c>
      <c r="X242" s="315">
        <v>4.6000000000000001E-4</v>
      </c>
      <c r="Y242" s="749">
        <v>360</v>
      </c>
      <c r="Z242" s="282"/>
      <c r="AA242" s="316" t="s">
        <v>10388</v>
      </c>
      <c r="AB242" s="282" t="s">
        <v>9163</v>
      </c>
      <c r="AC242" s="317" t="s">
        <v>2081</v>
      </c>
      <c r="AD242" s="318" t="s">
        <v>11295</v>
      </c>
      <c r="AE242" s="319">
        <v>0</v>
      </c>
      <c r="AF242" s="319" t="s">
        <v>11282</v>
      </c>
      <c r="AG242" s="320">
        <v>4.79</v>
      </c>
      <c r="AH242" s="321">
        <f t="shared" si="47"/>
        <v>0</v>
      </c>
      <c r="AI242" s="287">
        <f>_xlfn.IFNA(VLOOKUP(AD:AD,грп!B:C,2,0),0)</f>
        <v>0</v>
      </c>
      <c r="AJ242" s="607">
        <v>0</v>
      </c>
      <c r="AK242" s="672">
        <f t="shared" si="39"/>
        <v>0</v>
      </c>
      <c r="AL242" s="174"/>
    </row>
    <row r="243" spans="1:38" s="4" customFormat="1" ht="12" customHeight="1" outlineLevel="1" x14ac:dyDescent="0.35">
      <c r="A243" s="307" t="s">
        <v>10402</v>
      </c>
      <c r="B243" s="308" t="s">
        <v>6129</v>
      </c>
      <c r="C243" s="309"/>
      <c r="D243" s="310" t="s">
        <v>10483</v>
      </c>
      <c r="E243" s="322" t="s">
        <v>4583</v>
      </c>
      <c r="F243" s="293"/>
      <c r="G243" s="293"/>
      <c r="H243" s="294"/>
      <c r="I243" s="294" t="str">
        <f>IFERROR(_xlfn.IFNA(VLOOKUP($D:$D,history!$I:$Y,3,0),VLOOKUP(E:E,history!$H:$Y,4,0)),"--")</f>
        <v>--</v>
      </c>
      <c r="J243" s="282" t="s">
        <v>9869</v>
      </c>
      <c r="K243" s="282" t="str">
        <f t="shared" si="38"/>
        <v/>
      </c>
      <c r="L243" s="312">
        <f t="shared" si="45"/>
        <v>376.44</v>
      </c>
      <c r="M243" s="312">
        <f t="shared" si="46"/>
        <v>570.36</v>
      </c>
      <c r="N243" s="297" t="str">
        <f>_xlfn.IFNA(VLOOKUP($E:$E,'1'!$A:$E,3,0),"")</f>
        <v/>
      </c>
      <c r="O243" s="297" t="str">
        <f>_xlfn.IFNA(VLOOKUP($E:$E,'2'!$A:$E,3,0),"")</f>
        <v/>
      </c>
      <c r="P243" s="297" t="str">
        <f>_xlfn.IFNA(VLOOKUP($E:$E,'3'!$A:$D,3,0),"")</f>
        <v/>
      </c>
      <c r="Q243" s="297" t="str">
        <f>_xlfn.IFNA(VLOOKUP($E:$E,'4'!$A:$F,3,0),"")</f>
        <v/>
      </c>
      <c r="R243" s="297" t="str">
        <f>_xlfn.IFNA(VLOOKUP($E:$E,'5'!$A:$F,3,0),"")</f>
        <v/>
      </c>
      <c r="S243" s="297" t="str">
        <f>_xlfn.IFNA(VLOOKUP($E:$E,'6'!$A:$F,3,0),"")</f>
        <v/>
      </c>
      <c r="T243" s="313">
        <v>1</v>
      </c>
      <c r="U243" s="313">
        <v>10</v>
      </c>
      <c r="V243" s="313">
        <v>20</v>
      </c>
      <c r="W243" s="314">
        <v>1.131</v>
      </c>
      <c r="X243" s="315">
        <v>6.4000000000000005E-4</v>
      </c>
      <c r="Y243" s="749">
        <v>540</v>
      </c>
      <c r="Z243" s="282"/>
      <c r="AA243" s="316" t="s">
        <v>10388</v>
      </c>
      <c r="AB243" s="282" t="s">
        <v>9163</v>
      </c>
      <c r="AC243" s="317" t="s">
        <v>2081</v>
      </c>
      <c r="AD243" s="318" t="s">
        <v>11295</v>
      </c>
      <c r="AE243" s="319">
        <v>0</v>
      </c>
      <c r="AF243" s="319" t="s">
        <v>11282</v>
      </c>
      <c r="AG243" s="320">
        <v>7.15</v>
      </c>
      <c r="AH243" s="321">
        <f t="shared" si="47"/>
        <v>0</v>
      </c>
      <c r="AI243" s="287">
        <f>_xlfn.IFNA(VLOOKUP(AD:AD,грп!B:C,2,0),0)</f>
        <v>0</v>
      </c>
      <c r="AJ243" s="607">
        <v>7</v>
      </c>
      <c r="AK243" s="672">
        <f t="shared" si="39"/>
        <v>0</v>
      </c>
      <c r="AL243" s="174"/>
    </row>
    <row r="244" spans="1:38" s="4" customFormat="1" ht="12" customHeight="1" outlineLevel="1" x14ac:dyDescent="0.35">
      <c r="A244" s="307" t="s">
        <v>10402</v>
      </c>
      <c r="B244" s="308" t="s">
        <v>6130</v>
      </c>
      <c r="C244" s="290" t="s">
        <v>555</v>
      </c>
      <c r="D244" s="310" t="s">
        <v>1578</v>
      </c>
      <c r="E244" s="322" t="s">
        <v>2151</v>
      </c>
      <c r="F244" s="293"/>
      <c r="G244" s="293"/>
      <c r="H244" s="294"/>
      <c r="I244" s="294" t="str">
        <f>IFERROR(_xlfn.IFNA(VLOOKUP($D:$D,history!$I:$Y,3,0),VLOOKUP(E:E,history!$H:$Y,4,0)),"--")</f>
        <v>--</v>
      </c>
      <c r="J244" s="282" t="s">
        <v>9870</v>
      </c>
      <c r="K244" s="282" t="str">
        <f t="shared" ref="K244:K307" si="48" xml:space="preserve">
IF(OR($E244="",$A$3&lt;&gt;"МОСКВА"),"",
IF(AND($AJ244&gt;=1,$AJ244&lt;20),"*",
IF(AND($AJ244&gt;=20,$AJ244&lt;100),"**",
IF(($AJ244&gt;=100),"***","--"))))</f>
        <v/>
      </c>
      <c r="L244" s="312">
        <f t="shared" si="45"/>
        <v>129.51</v>
      </c>
      <c r="M244" s="312">
        <f t="shared" si="46"/>
        <v>196.23</v>
      </c>
      <c r="N244" s="297" t="str">
        <f>_xlfn.IFNA(VLOOKUP($E:$E,'1'!$A:$E,3,0),"")</f>
        <v/>
      </c>
      <c r="O244" s="297" t="str">
        <f>_xlfn.IFNA(VLOOKUP($E:$E,'2'!$A:$E,3,0),"")</f>
        <v/>
      </c>
      <c r="P244" s="297" t="str">
        <f>_xlfn.IFNA(VLOOKUP($E:$E,'3'!$A:$D,3,0),"")</f>
        <v/>
      </c>
      <c r="Q244" s="297" t="str">
        <f>_xlfn.IFNA(VLOOKUP($E:$E,'4'!$A:$F,3,0),"")</f>
        <v/>
      </c>
      <c r="R244" s="297" t="str">
        <f>_xlfn.IFNA(VLOOKUP($E:$E,'5'!$A:$F,3,0),"")</f>
        <v/>
      </c>
      <c r="S244" s="297" t="str">
        <f>_xlfn.IFNA(VLOOKUP($E:$E,'6'!$A:$F,3,0),"")</f>
        <v/>
      </c>
      <c r="T244" s="313">
        <v>1</v>
      </c>
      <c r="U244" s="313">
        <v>5</v>
      </c>
      <c r="V244" s="313">
        <v>50</v>
      </c>
      <c r="W244" s="314">
        <v>0.249</v>
      </c>
      <c r="X244" s="315">
        <v>3.4000000000000002E-4</v>
      </c>
      <c r="Y244" s="749">
        <v>190</v>
      </c>
      <c r="Z244" s="282"/>
      <c r="AA244" s="316" t="s">
        <v>10388</v>
      </c>
      <c r="AB244" s="282" t="s">
        <v>9163</v>
      </c>
      <c r="AC244" s="317" t="s">
        <v>2081</v>
      </c>
      <c r="AD244" s="318" t="s">
        <v>11295</v>
      </c>
      <c r="AE244" s="319">
        <v>0</v>
      </c>
      <c r="AF244" s="319" t="s">
        <v>11282</v>
      </c>
      <c r="AG244" s="320">
        <v>2.46</v>
      </c>
      <c r="AH244" s="321">
        <f t="shared" si="47"/>
        <v>0</v>
      </c>
      <c r="AI244" s="287">
        <f>_xlfn.IFNA(VLOOKUP(AD:AD,грп!B:C,2,0),0)</f>
        <v>0</v>
      </c>
      <c r="AJ244" s="607">
        <v>0</v>
      </c>
      <c r="AK244" s="672" t="str">
        <f t="shared" si="39"/>
        <v xml:space="preserve"> </v>
      </c>
      <c r="AL244" s="174"/>
    </row>
    <row r="245" spans="1:38" s="4" customFormat="1" ht="12" customHeight="1" outlineLevel="1" x14ac:dyDescent="0.35">
      <c r="A245" s="307" t="s">
        <v>10402</v>
      </c>
      <c r="B245" s="308" t="s">
        <v>6131</v>
      </c>
      <c r="C245" s="309"/>
      <c r="D245" s="310" t="s">
        <v>10484</v>
      </c>
      <c r="E245" s="322" t="s">
        <v>4573</v>
      </c>
      <c r="F245" s="293"/>
      <c r="G245" s="293"/>
      <c r="H245" s="294"/>
      <c r="I245" s="294" t="str">
        <f>IFERROR(_xlfn.IFNA(VLOOKUP($D:$D,history!$I:$Y,3,0),VLOOKUP(E:E,history!$H:$Y,4,0)),"--")</f>
        <v>--</v>
      </c>
      <c r="J245" s="282" t="s">
        <v>5946</v>
      </c>
      <c r="K245" s="282" t="str">
        <f t="shared" si="48"/>
        <v/>
      </c>
      <c r="L245" s="312">
        <f t="shared" si="45"/>
        <v>185.32</v>
      </c>
      <c r="M245" s="312">
        <f t="shared" si="46"/>
        <v>280.79000000000002</v>
      </c>
      <c r="N245" s="297" t="str">
        <f>_xlfn.IFNA(VLOOKUP($E:$E,'1'!$A:$E,3,0),"")</f>
        <v/>
      </c>
      <c r="O245" s="297" t="str">
        <f>_xlfn.IFNA(VLOOKUP($E:$E,'2'!$A:$E,3,0),"")</f>
        <v/>
      </c>
      <c r="P245" s="297" t="str">
        <f>_xlfn.IFNA(VLOOKUP($E:$E,'3'!$A:$D,3,0),"")</f>
        <v/>
      </c>
      <c r="Q245" s="297" t="str">
        <f>_xlfn.IFNA(VLOOKUP($E:$E,'4'!$A:$F,3,0),"")</f>
        <v/>
      </c>
      <c r="R245" s="297" t="str">
        <f>_xlfn.IFNA(VLOOKUP($E:$E,'5'!$A:$F,3,0),"")</f>
        <v/>
      </c>
      <c r="S245" s="297" t="str">
        <f>_xlfn.IFNA(VLOOKUP($E:$E,'6'!$A:$F,3,0),"")</f>
        <v/>
      </c>
      <c r="T245" s="313">
        <v>1</v>
      </c>
      <c r="U245" s="313">
        <v>10</v>
      </c>
      <c r="V245" s="313">
        <v>40</v>
      </c>
      <c r="W245" s="314">
        <v>0.441</v>
      </c>
      <c r="X245" s="315">
        <v>4.0000000000000002E-4</v>
      </c>
      <c r="Y245" s="749">
        <v>270</v>
      </c>
      <c r="Z245" s="282"/>
      <c r="AA245" s="316" t="s">
        <v>10396</v>
      </c>
      <c r="AB245" s="282" t="s">
        <v>9163</v>
      </c>
      <c r="AC245" s="317" t="s">
        <v>2081</v>
      </c>
      <c r="AD245" s="318" t="s">
        <v>11295</v>
      </c>
      <c r="AE245" s="319">
        <v>0</v>
      </c>
      <c r="AF245" s="319" t="s">
        <v>11282</v>
      </c>
      <c r="AG245" s="320">
        <v>3.52</v>
      </c>
      <c r="AH245" s="321">
        <f t="shared" si="47"/>
        <v>0</v>
      </c>
      <c r="AI245" s="287">
        <f>_xlfn.IFNA(VLOOKUP(AD:AD,грп!B:C,2,0),0)</f>
        <v>0</v>
      </c>
      <c r="AJ245" s="607">
        <v>0</v>
      </c>
      <c r="AK245" s="672">
        <f t="shared" si="39"/>
        <v>0</v>
      </c>
      <c r="AL245" s="174"/>
    </row>
    <row r="246" spans="1:38" s="4" customFormat="1" ht="12" customHeight="1" outlineLevel="1" x14ac:dyDescent="0.35">
      <c r="A246" s="307" t="s">
        <v>10402</v>
      </c>
      <c r="B246" s="308" t="s">
        <v>6132</v>
      </c>
      <c r="C246" s="309"/>
      <c r="D246" s="310" t="s">
        <v>5249</v>
      </c>
      <c r="E246" s="322" t="s">
        <v>4574</v>
      </c>
      <c r="F246" s="293"/>
      <c r="G246" s="293"/>
      <c r="H246" s="294"/>
      <c r="I246" s="294" t="str">
        <f>IFERROR(_xlfn.IFNA(VLOOKUP($D:$D,history!$I:$Y,3,0),VLOOKUP(E:E,history!$H:$Y,4,0)),"--")</f>
        <v>--</v>
      </c>
      <c r="J246" s="282" t="s">
        <v>9870</v>
      </c>
      <c r="K246" s="282" t="str">
        <f t="shared" si="48"/>
        <v/>
      </c>
      <c r="L246" s="312">
        <f t="shared" si="45"/>
        <v>243.24</v>
      </c>
      <c r="M246" s="312">
        <f t="shared" si="46"/>
        <v>368.54</v>
      </c>
      <c r="N246" s="297" t="str">
        <f>_xlfn.IFNA(VLOOKUP($E:$E,'1'!$A:$E,3,0),"")</f>
        <v/>
      </c>
      <c r="O246" s="297" t="str">
        <f>_xlfn.IFNA(VLOOKUP($E:$E,'2'!$A:$E,3,0),"")</f>
        <v/>
      </c>
      <c r="P246" s="297" t="str">
        <f>_xlfn.IFNA(VLOOKUP($E:$E,'3'!$A:$D,3,0),"")</f>
        <v/>
      </c>
      <c r="Q246" s="297" t="str">
        <f>_xlfn.IFNA(VLOOKUP($E:$E,'4'!$A:$F,3,0),"")</f>
        <v/>
      </c>
      <c r="R246" s="297" t="str">
        <f>_xlfn.IFNA(VLOOKUP($E:$E,'5'!$A:$F,3,0),"")</f>
        <v/>
      </c>
      <c r="S246" s="297" t="str">
        <f>_xlfn.IFNA(VLOOKUP($E:$E,'6'!$A:$F,3,0),"")</f>
        <v/>
      </c>
      <c r="T246" s="313">
        <v>1</v>
      </c>
      <c r="U246" s="313">
        <v>10</v>
      </c>
      <c r="V246" s="313">
        <v>20</v>
      </c>
      <c r="W246" s="314">
        <v>0.69</v>
      </c>
      <c r="X246" s="315">
        <v>5.1999999999999995E-4</v>
      </c>
      <c r="Y246" s="749">
        <v>350</v>
      </c>
      <c r="Z246" s="282"/>
      <c r="AA246" s="316" t="s">
        <v>10390</v>
      </c>
      <c r="AB246" s="282" t="s">
        <v>9163</v>
      </c>
      <c r="AC246" s="317" t="s">
        <v>2081</v>
      </c>
      <c r="AD246" s="318" t="s">
        <v>11295</v>
      </c>
      <c r="AE246" s="319">
        <v>0</v>
      </c>
      <c r="AF246" s="319" t="s">
        <v>11282</v>
      </c>
      <c r="AG246" s="320">
        <v>4.62</v>
      </c>
      <c r="AH246" s="321">
        <f t="shared" si="47"/>
        <v>0</v>
      </c>
      <c r="AI246" s="287">
        <f>_xlfn.IFNA(VLOOKUP(AD:AD,грп!B:C,2,0),0)</f>
        <v>0</v>
      </c>
      <c r="AJ246" s="607">
        <v>19</v>
      </c>
      <c r="AK246" s="672">
        <f t="shared" ref="AK246:AK309" si="49">C246</f>
        <v>0</v>
      </c>
      <c r="AL246" s="174"/>
    </row>
    <row r="247" spans="1:38" s="4" customFormat="1" ht="12" customHeight="1" outlineLevel="1" x14ac:dyDescent="0.35">
      <c r="A247" s="307" t="s">
        <v>10402</v>
      </c>
      <c r="B247" s="308" t="s">
        <v>6133</v>
      </c>
      <c r="C247" s="309"/>
      <c r="D247" s="310" t="s">
        <v>10228</v>
      </c>
      <c r="E247" s="322" t="s">
        <v>4575</v>
      </c>
      <c r="F247" s="293"/>
      <c r="G247" s="293"/>
      <c r="H247" s="294">
        <v>8</v>
      </c>
      <c r="I247" s="294" t="str">
        <f>IFERROR(_xlfn.IFNA(VLOOKUP($D:$D,history!$I:$Y,3,0),VLOOKUP(E:E,history!$H:$Y,4,0)),"--")</f>
        <v>--</v>
      </c>
      <c r="J247" s="282" t="s">
        <v>9868</v>
      </c>
      <c r="K247" s="282" t="str">
        <f t="shared" si="48"/>
        <v/>
      </c>
      <c r="L247" s="312">
        <f t="shared" si="45"/>
        <v>162.68</v>
      </c>
      <c r="M247" s="312">
        <f t="shared" si="46"/>
        <v>246.49</v>
      </c>
      <c r="N247" s="297" t="str">
        <f>_xlfn.IFNA(VLOOKUP($E:$E,'1'!$A:$E,3,0),"")</f>
        <v/>
      </c>
      <c r="O247" s="297" t="str">
        <f>_xlfn.IFNA(VLOOKUP($E:$E,'2'!$A:$E,3,0),"")</f>
        <v/>
      </c>
      <c r="P247" s="297" t="str">
        <f>_xlfn.IFNA(VLOOKUP($E:$E,'3'!$A:$D,3,0),"")</f>
        <v/>
      </c>
      <c r="Q247" s="297" t="str">
        <f>_xlfn.IFNA(VLOOKUP($E:$E,'4'!$A:$F,3,0),"")</f>
        <v/>
      </c>
      <c r="R247" s="297" t="str">
        <f>_xlfn.IFNA(VLOOKUP($E:$E,'5'!$A:$F,3,0),"")</f>
        <v/>
      </c>
      <c r="S247" s="297" t="str">
        <f>_xlfn.IFNA(VLOOKUP($E:$E,'6'!$A:$F,3,0),"")</f>
        <v/>
      </c>
      <c r="T247" s="313">
        <v>1</v>
      </c>
      <c r="U247" s="313">
        <v>1</v>
      </c>
      <c r="V247" s="313">
        <v>50</v>
      </c>
      <c r="W247" s="314">
        <v>0.22700000000000001</v>
      </c>
      <c r="X247" s="315">
        <v>2.4000000000000001E-4</v>
      </c>
      <c r="Y247" s="749">
        <v>230</v>
      </c>
      <c r="Z247" s="282"/>
      <c r="AA247" s="316" t="s">
        <v>10390</v>
      </c>
      <c r="AB247" s="282" t="s">
        <v>9163</v>
      </c>
      <c r="AC247" s="317" t="s">
        <v>2081</v>
      </c>
      <c r="AD247" s="318" t="s">
        <v>11296</v>
      </c>
      <c r="AE247" s="319">
        <v>0</v>
      </c>
      <c r="AF247" s="319" t="s">
        <v>11282</v>
      </c>
      <c r="AG247" s="320">
        <v>3.09</v>
      </c>
      <c r="AH247" s="321">
        <f t="shared" si="47"/>
        <v>0</v>
      </c>
      <c r="AI247" s="287">
        <f>_xlfn.IFNA(VLOOKUP(AD:AD,грп!B:C,2,0),0)</f>
        <v>0</v>
      </c>
      <c r="AJ247" s="607">
        <v>40</v>
      </c>
      <c r="AK247" s="672">
        <f t="shared" si="49"/>
        <v>0</v>
      </c>
      <c r="AL247" s="174"/>
    </row>
    <row r="248" spans="1:38" s="4" customFormat="1" ht="12" customHeight="1" outlineLevel="1" x14ac:dyDescent="0.35">
      <c r="A248" s="307" t="s">
        <v>10402</v>
      </c>
      <c r="B248" s="308" t="s">
        <v>6134</v>
      </c>
      <c r="C248" s="309"/>
      <c r="D248" s="310" t="s">
        <v>10229</v>
      </c>
      <c r="E248" s="322" t="s">
        <v>4576</v>
      </c>
      <c r="F248" s="293"/>
      <c r="G248" s="293"/>
      <c r="H248" s="294">
        <v>2</v>
      </c>
      <c r="I248" s="294" t="str">
        <f>IFERROR(_xlfn.IFNA(VLOOKUP($D:$D,history!$I:$Y,3,0),VLOOKUP(E:E,history!$H:$Y,4,0)),"--")</f>
        <v>--</v>
      </c>
      <c r="J248" s="282" t="s">
        <v>5946</v>
      </c>
      <c r="K248" s="282" t="str">
        <f t="shared" si="48"/>
        <v/>
      </c>
      <c r="L248" s="312">
        <f t="shared" si="45"/>
        <v>434.87</v>
      </c>
      <c r="M248" s="312">
        <f t="shared" si="46"/>
        <v>658.9</v>
      </c>
      <c r="N248" s="297" t="str">
        <f>_xlfn.IFNA(VLOOKUP($E:$E,'1'!$A:$E,3,0),"")</f>
        <v/>
      </c>
      <c r="O248" s="297" t="str">
        <f>_xlfn.IFNA(VLOOKUP($E:$E,'2'!$A:$E,3,0),"")</f>
        <v/>
      </c>
      <c r="P248" s="297" t="str">
        <f>_xlfn.IFNA(VLOOKUP($E:$E,'3'!$A:$D,3,0),"")</f>
        <v/>
      </c>
      <c r="Q248" s="297" t="str">
        <f>_xlfn.IFNA(VLOOKUP($E:$E,'4'!$A:$F,3,0),"")</f>
        <v/>
      </c>
      <c r="R248" s="297" t="str">
        <f>_xlfn.IFNA(VLOOKUP($E:$E,'5'!$A:$F,3,0),"")</f>
        <v/>
      </c>
      <c r="S248" s="297" t="str">
        <f>_xlfn.IFNA(VLOOKUP($E:$E,'6'!$A:$F,3,0),"")</f>
        <v/>
      </c>
      <c r="T248" s="313">
        <v>1</v>
      </c>
      <c r="U248" s="313">
        <v>1</v>
      </c>
      <c r="V248" s="313">
        <v>30</v>
      </c>
      <c r="W248" s="314">
        <v>0.89100000000000001</v>
      </c>
      <c r="X248" s="315">
        <v>4.9019609999999996E-4</v>
      </c>
      <c r="Y248" s="749">
        <v>630</v>
      </c>
      <c r="Z248" s="282"/>
      <c r="AA248" s="316" t="s">
        <v>10388</v>
      </c>
      <c r="AB248" s="282" t="s">
        <v>9163</v>
      </c>
      <c r="AC248" s="317" t="s">
        <v>2081</v>
      </c>
      <c r="AD248" s="318" t="s">
        <v>11296</v>
      </c>
      <c r="AE248" s="319">
        <v>0</v>
      </c>
      <c r="AF248" s="319" t="s">
        <v>11282</v>
      </c>
      <c r="AG248" s="320">
        <v>8.26</v>
      </c>
      <c r="AH248" s="321">
        <f t="shared" si="47"/>
        <v>0</v>
      </c>
      <c r="AI248" s="287">
        <f>_xlfn.IFNA(VLOOKUP(AD:AD,грп!B:C,2,0),0)</f>
        <v>0</v>
      </c>
      <c r="AJ248" s="607">
        <v>0</v>
      </c>
      <c r="AK248" s="672">
        <f t="shared" si="49"/>
        <v>0</v>
      </c>
      <c r="AL248" s="174"/>
    </row>
    <row r="249" spans="1:38" s="4" customFormat="1" ht="12" customHeight="1" outlineLevel="1" x14ac:dyDescent="0.35">
      <c r="A249" s="307" t="s">
        <v>10402</v>
      </c>
      <c r="B249" s="308" t="s">
        <v>6135</v>
      </c>
      <c r="C249" s="309"/>
      <c r="D249" s="310" t="s">
        <v>10230</v>
      </c>
      <c r="E249" s="322" t="s">
        <v>4577</v>
      </c>
      <c r="F249" s="293"/>
      <c r="G249" s="293"/>
      <c r="H249" s="294"/>
      <c r="I249" s="294" t="str">
        <f>IFERROR(_xlfn.IFNA(VLOOKUP($D:$D,history!$I:$Y,3,0),VLOOKUP(E:E,history!$H:$Y,4,0)),"--")</f>
        <v>--</v>
      </c>
      <c r="J249" s="282" t="s">
        <v>9870</v>
      </c>
      <c r="K249" s="282" t="str">
        <f t="shared" si="48"/>
        <v/>
      </c>
      <c r="L249" s="312">
        <f t="shared" si="45"/>
        <v>676.53</v>
      </c>
      <c r="M249" s="312">
        <f t="shared" si="46"/>
        <v>1025.04</v>
      </c>
      <c r="N249" s="297" t="str">
        <f>_xlfn.IFNA(VLOOKUP($E:$E,'1'!$A:$E,3,0),"")</f>
        <v/>
      </c>
      <c r="O249" s="297" t="str">
        <f>_xlfn.IFNA(VLOOKUP($E:$E,'2'!$A:$E,3,0),"")</f>
        <v/>
      </c>
      <c r="P249" s="297" t="str">
        <f>_xlfn.IFNA(VLOOKUP($E:$E,'3'!$A:$D,3,0),"")</f>
        <v/>
      </c>
      <c r="Q249" s="297" t="str">
        <f>_xlfn.IFNA(VLOOKUP($E:$E,'4'!$A:$F,3,0),"")</f>
        <v/>
      </c>
      <c r="R249" s="297" t="str">
        <f>_xlfn.IFNA(VLOOKUP($E:$E,'5'!$A:$F,3,0),"")</f>
        <v/>
      </c>
      <c r="S249" s="297" t="str">
        <f>_xlfn.IFNA(VLOOKUP($E:$E,'6'!$A:$F,3,0),"")</f>
        <v/>
      </c>
      <c r="T249" s="313">
        <v>1</v>
      </c>
      <c r="U249" s="313">
        <v>1</v>
      </c>
      <c r="V249" s="313">
        <v>10</v>
      </c>
      <c r="W249" s="314">
        <v>1.3759999999999999</v>
      </c>
      <c r="X249" s="315">
        <v>8.0000000000000004E-4</v>
      </c>
      <c r="Y249" s="749">
        <v>970</v>
      </c>
      <c r="Z249" s="282"/>
      <c r="AA249" s="316" t="s">
        <v>10390</v>
      </c>
      <c r="AB249" s="282" t="s">
        <v>9163</v>
      </c>
      <c r="AC249" s="317" t="s">
        <v>2081</v>
      </c>
      <c r="AD249" s="318" t="s">
        <v>11296</v>
      </c>
      <c r="AE249" s="319">
        <v>0</v>
      </c>
      <c r="AF249" s="319" t="s">
        <v>11282</v>
      </c>
      <c r="AG249" s="320">
        <v>12.85</v>
      </c>
      <c r="AH249" s="321">
        <f t="shared" si="47"/>
        <v>0</v>
      </c>
      <c r="AI249" s="287">
        <f>_xlfn.IFNA(VLOOKUP(AD:AD,грп!B:C,2,0),0)</f>
        <v>0</v>
      </c>
      <c r="AJ249" s="607">
        <v>0</v>
      </c>
      <c r="AK249" s="672">
        <f t="shared" si="49"/>
        <v>0</v>
      </c>
      <c r="AL249" s="174"/>
    </row>
    <row r="250" spans="1:38" s="4" customFormat="1" ht="12" customHeight="1" outlineLevel="1" x14ac:dyDescent="0.35">
      <c r="A250" s="307" t="s">
        <v>10402</v>
      </c>
      <c r="B250" s="308" t="s">
        <v>6136</v>
      </c>
      <c r="C250" s="309"/>
      <c r="D250" s="310" t="s">
        <v>10485</v>
      </c>
      <c r="E250" s="322" t="s">
        <v>4592</v>
      </c>
      <c r="F250" s="293"/>
      <c r="G250" s="293"/>
      <c r="H250" s="294">
        <v>2</v>
      </c>
      <c r="I250" s="294" t="str">
        <f>IFERROR(_xlfn.IFNA(VLOOKUP($D:$D,history!$I:$Y,3,0),VLOOKUP(E:E,history!$H:$Y,4,0)),"--")</f>
        <v>--</v>
      </c>
      <c r="J250" s="282" t="s">
        <v>5946</v>
      </c>
      <c r="K250" s="282" t="str">
        <f t="shared" si="48"/>
        <v/>
      </c>
      <c r="L250" s="312">
        <f t="shared" si="45"/>
        <v>45.28</v>
      </c>
      <c r="M250" s="312">
        <f t="shared" si="46"/>
        <v>68.599999999999994</v>
      </c>
      <c r="N250" s="297" t="str">
        <f>_xlfn.IFNA(VLOOKUP($E:$E,'1'!$A:$E,3,0),"")</f>
        <v/>
      </c>
      <c r="O250" s="297" t="str">
        <f>_xlfn.IFNA(VLOOKUP($E:$E,'2'!$A:$E,3,0),"")</f>
        <v/>
      </c>
      <c r="P250" s="297" t="str">
        <f>_xlfn.IFNA(VLOOKUP($E:$E,'3'!$A:$D,3,0),"")</f>
        <v/>
      </c>
      <c r="Q250" s="297" t="str">
        <f>_xlfn.IFNA(VLOOKUP($E:$E,'4'!$A:$F,3,0),"")</f>
        <v/>
      </c>
      <c r="R250" s="297" t="str">
        <f>_xlfn.IFNA(VLOOKUP($E:$E,'5'!$A:$F,3,0),"")</f>
        <v/>
      </c>
      <c r="S250" s="297" t="str">
        <f>_xlfn.IFNA(VLOOKUP($E:$E,'6'!$A:$F,3,0),"")</f>
        <v/>
      </c>
      <c r="T250" s="313">
        <v>1</v>
      </c>
      <c r="U250" s="313">
        <v>50</v>
      </c>
      <c r="V250" s="313">
        <v>400</v>
      </c>
      <c r="W250" s="314">
        <v>4.3999999999999997E-2</v>
      </c>
      <c r="X250" s="315">
        <v>7.9166700000000002E-5</v>
      </c>
      <c r="Y250" s="749">
        <v>70</v>
      </c>
      <c r="Z250" s="282"/>
      <c r="AA250" s="316" t="s">
        <v>10396</v>
      </c>
      <c r="AB250" s="282" t="s">
        <v>9163</v>
      </c>
      <c r="AC250" s="317" t="s">
        <v>2081</v>
      </c>
      <c r="AD250" s="318" t="s">
        <v>11297</v>
      </c>
      <c r="AE250" s="319">
        <v>0</v>
      </c>
      <c r="AF250" s="319" t="s">
        <v>11282</v>
      </c>
      <c r="AG250" s="320">
        <v>0.86</v>
      </c>
      <c r="AH250" s="321">
        <f t="shared" si="47"/>
        <v>0</v>
      </c>
      <c r="AI250" s="287">
        <f>_xlfn.IFNA(VLOOKUP(AD:AD,грп!B:C,2,0),0)</f>
        <v>0</v>
      </c>
      <c r="AJ250" s="607">
        <v>0</v>
      </c>
      <c r="AK250" s="672">
        <f t="shared" si="49"/>
        <v>0</v>
      </c>
      <c r="AL250" s="174"/>
    </row>
    <row r="251" spans="1:38" s="4" customFormat="1" ht="12" customHeight="1" outlineLevel="1" x14ac:dyDescent="0.35">
      <c r="A251" s="307" t="s">
        <v>10402</v>
      </c>
      <c r="B251" s="308" t="s">
        <v>6137</v>
      </c>
      <c r="C251" s="309"/>
      <c r="D251" s="310" t="s">
        <v>10486</v>
      </c>
      <c r="E251" s="322" t="s">
        <v>4593</v>
      </c>
      <c r="F251" s="293"/>
      <c r="G251" s="293"/>
      <c r="H251" s="294"/>
      <c r="I251" s="294" t="str">
        <f>IFERROR(_xlfn.IFNA(VLOOKUP($D:$D,history!$I:$Y,3,0),VLOOKUP(E:E,history!$H:$Y,4,0)),"--")</f>
        <v>--</v>
      </c>
      <c r="J251" s="282" t="s">
        <v>5946</v>
      </c>
      <c r="K251" s="282" t="str">
        <f t="shared" si="48"/>
        <v/>
      </c>
      <c r="L251" s="312">
        <f t="shared" si="45"/>
        <v>580.71</v>
      </c>
      <c r="M251" s="312">
        <f t="shared" si="46"/>
        <v>879.86</v>
      </c>
      <c r="N251" s="297" t="str">
        <f>_xlfn.IFNA(VLOOKUP($E:$E,'1'!$A:$E,3,0),"")</f>
        <v/>
      </c>
      <c r="O251" s="297" t="str">
        <f>_xlfn.IFNA(VLOOKUP($E:$E,'2'!$A:$E,3,0),"")</f>
        <v/>
      </c>
      <c r="P251" s="297" t="str">
        <f>_xlfn.IFNA(VLOOKUP($E:$E,'3'!$A:$D,3,0),"")</f>
        <v/>
      </c>
      <c r="Q251" s="297" t="str">
        <f>_xlfn.IFNA(VLOOKUP($E:$E,'4'!$A:$F,3,0),"")</f>
        <v/>
      </c>
      <c r="R251" s="297" t="str">
        <f>_xlfn.IFNA(VLOOKUP($E:$E,'5'!$A:$F,3,0),"")</f>
        <v/>
      </c>
      <c r="S251" s="297" t="str">
        <f>_xlfn.IFNA(VLOOKUP($E:$E,'6'!$A:$F,3,0),"")</f>
        <v/>
      </c>
      <c r="T251" s="313">
        <v>1</v>
      </c>
      <c r="U251" s="313">
        <v>5</v>
      </c>
      <c r="V251" s="313">
        <v>25</v>
      </c>
      <c r="W251" s="314">
        <v>0.60799999999999998</v>
      </c>
      <c r="X251" s="315">
        <v>6.4999999999999997E-4</v>
      </c>
      <c r="Y251" s="749">
        <v>840</v>
      </c>
      <c r="Z251" s="282"/>
      <c r="AA251" s="316" t="s">
        <v>10396</v>
      </c>
      <c r="AB251" s="282" t="s">
        <v>9163</v>
      </c>
      <c r="AC251" s="317" t="s">
        <v>2081</v>
      </c>
      <c r="AD251" s="318" t="s">
        <v>11297</v>
      </c>
      <c r="AE251" s="319">
        <v>0</v>
      </c>
      <c r="AF251" s="319" t="s">
        <v>11282</v>
      </c>
      <c r="AG251" s="320">
        <v>11.03</v>
      </c>
      <c r="AH251" s="321">
        <f t="shared" si="47"/>
        <v>0</v>
      </c>
      <c r="AI251" s="287">
        <f>_xlfn.IFNA(VLOOKUP(AD:AD,грп!B:C,2,0),0)</f>
        <v>0</v>
      </c>
      <c r="AJ251" s="607">
        <v>0</v>
      </c>
      <c r="AK251" s="672">
        <f t="shared" si="49"/>
        <v>0</v>
      </c>
      <c r="AL251" s="174"/>
    </row>
    <row r="252" spans="1:38" s="4" customFormat="1" ht="12" customHeight="1" outlineLevel="1" x14ac:dyDescent="0.35">
      <c r="A252" s="307" t="s">
        <v>10402</v>
      </c>
      <c r="B252" s="308" t="s">
        <v>6138</v>
      </c>
      <c r="C252" s="309"/>
      <c r="D252" s="310" t="s">
        <v>10487</v>
      </c>
      <c r="E252" s="322" t="s">
        <v>4594</v>
      </c>
      <c r="F252" s="293"/>
      <c r="G252" s="293"/>
      <c r="H252" s="294">
        <v>19</v>
      </c>
      <c r="I252" s="294" t="str">
        <f>IFERROR(_xlfn.IFNA(VLOOKUP($D:$D,history!$I:$Y,3,0),VLOOKUP(E:E,history!$H:$Y,4,0)),"--")</f>
        <v>--</v>
      </c>
      <c r="J252" s="282" t="s">
        <v>9870</v>
      </c>
      <c r="K252" s="282" t="str">
        <f t="shared" si="48"/>
        <v/>
      </c>
      <c r="L252" s="312">
        <f t="shared" si="45"/>
        <v>678.64</v>
      </c>
      <c r="M252" s="312">
        <f t="shared" si="46"/>
        <v>1028.24</v>
      </c>
      <c r="N252" s="297" t="str">
        <f>_xlfn.IFNA(VLOOKUP($E:$E,'1'!$A:$E,3,0),"")</f>
        <v/>
      </c>
      <c r="O252" s="297" t="str">
        <f>_xlfn.IFNA(VLOOKUP($E:$E,'2'!$A:$E,3,0),"")</f>
        <v/>
      </c>
      <c r="P252" s="297" t="str">
        <f>_xlfn.IFNA(VLOOKUP($E:$E,'3'!$A:$D,3,0),"")</f>
        <v/>
      </c>
      <c r="Q252" s="297" t="str">
        <f>_xlfn.IFNA(VLOOKUP($E:$E,'4'!$A:$F,3,0),"")</f>
        <v/>
      </c>
      <c r="R252" s="297" t="str">
        <f>_xlfn.IFNA(VLOOKUP($E:$E,'5'!$A:$F,3,0),"")</f>
        <v/>
      </c>
      <c r="S252" s="297" t="str">
        <f>_xlfn.IFNA(VLOOKUP($E:$E,'6'!$A:$F,3,0),"")</f>
        <v/>
      </c>
      <c r="T252" s="313">
        <v>1</v>
      </c>
      <c r="U252" s="313">
        <v>5</v>
      </c>
      <c r="V252" s="313">
        <v>25</v>
      </c>
      <c r="W252" s="314">
        <v>0.56799999999999995</v>
      </c>
      <c r="X252" s="315">
        <v>6.4999999999999997E-4</v>
      </c>
      <c r="Y252" s="749">
        <v>980</v>
      </c>
      <c r="Z252" s="282"/>
      <c r="AA252" s="316" t="s">
        <v>393</v>
      </c>
      <c r="AB252" s="282" t="s">
        <v>9163</v>
      </c>
      <c r="AC252" s="317" t="s">
        <v>2081</v>
      </c>
      <c r="AD252" s="318" t="s">
        <v>11297</v>
      </c>
      <c r="AE252" s="319">
        <v>0</v>
      </c>
      <c r="AF252" s="319" t="s">
        <v>11282</v>
      </c>
      <c r="AG252" s="320">
        <v>12.89</v>
      </c>
      <c r="AH252" s="321">
        <f t="shared" si="47"/>
        <v>0</v>
      </c>
      <c r="AI252" s="287">
        <f>_xlfn.IFNA(VLOOKUP(AD:AD,грп!B:C,2,0),0)</f>
        <v>0</v>
      </c>
      <c r="AJ252" s="607">
        <v>16</v>
      </c>
      <c r="AK252" s="672">
        <f t="shared" si="49"/>
        <v>0</v>
      </c>
      <c r="AL252" s="174"/>
    </row>
    <row r="253" spans="1:38" s="4" customFormat="1" ht="12" customHeight="1" outlineLevel="1" x14ac:dyDescent="0.35">
      <c r="A253" s="307" t="s">
        <v>10402</v>
      </c>
      <c r="B253" s="308" t="s">
        <v>6139</v>
      </c>
      <c r="C253" s="309"/>
      <c r="D253" s="310" t="s">
        <v>10488</v>
      </c>
      <c r="E253" s="322" t="s">
        <v>4595</v>
      </c>
      <c r="F253" s="293"/>
      <c r="G253" s="293"/>
      <c r="H253" s="294">
        <v>50</v>
      </c>
      <c r="I253" s="294" t="str">
        <f>IFERROR(_xlfn.IFNA(VLOOKUP($D:$D,history!$I:$Y,3,0),VLOOKUP(E:E,history!$H:$Y,4,0)),"--")</f>
        <v>--</v>
      </c>
      <c r="J253" s="282" t="s">
        <v>9870</v>
      </c>
      <c r="K253" s="282" t="str">
        <f t="shared" si="48"/>
        <v/>
      </c>
      <c r="L253" s="312">
        <f t="shared" si="45"/>
        <v>46.86</v>
      </c>
      <c r="M253" s="312">
        <f t="shared" si="46"/>
        <v>71</v>
      </c>
      <c r="N253" s="297" t="str">
        <f>_xlfn.IFNA(VLOOKUP($E:$E,'1'!$A:$E,3,0),"")</f>
        <v/>
      </c>
      <c r="O253" s="297" t="str">
        <f>_xlfn.IFNA(VLOOKUP($E:$E,'2'!$A:$E,3,0),"")</f>
        <v/>
      </c>
      <c r="P253" s="297" t="str">
        <f>_xlfn.IFNA(VLOOKUP($E:$E,'3'!$A:$D,3,0),"")</f>
        <v/>
      </c>
      <c r="Q253" s="297" t="str">
        <f>_xlfn.IFNA(VLOOKUP($E:$E,'4'!$A:$F,3,0),"")</f>
        <v/>
      </c>
      <c r="R253" s="297" t="str">
        <f>_xlfn.IFNA(VLOOKUP($E:$E,'5'!$A:$F,3,0),"")</f>
        <v/>
      </c>
      <c r="S253" s="297" t="str">
        <f>_xlfn.IFNA(VLOOKUP($E:$E,'6'!$A:$F,3,0),"")</f>
        <v/>
      </c>
      <c r="T253" s="313">
        <v>1</v>
      </c>
      <c r="U253" s="313">
        <v>50</v>
      </c>
      <c r="V253" s="313">
        <v>400</v>
      </c>
      <c r="W253" s="314">
        <v>5.3999999999999999E-2</v>
      </c>
      <c r="X253" s="315">
        <v>8.3333300000000004E-5</v>
      </c>
      <c r="Y253" s="749">
        <v>70</v>
      </c>
      <c r="Z253" s="282"/>
      <c r="AA253" s="316" t="s">
        <v>10388</v>
      </c>
      <c r="AB253" s="282" t="s">
        <v>9163</v>
      </c>
      <c r="AC253" s="317" t="s">
        <v>2081</v>
      </c>
      <c r="AD253" s="318" t="s">
        <v>11297</v>
      </c>
      <c r="AE253" s="319">
        <v>0</v>
      </c>
      <c r="AF253" s="319" t="s">
        <v>11282</v>
      </c>
      <c r="AG253" s="320">
        <v>0.89</v>
      </c>
      <c r="AH253" s="321">
        <f t="shared" si="47"/>
        <v>0</v>
      </c>
      <c r="AI253" s="287">
        <f>_xlfn.IFNA(VLOOKUP(AD:AD,грп!B:C,2,0),0)</f>
        <v>0</v>
      </c>
      <c r="AJ253" s="607">
        <v>20</v>
      </c>
      <c r="AK253" s="672">
        <f t="shared" si="49"/>
        <v>0</v>
      </c>
      <c r="AL253" s="174"/>
    </row>
    <row r="254" spans="1:38" s="4" customFormat="1" ht="12" customHeight="1" outlineLevel="1" x14ac:dyDescent="0.35">
      <c r="A254" s="307" t="s">
        <v>10402</v>
      </c>
      <c r="B254" s="308" t="s">
        <v>6140</v>
      </c>
      <c r="C254" s="309"/>
      <c r="D254" s="310" t="s">
        <v>10489</v>
      </c>
      <c r="E254" s="322" t="s">
        <v>4596</v>
      </c>
      <c r="F254" s="293"/>
      <c r="G254" s="293"/>
      <c r="H254" s="294">
        <v>20</v>
      </c>
      <c r="I254" s="294" t="str">
        <f>IFERROR(_xlfn.IFNA(VLOOKUP($D:$D,history!$I:$Y,3,0),VLOOKUP(E:E,history!$H:$Y,4,0)),"--")</f>
        <v>--</v>
      </c>
      <c r="J254" s="282" t="s">
        <v>9870</v>
      </c>
      <c r="K254" s="282" t="str">
        <f t="shared" si="48"/>
        <v/>
      </c>
      <c r="L254" s="312">
        <f t="shared" si="45"/>
        <v>46.86</v>
      </c>
      <c r="M254" s="312">
        <f t="shared" si="46"/>
        <v>71</v>
      </c>
      <c r="N254" s="297" t="str">
        <f>_xlfn.IFNA(VLOOKUP($E:$E,'1'!$A:$E,3,0),"")</f>
        <v/>
      </c>
      <c r="O254" s="297" t="str">
        <f>_xlfn.IFNA(VLOOKUP($E:$E,'2'!$A:$E,3,0),"")</f>
        <v/>
      </c>
      <c r="P254" s="297" t="str">
        <f>_xlfn.IFNA(VLOOKUP($E:$E,'3'!$A:$D,3,0),"")</f>
        <v/>
      </c>
      <c r="Q254" s="297" t="str">
        <f>_xlfn.IFNA(VLOOKUP($E:$E,'4'!$A:$F,3,0),"")</f>
        <v/>
      </c>
      <c r="R254" s="297" t="str">
        <f>_xlfn.IFNA(VLOOKUP($E:$E,'5'!$A:$F,3,0),"")</f>
        <v/>
      </c>
      <c r="S254" s="297" t="str">
        <f>_xlfn.IFNA(VLOOKUP($E:$E,'6'!$A:$F,3,0),"")</f>
        <v/>
      </c>
      <c r="T254" s="313">
        <v>1</v>
      </c>
      <c r="U254" s="313">
        <v>50</v>
      </c>
      <c r="V254" s="313">
        <v>400</v>
      </c>
      <c r="W254" s="314">
        <v>5.1999999999999998E-2</v>
      </c>
      <c r="X254" s="315">
        <v>8.3333300000000004E-5</v>
      </c>
      <c r="Y254" s="749">
        <v>70</v>
      </c>
      <c r="Z254" s="282"/>
      <c r="AA254" s="316" t="s">
        <v>10390</v>
      </c>
      <c r="AB254" s="282" t="s">
        <v>9163</v>
      </c>
      <c r="AC254" s="317" t="s">
        <v>2081</v>
      </c>
      <c r="AD254" s="318" t="s">
        <v>11297</v>
      </c>
      <c r="AE254" s="319">
        <v>0</v>
      </c>
      <c r="AF254" s="319" t="s">
        <v>11282</v>
      </c>
      <c r="AG254" s="320">
        <v>0.89</v>
      </c>
      <c r="AH254" s="321">
        <f t="shared" si="47"/>
        <v>0</v>
      </c>
      <c r="AI254" s="287">
        <f>_xlfn.IFNA(VLOOKUP(AD:AD,грп!B:C,2,0),0)</f>
        <v>0</v>
      </c>
      <c r="AJ254" s="607">
        <v>100</v>
      </c>
      <c r="AK254" s="672">
        <f t="shared" si="49"/>
        <v>0</v>
      </c>
      <c r="AL254" s="174"/>
    </row>
    <row r="255" spans="1:38" s="4" customFormat="1" ht="12" customHeight="1" x14ac:dyDescent="0.35">
      <c r="A255" s="288"/>
      <c r="B255" s="289"/>
      <c r="C255" s="290" t="s">
        <v>555</v>
      </c>
      <c r="D255" s="291" t="s">
        <v>1735</v>
      </c>
      <c r="E255" s="292"/>
      <c r="F255" s="293"/>
      <c r="G255" s="293"/>
      <c r="H255" s="294"/>
      <c r="I255" s="294"/>
      <c r="J255" s="282" t="s">
        <v>393</v>
      </c>
      <c r="K255" s="282" t="str">
        <f t="shared" si="48"/>
        <v/>
      </c>
      <c r="L255" s="295"/>
      <c r="M255" s="296"/>
      <c r="N255" s="297"/>
      <c r="O255" s="297"/>
      <c r="P255" s="297"/>
      <c r="Q255" s="297" t="str">
        <f>_xlfn.IFNA(VLOOKUP($E:$E,'4'!$A:$F,3,0),"")</f>
        <v/>
      </c>
      <c r="R255" s="297" t="str">
        <f>_xlfn.IFNA(VLOOKUP($E:$E,'5'!$A:$F,3,0),"")</f>
        <v/>
      </c>
      <c r="S255" s="297"/>
      <c r="T255" s="298"/>
      <c r="U255" s="299"/>
      <c r="V255" s="299"/>
      <c r="W255" s="300"/>
      <c r="X255" s="301"/>
      <c r="Y255" s="749"/>
      <c r="Z255" s="282"/>
      <c r="AA255" s="280"/>
      <c r="AB255" s="280" t="s">
        <v>393</v>
      </c>
      <c r="AC255" s="302"/>
      <c r="AD255" s="303" t="s">
        <v>1735</v>
      </c>
      <c r="AE255" s="280"/>
      <c r="AF255" s="329"/>
      <c r="AG255" s="345"/>
      <c r="AH255" s="306"/>
      <c r="AI255" s="287">
        <f>_xlfn.IFNA(VLOOKUP(AD:AD,грп!B:C,2,0),0)</f>
        <v>0</v>
      </c>
      <c r="AJ255" s="607">
        <v>0</v>
      </c>
      <c r="AK255" s="672" t="str">
        <f t="shared" si="49"/>
        <v xml:space="preserve"> </v>
      </c>
      <c r="AL255" s="174"/>
    </row>
    <row r="256" spans="1:38" s="4" customFormat="1" ht="12" customHeight="1" outlineLevel="1" x14ac:dyDescent="0.35">
      <c r="A256" s="307" t="s">
        <v>1897</v>
      </c>
      <c r="B256" s="308" t="s">
        <v>6141</v>
      </c>
      <c r="C256" s="309"/>
      <c r="D256" s="310" t="s">
        <v>2169</v>
      </c>
      <c r="E256" s="324" t="s">
        <v>2170</v>
      </c>
      <c r="F256" s="293"/>
      <c r="G256" s="293"/>
      <c r="H256" s="294">
        <v>17</v>
      </c>
      <c r="I256" s="294" t="str">
        <f>IFERROR(_xlfn.IFNA(VLOOKUP($D:$D,history!$I:$Y,3,0),VLOOKUP(E:E,history!$H:$Y,4,0)),"--")</f>
        <v>--</v>
      </c>
      <c r="J256" s="282" t="s">
        <v>9869</v>
      </c>
      <c r="K256" s="282" t="str">
        <f t="shared" si="48"/>
        <v/>
      </c>
      <c r="L256" s="312">
        <f>IF($A$3="ИМ",ROUND($Y256*(1-($L$6-$F$4))*(1-$F$3)*(1+$AG$2),2),ROUND($M256*(1-($L$6-$F$4))*(1-$F$3)*(1+$AG$2),2))</f>
        <v>25550.7</v>
      </c>
      <c r="M256" s="312">
        <f>ROUND(IF($A$3="РЕГИОНЫ",AG256*$AG$3*$AG$1,IF(AI256=0,AG256*$AG$3*$AG$1,AG256*$AG$3*(1-5%)*$AG$1)),2)</f>
        <v>38713.18</v>
      </c>
      <c r="N256" s="297" t="str">
        <f>_xlfn.IFNA(VLOOKUP($E:$E,'1'!$A:$E,3,0),"")</f>
        <v/>
      </c>
      <c r="O256" s="297" t="str">
        <f>_xlfn.IFNA(VLOOKUP($E:$E,'2'!$A:$E,3,0),"")</f>
        <v/>
      </c>
      <c r="P256" s="297" t="str">
        <f>_xlfn.IFNA(VLOOKUP($E:$E,'3'!$A:$D,3,0),"")</f>
        <v/>
      </c>
      <c r="Q256" s="297" t="str">
        <f>_xlfn.IFNA(VLOOKUP($E:$E,'4'!$A:$F,3,0),"")</f>
        <v/>
      </c>
      <c r="R256" s="297" t="str">
        <f>_xlfn.IFNA(VLOOKUP($E:$E,'5'!$A:$F,3,0),"")</f>
        <v/>
      </c>
      <c r="S256" s="297" t="str">
        <f>_xlfn.IFNA(VLOOKUP($E:$E,'6'!$A:$F,3,0),"")</f>
        <v/>
      </c>
      <c r="T256" s="313">
        <v>1</v>
      </c>
      <c r="U256" s="313">
        <v>1</v>
      </c>
      <c r="V256" s="313">
        <v>1</v>
      </c>
      <c r="W256" s="314">
        <v>27.46</v>
      </c>
      <c r="X256" s="315">
        <v>7.5210526299999997E-2</v>
      </c>
      <c r="Y256" s="749">
        <v>34850</v>
      </c>
      <c r="Z256" s="282"/>
      <c r="AA256" s="316" t="s">
        <v>10390</v>
      </c>
      <c r="AB256" s="282" t="s">
        <v>9163</v>
      </c>
      <c r="AC256" s="317" t="s">
        <v>2104</v>
      </c>
      <c r="AD256" s="318" t="s">
        <v>1735</v>
      </c>
      <c r="AE256" s="319">
        <v>0</v>
      </c>
      <c r="AF256" s="319" t="s">
        <v>11273</v>
      </c>
      <c r="AG256" s="320">
        <v>485.31</v>
      </c>
      <c r="AH256" s="321">
        <f>IF($A$3="РЕГИОНЫ",ROUND($AG256*(1-($L$6-$F$4))*(1-$F$3)*(1+$AG$2)*$AG$1,2),0)</f>
        <v>0</v>
      </c>
      <c r="AI256" s="287">
        <f>_xlfn.IFNA(VLOOKUP(AD:AD,грп!B:C,2,0),0)</f>
        <v>0</v>
      </c>
      <c r="AJ256" s="607">
        <v>7</v>
      </c>
      <c r="AK256" s="672">
        <f t="shared" si="49"/>
        <v>0</v>
      </c>
      <c r="AL256" s="174"/>
    </row>
    <row r="257" spans="1:39" s="4" customFormat="1" ht="12" customHeight="1" outlineLevel="1" x14ac:dyDescent="0.35">
      <c r="A257" s="307" t="s">
        <v>10402</v>
      </c>
      <c r="B257" s="308" t="s">
        <v>6142</v>
      </c>
      <c r="C257" s="309"/>
      <c r="D257" s="310" t="s">
        <v>10490</v>
      </c>
      <c r="E257" s="342" t="s">
        <v>4690</v>
      </c>
      <c r="F257" s="293"/>
      <c r="G257" s="293"/>
      <c r="H257" s="294"/>
      <c r="I257" s="294" t="str">
        <f>IFERROR(_xlfn.IFNA(VLOOKUP($D:$D,history!$I:$Y,3,0),VLOOKUP(E:E,history!$H:$Y,4,0)),"--")</f>
        <v>--</v>
      </c>
      <c r="J257" s="282" t="s">
        <v>5946</v>
      </c>
      <c r="K257" s="282" t="str">
        <f t="shared" si="48"/>
        <v/>
      </c>
      <c r="L257" s="312">
        <f>IF($A$3="ИМ",ROUND($Y257*(1-($L$6-$F$4))*(1-$F$3)*(1+$AG$2),2),ROUND($M257*(1-($L$6-$F$4))*(1-$F$3)*(1+$AG$2),2))</f>
        <v>9608.2999999999993</v>
      </c>
      <c r="M257" s="312">
        <f>ROUND(IF($A$3="РЕГИОНЫ",AG257*$AG$3*$AG$1,IF(AI257=0,AG257*$AG$3*$AG$1,AG257*$AG$3*(1-5%)*$AG$1)),2)</f>
        <v>14558.03</v>
      </c>
      <c r="N257" s="297" t="str">
        <f>_xlfn.IFNA(VLOOKUP($E:$E,'1'!$A:$E,3,0),"")</f>
        <v/>
      </c>
      <c r="O257" s="297" t="str">
        <f>_xlfn.IFNA(VLOOKUP($E:$E,'2'!$A:$E,3,0),"")</f>
        <v/>
      </c>
      <c r="P257" s="297" t="str">
        <f>_xlfn.IFNA(VLOOKUP($E:$E,'3'!$A:$D,3,0),"")</f>
        <v/>
      </c>
      <c r="Q257" s="297" t="str">
        <f>_xlfn.IFNA(VLOOKUP($E:$E,'4'!$A:$F,3,0),"")</f>
        <v/>
      </c>
      <c r="R257" s="297" t="str">
        <f>_xlfn.IFNA(VLOOKUP($E:$E,'5'!$A:$F,3,0),"")</f>
        <v/>
      </c>
      <c r="S257" s="297" t="str">
        <f>_xlfn.IFNA(VLOOKUP($E:$E,'6'!$A:$F,3,0),"")</f>
        <v/>
      </c>
      <c r="T257" s="313">
        <v>1</v>
      </c>
      <c r="U257" s="313">
        <v>1</v>
      </c>
      <c r="V257" s="313">
        <v>2</v>
      </c>
      <c r="W257" s="314">
        <v>9.4</v>
      </c>
      <c r="X257" s="315">
        <v>2.1399082600000001E-2</v>
      </c>
      <c r="Y257" s="749">
        <v>13850</v>
      </c>
      <c r="Z257" s="282"/>
      <c r="AA257" s="316" t="s">
        <v>10393</v>
      </c>
      <c r="AB257" s="282" t="s">
        <v>9163</v>
      </c>
      <c r="AC257" s="317" t="s">
        <v>2104</v>
      </c>
      <c r="AD257" s="318" t="s">
        <v>1735</v>
      </c>
      <c r="AE257" s="319">
        <v>0</v>
      </c>
      <c r="AF257" s="319" t="s">
        <v>11287</v>
      </c>
      <c r="AG257" s="320">
        <v>182.5</v>
      </c>
      <c r="AH257" s="321">
        <f>IF($A$3="РЕГИОНЫ",ROUND($AG257*(1-($L$6-$F$4))*(1-$F$3)*(1+$AG$2)*$AG$1,2),0)</f>
        <v>0</v>
      </c>
      <c r="AI257" s="287">
        <f>_xlfn.IFNA(VLOOKUP(AD:AD,грп!B:C,2,0),0)</f>
        <v>0</v>
      </c>
      <c r="AJ257" s="607">
        <v>0</v>
      </c>
      <c r="AK257" s="672">
        <f t="shared" si="49"/>
        <v>0</v>
      </c>
      <c r="AL257" s="174"/>
    </row>
    <row r="258" spans="1:39" s="4" customFormat="1" ht="11.45" customHeight="1" outlineLevel="1" x14ac:dyDescent="0.35">
      <c r="A258" s="307" t="s">
        <v>10402</v>
      </c>
      <c r="B258" s="308" t="s">
        <v>6143</v>
      </c>
      <c r="C258" s="309" t="s">
        <v>21</v>
      </c>
      <c r="D258" s="310" t="s">
        <v>10491</v>
      </c>
      <c r="E258" s="342" t="s">
        <v>5373</v>
      </c>
      <c r="F258" s="293"/>
      <c r="G258" s="293"/>
      <c r="H258" s="294"/>
      <c r="I258" s="294" t="str">
        <f>IFERROR(_xlfn.IFNA(VLOOKUP($D:$D,history!$I:$Y,3,0),VLOOKUP(E:E,history!$H:$Y,4,0)),"--")</f>
        <v>--</v>
      </c>
      <c r="J258" s="282" t="s">
        <v>9870</v>
      </c>
      <c r="K258" s="282" t="str">
        <f t="shared" si="48"/>
        <v/>
      </c>
      <c r="L258" s="312">
        <f>IF($A$3="ИМ",ROUND($Y258*(1-($L$6-$F$4))*(1-$F$3)*(1+$AG$2),2),ROUND($M258*(1-($L$6-$F$4))*(1-$F$3)*(1+$AG$2),2))</f>
        <v>19975.78</v>
      </c>
      <c r="M258" s="312">
        <f>ROUND(IF($A$3="РЕГИОНЫ",AG258*$AG$3*$AG$1,IF(AI258=0,AG258*$AG$3*$AG$1,AG258*$AG$3*(1-5%)*$AG$1)),2)</f>
        <v>30266.33</v>
      </c>
      <c r="N258" s="297" t="str">
        <f>_xlfn.IFNA(VLOOKUP($E:$E,'1'!$A:$E,3,0),"")</f>
        <v/>
      </c>
      <c r="O258" s="297" t="str">
        <f>_xlfn.IFNA(VLOOKUP($E:$E,'2'!$A:$E,3,0),"")</f>
        <v/>
      </c>
      <c r="P258" s="297" t="str">
        <f>_xlfn.IFNA(VLOOKUP($E:$E,'3'!$A:$D,3,0),"")</f>
        <v/>
      </c>
      <c r="Q258" s="297" t="str">
        <f>_xlfn.IFNA(VLOOKUP($E:$E,'4'!$A:$F,3,0),"")</f>
        <v/>
      </c>
      <c r="R258" s="297" t="str">
        <f>_xlfn.IFNA(VLOOKUP($E:$E,'5'!$A:$F,3,0),"")</f>
        <v/>
      </c>
      <c r="S258" s="297" t="str">
        <f>_xlfn.IFNA(VLOOKUP($E:$E,'6'!$A:$F,3,0),"")</f>
        <v/>
      </c>
      <c r="T258" s="313">
        <v>1</v>
      </c>
      <c r="U258" s="313">
        <v>1</v>
      </c>
      <c r="V258" s="313">
        <v>1</v>
      </c>
      <c r="W258" s="314">
        <v>27.2</v>
      </c>
      <c r="X258" s="315">
        <v>7.1199999999999999E-2</v>
      </c>
      <c r="Y258" s="749">
        <v>28750</v>
      </c>
      <c r="Z258" s="282"/>
      <c r="AA258" s="316" t="s">
        <v>10391</v>
      </c>
      <c r="AB258" s="282" t="s">
        <v>9164</v>
      </c>
      <c r="AC258" s="317" t="s">
        <v>2104</v>
      </c>
      <c r="AD258" s="318" t="s">
        <v>1735</v>
      </c>
      <c r="AE258" s="319">
        <v>0</v>
      </c>
      <c r="AF258" s="319" t="s">
        <v>21</v>
      </c>
      <c r="AG258" s="320">
        <v>379.42</v>
      </c>
      <c r="AH258" s="321">
        <f>IF($A$3="РЕГИОНЫ",ROUND($AG258*(1-($L$6-$F$4))*(1-$F$3)*(1+$AG$2)*$AG$1,2),0)</f>
        <v>0</v>
      </c>
      <c r="AI258" s="287">
        <f>_xlfn.IFNA(VLOOKUP(AD:AD,грп!B:C,2,0),0)</f>
        <v>0</v>
      </c>
      <c r="AJ258" s="607">
        <v>0</v>
      </c>
      <c r="AK258" s="672" t="str">
        <f t="shared" si="49"/>
        <v>new</v>
      </c>
      <c r="AL258" s="174"/>
    </row>
    <row r="259" spans="1:39" s="4" customFormat="1" ht="12" customHeight="1" outlineLevel="1" x14ac:dyDescent="0.35">
      <c r="A259" s="307" t="s">
        <v>339</v>
      </c>
      <c r="B259" s="308" t="s">
        <v>6144</v>
      </c>
      <c r="C259" s="343"/>
      <c r="D259" s="310" t="s">
        <v>10492</v>
      </c>
      <c r="E259" s="322" t="s">
        <v>338</v>
      </c>
      <c r="F259" s="293"/>
      <c r="G259" s="293"/>
      <c r="H259" s="294">
        <v>8</v>
      </c>
      <c r="I259" s="294" t="str">
        <f>IFERROR(_xlfn.IFNA(VLOOKUP($D:$D,history!$I:$Y,3,0),VLOOKUP(E:E,history!$H:$Y,4,0)),"--")</f>
        <v>--</v>
      </c>
      <c r="J259" s="282" t="s">
        <v>9868</v>
      </c>
      <c r="K259" s="282" t="str">
        <f t="shared" si="48"/>
        <v/>
      </c>
      <c r="L259" s="312">
        <f>IF($A$3="ИМ",ROUND($Y259*(1-($L$6-$F$4))*(1-$F$3)*(1+$AG$2),2),ROUND($M259*(1-($L$6-$F$4))*(1-$F$3)*(1+$AG$2),2))</f>
        <v>12429.19</v>
      </c>
      <c r="M259" s="312">
        <f>ROUND(IF($A$3="РЕГИОНЫ",AG259*$AG$3*$AG$1,IF(AI259=0,AG259*$AG$3*$AG$1,AG259*$AG$3*(1-5%)*$AG$1)),2)</f>
        <v>18832.099999999999</v>
      </c>
      <c r="N259" s="297" t="str">
        <f>_xlfn.IFNA(VLOOKUP($E:$E,'1'!$A:$E,3,0),"")</f>
        <v/>
      </c>
      <c r="O259" s="297" t="str">
        <f>_xlfn.IFNA(VLOOKUP($E:$E,'2'!$A:$E,3,0),"")</f>
        <v/>
      </c>
      <c r="P259" s="297" t="str">
        <f>_xlfn.IFNA(VLOOKUP($E:$E,'3'!$A:$D,3,0),"")</f>
        <v/>
      </c>
      <c r="Q259" s="297" t="str">
        <f>_xlfn.IFNA(VLOOKUP($E:$E,'4'!$A:$F,3,0),"")</f>
        <v/>
      </c>
      <c r="R259" s="297" t="str">
        <f>_xlfn.IFNA(VLOOKUP($E:$E,'5'!$A:$F,3,0),"")</f>
        <v/>
      </c>
      <c r="S259" s="297" t="str">
        <f>_xlfn.IFNA(VLOOKUP($E:$E,'6'!$A:$F,3,0),"")</f>
        <v/>
      </c>
      <c r="T259" s="313">
        <v>1</v>
      </c>
      <c r="U259" s="313">
        <v>1</v>
      </c>
      <c r="V259" s="313">
        <v>1</v>
      </c>
      <c r="W259" s="314">
        <v>20.399999999999999</v>
      </c>
      <c r="X259" s="315">
        <v>3.6499999999999998E-2</v>
      </c>
      <c r="Y259" s="749">
        <v>16950</v>
      </c>
      <c r="Z259" s="282"/>
      <c r="AA259" s="316" t="s">
        <v>10392</v>
      </c>
      <c r="AB259" s="282" t="s">
        <v>9163</v>
      </c>
      <c r="AC259" s="317" t="s">
        <v>2104</v>
      </c>
      <c r="AD259" s="318" t="s">
        <v>1735</v>
      </c>
      <c r="AE259" s="319">
        <v>0</v>
      </c>
      <c r="AF259" s="319" t="s">
        <v>11273</v>
      </c>
      <c r="AG259" s="320">
        <v>236.08</v>
      </c>
      <c r="AH259" s="321">
        <f>IF($A$3="РЕГИОНЫ",ROUND($AG259*(1-($L$6-$F$4))*(1-$F$3)*(1+$AG$2)*$AG$1,2),0)</f>
        <v>0</v>
      </c>
      <c r="AI259" s="287">
        <f>_xlfn.IFNA(VLOOKUP(AD:AD,грп!B:C,2,0),0)</f>
        <v>0</v>
      </c>
      <c r="AJ259" s="607">
        <v>17</v>
      </c>
      <c r="AK259" s="672">
        <f t="shared" si="49"/>
        <v>0</v>
      </c>
      <c r="AL259" s="174"/>
    </row>
    <row r="260" spans="1:39" s="4" customFormat="1" ht="12" customHeight="1" x14ac:dyDescent="0.35">
      <c r="A260" s="288"/>
      <c r="B260" s="289"/>
      <c r="C260" s="290" t="s">
        <v>555</v>
      </c>
      <c r="D260" s="291" t="s">
        <v>470</v>
      </c>
      <c r="E260" s="292"/>
      <c r="F260" s="293"/>
      <c r="G260" s="293"/>
      <c r="H260" s="294"/>
      <c r="I260" s="294"/>
      <c r="J260" s="282" t="s">
        <v>393</v>
      </c>
      <c r="K260" s="282" t="str">
        <f t="shared" si="48"/>
        <v/>
      </c>
      <c r="L260" s="295"/>
      <c r="M260" s="296"/>
      <c r="N260" s="297"/>
      <c r="O260" s="297"/>
      <c r="P260" s="297"/>
      <c r="Q260" s="297" t="str">
        <f>_xlfn.IFNA(VLOOKUP($E:$E,'4'!$A:$F,3,0),"")</f>
        <v/>
      </c>
      <c r="R260" s="297" t="str">
        <f>_xlfn.IFNA(VLOOKUP($E:$E,'5'!$A:$F,3,0),"")</f>
        <v/>
      </c>
      <c r="S260" s="297"/>
      <c r="T260" s="298"/>
      <c r="U260" s="299"/>
      <c r="V260" s="299"/>
      <c r="W260" s="300"/>
      <c r="X260" s="301"/>
      <c r="Y260" s="749"/>
      <c r="Z260" s="282"/>
      <c r="AA260" s="280"/>
      <c r="AB260" s="280" t="s">
        <v>393</v>
      </c>
      <c r="AC260" s="302"/>
      <c r="AD260" s="303" t="s">
        <v>470</v>
      </c>
      <c r="AE260" s="280"/>
      <c r="AF260" s="329"/>
      <c r="AG260" s="305"/>
      <c r="AH260" s="306"/>
      <c r="AI260" s="287">
        <f>_xlfn.IFNA(VLOOKUP(AD:AD,грп!B:C,2,0),0)</f>
        <v>0</v>
      </c>
      <c r="AJ260" s="607">
        <v>0</v>
      </c>
      <c r="AK260" s="672" t="str">
        <f t="shared" si="49"/>
        <v xml:space="preserve"> </v>
      </c>
      <c r="AL260" s="174"/>
    </row>
    <row r="261" spans="1:39" s="4" customFormat="1" ht="12" customHeight="1" outlineLevel="1" x14ac:dyDescent="0.35">
      <c r="A261" s="307" t="s">
        <v>1897</v>
      </c>
      <c r="B261" s="308" t="s">
        <v>6145</v>
      </c>
      <c r="C261" s="323"/>
      <c r="D261" s="310" t="s">
        <v>4009</v>
      </c>
      <c r="E261" s="324" t="s">
        <v>2166</v>
      </c>
      <c r="F261" s="293"/>
      <c r="G261" s="293"/>
      <c r="H261" s="294">
        <v>9</v>
      </c>
      <c r="I261" s="294" t="str">
        <f>IFERROR(_xlfn.IFNA(VLOOKUP($D:$D,history!$I:$Y,3,0),VLOOKUP(E:E,history!$H:$Y,4,0)),"--")</f>
        <v>--</v>
      </c>
      <c r="J261" s="282" t="s">
        <v>9870</v>
      </c>
      <c r="K261" s="282" t="str">
        <f t="shared" si="48"/>
        <v/>
      </c>
      <c r="L261" s="312">
        <f>IF($A$3="ИМ",ROUND($Y261*(1-($L$6-$F$4))*(1-$F$3)*(1+$AG$2),2),ROUND($M261*(1-($L$6-$F$4))*(1-$F$3)*(1+$AG$2),2))</f>
        <v>12455.51</v>
      </c>
      <c r="M261" s="312">
        <f>ROUND(IF($A$3="РЕГИОНЫ",AG261*$AG$3*$AG$1,IF(AI261=0,AG261*$AG$3*$AG$1,AG261*$AG$3*(1-5%)*$AG$1)),2)</f>
        <v>18871.990000000002</v>
      </c>
      <c r="N261" s="297">
        <f>_xlfn.IFNA(VLOOKUP($E:$E,'1'!$A:$E,3,0),"")</f>
        <v>9990</v>
      </c>
      <c r="O261" s="297" t="str">
        <f>_xlfn.IFNA(VLOOKUP($E:$E,'2'!$A:$E,3,0),"")</f>
        <v/>
      </c>
      <c r="P261" s="297" t="str">
        <f>_xlfn.IFNA(VLOOKUP($E:$E,'3'!$A:$D,3,0),"")</f>
        <v/>
      </c>
      <c r="Q261" s="297" t="str">
        <f>_xlfn.IFNA(VLOOKUP($E:$E,'4'!$A:$F,3,0),"")</f>
        <v/>
      </c>
      <c r="R261" s="297" t="str">
        <f>_xlfn.IFNA(VLOOKUP($E:$E,'5'!$A:$F,3,0),"")</f>
        <v/>
      </c>
      <c r="S261" s="297" t="str">
        <f>_xlfn.IFNA(VLOOKUP($E:$E,'6'!$A:$F,3,0),"")</f>
        <v/>
      </c>
      <c r="T261" s="313">
        <v>1</v>
      </c>
      <c r="U261" s="313">
        <v>1</v>
      </c>
      <c r="V261" s="313">
        <v>2</v>
      </c>
      <c r="W261" s="314">
        <v>9.1</v>
      </c>
      <c r="X261" s="315">
        <v>3.0364583300000001E-2</v>
      </c>
      <c r="Y261" s="749">
        <v>16990</v>
      </c>
      <c r="Z261" s="282"/>
      <c r="AA261" s="316" t="s">
        <v>10390</v>
      </c>
      <c r="AB261" s="282" t="s">
        <v>9163</v>
      </c>
      <c r="AC261" s="317" t="s">
        <v>2104</v>
      </c>
      <c r="AD261" s="318" t="s">
        <v>470</v>
      </c>
      <c r="AE261" s="319">
        <v>0</v>
      </c>
      <c r="AF261" s="319" t="s">
        <v>11273</v>
      </c>
      <c r="AG261" s="320">
        <v>236.58</v>
      </c>
      <c r="AH261" s="321">
        <f>IF($A$3="РЕГИОНЫ",ROUND($AG261*(1-($L$6-$F$4))*(1-$F$3)*(1+$AG$2)*$AG$1,2),0)</f>
        <v>0</v>
      </c>
      <c r="AI261" s="287">
        <f>_xlfn.IFNA(VLOOKUP(AD:AD,грп!B:C,2,0),0)</f>
        <v>0</v>
      </c>
      <c r="AJ261" s="607">
        <v>9</v>
      </c>
      <c r="AK261" s="672">
        <f t="shared" si="49"/>
        <v>0</v>
      </c>
      <c r="AL261" s="174"/>
    </row>
    <row r="262" spans="1:39" ht="12" customHeight="1" outlineLevel="1" x14ac:dyDescent="0.35">
      <c r="A262" s="307" t="s">
        <v>10402</v>
      </c>
      <c r="B262" s="308" t="s">
        <v>6146</v>
      </c>
      <c r="C262" s="290" t="s">
        <v>555</v>
      </c>
      <c r="D262" s="310" t="s">
        <v>3755</v>
      </c>
      <c r="E262" s="322" t="s">
        <v>376</v>
      </c>
      <c r="F262" s="293"/>
      <c r="G262" s="293"/>
      <c r="H262" s="294">
        <v>10</v>
      </c>
      <c r="I262" s="294" t="str">
        <f>IFERROR(_xlfn.IFNA(VLOOKUP($D:$D,history!$I:$Y,3,0),VLOOKUP(E:E,history!$H:$Y,4,0)),"--")</f>
        <v>V</v>
      </c>
      <c r="J262" s="282" t="s">
        <v>9868</v>
      </c>
      <c r="K262" s="282" t="str">
        <f t="shared" si="48"/>
        <v/>
      </c>
      <c r="L262" s="312">
        <f>IF($A$3="ИМ",ROUND($Y262*(1-($L$6-$F$4))*(1-$F$3)*(1+$AG$2),2),ROUND($M262*(1-($L$6-$F$4))*(1-$F$3)*(1+$AG$2),2))</f>
        <v>8639.57</v>
      </c>
      <c r="M262" s="312">
        <f>ROUND(IF($A$3="РЕГИОНЫ",AG262*$AG$3*$AG$1,IF(AI262=0,AG262*$AG$3*$AG$1,AG262*$AG$3*(1-5%)*$AG$1)),2)</f>
        <v>13090.26</v>
      </c>
      <c r="N262" s="297" t="str">
        <f>_xlfn.IFNA(VLOOKUP($E:$E,'1'!$A:$E,3,0),"")</f>
        <v/>
      </c>
      <c r="O262" s="297" t="str">
        <f>_xlfn.IFNA(VLOOKUP($E:$E,'2'!$A:$E,3,0),"")</f>
        <v/>
      </c>
      <c r="P262" s="297" t="str">
        <f>_xlfn.IFNA(VLOOKUP($E:$E,'3'!$A:$D,3,0),"")</f>
        <v/>
      </c>
      <c r="Q262" s="297" t="str">
        <f>_xlfn.IFNA(VLOOKUP($E:$E,'4'!$A:$F,3,0),"")</f>
        <v/>
      </c>
      <c r="R262" s="297" t="str">
        <f>_xlfn.IFNA(VLOOKUP($E:$E,'5'!$A:$F,3,0),"")</f>
        <v/>
      </c>
      <c r="S262" s="297" t="str">
        <f>_xlfn.IFNA(VLOOKUP($E:$E,'6'!$A:$F,3,0),"")</f>
        <v/>
      </c>
      <c r="T262" s="313">
        <v>1</v>
      </c>
      <c r="U262" s="313">
        <v>1</v>
      </c>
      <c r="V262" s="313">
        <v>2</v>
      </c>
      <c r="W262" s="314">
        <v>7.78</v>
      </c>
      <c r="X262" s="315">
        <v>3.3909090900000001E-2</v>
      </c>
      <c r="Y262" s="749">
        <v>12450</v>
      </c>
      <c r="Z262" s="282"/>
      <c r="AA262" s="316" t="s">
        <v>10390</v>
      </c>
      <c r="AB262" s="282" t="s">
        <v>9163</v>
      </c>
      <c r="AC262" s="317" t="s">
        <v>2104</v>
      </c>
      <c r="AD262" s="318" t="s">
        <v>470</v>
      </c>
      <c r="AE262" s="319">
        <v>0</v>
      </c>
      <c r="AF262" s="319" t="s">
        <v>11273</v>
      </c>
      <c r="AG262" s="320">
        <v>164.1</v>
      </c>
      <c r="AH262" s="321">
        <f>IF($A$3="РЕГИОНЫ",ROUND($AG262*(1-($L$6-$F$4))*(1-$F$3)*(1+$AG$2)*$AG$1,2),0)</f>
        <v>0</v>
      </c>
      <c r="AI262" s="287">
        <f>_xlfn.IFNA(VLOOKUP(AD:AD,грп!B:C,2,0),0)</f>
        <v>0</v>
      </c>
      <c r="AJ262" s="607">
        <v>9</v>
      </c>
      <c r="AK262" s="672" t="str">
        <f t="shared" si="49"/>
        <v xml:space="preserve"> </v>
      </c>
      <c r="AL262" s="174"/>
      <c r="AM262" s="4"/>
    </row>
    <row r="263" spans="1:39" s="4" customFormat="1" ht="12" customHeight="1" x14ac:dyDescent="0.35">
      <c r="A263" s="288"/>
      <c r="B263" s="289"/>
      <c r="C263" s="290" t="s">
        <v>555</v>
      </c>
      <c r="D263" s="291" t="s">
        <v>4758</v>
      </c>
      <c r="E263" s="292"/>
      <c r="F263" s="293"/>
      <c r="G263" s="293"/>
      <c r="H263" s="294"/>
      <c r="I263" s="294"/>
      <c r="J263" s="282" t="s">
        <v>393</v>
      </c>
      <c r="K263" s="282" t="str">
        <f t="shared" si="48"/>
        <v/>
      </c>
      <c r="L263" s="295"/>
      <c r="M263" s="296"/>
      <c r="N263" s="297"/>
      <c r="O263" s="297"/>
      <c r="P263" s="297"/>
      <c r="Q263" s="297" t="str">
        <f>_xlfn.IFNA(VLOOKUP($E:$E,'4'!$A:$F,3,0),"")</f>
        <v/>
      </c>
      <c r="R263" s="297" t="str">
        <f>_xlfn.IFNA(VLOOKUP($E:$E,'5'!$A:$F,3,0),"")</f>
        <v/>
      </c>
      <c r="S263" s="297"/>
      <c r="T263" s="298"/>
      <c r="U263" s="299"/>
      <c r="V263" s="299"/>
      <c r="W263" s="300"/>
      <c r="X263" s="301"/>
      <c r="Y263" s="749"/>
      <c r="Z263" s="282"/>
      <c r="AA263" s="280"/>
      <c r="AB263" s="280" t="s">
        <v>393</v>
      </c>
      <c r="AC263" s="302"/>
      <c r="AD263" s="338" t="s">
        <v>4758</v>
      </c>
      <c r="AE263" s="280"/>
      <c r="AF263" s="329"/>
      <c r="AG263" s="305"/>
      <c r="AH263" s="306"/>
      <c r="AI263" s="287">
        <f>_xlfn.IFNA(VLOOKUP(AD:AD,грп!B:C,2,0),0)</f>
        <v>0</v>
      </c>
      <c r="AJ263" s="607">
        <v>0</v>
      </c>
      <c r="AK263" s="672" t="str">
        <f t="shared" si="49"/>
        <v xml:space="preserve"> </v>
      </c>
      <c r="AL263" s="174"/>
    </row>
    <row r="264" spans="1:39" s="4" customFormat="1" ht="12" customHeight="1" outlineLevel="1" x14ac:dyDescent="0.35">
      <c r="A264" s="307" t="s">
        <v>10402</v>
      </c>
      <c r="B264" s="308" t="s">
        <v>6147</v>
      </c>
      <c r="C264" s="309"/>
      <c r="D264" s="310" t="s">
        <v>4945</v>
      </c>
      <c r="E264" s="322" t="s">
        <v>4675</v>
      </c>
      <c r="F264" s="293"/>
      <c r="G264" s="293"/>
      <c r="H264" s="294">
        <v>15</v>
      </c>
      <c r="I264" s="294" t="str">
        <f>IFERROR(_xlfn.IFNA(VLOOKUP($D:$D,history!$I:$Y,3,0),VLOOKUP(E:E,history!$H:$Y,4,0)),"--")</f>
        <v>--</v>
      </c>
      <c r="J264" s="282" t="s">
        <v>5946</v>
      </c>
      <c r="K264" s="282" t="str">
        <f t="shared" si="48"/>
        <v/>
      </c>
      <c r="L264" s="312">
        <f>IF($A$3="ИМ",ROUND($Y264*(1-($L$6-$F$4))*(1-$F$3)*(1+$AG$2),2),ROUND($M264*(1-($L$6-$F$4))*(1-$F$3)*(1+$AG$2),2))</f>
        <v>2070.65</v>
      </c>
      <c r="M264" s="312">
        <f>ROUND(IF($A$3="РЕГИОНЫ",AG264*$AG$3*$AG$1,IF(AI264=0,AG264*$AG$3*$AG$1,AG264*$AG$3*(1-5%)*$AG$1)),2)</f>
        <v>3137.35</v>
      </c>
      <c r="N264" s="297" t="str">
        <f>_xlfn.IFNA(VLOOKUP($E:$E,'1'!$A:$E,3,0),"")</f>
        <v/>
      </c>
      <c r="O264" s="297" t="str">
        <f>_xlfn.IFNA(VLOOKUP($E:$E,'2'!$A:$E,3,0),"")</f>
        <v/>
      </c>
      <c r="P264" s="297" t="str">
        <f>_xlfn.IFNA(VLOOKUP($E:$E,'3'!$A:$D,3,0),"")</f>
        <v/>
      </c>
      <c r="Q264" s="297" t="str">
        <f>_xlfn.IFNA(VLOOKUP($E:$E,'4'!$A:$F,3,0),"")</f>
        <v/>
      </c>
      <c r="R264" s="297">
        <f>_xlfn.IFNA(VLOOKUP($E:$E,'5'!$A:$F,3,0),"")</f>
        <v>2046</v>
      </c>
      <c r="S264" s="297" t="str">
        <f>_xlfn.IFNA(VLOOKUP($E:$E,'6'!$A:$F,3,0),"")</f>
        <v/>
      </c>
      <c r="T264" s="313">
        <v>1</v>
      </c>
      <c r="U264" s="313">
        <v>1</v>
      </c>
      <c r="V264" s="313">
        <v>20</v>
      </c>
      <c r="W264" s="314">
        <v>0.51</v>
      </c>
      <c r="X264" s="315">
        <v>1.4025973999999999E-3</v>
      </c>
      <c r="Y264" s="749">
        <v>2990</v>
      </c>
      <c r="Z264" s="282"/>
      <c r="AA264" s="316" t="s">
        <v>10390</v>
      </c>
      <c r="AB264" s="282" t="s">
        <v>9163</v>
      </c>
      <c r="AC264" s="317" t="s">
        <v>2104</v>
      </c>
      <c r="AD264" s="318" t="s">
        <v>4758</v>
      </c>
      <c r="AE264" s="319">
        <v>0</v>
      </c>
      <c r="AF264" s="319" t="s">
        <v>11273</v>
      </c>
      <c r="AG264" s="320">
        <v>39.33</v>
      </c>
      <c r="AH264" s="321">
        <f>IF($A$3="РЕГИОНЫ",ROUND($AG264*(1-($L$6-$F$4))*(1-$F$3)*(1+$AG$2)*$AG$1,2),0)</f>
        <v>0</v>
      </c>
      <c r="AI264" s="287">
        <f>_xlfn.IFNA(VLOOKUP(AD:AD,грп!B:C,2,0),0)</f>
        <v>0</v>
      </c>
      <c r="AJ264" s="607">
        <v>127</v>
      </c>
      <c r="AK264" s="672">
        <f t="shared" si="49"/>
        <v>0</v>
      </c>
      <c r="AL264" s="174"/>
    </row>
    <row r="265" spans="1:39" s="4" customFormat="1" ht="12" customHeight="1" outlineLevel="1" x14ac:dyDescent="0.35">
      <c r="A265" s="307" t="s">
        <v>10402</v>
      </c>
      <c r="B265" s="308" t="s">
        <v>6148</v>
      </c>
      <c r="C265" s="309"/>
      <c r="D265" s="310" t="s">
        <v>5170</v>
      </c>
      <c r="E265" s="322" t="s">
        <v>4676</v>
      </c>
      <c r="F265" s="293"/>
      <c r="G265" s="293"/>
      <c r="H265" s="294"/>
      <c r="I265" s="294" t="str">
        <f>IFERROR(_xlfn.IFNA(VLOOKUP($D:$D,history!$I:$Y,3,0),VLOOKUP(E:E,history!$H:$Y,4,0)),"--")</f>
        <v>--</v>
      </c>
      <c r="J265" s="282" t="s">
        <v>5946</v>
      </c>
      <c r="K265" s="282" t="str">
        <f t="shared" si="48"/>
        <v/>
      </c>
      <c r="L265" s="312">
        <f>IF($A$3="ИМ",ROUND($Y265*(1-($L$6-$F$4))*(1-$F$3)*(1+$AG$2),2),ROUND($M265*(1-($L$6-$F$4))*(1-$F$3)*(1+$AG$2),2))</f>
        <v>1995.36</v>
      </c>
      <c r="M265" s="312">
        <f>ROUND(IF($A$3="РЕГИОНЫ",AG265*$AG$3*$AG$1,IF(AI265=0,AG265*$AG$3*$AG$1,AG265*$AG$3*(1-5%)*$AG$1)),2)</f>
        <v>3023.28</v>
      </c>
      <c r="N265" s="297" t="str">
        <f>_xlfn.IFNA(VLOOKUP($E:$E,'1'!$A:$E,3,0),"")</f>
        <v/>
      </c>
      <c r="O265" s="297" t="str">
        <f>_xlfn.IFNA(VLOOKUP($E:$E,'2'!$A:$E,3,0),"")</f>
        <v/>
      </c>
      <c r="P265" s="297" t="str">
        <f>_xlfn.IFNA(VLOOKUP($E:$E,'3'!$A:$D,3,0),"")</f>
        <v/>
      </c>
      <c r="Q265" s="297" t="str">
        <f>_xlfn.IFNA(VLOOKUP($E:$E,'4'!$A:$F,3,0),"")</f>
        <v/>
      </c>
      <c r="R265" s="297">
        <f>_xlfn.IFNA(VLOOKUP($E:$E,'5'!$A:$F,3,0),"")</f>
        <v>2154</v>
      </c>
      <c r="S265" s="297" t="str">
        <f>_xlfn.IFNA(VLOOKUP($E:$E,'6'!$A:$F,3,0),"")</f>
        <v/>
      </c>
      <c r="T265" s="313">
        <v>1</v>
      </c>
      <c r="U265" s="313">
        <v>1</v>
      </c>
      <c r="V265" s="313">
        <v>20</v>
      </c>
      <c r="W265" s="314">
        <v>0.64</v>
      </c>
      <c r="X265" s="315">
        <v>1.4666667E-3</v>
      </c>
      <c r="Y265" s="749">
        <v>2890</v>
      </c>
      <c r="Z265" s="282"/>
      <c r="AA265" s="316" t="s">
        <v>10390</v>
      </c>
      <c r="AB265" s="282" t="s">
        <v>9163</v>
      </c>
      <c r="AC265" s="317" t="s">
        <v>2104</v>
      </c>
      <c r="AD265" s="318" t="s">
        <v>4758</v>
      </c>
      <c r="AE265" s="319">
        <v>0</v>
      </c>
      <c r="AF265" s="319" t="s">
        <v>11273</v>
      </c>
      <c r="AG265" s="320">
        <v>37.9</v>
      </c>
      <c r="AH265" s="321">
        <f>IF($A$3="РЕГИОНЫ",ROUND($AG265*(1-($L$6-$F$4))*(1-$F$3)*(1+$AG$2)*$AG$1,2),0)</f>
        <v>0</v>
      </c>
      <c r="AI265" s="287">
        <f>_xlfn.IFNA(VLOOKUP(AD:AD,грп!B:C,2,0),0)</f>
        <v>0</v>
      </c>
      <c r="AJ265" s="607">
        <v>0</v>
      </c>
      <c r="AK265" s="672">
        <f t="shared" si="49"/>
        <v>0</v>
      </c>
      <c r="AL265" s="174"/>
    </row>
    <row r="266" spans="1:39" s="4" customFormat="1" ht="12" customHeight="1" x14ac:dyDescent="0.35">
      <c r="A266" s="288"/>
      <c r="B266" s="289"/>
      <c r="C266" s="290" t="s">
        <v>555</v>
      </c>
      <c r="D266" s="291" t="s">
        <v>4043</v>
      </c>
      <c r="E266" s="292"/>
      <c r="F266" s="293"/>
      <c r="G266" s="293"/>
      <c r="H266" s="294"/>
      <c r="I266" s="294"/>
      <c r="J266" s="282" t="s">
        <v>393</v>
      </c>
      <c r="K266" s="282" t="str">
        <f t="shared" si="48"/>
        <v/>
      </c>
      <c r="L266" s="295"/>
      <c r="M266" s="296"/>
      <c r="N266" s="297"/>
      <c r="O266" s="297"/>
      <c r="P266" s="297"/>
      <c r="Q266" s="297" t="str">
        <f>_xlfn.IFNA(VLOOKUP($E:$E,'4'!$A:$F,3,0),"")</f>
        <v/>
      </c>
      <c r="R266" s="297" t="str">
        <f>_xlfn.IFNA(VLOOKUP($E:$E,'5'!$A:$F,3,0),"")</f>
        <v/>
      </c>
      <c r="S266" s="297"/>
      <c r="T266" s="298"/>
      <c r="U266" s="299"/>
      <c r="V266" s="299"/>
      <c r="W266" s="300"/>
      <c r="X266" s="301"/>
      <c r="Y266" s="749"/>
      <c r="Z266" s="282"/>
      <c r="AA266" s="280"/>
      <c r="AB266" s="280"/>
      <c r="AC266" s="302"/>
      <c r="AD266" s="303" t="s">
        <v>4043</v>
      </c>
      <c r="AE266" s="280"/>
      <c r="AF266" s="329"/>
      <c r="AG266" s="305"/>
      <c r="AH266" s="306"/>
      <c r="AI266" s="287">
        <f>_xlfn.IFNA(VLOOKUP(AD:AD,грп!B:C,2,0),0)</f>
        <v>0</v>
      </c>
      <c r="AJ266" s="607">
        <v>0</v>
      </c>
      <c r="AK266" s="672" t="str">
        <f t="shared" si="49"/>
        <v xml:space="preserve"> </v>
      </c>
      <c r="AL266" s="174"/>
    </row>
    <row r="267" spans="1:39" s="4" customFormat="1" ht="12" customHeight="1" outlineLevel="1" x14ac:dyDescent="0.35">
      <c r="A267" s="307" t="s">
        <v>1897</v>
      </c>
      <c r="B267" s="308" t="s">
        <v>6149</v>
      </c>
      <c r="C267" s="323"/>
      <c r="D267" s="310" t="s">
        <v>2925</v>
      </c>
      <c r="E267" s="324" t="s">
        <v>2482</v>
      </c>
      <c r="F267" s="293"/>
      <c r="G267" s="293"/>
      <c r="H267" s="294"/>
      <c r="I267" s="294" t="str">
        <f>IFERROR(_xlfn.IFNA(VLOOKUP($D:$D,history!$I:$Y,3,0),VLOOKUP(E:E,history!$H:$Y,4,0)),"--")</f>
        <v>--</v>
      </c>
      <c r="J267" s="282" t="s">
        <v>5946</v>
      </c>
      <c r="K267" s="282" t="str">
        <f t="shared" si="48"/>
        <v/>
      </c>
      <c r="L267" s="312">
        <f t="shared" ref="L267:L272" si="50">IF($A$3="ИМ",ROUND($Y267*(1-($L$6-$F$4))*(1-$F$3)*(1+$AG$2),2),ROUND($M267*(1-($L$6-$F$4))*(1-$F$3)*(1+$AG$2),2))</f>
        <v>13672.74</v>
      </c>
      <c r="M267" s="312">
        <f t="shared" ref="M267:M272" si="51">ROUND(IF($A$3="РЕГИОНЫ",AG267*$AG$3*$AG$1,IF(AI267=0,AG267*$AG$3*$AG$1,AG267*$AG$3*(1-5%)*$AG$1)),2)</f>
        <v>20716.27</v>
      </c>
      <c r="N267" s="297" t="str">
        <f>_xlfn.IFNA(VLOOKUP($E:$E,'1'!$A:$E,3,0),"")</f>
        <v/>
      </c>
      <c r="O267" s="297" t="str">
        <f>_xlfn.IFNA(VLOOKUP($E:$E,'2'!$A:$E,3,0),"")</f>
        <v/>
      </c>
      <c r="P267" s="297" t="str">
        <f>_xlfn.IFNA(VLOOKUP($E:$E,'3'!$A:$D,3,0),"")</f>
        <v/>
      </c>
      <c r="Q267" s="297" t="str">
        <f>_xlfn.IFNA(VLOOKUP($E:$E,'4'!$A:$F,3,0),"")</f>
        <v/>
      </c>
      <c r="R267" s="297">
        <f>_xlfn.IFNA(VLOOKUP($E:$E,'5'!$A:$F,3,0),"")</f>
        <v>11896</v>
      </c>
      <c r="S267" s="297" t="str">
        <f>_xlfn.IFNA(VLOOKUP($E:$E,'6'!$A:$F,3,0),"")</f>
        <v/>
      </c>
      <c r="T267" s="313">
        <v>1</v>
      </c>
      <c r="U267" s="313">
        <v>1</v>
      </c>
      <c r="V267" s="313">
        <v>4</v>
      </c>
      <c r="W267" s="314">
        <v>3.6880000000000002</v>
      </c>
      <c r="X267" s="315">
        <v>1.438E-2</v>
      </c>
      <c r="Y267" s="749">
        <v>18650</v>
      </c>
      <c r="Z267" s="282"/>
      <c r="AA267" s="316" t="s">
        <v>10391</v>
      </c>
      <c r="AB267" s="282" t="s">
        <v>9163</v>
      </c>
      <c r="AC267" s="317" t="s">
        <v>2104</v>
      </c>
      <c r="AD267" s="318" t="s">
        <v>4043</v>
      </c>
      <c r="AE267" s="319">
        <v>0</v>
      </c>
      <c r="AF267" s="319" t="s">
        <v>11298</v>
      </c>
      <c r="AG267" s="320">
        <v>259.7</v>
      </c>
      <c r="AH267" s="321">
        <f t="shared" ref="AH267:AH272" si="52">IF($A$3="РЕГИОНЫ",ROUND($AG267*(1-($L$6-$F$4))*(1-$F$3)*(1+$AG$2)*$AG$1,2),0)</f>
        <v>0</v>
      </c>
      <c r="AI267" s="287">
        <f>_xlfn.IFNA(VLOOKUP(AD:AD,грп!B:C,2,0),0)</f>
        <v>0</v>
      </c>
      <c r="AJ267" s="607">
        <v>1</v>
      </c>
      <c r="AK267" s="672">
        <f t="shared" si="49"/>
        <v>0</v>
      </c>
      <c r="AL267" s="174"/>
    </row>
    <row r="268" spans="1:39" s="4" customFormat="1" ht="12" customHeight="1" outlineLevel="1" x14ac:dyDescent="0.35">
      <c r="A268" s="307" t="s">
        <v>1897</v>
      </c>
      <c r="B268" s="308" t="s">
        <v>6150</v>
      </c>
      <c r="C268" s="323"/>
      <c r="D268" s="310" t="s">
        <v>3289</v>
      </c>
      <c r="E268" s="324" t="s">
        <v>2481</v>
      </c>
      <c r="F268" s="293"/>
      <c r="G268" s="293"/>
      <c r="H268" s="294"/>
      <c r="I268" s="294" t="str">
        <f>IFERROR(_xlfn.IFNA(VLOOKUP($D:$D,history!$I:$Y,3,0),VLOOKUP(E:E,history!$H:$Y,4,0)),"--")</f>
        <v>--</v>
      </c>
      <c r="J268" s="282" t="s">
        <v>9870</v>
      </c>
      <c r="K268" s="282" t="str">
        <f t="shared" si="48"/>
        <v/>
      </c>
      <c r="L268" s="312">
        <f t="shared" si="50"/>
        <v>13099.92</v>
      </c>
      <c r="M268" s="312">
        <f t="shared" si="51"/>
        <v>19848.37</v>
      </c>
      <c r="N268" s="297" t="str">
        <f>_xlfn.IFNA(VLOOKUP($E:$E,'1'!$A:$E,3,0),"")</f>
        <v/>
      </c>
      <c r="O268" s="297" t="str">
        <f>_xlfn.IFNA(VLOOKUP($E:$E,'2'!$A:$E,3,0),"")</f>
        <v/>
      </c>
      <c r="P268" s="297" t="str">
        <f>_xlfn.IFNA(VLOOKUP($E:$E,'3'!$A:$D,3,0),"")</f>
        <v/>
      </c>
      <c r="Q268" s="297" t="str">
        <f>_xlfn.IFNA(VLOOKUP($E:$E,'4'!$A:$F,3,0),"")</f>
        <v/>
      </c>
      <c r="R268" s="297">
        <f>_xlfn.IFNA(VLOOKUP($E:$E,'5'!$A:$F,3,0),"")</f>
        <v>10273</v>
      </c>
      <c r="S268" s="297" t="str">
        <f>_xlfn.IFNA(VLOOKUP($E:$E,'6'!$A:$F,3,0),"")</f>
        <v/>
      </c>
      <c r="T268" s="313">
        <v>1</v>
      </c>
      <c r="U268" s="313">
        <v>1</v>
      </c>
      <c r="V268" s="313">
        <v>4</v>
      </c>
      <c r="W268" s="314">
        <v>3.7</v>
      </c>
      <c r="X268" s="315">
        <v>1.438E-2</v>
      </c>
      <c r="Y268" s="749">
        <v>17890</v>
      </c>
      <c r="Z268" s="282"/>
      <c r="AA268" s="316" t="s">
        <v>10391</v>
      </c>
      <c r="AB268" s="282" t="s">
        <v>9163</v>
      </c>
      <c r="AC268" s="317" t="s">
        <v>2104</v>
      </c>
      <c r="AD268" s="318" t="s">
        <v>4043</v>
      </c>
      <c r="AE268" s="319">
        <v>0</v>
      </c>
      <c r="AF268" s="319" t="s">
        <v>11270</v>
      </c>
      <c r="AG268" s="320">
        <v>248.82</v>
      </c>
      <c r="AH268" s="321">
        <f t="shared" si="52"/>
        <v>0</v>
      </c>
      <c r="AI268" s="287">
        <f>_xlfn.IFNA(VLOOKUP(AD:AD,грп!B:C,2,0),0)</f>
        <v>0</v>
      </c>
      <c r="AJ268" s="607">
        <v>0</v>
      </c>
      <c r="AK268" s="672">
        <f t="shared" si="49"/>
        <v>0</v>
      </c>
      <c r="AL268" s="174"/>
    </row>
    <row r="269" spans="1:39" s="4" customFormat="1" ht="11.45" customHeight="1" outlineLevel="1" x14ac:dyDescent="0.35">
      <c r="A269" s="307" t="s">
        <v>1897</v>
      </c>
      <c r="B269" s="308">
        <v>0</v>
      </c>
      <c r="C269" s="309" t="s">
        <v>21</v>
      </c>
      <c r="D269" s="310" t="s">
        <v>10493</v>
      </c>
      <c r="E269" s="322" t="s">
        <v>9216</v>
      </c>
      <c r="F269" s="293"/>
      <c r="G269" s="293"/>
      <c r="H269" s="294"/>
      <c r="I269" s="294" t="str">
        <f>IFERROR(_xlfn.IFNA(VLOOKUP($D:$D,history!$I:$Y,3,0),VLOOKUP(E:E,history!$H:$Y,4,0)),"--")</f>
        <v>--</v>
      </c>
      <c r="J269" s="282" t="s">
        <v>5946</v>
      </c>
      <c r="K269" s="282" t="str">
        <f t="shared" si="48"/>
        <v/>
      </c>
      <c r="L269" s="312">
        <f t="shared" si="50"/>
        <v>0</v>
      </c>
      <c r="M269" s="312">
        <f t="shared" si="51"/>
        <v>0</v>
      </c>
      <c r="N269" s="297" t="str">
        <f>_xlfn.IFNA(VLOOKUP($E:$E,'1'!$A:$E,3,0),"")</f>
        <v/>
      </c>
      <c r="O269" s="297" t="str">
        <f>_xlfn.IFNA(VLOOKUP($E:$E,'2'!$A:$E,3,0),"")</f>
        <v/>
      </c>
      <c r="P269" s="297" t="str">
        <f>_xlfn.IFNA(VLOOKUP($E:$E,'3'!$A:$D,3,0),"")</f>
        <v/>
      </c>
      <c r="Q269" s="297" t="str">
        <f>_xlfn.IFNA(VLOOKUP($E:$E,'4'!$A:$F,3,0),"")</f>
        <v/>
      </c>
      <c r="R269" s="297" t="str">
        <f>_xlfn.IFNA(VLOOKUP($E:$E,'5'!$A:$F,3,0),"")</f>
        <v/>
      </c>
      <c r="S269" s="297" t="str">
        <f>_xlfn.IFNA(VLOOKUP($E:$E,'6'!$A:$F,3,0),"")</f>
        <v/>
      </c>
      <c r="T269" s="313">
        <v>1</v>
      </c>
      <c r="U269" s="313">
        <v>1</v>
      </c>
      <c r="V269" s="313">
        <v>5</v>
      </c>
      <c r="W269" s="314">
        <v>3.3</v>
      </c>
      <c r="X269" s="315">
        <v>6.7600000000000004E-3</v>
      </c>
      <c r="Y269" s="749">
        <v>0</v>
      </c>
      <c r="Z269" s="282"/>
      <c r="AA269" s="316" t="s">
        <v>10390</v>
      </c>
      <c r="AB269" s="282" t="s">
        <v>10389</v>
      </c>
      <c r="AC269" s="317" t="s">
        <v>2104</v>
      </c>
      <c r="AD269" s="318" t="s">
        <v>4043</v>
      </c>
      <c r="AE269" s="319">
        <v>0</v>
      </c>
      <c r="AF269" s="319" t="s">
        <v>21</v>
      </c>
      <c r="AG269" s="320">
        <v>0</v>
      </c>
      <c r="AH269" s="321">
        <f t="shared" si="52"/>
        <v>0</v>
      </c>
      <c r="AI269" s="287">
        <f>_xlfn.IFNA(VLOOKUP(AD:AD,грп!B:C,2,0),0)</f>
        <v>0</v>
      </c>
      <c r="AJ269" s="607">
        <v>0</v>
      </c>
      <c r="AK269" s="672" t="str">
        <f t="shared" si="49"/>
        <v>new</v>
      </c>
      <c r="AL269" s="174"/>
    </row>
    <row r="270" spans="1:39" s="4" customFormat="1" ht="12" customHeight="1" outlineLevel="1" x14ac:dyDescent="0.35">
      <c r="A270" s="307" t="s">
        <v>10402</v>
      </c>
      <c r="B270" s="308" t="s">
        <v>6151</v>
      </c>
      <c r="C270" s="309" t="s">
        <v>21</v>
      </c>
      <c r="D270" s="310" t="s">
        <v>10354</v>
      </c>
      <c r="E270" s="322" t="s">
        <v>5222</v>
      </c>
      <c r="F270" s="293"/>
      <c r="G270" s="293"/>
      <c r="H270" s="294">
        <v>1</v>
      </c>
      <c r="I270" s="294" t="str">
        <f>IFERROR(_xlfn.IFNA(VLOOKUP($D:$D,history!$I:$Y,3,0),VLOOKUP(E:E,history!$H:$Y,4,0)),"--")</f>
        <v>--</v>
      </c>
      <c r="J270" s="282" t="s">
        <v>9868</v>
      </c>
      <c r="K270" s="282" t="str">
        <f t="shared" si="48"/>
        <v/>
      </c>
      <c r="L270" s="312">
        <f t="shared" si="50"/>
        <v>10739.7</v>
      </c>
      <c r="M270" s="312">
        <f t="shared" si="51"/>
        <v>16272.28</v>
      </c>
      <c r="N270" s="297" t="str">
        <f>_xlfn.IFNA(VLOOKUP($E:$E,'1'!$A:$E,3,0),"")</f>
        <v/>
      </c>
      <c r="O270" s="297" t="str">
        <f>_xlfn.IFNA(VLOOKUP($E:$E,'2'!$A:$E,3,0),"")</f>
        <v/>
      </c>
      <c r="P270" s="297" t="str">
        <f>_xlfn.IFNA(VLOOKUP($E:$E,'3'!$A:$D,3,0),"")</f>
        <v/>
      </c>
      <c r="Q270" s="297" t="str">
        <f>_xlfn.IFNA(VLOOKUP($E:$E,'4'!$A:$F,3,0),"")</f>
        <v/>
      </c>
      <c r="R270" s="297">
        <f>_xlfn.IFNA(VLOOKUP($E:$E,'5'!$A:$F,3,0),"")</f>
        <v>8538.7000000000007</v>
      </c>
      <c r="S270" s="297" t="str">
        <f>_xlfn.IFNA(VLOOKUP($E:$E,'6'!$A:$F,3,0),"")</f>
        <v/>
      </c>
      <c r="T270" s="313">
        <v>1</v>
      </c>
      <c r="U270" s="313">
        <v>1</v>
      </c>
      <c r="V270" s="313">
        <v>6</v>
      </c>
      <c r="W270" s="314">
        <v>3.786</v>
      </c>
      <c r="X270" s="315">
        <v>1.6333333299999999E-2</v>
      </c>
      <c r="Y270" s="749">
        <v>15490</v>
      </c>
      <c r="Z270" s="282"/>
      <c r="AA270" s="316" t="s">
        <v>10392</v>
      </c>
      <c r="AB270" s="282" t="s">
        <v>9164</v>
      </c>
      <c r="AC270" s="317" t="s">
        <v>2104</v>
      </c>
      <c r="AD270" s="318" t="s">
        <v>4043</v>
      </c>
      <c r="AE270" s="319">
        <v>0</v>
      </c>
      <c r="AF270" s="319" t="s">
        <v>11299</v>
      </c>
      <c r="AG270" s="320">
        <v>203.99</v>
      </c>
      <c r="AH270" s="321">
        <f t="shared" si="52"/>
        <v>0</v>
      </c>
      <c r="AI270" s="287">
        <f>_xlfn.IFNA(VLOOKUP(AD:AD,грп!B:C,2,0),0)</f>
        <v>0</v>
      </c>
      <c r="AJ270" s="607">
        <v>0</v>
      </c>
      <c r="AK270" s="672" t="str">
        <f t="shared" si="49"/>
        <v>new</v>
      </c>
      <c r="AL270" s="174"/>
    </row>
    <row r="271" spans="1:39" s="4" customFormat="1" ht="12" customHeight="1" outlineLevel="1" x14ac:dyDescent="0.35">
      <c r="A271" s="307" t="s">
        <v>10402</v>
      </c>
      <c r="B271" s="308" t="s">
        <v>6152</v>
      </c>
      <c r="C271" s="309" t="s">
        <v>21</v>
      </c>
      <c r="D271" s="310" t="s">
        <v>10494</v>
      </c>
      <c r="E271" s="322" t="s">
        <v>5223</v>
      </c>
      <c r="F271" s="293"/>
      <c r="G271" s="293"/>
      <c r="H271" s="294">
        <v>2</v>
      </c>
      <c r="I271" s="294" t="str">
        <f>IFERROR(_xlfn.IFNA(VLOOKUP($D:$D,history!$I:$Y,3,0),VLOOKUP(E:E,history!$H:$Y,4,0)),"--")</f>
        <v>--</v>
      </c>
      <c r="J271" s="282" t="s">
        <v>9869</v>
      </c>
      <c r="K271" s="282" t="str">
        <f t="shared" si="48"/>
        <v/>
      </c>
      <c r="L271" s="312">
        <f t="shared" si="50"/>
        <v>10739.7</v>
      </c>
      <c r="M271" s="312">
        <f t="shared" si="51"/>
        <v>16272.28</v>
      </c>
      <c r="N271" s="297" t="str">
        <f>_xlfn.IFNA(VLOOKUP($E:$E,'1'!$A:$E,3,0),"")</f>
        <v/>
      </c>
      <c r="O271" s="297" t="str">
        <f>_xlfn.IFNA(VLOOKUP($E:$E,'2'!$A:$E,3,0),"")</f>
        <v/>
      </c>
      <c r="P271" s="297" t="str">
        <f>_xlfn.IFNA(VLOOKUP($E:$E,'3'!$A:$D,3,0),"")</f>
        <v/>
      </c>
      <c r="Q271" s="297" t="str">
        <f>_xlfn.IFNA(VLOOKUP($E:$E,'4'!$A:$F,3,0),"")</f>
        <v/>
      </c>
      <c r="R271" s="297">
        <f>_xlfn.IFNA(VLOOKUP($E:$E,'5'!$A:$F,3,0),"")</f>
        <v>9053.7000000000007</v>
      </c>
      <c r="S271" s="297" t="str">
        <f>_xlfn.IFNA(VLOOKUP($E:$E,'6'!$A:$F,3,0),"")</f>
        <v/>
      </c>
      <c r="T271" s="313">
        <v>1</v>
      </c>
      <c r="U271" s="313">
        <v>1</v>
      </c>
      <c r="V271" s="313">
        <v>6</v>
      </c>
      <c r="W271" s="314">
        <v>3.95</v>
      </c>
      <c r="X271" s="315">
        <v>1.62857143E-2</v>
      </c>
      <c r="Y271" s="749">
        <v>15490</v>
      </c>
      <c r="Z271" s="282"/>
      <c r="AA271" s="316" t="s">
        <v>10392</v>
      </c>
      <c r="AB271" s="282" t="s">
        <v>9164</v>
      </c>
      <c r="AC271" s="317" t="s">
        <v>2104</v>
      </c>
      <c r="AD271" s="318" t="s">
        <v>4043</v>
      </c>
      <c r="AE271" s="319">
        <v>0</v>
      </c>
      <c r="AF271" s="319" t="s">
        <v>11299</v>
      </c>
      <c r="AG271" s="320">
        <v>203.99</v>
      </c>
      <c r="AH271" s="321">
        <f t="shared" si="52"/>
        <v>0</v>
      </c>
      <c r="AI271" s="287">
        <f>_xlfn.IFNA(VLOOKUP(AD:AD,грп!B:C,2,0),0)</f>
        <v>0</v>
      </c>
      <c r="AJ271" s="607">
        <v>0</v>
      </c>
      <c r="AK271" s="672" t="str">
        <f t="shared" si="49"/>
        <v>new</v>
      </c>
      <c r="AL271" s="174"/>
    </row>
    <row r="272" spans="1:39" s="4" customFormat="1" ht="12" customHeight="1" outlineLevel="1" x14ac:dyDescent="0.35">
      <c r="A272" s="307" t="s">
        <v>10402</v>
      </c>
      <c r="B272" s="308" t="s">
        <v>6153</v>
      </c>
      <c r="C272" s="309"/>
      <c r="D272" s="310" t="s">
        <v>5940</v>
      </c>
      <c r="E272" s="322" t="s">
        <v>5224</v>
      </c>
      <c r="F272" s="293"/>
      <c r="G272" s="293"/>
      <c r="H272" s="294"/>
      <c r="I272" s="294" t="str">
        <f>IFERROR(_xlfn.IFNA(VLOOKUP($D:$D,history!$I:$Y,3,0),VLOOKUP(E:E,history!$H:$Y,4,0)),"--")</f>
        <v>--</v>
      </c>
      <c r="J272" s="282" t="s">
        <v>5946</v>
      </c>
      <c r="K272" s="282" t="str">
        <f t="shared" si="48"/>
        <v/>
      </c>
      <c r="L272" s="312">
        <f t="shared" si="50"/>
        <v>18322.63</v>
      </c>
      <c r="M272" s="312">
        <f t="shared" si="51"/>
        <v>27761.56</v>
      </c>
      <c r="N272" s="297" t="str">
        <f>_xlfn.IFNA(VLOOKUP($E:$E,'1'!$A:$E,3,0),"")</f>
        <v/>
      </c>
      <c r="O272" s="297" t="str">
        <f>_xlfn.IFNA(VLOOKUP($E:$E,'2'!$A:$E,3,0),"")</f>
        <v/>
      </c>
      <c r="P272" s="297" t="str">
        <f>_xlfn.IFNA(VLOOKUP($E:$E,'3'!$A:$D,3,0),"")</f>
        <v/>
      </c>
      <c r="Q272" s="297" t="str">
        <f>_xlfn.IFNA(VLOOKUP($E:$E,'4'!$A:$F,3,0),"")</f>
        <v/>
      </c>
      <c r="R272" s="297">
        <f>_xlfn.IFNA(VLOOKUP($E:$E,'5'!$A:$F,3,0),"")</f>
        <v>16226</v>
      </c>
      <c r="S272" s="297" t="str">
        <f>_xlfn.IFNA(VLOOKUP($E:$E,'6'!$A:$F,3,0),"")</f>
        <v/>
      </c>
      <c r="T272" s="313">
        <v>1</v>
      </c>
      <c r="U272" s="313">
        <v>1</v>
      </c>
      <c r="V272" s="313">
        <v>5</v>
      </c>
      <c r="W272" s="314">
        <v>3.36</v>
      </c>
      <c r="X272" s="315">
        <v>1.06E-2</v>
      </c>
      <c r="Y272" s="749">
        <v>26390</v>
      </c>
      <c r="Z272" s="282"/>
      <c r="AA272" s="316" t="s">
        <v>393</v>
      </c>
      <c r="AB272" s="282" t="s">
        <v>9884</v>
      </c>
      <c r="AC272" s="317" t="s">
        <v>2104</v>
      </c>
      <c r="AD272" s="318" t="s">
        <v>4043</v>
      </c>
      <c r="AE272" s="319">
        <v>0</v>
      </c>
      <c r="AF272" s="319" t="s">
        <v>11276</v>
      </c>
      <c r="AG272" s="320">
        <v>348.02</v>
      </c>
      <c r="AH272" s="321">
        <f t="shared" si="52"/>
        <v>0</v>
      </c>
      <c r="AI272" s="287">
        <f>_xlfn.IFNA(VLOOKUP(AD:AD,грп!B:C,2,0),0)</f>
        <v>0</v>
      </c>
      <c r="AJ272" s="607">
        <v>0</v>
      </c>
      <c r="AK272" s="672">
        <f t="shared" si="49"/>
        <v>0</v>
      </c>
      <c r="AL272" s="174"/>
    </row>
    <row r="273" spans="1:39" s="4" customFormat="1" ht="12" customHeight="1" x14ac:dyDescent="0.35">
      <c r="A273" s="288"/>
      <c r="B273" s="289"/>
      <c r="C273" s="290" t="s">
        <v>555</v>
      </c>
      <c r="D273" s="291" t="s">
        <v>3566</v>
      </c>
      <c r="E273" s="292"/>
      <c r="F273" s="293"/>
      <c r="G273" s="293"/>
      <c r="H273" s="294"/>
      <c r="I273" s="294"/>
      <c r="J273" s="282" t="s">
        <v>393</v>
      </c>
      <c r="K273" s="282" t="str">
        <f t="shared" si="48"/>
        <v/>
      </c>
      <c r="L273" s="295"/>
      <c r="M273" s="296"/>
      <c r="N273" s="297"/>
      <c r="O273" s="297"/>
      <c r="P273" s="297"/>
      <c r="Q273" s="297" t="str">
        <f>_xlfn.IFNA(VLOOKUP($E:$E,'4'!$A:$F,3,0),"")</f>
        <v/>
      </c>
      <c r="R273" s="297" t="str">
        <f>_xlfn.IFNA(VLOOKUP($E:$E,'5'!$A:$F,3,0),"")</f>
        <v/>
      </c>
      <c r="S273" s="297"/>
      <c r="T273" s="298"/>
      <c r="U273" s="299"/>
      <c r="V273" s="299"/>
      <c r="W273" s="300"/>
      <c r="X273" s="301"/>
      <c r="Y273" s="749"/>
      <c r="Z273" s="282"/>
      <c r="AA273" s="280"/>
      <c r="AB273" s="280" t="s">
        <v>393</v>
      </c>
      <c r="AC273" s="302"/>
      <c r="AD273" s="303" t="s">
        <v>3566</v>
      </c>
      <c r="AE273" s="280"/>
      <c r="AF273" s="329"/>
      <c r="AG273" s="305"/>
      <c r="AH273" s="306"/>
      <c r="AI273" s="287">
        <f>_xlfn.IFNA(VLOOKUP(AD:AD,грп!B:C,2,0),0)</f>
        <v>0</v>
      </c>
      <c r="AJ273" s="607">
        <v>0</v>
      </c>
      <c r="AK273" s="672" t="str">
        <f t="shared" si="49"/>
        <v xml:space="preserve"> </v>
      </c>
      <c r="AL273" s="174"/>
    </row>
    <row r="274" spans="1:39" s="4" customFormat="1" ht="12" customHeight="1" outlineLevel="1" x14ac:dyDescent="0.35">
      <c r="A274" s="307" t="s">
        <v>10402</v>
      </c>
      <c r="B274" s="308" t="s">
        <v>6154</v>
      </c>
      <c r="C274" s="309"/>
      <c r="D274" s="310" t="s">
        <v>3400</v>
      </c>
      <c r="E274" s="292" t="s">
        <v>3401</v>
      </c>
      <c r="F274" s="293"/>
      <c r="G274" s="293"/>
      <c r="H274" s="294">
        <v>26</v>
      </c>
      <c r="I274" s="294" t="str">
        <f>IFERROR(_xlfn.IFNA(VLOOKUP($D:$D,history!$I:$Y,3,0),VLOOKUP(E:E,history!$H:$Y,4,0)),"--")</f>
        <v>--</v>
      </c>
      <c r="J274" s="282" t="s">
        <v>9870</v>
      </c>
      <c r="K274" s="282" t="str">
        <f t="shared" si="48"/>
        <v/>
      </c>
      <c r="L274" s="312">
        <f>IF($A$3="ИМ",ROUND($Y274*(1-($L$6-$F$4))*(1-$F$3)*(1+$AG$2),2),ROUND($M274*(1-($L$6-$F$4))*(1-$F$3)*(1+$AG$2),2))</f>
        <v>5888.18</v>
      </c>
      <c r="M274" s="312">
        <f>ROUND(IF($A$3="РЕГИОНЫ",AG274*$AG$3*$AG$1,IF(AI274=0,AG274*$AG$3*$AG$1,AG274*$AG$3*(1-5%)*$AG$1)),2)</f>
        <v>8921.48</v>
      </c>
      <c r="N274" s="297" t="str">
        <f>_xlfn.IFNA(VLOOKUP($E:$E,'1'!$A:$E,3,0),"")</f>
        <v/>
      </c>
      <c r="O274" s="297" t="str">
        <f>_xlfn.IFNA(VLOOKUP($E:$E,'2'!$A:$E,3,0),"")</f>
        <v/>
      </c>
      <c r="P274" s="297" t="str">
        <f>_xlfn.IFNA(VLOOKUP($E:$E,'3'!$A:$D,3,0),"")</f>
        <v/>
      </c>
      <c r="Q274" s="297" t="str">
        <f>_xlfn.IFNA(VLOOKUP($E:$E,'4'!$A:$F,3,0),"")</f>
        <v/>
      </c>
      <c r="R274" s="297" t="str">
        <f>_xlfn.IFNA(VLOOKUP($E:$E,'5'!$A:$F,3,0),"")</f>
        <v/>
      </c>
      <c r="S274" s="297" t="str">
        <f>_xlfn.IFNA(VLOOKUP($E:$E,'6'!$A:$F,3,0),"")</f>
        <v/>
      </c>
      <c r="T274" s="313">
        <v>1</v>
      </c>
      <c r="U274" s="313">
        <v>1</v>
      </c>
      <c r="V274" s="313">
        <v>4</v>
      </c>
      <c r="W274" s="314">
        <v>4.2</v>
      </c>
      <c r="X274" s="315">
        <v>1.16666667E-2</v>
      </c>
      <c r="Y274" s="749">
        <v>8490</v>
      </c>
      <c r="Z274" s="282"/>
      <c r="AA274" s="316" t="s">
        <v>10388</v>
      </c>
      <c r="AB274" s="282" t="s">
        <v>9163</v>
      </c>
      <c r="AC274" s="317" t="s">
        <v>2104</v>
      </c>
      <c r="AD274" s="318" t="s">
        <v>3566</v>
      </c>
      <c r="AE274" s="319">
        <v>0</v>
      </c>
      <c r="AF274" s="319" t="s">
        <v>11286</v>
      </c>
      <c r="AG274" s="320">
        <v>111.84</v>
      </c>
      <c r="AH274" s="321">
        <f>IF($A$3="РЕГИОНЫ",ROUND($AG274*(1-($L$6-$F$4))*(1-$F$3)*(1+$AG$2)*$AG$1,2),0)</f>
        <v>0</v>
      </c>
      <c r="AI274" s="287">
        <f>_xlfn.IFNA(VLOOKUP(AD:AD,грп!B:C,2,0),0)</f>
        <v>0</v>
      </c>
      <c r="AJ274" s="607">
        <v>16</v>
      </c>
      <c r="AK274" s="672">
        <f t="shared" si="49"/>
        <v>0</v>
      </c>
      <c r="AL274" s="174"/>
    </row>
    <row r="275" spans="1:39" s="4" customFormat="1" ht="12" customHeight="1" outlineLevel="1" x14ac:dyDescent="0.35">
      <c r="A275" s="307" t="s">
        <v>10402</v>
      </c>
      <c r="B275" s="308" t="s">
        <v>6155</v>
      </c>
      <c r="C275" s="309"/>
      <c r="D275" s="310" t="s">
        <v>4862</v>
      </c>
      <c r="E275" s="322" t="s">
        <v>4738</v>
      </c>
      <c r="F275" s="293"/>
      <c r="G275" s="293"/>
      <c r="H275" s="294">
        <v>15</v>
      </c>
      <c r="I275" s="294" t="str">
        <f>IFERROR(_xlfn.IFNA(VLOOKUP($D:$D,history!$I:$Y,3,0),VLOOKUP(E:E,history!$H:$Y,4,0)),"--")</f>
        <v>--</v>
      </c>
      <c r="J275" s="282" t="s">
        <v>9870</v>
      </c>
      <c r="K275" s="282" t="str">
        <f t="shared" si="48"/>
        <v/>
      </c>
      <c r="L275" s="312">
        <f>IF($A$3="ИМ",ROUND($Y275*(1-($L$6-$F$4))*(1-$F$3)*(1+$AG$2),2),ROUND($M275*(1-($L$6-$F$4))*(1-$F$3)*(1+$AG$2),2))</f>
        <v>4577.76</v>
      </c>
      <c r="M275" s="312">
        <f>ROUND(IF($A$3="РЕГИОНЫ",AG275*$AG$3*$AG$1,IF(AI275=0,AG275*$AG$3*$AG$1,AG275*$AG$3*(1-5%)*$AG$1)),2)</f>
        <v>6936</v>
      </c>
      <c r="N275" s="297" t="str">
        <f>_xlfn.IFNA(VLOOKUP($E:$E,'1'!$A:$E,3,0),"")</f>
        <v/>
      </c>
      <c r="O275" s="297" t="str">
        <f>_xlfn.IFNA(VLOOKUP($E:$E,'2'!$A:$E,3,0),"")</f>
        <v/>
      </c>
      <c r="P275" s="297" t="str">
        <f>_xlfn.IFNA(VLOOKUP($E:$E,'3'!$A:$D,3,0),"")</f>
        <v/>
      </c>
      <c r="Q275" s="297" t="str">
        <f>_xlfn.IFNA(VLOOKUP($E:$E,'4'!$A:$F,3,0),"")</f>
        <v/>
      </c>
      <c r="R275" s="297" t="str">
        <f>_xlfn.IFNA(VLOOKUP($E:$E,'5'!$A:$F,3,0),"")</f>
        <v/>
      </c>
      <c r="S275" s="297" t="str">
        <f>_xlfn.IFNA(VLOOKUP($E:$E,'6'!$A:$F,3,0),"")</f>
        <v/>
      </c>
      <c r="T275" s="313">
        <v>1</v>
      </c>
      <c r="U275" s="313">
        <v>1</v>
      </c>
      <c r="V275" s="313">
        <v>6</v>
      </c>
      <c r="W275" s="314">
        <v>2.7869999999999999</v>
      </c>
      <c r="X275" s="315">
        <v>8.2534930000000006E-3</v>
      </c>
      <c r="Y275" s="749">
        <v>6590</v>
      </c>
      <c r="Z275" s="282"/>
      <c r="AA275" s="316" t="s">
        <v>10391</v>
      </c>
      <c r="AB275" s="282" t="s">
        <v>9163</v>
      </c>
      <c r="AC275" s="317" t="s">
        <v>2104</v>
      </c>
      <c r="AD275" s="318" t="s">
        <v>3566</v>
      </c>
      <c r="AE275" s="319">
        <v>0</v>
      </c>
      <c r="AF275" s="319" t="s">
        <v>11273</v>
      </c>
      <c r="AG275" s="320">
        <v>86.95</v>
      </c>
      <c r="AH275" s="321">
        <f>IF($A$3="РЕГИОНЫ",ROUND($AG275*(1-($L$6-$F$4))*(1-$F$3)*(1+$AG$2)*$AG$1,2),0)</f>
        <v>0</v>
      </c>
      <c r="AI275" s="287">
        <f>_xlfn.IFNA(VLOOKUP(AD:AD,грп!B:C,2,0),0)</f>
        <v>0</v>
      </c>
      <c r="AJ275" s="607">
        <v>11</v>
      </c>
      <c r="AK275" s="672">
        <f t="shared" si="49"/>
        <v>0</v>
      </c>
      <c r="AL275" s="174"/>
    </row>
    <row r="276" spans="1:39" s="4" customFormat="1" ht="12" customHeight="1" x14ac:dyDescent="0.35">
      <c r="A276" s="288"/>
      <c r="B276" s="289"/>
      <c r="C276" s="290" t="s">
        <v>555</v>
      </c>
      <c r="D276" s="291" t="s">
        <v>2700</v>
      </c>
      <c r="E276" s="292"/>
      <c r="F276" s="293"/>
      <c r="G276" s="293"/>
      <c r="H276" s="294"/>
      <c r="I276" s="294"/>
      <c r="J276" s="282" t="s">
        <v>393</v>
      </c>
      <c r="K276" s="282" t="str">
        <f t="shared" si="48"/>
        <v/>
      </c>
      <c r="L276" s="295"/>
      <c r="M276" s="296"/>
      <c r="N276" s="297"/>
      <c r="O276" s="297"/>
      <c r="P276" s="297"/>
      <c r="Q276" s="297" t="str">
        <f>_xlfn.IFNA(VLOOKUP($E:$E,'4'!$A:$F,3,0),"")</f>
        <v/>
      </c>
      <c r="R276" s="297" t="str">
        <f>_xlfn.IFNA(VLOOKUP($E:$E,'5'!$A:$F,3,0),"")</f>
        <v/>
      </c>
      <c r="S276" s="297"/>
      <c r="T276" s="298"/>
      <c r="U276" s="299"/>
      <c r="V276" s="299"/>
      <c r="W276" s="300"/>
      <c r="X276" s="301"/>
      <c r="Y276" s="749"/>
      <c r="Z276" s="282"/>
      <c r="AA276" s="280"/>
      <c r="AB276" s="280" t="s">
        <v>393</v>
      </c>
      <c r="AC276" s="302"/>
      <c r="AD276" s="303" t="s">
        <v>2700</v>
      </c>
      <c r="AE276" s="280"/>
      <c r="AF276" s="329"/>
      <c r="AG276" s="339"/>
      <c r="AH276" s="306"/>
      <c r="AI276" s="287">
        <f>_xlfn.IFNA(VLOOKUP(AD:AD,грп!B:C,2,0),0)</f>
        <v>0</v>
      </c>
      <c r="AJ276" s="607">
        <v>0</v>
      </c>
      <c r="AK276" s="672" t="str">
        <f t="shared" si="49"/>
        <v xml:space="preserve"> </v>
      </c>
      <c r="AL276" s="174"/>
    </row>
    <row r="277" spans="1:39" s="4" customFormat="1" ht="12" customHeight="1" outlineLevel="1" x14ac:dyDescent="0.35">
      <c r="A277" s="307" t="s">
        <v>1897</v>
      </c>
      <c r="B277" s="308" t="s">
        <v>6156</v>
      </c>
      <c r="C277" s="309"/>
      <c r="D277" s="310" t="s">
        <v>10495</v>
      </c>
      <c r="E277" s="322" t="s">
        <v>4731</v>
      </c>
      <c r="F277" s="293"/>
      <c r="G277" s="293"/>
      <c r="H277" s="294">
        <v>31</v>
      </c>
      <c r="I277" s="294" t="str">
        <f>IFERROR(_xlfn.IFNA(VLOOKUP($D:$D,history!$I:$Y,3,0),VLOOKUP(E:E,history!$H:$Y,4,0)),"--")</f>
        <v>--</v>
      </c>
      <c r="J277" s="282" t="s">
        <v>5946</v>
      </c>
      <c r="K277" s="282" t="str">
        <f t="shared" si="48"/>
        <v/>
      </c>
      <c r="L277" s="312">
        <f>IF($A$3="ИМ",ROUND($Y277*(1-($L$6-$F$4))*(1-$F$3)*(1+$AG$2),2),ROUND($M277*(1-($L$6-$F$4))*(1-$F$3)*(1+$AG$2),2))</f>
        <v>4156.05</v>
      </c>
      <c r="M277" s="312">
        <f>ROUND(IF($A$3="РЕГИОНЫ",AG277*$AG$3*$AG$1,IF(AI277=0,AG277*$AG$3*$AG$1,AG277*$AG$3*(1-5%)*$AG$1)),2)</f>
        <v>6297.04</v>
      </c>
      <c r="N277" s="297" t="str">
        <f>_xlfn.IFNA(VLOOKUP($E:$E,'1'!$A:$E,3,0),"")</f>
        <v/>
      </c>
      <c r="O277" s="297" t="str">
        <f>_xlfn.IFNA(VLOOKUP($E:$E,'2'!$A:$E,3,0),"")</f>
        <v/>
      </c>
      <c r="P277" s="297" t="str">
        <f>_xlfn.IFNA(VLOOKUP($E:$E,'3'!$A:$D,3,0),"")</f>
        <v/>
      </c>
      <c r="Q277" s="297" t="str">
        <f>_xlfn.IFNA(VLOOKUP($E:$E,'4'!$A:$F,3,0),"")</f>
        <v/>
      </c>
      <c r="R277" s="297" t="str">
        <f>_xlfn.IFNA(VLOOKUP($E:$E,'5'!$A:$F,3,0),"")</f>
        <v/>
      </c>
      <c r="S277" s="297" t="str">
        <f>_xlfn.IFNA(VLOOKUP($E:$E,'6'!$A:$F,3,0),"")</f>
        <v/>
      </c>
      <c r="T277" s="313">
        <v>1</v>
      </c>
      <c r="U277" s="313">
        <v>1</v>
      </c>
      <c r="V277" s="313">
        <v>6</v>
      </c>
      <c r="W277" s="314">
        <v>2.6280000000000001</v>
      </c>
      <c r="X277" s="315">
        <v>7.6666666999999997E-3</v>
      </c>
      <c r="Y277" s="749">
        <v>5690</v>
      </c>
      <c r="Z277" s="282"/>
      <c r="AA277" s="316" t="s">
        <v>10392</v>
      </c>
      <c r="AB277" s="282" t="s">
        <v>9163</v>
      </c>
      <c r="AC277" s="317" t="s">
        <v>2104</v>
      </c>
      <c r="AD277" s="318" t="s">
        <v>2700</v>
      </c>
      <c r="AE277" s="319">
        <v>0</v>
      </c>
      <c r="AF277" s="319" t="s">
        <v>11273</v>
      </c>
      <c r="AG277" s="320">
        <v>78.94</v>
      </c>
      <c r="AH277" s="321">
        <f>IF($A$3="РЕГИОНЫ",ROUND($AG277*(1-($L$6-$F$4))*(1-$F$3)*(1+$AG$2)*$AG$1,2),0)</f>
        <v>0</v>
      </c>
      <c r="AI277" s="287">
        <f>_xlfn.IFNA(VLOOKUP(AD:AD,грп!B:C,2,0),0)</f>
        <v>0</v>
      </c>
      <c r="AJ277" s="607">
        <v>0</v>
      </c>
      <c r="AK277" s="672">
        <f t="shared" si="49"/>
        <v>0</v>
      </c>
      <c r="AL277" s="174"/>
    </row>
    <row r="278" spans="1:39" s="4" customFormat="1" ht="12" customHeight="1" outlineLevel="1" x14ac:dyDescent="0.35">
      <c r="A278" s="307" t="s">
        <v>10402</v>
      </c>
      <c r="B278" s="308" t="s">
        <v>6157</v>
      </c>
      <c r="C278" s="290" t="s">
        <v>555</v>
      </c>
      <c r="D278" s="310" t="s">
        <v>10496</v>
      </c>
      <c r="E278" s="322" t="s">
        <v>306</v>
      </c>
      <c r="F278" s="293"/>
      <c r="G278" s="293"/>
      <c r="H278" s="294">
        <v>9</v>
      </c>
      <c r="I278" s="294" t="str">
        <f>IFERROR(_xlfn.IFNA(VLOOKUP($D:$D,history!$I:$Y,3,0),VLOOKUP(E:E,history!$H:$Y,4,0)),"--")</f>
        <v>--</v>
      </c>
      <c r="J278" s="282" t="s">
        <v>9868</v>
      </c>
      <c r="K278" s="282" t="str">
        <f t="shared" si="48"/>
        <v/>
      </c>
      <c r="L278" s="312">
        <f>IF($A$3="ИМ",ROUND($Y278*(1-($L$6-$F$4))*(1-$F$3)*(1+$AG$2),2),ROUND($M278*(1-($L$6-$F$4))*(1-$F$3)*(1+$AG$2),2))</f>
        <v>4941.03</v>
      </c>
      <c r="M278" s="312">
        <f>ROUND(IF($A$3="РЕГИОНЫ",AG278*$AG$3*$AG$1,IF(AI278=0,AG278*$AG$3*$AG$1,AG278*$AG$3*(1-5%)*$AG$1)),2)</f>
        <v>7486.41</v>
      </c>
      <c r="N278" s="297" t="str">
        <f>_xlfn.IFNA(VLOOKUP($E:$E,'1'!$A:$E,3,0),"")</f>
        <v/>
      </c>
      <c r="O278" s="297" t="str">
        <f>_xlfn.IFNA(VLOOKUP($E:$E,'2'!$A:$E,3,0),"")</f>
        <v/>
      </c>
      <c r="P278" s="297" t="str">
        <f>_xlfn.IFNA(VLOOKUP($E:$E,'3'!$A:$D,3,0),"")</f>
        <v/>
      </c>
      <c r="Q278" s="297" t="str">
        <f>_xlfn.IFNA(VLOOKUP($E:$E,'4'!$A:$F,3,0),"")</f>
        <v/>
      </c>
      <c r="R278" s="297" t="str">
        <f>_xlfn.IFNA(VLOOKUP($E:$E,'5'!$A:$F,3,0),"")</f>
        <v/>
      </c>
      <c r="S278" s="297" t="str">
        <f>_xlfn.IFNA(VLOOKUP($E:$E,'6'!$A:$F,3,0),"")</f>
        <v/>
      </c>
      <c r="T278" s="313">
        <v>1</v>
      </c>
      <c r="U278" s="313">
        <v>1</v>
      </c>
      <c r="V278" s="313">
        <v>4</v>
      </c>
      <c r="W278" s="314">
        <v>3.125</v>
      </c>
      <c r="X278" s="315">
        <v>1.26E-2</v>
      </c>
      <c r="Y278" s="749">
        <v>7150</v>
      </c>
      <c r="Z278" s="282"/>
      <c r="AA278" s="316" t="s">
        <v>10390</v>
      </c>
      <c r="AB278" s="282" t="s">
        <v>9163</v>
      </c>
      <c r="AC278" s="317" t="s">
        <v>2104</v>
      </c>
      <c r="AD278" s="318" t="s">
        <v>2700</v>
      </c>
      <c r="AE278" s="319">
        <v>0</v>
      </c>
      <c r="AF278" s="319" t="s">
        <v>11273</v>
      </c>
      <c r="AG278" s="320">
        <v>93.85</v>
      </c>
      <c r="AH278" s="321">
        <f>IF($A$3="РЕГИОНЫ",ROUND($AG278*(1-($L$6-$F$4))*(1-$F$3)*(1+$AG$2)*$AG$1,2),0)</f>
        <v>0</v>
      </c>
      <c r="AI278" s="287">
        <f>_xlfn.IFNA(VLOOKUP(AD:AD,грп!B:C,2,0),0)</f>
        <v>0</v>
      </c>
      <c r="AJ278" s="607">
        <v>20</v>
      </c>
      <c r="AK278" s="672" t="str">
        <f t="shared" si="49"/>
        <v xml:space="preserve"> </v>
      </c>
      <c r="AL278" s="174"/>
    </row>
    <row r="279" spans="1:39" s="4" customFormat="1" ht="12" customHeight="1" outlineLevel="1" x14ac:dyDescent="0.35">
      <c r="A279" s="307" t="s">
        <v>10402</v>
      </c>
      <c r="B279" s="308" t="s">
        <v>6158</v>
      </c>
      <c r="C279" s="290" t="s">
        <v>555</v>
      </c>
      <c r="D279" s="310" t="s">
        <v>3185</v>
      </c>
      <c r="E279" s="322" t="s">
        <v>700</v>
      </c>
      <c r="F279" s="293"/>
      <c r="G279" s="293"/>
      <c r="H279" s="294">
        <v>10</v>
      </c>
      <c r="I279" s="294" t="str">
        <f>IFERROR(_xlfn.IFNA(VLOOKUP($D:$D,history!$I:$Y,3,0),VLOOKUP(E:E,history!$H:$Y,4,0)),"--")</f>
        <v>--</v>
      </c>
      <c r="J279" s="282" t="s">
        <v>5946</v>
      </c>
      <c r="K279" s="282" t="str">
        <f t="shared" si="48"/>
        <v/>
      </c>
      <c r="L279" s="312">
        <f>IF($A$3="ИМ",ROUND($Y279*(1-($L$6-$F$4))*(1-$F$3)*(1+$AG$2),2),ROUND($M279*(1-($L$6-$F$4))*(1-$F$3)*(1+$AG$2),2))</f>
        <v>3379.49</v>
      </c>
      <c r="M279" s="312">
        <f>ROUND(IF($A$3="РЕГИОНЫ",AG279*$AG$3*$AG$1,IF(AI279=0,AG279*$AG$3*$AG$1,AG279*$AG$3*(1-5%)*$AG$1)),2)</f>
        <v>5120.4399999999996</v>
      </c>
      <c r="N279" s="297" t="str">
        <f>_xlfn.IFNA(VLOOKUP($E:$E,'1'!$A:$E,3,0),"")</f>
        <v/>
      </c>
      <c r="O279" s="297" t="str">
        <f>_xlfn.IFNA(VLOOKUP($E:$E,'2'!$A:$E,3,0),"")</f>
        <v/>
      </c>
      <c r="P279" s="297" t="str">
        <f>_xlfn.IFNA(VLOOKUP($E:$E,'3'!$A:$D,3,0),"")</f>
        <v/>
      </c>
      <c r="Q279" s="297" t="str">
        <f>_xlfn.IFNA(VLOOKUP($E:$E,'4'!$A:$F,3,0),"")</f>
        <v/>
      </c>
      <c r="R279" s="297" t="str">
        <f>_xlfn.IFNA(VLOOKUP($E:$E,'5'!$A:$F,3,0),"")</f>
        <v/>
      </c>
      <c r="S279" s="297" t="str">
        <f>_xlfn.IFNA(VLOOKUP($E:$E,'6'!$A:$F,3,0),"")</f>
        <v/>
      </c>
      <c r="T279" s="313">
        <v>1</v>
      </c>
      <c r="U279" s="313">
        <v>1</v>
      </c>
      <c r="V279" s="313">
        <v>6</v>
      </c>
      <c r="W279" s="314">
        <v>2.2250000000000001</v>
      </c>
      <c r="X279" s="315">
        <v>9.3137254999999999E-3</v>
      </c>
      <c r="Y279" s="749">
        <v>4890</v>
      </c>
      <c r="Z279" s="282"/>
      <c r="AA279" s="316" t="s">
        <v>10390</v>
      </c>
      <c r="AB279" s="282" t="s">
        <v>9163</v>
      </c>
      <c r="AC279" s="317" t="s">
        <v>2104</v>
      </c>
      <c r="AD279" s="318" t="s">
        <v>2700</v>
      </c>
      <c r="AE279" s="319">
        <v>0</v>
      </c>
      <c r="AF279" s="319" t="s">
        <v>11273</v>
      </c>
      <c r="AG279" s="320">
        <v>64.19</v>
      </c>
      <c r="AH279" s="321">
        <f>IF($A$3="РЕГИОНЫ",ROUND($AG279*(1-($L$6-$F$4))*(1-$F$3)*(1+$AG$2)*$AG$1,2),0)</f>
        <v>0</v>
      </c>
      <c r="AI279" s="287">
        <f>_xlfn.IFNA(VLOOKUP(AD:AD,грп!B:C,2,0),0)</f>
        <v>0</v>
      </c>
      <c r="AJ279" s="607">
        <v>4</v>
      </c>
      <c r="AK279" s="672" t="str">
        <f t="shared" si="49"/>
        <v xml:space="preserve"> </v>
      </c>
      <c r="AL279" s="174"/>
    </row>
    <row r="280" spans="1:39" s="4" customFormat="1" ht="12" customHeight="1" outlineLevel="1" x14ac:dyDescent="0.35">
      <c r="A280" s="307" t="s">
        <v>10402</v>
      </c>
      <c r="B280" s="308" t="s">
        <v>6159</v>
      </c>
      <c r="C280" s="328"/>
      <c r="D280" s="310" t="s">
        <v>10095</v>
      </c>
      <c r="E280" s="322" t="s">
        <v>1659</v>
      </c>
      <c r="F280" s="293"/>
      <c r="G280" s="293"/>
      <c r="H280" s="294">
        <v>29</v>
      </c>
      <c r="I280" s="294" t="str">
        <f>IFERROR(_xlfn.IFNA(VLOOKUP($D:$D,history!$I:$Y,3,0),VLOOKUP(E:E,history!$H:$Y,4,0)),"--")</f>
        <v>--</v>
      </c>
      <c r="J280" s="282" t="s">
        <v>9870</v>
      </c>
      <c r="K280" s="282" t="str">
        <f t="shared" si="48"/>
        <v/>
      </c>
      <c r="L280" s="312">
        <f>IF($A$3="ИМ",ROUND($Y280*(1-($L$6-$F$4))*(1-$F$3)*(1+$AG$2),2),ROUND($M280*(1-($L$6-$F$4))*(1-$F$3)*(1+$AG$2),2))</f>
        <v>3033.59</v>
      </c>
      <c r="M280" s="312">
        <f>ROUND(IF($A$3="РЕГИОНЫ",AG280*$AG$3*$AG$1,IF(AI280=0,AG280*$AG$3*$AG$1,AG280*$AG$3*(1-5%)*$AG$1)),2)</f>
        <v>4596.3500000000004</v>
      </c>
      <c r="N280" s="297" t="str">
        <f>_xlfn.IFNA(VLOOKUP($E:$E,'1'!$A:$E,3,0),"")</f>
        <v/>
      </c>
      <c r="O280" s="297" t="str">
        <f>_xlfn.IFNA(VLOOKUP($E:$E,'2'!$A:$E,3,0),"")</f>
        <v/>
      </c>
      <c r="P280" s="297" t="str">
        <f>_xlfn.IFNA(VLOOKUP($E:$E,'3'!$A:$D,3,0),"")</f>
        <v/>
      </c>
      <c r="Q280" s="297" t="str">
        <f>_xlfn.IFNA(VLOOKUP($E:$E,'4'!$A:$F,3,0),"")</f>
        <v/>
      </c>
      <c r="R280" s="297" t="str">
        <f>_xlfn.IFNA(VLOOKUP($E:$E,'5'!$A:$F,3,0),"")</f>
        <v/>
      </c>
      <c r="S280" s="297" t="str">
        <f>_xlfn.IFNA(VLOOKUP($E:$E,'6'!$A:$F,3,0),"")</f>
        <v/>
      </c>
      <c r="T280" s="313">
        <v>1</v>
      </c>
      <c r="U280" s="313">
        <v>1</v>
      </c>
      <c r="V280" s="313">
        <v>6</v>
      </c>
      <c r="W280" s="314">
        <v>1.9019999999999999</v>
      </c>
      <c r="X280" s="315">
        <v>6.8518518999999998E-3</v>
      </c>
      <c r="Y280" s="749">
        <v>4390</v>
      </c>
      <c r="Z280" s="282"/>
      <c r="AA280" s="316" t="s">
        <v>10391</v>
      </c>
      <c r="AB280" s="282" t="s">
        <v>9163</v>
      </c>
      <c r="AC280" s="317" t="s">
        <v>2104</v>
      </c>
      <c r="AD280" s="318" t="s">
        <v>2700</v>
      </c>
      <c r="AE280" s="319">
        <v>0</v>
      </c>
      <c r="AF280" s="319" t="s">
        <v>11277</v>
      </c>
      <c r="AG280" s="320">
        <v>57.62</v>
      </c>
      <c r="AH280" s="321">
        <f>IF($A$3="РЕГИОНЫ",ROUND($AG280*(1-($L$6-$F$4))*(1-$F$3)*(1+$AG$2)*$AG$1,2),0)</f>
        <v>0</v>
      </c>
      <c r="AI280" s="287">
        <f>_xlfn.IFNA(VLOOKUP(AD:AD,грп!B:C,2,0),0)</f>
        <v>0</v>
      </c>
      <c r="AJ280" s="607">
        <v>0</v>
      </c>
      <c r="AK280" s="672">
        <f t="shared" si="49"/>
        <v>0</v>
      </c>
      <c r="AL280" s="174"/>
    </row>
    <row r="281" spans="1:39" s="4" customFormat="1" ht="12" customHeight="1" outlineLevel="1" x14ac:dyDescent="0.35">
      <c r="A281" s="307" t="s">
        <v>10402</v>
      </c>
      <c r="B281" s="308" t="s">
        <v>6160</v>
      </c>
      <c r="C281" s="309"/>
      <c r="D281" s="310" t="s">
        <v>3687</v>
      </c>
      <c r="E281" s="322" t="s">
        <v>3686</v>
      </c>
      <c r="F281" s="293"/>
      <c r="G281" s="293"/>
      <c r="H281" s="294"/>
      <c r="I281" s="294" t="str">
        <f>IFERROR(_xlfn.IFNA(VLOOKUP($D:$D,history!$I:$Y,3,0),VLOOKUP(E:E,history!$H:$Y,4,0)),"--")</f>
        <v>--</v>
      </c>
      <c r="J281" s="282" t="s">
        <v>5946</v>
      </c>
      <c r="K281" s="282" t="str">
        <f t="shared" si="48"/>
        <v/>
      </c>
      <c r="L281" s="312">
        <f>IF($A$3="ИМ",ROUND($Y281*(1-($L$6-$F$4))*(1-$F$3)*(1+$AG$2),2),ROUND($M281*(1-($L$6-$F$4))*(1-$F$3)*(1+$AG$2),2))</f>
        <v>3731.71</v>
      </c>
      <c r="M281" s="312">
        <f>ROUND(IF($A$3="РЕГИОНЫ",AG281*$AG$3*$AG$1,IF(AI281=0,AG281*$AG$3*$AG$1,AG281*$AG$3*(1-5%)*$AG$1)),2)</f>
        <v>5654.1</v>
      </c>
      <c r="N281" s="297" t="str">
        <f>_xlfn.IFNA(VLOOKUP($E:$E,'1'!$A:$E,3,0),"")</f>
        <v/>
      </c>
      <c r="O281" s="297" t="str">
        <f>_xlfn.IFNA(VLOOKUP($E:$E,'2'!$A:$E,3,0),"")</f>
        <v/>
      </c>
      <c r="P281" s="297" t="str">
        <f>_xlfn.IFNA(VLOOKUP($E:$E,'3'!$A:$D,3,0),"")</f>
        <v/>
      </c>
      <c r="Q281" s="297" t="str">
        <f>_xlfn.IFNA(VLOOKUP($E:$E,'4'!$A:$F,3,0),"")</f>
        <v/>
      </c>
      <c r="R281" s="297" t="str">
        <f>_xlfn.IFNA(VLOOKUP($E:$E,'5'!$A:$F,3,0),"")</f>
        <v/>
      </c>
      <c r="S281" s="297" t="str">
        <f>_xlfn.IFNA(VLOOKUP($E:$E,'6'!$A:$F,3,0),"")</f>
        <v/>
      </c>
      <c r="T281" s="313">
        <v>1</v>
      </c>
      <c r="U281" s="313">
        <v>1</v>
      </c>
      <c r="V281" s="313">
        <v>6</v>
      </c>
      <c r="W281" s="314">
        <v>2.597</v>
      </c>
      <c r="X281" s="315">
        <v>9.8541666999999999E-3</v>
      </c>
      <c r="Y281" s="749">
        <v>5390</v>
      </c>
      <c r="Z281" s="282"/>
      <c r="AA281" s="316" t="s">
        <v>10388</v>
      </c>
      <c r="AB281" s="282" t="s">
        <v>9163</v>
      </c>
      <c r="AC281" s="317" t="s">
        <v>2104</v>
      </c>
      <c r="AD281" s="318" t="s">
        <v>2700</v>
      </c>
      <c r="AE281" s="319">
        <v>0</v>
      </c>
      <c r="AF281" s="319" t="s">
        <v>11273</v>
      </c>
      <c r="AG281" s="320">
        <v>70.88</v>
      </c>
      <c r="AH281" s="321">
        <f>IF($A$3="РЕГИОНЫ",ROUND($AG281*(1-($L$6-$F$4))*(1-$F$3)*(1+$AG$2)*$AG$1,2),0)</f>
        <v>0</v>
      </c>
      <c r="AI281" s="287">
        <f>_xlfn.IFNA(VLOOKUP(AD:AD,грп!B:C,2,0),0)</f>
        <v>0</v>
      </c>
      <c r="AJ281" s="607">
        <v>0</v>
      </c>
      <c r="AK281" s="672">
        <f t="shared" si="49"/>
        <v>0</v>
      </c>
      <c r="AL281" s="174"/>
    </row>
    <row r="282" spans="1:39" s="12" customFormat="1" ht="12" customHeight="1" x14ac:dyDescent="0.35">
      <c r="A282" s="288"/>
      <c r="B282" s="289"/>
      <c r="C282" s="290" t="s">
        <v>555</v>
      </c>
      <c r="D282" s="291" t="s">
        <v>2696</v>
      </c>
      <c r="E282" s="292"/>
      <c r="F282" s="293"/>
      <c r="G282" s="293"/>
      <c r="H282" s="294"/>
      <c r="I282" s="294"/>
      <c r="J282" s="282" t="s">
        <v>393</v>
      </c>
      <c r="K282" s="282" t="str">
        <f t="shared" si="48"/>
        <v/>
      </c>
      <c r="L282" s="295"/>
      <c r="M282" s="296"/>
      <c r="N282" s="297"/>
      <c r="O282" s="297"/>
      <c r="P282" s="297"/>
      <c r="Q282" s="297" t="str">
        <f>_xlfn.IFNA(VLOOKUP($E:$E,'4'!$A:$F,3,0),"")</f>
        <v/>
      </c>
      <c r="R282" s="297" t="str">
        <f>_xlfn.IFNA(VLOOKUP($E:$E,'5'!$A:$F,3,0),"")</f>
        <v/>
      </c>
      <c r="S282" s="297"/>
      <c r="T282" s="298"/>
      <c r="U282" s="280"/>
      <c r="V282" s="280"/>
      <c r="W282" s="300"/>
      <c r="X282" s="301"/>
      <c r="Y282" s="749"/>
      <c r="Z282" s="282"/>
      <c r="AA282" s="280"/>
      <c r="AB282" s="280" t="s">
        <v>393</v>
      </c>
      <c r="AC282" s="302"/>
      <c r="AD282" s="303" t="s">
        <v>2696</v>
      </c>
      <c r="AE282" s="280"/>
      <c r="AF282" s="329"/>
      <c r="AG282" s="305"/>
      <c r="AH282" s="306"/>
      <c r="AI282" s="287">
        <f>_xlfn.IFNA(VLOOKUP(AD:AD,грп!B:C,2,0),0)</f>
        <v>0</v>
      </c>
      <c r="AJ282" s="607">
        <v>0</v>
      </c>
      <c r="AK282" s="672" t="str">
        <f t="shared" si="49"/>
        <v xml:space="preserve"> </v>
      </c>
      <c r="AL282" s="174"/>
      <c r="AM282" s="4"/>
    </row>
    <row r="283" spans="1:39" s="4" customFormat="1" ht="12" customHeight="1" outlineLevel="1" x14ac:dyDescent="0.35">
      <c r="A283" s="307" t="s">
        <v>1897</v>
      </c>
      <c r="B283" s="308" t="s">
        <v>6161</v>
      </c>
      <c r="C283" s="323"/>
      <c r="D283" s="310" t="s">
        <v>3184</v>
      </c>
      <c r="E283" s="324" t="s">
        <v>2167</v>
      </c>
      <c r="F283" s="293"/>
      <c r="G283" s="293"/>
      <c r="H283" s="294">
        <v>7</v>
      </c>
      <c r="I283" s="294" t="str">
        <f>IFERROR(_xlfn.IFNA(VLOOKUP($D:$D,history!$I:$Y,3,0),VLOOKUP(E:E,history!$H:$Y,4,0)),"--")</f>
        <v>--</v>
      </c>
      <c r="J283" s="282" t="s">
        <v>9870</v>
      </c>
      <c r="K283" s="282" t="str">
        <f t="shared" si="48"/>
        <v/>
      </c>
      <c r="L283" s="312">
        <f>IF($A$3="ИМ",ROUND($Y283*(1-($L$6-$F$4))*(1-$F$3)*(1+$AG$2),2),ROUND($M283*(1-($L$6-$F$4))*(1-$F$3)*(1+$AG$2),2))</f>
        <v>7949.35</v>
      </c>
      <c r="M283" s="312">
        <f>ROUND(IF($A$3="РЕГИОНЫ",AG283*$AG$3*$AG$1,IF(AI283=0,AG283*$AG$3*$AG$1,AG283*$AG$3*(1-5%)*$AG$1)),2)</f>
        <v>12044.47</v>
      </c>
      <c r="N283" s="297">
        <f>_xlfn.IFNA(VLOOKUP($E:$E,'1'!$A:$E,3,0),"")</f>
        <v>5990</v>
      </c>
      <c r="O283" s="297" t="str">
        <f>_xlfn.IFNA(VLOOKUP($E:$E,'2'!$A:$E,3,0),"")</f>
        <v/>
      </c>
      <c r="P283" s="297" t="str">
        <f>_xlfn.IFNA(VLOOKUP($E:$E,'3'!$A:$D,3,0),"")</f>
        <v/>
      </c>
      <c r="Q283" s="297" t="str">
        <f>_xlfn.IFNA(VLOOKUP($E:$E,'4'!$A:$F,3,0),"")</f>
        <v/>
      </c>
      <c r="R283" s="297" t="str">
        <f>_xlfn.IFNA(VLOOKUP($E:$E,'5'!$A:$F,3,0),"")</f>
        <v/>
      </c>
      <c r="S283" s="297" t="str">
        <f>_xlfn.IFNA(VLOOKUP($E:$E,'6'!$A:$F,3,0),"")</f>
        <v/>
      </c>
      <c r="T283" s="313">
        <v>1</v>
      </c>
      <c r="U283" s="313">
        <v>1</v>
      </c>
      <c r="V283" s="313">
        <v>4</v>
      </c>
      <c r="W283" s="314">
        <v>4.1749999999999998</v>
      </c>
      <c r="X283" s="315">
        <v>1.0999999999999999E-2</v>
      </c>
      <c r="Y283" s="749">
        <v>10850</v>
      </c>
      <c r="Z283" s="282"/>
      <c r="AA283" s="316" t="s">
        <v>10390</v>
      </c>
      <c r="AB283" s="282" t="s">
        <v>9163</v>
      </c>
      <c r="AC283" s="317" t="s">
        <v>2104</v>
      </c>
      <c r="AD283" s="318" t="s">
        <v>2696</v>
      </c>
      <c r="AE283" s="319">
        <v>0</v>
      </c>
      <c r="AF283" s="319" t="s">
        <v>11300</v>
      </c>
      <c r="AG283" s="320">
        <v>150.99</v>
      </c>
      <c r="AH283" s="321">
        <f>IF($A$3="РЕГИОНЫ",ROUND($AG283*(1-($L$6-$F$4))*(1-$F$3)*(1+$AG$2)*$AG$1,2),0)</f>
        <v>0</v>
      </c>
      <c r="AI283" s="287">
        <f>_xlfn.IFNA(VLOOKUP(AD:AD,грп!B:C,2,0),0)</f>
        <v>0</v>
      </c>
      <c r="AJ283" s="607">
        <v>46</v>
      </c>
      <c r="AK283" s="672">
        <f t="shared" si="49"/>
        <v>0</v>
      </c>
      <c r="AL283" s="174"/>
    </row>
    <row r="284" spans="1:39" s="4" customFormat="1" ht="12" customHeight="1" outlineLevel="1" x14ac:dyDescent="0.35">
      <c r="A284" s="307" t="s">
        <v>1897</v>
      </c>
      <c r="B284" s="308" t="s">
        <v>6162</v>
      </c>
      <c r="C284" s="309"/>
      <c r="D284" s="310" t="s">
        <v>10497</v>
      </c>
      <c r="E284" s="311" t="s">
        <v>4827</v>
      </c>
      <c r="F284" s="293"/>
      <c r="G284" s="293"/>
      <c r="H284" s="294">
        <v>27</v>
      </c>
      <c r="I284" s="294" t="str">
        <f>IFERROR(_xlfn.IFNA(VLOOKUP($D:$D,history!$I:$Y,3,0),VLOOKUP(E:E,history!$H:$Y,4,0)),"--")</f>
        <v>--</v>
      </c>
      <c r="J284" s="282" t="s">
        <v>9870</v>
      </c>
      <c r="K284" s="282" t="str">
        <f t="shared" si="48"/>
        <v/>
      </c>
      <c r="L284" s="312">
        <f>IF($A$3="ИМ",ROUND($Y284*(1-($L$6-$F$4))*(1-$F$3)*(1+$AG$2),2),ROUND($M284*(1-($L$6-$F$4))*(1-$F$3)*(1+$AG$2),2))</f>
        <v>6698.95</v>
      </c>
      <c r="M284" s="312">
        <f>ROUND(IF($A$3="РЕГИОНЫ",AG284*$AG$3*$AG$1,IF(AI284=0,AG284*$AG$3*$AG$1,AG284*$AG$3*(1-5%)*$AG$1)),2)</f>
        <v>10149.93</v>
      </c>
      <c r="N284" s="297" t="str">
        <f>_xlfn.IFNA(VLOOKUP($E:$E,'1'!$A:$E,3,0),"")</f>
        <v/>
      </c>
      <c r="O284" s="297" t="str">
        <f>_xlfn.IFNA(VLOOKUP($E:$E,'2'!$A:$E,3,0),"")</f>
        <v/>
      </c>
      <c r="P284" s="297" t="str">
        <f>_xlfn.IFNA(VLOOKUP($E:$E,'3'!$A:$D,3,0),"")</f>
        <v/>
      </c>
      <c r="Q284" s="297" t="str">
        <f>_xlfn.IFNA(VLOOKUP($E:$E,'4'!$A:$F,3,0),"")</f>
        <v/>
      </c>
      <c r="R284" s="297" t="str">
        <f>_xlfn.IFNA(VLOOKUP($E:$E,'5'!$A:$F,3,0),"")</f>
        <v/>
      </c>
      <c r="S284" s="297" t="str">
        <f>_xlfn.IFNA(VLOOKUP($E:$E,'6'!$A:$F,3,0),"")</f>
        <v/>
      </c>
      <c r="T284" s="313">
        <v>1</v>
      </c>
      <c r="U284" s="313">
        <v>1</v>
      </c>
      <c r="V284" s="313">
        <v>6</v>
      </c>
      <c r="W284" s="314">
        <v>3.4180000000000001</v>
      </c>
      <c r="X284" s="315">
        <v>1.09680639E-2</v>
      </c>
      <c r="Y284" s="749">
        <v>9150</v>
      </c>
      <c r="Z284" s="282"/>
      <c r="AA284" s="316" t="s">
        <v>10391</v>
      </c>
      <c r="AB284" s="282" t="s">
        <v>9163</v>
      </c>
      <c r="AC284" s="317" t="s">
        <v>2104</v>
      </c>
      <c r="AD284" s="318" t="s">
        <v>2696</v>
      </c>
      <c r="AE284" s="319">
        <v>0</v>
      </c>
      <c r="AF284" s="319" t="s">
        <v>11301</v>
      </c>
      <c r="AG284" s="320">
        <v>127.24</v>
      </c>
      <c r="AH284" s="321">
        <f>IF($A$3="РЕГИОНЫ",ROUND($AG284*(1-($L$6-$F$4))*(1-$F$3)*(1+$AG$2)*$AG$1,2),0)</f>
        <v>0</v>
      </c>
      <c r="AI284" s="287">
        <f>_xlfn.IFNA(VLOOKUP(AD:AD,грп!B:C,2,0),0)</f>
        <v>0</v>
      </c>
      <c r="AJ284" s="607">
        <v>1</v>
      </c>
      <c r="AK284" s="672">
        <f t="shared" si="49"/>
        <v>0</v>
      </c>
      <c r="AL284" s="174"/>
    </row>
    <row r="285" spans="1:39" s="4" customFormat="1" ht="12" customHeight="1" outlineLevel="1" x14ac:dyDescent="0.35">
      <c r="A285" s="307" t="s">
        <v>10402</v>
      </c>
      <c r="B285" s="308" t="s">
        <v>6163</v>
      </c>
      <c r="C285" s="290" t="s">
        <v>555</v>
      </c>
      <c r="D285" s="310" t="s">
        <v>3737</v>
      </c>
      <c r="E285" s="322" t="s">
        <v>923</v>
      </c>
      <c r="F285" s="293"/>
      <c r="G285" s="293"/>
      <c r="H285" s="294">
        <v>23</v>
      </c>
      <c r="I285" s="294" t="str">
        <f>IFERROR(_xlfn.IFNA(VLOOKUP($D:$D,history!$I:$Y,3,0),VLOOKUP(E:E,history!$H:$Y,4,0)),"--")</f>
        <v>--</v>
      </c>
      <c r="J285" s="282" t="s">
        <v>9870</v>
      </c>
      <c r="K285" s="282" t="str">
        <f t="shared" si="48"/>
        <v/>
      </c>
      <c r="L285" s="312">
        <f>IF($A$3="ИМ",ROUND($Y285*(1-($L$6-$F$4))*(1-$F$3)*(1+$AG$2),2),ROUND($M285*(1-($L$6-$F$4))*(1-$F$3)*(1+$AG$2),2))</f>
        <v>5276.93</v>
      </c>
      <c r="M285" s="312">
        <f>ROUND(IF($A$3="РЕГИОНЫ",AG285*$AG$3*$AG$1,IF(AI285=0,AG285*$AG$3*$AG$1,AG285*$AG$3*(1-5%)*$AG$1)),2)</f>
        <v>7995.35</v>
      </c>
      <c r="N285" s="297" t="str">
        <f>_xlfn.IFNA(VLOOKUP($E:$E,'1'!$A:$E,3,0),"")</f>
        <v/>
      </c>
      <c r="O285" s="297" t="str">
        <f>_xlfn.IFNA(VLOOKUP($E:$E,'2'!$A:$E,3,0),"")</f>
        <v/>
      </c>
      <c r="P285" s="297" t="str">
        <f>_xlfn.IFNA(VLOOKUP($E:$E,'3'!$A:$D,3,0),"")</f>
        <v/>
      </c>
      <c r="Q285" s="297" t="str">
        <f>_xlfn.IFNA(VLOOKUP($E:$E,'4'!$A:$F,3,0),"")</f>
        <v/>
      </c>
      <c r="R285" s="297" t="str">
        <f>_xlfn.IFNA(VLOOKUP($E:$E,'5'!$A:$F,3,0),"")</f>
        <v/>
      </c>
      <c r="S285" s="297" t="str">
        <f>_xlfn.IFNA(VLOOKUP($E:$E,'6'!$A:$F,3,0),"")</f>
        <v/>
      </c>
      <c r="T285" s="313">
        <v>1</v>
      </c>
      <c r="U285" s="313">
        <v>1</v>
      </c>
      <c r="V285" s="313">
        <v>4</v>
      </c>
      <c r="W285" s="314">
        <v>2.9249999999999998</v>
      </c>
      <c r="X285" s="315">
        <v>1.00714286E-2</v>
      </c>
      <c r="Y285" s="749">
        <v>7650</v>
      </c>
      <c r="Z285" s="282"/>
      <c r="AA285" s="316" t="s">
        <v>10390</v>
      </c>
      <c r="AB285" s="282" t="s">
        <v>9163</v>
      </c>
      <c r="AC285" s="317" t="s">
        <v>2104</v>
      </c>
      <c r="AD285" s="318" t="s">
        <v>2696</v>
      </c>
      <c r="AE285" s="319">
        <v>0</v>
      </c>
      <c r="AF285" s="319" t="s">
        <v>11301</v>
      </c>
      <c r="AG285" s="320">
        <v>100.23</v>
      </c>
      <c r="AH285" s="321">
        <f>IF($A$3="РЕГИОНЫ",ROUND($AG285*(1-($L$6-$F$4))*(1-$F$3)*(1+$AG$2)*$AG$1,2),0)</f>
        <v>0</v>
      </c>
      <c r="AI285" s="287">
        <f>_xlfn.IFNA(VLOOKUP(AD:AD,грп!B:C,2,0),0)</f>
        <v>0</v>
      </c>
      <c r="AJ285" s="607">
        <v>22</v>
      </c>
      <c r="AK285" s="672" t="str">
        <f t="shared" si="49"/>
        <v xml:space="preserve"> </v>
      </c>
      <c r="AL285" s="174"/>
    </row>
    <row r="286" spans="1:39" s="4" customFormat="1" ht="12" customHeight="1" outlineLevel="1" x14ac:dyDescent="0.35">
      <c r="A286" s="307" t="s">
        <v>1897</v>
      </c>
      <c r="B286" s="308" t="s">
        <v>6164</v>
      </c>
      <c r="C286" s="309"/>
      <c r="D286" s="310" t="s">
        <v>10498</v>
      </c>
      <c r="E286" s="322" t="s">
        <v>4989</v>
      </c>
      <c r="F286" s="293"/>
      <c r="G286" s="293"/>
      <c r="H286" s="294">
        <v>3</v>
      </c>
      <c r="I286" s="294" t="str">
        <f>IFERROR(_xlfn.IFNA(VLOOKUP($D:$D,history!$I:$Y,3,0),VLOOKUP(E:E,history!$H:$Y,4,0)),"--")</f>
        <v>--</v>
      </c>
      <c r="J286" s="282" t="s">
        <v>5946</v>
      </c>
      <c r="K286" s="282" t="str">
        <f t="shared" si="48"/>
        <v/>
      </c>
      <c r="L286" s="312">
        <f>IF($A$3="ИМ",ROUND($Y286*(1-($L$6-$F$4))*(1-$F$3)*(1+$AG$2),2),ROUND($M286*(1-($L$6-$F$4))*(1-$F$3)*(1+$AG$2),2))</f>
        <v>688.64</v>
      </c>
      <c r="M286" s="312">
        <f>ROUND(IF($A$3="РЕГИОНЫ",AG286*$AG$3*$AG$1,IF(AI286=0,AG286*$AG$3*$AG$1,AG286*$AG$3*(1-5%)*$AG$1)),2)</f>
        <v>1043.3900000000001</v>
      </c>
      <c r="N286" s="297" t="str">
        <f>_xlfn.IFNA(VLOOKUP($E:$E,'1'!$A:$E,3,0),"")</f>
        <v/>
      </c>
      <c r="O286" s="297" t="str">
        <f>_xlfn.IFNA(VLOOKUP($E:$E,'2'!$A:$E,3,0),"")</f>
        <v/>
      </c>
      <c r="P286" s="297" t="str">
        <f>_xlfn.IFNA(VLOOKUP($E:$E,'3'!$A:$D,3,0),"")</f>
        <v/>
      </c>
      <c r="Q286" s="297" t="str">
        <f>_xlfn.IFNA(VLOOKUP($E:$E,'4'!$A:$F,3,0),"")</f>
        <v/>
      </c>
      <c r="R286" s="297" t="str">
        <f>_xlfn.IFNA(VLOOKUP($E:$E,'5'!$A:$F,3,0),"")</f>
        <v/>
      </c>
      <c r="S286" s="297" t="str">
        <f>_xlfn.IFNA(VLOOKUP($E:$E,'6'!$A:$F,3,0),"")</f>
        <v/>
      </c>
      <c r="T286" s="313">
        <v>1</v>
      </c>
      <c r="U286" s="313">
        <v>1</v>
      </c>
      <c r="V286" s="313">
        <v>100</v>
      </c>
      <c r="W286" s="314">
        <v>0.2</v>
      </c>
      <c r="X286" s="315">
        <v>1.06E-3</v>
      </c>
      <c r="Y286" s="749">
        <v>940</v>
      </c>
      <c r="Z286" s="282"/>
      <c r="AA286" s="316" t="s">
        <v>10390</v>
      </c>
      <c r="AB286" s="282" t="s">
        <v>9163</v>
      </c>
      <c r="AC286" s="317" t="s">
        <v>2081</v>
      </c>
      <c r="AD286" s="318" t="s">
        <v>2733</v>
      </c>
      <c r="AE286" s="319">
        <v>0</v>
      </c>
      <c r="AF286" s="319" t="s">
        <v>11282</v>
      </c>
      <c r="AG286" s="320">
        <v>13.08</v>
      </c>
      <c r="AH286" s="321">
        <f>IF($A$3="РЕГИОНЫ",ROUND($AG286*(1-($L$6-$F$4))*(1-$F$3)*(1+$AG$2)*$AG$1,2),0)</f>
        <v>0</v>
      </c>
      <c r="AI286" s="287">
        <f>_xlfn.IFNA(VLOOKUP(AD:AD,грп!B:C,2,0),0)</f>
        <v>0</v>
      </c>
      <c r="AJ286" s="607">
        <v>0</v>
      </c>
      <c r="AK286" s="672">
        <f t="shared" si="49"/>
        <v>0</v>
      </c>
      <c r="AL286" s="174"/>
    </row>
    <row r="287" spans="1:39" ht="12" customHeight="1" x14ac:dyDescent="0.35">
      <c r="A287" s="288"/>
      <c r="B287" s="289"/>
      <c r="C287" s="290" t="s">
        <v>555</v>
      </c>
      <c r="D287" s="291" t="s">
        <v>2697</v>
      </c>
      <c r="E287" s="292"/>
      <c r="F287" s="293"/>
      <c r="G287" s="293"/>
      <c r="H287" s="294"/>
      <c r="I287" s="294"/>
      <c r="J287" s="282" t="s">
        <v>393</v>
      </c>
      <c r="K287" s="282" t="str">
        <f t="shared" si="48"/>
        <v/>
      </c>
      <c r="L287" s="295"/>
      <c r="M287" s="296"/>
      <c r="N287" s="297"/>
      <c r="O287" s="297"/>
      <c r="P287" s="297"/>
      <c r="Q287" s="297" t="str">
        <f>_xlfn.IFNA(VLOOKUP($E:$E,'4'!$A:$F,3,0),"")</f>
        <v/>
      </c>
      <c r="R287" s="297" t="str">
        <f>_xlfn.IFNA(VLOOKUP($E:$E,'5'!$A:$F,3,0),"")</f>
        <v/>
      </c>
      <c r="S287" s="297"/>
      <c r="T287" s="298"/>
      <c r="U287" s="299"/>
      <c r="V287" s="299"/>
      <c r="W287" s="300"/>
      <c r="X287" s="301"/>
      <c r="Y287" s="749"/>
      <c r="Z287" s="282"/>
      <c r="AA287" s="280"/>
      <c r="AB287" s="280" t="s">
        <v>393</v>
      </c>
      <c r="AC287" s="302"/>
      <c r="AD287" s="303" t="s">
        <v>2697</v>
      </c>
      <c r="AE287" s="280"/>
      <c r="AF287" s="329"/>
      <c r="AG287" s="305"/>
      <c r="AH287" s="306"/>
      <c r="AI287" s="287">
        <f>_xlfn.IFNA(VLOOKUP(AD:AD,грп!B:C,2,0),0)</f>
        <v>0</v>
      </c>
      <c r="AJ287" s="607">
        <v>0</v>
      </c>
      <c r="AK287" s="672" t="str">
        <f t="shared" si="49"/>
        <v xml:space="preserve"> </v>
      </c>
      <c r="AL287" s="174"/>
      <c r="AM287" s="4"/>
    </row>
    <row r="288" spans="1:39" ht="12" customHeight="1" outlineLevel="1" x14ac:dyDescent="0.35">
      <c r="A288" s="307" t="s">
        <v>10402</v>
      </c>
      <c r="B288" s="308" t="s">
        <v>6165</v>
      </c>
      <c r="C288" s="290" t="s">
        <v>555</v>
      </c>
      <c r="D288" s="310" t="s">
        <v>3138</v>
      </c>
      <c r="E288" s="322" t="s">
        <v>375</v>
      </c>
      <c r="F288" s="293"/>
      <c r="G288" s="293"/>
      <c r="H288" s="294">
        <v>8</v>
      </c>
      <c r="I288" s="294" t="str">
        <f>IFERROR(_xlfn.IFNA(VLOOKUP($D:$D,history!$I:$Y,3,0),VLOOKUP(E:E,history!$H:$Y,4,0)),"--")</f>
        <v>V</v>
      </c>
      <c r="J288" s="282" t="s">
        <v>9868</v>
      </c>
      <c r="K288" s="282" t="str">
        <f t="shared" si="48"/>
        <v/>
      </c>
      <c r="L288" s="312">
        <f>IF($A$3="ИМ",ROUND($Y288*(1-($L$6-$F$4))*(1-$F$3)*(1+$AG$2),2),ROUND($M288*(1-($L$6-$F$4))*(1-$F$3)*(1+$AG$2),2))</f>
        <v>8764.34</v>
      </c>
      <c r="M288" s="312">
        <f>ROUND(IF($A$3="РЕГИОНЫ",AG288*$AG$3*$AG$1,IF(AI288=0,AG288*$AG$3*$AG$1,AG288*$AG$3*(1-5%)*$AG$1)),2)</f>
        <v>13279.31</v>
      </c>
      <c r="N288" s="297" t="str">
        <f>_xlfn.IFNA(VLOOKUP($E:$E,'1'!$A:$E,3,0),"")</f>
        <v/>
      </c>
      <c r="O288" s="297" t="str">
        <f>_xlfn.IFNA(VLOOKUP($E:$E,'2'!$A:$E,3,0),"")</f>
        <v/>
      </c>
      <c r="P288" s="297" t="str">
        <f>_xlfn.IFNA(VLOOKUP($E:$E,'3'!$A:$D,3,0),"")</f>
        <v/>
      </c>
      <c r="Q288" s="297" t="str">
        <f>_xlfn.IFNA(VLOOKUP($E:$E,'4'!$A:$F,3,0),"")</f>
        <v/>
      </c>
      <c r="R288" s="297" t="str">
        <f>_xlfn.IFNA(VLOOKUP($E:$E,'5'!$A:$F,3,0),"")</f>
        <v/>
      </c>
      <c r="S288" s="297" t="str">
        <f>_xlfn.IFNA(VLOOKUP($E:$E,'6'!$A:$F,3,0),"")</f>
        <v/>
      </c>
      <c r="T288" s="313">
        <v>1</v>
      </c>
      <c r="U288" s="313">
        <v>1</v>
      </c>
      <c r="V288" s="313">
        <v>4</v>
      </c>
      <c r="W288" s="314">
        <v>5.5</v>
      </c>
      <c r="X288" s="315">
        <v>1.8461538499999999E-2</v>
      </c>
      <c r="Y288" s="749">
        <v>12650</v>
      </c>
      <c r="Z288" s="282"/>
      <c r="AA288" s="316" t="s">
        <v>10390</v>
      </c>
      <c r="AB288" s="282" t="s">
        <v>9163</v>
      </c>
      <c r="AC288" s="317" t="s">
        <v>2104</v>
      </c>
      <c r="AD288" s="318" t="s">
        <v>2697</v>
      </c>
      <c r="AE288" s="319">
        <v>0</v>
      </c>
      <c r="AF288" s="319" t="s">
        <v>11273</v>
      </c>
      <c r="AG288" s="320">
        <v>166.47</v>
      </c>
      <c r="AH288" s="321">
        <f>IF($A$3="РЕГИОНЫ",ROUND($AG288*(1-($L$6-$F$4))*(1-$F$3)*(1+$AG$2)*$AG$1,2),0)</f>
        <v>0</v>
      </c>
      <c r="AI288" s="287">
        <f>_xlfn.IFNA(VLOOKUP(AD:AD,грп!B:C,2,0),0)</f>
        <v>0</v>
      </c>
      <c r="AJ288" s="607">
        <v>23</v>
      </c>
      <c r="AK288" s="672" t="str">
        <f t="shared" si="49"/>
        <v xml:space="preserve"> </v>
      </c>
      <c r="AL288" s="174"/>
      <c r="AM288" s="4"/>
    </row>
    <row r="289" spans="1:39" ht="12" customHeight="1" x14ac:dyDescent="0.35">
      <c r="A289" s="288"/>
      <c r="B289" s="289"/>
      <c r="C289" s="290" t="s">
        <v>555</v>
      </c>
      <c r="D289" s="291" t="s">
        <v>2694</v>
      </c>
      <c r="E289" s="292"/>
      <c r="F289" s="293"/>
      <c r="G289" s="293"/>
      <c r="H289" s="294"/>
      <c r="I289" s="294"/>
      <c r="J289" s="282" t="s">
        <v>393</v>
      </c>
      <c r="K289" s="282" t="str">
        <f t="shared" si="48"/>
        <v/>
      </c>
      <c r="L289" s="295"/>
      <c r="M289" s="296"/>
      <c r="N289" s="297"/>
      <c r="O289" s="297"/>
      <c r="P289" s="297"/>
      <c r="Q289" s="297" t="str">
        <f>_xlfn.IFNA(VLOOKUP($E:$E,'4'!$A:$F,3,0),"")</f>
        <v/>
      </c>
      <c r="R289" s="297" t="str">
        <f>_xlfn.IFNA(VLOOKUP($E:$E,'5'!$A:$F,3,0),"")</f>
        <v/>
      </c>
      <c r="S289" s="297"/>
      <c r="T289" s="298"/>
      <c r="U289" s="299"/>
      <c r="V289" s="299"/>
      <c r="W289" s="300"/>
      <c r="X289" s="301"/>
      <c r="Y289" s="749"/>
      <c r="Z289" s="282"/>
      <c r="AA289" s="280"/>
      <c r="AB289" s="280" t="s">
        <v>393</v>
      </c>
      <c r="AC289" s="302"/>
      <c r="AD289" s="303" t="s">
        <v>2694</v>
      </c>
      <c r="AE289" s="280"/>
      <c r="AF289" s="329"/>
      <c r="AG289" s="305"/>
      <c r="AH289" s="306"/>
      <c r="AI289" s="287">
        <f>_xlfn.IFNA(VLOOKUP(AD:AD,грп!B:C,2,0),0)</f>
        <v>0</v>
      </c>
      <c r="AJ289" s="607">
        <v>0</v>
      </c>
      <c r="AK289" s="672" t="str">
        <f t="shared" si="49"/>
        <v xml:space="preserve"> </v>
      </c>
      <c r="AL289" s="174"/>
      <c r="AM289" s="4"/>
    </row>
    <row r="290" spans="1:39" ht="12" customHeight="1" outlineLevel="1" x14ac:dyDescent="0.35">
      <c r="A290" s="307" t="s">
        <v>10402</v>
      </c>
      <c r="B290" s="308" t="s">
        <v>6166</v>
      </c>
      <c r="C290" s="346"/>
      <c r="D290" s="310" t="s">
        <v>3109</v>
      </c>
      <c r="E290" s="322" t="s">
        <v>390</v>
      </c>
      <c r="F290" s="293"/>
      <c r="G290" s="293"/>
      <c r="H290" s="294">
        <v>5</v>
      </c>
      <c r="I290" s="294" t="str">
        <f>IFERROR(_xlfn.IFNA(VLOOKUP($D:$D,history!$I:$Y,3,0),VLOOKUP(E:E,history!$H:$Y,4,0)),"--")</f>
        <v>V</v>
      </c>
      <c r="J290" s="282" t="s">
        <v>9870</v>
      </c>
      <c r="K290" s="282" t="str">
        <f t="shared" si="48"/>
        <v/>
      </c>
      <c r="L290" s="312">
        <f>IF($A$3="ИМ",ROUND($Y290*(1-($L$6-$F$4))*(1-$F$3)*(1+$AG$2),2),ROUND($M290*(1-($L$6-$F$4))*(1-$F$3)*(1+$AG$2),2))</f>
        <v>1288.83</v>
      </c>
      <c r="M290" s="312">
        <f>ROUND(IF($A$3="РЕГИОНЫ",AG290*$AG$3*$AG$1,IF(AI290=0,AG290*$AG$3*$AG$1,AG290*$AG$3*(1-5%)*$AG$1)),2)</f>
        <v>1952.77</v>
      </c>
      <c r="N290" s="297" t="str">
        <f>_xlfn.IFNA(VLOOKUP($E:$E,'1'!$A:$E,3,0),"")</f>
        <v/>
      </c>
      <c r="O290" s="297" t="str">
        <f>_xlfn.IFNA(VLOOKUP($E:$E,'2'!$A:$E,3,0),"")</f>
        <v/>
      </c>
      <c r="P290" s="297" t="str">
        <f>_xlfn.IFNA(VLOOKUP($E:$E,'3'!$A:$D,3,0),"")</f>
        <v/>
      </c>
      <c r="Q290" s="297" t="str">
        <f>_xlfn.IFNA(VLOOKUP($E:$E,'4'!$A:$F,3,0),"")</f>
        <v/>
      </c>
      <c r="R290" s="297" t="str">
        <f>_xlfn.IFNA(VLOOKUP($E:$E,'5'!$A:$F,3,0),"")</f>
        <v/>
      </c>
      <c r="S290" s="297" t="str">
        <f>_xlfn.IFNA(VLOOKUP($E:$E,'6'!$A:$F,3,0),"")</f>
        <v/>
      </c>
      <c r="T290" s="313">
        <v>1</v>
      </c>
      <c r="U290" s="313">
        <v>1</v>
      </c>
      <c r="V290" s="313">
        <v>32</v>
      </c>
      <c r="W290" s="314">
        <v>0.63300000000000001</v>
      </c>
      <c r="X290" s="315">
        <v>1.71875E-3</v>
      </c>
      <c r="Y290" s="749">
        <v>1860</v>
      </c>
      <c r="Z290" s="282"/>
      <c r="AA290" s="316" t="s">
        <v>10388</v>
      </c>
      <c r="AB290" s="282" t="s">
        <v>9163</v>
      </c>
      <c r="AC290" s="317" t="s">
        <v>2081</v>
      </c>
      <c r="AD290" s="318" t="s">
        <v>2694</v>
      </c>
      <c r="AE290" s="319">
        <v>0</v>
      </c>
      <c r="AF290" s="319" t="s">
        <v>11294</v>
      </c>
      <c r="AG290" s="320">
        <v>24.48</v>
      </c>
      <c r="AH290" s="321">
        <f t="shared" ref="AH290:AH304" si="53">IF($A$3="РЕГИОНЫ",ROUND($AG290*(1-($L$6-$F$4))*(1-$F$3)*(1+$AG$2)*$AG$1,2),0)</f>
        <v>0</v>
      </c>
      <c r="AI290" s="287">
        <f>_xlfn.IFNA(VLOOKUP(AD:AD,грп!B:C,2,0),0)</f>
        <v>0</v>
      </c>
      <c r="AJ290" s="607">
        <v>15</v>
      </c>
      <c r="AK290" s="672">
        <f t="shared" si="49"/>
        <v>0</v>
      </c>
      <c r="AL290" s="174"/>
      <c r="AM290" s="4"/>
    </row>
    <row r="291" spans="1:39" ht="12" customHeight="1" outlineLevel="1" x14ac:dyDescent="0.35">
      <c r="A291" s="307" t="s">
        <v>10402</v>
      </c>
      <c r="B291" s="308" t="s">
        <v>6167</v>
      </c>
      <c r="C291" s="325" t="s">
        <v>1916</v>
      </c>
      <c r="D291" s="310" t="s">
        <v>10258</v>
      </c>
      <c r="E291" s="322" t="s">
        <v>408</v>
      </c>
      <c r="F291" s="293"/>
      <c r="G291" s="293"/>
      <c r="H291" s="294"/>
      <c r="I291" s="294" t="str">
        <f>IFERROR(_xlfn.IFNA(VLOOKUP($D:$D,history!$I:$Y,3,0),VLOOKUP(E:E,history!$H:$Y,4,0)),"--")</f>
        <v>--</v>
      </c>
      <c r="J291" s="282" t="s">
        <v>5946</v>
      </c>
      <c r="K291" s="282" t="str">
        <f t="shared" si="48"/>
        <v/>
      </c>
      <c r="L291" s="326">
        <f>M291</f>
        <v>691.38</v>
      </c>
      <c r="M291" s="326">
        <v>691.38</v>
      </c>
      <c r="N291" s="297" t="str">
        <f>_xlfn.IFNA(VLOOKUP($E:$E,'1'!$A:$E,3,0),"")</f>
        <v/>
      </c>
      <c r="O291" s="297" t="str">
        <f>_xlfn.IFNA(VLOOKUP($E:$E,'2'!$A:$E,3,0),"")</f>
        <v/>
      </c>
      <c r="P291" s="297" t="str">
        <f>_xlfn.IFNA(VLOOKUP($E:$E,'3'!$A:$D,3,0),"")</f>
        <v/>
      </c>
      <c r="Q291" s="297" t="str">
        <f>_xlfn.IFNA(VLOOKUP($E:$E,'4'!$A:$F,3,0),"")</f>
        <v/>
      </c>
      <c r="R291" s="297" t="str">
        <f>_xlfn.IFNA(VLOOKUP($E:$E,'5'!$A:$F,3,0),"")</f>
        <v/>
      </c>
      <c r="S291" s="297" t="str">
        <f>_xlfn.IFNA(VLOOKUP($E:$E,'6'!$A:$F,3,0),"")</f>
        <v/>
      </c>
      <c r="T291" s="313">
        <v>1</v>
      </c>
      <c r="U291" s="313">
        <v>1</v>
      </c>
      <c r="V291" s="313">
        <v>32</v>
      </c>
      <c r="W291" s="314">
        <v>0.54400000000000004</v>
      </c>
      <c r="X291" s="315">
        <v>1.71875E-3</v>
      </c>
      <c r="Y291" s="749">
        <v>970</v>
      </c>
      <c r="Z291" s="282"/>
      <c r="AA291" s="316" t="s">
        <v>10391</v>
      </c>
      <c r="AB291" s="282" t="s">
        <v>9163</v>
      </c>
      <c r="AC291" s="317" t="s">
        <v>2081</v>
      </c>
      <c r="AD291" s="318" t="s">
        <v>2694</v>
      </c>
      <c r="AE291" s="319">
        <v>0</v>
      </c>
      <c r="AF291" s="319" t="s">
        <v>11302</v>
      </c>
      <c r="AG291" s="320">
        <v>22.13</v>
      </c>
      <c r="AH291" s="321">
        <f t="shared" si="53"/>
        <v>0</v>
      </c>
      <c r="AI291" s="287">
        <f>_xlfn.IFNA(VLOOKUP(AD:AD,грп!B:C,2,0),0)</f>
        <v>0</v>
      </c>
      <c r="AJ291" s="607">
        <v>0</v>
      </c>
      <c r="AK291" s="672" t="str">
        <f t="shared" si="49"/>
        <v>спеццена</v>
      </c>
      <c r="AL291" s="174"/>
      <c r="AM291" s="4"/>
    </row>
    <row r="292" spans="1:39" ht="12" customHeight="1" outlineLevel="1" x14ac:dyDescent="0.35">
      <c r="A292" s="307" t="s">
        <v>10402</v>
      </c>
      <c r="B292" s="308" t="s">
        <v>6168</v>
      </c>
      <c r="C292" s="290" t="s">
        <v>555</v>
      </c>
      <c r="D292" s="310" t="s">
        <v>3110</v>
      </c>
      <c r="E292" s="322" t="s">
        <v>710</v>
      </c>
      <c r="F292" s="293"/>
      <c r="G292" s="293"/>
      <c r="H292" s="294"/>
      <c r="I292" s="294" t="str">
        <f>IFERROR(_xlfn.IFNA(VLOOKUP($D:$D,history!$I:$Y,3,0),VLOOKUP(E:E,history!$H:$Y,4,0)),"--")</f>
        <v>--</v>
      </c>
      <c r="J292" s="282" t="s">
        <v>5946</v>
      </c>
      <c r="K292" s="282" t="str">
        <f t="shared" si="48"/>
        <v/>
      </c>
      <c r="L292" s="312">
        <f>IF($A$3="ИМ",ROUND($Y292*(1-($L$6-$F$4))*(1-$F$3)*(1+$AG$2),2),ROUND($M292*(1-($L$6-$F$4))*(1-$F$3)*(1+$AG$2),2))</f>
        <v>3615.88</v>
      </c>
      <c r="M292" s="312">
        <f>ROUND(IF($A$3="РЕГИОНЫ",AG292*$AG$3*$AG$1,IF(AI292=0,AG292*$AG$3*$AG$1,AG292*$AG$3*(1-5%)*$AG$1)),2)</f>
        <v>5478.6</v>
      </c>
      <c r="N292" s="297" t="str">
        <f>_xlfn.IFNA(VLOOKUP($E:$E,'1'!$A:$E,3,0),"")</f>
        <v/>
      </c>
      <c r="O292" s="297" t="str">
        <f>_xlfn.IFNA(VLOOKUP($E:$E,'2'!$A:$E,3,0),"")</f>
        <v/>
      </c>
      <c r="P292" s="297" t="str">
        <f>_xlfn.IFNA(VLOOKUP($E:$E,'3'!$A:$D,3,0),"")</f>
        <v/>
      </c>
      <c r="Q292" s="297" t="str">
        <f>_xlfn.IFNA(VLOOKUP($E:$E,'4'!$A:$F,3,0),"")</f>
        <v/>
      </c>
      <c r="R292" s="297" t="str">
        <f>_xlfn.IFNA(VLOOKUP($E:$E,'5'!$A:$F,3,0),"")</f>
        <v/>
      </c>
      <c r="S292" s="297" t="str">
        <f>_xlfn.IFNA(VLOOKUP($E:$E,'6'!$A:$F,3,0),"")</f>
        <v/>
      </c>
      <c r="T292" s="313">
        <v>1</v>
      </c>
      <c r="U292" s="313">
        <v>1</v>
      </c>
      <c r="V292" s="313">
        <v>32</v>
      </c>
      <c r="W292" s="314">
        <v>0.45500000000000002</v>
      </c>
      <c r="X292" s="315">
        <v>1.4807691999999999E-3</v>
      </c>
      <c r="Y292" s="749">
        <v>5190</v>
      </c>
      <c r="Z292" s="282"/>
      <c r="AA292" s="316" t="s">
        <v>10391</v>
      </c>
      <c r="AB292" s="282" t="s">
        <v>9163</v>
      </c>
      <c r="AC292" s="317" t="s">
        <v>2081</v>
      </c>
      <c r="AD292" s="318" t="s">
        <v>2694</v>
      </c>
      <c r="AE292" s="319">
        <v>0</v>
      </c>
      <c r="AF292" s="319" t="s">
        <v>11294</v>
      </c>
      <c r="AG292" s="320">
        <v>68.680000000000007</v>
      </c>
      <c r="AH292" s="321">
        <f t="shared" si="53"/>
        <v>0</v>
      </c>
      <c r="AI292" s="287">
        <f>_xlfn.IFNA(VLOOKUP(AD:AD,грп!B:C,2,0),0)</f>
        <v>0</v>
      </c>
      <c r="AJ292" s="607">
        <v>0</v>
      </c>
      <c r="AK292" s="672" t="str">
        <f t="shared" si="49"/>
        <v xml:space="preserve"> </v>
      </c>
      <c r="AL292" s="174"/>
      <c r="AM292" s="4"/>
    </row>
    <row r="293" spans="1:39" ht="12" customHeight="1" outlineLevel="1" x14ac:dyDescent="0.35">
      <c r="A293" s="307" t="s">
        <v>10402</v>
      </c>
      <c r="B293" s="308" t="s">
        <v>6169</v>
      </c>
      <c r="C293" s="325" t="s">
        <v>1916</v>
      </c>
      <c r="D293" s="310" t="s">
        <v>10259</v>
      </c>
      <c r="E293" s="322" t="s">
        <v>392</v>
      </c>
      <c r="F293" s="293"/>
      <c r="G293" s="293"/>
      <c r="H293" s="294">
        <v>4</v>
      </c>
      <c r="I293" s="294" t="str">
        <f>IFERROR(_xlfn.IFNA(VLOOKUP($D:$D,history!$I:$Y,3,0),VLOOKUP(E:E,history!$H:$Y,4,0)),"--")</f>
        <v>--</v>
      </c>
      <c r="J293" s="282" t="s">
        <v>9869</v>
      </c>
      <c r="K293" s="282" t="str">
        <f t="shared" si="48"/>
        <v/>
      </c>
      <c r="L293" s="326">
        <f>M293</f>
        <v>1693.61</v>
      </c>
      <c r="M293" s="326">
        <v>1693.61</v>
      </c>
      <c r="N293" s="297" t="str">
        <f>_xlfn.IFNA(VLOOKUP($E:$E,'1'!$A:$E,3,0),"")</f>
        <v/>
      </c>
      <c r="O293" s="297" t="str">
        <f>_xlfn.IFNA(VLOOKUP($E:$E,'2'!$A:$E,3,0),"")</f>
        <v/>
      </c>
      <c r="P293" s="297" t="str">
        <f>_xlfn.IFNA(VLOOKUP($E:$E,'3'!$A:$D,3,0),"")</f>
        <v/>
      </c>
      <c r="Q293" s="297" t="str">
        <f>_xlfn.IFNA(VLOOKUP($E:$E,'4'!$A:$F,3,0),"")</f>
        <v/>
      </c>
      <c r="R293" s="297" t="str">
        <f>_xlfn.IFNA(VLOOKUP($E:$E,'5'!$A:$F,3,0),"")</f>
        <v/>
      </c>
      <c r="S293" s="297" t="str">
        <f>_xlfn.IFNA(VLOOKUP($E:$E,'6'!$A:$F,3,0),"")</f>
        <v/>
      </c>
      <c r="T293" s="313">
        <v>1</v>
      </c>
      <c r="U293" s="313">
        <v>1</v>
      </c>
      <c r="V293" s="313">
        <v>16</v>
      </c>
      <c r="W293" s="314">
        <v>1.6279999999999999</v>
      </c>
      <c r="X293" s="315">
        <v>1.7968750000000001E-3</v>
      </c>
      <c r="Y293" s="749">
        <v>2370</v>
      </c>
      <c r="Z293" s="282"/>
      <c r="AA293" s="316" t="s">
        <v>10388</v>
      </c>
      <c r="AB293" s="282" t="s">
        <v>9163</v>
      </c>
      <c r="AC293" s="317" t="s">
        <v>2081</v>
      </c>
      <c r="AD293" s="318" t="s">
        <v>2694</v>
      </c>
      <c r="AE293" s="319">
        <v>0</v>
      </c>
      <c r="AF293" s="319" t="s">
        <v>11302</v>
      </c>
      <c r="AG293" s="320">
        <v>54.21</v>
      </c>
      <c r="AH293" s="321">
        <f t="shared" si="53"/>
        <v>0</v>
      </c>
      <c r="AI293" s="287">
        <f>_xlfn.IFNA(VLOOKUP(AD:AD,грп!B:C,2,0),0)</f>
        <v>0</v>
      </c>
      <c r="AJ293" s="607">
        <v>2</v>
      </c>
      <c r="AK293" s="672" t="str">
        <f t="shared" si="49"/>
        <v>спеццена</v>
      </c>
      <c r="AL293" s="174"/>
      <c r="AM293" s="4"/>
    </row>
    <row r="294" spans="1:39" ht="12" customHeight="1" outlineLevel="1" x14ac:dyDescent="0.35">
      <c r="A294" s="307" t="s">
        <v>10402</v>
      </c>
      <c r="B294" s="308" t="s">
        <v>6170</v>
      </c>
      <c r="C294" s="290" t="s">
        <v>555</v>
      </c>
      <c r="D294" s="310" t="s">
        <v>3111</v>
      </c>
      <c r="E294" s="322" t="s">
        <v>391</v>
      </c>
      <c r="F294" s="293"/>
      <c r="G294" s="293"/>
      <c r="H294" s="294">
        <v>8</v>
      </c>
      <c r="I294" s="294" t="str">
        <f>IFERROR(_xlfn.IFNA(VLOOKUP($D:$D,history!$I:$Y,3,0),VLOOKUP(E:E,history!$H:$Y,4,0)),"--")</f>
        <v>--</v>
      </c>
      <c r="J294" s="282" t="s">
        <v>5946</v>
      </c>
      <c r="K294" s="282" t="str">
        <f t="shared" si="48"/>
        <v/>
      </c>
      <c r="L294" s="312">
        <f t="shared" ref="L294:L304" si="54">IF($A$3="ИМ",ROUND($Y294*(1-($L$6-$F$4))*(1-$F$3)*(1+$AG$2),2),ROUND($M294*(1-($L$6-$F$4))*(1-$F$3)*(1+$AG$2),2))</f>
        <v>1417.29</v>
      </c>
      <c r="M294" s="312">
        <f t="shared" ref="M294:M304" si="55">ROUND(IF($A$3="РЕГИОНЫ",AG294*$AG$3*$AG$1,IF(AI294=0,AG294*$AG$3*$AG$1,AG294*$AG$3*(1-5%)*$AG$1)),2)</f>
        <v>2147.41</v>
      </c>
      <c r="N294" s="297" t="str">
        <f>_xlfn.IFNA(VLOOKUP($E:$E,'1'!$A:$E,3,0),"")</f>
        <v/>
      </c>
      <c r="O294" s="297" t="str">
        <f>_xlfn.IFNA(VLOOKUP($E:$E,'2'!$A:$E,3,0),"")</f>
        <v/>
      </c>
      <c r="P294" s="297" t="str">
        <f>_xlfn.IFNA(VLOOKUP($E:$E,'3'!$A:$D,3,0),"")</f>
        <v/>
      </c>
      <c r="Q294" s="297" t="str">
        <f>_xlfn.IFNA(VLOOKUP($E:$E,'4'!$A:$F,3,0),"")</f>
        <v/>
      </c>
      <c r="R294" s="297" t="str">
        <f>_xlfn.IFNA(VLOOKUP($E:$E,'5'!$A:$F,3,0),"")</f>
        <v/>
      </c>
      <c r="S294" s="297" t="str">
        <f>_xlfn.IFNA(VLOOKUP($E:$E,'6'!$A:$F,3,0),"")</f>
        <v/>
      </c>
      <c r="T294" s="313">
        <v>1</v>
      </c>
      <c r="U294" s="313">
        <v>1</v>
      </c>
      <c r="V294" s="313">
        <v>32</v>
      </c>
      <c r="W294" s="314">
        <v>0.86399999999999999</v>
      </c>
      <c r="X294" s="315">
        <v>1.7968750000000001E-3</v>
      </c>
      <c r="Y294" s="749">
        <v>2040</v>
      </c>
      <c r="Z294" s="282"/>
      <c r="AA294" s="316" t="s">
        <v>10391</v>
      </c>
      <c r="AB294" s="282" t="s">
        <v>9163</v>
      </c>
      <c r="AC294" s="317" t="s">
        <v>2081</v>
      </c>
      <c r="AD294" s="318" t="s">
        <v>2694</v>
      </c>
      <c r="AE294" s="319">
        <v>0</v>
      </c>
      <c r="AF294" s="319" t="s">
        <v>11294</v>
      </c>
      <c r="AG294" s="320">
        <v>26.92</v>
      </c>
      <c r="AH294" s="321">
        <f t="shared" si="53"/>
        <v>0</v>
      </c>
      <c r="AI294" s="287">
        <f>_xlfn.IFNA(VLOOKUP(AD:AD,грп!B:C,2,0),0)</f>
        <v>0</v>
      </c>
      <c r="AJ294" s="607">
        <v>0</v>
      </c>
      <c r="AK294" s="672" t="str">
        <f t="shared" si="49"/>
        <v xml:space="preserve"> </v>
      </c>
      <c r="AL294" s="174"/>
      <c r="AM294" s="4"/>
    </row>
    <row r="295" spans="1:39" s="4" customFormat="1" ht="12" customHeight="1" outlineLevel="1" x14ac:dyDescent="0.35">
      <c r="A295" s="307" t="s">
        <v>10402</v>
      </c>
      <c r="B295" s="308" t="s">
        <v>6171</v>
      </c>
      <c r="C295" s="323"/>
      <c r="D295" s="310" t="s">
        <v>2607</v>
      </c>
      <c r="E295" s="292" t="s">
        <v>2608</v>
      </c>
      <c r="F295" s="293"/>
      <c r="G295" s="293"/>
      <c r="H295" s="294">
        <v>76</v>
      </c>
      <c r="I295" s="294" t="str">
        <f>IFERROR(_xlfn.IFNA(VLOOKUP($D:$D,history!$I:$Y,3,0),VLOOKUP(E:E,history!$H:$Y,4,0)),"--")</f>
        <v>--</v>
      </c>
      <c r="J295" s="282" t="s">
        <v>9870</v>
      </c>
      <c r="K295" s="282" t="str">
        <f t="shared" si="48"/>
        <v/>
      </c>
      <c r="L295" s="312">
        <f t="shared" si="54"/>
        <v>1075.07</v>
      </c>
      <c r="M295" s="312">
        <f t="shared" si="55"/>
        <v>1628.9</v>
      </c>
      <c r="N295" s="297" t="str">
        <f>_xlfn.IFNA(VLOOKUP($E:$E,'1'!$A:$E,3,0),"")</f>
        <v/>
      </c>
      <c r="O295" s="297" t="str">
        <f>_xlfn.IFNA(VLOOKUP($E:$E,'2'!$A:$E,3,0),"")</f>
        <v/>
      </c>
      <c r="P295" s="297" t="str">
        <f>_xlfn.IFNA(VLOOKUP($E:$E,'3'!$A:$D,3,0),"")</f>
        <v/>
      </c>
      <c r="Q295" s="297" t="str">
        <f>_xlfn.IFNA(VLOOKUP($E:$E,'4'!$A:$F,3,0),"")</f>
        <v/>
      </c>
      <c r="R295" s="297" t="str">
        <f>_xlfn.IFNA(VLOOKUP($E:$E,'5'!$A:$F,3,0),"")</f>
        <v/>
      </c>
      <c r="S295" s="297" t="str">
        <f>_xlfn.IFNA(VLOOKUP($E:$E,'6'!$A:$F,3,0),"")</f>
        <v/>
      </c>
      <c r="T295" s="313">
        <v>1</v>
      </c>
      <c r="U295" s="313">
        <v>1</v>
      </c>
      <c r="V295" s="313">
        <v>20</v>
      </c>
      <c r="W295" s="314">
        <v>1.325</v>
      </c>
      <c r="X295" s="315">
        <v>2.66E-3</v>
      </c>
      <c r="Y295" s="749">
        <v>1550</v>
      </c>
      <c r="Z295" s="282"/>
      <c r="AA295" s="316" t="s">
        <v>10391</v>
      </c>
      <c r="AB295" s="282" t="s">
        <v>9163</v>
      </c>
      <c r="AC295" s="317" t="s">
        <v>2081</v>
      </c>
      <c r="AD295" s="318" t="s">
        <v>2694</v>
      </c>
      <c r="AE295" s="319">
        <v>0</v>
      </c>
      <c r="AF295" s="319" t="s">
        <v>11294</v>
      </c>
      <c r="AG295" s="320">
        <v>20.420000000000002</v>
      </c>
      <c r="AH295" s="321">
        <f t="shared" si="53"/>
        <v>0</v>
      </c>
      <c r="AI295" s="287">
        <f>_xlfn.IFNA(VLOOKUP(AD:AD,грп!B:C,2,0),0)</f>
        <v>0</v>
      </c>
      <c r="AJ295" s="607">
        <v>174</v>
      </c>
      <c r="AK295" s="672">
        <f t="shared" si="49"/>
        <v>0</v>
      </c>
      <c r="AL295" s="174"/>
    </row>
    <row r="296" spans="1:39" s="4" customFormat="1" ht="12" customHeight="1" outlineLevel="1" x14ac:dyDescent="0.35">
      <c r="A296" s="307" t="s">
        <v>10402</v>
      </c>
      <c r="B296" s="308" t="s">
        <v>6172</v>
      </c>
      <c r="C296" s="323"/>
      <c r="D296" s="310" t="s">
        <v>2609</v>
      </c>
      <c r="E296" s="292" t="s">
        <v>2610</v>
      </c>
      <c r="F296" s="293"/>
      <c r="G296" s="293"/>
      <c r="H296" s="294">
        <v>42</v>
      </c>
      <c r="I296" s="294" t="str">
        <f>IFERROR(_xlfn.IFNA(VLOOKUP($D:$D,history!$I:$Y,3,0),VLOOKUP(E:E,history!$H:$Y,4,0)),"--")</f>
        <v>--</v>
      </c>
      <c r="J296" s="282" t="s">
        <v>9870</v>
      </c>
      <c r="K296" s="282" t="str">
        <f t="shared" si="48"/>
        <v/>
      </c>
      <c r="L296" s="312">
        <f t="shared" si="54"/>
        <v>1301.99</v>
      </c>
      <c r="M296" s="312">
        <f t="shared" si="55"/>
        <v>1972.71</v>
      </c>
      <c r="N296" s="297" t="str">
        <f>_xlfn.IFNA(VLOOKUP($E:$E,'1'!$A:$E,3,0),"")</f>
        <v/>
      </c>
      <c r="O296" s="297" t="str">
        <f>_xlfn.IFNA(VLOOKUP($E:$E,'2'!$A:$E,3,0),"")</f>
        <v/>
      </c>
      <c r="P296" s="297" t="str">
        <f>_xlfn.IFNA(VLOOKUP($E:$E,'3'!$A:$D,3,0),"")</f>
        <v/>
      </c>
      <c r="Q296" s="297" t="str">
        <f>_xlfn.IFNA(VLOOKUP($E:$E,'4'!$A:$F,3,0),"")</f>
        <v/>
      </c>
      <c r="R296" s="297" t="str">
        <f>_xlfn.IFNA(VLOOKUP($E:$E,'5'!$A:$F,3,0),"")</f>
        <v/>
      </c>
      <c r="S296" s="297" t="str">
        <f>_xlfn.IFNA(VLOOKUP($E:$E,'6'!$A:$F,3,0),"")</f>
        <v/>
      </c>
      <c r="T296" s="313">
        <v>1</v>
      </c>
      <c r="U296" s="313">
        <v>1</v>
      </c>
      <c r="V296" s="313">
        <v>20</v>
      </c>
      <c r="W296" s="314">
        <v>1.7390000000000001</v>
      </c>
      <c r="X296" s="315">
        <v>4.5433332999999998E-3</v>
      </c>
      <c r="Y296" s="749">
        <v>1870</v>
      </c>
      <c r="Z296" s="282"/>
      <c r="AA296" s="316" t="s">
        <v>10390</v>
      </c>
      <c r="AB296" s="282" t="s">
        <v>9163</v>
      </c>
      <c r="AC296" s="317" t="s">
        <v>2081</v>
      </c>
      <c r="AD296" s="318" t="s">
        <v>2694</v>
      </c>
      <c r="AE296" s="319">
        <v>0</v>
      </c>
      <c r="AF296" s="319" t="s">
        <v>11294</v>
      </c>
      <c r="AG296" s="320">
        <v>24.73</v>
      </c>
      <c r="AH296" s="321">
        <f t="shared" si="53"/>
        <v>0</v>
      </c>
      <c r="AI296" s="287">
        <f>_xlfn.IFNA(VLOOKUP(AD:AD,грп!B:C,2,0),0)</f>
        <v>0</v>
      </c>
      <c r="AJ296" s="607">
        <v>81</v>
      </c>
      <c r="AK296" s="672">
        <f t="shared" si="49"/>
        <v>0</v>
      </c>
      <c r="AL296" s="174"/>
    </row>
    <row r="297" spans="1:39" s="4" customFormat="1" ht="11.45" customHeight="1" outlineLevel="1" x14ac:dyDescent="0.35">
      <c r="A297" s="307" t="s">
        <v>10402</v>
      </c>
      <c r="B297" s="308" t="s">
        <v>9628</v>
      </c>
      <c r="C297" s="309" t="s">
        <v>21</v>
      </c>
      <c r="D297" s="310" t="s">
        <v>10499</v>
      </c>
      <c r="E297" s="322" t="s">
        <v>9376</v>
      </c>
      <c r="F297" s="293"/>
      <c r="G297" s="293"/>
      <c r="H297" s="294"/>
      <c r="I297" s="294" t="str">
        <f>IFERROR(_xlfn.IFNA(VLOOKUP($D:$D,history!$I:$Y,3,0),VLOOKUP(E:E,history!$H:$Y,4,0)),"--")</f>
        <v>--</v>
      </c>
      <c r="J297" s="282" t="s">
        <v>9870</v>
      </c>
      <c r="K297" s="282" t="str">
        <f t="shared" si="48"/>
        <v/>
      </c>
      <c r="L297" s="312">
        <f t="shared" si="54"/>
        <v>28.43</v>
      </c>
      <c r="M297" s="312">
        <f t="shared" si="55"/>
        <v>43.08</v>
      </c>
      <c r="N297" s="297" t="str">
        <f>_xlfn.IFNA(VLOOKUP($E:$E,'1'!$A:$E,3,0),"")</f>
        <v/>
      </c>
      <c r="O297" s="297" t="str">
        <f>_xlfn.IFNA(VLOOKUP($E:$E,'2'!$A:$E,3,0),"")</f>
        <v/>
      </c>
      <c r="P297" s="297" t="str">
        <f>_xlfn.IFNA(VLOOKUP($E:$E,'3'!$A:$D,3,0),"")</f>
        <v/>
      </c>
      <c r="Q297" s="297" t="str">
        <f>_xlfn.IFNA(VLOOKUP($E:$E,'4'!$A:$F,3,0),"")</f>
        <v/>
      </c>
      <c r="R297" s="297" t="str">
        <f>_xlfn.IFNA(VLOOKUP($E:$E,'5'!$A:$F,3,0),"")</f>
        <v/>
      </c>
      <c r="S297" s="297" t="str">
        <f>_xlfn.IFNA(VLOOKUP($E:$E,'6'!$A:$F,3,0),"")</f>
        <v/>
      </c>
      <c r="T297" s="313">
        <v>1</v>
      </c>
      <c r="U297" s="313">
        <v>1</v>
      </c>
      <c r="V297" s="313">
        <v>100</v>
      </c>
      <c r="W297" s="314">
        <v>1.2E-2</v>
      </c>
      <c r="X297" s="315">
        <v>9.0000000000000006E-5</v>
      </c>
      <c r="Y297" s="749">
        <v>40</v>
      </c>
      <c r="Z297" s="282"/>
      <c r="AA297" s="316" t="s">
        <v>10391</v>
      </c>
      <c r="AB297" s="282" t="s">
        <v>10389</v>
      </c>
      <c r="AC297" s="317" t="s">
        <v>2081</v>
      </c>
      <c r="AD297" s="318" t="s">
        <v>2694</v>
      </c>
      <c r="AE297" s="319">
        <v>0</v>
      </c>
      <c r="AF297" s="319" t="s">
        <v>11284</v>
      </c>
      <c r="AG297" s="320">
        <v>0.54</v>
      </c>
      <c r="AH297" s="321">
        <f t="shared" si="53"/>
        <v>0</v>
      </c>
      <c r="AI297" s="287">
        <f>_xlfn.IFNA(VLOOKUP(AD:AD,грп!B:C,2,0),0)</f>
        <v>0</v>
      </c>
      <c r="AJ297" s="607">
        <v>0</v>
      </c>
      <c r="AK297" s="672" t="str">
        <f t="shared" si="49"/>
        <v>new</v>
      </c>
      <c r="AL297" s="174"/>
    </row>
    <row r="298" spans="1:39" s="4" customFormat="1" ht="11.45" customHeight="1" outlineLevel="1" x14ac:dyDescent="0.35">
      <c r="A298" s="307" t="s">
        <v>10402</v>
      </c>
      <c r="B298" s="308" t="s">
        <v>9629</v>
      </c>
      <c r="C298" s="309" t="s">
        <v>21</v>
      </c>
      <c r="D298" s="310" t="s">
        <v>10500</v>
      </c>
      <c r="E298" s="322" t="s">
        <v>9377</v>
      </c>
      <c r="F298" s="293"/>
      <c r="G298" s="293"/>
      <c r="H298" s="294"/>
      <c r="I298" s="294" t="str">
        <f>IFERROR(_xlfn.IFNA(VLOOKUP($D:$D,history!$I:$Y,3,0),VLOOKUP(E:E,history!$H:$Y,4,0)),"--")</f>
        <v>--</v>
      </c>
      <c r="J298" s="282" t="s">
        <v>9870</v>
      </c>
      <c r="K298" s="282" t="str">
        <f t="shared" si="48"/>
        <v/>
      </c>
      <c r="L298" s="312">
        <f t="shared" si="54"/>
        <v>75.290000000000006</v>
      </c>
      <c r="M298" s="312">
        <f t="shared" si="55"/>
        <v>114.07</v>
      </c>
      <c r="N298" s="297" t="str">
        <f>_xlfn.IFNA(VLOOKUP($E:$E,'1'!$A:$E,3,0),"")</f>
        <v/>
      </c>
      <c r="O298" s="297" t="str">
        <f>_xlfn.IFNA(VLOOKUP($E:$E,'2'!$A:$E,3,0),"")</f>
        <v/>
      </c>
      <c r="P298" s="297" t="str">
        <f>_xlfn.IFNA(VLOOKUP($E:$E,'3'!$A:$D,3,0),"")</f>
        <v/>
      </c>
      <c r="Q298" s="297" t="str">
        <f>_xlfn.IFNA(VLOOKUP($E:$E,'4'!$A:$F,3,0),"")</f>
        <v/>
      </c>
      <c r="R298" s="297" t="str">
        <f>_xlfn.IFNA(VLOOKUP($E:$E,'5'!$A:$F,3,0),"")</f>
        <v/>
      </c>
      <c r="S298" s="297" t="str">
        <f>_xlfn.IFNA(VLOOKUP($E:$E,'6'!$A:$F,3,0),"")</f>
        <v/>
      </c>
      <c r="T298" s="313">
        <v>1</v>
      </c>
      <c r="U298" s="313">
        <v>1</v>
      </c>
      <c r="V298" s="313">
        <v>250</v>
      </c>
      <c r="W298" s="314">
        <v>8.8999999999999996E-2</v>
      </c>
      <c r="X298" s="315">
        <v>6.0000000000000002E-5</v>
      </c>
      <c r="Y298" s="749">
        <v>110</v>
      </c>
      <c r="Z298" s="282"/>
      <c r="AA298" s="316" t="s">
        <v>10391</v>
      </c>
      <c r="AB298" s="282" t="s">
        <v>10389</v>
      </c>
      <c r="AC298" s="317" t="s">
        <v>2081</v>
      </c>
      <c r="AD298" s="318" t="s">
        <v>2694</v>
      </c>
      <c r="AE298" s="319">
        <v>0</v>
      </c>
      <c r="AF298" s="319" t="s">
        <v>11284</v>
      </c>
      <c r="AG298" s="320">
        <v>1.43</v>
      </c>
      <c r="AH298" s="321">
        <f t="shared" si="53"/>
        <v>0</v>
      </c>
      <c r="AI298" s="287">
        <f>_xlfn.IFNA(VLOOKUP(AD:AD,грп!B:C,2,0),0)</f>
        <v>0</v>
      </c>
      <c r="AJ298" s="607">
        <v>0</v>
      </c>
      <c r="AK298" s="672" t="str">
        <f t="shared" si="49"/>
        <v>new</v>
      </c>
      <c r="AL298" s="174"/>
    </row>
    <row r="299" spans="1:39" s="4" customFormat="1" ht="12" customHeight="1" outlineLevel="1" x14ac:dyDescent="0.35">
      <c r="A299" s="307" t="s">
        <v>10402</v>
      </c>
      <c r="B299" s="308" t="s">
        <v>6173</v>
      </c>
      <c r="C299" s="323"/>
      <c r="D299" s="310" t="s">
        <v>3117</v>
      </c>
      <c r="E299" s="311" t="s">
        <v>2148</v>
      </c>
      <c r="F299" s="293"/>
      <c r="G299" s="293"/>
      <c r="H299" s="294"/>
      <c r="I299" s="294" t="str">
        <f>IFERROR(_xlfn.IFNA(VLOOKUP($D:$D,history!$I:$Y,3,0),VLOOKUP(E:E,history!$H:$Y,4,0)),"--")</f>
        <v>--</v>
      </c>
      <c r="J299" s="282" t="s">
        <v>5946</v>
      </c>
      <c r="K299" s="282" t="str">
        <f t="shared" si="48"/>
        <v/>
      </c>
      <c r="L299" s="312">
        <f t="shared" si="54"/>
        <v>265.87</v>
      </c>
      <c r="M299" s="312">
        <f t="shared" si="55"/>
        <v>402.84</v>
      </c>
      <c r="N299" s="297" t="str">
        <f>_xlfn.IFNA(VLOOKUP($E:$E,'1'!$A:$E,3,0),"")</f>
        <v/>
      </c>
      <c r="O299" s="297" t="str">
        <f>_xlfn.IFNA(VLOOKUP($E:$E,'2'!$A:$E,3,0),"")</f>
        <v/>
      </c>
      <c r="P299" s="297" t="str">
        <f>_xlfn.IFNA(VLOOKUP($E:$E,'3'!$A:$D,3,0),"")</f>
        <v/>
      </c>
      <c r="Q299" s="297" t="str">
        <f>_xlfn.IFNA(VLOOKUP($E:$E,'4'!$A:$F,3,0),"")</f>
        <v/>
      </c>
      <c r="R299" s="297" t="str">
        <f>_xlfn.IFNA(VLOOKUP($E:$E,'5'!$A:$F,3,0),"")</f>
        <v/>
      </c>
      <c r="S299" s="297" t="str">
        <f>_xlfn.IFNA(VLOOKUP($E:$E,'6'!$A:$F,3,0),"")</f>
        <v/>
      </c>
      <c r="T299" s="313">
        <v>1</v>
      </c>
      <c r="U299" s="313">
        <v>1</v>
      </c>
      <c r="V299" s="313">
        <v>50</v>
      </c>
      <c r="W299" s="314">
        <v>0.16600000000000001</v>
      </c>
      <c r="X299" s="315">
        <v>1.7049999999999999E-3</v>
      </c>
      <c r="Y299" s="749">
        <v>380</v>
      </c>
      <c r="Z299" s="282"/>
      <c r="AA299" s="316" t="s">
        <v>10391</v>
      </c>
      <c r="AB299" s="282" t="s">
        <v>9163</v>
      </c>
      <c r="AC299" s="317" t="s">
        <v>2081</v>
      </c>
      <c r="AD299" s="318" t="s">
        <v>2694</v>
      </c>
      <c r="AE299" s="319">
        <v>0</v>
      </c>
      <c r="AF299" s="319" t="s">
        <v>11303</v>
      </c>
      <c r="AG299" s="320">
        <v>5.05</v>
      </c>
      <c r="AH299" s="321">
        <f t="shared" si="53"/>
        <v>0</v>
      </c>
      <c r="AI299" s="287">
        <f>_xlfn.IFNA(VLOOKUP(AD:AD,грп!B:C,2,0),0)</f>
        <v>0</v>
      </c>
      <c r="AJ299" s="607">
        <v>0</v>
      </c>
      <c r="AK299" s="672">
        <f t="shared" si="49"/>
        <v>0</v>
      </c>
      <c r="AL299" s="174"/>
    </row>
    <row r="300" spans="1:39" s="4" customFormat="1" ht="12" customHeight="1" outlineLevel="1" x14ac:dyDescent="0.35">
      <c r="A300" s="307" t="s">
        <v>10402</v>
      </c>
      <c r="B300" s="308" t="s">
        <v>6174</v>
      </c>
      <c r="C300" s="309"/>
      <c r="D300" s="310" t="s">
        <v>4038</v>
      </c>
      <c r="E300" s="322" t="s">
        <v>3591</v>
      </c>
      <c r="F300" s="293"/>
      <c r="G300" s="293"/>
      <c r="H300" s="294">
        <v>19</v>
      </c>
      <c r="I300" s="294" t="str">
        <f>IFERROR(_xlfn.IFNA(VLOOKUP($D:$D,history!$I:$Y,3,0),VLOOKUP(E:E,history!$H:$Y,4,0)),"--")</f>
        <v>--</v>
      </c>
      <c r="J300" s="282" t="s">
        <v>9870</v>
      </c>
      <c r="K300" s="282" t="str">
        <f t="shared" si="48"/>
        <v/>
      </c>
      <c r="L300" s="312">
        <f t="shared" si="54"/>
        <v>1745.29</v>
      </c>
      <c r="M300" s="312">
        <f t="shared" si="55"/>
        <v>2644.38</v>
      </c>
      <c r="N300" s="297" t="str">
        <f>_xlfn.IFNA(VLOOKUP($E:$E,'1'!$A:$E,3,0),"")</f>
        <v/>
      </c>
      <c r="O300" s="297" t="str">
        <f>_xlfn.IFNA(VLOOKUP($E:$E,'2'!$A:$E,3,0),"")</f>
        <v/>
      </c>
      <c r="P300" s="297" t="str">
        <f>_xlfn.IFNA(VLOOKUP($E:$E,'3'!$A:$D,3,0),"")</f>
        <v/>
      </c>
      <c r="Q300" s="297" t="str">
        <f>_xlfn.IFNA(VLOOKUP($E:$E,'4'!$A:$F,3,0),"")</f>
        <v/>
      </c>
      <c r="R300" s="297" t="str">
        <f>_xlfn.IFNA(VLOOKUP($E:$E,'5'!$A:$F,3,0),"")</f>
        <v/>
      </c>
      <c r="S300" s="297" t="str">
        <f>_xlfn.IFNA(VLOOKUP($E:$E,'6'!$A:$F,3,0),"")</f>
        <v/>
      </c>
      <c r="T300" s="313">
        <v>1</v>
      </c>
      <c r="U300" s="313">
        <v>1</v>
      </c>
      <c r="V300" s="313">
        <v>8</v>
      </c>
      <c r="W300" s="314">
        <v>3</v>
      </c>
      <c r="X300" s="315">
        <v>6.3872254999999996E-3</v>
      </c>
      <c r="Y300" s="749">
        <v>2510</v>
      </c>
      <c r="Z300" s="282"/>
      <c r="AA300" s="316" t="s">
        <v>10388</v>
      </c>
      <c r="AB300" s="282" t="s">
        <v>9163</v>
      </c>
      <c r="AC300" s="317" t="s">
        <v>2081</v>
      </c>
      <c r="AD300" s="318" t="s">
        <v>2694</v>
      </c>
      <c r="AE300" s="319">
        <v>0</v>
      </c>
      <c r="AF300" s="319" t="s">
        <v>11294</v>
      </c>
      <c r="AG300" s="320">
        <v>33.15</v>
      </c>
      <c r="AH300" s="321">
        <f t="shared" si="53"/>
        <v>0</v>
      </c>
      <c r="AI300" s="287">
        <f>_xlfn.IFNA(VLOOKUP(AD:AD,грп!B:C,2,0),0)</f>
        <v>0</v>
      </c>
      <c r="AJ300" s="607">
        <v>5</v>
      </c>
      <c r="AK300" s="672">
        <f t="shared" si="49"/>
        <v>0</v>
      </c>
      <c r="AL300" s="174"/>
    </row>
    <row r="301" spans="1:39" s="4" customFormat="1" ht="12" customHeight="1" outlineLevel="1" x14ac:dyDescent="0.35">
      <c r="A301" s="307" t="s">
        <v>10402</v>
      </c>
      <c r="B301" s="308" t="s">
        <v>6175</v>
      </c>
      <c r="C301" s="309"/>
      <c r="D301" s="310" t="s">
        <v>4042</v>
      </c>
      <c r="E301" s="311" t="s">
        <v>3903</v>
      </c>
      <c r="F301" s="293"/>
      <c r="G301" s="293"/>
      <c r="H301" s="294"/>
      <c r="I301" s="294" t="str">
        <f>IFERROR(_xlfn.IFNA(VLOOKUP($D:$D,history!$I:$Y,3,0),VLOOKUP(E:E,history!$H:$Y,4,0)),"--")</f>
        <v>--</v>
      </c>
      <c r="J301" s="282" t="s">
        <v>9870</v>
      </c>
      <c r="K301" s="282" t="str">
        <f t="shared" si="48"/>
        <v/>
      </c>
      <c r="L301" s="312">
        <f t="shared" si="54"/>
        <v>3892.28</v>
      </c>
      <c r="M301" s="312">
        <f t="shared" si="55"/>
        <v>5897.4</v>
      </c>
      <c r="N301" s="297" t="str">
        <f>_xlfn.IFNA(VLOOKUP($E:$E,'1'!$A:$E,3,0),"")</f>
        <v/>
      </c>
      <c r="O301" s="297" t="str">
        <f>_xlfn.IFNA(VLOOKUP($E:$E,'2'!$A:$E,3,0),"")</f>
        <v/>
      </c>
      <c r="P301" s="297" t="str">
        <f>_xlfn.IFNA(VLOOKUP($E:$E,'3'!$A:$D,3,0),"")</f>
        <v/>
      </c>
      <c r="Q301" s="297" t="str">
        <f>_xlfn.IFNA(VLOOKUP($E:$E,'4'!$A:$F,3,0),"")</f>
        <v/>
      </c>
      <c r="R301" s="297" t="str">
        <f>_xlfn.IFNA(VLOOKUP($E:$E,'5'!$A:$F,3,0),"")</f>
        <v/>
      </c>
      <c r="S301" s="297" t="str">
        <f>_xlfn.IFNA(VLOOKUP($E:$E,'6'!$A:$F,3,0),"")</f>
        <v/>
      </c>
      <c r="T301" s="313">
        <v>1</v>
      </c>
      <c r="U301" s="313">
        <v>1</v>
      </c>
      <c r="V301" s="313">
        <v>4</v>
      </c>
      <c r="W301" s="314">
        <v>7.0949999999999998</v>
      </c>
      <c r="X301" s="315">
        <v>2.02333333E-2</v>
      </c>
      <c r="Y301" s="749">
        <v>5590</v>
      </c>
      <c r="Z301" s="282"/>
      <c r="AA301" s="316" t="s">
        <v>10391</v>
      </c>
      <c r="AB301" s="282" t="s">
        <v>9163</v>
      </c>
      <c r="AC301" s="317" t="s">
        <v>2081</v>
      </c>
      <c r="AD301" s="318" t="s">
        <v>2694</v>
      </c>
      <c r="AE301" s="319">
        <v>0</v>
      </c>
      <c r="AF301" s="319" t="s">
        <v>11294</v>
      </c>
      <c r="AG301" s="320">
        <v>73.930000000000007</v>
      </c>
      <c r="AH301" s="321">
        <f t="shared" si="53"/>
        <v>0</v>
      </c>
      <c r="AI301" s="287">
        <f>_xlfn.IFNA(VLOOKUP(AD:AD,грп!B:C,2,0),0)</f>
        <v>0</v>
      </c>
      <c r="AJ301" s="607">
        <v>0</v>
      </c>
      <c r="AK301" s="672">
        <f t="shared" si="49"/>
        <v>0</v>
      </c>
      <c r="AL301" s="174"/>
    </row>
    <row r="302" spans="1:39" s="4" customFormat="1" ht="12" customHeight="1" outlineLevel="1" x14ac:dyDescent="0.35">
      <c r="A302" s="307" t="s">
        <v>10402</v>
      </c>
      <c r="B302" s="308" t="s">
        <v>6176</v>
      </c>
      <c r="C302" s="309"/>
      <c r="D302" s="310" t="s">
        <v>4152</v>
      </c>
      <c r="E302" s="322" t="s">
        <v>4153</v>
      </c>
      <c r="F302" s="293"/>
      <c r="G302" s="293"/>
      <c r="H302" s="294"/>
      <c r="I302" s="294" t="str">
        <f>IFERROR(_xlfn.IFNA(VLOOKUP($D:$D,history!$I:$Y,3,0),VLOOKUP(E:E,history!$H:$Y,4,0)),"--")</f>
        <v>V</v>
      </c>
      <c r="J302" s="282" t="s">
        <v>5946</v>
      </c>
      <c r="K302" s="282" t="str">
        <f t="shared" si="48"/>
        <v/>
      </c>
      <c r="L302" s="312">
        <f t="shared" si="54"/>
        <v>3992.31</v>
      </c>
      <c r="M302" s="312">
        <f t="shared" si="55"/>
        <v>6048.96</v>
      </c>
      <c r="N302" s="297" t="str">
        <f>_xlfn.IFNA(VLOOKUP($E:$E,'1'!$A:$E,3,0),"")</f>
        <v/>
      </c>
      <c r="O302" s="297" t="str">
        <f>_xlfn.IFNA(VLOOKUP($E:$E,'2'!$A:$E,3,0),"")</f>
        <v/>
      </c>
      <c r="P302" s="297" t="str">
        <f>_xlfn.IFNA(VLOOKUP($E:$E,'3'!$A:$D,3,0),"")</f>
        <v/>
      </c>
      <c r="Q302" s="297" t="str">
        <f>_xlfn.IFNA(VLOOKUP($E:$E,'4'!$A:$F,3,0),"")</f>
        <v/>
      </c>
      <c r="R302" s="297" t="str">
        <f>_xlfn.IFNA(VLOOKUP($E:$E,'5'!$A:$F,3,0),"")</f>
        <v/>
      </c>
      <c r="S302" s="297" t="str">
        <f>_xlfn.IFNA(VLOOKUP($E:$E,'6'!$A:$F,3,0),"")</f>
        <v/>
      </c>
      <c r="T302" s="313">
        <v>1</v>
      </c>
      <c r="U302" s="313">
        <v>1</v>
      </c>
      <c r="V302" s="313">
        <v>4</v>
      </c>
      <c r="W302" s="314">
        <v>5.9249999999999998</v>
      </c>
      <c r="X302" s="315">
        <v>1.375E-2</v>
      </c>
      <c r="Y302" s="749">
        <v>5750</v>
      </c>
      <c r="Z302" s="282"/>
      <c r="AA302" s="316" t="s">
        <v>10391</v>
      </c>
      <c r="AB302" s="282" t="s">
        <v>9163</v>
      </c>
      <c r="AC302" s="317" t="s">
        <v>2081</v>
      </c>
      <c r="AD302" s="318" t="s">
        <v>2694</v>
      </c>
      <c r="AE302" s="319">
        <v>0</v>
      </c>
      <c r="AF302" s="319" t="s">
        <v>11294</v>
      </c>
      <c r="AG302" s="320">
        <v>75.83</v>
      </c>
      <c r="AH302" s="321">
        <f t="shared" si="53"/>
        <v>0</v>
      </c>
      <c r="AI302" s="287">
        <f>_xlfn.IFNA(VLOOKUP(AD:AD,грп!B:C,2,0),0)</f>
        <v>0</v>
      </c>
      <c r="AJ302" s="607">
        <v>0</v>
      </c>
      <c r="AK302" s="672">
        <f t="shared" si="49"/>
        <v>0</v>
      </c>
      <c r="AL302" s="174"/>
    </row>
    <row r="303" spans="1:39" s="1" customFormat="1" ht="12" customHeight="1" outlineLevel="1" x14ac:dyDescent="0.35">
      <c r="A303" s="307" t="s">
        <v>10402</v>
      </c>
      <c r="B303" s="308" t="s">
        <v>6177</v>
      </c>
      <c r="C303" s="290" t="s">
        <v>555</v>
      </c>
      <c r="D303" s="310" t="s">
        <v>809</v>
      </c>
      <c r="E303" s="322">
        <v>5200201</v>
      </c>
      <c r="F303" s="293"/>
      <c r="G303" s="293"/>
      <c r="H303" s="294">
        <v>20</v>
      </c>
      <c r="I303" s="294" t="str">
        <f>IFERROR(_xlfn.IFNA(VLOOKUP($D:$D,history!$I:$Y,3,0),VLOOKUP(E:E,history!$H:$Y,4,0)),"--")</f>
        <v>--</v>
      </c>
      <c r="J303" s="282" t="s">
        <v>9870</v>
      </c>
      <c r="K303" s="282" t="str">
        <f t="shared" si="48"/>
        <v/>
      </c>
      <c r="L303" s="312">
        <f t="shared" si="54"/>
        <v>161.11000000000001</v>
      </c>
      <c r="M303" s="312">
        <f t="shared" si="55"/>
        <v>244.1</v>
      </c>
      <c r="N303" s="297" t="str">
        <f>_xlfn.IFNA(VLOOKUP($E:$E,'1'!$A:$E,3,0),"")</f>
        <v/>
      </c>
      <c r="O303" s="297" t="str">
        <f>_xlfn.IFNA(VLOOKUP($E:$E,'2'!$A:$E,3,0),"")</f>
        <v/>
      </c>
      <c r="P303" s="297" t="str">
        <f>_xlfn.IFNA(VLOOKUP($E:$E,'3'!$A:$D,3,0),"")</f>
        <v/>
      </c>
      <c r="Q303" s="297" t="str">
        <f>_xlfn.IFNA(VLOOKUP($E:$E,'4'!$A:$F,3,0),"")</f>
        <v/>
      </c>
      <c r="R303" s="297" t="str">
        <f>_xlfn.IFNA(VLOOKUP($E:$E,'5'!$A:$F,3,0),"")</f>
        <v/>
      </c>
      <c r="S303" s="297" t="str">
        <f>_xlfn.IFNA(VLOOKUP($E:$E,'6'!$A:$F,3,0),"")</f>
        <v/>
      </c>
      <c r="T303" s="313">
        <v>1</v>
      </c>
      <c r="U303" s="313">
        <v>10</v>
      </c>
      <c r="V303" s="313">
        <v>120</v>
      </c>
      <c r="W303" s="314">
        <v>0.11</v>
      </c>
      <c r="X303" s="315">
        <v>7.4019609999999997E-4</v>
      </c>
      <c r="Y303" s="749">
        <v>230</v>
      </c>
      <c r="Z303" s="282"/>
      <c r="AA303" s="316" t="s">
        <v>10390</v>
      </c>
      <c r="AB303" s="282" t="s">
        <v>9163</v>
      </c>
      <c r="AC303" s="317" t="s">
        <v>2081</v>
      </c>
      <c r="AD303" s="318" t="s">
        <v>2733</v>
      </c>
      <c r="AE303" s="319">
        <v>0</v>
      </c>
      <c r="AF303" s="319" t="s">
        <v>11294</v>
      </c>
      <c r="AG303" s="320">
        <v>3.06</v>
      </c>
      <c r="AH303" s="321">
        <f t="shared" si="53"/>
        <v>0</v>
      </c>
      <c r="AI303" s="287">
        <f>_xlfn.IFNA(VLOOKUP(AD:AD,грп!B:C,2,0),0)</f>
        <v>0</v>
      </c>
      <c r="AJ303" s="607">
        <v>20</v>
      </c>
      <c r="AK303" s="672" t="str">
        <f t="shared" si="49"/>
        <v xml:space="preserve"> </v>
      </c>
      <c r="AL303" s="174"/>
      <c r="AM303" s="4"/>
    </row>
    <row r="304" spans="1:39" s="1" customFormat="1" ht="12" customHeight="1" outlineLevel="1" x14ac:dyDescent="0.35">
      <c r="A304" s="307" t="s">
        <v>10402</v>
      </c>
      <c r="B304" s="308" t="s">
        <v>6178</v>
      </c>
      <c r="C304" s="290" t="s">
        <v>555</v>
      </c>
      <c r="D304" s="310" t="s">
        <v>912</v>
      </c>
      <c r="E304" s="322">
        <v>5200202</v>
      </c>
      <c r="F304" s="293"/>
      <c r="G304" s="293"/>
      <c r="H304" s="294">
        <v>17</v>
      </c>
      <c r="I304" s="294" t="str">
        <f>IFERROR(_xlfn.IFNA(VLOOKUP($D:$D,history!$I:$Y,3,0),VLOOKUP(E:E,history!$H:$Y,4,0)),"--")</f>
        <v>--</v>
      </c>
      <c r="J304" s="282" t="s">
        <v>5946</v>
      </c>
      <c r="K304" s="282" t="str">
        <f t="shared" si="48"/>
        <v/>
      </c>
      <c r="L304" s="312">
        <f t="shared" si="54"/>
        <v>180.05</v>
      </c>
      <c r="M304" s="312">
        <f t="shared" si="55"/>
        <v>272.81</v>
      </c>
      <c r="N304" s="297" t="str">
        <f>_xlfn.IFNA(VLOOKUP($E:$E,'1'!$A:$E,3,0),"")</f>
        <v/>
      </c>
      <c r="O304" s="297" t="str">
        <f>_xlfn.IFNA(VLOOKUP($E:$E,'2'!$A:$E,3,0),"")</f>
        <v/>
      </c>
      <c r="P304" s="297" t="str">
        <f>_xlfn.IFNA(VLOOKUP($E:$E,'3'!$A:$D,3,0),"")</f>
        <v/>
      </c>
      <c r="Q304" s="297" t="str">
        <f>_xlfn.IFNA(VLOOKUP($E:$E,'4'!$A:$F,3,0),"")</f>
        <v/>
      </c>
      <c r="R304" s="297" t="str">
        <f>_xlfn.IFNA(VLOOKUP($E:$E,'5'!$A:$F,3,0),"")</f>
        <v/>
      </c>
      <c r="S304" s="297" t="str">
        <f>_xlfn.IFNA(VLOOKUP($E:$E,'6'!$A:$F,3,0),"")</f>
        <v/>
      </c>
      <c r="T304" s="313">
        <v>1</v>
      </c>
      <c r="U304" s="313">
        <v>10</v>
      </c>
      <c r="V304" s="313">
        <v>120</v>
      </c>
      <c r="W304" s="314">
        <v>0.108</v>
      </c>
      <c r="X304" s="315">
        <v>4.509804E-4</v>
      </c>
      <c r="Y304" s="749">
        <v>260</v>
      </c>
      <c r="Z304" s="282"/>
      <c r="AA304" s="316" t="s">
        <v>10390</v>
      </c>
      <c r="AB304" s="282" t="s">
        <v>9163</v>
      </c>
      <c r="AC304" s="317" t="s">
        <v>2081</v>
      </c>
      <c r="AD304" s="318" t="s">
        <v>2733</v>
      </c>
      <c r="AE304" s="319">
        <v>0</v>
      </c>
      <c r="AF304" s="319" t="s">
        <v>11282</v>
      </c>
      <c r="AG304" s="320">
        <v>3.42</v>
      </c>
      <c r="AH304" s="321">
        <f t="shared" si="53"/>
        <v>0</v>
      </c>
      <c r="AI304" s="287">
        <f>_xlfn.IFNA(VLOOKUP(AD:AD,грп!B:C,2,0),0)</f>
        <v>0</v>
      </c>
      <c r="AJ304" s="607">
        <v>0</v>
      </c>
      <c r="AK304" s="672" t="str">
        <f t="shared" si="49"/>
        <v xml:space="preserve"> </v>
      </c>
      <c r="AL304" s="174"/>
      <c r="AM304" s="4"/>
    </row>
    <row r="305" spans="1:39" ht="12" customHeight="1" x14ac:dyDescent="0.35">
      <c r="A305" s="288"/>
      <c r="B305" s="289"/>
      <c r="C305" s="290" t="s">
        <v>555</v>
      </c>
      <c r="D305" s="291" t="s">
        <v>3565</v>
      </c>
      <c r="E305" s="292"/>
      <c r="F305" s="293"/>
      <c r="G305" s="293"/>
      <c r="H305" s="294"/>
      <c r="I305" s="294"/>
      <c r="J305" s="282" t="s">
        <v>393</v>
      </c>
      <c r="K305" s="282" t="str">
        <f t="shared" si="48"/>
        <v/>
      </c>
      <c r="L305" s="295"/>
      <c r="M305" s="296"/>
      <c r="N305" s="297"/>
      <c r="O305" s="297"/>
      <c r="P305" s="297"/>
      <c r="Q305" s="297" t="str">
        <f>_xlfn.IFNA(VLOOKUP($E:$E,'4'!$A:$F,3,0),"")</f>
        <v/>
      </c>
      <c r="R305" s="297" t="str">
        <f>_xlfn.IFNA(VLOOKUP($E:$E,'5'!$A:$F,3,0),"")</f>
        <v/>
      </c>
      <c r="S305" s="297"/>
      <c r="T305" s="298"/>
      <c r="U305" s="280"/>
      <c r="V305" s="280"/>
      <c r="W305" s="300"/>
      <c r="X305" s="301"/>
      <c r="Y305" s="749"/>
      <c r="Z305" s="282"/>
      <c r="AA305" s="280"/>
      <c r="AB305" s="280" t="s">
        <v>393</v>
      </c>
      <c r="AC305" s="302"/>
      <c r="AD305" s="303" t="s">
        <v>3565</v>
      </c>
      <c r="AE305" s="280"/>
      <c r="AF305" s="329"/>
      <c r="AG305" s="339"/>
      <c r="AH305" s="306"/>
      <c r="AI305" s="287">
        <f>_xlfn.IFNA(VLOOKUP(AD:AD,грп!B:C,2,0),0)</f>
        <v>0</v>
      </c>
      <c r="AJ305" s="607">
        <v>0</v>
      </c>
      <c r="AK305" s="672" t="str">
        <f t="shared" si="49"/>
        <v xml:space="preserve"> </v>
      </c>
      <c r="AL305" s="174"/>
      <c r="AM305" s="4"/>
    </row>
    <row r="306" spans="1:39" s="4" customFormat="1" ht="12" customHeight="1" outlineLevel="1" x14ac:dyDescent="0.35">
      <c r="A306" s="307" t="s">
        <v>10402</v>
      </c>
      <c r="B306" s="308" t="s">
        <v>6179</v>
      </c>
      <c r="C306" s="309"/>
      <c r="D306" s="310" t="s">
        <v>3385</v>
      </c>
      <c r="E306" s="292" t="s">
        <v>3386</v>
      </c>
      <c r="F306" s="293"/>
      <c r="G306" s="293"/>
      <c r="H306" s="294">
        <v>10</v>
      </c>
      <c r="I306" s="294" t="str">
        <f>IFERROR(_xlfn.IFNA(VLOOKUP($D:$D,history!$I:$Y,3,0),VLOOKUP(E:E,history!$H:$Y,4,0)),"--")</f>
        <v>V</v>
      </c>
      <c r="J306" s="282" t="s">
        <v>9870</v>
      </c>
      <c r="K306" s="282" t="str">
        <f t="shared" si="48"/>
        <v/>
      </c>
      <c r="L306" s="312">
        <f t="shared" ref="L306:L321" si="56">IF($A$3="ИМ",ROUND($Y306*(1-($L$6-$F$4))*(1-$F$3)*(1+$AG$2),2),ROUND($M306*(1-($L$6-$F$4))*(1-$F$3)*(1+$AG$2),2))</f>
        <v>6220.91</v>
      </c>
      <c r="M306" s="312">
        <f t="shared" ref="M306:M321" si="57">ROUND(IF($A$3="РЕГИОНЫ",AG306*$AG$3*$AG$1,IF(AI306=0,AG306*$AG$3*$AG$1,AG306*$AG$3*(1-5%)*$AG$1)),2)</f>
        <v>9425.6200000000008</v>
      </c>
      <c r="N306" s="297">
        <f>_xlfn.IFNA(VLOOKUP($E:$E,'1'!$A:$E,3,0),"")</f>
        <v>4990</v>
      </c>
      <c r="O306" s="297" t="str">
        <f>_xlfn.IFNA(VLOOKUP($E:$E,'2'!$A:$E,3,0),"")</f>
        <v/>
      </c>
      <c r="P306" s="297" t="str">
        <f>_xlfn.IFNA(VLOOKUP($E:$E,'3'!$A:$D,3,0),"")</f>
        <v/>
      </c>
      <c r="Q306" s="297" t="str">
        <f>_xlfn.IFNA(VLOOKUP($E:$E,'4'!$A:$F,3,0),"")</f>
        <v/>
      </c>
      <c r="R306" s="297" t="str">
        <f>_xlfn.IFNA(VLOOKUP($E:$E,'5'!$A:$F,3,0),"")</f>
        <v/>
      </c>
      <c r="S306" s="297" t="str">
        <f>_xlfn.IFNA(VLOOKUP($E:$E,'6'!$A:$F,3,0),"")</f>
        <v/>
      </c>
      <c r="T306" s="313">
        <v>1</v>
      </c>
      <c r="U306" s="313">
        <v>1</v>
      </c>
      <c r="V306" s="313">
        <v>4</v>
      </c>
      <c r="W306" s="314">
        <v>3.9649999999999999</v>
      </c>
      <c r="X306" s="315">
        <v>2.1749999999999999E-2</v>
      </c>
      <c r="Y306" s="749">
        <v>8950</v>
      </c>
      <c r="Z306" s="282"/>
      <c r="AA306" s="316" t="s">
        <v>10392</v>
      </c>
      <c r="AB306" s="282" t="s">
        <v>9163</v>
      </c>
      <c r="AC306" s="317" t="s">
        <v>2104</v>
      </c>
      <c r="AD306" s="318" t="s">
        <v>3565</v>
      </c>
      <c r="AE306" s="319">
        <v>0</v>
      </c>
      <c r="AF306" s="319" t="s">
        <v>11273</v>
      </c>
      <c r="AG306" s="320">
        <v>118.16</v>
      </c>
      <c r="AH306" s="321">
        <f t="shared" ref="AH306:AH321" si="58">IF($A$3="РЕГИОНЫ",ROUND($AG306*(1-($L$6-$F$4))*(1-$F$3)*(1+$AG$2)*$AG$1,2),0)</f>
        <v>0</v>
      </c>
      <c r="AI306" s="287">
        <f>_xlfn.IFNA(VLOOKUP(AD:AD,грп!B:C,2,0),0)</f>
        <v>0</v>
      </c>
      <c r="AJ306" s="607">
        <v>16</v>
      </c>
      <c r="AK306" s="672">
        <f t="shared" si="49"/>
        <v>0</v>
      </c>
      <c r="AL306" s="174"/>
    </row>
    <row r="307" spans="1:39" s="4" customFormat="1" ht="12" customHeight="1" outlineLevel="1" x14ac:dyDescent="0.35">
      <c r="A307" s="307" t="s">
        <v>10402</v>
      </c>
      <c r="B307" s="308" t="s">
        <v>6180</v>
      </c>
      <c r="C307" s="309"/>
      <c r="D307" s="310" t="s">
        <v>4835</v>
      </c>
      <c r="E307" s="322" t="s">
        <v>4691</v>
      </c>
      <c r="F307" s="293"/>
      <c r="G307" s="293"/>
      <c r="H307" s="294">
        <v>12</v>
      </c>
      <c r="I307" s="294" t="str">
        <f>IFERROR(_xlfn.IFNA(VLOOKUP($D:$D,history!$I:$Y,3,0),VLOOKUP(E:E,history!$H:$Y,4,0)),"--")</f>
        <v>--</v>
      </c>
      <c r="J307" s="282" t="s">
        <v>9868</v>
      </c>
      <c r="K307" s="282" t="str">
        <f t="shared" si="48"/>
        <v/>
      </c>
      <c r="L307" s="312">
        <f t="shared" si="56"/>
        <v>13915.97</v>
      </c>
      <c r="M307" s="312">
        <f t="shared" si="57"/>
        <v>21084.81</v>
      </c>
      <c r="N307" s="297" t="str">
        <f>_xlfn.IFNA(VLOOKUP($E:$E,'1'!$A:$E,3,0),"")</f>
        <v/>
      </c>
      <c r="O307" s="297" t="str">
        <f>_xlfn.IFNA(VLOOKUP($E:$E,'2'!$A:$E,3,0),"")</f>
        <v/>
      </c>
      <c r="P307" s="297" t="str">
        <f>_xlfn.IFNA(VLOOKUP($E:$E,'3'!$A:$D,3,0),"")</f>
        <v/>
      </c>
      <c r="Q307" s="297" t="str">
        <f>_xlfn.IFNA(VLOOKUP($E:$E,'4'!$A:$F,3,0),"")</f>
        <v/>
      </c>
      <c r="R307" s="297" t="str">
        <f>_xlfn.IFNA(VLOOKUP($E:$E,'5'!$A:$F,3,0),"")</f>
        <v/>
      </c>
      <c r="S307" s="297" t="str">
        <f>_xlfn.IFNA(VLOOKUP($E:$E,'6'!$A:$F,3,0),"")</f>
        <v/>
      </c>
      <c r="T307" s="313">
        <v>1</v>
      </c>
      <c r="U307" s="313">
        <v>1</v>
      </c>
      <c r="V307" s="313">
        <v>1</v>
      </c>
      <c r="W307" s="314">
        <v>10.73</v>
      </c>
      <c r="X307" s="315">
        <v>6.7361111099999996E-2</v>
      </c>
      <c r="Y307" s="749">
        <v>20050</v>
      </c>
      <c r="Z307" s="282"/>
      <c r="AA307" s="316" t="s">
        <v>10388</v>
      </c>
      <c r="AB307" s="282" t="s">
        <v>9163</v>
      </c>
      <c r="AC307" s="317" t="s">
        <v>2104</v>
      </c>
      <c r="AD307" s="318" t="s">
        <v>3565</v>
      </c>
      <c r="AE307" s="319">
        <v>0</v>
      </c>
      <c r="AF307" s="319" t="s">
        <v>11273</v>
      </c>
      <c r="AG307" s="320">
        <v>264.32</v>
      </c>
      <c r="AH307" s="321">
        <f t="shared" si="58"/>
        <v>0</v>
      </c>
      <c r="AI307" s="287">
        <f>_xlfn.IFNA(VLOOKUP(AD:AD,грп!B:C,2,0),0)</f>
        <v>0</v>
      </c>
      <c r="AJ307" s="607">
        <v>6</v>
      </c>
      <c r="AK307" s="672">
        <f t="shared" si="49"/>
        <v>0</v>
      </c>
      <c r="AL307" s="174"/>
    </row>
    <row r="308" spans="1:39" s="4" customFormat="1" ht="12" customHeight="1" outlineLevel="1" x14ac:dyDescent="0.35">
      <c r="A308" s="307" t="s">
        <v>10402</v>
      </c>
      <c r="B308" s="308" t="s">
        <v>6181</v>
      </c>
      <c r="C308" s="309"/>
      <c r="D308" s="310" t="s">
        <v>10501</v>
      </c>
      <c r="E308" s="322" t="s">
        <v>4273</v>
      </c>
      <c r="F308" s="293"/>
      <c r="G308" s="293"/>
      <c r="H308" s="294">
        <v>2</v>
      </c>
      <c r="I308" s="294" t="str">
        <f>IFERROR(_xlfn.IFNA(VLOOKUP($D:$D,history!$I:$Y,3,0),VLOOKUP(E:E,history!$H:$Y,4,0)),"--")</f>
        <v>--</v>
      </c>
      <c r="J308" s="282" t="s">
        <v>9870</v>
      </c>
      <c r="K308" s="282" t="str">
        <f t="shared" ref="K308:K370" si="59" xml:space="preserve">
IF(OR($E308="",$A$3&lt;&gt;"МОСКВА"),"",
IF(AND($AJ308&gt;=1,$AJ308&lt;20),"*",
IF(AND($AJ308&gt;=20,$AJ308&lt;100),"**",
IF(($AJ308&gt;=100),"***","--"))))</f>
        <v/>
      </c>
      <c r="L308" s="312">
        <f t="shared" si="56"/>
        <v>340.63</v>
      </c>
      <c r="M308" s="312">
        <f t="shared" si="57"/>
        <v>516.11</v>
      </c>
      <c r="N308" s="297" t="str">
        <f>_xlfn.IFNA(VLOOKUP($E:$E,'1'!$A:$E,3,0),"")</f>
        <v/>
      </c>
      <c r="O308" s="297" t="str">
        <f>_xlfn.IFNA(VLOOKUP($E:$E,'2'!$A:$E,3,0),"")</f>
        <v/>
      </c>
      <c r="P308" s="297" t="str">
        <f>_xlfn.IFNA(VLOOKUP($E:$E,'3'!$A:$D,3,0),"")</f>
        <v/>
      </c>
      <c r="Q308" s="297" t="str">
        <f>_xlfn.IFNA(VLOOKUP($E:$E,'4'!$A:$F,3,0),"")</f>
        <v/>
      </c>
      <c r="R308" s="297" t="str">
        <f>_xlfn.IFNA(VLOOKUP($E:$E,'5'!$A:$F,3,0),"")</f>
        <v/>
      </c>
      <c r="S308" s="297" t="str">
        <f>_xlfn.IFNA(VLOOKUP($E:$E,'6'!$A:$F,3,0),"")</f>
        <v/>
      </c>
      <c r="T308" s="313">
        <v>1</v>
      </c>
      <c r="U308" s="313">
        <v>1</v>
      </c>
      <c r="V308" s="313">
        <v>35</v>
      </c>
      <c r="W308" s="314">
        <v>0.157</v>
      </c>
      <c r="X308" s="315">
        <v>2.5873016E-3</v>
      </c>
      <c r="Y308" s="749">
        <v>490</v>
      </c>
      <c r="Z308" s="282"/>
      <c r="AA308" s="316" t="s">
        <v>393</v>
      </c>
      <c r="AB308" s="282" t="s">
        <v>9163</v>
      </c>
      <c r="AC308" s="317" t="s">
        <v>2081</v>
      </c>
      <c r="AD308" s="318" t="s">
        <v>2694</v>
      </c>
      <c r="AE308" s="319">
        <v>0</v>
      </c>
      <c r="AF308" s="319" t="s">
        <v>11282</v>
      </c>
      <c r="AG308" s="320">
        <v>6.47</v>
      </c>
      <c r="AH308" s="321">
        <f t="shared" si="58"/>
        <v>0</v>
      </c>
      <c r="AI308" s="287">
        <f>_xlfn.IFNA(VLOOKUP(AD:AD,грп!B:C,2,0),0)</f>
        <v>0</v>
      </c>
      <c r="AJ308" s="607">
        <v>0</v>
      </c>
      <c r="AK308" s="672">
        <f t="shared" si="49"/>
        <v>0</v>
      </c>
      <c r="AL308" s="174"/>
    </row>
    <row r="309" spans="1:39" s="4" customFormat="1" ht="12" customHeight="1" outlineLevel="1" x14ac:dyDescent="0.35">
      <c r="A309" s="307" t="s">
        <v>10402</v>
      </c>
      <c r="B309" s="308" t="s">
        <v>6182</v>
      </c>
      <c r="C309" s="309"/>
      <c r="D309" s="310" t="s">
        <v>10502</v>
      </c>
      <c r="E309" s="322" t="s">
        <v>4272</v>
      </c>
      <c r="F309" s="293"/>
      <c r="G309" s="293"/>
      <c r="H309" s="294">
        <v>8</v>
      </c>
      <c r="I309" s="294" t="str">
        <f>IFERROR(_xlfn.IFNA(VLOOKUP($D:$D,history!$I:$Y,3,0),VLOOKUP(E:E,history!$H:$Y,4,0)),"--")</f>
        <v>--</v>
      </c>
      <c r="J309" s="282" t="s">
        <v>9870</v>
      </c>
      <c r="K309" s="282" t="str">
        <f t="shared" si="59"/>
        <v/>
      </c>
      <c r="L309" s="312">
        <f t="shared" si="56"/>
        <v>294.3</v>
      </c>
      <c r="M309" s="312">
        <f t="shared" si="57"/>
        <v>445.91</v>
      </c>
      <c r="N309" s="297" t="str">
        <f>_xlfn.IFNA(VLOOKUP($E:$E,'1'!$A:$E,3,0),"")</f>
        <v/>
      </c>
      <c r="O309" s="297" t="str">
        <f>_xlfn.IFNA(VLOOKUP($E:$E,'2'!$A:$E,3,0),"")</f>
        <v/>
      </c>
      <c r="P309" s="297" t="str">
        <f>_xlfn.IFNA(VLOOKUP($E:$E,'3'!$A:$D,3,0),"")</f>
        <v/>
      </c>
      <c r="Q309" s="297" t="str">
        <f>_xlfn.IFNA(VLOOKUP($E:$E,'4'!$A:$F,3,0),"")</f>
        <v/>
      </c>
      <c r="R309" s="297" t="str">
        <f>_xlfn.IFNA(VLOOKUP($E:$E,'5'!$A:$F,3,0),"")</f>
        <v/>
      </c>
      <c r="S309" s="297" t="str">
        <f>_xlfn.IFNA(VLOOKUP($E:$E,'6'!$A:$F,3,0),"")</f>
        <v/>
      </c>
      <c r="T309" s="313">
        <v>1</v>
      </c>
      <c r="U309" s="313">
        <v>1</v>
      </c>
      <c r="V309" s="313">
        <v>15</v>
      </c>
      <c r="W309" s="314">
        <v>0.34699999999999998</v>
      </c>
      <c r="X309" s="315">
        <v>6.1333333E-3</v>
      </c>
      <c r="Y309" s="749">
        <v>420</v>
      </c>
      <c r="Z309" s="282"/>
      <c r="AA309" s="316" t="s">
        <v>393</v>
      </c>
      <c r="AB309" s="282" t="s">
        <v>9163</v>
      </c>
      <c r="AC309" s="317" t="s">
        <v>2081</v>
      </c>
      <c r="AD309" s="318" t="s">
        <v>2694</v>
      </c>
      <c r="AE309" s="319">
        <v>0</v>
      </c>
      <c r="AF309" s="319" t="s">
        <v>11282</v>
      </c>
      <c r="AG309" s="320">
        <v>5.59</v>
      </c>
      <c r="AH309" s="321">
        <f t="shared" si="58"/>
        <v>0</v>
      </c>
      <c r="AI309" s="287">
        <f>_xlfn.IFNA(VLOOKUP(AD:AD,грп!B:C,2,0),0)</f>
        <v>0</v>
      </c>
      <c r="AJ309" s="607">
        <v>14</v>
      </c>
      <c r="AK309" s="672">
        <f t="shared" si="49"/>
        <v>0</v>
      </c>
      <c r="AL309" s="174"/>
    </row>
    <row r="310" spans="1:39" s="4" customFormat="1" ht="12" customHeight="1" outlineLevel="1" x14ac:dyDescent="0.35">
      <c r="A310" s="307" t="s">
        <v>10402</v>
      </c>
      <c r="B310" s="308" t="s">
        <v>6183</v>
      </c>
      <c r="C310" s="309"/>
      <c r="D310" s="310" t="s">
        <v>4286</v>
      </c>
      <c r="E310" s="322" t="s">
        <v>4287</v>
      </c>
      <c r="F310" s="293"/>
      <c r="G310" s="293"/>
      <c r="H310" s="294"/>
      <c r="I310" s="294" t="str">
        <f>IFERROR(_xlfn.IFNA(VLOOKUP($D:$D,history!$I:$Y,3,0),VLOOKUP(E:E,history!$H:$Y,4,0)),"--")</f>
        <v>--</v>
      </c>
      <c r="J310" s="282" t="s">
        <v>5946</v>
      </c>
      <c r="K310" s="282" t="str">
        <f t="shared" si="59"/>
        <v/>
      </c>
      <c r="L310" s="312">
        <f t="shared" si="56"/>
        <v>783.41</v>
      </c>
      <c r="M310" s="312">
        <f t="shared" si="57"/>
        <v>1186.98</v>
      </c>
      <c r="N310" s="297" t="str">
        <f>_xlfn.IFNA(VLOOKUP($E:$E,'1'!$A:$E,3,0),"")</f>
        <v/>
      </c>
      <c r="O310" s="297" t="str">
        <f>_xlfn.IFNA(VLOOKUP($E:$E,'2'!$A:$E,3,0),"")</f>
        <v/>
      </c>
      <c r="P310" s="297" t="str">
        <f>_xlfn.IFNA(VLOOKUP($E:$E,'3'!$A:$D,3,0),"")</f>
        <v/>
      </c>
      <c r="Q310" s="297" t="str">
        <f>_xlfn.IFNA(VLOOKUP($E:$E,'4'!$A:$F,3,0),"")</f>
        <v/>
      </c>
      <c r="R310" s="297" t="str">
        <f>_xlfn.IFNA(VLOOKUP($E:$E,'5'!$A:$F,3,0),"")</f>
        <v/>
      </c>
      <c r="S310" s="297" t="str">
        <f>_xlfn.IFNA(VLOOKUP($E:$E,'6'!$A:$F,3,0),"")</f>
        <v/>
      </c>
      <c r="T310" s="313">
        <v>1</v>
      </c>
      <c r="U310" s="313">
        <v>1</v>
      </c>
      <c r="V310" s="313">
        <v>20</v>
      </c>
      <c r="W310" s="314">
        <v>0.66300000000000003</v>
      </c>
      <c r="X310" s="315">
        <v>1.6199999999999999E-3</v>
      </c>
      <c r="Y310" s="749">
        <v>1130</v>
      </c>
      <c r="Z310" s="282"/>
      <c r="AA310" s="316" t="s">
        <v>10391</v>
      </c>
      <c r="AB310" s="282" t="s">
        <v>9163</v>
      </c>
      <c r="AC310" s="317" t="s">
        <v>2081</v>
      </c>
      <c r="AD310" s="318" t="s">
        <v>2733</v>
      </c>
      <c r="AE310" s="319">
        <v>0</v>
      </c>
      <c r="AF310" s="319" t="s">
        <v>11282</v>
      </c>
      <c r="AG310" s="320">
        <v>14.88</v>
      </c>
      <c r="AH310" s="321">
        <f t="shared" si="58"/>
        <v>0</v>
      </c>
      <c r="AI310" s="287">
        <f>_xlfn.IFNA(VLOOKUP(AD:AD,грп!B:C,2,0),0)</f>
        <v>0</v>
      </c>
      <c r="AJ310" s="607">
        <v>0</v>
      </c>
      <c r="AK310" s="672">
        <f t="shared" ref="AK310:AK372" si="60">C310</f>
        <v>0</v>
      </c>
      <c r="AL310" s="174"/>
    </row>
    <row r="311" spans="1:39" s="4" customFormat="1" ht="12" customHeight="1" outlineLevel="1" x14ac:dyDescent="0.35">
      <c r="A311" s="307" t="s">
        <v>10402</v>
      </c>
      <c r="B311" s="308" t="s">
        <v>6184</v>
      </c>
      <c r="C311" s="309"/>
      <c r="D311" s="310" t="s">
        <v>4284</v>
      </c>
      <c r="E311" s="322" t="s">
        <v>4285</v>
      </c>
      <c r="F311" s="293"/>
      <c r="G311" s="293"/>
      <c r="H311" s="294">
        <v>179</v>
      </c>
      <c r="I311" s="294" t="str">
        <f>IFERROR(_xlfn.IFNA(VLOOKUP($D:$D,history!$I:$Y,3,0),VLOOKUP(E:E,history!$H:$Y,4,0)),"--")</f>
        <v>--</v>
      </c>
      <c r="J311" s="282" t="s">
        <v>5946</v>
      </c>
      <c r="K311" s="282" t="str">
        <f t="shared" si="59"/>
        <v/>
      </c>
      <c r="L311" s="312">
        <f t="shared" si="56"/>
        <v>783.41</v>
      </c>
      <c r="M311" s="312">
        <f t="shared" si="57"/>
        <v>1186.98</v>
      </c>
      <c r="N311" s="297" t="str">
        <f>_xlfn.IFNA(VLOOKUP($E:$E,'1'!$A:$E,3,0),"")</f>
        <v/>
      </c>
      <c r="O311" s="297" t="str">
        <f>_xlfn.IFNA(VLOOKUP($E:$E,'2'!$A:$E,3,0),"")</f>
        <v/>
      </c>
      <c r="P311" s="297" t="str">
        <f>_xlfn.IFNA(VLOOKUP($E:$E,'3'!$A:$D,3,0),"")</f>
        <v/>
      </c>
      <c r="Q311" s="297" t="str">
        <f>_xlfn.IFNA(VLOOKUP($E:$E,'4'!$A:$F,3,0),"")</f>
        <v/>
      </c>
      <c r="R311" s="297" t="str">
        <f>_xlfn.IFNA(VLOOKUP($E:$E,'5'!$A:$F,3,0),"")</f>
        <v/>
      </c>
      <c r="S311" s="297" t="str">
        <f>_xlfn.IFNA(VLOOKUP($E:$E,'6'!$A:$F,3,0),"")</f>
        <v/>
      </c>
      <c r="T311" s="313">
        <v>1</v>
      </c>
      <c r="U311" s="313">
        <v>1</v>
      </c>
      <c r="V311" s="313">
        <v>20</v>
      </c>
      <c r="W311" s="314">
        <v>0.45300000000000001</v>
      </c>
      <c r="X311" s="315">
        <v>1.2600000000000001E-3</v>
      </c>
      <c r="Y311" s="749">
        <v>1130</v>
      </c>
      <c r="Z311" s="282"/>
      <c r="AA311" s="316" t="s">
        <v>10391</v>
      </c>
      <c r="AB311" s="282" t="s">
        <v>9163</v>
      </c>
      <c r="AC311" s="317" t="s">
        <v>2081</v>
      </c>
      <c r="AD311" s="318" t="s">
        <v>2733</v>
      </c>
      <c r="AE311" s="319">
        <v>0</v>
      </c>
      <c r="AF311" s="319" t="s">
        <v>11282</v>
      </c>
      <c r="AG311" s="320">
        <v>14.88</v>
      </c>
      <c r="AH311" s="321">
        <f t="shared" si="58"/>
        <v>0</v>
      </c>
      <c r="AI311" s="287">
        <f>_xlfn.IFNA(VLOOKUP(AD:AD,грп!B:C,2,0),0)</f>
        <v>0</v>
      </c>
      <c r="AJ311" s="607">
        <v>0</v>
      </c>
      <c r="AK311" s="672">
        <f t="shared" si="60"/>
        <v>0</v>
      </c>
      <c r="AL311" s="174"/>
    </row>
    <row r="312" spans="1:39" s="4" customFormat="1" ht="12" customHeight="1" outlineLevel="1" x14ac:dyDescent="0.35">
      <c r="A312" s="307" t="s">
        <v>10402</v>
      </c>
      <c r="B312" s="308" t="s">
        <v>6185</v>
      </c>
      <c r="C312" s="309"/>
      <c r="D312" s="310" t="s">
        <v>4282</v>
      </c>
      <c r="E312" s="322" t="s">
        <v>4283</v>
      </c>
      <c r="F312" s="293"/>
      <c r="G312" s="293"/>
      <c r="H312" s="294">
        <v>144</v>
      </c>
      <c r="I312" s="294" t="str">
        <f>IFERROR(_xlfn.IFNA(VLOOKUP($D:$D,history!$I:$Y,3,0),VLOOKUP(E:E,history!$H:$Y,4,0)),"--")</f>
        <v>--</v>
      </c>
      <c r="J312" s="282" t="s">
        <v>5946</v>
      </c>
      <c r="K312" s="282" t="str">
        <f t="shared" si="59"/>
        <v/>
      </c>
      <c r="L312" s="312">
        <f t="shared" si="56"/>
        <v>783.41</v>
      </c>
      <c r="M312" s="312">
        <f t="shared" si="57"/>
        <v>1186.98</v>
      </c>
      <c r="N312" s="297" t="str">
        <f>_xlfn.IFNA(VLOOKUP($E:$E,'1'!$A:$E,3,0),"")</f>
        <v/>
      </c>
      <c r="O312" s="297" t="str">
        <f>_xlfn.IFNA(VLOOKUP($E:$E,'2'!$A:$E,3,0),"")</f>
        <v/>
      </c>
      <c r="P312" s="297" t="str">
        <f>_xlfn.IFNA(VLOOKUP($E:$E,'3'!$A:$D,3,0),"")</f>
        <v/>
      </c>
      <c r="Q312" s="297" t="str">
        <f>_xlfn.IFNA(VLOOKUP($E:$E,'4'!$A:$F,3,0),"")</f>
        <v/>
      </c>
      <c r="R312" s="297" t="str">
        <f>_xlfn.IFNA(VLOOKUP($E:$E,'5'!$A:$F,3,0),"")</f>
        <v/>
      </c>
      <c r="S312" s="297" t="str">
        <f>_xlfn.IFNA(VLOOKUP($E:$E,'6'!$A:$F,3,0),"")</f>
        <v/>
      </c>
      <c r="T312" s="313">
        <v>1</v>
      </c>
      <c r="U312" s="313">
        <v>1</v>
      </c>
      <c r="V312" s="313">
        <v>20</v>
      </c>
      <c r="W312" s="314">
        <v>0.38800000000000001</v>
      </c>
      <c r="X312" s="315">
        <v>1.1000000000000001E-3</v>
      </c>
      <c r="Y312" s="749">
        <v>1130</v>
      </c>
      <c r="Z312" s="282"/>
      <c r="AA312" s="316" t="s">
        <v>10391</v>
      </c>
      <c r="AB312" s="282" t="s">
        <v>9163</v>
      </c>
      <c r="AC312" s="317" t="s">
        <v>2081</v>
      </c>
      <c r="AD312" s="318" t="s">
        <v>2733</v>
      </c>
      <c r="AE312" s="319">
        <v>0</v>
      </c>
      <c r="AF312" s="319" t="s">
        <v>11282</v>
      </c>
      <c r="AG312" s="320">
        <v>14.88</v>
      </c>
      <c r="AH312" s="321">
        <f t="shared" si="58"/>
        <v>0</v>
      </c>
      <c r="AI312" s="287">
        <f>_xlfn.IFNA(VLOOKUP(AD:AD,грп!B:C,2,0),0)</f>
        <v>0</v>
      </c>
      <c r="AJ312" s="607">
        <v>0</v>
      </c>
      <c r="AK312" s="672">
        <f t="shared" si="60"/>
        <v>0</v>
      </c>
      <c r="AL312" s="174"/>
    </row>
    <row r="313" spans="1:39" s="4" customFormat="1" ht="12" customHeight="1" outlineLevel="1" x14ac:dyDescent="0.35">
      <c r="A313" s="307" t="s">
        <v>10402</v>
      </c>
      <c r="B313" s="308" t="s">
        <v>6186</v>
      </c>
      <c r="C313" s="309"/>
      <c r="D313" s="310" t="s">
        <v>4280</v>
      </c>
      <c r="E313" s="322" t="s">
        <v>4281</v>
      </c>
      <c r="F313" s="293"/>
      <c r="G313" s="293"/>
      <c r="H313" s="294">
        <v>32</v>
      </c>
      <c r="I313" s="294" t="str">
        <f>IFERROR(_xlfn.IFNA(VLOOKUP($D:$D,history!$I:$Y,3,0),VLOOKUP(E:E,history!$H:$Y,4,0)),"--")</f>
        <v>--</v>
      </c>
      <c r="J313" s="282" t="s">
        <v>5946</v>
      </c>
      <c r="K313" s="282" t="str">
        <f t="shared" si="59"/>
        <v/>
      </c>
      <c r="L313" s="312">
        <f t="shared" si="56"/>
        <v>783.41</v>
      </c>
      <c r="M313" s="312">
        <f t="shared" si="57"/>
        <v>1186.98</v>
      </c>
      <c r="N313" s="297" t="str">
        <f>_xlfn.IFNA(VLOOKUP($E:$E,'1'!$A:$E,3,0),"")</f>
        <v/>
      </c>
      <c r="O313" s="297" t="str">
        <f>_xlfn.IFNA(VLOOKUP($E:$E,'2'!$A:$E,3,0),"")</f>
        <v/>
      </c>
      <c r="P313" s="297" t="str">
        <f>_xlfn.IFNA(VLOOKUP($E:$E,'3'!$A:$D,3,0),"")</f>
        <v/>
      </c>
      <c r="Q313" s="297" t="str">
        <f>_xlfn.IFNA(VLOOKUP($E:$E,'4'!$A:$F,3,0),"")</f>
        <v/>
      </c>
      <c r="R313" s="297" t="str">
        <f>_xlfn.IFNA(VLOOKUP($E:$E,'5'!$A:$F,3,0),"")</f>
        <v/>
      </c>
      <c r="S313" s="297" t="str">
        <f>_xlfn.IFNA(VLOOKUP($E:$E,'6'!$A:$F,3,0),"")</f>
        <v/>
      </c>
      <c r="T313" s="313">
        <v>1</v>
      </c>
      <c r="U313" s="313">
        <v>1</v>
      </c>
      <c r="V313" s="313">
        <v>20</v>
      </c>
      <c r="W313" s="314">
        <v>0.38500000000000001</v>
      </c>
      <c r="X313" s="315">
        <v>1.1000000000000001E-3</v>
      </c>
      <c r="Y313" s="749">
        <v>1130</v>
      </c>
      <c r="Z313" s="282"/>
      <c r="AA313" s="316" t="s">
        <v>10391</v>
      </c>
      <c r="AB313" s="282" t="s">
        <v>9163</v>
      </c>
      <c r="AC313" s="317" t="s">
        <v>2081</v>
      </c>
      <c r="AD313" s="318" t="s">
        <v>2733</v>
      </c>
      <c r="AE313" s="319">
        <v>0</v>
      </c>
      <c r="AF313" s="319" t="s">
        <v>11282</v>
      </c>
      <c r="AG313" s="320">
        <v>14.88</v>
      </c>
      <c r="AH313" s="321">
        <f t="shared" si="58"/>
        <v>0</v>
      </c>
      <c r="AI313" s="287">
        <f>_xlfn.IFNA(VLOOKUP(AD:AD,грп!B:C,2,0),0)</f>
        <v>0</v>
      </c>
      <c r="AJ313" s="607">
        <v>0</v>
      </c>
      <c r="AK313" s="672">
        <f t="shared" si="60"/>
        <v>0</v>
      </c>
      <c r="AL313" s="174"/>
    </row>
    <row r="314" spans="1:39" s="4" customFormat="1" ht="12" customHeight="1" outlineLevel="1" x14ac:dyDescent="0.35">
      <c r="A314" s="307" t="s">
        <v>10402</v>
      </c>
      <c r="B314" s="308" t="s">
        <v>6187</v>
      </c>
      <c r="C314" s="309"/>
      <c r="D314" s="310" t="s">
        <v>4278</v>
      </c>
      <c r="E314" s="322" t="s">
        <v>4279</v>
      </c>
      <c r="F314" s="293"/>
      <c r="G314" s="293"/>
      <c r="H314" s="294">
        <v>16</v>
      </c>
      <c r="I314" s="294" t="str">
        <f>IFERROR(_xlfn.IFNA(VLOOKUP($D:$D,history!$I:$Y,3,0),VLOOKUP(E:E,history!$H:$Y,4,0)),"--")</f>
        <v>--</v>
      </c>
      <c r="J314" s="282" t="s">
        <v>5946</v>
      </c>
      <c r="K314" s="282" t="str">
        <f t="shared" si="59"/>
        <v/>
      </c>
      <c r="L314" s="312">
        <f t="shared" si="56"/>
        <v>783.41</v>
      </c>
      <c r="M314" s="312">
        <f t="shared" si="57"/>
        <v>1186.98</v>
      </c>
      <c r="N314" s="297" t="str">
        <f>_xlfn.IFNA(VLOOKUP($E:$E,'1'!$A:$E,3,0),"")</f>
        <v/>
      </c>
      <c r="O314" s="297" t="str">
        <f>_xlfn.IFNA(VLOOKUP($E:$E,'2'!$A:$E,3,0),"")</f>
        <v/>
      </c>
      <c r="P314" s="297" t="str">
        <f>_xlfn.IFNA(VLOOKUP($E:$E,'3'!$A:$D,3,0),"")</f>
        <v/>
      </c>
      <c r="Q314" s="297" t="str">
        <f>_xlfn.IFNA(VLOOKUP($E:$E,'4'!$A:$F,3,0),"")</f>
        <v/>
      </c>
      <c r="R314" s="297" t="str">
        <f>_xlfn.IFNA(VLOOKUP($E:$E,'5'!$A:$F,3,0),"")</f>
        <v/>
      </c>
      <c r="S314" s="297" t="str">
        <f>_xlfn.IFNA(VLOOKUP($E:$E,'6'!$A:$F,3,0),"")</f>
        <v/>
      </c>
      <c r="T314" s="313">
        <v>1</v>
      </c>
      <c r="U314" s="313">
        <v>1</v>
      </c>
      <c r="V314" s="313">
        <v>20</v>
      </c>
      <c r="W314" s="314">
        <v>0.373</v>
      </c>
      <c r="X314" s="315">
        <v>1.1000000000000001E-3</v>
      </c>
      <c r="Y314" s="749">
        <v>1130</v>
      </c>
      <c r="Z314" s="282"/>
      <c r="AA314" s="316" t="s">
        <v>10391</v>
      </c>
      <c r="AB314" s="282" t="s">
        <v>9163</v>
      </c>
      <c r="AC314" s="317" t="s">
        <v>2081</v>
      </c>
      <c r="AD314" s="318" t="s">
        <v>2733</v>
      </c>
      <c r="AE314" s="319">
        <v>0</v>
      </c>
      <c r="AF314" s="319" t="s">
        <v>11282</v>
      </c>
      <c r="AG314" s="320">
        <v>14.88</v>
      </c>
      <c r="AH314" s="321">
        <f t="shared" si="58"/>
        <v>0</v>
      </c>
      <c r="AI314" s="287">
        <f>_xlfn.IFNA(VLOOKUP(AD:AD,грп!B:C,2,0),0)</f>
        <v>0</v>
      </c>
      <c r="AJ314" s="607">
        <v>0</v>
      </c>
      <c r="AK314" s="672">
        <f t="shared" si="60"/>
        <v>0</v>
      </c>
      <c r="AL314" s="174"/>
    </row>
    <row r="315" spans="1:39" s="4" customFormat="1" ht="12" customHeight="1" outlineLevel="1" x14ac:dyDescent="0.35">
      <c r="A315" s="307" t="s">
        <v>10402</v>
      </c>
      <c r="B315" s="308" t="s">
        <v>6188</v>
      </c>
      <c r="C315" s="309"/>
      <c r="D315" s="310" t="s">
        <v>4276</v>
      </c>
      <c r="E315" s="322" t="s">
        <v>4277</v>
      </c>
      <c r="F315" s="293"/>
      <c r="G315" s="293"/>
      <c r="H315" s="294">
        <v>62</v>
      </c>
      <c r="I315" s="294" t="str">
        <f>IFERROR(_xlfn.IFNA(VLOOKUP($D:$D,history!$I:$Y,3,0),VLOOKUP(E:E,history!$H:$Y,4,0)),"--")</f>
        <v>--</v>
      </c>
      <c r="J315" s="282" t="s">
        <v>5946</v>
      </c>
      <c r="K315" s="282" t="str">
        <f t="shared" si="59"/>
        <v/>
      </c>
      <c r="L315" s="312">
        <f t="shared" si="56"/>
        <v>783.41</v>
      </c>
      <c r="M315" s="312">
        <f t="shared" si="57"/>
        <v>1186.98</v>
      </c>
      <c r="N315" s="297" t="str">
        <f>_xlfn.IFNA(VLOOKUP($E:$E,'1'!$A:$E,3,0),"")</f>
        <v/>
      </c>
      <c r="O315" s="297" t="str">
        <f>_xlfn.IFNA(VLOOKUP($E:$E,'2'!$A:$E,3,0),"")</f>
        <v/>
      </c>
      <c r="P315" s="297" t="str">
        <f>_xlfn.IFNA(VLOOKUP($E:$E,'3'!$A:$D,3,0),"")</f>
        <v/>
      </c>
      <c r="Q315" s="297" t="str">
        <f>_xlfn.IFNA(VLOOKUP($E:$E,'4'!$A:$F,3,0),"")</f>
        <v/>
      </c>
      <c r="R315" s="297" t="str">
        <f>_xlfn.IFNA(VLOOKUP($E:$E,'5'!$A:$F,3,0),"")</f>
        <v/>
      </c>
      <c r="S315" s="297" t="str">
        <f>_xlfn.IFNA(VLOOKUP($E:$E,'6'!$A:$F,3,0),"")</f>
        <v/>
      </c>
      <c r="T315" s="313">
        <v>1</v>
      </c>
      <c r="U315" s="313">
        <v>1</v>
      </c>
      <c r="V315" s="313">
        <v>20</v>
      </c>
      <c r="W315" s="314">
        <v>0.30499999999999999</v>
      </c>
      <c r="X315" s="315">
        <v>1.1000000000000001E-3</v>
      </c>
      <c r="Y315" s="749">
        <v>1130</v>
      </c>
      <c r="Z315" s="282"/>
      <c r="AA315" s="316" t="s">
        <v>10391</v>
      </c>
      <c r="AB315" s="282" t="s">
        <v>9163</v>
      </c>
      <c r="AC315" s="317" t="s">
        <v>2081</v>
      </c>
      <c r="AD315" s="318" t="s">
        <v>2733</v>
      </c>
      <c r="AE315" s="319">
        <v>0</v>
      </c>
      <c r="AF315" s="319" t="s">
        <v>11282</v>
      </c>
      <c r="AG315" s="320">
        <v>14.88</v>
      </c>
      <c r="AH315" s="321">
        <f t="shared" si="58"/>
        <v>0</v>
      </c>
      <c r="AI315" s="287">
        <f>_xlfn.IFNA(VLOOKUP(AD:AD,грп!B:C,2,0),0)</f>
        <v>0</v>
      </c>
      <c r="AJ315" s="607">
        <v>10</v>
      </c>
      <c r="AK315" s="672">
        <f t="shared" si="60"/>
        <v>0</v>
      </c>
      <c r="AL315" s="174"/>
    </row>
    <row r="316" spans="1:39" s="4" customFormat="1" ht="12" customHeight="1" outlineLevel="1" x14ac:dyDescent="0.35">
      <c r="A316" s="307" t="s">
        <v>10402</v>
      </c>
      <c r="B316" s="308" t="s">
        <v>6189</v>
      </c>
      <c r="C316" s="309"/>
      <c r="D316" s="310" t="s">
        <v>3941</v>
      </c>
      <c r="E316" s="311" t="s">
        <v>3942</v>
      </c>
      <c r="F316" s="293"/>
      <c r="G316" s="293"/>
      <c r="H316" s="294"/>
      <c r="I316" s="294" t="str">
        <f>IFERROR(_xlfn.IFNA(VLOOKUP($D:$D,history!$I:$Y,3,0),VLOOKUP(E:E,history!$H:$Y,4,0)),"--")</f>
        <v>--</v>
      </c>
      <c r="J316" s="282" t="s">
        <v>5946</v>
      </c>
      <c r="K316" s="282" t="str">
        <f t="shared" si="59"/>
        <v/>
      </c>
      <c r="L316" s="312">
        <f t="shared" si="56"/>
        <v>553.86</v>
      </c>
      <c r="M316" s="312">
        <f t="shared" si="57"/>
        <v>839.18</v>
      </c>
      <c r="N316" s="297" t="str">
        <f>_xlfn.IFNA(VLOOKUP($E:$E,'1'!$A:$E,3,0),"")</f>
        <v/>
      </c>
      <c r="O316" s="297" t="str">
        <f>_xlfn.IFNA(VLOOKUP($E:$E,'2'!$A:$E,3,0),"")</f>
        <v/>
      </c>
      <c r="P316" s="297" t="str">
        <f>_xlfn.IFNA(VLOOKUP($E:$E,'3'!$A:$D,3,0),"")</f>
        <v/>
      </c>
      <c r="Q316" s="297" t="str">
        <f>_xlfn.IFNA(VLOOKUP($E:$E,'4'!$A:$F,3,0),"")</f>
        <v/>
      </c>
      <c r="R316" s="297" t="str">
        <f>_xlfn.IFNA(VLOOKUP($E:$E,'5'!$A:$F,3,0),"")</f>
        <v/>
      </c>
      <c r="S316" s="297" t="str">
        <f>_xlfn.IFNA(VLOOKUP($E:$E,'6'!$A:$F,3,0),"")</f>
        <v/>
      </c>
      <c r="T316" s="313">
        <v>1</v>
      </c>
      <c r="U316" s="313">
        <v>1</v>
      </c>
      <c r="V316" s="313">
        <v>20</v>
      </c>
      <c r="W316" s="314">
        <v>0.46</v>
      </c>
      <c r="X316" s="315">
        <v>1.07E-3</v>
      </c>
      <c r="Y316" s="749">
        <v>790</v>
      </c>
      <c r="Z316" s="282"/>
      <c r="AA316" s="316" t="s">
        <v>10391</v>
      </c>
      <c r="AB316" s="282" t="s">
        <v>9163</v>
      </c>
      <c r="AC316" s="317" t="s">
        <v>2081</v>
      </c>
      <c r="AD316" s="318" t="s">
        <v>2733</v>
      </c>
      <c r="AE316" s="319">
        <v>0</v>
      </c>
      <c r="AF316" s="319" t="s">
        <v>11282</v>
      </c>
      <c r="AG316" s="320">
        <v>10.52</v>
      </c>
      <c r="AH316" s="321">
        <f t="shared" si="58"/>
        <v>0</v>
      </c>
      <c r="AI316" s="287">
        <f>_xlfn.IFNA(VLOOKUP(AD:AD,грп!B:C,2,0),0)</f>
        <v>0</v>
      </c>
      <c r="AJ316" s="607">
        <v>0</v>
      </c>
      <c r="AK316" s="672">
        <f t="shared" si="60"/>
        <v>0</v>
      </c>
      <c r="AL316" s="174"/>
    </row>
    <row r="317" spans="1:39" s="4" customFormat="1" ht="12" customHeight="1" outlineLevel="1" x14ac:dyDescent="0.35">
      <c r="A317" s="307" t="s">
        <v>10402</v>
      </c>
      <c r="B317" s="308" t="s">
        <v>6190</v>
      </c>
      <c r="C317" s="309"/>
      <c r="D317" s="310" t="s">
        <v>3944</v>
      </c>
      <c r="E317" s="322" t="s">
        <v>3945</v>
      </c>
      <c r="F317" s="293"/>
      <c r="G317" s="293"/>
      <c r="H317" s="294">
        <v>5</v>
      </c>
      <c r="I317" s="294" t="str">
        <f>IFERROR(_xlfn.IFNA(VLOOKUP($D:$D,history!$I:$Y,3,0),VLOOKUP(E:E,history!$H:$Y,4,0)),"--")</f>
        <v>--</v>
      </c>
      <c r="J317" s="282" t="s">
        <v>5946</v>
      </c>
      <c r="K317" s="282" t="str">
        <f t="shared" si="59"/>
        <v/>
      </c>
      <c r="L317" s="312">
        <f t="shared" si="56"/>
        <v>490.16</v>
      </c>
      <c r="M317" s="312">
        <f t="shared" si="57"/>
        <v>742.66</v>
      </c>
      <c r="N317" s="297" t="str">
        <f>_xlfn.IFNA(VLOOKUP($E:$E,'1'!$A:$E,3,0),"")</f>
        <v/>
      </c>
      <c r="O317" s="297" t="str">
        <f>_xlfn.IFNA(VLOOKUP($E:$E,'2'!$A:$E,3,0),"")</f>
        <v/>
      </c>
      <c r="P317" s="297" t="str">
        <f>_xlfn.IFNA(VLOOKUP($E:$E,'3'!$A:$D,3,0),"")</f>
        <v/>
      </c>
      <c r="Q317" s="297" t="str">
        <f>_xlfn.IFNA(VLOOKUP($E:$E,'4'!$A:$F,3,0),"")</f>
        <v/>
      </c>
      <c r="R317" s="297" t="str">
        <f>_xlfn.IFNA(VLOOKUP($E:$E,'5'!$A:$F,3,0),"")</f>
        <v/>
      </c>
      <c r="S317" s="297" t="str">
        <f>_xlfn.IFNA(VLOOKUP($E:$E,'6'!$A:$F,3,0),"")</f>
        <v/>
      </c>
      <c r="T317" s="313">
        <v>1</v>
      </c>
      <c r="U317" s="313">
        <v>1</v>
      </c>
      <c r="V317" s="313">
        <v>20</v>
      </c>
      <c r="W317" s="314">
        <v>0.27500000000000002</v>
      </c>
      <c r="X317" s="315">
        <v>8.9999999999999998E-4</v>
      </c>
      <c r="Y317" s="749">
        <v>710</v>
      </c>
      <c r="Z317" s="282"/>
      <c r="AA317" s="316" t="s">
        <v>10391</v>
      </c>
      <c r="AB317" s="282" t="s">
        <v>9163</v>
      </c>
      <c r="AC317" s="317" t="s">
        <v>2081</v>
      </c>
      <c r="AD317" s="318" t="s">
        <v>2733</v>
      </c>
      <c r="AE317" s="319">
        <v>0</v>
      </c>
      <c r="AF317" s="319" t="s">
        <v>11282</v>
      </c>
      <c r="AG317" s="320">
        <v>9.31</v>
      </c>
      <c r="AH317" s="321">
        <f t="shared" si="58"/>
        <v>0</v>
      </c>
      <c r="AI317" s="287">
        <f>_xlfn.IFNA(VLOOKUP(AD:AD,грп!B:C,2,0),0)</f>
        <v>0</v>
      </c>
      <c r="AJ317" s="607">
        <v>0</v>
      </c>
      <c r="AK317" s="672">
        <f t="shared" si="60"/>
        <v>0</v>
      </c>
      <c r="AL317" s="174"/>
    </row>
    <row r="318" spans="1:39" s="4" customFormat="1" ht="11.45" customHeight="1" outlineLevel="1" x14ac:dyDescent="0.35">
      <c r="A318" s="307" t="s">
        <v>10402</v>
      </c>
      <c r="B318" s="308" t="s">
        <v>9135</v>
      </c>
      <c r="C318" s="330"/>
      <c r="D318" s="310" t="s">
        <v>3943</v>
      </c>
      <c r="E318" s="322" t="s">
        <v>9199</v>
      </c>
      <c r="F318" s="293"/>
      <c r="G318" s="293"/>
      <c r="H318" s="294"/>
      <c r="I318" s="294" t="str">
        <f>IFERROR(_xlfn.IFNA(VLOOKUP($D:$D,history!$I:$Y,3,0),VLOOKUP(E:E,history!$H:$Y,4,0)),"--")</f>
        <v>--</v>
      </c>
      <c r="J318" s="282" t="s">
        <v>5946</v>
      </c>
      <c r="K318" s="282" t="str">
        <f t="shared" si="59"/>
        <v/>
      </c>
      <c r="L318" s="312">
        <f t="shared" si="56"/>
        <v>490.16</v>
      </c>
      <c r="M318" s="312">
        <f t="shared" si="57"/>
        <v>742.66</v>
      </c>
      <c r="N318" s="297" t="str">
        <f>_xlfn.IFNA(VLOOKUP($E:$E,'1'!$A:$E,3,0),"")</f>
        <v/>
      </c>
      <c r="O318" s="297" t="str">
        <f>_xlfn.IFNA(VLOOKUP($E:$E,'2'!$A:$E,3,0),"")</f>
        <v/>
      </c>
      <c r="P318" s="297" t="str">
        <f>_xlfn.IFNA(VLOOKUP($E:$E,'3'!$A:$D,3,0),"")</f>
        <v/>
      </c>
      <c r="Q318" s="297" t="str">
        <f>_xlfn.IFNA(VLOOKUP($E:$E,'4'!$A:$F,3,0),"")</f>
        <v/>
      </c>
      <c r="R318" s="297" t="str">
        <f>_xlfn.IFNA(VLOOKUP($E:$E,'5'!$A:$F,3,0),"")</f>
        <v/>
      </c>
      <c r="S318" s="297" t="str">
        <f>_xlfn.IFNA(VLOOKUP($E:$E,'6'!$A:$F,3,0),"")</f>
        <v/>
      </c>
      <c r="T318" s="313">
        <v>1</v>
      </c>
      <c r="U318" s="313">
        <v>1</v>
      </c>
      <c r="V318" s="313">
        <v>20</v>
      </c>
      <c r="W318" s="314">
        <v>0.318</v>
      </c>
      <c r="X318" s="315">
        <v>8.9999999999999998E-4</v>
      </c>
      <c r="Y318" s="749">
        <v>710</v>
      </c>
      <c r="Z318" s="282"/>
      <c r="AA318" s="316" t="s">
        <v>10391</v>
      </c>
      <c r="AB318" s="282" t="s">
        <v>9163</v>
      </c>
      <c r="AC318" s="317" t="s">
        <v>2081</v>
      </c>
      <c r="AD318" s="318" t="s">
        <v>2733</v>
      </c>
      <c r="AE318" s="319">
        <v>0</v>
      </c>
      <c r="AF318" s="319" t="s">
        <v>11282</v>
      </c>
      <c r="AG318" s="320">
        <v>9.31</v>
      </c>
      <c r="AH318" s="321">
        <f t="shared" si="58"/>
        <v>0</v>
      </c>
      <c r="AI318" s="287">
        <f>_xlfn.IFNA(VLOOKUP(AD:AD,грп!B:C,2,0),0)</f>
        <v>0</v>
      </c>
      <c r="AJ318" s="607">
        <v>0</v>
      </c>
      <c r="AK318" s="672">
        <f t="shared" si="60"/>
        <v>0</v>
      </c>
      <c r="AL318" s="174"/>
    </row>
    <row r="319" spans="1:39" s="4" customFormat="1" ht="11.45" customHeight="1" outlineLevel="1" x14ac:dyDescent="0.35">
      <c r="A319" s="307" t="s">
        <v>10402</v>
      </c>
      <c r="B319" s="308" t="s">
        <v>9136</v>
      </c>
      <c r="C319" s="330"/>
      <c r="D319" s="310" t="s">
        <v>3948</v>
      </c>
      <c r="E319" s="322" t="s">
        <v>9200</v>
      </c>
      <c r="F319" s="293"/>
      <c r="G319" s="293"/>
      <c r="H319" s="294">
        <v>88</v>
      </c>
      <c r="I319" s="294" t="str">
        <f>IFERROR(_xlfn.IFNA(VLOOKUP($D:$D,history!$I:$Y,3,0),VLOOKUP(E:E,history!$H:$Y,4,0)),"--")</f>
        <v>--</v>
      </c>
      <c r="J319" s="282" t="s">
        <v>5946</v>
      </c>
      <c r="K319" s="282" t="str">
        <f t="shared" si="59"/>
        <v/>
      </c>
      <c r="L319" s="312">
        <f t="shared" si="56"/>
        <v>490.16</v>
      </c>
      <c r="M319" s="312">
        <f t="shared" si="57"/>
        <v>742.66</v>
      </c>
      <c r="N319" s="297" t="str">
        <f>_xlfn.IFNA(VLOOKUP($E:$E,'1'!$A:$E,3,0),"")</f>
        <v/>
      </c>
      <c r="O319" s="297" t="str">
        <f>_xlfn.IFNA(VLOOKUP($E:$E,'2'!$A:$E,3,0),"")</f>
        <v/>
      </c>
      <c r="P319" s="297" t="str">
        <f>_xlfn.IFNA(VLOOKUP($E:$E,'3'!$A:$D,3,0),"")</f>
        <v/>
      </c>
      <c r="Q319" s="297" t="str">
        <f>_xlfn.IFNA(VLOOKUP($E:$E,'4'!$A:$F,3,0),"")</f>
        <v/>
      </c>
      <c r="R319" s="297" t="str">
        <f>_xlfn.IFNA(VLOOKUP($E:$E,'5'!$A:$F,3,0),"")</f>
        <v/>
      </c>
      <c r="S319" s="297" t="str">
        <f>_xlfn.IFNA(VLOOKUP($E:$E,'6'!$A:$F,3,0),"")</f>
        <v/>
      </c>
      <c r="T319" s="313">
        <v>1</v>
      </c>
      <c r="U319" s="313">
        <v>1</v>
      </c>
      <c r="V319" s="313">
        <v>20</v>
      </c>
      <c r="W319" s="314">
        <v>0.27300000000000002</v>
      </c>
      <c r="X319" s="315">
        <v>8.9999999999999998E-4</v>
      </c>
      <c r="Y319" s="749">
        <v>710</v>
      </c>
      <c r="Z319" s="282"/>
      <c r="AA319" s="316" t="s">
        <v>10391</v>
      </c>
      <c r="AB319" s="282" t="s">
        <v>9163</v>
      </c>
      <c r="AC319" s="317" t="s">
        <v>2081</v>
      </c>
      <c r="AD319" s="318" t="s">
        <v>2733</v>
      </c>
      <c r="AE319" s="319">
        <v>0</v>
      </c>
      <c r="AF319" s="319" t="s">
        <v>11282</v>
      </c>
      <c r="AG319" s="320">
        <v>9.31</v>
      </c>
      <c r="AH319" s="321">
        <f t="shared" si="58"/>
        <v>0</v>
      </c>
      <c r="AI319" s="287">
        <f>_xlfn.IFNA(VLOOKUP(AD:AD,грп!B:C,2,0),0)</f>
        <v>0</v>
      </c>
      <c r="AJ319" s="607">
        <v>0</v>
      </c>
      <c r="AK319" s="672">
        <f t="shared" si="60"/>
        <v>0</v>
      </c>
      <c r="AL319" s="174"/>
    </row>
    <row r="320" spans="1:39" s="4" customFormat="1" ht="12" customHeight="1" outlineLevel="1" x14ac:dyDescent="0.35">
      <c r="A320" s="307" t="s">
        <v>10402</v>
      </c>
      <c r="B320" s="308" t="s">
        <v>6191</v>
      </c>
      <c r="C320" s="309"/>
      <c r="D320" s="310" t="s">
        <v>3946</v>
      </c>
      <c r="E320" s="322" t="s">
        <v>3947</v>
      </c>
      <c r="F320" s="293"/>
      <c r="G320" s="293"/>
      <c r="H320" s="294"/>
      <c r="I320" s="294" t="str">
        <f>IFERROR(_xlfn.IFNA(VLOOKUP($D:$D,history!$I:$Y,3,0),VLOOKUP(E:E,history!$H:$Y,4,0)),"--")</f>
        <v>--</v>
      </c>
      <c r="J320" s="282" t="s">
        <v>5946</v>
      </c>
      <c r="K320" s="282" t="str">
        <f t="shared" si="59"/>
        <v/>
      </c>
      <c r="L320" s="312">
        <f t="shared" si="56"/>
        <v>490.16</v>
      </c>
      <c r="M320" s="312">
        <f t="shared" si="57"/>
        <v>742.66</v>
      </c>
      <c r="N320" s="297" t="str">
        <f>_xlfn.IFNA(VLOOKUP($E:$E,'1'!$A:$E,3,0),"")</f>
        <v/>
      </c>
      <c r="O320" s="297" t="str">
        <f>_xlfn.IFNA(VLOOKUP($E:$E,'2'!$A:$E,3,0),"")</f>
        <v/>
      </c>
      <c r="P320" s="297" t="str">
        <f>_xlfn.IFNA(VLOOKUP($E:$E,'3'!$A:$D,3,0),"")</f>
        <v/>
      </c>
      <c r="Q320" s="297" t="str">
        <f>_xlfn.IFNA(VLOOKUP($E:$E,'4'!$A:$F,3,0),"")</f>
        <v/>
      </c>
      <c r="R320" s="297" t="str">
        <f>_xlfn.IFNA(VLOOKUP($E:$E,'5'!$A:$F,3,0),"")</f>
        <v/>
      </c>
      <c r="S320" s="297" t="str">
        <f>_xlfn.IFNA(VLOOKUP($E:$E,'6'!$A:$F,3,0),"")</f>
        <v/>
      </c>
      <c r="T320" s="313">
        <v>1</v>
      </c>
      <c r="U320" s="313">
        <v>1</v>
      </c>
      <c r="V320" s="313">
        <v>20</v>
      </c>
      <c r="W320" s="314">
        <v>0.26300000000000001</v>
      </c>
      <c r="X320" s="315">
        <v>8.9999999999999998E-4</v>
      </c>
      <c r="Y320" s="749">
        <v>710</v>
      </c>
      <c r="Z320" s="282"/>
      <c r="AA320" s="316" t="s">
        <v>10391</v>
      </c>
      <c r="AB320" s="282" t="s">
        <v>9163</v>
      </c>
      <c r="AC320" s="317" t="s">
        <v>2081</v>
      </c>
      <c r="AD320" s="318" t="s">
        <v>2733</v>
      </c>
      <c r="AE320" s="319">
        <v>0</v>
      </c>
      <c r="AF320" s="319" t="s">
        <v>11282</v>
      </c>
      <c r="AG320" s="320">
        <v>9.31</v>
      </c>
      <c r="AH320" s="321">
        <f t="shared" si="58"/>
        <v>0</v>
      </c>
      <c r="AI320" s="287">
        <f>_xlfn.IFNA(VLOOKUP(AD:AD,грп!B:C,2,0),0)</f>
        <v>0</v>
      </c>
      <c r="AJ320" s="607">
        <v>0</v>
      </c>
      <c r="AK320" s="672">
        <f t="shared" si="60"/>
        <v>0</v>
      </c>
      <c r="AL320" s="174"/>
    </row>
    <row r="321" spans="1:39" s="4" customFormat="1" ht="12" customHeight="1" outlineLevel="1" x14ac:dyDescent="0.35">
      <c r="A321" s="307" t="s">
        <v>10402</v>
      </c>
      <c r="B321" s="308" t="s">
        <v>6192</v>
      </c>
      <c r="C321" s="309"/>
      <c r="D321" s="310" t="s">
        <v>3949</v>
      </c>
      <c r="E321" s="322" t="s">
        <v>3950</v>
      </c>
      <c r="F321" s="293"/>
      <c r="G321" s="293"/>
      <c r="H321" s="294"/>
      <c r="I321" s="294" t="str">
        <f>IFERROR(_xlfn.IFNA(VLOOKUP($D:$D,history!$I:$Y,3,0),VLOOKUP(E:E,history!$H:$Y,4,0)),"--")</f>
        <v>--</v>
      </c>
      <c r="J321" s="282" t="s">
        <v>5946</v>
      </c>
      <c r="K321" s="282" t="str">
        <f t="shared" si="59"/>
        <v/>
      </c>
      <c r="L321" s="312">
        <f t="shared" si="56"/>
        <v>490.16</v>
      </c>
      <c r="M321" s="312">
        <f t="shared" si="57"/>
        <v>742.66</v>
      </c>
      <c r="N321" s="297" t="str">
        <f>_xlfn.IFNA(VLOOKUP($E:$E,'1'!$A:$E,3,0),"")</f>
        <v/>
      </c>
      <c r="O321" s="297" t="str">
        <f>_xlfn.IFNA(VLOOKUP($E:$E,'2'!$A:$E,3,0),"")</f>
        <v/>
      </c>
      <c r="P321" s="297" t="str">
        <f>_xlfn.IFNA(VLOOKUP($E:$E,'3'!$A:$D,3,0),"")</f>
        <v/>
      </c>
      <c r="Q321" s="297" t="str">
        <f>_xlfn.IFNA(VLOOKUP($E:$E,'4'!$A:$F,3,0),"")</f>
        <v/>
      </c>
      <c r="R321" s="297" t="str">
        <f>_xlfn.IFNA(VLOOKUP($E:$E,'5'!$A:$F,3,0),"")</f>
        <v/>
      </c>
      <c r="S321" s="297" t="str">
        <f>_xlfn.IFNA(VLOOKUP($E:$E,'6'!$A:$F,3,0),"")</f>
        <v/>
      </c>
      <c r="T321" s="313">
        <v>1</v>
      </c>
      <c r="U321" s="313">
        <v>1</v>
      </c>
      <c r="V321" s="313">
        <v>20</v>
      </c>
      <c r="W321" s="314">
        <v>0.2</v>
      </c>
      <c r="X321" s="315">
        <v>7.2000000000000005E-4</v>
      </c>
      <c r="Y321" s="749">
        <v>710</v>
      </c>
      <c r="Z321" s="282"/>
      <c r="AA321" s="316" t="s">
        <v>10391</v>
      </c>
      <c r="AB321" s="282" t="s">
        <v>9163</v>
      </c>
      <c r="AC321" s="317" t="s">
        <v>2081</v>
      </c>
      <c r="AD321" s="318" t="s">
        <v>2733</v>
      </c>
      <c r="AE321" s="319">
        <v>0</v>
      </c>
      <c r="AF321" s="319" t="s">
        <v>11282</v>
      </c>
      <c r="AG321" s="320">
        <v>9.31</v>
      </c>
      <c r="AH321" s="321">
        <f t="shared" si="58"/>
        <v>0</v>
      </c>
      <c r="AI321" s="287">
        <f>_xlfn.IFNA(VLOOKUP(AD:AD,грп!B:C,2,0),0)</f>
        <v>0</v>
      </c>
      <c r="AJ321" s="607">
        <v>0</v>
      </c>
      <c r="AK321" s="672">
        <f t="shared" si="60"/>
        <v>0</v>
      </c>
      <c r="AL321" s="174"/>
    </row>
    <row r="322" spans="1:39" s="4" customFormat="1" ht="12" customHeight="1" x14ac:dyDescent="0.35">
      <c r="A322" s="288"/>
      <c r="B322" s="289"/>
      <c r="C322" s="290" t="s">
        <v>555</v>
      </c>
      <c r="D322" s="291" t="s">
        <v>2699</v>
      </c>
      <c r="E322" s="292"/>
      <c r="F322" s="293"/>
      <c r="G322" s="293"/>
      <c r="H322" s="294"/>
      <c r="I322" s="294"/>
      <c r="J322" s="282" t="s">
        <v>393</v>
      </c>
      <c r="K322" s="282" t="str">
        <f t="shared" si="59"/>
        <v/>
      </c>
      <c r="L322" s="295"/>
      <c r="M322" s="296"/>
      <c r="N322" s="297"/>
      <c r="O322" s="297"/>
      <c r="P322" s="297"/>
      <c r="Q322" s="297" t="str">
        <f>_xlfn.IFNA(VLOOKUP($E:$E,'4'!$A:$F,3,0),"")</f>
        <v/>
      </c>
      <c r="R322" s="297" t="str">
        <f>_xlfn.IFNA(VLOOKUP($E:$E,'5'!$A:$F,3,0),"")</f>
        <v/>
      </c>
      <c r="S322" s="297"/>
      <c r="T322" s="298"/>
      <c r="U322" s="299"/>
      <c r="V322" s="299"/>
      <c r="W322" s="300"/>
      <c r="X322" s="301"/>
      <c r="Y322" s="749"/>
      <c r="Z322" s="282"/>
      <c r="AA322" s="280"/>
      <c r="AB322" s="280" t="s">
        <v>393</v>
      </c>
      <c r="AC322" s="302"/>
      <c r="AD322" s="303" t="s">
        <v>2699</v>
      </c>
      <c r="AE322" s="280"/>
      <c r="AF322" s="329"/>
      <c r="AG322" s="339"/>
      <c r="AH322" s="306"/>
      <c r="AI322" s="287">
        <f>_xlfn.IFNA(VLOOKUP(AD:AD,грп!B:C,2,0),0)</f>
        <v>0</v>
      </c>
      <c r="AJ322" s="607">
        <v>0</v>
      </c>
      <c r="AK322" s="672" t="str">
        <f t="shared" si="60"/>
        <v xml:space="preserve"> </v>
      </c>
      <c r="AL322" s="174"/>
    </row>
    <row r="323" spans="1:39" s="30" customFormat="1" ht="12" customHeight="1" outlineLevel="1" x14ac:dyDescent="0.35">
      <c r="A323" s="307" t="s">
        <v>10402</v>
      </c>
      <c r="B323" s="308" t="s">
        <v>6193</v>
      </c>
      <c r="C323" s="290" t="s">
        <v>555</v>
      </c>
      <c r="D323" s="310" t="s">
        <v>10094</v>
      </c>
      <c r="E323" s="322" t="s">
        <v>699</v>
      </c>
      <c r="F323" s="293"/>
      <c r="G323" s="293"/>
      <c r="H323" s="294">
        <v>8</v>
      </c>
      <c r="I323" s="294" t="str">
        <f>IFERROR(_xlfn.IFNA(VLOOKUP($D:$D,history!$I:$Y,3,0),VLOOKUP(E:E,history!$H:$Y,4,0)),"--")</f>
        <v>--</v>
      </c>
      <c r="J323" s="282" t="s">
        <v>9870</v>
      </c>
      <c r="K323" s="282" t="str">
        <f t="shared" si="59"/>
        <v/>
      </c>
      <c r="L323" s="312">
        <f>IF($A$3="ИМ",ROUND($Y323*(1-($L$6-$F$4))*(1-$F$3)*(1+$AG$2),2),ROUND($M323*(1-($L$6-$F$4))*(1-$F$3)*(1+$AG$2),2))</f>
        <v>2171.7399999999998</v>
      </c>
      <c r="M323" s="312">
        <f>ROUND(IF($A$3="РЕГИОНЫ",AG323*$AG$3*$AG$1,IF(AI323=0,AG323*$AG$3*$AG$1,AG323*$AG$3*(1-5%)*$AG$1)),2)</f>
        <v>3290.51</v>
      </c>
      <c r="N323" s="297" t="str">
        <f>_xlfn.IFNA(VLOOKUP($E:$E,'1'!$A:$E,3,0),"")</f>
        <v/>
      </c>
      <c r="O323" s="297" t="str">
        <f>_xlfn.IFNA(VLOOKUP($E:$E,'2'!$A:$E,3,0),"")</f>
        <v/>
      </c>
      <c r="P323" s="297" t="str">
        <f>_xlfn.IFNA(VLOOKUP($E:$E,'3'!$A:$D,3,0),"")</f>
        <v/>
      </c>
      <c r="Q323" s="297" t="str">
        <f>_xlfn.IFNA(VLOOKUP($E:$E,'4'!$A:$F,3,0),"")</f>
        <v/>
      </c>
      <c r="R323" s="297" t="str">
        <f>_xlfn.IFNA(VLOOKUP($E:$E,'5'!$A:$F,3,0),"")</f>
        <v/>
      </c>
      <c r="S323" s="297" t="str">
        <f>_xlfn.IFNA(VLOOKUP($E:$E,'6'!$A:$F,3,0),"")</f>
        <v/>
      </c>
      <c r="T323" s="313">
        <v>1</v>
      </c>
      <c r="U323" s="313">
        <v>1</v>
      </c>
      <c r="V323" s="313">
        <v>6</v>
      </c>
      <c r="W323" s="314">
        <v>1.575</v>
      </c>
      <c r="X323" s="315">
        <v>5.8333333000000001E-3</v>
      </c>
      <c r="Y323" s="749">
        <v>3150</v>
      </c>
      <c r="Z323" s="282"/>
      <c r="AA323" s="316" t="s">
        <v>10390</v>
      </c>
      <c r="AB323" s="282" t="s">
        <v>9163</v>
      </c>
      <c r="AC323" s="317" t="s">
        <v>2104</v>
      </c>
      <c r="AD323" s="318" t="s">
        <v>2699</v>
      </c>
      <c r="AE323" s="319">
        <v>0</v>
      </c>
      <c r="AF323" s="319" t="s">
        <v>11273</v>
      </c>
      <c r="AG323" s="320">
        <v>41.25</v>
      </c>
      <c r="AH323" s="321">
        <f>IF($A$3="РЕГИОНЫ",ROUND($AG323*(1-($L$6-$F$4))*(1-$F$3)*(1+$AG$2)*$AG$1,2),0)</f>
        <v>0</v>
      </c>
      <c r="AI323" s="287">
        <f>_xlfn.IFNA(VLOOKUP(AD:AD,грп!B:C,2,0),0)</f>
        <v>0</v>
      </c>
      <c r="AJ323" s="607">
        <v>23</v>
      </c>
      <c r="AK323" s="672" t="str">
        <f t="shared" si="60"/>
        <v xml:space="preserve"> </v>
      </c>
      <c r="AL323" s="174"/>
      <c r="AM323" s="4"/>
    </row>
    <row r="324" spans="1:39" s="4" customFormat="1" ht="12" customHeight="1" outlineLevel="1" x14ac:dyDescent="0.35">
      <c r="A324" s="307" t="s">
        <v>10402</v>
      </c>
      <c r="B324" s="308" t="s">
        <v>6194</v>
      </c>
      <c r="C324" s="309"/>
      <c r="D324" s="310" t="s">
        <v>4946</v>
      </c>
      <c r="E324" s="311" t="s">
        <v>4013</v>
      </c>
      <c r="F324" s="293"/>
      <c r="G324" s="293"/>
      <c r="H324" s="294">
        <v>10</v>
      </c>
      <c r="I324" s="294" t="str">
        <f>IFERROR(_xlfn.IFNA(VLOOKUP($D:$D,history!$I:$Y,3,0),VLOOKUP(E:E,history!$H:$Y,4,0)),"--")</f>
        <v>--</v>
      </c>
      <c r="J324" s="282" t="s">
        <v>9870</v>
      </c>
      <c r="K324" s="282" t="str">
        <f t="shared" si="59"/>
        <v/>
      </c>
      <c r="L324" s="312">
        <f>IF($A$3="ИМ",ROUND($Y324*(1-($L$6-$F$4))*(1-$F$3)*(1+$AG$2),2),ROUND($M324*(1-($L$6-$F$4))*(1-$F$3)*(1+$AG$2),2))</f>
        <v>2180.69</v>
      </c>
      <c r="M324" s="312">
        <f>ROUND(IF($A$3="РЕГИОНЫ",AG324*$AG$3*$AG$1,IF(AI324=0,AG324*$AG$3*$AG$1,AG324*$AG$3*(1-5%)*$AG$1)),2)</f>
        <v>3304.07</v>
      </c>
      <c r="N324" s="297" t="str">
        <f>_xlfn.IFNA(VLOOKUP($E:$E,'1'!$A:$E,3,0),"")</f>
        <v/>
      </c>
      <c r="O324" s="297" t="str">
        <f>_xlfn.IFNA(VLOOKUP($E:$E,'2'!$A:$E,3,0),"")</f>
        <v/>
      </c>
      <c r="P324" s="297" t="str">
        <f>_xlfn.IFNA(VLOOKUP($E:$E,'3'!$A:$D,3,0),"")</f>
        <v/>
      </c>
      <c r="Q324" s="297" t="str">
        <f>_xlfn.IFNA(VLOOKUP($E:$E,'4'!$A:$F,3,0),"")</f>
        <v/>
      </c>
      <c r="R324" s="297" t="str">
        <f>_xlfn.IFNA(VLOOKUP($E:$E,'5'!$A:$F,3,0),"")</f>
        <v/>
      </c>
      <c r="S324" s="297" t="str">
        <f>_xlfn.IFNA(VLOOKUP($E:$E,'6'!$A:$F,3,0),"")</f>
        <v/>
      </c>
      <c r="T324" s="313">
        <v>1</v>
      </c>
      <c r="U324" s="313">
        <v>1</v>
      </c>
      <c r="V324" s="313">
        <v>10</v>
      </c>
      <c r="W324" s="314">
        <v>1.268</v>
      </c>
      <c r="X324" s="315">
        <v>4.3299999999999996E-3</v>
      </c>
      <c r="Y324" s="749">
        <v>3150</v>
      </c>
      <c r="Z324" s="282"/>
      <c r="AA324" s="316" t="s">
        <v>393</v>
      </c>
      <c r="AB324" s="282" t="s">
        <v>9163</v>
      </c>
      <c r="AC324" s="317" t="s">
        <v>2104</v>
      </c>
      <c r="AD324" s="318" t="s">
        <v>2699</v>
      </c>
      <c r="AE324" s="319">
        <v>0</v>
      </c>
      <c r="AF324" s="319" t="s">
        <v>11273</v>
      </c>
      <c r="AG324" s="320">
        <v>41.42</v>
      </c>
      <c r="AH324" s="321">
        <f>IF($A$3="РЕГИОНЫ",ROUND($AG324*(1-($L$6-$F$4))*(1-$F$3)*(1+$AG$2)*$AG$1,2),0)</f>
        <v>0</v>
      </c>
      <c r="AI324" s="287">
        <f>_xlfn.IFNA(VLOOKUP(AD:AD,грп!B:C,2,0),0)</f>
        <v>0</v>
      </c>
      <c r="AJ324" s="607">
        <v>9</v>
      </c>
      <c r="AK324" s="672">
        <f t="shared" si="60"/>
        <v>0</v>
      </c>
      <c r="AL324" s="174"/>
    </row>
    <row r="325" spans="1:39" s="4" customFormat="1" ht="12" customHeight="1" outlineLevel="1" x14ac:dyDescent="0.35">
      <c r="A325" s="307" t="s">
        <v>10402</v>
      </c>
      <c r="B325" s="308" t="s">
        <v>6195</v>
      </c>
      <c r="C325" s="309"/>
      <c r="D325" s="310" t="s">
        <v>3684</v>
      </c>
      <c r="E325" s="322" t="s">
        <v>3683</v>
      </c>
      <c r="F325" s="293"/>
      <c r="G325" s="293"/>
      <c r="H325" s="294">
        <v>51</v>
      </c>
      <c r="I325" s="294" t="str">
        <f>IFERROR(_xlfn.IFNA(VLOOKUP($D:$D,history!$I:$Y,3,0),VLOOKUP(E:E,history!$H:$Y,4,0)),"--")</f>
        <v>--</v>
      </c>
      <c r="J325" s="282" t="s">
        <v>5946</v>
      </c>
      <c r="K325" s="282" t="str">
        <f t="shared" si="59"/>
        <v/>
      </c>
      <c r="L325" s="312">
        <f>IF($A$3="ИМ",ROUND($Y325*(1-($L$6-$F$4))*(1-$F$3)*(1+$AG$2),2),ROUND($M325*(1-($L$6-$F$4))*(1-$F$3)*(1+$AG$2),2))</f>
        <v>3498.48</v>
      </c>
      <c r="M325" s="312">
        <f>ROUND(IF($A$3="РЕГИОНЫ",AG325*$AG$3*$AG$1,IF(AI325=0,AG325*$AG$3*$AG$1,AG325*$AG$3*(1-5%)*$AG$1)),2)</f>
        <v>5300.72</v>
      </c>
      <c r="N325" s="297" t="str">
        <f>_xlfn.IFNA(VLOOKUP($E:$E,'1'!$A:$E,3,0),"")</f>
        <v/>
      </c>
      <c r="O325" s="297" t="str">
        <f>_xlfn.IFNA(VLOOKUP($E:$E,'2'!$A:$E,3,0),"")</f>
        <v/>
      </c>
      <c r="P325" s="297" t="str">
        <f>_xlfn.IFNA(VLOOKUP($E:$E,'3'!$A:$D,3,0),"")</f>
        <v/>
      </c>
      <c r="Q325" s="297" t="str">
        <f>_xlfn.IFNA(VLOOKUP($E:$E,'4'!$A:$F,3,0),"")</f>
        <v/>
      </c>
      <c r="R325" s="297" t="str">
        <f>_xlfn.IFNA(VLOOKUP($E:$E,'5'!$A:$F,3,0),"")</f>
        <v/>
      </c>
      <c r="S325" s="297" t="str">
        <f>_xlfn.IFNA(VLOOKUP($E:$E,'6'!$A:$F,3,0),"")</f>
        <v/>
      </c>
      <c r="T325" s="313">
        <v>1</v>
      </c>
      <c r="U325" s="313">
        <v>1</v>
      </c>
      <c r="V325" s="313">
        <v>6</v>
      </c>
      <c r="W325" s="314">
        <v>2.8980000000000001</v>
      </c>
      <c r="X325" s="315">
        <v>0.01</v>
      </c>
      <c r="Y325" s="749">
        <v>5050</v>
      </c>
      <c r="Z325" s="282"/>
      <c r="AA325" s="316" t="s">
        <v>10391</v>
      </c>
      <c r="AB325" s="282" t="s">
        <v>9163</v>
      </c>
      <c r="AC325" s="317" t="s">
        <v>2104</v>
      </c>
      <c r="AD325" s="318" t="s">
        <v>2699</v>
      </c>
      <c r="AE325" s="319">
        <v>0</v>
      </c>
      <c r="AF325" s="319" t="s">
        <v>11273</v>
      </c>
      <c r="AG325" s="320">
        <v>66.45</v>
      </c>
      <c r="AH325" s="321">
        <f>IF($A$3="РЕГИОНЫ",ROUND($AG325*(1-($L$6-$F$4))*(1-$F$3)*(1+$AG$2)*$AG$1,2),0)</f>
        <v>0</v>
      </c>
      <c r="AI325" s="287">
        <f>_xlfn.IFNA(VLOOKUP(AD:AD,грп!B:C,2,0),0)</f>
        <v>0</v>
      </c>
      <c r="AJ325" s="607">
        <v>0</v>
      </c>
      <c r="AK325" s="672">
        <f t="shared" si="60"/>
        <v>0</v>
      </c>
      <c r="AL325" s="174"/>
    </row>
    <row r="326" spans="1:39" s="4" customFormat="1" ht="12" customHeight="1" outlineLevel="1" x14ac:dyDescent="0.35">
      <c r="A326" s="307" t="s">
        <v>10402</v>
      </c>
      <c r="B326" s="308" t="s">
        <v>6196</v>
      </c>
      <c r="C326" s="309"/>
      <c r="D326" s="310" t="s">
        <v>10503</v>
      </c>
      <c r="E326" s="322" t="s">
        <v>3685</v>
      </c>
      <c r="F326" s="293"/>
      <c r="G326" s="293"/>
      <c r="H326" s="294">
        <v>1</v>
      </c>
      <c r="I326" s="294" t="str">
        <f>IFERROR(_xlfn.IFNA(VLOOKUP($D:$D,history!$I:$Y,3,0),VLOOKUP(E:E,history!$H:$Y,4,0)),"--")</f>
        <v>--</v>
      </c>
      <c r="J326" s="282" t="s">
        <v>9869</v>
      </c>
      <c r="K326" s="282" t="str">
        <f t="shared" si="59"/>
        <v/>
      </c>
      <c r="L326" s="312">
        <f>IF($A$3="ИМ",ROUND($Y326*(1-($L$6-$F$4))*(1-$F$3)*(1+$AG$2),2),ROUND($M326*(1-($L$6-$F$4))*(1-$F$3)*(1+$AG$2),2))</f>
        <v>3746.44</v>
      </c>
      <c r="M326" s="312">
        <f>ROUND(IF($A$3="РЕГИОНЫ",AG326*$AG$3*$AG$1,IF(AI326=0,AG326*$AG$3*$AG$1,AG326*$AG$3*(1-5%)*$AG$1)),2)</f>
        <v>5676.43</v>
      </c>
      <c r="N326" s="297" t="str">
        <f>_xlfn.IFNA(VLOOKUP($E:$E,'1'!$A:$E,3,0),"")</f>
        <v/>
      </c>
      <c r="O326" s="297" t="str">
        <f>_xlfn.IFNA(VLOOKUP($E:$E,'2'!$A:$E,3,0),"")</f>
        <v/>
      </c>
      <c r="P326" s="297" t="str">
        <f>_xlfn.IFNA(VLOOKUP($E:$E,'3'!$A:$D,3,0),"")</f>
        <v/>
      </c>
      <c r="Q326" s="297" t="str">
        <f>_xlfn.IFNA(VLOOKUP($E:$E,'4'!$A:$F,3,0),"")</f>
        <v/>
      </c>
      <c r="R326" s="297" t="str">
        <f>_xlfn.IFNA(VLOOKUP($E:$E,'5'!$A:$F,3,0),"")</f>
        <v/>
      </c>
      <c r="S326" s="297" t="str">
        <f>_xlfn.IFNA(VLOOKUP($E:$E,'6'!$A:$F,3,0),"")</f>
        <v/>
      </c>
      <c r="T326" s="313">
        <v>1</v>
      </c>
      <c r="U326" s="313">
        <v>1</v>
      </c>
      <c r="V326" s="313">
        <v>4</v>
      </c>
      <c r="W326" s="314">
        <v>2.5379999999999998</v>
      </c>
      <c r="X326" s="315">
        <v>1.2699999999999999E-2</v>
      </c>
      <c r="Y326" s="749">
        <v>5390</v>
      </c>
      <c r="Z326" s="282"/>
      <c r="AA326" s="316" t="s">
        <v>10390</v>
      </c>
      <c r="AB326" s="282" t="s">
        <v>9163</v>
      </c>
      <c r="AC326" s="317" t="s">
        <v>2104</v>
      </c>
      <c r="AD326" s="318" t="s">
        <v>2699</v>
      </c>
      <c r="AE326" s="319">
        <v>0</v>
      </c>
      <c r="AF326" s="319" t="s">
        <v>11273</v>
      </c>
      <c r="AG326" s="320">
        <v>71.16</v>
      </c>
      <c r="AH326" s="321">
        <f>IF($A$3="РЕГИОНЫ",ROUND($AG326*(1-($L$6-$F$4))*(1-$F$3)*(1+$AG$2)*$AG$1,2),0)</f>
        <v>0</v>
      </c>
      <c r="AI326" s="287">
        <f>_xlfn.IFNA(VLOOKUP(AD:AD,грп!B:C,2,0),0)</f>
        <v>0</v>
      </c>
      <c r="AJ326" s="607">
        <v>0</v>
      </c>
      <c r="AK326" s="672">
        <f t="shared" si="60"/>
        <v>0</v>
      </c>
      <c r="AL326" s="174"/>
    </row>
    <row r="327" spans="1:39" ht="12" customHeight="1" x14ac:dyDescent="0.35">
      <c r="A327" s="288"/>
      <c r="B327" s="289"/>
      <c r="C327" s="290" t="s">
        <v>555</v>
      </c>
      <c r="D327" s="291" t="s">
        <v>2698</v>
      </c>
      <c r="E327" s="292"/>
      <c r="F327" s="293"/>
      <c r="G327" s="293"/>
      <c r="H327" s="294"/>
      <c r="I327" s="294"/>
      <c r="J327" s="282" t="s">
        <v>393</v>
      </c>
      <c r="K327" s="282" t="str">
        <f t="shared" si="59"/>
        <v/>
      </c>
      <c r="L327" s="295"/>
      <c r="M327" s="296"/>
      <c r="N327" s="297"/>
      <c r="O327" s="297"/>
      <c r="P327" s="297"/>
      <c r="Q327" s="297" t="str">
        <f>_xlfn.IFNA(VLOOKUP($E:$E,'4'!$A:$F,3,0),"")</f>
        <v/>
      </c>
      <c r="R327" s="297" t="str">
        <f>_xlfn.IFNA(VLOOKUP($E:$E,'5'!$A:$F,3,0),"")</f>
        <v/>
      </c>
      <c r="S327" s="297"/>
      <c r="T327" s="298"/>
      <c r="U327" s="280"/>
      <c r="V327" s="280"/>
      <c r="W327" s="300"/>
      <c r="X327" s="301"/>
      <c r="Y327" s="749"/>
      <c r="Z327" s="282"/>
      <c r="AA327" s="280"/>
      <c r="AB327" s="280" t="s">
        <v>393</v>
      </c>
      <c r="AC327" s="302"/>
      <c r="AD327" s="303" t="s">
        <v>2698</v>
      </c>
      <c r="AE327" s="280"/>
      <c r="AF327" s="329"/>
      <c r="AG327" s="339"/>
      <c r="AH327" s="306"/>
      <c r="AI327" s="287">
        <f>_xlfn.IFNA(VLOOKUP(AD:AD,грп!B:C,2,0),0)</f>
        <v>0</v>
      </c>
      <c r="AJ327" s="607">
        <v>0</v>
      </c>
      <c r="AK327" s="672" t="str">
        <f t="shared" si="60"/>
        <v xml:space="preserve"> </v>
      </c>
      <c r="AL327" s="174"/>
      <c r="AM327" s="4"/>
    </row>
    <row r="328" spans="1:39" s="4" customFormat="1" ht="12" customHeight="1" outlineLevel="1" x14ac:dyDescent="0.35">
      <c r="A328" s="307" t="s">
        <v>1897</v>
      </c>
      <c r="B328" s="308" t="s">
        <v>6197</v>
      </c>
      <c r="C328" s="309" t="s">
        <v>21</v>
      </c>
      <c r="D328" s="310" t="s">
        <v>10504</v>
      </c>
      <c r="E328" s="322" t="s">
        <v>5308</v>
      </c>
      <c r="F328" s="293"/>
      <c r="G328" s="293"/>
      <c r="H328" s="294">
        <v>87</v>
      </c>
      <c r="I328" s="294" t="str">
        <f>IFERROR(_xlfn.IFNA(VLOOKUP($D:$D,history!$I:$Y,3,0),VLOOKUP(E:E,history!$H:$Y,4,0)),"--")</f>
        <v>--</v>
      </c>
      <c r="J328" s="282" t="s">
        <v>9870</v>
      </c>
      <c r="K328" s="282" t="str">
        <f t="shared" si="59"/>
        <v/>
      </c>
      <c r="L328" s="312">
        <f>IF($A$3="ИМ",ROUND($Y328*(1-($L$6-$F$4))*(1-$F$3)*(1+$AG$2),2),ROUND($M328*(1-($L$6-$F$4))*(1-$F$3)*(1+$AG$2),2))</f>
        <v>6975.89</v>
      </c>
      <c r="M328" s="312">
        <f>ROUND(IF($A$3="РЕГИОНЫ",AG328*$AG$3*$AG$1,IF(AI328=0,AG328*$AG$3*$AG$1,AG328*$AG$3*(1-5%)*$AG$1)),2)</f>
        <v>10569.53</v>
      </c>
      <c r="N328" s="297" t="str">
        <f>_xlfn.IFNA(VLOOKUP($E:$E,'1'!$A:$E,3,0),"")</f>
        <v/>
      </c>
      <c r="O328" s="297" t="str">
        <f>_xlfn.IFNA(VLOOKUP($E:$E,'2'!$A:$E,3,0),"")</f>
        <v/>
      </c>
      <c r="P328" s="297" t="str">
        <f>_xlfn.IFNA(VLOOKUP($E:$E,'3'!$A:$D,3,0),"")</f>
        <v/>
      </c>
      <c r="Q328" s="297" t="str">
        <f>_xlfn.IFNA(VLOOKUP($E:$E,'4'!$A:$F,3,0),"")</f>
        <v/>
      </c>
      <c r="R328" s="297" t="str">
        <f>_xlfn.IFNA(VLOOKUP($E:$E,'5'!$A:$F,3,0),"")</f>
        <v/>
      </c>
      <c r="S328" s="297" t="str">
        <f>_xlfn.IFNA(VLOOKUP($E:$E,'6'!$A:$F,3,0),"")</f>
        <v/>
      </c>
      <c r="T328" s="313">
        <v>1</v>
      </c>
      <c r="U328" s="313">
        <v>1</v>
      </c>
      <c r="V328" s="313">
        <v>6</v>
      </c>
      <c r="W328" s="314">
        <v>5.2</v>
      </c>
      <c r="X328" s="315">
        <v>1.5490196100000001E-2</v>
      </c>
      <c r="Y328" s="749">
        <v>9550</v>
      </c>
      <c r="Z328" s="282"/>
      <c r="AA328" s="316" t="s">
        <v>10390</v>
      </c>
      <c r="AB328" s="282" t="s">
        <v>9163</v>
      </c>
      <c r="AC328" s="317" t="s">
        <v>2104</v>
      </c>
      <c r="AD328" s="318" t="s">
        <v>2698</v>
      </c>
      <c r="AE328" s="319">
        <v>0</v>
      </c>
      <c r="AF328" s="319" t="s">
        <v>21</v>
      </c>
      <c r="AG328" s="320">
        <v>132.5</v>
      </c>
      <c r="AH328" s="321">
        <f>IF($A$3="РЕГИОНЫ",ROUND($AG328*(1-($L$6-$F$4))*(1-$F$3)*(1+$AG$2)*$AG$1,2),0)</f>
        <v>0</v>
      </c>
      <c r="AI328" s="287">
        <f>_xlfn.IFNA(VLOOKUP(AD:AD,грп!B:C,2,0),0)</f>
        <v>0</v>
      </c>
      <c r="AJ328" s="607">
        <v>5</v>
      </c>
      <c r="AK328" s="672" t="str">
        <f t="shared" si="60"/>
        <v>new</v>
      </c>
      <c r="AL328" s="174"/>
    </row>
    <row r="329" spans="1:39" ht="12" customHeight="1" outlineLevel="1" x14ac:dyDescent="0.35">
      <c r="A329" s="307" t="s">
        <v>10402</v>
      </c>
      <c r="B329" s="308" t="s">
        <v>6198</v>
      </c>
      <c r="C329" s="290" t="s">
        <v>555</v>
      </c>
      <c r="D329" s="310" t="s">
        <v>3139</v>
      </c>
      <c r="E329" s="322" t="s">
        <v>709</v>
      </c>
      <c r="F329" s="293"/>
      <c r="G329" s="293"/>
      <c r="H329" s="294">
        <v>3</v>
      </c>
      <c r="I329" s="294" t="str">
        <f>IFERROR(_xlfn.IFNA(VLOOKUP($D:$D,history!$I:$Y,3,0),VLOOKUP(E:E,history!$H:$Y,4,0)),"--")</f>
        <v>V</v>
      </c>
      <c r="J329" s="282" t="s">
        <v>9869</v>
      </c>
      <c r="K329" s="282" t="str">
        <f t="shared" si="59"/>
        <v/>
      </c>
      <c r="L329" s="312">
        <f>IF($A$3="ИМ",ROUND($Y329*(1-($L$6-$F$4))*(1-$F$3)*(1+$AG$2),2),ROUND($M329*(1-($L$6-$F$4))*(1-$F$3)*(1+$AG$2),2))</f>
        <v>5187.43</v>
      </c>
      <c r="M329" s="312">
        <f>ROUND(IF($A$3="РЕГИОНЫ",AG329*$AG$3*$AG$1,IF(AI329=0,AG329*$AG$3*$AG$1,AG329*$AG$3*(1-5%)*$AG$1)),2)</f>
        <v>7859.74</v>
      </c>
      <c r="N329" s="297" t="str">
        <f>_xlfn.IFNA(VLOOKUP($E:$E,'1'!$A:$E,3,0),"")</f>
        <v/>
      </c>
      <c r="O329" s="297" t="str">
        <f>_xlfn.IFNA(VLOOKUP($E:$E,'2'!$A:$E,3,0),"")</f>
        <v/>
      </c>
      <c r="P329" s="297" t="str">
        <f>_xlfn.IFNA(VLOOKUP($E:$E,'3'!$A:$D,3,0),"")</f>
        <v/>
      </c>
      <c r="Q329" s="297" t="str">
        <f>_xlfn.IFNA(VLOOKUP($E:$E,'4'!$A:$F,3,0),"")</f>
        <v/>
      </c>
      <c r="R329" s="297" t="str">
        <f>_xlfn.IFNA(VLOOKUP($E:$E,'5'!$A:$F,3,0),"")</f>
        <v/>
      </c>
      <c r="S329" s="297" t="str">
        <f>_xlfn.IFNA(VLOOKUP($E:$E,'6'!$A:$F,3,0),"")</f>
        <v/>
      </c>
      <c r="T329" s="313">
        <v>1</v>
      </c>
      <c r="U329" s="313">
        <v>1</v>
      </c>
      <c r="V329" s="313">
        <v>6</v>
      </c>
      <c r="W329" s="314">
        <v>4.6669999999999998</v>
      </c>
      <c r="X329" s="315">
        <v>1.3432539699999999E-2</v>
      </c>
      <c r="Y329" s="749">
        <v>7490</v>
      </c>
      <c r="Z329" s="282"/>
      <c r="AA329" s="316" t="s">
        <v>10388</v>
      </c>
      <c r="AB329" s="282" t="s">
        <v>9163</v>
      </c>
      <c r="AC329" s="317" t="s">
        <v>2104</v>
      </c>
      <c r="AD329" s="318" t="s">
        <v>2698</v>
      </c>
      <c r="AE329" s="319">
        <v>0</v>
      </c>
      <c r="AF329" s="319" t="s">
        <v>11273</v>
      </c>
      <c r="AG329" s="320">
        <v>98.53</v>
      </c>
      <c r="AH329" s="321">
        <f>IF($A$3="РЕГИОНЫ",ROUND($AG329*(1-($L$6-$F$4))*(1-$F$3)*(1+$AG$2)*$AG$1,2),0)</f>
        <v>0</v>
      </c>
      <c r="AI329" s="287">
        <f>_xlfn.IFNA(VLOOKUP(AD:AD,грп!B:C,2,0),0)</f>
        <v>0</v>
      </c>
      <c r="AJ329" s="607">
        <v>0</v>
      </c>
      <c r="AK329" s="672" t="str">
        <f t="shared" si="60"/>
        <v xml:space="preserve"> </v>
      </c>
      <c r="AL329" s="174"/>
      <c r="AM329" s="4"/>
    </row>
    <row r="330" spans="1:39" s="4" customFormat="1" ht="12" customHeight="1" outlineLevel="1" x14ac:dyDescent="0.35">
      <c r="A330" s="307" t="s">
        <v>10402</v>
      </c>
      <c r="B330" s="308" t="s">
        <v>6199</v>
      </c>
      <c r="C330" s="290" t="s">
        <v>555</v>
      </c>
      <c r="D330" s="310" t="s">
        <v>2923</v>
      </c>
      <c r="E330" s="322" t="s">
        <v>1157</v>
      </c>
      <c r="F330" s="293"/>
      <c r="G330" s="293"/>
      <c r="H330" s="294">
        <v>13</v>
      </c>
      <c r="I330" s="294" t="str">
        <f>IFERROR(_xlfn.IFNA(VLOOKUP($D:$D,history!$I:$Y,3,0),VLOOKUP(E:E,history!$H:$Y,4,0)),"--")</f>
        <v>--</v>
      </c>
      <c r="J330" s="282" t="s">
        <v>9868</v>
      </c>
      <c r="K330" s="282" t="str">
        <f t="shared" si="59"/>
        <v/>
      </c>
      <c r="L330" s="312">
        <f>IF($A$3="ИМ",ROUND($Y330*(1-($L$6-$F$4))*(1-$F$3)*(1+$AG$2),2),ROUND($M330*(1-($L$6-$F$4))*(1-$F$3)*(1+$AG$2),2))</f>
        <v>3561.12</v>
      </c>
      <c r="M330" s="312">
        <f>ROUND(IF($A$3="РЕГИОНЫ",AG330*$AG$3*$AG$1,IF(AI330=0,AG330*$AG$3*$AG$1,AG330*$AG$3*(1-5%)*$AG$1)),2)</f>
        <v>5395.64</v>
      </c>
      <c r="N330" s="297">
        <f>_xlfn.IFNA(VLOOKUP($E:$E,'1'!$A:$E,3,0),"")</f>
        <v>2890</v>
      </c>
      <c r="O330" s="297" t="str">
        <f>_xlfn.IFNA(VLOOKUP($E:$E,'2'!$A:$E,3,0),"")</f>
        <v/>
      </c>
      <c r="P330" s="297" t="str">
        <f>_xlfn.IFNA(VLOOKUP($E:$E,'3'!$A:$D,3,0),"")</f>
        <v/>
      </c>
      <c r="Q330" s="297" t="str">
        <f>_xlfn.IFNA(VLOOKUP($E:$E,'4'!$A:$F,3,0),"")</f>
        <v/>
      </c>
      <c r="R330" s="297" t="str">
        <f>_xlfn.IFNA(VLOOKUP($E:$E,'5'!$A:$F,3,0),"")</f>
        <v/>
      </c>
      <c r="S330" s="297" t="str">
        <f>_xlfn.IFNA(VLOOKUP($E:$E,'6'!$A:$F,3,0),"")</f>
        <v/>
      </c>
      <c r="T330" s="313">
        <v>1</v>
      </c>
      <c r="U330" s="313">
        <v>1</v>
      </c>
      <c r="V330" s="313">
        <v>6</v>
      </c>
      <c r="W330" s="314">
        <v>3.4319999999999999</v>
      </c>
      <c r="X330" s="315">
        <v>9.4117647000000002E-3</v>
      </c>
      <c r="Y330" s="749">
        <v>5150</v>
      </c>
      <c r="Z330" s="282"/>
      <c r="AA330" s="316" t="s">
        <v>10390</v>
      </c>
      <c r="AB330" s="282" t="s">
        <v>9163</v>
      </c>
      <c r="AC330" s="317" t="s">
        <v>2104</v>
      </c>
      <c r="AD330" s="318" t="s">
        <v>2698</v>
      </c>
      <c r="AE330" s="319">
        <v>0</v>
      </c>
      <c r="AF330" s="319" t="s">
        <v>11273</v>
      </c>
      <c r="AG330" s="320">
        <v>67.64</v>
      </c>
      <c r="AH330" s="321">
        <f>IF($A$3="РЕГИОНЫ",ROUND($AG330*(1-($L$6-$F$4))*(1-$F$3)*(1+$AG$2)*$AG$1,2),0)</f>
        <v>0</v>
      </c>
      <c r="AI330" s="287">
        <f>_xlfn.IFNA(VLOOKUP(AD:AD,грп!B:C,2,0),0)</f>
        <v>0</v>
      </c>
      <c r="AJ330" s="607">
        <v>9</v>
      </c>
      <c r="AK330" s="672" t="str">
        <f t="shared" si="60"/>
        <v xml:space="preserve"> </v>
      </c>
      <c r="AL330" s="174"/>
    </row>
    <row r="331" spans="1:39" s="4" customFormat="1" ht="12" customHeight="1" outlineLevel="1" x14ac:dyDescent="0.35">
      <c r="A331" s="307" t="s">
        <v>10402</v>
      </c>
      <c r="B331" s="308" t="s">
        <v>6200</v>
      </c>
      <c r="C331" s="290" t="s">
        <v>555</v>
      </c>
      <c r="D331" s="310" t="s">
        <v>2924</v>
      </c>
      <c r="E331" s="322" t="s">
        <v>194</v>
      </c>
      <c r="F331" s="293"/>
      <c r="G331" s="293"/>
      <c r="H331" s="294">
        <v>5</v>
      </c>
      <c r="I331" s="294" t="str">
        <f>IFERROR(_xlfn.IFNA(VLOOKUP($D:$D,history!$I:$Y,3,0),VLOOKUP(E:E,history!$H:$Y,4,0)),"--")</f>
        <v>--</v>
      </c>
      <c r="J331" s="282" t="s">
        <v>9870</v>
      </c>
      <c r="K331" s="282" t="str">
        <f t="shared" si="59"/>
        <v/>
      </c>
      <c r="L331" s="312">
        <f>IF($A$3="ИМ",ROUND($Y331*(1-($L$6-$F$4))*(1-$F$3)*(1+$AG$2),2),ROUND($M331*(1-($L$6-$F$4))*(1-$F$3)*(1+$AG$2),2))</f>
        <v>3678</v>
      </c>
      <c r="M331" s="312">
        <f>ROUND(IF($A$3="РЕГИОНЫ",AG331*$AG$3*$AG$1,IF(AI331=0,AG331*$AG$3*$AG$1,AG331*$AG$3*(1-5%)*$AG$1)),2)</f>
        <v>5572.73</v>
      </c>
      <c r="N331" s="297" t="str">
        <f>_xlfn.IFNA(VLOOKUP($E:$E,'1'!$A:$E,3,0),"")</f>
        <v/>
      </c>
      <c r="O331" s="297" t="str">
        <f>_xlfn.IFNA(VLOOKUP($E:$E,'2'!$A:$E,3,0),"")</f>
        <v/>
      </c>
      <c r="P331" s="297" t="str">
        <f>_xlfn.IFNA(VLOOKUP($E:$E,'3'!$A:$D,3,0),"")</f>
        <v/>
      </c>
      <c r="Q331" s="297" t="str">
        <f>_xlfn.IFNA(VLOOKUP($E:$E,'4'!$A:$F,3,0),"")</f>
        <v/>
      </c>
      <c r="R331" s="297" t="str">
        <f>_xlfn.IFNA(VLOOKUP($E:$E,'5'!$A:$F,3,0),"")</f>
        <v/>
      </c>
      <c r="S331" s="297" t="str">
        <f>_xlfn.IFNA(VLOOKUP($E:$E,'6'!$A:$F,3,0),"")</f>
        <v/>
      </c>
      <c r="T331" s="313">
        <v>1</v>
      </c>
      <c r="U331" s="313">
        <v>1</v>
      </c>
      <c r="V331" s="313">
        <v>6</v>
      </c>
      <c r="W331" s="314">
        <v>3.75</v>
      </c>
      <c r="X331" s="315">
        <v>9.8039215999999995E-3</v>
      </c>
      <c r="Y331" s="749">
        <v>5290</v>
      </c>
      <c r="Z331" s="282"/>
      <c r="AA331" s="316" t="s">
        <v>10390</v>
      </c>
      <c r="AB331" s="282" t="s">
        <v>9163</v>
      </c>
      <c r="AC331" s="317" t="s">
        <v>2104</v>
      </c>
      <c r="AD331" s="318" t="s">
        <v>2698</v>
      </c>
      <c r="AE331" s="319">
        <v>0</v>
      </c>
      <c r="AF331" s="319" t="s">
        <v>11273</v>
      </c>
      <c r="AG331" s="320">
        <v>69.86</v>
      </c>
      <c r="AH331" s="321">
        <f>IF($A$3="РЕГИОНЫ",ROUND($AG331*(1-($L$6-$F$4))*(1-$F$3)*(1+$AG$2)*$AG$1,2),0)</f>
        <v>0</v>
      </c>
      <c r="AI331" s="287">
        <f>_xlfn.IFNA(VLOOKUP(AD:AD,грп!B:C,2,0),0)</f>
        <v>0</v>
      </c>
      <c r="AJ331" s="607">
        <v>16</v>
      </c>
      <c r="AK331" s="672" t="str">
        <f t="shared" si="60"/>
        <v xml:space="preserve"> </v>
      </c>
      <c r="AL331" s="174"/>
    </row>
    <row r="332" spans="1:39" s="4" customFormat="1" ht="12" customHeight="1" x14ac:dyDescent="0.35">
      <c r="A332" s="288"/>
      <c r="B332" s="289"/>
      <c r="C332" s="290" t="s">
        <v>555</v>
      </c>
      <c r="D332" s="291" t="s">
        <v>2062</v>
      </c>
      <c r="E332" s="292"/>
      <c r="F332" s="293"/>
      <c r="G332" s="293"/>
      <c r="H332" s="294"/>
      <c r="I332" s="294"/>
      <c r="J332" s="282" t="s">
        <v>393</v>
      </c>
      <c r="K332" s="282" t="str">
        <f t="shared" si="59"/>
        <v/>
      </c>
      <c r="L332" s="295"/>
      <c r="M332" s="296"/>
      <c r="N332" s="297"/>
      <c r="O332" s="297"/>
      <c r="P332" s="297"/>
      <c r="Q332" s="297" t="str">
        <f>_xlfn.IFNA(VLOOKUP($E:$E,'4'!$A:$F,3,0),"")</f>
        <v/>
      </c>
      <c r="R332" s="297" t="str">
        <f>_xlfn.IFNA(VLOOKUP($E:$E,'5'!$A:$F,3,0),"")</f>
        <v/>
      </c>
      <c r="S332" s="297"/>
      <c r="T332" s="298"/>
      <c r="U332" s="299"/>
      <c r="V332" s="299"/>
      <c r="W332" s="300"/>
      <c r="X332" s="301"/>
      <c r="Y332" s="749"/>
      <c r="Z332" s="282"/>
      <c r="AA332" s="280"/>
      <c r="AB332" s="280"/>
      <c r="AC332" s="302"/>
      <c r="AD332" s="303" t="s">
        <v>2062</v>
      </c>
      <c r="AE332" s="280"/>
      <c r="AF332" s="329"/>
      <c r="AG332" s="305"/>
      <c r="AH332" s="306"/>
      <c r="AI332" s="287">
        <f>_xlfn.IFNA(VLOOKUP(AD:AD,грп!B:C,2,0),0)</f>
        <v>0</v>
      </c>
      <c r="AJ332" s="607">
        <v>0</v>
      </c>
      <c r="AK332" s="672" t="str">
        <f t="shared" si="60"/>
        <v xml:space="preserve"> </v>
      </c>
      <c r="AL332" s="174"/>
    </row>
    <row r="333" spans="1:39" s="4" customFormat="1" ht="12" customHeight="1" outlineLevel="1" x14ac:dyDescent="0.35">
      <c r="A333" s="307" t="s">
        <v>10402</v>
      </c>
      <c r="B333" s="308" t="s">
        <v>6201</v>
      </c>
      <c r="C333" s="309"/>
      <c r="D333" s="310" t="s">
        <v>10211</v>
      </c>
      <c r="E333" s="322" t="s">
        <v>4266</v>
      </c>
      <c r="F333" s="293"/>
      <c r="G333" s="293"/>
      <c r="H333" s="294">
        <v>25</v>
      </c>
      <c r="I333" s="294" t="str">
        <f>IFERROR(_xlfn.IFNA(VLOOKUP($D:$D,history!$I:$Y,3,0),VLOOKUP(E:E,history!$H:$Y,4,0)),"--")</f>
        <v>--</v>
      </c>
      <c r="J333" s="282" t="s">
        <v>9870</v>
      </c>
      <c r="K333" s="282" t="str">
        <f t="shared" si="59"/>
        <v/>
      </c>
      <c r="L333" s="312">
        <f>IF($A$3="ИМ",ROUND($Y333*(1-($L$6-$F$4))*(1-$F$3)*(1+$AG$2),2),ROUND($M333*(1-($L$6-$F$4))*(1-$F$3)*(1+$AG$2),2))</f>
        <v>177.42</v>
      </c>
      <c r="M333" s="312">
        <f>ROUND(IF($A$3="РЕГИОНЫ",AG333*$AG$3*$AG$1,IF(AI333=0,AG333*$AG$3*$AG$1,AG333*$AG$3*(1-5%)*$AG$1)),2)</f>
        <v>268.82</v>
      </c>
      <c r="N333" s="297" t="str">
        <f>_xlfn.IFNA(VLOOKUP($E:$E,'1'!$A:$E,3,0),"")</f>
        <v/>
      </c>
      <c r="O333" s="297" t="str">
        <f>_xlfn.IFNA(VLOOKUP($E:$E,'2'!$A:$E,3,0),"")</f>
        <v/>
      </c>
      <c r="P333" s="297" t="str">
        <f>_xlfn.IFNA(VLOOKUP($E:$E,'3'!$A:$D,3,0),"")</f>
        <v/>
      </c>
      <c r="Q333" s="297" t="str">
        <f>_xlfn.IFNA(VLOOKUP($E:$E,'4'!$A:$F,3,0),"")</f>
        <v/>
      </c>
      <c r="R333" s="297" t="str">
        <f>_xlfn.IFNA(VLOOKUP($E:$E,'5'!$A:$F,3,0),"")</f>
        <v/>
      </c>
      <c r="S333" s="297" t="str">
        <f>_xlfn.IFNA(VLOOKUP($E:$E,'6'!$A:$F,3,0),"")</f>
        <v/>
      </c>
      <c r="T333" s="313">
        <v>1</v>
      </c>
      <c r="U333" s="313">
        <v>5</v>
      </c>
      <c r="V333" s="313">
        <v>200</v>
      </c>
      <c r="W333" s="314">
        <v>0.08</v>
      </c>
      <c r="X333" s="315">
        <v>2.8333330000000003E-4</v>
      </c>
      <c r="Y333" s="749">
        <v>260</v>
      </c>
      <c r="Z333" s="282"/>
      <c r="AA333" s="316" t="s">
        <v>393</v>
      </c>
      <c r="AB333" s="282" t="s">
        <v>9163</v>
      </c>
      <c r="AC333" s="317" t="s">
        <v>2081</v>
      </c>
      <c r="AD333" s="318" t="s">
        <v>2062</v>
      </c>
      <c r="AE333" s="319">
        <v>0</v>
      </c>
      <c r="AF333" s="319" t="s">
        <v>11282</v>
      </c>
      <c r="AG333" s="320">
        <v>3.37</v>
      </c>
      <c r="AH333" s="321">
        <f>IF($A$3="РЕГИОНЫ",ROUND($AG333*(1-($L$6-$F$4))*(1-$F$3)*(1+$AG$2)*$AG$1,2),0)</f>
        <v>0</v>
      </c>
      <c r="AI333" s="287">
        <f>_xlfn.IFNA(VLOOKUP(AD:AD,грп!B:C,2,0),0)</f>
        <v>0</v>
      </c>
      <c r="AJ333" s="607">
        <v>20</v>
      </c>
      <c r="AK333" s="672">
        <f t="shared" si="60"/>
        <v>0</v>
      </c>
      <c r="AL333" s="174"/>
    </row>
    <row r="334" spans="1:39" s="4" customFormat="1" ht="12" customHeight="1" outlineLevel="1" x14ac:dyDescent="0.35">
      <c r="A334" s="307" t="s">
        <v>10402</v>
      </c>
      <c r="B334" s="308" t="s">
        <v>6202</v>
      </c>
      <c r="C334" s="309"/>
      <c r="D334" s="310" t="s">
        <v>10212</v>
      </c>
      <c r="E334" s="322" t="s">
        <v>4267</v>
      </c>
      <c r="F334" s="293"/>
      <c r="G334" s="293"/>
      <c r="H334" s="294">
        <v>23</v>
      </c>
      <c r="I334" s="294" t="str">
        <f>IFERROR(_xlfn.IFNA(VLOOKUP($D:$D,history!$I:$Y,3,0),VLOOKUP(E:E,history!$H:$Y,4,0)),"--")</f>
        <v>--</v>
      </c>
      <c r="J334" s="282" t="s">
        <v>9870</v>
      </c>
      <c r="K334" s="282" t="str">
        <f t="shared" si="59"/>
        <v/>
      </c>
      <c r="L334" s="312">
        <f>IF($A$3="ИМ",ROUND($Y334*(1-($L$6-$F$4))*(1-$F$3)*(1+$AG$2),2),ROUND($M334*(1-($L$6-$F$4))*(1-$F$3)*(1+$AG$2),2))</f>
        <v>177.42</v>
      </c>
      <c r="M334" s="312">
        <f>ROUND(IF($A$3="РЕГИОНЫ",AG334*$AG$3*$AG$1,IF(AI334=0,AG334*$AG$3*$AG$1,AG334*$AG$3*(1-5%)*$AG$1)),2)</f>
        <v>268.82</v>
      </c>
      <c r="N334" s="297" t="str">
        <f>_xlfn.IFNA(VLOOKUP($E:$E,'1'!$A:$E,3,0),"")</f>
        <v/>
      </c>
      <c r="O334" s="297" t="str">
        <f>_xlfn.IFNA(VLOOKUP($E:$E,'2'!$A:$E,3,0),"")</f>
        <v/>
      </c>
      <c r="P334" s="297" t="str">
        <f>_xlfn.IFNA(VLOOKUP($E:$E,'3'!$A:$D,3,0),"")</f>
        <v/>
      </c>
      <c r="Q334" s="297" t="str">
        <f>_xlfn.IFNA(VLOOKUP($E:$E,'4'!$A:$F,3,0),"")</f>
        <v/>
      </c>
      <c r="R334" s="297" t="str">
        <f>_xlfn.IFNA(VLOOKUP($E:$E,'5'!$A:$F,3,0),"")</f>
        <v/>
      </c>
      <c r="S334" s="297" t="str">
        <f>_xlfn.IFNA(VLOOKUP($E:$E,'6'!$A:$F,3,0),"")</f>
        <v/>
      </c>
      <c r="T334" s="313">
        <v>1</v>
      </c>
      <c r="U334" s="313">
        <v>5</v>
      </c>
      <c r="V334" s="313">
        <v>200</v>
      </c>
      <c r="W334" s="314">
        <v>6.5000000000000002E-2</v>
      </c>
      <c r="X334" s="315">
        <v>2.8333330000000003E-4</v>
      </c>
      <c r="Y334" s="749">
        <v>260</v>
      </c>
      <c r="Z334" s="282"/>
      <c r="AA334" s="316" t="s">
        <v>393</v>
      </c>
      <c r="AB334" s="282" t="s">
        <v>9163</v>
      </c>
      <c r="AC334" s="317" t="s">
        <v>2081</v>
      </c>
      <c r="AD334" s="318" t="s">
        <v>2062</v>
      </c>
      <c r="AE334" s="319">
        <v>0</v>
      </c>
      <c r="AF334" s="319" t="s">
        <v>11282</v>
      </c>
      <c r="AG334" s="320">
        <v>3.37</v>
      </c>
      <c r="AH334" s="321">
        <f>IF($A$3="РЕГИОНЫ",ROUND($AG334*(1-($L$6-$F$4))*(1-$F$3)*(1+$AG$2)*$AG$1,2),0)</f>
        <v>0</v>
      </c>
      <c r="AI334" s="287">
        <f>_xlfn.IFNA(VLOOKUP(AD:AD,грп!B:C,2,0),0)</f>
        <v>0</v>
      </c>
      <c r="AJ334" s="607">
        <v>20</v>
      </c>
      <c r="AK334" s="672">
        <f t="shared" si="60"/>
        <v>0</v>
      </c>
      <c r="AL334" s="174"/>
    </row>
    <row r="335" spans="1:39" s="4" customFormat="1" ht="12" customHeight="1" outlineLevel="1" x14ac:dyDescent="0.35">
      <c r="A335" s="307" t="s">
        <v>10402</v>
      </c>
      <c r="B335" s="308" t="s">
        <v>6203</v>
      </c>
      <c r="C335" s="309"/>
      <c r="D335" s="310" t="s">
        <v>10213</v>
      </c>
      <c r="E335" s="322" t="s">
        <v>4268</v>
      </c>
      <c r="F335" s="293"/>
      <c r="G335" s="293"/>
      <c r="H335" s="294">
        <v>20</v>
      </c>
      <c r="I335" s="294" t="str">
        <f>IFERROR(_xlfn.IFNA(VLOOKUP($D:$D,history!$I:$Y,3,0),VLOOKUP(E:E,history!$H:$Y,4,0)),"--")</f>
        <v>--</v>
      </c>
      <c r="J335" s="282" t="s">
        <v>9870</v>
      </c>
      <c r="K335" s="282" t="str">
        <f t="shared" si="59"/>
        <v/>
      </c>
      <c r="L335" s="312">
        <f>IF($A$3="ИМ",ROUND($Y335*(1-($L$6-$F$4))*(1-$F$3)*(1+$AG$2),2),ROUND($M335*(1-($L$6-$F$4))*(1-$F$3)*(1+$AG$2),2))</f>
        <v>177.42</v>
      </c>
      <c r="M335" s="312">
        <f>ROUND(IF($A$3="РЕГИОНЫ",AG335*$AG$3*$AG$1,IF(AI335=0,AG335*$AG$3*$AG$1,AG335*$AG$3*(1-5%)*$AG$1)),2)</f>
        <v>268.82</v>
      </c>
      <c r="N335" s="297" t="str">
        <f>_xlfn.IFNA(VLOOKUP($E:$E,'1'!$A:$E,3,0),"")</f>
        <v/>
      </c>
      <c r="O335" s="297" t="str">
        <f>_xlfn.IFNA(VLOOKUP($E:$E,'2'!$A:$E,3,0),"")</f>
        <v/>
      </c>
      <c r="P335" s="297" t="str">
        <f>_xlfn.IFNA(VLOOKUP($E:$E,'3'!$A:$D,3,0),"")</f>
        <v/>
      </c>
      <c r="Q335" s="297" t="str">
        <f>_xlfn.IFNA(VLOOKUP($E:$E,'4'!$A:$F,3,0),"")</f>
        <v/>
      </c>
      <c r="R335" s="297" t="str">
        <f>_xlfn.IFNA(VLOOKUP($E:$E,'5'!$A:$F,3,0),"")</f>
        <v/>
      </c>
      <c r="S335" s="297" t="str">
        <f>_xlfn.IFNA(VLOOKUP($E:$E,'6'!$A:$F,3,0),"")</f>
        <v/>
      </c>
      <c r="T335" s="313">
        <v>1</v>
      </c>
      <c r="U335" s="313">
        <v>5</v>
      </c>
      <c r="V335" s="313">
        <v>200</v>
      </c>
      <c r="W335" s="314">
        <v>0.06</v>
      </c>
      <c r="X335" s="315">
        <v>2.8333330000000003E-4</v>
      </c>
      <c r="Y335" s="749">
        <v>260</v>
      </c>
      <c r="Z335" s="282"/>
      <c r="AA335" s="316" t="s">
        <v>393</v>
      </c>
      <c r="AB335" s="282" t="s">
        <v>9163</v>
      </c>
      <c r="AC335" s="317" t="s">
        <v>2081</v>
      </c>
      <c r="AD335" s="318" t="s">
        <v>2062</v>
      </c>
      <c r="AE335" s="319">
        <v>0</v>
      </c>
      <c r="AF335" s="319" t="s">
        <v>11282</v>
      </c>
      <c r="AG335" s="320">
        <v>3.37</v>
      </c>
      <c r="AH335" s="321">
        <f>IF($A$3="РЕГИОНЫ",ROUND($AG335*(1-($L$6-$F$4))*(1-$F$3)*(1+$AG$2)*$AG$1,2),0)</f>
        <v>0</v>
      </c>
      <c r="AI335" s="287">
        <f>_xlfn.IFNA(VLOOKUP(AD:AD,грп!B:C,2,0),0)</f>
        <v>0</v>
      </c>
      <c r="AJ335" s="607">
        <v>20</v>
      </c>
      <c r="AK335" s="672">
        <f t="shared" si="60"/>
        <v>0</v>
      </c>
      <c r="AL335" s="174"/>
    </row>
    <row r="336" spans="1:39" s="4" customFormat="1" ht="12" customHeight="1" outlineLevel="1" x14ac:dyDescent="0.35">
      <c r="A336" s="307" t="s">
        <v>10402</v>
      </c>
      <c r="B336" s="308" t="s">
        <v>6204</v>
      </c>
      <c r="C336" s="309"/>
      <c r="D336" s="310" t="s">
        <v>10214</v>
      </c>
      <c r="E336" s="322" t="s">
        <v>4269</v>
      </c>
      <c r="F336" s="293"/>
      <c r="G336" s="293"/>
      <c r="H336" s="294">
        <v>34</v>
      </c>
      <c r="I336" s="294" t="str">
        <f>IFERROR(_xlfn.IFNA(VLOOKUP($D:$D,history!$I:$Y,3,0),VLOOKUP(E:E,history!$H:$Y,4,0)),"--")</f>
        <v>--</v>
      </c>
      <c r="J336" s="282" t="s">
        <v>9870</v>
      </c>
      <c r="K336" s="282" t="str">
        <f t="shared" si="59"/>
        <v/>
      </c>
      <c r="L336" s="312">
        <f>IF($A$3="ИМ",ROUND($Y336*(1-($L$6-$F$4))*(1-$F$3)*(1+$AG$2),2),ROUND($M336*(1-($L$6-$F$4))*(1-$F$3)*(1+$AG$2),2))</f>
        <v>177.42</v>
      </c>
      <c r="M336" s="312">
        <f>ROUND(IF($A$3="РЕГИОНЫ",AG336*$AG$3*$AG$1,IF(AI336=0,AG336*$AG$3*$AG$1,AG336*$AG$3*(1-5%)*$AG$1)),2)</f>
        <v>268.82</v>
      </c>
      <c r="N336" s="297" t="str">
        <f>_xlfn.IFNA(VLOOKUP($E:$E,'1'!$A:$E,3,0),"")</f>
        <v/>
      </c>
      <c r="O336" s="297" t="str">
        <f>_xlfn.IFNA(VLOOKUP($E:$E,'2'!$A:$E,3,0),"")</f>
        <v/>
      </c>
      <c r="P336" s="297" t="str">
        <f>_xlfn.IFNA(VLOOKUP($E:$E,'3'!$A:$D,3,0),"")</f>
        <v/>
      </c>
      <c r="Q336" s="297" t="str">
        <f>_xlfn.IFNA(VLOOKUP($E:$E,'4'!$A:$F,3,0),"")</f>
        <v/>
      </c>
      <c r="R336" s="297" t="str">
        <f>_xlfn.IFNA(VLOOKUP($E:$E,'5'!$A:$F,3,0),"")</f>
        <v/>
      </c>
      <c r="S336" s="297" t="str">
        <f>_xlfn.IFNA(VLOOKUP($E:$E,'6'!$A:$F,3,0),"")</f>
        <v/>
      </c>
      <c r="T336" s="313">
        <v>1</v>
      </c>
      <c r="U336" s="313">
        <v>5</v>
      </c>
      <c r="V336" s="313">
        <v>200</v>
      </c>
      <c r="W336" s="314">
        <v>5.5E-2</v>
      </c>
      <c r="X336" s="315">
        <v>2.8333330000000003E-4</v>
      </c>
      <c r="Y336" s="749">
        <v>260</v>
      </c>
      <c r="Z336" s="282"/>
      <c r="AA336" s="316" t="s">
        <v>393</v>
      </c>
      <c r="AB336" s="282" t="s">
        <v>9163</v>
      </c>
      <c r="AC336" s="317" t="s">
        <v>2081</v>
      </c>
      <c r="AD336" s="318" t="s">
        <v>2062</v>
      </c>
      <c r="AE336" s="319">
        <v>0</v>
      </c>
      <c r="AF336" s="319" t="s">
        <v>11282</v>
      </c>
      <c r="AG336" s="320">
        <v>3.37</v>
      </c>
      <c r="AH336" s="321">
        <f>IF($A$3="РЕГИОНЫ",ROUND($AG336*(1-($L$6-$F$4))*(1-$F$3)*(1+$AG$2)*$AG$1,2),0)</f>
        <v>0</v>
      </c>
      <c r="AI336" s="287">
        <f>_xlfn.IFNA(VLOOKUP(AD:AD,грп!B:C,2,0),0)</f>
        <v>0</v>
      </c>
      <c r="AJ336" s="607">
        <v>20</v>
      </c>
      <c r="AK336" s="672">
        <f t="shared" si="60"/>
        <v>0</v>
      </c>
      <c r="AL336" s="174"/>
    </row>
    <row r="337" spans="1:38" s="4" customFormat="1" ht="12" customHeight="1" x14ac:dyDescent="0.35">
      <c r="A337" s="288"/>
      <c r="B337" s="289"/>
      <c r="C337" s="290" t="s">
        <v>555</v>
      </c>
      <c r="D337" s="291" t="s">
        <v>4903</v>
      </c>
      <c r="E337" s="292"/>
      <c r="F337" s="293"/>
      <c r="G337" s="293"/>
      <c r="H337" s="294"/>
      <c r="I337" s="294"/>
      <c r="J337" s="282" t="s">
        <v>393</v>
      </c>
      <c r="K337" s="282" t="str">
        <f t="shared" si="59"/>
        <v/>
      </c>
      <c r="L337" s="295"/>
      <c r="M337" s="296"/>
      <c r="N337" s="297"/>
      <c r="O337" s="297"/>
      <c r="P337" s="297"/>
      <c r="Q337" s="297" t="str">
        <f>_xlfn.IFNA(VLOOKUP($E:$E,'4'!$A:$F,3,0),"")</f>
        <v/>
      </c>
      <c r="R337" s="297" t="str">
        <f>_xlfn.IFNA(VLOOKUP($E:$E,'5'!$A:$F,3,0),"")</f>
        <v/>
      </c>
      <c r="S337" s="297"/>
      <c r="T337" s="298"/>
      <c r="U337" s="299"/>
      <c r="V337" s="299"/>
      <c r="W337" s="300"/>
      <c r="X337" s="301"/>
      <c r="Y337" s="749"/>
      <c r="Z337" s="282"/>
      <c r="AA337" s="280"/>
      <c r="AB337" s="280"/>
      <c r="AC337" s="302"/>
      <c r="AD337" s="303" t="s">
        <v>2062</v>
      </c>
      <c r="AE337" s="280"/>
      <c r="AF337" s="329"/>
      <c r="AG337" s="305"/>
      <c r="AH337" s="306"/>
      <c r="AI337" s="287">
        <f>_xlfn.IFNA(VLOOKUP(AD:AD,грп!B:C,2,0),0)</f>
        <v>0</v>
      </c>
      <c r="AJ337" s="607">
        <v>0</v>
      </c>
      <c r="AK337" s="672" t="str">
        <f t="shared" si="60"/>
        <v xml:space="preserve"> </v>
      </c>
      <c r="AL337" s="174"/>
    </row>
    <row r="338" spans="1:38" s="4" customFormat="1" ht="12" customHeight="1" outlineLevel="1" x14ac:dyDescent="0.35">
      <c r="A338" s="307" t="s">
        <v>10402</v>
      </c>
      <c r="B338" s="308" t="s">
        <v>6205</v>
      </c>
      <c r="C338" s="309"/>
      <c r="D338" s="310" t="s">
        <v>10505</v>
      </c>
      <c r="E338" s="322" t="s">
        <v>4904</v>
      </c>
      <c r="F338" s="293"/>
      <c r="G338" s="293"/>
      <c r="H338" s="294">
        <v>109</v>
      </c>
      <c r="I338" s="294" t="str">
        <f>IFERROR(_xlfn.IFNA(VLOOKUP($D:$D,history!$I:$Y,3,0),VLOOKUP(E:E,history!$H:$Y,4,0)),"--")</f>
        <v>--</v>
      </c>
      <c r="J338" s="282" t="s">
        <v>5946</v>
      </c>
      <c r="K338" s="282" t="str">
        <f t="shared" si="59"/>
        <v/>
      </c>
      <c r="L338" s="312">
        <f t="shared" ref="L338:L356" si="61">IF($A$3="ИМ",ROUND($Y338*(1-($L$6-$F$4))*(1-$F$3)*(1+$AG$2),2),ROUND($M338*(1-($L$6-$F$4))*(1-$F$3)*(1+$AG$2),2))</f>
        <v>197.96</v>
      </c>
      <c r="M338" s="312">
        <f t="shared" ref="M338:M356" si="62">ROUND(IF($A$3="РЕГИОНЫ",AG338*$AG$3*$AG$1,IF(AI338=0,AG338*$AG$3*$AG$1,AG338*$AG$3*(1-5%)*$AG$1)),2)</f>
        <v>299.94</v>
      </c>
      <c r="N338" s="297" t="str">
        <f>_xlfn.IFNA(VLOOKUP($E:$E,'1'!$A:$E,3,0),"")</f>
        <v/>
      </c>
      <c r="O338" s="297" t="str">
        <f>_xlfn.IFNA(VLOOKUP($E:$E,'2'!$A:$E,3,0),"")</f>
        <v/>
      </c>
      <c r="P338" s="297" t="str">
        <f>_xlfn.IFNA(VLOOKUP($E:$E,'3'!$A:$D,3,0),"")</f>
        <v/>
      </c>
      <c r="Q338" s="297" t="str">
        <f>_xlfn.IFNA(VLOOKUP($E:$E,'4'!$A:$F,3,0),"")</f>
        <v/>
      </c>
      <c r="R338" s="297" t="str">
        <f>_xlfn.IFNA(VLOOKUP($E:$E,'5'!$A:$F,3,0),"")</f>
        <v/>
      </c>
      <c r="S338" s="297" t="str">
        <f>_xlfn.IFNA(VLOOKUP($E:$E,'6'!$A:$F,3,0),"")</f>
        <v/>
      </c>
      <c r="T338" s="313">
        <v>1</v>
      </c>
      <c r="U338" s="313">
        <v>50</v>
      </c>
      <c r="V338" s="313">
        <v>200</v>
      </c>
      <c r="W338" s="314">
        <v>4.5999999999999999E-2</v>
      </c>
      <c r="X338" s="315">
        <v>1.4999999999999999E-4</v>
      </c>
      <c r="Y338" s="749">
        <v>280</v>
      </c>
      <c r="Z338" s="282"/>
      <c r="AA338" s="316" t="s">
        <v>10388</v>
      </c>
      <c r="AB338" s="282" t="s">
        <v>9163</v>
      </c>
      <c r="AC338" s="317" t="s">
        <v>2081</v>
      </c>
      <c r="AD338" s="318" t="s">
        <v>4903</v>
      </c>
      <c r="AE338" s="319">
        <v>0</v>
      </c>
      <c r="AF338" s="319" t="s">
        <v>11282</v>
      </c>
      <c r="AG338" s="320">
        <v>3.76</v>
      </c>
      <c r="AH338" s="321">
        <f t="shared" ref="AH338:AH356" si="63">IF($A$3="РЕГИОНЫ",ROUND($AG338*(1-($L$6-$F$4))*(1-$F$3)*(1+$AG$2)*$AG$1,2),0)</f>
        <v>0</v>
      </c>
      <c r="AI338" s="287">
        <f>_xlfn.IFNA(VLOOKUP(AD:AD,грп!B:C,2,0),0)</f>
        <v>0</v>
      </c>
      <c r="AJ338" s="607">
        <v>10</v>
      </c>
      <c r="AK338" s="672">
        <f t="shared" si="60"/>
        <v>0</v>
      </c>
      <c r="AL338" s="174"/>
    </row>
    <row r="339" spans="1:38" s="4" customFormat="1" ht="12" customHeight="1" outlineLevel="1" x14ac:dyDescent="0.35">
      <c r="A339" s="307" t="s">
        <v>10402</v>
      </c>
      <c r="B339" s="308" t="s">
        <v>6206</v>
      </c>
      <c r="C339" s="309"/>
      <c r="D339" s="310" t="s">
        <v>10506</v>
      </c>
      <c r="E339" s="322" t="s">
        <v>4887</v>
      </c>
      <c r="F339" s="293"/>
      <c r="G339" s="293"/>
      <c r="H339" s="294">
        <v>67</v>
      </c>
      <c r="I339" s="294" t="str">
        <f>IFERROR(_xlfn.IFNA(VLOOKUP($D:$D,history!$I:$Y,3,0),VLOOKUP(E:E,history!$H:$Y,4,0)),"--")</f>
        <v>--</v>
      </c>
      <c r="J339" s="282" t="s">
        <v>9868</v>
      </c>
      <c r="K339" s="282" t="str">
        <f t="shared" si="59"/>
        <v/>
      </c>
      <c r="L339" s="312">
        <f t="shared" si="61"/>
        <v>197.96</v>
      </c>
      <c r="M339" s="312">
        <f t="shared" si="62"/>
        <v>299.94</v>
      </c>
      <c r="N339" s="297" t="str">
        <f>_xlfn.IFNA(VLOOKUP($E:$E,'1'!$A:$E,3,0),"")</f>
        <v/>
      </c>
      <c r="O339" s="297" t="str">
        <f>_xlfn.IFNA(VLOOKUP($E:$E,'2'!$A:$E,3,0),"")</f>
        <v/>
      </c>
      <c r="P339" s="297" t="str">
        <f>_xlfn.IFNA(VLOOKUP($E:$E,'3'!$A:$D,3,0),"")</f>
        <v/>
      </c>
      <c r="Q339" s="297" t="str">
        <f>_xlfn.IFNA(VLOOKUP($E:$E,'4'!$A:$F,3,0),"")</f>
        <v/>
      </c>
      <c r="R339" s="297" t="str">
        <f>_xlfn.IFNA(VLOOKUP($E:$E,'5'!$A:$F,3,0),"")</f>
        <v/>
      </c>
      <c r="S339" s="297" t="str">
        <f>_xlfn.IFNA(VLOOKUP($E:$E,'6'!$A:$F,3,0),"")</f>
        <v/>
      </c>
      <c r="T339" s="313">
        <v>1</v>
      </c>
      <c r="U339" s="313">
        <v>50</v>
      </c>
      <c r="V339" s="313">
        <v>200</v>
      </c>
      <c r="W339" s="314">
        <v>4.9000000000000002E-2</v>
      </c>
      <c r="X339" s="315">
        <v>1.4999999999999999E-4</v>
      </c>
      <c r="Y339" s="749">
        <v>280</v>
      </c>
      <c r="Z339" s="282"/>
      <c r="AA339" s="316" t="s">
        <v>10388</v>
      </c>
      <c r="AB339" s="282" t="s">
        <v>9163</v>
      </c>
      <c r="AC339" s="317" t="s">
        <v>2081</v>
      </c>
      <c r="AD339" s="318" t="s">
        <v>4903</v>
      </c>
      <c r="AE339" s="319">
        <v>0</v>
      </c>
      <c r="AF339" s="319" t="s">
        <v>11282</v>
      </c>
      <c r="AG339" s="320">
        <v>3.76</v>
      </c>
      <c r="AH339" s="321">
        <f t="shared" si="63"/>
        <v>0</v>
      </c>
      <c r="AI339" s="287">
        <f>_xlfn.IFNA(VLOOKUP(AD:AD,грп!B:C,2,0),0)</f>
        <v>0</v>
      </c>
      <c r="AJ339" s="607">
        <v>9</v>
      </c>
      <c r="AK339" s="672">
        <f t="shared" si="60"/>
        <v>0</v>
      </c>
      <c r="AL339" s="174"/>
    </row>
    <row r="340" spans="1:38" s="4" customFormat="1" ht="12" customHeight="1" outlineLevel="1" x14ac:dyDescent="0.35">
      <c r="A340" s="307" t="s">
        <v>10402</v>
      </c>
      <c r="B340" s="308" t="s">
        <v>6207</v>
      </c>
      <c r="C340" s="309"/>
      <c r="D340" s="310" t="s">
        <v>10507</v>
      </c>
      <c r="E340" s="322" t="s">
        <v>4888</v>
      </c>
      <c r="F340" s="293"/>
      <c r="G340" s="293"/>
      <c r="H340" s="294">
        <v>112</v>
      </c>
      <c r="I340" s="294" t="str">
        <f>IFERROR(_xlfn.IFNA(VLOOKUP($D:$D,history!$I:$Y,3,0),VLOOKUP(E:E,history!$H:$Y,4,0)),"--")</f>
        <v>--</v>
      </c>
      <c r="J340" s="282" t="s">
        <v>5946</v>
      </c>
      <c r="K340" s="282" t="str">
        <f t="shared" si="59"/>
        <v/>
      </c>
      <c r="L340" s="312">
        <f t="shared" si="61"/>
        <v>197.96</v>
      </c>
      <c r="M340" s="312">
        <f t="shared" si="62"/>
        <v>299.94</v>
      </c>
      <c r="N340" s="297" t="str">
        <f>_xlfn.IFNA(VLOOKUP($E:$E,'1'!$A:$E,3,0),"")</f>
        <v/>
      </c>
      <c r="O340" s="297" t="str">
        <f>_xlfn.IFNA(VLOOKUP($E:$E,'2'!$A:$E,3,0),"")</f>
        <v/>
      </c>
      <c r="P340" s="297" t="str">
        <f>_xlfn.IFNA(VLOOKUP($E:$E,'3'!$A:$D,3,0),"")</f>
        <v/>
      </c>
      <c r="Q340" s="297" t="str">
        <f>_xlfn.IFNA(VLOOKUP($E:$E,'4'!$A:$F,3,0),"")</f>
        <v/>
      </c>
      <c r="R340" s="297" t="str">
        <f>_xlfn.IFNA(VLOOKUP($E:$E,'5'!$A:$F,3,0),"")</f>
        <v/>
      </c>
      <c r="S340" s="297" t="str">
        <f>_xlfn.IFNA(VLOOKUP($E:$E,'6'!$A:$F,3,0),"")</f>
        <v/>
      </c>
      <c r="T340" s="313">
        <v>1</v>
      </c>
      <c r="U340" s="313">
        <v>50</v>
      </c>
      <c r="V340" s="313">
        <v>200</v>
      </c>
      <c r="W340" s="314">
        <v>4.4999999999999998E-2</v>
      </c>
      <c r="X340" s="315">
        <v>1.4999999999999999E-4</v>
      </c>
      <c r="Y340" s="749">
        <v>280</v>
      </c>
      <c r="Z340" s="282"/>
      <c r="AA340" s="316" t="s">
        <v>10388</v>
      </c>
      <c r="AB340" s="282" t="s">
        <v>9163</v>
      </c>
      <c r="AC340" s="317" t="s">
        <v>2081</v>
      </c>
      <c r="AD340" s="318" t="s">
        <v>4903</v>
      </c>
      <c r="AE340" s="319">
        <v>0</v>
      </c>
      <c r="AF340" s="319" t="s">
        <v>11282</v>
      </c>
      <c r="AG340" s="320">
        <v>3.76</v>
      </c>
      <c r="AH340" s="321">
        <f t="shared" si="63"/>
        <v>0</v>
      </c>
      <c r="AI340" s="287">
        <f>_xlfn.IFNA(VLOOKUP(AD:AD,грп!B:C,2,0),0)</f>
        <v>0</v>
      </c>
      <c r="AJ340" s="607">
        <v>10</v>
      </c>
      <c r="AK340" s="672">
        <f t="shared" si="60"/>
        <v>0</v>
      </c>
      <c r="AL340" s="174"/>
    </row>
    <row r="341" spans="1:38" s="4" customFormat="1" ht="12" customHeight="1" outlineLevel="1" x14ac:dyDescent="0.35">
      <c r="A341" s="307" t="s">
        <v>10402</v>
      </c>
      <c r="B341" s="308" t="s">
        <v>6208</v>
      </c>
      <c r="C341" s="309"/>
      <c r="D341" s="310" t="s">
        <v>10508</v>
      </c>
      <c r="E341" s="322" t="s">
        <v>4889</v>
      </c>
      <c r="F341" s="293"/>
      <c r="G341" s="293"/>
      <c r="H341" s="294">
        <v>188</v>
      </c>
      <c r="I341" s="294" t="str">
        <f>IFERROR(_xlfn.IFNA(VLOOKUP($D:$D,history!$I:$Y,3,0),VLOOKUP(E:E,history!$H:$Y,4,0)),"--")</f>
        <v>--</v>
      </c>
      <c r="J341" s="282" t="s">
        <v>9870</v>
      </c>
      <c r="K341" s="282" t="str">
        <f t="shared" si="59"/>
        <v/>
      </c>
      <c r="L341" s="312">
        <f t="shared" si="61"/>
        <v>197.96</v>
      </c>
      <c r="M341" s="312">
        <f t="shared" si="62"/>
        <v>299.94</v>
      </c>
      <c r="N341" s="297" t="str">
        <f>_xlfn.IFNA(VLOOKUP($E:$E,'1'!$A:$E,3,0),"")</f>
        <v/>
      </c>
      <c r="O341" s="297" t="str">
        <f>_xlfn.IFNA(VLOOKUP($E:$E,'2'!$A:$E,3,0),"")</f>
        <v/>
      </c>
      <c r="P341" s="297" t="str">
        <f>_xlfn.IFNA(VLOOKUP($E:$E,'3'!$A:$D,3,0),"")</f>
        <v/>
      </c>
      <c r="Q341" s="297" t="str">
        <f>_xlfn.IFNA(VLOOKUP($E:$E,'4'!$A:$F,3,0),"")</f>
        <v/>
      </c>
      <c r="R341" s="297" t="str">
        <f>_xlfn.IFNA(VLOOKUP($E:$E,'5'!$A:$F,3,0),"")</f>
        <v/>
      </c>
      <c r="S341" s="297" t="str">
        <f>_xlfn.IFNA(VLOOKUP($E:$E,'6'!$A:$F,3,0),"")</f>
        <v/>
      </c>
      <c r="T341" s="313">
        <v>1</v>
      </c>
      <c r="U341" s="313">
        <v>50</v>
      </c>
      <c r="V341" s="313">
        <v>200</v>
      </c>
      <c r="W341" s="314">
        <v>4.5999999999999999E-2</v>
      </c>
      <c r="X341" s="315">
        <v>1.4999999999999999E-4</v>
      </c>
      <c r="Y341" s="749">
        <v>280</v>
      </c>
      <c r="Z341" s="282"/>
      <c r="AA341" s="316" t="s">
        <v>10388</v>
      </c>
      <c r="AB341" s="282" t="s">
        <v>9163</v>
      </c>
      <c r="AC341" s="317" t="s">
        <v>2081</v>
      </c>
      <c r="AD341" s="318" t="s">
        <v>4903</v>
      </c>
      <c r="AE341" s="319">
        <v>0</v>
      </c>
      <c r="AF341" s="319" t="s">
        <v>11282</v>
      </c>
      <c r="AG341" s="320">
        <v>3.76</v>
      </c>
      <c r="AH341" s="321">
        <f t="shared" si="63"/>
        <v>0</v>
      </c>
      <c r="AI341" s="287">
        <f>_xlfn.IFNA(VLOOKUP(AD:AD,грп!B:C,2,0),0)</f>
        <v>0</v>
      </c>
      <c r="AJ341" s="607">
        <v>48</v>
      </c>
      <c r="AK341" s="672">
        <f t="shared" si="60"/>
        <v>0</v>
      </c>
      <c r="AL341" s="174"/>
    </row>
    <row r="342" spans="1:38" s="4" customFormat="1" ht="12" customHeight="1" outlineLevel="1" x14ac:dyDescent="0.35">
      <c r="A342" s="307" t="s">
        <v>10402</v>
      </c>
      <c r="B342" s="308" t="s">
        <v>6209</v>
      </c>
      <c r="C342" s="309"/>
      <c r="D342" s="310" t="s">
        <v>10509</v>
      </c>
      <c r="E342" s="322" t="s">
        <v>4890</v>
      </c>
      <c r="F342" s="293"/>
      <c r="G342" s="293"/>
      <c r="H342" s="294">
        <v>220</v>
      </c>
      <c r="I342" s="294" t="str">
        <f>IFERROR(_xlfn.IFNA(VLOOKUP($D:$D,history!$I:$Y,3,0),VLOOKUP(E:E,history!$H:$Y,4,0)),"--")</f>
        <v>--</v>
      </c>
      <c r="J342" s="282" t="s">
        <v>9868</v>
      </c>
      <c r="K342" s="282" t="str">
        <f t="shared" si="59"/>
        <v/>
      </c>
      <c r="L342" s="312">
        <f t="shared" si="61"/>
        <v>197.96</v>
      </c>
      <c r="M342" s="312">
        <f t="shared" si="62"/>
        <v>299.94</v>
      </c>
      <c r="N342" s="297" t="str">
        <f>_xlfn.IFNA(VLOOKUP($E:$E,'1'!$A:$E,3,0),"")</f>
        <v/>
      </c>
      <c r="O342" s="297" t="str">
        <f>_xlfn.IFNA(VLOOKUP($E:$E,'2'!$A:$E,3,0),"")</f>
        <v/>
      </c>
      <c r="P342" s="297" t="str">
        <f>_xlfn.IFNA(VLOOKUP($E:$E,'3'!$A:$D,3,0),"")</f>
        <v/>
      </c>
      <c r="Q342" s="297" t="str">
        <f>_xlfn.IFNA(VLOOKUP($E:$E,'4'!$A:$F,3,0),"")</f>
        <v/>
      </c>
      <c r="R342" s="297" t="str">
        <f>_xlfn.IFNA(VLOOKUP($E:$E,'5'!$A:$F,3,0),"")</f>
        <v/>
      </c>
      <c r="S342" s="297" t="str">
        <f>_xlfn.IFNA(VLOOKUP($E:$E,'6'!$A:$F,3,0),"")</f>
        <v/>
      </c>
      <c r="T342" s="313">
        <v>1</v>
      </c>
      <c r="U342" s="313">
        <v>50</v>
      </c>
      <c r="V342" s="313">
        <v>200</v>
      </c>
      <c r="W342" s="314">
        <v>4.4999999999999998E-2</v>
      </c>
      <c r="X342" s="315">
        <v>1.4999999999999999E-4</v>
      </c>
      <c r="Y342" s="749">
        <v>280</v>
      </c>
      <c r="Z342" s="282"/>
      <c r="AA342" s="316" t="s">
        <v>10388</v>
      </c>
      <c r="AB342" s="282" t="s">
        <v>9163</v>
      </c>
      <c r="AC342" s="317" t="s">
        <v>2081</v>
      </c>
      <c r="AD342" s="318" t="s">
        <v>4903</v>
      </c>
      <c r="AE342" s="319">
        <v>0</v>
      </c>
      <c r="AF342" s="319" t="s">
        <v>11282</v>
      </c>
      <c r="AG342" s="320">
        <v>3.76</v>
      </c>
      <c r="AH342" s="321">
        <f t="shared" si="63"/>
        <v>0</v>
      </c>
      <c r="AI342" s="287">
        <f>_xlfn.IFNA(VLOOKUP(AD:AD,грп!B:C,2,0),0)</f>
        <v>0</v>
      </c>
      <c r="AJ342" s="607">
        <v>49</v>
      </c>
      <c r="AK342" s="672">
        <f t="shared" si="60"/>
        <v>0</v>
      </c>
      <c r="AL342" s="174"/>
    </row>
    <row r="343" spans="1:38" s="4" customFormat="1" ht="12" customHeight="1" outlineLevel="1" x14ac:dyDescent="0.35">
      <c r="A343" s="307" t="s">
        <v>10402</v>
      </c>
      <c r="B343" s="308" t="s">
        <v>6210</v>
      </c>
      <c r="C343" s="309"/>
      <c r="D343" s="310" t="s">
        <v>10510</v>
      </c>
      <c r="E343" s="322" t="s">
        <v>4891</v>
      </c>
      <c r="F343" s="293"/>
      <c r="G343" s="293"/>
      <c r="H343" s="294">
        <v>223</v>
      </c>
      <c r="I343" s="294" t="str">
        <f>IFERROR(_xlfn.IFNA(VLOOKUP($D:$D,history!$I:$Y,3,0),VLOOKUP(E:E,history!$H:$Y,4,0)),"--")</f>
        <v>--</v>
      </c>
      <c r="J343" s="282" t="s">
        <v>9870</v>
      </c>
      <c r="K343" s="282" t="str">
        <f t="shared" si="59"/>
        <v/>
      </c>
      <c r="L343" s="312">
        <f t="shared" si="61"/>
        <v>197.96</v>
      </c>
      <c r="M343" s="312">
        <f t="shared" si="62"/>
        <v>299.94</v>
      </c>
      <c r="N343" s="297" t="str">
        <f>_xlfn.IFNA(VLOOKUP($E:$E,'1'!$A:$E,3,0),"")</f>
        <v/>
      </c>
      <c r="O343" s="297" t="str">
        <f>_xlfn.IFNA(VLOOKUP($E:$E,'2'!$A:$E,3,0),"")</f>
        <v/>
      </c>
      <c r="P343" s="297" t="str">
        <f>_xlfn.IFNA(VLOOKUP($E:$E,'3'!$A:$D,3,0),"")</f>
        <v/>
      </c>
      <c r="Q343" s="297" t="str">
        <f>_xlfn.IFNA(VLOOKUP($E:$E,'4'!$A:$F,3,0),"")</f>
        <v/>
      </c>
      <c r="R343" s="297" t="str">
        <f>_xlfn.IFNA(VLOOKUP($E:$E,'5'!$A:$F,3,0),"")</f>
        <v/>
      </c>
      <c r="S343" s="297" t="str">
        <f>_xlfn.IFNA(VLOOKUP($E:$E,'6'!$A:$F,3,0),"")</f>
        <v/>
      </c>
      <c r="T343" s="313">
        <v>1</v>
      </c>
      <c r="U343" s="313">
        <v>50</v>
      </c>
      <c r="V343" s="313">
        <v>200</v>
      </c>
      <c r="W343" s="314">
        <v>4.4999999999999998E-2</v>
      </c>
      <c r="X343" s="315">
        <v>1.4999999999999999E-4</v>
      </c>
      <c r="Y343" s="749">
        <v>280</v>
      </c>
      <c r="Z343" s="282"/>
      <c r="AA343" s="316" t="s">
        <v>10388</v>
      </c>
      <c r="AB343" s="282" t="s">
        <v>9163</v>
      </c>
      <c r="AC343" s="317" t="s">
        <v>2081</v>
      </c>
      <c r="AD343" s="318" t="s">
        <v>4903</v>
      </c>
      <c r="AE343" s="319">
        <v>0</v>
      </c>
      <c r="AF343" s="319" t="s">
        <v>11282</v>
      </c>
      <c r="AG343" s="320">
        <v>3.76</v>
      </c>
      <c r="AH343" s="321">
        <f t="shared" si="63"/>
        <v>0</v>
      </c>
      <c r="AI343" s="287">
        <f>_xlfn.IFNA(VLOOKUP(AD:AD,грп!B:C,2,0),0)</f>
        <v>0</v>
      </c>
      <c r="AJ343" s="607">
        <v>50</v>
      </c>
      <c r="AK343" s="672">
        <f t="shared" si="60"/>
        <v>0</v>
      </c>
      <c r="AL343" s="174"/>
    </row>
    <row r="344" spans="1:38" s="4" customFormat="1" ht="12" customHeight="1" outlineLevel="1" x14ac:dyDescent="0.35">
      <c r="A344" s="307" t="s">
        <v>10402</v>
      </c>
      <c r="B344" s="308" t="s">
        <v>6211</v>
      </c>
      <c r="C344" s="309"/>
      <c r="D344" s="310" t="s">
        <v>10511</v>
      </c>
      <c r="E344" s="322" t="s">
        <v>4892</v>
      </c>
      <c r="F344" s="293"/>
      <c r="G344" s="293"/>
      <c r="H344" s="294">
        <v>257</v>
      </c>
      <c r="I344" s="294" t="str">
        <f>IFERROR(_xlfn.IFNA(VLOOKUP($D:$D,history!$I:$Y,3,0),VLOOKUP(E:E,history!$H:$Y,4,0)),"--")</f>
        <v>--</v>
      </c>
      <c r="J344" s="282" t="s">
        <v>9870</v>
      </c>
      <c r="K344" s="282" t="str">
        <f t="shared" si="59"/>
        <v/>
      </c>
      <c r="L344" s="312">
        <f t="shared" si="61"/>
        <v>197.96</v>
      </c>
      <c r="M344" s="312">
        <f t="shared" si="62"/>
        <v>299.94</v>
      </c>
      <c r="N344" s="297" t="str">
        <f>_xlfn.IFNA(VLOOKUP($E:$E,'1'!$A:$E,3,0),"")</f>
        <v/>
      </c>
      <c r="O344" s="297" t="str">
        <f>_xlfn.IFNA(VLOOKUP($E:$E,'2'!$A:$E,3,0),"")</f>
        <v/>
      </c>
      <c r="P344" s="297" t="str">
        <f>_xlfn.IFNA(VLOOKUP($E:$E,'3'!$A:$D,3,0),"")</f>
        <v/>
      </c>
      <c r="Q344" s="297" t="str">
        <f>_xlfn.IFNA(VLOOKUP($E:$E,'4'!$A:$F,3,0),"")</f>
        <v/>
      </c>
      <c r="R344" s="297" t="str">
        <f>_xlfn.IFNA(VLOOKUP($E:$E,'5'!$A:$F,3,0),"")</f>
        <v/>
      </c>
      <c r="S344" s="297" t="str">
        <f>_xlfn.IFNA(VLOOKUP($E:$E,'6'!$A:$F,3,0),"")</f>
        <v/>
      </c>
      <c r="T344" s="313">
        <v>1</v>
      </c>
      <c r="U344" s="313">
        <v>50</v>
      </c>
      <c r="V344" s="313">
        <v>200</v>
      </c>
      <c r="W344" s="314">
        <v>4.5999999999999999E-2</v>
      </c>
      <c r="X344" s="315">
        <v>1.4999999999999999E-4</v>
      </c>
      <c r="Y344" s="749">
        <v>280</v>
      </c>
      <c r="Z344" s="282"/>
      <c r="AA344" s="316" t="s">
        <v>10388</v>
      </c>
      <c r="AB344" s="282" t="s">
        <v>9163</v>
      </c>
      <c r="AC344" s="317" t="s">
        <v>2081</v>
      </c>
      <c r="AD344" s="318" t="s">
        <v>4903</v>
      </c>
      <c r="AE344" s="319">
        <v>0</v>
      </c>
      <c r="AF344" s="319" t="s">
        <v>11282</v>
      </c>
      <c r="AG344" s="320">
        <v>3.76</v>
      </c>
      <c r="AH344" s="321">
        <f t="shared" si="63"/>
        <v>0</v>
      </c>
      <c r="AI344" s="287">
        <f>_xlfn.IFNA(VLOOKUP(AD:AD,грп!B:C,2,0),0)</f>
        <v>0</v>
      </c>
      <c r="AJ344" s="607">
        <v>50</v>
      </c>
      <c r="AK344" s="672">
        <f t="shared" si="60"/>
        <v>0</v>
      </c>
      <c r="AL344" s="174"/>
    </row>
    <row r="345" spans="1:38" s="4" customFormat="1" ht="12" customHeight="1" outlineLevel="1" x14ac:dyDescent="0.35">
      <c r="A345" s="307" t="s">
        <v>10402</v>
      </c>
      <c r="B345" s="308" t="s">
        <v>6212</v>
      </c>
      <c r="C345" s="309"/>
      <c r="D345" s="310" t="s">
        <v>10512</v>
      </c>
      <c r="E345" s="322" t="s">
        <v>4893</v>
      </c>
      <c r="F345" s="293"/>
      <c r="G345" s="293"/>
      <c r="H345" s="294">
        <v>260</v>
      </c>
      <c r="I345" s="294" t="str">
        <f>IFERROR(_xlfn.IFNA(VLOOKUP($D:$D,history!$I:$Y,3,0),VLOOKUP(E:E,history!$H:$Y,4,0)),"--")</f>
        <v>--</v>
      </c>
      <c r="J345" s="282" t="s">
        <v>9868</v>
      </c>
      <c r="K345" s="282" t="str">
        <f t="shared" si="59"/>
        <v/>
      </c>
      <c r="L345" s="312">
        <f t="shared" si="61"/>
        <v>197.96</v>
      </c>
      <c r="M345" s="312">
        <f t="shared" si="62"/>
        <v>299.94</v>
      </c>
      <c r="N345" s="297" t="str">
        <f>_xlfn.IFNA(VLOOKUP($E:$E,'1'!$A:$E,3,0),"")</f>
        <v/>
      </c>
      <c r="O345" s="297" t="str">
        <f>_xlfn.IFNA(VLOOKUP($E:$E,'2'!$A:$E,3,0),"")</f>
        <v/>
      </c>
      <c r="P345" s="297" t="str">
        <f>_xlfn.IFNA(VLOOKUP($E:$E,'3'!$A:$D,3,0),"")</f>
        <v/>
      </c>
      <c r="Q345" s="297" t="str">
        <f>_xlfn.IFNA(VLOOKUP($E:$E,'4'!$A:$F,3,0),"")</f>
        <v/>
      </c>
      <c r="R345" s="297" t="str">
        <f>_xlfn.IFNA(VLOOKUP($E:$E,'5'!$A:$F,3,0),"")</f>
        <v/>
      </c>
      <c r="S345" s="297" t="str">
        <f>_xlfn.IFNA(VLOOKUP($E:$E,'6'!$A:$F,3,0),"")</f>
        <v/>
      </c>
      <c r="T345" s="313">
        <v>1</v>
      </c>
      <c r="U345" s="313">
        <v>50</v>
      </c>
      <c r="V345" s="313">
        <v>200</v>
      </c>
      <c r="W345" s="314">
        <v>4.3999999999999997E-2</v>
      </c>
      <c r="X345" s="315">
        <v>1.4999999999999999E-4</v>
      </c>
      <c r="Y345" s="749">
        <v>280</v>
      </c>
      <c r="Z345" s="282"/>
      <c r="AA345" s="316" t="s">
        <v>10388</v>
      </c>
      <c r="AB345" s="282" t="s">
        <v>9163</v>
      </c>
      <c r="AC345" s="317" t="s">
        <v>2081</v>
      </c>
      <c r="AD345" s="318" t="s">
        <v>4903</v>
      </c>
      <c r="AE345" s="319">
        <v>0</v>
      </c>
      <c r="AF345" s="319" t="s">
        <v>11282</v>
      </c>
      <c r="AG345" s="320">
        <v>3.76</v>
      </c>
      <c r="AH345" s="321">
        <f t="shared" si="63"/>
        <v>0</v>
      </c>
      <c r="AI345" s="287">
        <f>_xlfn.IFNA(VLOOKUP(AD:AD,грп!B:C,2,0),0)</f>
        <v>0</v>
      </c>
      <c r="AJ345" s="607">
        <v>50</v>
      </c>
      <c r="AK345" s="672">
        <f t="shared" si="60"/>
        <v>0</v>
      </c>
      <c r="AL345" s="174"/>
    </row>
    <row r="346" spans="1:38" s="4" customFormat="1" ht="12" customHeight="1" outlineLevel="1" x14ac:dyDescent="0.35">
      <c r="A346" s="307" t="s">
        <v>10402</v>
      </c>
      <c r="B346" s="308" t="s">
        <v>6213</v>
      </c>
      <c r="C346" s="309"/>
      <c r="D346" s="310" t="s">
        <v>10513</v>
      </c>
      <c r="E346" s="322" t="s">
        <v>4894</v>
      </c>
      <c r="F346" s="293"/>
      <c r="G346" s="293"/>
      <c r="H346" s="294">
        <v>267</v>
      </c>
      <c r="I346" s="294" t="str">
        <f>IFERROR(_xlfn.IFNA(VLOOKUP($D:$D,history!$I:$Y,3,0),VLOOKUP(E:E,history!$H:$Y,4,0)),"--")</f>
        <v>--</v>
      </c>
      <c r="J346" s="282" t="s">
        <v>5946</v>
      </c>
      <c r="K346" s="282" t="str">
        <f t="shared" si="59"/>
        <v/>
      </c>
      <c r="L346" s="312">
        <f t="shared" si="61"/>
        <v>229.02</v>
      </c>
      <c r="M346" s="312">
        <f t="shared" si="62"/>
        <v>347</v>
      </c>
      <c r="N346" s="297" t="str">
        <f>_xlfn.IFNA(VLOOKUP($E:$E,'1'!$A:$E,3,0),"")</f>
        <v/>
      </c>
      <c r="O346" s="297" t="str">
        <f>_xlfn.IFNA(VLOOKUP($E:$E,'2'!$A:$E,3,0),"")</f>
        <v/>
      </c>
      <c r="P346" s="297" t="str">
        <f>_xlfn.IFNA(VLOOKUP($E:$E,'3'!$A:$D,3,0),"")</f>
        <v/>
      </c>
      <c r="Q346" s="297" t="str">
        <f>_xlfn.IFNA(VLOOKUP($E:$E,'4'!$A:$F,3,0),"")</f>
        <v/>
      </c>
      <c r="R346" s="297" t="str">
        <f>_xlfn.IFNA(VLOOKUP($E:$E,'5'!$A:$F,3,0),"")</f>
        <v/>
      </c>
      <c r="S346" s="297" t="str">
        <f>_xlfn.IFNA(VLOOKUP($E:$E,'6'!$A:$F,3,0),"")</f>
        <v/>
      </c>
      <c r="T346" s="313">
        <v>1</v>
      </c>
      <c r="U346" s="313">
        <v>50</v>
      </c>
      <c r="V346" s="313">
        <v>200</v>
      </c>
      <c r="W346" s="314">
        <v>4.3999999999999997E-2</v>
      </c>
      <c r="X346" s="315">
        <v>1.4999999999999999E-4</v>
      </c>
      <c r="Y346" s="749">
        <v>330</v>
      </c>
      <c r="Z346" s="282"/>
      <c r="AA346" s="316" t="s">
        <v>10388</v>
      </c>
      <c r="AB346" s="282" t="s">
        <v>9163</v>
      </c>
      <c r="AC346" s="317" t="s">
        <v>2081</v>
      </c>
      <c r="AD346" s="318" t="s">
        <v>4903</v>
      </c>
      <c r="AE346" s="319">
        <v>0</v>
      </c>
      <c r="AF346" s="319" t="s">
        <v>11282</v>
      </c>
      <c r="AG346" s="320">
        <v>4.3499999999999996</v>
      </c>
      <c r="AH346" s="321">
        <f t="shared" si="63"/>
        <v>0</v>
      </c>
      <c r="AI346" s="287">
        <f>_xlfn.IFNA(VLOOKUP(AD:AD,грп!B:C,2,0),0)</f>
        <v>0</v>
      </c>
      <c r="AJ346" s="607">
        <v>48</v>
      </c>
      <c r="AK346" s="672">
        <f t="shared" si="60"/>
        <v>0</v>
      </c>
      <c r="AL346" s="174"/>
    </row>
    <row r="347" spans="1:38" s="4" customFormat="1" ht="12" customHeight="1" outlineLevel="1" x14ac:dyDescent="0.35">
      <c r="A347" s="307" t="s">
        <v>10402</v>
      </c>
      <c r="B347" s="308" t="s">
        <v>6214</v>
      </c>
      <c r="C347" s="309"/>
      <c r="D347" s="310" t="s">
        <v>10514</v>
      </c>
      <c r="E347" s="322" t="s">
        <v>4895</v>
      </c>
      <c r="F347" s="293"/>
      <c r="G347" s="293"/>
      <c r="H347" s="294">
        <v>72</v>
      </c>
      <c r="I347" s="294" t="str">
        <f>IFERROR(_xlfn.IFNA(VLOOKUP($D:$D,history!$I:$Y,3,0),VLOOKUP(E:E,history!$H:$Y,4,0)),"--")</f>
        <v>--</v>
      </c>
      <c r="J347" s="282" t="s">
        <v>5946</v>
      </c>
      <c r="K347" s="282" t="str">
        <f t="shared" si="59"/>
        <v/>
      </c>
      <c r="L347" s="312">
        <f t="shared" si="61"/>
        <v>259.56</v>
      </c>
      <c r="M347" s="312">
        <f t="shared" si="62"/>
        <v>393.27</v>
      </c>
      <c r="N347" s="297" t="str">
        <f>_xlfn.IFNA(VLOOKUP($E:$E,'1'!$A:$E,3,0),"")</f>
        <v/>
      </c>
      <c r="O347" s="297" t="str">
        <f>_xlfn.IFNA(VLOOKUP($E:$E,'2'!$A:$E,3,0),"")</f>
        <v/>
      </c>
      <c r="P347" s="297" t="str">
        <f>_xlfn.IFNA(VLOOKUP($E:$E,'3'!$A:$D,3,0),"")</f>
        <v/>
      </c>
      <c r="Q347" s="297" t="str">
        <f>_xlfn.IFNA(VLOOKUP($E:$E,'4'!$A:$F,3,0),"")</f>
        <v/>
      </c>
      <c r="R347" s="297" t="str">
        <f>_xlfn.IFNA(VLOOKUP($E:$E,'5'!$A:$F,3,0),"")</f>
        <v/>
      </c>
      <c r="S347" s="297" t="str">
        <f>_xlfn.IFNA(VLOOKUP($E:$E,'6'!$A:$F,3,0),"")</f>
        <v/>
      </c>
      <c r="T347" s="313">
        <v>1</v>
      </c>
      <c r="U347" s="313">
        <v>50</v>
      </c>
      <c r="V347" s="313">
        <v>200</v>
      </c>
      <c r="W347" s="314">
        <v>3.1E-2</v>
      </c>
      <c r="X347" s="315">
        <v>1.2999999999999999E-4</v>
      </c>
      <c r="Y347" s="749">
        <v>370</v>
      </c>
      <c r="Z347" s="282"/>
      <c r="AA347" s="316" t="s">
        <v>10388</v>
      </c>
      <c r="AB347" s="282" t="s">
        <v>9163</v>
      </c>
      <c r="AC347" s="317" t="s">
        <v>2081</v>
      </c>
      <c r="AD347" s="318" t="s">
        <v>4903</v>
      </c>
      <c r="AE347" s="319">
        <v>0</v>
      </c>
      <c r="AF347" s="319" t="s">
        <v>11282</v>
      </c>
      <c r="AG347" s="320">
        <v>4.93</v>
      </c>
      <c r="AH347" s="321">
        <f t="shared" si="63"/>
        <v>0</v>
      </c>
      <c r="AI347" s="287">
        <f>_xlfn.IFNA(VLOOKUP(AD:AD,грп!B:C,2,0),0)</f>
        <v>0</v>
      </c>
      <c r="AJ347" s="607">
        <v>8</v>
      </c>
      <c r="AK347" s="672">
        <f t="shared" si="60"/>
        <v>0</v>
      </c>
      <c r="AL347" s="174"/>
    </row>
    <row r="348" spans="1:38" s="4" customFormat="1" ht="12" customHeight="1" outlineLevel="1" x14ac:dyDescent="0.35">
      <c r="A348" s="307" t="s">
        <v>10402</v>
      </c>
      <c r="B348" s="308" t="s">
        <v>6215</v>
      </c>
      <c r="C348" s="309"/>
      <c r="D348" s="310" t="s">
        <v>10515</v>
      </c>
      <c r="E348" s="322" t="s">
        <v>4896</v>
      </c>
      <c r="F348" s="293"/>
      <c r="G348" s="293"/>
      <c r="H348" s="294">
        <v>60</v>
      </c>
      <c r="I348" s="294" t="str">
        <f>IFERROR(_xlfn.IFNA(VLOOKUP($D:$D,history!$I:$Y,3,0),VLOOKUP(E:E,history!$H:$Y,4,0)),"--")</f>
        <v>--</v>
      </c>
      <c r="J348" s="282" t="s">
        <v>5946</v>
      </c>
      <c r="K348" s="282" t="str">
        <f t="shared" si="59"/>
        <v/>
      </c>
      <c r="L348" s="312">
        <f t="shared" si="61"/>
        <v>259.56</v>
      </c>
      <c r="M348" s="312">
        <f t="shared" si="62"/>
        <v>393.27</v>
      </c>
      <c r="N348" s="297" t="str">
        <f>_xlfn.IFNA(VLOOKUP($E:$E,'1'!$A:$E,3,0),"")</f>
        <v/>
      </c>
      <c r="O348" s="297" t="str">
        <f>_xlfn.IFNA(VLOOKUP($E:$E,'2'!$A:$E,3,0),"")</f>
        <v/>
      </c>
      <c r="P348" s="297" t="str">
        <f>_xlfn.IFNA(VLOOKUP($E:$E,'3'!$A:$D,3,0),"")</f>
        <v/>
      </c>
      <c r="Q348" s="297" t="str">
        <f>_xlfn.IFNA(VLOOKUP($E:$E,'4'!$A:$F,3,0),"")</f>
        <v/>
      </c>
      <c r="R348" s="297" t="str">
        <f>_xlfn.IFNA(VLOOKUP($E:$E,'5'!$A:$F,3,0),"")</f>
        <v/>
      </c>
      <c r="S348" s="297" t="str">
        <f>_xlfn.IFNA(VLOOKUP($E:$E,'6'!$A:$F,3,0),"")</f>
        <v/>
      </c>
      <c r="T348" s="313">
        <v>1</v>
      </c>
      <c r="U348" s="313">
        <v>50</v>
      </c>
      <c r="V348" s="313">
        <v>200</v>
      </c>
      <c r="W348" s="314">
        <v>2.9000000000000001E-2</v>
      </c>
      <c r="X348" s="315">
        <v>1.2999999999999999E-4</v>
      </c>
      <c r="Y348" s="749">
        <v>370</v>
      </c>
      <c r="Z348" s="282"/>
      <c r="AA348" s="316" t="s">
        <v>10388</v>
      </c>
      <c r="AB348" s="282" t="s">
        <v>9163</v>
      </c>
      <c r="AC348" s="317" t="s">
        <v>2081</v>
      </c>
      <c r="AD348" s="318" t="s">
        <v>4903</v>
      </c>
      <c r="AE348" s="319">
        <v>0</v>
      </c>
      <c r="AF348" s="319" t="s">
        <v>11282</v>
      </c>
      <c r="AG348" s="320">
        <v>4.93</v>
      </c>
      <c r="AH348" s="321">
        <f t="shared" si="63"/>
        <v>0</v>
      </c>
      <c r="AI348" s="287">
        <f>_xlfn.IFNA(VLOOKUP(AD:AD,грп!B:C,2,0),0)</f>
        <v>0</v>
      </c>
      <c r="AJ348" s="607">
        <v>104</v>
      </c>
      <c r="AK348" s="672">
        <f t="shared" si="60"/>
        <v>0</v>
      </c>
      <c r="AL348" s="174"/>
    </row>
    <row r="349" spans="1:38" s="4" customFormat="1" ht="12" customHeight="1" outlineLevel="1" x14ac:dyDescent="0.35">
      <c r="A349" s="307" t="s">
        <v>10402</v>
      </c>
      <c r="B349" s="308" t="s">
        <v>6216</v>
      </c>
      <c r="C349" s="309"/>
      <c r="D349" s="310" t="s">
        <v>10516</v>
      </c>
      <c r="E349" s="322" t="s">
        <v>4897</v>
      </c>
      <c r="F349" s="293"/>
      <c r="G349" s="293"/>
      <c r="H349" s="294">
        <v>61</v>
      </c>
      <c r="I349" s="294" t="str">
        <f>IFERROR(_xlfn.IFNA(VLOOKUP($D:$D,history!$I:$Y,3,0),VLOOKUP(E:E,history!$H:$Y,4,0)),"--")</f>
        <v>--</v>
      </c>
      <c r="J349" s="282" t="s">
        <v>5946</v>
      </c>
      <c r="K349" s="282" t="str">
        <f t="shared" si="59"/>
        <v/>
      </c>
      <c r="L349" s="312">
        <f t="shared" si="61"/>
        <v>259.56</v>
      </c>
      <c r="M349" s="312">
        <f t="shared" si="62"/>
        <v>393.27</v>
      </c>
      <c r="N349" s="297" t="str">
        <f>_xlfn.IFNA(VLOOKUP($E:$E,'1'!$A:$E,3,0),"")</f>
        <v/>
      </c>
      <c r="O349" s="297" t="str">
        <f>_xlfn.IFNA(VLOOKUP($E:$E,'2'!$A:$E,3,0),"")</f>
        <v/>
      </c>
      <c r="P349" s="297" t="str">
        <f>_xlfn.IFNA(VLOOKUP($E:$E,'3'!$A:$D,3,0),"")</f>
        <v/>
      </c>
      <c r="Q349" s="297" t="str">
        <f>_xlfn.IFNA(VLOOKUP($E:$E,'4'!$A:$F,3,0),"")</f>
        <v/>
      </c>
      <c r="R349" s="297" t="str">
        <f>_xlfn.IFNA(VLOOKUP($E:$E,'5'!$A:$F,3,0),"")</f>
        <v/>
      </c>
      <c r="S349" s="297" t="str">
        <f>_xlfn.IFNA(VLOOKUP($E:$E,'6'!$A:$F,3,0),"")</f>
        <v/>
      </c>
      <c r="T349" s="313">
        <v>1</v>
      </c>
      <c r="U349" s="313">
        <v>50</v>
      </c>
      <c r="V349" s="313">
        <v>200</v>
      </c>
      <c r="W349" s="314">
        <v>2.9000000000000001E-2</v>
      </c>
      <c r="X349" s="315">
        <v>1.2999999999999999E-4</v>
      </c>
      <c r="Y349" s="749">
        <v>370</v>
      </c>
      <c r="Z349" s="282"/>
      <c r="AA349" s="316" t="s">
        <v>10388</v>
      </c>
      <c r="AB349" s="282" t="s">
        <v>9163</v>
      </c>
      <c r="AC349" s="317" t="s">
        <v>2081</v>
      </c>
      <c r="AD349" s="318" t="s">
        <v>4903</v>
      </c>
      <c r="AE349" s="319">
        <v>0</v>
      </c>
      <c r="AF349" s="319" t="s">
        <v>11282</v>
      </c>
      <c r="AG349" s="320">
        <v>4.93</v>
      </c>
      <c r="AH349" s="321">
        <f t="shared" si="63"/>
        <v>0</v>
      </c>
      <c r="AI349" s="287">
        <f>_xlfn.IFNA(VLOOKUP(AD:AD,грп!B:C,2,0),0)</f>
        <v>0</v>
      </c>
      <c r="AJ349" s="607">
        <v>106</v>
      </c>
      <c r="AK349" s="672">
        <f t="shared" si="60"/>
        <v>0</v>
      </c>
      <c r="AL349" s="174"/>
    </row>
    <row r="350" spans="1:38" s="4" customFormat="1" ht="12" customHeight="1" outlineLevel="1" x14ac:dyDescent="0.35">
      <c r="A350" s="307" t="s">
        <v>10402</v>
      </c>
      <c r="B350" s="308" t="s">
        <v>6217</v>
      </c>
      <c r="C350" s="309"/>
      <c r="D350" s="310" t="s">
        <v>10517</v>
      </c>
      <c r="E350" s="322" t="s">
        <v>4898</v>
      </c>
      <c r="F350" s="293"/>
      <c r="G350" s="293"/>
      <c r="H350" s="294">
        <v>151</v>
      </c>
      <c r="I350" s="294" t="str">
        <f>IFERROR(_xlfn.IFNA(VLOOKUP($D:$D,history!$I:$Y,3,0),VLOOKUP(E:E,history!$H:$Y,4,0)),"--")</f>
        <v>--</v>
      </c>
      <c r="J350" s="282" t="s">
        <v>9870</v>
      </c>
      <c r="K350" s="282" t="str">
        <f t="shared" si="59"/>
        <v/>
      </c>
      <c r="L350" s="312">
        <f t="shared" si="61"/>
        <v>259.56</v>
      </c>
      <c r="M350" s="312">
        <f t="shared" si="62"/>
        <v>393.27</v>
      </c>
      <c r="N350" s="297" t="str">
        <f>_xlfn.IFNA(VLOOKUP($E:$E,'1'!$A:$E,3,0),"")</f>
        <v/>
      </c>
      <c r="O350" s="297" t="str">
        <f>_xlfn.IFNA(VLOOKUP($E:$E,'2'!$A:$E,3,0),"")</f>
        <v/>
      </c>
      <c r="P350" s="297" t="str">
        <f>_xlfn.IFNA(VLOOKUP($E:$E,'3'!$A:$D,3,0),"")</f>
        <v/>
      </c>
      <c r="Q350" s="297" t="str">
        <f>_xlfn.IFNA(VLOOKUP($E:$E,'4'!$A:$F,3,0),"")</f>
        <v/>
      </c>
      <c r="R350" s="297" t="str">
        <f>_xlfn.IFNA(VLOOKUP($E:$E,'5'!$A:$F,3,0),"")</f>
        <v/>
      </c>
      <c r="S350" s="297" t="str">
        <f>_xlfn.IFNA(VLOOKUP($E:$E,'6'!$A:$F,3,0),"")</f>
        <v/>
      </c>
      <c r="T350" s="313">
        <v>1</v>
      </c>
      <c r="U350" s="313">
        <v>50</v>
      </c>
      <c r="V350" s="313">
        <v>200</v>
      </c>
      <c r="W350" s="314">
        <v>2.8000000000000001E-2</v>
      </c>
      <c r="X350" s="315">
        <v>1.2999999999999999E-4</v>
      </c>
      <c r="Y350" s="749">
        <v>370</v>
      </c>
      <c r="Z350" s="282"/>
      <c r="AA350" s="316" t="s">
        <v>10388</v>
      </c>
      <c r="AB350" s="282" t="s">
        <v>9163</v>
      </c>
      <c r="AC350" s="317" t="s">
        <v>2081</v>
      </c>
      <c r="AD350" s="318" t="s">
        <v>4903</v>
      </c>
      <c r="AE350" s="319">
        <v>0</v>
      </c>
      <c r="AF350" s="319" t="s">
        <v>11282</v>
      </c>
      <c r="AG350" s="320">
        <v>4.93</v>
      </c>
      <c r="AH350" s="321">
        <f t="shared" si="63"/>
        <v>0</v>
      </c>
      <c r="AI350" s="287">
        <f>_xlfn.IFNA(VLOOKUP(AD:AD,грп!B:C,2,0),0)</f>
        <v>0</v>
      </c>
      <c r="AJ350" s="607">
        <v>65</v>
      </c>
      <c r="AK350" s="672">
        <f t="shared" si="60"/>
        <v>0</v>
      </c>
      <c r="AL350" s="174"/>
    </row>
    <row r="351" spans="1:38" s="4" customFormat="1" ht="12" customHeight="1" outlineLevel="1" x14ac:dyDescent="0.35">
      <c r="A351" s="307" t="s">
        <v>10402</v>
      </c>
      <c r="B351" s="308" t="s">
        <v>6218</v>
      </c>
      <c r="C351" s="309"/>
      <c r="D351" s="310" t="s">
        <v>10518</v>
      </c>
      <c r="E351" s="322" t="s">
        <v>4899</v>
      </c>
      <c r="F351" s="293"/>
      <c r="G351" s="293"/>
      <c r="H351" s="294">
        <v>194</v>
      </c>
      <c r="I351" s="294" t="str">
        <f>IFERROR(_xlfn.IFNA(VLOOKUP($D:$D,history!$I:$Y,3,0),VLOOKUP(E:E,history!$H:$Y,4,0)),"--")</f>
        <v>--</v>
      </c>
      <c r="J351" s="282" t="s">
        <v>9870</v>
      </c>
      <c r="K351" s="282" t="str">
        <f t="shared" si="59"/>
        <v/>
      </c>
      <c r="L351" s="312">
        <f t="shared" si="61"/>
        <v>259.56</v>
      </c>
      <c r="M351" s="312">
        <f t="shared" si="62"/>
        <v>393.27</v>
      </c>
      <c r="N351" s="297" t="str">
        <f>_xlfn.IFNA(VLOOKUP($E:$E,'1'!$A:$E,3,0),"")</f>
        <v/>
      </c>
      <c r="O351" s="297" t="str">
        <f>_xlfn.IFNA(VLOOKUP($E:$E,'2'!$A:$E,3,0),"")</f>
        <v/>
      </c>
      <c r="P351" s="297" t="str">
        <f>_xlfn.IFNA(VLOOKUP($E:$E,'3'!$A:$D,3,0),"")</f>
        <v/>
      </c>
      <c r="Q351" s="297" t="str">
        <f>_xlfn.IFNA(VLOOKUP($E:$E,'4'!$A:$F,3,0),"")</f>
        <v/>
      </c>
      <c r="R351" s="297" t="str">
        <f>_xlfn.IFNA(VLOOKUP($E:$E,'5'!$A:$F,3,0),"")</f>
        <v/>
      </c>
      <c r="S351" s="297" t="str">
        <f>_xlfn.IFNA(VLOOKUP($E:$E,'6'!$A:$F,3,0),"")</f>
        <v/>
      </c>
      <c r="T351" s="313">
        <v>1</v>
      </c>
      <c r="U351" s="313">
        <v>50</v>
      </c>
      <c r="V351" s="313">
        <v>200</v>
      </c>
      <c r="W351" s="314">
        <v>2.8000000000000001E-2</v>
      </c>
      <c r="X351" s="315">
        <v>1.2999999999999999E-4</v>
      </c>
      <c r="Y351" s="749">
        <v>370</v>
      </c>
      <c r="Z351" s="282"/>
      <c r="AA351" s="316" t="s">
        <v>10388</v>
      </c>
      <c r="AB351" s="282" t="s">
        <v>9163</v>
      </c>
      <c r="AC351" s="317" t="s">
        <v>2081</v>
      </c>
      <c r="AD351" s="318" t="s">
        <v>4903</v>
      </c>
      <c r="AE351" s="319">
        <v>0</v>
      </c>
      <c r="AF351" s="319" t="s">
        <v>11282</v>
      </c>
      <c r="AG351" s="320">
        <v>4.93</v>
      </c>
      <c r="AH351" s="321">
        <f t="shared" si="63"/>
        <v>0</v>
      </c>
      <c r="AI351" s="287">
        <f>_xlfn.IFNA(VLOOKUP(AD:AD,грп!B:C,2,0),0)</f>
        <v>0</v>
      </c>
      <c r="AJ351" s="607">
        <v>48</v>
      </c>
      <c r="AK351" s="672">
        <f t="shared" si="60"/>
        <v>0</v>
      </c>
      <c r="AL351" s="174"/>
    </row>
    <row r="352" spans="1:38" s="4" customFormat="1" ht="12" customHeight="1" outlineLevel="1" x14ac:dyDescent="0.35">
      <c r="A352" s="307" t="s">
        <v>10402</v>
      </c>
      <c r="B352" s="308" t="s">
        <v>6219</v>
      </c>
      <c r="C352" s="309"/>
      <c r="D352" s="310" t="s">
        <v>10519</v>
      </c>
      <c r="E352" s="322" t="s">
        <v>4900</v>
      </c>
      <c r="F352" s="293"/>
      <c r="G352" s="293"/>
      <c r="H352" s="294">
        <v>221</v>
      </c>
      <c r="I352" s="294" t="str">
        <f>IFERROR(_xlfn.IFNA(VLOOKUP($D:$D,history!$I:$Y,3,0),VLOOKUP(E:E,history!$H:$Y,4,0)),"--")</f>
        <v>--</v>
      </c>
      <c r="J352" s="282" t="s">
        <v>9870</v>
      </c>
      <c r="K352" s="282" t="str">
        <f t="shared" si="59"/>
        <v/>
      </c>
      <c r="L352" s="312">
        <f t="shared" si="61"/>
        <v>259.56</v>
      </c>
      <c r="M352" s="312">
        <f t="shared" si="62"/>
        <v>393.27</v>
      </c>
      <c r="N352" s="297" t="str">
        <f>_xlfn.IFNA(VLOOKUP($E:$E,'1'!$A:$E,3,0),"")</f>
        <v/>
      </c>
      <c r="O352" s="297" t="str">
        <f>_xlfn.IFNA(VLOOKUP($E:$E,'2'!$A:$E,3,0),"")</f>
        <v/>
      </c>
      <c r="P352" s="297" t="str">
        <f>_xlfn.IFNA(VLOOKUP($E:$E,'3'!$A:$D,3,0),"")</f>
        <v/>
      </c>
      <c r="Q352" s="297" t="str">
        <f>_xlfn.IFNA(VLOOKUP($E:$E,'4'!$A:$F,3,0),"")</f>
        <v/>
      </c>
      <c r="R352" s="297" t="str">
        <f>_xlfn.IFNA(VLOOKUP($E:$E,'5'!$A:$F,3,0),"")</f>
        <v/>
      </c>
      <c r="S352" s="297" t="str">
        <f>_xlfn.IFNA(VLOOKUP($E:$E,'6'!$A:$F,3,0),"")</f>
        <v/>
      </c>
      <c r="T352" s="313">
        <v>1</v>
      </c>
      <c r="U352" s="313">
        <v>50</v>
      </c>
      <c r="V352" s="313">
        <v>200</v>
      </c>
      <c r="W352" s="314">
        <v>2.8000000000000001E-2</v>
      </c>
      <c r="X352" s="315">
        <v>1.2999999999999999E-4</v>
      </c>
      <c r="Y352" s="749">
        <v>370</v>
      </c>
      <c r="Z352" s="282"/>
      <c r="AA352" s="316" t="s">
        <v>10388</v>
      </c>
      <c r="AB352" s="282" t="s">
        <v>9163</v>
      </c>
      <c r="AC352" s="317" t="s">
        <v>2081</v>
      </c>
      <c r="AD352" s="318" t="s">
        <v>4903</v>
      </c>
      <c r="AE352" s="319">
        <v>0</v>
      </c>
      <c r="AF352" s="319" t="s">
        <v>11282</v>
      </c>
      <c r="AG352" s="320">
        <v>4.93</v>
      </c>
      <c r="AH352" s="321">
        <f t="shared" si="63"/>
        <v>0</v>
      </c>
      <c r="AI352" s="287">
        <f>_xlfn.IFNA(VLOOKUP(AD:AD,грп!B:C,2,0),0)</f>
        <v>0</v>
      </c>
      <c r="AJ352" s="607">
        <v>47</v>
      </c>
      <c r="AK352" s="672">
        <f t="shared" si="60"/>
        <v>0</v>
      </c>
      <c r="AL352" s="174"/>
    </row>
    <row r="353" spans="1:39" s="4" customFormat="1" ht="12" customHeight="1" outlineLevel="1" x14ac:dyDescent="0.35">
      <c r="A353" s="307" t="s">
        <v>10402</v>
      </c>
      <c r="B353" s="308" t="s">
        <v>6220</v>
      </c>
      <c r="C353" s="309"/>
      <c r="D353" s="310" t="s">
        <v>10520</v>
      </c>
      <c r="E353" s="322" t="s">
        <v>4901</v>
      </c>
      <c r="F353" s="293"/>
      <c r="G353" s="293"/>
      <c r="H353" s="294">
        <v>249</v>
      </c>
      <c r="I353" s="294" t="str">
        <f>IFERROR(_xlfn.IFNA(VLOOKUP($D:$D,history!$I:$Y,3,0),VLOOKUP(E:E,history!$H:$Y,4,0)),"--")</f>
        <v>--</v>
      </c>
      <c r="J353" s="282" t="s">
        <v>9870</v>
      </c>
      <c r="K353" s="282" t="str">
        <f t="shared" si="59"/>
        <v/>
      </c>
      <c r="L353" s="312">
        <f t="shared" si="61"/>
        <v>259.56</v>
      </c>
      <c r="M353" s="312">
        <f t="shared" si="62"/>
        <v>393.27</v>
      </c>
      <c r="N353" s="297" t="str">
        <f>_xlfn.IFNA(VLOOKUP($E:$E,'1'!$A:$E,3,0),"")</f>
        <v/>
      </c>
      <c r="O353" s="297" t="str">
        <f>_xlfn.IFNA(VLOOKUP($E:$E,'2'!$A:$E,3,0),"")</f>
        <v/>
      </c>
      <c r="P353" s="297" t="str">
        <f>_xlfn.IFNA(VLOOKUP($E:$E,'3'!$A:$D,3,0),"")</f>
        <v/>
      </c>
      <c r="Q353" s="297" t="str">
        <f>_xlfn.IFNA(VLOOKUP($E:$E,'4'!$A:$F,3,0),"")</f>
        <v/>
      </c>
      <c r="R353" s="297" t="str">
        <f>_xlfn.IFNA(VLOOKUP($E:$E,'5'!$A:$F,3,0),"")</f>
        <v/>
      </c>
      <c r="S353" s="297" t="str">
        <f>_xlfn.IFNA(VLOOKUP($E:$E,'6'!$A:$F,3,0),"")</f>
        <v/>
      </c>
      <c r="T353" s="313">
        <v>1</v>
      </c>
      <c r="U353" s="313">
        <v>50</v>
      </c>
      <c r="V353" s="313">
        <v>200</v>
      </c>
      <c r="W353" s="314">
        <v>2.8000000000000001E-2</v>
      </c>
      <c r="X353" s="315">
        <v>1.2999999999999999E-4</v>
      </c>
      <c r="Y353" s="749">
        <v>370</v>
      </c>
      <c r="Z353" s="282"/>
      <c r="AA353" s="316" t="s">
        <v>10388</v>
      </c>
      <c r="AB353" s="282" t="s">
        <v>9163</v>
      </c>
      <c r="AC353" s="317" t="s">
        <v>2081</v>
      </c>
      <c r="AD353" s="318" t="s">
        <v>4903</v>
      </c>
      <c r="AE353" s="319">
        <v>0</v>
      </c>
      <c r="AF353" s="319" t="s">
        <v>11282</v>
      </c>
      <c r="AG353" s="320">
        <v>4.93</v>
      </c>
      <c r="AH353" s="321">
        <f t="shared" si="63"/>
        <v>0</v>
      </c>
      <c r="AI353" s="287">
        <f>_xlfn.IFNA(VLOOKUP(AD:AD,грп!B:C,2,0),0)</f>
        <v>0</v>
      </c>
      <c r="AJ353" s="607">
        <v>47</v>
      </c>
      <c r="AK353" s="672">
        <f t="shared" si="60"/>
        <v>0</v>
      </c>
      <c r="AL353" s="174"/>
    </row>
    <row r="354" spans="1:39" s="4" customFormat="1" ht="12" customHeight="1" outlineLevel="1" x14ac:dyDescent="0.35">
      <c r="A354" s="307" t="s">
        <v>10402</v>
      </c>
      <c r="B354" s="308" t="s">
        <v>6221</v>
      </c>
      <c r="C354" s="309"/>
      <c r="D354" s="310" t="s">
        <v>10521</v>
      </c>
      <c r="E354" s="322" t="s">
        <v>4902</v>
      </c>
      <c r="F354" s="293"/>
      <c r="G354" s="293"/>
      <c r="H354" s="294">
        <v>245</v>
      </c>
      <c r="I354" s="294" t="str">
        <f>IFERROR(_xlfn.IFNA(VLOOKUP($D:$D,history!$I:$Y,3,0),VLOOKUP(E:E,history!$H:$Y,4,0)),"--")</f>
        <v>--</v>
      </c>
      <c r="J354" s="282" t="s">
        <v>9870</v>
      </c>
      <c r="K354" s="282" t="str">
        <f t="shared" si="59"/>
        <v/>
      </c>
      <c r="L354" s="312">
        <f t="shared" si="61"/>
        <v>259.56</v>
      </c>
      <c r="M354" s="312">
        <f t="shared" si="62"/>
        <v>393.27</v>
      </c>
      <c r="N354" s="297" t="str">
        <f>_xlfn.IFNA(VLOOKUP($E:$E,'1'!$A:$E,3,0),"")</f>
        <v/>
      </c>
      <c r="O354" s="297" t="str">
        <f>_xlfn.IFNA(VLOOKUP($E:$E,'2'!$A:$E,3,0),"")</f>
        <v/>
      </c>
      <c r="P354" s="297" t="str">
        <f>_xlfn.IFNA(VLOOKUP($E:$E,'3'!$A:$D,3,0),"")</f>
        <v/>
      </c>
      <c r="Q354" s="297" t="str">
        <f>_xlfn.IFNA(VLOOKUP($E:$E,'4'!$A:$F,3,0),"")</f>
        <v/>
      </c>
      <c r="R354" s="297" t="str">
        <f>_xlfn.IFNA(VLOOKUP($E:$E,'5'!$A:$F,3,0),"")</f>
        <v/>
      </c>
      <c r="S354" s="297" t="str">
        <f>_xlfn.IFNA(VLOOKUP($E:$E,'6'!$A:$F,3,0),"")</f>
        <v/>
      </c>
      <c r="T354" s="313">
        <v>1</v>
      </c>
      <c r="U354" s="313">
        <v>50</v>
      </c>
      <c r="V354" s="313">
        <v>200</v>
      </c>
      <c r="W354" s="314">
        <v>2.7E-2</v>
      </c>
      <c r="X354" s="315">
        <v>1.2999999999999999E-4</v>
      </c>
      <c r="Y354" s="749">
        <v>370</v>
      </c>
      <c r="Z354" s="282"/>
      <c r="AA354" s="316" t="s">
        <v>10388</v>
      </c>
      <c r="AB354" s="282" t="s">
        <v>9163</v>
      </c>
      <c r="AC354" s="317" t="s">
        <v>2081</v>
      </c>
      <c r="AD354" s="318" t="s">
        <v>4903</v>
      </c>
      <c r="AE354" s="319">
        <v>0</v>
      </c>
      <c r="AF354" s="319" t="s">
        <v>11282</v>
      </c>
      <c r="AG354" s="320">
        <v>4.93</v>
      </c>
      <c r="AH354" s="321">
        <f t="shared" si="63"/>
        <v>0</v>
      </c>
      <c r="AI354" s="287">
        <f>_xlfn.IFNA(VLOOKUP(AD:AD,грп!B:C,2,0),0)</f>
        <v>0</v>
      </c>
      <c r="AJ354" s="607">
        <v>48</v>
      </c>
      <c r="AK354" s="672">
        <f t="shared" si="60"/>
        <v>0</v>
      </c>
      <c r="AL354" s="174"/>
    </row>
    <row r="355" spans="1:39" s="4" customFormat="1" ht="12" customHeight="1" outlineLevel="1" x14ac:dyDescent="0.35">
      <c r="A355" s="307" t="s">
        <v>10402</v>
      </c>
      <c r="B355" s="308" t="s">
        <v>6222</v>
      </c>
      <c r="C355" s="309"/>
      <c r="D355" s="310" t="s">
        <v>10522</v>
      </c>
      <c r="E355" s="322" t="s">
        <v>4923</v>
      </c>
      <c r="F355" s="293"/>
      <c r="G355" s="293"/>
      <c r="H355" s="294">
        <v>252</v>
      </c>
      <c r="I355" s="294" t="str">
        <f>IFERROR(_xlfn.IFNA(VLOOKUP($D:$D,history!$I:$Y,3,0),VLOOKUP(E:E,history!$H:$Y,4,0)),"--")</f>
        <v>--</v>
      </c>
      <c r="J355" s="282" t="s">
        <v>9868</v>
      </c>
      <c r="K355" s="282" t="str">
        <f t="shared" si="59"/>
        <v/>
      </c>
      <c r="L355" s="312">
        <f t="shared" si="61"/>
        <v>259.56</v>
      </c>
      <c r="M355" s="312">
        <f t="shared" si="62"/>
        <v>393.27</v>
      </c>
      <c r="N355" s="297" t="str">
        <f>_xlfn.IFNA(VLOOKUP($E:$E,'1'!$A:$E,3,0),"")</f>
        <v/>
      </c>
      <c r="O355" s="297" t="str">
        <f>_xlfn.IFNA(VLOOKUP($E:$E,'2'!$A:$E,3,0),"")</f>
        <v/>
      </c>
      <c r="P355" s="297" t="str">
        <f>_xlfn.IFNA(VLOOKUP($E:$E,'3'!$A:$D,3,0),"")</f>
        <v/>
      </c>
      <c r="Q355" s="297" t="str">
        <f>_xlfn.IFNA(VLOOKUP($E:$E,'4'!$A:$F,3,0),"")</f>
        <v/>
      </c>
      <c r="R355" s="297" t="str">
        <f>_xlfn.IFNA(VLOOKUP($E:$E,'5'!$A:$F,3,0),"")</f>
        <v/>
      </c>
      <c r="S355" s="297" t="str">
        <f>_xlfn.IFNA(VLOOKUP($E:$E,'6'!$A:$F,3,0),"")</f>
        <v/>
      </c>
      <c r="T355" s="313">
        <v>1</v>
      </c>
      <c r="U355" s="313">
        <v>50</v>
      </c>
      <c r="V355" s="313">
        <v>200</v>
      </c>
      <c r="W355" s="314">
        <v>2.7E-2</v>
      </c>
      <c r="X355" s="315">
        <v>1.2999999999999999E-4</v>
      </c>
      <c r="Y355" s="749">
        <v>370</v>
      </c>
      <c r="Z355" s="282"/>
      <c r="AA355" s="316" t="s">
        <v>10388</v>
      </c>
      <c r="AB355" s="282" t="s">
        <v>9163</v>
      </c>
      <c r="AC355" s="317" t="s">
        <v>2081</v>
      </c>
      <c r="AD355" s="318" t="s">
        <v>4903</v>
      </c>
      <c r="AE355" s="319">
        <v>0</v>
      </c>
      <c r="AF355" s="319" t="s">
        <v>11282</v>
      </c>
      <c r="AG355" s="320">
        <v>4.93</v>
      </c>
      <c r="AH355" s="321">
        <f t="shared" si="63"/>
        <v>0</v>
      </c>
      <c r="AI355" s="287">
        <f>_xlfn.IFNA(VLOOKUP(AD:AD,грп!B:C,2,0),0)</f>
        <v>0</v>
      </c>
      <c r="AJ355" s="607">
        <v>16</v>
      </c>
      <c r="AK355" s="672">
        <f t="shared" si="60"/>
        <v>0</v>
      </c>
      <c r="AL355" s="174"/>
    </row>
    <row r="356" spans="1:39" s="4" customFormat="1" ht="11.45" customHeight="1" outlineLevel="1" x14ac:dyDescent="0.35">
      <c r="A356" s="307" t="s">
        <v>10402</v>
      </c>
      <c r="B356" s="308" t="s">
        <v>6223</v>
      </c>
      <c r="C356" s="309" t="s">
        <v>21</v>
      </c>
      <c r="D356" s="310" t="s">
        <v>10523</v>
      </c>
      <c r="E356" s="322" t="s">
        <v>5412</v>
      </c>
      <c r="F356" s="293"/>
      <c r="G356" s="293"/>
      <c r="H356" s="294">
        <v>18</v>
      </c>
      <c r="I356" s="294" t="str">
        <f>IFERROR(_xlfn.IFNA(VLOOKUP($D:$D,history!$I:$Y,3,0),VLOOKUP(E:E,history!$H:$Y,4,0)),"--")</f>
        <v>--</v>
      </c>
      <c r="J356" s="282" t="s">
        <v>9870</v>
      </c>
      <c r="K356" s="282" t="str">
        <f t="shared" si="59"/>
        <v/>
      </c>
      <c r="L356" s="312">
        <f t="shared" si="61"/>
        <v>303.77999999999997</v>
      </c>
      <c r="M356" s="312">
        <f t="shared" si="62"/>
        <v>460.27</v>
      </c>
      <c r="N356" s="297" t="str">
        <f>_xlfn.IFNA(VLOOKUP($E:$E,'1'!$A:$E,3,0),"")</f>
        <v/>
      </c>
      <c r="O356" s="297" t="str">
        <f>_xlfn.IFNA(VLOOKUP($E:$E,'2'!$A:$E,3,0),"")</f>
        <v/>
      </c>
      <c r="P356" s="297" t="str">
        <f>_xlfn.IFNA(VLOOKUP($E:$E,'3'!$A:$D,3,0),"")</f>
        <v/>
      </c>
      <c r="Q356" s="297" t="str">
        <f>_xlfn.IFNA(VLOOKUP($E:$E,'4'!$A:$F,3,0),"")</f>
        <v/>
      </c>
      <c r="R356" s="297" t="str">
        <f>_xlfn.IFNA(VLOOKUP($E:$E,'5'!$A:$F,3,0),"")</f>
        <v/>
      </c>
      <c r="S356" s="297" t="str">
        <f>_xlfn.IFNA(VLOOKUP($E:$E,'6'!$A:$F,3,0),"")</f>
        <v/>
      </c>
      <c r="T356" s="313">
        <v>1</v>
      </c>
      <c r="U356" s="313">
        <v>10</v>
      </c>
      <c r="V356" s="313">
        <v>100</v>
      </c>
      <c r="W356" s="314">
        <v>0.187</v>
      </c>
      <c r="X356" s="315">
        <v>4.2000000000000002E-4</v>
      </c>
      <c r="Y356" s="749">
        <v>440</v>
      </c>
      <c r="Z356" s="282"/>
      <c r="AA356" s="316" t="s">
        <v>10390</v>
      </c>
      <c r="AB356" s="282" t="s">
        <v>9163</v>
      </c>
      <c r="AC356" s="317" t="s">
        <v>2081</v>
      </c>
      <c r="AD356" s="318" t="s">
        <v>4903</v>
      </c>
      <c r="AE356" s="319">
        <v>0</v>
      </c>
      <c r="AF356" s="319" t="s">
        <v>11284</v>
      </c>
      <c r="AG356" s="320">
        <v>5.77</v>
      </c>
      <c r="AH356" s="321">
        <f t="shared" si="63"/>
        <v>0</v>
      </c>
      <c r="AI356" s="287">
        <f>_xlfn.IFNA(VLOOKUP(AD:AD,грп!B:C,2,0),0)</f>
        <v>0</v>
      </c>
      <c r="AJ356" s="607">
        <v>33</v>
      </c>
      <c r="AK356" s="672" t="str">
        <f t="shared" si="60"/>
        <v>new</v>
      </c>
      <c r="AL356" s="174"/>
    </row>
    <row r="357" spans="1:39" s="4" customFormat="1" ht="12" customHeight="1" x14ac:dyDescent="0.35">
      <c r="A357" s="288"/>
      <c r="B357" s="289"/>
      <c r="C357" s="290" t="s">
        <v>555</v>
      </c>
      <c r="D357" s="291" t="s">
        <v>2733</v>
      </c>
      <c r="E357" s="292"/>
      <c r="F357" s="293"/>
      <c r="G357" s="293"/>
      <c r="H357" s="294"/>
      <c r="I357" s="294"/>
      <c r="J357" s="282" t="s">
        <v>393</v>
      </c>
      <c r="K357" s="282" t="str">
        <f t="shared" si="59"/>
        <v/>
      </c>
      <c r="L357" s="295"/>
      <c r="M357" s="296"/>
      <c r="N357" s="297"/>
      <c r="O357" s="297"/>
      <c r="P357" s="297"/>
      <c r="Q357" s="297" t="str">
        <f>_xlfn.IFNA(VLOOKUP($E:$E,'4'!$A:$F,3,0),"")</f>
        <v/>
      </c>
      <c r="R357" s="297" t="str">
        <f>_xlfn.IFNA(VLOOKUP($E:$E,'5'!$A:$F,3,0),"")</f>
        <v/>
      </c>
      <c r="S357" s="297"/>
      <c r="T357" s="298"/>
      <c r="U357" s="299"/>
      <c r="V357" s="299"/>
      <c r="W357" s="300"/>
      <c r="X357" s="301"/>
      <c r="Y357" s="749"/>
      <c r="Z357" s="282"/>
      <c r="AA357" s="280"/>
      <c r="AB357" s="280"/>
      <c r="AC357" s="302"/>
      <c r="AD357" s="303" t="s">
        <v>2733</v>
      </c>
      <c r="AE357" s="280"/>
      <c r="AF357" s="329"/>
      <c r="AG357" s="305"/>
      <c r="AH357" s="306"/>
      <c r="AI357" s="287">
        <f>_xlfn.IFNA(VLOOKUP(AD:AD,грп!B:C,2,0),0)</f>
        <v>0</v>
      </c>
      <c r="AJ357" s="607">
        <v>0</v>
      </c>
      <c r="AK357" s="672" t="str">
        <f t="shared" si="60"/>
        <v xml:space="preserve"> </v>
      </c>
      <c r="AL357" s="174"/>
    </row>
    <row r="358" spans="1:39" s="1" customFormat="1" ht="12" customHeight="1" outlineLevel="1" x14ac:dyDescent="0.35">
      <c r="A358" s="307" t="s">
        <v>10402</v>
      </c>
      <c r="B358" s="308" t="s">
        <v>6224</v>
      </c>
      <c r="C358" s="290" t="s">
        <v>555</v>
      </c>
      <c r="D358" s="310" t="s">
        <v>982</v>
      </c>
      <c r="E358" s="322" t="s">
        <v>989</v>
      </c>
      <c r="F358" s="293"/>
      <c r="G358" s="293"/>
      <c r="H358" s="294">
        <v>40</v>
      </c>
      <c r="I358" s="294" t="str">
        <f>IFERROR(_xlfn.IFNA(VLOOKUP($D:$D,history!$I:$Y,3,0),VLOOKUP(E:E,history!$H:$Y,4,0)),"--")</f>
        <v>V</v>
      </c>
      <c r="J358" s="282" t="s">
        <v>9870</v>
      </c>
      <c r="K358" s="282" t="str">
        <f t="shared" si="59"/>
        <v/>
      </c>
      <c r="L358" s="312">
        <f t="shared" ref="L358:L369" si="64">IF($A$3="ИМ",ROUND($Y358*(1-($L$6-$F$4))*(1-$F$3)*(1+$AG$2),2),ROUND($M358*(1-($L$6-$F$4))*(1-$F$3)*(1+$AG$2),2))</f>
        <v>72.650000000000006</v>
      </c>
      <c r="M358" s="312">
        <f t="shared" ref="M358:M369" si="65">ROUND(IF($A$3="РЕГИОНЫ",AG358*$AG$3*$AG$1,IF(AI358=0,AG358*$AG$3*$AG$1,AG358*$AG$3*(1-5%)*$AG$1)),2)</f>
        <v>110.08</v>
      </c>
      <c r="N358" s="297" t="str">
        <f>_xlfn.IFNA(VLOOKUP($E:$E,'1'!$A:$E,3,0),"")</f>
        <v/>
      </c>
      <c r="O358" s="297" t="str">
        <f>_xlfn.IFNA(VLOOKUP($E:$E,'2'!$A:$E,3,0),"")</f>
        <v/>
      </c>
      <c r="P358" s="297" t="str">
        <f>_xlfn.IFNA(VLOOKUP($E:$E,'3'!$A:$D,3,0),"")</f>
        <v/>
      </c>
      <c r="Q358" s="297" t="str">
        <f>_xlfn.IFNA(VLOOKUP($E:$E,'4'!$A:$F,3,0),"")</f>
        <v/>
      </c>
      <c r="R358" s="297" t="str">
        <f>_xlfn.IFNA(VLOOKUP($E:$E,'5'!$A:$F,3,0),"")</f>
        <v/>
      </c>
      <c r="S358" s="297" t="str">
        <f>_xlfn.IFNA(VLOOKUP($E:$E,'6'!$A:$F,3,0),"")</f>
        <v/>
      </c>
      <c r="T358" s="313">
        <v>1</v>
      </c>
      <c r="U358" s="313">
        <v>40</v>
      </c>
      <c r="V358" s="313">
        <v>320</v>
      </c>
      <c r="W358" s="314">
        <v>8.3000000000000004E-2</v>
      </c>
      <c r="X358" s="315">
        <v>2.4107140000000001E-4</v>
      </c>
      <c r="Y358" s="749">
        <v>90</v>
      </c>
      <c r="Z358" s="282"/>
      <c r="AA358" s="316" t="s">
        <v>10391</v>
      </c>
      <c r="AB358" s="282" t="s">
        <v>9163</v>
      </c>
      <c r="AC358" s="317" t="s">
        <v>2081</v>
      </c>
      <c r="AD358" s="318" t="s">
        <v>2733</v>
      </c>
      <c r="AE358" s="319">
        <v>0</v>
      </c>
      <c r="AF358" s="319" t="s">
        <v>11282</v>
      </c>
      <c r="AG358" s="320">
        <v>1.38</v>
      </c>
      <c r="AH358" s="321">
        <f t="shared" ref="AH358:AH369" si="66">IF($A$3="РЕГИОНЫ",ROUND($AG358*(1-($L$6-$F$4))*(1-$F$3)*(1+$AG$2)*$AG$1,2),0)</f>
        <v>0</v>
      </c>
      <c r="AI358" s="287">
        <f>_xlfn.IFNA(VLOOKUP(AD:AD,грп!B:C,2,0),0)</f>
        <v>0</v>
      </c>
      <c r="AJ358" s="607">
        <v>10</v>
      </c>
      <c r="AK358" s="672" t="str">
        <f t="shared" si="60"/>
        <v xml:space="preserve"> </v>
      </c>
      <c r="AL358" s="174"/>
      <c r="AM358" s="4"/>
    </row>
    <row r="359" spans="1:39" s="1" customFormat="1" ht="12" customHeight="1" outlineLevel="1" x14ac:dyDescent="0.35">
      <c r="A359" s="307" t="s">
        <v>10402</v>
      </c>
      <c r="B359" s="308" t="s">
        <v>6225</v>
      </c>
      <c r="C359" s="290" t="s">
        <v>555</v>
      </c>
      <c r="D359" s="310" t="s">
        <v>983</v>
      </c>
      <c r="E359" s="322" t="s">
        <v>990</v>
      </c>
      <c r="F359" s="293"/>
      <c r="G359" s="293"/>
      <c r="H359" s="294">
        <v>48</v>
      </c>
      <c r="I359" s="294" t="str">
        <f>IFERROR(_xlfn.IFNA(VLOOKUP($D:$D,history!$I:$Y,3,0),VLOOKUP(E:E,history!$H:$Y,4,0)),"--")</f>
        <v>V</v>
      </c>
      <c r="J359" s="282" t="s">
        <v>9870</v>
      </c>
      <c r="K359" s="282" t="str">
        <f t="shared" si="59"/>
        <v/>
      </c>
      <c r="L359" s="312">
        <f t="shared" si="64"/>
        <v>72.650000000000006</v>
      </c>
      <c r="M359" s="312">
        <f t="shared" si="65"/>
        <v>110.08</v>
      </c>
      <c r="N359" s="297" t="str">
        <f>_xlfn.IFNA(VLOOKUP($E:$E,'1'!$A:$E,3,0),"")</f>
        <v/>
      </c>
      <c r="O359" s="297" t="str">
        <f>_xlfn.IFNA(VLOOKUP($E:$E,'2'!$A:$E,3,0),"")</f>
        <v/>
      </c>
      <c r="P359" s="297" t="str">
        <f>_xlfn.IFNA(VLOOKUP($E:$E,'3'!$A:$D,3,0),"")</f>
        <v/>
      </c>
      <c r="Q359" s="297" t="str">
        <f>_xlfn.IFNA(VLOOKUP($E:$E,'4'!$A:$F,3,0),"")</f>
        <v/>
      </c>
      <c r="R359" s="297" t="str">
        <f>_xlfn.IFNA(VLOOKUP($E:$E,'5'!$A:$F,3,0),"")</f>
        <v/>
      </c>
      <c r="S359" s="297" t="str">
        <f>_xlfn.IFNA(VLOOKUP($E:$E,'6'!$A:$F,3,0),"")</f>
        <v/>
      </c>
      <c r="T359" s="313">
        <v>1</v>
      </c>
      <c r="U359" s="313">
        <v>40</v>
      </c>
      <c r="V359" s="313">
        <v>320</v>
      </c>
      <c r="W359" s="314">
        <v>7.4999999999999997E-2</v>
      </c>
      <c r="X359" s="315">
        <v>2.4107140000000001E-4</v>
      </c>
      <c r="Y359" s="749">
        <v>90</v>
      </c>
      <c r="Z359" s="282"/>
      <c r="AA359" s="316" t="s">
        <v>10391</v>
      </c>
      <c r="AB359" s="282" t="s">
        <v>9163</v>
      </c>
      <c r="AC359" s="317" t="s">
        <v>2081</v>
      </c>
      <c r="AD359" s="318" t="s">
        <v>2733</v>
      </c>
      <c r="AE359" s="319">
        <v>0</v>
      </c>
      <c r="AF359" s="319" t="s">
        <v>11282</v>
      </c>
      <c r="AG359" s="320">
        <v>1.38</v>
      </c>
      <c r="AH359" s="321">
        <f t="shared" si="66"/>
        <v>0</v>
      </c>
      <c r="AI359" s="287">
        <f>_xlfn.IFNA(VLOOKUP(AD:AD,грп!B:C,2,0),0)</f>
        <v>0</v>
      </c>
      <c r="AJ359" s="607">
        <v>40</v>
      </c>
      <c r="AK359" s="672" t="str">
        <f t="shared" si="60"/>
        <v xml:space="preserve"> </v>
      </c>
      <c r="AL359" s="174"/>
      <c r="AM359" s="4"/>
    </row>
    <row r="360" spans="1:39" s="12" customFormat="1" ht="12" customHeight="1" outlineLevel="1" x14ac:dyDescent="0.35">
      <c r="A360" s="307" t="s">
        <v>10402</v>
      </c>
      <c r="B360" s="308" t="s">
        <v>6226</v>
      </c>
      <c r="C360" s="290" t="s">
        <v>555</v>
      </c>
      <c r="D360" s="310" t="s">
        <v>984</v>
      </c>
      <c r="E360" s="322" t="s">
        <v>991</v>
      </c>
      <c r="F360" s="293"/>
      <c r="G360" s="293"/>
      <c r="H360" s="294">
        <v>10</v>
      </c>
      <c r="I360" s="294" t="str">
        <f>IFERROR(_xlfn.IFNA(VLOOKUP($D:$D,history!$I:$Y,3,0),VLOOKUP(E:E,history!$H:$Y,4,0)),"--")</f>
        <v>V</v>
      </c>
      <c r="J360" s="282" t="s">
        <v>9870</v>
      </c>
      <c r="K360" s="282" t="str">
        <f t="shared" si="59"/>
        <v/>
      </c>
      <c r="L360" s="312">
        <f t="shared" si="64"/>
        <v>72.650000000000006</v>
      </c>
      <c r="M360" s="312">
        <f t="shared" si="65"/>
        <v>110.08</v>
      </c>
      <c r="N360" s="297" t="str">
        <f>_xlfn.IFNA(VLOOKUP($E:$E,'1'!$A:$E,3,0),"")</f>
        <v/>
      </c>
      <c r="O360" s="297" t="str">
        <f>_xlfn.IFNA(VLOOKUP($E:$E,'2'!$A:$E,3,0),"")</f>
        <v/>
      </c>
      <c r="P360" s="297" t="str">
        <f>_xlfn.IFNA(VLOOKUP($E:$E,'3'!$A:$D,3,0),"")</f>
        <v/>
      </c>
      <c r="Q360" s="297" t="str">
        <f>_xlfn.IFNA(VLOOKUP($E:$E,'4'!$A:$F,3,0),"")</f>
        <v/>
      </c>
      <c r="R360" s="297" t="str">
        <f>_xlfn.IFNA(VLOOKUP($E:$E,'5'!$A:$F,3,0),"")</f>
        <v/>
      </c>
      <c r="S360" s="297" t="str">
        <f>_xlfn.IFNA(VLOOKUP($E:$E,'6'!$A:$F,3,0),"")</f>
        <v/>
      </c>
      <c r="T360" s="313">
        <v>1</v>
      </c>
      <c r="U360" s="313">
        <v>40</v>
      </c>
      <c r="V360" s="313">
        <v>320</v>
      </c>
      <c r="W360" s="314">
        <v>6.7000000000000004E-2</v>
      </c>
      <c r="X360" s="315">
        <v>2.4107140000000001E-4</v>
      </c>
      <c r="Y360" s="749">
        <v>90</v>
      </c>
      <c r="Z360" s="282"/>
      <c r="AA360" s="316" t="s">
        <v>10391</v>
      </c>
      <c r="AB360" s="282" t="s">
        <v>9163</v>
      </c>
      <c r="AC360" s="317" t="s">
        <v>2081</v>
      </c>
      <c r="AD360" s="318" t="s">
        <v>2733</v>
      </c>
      <c r="AE360" s="319">
        <v>0</v>
      </c>
      <c r="AF360" s="319" t="s">
        <v>11282</v>
      </c>
      <c r="AG360" s="320">
        <v>1.38</v>
      </c>
      <c r="AH360" s="321">
        <f t="shared" si="66"/>
        <v>0</v>
      </c>
      <c r="AI360" s="287">
        <f>_xlfn.IFNA(VLOOKUP(AD:AD,грп!B:C,2,0),0)</f>
        <v>0</v>
      </c>
      <c r="AJ360" s="607">
        <v>40</v>
      </c>
      <c r="AK360" s="672" t="str">
        <f t="shared" si="60"/>
        <v xml:space="preserve"> </v>
      </c>
      <c r="AL360" s="174"/>
      <c r="AM360" s="4"/>
    </row>
    <row r="361" spans="1:39" s="12" customFormat="1" ht="12" customHeight="1" outlineLevel="1" x14ac:dyDescent="0.35">
      <c r="A361" s="307" t="s">
        <v>10402</v>
      </c>
      <c r="B361" s="308" t="s">
        <v>6227</v>
      </c>
      <c r="C361" s="290" t="s">
        <v>555</v>
      </c>
      <c r="D361" s="310" t="s">
        <v>985</v>
      </c>
      <c r="E361" s="322" t="s">
        <v>992</v>
      </c>
      <c r="F361" s="293"/>
      <c r="G361" s="293"/>
      <c r="H361" s="294">
        <v>38</v>
      </c>
      <c r="I361" s="294" t="str">
        <f>IFERROR(_xlfn.IFNA(VLOOKUP($D:$D,history!$I:$Y,3,0),VLOOKUP(E:E,history!$H:$Y,4,0)),"--")</f>
        <v>V</v>
      </c>
      <c r="J361" s="282" t="s">
        <v>9870</v>
      </c>
      <c r="K361" s="282" t="str">
        <f t="shared" si="59"/>
        <v/>
      </c>
      <c r="L361" s="312">
        <f t="shared" si="64"/>
        <v>72.650000000000006</v>
      </c>
      <c r="M361" s="312">
        <f t="shared" si="65"/>
        <v>110.08</v>
      </c>
      <c r="N361" s="297" t="str">
        <f>_xlfn.IFNA(VLOOKUP($E:$E,'1'!$A:$E,3,0),"")</f>
        <v/>
      </c>
      <c r="O361" s="297" t="str">
        <f>_xlfn.IFNA(VLOOKUP($E:$E,'2'!$A:$E,3,0),"")</f>
        <v/>
      </c>
      <c r="P361" s="297" t="str">
        <f>_xlfn.IFNA(VLOOKUP($E:$E,'3'!$A:$D,3,0),"")</f>
        <v/>
      </c>
      <c r="Q361" s="297" t="str">
        <f>_xlfn.IFNA(VLOOKUP($E:$E,'4'!$A:$F,3,0),"")</f>
        <v/>
      </c>
      <c r="R361" s="297" t="str">
        <f>_xlfn.IFNA(VLOOKUP($E:$E,'5'!$A:$F,3,0),"")</f>
        <v/>
      </c>
      <c r="S361" s="297" t="str">
        <f>_xlfn.IFNA(VLOOKUP($E:$E,'6'!$A:$F,3,0),"")</f>
        <v/>
      </c>
      <c r="T361" s="313">
        <v>1</v>
      </c>
      <c r="U361" s="313">
        <v>40</v>
      </c>
      <c r="V361" s="313">
        <v>320</v>
      </c>
      <c r="W361" s="314">
        <v>6.3E-2</v>
      </c>
      <c r="X361" s="315">
        <v>2.4107140000000001E-4</v>
      </c>
      <c r="Y361" s="749">
        <v>90</v>
      </c>
      <c r="Z361" s="282"/>
      <c r="AA361" s="316" t="s">
        <v>10391</v>
      </c>
      <c r="AB361" s="282" t="s">
        <v>9163</v>
      </c>
      <c r="AC361" s="317" t="s">
        <v>2081</v>
      </c>
      <c r="AD361" s="318" t="s">
        <v>2733</v>
      </c>
      <c r="AE361" s="319">
        <v>0</v>
      </c>
      <c r="AF361" s="319" t="s">
        <v>11282</v>
      </c>
      <c r="AG361" s="320">
        <v>1.38</v>
      </c>
      <c r="AH361" s="321">
        <f t="shared" si="66"/>
        <v>0</v>
      </c>
      <c r="AI361" s="287">
        <f>_xlfn.IFNA(VLOOKUP(AD:AD,грп!B:C,2,0),0)</f>
        <v>0</v>
      </c>
      <c r="AJ361" s="607">
        <v>77</v>
      </c>
      <c r="AK361" s="672" t="str">
        <f t="shared" si="60"/>
        <v xml:space="preserve"> </v>
      </c>
      <c r="AL361" s="174"/>
      <c r="AM361" s="4"/>
    </row>
    <row r="362" spans="1:39" s="6" customFormat="1" ht="12" customHeight="1" outlineLevel="1" x14ac:dyDescent="0.35">
      <c r="A362" s="307" t="s">
        <v>10402</v>
      </c>
      <c r="B362" s="308" t="s">
        <v>6228</v>
      </c>
      <c r="C362" s="290" t="s">
        <v>555</v>
      </c>
      <c r="D362" s="310" t="s">
        <v>986</v>
      </c>
      <c r="E362" s="322" t="s">
        <v>993</v>
      </c>
      <c r="F362" s="293"/>
      <c r="G362" s="293"/>
      <c r="H362" s="294">
        <v>35</v>
      </c>
      <c r="I362" s="294" t="str">
        <f>IFERROR(_xlfn.IFNA(VLOOKUP($D:$D,history!$I:$Y,3,0),VLOOKUP(E:E,history!$H:$Y,4,0)),"--")</f>
        <v>V</v>
      </c>
      <c r="J362" s="282" t="s">
        <v>9870</v>
      </c>
      <c r="K362" s="282" t="str">
        <f t="shared" si="59"/>
        <v/>
      </c>
      <c r="L362" s="312">
        <f t="shared" si="64"/>
        <v>73.709999999999994</v>
      </c>
      <c r="M362" s="312">
        <f t="shared" si="65"/>
        <v>111.68</v>
      </c>
      <c r="N362" s="297" t="str">
        <f>_xlfn.IFNA(VLOOKUP($E:$E,'1'!$A:$E,3,0),"")</f>
        <v/>
      </c>
      <c r="O362" s="297" t="str">
        <f>_xlfn.IFNA(VLOOKUP($E:$E,'2'!$A:$E,3,0),"")</f>
        <v/>
      </c>
      <c r="P362" s="297" t="str">
        <f>_xlfn.IFNA(VLOOKUP($E:$E,'3'!$A:$D,3,0),"")</f>
        <v/>
      </c>
      <c r="Q362" s="297" t="str">
        <f>_xlfn.IFNA(VLOOKUP($E:$E,'4'!$A:$F,3,0),"")</f>
        <v/>
      </c>
      <c r="R362" s="297" t="str">
        <f>_xlfn.IFNA(VLOOKUP($E:$E,'5'!$A:$F,3,0),"")</f>
        <v/>
      </c>
      <c r="S362" s="297" t="str">
        <f>_xlfn.IFNA(VLOOKUP($E:$E,'6'!$A:$F,3,0),"")</f>
        <v/>
      </c>
      <c r="T362" s="313">
        <v>1</v>
      </c>
      <c r="U362" s="313">
        <v>40</v>
      </c>
      <c r="V362" s="313">
        <v>320</v>
      </c>
      <c r="W362" s="314">
        <v>5.8999999999999997E-2</v>
      </c>
      <c r="X362" s="315">
        <v>2.4107140000000001E-4</v>
      </c>
      <c r="Y362" s="749">
        <v>110</v>
      </c>
      <c r="Z362" s="282"/>
      <c r="AA362" s="316" t="s">
        <v>10391</v>
      </c>
      <c r="AB362" s="282" t="s">
        <v>9163</v>
      </c>
      <c r="AC362" s="317" t="s">
        <v>2081</v>
      </c>
      <c r="AD362" s="318" t="s">
        <v>2733</v>
      </c>
      <c r="AE362" s="319">
        <v>0</v>
      </c>
      <c r="AF362" s="319" t="s">
        <v>11282</v>
      </c>
      <c r="AG362" s="320">
        <v>1.4</v>
      </c>
      <c r="AH362" s="321">
        <f t="shared" si="66"/>
        <v>0</v>
      </c>
      <c r="AI362" s="287">
        <f>_xlfn.IFNA(VLOOKUP(AD:AD,грп!B:C,2,0),0)</f>
        <v>0</v>
      </c>
      <c r="AJ362" s="607">
        <v>40</v>
      </c>
      <c r="AK362" s="672" t="str">
        <f t="shared" si="60"/>
        <v xml:space="preserve"> </v>
      </c>
      <c r="AL362" s="174"/>
      <c r="AM362" s="4"/>
    </row>
    <row r="363" spans="1:39" s="1" customFormat="1" ht="12" customHeight="1" outlineLevel="1" x14ac:dyDescent="0.35">
      <c r="A363" s="307" t="s">
        <v>10402</v>
      </c>
      <c r="B363" s="308" t="s">
        <v>6229</v>
      </c>
      <c r="C363" s="290" t="s">
        <v>555</v>
      </c>
      <c r="D363" s="310" t="s">
        <v>987</v>
      </c>
      <c r="E363" s="322" t="s">
        <v>994</v>
      </c>
      <c r="F363" s="293"/>
      <c r="G363" s="293"/>
      <c r="H363" s="294">
        <v>14</v>
      </c>
      <c r="I363" s="294" t="str">
        <f>IFERROR(_xlfn.IFNA(VLOOKUP($D:$D,history!$I:$Y,3,0),VLOOKUP(E:E,history!$H:$Y,4,0)),"--")</f>
        <v>V</v>
      </c>
      <c r="J363" s="282" t="s">
        <v>9870</v>
      </c>
      <c r="K363" s="282" t="str">
        <f t="shared" si="59"/>
        <v/>
      </c>
      <c r="L363" s="312">
        <f t="shared" si="64"/>
        <v>72.650000000000006</v>
      </c>
      <c r="M363" s="312">
        <f t="shared" si="65"/>
        <v>110.08</v>
      </c>
      <c r="N363" s="297" t="str">
        <f>_xlfn.IFNA(VLOOKUP($E:$E,'1'!$A:$E,3,0),"")</f>
        <v/>
      </c>
      <c r="O363" s="297" t="str">
        <f>_xlfn.IFNA(VLOOKUP($E:$E,'2'!$A:$E,3,0),"")</f>
        <v/>
      </c>
      <c r="P363" s="297" t="str">
        <f>_xlfn.IFNA(VLOOKUP($E:$E,'3'!$A:$D,3,0),"")</f>
        <v/>
      </c>
      <c r="Q363" s="297" t="str">
        <f>_xlfn.IFNA(VLOOKUP($E:$E,'4'!$A:$F,3,0),"")</f>
        <v/>
      </c>
      <c r="R363" s="297" t="str">
        <f>_xlfn.IFNA(VLOOKUP($E:$E,'5'!$A:$F,3,0),"")</f>
        <v/>
      </c>
      <c r="S363" s="297" t="str">
        <f>_xlfn.IFNA(VLOOKUP($E:$E,'6'!$A:$F,3,0),"")</f>
        <v/>
      </c>
      <c r="T363" s="313">
        <v>1</v>
      </c>
      <c r="U363" s="313">
        <v>40</v>
      </c>
      <c r="V363" s="313">
        <v>320</v>
      </c>
      <c r="W363" s="314">
        <v>5.6000000000000001E-2</v>
      </c>
      <c r="X363" s="315">
        <v>2.4107140000000001E-4</v>
      </c>
      <c r="Y363" s="749">
        <v>90</v>
      </c>
      <c r="Z363" s="282"/>
      <c r="AA363" s="316" t="s">
        <v>10391</v>
      </c>
      <c r="AB363" s="282" t="s">
        <v>9163</v>
      </c>
      <c r="AC363" s="317" t="s">
        <v>2081</v>
      </c>
      <c r="AD363" s="318" t="s">
        <v>2733</v>
      </c>
      <c r="AE363" s="319">
        <v>0</v>
      </c>
      <c r="AF363" s="319" t="s">
        <v>11282</v>
      </c>
      <c r="AG363" s="320">
        <v>1.38</v>
      </c>
      <c r="AH363" s="321">
        <f t="shared" si="66"/>
        <v>0</v>
      </c>
      <c r="AI363" s="287">
        <f>_xlfn.IFNA(VLOOKUP(AD:AD,грп!B:C,2,0),0)</f>
        <v>0</v>
      </c>
      <c r="AJ363" s="607">
        <v>40</v>
      </c>
      <c r="AK363" s="672" t="str">
        <f t="shared" si="60"/>
        <v xml:space="preserve"> </v>
      </c>
      <c r="AL363" s="174"/>
      <c r="AM363" s="4"/>
    </row>
    <row r="364" spans="1:39" s="1" customFormat="1" ht="12" customHeight="1" outlineLevel="1" x14ac:dyDescent="0.35">
      <c r="A364" s="307" t="s">
        <v>10402</v>
      </c>
      <c r="B364" s="308" t="s">
        <v>6230</v>
      </c>
      <c r="C364" s="290" t="s">
        <v>555</v>
      </c>
      <c r="D364" s="310" t="s">
        <v>3223</v>
      </c>
      <c r="E364" s="322">
        <v>5200301</v>
      </c>
      <c r="F364" s="293"/>
      <c r="G364" s="293"/>
      <c r="H364" s="294"/>
      <c r="I364" s="294" t="str">
        <f>IFERROR(_xlfn.IFNA(VLOOKUP($D:$D,history!$I:$Y,3,0),VLOOKUP(E:E,history!$H:$Y,4,0)),"--")</f>
        <v>--</v>
      </c>
      <c r="J364" s="282" t="s">
        <v>5946</v>
      </c>
      <c r="K364" s="282" t="str">
        <f t="shared" si="59"/>
        <v/>
      </c>
      <c r="L364" s="312">
        <f t="shared" si="64"/>
        <v>60.02</v>
      </c>
      <c r="M364" s="312">
        <f t="shared" si="65"/>
        <v>90.94</v>
      </c>
      <c r="N364" s="297" t="str">
        <f>_xlfn.IFNA(VLOOKUP($E:$E,'1'!$A:$E,3,0),"")</f>
        <v/>
      </c>
      <c r="O364" s="297" t="str">
        <f>_xlfn.IFNA(VLOOKUP($E:$E,'2'!$A:$E,3,0),"")</f>
        <v/>
      </c>
      <c r="P364" s="297" t="str">
        <f>_xlfn.IFNA(VLOOKUP($E:$E,'3'!$A:$D,3,0),"")</f>
        <v/>
      </c>
      <c r="Q364" s="297" t="str">
        <f>_xlfn.IFNA(VLOOKUP($E:$E,'4'!$A:$F,3,0),"")</f>
        <v/>
      </c>
      <c r="R364" s="297" t="str">
        <f>_xlfn.IFNA(VLOOKUP($E:$E,'5'!$A:$F,3,0),"")</f>
        <v/>
      </c>
      <c r="S364" s="297" t="str">
        <f>_xlfn.IFNA(VLOOKUP($E:$E,'6'!$A:$F,3,0),"")</f>
        <v/>
      </c>
      <c r="T364" s="313">
        <v>1</v>
      </c>
      <c r="U364" s="313">
        <v>40</v>
      </c>
      <c r="V364" s="313">
        <v>160</v>
      </c>
      <c r="W364" s="314">
        <v>2.4E-2</v>
      </c>
      <c r="X364" s="315">
        <v>2.7884619999999998E-4</v>
      </c>
      <c r="Y364" s="749">
        <v>90</v>
      </c>
      <c r="Z364" s="282"/>
      <c r="AA364" s="316" t="s">
        <v>10391</v>
      </c>
      <c r="AB364" s="282" t="s">
        <v>9163</v>
      </c>
      <c r="AC364" s="317" t="s">
        <v>2081</v>
      </c>
      <c r="AD364" s="318" t="s">
        <v>2733</v>
      </c>
      <c r="AE364" s="319">
        <v>0</v>
      </c>
      <c r="AF364" s="319" t="s">
        <v>11282</v>
      </c>
      <c r="AG364" s="320">
        <v>1.1399999999999999</v>
      </c>
      <c r="AH364" s="321">
        <f t="shared" si="66"/>
        <v>0</v>
      </c>
      <c r="AI364" s="287">
        <f>_xlfn.IFNA(VLOOKUP(AD:AD,грп!B:C,2,0),0)</f>
        <v>0</v>
      </c>
      <c r="AJ364" s="607">
        <v>0</v>
      </c>
      <c r="AK364" s="672" t="str">
        <f t="shared" si="60"/>
        <v xml:space="preserve"> </v>
      </c>
      <c r="AL364" s="174"/>
      <c r="AM364" s="4"/>
    </row>
    <row r="365" spans="1:39" s="1" customFormat="1" ht="12" customHeight="1" outlineLevel="1" x14ac:dyDescent="0.35">
      <c r="A365" s="307" t="s">
        <v>10402</v>
      </c>
      <c r="B365" s="308" t="s">
        <v>6231</v>
      </c>
      <c r="C365" s="290" t="s">
        <v>555</v>
      </c>
      <c r="D365" s="310" t="s">
        <v>832</v>
      </c>
      <c r="E365" s="322">
        <v>5200401</v>
      </c>
      <c r="F365" s="293"/>
      <c r="G365" s="293"/>
      <c r="H365" s="294">
        <v>77</v>
      </c>
      <c r="I365" s="294" t="str">
        <f>IFERROR(_xlfn.IFNA(VLOOKUP($D:$D,history!$I:$Y,3,0),VLOOKUP(E:E,history!$H:$Y,4,0)),"--")</f>
        <v>--</v>
      </c>
      <c r="J365" s="282" t="s">
        <v>9870</v>
      </c>
      <c r="K365" s="282" t="str">
        <f t="shared" si="59"/>
        <v/>
      </c>
      <c r="L365" s="312">
        <f t="shared" si="64"/>
        <v>267.98</v>
      </c>
      <c r="M365" s="312">
        <f t="shared" si="65"/>
        <v>406.03</v>
      </c>
      <c r="N365" s="297" t="str">
        <f>_xlfn.IFNA(VLOOKUP($E:$E,'1'!$A:$E,3,0),"")</f>
        <v/>
      </c>
      <c r="O365" s="297" t="str">
        <f>_xlfn.IFNA(VLOOKUP($E:$E,'2'!$A:$E,3,0),"")</f>
        <v/>
      </c>
      <c r="P365" s="297" t="str">
        <f>_xlfn.IFNA(VLOOKUP($E:$E,'3'!$A:$D,3,0),"")</f>
        <v/>
      </c>
      <c r="Q365" s="297" t="str">
        <f>_xlfn.IFNA(VLOOKUP($E:$E,'4'!$A:$F,3,0),"")</f>
        <v/>
      </c>
      <c r="R365" s="297" t="str">
        <f>_xlfn.IFNA(VLOOKUP($E:$E,'5'!$A:$F,3,0),"")</f>
        <v/>
      </c>
      <c r="S365" s="297" t="str">
        <f>_xlfn.IFNA(VLOOKUP($E:$E,'6'!$A:$F,3,0),"")</f>
        <v/>
      </c>
      <c r="T365" s="313">
        <v>1</v>
      </c>
      <c r="U365" s="313">
        <v>30</v>
      </c>
      <c r="V365" s="313">
        <v>120</v>
      </c>
      <c r="W365" s="314">
        <v>6.7000000000000004E-2</v>
      </c>
      <c r="X365" s="315">
        <v>2.9629629999999998E-4</v>
      </c>
      <c r="Y365" s="749">
        <v>390</v>
      </c>
      <c r="Z365" s="282"/>
      <c r="AA365" s="316" t="s">
        <v>10390</v>
      </c>
      <c r="AB365" s="282" t="s">
        <v>9163</v>
      </c>
      <c r="AC365" s="317" t="s">
        <v>2081</v>
      </c>
      <c r="AD365" s="318" t="s">
        <v>2733</v>
      </c>
      <c r="AE365" s="319">
        <v>0</v>
      </c>
      <c r="AF365" s="319" t="s">
        <v>11282</v>
      </c>
      <c r="AG365" s="320">
        <v>5.09</v>
      </c>
      <c r="AH365" s="321">
        <f t="shared" si="66"/>
        <v>0</v>
      </c>
      <c r="AI365" s="287">
        <f>_xlfn.IFNA(VLOOKUP(AD:AD,грп!B:C,2,0),0)</f>
        <v>0</v>
      </c>
      <c r="AJ365" s="607">
        <v>27</v>
      </c>
      <c r="AK365" s="672" t="str">
        <f t="shared" si="60"/>
        <v xml:space="preserve"> </v>
      </c>
      <c r="AL365" s="174"/>
      <c r="AM365" s="4"/>
    </row>
    <row r="366" spans="1:39" s="1" customFormat="1" ht="12" customHeight="1" outlineLevel="1" x14ac:dyDescent="0.35">
      <c r="A366" s="307" t="s">
        <v>10402</v>
      </c>
      <c r="B366" s="308" t="s">
        <v>6232</v>
      </c>
      <c r="C366" s="290" t="s">
        <v>555</v>
      </c>
      <c r="D366" s="310" t="s">
        <v>833</v>
      </c>
      <c r="E366" s="322">
        <v>5200501</v>
      </c>
      <c r="F366" s="293"/>
      <c r="G366" s="293"/>
      <c r="H366" s="294">
        <v>30</v>
      </c>
      <c r="I366" s="294" t="str">
        <f>IFERROR(_xlfn.IFNA(VLOOKUP($D:$D,history!$I:$Y,3,0),VLOOKUP(E:E,history!$H:$Y,4,0)),"--")</f>
        <v>V</v>
      </c>
      <c r="J366" s="282" t="s">
        <v>9870</v>
      </c>
      <c r="K366" s="282" t="str">
        <f t="shared" si="59"/>
        <v/>
      </c>
      <c r="L366" s="312">
        <f t="shared" si="64"/>
        <v>233.23</v>
      </c>
      <c r="M366" s="312">
        <f t="shared" si="65"/>
        <v>353.38</v>
      </c>
      <c r="N366" s="297" t="str">
        <f>_xlfn.IFNA(VLOOKUP($E:$E,'1'!$A:$E,3,0),"")</f>
        <v/>
      </c>
      <c r="O366" s="297" t="str">
        <f>_xlfn.IFNA(VLOOKUP($E:$E,'2'!$A:$E,3,0),"")</f>
        <v/>
      </c>
      <c r="P366" s="297" t="str">
        <f>_xlfn.IFNA(VLOOKUP($E:$E,'3'!$A:$D,3,0),"")</f>
        <v/>
      </c>
      <c r="Q366" s="297" t="str">
        <f>_xlfn.IFNA(VLOOKUP($E:$E,'4'!$A:$F,3,0),"")</f>
        <v/>
      </c>
      <c r="R366" s="297" t="str">
        <f>_xlfn.IFNA(VLOOKUP($E:$E,'5'!$A:$F,3,0),"")</f>
        <v/>
      </c>
      <c r="S366" s="297" t="str">
        <f>_xlfn.IFNA(VLOOKUP($E:$E,'6'!$A:$F,3,0),"")</f>
        <v/>
      </c>
      <c r="T366" s="313">
        <v>1</v>
      </c>
      <c r="U366" s="313">
        <v>1</v>
      </c>
      <c r="V366" s="313">
        <v>100</v>
      </c>
      <c r="W366" s="314">
        <v>3.6999999999999998E-2</v>
      </c>
      <c r="X366" s="315">
        <v>6.2E-4</v>
      </c>
      <c r="Y366" s="749">
        <v>340</v>
      </c>
      <c r="Z366" s="282"/>
      <c r="AA366" s="316" t="s">
        <v>10390</v>
      </c>
      <c r="AB366" s="282" t="s">
        <v>9163</v>
      </c>
      <c r="AC366" s="317" t="s">
        <v>2081</v>
      </c>
      <c r="AD366" s="318" t="s">
        <v>2733</v>
      </c>
      <c r="AE366" s="319">
        <v>0</v>
      </c>
      <c r="AF366" s="319" t="s">
        <v>11282</v>
      </c>
      <c r="AG366" s="320">
        <v>4.43</v>
      </c>
      <c r="AH366" s="321">
        <f t="shared" si="66"/>
        <v>0</v>
      </c>
      <c r="AI366" s="287">
        <f>_xlfn.IFNA(VLOOKUP(AD:AD,грп!B:C,2,0),0)</f>
        <v>0</v>
      </c>
      <c r="AJ366" s="607">
        <v>97</v>
      </c>
      <c r="AK366" s="672" t="str">
        <f t="shared" si="60"/>
        <v xml:space="preserve"> </v>
      </c>
      <c r="AL366" s="174"/>
      <c r="AM366" s="4"/>
    </row>
    <row r="367" spans="1:39" s="4" customFormat="1" ht="12" customHeight="1" outlineLevel="1" x14ac:dyDescent="0.35">
      <c r="A367" s="307" t="s">
        <v>10402</v>
      </c>
      <c r="B367" s="308" t="s">
        <v>6233</v>
      </c>
      <c r="C367" s="309"/>
      <c r="D367" s="310" t="s">
        <v>10524</v>
      </c>
      <c r="E367" s="322">
        <v>5200502</v>
      </c>
      <c r="F367" s="293"/>
      <c r="G367" s="293"/>
      <c r="H367" s="294">
        <v>20</v>
      </c>
      <c r="I367" s="294" t="str">
        <f>IFERROR(_xlfn.IFNA(VLOOKUP($D:$D,history!$I:$Y,3,0),VLOOKUP(E:E,history!$H:$Y,4,0)),"--")</f>
        <v>--</v>
      </c>
      <c r="J367" s="282" t="s">
        <v>5946</v>
      </c>
      <c r="K367" s="282" t="str">
        <f t="shared" si="59"/>
        <v/>
      </c>
      <c r="L367" s="312">
        <f t="shared" si="64"/>
        <v>249.02</v>
      </c>
      <c r="M367" s="312">
        <f t="shared" si="65"/>
        <v>377.31</v>
      </c>
      <c r="N367" s="297" t="str">
        <f>_xlfn.IFNA(VLOOKUP($E:$E,'1'!$A:$E,3,0),"")</f>
        <v/>
      </c>
      <c r="O367" s="297" t="str">
        <f>_xlfn.IFNA(VLOOKUP($E:$E,'2'!$A:$E,3,0),"")</f>
        <v/>
      </c>
      <c r="P367" s="297" t="str">
        <f>_xlfn.IFNA(VLOOKUP($E:$E,'3'!$A:$D,3,0),"")</f>
        <v/>
      </c>
      <c r="Q367" s="297" t="str">
        <f>_xlfn.IFNA(VLOOKUP($E:$E,'4'!$A:$F,3,0),"")</f>
        <v/>
      </c>
      <c r="R367" s="297" t="str">
        <f>_xlfn.IFNA(VLOOKUP($E:$E,'5'!$A:$F,3,0),"")</f>
        <v/>
      </c>
      <c r="S367" s="297" t="str">
        <f>_xlfn.IFNA(VLOOKUP($E:$E,'6'!$A:$F,3,0),"")</f>
        <v/>
      </c>
      <c r="T367" s="313">
        <v>1</v>
      </c>
      <c r="U367" s="313">
        <v>1</v>
      </c>
      <c r="V367" s="313">
        <v>250</v>
      </c>
      <c r="W367" s="314">
        <v>3.3000000000000002E-2</v>
      </c>
      <c r="X367" s="315">
        <v>7.5000000000000002E-4</v>
      </c>
      <c r="Y367" s="749">
        <v>360</v>
      </c>
      <c r="Z367" s="282"/>
      <c r="AA367" s="316" t="s">
        <v>10391</v>
      </c>
      <c r="AB367" s="282" t="s">
        <v>9163</v>
      </c>
      <c r="AC367" s="317" t="s">
        <v>2081</v>
      </c>
      <c r="AD367" s="318" t="s">
        <v>2733</v>
      </c>
      <c r="AE367" s="319">
        <v>0</v>
      </c>
      <c r="AF367" s="319" t="s">
        <v>11282</v>
      </c>
      <c r="AG367" s="320">
        <v>4.7300000000000004</v>
      </c>
      <c r="AH367" s="321">
        <f t="shared" si="66"/>
        <v>0</v>
      </c>
      <c r="AI367" s="287">
        <f>_xlfn.IFNA(VLOOKUP(AD:AD,грп!B:C,2,0),0)</f>
        <v>0</v>
      </c>
      <c r="AJ367" s="607">
        <v>0</v>
      </c>
      <c r="AK367" s="672">
        <f t="shared" si="60"/>
        <v>0</v>
      </c>
      <c r="AL367" s="174"/>
    </row>
    <row r="368" spans="1:39" s="4" customFormat="1" ht="12" customHeight="1" outlineLevel="1" x14ac:dyDescent="0.35">
      <c r="A368" s="307" t="s">
        <v>10525</v>
      </c>
      <c r="B368" s="308" t="s">
        <v>6234</v>
      </c>
      <c r="C368" s="309" t="s">
        <v>21</v>
      </c>
      <c r="D368" s="310" t="s">
        <v>10526</v>
      </c>
      <c r="E368" s="322" t="s">
        <v>4987</v>
      </c>
      <c r="F368" s="293"/>
      <c r="G368" s="293"/>
      <c r="H368" s="294">
        <v>40</v>
      </c>
      <c r="I368" s="294" t="str">
        <f>IFERROR(_xlfn.IFNA(VLOOKUP($D:$D,history!$I:$Y,3,0),VLOOKUP(E:E,history!$H:$Y,4,0)),"--")</f>
        <v>--</v>
      </c>
      <c r="J368" s="282" t="s">
        <v>9870</v>
      </c>
      <c r="K368" s="282" t="str">
        <f t="shared" si="59"/>
        <v/>
      </c>
      <c r="L368" s="312">
        <f t="shared" si="64"/>
        <v>274.3</v>
      </c>
      <c r="M368" s="312">
        <f t="shared" si="65"/>
        <v>415.6</v>
      </c>
      <c r="N368" s="297" t="str">
        <f>_xlfn.IFNA(VLOOKUP($E:$E,'1'!$A:$E,3,0),"")</f>
        <v/>
      </c>
      <c r="O368" s="297" t="str">
        <f>_xlfn.IFNA(VLOOKUP($E:$E,'2'!$A:$E,3,0),"")</f>
        <v/>
      </c>
      <c r="P368" s="297" t="str">
        <f>_xlfn.IFNA(VLOOKUP($E:$E,'3'!$A:$D,3,0),"")</f>
        <v/>
      </c>
      <c r="Q368" s="297" t="str">
        <f>_xlfn.IFNA(VLOOKUP($E:$E,'4'!$A:$F,3,0),"")</f>
        <v/>
      </c>
      <c r="R368" s="297" t="str">
        <f>_xlfn.IFNA(VLOOKUP($E:$E,'5'!$A:$F,3,0),"")</f>
        <v/>
      </c>
      <c r="S368" s="297" t="str">
        <f>_xlfn.IFNA(VLOOKUP($E:$E,'6'!$A:$F,3,0),"")</f>
        <v/>
      </c>
      <c r="T368" s="313">
        <v>1</v>
      </c>
      <c r="U368" s="313">
        <v>10</v>
      </c>
      <c r="V368" s="313">
        <v>100</v>
      </c>
      <c r="W368" s="314">
        <v>0.111</v>
      </c>
      <c r="X368" s="315">
        <v>5.5000000000000003E-4</v>
      </c>
      <c r="Y368" s="749">
        <v>390</v>
      </c>
      <c r="Z368" s="282"/>
      <c r="AA368" s="316" t="s">
        <v>393</v>
      </c>
      <c r="AB368" s="282" t="s">
        <v>9164</v>
      </c>
      <c r="AC368" s="317" t="s">
        <v>2081</v>
      </c>
      <c r="AD368" s="318" t="s">
        <v>2733</v>
      </c>
      <c r="AE368" s="319">
        <v>0</v>
      </c>
      <c r="AF368" s="319" t="s">
        <v>11284</v>
      </c>
      <c r="AG368" s="320">
        <v>5.21</v>
      </c>
      <c r="AH368" s="321">
        <f t="shared" si="66"/>
        <v>0</v>
      </c>
      <c r="AI368" s="287">
        <f>_xlfn.IFNA(VLOOKUP(AD:AD,грп!B:C,2,0),0)</f>
        <v>0</v>
      </c>
      <c r="AJ368" s="607">
        <v>18</v>
      </c>
      <c r="AK368" s="672" t="str">
        <f t="shared" si="60"/>
        <v>new</v>
      </c>
      <c r="AL368" s="174"/>
    </row>
    <row r="369" spans="1:39" s="4" customFormat="1" ht="12" customHeight="1" outlineLevel="1" x14ac:dyDescent="0.35">
      <c r="A369" s="307" t="s">
        <v>10525</v>
      </c>
      <c r="B369" s="308" t="s">
        <v>6235</v>
      </c>
      <c r="C369" s="309" t="s">
        <v>21</v>
      </c>
      <c r="D369" s="310" t="s">
        <v>10527</v>
      </c>
      <c r="E369" s="322" t="s">
        <v>4988</v>
      </c>
      <c r="F369" s="293"/>
      <c r="G369" s="293"/>
      <c r="H369" s="294"/>
      <c r="I369" s="294" t="str">
        <f>IFERROR(_xlfn.IFNA(VLOOKUP($D:$D,history!$I:$Y,3,0),VLOOKUP(E:E,history!$H:$Y,4,0)),"--")</f>
        <v>--</v>
      </c>
      <c r="J369" s="282" t="s">
        <v>5946</v>
      </c>
      <c r="K369" s="282" t="str">
        <f t="shared" si="59"/>
        <v/>
      </c>
      <c r="L369" s="312">
        <f t="shared" si="64"/>
        <v>377.49</v>
      </c>
      <c r="M369" s="312">
        <f t="shared" si="65"/>
        <v>571.95000000000005</v>
      </c>
      <c r="N369" s="297" t="str">
        <f>_xlfn.IFNA(VLOOKUP($E:$E,'1'!$A:$E,3,0),"")</f>
        <v/>
      </c>
      <c r="O369" s="297" t="str">
        <f>_xlfn.IFNA(VLOOKUP($E:$E,'2'!$A:$E,3,0),"")</f>
        <v/>
      </c>
      <c r="P369" s="297" t="str">
        <f>_xlfn.IFNA(VLOOKUP($E:$E,'3'!$A:$D,3,0),"")</f>
        <v/>
      </c>
      <c r="Q369" s="297" t="str">
        <f>_xlfn.IFNA(VLOOKUP($E:$E,'4'!$A:$F,3,0),"")</f>
        <v/>
      </c>
      <c r="R369" s="297" t="str">
        <f>_xlfn.IFNA(VLOOKUP($E:$E,'5'!$A:$F,3,0),"")</f>
        <v/>
      </c>
      <c r="S369" s="297" t="str">
        <f>_xlfn.IFNA(VLOOKUP($E:$E,'6'!$A:$F,3,0),"")</f>
        <v/>
      </c>
      <c r="T369" s="313">
        <v>1</v>
      </c>
      <c r="U369" s="313">
        <v>10</v>
      </c>
      <c r="V369" s="313">
        <v>100</v>
      </c>
      <c r="W369" s="314">
        <v>0.13600000000000001</v>
      </c>
      <c r="X369" s="315">
        <v>6.6E-4</v>
      </c>
      <c r="Y369" s="749">
        <v>540</v>
      </c>
      <c r="Z369" s="282"/>
      <c r="AA369" s="316" t="s">
        <v>393</v>
      </c>
      <c r="AB369" s="282" t="s">
        <v>9163</v>
      </c>
      <c r="AC369" s="317" t="s">
        <v>2081</v>
      </c>
      <c r="AD369" s="318" t="s">
        <v>2733</v>
      </c>
      <c r="AE369" s="319">
        <v>0</v>
      </c>
      <c r="AF369" s="319" t="s">
        <v>11284</v>
      </c>
      <c r="AG369" s="320">
        <v>7.17</v>
      </c>
      <c r="AH369" s="321">
        <f t="shared" si="66"/>
        <v>0</v>
      </c>
      <c r="AI369" s="287">
        <f>_xlfn.IFNA(VLOOKUP(AD:AD,грп!B:C,2,0),0)</f>
        <v>0</v>
      </c>
      <c r="AJ369" s="607">
        <v>8</v>
      </c>
      <c r="AK369" s="672" t="str">
        <f t="shared" si="60"/>
        <v>new</v>
      </c>
      <c r="AL369" s="174"/>
    </row>
    <row r="370" spans="1:39" s="4" customFormat="1" ht="12" customHeight="1" x14ac:dyDescent="0.35">
      <c r="A370" s="288"/>
      <c r="B370" s="289"/>
      <c r="C370" s="290" t="s">
        <v>555</v>
      </c>
      <c r="D370" s="291" t="s">
        <v>2740</v>
      </c>
      <c r="E370" s="292"/>
      <c r="F370" s="293"/>
      <c r="G370" s="293"/>
      <c r="H370" s="294"/>
      <c r="I370" s="294"/>
      <c r="J370" s="282" t="s">
        <v>393</v>
      </c>
      <c r="K370" s="282" t="str">
        <f t="shared" si="59"/>
        <v/>
      </c>
      <c r="L370" s="295"/>
      <c r="M370" s="296"/>
      <c r="N370" s="297"/>
      <c r="O370" s="297"/>
      <c r="P370" s="297"/>
      <c r="Q370" s="297" t="str">
        <f>_xlfn.IFNA(VLOOKUP($E:$E,'4'!$A:$F,3,0),"")</f>
        <v/>
      </c>
      <c r="R370" s="297" t="str">
        <f>_xlfn.IFNA(VLOOKUP($E:$E,'5'!$A:$F,3,0),"")</f>
        <v/>
      </c>
      <c r="S370" s="297"/>
      <c r="T370" s="298"/>
      <c r="U370" s="299"/>
      <c r="V370" s="299"/>
      <c r="W370" s="300"/>
      <c r="X370" s="301"/>
      <c r="Y370" s="749"/>
      <c r="Z370" s="282"/>
      <c r="AA370" s="280"/>
      <c r="AB370" s="280"/>
      <c r="AC370" s="302"/>
      <c r="AD370" s="303" t="s">
        <v>2740</v>
      </c>
      <c r="AE370" s="280"/>
      <c r="AF370" s="329"/>
      <c r="AG370" s="305"/>
      <c r="AH370" s="306"/>
      <c r="AI370" s="287">
        <f>_xlfn.IFNA(VLOOKUP(AD:AD,грп!B:C,2,0),0)</f>
        <v>0</v>
      </c>
      <c r="AJ370" s="607">
        <v>0</v>
      </c>
      <c r="AK370" s="672" t="str">
        <f t="shared" si="60"/>
        <v xml:space="preserve"> </v>
      </c>
      <c r="AL370" s="174"/>
    </row>
    <row r="371" spans="1:39" s="4" customFormat="1" ht="12" customHeight="1" outlineLevel="1" x14ac:dyDescent="0.35">
      <c r="A371" s="307" t="s">
        <v>10402</v>
      </c>
      <c r="B371" s="308" t="s">
        <v>6236</v>
      </c>
      <c r="C371" s="328"/>
      <c r="D371" s="310" t="s">
        <v>1771</v>
      </c>
      <c r="E371" s="322" t="s">
        <v>1775</v>
      </c>
      <c r="F371" s="293"/>
      <c r="G371" s="293"/>
      <c r="H371" s="294">
        <v>9</v>
      </c>
      <c r="I371" s="294" t="str">
        <f>IFERROR(_xlfn.IFNA(VLOOKUP($D:$D,history!$I:$Y,3,0),VLOOKUP(E:E,history!$H:$Y,4,0)),"--")</f>
        <v>--</v>
      </c>
      <c r="J371" s="282" t="s">
        <v>9870</v>
      </c>
      <c r="K371" s="282" t="str">
        <f t="shared" ref="K371:K433" si="67" xml:space="preserve">
IF(OR($E371="",$A$3&lt;&gt;"МОСКВА"),"",
IF(AND($AJ371&gt;=1,$AJ371&lt;20),"*",
IF(AND($AJ371&gt;=20,$AJ371&lt;100),"**",
IF(($AJ371&gt;=100),"***","--"))))</f>
        <v/>
      </c>
      <c r="L371" s="312">
        <f t="shared" ref="L371:L382" si="68">IF($A$3="ИМ",ROUND($Y371*(1-($L$6-$F$4))*(1-$F$3)*(1+$AG$2),2),ROUND($M371*(1-($L$6-$F$4))*(1-$F$3)*(1+$AG$2),2))</f>
        <v>261.14</v>
      </c>
      <c r="M371" s="312">
        <f t="shared" ref="M371:M382" si="69">ROUND(IF($A$3="РЕГИОНЫ",AG371*$AG$3*$AG$1,IF(AI371=0,AG371*$AG$3*$AG$1,AG371*$AG$3*(1-5%)*$AG$1)),2)</f>
        <v>395.66</v>
      </c>
      <c r="N371" s="297" t="str">
        <f>_xlfn.IFNA(VLOOKUP($E:$E,'1'!$A:$E,3,0),"")</f>
        <v/>
      </c>
      <c r="O371" s="297" t="str">
        <f>_xlfn.IFNA(VLOOKUP($E:$E,'2'!$A:$E,3,0),"")</f>
        <v/>
      </c>
      <c r="P371" s="297" t="str">
        <f>_xlfn.IFNA(VLOOKUP($E:$E,'3'!$A:$D,3,0),"")</f>
        <v/>
      </c>
      <c r="Q371" s="297" t="str">
        <f>_xlfn.IFNA(VLOOKUP($E:$E,'4'!$A:$F,3,0),"")</f>
        <v/>
      </c>
      <c r="R371" s="297" t="str">
        <f>_xlfn.IFNA(VLOOKUP($E:$E,'5'!$A:$F,3,0),"")</f>
        <v/>
      </c>
      <c r="S371" s="297" t="str">
        <f>_xlfn.IFNA(VLOOKUP($E:$E,'6'!$A:$F,3,0),"")</f>
        <v/>
      </c>
      <c r="T371" s="313">
        <v>1</v>
      </c>
      <c r="U371" s="313">
        <v>1</v>
      </c>
      <c r="V371" s="313">
        <v>25</v>
      </c>
      <c r="W371" s="314">
        <v>0.434</v>
      </c>
      <c r="X371" s="315">
        <v>1.66E-3</v>
      </c>
      <c r="Y371" s="749">
        <v>380</v>
      </c>
      <c r="Z371" s="282"/>
      <c r="AA371" s="316" t="s">
        <v>10391</v>
      </c>
      <c r="AB371" s="282" t="s">
        <v>9163</v>
      </c>
      <c r="AC371" s="317" t="s">
        <v>2081</v>
      </c>
      <c r="AD371" s="318" t="s">
        <v>2740</v>
      </c>
      <c r="AE371" s="319">
        <v>0</v>
      </c>
      <c r="AF371" s="319" t="s">
        <v>11282</v>
      </c>
      <c r="AG371" s="320">
        <v>4.96</v>
      </c>
      <c r="AH371" s="321">
        <f t="shared" ref="AH371:AH382" si="70">IF($A$3="РЕГИОНЫ",ROUND($AG371*(1-($L$6-$F$4))*(1-$F$3)*(1+$AG$2)*$AG$1,2),0)</f>
        <v>0</v>
      </c>
      <c r="AI371" s="287">
        <f>_xlfn.IFNA(VLOOKUP(AD:AD,грп!B:C,2,0),0)</f>
        <v>0</v>
      </c>
      <c r="AJ371" s="607">
        <v>23</v>
      </c>
      <c r="AK371" s="672">
        <f t="shared" si="60"/>
        <v>0</v>
      </c>
      <c r="AL371" s="174"/>
    </row>
    <row r="372" spans="1:39" s="4" customFormat="1" ht="12" customHeight="1" outlineLevel="1" x14ac:dyDescent="0.35">
      <c r="A372" s="307" t="s">
        <v>10402</v>
      </c>
      <c r="B372" s="308" t="s">
        <v>6237</v>
      </c>
      <c r="C372" s="328"/>
      <c r="D372" s="310" t="s">
        <v>1772</v>
      </c>
      <c r="E372" s="322" t="s">
        <v>1776</v>
      </c>
      <c r="F372" s="293"/>
      <c r="G372" s="293"/>
      <c r="H372" s="294">
        <v>17</v>
      </c>
      <c r="I372" s="294" t="str">
        <f>IFERROR(_xlfn.IFNA(VLOOKUP($D:$D,history!$I:$Y,3,0),VLOOKUP(E:E,history!$H:$Y,4,0)),"--")</f>
        <v>--</v>
      </c>
      <c r="J372" s="282" t="s">
        <v>9870</v>
      </c>
      <c r="K372" s="282" t="str">
        <f t="shared" si="67"/>
        <v/>
      </c>
      <c r="L372" s="312">
        <f t="shared" si="68"/>
        <v>261.14</v>
      </c>
      <c r="M372" s="312">
        <f t="shared" si="69"/>
        <v>395.66</v>
      </c>
      <c r="N372" s="297" t="str">
        <f>_xlfn.IFNA(VLOOKUP($E:$E,'1'!$A:$E,3,0),"")</f>
        <v/>
      </c>
      <c r="O372" s="297" t="str">
        <f>_xlfn.IFNA(VLOOKUP($E:$E,'2'!$A:$E,3,0),"")</f>
        <v/>
      </c>
      <c r="P372" s="297" t="str">
        <f>_xlfn.IFNA(VLOOKUP($E:$E,'3'!$A:$D,3,0),"")</f>
        <v/>
      </c>
      <c r="Q372" s="297" t="str">
        <f>_xlfn.IFNA(VLOOKUP($E:$E,'4'!$A:$F,3,0),"")</f>
        <v/>
      </c>
      <c r="R372" s="297" t="str">
        <f>_xlfn.IFNA(VLOOKUP($E:$E,'5'!$A:$F,3,0),"")</f>
        <v/>
      </c>
      <c r="S372" s="297" t="str">
        <f>_xlfn.IFNA(VLOOKUP($E:$E,'6'!$A:$F,3,0),"")</f>
        <v/>
      </c>
      <c r="T372" s="313">
        <v>1</v>
      </c>
      <c r="U372" s="313">
        <v>1</v>
      </c>
      <c r="V372" s="313">
        <v>25</v>
      </c>
      <c r="W372" s="314">
        <v>0.36399999999999999</v>
      </c>
      <c r="X372" s="315">
        <v>1.4400000000000001E-3</v>
      </c>
      <c r="Y372" s="749">
        <v>380</v>
      </c>
      <c r="Z372" s="282"/>
      <c r="AA372" s="316" t="s">
        <v>10388</v>
      </c>
      <c r="AB372" s="282" t="s">
        <v>9163</v>
      </c>
      <c r="AC372" s="317" t="s">
        <v>2081</v>
      </c>
      <c r="AD372" s="318" t="s">
        <v>2740</v>
      </c>
      <c r="AE372" s="319">
        <v>0</v>
      </c>
      <c r="AF372" s="319" t="s">
        <v>11282</v>
      </c>
      <c r="AG372" s="320">
        <v>4.96</v>
      </c>
      <c r="AH372" s="321">
        <f t="shared" si="70"/>
        <v>0</v>
      </c>
      <c r="AI372" s="287">
        <f>_xlfn.IFNA(VLOOKUP(AD:AD,грп!B:C,2,0),0)</f>
        <v>0</v>
      </c>
      <c r="AJ372" s="607">
        <v>24</v>
      </c>
      <c r="AK372" s="672">
        <f t="shared" si="60"/>
        <v>0</v>
      </c>
      <c r="AL372" s="174"/>
    </row>
    <row r="373" spans="1:39" s="4" customFormat="1" ht="12" customHeight="1" outlineLevel="1" x14ac:dyDescent="0.35">
      <c r="A373" s="307" t="s">
        <v>10402</v>
      </c>
      <c r="B373" s="308" t="s">
        <v>6238</v>
      </c>
      <c r="C373" s="328"/>
      <c r="D373" s="310" t="s">
        <v>1773</v>
      </c>
      <c r="E373" s="322" t="s">
        <v>1777</v>
      </c>
      <c r="F373" s="293"/>
      <c r="G373" s="293"/>
      <c r="H373" s="294">
        <v>7</v>
      </c>
      <c r="I373" s="294" t="str">
        <f>IFERROR(_xlfn.IFNA(VLOOKUP($D:$D,history!$I:$Y,3,0),VLOOKUP(E:E,history!$H:$Y,4,0)),"--")</f>
        <v>--</v>
      </c>
      <c r="J373" s="282" t="s">
        <v>9870</v>
      </c>
      <c r="K373" s="282" t="str">
        <f t="shared" si="67"/>
        <v/>
      </c>
      <c r="L373" s="312">
        <f t="shared" si="68"/>
        <v>291.14999999999998</v>
      </c>
      <c r="M373" s="312">
        <f t="shared" si="69"/>
        <v>441.13</v>
      </c>
      <c r="N373" s="297" t="str">
        <f>_xlfn.IFNA(VLOOKUP($E:$E,'1'!$A:$E,3,0),"")</f>
        <v/>
      </c>
      <c r="O373" s="297" t="str">
        <f>_xlfn.IFNA(VLOOKUP($E:$E,'2'!$A:$E,3,0),"")</f>
        <v/>
      </c>
      <c r="P373" s="297" t="str">
        <f>_xlfn.IFNA(VLOOKUP($E:$E,'3'!$A:$D,3,0),"")</f>
        <v/>
      </c>
      <c r="Q373" s="297" t="str">
        <f>_xlfn.IFNA(VLOOKUP($E:$E,'4'!$A:$F,3,0),"")</f>
        <v/>
      </c>
      <c r="R373" s="297" t="str">
        <f>_xlfn.IFNA(VLOOKUP($E:$E,'5'!$A:$F,3,0),"")</f>
        <v/>
      </c>
      <c r="S373" s="297" t="str">
        <f>_xlfn.IFNA(VLOOKUP($E:$E,'6'!$A:$F,3,0),"")</f>
        <v/>
      </c>
      <c r="T373" s="313">
        <v>1</v>
      </c>
      <c r="U373" s="313">
        <v>1</v>
      </c>
      <c r="V373" s="313">
        <v>25</v>
      </c>
      <c r="W373" s="314">
        <v>0.58399999999999996</v>
      </c>
      <c r="X373" s="315">
        <v>2.3700000000000001E-3</v>
      </c>
      <c r="Y373" s="749">
        <v>420</v>
      </c>
      <c r="Z373" s="282"/>
      <c r="AA373" s="316" t="s">
        <v>10391</v>
      </c>
      <c r="AB373" s="282" t="s">
        <v>9163</v>
      </c>
      <c r="AC373" s="317" t="s">
        <v>2081</v>
      </c>
      <c r="AD373" s="318" t="s">
        <v>2740</v>
      </c>
      <c r="AE373" s="319">
        <v>0</v>
      </c>
      <c r="AF373" s="319" t="s">
        <v>11282</v>
      </c>
      <c r="AG373" s="320">
        <v>5.53</v>
      </c>
      <c r="AH373" s="321">
        <f t="shared" si="70"/>
        <v>0</v>
      </c>
      <c r="AI373" s="287">
        <f>_xlfn.IFNA(VLOOKUP(AD:AD,грп!B:C,2,0),0)</f>
        <v>0</v>
      </c>
      <c r="AJ373" s="607">
        <v>2</v>
      </c>
      <c r="AK373" s="672">
        <f t="shared" ref="AK373:AK435" si="71">C373</f>
        <v>0</v>
      </c>
      <c r="AL373" s="174"/>
    </row>
    <row r="374" spans="1:39" s="4" customFormat="1" ht="12" customHeight="1" outlineLevel="1" x14ac:dyDescent="0.35">
      <c r="A374" s="307" t="s">
        <v>10402</v>
      </c>
      <c r="B374" s="308" t="s">
        <v>6239</v>
      </c>
      <c r="C374" s="328"/>
      <c r="D374" s="310" t="s">
        <v>1774</v>
      </c>
      <c r="E374" s="322" t="s">
        <v>1778</v>
      </c>
      <c r="F374" s="293"/>
      <c r="G374" s="293"/>
      <c r="H374" s="294"/>
      <c r="I374" s="294" t="str">
        <f>IFERROR(_xlfn.IFNA(VLOOKUP($D:$D,history!$I:$Y,3,0),VLOOKUP(E:E,history!$H:$Y,4,0)),"--")</f>
        <v>V</v>
      </c>
      <c r="J374" s="282" t="s">
        <v>5946</v>
      </c>
      <c r="K374" s="282" t="str">
        <f t="shared" si="67"/>
        <v/>
      </c>
      <c r="L374" s="312">
        <f t="shared" si="68"/>
        <v>291.14999999999998</v>
      </c>
      <c r="M374" s="312">
        <f t="shared" si="69"/>
        <v>441.13</v>
      </c>
      <c r="N374" s="297" t="str">
        <f>_xlfn.IFNA(VLOOKUP($E:$E,'1'!$A:$E,3,0),"")</f>
        <v/>
      </c>
      <c r="O374" s="297" t="str">
        <f>_xlfn.IFNA(VLOOKUP($E:$E,'2'!$A:$E,3,0),"")</f>
        <v/>
      </c>
      <c r="P374" s="297" t="str">
        <f>_xlfn.IFNA(VLOOKUP($E:$E,'3'!$A:$D,3,0),"")</f>
        <v/>
      </c>
      <c r="Q374" s="297" t="str">
        <f>_xlfn.IFNA(VLOOKUP($E:$E,'4'!$A:$F,3,0),"")</f>
        <v/>
      </c>
      <c r="R374" s="297" t="str">
        <f>_xlfn.IFNA(VLOOKUP($E:$E,'5'!$A:$F,3,0),"")</f>
        <v/>
      </c>
      <c r="S374" s="297" t="str">
        <f>_xlfn.IFNA(VLOOKUP($E:$E,'6'!$A:$F,3,0),"")</f>
        <v/>
      </c>
      <c r="T374" s="313">
        <v>1</v>
      </c>
      <c r="U374" s="313">
        <v>1</v>
      </c>
      <c r="V374" s="313">
        <v>25</v>
      </c>
      <c r="W374" s="314">
        <v>0.55600000000000005</v>
      </c>
      <c r="X374" s="315">
        <v>2.1199999999999999E-3</v>
      </c>
      <c r="Y374" s="749">
        <v>420</v>
      </c>
      <c r="Z374" s="282"/>
      <c r="AA374" s="316" t="s">
        <v>10396</v>
      </c>
      <c r="AB374" s="282" t="s">
        <v>9163</v>
      </c>
      <c r="AC374" s="317" t="s">
        <v>2081</v>
      </c>
      <c r="AD374" s="318" t="s">
        <v>2740</v>
      </c>
      <c r="AE374" s="319">
        <v>0</v>
      </c>
      <c r="AF374" s="319" t="s">
        <v>11282</v>
      </c>
      <c r="AG374" s="320">
        <v>5.53</v>
      </c>
      <c r="AH374" s="321">
        <f t="shared" si="70"/>
        <v>0</v>
      </c>
      <c r="AI374" s="287">
        <f>_xlfn.IFNA(VLOOKUP(AD:AD,грп!B:C,2,0),0)</f>
        <v>0</v>
      </c>
      <c r="AJ374" s="607">
        <v>0</v>
      </c>
      <c r="AK374" s="672">
        <f t="shared" si="71"/>
        <v>0</v>
      </c>
      <c r="AL374" s="174"/>
    </row>
    <row r="375" spans="1:39" s="4" customFormat="1" ht="12" customHeight="1" outlineLevel="1" x14ac:dyDescent="0.35">
      <c r="A375" s="307" t="s">
        <v>10402</v>
      </c>
      <c r="B375" s="308" t="s">
        <v>6240</v>
      </c>
      <c r="C375" s="290" t="s">
        <v>555</v>
      </c>
      <c r="D375" s="310" t="s">
        <v>1797</v>
      </c>
      <c r="E375" s="322" t="s">
        <v>366</v>
      </c>
      <c r="F375" s="293"/>
      <c r="G375" s="293"/>
      <c r="H375" s="294">
        <v>3</v>
      </c>
      <c r="I375" s="294" t="str">
        <f>IFERROR(_xlfn.IFNA(VLOOKUP($D:$D,history!$I:$Y,3,0),VLOOKUP(E:E,history!$H:$Y,4,0)),"--")</f>
        <v>--</v>
      </c>
      <c r="J375" s="282" t="s">
        <v>9870</v>
      </c>
      <c r="K375" s="282" t="str">
        <f t="shared" si="67"/>
        <v/>
      </c>
      <c r="L375" s="312">
        <f t="shared" si="68"/>
        <v>261.14</v>
      </c>
      <c r="M375" s="312">
        <f t="shared" si="69"/>
        <v>395.66</v>
      </c>
      <c r="N375" s="297" t="str">
        <f>_xlfn.IFNA(VLOOKUP($E:$E,'1'!$A:$E,3,0),"")</f>
        <v/>
      </c>
      <c r="O375" s="297" t="str">
        <f>_xlfn.IFNA(VLOOKUP($E:$E,'2'!$A:$E,3,0),"")</f>
        <v/>
      </c>
      <c r="P375" s="297" t="str">
        <f>_xlfn.IFNA(VLOOKUP($E:$E,'3'!$A:$D,3,0),"")</f>
        <v/>
      </c>
      <c r="Q375" s="297" t="str">
        <f>_xlfn.IFNA(VLOOKUP($E:$E,'4'!$A:$F,3,0),"")</f>
        <v/>
      </c>
      <c r="R375" s="297" t="str">
        <f>_xlfn.IFNA(VLOOKUP($E:$E,'5'!$A:$F,3,0),"")</f>
        <v/>
      </c>
      <c r="S375" s="297" t="str">
        <f>_xlfn.IFNA(VLOOKUP($E:$E,'6'!$A:$F,3,0),"")</f>
        <v/>
      </c>
      <c r="T375" s="313">
        <v>1</v>
      </c>
      <c r="U375" s="313">
        <v>1</v>
      </c>
      <c r="V375" s="313">
        <v>25</v>
      </c>
      <c r="W375" s="314">
        <v>0.47199999999999998</v>
      </c>
      <c r="X375" s="315">
        <v>2E-3</v>
      </c>
      <c r="Y375" s="749">
        <v>380</v>
      </c>
      <c r="Z375" s="282"/>
      <c r="AA375" s="316" t="s">
        <v>10390</v>
      </c>
      <c r="AB375" s="282" t="s">
        <v>9163</v>
      </c>
      <c r="AC375" s="317" t="s">
        <v>2081</v>
      </c>
      <c r="AD375" s="318" t="s">
        <v>2740</v>
      </c>
      <c r="AE375" s="319">
        <v>0</v>
      </c>
      <c r="AF375" s="319" t="s">
        <v>11282</v>
      </c>
      <c r="AG375" s="320">
        <v>4.96</v>
      </c>
      <c r="AH375" s="321">
        <f t="shared" si="70"/>
        <v>0</v>
      </c>
      <c r="AI375" s="287">
        <f>_xlfn.IFNA(VLOOKUP(AD:AD,грп!B:C,2,0),0)</f>
        <v>0</v>
      </c>
      <c r="AJ375" s="607">
        <v>13</v>
      </c>
      <c r="AK375" s="672" t="str">
        <f t="shared" si="71"/>
        <v xml:space="preserve"> </v>
      </c>
      <c r="AL375" s="174"/>
    </row>
    <row r="376" spans="1:39" s="4" customFormat="1" ht="12" customHeight="1" outlineLevel="1" x14ac:dyDescent="0.35">
      <c r="A376" s="307" t="s">
        <v>10402</v>
      </c>
      <c r="B376" s="308" t="s">
        <v>6241</v>
      </c>
      <c r="C376" s="290" t="s">
        <v>555</v>
      </c>
      <c r="D376" s="310" t="s">
        <v>1798</v>
      </c>
      <c r="E376" s="322" t="s">
        <v>367</v>
      </c>
      <c r="F376" s="293"/>
      <c r="G376" s="293"/>
      <c r="H376" s="294">
        <v>16</v>
      </c>
      <c r="I376" s="294" t="str">
        <f>IFERROR(_xlfn.IFNA(VLOOKUP($D:$D,history!$I:$Y,3,0),VLOOKUP(E:E,history!$H:$Y,4,0)),"--")</f>
        <v>--</v>
      </c>
      <c r="J376" s="282" t="s">
        <v>9870</v>
      </c>
      <c r="K376" s="282" t="str">
        <f t="shared" si="67"/>
        <v/>
      </c>
      <c r="L376" s="312">
        <f t="shared" si="68"/>
        <v>261.14</v>
      </c>
      <c r="M376" s="312">
        <f t="shared" si="69"/>
        <v>395.66</v>
      </c>
      <c r="N376" s="297" t="str">
        <f>_xlfn.IFNA(VLOOKUP($E:$E,'1'!$A:$E,3,0),"")</f>
        <v/>
      </c>
      <c r="O376" s="297" t="str">
        <f>_xlfn.IFNA(VLOOKUP($E:$E,'2'!$A:$E,3,0),"")</f>
        <v/>
      </c>
      <c r="P376" s="297" t="str">
        <f>_xlfn.IFNA(VLOOKUP($E:$E,'3'!$A:$D,3,0),"")</f>
        <v/>
      </c>
      <c r="Q376" s="297" t="str">
        <f>_xlfn.IFNA(VLOOKUP($E:$E,'4'!$A:$F,3,0),"")</f>
        <v/>
      </c>
      <c r="R376" s="297" t="str">
        <f>_xlfn.IFNA(VLOOKUP($E:$E,'5'!$A:$F,3,0),"")</f>
        <v/>
      </c>
      <c r="S376" s="297" t="str">
        <f>_xlfn.IFNA(VLOOKUP($E:$E,'6'!$A:$F,3,0),"")</f>
        <v/>
      </c>
      <c r="T376" s="313">
        <v>1</v>
      </c>
      <c r="U376" s="313">
        <v>1</v>
      </c>
      <c r="V376" s="313">
        <v>25</v>
      </c>
      <c r="W376" s="314">
        <v>0.496</v>
      </c>
      <c r="X376" s="315">
        <v>1.8500000000000001E-3</v>
      </c>
      <c r="Y376" s="749">
        <v>380</v>
      </c>
      <c r="Z376" s="282"/>
      <c r="AA376" s="316" t="s">
        <v>10390</v>
      </c>
      <c r="AB376" s="282" t="s">
        <v>9163</v>
      </c>
      <c r="AC376" s="317" t="s">
        <v>2081</v>
      </c>
      <c r="AD376" s="318" t="s">
        <v>2740</v>
      </c>
      <c r="AE376" s="319">
        <v>0</v>
      </c>
      <c r="AF376" s="319" t="s">
        <v>11282</v>
      </c>
      <c r="AG376" s="320">
        <v>4.96</v>
      </c>
      <c r="AH376" s="321">
        <f t="shared" si="70"/>
        <v>0</v>
      </c>
      <c r="AI376" s="287">
        <f>_xlfn.IFNA(VLOOKUP(AD:AD,грп!B:C,2,0),0)</f>
        <v>0</v>
      </c>
      <c r="AJ376" s="607">
        <v>16</v>
      </c>
      <c r="AK376" s="672" t="str">
        <f t="shared" si="71"/>
        <v xml:space="preserve"> </v>
      </c>
      <c r="AL376" s="174"/>
    </row>
    <row r="377" spans="1:39" s="4" customFormat="1" ht="12" customHeight="1" outlineLevel="1" x14ac:dyDescent="0.35">
      <c r="A377" s="307" t="s">
        <v>10402</v>
      </c>
      <c r="B377" s="308" t="s">
        <v>6242</v>
      </c>
      <c r="C377" s="290" t="s">
        <v>555</v>
      </c>
      <c r="D377" s="310" t="s">
        <v>1799</v>
      </c>
      <c r="E377" s="322" t="s">
        <v>368</v>
      </c>
      <c r="F377" s="293"/>
      <c r="G377" s="293"/>
      <c r="H377" s="294"/>
      <c r="I377" s="294" t="str">
        <f>IFERROR(_xlfn.IFNA(VLOOKUP($D:$D,history!$I:$Y,3,0),VLOOKUP(E:E,history!$H:$Y,4,0)),"--")</f>
        <v>--</v>
      </c>
      <c r="J377" s="282" t="s">
        <v>9870</v>
      </c>
      <c r="K377" s="282" t="str">
        <f t="shared" si="67"/>
        <v/>
      </c>
      <c r="L377" s="312">
        <f t="shared" si="68"/>
        <v>261.14</v>
      </c>
      <c r="M377" s="312">
        <f t="shared" si="69"/>
        <v>395.66</v>
      </c>
      <c r="N377" s="297" t="str">
        <f>_xlfn.IFNA(VLOOKUP($E:$E,'1'!$A:$E,3,0),"")</f>
        <v/>
      </c>
      <c r="O377" s="297" t="str">
        <f>_xlfn.IFNA(VLOOKUP($E:$E,'2'!$A:$E,3,0),"")</f>
        <v/>
      </c>
      <c r="P377" s="297" t="str">
        <f>_xlfn.IFNA(VLOOKUP($E:$E,'3'!$A:$D,3,0),"")</f>
        <v/>
      </c>
      <c r="Q377" s="297" t="str">
        <f>_xlfn.IFNA(VLOOKUP($E:$E,'4'!$A:$F,3,0),"")</f>
        <v/>
      </c>
      <c r="R377" s="297" t="str">
        <f>_xlfn.IFNA(VLOOKUP($E:$E,'5'!$A:$F,3,0),"")</f>
        <v/>
      </c>
      <c r="S377" s="297" t="str">
        <f>_xlfn.IFNA(VLOOKUP($E:$E,'6'!$A:$F,3,0),"")</f>
        <v/>
      </c>
      <c r="T377" s="313">
        <v>1</v>
      </c>
      <c r="U377" s="313">
        <v>1</v>
      </c>
      <c r="V377" s="313">
        <v>25</v>
      </c>
      <c r="W377" s="314">
        <v>0.33</v>
      </c>
      <c r="X377" s="315">
        <v>1.34E-3</v>
      </c>
      <c r="Y377" s="749">
        <v>380</v>
      </c>
      <c r="Z377" s="282"/>
      <c r="AA377" s="316" t="s">
        <v>10390</v>
      </c>
      <c r="AB377" s="282" t="s">
        <v>9163</v>
      </c>
      <c r="AC377" s="317" t="s">
        <v>2081</v>
      </c>
      <c r="AD377" s="318" t="s">
        <v>2740</v>
      </c>
      <c r="AE377" s="319">
        <v>0</v>
      </c>
      <c r="AF377" s="319" t="s">
        <v>11282</v>
      </c>
      <c r="AG377" s="320">
        <v>4.96</v>
      </c>
      <c r="AH377" s="321">
        <f t="shared" si="70"/>
        <v>0</v>
      </c>
      <c r="AI377" s="287">
        <f>_xlfn.IFNA(VLOOKUP(AD:AD,грп!B:C,2,0),0)</f>
        <v>0</v>
      </c>
      <c r="AJ377" s="607">
        <v>5</v>
      </c>
      <c r="AK377" s="672" t="str">
        <f t="shared" si="71"/>
        <v xml:space="preserve"> </v>
      </c>
      <c r="AL377" s="174"/>
    </row>
    <row r="378" spans="1:39" s="4" customFormat="1" ht="12" customHeight="1" outlineLevel="1" x14ac:dyDescent="0.35">
      <c r="A378" s="307" t="s">
        <v>10402</v>
      </c>
      <c r="B378" s="308" t="s">
        <v>6243</v>
      </c>
      <c r="C378" s="290" t="s">
        <v>555</v>
      </c>
      <c r="D378" s="310" t="s">
        <v>1800</v>
      </c>
      <c r="E378" s="322" t="s">
        <v>369</v>
      </c>
      <c r="F378" s="293"/>
      <c r="G378" s="293"/>
      <c r="H378" s="294">
        <v>33</v>
      </c>
      <c r="I378" s="294" t="str">
        <f>IFERROR(_xlfn.IFNA(VLOOKUP($D:$D,history!$I:$Y,3,0),VLOOKUP(E:E,history!$H:$Y,4,0)),"--")</f>
        <v>--</v>
      </c>
      <c r="J378" s="282" t="s">
        <v>9870</v>
      </c>
      <c r="K378" s="282" t="str">
        <f t="shared" si="67"/>
        <v/>
      </c>
      <c r="L378" s="312">
        <f t="shared" si="68"/>
        <v>261.14</v>
      </c>
      <c r="M378" s="312">
        <f t="shared" si="69"/>
        <v>395.66</v>
      </c>
      <c r="N378" s="297" t="str">
        <f>_xlfn.IFNA(VLOOKUP($E:$E,'1'!$A:$E,3,0),"")</f>
        <v/>
      </c>
      <c r="O378" s="297" t="str">
        <f>_xlfn.IFNA(VLOOKUP($E:$E,'2'!$A:$E,3,0),"")</f>
        <v/>
      </c>
      <c r="P378" s="297" t="str">
        <f>_xlfn.IFNA(VLOOKUP($E:$E,'3'!$A:$D,3,0),"")</f>
        <v/>
      </c>
      <c r="Q378" s="297" t="str">
        <f>_xlfn.IFNA(VLOOKUP($E:$E,'4'!$A:$F,3,0),"")</f>
        <v/>
      </c>
      <c r="R378" s="297" t="str">
        <f>_xlfn.IFNA(VLOOKUP($E:$E,'5'!$A:$F,3,0),"")</f>
        <v/>
      </c>
      <c r="S378" s="297" t="str">
        <f>_xlfn.IFNA(VLOOKUP($E:$E,'6'!$A:$F,3,0),"")</f>
        <v/>
      </c>
      <c r="T378" s="313">
        <v>1</v>
      </c>
      <c r="U378" s="313">
        <v>1</v>
      </c>
      <c r="V378" s="313">
        <v>25</v>
      </c>
      <c r="W378" s="314">
        <v>0.32400000000000001</v>
      </c>
      <c r="X378" s="315">
        <v>1.34E-3</v>
      </c>
      <c r="Y378" s="749">
        <v>380</v>
      </c>
      <c r="Z378" s="282"/>
      <c r="AA378" s="316" t="s">
        <v>10391</v>
      </c>
      <c r="AB378" s="282" t="s">
        <v>9163</v>
      </c>
      <c r="AC378" s="317" t="s">
        <v>2081</v>
      </c>
      <c r="AD378" s="318" t="s">
        <v>2740</v>
      </c>
      <c r="AE378" s="319">
        <v>0</v>
      </c>
      <c r="AF378" s="319" t="s">
        <v>11282</v>
      </c>
      <c r="AG378" s="320">
        <v>4.96</v>
      </c>
      <c r="AH378" s="321">
        <f t="shared" si="70"/>
        <v>0</v>
      </c>
      <c r="AI378" s="287">
        <f>_xlfn.IFNA(VLOOKUP(AD:AD,грп!B:C,2,0),0)</f>
        <v>0</v>
      </c>
      <c r="AJ378" s="607">
        <v>15</v>
      </c>
      <c r="AK378" s="672" t="str">
        <f t="shared" si="71"/>
        <v xml:space="preserve"> </v>
      </c>
      <c r="AL378" s="174"/>
    </row>
    <row r="379" spans="1:39" s="4" customFormat="1" ht="12" customHeight="1" outlineLevel="1" x14ac:dyDescent="0.35">
      <c r="A379" s="307" t="s">
        <v>10402</v>
      </c>
      <c r="B379" s="308" t="s">
        <v>6244</v>
      </c>
      <c r="C379" s="290" t="s">
        <v>555</v>
      </c>
      <c r="D379" s="310" t="s">
        <v>1801</v>
      </c>
      <c r="E379" s="322" t="s">
        <v>370</v>
      </c>
      <c r="F379" s="293"/>
      <c r="G379" s="293"/>
      <c r="H379" s="294">
        <v>11</v>
      </c>
      <c r="I379" s="294" t="str">
        <f>IFERROR(_xlfn.IFNA(VLOOKUP($D:$D,history!$I:$Y,3,0),VLOOKUP(E:E,history!$H:$Y,4,0)),"--")</f>
        <v>--</v>
      </c>
      <c r="J379" s="282" t="s">
        <v>5946</v>
      </c>
      <c r="K379" s="282" t="str">
        <f t="shared" si="67"/>
        <v/>
      </c>
      <c r="L379" s="312">
        <f t="shared" si="68"/>
        <v>312.73</v>
      </c>
      <c r="M379" s="312">
        <f t="shared" si="69"/>
        <v>473.83</v>
      </c>
      <c r="N379" s="297" t="str">
        <f>_xlfn.IFNA(VLOOKUP($E:$E,'1'!$A:$E,3,0),"")</f>
        <v/>
      </c>
      <c r="O379" s="297" t="str">
        <f>_xlfn.IFNA(VLOOKUP($E:$E,'2'!$A:$E,3,0),"")</f>
        <v/>
      </c>
      <c r="P379" s="297" t="str">
        <f>_xlfn.IFNA(VLOOKUP($E:$E,'3'!$A:$D,3,0),"")</f>
        <v/>
      </c>
      <c r="Q379" s="297" t="str">
        <f>_xlfn.IFNA(VLOOKUP($E:$E,'4'!$A:$F,3,0),"")</f>
        <v/>
      </c>
      <c r="R379" s="297" t="str">
        <f>_xlfn.IFNA(VLOOKUP($E:$E,'5'!$A:$F,3,0),"")</f>
        <v/>
      </c>
      <c r="S379" s="297" t="str">
        <f>_xlfn.IFNA(VLOOKUP($E:$E,'6'!$A:$F,3,0),"")</f>
        <v/>
      </c>
      <c r="T379" s="313">
        <v>1</v>
      </c>
      <c r="U379" s="313">
        <v>1</v>
      </c>
      <c r="V379" s="313">
        <v>25</v>
      </c>
      <c r="W379" s="314">
        <v>0.5</v>
      </c>
      <c r="X379" s="315">
        <v>1.9400000000000001E-3</v>
      </c>
      <c r="Y379" s="749">
        <v>450</v>
      </c>
      <c r="Z379" s="282"/>
      <c r="AA379" s="316" t="s">
        <v>10396</v>
      </c>
      <c r="AB379" s="282" t="s">
        <v>9163</v>
      </c>
      <c r="AC379" s="317" t="s">
        <v>2081</v>
      </c>
      <c r="AD379" s="318" t="s">
        <v>2740</v>
      </c>
      <c r="AE379" s="319">
        <v>0</v>
      </c>
      <c r="AF379" s="319" t="s">
        <v>11282</v>
      </c>
      <c r="AG379" s="320">
        <v>5.94</v>
      </c>
      <c r="AH379" s="321">
        <f t="shared" si="70"/>
        <v>0</v>
      </c>
      <c r="AI379" s="287">
        <f>_xlfn.IFNA(VLOOKUP(AD:AD,грп!B:C,2,0),0)</f>
        <v>0</v>
      </c>
      <c r="AJ379" s="607">
        <v>0</v>
      </c>
      <c r="AK379" s="672" t="str">
        <f t="shared" si="71"/>
        <v xml:space="preserve"> </v>
      </c>
      <c r="AL379" s="174"/>
    </row>
    <row r="380" spans="1:39" s="4" customFormat="1" ht="12" customHeight="1" outlineLevel="1" x14ac:dyDescent="0.35">
      <c r="A380" s="307" t="s">
        <v>10402</v>
      </c>
      <c r="B380" s="308" t="s">
        <v>6245</v>
      </c>
      <c r="C380" s="290" t="s">
        <v>555</v>
      </c>
      <c r="D380" s="310" t="s">
        <v>1802</v>
      </c>
      <c r="E380" s="322" t="s">
        <v>371</v>
      </c>
      <c r="F380" s="293"/>
      <c r="G380" s="293"/>
      <c r="H380" s="294"/>
      <c r="I380" s="294" t="str">
        <f>IFERROR(_xlfn.IFNA(VLOOKUP($D:$D,history!$I:$Y,3,0),VLOOKUP(E:E,history!$H:$Y,4,0)),"--")</f>
        <v>--</v>
      </c>
      <c r="J380" s="282" t="s">
        <v>5946</v>
      </c>
      <c r="K380" s="282" t="str">
        <f t="shared" si="67"/>
        <v/>
      </c>
      <c r="L380" s="312">
        <f t="shared" si="68"/>
        <v>298.52</v>
      </c>
      <c r="M380" s="312">
        <f t="shared" si="69"/>
        <v>452.3</v>
      </c>
      <c r="N380" s="297" t="str">
        <f>_xlfn.IFNA(VLOOKUP($E:$E,'1'!$A:$E,3,0),"")</f>
        <v/>
      </c>
      <c r="O380" s="297" t="str">
        <f>_xlfn.IFNA(VLOOKUP($E:$E,'2'!$A:$E,3,0),"")</f>
        <v/>
      </c>
      <c r="P380" s="297" t="str">
        <f>_xlfn.IFNA(VLOOKUP($E:$E,'3'!$A:$D,3,0),"")</f>
        <v/>
      </c>
      <c r="Q380" s="297" t="str">
        <f>_xlfn.IFNA(VLOOKUP($E:$E,'4'!$A:$F,3,0),"")</f>
        <v/>
      </c>
      <c r="R380" s="297" t="str">
        <f>_xlfn.IFNA(VLOOKUP($E:$E,'5'!$A:$F,3,0),"")</f>
        <v/>
      </c>
      <c r="S380" s="297" t="str">
        <f>_xlfn.IFNA(VLOOKUP($E:$E,'6'!$A:$F,3,0),"")</f>
        <v/>
      </c>
      <c r="T380" s="313">
        <v>1</v>
      </c>
      <c r="U380" s="313">
        <v>1</v>
      </c>
      <c r="V380" s="313">
        <v>25</v>
      </c>
      <c r="W380" s="314">
        <v>0.432</v>
      </c>
      <c r="X380" s="315">
        <v>1.6199999999999999E-3</v>
      </c>
      <c r="Y380" s="749">
        <v>430</v>
      </c>
      <c r="Z380" s="282"/>
      <c r="AA380" s="316" t="s">
        <v>10396</v>
      </c>
      <c r="AB380" s="282" t="s">
        <v>9163</v>
      </c>
      <c r="AC380" s="317" t="s">
        <v>2081</v>
      </c>
      <c r="AD380" s="318" t="s">
        <v>2740</v>
      </c>
      <c r="AE380" s="319">
        <v>0</v>
      </c>
      <c r="AF380" s="319" t="s">
        <v>11282</v>
      </c>
      <c r="AG380" s="320">
        <v>5.67</v>
      </c>
      <c r="AH380" s="321">
        <f t="shared" si="70"/>
        <v>0</v>
      </c>
      <c r="AI380" s="287">
        <f>_xlfn.IFNA(VLOOKUP(AD:AD,грп!B:C,2,0),0)</f>
        <v>0</v>
      </c>
      <c r="AJ380" s="607">
        <v>0</v>
      </c>
      <c r="AK380" s="672" t="str">
        <f t="shared" si="71"/>
        <v xml:space="preserve"> </v>
      </c>
      <c r="AL380" s="174"/>
    </row>
    <row r="381" spans="1:39" s="4" customFormat="1" ht="12" customHeight="1" outlineLevel="1" x14ac:dyDescent="0.35">
      <c r="A381" s="307" t="s">
        <v>10402</v>
      </c>
      <c r="B381" s="308" t="s">
        <v>6246</v>
      </c>
      <c r="C381" s="290" t="s">
        <v>555</v>
      </c>
      <c r="D381" s="310" t="s">
        <v>1803</v>
      </c>
      <c r="E381" s="322" t="s">
        <v>372</v>
      </c>
      <c r="F381" s="293"/>
      <c r="G381" s="293"/>
      <c r="H381" s="294">
        <v>4</v>
      </c>
      <c r="I381" s="294" t="str">
        <f>IFERROR(_xlfn.IFNA(VLOOKUP($D:$D,history!$I:$Y,3,0),VLOOKUP(E:E,history!$H:$Y,4,0)),"--")</f>
        <v>--</v>
      </c>
      <c r="J381" s="282" t="s">
        <v>9870</v>
      </c>
      <c r="K381" s="282" t="str">
        <f t="shared" si="67"/>
        <v/>
      </c>
      <c r="L381" s="312">
        <f t="shared" si="68"/>
        <v>282.2</v>
      </c>
      <c r="M381" s="312">
        <f t="shared" si="69"/>
        <v>427.57</v>
      </c>
      <c r="N381" s="297" t="str">
        <f>_xlfn.IFNA(VLOOKUP($E:$E,'1'!$A:$E,3,0),"")</f>
        <v/>
      </c>
      <c r="O381" s="297" t="str">
        <f>_xlfn.IFNA(VLOOKUP($E:$E,'2'!$A:$E,3,0),"")</f>
        <v/>
      </c>
      <c r="P381" s="297" t="str">
        <f>_xlfn.IFNA(VLOOKUP($E:$E,'3'!$A:$D,3,0),"")</f>
        <v/>
      </c>
      <c r="Q381" s="297" t="str">
        <f>_xlfn.IFNA(VLOOKUP($E:$E,'4'!$A:$F,3,0),"")</f>
        <v/>
      </c>
      <c r="R381" s="297" t="str">
        <f>_xlfn.IFNA(VLOOKUP($E:$E,'5'!$A:$F,3,0),"")</f>
        <v/>
      </c>
      <c r="S381" s="297" t="str">
        <f>_xlfn.IFNA(VLOOKUP($E:$E,'6'!$A:$F,3,0),"")</f>
        <v/>
      </c>
      <c r="T381" s="313">
        <v>1</v>
      </c>
      <c r="U381" s="313">
        <v>1</v>
      </c>
      <c r="V381" s="313">
        <v>25</v>
      </c>
      <c r="W381" s="314">
        <v>0.4</v>
      </c>
      <c r="X381" s="315">
        <v>1.6199999999999999E-3</v>
      </c>
      <c r="Y381" s="749">
        <v>410</v>
      </c>
      <c r="Z381" s="282"/>
      <c r="AA381" s="316" t="s">
        <v>10391</v>
      </c>
      <c r="AB381" s="282" t="s">
        <v>9163</v>
      </c>
      <c r="AC381" s="317" t="s">
        <v>2081</v>
      </c>
      <c r="AD381" s="318" t="s">
        <v>2740</v>
      </c>
      <c r="AE381" s="319">
        <v>0</v>
      </c>
      <c r="AF381" s="319" t="s">
        <v>11282</v>
      </c>
      <c r="AG381" s="320">
        <v>5.36</v>
      </c>
      <c r="AH381" s="321">
        <f t="shared" si="70"/>
        <v>0</v>
      </c>
      <c r="AI381" s="287">
        <f>_xlfn.IFNA(VLOOKUP(AD:AD,грп!B:C,2,0),0)</f>
        <v>0</v>
      </c>
      <c r="AJ381" s="607">
        <v>4</v>
      </c>
      <c r="AK381" s="672" t="str">
        <f t="shared" si="71"/>
        <v xml:space="preserve"> </v>
      </c>
      <c r="AL381" s="174"/>
    </row>
    <row r="382" spans="1:39" s="12" customFormat="1" ht="12" customHeight="1" outlineLevel="1" x14ac:dyDescent="0.35">
      <c r="A382" s="307" t="s">
        <v>10402</v>
      </c>
      <c r="B382" s="308" t="s">
        <v>6247</v>
      </c>
      <c r="C382" s="290" t="s">
        <v>555</v>
      </c>
      <c r="D382" s="310" t="s">
        <v>1804</v>
      </c>
      <c r="E382" s="322" t="s">
        <v>373</v>
      </c>
      <c r="F382" s="293"/>
      <c r="G382" s="293"/>
      <c r="H382" s="294">
        <v>17</v>
      </c>
      <c r="I382" s="294" t="str">
        <f>IFERROR(_xlfn.IFNA(VLOOKUP($D:$D,history!$I:$Y,3,0),VLOOKUP(E:E,history!$H:$Y,4,0)),"--")</f>
        <v>--</v>
      </c>
      <c r="J382" s="282" t="s">
        <v>5946</v>
      </c>
      <c r="K382" s="282" t="str">
        <f t="shared" si="67"/>
        <v/>
      </c>
      <c r="L382" s="312">
        <f t="shared" si="68"/>
        <v>312.73</v>
      </c>
      <c r="M382" s="312">
        <f t="shared" si="69"/>
        <v>473.83</v>
      </c>
      <c r="N382" s="297" t="str">
        <f>_xlfn.IFNA(VLOOKUP($E:$E,'1'!$A:$E,3,0),"")</f>
        <v/>
      </c>
      <c r="O382" s="297" t="str">
        <f>_xlfn.IFNA(VLOOKUP($E:$E,'2'!$A:$E,3,0),"")</f>
        <v/>
      </c>
      <c r="P382" s="297" t="str">
        <f>_xlfn.IFNA(VLOOKUP($E:$E,'3'!$A:$D,3,0),"")</f>
        <v/>
      </c>
      <c r="Q382" s="297" t="str">
        <f>_xlfn.IFNA(VLOOKUP($E:$E,'4'!$A:$F,3,0),"")</f>
        <v/>
      </c>
      <c r="R382" s="297" t="str">
        <f>_xlfn.IFNA(VLOOKUP($E:$E,'5'!$A:$F,3,0),"")</f>
        <v/>
      </c>
      <c r="S382" s="297" t="str">
        <f>_xlfn.IFNA(VLOOKUP($E:$E,'6'!$A:$F,3,0),"")</f>
        <v/>
      </c>
      <c r="T382" s="313">
        <v>1</v>
      </c>
      <c r="U382" s="313">
        <v>1</v>
      </c>
      <c r="V382" s="313">
        <v>25</v>
      </c>
      <c r="W382" s="314">
        <v>0.37</v>
      </c>
      <c r="X382" s="315">
        <v>1.6199999999999999E-3</v>
      </c>
      <c r="Y382" s="749">
        <v>450</v>
      </c>
      <c r="Z382" s="282"/>
      <c r="AA382" s="316" t="s">
        <v>10396</v>
      </c>
      <c r="AB382" s="282" t="s">
        <v>9163</v>
      </c>
      <c r="AC382" s="317" t="s">
        <v>2081</v>
      </c>
      <c r="AD382" s="318" t="s">
        <v>2740</v>
      </c>
      <c r="AE382" s="319">
        <v>0</v>
      </c>
      <c r="AF382" s="319" t="s">
        <v>11282</v>
      </c>
      <c r="AG382" s="320">
        <v>5.94</v>
      </c>
      <c r="AH382" s="321">
        <f t="shared" si="70"/>
        <v>0</v>
      </c>
      <c r="AI382" s="287">
        <f>_xlfn.IFNA(VLOOKUP(AD:AD,грп!B:C,2,0),0)</f>
        <v>0</v>
      </c>
      <c r="AJ382" s="607">
        <v>0</v>
      </c>
      <c r="AK382" s="672" t="str">
        <f t="shared" si="71"/>
        <v xml:space="preserve"> </v>
      </c>
      <c r="AL382" s="174"/>
      <c r="AM382" s="4"/>
    </row>
    <row r="383" spans="1:39" s="4" customFormat="1" ht="11.45" customHeight="1" x14ac:dyDescent="0.35">
      <c r="A383" s="288"/>
      <c r="B383" s="289"/>
      <c r="C383" s="290" t="s">
        <v>555</v>
      </c>
      <c r="D383" s="291" t="s">
        <v>4047</v>
      </c>
      <c r="E383" s="292"/>
      <c r="F383" s="293"/>
      <c r="G383" s="293"/>
      <c r="H383" s="294"/>
      <c r="I383" s="294"/>
      <c r="J383" s="282" t="s">
        <v>393</v>
      </c>
      <c r="K383" s="282" t="str">
        <f t="shared" si="67"/>
        <v/>
      </c>
      <c r="L383" s="295"/>
      <c r="M383" s="296"/>
      <c r="N383" s="297"/>
      <c r="O383" s="297"/>
      <c r="P383" s="297"/>
      <c r="Q383" s="297" t="str">
        <f>_xlfn.IFNA(VLOOKUP($E:$E,'4'!$A:$F,3,0),"")</f>
        <v/>
      </c>
      <c r="R383" s="297" t="str">
        <f>_xlfn.IFNA(VLOOKUP($E:$E,'5'!$A:$F,3,0),"")</f>
        <v/>
      </c>
      <c r="S383" s="297"/>
      <c r="T383" s="298"/>
      <c r="U383" s="299"/>
      <c r="V383" s="299"/>
      <c r="W383" s="300"/>
      <c r="X383" s="301"/>
      <c r="Y383" s="749"/>
      <c r="Z383" s="282"/>
      <c r="AA383" s="280"/>
      <c r="AB383" s="280" t="s">
        <v>393</v>
      </c>
      <c r="AC383" s="302"/>
      <c r="AD383" s="338" t="s">
        <v>4047</v>
      </c>
      <c r="AE383" s="280"/>
      <c r="AF383" s="329"/>
      <c r="AG383" s="305"/>
      <c r="AH383" s="306"/>
      <c r="AI383" s="287">
        <f>_xlfn.IFNA(VLOOKUP(AD:AD,грп!B:C,2,0),0)</f>
        <v>0</v>
      </c>
      <c r="AJ383" s="607">
        <v>0</v>
      </c>
      <c r="AK383" s="672" t="str">
        <f t="shared" si="71"/>
        <v xml:space="preserve"> </v>
      </c>
      <c r="AL383" s="174"/>
    </row>
    <row r="384" spans="1:39" s="4" customFormat="1" ht="12" customHeight="1" outlineLevel="1" x14ac:dyDescent="0.35">
      <c r="A384" s="307" t="s">
        <v>1897</v>
      </c>
      <c r="B384" s="308" t="s">
        <v>6248</v>
      </c>
      <c r="C384" s="309"/>
      <c r="D384" s="310" t="s">
        <v>3141</v>
      </c>
      <c r="E384" s="292" t="s">
        <v>3033</v>
      </c>
      <c r="F384" s="293"/>
      <c r="G384" s="293"/>
      <c r="H384" s="294">
        <v>1</v>
      </c>
      <c r="I384" s="294" t="str">
        <f>IFERROR(_xlfn.IFNA(VLOOKUP($D:$D,history!$I:$Y,3,0),VLOOKUP(E:E,history!$H:$Y,4,0)),"--")</f>
        <v>--</v>
      </c>
      <c r="J384" s="282" t="s">
        <v>5946</v>
      </c>
      <c r="K384" s="282" t="str">
        <f t="shared" si="67"/>
        <v/>
      </c>
      <c r="L384" s="312">
        <f>IF($A$3="ИМ",ROUND($Y384*(1-($L$6-$F$4))*(1-$F$3)*(1+$AG$2),2),ROUND($M384*(1-($L$6-$F$4))*(1-$F$3)*(1+$AG$2),2))</f>
        <v>10373.27</v>
      </c>
      <c r="M384" s="312">
        <f>ROUND(IF($A$3="РЕГИОНЫ",AG384*$AG$3*$AG$1,IF(AI384=0,AG384*$AG$3*$AG$1,AG384*$AG$3*(1-5%)*$AG$1)),2)</f>
        <v>15717.08</v>
      </c>
      <c r="N384" s="297" t="str">
        <f>_xlfn.IFNA(VLOOKUP($E:$E,'1'!$A:$E,3,0),"")</f>
        <v/>
      </c>
      <c r="O384" s="297" t="str">
        <f>_xlfn.IFNA(VLOOKUP($E:$E,'2'!$A:$E,3,0),"")</f>
        <v/>
      </c>
      <c r="P384" s="297" t="str">
        <f>_xlfn.IFNA(VLOOKUP($E:$E,'3'!$A:$D,3,0),"")</f>
        <v/>
      </c>
      <c r="Q384" s="297" t="str">
        <f>_xlfn.IFNA(VLOOKUP($E:$E,'4'!$A:$F,3,0),"")</f>
        <v/>
      </c>
      <c r="R384" s="297">
        <f>_xlfn.IFNA(VLOOKUP($E:$E,'5'!$A:$F,3,0),"")</f>
        <v>7350</v>
      </c>
      <c r="S384" s="297" t="str">
        <f>_xlfn.IFNA(VLOOKUP($E:$E,'6'!$A:$F,3,0),"")</f>
        <v/>
      </c>
      <c r="T384" s="313">
        <v>1</v>
      </c>
      <c r="U384" s="313">
        <v>1</v>
      </c>
      <c r="V384" s="313">
        <v>2</v>
      </c>
      <c r="W384" s="314">
        <v>4.12</v>
      </c>
      <c r="X384" s="315">
        <v>2.4400000000000002E-2</v>
      </c>
      <c r="Y384" s="749">
        <v>14150</v>
      </c>
      <c r="Z384" s="282"/>
      <c r="AA384" s="316" t="s">
        <v>10390</v>
      </c>
      <c r="AB384" s="282" t="s">
        <v>9163</v>
      </c>
      <c r="AC384" s="317" t="s">
        <v>2104</v>
      </c>
      <c r="AD384" s="318" t="s">
        <v>4047</v>
      </c>
      <c r="AE384" s="319">
        <v>0</v>
      </c>
      <c r="AF384" s="319" t="s">
        <v>11304</v>
      </c>
      <c r="AG384" s="320">
        <v>197.03</v>
      </c>
      <c r="AH384" s="321">
        <f>IF($A$3="РЕГИОНЫ",ROUND($AG384*(1-($L$6-$F$4))*(1-$F$3)*(1+$AG$2)*$AG$1,2),0)</f>
        <v>0</v>
      </c>
      <c r="AI384" s="287">
        <f>_xlfn.IFNA(VLOOKUP(AD:AD,грп!B:C,2,0),0)</f>
        <v>0</v>
      </c>
      <c r="AJ384" s="607">
        <v>1</v>
      </c>
      <c r="AK384" s="672">
        <f t="shared" si="71"/>
        <v>0</v>
      </c>
      <c r="AL384" s="174"/>
    </row>
    <row r="385" spans="1:38" s="4" customFormat="1" ht="11.45" customHeight="1" x14ac:dyDescent="0.35">
      <c r="A385" s="288"/>
      <c r="B385" s="289"/>
      <c r="C385" s="290" t="s">
        <v>555</v>
      </c>
      <c r="D385" s="291" t="s">
        <v>513</v>
      </c>
      <c r="E385" s="292"/>
      <c r="F385" s="293"/>
      <c r="G385" s="293"/>
      <c r="H385" s="294"/>
      <c r="I385" s="294"/>
      <c r="J385" s="282" t="s">
        <v>393</v>
      </c>
      <c r="K385" s="282" t="str">
        <f t="shared" si="67"/>
        <v/>
      </c>
      <c r="L385" s="295"/>
      <c r="M385" s="296"/>
      <c r="N385" s="297"/>
      <c r="O385" s="297"/>
      <c r="P385" s="297"/>
      <c r="Q385" s="297" t="str">
        <f>_xlfn.IFNA(VLOOKUP($E:$E,'4'!$A:$F,3,0),"")</f>
        <v/>
      </c>
      <c r="R385" s="297" t="str">
        <f>_xlfn.IFNA(VLOOKUP($E:$E,'5'!$A:$F,3,0),"")</f>
        <v/>
      </c>
      <c r="S385" s="297"/>
      <c r="T385" s="298"/>
      <c r="U385" s="299"/>
      <c r="V385" s="299"/>
      <c r="W385" s="300"/>
      <c r="X385" s="301"/>
      <c r="Y385" s="749"/>
      <c r="Z385" s="282"/>
      <c r="AA385" s="280"/>
      <c r="AB385" s="280" t="s">
        <v>393</v>
      </c>
      <c r="AC385" s="302"/>
      <c r="AD385" s="303" t="s">
        <v>513</v>
      </c>
      <c r="AE385" s="280"/>
      <c r="AF385" s="329"/>
      <c r="AG385" s="305"/>
      <c r="AH385" s="306"/>
      <c r="AI385" s="287">
        <f>_xlfn.IFNA(VLOOKUP(AD:AD,грп!B:C,2,0),0)</f>
        <v>0</v>
      </c>
      <c r="AJ385" s="607">
        <v>0</v>
      </c>
      <c r="AK385" s="672" t="str">
        <f t="shared" si="71"/>
        <v xml:space="preserve"> </v>
      </c>
      <c r="AL385" s="174"/>
    </row>
    <row r="386" spans="1:38" s="4" customFormat="1" ht="12" customHeight="1" outlineLevel="1" x14ac:dyDescent="0.35">
      <c r="A386" s="307" t="s">
        <v>1897</v>
      </c>
      <c r="B386" s="308" t="s">
        <v>6249</v>
      </c>
      <c r="C386" s="309"/>
      <c r="D386" s="310" t="s">
        <v>3387</v>
      </c>
      <c r="E386" s="292" t="s">
        <v>3388</v>
      </c>
      <c r="F386" s="293"/>
      <c r="G386" s="293"/>
      <c r="H386" s="294">
        <v>49</v>
      </c>
      <c r="I386" s="294" t="str">
        <f>IFERROR(_xlfn.IFNA(VLOOKUP($D:$D,history!$I:$Y,3,0),VLOOKUP(E:E,history!$H:$Y,4,0)),"--")</f>
        <v>--</v>
      </c>
      <c r="J386" s="282" t="s">
        <v>9870</v>
      </c>
      <c r="K386" s="282" t="str">
        <f t="shared" si="67"/>
        <v/>
      </c>
      <c r="L386" s="312">
        <f t="shared" ref="L386:L395" si="72">IF($A$3="ИМ",ROUND($Y386*(1-($L$6-$F$4))*(1-$F$3)*(1+$AG$2),2),ROUND($M386*(1-($L$6-$F$4))*(1-$F$3)*(1+$AG$2),2))</f>
        <v>7452.35</v>
      </c>
      <c r="M386" s="312">
        <f t="shared" ref="M386:M395" si="73">ROUND(IF($A$3="РЕГИОНЫ",AG386*$AG$3*$AG$1,IF(AI386=0,AG386*$AG$3*$AG$1,AG386*$AG$3*(1-5%)*$AG$1)),2)</f>
        <v>11291.44</v>
      </c>
      <c r="N386" s="297" t="str">
        <f>_xlfn.IFNA(VLOOKUP($E:$E,'1'!$A:$E,3,0),"")</f>
        <v/>
      </c>
      <c r="O386" s="297" t="str">
        <f>_xlfn.IFNA(VLOOKUP($E:$E,'2'!$A:$E,3,0),"")</f>
        <v/>
      </c>
      <c r="P386" s="297" t="str">
        <f>_xlfn.IFNA(VLOOKUP($E:$E,'3'!$A:$D,3,0),"")</f>
        <v/>
      </c>
      <c r="Q386" s="297" t="str">
        <f>_xlfn.IFNA(VLOOKUP($E:$E,'4'!$A:$F,3,0),"")</f>
        <v/>
      </c>
      <c r="R386" s="297" t="str">
        <f>_xlfn.IFNA(VLOOKUP($E:$E,'5'!$A:$F,3,0),"")</f>
        <v/>
      </c>
      <c r="S386" s="297" t="str">
        <f>_xlfn.IFNA(VLOOKUP($E:$E,'6'!$A:$F,3,0),"")</f>
        <v/>
      </c>
      <c r="T386" s="313">
        <v>1</v>
      </c>
      <c r="U386" s="313">
        <v>1</v>
      </c>
      <c r="V386" s="313">
        <v>4</v>
      </c>
      <c r="W386" s="314">
        <v>5.51</v>
      </c>
      <c r="X386" s="315">
        <v>2.6720430100000001E-2</v>
      </c>
      <c r="Y386" s="749">
        <v>10190</v>
      </c>
      <c r="Z386" s="282"/>
      <c r="AA386" s="316" t="s">
        <v>10390</v>
      </c>
      <c r="AB386" s="282" t="s">
        <v>9163</v>
      </c>
      <c r="AC386" s="317" t="s">
        <v>2104</v>
      </c>
      <c r="AD386" s="318" t="s">
        <v>513</v>
      </c>
      <c r="AE386" s="319">
        <v>0</v>
      </c>
      <c r="AF386" s="319" t="s">
        <v>11268</v>
      </c>
      <c r="AG386" s="320">
        <v>141.55000000000001</v>
      </c>
      <c r="AH386" s="321">
        <f t="shared" ref="AH386:AH399" si="74">IF($A$3="РЕГИОНЫ",ROUND($AG386*(1-($L$6-$F$4))*(1-$F$3)*(1+$AG$2)*$AG$1,2),0)</f>
        <v>0</v>
      </c>
      <c r="AI386" s="287">
        <f>_xlfn.IFNA(VLOOKUP(AD:AD,грп!B:C,2,0),0)</f>
        <v>0</v>
      </c>
      <c r="AJ386" s="607">
        <v>40</v>
      </c>
      <c r="AK386" s="672">
        <f t="shared" si="71"/>
        <v>0</v>
      </c>
      <c r="AL386" s="174"/>
    </row>
    <row r="387" spans="1:38" s="4" customFormat="1" ht="12" customHeight="1" outlineLevel="1" x14ac:dyDescent="0.35">
      <c r="A387" s="307" t="s">
        <v>10402</v>
      </c>
      <c r="B387" s="308" t="s">
        <v>6250</v>
      </c>
      <c r="C387" s="323"/>
      <c r="D387" s="310" t="s">
        <v>10090</v>
      </c>
      <c r="E387" s="292" t="s">
        <v>2780</v>
      </c>
      <c r="F387" s="293"/>
      <c r="G387" s="293"/>
      <c r="H387" s="294">
        <v>14</v>
      </c>
      <c r="I387" s="294" t="str">
        <f>IFERROR(_xlfn.IFNA(VLOOKUP($D:$D,history!$I:$Y,3,0),VLOOKUP(E:E,history!$H:$Y,4,0)),"--")</f>
        <v>V</v>
      </c>
      <c r="J387" s="282" t="s">
        <v>9870</v>
      </c>
      <c r="K387" s="282" t="str">
        <f t="shared" si="67"/>
        <v/>
      </c>
      <c r="L387" s="312">
        <f t="shared" si="72"/>
        <v>5715.49</v>
      </c>
      <c r="M387" s="312">
        <f t="shared" si="73"/>
        <v>8659.83</v>
      </c>
      <c r="N387" s="297" t="str">
        <f>_xlfn.IFNA(VLOOKUP($E:$E,'1'!$A:$E,3,0),"")</f>
        <v/>
      </c>
      <c r="O387" s="297" t="str">
        <f>_xlfn.IFNA(VLOOKUP($E:$E,'2'!$A:$E,3,0),"")</f>
        <v/>
      </c>
      <c r="P387" s="297" t="str">
        <f>_xlfn.IFNA(VLOOKUP($E:$E,'3'!$A:$D,3,0),"")</f>
        <v/>
      </c>
      <c r="Q387" s="297" t="str">
        <f>_xlfn.IFNA(VLOOKUP($E:$E,'4'!$A:$F,3,0),"")</f>
        <v/>
      </c>
      <c r="R387" s="297" t="str">
        <f>_xlfn.IFNA(VLOOKUP($E:$E,'5'!$A:$F,3,0),"")</f>
        <v/>
      </c>
      <c r="S387" s="297" t="str">
        <f>_xlfn.IFNA(VLOOKUP($E:$E,'6'!$A:$F,3,0),"")</f>
        <v/>
      </c>
      <c r="T387" s="313">
        <v>1</v>
      </c>
      <c r="U387" s="313">
        <v>1</v>
      </c>
      <c r="V387" s="313">
        <v>2</v>
      </c>
      <c r="W387" s="314">
        <v>3.6829999999999998</v>
      </c>
      <c r="X387" s="315">
        <v>1.5238095199999999E-2</v>
      </c>
      <c r="Y387" s="749">
        <v>8250</v>
      </c>
      <c r="Z387" s="282"/>
      <c r="AA387" s="316" t="s">
        <v>10392</v>
      </c>
      <c r="AB387" s="282" t="s">
        <v>9163</v>
      </c>
      <c r="AC387" s="317" t="s">
        <v>2104</v>
      </c>
      <c r="AD387" s="318" t="s">
        <v>513</v>
      </c>
      <c r="AE387" s="319">
        <v>0</v>
      </c>
      <c r="AF387" s="319" t="s">
        <v>11277</v>
      </c>
      <c r="AG387" s="320">
        <v>108.56</v>
      </c>
      <c r="AH387" s="321">
        <f t="shared" si="74"/>
        <v>0</v>
      </c>
      <c r="AI387" s="287">
        <f>_xlfn.IFNA(VLOOKUP(AD:AD,грп!B:C,2,0),0)</f>
        <v>0</v>
      </c>
      <c r="AJ387" s="607">
        <v>4</v>
      </c>
      <c r="AK387" s="672">
        <f t="shared" si="71"/>
        <v>0</v>
      </c>
      <c r="AL387" s="174"/>
    </row>
    <row r="388" spans="1:38" s="4" customFormat="1" ht="12" customHeight="1" outlineLevel="1" x14ac:dyDescent="0.35">
      <c r="A388" s="307" t="s">
        <v>10402</v>
      </c>
      <c r="B388" s="308" t="s">
        <v>6251</v>
      </c>
      <c r="C388" s="290" t="s">
        <v>555</v>
      </c>
      <c r="D388" s="310" t="s">
        <v>3056</v>
      </c>
      <c r="E388" s="322" t="s">
        <v>186</v>
      </c>
      <c r="F388" s="293"/>
      <c r="G388" s="293"/>
      <c r="H388" s="294">
        <v>10</v>
      </c>
      <c r="I388" s="294" t="str">
        <f>IFERROR(_xlfn.IFNA(VLOOKUP($D:$D,history!$I:$Y,3,0),VLOOKUP(E:E,history!$H:$Y,4,0)),"--")</f>
        <v>--</v>
      </c>
      <c r="J388" s="282" t="s">
        <v>5946</v>
      </c>
      <c r="K388" s="282" t="str">
        <f t="shared" si="67"/>
        <v/>
      </c>
      <c r="L388" s="312">
        <f t="shared" si="72"/>
        <v>3595.87</v>
      </c>
      <c r="M388" s="312">
        <f t="shared" si="73"/>
        <v>5448.29</v>
      </c>
      <c r="N388" s="297" t="str">
        <f>_xlfn.IFNA(VLOOKUP($E:$E,'1'!$A:$E,3,0),"")</f>
        <v/>
      </c>
      <c r="O388" s="297" t="str">
        <f>_xlfn.IFNA(VLOOKUP($E:$E,'2'!$A:$E,3,0),"")</f>
        <v/>
      </c>
      <c r="P388" s="297" t="str">
        <f>_xlfn.IFNA(VLOOKUP($E:$E,'3'!$A:$D,3,0),"")</f>
        <v/>
      </c>
      <c r="Q388" s="297" t="str">
        <f>_xlfn.IFNA(VLOOKUP($E:$E,'4'!$A:$F,3,0),"")</f>
        <v/>
      </c>
      <c r="R388" s="297" t="str">
        <f>_xlfn.IFNA(VLOOKUP($E:$E,'5'!$A:$F,3,0),"")</f>
        <v/>
      </c>
      <c r="S388" s="297" t="str">
        <f>_xlfn.IFNA(VLOOKUP($E:$E,'6'!$A:$F,3,0),"")</f>
        <v/>
      </c>
      <c r="T388" s="313">
        <v>1</v>
      </c>
      <c r="U388" s="313">
        <v>1</v>
      </c>
      <c r="V388" s="313">
        <v>4</v>
      </c>
      <c r="W388" s="314">
        <v>3.9</v>
      </c>
      <c r="X388" s="315">
        <v>1.95E-2</v>
      </c>
      <c r="Y388" s="749">
        <v>5190</v>
      </c>
      <c r="Z388" s="282"/>
      <c r="AA388" s="316" t="s">
        <v>10392</v>
      </c>
      <c r="AB388" s="282" t="s">
        <v>9884</v>
      </c>
      <c r="AC388" s="317" t="s">
        <v>2104</v>
      </c>
      <c r="AD388" s="318" t="s">
        <v>513</v>
      </c>
      <c r="AE388" s="319">
        <v>0</v>
      </c>
      <c r="AF388" s="319" t="s">
        <v>11273</v>
      </c>
      <c r="AG388" s="320">
        <v>68.3</v>
      </c>
      <c r="AH388" s="321">
        <f t="shared" si="74"/>
        <v>0</v>
      </c>
      <c r="AI388" s="287">
        <f>_xlfn.IFNA(VLOOKUP(AD:AD,грп!B:C,2,0),0)</f>
        <v>0</v>
      </c>
      <c r="AJ388" s="607">
        <v>107</v>
      </c>
      <c r="AK388" s="672" t="str">
        <f t="shared" si="71"/>
        <v xml:space="preserve"> </v>
      </c>
      <c r="AL388" s="174"/>
    </row>
    <row r="389" spans="1:38" s="4" customFormat="1" ht="12" customHeight="1" outlineLevel="1" x14ac:dyDescent="0.35">
      <c r="A389" s="307" t="s">
        <v>10402</v>
      </c>
      <c r="B389" s="308" t="s">
        <v>6252</v>
      </c>
      <c r="C389" s="309"/>
      <c r="D389" s="310" t="s">
        <v>4863</v>
      </c>
      <c r="E389" s="322" t="s">
        <v>4687</v>
      </c>
      <c r="F389" s="293"/>
      <c r="G389" s="293"/>
      <c r="H389" s="294">
        <v>9</v>
      </c>
      <c r="I389" s="294" t="str">
        <f>IFERROR(_xlfn.IFNA(VLOOKUP($D:$D,history!$I:$Y,3,0),VLOOKUP(E:E,history!$H:$Y,4,0)),"--")</f>
        <v>--</v>
      </c>
      <c r="J389" s="282" t="s">
        <v>9868</v>
      </c>
      <c r="K389" s="282" t="str">
        <f t="shared" si="67"/>
        <v/>
      </c>
      <c r="L389" s="312">
        <f t="shared" si="72"/>
        <v>4522.4799999999996</v>
      </c>
      <c r="M389" s="312">
        <f t="shared" si="73"/>
        <v>6852.24</v>
      </c>
      <c r="N389" s="297" t="str">
        <f>_xlfn.IFNA(VLOOKUP($E:$E,'1'!$A:$E,3,0),"")</f>
        <v/>
      </c>
      <c r="O389" s="297" t="str">
        <f>_xlfn.IFNA(VLOOKUP($E:$E,'2'!$A:$E,3,0),"")</f>
        <v/>
      </c>
      <c r="P389" s="297" t="str">
        <f>_xlfn.IFNA(VLOOKUP($E:$E,'3'!$A:$D,3,0),"")</f>
        <v/>
      </c>
      <c r="Q389" s="297" t="str">
        <f>_xlfn.IFNA(VLOOKUP($E:$E,'4'!$A:$F,3,0),"")</f>
        <v/>
      </c>
      <c r="R389" s="297" t="str">
        <f>_xlfn.IFNA(VLOOKUP($E:$E,'5'!$A:$F,3,0),"")</f>
        <v/>
      </c>
      <c r="S389" s="297" t="str">
        <f>_xlfn.IFNA(VLOOKUP($E:$E,'6'!$A:$F,3,0),"")</f>
        <v/>
      </c>
      <c r="T389" s="313">
        <v>1</v>
      </c>
      <c r="U389" s="313">
        <v>1</v>
      </c>
      <c r="V389" s="313">
        <v>4</v>
      </c>
      <c r="W389" s="314">
        <v>4.5250000000000004</v>
      </c>
      <c r="X389" s="315">
        <v>1.5900000000000001E-2</v>
      </c>
      <c r="Y389" s="749">
        <v>6550</v>
      </c>
      <c r="Z389" s="282"/>
      <c r="AA389" s="316" t="s">
        <v>10392</v>
      </c>
      <c r="AB389" s="282" t="s">
        <v>9163</v>
      </c>
      <c r="AC389" s="317" t="s">
        <v>2104</v>
      </c>
      <c r="AD389" s="318" t="s">
        <v>513</v>
      </c>
      <c r="AE389" s="319">
        <v>0</v>
      </c>
      <c r="AF389" s="319" t="s">
        <v>11273</v>
      </c>
      <c r="AG389" s="320">
        <v>85.9</v>
      </c>
      <c r="AH389" s="321">
        <f t="shared" si="74"/>
        <v>0</v>
      </c>
      <c r="AI389" s="287">
        <f>_xlfn.IFNA(VLOOKUP(AD:AD,грп!B:C,2,0),0)</f>
        <v>0</v>
      </c>
      <c r="AJ389" s="607">
        <v>9</v>
      </c>
      <c r="AK389" s="672">
        <f t="shared" si="71"/>
        <v>0</v>
      </c>
      <c r="AL389" s="174"/>
    </row>
    <row r="390" spans="1:38" s="4" customFormat="1" ht="12" customHeight="1" outlineLevel="1" x14ac:dyDescent="0.35">
      <c r="A390" s="307" t="s">
        <v>10402</v>
      </c>
      <c r="B390" s="308" t="s">
        <v>6253</v>
      </c>
      <c r="C390" s="290" t="s">
        <v>555</v>
      </c>
      <c r="D390" s="310" t="s">
        <v>3057</v>
      </c>
      <c r="E390" s="322" t="s">
        <v>86</v>
      </c>
      <c r="F390" s="293"/>
      <c r="G390" s="293"/>
      <c r="H390" s="294"/>
      <c r="I390" s="294" t="str">
        <f>IFERROR(_xlfn.IFNA(VLOOKUP($D:$D,history!$I:$Y,3,0),VLOOKUP(E:E,history!$H:$Y,4,0)),"--")</f>
        <v>--</v>
      </c>
      <c r="J390" s="282" t="s">
        <v>5946</v>
      </c>
      <c r="K390" s="282" t="str">
        <f t="shared" si="67"/>
        <v/>
      </c>
      <c r="L390" s="312">
        <f t="shared" si="72"/>
        <v>4644.62</v>
      </c>
      <c r="M390" s="312">
        <f t="shared" si="73"/>
        <v>7037.31</v>
      </c>
      <c r="N390" s="297" t="str">
        <f>_xlfn.IFNA(VLOOKUP($E:$E,'1'!$A:$E,3,0),"")</f>
        <v/>
      </c>
      <c r="O390" s="297" t="str">
        <f>_xlfn.IFNA(VLOOKUP($E:$E,'2'!$A:$E,3,0),"")</f>
        <v/>
      </c>
      <c r="P390" s="297" t="str">
        <f>_xlfn.IFNA(VLOOKUP($E:$E,'3'!$A:$D,3,0),"")</f>
        <v/>
      </c>
      <c r="Q390" s="297" t="str">
        <f>_xlfn.IFNA(VLOOKUP($E:$E,'4'!$A:$F,3,0),"")</f>
        <v/>
      </c>
      <c r="R390" s="297" t="str">
        <f>_xlfn.IFNA(VLOOKUP($E:$E,'5'!$A:$F,3,0),"")</f>
        <v/>
      </c>
      <c r="S390" s="297" t="str">
        <f>_xlfn.IFNA(VLOOKUP($E:$E,'6'!$A:$F,3,0),"")</f>
        <v/>
      </c>
      <c r="T390" s="313">
        <v>1</v>
      </c>
      <c r="U390" s="313">
        <v>1</v>
      </c>
      <c r="V390" s="313">
        <v>4</v>
      </c>
      <c r="W390" s="314">
        <v>4.53</v>
      </c>
      <c r="X390" s="315">
        <v>2.3E-2</v>
      </c>
      <c r="Y390" s="749">
        <v>6690</v>
      </c>
      <c r="Z390" s="282"/>
      <c r="AA390" s="316" t="s">
        <v>393</v>
      </c>
      <c r="AB390" s="282" t="s">
        <v>9884</v>
      </c>
      <c r="AC390" s="317" t="s">
        <v>2104</v>
      </c>
      <c r="AD390" s="318" t="s">
        <v>513</v>
      </c>
      <c r="AE390" s="319">
        <v>0</v>
      </c>
      <c r="AF390" s="319" t="s">
        <v>11273</v>
      </c>
      <c r="AG390" s="320">
        <v>88.22</v>
      </c>
      <c r="AH390" s="321">
        <f t="shared" si="74"/>
        <v>0</v>
      </c>
      <c r="AI390" s="287">
        <f>_xlfn.IFNA(VLOOKUP(AD:AD,грп!B:C,2,0),0)</f>
        <v>0</v>
      </c>
      <c r="AJ390" s="607">
        <v>0</v>
      </c>
      <c r="AK390" s="672" t="str">
        <f t="shared" si="71"/>
        <v xml:space="preserve"> </v>
      </c>
      <c r="AL390" s="174"/>
    </row>
    <row r="391" spans="1:38" s="4" customFormat="1" ht="12" customHeight="1" outlineLevel="1" x14ac:dyDescent="0.35">
      <c r="A391" s="307" t="s">
        <v>10402</v>
      </c>
      <c r="B391" s="308" t="s">
        <v>6254</v>
      </c>
      <c r="C391" s="309"/>
      <c r="D391" s="310" t="s">
        <v>10528</v>
      </c>
      <c r="E391" s="322" t="s">
        <v>4685</v>
      </c>
      <c r="F391" s="293"/>
      <c r="G391" s="293"/>
      <c r="H391" s="294"/>
      <c r="I391" s="294" t="str">
        <f>IFERROR(_xlfn.IFNA(VLOOKUP($D:$D,history!$I:$Y,3,0),VLOOKUP(E:E,history!$H:$Y,4,0)),"--")</f>
        <v>--</v>
      </c>
      <c r="J391" s="282" t="s">
        <v>5946</v>
      </c>
      <c r="K391" s="282" t="str">
        <f t="shared" si="67"/>
        <v/>
      </c>
      <c r="L391" s="312">
        <f t="shared" si="72"/>
        <v>7917.76</v>
      </c>
      <c r="M391" s="312">
        <f t="shared" si="73"/>
        <v>11996.61</v>
      </c>
      <c r="N391" s="297" t="str">
        <f>_xlfn.IFNA(VLOOKUP($E:$E,'1'!$A:$E,3,0),"")</f>
        <v/>
      </c>
      <c r="O391" s="297" t="str">
        <f>_xlfn.IFNA(VLOOKUP($E:$E,'2'!$A:$E,3,0),"")</f>
        <v/>
      </c>
      <c r="P391" s="297" t="str">
        <f>_xlfn.IFNA(VLOOKUP($E:$E,'3'!$A:$D,3,0),"")</f>
        <v/>
      </c>
      <c r="Q391" s="297" t="str">
        <f>_xlfn.IFNA(VLOOKUP($E:$E,'4'!$A:$F,3,0),"")</f>
        <v/>
      </c>
      <c r="R391" s="297" t="str">
        <f>_xlfn.IFNA(VLOOKUP($E:$E,'5'!$A:$F,3,0),"")</f>
        <v/>
      </c>
      <c r="S391" s="297" t="str">
        <f>_xlfn.IFNA(VLOOKUP($E:$E,'6'!$A:$F,3,0),"")</f>
        <v/>
      </c>
      <c r="T391" s="313">
        <v>1</v>
      </c>
      <c r="U391" s="313">
        <v>1</v>
      </c>
      <c r="V391" s="313">
        <v>2</v>
      </c>
      <c r="W391" s="314">
        <v>5.79</v>
      </c>
      <c r="X391" s="315">
        <v>2.7083333300000002E-2</v>
      </c>
      <c r="Y391" s="749">
        <v>11450</v>
      </c>
      <c r="Z391" s="282"/>
      <c r="AA391" s="316" t="s">
        <v>10391</v>
      </c>
      <c r="AB391" s="282" t="s">
        <v>9163</v>
      </c>
      <c r="AC391" s="317" t="s">
        <v>2104</v>
      </c>
      <c r="AD391" s="318" t="s">
        <v>513</v>
      </c>
      <c r="AE391" s="319">
        <v>0</v>
      </c>
      <c r="AF391" s="319" t="s">
        <v>11273</v>
      </c>
      <c r="AG391" s="320">
        <v>150.38999999999999</v>
      </c>
      <c r="AH391" s="321">
        <f t="shared" si="74"/>
        <v>0</v>
      </c>
      <c r="AI391" s="287">
        <f>_xlfn.IFNA(VLOOKUP(AD:AD,грп!B:C,2,0),0)</f>
        <v>0</v>
      </c>
      <c r="AJ391" s="607">
        <v>0</v>
      </c>
      <c r="AK391" s="672">
        <f t="shared" si="71"/>
        <v>0</v>
      </c>
      <c r="AL391" s="174"/>
    </row>
    <row r="392" spans="1:38" s="4" customFormat="1" ht="12" customHeight="1" outlineLevel="1" x14ac:dyDescent="0.35">
      <c r="A392" s="307" t="s">
        <v>10402</v>
      </c>
      <c r="B392" s="308" t="s">
        <v>6255</v>
      </c>
      <c r="C392" s="323"/>
      <c r="D392" s="310" t="s">
        <v>3058</v>
      </c>
      <c r="E392" s="324" t="s">
        <v>2479</v>
      </c>
      <c r="F392" s="293"/>
      <c r="G392" s="293"/>
      <c r="H392" s="294">
        <v>27</v>
      </c>
      <c r="I392" s="294" t="str">
        <f>IFERROR(_xlfn.IFNA(VLOOKUP($D:$D,history!$I:$Y,3,0),VLOOKUP(E:E,history!$H:$Y,4,0)),"--")</f>
        <v>--</v>
      </c>
      <c r="J392" s="282" t="s">
        <v>9870</v>
      </c>
      <c r="K392" s="282" t="str">
        <f t="shared" si="67"/>
        <v/>
      </c>
      <c r="L392" s="312">
        <f t="shared" si="72"/>
        <v>6124.04</v>
      </c>
      <c r="M392" s="312">
        <f t="shared" si="73"/>
        <v>9278.85</v>
      </c>
      <c r="N392" s="297" t="str">
        <f>_xlfn.IFNA(VLOOKUP($E:$E,'1'!$A:$E,3,0),"")</f>
        <v/>
      </c>
      <c r="O392" s="297" t="str">
        <f>_xlfn.IFNA(VLOOKUP($E:$E,'2'!$A:$E,3,0),"")</f>
        <v/>
      </c>
      <c r="P392" s="297" t="str">
        <f>_xlfn.IFNA(VLOOKUP($E:$E,'3'!$A:$D,3,0),"")</f>
        <v/>
      </c>
      <c r="Q392" s="297" t="str">
        <f>_xlfn.IFNA(VLOOKUP($E:$E,'4'!$A:$F,3,0),"")</f>
        <v/>
      </c>
      <c r="R392" s="297" t="str">
        <f>_xlfn.IFNA(VLOOKUP($E:$E,'5'!$A:$F,3,0),"")</f>
        <v/>
      </c>
      <c r="S392" s="297" t="str">
        <f>_xlfn.IFNA(VLOOKUP($E:$E,'6'!$A:$F,3,0),"")</f>
        <v/>
      </c>
      <c r="T392" s="313">
        <v>1</v>
      </c>
      <c r="U392" s="313">
        <v>1</v>
      </c>
      <c r="V392" s="313">
        <v>2</v>
      </c>
      <c r="W392" s="314">
        <v>5.7</v>
      </c>
      <c r="X392" s="315">
        <v>2.845E-2</v>
      </c>
      <c r="Y392" s="749">
        <v>8850</v>
      </c>
      <c r="Z392" s="282"/>
      <c r="AA392" s="316" t="s">
        <v>10391</v>
      </c>
      <c r="AB392" s="282" t="s">
        <v>9163</v>
      </c>
      <c r="AC392" s="317" t="s">
        <v>2104</v>
      </c>
      <c r="AD392" s="318" t="s">
        <v>513</v>
      </c>
      <c r="AE392" s="319">
        <v>0</v>
      </c>
      <c r="AF392" s="319" t="s">
        <v>11277</v>
      </c>
      <c r="AG392" s="320">
        <v>116.32</v>
      </c>
      <c r="AH392" s="321">
        <f t="shared" si="74"/>
        <v>0</v>
      </c>
      <c r="AI392" s="287">
        <f>_xlfn.IFNA(VLOOKUP(AD:AD,грп!B:C,2,0),0)</f>
        <v>0</v>
      </c>
      <c r="AJ392" s="607">
        <v>27</v>
      </c>
      <c r="AK392" s="672">
        <f t="shared" si="71"/>
        <v>0</v>
      </c>
      <c r="AL392" s="174"/>
    </row>
    <row r="393" spans="1:38" s="4" customFormat="1" ht="12" customHeight="1" outlineLevel="1" x14ac:dyDescent="0.35">
      <c r="A393" s="307" t="s">
        <v>10402</v>
      </c>
      <c r="B393" s="308" t="s">
        <v>6256</v>
      </c>
      <c r="C393" s="290" t="s">
        <v>555</v>
      </c>
      <c r="D393" s="310" t="s">
        <v>2142</v>
      </c>
      <c r="E393" s="322" t="s">
        <v>769</v>
      </c>
      <c r="F393" s="293"/>
      <c r="G393" s="293"/>
      <c r="H393" s="294">
        <v>11</v>
      </c>
      <c r="I393" s="294" t="str">
        <f>IFERROR(_xlfn.IFNA(VLOOKUP($D:$D,history!$I:$Y,3,0),VLOOKUP(E:E,history!$H:$Y,4,0)),"--")</f>
        <v>--</v>
      </c>
      <c r="J393" s="282" t="s">
        <v>9868</v>
      </c>
      <c r="K393" s="282" t="str">
        <f t="shared" si="67"/>
        <v/>
      </c>
      <c r="L393" s="312">
        <f t="shared" si="72"/>
        <v>7325.47</v>
      </c>
      <c r="M393" s="312">
        <f t="shared" si="73"/>
        <v>11099.2</v>
      </c>
      <c r="N393" s="297" t="str">
        <f>_xlfn.IFNA(VLOOKUP($E:$E,'1'!$A:$E,3,0),"")</f>
        <v/>
      </c>
      <c r="O393" s="297" t="str">
        <f>_xlfn.IFNA(VLOOKUP($E:$E,'2'!$A:$E,3,0),"")</f>
        <v/>
      </c>
      <c r="P393" s="297" t="str">
        <f>_xlfn.IFNA(VLOOKUP($E:$E,'3'!$A:$D,3,0),"")</f>
        <v/>
      </c>
      <c r="Q393" s="297" t="str">
        <f>_xlfn.IFNA(VLOOKUP($E:$E,'4'!$A:$F,3,0),"")</f>
        <v/>
      </c>
      <c r="R393" s="297" t="str">
        <f>_xlfn.IFNA(VLOOKUP($E:$E,'5'!$A:$F,3,0),"")</f>
        <v/>
      </c>
      <c r="S393" s="297" t="str">
        <f>_xlfn.IFNA(VLOOKUP($E:$E,'6'!$A:$F,3,0),"")</f>
        <v/>
      </c>
      <c r="T393" s="313">
        <v>1</v>
      </c>
      <c r="U393" s="313">
        <v>1</v>
      </c>
      <c r="V393" s="313">
        <v>2</v>
      </c>
      <c r="W393" s="314">
        <v>7.41</v>
      </c>
      <c r="X393" s="315">
        <v>2.35E-2</v>
      </c>
      <c r="Y393" s="749">
        <v>10550</v>
      </c>
      <c r="Z393" s="282"/>
      <c r="AA393" s="316" t="s">
        <v>10393</v>
      </c>
      <c r="AB393" s="282" t="s">
        <v>9163</v>
      </c>
      <c r="AC393" s="317" t="s">
        <v>2104</v>
      </c>
      <c r="AD393" s="318" t="s">
        <v>513</v>
      </c>
      <c r="AE393" s="319">
        <v>0</v>
      </c>
      <c r="AF393" s="319" t="s">
        <v>11273</v>
      </c>
      <c r="AG393" s="320">
        <v>139.13999999999999</v>
      </c>
      <c r="AH393" s="321">
        <f t="shared" si="74"/>
        <v>0</v>
      </c>
      <c r="AI393" s="287">
        <f>_xlfn.IFNA(VLOOKUP(AD:AD,грп!B:C,2,0),0)</f>
        <v>0</v>
      </c>
      <c r="AJ393" s="607">
        <v>11</v>
      </c>
      <c r="AK393" s="672" t="str">
        <f t="shared" si="71"/>
        <v xml:space="preserve"> </v>
      </c>
      <c r="AL393" s="174"/>
    </row>
    <row r="394" spans="1:38" s="4" customFormat="1" ht="11.45" customHeight="1" outlineLevel="1" x14ac:dyDescent="0.35">
      <c r="A394" s="307" t="s">
        <v>10402</v>
      </c>
      <c r="B394" s="308" t="s">
        <v>6257</v>
      </c>
      <c r="C394" s="309" t="s">
        <v>21</v>
      </c>
      <c r="D394" s="310" t="s">
        <v>10319</v>
      </c>
      <c r="E394" s="322" t="s">
        <v>5617</v>
      </c>
      <c r="F394" s="293"/>
      <c r="G394" s="293"/>
      <c r="H394" s="294">
        <v>10</v>
      </c>
      <c r="I394" s="294" t="str">
        <f>IFERROR(_xlfn.IFNA(VLOOKUP($D:$D,history!$I:$Y,3,0),VLOOKUP(E:E,history!$H:$Y,4,0)),"--")</f>
        <v>V</v>
      </c>
      <c r="J394" s="282" t="s">
        <v>9870</v>
      </c>
      <c r="K394" s="282" t="str">
        <f t="shared" si="67"/>
        <v/>
      </c>
      <c r="L394" s="312">
        <f t="shared" si="72"/>
        <v>7385.49</v>
      </c>
      <c r="M394" s="312">
        <f t="shared" si="73"/>
        <v>11190.14</v>
      </c>
      <c r="N394" s="297" t="str">
        <f>_xlfn.IFNA(VLOOKUP($E:$E,'1'!$A:$E,3,0),"")</f>
        <v/>
      </c>
      <c r="O394" s="297" t="str">
        <f>_xlfn.IFNA(VLOOKUP($E:$E,'2'!$A:$E,3,0),"")</f>
        <v/>
      </c>
      <c r="P394" s="297" t="str">
        <f>_xlfn.IFNA(VLOOKUP($E:$E,'3'!$A:$D,3,0),"")</f>
        <v/>
      </c>
      <c r="Q394" s="297" t="str">
        <f>_xlfn.IFNA(VLOOKUP($E:$E,'4'!$A:$F,3,0),"")</f>
        <v/>
      </c>
      <c r="R394" s="297" t="str">
        <f>_xlfn.IFNA(VLOOKUP($E:$E,'5'!$A:$F,3,0),"")</f>
        <v/>
      </c>
      <c r="S394" s="297" t="str">
        <f>_xlfn.IFNA(VLOOKUP($E:$E,'6'!$A:$F,3,0),"")</f>
        <v/>
      </c>
      <c r="T394" s="313">
        <v>1</v>
      </c>
      <c r="U394" s="313">
        <v>1</v>
      </c>
      <c r="V394" s="313">
        <v>2</v>
      </c>
      <c r="W394" s="314">
        <v>9.6999999999999993</v>
      </c>
      <c r="X394" s="315">
        <v>3.0099999999999998E-2</v>
      </c>
      <c r="Y394" s="749">
        <v>11190</v>
      </c>
      <c r="Z394" s="282"/>
      <c r="AA394" s="316" t="s">
        <v>10391</v>
      </c>
      <c r="AB394" s="282" t="s">
        <v>9164</v>
      </c>
      <c r="AC394" s="317" t="s">
        <v>2104</v>
      </c>
      <c r="AD394" s="318" t="s">
        <v>513</v>
      </c>
      <c r="AE394" s="319">
        <v>0</v>
      </c>
      <c r="AF394" s="319" t="s">
        <v>21</v>
      </c>
      <c r="AG394" s="320">
        <v>140.28</v>
      </c>
      <c r="AH394" s="321">
        <f t="shared" si="74"/>
        <v>0</v>
      </c>
      <c r="AI394" s="287">
        <f>_xlfn.IFNA(VLOOKUP(AD:AD,грп!B:C,2,0),0)</f>
        <v>0</v>
      </c>
      <c r="AJ394" s="607">
        <v>8</v>
      </c>
      <c r="AK394" s="672" t="str">
        <f t="shared" si="71"/>
        <v>new</v>
      </c>
      <c r="AL394" s="174"/>
    </row>
    <row r="395" spans="1:38" s="4" customFormat="1" ht="12" customHeight="1" outlineLevel="1" x14ac:dyDescent="0.35">
      <c r="A395" s="307" t="s">
        <v>10402</v>
      </c>
      <c r="B395" s="308" t="s">
        <v>6258</v>
      </c>
      <c r="C395" s="309"/>
      <c r="D395" s="310" t="s">
        <v>3381</v>
      </c>
      <c r="E395" s="292" t="s">
        <v>3382</v>
      </c>
      <c r="F395" s="293"/>
      <c r="G395" s="293"/>
      <c r="H395" s="294">
        <v>44</v>
      </c>
      <c r="I395" s="294" t="str">
        <f>IFERROR(_xlfn.IFNA(VLOOKUP($D:$D,history!$I:$Y,3,0),VLOOKUP(E:E,history!$H:$Y,4,0)),"--")</f>
        <v>--</v>
      </c>
      <c r="J395" s="282" t="s">
        <v>9870</v>
      </c>
      <c r="K395" s="282" t="str">
        <f t="shared" si="67"/>
        <v/>
      </c>
      <c r="L395" s="312">
        <f t="shared" si="72"/>
        <v>4896.28</v>
      </c>
      <c r="M395" s="312">
        <f t="shared" si="73"/>
        <v>7418.61</v>
      </c>
      <c r="N395" s="297" t="str">
        <f>_xlfn.IFNA(VLOOKUP($E:$E,'1'!$A:$E,3,0),"")</f>
        <v/>
      </c>
      <c r="O395" s="297" t="str">
        <f>_xlfn.IFNA(VLOOKUP($E:$E,'2'!$A:$E,3,0),"")</f>
        <v/>
      </c>
      <c r="P395" s="297" t="str">
        <f>_xlfn.IFNA(VLOOKUP($E:$E,'3'!$A:$D,3,0),"")</f>
        <v/>
      </c>
      <c r="Q395" s="297" t="str">
        <f>_xlfn.IFNA(VLOOKUP($E:$E,'4'!$A:$F,3,0),"")</f>
        <v/>
      </c>
      <c r="R395" s="297" t="str">
        <f>_xlfn.IFNA(VLOOKUP($E:$E,'5'!$A:$F,3,0),"")</f>
        <v/>
      </c>
      <c r="S395" s="297" t="str">
        <f>_xlfn.IFNA(VLOOKUP($E:$E,'6'!$A:$F,3,0),"")</f>
        <v/>
      </c>
      <c r="T395" s="313">
        <v>1</v>
      </c>
      <c r="U395" s="313">
        <v>1</v>
      </c>
      <c r="V395" s="313">
        <v>4</v>
      </c>
      <c r="W395" s="314">
        <v>5.1349999999999998</v>
      </c>
      <c r="X395" s="315">
        <v>1.575E-2</v>
      </c>
      <c r="Y395" s="749">
        <v>7050</v>
      </c>
      <c r="Z395" s="282"/>
      <c r="AA395" s="316" t="s">
        <v>10392</v>
      </c>
      <c r="AB395" s="282" t="s">
        <v>9163</v>
      </c>
      <c r="AC395" s="317" t="s">
        <v>2104</v>
      </c>
      <c r="AD395" s="318" t="s">
        <v>513</v>
      </c>
      <c r="AE395" s="319">
        <v>0</v>
      </c>
      <c r="AF395" s="319" t="s">
        <v>11277</v>
      </c>
      <c r="AG395" s="320">
        <v>93</v>
      </c>
      <c r="AH395" s="321">
        <f t="shared" si="74"/>
        <v>0</v>
      </c>
      <c r="AI395" s="287">
        <f>_xlfn.IFNA(VLOOKUP(AD:AD,грп!B:C,2,0),0)</f>
        <v>0</v>
      </c>
      <c r="AJ395" s="607">
        <v>50</v>
      </c>
      <c r="AK395" s="672">
        <f t="shared" si="71"/>
        <v>0</v>
      </c>
      <c r="AL395" s="174"/>
    </row>
    <row r="396" spans="1:38" s="4" customFormat="1" ht="12" customHeight="1" outlineLevel="1" x14ac:dyDescent="0.35">
      <c r="A396" s="307" t="s">
        <v>339</v>
      </c>
      <c r="B396" s="308" t="s">
        <v>6259</v>
      </c>
      <c r="C396" s="290" t="s">
        <v>555</v>
      </c>
      <c r="D396" s="310" t="s">
        <v>3065</v>
      </c>
      <c r="E396" s="322" t="s">
        <v>771</v>
      </c>
      <c r="F396" s="293"/>
      <c r="G396" s="293"/>
      <c r="H396" s="294">
        <v>21</v>
      </c>
      <c r="I396" s="294" t="str">
        <f>IFERROR(_xlfn.IFNA(VLOOKUP($D:$D,history!$I:$Y,3,0),VLOOKUP(E:E,history!$H:$Y,4,0)),"--")</f>
        <v>--</v>
      </c>
      <c r="J396" s="282" t="s">
        <v>9870</v>
      </c>
      <c r="K396" s="282" t="str">
        <f t="shared" si="67"/>
        <v/>
      </c>
      <c r="L396" s="312">
        <f>IF($A$3="ИМ",ROUND($Y396*(1-($L$6-$F$4))*(1-$F$3)*(1+$AG$2),2),ROUND($M396*(1-($L$6-$F$4))*(1-$F$3)*(1+$AG$2),2))</f>
        <v>4134.99</v>
      </c>
      <c r="M396" s="312">
        <f>ROUND(IF($A$3="РЕГИОНЫ",AG396*$AG$3*$AG$1,IF(AI396=0,AG396*$AG$3*$AG$1,AG396*$AG$3*(1-5%)*$AG$1)),2)</f>
        <v>6265.14</v>
      </c>
      <c r="N396" s="297" t="str">
        <f>_xlfn.IFNA(VLOOKUP($E:$E,'1'!$A:$E,3,0),"")</f>
        <v/>
      </c>
      <c r="O396" s="297" t="str">
        <f>_xlfn.IFNA(VLOOKUP($E:$E,'2'!$A:$E,3,0),"")</f>
        <v/>
      </c>
      <c r="P396" s="297" t="str">
        <f>_xlfn.IFNA(VLOOKUP($E:$E,'3'!$A:$D,3,0),"")</f>
        <v/>
      </c>
      <c r="Q396" s="297" t="str">
        <f>_xlfn.IFNA(VLOOKUP($E:$E,'4'!$A:$F,3,0),"")</f>
        <v/>
      </c>
      <c r="R396" s="297" t="str">
        <f>_xlfn.IFNA(VLOOKUP($E:$E,'5'!$A:$F,3,0),"")</f>
        <v/>
      </c>
      <c r="S396" s="297" t="str">
        <f>_xlfn.IFNA(VLOOKUP($E:$E,'6'!$A:$F,3,0),"")</f>
        <v/>
      </c>
      <c r="T396" s="313">
        <v>1</v>
      </c>
      <c r="U396" s="313">
        <v>1</v>
      </c>
      <c r="V396" s="313">
        <v>4</v>
      </c>
      <c r="W396" s="314">
        <v>4.5730000000000004</v>
      </c>
      <c r="X396" s="315">
        <v>2.2401960799999999E-2</v>
      </c>
      <c r="Y396" s="749">
        <v>5650</v>
      </c>
      <c r="Z396" s="282"/>
      <c r="AA396" s="316" t="s">
        <v>10390</v>
      </c>
      <c r="AB396" s="282" t="s">
        <v>9163</v>
      </c>
      <c r="AC396" s="317" t="s">
        <v>2104</v>
      </c>
      <c r="AD396" s="318" t="s">
        <v>513</v>
      </c>
      <c r="AE396" s="319">
        <v>0</v>
      </c>
      <c r="AF396" s="319" t="s">
        <v>11286</v>
      </c>
      <c r="AG396" s="320">
        <v>78.540000000000006</v>
      </c>
      <c r="AH396" s="321">
        <f t="shared" si="74"/>
        <v>0</v>
      </c>
      <c r="AI396" s="287">
        <f>_xlfn.IFNA(VLOOKUP(AD:AD,грп!B:C,2,0),0)</f>
        <v>0</v>
      </c>
      <c r="AJ396" s="607">
        <v>22</v>
      </c>
      <c r="AK396" s="672" t="str">
        <f t="shared" si="71"/>
        <v xml:space="preserve"> </v>
      </c>
      <c r="AL396" s="174"/>
    </row>
    <row r="397" spans="1:38" s="4" customFormat="1" ht="12" customHeight="1" outlineLevel="1" x14ac:dyDescent="0.35">
      <c r="A397" s="307" t="s">
        <v>339</v>
      </c>
      <c r="B397" s="308" t="s">
        <v>6260</v>
      </c>
      <c r="C397" s="290" t="s">
        <v>555</v>
      </c>
      <c r="D397" s="310" t="s">
        <v>3064</v>
      </c>
      <c r="E397" s="322" t="s">
        <v>1169</v>
      </c>
      <c r="F397" s="293"/>
      <c r="G397" s="293"/>
      <c r="H397" s="294">
        <v>1</v>
      </c>
      <c r="I397" s="294" t="str">
        <f>IFERROR(_xlfn.IFNA(VLOOKUP($D:$D,history!$I:$Y,3,0),VLOOKUP(E:E,history!$H:$Y,4,0)),"--")</f>
        <v>--</v>
      </c>
      <c r="J397" s="282" t="s">
        <v>9869</v>
      </c>
      <c r="K397" s="282" t="str">
        <f t="shared" si="67"/>
        <v/>
      </c>
      <c r="L397" s="312">
        <f>IF($A$3="ИМ",ROUND($Y397*(1-($L$6-$F$4))*(1-$F$3)*(1+$AG$2),2),ROUND($M397*(1-($L$6-$F$4))*(1-$F$3)*(1+$AG$2),2))</f>
        <v>5835.53</v>
      </c>
      <c r="M397" s="312">
        <f>ROUND(IF($A$3="РЕГИОНЫ",AG397*$AG$3*$AG$1,IF(AI397=0,AG397*$AG$3*$AG$1,AG397*$AG$3*(1-5%)*$AG$1)),2)</f>
        <v>8841.7099999999991</v>
      </c>
      <c r="N397" s="297" t="str">
        <f>_xlfn.IFNA(VLOOKUP($E:$E,'1'!$A:$E,3,0),"")</f>
        <v/>
      </c>
      <c r="O397" s="297" t="str">
        <f>_xlfn.IFNA(VLOOKUP($E:$E,'2'!$A:$E,3,0),"")</f>
        <v/>
      </c>
      <c r="P397" s="297" t="str">
        <f>_xlfn.IFNA(VLOOKUP($E:$E,'3'!$A:$D,3,0),"")</f>
        <v/>
      </c>
      <c r="Q397" s="297" t="str">
        <f>_xlfn.IFNA(VLOOKUP($E:$E,'4'!$A:$F,3,0),"")</f>
        <v/>
      </c>
      <c r="R397" s="297" t="str">
        <f>_xlfn.IFNA(VLOOKUP($E:$E,'5'!$A:$F,3,0),"")</f>
        <v/>
      </c>
      <c r="S397" s="297" t="str">
        <f>_xlfn.IFNA(VLOOKUP($E:$E,'6'!$A:$F,3,0),"")</f>
        <v/>
      </c>
      <c r="T397" s="313">
        <v>1</v>
      </c>
      <c r="U397" s="313">
        <v>1</v>
      </c>
      <c r="V397" s="313">
        <v>2</v>
      </c>
      <c r="W397" s="314">
        <v>7.45</v>
      </c>
      <c r="X397" s="315">
        <v>2.35E-2</v>
      </c>
      <c r="Y397" s="749">
        <v>7990</v>
      </c>
      <c r="Z397" s="282"/>
      <c r="AA397" s="316" t="s">
        <v>10391</v>
      </c>
      <c r="AB397" s="282" t="s">
        <v>9163</v>
      </c>
      <c r="AC397" s="317" t="s">
        <v>2104</v>
      </c>
      <c r="AD397" s="318" t="s">
        <v>513</v>
      </c>
      <c r="AE397" s="319">
        <v>0</v>
      </c>
      <c r="AF397" s="319" t="s">
        <v>11273</v>
      </c>
      <c r="AG397" s="320">
        <v>110.84</v>
      </c>
      <c r="AH397" s="321">
        <f t="shared" si="74"/>
        <v>0</v>
      </c>
      <c r="AI397" s="287">
        <f>_xlfn.IFNA(VLOOKUP(AD:AD,грп!B:C,2,0),0)</f>
        <v>0</v>
      </c>
      <c r="AJ397" s="607">
        <v>1</v>
      </c>
      <c r="AK397" s="672" t="str">
        <f t="shared" si="71"/>
        <v xml:space="preserve"> </v>
      </c>
      <c r="AL397" s="174"/>
    </row>
    <row r="398" spans="1:38" s="4" customFormat="1" ht="12" customHeight="1" outlineLevel="1" x14ac:dyDescent="0.35">
      <c r="A398" s="307" t="s">
        <v>10402</v>
      </c>
      <c r="B398" s="308" t="s">
        <v>6261</v>
      </c>
      <c r="C398" s="309"/>
      <c r="D398" s="310" t="s">
        <v>10529</v>
      </c>
      <c r="E398" s="322" t="s">
        <v>4686</v>
      </c>
      <c r="F398" s="293"/>
      <c r="G398" s="293"/>
      <c r="H398" s="294"/>
      <c r="I398" s="294" t="str">
        <f>IFERROR(_xlfn.IFNA(VLOOKUP($D:$D,history!$I:$Y,3,0),VLOOKUP(E:E,history!$H:$Y,4,0)),"--")</f>
        <v>--</v>
      </c>
      <c r="J398" s="282" t="s">
        <v>5946</v>
      </c>
      <c r="K398" s="282" t="str">
        <f t="shared" si="67"/>
        <v/>
      </c>
      <c r="L398" s="312">
        <f>IF($A$3="ИМ",ROUND($Y398*(1-($L$6-$F$4))*(1-$F$3)*(1+$AG$2),2),ROUND($M398*(1-($L$6-$F$4))*(1-$F$3)*(1+$AG$2),2))</f>
        <v>2235.9699999999998</v>
      </c>
      <c r="M398" s="312">
        <f>ROUND(IF($A$3="РЕГИОНЫ",AG398*$AG$3*$AG$1,IF(AI398=0,AG398*$AG$3*$AG$1,AG398*$AG$3*(1-5%)*$AG$1)),2)</f>
        <v>3387.83</v>
      </c>
      <c r="N398" s="297" t="str">
        <f>_xlfn.IFNA(VLOOKUP($E:$E,'1'!$A:$E,3,0),"")</f>
        <v/>
      </c>
      <c r="O398" s="297" t="str">
        <f>_xlfn.IFNA(VLOOKUP($E:$E,'2'!$A:$E,3,0),"")</f>
        <v/>
      </c>
      <c r="P398" s="297" t="str">
        <f>_xlfn.IFNA(VLOOKUP($E:$E,'3'!$A:$D,3,0),"")</f>
        <v/>
      </c>
      <c r="Q398" s="297" t="str">
        <f>_xlfn.IFNA(VLOOKUP($E:$E,'4'!$A:$F,3,0),"")</f>
        <v/>
      </c>
      <c r="R398" s="297" t="str">
        <f>_xlfn.IFNA(VLOOKUP($E:$E,'5'!$A:$F,3,0),"")</f>
        <v/>
      </c>
      <c r="S398" s="297" t="str">
        <f>_xlfn.IFNA(VLOOKUP($E:$E,'6'!$A:$F,3,0),"")</f>
        <v/>
      </c>
      <c r="T398" s="313">
        <v>1</v>
      </c>
      <c r="U398" s="313">
        <v>1</v>
      </c>
      <c r="V398" s="313">
        <v>6</v>
      </c>
      <c r="W398" s="314">
        <v>2.6179999999999999</v>
      </c>
      <c r="X398" s="315">
        <v>5.6249999999999998E-3</v>
      </c>
      <c r="Y398" s="749">
        <v>3220</v>
      </c>
      <c r="Z398" s="282"/>
      <c r="AA398" s="316" t="s">
        <v>10391</v>
      </c>
      <c r="AB398" s="282" t="s">
        <v>9163</v>
      </c>
      <c r="AC398" s="317" t="s">
        <v>2081</v>
      </c>
      <c r="AD398" s="318" t="s">
        <v>2706</v>
      </c>
      <c r="AE398" s="319">
        <v>0</v>
      </c>
      <c r="AF398" s="319" t="s">
        <v>11282</v>
      </c>
      <c r="AG398" s="320">
        <v>42.47</v>
      </c>
      <c r="AH398" s="321">
        <f t="shared" si="74"/>
        <v>0</v>
      </c>
      <c r="AI398" s="287">
        <f>_xlfn.IFNA(VLOOKUP(AD:AD,грп!B:C,2,0),0)</f>
        <v>0</v>
      </c>
      <c r="AJ398" s="607">
        <v>0</v>
      </c>
      <c r="AK398" s="672">
        <f t="shared" si="71"/>
        <v>0</v>
      </c>
      <c r="AL398" s="174"/>
    </row>
    <row r="399" spans="1:38" s="4" customFormat="1" ht="12" customHeight="1" outlineLevel="1" x14ac:dyDescent="0.35">
      <c r="A399" s="307" t="s">
        <v>10402</v>
      </c>
      <c r="B399" s="308" t="s">
        <v>6262</v>
      </c>
      <c r="C399" s="325" t="s">
        <v>1916</v>
      </c>
      <c r="D399" s="310" t="s">
        <v>5776</v>
      </c>
      <c r="E399" s="322" t="s">
        <v>5022</v>
      </c>
      <c r="F399" s="293"/>
      <c r="G399" s="293"/>
      <c r="H399" s="294">
        <v>4</v>
      </c>
      <c r="I399" s="294" t="str">
        <f>IFERROR(_xlfn.IFNA(VLOOKUP($D:$D,history!$I:$Y,3,0),VLOOKUP(E:E,history!$H:$Y,4,0)),"--")</f>
        <v>--</v>
      </c>
      <c r="J399" s="282" t="s">
        <v>9870</v>
      </c>
      <c r="K399" s="282" t="str">
        <f t="shared" si="67"/>
        <v/>
      </c>
      <c r="L399" s="326">
        <f>M399</f>
        <v>440</v>
      </c>
      <c r="M399" s="327">
        <v>440</v>
      </c>
      <c r="N399" s="297" t="str">
        <f>_xlfn.IFNA(VLOOKUP($E:$E,'1'!$A:$E,3,0),"")</f>
        <v/>
      </c>
      <c r="O399" s="297" t="str">
        <f>_xlfn.IFNA(VLOOKUP($E:$E,'2'!$A:$E,3,0),"")</f>
        <v/>
      </c>
      <c r="P399" s="297" t="str">
        <f>_xlfn.IFNA(VLOOKUP($E:$E,'3'!$A:$D,3,0),"")</f>
        <v/>
      </c>
      <c r="Q399" s="297" t="str">
        <f>_xlfn.IFNA(VLOOKUP($E:$E,'4'!$A:$F,3,0),"")</f>
        <v/>
      </c>
      <c r="R399" s="297" t="str">
        <f>_xlfn.IFNA(VLOOKUP($E:$E,'5'!$A:$F,3,0),"")</f>
        <v/>
      </c>
      <c r="S399" s="297" t="str">
        <f>_xlfn.IFNA(VLOOKUP($E:$E,'6'!$A:$F,3,0),"")</f>
        <v/>
      </c>
      <c r="T399" s="313">
        <v>1</v>
      </c>
      <c r="U399" s="313">
        <v>1</v>
      </c>
      <c r="V399" s="313">
        <v>1</v>
      </c>
      <c r="W399" s="314">
        <v>0.04</v>
      </c>
      <c r="X399" s="315">
        <v>1.2E-4</v>
      </c>
      <c r="Y399" s="749">
        <v>620</v>
      </c>
      <c r="Z399" s="282"/>
      <c r="AA399" s="316" t="s">
        <v>393</v>
      </c>
      <c r="AB399" s="282" t="s">
        <v>9885</v>
      </c>
      <c r="AC399" s="317" t="s">
        <v>2081</v>
      </c>
      <c r="AD399" s="318" t="s">
        <v>2706</v>
      </c>
      <c r="AE399" s="319">
        <v>0</v>
      </c>
      <c r="AF399" s="319" t="s">
        <v>11305</v>
      </c>
      <c r="AG399" s="320">
        <v>19.899999999999999</v>
      </c>
      <c r="AH399" s="321">
        <f t="shared" si="74"/>
        <v>0</v>
      </c>
      <c r="AI399" s="287">
        <f>_xlfn.IFNA(VLOOKUP(AD:AD,грп!B:C,2,0),0)</f>
        <v>0</v>
      </c>
      <c r="AJ399" s="607">
        <v>5</v>
      </c>
      <c r="AK399" s="672" t="str">
        <f t="shared" si="71"/>
        <v>спеццена</v>
      </c>
      <c r="AL399" s="174"/>
    </row>
    <row r="400" spans="1:38" s="4" customFormat="1" ht="12" customHeight="1" x14ac:dyDescent="0.35">
      <c r="A400" s="288"/>
      <c r="B400" s="289"/>
      <c r="C400" s="290" t="s">
        <v>555</v>
      </c>
      <c r="D400" s="291" t="s">
        <v>2709</v>
      </c>
      <c r="E400" s="292"/>
      <c r="F400" s="293"/>
      <c r="G400" s="293"/>
      <c r="H400" s="294"/>
      <c r="I400" s="294"/>
      <c r="J400" s="282" t="s">
        <v>393</v>
      </c>
      <c r="K400" s="282" t="str">
        <f t="shared" si="67"/>
        <v/>
      </c>
      <c r="L400" s="295"/>
      <c r="M400" s="296"/>
      <c r="N400" s="297"/>
      <c r="O400" s="297"/>
      <c r="P400" s="297"/>
      <c r="Q400" s="297" t="str">
        <f>_xlfn.IFNA(VLOOKUP($E:$E,'4'!$A:$F,3,0),"")</f>
        <v/>
      </c>
      <c r="R400" s="297" t="str">
        <f>_xlfn.IFNA(VLOOKUP($E:$E,'5'!$A:$F,3,0),"")</f>
        <v/>
      </c>
      <c r="S400" s="297"/>
      <c r="T400" s="298"/>
      <c r="U400" s="280"/>
      <c r="V400" s="280"/>
      <c r="W400" s="300"/>
      <c r="X400" s="301"/>
      <c r="Y400" s="749"/>
      <c r="Z400" s="282"/>
      <c r="AA400" s="280"/>
      <c r="AB400" s="280" t="s">
        <v>393</v>
      </c>
      <c r="AC400" s="302"/>
      <c r="AD400" s="303" t="s">
        <v>2709</v>
      </c>
      <c r="AE400" s="280"/>
      <c r="AF400" s="329"/>
      <c r="AG400" s="305"/>
      <c r="AH400" s="306"/>
      <c r="AI400" s="287">
        <f>_xlfn.IFNA(VLOOKUP(AD:AD,грп!B:C,2,0),0)</f>
        <v>0</v>
      </c>
      <c r="AJ400" s="607">
        <v>0</v>
      </c>
      <c r="AK400" s="672" t="str">
        <f t="shared" si="71"/>
        <v xml:space="preserve"> </v>
      </c>
      <c r="AL400" s="174"/>
    </row>
    <row r="401" spans="1:38" s="4" customFormat="1" ht="12" customHeight="1" outlineLevel="1" x14ac:dyDescent="0.35">
      <c r="A401" s="307" t="s">
        <v>10402</v>
      </c>
      <c r="B401" s="308" t="s">
        <v>6263</v>
      </c>
      <c r="C401" s="309"/>
      <c r="D401" s="310" t="s">
        <v>3727</v>
      </c>
      <c r="E401" s="322" t="s">
        <v>3719</v>
      </c>
      <c r="F401" s="293"/>
      <c r="G401" s="293"/>
      <c r="H401" s="294">
        <v>9</v>
      </c>
      <c r="I401" s="294" t="str">
        <f>IFERROR(_xlfn.IFNA(VLOOKUP($D:$D,history!$I:$Y,3,0),VLOOKUP(E:E,history!$H:$Y,4,0)),"--")</f>
        <v>V</v>
      </c>
      <c r="J401" s="282" t="s">
        <v>9870</v>
      </c>
      <c r="K401" s="282" t="str">
        <f t="shared" si="67"/>
        <v/>
      </c>
      <c r="L401" s="312">
        <f>IF($A$3="ИМ",ROUND($Y401*(1-($L$6-$F$4))*(1-$F$3)*(1+$AG$2),2),ROUND($M401*(1-($L$6-$F$4))*(1-$F$3)*(1+$AG$2),2))</f>
        <v>9986.31</v>
      </c>
      <c r="M401" s="312">
        <f>ROUND(IF($A$3="РЕГИОНЫ",AG401*$AG$3*$AG$1,IF(AI401=0,AG401*$AG$3*$AG$1,AG401*$AG$3*(1-5%)*$AG$1)),2)</f>
        <v>15130.77</v>
      </c>
      <c r="N401" s="297" t="str">
        <f>_xlfn.IFNA(VLOOKUP($E:$E,'1'!$A:$E,3,0),"")</f>
        <v/>
      </c>
      <c r="O401" s="297" t="str">
        <f>_xlfn.IFNA(VLOOKUP($E:$E,'2'!$A:$E,3,0),"")</f>
        <v/>
      </c>
      <c r="P401" s="297" t="str">
        <f>_xlfn.IFNA(VLOOKUP($E:$E,'3'!$A:$D,3,0),"")</f>
        <v/>
      </c>
      <c r="Q401" s="297" t="str">
        <f>_xlfn.IFNA(VLOOKUP($E:$E,'4'!$A:$F,3,0),"")</f>
        <v/>
      </c>
      <c r="R401" s="297" t="str">
        <f>_xlfn.IFNA(VLOOKUP($E:$E,'5'!$A:$F,3,0),"")</f>
        <v/>
      </c>
      <c r="S401" s="297" t="str">
        <f>_xlfn.IFNA(VLOOKUP($E:$E,'6'!$A:$F,3,0),"")</f>
        <v/>
      </c>
      <c r="T401" s="313">
        <v>1</v>
      </c>
      <c r="U401" s="313">
        <v>1</v>
      </c>
      <c r="V401" s="313">
        <v>1</v>
      </c>
      <c r="W401" s="314">
        <v>8.4499999999999993</v>
      </c>
      <c r="X401" s="315">
        <v>5.6300000000000003E-2</v>
      </c>
      <c r="Y401" s="749">
        <v>14390</v>
      </c>
      <c r="Z401" s="282"/>
      <c r="AA401" s="316" t="s">
        <v>10392</v>
      </c>
      <c r="AB401" s="282" t="s">
        <v>9163</v>
      </c>
      <c r="AC401" s="317" t="s">
        <v>2104</v>
      </c>
      <c r="AD401" s="318" t="s">
        <v>2709</v>
      </c>
      <c r="AE401" s="319">
        <v>0</v>
      </c>
      <c r="AF401" s="319" t="s">
        <v>11273</v>
      </c>
      <c r="AG401" s="320">
        <v>189.68</v>
      </c>
      <c r="AH401" s="321">
        <f>IF($A$3="РЕГИОНЫ",ROUND($AG401*(1-($L$6-$F$4))*(1-$F$3)*(1+$AG$2)*$AG$1,2),0)</f>
        <v>0</v>
      </c>
      <c r="AI401" s="287">
        <f>_xlfn.IFNA(VLOOKUP(AD:AD,грп!B:C,2,0),0)</f>
        <v>0</v>
      </c>
      <c r="AJ401" s="607">
        <v>10</v>
      </c>
      <c r="AK401" s="672">
        <f t="shared" si="71"/>
        <v>0</v>
      </c>
      <c r="AL401" s="174"/>
    </row>
    <row r="402" spans="1:38" s="4" customFormat="1" ht="12" customHeight="1" outlineLevel="1" x14ac:dyDescent="0.35">
      <c r="A402" s="307" t="s">
        <v>10402</v>
      </c>
      <c r="B402" s="308" t="s">
        <v>6264</v>
      </c>
      <c r="C402" s="323"/>
      <c r="D402" s="310" t="s">
        <v>2822</v>
      </c>
      <c r="E402" s="292" t="s">
        <v>2596</v>
      </c>
      <c r="F402" s="293"/>
      <c r="G402" s="293"/>
      <c r="H402" s="294">
        <v>21</v>
      </c>
      <c r="I402" s="294" t="str">
        <f>IFERROR(_xlfn.IFNA(VLOOKUP($D:$D,history!$I:$Y,3,0),VLOOKUP(E:E,history!$H:$Y,4,0)),"--")</f>
        <v>V</v>
      </c>
      <c r="J402" s="282" t="s">
        <v>9868</v>
      </c>
      <c r="K402" s="282" t="str">
        <f t="shared" si="67"/>
        <v/>
      </c>
      <c r="L402" s="312">
        <f>IF($A$3="ИМ",ROUND($Y402*(1-($L$6-$F$4))*(1-$F$3)*(1+$AG$2),2),ROUND($M402*(1-($L$6-$F$4))*(1-$F$3)*(1+$AG$2),2))</f>
        <v>21671.05</v>
      </c>
      <c r="M402" s="312">
        <f>ROUND(IF($A$3="РЕГИОНЫ",AG402*$AG$3*$AG$1,IF(AI402=0,AG402*$AG$3*$AG$1,AG402*$AG$3*(1-5%)*$AG$1)),2)</f>
        <v>32834.93</v>
      </c>
      <c r="N402" s="297" t="str">
        <f>_xlfn.IFNA(VLOOKUP($E:$E,'1'!$A:$E,3,0),"")</f>
        <v/>
      </c>
      <c r="O402" s="297" t="str">
        <f>_xlfn.IFNA(VLOOKUP($E:$E,'2'!$A:$E,3,0),"")</f>
        <v/>
      </c>
      <c r="P402" s="297" t="str">
        <f>_xlfn.IFNA(VLOOKUP($E:$E,'3'!$A:$D,3,0),"")</f>
        <v/>
      </c>
      <c r="Q402" s="297" t="str">
        <f>_xlfn.IFNA(VLOOKUP($E:$E,'4'!$A:$F,3,0),"")</f>
        <v/>
      </c>
      <c r="R402" s="297" t="str">
        <f>_xlfn.IFNA(VLOOKUP($E:$E,'5'!$A:$F,3,0),"")</f>
        <v/>
      </c>
      <c r="S402" s="297" t="str">
        <f>_xlfn.IFNA(VLOOKUP($E:$E,'6'!$A:$F,3,0),"")</f>
        <v/>
      </c>
      <c r="T402" s="313">
        <v>1</v>
      </c>
      <c r="U402" s="313">
        <v>1</v>
      </c>
      <c r="V402" s="313">
        <v>1</v>
      </c>
      <c r="W402" s="314">
        <v>16.8</v>
      </c>
      <c r="X402" s="315">
        <v>0.15837499999999999</v>
      </c>
      <c r="Y402" s="749">
        <v>31190</v>
      </c>
      <c r="Z402" s="282"/>
      <c r="AA402" s="316" t="s">
        <v>10388</v>
      </c>
      <c r="AB402" s="282" t="s">
        <v>9163</v>
      </c>
      <c r="AC402" s="317" t="s">
        <v>2104</v>
      </c>
      <c r="AD402" s="318" t="s">
        <v>2709</v>
      </c>
      <c r="AE402" s="319">
        <v>0</v>
      </c>
      <c r="AF402" s="319" t="s">
        <v>11286</v>
      </c>
      <c r="AG402" s="320">
        <v>411.62</v>
      </c>
      <c r="AH402" s="321">
        <f>IF($A$3="РЕГИОНЫ",ROUND($AG402*(1-($L$6-$F$4))*(1-$F$3)*(1+$AG$2)*$AG$1,2),0)</f>
        <v>0</v>
      </c>
      <c r="AI402" s="287">
        <f>_xlfn.IFNA(VLOOKUP(AD:AD,грп!B:C,2,0),0)</f>
        <v>0</v>
      </c>
      <c r="AJ402" s="607">
        <v>7</v>
      </c>
      <c r="AK402" s="672">
        <f t="shared" si="71"/>
        <v>0</v>
      </c>
      <c r="AL402" s="174"/>
    </row>
    <row r="403" spans="1:38" s="4" customFormat="1" ht="12" customHeight="1" outlineLevel="1" x14ac:dyDescent="0.35">
      <c r="A403" s="307" t="s">
        <v>10402</v>
      </c>
      <c r="B403" s="308" t="s">
        <v>6265</v>
      </c>
      <c r="C403" s="309"/>
      <c r="D403" s="310" t="s">
        <v>10530</v>
      </c>
      <c r="E403" s="347" t="s">
        <v>3855</v>
      </c>
      <c r="F403" s="293"/>
      <c r="G403" s="293"/>
      <c r="H403" s="294">
        <v>3</v>
      </c>
      <c r="I403" s="294" t="str">
        <f>IFERROR(_xlfn.IFNA(VLOOKUP($D:$D,history!$I:$Y,3,0),VLOOKUP(E:E,history!$H:$Y,4,0)),"--")</f>
        <v>--</v>
      </c>
      <c r="J403" s="282" t="s">
        <v>9868</v>
      </c>
      <c r="K403" s="282" t="str">
        <f t="shared" si="67"/>
        <v/>
      </c>
      <c r="L403" s="312">
        <f>IF($A$3="ИМ",ROUND($Y403*(1-($L$6-$F$4))*(1-$F$3)*(1+$AG$2),2),ROUND($M403*(1-($L$6-$F$4))*(1-$F$3)*(1+$AG$2),2))</f>
        <v>27051.17</v>
      </c>
      <c r="M403" s="312">
        <f>ROUND(IF($A$3="РЕГИОНЫ",AG403*$AG$3*$AG$1,IF(AI403=0,AG403*$AG$3*$AG$1,AG403*$AG$3*(1-5%)*$AG$1)),2)</f>
        <v>40986.620000000003</v>
      </c>
      <c r="N403" s="297" t="str">
        <f>_xlfn.IFNA(VLOOKUP($E:$E,'1'!$A:$E,3,0),"")</f>
        <v/>
      </c>
      <c r="O403" s="297" t="str">
        <f>_xlfn.IFNA(VLOOKUP($E:$E,'2'!$A:$E,3,0),"")</f>
        <v/>
      </c>
      <c r="P403" s="297" t="str">
        <f>_xlfn.IFNA(VLOOKUP($E:$E,'3'!$A:$D,3,0),"")</f>
        <v/>
      </c>
      <c r="Q403" s="297" t="str">
        <f>_xlfn.IFNA(VLOOKUP($E:$E,'4'!$A:$F,3,0),"")</f>
        <v/>
      </c>
      <c r="R403" s="297" t="str">
        <f>_xlfn.IFNA(VLOOKUP($E:$E,'5'!$A:$F,3,0),"")</f>
        <v/>
      </c>
      <c r="S403" s="297" t="str">
        <f>_xlfn.IFNA(VLOOKUP($E:$E,'6'!$A:$F,3,0),"")</f>
        <v/>
      </c>
      <c r="T403" s="313">
        <v>1</v>
      </c>
      <c r="U403" s="313">
        <v>1</v>
      </c>
      <c r="V403" s="313">
        <v>1</v>
      </c>
      <c r="W403" s="314">
        <v>23.55</v>
      </c>
      <c r="X403" s="315">
        <v>0.24440000000000001</v>
      </c>
      <c r="Y403" s="749">
        <v>38950</v>
      </c>
      <c r="Z403" s="282"/>
      <c r="AA403" s="316" t="s">
        <v>10392</v>
      </c>
      <c r="AB403" s="282" t="s">
        <v>9163</v>
      </c>
      <c r="AC403" s="317" t="s">
        <v>2104</v>
      </c>
      <c r="AD403" s="318" t="s">
        <v>2709</v>
      </c>
      <c r="AE403" s="319">
        <v>0</v>
      </c>
      <c r="AF403" s="319" t="s">
        <v>11273</v>
      </c>
      <c r="AG403" s="320">
        <v>513.80999999999995</v>
      </c>
      <c r="AH403" s="321">
        <f>IF($A$3="РЕГИОНЫ",ROUND($AG403*(1-($L$6-$F$4))*(1-$F$3)*(1+$AG$2)*$AG$1,2),0)</f>
        <v>0</v>
      </c>
      <c r="AI403" s="287">
        <f>_xlfn.IFNA(VLOOKUP(AD:AD,грп!B:C,2,0),0)</f>
        <v>0</v>
      </c>
      <c r="AJ403" s="607">
        <v>0</v>
      </c>
      <c r="AK403" s="672">
        <f t="shared" si="71"/>
        <v>0</v>
      </c>
      <c r="AL403" s="174"/>
    </row>
    <row r="404" spans="1:38" s="4" customFormat="1" ht="11.45" customHeight="1" outlineLevel="1" x14ac:dyDescent="0.35">
      <c r="A404" s="307" t="s">
        <v>10402</v>
      </c>
      <c r="B404" s="308" t="s">
        <v>6266</v>
      </c>
      <c r="C404" s="309" t="s">
        <v>21</v>
      </c>
      <c r="D404" s="310" t="s">
        <v>10531</v>
      </c>
      <c r="E404" s="322" t="s">
        <v>5411</v>
      </c>
      <c r="F404" s="293"/>
      <c r="G404" s="293"/>
      <c r="H404" s="294">
        <v>22</v>
      </c>
      <c r="I404" s="294" t="str">
        <f>IFERROR(_xlfn.IFNA(VLOOKUP($D:$D,history!$I:$Y,3,0),VLOOKUP(E:E,history!$H:$Y,4,0)),"--")</f>
        <v>--</v>
      </c>
      <c r="J404" s="282" t="s">
        <v>5946</v>
      </c>
      <c r="K404" s="282" t="str">
        <f t="shared" si="67"/>
        <v/>
      </c>
      <c r="L404" s="312">
        <f>IF($A$3="ИМ",ROUND($Y404*(1-($L$6-$F$4))*(1-$F$3)*(1+$AG$2),2),ROUND($M404*(1-($L$6-$F$4))*(1-$F$3)*(1+$AG$2),2))</f>
        <v>13790.67</v>
      </c>
      <c r="M404" s="312">
        <f>ROUND(IF($A$3="РЕГИОНЫ",AG404*$AG$3*$AG$1,IF(AI404=0,AG404*$AG$3*$AG$1,AG404*$AG$3*(1-5%)*$AG$1)),2)</f>
        <v>20894.95</v>
      </c>
      <c r="N404" s="297" t="str">
        <f>_xlfn.IFNA(VLOOKUP($E:$E,'1'!$A:$E,3,0),"")</f>
        <v/>
      </c>
      <c r="O404" s="297" t="str">
        <f>_xlfn.IFNA(VLOOKUP($E:$E,'2'!$A:$E,3,0),"")</f>
        <v/>
      </c>
      <c r="P404" s="297" t="str">
        <f>_xlfn.IFNA(VLOOKUP($E:$E,'3'!$A:$D,3,0),"")</f>
        <v/>
      </c>
      <c r="Q404" s="297" t="str">
        <f>_xlfn.IFNA(VLOOKUP($E:$E,'4'!$A:$F,3,0),"")</f>
        <v/>
      </c>
      <c r="R404" s="297" t="str">
        <f>_xlfn.IFNA(VLOOKUP($E:$E,'5'!$A:$F,3,0),"")</f>
        <v/>
      </c>
      <c r="S404" s="297" t="str">
        <f>_xlfn.IFNA(VLOOKUP($E:$E,'6'!$A:$F,3,0),"")</f>
        <v/>
      </c>
      <c r="T404" s="313">
        <v>1</v>
      </c>
      <c r="U404" s="313">
        <v>1</v>
      </c>
      <c r="V404" s="313">
        <v>1</v>
      </c>
      <c r="W404" s="314">
        <v>12.77</v>
      </c>
      <c r="X404" s="315">
        <v>0.1179207921</v>
      </c>
      <c r="Y404" s="749">
        <v>19850</v>
      </c>
      <c r="Z404" s="282"/>
      <c r="AA404" s="316" t="s">
        <v>10392</v>
      </c>
      <c r="AB404" s="282" t="s">
        <v>9164</v>
      </c>
      <c r="AC404" s="317" t="s">
        <v>2104</v>
      </c>
      <c r="AD404" s="318" t="s">
        <v>2709</v>
      </c>
      <c r="AE404" s="319">
        <v>0</v>
      </c>
      <c r="AF404" s="319" t="s">
        <v>21</v>
      </c>
      <c r="AG404" s="320">
        <v>261.94</v>
      </c>
      <c r="AH404" s="321">
        <f>IF($A$3="РЕГИОНЫ",ROUND($AG404*(1-($L$6-$F$4))*(1-$F$3)*(1+$AG$2)*$AG$1,2),0)</f>
        <v>0</v>
      </c>
      <c r="AI404" s="287">
        <f>_xlfn.IFNA(VLOOKUP(AD:AD,грп!B:C,2,0),0)</f>
        <v>0</v>
      </c>
      <c r="AJ404" s="607">
        <v>1</v>
      </c>
      <c r="AK404" s="672" t="str">
        <f t="shared" si="71"/>
        <v>new</v>
      </c>
      <c r="AL404" s="174"/>
    </row>
    <row r="405" spans="1:38" s="4" customFormat="1" ht="12" customHeight="1" x14ac:dyDescent="0.35">
      <c r="A405" s="288"/>
      <c r="B405" s="289"/>
      <c r="C405" s="290" t="s">
        <v>555</v>
      </c>
      <c r="D405" s="291" t="s">
        <v>4770</v>
      </c>
      <c r="E405" s="292"/>
      <c r="F405" s="293"/>
      <c r="G405" s="293"/>
      <c r="H405" s="294"/>
      <c r="I405" s="294"/>
      <c r="J405" s="282" t="s">
        <v>393</v>
      </c>
      <c r="K405" s="282" t="str">
        <f t="shared" si="67"/>
        <v/>
      </c>
      <c r="L405" s="295"/>
      <c r="M405" s="296"/>
      <c r="N405" s="297"/>
      <c r="O405" s="297"/>
      <c r="P405" s="297"/>
      <c r="Q405" s="297" t="str">
        <f>_xlfn.IFNA(VLOOKUP($E:$E,'4'!$A:$F,3,0),"")</f>
        <v/>
      </c>
      <c r="R405" s="297" t="str">
        <f>_xlfn.IFNA(VLOOKUP($E:$E,'5'!$A:$F,3,0),"")</f>
        <v/>
      </c>
      <c r="S405" s="297"/>
      <c r="T405" s="298"/>
      <c r="U405" s="299"/>
      <c r="V405" s="299"/>
      <c r="W405" s="300"/>
      <c r="X405" s="301"/>
      <c r="Y405" s="749"/>
      <c r="Z405" s="282"/>
      <c r="AA405" s="280"/>
      <c r="AB405" s="280" t="s">
        <v>393</v>
      </c>
      <c r="AC405" s="302"/>
      <c r="AD405" s="338" t="s">
        <v>4770</v>
      </c>
      <c r="AE405" s="280"/>
      <c r="AF405" s="329"/>
      <c r="AG405" s="345"/>
      <c r="AH405" s="306"/>
      <c r="AI405" s="287">
        <f>_xlfn.IFNA(VLOOKUP(AD:AD,грп!B:C,2,0),0)</f>
        <v>0</v>
      </c>
      <c r="AJ405" s="607">
        <v>0</v>
      </c>
      <c r="AK405" s="672" t="str">
        <f t="shared" si="71"/>
        <v xml:space="preserve"> </v>
      </c>
      <c r="AL405" s="174"/>
    </row>
    <row r="406" spans="1:38" s="4" customFormat="1" ht="12" customHeight="1" outlineLevel="1" x14ac:dyDescent="0.35">
      <c r="A406" s="307" t="s">
        <v>10402</v>
      </c>
      <c r="B406" s="308" t="s">
        <v>6267</v>
      </c>
      <c r="C406" s="309"/>
      <c r="D406" s="310" t="s">
        <v>5658</v>
      </c>
      <c r="E406" s="322" t="s">
        <v>4681</v>
      </c>
      <c r="F406" s="293"/>
      <c r="G406" s="293"/>
      <c r="H406" s="294"/>
      <c r="I406" s="294" t="str">
        <f>IFERROR(_xlfn.IFNA(VLOOKUP($D:$D,history!$I:$Y,3,0),VLOOKUP(E:E,history!$H:$Y,4,0)),"--")</f>
        <v>--</v>
      </c>
      <c r="J406" s="282" t="s">
        <v>9870</v>
      </c>
      <c r="K406" s="282" t="str">
        <f t="shared" si="67"/>
        <v/>
      </c>
      <c r="L406" s="312">
        <f>IF($A$3="ИМ",ROUND($Y406*(1-($L$6-$F$4))*(1-$F$3)*(1+$AG$2),2),ROUND($M406*(1-($L$6-$F$4))*(1-$F$3)*(1+$AG$2),2))</f>
        <v>11266.71</v>
      </c>
      <c r="M406" s="312">
        <f>ROUND(IF($A$3="РЕГИОНЫ",AG406*$AG$3*$AG$1,IF(AI406=0,AG406*$AG$3*$AG$1,AG406*$AG$3*(1-5%)*$AG$1)),2)</f>
        <v>17070.78</v>
      </c>
      <c r="N406" s="297" t="str">
        <f>_xlfn.IFNA(VLOOKUP($E:$E,'1'!$A:$E,3,0),"")</f>
        <v/>
      </c>
      <c r="O406" s="297" t="str">
        <f>_xlfn.IFNA(VLOOKUP($E:$E,'2'!$A:$E,3,0),"")</f>
        <v/>
      </c>
      <c r="P406" s="297" t="str">
        <f>_xlfn.IFNA(VLOOKUP($E:$E,'3'!$A:$D,3,0),"")</f>
        <v/>
      </c>
      <c r="Q406" s="297" t="str">
        <f>_xlfn.IFNA(VLOOKUP($E:$E,'4'!$A:$F,3,0),"")</f>
        <v/>
      </c>
      <c r="R406" s="297">
        <f>_xlfn.IFNA(VLOOKUP($E:$E,'5'!$A:$F,3,0),"")</f>
        <v>10814</v>
      </c>
      <c r="S406" s="297" t="str">
        <f>_xlfn.IFNA(VLOOKUP($E:$E,'6'!$A:$F,3,0),"")</f>
        <v/>
      </c>
      <c r="T406" s="313">
        <v>1</v>
      </c>
      <c r="U406" s="313">
        <v>1</v>
      </c>
      <c r="V406" s="313">
        <v>3</v>
      </c>
      <c r="W406" s="314">
        <v>5.867</v>
      </c>
      <c r="X406" s="315">
        <v>2.1538461500000002E-2</v>
      </c>
      <c r="Y406" s="749">
        <v>16250</v>
      </c>
      <c r="Z406" s="282"/>
      <c r="AA406" s="316" t="s">
        <v>10391</v>
      </c>
      <c r="AB406" s="282" t="s">
        <v>9163</v>
      </c>
      <c r="AC406" s="317" t="s">
        <v>2104</v>
      </c>
      <c r="AD406" s="318" t="s">
        <v>4770</v>
      </c>
      <c r="AE406" s="319">
        <v>0</v>
      </c>
      <c r="AF406" s="319" t="s">
        <v>11276</v>
      </c>
      <c r="AG406" s="320">
        <v>214</v>
      </c>
      <c r="AH406" s="321">
        <f>IF($A$3="РЕГИОНЫ",ROUND($AG406*(1-($L$6-$F$4))*(1-$F$3)*(1+$AG$2)*$AG$1,2),0)</f>
        <v>0</v>
      </c>
      <c r="AI406" s="287">
        <f>_xlfn.IFNA(VLOOKUP(AD:AD,грп!B:C,2,0),0)</f>
        <v>0</v>
      </c>
      <c r="AJ406" s="607">
        <v>0</v>
      </c>
      <c r="AK406" s="672">
        <f t="shared" si="71"/>
        <v>0</v>
      </c>
      <c r="AL406" s="174"/>
    </row>
    <row r="407" spans="1:38" s="4" customFormat="1" ht="12" customHeight="1" outlineLevel="1" x14ac:dyDescent="0.35">
      <c r="A407" s="307" t="s">
        <v>10402</v>
      </c>
      <c r="B407" s="308" t="s">
        <v>6268</v>
      </c>
      <c r="C407" s="309"/>
      <c r="D407" s="310" t="s">
        <v>5659</v>
      </c>
      <c r="E407" s="322" t="s">
        <v>4682</v>
      </c>
      <c r="F407" s="293"/>
      <c r="G407" s="293"/>
      <c r="H407" s="294"/>
      <c r="I407" s="294" t="str">
        <f>IFERROR(_xlfn.IFNA(VLOOKUP($D:$D,history!$I:$Y,3,0),VLOOKUP(E:E,history!$H:$Y,4,0)),"--")</f>
        <v>--</v>
      </c>
      <c r="J407" s="282" t="s">
        <v>9868</v>
      </c>
      <c r="K407" s="282" t="str">
        <f t="shared" si="67"/>
        <v/>
      </c>
      <c r="L407" s="312">
        <f>IF($A$3="ИМ",ROUND($Y407*(1-($L$6-$F$4))*(1-$F$3)*(1+$AG$2),2),ROUND($M407*(1-($L$6-$F$4))*(1-$F$3)*(1+$AG$2),2))</f>
        <v>11477.31</v>
      </c>
      <c r="M407" s="312">
        <f>ROUND(IF($A$3="РЕГИОНЫ",AG407*$AG$3*$AG$1,IF(AI407=0,AG407*$AG$3*$AG$1,AG407*$AG$3*(1-5%)*$AG$1)),2)</f>
        <v>17389.86</v>
      </c>
      <c r="N407" s="297" t="str">
        <f>_xlfn.IFNA(VLOOKUP($E:$E,'1'!$A:$E,3,0),"")</f>
        <v/>
      </c>
      <c r="O407" s="297" t="str">
        <f>_xlfn.IFNA(VLOOKUP($E:$E,'2'!$A:$E,3,0),"")</f>
        <v/>
      </c>
      <c r="P407" s="297" t="str">
        <f>_xlfn.IFNA(VLOOKUP($E:$E,'3'!$A:$D,3,0),"")</f>
        <v/>
      </c>
      <c r="Q407" s="297" t="str">
        <f>_xlfn.IFNA(VLOOKUP($E:$E,'4'!$A:$F,3,0),"")</f>
        <v/>
      </c>
      <c r="R407" s="297">
        <f>_xlfn.IFNA(VLOOKUP($E:$E,'5'!$A:$F,3,0),"")</f>
        <v>11463</v>
      </c>
      <c r="S407" s="297" t="str">
        <f>_xlfn.IFNA(VLOOKUP($E:$E,'6'!$A:$F,3,0),"")</f>
        <v/>
      </c>
      <c r="T407" s="313">
        <v>1</v>
      </c>
      <c r="U407" s="313">
        <v>1</v>
      </c>
      <c r="V407" s="313">
        <v>3</v>
      </c>
      <c r="W407" s="314">
        <v>6</v>
      </c>
      <c r="X407" s="315">
        <v>2.1869918700000001E-2</v>
      </c>
      <c r="Y407" s="749">
        <v>16550</v>
      </c>
      <c r="Z407" s="282"/>
      <c r="AA407" s="316" t="s">
        <v>10391</v>
      </c>
      <c r="AB407" s="282" t="s">
        <v>9163</v>
      </c>
      <c r="AC407" s="317" t="s">
        <v>2104</v>
      </c>
      <c r="AD407" s="318" t="s">
        <v>4770</v>
      </c>
      <c r="AE407" s="319">
        <v>0</v>
      </c>
      <c r="AF407" s="319" t="s">
        <v>11276</v>
      </c>
      <c r="AG407" s="320">
        <v>218</v>
      </c>
      <c r="AH407" s="321">
        <f>IF($A$3="РЕГИОНЫ",ROUND($AG407*(1-($L$6-$F$4))*(1-$F$3)*(1+$AG$2)*$AG$1,2),0)</f>
        <v>0</v>
      </c>
      <c r="AI407" s="287">
        <f>_xlfn.IFNA(VLOOKUP(AD:AD,грп!B:C,2,0),0)</f>
        <v>0</v>
      </c>
      <c r="AJ407" s="607">
        <v>0</v>
      </c>
      <c r="AK407" s="672">
        <f t="shared" si="71"/>
        <v>0</v>
      </c>
      <c r="AL407" s="174"/>
    </row>
    <row r="408" spans="1:38" s="4" customFormat="1" ht="12" customHeight="1" outlineLevel="1" x14ac:dyDescent="0.35">
      <c r="A408" s="307" t="s">
        <v>10402</v>
      </c>
      <c r="B408" s="308" t="s">
        <v>6269</v>
      </c>
      <c r="C408" s="309" t="s">
        <v>21</v>
      </c>
      <c r="D408" s="310" t="s">
        <v>5888</v>
      </c>
      <c r="E408" s="322" t="s">
        <v>4777</v>
      </c>
      <c r="F408" s="293"/>
      <c r="G408" s="293"/>
      <c r="H408" s="294">
        <v>8</v>
      </c>
      <c r="I408" s="294" t="str">
        <f>IFERROR(_xlfn.IFNA(VLOOKUP($D:$D,history!$I:$Y,3,0),VLOOKUP(E:E,history!$H:$Y,4,0)),"--")</f>
        <v>--</v>
      </c>
      <c r="J408" s="282" t="s">
        <v>9870</v>
      </c>
      <c r="K408" s="282" t="str">
        <f t="shared" si="67"/>
        <v/>
      </c>
      <c r="L408" s="312">
        <f>IF($A$3="ИМ",ROUND($Y408*(1-($L$6-$F$4))*(1-$F$3)*(1+$AG$2),2),ROUND($M408*(1-($L$6-$F$4))*(1-$F$3)*(1+$AG$2),2))</f>
        <v>4691.4799999999996</v>
      </c>
      <c r="M408" s="312">
        <f>ROUND(IF($A$3="РЕГИОНЫ",AG408*$AG$3*$AG$1,IF(AI408=0,AG408*$AG$3*$AG$1,AG408*$AG$3*(1-5%)*$AG$1)),2)</f>
        <v>7108.3</v>
      </c>
      <c r="N408" s="297" t="str">
        <f>_xlfn.IFNA(VLOOKUP($E:$E,'1'!$A:$E,3,0),"")</f>
        <v/>
      </c>
      <c r="O408" s="297" t="str">
        <f>_xlfn.IFNA(VLOOKUP($E:$E,'2'!$A:$E,3,0),"")</f>
        <v/>
      </c>
      <c r="P408" s="297" t="str">
        <f>_xlfn.IFNA(VLOOKUP($E:$E,'3'!$A:$D,3,0),"")</f>
        <v/>
      </c>
      <c r="Q408" s="297" t="str">
        <f>_xlfn.IFNA(VLOOKUP($E:$E,'4'!$A:$F,3,0),"")</f>
        <v/>
      </c>
      <c r="R408" s="297">
        <f>_xlfn.IFNA(VLOOKUP($E:$E,'5'!$A:$F,3,0),"")</f>
        <v>3090</v>
      </c>
      <c r="S408" s="297" t="str">
        <f>_xlfn.IFNA(VLOOKUP($E:$E,'6'!$A:$F,3,0),"")</f>
        <v/>
      </c>
      <c r="T408" s="313">
        <v>1</v>
      </c>
      <c r="U408" s="313">
        <v>1</v>
      </c>
      <c r="V408" s="313">
        <v>6</v>
      </c>
      <c r="W408" s="314">
        <v>1.417</v>
      </c>
      <c r="X408" s="315">
        <v>4.4117647000000001E-3</v>
      </c>
      <c r="Y408" s="749">
        <v>6750</v>
      </c>
      <c r="Z408" s="282"/>
      <c r="AA408" s="316" t="s">
        <v>10390</v>
      </c>
      <c r="AB408" s="282" t="s">
        <v>9163</v>
      </c>
      <c r="AC408" s="317" t="s">
        <v>2104</v>
      </c>
      <c r="AD408" s="318" t="s">
        <v>11306</v>
      </c>
      <c r="AE408" s="319">
        <v>0</v>
      </c>
      <c r="AF408" s="319" t="s">
        <v>11299</v>
      </c>
      <c r="AG408" s="320">
        <v>89.11</v>
      </c>
      <c r="AH408" s="321">
        <f>IF($A$3="РЕГИОНЫ",ROUND($AG408*(1-($L$6-$F$4))*(1-$F$3)*(1+$AG$2)*$AG$1,2),0)</f>
        <v>0</v>
      </c>
      <c r="AI408" s="287">
        <f>_xlfn.IFNA(VLOOKUP(AD:AD,грп!B:C,2,0),0)</f>
        <v>0</v>
      </c>
      <c r="AJ408" s="607">
        <v>7</v>
      </c>
      <c r="AK408" s="672" t="str">
        <f t="shared" si="71"/>
        <v>new</v>
      </c>
      <c r="AL408" s="174"/>
    </row>
    <row r="409" spans="1:38" s="4" customFormat="1" ht="12" customHeight="1" x14ac:dyDescent="0.35">
      <c r="A409" s="288"/>
      <c r="B409" s="289"/>
      <c r="C409" s="290" t="s">
        <v>555</v>
      </c>
      <c r="D409" s="291" t="s">
        <v>2705</v>
      </c>
      <c r="E409" s="292"/>
      <c r="F409" s="293"/>
      <c r="G409" s="293"/>
      <c r="H409" s="294"/>
      <c r="I409" s="294"/>
      <c r="J409" s="282" t="s">
        <v>393</v>
      </c>
      <c r="K409" s="282" t="str">
        <f t="shared" si="67"/>
        <v/>
      </c>
      <c r="L409" s="295"/>
      <c r="M409" s="296"/>
      <c r="N409" s="297"/>
      <c r="O409" s="297"/>
      <c r="P409" s="297"/>
      <c r="Q409" s="297" t="str">
        <f>_xlfn.IFNA(VLOOKUP($E:$E,'4'!$A:$F,3,0),"")</f>
        <v/>
      </c>
      <c r="R409" s="297" t="str">
        <f>_xlfn.IFNA(VLOOKUP($E:$E,'5'!$A:$F,3,0),"")</f>
        <v/>
      </c>
      <c r="S409" s="297"/>
      <c r="T409" s="298"/>
      <c r="U409" s="299"/>
      <c r="V409" s="299"/>
      <c r="W409" s="300"/>
      <c r="X409" s="301"/>
      <c r="Y409" s="749"/>
      <c r="Z409" s="282"/>
      <c r="AA409" s="280"/>
      <c r="AB409" s="280" t="s">
        <v>393</v>
      </c>
      <c r="AC409" s="302"/>
      <c r="AD409" s="303" t="s">
        <v>2705</v>
      </c>
      <c r="AE409" s="280"/>
      <c r="AF409" s="329"/>
      <c r="AG409" s="345"/>
      <c r="AH409" s="306"/>
      <c r="AI409" s="287">
        <f>_xlfn.IFNA(VLOOKUP(AD:AD,грп!B:C,2,0),0)</f>
        <v>0</v>
      </c>
      <c r="AJ409" s="607">
        <v>0</v>
      </c>
      <c r="AK409" s="672" t="str">
        <f t="shared" si="71"/>
        <v xml:space="preserve"> </v>
      </c>
      <c r="AL409" s="174"/>
    </row>
    <row r="410" spans="1:38" s="4" customFormat="1" ht="12" customHeight="1" outlineLevel="1" x14ac:dyDescent="0.35">
      <c r="A410" s="307" t="s">
        <v>10402</v>
      </c>
      <c r="B410" s="308" t="s">
        <v>6270</v>
      </c>
      <c r="C410" s="328"/>
      <c r="D410" s="310" t="s">
        <v>3006</v>
      </c>
      <c r="E410" s="322" t="s">
        <v>334</v>
      </c>
      <c r="F410" s="293"/>
      <c r="G410" s="293"/>
      <c r="H410" s="294">
        <v>20</v>
      </c>
      <c r="I410" s="294" t="str">
        <f>IFERROR(_xlfn.IFNA(VLOOKUP($D:$D,history!$I:$Y,3,0),VLOOKUP(E:E,history!$H:$Y,4,0)),"--")</f>
        <v>V</v>
      </c>
      <c r="J410" s="282" t="s">
        <v>9870</v>
      </c>
      <c r="K410" s="282" t="str">
        <f t="shared" si="67"/>
        <v/>
      </c>
      <c r="L410" s="312">
        <f>IF($A$3="ИМ",ROUND($Y410*(1-($L$6-$F$4))*(1-$F$3)*(1+$AG$2),2),ROUND($M410*(1-($L$6-$F$4))*(1-$F$3)*(1+$AG$2),2))</f>
        <v>4118.67</v>
      </c>
      <c r="M410" s="312">
        <f>ROUND(IF($A$3="РЕГИОНЫ",AG410*$AG$3*$AG$1,IF(AI410=0,AG410*$AG$3*$AG$1,AG410*$AG$3*(1-5%)*$AG$1)),2)</f>
        <v>6240.41</v>
      </c>
      <c r="N410" s="297" t="str">
        <f>_xlfn.IFNA(VLOOKUP($E:$E,'1'!$A:$E,3,0),"")</f>
        <v/>
      </c>
      <c r="O410" s="297" t="str">
        <f>_xlfn.IFNA(VLOOKUP($E:$E,'2'!$A:$E,3,0),"")</f>
        <v/>
      </c>
      <c r="P410" s="297" t="str">
        <f>_xlfn.IFNA(VLOOKUP($E:$E,'3'!$A:$D,3,0),"")</f>
        <v/>
      </c>
      <c r="Q410" s="297" t="str">
        <f>_xlfn.IFNA(VLOOKUP($E:$E,'4'!$A:$F,3,0),"")</f>
        <v/>
      </c>
      <c r="R410" s="297" t="str">
        <f>_xlfn.IFNA(VLOOKUP($E:$E,'5'!$A:$F,3,0),"")</f>
        <v/>
      </c>
      <c r="S410" s="297" t="str">
        <f>_xlfn.IFNA(VLOOKUP($E:$E,'6'!$A:$F,3,0),"")</f>
        <v/>
      </c>
      <c r="T410" s="313">
        <v>1</v>
      </c>
      <c r="U410" s="313">
        <v>1</v>
      </c>
      <c r="V410" s="313">
        <v>4</v>
      </c>
      <c r="W410" s="314">
        <v>2.8</v>
      </c>
      <c r="X410" s="315">
        <v>1.125E-2</v>
      </c>
      <c r="Y410" s="749">
        <v>5950</v>
      </c>
      <c r="Z410" s="282"/>
      <c r="AA410" s="316" t="s">
        <v>10391</v>
      </c>
      <c r="AB410" s="282" t="s">
        <v>9163</v>
      </c>
      <c r="AC410" s="317" t="s">
        <v>2104</v>
      </c>
      <c r="AD410" s="318" t="s">
        <v>2705</v>
      </c>
      <c r="AE410" s="319">
        <v>0</v>
      </c>
      <c r="AF410" s="319" t="s">
        <v>11273</v>
      </c>
      <c r="AG410" s="320">
        <v>78.23</v>
      </c>
      <c r="AH410" s="321">
        <f>IF($A$3="РЕГИОНЫ",ROUND($AG410*(1-($L$6-$F$4))*(1-$F$3)*(1+$AG$2)*$AG$1,2),0)</f>
        <v>0</v>
      </c>
      <c r="AI410" s="287">
        <f>_xlfn.IFNA(VLOOKUP(AD:AD,грп!B:C,2,0),0)</f>
        <v>0</v>
      </c>
      <c r="AJ410" s="607">
        <v>5</v>
      </c>
      <c r="AK410" s="672">
        <f t="shared" si="71"/>
        <v>0</v>
      </c>
      <c r="AL410" s="174"/>
    </row>
    <row r="411" spans="1:38" s="4" customFormat="1" ht="12" customHeight="1" outlineLevel="1" x14ac:dyDescent="0.35">
      <c r="A411" s="307" t="s">
        <v>339</v>
      </c>
      <c r="B411" s="308" t="s">
        <v>6271</v>
      </c>
      <c r="C411" s="290" t="s">
        <v>555</v>
      </c>
      <c r="D411" s="310" t="s">
        <v>10532</v>
      </c>
      <c r="E411" s="322" t="s">
        <v>693</v>
      </c>
      <c r="F411" s="293"/>
      <c r="G411" s="293"/>
      <c r="H411" s="294">
        <v>10</v>
      </c>
      <c r="I411" s="294" t="str">
        <f>IFERROR(_xlfn.IFNA(VLOOKUP($D:$D,history!$I:$Y,3,0),VLOOKUP(E:E,history!$H:$Y,4,0)),"--")</f>
        <v>--</v>
      </c>
      <c r="J411" s="282" t="s">
        <v>9870</v>
      </c>
      <c r="K411" s="282" t="str">
        <f t="shared" si="67"/>
        <v/>
      </c>
      <c r="L411" s="312">
        <f>IF($A$3="ИМ",ROUND($Y411*(1-($L$6-$F$4))*(1-$F$3)*(1+$AG$2),2),ROUND($M411*(1-($L$6-$F$4))*(1-$F$3)*(1+$AG$2),2))</f>
        <v>2313.36</v>
      </c>
      <c r="M411" s="312">
        <f>ROUND(IF($A$3="РЕГИОНЫ",AG411*$AG$3*$AG$1,IF(AI411=0,AG411*$AG$3*$AG$1,AG411*$AG$3*(1-5%)*$AG$1)),2)</f>
        <v>3505.09</v>
      </c>
      <c r="N411" s="297" t="str">
        <f>_xlfn.IFNA(VLOOKUP($E:$E,'1'!$A:$E,3,0),"")</f>
        <v/>
      </c>
      <c r="O411" s="297" t="str">
        <f>_xlfn.IFNA(VLOOKUP($E:$E,'2'!$A:$E,3,0),"")</f>
        <v/>
      </c>
      <c r="P411" s="297" t="str">
        <f>_xlfn.IFNA(VLOOKUP($E:$E,'3'!$A:$D,3,0),"")</f>
        <v/>
      </c>
      <c r="Q411" s="297" t="str">
        <f>_xlfn.IFNA(VLOOKUP($E:$E,'4'!$A:$F,3,0),"")</f>
        <v/>
      </c>
      <c r="R411" s="297" t="str">
        <f>_xlfn.IFNA(VLOOKUP($E:$E,'5'!$A:$F,3,0),"")</f>
        <v/>
      </c>
      <c r="S411" s="297" t="str">
        <f>_xlfn.IFNA(VLOOKUP($E:$E,'6'!$A:$F,3,0),"")</f>
        <v/>
      </c>
      <c r="T411" s="313">
        <v>1</v>
      </c>
      <c r="U411" s="313">
        <v>1</v>
      </c>
      <c r="V411" s="313">
        <v>6</v>
      </c>
      <c r="W411" s="314">
        <v>1.5620000000000001</v>
      </c>
      <c r="X411" s="315">
        <v>3.5000000000000001E-3</v>
      </c>
      <c r="Y411" s="749">
        <v>3150</v>
      </c>
      <c r="Z411" s="282"/>
      <c r="AA411" s="316" t="s">
        <v>10393</v>
      </c>
      <c r="AB411" s="282" t="s">
        <v>9163</v>
      </c>
      <c r="AC411" s="317" t="s">
        <v>2104</v>
      </c>
      <c r="AD411" s="318" t="s">
        <v>2705</v>
      </c>
      <c r="AE411" s="319">
        <v>0</v>
      </c>
      <c r="AF411" s="319" t="s">
        <v>11273</v>
      </c>
      <c r="AG411" s="320">
        <v>43.94</v>
      </c>
      <c r="AH411" s="321">
        <f>IF($A$3="РЕГИОНЫ",ROUND($AG411*(1-($L$6-$F$4))*(1-$F$3)*(1+$AG$2)*$AG$1,2),0)</f>
        <v>0</v>
      </c>
      <c r="AI411" s="287">
        <f>_xlfn.IFNA(VLOOKUP(AD:AD,грп!B:C,2,0),0)</f>
        <v>0</v>
      </c>
      <c r="AJ411" s="607">
        <v>5</v>
      </c>
      <c r="AK411" s="672" t="str">
        <f t="shared" si="71"/>
        <v xml:space="preserve"> </v>
      </c>
      <c r="AL411" s="174"/>
    </row>
    <row r="412" spans="1:38" s="4" customFormat="1" ht="12" customHeight="1" x14ac:dyDescent="0.35">
      <c r="A412" s="288"/>
      <c r="B412" s="289"/>
      <c r="C412" s="290" t="s">
        <v>555</v>
      </c>
      <c r="D412" s="291" t="s">
        <v>2706</v>
      </c>
      <c r="E412" s="292"/>
      <c r="F412" s="293"/>
      <c r="G412" s="293"/>
      <c r="H412" s="294"/>
      <c r="I412" s="294"/>
      <c r="J412" s="282" t="s">
        <v>393</v>
      </c>
      <c r="K412" s="282" t="str">
        <f t="shared" si="67"/>
        <v/>
      </c>
      <c r="L412" s="295"/>
      <c r="M412" s="296"/>
      <c r="N412" s="297"/>
      <c r="O412" s="297"/>
      <c r="P412" s="297"/>
      <c r="Q412" s="297" t="str">
        <f>_xlfn.IFNA(VLOOKUP($E:$E,'4'!$A:$F,3,0),"")</f>
        <v/>
      </c>
      <c r="R412" s="297" t="str">
        <f>_xlfn.IFNA(VLOOKUP($E:$E,'5'!$A:$F,3,0),"")</f>
        <v/>
      </c>
      <c r="S412" s="297"/>
      <c r="T412" s="298"/>
      <c r="U412" s="299"/>
      <c r="V412" s="299"/>
      <c r="W412" s="300"/>
      <c r="X412" s="301"/>
      <c r="Y412" s="749"/>
      <c r="Z412" s="282"/>
      <c r="AA412" s="280"/>
      <c r="AB412" s="280" t="s">
        <v>393</v>
      </c>
      <c r="AC412" s="302"/>
      <c r="AD412" s="338" t="s">
        <v>2706</v>
      </c>
      <c r="AE412" s="280"/>
      <c r="AF412" s="329"/>
      <c r="AG412" s="345"/>
      <c r="AH412" s="306"/>
      <c r="AI412" s="287">
        <f>_xlfn.IFNA(VLOOKUP(AD:AD,грп!B:C,2,0),0)</f>
        <v>0</v>
      </c>
      <c r="AJ412" s="607">
        <v>0</v>
      </c>
      <c r="AK412" s="672" t="str">
        <f t="shared" si="71"/>
        <v xml:space="preserve"> </v>
      </c>
      <c r="AL412" s="174"/>
    </row>
    <row r="413" spans="1:38" s="4" customFormat="1" ht="12" customHeight="1" outlineLevel="1" x14ac:dyDescent="0.35">
      <c r="A413" s="307" t="s">
        <v>10402</v>
      </c>
      <c r="B413" s="308" t="s">
        <v>6272</v>
      </c>
      <c r="C413" s="309"/>
      <c r="D413" s="310" t="s">
        <v>589</v>
      </c>
      <c r="E413" s="322" t="s">
        <v>397</v>
      </c>
      <c r="F413" s="293"/>
      <c r="G413" s="293"/>
      <c r="H413" s="294"/>
      <c r="I413" s="294" t="str">
        <f>IFERROR(_xlfn.IFNA(VLOOKUP($D:$D,history!$I:$Y,3,0),VLOOKUP(E:E,history!$H:$Y,4,0)),"--")</f>
        <v>--</v>
      </c>
      <c r="J413" s="282" t="s">
        <v>9870</v>
      </c>
      <c r="K413" s="282" t="str">
        <f t="shared" si="67"/>
        <v/>
      </c>
      <c r="L413" s="312">
        <f t="shared" ref="L413:L420" si="75">IF($A$3="ИМ",ROUND($Y413*(1-($L$6-$F$4))*(1-$F$3)*(1+$AG$2),2),ROUND($M413*(1-($L$6-$F$4))*(1-$F$3)*(1+$AG$2),2))</f>
        <v>194.8</v>
      </c>
      <c r="M413" s="312">
        <f t="shared" ref="M413:M420" si="76">ROUND(IF($A$3="РЕГИОНЫ",AG413*$AG$3*$AG$1,IF(AI413=0,AG413*$AG$3*$AG$1,AG413*$AG$3*(1-5%)*$AG$1)),2)</f>
        <v>295.14999999999998</v>
      </c>
      <c r="N413" s="297" t="str">
        <f>_xlfn.IFNA(VLOOKUP($E:$E,'1'!$A:$E,3,0),"")</f>
        <v/>
      </c>
      <c r="O413" s="297" t="str">
        <f>_xlfn.IFNA(VLOOKUP($E:$E,'2'!$A:$E,3,0),"")</f>
        <v/>
      </c>
      <c r="P413" s="297" t="str">
        <f>_xlfn.IFNA(VLOOKUP($E:$E,'3'!$A:$D,3,0),"")</f>
        <v/>
      </c>
      <c r="Q413" s="297" t="str">
        <f>_xlfn.IFNA(VLOOKUP($E:$E,'4'!$A:$F,3,0),"")</f>
        <v/>
      </c>
      <c r="R413" s="297" t="str">
        <f>_xlfn.IFNA(VLOOKUP($E:$E,'5'!$A:$F,3,0),"")</f>
        <v/>
      </c>
      <c r="S413" s="297" t="str">
        <f>_xlfn.IFNA(VLOOKUP($E:$E,'6'!$A:$F,3,0),"")</f>
        <v/>
      </c>
      <c r="T413" s="313">
        <v>1</v>
      </c>
      <c r="U413" s="313">
        <v>10</v>
      </c>
      <c r="V413" s="313">
        <v>100</v>
      </c>
      <c r="W413" s="314">
        <v>5.6000000000000001E-2</v>
      </c>
      <c r="X413" s="315">
        <v>4.0499999999999998E-4</v>
      </c>
      <c r="Y413" s="749">
        <v>280</v>
      </c>
      <c r="Z413" s="282"/>
      <c r="AA413" s="316" t="s">
        <v>10388</v>
      </c>
      <c r="AB413" s="282" t="s">
        <v>9163</v>
      </c>
      <c r="AC413" s="317" t="s">
        <v>2081</v>
      </c>
      <c r="AD413" s="318" t="s">
        <v>2706</v>
      </c>
      <c r="AE413" s="319">
        <v>0</v>
      </c>
      <c r="AF413" s="319" t="s">
        <v>11282</v>
      </c>
      <c r="AG413" s="320">
        <v>3.7</v>
      </c>
      <c r="AH413" s="321">
        <f t="shared" ref="AH413:AH427" si="77">IF($A$3="РЕГИОНЫ",ROUND($AG413*(1-($L$6-$F$4))*(1-$F$3)*(1+$AG$2)*$AG$1,2),0)</f>
        <v>0</v>
      </c>
      <c r="AI413" s="287">
        <f>_xlfn.IFNA(VLOOKUP(AD:AD,грп!B:C,2,0),0)</f>
        <v>0</v>
      </c>
      <c r="AJ413" s="607">
        <v>0</v>
      </c>
      <c r="AK413" s="672">
        <f t="shared" si="71"/>
        <v>0</v>
      </c>
      <c r="AL413" s="174"/>
    </row>
    <row r="414" spans="1:38" s="4" customFormat="1" ht="12" customHeight="1" outlineLevel="1" x14ac:dyDescent="0.35">
      <c r="A414" s="307" t="s">
        <v>10402</v>
      </c>
      <c r="B414" s="308" t="s">
        <v>6273</v>
      </c>
      <c r="C414" s="309"/>
      <c r="D414" s="310" t="s">
        <v>590</v>
      </c>
      <c r="E414" s="322" t="s">
        <v>3353</v>
      </c>
      <c r="F414" s="293"/>
      <c r="G414" s="293"/>
      <c r="H414" s="294">
        <v>28</v>
      </c>
      <c r="I414" s="294" t="str">
        <f>IFERROR(_xlfn.IFNA(VLOOKUP($D:$D,history!$I:$Y,3,0),VLOOKUP(E:E,history!$H:$Y,4,0)),"--")</f>
        <v>--</v>
      </c>
      <c r="J414" s="282" t="s">
        <v>9870</v>
      </c>
      <c r="K414" s="282" t="str">
        <f t="shared" si="67"/>
        <v/>
      </c>
      <c r="L414" s="312">
        <f t="shared" si="75"/>
        <v>251.66</v>
      </c>
      <c r="M414" s="312">
        <f t="shared" si="76"/>
        <v>381.3</v>
      </c>
      <c r="N414" s="297" t="str">
        <f>_xlfn.IFNA(VLOOKUP($E:$E,'1'!$A:$E,3,0),"")</f>
        <v/>
      </c>
      <c r="O414" s="297" t="str">
        <f>_xlfn.IFNA(VLOOKUP($E:$E,'2'!$A:$E,3,0),"")</f>
        <v/>
      </c>
      <c r="P414" s="297" t="str">
        <f>_xlfn.IFNA(VLOOKUP($E:$E,'3'!$A:$D,3,0),"")</f>
        <v/>
      </c>
      <c r="Q414" s="297" t="str">
        <f>_xlfn.IFNA(VLOOKUP($E:$E,'4'!$A:$F,3,0),"")</f>
        <v/>
      </c>
      <c r="R414" s="297" t="str">
        <f>_xlfn.IFNA(VLOOKUP($E:$E,'5'!$A:$F,3,0),"")</f>
        <v/>
      </c>
      <c r="S414" s="297" t="str">
        <f>_xlfn.IFNA(VLOOKUP($E:$E,'6'!$A:$F,3,0),"")</f>
        <v/>
      </c>
      <c r="T414" s="313">
        <v>1</v>
      </c>
      <c r="U414" s="313">
        <v>50</v>
      </c>
      <c r="V414" s="313">
        <v>200</v>
      </c>
      <c r="W414" s="314">
        <v>4.2000000000000003E-2</v>
      </c>
      <c r="X414" s="315">
        <v>2.5999999999999998E-4</v>
      </c>
      <c r="Y414" s="749">
        <v>360</v>
      </c>
      <c r="Z414" s="282"/>
      <c r="AA414" s="316" t="s">
        <v>10391</v>
      </c>
      <c r="AB414" s="282" t="s">
        <v>9163</v>
      </c>
      <c r="AC414" s="317" t="s">
        <v>2081</v>
      </c>
      <c r="AD414" s="318" t="s">
        <v>2706</v>
      </c>
      <c r="AE414" s="319">
        <v>0</v>
      </c>
      <c r="AF414" s="319" t="s">
        <v>11282</v>
      </c>
      <c r="AG414" s="320">
        <v>4.78</v>
      </c>
      <c r="AH414" s="321">
        <f t="shared" si="77"/>
        <v>0</v>
      </c>
      <c r="AI414" s="287">
        <f>_xlfn.IFNA(VLOOKUP(AD:AD,грп!B:C,2,0),0)</f>
        <v>0</v>
      </c>
      <c r="AJ414" s="607">
        <v>90</v>
      </c>
      <c r="AK414" s="672">
        <f t="shared" si="71"/>
        <v>0</v>
      </c>
      <c r="AL414" s="174"/>
    </row>
    <row r="415" spans="1:38" s="4" customFormat="1" ht="12" customHeight="1" outlineLevel="1" x14ac:dyDescent="0.35">
      <c r="A415" s="307" t="s">
        <v>10402</v>
      </c>
      <c r="B415" s="308" t="s">
        <v>6274</v>
      </c>
      <c r="C415" s="309"/>
      <c r="D415" s="310" t="s">
        <v>3354</v>
      </c>
      <c r="E415" s="322" t="s">
        <v>3355</v>
      </c>
      <c r="F415" s="293"/>
      <c r="G415" s="293"/>
      <c r="H415" s="294">
        <v>6</v>
      </c>
      <c r="I415" s="294" t="str">
        <f>IFERROR(_xlfn.IFNA(VLOOKUP($D:$D,history!$I:$Y,3,0),VLOOKUP(E:E,history!$H:$Y,4,0)),"--")</f>
        <v>--</v>
      </c>
      <c r="J415" s="282" t="s">
        <v>9870</v>
      </c>
      <c r="K415" s="282" t="str">
        <f t="shared" si="67"/>
        <v/>
      </c>
      <c r="L415" s="312">
        <f t="shared" si="75"/>
        <v>185.32</v>
      </c>
      <c r="M415" s="312">
        <f t="shared" si="76"/>
        <v>280.79000000000002</v>
      </c>
      <c r="N415" s="297" t="str">
        <f>_xlfn.IFNA(VLOOKUP($E:$E,'1'!$A:$E,3,0),"")</f>
        <v/>
      </c>
      <c r="O415" s="297" t="str">
        <f>_xlfn.IFNA(VLOOKUP($E:$E,'2'!$A:$E,3,0),"")</f>
        <v/>
      </c>
      <c r="P415" s="297" t="str">
        <f>_xlfn.IFNA(VLOOKUP($E:$E,'3'!$A:$D,3,0),"")</f>
        <v/>
      </c>
      <c r="Q415" s="297" t="str">
        <f>_xlfn.IFNA(VLOOKUP($E:$E,'4'!$A:$F,3,0),"")</f>
        <v/>
      </c>
      <c r="R415" s="297" t="str">
        <f>_xlfn.IFNA(VLOOKUP($E:$E,'5'!$A:$F,3,0),"")</f>
        <v/>
      </c>
      <c r="S415" s="297" t="str">
        <f>_xlfn.IFNA(VLOOKUP($E:$E,'6'!$A:$F,3,0),"")</f>
        <v/>
      </c>
      <c r="T415" s="313">
        <v>1</v>
      </c>
      <c r="U415" s="313">
        <v>10</v>
      </c>
      <c r="V415" s="313">
        <v>100</v>
      </c>
      <c r="W415" s="314">
        <v>6.0999999999999999E-2</v>
      </c>
      <c r="X415" s="315">
        <v>4.8500000000000003E-4</v>
      </c>
      <c r="Y415" s="749">
        <v>270</v>
      </c>
      <c r="Z415" s="282"/>
      <c r="AA415" s="316" t="s">
        <v>10390</v>
      </c>
      <c r="AB415" s="282" t="s">
        <v>9163</v>
      </c>
      <c r="AC415" s="317" t="s">
        <v>2081</v>
      </c>
      <c r="AD415" s="318" t="s">
        <v>2706</v>
      </c>
      <c r="AE415" s="319">
        <v>0</v>
      </c>
      <c r="AF415" s="319" t="s">
        <v>11282</v>
      </c>
      <c r="AG415" s="320">
        <v>3.52</v>
      </c>
      <c r="AH415" s="321">
        <f t="shared" si="77"/>
        <v>0</v>
      </c>
      <c r="AI415" s="287">
        <f>_xlfn.IFNA(VLOOKUP(AD:AD,грп!B:C,2,0),0)</f>
        <v>0</v>
      </c>
      <c r="AJ415" s="607">
        <v>84</v>
      </c>
      <c r="AK415" s="672">
        <f t="shared" si="71"/>
        <v>0</v>
      </c>
      <c r="AL415" s="174"/>
    </row>
    <row r="416" spans="1:38" s="4" customFormat="1" ht="12" customHeight="1" outlineLevel="1" x14ac:dyDescent="0.35">
      <c r="A416" s="307" t="s">
        <v>10402</v>
      </c>
      <c r="B416" s="308" t="s">
        <v>6275</v>
      </c>
      <c r="C416" s="309"/>
      <c r="D416" s="310" t="s">
        <v>587</v>
      </c>
      <c r="E416" s="322" t="s">
        <v>395</v>
      </c>
      <c r="F416" s="293"/>
      <c r="G416" s="293"/>
      <c r="H416" s="294">
        <v>30</v>
      </c>
      <c r="I416" s="294" t="str">
        <f>IFERROR(_xlfn.IFNA(VLOOKUP($D:$D,history!$I:$Y,3,0),VLOOKUP(E:E,history!$H:$Y,4,0)),"--")</f>
        <v>--</v>
      </c>
      <c r="J416" s="282" t="s">
        <v>9870</v>
      </c>
      <c r="K416" s="282" t="str">
        <f t="shared" si="67"/>
        <v/>
      </c>
      <c r="L416" s="312">
        <f t="shared" si="75"/>
        <v>37.380000000000003</v>
      </c>
      <c r="M416" s="312">
        <f t="shared" si="76"/>
        <v>56.64</v>
      </c>
      <c r="N416" s="297" t="str">
        <f>_xlfn.IFNA(VLOOKUP($E:$E,'1'!$A:$E,3,0),"")</f>
        <v/>
      </c>
      <c r="O416" s="297" t="str">
        <f>_xlfn.IFNA(VLOOKUP($E:$E,'2'!$A:$E,3,0),"")</f>
        <v/>
      </c>
      <c r="P416" s="297" t="str">
        <f>_xlfn.IFNA(VLOOKUP($E:$E,'3'!$A:$D,3,0),"")</f>
        <v/>
      </c>
      <c r="Q416" s="297" t="str">
        <f>_xlfn.IFNA(VLOOKUP($E:$E,'4'!$A:$F,3,0),"")</f>
        <v/>
      </c>
      <c r="R416" s="297" t="str">
        <f>_xlfn.IFNA(VLOOKUP($E:$E,'5'!$A:$F,3,0),"")</f>
        <v/>
      </c>
      <c r="S416" s="297" t="str">
        <f>_xlfn.IFNA(VLOOKUP($E:$E,'6'!$A:$F,3,0),"")</f>
        <v/>
      </c>
      <c r="T416" s="313">
        <v>1</v>
      </c>
      <c r="U416" s="313">
        <v>50</v>
      </c>
      <c r="V416" s="313">
        <v>200</v>
      </c>
      <c r="W416" s="314">
        <v>2.9000000000000001E-2</v>
      </c>
      <c r="X416" s="315">
        <v>1.2E-4</v>
      </c>
      <c r="Y416" s="749">
        <v>50</v>
      </c>
      <c r="Z416" s="282"/>
      <c r="AA416" s="316" t="s">
        <v>393</v>
      </c>
      <c r="AB416" s="282" t="s">
        <v>9163</v>
      </c>
      <c r="AC416" s="317" t="s">
        <v>2081</v>
      </c>
      <c r="AD416" s="318" t="s">
        <v>2706</v>
      </c>
      <c r="AE416" s="319">
        <v>0</v>
      </c>
      <c r="AF416" s="319" t="s">
        <v>11282</v>
      </c>
      <c r="AG416" s="320">
        <v>0.71</v>
      </c>
      <c r="AH416" s="321">
        <f t="shared" si="77"/>
        <v>0</v>
      </c>
      <c r="AI416" s="287">
        <f>_xlfn.IFNA(VLOOKUP(AD:AD,грп!B:C,2,0),0)</f>
        <v>0</v>
      </c>
      <c r="AJ416" s="607">
        <v>45</v>
      </c>
      <c r="AK416" s="672">
        <f t="shared" si="71"/>
        <v>0</v>
      </c>
      <c r="AL416" s="174"/>
    </row>
    <row r="417" spans="1:38" s="4" customFormat="1" ht="12" customHeight="1" outlineLevel="1" x14ac:dyDescent="0.35">
      <c r="A417" s="307" t="s">
        <v>10402</v>
      </c>
      <c r="B417" s="308" t="s">
        <v>6276</v>
      </c>
      <c r="C417" s="309"/>
      <c r="D417" s="310" t="s">
        <v>588</v>
      </c>
      <c r="E417" s="322" t="s">
        <v>396</v>
      </c>
      <c r="F417" s="293"/>
      <c r="G417" s="293"/>
      <c r="H417" s="294">
        <v>27</v>
      </c>
      <c r="I417" s="294" t="str">
        <f>IFERROR(_xlfn.IFNA(VLOOKUP($D:$D,history!$I:$Y,3,0),VLOOKUP(E:E,history!$H:$Y,4,0)),"--")</f>
        <v>--</v>
      </c>
      <c r="J417" s="282" t="s">
        <v>9870</v>
      </c>
      <c r="K417" s="282" t="str">
        <f t="shared" si="67"/>
        <v/>
      </c>
      <c r="L417" s="312">
        <f t="shared" si="75"/>
        <v>37.380000000000003</v>
      </c>
      <c r="M417" s="312">
        <f t="shared" si="76"/>
        <v>56.64</v>
      </c>
      <c r="N417" s="297" t="str">
        <f>_xlfn.IFNA(VLOOKUP($E:$E,'1'!$A:$E,3,0),"")</f>
        <v/>
      </c>
      <c r="O417" s="297" t="str">
        <f>_xlfn.IFNA(VLOOKUP($E:$E,'2'!$A:$E,3,0),"")</f>
        <v/>
      </c>
      <c r="P417" s="297" t="str">
        <f>_xlfn.IFNA(VLOOKUP($E:$E,'3'!$A:$D,3,0),"")</f>
        <v/>
      </c>
      <c r="Q417" s="297" t="str">
        <f>_xlfn.IFNA(VLOOKUP($E:$E,'4'!$A:$F,3,0),"")</f>
        <v/>
      </c>
      <c r="R417" s="297" t="str">
        <f>_xlfn.IFNA(VLOOKUP($E:$E,'5'!$A:$F,3,0),"")</f>
        <v/>
      </c>
      <c r="S417" s="297" t="str">
        <f>_xlfn.IFNA(VLOOKUP($E:$E,'6'!$A:$F,3,0),"")</f>
        <v/>
      </c>
      <c r="T417" s="313">
        <v>1</v>
      </c>
      <c r="U417" s="313">
        <v>50</v>
      </c>
      <c r="V417" s="313">
        <v>200</v>
      </c>
      <c r="W417" s="314">
        <v>2.5999999999999999E-2</v>
      </c>
      <c r="X417" s="315">
        <v>1.2E-4</v>
      </c>
      <c r="Y417" s="749">
        <v>50</v>
      </c>
      <c r="Z417" s="282"/>
      <c r="AA417" s="316" t="s">
        <v>393</v>
      </c>
      <c r="AB417" s="282" t="s">
        <v>9163</v>
      </c>
      <c r="AC417" s="317" t="s">
        <v>2081</v>
      </c>
      <c r="AD417" s="318" t="s">
        <v>2706</v>
      </c>
      <c r="AE417" s="319">
        <v>0</v>
      </c>
      <c r="AF417" s="319" t="s">
        <v>11282</v>
      </c>
      <c r="AG417" s="320">
        <v>0.71</v>
      </c>
      <c r="AH417" s="321">
        <f t="shared" si="77"/>
        <v>0</v>
      </c>
      <c r="AI417" s="287">
        <f>_xlfn.IFNA(VLOOKUP(AD:AD,грп!B:C,2,0),0)</f>
        <v>0</v>
      </c>
      <c r="AJ417" s="607">
        <v>45</v>
      </c>
      <c r="AK417" s="672">
        <f t="shared" si="71"/>
        <v>0</v>
      </c>
      <c r="AL417" s="174"/>
    </row>
    <row r="418" spans="1:38" s="4" customFormat="1" ht="12" customHeight="1" outlineLevel="1" x14ac:dyDescent="0.35">
      <c r="A418" s="307" t="s">
        <v>10402</v>
      </c>
      <c r="B418" s="308" t="s">
        <v>6277</v>
      </c>
      <c r="C418" s="309"/>
      <c r="D418" s="310" t="s">
        <v>10533</v>
      </c>
      <c r="E418" s="322" t="s">
        <v>4271</v>
      </c>
      <c r="F418" s="293"/>
      <c r="G418" s="293"/>
      <c r="H418" s="294">
        <v>43</v>
      </c>
      <c r="I418" s="294" t="str">
        <f>IFERROR(_xlfn.IFNA(VLOOKUP($D:$D,history!$I:$Y,3,0),VLOOKUP(E:E,history!$H:$Y,4,0)),"--")</f>
        <v>--</v>
      </c>
      <c r="J418" s="282" t="s">
        <v>9870</v>
      </c>
      <c r="K418" s="282" t="str">
        <f t="shared" si="67"/>
        <v/>
      </c>
      <c r="L418" s="312">
        <f t="shared" si="75"/>
        <v>37.380000000000003</v>
      </c>
      <c r="M418" s="312">
        <f t="shared" si="76"/>
        <v>56.64</v>
      </c>
      <c r="N418" s="297" t="str">
        <f>_xlfn.IFNA(VLOOKUP($E:$E,'1'!$A:$E,3,0),"")</f>
        <v/>
      </c>
      <c r="O418" s="297" t="str">
        <f>_xlfn.IFNA(VLOOKUP($E:$E,'2'!$A:$E,3,0),"")</f>
        <v/>
      </c>
      <c r="P418" s="297" t="str">
        <f>_xlfn.IFNA(VLOOKUP($E:$E,'3'!$A:$D,3,0),"")</f>
        <v/>
      </c>
      <c r="Q418" s="297" t="str">
        <f>_xlfn.IFNA(VLOOKUP($E:$E,'4'!$A:$F,3,0),"")</f>
        <v/>
      </c>
      <c r="R418" s="297" t="str">
        <f>_xlfn.IFNA(VLOOKUP($E:$E,'5'!$A:$F,3,0),"")</f>
        <v/>
      </c>
      <c r="S418" s="297" t="str">
        <f>_xlfn.IFNA(VLOOKUP($E:$E,'6'!$A:$F,3,0),"")</f>
        <v/>
      </c>
      <c r="T418" s="313">
        <v>1</v>
      </c>
      <c r="U418" s="313">
        <v>50</v>
      </c>
      <c r="V418" s="313">
        <v>200</v>
      </c>
      <c r="W418" s="314">
        <v>2.5000000000000001E-2</v>
      </c>
      <c r="X418" s="315">
        <v>9.0000000000000006E-5</v>
      </c>
      <c r="Y418" s="749">
        <v>50</v>
      </c>
      <c r="Z418" s="282"/>
      <c r="AA418" s="316" t="s">
        <v>10390</v>
      </c>
      <c r="AB418" s="282" t="s">
        <v>9163</v>
      </c>
      <c r="AC418" s="317" t="s">
        <v>2081</v>
      </c>
      <c r="AD418" s="318" t="s">
        <v>2706</v>
      </c>
      <c r="AE418" s="319">
        <v>0</v>
      </c>
      <c r="AF418" s="319" t="s">
        <v>11282</v>
      </c>
      <c r="AG418" s="320">
        <v>0.71</v>
      </c>
      <c r="AH418" s="321">
        <f t="shared" si="77"/>
        <v>0</v>
      </c>
      <c r="AI418" s="287">
        <f>_xlfn.IFNA(VLOOKUP(AD:AD,грп!B:C,2,0),0)</f>
        <v>0</v>
      </c>
      <c r="AJ418" s="607">
        <v>45</v>
      </c>
      <c r="AK418" s="672">
        <f t="shared" si="71"/>
        <v>0</v>
      </c>
      <c r="AL418" s="174"/>
    </row>
    <row r="419" spans="1:38" s="4" customFormat="1" ht="12" customHeight="1" outlineLevel="1" x14ac:dyDescent="0.35">
      <c r="A419" s="307" t="s">
        <v>10402</v>
      </c>
      <c r="B419" s="308" t="s">
        <v>6278</v>
      </c>
      <c r="C419" s="309"/>
      <c r="D419" s="310" t="s">
        <v>10534</v>
      </c>
      <c r="E419" s="322" t="s">
        <v>4270</v>
      </c>
      <c r="F419" s="293"/>
      <c r="G419" s="293"/>
      <c r="H419" s="294">
        <v>40</v>
      </c>
      <c r="I419" s="294" t="str">
        <f>IFERROR(_xlfn.IFNA(VLOOKUP($D:$D,history!$I:$Y,3,0),VLOOKUP(E:E,history!$H:$Y,4,0)),"--")</f>
        <v>--</v>
      </c>
      <c r="J419" s="282" t="s">
        <v>9870</v>
      </c>
      <c r="K419" s="282" t="str">
        <f t="shared" si="67"/>
        <v/>
      </c>
      <c r="L419" s="312">
        <f t="shared" si="75"/>
        <v>37.380000000000003</v>
      </c>
      <c r="M419" s="312">
        <f t="shared" si="76"/>
        <v>56.64</v>
      </c>
      <c r="N419" s="297" t="str">
        <f>_xlfn.IFNA(VLOOKUP($E:$E,'1'!$A:$E,3,0),"")</f>
        <v/>
      </c>
      <c r="O419" s="297" t="str">
        <f>_xlfn.IFNA(VLOOKUP($E:$E,'2'!$A:$E,3,0),"")</f>
        <v/>
      </c>
      <c r="P419" s="297" t="str">
        <f>_xlfn.IFNA(VLOOKUP($E:$E,'3'!$A:$D,3,0),"")</f>
        <v/>
      </c>
      <c r="Q419" s="297" t="str">
        <f>_xlfn.IFNA(VLOOKUP($E:$E,'4'!$A:$F,3,0),"")</f>
        <v/>
      </c>
      <c r="R419" s="297" t="str">
        <f>_xlfn.IFNA(VLOOKUP($E:$E,'5'!$A:$F,3,0),"")</f>
        <v/>
      </c>
      <c r="S419" s="297" t="str">
        <f>_xlfn.IFNA(VLOOKUP($E:$E,'6'!$A:$F,3,0),"")</f>
        <v/>
      </c>
      <c r="T419" s="313">
        <v>1</v>
      </c>
      <c r="U419" s="313">
        <v>50</v>
      </c>
      <c r="V419" s="313">
        <v>200</v>
      </c>
      <c r="W419" s="314">
        <v>2.1999999999999999E-2</v>
      </c>
      <c r="X419" s="315">
        <v>9.0000000000000006E-5</v>
      </c>
      <c r="Y419" s="749">
        <v>50</v>
      </c>
      <c r="Z419" s="282"/>
      <c r="AA419" s="316" t="s">
        <v>10390</v>
      </c>
      <c r="AB419" s="282" t="s">
        <v>9163</v>
      </c>
      <c r="AC419" s="317" t="s">
        <v>2081</v>
      </c>
      <c r="AD419" s="318" t="s">
        <v>2706</v>
      </c>
      <c r="AE419" s="319">
        <v>0</v>
      </c>
      <c r="AF419" s="319" t="s">
        <v>11282</v>
      </c>
      <c r="AG419" s="320">
        <v>0.71</v>
      </c>
      <c r="AH419" s="321">
        <f t="shared" si="77"/>
        <v>0</v>
      </c>
      <c r="AI419" s="287">
        <f>_xlfn.IFNA(VLOOKUP(AD:AD,грп!B:C,2,0),0)</f>
        <v>0</v>
      </c>
      <c r="AJ419" s="607">
        <v>45</v>
      </c>
      <c r="AK419" s="672">
        <f t="shared" si="71"/>
        <v>0</v>
      </c>
      <c r="AL419" s="174"/>
    </row>
    <row r="420" spans="1:38" s="4" customFormat="1" ht="12" customHeight="1" outlineLevel="1" x14ac:dyDescent="0.35">
      <c r="A420" s="307" t="s">
        <v>10402</v>
      </c>
      <c r="B420" s="308" t="s">
        <v>6279</v>
      </c>
      <c r="C420" s="309"/>
      <c r="D420" s="310" t="s">
        <v>3304</v>
      </c>
      <c r="E420" s="322" t="s">
        <v>3356</v>
      </c>
      <c r="F420" s="293"/>
      <c r="G420" s="293"/>
      <c r="H420" s="294">
        <v>71</v>
      </c>
      <c r="I420" s="294" t="str">
        <f>IFERROR(_xlfn.IFNA(VLOOKUP($D:$D,history!$I:$Y,3,0),VLOOKUP(E:E,history!$H:$Y,4,0)),"--")</f>
        <v>--</v>
      </c>
      <c r="J420" s="282" t="s">
        <v>9870</v>
      </c>
      <c r="K420" s="282" t="str">
        <f t="shared" si="67"/>
        <v/>
      </c>
      <c r="L420" s="312">
        <f t="shared" si="75"/>
        <v>37.380000000000003</v>
      </c>
      <c r="M420" s="312">
        <f t="shared" si="76"/>
        <v>56.64</v>
      </c>
      <c r="N420" s="297" t="str">
        <f>_xlfn.IFNA(VLOOKUP($E:$E,'1'!$A:$E,3,0),"")</f>
        <v/>
      </c>
      <c r="O420" s="297" t="str">
        <f>_xlfn.IFNA(VLOOKUP($E:$E,'2'!$A:$E,3,0),"")</f>
        <v/>
      </c>
      <c r="P420" s="297" t="str">
        <f>_xlfn.IFNA(VLOOKUP($E:$E,'3'!$A:$D,3,0),"")</f>
        <v/>
      </c>
      <c r="Q420" s="297" t="str">
        <f>_xlfn.IFNA(VLOOKUP($E:$E,'4'!$A:$F,3,0),"")</f>
        <v/>
      </c>
      <c r="R420" s="297" t="str">
        <f>_xlfn.IFNA(VLOOKUP($E:$E,'5'!$A:$F,3,0),"")</f>
        <v/>
      </c>
      <c r="S420" s="297" t="str">
        <f>_xlfn.IFNA(VLOOKUP($E:$E,'6'!$A:$F,3,0),"")</f>
        <v/>
      </c>
      <c r="T420" s="313">
        <v>1</v>
      </c>
      <c r="U420" s="313">
        <v>50</v>
      </c>
      <c r="V420" s="313">
        <v>200</v>
      </c>
      <c r="W420" s="314">
        <v>2.1999999999999999E-2</v>
      </c>
      <c r="X420" s="315">
        <v>1.2E-4</v>
      </c>
      <c r="Y420" s="749">
        <v>50</v>
      </c>
      <c r="Z420" s="282"/>
      <c r="AA420" s="316" t="s">
        <v>393</v>
      </c>
      <c r="AB420" s="282" t="s">
        <v>9163</v>
      </c>
      <c r="AC420" s="317" t="s">
        <v>2081</v>
      </c>
      <c r="AD420" s="318" t="s">
        <v>2706</v>
      </c>
      <c r="AE420" s="319">
        <v>0</v>
      </c>
      <c r="AF420" s="319" t="s">
        <v>11282</v>
      </c>
      <c r="AG420" s="320">
        <v>0.71</v>
      </c>
      <c r="AH420" s="321">
        <f t="shared" si="77"/>
        <v>0</v>
      </c>
      <c r="AI420" s="287">
        <f>_xlfn.IFNA(VLOOKUP(AD:AD,грп!B:C,2,0),0)</f>
        <v>0</v>
      </c>
      <c r="AJ420" s="607">
        <v>45</v>
      </c>
      <c r="AK420" s="672">
        <f t="shared" si="71"/>
        <v>0</v>
      </c>
      <c r="AL420" s="174"/>
    </row>
    <row r="421" spans="1:38" s="4" customFormat="1" ht="12" customHeight="1" outlineLevel="1" x14ac:dyDescent="0.35">
      <c r="A421" s="307" t="s">
        <v>10402</v>
      </c>
      <c r="B421" s="308" t="s">
        <v>6280</v>
      </c>
      <c r="C421" s="325" t="s">
        <v>1916</v>
      </c>
      <c r="D421" s="310" t="s">
        <v>10535</v>
      </c>
      <c r="E421" s="322" t="s">
        <v>402</v>
      </c>
      <c r="F421" s="293"/>
      <c r="G421" s="293"/>
      <c r="H421" s="294">
        <v>1</v>
      </c>
      <c r="I421" s="294" t="str">
        <f>IFERROR(_xlfn.IFNA(VLOOKUP($D:$D,history!$I:$Y,3,0),VLOOKUP(E:E,history!$H:$Y,4,0)),"--")</f>
        <v>--</v>
      </c>
      <c r="J421" s="282" t="s">
        <v>9870</v>
      </c>
      <c r="K421" s="282" t="str">
        <f t="shared" si="67"/>
        <v/>
      </c>
      <c r="L421" s="326">
        <f>M421</f>
        <v>100</v>
      </c>
      <c r="M421" s="327">
        <v>100</v>
      </c>
      <c r="N421" s="297" t="str">
        <f>_xlfn.IFNA(VLOOKUP($E:$E,'1'!$A:$E,3,0),"")</f>
        <v/>
      </c>
      <c r="O421" s="297" t="str">
        <f>_xlfn.IFNA(VLOOKUP($E:$E,'2'!$A:$E,3,0),"")</f>
        <v/>
      </c>
      <c r="P421" s="297" t="str">
        <f>_xlfn.IFNA(VLOOKUP($E:$E,'3'!$A:$D,3,0),"")</f>
        <v/>
      </c>
      <c r="Q421" s="297" t="str">
        <f>_xlfn.IFNA(VLOOKUP($E:$E,'4'!$A:$F,3,0),"")</f>
        <v/>
      </c>
      <c r="R421" s="297" t="str">
        <f>_xlfn.IFNA(VLOOKUP($E:$E,'5'!$A:$F,3,0),"")</f>
        <v/>
      </c>
      <c r="S421" s="297" t="str">
        <f>_xlfn.IFNA(VLOOKUP($E:$E,'6'!$A:$F,3,0),"")</f>
        <v/>
      </c>
      <c r="T421" s="313">
        <v>1</v>
      </c>
      <c r="U421" s="313">
        <v>1</v>
      </c>
      <c r="V421" s="313">
        <v>100</v>
      </c>
      <c r="W421" s="314">
        <v>5.3999999999999999E-2</v>
      </c>
      <c r="X421" s="315">
        <v>3.1500000000000001E-4</v>
      </c>
      <c r="Y421" s="749">
        <v>140</v>
      </c>
      <c r="Z421" s="282"/>
      <c r="AA421" s="316" t="s">
        <v>393</v>
      </c>
      <c r="AB421" s="282" t="s">
        <v>9885</v>
      </c>
      <c r="AC421" s="317" t="s">
        <v>2081</v>
      </c>
      <c r="AD421" s="318" t="s">
        <v>2706</v>
      </c>
      <c r="AE421" s="319">
        <v>0</v>
      </c>
      <c r="AF421" s="319" t="s">
        <v>11305</v>
      </c>
      <c r="AG421" s="320">
        <v>0.85</v>
      </c>
      <c r="AH421" s="321">
        <f t="shared" si="77"/>
        <v>0</v>
      </c>
      <c r="AI421" s="287">
        <f>_xlfn.IFNA(VLOOKUP(AD:AD,грп!B:C,2,0),0)</f>
        <v>0</v>
      </c>
      <c r="AJ421" s="607">
        <v>10</v>
      </c>
      <c r="AK421" s="672" t="str">
        <f t="shared" si="71"/>
        <v>спеццена</v>
      </c>
      <c r="AL421" s="174"/>
    </row>
    <row r="422" spans="1:38" s="4" customFormat="1" ht="12" customHeight="1" outlineLevel="1" x14ac:dyDescent="0.35">
      <c r="A422" s="307" t="s">
        <v>10402</v>
      </c>
      <c r="B422" s="308" t="s">
        <v>6281</v>
      </c>
      <c r="C422" s="325" t="s">
        <v>1916</v>
      </c>
      <c r="D422" s="310" t="s">
        <v>594</v>
      </c>
      <c r="E422" s="322" t="s">
        <v>401</v>
      </c>
      <c r="F422" s="293"/>
      <c r="G422" s="293"/>
      <c r="H422" s="294">
        <v>32</v>
      </c>
      <c r="I422" s="294" t="str">
        <f>IFERROR(_xlfn.IFNA(VLOOKUP($D:$D,history!$I:$Y,3,0),VLOOKUP(E:E,history!$H:$Y,4,0)),"--")</f>
        <v>--</v>
      </c>
      <c r="J422" s="282" t="s">
        <v>9870</v>
      </c>
      <c r="K422" s="282" t="str">
        <f t="shared" si="67"/>
        <v/>
      </c>
      <c r="L422" s="326">
        <f>M422</f>
        <v>290</v>
      </c>
      <c r="M422" s="327">
        <v>290</v>
      </c>
      <c r="N422" s="297" t="str">
        <f>_xlfn.IFNA(VLOOKUP($E:$E,'1'!$A:$E,3,0),"")</f>
        <v/>
      </c>
      <c r="O422" s="297" t="str">
        <f>_xlfn.IFNA(VLOOKUP($E:$E,'2'!$A:$E,3,0),"")</f>
        <v/>
      </c>
      <c r="P422" s="297" t="str">
        <f>_xlfn.IFNA(VLOOKUP($E:$E,'3'!$A:$D,3,0),"")</f>
        <v/>
      </c>
      <c r="Q422" s="297" t="str">
        <f>_xlfn.IFNA(VLOOKUP($E:$E,'4'!$A:$F,3,0),"")</f>
        <v/>
      </c>
      <c r="R422" s="297" t="str">
        <f>_xlfn.IFNA(VLOOKUP($E:$E,'5'!$A:$F,3,0),"")</f>
        <v/>
      </c>
      <c r="S422" s="297" t="str">
        <f>_xlfn.IFNA(VLOOKUP($E:$E,'6'!$A:$F,3,0),"")</f>
        <v/>
      </c>
      <c r="T422" s="313">
        <v>1</v>
      </c>
      <c r="U422" s="313">
        <v>50</v>
      </c>
      <c r="V422" s="313">
        <v>200</v>
      </c>
      <c r="W422" s="314">
        <v>4.5999999999999999E-2</v>
      </c>
      <c r="X422" s="315">
        <v>6.0000000000000002E-5</v>
      </c>
      <c r="Y422" s="749">
        <v>410</v>
      </c>
      <c r="Z422" s="282"/>
      <c r="AA422" s="316" t="s">
        <v>393</v>
      </c>
      <c r="AB422" s="282" t="s">
        <v>9885</v>
      </c>
      <c r="AC422" s="317" t="s">
        <v>2081</v>
      </c>
      <c r="AD422" s="318" t="s">
        <v>2706</v>
      </c>
      <c r="AE422" s="319">
        <v>0</v>
      </c>
      <c r="AF422" s="319" t="s">
        <v>11305</v>
      </c>
      <c r="AG422" s="320">
        <v>2.56</v>
      </c>
      <c r="AH422" s="321">
        <f t="shared" si="77"/>
        <v>0</v>
      </c>
      <c r="AI422" s="287">
        <f>_xlfn.IFNA(VLOOKUP(AD:AD,грп!B:C,2,0),0)</f>
        <v>0</v>
      </c>
      <c r="AJ422" s="607">
        <v>47</v>
      </c>
      <c r="AK422" s="672" t="str">
        <f t="shared" si="71"/>
        <v>спеццена</v>
      </c>
      <c r="AL422" s="174"/>
    </row>
    <row r="423" spans="1:38" s="4" customFormat="1" ht="12" customHeight="1" outlineLevel="1" x14ac:dyDescent="0.35">
      <c r="A423" s="307" t="s">
        <v>10402</v>
      </c>
      <c r="B423" s="308" t="s">
        <v>6282</v>
      </c>
      <c r="C423" s="325" t="s">
        <v>1916</v>
      </c>
      <c r="D423" s="310" t="s">
        <v>593</v>
      </c>
      <c r="E423" s="322" t="s">
        <v>400</v>
      </c>
      <c r="F423" s="293"/>
      <c r="G423" s="293"/>
      <c r="H423" s="294">
        <v>24</v>
      </c>
      <c r="I423" s="294" t="str">
        <f>IFERROR(_xlfn.IFNA(VLOOKUP($D:$D,history!$I:$Y,3,0),VLOOKUP(E:E,history!$H:$Y,4,0)),"--")</f>
        <v>--</v>
      </c>
      <c r="J423" s="282" t="s">
        <v>9870</v>
      </c>
      <c r="K423" s="282" t="str">
        <f t="shared" si="67"/>
        <v/>
      </c>
      <c r="L423" s="326">
        <f>M423</f>
        <v>160</v>
      </c>
      <c r="M423" s="327">
        <v>160</v>
      </c>
      <c r="N423" s="297" t="str">
        <f>_xlfn.IFNA(VLOOKUP($E:$E,'1'!$A:$E,3,0),"")</f>
        <v/>
      </c>
      <c r="O423" s="297" t="str">
        <f>_xlfn.IFNA(VLOOKUP($E:$E,'2'!$A:$E,3,0),"")</f>
        <v/>
      </c>
      <c r="P423" s="297" t="str">
        <f>_xlfn.IFNA(VLOOKUP($E:$E,'3'!$A:$D,3,0),"")</f>
        <v/>
      </c>
      <c r="Q423" s="297" t="str">
        <f>_xlfn.IFNA(VLOOKUP($E:$E,'4'!$A:$F,3,0),"")</f>
        <v/>
      </c>
      <c r="R423" s="297" t="str">
        <f>_xlfn.IFNA(VLOOKUP($E:$E,'5'!$A:$F,3,0),"")</f>
        <v/>
      </c>
      <c r="S423" s="297" t="str">
        <f>_xlfn.IFNA(VLOOKUP($E:$E,'6'!$A:$F,3,0),"")</f>
        <v/>
      </c>
      <c r="T423" s="313">
        <v>1</v>
      </c>
      <c r="U423" s="313">
        <v>50</v>
      </c>
      <c r="V423" s="313">
        <v>200</v>
      </c>
      <c r="W423" s="314">
        <v>2.8000000000000001E-2</v>
      </c>
      <c r="X423" s="315">
        <v>3.5750000000000002E-5</v>
      </c>
      <c r="Y423" s="749">
        <v>220</v>
      </c>
      <c r="Z423" s="282"/>
      <c r="AA423" s="316" t="s">
        <v>393</v>
      </c>
      <c r="AB423" s="282" t="s">
        <v>9885</v>
      </c>
      <c r="AC423" s="317" t="s">
        <v>2081</v>
      </c>
      <c r="AD423" s="318" t="s">
        <v>2706</v>
      </c>
      <c r="AE423" s="319">
        <v>0</v>
      </c>
      <c r="AF423" s="319" t="s">
        <v>11305</v>
      </c>
      <c r="AG423" s="320">
        <v>1.43</v>
      </c>
      <c r="AH423" s="321">
        <f t="shared" si="77"/>
        <v>0</v>
      </c>
      <c r="AI423" s="287">
        <f>_xlfn.IFNA(VLOOKUP(AD:AD,грп!B:C,2,0),0)</f>
        <v>0</v>
      </c>
      <c r="AJ423" s="607">
        <v>50</v>
      </c>
      <c r="AK423" s="672" t="str">
        <f t="shared" si="71"/>
        <v>спеццена</v>
      </c>
      <c r="AL423" s="174"/>
    </row>
    <row r="424" spans="1:38" s="4" customFormat="1" ht="12" customHeight="1" outlineLevel="1" x14ac:dyDescent="0.35">
      <c r="A424" s="307" t="s">
        <v>10402</v>
      </c>
      <c r="B424" s="308" t="s">
        <v>6283</v>
      </c>
      <c r="C424" s="325" t="s">
        <v>1916</v>
      </c>
      <c r="D424" s="310" t="s">
        <v>592</v>
      </c>
      <c r="E424" s="322" t="s">
        <v>399</v>
      </c>
      <c r="F424" s="293"/>
      <c r="G424" s="293"/>
      <c r="H424" s="294"/>
      <c r="I424" s="294" t="str">
        <f>IFERROR(_xlfn.IFNA(VLOOKUP($D:$D,history!$I:$Y,3,0),VLOOKUP(E:E,history!$H:$Y,4,0)),"--")</f>
        <v>--</v>
      </c>
      <c r="J424" s="282" t="s">
        <v>5946</v>
      </c>
      <c r="K424" s="282" t="str">
        <f t="shared" si="67"/>
        <v/>
      </c>
      <c r="L424" s="326">
        <f>M424</f>
        <v>240</v>
      </c>
      <c r="M424" s="327">
        <v>240</v>
      </c>
      <c r="N424" s="297" t="str">
        <f>_xlfn.IFNA(VLOOKUP($E:$E,'1'!$A:$E,3,0),"")</f>
        <v/>
      </c>
      <c r="O424" s="297" t="str">
        <f>_xlfn.IFNA(VLOOKUP($E:$E,'2'!$A:$E,3,0),"")</f>
        <v/>
      </c>
      <c r="P424" s="297" t="str">
        <f>_xlfn.IFNA(VLOOKUP($E:$E,'3'!$A:$D,3,0),"")</f>
        <v/>
      </c>
      <c r="Q424" s="297" t="str">
        <f>_xlfn.IFNA(VLOOKUP($E:$E,'4'!$A:$F,3,0),"")</f>
        <v/>
      </c>
      <c r="R424" s="297" t="str">
        <f>_xlfn.IFNA(VLOOKUP($E:$E,'5'!$A:$F,3,0),"")</f>
        <v/>
      </c>
      <c r="S424" s="297" t="str">
        <f>_xlfn.IFNA(VLOOKUP($E:$E,'6'!$A:$F,3,0),"")</f>
        <v/>
      </c>
      <c r="T424" s="313">
        <v>1</v>
      </c>
      <c r="U424" s="313">
        <v>50</v>
      </c>
      <c r="V424" s="313">
        <v>200</v>
      </c>
      <c r="W424" s="314">
        <v>2.5999999999999999E-2</v>
      </c>
      <c r="X424" s="315">
        <v>1.7880000000000002E-5</v>
      </c>
      <c r="Y424" s="749">
        <v>340</v>
      </c>
      <c r="Z424" s="282"/>
      <c r="AA424" s="316" t="s">
        <v>393</v>
      </c>
      <c r="AB424" s="282" t="s">
        <v>9885</v>
      </c>
      <c r="AC424" s="317" t="s">
        <v>2081</v>
      </c>
      <c r="AD424" s="318" t="s">
        <v>2706</v>
      </c>
      <c r="AE424" s="319">
        <v>0</v>
      </c>
      <c r="AF424" s="319" t="s">
        <v>11305</v>
      </c>
      <c r="AG424" s="320">
        <v>2.08</v>
      </c>
      <c r="AH424" s="321">
        <f t="shared" si="77"/>
        <v>0</v>
      </c>
      <c r="AI424" s="287">
        <f>_xlfn.IFNA(VLOOKUP(AD:AD,грп!B:C,2,0),0)</f>
        <v>0</v>
      </c>
      <c r="AJ424" s="607">
        <v>0</v>
      </c>
      <c r="AK424" s="672" t="str">
        <f t="shared" si="71"/>
        <v>спеццена</v>
      </c>
      <c r="AL424" s="174"/>
    </row>
    <row r="425" spans="1:38" s="4" customFormat="1" ht="12" customHeight="1" outlineLevel="1" x14ac:dyDescent="0.35">
      <c r="A425" s="307" t="s">
        <v>10402</v>
      </c>
      <c r="B425" s="308" t="s">
        <v>6284</v>
      </c>
      <c r="C425" s="309"/>
      <c r="D425" s="310" t="s">
        <v>3191</v>
      </c>
      <c r="E425" s="322" t="s">
        <v>3037</v>
      </c>
      <c r="F425" s="293"/>
      <c r="G425" s="293"/>
      <c r="H425" s="294">
        <v>20</v>
      </c>
      <c r="I425" s="294" t="str">
        <f>IFERROR(_xlfn.IFNA(VLOOKUP($D:$D,history!$I:$Y,3,0),VLOOKUP(E:E,history!$H:$Y,4,0)),"--")</f>
        <v>--</v>
      </c>
      <c r="J425" s="282" t="s">
        <v>5946</v>
      </c>
      <c r="K425" s="282" t="str">
        <f t="shared" si="67"/>
        <v/>
      </c>
      <c r="L425" s="312">
        <f>IF($A$3="ИМ",ROUND($Y425*(1-($L$6-$F$4))*(1-$F$3)*(1+$AG$2),2),ROUND($M425*(1-($L$6-$F$4))*(1-$F$3)*(1+$AG$2),2))</f>
        <v>170.06</v>
      </c>
      <c r="M425" s="312">
        <f>ROUND(IF($A$3="РЕГИОНЫ",AG425*$AG$3*$AG$1,IF(AI425=0,AG425*$AG$3*$AG$1,AG425*$AG$3*(1-5%)*$AG$1)),2)</f>
        <v>257.66000000000003</v>
      </c>
      <c r="N425" s="297" t="str">
        <f>_xlfn.IFNA(VLOOKUP($E:$E,'1'!$A:$E,3,0),"")</f>
        <v/>
      </c>
      <c r="O425" s="297" t="str">
        <f>_xlfn.IFNA(VLOOKUP($E:$E,'2'!$A:$E,3,0),"")</f>
        <v/>
      </c>
      <c r="P425" s="297" t="str">
        <f>_xlfn.IFNA(VLOOKUP($E:$E,'3'!$A:$D,3,0),"")</f>
        <v/>
      </c>
      <c r="Q425" s="297" t="str">
        <f>_xlfn.IFNA(VLOOKUP($E:$E,'4'!$A:$F,3,0),"")</f>
        <v/>
      </c>
      <c r="R425" s="297" t="str">
        <f>_xlfn.IFNA(VLOOKUP($E:$E,'5'!$A:$F,3,0),"")</f>
        <v/>
      </c>
      <c r="S425" s="297" t="str">
        <f>_xlfn.IFNA(VLOOKUP($E:$E,'6'!$A:$F,3,0),"")</f>
        <v/>
      </c>
      <c r="T425" s="313">
        <v>1</v>
      </c>
      <c r="U425" s="313">
        <v>10</v>
      </c>
      <c r="V425" s="313">
        <v>100</v>
      </c>
      <c r="W425" s="314">
        <v>5.2999999999999999E-2</v>
      </c>
      <c r="X425" s="315">
        <v>4.0499999999999998E-4</v>
      </c>
      <c r="Y425" s="749">
        <v>240</v>
      </c>
      <c r="Z425" s="282"/>
      <c r="AA425" s="316" t="s">
        <v>10388</v>
      </c>
      <c r="AB425" s="282" t="s">
        <v>9163</v>
      </c>
      <c r="AC425" s="317" t="s">
        <v>2081</v>
      </c>
      <c r="AD425" s="318" t="s">
        <v>2706</v>
      </c>
      <c r="AE425" s="319">
        <v>0</v>
      </c>
      <c r="AF425" s="319" t="s">
        <v>11282</v>
      </c>
      <c r="AG425" s="320">
        <v>3.23</v>
      </c>
      <c r="AH425" s="321">
        <f t="shared" si="77"/>
        <v>0</v>
      </c>
      <c r="AI425" s="287">
        <f>_xlfn.IFNA(VLOOKUP(AD:AD,грп!B:C,2,0),0)</f>
        <v>0</v>
      </c>
      <c r="AJ425" s="607">
        <v>127</v>
      </c>
      <c r="AK425" s="672">
        <f t="shared" si="71"/>
        <v>0</v>
      </c>
      <c r="AL425" s="174"/>
    </row>
    <row r="426" spans="1:38" s="4" customFormat="1" ht="12" customHeight="1" outlineLevel="1" x14ac:dyDescent="0.35">
      <c r="A426" s="307" t="s">
        <v>10402</v>
      </c>
      <c r="B426" s="308" t="s">
        <v>6285</v>
      </c>
      <c r="C426" s="309"/>
      <c r="D426" s="310" t="s">
        <v>591</v>
      </c>
      <c r="E426" s="322" t="s">
        <v>398</v>
      </c>
      <c r="F426" s="293"/>
      <c r="G426" s="293"/>
      <c r="H426" s="294">
        <v>23</v>
      </c>
      <c r="I426" s="294" t="str">
        <f>IFERROR(_xlfn.IFNA(VLOOKUP($D:$D,history!$I:$Y,3,0),VLOOKUP(E:E,history!$H:$Y,4,0)),"--")</f>
        <v>--</v>
      </c>
      <c r="J426" s="282" t="s">
        <v>5946</v>
      </c>
      <c r="K426" s="282" t="str">
        <f t="shared" si="67"/>
        <v/>
      </c>
      <c r="L426" s="312">
        <f>IF($A$3="ИМ",ROUND($Y426*(1-($L$6-$F$4))*(1-$F$3)*(1+$AG$2),2),ROUND($M426*(1-($L$6-$F$4))*(1-$F$3)*(1+$AG$2),2))</f>
        <v>170.06</v>
      </c>
      <c r="M426" s="312">
        <f>ROUND(IF($A$3="РЕГИОНЫ",AG426*$AG$3*$AG$1,IF(AI426=0,AG426*$AG$3*$AG$1,AG426*$AG$3*(1-5%)*$AG$1)),2)</f>
        <v>257.66000000000003</v>
      </c>
      <c r="N426" s="297" t="str">
        <f>_xlfn.IFNA(VLOOKUP($E:$E,'1'!$A:$E,3,0),"")</f>
        <v/>
      </c>
      <c r="O426" s="297" t="str">
        <f>_xlfn.IFNA(VLOOKUP($E:$E,'2'!$A:$E,3,0),"")</f>
        <v/>
      </c>
      <c r="P426" s="297" t="str">
        <f>_xlfn.IFNA(VLOOKUP($E:$E,'3'!$A:$D,3,0),"")</f>
        <v/>
      </c>
      <c r="Q426" s="297" t="str">
        <f>_xlfn.IFNA(VLOOKUP($E:$E,'4'!$A:$F,3,0),"")</f>
        <v/>
      </c>
      <c r="R426" s="297" t="str">
        <f>_xlfn.IFNA(VLOOKUP($E:$E,'5'!$A:$F,3,0),"")</f>
        <v/>
      </c>
      <c r="S426" s="297" t="str">
        <f>_xlfn.IFNA(VLOOKUP($E:$E,'6'!$A:$F,3,0),"")</f>
        <v/>
      </c>
      <c r="T426" s="313">
        <v>1</v>
      </c>
      <c r="U426" s="313">
        <v>10</v>
      </c>
      <c r="V426" s="313">
        <v>100</v>
      </c>
      <c r="W426" s="314">
        <v>5.2999999999999999E-2</v>
      </c>
      <c r="X426" s="315">
        <v>4.0499999999999998E-4</v>
      </c>
      <c r="Y426" s="749">
        <v>240</v>
      </c>
      <c r="Z426" s="282"/>
      <c r="AA426" s="316" t="s">
        <v>10388</v>
      </c>
      <c r="AB426" s="282" t="s">
        <v>9163</v>
      </c>
      <c r="AC426" s="317" t="s">
        <v>2081</v>
      </c>
      <c r="AD426" s="318" t="s">
        <v>2706</v>
      </c>
      <c r="AE426" s="319">
        <v>0</v>
      </c>
      <c r="AF426" s="319" t="s">
        <v>11282</v>
      </c>
      <c r="AG426" s="320">
        <v>3.23</v>
      </c>
      <c r="AH426" s="321">
        <f t="shared" si="77"/>
        <v>0</v>
      </c>
      <c r="AI426" s="287">
        <f>_xlfn.IFNA(VLOOKUP(AD:AD,грп!B:C,2,0),0)</f>
        <v>0</v>
      </c>
      <c r="AJ426" s="607">
        <v>89</v>
      </c>
      <c r="AK426" s="672">
        <f t="shared" si="71"/>
        <v>0</v>
      </c>
      <c r="AL426" s="174"/>
    </row>
    <row r="427" spans="1:38" s="4" customFormat="1" ht="12" customHeight="1" outlineLevel="1" x14ac:dyDescent="0.35">
      <c r="A427" s="307" t="s">
        <v>10402</v>
      </c>
      <c r="B427" s="308" t="s">
        <v>6286</v>
      </c>
      <c r="C427" s="309"/>
      <c r="D427" s="310" t="s">
        <v>3357</v>
      </c>
      <c r="E427" s="322" t="s">
        <v>3358</v>
      </c>
      <c r="F427" s="293"/>
      <c r="G427" s="293"/>
      <c r="H427" s="294">
        <v>8</v>
      </c>
      <c r="I427" s="294" t="str">
        <f>IFERROR(_xlfn.IFNA(VLOOKUP($D:$D,history!$I:$Y,3,0),VLOOKUP(E:E,history!$H:$Y,4,0)),"--")</f>
        <v>--</v>
      </c>
      <c r="J427" s="282" t="s">
        <v>9868</v>
      </c>
      <c r="K427" s="282" t="str">
        <f t="shared" si="67"/>
        <v/>
      </c>
      <c r="L427" s="312">
        <f>IF($A$3="ИМ",ROUND($Y427*(1-($L$6-$F$4))*(1-$F$3)*(1+$AG$2),2),ROUND($M427*(1-($L$6-$F$4))*(1-$F$3)*(1+$AG$2),2))</f>
        <v>952.41</v>
      </c>
      <c r="M427" s="312">
        <f>ROUND(IF($A$3="РЕГИОНЫ",AG427*$AG$3*$AG$1,IF(AI427=0,AG427*$AG$3*$AG$1,AG427*$AG$3*(1-5%)*$AG$1)),2)</f>
        <v>1443.04</v>
      </c>
      <c r="N427" s="297" t="str">
        <f>_xlfn.IFNA(VLOOKUP($E:$E,'1'!$A:$E,3,0),"")</f>
        <v/>
      </c>
      <c r="O427" s="297" t="str">
        <f>_xlfn.IFNA(VLOOKUP($E:$E,'2'!$A:$E,3,0),"")</f>
        <v/>
      </c>
      <c r="P427" s="297" t="str">
        <f>_xlfn.IFNA(VLOOKUP($E:$E,'3'!$A:$D,3,0),"")</f>
        <v/>
      </c>
      <c r="Q427" s="297" t="str">
        <f>_xlfn.IFNA(VLOOKUP($E:$E,'4'!$A:$F,3,0),"")</f>
        <v/>
      </c>
      <c r="R427" s="297" t="str">
        <f>_xlfn.IFNA(VLOOKUP($E:$E,'5'!$A:$F,3,0),"")</f>
        <v/>
      </c>
      <c r="S427" s="297" t="str">
        <f>_xlfn.IFNA(VLOOKUP($E:$E,'6'!$A:$F,3,0),"")</f>
        <v/>
      </c>
      <c r="T427" s="313">
        <v>1</v>
      </c>
      <c r="U427" s="313">
        <v>10</v>
      </c>
      <c r="V427" s="313">
        <v>40</v>
      </c>
      <c r="W427" s="314">
        <v>0.30599999999999999</v>
      </c>
      <c r="X427" s="315">
        <v>1.5299999999999999E-3</v>
      </c>
      <c r="Y427" s="749">
        <v>1370</v>
      </c>
      <c r="Z427" s="282"/>
      <c r="AA427" s="316" t="s">
        <v>10388</v>
      </c>
      <c r="AB427" s="282" t="s">
        <v>9163</v>
      </c>
      <c r="AC427" s="317" t="s">
        <v>2081</v>
      </c>
      <c r="AD427" s="318" t="s">
        <v>2706</v>
      </c>
      <c r="AE427" s="319">
        <v>0</v>
      </c>
      <c r="AF427" s="319" t="s">
        <v>11282</v>
      </c>
      <c r="AG427" s="320">
        <v>18.09</v>
      </c>
      <c r="AH427" s="321">
        <f t="shared" si="77"/>
        <v>0</v>
      </c>
      <c r="AI427" s="287">
        <f>_xlfn.IFNA(VLOOKUP(AD:AD,грп!B:C,2,0),0)</f>
        <v>0</v>
      </c>
      <c r="AJ427" s="607">
        <v>22</v>
      </c>
      <c r="AK427" s="672">
        <f t="shared" si="71"/>
        <v>0</v>
      </c>
      <c r="AL427" s="174"/>
    </row>
    <row r="428" spans="1:38" s="4" customFormat="1" ht="12" customHeight="1" x14ac:dyDescent="0.35">
      <c r="A428" s="288"/>
      <c r="B428" s="289"/>
      <c r="C428" s="290" t="s">
        <v>555</v>
      </c>
      <c r="D428" s="291" t="s">
        <v>4913</v>
      </c>
      <c r="E428" s="292"/>
      <c r="F428" s="293"/>
      <c r="G428" s="293"/>
      <c r="H428" s="294"/>
      <c r="I428" s="294"/>
      <c r="J428" s="282" t="s">
        <v>393</v>
      </c>
      <c r="K428" s="282" t="str">
        <f t="shared" si="67"/>
        <v/>
      </c>
      <c r="L428" s="295"/>
      <c r="M428" s="296"/>
      <c r="N428" s="297"/>
      <c r="O428" s="297"/>
      <c r="P428" s="297"/>
      <c r="Q428" s="297" t="str">
        <f>_xlfn.IFNA(VLOOKUP($E:$E,'4'!$A:$F,3,0),"")</f>
        <v/>
      </c>
      <c r="R428" s="297" t="str">
        <f>_xlfn.IFNA(VLOOKUP($E:$E,'5'!$A:$F,3,0),"")</f>
        <v/>
      </c>
      <c r="S428" s="297"/>
      <c r="T428" s="298"/>
      <c r="U428" s="299"/>
      <c r="V428" s="299"/>
      <c r="W428" s="300"/>
      <c r="X428" s="301"/>
      <c r="Y428" s="749"/>
      <c r="Z428" s="282"/>
      <c r="AA428" s="280"/>
      <c r="AB428" s="280" t="s">
        <v>393</v>
      </c>
      <c r="AC428" s="302"/>
      <c r="AD428" s="303" t="s">
        <v>2708</v>
      </c>
      <c r="AE428" s="280"/>
      <c r="AF428" s="329"/>
      <c r="AG428" s="305"/>
      <c r="AH428" s="306"/>
      <c r="AI428" s="287">
        <f>_xlfn.IFNA(VLOOKUP(AD:AD,грп!B:C,2,0),0)</f>
        <v>0</v>
      </c>
      <c r="AJ428" s="607">
        <v>0</v>
      </c>
      <c r="AK428" s="672" t="str">
        <f t="shared" si="71"/>
        <v xml:space="preserve"> </v>
      </c>
      <c r="AL428" s="174"/>
    </row>
    <row r="429" spans="1:38" s="4" customFormat="1" ht="12" customHeight="1" outlineLevel="1" x14ac:dyDescent="0.35">
      <c r="A429" s="307" t="s">
        <v>10402</v>
      </c>
      <c r="B429" s="308" t="s">
        <v>6287</v>
      </c>
      <c r="C429" s="309"/>
      <c r="D429" s="310" t="s">
        <v>10536</v>
      </c>
      <c r="E429" s="342" t="s">
        <v>4912</v>
      </c>
      <c r="F429" s="293"/>
      <c r="G429" s="293"/>
      <c r="H429" s="294"/>
      <c r="I429" s="294" t="str">
        <f>IFERROR(_xlfn.IFNA(VLOOKUP($D:$D,history!$I:$Y,3,0),VLOOKUP(E:E,history!$H:$Y,4,0)),"--")</f>
        <v>--</v>
      </c>
      <c r="J429" s="282" t="s">
        <v>5946</v>
      </c>
      <c r="K429" s="282" t="str">
        <f t="shared" si="67"/>
        <v/>
      </c>
      <c r="L429" s="312">
        <f>IF($A$3="ИМ",ROUND($Y429*(1-($L$6-$F$4))*(1-$F$3)*(1+$AG$2),2),ROUND($M429*(1-($L$6-$F$4))*(1-$F$3)*(1+$AG$2),2))</f>
        <v>18883.330000000002</v>
      </c>
      <c r="M429" s="312">
        <f>ROUND(IF($A$3="РЕГИОНЫ",AG429*$AG$3*$AG$1,IF(AI429=0,AG429*$AG$3*$AG$1,AG429*$AG$3*(1-5%)*$AG$1)),2)</f>
        <v>28611.11</v>
      </c>
      <c r="N429" s="297" t="str">
        <f>_xlfn.IFNA(VLOOKUP($E:$E,'1'!$A:$E,3,0),"")</f>
        <v/>
      </c>
      <c r="O429" s="297" t="str">
        <f>_xlfn.IFNA(VLOOKUP($E:$E,'2'!$A:$E,3,0),"")</f>
        <v/>
      </c>
      <c r="P429" s="297" t="str">
        <f>_xlfn.IFNA(VLOOKUP($E:$E,'3'!$A:$D,3,0),"")</f>
        <v/>
      </c>
      <c r="Q429" s="297" t="str">
        <f>_xlfn.IFNA(VLOOKUP($E:$E,'4'!$A:$F,3,0),"")</f>
        <v/>
      </c>
      <c r="R429" s="297" t="str">
        <f>_xlfn.IFNA(VLOOKUP($E:$E,'5'!$A:$F,3,0),"")</f>
        <v/>
      </c>
      <c r="S429" s="297" t="str">
        <f>_xlfn.IFNA(VLOOKUP($E:$E,'6'!$A:$F,3,0),"")</f>
        <v/>
      </c>
      <c r="T429" s="313">
        <v>1</v>
      </c>
      <c r="U429" s="313">
        <v>1</v>
      </c>
      <c r="V429" s="313">
        <v>1</v>
      </c>
      <c r="W429" s="314">
        <v>15.319000000000001</v>
      </c>
      <c r="X429" s="315">
        <v>8.06045752E-2</v>
      </c>
      <c r="Y429" s="749">
        <v>27190</v>
      </c>
      <c r="Z429" s="282"/>
      <c r="AA429" s="316" t="s">
        <v>10392</v>
      </c>
      <c r="AB429" s="282" t="s">
        <v>9163</v>
      </c>
      <c r="AC429" s="317" t="s">
        <v>2104</v>
      </c>
      <c r="AD429" s="318" t="s">
        <v>4913</v>
      </c>
      <c r="AE429" s="319">
        <v>0</v>
      </c>
      <c r="AF429" s="319" t="s">
        <v>11273</v>
      </c>
      <c r="AG429" s="320">
        <v>358.67</v>
      </c>
      <c r="AH429" s="321">
        <f>IF($A$3="РЕГИОНЫ",ROUND($AG429*(1-($L$6-$F$4))*(1-$F$3)*(1+$AG$2)*$AG$1,2),0)</f>
        <v>0</v>
      </c>
      <c r="AI429" s="287">
        <f>_xlfn.IFNA(VLOOKUP(AD:AD,грп!B:C,2,0),0)</f>
        <v>0</v>
      </c>
      <c r="AJ429" s="607">
        <v>0</v>
      </c>
      <c r="AK429" s="672">
        <f t="shared" si="71"/>
        <v>0</v>
      </c>
      <c r="AL429" s="174"/>
    </row>
    <row r="430" spans="1:38" s="4" customFormat="1" ht="11.45" customHeight="1" outlineLevel="1" x14ac:dyDescent="0.35">
      <c r="A430" s="307" t="s">
        <v>10402</v>
      </c>
      <c r="B430" s="308" t="s">
        <v>6288</v>
      </c>
      <c r="C430" s="309" t="s">
        <v>21</v>
      </c>
      <c r="D430" s="310" t="s">
        <v>10537</v>
      </c>
      <c r="E430" s="322" t="s">
        <v>5625</v>
      </c>
      <c r="F430" s="293"/>
      <c r="G430" s="293"/>
      <c r="H430" s="294">
        <v>20</v>
      </c>
      <c r="I430" s="294" t="str">
        <f>IFERROR(_xlfn.IFNA(VLOOKUP($D:$D,history!$I:$Y,3,0),VLOOKUP(E:E,history!$H:$Y,4,0)),"--")</f>
        <v>--</v>
      </c>
      <c r="J430" s="282" t="s">
        <v>9870</v>
      </c>
      <c r="K430" s="282" t="str">
        <f t="shared" si="67"/>
        <v/>
      </c>
      <c r="L430" s="312">
        <f>IF($A$3="ИМ",ROUND($Y430*(1-($L$6-$F$4))*(1-$F$3)*(1+$AG$2),2),ROUND($M430*(1-($L$6-$F$4))*(1-$F$3)*(1+$AG$2),2))</f>
        <v>919.76</v>
      </c>
      <c r="M430" s="312">
        <f>ROUND(IF($A$3="РЕГИОНЫ",AG430*$AG$3*$AG$1,IF(AI430=0,AG430*$AG$3*$AG$1,AG430*$AG$3*(1-5%)*$AG$1)),2)</f>
        <v>1393.58</v>
      </c>
      <c r="N430" s="297" t="str">
        <f>_xlfn.IFNA(VLOOKUP($E:$E,'1'!$A:$E,3,0),"")</f>
        <v/>
      </c>
      <c r="O430" s="297" t="str">
        <f>_xlfn.IFNA(VLOOKUP($E:$E,'2'!$A:$E,3,0),"")</f>
        <v/>
      </c>
      <c r="P430" s="297" t="str">
        <f>_xlfn.IFNA(VLOOKUP($E:$E,'3'!$A:$D,3,0),"")</f>
        <v/>
      </c>
      <c r="Q430" s="297" t="str">
        <f>_xlfn.IFNA(VLOOKUP($E:$E,'4'!$A:$F,3,0),"")</f>
        <v/>
      </c>
      <c r="R430" s="297" t="str">
        <f>_xlfn.IFNA(VLOOKUP($E:$E,'5'!$A:$F,3,0),"")</f>
        <v/>
      </c>
      <c r="S430" s="297" t="str">
        <f>_xlfn.IFNA(VLOOKUP($E:$E,'6'!$A:$F,3,0),"")</f>
        <v/>
      </c>
      <c r="T430" s="313">
        <v>1</v>
      </c>
      <c r="U430" s="313">
        <v>1</v>
      </c>
      <c r="V430" s="313">
        <v>20</v>
      </c>
      <c r="W430" s="314">
        <v>0.30399999999999999</v>
      </c>
      <c r="X430" s="315">
        <v>4.5199999999999997E-3</v>
      </c>
      <c r="Y430" s="749">
        <v>1320</v>
      </c>
      <c r="Z430" s="282"/>
      <c r="AA430" s="316" t="s">
        <v>10390</v>
      </c>
      <c r="AB430" s="282" t="s">
        <v>9163</v>
      </c>
      <c r="AC430" s="317" t="s">
        <v>2081</v>
      </c>
      <c r="AD430" s="318" t="s">
        <v>11307</v>
      </c>
      <c r="AE430" s="319">
        <v>0</v>
      </c>
      <c r="AF430" s="319" t="s">
        <v>11284</v>
      </c>
      <c r="AG430" s="320">
        <v>17.47</v>
      </c>
      <c r="AH430" s="321">
        <f>IF($A$3="РЕГИОНЫ",ROUND($AG430*(1-($L$6-$F$4))*(1-$F$3)*(1+$AG$2)*$AG$1,2),0)</f>
        <v>0</v>
      </c>
      <c r="AI430" s="287">
        <f>_xlfn.IFNA(VLOOKUP(AD:AD,грп!B:C,2,0),0)</f>
        <v>0</v>
      </c>
      <c r="AJ430" s="607">
        <v>17</v>
      </c>
      <c r="AK430" s="672" t="str">
        <f t="shared" si="71"/>
        <v>new</v>
      </c>
      <c r="AL430" s="174"/>
    </row>
    <row r="431" spans="1:38" s="4" customFormat="1" ht="11.45" customHeight="1" outlineLevel="1" x14ac:dyDescent="0.35">
      <c r="A431" s="307" t="s">
        <v>10402</v>
      </c>
      <c r="B431" s="308" t="s">
        <v>6289</v>
      </c>
      <c r="C431" s="309" t="s">
        <v>21</v>
      </c>
      <c r="D431" s="310" t="s">
        <v>10538</v>
      </c>
      <c r="E431" s="322" t="s">
        <v>5626</v>
      </c>
      <c r="F431" s="293"/>
      <c r="G431" s="293"/>
      <c r="H431" s="294">
        <v>20</v>
      </c>
      <c r="I431" s="294" t="str">
        <f>IFERROR(_xlfn.IFNA(VLOOKUP($D:$D,history!$I:$Y,3,0),VLOOKUP(E:E,history!$H:$Y,4,0)),"--")</f>
        <v>--</v>
      </c>
      <c r="J431" s="282" t="s">
        <v>9870</v>
      </c>
      <c r="K431" s="282" t="str">
        <f t="shared" si="67"/>
        <v/>
      </c>
      <c r="L431" s="312">
        <f>IF($A$3="ИМ",ROUND($Y431*(1-($L$6-$F$4))*(1-$F$3)*(1+$AG$2),2),ROUND($M431*(1-($L$6-$F$4))*(1-$F$3)*(1+$AG$2),2))</f>
        <v>919.76</v>
      </c>
      <c r="M431" s="312">
        <f>ROUND(IF($A$3="РЕГИОНЫ",AG431*$AG$3*$AG$1,IF(AI431=0,AG431*$AG$3*$AG$1,AG431*$AG$3*(1-5%)*$AG$1)),2)</f>
        <v>1393.58</v>
      </c>
      <c r="N431" s="297" t="str">
        <f>_xlfn.IFNA(VLOOKUP($E:$E,'1'!$A:$E,3,0),"")</f>
        <v/>
      </c>
      <c r="O431" s="297" t="str">
        <f>_xlfn.IFNA(VLOOKUP($E:$E,'2'!$A:$E,3,0),"")</f>
        <v/>
      </c>
      <c r="P431" s="297" t="str">
        <f>_xlfn.IFNA(VLOOKUP($E:$E,'3'!$A:$D,3,0),"")</f>
        <v/>
      </c>
      <c r="Q431" s="297" t="str">
        <f>_xlfn.IFNA(VLOOKUP($E:$E,'4'!$A:$F,3,0),"")</f>
        <v/>
      </c>
      <c r="R431" s="297" t="str">
        <f>_xlfn.IFNA(VLOOKUP($E:$E,'5'!$A:$F,3,0),"")</f>
        <v/>
      </c>
      <c r="S431" s="297" t="str">
        <f>_xlfn.IFNA(VLOOKUP($E:$E,'6'!$A:$F,3,0),"")</f>
        <v/>
      </c>
      <c r="T431" s="313">
        <v>1</v>
      </c>
      <c r="U431" s="313">
        <v>1</v>
      </c>
      <c r="V431" s="313">
        <v>20</v>
      </c>
      <c r="W431" s="314">
        <v>0.30299999999999999</v>
      </c>
      <c r="X431" s="315">
        <v>4.5199999999999997E-3</v>
      </c>
      <c r="Y431" s="749">
        <v>1320</v>
      </c>
      <c r="Z431" s="282"/>
      <c r="AA431" s="316" t="s">
        <v>10390</v>
      </c>
      <c r="AB431" s="282" t="s">
        <v>9163</v>
      </c>
      <c r="AC431" s="317" t="s">
        <v>2081</v>
      </c>
      <c r="AD431" s="318" t="s">
        <v>11307</v>
      </c>
      <c r="AE431" s="319">
        <v>0</v>
      </c>
      <c r="AF431" s="319" t="s">
        <v>11284</v>
      </c>
      <c r="AG431" s="320">
        <v>17.47</v>
      </c>
      <c r="AH431" s="321">
        <f>IF($A$3="РЕГИОНЫ",ROUND($AG431*(1-($L$6-$F$4))*(1-$F$3)*(1+$AG$2)*$AG$1,2),0)</f>
        <v>0</v>
      </c>
      <c r="AI431" s="287">
        <f>_xlfn.IFNA(VLOOKUP(AD:AD,грп!B:C,2,0),0)</f>
        <v>0</v>
      </c>
      <c r="AJ431" s="607">
        <v>29</v>
      </c>
      <c r="AK431" s="672" t="str">
        <f t="shared" si="71"/>
        <v>new</v>
      </c>
      <c r="AL431" s="174"/>
    </row>
    <row r="432" spans="1:38" s="4" customFormat="1" ht="11.45" customHeight="1" outlineLevel="1" x14ac:dyDescent="0.35">
      <c r="A432" s="307" t="s">
        <v>10402</v>
      </c>
      <c r="B432" s="308" t="s">
        <v>6290</v>
      </c>
      <c r="C432" s="309" t="s">
        <v>21</v>
      </c>
      <c r="D432" s="310" t="s">
        <v>10539</v>
      </c>
      <c r="E432" s="322" t="s">
        <v>5627</v>
      </c>
      <c r="F432" s="293"/>
      <c r="G432" s="293"/>
      <c r="H432" s="294">
        <v>20</v>
      </c>
      <c r="I432" s="294" t="str">
        <f>IFERROR(_xlfn.IFNA(VLOOKUP($D:$D,history!$I:$Y,3,0),VLOOKUP(E:E,history!$H:$Y,4,0)),"--")</f>
        <v>--</v>
      </c>
      <c r="J432" s="282" t="s">
        <v>9870</v>
      </c>
      <c r="K432" s="282" t="str">
        <f t="shared" si="67"/>
        <v/>
      </c>
      <c r="L432" s="312">
        <f>IF($A$3="ИМ",ROUND($Y432*(1-($L$6-$F$4))*(1-$F$3)*(1+$AG$2),2),ROUND($M432*(1-($L$6-$F$4))*(1-$F$3)*(1+$AG$2),2))</f>
        <v>919.76</v>
      </c>
      <c r="M432" s="312">
        <f>ROUND(IF($A$3="РЕГИОНЫ",AG432*$AG$3*$AG$1,IF(AI432=0,AG432*$AG$3*$AG$1,AG432*$AG$3*(1-5%)*$AG$1)),2)</f>
        <v>1393.58</v>
      </c>
      <c r="N432" s="297" t="str">
        <f>_xlfn.IFNA(VLOOKUP($E:$E,'1'!$A:$E,3,0),"")</f>
        <v/>
      </c>
      <c r="O432" s="297" t="str">
        <f>_xlfn.IFNA(VLOOKUP($E:$E,'2'!$A:$E,3,0),"")</f>
        <v/>
      </c>
      <c r="P432" s="297" t="str">
        <f>_xlfn.IFNA(VLOOKUP($E:$E,'3'!$A:$D,3,0),"")</f>
        <v/>
      </c>
      <c r="Q432" s="297" t="str">
        <f>_xlfn.IFNA(VLOOKUP($E:$E,'4'!$A:$F,3,0),"")</f>
        <v/>
      </c>
      <c r="R432" s="297" t="str">
        <f>_xlfn.IFNA(VLOOKUP($E:$E,'5'!$A:$F,3,0),"")</f>
        <v/>
      </c>
      <c r="S432" s="297" t="str">
        <f>_xlfn.IFNA(VLOOKUP($E:$E,'6'!$A:$F,3,0),"")</f>
        <v/>
      </c>
      <c r="T432" s="313">
        <v>1</v>
      </c>
      <c r="U432" s="313">
        <v>1</v>
      </c>
      <c r="V432" s="313">
        <v>20</v>
      </c>
      <c r="W432" s="314">
        <v>0.30199999999999999</v>
      </c>
      <c r="X432" s="315">
        <v>4.5199999999999997E-3</v>
      </c>
      <c r="Y432" s="749">
        <v>1320</v>
      </c>
      <c r="Z432" s="282"/>
      <c r="AA432" s="316" t="s">
        <v>10390</v>
      </c>
      <c r="AB432" s="282" t="s">
        <v>9163</v>
      </c>
      <c r="AC432" s="317" t="s">
        <v>2081</v>
      </c>
      <c r="AD432" s="318" t="s">
        <v>11307</v>
      </c>
      <c r="AE432" s="319">
        <v>0</v>
      </c>
      <c r="AF432" s="319" t="s">
        <v>11284</v>
      </c>
      <c r="AG432" s="320">
        <v>17.47</v>
      </c>
      <c r="AH432" s="321">
        <f>IF($A$3="РЕГИОНЫ",ROUND($AG432*(1-($L$6-$F$4))*(1-$F$3)*(1+$AG$2)*$AG$1,2),0)</f>
        <v>0</v>
      </c>
      <c r="AI432" s="287">
        <f>_xlfn.IFNA(VLOOKUP(AD:AD,грп!B:C,2,0),0)</f>
        <v>0</v>
      </c>
      <c r="AJ432" s="607">
        <v>16</v>
      </c>
      <c r="AK432" s="672" t="str">
        <f t="shared" si="71"/>
        <v>new</v>
      </c>
      <c r="AL432" s="174"/>
    </row>
    <row r="433" spans="1:38" s="4" customFormat="1" ht="11.45" customHeight="1" outlineLevel="1" x14ac:dyDescent="0.35">
      <c r="A433" s="307" t="s">
        <v>10402</v>
      </c>
      <c r="B433" s="308" t="s">
        <v>6291</v>
      </c>
      <c r="C433" s="309" t="s">
        <v>21</v>
      </c>
      <c r="D433" s="310" t="s">
        <v>10540</v>
      </c>
      <c r="E433" s="322" t="s">
        <v>5628</v>
      </c>
      <c r="F433" s="293"/>
      <c r="G433" s="293"/>
      <c r="H433" s="294">
        <v>22</v>
      </c>
      <c r="I433" s="294" t="str">
        <f>IFERROR(_xlfn.IFNA(VLOOKUP($D:$D,history!$I:$Y,3,0),VLOOKUP(E:E,history!$H:$Y,4,0)),"--")</f>
        <v>--</v>
      </c>
      <c r="J433" s="282" t="s">
        <v>9870</v>
      </c>
      <c r="K433" s="282" t="str">
        <f t="shared" si="67"/>
        <v/>
      </c>
      <c r="L433" s="312">
        <f>IF($A$3="ИМ",ROUND($Y433*(1-($L$6-$F$4))*(1-$F$3)*(1+$AG$2),2),ROUND($M433*(1-($L$6-$F$4))*(1-$F$3)*(1+$AG$2),2))</f>
        <v>919.76</v>
      </c>
      <c r="M433" s="312">
        <f>ROUND(IF($A$3="РЕГИОНЫ",AG433*$AG$3*$AG$1,IF(AI433=0,AG433*$AG$3*$AG$1,AG433*$AG$3*(1-5%)*$AG$1)),2)</f>
        <v>1393.58</v>
      </c>
      <c r="N433" s="297" t="str">
        <f>_xlfn.IFNA(VLOOKUP($E:$E,'1'!$A:$E,3,0),"")</f>
        <v/>
      </c>
      <c r="O433" s="297" t="str">
        <f>_xlfn.IFNA(VLOOKUP($E:$E,'2'!$A:$E,3,0),"")</f>
        <v/>
      </c>
      <c r="P433" s="297" t="str">
        <f>_xlfn.IFNA(VLOOKUP($E:$E,'3'!$A:$D,3,0),"")</f>
        <v/>
      </c>
      <c r="Q433" s="297" t="str">
        <f>_xlfn.IFNA(VLOOKUP($E:$E,'4'!$A:$F,3,0),"")</f>
        <v/>
      </c>
      <c r="R433" s="297" t="str">
        <f>_xlfn.IFNA(VLOOKUP($E:$E,'5'!$A:$F,3,0),"")</f>
        <v/>
      </c>
      <c r="S433" s="297" t="str">
        <f>_xlfn.IFNA(VLOOKUP($E:$E,'6'!$A:$F,3,0),"")</f>
        <v/>
      </c>
      <c r="T433" s="313">
        <v>1</v>
      </c>
      <c r="U433" s="313">
        <v>1</v>
      </c>
      <c r="V433" s="313">
        <v>20</v>
      </c>
      <c r="W433" s="314">
        <v>0.30199999999999999</v>
      </c>
      <c r="X433" s="315">
        <v>4.5199999999999997E-3</v>
      </c>
      <c r="Y433" s="749">
        <v>1320</v>
      </c>
      <c r="Z433" s="282"/>
      <c r="AA433" s="316" t="s">
        <v>10390</v>
      </c>
      <c r="AB433" s="282" t="s">
        <v>9163</v>
      </c>
      <c r="AC433" s="317" t="s">
        <v>2081</v>
      </c>
      <c r="AD433" s="318" t="s">
        <v>11307</v>
      </c>
      <c r="AE433" s="319">
        <v>0</v>
      </c>
      <c r="AF433" s="319" t="s">
        <v>11284</v>
      </c>
      <c r="AG433" s="320">
        <v>17.47</v>
      </c>
      <c r="AH433" s="321">
        <f>IF($A$3="РЕГИОНЫ",ROUND($AG433*(1-($L$6-$F$4))*(1-$F$3)*(1+$AG$2)*$AG$1,2),0)</f>
        <v>0</v>
      </c>
      <c r="AI433" s="287">
        <f>_xlfn.IFNA(VLOOKUP(AD:AD,грп!B:C,2,0),0)</f>
        <v>0</v>
      </c>
      <c r="AJ433" s="607">
        <v>18</v>
      </c>
      <c r="AK433" s="672" t="str">
        <f t="shared" si="71"/>
        <v>new</v>
      </c>
      <c r="AL433" s="174"/>
    </row>
    <row r="434" spans="1:38" s="4" customFormat="1" ht="12" customHeight="1" x14ac:dyDescent="0.35">
      <c r="A434" s="288"/>
      <c r="B434" s="289"/>
      <c r="C434" s="290" t="s">
        <v>555</v>
      </c>
      <c r="D434" s="291" t="s">
        <v>2708</v>
      </c>
      <c r="E434" s="292"/>
      <c r="F434" s="293"/>
      <c r="G434" s="293"/>
      <c r="H434" s="294"/>
      <c r="I434" s="294"/>
      <c r="J434" s="282" t="s">
        <v>393</v>
      </c>
      <c r="K434" s="282" t="str">
        <f t="shared" ref="K434:K497" si="78" xml:space="preserve">
IF(OR($E434="",$A$3&lt;&gt;"МОСКВА"),"",
IF(AND($AJ434&gt;=1,$AJ434&lt;20),"*",
IF(AND($AJ434&gt;=20,$AJ434&lt;100),"**",
IF(($AJ434&gt;=100),"***","--"))))</f>
        <v/>
      </c>
      <c r="L434" s="295"/>
      <c r="M434" s="296"/>
      <c r="N434" s="297"/>
      <c r="O434" s="297"/>
      <c r="P434" s="297"/>
      <c r="Q434" s="297" t="str">
        <f>_xlfn.IFNA(VLOOKUP($E:$E,'4'!$A:$F,3,0),"")</f>
        <v/>
      </c>
      <c r="R434" s="297" t="str">
        <f>_xlfn.IFNA(VLOOKUP($E:$E,'5'!$A:$F,3,0),"")</f>
        <v/>
      </c>
      <c r="S434" s="297"/>
      <c r="T434" s="298"/>
      <c r="U434" s="299"/>
      <c r="V434" s="299"/>
      <c r="W434" s="300"/>
      <c r="X434" s="301"/>
      <c r="Y434" s="749"/>
      <c r="Z434" s="282"/>
      <c r="AA434" s="280"/>
      <c r="AB434" s="280" t="s">
        <v>393</v>
      </c>
      <c r="AC434" s="302"/>
      <c r="AD434" s="303" t="s">
        <v>2708</v>
      </c>
      <c r="AE434" s="280"/>
      <c r="AF434" s="329"/>
      <c r="AG434" s="305"/>
      <c r="AH434" s="306"/>
      <c r="AI434" s="287">
        <f>_xlfn.IFNA(VLOOKUP(AD:AD,грп!B:C,2,0),0)</f>
        <v>0</v>
      </c>
      <c r="AJ434" s="607">
        <v>0</v>
      </c>
      <c r="AK434" s="672" t="str">
        <f t="shared" si="71"/>
        <v xml:space="preserve"> </v>
      </c>
      <c r="AL434" s="174"/>
    </row>
    <row r="435" spans="1:38" s="4" customFormat="1" ht="12" customHeight="1" outlineLevel="1" x14ac:dyDescent="0.35">
      <c r="A435" s="307" t="s">
        <v>10402</v>
      </c>
      <c r="B435" s="308" t="s">
        <v>6292</v>
      </c>
      <c r="C435" s="309"/>
      <c r="D435" s="310" t="s">
        <v>3985</v>
      </c>
      <c r="E435" s="311" t="s">
        <v>3984</v>
      </c>
      <c r="F435" s="293"/>
      <c r="G435" s="293"/>
      <c r="H435" s="294">
        <v>15</v>
      </c>
      <c r="I435" s="294" t="str">
        <f>IFERROR(_xlfn.IFNA(VLOOKUP($D:$D,history!$I:$Y,3,0),VLOOKUP(E:E,history!$H:$Y,4,0)),"--")</f>
        <v>--</v>
      </c>
      <c r="J435" s="282" t="s">
        <v>9868</v>
      </c>
      <c r="K435" s="282" t="str">
        <f t="shared" si="78"/>
        <v/>
      </c>
      <c r="L435" s="312">
        <f>IF($A$3="ИМ",ROUND($Y435*(1-($L$6-$F$4))*(1-$F$3)*(1+$AG$2),2),ROUND($M435*(1-($L$6-$F$4))*(1-$F$3)*(1+$AG$2),2))</f>
        <v>11555.23</v>
      </c>
      <c r="M435" s="312">
        <f>ROUND(IF($A$3="РЕГИОНЫ",AG435*$AG$3*$AG$1,IF(AI435=0,AG435*$AG$3*$AG$1,AG435*$AG$3*(1-5%)*$AG$1)),2)</f>
        <v>17507.919999999998</v>
      </c>
      <c r="N435" s="297" t="str">
        <f>_xlfn.IFNA(VLOOKUP($E:$E,'1'!$A:$E,3,0),"")</f>
        <v/>
      </c>
      <c r="O435" s="297" t="str">
        <f>_xlfn.IFNA(VLOOKUP($E:$E,'2'!$A:$E,3,0),"")</f>
        <v/>
      </c>
      <c r="P435" s="297" t="str">
        <f>_xlfn.IFNA(VLOOKUP($E:$E,'3'!$A:$D,3,0),"")</f>
        <v/>
      </c>
      <c r="Q435" s="297" t="str">
        <f>_xlfn.IFNA(VLOOKUP($E:$E,'4'!$A:$F,3,0),"")</f>
        <v/>
      </c>
      <c r="R435" s="297" t="str">
        <f>_xlfn.IFNA(VLOOKUP($E:$E,'5'!$A:$F,3,0),"")</f>
        <v/>
      </c>
      <c r="S435" s="297" t="str">
        <f>_xlfn.IFNA(VLOOKUP($E:$E,'6'!$A:$F,3,0),"")</f>
        <v/>
      </c>
      <c r="T435" s="313">
        <v>1</v>
      </c>
      <c r="U435" s="313">
        <v>1</v>
      </c>
      <c r="V435" s="313">
        <v>1</v>
      </c>
      <c r="W435" s="314">
        <v>14.3</v>
      </c>
      <c r="X435" s="315">
        <v>7.2333333299999997E-2</v>
      </c>
      <c r="Y435" s="749">
        <v>16650</v>
      </c>
      <c r="Z435" s="282"/>
      <c r="AA435" s="316" t="s">
        <v>10390</v>
      </c>
      <c r="AB435" s="282" t="s">
        <v>9163</v>
      </c>
      <c r="AC435" s="317" t="s">
        <v>2104</v>
      </c>
      <c r="AD435" s="318" t="s">
        <v>2708</v>
      </c>
      <c r="AE435" s="319">
        <v>0</v>
      </c>
      <c r="AF435" s="319" t="s">
        <v>11273</v>
      </c>
      <c r="AG435" s="320">
        <v>219.48</v>
      </c>
      <c r="AH435" s="321">
        <f>IF($A$3="РЕГИОНЫ",ROUND($AG435*(1-($L$6-$F$4))*(1-$F$3)*(1+$AG$2)*$AG$1,2),0)</f>
        <v>0</v>
      </c>
      <c r="AI435" s="287">
        <f>_xlfn.IFNA(VLOOKUP(AD:AD,грп!B:C,2,0),0)</f>
        <v>0</v>
      </c>
      <c r="AJ435" s="607">
        <v>4</v>
      </c>
      <c r="AK435" s="672">
        <f t="shared" si="71"/>
        <v>0</v>
      </c>
      <c r="AL435" s="174"/>
    </row>
    <row r="436" spans="1:38" s="4" customFormat="1" ht="12" customHeight="1" x14ac:dyDescent="0.35">
      <c r="A436" s="288"/>
      <c r="B436" s="289"/>
      <c r="C436" s="290" t="s">
        <v>555</v>
      </c>
      <c r="D436" s="291" t="s">
        <v>4761</v>
      </c>
      <c r="E436" s="292"/>
      <c r="F436" s="293"/>
      <c r="G436" s="293"/>
      <c r="H436" s="294"/>
      <c r="I436" s="294"/>
      <c r="J436" s="282" t="s">
        <v>393</v>
      </c>
      <c r="K436" s="282" t="str">
        <f t="shared" si="78"/>
        <v/>
      </c>
      <c r="L436" s="295"/>
      <c r="M436" s="296"/>
      <c r="N436" s="297"/>
      <c r="O436" s="297"/>
      <c r="P436" s="297"/>
      <c r="Q436" s="297" t="str">
        <f>_xlfn.IFNA(VLOOKUP($E:$E,'4'!$A:$F,3,0),"")</f>
        <v/>
      </c>
      <c r="R436" s="297" t="str">
        <f>_xlfn.IFNA(VLOOKUP($E:$E,'5'!$A:$F,3,0),"")</f>
        <v/>
      </c>
      <c r="S436" s="297"/>
      <c r="T436" s="298"/>
      <c r="U436" s="299"/>
      <c r="V436" s="299"/>
      <c r="W436" s="300"/>
      <c r="X436" s="301"/>
      <c r="Y436" s="749"/>
      <c r="Z436" s="282"/>
      <c r="AA436" s="280"/>
      <c r="AB436" s="280" t="s">
        <v>393</v>
      </c>
      <c r="AC436" s="302"/>
      <c r="AD436" s="338" t="s">
        <v>4761</v>
      </c>
      <c r="AE436" s="280"/>
      <c r="AF436" s="329"/>
      <c r="AG436" s="305"/>
      <c r="AH436" s="306"/>
      <c r="AI436" s="287">
        <f>_xlfn.IFNA(VLOOKUP(AD:AD,грп!B:C,2,0),0)</f>
        <v>0</v>
      </c>
      <c r="AJ436" s="607">
        <v>0</v>
      </c>
      <c r="AK436" s="672" t="str">
        <f t="shared" ref="AK436:AK497" si="79">C436</f>
        <v xml:space="preserve"> </v>
      </c>
      <c r="AL436" s="174"/>
    </row>
    <row r="437" spans="1:38" s="4" customFormat="1" ht="12" customHeight="1" outlineLevel="1" x14ac:dyDescent="0.35">
      <c r="A437" s="307" t="s">
        <v>10402</v>
      </c>
      <c r="B437" s="308" t="s">
        <v>6293</v>
      </c>
      <c r="C437" s="309"/>
      <c r="D437" s="310" t="s">
        <v>5889</v>
      </c>
      <c r="E437" s="322" t="s">
        <v>4684</v>
      </c>
      <c r="F437" s="293"/>
      <c r="G437" s="293"/>
      <c r="H437" s="294">
        <v>53</v>
      </c>
      <c r="I437" s="294" t="str">
        <f>IFERROR(_xlfn.IFNA(VLOOKUP($D:$D,history!$I:$Y,3,0),VLOOKUP(E:E,history!$H:$Y,4,0)),"--")</f>
        <v>V</v>
      </c>
      <c r="J437" s="282" t="s">
        <v>9870</v>
      </c>
      <c r="K437" s="282" t="str">
        <f t="shared" si="78"/>
        <v/>
      </c>
      <c r="L437" s="312">
        <f>IF($A$3="ИМ",ROUND($Y437*(1-($L$6-$F$4))*(1-$F$3)*(1+$AG$2),2),ROUND($M437*(1-($L$6-$F$4))*(1-$F$3)*(1+$AG$2),2))</f>
        <v>5051.07</v>
      </c>
      <c r="M437" s="312">
        <f>ROUND(IF($A$3="РЕГИОНЫ",AG437*$AG$3*$AG$1,IF(AI437=0,AG437*$AG$3*$AG$1,AG437*$AG$3*(1-5%)*$AG$1)),2)</f>
        <v>7653.13</v>
      </c>
      <c r="N437" s="297" t="str">
        <f>_xlfn.IFNA(VLOOKUP($E:$E,'1'!$A:$E,3,0),"")</f>
        <v/>
      </c>
      <c r="O437" s="297">
        <f>_xlfn.IFNA(VLOOKUP($E:$E,'2'!$A:$E,3,0),"")</f>
        <v>4991.6897506925216</v>
      </c>
      <c r="P437" s="297" t="str">
        <f>_xlfn.IFNA(VLOOKUP($E:$E,'3'!$A:$D,3,0),"")</f>
        <v/>
      </c>
      <c r="Q437" s="297" t="str">
        <f>_xlfn.IFNA(VLOOKUP($E:$E,'4'!$A:$F,3,0),"")</f>
        <v/>
      </c>
      <c r="R437" s="297">
        <f>_xlfn.IFNA(VLOOKUP($E:$E,'5'!$A:$F,3,0),"")</f>
        <v>4590</v>
      </c>
      <c r="S437" s="297" t="str">
        <f>_xlfn.IFNA(VLOOKUP($E:$E,'6'!$A:$F,3,0),"")</f>
        <v/>
      </c>
      <c r="T437" s="313">
        <v>1</v>
      </c>
      <c r="U437" s="313">
        <v>1</v>
      </c>
      <c r="V437" s="313">
        <v>5</v>
      </c>
      <c r="W437" s="314">
        <v>2.12</v>
      </c>
      <c r="X437" s="315">
        <v>6.6E-3</v>
      </c>
      <c r="Y437" s="749">
        <v>7290</v>
      </c>
      <c r="Z437" s="282"/>
      <c r="AA437" s="316" t="s">
        <v>10393</v>
      </c>
      <c r="AB437" s="282" t="s">
        <v>9163</v>
      </c>
      <c r="AC437" s="317" t="s">
        <v>2104</v>
      </c>
      <c r="AD437" s="318" t="s">
        <v>4761</v>
      </c>
      <c r="AE437" s="319">
        <v>0</v>
      </c>
      <c r="AF437" s="319" t="s">
        <v>11276</v>
      </c>
      <c r="AG437" s="320">
        <v>95.94</v>
      </c>
      <c r="AH437" s="321">
        <f>IF($A$3="РЕГИОНЫ",ROUND($AG437*(1-($L$6-$F$4))*(1-$F$3)*(1+$AG$2)*$AG$1,2),0)</f>
        <v>0</v>
      </c>
      <c r="AI437" s="287">
        <f>_xlfn.IFNA(VLOOKUP(AD:AD,грп!B:C,2,0),0)</f>
        <v>0</v>
      </c>
      <c r="AJ437" s="607">
        <v>15</v>
      </c>
      <c r="AK437" s="672">
        <f t="shared" si="79"/>
        <v>0</v>
      </c>
      <c r="AL437" s="174"/>
    </row>
    <row r="438" spans="1:38" s="4" customFormat="1" ht="12" customHeight="1" x14ac:dyDescent="0.35">
      <c r="A438" s="288"/>
      <c r="B438" s="289"/>
      <c r="C438" s="290" t="s">
        <v>555</v>
      </c>
      <c r="D438" s="291" t="s">
        <v>3051</v>
      </c>
      <c r="E438" s="292"/>
      <c r="F438" s="293"/>
      <c r="G438" s="293"/>
      <c r="H438" s="294"/>
      <c r="I438" s="294"/>
      <c r="J438" s="282" t="s">
        <v>393</v>
      </c>
      <c r="K438" s="282" t="str">
        <f t="shared" si="78"/>
        <v/>
      </c>
      <c r="L438" s="295"/>
      <c r="M438" s="296"/>
      <c r="N438" s="297"/>
      <c r="O438" s="297"/>
      <c r="P438" s="297"/>
      <c r="Q438" s="297" t="str">
        <f>_xlfn.IFNA(VLOOKUP($E:$E,'4'!$A:$F,3,0),"")</f>
        <v/>
      </c>
      <c r="R438" s="297" t="str">
        <f>_xlfn.IFNA(VLOOKUP($E:$E,'5'!$A:$F,3,0),"")</f>
        <v/>
      </c>
      <c r="S438" s="297"/>
      <c r="T438" s="298"/>
      <c r="U438" s="299"/>
      <c r="V438" s="299"/>
      <c r="W438" s="300"/>
      <c r="X438" s="301"/>
      <c r="Y438" s="749"/>
      <c r="Z438" s="282"/>
      <c r="AA438" s="280"/>
      <c r="AB438" s="280" t="s">
        <v>393</v>
      </c>
      <c r="AC438" s="302"/>
      <c r="AD438" s="303" t="s">
        <v>3051</v>
      </c>
      <c r="AE438" s="280"/>
      <c r="AF438" s="329"/>
      <c r="AG438" s="305"/>
      <c r="AH438" s="306"/>
      <c r="AI438" s="287">
        <f>_xlfn.IFNA(VLOOKUP(AD:AD,грп!B:C,2,0),0)</f>
        <v>0</v>
      </c>
      <c r="AJ438" s="607">
        <v>0</v>
      </c>
      <c r="AK438" s="672" t="str">
        <f t="shared" si="79"/>
        <v xml:space="preserve"> </v>
      </c>
      <c r="AL438" s="174"/>
    </row>
    <row r="439" spans="1:38" s="4" customFormat="1" ht="12" customHeight="1" outlineLevel="1" x14ac:dyDescent="0.35">
      <c r="A439" s="307" t="s">
        <v>10402</v>
      </c>
      <c r="B439" s="308" t="s">
        <v>6294</v>
      </c>
      <c r="C439" s="309"/>
      <c r="D439" s="310" t="s">
        <v>3374</v>
      </c>
      <c r="E439" s="292" t="s">
        <v>3043</v>
      </c>
      <c r="F439" s="293"/>
      <c r="G439" s="293"/>
      <c r="H439" s="294">
        <v>16</v>
      </c>
      <c r="I439" s="294" t="str">
        <f>IFERROR(_xlfn.IFNA(VLOOKUP($D:$D,history!$I:$Y,3,0),VLOOKUP(E:E,history!$H:$Y,4,0)),"--")</f>
        <v>V</v>
      </c>
      <c r="J439" s="282" t="s">
        <v>9870</v>
      </c>
      <c r="K439" s="282" t="str">
        <f t="shared" si="78"/>
        <v/>
      </c>
      <c r="L439" s="312">
        <f>IF($A$3="ИМ",ROUND($Y439*(1-($L$6-$F$4))*(1-$F$3)*(1+$AG$2),2),ROUND($M439*(1-($L$6-$F$4))*(1-$F$3)*(1+$AG$2),2))</f>
        <v>4129.7299999999996</v>
      </c>
      <c r="M439" s="312">
        <f>ROUND(IF($A$3="РЕГИОНЫ",AG439*$AG$3*$AG$1,IF(AI439=0,AG439*$AG$3*$AG$1,AG439*$AG$3*(1-5%)*$AG$1)),2)</f>
        <v>6257.16</v>
      </c>
      <c r="N439" s="297">
        <f>_xlfn.IFNA(VLOOKUP($E:$E,'1'!$A:$E,3,0),"")</f>
        <v>3390</v>
      </c>
      <c r="O439" s="297" t="str">
        <f>_xlfn.IFNA(VLOOKUP($E:$E,'2'!$A:$E,3,0),"")</f>
        <v/>
      </c>
      <c r="P439" s="297" t="str">
        <f>_xlfn.IFNA(VLOOKUP($E:$E,'3'!$A:$D,3,0),"")</f>
        <v/>
      </c>
      <c r="Q439" s="297" t="str">
        <f>_xlfn.IFNA(VLOOKUP($E:$E,'4'!$A:$F,3,0),"")</f>
        <v/>
      </c>
      <c r="R439" s="297" t="str">
        <f>_xlfn.IFNA(VLOOKUP($E:$E,'5'!$A:$F,3,0),"")</f>
        <v/>
      </c>
      <c r="S439" s="297" t="str">
        <f>_xlfn.IFNA(VLOOKUP($E:$E,'6'!$A:$F,3,0),"")</f>
        <v/>
      </c>
      <c r="T439" s="313">
        <v>1</v>
      </c>
      <c r="U439" s="313">
        <v>1</v>
      </c>
      <c r="V439" s="313">
        <v>6</v>
      </c>
      <c r="W439" s="314">
        <v>3.05</v>
      </c>
      <c r="X439" s="315">
        <v>9.6268657000000007E-3</v>
      </c>
      <c r="Y439" s="749">
        <v>5950</v>
      </c>
      <c r="Z439" s="282"/>
      <c r="AA439" s="316" t="s">
        <v>10390</v>
      </c>
      <c r="AB439" s="282" t="s">
        <v>9163</v>
      </c>
      <c r="AC439" s="317" t="s">
        <v>2104</v>
      </c>
      <c r="AD439" s="318" t="s">
        <v>3051</v>
      </c>
      <c r="AE439" s="319">
        <v>0</v>
      </c>
      <c r="AF439" s="319" t="s">
        <v>11273</v>
      </c>
      <c r="AG439" s="320">
        <v>78.44</v>
      </c>
      <c r="AH439" s="321">
        <f>IF($A$3="РЕГИОНЫ",ROUND($AG439*(1-($L$6-$F$4))*(1-$F$3)*(1+$AG$2)*$AG$1,2),0)</f>
        <v>0</v>
      </c>
      <c r="AI439" s="287">
        <f>_xlfn.IFNA(VLOOKUP(AD:AD,грп!B:C,2,0),0)</f>
        <v>0</v>
      </c>
      <c r="AJ439" s="607">
        <v>27</v>
      </c>
      <c r="AK439" s="672">
        <f t="shared" si="79"/>
        <v>0</v>
      </c>
      <c r="AL439" s="174"/>
    </row>
    <row r="440" spans="1:38" s="4" customFormat="1" ht="12" customHeight="1" x14ac:dyDescent="0.35">
      <c r="A440" s="288"/>
      <c r="B440" s="289"/>
      <c r="C440" s="290" t="s">
        <v>555</v>
      </c>
      <c r="D440" s="291" t="s">
        <v>2729</v>
      </c>
      <c r="E440" s="292"/>
      <c r="F440" s="293"/>
      <c r="G440" s="293"/>
      <c r="H440" s="294"/>
      <c r="I440" s="294"/>
      <c r="J440" s="282" t="s">
        <v>393</v>
      </c>
      <c r="K440" s="282" t="str">
        <f t="shared" si="78"/>
        <v/>
      </c>
      <c r="L440" s="295"/>
      <c r="M440" s="296"/>
      <c r="N440" s="297"/>
      <c r="O440" s="297"/>
      <c r="P440" s="297"/>
      <c r="Q440" s="297" t="str">
        <f>_xlfn.IFNA(VLOOKUP($E:$E,'4'!$A:$F,3,0),"")</f>
        <v/>
      </c>
      <c r="R440" s="297" t="str">
        <f>_xlfn.IFNA(VLOOKUP($E:$E,'5'!$A:$F,3,0),"")</f>
        <v/>
      </c>
      <c r="S440" s="297"/>
      <c r="T440" s="298"/>
      <c r="U440" s="299"/>
      <c r="V440" s="299"/>
      <c r="W440" s="300"/>
      <c r="X440" s="301"/>
      <c r="Y440" s="749"/>
      <c r="Z440" s="282"/>
      <c r="AA440" s="280"/>
      <c r="AB440" s="280"/>
      <c r="AC440" s="302"/>
      <c r="AD440" s="303" t="s">
        <v>2729</v>
      </c>
      <c r="AE440" s="280"/>
      <c r="AF440" s="329"/>
      <c r="AG440" s="305"/>
      <c r="AH440" s="306"/>
      <c r="AI440" s="287">
        <f>_xlfn.IFNA(VLOOKUP(AD:AD,грп!B:C,2,0),0)</f>
        <v>0</v>
      </c>
      <c r="AJ440" s="607">
        <v>0</v>
      </c>
      <c r="AK440" s="672" t="str">
        <f t="shared" si="79"/>
        <v xml:space="preserve"> </v>
      </c>
      <c r="AL440" s="174"/>
    </row>
    <row r="441" spans="1:38" s="4" customFormat="1" ht="12" customHeight="1" outlineLevel="1" x14ac:dyDescent="0.35">
      <c r="A441" s="307" t="s">
        <v>10402</v>
      </c>
      <c r="B441" s="308" t="s">
        <v>6295</v>
      </c>
      <c r="C441" s="325" t="s">
        <v>1916</v>
      </c>
      <c r="D441" s="310" t="s">
        <v>2646</v>
      </c>
      <c r="E441" s="322" t="s">
        <v>2645</v>
      </c>
      <c r="F441" s="293"/>
      <c r="G441" s="293"/>
      <c r="H441" s="294"/>
      <c r="I441" s="294" t="str">
        <f>IFERROR(_xlfn.IFNA(VLOOKUP($D:$D,history!$I:$Y,3,0),VLOOKUP(E:E,history!$H:$Y,4,0)),"--")</f>
        <v>--</v>
      </c>
      <c r="J441" s="282" t="s">
        <v>9870</v>
      </c>
      <c r="K441" s="282" t="str">
        <f t="shared" si="78"/>
        <v/>
      </c>
      <c r="L441" s="326">
        <f>M441</f>
        <v>913.19</v>
      </c>
      <c r="M441" s="326">
        <v>913.19</v>
      </c>
      <c r="N441" s="297" t="str">
        <f>_xlfn.IFNA(VLOOKUP($E:$E,'1'!$A:$E,3,0),"")</f>
        <v/>
      </c>
      <c r="O441" s="297" t="str">
        <f>_xlfn.IFNA(VLOOKUP($E:$E,'2'!$A:$E,3,0),"")</f>
        <v/>
      </c>
      <c r="P441" s="297" t="str">
        <f>_xlfn.IFNA(VLOOKUP($E:$E,'3'!$A:$D,3,0),"")</f>
        <v/>
      </c>
      <c r="Q441" s="297" t="str">
        <f>_xlfn.IFNA(VLOOKUP($E:$E,'4'!$A:$F,3,0),"")</f>
        <v/>
      </c>
      <c r="R441" s="297" t="str">
        <f>_xlfn.IFNA(VLOOKUP($E:$E,'5'!$A:$F,3,0),"")</f>
        <v/>
      </c>
      <c r="S441" s="297" t="str">
        <f>_xlfn.IFNA(VLOOKUP($E:$E,'6'!$A:$F,3,0),"")</f>
        <v/>
      </c>
      <c r="T441" s="313">
        <v>1</v>
      </c>
      <c r="U441" s="313">
        <v>10</v>
      </c>
      <c r="V441" s="313">
        <v>100</v>
      </c>
      <c r="W441" s="314">
        <v>0.19</v>
      </c>
      <c r="X441" s="315">
        <v>2.5999999999999998E-4</v>
      </c>
      <c r="Y441" s="749">
        <v>1280</v>
      </c>
      <c r="Z441" s="282"/>
      <c r="AA441" s="316" t="s">
        <v>10390</v>
      </c>
      <c r="AB441" s="282" t="s">
        <v>9163</v>
      </c>
      <c r="AC441" s="317" t="s">
        <v>2081</v>
      </c>
      <c r="AD441" s="318" t="s">
        <v>2729</v>
      </c>
      <c r="AE441" s="319">
        <v>0</v>
      </c>
      <c r="AF441" s="319" t="s">
        <v>11302</v>
      </c>
      <c r="AG441" s="320">
        <v>29.23</v>
      </c>
      <c r="AH441" s="321">
        <f t="shared" ref="AH441:AH456" si="80">IF($A$3="РЕГИОНЫ",ROUND($AG441*(1-($L$6-$F$4))*(1-$F$3)*(1+$AG$2)*$AG$1,2),0)</f>
        <v>0</v>
      </c>
      <c r="AI441" s="287">
        <f>_xlfn.IFNA(VLOOKUP(AD:AD,грп!B:C,2,0),0)</f>
        <v>0</v>
      </c>
      <c r="AJ441" s="607">
        <v>0</v>
      </c>
      <c r="AK441" s="672" t="str">
        <f t="shared" si="79"/>
        <v>спеццена</v>
      </c>
      <c r="AL441" s="174"/>
    </row>
    <row r="442" spans="1:38" s="4" customFormat="1" ht="12" customHeight="1" outlineLevel="1" x14ac:dyDescent="0.35">
      <c r="A442" s="307" t="s">
        <v>10402</v>
      </c>
      <c r="B442" s="308" t="s">
        <v>6296</v>
      </c>
      <c r="C442" s="323"/>
      <c r="D442" s="310" t="s">
        <v>2588</v>
      </c>
      <c r="E442" s="311" t="s">
        <v>2578</v>
      </c>
      <c r="F442" s="293"/>
      <c r="G442" s="293"/>
      <c r="H442" s="294"/>
      <c r="I442" s="294" t="str">
        <f>IFERROR(_xlfn.IFNA(VLOOKUP($D:$D,history!$I:$Y,3,0),VLOOKUP(E:E,history!$H:$Y,4,0)),"--")</f>
        <v>--</v>
      </c>
      <c r="J442" s="282" t="s">
        <v>5946</v>
      </c>
      <c r="K442" s="282" t="str">
        <f t="shared" si="78"/>
        <v/>
      </c>
      <c r="L442" s="312">
        <f t="shared" ref="L442:L456" si="81">IF($A$3="ИМ",ROUND($Y442*(1-($L$6-$F$4))*(1-$F$3)*(1+$AG$2),2),ROUND($M442*(1-($L$6-$F$4))*(1-$F$3)*(1+$AG$2),2))</f>
        <v>254.29</v>
      </c>
      <c r="M442" s="312">
        <f t="shared" ref="M442:M456" si="82">ROUND(IF($A$3="РЕГИОНЫ",AG442*$AG$3*$AG$1,IF(AI442=0,AG442*$AG$3*$AG$1,AG442*$AG$3*(1-5%)*$AG$1)),2)</f>
        <v>385.29</v>
      </c>
      <c r="N442" s="297" t="str">
        <f>_xlfn.IFNA(VLOOKUP($E:$E,'1'!$A:$E,3,0),"")</f>
        <v/>
      </c>
      <c r="O442" s="297" t="str">
        <f>_xlfn.IFNA(VLOOKUP($E:$E,'2'!$A:$E,3,0),"")</f>
        <v/>
      </c>
      <c r="P442" s="297" t="str">
        <f>_xlfn.IFNA(VLOOKUP($E:$E,'3'!$A:$D,3,0),"")</f>
        <v/>
      </c>
      <c r="Q442" s="297" t="str">
        <f>_xlfn.IFNA(VLOOKUP($E:$E,'4'!$A:$F,3,0),"")</f>
        <v/>
      </c>
      <c r="R442" s="297" t="str">
        <f>_xlfn.IFNA(VLOOKUP($E:$E,'5'!$A:$F,3,0),"")</f>
        <v/>
      </c>
      <c r="S442" s="297" t="str">
        <f>_xlfn.IFNA(VLOOKUP($E:$E,'6'!$A:$F,3,0),"")</f>
        <v/>
      </c>
      <c r="T442" s="313">
        <v>1</v>
      </c>
      <c r="U442" s="313">
        <v>50</v>
      </c>
      <c r="V442" s="313">
        <v>200</v>
      </c>
      <c r="W442" s="314">
        <v>7.6999999999999999E-2</v>
      </c>
      <c r="X442" s="315">
        <v>1.2E-4</v>
      </c>
      <c r="Y442" s="749">
        <v>370</v>
      </c>
      <c r="Z442" s="282"/>
      <c r="AA442" s="316" t="s">
        <v>10391</v>
      </c>
      <c r="AB442" s="282" t="s">
        <v>9163</v>
      </c>
      <c r="AC442" s="317" t="s">
        <v>2081</v>
      </c>
      <c r="AD442" s="318" t="s">
        <v>2729</v>
      </c>
      <c r="AE442" s="319">
        <v>0</v>
      </c>
      <c r="AF442" s="319" t="s">
        <v>11282</v>
      </c>
      <c r="AG442" s="320">
        <v>4.83</v>
      </c>
      <c r="AH442" s="321">
        <f t="shared" si="80"/>
        <v>0</v>
      </c>
      <c r="AI442" s="287">
        <f>_xlfn.IFNA(VLOOKUP(AD:AD,грп!B:C,2,0),0)</f>
        <v>0</v>
      </c>
      <c r="AJ442" s="607">
        <v>0</v>
      </c>
      <c r="AK442" s="672">
        <f t="shared" si="79"/>
        <v>0</v>
      </c>
      <c r="AL442" s="174"/>
    </row>
    <row r="443" spans="1:38" s="4" customFormat="1" ht="12" customHeight="1" outlineLevel="1" x14ac:dyDescent="0.35">
      <c r="A443" s="307" t="s">
        <v>10402</v>
      </c>
      <c r="B443" s="308" t="s">
        <v>6297</v>
      </c>
      <c r="C443" s="323"/>
      <c r="D443" s="310" t="s">
        <v>2940</v>
      </c>
      <c r="E443" s="311" t="s">
        <v>2579</v>
      </c>
      <c r="F443" s="293"/>
      <c r="G443" s="293"/>
      <c r="H443" s="294">
        <v>40</v>
      </c>
      <c r="I443" s="294" t="str">
        <f>IFERROR(_xlfn.IFNA(VLOOKUP($D:$D,history!$I:$Y,3,0),VLOOKUP(E:E,history!$H:$Y,4,0)),"--")</f>
        <v>--</v>
      </c>
      <c r="J443" s="282" t="s">
        <v>5946</v>
      </c>
      <c r="K443" s="282" t="str">
        <f t="shared" si="78"/>
        <v/>
      </c>
      <c r="L443" s="312">
        <f t="shared" si="81"/>
        <v>326.94</v>
      </c>
      <c r="M443" s="312">
        <f t="shared" si="82"/>
        <v>495.37</v>
      </c>
      <c r="N443" s="297" t="str">
        <f>_xlfn.IFNA(VLOOKUP($E:$E,'1'!$A:$E,3,0),"")</f>
        <v/>
      </c>
      <c r="O443" s="297" t="str">
        <f>_xlfn.IFNA(VLOOKUP($E:$E,'2'!$A:$E,3,0),"")</f>
        <v/>
      </c>
      <c r="P443" s="297" t="str">
        <f>_xlfn.IFNA(VLOOKUP($E:$E,'3'!$A:$D,3,0),"")</f>
        <v/>
      </c>
      <c r="Q443" s="297" t="str">
        <f>_xlfn.IFNA(VLOOKUP($E:$E,'4'!$A:$F,3,0),"")</f>
        <v/>
      </c>
      <c r="R443" s="297" t="str">
        <f>_xlfn.IFNA(VLOOKUP($E:$E,'5'!$A:$F,3,0),"")</f>
        <v/>
      </c>
      <c r="S443" s="297" t="str">
        <f>_xlfn.IFNA(VLOOKUP($E:$E,'6'!$A:$F,3,0),"")</f>
        <v/>
      </c>
      <c r="T443" s="313">
        <v>1</v>
      </c>
      <c r="U443" s="313">
        <v>50</v>
      </c>
      <c r="V443" s="313">
        <v>200</v>
      </c>
      <c r="W443" s="314">
        <v>0.10100000000000001</v>
      </c>
      <c r="X443" s="315">
        <v>1.7000000000000001E-4</v>
      </c>
      <c r="Y443" s="749">
        <v>470</v>
      </c>
      <c r="Z443" s="282"/>
      <c r="AA443" s="316" t="s">
        <v>10391</v>
      </c>
      <c r="AB443" s="282" t="s">
        <v>9163</v>
      </c>
      <c r="AC443" s="317" t="s">
        <v>2081</v>
      </c>
      <c r="AD443" s="318" t="s">
        <v>2729</v>
      </c>
      <c r="AE443" s="319">
        <v>0</v>
      </c>
      <c r="AF443" s="319" t="s">
        <v>11282</v>
      </c>
      <c r="AG443" s="320">
        <v>6.21</v>
      </c>
      <c r="AH443" s="321">
        <f t="shared" si="80"/>
        <v>0</v>
      </c>
      <c r="AI443" s="287">
        <f>_xlfn.IFNA(VLOOKUP(AD:AD,грп!B:C,2,0),0)</f>
        <v>0</v>
      </c>
      <c r="AJ443" s="607">
        <v>43</v>
      </c>
      <c r="AK443" s="672">
        <f t="shared" si="79"/>
        <v>0</v>
      </c>
      <c r="AL443" s="174"/>
    </row>
    <row r="444" spans="1:38" s="4" customFormat="1" ht="12" customHeight="1" outlineLevel="1" x14ac:dyDescent="0.35">
      <c r="A444" s="307" t="s">
        <v>10402</v>
      </c>
      <c r="B444" s="308" t="s">
        <v>6298</v>
      </c>
      <c r="C444" s="323"/>
      <c r="D444" s="310" t="s">
        <v>3180</v>
      </c>
      <c r="E444" s="311" t="s">
        <v>2580</v>
      </c>
      <c r="F444" s="293"/>
      <c r="G444" s="293"/>
      <c r="H444" s="294"/>
      <c r="I444" s="294" t="str">
        <f>IFERROR(_xlfn.IFNA(VLOOKUP($D:$D,history!$I:$Y,3,0),VLOOKUP(E:E,history!$H:$Y,4,0)),"--")</f>
        <v>--</v>
      </c>
      <c r="J444" s="282" t="s">
        <v>5946</v>
      </c>
      <c r="K444" s="282" t="str">
        <f t="shared" si="78"/>
        <v/>
      </c>
      <c r="L444" s="312">
        <f t="shared" si="81"/>
        <v>254.29</v>
      </c>
      <c r="M444" s="312">
        <f t="shared" si="82"/>
        <v>385.29</v>
      </c>
      <c r="N444" s="297" t="str">
        <f>_xlfn.IFNA(VLOOKUP($E:$E,'1'!$A:$E,3,0),"")</f>
        <v/>
      </c>
      <c r="O444" s="297" t="str">
        <f>_xlfn.IFNA(VLOOKUP($E:$E,'2'!$A:$E,3,0),"")</f>
        <v/>
      </c>
      <c r="P444" s="297" t="str">
        <f>_xlfn.IFNA(VLOOKUP($E:$E,'3'!$A:$D,3,0),"")</f>
        <v/>
      </c>
      <c r="Q444" s="297" t="str">
        <f>_xlfn.IFNA(VLOOKUP($E:$E,'4'!$A:$F,3,0),"")</f>
        <v/>
      </c>
      <c r="R444" s="297" t="str">
        <f>_xlfn.IFNA(VLOOKUP($E:$E,'5'!$A:$F,3,0),"")</f>
        <v/>
      </c>
      <c r="S444" s="297" t="str">
        <f>_xlfn.IFNA(VLOOKUP($E:$E,'6'!$A:$F,3,0),"")</f>
        <v/>
      </c>
      <c r="T444" s="313">
        <v>1</v>
      </c>
      <c r="U444" s="313">
        <v>50</v>
      </c>
      <c r="V444" s="313">
        <v>200</v>
      </c>
      <c r="W444" s="314">
        <v>7.8E-2</v>
      </c>
      <c r="X444" s="315">
        <v>1.65E-4</v>
      </c>
      <c r="Y444" s="749">
        <v>370</v>
      </c>
      <c r="Z444" s="282"/>
      <c r="AA444" s="316" t="s">
        <v>10388</v>
      </c>
      <c r="AB444" s="282" t="s">
        <v>9163</v>
      </c>
      <c r="AC444" s="317" t="s">
        <v>2081</v>
      </c>
      <c r="AD444" s="318" t="s">
        <v>2729</v>
      </c>
      <c r="AE444" s="319">
        <v>0</v>
      </c>
      <c r="AF444" s="319" t="s">
        <v>11282</v>
      </c>
      <c r="AG444" s="320">
        <v>4.83</v>
      </c>
      <c r="AH444" s="321">
        <f t="shared" si="80"/>
        <v>0</v>
      </c>
      <c r="AI444" s="287">
        <f>_xlfn.IFNA(VLOOKUP(AD:AD,грп!B:C,2,0),0)</f>
        <v>0</v>
      </c>
      <c r="AJ444" s="607">
        <v>0</v>
      </c>
      <c r="AK444" s="672">
        <f t="shared" si="79"/>
        <v>0</v>
      </c>
      <c r="AL444" s="174"/>
    </row>
    <row r="445" spans="1:38" s="4" customFormat="1" ht="12" customHeight="1" outlineLevel="1" x14ac:dyDescent="0.35">
      <c r="A445" s="307" t="s">
        <v>10402</v>
      </c>
      <c r="B445" s="308" t="s">
        <v>6299</v>
      </c>
      <c r="C445" s="323"/>
      <c r="D445" s="310" t="s">
        <v>2589</v>
      </c>
      <c r="E445" s="311" t="s">
        <v>2581</v>
      </c>
      <c r="F445" s="293"/>
      <c r="G445" s="293"/>
      <c r="H445" s="294"/>
      <c r="I445" s="294" t="str">
        <f>IFERROR(_xlfn.IFNA(VLOOKUP($D:$D,history!$I:$Y,3,0),VLOOKUP(E:E,history!$H:$Y,4,0)),"--")</f>
        <v>--</v>
      </c>
      <c r="J445" s="282" t="s">
        <v>9869</v>
      </c>
      <c r="K445" s="282" t="str">
        <f t="shared" si="78"/>
        <v/>
      </c>
      <c r="L445" s="312">
        <f t="shared" si="81"/>
        <v>212.17</v>
      </c>
      <c r="M445" s="312">
        <f t="shared" si="82"/>
        <v>321.47000000000003</v>
      </c>
      <c r="N445" s="297" t="str">
        <f>_xlfn.IFNA(VLOOKUP($E:$E,'1'!$A:$E,3,0),"")</f>
        <v/>
      </c>
      <c r="O445" s="297" t="str">
        <f>_xlfn.IFNA(VLOOKUP($E:$E,'2'!$A:$E,3,0),"")</f>
        <v/>
      </c>
      <c r="P445" s="297" t="str">
        <f>_xlfn.IFNA(VLOOKUP($E:$E,'3'!$A:$D,3,0),"")</f>
        <v/>
      </c>
      <c r="Q445" s="297" t="str">
        <f>_xlfn.IFNA(VLOOKUP($E:$E,'4'!$A:$F,3,0),"")</f>
        <v/>
      </c>
      <c r="R445" s="297" t="str">
        <f>_xlfn.IFNA(VLOOKUP($E:$E,'5'!$A:$F,3,0),"")</f>
        <v/>
      </c>
      <c r="S445" s="297" t="str">
        <f>_xlfn.IFNA(VLOOKUP($E:$E,'6'!$A:$F,3,0),"")</f>
        <v/>
      </c>
      <c r="T445" s="313">
        <v>1</v>
      </c>
      <c r="U445" s="313">
        <v>50</v>
      </c>
      <c r="V445" s="313">
        <v>200</v>
      </c>
      <c r="W445" s="314">
        <v>0.105</v>
      </c>
      <c r="X445" s="315">
        <v>1.7666669999999999E-4</v>
      </c>
      <c r="Y445" s="749">
        <v>310</v>
      </c>
      <c r="Z445" s="282"/>
      <c r="AA445" s="316" t="s">
        <v>10388</v>
      </c>
      <c r="AB445" s="282" t="s">
        <v>9163</v>
      </c>
      <c r="AC445" s="317" t="s">
        <v>2081</v>
      </c>
      <c r="AD445" s="318" t="s">
        <v>2729</v>
      </c>
      <c r="AE445" s="319">
        <v>0</v>
      </c>
      <c r="AF445" s="319" t="s">
        <v>11282</v>
      </c>
      <c r="AG445" s="320">
        <v>4.03</v>
      </c>
      <c r="AH445" s="321">
        <f t="shared" si="80"/>
        <v>0</v>
      </c>
      <c r="AI445" s="287">
        <f>_xlfn.IFNA(VLOOKUP(AD:AD,грп!B:C,2,0),0)</f>
        <v>0</v>
      </c>
      <c r="AJ445" s="607">
        <v>0</v>
      </c>
      <c r="AK445" s="672">
        <f t="shared" si="79"/>
        <v>0</v>
      </c>
      <c r="AL445" s="174"/>
    </row>
    <row r="446" spans="1:38" s="4" customFormat="1" ht="12" customHeight="1" outlineLevel="1" x14ac:dyDescent="0.35">
      <c r="A446" s="307" t="s">
        <v>10402</v>
      </c>
      <c r="B446" s="308" t="s">
        <v>6300</v>
      </c>
      <c r="C446" s="323"/>
      <c r="D446" s="310" t="s">
        <v>2582</v>
      </c>
      <c r="E446" s="311" t="s">
        <v>2583</v>
      </c>
      <c r="F446" s="293"/>
      <c r="G446" s="293"/>
      <c r="H446" s="294">
        <v>45</v>
      </c>
      <c r="I446" s="294" t="str">
        <f>IFERROR(_xlfn.IFNA(VLOOKUP($D:$D,history!$I:$Y,3,0),VLOOKUP(E:E,history!$H:$Y,4,0)),"--")</f>
        <v>--</v>
      </c>
      <c r="J446" s="282" t="s">
        <v>9870</v>
      </c>
      <c r="K446" s="282" t="str">
        <f t="shared" si="78"/>
        <v/>
      </c>
      <c r="L446" s="312">
        <f t="shared" si="81"/>
        <v>160.58000000000001</v>
      </c>
      <c r="M446" s="312">
        <f t="shared" si="82"/>
        <v>243.3</v>
      </c>
      <c r="N446" s="297" t="str">
        <f>_xlfn.IFNA(VLOOKUP($E:$E,'1'!$A:$E,3,0),"")</f>
        <v/>
      </c>
      <c r="O446" s="297" t="str">
        <f>_xlfn.IFNA(VLOOKUP($E:$E,'2'!$A:$E,3,0),"")</f>
        <v/>
      </c>
      <c r="P446" s="297" t="str">
        <f>_xlfn.IFNA(VLOOKUP($E:$E,'3'!$A:$D,3,0),"")</f>
        <v/>
      </c>
      <c r="Q446" s="297" t="str">
        <f>_xlfn.IFNA(VLOOKUP($E:$E,'4'!$A:$F,3,0),"")</f>
        <v/>
      </c>
      <c r="R446" s="297" t="str">
        <f>_xlfn.IFNA(VLOOKUP($E:$E,'5'!$A:$F,3,0),"")</f>
        <v/>
      </c>
      <c r="S446" s="297" t="str">
        <f>_xlfn.IFNA(VLOOKUP($E:$E,'6'!$A:$F,3,0),"")</f>
        <v/>
      </c>
      <c r="T446" s="313">
        <v>1</v>
      </c>
      <c r="U446" s="313">
        <v>50</v>
      </c>
      <c r="V446" s="313">
        <v>200</v>
      </c>
      <c r="W446" s="314">
        <v>5.0999999999999997E-2</v>
      </c>
      <c r="X446" s="315">
        <v>1E-4</v>
      </c>
      <c r="Y446" s="749">
        <v>230</v>
      </c>
      <c r="Z446" s="282"/>
      <c r="AA446" s="316" t="s">
        <v>10391</v>
      </c>
      <c r="AB446" s="282" t="s">
        <v>9163</v>
      </c>
      <c r="AC446" s="317" t="s">
        <v>2081</v>
      </c>
      <c r="AD446" s="318" t="s">
        <v>2729</v>
      </c>
      <c r="AE446" s="319">
        <v>0</v>
      </c>
      <c r="AF446" s="319" t="s">
        <v>11282</v>
      </c>
      <c r="AG446" s="320">
        <v>3.05</v>
      </c>
      <c r="AH446" s="321">
        <f t="shared" si="80"/>
        <v>0</v>
      </c>
      <c r="AI446" s="287">
        <f>_xlfn.IFNA(VLOOKUP(AD:AD,грп!B:C,2,0),0)</f>
        <v>0</v>
      </c>
      <c r="AJ446" s="607">
        <v>49</v>
      </c>
      <c r="AK446" s="672">
        <f t="shared" si="79"/>
        <v>0</v>
      </c>
      <c r="AL446" s="174"/>
    </row>
    <row r="447" spans="1:38" s="4" customFormat="1" ht="12" customHeight="1" outlineLevel="1" x14ac:dyDescent="0.35">
      <c r="A447" s="307" t="s">
        <v>10402</v>
      </c>
      <c r="B447" s="308" t="s">
        <v>6301</v>
      </c>
      <c r="C447" s="323"/>
      <c r="D447" s="310" t="s">
        <v>2594</v>
      </c>
      <c r="E447" s="311" t="s">
        <v>2584</v>
      </c>
      <c r="F447" s="293"/>
      <c r="G447" s="293"/>
      <c r="H447" s="294"/>
      <c r="I447" s="294" t="str">
        <f>IFERROR(_xlfn.IFNA(VLOOKUP($D:$D,history!$I:$Y,3,0),VLOOKUP(E:E,history!$H:$Y,4,0)),"--")</f>
        <v>--</v>
      </c>
      <c r="J447" s="282" t="s">
        <v>5946</v>
      </c>
      <c r="K447" s="282" t="str">
        <f t="shared" si="78"/>
        <v/>
      </c>
      <c r="L447" s="312">
        <f t="shared" si="81"/>
        <v>218.49</v>
      </c>
      <c r="M447" s="312">
        <f t="shared" si="82"/>
        <v>331.05</v>
      </c>
      <c r="N447" s="297" t="str">
        <f>_xlfn.IFNA(VLOOKUP($E:$E,'1'!$A:$E,3,0),"")</f>
        <v/>
      </c>
      <c r="O447" s="297" t="str">
        <f>_xlfn.IFNA(VLOOKUP($E:$E,'2'!$A:$E,3,0),"")</f>
        <v/>
      </c>
      <c r="P447" s="297" t="str">
        <f>_xlfn.IFNA(VLOOKUP($E:$E,'3'!$A:$D,3,0),"")</f>
        <v/>
      </c>
      <c r="Q447" s="297" t="str">
        <f>_xlfn.IFNA(VLOOKUP($E:$E,'4'!$A:$F,3,0),"")</f>
        <v/>
      </c>
      <c r="R447" s="297" t="str">
        <f>_xlfn.IFNA(VLOOKUP($E:$E,'5'!$A:$F,3,0),"")</f>
        <v/>
      </c>
      <c r="S447" s="297" t="str">
        <f>_xlfn.IFNA(VLOOKUP($E:$E,'6'!$A:$F,3,0),"")</f>
        <v/>
      </c>
      <c r="T447" s="313">
        <v>1</v>
      </c>
      <c r="U447" s="313">
        <v>50</v>
      </c>
      <c r="V447" s="313">
        <v>200</v>
      </c>
      <c r="W447" s="314">
        <v>5.0999999999999997E-2</v>
      </c>
      <c r="X447" s="315">
        <v>1E-4</v>
      </c>
      <c r="Y447" s="749">
        <v>310</v>
      </c>
      <c r="Z447" s="282"/>
      <c r="AA447" s="316" t="s">
        <v>10391</v>
      </c>
      <c r="AB447" s="282" t="s">
        <v>9163</v>
      </c>
      <c r="AC447" s="317" t="s">
        <v>2081</v>
      </c>
      <c r="AD447" s="318" t="s">
        <v>2729</v>
      </c>
      <c r="AE447" s="319">
        <v>0</v>
      </c>
      <c r="AF447" s="319" t="s">
        <v>11282</v>
      </c>
      <c r="AG447" s="320">
        <v>4.1500000000000004</v>
      </c>
      <c r="AH447" s="321">
        <f t="shared" si="80"/>
        <v>0</v>
      </c>
      <c r="AI447" s="287">
        <f>_xlfn.IFNA(VLOOKUP(AD:AD,грп!B:C,2,0),0)</f>
        <v>0</v>
      </c>
      <c r="AJ447" s="607">
        <v>0</v>
      </c>
      <c r="AK447" s="672">
        <f t="shared" si="79"/>
        <v>0</v>
      </c>
      <c r="AL447" s="174"/>
    </row>
    <row r="448" spans="1:38" s="4" customFormat="1" ht="12" customHeight="1" outlineLevel="1" x14ac:dyDescent="0.35">
      <c r="A448" s="307" t="s">
        <v>10402</v>
      </c>
      <c r="B448" s="308" t="s">
        <v>6302</v>
      </c>
      <c r="C448" s="309"/>
      <c r="D448" s="310" t="s">
        <v>10231</v>
      </c>
      <c r="E448" s="322" t="s">
        <v>4584</v>
      </c>
      <c r="F448" s="293"/>
      <c r="G448" s="293"/>
      <c r="H448" s="294"/>
      <c r="I448" s="294" t="str">
        <f>IFERROR(_xlfn.IFNA(VLOOKUP($D:$D,history!$I:$Y,3,0),VLOOKUP(E:E,history!$H:$Y,4,0)),"--")</f>
        <v>--</v>
      </c>
      <c r="J448" s="282" t="s">
        <v>5946</v>
      </c>
      <c r="K448" s="282" t="str">
        <f t="shared" si="78"/>
        <v/>
      </c>
      <c r="L448" s="312">
        <f t="shared" si="81"/>
        <v>158.47</v>
      </c>
      <c r="M448" s="312">
        <f t="shared" si="82"/>
        <v>240.11</v>
      </c>
      <c r="N448" s="297" t="str">
        <f>_xlfn.IFNA(VLOOKUP($E:$E,'1'!$A:$E,3,0),"")</f>
        <v/>
      </c>
      <c r="O448" s="297" t="str">
        <f>_xlfn.IFNA(VLOOKUP($E:$E,'2'!$A:$E,3,0),"")</f>
        <v/>
      </c>
      <c r="P448" s="297" t="str">
        <f>_xlfn.IFNA(VLOOKUP($E:$E,'3'!$A:$D,3,0),"")</f>
        <v/>
      </c>
      <c r="Q448" s="297" t="str">
        <f>_xlfn.IFNA(VLOOKUP($E:$E,'4'!$A:$F,3,0),"")</f>
        <v/>
      </c>
      <c r="R448" s="297" t="str">
        <f>_xlfn.IFNA(VLOOKUP($E:$E,'5'!$A:$F,3,0),"")</f>
        <v/>
      </c>
      <c r="S448" s="297" t="str">
        <f>_xlfn.IFNA(VLOOKUP($E:$E,'6'!$A:$F,3,0),"")</f>
        <v/>
      </c>
      <c r="T448" s="313">
        <v>1</v>
      </c>
      <c r="U448" s="313">
        <v>50</v>
      </c>
      <c r="V448" s="313">
        <v>200</v>
      </c>
      <c r="W448" s="314">
        <v>8.5999999999999993E-2</v>
      </c>
      <c r="X448" s="315">
        <v>1.7000000000000001E-4</v>
      </c>
      <c r="Y448" s="749">
        <v>230</v>
      </c>
      <c r="Z448" s="282"/>
      <c r="AA448" s="316" t="s">
        <v>10390</v>
      </c>
      <c r="AB448" s="282" t="s">
        <v>9163</v>
      </c>
      <c r="AC448" s="317" t="s">
        <v>2081</v>
      </c>
      <c r="AD448" s="318" t="s">
        <v>2729</v>
      </c>
      <c r="AE448" s="319">
        <v>0</v>
      </c>
      <c r="AF448" s="319" t="s">
        <v>11282</v>
      </c>
      <c r="AG448" s="320">
        <v>3.01</v>
      </c>
      <c r="AH448" s="321">
        <f t="shared" si="80"/>
        <v>0</v>
      </c>
      <c r="AI448" s="287">
        <f>_xlfn.IFNA(VLOOKUP(AD:AD,грп!B:C,2,0),0)</f>
        <v>0</v>
      </c>
      <c r="AJ448" s="607">
        <v>50</v>
      </c>
      <c r="AK448" s="672">
        <f t="shared" si="79"/>
        <v>0</v>
      </c>
      <c r="AL448" s="174"/>
    </row>
    <row r="449" spans="1:38" s="4" customFormat="1" ht="12" customHeight="1" outlineLevel="1" x14ac:dyDescent="0.35">
      <c r="A449" s="307" t="s">
        <v>10402</v>
      </c>
      <c r="B449" s="308" t="s">
        <v>6303</v>
      </c>
      <c r="C449" s="309"/>
      <c r="D449" s="310" t="s">
        <v>10232</v>
      </c>
      <c r="E449" s="322" t="s">
        <v>4585</v>
      </c>
      <c r="F449" s="293"/>
      <c r="G449" s="293"/>
      <c r="H449" s="294">
        <v>9</v>
      </c>
      <c r="I449" s="294" t="str">
        <f>IFERROR(_xlfn.IFNA(VLOOKUP($D:$D,history!$I:$Y,3,0),VLOOKUP(E:E,history!$H:$Y,4,0)),"--")</f>
        <v>--</v>
      </c>
      <c r="J449" s="282" t="s">
        <v>9868</v>
      </c>
      <c r="K449" s="282" t="str">
        <f t="shared" si="78"/>
        <v/>
      </c>
      <c r="L449" s="312">
        <f t="shared" si="81"/>
        <v>254.29</v>
      </c>
      <c r="M449" s="312">
        <f t="shared" si="82"/>
        <v>385.29</v>
      </c>
      <c r="N449" s="297" t="str">
        <f>_xlfn.IFNA(VLOOKUP($E:$E,'1'!$A:$E,3,0),"")</f>
        <v/>
      </c>
      <c r="O449" s="297" t="str">
        <f>_xlfn.IFNA(VLOOKUP($E:$E,'2'!$A:$E,3,0),"")</f>
        <v/>
      </c>
      <c r="P449" s="297" t="str">
        <f>_xlfn.IFNA(VLOOKUP($E:$E,'3'!$A:$D,3,0),"")</f>
        <v/>
      </c>
      <c r="Q449" s="297" t="str">
        <f>_xlfn.IFNA(VLOOKUP($E:$E,'4'!$A:$F,3,0),"")</f>
        <v/>
      </c>
      <c r="R449" s="297" t="str">
        <f>_xlfn.IFNA(VLOOKUP($E:$E,'5'!$A:$F,3,0),"")</f>
        <v/>
      </c>
      <c r="S449" s="297" t="str">
        <f>_xlfn.IFNA(VLOOKUP($E:$E,'6'!$A:$F,3,0),"")</f>
        <v/>
      </c>
      <c r="T449" s="313">
        <v>1</v>
      </c>
      <c r="U449" s="313">
        <v>50</v>
      </c>
      <c r="V449" s="313">
        <v>200</v>
      </c>
      <c r="W449" s="314">
        <v>7.4999999999999997E-2</v>
      </c>
      <c r="X449" s="315">
        <v>1.4999999999999999E-4</v>
      </c>
      <c r="Y449" s="749">
        <v>370</v>
      </c>
      <c r="Z449" s="282"/>
      <c r="AA449" s="316" t="s">
        <v>10390</v>
      </c>
      <c r="AB449" s="282" t="s">
        <v>9163</v>
      </c>
      <c r="AC449" s="317" t="s">
        <v>2081</v>
      </c>
      <c r="AD449" s="318" t="s">
        <v>2729</v>
      </c>
      <c r="AE449" s="319">
        <v>0</v>
      </c>
      <c r="AF449" s="319" t="s">
        <v>11282</v>
      </c>
      <c r="AG449" s="320">
        <v>4.83</v>
      </c>
      <c r="AH449" s="321">
        <f t="shared" si="80"/>
        <v>0</v>
      </c>
      <c r="AI449" s="287">
        <f>_xlfn.IFNA(VLOOKUP(AD:AD,грп!B:C,2,0),0)</f>
        <v>0</v>
      </c>
      <c r="AJ449" s="607">
        <v>46</v>
      </c>
      <c r="AK449" s="672">
        <f t="shared" si="79"/>
        <v>0</v>
      </c>
      <c r="AL449" s="174"/>
    </row>
    <row r="450" spans="1:38" s="4" customFormat="1" ht="12" customHeight="1" outlineLevel="1" x14ac:dyDescent="0.35">
      <c r="A450" s="307" t="s">
        <v>10402</v>
      </c>
      <c r="B450" s="308" t="s">
        <v>6304</v>
      </c>
      <c r="C450" s="309"/>
      <c r="D450" s="310" t="s">
        <v>10233</v>
      </c>
      <c r="E450" s="322" t="s">
        <v>4586</v>
      </c>
      <c r="F450" s="293"/>
      <c r="G450" s="293"/>
      <c r="H450" s="294">
        <v>40</v>
      </c>
      <c r="I450" s="294" t="str">
        <f>IFERROR(_xlfn.IFNA(VLOOKUP($D:$D,history!$I:$Y,3,0),VLOOKUP(E:E,history!$H:$Y,4,0)),"--")</f>
        <v>--</v>
      </c>
      <c r="J450" s="282" t="s">
        <v>9870</v>
      </c>
      <c r="K450" s="282" t="str">
        <f t="shared" si="78"/>
        <v/>
      </c>
      <c r="L450" s="312">
        <f t="shared" si="81"/>
        <v>254.29</v>
      </c>
      <c r="M450" s="312">
        <f t="shared" si="82"/>
        <v>385.29</v>
      </c>
      <c r="N450" s="297" t="str">
        <f>_xlfn.IFNA(VLOOKUP($E:$E,'1'!$A:$E,3,0),"")</f>
        <v/>
      </c>
      <c r="O450" s="297" t="str">
        <f>_xlfn.IFNA(VLOOKUP($E:$E,'2'!$A:$E,3,0),"")</f>
        <v/>
      </c>
      <c r="P450" s="297" t="str">
        <f>_xlfn.IFNA(VLOOKUP($E:$E,'3'!$A:$D,3,0),"")</f>
        <v/>
      </c>
      <c r="Q450" s="297" t="str">
        <f>_xlfn.IFNA(VLOOKUP($E:$E,'4'!$A:$F,3,0),"")</f>
        <v/>
      </c>
      <c r="R450" s="297" t="str">
        <f>_xlfn.IFNA(VLOOKUP($E:$E,'5'!$A:$F,3,0),"")</f>
        <v/>
      </c>
      <c r="S450" s="297" t="str">
        <f>_xlfn.IFNA(VLOOKUP($E:$E,'6'!$A:$F,3,0),"")</f>
        <v/>
      </c>
      <c r="T450" s="313">
        <v>1</v>
      </c>
      <c r="U450" s="313">
        <v>50</v>
      </c>
      <c r="V450" s="313">
        <v>200</v>
      </c>
      <c r="W450" s="314">
        <v>7.5999999999999998E-2</v>
      </c>
      <c r="X450" s="315">
        <v>1.2999999999999999E-4</v>
      </c>
      <c r="Y450" s="749">
        <v>370</v>
      </c>
      <c r="Z450" s="282"/>
      <c r="AA450" s="316" t="s">
        <v>10390</v>
      </c>
      <c r="AB450" s="282" t="s">
        <v>9163</v>
      </c>
      <c r="AC450" s="317" t="s">
        <v>2081</v>
      </c>
      <c r="AD450" s="318" t="s">
        <v>2729</v>
      </c>
      <c r="AE450" s="319">
        <v>0</v>
      </c>
      <c r="AF450" s="319" t="s">
        <v>11282</v>
      </c>
      <c r="AG450" s="320">
        <v>4.83</v>
      </c>
      <c r="AH450" s="321">
        <f t="shared" si="80"/>
        <v>0</v>
      </c>
      <c r="AI450" s="287">
        <f>_xlfn.IFNA(VLOOKUP(AD:AD,грп!B:C,2,0),0)</f>
        <v>0</v>
      </c>
      <c r="AJ450" s="607">
        <v>46</v>
      </c>
      <c r="AK450" s="672">
        <f t="shared" si="79"/>
        <v>0</v>
      </c>
      <c r="AL450" s="174"/>
    </row>
    <row r="451" spans="1:38" s="4" customFormat="1" ht="12" customHeight="1" outlineLevel="1" x14ac:dyDescent="0.35">
      <c r="A451" s="307" t="s">
        <v>10402</v>
      </c>
      <c r="B451" s="308" t="s">
        <v>6305</v>
      </c>
      <c r="C451" s="309"/>
      <c r="D451" s="310" t="s">
        <v>10234</v>
      </c>
      <c r="E451" s="322" t="s">
        <v>4587</v>
      </c>
      <c r="F451" s="293"/>
      <c r="G451" s="293"/>
      <c r="H451" s="294">
        <v>41</v>
      </c>
      <c r="I451" s="294" t="str">
        <f>IFERROR(_xlfn.IFNA(VLOOKUP($D:$D,history!$I:$Y,3,0),VLOOKUP(E:E,history!$H:$Y,4,0)),"--")</f>
        <v>--</v>
      </c>
      <c r="J451" s="282" t="s">
        <v>9870</v>
      </c>
      <c r="K451" s="282" t="str">
        <f t="shared" si="78"/>
        <v/>
      </c>
      <c r="L451" s="312">
        <f t="shared" si="81"/>
        <v>254.29</v>
      </c>
      <c r="M451" s="312">
        <f t="shared" si="82"/>
        <v>385.29</v>
      </c>
      <c r="N451" s="297" t="str">
        <f>_xlfn.IFNA(VLOOKUP($E:$E,'1'!$A:$E,3,0),"")</f>
        <v/>
      </c>
      <c r="O451" s="297" t="str">
        <f>_xlfn.IFNA(VLOOKUP($E:$E,'2'!$A:$E,3,0),"")</f>
        <v/>
      </c>
      <c r="P451" s="297" t="str">
        <f>_xlfn.IFNA(VLOOKUP($E:$E,'3'!$A:$D,3,0),"")</f>
        <v/>
      </c>
      <c r="Q451" s="297" t="str">
        <f>_xlfn.IFNA(VLOOKUP($E:$E,'4'!$A:$F,3,0),"")</f>
        <v/>
      </c>
      <c r="R451" s="297" t="str">
        <f>_xlfn.IFNA(VLOOKUP($E:$E,'5'!$A:$F,3,0),"")</f>
        <v/>
      </c>
      <c r="S451" s="297" t="str">
        <f>_xlfn.IFNA(VLOOKUP($E:$E,'6'!$A:$F,3,0),"")</f>
        <v/>
      </c>
      <c r="T451" s="313">
        <v>1</v>
      </c>
      <c r="U451" s="313">
        <v>50</v>
      </c>
      <c r="V451" s="313">
        <v>200</v>
      </c>
      <c r="W451" s="314">
        <v>7.3999999999999996E-2</v>
      </c>
      <c r="X451" s="315">
        <v>1.2999999999999999E-4</v>
      </c>
      <c r="Y451" s="749">
        <v>370</v>
      </c>
      <c r="Z451" s="282"/>
      <c r="AA451" s="316" t="s">
        <v>10390</v>
      </c>
      <c r="AB451" s="282" t="s">
        <v>9163</v>
      </c>
      <c r="AC451" s="317" t="s">
        <v>2081</v>
      </c>
      <c r="AD451" s="318" t="s">
        <v>2729</v>
      </c>
      <c r="AE451" s="319">
        <v>0</v>
      </c>
      <c r="AF451" s="319" t="s">
        <v>11282</v>
      </c>
      <c r="AG451" s="320">
        <v>4.83</v>
      </c>
      <c r="AH451" s="321">
        <f t="shared" si="80"/>
        <v>0</v>
      </c>
      <c r="AI451" s="287">
        <f>_xlfn.IFNA(VLOOKUP(AD:AD,грп!B:C,2,0),0)</f>
        <v>0</v>
      </c>
      <c r="AJ451" s="607">
        <v>47</v>
      </c>
      <c r="AK451" s="672">
        <f t="shared" si="79"/>
        <v>0</v>
      </c>
      <c r="AL451" s="174"/>
    </row>
    <row r="452" spans="1:38" s="4" customFormat="1" ht="12" customHeight="1" outlineLevel="1" x14ac:dyDescent="0.35">
      <c r="A452" s="307" t="s">
        <v>10402</v>
      </c>
      <c r="B452" s="308" t="s">
        <v>6306</v>
      </c>
      <c r="C452" s="309"/>
      <c r="D452" s="310" t="s">
        <v>10235</v>
      </c>
      <c r="E452" s="322" t="s">
        <v>4588</v>
      </c>
      <c r="F452" s="293"/>
      <c r="G452" s="293"/>
      <c r="H452" s="294">
        <v>43</v>
      </c>
      <c r="I452" s="294" t="str">
        <f>IFERROR(_xlfn.IFNA(VLOOKUP($D:$D,history!$I:$Y,3,0),VLOOKUP(E:E,history!$H:$Y,4,0)),"--")</f>
        <v>--</v>
      </c>
      <c r="J452" s="282" t="s">
        <v>9870</v>
      </c>
      <c r="K452" s="282" t="str">
        <f t="shared" si="78"/>
        <v/>
      </c>
      <c r="L452" s="312">
        <f t="shared" si="81"/>
        <v>936.61</v>
      </c>
      <c r="M452" s="312">
        <f t="shared" si="82"/>
        <v>1419.11</v>
      </c>
      <c r="N452" s="297" t="str">
        <f>_xlfn.IFNA(VLOOKUP($E:$E,'1'!$A:$E,3,0),"")</f>
        <v/>
      </c>
      <c r="O452" s="297" t="str">
        <f>_xlfn.IFNA(VLOOKUP($E:$E,'2'!$A:$E,3,0),"")</f>
        <v/>
      </c>
      <c r="P452" s="297" t="str">
        <f>_xlfn.IFNA(VLOOKUP($E:$E,'3'!$A:$D,3,0),"")</f>
        <v/>
      </c>
      <c r="Q452" s="297" t="str">
        <f>_xlfn.IFNA(VLOOKUP($E:$E,'4'!$A:$F,3,0),"")</f>
        <v/>
      </c>
      <c r="R452" s="297" t="str">
        <f>_xlfn.IFNA(VLOOKUP($E:$E,'5'!$A:$F,3,0),"")</f>
        <v/>
      </c>
      <c r="S452" s="297" t="str">
        <f>_xlfn.IFNA(VLOOKUP($E:$E,'6'!$A:$F,3,0),"")</f>
        <v/>
      </c>
      <c r="T452" s="313">
        <v>1</v>
      </c>
      <c r="U452" s="313">
        <v>50</v>
      </c>
      <c r="V452" s="313">
        <v>100</v>
      </c>
      <c r="W452" s="314">
        <v>0.125</v>
      </c>
      <c r="X452" s="315">
        <v>1.7000000000000001E-4</v>
      </c>
      <c r="Y452" s="749">
        <v>1350</v>
      </c>
      <c r="Z452" s="282"/>
      <c r="AA452" s="316" t="s">
        <v>10388</v>
      </c>
      <c r="AB452" s="282" t="s">
        <v>9163</v>
      </c>
      <c r="AC452" s="317" t="s">
        <v>2081</v>
      </c>
      <c r="AD452" s="318" t="s">
        <v>2729</v>
      </c>
      <c r="AE452" s="319">
        <v>0</v>
      </c>
      <c r="AF452" s="319" t="s">
        <v>11282</v>
      </c>
      <c r="AG452" s="320">
        <v>17.79</v>
      </c>
      <c r="AH452" s="321">
        <f t="shared" si="80"/>
        <v>0</v>
      </c>
      <c r="AI452" s="287">
        <f>_xlfn.IFNA(VLOOKUP(AD:AD,грп!B:C,2,0),0)</f>
        <v>0</v>
      </c>
      <c r="AJ452" s="607">
        <v>49</v>
      </c>
      <c r="AK452" s="672">
        <f t="shared" si="79"/>
        <v>0</v>
      </c>
      <c r="AL452" s="174"/>
    </row>
    <row r="453" spans="1:38" s="4" customFormat="1" ht="12" customHeight="1" outlineLevel="1" x14ac:dyDescent="0.35">
      <c r="A453" s="307" t="s">
        <v>10402</v>
      </c>
      <c r="B453" s="308" t="s">
        <v>6307</v>
      </c>
      <c r="C453" s="309"/>
      <c r="D453" s="310" t="s">
        <v>10236</v>
      </c>
      <c r="E453" s="322" t="s">
        <v>4589</v>
      </c>
      <c r="F453" s="293"/>
      <c r="G453" s="293"/>
      <c r="H453" s="294"/>
      <c r="I453" s="294" t="str">
        <f>IFERROR(_xlfn.IFNA(VLOOKUP($D:$D,history!$I:$Y,3,0),VLOOKUP(E:E,history!$H:$Y,4,0)),"--")</f>
        <v>--</v>
      </c>
      <c r="J453" s="282" t="s">
        <v>5946</v>
      </c>
      <c r="K453" s="282" t="str">
        <f t="shared" si="78"/>
        <v/>
      </c>
      <c r="L453" s="312">
        <f t="shared" si="81"/>
        <v>330.11</v>
      </c>
      <c r="M453" s="312">
        <f t="shared" si="82"/>
        <v>500.16</v>
      </c>
      <c r="N453" s="297" t="str">
        <f>_xlfn.IFNA(VLOOKUP($E:$E,'1'!$A:$E,3,0),"")</f>
        <v/>
      </c>
      <c r="O453" s="297" t="str">
        <f>_xlfn.IFNA(VLOOKUP($E:$E,'2'!$A:$E,3,0),"")</f>
        <v/>
      </c>
      <c r="P453" s="297" t="str">
        <f>_xlfn.IFNA(VLOOKUP($E:$E,'3'!$A:$D,3,0),"")</f>
        <v/>
      </c>
      <c r="Q453" s="297" t="str">
        <f>_xlfn.IFNA(VLOOKUP($E:$E,'4'!$A:$F,3,0),"")</f>
        <v/>
      </c>
      <c r="R453" s="297" t="str">
        <f>_xlfn.IFNA(VLOOKUP($E:$E,'5'!$A:$F,3,0),"")</f>
        <v/>
      </c>
      <c r="S453" s="297" t="str">
        <f>_xlfn.IFNA(VLOOKUP($E:$E,'6'!$A:$F,3,0),"")</f>
        <v/>
      </c>
      <c r="T453" s="313">
        <v>1</v>
      </c>
      <c r="U453" s="313">
        <v>50</v>
      </c>
      <c r="V453" s="313">
        <v>200</v>
      </c>
      <c r="W453" s="314">
        <v>0.107</v>
      </c>
      <c r="X453" s="315">
        <v>1.7000000000000001E-4</v>
      </c>
      <c r="Y453" s="749">
        <v>480</v>
      </c>
      <c r="Z453" s="282"/>
      <c r="AA453" s="316" t="s">
        <v>10391</v>
      </c>
      <c r="AB453" s="282" t="s">
        <v>9163</v>
      </c>
      <c r="AC453" s="317" t="s">
        <v>2081</v>
      </c>
      <c r="AD453" s="318" t="s">
        <v>2729</v>
      </c>
      <c r="AE453" s="319">
        <v>0</v>
      </c>
      <c r="AF453" s="319" t="s">
        <v>11282</v>
      </c>
      <c r="AG453" s="320">
        <v>6.27</v>
      </c>
      <c r="AH453" s="321">
        <f t="shared" si="80"/>
        <v>0</v>
      </c>
      <c r="AI453" s="287">
        <f>_xlfn.IFNA(VLOOKUP(AD:AD,грп!B:C,2,0),0)</f>
        <v>0</v>
      </c>
      <c r="AJ453" s="607">
        <v>0</v>
      </c>
      <c r="AK453" s="672">
        <f t="shared" si="79"/>
        <v>0</v>
      </c>
      <c r="AL453" s="174"/>
    </row>
    <row r="454" spans="1:38" s="4" customFormat="1" ht="12" customHeight="1" outlineLevel="1" x14ac:dyDescent="0.35">
      <c r="A454" s="307" t="s">
        <v>10402</v>
      </c>
      <c r="B454" s="308" t="s">
        <v>6308</v>
      </c>
      <c r="C454" s="309"/>
      <c r="D454" s="310" t="s">
        <v>10237</v>
      </c>
      <c r="E454" s="322" t="s">
        <v>4590</v>
      </c>
      <c r="F454" s="293"/>
      <c r="G454" s="293"/>
      <c r="H454" s="294"/>
      <c r="I454" s="294" t="str">
        <f>IFERROR(_xlfn.IFNA(VLOOKUP($D:$D,history!$I:$Y,3,0),VLOOKUP(E:E,history!$H:$Y,4,0)),"--")</f>
        <v>--</v>
      </c>
      <c r="J454" s="282" t="s">
        <v>5946</v>
      </c>
      <c r="K454" s="282" t="str">
        <f t="shared" si="78"/>
        <v/>
      </c>
      <c r="L454" s="312">
        <f t="shared" si="81"/>
        <v>127.93</v>
      </c>
      <c r="M454" s="312">
        <f t="shared" si="82"/>
        <v>193.84</v>
      </c>
      <c r="N454" s="297" t="str">
        <f>_xlfn.IFNA(VLOOKUP($E:$E,'1'!$A:$E,3,0),"")</f>
        <v/>
      </c>
      <c r="O454" s="297" t="str">
        <f>_xlfn.IFNA(VLOOKUP($E:$E,'2'!$A:$E,3,0),"")</f>
        <v/>
      </c>
      <c r="P454" s="297" t="str">
        <f>_xlfn.IFNA(VLOOKUP($E:$E,'3'!$A:$D,3,0),"")</f>
        <v/>
      </c>
      <c r="Q454" s="297" t="str">
        <f>_xlfn.IFNA(VLOOKUP($E:$E,'4'!$A:$F,3,0),"")</f>
        <v/>
      </c>
      <c r="R454" s="297" t="str">
        <f>_xlfn.IFNA(VLOOKUP($E:$E,'5'!$A:$F,3,0),"")</f>
        <v/>
      </c>
      <c r="S454" s="297" t="str">
        <f>_xlfn.IFNA(VLOOKUP($E:$E,'6'!$A:$F,3,0),"")</f>
        <v/>
      </c>
      <c r="T454" s="313">
        <v>1</v>
      </c>
      <c r="U454" s="313">
        <v>50</v>
      </c>
      <c r="V454" s="313">
        <v>200</v>
      </c>
      <c r="W454" s="314">
        <v>4.8000000000000001E-2</v>
      </c>
      <c r="X454" s="315">
        <v>1.1E-4</v>
      </c>
      <c r="Y454" s="749">
        <v>180</v>
      </c>
      <c r="Z454" s="282"/>
      <c r="AA454" s="316" t="s">
        <v>10391</v>
      </c>
      <c r="AB454" s="282" t="s">
        <v>9163</v>
      </c>
      <c r="AC454" s="317" t="s">
        <v>2081</v>
      </c>
      <c r="AD454" s="318" t="s">
        <v>2729</v>
      </c>
      <c r="AE454" s="319">
        <v>0</v>
      </c>
      <c r="AF454" s="319" t="s">
        <v>11282</v>
      </c>
      <c r="AG454" s="320">
        <v>2.4300000000000002</v>
      </c>
      <c r="AH454" s="321">
        <f t="shared" si="80"/>
        <v>0</v>
      </c>
      <c r="AI454" s="287">
        <f>_xlfn.IFNA(VLOOKUP(AD:AD,грп!B:C,2,0),0)</f>
        <v>0</v>
      </c>
      <c r="AJ454" s="607">
        <v>0</v>
      </c>
      <c r="AK454" s="672">
        <f t="shared" si="79"/>
        <v>0</v>
      </c>
      <c r="AL454" s="174"/>
    </row>
    <row r="455" spans="1:38" s="4" customFormat="1" ht="12" customHeight="1" outlineLevel="1" x14ac:dyDescent="0.35">
      <c r="A455" s="307" t="s">
        <v>10402</v>
      </c>
      <c r="B455" s="308" t="s">
        <v>6309</v>
      </c>
      <c r="C455" s="309"/>
      <c r="D455" s="310" t="s">
        <v>10238</v>
      </c>
      <c r="E455" s="322" t="s">
        <v>4591</v>
      </c>
      <c r="F455" s="293"/>
      <c r="G455" s="293"/>
      <c r="H455" s="294"/>
      <c r="I455" s="294" t="str">
        <f>IFERROR(_xlfn.IFNA(VLOOKUP($D:$D,history!$I:$Y,3,0),VLOOKUP(E:E,history!$H:$Y,4,0)),"--")</f>
        <v>--</v>
      </c>
      <c r="J455" s="282" t="s">
        <v>5946</v>
      </c>
      <c r="K455" s="282" t="str">
        <f t="shared" si="78"/>
        <v/>
      </c>
      <c r="L455" s="312">
        <f t="shared" si="81"/>
        <v>204.8</v>
      </c>
      <c r="M455" s="312">
        <f t="shared" si="82"/>
        <v>310.31</v>
      </c>
      <c r="N455" s="297" t="str">
        <f>_xlfn.IFNA(VLOOKUP($E:$E,'1'!$A:$E,3,0),"")</f>
        <v/>
      </c>
      <c r="O455" s="297" t="str">
        <f>_xlfn.IFNA(VLOOKUP($E:$E,'2'!$A:$E,3,0),"")</f>
        <v/>
      </c>
      <c r="P455" s="297" t="str">
        <f>_xlfn.IFNA(VLOOKUP($E:$E,'3'!$A:$D,3,0),"")</f>
        <v/>
      </c>
      <c r="Q455" s="297" t="str">
        <f>_xlfn.IFNA(VLOOKUP($E:$E,'4'!$A:$F,3,0),"")</f>
        <v/>
      </c>
      <c r="R455" s="297" t="str">
        <f>_xlfn.IFNA(VLOOKUP($E:$E,'5'!$A:$F,3,0),"")</f>
        <v/>
      </c>
      <c r="S455" s="297" t="str">
        <f>_xlfn.IFNA(VLOOKUP($E:$E,'6'!$A:$F,3,0),"")</f>
        <v/>
      </c>
      <c r="T455" s="313">
        <v>1</v>
      </c>
      <c r="U455" s="313">
        <v>50</v>
      </c>
      <c r="V455" s="313">
        <v>200</v>
      </c>
      <c r="W455" s="314">
        <v>5.1999999999999998E-2</v>
      </c>
      <c r="X455" s="315">
        <v>1E-4</v>
      </c>
      <c r="Y455" s="749">
        <v>290</v>
      </c>
      <c r="Z455" s="282"/>
      <c r="AA455" s="316" t="s">
        <v>10391</v>
      </c>
      <c r="AB455" s="282" t="s">
        <v>9163</v>
      </c>
      <c r="AC455" s="317" t="s">
        <v>2081</v>
      </c>
      <c r="AD455" s="318" t="s">
        <v>2729</v>
      </c>
      <c r="AE455" s="319">
        <v>0</v>
      </c>
      <c r="AF455" s="319" t="s">
        <v>11282</v>
      </c>
      <c r="AG455" s="320">
        <v>3.89</v>
      </c>
      <c r="AH455" s="321">
        <f t="shared" si="80"/>
        <v>0</v>
      </c>
      <c r="AI455" s="287">
        <f>_xlfn.IFNA(VLOOKUP(AD:AD,грп!B:C,2,0),0)</f>
        <v>0</v>
      </c>
      <c r="AJ455" s="607">
        <v>0</v>
      </c>
      <c r="AK455" s="672">
        <f t="shared" si="79"/>
        <v>0</v>
      </c>
      <c r="AL455" s="174"/>
    </row>
    <row r="456" spans="1:38" s="4" customFormat="1" ht="12" customHeight="1" outlineLevel="1" x14ac:dyDescent="0.35">
      <c r="A456" s="307" t="s">
        <v>10402</v>
      </c>
      <c r="B456" s="308" t="s">
        <v>6310</v>
      </c>
      <c r="C456" s="309"/>
      <c r="D456" s="310" t="s">
        <v>3359</v>
      </c>
      <c r="E456" s="322" t="s">
        <v>3360</v>
      </c>
      <c r="F456" s="293"/>
      <c r="G456" s="293"/>
      <c r="H456" s="294">
        <v>9</v>
      </c>
      <c r="I456" s="294" t="str">
        <f>IFERROR(_xlfn.IFNA(VLOOKUP($D:$D,history!$I:$Y,3,0),VLOOKUP(E:E,history!$H:$Y,4,0)),"--")</f>
        <v>V</v>
      </c>
      <c r="J456" s="282" t="s">
        <v>9868</v>
      </c>
      <c r="K456" s="282" t="str">
        <f t="shared" si="78"/>
        <v/>
      </c>
      <c r="L456" s="312">
        <f t="shared" si="81"/>
        <v>712.33</v>
      </c>
      <c r="M456" s="312">
        <f t="shared" si="82"/>
        <v>1079.29</v>
      </c>
      <c r="N456" s="297" t="str">
        <f>_xlfn.IFNA(VLOOKUP($E:$E,'1'!$A:$E,3,0),"")</f>
        <v/>
      </c>
      <c r="O456" s="297" t="str">
        <f>_xlfn.IFNA(VLOOKUP($E:$E,'2'!$A:$E,3,0),"")</f>
        <v/>
      </c>
      <c r="P456" s="297" t="str">
        <f>_xlfn.IFNA(VLOOKUP($E:$E,'3'!$A:$D,3,0),"")</f>
        <v/>
      </c>
      <c r="Q456" s="297" t="str">
        <f>_xlfn.IFNA(VLOOKUP($E:$E,'4'!$A:$F,3,0),"")</f>
        <v/>
      </c>
      <c r="R456" s="297" t="str">
        <f>_xlfn.IFNA(VLOOKUP($E:$E,'5'!$A:$F,3,0),"")</f>
        <v/>
      </c>
      <c r="S456" s="297" t="str">
        <f>_xlfn.IFNA(VLOOKUP($E:$E,'6'!$A:$F,3,0),"")</f>
        <v/>
      </c>
      <c r="T456" s="313">
        <v>1</v>
      </c>
      <c r="U456" s="313">
        <v>10</v>
      </c>
      <c r="V456" s="313">
        <v>40</v>
      </c>
      <c r="W456" s="314">
        <v>0.28100000000000003</v>
      </c>
      <c r="X456" s="315">
        <v>1.5299999999999999E-3</v>
      </c>
      <c r="Y456" s="749">
        <v>1030</v>
      </c>
      <c r="Z456" s="282"/>
      <c r="AA456" s="316" t="s">
        <v>10388</v>
      </c>
      <c r="AB456" s="282" t="s">
        <v>9163</v>
      </c>
      <c r="AC456" s="317" t="s">
        <v>2081</v>
      </c>
      <c r="AD456" s="318" t="s">
        <v>2706</v>
      </c>
      <c r="AE456" s="319">
        <v>0</v>
      </c>
      <c r="AF456" s="319" t="s">
        <v>11282</v>
      </c>
      <c r="AG456" s="320">
        <v>13.53</v>
      </c>
      <c r="AH456" s="321">
        <f t="shared" si="80"/>
        <v>0</v>
      </c>
      <c r="AI456" s="287">
        <f>_xlfn.IFNA(VLOOKUP(AD:AD,грп!B:C,2,0),0)</f>
        <v>0</v>
      </c>
      <c r="AJ456" s="607">
        <v>21</v>
      </c>
      <c r="AK456" s="672">
        <f t="shared" si="79"/>
        <v>0</v>
      </c>
      <c r="AL456" s="174"/>
    </row>
    <row r="457" spans="1:38" s="4" customFormat="1" ht="12" customHeight="1" x14ac:dyDescent="0.35">
      <c r="A457" s="288"/>
      <c r="B457" s="289"/>
      <c r="C457" s="290" t="s">
        <v>555</v>
      </c>
      <c r="D457" s="291" t="s">
        <v>2707</v>
      </c>
      <c r="E457" s="292"/>
      <c r="F457" s="293"/>
      <c r="G457" s="293"/>
      <c r="H457" s="294"/>
      <c r="I457" s="294"/>
      <c r="J457" s="282" t="s">
        <v>393</v>
      </c>
      <c r="K457" s="282" t="str">
        <f t="shared" si="78"/>
        <v/>
      </c>
      <c r="L457" s="295"/>
      <c r="M457" s="296"/>
      <c r="N457" s="297"/>
      <c r="O457" s="297"/>
      <c r="P457" s="297"/>
      <c r="Q457" s="297" t="str">
        <f>_xlfn.IFNA(VLOOKUP($E:$E,'4'!$A:$F,3,0),"")</f>
        <v/>
      </c>
      <c r="R457" s="297" t="str">
        <f>_xlfn.IFNA(VLOOKUP($E:$E,'5'!$A:$F,3,0),"")</f>
        <v/>
      </c>
      <c r="S457" s="297"/>
      <c r="T457" s="298"/>
      <c r="U457" s="299"/>
      <c r="V457" s="299"/>
      <c r="W457" s="300"/>
      <c r="X457" s="301"/>
      <c r="Y457" s="749"/>
      <c r="Z457" s="282"/>
      <c r="AA457" s="280"/>
      <c r="AB457" s="280"/>
      <c r="AC457" s="302"/>
      <c r="AD457" s="303" t="s">
        <v>2707</v>
      </c>
      <c r="AE457" s="280"/>
      <c r="AF457" s="329"/>
      <c r="AG457" s="345"/>
      <c r="AH457" s="306"/>
      <c r="AI457" s="287">
        <f>_xlfn.IFNA(VLOOKUP(AD:AD,грп!B:C,2,0),0)</f>
        <v>0</v>
      </c>
      <c r="AJ457" s="607">
        <v>0</v>
      </c>
      <c r="AK457" s="672" t="str">
        <f t="shared" si="79"/>
        <v xml:space="preserve"> </v>
      </c>
      <c r="AL457" s="174"/>
    </row>
    <row r="458" spans="1:38" s="4" customFormat="1" ht="11.45" customHeight="1" outlineLevel="1" x14ac:dyDescent="0.35">
      <c r="A458" s="307" t="s">
        <v>10402</v>
      </c>
      <c r="B458" s="308" t="s">
        <v>6311</v>
      </c>
      <c r="C458" s="309" t="s">
        <v>393</v>
      </c>
      <c r="D458" s="310" t="s">
        <v>10541</v>
      </c>
      <c r="E458" s="322" t="s">
        <v>5840</v>
      </c>
      <c r="F458" s="293"/>
      <c r="G458" s="293"/>
      <c r="H458" s="294"/>
      <c r="I458" s="294" t="str">
        <f>IFERROR(_xlfn.IFNA(VLOOKUP($D:$D,history!$I:$Y,3,0),VLOOKUP(E:E,history!$H:$Y,4,0)),"--")</f>
        <v>--</v>
      </c>
      <c r="J458" s="282" t="s">
        <v>5946</v>
      </c>
      <c r="K458" s="282" t="str">
        <f t="shared" si="78"/>
        <v/>
      </c>
      <c r="L458" s="312">
        <f>IF($A$3="ИМ",ROUND($Y458*(1-($L$6-$F$4))*(1-$F$3)*(1+$AG$2),2),ROUND($M458*(1-($L$6-$F$4))*(1-$F$3)*(1+$AG$2),2))</f>
        <v>1812.68</v>
      </c>
      <c r="M458" s="312">
        <f>ROUND(IF($A$3="РЕГИОНЫ",AG458*$AG$3*$AG$1,IF(AI458=0,AG458*$AG$3*$AG$1,AG458*$AG$3*(1-5%)*$AG$1)),2)</f>
        <v>2746.48</v>
      </c>
      <c r="N458" s="297" t="str">
        <f>_xlfn.IFNA(VLOOKUP($E:$E,'1'!$A:$E,3,0),"")</f>
        <v/>
      </c>
      <c r="O458" s="297" t="str">
        <f>_xlfn.IFNA(VLOOKUP($E:$E,'2'!$A:$E,3,0),"")</f>
        <v/>
      </c>
      <c r="P458" s="297" t="str">
        <f>_xlfn.IFNA(VLOOKUP($E:$E,'3'!$A:$D,3,0),"")</f>
        <v/>
      </c>
      <c r="Q458" s="297" t="str">
        <f>_xlfn.IFNA(VLOOKUP($E:$E,'4'!$A:$F,3,0),"")</f>
        <v/>
      </c>
      <c r="R458" s="297" t="str">
        <f>_xlfn.IFNA(VLOOKUP($E:$E,'5'!$A:$F,3,0),"")</f>
        <v/>
      </c>
      <c r="S458" s="297" t="str">
        <f>_xlfn.IFNA(VLOOKUP($E:$E,'6'!$A:$F,3,0),"")</f>
        <v/>
      </c>
      <c r="T458" s="313">
        <v>1</v>
      </c>
      <c r="U458" s="313">
        <v>1</v>
      </c>
      <c r="V458" s="313">
        <v>4</v>
      </c>
      <c r="W458" s="314">
        <v>3.5</v>
      </c>
      <c r="X458" s="315">
        <v>1.1844E-2</v>
      </c>
      <c r="Y458" s="749">
        <v>2650</v>
      </c>
      <c r="Z458" s="282"/>
      <c r="AA458" s="316" t="s">
        <v>393</v>
      </c>
      <c r="AB458" s="282" t="s">
        <v>9885</v>
      </c>
      <c r="AC458" s="317" t="s">
        <v>2104</v>
      </c>
      <c r="AD458" s="318" t="s">
        <v>2707</v>
      </c>
      <c r="AE458" s="319">
        <v>0</v>
      </c>
      <c r="AF458" s="319" t="s">
        <v>11273</v>
      </c>
      <c r="AG458" s="320">
        <v>34.43</v>
      </c>
      <c r="AH458" s="321">
        <f>IF($A$3="РЕГИОНЫ",ROUND($AG458*(1-($L$6-$F$4))*(1-$F$3)*(1+$AG$2)*$AG$1,2),0)</f>
        <v>0</v>
      </c>
      <c r="AI458" s="287">
        <f>_xlfn.IFNA(VLOOKUP(AD:AD,грп!B:C,2,0),0)</f>
        <v>0</v>
      </c>
      <c r="AJ458" s="607">
        <v>0</v>
      </c>
      <c r="AK458" s="672" t="str">
        <f t="shared" si="79"/>
        <v/>
      </c>
      <c r="AL458" s="174"/>
    </row>
    <row r="459" spans="1:38" s="4" customFormat="1" ht="12" customHeight="1" outlineLevel="1" x14ac:dyDescent="0.35">
      <c r="A459" s="307" t="s">
        <v>10402</v>
      </c>
      <c r="B459" s="308" t="s">
        <v>6312</v>
      </c>
      <c r="C459" s="325" t="s">
        <v>1916</v>
      </c>
      <c r="D459" s="310" t="s">
        <v>10302</v>
      </c>
      <c r="E459" s="322" t="s">
        <v>1715</v>
      </c>
      <c r="F459" s="293"/>
      <c r="G459" s="293"/>
      <c r="H459" s="294">
        <v>5</v>
      </c>
      <c r="I459" s="294" t="str">
        <f>IFERROR(_xlfn.IFNA(VLOOKUP($D:$D,history!$I:$Y,3,0),VLOOKUP(E:E,history!$H:$Y,4,0)),"--")</f>
        <v>--</v>
      </c>
      <c r="J459" s="282" t="s">
        <v>9870</v>
      </c>
      <c r="K459" s="282" t="str">
        <f t="shared" si="78"/>
        <v/>
      </c>
      <c r="L459" s="326">
        <f>M459</f>
        <v>1980</v>
      </c>
      <c r="M459" s="327">
        <v>1980</v>
      </c>
      <c r="N459" s="297" t="str">
        <f>_xlfn.IFNA(VLOOKUP($E:$E,'1'!$A:$E,3,0),"")</f>
        <v/>
      </c>
      <c r="O459" s="297" t="str">
        <f>_xlfn.IFNA(VLOOKUP($E:$E,'2'!$A:$E,3,0),"")</f>
        <v/>
      </c>
      <c r="P459" s="297" t="str">
        <f>_xlfn.IFNA(VLOOKUP($E:$E,'3'!$A:$D,3,0),"")</f>
        <v/>
      </c>
      <c r="Q459" s="297" t="str">
        <f>_xlfn.IFNA(VLOOKUP($E:$E,'4'!$A:$F,3,0),"")</f>
        <v/>
      </c>
      <c r="R459" s="297" t="str">
        <f>_xlfn.IFNA(VLOOKUP($E:$E,'5'!$A:$F,3,0),"")</f>
        <v/>
      </c>
      <c r="S459" s="297" t="str">
        <f>_xlfn.IFNA(VLOOKUP($E:$E,'6'!$A:$F,3,0),"")</f>
        <v/>
      </c>
      <c r="T459" s="313">
        <v>1</v>
      </c>
      <c r="U459" s="313">
        <v>1</v>
      </c>
      <c r="V459" s="313">
        <v>25</v>
      </c>
      <c r="W459" s="314">
        <v>0.26400000000000001</v>
      </c>
      <c r="X459" s="315">
        <v>3.1E-4</v>
      </c>
      <c r="Y459" s="749">
        <v>2770</v>
      </c>
      <c r="Z459" s="282"/>
      <c r="AA459" s="316" t="s">
        <v>393</v>
      </c>
      <c r="AB459" s="282" t="s">
        <v>9885</v>
      </c>
      <c r="AC459" s="317" t="s">
        <v>2081</v>
      </c>
      <c r="AD459" s="318" t="s">
        <v>2706</v>
      </c>
      <c r="AE459" s="319">
        <v>0</v>
      </c>
      <c r="AF459" s="319" t="s">
        <v>11305</v>
      </c>
      <c r="AG459" s="320">
        <v>21.24</v>
      </c>
      <c r="AH459" s="321">
        <f>IF($A$3="РЕГИОНЫ",ROUND($AG459*(1-($L$6-$F$4))*(1-$F$3)*(1+$AG$2)*$AG$1,2),0)</f>
        <v>0</v>
      </c>
      <c r="AI459" s="287">
        <f>_xlfn.IFNA(VLOOKUP(AD:AD,грп!B:C,2,0),0)</f>
        <v>0</v>
      </c>
      <c r="AJ459" s="607">
        <v>10</v>
      </c>
      <c r="AK459" s="672" t="str">
        <f t="shared" si="79"/>
        <v>спеццена</v>
      </c>
      <c r="AL459" s="174"/>
    </row>
    <row r="460" spans="1:38" s="4" customFormat="1" ht="12" customHeight="1" x14ac:dyDescent="0.35">
      <c r="A460" s="288"/>
      <c r="B460" s="289"/>
      <c r="C460" s="290" t="s">
        <v>555</v>
      </c>
      <c r="D460" s="291" t="s">
        <v>532</v>
      </c>
      <c r="E460" s="292"/>
      <c r="F460" s="293"/>
      <c r="G460" s="293"/>
      <c r="H460" s="294"/>
      <c r="I460" s="294"/>
      <c r="J460" s="282" t="s">
        <v>393</v>
      </c>
      <c r="K460" s="282" t="str">
        <f t="shared" si="78"/>
        <v/>
      </c>
      <c r="L460" s="295"/>
      <c r="M460" s="296"/>
      <c r="N460" s="297"/>
      <c r="O460" s="297"/>
      <c r="P460" s="297"/>
      <c r="Q460" s="297" t="str">
        <f>_xlfn.IFNA(VLOOKUP($E:$E,'4'!$A:$F,3,0),"")</f>
        <v/>
      </c>
      <c r="R460" s="297" t="str">
        <f>_xlfn.IFNA(VLOOKUP($E:$E,'5'!$A:$F,3,0),"")</f>
        <v/>
      </c>
      <c r="S460" s="297"/>
      <c r="T460" s="298"/>
      <c r="U460" s="299"/>
      <c r="V460" s="299"/>
      <c r="W460" s="300"/>
      <c r="X460" s="301"/>
      <c r="Y460" s="749"/>
      <c r="Z460" s="282"/>
      <c r="AA460" s="280"/>
      <c r="AB460" s="280" t="s">
        <v>393</v>
      </c>
      <c r="AC460" s="302"/>
      <c r="AD460" s="303" t="s">
        <v>532</v>
      </c>
      <c r="AE460" s="280"/>
      <c r="AF460" s="329"/>
      <c r="AG460" s="345"/>
      <c r="AH460" s="306"/>
      <c r="AI460" s="287">
        <f>_xlfn.IFNA(VLOOKUP(AD:AD,грп!B:C,2,0),0)</f>
        <v>0</v>
      </c>
      <c r="AJ460" s="607">
        <v>0</v>
      </c>
      <c r="AK460" s="672" t="str">
        <f t="shared" si="79"/>
        <v xml:space="preserve"> </v>
      </c>
      <c r="AL460" s="174"/>
    </row>
    <row r="461" spans="1:38" s="4" customFormat="1" ht="12" customHeight="1" outlineLevel="1" x14ac:dyDescent="0.35">
      <c r="A461" s="307" t="s">
        <v>10402</v>
      </c>
      <c r="B461" s="308" t="s">
        <v>6313</v>
      </c>
      <c r="C461" s="290" t="s">
        <v>555</v>
      </c>
      <c r="D461" s="310" t="s">
        <v>2833</v>
      </c>
      <c r="E461" s="322" t="s">
        <v>1709</v>
      </c>
      <c r="F461" s="293"/>
      <c r="G461" s="293"/>
      <c r="H461" s="294">
        <v>9</v>
      </c>
      <c r="I461" s="294" t="str">
        <f>IFERROR(_xlfn.IFNA(VLOOKUP($D:$D,history!$I:$Y,3,0),VLOOKUP(E:E,history!$H:$Y,4,0)),"--")</f>
        <v>--</v>
      </c>
      <c r="J461" s="282" t="s">
        <v>9868</v>
      </c>
      <c r="K461" s="282" t="str">
        <f t="shared" si="78"/>
        <v/>
      </c>
      <c r="L461" s="312">
        <f t="shared" ref="L461:L474" si="83">IF($A$3="ИМ",ROUND($Y461*(1-($L$6-$F$4))*(1-$F$3)*(1+$AG$2),2),ROUND($M461*(1-($L$6-$F$4))*(1-$F$3)*(1+$AG$2),2))</f>
        <v>3295.25</v>
      </c>
      <c r="M461" s="312">
        <f t="shared" ref="M461:M474" si="84">ROUND(IF($A$3="РЕГИОНЫ",AG461*$AG$3*$AG$1,IF(AI461=0,AG461*$AG$3*$AG$1,AG461*$AG$3*(1-5%)*$AG$1)),2)</f>
        <v>4992.8</v>
      </c>
      <c r="N461" s="297" t="str">
        <f>_xlfn.IFNA(VLOOKUP($E:$E,'1'!$A:$E,3,0),"")</f>
        <v/>
      </c>
      <c r="O461" s="297" t="str">
        <f>_xlfn.IFNA(VLOOKUP($E:$E,'2'!$A:$E,3,0),"")</f>
        <v/>
      </c>
      <c r="P461" s="297" t="str">
        <f>_xlfn.IFNA(VLOOKUP($E:$E,'3'!$A:$D,3,0),"")</f>
        <v/>
      </c>
      <c r="Q461" s="297" t="str">
        <f>_xlfn.IFNA(VLOOKUP($E:$E,'4'!$A:$F,3,0),"")</f>
        <v/>
      </c>
      <c r="R461" s="297" t="str">
        <f>_xlfn.IFNA(VLOOKUP($E:$E,'5'!$A:$F,3,0),"")</f>
        <v/>
      </c>
      <c r="S461" s="297" t="str">
        <f>_xlfn.IFNA(VLOOKUP($E:$E,'6'!$A:$F,3,0),"")</f>
        <v/>
      </c>
      <c r="T461" s="313">
        <v>1</v>
      </c>
      <c r="U461" s="313">
        <v>1</v>
      </c>
      <c r="V461" s="313">
        <v>6</v>
      </c>
      <c r="W461" s="314">
        <v>2.75</v>
      </c>
      <c r="X461" s="315">
        <v>5.8333333000000001E-3</v>
      </c>
      <c r="Y461" s="749">
        <v>4750</v>
      </c>
      <c r="Z461" s="282"/>
      <c r="AA461" s="316" t="s">
        <v>10392</v>
      </c>
      <c r="AB461" s="282" t="s">
        <v>9163</v>
      </c>
      <c r="AC461" s="317" t="s">
        <v>2104</v>
      </c>
      <c r="AD461" s="318" t="s">
        <v>532</v>
      </c>
      <c r="AE461" s="319">
        <v>0</v>
      </c>
      <c r="AF461" s="319" t="s">
        <v>11308</v>
      </c>
      <c r="AG461" s="320">
        <v>62.59</v>
      </c>
      <c r="AH461" s="321">
        <f t="shared" ref="AH461:AH474" si="85">IF($A$3="РЕГИОНЫ",ROUND($AG461*(1-($L$6-$F$4))*(1-$F$3)*(1+$AG$2)*$AG$1,2),0)</f>
        <v>0</v>
      </c>
      <c r="AI461" s="287">
        <f>_xlfn.IFNA(VLOOKUP(AD:AD,грп!B:C,2,0),0)</f>
        <v>0</v>
      </c>
      <c r="AJ461" s="607">
        <v>24</v>
      </c>
      <c r="AK461" s="672" t="str">
        <f t="shared" si="79"/>
        <v xml:space="preserve"> </v>
      </c>
      <c r="AL461" s="174"/>
    </row>
    <row r="462" spans="1:38" s="4" customFormat="1" ht="12" customHeight="1" outlineLevel="1" x14ac:dyDescent="0.35">
      <c r="A462" s="307" t="s">
        <v>10402</v>
      </c>
      <c r="B462" s="308" t="s">
        <v>6314</v>
      </c>
      <c r="C462" s="290" t="s">
        <v>555</v>
      </c>
      <c r="D462" s="310" t="s">
        <v>2834</v>
      </c>
      <c r="E462" s="322" t="s">
        <v>548</v>
      </c>
      <c r="F462" s="293"/>
      <c r="G462" s="293"/>
      <c r="H462" s="294">
        <v>9</v>
      </c>
      <c r="I462" s="294" t="str">
        <f>IFERROR(_xlfn.IFNA(VLOOKUP($D:$D,history!$I:$Y,3,0),VLOOKUP(E:E,history!$H:$Y,4,0)),"--")</f>
        <v>--</v>
      </c>
      <c r="J462" s="282" t="s">
        <v>9870</v>
      </c>
      <c r="K462" s="282" t="str">
        <f t="shared" si="78"/>
        <v/>
      </c>
      <c r="L462" s="312">
        <f t="shared" si="83"/>
        <v>3505.84</v>
      </c>
      <c r="M462" s="312">
        <f t="shared" si="84"/>
        <v>5311.88</v>
      </c>
      <c r="N462" s="297" t="str">
        <f>_xlfn.IFNA(VLOOKUP($E:$E,'1'!$A:$E,3,0),"")</f>
        <v/>
      </c>
      <c r="O462" s="297" t="str">
        <f>_xlfn.IFNA(VLOOKUP($E:$E,'2'!$A:$E,3,0),"")</f>
        <v/>
      </c>
      <c r="P462" s="297" t="str">
        <f>_xlfn.IFNA(VLOOKUP($E:$E,'3'!$A:$D,3,0),"")</f>
        <v/>
      </c>
      <c r="Q462" s="297" t="str">
        <f>_xlfn.IFNA(VLOOKUP($E:$E,'4'!$A:$F,3,0),"")</f>
        <v/>
      </c>
      <c r="R462" s="297" t="str">
        <f>_xlfn.IFNA(VLOOKUP($E:$E,'5'!$A:$F,3,0),"")</f>
        <v/>
      </c>
      <c r="S462" s="297" t="str">
        <f>_xlfn.IFNA(VLOOKUP($E:$E,'6'!$A:$F,3,0),"")</f>
        <v/>
      </c>
      <c r="T462" s="313">
        <v>1</v>
      </c>
      <c r="U462" s="313">
        <v>1</v>
      </c>
      <c r="V462" s="313">
        <v>3</v>
      </c>
      <c r="W462" s="314">
        <v>4.9669999999999996</v>
      </c>
      <c r="X462" s="315">
        <v>1.55E-2</v>
      </c>
      <c r="Y462" s="749">
        <v>5050</v>
      </c>
      <c r="Z462" s="282"/>
      <c r="AA462" s="316" t="s">
        <v>10390</v>
      </c>
      <c r="AB462" s="282" t="s">
        <v>9163</v>
      </c>
      <c r="AC462" s="317" t="s">
        <v>2104</v>
      </c>
      <c r="AD462" s="318" t="s">
        <v>532</v>
      </c>
      <c r="AE462" s="319">
        <v>0</v>
      </c>
      <c r="AF462" s="319" t="s">
        <v>11308</v>
      </c>
      <c r="AG462" s="320">
        <v>66.59</v>
      </c>
      <c r="AH462" s="321">
        <f t="shared" si="85"/>
        <v>0</v>
      </c>
      <c r="AI462" s="287">
        <f>_xlfn.IFNA(VLOOKUP(AD:AD,грп!B:C,2,0),0)</f>
        <v>0</v>
      </c>
      <c r="AJ462" s="607">
        <v>10</v>
      </c>
      <c r="AK462" s="672" t="str">
        <f t="shared" si="79"/>
        <v xml:space="preserve"> </v>
      </c>
      <c r="AL462" s="174"/>
    </row>
    <row r="463" spans="1:38" s="4" customFormat="1" ht="12" customHeight="1" outlineLevel="1" x14ac:dyDescent="0.35">
      <c r="A463" s="307" t="s">
        <v>10402</v>
      </c>
      <c r="B463" s="308" t="s">
        <v>6315</v>
      </c>
      <c r="C463" s="290" t="s">
        <v>555</v>
      </c>
      <c r="D463" s="310" t="s">
        <v>2835</v>
      </c>
      <c r="E463" s="342" t="s">
        <v>561</v>
      </c>
      <c r="F463" s="293"/>
      <c r="G463" s="293"/>
      <c r="H463" s="294">
        <v>21</v>
      </c>
      <c r="I463" s="294" t="str">
        <f>IFERROR(_xlfn.IFNA(VLOOKUP($D:$D,history!$I:$Y,3,0),VLOOKUP(E:E,history!$H:$Y,4,0)),"--")</f>
        <v>V</v>
      </c>
      <c r="J463" s="282" t="s">
        <v>9869</v>
      </c>
      <c r="K463" s="282" t="str">
        <f t="shared" si="78"/>
        <v/>
      </c>
      <c r="L463" s="312">
        <f t="shared" si="83"/>
        <v>3770.67</v>
      </c>
      <c r="M463" s="312">
        <f t="shared" si="84"/>
        <v>5713.13</v>
      </c>
      <c r="N463" s="297" t="str">
        <f>_xlfn.IFNA(VLOOKUP($E:$E,'1'!$A:$E,3,0),"")</f>
        <v/>
      </c>
      <c r="O463" s="297" t="str">
        <f>_xlfn.IFNA(VLOOKUP($E:$E,'2'!$A:$E,3,0),"")</f>
        <v/>
      </c>
      <c r="P463" s="297" t="str">
        <f>_xlfn.IFNA(VLOOKUP($E:$E,'3'!$A:$D,3,0),"")</f>
        <v/>
      </c>
      <c r="Q463" s="297" t="str">
        <f>_xlfn.IFNA(VLOOKUP($E:$E,'4'!$A:$F,3,0),"")</f>
        <v/>
      </c>
      <c r="R463" s="297" t="str">
        <f>_xlfn.IFNA(VLOOKUP($E:$E,'5'!$A:$F,3,0),"")</f>
        <v/>
      </c>
      <c r="S463" s="297" t="str">
        <f>_xlfn.IFNA(VLOOKUP($E:$E,'6'!$A:$F,3,0),"")</f>
        <v/>
      </c>
      <c r="T463" s="313">
        <v>1</v>
      </c>
      <c r="U463" s="313">
        <v>1</v>
      </c>
      <c r="V463" s="313">
        <v>3</v>
      </c>
      <c r="W463" s="314">
        <v>4.8330000000000002</v>
      </c>
      <c r="X463" s="315">
        <v>1.4999999999999999E-2</v>
      </c>
      <c r="Y463" s="749">
        <v>5450</v>
      </c>
      <c r="Z463" s="282"/>
      <c r="AA463" s="316" t="s">
        <v>10390</v>
      </c>
      <c r="AB463" s="282" t="s">
        <v>9163</v>
      </c>
      <c r="AC463" s="317" t="s">
        <v>2104</v>
      </c>
      <c r="AD463" s="318" t="s">
        <v>532</v>
      </c>
      <c r="AE463" s="319">
        <v>0</v>
      </c>
      <c r="AF463" s="319" t="s">
        <v>11309</v>
      </c>
      <c r="AG463" s="320">
        <v>71.62</v>
      </c>
      <c r="AH463" s="321">
        <f t="shared" si="85"/>
        <v>0</v>
      </c>
      <c r="AI463" s="287">
        <f>_xlfn.IFNA(VLOOKUP(AD:AD,грп!B:C,2,0),0)</f>
        <v>0</v>
      </c>
      <c r="AJ463" s="607">
        <v>19</v>
      </c>
      <c r="AK463" s="672" t="str">
        <f t="shared" si="79"/>
        <v xml:space="preserve"> </v>
      </c>
      <c r="AL463" s="174"/>
    </row>
    <row r="464" spans="1:38" s="4" customFormat="1" ht="12" customHeight="1" outlineLevel="1" x14ac:dyDescent="0.35">
      <c r="A464" s="307" t="s">
        <v>339</v>
      </c>
      <c r="B464" s="308" t="s">
        <v>6316</v>
      </c>
      <c r="C464" s="290" t="s">
        <v>555</v>
      </c>
      <c r="D464" s="310" t="s">
        <v>2927</v>
      </c>
      <c r="E464" s="322" t="s">
        <v>467</v>
      </c>
      <c r="F464" s="293"/>
      <c r="G464" s="293"/>
      <c r="H464" s="294">
        <v>27</v>
      </c>
      <c r="I464" s="294" t="str">
        <f>IFERROR(_xlfn.IFNA(VLOOKUP($D:$D,history!$I:$Y,3,0),VLOOKUP(E:E,history!$H:$Y,4,0)),"--")</f>
        <v>--</v>
      </c>
      <c r="J464" s="282" t="s">
        <v>9870</v>
      </c>
      <c r="K464" s="282" t="str">
        <f t="shared" si="78"/>
        <v/>
      </c>
      <c r="L464" s="312">
        <f t="shared" si="83"/>
        <v>1524.69</v>
      </c>
      <c r="M464" s="312">
        <f t="shared" si="84"/>
        <v>2310.14</v>
      </c>
      <c r="N464" s="297" t="str">
        <f>_xlfn.IFNA(VLOOKUP($E:$E,'1'!$A:$E,3,0),"")</f>
        <v/>
      </c>
      <c r="O464" s="297" t="str">
        <f>_xlfn.IFNA(VLOOKUP($E:$E,'2'!$A:$E,3,0),"")</f>
        <v/>
      </c>
      <c r="P464" s="297" t="str">
        <f>_xlfn.IFNA(VLOOKUP($E:$E,'3'!$A:$D,3,0),"")</f>
        <v/>
      </c>
      <c r="Q464" s="297" t="str">
        <f>_xlfn.IFNA(VLOOKUP($E:$E,'4'!$A:$F,3,0),"")</f>
        <v/>
      </c>
      <c r="R464" s="297" t="str">
        <f>_xlfn.IFNA(VLOOKUP($E:$E,'5'!$A:$F,3,0),"")</f>
        <v/>
      </c>
      <c r="S464" s="297" t="str">
        <f>_xlfn.IFNA(VLOOKUP($E:$E,'6'!$A:$F,3,0),"")</f>
        <v/>
      </c>
      <c r="T464" s="313">
        <v>1</v>
      </c>
      <c r="U464" s="313">
        <v>1</v>
      </c>
      <c r="V464" s="313">
        <v>6</v>
      </c>
      <c r="W464" s="314">
        <v>2.08</v>
      </c>
      <c r="X464" s="315">
        <v>6.9444444000000003E-3</v>
      </c>
      <c r="Y464" s="749">
        <v>2090</v>
      </c>
      <c r="Z464" s="282"/>
      <c r="AA464" s="316" t="s">
        <v>10392</v>
      </c>
      <c r="AB464" s="282" t="s">
        <v>9163</v>
      </c>
      <c r="AC464" s="317" t="s">
        <v>2104</v>
      </c>
      <c r="AD464" s="318" t="s">
        <v>532</v>
      </c>
      <c r="AE464" s="319">
        <v>0</v>
      </c>
      <c r="AF464" s="319" t="s">
        <v>11310</v>
      </c>
      <c r="AG464" s="320">
        <v>28.96</v>
      </c>
      <c r="AH464" s="321">
        <f t="shared" si="85"/>
        <v>0</v>
      </c>
      <c r="AI464" s="287">
        <f>_xlfn.IFNA(VLOOKUP(AD:AD,грп!B:C,2,0),0)</f>
        <v>0</v>
      </c>
      <c r="AJ464" s="607">
        <v>84</v>
      </c>
      <c r="AK464" s="672" t="str">
        <f t="shared" si="79"/>
        <v xml:space="preserve"> </v>
      </c>
      <c r="AL464" s="174"/>
    </row>
    <row r="465" spans="1:39" s="4" customFormat="1" ht="12" customHeight="1" outlineLevel="1" x14ac:dyDescent="0.35">
      <c r="A465" s="307" t="s">
        <v>339</v>
      </c>
      <c r="B465" s="308" t="s">
        <v>6317</v>
      </c>
      <c r="C465" s="328"/>
      <c r="D465" s="310" t="s">
        <v>3063</v>
      </c>
      <c r="E465" s="322" t="s">
        <v>1716</v>
      </c>
      <c r="F465" s="293"/>
      <c r="G465" s="293"/>
      <c r="H465" s="294">
        <v>26</v>
      </c>
      <c r="I465" s="294" t="str">
        <f>IFERROR(_xlfn.IFNA(VLOOKUP($D:$D,history!$I:$Y,3,0),VLOOKUP(E:E,history!$H:$Y,4,0)),"--")</f>
        <v>V</v>
      </c>
      <c r="J465" s="282" t="s">
        <v>9870</v>
      </c>
      <c r="K465" s="282" t="str">
        <f t="shared" si="78"/>
        <v/>
      </c>
      <c r="L465" s="312">
        <f t="shared" si="83"/>
        <v>968.2</v>
      </c>
      <c r="M465" s="312">
        <f t="shared" si="84"/>
        <v>1466.97</v>
      </c>
      <c r="N465" s="297" t="str">
        <f>_xlfn.IFNA(VLOOKUP($E:$E,'1'!$A:$E,3,0),"")</f>
        <v/>
      </c>
      <c r="O465" s="297" t="str">
        <f>_xlfn.IFNA(VLOOKUP($E:$E,'2'!$A:$E,3,0),"")</f>
        <v/>
      </c>
      <c r="P465" s="297" t="str">
        <f>_xlfn.IFNA(VLOOKUP($E:$E,'3'!$A:$D,3,0),"")</f>
        <v/>
      </c>
      <c r="Q465" s="297" t="str">
        <f>_xlfn.IFNA(VLOOKUP($E:$E,'4'!$A:$F,3,0),"")</f>
        <v/>
      </c>
      <c r="R465" s="297" t="str">
        <f>_xlfn.IFNA(VLOOKUP($E:$E,'5'!$A:$F,3,0),"")</f>
        <v/>
      </c>
      <c r="S465" s="297" t="str">
        <f>_xlfn.IFNA(VLOOKUP($E:$E,'6'!$A:$F,3,0),"")</f>
        <v/>
      </c>
      <c r="T465" s="313">
        <v>1</v>
      </c>
      <c r="U465" s="313">
        <v>1</v>
      </c>
      <c r="V465" s="313">
        <v>6</v>
      </c>
      <c r="W465" s="314">
        <v>1.0269999999999999</v>
      </c>
      <c r="X465" s="315">
        <v>5.6874999999999998E-3</v>
      </c>
      <c r="Y465" s="749">
        <v>1350</v>
      </c>
      <c r="Z465" s="282"/>
      <c r="AA465" s="316" t="s">
        <v>10393</v>
      </c>
      <c r="AB465" s="282" t="s">
        <v>9163</v>
      </c>
      <c r="AC465" s="317" t="s">
        <v>2104</v>
      </c>
      <c r="AD465" s="318" t="s">
        <v>532</v>
      </c>
      <c r="AE465" s="319">
        <v>0</v>
      </c>
      <c r="AF465" s="319" t="s">
        <v>11308</v>
      </c>
      <c r="AG465" s="320">
        <v>18.39</v>
      </c>
      <c r="AH465" s="321">
        <f t="shared" si="85"/>
        <v>0</v>
      </c>
      <c r="AI465" s="287">
        <f>_xlfn.IFNA(VLOOKUP(AD:AD,грп!B:C,2,0),0)</f>
        <v>0</v>
      </c>
      <c r="AJ465" s="607">
        <v>52</v>
      </c>
      <c r="AK465" s="672">
        <f t="shared" si="79"/>
        <v>0</v>
      </c>
      <c r="AL465" s="174"/>
    </row>
    <row r="466" spans="1:39" s="4" customFormat="1" ht="12" customHeight="1" outlineLevel="1" x14ac:dyDescent="0.35">
      <c r="A466" s="307" t="s">
        <v>339</v>
      </c>
      <c r="B466" s="308">
        <v>0</v>
      </c>
      <c r="C466" s="328" t="s">
        <v>393</v>
      </c>
      <c r="D466" s="310" t="s">
        <v>4203</v>
      </c>
      <c r="E466" s="322" t="s">
        <v>4204</v>
      </c>
      <c r="F466" s="293"/>
      <c r="G466" s="293"/>
      <c r="H466" s="294">
        <v>6</v>
      </c>
      <c r="I466" s="294" t="str">
        <f>IFERROR(_xlfn.IFNA(VLOOKUP($D:$D,history!$I:$Y,3,0),VLOOKUP(E:E,history!$H:$Y,4,0)),"--")</f>
        <v>--</v>
      </c>
      <c r="J466" s="282" t="s">
        <v>9870</v>
      </c>
      <c r="K466" s="282" t="str">
        <f t="shared" si="78"/>
        <v/>
      </c>
      <c r="L466" s="312">
        <f t="shared" si="83"/>
        <v>748.13</v>
      </c>
      <c r="M466" s="312">
        <f t="shared" si="84"/>
        <v>1133.53</v>
      </c>
      <c r="N466" s="297" t="str">
        <f>_xlfn.IFNA(VLOOKUP($E:$E,'1'!$A:$E,3,0),"")</f>
        <v/>
      </c>
      <c r="O466" s="297" t="str">
        <f>_xlfn.IFNA(VLOOKUP($E:$E,'2'!$A:$E,3,0),"")</f>
        <v/>
      </c>
      <c r="P466" s="297" t="str">
        <f>_xlfn.IFNA(VLOOKUP($E:$E,'3'!$A:$D,3,0),"")</f>
        <v/>
      </c>
      <c r="Q466" s="297" t="str">
        <f>_xlfn.IFNA(VLOOKUP($E:$E,'4'!$A:$F,3,0),"")</f>
        <v/>
      </c>
      <c r="R466" s="297" t="str">
        <f>_xlfn.IFNA(VLOOKUP($E:$E,'5'!$A:$F,3,0),"")</f>
        <v/>
      </c>
      <c r="S466" s="297" t="str">
        <f>_xlfn.IFNA(VLOOKUP($E:$E,'6'!$A:$F,3,0),"")</f>
        <v/>
      </c>
      <c r="T466" s="313">
        <v>1</v>
      </c>
      <c r="U466" s="313">
        <v>1</v>
      </c>
      <c r="V466" s="313">
        <v>10</v>
      </c>
      <c r="W466" s="314">
        <v>0.99399999999999999</v>
      </c>
      <c r="X466" s="315">
        <v>5.3899999999999998E-3</v>
      </c>
      <c r="Y466" s="749">
        <v>1050</v>
      </c>
      <c r="Z466" s="282"/>
      <c r="AA466" s="316" t="s">
        <v>393</v>
      </c>
      <c r="AB466" s="282" t="s">
        <v>9163</v>
      </c>
      <c r="AC466" s="317" t="s">
        <v>2104</v>
      </c>
      <c r="AD466" s="318" t="s">
        <v>532</v>
      </c>
      <c r="AE466" s="319">
        <v>0</v>
      </c>
      <c r="AF466" s="319" t="s">
        <v>11308</v>
      </c>
      <c r="AG466" s="320">
        <v>14.21</v>
      </c>
      <c r="AH466" s="321">
        <f t="shared" si="85"/>
        <v>0</v>
      </c>
      <c r="AI466" s="287">
        <f>_xlfn.IFNA(VLOOKUP(AD:AD,грп!B:C,2,0),0)</f>
        <v>0</v>
      </c>
      <c r="AJ466" s="607">
        <v>35</v>
      </c>
      <c r="AK466" s="672" t="str">
        <f t="shared" si="79"/>
        <v/>
      </c>
      <c r="AL466" s="174"/>
    </row>
    <row r="467" spans="1:39" s="4" customFormat="1" ht="12" customHeight="1" outlineLevel="1" x14ac:dyDescent="0.35">
      <c r="A467" s="307" t="s">
        <v>339</v>
      </c>
      <c r="B467" s="308" t="s">
        <v>6318</v>
      </c>
      <c r="C467" s="290" t="s">
        <v>555</v>
      </c>
      <c r="D467" s="310" t="s">
        <v>2928</v>
      </c>
      <c r="E467" s="322" t="s">
        <v>988</v>
      </c>
      <c r="F467" s="293"/>
      <c r="G467" s="293"/>
      <c r="H467" s="294">
        <v>38</v>
      </c>
      <c r="I467" s="294" t="str">
        <f>IFERROR(_xlfn.IFNA(VLOOKUP($D:$D,history!$I:$Y,3,0),VLOOKUP(E:E,history!$H:$Y,4,0)),"--")</f>
        <v>--</v>
      </c>
      <c r="J467" s="282" t="s">
        <v>9870</v>
      </c>
      <c r="K467" s="282" t="str">
        <f t="shared" si="78"/>
        <v/>
      </c>
      <c r="L467" s="312">
        <f t="shared" si="83"/>
        <v>1065.08</v>
      </c>
      <c r="M467" s="312">
        <f t="shared" si="84"/>
        <v>1613.75</v>
      </c>
      <c r="N467" s="297" t="str">
        <f>_xlfn.IFNA(VLOOKUP($E:$E,'1'!$A:$E,3,0),"")</f>
        <v/>
      </c>
      <c r="O467" s="297" t="str">
        <f>_xlfn.IFNA(VLOOKUP($E:$E,'2'!$A:$E,3,0),"")</f>
        <v/>
      </c>
      <c r="P467" s="297" t="str">
        <f>_xlfn.IFNA(VLOOKUP($E:$E,'3'!$A:$D,3,0),"")</f>
        <v/>
      </c>
      <c r="Q467" s="297" t="str">
        <f>_xlfn.IFNA(VLOOKUP($E:$E,'4'!$A:$F,3,0),"")</f>
        <v/>
      </c>
      <c r="R467" s="297" t="str">
        <f>_xlfn.IFNA(VLOOKUP($E:$E,'5'!$A:$F,3,0),"")</f>
        <v/>
      </c>
      <c r="S467" s="297" t="str">
        <f>_xlfn.IFNA(VLOOKUP($E:$E,'6'!$A:$F,3,0),"")</f>
        <v/>
      </c>
      <c r="T467" s="313">
        <v>1</v>
      </c>
      <c r="U467" s="313">
        <v>1</v>
      </c>
      <c r="V467" s="313">
        <v>10</v>
      </c>
      <c r="W467" s="314">
        <v>1.758</v>
      </c>
      <c r="X467" s="315">
        <v>6.9189873000000002E-3</v>
      </c>
      <c r="Y467" s="749">
        <v>1450</v>
      </c>
      <c r="Z467" s="282"/>
      <c r="AA467" s="316" t="s">
        <v>10390</v>
      </c>
      <c r="AB467" s="282" t="s">
        <v>9163</v>
      </c>
      <c r="AC467" s="317" t="s">
        <v>2104</v>
      </c>
      <c r="AD467" s="318" t="s">
        <v>532</v>
      </c>
      <c r="AE467" s="319">
        <v>0</v>
      </c>
      <c r="AF467" s="319" t="s">
        <v>11308</v>
      </c>
      <c r="AG467" s="320">
        <v>20.23</v>
      </c>
      <c r="AH467" s="321">
        <f t="shared" si="85"/>
        <v>0</v>
      </c>
      <c r="AI467" s="287">
        <f>_xlfn.IFNA(VLOOKUP(AD:AD,грп!B:C,2,0),0)</f>
        <v>0</v>
      </c>
      <c r="AJ467" s="607">
        <v>147</v>
      </c>
      <c r="AK467" s="672" t="str">
        <f t="shared" si="79"/>
        <v xml:space="preserve"> </v>
      </c>
      <c r="AL467" s="174"/>
    </row>
    <row r="468" spans="1:39" s="4" customFormat="1" ht="12" customHeight="1" outlineLevel="1" x14ac:dyDescent="0.35">
      <c r="A468" s="307" t="s">
        <v>339</v>
      </c>
      <c r="B468" s="308">
        <v>0</v>
      </c>
      <c r="C468" s="309"/>
      <c r="D468" s="310" t="s">
        <v>10542</v>
      </c>
      <c r="E468" s="322" t="s">
        <v>4979</v>
      </c>
      <c r="F468" s="293"/>
      <c r="G468" s="293"/>
      <c r="H468" s="294">
        <v>8</v>
      </c>
      <c r="I468" s="294" t="str">
        <f>IFERROR(_xlfn.IFNA(VLOOKUP($D:$D,history!$I:$Y,3,0),VLOOKUP(E:E,history!$H:$Y,4,0)),"--")</f>
        <v>--</v>
      </c>
      <c r="J468" s="282" t="s">
        <v>5946</v>
      </c>
      <c r="K468" s="282" t="str">
        <f t="shared" si="78"/>
        <v/>
      </c>
      <c r="L468" s="312">
        <f t="shared" si="83"/>
        <v>1021.9</v>
      </c>
      <c r="M468" s="312">
        <f t="shared" si="84"/>
        <v>1548.34</v>
      </c>
      <c r="N468" s="297" t="str">
        <f>_xlfn.IFNA(VLOOKUP($E:$E,'1'!$A:$E,3,0),"")</f>
        <v/>
      </c>
      <c r="O468" s="297" t="str">
        <f>_xlfn.IFNA(VLOOKUP($E:$E,'2'!$A:$E,3,0),"")</f>
        <v/>
      </c>
      <c r="P468" s="297" t="str">
        <f>_xlfn.IFNA(VLOOKUP($E:$E,'3'!$A:$D,3,0),"")</f>
        <v/>
      </c>
      <c r="Q468" s="297" t="str">
        <f>_xlfn.IFNA(VLOOKUP($E:$E,'4'!$A:$F,3,0),"")</f>
        <v/>
      </c>
      <c r="R468" s="297" t="str">
        <f>_xlfn.IFNA(VLOOKUP($E:$E,'5'!$A:$F,3,0),"")</f>
        <v/>
      </c>
      <c r="S468" s="297" t="str">
        <f>_xlfn.IFNA(VLOOKUP($E:$E,'6'!$A:$F,3,0),"")</f>
        <v/>
      </c>
      <c r="T468" s="313">
        <v>1</v>
      </c>
      <c r="U468" s="313">
        <v>1</v>
      </c>
      <c r="V468" s="313">
        <v>10</v>
      </c>
      <c r="W468" s="314">
        <v>0.96</v>
      </c>
      <c r="X468" s="315">
        <v>5.4090909E-3</v>
      </c>
      <c r="Y468" s="749">
        <v>1390</v>
      </c>
      <c r="Z468" s="282"/>
      <c r="AA468" s="316" t="s">
        <v>393</v>
      </c>
      <c r="AB468" s="282" t="s">
        <v>9163</v>
      </c>
      <c r="AC468" s="317" t="s">
        <v>2104</v>
      </c>
      <c r="AD468" s="318" t="s">
        <v>532</v>
      </c>
      <c r="AE468" s="319">
        <v>0</v>
      </c>
      <c r="AF468" s="319" t="s">
        <v>11308</v>
      </c>
      <c r="AG468" s="320">
        <v>19.41</v>
      </c>
      <c r="AH468" s="321">
        <f t="shared" si="85"/>
        <v>0</v>
      </c>
      <c r="AI468" s="287">
        <f>_xlfn.IFNA(VLOOKUP(AD:AD,грп!B:C,2,0),0)</f>
        <v>0</v>
      </c>
      <c r="AJ468" s="607">
        <v>1407</v>
      </c>
      <c r="AK468" s="672">
        <f t="shared" si="79"/>
        <v>0</v>
      </c>
      <c r="AL468" s="174"/>
    </row>
    <row r="469" spans="1:39" s="4" customFormat="1" ht="12" customHeight="1" outlineLevel="1" x14ac:dyDescent="0.35">
      <c r="A469" s="307" t="s">
        <v>10402</v>
      </c>
      <c r="B469" s="308" t="s">
        <v>6319</v>
      </c>
      <c r="C469" s="290" t="s">
        <v>555</v>
      </c>
      <c r="D469" s="310" t="s">
        <v>10303</v>
      </c>
      <c r="E469" s="322" t="s">
        <v>568</v>
      </c>
      <c r="F469" s="293"/>
      <c r="G469" s="293"/>
      <c r="H469" s="294"/>
      <c r="I469" s="294" t="str">
        <f>IFERROR(_xlfn.IFNA(VLOOKUP($D:$D,history!$I:$Y,3,0),VLOOKUP(E:E,history!$H:$Y,4,0)),"--")</f>
        <v>--</v>
      </c>
      <c r="J469" s="282" t="s">
        <v>5946</v>
      </c>
      <c r="K469" s="282" t="str">
        <f t="shared" si="78"/>
        <v/>
      </c>
      <c r="L469" s="312">
        <f t="shared" si="83"/>
        <v>110.56</v>
      </c>
      <c r="M469" s="312">
        <f t="shared" si="84"/>
        <v>167.52</v>
      </c>
      <c r="N469" s="297" t="str">
        <f>_xlfn.IFNA(VLOOKUP($E:$E,'1'!$A:$E,3,0),"")</f>
        <v/>
      </c>
      <c r="O469" s="297" t="str">
        <f>_xlfn.IFNA(VLOOKUP($E:$E,'2'!$A:$E,3,0),"")</f>
        <v/>
      </c>
      <c r="P469" s="297" t="str">
        <f>_xlfn.IFNA(VLOOKUP($E:$E,'3'!$A:$D,3,0),"")</f>
        <v/>
      </c>
      <c r="Q469" s="297" t="str">
        <f>_xlfn.IFNA(VLOOKUP($E:$E,'4'!$A:$F,3,0),"")</f>
        <v/>
      </c>
      <c r="R469" s="297" t="str">
        <f>_xlfn.IFNA(VLOOKUP($E:$E,'5'!$A:$F,3,0),"")</f>
        <v/>
      </c>
      <c r="S469" s="297" t="str">
        <f>_xlfn.IFNA(VLOOKUP($E:$E,'6'!$A:$F,3,0),"")</f>
        <v/>
      </c>
      <c r="T469" s="313">
        <v>1</v>
      </c>
      <c r="U469" s="313">
        <v>1</v>
      </c>
      <c r="V469" s="313">
        <v>100</v>
      </c>
      <c r="W469" s="314">
        <v>4.9000000000000002E-2</v>
      </c>
      <c r="X469" s="315">
        <v>2.1249999999999999E-4</v>
      </c>
      <c r="Y469" s="749">
        <v>160</v>
      </c>
      <c r="Z469" s="282"/>
      <c r="AA469" s="316" t="s">
        <v>10393</v>
      </c>
      <c r="AB469" s="282" t="s">
        <v>9163</v>
      </c>
      <c r="AC469" s="317" t="s">
        <v>2081</v>
      </c>
      <c r="AD469" s="318" t="s">
        <v>11311</v>
      </c>
      <c r="AE469" s="319">
        <v>0</v>
      </c>
      <c r="AF469" s="319" t="s">
        <v>11312</v>
      </c>
      <c r="AG469" s="320">
        <v>2.1</v>
      </c>
      <c r="AH469" s="321">
        <f t="shared" si="85"/>
        <v>0</v>
      </c>
      <c r="AI469" s="287">
        <f>_xlfn.IFNA(VLOOKUP(AD:AD,грп!B:C,2,0),0)</f>
        <v>0</v>
      </c>
      <c r="AJ469" s="607">
        <v>0</v>
      </c>
      <c r="AK469" s="672" t="str">
        <f t="shared" si="79"/>
        <v xml:space="preserve"> </v>
      </c>
      <c r="AL469" s="174"/>
    </row>
    <row r="470" spans="1:39" s="4" customFormat="1" ht="12" customHeight="1" outlineLevel="1" x14ac:dyDescent="0.35">
      <c r="A470" s="307" t="s">
        <v>10402</v>
      </c>
      <c r="B470" s="308" t="s">
        <v>6320</v>
      </c>
      <c r="C470" s="290" t="s">
        <v>555</v>
      </c>
      <c r="D470" s="310" t="s">
        <v>10304</v>
      </c>
      <c r="E470" s="322" t="s">
        <v>569</v>
      </c>
      <c r="F470" s="293"/>
      <c r="G470" s="293"/>
      <c r="H470" s="294">
        <v>22</v>
      </c>
      <c r="I470" s="294" t="str">
        <f>IFERROR(_xlfn.IFNA(VLOOKUP($D:$D,history!$I:$Y,3,0),VLOOKUP(E:E,history!$H:$Y,4,0)),"--")</f>
        <v>--</v>
      </c>
      <c r="J470" s="282" t="s">
        <v>9869</v>
      </c>
      <c r="K470" s="282" t="str">
        <f t="shared" si="78"/>
        <v/>
      </c>
      <c r="L470" s="312">
        <f t="shared" si="83"/>
        <v>124.25</v>
      </c>
      <c r="M470" s="312">
        <f t="shared" si="84"/>
        <v>188.26</v>
      </c>
      <c r="N470" s="297" t="str">
        <f>_xlfn.IFNA(VLOOKUP($E:$E,'1'!$A:$E,3,0),"")</f>
        <v/>
      </c>
      <c r="O470" s="297" t="str">
        <f>_xlfn.IFNA(VLOOKUP($E:$E,'2'!$A:$E,3,0),"")</f>
        <v/>
      </c>
      <c r="P470" s="297" t="str">
        <f>_xlfn.IFNA(VLOOKUP($E:$E,'3'!$A:$D,3,0),"")</f>
        <v/>
      </c>
      <c r="Q470" s="297" t="str">
        <f>_xlfn.IFNA(VLOOKUP($E:$E,'4'!$A:$F,3,0),"")</f>
        <v/>
      </c>
      <c r="R470" s="297" t="str">
        <f>_xlfn.IFNA(VLOOKUP($E:$E,'5'!$A:$F,3,0),"")</f>
        <v/>
      </c>
      <c r="S470" s="297" t="str">
        <f>_xlfn.IFNA(VLOOKUP($E:$E,'6'!$A:$F,3,0),"")</f>
        <v/>
      </c>
      <c r="T470" s="313">
        <v>1</v>
      </c>
      <c r="U470" s="313">
        <v>1</v>
      </c>
      <c r="V470" s="313">
        <v>100</v>
      </c>
      <c r="W470" s="314">
        <v>6.0999999999999999E-2</v>
      </c>
      <c r="X470" s="315">
        <v>2.1249999999999999E-4</v>
      </c>
      <c r="Y470" s="749">
        <v>180</v>
      </c>
      <c r="Z470" s="282"/>
      <c r="AA470" s="316" t="s">
        <v>10393</v>
      </c>
      <c r="AB470" s="282" t="s">
        <v>9163</v>
      </c>
      <c r="AC470" s="317" t="s">
        <v>2081</v>
      </c>
      <c r="AD470" s="318" t="s">
        <v>11311</v>
      </c>
      <c r="AE470" s="319">
        <v>0</v>
      </c>
      <c r="AF470" s="319" t="s">
        <v>11312</v>
      </c>
      <c r="AG470" s="320">
        <v>2.36</v>
      </c>
      <c r="AH470" s="321">
        <f t="shared" si="85"/>
        <v>0</v>
      </c>
      <c r="AI470" s="287">
        <f>_xlfn.IFNA(VLOOKUP(AD:AD,грп!B:C,2,0),0)</f>
        <v>0</v>
      </c>
      <c r="AJ470" s="607">
        <v>50</v>
      </c>
      <c r="AK470" s="672" t="str">
        <f t="shared" si="79"/>
        <v xml:space="preserve"> </v>
      </c>
      <c r="AL470" s="174"/>
    </row>
    <row r="471" spans="1:39" s="4" customFormat="1" ht="12" customHeight="1" outlineLevel="1" x14ac:dyDescent="0.35">
      <c r="A471" s="307" t="s">
        <v>10402</v>
      </c>
      <c r="B471" s="308" t="s">
        <v>6321</v>
      </c>
      <c r="C471" s="290" t="s">
        <v>555</v>
      </c>
      <c r="D471" s="310" t="s">
        <v>10305</v>
      </c>
      <c r="E471" s="322" t="s">
        <v>570</v>
      </c>
      <c r="F471" s="293"/>
      <c r="G471" s="293"/>
      <c r="H471" s="294">
        <v>20</v>
      </c>
      <c r="I471" s="294" t="str">
        <f>IFERROR(_xlfn.IFNA(VLOOKUP($D:$D,history!$I:$Y,3,0),VLOOKUP(E:E,history!$H:$Y,4,0)),"--")</f>
        <v>--</v>
      </c>
      <c r="J471" s="282" t="s">
        <v>9870</v>
      </c>
      <c r="K471" s="282" t="str">
        <f t="shared" si="78"/>
        <v/>
      </c>
      <c r="L471" s="312">
        <f t="shared" si="83"/>
        <v>148.47</v>
      </c>
      <c r="M471" s="312">
        <f t="shared" si="84"/>
        <v>224.95</v>
      </c>
      <c r="N471" s="297" t="str">
        <f>_xlfn.IFNA(VLOOKUP($E:$E,'1'!$A:$E,3,0),"")</f>
        <v/>
      </c>
      <c r="O471" s="297" t="str">
        <f>_xlfn.IFNA(VLOOKUP($E:$E,'2'!$A:$E,3,0),"")</f>
        <v/>
      </c>
      <c r="P471" s="297" t="str">
        <f>_xlfn.IFNA(VLOOKUP($E:$E,'3'!$A:$D,3,0),"")</f>
        <v/>
      </c>
      <c r="Q471" s="297" t="str">
        <f>_xlfn.IFNA(VLOOKUP($E:$E,'4'!$A:$F,3,0),"")</f>
        <v/>
      </c>
      <c r="R471" s="297" t="str">
        <f>_xlfn.IFNA(VLOOKUP($E:$E,'5'!$A:$F,3,0),"")</f>
        <v/>
      </c>
      <c r="S471" s="297" t="str">
        <f>_xlfn.IFNA(VLOOKUP($E:$E,'6'!$A:$F,3,0),"")</f>
        <v/>
      </c>
      <c r="T471" s="313">
        <v>1</v>
      </c>
      <c r="U471" s="313">
        <v>1</v>
      </c>
      <c r="V471" s="313">
        <v>100</v>
      </c>
      <c r="W471" s="314">
        <v>8.5000000000000006E-2</v>
      </c>
      <c r="X471" s="315">
        <v>3.2000000000000003E-4</v>
      </c>
      <c r="Y471" s="749">
        <v>210</v>
      </c>
      <c r="Z471" s="282"/>
      <c r="AA471" s="316" t="s">
        <v>393</v>
      </c>
      <c r="AB471" s="282" t="s">
        <v>9163</v>
      </c>
      <c r="AC471" s="317" t="s">
        <v>2081</v>
      </c>
      <c r="AD471" s="318" t="s">
        <v>11311</v>
      </c>
      <c r="AE471" s="319">
        <v>0</v>
      </c>
      <c r="AF471" s="319" t="s">
        <v>11312</v>
      </c>
      <c r="AG471" s="320">
        <v>2.82</v>
      </c>
      <c r="AH471" s="321">
        <f t="shared" si="85"/>
        <v>0</v>
      </c>
      <c r="AI471" s="287">
        <f>_xlfn.IFNA(VLOOKUP(AD:AD,грп!B:C,2,0),0)</f>
        <v>0</v>
      </c>
      <c r="AJ471" s="607">
        <v>40</v>
      </c>
      <c r="AK471" s="672" t="str">
        <f t="shared" si="79"/>
        <v xml:space="preserve"> </v>
      </c>
      <c r="AL471" s="174"/>
    </row>
    <row r="472" spans="1:39" s="4" customFormat="1" ht="12" customHeight="1" outlineLevel="1" x14ac:dyDescent="0.35">
      <c r="A472" s="307" t="s">
        <v>10402</v>
      </c>
      <c r="B472" s="308" t="s">
        <v>6322</v>
      </c>
      <c r="C472" s="290" t="s">
        <v>555</v>
      </c>
      <c r="D472" s="310" t="s">
        <v>10306</v>
      </c>
      <c r="E472" s="322" t="s">
        <v>571</v>
      </c>
      <c r="F472" s="293"/>
      <c r="G472" s="293"/>
      <c r="H472" s="294">
        <v>17</v>
      </c>
      <c r="I472" s="294" t="str">
        <f>IFERROR(_xlfn.IFNA(VLOOKUP($D:$D,history!$I:$Y,3,0),VLOOKUP(E:E,history!$H:$Y,4,0)),"--")</f>
        <v>--</v>
      </c>
      <c r="J472" s="282" t="s">
        <v>9869</v>
      </c>
      <c r="K472" s="282" t="str">
        <f t="shared" si="78"/>
        <v/>
      </c>
      <c r="L472" s="312">
        <f t="shared" si="83"/>
        <v>207.96</v>
      </c>
      <c r="M472" s="312">
        <f t="shared" si="84"/>
        <v>315.08999999999997</v>
      </c>
      <c r="N472" s="297" t="str">
        <f>_xlfn.IFNA(VLOOKUP($E:$E,'1'!$A:$E,3,0),"")</f>
        <v/>
      </c>
      <c r="O472" s="297" t="str">
        <f>_xlfn.IFNA(VLOOKUP($E:$E,'2'!$A:$E,3,0),"")</f>
        <v/>
      </c>
      <c r="P472" s="297" t="str">
        <f>_xlfn.IFNA(VLOOKUP($E:$E,'3'!$A:$D,3,0),"")</f>
        <v/>
      </c>
      <c r="Q472" s="297" t="str">
        <f>_xlfn.IFNA(VLOOKUP($E:$E,'4'!$A:$F,3,0),"")</f>
        <v/>
      </c>
      <c r="R472" s="297" t="str">
        <f>_xlfn.IFNA(VLOOKUP($E:$E,'5'!$A:$F,3,0),"")</f>
        <v/>
      </c>
      <c r="S472" s="297" t="str">
        <f>_xlfn.IFNA(VLOOKUP($E:$E,'6'!$A:$F,3,0),"")</f>
        <v/>
      </c>
      <c r="T472" s="313">
        <v>1</v>
      </c>
      <c r="U472" s="313">
        <v>1</v>
      </c>
      <c r="V472" s="313">
        <v>100</v>
      </c>
      <c r="W472" s="314">
        <v>0.112</v>
      </c>
      <c r="X472" s="315">
        <v>3.1250000000000001E-4</v>
      </c>
      <c r="Y472" s="749">
        <v>290</v>
      </c>
      <c r="Z472" s="282"/>
      <c r="AA472" s="316" t="s">
        <v>10393</v>
      </c>
      <c r="AB472" s="282" t="s">
        <v>9163</v>
      </c>
      <c r="AC472" s="317" t="s">
        <v>2081</v>
      </c>
      <c r="AD472" s="318" t="s">
        <v>11311</v>
      </c>
      <c r="AE472" s="319">
        <v>0</v>
      </c>
      <c r="AF472" s="319" t="s">
        <v>11312</v>
      </c>
      <c r="AG472" s="320">
        <v>3.95</v>
      </c>
      <c r="AH472" s="321">
        <f t="shared" si="85"/>
        <v>0</v>
      </c>
      <c r="AI472" s="287">
        <f>_xlfn.IFNA(VLOOKUP(AD:AD,грп!B:C,2,0),0)</f>
        <v>0</v>
      </c>
      <c r="AJ472" s="607">
        <v>20</v>
      </c>
      <c r="AK472" s="672" t="str">
        <f t="shared" si="79"/>
        <v xml:space="preserve"> </v>
      </c>
      <c r="AL472" s="174"/>
    </row>
    <row r="473" spans="1:39" s="4" customFormat="1" ht="12" customHeight="1" outlineLevel="1" x14ac:dyDescent="0.35">
      <c r="A473" s="307" t="s">
        <v>10402</v>
      </c>
      <c r="B473" s="308" t="s">
        <v>6323</v>
      </c>
      <c r="C473" s="290" t="s">
        <v>555</v>
      </c>
      <c r="D473" s="310" t="s">
        <v>10307</v>
      </c>
      <c r="E473" s="322" t="s">
        <v>572</v>
      </c>
      <c r="F473" s="293"/>
      <c r="G473" s="293"/>
      <c r="H473" s="294"/>
      <c r="I473" s="294" t="str">
        <f>IFERROR(_xlfn.IFNA(VLOOKUP($D:$D,history!$I:$Y,3,0),VLOOKUP(E:E,history!$H:$Y,4,0)),"--")</f>
        <v>--</v>
      </c>
      <c r="J473" s="282" t="s">
        <v>5946</v>
      </c>
      <c r="K473" s="282" t="str">
        <f t="shared" si="78"/>
        <v/>
      </c>
      <c r="L473" s="312">
        <f t="shared" si="83"/>
        <v>247.98</v>
      </c>
      <c r="M473" s="312">
        <f t="shared" si="84"/>
        <v>375.72</v>
      </c>
      <c r="N473" s="297" t="str">
        <f>_xlfn.IFNA(VLOOKUP($E:$E,'1'!$A:$E,3,0),"")</f>
        <v/>
      </c>
      <c r="O473" s="297" t="str">
        <f>_xlfn.IFNA(VLOOKUP($E:$E,'2'!$A:$E,3,0),"")</f>
        <v/>
      </c>
      <c r="P473" s="297" t="str">
        <f>_xlfn.IFNA(VLOOKUP($E:$E,'3'!$A:$D,3,0),"")</f>
        <v/>
      </c>
      <c r="Q473" s="297" t="str">
        <f>_xlfn.IFNA(VLOOKUP($E:$E,'4'!$A:$F,3,0),"")</f>
        <v/>
      </c>
      <c r="R473" s="297" t="str">
        <f>_xlfn.IFNA(VLOOKUP($E:$E,'5'!$A:$F,3,0),"")</f>
        <v/>
      </c>
      <c r="S473" s="297" t="str">
        <f>_xlfn.IFNA(VLOOKUP($E:$E,'6'!$A:$F,3,0),"")</f>
        <v/>
      </c>
      <c r="T473" s="313">
        <v>1</v>
      </c>
      <c r="U473" s="313">
        <v>1</v>
      </c>
      <c r="V473" s="313">
        <v>60</v>
      </c>
      <c r="W473" s="314">
        <v>0.156</v>
      </c>
      <c r="X473" s="315">
        <v>5.3703699999999997E-4</v>
      </c>
      <c r="Y473" s="749">
        <v>360</v>
      </c>
      <c r="Z473" s="282"/>
      <c r="AA473" s="316" t="s">
        <v>393</v>
      </c>
      <c r="AB473" s="282" t="s">
        <v>9163</v>
      </c>
      <c r="AC473" s="317" t="s">
        <v>2081</v>
      </c>
      <c r="AD473" s="318" t="s">
        <v>11311</v>
      </c>
      <c r="AE473" s="319">
        <v>0</v>
      </c>
      <c r="AF473" s="319" t="s">
        <v>11312</v>
      </c>
      <c r="AG473" s="320">
        <v>4.71</v>
      </c>
      <c r="AH473" s="321">
        <f t="shared" si="85"/>
        <v>0</v>
      </c>
      <c r="AI473" s="287">
        <f>_xlfn.IFNA(VLOOKUP(AD:AD,грп!B:C,2,0),0)</f>
        <v>0</v>
      </c>
      <c r="AJ473" s="607">
        <v>0</v>
      </c>
      <c r="AK473" s="672" t="str">
        <f t="shared" si="79"/>
        <v xml:space="preserve"> </v>
      </c>
      <c r="AL473" s="174"/>
    </row>
    <row r="474" spans="1:39" ht="12" customHeight="1" outlineLevel="1" x14ac:dyDescent="0.35">
      <c r="A474" s="307" t="s">
        <v>10402</v>
      </c>
      <c r="B474" s="308" t="s">
        <v>6324</v>
      </c>
      <c r="C474" s="290" t="s">
        <v>555</v>
      </c>
      <c r="D474" s="310" t="s">
        <v>10308</v>
      </c>
      <c r="E474" s="322" t="s">
        <v>573</v>
      </c>
      <c r="F474" s="293"/>
      <c r="G474" s="293"/>
      <c r="H474" s="294">
        <v>7</v>
      </c>
      <c r="I474" s="294" t="str">
        <f>IFERROR(_xlfn.IFNA(VLOOKUP($D:$D,history!$I:$Y,3,0),VLOOKUP(E:E,history!$H:$Y,4,0)),"--")</f>
        <v>--</v>
      </c>
      <c r="J474" s="282" t="s">
        <v>5946</v>
      </c>
      <c r="K474" s="282" t="str">
        <f t="shared" si="78"/>
        <v/>
      </c>
      <c r="L474" s="312">
        <f t="shared" si="83"/>
        <v>336.42</v>
      </c>
      <c r="M474" s="312">
        <f t="shared" si="84"/>
        <v>509.73</v>
      </c>
      <c r="N474" s="297" t="str">
        <f>_xlfn.IFNA(VLOOKUP($E:$E,'1'!$A:$E,3,0),"")</f>
        <v/>
      </c>
      <c r="O474" s="297" t="str">
        <f>_xlfn.IFNA(VLOOKUP($E:$E,'2'!$A:$E,3,0),"")</f>
        <v/>
      </c>
      <c r="P474" s="297" t="str">
        <f>_xlfn.IFNA(VLOOKUP($E:$E,'3'!$A:$D,3,0),"")</f>
        <v/>
      </c>
      <c r="Q474" s="297" t="str">
        <f>_xlfn.IFNA(VLOOKUP($E:$E,'4'!$A:$F,3,0),"")</f>
        <v/>
      </c>
      <c r="R474" s="297" t="str">
        <f>_xlfn.IFNA(VLOOKUP($E:$E,'5'!$A:$F,3,0),"")</f>
        <v/>
      </c>
      <c r="S474" s="297" t="str">
        <f>_xlfn.IFNA(VLOOKUP($E:$E,'6'!$A:$F,3,0),"")</f>
        <v/>
      </c>
      <c r="T474" s="313">
        <v>1</v>
      </c>
      <c r="U474" s="313">
        <v>1</v>
      </c>
      <c r="V474" s="313">
        <v>60</v>
      </c>
      <c r="W474" s="314">
        <v>0.222</v>
      </c>
      <c r="X474" s="315">
        <v>5.3703699999999997E-4</v>
      </c>
      <c r="Y474" s="749">
        <v>480</v>
      </c>
      <c r="Z474" s="282"/>
      <c r="AA474" s="316" t="s">
        <v>393</v>
      </c>
      <c r="AB474" s="282" t="s">
        <v>9163</v>
      </c>
      <c r="AC474" s="317" t="s">
        <v>2081</v>
      </c>
      <c r="AD474" s="318" t="s">
        <v>11311</v>
      </c>
      <c r="AE474" s="319">
        <v>0</v>
      </c>
      <c r="AF474" s="319" t="s">
        <v>11312</v>
      </c>
      <c r="AG474" s="320">
        <v>6.39</v>
      </c>
      <c r="AH474" s="321">
        <f t="shared" si="85"/>
        <v>0</v>
      </c>
      <c r="AI474" s="287">
        <f>_xlfn.IFNA(VLOOKUP(AD:AD,грп!B:C,2,0),0)</f>
        <v>0</v>
      </c>
      <c r="AJ474" s="607">
        <v>0</v>
      </c>
      <c r="AK474" s="672" t="str">
        <f t="shared" si="79"/>
        <v xml:space="preserve"> </v>
      </c>
      <c r="AL474" s="174"/>
      <c r="AM474" s="4"/>
    </row>
    <row r="475" spans="1:39" s="4" customFormat="1" ht="12" customHeight="1" x14ac:dyDescent="0.35">
      <c r="A475" s="288"/>
      <c r="B475" s="289"/>
      <c r="C475" s="290" t="s">
        <v>555</v>
      </c>
      <c r="D475" s="291" t="s">
        <v>4930</v>
      </c>
      <c r="E475" s="292"/>
      <c r="F475" s="293"/>
      <c r="G475" s="293"/>
      <c r="H475" s="294"/>
      <c r="I475" s="294"/>
      <c r="J475" s="282" t="s">
        <v>393</v>
      </c>
      <c r="K475" s="282" t="str">
        <f t="shared" si="78"/>
        <v/>
      </c>
      <c r="L475" s="295"/>
      <c r="M475" s="296"/>
      <c r="N475" s="297"/>
      <c r="O475" s="297"/>
      <c r="P475" s="297"/>
      <c r="Q475" s="297" t="str">
        <f>_xlfn.IFNA(VLOOKUP($E:$E,'4'!$A:$F,3,0),"")</f>
        <v/>
      </c>
      <c r="R475" s="297" t="str">
        <f>_xlfn.IFNA(VLOOKUP($E:$E,'5'!$A:$F,3,0),"")</f>
        <v/>
      </c>
      <c r="S475" s="297"/>
      <c r="T475" s="298"/>
      <c r="U475" s="299"/>
      <c r="V475" s="299"/>
      <c r="W475" s="300"/>
      <c r="X475" s="301"/>
      <c r="Y475" s="749"/>
      <c r="Z475" s="282"/>
      <c r="AA475" s="280"/>
      <c r="AB475" s="280" t="s">
        <v>393</v>
      </c>
      <c r="AC475" s="302"/>
      <c r="AD475" s="338" t="s">
        <v>4930</v>
      </c>
      <c r="AE475" s="280"/>
      <c r="AF475" s="329"/>
      <c r="AG475" s="345"/>
      <c r="AH475" s="306"/>
      <c r="AI475" s="287">
        <f>_xlfn.IFNA(VLOOKUP(AD:AD,грп!B:C,2,0),0)</f>
        <v>0</v>
      </c>
      <c r="AJ475" s="607">
        <v>0</v>
      </c>
      <c r="AK475" s="672" t="str">
        <f t="shared" si="79"/>
        <v xml:space="preserve"> </v>
      </c>
      <c r="AL475" s="174"/>
    </row>
    <row r="476" spans="1:39" s="4" customFormat="1" ht="12" customHeight="1" outlineLevel="1" x14ac:dyDescent="0.35">
      <c r="A476" s="307" t="s">
        <v>10402</v>
      </c>
      <c r="B476" s="308" t="s">
        <v>6325</v>
      </c>
      <c r="C476" s="309"/>
      <c r="D476" s="310" t="s">
        <v>5890</v>
      </c>
      <c r="E476" s="322" t="s">
        <v>4924</v>
      </c>
      <c r="F476" s="293"/>
      <c r="G476" s="293"/>
      <c r="H476" s="294">
        <v>27</v>
      </c>
      <c r="I476" s="294" t="str">
        <f>IFERROR(_xlfn.IFNA(VLOOKUP($D:$D,history!$I:$Y,3,0),VLOOKUP(E:E,history!$H:$Y,4,0)),"--")</f>
        <v>--</v>
      </c>
      <c r="J476" s="282" t="s">
        <v>9870</v>
      </c>
      <c r="K476" s="282" t="str">
        <f t="shared" si="78"/>
        <v/>
      </c>
      <c r="L476" s="312">
        <f>IF($A$3="ИМ",ROUND($Y476*(1-($L$6-$F$4))*(1-$F$3)*(1+$AG$2),2),ROUND($M476*(1-($L$6-$F$4))*(1-$F$3)*(1+$AG$2),2))</f>
        <v>6995.89</v>
      </c>
      <c r="M476" s="312">
        <f>ROUND(IF($A$3="РЕГИОНЫ",AG476*$AG$3*$AG$1,IF(AI476=0,AG476*$AG$3*$AG$1,AG476*$AG$3*(1-5%)*$AG$1)),2)</f>
        <v>10599.84</v>
      </c>
      <c r="N476" s="297" t="str">
        <f>_xlfn.IFNA(VLOOKUP($E:$E,'1'!$A:$E,3,0),"")</f>
        <v/>
      </c>
      <c r="O476" s="297" t="str">
        <f>_xlfn.IFNA(VLOOKUP($E:$E,'2'!$A:$E,3,0),"")</f>
        <v/>
      </c>
      <c r="P476" s="297" t="str">
        <f>_xlfn.IFNA(VLOOKUP($E:$E,'3'!$A:$D,3,0),"")</f>
        <v/>
      </c>
      <c r="Q476" s="297" t="str">
        <f>_xlfn.IFNA(VLOOKUP($E:$E,'4'!$A:$F,3,0),"")</f>
        <v/>
      </c>
      <c r="R476" s="297">
        <f>_xlfn.IFNA(VLOOKUP($E:$E,'5'!$A:$F,3,0),"")</f>
        <v>6484</v>
      </c>
      <c r="S476" s="297" t="str">
        <f>_xlfn.IFNA(VLOOKUP($E:$E,'6'!$A:$F,3,0),"")</f>
        <v/>
      </c>
      <c r="T476" s="313">
        <v>1</v>
      </c>
      <c r="U476" s="313">
        <v>1</v>
      </c>
      <c r="V476" s="313">
        <v>8</v>
      </c>
      <c r="W476" s="314">
        <v>1.27</v>
      </c>
      <c r="X476" s="315">
        <v>4.6825397000000001E-3</v>
      </c>
      <c r="Y476" s="749">
        <v>10090</v>
      </c>
      <c r="Z476" s="282"/>
      <c r="AA476" s="316" t="s">
        <v>10391</v>
      </c>
      <c r="AB476" s="282" t="s">
        <v>9163</v>
      </c>
      <c r="AC476" s="317" t="s">
        <v>2104</v>
      </c>
      <c r="AD476" s="318" t="s">
        <v>4930</v>
      </c>
      <c r="AE476" s="319">
        <v>0</v>
      </c>
      <c r="AF476" s="319" t="s">
        <v>11276</v>
      </c>
      <c r="AG476" s="320">
        <v>132.88</v>
      </c>
      <c r="AH476" s="321">
        <f>IF($A$3="РЕГИОНЫ",ROUND($AG476*(1-($L$6-$F$4))*(1-$F$3)*(1+$AG$2)*$AG$1,2),0)</f>
        <v>0</v>
      </c>
      <c r="AI476" s="287">
        <f>_xlfn.IFNA(VLOOKUP(AD:AD,грп!B:C,2,0),0)</f>
        <v>0</v>
      </c>
      <c r="AJ476" s="607">
        <v>16</v>
      </c>
      <c r="AK476" s="672">
        <f t="shared" si="79"/>
        <v>0</v>
      </c>
      <c r="AL476" s="174"/>
    </row>
    <row r="477" spans="1:39" s="4" customFormat="1" ht="12" customHeight="1" x14ac:dyDescent="0.35">
      <c r="A477" s="288"/>
      <c r="B477" s="289"/>
      <c r="C477" s="290" t="s">
        <v>555</v>
      </c>
      <c r="D477" s="291" t="s">
        <v>4779</v>
      </c>
      <c r="E477" s="292"/>
      <c r="F477" s="293"/>
      <c r="G477" s="293"/>
      <c r="H477" s="294"/>
      <c r="I477" s="294"/>
      <c r="J477" s="282" t="s">
        <v>393</v>
      </c>
      <c r="K477" s="282" t="str">
        <f t="shared" si="78"/>
        <v/>
      </c>
      <c r="L477" s="295"/>
      <c r="M477" s="296"/>
      <c r="N477" s="297"/>
      <c r="O477" s="297"/>
      <c r="P477" s="297"/>
      <c r="Q477" s="297" t="str">
        <f>_xlfn.IFNA(VLOOKUP($E:$E,'4'!$A:$F,3,0),"")</f>
        <v/>
      </c>
      <c r="R477" s="297" t="str">
        <f>_xlfn.IFNA(VLOOKUP($E:$E,'5'!$A:$F,3,0),"")</f>
        <v/>
      </c>
      <c r="S477" s="297"/>
      <c r="T477" s="298"/>
      <c r="U477" s="299"/>
      <c r="V477" s="299"/>
      <c r="W477" s="300"/>
      <c r="X477" s="301"/>
      <c r="Y477" s="749"/>
      <c r="Z477" s="282"/>
      <c r="AA477" s="280"/>
      <c r="AB477" s="280" t="s">
        <v>393</v>
      </c>
      <c r="AC477" s="302"/>
      <c r="AD477" s="303" t="s">
        <v>4779</v>
      </c>
      <c r="AE477" s="280"/>
      <c r="AF477" s="329"/>
      <c r="AG477" s="305"/>
      <c r="AH477" s="306"/>
      <c r="AI477" s="287">
        <f>_xlfn.IFNA(VLOOKUP(AD:AD,грп!B:C,2,0),0)</f>
        <v>0</v>
      </c>
      <c r="AJ477" s="607">
        <v>0</v>
      </c>
      <c r="AK477" s="672" t="str">
        <f t="shared" si="79"/>
        <v xml:space="preserve"> </v>
      </c>
      <c r="AL477" s="174"/>
    </row>
    <row r="478" spans="1:39" s="4" customFormat="1" ht="12" customHeight="1" outlineLevel="1" x14ac:dyDescent="0.35">
      <c r="A478" s="307" t="s">
        <v>10402</v>
      </c>
      <c r="B478" s="308" t="s">
        <v>6326</v>
      </c>
      <c r="C478" s="309"/>
      <c r="D478" s="310" t="s">
        <v>5833</v>
      </c>
      <c r="E478" s="322" t="s">
        <v>4778</v>
      </c>
      <c r="F478" s="293"/>
      <c r="G478" s="293"/>
      <c r="H478" s="294">
        <v>74</v>
      </c>
      <c r="I478" s="294" t="str">
        <f>IFERROR(_xlfn.IFNA(VLOOKUP($D:$D,history!$I:$Y,3,0),VLOOKUP(E:E,history!$H:$Y,4,0)),"--")</f>
        <v>--</v>
      </c>
      <c r="J478" s="282" t="s">
        <v>9870</v>
      </c>
      <c r="K478" s="282" t="str">
        <f t="shared" si="78"/>
        <v/>
      </c>
      <c r="L478" s="312">
        <f>IF($A$3="ИМ",ROUND($Y478*(1-($L$6-$F$4))*(1-$F$3)*(1+$AG$2),2),ROUND($M478*(1-($L$6-$F$4))*(1-$F$3)*(1+$AG$2),2))</f>
        <v>5240.6000000000004</v>
      </c>
      <c r="M478" s="312">
        <f>ROUND(IF($A$3="РЕГИОНЫ",AG478*$AG$3*$AG$1,IF(AI478=0,AG478*$AG$3*$AG$1,AG478*$AG$3*(1-5%)*$AG$1)),2)</f>
        <v>7940.31</v>
      </c>
      <c r="N478" s="297" t="str">
        <f>_xlfn.IFNA(VLOOKUP($E:$E,'1'!$A:$E,3,0),"")</f>
        <v/>
      </c>
      <c r="O478" s="297" t="str">
        <f>_xlfn.IFNA(VLOOKUP($E:$E,'2'!$A:$E,3,0),"")</f>
        <v/>
      </c>
      <c r="P478" s="297" t="str">
        <f>_xlfn.IFNA(VLOOKUP($E:$E,'3'!$A:$D,3,0),"")</f>
        <v/>
      </c>
      <c r="Q478" s="297" t="str">
        <f>_xlfn.IFNA(VLOOKUP($E:$E,'4'!$A:$F,3,0),"")</f>
        <v/>
      </c>
      <c r="R478" s="297">
        <f>_xlfn.IFNA(VLOOKUP($E:$E,'5'!$A:$F,3,0),"")</f>
        <v>3190</v>
      </c>
      <c r="S478" s="297" t="str">
        <f>_xlfn.IFNA(VLOOKUP($E:$E,'6'!$A:$F,3,0),"")</f>
        <v/>
      </c>
      <c r="T478" s="313">
        <v>1</v>
      </c>
      <c r="U478" s="313">
        <v>1</v>
      </c>
      <c r="V478" s="313">
        <v>5</v>
      </c>
      <c r="W478" s="314">
        <v>1.7</v>
      </c>
      <c r="X478" s="315">
        <v>1.414E-2</v>
      </c>
      <c r="Y478" s="749">
        <v>7550</v>
      </c>
      <c r="Z478" s="282"/>
      <c r="AA478" s="316" t="s">
        <v>10388</v>
      </c>
      <c r="AB478" s="282" t="s">
        <v>9163</v>
      </c>
      <c r="AC478" s="317" t="s">
        <v>2104</v>
      </c>
      <c r="AD478" s="318" t="s">
        <v>4779</v>
      </c>
      <c r="AE478" s="319">
        <v>0</v>
      </c>
      <c r="AF478" s="319" t="s">
        <v>11276</v>
      </c>
      <c r="AG478" s="320">
        <v>99.54</v>
      </c>
      <c r="AH478" s="321">
        <f>IF($A$3="РЕГИОНЫ",ROUND($AG478*(1-($L$6-$F$4))*(1-$F$3)*(1+$AG$2)*$AG$1,2),0)</f>
        <v>0</v>
      </c>
      <c r="AI478" s="287">
        <f>_xlfn.IFNA(VLOOKUP(AD:AD,грп!B:C,2,0),0)</f>
        <v>0</v>
      </c>
      <c r="AJ478" s="607">
        <v>6</v>
      </c>
      <c r="AK478" s="672">
        <f t="shared" si="79"/>
        <v>0</v>
      </c>
      <c r="AL478" s="174"/>
    </row>
    <row r="479" spans="1:39" s="4" customFormat="1" ht="12" customHeight="1" x14ac:dyDescent="0.35">
      <c r="A479" s="288"/>
      <c r="B479" s="289"/>
      <c r="C479" s="290" t="s">
        <v>555</v>
      </c>
      <c r="D479" s="291" t="s">
        <v>2710</v>
      </c>
      <c r="E479" s="292"/>
      <c r="F479" s="293"/>
      <c r="G479" s="293"/>
      <c r="H479" s="294"/>
      <c r="I479" s="294"/>
      <c r="J479" s="282" t="s">
        <v>393</v>
      </c>
      <c r="K479" s="282" t="str">
        <f t="shared" si="78"/>
        <v/>
      </c>
      <c r="L479" s="295"/>
      <c r="M479" s="296"/>
      <c r="N479" s="297"/>
      <c r="O479" s="297"/>
      <c r="P479" s="297"/>
      <c r="Q479" s="297" t="str">
        <f>_xlfn.IFNA(VLOOKUP($E:$E,'4'!$A:$F,3,0),"")</f>
        <v/>
      </c>
      <c r="R479" s="297" t="str">
        <f>_xlfn.IFNA(VLOOKUP($E:$E,'5'!$A:$F,3,0),"")</f>
        <v/>
      </c>
      <c r="S479" s="297"/>
      <c r="T479" s="298"/>
      <c r="U479" s="299"/>
      <c r="V479" s="299"/>
      <c r="W479" s="300"/>
      <c r="X479" s="301"/>
      <c r="Y479" s="749"/>
      <c r="Z479" s="282"/>
      <c r="AA479" s="280"/>
      <c r="AB479" s="280" t="s">
        <v>393</v>
      </c>
      <c r="AC479" s="302"/>
      <c r="AD479" s="303" t="s">
        <v>2710</v>
      </c>
      <c r="AE479" s="280"/>
      <c r="AF479" s="329"/>
      <c r="AG479" s="305"/>
      <c r="AH479" s="306"/>
      <c r="AI479" s="287">
        <f>_xlfn.IFNA(VLOOKUP(AD:AD,грп!B:C,2,0),0)</f>
        <v>0</v>
      </c>
      <c r="AJ479" s="607">
        <v>0</v>
      </c>
      <c r="AK479" s="672" t="str">
        <f t="shared" si="79"/>
        <v xml:space="preserve"> </v>
      </c>
      <c r="AL479" s="174"/>
    </row>
    <row r="480" spans="1:39" s="4" customFormat="1" ht="12" customHeight="1" outlineLevel="1" x14ac:dyDescent="0.35">
      <c r="A480" s="307" t="s">
        <v>1897</v>
      </c>
      <c r="B480" s="308" t="s">
        <v>6327</v>
      </c>
      <c r="C480" s="309"/>
      <c r="D480" s="310" t="s">
        <v>3397</v>
      </c>
      <c r="E480" s="292" t="s">
        <v>3398</v>
      </c>
      <c r="F480" s="293"/>
      <c r="G480" s="293"/>
      <c r="H480" s="294">
        <v>56</v>
      </c>
      <c r="I480" s="294" t="str">
        <f>IFERROR(_xlfn.IFNA(VLOOKUP($D:$D,history!$I:$Y,3,0),VLOOKUP(E:E,history!$H:$Y,4,0)),"--")</f>
        <v>--</v>
      </c>
      <c r="J480" s="282" t="s">
        <v>9870</v>
      </c>
      <c r="K480" s="282" t="str">
        <f t="shared" si="78"/>
        <v/>
      </c>
      <c r="L480" s="312">
        <f t="shared" ref="L480:L488" si="86">IF($A$3="ИМ",ROUND($Y480*(1-($L$6-$F$4))*(1-$F$3)*(1+$AG$2),2),ROUND($M480*(1-($L$6-$F$4))*(1-$F$3)*(1+$AG$2),2))</f>
        <v>5453.3</v>
      </c>
      <c r="M480" s="312">
        <f t="shared" ref="M480:M488" si="87">ROUND(IF($A$3="РЕГИОНЫ",AG480*$AG$3*$AG$1,IF(AI480=0,AG480*$AG$3*$AG$1,AG480*$AG$3*(1-5%)*$AG$1)),2)</f>
        <v>8262.58</v>
      </c>
      <c r="N480" s="297" t="str">
        <f>_xlfn.IFNA(VLOOKUP($E:$E,'1'!$A:$E,3,0),"")</f>
        <v/>
      </c>
      <c r="O480" s="297" t="str">
        <f>_xlfn.IFNA(VLOOKUP($E:$E,'2'!$A:$E,3,0),"")</f>
        <v/>
      </c>
      <c r="P480" s="297" t="str">
        <f>_xlfn.IFNA(VLOOKUP($E:$E,'3'!$A:$D,3,0),"")</f>
        <v/>
      </c>
      <c r="Q480" s="297" t="str">
        <f>_xlfn.IFNA(VLOOKUP($E:$E,'4'!$A:$F,3,0),"")</f>
        <v/>
      </c>
      <c r="R480" s="297" t="str">
        <f>_xlfn.IFNA(VLOOKUP($E:$E,'5'!$A:$F,3,0),"")</f>
        <v/>
      </c>
      <c r="S480" s="297" t="str">
        <f>_xlfn.IFNA(VLOOKUP($E:$E,'6'!$A:$F,3,0),"")</f>
        <v/>
      </c>
      <c r="T480" s="313">
        <v>1</v>
      </c>
      <c r="U480" s="313">
        <v>1</v>
      </c>
      <c r="V480" s="313">
        <v>4</v>
      </c>
      <c r="W480" s="314">
        <v>2.2280000000000002</v>
      </c>
      <c r="X480" s="315">
        <v>1.1275E-2</v>
      </c>
      <c r="Y480" s="749">
        <v>7450</v>
      </c>
      <c r="Z480" s="282"/>
      <c r="AA480" s="316" t="s">
        <v>10390</v>
      </c>
      <c r="AB480" s="282" t="s">
        <v>9163</v>
      </c>
      <c r="AC480" s="317" t="s">
        <v>2104</v>
      </c>
      <c r="AD480" s="318" t="s">
        <v>2710</v>
      </c>
      <c r="AE480" s="319">
        <v>0</v>
      </c>
      <c r="AF480" s="319" t="s">
        <v>11273</v>
      </c>
      <c r="AG480" s="320">
        <v>103.58</v>
      </c>
      <c r="AH480" s="321">
        <f t="shared" ref="AH480:AH489" si="88">IF($A$3="РЕГИОНЫ",ROUND($AG480*(1-($L$6-$F$4))*(1-$F$3)*(1+$AG$2)*$AG$1,2),0)</f>
        <v>0</v>
      </c>
      <c r="AI480" s="287">
        <f>_xlfn.IFNA(VLOOKUP(AD:AD,грп!B:C,2,0),0)</f>
        <v>0</v>
      </c>
      <c r="AJ480" s="607">
        <v>2</v>
      </c>
      <c r="AK480" s="672">
        <f t="shared" si="79"/>
        <v>0</v>
      </c>
      <c r="AL480" s="174"/>
    </row>
    <row r="481" spans="1:39" s="4" customFormat="1" ht="12" customHeight="1" outlineLevel="1" x14ac:dyDescent="0.35">
      <c r="A481" s="307" t="s">
        <v>10402</v>
      </c>
      <c r="B481" s="308" t="s">
        <v>6328</v>
      </c>
      <c r="C481" s="290" t="s">
        <v>555</v>
      </c>
      <c r="D481" s="310" t="s">
        <v>2830</v>
      </c>
      <c r="E481" s="322" t="s">
        <v>197</v>
      </c>
      <c r="F481" s="293"/>
      <c r="G481" s="293"/>
      <c r="H481" s="294">
        <v>8</v>
      </c>
      <c r="I481" s="294" t="str">
        <f>IFERROR(_xlfn.IFNA(VLOOKUP($D:$D,history!$I:$Y,3,0),VLOOKUP(E:E,history!$H:$Y,4,0)),"--")</f>
        <v>V</v>
      </c>
      <c r="J481" s="282" t="s">
        <v>9868</v>
      </c>
      <c r="K481" s="282" t="str">
        <f t="shared" si="78"/>
        <v/>
      </c>
      <c r="L481" s="312">
        <f t="shared" si="86"/>
        <v>2258.08</v>
      </c>
      <c r="M481" s="312">
        <f t="shared" si="87"/>
        <v>3421.34</v>
      </c>
      <c r="N481" s="297" t="str">
        <f>_xlfn.IFNA(VLOOKUP($E:$E,'1'!$A:$E,3,0),"")</f>
        <v/>
      </c>
      <c r="O481" s="297" t="str">
        <f>_xlfn.IFNA(VLOOKUP($E:$E,'2'!$A:$E,3,0),"")</f>
        <v/>
      </c>
      <c r="P481" s="297" t="str">
        <f>_xlfn.IFNA(VLOOKUP($E:$E,'3'!$A:$D,3,0),"")</f>
        <v/>
      </c>
      <c r="Q481" s="297" t="str">
        <f>_xlfn.IFNA(VLOOKUP($E:$E,'4'!$A:$F,3,0),"")</f>
        <v/>
      </c>
      <c r="R481" s="297" t="str">
        <f>_xlfn.IFNA(VLOOKUP($E:$E,'5'!$A:$F,3,0),"")</f>
        <v/>
      </c>
      <c r="S481" s="297" t="str">
        <f>_xlfn.IFNA(VLOOKUP($E:$E,'6'!$A:$F,3,0),"")</f>
        <v/>
      </c>
      <c r="T481" s="313">
        <v>1</v>
      </c>
      <c r="U481" s="313">
        <v>1</v>
      </c>
      <c r="V481" s="313">
        <v>8</v>
      </c>
      <c r="W481" s="314">
        <v>2.0129999999999999</v>
      </c>
      <c r="X481" s="315">
        <v>1.15079365E-2</v>
      </c>
      <c r="Y481" s="749">
        <v>3250</v>
      </c>
      <c r="Z481" s="282"/>
      <c r="AA481" s="316" t="s">
        <v>10393</v>
      </c>
      <c r="AB481" s="282" t="s">
        <v>9163</v>
      </c>
      <c r="AC481" s="317" t="s">
        <v>2104</v>
      </c>
      <c r="AD481" s="318" t="s">
        <v>2710</v>
      </c>
      <c r="AE481" s="319">
        <v>0</v>
      </c>
      <c r="AF481" s="319" t="s">
        <v>11273</v>
      </c>
      <c r="AG481" s="320">
        <v>42.89</v>
      </c>
      <c r="AH481" s="321">
        <f t="shared" si="88"/>
        <v>0</v>
      </c>
      <c r="AI481" s="287">
        <f>_xlfn.IFNA(VLOOKUP(AD:AD,грп!B:C,2,0),0)</f>
        <v>0</v>
      </c>
      <c r="AJ481" s="607">
        <v>16</v>
      </c>
      <c r="AK481" s="672" t="str">
        <f t="shared" si="79"/>
        <v xml:space="preserve"> </v>
      </c>
      <c r="AL481" s="174"/>
    </row>
    <row r="482" spans="1:39" s="4" customFormat="1" ht="12" customHeight="1" outlineLevel="1" x14ac:dyDescent="0.35">
      <c r="A482" s="307" t="s">
        <v>10402</v>
      </c>
      <c r="B482" s="308" t="s">
        <v>6329</v>
      </c>
      <c r="C482" s="290" t="s">
        <v>555</v>
      </c>
      <c r="D482" s="310" t="s">
        <v>3143</v>
      </c>
      <c r="E482" s="322" t="s">
        <v>698</v>
      </c>
      <c r="F482" s="293"/>
      <c r="G482" s="293"/>
      <c r="H482" s="294">
        <v>11</v>
      </c>
      <c r="I482" s="294" t="str">
        <f>IFERROR(_xlfn.IFNA(VLOOKUP($D:$D,history!$I:$Y,3,0),VLOOKUP(E:E,history!$H:$Y,4,0)),"--")</f>
        <v>--</v>
      </c>
      <c r="J482" s="282" t="s">
        <v>9868</v>
      </c>
      <c r="K482" s="282" t="str">
        <f t="shared" si="78"/>
        <v/>
      </c>
      <c r="L482" s="312">
        <f t="shared" si="86"/>
        <v>3471.1</v>
      </c>
      <c r="M482" s="312">
        <f t="shared" si="87"/>
        <v>5259.24</v>
      </c>
      <c r="N482" s="297" t="str">
        <f>_xlfn.IFNA(VLOOKUP($E:$E,'1'!$A:$E,3,0),"")</f>
        <v/>
      </c>
      <c r="O482" s="297" t="str">
        <f>_xlfn.IFNA(VLOOKUP($E:$E,'2'!$A:$E,3,0),"")</f>
        <v/>
      </c>
      <c r="P482" s="297" t="str">
        <f>_xlfn.IFNA(VLOOKUP($E:$E,'3'!$A:$D,3,0),"")</f>
        <v/>
      </c>
      <c r="Q482" s="297" t="str">
        <f>_xlfn.IFNA(VLOOKUP($E:$E,'4'!$A:$F,3,0),"")</f>
        <v/>
      </c>
      <c r="R482" s="297" t="str">
        <f>_xlfn.IFNA(VLOOKUP($E:$E,'5'!$A:$F,3,0),"")</f>
        <v/>
      </c>
      <c r="S482" s="297" t="str">
        <f>_xlfn.IFNA(VLOOKUP($E:$E,'6'!$A:$F,3,0),"")</f>
        <v/>
      </c>
      <c r="T482" s="313">
        <v>1</v>
      </c>
      <c r="U482" s="313">
        <v>1</v>
      </c>
      <c r="V482" s="313">
        <v>4</v>
      </c>
      <c r="W482" s="314">
        <v>1.895</v>
      </c>
      <c r="X482" s="315">
        <v>8.8800000000000007E-3</v>
      </c>
      <c r="Y482" s="749">
        <v>5050</v>
      </c>
      <c r="Z482" s="282"/>
      <c r="AA482" s="316" t="s">
        <v>10391</v>
      </c>
      <c r="AB482" s="282" t="s">
        <v>9163</v>
      </c>
      <c r="AC482" s="317" t="s">
        <v>2104</v>
      </c>
      <c r="AD482" s="318" t="s">
        <v>2710</v>
      </c>
      <c r="AE482" s="319">
        <v>0</v>
      </c>
      <c r="AF482" s="319" t="s">
        <v>11273</v>
      </c>
      <c r="AG482" s="320">
        <v>65.930000000000007</v>
      </c>
      <c r="AH482" s="321">
        <f t="shared" si="88"/>
        <v>0</v>
      </c>
      <c r="AI482" s="287">
        <f>_xlfn.IFNA(VLOOKUP(AD:AD,грп!B:C,2,0),0)</f>
        <v>0</v>
      </c>
      <c r="AJ482" s="607">
        <v>35</v>
      </c>
      <c r="AK482" s="672" t="str">
        <f t="shared" si="79"/>
        <v xml:space="preserve"> </v>
      </c>
      <c r="AL482" s="174"/>
    </row>
    <row r="483" spans="1:39" s="4" customFormat="1" ht="12" customHeight="1" outlineLevel="1" x14ac:dyDescent="0.35">
      <c r="A483" s="307" t="s">
        <v>10402</v>
      </c>
      <c r="B483" s="308" t="s">
        <v>6330</v>
      </c>
      <c r="C483" s="290" t="s">
        <v>555</v>
      </c>
      <c r="D483" s="310" t="s">
        <v>2831</v>
      </c>
      <c r="E483" s="322" t="s">
        <v>297</v>
      </c>
      <c r="F483" s="293"/>
      <c r="G483" s="293"/>
      <c r="H483" s="294"/>
      <c r="I483" s="294" t="str">
        <f>IFERROR(_xlfn.IFNA(VLOOKUP($D:$D,history!$I:$Y,3,0),VLOOKUP(E:E,history!$H:$Y,4,0)),"--")</f>
        <v>--</v>
      </c>
      <c r="J483" s="282" t="s">
        <v>5946</v>
      </c>
      <c r="K483" s="282" t="str">
        <f t="shared" si="78"/>
        <v/>
      </c>
      <c r="L483" s="312">
        <f t="shared" si="86"/>
        <v>3537.44</v>
      </c>
      <c r="M483" s="312">
        <f t="shared" si="87"/>
        <v>5359.75</v>
      </c>
      <c r="N483" s="297" t="str">
        <f>_xlfn.IFNA(VLOOKUP($E:$E,'1'!$A:$E,3,0),"")</f>
        <v/>
      </c>
      <c r="O483" s="297" t="str">
        <f>_xlfn.IFNA(VLOOKUP($E:$E,'2'!$A:$E,3,0),"")</f>
        <v/>
      </c>
      <c r="P483" s="297" t="str">
        <f>_xlfn.IFNA(VLOOKUP($E:$E,'3'!$A:$D,3,0),"")</f>
        <v/>
      </c>
      <c r="Q483" s="297" t="str">
        <f>_xlfn.IFNA(VLOOKUP($E:$E,'4'!$A:$F,3,0),"")</f>
        <v/>
      </c>
      <c r="R483" s="297" t="str">
        <f>_xlfn.IFNA(VLOOKUP($E:$E,'5'!$A:$F,3,0),"")</f>
        <v/>
      </c>
      <c r="S483" s="297" t="str">
        <f>_xlfn.IFNA(VLOOKUP($E:$E,'6'!$A:$F,3,0),"")</f>
        <v/>
      </c>
      <c r="T483" s="313">
        <v>1</v>
      </c>
      <c r="U483" s="313">
        <v>1</v>
      </c>
      <c r="V483" s="313">
        <v>2</v>
      </c>
      <c r="W483" s="314">
        <v>3.25</v>
      </c>
      <c r="X483" s="315">
        <v>2.6259999999999999E-2</v>
      </c>
      <c r="Y483" s="749">
        <v>5090</v>
      </c>
      <c r="Z483" s="282"/>
      <c r="AA483" s="316" t="s">
        <v>10390</v>
      </c>
      <c r="AB483" s="282" t="s">
        <v>9163</v>
      </c>
      <c r="AC483" s="317" t="s">
        <v>2104</v>
      </c>
      <c r="AD483" s="318" t="s">
        <v>2710</v>
      </c>
      <c r="AE483" s="319">
        <v>0</v>
      </c>
      <c r="AF483" s="319" t="s">
        <v>11273</v>
      </c>
      <c r="AG483" s="320">
        <v>67.19</v>
      </c>
      <c r="AH483" s="321">
        <f t="shared" si="88"/>
        <v>0</v>
      </c>
      <c r="AI483" s="287">
        <f>_xlfn.IFNA(VLOOKUP(AD:AD,грп!B:C,2,0),0)</f>
        <v>0</v>
      </c>
      <c r="AJ483" s="607">
        <v>0</v>
      </c>
      <c r="AK483" s="672" t="str">
        <f t="shared" si="79"/>
        <v xml:space="preserve"> </v>
      </c>
      <c r="AL483" s="174"/>
    </row>
    <row r="484" spans="1:39" s="4" customFormat="1" ht="12" customHeight="1" outlineLevel="1" x14ac:dyDescent="0.35">
      <c r="A484" s="307" t="s">
        <v>10402</v>
      </c>
      <c r="B484" s="308" t="s">
        <v>6331</v>
      </c>
      <c r="C484" s="290" t="s">
        <v>555</v>
      </c>
      <c r="D484" s="310" t="s">
        <v>2832</v>
      </c>
      <c r="E484" s="322" t="s">
        <v>299</v>
      </c>
      <c r="F484" s="293"/>
      <c r="G484" s="293"/>
      <c r="H484" s="294">
        <v>9</v>
      </c>
      <c r="I484" s="294" t="str">
        <f>IFERROR(_xlfn.IFNA(VLOOKUP($D:$D,history!$I:$Y,3,0),VLOOKUP(E:E,history!$H:$Y,4,0)),"--")</f>
        <v>--</v>
      </c>
      <c r="J484" s="282" t="s">
        <v>9868</v>
      </c>
      <c r="K484" s="282" t="str">
        <f t="shared" si="78"/>
        <v/>
      </c>
      <c r="L484" s="312">
        <f t="shared" si="86"/>
        <v>3746.97</v>
      </c>
      <c r="M484" s="312">
        <f t="shared" si="87"/>
        <v>5677.23</v>
      </c>
      <c r="N484" s="297" t="str">
        <f>_xlfn.IFNA(VLOOKUP($E:$E,'1'!$A:$E,3,0),"")</f>
        <v/>
      </c>
      <c r="O484" s="297" t="str">
        <f>_xlfn.IFNA(VLOOKUP($E:$E,'2'!$A:$E,3,0),"")</f>
        <v/>
      </c>
      <c r="P484" s="297" t="str">
        <f>_xlfn.IFNA(VLOOKUP($E:$E,'3'!$A:$D,3,0),"")</f>
        <v/>
      </c>
      <c r="Q484" s="297" t="str">
        <f>_xlfn.IFNA(VLOOKUP($E:$E,'4'!$A:$F,3,0),"")</f>
        <v/>
      </c>
      <c r="R484" s="297" t="str">
        <f>_xlfn.IFNA(VLOOKUP($E:$E,'5'!$A:$F,3,0),"")</f>
        <v/>
      </c>
      <c r="S484" s="297" t="str">
        <f>_xlfn.IFNA(VLOOKUP($E:$E,'6'!$A:$F,3,0),"")</f>
        <v/>
      </c>
      <c r="T484" s="313">
        <v>1</v>
      </c>
      <c r="U484" s="313">
        <v>1</v>
      </c>
      <c r="V484" s="313">
        <v>2</v>
      </c>
      <c r="W484" s="314">
        <v>2.7050000000000001</v>
      </c>
      <c r="X484" s="315">
        <v>1.8590308400000002E-2</v>
      </c>
      <c r="Y484" s="749">
        <v>5390</v>
      </c>
      <c r="Z484" s="282"/>
      <c r="AA484" s="316" t="s">
        <v>10393</v>
      </c>
      <c r="AB484" s="282" t="s">
        <v>9163</v>
      </c>
      <c r="AC484" s="317" t="s">
        <v>2104</v>
      </c>
      <c r="AD484" s="318" t="s">
        <v>2710</v>
      </c>
      <c r="AE484" s="319">
        <v>0</v>
      </c>
      <c r="AF484" s="319" t="s">
        <v>11273</v>
      </c>
      <c r="AG484" s="320">
        <v>71.17</v>
      </c>
      <c r="AH484" s="321">
        <f t="shared" si="88"/>
        <v>0</v>
      </c>
      <c r="AI484" s="287">
        <f>_xlfn.IFNA(VLOOKUP(AD:AD,грп!B:C,2,0),0)</f>
        <v>0</v>
      </c>
      <c r="AJ484" s="607">
        <v>1</v>
      </c>
      <c r="AK484" s="672" t="str">
        <f t="shared" si="79"/>
        <v xml:space="preserve"> </v>
      </c>
      <c r="AL484" s="174"/>
    </row>
    <row r="485" spans="1:39" s="4" customFormat="1" ht="12" customHeight="1" outlineLevel="1" x14ac:dyDescent="0.35">
      <c r="A485" s="307" t="s">
        <v>10402</v>
      </c>
      <c r="B485" s="308" t="s">
        <v>6332</v>
      </c>
      <c r="C485" s="309"/>
      <c r="D485" s="310" t="s">
        <v>3406</v>
      </c>
      <c r="E485" s="292" t="s">
        <v>3407</v>
      </c>
      <c r="F485" s="293"/>
      <c r="G485" s="293"/>
      <c r="H485" s="294"/>
      <c r="I485" s="294" t="str">
        <f>IFERROR(_xlfn.IFNA(VLOOKUP($D:$D,history!$I:$Y,3,0),VLOOKUP(E:E,history!$H:$Y,4,0)),"--")</f>
        <v>--</v>
      </c>
      <c r="J485" s="282" t="s">
        <v>5946</v>
      </c>
      <c r="K485" s="282" t="str">
        <f t="shared" si="78"/>
        <v/>
      </c>
      <c r="L485" s="312">
        <f t="shared" si="86"/>
        <v>4226.6000000000004</v>
      </c>
      <c r="M485" s="312">
        <f t="shared" si="87"/>
        <v>6403.94</v>
      </c>
      <c r="N485" s="297" t="str">
        <f>_xlfn.IFNA(VLOOKUP($E:$E,'1'!$A:$E,3,0),"")</f>
        <v/>
      </c>
      <c r="O485" s="297" t="str">
        <f>_xlfn.IFNA(VLOOKUP($E:$E,'2'!$A:$E,3,0),"")</f>
        <v/>
      </c>
      <c r="P485" s="297" t="str">
        <f>_xlfn.IFNA(VLOOKUP($E:$E,'3'!$A:$D,3,0),"")</f>
        <v/>
      </c>
      <c r="Q485" s="297" t="str">
        <f>_xlfn.IFNA(VLOOKUP($E:$E,'4'!$A:$F,3,0),"")</f>
        <v/>
      </c>
      <c r="R485" s="297" t="str">
        <f>_xlfn.IFNA(VLOOKUP($E:$E,'5'!$A:$F,3,0),"")</f>
        <v/>
      </c>
      <c r="S485" s="297" t="str">
        <f>_xlfn.IFNA(VLOOKUP($E:$E,'6'!$A:$F,3,0),"")</f>
        <v/>
      </c>
      <c r="T485" s="313">
        <v>1</v>
      </c>
      <c r="U485" s="313">
        <v>1</v>
      </c>
      <c r="V485" s="313">
        <v>4</v>
      </c>
      <c r="W485" s="314">
        <v>2.1930000000000001</v>
      </c>
      <c r="X485" s="315">
        <v>1.0714285699999999E-2</v>
      </c>
      <c r="Y485" s="749">
        <v>6090</v>
      </c>
      <c r="Z485" s="282"/>
      <c r="AA485" s="316" t="s">
        <v>10390</v>
      </c>
      <c r="AB485" s="282" t="s">
        <v>9163</v>
      </c>
      <c r="AC485" s="317" t="s">
        <v>2104</v>
      </c>
      <c r="AD485" s="318" t="s">
        <v>2710</v>
      </c>
      <c r="AE485" s="319">
        <v>0</v>
      </c>
      <c r="AF485" s="319" t="s">
        <v>11273</v>
      </c>
      <c r="AG485" s="320">
        <v>80.28</v>
      </c>
      <c r="AH485" s="321">
        <f t="shared" si="88"/>
        <v>0</v>
      </c>
      <c r="AI485" s="287">
        <f>_xlfn.IFNA(VLOOKUP(AD:AD,грп!B:C,2,0),0)</f>
        <v>0</v>
      </c>
      <c r="AJ485" s="607">
        <v>0</v>
      </c>
      <c r="AK485" s="672">
        <f t="shared" si="79"/>
        <v>0</v>
      </c>
      <c r="AL485" s="174"/>
    </row>
    <row r="486" spans="1:39" s="4" customFormat="1" ht="12" customHeight="1" outlineLevel="1" x14ac:dyDescent="0.35">
      <c r="A486" s="307" t="s">
        <v>339</v>
      </c>
      <c r="B486" s="308" t="s">
        <v>6333</v>
      </c>
      <c r="C486" s="290" t="s">
        <v>555</v>
      </c>
      <c r="D486" s="310" t="s">
        <v>3196</v>
      </c>
      <c r="E486" s="322" t="s">
        <v>549</v>
      </c>
      <c r="F486" s="293"/>
      <c r="G486" s="293"/>
      <c r="H486" s="294"/>
      <c r="I486" s="294" t="str">
        <f>IFERROR(_xlfn.IFNA(VLOOKUP($D:$D,history!$I:$Y,3,0),VLOOKUP(E:E,history!$H:$Y,4,0)),"--")</f>
        <v>--</v>
      </c>
      <c r="J486" s="282" t="s">
        <v>9870</v>
      </c>
      <c r="K486" s="282" t="str">
        <f t="shared" si="78"/>
        <v/>
      </c>
      <c r="L486" s="312">
        <f t="shared" si="86"/>
        <v>1555.75</v>
      </c>
      <c r="M486" s="312">
        <f t="shared" si="87"/>
        <v>2357.1999999999998</v>
      </c>
      <c r="N486" s="297" t="str">
        <f>_xlfn.IFNA(VLOOKUP($E:$E,'1'!$A:$E,3,0),"")</f>
        <v/>
      </c>
      <c r="O486" s="297" t="str">
        <f>_xlfn.IFNA(VLOOKUP($E:$E,'2'!$A:$E,3,0),"")</f>
        <v/>
      </c>
      <c r="P486" s="297" t="str">
        <f>_xlfn.IFNA(VLOOKUP($E:$E,'3'!$A:$D,3,0),"")</f>
        <v/>
      </c>
      <c r="Q486" s="297" t="str">
        <f>_xlfn.IFNA(VLOOKUP($E:$E,'4'!$A:$F,3,0),"")</f>
        <v/>
      </c>
      <c r="R486" s="297" t="str">
        <f>_xlfn.IFNA(VLOOKUP($E:$E,'5'!$A:$F,3,0),"")</f>
        <v/>
      </c>
      <c r="S486" s="297" t="str">
        <f>_xlfn.IFNA(VLOOKUP($E:$E,'6'!$A:$F,3,0),"")</f>
        <v/>
      </c>
      <c r="T486" s="313">
        <v>1</v>
      </c>
      <c r="U486" s="313">
        <v>1</v>
      </c>
      <c r="V486" s="313">
        <v>5</v>
      </c>
      <c r="W486" s="314">
        <v>1.57</v>
      </c>
      <c r="X486" s="315">
        <v>9.4999999999999998E-3</v>
      </c>
      <c r="Y486" s="749">
        <v>2150</v>
      </c>
      <c r="Z486" s="282"/>
      <c r="AA486" s="316" t="s">
        <v>10390</v>
      </c>
      <c r="AB486" s="282" t="s">
        <v>9884</v>
      </c>
      <c r="AC486" s="317" t="s">
        <v>2104</v>
      </c>
      <c r="AD486" s="318" t="s">
        <v>2710</v>
      </c>
      <c r="AE486" s="319">
        <v>0</v>
      </c>
      <c r="AF486" s="319" t="s">
        <v>11273</v>
      </c>
      <c r="AG486" s="320">
        <v>29.55</v>
      </c>
      <c r="AH486" s="321">
        <f t="shared" si="88"/>
        <v>0</v>
      </c>
      <c r="AI486" s="287">
        <f>_xlfn.IFNA(VLOOKUP(AD:AD,грп!B:C,2,0),0)</f>
        <v>0</v>
      </c>
      <c r="AJ486" s="607">
        <v>8</v>
      </c>
      <c r="AK486" s="672" t="str">
        <f t="shared" si="79"/>
        <v xml:space="preserve"> </v>
      </c>
      <c r="AL486" s="174"/>
    </row>
    <row r="487" spans="1:39" s="4" customFormat="1" ht="12" customHeight="1" outlineLevel="1" x14ac:dyDescent="0.35">
      <c r="A487" s="307" t="s">
        <v>339</v>
      </c>
      <c r="B487" s="308" t="s">
        <v>6334</v>
      </c>
      <c r="C487" s="323"/>
      <c r="D487" s="310" t="s">
        <v>2781</v>
      </c>
      <c r="E487" s="292" t="s">
        <v>2782</v>
      </c>
      <c r="F487" s="293"/>
      <c r="G487" s="293"/>
      <c r="H487" s="294">
        <v>5</v>
      </c>
      <c r="I487" s="294" t="str">
        <f>IFERROR(_xlfn.IFNA(VLOOKUP($D:$D,history!$I:$Y,3,0),VLOOKUP(E:E,history!$H:$Y,4,0)),"--")</f>
        <v>--</v>
      </c>
      <c r="J487" s="282" t="s">
        <v>9870</v>
      </c>
      <c r="K487" s="282" t="str">
        <f t="shared" si="78"/>
        <v/>
      </c>
      <c r="L487" s="312">
        <f t="shared" si="86"/>
        <v>2224.91</v>
      </c>
      <c r="M487" s="312">
        <f t="shared" si="87"/>
        <v>3371.08</v>
      </c>
      <c r="N487" s="297" t="str">
        <f>_xlfn.IFNA(VLOOKUP($E:$E,'1'!$A:$E,3,0),"")</f>
        <v/>
      </c>
      <c r="O487" s="297" t="str">
        <f>_xlfn.IFNA(VLOOKUP($E:$E,'2'!$A:$E,3,0),"")</f>
        <v/>
      </c>
      <c r="P487" s="297" t="str">
        <f>_xlfn.IFNA(VLOOKUP($E:$E,'3'!$A:$D,3,0),"")</f>
        <v/>
      </c>
      <c r="Q487" s="297" t="str">
        <f>_xlfn.IFNA(VLOOKUP($E:$E,'4'!$A:$F,3,0),"")</f>
        <v/>
      </c>
      <c r="R487" s="297" t="str">
        <f>_xlfn.IFNA(VLOOKUP($E:$E,'5'!$A:$F,3,0),"")</f>
        <v/>
      </c>
      <c r="S487" s="297" t="str">
        <f>_xlfn.IFNA(VLOOKUP($E:$E,'6'!$A:$F,3,0),"")</f>
        <v/>
      </c>
      <c r="T487" s="313">
        <v>1</v>
      </c>
      <c r="U487" s="313">
        <v>1</v>
      </c>
      <c r="V487" s="313">
        <v>8</v>
      </c>
      <c r="W487" s="314">
        <v>1.494</v>
      </c>
      <c r="X487" s="315">
        <v>1.13125E-2</v>
      </c>
      <c r="Y487" s="749">
        <v>3050</v>
      </c>
      <c r="Z487" s="282"/>
      <c r="AA487" s="316" t="s">
        <v>10392</v>
      </c>
      <c r="AB487" s="282" t="s">
        <v>9163</v>
      </c>
      <c r="AC487" s="317" t="s">
        <v>2104</v>
      </c>
      <c r="AD487" s="318" t="s">
        <v>2710</v>
      </c>
      <c r="AE487" s="319">
        <v>0</v>
      </c>
      <c r="AF487" s="319" t="s">
        <v>11273</v>
      </c>
      <c r="AG487" s="320">
        <v>42.26</v>
      </c>
      <c r="AH487" s="321">
        <f t="shared" si="88"/>
        <v>0</v>
      </c>
      <c r="AI487" s="287">
        <f>_xlfn.IFNA(VLOOKUP(AD:AD,грп!B:C,2,0),0)</f>
        <v>0</v>
      </c>
      <c r="AJ487" s="607">
        <v>26</v>
      </c>
      <c r="AK487" s="672">
        <f t="shared" si="79"/>
        <v>0</v>
      </c>
      <c r="AL487" s="174"/>
    </row>
    <row r="488" spans="1:39" s="12" customFormat="1" ht="12" customHeight="1" outlineLevel="1" x14ac:dyDescent="0.35">
      <c r="A488" s="307" t="s">
        <v>339</v>
      </c>
      <c r="B488" s="308" t="s">
        <v>6335</v>
      </c>
      <c r="C488" s="290" t="s">
        <v>555</v>
      </c>
      <c r="D488" s="310" t="s">
        <v>10101</v>
      </c>
      <c r="E488" s="322" t="s">
        <v>550</v>
      </c>
      <c r="F488" s="293"/>
      <c r="G488" s="293"/>
      <c r="H488" s="294">
        <v>2</v>
      </c>
      <c r="I488" s="294" t="str">
        <f>IFERROR(_xlfn.IFNA(VLOOKUP($D:$D,history!$I:$Y,3,0),VLOOKUP(E:E,history!$H:$Y,4,0)),"--")</f>
        <v>--</v>
      </c>
      <c r="J488" s="282" t="s">
        <v>9868</v>
      </c>
      <c r="K488" s="282" t="str">
        <f t="shared" si="78"/>
        <v/>
      </c>
      <c r="L488" s="312">
        <f t="shared" si="86"/>
        <v>2779.3</v>
      </c>
      <c r="M488" s="312">
        <f t="shared" si="87"/>
        <v>4211.0600000000004</v>
      </c>
      <c r="N488" s="297" t="str">
        <f>_xlfn.IFNA(VLOOKUP($E:$E,'1'!$A:$E,3,0),"")</f>
        <v/>
      </c>
      <c r="O488" s="297" t="str">
        <f>_xlfn.IFNA(VLOOKUP($E:$E,'2'!$A:$E,3,0),"")</f>
        <v/>
      </c>
      <c r="P488" s="297" t="str">
        <f>_xlfn.IFNA(VLOOKUP($E:$E,'3'!$A:$D,3,0),"")</f>
        <v/>
      </c>
      <c r="Q488" s="297" t="str">
        <f>_xlfn.IFNA(VLOOKUP($E:$E,'4'!$A:$F,3,0),"")</f>
        <v/>
      </c>
      <c r="R488" s="297" t="str">
        <f>_xlfn.IFNA(VLOOKUP($E:$E,'5'!$A:$F,3,0),"")</f>
        <v/>
      </c>
      <c r="S488" s="297" t="str">
        <f>_xlfn.IFNA(VLOOKUP($E:$E,'6'!$A:$F,3,0),"")</f>
        <v/>
      </c>
      <c r="T488" s="313">
        <v>1</v>
      </c>
      <c r="U488" s="313">
        <v>1</v>
      </c>
      <c r="V488" s="313">
        <v>4</v>
      </c>
      <c r="W488" s="314">
        <v>1.75</v>
      </c>
      <c r="X488" s="315">
        <v>1.1900000000000001E-2</v>
      </c>
      <c r="Y488" s="749">
        <v>3790</v>
      </c>
      <c r="Z488" s="282"/>
      <c r="AA488" s="316" t="s">
        <v>10390</v>
      </c>
      <c r="AB488" s="282" t="s">
        <v>9163</v>
      </c>
      <c r="AC488" s="317" t="s">
        <v>2104</v>
      </c>
      <c r="AD488" s="318" t="s">
        <v>2710</v>
      </c>
      <c r="AE488" s="319">
        <v>0</v>
      </c>
      <c r="AF488" s="319" t="s">
        <v>11273</v>
      </c>
      <c r="AG488" s="320">
        <v>52.79</v>
      </c>
      <c r="AH488" s="321">
        <f t="shared" si="88"/>
        <v>0</v>
      </c>
      <c r="AI488" s="287">
        <f>_xlfn.IFNA(VLOOKUP(AD:AD,грп!B:C,2,0),0)</f>
        <v>0</v>
      </c>
      <c r="AJ488" s="607">
        <v>26</v>
      </c>
      <c r="AK488" s="672" t="str">
        <f t="shared" si="79"/>
        <v xml:space="preserve"> </v>
      </c>
      <c r="AL488" s="174"/>
      <c r="AM488" s="4"/>
    </row>
    <row r="489" spans="1:39" s="4" customFormat="1" ht="12" customHeight="1" outlineLevel="1" x14ac:dyDescent="0.35">
      <c r="A489" s="307" t="s">
        <v>10402</v>
      </c>
      <c r="B489" s="308" t="s">
        <v>6336</v>
      </c>
      <c r="C489" s="325" t="s">
        <v>1916</v>
      </c>
      <c r="D489" s="310" t="s">
        <v>10543</v>
      </c>
      <c r="E489" s="322" t="s">
        <v>460</v>
      </c>
      <c r="F489" s="293"/>
      <c r="G489" s="293"/>
      <c r="H489" s="294">
        <v>40</v>
      </c>
      <c r="I489" s="294" t="str">
        <f>IFERROR(_xlfn.IFNA(VLOOKUP($D:$D,history!$I:$Y,3,0),VLOOKUP(E:E,history!$H:$Y,4,0)),"--")</f>
        <v>--</v>
      </c>
      <c r="J489" s="282" t="s">
        <v>9869</v>
      </c>
      <c r="K489" s="282" t="str">
        <f t="shared" si="78"/>
        <v/>
      </c>
      <c r="L489" s="326">
        <f>M489</f>
        <v>310</v>
      </c>
      <c r="M489" s="327">
        <v>310</v>
      </c>
      <c r="N489" s="297" t="str">
        <f>_xlfn.IFNA(VLOOKUP($E:$E,'1'!$A:$E,3,0),"")</f>
        <v/>
      </c>
      <c r="O489" s="297" t="str">
        <f>_xlfn.IFNA(VLOOKUP($E:$E,'2'!$A:$E,3,0),"")</f>
        <v/>
      </c>
      <c r="P489" s="297" t="str">
        <f>_xlfn.IFNA(VLOOKUP($E:$E,'3'!$A:$D,3,0),"")</f>
        <v/>
      </c>
      <c r="Q489" s="297" t="str">
        <f>_xlfn.IFNA(VLOOKUP($E:$E,'4'!$A:$F,3,0),"")</f>
        <v/>
      </c>
      <c r="R489" s="297" t="str">
        <f>_xlfn.IFNA(VLOOKUP($E:$E,'5'!$A:$F,3,0),"")</f>
        <v/>
      </c>
      <c r="S489" s="297" t="str">
        <f>_xlfn.IFNA(VLOOKUP($E:$E,'6'!$A:$F,3,0),"")</f>
        <v/>
      </c>
      <c r="T489" s="313">
        <v>1</v>
      </c>
      <c r="U489" s="313">
        <v>1</v>
      </c>
      <c r="V489" s="313">
        <v>10</v>
      </c>
      <c r="W489" s="314">
        <v>0.4</v>
      </c>
      <c r="X489" s="315">
        <v>2.8800000000000002E-3</v>
      </c>
      <c r="Y489" s="749">
        <v>430</v>
      </c>
      <c r="Z489" s="282"/>
      <c r="AA489" s="316" t="s">
        <v>393</v>
      </c>
      <c r="AB489" s="282" t="s">
        <v>9885</v>
      </c>
      <c r="AC489" s="317" t="s">
        <v>2081</v>
      </c>
      <c r="AD489" s="318" t="s">
        <v>11313</v>
      </c>
      <c r="AE489" s="319">
        <v>0</v>
      </c>
      <c r="AF489" s="319" t="s">
        <v>11305</v>
      </c>
      <c r="AG489" s="320">
        <v>2.86</v>
      </c>
      <c r="AH489" s="321">
        <f t="shared" si="88"/>
        <v>0</v>
      </c>
      <c r="AI489" s="287">
        <f>_xlfn.IFNA(VLOOKUP(AD:AD,грп!B:C,2,0),0)</f>
        <v>0</v>
      </c>
      <c r="AJ489" s="607">
        <v>0</v>
      </c>
      <c r="AK489" s="672" t="str">
        <f t="shared" si="79"/>
        <v>спеццена</v>
      </c>
      <c r="AL489" s="174"/>
    </row>
    <row r="490" spans="1:39" s="4" customFormat="1" ht="12" customHeight="1" x14ac:dyDescent="0.35">
      <c r="A490" s="288"/>
      <c r="B490" s="289"/>
      <c r="C490" s="290" t="s">
        <v>555</v>
      </c>
      <c r="D490" s="291" t="s">
        <v>4185</v>
      </c>
      <c r="E490" s="292"/>
      <c r="F490" s="293"/>
      <c r="G490" s="293"/>
      <c r="H490" s="294"/>
      <c r="I490" s="294"/>
      <c r="J490" s="282" t="s">
        <v>393</v>
      </c>
      <c r="K490" s="282" t="str">
        <f t="shared" si="78"/>
        <v/>
      </c>
      <c r="L490" s="295"/>
      <c r="M490" s="296"/>
      <c r="N490" s="297"/>
      <c r="O490" s="297"/>
      <c r="P490" s="297"/>
      <c r="Q490" s="297" t="str">
        <f>_xlfn.IFNA(VLOOKUP($E:$E,'4'!$A:$F,3,0),"")</f>
        <v/>
      </c>
      <c r="R490" s="297" t="str">
        <f>_xlfn.IFNA(VLOOKUP($E:$E,'5'!$A:$F,3,0),"")</f>
        <v/>
      </c>
      <c r="S490" s="297"/>
      <c r="T490" s="298"/>
      <c r="U490" s="299"/>
      <c r="V490" s="299"/>
      <c r="W490" s="300"/>
      <c r="X490" s="301"/>
      <c r="Y490" s="749"/>
      <c r="Z490" s="282"/>
      <c r="AA490" s="280"/>
      <c r="AB490" s="280" t="s">
        <v>393</v>
      </c>
      <c r="AC490" s="302"/>
      <c r="AD490" s="338" t="s">
        <v>4185</v>
      </c>
      <c r="AE490" s="280"/>
      <c r="AF490" s="329"/>
      <c r="AG490" s="305"/>
      <c r="AH490" s="306"/>
      <c r="AI490" s="287">
        <f>_xlfn.IFNA(VLOOKUP(AD:AD,грп!B:C,2,0),0)</f>
        <v>0</v>
      </c>
      <c r="AJ490" s="607">
        <v>0</v>
      </c>
      <c r="AK490" s="672" t="str">
        <f t="shared" si="79"/>
        <v xml:space="preserve"> </v>
      </c>
      <c r="AL490" s="174"/>
    </row>
    <row r="491" spans="1:39" s="4" customFormat="1" ht="12" customHeight="1" outlineLevel="1" x14ac:dyDescent="0.35">
      <c r="A491" s="307" t="s">
        <v>10402</v>
      </c>
      <c r="B491" s="308" t="s">
        <v>6337</v>
      </c>
      <c r="C491" s="309"/>
      <c r="D491" s="310" t="s">
        <v>4808</v>
      </c>
      <c r="E491" s="322" t="s">
        <v>4092</v>
      </c>
      <c r="F491" s="293"/>
      <c r="G491" s="293"/>
      <c r="H491" s="294"/>
      <c r="I491" s="294" t="str">
        <f>IFERROR(_xlfn.IFNA(VLOOKUP($D:$D,history!$I:$Y,3,0),VLOOKUP(E:E,history!$H:$Y,4,0)),"--")</f>
        <v>--</v>
      </c>
      <c r="J491" s="282" t="s">
        <v>5946</v>
      </c>
      <c r="K491" s="282" t="str">
        <f t="shared" si="78"/>
        <v/>
      </c>
      <c r="L491" s="312">
        <f>IF($A$3="ИМ",ROUND($Y491*(1-($L$6-$F$4))*(1-$F$3)*(1+$AG$2),2),ROUND($M491*(1-($L$6-$F$4))*(1-$F$3)*(1+$AG$2),2))</f>
        <v>3580.61</v>
      </c>
      <c r="M491" s="312">
        <f>ROUND(IF($A$3="РЕГИОНЫ",AG491*$AG$3*$AG$1,IF(AI491=0,AG491*$AG$3*$AG$1,AG491*$AG$3*(1-5%)*$AG$1)),2)</f>
        <v>5425.16</v>
      </c>
      <c r="N491" s="297" t="str">
        <f>_xlfn.IFNA(VLOOKUP($E:$E,'1'!$A:$E,3,0),"")</f>
        <v/>
      </c>
      <c r="O491" s="297" t="str">
        <f>_xlfn.IFNA(VLOOKUP($E:$E,'2'!$A:$E,3,0),"")</f>
        <v/>
      </c>
      <c r="P491" s="297" t="str">
        <f>_xlfn.IFNA(VLOOKUP($E:$E,'3'!$A:$D,3,0),"")</f>
        <v/>
      </c>
      <c r="Q491" s="297" t="str">
        <f>_xlfn.IFNA(VLOOKUP($E:$E,'4'!$A:$F,3,0),"")</f>
        <v/>
      </c>
      <c r="R491" s="297" t="str">
        <f>_xlfn.IFNA(VLOOKUP($E:$E,'5'!$A:$F,3,0),"")</f>
        <v/>
      </c>
      <c r="S491" s="297" t="str">
        <f>_xlfn.IFNA(VLOOKUP($E:$E,'6'!$A:$F,3,0),"")</f>
        <v/>
      </c>
      <c r="T491" s="313">
        <v>1</v>
      </c>
      <c r="U491" s="313">
        <v>1</v>
      </c>
      <c r="V491" s="313">
        <v>6</v>
      </c>
      <c r="W491" s="314">
        <v>1.8029999999999999</v>
      </c>
      <c r="X491" s="315">
        <v>4.4444443999999998E-3</v>
      </c>
      <c r="Y491" s="749">
        <v>5150</v>
      </c>
      <c r="Z491" s="282"/>
      <c r="AA491" s="316" t="s">
        <v>393</v>
      </c>
      <c r="AB491" s="282" t="s">
        <v>9885</v>
      </c>
      <c r="AC491" s="317" t="s">
        <v>2104</v>
      </c>
      <c r="AD491" s="318" t="s">
        <v>4185</v>
      </c>
      <c r="AE491" s="319">
        <v>0</v>
      </c>
      <c r="AF491" s="319" t="s">
        <v>11276</v>
      </c>
      <c r="AG491" s="320">
        <v>68.010000000000005</v>
      </c>
      <c r="AH491" s="321">
        <f>IF($A$3="РЕГИОНЫ",ROUND($AG491*(1-($L$6-$F$4))*(1-$F$3)*(1+$AG$2)*$AG$1,2),0)</f>
        <v>0</v>
      </c>
      <c r="AI491" s="287">
        <f>_xlfn.IFNA(VLOOKUP(AD:AD,грп!B:C,2,0),0)</f>
        <v>0</v>
      </c>
      <c r="AJ491" s="607">
        <v>0</v>
      </c>
      <c r="AK491" s="672">
        <f t="shared" si="79"/>
        <v>0</v>
      </c>
      <c r="AL491" s="174"/>
    </row>
    <row r="492" spans="1:39" s="4" customFormat="1" ht="12" customHeight="1" outlineLevel="1" x14ac:dyDescent="0.35">
      <c r="A492" s="307" t="s">
        <v>10402</v>
      </c>
      <c r="B492" s="308" t="s">
        <v>6338</v>
      </c>
      <c r="C492" s="309" t="s">
        <v>21</v>
      </c>
      <c r="D492" s="310" t="s">
        <v>10544</v>
      </c>
      <c r="E492" s="322" t="s">
        <v>4776</v>
      </c>
      <c r="F492" s="293"/>
      <c r="G492" s="293"/>
      <c r="H492" s="294"/>
      <c r="I492" s="294" t="str">
        <f>IFERROR(_xlfn.IFNA(VLOOKUP($D:$D,history!$I:$Y,3,0),VLOOKUP(E:E,history!$H:$Y,4,0)),"--")</f>
        <v>--</v>
      </c>
      <c r="J492" s="282" t="s">
        <v>9870</v>
      </c>
      <c r="K492" s="282" t="str">
        <f t="shared" si="78"/>
        <v/>
      </c>
      <c r="L492" s="312">
        <f>IF($A$3="ИМ",ROUND($Y492*(1-($L$6-$F$4))*(1-$F$3)*(1+$AG$2),2),ROUND($M492*(1-($L$6-$F$4))*(1-$F$3)*(1+$AG$2),2))</f>
        <v>5325.89</v>
      </c>
      <c r="M492" s="312">
        <f>ROUND(IF($A$3="РЕГИОНЫ",AG492*$AG$3*$AG$1,IF(AI492=0,AG492*$AG$3*$AG$1,AG492*$AG$3*(1-5%)*$AG$1)),2)</f>
        <v>8069.53</v>
      </c>
      <c r="N492" s="297" t="str">
        <f>_xlfn.IFNA(VLOOKUP($E:$E,'1'!$A:$E,3,0),"")</f>
        <v/>
      </c>
      <c r="O492" s="297" t="str">
        <f>_xlfn.IFNA(VLOOKUP($E:$E,'2'!$A:$E,3,0),"")</f>
        <v/>
      </c>
      <c r="P492" s="297" t="str">
        <f>_xlfn.IFNA(VLOOKUP($E:$E,'3'!$A:$D,3,0),"")</f>
        <v/>
      </c>
      <c r="Q492" s="297" t="str">
        <f>_xlfn.IFNA(VLOOKUP($E:$E,'4'!$A:$F,3,0),"")</f>
        <v/>
      </c>
      <c r="R492" s="297" t="str">
        <f>_xlfn.IFNA(VLOOKUP($E:$E,'5'!$A:$F,3,0),"")</f>
        <v/>
      </c>
      <c r="S492" s="297" t="str">
        <f>_xlfn.IFNA(VLOOKUP($E:$E,'6'!$A:$F,3,0),"")</f>
        <v/>
      </c>
      <c r="T492" s="313">
        <v>1</v>
      </c>
      <c r="U492" s="313">
        <v>1</v>
      </c>
      <c r="V492" s="313">
        <v>6</v>
      </c>
      <c r="W492" s="314">
        <v>2.0720000000000001</v>
      </c>
      <c r="X492" s="315">
        <v>5.8982035999999996E-3</v>
      </c>
      <c r="Y492" s="749">
        <v>7690</v>
      </c>
      <c r="Z492" s="282"/>
      <c r="AA492" s="316" t="s">
        <v>393</v>
      </c>
      <c r="AB492" s="282" t="s">
        <v>9164</v>
      </c>
      <c r="AC492" s="317" t="s">
        <v>2104</v>
      </c>
      <c r="AD492" s="318" t="s">
        <v>4185</v>
      </c>
      <c r="AE492" s="319">
        <v>0</v>
      </c>
      <c r="AF492" s="319" t="s">
        <v>11299</v>
      </c>
      <c r="AG492" s="320">
        <v>101.16</v>
      </c>
      <c r="AH492" s="321">
        <f>IF($A$3="РЕГИОНЫ",ROUND($AG492*(1-($L$6-$F$4))*(1-$F$3)*(1+$AG$2)*$AG$1,2),0)</f>
        <v>0</v>
      </c>
      <c r="AI492" s="287">
        <f>_xlfn.IFNA(VLOOKUP(AD:AD,грп!B:C,2,0),0)</f>
        <v>0</v>
      </c>
      <c r="AJ492" s="607">
        <v>0</v>
      </c>
      <c r="AK492" s="672" t="str">
        <f t="shared" si="79"/>
        <v>new</v>
      </c>
      <c r="AL492" s="174"/>
    </row>
    <row r="493" spans="1:39" s="4" customFormat="1" ht="12" customHeight="1" x14ac:dyDescent="0.35">
      <c r="A493" s="288"/>
      <c r="B493" s="289"/>
      <c r="C493" s="290" t="s">
        <v>555</v>
      </c>
      <c r="D493" s="291" t="s">
        <v>525</v>
      </c>
      <c r="E493" s="292"/>
      <c r="F493" s="293"/>
      <c r="G493" s="293"/>
      <c r="H493" s="294"/>
      <c r="I493" s="294"/>
      <c r="J493" s="282" t="s">
        <v>393</v>
      </c>
      <c r="K493" s="282" t="str">
        <f t="shared" si="78"/>
        <v/>
      </c>
      <c r="L493" s="295"/>
      <c r="M493" s="296"/>
      <c r="N493" s="297"/>
      <c r="O493" s="297"/>
      <c r="P493" s="297"/>
      <c r="Q493" s="297" t="str">
        <f>_xlfn.IFNA(VLOOKUP($E:$E,'4'!$A:$F,3,0),"")</f>
        <v/>
      </c>
      <c r="R493" s="297" t="str">
        <f>_xlfn.IFNA(VLOOKUP($E:$E,'5'!$A:$F,3,0),"")</f>
        <v/>
      </c>
      <c r="S493" s="297"/>
      <c r="T493" s="298"/>
      <c r="U493" s="299"/>
      <c r="V493" s="299"/>
      <c r="W493" s="300"/>
      <c r="X493" s="301"/>
      <c r="Y493" s="749"/>
      <c r="Z493" s="282"/>
      <c r="AA493" s="280"/>
      <c r="AB493" s="280" t="s">
        <v>393</v>
      </c>
      <c r="AC493" s="302"/>
      <c r="AD493" s="303" t="s">
        <v>525</v>
      </c>
      <c r="AE493" s="280"/>
      <c r="AF493" s="329"/>
      <c r="AG493" s="305"/>
      <c r="AH493" s="306"/>
      <c r="AI493" s="287">
        <f>_xlfn.IFNA(VLOOKUP(AD:AD,грп!B:C,2,0),0)</f>
        <v>0</v>
      </c>
      <c r="AJ493" s="607">
        <v>0</v>
      </c>
      <c r="AK493" s="672" t="str">
        <f t="shared" si="79"/>
        <v xml:space="preserve"> </v>
      </c>
      <c r="AL493" s="174"/>
    </row>
    <row r="494" spans="1:39" s="4" customFormat="1" ht="12" customHeight="1" outlineLevel="1" x14ac:dyDescent="0.35">
      <c r="A494" s="307" t="s">
        <v>1897</v>
      </c>
      <c r="B494" s="308" t="s">
        <v>6340</v>
      </c>
      <c r="C494" s="309"/>
      <c r="D494" s="310" t="s">
        <v>10091</v>
      </c>
      <c r="E494" s="322" t="s">
        <v>4716</v>
      </c>
      <c r="F494" s="293"/>
      <c r="G494" s="293"/>
      <c r="H494" s="294"/>
      <c r="I494" s="294" t="str">
        <f>IFERROR(_xlfn.IFNA(VLOOKUP($D:$D,history!$I:$Y,3,0),VLOOKUP(E:E,history!$H:$Y,4,0)),"--")</f>
        <v>V</v>
      </c>
      <c r="J494" s="282" t="s">
        <v>5946</v>
      </c>
      <c r="K494" s="282" t="str">
        <f t="shared" si="78"/>
        <v/>
      </c>
      <c r="L494" s="312">
        <f t="shared" ref="L494:L501" si="89">IF($A$3="ИМ",ROUND($Y494*(1-($L$6-$F$4))*(1-$F$3)*(1+$AG$2),2),ROUND($M494*(1-($L$6-$F$4))*(1-$F$3)*(1+$AG$2),2))</f>
        <v>6648.42</v>
      </c>
      <c r="M494" s="312">
        <f t="shared" ref="M494:M501" si="90">ROUND(IF($A$3="РЕГИОНЫ",AG494*$AG$3*$AG$1,IF(AI494=0,AG494*$AG$3*$AG$1,AG494*$AG$3*(1-5%)*$AG$1)),2)</f>
        <v>10073.36</v>
      </c>
      <c r="N494" s="297" t="str">
        <f>_xlfn.IFNA(VLOOKUP($E:$E,'1'!$A:$E,3,0),"")</f>
        <v/>
      </c>
      <c r="O494" s="297" t="str">
        <f>_xlfn.IFNA(VLOOKUP($E:$E,'2'!$A:$E,3,0),"")</f>
        <v/>
      </c>
      <c r="P494" s="297" t="str">
        <f>_xlfn.IFNA(VLOOKUP($E:$E,'3'!$A:$D,3,0),"")</f>
        <v/>
      </c>
      <c r="Q494" s="297" t="str">
        <f>_xlfn.IFNA(VLOOKUP($E:$E,'4'!$A:$F,3,0),"")</f>
        <v/>
      </c>
      <c r="R494" s="297" t="str">
        <f>_xlfn.IFNA(VLOOKUP($E:$E,'5'!$A:$F,3,0),"")</f>
        <v/>
      </c>
      <c r="S494" s="297" t="str">
        <f>_xlfn.IFNA(VLOOKUP($E:$E,'6'!$A:$F,3,0),"")</f>
        <v/>
      </c>
      <c r="T494" s="313">
        <v>1</v>
      </c>
      <c r="U494" s="313">
        <v>1</v>
      </c>
      <c r="V494" s="313">
        <v>5</v>
      </c>
      <c r="W494" s="314">
        <v>3.64</v>
      </c>
      <c r="X494" s="315">
        <v>7.3000000000000001E-3</v>
      </c>
      <c r="Y494" s="749">
        <v>9090</v>
      </c>
      <c r="Z494" s="282"/>
      <c r="AA494" s="316" t="s">
        <v>10391</v>
      </c>
      <c r="AB494" s="282" t="s">
        <v>9163</v>
      </c>
      <c r="AC494" s="317" t="s">
        <v>2104</v>
      </c>
      <c r="AD494" s="318" t="s">
        <v>525</v>
      </c>
      <c r="AE494" s="319">
        <v>0</v>
      </c>
      <c r="AF494" s="319" t="s">
        <v>11273</v>
      </c>
      <c r="AG494" s="320">
        <v>126.28</v>
      </c>
      <c r="AH494" s="321">
        <f t="shared" ref="AH494:AH501" si="91">IF($A$3="РЕГИОНЫ",ROUND($AG494*(1-($L$6-$F$4))*(1-$F$3)*(1+$AG$2)*$AG$1,2),0)</f>
        <v>0</v>
      </c>
      <c r="AI494" s="287">
        <f>_xlfn.IFNA(VLOOKUP(AD:AD,грп!B:C,2,0),0)</f>
        <v>0</v>
      </c>
      <c r="AJ494" s="607">
        <v>4</v>
      </c>
      <c r="AK494" s="672">
        <f t="shared" si="79"/>
        <v>0</v>
      </c>
      <c r="AL494" s="174"/>
    </row>
    <row r="495" spans="1:39" s="4" customFormat="1" ht="12" customHeight="1" outlineLevel="1" x14ac:dyDescent="0.35">
      <c r="A495" s="307" t="s">
        <v>1897</v>
      </c>
      <c r="B495" s="308" t="s">
        <v>6339</v>
      </c>
      <c r="C495" s="341"/>
      <c r="D495" s="310" t="s">
        <v>4884</v>
      </c>
      <c r="E495" s="322" t="s">
        <v>1895</v>
      </c>
      <c r="F495" s="293"/>
      <c r="G495" s="293"/>
      <c r="H495" s="294">
        <v>47</v>
      </c>
      <c r="I495" s="294" t="str">
        <f>IFERROR(_xlfn.IFNA(VLOOKUP($D:$D,history!$I:$Y,3,0),VLOOKUP(E:E,history!$H:$Y,4,0)),"--")</f>
        <v>V</v>
      </c>
      <c r="J495" s="282" t="s">
        <v>9870</v>
      </c>
      <c r="K495" s="282" t="str">
        <f t="shared" si="78"/>
        <v/>
      </c>
      <c r="L495" s="312">
        <f t="shared" si="89"/>
        <v>4895.75</v>
      </c>
      <c r="M495" s="312">
        <f t="shared" si="90"/>
        <v>7417.81</v>
      </c>
      <c r="N495" s="297" t="str">
        <f>_xlfn.IFNA(VLOOKUP($E:$E,'1'!$A:$E,3,0),"")</f>
        <v/>
      </c>
      <c r="O495" s="297" t="str">
        <f>_xlfn.IFNA(VLOOKUP($E:$E,'2'!$A:$E,3,0),"")</f>
        <v/>
      </c>
      <c r="P495" s="297" t="str">
        <f>_xlfn.IFNA(VLOOKUP($E:$E,'3'!$A:$D,3,0),"")</f>
        <v/>
      </c>
      <c r="Q495" s="297" t="str">
        <f>_xlfn.IFNA(VLOOKUP($E:$E,'4'!$A:$F,3,0),"")</f>
        <v/>
      </c>
      <c r="R495" s="297" t="str">
        <f>_xlfn.IFNA(VLOOKUP($E:$E,'5'!$A:$F,3,0),"")</f>
        <v/>
      </c>
      <c r="S495" s="297" t="str">
        <f>_xlfn.IFNA(VLOOKUP($E:$E,'6'!$A:$F,3,0),"")</f>
        <v/>
      </c>
      <c r="T495" s="313">
        <v>1</v>
      </c>
      <c r="U495" s="313">
        <v>1</v>
      </c>
      <c r="V495" s="313">
        <v>5</v>
      </c>
      <c r="W495" s="314">
        <v>3.9079999999999999</v>
      </c>
      <c r="X495" s="315">
        <v>1.2333333300000001E-2</v>
      </c>
      <c r="Y495" s="749">
        <v>6690</v>
      </c>
      <c r="Z495" s="282"/>
      <c r="AA495" s="316" t="s">
        <v>10388</v>
      </c>
      <c r="AB495" s="282" t="s">
        <v>9163</v>
      </c>
      <c r="AC495" s="317" t="s">
        <v>2104</v>
      </c>
      <c r="AD495" s="318" t="s">
        <v>525</v>
      </c>
      <c r="AE495" s="319">
        <v>0</v>
      </c>
      <c r="AF495" s="319" t="s">
        <v>11268</v>
      </c>
      <c r="AG495" s="320">
        <v>92.99</v>
      </c>
      <c r="AH495" s="321">
        <f t="shared" si="91"/>
        <v>0</v>
      </c>
      <c r="AI495" s="287">
        <f>_xlfn.IFNA(VLOOKUP(AD:AD,грп!B:C,2,0),0)</f>
        <v>0</v>
      </c>
      <c r="AJ495" s="607">
        <v>57</v>
      </c>
      <c r="AK495" s="672">
        <f t="shared" si="79"/>
        <v>0</v>
      </c>
      <c r="AL495" s="174"/>
    </row>
    <row r="496" spans="1:39" s="4" customFormat="1" ht="12" customHeight="1" outlineLevel="1" x14ac:dyDescent="0.35">
      <c r="A496" s="307" t="s">
        <v>10402</v>
      </c>
      <c r="B496" s="308" t="s">
        <v>6341</v>
      </c>
      <c r="C496" s="309"/>
      <c r="D496" s="310" t="s">
        <v>10545</v>
      </c>
      <c r="E496" s="322" t="s">
        <v>4739</v>
      </c>
      <c r="F496" s="293"/>
      <c r="G496" s="293"/>
      <c r="H496" s="294"/>
      <c r="I496" s="294" t="str">
        <f>IFERROR(_xlfn.IFNA(VLOOKUP($D:$D,history!$I:$Y,3,0),VLOOKUP(E:E,history!$H:$Y,4,0)),"--")</f>
        <v>--</v>
      </c>
      <c r="J496" s="282" t="s">
        <v>9870</v>
      </c>
      <c r="K496" s="282" t="str">
        <f t="shared" si="78"/>
        <v/>
      </c>
      <c r="L496" s="312">
        <f t="shared" si="89"/>
        <v>3842.26</v>
      </c>
      <c r="M496" s="312">
        <f t="shared" si="90"/>
        <v>5821.61</v>
      </c>
      <c r="N496" s="297" t="str">
        <f>_xlfn.IFNA(VLOOKUP($E:$E,'1'!$A:$E,3,0),"")</f>
        <v/>
      </c>
      <c r="O496" s="297" t="str">
        <f>_xlfn.IFNA(VLOOKUP($E:$E,'2'!$A:$E,3,0),"")</f>
        <v/>
      </c>
      <c r="P496" s="297" t="str">
        <f>_xlfn.IFNA(VLOOKUP($E:$E,'3'!$A:$D,3,0),"")</f>
        <v/>
      </c>
      <c r="Q496" s="297" t="str">
        <f>_xlfn.IFNA(VLOOKUP($E:$E,'4'!$A:$F,3,0),"")</f>
        <v/>
      </c>
      <c r="R496" s="297" t="str">
        <f>_xlfn.IFNA(VLOOKUP($E:$E,'5'!$A:$F,3,0),"")</f>
        <v/>
      </c>
      <c r="S496" s="297" t="str">
        <f>_xlfn.IFNA(VLOOKUP($E:$E,'6'!$A:$F,3,0),"")</f>
        <v/>
      </c>
      <c r="T496" s="313">
        <v>1</v>
      </c>
      <c r="U496" s="313">
        <v>1</v>
      </c>
      <c r="V496" s="313">
        <v>6</v>
      </c>
      <c r="W496" s="314">
        <v>2.633</v>
      </c>
      <c r="X496" s="315">
        <v>6.4999999999999997E-3</v>
      </c>
      <c r="Y496" s="749">
        <v>5550</v>
      </c>
      <c r="Z496" s="282"/>
      <c r="AA496" s="316" t="s">
        <v>10390</v>
      </c>
      <c r="AB496" s="282" t="s">
        <v>9163</v>
      </c>
      <c r="AC496" s="317" t="s">
        <v>2104</v>
      </c>
      <c r="AD496" s="318" t="s">
        <v>525</v>
      </c>
      <c r="AE496" s="319">
        <v>0</v>
      </c>
      <c r="AF496" s="319" t="s">
        <v>11273</v>
      </c>
      <c r="AG496" s="320">
        <v>72.98</v>
      </c>
      <c r="AH496" s="321">
        <f t="shared" si="91"/>
        <v>0</v>
      </c>
      <c r="AI496" s="287">
        <f>_xlfn.IFNA(VLOOKUP(AD:AD,грп!B:C,2,0),0)</f>
        <v>0</v>
      </c>
      <c r="AJ496" s="607">
        <v>20</v>
      </c>
      <c r="AK496" s="672">
        <f t="shared" si="79"/>
        <v>0</v>
      </c>
      <c r="AL496" s="174"/>
    </row>
    <row r="497" spans="1:38" s="4" customFormat="1" ht="12" customHeight="1" outlineLevel="1" x14ac:dyDescent="0.35">
      <c r="A497" s="307" t="s">
        <v>10402</v>
      </c>
      <c r="B497" s="308" t="s">
        <v>6342</v>
      </c>
      <c r="C497" s="309"/>
      <c r="D497" s="310" t="s">
        <v>10546</v>
      </c>
      <c r="E497" s="322" t="s">
        <v>4740</v>
      </c>
      <c r="F497" s="293"/>
      <c r="G497" s="293"/>
      <c r="H497" s="294">
        <v>25</v>
      </c>
      <c r="I497" s="294" t="str">
        <f>IFERROR(_xlfn.IFNA(VLOOKUP($D:$D,history!$I:$Y,3,0),VLOOKUP(E:E,history!$H:$Y,4,0)),"--")</f>
        <v>--</v>
      </c>
      <c r="J497" s="282" t="s">
        <v>9868</v>
      </c>
      <c r="K497" s="282" t="str">
        <f t="shared" si="78"/>
        <v/>
      </c>
      <c r="L497" s="312">
        <f t="shared" si="89"/>
        <v>3179.95</v>
      </c>
      <c r="M497" s="312">
        <f t="shared" si="90"/>
        <v>4818.1099999999997</v>
      </c>
      <c r="N497" s="297" t="str">
        <f>_xlfn.IFNA(VLOOKUP($E:$E,'1'!$A:$E,3,0),"")</f>
        <v/>
      </c>
      <c r="O497" s="297" t="str">
        <f>_xlfn.IFNA(VLOOKUP($E:$E,'2'!$A:$E,3,0),"")</f>
        <v/>
      </c>
      <c r="P497" s="297" t="str">
        <f>_xlfn.IFNA(VLOOKUP($E:$E,'3'!$A:$D,3,0),"")</f>
        <v/>
      </c>
      <c r="Q497" s="297" t="str">
        <f>_xlfn.IFNA(VLOOKUP($E:$E,'4'!$A:$F,3,0),"")</f>
        <v/>
      </c>
      <c r="R497" s="297" t="str">
        <f>_xlfn.IFNA(VLOOKUP($E:$E,'5'!$A:$F,3,0),"")</f>
        <v/>
      </c>
      <c r="S497" s="297" t="str">
        <f>_xlfn.IFNA(VLOOKUP($E:$E,'6'!$A:$F,3,0),"")</f>
        <v/>
      </c>
      <c r="T497" s="313">
        <v>1</v>
      </c>
      <c r="U497" s="313">
        <v>1</v>
      </c>
      <c r="V497" s="313">
        <v>6</v>
      </c>
      <c r="W497" s="314">
        <v>2.335</v>
      </c>
      <c r="X497" s="315">
        <v>6.6071428999999997E-3</v>
      </c>
      <c r="Y497" s="749">
        <v>4590</v>
      </c>
      <c r="Z497" s="282"/>
      <c r="AA497" s="316" t="s">
        <v>10396</v>
      </c>
      <c r="AB497" s="282" t="s">
        <v>9163</v>
      </c>
      <c r="AC497" s="317" t="s">
        <v>2104</v>
      </c>
      <c r="AD497" s="318" t="s">
        <v>525</v>
      </c>
      <c r="AE497" s="319">
        <v>0</v>
      </c>
      <c r="AF497" s="319" t="s">
        <v>11273</v>
      </c>
      <c r="AG497" s="320">
        <v>60.4</v>
      </c>
      <c r="AH497" s="321">
        <f t="shared" si="91"/>
        <v>0</v>
      </c>
      <c r="AI497" s="287">
        <f>_xlfn.IFNA(VLOOKUP(AD:AD,грп!B:C,2,0),0)</f>
        <v>0</v>
      </c>
      <c r="AJ497" s="607">
        <v>18</v>
      </c>
      <c r="AK497" s="672">
        <f t="shared" si="79"/>
        <v>0</v>
      </c>
      <c r="AL497" s="174"/>
    </row>
    <row r="498" spans="1:38" s="4" customFormat="1" ht="12" customHeight="1" outlineLevel="1" x14ac:dyDescent="0.35">
      <c r="A498" s="307" t="s">
        <v>10402</v>
      </c>
      <c r="B498" s="308" t="s">
        <v>6343</v>
      </c>
      <c r="C498" s="309"/>
      <c r="D498" s="310" t="s">
        <v>4011</v>
      </c>
      <c r="E498" s="311" t="s">
        <v>4010</v>
      </c>
      <c r="F498" s="293"/>
      <c r="G498" s="293"/>
      <c r="H498" s="294"/>
      <c r="I498" s="294" t="str">
        <f>IFERROR(_xlfn.IFNA(VLOOKUP($D:$D,history!$I:$Y,3,0),VLOOKUP(E:E,history!$H:$Y,4,0)),"--")</f>
        <v>--</v>
      </c>
      <c r="J498" s="282" t="s">
        <v>9870</v>
      </c>
      <c r="K498" s="282" t="str">
        <f t="shared" ref="K498:K559" si="92" xml:space="preserve">
IF(OR($E498="",$A$3&lt;&gt;"МОСКВА"),"",
IF(AND($AJ498&gt;=1,$AJ498&lt;20),"*",
IF(AND($AJ498&gt;=20,$AJ498&lt;100),"**",
IF(($AJ498&gt;=100),"***","--"))))</f>
        <v/>
      </c>
      <c r="L498" s="312">
        <f t="shared" si="89"/>
        <v>3109.93</v>
      </c>
      <c r="M498" s="312">
        <f t="shared" si="90"/>
        <v>4712.01</v>
      </c>
      <c r="N498" s="297" t="str">
        <f>_xlfn.IFNA(VLOOKUP($E:$E,'1'!$A:$E,3,0),"")</f>
        <v/>
      </c>
      <c r="O498" s="297" t="str">
        <f>_xlfn.IFNA(VLOOKUP($E:$E,'2'!$A:$E,3,0),"")</f>
        <v/>
      </c>
      <c r="P498" s="297" t="str">
        <f>_xlfn.IFNA(VLOOKUP($E:$E,'3'!$A:$D,3,0),"")</f>
        <v/>
      </c>
      <c r="Q498" s="297" t="str">
        <f>_xlfn.IFNA(VLOOKUP($E:$E,'4'!$A:$F,3,0),"")</f>
        <v/>
      </c>
      <c r="R498" s="297" t="str">
        <f>_xlfn.IFNA(VLOOKUP($E:$E,'5'!$A:$F,3,0),"")</f>
        <v/>
      </c>
      <c r="S498" s="297" t="str">
        <f>_xlfn.IFNA(VLOOKUP($E:$E,'6'!$A:$F,3,0),"")</f>
        <v/>
      </c>
      <c r="T498" s="313">
        <v>1</v>
      </c>
      <c r="U498" s="313">
        <v>1</v>
      </c>
      <c r="V498" s="313">
        <v>8</v>
      </c>
      <c r="W498" s="314">
        <v>2.3780000000000001</v>
      </c>
      <c r="X498" s="315">
        <v>5.6750000000000004E-3</v>
      </c>
      <c r="Y498" s="749">
        <v>4490</v>
      </c>
      <c r="Z498" s="282"/>
      <c r="AA498" s="316" t="s">
        <v>10390</v>
      </c>
      <c r="AB498" s="282" t="s">
        <v>9163</v>
      </c>
      <c r="AC498" s="317" t="s">
        <v>2104</v>
      </c>
      <c r="AD498" s="318" t="s">
        <v>525</v>
      </c>
      <c r="AE498" s="319">
        <v>0</v>
      </c>
      <c r="AF498" s="319" t="s">
        <v>11273</v>
      </c>
      <c r="AG498" s="320">
        <v>59.07</v>
      </c>
      <c r="AH498" s="321">
        <f t="shared" si="91"/>
        <v>0</v>
      </c>
      <c r="AI498" s="287">
        <f>_xlfn.IFNA(VLOOKUP(AD:AD,грп!B:C,2,0),0)</f>
        <v>0</v>
      </c>
      <c r="AJ498" s="607">
        <v>0</v>
      </c>
      <c r="AK498" s="672">
        <f t="shared" ref="AK498:AK561" si="93">C498</f>
        <v>0</v>
      </c>
      <c r="AL498" s="174"/>
    </row>
    <row r="499" spans="1:38" s="4" customFormat="1" ht="12" customHeight="1" outlineLevel="1" x14ac:dyDescent="0.35">
      <c r="A499" s="307" t="s">
        <v>10402</v>
      </c>
      <c r="B499" s="308" t="s">
        <v>6344</v>
      </c>
      <c r="C499" s="309"/>
      <c r="D499" s="310" t="s">
        <v>4834</v>
      </c>
      <c r="E499" s="311" t="s">
        <v>4012</v>
      </c>
      <c r="F499" s="293"/>
      <c r="G499" s="293"/>
      <c r="H499" s="294">
        <v>25</v>
      </c>
      <c r="I499" s="294" t="str">
        <f>IFERROR(_xlfn.IFNA(VLOOKUP($D:$D,history!$I:$Y,3,0),VLOOKUP(E:E,history!$H:$Y,4,0)),"--")</f>
        <v>--</v>
      </c>
      <c r="J499" s="282" t="s">
        <v>9870</v>
      </c>
      <c r="K499" s="282" t="str">
        <f t="shared" si="92"/>
        <v/>
      </c>
      <c r="L499" s="312">
        <f t="shared" si="89"/>
        <v>3033.59</v>
      </c>
      <c r="M499" s="312">
        <f t="shared" si="90"/>
        <v>4596.3500000000004</v>
      </c>
      <c r="N499" s="297" t="str">
        <f>_xlfn.IFNA(VLOOKUP($E:$E,'1'!$A:$E,3,0),"")</f>
        <v/>
      </c>
      <c r="O499" s="297" t="str">
        <f>_xlfn.IFNA(VLOOKUP($E:$E,'2'!$A:$E,3,0),"")</f>
        <v/>
      </c>
      <c r="P499" s="297" t="str">
        <f>_xlfn.IFNA(VLOOKUP($E:$E,'3'!$A:$D,3,0),"")</f>
        <v/>
      </c>
      <c r="Q499" s="297" t="str">
        <f>_xlfn.IFNA(VLOOKUP($E:$E,'4'!$A:$F,3,0),"")</f>
        <v/>
      </c>
      <c r="R499" s="297" t="str">
        <f>_xlfn.IFNA(VLOOKUP($E:$E,'5'!$A:$F,3,0),"")</f>
        <v/>
      </c>
      <c r="S499" s="297" t="str">
        <f>_xlfn.IFNA(VLOOKUP($E:$E,'6'!$A:$F,3,0),"")</f>
        <v/>
      </c>
      <c r="T499" s="313">
        <v>1</v>
      </c>
      <c r="U499" s="313">
        <v>1</v>
      </c>
      <c r="V499" s="313">
        <v>6</v>
      </c>
      <c r="W499" s="314">
        <v>2.3330000000000002</v>
      </c>
      <c r="X499" s="315">
        <v>5.7083333E-3</v>
      </c>
      <c r="Y499" s="749">
        <v>4390</v>
      </c>
      <c r="Z499" s="282"/>
      <c r="AA499" s="316" t="s">
        <v>10388</v>
      </c>
      <c r="AB499" s="282" t="s">
        <v>9163</v>
      </c>
      <c r="AC499" s="317" t="s">
        <v>2104</v>
      </c>
      <c r="AD499" s="318" t="s">
        <v>525</v>
      </c>
      <c r="AE499" s="319">
        <v>0</v>
      </c>
      <c r="AF499" s="319" t="s">
        <v>11273</v>
      </c>
      <c r="AG499" s="320">
        <v>57.62</v>
      </c>
      <c r="AH499" s="321">
        <f t="shared" si="91"/>
        <v>0</v>
      </c>
      <c r="AI499" s="287">
        <f>_xlfn.IFNA(VLOOKUP(AD:AD,грп!B:C,2,0),0)</f>
        <v>0</v>
      </c>
      <c r="AJ499" s="607">
        <v>37</v>
      </c>
      <c r="AK499" s="672">
        <f t="shared" si="93"/>
        <v>0</v>
      </c>
      <c r="AL499" s="174"/>
    </row>
    <row r="500" spans="1:38" s="4" customFormat="1" ht="12" customHeight="1" outlineLevel="1" x14ac:dyDescent="0.35">
      <c r="A500" s="307" t="s">
        <v>339</v>
      </c>
      <c r="B500" s="308" t="s">
        <v>6345</v>
      </c>
      <c r="C500" s="290" t="s">
        <v>555</v>
      </c>
      <c r="D500" s="310" t="s">
        <v>961</v>
      </c>
      <c r="E500" s="322" t="s">
        <v>425</v>
      </c>
      <c r="F500" s="293"/>
      <c r="G500" s="293"/>
      <c r="H500" s="294">
        <v>21</v>
      </c>
      <c r="I500" s="294" t="str">
        <f>IFERROR(_xlfn.IFNA(VLOOKUP($D:$D,history!$I:$Y,3,0),VLOOKUP(E:E,history!$H:$Y,4,0)),"--")</f>
        <v>--</v>
      </c>
      <c r="J500" s="282" t="s">
        <v>9870</v>
      </c>
      <c r="K500" s="282" t="str">
        <f t="shared" si="92"/>
        <v/>
      </c>
      <c r="L500" s="312">
        <f t="shared" si="89"/>
        <v>1528.9</v>
      </c>
      <c r="M500" s="312">
        <f t="shared" si="90"/>
        <v>2316.52</v>
      </c>
      <c r="N500" s="297" t="str">
        <f>_xlfn.IFNA(VLOOKUP($E:$E,'1'!$A:$E,3,0),"")</f>
        <v/>
      </c>
      <c r="O500" s="297" t="str">
        <f>_xlfn.IFNA(VLOOKUP($E:$E,'2'!$A:$E,3,0),"")</f>
        <v/>
      </c>
      <c r="P500" s="297" t="str">
        <f>_xlfn.IFNA(VLOOKUP($E:$E,'3'!$A:$D,3,0),"")</f>
        <v/>
      </c>
      <c r="Q500" s="297" t="str">
        <f>_xlfn.IFNA(VLOOKUP($E:$E,'4'!$A:$F,3,0),"")</f>
        <v/>
      </c>
      <c r="R500" s="297" t="str">
        <f>_xlfn.IFNA(VLOOKUP($E:$E,'5'!$A:$F,3,0),"")</f>
        <v/>
      </c>
      <c r="S500" s="297" t="str">
        <f>_xlfn.IFNA(VLOOKUP($E:$E,'6'!$A:$F,3,0),"")</f>
        <v/>
      </c>
      <c r="T500" s="313">
        <v>1</v>
      </c>
      <c r="U500" s="313">
        <v>1</v>
      </c>
      <c r="V500" s="313">
        <v>10</v>
      </c>
      <c r="W500" s="314">
        <v>1.62</v>
      </c>
      <c r="X500" s="315">
        <v>4.3E-3</v>
      </c>
      <c r="Y500" s="749">
        <v>2090</v>
      </c>
      <c r="Z500" s="282"/>
      <c r="AA500" s="316" t="s">
        <v>10391</v>
      </c>
      <c r="AB500" s="282" t="s">
        <v>9163</v>
      </c>
      <c r="AC500" s="317" t="s">
        <v>2104</v>
      </c>
      <c r="AD500" s="318" t="s">
        <v>525</v>
      </c>
      <c r="AE500" s="319">
        <v>0</v>
      </c>
      <c r="AF500" s="319" t="s">
        <v>11271</v>
      </c>
      <c r="AG500" s="320">
        <v>29.04</v>
      </c>
      <c r="AH500" s="321">
        <f t="shared" si="91"/>
        <v>0</v>
      </c>
      <c r="AI500" s="287">
        <f>_xlfn.IFNA(VLOOKUP(AD:AD,грп!B:C,2,0),0)</f>
        <v>0</v>
      </c>
      <c r="AJ500" s="607">
        <v>65</v>
      </c>
      <c r="AK500" s="672" t="str">
        <f t="shared" si="93"/>
        <v xml:space="preserve"> </v>
      </c>
      <c r="AL500" s="174"/>
    </row>
    <row r="501" spans="1:38" s="4" customFormat="1" ht="12" customHeight="1" outlineLevel="1" x14ac:dyDescent="0.35">
      <c r="A501" s="307" t="s">
        <v>339</v>
      </c>
      <c r="B501" s="308" t="s">
        <v>6346</v>
      </c>
      <c r="C501" s="290" t="s">
        <v>555</v>
      </c>
      <c r="D501" s="310" t="s">
        <v>586</v>
      </c>
      <c r="E501" s="322" t="s">
        <v>343</v>
      </c>
      <c r="F501" s="293"/>
      <c r="G501" s="293"/>
      <c r="H501" s="294">
        <v>6</v>
      </c>
      <c r="I501" s="294" t="str">
        <f>IFERROR(_xlfn.IFNA(VLOOKUP($D:$D,history!$I:$Y,3,0),VLOOKUP(E:E,history!$H:$Y,4,0)),"--")</f>
        <v>--</v>
      </c>
      <c r="J501" s="282" t="s">
        <v>9870</v>
      </c>
      <c r="K501" s="282" t="str">
        <f t="shared" si="92"/>
        <v/>
      </c>
      <c r="L501" s="312">
        <f t="shared" si="89"/>
        <v>2135.94</v>
      </c>
      <c r="M501" s="312">
        <f t="shared" si="90"/>
        <v>3236.27</v>
      </c>
      <c r="N501" s="297" t="str">
        <f>_xlfn.IFNA(VLOOKUP($E:$E,'1'!$A:$E,3,0),"")</f>
        <v/>
      </c>
      <c r="O501" s="297" t="str">
        <f>_xlfn.IFNA(VLOOKUP($E:$E,'2'!$A:$E,3,0),"")</f>
        <v/>
      </c>
      <c r="P501" s="297" t="str">
        <f>_xlfn.IFNA(VLOOKUP($E:$E,'3'!$A:$D,3,0),"")</f>
        <v/>
      </c>
      <c r="Q501" s="297" t="str">
        <f>_xlfn.IFNA(VLOOKUP($E:$E,'4'!$A:$F,3,0),"")</f>
        <v/>
      </c>
      <c r="R501" s="297" t="str">
        <f>_xlfn.IFNA(VLOOKUP($E:$E,'5'!$A:$F,3,0),"")</f>
        <v/>
      </c>
      <c r="S501" s="297" t="str">
        <f>_xlfn.IFNA(VLOOKUP($E:$E,'6'!$A:$F,3,0),"")</f>
        <v/>
      </c>
      <c r="T501" s="313">
        <v>1</v>
      </c>
      <c r="U501" s="313">
        <v>1</v>
      </c>
      <c r="V501" s="313">
        <v>6</v>
      </c>
      <c r="W501" s="314">
        <v>2.1920000000000002</v>
      </c>
      <c r="X501" s="315">
        <v>5.4010025E-3</v>
      </c>
      <c r="Y501" s="749">
        <v>2950</v>
      </c>
      <c r="Z501" s="282"/>
      <c r="AA501" s="316" t="s">
        <v>10390</v>
      </c>
      <c r="AB501" s="282" t="s">
        <v>9163</v>
      </c>
      <c r="AC501" s="317" t="s">
        <v>2104</v>
      </c>
      <c r="AD501" s="318" t="s">
        <v>525</v>
      </c>
      <c r="AE501" s="319">
        <v>0</v>
      </c>
      <c r="AF501" s="319" t="s">
        <v>11273</v>
      </c>
      <c r="AG501" s="320">
        <v>40.57</v>
      </c>
      <c r="AH501" s="321">
        <f t="shared" si="91"/>
        <v>0</v>
      </c>
      <c r="AI501" s="287">
        <f>_xlfn.IFNA(VLOOKUP(AD:AD,грп!B:C,2,0),0)</f>
        <v>0</v>
      </c>
      <c r="AJ501" s="607">
        <v>27</v>
      </c>
      <c r="AK501" s="672" t="str">
        <f t="shared" si="93"/>
        <v xml:space="preserve"> </v>
      </c>
      <c r="AL501" s="174"/>
    </row>
    <row r="502" spans="1:38" s="4" customFormat="1" ht="12" customHeight="1" x14ac:dyDescent="0.35">
      <c r="A502" s="288"/>
      <c r="B502" s="289"/>
      <c r="C502" s="290" t="s">
        <v>555</v>
      </c>
      <c r="D502" s="291" t="s">
        <v>524</v>
      </c>
      <c r="E502" s="292"/>
      <c r="F502" s="293"/>
      <c r="G502" s="293"/>
      <c r="H502" s="294"/>
      <c r="I502" s="294"/>
      <c r="J502" s="282" t="s">
        <v>393</v>
      </c>
      <c r="K502" s="282" t="str">
        <f t="shared" si="92"/>
        <v/>
      </c>
      <c r="L502" s="295"/>
      <c r="M502" s="296"/>
      <c r="N502" s="297"/>
      <c r="O502" s="297"/>
      <c r="P502" s="297"/>
      <c r="Q502" s="297" t="str">
        <f>_xlfn.IFNA(VLOOKUP($E:$E,'4'!$A:$F,3,0),"")</f>
        <v/>
      </c>
      <c r="R502" s="297" t="str">
        <f>_xlfn.IFNA(VLOOKUP($E:$E,'5'!$A:$F,3,0),"")</f>
        <v/>
      </c>
      <c r="S502" s="297"/>
      <c r="T502" s="298"/>
      <c r="U502" s="280"/>
      <c r="V502" s="280"/>
      <c r="W502" s="300"/>
      <c r="X502" s="301"/>
      <c r="Y502" s="749"/>
      <c r="Z502" s="282"/>
      <c r="AA502" s="280"/>
      <c r="AB502" s="280" t="s">
        <v>393</v>
      </c>
      <c r="AC502" s="302"/>
      <c r="AD502" s="303" t="s">
        <v>524</v>
      </c>
      <c r="AE502" s="280"/>
      <c r="AF502" s="329"/>
      <c r="AG502" s="339"/>
      <c r="AH502" s="306"/>
      <c r="AI502" s="287">
        <f>_xlfn.IFNA(VLOOKUP(AD:AD,грп!B:C,2,0),0)</f>
        <v>0</v>
      </c>
      <c r="AJ502" s="607">
        <v>0</v>
      </c>
      <c r="AK502" s="672" t="str">
        <f t="shared" si="93"/>
        <v xml:space="preserve"> </v>
      </c>
      <c r="AL502" s="174"/>
    </row>
    <row r="503" spans="1:38" s="4" customFormat="1" ht="12" customHeight="1" outlineLevel="1" x14ac:dyDescent="0.35">
      <c r="A503" s="307" t="s">
        <v>1897</v>
      </c>
      <c r="B503" s="308" t="s">
        <v>6347</v>
      </c>
      <c r="C503" s="309"/>
      <c r="D503" s="310" t="s">
        <v>3393</v>
      </c>
      <c r="E503" s="292" t="s">
        <v>3394</v>
      </c>
      <c r="F503" s="293"/>
      <c r="G503" s="293"/>
      <c r="H503" s="294"/>
      <c r="I503" s="294" t="str">
        <f>IFERROR(_xlfn.IFNA(VLOOKUP($D:$D,history!$I:$Y,3,0),VLOOKUP(E:E,history!$H:$Y,4,0)),"--")</f>
        <v>--</v>
      </c>
      <c r="J503" s="282" t="s">
        <v>5946</v>
      </c>
      <c r="K503" s="282" t="str">
        <f t="shared" si="92"/>
        <v/>
      </c>
      <c r="L503" s="312">
        <f t="shared" ref="L503:L511" si="94">IF($A$3="ИМ",ROUND($Y503*(1-($L$6-$F$4))*(1-$F$3)*(1+$AG$2),2),ROUND($M503*(1-($L$6-$F$4))*(1-$F$3)*(1+$AG$2),2))</f>
        <v>4436.1400000000003</v>
      </c>
      <c r="M503" s="312">
        <f t="shared" ref="M503:M511" si="95">ROUND(IF($A$3="РЕГИОНЫ",AG503*$AG$3*$AG$1,IF(AI503=0,AG503*$AG$3*$AG$1,AG503*$AG$3*(1-5%)*$AG$1)),2)</f>
        <v>6721.42</v>
      </c>
      <c r="N503" s="297" t="str">
        <f>_xlfn.IFNA(VLOOKUP($E:$E,'1'!$A:$E,3,0),"")</f>
        <v/>
      </c>
      <c r="O503" s="297" t="str">
        <f>_xlfn.IFNA(VLOOKUP($E:$E,'2'!$A:$E,3,0),"")</f>
        <v/>
      </c>
      <c r="P503" s="297" t="str">
        <f>_xlfn.IFNA(VLOOKUP($E:$E,'3'!$A:$D,3,0),"")</f>
        <v/>
      </c>
      <c r="Q503" s="297" t="str">
        <f>_xlfn.IFNA(VLOOKUP($E:$E,'4'!$A:$F,3,0),"")</f>
        <v/>
      </c>
      <c r="R503" s="297" t="str">
        <f>_xlfn.IFNA(VLOOKUP($E:$E,'5'!$A:$F,3,0),"")</f>
        <v/>
      </c>
      <c r="S503" s="297" t="str">
        <f>_xlfn.IFNA(VLOOKUP($E:$E,'6'!$A:$F,3,0),"")</f>
        <v/>
      </c>
      <c r="T503" s="313">
        <v>1</v>
      </c>
      <c r="U503" s="313">
        <v>1</v>
      </c>
      <c r="V503" s="313">
        <v>5</v>
      </c>
      <c r="W503" s="314">
        <v>2.2400000000000002</v>
      </c>
      <c r="X503" s="315">
        <v>1.035E-2</v>
      </c>
      <c r="Y503" s="749">
        <v>6050</v>
      </c>
      <c r="Z503" s="282"/>
      <c r="AA503" s="316" t="s">
        <v>10390</v>
      </c>
      <c r="AB503" s="282" t="s">
        <v>9163</v>
      </c>
      <c r="AC503" s="317" t="s">
        <v>2104</v>
      </c>
      <c r="AD503" s="318" t="s">
        <v>524</v>
      </c>
      <c r="AE503" s="319">
        <v>0</v>
      </c>
      <c r="AF503" s="319" t="s">
        <v>11301</v>
      </c>
      <c r="AG503" s="320">
        <v>84.26</v>
      </c>
      <c r="AH503" s="321">
        <f t="shared" ref="AH503:AH511" si="96">IF($A$3="РЕГИОНЫ",ROUND($AG503*(1-($L$6-$F$4))*(1-$F$3)*(1+$AG$2)*$AG$1,2),0)</f>
        <v>0</v>
      </c>
      <c r="AI503" s="287">
        <f>_xlfn.IFNA(VLOOKUP(AD:AD,грп!B:C,2,0),0)</f>
        <v>0</v>
      </c>
      <c r="AJ503" s="607">
        <v>0</v>
      </c>
      <c r="AK503" s="672">
        <f t="shared" si="93"/>
        <v>0</v>
      </c>
      <c r="AL503" s="174"/>
    </row>
    <row r="504" spans="1:38" s="4" customFormat="1" ht="12" customHeight="1" outlineLevel="1" x14ac:dyDescent="0.35">
      <c r="A504" s="307" t="s">
        <v>10402</v>
      </c>
      <c r="B504" s="308" t="s">
        <v>6348</v>
      </c>
      <c r="C504" s="323"/>
      <c r="D504" s="310" t="s">
        <v>10547</v>
      </c>
      <c r="E504" s="324" t="s">
        <v>2573</v>
      </c>
      <c r="F504" s="293"/>
      <c r="G504" s="293"/>
      <c r="H504" s="294"/>
      <c r="I504" s="294" t="str">
        <f>IFERROR(_xlfn.IFNA(VLOOKUP($D:$D,history!$I:$Y,3,0),VLOOKUP(E:E,history!$H:$Y,4,0)),"--")</f>
        <v>--</v>
      </c>
      <c r="J504" s="282" t="s">
        <v>9870</v>
      </c>
      <c r="K504" s="282" t="str">
        <f t="shared" si="92"/>
        <v/>
      </c>
      <c r="L504" s="312">
        <f t="shared" si="94"/>
        <v>1857.95</v>
      </c>
      <c r="M504" s="312">
        <f t="shared" si="95"/>
        <v>2815.08</v>
      </c>
      <c r="N504" s="297" t="str">
        <f>_xlfn.IFNA(VLOOKUP($E:$E,'1'!$A:$E,3,0),"")</f>
        <v/>
      </c>
      <c r="O504" s="297" t="str">
        <f>_xlfn.IFNA(VLOOKUP($E:$E,'2'!$A:$E,3,0),"")</f>
        <v/>
      </c>
      <c r="P504" s="297" t="str">
        <f>_xlfn.IFNA(VLOOKUP($E:$E,'3'!$A:$D,3,0),"")</f>
        <v/>
      </c>
      <c r="Q504" s="297" t="str">
        <f>_xlfn.IFNA(VLOOKUP($E:$E,'4'!$A:$F,3,0),"")</f>
        <v/>
      </c>
      <c r="R504" s="297" t="str">
        <f>_xlfn.IFNA(VLOOKUP($E:$E,'5'!$A:$F,3,0),"")</f>
        <v/>
      </c>
      <c r="S504" s="297" t="str">
        <f>_xlfn.IFNA(VLOOKUP($E:$E,'6'!$A:$F,3,0),"")</f>
        <v/>
      </c>
      <c r="T504" s="313">
        <v>1</v>
      </c>
      <c r="U504" s="313">
        <v>1</v>
      </c>
      <c r="V504" s="313">
        <v>6</v>
      </c>
      <c r="W504" s="314">
        <v>1.1479999999999999</v>
      </c>
      <c r="X504" s="315">
        <v>5.8483034000000001E-3</v>
      </c>
      <c r="Y504" s="749">
        <v>2690</v>
      </c>
      <c r="Z504" s="282"/>
      <c r="AA504" s="316" t="s">
        <v>10391</v>
      </c>
      <c r="AB504" s="282" t="s">
        <v>9163</v>
      </c>
      <c r="AC504" s="317" t="s">
        <v>2104</v>
      </c>
      <c r="AD504" s="318" t="s">
        <v>524</v>
      </c>
      <c r="AE504" s="319">
        <v>0</v>
      </c>
      <c r="AF504" s="319" t="s">
        <v>11314</v>
      </c>
      <c r="AG504" s="320">
        <v>35.29</v>
      </c>
      <c r="AH504" s="321">
        <f t="shared" si="96"/>
        <v>0</v>
      </c>
      <c r="AI504" s="287">
        <f>_xlfn.IFNA(VLOOKUP(AD:AD,грп!B:C,2,0),0)</f>
        <v>0</v>
      </c>
      <c r="AJ504" s="607">
        <v>0</v>
      </c>
      <c r="AK504" s="672">
        <f t="shared" si="93"/>
        <v>0</v>
      </c>
      <c r="AL504" s="174"/>
    </row>
    <row r="505" spans="1:38" s="4" customFormat="1" ht="12" customHeight="1" outlineLevel="1" x14ac:dyDescent="0.35">
      <c r="A505" s="307" t="s">
        <v>10402</v>
      </c>
      <c r="B505" s="308" t="s">
        <v>6349</v>
      </c>
      <c r="C505" s="290" t="s">
        <v>555</v>
      </c>
      <c r="D505" s="310" t="s">
        <v>2810</v>
      </c>
      <c r="E505" s="322" t="s">
        <v>450</v>
      </c>
      <c r="F505" s="293"/>
      <c r="G505" s="293"/>
      <c r="H505" s="294">
        <v>7</v>
      </c>
      <c r="I505" s="294" t="str">
        <f>IFERROR(_xlfn.IFNA(VLOOKUP($D:$D,history!$I:$Y,3,0),VLOOKUP(E:E,history!$H:$Y,4,0)),"--")</f>
        <v>--</v>
      </c>
      <c r="J505" s="282" t="s">
        <v>9870</v>
      </c>
      <c r="K505" s="282" t="str">
        <f t="shared" si="92"/>
        <v/>
      </c>
      <c r="L505" s="312">
        <f t="shared" si="94"/>
        <v>3946.51</v>
      </c>
      <c r="M505" s="312">
        <f t="shared" si="95"/>
        <v>5979.56</v>
      </c>
      <c r="N505" s="297" t="str">
        <f>_xlfn.IFNA(VLOOKUP($E:$E,'1'!$A:$E,3,0),"")</f>
        <v/>
      </c>
      <c r="O505" s="297" t="str">
        <f>_xlfn.IFNA(VLOOKUP($E:$E,'2'!$A:$E,3,0),"")</f>
        <v/>
      </c>
      <c r="P505" s="297" t="str">
        <f>_xlfn.IFNA(VLOOKUP($E:$E,'3'!$A:$D,3,0),"")</f>
        <v/>
      </c>
      <c r="Q505" s="297" t="str">
        <f>_xlfn.IFNA(VLOOKUP($E:$E,'4'!$A:$F,3,0),"")</f>
        <v/>
      </c>
      <c r="R505" s="297" t="str">
        <f>_xlfn.IFNA(VLOOKUP($E:$E,'5'!$A:$F,3,0),"")</f>
        <v/>
      </c>
      <c r="S505" s="297" t="str">
        <f>_xlfn.IFNA(VLOOKUP($E:$E,'6'!$A:$F,3,0),"")</f>
        <v/>
      </c>
      <c r="T505" s="313">
        <v>1</v>
      </c>
      <c r="U505" s="313">
        <v>1</v>
      </c>
      <c r="V505" s="313">
        <v>6</v>
      </c>
      <c r="W505" s="314">
        <v>2.1669999999999998</v>
      </c>
      <c r="X505" s="315">
        <v>1.0574712599999999E-2</v>
      </c>
      <c r="Y505" s="749">
        <v>5690</v>
      </c>
      <c r="Z505" s="282"/>
      <c r="AA505" s="316" t="s">
        <v>10388</v>
      </c>
      <c r="AB505" s="282" t="s">
        <v>9163</v>
      </c>
      <c r="AC505" s="317" t="s">
        <v>2104</v>
      </c>
      <c r="AD505" s="318" t="s">
        <v>524</v>
      </c>
      <c r="AE505" s="319">
        <v>0</v>
      </c>
      <c r="AF505" s="319" t="s">
        <v>11301</v>
      </c>
      <c r="AG505" s="320">
        <v>74.959999999999994</v>
      </c>
      <c r="AH505" s="321">
        <f t="shared" si="96"/>
        <v>0</v>
      </c>
      <c r="AI505" s="287">
        <f>_xlfn.IFNA(VLOOKUP(AD:AD,грп!B:C,2,0),0)</f>
        <v>0</v>
      </c>
      <c r="AJ505" s="607">
        <v>0</v>
      </c>
      <c r="AK505" s="672" t="str">
        <f t="shared" si="93"/>
        <v xml:space="preserve"> </v>
      </c>
      <c r="AL505" s="174"/>
    </row>
    <row r="506" spans="1:38" s="4" customFormat="1" ht="12" customHeight="1" outlineLevel="1" x14ac:dyDescent="0.35">
      <c r="A506" s="307" t="s">
        <v>10402</v>
      </c>
      <c r="B506" s="308" t="s">
        <v>6350</v>
      </c>
      <c r="C506" s="290" t="s">
        <v>555</v>
      </c>
      <c r="D506" s="310" t="s">
        <v>2811</v>
      </c>
      <c r="E506" s="322" t="s">
        <v>718</v>
      </c>
      <c r="F506" s="293"/>
      <c r="G506" s="293"/>
      <c r="H506" s="294">
        <v>29</v>
      </c>
      <c r="I506" s="294" t="str">
        <f>IFERROR(_xlfn.IFNA(VLOOKUP($D:$D,history!$I:$Y,3,0),VLOOKUP(E:E,history!$H:$Y,4,0)),"--")</f>
        <v>--</v>
      </c>
      <c r="J506" s="282" t="s">
        <v>9870</v>
      </c>
      <c r="K506" s="282" t="str">
        <f t="shared" si="92"/>
        <v/>
      </c>
      <c r="L506" s="312">
        <f t="shared" si="94"/>
        <v>2083.29</v>
      </c>
      <c r="M506" s="312">
        <f t="shared" si="95"/>
        <v>3156.5</v>
      </c>
      <c r="N506" s="297" t="str">
        <f>_xlfn.IFNA(VLOOKUP($E:$E,'1'!$A:$E,3,0),"")</f>
        <v/>
      </c>
      <c r="O506" s="297" t="str">
        <f>_xlfn.IFNA(VLOOKUP($E:$E,'2'!$A:$E,3,0),"")</f>
        <v/>
      </c>
      <c r="P506" s="297" t="str">
        <f>_xlfn.IFNA(VLOOKUP($E:$E,'3'!$A:$D,3,0),"")</f>
        <v/>
      </c>
      <c r="Q506" s="297" t="str">
        <f>_xlfn.IFNA(VLOOKUP($E:$E,'4'!$A:$F,3,0),"")</f>
        <v/>
      </c>
      <c r="R506" s="297" t="str">
        <f>_xlfn.IFNA(VLOOKUP($E:$E,'5'!$A:$F,3,0),"")</f>
        <v/>
      </c>
      <c r="S506" s="297" t="str">
        <f>_xlfn.IFNA(VLOOKUP($E:$E,'6'!$A:$F,3,0),"")</f>
        <v/>
      </c>
      <c r="T506" s="313">
        <v>1</v>
      </c>
      <c r="U506" s="313">
        <v>1</v>
      </c>
      <c r="V506" s="313">
        <v>6</v>
      </c>
      <c r="W506" s="314">
        <v>1.617</v>
      </c>
      <c r="X506" s="315">
        <v>9.3333332999999997E-3</v>
      </c>
      <c r="Y506" s="749">
        <v>3050</v>
      </c>
      <c r="Z506" s="282"/>
      <c r="AA506" s="316" t="s">
        <v>10391</v>
      </c>
      <c r="AB506" s="282" t="s">
        <v>9163</v>
      </c>
      <c r="AC506" s="317" t="s">
        <v>2104</v>
      </c>
      <c r="AD506" s="318" t="s">
        <v>524</v>
      </c>
      <c r="AE506" s="319">
        <v>0</v>
      </c>
      <c r="AF506" s="319" t="s">
        <v>11301</v>
      </c>
      <c r="AG506" s="320">
        <v>39.57</v>
      </c>
      <c r="AH506" s="321">
        <f t="shared" si="96"/>
        <v>0</v>
      </c>
      <c r="AI506" s="287">
        <f>_xlfn.IFNA(VLOOKUP(AD:AD,грп!B:C,2,0),0)</f>
        <v>0</v>
      </c>
      <c r="AJ506" s="607">
        <v>3</v>
      </c>
      <c r="AK506" s="672" t="str">
        <f t="shared" si="93"/>
        <v xml:space="preserve"> </v>
      </c>
      <c r="AL506" s="174"/>
    </row>
    <row r="507" spans="1:38" s="4" customFormat="1" ht="12" customHeight="1" outlineLevel="1" x14ac:dyDescent="0.35">
      <c r="A507" s="307" t="s">
        <v>10402</v>
      </c>
      <c r="B507" s="308" t="s">
        <v>6351</v>
      </c>
      <c r="C507" s="309"/>
      <c r="D507" s="310" t="s">
        <v>3389</v>
      </c>
      <c r="E507" s="292" t="s">
        <v>3390</v>
      </c>
      <c r="F507" s="293"/>
      <c r="G507" s="293"/>
      <c r="H507" s="294"/>
      <c r="I507" s="294" t="str">
        <f>IFERROR(_xlfn.IFNA(VLOOKUP($D:$D,history!$I:$Y,3,0),VLOOKUP(E:E,history!$H:$Y,4,0)),"--")</f>
        <v>--</v>
      </c>
      <c r="J507" s="282" t="s">
        <v>5946</v>
      </c>
      <c r="K507" s="282" t="str">
        <f t="shared" si="92"/>
        <v/>
      </c>
      <c r="L507" s="312">
        <f t="shared" si="94"/>
        <v>2438.14</v>
      </c>
      <c r="M507" s="312">
        <f t="shared" si="95"/>
        <v>3694.15</v>
      </c>
      <c r="N507" s="297" t="str">
        <f>_xlfn.IFNA(VLOOKUP($E:$E,'1'!$A:$E,3,0),"")</f>
        <v/>
      </c>
      <c r="O507" s="297" t="str">
        <f>_xlfn.IFNA(VLOOKUP($E:$E,'2'!$A:$E,3,0),"")</f>
        <v/>
      </c>
      <c r="P507" s="297" t="str">
        <f>_xlfn.IFNA(VLOOKUP($E:$E,'3'!$A:$D,3,0),"")</f>
        <v/>
      </c>
      <c r="Q507" s="297" t="str">
        <f>_xlfn.IFNA(VLOOKUP($E:$E,'4'!$A:$F,3,0),"")</f>
        <v/>
      </c>
      <c r="R507" s="297" t="str">
        <f>_xlfn.IFNA(VLOOKUP($E:$E,'5'!$A:$F,3,0),"")</f>
        <v/>
      </c>
      <c r="S507" s="297" t="str">
        <f>_xlfn.IFNA(VLOOKUP($E:$E,'6'!$A:$F,3,0),"")</f>
        <v/>
      </c>
      <c r="T507" s="313">
        <v>1</v>
      </c>
      <c r="U507" s="313">
        <v>1</v>
      </c>
      <c r="V507" s="313">
        <v>5</v>
      </c>
      <c r="W507" s="314">
        <v>1.96</v>
      </c>
      <c r="X507" s="315">
        <v>1.0699999999999999E-2</v>
      </c>
      <c r="Y507" s="749">
        <v>3550</v>
      </c>
      <c r="Z507" s="282"/>
      <c r="AA507" s="316" t="s">
        <v>10390</v>
      </c>
      <c r="AB507" s="282" t="s">
        <v>9163</v>
      </c>
      <c r="AC507" s="317" t="s">
        <v>2104</v>
      </c>
      <c r="AD507" s="318" t="s">
        <v>524</v>
      </c>
      <c r="AE507" s="319">
        <v>0</v>
      </c>
      <c r="AF507" s="319" t="s">
        <v>11301</v>
      </c>
      <c r="AG507" s="320">
        <v>46.31</v>
      </c>
      <c r="AH507" s="321">
        <f t="shared" si="96"/>
        <v>0</v>
      </c>
      <c r="AI507" s="287">
        <f>_xlfn.IFNA(VLOOKUP(AD:AD,грп!B:C,2,0),0)</f>
        <v>0</v>
      </c>
      <c r="AJ507" s="607">
        <v>0</v>
      </c>
      <c r="AK507" s="672">
        <f t="shared" si="93"/>
        <v>0</v>
      </c>
      <c r="AL507" s="174"/>
    </row>
    <row r="508" spans="1:38" s="4" customFormat="1" ht="12" customHeight="1" outlineLevel="1" x14ac:dyDescent="0.35">
      <c r="A508" s="307" t="s">
        <v>10402</v>
      </c>
      <c r="B508" s="308" t="s">
        <v>6352</v>
      </c>
      <c r="C508" s="309"/>
      <c r="D508" s="310" t="s">
        <v>3391</v>
      </c>
      <c r="E508" s="292" t="s">
        <v>3392</v>
      </c>
      <c r="F508" s="293"/>
      <c r="G508" s="293"/>
      <c r="H508" s="294">
        <v>9</v>
      </c>
      <c r="I508" s="294" t="str">
        <f>IFERROR(_xlfn.IFNA(VLOOKUP($D:$D,history!$I:$Y,3,0),VLOOKUP(E:E,history!$H:$Y,4,0)),"--")</f>
        <v>--</v>
      </c>
      <c r="J508" s="282" t="s">
        <v>5946</v>
      </c>
      <c r="K508" s="282" t="str">
        <f t="shared" si="92"/>
        <v/>
      </c>
      <c r="L508" s="312">
        <f t="shared" si="94"/>
        <v>3447.93</v>
      </c>
      <c r="M508" s="312">
        <f t="shared" si="95"/>
        <v>5224.1400000000003</v>
      </c>
      <c r="N508" s="297" t="str">
        <f>_xlfn.IFNA(VLOOKUP($E:$E,'1'!$A:$E,3,0),"")</f>
        <v/>
      </c>
      <c r="O508" s="297" t="str">
        <f>_xlfn.IFNA(VLOOKUP($E:$E,'2'!$A:$E,3,0),"")</f>
        <v/>
      </c>
      <c r="P508" s="297" t="str">
        <f>_xlfn.IFNA(VLOOKUP($E:$E,'3'!$A:$D,3,0),"")</f>
        <v/>
      </c>
      <c r="Q508" s="297" t="str">
        <f>_xlfn.IFNA(VLOOKUP($E:$E,'4'!$A:$F,3,0),"")</f>
        <v/>
      </c>
      <c r="R508" s="297" t="str">
        <f>_xlfn.IFNA(VLOOKUP($E:$E,'5'!$A:$F,3,0),"")</f>
        <v/>
      </c>
      <c r="S508" s="297" t="str">
        <f>_xlfn.IFNA(VLOOKUP($E:$E,'6'!$A:$F,3,0),"")</f>
        <v/>
      </c>
      <c r="T508" s="313">
        <v>1</v>
      </c>
      <c r="U508" s="313">
        <v>1</v>
      </c>
      <c r="V508" s="313">
        <v>5</v>
      </c>
      <c r="W508" s="314">
        <v>2.0699999999999998</v>
      </c>
      <c r="X508" s="315">
        <v>1.0666666700000001E-2</v>
      </c>
      <c r="Y508" s="749">
        <v>4990</v>
      </c>
      <c r="Z508" s="282"/>
      <c r="AA508" s="316" t="s">
        <v>10390</v>
      </c>
      <c r="AB508" s="282" t="s">
        <v>9163</v>
      </c>
      <c r="AC508" s="317" t="s">
        <v>2104</v>
      </c>
      <c r="AD508" s="318" t="s">
        <v>524</v>
      </c>
      <c r="AE508" s="319">
        <v>0</v>
      </c>
      <c r="AF508" s="319" t="s">
        <v>11301</v>
      </c>
      <c r="AG508" s="320">
        <v>65.489999999999995</v>
      </c>
      <c r="AH508" s="321">
        <f t="shared" si="96"/>
        <v>0</v>
      </c>
      <c r="AI508" s="287">
        <f>_xlfn.IFNA(VLOOKUP(AD:AD,грп!B:C,2,0),0)</f>
        <v>0</v>
      </c>
      <c r="AJ508" s="607">
        <v>0</v>
      </c>
      <c r="AK508" s="672">
        <f t="shared" si="93"/>
        <v>0</v>
      </c>
      <c r="AL508" s="174"/>
    </row>
    <row r="509" spans="1:38" s="4" customFormat="1" ht="12" customHeight="1" outlineLevel="1" x14ac:dyDescent="0.35">
      <c r="A509" s="307" t="s">
        <v>339</v>
      </c>
      <c r="B509" s="308" t="s">
        <v>6353</v>
      </c>
      <c r="C509" s="290" t="s">
        <v>555</v>
      </c>
      <c r="D509" s="310" t="s">
        <v>585</v>
      </c>
      <c r="E509" s="322" t="s">
        <v>552</v>
      </c>
      <c r="F509" s="293"/>
      <c r="G509" s="293"/>
      <c r="H509" s="294">
        <v>61</v>
      </c>
      <c r="I509" s="294" t="str">
        <f>IFERROR(_xlfn.IFNA(VLOOKUP($D:$D,history!$I:$Y,3,0),VLOOKUP(E:E,history!$H:$Y,4,0)),"--")</f>
        <v>V</v>
      </c>
      <c r="J509" s="282" t="s">
        <v>9870</v>
      </c>
      <c r="K509" s="282" t="str">
        <f t="shared" si="92"/>
        <v/>
      </c>
      <c r="L509" s="312">
        <f t="shared" si="94"/>
        <v>990.31</v>
      </c>
      <c r="M509" s="312">
        <f t="shared" si="95"/>
        <v>1500.47</v>
      </c>
      <c r="N509" s="297" t="str">
        <f>_xlfn.IFNA(VLOOKUP($E:$E,'1'!$A:$E,3,0),"")</f>
        <v/>
      </c>
      <c r="O509" s="297" t="str">
        <f>_xlfn.IFNA(VLOOKUP($E:$E,'2'!$A:$E,3,0),"")</f>
        <v/>
      </c>
      <c r="P509" s="297" t="str">
        <f>_xlfn.IFNA(VLOOKUP($E:$E,'3'!$A:$D,3,0),"")</f>
        <v/>
      </c>
      <c r="Q509" s="297" t="str">
        <f>_xlfn.IFNA(VLOOKUP($E:$E,'4'!$A:$F,3,0),"")</f>
        <v/>
      </c>
      <c r="R509" s="297" t="str">
        <f>_xlfn.IFNA(VLOOKUP($E:$E,'5'!$A:$F,3,0),"")</f>
        <v/>
      </c>
      <c r="S509" s="297" t="str">
        <f>_xlfn.IFNA(VLOOKUP($E:$E,'6'!$A:$F,3,0),"")</f>
        <v/>
      </c>
      <c r="T509" s="313">
        <v>1</v>
      </c>
      <c r="U509" s="313">
        <v>1</v>
      </c>
      <c r="V509" s="313">
        <v>10</v>
      </c>
      <c r="W509" s="314">
        <v>0.82499999999999996</v>
      </c>
      <c r="X509" s="315">
        <v>5.6375000000000001E-3</v>
      </c>
      <c r="Y509" s="749">
        <v>1350</v>
      </c>
      <c r="Z509" s="282"/>
      <c r="AA509" s="316" t="s">
        <v>10390</v>
      </c>
      <c r="AB509" s="282" t="s">
        <v>9163</v>
      </c>
      <c r="AC509" s="317" t="s">
        <v>2104</v>
      </c>
      <c r="AD509" s="318" t="s">
        <v>524</v>
      </c>
      <c r="AE509" s="319">
        <v>0</v>
      </c>
      <c r="AF509" s="319" t="s">
        <v>11314</v>
      </c>
      <c r="AG509" s="320">
        <v>18.809999999999999</v>
      </c>
      <c r="AH509" s="321">
        <f t="shared" si="96"/>
        <v>0</v>
      </c>
      <c r="AI509" s="287">
        <f>_xlfn.IFNA(VLOOKUP(AD:AD,грп!B:C,2,0),0)</f>
        <v>0</v>
      </c>
      <c r="AJ509" s="607">
        <v>170</v>
      </c>
      <c r="AK509" s="672" t="str">
        <f t="shared" si="93"/>
        <v xml:space="preserve"> </v>
      </c>
      <c r="AL509" s="174"/>
    </row>
    <row r="510" spans="1:38" s="4" customFormat="1" ht="12" customHeight="1" outlineLevel="1" x14ac:dyDescent="0.35">
      <c r="A510" s="307" t="s">
        <v>339</v>
      </c>
      <c r="B510" s="308" t="s">
        <v>6354</v>
      </c>
      <c r="C510" s="323"/>
      <c r="D510" s="310" t="s">
        <v>2689</v>
      </c>
      <c r="E510" s="292" t="s">
        <v>2690</v>
      </c>
      <c r="F510" s="293"/>
      <c r="G510" s="293"/>
      <c r="H510" s="294">
        <v>30</v>
      </c>
      <c r="I510" s="294" t="str">
        <f>IFERROR(_xlfn.IFNA(VLOOKUP($D:$D,history!$I:$Y,3,0),VLOOKUP(E:E,history!$H:$Y,4,0)),"--")</f>
        <v>V</v>
      </c>
      <c r="J510" s="282" t="s">
        <v>9870</v>
      </c>
      <c r="K510" s="282" t="str">
        <f t="shared" si="92"/>
        <v/>
      </c>
      <c r="L510" s="312">
        <f t="shared" si="94"/>
        <v>1131.94</v>
      </c>
      <c r="M510" s="312">
        <f t="shared" si="95"/>
        <v>1715.06</v>
      </c>
      <c r="N510" s="297" t="str">
        <f>_xlfn.IFNA(VLOOKUP($E:$E,'1'!$A:$E,3,0),"")</f>
        <v/>
      </c>
      <c r="O510" s="297" t="str">
        <f>_xlfn.IFNA(VLOOKUP($E:$E,'2'!$A:$E,3,0),"")</f>
        <v/>
      </c>
      <c r="P510" s="297" t="str">
        <f>_xlfn.IFNA(VLOOKUP($E:$E,'3'!$A:$D,3,0),"")</f>
        <v/>
      </c>
      <c r="Q510" s="297" t="str">
        <f>_xlfn.IFNA(VLOOKUP($E:$E,'4'!$A:$F,3,0),"")</f>
        <v/>
      </c>
      <c r="R510" s="297" t="str">
        <f>_xlfn.IFNA(VLOOKUP($E:$E,'5'!$A:$F,3,0),"")</f>
        <v/>
      </c>
      <c r="S510" s="297" t="str">
        <f>_xlfn.IFNA(VLOOKUP($E:$E,'6'!$A:$F,3,0),"")</f>
        <v/>
      </c>
      <c r="T510" s="313">
        <v>1</v>
      </c>
      <c r="U510" s="313">
        <v>1</v>
      </c>
      <c r="V510" s="313">
        <v>10</v>
      </c>
      <c r="W510" s="314">
        <v>0.90900000000000003</v>
      </c>
      <c r="X510" s="315">
        <v>5.5294118E-3</v>
      </c>
      <c r="Y510" s="749">
        <v>1550</v>
      </c>
      <c r="Z510" s="282"/>
      <c r="AA510" s="316" t="s">
        <v>10388</v>
      </c>
      <c r="AB510" s="282" t="s">
        <v>9163</v>
      </c>
      <c r="AC510" s="317" t="s">
        <v>2104</v>
      </c>
      <c r="AD510" s="318" t="s">
        <v>524</v>
      </c>
      <c r="AE510" s="319">
        <v>0</v>
      </c>
      <c r="AF510" s="319" t="s">
        <v>11301</v>
      </c>
      <c r="AG510" s="320">
        <v>21.5</v>
      </c>
      <c r="AH510" s="321">
        <f t="shared" si="96"/>
        <v>0</v>
      </c>
      <c r="AI510" s="287">
        <f>_xlfn.IFNA(VLOOKUP(AD:AD,грп!B:C,2,0),0)</f>
        <v>0</v>
      </c>
      <c r="AJ510" s="607">
        <v>80</v>
      </c>
      <c r="AK510" s="672">
        <f t="shared" si="93"/>
        <v>0</v>
      </c>
      <c r="AL510" s="174"/>
    </row>
    <row r="511" spans="1:38" s="4" customFormat="1" ht="12" customHeight="1" outlineLevel="1" x14ac:dyDescent="0.35">
      <c r="A511" s="307" t="s">
        <v>339</v>
      </c>
      <c r="B511" s="308" t="s">
        <v>6355</v>
      </c>
      <c r="C511" s="309" t="s">
        <v>21</v>
      </c>
      <c r="D511" s="310" t="s">
        <v>10548</v>
      </c>
      <c r="E511" s="322" t="s">
        <v>4980</v>
      </c>
      <c r="F511" s="293"/>
      <c r="G511" s="293"/>
      <c r="H511" s="294">
        <v>2</v>
      </c>
      <c r="I511" s="294" t="str">
        <f>IFERROR(_xlfn.IFNA(VLOOKUP($D:$D,history!$I:$Y,3,0),VLOOKUP(E:E,history!$H:$Y,4,0)),"--")</f>
        <v>--</v>
      </c>
      <c r="J511" s="282" t="s">
        <v>5946</v>
      </c>
      <c r="K511" s="282" t="str">
        <f t="shared" si="92"/>
        <v/>
      </c>
      <c r="L511" s="312">
        <f t="shared" si="94"/>
        <v>1211.96</v>
      </c>
      <c r="M511" s="312">
        <f t="shared" si="95"/>
        <v>1836.31</v>
      </c>
      <c r="N511" s="297" t="str">
        <f>_xlfn.IFNA(VLOOKUP($E:$E,'1'!$A:$E,3,0),"")</f>
        <v/>
      </c>
      <c r="O511" s="297" t="str">
        <f>_xlfn.IFNA(VLOOKUP($E:$E,'2'!$A:$E,3,0),"")</f>
        <v/>
      </c>
      <c r="P511" s="297" t="str">
        <f>_xlfn.IFNA(VLOOKUP($E:$E,'3'!$A:$D,3,0),"")</f>
        <v/>
      </c>
      <c r="Q511" s="297" t="str">
        <f>_xlfn.IFNA(VLOOKUP($E:$E,'4'!$A:$F,3,0),"")</f>
        <v/>
      </c>
      <c r="R511" s="297" t="str">
        <f>_xlfn.IFNA(VLOOKUP($E:$E,'5'!$A:$F,3,0),"")</f>
        <v/>
      </c>
      <c r="S511" s="297" t="str">
        <f>_xlfn.IFNA(VLOOKUP($E:$E,'6'!$A:$F,3,0),"")</f>
        <v/>
      </c>
      <c r="T511" s="313">
        <v>1</v>
      </c>
      <c r="U511" s="313">
        <v>1</v>
      </c>
      <c r="V511" s="313">
        <v>10</v>
      </c>
      <c r="W511" s="314">
        <v>0.84799999999999998</v>
      </c>
      <c r="X511" s="315">
        <v>5.6249999999999998E-3</v>
      </c>
      <c r="Y511" s="749">
        <v>1650</v>
      </c>
      <c r="Z511" s="282"/>
      <c r="AA511" s="316" t="s">
        <v>10391</v>
      </c>
      <c r="AB511" s="282" t="s">
        <v>9163</v>
      </c>
      <c r="AC511" s="317" t="s">
        <v>2104</v>
      </c>
      <c r="AD511" s="318" t="s">
        <v>524</v>
      </c>
      <c r="AE511" s="319">
        <v>0</v>
      </c>
      <c r="AF511" s="319" t="s">
        <v>11315</v>
      </c>
      <c r="AG511" s="320">
        <v>23.02</v>
      </c>
      <c r="AH511" s="321">
        <f t="shared" si="96"/>
        <v>0</v>
      </c>
      <c r="AI511" s="287">
        <f>_xlfn.IFNA(VLOOKUP(AD:AD,грп!B:C,2,0),0)</f>
        <v>0</v>
      </c>
      <c r="AJ511" s="607">
        <v>276</v>
      </c>
      <c r="AK511" s="672" t="str">
        <f t="shared" si="93"/>
        <v>new</v>
      </c>
      <c r="AL511" s="174"/>
    </row>
    <row r="512" spans="1:38" s="4" customFormat="1" ht="12" customHeight="1" x14ac:dyDescent="0.35">
      <c r="A512" s="288"/>
      <c r="B512" s="289"/>
      <c r="C512" s="290" t="s">
        <v>555</v>
      </c>
      <c r="D512" s="291" t="s">
        <v>2711</v>
      </c>
      <c r="E512" s="292"/>
      <c r="F512" s="293"/>
      <c r="G512" s="293"/>
      <c r="H512" s="294"/>
      <c r="I512" s="294"/>
      <c r="J512" s="282" t="s">
        <v>393</v>
      </c>
      <c r="K512" s="282" t="str">
        <f t="shared" si="92"/>
        <v/>
      </c>
      <c r="L512" s="295"/>
      <c r="M512" s="296"/>
      <c r="N512" s="297"/>
      <c r="O512" s="297"/>
      <c r="P512" s="297"/>
      <c r="Q512" s="297" t="str">
        <f>_xlfn.IFNA(VLOOKUP($E:$E,'4'!$A:$F,3,0),"")</f>
        <v/>
      </c>
      <c r="R512" s="297" t="str">
        <f>_xlfn.IFNA(VLOOKUP($E:$E,'5'!$A:$F,3,0),"")</f>
        <v/>
      </c>
      <c r="S512" s="297"/>
      <c r="T512" s="298"/>
      <c r="U512" s="280"/>
      <c r="V512" s="280"/>
      <c r="W512" s="300"/>
      <c r="X512" s="301"/>
      <c r="Y512" s="749"/>
      <c r="Z512" s="282"/>
      <c r="AA512" s="280"/>
      <c r="AB512" s="280" t="s">
        <v>393</v>
      </c>
      <c r="AC512" s="302"/>
      <c r="AD512" s="303" t="s">
        <v>2711</v>
      </c>
      <c r="AE512" s="280"/>
      <c r="AF512" s="329"/>
      <c r="AG512" s="305"/>
      <c r="AH512" s="306"/>
      <c r="AI512" s="287">
        <f>_xlfn.IFNA(VLOOKUP(AD:AD,грп!B:C,2,0),0)</f>
        <v>0</v>
      </c>
      <c r="AJ512" s="607">
        <v>0</v>
      </c>
      <c r="AK512" s="672" t="str">
        <f t="shared" si="93"/>
        <v xml:space="preserve"> </v>
      </c>
      <c r="AL512" s="174"/>
    </row>
    <row r="513" spans="1:38" s="4" customFormat="1" ht="12" customHeight="1" outlineLevel="1" x14ac:dyDescent="0.35">
      <c r="A513" s="307" t="s">
        <v>10402</v>
      </c>
      <c r="B513" s="308" t="s">
        <v>6356</v>
      </c>
      <c r="C513" s="290" t="s">
        <v>555</v>
      </c>
      <c r="D513" s="310" t="s">
        <v>2823</v>
      </c>
      <c r="E513" s="322" t="s">
        <v>67</v>
      </c>
      <c r="F513" s="293"/>
      <c r="G513" s="293"/>
      <c r="H513" s="294">
        <v>5</v>
      </c>
      <c r="I513" s="294" t="str">
        <f>IFERROR(_xlfn.IFNA(VLOOKUP($D:$D,history!$I:$Y,3,0),VLOOKUP(E:E,history!$H:$Y,4,0)),"--")</f>
        <v>--</v>
      </c>
      <c r="J513" s="282" t="s">
        <v>9868</v>
      </c>
      <c r="K513" s="282" t="str">
        <f t="shared" si="92"/>
        <v/>
      </c>
      <c r="L513" s="312">
        <f t="shared" ref="L513:L522" si="97">IF($A$3="ИМ",ROUND($Y513*(1-($L$6-$F$4))*(1-$F$3)*(1+$AG$2),2),ROUND($M513*(1-($L$6-$F$4))*(1-$F$3)*(1+$AG$2),2))</f>
        <v>5105.3</v>
      </c>
      <c r="M513" s="312">
        <f t="shared" ref="M513:M522" si="98">ROUND(IF($A$3="РЕГИОНЫ",AG513*$AG$3*$AG$1,IF(AI513=0,AG513*$AG$3*$AG$1,AG513*$AG$3*(1-5%)*$AG$1)),2)</f>
        <v>7735.3</v>
      </c>
      <c r="N513" s="297" t="str">
        <f>_xlfn.IFNA(VLOOKUP($E:$E,'1'!$A:$E,3,0),"")</f>
        <v/>
      </c>
      <c r="O513" s="297" t="str">
        <f>_xlfn.IFNA(VLOOKUP($E:$E,'2'!$A:$E,3,0),"")</f>
        <v/>
      </c>
      <c r="P513" s="297" t="str">
        <f>_xlfn.IFNA(VLOOKUP($E:$E,'3'!$A:$D,3,0),"")</f>
        <v/>
      </c>
      <c r="Q513" s="297" t="str">
        <f>_xlfn.IFNA(VLOOKUP($E:$E,'4'!$A:$F,3,0),"")</f>
        <v/>
      </c>
      <c r="R513" s="297" t="str">
        <f>_xlfn.IFNA(VLOOKUP($E:$E,'5'!$A:$F,3,0),"")</f>
        <v/>
      </c>
      <c r="S513" s="297" t="str">
        <f>_xlfn.IFNA(VLOOKUP($E:$E,'6'!$A:$F,3,0),"")</f>
        <v/>
      </c>
      <c r="T513" s="313">
        <v>1</v>
      </c>
      <c r="U513" s="313">
        <v>1</v>
      </c>
      <c r="V513" s="313">
        <v>4</v>
      </c>
      <c r="W513" s="314">
        <v>4.0999999999999996</v>
      </c>
      <c r="X513" s="315">
        <v>1.3350000000000001E-2</v>
      </c>
      <c r="Y513" s="749">
        <v>7350</v>
      </c>
      <c r="Z513" s="282"/>
      <c r="AA513" s="316" t="s">
        <v>10388</v>
      </c>
      <c r="AB513" s="282" t="s">
        <v>9163</v>
      </c>
      <c r="AC513" s="317" t="s">
        <v>2104</v>
      </c>
      <c r="AD513" s="318" t="s">
        <v>2711</v>
      </c>
      <c r="AE513" s="319">
        <v>0</v>
      </c>
      <c r="AF513" s="319" t="s">
        <v>11273</v>
      </c>
      <c r="AG513" s="320">
        <v>96.97</v>
      </c>
      <c r="AH513" s="321">
        <f t="shared" ref="AH513:AH522" si="99">IF($A$3="РЕГИОНЫ",ROUND($AG513*(1-($L$6-$F$4))*(1-$F$3)*(1+$AG$2)*$AG$1,2),0)</f>
        <v>0</v>
      </c>
      <c r="AI513" s="287">
        <f>_xlfn.IFNA(VLOOKUP(AD:AD,грп!B:C,2,0),0)</f>
        <v>0</v>
      </c>
      <c r="AJ513" s="607">
        <v>9</v>
      </c>
      <c r="AK513" s="672" t="str">
        <f t="shared" si="93"/>
        <v xml:space="preserve"> </v>
      </c>
      <c r="AL513" s="174"/>
    </row>
    <row r="514" spans="1:38" s="4" customFormat="1" ht="12" customHeight="1" outlineLevel="1" x14ac:dyDescent="0.35">
      <c r="A514" s="307" t="s">
        <v>10402</v>
      </c>
      <c r="B514" s="308" t="s">
        <v>6357</v>
      </c>
      <c r="C514" s="290" t="s">
        <v>555</v>
      </c>
      <c r="D514" s="310" t="s">
        <v>2824</v>
      </c>
      <c r="E514" s="322" t="s">
        <v>68</v>
      </c>
      <c r="F514" s="293"/>
      <c r="G514" s="293"/>
      <c r="H514" s="294">
        <v>2</v>
      </c>
      <c r="I514" s="294" t="str">
        <f>IFERROR(_xlfn.IFNA(VLOOKUP($D:$D,history!$I:$Y,3,0),VLOOKUP(E:E,history!$H:$Y,4,0)),"--")</f>
        <v>--</v>
      </c>
      <c r="J514" s="282" t="s">
        <v>5946</v>
      </c>
      <c r="K514" s="282" t="str">
        <f t="shared" si="92"/>
        <v/>
      </c>
      <c r="L514" s="312">
        <f t="shared" si="97"/>
        <v>8487.42</v>
      </c>
      <c r="M514" s="312">
        <f t="shared" si="98"/>
        <v>12859.72</v>
      </c>
      <c r="N514" s="297" t="str">
        <f>_xlfn.IFNA(VLOOKUP($E:$E,'1'!$A:$E,3,0),"")</f>
        <v/>
      </c>
      <c r="O514" s="297" t="str">
        <f>_xlfn.IFNA(VLOOKUP($E:$E,'2'!$A:$E,3,0),"")</f>
        <v/>
      </c>
      <c r="P514" s="297" t="str">
        <f>_xlfn.IFNA(VLOOKUP($E:$E,'3'!$A:$D,3,0),"")</f>
        <v/>
      </c>
      <c r="Q514" s="297" t="str">
        <f>_xlfn.IFNA(VLOOKUP($E:$E,'4'!$A:$F,3,0),"")</f>
        <v/>
      </c>
      <c r="R514" s="297" t="str">
        <f>_xlfn.IFNA(VLOOKUP($E:$E,'5'!$A:$F,3,0),"")</f>
        <v/>
      </c>
      <c r="S514" s="297" t="str">
        <f>_xlfn.IFNA(VLOOKUP($E:$E,'6'!$A:$F,3,0),"")</f>
        <v/>
      </c>
      <c r="T514" s="313">
        <v>1</v>
      </c>
      <c r="U514" s="313">
        <v>1</v>
      </c>
      <c r="V514" s="313">
        <v>2</v>
      </c>
      <c r="W514" s="314">
        <v>7.875</v>
      </c>
      <c r="X514" s="315">
        <v>2.0500000000000001E-2</v>
      </c>
      <c r="Y514" s="749">
        <v>12250</v>
      </c>
      <c r="Z514" s="282"/>
      <c r="AA514" s="316" t="s">
        <v>10388</v>
      </c>
      <c r="AB514" s="282" t="s">
        <v>9163</v>
      </c>
      <c r="AC514" s="317" t="s">
        <v>2104</v>
      </c>
      <c r="AD514" s="318" t="s">
        <v>2711</v>
      </c>
      <c r="AE514" s="319">
        <v>0</v>
      </c>
      <c r="AF514" s="319" t="s">
        <v>11273</v>
      </c>
      <c r="AG514" s="320">
        <v>161.21</v>
      </c>
      <c r="AH514" s="321">
        <f t="shared" si="99"/>
        <v>0</v>
      </c>
      <c r="AI514" s="287">
        <f>_xlfn.IFNA(VLOOKUP(AD:AD,грп!B:C,2,0),0)</f>
        <v>0</v>
      </c>
      <c r="AJ514" s="607">
        <v>0</v>
      </c>
      <c r="AK514" s="672" t="str">
        <f t="shared" si="93"/>
        <v xml:space="preserve"> </v>
      </c>
      <c r="AL514" s="174"/>
    </row>
    <row r="515" spans="1:38" s="4" customFormat="1" ht="12" customHeight="1" outlineLevel="1" x14ac:dyDescent="0.35">
      <c r="A515" s="307" t="s">
        <v>10402</v>
      </c>
      <c r="B515" s="308" t="s">
        <v>6358</v>
      </c>
      <c r="C515" s="290" t="s">
        <v>555</v>
      </c>
      <c r="D515" s="310" t="s">
        <v>10096</v>
      </c>
      <c r="E515" s="322" t="s">
        <v>719</v>
      </c>
      <c r="F515" s="293"/>
      <c r="G515" s="293"/>
      <c r="H515" s="294"/>
      <c r="I515" s="294" t="str">
        <f>IFERROR(_xlfn.IFNA(VLOOKUP($D:$D,history!$I:$Y,3,0),VLOOKUP(E:E,history!$H:$Y,4,0)),"--")</f>
        <v>--</v>
      </c>
      <c r="J515" s="282" t="s">
        <v>5946</v>
      </c>
      <c r="K515" s="282" t="str">
        <f t="shared" si="92"/>
        <v/>
      </c>
      <c r="L515" s="312">
        <f t="shared" si="97"/>
        <v>4114.46</v>
      </c>
      <c r="M515" s="312">
        <f t="shared" si="98"/>
        <v>6234.03</v>
      </c>
      <c r="N515" s="297" t="str">
        <f>_xlfn.IFNA(VLOOKUP($E:$E,'1'!$A:$E,3,0),"")</f>
        <v/>
      </c>
      <c r="O515" s="297" t="str">
        <f>_xlfn.IFNA(VLOOKUP($E:$E,'2'!$A:$E,3,0),"")</f>
        <v/>
      </c>
      <c r="P515" s="297" t="str">
        <f>_xlfn.IFNA(VLOOKUP($E:$E,'3'!$A:$D,3,0),"")</f>
        <v/>
      </c>
      <c r="Q515" s="297" t="str">
        <f>_xlfn.IFNA(VLOOKUP($E:$E,'4'!$A:$F,3,0),"")</f>
        <v/>
      </c>
      <c r="R515" s="297" t="str">
        <f>_xlfn.IFNA(VLOOKUP($E:$E,'5'!$A:$F,3,0),"")</f>
        <v/>
      </c>
      <c r="S515" s="297" t="str">
        <f>_xlfn.IFNA(VLOOKUP($E:$E,'6'!$A:$F,3,0),"")</f>
        <v/>
      </c>
      <c r="T515" s="313">
        <v>1</v>
      </c>
      <c r="U515" s="313">
        <v>1</v>
      </c>
      <c r="V515" s="313">
        <v>6</v>
      </c>
      <c r="W515" s="314">
        <v>3.258</v>
      </c>
      <c r="X515" s="315">
        <v>1.01587302E-2</v>
      </c>
      <c r="Y515" s="749">
        <v>5950</v>
      </c>
      <c r="Z515" s="282"/>
      <c r="AA515" s="316" t="s">
        <v>10390</v>
      </c>
      <c r="AB515" s="282" t="s">
        <v>9885</v>
      </c>
      <c r="AC515" s="317" t="s">
        <v>2104</v>
      </c>
      <c r="AD515" s="318" t="s">
        <v>2711</v>
      </c>
      <c r="AE515" s="319">
        <v>0</v>
      </c>
      <c r="AF515" s="319" t="s">
        <v>11273</v>
      </c>
      <c r="AG515" s="320">
        <v>78.150000000000006</v>
      </c>
      <c r="AH515" s="321">
        <f t="shared" si="99"/>
        <v>0</v>
      </c>
      <c r="AI515" s="287">
        <f>_xlfn.IFNA(VLOOKUP(AD:AD,грп!B:C,2,0),0)</f>
        <v>0</v>
      </c>
      <c r="AJ515" s="607">
        <v>0</v>
      </c>
      <c r="AK515" s="672" t="str">
        <f t="shared" si="93"/>
        <v xml:space="preserve"> </v>
      </c>
      <c r="AL515" s="174"/>
    </row>
    <row r="516" spans="1:38" s="4" customFormat="1" ht="12" customHeight="1" outlineLevel="1" x14ac:dyDescent="0.35">
      <c r="A516" s="307" t="s">
        <v>10402</v>
      </c>
      <c r="B516" s="308" t="s">
        <v>6359</v>
      </c>
      <c r="C516" s="309" t="s">
        <v>21</v>
      </c>
      <c r="D516" s="310" t="s">
        <v>10549</v>
      </c>
      <c r="E516" s="322" t="s">
        <v>5091</v>
      </c>
      <c r="F516" s="293"/>
      <c r="G516" s="293"/>
      <c r="H516" s="294">
        <v>19</v>
      </c>
      <c r="I516" s="294" t="str">
        <f>IFERROR(_xlfn.IFNA(VLOOKUP($D:$D,history!$I:$Y,3,0),VLOOKUP(E:E,history!$H:$Y,4,0)),"--")</f>
        <v>--</v>
      </c>
      <c r="J516" s="282" t="s">
        <v>9870</v>
      </c>
      <c r="K516" s="282" t="str">
        <f t="shared" si="92"/>
        <v/>
      </c>
      <c r="L516" s="312">
        <f t="shared" si="97"/>
        <v>3823.31</v>
      </c>
      <c r="M516" s="312">
        <f t="shared" si="98"/>
        <v>5792.9</v>
      </c>
      <c r="N516" s="297" t="str">
        <f>_xlfn.IFNA(VLOOKUP($E:$E,'1'!$A:$E,3,0),"")</f>
        <v/>
      </c>
      <c r="O516" s="297" t="str">
        <f>_xlfn.IFNA(VLOOKUP($E:$E,'2'!$A:$E,3,0),"")</f>
        <v/>
      </c>
      <c r="P516" s="297" t="str">
        <f>_xlfn.IFNA(VLOOKUP($E:$E,'3'!$A:$D,3,0),"")</f>
        <v/>
      </c>
      <c r="Q516" s="297" t="str">
        <f>_xlfn.IFNA(VLOOKUP($E:$E,'4'!$A:$F,3,0),"")</f>
        <v/>
      </c>
      <c r="R516" s="297" t="str">
        <f>_xlfn.IFNA(VLOOKUP($E:$E,'5'!$A:$F,3,0),"")</f>
        <v/>
      </c>
      <c r="S516" s="297" t="str">
        <f>_xlfn.IFNA(VLOOKUP($E:$E,'6'!$A:$F,3,0),"")</f>
        <v/>
      </c>
      <c r="T516" s="313">
        <v>1</v>
      </c>
      <c r="U516" s="313">
        <v>1</v>
      </c>
      <c r="V516" s="313">
        <v>6</v>
      </c>
      <c r="W516" s="314">
        <v>3.15</v>
      </c>
      <c r="X516" s="315">
        <v>1.04166667E-2</v>
      </c>
      <c r="Y516" s="749">
        <v>5550</v>
      </c>
      <c r="Z516" s="282"/>
      <c r="AA516" s="316" t="s">
        <v>10388</v>
      </c>
      <c r="AB516" s="282" t="s">
        <v>9163</v>
      </c>
      <c r="AC516" s="317" t="s">
        <v>2104</v>
      </c>
      <c r="AD516" s="318" t="s">
        <v>2711</v>
      </c>
      <c r="AE516" s="319">
        <v>0</v>
      </c>
      <c r="AF516" s="319" t="s">
        <v>21</v>
      </c>
      <c r="AG516" s="320">
        <v>72.62</v>
      </c>
      <c r="AH516" s="321">
        <f t="shared" si="99"/>
        <v>0</v>
      </c>
      <c r="AI516" s="287">
        <f>_xlfn.IFNA(VLOOKUP(AD:AD,грп!B:C,2,0),0)</f>
        <v>0</v>
      </c>
      <c r="AJ516" s="607">
        <v>13</v>
      </c>
      <c r="AK516" s="672" t="str">
        <f t="shared" si="93"/>
        <v>new</v>
      </c>
      <c r="AL516" s="174"/>
    </row>
    <row r="517" spans="1:38" s="4" customFormat="1" ht="12" customHeight="1" outlineLevel="1" x14ac:dyDescent="0.35">
      <c r="A517" s="307" t="s">
        <v>10402</v>
      </c>
      <c r="B517" s="308" t="s">
        <v>6360</v>
      </c>
      <c r="C517" s="290" t="s">
        <v>555</v>
      </c>
      <c r="D517" s="310" t="s">
        <v>2825</v>
      </c>
      <c r="E517" s="322" t="s">
        <v>714</v>
      </c>
      <c r="F517" s="293"/>
      <c r="G517" s="293"/>
      <c r="H517" s="294">
        <v>6</v>
      </c>
      <c r="I517" s="294" t="str">
        <f>IFERROR(_xlfn.IFNA(VLOOKUP($D:$D,history!$I:$Y,3,0),VLOOKUP(E:E,history!$H:$Y,4,0)),"--")</f>
        <v>--</v>
      </c>
      <c r="J517" s="282" t="s">
        <v>9870</v>
      </c>
      <c r="K517" s="282" t="str">
        <f t="shared" si="92"/>
        <v/>
      </c>
      <c r="L517" s="312">
        <f t="shared" si="97"/>
        <v>4778.3500000000004</v>
      </c>
      <c r="M517" s="312">
        <f t="shared" si="98"/>
        <v>7239.93</v>
      </c>
      <c r="N517" s="297" t="str">
        <f>_xlfn.IFNA(VLOOKUP($E:$E,'1'!$A:$E,3,0),"")</f>
        <v/>
      </c>
      <c r="O517" s="297" t="str">
        <f>_xlfn.IFNA(VLOOKUP($E:$E,'2'!$A:$E,3,0),"")</f>
        <v/>
      </c>
      <c r="P517" s="297" t="str">
        <f>_xlfn.IFNA(VLOOKUP($E:$E,'3'!$A:$D,3,0),"")</f>
        <v/>
      </c>
      <c r="Q517" s="297" t="str">
        <f>_xlfn.IFNA(VLOOKUP($E:$E,'4'!$A:$F,3,0),"")</f>
        <v/>
      </c>
      <c r="R517" s="297" t="str">
        <f>_xlfn.IFNA(VLOOKUP($E:$E,'5'!$A:$F,3,0),"")</f>
        <v/>
      </c>
      <c r="S517" s="297" t="str">
        <f>_xlfn.IFNA(VLOOKUP($E:$E,'6'!$A:$F,3,0),"")</f>
        <v/>
      </c>
      <c r="T517" s="313">
        <v>1</v>
      </c>
      <c r="U517" s="313">
        <v>1</v>
      </c>
      <c r="V517" s="313">
        <v>6</v>
      </c>
      <c r="W517" s="314">
        <v>3.4620000000000002</v>
      </c>
      <c r="X517" s="315">
        <v>1.2500000000000001E-2</v>
      </c>
      <c r="Y517" s="749">
        <v>6890</v>
      </c>
      <c r="Z517" s="282"/>
      <c r="AA517" s="316" t="s">
        <v>10390</v>
      </c>
      <c r="AB517" s="282" t="s">
        <v>9163</v>
      </c>
      <c r="AC517" s="317" t="s">
        <v>2104</v>
      </c>
      <c r="AD517" s="318" t="s">
        <v>2711</v>
      </c>
      <c r="AE517" s="319">
        <v>0</v>
      </c>
      <c r="AF517" s="319" t="s">
        <v>11273</v>
      </c>
      <c r="AG517" s="320">
        <v>90.76</v>
      </c>
      <c r="AH517" s="321">
        <f t="shared" si="99"/>
        <v>0</v>
      </c>
      <c r="AI517" s="287">
        <f>_xlfn.IFNA(VLOOKUP(AD:AD,грп!B:C,2,0),0)</f>
        <v>0</v>
      </c>
      <c r="AJ517" s="607">
        <v>12</v>
      </c>
      <c r="AK517" s="672" t="str">
        <f t="shared" si="93"/>
        <v xml:space="preserve"> </v>
      </c>
      <c r="AL517" s="174"/>
    </row>
    <row r="518" spans="1:38" s="4" customFormat="1" ht="12" customHeight="1" outlineLevel="1" x14ac:dyDescent="0.35">
      <c r="A518" s="307" t="s">
        <v>339</v>
      </c>
      <c r="B518" s="308" t="s">
        <v>6361</v>
      </c>
      <c r="C518" s="290" t="s">
        <v>555</v>
      </c>
      <c r="D518" s="310" t="s">
        <v>583</v>
      </c>
      <c r="E518" s="322" t="s">
        <v>695</v>
      </c>
      <c r="F518" s="293"/>
      <c r="G518" s="293"/>
      <c r="H518" s="294">
        <v>4</v>
      </c>
      <c r="I518" s="294" t="str">
        <f>IFERROR(_xlfn.IFNA(VLOOKUP($D:$D,history!$I:$Y,3,0),VLOOKUP(E:E,history!$H:$Y,4,0)),"--")</f>
        <v>--</v>
      </c>
      <c r="J518" s="282" t="s">
        <v>9869</v>
      </c>
      <c r="K518" s="282" t="str">
        <f t="shared" si="92"/>
        <v/>
      </c>
      <c r="L518" s="312">
        <f t="shared" si="97"/>
        <v>3949.14</v>
      </c>
      <c r="M518" s="312">
        <f t="shared" si="98"/>
        <v>5983.55</v>
      </c>
      <c r="N518" s="297" t="str">
        <f>_xlfn.IFNA(VLOOKUP($E:$E,'1'!$A:$E,3,0),"")</f>
        <v/>
      </c>
      <c r="O518" s="297" t="str">
        <f>_xlfn.IFNA(VLOOKUP($E:$E,'2'!$A:$E,3,0),"")</f>
        <v/>
      </c>
      <c r="P518" s="297" t="str">
        <f>_xlfn.IFNA(VLOOKUP($E:$E,'3'!$A:$D,3,0),"")</f>
        <v/>
      </c>
      <c r="Q518" s="297" t="str">
        <f>_xlfn.IFNA(VLOOKUP($E:$E,'4'!$A:$F,3,0),"")</f>
        <v/>
      </c>
      <c r="R518" s="297" t="str">
        <f>_xlfn.IFNA(VLOOKUP($E:$E,'5'!$A:$F,3,0),"")</f>
        <v/>
      </c>
      <c r="S518" s="297" t="str">
        <f>_xlfn.IFNA(VLOOKUP($E:$E,'6'!$A:$F,3,0),"")</f>
        <v/>
      </c>
      <c r="T518" s="313">
        <v>1</v>
      </c>
      <c r="U518" s="313">
        <v>1</v>
      </c>
      <c r="V518" s="313">
        <v>6</v>
      </c>
      <c r="W518" s="314">
        <v>2.9580000000000002</v>
      </c>
      <c r="X518" s="315">
        <v>1.00621891E-2</v>
      </c>
      <c r="Y518" s="749">
        <v>5390</v>
      </c>
      <c r="Z518" s="282"/>
      <c r="AA518" s="316" t="s">
        <v>393</v>
      </c>
      <c r="AB518" s="282" t="s">
        <v>9884</v>
      </c>
      <c r="AC518" s="317" t="s">
        <v>2104</v>
      </c>
      <c r="AD518" s="318" t="s">
        <v>2711</v>
      </c>
      <c r="AE518" s="319">
        <v>0</v>
      </c>
      <c r="AF518" s="319" t="s">
        <v>11273</v>
      </c>
      <c r="AG518" s="320">
        <v>75.010000000000005</v>
      </c>
      <c r="AH518" s="321">
        <f t="shared" si="99"/>
        <v>0</v>
      </c>
      <c r="AI518" s="287">
        <f>_xlfn.IFNA(VLOOKUP(AD:AD,грп!B:C,2,0),0)</f>
        <v>0</v>
      </c>
      <c r="AJ518" s="607">
        <v>1</v>
      </c>
      <c r="AK518" s="672" t="str">
        <f t="shared" si="93"/>
        <v xml:space="preserve"> </v>
      </c>
      <c r="AL518" s="174"/>
    </row>
    <row r="519" spans="1:38" s="4" customFormat="1" ht="12" customHeight="1" outlineLevel="1" x14ac:dyDescent="0.35">
      <c r="A519" s="307" t="s">
        <v>339</v>
      </c>
      <c r="B519" s="308" t="s">
        <v>6362</v>
      </c>
      <c r="C519" s="309"/>
      <c r="D519" s="310" t="s">
        <v>10104</v>
      </c>
      <c r="E519" s="322" t="s">
        <v>4909</v>
      </c>
      <c r="F519" s="293"/>
      <c r="G519" s="293"/>
      <c r="H519" s="294">
        <v>11</v>
      </c>
      <c r="I519" s="294" t="str">
        <f>IFERROR(_xlfn.IFNA(VLOOKUP($D:$D,history!$I:$Y,3,0),VLOOKUP(E:E,history!$H:$Y,4,0)),"--")</f>
        <v>V</v>
      </c>
      <c r="J519" s="282" t="s">
        <v>9868</v>
      </c>
      <c r="K519" s="282" t="str">
        <f t="shared" si="92"/>
        <v/>
      </c>
      <c r="L519" s="312">
        <f t="shared" si="97"/>
        <v>3013.58</v>
      </c>
      <c r="M519" s="312">
        <f t="shared" si="98"/>
        <v>4566.03</v>
      </c>
      <c r="N519" s="297" t="str">
        <f>_xlfn.IFNA(VLOOKUP($E:$E,'1'!$A:$E,3,0),"")</f>
        <v/>
      </c>
      <c r="O519" s="297" t="str">
        <f>_xlfn.IFNA(VLOOKUP($E:$E,'2'!$A:$E,3,0),"")</f>
        <v/>
      </c>
      <c r="P519" s="297" t="str">
        <f>_xlfn.IFNA(VLOOKUP($E:$E,'3'!$A:$D,3,0),"")</f>
        <v/>
      </c>
      <c r="Q519" s="297" t="str">
        <f>_xlfn.IFNA(VLOOKUP($E:$E,'4'!$A:$F,3,0),"")</f>
        <v/>
      </c>
      <c r="R519" s="297" t="str">
        <f>_xlfn.IFNA(VLOOKUP($E:$E,'5'!$A:$F,3,0),"")</f>
        <v/>
      </c>
      <c r="S519" s="297" t="str">
        <f>_xlfn.IFNA(VLOOKUP($E:$E,'6'!$A:$F,3,0),"")</f>
        <v/>
      </c>
      <c r="T519" s="313">
        <v>1</v>
      </c>
      <c r="U519" s="313">
        <v>1</v>
      </c>
      <c r="V519" s="313">
        <v>4</v>
      </c>
      <c r="W519" s="314">
        <v>3.1629999999999998</v>
      </c>
      <c r="X519" s="315">
        <v>1.0330000000000001E-2</v>
      </c>
      <c r="Y519" s="749">
        <v>4150</v>
      </c>
      <c r="Z519" s="282"/>
      <c r="AA519" s="316" t="s">
        <v>10391</v>
      </c>
      <c r="AB519" s="282" t="s">
        <v>9163</v>
      </c>
      <c r="AC519" s="317" t="s">
        <v>2104</v>
      </c>
      <c r="AD519" s="318" t="s">
        <v>2711</v>
      </c>
      <c r="AE519" s="319">
        <v>0</v>
      </c>
      <c r="AF519" s="319" t="s">
        <v>11273</v>
      </c>
      <c r="AG519" s="320">
        <v>57.24</v>
      </c>
      <c r="AH519" s="321">
        <f t="shared" si="99"/>
        <v>0</v>
      </c>
      <c r="AI519" s="287">
        <f>_xlfn.IFNA(VLOOKUP(AD:AD,грп!B:C,2,0),0)</f>
        <v>0</v>
      </c>
      <c r="AJ519" s="607">
        <v>4</v>
      </c>
      <c r="AK519" s="672">
        <f t="shared" si="93"/>
        <v>0</v>
      </c>
      <c r="AL519" s="174"/>
    </row>
    <row r="520" spans="1:38" s="4" customFormat="1" ht="12" customHeight="1" outlineLevel="1" x14ac:dyDescent="0.35">
      <c r="A520" s="307" t="s">
        <v>10402</v>
      </c>
      <c r="B520" s="308" t="s">
        <v>6363</v>
      </c>
      <c r="C520" s="290" t="s">
        <v>555</v>
      </c>
      <c r="D520" s="310" t="s">
        <v>1704</v>
      </c>
      <c r="E520" s="322">
        <v>5430101</v>
      </c>
      <c r="F520" s="293"/>
      <c r="G520" s="293"/>
      <c r="H520" s="294">
        <v>30</v>
      </c>
      <c r="I520" s="294" t="str">
        <f>IFERROR(_xlfn.IFNA(VLOOKUP($D:$D,history!$I:$Y,3,0),VLOOKUP(E:E,history!$H:$Y,4,0)),"--")</f>
        <v>V</v>
      </c>
      <c r="J520" s="282" t="s">
        <v>9870</v>
      </c>
      <c r="K520" s="282" t="str">
        <f t="shared" si="92"/>
        <v/>
      </c>
      <c r="L520" s="312">
        <f t="shared" si="97"/>
        <v>116.88</v>
      </c>
      <c r="M520" s="312">
        <f t="shared" si="98"/>
        <v>177.09</v>
      </c>
      <c r="N520" s="297" t="str">
        <f>_xlfn.IFNA(VLOOKUP($E:$E,'1'!$A:$E,3,0),"")</f>
        <v/>
      </c>
      <c r="O520" s="297" t="str">
        <f>_xlfn.IFNA(VLOOKUP($E:$E,'2'!$A:$E,3,0),"")</f>
        <v/>
      </c>
      <c r="P520" s="297" t="str">
        <f>_xlfn.IFNA(VLOOKUP($E:$E,'3'!$A:$D,3,0),"")</f>
        <v/>
      </c>
      <c r="Q520" s="297" t="str">
        <f>_xlfn.IFNA(VLOOKUP($E:$E,'4'!$A:$F,3,0),"")</f>
        <v/>
      </c>
      <c r="R520" s="297" t="str">
        <f>_xlfn.IFNA(VLOOKUP($E:$E,'5'!$A:$F,3,0),"")</f>
        <v/>
      </c>
      <c r="S520" s="297" t="str">
        <f>_xlfn.IFNA(VLOOKUP($E:$E,'6'!$A:$F,3,0),"")</f>
        <v/>
      </c>
      <c r="T520" s="313">
        <v>5</v>
      </c>
      <c r="U520" s="313">
        <v>15</v>
      </c>
      <c r="V520" s="313">
        <v>300</v>
      </c>
      <c r="W520" s="314">
        <v>1.6E-2</v>
      </c>
      <c r="X520" s="315">
        <v>3.6999999999999998E-5</v>
      </c>
      <c r="Y520" s="749">
        <v>170</v>
      </c>
      <c r="Z520" s="282"/>
      <c r="AA520" s="316" t="s">
        <v>10388</v>
      </c>
      <c r="AB520" s="282" t="s">
        <v>9163</v>
      </c>
      <c r="AC520" s="317" t="s">
        <v>2081</v>
      </c>
      <c r="AD520" s="318" t="s">
        <v>11316</v>
      </c>
      <c r="AE520" s="319">
        <v>0</v>
      </c>
      <c r="AF520" s="319" t="s">
        <v>11294</v>
      </c>
      <c r="AG520" s="320">
        <v>2.2200000000000002</v>
      </c>
      <c r="AH520" s="321">
        <f t="shared" si="99"/>
        <v>0</v>
      </c>
      <c r="AI520" s="287">
        <f>_xlfn.IFNA(VLOOKUP(AD:AD,грп!B:C,2,0),0)</f>
        <v>0</v>
      </c>
      <c r="AJ520" s="607">
        <v>75</v>
      </c>
      <c r="AK520" s="672" t="str">
        <f t="shared" si="93"/>
        <v xml:space="preserve"> </v>
      </c>
      <c r="AL520" s="174"/>
    </row>
    <row r="521" spans="1:38" s="4" customFormat="1" ht="12" customHeight="1" outlineLevel="1" x14ac:dyDescent="0.35">
      <c r="A521" s="307" t="s">
        <v>10402</v>
      </c>
      <c r="B521" s="308" t="s">
        <v>6364</v>
      </c>
      <c r="C521" s="290" t="s">
        <v>555</v>
      </c>
      <c r="D521" s="310" t="s">
        <v>1705</v>
      </c>
      <c r="E521" s="322">
        <v>5430102</v>
      </c>
      <c r="F521" s="293"/>
      <c r="G521" s="293"/>
      <c r="H521" s="294">
        <v>19</v>
      </c>
      <c r="I521" s="294" t="str">
        <f>IFERROR(_xlfn.IFNA(VLOOKUP($D:$D,history!$I:$Y,3,0),VLOOKUP(E:E,history!$H:$Y,4,0)),"--")</f>
        <v>--</v>
      </c>
      <c r="J521" s="282" t="s">
        <v>9870</v>
      </c>
      <c r="K521" s="282" t="str">
        <f t="shared" si="92"/>
        <v/>
      </c>
      <c r="L521" s="312">
        <f t="shared" si="97"/>
        <v>193.74</v>
      </c>
      <c r="M521" s="312">
        <f t="shared" si="98"/>
        <v>293.55</v>
      </c>
      <c r="N521" s="297" t="str">
        <f>_xlfn.IFNA(VLOOKUP($E:$E,'1'!$A:$E,3,0),"")</f>
        <v/>
      </c>
      <c r="O521" s="297" t="str">
        <f>_xlfn.IFNA(VLOOKUP($E:$E,'2'!$A:$E,3,0),"")</f>
        <v/>
      </c>
      <c r="P521" s="297" t="str">
        <f>_xlfn.IFNA(VLOOKUP($E:$E,'3'!$A:$D,3,0),"")</f>
        <v/>
      </c>
      <c r="Q521" s="297" t="str">
        <f>_xlfn.IFNA(VLOOKUP($E:$E,'4'!$A:$F,3,0),"")</f>
        <v/>
      </c>
      <c r="R521" s="297" t="str">
        <f>_xlfn.IFNA(VLOOKUP($E:$E,'5'!$A:$F,3,0),"")</f>
        <v/>
      </c>
      <c r="S521" s="297" t="str">
        <f>_xlfn.IFNA(VLOOKUP($E:$E,'6'!$A:$F,3,0),"")</f>
        <v/>
      </c>
      <c r="T521" s="313">
        <v>1</v>
      </c>
      <c r="U521" s="313">
        <v>1</v>
      </c>
      <c r="V521" s="313">
        <v>50</v>
      </c>
      <c r="W521" s="314">
        <v>8.6999999999999994E-2</v>
      </c>
      <c r="X521" s="315">
        <v>1.3333330000000001E-4</v>
      </c>
      <c r="Y521" s="749">
        <v>280</v>
      </c>
      <c r="Z521" s="282"/>
      <c r="AA521" s="316" t="s">
        <v>10390</v>
      </c>
      <c r="AB521" s="282" t="s">
        <v>9163</v>
      </c>
      <c r="AC521" s="317" t="s">
        <v>2081</v>
      </c>
      <c r="AD521" s="318" t="s">
        <v>11316</v>
      </c>
      <c r="AE521" s="319">
        <v>0</v>
      </c>
      <c r="AF521" s="319" t="s">
        <v>11282</v>
      </c>
      <c r="AG521" s="320">
        <v>3.68</v>
      </c>
      <c r="AH521" s="321">
        <f t="shared" si="99"/>
        <v>0</v>
      </c>
      <c r="AI521" s="287">
        <f>_xlfn.IFNA(VLOOKUP(AD:AD,грп!B:C,2,0),0)</f>
        <v>0</v>
      </c>
      <c r="AJ521" s="607">
        <v>49</v>
      </c>
      <c r="AK521" s="672" t="str">
        <f t="shared" si="93"/>
        <v xml:space="preserve"> </v>
      </c>
      <c r="AL521" s="174"/>
    </row>
    <row r="522" spans="1:38" s="4" customFormat="1" ht="12" customHeight="1" outlineLevel="1" x14ac:dyDescent="0.35">
      <c r="A522" s="307" t="s">
        <v>10402</v>
      </c>
      <c r="B522" s="308" t="s">
        <v>6365</v>
      </c>
      <c r="C522" s="323"/>
      <c r="D522" s="310" t="s">
        <v>3333</v>
      </c>
      <c r="E522" s="322">
        <v>5430103</v>
      </c>
      <c r="F522" s="293"/>
      <c r="G522" s="293"/>
      <c r="H522" s="294">
        <v>2</v>
      </c>
      <c r="I522" s="294" t="str">
        <f>IFERROR(_xlfn.IFNA(VLOOKUP($D:$D,history!$I:$Y,3,0),VLOOKUP(E:E,history!$H:$Y,4,0)),"--")</f>
        <v>--</v>
      </c>
      <c r="J522" s="282" t="s">
        <v>9870</v>
      </c>
      <c r="K522" s="282" t="str">
        <f t="shared" si="92"/>
        <v/>
      </c>
      <c r="L522" s="312">
        <f t="shared" si="97"/>
        <v>330.11</v>
      </c>
      <c r="M522" s="312">
        <f t="shared" si="98"/>
        <v>500.16</v>
      </c>
      <c r="N522" s="297" t="str">
        <f>_xlfn.IFNA(VLOOKUP($E:$E,'1'!$A:$E,3,0),"")</f>
        <v/>
      </c>
      <c r="O522" s="297" t="str">
        <f>_xlfn.IFNA(VLOOKUP($E:$E,'2'!$A:$E,3,0),"")</f>
        <v/>
      </c>
      <c r="P522" s="297" t="str">
        <f>_xlfn.IFNA(VLOOKUP($E:$E,'3'!$A:$D,3,0),"")</f>
        <v/>
      </c>
      <c r="Q522" s="297" t="str">
        <f>_xlfn.IFNA(VLOOKUP($E:$E,'4'!$A:$F,3,0),"")</f>
        <v/>
      </c>
      <c r="R522" s="297" t="str">
        <f>_xlfn.IFNA(VLOOKUP($E:$E,'5'!$A:$F,3,0),"")</f>
        <v/>
      </c>
      <c r="S522" s="297" t="str">
        <f>_xlfn.IFNA(VLOOKUP($E:$E,'6'!$A:$F,3,0),"")</f>
        <v/>
      </c>
      <c r="T522" s="313">
        <v>1</v>
      </c>
      <c r="U522" s="313">
        <v>25</v>
      </c>
      <c r="V522" s="313">
        <v>200</v>
      </c>
      <c r="W522" s="314">
        <v>4.8000000000000001E-2</v>
      </c>
      <c r="X522" s="315">
        <v>8.5000000000000006E-5</v>
      </c>
      <c r="Y522" s="749">
        <v>480</v>
      </c>
      <c r="Z522" s="282"/>
      <c r="AA522" s="316" t="s">
        <v>393</v>
      </c>
      <c r="AB522" s="282" t="s">
        <v>9885</v>
      </c>
      <c r="AC522" s="317" t="s">
        <v>2081</v>
      </c>
      <c r="AD522" s="318" t="s">
        <v>11316</v>
      </c>
      <c r="AE522" s="319">
        <v>0</v>
      </c>
      <c r="AF522" s="319" t="s">
        <v>11282</v>
      </c>
      <c r="AG522" s="320">
        <v>6.27</v>
      </c>
      <c r="AH522" s="321">
        <f t="shared" si="99"/>
        <v>0</v>
      </c>
      <c r="AI522" s="287">
        <f>_xlfn.IFNA(VLOOKUP(AD:AD,грп!B:C,2,0),0)</f>
        <v>0</v>
      </c>
      <c r="AJ522" s="607">
        <v>182</v>
      </c>
      <c r="AK522" s="672">
        <f t="shared" si="93"/>
        <v>0</v>
      </c>
      <c r="AL522" s="174"/>
    </row>
    <row r="523" spans="1:38" s="4" customFormat="1" ht="12" customHeight="1" x14ac:dyDescent="0.35">
      <c r="A523" s="288"/>
      <c r="B523" s="289"/>
      <c r="C523" s="290" t="s">
        <v>555</v>
      </c>
      <c r="D523" s="291" t="s">
        <v>523</v>
      </c>
      <c r="E523" s="292"/>
      <c r="F523" s="293"/>
      <c r="G523" s="293"/>
      <c r="H523" s="294"/>
      <c r="I523" s="294"/>
      <c r="J523" s="282" t="s">
        <v>393</v>
      </c>
      <c r="K523" s="282" t="str">
        <f t="shared" si="92"/>
        <v/>
      </c>
      <c r="L523" s="295"/>
      <c r="M523" s="296"/>
      <c r="N523" s="297"/>
      <c r="O523" s="297"/>
      <c r="P523" s="297"/>
      <c r="Q523" s="297" t="str">
        <f>_xlfn.IFNA(VLOOKUP($E:$E,'4'!$A:$F,3,0),"")</f>
        <v/>
      </c>
      <c r="R523" s="297" t="str">
        <f>_xlfn.IFNA(VLOOKUP($E:$E,'5'!$A:$F,3,0),"")</f>
        <v/>
      </c>
      <c r="S523" s="297"/>
      <c r="T523" s="298"/>
      <c r="U523" s="299"/>
      <c r="V523" s="299"/>
      <c r="W523" s="300"/>
      <c r="X523" s="301"/>
      <c r="Y523" s="749"/>
      <c r="Z523" s="282"/>
      <c r="AA523" s="280"/>
      <c r="AB523" s="280" t="s">
        <v>393</v>
      </c>
      <c r="AC523" s="302"/>
      <c r="AD523" s="303" t="s">
        <v>523</v>
      </c>
      <c r="AE523" s="280"/>
      <c r="AF523" s="329"/>
      <c r="AG523" s="305"/>
      <c r="AH523" s="306"/>
      <c r="AI523" s="287">
        <f>_xlfn.IFNA(VLOOKUP(AD:AD,грп!B:C,2,0),0)</f>
        <v>0</v>
      </c>
      <c r="AJ523" s="607">
        <v>0</v>
      </c>
      <c r="AK523" s="672" t="str">
        <f t="shared" si="93"/>
        <v xml:space="preserve"> </v>
      </c>
      <c r="AL523" s="174"/>
    </row>
    <row r="524" spans="1:38" s="4" customFormat="1" ht="12" customHeight="1" outlineLevel="1" x14ac:dyDescent="0.35">
      <c r="A524" s="307" t="s">
        <v>10402</v>
      </c>
      <c r="B524" s="308" t="s">
        <v>6366</v>
      </c>
      <c r="C524" s="290" t="s">
        <v>555</v>
      </c>
      <c r="D524" s="310" t="s">
        <v>2805</v>
      </c>
      <c r="E524" s="322" t="s">
        <v>543</v>
      </c>
      <c r="F524" s="293"/>
      <c r="G524" s="293"/>
      <c r="H524" s="294"/>
      <c r="I524" s="294" t="str">
        <f>IFERROR(_xlfn.IFNA(VLOOKUP($D:$D,history!$I:$Y,3,0),VLOOKUP(E:E,history!$H:$Y,4,0)),"--")</f>
        <v>--</v>
      </c>
      <c r="J524" s="282" t="s">
        <v>5946</v>
      </c>
      <c r="K524" s="282" t="str">
        <f t="shared" si="92"/>
        <v/>
      </c>
      <c r="L524" s="312">
        <f t="shared" ref="L524:L532" si="100">IF($A$3="ИМ",ROUND($Y524*(1-($L$6-$F$4))*(1-$F$3)*(1+$AG$2),2),ROUND($M524*(1-($L$6-$F$4))*(1-$F$3)*(1+$AG$2),2))</f>
        <v>2232.81</v>
      </c>
      <c r="M524" s="312">
        <f t="shared" ref="M524:M532" si="101">ROUND(IF($A$3="РЕГИОНЫ",AG524*$AG$3*$AG$1,IF(AI524=0,AG524*$AG$3*$AG$1,AG524*$AG$3*(1-5%)*$AG$1)),2)</f>
        <v>3383.05</v>
      </c>
      <c r="N524" s="297" t="str">
        <f>_xlfn.IFNA(VLOOKUP($E:$E,'1'!$A:$E,3,0),"")</f>
        <v/>
      </c>
      <c r="O524" s="297" t="str">
        <f>_xlfn.IFNA(VLOOKUP($E:$E,'2'!$A:$E,3,0),"")</f>
        <v/>
      </c>
      <c r="P524" s="297" t="str">
        <f>_xlfn.IFNA(VLOOKUP($E:$E,'3'!$A:$D,3,0),"")</f>
        <v/>
      </c>
      <c r="Q524" s="297" t="str">
        <f>_xlfn.IFNA(VLOOKUP($E:$E,'4'!$A:$F,3,0),"")</f>
        <v/>
      </c>
      <c r="R524" s="297" t="str">
        <f>_xlfn.IFNA(VLOOKUP($E:$E,'5'!$A:$F,3,0),"")</f>
        <v/>
      </c>
      <c r="S524" s="297" t="str">
        <f>_xlfn.IFNA(VLOOKUP($E:$E,'6'!$A:$F,3,0),"")</f>
        <v/>
      </c>
      <c r="T524" s="313">
        <v>1</v>
      </c>
      <c r="U524" s="313">
        <v>1</v>
      </c>
      <c r="V524" s="313">
        <v>10</v>
      </c>
      <c r="W524" s="314">
        <v>1.57</v>
      </c>
      <c r="X524" s="315">
        <v>6.2238806000000004E-3</v>
      </c>
      <c r="Y524" s="749">
        <v>3250</v>
      </c>
      <c r="Z524" s="282"/>
      <c r="AA524" s="316" t="s">
        <v>10391</v>
      </c>
      <c r="AB524" s="282" t="s">
        <v>9163</v>
      </c>
      <c r="AC524" s="317" t="s">
        <v>2104</v>
      </c>
      <c r="AD524" s="318" t="s">
        <v>523</v>
      </c>
      <c r="AE524" s="319">
        <v>0</v>
      </c>
      <c r="AF524" s="319" t="s">
        <v>11273</v>
      </c>
      <c r="AG524" s="320">
        <v>42.41</v>
      </c>
      <c r="AH524" s="321">
        <f t="shared" ref="AH524:AH532" si="102">IF($A$3="РЕГИОНЫ",ROUND($AG524*(1-($L$6-$F$4))*(1-$F$3)*(1+$AG$2)*$AG$1,2),0)</f>
        <v>0</v>
      </c>
      <c r="AI524" s="287">
        <f>_xlfn.IFNA(VLOOKUP(AD:AD,грп!B:C,2,0),0)</f>
        <v>0</v>
      </c>
      <c r="AJ524" s="607">
        <v>0</v>
      </c>
      <c r="AK524" s="672" t="str">
        <f t="shared" si="93"/>
        <v xml:space="preserve"> </v>
      </c>
      <c r="AL524" s="174"/>
    </row>
    <row r="525" spans="1:38" s="4" customFormat="1" ht="12" customHeight="1" outlineLevel="1" x14ac:dyDescent="0.35">
      <c r="A525" s="307" t="s">
        <v>10402</v>
      </c>
      <c r="B525" s="308" t="s">
        <v>6367</v>
      </c>
      <c r="C525" s="323"/>
      <c r="D525" s="310" t="s">
        <v>3193</v>
      </c>
      <c r="E525" s="292" t="s">
        <v>2595</v>
      </c>
      <c r="F525" s="293"/>
      <c r="G525" s="293"/>
      <c r="H525" s="294">
        <v>6</v>
      </c>
      <c r="I525" s="294" t="str">
        <f>IFERROR(_xlfn.IFNA(VLOOKUP($D:$D,history!$I:$Y,3,0),VLOOKUP(E:E,history!$H:$Y,4,0)),"--")</f>
        <v>--</v>
      </c>
      <c r="J525" s="282" t="s">
        <v>5946</v>
      </c>
      <c r="K525" s="282" t="str">
        <f t="shared" si="92"/>
        <v/>
      </c>
      <c r="L525" s="312">
        <f t="shared" si="100"/>
        <v>3635.36</v>
      </c>
      <c r="M525" s="312">
        <f t="shared" si="101"/>
        <v>5508.12</v>
      </c>
      <c r="N525" s="297" t="str">
        <f>_xlfn.IFNA(VLOOKUP($E:$E,'1'!$A:$E,3,0),"")</f>
        <v/>
      </c>
      <c r="O525" s="297" t="str">
        <f>_xlfn.IFNA(VLOOKUP($E:$E,'2'!$A:$E,3,0),"")</f>
        <v/>
      </c>
      <c r="P525" s="297" t="str">
        <f>_xlfn.IFNA(VLOOKUP($E:$E,'3'!$A:$D,3,0),"")</f>
        <v/>
      </c>
      <c r="Q525" s="297" t="str">
        <f>_xlfn.IFNA(VLOOKUP($E:$E,'4'!$A:$F,3,0),"")</f>
        <v/>
      </c>
      <c r="R525" s="297" t="str">
        <f>_xlfn.IFNA(VLOOKUP($E:$E,'5'!$A:$F,3,0),"")</f>
        <v/>
      </c>
      <c r="S525" s="297" t="str">
        <f>_xlfn.IFNA(VLOOKUP($E:$E,'6'!$A:$F,3,0),"")</f>
        <v/>
      </c>
      <c r="T525" s="313">
        <v>1</v>
      </c>
      <c r="U525" s="313">
        <v>1</v>
      </c>
      <c r="V525" s="313">
        <v>5</v>
      </c>
      <c r="W525" s="314">
        <v>2.12</v>
      </c>
      <c r="X525" s="315">
        <v>1.192E-2</v>
      </c>
      <c r="Y525" s="749">
        <v>5250</v>
      </c>
      <c r="Z525" s="282"/>
      <c r="AA525" s="316" t="s">
        <v>10390</v>
      </c>
      <c r="AB525" s="282" t="s">
        <v>9163</v>
      </c>
      <c r="AC525" s="317" t="s">
        <v>2104</v>
      </c>
      <c r="AD525" s="318" t="s">
        <v>523</v>
      </c>
      <c r="AE525" s="319">
        <v>0</v>
      </c>
      <c r="AF525" s="319" t="s">
        <v>11273</v>
      </c>
      <c r="AG525" s="320">
        <v>69.05</v>
      </c>
      <c r="AH525" s="321">
        <f t="shared" si="102"/>
        <v>0</v>
      </c>
      <c r="AI525" s="287">
        <f>_xlfn.IFNA(VLOOKUP(AD:AD,грп!B:C,2,0),0)</f>
        <v>0</v>
      </c>
      <c r="AJ525" s="607">
        <v>0</v>
      </c>
      <c r="AK525" s="672">
        <f t="shared" si="93"/>
        <v>0</v>
      </c>
      <c r="AL525" s="174"/>
    </row>
    <row r="526" spans="1:38" s="4" customFormat="1" ht="12" customHeight="1" outlineLevel="1" x14ac:dyDescent="0.35">
      <c r="A526" s="307" t="s">
        <v>10402</v>
      </c>
      <c r="B526" s="308" t="s">
        <v>6368</v>
      </c>
      <c r="C526" s="290" t="s">
        <v>555</v>
      </c>
      <c r="D526" s="310" t="s">
        <v>3194</v>
      </c>
      <c r="E526" s="322" t="s">
        <v>544</v>
      </c>
      <c r="F526" s="293"/>
      <c r="G526" s="293"/>
      <c r="H526" s="294">
        <v>6</v>
      </c>
      <c r="I526" s="294" t="str">
        <f>IFERROR(_xlfn.IFNA(VLOOKUP($D:$D,history!$I:$Y,3,0),VLOOKUP(E:E,history!$H:$Y,4,0)),"--")</f>
        <v>V</v>
      </c>
      <c r="J526" s="282" t="s">
        <v>5946</v>
      </c>
      <c r="K526" s="282" t="str">
        <f t="shared" si="92"/>
        <v/>
      </c>
      <c r="L526" s="312">
        <f t="shared" si="100"/>
        <v>3163.63</v>
      </c>
      <c r="M526" s="312">
        <f t="shared" si="101"/>
        <v>4793.38</v>
      </c>
      <c r="N526" s="297" t="str">
        <f>_xlfn.IFNA(VLOOKUP($E:$E,'1'!$A:$E,3,0),"")</f>
        <v/>
      </c>
      <c r="O526" s="297" t="str">
        <f>_xlfn.IFNA(VLOOKUP($E:$E,'2'!$A:$E,3,0),"")</f>
        <v/>
      </c>
      <c r="P526" s="297" t="str">
        <f>_xlfn.IFNA(VLOOKUP($E:$E,'3'!$A:$D,3,0),"")</f>
        <v/>
      </c>
      <c r="Q526" s="297" t="str">
        <f>_xlfn.IFNA(VLOOKUP($E:$E,'4'!$A:$F,3,0),"")</f>
        <v/>
      </c>
      <c r="R526" s="297" t="str">
        <f>_xlfn.IFNA(VLOOKUP($E:$E,'5'!$A:$F,3,0),"")</f>
        <v/>
      </c>
      <c r="S526" s="297" t="str">
        <f>_xlfn.IFNA(VLOOKUP($E:$E,'6'!$A:$F,3,0),"")</f>
        <v/>
      </c>
      <c r="T526" s="313">
        <v>1</v>
      </c>
      <c r="U526" s="313">
        <v>1</v>
      </c>
      <c r="V526" s="313">
        <v>10</v>
      </c>
      <c r="W526" s="314">
        <v>1.516</v>
      </c>
      <c r="X526" s="315">
        <v>5.4999999999999997E-3</v>
      </c>
      <c r="Y526" s="749">
        <v>4550</v>
      </c>
      <c r="Z526" s="282"/>
      <c r="AA526" s="316" t="s">
        <v>10388</v>
      </c>
      <c r="AB526" s="282" t="s">
        <v>9163</v>
      </c>
      <c r="AC526" s="317" t="s">
        <v>2104</v>
      </c>
      <c r="AD526" s="318" t="s">
        <v>523</v>
      </c>
      <c r="AE526" s="319">
        <v>0</v>
      </c>
      <c r="AF526" s="319" t="s">
        <v>11273</v>
      </c>
      <c r="AG526" s="320">
        <v>60.09</v>
      </c>
      <c r="AH526" s="321">
        <f t="shared" si="102"/>
        <v>0</v>
      </c>
      <c r="AI526" s="287">
        <f>_xlfn.IFNA(VLOOKUP(AD:AD,грп!B:C,2,0),0)</f>
        <v>0</v>
      </c>
      <c r="AJ526" s="607">
        <v>6</v>
      </c>
      <c r="AK526" s="672" t="str">
        <f t="shared" si="93"/>
        <v xml:space="preserve"> </v>
      </c>
      <c r="AL526" s="174"/>
    </row>
    <row r="527" spans="1:38" s="4" customFormat="1" ht="12" customHeight="1" outlineLevel="1" x14ac:dyDescent="0.35">
      <c r="A527" s="307" t="s">
        <v>10402</v>
      </c>
      <c r="B527" s="308" t="s">
        <v>6369</v>
      </c>
      <c r="C527" s="309" t="s">
        <v>21</v>
      </c>
      <c r="D527" s="310" t="s">
        <v>10550</v>
      </c>
      <c r="E527" s="322" t="s">
        <v>5346</v>
      </c>
      <c r="F527" s="293"/>
      <c r="G527" s="293"/>
      <c r="H527" s="294">
        <v>30</v>
      </c>
      <c r="I527" s="294" t="str">
        <f>IFERROR(_xlfn.IFNA(VLOOKUP($D:$D,history!$I:$Y,3,0),VLOOKUP(E:E,history!$H:$Y,4,0)),"--")</f>
        <v>--</v>
      </c>
      <c r="J527" s="282" t="s">
        <v>9870</v>
      </c>
      <c r="K527" s="282" t="str">
        <f t="shared" si="92"/>
        <v/>
      </c>
      <c r="L527" s="312">
        <f t="shared" si="100"/>
        <v>4990</v>
      </c>
      <c r="M527" s="312">
        <f t="shared" si="101"/>
        <v>7560.6</v>
      </c>
      <c r="N527" s="297" t="str">
        <f>_xlfn.IFNA(VLOOKUP($E:$E,'1'!$A:$E,3,0),"")</f>
        <v/>
      </c>
      <c r="O527" s="297" t="str">
        <f>_xlfn.IFNA(VLOOKUP($E:$E,'2'!$A:$E,3,0),"")</f>
        <v/>
      </c>
      <c r="P527" s="297" t="str">
        <f>_xlfn.IFNA(VLOOKUP($E:$E,'3'!$A:$D,3,0),"")</f>
        <v/>
      </c>
      <c r="Q527" s="297" t="str">
        <f>_xlfn.IFNA(VLOOKUP($E:$E,'4'!$A:$F,3,0),"")</f>
        <v/>
      </c>
      <c r="R527" s="297" t="str">
        <f>_xlfn.IFNA(VLOOKUP($E:$E,'5'!$A:$F,3,0),"")</f>
        <v/>
      </c>
      <c r="S527" s="297" t="str">
        <f>_xlfn.IFNA(VLOOKUP($E:$E,'6'!$A:$F,3,0),"")</f>
        <v/>
      </c>
      <c r="T527" s="313">
        <v>1</v>
      </c>
      <c r="U527" s="313">
        <v>1</v>
      </c>
      <c r="V527" s="313">
        <v>6</v>
      </c>
      <c r="W527" s="314">
        <v>2.5430000000000001</v>
      </c>
      <c r="X527" s="315">
        <v>1.0838323400000001E-2</v>
      </c>
      <c r="Y527" s="749">
        <v>7190</v>
      </c>
      <c r="Z527" s="282"/>
      <c r="AA527" s="316" t="s">
        <v>10390</v>
      </c>
      <c r="AB527" s="282" t="s">
        <v>9164</v>
      </c>
      <c r="AC527" s="317" t="s">
        <v>2104</v>
      </c>
      <c r="AD527" s="318" t="s">
        <v>523</v>
      </c>
      <c r="AE527" s="319">
        <v>0</v>
      </c>
      <c r="AF527" s="319" t="s">
        <v>21</v>
      </c>
      <c r="AG527" s="320">
        <v>94.78</v>
      </c>
      <c r="AH527" s="321">
        <f t="shared" si="102"/>
        <v>0</v>
      </c>
      <c r="AI527" s="287">
        <f>_xlfn.IFNA(VLOOKUP(AD:AD,грп!B:C,2,0),0)</f>
        <v>0</v>
      </c>
      <c r="AJ527" s="607">
        <v>12</v>
      </c>
      <c r="AK527" s="672" t="str">
        <f t="shared" si="93"/>
        <v>new</v>
      </c>
      <c r="AL527" s="174"/>
    </row>
    <row r="528" spans="1:38" s="4" customFormat="1" ht="12" customHeight="1" outlineLevel="1" x14ac:dyDescent="0.35">
      <c r="A528" s="307" t="s">
        <v>339</v>
      </c>
      <c r="B528" s="308" t="s">
        <v>6370</v>
      </c>
      <c r="C528" s="328"/>
      <c r="D528" s="310" t="s">
        <v>3195</v>
      </c>
      <c r="E528" s="322" t="s">
        <v>1764</v>
      </c>
      <c r="F528" s="293"/>
      <c r="G528" s="293"/>
      <c r="H528" s="294">
        <v>7</v>
      </c>
      <c r="I528" s="294" t="str">
        <f>IFERROR(_xlfn.IFNA(VLOOKUP($D:$D,history!$I:$Y,3,0),VLOOKUP(E:E,history!$H:$Y,4,0)),"--")</f>
        <v>V</v>
      </c>
      <c r="J528" s="282" t="s">
        <v>9870</v>
      </c>
      <c r="K528" s="282" t="str">
        <f t="shared" si="92"/>
        <v/>
      </c>
      <c r="L528" s="312">
        <f t="shared" si="100"/>
        <v>1460.99</v>
      </c>
      <c r="M528" s="312">
        <f t="shared" si="101"/>
        <v>2213.62</v>
      </c>
      <c r="N528" s="297" t="str">
        <f>_xlfn.IFNA(VLOOKUP($E:$E,'1'!$A:$E,3,0),"")</f>
        <v/>
      </c>
      <c r="O528" s="297" t="str">
        <f>_xlfn.IFNA(VLOOKUP($E:$E,'2'!$A:$E,3,0),"")</f>
        <v/>
      </c>
      <c r="P528" s="297" t="str">
        <f>_xlfn.IFNA(VLOOKUP($E:$E,'3'!$A:$D,3,0),"")</f>
        <v/>
      </c>
      <c r="Q528" s="297" t="str">
        <f>_xlfn.IFNA(VLOOKUP($E:$E,'4'!$A:$F,3,0),"")</f>
        <v/>
      </c>
      <c r="R528" s="297" t="str">
        <f>_xlfn.IFNA(VLOOKUP($E:$E,'5'!$A:$F,3,0),"")</f>
        <v/>
      </c>
      <c r="S528" s="297" t="str">
        <f>_xlfn.IFNA(VLOOKUP($E:$E,'6'!$A:$F,3,0),"")</f>
        <v/>
      </c>
      <c r="T528" s="313">
        <v>1</v>
      </c>
      <c r="U528" s="313">
        <v>1</v>
      </c>
      <c r="V528" s="313">
        <v>10</v>
      </c>
      <c r="W528" s="314">
        <v>0.78400000000000003</v>
      </c>
      <c r="X528" s="315">
        <v>2.2399999999999998E-3</v>
      </c>
      <c r="Y528" s="749">
        <v>1990</v>
      </c>
      <c r="Z528" s="282"/>
      <c r="AA528" s="316" t="s">
        <v>10390</v>
      </c>
      <c r="AB528" s="282" t="s">
        <v>9163</v>
      </c>
      <c r="AC528" s="317" t="s">
        <v>2104</v>
      </c>
      <c r="AD528" s="318" t="s">
        <v>523</v>
      </c>
      <c r="AE528" s="319">
        <v>0</v>
      </c>
      <c r="AF528" s="319" t="s">
        <v>11273</v>
      </c>
      <c r="AG528" s="320">
        <v>27.75</v>
      </c>
      <c r="AH528" s="321">
        <f t="shared" si="102"/>
        <v>0</v>
      </c>
      <c r="AI528" s="287">
        <f>_xlfn.IFNA(VLOOKUP(AD:AD,грп!B:C,2,0),0)</f>
        <v>0</v>
      </c>
      <c r="AJ528" s="607">
        <v>26</v>
      </c>
      <c r="AK528" s="672">
        <f t="shared" si="93"/>
        <v>0</v>
      </c>
      <c r="AL528" s="174"/>
    </row>
    <row r="529" spans="1:39" s="4" customFormat="1" ht="12" customHeight="1" outlineLevel="1" x14ac:dyDescent="0.35">
      <c r="A529" s="307" t="s">
        <v>10402</v>
      </c>
      <c r="B529" s="308" t="s">
        <v>6371</v>
      </c>
      <c r="C529" s="290" t="s">
        <v>555</v>
      </c>
      <c r="D529" s="310" t="s">
        <v>2870</v>
      </c>
      <c r="E529" s="322" t="s">
        <v>52</v>
      </c>
      <c r="F529" s="293"/>
      <c r="G529" s="293"/>
      <c r="H529" s="294"/>
      <c r="I529" s="294" t="str">
        <f>IFERROR(_xlfn.IFNA(VLOOKUP($D:$D,history!$I:$Y,3,0),VLOOKUP(E:E,history!$H:$Y,4,0)),"--")</f>
        <v>--</v>
      </c>
      <c r="J529" s="282" t="s">
        <v>5946</v>
      </c>
      <c r="K529" s="282" t="str">
        <f t="shared" si="92"/>
        <v/>
      </c>
      <c r="L529" s="312">
        <f t="shared" si="100"/>
        <v>973.47</v>
      </c>
      <c r="M529" s="312">
        <f t="shared" si="101"/>
        <v>1474.95</v>
      </c>
      <c r="N529" s="297" t="str">
        <f>_xlfn.IFNA(VLOOKUP($E:$E,'1'!$A:$E,3,0),"")</f>
        <v/>
      </c>
      <c r="O529" s="297" t="str">
        <f>_xlfn.IFNA(VLOOKUP($E:$E,'2'!$A:$E,3,0),"")</f>
        <v/>
      </c>
      <c r="P529" s="297" t="str">
        <f>_xlfn.IFNA(VLOOKUP($E:$E,'3'!$A:$D,3,0),"")</f>
        <v/>
      </c>
      <c r="Q529" s="297" t="str">
        <f>_xlfn.IFNA(VLOOKUP($E:$E,'4'!$A:$F,3,0),"")</f>
        <v/>
      </c>
      <c r="R529" s="297" t="str">
        <f>_xlfn.IFNA(VLOOKUP($E:$E,'5'!$A:$F,3,0),"")</f>
        <v/>
      </c>
      <c r="S529" s="297" t="str">
        <f>_xlfn.IFNA(VLOOKUP($E:$E,'6'!$A:$F,3,0),"")</f>
        <v/>
      </c>
      <c r="T529" s="313">
        <v>1</v>
      </c>
      <c r="U529" s="313">
        <v>1</v>
      </c>
      <c r="V529" s="313">
        <v>1</v>
      </c>
      <c r="W529" s="314">
        <v>0.28000000000000003</v>
      </c>
      <c r="X529" s="315">
        <v>1.06E-3</v>
      </c>
      <c r="Y529" s="749">
        <v>1390</v>
      </c>
      <c r="Z529" s="282"/>
      <c r="AA529" s="316" t="s">
        <v>10388</v>
      </c>
      <c r="AB529" s="282" t="s">
        <v>9163</v>
      </c>
      <c r="AC529" s="317" t="s">
        <v>2081</v>
      </c>
      <c r="AD529" s="318" t="s">
        <v>11317</v>
      </c>
      <c r="AE529" s="319">
        <v>0</v>
      </c>
      <c r="AF529" s="319" t="s">
        <v>11294</v>
      </c>
      <c r="AG529" s="320">
        <v>18.489999999999998</v>
      </c>
      <c r="AH529" s="321">
        <f t="shared" si="102"/>
        <v>0</v>
      </c>
      <c r="AI529" s="287">
        <f>_xlfn.IFNA(VLOOKUP(AD:AD,грп!B:C,2,0),0)</f>
        <v>0</v>
      </c>
      <c r="AJ529" s="607">
        <v>0</v>
      </c>
      <c r="AK529" s="672" t="str">
        <f t="shared" si="93"/>
        <v xml:space="preserve"> </v>
      </c>
      <c r="AL529" s="174"/>
    </row>
    <row r="530" spans="1:39" s="4" customFormat="1" ht="12" customHeight="1" outlineLevel="1" x14ac:dyDescent="0.35">
      <c r="A530" s="307" t="s">
        <v>10402</v>
      </c>
      <c r="B530" s="308" t="s">
        <v>6372</v>
      </c>
      <c r="C530" s="290" t="s">
        <v>555</v>
      </c>
      <c r="D530" s="310" t="s">
        <v>2871</v>
      </c>
      <c r="E530" s="322" t="s">
        <v>53</v>
      </c>
      <c r="F530" s="293"/>
      <c r="G530" s="293"/>
      <c r="H530" s="294">
        <v>2</v>
      </c>
      <c r="I530" s="294" t="str">
        <f>IFERROR(_xlfn.IFNA(VLOOKUP($D:$D,history!$I:$Y,3,0),VLOOKUP(E:E,history!$H:$Y,4,0)),"--")</f>
        <v>--</v>
      </c>
      <c r="J530" s="282" t="s">
        <v>5946</v>
      </c>
      <c r="K530" s="282" t="str">
        <f t="shared" si="92"/>
        <v/>
      </c>
      <c r="L530" s="312">
        <f t="shared" si="100"/>
        <v>479.1</v>
      </c>
      <c r="M530" s="312">
        <f t="shared" si="101"/>
        <v>725.91</v>
      </c>
      <c r="N530" s="297" t="str">
        <f>_xlfn.IFNA(VLOOKUP($E:$E,'1'!$A:$E,3,0),"")</f>
        <v/>
      </c>
      <c r="O530" s="297" t="str">
        <f>_xlfn.IFNA(VLOOKUP($E:$E,'2'!$A:$E,3,0),"")</f>
        <v/>
      </c>
      <c r="P530" s="297" t="str">
        <f>_xlfn.IFNA(VLOOKUP($E:$E,'3'!$A:$D,3,0),"")</f>
        <v/>
      </c>
      <c r="Q530" s="297" t="str">
        <f>_xlfn.IFNA(VLOOKUP($E:$E,'4'!$A:$F,3,0),"")</f>
        <v/>
      </c>
      <c r="R530" s="297" t="str">
        <f>_xlfn.IFNA(VLOOKUP($E:$E,'5'!$A:$F,3,0),"")</f>
        <v/>
      </c>
      <c r="S530" s="297" t="str">
        <f>_xlfn.IFNA(VLOOKUP($E:$E,'6'!$A:$F,3,0),"")</f>
        <v/>
      </c>
      <c r="T530" s="313">
        <v>1</v>
      </c>
      <c r="U530" s="313">
        <v>1</v>
      </c>
      <c r="V530" s="313">
        <v>20</v>
      </c>
      <c r="W530" s="314">
        <v>8.5999999999999993E-2</v>
      </c>
      <c r="X530" s="315">
        <v>4.0000000000000002E-4</v>
      </c>
      <c r="Y530" s="749">
        <v>690</v>
      </c>
      <c r="Z530" s="282"/>
      <c r="AA530" s="316" t="s">
        <v>10392</v>
      </c>
      <c r="AB530" s="282" t="s">
        <v>9163</v>
      </c>
      <c r="AC530" s="317" t="s">
        <v>2081</v>
      </c>
      <c r="AD530" s="318" t="s">
        <v>11317</v>
      </c>
      <c r="AE530" s="319">
        <v>0</v>
      </c>
      <c r="AF530" s="319" t="s">
        <v>11282</v>
      </c>
      <c r="AG530" s="320">
        <v>9.1</v>
      </c>
      <c r="AH530" s="321">
        <f t="shared" si="102"/>
        <v>0</v>
      </c>
      <c r="AI530" s="287">
        <f>_xlfn.IFNA(VLOOKUP(AD:AD,грп!B:C,2,0),0)</f>
        <v>0</v>
      </c>
      <c r="AJ530" s="607">
        <v>0</v>
      </c>
      <c r="AK530" s="672" t="str">
        <f t="shared" si="93"/>
        <v xml:space="preserve"> </v>
      </c>
      <c r="AL530" s="174"/>
    </row>
    <row r="531" spans="1:39" s="4" customFormat="1" ht="12" customHeight="1" outlineLevel="1" x14ac:dyDescent="0.35">
      <c r="A531" s="307" t="s">
        <v>10402</v>
      </c>
      <c r="B531" s="308" t="s">
        <v>6373</v>
      </c>
      <c r="C531" s="290" t="s">
        <v>555</v>
      </c>
      <c r="D531" s="310" t="s">
        <v>712</v>
      </c>
      <c r="E531" s="322" t="s">
        <v>41</v>
      </c>
      <c r="F531" s="293"/>
      <c r="G531" s="293"/>
      <c r="H531" s="294"/>
      <c r="I531" s="294" t="str">
        <f>IFERROR(_xlfn.IFNA(VLOOKUP($D:$D,history!$I:$Y,3,0),VLOOKUP(E:E,history!$H:$Y,4,0)),"--")</f>
        <v>--</v>
      </c>
      <c r="J531" s="282" t="s">
        <v>5946</v>
      </c>
      <c r="K531" s="282" t="str">
        <f t="shared" si="92"/>
        <v/>
      </c>
      <c r="L531" s="312">
        <f t="shared" si="100"/>
        <v>224.28</v>
      </c>
      <c r="M531" s="312">
        <f t="shared" si="101"/>
        <v>339.82</v>
      </c>
      <c r="N531" s="297" t="str">
        <f>_xlfn.IFNA(VLOOKUP($E:$E,'1'!$A:$E,3,0),"")</f>
        <v/>
      </c>
      <c r="O531" s="297" t="str">
        <f>_xlfn.IFNA(VLOOKUP($E:$E,'2'!$A:$E,3,0),"")</f>
        <v/>
      </c>
      <c r="P531" s="297" t="str">
        <f>_xlfn.IFNA(VLOOKUP($E:$E,'3'!$A:$D,3,0),"")</f>
        <v/>
      </c>
      <c r="Q531" s="297" t="str">
        <f>_xlfn.IFNA(VLOOKUP($E:$E,'4'!$A:$F,3,0),"")</f>
        <v/>
      </c>
      <c r="R531" s="297" t="str">
        <f>_xlfn.IFNA(VLOOKUP($E:$E,'5'!$A:$F,3,0),"")</f>
        <v/>
      </c>
      <c r="S531" s="297" t="str">
        <f>_xlfn.IFNA(VLOOKUP($E:$E,'6'!$A:$F,3,0),"")</f>
        <v/>
      </c>
      <c r="T531" s="313">
        <v>1</v>
      </c>
      <c r="U531" s="313">
        <v>10</v>
      </c>
      <c r="V531" s="313">
        <v>200</v>
      </c>
      <c r="W531" s="314">
        <v>9.9000000000000005E-2</v>
      </c>
      <c r="X531" s="315">
        <v>3.6000000000000002E-4</v>
      </c>
      <c r="Y531" s="749">
        <v>320</v>
      </c>
      <c r="Z531" s="282"/>
      <c r="AA531" s="316" t="s">
        <v>10391</v>
      </c>
      <c r="AB531" s="282" t="s">
        <v>9163</v>
      </c>
      <c r="AC531" s="317" t="s">
        <v>2081</v>
      </c>
      <c r="AD531" s="318" t="s">
        <v>11317</v>
      </c>
      <c r="AE531" s="319">
        <v>0</v>
      </c>
      <c r="AF531" s="319" t="s">
        <v>11282</v>
      </c>
      <c r="AG531" s="320">
        <v>4.26</v>
      </c>
      <c r="AH531" s="321">
        <f t="shared" si="102"/>
        <v>0</v>
      </c>
      <c r="AI531" s="287">
        <f>_xlfn.IFNA(VLOOKUP(AD:AD,грп!B:C,2,0),0)</f>
        <v>0</v>
      </c>
      <c r="AJ531" s="607">
        <v>0</v>
      </c>
      <c r="AK531" s="672" t="str">
        <f t="shared" si="93"/>
        <v xml:space="preserve"> </v>
      </c>
      <c r="AL531" s="174"/>
    </row>
    <row r="532" spans="1:39" s="4" customFormat="1" ht="12" customHeight="1" outlineLevel="1" x14ac:dyDescent="0.35">
      <c r="A532" s="307" t="s">
        <v>10402</v>
      </c>
      <c r="B532" s="308" t="s">
        <v>6374</v>
      </c>
      <c r="C532" s="290" t="s">
        <v>555</v>
      </c>
      <c r="D532" s="310" t="s">
        <v>713</v>
      </c>
      <c r="E532" s="322" t="s">
        <v>42</v>
      </c>
      <c r="F532" s="293"/>
      <c r="G532" s="293"/>
      <c r="H532" s="294">
        <v>2</v>
      </c>
      <c r="I532" s="294" t="str">
        <f>IFERROR(_xlfn.IFNA(VLOOKUP($D:$D,history!$I:$Y,3,0),VLOOKUP(E:E,history!$H:$Y,4,0)),"--")</f>
        <v>--</v>
      </c>
      <c r="J532" s="282" t="s">
        <v>5946</v>
      </c>
      <c r="K532" s="282" t="str">
        <f t="shared" si="92"/>
        <v/>
      </c>
      <c r="L532" s="312">
        <f t="shared" si="100"/>
        <v>331.16</v>
      </c>
      <c r="M532" s="312">
        <f t="shared" si="101"/>
        <v>501.75</v>
      </c>
      <c r="N532" s="297" t="str">
        <f>_xlfn.IFNA(VLOOKUP($E:$E,'1'!$A:$E,3,0),"")</f>
        <v/>
      </c>
      <c r="O532" s="297" t="str">
        <f>_xlfn.IFNA(VLOOKUP($E:$E,'2'!$A:$E,3,0),"")</f>
        <v/>
      </c>
      <c r="P532" s="297" t="str">
        <f>_xlfn.IFNA(VLOOKUP($E:$E,'3'!$A:$D,3,0),"")</f>
        <v/>
      </c>
      <c r="Q532" s="297" t="str">
        <f>_xlfn.IFNA(VLOOKUP($E:$E,'4'!$A:$F,3,0),"")</f>
        <v/>
      </c>
      <c r="R532" s="297" t="str">
        <f>_xlfn.IFNA(VLOOKUP($E:$E,'5'!$A:$F,3,0),"")</f>
        <v/>
      </c>
      <c r="S532" s="297" t="str">
        <f>_xlfn.IFNA(VLOOKUP($E:$E,'6'!$A:$F,3,0),"")</f>
        <v/>
      </c>
      <c r="T532" s="313">
        <v>1</v>
      </c>
      <c r="U532" s="313">
        <v>20</v>
      </c>
      <c r="V532" s="313">
        <v>100</v>
      </c>
      <c r="W532" s="314">
        <v>0.115</v>
      </c>
      <c r="X532" s="315">
        <v>4.6999999999999999E-4</v>
      </c>
      <c r="Y532" s="749">
        <v>480</v>
      </c>
      <c r="Z532" s="282"/>
      <c r="AA532" s="316" t="s">
        <v>10391</v>
      </c>
      <c r="AB532" s="282" t="s">
        <v>9163</v>
      </c>
      <c r="AC532" s="317" t="s">
        <v>2081</v>
      </c>
      <c r="AD532" s="318" t="s">
        <v>11317</v>
      </c>
      <c r="AE532" s="319">
        <v>0</v>
      </c>
      <c r="AF532" s="319" t="s">
        <v>11282</v>
      </c>
      <c r="AG532" s="320">
        <v>6.29</v>
      </c>
      <c r="AH532" s="321">
        <f t="shared" si="102"/>
        <v>0</v>
      </c>
      <c r="AI532" s="287">
        <f>_xlfn.IFNA(VLOOKUP(AD:AD,грп!B:C,2,0),0)</f>
        <v>0</v>
      </c>
      <c r="AJ532" s="607">
        <v>4</v>
      </c>
      <c r="AK532" s="672" t="str">
        <f t="shared" si="93"/>
        <v xml:space="preserve"> </v>
      </c>
      <c r="AL532" s="174"/>
    </row>
    <row r="533" spans="1:39" s="4" customFormat="1" ht="12" customHeight="1" x14ac:dyDescent="0.35">
      <c r="A533" s="288"/>
      <c r="B533" s="289"/>
      <c r="C533" s="290" t="s">
        <v>555</v>
      </c>
      <c r="D533" s="291" t="s">
        <v>4759</v>
      </c>
      <c r="E533" s="292"/>
      <c r="F533" s="293"/>
      <c r="G533" s="293"/>
      <c r="H533" s="294"/>
      <c r="I533" s="294"/>
      <c r="J533" s="282" t="s">
        <v>393</v>
      </c>
      <c r="K533" s="282" t="str">
        <f t="shared" si="92"/>
        <v/>
      </c>
      <c r="L533" s="295"/>
      <c r="M533" s="296"/>
      <c r="N533" s="297"/>
      <c r="O533" s="297"/>
      <c r="P533" s="297"/>
      <c r="Q533" s="297" t="str">
        <f>_xlfn.IFNA(VLOOKUP($E:$E,'4'!$A:$F,3,0),"")</f>
        <v/>
      </c>
      <c r="R533" s="297" t="str">
        <f>_xlfn.IFNA(VLOOKUP($E:$E,'5'!$A:$F,3,0),"")</f>
        <v/>
      </c>
      <c r="S533" s="297"/>
      <c r="T533" s="298"/>
      <c r="U533" s="280"/>
      <c r="V533" s="280"/>
      <c r="W533" s="300"/>
      <c r="X533" s="301"/>
      <c r="Y533" s="749"/>
      <c r="Z533" s="282"/>
      <c r="AA533" s="280"/>
      <c r="AB533" s="280" t="s">
        <v>393</v>
      </c>
      <c r="AC533" s="302"/>
      <c r="AD533" s="338" t="s">
        <v>4759</v>
      </c>
      <c r="AE533" s="280"/>
      <c r="AF533" s="329"/>
      <c r="AG533" s="339"/>
      <c r="AH533" s="306"/>
      <c r="AI533" s="287">
        <f>_xlfn.IFNA(VLOOKUP(AD:AD,грп!B:C,2,0),0)</f>
        <v>0</v>
      </c>
      <c r="AJ533" s="607">
        <v>0</v>
      </c>
      <c r="AK533" s="672" t="str">
        <f t="shared" si="93"/>
        <v xml:space="preserve"> </v>
      </c>
      <c r="AL533" s="174"/>
    </row>
    <row r="534" spans="1:39" s="4" customFormat="1" ht="12" customHeight="1" outlineLevel="1" x14ac:dyDescent="0.35">
      <c r="A534" s="307" t="s">
        <v>10402</v>
      </c>
      <c r="B534" s="308" t="s">
        <v>6375</v>
      </c>
      <c r="C534" s="309" t="s">
        <v>21</v>
      </c>
      <c r="D534" s="310" t="s">
        <v>5939</v>
      </c>
      <c r="E534" s="322" t="s">
        <v>4679</v>
      </c>
      <c r="F534" s="293"/>
      <c r="G534" s="293"/>
      <c r="H534" s="294">
        <v>34</v>
      </c>
      <c r="I534" s="294" t="str">
        <f>IFERROR(_xlfn.IFNA(VLOOKUP($D:$D,history!$I:$Y,3,0),VLOOKUP(E:E,history!$H:$Y,4,0)),"--")</f>
        <v>--</v>
      </c>
      <c r="J534" s="282" t="s">
        <v>9868</v>
      </c>
      <c r="K534" s="282" t="str">
        <f t="shared" si="92"/>
        <v/>
      </c>
      <c r="L534" s="312">
        <f>IF($A$3="ИМ",ROUND($Y534*(1-($L$6-$F$4))*(1-$F$3)*(1+$AG$2),2),ROUND($M534*(1-($L$6-$F$4))*(1-$F$3)*(1+$AG$2),2))</f>
        <v>10582.29</v>
      </c>
      <c r="M534" s="312">
        <f>ROUND(IF($A$3="РЕГИОНЫ",AG534*$AG$3*$AG$1,IF(AI534=0,AG534*$AG$3*$AG$1,AG534*$AG$3*(1-5%)*$AG$1)),2)</f>
        <v>16033.77</v>
      </c>
      <c r="N534" s="297" t="str">
        <f>_xlfn.IFNA(VLOOKUP($E:$E,'1'!$A:$E,3,0),"")</f>
        <v/>
      </c>
      <c r="O534" s="297" t="str">
        <f>_xlfn.IFNA(VLOOKUP($E:$E,'2'!$A:$E,3,0),"")</f>
        <v/>
      </c>
      <c r="P534" s="297" t="str">
        <f>_xlfn.IFNA(VLOOKUP($E:$E,'3'!$A:$D,3,0),"")</f>
        <v/>
      </c>
      <c r="Q534" s="297" t="str">
        <f>_xlfn.IFNA(VLOOKUP($E:$E,'4'!$A:$F,3,0),"")</f>
        <v/>
      </c>
      <c r="R534" s="297">
        <f>_xlfn.IFNA(VLOOKUP($E:$E,'5'!$A:$F,3,0),"")</f>
        <v>9490</v>
      </c>
      <c r="S534" s="297" t="str">
        <f>_xlfn.IFNA(VLOOKUP($E:$E,'6'!$A:$F,3,0),"")</f>
        <v/>
      </c>
      <c r="T534" s="313">
        <v>1</v>
      </c>
      <c r="U534" s="313">
        <v>1</v>
      </c>
      <c r="V534" s="313">
        <v>3</v>
      </c>
      <c r="W534" s="314">
        <v>5.33</v>
      </c>
      <c r="X534" s="315">
        <v>2.2100000000000002E-2</v>
      </c>
      <c r="Y534" s="749">
        <v>15250</v>
      </c>
      <c r="Z534" s="282"/>
      <c r="AA534" s="316" t="s">
        <v>10388</v>
      </c>
      <c r="AB534" s="282" t="s">
        <v>9163</v>
      </c>
      <c r="AC534" s="317" t="s">
        <v>2104</v>
      </c>
      <c r="AD534" s="318" t="s">
        <v>4759</v>
      </c>
      <c r="AE534" s="319">
        <v>0</v>
      </c>
      <c r="AF534" s="319" t="s">
        <v>11299</v>
      </c>
      <c r="AG534" s="320">
        <v>201</v>
      </c>
      <c r="AH534" s="321">
        <f>IF($A$3="РЕГИОНЫ",ROUND($AG534*(1-($L$6-$F$4))*(1-$F$3)*(1+$AG$2)*$AG$1,2),0)</f>
        <v>0</v>
      </c>
      <c r="AI534" s="287">
        <f>_xlfn.IFNA(VLOOKUP(AD:AD,грп!B:C,2,0),0)</f>
        <v>0</v>
      </c>
      <c r="AJ534" s="607">
        <v>3</v>
      </c>
      <c r="AK534" s="672" t="str">
        <f t="shared" si="93"/>
        <v>new</v>
      </c>
      <c r="AL534" s="174"/>
    </row>
    <row r="535" spans="1:39" s="4" customFormat="1" ht="12" customHeight="1" x14ac:dyDescent="0.35">
      <c r="A535" s="288"/>
      <c r="B535" s="289"/>
      <c r="C535" s="290" t="s">
        <v>555</v>
      </c>
      <c r="D535" s="291" t="s">
        <v>517</v>
      </c>
      <c r="E535" s="292"/>
      <c r="F535" s="293"/>
      <c r="G535" s="293"/>
      <c r="H535" s="294"/>
      <c r="I535" s="294"/>
      <c r="J535" s="282" t="s">
        <v>393</v>
      </c>
      <c r="K535" s="282" t="str">
        <f t="shared" si="92"/>
        <v/>
      </c>
      <c r="L535" s="295"/>
      <c r="M535" s="296"/>
      <c r="N535" s="297"/>
      <c r="O535" s="297"/>
      <c r="P535" s="297"/>
      <c r="Q535" s="297" t="str">
        <f>_xlfn.IFNA(VLOOKUP($E:$E,'4'!$A:$F,3,0),"")</f>
        <v/>
      </c>
      <c r="R535" s="297" t="str">
        <f>_xlfn.IFNA(VLOOKUP($E:$E,'5'!$A:$F,3,0),"")</f>
        <v/>
      </c>
      <c r="S535" s="297"/>
      <c r="T535" s="298"/>
      <c r="U535" s="280"/>
      <c r="V535" s="280"/>
      <c r="W535" s="300"/>
      <c r="X535" s="301"/>
      <c r="Y535" s="749"/>
      <c r="Z535" s="282"/>
      <c r="AA535" s="280"/>
      <c r="AB535" s="280" t="s">
        <v>393</v>
      </c>
      <c r="AC535" s="302"/>
      <c r="AD535" s="303" t="s">
        <v>517</v>
      </c>
      <c r="AE535" s="280"/>
      <c r="AF535" s="329"/>
      <c r="AG535" s="339"/>
      <c r="AH535" s="306"/>
      <c r="AI535" s="287">
        <f>_xlfn.IFNA(VLOOKUP(AD:AD,грп!B:C,2,0),0)</f>
        <v>0</v>
      </c>
      <c r="AJ535" s="607">
        <v>0</v>
      </c>
      <c r="AK535" s="672" t="str">
        <f t="shared" si="93"/>
        <v xml:space="preserve"> </v>
      </c>
      <c r="AL535" s="174"/>
    </row>
    <row r="536" spans="1:39" s="4" customFormat="1" ht="12" customHeight="1" outlineLevel="1" x14ac:dyDescent="0.35">
      <c r="A536" s="307" t="s">
        <v>1897</v>
      </c>
      <c r="B536" s="308" t="s">
        <v>6376</v>
      </c>
      <c r="C536" s="309"/>
      <c r="D536" s="310" t="s">
        <v>3395</v>
      </c>
      <c r="E536" s="292" t="s">
        <v>3396</v>
      </c>
      <c r="F536" s="293"/>
      <c r="G536" s="293"/>
      <c r="H536" s="294">
        <v>18</v>
      </c>
      <c r="I536" s="294" t="str">
        <f>IFERROR(_xlfn.IFNA(VLOOKUP($D:$D,history!$I:$Y,3,0),VLOOKUP(E:E,history!$H:$Y,4,0)),"--")</f>
        <v>V</v>
      </c>
      <c r="J536" s="282" t="s">
        <v>9868</v>
      </c>
      <c r="K536" s="282" t="str">
        <f t="shared" si="92"/>
        <v/>
      </c>
      <c r="L536" s="312">
        <f>IF($A$3="ИМ",ROUND($Y536*(1-($L$6-$F$4))*(1-$F$3)*(1+$AG$2),2),ROUND($M536*(1-($L$6-$F$4))*(1-$F$3)*(1+$AG$2),2))</f>
        <v>11181.42</v>
      </c>
      <c r="M536" s="312">
        <f>ROUND(IF($A$3="РЕГИОНЫ",AG536*$AG$3*$AG$1,IF(AI536=0,AG536*$AG$3*$AG$1,AG536*$AG$3*(1-5%)*$AG$1)),2)</f>
        <v>16941.55</v>
      </c>
      <c r="N536" s="297" t="str">
        <f>_xlfn.IFNA(VLOOKUP($E:$E,'1'!$A:$E,3,0),"")</f>
        <v/>
      </c>
      <c r="O536" s="297" t="str">
        <f>_xlfn.IFNA(VLOOKUP($E:$E,'2'!$A:$E,3,0),"")</f>
        <v/>
      </c>
      <c r="P536" s="297" t="str">
        <f>_xlfn.IFNA(VLOOKUP($E:$E,'3'!$A:$D,3,0),"")</f>
        <v/>
      </c>
      <c r="Q536" s="297" t="str">
        <f>_xlfn.IFNA(VLOOKUP($E:$E,'4'!$A:$F,3,0),"")</f>
        <v/>
      </c>
      <c r="R536" s="297" t="str">
        <f>_xlfn.IFNA(VLOOKUP($E:$E,'5'!$A:$F,3,0),"")</f>
        <v/>
      </c>
      <c r="S536" s="297" t="str">
        <f>_xlfn.IFNA(VLOOKUP($E:$E,'6'!$A:$F,3,0),"")</f>
        <v/>
      </c>
      <c r="T536" s="313">
        <v>1</v>
      </c>
      <c r="U536" s="313">
        <v>1</v>
      </c>
      <c r="V536" s="313">
        <v>4</v>
      </c>
      <c r="W536" s="314">
        <v>5.4749999999999996</v>
      </c>
      <c r="X536" s="315">
        <v>1.9038461499999999E-2</v>
      </c>
      <c r="Y536" s="749">
        <v>15250</v>
      </c>
      <c r="Z536" s="282"/>
      <c r="AA536" s="316" t="s">
        <v>10390</v>
      </c>
      <c r="AB536" s="282" t="s">
        <v>9163</v>
      </c>
      <c r="AC536" s="317" t="s">
        <v>2104</v>
      </c>
      <c r="AD536" s="318" t="s">
        <v>517</v>
      </c>
      <c r="AE536" s="319">
        <v>0</v>
      </c>
      <c r="AF536" s="319" t="s">
        <v>11273</v>
      </c>
      <c r="AG536" s="320">
        <v>212.38</v>
      </c>
      <c r="AH536" s="321">
        <f>IF($A$3="РЕГИОНЫ",ROUND($AG536*(1-($L$6-$F$4))*(1-$F$3)*(1+$AG$2)*$AG$1,2),0)</f>
        <v>0</v>
      </c>
      <c r="AI536" s="287">
        <f>_xlfn.IFNA(VLOOKUP(AD:AD,грп!B:C,2,0),0)</f>
        <v>0</v>
      </c>
      <c r="AJ536" s="607">
        <v>6</v>
      </c>
      <c r="AK536" s="672">
        <f t="shared" si="93"/>
        <v>0</v>
      </c>
      <c r="AL536" s="174"/>
    </row>
    <row r="537" spans="1:39" s="4" customFormat="1" ht="12" customHeight="1" outlineLevel="1" x14ac:dyDescent="0.35">
      <c r="A537" s="307" t="s">
        <v>10402</v>
      </c>
      <c r="B537" s="308" t="s">
        <v>6377</v>
      </c>
      <c r="C537" s="290" t="s">
        <v>555</v>
      </c>
      <c r="D537" s="310" t="s">
        <v>2803</v>
      </c>
      <c r="E537" s="322" t="s">
        <v>8</v>
      </c>
      <c r="F537" s="293"/>
      <c r="G537" s="293"/>
      <c r="H537" s="294">
        <v>3</v>
      </c>
      <c r="I537" s="294" t="str">
        <f>IFERROR(_xlfn.IFNA(VLOOKUP($D:$D,history!$I:$Y,3,0),VLOOKUP(E:E,history!$H:$Y,4,0)),"--")</f>
        <v>--</v>
      </c>
      <c r="J537" s="282" t="s">
        <v>9869</v>
      </c>
      <c r="K537" s="282" t="str">
        <f t="shared" si="92"/>
        <v/>
      </c>
      <c r="L537" s="312">
        <f>IF($A$3="ИМ",ROUND($Y537*(1-($L$6-$F$4))*(1-$F$3)*(1+$AG$2),2),ROUND($M537*(1-($L$6-$F$4))*(1-$F$3)*(1+$AG$2),2))</f>
        <v>5653.89</v>
      </c>
      <c r="M537" s="312">
        <f>ROUND(IF($A$3="РЕГИОНЫ",AG537*$AG$3*$AG$1,IF(AI537=0,AG537*$AG$3*$AG$1,AG537*$AG$3*(1-5%)*$AG$1)),2)</f>
        <v>8566.5</v>
      </c>
      <c r="N537" s="297" t="str">
        <f>_xlfn.IFNA(VLOOKUP($E:$E,'1'!$A:$E,3,0),"")</f>
        <v/>
      </c>
      <c r="O537" s="297" t="str">
        <f>_xlfn.IFNA(VLOOKUP($E:$E,'2'!$A:$E,3,0),"")</f>
        <v/>
      </c>
      <c r="P537" s="297" t="str">
        <f>_xlfn.IFNA(VLOOKUP($E:$E,'3'!$A:$D,3,0),"")</f>
        <v/>
      </c>
      <c r="Q537" s="297" t="str">
        <f>_xlfn.IFNA(VLOOKUP($E:$E,'4'!$A:$F,3,0),"")</f>
        <v/>
      </c>
      <c r="R537" s="297" t="str">
        <f>_xlfn.IFNA(VLOOKUP($E:$E,'5'!$A:$F,3,0),"")</f>
        <v/>
      </c>
      <c r="S537" s="297" t="str">
        <f>_xlfn.IFNA(VLOOKUP($E:$E,'6'!$A:$F,3,0),"")</f>
        <v/>
      </c>
      <c r="T537" s="313">
        <v>1</v>
      </c>
      <c r="U537" s="313">
        <v>1</v>
      </c>
      <c r="V537" s="313">
        <v>4</v>
      </c>
      <c r="W537" s="314">
        <v>5.55</v>
      </c>
      <c r="X537" s="315">
        <v>1.7000000000000001E-2</v>
      </c>
      <c r="Y537" s="749">
        <v>8150</v>
      </c>
      <c r="Z537" s="282"/>
      <c r="AA537" s="316" t="s">
        <v>393</v>
      </c>
      <c r="AB537" s="282" t="s">
        <v>9884</v>
      </c>
      <c r="AC537" s="317" t="s">
        <v>2104</v>
      </c>
      <c r="AD537" s="318" t="s">
        <v>517</v>
      </c>
      <c r="AE537" s="319">
        <v>0</v>
      </c>
      <c r="AF537" s="319" t="s">
        <v>11273</v>
      </c>
      <c r="AG537" s="320">
        <v>107.39</v>
      </c>
      <c r="AH537" s="321">
        <f>IF($A$3="РЕГИОНЫ",ROUND($AG537*(1-($L$6-$F$4))*(1-$F$3)*(1+$AG$2)*$AG$1,2),0)</f>
        <v>0</v>
      </c>
      <c r="AI537" s="287">
        <f>_xlfn.IFNA(VLOOKUP(AD:AD,грп!B:C,2,0),0)</f>
        <v>0</v>
      </c>
      <c r="AJ537" s="607">
        <v>2</v>
      </c>
      <c r="AK537" s="672" t="str">
        <f t="shared" si="93"/>
        <v xml:space="preserve"> </v>
      </c>
      <c r="AL537" s="174"/>
    </row>
    <row r="538" spans="1:39" s="4" customFormat="1" ht="12" customHeight="1" outlineLevel="1" x14ac:dyDescent="0.35">
      <c r="A538" s="307" t="s">
        <v>10402</v>
      </c>
      <c r="B538" s="308" t="s">
        <v>6378</v>
      </c>
      <c r="C538" s="309" t="s">
        <v>21</v>
      </c>
      <c r="D538" s="310" t="s">
        <v>10551</v>
      </c>
      <c r="E538" s="322" t="s">
        <v>5307</v>
      </c>
      <c r="F538" s="293"/>
      <c r="G538" s="293"/>
      <c r="H538" s="294">
        <v>21</v>
      </c>
      <c r="I538" s="294" t="str">
        <f>IFERROR(_xlfn.IFNA(VLOOKUP($D:$D,history!$I:$Y,3,0),VLOOKUP(E:E,history!$H:$Y,4,0)),"--")</f>
        <v>--</v>
      </c>
      <c r="J538" s="282" t="s">
        <v>9870</v>
      </c>
      <c r="K538" s="282" t="str">
        <f t="shared" si="92"/>
        <v/>
      </c>
      <c r="L538" s="312">
        <f>IF($A$3="ИМ",ROUND($Y538*(1-($L$6-$F$4))*(1-$F$3)*(1+$AG$2),2),ROUND($M538*(1-($L$6-$F$4))*(1-$F$3)*(1+$AG$2),2))</f>
        <v>5430.66</v>
      </c>
      <c r="M538" s="312">
        <f>ROUND(IF($A$3="РЕГИОНЫ",AG538*$AG$3*$AG$1,IF(AI538=0,AG538*$AG$3*$AG$1,AG538*$AG$3*(1-5%)*$AG$1)),2)</f>
        <v>8228.2800000000007</v>
      </c>
      <c r="N538" s="297" t="str">
        <f>_xlfn.IFNA(VLOOKUP($E:$E,'1'!$A:$E,3,0),"")</f>
        <v/>
      </c>
      <c r="O538" s="297" t="str">
        <f>_xlfn.IFNA(VLOOKUP($E:$E,'2'!$A:$E,3,0),"")</f>
        <v/>
      </c>
      <c r="P538" s="297" t="str">
        <f>_xlfn.IFNA(VLOOKUP($E:$E,'3'!$A:$D,3,0),"")</f>
        <v/>
      </c>
      <c r="Q538" s="297" t="str">
        <f>_xlfn.IFNA(VLOOKUP($E:$E,'4'!$A:$F,3,0),"")</f>
        <v/>
      </c>
      <c r="R538" s="297" t="str">
        <f>_xlfn.IFNA(VLOOKUP($E:$E,'5'!$A:$F,3,0),"")</f>
        <v/>
      </c>
      <c r="S538" s="297" t="str">
        <f>_xlfn.IFNA(VLOOKUP($E:$E,'6'!$A:$F,3,0),"")</f>
        <v/>
      </c>
      <c r="T538" s="313">
        <v>1</v>
      </c>
      <c r="U538" s="313">
        <v>1</v>
      </c>
      <c r="V538" s="313">
        <v>4</v>
      </c>
      <c r="W538" s="314">
        <v>4.2249999999999996</v>
      </c>
      <c r="X538" s="315">
        <v>1.2500000000000001E-2</v>
      </c>
      <c r="Y538" s="749">
        <v>7850</v>
      </c>
      <c r="Z538" s="282"/>
      <c r="AA538" s="316" t="s">
        <v>10388</v>
      </c>
      <c r="AB538" s="282" t="s">
        <v>9164</v>
      </c>
      <c r="AC538" s="317" t="s">
        <v>2104</v>
      </c>
      <c r="AD538" s="318" t="s">
        <v>517</v>
      </c>
      <c r="AE538" s="319">
        <v>0</v>
      </c>
      <c r="AF538" s="319" t="s">
        <v>21</v>
      </c>
      <c r="AG538" s="320">
        <v>103.15</v>
      </c>
      <c r="AH538" s="321">
        <f>IF($A$3="РЕГИОНЫ",ROUND($AG538*(1-($L$6-$F$4))*(1-$F$3)*(1+$AG$2)*$AG$1,2),0)</f>
        <v>0</v>
      </c>
      <c r="AI538" s="287">
        <f>_xlfn.IFNA(VLOOKUP(AD:AD,грп!B:C,2,0),0)</f>
        <v>0</v>
      </c>
      <c r="AJ538" s="607">
        <v>12</v>
      </c>
      <c r="AK538" s="672" t="str">
        <f t="shared" si="93"/>
        <v>new</v>
      </c>
      <c r="AL538" s="174"/>
    </row>
    <row r="539" spans="1:39" s="4" customFormat="1" ht="12" customHeight="1" outlineLevel="1" x14ac:dyDescent="0.35">
      <c r="A539" s="307" t="s">
        <v>10402</v>
      </c>
      <c r="B539" s="308" t="s">
        <v>6379</v>
      </c>
      <c r="C539" s="309"/>
      <c r="D539" s="310" t="s">
        <v>4868</v>
      </c>
      <c r="E539" s="311" t="s">
        <v>4008</v>
      </c>
      <c r="F539" s="293"/>
      <c r="G539" s="293"/>
      <c r="H539" s="294">
        <v>26</v>
      </c>
      <c r="I539" s="294" t="str">
        <f>IFERROR(_xlfn.IFNA(VLOOKUP($D:$D,history!$I:$Y,3,0),VLOOKUP(E:E,history!$H:$Y,4,0)),"--")</f>
        <v>V</v>
      </c>
      <c r="J539" s="282" t="s">
        <v>9870</v>
      </c>
      <c r="K539" s="282" t="str">
        <f t="shared" si="92"/>
        <v/>
      </c>
      <c r="L539" s="312">
        <f>IF($A$3="ИМ",ROUND($Y539*(1-($L$6-$F$4))*(1-$F$3)*(1+$AG$2),2),ROUND($M539*(1-($L$6-$F$4))*(1-$F$3)*(1+$AG$2),2))</f>
        <v>7290.2</v>
      </c>
      <c r="M539" s="312">
        <f>ROUND(IF($A$3="РЕГИОНЫ",AG539*$AG$3*$AG$1,IF(AI539=0,AG539*$AG$3*$AG$1,AG539*$AG$3*(1-5%)*$AG$1)),2)</f>
        <v>11045.75</v>
      </c>
      <c r="N539" s="297" t="str">
        <f>_xlfn.IFNA(VLOOKUP($E:$E,'1'!$A:$E,3,0),"")</f>
        <v/>
      </c>
      <c r="O539" s="297" t="str">
        <f>_xlfn.IFNA(VLOOKUP($E:$E,'2'!$A:$E,3,0),"")</f>
        <v/>
      </c>
      <c r="P539" s="297" t="str">
        <f>_xlfn.IFNA(VLOOKUP($E:$E,'3'!$A:$D,3,0),"")</f>
        <v/>
      </c>
      <c r="Q539" s="297" t="str">
        <f>_xlfn.IFNA(VLOOKUP($E:$E,'4'!$A:$F,3,0),"")</f>
        <v/>
      </c>
      <c r="R539" s="297" t="str">
        <f>_xlfn.IFNA(VLOOKUP($E:$E,'5'!$A:$F,3,0),"")</f>
        <v/>
      </c>
      <c r="S539" s="297" t="str">
        <f>_xlfn.IFNA(VLOOKUP($E:$E,'6'!$A:$F,3,0),"")</f>
        <v/>
      </c>
      <c r="T539" s="313">
        <v>1</v>
      </c>
      <c r="U539" s="313">
        <v>1</v>
      </c>
      <c r="V539" s="313">
        <v>4</v>
      </c>
      <c r="W539" s="314">
        <v>6.4550000000000001</v>
      </c>
      <c r="X539" s="315">
        <v>1.7954545499999999E-2</v>
      </c>
      <c r="Y539" s="749">
        <v>10490</v>
      </c>
      <c r="Z539" s="282"/>
      <c r="AA539" s="316" t="s">
        <v>10391</v>
      </c>
      <c r="AB539" s="282" t="s">
        <v>9163</v>
      </c>
      <c r="AC539" s="317" t="s">
        <v>2104</v>
      </c>
      <c r="AD539" s="318" t="s">
        <v>517</v>
      </c>
      <c r="AE539" s="319">
        <v>0</v>
      </c>
      <c r="AF539" s="319" t="s">
        <v>11273</v>
      </c>
      <c r="AG539" s="320">
        <v>138.47</v>
      </c>
      <c r="AH539" s="321">
        <f>IF($A$3="РЕГИОНЫ",ROUND($AG539*(1-($L$6-$F$4))*(1-$F$3)*(1+$AG$2)*$AG$1,2),0)</f>
        <v>0</v>
      </c>
      <c r="AI539" s="287">
        <f>_xlfn.IFNA(VLOOKUP(AD:AD,грп!B:C,2,0),0)</f>
        <v>0</v>
      </c>
      <c r="AJ539" s="607">
        <v>24</v>
      </c>
      <c r="AK539" s="672">
        <f t="shared" si="93"/>
        <v>0</v>
      </c>
      <c r="AL539" s="174"/>
    </row>
    <row r="540" spans="1:39" ht="12" customHeight="1" x14ac:dyDescent="0.35">
      <c r="A540" s="288"/>
      <c r="B540" s="289"/>
      <c r="C540" s="290" t="s">
        <v>555</v>
      </c>
      <c r="D540" s="291" t="s">
        <v>9671</v>
      </c>
      <c r="E540" s="292"/>
      <c r="F540" s="293"/>
      <c r="G540" s="293"/>
      <c r="H540" s="294"/>
      <c r="I540" s="294"/>
      <c r="J540" s="282" t="s">
        <v>393</v>
      </c>
      <c r="K540" s="282" t="str">
        <f t="shared" si="92"/>
        <v/>
      </c>
      <c r="L540" s="295"/>
      <c r="M540" s="296"/>
      <c r="N540" s="297"/>
      <c r="O540" s="297"/>
      <c r="P540" s="297"/>
      <c r="Q540" s="297" t="str">
        <f>_xlfn.IFNA(VLOOKUP($E:$E,'4'!$A:$F,3,0),"")</f>
        <v/>
      </c>
      <c r="R540" s="297" t="str">
        <f>_xlfn.IFNA(VLOOKUP($E:$E,'5'!$A:$F,3,0),"")</f>
        <v/>
      </c>
      <c r="S540" s="297"/>
      <c r="T540" s="298"/>
      <c r="U540" s="299"/>
      <c r="V540" s="299"/>
      <c r="W540" s="300"/>
      <c r="X540" s="301"/>
      <c r="Y540" s="749"/>
      <c r="Z540" s="282"/>
      <c r="AA540" s="280"/>
      <c r="AB540" s="280" t="s">
        <v>393</v>
      </c>
      <c r="AC540" s="302"/>
      <c r="AD540" s="303" t="s">
        <v>9671</v>
      </c>
      <c r="AE540" s="280"/>
      <c r="AF540" s="329"/>
      <c r="AG540" s="305"/>
      <c r="AH540" s="306"/>
      <c r="AI540" s="287">
        <f>_xlfn.IFNA(VLOOKUP(AD:AD,грп!B:C,2,0),0)</f>
        <v>0</v>
      </c>
      <c r="AJ540" s="607">
        <v>0</v>
      </c>
      <c r="AK540" s="672" t="str">
        <f t="shared" si="93"/>
        <v xml:space="preserve"> </v>
      </c>
      <c r="AL540" s="174"/>
      <c r="AM540" s="4"/>
    </row>
    <row r="541" spans="1:39" s="4" customFormat="1" ht="11.45" customHeight="1" outlineLevel="1" x14ac:dyDescent="0.35">
      <c r="A541" s="307" t="s">
        <v>10402</v>
      </c>
      <c r="B541" s="308" t="s">
        <v>9535</v>
      </c>
      <c r="C541" s="309" t="s">
        <v>21</v>
      </c>
      <c r="D541" s="310" t="s">
        <v>10552</v>
      </c>
      <c r="E541" s="322" t="s">
        <v>9234</v>
      </c>
      <c r="F541" s="293"/>
      <c r="G541" s="293"/>
      <c r="H541" s="294"/>
      <c r="I541" s="294" t="str">
        <f>IFERROR(_xlfn.IFNA(VLOOKUP($D:$D,history!$I:$Y,3,0),VLOOKUP(E:E,history!$H:$Y,4,0)),"--")</f>
        <v>--</v>
      </c>
      <c r="J541" s="282" t="s">
        <v>5946</v>
      </c>
      <c r="K541" s="282" t="str">
        <f t="shared" si="92"/>
        <v/>
      </c>
      <c r="L541" s="312">
        <f>IF($A$3="ИМ",ROUND($Y541*(1-($L$6-$F$4))*(1-$F$3)*(1+$AG$2),2),ROUND($M541*(1-($L$6-$F$4))*(1-$F$3)*(1+$AG$2),2))</f>
        <v>0</v>
      </c>
      <c r="M541" s="312">
        <f>ROUND(IF($A$3="РЕГИОНЫ",AG541*$AG$3*$AG$1,IF(AI541=0,AG541*$AG$3*$AG$1,AG541*$AG$3*(1-5%)*$AG$1)),2)</f>
        <v>0</v>
      </c>
      <c r="N541" s="297" t="str">
        <f>_xlfn.IFNA(VLOOKUP($E:$E,'1'!$A:$E,3,0),"")</f>
        <v/>
      </c>
      <c r="O541" s="297" t="str">
        <f>_xlfn.IFNA(VLOOKUP($E:$E,'2'!$A:$E,3,0),"")</f>
        <v/>
      </c>
      <c r="P541" s="297" t="str">
        <f>_xlfn.IFNA(VLOOKUP($E:$E,'3'!$A:$D,3,0),"")</f>
        <v/>
      </c>
      <c r="Q541" s="297" t="str">
        <f>_xlfn.IFNA(VLOOKUP($E:$E,'4'!$A:$F,3,0),"")</f>
        <v/>
      </c>
      <c r="R541" s="297" t="str">
        <f>_xlfn.IFNA(VLOOKUP($E:$E,'5'!$A:$F,3,0),"")</f>
        <v/>
      </c>
      <c r="S541" s="297" t="str">
        <f>_xlfn.IFNA(VLOOKUP($E:$E,'6'!$A:$F,3,0),"")</f>
        <v/>
      </c>
      <c r="T541" s="313">
        <v>1</v>
      </c>
      <c r="U541" s="313">
        <v>1</v>
      </c>
      <c r="V541" s="313">
        <v>6</v>
      </c>
      <c r="W541" s="314">
        <v>1</v>
      </c>
      <c r="X541" s="315">
        <v>2.3999999999999998E-3</v>
      </c>
      <c r="Y541" s="749">
        <v>0</v>
      </c>
      <c r="Z541" s="282"/>
      <c r="AA541" s="316" t="s">
        <v>10390</v>
      </c>
      <c r="AB541" s="282" t="s">
        <v>10389</v>
      </c>
      <c r="AC541" s="317" t="s">
        <v>2104</v>
      </c>
      <c r="AD541" s="318" t="s">
        <v>9671</v>
      </c>
      <c r="AE541" s="319">
        <v>0</v>
      </c>
      <c r="AF541" s="319" t="s">
        <v>21</v>
      </c>
      <c r="AG541" s="320">
        <v>0</v>
      </c>
      <c r="AH541" s="321">
        <f>IF($A$3="РЕГИОНЫ",ROUND($AG541*(1-($L$6-$F$4))*(1-$F$3)*(1+$AG$2)*$AG$1,2),0)</f>
        <v>0</v>
      </c>
      <c r="AI541" s="287">
        <f>_xlfn.IFNA(VLOOKUP(AD:AD,грп!B:C,2,0),0)</f>
        <v>0</v>
      </c>
      <c r="AJ541" s="607">
        <v>0</v>
      </c>
      <c r="AK541" s="672" t="str">
        <f t="shared" si="93"/>
        <v>new</v>
      </c>
      <c r="AL541" s="174"/>
    </row>
    <row r="542" spans="1:39" ht="12" customHeight="1" x14ac:dyDescent="0.35">
      <c r="A542" s="288"/>
      <c r="B542" s="289"/>
      <c r="C542" s="290" t="s">
        <v>555</v>
      </c>
      <c r="D542" s="291" t="s">
        <v>535</v>
      </c>
      <c r="E542" s="292"/>
      <c r="F542" s="293"/>
      <c r="G542" s="293"/>
      <c r="H542" s="294"/>
      <c r="I542" s="294"/>
      <c r="J542" s="282" t="s">
        <v>393</v>
      </c>
      <c r="K542" s="282" t="str">
        <f t="shared" si="92"/>
        <v/>
      </c>
      <c r="L542" s="295"/>
      <c r="M542" s="296"/>
      <c r="N542" s="297"/>
      <c r="O542" s="297"/>
      <c r="P542" s="297"/>
      <c r="Q542" s="297" t="str">
        <f>_xlfn.IFNA(VLOOKUP($E:$E,'4'!$A:$F,3,0),"")</f>
        <v/>
      </c>
      <c r="R542" s="297" t="str">
        <f>_xlfn.IFNA(VLOOKUP($E:$E,'5'!$A:$F,3,0),"")</f>
        <v/>
      </c>
      <c r="S542" s="297"/>
      <c r="T542" s="298"/>
      <c r="U542" s="299"/>
      <c r="V542" s="299"/>
      <c r="W542" s="300"/>
      <c r="X542" s="301"/>
      <c r="Y542" s="749"/>
      <c r="Z542" s="282"/>
      <c r="AA542" s="280"/>
      <c r="AB542" s="280" t="s">
        <v>393</v>
      </c>
      <c r="AC542" s="302"/>
      <c r="AD542" s="303" t="s">
        <v>535</v>
      </c>
      <c r="AE542" s="280"/>
      <c r="AF542" s="329"/>
      <c r="AG542" s="305"/>
      <c r="AH542" s="306"/>
      <c r="AI542" s="287">
        <f>_xlfn.IFNA(VLOOKUP(AD:AD,грп!B:C,2,0),0)</f>
        <v>0</v>
      </c>
      <c r="AJ542" s="607">
        <v>0</v>
      </c>
      <c r="AK542" s="672" t="str">
        <f t="shared" si="93"/>
        <v xml:space="preserve"> </v>
      </c>
      <c r="AL542" s="174"/>
      <c r="AM542" s="4"/>
    </row>
    <row r="543" spans="1:39" ht="12" customHeight="1" outlineLevel="1" x14ac:dyDescent="0.35">
      <c r="A543" s="307" t="s">
        <v>339</v>
      </c>
      <c r="B543" s="308" t="s">
        <v>6380</v>
      </c>
      <c r="C543" s="290" t="s">
        <v>555</v>
      </c>
      <c r="D543" s="310" t="s">
        <v>595</v>
      </c>
      <c r="E543" s="322" t="s">
        <v>456</v>
      </c>
      <c r="F543" s="293"/>
      <c r="G543" s="293"/>
      <c r="H543" s="294">
        <v>38</v>
      </c>
      <c r="I543" s="294" t="str">
        <f>IFERROR(_xlfn.IFNA(VLOOKUP($D:$D,history!$I:$Y,3,0),VLOOKUP(E:E,history!$H:$Y,4,0)),"--")</f>
        <v>V</v>
      </c>
      <c r="J543" s="282" t="s">
        <v>9870</v>
      </c>
      <c r="K543" s="282" t="str">
        <f t="shared" si="92"/>
        <v/>
      </c>
      <c r="L543" s="312">
        <f>IF($A$3="ИМ",ROUND($Y543*(1-($L$6-$F$4))*(1-$F$3)*(1+$AG$2),2),ROUND($M543*(1-($L$6-$F$4))*(1-$F$3)*(1+$AG$2),2))</f>
        <v>237.97</v>
      </c>
      <c r="M543" s="312">
        <f>ROUND(IF($A$3="РЕГИОНЫ",AG543*$AG$3*$AG$1,IF(AI543=0,AG543*$AG$3*$AG$1,AG543*$AG$3*(1-5%)*$AG$1)),2)</f>
        <v>360.56</v>
      </c>
      <c r="N543" s="297" t="str">
        <f>_xlfn.IFNA(VLOOKUP($E:$E,'1'!$A:$E,3,0),"")</f>
        <v/>
      </c>
      <c r="O543" s="297" t="str">
        <f>_xlfn.IFNA(VLOOKUP($E:$E,'2'!$A:$E,3,0),"")</f>
        <v/>
      </c>
      <c r="P543" s="297" t="str">
        <f>_xlfn.IFNA(VLOOKUP($E:$E,'3'!$A:$D,3,0),"")</f>
        <v/>
      </c>
      <c r="Q543" s="297" t="str">
        <f>_xlfn.IFNA(VLOOKUP($E:$E,'4'!$A:$F,3,0),"")</f>
        <v/>
      </c>
      <c r="R543" s="297" t="str">
        <f>_xlfn.IFNA(VLOOKUP($E:$E,'5'!$A:$F,3,0),"")</f>
        <v/>
      </c>
      <c r="S543" s="297" t="str">
        <f>_xlfn.IFNA(VLOOKUP($E:$E,'6'!$A:$F,3,0),"")</f>
        <v/>
      </c>
      <c r="T543" s="313">
        <v>1</v>
      </c>
      <c r="U543" s="313">
        <v>1</v>
      </c>
      <c r="V543" s="313">
        <v>50</v>
      </c>
      <c r="W543" s="314">
        <v>0.19700000000000001</v>
      </c>
      <c r="X543" s="315">
        <v>9.8400000000000007E-4</v>
      </c>
      <c r="Y543" s="749">
        <v>350</v>
      </c>
      <c r="Z543" s="282"/>
      <c r="AA543" s="316" t="s">
        <v>10388</v>
      </c>
      <c r="AB543" s="282" t="s">
        <v>9163</v>
      </c>
      <c r="AC543" s="317" t="s">
        <v>2104</v>
      </c>
      <c r="AD543" s="318" t="s">
        <v>535</v>
      </c>
      <c r="AE543" s="319">
        <v>0</v>
      </c>
      <c r="AF543" s="319" t="s">
        <v>11273</v>
      </c>
      <c r="AG543" s="320">
        <v>4.5199999999999996</v>
      </c>
      <c r="AH543" s="321">
        <f>IF($A$3="РЕГИОНЫ",ROUND($AG543*(1-($L$6-$F$4))*(1-$F$3)*(1+$AG$2)*$AG$1,2),0)</f>
        <v>0</v>
      </c>
      <c r="AI543" s="287">
        <f>_xlfn.IFNA(VLOOKUP(AD:AD,грп!B:C,2,0),0)</f>
        <v>0</v>
      </c>
      <c r="AJ543" s="607">
        <v>0</v>
      </c>
      <c r="AK543" s="672" t="str">
        <f t="shared" si="93"/>
        <v xml:space="preserve"> </v>
      </c>
      <c r="AL543" s="174"/>
      <c r="AM543" s="4"/>
    </row>
    <row r="544" spans="1:39" ht="12" customHeight="1" outlineLevel="1" x14ac:dyDescent="0.35">
      <c r="A544" s="307" t="s">
        <v>339</v>
      </c>
      <c r="B544" s="308" t="s">
        <v>6381</v>
      </c>
      <c r="C544" s="290" t="s">
        <v>555</v>
      </c>
      <c r="D544" s="310" t="s">
        <v>596</v>
      </c>
      <c r="E544" s="322" t="s">
        <v>457</v>
      </c>
      <c r="F544" s="293"/>
      <c r="G544" s="293"/>
      <c r="H544" s="294">
        <v>12</v>
      </c>
      <c r="I544" s="294" t="str">
        <f>IFERROR(_xlfn.IFNA(VLOOKUP($D:$D,history!$I:$Y,3,0),VLOOKUP(E:E,history!$H:$Y,4,0)),"--")</f>
        <v>V</v>
      </c>
      <c r="J544" s="282" t="s">
        <v>9870</v>
      </c>
      <c r="K544" s="282" t="str">
        <f t="shared" si="92"/>
        <v/>
      </c>
      <c r="L544" s="312">
        <f>IF($A$3="ИМ",ROUND($Y544*(1-($L$6-$F$4))*(1-$F$3)*(1+$AG$2),2),ROUND($M544*(1-($L$6-$F$4))*(1-$F$3)*(1+$AG$2),2))</f>
        <v>135.31</v>
      </c>
      <c r="M544" s="312">
        <f>ROUND(IF($A$3="РЕГИОНЫ",AG544*$AG$3*$AG$1,IF(AI544=0,AG544*$AG$3*$AG$1,AG544*$AG$3*(1-5%)*$AG$1)),2)</f>
        <v>205.01</v>
      </c>
      <c r="N544" s="297" t="str">
        <f>_xlfn.IFNA(VLOOKUP($E:$E,'1'!$A:$E,3,0),"")</f>
        <v/>
      </c>
      <c r="O544" s="297" t="str">
        <f>_xlfn.IFNA(VLOOKUP($E:$E,'2'!$A:$E,3,0),"")</f>
        <v/>
      </c>
      <c r="P544" s="297" t="str">
        <f>_xlfn.IFNA(VLOOKUP($E:$E,'3'!$A:$D,3,0),"")</f>
        <v/>
      </c>
      <c r="Q544" s="297" t="str">
        <f>_xlfn.IFNA(VLOOKUP($E:$E,'4'!$A:$F,3,0),"")</f>
        <v/>
      </c>
      <c r="R544" s="297" t="str">
        <f>_xlfn.IFNA(VLOOKUP($E:$E,'5'!$A:$F,3,0),"")</f>
        <v/>
      </c>
      <c r="S544" s="297" t="str">
        <f>_xlfn.IFNA(VLOOKUP($E:$E,'6'!$A:$F,3,0),"")</f>
        <v/>
      </c>
      <c r="T544" s="313">
        <v>1</v>
      </c>
      <c r="U544" s="313">
        <v>1</v>
      </c>
      <c r="V544" s="313">
        <v>100</v>
      </c>
      <c r="W544" s="314">
        <v>9.5000000000000001E-2</v>
      </c>
      <c r="X544" s="315">
        <v>3.7800000000000003E-4</v>
      </c>
      <c r="Y544" s="749">
        <v>190</v>
      </c>
      <c r="Z544" s="282"/>
      <c r="AA544" s="316" t="s">
        <v>10388</v>
      </c>
      <c r="AB544" s="282" t="s">
        <v>9163</v>
      </c>
      <c r="AC544" s="317" t="s">
        <v>2104</v>
      </c>
      <c r="AD544" s="318" t="s">
        <v>535</v>
      </c>
      <c r="AE544" s="319">
        <v>0</v>
      </c>
      <c r="AF544" s="319" t="s">
        <v>11273</v>
      </c>
      <c r="AG544" s="320">
        <v>2.57</v>
      </c>
      <c r="AH544" s="321">
        <f>IF($A$3="РЕГИОНЫ",ROUND($AG544*(1-($L$6-$F$4))*(1-$F$3)*(1+$AG$2)*$AG$1,2),0)</f>
        <v>0</v>
      </c>
      <c r="AI544" s="287">
        <f>_xlfn.IFNA(VLOOKUP(AD:AD,грп!B:C,2,0),0)</f>
        <v>0</v>
      </c>
      <c r="AJ544" s="607">
        <v>1</v>
      </c>
      <c r="AK544" s="672" t="str">
        <f t="shared" si="93"/>
        <v xml:space="preserve"> </v>
      </c>
      <c r="AL544" s="174"/>
      <c r="AM544" s="4"/>
    </row>
    <row r="545" spans="1:39" ht="12" customHeight="1" outlineLevel="1" x14ac:dyDescent="0.35">
      <c r="A545" s="307" t="s">
        <v>339</v>
      </c>
      <c r="B545" s="308" t="s">
        <v>6382</v>
      </c>
      <c r="C545" s="290" t="s">
        <v>555</v>
      </c>
      <c r="D545" s="310" t="s">
        <v>597</v>
      </c>
      <c r="E545" s="322" t="s">
        <v>458</v>
      </c>
      <c r="F545" s="293"/>
      <c r="G545" s="293"/>
      <c r="H545" s="294">
        <v>77</v>
      </c>
      <c r="I545" s="294" t="str">
        <f>IFERROR(_xlfn.IFNA(VLOOKUP($D:$D,history!$I:$Y,3,0),VLOOKUP(E:E,history!$H:$Y,4,0)),"--")</f>
        <v>V</v>
      </c>
      <c r="J545" s="282" t="s">
        <v>9870</v>
      </c>
      <c r="K545" s="282" t="str">
        <f t="shared" si="92"/>
        <v/>
      </c>
      <c r="L545" s="312">
        <f>IF($A$3="ИМ",ROUND($Y545*(1-($L$6-$F$4))*(1-$F$3)*(1+$AG$2),2),ROUND($M545*(1-($L$6-$F$4))*(1-$F$3)*(1+$AG$2),2))</f>
        <v>146.36000000000001</v>
      </c>
      <c r="M545" s="312">
        <f>ROUND(IF($A$3="РЕГИОНЫ",AG545*$AG$3*$AG$1,IF(AI545=0,AG545*$AG$3*$AG$1,AG545*$AG$3*(1-5%)*$AG$1)),2)</f>
        <v>221.76</v>
      </c>
      <c r="N545" s="297" t="str">
        <f>_xlfn.IFNA(VLOOKUP($E:$E,'1'!$A:$E,3,0),"")</f>
        <v/>
      </c>
      <c r="O545" s="297" t="str">
        <f>_xlfn.IFNA(VLOOKUP($E:$E,'2'!$A:$E,3,0),"")</f>
        <v/>
      </c>
      <c r="P545" s="297" t="str">
        <f>_xlfn.IFNA(VLOOKUP($E:$E,'3'!$A:$D,3,0),"")</f>
        <v/>
      </c>
      <c r="Q545" s="297" t="str">
        <f>_xlfn.IFNA(VLOOKUP($E:$E,'4'!$A:$F,3,0),"")</f>
        <v/>
      </c>
      <c r="R545" s="297" t="str">
        <f>_xlfn.IFNA(VLOOKUP($E:$E,'5'!$A:$F,3,0),"")</f>
        <v/>
      </c>
      <c r="S545" s="297" t="str">
        <f>_xlfn.IFNA(VLOOKUP($E:$E,'6'!$A:$F,3,0),"")</f>
        <v/>
      </c>
      <c r="T545" s="313">
        <v>1</v>
      </c>
      <c r="U545" s="313">
        <v>1</v>
      </c>
      <c r="V545" s="313">
        <v>100</v>
      </c>
      <c r="W545" s="314">
        <v>9.8000000000000004E-2</v>
      </c>
      <c r="X545" s="315">
        <v>3.7800000000000003E-4</v>
      </c>
      <c r="Y545" s="749">
        <v>250</v>
      </c>
      <c r="Z545" s="282"/>
      <c r="AA545" s="316" t="s">
        <v>10388</v>
      </c>
      <c r="AB545" s="282" t="s">
        <v>9163</v>
      </c>
      <c r="AC545" s="317" t="s">
        <v>2104</v>
      </c>
      <c r="AD545" s="318" t="s">
        <v>535</v>
      </c>
      <c r="AE545" s="319">
        <v>0</v>
      </c>
      <c r="AF545" s="319" t="s">
        <v>11273</v>
      </c>
      <c r="AG545" s="320">
        <v>2.78</v>
      </c>
      <c r="AH545" s="321">
        <f>IF($A$3="РЕГИОНЫ",ROUND($AG545*(1-($L$6-$F$4))*(1-$F$3)*(1+$AG$2)*$AG$1,2),0)</f>
        <v>0</v>
      </c>
      <c r="AI545" s="287">
        <f>_xlfn.IFNA(VLOOKUP(AD:AD,грп!B:C,2,0),0)</f>
        <v>0</v>
      </c>
      <c r="AJ545" s="607">
        <v>76</v>
      </c>
      <c r="AK545" s="672" t="str">
        <f t="shared" si="93"/>
        <v xml:space="preserve"> </v>
      </c>
      <c r="AL545" s="174"/>
      <c r="AM545" s="4"/>
    </row>
    <row r="546" spans="1:39" s="4" customFormat="1" ht="12" customHeight="1" x14ac:dyDescent="0.35">
      <c r="A546" s="288"/>
      <c r="B546" s="289"/>
      <c r="C546" s="290" t="s">
        <v>555</v>
      </c>
      <c r="D546" s="291" t="s">
        <v>520</v>
      </c>
      <c r="E546" s="292"/>
      <c r="F546" s="293"/>
      <c r="G546" s="293"/>
      <c r="H546" s="294"/>
      <c r="I546" s="294"/>
      <c r="J546" s="282" t="s">
        <v>393</v>
      </c>
      <c r="K546" s="282" t="str">
        <f t="shared" si="92"/>
        <v/>
      </c>
      <c r="L546" s="295"/>
      <c r="M546" s="296"/>
      <c r="N546" s="297"/>
      <c r="O546" s="297"/>
      <c r="P546" s="297"/>
      <c r="Q546" s="297" t="str">
        <f>_xlfn.IFNA(VLOOKUP($E:$E,'4'!$A:$F,3,0),"")</f>
        <v/>
      </c>
      <c r="R546" s="297" t="str">
        <f>_xlfn.IFNA(VLOOKUP($E:$E,'5'!$A:$F,3,0),"")</f>
        <v/>
      </c>
      <c r="S546" s="297"/>
      <c r="T546" s="298"/>
      <c r="U546" s="280"/>
      <c r="V546" s="280"/>
      <c r="W546" s="300"/>
      <c r="X546" s="301"/>
      <c r="Y546" s="749"/>
      <c r="Z546" s="282"/>
      <c r="AA546" s="280"/>
      <c r="AB546" s="280" t="s">
        <v>393</v>
      </c>
      <c r="AC546" s="302"/>
      <c r="AD546" s="303" t="s">
        <v>520</v>
      </c>
      <c r="AE546" s="280"/>
      <c r="AF546" s="329"/>
      <c r="AG546" s="339"/>
      <c r="AH546" s="306"/>
      <c r="AI546" s="287">
        <f>_xlfn.IFNA(VLOOKUP(AD:AD,грп!B:C,2,0),0)</f>
        <v>0</v>
      </c>
      <c r="AJ546" s="607">
        <v>0</v>
      </c>
      <c r="AK546" s="672" t="str">
        <f t="shared" si="93"/>
        <v xml:space="preserve"> </v>
      </c>
      <c r="AL546" s="174"/>
    </row>
    <row r="547" spans="1:39" s="4" customFormat="1" ht="12" customHeight="1" outlineLevel="1" x14ac:dyDescent="0.35">
      <c r="A547" s="307" t="s">
        <v>10402</v>
      </c>
      <c r="B547" s="308" t="s">
        <v>6383</v>
      </c>
      <c r="C547" s="290" t="s">
        <v>555</v>
      </c>
      <c r="D547" s="310" t="s">
        <v>2804</v>
      </c>
      <c r="E547" s="322" t="s">
        <v>333</v>
      </c>
      <c r="F547" s="293"/>
      <c r="G547" s="293"/>
      <c r="H547" s="294">
        <v>8</v>
      </c>
      <c r="I547" s="294" t="str">
        <f>IFERROR(_xlfn.IFNA(VLOOKUP($D:$D,history!$I:$Y,3,0),VLOOKUP(E:E,history!$H:$Y,4,0)),"--")</f>
        <v>--</v>
      </c>
      <c r="J547" s="282" t="s">
        <v>9870</v>
      </c>
      <c r="K547" s="282" t="str">
        <f t="shared" si="92"/>
        <v/>
      </c>
      <c r="L547" s="312">
        <f t="shared" ref="L547:L555" si="103">IF($A$3="ИМ",ROUND($Y547*(1-($L$6-$F$4))*(1-$F$3)*(1+$AG$2),2),ROUND($M547*(1-($L$6-$F$4))*(1-$F$3)*(1+$AG$2),2))</f>
        <v>839.74</v>
      </c>
      <c r="M547" s="312">
        <f t="shared" ref="M547:M555" si="104">ROUND(IF($A$3="РЕГИОНЫ",AG547*$AG$3*$AG$1,IF(AI547=0,AG547*$AG$3*$AG$1,AG547*$AG$3*(1-5%)*$AG$1)),2)</f>
        <v>1272.33</v>
      </c>
      <c r="N547" s="297" t="str">
        <f>_xlfn.IFNA(VLOOKUP($E:$E,'1'!$A:$E,3,0),"")</f>
        <v/>
      </c>
      <c r="O547" s="297" t="str">
        <f>_xlfn.IFNA(VLOOKUP($E:$E,'2'!$A:$E,3,0),"")</f>
        <v/>
      </c>
      <c r="P547" s="297" t="str">
        <f>_xlfn.IFNA(VLOOKUP($E:$E,'3'!$A:$D,3,0),"")</f>
        <v/>
      </c>
      <c r="Q547" s="297" t="str">
        <f>_xlfn.IFNA(VLOOKUP($E:$E,'4'!$A:$F,3,0),"")</f>
        <v/>
      </c>
      <c r="R547" s="297" t="str">
        <f>_xlfn.IFNA(VLOOKUP($E:$E,'5'!$A:$F,3,0),"")</f>
        <v/>
      </c>
      <c r="S547" s="297" t="str">
        <f>_xlfn.IFNA(VLOOKUP($E:$E,'6'!$A:$F,3,0),"")</f>
        <v/>
      </c>
      <c r="T547" s="313">
        <v>1</v>
      </c>
      <c r="U547" s="313">
        <v>1</v>
      </c>
      <c r="V547" s="313">
        <v>20</v>
      </c>
      <c r="W547" s="314">
        <v>0.63300000000000001</v>
      </c>
      <c r="X547" s="315">
        <v>2.6470588000000001E-3</v>
      </c>
      <c r="Y547" s="749">
        <v>1250</v>
      </c>
      <c r="Z547" s="282"/>
      <c r="AA547" s="316" t="s">
        <v>393</v>
      </c>
      <c r="AB547" s="282" t="s">
        <v>9163</v>
      </c>
      <c r="AC547" s="317" t="s">
        <v>2104</v>
      </c>
      <c r="AD547" s="318" t="s">
        <v>520</v>
      </c>
      <c r="AE547" s="319">
        <v>0</v>
      </c>
      <c r="AF547" s="319" t="s">
        <v>11273</v>
      </c>
      <c r="AG547" s="320">
        <v>15.95</v>
      </c>
      <c r="AH547" s="321">
        <f t="shared" ref="AH547:AH555" si="105">IF($A$3="РЕГИОНЫ",ROUND($AG547*(1-($L$6-$F$4))*(1-$F$3)*(1+$AG$2)*$AG$1,2),0)</f>
        <v>0</v>
      </c>
      <c r="AI547" s="287">
        <f>_xlfn.IFNA(VLOOKUP(AD:AD,грп!B:C,2,0),0)</f>
        <v>0</v>
      </c>
      <c r="AJ547" s="607">
        <v>3</v>
      </c>
      <c r="AK547" s="672" t="str">
        <f t="shared" si="93"/>
        <v xml:space="preserve"> </v>
      </c>
      <c r="AL547" s="174"/>
    </row>
    <row r="548" spans="1:39" s="4" customFormat="1" ht="12" customHeight="1" outlineLevel="1" x14ac:dyDescent="0.35">
      <c r="A548" s="307" t="s">
        <v>10402</v>
      </c>
      <c r="B548" s="308" t="s">
        <v>6384</v>
      </c>
      <c r="C548" s="323"/>
      <c r="D548" s="310" t="s">
        <v>10553</v>
      </c>
      <c r="E548" s="324" t="s">
        <v>2494</v>
      </c>
      <c r="F548" s="293"/>
      <c r="G548" s="293"/>
      <c r="H548" s="294">
        <v>48</v>
      </c>
      <c r="I548" s="294" t="str">
        <f>IFERROR(_xlfn.IFNA(VLOOKUP($D:$D,history!$I:$Y,3,0),VLOOKUP(E:E,history!$H:$Y,4,0)),"--")</f>
        <v>--</v>
      </c>
      <c r="J548" s="282" t="s">
        <v>9870</v>
      </c>
      <c r="K548" s="282" t="str">
        <f t="shared" si="92"/>
        <v/>
      </c>
      <c r="L548" s="312">
        <f t="shared" si="103"/>
        <v>584.4</v>
      </c>
      <c r="M548" s="312">
        <f t="shared" si="104"/>
        <v>885.45</v>
      </c>
      <c r="N548" s="297" t="str">
        <f>_xlfn.IFNA(VLOOKUP($E:$E,'1'!$A:$E,3,0),"")</f>
        <v/>
      </c>
      <c r="O548" s="297" t="str">
        <f>_xlfn.IFNA(VLOOKUP($E:$E,'2'!$A:$E,3,0),"")</f>
        <v/>
      </c>
      <c r="P548" s="297" t="str">
        <f>_xlfn.IFNA(VLOOKUP($E:$E,'3'!$A:$D,3,0),"")</f>
        <v/>
      </c>
      <c r="Q548" s="297" t="str">
        <f>_xlfn.IFNA(VLOOKUP($E:$E,'4'!$A:$F,3,0),"")</f>
        <v/>
      </c>
      <c r="R548" s="297" t="str">
        <f>_xlfn.IFNA(VLOOKUP($E:$E,'5'!$A:$F,3,0),"")</f>
        <v/>
      </c>
      <c r="S548" s="297" t="str">
        <f>_xlfn.IFNA(VLOOKUP($E:$E,'6'!$A:$F,3,0),"")</f>
        <v/>
      </c>
      <c r="T548" s="313">
        <v>1</v>
      </c>
      <c r="U548" s="313">
        <v>12</v>
      </c>
      <c r="V548" s="313">
        <v>48</v>
      </c>
      <c r="W548" s="314">
        <v>0.32300000000000001</v>
      </c>
      <c r="X548" s="315">
        <v>2.6190476E-3</v>
      </c>
      <c r="Y548" s="749">
        <v>850</v>
      </c>
      <c r="Z548" s="282"/>
      <c r="AA548" s="316" t="s">
        <v>10391</v>
      </c>
      <c r="AB548" s="282" t="s">
        <v>9163</v>
      </c>
      <c r="AC548" s="317" t="s">
        <v>2104</v>
      </c>
      <c r="AD548" s="318" t="s">
        <v>520</v>
      </c>
      <c r="AE548" s="319">
        <v>0</v>
      </c>
      <c r="AF548" s="319" t="s">
        <v>11273</v>
      </c>
      <c r="AG548" s="320">
        <v>11.1</v>
      </c>
      <c r="AH548" s="321">
        <f t="shared" si="105"/>
        <v>0</v>
      </c>
      <c r="AI548" s="287">
        <f>_xlfn.IFNA(VLOOKUP(AD:AD,грп!B:C,2,0),0)</f>
        <v>0</v>
      </c>
      <c r="AJ548" s="607">
        <v>0</v>
      </c>
      <c r="AK548" s="672">
        <f t="shared" si="93"/>
        <v>0</v>
      </c>
      <c r="AL548" s="174"/>
    </row>
    <row r="549" spans="1:39" s="4" customFormat="1" ht="12" customHeight="1" outlineLevel="1" x14ac:dyDescent="0.35">
      <c r="A549" s="307" t="s">
        <v>339</v>
      </c>
      <c r="B549" s="308" t="s">
        <v>6385</v>
      </c>
      <c r="C549" s="323"/>
      <c r="D549" s="310" t="s">
        <v>10554</v>
      </c>
      <c r="E549" s="324" t="s">
        <v>2495</v>
      </c>
      <c r="F549" s="293"/>
      <c r="G549" s="293"/>
      <c r="H549" s="294">
        <v>24</v>
      </c>
      <c r="I549" s="294" t="str">
        <f>IFERROR(_xlfn.IFNA(VLOOKUP($D:$D,history!$I:$Y,3,0),VLOOKUP(E:E,history!$H:$Y,4,0)),"--")</f>
        <v>--</v>
      </c>
      <c r="J549" s="282" t="s">
        <v>9870</v>
      </c>
      <c r="K549" s="282" t="str">
        <f t="shared" si="92"/>
        <v/>
      </c>
      <c r="L549" s="312">
        <f t="shared" si="103"/>
        <v>317.47000000000003</v>
      </c>
      <c r="M549" s="312">
        <f t="shared" si="104"/>
        <v>481.01</v>
      </c>
      <c r="N549" s="297" t="str">
        <f>_xlfn.IFNA(VLOOKUP($E:$E,'1'!$A:$E,3,0),"")</f>
        <v/>
      </c>
      <c r="O549" s="297" t="str">
        <f>_xlfn.IFNA(VLOOKUP($E:$E,'2'!$A:$E,3,0),"")</f>
        <v/>
      </c>
      <c r="P549" s="297" t="str">
        <f>_xlfn.IFNA(VLOOKUP($E:$E,'3'!$A:$D,3,0),"")</f>
        <v/>
      </c>
      <c r="Q549" s="297" t="str">
        <f>_xlfn.IFNA(VLOOKUP($E:$E,'4'!$A:$F,3,0),"")</f>
        <v/>
      </c>
      <c r="R549" s="297" t="str">
        <f>_xlfn.IFNA(VLOOKUP($E:$E,'5'!$A:$F,3,0),"")</f>
        <v/>
      </c>
      <c r="S549" s="297" t="str">
        <f>_xlfn.IFNA(VLOOKUP($E:$E,'6'!$A:$F,3,0),"")</f>
        <v/>
      </c>
      <c r="T549" s="313">
        <v>1</v>
      </c>
      <c r="U549" s="313">
        <v>12</v>
      </c>
      <c r="V549" s="313">
        <v>96</v>
      </c>
      <c r="W549" s="314">
        <v>0.192</v>
      </c>
      <c r="X549" s="315">
        <v>1.3194444E-3</v>
      </c>
      <c r="Y549" s="749">
        <v>450</v>
      </c>
      <c r="Z549" s="282"/>
      <c r="AA549" s="316" t="s">
        <v>10391</v>
      </c>
      <c r="AB549" s="282" t="s">
        <v>9163</v>
      </c>
      <c r="AC549" s="317" t="s">
        <v>2104</v>
      </c>
      <c r="AD549" s="318" t="s">
        <v>520</v>
      </c>
      <c r="AE549" s="319">
        <v>0</v>
      </c>
      <c r="AF549" s="319" t="s">
        <v>11273</v>
      </c>
      <c r="AG549" s="320">
        <v>6.03</v>
      </c>
      <c r="AH549" s="321">
        <f t="shared" si="105"/>
        <v>0</v>
      </c>
      <c r="AI549" s="287">
        <f>_xlfn.IFNA(VLOOKUP(AD:AD,грп!B:C,2,0),0)</f>
        <v>0</v>
      </c>
      <c r="AJ549" s="607">
        <v>42</v>
      </c>
      <c r="AK549" s="672">
        <f t="shared" si="93"/>
        <v>0</v>
      </c>
      <c r="AL549" s="174"/>
    </row>
    <row r="550" spans="1:39" s="4" customFormat="1" ht="12" customHeight="1" outlineLevel="1" x14ac:dyDescent="0.35">
      <c r="A550" s="307" t="s">
        <v>339</v>
      </c>
      <c r="B550" s="308" t="s">
        <v>6386</v>
      </c>
      <c r="C550" s="290" t="s">
        <v>555</v>
      </c>
      <c r="D550" s="310" t="s">
        <v>958</v>
      </c>
      <c r="E550" s="322" t="s">
        <v>959</v>
      </c>
      <c r="F550" s="293"/>
      <c r="G550" s="293"/>
      <c r="H550" s="294">
        <v>39</v>
      </c>
      <c r="I550" s="294" t="str">
        <f>IFERROR(_xlfn.IFNA(VLOOKUP($D:$D,history!$I:$Y,3,0),VLOOKUP(E:E,history!$H:$Y,4,0)),"--")</f>
        <v>V</v>
      </c>
      <c r="J550" s="282" t="s">
        <v>9870</v>
      </c>
      <c r="K550" s="282" t="str">
        <f t="shared" si="92"/>
        <v/>
      </c>
      <c r="L550" s="312">
        <f t="shared" si="103"/>
        <v>270.08999999999997</v>
      </c>
      <c r="M550" s="312">
        <f t="shared" si="104"/>
        <v>409.22</v>
      </c>
      <c r="N550" s="297" t="str">
        <f>_xlfn.IFNA(VLOOKUP($E:$E,'1'!$A:$E,3,0),"")</f>
        <v/>
      </c>
      <c r="O550" s="297" t="str">
        <f>_xlfn.IFNA(VLOOKUP($E:$E,'2'!$A:$E,3,0),"")</f>
        <v/>
      </c>
      <c r="P550" s="297" t="str">
        <f>_xlfn.IFNA(VLOOKUP($E:$E,'3'!$A:$D,3,0),"")</f>
        <v/>
      </c>
      <c r="Q550" s="297" t="str">
        <f>_xlfn.IFNA(VLOOKUP($E:$E,'4'!$A:$F,3,0),"")</f>
        <v/>
      </c>
      <c r="R550" s="297" t="str">
        <f>_xlfn.IFNA(VLOOKUP($E:$E,'5'!$A:$F,3,0),"")</f>
        <v/>
      </c>
      <c r="S550" s="297" t="str">
        <f>_xlfn.IFNA(VLOOKUP($E:$E,'6'!$A:$F,3,0),"")</f>
        <v/>
      </c>
      <c r="T550" s="313">
        <v>1</v>
      </c>
      <c r="U550" s="313">
        <v>24</v>
      </c>
      <c r="V550" s="313">
        <v>48</v>
      </c>
      <c r="W550" s="314">
        <v>0.17100000000000001</v>
      </c>
      <c r="X550" s="315">
        <v>1.2916666999999999E-3</v>
      </c>
      <c r="Y550" s="749">
        <v>390</v>
      </c>
      <c r="Z550" s="282"/>
      <c r="AA550" s="316" t="s">
        <v>10388</v>
      </c>
      <c r="AB550" s="282" t="s">
        <v>9163</v>
      </c>
      <c r="AC550" s="317" t="s">
        <v>2104</v>
      </c>
      <c r="AD550" s="318" t="s">
        <v>520</v>
      </c>
      <c r="AE550" s="319">
        <v>0</v>
      </c>
      <c r="AF550" s="319" t="s">
        <v>11273</v>
      </c>
      <c r="AG550" s="320">
        <v>5.13</v>
      </c>
      <c r="AH550" s="321">
        <f t="shared" si="105"/>
        <v>0</v>
      </c>
      <c r="AI550" s="287">
        <f>_xlfn.IFNA(VLOOKUP(AD:AD,грп!B:C,2,0),0)</f>
        <v>0</v>
      </c>
      <c r="AJ550" s="607">
        <v>23</v>
      </c>
      <c r="AK550" s="672" t="str">
        <f t="shared" si="93"/>
        <v xml:space="preserve"> </v>
      </c>
      <c r="AL550" s="174"/>
    </row>
    <row r="551" spans="1:39" s="4" customFormat="1" ht="12" customHeight="1" outlineLevel="1" x14ac:dyDescent="0.35">
      <c r="A551" s="307" t="s">
        <v>339</v>
      </c>
      <c r="B551" s="308" t="s">
        <v>6387</v>
      </c>
      <c r="C551" s="290" t="s">
        <v>555</v>
      </c>
      <c r="D551" s="310" t="s">
        <v>5596</v>
      </c>
      <c r="E551" s="322" t="s">
        <v>562</v>
      </c>
      <c r="F551" s="293"/>
      <c r="G551" s="293"/>
      <c r="H551" s="294">
        <v>19</v>
      </c>
      <c r="I551" s="294" t="str">
        <f>IFERROR(_xlfn.IFNA(VLOOKUP($D:$D,history!$I:$Y,3,0),VLOOKUP(E:E,history!$H:$Y,4,0)),"--")</f>
        <v>V</v>
      </c>
      <c r="J551" s="282" t="s">
        <v>9870</v>
      </c>
      <c r="K551" s="282" t="str">
        <f t="shared" si="92"/>
        <v/>
      </c>
      <c r="L551" s="312">
        <f t="shared" si="103"/>
        <v>672.84</v>
      </c>
      <c r="M551" s="312">
        <f t="shared" si="104"/>
        <v>1019.46</v>
      </c>
      <c r="N551" s="297" t="str">
        <f>_xlfn.IFNA(VLOOKUP($E:$E,'1'!$A:$E,3,0),"")</f>
        <v/>
      </c>
      <c r="O551" s="297" t="str">
        <f>_xlfn.IFNA(VLOOKUP($E:$E,'2'!$A:$E,3,0),"")</f>
        <v/>
      </c>
      <c r="P551" s="297" t="str">
        <f>_xlfn.IFNA(VLOOKUP($E:$E,'3'!$A:$D,3,0),"")</f>
        <v/>
      </c>
      <c r="Q551" s="297" t="str">
        <f>_xlfn.IFNA(VLOOKUP($E:$E,'4'!$A:$F,3,0),"")</f>
        <v/>
      </c>
      <c r="R551" s="297" t="str">
        <f>_xlfn.IFNA(VLOOKUP($E:$E,'5'!$A:$F,3,0),"")</f>
        <v/>
      </c>
      <c r="S551" s="297" t="str">
        <f>_xlfn.IFNA(VLOOKUP($E:$E,'6'!$A:$F,3,0),"")</f>
        <v/>
      </c>
      <c r="T551" s="313">
        <v>1</v>
      </c>
      <c r="U551" s="313">
        <v>1</v>
      </c>
      <c r="V551" s="313">
        <v>24</v>
      </c>
      <c r="W551" s="314">
        <v>0.38800000000000001</v>
      </c>
      <c r="X551" s="315">
        <v>2.5416667E-3</v>
      </c>
      <c r="Y551" s="749">
        <v>950</v>
      </c>
      <c r="Z551" s="282"/>
      <c r="AA551" s="316" t="s">
        <v>393</v>
      </c>
      <c r="AB551" s="282" t="s">
        <v>9163</v>
      </c>
      <c r="AC551" s="317" t="s">
        <v>2104</v>
      </c>
      <c r="AD551" s="318" t="s">
        <v>520</v>
      </c>
      <c r="AE551" s="319">
        <v>0</v>
      </c>
      <c r="AF551" s="319" t="s">
        <v>11273</v>
      </c>
      <c r="AG551" s="320">
        <v>12.78</v>
      </c>
      <c r="AH551" s="321">
        <f t="shared" si="105"/>
        <v>0</v>
      </c>
      <c r="AI551" s="287">
        <f>_xlfn.IFNA(VLOOKUP(AD:AD,грп!B:C,2,0),0)</f>
        <v>0</v>
      </c>
      <c r="AJ551" s="607">
        <v>30</v>
      </c>
      <c r="AK551" s="672" t="str">
        <f t="shared" si="93"/>
        <v xml:space="preserve"> </v>
      </c>
      <c r="AL551" s="174"/>
    </row>
    <row r="552" spans="1:39" s="4" customFormat="1" ht="12" customHeight="1" outlineLevel="1" x14ac:dyDescent="0.35">
      <c r="A552" s="307" t="s">
        <v>339</v>
      </c>
      <c r="B552" s="308" t="s">
        <v>6388</v>
      </c>
      <c r="C552" s="323"/>
      <c r="D552" s="310" t="s">
        <v>3198</v>
      </c>
      <c r="E552" s="292" t="s">
        <v>2597</v>
      </c>
      <c r="F552" s="293"/>
      <c r="G552" s="293"/>
      <c r="H552" s="294">
        <v>19</v>
      </c>
      <c r="I552" s="294" t="str">
        <f>IFERROR(_xlfn.IFNA(VLOOKUP($D:$D,history!$I:$Y,3,0),VLOOKUP(E:E,history!$H:$Y,4,0)),"--")</f>
        <v>--</v>
      </c>
      <c r="J552" s="282" t="s">
        <v>9870</v>
      </c>
      <c r="K552" s="282" t="str">
        <f t="shared" si="92"/>
        <v/>
      </c>
      <c r="L552" s="312">
        <f t="shared" si="103"/>
        <v>457.51</v>
      </c>
      <c r="M552" s="312">
        <f t="shared" si="104"/>
        <v>693.2</v>
      </c>
      <c r="N552" s="297" t="str">
        <f>_xlfn.IFNA(VLOOKUP($E:$E,'1'!$A:$E,3,0),"")</f>
        <v/>
      </c>
      <c r="O552" s="297" t="str">
        <f>_xlfn.IFNA(VLOOKUP($E:$E,'2'!$A:$E,3,0),"")</f>
        <v/>
      </c>
      <c r="P552" s="297" t="str">
        <f>_xlfn.IFNA(VLOOKUP($E:$E,'3'!$A:$D,3,0),"")</f>
        <v/>
      </c>
      <c r="Q552" s="297" t="str">
        <f>_xlfn.IFNA(VLOOKUP($E:$E,'4'!$A:$F,3,0),"")</f>
        <v/>
      </c>
      <c r="R552" s="297" t="str">
        <f>_xlfn.IFNA(VLOOKUP($E:$E,'5'!$A:$F,3,0),"")</f>
        <v/>
      </c>
      <c r="S552" s="297" t="str">
        <f>_xlfn.IFNA(VLOOKUP($E:$E,'6'!$A:$F,3,0),"")</f>
        <v/>
      </c>
      <c r="T552" s="313">
        <v>1</v>
      </c>
      <c r="U552" s="313">
        <v>12</v>
      </c>
      <c r="V552" s="313">
        <v>48</v>
      </c>
      <c r="W552" s="314">
        <v>0.26900000000000002</v>
      </c>
      <c r="X552" s="315">
        <v>2.0833332999999998E-3</v>
      </c>
      <c r="Y552" s="749">
        <v>650</v>
      </c>
      <c r="Z552" s="282"/>
      <c r="AA552" s="316" t="s">
        <v>393</v>
      </c>
      <c r="AB552" s="282" t="s">
        <v>9163</v>
      </c>
      <c r="AC552" s="317" t="s">
        <v>2104</v>
      </c>
      <c r="AD552" s="318" t="s">
        <v>520</v>
      </c>
      <c r="AE552" s="319">
        <v>0</v>
      </c>
      <c r="AF552" s="319" t="s">
        <v>11273</v>
      </c>
      <c r="AG552" s="320">
        <v>8.69</v>
      </c>
      <c r="AH552" s="321">
        <f t="shared" si="105"/>
        <v>0</v>
      </c>
      <c r="AI552" s="287">
        <f>_xlfn.IFNA(VLOOKUP(AD:AD,грп!B:C,2,0),0)</f>
        <v>0</v>
      </c>
      <c r="AJ552" s="607">
        <v>77</v>
      </c>
      <c r="AK552" s="672">
        <f t="shared" si="93"/>
        <v>0</v>
      </c>
      <c r="AL552" s="174"/>
    </row>
    <row r="553" spans="1:39" s="1" customFormat="1" ht="12" customHeight="1" outlineLevel="1" x14ac:dyDescent="0.35">
      <c r="A553" s="307" t="s">
        <v>10402</v>
      </c>
      <c r="B553" s="308" t="s">
        <v>6389</v>
      </c>
      <c r="C553" s="290" t="s">
        <v>555</v>
      </c>
      <c r="D553" s="310" t="s">
        <v>974</v>
      </c>
      <c r="E553" s="322" t="s">
        <v>976</v>
      </c>
      <c r="F553" s="293"/>
      <c r="G553" s="293"/>
      <c r="H553" s="294">
        <v>79</v>
      </c>
      <c r="I553" s="294" t="str">
        <f>IFERROR(_xlfn.IFNA(VLOOKUP($D:$D,history!$I:$Y,3,0),VLOOKUP(E:E,history!$H:$Y,4,0)),"--")</f>
        <v>--</v>
      </c>
      <c r="J553" s="282" t="s">
        <v>9869</v>
      </c>
      <c r="K553" s="282" t="str">
        <f t="shared" si="92"/>
        <v/>
      </c>
      <c r="L553" s="312">
        <f t="shared" si="103"/>
        <v>52.65</v>
      </c>
      <c r="M553" s="312">
        <f t="shared" si="104"/>
        <v>79.77</v>
      </c>
      <c r="N553" s="297" t="str">
        <f>_xlfn.IFNA(VLOOKUP($E:$E,'1'!$A:$E,3,0),"")</f>
        <v/>
      </c>
      <c r="O553" s="297" t="str">
        <f>_xlfn.IFNA(VLOOKUP($E:$E,'2'!$A:$E,3,0),"")</f>
        <v/>
      </c>
      <c r="P553" s="297" t="str">
        <f>_xlfn.IFNA(VLOOKUP($E:$E,'3'!$A:$D,3,0),"")</f>
        <v/>
      </c>
      <c r="Q553" s="297" t="str">
        <f>_xlfn.IFNA(VLOOKUP($E:$E,'4'!$A:$F,3,0),"")</f>
        <v/>
      </c>
      <c r="R553" s="297" t="str">
        <f>_xlfn.IFNA(VLOOKUP($E:$E,'5'!$A:$F,3,0),"")</f>
        <v/>
      </c>
      <c r="S553" s="297" t="str">
        <f>_xlfn.IFNA(VLOOKUP($E:$E,'6'!$A:$F,3,0),"")</f>
        <v/>
      </c>
      <c r="T553" s="313">
        <v>10</v>
      </c>
      <c r="U553" s="313">
        <v>80</v>
      </c>
      <c r="V553" s="313">
        <v>240</v>
      </c>
      <c r="W553" s="314">
        <v>4.4999999999999998E-2</v>
      </c>
      <c r="X553" s="315">
        <v>1.27451E-4</v>
      </c>
      <c r="Y553" s="749">
        <v>80</v>
      </c>
      <c r="Z553" s="282"/>
      <c r="AA553" s="316" t="s">
        <v>10390</v>
      </c>
      <c r="AB553" s="282" t="s">
        <v>9163</v>
      </c>
      <c r="AC553" s="317" t="s">
        <v>2081</v>
      </c>
      <c r="AD553" s="318" t="s">
        <v>11318</v>
      </c>
      <c r="AE553" s="319">
        <v>0</v>
      </c>
      <c r="AF553" s="319" t="s">
        <v>11282</v>
      </c>
      <c r="AG553" s="320">
        <v>1</v>
      </c>
      <c r="AH553" s="321">
        <f t="shared" si="105"/>
        <v>0</v>
      </c>
      <c r="AI553" s="287">
        <f>_xlfn.IFNA(VLOOKUP(AD:AD,грп!B:C,2,0),0)</f>
        <v>0</v>
      </c>
      <c r="AJ553" s="607">
        <v>68</v>
      </c>
      <c r="AK553" s="672" t="str">
        <f t="shared" si="93"/>
        <v xml:space="preserve"> </v>
      </c>
      <c r="AL553" s="174"/>
      <c r="AM553" s="4"/>
    </row>
    <row r="554" spans="1:39" s="1" customFormat="1" ht="12" customHeight="1" outlineLevel="1" x14ac:dyDescent="0.35">
      <c r="A554" s="307" t="s">
        <v>10402</v>
      </c>
      <c r="B554" s="308" t="s">
        <v>6390</v>
      </c>
      <c r="C554" s="290" t="s">
        <v>555</v>
      </c>
      <c r="D554" s="310" t="s">
        <v>975</v>
      </c>
      <c r="E554" s="322" t="s">
        <v>977</v>
      </c>
      <c r="F554" s="293"/>
      <c r="G554" s="293"/>
      <c r="H554" s="294">
        <v>40</v>
      </c>
      <c r="I554" s="294" t="str">
        <f>IFERROR(_xlfn.IFNA(VLOOKUP($D:$D,history!$I:$Y,3,0),VLOOKUP(E:E,history!$H:$Y,4,0)),"--")</f>
        <v>--</v>
      </c>
      <c r="J554" s="282" t="s">
        <v>9870</v>
      </c>
      <c r="K554" s="282" t="str">
        <f t="shared" si="92"/>
        <v/>
      </c>
      <c r="L554" s="312">
        <f t="shared" si="103"/>
        <v>665.47</v>
      </c>
      <c r="M554" s="312">
        <f t="shared" si="104"/>
        <v>1008.29</v>
      </c>
      <c r="N554" s="297" t="str">
        <f>_xlfn.IFNA(VLOOKUP($E:$E,'1'!$A:$E,3,0),"")</f>
        <v/>
      </c>
      <c r="O554" s="297" t="str">
        <f>_xlfn.IFNA(VLOOKUP($E:$E,'2'!$A:$E,3,0),"")</f>
        <v/>
      </c>
      <c r="P554" s="297" t="str">
        <f>_xlfn.IFNA(VLOOKUP($E:$E,'3'!$A:$D,3,0),"")</f>
        <v/>
      </c>
      <c r="Q554" s="297" t="str">
        <f>_xlfn.IFNA(VLOOKUP($E:$E,'4'!$A:$F,3,0),"")</f>
        <v/>
      </c>
      <c r="R554" s="297" t="str">
        <f>_xlfn.IFNA(VLOOKUP($E:$E,'5'!$A:$F,3,0),"")</f>
        <v/>
      </c>
      <c r="S554" s="297" t="str">
        <f>_xlfn.IFNA(VLOOKUP($E:$E,'6'!$A:$F,3,0),"")</f>
        <v/>
      </c>
      <c r="T554" s="313">
        <v>1</v>
      </c>
      <c r="U554" s="313">
        <v>1</v>
      </c>
      <c r="V554" s="313">
        <v>20</v>
      </c>
      <c r="W554" s="314">
        <v>1.02</v>
      </c>
      <c r="X554" s="315">
        <v>1.585E-3</v>
      </c>
      <c r="Y554" s="749">
        <v>960</v>
      </c>
      <c r="Z554" s="282"/>
      <c r="AA554" s="316" t="s">
        <v>10390</v>
      </c>
      <c r="AB554" s="282" t="s">
        <v>9163</v>
      </c>
      <c r="AC554" s="317" t="s">
        <v>2081</v>
      </c>
      <c r="AD554" s="318" t="s">
        <v>11318</v>
      </c>
      <c r="AE554" s="319">
        <v>0</v>
      </c>
      <c r="AF554" s="319" t="s">
        <v>11294</v>
      </c>
      <c r="AG554" s="320">
        <v>12.64</v>
      </c>
      <c r="AH554" s="321">
        <f t="shared" si="105"/>
        <v>0</v>
      </c>
      <c r="AI554" s="287">
        <f>_xlfn.IFNA(VLOOKUP(AD:AD,грп!B:C,2,0),0)</f>
        <v>0</v>
      </c>
      <c r="AJ554" s="607">
        <v>39</v>
      </c>
      <c r="AK554" s="672" t="str">
        <f t="shared" si="93"/>
        <v xml:space="preserve"> </v>
      </c>
      <c r="AL554" s="174"/>
      <c r="AM554" s="4"/>
    </row>
    <row r="555" spans="1:39" s="1" customFormat="1" ht="12" customHeight="1" outlineLevel="1" x14ac:dyDescent="0.35">
      <c r="A555" s="307" t="s">
        <v>10402</v>
      </c>
      <c r="B555" s="308" t="s">
        <v>6391</v>
      </c>
      <c r="C555" s="346"/>
      <c r="D555" s="310" t="s">
        <v>933</v>
      </c>
      <c r="E555" s="322" t="s">
        <v>446</v>
      </c>
      <c r="F555" s="293"/>
      <c r="G555" s="293"/>
      <c r="H555" s="294">
        <v>90</v>
      </c>
      <c r="I555" s="294" t="str">
        <f>IFERROR(_xlfn.IFNA(VLOOKUP($D:$D,history!$I:$Y,3,0),VLOOKUP(E:E,history!$H:$Y,4,0)),"--")</f>
        <v>--</v>
      </c>
      <c r="J555" s="282" t="s">
        <v>9868</v>
      </c>
      <c r="K555" s="282" t="str">
        <f t="shared" si="92"/>
        <v/>
      </c>
      <c r="L555" s="312">
        <f t="shared" si="103"/>
        <v>201.12</v>
      </c>
      <c r="M555" s="312">
        <f t="shared" si="104"/>
        <v>304.72000000000003</v>
      </c>
      <c r="N555" s="297" t="str">
        <f>_xlfn.IFNA(VLOOKUP($E:$E,'1'!$A:$E,3,0),"")</f>
        <v/>
      </c>
      <c r="O555" s="297" t="str">
        <f>_xlfn.IFNA(VLOOKUP($E:$E,'2'!$A:$E,3,0),"")</f>
        <v/>
      </c>
      <c r="P555" s="297" t="str">
        <f>_xlfn.IFNA(VLOOKUP($E:$E,'3'!$A:$D,3,0),"")</f>
        <v/>
      </c>
      <c r="Q555" s="297" t="str">
        <f>_xlfn.IFNA(VLOOKUP($E:$E,'4'!$A:$F,3,0),"")</f>
        <v/>
      </c>
      <c r="R555" s="297" t="str">
        <f>_xlfn.IFNA(VLOOKUP($E:$E,'5'!$A:$F,3,0),"")</f>
        <v/>
      </c>
      <c r="S555" s="297" t="str">
        <f>_xlfn.IFNA(VLOOKUP($E:$E,'6'!$A:$F,3,0),"")</f>
        <v/>
      </c>
      <c r="T555" s="313">
        <v>6</v>
      </c>
      <c r="U555" s="313">
        <v>36</v>
      </c>
      <c r="V555" s="313">
        <v>72</v>
      </c>
      <c r="W555" s="314">
        <v>0.24</v>
      </c>
      <c r="X555" s="315">
        <v>4.2989420000000001E-4</v>
      </c>
      <c r="Y555" s="749">
        <v>290</v>
      </c>
      <c r="Z555" s="282"/>
      <c r="AA555" s="316" t="s">
        <v>10390</v>
      </c>
      <c r="AB555" s="282" t="s">
        <v>9163</v>
      </c>
      <c r="AC555" s="317" t="s">
        <v>2081</v>
      </c>
      <c r="AD555" s="318" t="s">
        <v>11318</v>
      </c>
      <c r="AE555" s="319">
        <v>0</v>
      </c>
      <c r="AF555" s="319" t="s">
        <v>11294</v>
      </c>
      <c r="AG555" s="320">
        <v>3.82</v>
      </c>
      <c r="AH555" s="321">
        <f t="shared" si="105"/>
        <v>0</v>
      </c>
      <c r="AI555" s="287">
        <f>_xlfn.IFNA(VLOOKUP(AD:AD,грп!B:C,2,0),0)</f>
        <v>0</v>
      </c>
      <c r="AJ555" s="607">
        <v>30</v>
      </c>
      <c r="AK555" s="672">
        <f t="shared" si="93"/>
        <v>0</v>
      </c>
      <c r="AL555" s="174"/>
      <c r="AM555" s="4"/>
    </row>
    <row r="556" spans="1:39" ht="12" customHeight="1" x14ac:dyDescent="0.35">
      <c r="A556" s="288"/>
      <c r="B556" s="289"/>
      <c r="C556" s="290" t="s">
        <v>555</v>
      </c>
      <c r="D556" s="291" t="s">
        <v>1739</v>
      </c>
      <c r="E556" s="292"/>
      <c r="F556" s="293"/>
      <c r="G556" s="293"/>
      <c r="H556" s="294"/>
      <c r="I556" s="294"/>
      <c r="J556" s="282" t="s">
        <v>393</v>
      </c>
      <c r="K556" s="282" t="str">
        <f t="shared" si="92"/>
        <v/>
      </c>
      <c r="L556" s="295"/>
      <c r="M556" s="296"/>
      <c r="N556" s="297"/>
      <c r="O556" s="297"/>
      <c r="P556" s="297"/>
      <c r="Q556" s="297" t="str">
        <f>_xlfn.IFNA(VLOOKUP($E:$E,'4'!$A:$F,3,0),"")</f>
        <v/>
      </c>
      <c r="R556" s="297" t="str">
        <f>_xlfn.IFNA(VLOOKUP($E:$E,'5'!$A:$F,3,0),"")</f>
        <v/>
      </c>
      <c r="S556" s="297"/>
      <c r="T556" s="298"/>
      <c r="U556" s="280"/>
      <c r="V556" s="280"/>
      <c r="W556" s="300"/>
      <c r="X556" s="301"/>
      <c r="Y556" s="749"/>
      <c r="Z556" s="282"/>
      <c r="AA556" s="280"/>
      <c r="AB556" s="280"/>
      <c r="AC556" s="302"/>
      <c r="AD556" s="338" t="s">
        <v>1739</v>
      </c>
      <c r="AE556" s="280"/>
      <c r="AF556" s="329"/>
      <c r="AG556" s="339"/>
      <c r="AH556" s="306"/>
      <c r="AI556" s="287">
        <f>_xlfn.IFNA(VLOOKUP(AD:AD,грп!B:C,2,0),0)</f>
        <v>0</v>
      </c>
      <c r="AJ556" s="607">
        <v>0</v>
      </c>
      <c r="AK556" s="672" t="str">
        <f t="shared" si="93"/>
        <v xml:space="preserve"> </v>
      </c>
      <c r="AL556" s="174"/>
      <c r="AM556" s="4"/>
    </row>
    <row r="557" spans="1:39" s="8" customFormat="1" ht="12" customHeight="1" outlineLevel="1" x14ac:dyDescent="0.35">
      <c r="A557" s="307" t="s">
        <v>10402</v>
      </c>
      <c r="B557" s="308" t="s">
        <v>6392</v>
      </c>
      <c r="C557" s="290" t="s">
        <v>555</v>
      </c>
      <c r="D557" s="310" t="s">
        <v>1732</v>
      </c>
      <c r="E557" s="322" t="s">
        <v>311</v>
      </c>
      <c r="F557" s="293"/>
      <c r="G557" s="293"/>
      <c r="H557" s="294">
        <v>11</v>
      </c>
      <c r="I557" s="294" t="str">
        <f>IFERROR(_xlfn.IFNA(VLOOKUP($D:$D,history!$I:$Y,3,0),VLOOKUP(E:E,history!$H:$Y,4,0)),"--")</f>
        <v>--</v>
      </c>
      <c r="J557" s="282" t="s">
        <v>9870</v>
      </c>
      <c r="K557" s="282" t="str">
        <f t="shared" si="92"/>
        <v/>
      </c>
      <c r="L557" s="312">
        <f>IF($A$3="ИМ",ROUND($Y557*(1-($L$6-$F$4))*(1-$F$3)*(1+$AG$2),2),ROUND($M557*(1-($L$6-$F$4))*(1-$F$3)*(1+$AG$2),2))</f>
        <v>4052.33</v>
      </c>
      <c r="M557" s="312">
        <f>ROUND(IF($A$3="РЕГИОНЫ",AG557*$AG$3*$AG$1,IF(AI557=0,AG557*$AG$3*$AG$1,AG557*$AG$3*(1-5%)*$AG$1)),2)</f>
        <v>6139.9</v>
      </c>
      <c r="N557" s="297" t="str">
        <f>_xlfn.IFNA(VLOOKUP($E:$E,'1'!$A:$E,3,0),"")</f>
        <v/>
      </c>
      <c r="O557" s="297" t="str">
        <f>_xlfn.IFNA(VLOOKUP($E:$E,'2'!$A:$E,3,0),"")</f>
        <v/>
      </c>
      <c r="P557" s="297" t="str">
        <f>_xlfn.IFNA(VLOOKUP($E:$E,'3'!$A:$D,3,0),"")</f>
        <v/>
      </c>
      <c r="Q557" s="297" t="str">
        <f>_xlfn.IFNA(VLOOKUP($E:$E,'4'!$A:$F,3,0),"")</f>
        <v/>
      </c>
      <c r="R557" s="297" t="str">
        <f>_xlfn.IFNA(VLOOKUP($E:$E,'5'!$A:$F,3,0),"")</f>
        <v/>
      </c>
      <c r="S557" s="297" t="str">
        <f>_xlfn.IFNA(VLOOKUP($E:$E,'6'!$A:$F,3,0),"")</f>
        <v/>
      </c>
      <c r="T557" s="313">
        <v>1</v>
      </c>
      <c r="U557" s="313">
        <v>1</v>
      </c>
      <c r="V557" s="313">
        <v>4</v>
      </c>
      <c r="W557" s="314">
        <v>2.5750000000000002</v>
      </c>
      <c r="X557" s="315">
        <v>1.545E-2</v>
      </c>
      <c r="Y557" s="749">
        <v>5850</v>
      </c>
      <c r="Z557" s="282"/>
      <c r="AA557" s="316" t="s">
        <v>10390</v>
      </c>
      <c r="AB557" s="282" t="s">
        <v>9163</v>
      </c>
      <c r="AC557" s="317" t="s">
        <v>2104</v>
      </c>
      <c r="AD557" s="318" t="s">
        <v>1739</v>
      </c>
      <c r="AE557" s="319">
        <v>0</v>
      </c>
      <c r="AF557" s="319" t="s">
        <v>11319</v>
      </c>
      <c r="AG557" s="320">
        <v>76.97</v>
      </c>
      <c r="AH557" s="321">
        <f>IF($A$3="РЕГИОНЫ",ROUND($AG557*(1-($L$6-$F$4))*(1-$F$3)*(1+$AG$2)*$AG$1,2),0)</f>
        <v>0</v>
      </c>
      <c r="AI557" s="287">
        <f>_xlfn.IFNA(VLOOKUP(AD:AD,грп!B:C,2,0),0)</f>
        <v>0</v>
      </c>
      <c r="AJ557" s="607">
        <v>9</v>
      </c>
      <c r="AK557" s="672" t="str">
        <f t="shared" si="93"/>
        <v xml:space="preserve"> </v>
      </c>
      <c r="AL557" s="174"/>
      <c r="AM557" s="4"/>
    </row>
    <row r="558" spans="1:39" s="8" customFormat="1" ht="12" customHeight="1" outlineLevel="1" x14ac:dyDescent="0.35">
      <c r="A558" s="307" t="s">
        <v>10402</v>
      </c>
      <c r="B558" s="308" t="s">
        <v>6393</v>
      </c>
      <c r="C558" s="323"/>
      <c r="D558" s="310" t="s">
        <v>2082</v>
      </c>
      <c r="E558" s="322" t="s">
        <v>2083</v>
      </c>
      <c r="F558" s="293"/>
      <c r="G558" s="293"/>
      <c r="H558" s="294">
        <v>6</v>
      </c>
      <c r="I558" s="294" t="str">
        <f>IFERROR(_xlfn.IFNA(VLOOKUP($D:$D,history!$I:$Y,3,0),VLOOKUP(E:E,history!$H:$Y,4,0)),"--")</f>
        <v>--</v>
      </c>
      <c r="J558" s="282" t="s">
        <v>9868</v>
      </c>
      <c r="K558" s="282" t="str">
        <f t="shared" si="92"/>
        <v/>
      </c>
      <c r="L558" s="312">
        <f>IF($A$3="ИМ",ROUND($Y558*(1-($L$6-$F$4))*(1-$F$3)*(1+$AG$2),2),ROUND($M558*(1-($L$6-$F$4))*(1-$F$3)*(1+$AG$2),2))</f>
        <v>5539.64</v>
      </c>
      <c r="M558" s="312">
        <f>ROUND(IF($A$3="РЕГИОНЫ",AG558*$AG$3*$AG$1,IF(AI558=0,AG558*$AG$3*$AG$1,AG558*$AG$3*(1-5%)*$AG$1)),2)</f>
        <v>8393.4</v>
      </c>
      <c r="N558" s="297" t="str">
        <f>_xlfn.IFNA(VLOOKUP($E:$E,'1'!$A:$E,3,0),"")</f>
        <v/>
      </c>
      <c r="O558" s="297" t="str">
        <f>_xlfn.IFNA(VLOOKUP($E:$E,'2'!$A:$E,3,0),"")</f>
        <v/>
      </c>
      <c r="P558" s="297" t="str">
        <f>_xlfn.IFNA(VLOOKUP($E:$E,'3'!$A:$D,3,0),"")</f>
        <v/>
      </c>
      <c r="Q558" s="297" t="str">
        <f>_xlfn.IFNA(VLOOKUP($E:$E,'4'!$A:$F,3,0),"")</f>
        <v/>
      </c>
      <c r="R558" s="297" t="str">
        <f>_xlfn.IFNA(VLOOKUP($E:$E,'5'!$A:$F,3,0),"")</f>
        <v/>
      </c>
      <c r="S558" s="297" t="str">
        <f>_xlfn.IFNA(VLOOKUP($E:$E,'6'!$A:$F,3,0),"")</f>
        <v/>
      </c>
      <c r="T558" s="313">
        <v>1</v>
      </c>
      <c r="U558" s="313">
        <v>1</v>
      </c>
      <c r="V558" s="313">
        <v>6</v>
      </c>
      <c r="W558" s="314">
        <v>1.7</v>
      </c>
      <c r="X558" s="315">
        <v>1.0059523799999999E-2</v>
      </c>
      <c r="Y558" s="749">
        <v>7990</v>
      </c>
      <c r="Z558" s="282"/>
      <c r="AA558" s="316" t="s">
        <v>10390</v>
      </c>
      <c r="AB558" s="282" t="s">
        <v>9163</v>
      </c>
      <c r="AC558" s="317" t="s">
        <v>2104</v>
      </c>
      <c r="AD558" s="318" t="s">
        <v>1739</v>
      </c>
      <c r="AE558" s="319">
        <v>0</v>
      </c>
      <c r="AF558" s="319" t="s">
        <v>11319</v>
      </c>
      <c r="AG558" s="320">
        <v>105.22</v>
      </c>
      <c r="AH558" s="321">
        <f>IF($A$3="РЕГИОНЫ",ROUND($AG558*(1-($L$6-$F$4))*(1-$F$3)*(1+$AG$2)*$AG$1,2),0)</f>
        <v>0</v>
      </c>
      <c r="AI558" s="287">
        <f>_xlfn.IFNA(VLOOKUP(AD:AD,грп!B:C,2,0),0)</f>
        <v>0</v>
      </c>
      <c r="AJ558" s="607">
        <v>12</v>
      </c>
      <c r="AK558" s="672">
        <f t="shared" si="93"/>
        <v>0</v>
      </c>
      <c r="AL558" s="174"/>
      <c r="AM558" s="4"/>
    </row>
    <row r="559" spans="1:39" s="4" customFormat="1" ht="12" customHeight="1" outlineLevel="1" x14ac:dyDescent="0.35">
      <c r="A559" s="307" t="s">
        <v>10402</v>
      </c>
      <c r="B559" s="308" t="s">
        <v>6394</v>
      </c>
      <c r="C559" s="323"/>
      <c r="D559" s="310" t="s">
        <v>10555</v>
      </c>
      <c r="E559" s="324" t="s">
        <v>2520</v>
      </c>
      <c r="F559" s="293"/>
      <c r="G559" s="293"/>
      <c r="H559" s="294"/>
      <c r="I559" s="294" t="str">
        <f>IFERROR(_xlfn.IFNA(VLOOKUP($D:$D,history!$I:$Y,3,0),VLOOKUP(E:E,history!$H:$Y,4,0)),"--")</f>
        <v>--</v>
      </c>
      <c r="J559" s="282" t="s">
        <v>9869</v>
      </c>
      <c r="K559" s="282" t="str">
        <f t="shared" si="92"/>
        <v/>
      </c>
      <c r="L559" s="312">
        <f>IF($A$3="ИМ",ROUND($Y559*(1-($L$6-$F$4))*(1-$F$3)*(1+$AG$2),2),ROUND($M559*(1-($L$6-$F$4))*(1-$F$3)*(1+$AG$2),2))</f>
        <v>9285.56</v>
      </c>
      <c r="M559" s="312">
        <f>ROUND(IF($A$3="РЕГИОНЫ",AG559*$AG$3*$AG$1,IF(AI559=0,AG559*$AG$3*$AG$1,AG559*$AG$3*(1-5%)*$AG$1)),2)</f>
        <v>14069.03</v>
      </c>
      <c r="N559" s="297" t="str">
        <f>_xlfn.IFNA(VLOOKUP($E:$E,'1'!$A:$E,3,0),"")</f>
        <v/>
      </c>
      <c r="O559" s="297" t="str">
        <f>_xlfn.IFNA(VLOOKUP($E:$E,'2'!$A:$E,3,0),"")</f>
        <v/>
      </c>
      <c r="P559" s="297" t="str">
        <f>_xlfn.IFNA(VLOOKUP($E:$E,'3'!$A:$D,3,0),"")</f>
        <v/>
      </c>
      <c r="Q559" s="297" t="str">
        <f>_xlfn.IFNA(VLOOKUP($E:$E,'4'!$A:$F,3,0),"")</f>
        <v/>
      </c>
      <c r="R559" s="297" t="str">
        <f>_xlfn.IFNA(VLOOKUP($E:$E,'5'!$A:$F,3,0),"")</f>
        <v/>
      </c>
      <c r="S559" s="297" t="str">
        <f>_xlfn.IFNA(VLOOKUP($E:$E,'6'!$A:$F,3,0),"")</f>
        <v/>
      </c>
      <c r="T559" s="313">
        <v>1</v>
      </c>
      <c r="U559" s="313">
        <v>1</v>
      </c>
      <c r="V559" s="313">
        <v>6</v>
      </c>
      <c r="W559" s="314">
        <v>2.0329999999999999</v>
      </c>
      <c r="X559" s="315">
        <v>1.0319999999999999E-2</v>
      </c>
      <c r="Y559" s="749">
        <v>13390</v>
      </c>
      <c r="Z559" s="282"/>
      <c r="AA559" s="316" t="s">
        <v>10390</v>
      </c>
      <c r="AB559" s="282" t="s">
        <v>9163</v>
      </c>
      <c r="AC559" s="317" t="s">
        <v>2104</v>
      </c>
      <c r="AD559" s="318" t="s">
        <v>1739</v>
      </c>
      <c r="AE559" s="319">
        <v>0</v>
      </c>
      <c r="AF559" s="319" t="s">
        <v>11319</v>
      </c>
      <c r="AG559" s="320">
        <v>176.37</v>
      </c>
      <c r="AH559" s="321">
        <f>IF($A$3="РЕГИОНЫ",ROUND($AG559*(1-($L$6-$F$4))*(1-$F$3)*(1+$AG$2)*$AG$1,2),0)</f>
        <v>0</v>
      </c>
      <c r="AI559" s="287">
        <f>_xlfn.IFNA(VLOOKUP(AD:AD,грп!B:C,2,0),0)</f>
        <v>0</v>
      </c>
      <c r="AJ559" s="607">
        <v>0</v>
      </c>
      <c r="AK559" s="672">
        <f t="shared" si="93"/>
        <v>0</v>
      </c>
      <c r="AL559" s="174"/>
    </row>
    <row r="560" spans="1:39" s="4" customFormat="1" ht="12" customHeight="1" outlineLevel="1" x14ac:dyDescent="0.35">
      <c r="A560" s="307" t="s">
        <v>10402</v>
      </c>
      <c r="B560" s="308" t="s">
        <v>6395</v>
      </c>
      <c r="C560" s="309"/>
      <c r="D560" s="310" t="s">
        <v>2992</v>
      </c>
      <c r="E560" s="311" t="s">
        <v>2198</v>
      </c>
      <c r="F560" s="293"/>
      <c r="G560" s="293"/>
      <c r="H560" s="294">
        <v>1</v>
      </c>
      <c r="I560" s="294" t="str">
        <f>IFERROR(_xlfn.IFNA(VLOOKUP($D:$D,history!$I:$Y,3,0),VLOOKUP(E:E,history!$H:$Y,4,0)),"--")</f>
        <v>--</v>
      </c>
      <c r="J560" s="282" t="s">
        <v>5946</v>
      </c>
      <c r="K560" s="282" t="str">
        <f t="shared" ref="K560:K575" si="106" xml:space="preserve">
IF(OR($E560="",$A$3&lt;&gt;"МОСКВА"),"",
IF(AND($AJ560&gt;=1,$AJ560&lt;20),"*",
IF(AND($AJ560&gt;=20,$AJ560&lt;100),"**",
IF(($AJ560&gt;=100),"***","--"))))</f>
        <v/>
      </c>
      <c r="L560" s="312">
        <f>IF($A$3="ИМ",ROUND($Y560*(1-($L$6-$F$4))*(1-$F$3)*(1+$AG$2),2),ROUND($M560*(1-($L$6-$F$4))*(1-$F$3)*(1+$AG$2),2))</f>
        <v>3846.48</v>
      </c>
      <c r="M560" s="312">
        <f>ROUND(IF($A$3="РЕГИОНЫ",AG560*$AG$3*$AG$1,IF(AI560=0,AG560*$AG$3*$AG$1,AG560*$AG$3*(1-5%)*$AG$1)),2)</f>
        <v>5828</v>
      </c>
      <c r="N560" s="297" t="str">
        <f>_xlfn.IFNA(VLOOKUP($E:$E,'1'!$A:$E,3,0),"")</f>
        <v/>
      </c>
      <c r="O560" s="297" t="str">
        <f>_xlfn.IFNA(VLOOKUP($E:$E,'2'!$A:$E,3,0),"")</f>
        <v/>
      </c>
      <c r="P560" s="297" t="str">
        <f>_xlfn.IFNA(VLOOKUP($E:$E,'3'!$A:$D,3,0),"")</f>
        <v/>
      </c>
      <c r="Q560" s="297" t="str">
        <f>_xlfn.IFNA(VLOOKUP($E:$E,'4'!$A:$F,3,0),"")</f>
        <v/>
      </c>
      <c r="R560" s="297" t="str">
        <f>_xlfn.IFNA(VLOOKUP($E:$E,'5'!$A:$F,3,0),"")</f>
        <v/>
      </c>
      <c r="S560" s="297" t="str">
        <f>_xlfn.IFNA(VLOOKUP($E:$E,'6'!$A:$F,3,0),"")</f>
        <v/>
      </c>
      <c r="T560" s="313">
        <v>1</v>
      </c>
      <c r="U560" s="313">
        <v>1</v>
      </c>
      <c r="V560" s="313">
        <v>24</v>
      </c>
      <c r="W560" s="314">
        <v>0.28299999999999997</v>
      </c>
      <c r="X560" s="315">
        <v>1.1111110999999999E-3</v>
      </c>
      <c r="Y560" s="749">
        <v>5550</v>
      </c>
      <c r="Z560" s="282"/>
      <c r="AA560" s="316" t="s">
        <v>10390</v>
      </c>
      <c r="AB560" s="282" t="s">
        <v>9163</v>
      </c>
      <c r="AC560" s="317" t="s">
        <v>2104</v>
      </c>
      <c r="AD560" s="318" t="s">
        <v>1739</v>
      </c>
      <c r="AE560" s="319">
        <v>0</v>
      </c>
      <c r="AF560" s="319" t="s">
        <v>11319</v>
      </c>
      <c r="AG560" s="320">
        <v>73.06</v>
      </c>
      <c r="AH560" s="321">
        <f>IF($A$3="РЕГИОНЫ",ROUND($AG560*(1-($L$6-$F$4))*(1-$F$3)*(1+$AG$2)*$AG$1,2),0)</f>
        <v>0</v>
      </c>
      <c r="AI560" s="287">
        <f>_xlfn.IFNA(VLOOKUP(AD:AD,грп!B:C,2,0),0)</f>
        <v>0</v>
      </c>
      <c r="AJ560" s="607">
        <v>0</v>
      </c>
      <c r="AK560" s="672">
        <f t="shared" si="93"/>
        <v>0</v>
      </c>
      <c r="AL560" s="174"/>
    </row>
    <row r="561" spans="1:39" ht="12" customHeight="1" outlineLevel="1" x14ac:dyDescent="0.35">
      <c r="A561" s="307" t="s">
        <v>10402</v>
      </c>
      <c r="B561" s="308" t="s">
        <v>6396</v>
      </c>
      <c r="C561" s="309"/>
      <c r="D561" s="310" t="s">
        <v>10556</v>
      </c>
      <c r="E561" s="311" t="s">
        <v>3314</v>
      </c>
      <c r="F561" s="293"/>
      <c r="G561" s="293"/>
      <c r="H561" s="294"/>
      <c r="I561" s="294" t="str">
        <f>IFERROR(_xlfn.IFNA(VLOOKUP($D:$D,history!$I:$Y,3,0),VLOOKUP(E:E,history!$H:$Y,4,0)),"--")</f>
        <v>--</v>
      </c>
      <c r="J561" s="282" t="s">
        <v>5946</v>
      </c>
      <c r="K561" s="282" t="str">
        <f t="shared" si="106"/>
        <v/>
      </c>
      <c r="L561" s="312">
        <f>IF($A$3="ИМ",ROUND($Y561*(1-($L$6-$F$4))*(1-$F$3)*(1+$AG$2),2),ROUND($M561*(1-($L$6-$F$4))*(1-$F$3)*(1+$AG$2),2))</f>
        <v>9987.89</v>
      </c>
      <c r="M561" s="312">
        <f>ROUND(IF($A$3="РЕГИОНЫ",AG561*$AG$3*$AG$1,IF(AI561=0,AG561*$AG$3*$AG$1,AG561*$AG$3*(1-5%)*$AG$1)),2)</f>
        <v>15133.17</v>
      </c>
      <c r="N561" s="297" t="str">
        <f>_xlfn.IFNA(VLOOKUP($E:$E,'1'!$A:$E,3,0),"")</f>
        <v/>
      </c>
      <c r="O561" s="297" t="str">
        <f>_xlfn.IFNA(VLOOKUP($E:$E,'2'!$A:$E,3,0),"")</f>
        <v/>
      </c>
      <c r="P561" s="297" t="str">
        <f>_xlfn.IFNA(VLOOKUP($E:$E,'3'!$A:$D,3,0),"")</f>
        <v/>
      </c>
      <c r="Q561" s="297" t="str">
        <f>_xlfn.IFNA(VLOOKUP($E:$E,'4'!$A:$F,3,0),"")</f>
        <v/>
      </c>
      <c r="R561" s="297" t="str">
        <f>_xlfn.IFNA(VLOOKUP($E:$E,'5'!$A:$F,3,0),"")</f>
        <v/>
      </c>
      <c r="S561" s="297" t="str">
        <f>_xlfn.IFNA(VLOOKUP($E:$E,'6'!$A:$F,3,0),"")</f>
        <v/>
      </c>
      <c r="T561" s="313">
        <v>1</v>
      </c>
      <c r="U561" s="313">
        <v>1</v>
      </c>
      <c r="V561" s="313">
        <v>4</v>
      </c>
      <c r="W561" s="314">
        <v>3.375</v>
      </c>
      <c r="X561" s="315">
        <v>1.9498999999999999E-2</v>
      </c>
      <c r="Y561" s="749">
        <v>14390</v>
      </c>
      <c r="Z561" s="282"/>
      <c r="AA561" s="316" t="s">
        <v>10390</v>
      </c>
      <c r="AB561" s="282" t="s">
        <v>9163</v>
      </c>
      <c r="AC561" s="317" t="s">
        <v>2104</v>
      </c>
      <c r="AD561" s="318" t="s">
        <v>1739</v>
      </c>
      <c r="AE561" s="319">
        <v>0</v>
      </c>
      <c r="AF561" s="319" t="s">
        <v>11273</v>
      </c>
      <c r="AG561" s="320">
        <v>189.71</v>
      </c>
      <c r="AH561" s="321">
        <f>IF($A$3="РЕГИОНЫ",ROUND($AG561*(1-($L$6-$F$4))*(1-$F$3)*(1+$AG$2)*$AG$1,2),0)</f>
        <v>0</v>
      </c>
      <c r="AI561" s="287">
        <f>_xlfn.IFNA(VLOOKUP(AD:AD,грп!B:C,2,0),0)</f>
        <v>0</v>
      </c>
      <c r="AJ561" s="607">
        <v>0</v>
      </c>
      <c r="AK561" s="672">
        <f t="shared" si="93"/>
        <v>0</v>
      </c>
      <c r="AL561" s="174"/>
      <c r="AM561" s="4"/>
    </row>
    <row r="562" spans="1:39" ht="12" customHeight="1" x14ac:dyDescent="0.35">
      <c r="A562" s="288"/>
      <c r="B562" s="289"/>
      <c r="C562" s="290" t="s">
        <v>555</v>
      </c>
      <c r="D562" s="291" t="s">
        <v>4861</v>
      </c>
      <c r="E562" s="292"/>
      <c r="F562" s="293"/>
      <c r="G562" s="293"/>
      <c r="H562" s="294"/>
      <c r="I562" s="294"/>
      <c r="J562" s="282" t="s">
        <v>393</v>
      </c>
      <c r="K562" s="282" t="str">
        <f t="shared" si="106"/>
        <v/>
      </c>
      <c r="L562" s="295"/>
      <c r="M562" s="296"/>
      <c r="N562" s="297"/>
      <c r="O562" s="297"/>
      <c r="P562" s="297"/>
      <c r="Q562" s="297" t="str">
        <f>_xlfn.IFNA(VLOOKUP($E:$E,'4'!$A:$F,3,0),"")</f>
        <v/>
      </c>
      <c r="R562" s="297" t="str">
        <f>_xlfn.IFNA(VLOOKUP($E:$E,'5'!$A:$F,3,0),"")</f>
        <v/>
      </c>
      <c r="S562" s="297"/>
      <c r="T562" s="298"/>
      <c r="U562" s="280"/>
      <c r="V562" s="280"/>
      <c r="W562" s="300"/>
      <c r="X562" s="301"/>
      <c r="Y562" s="749"/>
      <c r="Z562" s="282"/>
      <c r="AA562" s="280"/>
      <c r="AB562" s="280"/>
      <c r="AC562" s="302"/>
      <c r="AD562" s="338" t="s">
        <v>4861</v>
      </c>
      <c r="AE562" s="280"/>
      <c r="AF562" s="329"/>
      <c r="AG562" s="339"/>
      <c r="AH562" s="306"/>
      <c r="AI562" s="287">
        <f>_xlfn.IFNA(VLOOKUP(AD:AD,грп!B:C,2,0),0)</f>
        <v>0</v>
      </c>
      <c r="AJ562" s="607">
        <v>0</v>
      </c>
      <c r="AK562" s="672" t="str">
        <f t="shared" ref="AK562:AK625" si="107">C562</f>
        <v xml:space="preserve"> </v>
      </c>
      <c r="AL562" s="174"/>
      <c r="AM562" s="4"/>
    </row>
    <row r="563" spans="1:39" s="6" customFormat="1" ht="12" customHeight="1" outlineLevel="1" x14ac:dyDescent="0.35">
      <c r="A563" s="307" t="s">
        <v>10402</v>
      </c>
      <c r="B563" s="308" t="s">
        <v>6397</v>
      </c>
      <c r="C563" s="323"/>
      <c r="D563" s="310" t="s">
        <v>4086</v>
      </c>
      <c r="E563" s="311" t="s">
        <v>2487</v>
      </c>
      <c r="F563" s="293"/>
      <c r="G563" s="293"/>
      <c r="H563" s="294">
        <v>7</v>
      </c>
      <c r="I563" s="294" t="str">
        <f>IFERROR(_xlfn.IFNA(VLOOKUP($D:$D,history!$I:$Y,3,0),VLOOKUP(E:E,history!$H:$Y,4,0)),"--")</f>
        <v>--</v>
      </c>
      <c r="J563" s="282" t="s">
        <v>9870</v>
      </c>
      <c r="K563" s="282" t="str">
        <f t="shared" si="106"/>
        <v/>
      </c>
      <c r="L563" s="312">
        <f>IF($A$3="ИМ",ROUND($Y563*(1-($L$6-$F$4))*(1-$F$3)*(1+$AG$2),2),ROUND($M563*(1-($L$6-$F$4))*(1-$F$3)*(1+$AG$2),2))</f>
        <v>1124.04</v>
      </c>
      <c r="M563" s="312">
        <f>ROUND(IF($A$3="РЕГИОНЫ",AG563*$AG$3*$AG$1,IF(AI563=0,AG563*$AG$3*$AG$1,AG563*$AG$3*(1-5%)*$AG$1)),2)</f>
        <v>1703.09</v>
      </c>
      <c r="N563" s="297" t="str">
        <f>_xlfn.IFNA(VLOOKUP($E:$E,'1'!$A:$E,3,0),"")</f>
        <v/>
      </c>
      <c r="O563" s="297" t="str">
        <f>_xlfn.IFNA(VLOOKUP($E:$E,'2'!$A:$E,3,0),"")</f>
        <v/>
      </c>
      <c r="P563" s="297" t="str">
        <f>_xlfn.IFNA(VLOOKUP($E:$E,'3'!$A:$D,3,0),"")</f>
        <v/>
      </c>
      <c r="Q563" s="297" t="str">
        <f>_xlfn.IFNA(VLOOKUP($E:$E,'4'!$A:$F,3,0),"")</f>
        <v/>
      </c>
      <c r="R563" s="297" t="str">
        <f>_xlfn.IFNA(VLOOKUP($E:$E,'5'!$A:$F,3,0),"")</f>
        <v/>
      </c>
      <c r="S563" s="297" t="str">
        <f>_xlfn.IFNA(VLOOKUP($E:$E,'6'!$A:$F,3,0),"")</f>
        <v/>
      </c>
      <c r="T563" s="313">
        <v>1</v>
      </c>
      <c r="U563" s="313">
        <v>1</v>
      </c>
      <c r="V563" s="313">
        <v>20</v>
      </c>
      <c r="W563" s="314">
        <v>0.95499999999999996</v>
      </c>
      <c r="X563" s="315">
        <v>8.8999999999999999E-3</v>
      </c>
      <c r="Y563" s="749">
        <v>1620</v>
      </c>
      <c r="Z563" s="282"/>
      <c r="AA563" s="316" t="s">
        <v>10388</v>
      </c>
      <c r="AB563" s="282" t="s">
        <v>9163</v>
      </c>
      <c r="AC563" s="317" t="s">
        <v>2081</v>
      </c>
      <c r="AD563" s="318" t="s">
        <v>4861</v>
      </c>
      <c r="AE563" s="319">
        <v>0</v>
      </c>
      <c r="AF563" s="319" t="s">
        <v>11294</v>
      </c>
      <c r="AG563" s="320">
        <v>21.35</v>
      </c>
      <c r="AH563" s="321">
        <f>IF($A$3="РЕГИОНЫ",ROUND($AG563*(1-($L$6-$F$4))*(1-$F$3)*(1+$AG$2)*$AG$1,2),0)</f>
        <v>0</v>
      </c>
      <c r="AI563" s="287">
        <f>_xlfn.IFNA(VLOOKUP(AD:AD,грп!B:C,2,0),0)</f>
        <v>0</v>
      </c>
      <c r="AJ563" s="607">
        <v>15</v>
      </c>
      <c r="AK563" s="672">
        <f t="shared" si="107"/>
        <v>0</v>
      </c>
      <c r="AL563" s="174"/>
      <c r="AM563" s="4"/>
    </row>
    <row r="564" spans="1:39" s="6" customFormat="1" ht="12" customHeight="1" outlineLevel="1" x14ac:dyDescent="0.35">
      <c r="A564" s="307" t="s">
        <v>10402</v>
      </c>
      <c r="B564" s="308" t="s">
        <v>6398</v>
      </c>
      <c r="C564" s="309"/>
      <c r="D564" s="310" t="s">
        <v>4193</v>
      </c>
      <c r="E564" s="311" t="s">
        <v>3793</v>
      </c>
      <c r="F564" s="293"/>
      <c r="G564" s="293"/>
      <c r="H564" s="294"/>
      <c r="I564" s="294" t="str">
        <f>IFERROR(_xlfn.IFNA(VLOOKUP($D:$D,history!$I:$Y,3,0),VLOOKUP(E:E,history!$H:$Y,4,0)),"--")</f>
        <v>--</v>
      </c>
      <c r="J564" s="282" t="s">
        <v>9870</v>
      </c>
      <c r="K564" s="282" t="str">
        <f t="shared" si="106"/>
        <v/>
      </c>
      <c r="L564" s="312">
        <f>IF($A$3="ИМ",ROUND($Y564*(1-($L$6-$F$4))*(1-$F$3)*(1+$AG$2),2),ROUND($M564*(1-($L$6-$F$4))*(1-$F$3)*(1+$AG$2),2))</f>
        <v>1198.28</v>
      </c>
      <c r="M564" s="312">
        <f>ROUND(IF($A$3="РЕГИОНЫ",AG564*$AG$3*$AG$1,IF(AI564=0,AG564*$AG$3*$AG$1,AG564*$AG$3*(1-5%)*$AG$1)),2)</f>
        <v>1815.57</v>
      </c>
      <c r="N564" s="297" t="str">
        <f>_xlfn.IFNA(VLOOKUP($E:$E,'1'!$A:$E,3,0),"")</f>
        <v/>
      </c>
      <c r="O564" s="297" t="str">
        <f>_xlfn.IFNA(VLOOKUP($E:$E,'2'!$A:$E,3,0),"")</f>
        <v/>
      </c>
      <c r="P564" s="297" t="str">
        <f>_xlfn.IFNA(VLOOKUP($E:$E,'3'!$A:$D,3,0),"")</f>
        <v/>
      </c>
      <c r="Q564" s="297" t="str">
        <f>_xlfn.IFNA(VLOOKUP($E:$E,'4'!$A:$F,3,0),"")</f>
        <v/>
      </c>
      <c r="R564" s="297" t="str">
        <f>_xlfn.IFNA(VLOOKUP($E:$E,'5'!$A:$F,3,0),"")</f>
        <v/>
      </c>
      <c r="S564" s="297" t="str">
        <f>_xlfn.IFNA(VLOOKUP($E:$E,'6'!$A:$F,3,0),"")</f>
        <v/>
      </c>
      <c r="T564" s="313">
        <v>1</v>
      </c>
      <c r="U564" s="313">
        <v>1</v>
      </c>
      <c r="V564" s="313">
        <v>20</v>
      </c>
      <c r="W564" s="314">
        <v>1.1200000000000001</v>
      </c>
      <c r="X564" s="315">
        <v>8.0800000000000004E-3</v>
      </c>
      <c r="Y564" s="749">
        <v>1720</v>
      </c>
      <c r="Z564" s="282"/>
      <c r="AA564" s="316" t="s">
        <v>10390</v>
      </c>
      <c r="AB564" s="282" t="s">
        <v>9163</v>
      </c>
      <c r="AC564" s="317" t="s">
        <v>2081</v>
      </c>
      <c r="AD564" s="318" t="s">
        <v>4861</v>
      </c>
      <c r="AE564" s="319">
        <v>0</v>
      </c>
      <c r="AF564" s="319" t="s">
        <v>11282</v>
      </c>
      <c r="AG564" s="320">
        <v>22.76</v>
      </c>
      <c r="AH564" s="321">
        <f>IF($A$3="РЕГИОНЫ",ROUND($AG564*(1-($L$6-$F$4))*(1-$F$3)*(1+$AG$2)*$AG$1,2),0)</f>
        <v>0</v>
      </c>
      <c r="AI564" s="287">
        <f>_xlfn.IFNA(VLOOKUP(AD:AD,грп!B:C,2,0),0)</f>
        <v>0</v>
      </c>
      <c r="AJ564" s="607">
        <v>3</v>
      </c>
      <c r="AK564" s="672">
        <f t="shared" si="107"/>
        <v>0</v>
      </c>
      <c r="AL564" s="174"/>
      <c r="AM564" s="4"/>
    </row>
    <row r="565" spans="1:39" s="4" customFormat="1" ht="12" customHeight="1" outlineLevel="1" x14ac:dyDescent="0.35">
      <c r="A565" s="307" t="s">
        <v>10402</v>
      </c>
      <c r="B565" s="308" t="s">
        <v>6399</v>
      </c>
      <c r="C565" s="309"/>
      <c r="D565" s="310" t="s">
        <v>3965</v>
      </c>
      <c r="E565" s="311" t="s">
        <v>2199</v>
      </c>
      <c r="F565" s="293"/>
      <c r="G565" s="293"/>
      <c r="H565" s="294">
        <v>7</v>
      </c>
      <c r="I565" s="294" t="str">
        <f>IFERROR(_xlfn.IFNA(VLOOKUP($D:$D,history!$I:$Y,3,0),VLOOKUP(E:E,history!$H:$Y,4,0)),"--")</f>
        <v>--</v>
      </c>
      <c r="J565" s="282" t="s">
        <v>9870</v>
      </c>
      <c r="K565" s="282" t="str">
        <f t="shared" si="106"/>
        <v/>
      </c>
      <c r="L565" s="312">
        <f>IF($A$3="ИМ",ROUND($Y565*(1-($L$6-$F$4))*(1-$F$3)*(1+$AG$2),2),ROUND($M565*(1-($L$6-$F$4))*(1-$F$3)*(1+$AG$2),2))</f>
        <v>730.23</v>
      </c>
      <c r="M565" s="312">
        <f>ROUND(IF($A$3="РЕГИОНЫ",AG565*$AG$3*$AG$1,IF(AI565=0,AG565*$AG$3*$AG$1,AG565*$AG$3*(1-5%)*$AG$1)),2)</f>
        <v>1106.4100000000001</v>
      </c>
      <c r="N565" s="297" t="str">
        <f>_xlfn.IFNA(VLOOKUP($E:$E,'1'!$A:$E,3,0),"")</f>
        <v/>
      </c>
      <c r="O565" s="297" t="str">
        <f>_xlfn.IFNA(VLOOKUP($E:$E,'2'!$A:$E,3,0),"")</f>
        <v/>
      </c>
      <c r="P565" s="297" t="str">
        <f>_xlfn.IFNA(VLOOKUP($E:$E,'3'!$A:$D,3,0),"")</f>
        <v/>
      </c>
      <c r="Q565" s="297" t="str">
        <f>_xlfn.IFNA(VLOOKUP($E:$E,'4'!$A:$F,3,0),"")</f>
        <v/>
      </c>
      <c r="R565" s="297" t="str">
        <f>_xlfn.IFNA(VLOOKUP($E:$E,'5'!$A:$F,3,0),"")</f>
        <v/>
      </c>
      <c r="S565" s="297" t="str">
        <f>_xlfn.IFNA(VLOOKUP($E:$E,'6'!$A:$F,3,0),"")</f>
        <v/>
      </c>
      <c r="T565" s="313">
        <v>1</v>
      </c>
      <c r="U565" s="313">
        <v>1</v>
      </c>
      <c r="V565" s="313">
        <v>20</v>
      </c>
      <c r="W565" s="314">
        <v>0.13</v>
      </c>
      <c r="X565" s="315">
        <v>4.6000000000000001E-4</v>
      </c>
      <c r="Y565" s="749">
        <v>1050</v>
      </c>
      <c r="Z565" s="282"/>
      <c r="AA565" s="316" t="s">
        <v>393</v>
      </c>
      <c r="AB565" s="282" t="s">
        <v>9163</v>
      </c>
      <c r="AC565" s="317" t="s">
        <v>2081</v>
      </c>
      <c r="AD565" s="318" t="s">
        <v>4861</v>
      </c>
      <c r="AE565" s="319">
        <v>0</v>
      </c>
      <c r="AF565" s="319" t="s">
        <v>11282</v>
      </c>
      <c r="AG565" s="320">
        <v>13.87</v>
      </c>
      <c r="AH565" s="321">
        <f>IF($A$3="РЕГИОНЫ",ROUND($AG565*(1-($L$6-$F$4))*(1-$F$3)*(1+$AG$2)*$AG$1,2),0)</f>
        <v>0</v>
      </c>
      <c r="AI565" s="287">
        <f>_xlfn.IFNA(VLOOKUP(AD:AD,грп!B:C,2,0),0)</f>
        <v>0</v>
      </c>
      <c r="AJ565" s="607">
        <v>10</v>
      </c>
      <c r="AK565" s="672">
        <f t="shared" si="107"/>
        <v>0</v>
      </c>
      <c r="AL565" s="174"/>
    </row>
    <row r="566" spans="1:39" ht="12" customHeight="1" x14ac:dyDescent="0.35">
      <c r="A566" s="288"/>
      <c r="B566" s="289"/>
      <c r="C566" s="290" t="s">
        <v>555</v>
      </c>
      <c r="D566" s="291" t="s">
        <v>2761</v>
      </c>
      <c r="E566" s="292"/>
      <c r="F566" s="293"/>
      <c r="G566" s="293"/>
      <c r="H566" s="294"/>
      <c r="I566" s="294"/>
      <c r="J566" s="282" t="s">
        <v>393</v>
      </c>
      <c r="K566" s="282" t="str">
        <f t="shared" si="106"/>
        <v/>
      </c>
      <c r="L566" s="295"/>
      <c r="M566" s="296"/>
      <c r="N566" s="297"/>
      <c r="O566" s="297"/>
      <c r="P566" s="297"/>
      <c r="Q566" s="297" t="str">
        <f>_xlfn.IFNA(VLOOKUP($E:$E,'4'!$A:$F,3,0),"")</f>
        <v/>
      </c>
      <c r="R566" s="297" t="str">
        <f>_xlfn.IFNA(VLOOKUP($E:$E,'5'!$A:$F,3,0),"")</f>
        <v/>
      </c>
      <c r="S566" s="297"/>
      <c r="T566" s="298"/>
      <c r="U566" s="280"/>
      <c r="V566" s="280"/>
      <c r="W566" s="300"/>
      <c r="X566" s="301"/>
      <c r="Y566" s="749"/>
      <c r="Z566" s="282"/>
      <c r="AA566" s="280"/>
      <c r="AB566" s="280"/>
      <c r="AC566" s="302"/>
      <c r="AD566" s="338" t="s">
        <v>2761</v>
      </c>
      <c r="AE566" s="280"/>
      <c r="AF566" s="329"/>
      <c r="AG566" s="339"/>
      <c r="AH566" s="306"/>
      <c r="AI566" s="287">
        <f>_xlfn.IFNA(VLOOKUP(AD:AD,грп!B:C,2,0),0)</f>
        <v>0</v>
      </c>
      <c r="AJ566" s="607">
        <v>0</v>
      </c>
      <c r="AK566" s="672" t="str">
        <f t="shared" si="107"/>
        <v xml:space="preserve"> </v>
      </c>
      <c r="AL566" s="174"/>
      <c r="AM566" s="4"/>
    </row>
    <row r="567" spans="1:39" s="4" customFormat="1" ht="12" customHeight="1" outlineLevel="1" x14ac:dyDescent="0.35">
      <c r="A567" s="307" t="s">
        <v>10402</v>
      </c>
      <c r="B567" s="308" t="s">
        <v>6400</v>
      </c>
      <c r="C567" s="348"/>
      <c r="D567" s="310" t="s">
        <v>3115</v>
      </c>
      <c r="E567" s="322" t="s">
        <v>2084</v>
      </c>
      <c r="F567" s="293"/>
      <c r="G567" s="293"/>
      <c r="H567" s="294">
        <v>10</v>
      </c>
      <c r="I567" s="294" t="str">
        <f>IFERROR(_xlfn.IFNA(VLOOKUP($D:$D,history!$I:$Y,3,0),VLOOKUP(E:E,history!$H:$Y,4,0)),"--")</f>
        <v>V</v>
      </c>
      <c r="J567" s="282" t="s">
        <v>9868</v>
      </c>
      <c r="K567" s="282" t="str">
        <f t="shared" si="106"/>
        <v/>
      </c>
      <c r="L567" s="312">
        <f>IF($A$3="ИМ",ROUND($Y567*(1-($L$6-$F$4))*(1-$F$3)*(1+$AG$2),2),ROUND($M567*(1-($L$6-$F$4))*(1-$F$3)*(1+$AG$2),2))</f>
        <v>2429.7199999999998</v>
      </c>
      <c r="M567" s="312">
        <f>ROUND(IF($A$3="РЕГИОНЫ",AG567*$AG$3*$AG$1,IF(AI567=0,AG567*$AG$3*$AG$1,AG567*$AG$3*(1-5%)*$AG$1)),2)</f>
        <v>3681.39</v>
      </c>
      <c r="N567" s="297" t="str">
        <f>_xlfn.IFNA(VLOOKUP($E:$E,'1'!$A:$E,3,0),"")</f>
        <v/>
      </c>
      <c r="O567" s="297" t="str">
        <f>_xlfn.IFNA(VLOOKUP($E:$E,'2'!$A:$E,3,0),"")</f>
        <v/>
      </c>
      <c r="P567" s="297" t="str">
        <f>_xlfn.IFNA(VLOOKUP($E:$E,'3'!$A:$D,3,0),"")</f>
        <v/>
      </c>
      <c r="Q567" s="297" t="str">
        <f>_xlfn.IFNA(VLOOKUP($E:$E,'4'!$A:$F,3,0),"")</f>
        <v/>
      </c>
      <c r="R567" s="297" t="str">
        <f>_xlfn.IFNA(VLOOKUP($E:$E,'5'!$A:$F,3,0),"")</f>
        <v/>
      </c>
      <c r="S567" s="297" t="str">
        <f>_xlfn.IFNA(VLOOKUP($E:$E,'6'!$A:$F,3,0),"")</f>
        <v/>
      </c>
      <c r="T567" s="313">
        <v>1</v>
      </c>
      <c r="U567" s="313">
        <v>1</v>
      </c>
      <c r="V567" s="313">
        <v>60</v>
      </c>
      <c r="W567" s="314">
        <v>0.245</v>
      </c>
      <c r="X567" s="315">
        <v>1.4066667E-3</v>
      </c>
      <c r="Y567" s="749">
        <v>3550</v>
      </c>
      <c r="Z567" s="282"/>
      <c r="AA567" s="316" t="s">
        <v>10390</v>
      </c>
      <c r="AB567" s="282" t="s">
        <v>9163</v>
      </c>
      <c r="AC567" s="317" t="s">
        <v>2104</v>
      </c>
      <c r="AD567" s="318" t="s">
        <v>2761</v>
      </c>
      <c r="AE567" s="319">
        <v>0</v>
      </c>
      <c r="AF567" s="319" t="s">
        <v>11319</v>
      </c>
      <c r="AG567" s="320">
        <v>46.15</v>
      </c>
      <c r="AH567" s="321">
        <f>IF($A$3="РЕГИОНЫ",ROUND($AG567*(1-($L$6-$F$4))*(1-$F$3)*(1+$AG$2)*$AG$1,2),0)</f>
        <v>0</v>
      </c>
      <c r="AI567" s="287">
        <f>_xlfn.IFNA(VLOOKUP(AD:AD,грп!B:C,2,0),0)</f>
        <v>0</v>
      </c>
      <c r="AJ567" s="607">
        <v>17</v>
      </c>
      <c r="AK567" s="672">
        <f t="shared" si="107"/>
        <v>0</v>
      </c>
      <c r="AL567" s="174"/>
    </row>
    <row r="568" spans="1:39" s="4" customFormat="1" ht="12" customHeight="1" outlineLevel="1" x14ac:dyDescent="0.35">
      <c r="A568" s="307" t="s">
        <v>10402</v>
      </c>
      <c r="B568" s="308" t="s">
        <v>6401</v>
      </c>
      <c r="C568" s="323"/>
      <c r="D568" s="310" t="s">
        <v>3116</v>
      </c>
      <c r="E568" s="322" t="s">
        <v>2141</v>
      </c>
      <c r="F568" s="293"/>
      <c r="G568" s="293"/>
      <c r="H568" s="294">
        <v>11</v>
      </c>
      <c r="I568" s="294" t="str">
        <f>IFERROR(_xlfn.IFNA(VLOOKUP($D:$D,history!$I:$Y,3,0),VLOOKUP(E:E,history!$H:$Y,4,0)),"--")</f>
        <v>--</v>
      </c>
      <c r="J568" s="282" t="s">
        <v>9870</v>
      </c>
      <c r="K568" s="282" t="str">
        <f t="shared" si="106"/>
        <v/>
      </c>
      <c r="L568" s="312">
        <f>IF($A$3="ИМ",ROUND($Y568*(1-($L$6-$F$4))*(1-$F$3)*(1+$AG$2),2),ROUND($M568*(1-($L$6-$F$4))*(1-$F$3)*(1+$AG$2),2))</f>
        <v>2941.98</v>
      </c>
      <c r="M568" s="312">
        <f>ROUND(IF($A$3="РЕГИОНЫ",AG568*$AG$3*$AG$1,IF(AI568=0,AG568*$AG$3*$AG$1,AG568*$AG$3*(1-5%)*$AG$1)),2)</f>
        <v>4457.55</v>
      </c>
      <c r="N568" s="297" t="str">
        <f>_xlfn.IFNA(VLOOKUP($E:$E,'1'!$A:$E,3,0),"")</f>
        <v/>
      </c>
      <c r="O568" s="297" t="str">
        <f>_xlfn.IFNA(VLOOKUP($E:$E,'2'!$A:$E,3,0),"")</f>
        <v/>
      </c>
      <c r="P568" s="297" t="str">
        <f>_xlfn.IFNA(VLOOKUP($E:$E,'3'!$A:$D,3,0),"")</f>
        <v/>
      </c>
      <c r="Q568" s="297" t="str">
        <f>_xlfn.IFNA(VLOOKUP($E:$E,'4'!$A:$F,3,0),"")</f>
        <v/>
      </c>
      <c r="R568" s="297" t="str">
        <f>_xlfn.IFNA(VLOOKUP($E:$E,'5'!$A:$F,3,0),"")</f>
        <v/>
      </c>
      <c r="S568" s="297" t="str">
        <f>_xlfn.IFNA(VLOOKUP($E:$E,'6'!$A:$F,3,0),"")</f>
        <v/>
      </c>
      <c r="T568" s="313">
        <v>1</v>
      </c>
      <c r="U568" s="313">
        <v>1</v>
      </c>
      <c r="V568" s="313">
        <v>30</v>
      </c>
      <c r="W568" s="314">
        <v>0.245</v>
      </c>
      <c r="X568" s="315">
        <v>1.4066667E-3</v>
      </c>
      <c r="Y568" s="749">
        <v>4250</v>
      </c>
      <c r="Z568" s="282"/>
      <c r="AA568" s="316" t="s">
        <v>10390</v>
      </c>
      <c r="AB568" s="282" t="s">
        <v>9163</v>
      </c>
      <c r="AC568" s="317" t="s">
        <v>2104</v>
      </c>
      <c r="AD568" s="318" t="s">
        <v>2761</v>
      </c>
      <c r="AE568" s="319">
        <v>0</v>
      </c>
      <c r="AF568" s="319" t="s">
        <v>11319</v>
      </c>
      <c r="AG568" s="320">
        <v>55.88</v>
      </c>
      <c r="AH568" s="321">
        <f>IF($A$3="РЕГИОНЫ",ROUND($AG568*(1-($L$6-$F$4))*(1-$F$3)*(1+$AG$2)*$AG$1,2),0)</f>
        <v>0</v>
      </c>
      <c r="AI568" s="287">
        <f>_xlfn.IFNA(VLOOKUP(AD:AD,грп!B:C,2,0),0)</f>
        <v>0</v>
      </c>
      <c r="AJ568" s="607">
        <v>16</v>
      </c>
      <c r="AK568" s="672">
        <f t="shared" si="107"/>
        <v>0</v>
      </c>
      <c r="AL568" s="174"/>
    </row>
    <row r="569" spans="1:39" s="4" customFormat="1" ht="12" customHeight="1" outlineLevel="1" x14ac:dyDescent="0.35">
      <c r="A569" s="307" t="s">
        <v>10402</v>
      </c>
      <c r="B569" s="308" t="s">
        <v>6402</v>
      </c>
      <c r="C569" s="325" t="s">
        <v>1916</v>
      </c>
      <c r="D569" s="310" t="s">
        <v>3632</v>
      </c>
      <c r="E569" s="322" t="s">
        <v>3631</v>
      </c>
      <c r="F569" s="293"/>
      <c r="G569" s="293"/>
      <c r="H569" s="294">
        <v>9</v>
      </c>
      <c r="I569" s="294" t="str">
        <f>IFERROR(_xlfn.IFNA(VLOOKUP($D:$D,history!$I:$Y,3,0),VLOOKUP(E:E,history!$H:$Y,4,0)),"--")</f>
        <v>--</v>
      </c>
      <c r="J569" s="282" t="s">
        <v>9870</v>
      </c>
      <c r="K569" s="282" t="str">
        <f t="shared" si="106"/>
        <v/>
      </c>
      <c r="L569" s="326">
        <f>M569</f>
        <v>1770</v>
      </c>
      <c r="M569" s="326">
        <v>1770</v>
      </c>
      <c r="N569" s="297" t="str">
        <f>_xlfn.IFNA(VLOOKUP($E:$E,'1'!$A:$E,3,0),"")</f>
        <v/>
      </c>
      <c r="O569" s="297" t="str">
        <f>_xlfn.IFNA(VLOOKUP($E:$E,'2'!$A:$E,3,0),"")</f>
        <v/>
      </c>
      <c r="P569" s="297" t="str">
        <f>_xlfn.IFNA(VLOOKUP($E:$E,'3'!$A:$D,3,0),"")</f>
        <v/>
      </c>
      <c r="Q569" s="297" t="str">
        <f>_xlfn.IFNA(VLOOKUP($E:$E,'4'!$A:$F,3,0),"")</f>
        <v/>
      </c>
      <c r="R569" s="297" t="str">
        <f>_xlfn.IFNA(VLOOKUP($E:$E,'5'!$A:$F,3,0),"")</f>
        <v/>
      </c>
      <c r="S569" s="297" t="str">
        <f>_xlfn.IFNA(VLOOKUP($E:$E,'6'!$A:$F,3,0),"")</f>
        <v/>
      </c>
      <c r="T569" s="313">
        <v>1</v>
      </c>
      <c r="U569" s="313">
        <v>1</v>
      </c>
      <c r="V569" s="313">
        <v>60</v>
      </c>
      <c r="W569" s="314">
        <v>0.123</v>
      </c>
      <c r="X569" s="315">
        <v>4.2000000000000002E-4</v>
      </c>
      <c r="Y569" s="749">
        <v>2490</v>
      </c>
      <c r="Z569" s="282"/>
      <c r="AA569" s="316" t="s">
        <v>393</v>
      </c>
      <c r="AB569" s="282" t="s">
        <v>9163</v>
      </c>
      <c r="AC569" s="317" t="s">
        <v>2104</v>
      </c>
      <c r="AD569" s="318" t="s">
        <v>2761</v>
      </c>
      <c r="AE569" s="319">
        <v>0</v>
      </c>
      <c r="AF569" s="319" t="s">
        <v>11272</v>
      </c>
      <c r="AG569" s="320">
        <v>27.92</v>
      </c>
      <c r="AH569" s="321">
        <f>IF($A$3="РЕГИОНЫ",ROUND($AG569*(1-($L$6-$F$4))*(1-$F$3)*(1+$AG$2)*$AG$1,2),0)</f>
        <v>0</v>
      </c>
      <c r="AI569" s="287">
        <f>_xlfn.IFNA(VLOOKUP(AD:AD,грп!B:C,2,0),0)</f>
        <v>0</v>
      </c>
      <c r="AJ569" s="607">
        <v>12</v>
      </c>
      <c r="AK569" s="672" t="str">
        <f t="shared" si="107"/>
        <v>спеццена</v>
      </c>
      <c r="AL569" s="174"/>
    </row>
    <row r="570" spans="1:39" ht="12" customHeight="1" x14ac:dyDescent="0.35">
      <c r="A570" s="288"/>
      <c r="B570" s="289"/>
      <c r="C570" s="290" t="s">
        <v>555</v>
      </c>
      <c r="D570" s="291" t="s">
        <v>3833</v>
      </c>
      <c r="E570" s="292"/>
      <c r="F570" s="293"/>
      <c r="G570" s="293"/>
      <c r="H570" s="294"/>
      <c r="I570" s="294"/>
      <c r="J570" s="282" t="s">
        <v>393</v>
      </c>
      <c r="K570" s="282" t="str">
        <f t="shared" si="106"/>
        <v/>
      </c>
      <c r="L570" s="295"/>
      <c r="M570" s="296"/>
      <c r="N570" s="297"/>
      <c r="O570" s="297"/>
      <c r="P570" s="297"/>
      <c r="Q570" s="297" t="str">
        <f>_xlfn.IFNA(VLOOKUP($E:$E,'4'!$A:$F,3,0),"")</f>
        <v/>
      </c>
      <c r="R570" s="297" t="str">
        <f>_xlfn.IFNA(VLOOKUP($E:$E,'5'!$A:$F,3,0),"")</f>
        <v/>
      </c>
      <c r="S570" s="297"/>
      <c r="T570" s="298"/>
      <c r="U570" s="280"/>
      <c r="V570" s="280"/>
      <c r="W570" s="300"/>
      <c r="X570" s="301"/>
      <c r="Y570" s="749"/>
      <c r="Z570" s="282"/>
      <c r="AA570" s="280"/>
      <c r="AB570" s="280"/>
      <c r="AC570" s="302"/>
      <c r="AD570" s="338" t="s">
        <v>3833</v>
      </c>
      <c r="AE570" s="280"/>
      <c r="AF570" s="329"/>
      <c r="AG570" s="339"/>
      <c r="AH570" s="306"/>
      <c r="AI570" s="287">
        <f>_xlfn.IFNA(VLOOKUP(AD:AD,грп!B:C,2,0),0)</f>
        <v>0</v>
      </c>
      <c r="AJ570" s="607">
        <v>0</v>
      </c>
      <c r="AK570" s="672" t="str">
        <f t="shared" si="107"/>
        <v xml:space="preserve"> </v>
      </c>
      <c r="AL570" s="174"/>
      <c r="AM570" s="4"/>
    </row>
    <row r="571" spans="1:39" ht="12" customHeight="1" outlineLevel="1" x14ac:dyDescent="0.35">
      <c r="A571" s="307" t="s">
        <v>10402</v>
      </c>
      <c r="B571" s="308" t="s">
        <v>6403</v>
      </c>
      <c r="C571" s="309"/>
      <c r="D571" s="310" t="s">
        <v>3913</v>
      </c>
      <c r="E571" s="311" t="s">
        <v>3914</v>
      </c>
      <c r="F571" s="293"/>
      <c r="G571" s="293"/>
      <c r="H571" s="294">
        <v>9</v>
      </c>
      <c r="I571" s="294" t="str">
        <f>IFERROR(_xlfn.IFNA(VLOOKUP($D:$D,history!$I:$Y,3,0),VLOOKUP(E:E,history!$H:$Y,4,0)),"--")</f>
        <v>--</v>
      </c>
      <c r="J571" s="282" t="s">
        <v>9868</v>
      </c>
      <c r="K571" s="282" t="str">
        <f t="shared" si="106"/>
        <v/>
      </c>
      <c r="L571" s="312">
        <f>IF($A$3="ИМ",ROUND($Y571*(1-($L$6-$F$4))*(1-$F$3)*(1+$AG$2),2),ROUND($M571*(1-($L$6-$F$4))*(1-$F$3)*(1+$AG$2),2))</f>
        <v>2607.67</v>
      </c>
      <c r="M571" s="312">
        <f>ROUND(IF($A$3="РЕГИОНЫ",AG571*$AG$3*$AG$1,IF(AI571=0,AG571*$AG$3*$AG$1,AG571*$AG$3*(1-5%)*$AG$1)),2)</f>
        <v>3951.01</v>
      </c>
      <c r="N571" s="297" t="str">
        <f>_xlfn.IFNA(VLOOKUP($E:$E,'1'!$A:$E,3,0),"")</f>
        <v/>
      </c>
      <c r="O571" s="297" t="str">
        <f>_xlfn.IFNA(VLOOKUP($E:$E,'2'!$A:$E,3,0),"")</f>
        <v/>
      </c>
      <c r="P571" s="297" t="str">
        <f>_xlfn.IFNA(VLOOKUP($E:$E,'3'!$A:$D,3,0),"")</f>
        <v/>
      </c>
      <c r="Q571" s="297" t="str">
        <f>_xlfn.IFNA(VLOOKUP($E:$E,'4'!$A:$F,3,0),"")</f>
        <v/>
      </c>
      <c r="R571" s="297" t="str">
        <f>_xlfn.IFNA(VLOOKUP($E:$E,'5'!$A:$F,3,0),"")</f>
        <v/>
      </c>
      <c r="S571" s="297" t="str">
        <f>_xlfn.IFNA(VLOOKUP($E:$E,'6'!$A:$F,3,0),"")</f>
        <v/>
      </c>
      <c r="T571" s="313">
        <v>1</v>
      </c>
      <c r="U571" s="313">
        <v>1</v>
      </c>
      <c r="V571" s="313">
        <v>6</v>
      </c>
      <c r="W571" s="314">
        <v>1.677</v>
      </c>
      <c r="X571" s="315">
        <v>2.16666667E-2</v>
      </c>
      <c r="Y571" s="749">
        <v>3750</v>
      </c>
      <c r="Z571" s="282"/>
      <c r="AA571" s="316" t="s">
        <v>10388</v>
      </c>
      <c r="AB571" s="282" t="s">
        <v>9163</v>
      </c>
      <c r="AC571" s="317" t="s">
        <v>2081</v>
      </c>
      <c r="AD571" s="318" t="s">
        <v>3833</v>
      </c>
      <c r="AE571" s="319">
        <v>0</v>
      </c>
      <c r="AF571" s="319" t="s">
        <v>11282</v>
      </c>
      <c r="AG571" s="320">
        <v>49.53</v>
      </c>
      <c r="AH571" s="321">
        <f>IF($A$3="РЕГИОНЫ",ROUND($AG571*(1-($L$6-$F$4))*(1-$F$3)*(1+$AG$2)*$AG$1,2),0)</f>
        <v>0</v>
      </c>
      <c r="AI571" s="287">
        <f>_xlfn.IFNA(VLOOKUP(AD:AD,грп!B:C,2,0),0)</f>
        <v>0</v>
      </c>
      <c r="AJ571" s="607">
        <v>5</v>
      </c>
      <c r="AK571" s="672">
        <f t="shared" si="107"/>
        <v>0</v>
      </c>
      <c r="AL571" s="174"/>
      <c r="AM571" s="4"/>
    </row>
    <row r="572" spans="1:39" ht="12" customHeight="1" outlineLevel="1" x14ac:dyDescent="0.35">
      <c r="A572" s="307" t="s">
        <v>10402</v>
      </c>
      <c r="B572" s="308" t="s">
        <v>6404</v>
      </c>
      <c r="C572" s="309"/>
      <c r="D572" s="310" t="s">
        <v>3792</v>
      </c>
      <c r="E572" s="311" t="s">
        <v>3791</v>
      </c>
      <c r="F572" s="293"/>
      <c r="G572" s="293"/>
      <c r="H572" s="294">
        <v>7</v>
      </c>
      <c r="I572" s="294" t="str">
        <f>IFERROR(_xlfn.IFNA(VLOOKUP($D:$D,history!$I:$Y,3,0),VLOOKUP(E:E,history!$H:$Y,4,0)),"--")</f>
        <v>--</v>
      </c>
      <c r="J572" s="282" t="s">
        <v>9870</v>
      </c>
      <c r="K572" s="282" t="str">
        <f t="shared" si="106"/>
        <v/>
      </c>
      <c r="L572" s="312">
        <f>IF($A$3="ИМ",ROUND($Y572*(1-($L$6-$F$4))*(1-$F$3)*(1+$AG$2),2),ROUND($M572*(1-($L$6-$F$4))*(1-$F$3)*(1+$AG$2),2))</f>
        <v>3264.19</v>
      </c>
      <c r="M572" s="312">
        <f>ROUND(IF($A$3="РЕГИОНЫ",AG572*$AG$3*$AG$1,IF(AI572=0,AG572*$AG$3*$AG$1,AG572*$AG$3*(1-5%)*$AG$1)),2)</f>
        <v>4945.74</v>
      </c>
      <c r="N572" s="297" t="str">
        <f>_xlfn.IFNA(VLOOKUP($E:$E,'1'!$A:$E,3,0),"")</f>
        <v/>
      </c>
      <c r="O572" s="297" t="str">
        <f>_xlfn.IFNA(VLOOKUP($E:$E,'2'!$A:$E,3,0),"")</f>
        <v/>
      </c>
      <c r="P572" s="297" t="str">
        <f>_xlfn.IFNA(VLOOKUP($E:$E,'3'!$A:$D,3,0),"")</f>
        <v/>
      </c>
      <c r="Q572" s="297" t="str">
        <f>_xlfn.IFNA(VLOOKUP($E:$E,'4'!$A:$F,3,0),"")</f>
        <v/>
      </c>
      <c r="R572" s="297" t="str">
        <f>_xlfn.IFNA(VLOOKUP($E:$E,'5'!$A:$F,3,0),"")</f>
        <v/>
      </c>
      <c r="S572" s="297" t="str">
        <f>_xlfn.IFNA(VLOOKUP($E:$E,'6'!$A:$F,3,0),"")</f>
        <v/>
      </c>
      <c r="T572" s="313">
        <v>1</v>
      </c>
      <c r="U572" s="313">
        <v>1</v>
      </c>
      <c r="V572" s="313">
        <v>12</v>
      </c>
      <c r="W572" s="314">
        <v>2.0289999999999999</v>
      </c>
      <c r="X572" s="315">
        <v>1.0447761200000001E-2</v>
      </c>
      <c r="Y572" s="749">
        <v>4690</v>
      </c>
      <c r="Z572" s="282"/>
      <c r="AA572" s="316" t="s">
        <v>10388</v>
      </c>
      <c r="AB572" s="282" t="s">
        <v>9163</v>
      </c>
      <c r="AC572" s="317" t="s">
        <v>2081</v>
      </c>
      <c r="AD572" s="318" t="s">
        <v>3833</v>
      </c>
      <c r="AE572" s="319">
        <v>0</v>
      </c>
      <c r="AF572" s="319" t="s">
        <v>11282</v>
      </c>
      <c r="AG572" s="320">
        <v>62</v>
      </c>
      <c r="AH572" s="321">
        <f>IF($A$3="РЕГИОНЫ",ROUND($AG572*(1-($L$6-$F$4))*(1-$F$3)*(1+$AG$2)*$AG$1,2),0)</f>
        <v>0</v>
      </c>
      <c r="AI572" s="287">
        <f>_xlfn.IFNA(VLOOKUP(AD:AD,грп!B:C,2,0),0)</f>
        <v>0</v>
      </c>
      <c r="AJ572" s="607">
        <v>5</v>
      </c>
      <c r="AK572" s="672">
        <f t="shared" si="107"/>
        <v>0</v>
      </c>
      <c r="AL572" s="174"/>
      <c r="AM572" s="4"/>
    </row>
    <row r="573" spans="1:39" s="4" customFormat="1" ht="12" customHeight="1" outlineLevel="1" x14ac:dyDescent="0.35">
      <c r="A573" s="307" t="s">
        <v>10402</v>
      </c>
      <c r="B573" s="308" t="s">
        <v>6405</v>
      </c>
      <c r="C573" s="309"/>
      <c r="D573" s="310" t="s">
        <v>5523</v>
      </c>
      <c r="E573" s="322" t="s">
        <v>4547</v>
      </c>
      <c r="F573" s="293"/>
      <c r="G573" s="293"/>
      <c r="H573" s="294">
        <v>7</v>
      </c>
      <c r="I573" s="294" t="str">
        <f>IFERROR(_xlfn.IFNA(VLOOKUP($D:$D,history!$I:$Y,3,0),VLOOKUP(E:E,history!$H:$Y,4,0)),"--")</f>
        <v>--</v>
      </c>
      <c r="J573" s="282" t="s">
        <v>9870</v>
      </c>
      <c r="K573" s="282" t="str">
        <f t="shared" si="106"/>
        <v/>
      </c>
      <c r="L573" s="312">
        <f>IF($A$3="ИМ",ROUND($Y573*(1-($L$6-$F$4))*(1-$F$3)*(1+$AG$2),2),ROUND($M573*(1-($L$6-$F$4))*(1-$F$3)*(1+$AG$2),2))</f>
        <v>4159.21</v>
      </c>
      <c r="M573" s="312">
        <f>ROUND(IF($A$3="РЕГИОНЫ",AG573*$AG$3*$AG$1,IF(AI573=0,AG573*$AG$3*$AG$1,AG573*$AG$3*(1-5%)*$AG$1)),2)</f>
        <v>6301.83</v>
      </c>
      <c r="N573" s="297" t="str">
        <f>_xlfn.IFNA(VLOOKUP($E:$E,'1'!$A:$E,3,0),"")</f>
        <v/>
      </c>
      <c r="O573" s="297" t="str">
        <f>_xlfn.IFNA(VLOOKUP($E:$E,'2'!$A:$E,3,0),"")</f>
        <v/>
      </c>
      <c r="P573" s="297" t="str">
        <f>_xlfn.IFNA(VLOOKUP($E:$E,'3'!$A:$D,3,0),"")</f>
        <v/>
      </c>
      <c r="Q573" s="297" t="str">
        <f>_xlfn.IFNA(VLOOKUP($E:$E,'4'!$A:$F,3,0),"")</f>
        <v/>
      </c>
      <c r="R573" s="297" t="str">
        <f>_xlfn.IFNA(VLOOKUP($E:$E,'5'!$A:$F,3,0),"")</f>
        <v/>
      </c>
      <c r="S573" s="297" t="str">
        <f>_xlfn.IFNA(VLOOKUP($E:$E,'6'!$A:$F,3,0),"")</f>
        <v/>
      </c>
      <c r="T573" s="313">
        <v>1</v>
      </c>
      <c r="U573" s="313">
        <v>1</v>
      </c>
      <c r="V573" s="313">
        <v>4</v>
      </c>
      <c r="W573" s="314">
        <v>3.52</v>
      </c>
      <c r="X573" s="315">
        <v>2.6499999999999999E-2</v>
      </c>
      <c r="Y573" s="749">
        <v>5990</v>
      </c>
      <c r="Z573" s="282"/>
      <c r="AA573" s="316" t="s">
        <v>10390</v>
      </c>
      <c r="AB573" s="282" t="s">
        <v>9163</v>
      </c>
      <c r="AC573" s="317" t="s">
        <v>2081</v>
      </c>
      <c r="AD573" s="318" t="s">
        <v>3833</v>
      </c>
      <c r="AE573" s="319">
        <v>0</v>
      </c>
      <c r="AF573" s="319" t="s">
        <v>11282</v>
      </c>
      <c r="AG573" s="320">
        <v>79</v>
      </c>
      <c r="AH573" s="321">
        <f>IF($A$3="РЕГИОНЫ",ROUND($AG573*(1-($L$6-$F$4))*(1-$F$3)*(1+$AG$2)*$AG$1,2),0)</f>
        <v>0</v>
      </c>
      <c r="AI573" s="287">
        <f>_xlfn.IFNA(VLOOKUP(AD:AD,грп!B:C,2,0),0)</f>
        <v>0</v>
      </c>
      <c r="AJ573" s="607">
        <v>7</v>
      </c>
      <c r="AK573" s="672">
        <f t="shared" si="107"/>
        <v>0</v>
      </c>
      <c r="AL573" s="174"/>
    </row>
    <row r="574" spans="1:39" ht="12" customHeight="1" x14ac:dyDescent="0.35">
      <c r="A574" s="288"/>
      <c r="B574" s="289"/>
      <c r="C574" s="290" t="s">
        <v>555</v>
      </c>
      <c r="D574" s="291" t="s">
        <v>4417</v>
      </c>
      <c r="E574" s="292"/>
      <c r="F574" s="293"/>
      <c r="G574" s="293"/>
      <c r="H574" s="294"/>
      <c r="I574" s="294"/>
      <c r="J574" s="282" t="s">
        <v>393</v>
      </c>
      <c r="K574" s="282" t="str">
        <f t="shared" si="106"/>
        <v/>
      </c>
      <c r="L574" s="295"/>
      <c r="M574" s="296"/>
      <c r="N574" s="297"/>
      <c r="O574" s="297"/>
      <c r="P574" s="297"/>
      <c r="Q574" s="297" t="str">
        <f>_xlfn.IFNA(VLOOKUP($E:$E,'4'!$A:$F,3,0),"")</f>
        <v/>
      </c>
      <c r="R574" s="297" t="str">
        <f>_xlfn.IFNA(VLOOKUP($E:$E,'5'!$A:$F,3,0),"")</f>
        <v/>
      </c>
      <c r="S574" s="297"/>
      <c r="T574" s="298"/>
      <c r="U574" s="280"/>
      <c r="V574" s="280"/>
      <c r="W574" s="300"/>
      <c r="X574" s="301"/>
      <c r="Y574" s="749"/>
      <c r="Z574" s="282"/>
      <c r="AA574" s="280"/>
      <c r="AB574" s="280"/>
      <c r="AC574" s="302"/>
      <c r="AD574" s="338" t="s">
        <v>4417</v>
      </c>
      <c r="AE574" s="280"/>
      <c r="AF574" s="329"/>
      <c r="AG574" s="339"/>
      <c r="AH574" s="306"/>
      <c r="AI574" s="287">
        <f>_xlfn.IFNA(VLOOKUP(AD:AD,грп!B:C,2,0),0)</f>
        <v>0</v>
      </c>
      <c r="AJ574" s="607">
        <v>0</v>
      </c>
      <c r="AK574" s="672" t="str">
        <f t="shared" si="107"/>
        <v xml:space="preserve"> </v>
      </c>
      <c r="AL574" s="174"/>
      <c r="AM574" s="4"/>
    </row>
    <row r="575" spans="1:39" s="4" customFormat="1" ht="12" customHeight="1" outlineLevel="1" x14ac:dyDescent="0.35">
      <c r="A575" s="307" t="s">
        <v>10402</v>
      </c>
      <c r="B575" s="308" t="s">
        <v>6406</v>
      </c>
      <c r="C575" s="309"/>
      <c r="D575" s="310" t="s">
        <v>10186</v>
      </c>
      <c r="E575" s="311" t="s">
        <v>4408</v>
      </c>
      <c r="F575" s="293"/>
      <c r="G575" s="293"/>
      <c r="H575" s="294">
        <v>3</v>
      </c>
      <c r="I575" s="294" t="str">
        <f>IFERROR(_xlfn.IFNA(VLOOKUP($D:$D,history!$I:$Y,3,0),VLOOKUP(E:E,history!$H:$Y,4,0)),"--")</f>
        <v>--</v>
      </c>
      <c r="J575" s="282" t="s">
        <v>9868</v>
      </c>
      <c r="K575" s="282" t="str">
        <f t="shared" si="106"/>
        <v/>
      </c>
      <c r="L575" s="312">
        <f>IF($A$3="ИМ",ROUND($Y575*(1-($L$6-$F$4))*(1-$F$3)*(1+$AG$2),2),ROUND($M575*(1-($L$6-$F$4))*(1-$F$3)*(1+$AG$2),2))</f>
        <v>3533.75</v>
      </c>
      <c r="M575" s="312">
        <f>ROUND(IF($A$3="РЕГИОНЫ",AG575*$AG$3*$AG$1,IF(AI575=0,AG575*$AG$3*$AG$1,AG575*$AG$3*(1-5%)*$AG$1)),2)</f>
        <v>5354.16</v>
      </c>
      <c r="N575" s="297" t="str">
        <f>_xlfn.IFNA(VLOOKUP($E:$E,'1'!$A:$E,3,0),"")</f>
        <v/>
      </c>
      <c r="O575" s="297" t="str">
        <f>_xlfn.IFNA(VLOOKUP($E:$E,'2'!$A:$E,3,0),"")</f>
        <v/>
      </c>
      <c r="P575" s="297" t="str">
        <f>_xlfn.IFNA(VLOOKUP($E:$E,'3'!$A:$D,3,0),"")</f>
        <v/>
      </c>
      <c r="Q575" s="297" t="str">
        <f>_xlfn.IFNA(VLOOKUP($E:$E,'4'!$A:$F,3,0),"")</f>
        <v/>
      </c>
      <c r="R575" s="297" t="str">
        <f>_xlfn.IFNA(VLOOKUP($E:$E,'5'!$A:$F,3,0),"")</f>
        <v/>
      </c>
      <c r="S575" s="297" t="str">
        <f>_xlfn.IFNA(VLOOKUP($E:$E,'6'!$A:$F,3,0),"")</f>
        <v/>
      </c>
      <c r="T575" s="313">
        <v>1</v>
      </c>
      <c r="U575" s="313">
        <v>1</v>
      </c>
      <c r="V575" s="313">
        <v>6</v>
      </c>
      <c r="W575" s="314">
        <v>2.0830000000000002</v>
      </c>
      <c r="X575" s="315">
        <v>2.4901960800000001E-2</v>
      </c>
      <c r="Y575" s="749">
        <v>5090</v>
      </c>
      <c r="Z575" s="282"/>
      <c r="AA575" s="316" t="s">
        <v>10390</v>
      </c>
      <c r="AB575" s="282" t="s">
        <v>9163</v>
      </c>
      <c r="AC575" s="317" t="s">
        <v>2104</v>
      </c>
      <c r="AD575" s="318" t="s">
        <v>4417</v>
      </c>
      <c r="AE575" s="319">
        <v>0</v>
      </c>
      <c r="AF575" s="319" t="s">
        <v>11273</v>
      </c>
      <c r="AG575" s="320">
        <v>67.12</v>
      </c>
      <c r="AH575" s="321">
        <f>IF($A$3="РЕГИОНЫ",ROUND($AG575*(1-($L$6-$F$4))*(1-$F$3)*(1+$AG$2)*$AG$1,2),0)</f>
        <v>0</v>
      </c>
      <c r="AI575" s="287">
        <f>_xlfn.IFNA(VLOOKUP(AD:AD,грп!B:C,2,0),0)</f>
        <v>0</v>
      </c>
      <c r="AJ575" s="607">
        <v>6</v>
      </c>
      <c r="AK575" s="672">
        <f t="shared" si="107"/>
        <v>0</v>
      </c>
      <c r="AL575" s="174"/>
    </row>
    <row r="576" spans="1:39" s="4" customFormat="1" ht="20.100000000000001" customHeight="1" x14ac:dyDescent="0.35">
      <c r="A576" s="283"/>
      <c r="B576" s="349"/>
      <c r="C576" s="350"/>
      <c r="D576" s="284" t="s">
        <v>9674</v>
      </c>
      <c r="E576" s="351"/>
      <c r="F576" s="293"/>
      <c r="G576" s="293"/>
      <c r="H576" s="294"/>
      <c r="I576" s="352"/>
      <c r="J576" s="353" t="s">
        <v>393</v>
      </c>
      <c r="K576" s="353" t="s">
        <v>393</v>
      </c>
      <c r="L576" s="354"/>
      <c r="M576" s="354"/>
      <c r="N576" s="355"/>
      <c r="O576" s="355"/>
      <c r="P576" s="355"/>
      <c r="Q576" s="355"/>
      <c r="R576" s="355"/>
      <c r="S576" s="355"/>
      <c r="T576" s="356"/>
      <c r="U576" s="354"/>
      <c r="V576" s="354"/>
      <c r="W576" s="357" t="s">
        <v>393</v>
      </c>
      <c r="X576" s="358" t="s">
        <v>393</v>
      </c>
      <c r="Y576" s="750"/>
      <c r="Z576" s="359"/>
      <c r="AA576" s="360"/>
      <c r="AB576" s="360" t="s">
        <v>393</v>
      </c>
      <c r="AC576" s="361"/>
      <c r="AD576" s="362"/>
      <c r="AE576" s="360" t="s">
        <v>393</v>
      </c>
      <c r="AF576" s="360"/>
      <c r="AG576" s="305"/>
      <c r="AH576" s="306"/>
      <c r="AI576" s="287">
        <f>_xlfn.IFNA(VLOOKUP(AD:AD,грп!B:C,2,0),0)</f>
        <v>0</v>
      </c>
      <c r="AJ576" s="607">
        <v>0</v>
      </c>
      <c r="AK576" s="672">
        <f t="shared" si="107"/>
        <v>0</v>
      </c>
      <c r="AL576" s="174"/>
    </row>
    <row r="577" spans="1:38" s="4" customFormat="1" ht="12" customHeight="1" x14ac:dyDescent="0.35">
      <c r="A577" s="288"/>
      <c r="B577" s="289"/>
      <c r="C577" s="290" t="s">
        <v>555</v>
      </c>
      <c r="D577" s="291" t="s">
        <v>1108</v>
      </c>
      <c r="E577" s="292"/>
      <c r="F577" s="293"/>
      <c r="G577" s="293"/>
      <c r="H577" s="294"/>
      <c r="I577" s="294"/>
      <c r="J577" s="282" t="s">
        <v>393</v>
      </c>
      <c r="K577" s="282" t="str">
        <f t="shared" ref="K577:K608" si="108" xml:space="preserve">
IF(OR($E577="",$A$3&lt;&gt;"МОСКВА"),"",
IF(AND($AJ577&gt;=1,$AJ577&lt;20),"*",
IF(AND($AJ577&gt;=20,$AJ577&lt;100),"**",
IF(($AJ577&gt;=100),"***","--"))))</f>
        <v/>
      </c>
      <c r="L577" s="295"/>
      <c r="M577" s="363"/>
      <c r="N577" s="297"/>
      <c r="O577" s="297"/>
      <c r="P577" s="297"/>
      <c r="Q577" s="297" t="str">
        <f>_xlfn.IFNA(VLOOKUP($E:$E,'4'!$A:$F,3,0),"")</f>
        <v/>
      </c>
      <c r="R577" s="297" t="str">
        <f>_xlfn.IFNA(VLOOKUP($E:$E,'5'!$A:$F,3,0),"")</f>
        <v/>
      </c>
      <c r="S577" s="297"/>
      <c r="T577" s="298"/>
      <c r="U577" s="299"/>
      <c r="V577" s="299"/>
      <c r="W577" s="300"/>
      <c r="X577" s="301"/>
      <c r="Y577" s="749"/>
      <c r="Z577" s="282"/>
      <c r="AA577" s="280"/>
      <c r="AB577" s="280"/>
      <c r="AC577" s="302"/>
      <c r="AD577" s="303" t="s">
        <v>1108</v>
      </c>
      <c r="AE577" s="282"/>
      <c r="AF577" s="329"/>
      <c r="AG577" s="305"/>
      <c r="AH577" s="306"/>
      <c r="AI577" s="287">
        <f>_xlfn.IFNA(VLOOKUP(AD:AD,грп!B:C,2,0),0)</f>
        <v>0</v>
      </c>
      <c r="AJ577" s="607">
        <v>0</v>
      </c>
      <c r="AK577" s="672" t="str">
        <f t="shared" si="107"/>
        <v xml:space="preserve"> </v>
      </c>
      <c r="AL577" s="174"/>
    </row>
    <row r="578" spans="1:38" s="4" customFormat="1" ht="12" customHeight="1" outlineLevel="1" x14ac:dyDescent="0.35">
      <c r="A578" s="307" t="s">
        <v>10402</v>
      </c>
      <c r="B578" s="308" t="s">
        <v>6407</v>
      </c>
      <c r="C578" s="325" t="s">
        <v>1916</v>
      </c>
      <c r="D578" s="310" t="s">
        <v>2817</v>
      </c>
      <c r="E578" s="322" t="s">
        <v>1109</v>
      </c>
      <c r="F578" s="293"/>
      <c r="G578" s="293"/>
      <c r="H578" s="294"/>
      <c r="I578" s="294" t="str">
        <f>IFERROR(_xlfn.IFNA(VLOOKUP($D:$D,history!$I:$Y,3,0),VLOOKUP(E:E,history!$H:$Y,4,0)),"--")</f>
        <v>--</v>
      </c>
      <c r="J578" s="282" t="s">
        <v>5946</v>
      </c>
      <c r="K578" s="282" t="str">
        <f t="shared" si="108"/>
        <v/>
      </c>
      <c r="L578" s="326">
        <f t="shared" ref="L578:L581" si="109">M578</f>
        <v>1730</v>
      </c>
      <c r="M578" s="326">
        <v>1730</v>
      </c>
      <c r="N578" s="297" t="str">
        <f>_xlfn.IFNA(VLOOKUP($E:$E,'1'!$A:$E,3,0),"")</f>
        <v/>
      </c>
      <c r="O578" s="297" t="str">
        <f>_xlfn.IFNA(VLOOKUP($E:$E,'2'!$A:$E,3,0),"")</f>
        <v/>
      </c>
      <c r="P578" s="297" t="str">
        <f>_xlfn.IFNA(VLOOKUP($E:$E,'3'!$A:$D,3,0),"")</f>
        <v/>
      </c>
      <c r="Q578" s="297" t="str">
        <f>_xlfn.IFNA(VLOOKUP($E:$E,'4'!$A:$F,3,0),"")</f>
        <v/>
      </c>
      <c r="R578" s="297" t="str">
        <f>_xlfn.IFNA(VLOOKUP($E:$E,'5'!$A:$F,3,0),"")</f>
        <v/>
      </c>
      <c r="S578" s="297" t="str">
        <f>_xlfn.IFNA(VLOOKUP($E:$E,'6'!$A:$F,3,0),"")</f>
        <v/>
      </c>
      <c r="T578" s="313">
        <v>1</v>
      </c>
      <c r="U578" s="313">
        <v>1</v>
      </c>
      <c r="V578" s="313">
        <v>1</v>
      </c>
      <c r="W578" s="314">
        <v>3.2</v>
      </c>
      <c r="X578" s="315">
        <v>0.01</v>
      </c>
      <c r="Y578" s="749">
        <v>2450</v>
      </c>
      <c r="Z578" s="282"/>
      <c r="AA578" s="316" t="s">
        <v>393</v>
      </c>
      <c r="AB578" s="282" t="s">
        <v>9163</v>
      </c>
      <c r="AC578" s="317" t="s">
        <v>2104</v>
      </c>
      <c r="AD578" s="318" t="s">
        <v>1108</v>
      </c>
      <c r="AE578" s="319" t="s">
        <v>2478</v>
      </c>
      <c r="AF578" s="319" t="s">
        <v>11320</v>
      </c>
      <c r="AG578" s="320">
        <v>53.87</v>
      </c>
      <c r="AH578" s="321">
        <f>IF($A$3="РЕГИОНЫ",ROUND($AG578*(1-($L$6-$F$4))*(1-$F$3)*(1+$AG$2)*$AG$1,2),0)</f>
        <v>0</v>
      </c>
      <c r="AI578" s="287">
        <f>_xlfn.IFNA(VLOOKUP(AD:AD,грп!B:C,2,0),0)</f>
        <v>0</v>
      </c>
      <c r="AJ578" s="607">
        <v>0</v>
      </c>
      <c r="AK578" s="672" t="str">
        <f t="shared" si="107"/>
        <v>спеццена</v>
      </c>
      <c r="AL578" s="174"/>
    </row>
    <row r="579" spans="1:38" s="4" customFormat="1" ht="12" customHeight="1" outlineLevel="1" x14ac:dyDescent="0.35">
      <c r="A579" s="307" t="s">
        <v>10402</v>
      </c>
      <c r="B579" s="308" t="s">
        <v>6408</v>
      </c>
      <c r="C579" s="325" t="s">
        <v>1916</v>
      </c>
      <c r="D579" s="310" t="s">
        <v>10092</v>
      </c>
      <c r="E579" s="322" t="s">
        <v>4338</v>
      </c>
      <c r="F579" s="293"/>
      <c r="G579" s="293"/>
      <c r="H579" s="294"/>
      <c r="I579" s="294" t="str">
        <f>IFERROR(_xlfn.IFNA(VLOOKUP($D:$D,history!$I:$Y,3,0),VLOOKUP(E:E,history!$H:$Y,4,0)),"--")</f>
        <v>--</v>
      </c>
      <c r="J579" s="282" t="s">
        <v>5946</v>
      </c>
      <c r="K579" s="282" t="str">
        <f t="shared" si="108"/>
        <v/>
      </c>
      <c r="L579" s="326">
        <f t="shared" si="109"/>
        <v>2150</v>
      </c>
      <c r="M579" s="326">
        <v>2150</v>
      </c>
      <c r="N579" s="297" t="str">
        <f>_xlfn.IFNA(VLOOKUP($E:$E,'1'!$A:$E,3,0),"")</f>
        <v/>
      </c>
      <c r="O579" s="297" t="str">
        <f>_xlfn.IFNA(VLOOKUP($E:$E,'2'!$A:$E,3,0),"")</f>
        <v/>
      </c>
      <c r="P579" s="297" t="str">
        <f>_xlfn.IFNA(VLOOKUP($E:$E,'3'!$A:$D,3,0),"")</f>
        <v/>
      </c>
      <c r="Q579" s="297" t="str">
        <f>_xlfn.IFNA(VLOOKUP($E:$E,'4'!$A:$F,3,0),"")</f>
        <v/>
      </c>
      <c r="R579" s="297" t="str">
        <f>_xlfn.IFNA(VLOOKUP($E:$E,'5'!$A:$F,3,0),"")</f>
        <v/>
      </c>
      <c r="S579" s="297" t="str">
        <f>_xlfn.IFNA(VLOOKUP($E:$E,'6'!$A:$F,3,0),"")</f>
        <v/>
      </c>
      <c r="T579" s="313">
        <v>1</v>
      </c>
      <c r="U579" s="313">
        <v>1</v>
      </c>
      <c r="V579" s="313">
        <v>1</v>
      </c>
      <c r="W579" s="314">
        <v>3.8</v>
      </c>
      <c r="X579" s="315">
        <v>0.01</v>
      </c>
      <c r="Y579" s="749">
        <v>3050</v>
      </c>
      <c r="Z579" s="282"/>
      <c r="AA579" s="316" t="s">
        <v>393</v>
      </c>
      <c r="AB579" s="282" t="s">
        <v>9163</v>
      </c>
      <c r="AC579" s="317" t="s">
        <v>2104</v>
      </c>
      <c r="AD579" s="318" t="s">
        <v>1108</v>
      </c>
      <c r="AE579" s="319" t="s">
        <v>2478</v>
      </c>
      <c r="AF579" s="319" t="s">
        <v>11320</v>
      </c>
      <c r="AG579" s="320">
        <v>66.400000000000006</v>
      </c>
      <c r="AH579" s="321">
        <f>IF($A$3="РЕГИОНЫ",ROUND($AG579*(1-($L$6-$F$4))*(1-$F$3)*(1+$AG$2)*$AG$1,2),0)</f>
        <v>0</v>
      </c>
      <c r="AI579" s="287">
        <f>_xlfn.IFNA(VLOOKUP(AD:AD,грп!B:C,2,0),0)</f>
        <v>0</v>
      </c>
      <c r="AJ579" s="607">
        <v>0</v>
      </c>
      <c r="AK579" s="672" t="str">
        <f t="shared" si="107"/>
        <v>спеццена</v>
      </c>
      <c r="AL579" s="174"/>
    </row>
    <row r="580" spans="1:38" s="4" customFormat="1" ht="12" customHeight="1" outlineLevel="1" x14ac:dyDescent="0.35">
      <c r="A580" s="307" t="s">
        <v>10402</v>
      </c>
      <c r="B580" s="308" t="s">
        <v>6409</v>
      </c>
      <c r="C580" s="325" t="s">
        <v>1916</v>
      </c>
      <c r="D580" s="310" t="s">
        <v>10557</v>
      </c>
      <c r="E580" s="322" t="s">
        <v>1110</v>
      </c>
      <c r="F580" s="293"/>
      <c r="G580" s="293"/>
      <c r="H580" s="294"/>
      <c r="I580" s="294" t="str">
        <f>IFERROR(_xlfn.IFNA(VLOOKUP($D:$D,history!$I:$Y,3,0),VLOOKUP(E:E,history!$H:$Y,4,0)),"--")</f>
        <v>--</v>
      </c>
      <c r="J580" s="282" t="s">
        <v>5946</v>
      </c>
      <c r="K580" s="282" t="str">
        <f t="shared" si="108"/>
        <v/>
      </c>
      <c r="L580" s="326">
        <f t="shared" si="109"/>
        <v>3630</v>
      </c>
      <c r="M580" s="326">
        <v>3630</v>
      </c>
      <c r="N580" s="297" t="str">
        <f>_xlfn.IFNA(VLOOKUP($E:$E,'1'!$A:$E,3,0),"")</f>
        <v/>
      </c>
      <c r="O580" s="297" t="str">
        <f>_xlfn.IFNA(VLOOKUP($E:$E,'2'!$A:$E,3,0),"")</f>
        <v/>
      </c>
      <c r="P580" s="297" t="str">
        <f>_xlfn.IFNA(VLOOKUP($E:$E,'3'!$A:$D,3,0),"")</f>
        <v/>
      </c>
      <c r="Q580" s="297" t="str">
        <f>_xlfn.IFNA(VLOOKUP($E:$E,'4'!$A:$F,3,0),"")</f>
        <v/>
      </c>
      <c r="R580" s="297" t="str">
        <f>_xlfn.IFNA(VLOOKUP($E:$E,'5'!$A:$F,3,0),"")</f>
        <v/>
      </c>
      <c r="S580" s="297" t="str">
        <f>_xlfn.IFNA(VLOOKUP($E:$E,'6'!$A:$F,3,0),"")</f>
        <v/>
      </c>
      <c r="T580" s="313">
        <v>1</v>
      </c>
      <c r="U580" s="313">
        <v>1</v>
      </c>
      <c r="V580" s="313">
        <v>1</v>
      </c>
      <c r="W580" s="314">
        <v>7.4</v>
      </c>
      <c r="X580" s="315">
        <v>0.02</v>
      </c>
      <c r="Y580" s="749">
        <v>5090</v>
      </c>
      <c r="Z580" s="282"/>
      <c r="AA580" s="316" t="s">
        <v>393</v>
      </c>
      <c r="AB580" s="282" t="s">
        <v>9163</v>
      </c>
      <c r="AC580" s="317" t="s">
        <v>2104</v>
      </c>
      <c r="AD580" s="318" t="s">
        <v>1108</v>
      </c>
      <c r="AE580" s="319" t="s">
        <v>2478</v>
      </c>
      <c r="AF580" s="319" t="s">
        <v>11320</v>
      </c>
      <c r="AG580" s="320">
        <v>108.37</v>
      </c>
      <c r="AH580" s="321">
        <f>IF($A$3="РЕГИОНЫ",ROUND($AG580*(1-($L$6-$F$4))*(1-$F$3)*(1+$AG$2)*$AG$1,2),0)</f>
        <v>0</v>
      </c>
      <c r="AI580" s="287">
        <f>_xlfn.IFNA(VLOOKUP(AD:AD,грп!B:C,2,0),0)</f>
        <v>0</v>
      </c>
      <c r="AJ580" s="607">
        <v>0</v>
      </c>
      <c r="AK580" s="672" t="str">
        <f t="shared" si="107"/>
        <v>спеццена</v>
      </c>
      <c r="AL580" s="174"/>
    </row>
    <row r="581" spans="1:38" s="4" customFormat="1" ht="12" customHeight="1" outlineLevel="1" x14ac:dyDescent="0.35">
      <c r="A581" s="307" t="s">
        <v>10402</v>
      </c>
      <c r="B581" s="308" t="s">
        <v>6410</v>
      </c>
      <c r="C581" s="325" t="s">
        <v>1916</v>
      </c>
      <c r="D581" s="310" t="s">
        <v>10558</v>
      </c>
      <c r="E581" s="322" t="s">
        <v>5825</v>
      </c>
      <c r="F581" s="293"/>
      <c r="G581" s="293"/>
      <c r="H581" s="294"/>
      <c r="I581" s="294" t="str">
        <f>IFERROR(_xlfn.IFNA(VLOOKUP($D:$D,history!$I:$Y,3,0),VLOOKUP(E:E,history!$H:$Y,4,0)),"--")</f>
        <v>--</v>
      </c>
      <c r="J581" s="282" t="s">
        <v>5946</v>
      </c>
      <c r="K581" s="282" t="str">
        <f t="shared" si="108"/>
        <v/>
      </c>
      <c r="L581" s="326">
        <f t="shared" si="109"/>
        <v>5760</v>
      </c>
      <c r="M581" s="326">
        <v>5760</v>
      </c>
      <c r="N581" s="297" t="str">
        <f>_xlfn.IFNA(VLOOKUP($E:$E,'1'!$A:$E,3,0),"")</f>
        <v/>
      </c>
      <c r="O581" s="297" t="str">
        <f>_xlfn.IFNA(VLOOKUP($E:$E,'2'!$A:$E,3,0),"")</f>
        <v/>
      </c>
      <c r="P581" s="297" t="str">
        <f>_xlfn.IFNA(VLOOKUP($E:$E,'3'!$A:$D,3,0),"")</f>
        <v/>
      </c>
      <c r="Q581" s="297" t="str">
        <f>_xlfn.IFNA(VLOOKUP($E:$E,'4'!$A:$F,3,0),"")</f>
        <v/>
      </c>
      <c r="R581" s="297" t="str">
        <f>_xlfn.IFNA(VLOOKUP($E:$E,'5'!$A:$F,3,0),"")</f>
        <v/>
      </c>
      <c r="S581" s="297" t="str">
        <f>_xlfn.IFNA(VLOOKUP($E:$E,'6'!$A:$F,3,0),"")</f>
        <v/>
      </c>
      <c r="T581" s="313">
        <v>1</v>
      </c>
      <c r="U581" s="313">
        <v>1</v>
      </c>
      <c r="V581" s="313">
        <v>1</v>
      </c>
      <c r="W581" s="314">
        <v>17.7</v>
      </c>
      <c r="X581" s="315">
        <v>4.9391999999999998E-2</v>
      </c>
      <c r="Y581" s="749">
        <v>8090</v>
      </c>
      <c r="Z581" s="282"/>
      <c r="AA581" s="316" t="s">
        <v>393</v>
      </c>
      <c r="AB581" s="282" t="s">
        <v>9885</v>
      </c>
      <c r="AC581" s="317" t="s">
        <v>2104</v>
      </c>
      <c r="AD581" s="318" t="s">
        <v>1108</v>
      </c>
      <c r="AE581" s="319" t="s">
        <v>2478</v>
      </c>
      <c r="AF581" s="319" t="s">
        <v>11321</v>
      </c>
      <c r="AG581" s="320">
        <v>74.23</v>
      </c>
      <c r="AH581" s="321">
        <f>IF($A$3="РЕГИОНЫ",ROUND($AG581*(1-($L$6-$F$4))*(1-$F$3)*(1+$AG$2)*$AG$1,2),0)</f>
        <v>0</v>
      </c>
      <c r="AI581" s="287">
        <f>_xlfn.IFNA(VLOOKUP(AD:AD,грп!B:C,2,0),0)</f>
        <v>0</v>
      </c>
      <c r="AJ581" s="607">
        <v>0</v>
      </c>
      <c r="AK581" s="672" t="str">
        <f t="shared" si="107"/>
        <v>спеццена</v>
      </c>
      <c r="AL581" s="174"/>
    </row>
    <row r="582" spans="1:38" s="4" customFormat="1" ht="12" customHeight="1" outlineLevel="1" x14ac:dyDescent="0.35">
      <c r="A582" s="307" t="s">
        <v>10402</v>
      </c>
      <c r="B582" s="308" t="s">
        <v>6411</v>
      </c>
      <c r="C582" s="325" t="s">
        <v>1916</v>
      </c>
      <c r="D582" s="310" t="s">
        <v>10559</v>
      </c>
      <c r="E582" s="322" t="s">
        <v>5826</v>
      </c>
      <c r="F582" s="293"/>
      <c r="G582" s="293"/>
      <c r="H582" s="294"/>
      <c r="I582" s="294" t="str">
        <f>IFERROR(_xlfn.IFNA(VLOOKUP($D:$D,history!$I:$Y,3,0),VLOOKUP(E:E,history!$H:$Y,4,0)),"--")</f>
        <v>--</v>
      </c>
      <c r="J582" s="282" t="s">
        <v>5946</v>
      </c>
      <c r="K582" s="282" t="str">
        <f t="shared" si="108"/>
        <v/>
      </c>
      <c r="L582" s="326">
        <f>M582</f>
        <v>5940</v>
      </c>
      <c r="M582" s="326">
        <v>5940</v>
      </c>
      <c r="N582" s="297" t="str">
        <f>_xlfn.IFNA(VLOOKUP($E:$E,'1'!$A:$E,3,0),"")</f>
        <v/>
      </c>
      <c r="O582" s="297" t="str">
        <f>_xlfn.IFNA(VLOOKUP($E:$E,'2'!$A:$E,3,0),"")</f>
        <v/>
      </c>
      <c r="P582" s="297" t="str">
        <f>_xlfn.IFNA(VLOOKUP($E:$E,'3'!$A:$D,3,0),"")</f>
        <v/>
      </c>
      <c r="Q582" s="297" t="str">
        <f>_xlfn.IFNA(VLOOKUP($E:$E,'4'!$A:$F,3,0),"")</f>
        <v/>
      </c>
      <c r="R582" s="297" t="str">
        <f>_xlfn.IFNA(VLOOKUP($E:$E,'5'!$A:$F,3,0),"")</f>
        <v/>
      </c>
      <c r="S582" s="297" t="str">
        <f>_xlfn.IFNA(VLOOKUP($E:$E,'6'!$A:$F,3,0),"")</f>
        <v/>
      </c>
      <c r="T582" s="313">
        <v>1</v>
      </c>
      <c r="U582" s="313">
        <v>1</v>
      </c>
      <c r="V582" s="313">
        <v>1</v>
      </c>
      <c r="W582" s="314">
        <v>17.7</v>
      </c>
      <c r="X582" s="315">
        <v>4.7039999999999998E-3</v>
      </c>
      <c r="Y582" s="749">
        <v>8350</v>
      </c>
      <c r="Z582" s="282"/>
      <c r="AA582" s="316" t="s">
        <v>393</v>
      </c>
      <c r="AB582" s="282" t="s">
        <v>9885</v>
      </c>
      <c r="AC582" s="317" t="s">
        <v>2104</v>
      </c>
      <c r="AD582" s="318" t="s">
        <v>1108</v>
      </c>
      <c r="AE582" s="319" t="s">
        <v>2478</v>
      </c>
      <c r="AF582" s="319" t="s">
        <v>11321</v>
      </c>
      <c r="AG582" s="320">
        <v>74.23</v>
      </c>
      <c r="AH582" s="321">
        <f>IF($A$3="РЕГИОНЫ",ROUND($AG582*(1-($L$6-$F$4))*(1-$F$3)*(1+$AG$2)*$AG$1,2),0)</f>
        <v>0</v>
      </c>
      <c r="AI582" s="287">
        <f>_xlfn.IFNA(VLOOKUP(AD:AD,грп!B:C,2,0),0)</f>
        <v>0</v>
      </c>
      <c r="AJ582" s="607">
        <v>0</v>
      </c>
      <c r="AK582" s="672" t="str">
        <f t="shared" si="107"/>
        <v>спеццена</v>
      </c>
      <c r="AL582" s="174"/>
    </row>
    <row r="583" spans="1:38" s="4" customFormat="1" ht="12" customHeight="1" x14ac:dyDescent="0.35">
      <c r="A583" s="288"/>
      <c r="B583" s="289"/>
      <c r="C583" s="290" t="s">
        <v>555</v>
      </c>
      <c r="D583" s="291" t="s">
        <v>2712</v>
      </c>
      <c r="E583" s="292"/>
      <c r="F583" s="293"/>
      <c r="G583" s="293"/>
      <c r="H583" s="294"/>
      <c r="I583" s="294"/>
      <c r="J583" s="282" t="s">
        <v>393</v>
      </c>
      <c r="K583" s="282" t="str">
        <f t="shared" si="108"/>
        <v/>
      </c>
      <c r="L583" s="295"/>
      <c r="M583" s="296"/>
      <c r="N583" s="297"/>
      <c r="O583" s="297"/>
      <c r="P583" s="297"/>
      <c r="Q583" s="297" t="str">
        <f>_xlfn.IFNA(VLOOKUP($E:$E,'4'!$A:$F,3,0),"")</f>
        <v/>
      </c>
      <c r="R583" s="297" t="str">
        <f>_xlfn.IFNA(VLOOKUP($E:$E,'5'!$A:$F,3,0),"")</f>
        <v/>
      </c>
      <c r="S583" s="297"/>
      <c r="T583" s="298"/>
      <c r="U583" s="299"/>
      <c r="V583" s="299"/>
      <c r="W583" s="300"/>
      <c r="X583" s="301"/>
      <c r="Y583" s="749"/>
      <c r="Z583" s="282"/>
      <c r="AA583" s="280"/>
      <c r="AB583" s="280"/>
      <c r="AC583" s="302"/>
      <c r="AD583" s="303" t="s">
        <v>2712</v>
      </c>
      <c r="AE583" s="282"/>
      <c r="AF583" s="329"/>
      <c r="AG583" s="305"/>
      <c r="AH583" s="306"/>
      <c r="AI583" s="287">
        <f>_xlfn.IFNA(VLOOKUP(AD:AD,грп!B:C,2,0),0)</f>
        <v>0</v>
      </c>
      <c r="AJ583" s="607">
        <v>0</v>
      </c>
      <c r="AK583" s="672" t="str">
        <f t="shared" si="107"/>
        <v xml:space="preserve"> </v>
      </c>
      <c r="AL583" s="174"/>
    </row>
    <row r="584" spans="1:38" s="4" customFormat="1" ht="12" customHeight="1" outlineLevel="1" x14ac:dyDescent="0.35">
      <c r="A584" s="307" t="s">
        <v>10402</v>
      </c>
      <c r="B584" s="308" t="s">
        <v>6412</v>
      </c>
      <c r="C584" s="325" t="s">
        <v>1916</v>
      </c>
      <c r="D584" s="310" t="s">
        <v>10560</v>
      </c>
      <c r="E584" s="322" t="s">
        <v>566</v>
      </c>
      <c r="F584" s="293"/>
      <c r="G584" s="293"/>
      <c r="H584" s="294">
        <v>54</v>
      </c>
      <c r="I584" s="294" t="str">
        <f>IFERROR(_xlfn.IFNA(VLOOKUP($D:$D,history!$I:$Y,3,0),VLOOKUP(E:E,history!$H:$Y,4,0)),"--")</f>
        <v>--</v>
      </c>
      <c r="J584" s="282" t="s">
        <v>9868</v>
      </c>
      <c r="K584" s="282" t="str">
        <f t="shared" si="108"/>
        <v/>
      </c>
      <c r="L584" s="326">
        <f>M584</f>
        <v>1330</v>
      </c>
      <c r="M584" s="326">
        <v>1330</v>
      </c>
      <c r="N584" s="297" t="str">
        <f>_xlfn.IFNA(VLOOKUP($E:$E,'1'!$A:$E,3,0),"")</f>
        <v/>
      </c>
      <c r="O584" s="297" t="str">
        <f>_xlfn.IFNA(VLOOKUP($E:$E,'2'!$A:$E,3,0),"")</f>
        <v/>
      </c>
      <c r="P584" s="297" t="str">
        <f>_xlfn.IFNA(VLOOKUP($E:$E,'3'!$A:$D,3,0),"")</f>
        <v/>
      </c>
      <c r="Q584" s="297" t="str">
        <f>_xlfn.IFNA(VLOOKUP($E:$E,'4'!$A:$F,3,0),"")</f>
        <v/>
      </c>
      <c r="R584" s="297" t="str">
        <f>_xlfn.IFNA(VLOOKUP($E:$E,'5'!$A:$F,3,0),"")</f>
        <v/>
      </c>
      <c r="S584" s="297" t="str">
        <f>_xlfn.IFNA(VLOOKUP($E:$E,'6'!$A:$F,3,0),"")</f>
        <v/>
      </c>
      <c r="T584" s="313">
        <v>1</v>
      </c>
      <c r="U584" s="313">
        <v>1</v>
      </c>
      <c r="V584" s="313">
        <v>8</v>
      </c>
      <c r="W584" s="314">
        <v>1.859</v>
      </c>
      <c r="X584" s="315">
        <v>9.4182947999999992E-3</v>
      </c>
      <c r="Y584" s="749">
        <v>1890</v>
      </c>
      <c r="Z584" s="282"/>
      <c r="AA584" s="316" t="s">
        <v>393</v>
      </c>
      <c r="AB584" s="282" t="s">
        <v>9163</v>
      </c>
      <c r="AC584" s="317" t="s">
        <v>2104</v>
      </c>
      <c r="AD584" s="318" t="s">
        <v>2712</v>
      </c>
      <c r="AE584" s="319" t="s">
        <v>2478</v>
      </c>
      <c r="AF584" s="319" t="s">
        <v>11322</v>
      </c>
      <c r="AG584" s="320">
        <v>43.85</v>
      </c>
      <c r="AH584" s="321">
        <f t="shared" ref="AH584:AH594" si="110">IF($A$3="РЕГИОНЫ",ROUND($AG584*(1-($L$6-$F$4))*(1-$F$3)*(1+$AG$2)*$AG$1,2),0)</f>
        <v>0</v>
      </c>
      <c r="AI584" s="287">
        <f>_xlfn.IFNA(VLOOKUP(AD:AD,грп!B:C,2,0),0)</f>
        <v>0</v>
      </c>
      <c r="AJ584" s="607">
        <v>47</v>
      </c>
      <c r="AK584" s="672" t="str">
        <f t="shared" si="107"/>
        <v>спеццена</v>
      </c>
      <c r="AL584" s="174"/>
    </row>
    <row r="585" spans="1:38" s="4" customFormat="1" ht="12" customHeight="1" outlineLevel="1" x14ac:dyDescent="0.35">
      <c r="A585" s="307" t="s">
        <v>10402</v>
      </c>
      <c r="B585" s="308" t="s">
        <v>6413</v>
      </c>
      <c r="C585" s="325" t="s">
        <v>1916</v>
      </c>
      <c r="D585" s="310" t="s">
        <v>10561</v>
      </c>
      <c r="E585" s="322" t="s">
        <v>4307</v>
      </c>
      <c r="F585" s="293"/>
      <c r="G585" s="293"/>
      <c r="H585" s="294">
        <v>29</v>
      </c>
      <c r="I585" s="294" t="str">
        <f>IFERROR(_xlfn.IFNA(VLOOKUP($D:$D,history!$I:$Y,3,0),VLOOKUP(E:E,history!$H:$Y,4,0)),"--")</f>
        <v>--</v>
      </c>
      <c r="J585" s="282" t="s">
        <v>9868</v>
      </c>
      <c r="K585" s="282" t="str">
        <f t="shared" si="108"/>
        <v/>
      </c>
      <c r="L585" s="326">
        <f t="shared" ref="L585:L609" si="111">M585</f>
        <v>1540</v>
      </c>
      <c r="M585" s="326">
        <v>1540</v>
      </c>
      <c r="N585" s="297" t="str">
        <f>_xlfn.IFNA(VLOOKUP($E:$E,'1'!$A:$E,3,0),"")</f>
        <v/>
      </c>
      <c r="O585" s="297" t="str">
        <f>_xlfn.IFNA(VLOOKUP($E:$E,'2'!$A:$E,3,0),"")</f>
        <v/>
      </c>
      <c r="P585" s="297" t="str">
        <f>_xlfn.IFNA(VLOOKUP($E:$E,'3'!$A:$D,3,0),"")</f>
        <v/>
      </c>
      <c r="Q585" s="297" t="str">
        <f>_xlfn.IFNA(VLOOKUP($E:$E,'4'!$A:$F,3,0),"")</f>
        <v/>
      </c>
      <c r="R585" s="297" t="str">
        <f>_xlfn.IFNA(VLOOKUP($E:$E,'5'!$A:$F,3,0),"")</f>
        <v/>
      </c>
      <c r="S585" s="297" t="str">
        <f>_xlfn.IFNA(VLOOKUP($E:$E,'6'!$A:$F,3,0),"")</f>
        <v/>
      </c>
      <c r="T585" s="313">
        <v>1</v>
      </c>
      <c r="U585" s="313">
        <v>1</v>
      </c>
      <c r="V585" s="313">
        <v>1</v>
      </c>
      <c r="W585" s="314">
        <v>1.869</v>
      </c>
      <c r="X585" s="315">
        <v>1.36125E-2</v>
      </c>
      <c r="Y585" s="749">
        <v>2190</v>
      </c>
      <c r="Z585" s="282"/>
      <c r="AA585" s="316" t="s">
        <v>393</v>
      </c>
      <c r="AB585" s="282" t="s">
        <v>9163</v>
      </c>
      <c r="AC585" s="317" t="s">
        <v>2104</v>
      </c>
      <c r="AD585" s="318" t="s">
        <v>2712</v>
      </c>
      <c r="AE585" s="319" t="s">
        <v>2478</v>
      </c>
      <c r="AF585" s="319" t="s">
        <v>11320</v>
      </c>
      <c r="AG585" s="320">
        <v>47.61</v>
      </c>
      <c r="AH585" s="321">
        <f t="shared" si="110"/>
        <v>0</v>
      </c>
      <c r="AI585" s="287">
        <f>_xlfn.IFNA(VLOOKUP(AD:AD,грп!B:C,2,0),0)</f>
        <v>0</v>
      </c>
      <c r="AJ585" s="607">
        <v>0</v>
      </c>
      <c r="AK585" s="672" t="str">
        <f t="shared" si="107"/>
        <v>спеццена</v>
      </c>
      <c r="AL585" s="174"/>
    </row>
    <row r="586" spans="1:38" s="4" customFormat="1" ht="12" customHeight="1" outlineLevel="1" x14ac:dyDescent="0.35">
      <c r="A586" s="307" t="s">
        <v>10402</v>
      </c>
      <c r="B586" s="308" t="s">
        <v>6414</v>
      </c>
      <c r="C586" s="325" t="s">
        <v>1916</v>
      </c>
      <c r="D586" s="310" t="s">
        <v>10562</v>
      </c>
      <c r="E586" s="322" t="s">
        <v>1729</v>
      </c>
      <c r="F586" s="293"/>
      <c r="G586" s="293"/>
      <c r="H586" s="294">
        <v>48</v>
      </c>
      <c r="I586" s="294" t="str">
        <f>IFERROR(_xlfn.IFNA(VLOOKUP($D:$D,history!$I:$Y,3,0),VLOOKUP(E:E,history!$H:$Y,4,0)),"--")</f>
        <v>--</v>
      </c>
      <c r="J586" s="282" t="s">
        <v>9868</v>
      </c>
      <c r="K586" s="282" t="str">
        <f t="shared" si="108"/>
        <v/>
      </c>
      <c r="L586" s="326">
        <f t="shared" si="111"/>
        <v>2250</v>
      </c>
      <c r="M586" s="326">
        <v>2250</v>
      </c>
      <c r="N586" s="297" t="str">
        <f>_xlfn.IFNA(VLOOKUP($E:$E,'1'!$A:$E,3,0),"")</f>
        <v/>
      </c>
      <c r="O586" s="297" t="str">
        <f>_xlfn.IFNA(VLOOKUP($E:$E,'2'!$A:$E,3,0),"")</f>
        <v/>
      </c>
      <c r="P586" s="297" t="str">
        <f>_xlfn.IFNA(VLOOKUP($E:$E,'3'!$A:$D,3,0),"")</f>
        <v/>
      </c>
      <c r="Q586" s="297" t="str">
        <f>_xlfn.IFNA(VLOOKUP($E:$E,'4'!$A:$F,3,0),"")</f>
        <v/>
      </c>
      <c r="R586" s="297" t="str">
        <f>_xlfn.IFNA(VLOOKUP($E:$E,'5'!$A:$F,3,0),"")</f>
        <v/>
      </c>
      <c r="S586" s="297" t="str">
        <f>_xlfn.IFNA(VLOOKUP($E:$E,'6'!$A:$F,3,0),"")</f>
        <v/>
      </c>
      <c r="T586" s="313">
        <v>1</v>
      </c>
      <c r="U586" s="313">
        <v>1</v>
      </c>
      <c r="V586" s="313">
        <v>1</v>
      </c>
      <c r="W586" s="314">
        <v>3.161</v>
      </c>
      <c r="X586" s="315">
        <v>1.9327777800000001E-2</v>
      </c>
      <c r="Y586" s="749">
        <v>3150</v>
      </c>
      <c r="Z586" s="282"/>
      <c r="AA586" s="316" t="s">
        <v>393</v>
      </c>
      <c r="AB586" s="282" t="s">
        <v>9163</v>
      </c>
      <c r="AC586" s="317" t="s">
        <v>2104</v>
      </c>
      <c r="AD586" s="318" t="s">
        <v>2712</v>
      </c>
      <c r="AE586" s="319" t="s">
        <v>2478</v>
      </c>
      <c r="AF586" s="319" t="s">
        <v>11322</v>
      </c>
      <c r="AG586" s="320">
        <v>68.900000000000006</v>
      </c>
      <c r="AH586" s="321">
        <f t="shared" si="110"/>
        <v>0</v>
      </c>
      <c r="AI586" s="287">
        <f>_xlfn.IFNA(VLOOKUP(AD:AD,грп!B:C,2,0),0)</f>
        <v>0</v>
      </c>
      <c r="AJ586" s="607">
        <v>0</v>
      </c>
      <c r="AK586" s="672" t="str">
        <f t="shared" si="107"/>
        <v>спеццена</v>
      </c>
      <c r="AL586" s="174"/>
    </row>
    <row r="587" spans="1:38" s="4" customFormat="1" ht="12" customHeight="1" outlineLevel="1" x14ac:dyDescent="0.35">
      <c r="A587" s="307" t="s">
        <v>10402</v>
      </c>
      <c r="B587" s="308" t="s">
        <v>6415</v>
      </c>
      <c r="C587" s="325" t="s">
        <v>1916</v>
      </c>
      <c r="D587" s="310" t="s">
        <v>10563</v>
      </c>
      <c r="E587" s="322" t="s">
        <v>4308</v>
      </c>
      <c r="F587" s="293"/>
      <c r="G587" s="293"/>
      <c r="H587" s="294">
        <v>28</v>
      </c>
      <c r="I587" s="294" t="str">
        <f>IFERROR(_xlfn.IFNA(VLOOKUP($D:$D,history!$I:$Y,3,0),VLOOKUP(E:E,history!$H:$Y,4,0)),"--")</f>
        <v>--</v>
      </c>
      <c r="J587" s="282" t="s">
        <v>9868</v>
      </c>
      <c r="K587" s="282" t="str">
        <f t="shared" si="108"/>
        <v/>
      </c>
      <c r="L587" s="326">
        <f t="shared" si="111"/>
        <v>2280</v>
      </c>
      <c r="M587" s="326">
        <v>2280</v>
      </c>
      <c r="N587" s="297" t="str">
        <f>_xlfn.IFNA(VLOOKUP($E:$E,'1'!$A:$E,3,0),"")</f>
        <v/>
      </c>
      <c r="O587" s="297" t="str">
        <f>_xlfn.IFNA(VLOOKUP($E:$E,'2'!$A:$E,3,0),"")</f>
        <v/>
      </c>
      <c r="P587" s="297" t="str">
        <f>_xlfn.IFNA(VLOOKUP($E:$E,'3'!$A:$D,3,0),"")</f>
        <v/>
      </c>
      <c r="Q587" s="297" t="str">
        <f>_xlfn.IFNA(VLOOKUP($E:$E,'4'!$A:$F,3,0),"")</f>
        <v/>
      </c>
      <c r="R587" s="297" t="str">
        <f>_xlfn.IFNA(VLOOKUP($E:$E,'5'!$A:$F,3,0),"")</f>
        <v/>
      </c>
      <c r="S587" s="297" t="str">
        <f>_xlfn.IFNA(VLOOKUP($E:$E,'6'!$A:$F,3,0),"")</f>
        <v/>
      </c>
      <c r="T587" s="313">
        <v>1</v>
      </c>
      <c r="U587" s="313">
        <v>1</v>
      </c>
      <c r="V587" s="313">
        <v>1</v>
      </c>
      <c r="W587" s="314">
        <v>1.97</v>
      </c>
      <c r="X587" s="315">
        <v>1.6168807300000001E-2</v>
      </c>
      <c r="Y587" s="749">
        <v>3190</v>
      </c>
      <c r="Z587" s="282"/>
      <c r="AA587" s="316" t="s">
        <v>393</v>
      </c>
      <c r="AB587" s="282" t="s">
        <v>9163</v>
      </c>
      <c r="AC587" s="317" t="s">
        <v>2104</v>
      </c>
      <c r="AD587" s="318" t="s">
        <v>2712</v>
      </c>
      <c r="AE587" s="319" t="s">
        <v>2478</v>
      </c>
      <c r="AF587" s="319" t="s">
        <v>11320</v>
      </c>
      <c r="AG587" s="320">
        <v>72.66</v>
      </c>
      <c r="AH587" s="321">
        <f t="shared" si="110"/>
        <v>0</v>
      </c>
      <c r="AI587" s="287">
        <f>_xlfn.IFNA(VLOOKUP(AD:AD,грп!B:C,2,0),0)</f>
        <v>0</v>
      </c>
      <c r="AJ587" s="607">
        <v>0</v>
      </c>
      <c r="AK587" s="672" t="str">
        <f t="shared" si="107"/>
        <v>спеццена</v>
      </c>
      <c r="AL587" s="174"/>
    </row>
    <row r="588" spans="1:38" s="4" customFormat="1" ht="12" customHeight="1" outlineLevel="1" x14ac:dyDescent="0.35">
      <c r="A588" s="307" t="s">
        <v>339</v>
      </c>
      <c r="B588" s="308" t="s">
        <v>6416</v>
      </c>
      <c r="C588" s="325" t="s">
        <v>1916</v>
      </c>
      <c r="D588" s="310" t="s">
        <v>10564</v>
      </c>
      <c r="E588" s="322" t="s">
        <v>1912</v>
      </c>
      <c r="F588" s="293"/>
      <c r="G588" s="293"/>
      <c r="H588" s="294">
        <v>46</v>
      </c>
      <c r="I588" s="294" t="str">
        <f>IFERROR(_xlfn.IFNA(VLOOKUP($D:$D,history!$I:$Y,3,0),VLOOKUP(E:E,history!$H:$Y,4,0)),"--")</f>
        <v>--</v>
      </c>
      <c r="J588" s="282" t="s">
        <v>9869</v>
      </c>
      <c r="K588" s="282" t="str">
        <f t="shared" si="108"/>
        <v/>
      </c>
      <c r="L588" s="326">
        <f t="shared" si="111"/>
        <v>1210</v>
      </c>
      <c r="M588" s="326">
        <v>1210</v>
      </c>
      <c r="N588" s="297" t="str">
        <f>_xlfn.IFNA(VLOOKUP($E:$E,'1'!$A:$E,3,0),"")</f>
        <v/>
      </c>
      <c r="O588" s="297" t="str">
        <f>_xlfn.IFNA(VLOOKUP($E:$E,'2'!$A:$E,3,0),"")</f>
        <v/>
      </c>
      <c r="P588" s="297" t="str">
        <f>_xlfn.IFNA(VLOOKUP($E:$E,'3'!$A:$D,3,0),"")</f>
        <v/>
      </c>
      <c r="Q588" s="297" t="str">
        <f>_xlfn.IFNA(VLOOKUP($E:$E,'4'!$A:$F,3,0),"")</f>
        <v/>
      </c>
      <c r="R588" s="297" t="str">
        <f>_xlfn.IFNA(VLOOKUP($E:$E,'5'!$A:$F,3,0),"")</f>
        <v/>
      </c>
      <c r="S588" s="297" t="str">
        <f>_xlfn.IFNA(VLOOKUP($E:$E,'6'!$A:$F,3,0),"")</f>
        <v/>
      </c>
      <c r="T588" s="313">
        <v>1</v>
      </c>
      <c r="U588" s="313">
        <v>1</v>
      </c>
      <c r="V588" s="313">
        <v>6</v>
      </c>
      <c r="W588" s="314">
        <v>1.887</v>
      </c>
      <c r="X588" s="315">
        <v>9.3840580000000007E-3</v>
      </c>
      <c r="Y588" s="749">
        <v>1690</v>
      </c>
      <c r="Z588" s="282"/>
      <c r="AA588" s="316" t="s">
        <v>393</v>
      </c>
      <c r="AB588" s="282" t="s">
        <v>9163</v>
      </c>
      <c r="AC588" s="317" t="s">
        <v>2104</v>
      </c>
      <c r="AD588" s="318" t="s">
        <v>2712</v>
      </c>
      <c r="AE588" s="319" t="s">
        <v>2478</v>
      </c>
      <c r="AF588" s="319" t="s">
        <v>11320</v>
      </c>
      <c r="AG588" s="320">
        <v>34.51</v>
      </c>
      <c r="AH588" s="321">
        <f t="shared" si="110"/>
        <v>0</v>
      </c>
      <c r="AI588" s="287">
        <f>_xlfn.IFNA(VLOOKUP(AD:AD,грп!B:C,2,0),0)</f>
        <v>0</v>
      </c>
      <c r="AJ588" s="607">
        <v>0</v>
      </c>
      <c r="AK588" s="672" t="str">
        <f t="shared" si="107"/>
        <v>спеццена</v>
      </c>
      <c r="AL588" s="174"/>
    </row>
    <row r="589" spans="1:38" s="4" customFormat="1" ht="12" customHeight="1" outlineLevel="1" x14ac:dyDescent="0.35">
      <c r="A589" s="307" t="s">
        <v>339</v>
      </c>
      <c r="B589" s="308" t="s">
        <v>6417</v>
      </c>
      <c r="C589" s="325" t="s">
        <v>1916</v>
      </c>
      <c r="D589" s="310" t="s">
        <v>10565</v>
      </c>
      <c r="E589" s="322" t="s">
        <v>1730</v>
      </c>
      <c r="F589" s="293"/>
      <c r="G589" s="293"/>
      <c r="H589" s="294">
        <v>42</v>
      </c>
      <c r="I589" s="294" t="str">
        <f>IFERROR(_xlfn.IFNA(VLOOKUP($D:$D,history!$I:$Y,3,0),VLOOKUP(E:E,history!$H:$Y,4,0)),"--")</f>
        <v>--</v>
      </c>
      <c r="J589" s="282" t="s">
        <v>9869</v>
      </c>
      <c r="K589" s="282" t="str">
        <f t="shared" si="108"/>
        <v/>
      </c>
      <c r="L589" s="326">
        <f t="shared" si="111"/>
        <v>1410</v>
      </c>
      <c r="M589" s="326">
        <v>1410</v>
      </c>
      <c r="N589" s="297" t="str">
        <f>_xlfn.IFNA(VLOOKUP($E:$E,'1'!$A:$E,3,0),"")</f>
        <v/>
      </c>
      <c r="O589" s="297" t="str">
        <f>_xlfn.IFNA(VLOOKUP($E:$E,'2'!$A:$E,3,0),"")</f>
        <v/>
      </c>
      <c r="P589" s="297" t="str">
        <f>_xlfn.IFNA(VLOOKUP($E:$E,'3'!$A:$D,3,0),"")</f>
        <v/>
      </c>
      <c r="Q589" s="297" t="str">
        <f>_xlfn.IFNA(VLOOKUP($E:$E,'4'!$A:$F,3,0),"")</f>
        <v/>
      </c>
      <c r="R589" s="297" t="str">
        <f>_xlfn.IFNA(VLOOKUP($E:$E,'5'!$A:$F,3,0),"")</f>
        <v/>
      </c>
      <c r="S589" s="297" t="str">
        <f>_xlfn.IFNA(VLOOKUP($E:$E,'6'!$A:$F,3,0),"")</f>
        <v/>
      </c>
      <c r="T589" s="313">
        <v>1</v>
      </c>
      <c r="U589" s="313">
        <v>1</v>
      </c>
      <c r="V589" s="313">
        <v>6</v>
      </c>
      <c r="W589" s="314">
        <v>2.15</v>
      </c>
      <c r="X589" s="315">
        <v>1.16333333E-2</v>
      </c>
      <c r="Y589" s="749">
        <v>1990</v>
      </c>
      <c r="Z589" s="282"/>
      <c r="AA589" s="316" t="s">
        <v>393</v>
      </c>
      <c r="AB589" s="282" t="s">
        <v>9163</v>
      </c>
      <c r="AC589" s="317" t="s">
        <v>2104</v>
      </c>
      <c r="AD589" s="318" t="s">
        <v>2712</v>
      </c>
      <c r="AE589" s="319" t="s">
        <v>2478</v>
      </c>
      <c r="AF589" s="319" t="s">
        <v>11322</v>
      </c>
      <c r="AG589" s="320">
        <v>38.14</v>
      </c>
      <c r="AH589" s="321">
        <f t="shared" si="110"/>
        <v>0</v>
      </c>
      <c r="AI589" s="287">
        <f>_xlfn.IFNA(VLOOKUP(AD:AD,грп!B:C,2,0),0)</f>
        <v>0</v>
      </c>
      <c r="AJ589" s="607">
        <v>0</v>
      </c>
      <c r="AK589" s="672" t="str">
        <f t="shared" si="107"/>
        <v>спеццена</v>
      </c>
      <c r="AL589" s="174"/>
    </row>
    <row r="590" spans="1:38" s="4" customFormat="1" ht="12" customHeight="1" outlineLevel="1" x14ac:dyDescent="0.35">
      <c r="A590" s="307" t="s">
        <v>339</v>
      </c>
      <c r="B590" s="308" t="s">
        <v>6418</v>
      </c>
      <c r="C590" s="325" t="s">
        <v>1916</v>
      </c>
      <c r="D590" s="310" t="s">
        <v>10566</v>
      </c>
      <c r="E590" s="311" t="s">
        <v>4311</v>
      </c>
      <c r="F590" s="293"/>
      <c r="G590" s="293"/>
      <c r="H590" s="294">
        <v>120</v>
      </c>
      <c r="I590" s="294" t="str">
        <f>IFERROR(_xlfn.IFNA(VLOOKUP($D:$D,history!$I:$Y,3,0),VLOOKUP(E:E,history!$H:$Y,4,0)),"--")</f>
        <v>--</v>
      </c>
      <c r="J590" s="282" t="s">
        <v>9868</v>
      </c>
      <c r="K590" s="282" t="str">
        <f t="shared" si="108"/>
        <v/>
      </c>
      <c r="L590" s="326">
        <f t="shared" si="111"/>
        <v>1210</v>
      </c>
      <c r="M590" s="326">
        <v>1210</v>
      </c>
      <c r="N590" s="297" t="str">
        <f>_xlfn.IFNA(VLOOKUP($E:$E,'1'!$A:$E,3,0),"")</f>
        <v/>
      </c>
      <c r="O590" s="297" t="str">
        <f>_xlfn.IFNA(VLOOKUP($E:$E,'2'!$A:$E,3,0),"")</f>
        <v/>
      </c>
      <c r="P590" s="297" t="str">
        <f>_xlfn.IFNA(VLOOKUP($E:$E,'3'!$A:$D,3,0),"")</f>
        <v/>
      </c>
      <c r="Q590" s="297" t="str">
        <f>_xlfn.IFNA(VLOOKUP($E:$E,'4'!$A:$F,3,0),"")</f>
        <v/>
      </c>
      <c r="R590" s="297" t="str">
        <f>_xlfn.IFNA(VLOOKUP($E:$E,'5'!$A:$F,3,0),"")</f>
        <v/>
      </c>
      <c r="S590" s="297" t="str">
        <f>_xlfn.IFNA(VLOOKUP($E:$E,'6'!$A:$F,3,0),"")</f>
        <v/>
      </c>
      <c r="T590" s="313">
        <v>1</v>
      </c>
      <c r="U590" s="313">
        <v>1</v>
      </c>
      <c r="V590" s="313">
        <v>8</v>
      </c>
      <c r="W590" s="314">
        <v>1.6479999999999999</v>
      </c>
      <c r="X590" s="315">
        <v>8.7828947000000001E-3</v>
      </c>
      <c r="Y590" s="749">
        <v>1690</v>
      </c>
      <c r="Z590" s="282"/>
      <c r="AA590" s="316" t="s">
        <v>393</v>
      </c>
      <c r="AB590" s="282" t="s">
        <v>9163</v>
      </c>
      <c r="AC590" s="317" t="s">
        <v>2104</v>
      </c>
      <c r="AD590" s="318" t="s">
        <v>2712</v>
      </c>
      <c r="AE590" s="319" t="s">
        <v>2478</v>
      </c>
      <c r="AF590" s="319" t="s">
        <v>11320</v>
      </c>
      <c r="AG590" s="320">
        <v>35.71</v>
      </c>
      <c r="AH590" s="321">
        <f t="shared" si="110"/>
        <v>0</v>
      </c>
      <c r="AI590" s="287">
        <f>_xlfn.IFNA(VLOOKUP(AD:AD,грп!B:C,2,0),0)</f>
        <v>0</v>
      </c>
      <c r="AJ590" s="607">
        <v>4</v>
      </c>
      <c r="AK590" s="672" t="str">
        <f t="shared" si="107"/>
        <v>спеццена</v>
      </c>
      <c r="AL590" s="174"/>
    </row>
    <row r="591" spans="1:38" s="4" customFormat="1" ht="12" customHeight="1" outlineLevel="1" x14ac:dyDescent="0.35">
      <c r="A591" s="307" t="s">
        <v>339</v>
      </c>
      <c r="B591" s="308" t="s">
        <v>6419</v>
      </c>
      <c r="C591" s="325" t="s">
        <v>1916</v>
      </c>
      <c r="D591" s="310" t="s">
        <v>10567</v>
      </c>
      <c r="E591" s="324" t="s">
        <v>2176</v>
      </c>
      <c r="F591" s="293"/>
      <c r="G591" s="293"/>
      <c r="H591" s="294">
        <v>66</v>
      </c>
      <c r="I591" s="294" t="str">
        <f>IFERROR(_xlfn.IFNA(VLOOKUP($D:$D,history!$I:$Y,3,0),VLOOKUP(E:E,history!$H:$Y,4,0)),"--")</f>
        <v>--</v>
      </c>
      <c r="J591" s="282" t="s">
        <v>9868</v>
      </c>
      <c r="K591" s="282" t="str">
        <f t="shared" si="108"/>
        <v/>
      </c>
      <c r="L591" s="326">
        <f t="shared" si="111"/>
        <v>2070</v>
      </c>
      <c r="M591" s="326">
        <v>2070</v>
      </c>
      <c r="N591" s="297" t="str">
        <f>_xlfn.IFNA(VLOOKUP($E:$E,'1'!$A:$E,3,0),"")</f>
        <v/>
      </c>
      <c r="O591" s="297" t="str">
        <f>_xlfn.IFNA(VLOOKUP($E:$E,'2'!$A:$E,3,0),"")</f>
        <v/>
      </c>
      <c r="P591" s="297" t="str">
        <f>_xlfn.IFNA(VLOOKUP($E:$E,'3'!$A:$D,3,0),"")</f>
        <v/>
      </c>
      <c r="Q591" s="297" t="str">
        <f>_xlfn.IFNA(VLOOKUP($E:$E,'4'!$A:$F,3,0),"")</f>
        <v/>
      </c>
      <c r="R591" s="297" t="str">
        <f>_xlfn.IFNA(VLOOKUP($E:$E,'5'!$A:$F,3,0),"")</f>
        <v/>
      </c>
      <c r="S591" s="297" t="str">
        <f>_xlfn.IFNA(VLOOKUP($E:$E,'6'!$A:$F,3,0),"")</f>
        <v/>
      </c>
      <c r="T591" s="313">
        <v>1</v>
      </c>
      <c r="U591" s="313">
        <v>1</v>
      </c>
      <c r="V591" s="313">
        <v>4</v>
      </c>
      <c r="W591" s="314">
        <v>3.4249999999999998</v>
      </c>
      <c r="X591" s="315">
        <v>2.0899999999999998E-2</v>
      </c>
      <c r="Y591" s="749">
        <v>2950</v>
      </c>
      <c r="Z591" s="282"/>
      <c r="AA591" s="316" t="s">
        <v>393</v>
      </c>
      <c r="AB591" s="282" t="s">
        <v>9163</v>
      </c>
      <c r="AC591" s="317" t="s">
        <v>2104</v>
      </c>
      <c r="AD591" s="318" t="s">
        <v>2712</v>
      </c>
      <c r="AE591" s="319" t="s">
        <v>2478</v>
      </c>
      <c r="AF591" s="319" t="s">
        <v>11320</v>
      </c>
      <c r="AG591" s="320">
        <v>59.93</v>
      </c>
      <c r="AH591" s="321">
        <f t="shared" si="110"/>
        <v>0</v>
      </c>
      <c r="AI591" s="287">
        <f>_xlfn.IFNA(VLOOKUP(AD:AD,грп!B:C,2,0),0)</f>
        <v>0</v>
      </c>
      <c r="AJ591" s="607">
        <v>0</v>
      </c>
      <c r="AK591" s="672" t="str">
        <f t="shared" si="107"/>
        <v>спеццена</v>
      </c>
      <c r="AL591" s="174"/>
    </row>
    <row r="592" spans="1:38" s="4" customFormat="1" ht="12" customHeight="1" outlineLevel="1" x14ac:dyDescent="0.35">
      <c r="A592" s="307" t="s">
        <v>339</v>
      </c>
      <c r="B592" s="308" t="s">
        <v>6420</v>
      </c>
      <c r="C592" s="325" t="s">
        <v>1916</v>
      </c>
      <c r="D592" s="310" t="s">
        <v>3179</v>
      </c>
      <c r="E592" s="322" t="s">
        <v>1731</v>
      </c>
      <c r="F592" s="293"/>
      <c r="G592" s="293"/>
      <c r="H592" s="294">
        <v>20</v>
      </c>
      <c r="I592" s="294" t="str">
        <f>IFERROR(_xlfn.IFNA(VLOOKUP($D:$D,history!$I:$Y,3,0),VLOOKUP(E:E,history!$H:$Y,4,0)),"--")</f>
        <v>--</v>
      </c>
      <c r="J592" s="282" t="s">
        <v>9868</v>
      </c>
      <c r="K592" s="282" t="str">
        <f t="shared" si="108"/>
        <v/>
      </c>
      <c r="L592" s="326">
        <f t="shared" si="111"/>
        <v>2050</v>
      </c>
      <c r="M592" s="326">
        <v>2050</v>
      </c>
      <c r="N592" s="297" t="str">
        <f>_xlfn.IFNA(VLOOKUP($E:$E,'1'!$A:$E,3,0),"")</f>
        <v/>
      </c>
      <c r="O592" s="297" t="str">
        <f>_xlfn.IFNA(VLOOKUP($E:$E,'2'!$A:$E,3,0),"")</f>
        <v/>
      </c>
      <c r="P592" s="297" t="str">
        <f>_xlfn.IFNA(VLOOKUP($E:$E,'3'!$A:$D,3,0),"")</f>
        <v/>
      </c>
      <c r="Q592" s="297" t="str">
        <f>_xlfn.IFNA(VLOOKUP($E:$E,'4'!$A:$F,3,0),"")</f>
        <v/>
      </c>
      <c r="R592" s="297" t="str">
        <f>_xlfn.IFNA(VLOOKUP($E:$E,'5'!$A:$F,3,0),"")</f>
        <v/>
      </c>
      <c r="S592" s="297" t="str">
        <f>_xlfn.IFNA(VLOOKUP($E:$E,'6'!$A:$F,3,0),"")</f>
        <v/>
      </c>
      <c r="T592" s="313">
        <v>1</v>
      </c>
      <c r="U592" s="313">
        <v>1</v>
      </c>
      <c r="V592" s="313">
        <v>1</v>
      </c>
      <c r="W592" s="314">
        <v>2.9</v>
      </c>
      <c r="X592" s="315">
        <v>1.7399999999999999E-2</v>
      </c>
      <c r="Y592" s="749">
        <v>2890</v>
      </c>
      <c r="Z592" s="282"/>
      <c r="AA592" s="316" t="s">
        <v>393</v>
      </c>
      <c r="AB592" s="282" t="s">
        <v>9163</v>
      </c>
      <c r="AC592" s="317" t="s">
        <v>2104</v>
      </c>
      <c r="AD592" s="318" t="s">
        <v>2712</v>
      </c>
      <c r="AE592" s="319" t="s">
        <v>2478</v>
      </c>
      <c r="AF592" s="319" t="s">
        <v>11320</v>
      </c>
      <c r="AG592" s="320">
        <v>60.57</v>
      </c>
      <c r="AH592" s="321">
        <f t="shared" si="110"/>
        <v>0</v>
      </c>
      <c r="AI592" s="287">
        <f>_xlfn.IFNA(VLOOKUP(AD:AD,грп!B:C,2,0),0)</f>
        <v>0</v>
      </c>
      <c r="AJ592" s="607">
        <v>49</v>
      </c>
      <c r="AK592" s="672" t="str">
        <f t="shared" si="107"/>
        <v>спеццена</v>
      </c>
      <c r="AL592" s="174"/>
    </row>
    <row r="593" spans="1:38" s="4" customFormat="1" ht="12" customHeight="1" outlineLevel="1" x14ac:dyDescent="0.35">
      <c r="A593" s="307" t="s">
        <v>339</v>
      </c>
      <c r="B593" s="308" t="s">
        <v>6421</v>
      </c>
      <c r="C593" s="325" t="s">
        <v>1916</v>
      </c>
      <c r="D593" s="310" t="s">
        <v>10568</v>
      </c>
      <c r="E593" s="311" t="s">
        <v>4312</v>
      </c>
      <c r="F593" s="293"/>
      <c r="G593" s="293"/>
      <c r="H593" s="294">
        <v>77</v>
      </c>
      <c r="I593" s="294" t="str">
        <f>IFERROR(_xlfn.IFNA(VLOOKUP($D:$D,history!$I:$Y,3,0),VLOOKUP(E:E,history!$H:$Y,4,0)),"--")</f>
        <v>--</v>
      </c>
      <c r="J593" s="282" t="s">
        <v>9868</v>
      </c>
      <c r="K593" s="282" t="str">
        <f t="shared" si="108"/>
        <v/>
      </c>
      <c r="L593" s="326">
        <f t="shared" si="111"/>
        <v>1790</v>
      </c>
      <c r="M593" s="326">
        <v>1790</v>
      </c>
      <c r="N593" s="297" t="str">
        <f>_xlfn.IFNA(VLOOKUP($E:$E,'1'!$A:$E,3,0),"")</f>
        <v/>
      </c>
      <c r="O593" s="297" t="str">
        <f>_xlfn.IFNA(VLOOKUP($E:$E,'2'!$A:$E,3,0),"")</f>
        <v/>
      </c>
      <c r="P593" s="297" t="str">
        <f>_xlfn.IFNA(VLOOKUP($E:$E,'3'!$A:$D,3,0),"")</f>
        <v/>
      </c>
      <c r="Q593" s="297" t="str">
        <f>_xlfn.IFNA(VLOOKUP($E:$E,'4'!$A:$F,3,0),"")</f>
        <v/>
      </c>
      <c r="R593" s="297" t="str">
        <f>_xlfn.IFNA(VLOOKUP($E:$E,'5'!$A:$F,3,0),"")</f>
        <v/>
      </c>
      <c r="S593" s="297" t="str">
        <f>_xlfn.IFNA(VLOOKUP($E:$E,'6'!$A:$F,3,0),"")</f>
        <v/>
      </c>
      <c r="T593" s="313">
        <v>1</v>
      </c>
      <c r="U593" s="313">
        <v>1</v>
      </c>
      <c r="V593" s="313">
        <v>6</v>
      </c>
      <c r="W593" s="314">
        <v>2.4870000000000001</v>
      </c>
      <c r="X593" s="315">
        <v>1.71230159E-2</v>
      </c>
      <c r="Y593" s="749">
        <v>2550</v>
      </c>
      <c r="Z593" s="282"/>
      <c r="AA593" s="316" t="s">
        <v>393</v>
      </c>
      <c r="AB593" s="282" t="s">
        <v>9163</v>
      </c>
      <c r="AC593" s="317" t="s">
        <v>2104</v>
      </c>
      <c r="AD593" s="318" t="s">
        <v>2712</v>
      </c>
      <c r="AE593" s="319" t="s">
        <v>2478</v>
      </c>
      <c r="AF593" s="319" t="s">
        <v>11320</v>
      </c>
      <c r="AG593" s="320">
        <v>55.93</v>
      </c>
      <c r="AH593" s="321">
        <f t="shared" si="110"/>
        <v>0</v>
      </c>
      <c r="AI593" s="287">
        <f>_xlfn.IFNA(VLOOKUP(AD:AD,грп!B:C,2,0),0)</f>
        <v>0</v>
      </c>
      <c r="AJ593" s="607">
        <v>24</v>
      </c>
      <c r="AK593" s="672" t="str">
        <f t="shared" si="107"/>
        <v>спеццена</v>
      </c>
      <c r="AL593" s="174"/>
    </row>
    <row r="594" spans="1:38" s="4" customFormat="1" ht="12" customHeight="1" outlineLevel="1" x14ac:dyDescent="0.35">
      <c r="A594" s="307" t="s">
        <v>339</v>
      </c>
      <c r="B594" s="308" t="s">
        <v>6422</v>
      </c>
      <c r="C594" s="325" t="s">
        <v>1916</v>
      </c>
      <c r="D594" s="310" t="s">
        <v>10569</v>
      </c>
      <c r="E594" s="322" t="s">
        <v>5004</v>
      </c>
      <c r="F594" s="293"/>
      <c r="G594" s="293"/>
      <c r="H594" s="294">
        <v>11</v>
      </c>
      <c r="I594" s="294" t="str">
        <f>IFERROR(_xlfn.IFNA(VLOOKUP($D:$D,history!$I:$Y,3,0),VLOOKUP(E:E,history!$H:$Y,4,0)),"--")</f>
        <v>--</v>
      </c>
      <c r="J594" s="282" t="s">
        <v>9868</v>
      </c>
      <c r="K594" s="282" t="str">
        <f t="shared" si="108"/>
        <v/>
      </c>
      <c r="L594" s="326">
        <f t="shared" si="111"/>
        <v>1200</v>
      </c>
      <c r="M594" s="326">
        <v>1200</v>
      </c>
      <c r="N594" s="297" t="str">
        <f>_xlfn.IFNA(VLOOKUP($E:$E,'1'!$A:$E,3,0),"")</f>
        <v/>
      </c>
      <c r="O594" s="297" t="str">
        <f>_xlfn.IFNA(VLOOKUP($E:$E,'2'!$A:$E,3,0),"")</f>
        <v/>
      </c>
      <c r="P594" s="297" t="str">
        <f>_xlfn.IFNA(VLOOKUP($E:$E,'3'!$A:$D,3,0),"")</f>
        <v/>
      </c>
      <c r="Q594" s="297" t="str">
        <f>_xlfn.IFNA(VLOOKUP($E:$E,'4'!$A:$F,3,0),"")</f>
        <v/>
      </c>
      <c r="R594" s="297" t="str">
        <f>_xlfn.IFNA(VLOOKUP($E:$E,'5'!$A:$F,3,0),"")</f>
        <v/>
      </c>
      <c r="S594" s="297" t="str">
        <f>_xlfn.IFNA(VLOOKUP($E:$E,'6'!$A:$F,3,0),"")</f>
        <v/>
      </c>
      <c r="T594" s="313">
        <v>1</v>
      </c>
      <c r="U594" s="313">
        <v>1</v>
      </c>
      <c r="V594" s="313">
        <v>8</v>
      </c>
      <c r="W594" s="314">
        <v>1.415</v>
      </c>
      <c r="X594" s="315">
        <v>8.7500000000000008E-3</v>
      </c>
      <c r="Y594" s="749">
        <v>1690</v>
      </c>
      <c r="Z594" s="282"/>
      <c r="AA594" s="316" t="s">
        <v>393</v>
      </c>
      <c r="AB594" s="282" t="s">
        <v>9163</v>
      </c>
      <c r="AC594" s="317" t="s">
        <v>2104</v>
      </c>
      <c r="AD594" s="318" t="s">
        <v>2712</v>
      </c>
      <c r="AE594" s="319" t="s">
        <v>2478</v>
      </c>
      <c r="AF594" s="319" t="s">
        <v>11320</v>
      </c>
      <c r="AG594" s="320">
        <v>32</v>
      </c>
      <c r="AH594" s="321">
        <f t="shared" si="110"/>
        <v>0</v>
      </c>
      <c r="AI594" s="287">
        <f>_xlfn.IFNA(VLOOKUP(AD:AD,грп!B:C,2,0),0)</f>
        <v>0</v>
      </c>
      <c r="AJ594" s="607">
        <v>125</v>
      </c>
      <c r="AK594" s="672" t="str">
        <f t="shared" si="107"/>
        <v>спеццена</v>
      </c>
      <c r="AL594" s="174"/>
    </row>
    <row r="595" spans="1:38" s="4" customFormat="1" ht="12" customHeight="1" x14ac:dyDescent="0.35">
      <c r="A595" s="288"/>
      <c r="B595" s="289"/>
      <c r="C595" s="290" t="s">
        <v>555</v>
      </c>
      <c r="D595" s="291" t="s">
        <v>1917</v>
      </c>
      <c r="E595" s="292"/>
      <c r="F595" s="293"/>
      <c r="G595" s="293"/>
      <c r="H595" s="294"/>
      <c r="I595" s="294"/>
      <c r="J595" s="282" t="s">
        <v>393</v>
      </c>
      <c r="K595" s="282" t="str">
        <f t="shared" si="108"/>
        <v/>
      </c>
      <c r="L595" s="295"/>
      <c r="M595" s="296"/>
      <c r="N595" s="297"/>
      <c r="O595" s="297"/>
      <c r="P595" s="297"/>
      <c r="Q595" s="297" t="str">
        <f>_xlfn.IFNA(VLOOKUP($E:$E,'4'!$A:$F,3,0),"")</f>
        <v/>
      </c>
      <c r="R595" s="297" t="str">
        <f>_xlfn.IFNA(VLOOKUP($E:$E,'5'!$A:$F,3,0),"")</f>
        <v/>
      </c>
      <c r="S595" s="297"/>
      <c r="T595" s="298"/>
      <c r="U595" s="299"/>
      <c r="V595" s="299"/>
      <c r="W595" s="300"/>
      <c r="X595" s="301"/>
      <c r="Y595" s="749"/>
      <c r="Z595" s="282"/>
      <c r="AA595" s="280"/>
      <c r="AB595" s="280"/>
      <c r="AC595" s="302"/>
      <c r="AD595" s="303" t="s">
        <v>1917</v>
      </c>
      <c r="AE595" s="282"/>
      <c r="AF595" s="329"/>
      <c r="AG595" s="305"/>
      <c r="AH595" s="306"/>
      <c r="AI595" s="287">
        <f>_xlfn.IFNA(VLOOKUP(AD:AD,грп!B:C,2,0),0)</f>
        <v>0</v>
      </c>
      <c r="AJ595" s="607">
        <v>0</v>
      </c>
      <c r="AK595" s="672" t="str">
        <f t="shared" si="107"/>
        <v xml:space="preserve"> </v>
      </c>
      <c r="AL595" s="174"/>
    </row>
    <row r="596" spans="1:38" s="4" customFormat="1" ht="12" customHeight="1" outlineLevel="1" x14ac:dyDescent="0.35">
      <c r="A596" s="307" t="s">
        <v>10402</v>
      </c>
      <c r="B596" s="308" t="s">
        <v>6423</v>
      </c>
      <c r="C596" s="325" t="s">
        <v>1916</v>
      </c>
      <c r="D596" s="310" t="s">
        <v>10570</v>
      </c>
      <c r="E596" s="322" t="s">
        <v>4304</v>
      </c>
      <c r="F596" s="293"/>
      <c r="G596" s="293"/>
      <c r="H596" s="294">
        <v>33</v>
      </c>
      <c r="I596" s="294" t="str">
        <f>IFERROR(_xlfn.IFNA(VLOOKUP($D:$D,history!$I:$Y,3,0),VLOOKUP(E:E,history!$H:$Y,4,0)),"--")</f>
        <v>--</v>
      </c>
      <c r="J596" s="282" t="s">
        <v>9868</v>
      </c>
      <c r="K596" s="282" t="str">
        <f t="shared" si="108"/>
        <v/>
      </c>
      <c r="L596" s="326">
        <f t="shared" si="111"/>
        <v>2750</v>
      </c>
      <c r="M596" s="326">
        <v>2750</v>
      </c>
      <c r="N596" s="297" t="str">
        <f>_xlfn.IFNA(VLOOKUP($E:$E,'1'!$A:$E,3,0),"")</f>
        <v/>
      </c>
      <c r="O596" s="297" t="str">
        <f>_xlfn.IFNA(VLOOKUP($E:$E,'2'!$A:$E,3,0),"")</f>
        <v/>
      </c>
      <c r="P596" s="297" t="str">
        <f>_xlfn.IFNA(VLOOKUP($E:$E,'3'!$A:$D,3,0),"")</f>
        <v/>
      </c>
      <c r="Q596" s="297" t="str">
        <f>_xlfn.IFNA(VLOOKUP($E:$E,'4'!$A:$F,3,0),"")</f>
        <v/>
      </c>
      <c r="R596" s="297" t="str">
        <f>_xlfn.IFNA(VLOOKUP($E:$E,'5'!$A:$F,3,0),"")</f>
        <v/>
      </c>
      <c r="S596" s="297" t="str">
        <f>_xlfn.IFNA(VLOOKUP($E:$E,'6'!$A:$F,3,0),"")</f>
        <v/>
      </c>
      <c r="T596" s="313">
        <v>1</v>
      </c>
      <c r="U596" s="313">
        <v>1</v>
      </c>
      <c r="V596" s="313">
        <v>1</v>
      </c>
      <c r="W596" s="314">
        <v>3.3</v>
      </c>
      <c r="X596" s="315">
        <v>0.03</v>
      </c>
      <c r="Y596" s="749">
        <v>4250</v>
      </c>
      <c r="Z596" s="332" t="s">
        <v>5283</v>
      </c>
      <c r="AA596" s="316" t="s">
        <v>393</v>
      </c>
      <c r="AB596" s="282" t="s">
        <v>9163</v>
      </c>
      <c r="AC596" s="317" t="s">
        <v>2104</v>
      </c>
      <c r="AD596" s="318" t="s">
        <v>1917</v>
      </c>
      <c r="AE596" s="319" t="s">
        <v>2478</v>
      </c>
      <c r="AF596" s="319" t="s">
        <v>11320</v>
      </c>
      <c r="AG596" s="320">
        <v>78.28</v>
      </c>
      <c r="AH596" s="321">
        <f t="shared" ref="AH596:AH610" si="112">IF($A$3="РЕГИОНЫ",ROUND($AG596*(1-($L$6-$F$4))*(1-$F$3)*(1+$AG$2)*$AG$1,2),0)</f>
        <v>0</v>
      </c>
      <c r="AI596" s="287">
        <f>_xlfn.IFNA(VLOOKUP(AD:AD,грп!B:C,2,0),0)</f>
        <v>0</v>
      </c>
      <c r="AJ596" s="607">
        <v>8</v>
      </c>
      <c r="AK596" s="672" t="str">
        <f t="shared" si="107"/>
        <v>спеццена</v>
      </c>
      <c r="AL596" s="174"/>
    </row>
    <row r="597" spans="1:38" s="4" customFormat="1" ht="12" customHeight="1" outlineLevel="1" x14ac:dyDescent="0.35">
      <c r="A597" s="307" t="s">
        <v>10402</v>
      </c>
      <c r="B597" s="308" t="s">
        <v>6424</v>
      </c>
      <c r="C597" s="325" t="s">
        <v>1916</v>
      </c>
      <c r="D597" s="310" t="s">
        <v>10571</v>
      </c>
      <c r="E597" s="322" t="s">
        <v>4305</v>
      </c>
      <c r="F597" s="293"/>
      <c r="G597" s="293"/>
      <c r="H597" s="294">
        <v>24</v>
      </c>
      <c r="I597" s="294" t="str">
        <f>IFERROR(_xlfn.IFNA(VLOOKUP($D:$D,history!$I:$Y,3,0),VLOOKUP(E:E,history!$H:$Y,4,0)),"--")</f>
        <v>--</v>
      </c>
      <c r="J597" s="282" t="s">
        <v>9868</v>
      </c>
      <c r="K597" s="282" t="str">
        <f t="shared" si="108"/>
        <v/>
      </c>
      <c r="L597" s="326">
        <f t="shared" si="111"/>
        <v>3330</v>
      </c>
      <c r="M597" s="326">
        <v>3330</v>
      </c>
      <c r="N597" s="297" t="str">
        <f>_xlfn.IFNA(VLOOKUP($E:$E,'1'!$A:$E,3,0),"")</f>
        <v/>
      </c>
      <c r="O597" s="297" t="str">
        <f>_xlfn.IFNA(VLOOKUP($E:$E,'2'!$A:$E,3,0),"")</f>
        <v/>
      </c>
      <c r="P597" s="297" t="str">
        <f>_xlfn.IFNA(VLOOKUP($E:$E,'3'!$A:$D,3,0),"")</f>
        <v/>
      </c>
      <c r="Q597" s="297" t="str">
        <f>_xlfn.IFNA(VLOOKUP($E:$E,'4'!$A:$F,3,0),"")</f>
        <v/>
      </c>
      <c r="R597" s="297" t="str">
        <f>_xlfn.IFNA(VLOOKUP($E:$E,'5'!$A:$F,3,0),"")</f>
        <v/>
      </c>
      <c r="S597" s="297" t="str">
        <f>_xlfn.IFNA(VLOOKUP($E:$E,'6'!$A:$F,3,0),"")</f>
        <v/>
      </c>
      <c r="T597" s="313">
        <v>1</v>
      </c>
      <c r="U597" s="313">
        <v>1</v>
      </c>
      <c r="V597" s="313">
        <v>1</v>
      </c>
      <c r="W597" s="314">
        <v>4</v>
      </c>
      <c r="X597" s="315">
        <v>0.03</v>
      </c>
      <c r="Y597" s="749">
        <v>5050</v>
      </c>
      <c r="Z597" s="332" t="s">
        <v>5283</v>
      </c>
      <c r="AA597" s="316" t="s">
        <v>393</v>
      </c>
      <c r="AB597" s="282" t="s">
        <v>9163</v>
      </c>
      <c r="AC597" s="317" t="s">
        <v>2104</v>
      </c>
      <c r="AD597" s="318" t="s">
        <v>1917</v>
      </c>
      <c r="AE597" s="319" t="s">
        <v>2478</v>
      </c>
      <c r="AF597" s="319" t="s">
        <v>11320</v>
      </c>
      <c r="AG597" s="320">
        <v>88.2</v>
      </c>
      <c r="AH597" s="321">
        <f t="shared" si="112"/>
        <v>0</v>
      </c>
      <c r="AI597" s="287">
        <f>_xlfn.IFNA(VLOOKUP(AD:AD,грп!B:C,2,0),0)</f>
        <v>0</v>
      </c>
      <c r="AJ597" s="607">
        <v>10</v>
      </c>
      <c r="AK597" s="672" t="str">
        <f t="shared" si="107"/>
        <v>спеццена</v>
      </c>
      <c r="AL597" s="174"/>
    </row>
    <row r="598" spans="1:38" s="4" customFormat="1" ht="12" customHeight="1" outlineLevel="1" x14ac:dyDescent="0.35">
      <c r="A598" s="307" t="s">
        <v>10402</v>
      </c>
      <c r="B598" s="308" t="s">
        <v>6425</v>
      </c>
      <c r="C598" s="325" t="s">
        <v>1916</v>
      </c>
      <c r="D598" s="310" t="s">
        <v>10572</v>
      </c>
      <c r="E598" s="322" t="s">
        <v>4306</v>
      </c>
      <c r="F598" s="293"/>
      <c r="G598" s="293"/>
      <c r="H598" s="294">
        <v>28</v>
      </c>
      <c r="I598" s="294" t="str">
        <f>IFERROR(_xlfn.IFNA(VLOOKUP($D:$D,history!$I:$Y,3,0),VLOOKUP(E:E,history!$H:$Y,4,0)),"--")</f>
        <v>--</v>
      </c>
      <c r="J598" s="282" t="s">
        <v>9868</v>
      </c>
      <c r="K598" s="282" t="str">
        <f t="shared" si="108"/>
        <v/>
      </c>
      <c r="L598" s="326">
        <f t="shared" si="111"/>
        <v>3840</v>
      </c>
      <c r="M598" s="326">
        <v>3840</v>
      </c>
      <c r="N598" s="297" t="str">
        <f>_xlfn.IFNA(VLOOKUP($E:$E,'1'!$A:$E,3,0),"")</f>
        <v/>
      </c>
      <c r="O598" s="297" t="str">
        <f>_xlfn.IFNA(VLOOKUP($E:$E,'2'!$A:$E,3,0),"")</f>
        <v/>
      </c>
      <c r="P598" s="297" t="str">
        <f>_xlfn.IFNA(VLOOKUP($E:$E,'3'!$A:$D,3,0),"")</f>
        <v/>
      </c>
      <c r="Q598" s="297" t="str">
        <f>_xlfn.IFNA(VLOOKUP($E:$E,'4'!$A:$F,3,0),"")</f>
        <v/>
      </c>
      <c r="R598" s="297" t="str">
        <f>_xlfn.IFNA(VLOOKUP($E:$E,'5'!$A:$F,3,0),"")</f>
        <v/>
      </c>
      <c r="S598" s="297" t="str">
        <f>_xlfn.IFNA(VLOOKUP($E:$E,'6'!$A:$F,3,0),"")</f>
        <v/>
      </c>
      <c r="T598" s="313">
        <v>1</v>
      </c>
      <c r="U598" s="313">
        <v>1</v>
      </c>
      <c r="V598" s="313">
        <v>1</v>
      </c>
      <c r="W598" s="314">
        <v>5.15</v>
      </c>
      <c r="X598" s="315">
        <v>0.05</v>
      </c>
      <c r="Y598" s="749">
        <v>5750</v>
      </c>
      <c r="Z598" s="332" t="s">
        <v>5283</v>
      </c>
      <c r="AA598" s="316" t="s">
        <v>393</v>
      </c>
      <c r="AB598" s="282" t="s">
        <v>9163</v>
      </c>
      <c r="AC598" s="317" t="s">
        <v>2104</v>
      </c>
      <c r="AD598" s="318" t="s">
        <v>1917</v>
      </c>
      <c r="AE598" s="319" t="s">
        <v>2478</v>
      </c>
      <c r="AF598" s="319" t="s">
        <v>11320</v>
      </c>
      <c r="AG598" s="320">
        <v>99.23</v>
      </c>
      <c r="AH598" s="321">
        <f t="shared" si="112"/>
        <v>0</v>
      </c>
      <c r="AI598" s="287">
        <f>_xlfn.IFNA(VLOOKUP(AD:AD,грп!B:C,2,0),0)</f>
        <v>0</v>
      </c>
      <c r="AJ598" s="607">
        <v>10</v>
      </c>
      <c r="AK598" s="672" t="str">
        <f t="shared" si="107"/>
        <v>спеццена</v>
      </c>
      <c r="AL598" s="174"/>
    </row>
    <row r="599" spans="1:38" s="4" customFormat="1" ht="12" customHeight="1" outlineLevel="1" x14ac:dyDescent="0.35">
      <c r="A599" s="307" t="s">
        <v>10402</v>
      </c>
      <c r="B599" s="308" t="s">
        <v>6426</v>
      </c>
      <c r="C599" s="325" t="s">
        <v>1916</v>
      </c>
      <c r="D599" s="310" t="s">
        <v>10573</v>
      </c>
      <c r="E599" s="322" t="s">
        <v>5432</v>
      </c>
      <c r="F599" s="293"/>
      <c r="G599" s="293"/>
      <c r="H599" s="294">
        <v>46</v>
      </c>
      <c r="I599" s="294" t="str">
        <f>IFERROR(_xlfn.IFNA(VLOOKUP($D:$D,history!$I:$Y,3,0),VLOOKUP(E:E,history!$H:$Y,4,0)),"--")</f>
        <v>--</v>
      </c>
      <c r="J599" s="282" t="s">
        <v>9868</v>
      </c>
      <c r="K599" s="282" t="str">
        <f t="shared" si="108"/>
        <v/>
      </c>
      <c r="L599" s="326">
        <f t="shared" si="111"/>
        <v>3020</v>
      </c>
      <c r="M599" s="326">
        <v>3020</v>
      </c>
      <c r="N599" s="297" t="str">
        <f>_xlfn.IFNA(VLOOKUP($E:$E,'1'!$A:$E,3,0),"")</f>
        <v/>
      </c>
      <c r="O599" s="297" t="str">
        <f>_xlfn.IFNA(VLOOKUP($E:$E,'2'!$A:$E,3,0),"")</f>
        <v/>
      </c>
      <c r="P599" s="297" t="str">
        <f>_xlfn.IFNA(VLOOKUP($E:$E,'3'!$A:$D,3,0),"")</f>
        <v/>
      </c>
      <c r="Q599" s="297" t="str">
        <f>_xlfn.IFNA(VLOOKUP($E:$E,'4'!$A:$F,3,0),"")</f>
        <v/>
      </c>
      <c r="R599" s="297" t="str">
        <f>_xlfn.IFNA(VLOOKUP($E:$E,'5'!$A:$F,3,0),"")</f>
        <v/>
      </c>
      <c r="S599" s="297" t="str">
        <f>_xlfn.IFNA(VLOOKUP($E:$E,'6'!$A:$F,3,0),"")</f>
        <v/>
      </c>
      <c r="T599" s="313">
        <v>1</v>
      </c>
      <c r="U599" s="313">
        <v>1</v>
      </c>
      <c r="V599" s="313">
        <v>1</v>
      </c>
      <c r="W599" s="314">
        <v>3.6</v>
      </c>
      <c r="X599" s="315">
        <v>0.03</v>
      </c>
      <c r="Y599" s="749">
        <v>4590</v>
      </c>
      <c r="Z599" s="332" t="s">
        <v>5283</v>
      </c>
      <c r="AA599" s="316" t="s">
        <v>393</v>
      </c>
      <c r="AB599" s="282" t="s">
        <v>9163</v>
      </c>
      <c r="AC599" s="317" t="s">
        <v>2104</v>
      </c>
      <c r="AD599" s="318" t="s">
        <v>1917</v>
      </c>
      <c r="AE599" s="319" t="s">
        <v>2478</v>
      </c>
      <c r="AF599" s="319" t="s">
        <v>11320</v>
      </c>
      <c r="AG599" s="320">
        <v>84.89</v>
      </c>
      <c r="AH599" s="321">
        <f t="shared" si="112"/>
        <v>0</v>
      </c>
      <c r="AI599" s="287">
        <f>_xlfn.IFNA(VLOOKUP(AD:AD,грп!B:C,2,0),0)</f>
        <v>0</v>
      </c>
      <c r="AJ599" s="607">
        <v>5</v>
      </c>
      <c r="AK599" s="672" t="str">
        <f t="shared" si="107"/>
        <v>спеццена</v>
      </c>
      <c r="AL599" s="174"/>
    </row>
    <row r="600" spans="1:38" s="4" customFormat="1" ht="12" customHeight="1" outlineLevel="1" x14ac:dyDescent="0.35">
      <c r="A600" s="307" t="s">
        <v>10402</v>
      </c>
      <c r="B600" s="308" t="s">
        <v>6427</v>
      </c>
      <c r="C600" s="325" t="s">
        <v>1916</v>
      </c>
      <c r="D600" s="310" t="s">
        <v>10574</v>
      </c>
      <c r="E600" s="322" t="s">
        <v>5433</v>
      </c>
      <c r="F600" s="293"/>
      <c r="G600" s="293"/>
      <c r="H600" s="294">
        <v>77</v>
      </c>
      <c r="I600" s="294" t="str">
        <f>IFERROR(_xlfn.IFNA(VLOOKUP($D:$D,history!$I:$Y,3,0),VLOOKUP(E:E,history!$H:$Y,4,0)),"--")</f>
        <v>--</v>
      </c>
      <c r="J600" s="282" t="s">
        <v>9868</v>
      </c>
      <c r="K600" s="282" t="str">
        <f t="shared" si="108"/>
        <v/>
      </c>
      <c r="L600" s="326">
        <f t="shared" si="111"/>
        <v>3690</v>
      </c>
      <c r="M600" s="326">
        <v>3690</v>
      </c>
      <c r="N600" s="297" t="str">
        <f>_xlfn.IFNA(VLOOKUP($E:$E,'1'!$A:$E,3,0),"")</f>
        <v/>
      </c>
      <c r="O600" s="297" t="str">
        <f>_xlfn.IFNA(VLOOKUP($E:$E,'2'!$A:$E,3,0),"")</f>
        <v/>
      </c>
      <c r="P600" s="297" t="str">
        <f>_xlfn.IFNA(VLOOKUP($E:$E,'3'!$A:$D,3,0),"")</f>
        <v/>
      </c>
      <c r="Q600" s="297" t="str">
        <f>_xlfn.IFNA(VLOOKUP($E:$E,'4'!$A:$F,3,0),"")</f>
        <v/>
      </c>
      <c r="R600" s="297" t="str">
        <f>_xlfn.IFNA(VLOOKUP($E:$E,'5'!$A:$F,3,0),"")</f>
        <v/>
      </c>
      <c r="S600" s="297" t="str">
        <f>_xlfn.IFNA(VLOOKUP($E:$E,'6'!$A:$F,3,0),"")</f>
        <v/>
      </c>
      <c r="T600" s="313">
        <v>1</v>
      </c>
      <c r="U600" s="313">
        <v>1</v>
      </c>
      <c r="V600" s="313">
        <v>1</v>
      </c>
      <c r="W600" s="314">
        <v>4.2</v>
      </c>
      <c r="X600" s="315">
        <v>0.03</v>
      </c>
      <c r="Y600" s="749">
        <v>5390</v>
      </c>
      <c r="Z600" s="332" t="s">
        <v>5283</v>
      </c>
      <c r="AA600" s="316" t="s">
        <v>10391</v>
      </c>
      <c r="AB600" s="282" t="s">
        <v>9163</v>
      </c>
      <c r="AC600" s="317" t="s">
        <v>2104</v>
      </c>
      <c r="AD600" s="318" t="s">
        <v>1917</v>
      </c>
      <c r="AE600" s="319" t="s">
        <v>2478</v>
      </c>
      <c r="AF600" s="319" t="s">
        <v>11320</v>
      </c>
      <c r="AG600" s="320">
        <v>94.82</v>
      </c>
      <c r="AH600" s="321">
        <f t="shared" si="112"/>
        <v>0</v>
      </c>
      <c r="AI600" s="287">
        <f>_xlfn.IFNA(VLOOKUP(AD:AD,грп!B:C,2,0),0)</f>
        <v>0</v>
      </c>
      <c r="AJ600" s="607">
        <v>10</v>
      </c>
      <c r="AK600" s="672" t="str">
        <f t="shared" si="107"/>
        <v>спеццена</v>
      </c>
      <c r="AL600" s="174"/>
    </row>
    <row r="601" spans="1:38" s="4" customFormat="1" ht="12" customHeight="1" outlineLevel="1" x14ac:dyDescent="0.35">
      <c r="A601" s="307" t="s">
        <v>10402</v>
      </c>
      <c r="B601" s="308" t="s">
        <v>6428</v>
      </c>
      <c r="C601" s="325" t="s">
        <v>1916</v>
      </c>
      <c r="D601" s="310" t="s">
        <v>10575</v>
      </c>
      <c r="E601" s="322" t="s">
        <v>5434</v>
      </c>
      <c r="F601" s="293"/>
      <c r="G601" s="293"/>
      <c r="H601" s="294">
        <v>46</v>
      </c>
      <c r="I601" s="294" t="str">
        <f>IFERROR(_xlfn.IFNA(VLOOKUP($D:$D,history!$I:$Y,3,0),VLOOKUP(E:E,history!$H:$Y,4,0)),"--")</f>
        <v>--</v>
      </c>
      <c r="J601" s="282" t="s">
        <v>9868</v>
      </c>
      <c r="K601" s="282" t="str">
        <f t="shared" si="108"/>
        <v/>
      </c>
      <c r="L601" s="326">
        <f t="shared" si="111"/>
        <v>4140</v>
      </c>
      <c r="M601" s="326">
        <v>4140</v>
      </c>
      <c r="N601" s="297" t="str">
        <f>_xlfn.IFNA(VLOOKUP($E:$E,'1'!$A:$E,3,0),"")</f>
        <v/>
      </c>
      <c r="O601" s="297" t="str">
        <f>_xlfn.IFNA(VLOOKUP($E:$E,'2'!$A:$E,3,0),"")</f>
        <v/>
      </c>
      <c r="P601" s="297" t="str">
        <f>_xlfn.IFNA(VLOOKUP($E:$E,'3'!$A:$D,3,0),"")</f>
        <v/>
      </c>
      <c r="Q601" s="297" t="str">
        <f>_xlfn.IFNA(VLOOKUP($E:$E,'4'!$A:$F,3,0),"")</f>
        <v/>
      </c>
      <c r="R601" s="297" t="str">
        <f>_xlfn.IFNA(VLOOKUP($E:$E,'5'!$A:$F,3,0),"")</f>
        <v/>
      </c>
      <c r="S601" s="297" t="str">
        <f>_xlfn.IFNA(VLOOKUP($E:$E,'6'!$A:$F,3,0),"")</f>
        <v/>
      </c>
      <c r="T601" s="313">
        <v>1</v>
      </c>
      <c r="U601" s="313">
        <v>1</v>
      </c>
      <c r="V601" s="313">
        <v>1</v>
      </c>
      <c r="W601" s="314">
        <v>4.4000000000000004</v>
      </c>
      <c r="X601" s="315">
        <v>0.05</v>
      </c>
      <c r="Y601" s="749">
        <v>6150</v>
      </c>
      <c r="Z601" s="332" t="s">
        <v>5283</v>
      </c>
      <c r="AA601" s="316" t="s">
        <v>393</v>
      </c>
      <c r="AB601" s="282" t="s">
        <v>9163</v>
      </c>
      <c r="AC601" s="317" t="s">
        <v>2104</v>
      </c>
      <c r="AD601" s="318" t="s">
        <v>1917</v>
      </c>
      <c r="AE601" s="319" t="s">
        <v>2478</v>
      </c>
      <c r="AF601" s="319" t="s">
        <v>11320</v>
      </c>
      <c r="AG601" s="320">
        <v>105.84</v>
      </c>
      <c r="AH601" s="321">
        <f t="shared" si="112"/>
        <v>0</v>
      </c>
      <c r="AI601" s="287">
        <f>_xlfn.IFNA(VLOOKUP(AD:AD,грп!B:C,2,0),0)</f>
        <v>0</v>
      </c>
      <c r="AJ601" s="607">
        <v>11</v>
      </c>
      <c r="AK601" s="672" t="str">
        <f t="shared" si="107"/>
        <v>спеццена</v>
      </c>
      <c r="AL601" s="174"/>
    </row>
    <row r="602" spans="1:38" s="4" customFormat="1" ht="12" customHeight="1" outlineLevel="1" x14ac:dyDescent="0.35">
      <c r="A602" s="307" t="s">
        <v>10402</v>
      </c>
      <c r="B602" s="308" t="s">
        <v>6429</v>
      </c>
      <c r="C602" s="325" t="s">
        <v>1916</v>
      </c>
      <c r="D602" s="310" t="s">
        <v>10576</v>
      </c>
      <c r="E602" s="322" t="s">
        <v>5323</v>
      </c>
      <c r="F602" s="293"/>
      <c r="G602" s="293"/>
      <c r="H602" s="294">
        <v>8</v>
      </c>
      <c r="I602" s="294" t="str">
        <f>IFERROR(_xlfn.IFNA(VLOOKUP($D:$D,history!$I:$Y,3,0),VLOOKUP(E:E,history!$H:$Y,4,0)),"--")</f>
        <v>--</v>
      </c>
      <c r="J602" s="282" t="s">
        <v>9870</v>
      </c>
      <c r="K602" s="282" t="str">
        <f t="shared" si="108"/>
        <v/>
      </c>
      <c r="L602" s="326">
        <f t="shared" si="111"/>
        <v>4220</v>
      </c>
      <c r="M602" s="326">
        <v>4220</v>
      </c>
      <c r="N602" s="297" t="str">
        <f>_xlfn.IFNA(VLOOKUP($E:$E,'1'!$A:$E,3,0),"")</f>
        <v/>
      </c>
      <c r="O602" s="297" t="str">
        <f>_xlfn.IFNA(VLOOKUP($E:$E,'2'!$A:$E,3,0),"")</f>
        <v/>
      </c>
      <c r="P602" s="297" t="str">
        <f>_xlfn.IFNA(VLOOKUP($E:$E,'3'!$A:$D,3,0),"")</f>
        <v/>
      </c>
      <c r="Q602" s="297" t="str">
        <f>_xlfn.IFNA(VLOOKUP($E:$E,'4'!$A:$F,3,0),"")</f>
        <v/>
      </c>
      <c r="R602" s="297" t="str">
        <f>_xlfn.IFNA(VLOOKUP($E:$E,'5'!$A:$F,3,0),"")</f>
        <v/>
      </c>
      <c r="S602" s="297" t="str">
        <f>_xlfn.IFNA(VLOOKUP($E:$E,'6'!$A:$F,3,0),"")</f>
        <v/>
      </c>
      <c r="T602" s="313">
        <v>1</v>
      </c>
      <c r="U602" s="313">
        <v>1</v>
      </c>
      <c r="V602" s="313">
        <v>1</v>
      </c>
      <c r="W602" s="314">
        <v>5.0999999999999996</v>
      </c>
      <c r="X602" s="315">
        <v>3.9410000000000001E-2</v>
      </c>
      <c r="Y602" s="749">
        <v>5950</v>
      </c>
      <c r="Z602" s="282"/>
      <c r="AA602" s="316" t="s">
        <v>393</v>
      </c>
      <c r="AB602" s="282" t="s">
        <v>9163</v>
      </c>
      <c r="AC602" s="317" t="s">
        <v>2104</v>
      </c>
      <c r="AD602" s="318" t="s">
        <v>1917</v>
      </c>
      <c r="AE602" s="319" t="s">
        <v>2478</v>
      </c>
      <c r="AF602" s="319" t="s">
        <v>11323</v>
      </c>
      <c r="AG602" s="320">
        <v>103</v>
      </c>
      <c r="AH602" s="321">
        <f t="shared" si="112"/>
        <v>0</v>
      </c>
      <c r="AI602" s="287">
        <f>_xlfn.IFNA(VLOOKUP(AD:AD,грп!B:C,2,0),0)</f>
        <v>0</v>
      </c>
      <c r="AJ602" s="607">
        <v>0</v>
      </c>
      <c r="AK602" s="672" t="str">
        <f t="shared" si="107"/>
        <v>спеццена</v>
      </c>
      <c r="AL602" s="174"/>
    </row>
    <row r="603" spans="1:38" s="4" customFormat="1" ht="12" customHeight="1" outlineLevel="1" x14ac:dyDescent="0.35">
      <c r="A603" s="307" t="s">
        <v>10402</v>
      </c>
      <c r="B603" s="308" t="s">
        <v>6430</v>
      </c>
      <c r="C603" s="325" t="s">
        <v>1916</v>
      </c>
      <c r="D603" s="310" t="s">
        <v>10577</v>
      </c>
      <c r="E603" s="322" t="s">
        <v>5324</v>
      </c>
      <c r="F603" s="293"/>
      <c r="G603" s="293"/>
      <c r="H603" s="294">
        <v>7</v>
      </c>
      <c r="I603" s="294" t="str">
        <f>IFERROR(_xlfn.IFNA(VLOOKUP($D:$D,history!$I:$Y,3,0),VLOOKUP(E:E,history!$H:$Y,4,0)),"--")</f>
        <v>--</v>
      </c>
      <c r="J603" s="282" t="s">
        <v>9870</v>
      </c>
      <c r="K603" s="282" t="str">
        <f t="shared" si="108"/>
        <v/>
      </c>
      <c r="L603" s="326">
        <f t="shared" si="111"/>
        <v>4940</v>
      </c>
      <c r="M603" s="326">
        <v>4940</v>
      </c>
      <c r="N603" s="297" t="str">
        <f>_xlfn.IFNA(VLOOKUP($E:$E,'1'!$A:$E,3,0),"")</f>
        <v/>
      </c>
      <c r="O603" s="297" t="str">
        <f>_xlfn.IFNA(VLOOKUP($E:$E,'2'!$A:$E,3,0),"")</f>
        <v/>
      </c>
      <c r="P603" s="297" t="str">
        <f>_xlfn.IFNA(VLOOKUP($E:$E,'3'!$A:$D,3,0),"")</f>
        <v/>
      </c>
      <c r="Q603" s="297" t="str">
        <f>_xlfn.IFNA(VLOOKUP($E:$E,'4'!$A:$F,3,0),"")</f>
        <v/>
      </c>
      <c r="R603" s="297" t="str">
        <f>_xlfn.IFNA(VLOOKUP($E:$E,'5'!$A:$F,3,0),"")</f>
        <v/>
      </c>
      <c r="S603" s="297" t="str">
        <f>_xlfn.IFNA(VLOOKUP($E:$E,'6'!$A:$F,3,0),"")</f>
        <v/>
      </c>
      <c r="T603" s="313">
        <v>1</v>
      </c>
      <c r="U603" s="313">
        <v>1</v>
      </c>
      <c r="V603" s="313">
        <v>1</v>
      </c>
      <c r="W603" s="314">
        <v>6.3</v>
      </c>
      <c r="X603" s="315">
        <v>4.91816921E-2</v>
      </c>
      <c r="Y603" s="749">
        <v>6950</v>
      </c>
      <c r="Z603" s="282"/>
      <c r="AA603" s="316" t="s">
        <v>393</v>
      </c>
      <c r="AB603" s="282" t="s">
        <v>9163</v>
      </c>
      <c r="AC603" s="317" t="s">
        <v>2104</v>
      </c>
      <c r="AD603" s="318" t="s">
        <v>1917</v>
      </c>
      <c r="AE603" s="319" t="s">
        <v>2478</v>
      </c>
      <c r="AF603" s="319" t="s">
        <v>11323</v>
      </c>
      <c r="AG603" s="320">
        <v>121.67</v>
      </c>
      <c r="AH603" s="321">
        <f t="shared" si="112"/>
        <v>0</v>
      </c>
      <c r="AI603" s="287">
        <f>_xlfn.IFNA(VLOOKUP(AD:AD,грп!B:C,2,0),0)</f>
        <v>0</v>
      </c>
      <c r="AJ603" s="607">
        <v>0</v>
      </c>
      <c r="AK603" s="672" t="str">
        <f t="shared" si="107"/>
        <v>спеццена</v>
      </c>
      <c r="AL603" s="174"/>
    </row>
    <row r="604" spans="1:38" s="4" customFormat="1" ht="12" customHeight="1" outlineLevel="1" x14ac:dyDescent="0.35">
      <c r="A604" s="307" t="s">
        <v>10402</v>
      </c>
      <c r="B604" s="308" t="s">
        <v>6431</v>
      </c>
      <c r="C604" s="325" t="s">
        <v>1916</v>
      </c>
      <c r="D604" s="310" t="s">
        <v>10578</v>
      </c>
      <c r="E604" s="322" t="s">
        <v>5325</v>
      </c>
      <c r="F604" s="293"/>
      <c r="G604" s="293"/>
      <c r="H604" s="294"/>
      <c r="I604" s="294" t="str">
        <f>IFERROR(_xlfn.IFNA(VLOOKUP($D:$D,history!$I:$Y,3,0),VLOOKUP(E:E,history!$H:$Y,4,0)),"--")</f>
        <v>--</v>
      </c>
      <c r="J604" s="282" t="s">
        <v>9868</v>
      </c>
      <c r="K604" s="282" t="str">
        <f t="shared" si="108"/>
        <v/>
      </c>
      <c r="L604" s="326">
        <f t="shared" si="111"/>
        <v>5610</v>
      </c>
      <c r="M604" s="326">
        <v>5610</v>
      </c>
      <c r="N604" s="297" t="str">
        <f>_xlfn.IFNA(VLOOKUP($E:$E,'1'!$A:$E,3,0),"")</f>
        <v/>
      </c>
      <c r="O604" s="297" t="str">
        <f>_xlfn.IFNA(VLOOKUP($E:$E,'2'!$A:$E,3,0),"")</f>
        <v/>
      </c>
      <c r="P604" s="297" t="str">
        <f>_xlfn.IFNA(VLOOKUP($E:$E,'3'!$A:$D,3,0),"")</f>
        <v/>
      </c>
      <c r="Q604" s="297" t="str">
        <f>_xlfn.IFNA(VLOOKUP($E:$E,'4'!$A:$F,3,0),"")</f>
        <v/>
      </c>
      <c r="R604" s="297" t="str">
        <f>_xlfn.IFNA(VLOOKUP($E:$E,'5'!$A:$F,3,0),"")</f>
        <v/>
      </c>
      <c r="S604" s="297" t="str">
        <f>_xlfn.IFNA(VLOOKUP($E:$E,'6'!$A:$F,3,0),"")</f>
        <v/>
      </c>
      <c r="T604" s="313">
        <v>1</v>
      </c>
      <c r="U604" s="313">
        <v>1</v>
      </c>
      <c r="V604" s="313">
        <v>1</v>
      </c>
      <c r="W604" s="314">
        <v>6.2</v>
      </c>
      <c r="X604" s="315">
        <v>5.45E-2</v>
      </c>
      <c r="Y604" s="749">
        <v>7850</v>
      </c>
      <c r="Z604" s="282"/>
      <c r="AA604" s="316" t="s">
        <v>10395</v>
      </c>
      <c r="AB604" s="282" t="s">
        <v>9164</v>
      </c>
      <c r="AC604" s="317" t="s">
        <v>2104</v>
      </c>
      <c r="AD604" s="318" t="s">
        <v>1917</v>
      </c>
      <c r="AE604" s="319" t="s">
        <v>2478</v>
      </c>
      <c r="AF604" s="319" t="s">
        <v>11323</v>
      </c>
      <c r="AG604" s="320">
        <v>140</v>
      </c>
      <c r="AH604" s="321">
        <f t="shared" si="112"/>
        <v>0</v>
      </c>
      <c r="AI604" s="287">
        <f>_xlfn.IFNA(VLOOKUP(AD:AD,грп!B:C,2,0),0)</f>
        <v>0</v>
      </c>
      <c r="AJ604" s="607">
        <v>115</v>
      </c>
      <c r="AK604" s="672" t="str">
        <f t="shared" si="107"/>
        <v>спеццена</v>
      </c>
      <c r="AL604" s="174"/>
    </row>
    <row r="605" spans="1:38" s="4" customFormat="1" ht="12" customHeight="1" outlineLevel="1" x14ac:dyDescent="0.35">
      <c r="A605" s="307" t="s">
        <v>10402</v>
      </c>
      <c r="B605" s="308" t="s">
        <v>6432</v>
      </c>
      <c r="C605" s="325" t="s">
        <v>1916</v>
      </c>
      <c r="D605" s="310" t="s">
        <v>10579</v>
      </c>
      <c r="E605" s="322" t="s">
        <v>5326</v>
      </c>
      <c r="F605" s="293"/>
      <c r="G605" s="293"/>
      <c r="H605" s="294">
        <v>5</v>
      </c>
      <c r="I605" s="294" t="str">
        <f>IFERROR(_xlfn.IFNA(VLOOKUP($D:$D,history!$I:$Y,3,0),VLOOKUP(E:E,history!$H:$Y,4,0)),"--")</f>
        <v>--</v>
      </c>
      <c r="J605" s="282" t="s">
        <v>9868</v>
      </c>
      <c r="K605" s="282" t="str">
        <f t="shared" si="108"/>
        <v/>
      </c>
      <c r="L605" s="326">
        <f t="shared" si="111"/>
        <v>5340</v>
      </c>
      <c r="M605" s="326">
        <v>5340</v>
      </c>
      <c r="N605" s="297" t="str">
        <f>_xlfn.IFNA(VLOOKUP($E:$E,'1'!$A:$E,3,0),"")</f>
        <v/>
      </c>
      <c r="O605" s="297" t="str">
        <f>_xlfn.IFNA(VLOOKUP($E:$E,'2'!$A:$E,3,0),"")</f>
        <v/>
      </c>
      <c r="P605" s="297" t="str">
        <f>_xlfn.IFNA(VLOOKUP($E:$E,'3'!$A:$D,3,0),"")</f>
        <v/>
      </c>
      <c r="Q605" s="297" t="str">
        <f>_xlfn.IFNA(VLOOKUP($E:$E,'4'!$A:$F,3,0),"")</f>
        <v/>
      </c>
      <c r="R605" s="297" t="str">
        <f>_xlfn.IFNA(VLOOKUP($E:$E,'5'!$A:$F,3,0),"")</f>
        <v/>
      </c>
      <c r="S605" s="297" t="str">
        <f>_xlfn.IFNA(VLOOKUP($E:$E,'6'!$A:$F,3,0),"")</f>
        <v/>
      </c>
      <c r="T605" s="313">
        <v>1</v>
      </c>
      <c r="U605" s="313">
        <v>1</v>
      </c>
      <c r="V605" s="313">
        <v>1</v>
      </c>
      <c r="W605" s="314">
        <v>7.2</v>
      </c>
      <c r="X605" s="315">
        <v>5.8959999999999999E-2</v>
      </c>
      <c r="Y605" s="749">
        <v>7490</v>
      </c>
      <c r="Z605" s="282"/>
      <c r="AA605" s="316" t="s">
        <v>393</v>
      </c>
      <c r="AB605" s="282" t="s">
        <v>9163</v>
      </c>
      <c r="AC605" s="317" t="s">
        <v>2104</v>
      </c>
      <c r="AD605" s="318" t="s">
        <v>1917</v>
      </c>
      <c r="AE605" s="319" t="s">
        <v>2478</v>
      </c>
      <c r="AF605" s="319" t="s">
        <v>11323</v>
      </c>
      <c r="AG605" s="320">
        <v>135</v>
      </c>
      <c r="AH605" s="321">
        <f t="shared" si="112"/>
        <v>0</v>
      </c>
      <c r="AI605" s="287">
        <f>_xlfn.IFNA(VLOOKUP(AD:AD,грп!B:C,2,0),0)</f>
        <v>0</v>
      </c>
      <c r="AJ605" s="607">
        <v>0</v>
      </c>
      <c r="AK605" s="672" t="str">
        <f t="shared" si="107"/>
        <v>спеццена</v>
      </c>
      <c r="AL605" s="174"/>
    </row>
    <row r="606" spans="1:38" s="4" customFormat="1" ht="12" customHeight="1" outlineLevel="1" x14ac:dyDescent="0.35">
      <c r="A606" s="307" t="s">
        <v>339</v>
      </c>
      <c r="B606" s="308" t="s">
        <v>6433</v>
      </c>
      <c r="C606" s="325" t="s">
        <v>1916</v>
      </c>
      <c r="D606" s="310" t="s">
        <v>10580</v>
      </c>
      <c r="E606" s="322" t="s">
        <v>4346</v>
      </c>
      <c r="F606" s="293"/>
      <c r="G606" s="293"/>
      <c r="H606" s="294">
        <v>9</v>
      </c>
      <c r="I606" s="294" t="str">
        <f>IFERROR(_xlfn.IFNA(VLOOKUP($D:$D,history!$I:$Y,3,0),VLOOKUP(E:E,history!$H:$Y,4,0)),"--")</f>
        <v>--</v>
      </c>
      <c r="J606" s="282" t="s">
        <v>5946</v>
      </c>
      <c r="K606" s="282" t="str">
        <f t="shared" si="108"/>
        <v/>
      </c>
      <c r="L606" s="326">
        <f t="shared" si="111"/>
        <v>1110</v>
      </c>
      <c r="M606" s="326">
        <v>1110</v>
      </c>
      <c r="N606" s="297" t="str">
        <f>_xlfn.IFNA(VLOOKUP($E:$E,'1'!$A:$E,3,0),"")</f>
        <v/>
      </c>
      <c r="O606" s="297" t="str">
        <f>_xlfn.IFNA(VLOOKUP($E:$E,'2'!$A:$E,3,0),"")</f>
        <v/>
      </c>
      <c r="P606" s="297" t="str">
        <f>_xlfn.IFNA(VLOOKUP($E:$E,'3'!$A:$D,3,0),"")</f>
        <v/>
      </c>
      <c r="Q606" s="297" t="str">
        <f>_xlfn.IFNA(VLOOKUP($E:$E,'4'!$A:$F,3,0),"")</f>
        <v/>
      </c>
      <c r="R606" s="297" t="str">
        <f>_xlfn.IFNA(VLOOKUP($E:$E,'5'!$A:$F,3,0),"")</f>
        <v/>
      </c>
      <c r="S606" s="297" t="str">
        <f>_xlfn.IFNA(VLOOKUP($E:$E,'6'!$A:$F,3,0),"")</f>
        <v/>
      </c>
      <c r="T606" s="313">
        <v>1</v>
      </c>
      <c r="U606" s="313">
        <v>1</v>
      </c>
      <c r="V606" s="313">
        <v>8</v>
      </c>
      <c r="W606" s="314">
        <v>1.3480000000000001</v>
      </c>
      <c r="X606" s="315">
        <v>1.03E-2</v>
      </c>
      <c r="Y606" s="749">
        <v>1550</v>
      </c>
      <c r="Z606" s="282"/>
      <c r="AA606" s="316" t="s">
        <v>10390</v>
      </c>
      <c r="AB606" s="282" t="s">
        <v>9163</v>
      </c>
      <c r="AC606" s="317" t="s">
        <v>2104</v>
      </c>
      <c r="AD606" s="318" t="s">
        <v>1917</v>
      </c>
      <c r="AE606" s="319" t="s">
        <v>2478</v>
      </c>
      <c r="AF606" s="319" t="s">
        <v>11320</v>
      </c>
      <c r="AG606" s="320">
        <v>30.36</v>
      </c>
      <c r="AH606" s="321">
        <f t="shared" si="112"/>
        <v>0</v>
      </c>
      <c r="AI606" s="287">
        <f>_xlfn.IFNA(VLOOKUP(AD:AD,грп!B:C,2,0),0)</f>
        <v>0</v>
      </c>
      <c r="AJ606" s="607">
        <v>0</v>
      </c>
      <c r="AK606" s="672" t="str">
        <f t="shared" si="107"/>
        <v>спеццена</v>
      </c>
      <c r="AL606" s="174"/>
    </row>
    <row r="607" spans="1:38" s="4" customFormat="1" ht="12" customHeight="1" outlineLevel="1" x14ac:dyDescent="0.35">
      <c r="A607" s="307" t="s">
        <v>339</v>
      </c>
      <c r="B607" s="308" t="s">
        <v>6434</v>
      </c>
      <c r="C607" s="325" t="s">
        <v>1916</v>
      </c>
      <c r="D607" s="310" t="s">
        <v>4347</v>
      </c>
      <c r="E607" s="322" t="s">
        <v>4348</v>
      </c>
      <c r="F607" s="293"/>
      <c r="G607" s="293"/>
      <c r="H607" s="294">
        <v>35</v>
      </c>
      <c r="I607" s="294" t="str">
        <f>IFERROR(_xlfn.IFNA(VLOOKUP($D:$D,history!$I:$Y,3,0),VLOOKUP(E:E,history!$H:$Y,4,0)),"--")</f>
        <v>--</v>
      </c>
      <c r="J607" s="282" t="s">
        <v>9869</v>
      </c>
      <c r="K607" s="282" t="str">
        <f t="shared" si="108"/>
        <v/>
      </c>
      <c r="L607" s="326">
        <f t="shared" si="111"/>
        <v>1430</v>
      </c>
      <c r="M607" s="326">
        <v>1430</v>
      </c>
      <c r="N607" s="297" t="str">
        <f>_xlfn.IFNA(VLOOKUP($E:$E,'1'!$A:$E,3,0),"")</f>
        <v/>
      </c>
      <c r="O607" s="297" t="str">
        <f>_xlfn.IFNA(VLOOKUP($E:$E,'2'!$A:$E,3,0),"")</f>
        <v/>
      </c>
      <c r="P607" s="297" t="str">
        <f>_xlfn.IFNA(VLOOKUP($E:$E,'3'!$A:$D,3,0),"")</f>
        <v/>
      </c>
      <c r="Q607" s="297" t="str">
        <f>_xlfn.IFNA(VLOOKUP($E:$E,'4'!$A:$F,3,0),"")</f>
        <v/>
      </c>
      <c r="R607" s="297" t="str">
        <f>_xlfn.IFNA(VLOOKUP($E:$E,'5'!$A:$F,3,0),"")</f>
        <v/>
      </c>
      <c r="S607" s="297" t="str">
        <f>_xlfn.IFNA(VLOOKUP($E:$E,'6'!$A:$F,3,0),"")</f>
        <v/>
      </c>
      <c r="T607" s="313">
        <v>1</v>
      </c>
      <c r="U607" s="313">
        <v>1</v>
      </c>
      <c r="V607" s="313">
        <v>1</v>
      </c>
      <c r="W607" s="314">
        <v>2</v>
      </c>
      <c r="X607" s="315">
        <v>2.3740000000000001E-2</v>
      </c>
      <c r="Y607" s="749">
        <v>2050</v>
      </c>
      <c r="Z607" s="282"/>
      <c r="AA607" s="316" t="s">
        <v>10390</v>
      </c>
      <c r="AB607" s="282" t="s">
        <v>9163</v>
      </c>
      <c r="AC607" s="317" t="s">
        <v>2104</v>
      </c>
      <c r="AD607" s="318" t="s">
        <v>1917</v>
      </c>
      <c r="AE607" s="319" t="s">
        <v>2478</v>
      </c>
      <c r="AF607" s="319" t="s">
        <v>11322</v>
      </c>
      <c r="AG607" s="320">
        <v>39.28</v>
      </c>
      <c r="AH607" s="321">
        <f t="shared" si="112"/>
        <v>0</v>
      </c>
      <c r="AI607" s="287">
        <f>_xlfn.IFNA(VLOOKUP(AD:AD,грп!B:C,2,0),0)</f>
        <v>0</v>
      </c>
      <c r="AJ607" s="607">
        <v>4</v>
      </c>
      <c r="AK607" s="672" t="str">
        <f t="shared" si="107"/>
        <v>спеццена</v>
      </c>
      <c r="AL607" s="174"/>
    </row>
    <row r="608" spans="1:38" s="4" customFormat="1" ht="12" customHeight="1" outlineLevel="1" x14ac:dyDescent="0.35">
      <c r="A608" s="307" t="s">
        <v>339</v>
      </c>
      <c r="B608" s="308" t="s">
        <v>6435</v>
      </c>
      <c r="C608" s="325" t="s">
        <v>1916</v>
      </c>
      <c r="D608" s="310" t="s">
        <v>4349</v>
      </c>
      <c r="E608" s="322" t="s">
        <v>4350</v>
      </c>
      <c r="F608" s="293"/>
      <c r="G608" s="293"/>
      <c r="H608" s="294">
        <v>63</v>
      </c>
      <c r="I608" s="294" t="str">
        <f>IFERROR(_xlfn.IFNA(VLOOKUP($D:$D,history!$I:$Y,3,0),VLOOKUP(E:E,history!$H:$Y,4,0)),"--")</f>
        <v>--</v>
      </c>
      <c r="J608" s="282" t="s">
        <v>9869</v>
      </c>
      <c r="K608" s="282" t="str">
        <f t="shared" si="108"/>
        <v/>
      </c>
      <c r="L608" s="326">
        <f t="shared" si="111"/>
        <v>1410</v>
      </c>
      <c r="M608" s="326">
        <v>1410</v>
      </c>
      <c r="N608" s="297" t="str">
        <f>_xlfn.IFNA(VLOOKUP($E:$E,'1'!$A:$E,3,0),"")</f>
        <v/>
      </c>
      <c r="O608" s="297" t="str">
        <f>_xlfn.IFNA(VLOOKUP($E:$E,'2'!$A:$E,3,0),"")</f>
        <v/>
      </c>
      <c r="P608" s="297" t="str">
        <f>_xlfn.IFNA(VLOOKUP($E:$E,'3'!$A:$D,3,0),"")</f>
        <v/>
      </c>
      <c r="Q608" s="297" t="str">
        <f>_xlfn.IFNA(VLOOKUP($E:$E,'4'!$A:$F,3,0),"")</f>
        <v/>
      </c>
      <c r="R608" s="297" t="str">
        <f>_xlfn.IFNA(VLOOKUP($E:$E,'5'!$A:$F,3,0),"")</f>
        <v/>
      </c>
      <c r="S608" s="297" t="str">
        <f>_xlfn.IFNA(VLOOKUP($E:$E,'6'!$A:$F,3,0),"")</f>
        <v/>
      </c>
      <c r="T608" s="313">
        <v>1</v>
      </c>
      <c r="U608" s="313">
        <v>1</v>
      </c>
      <c r="V608" s="313">
        <v>1</v>
      </c>
      <c r="W608" s="314">
        <v>2</v>
      </c>
      <c r="X608" s="315">
        <v>2.36986301E-2</v>
      </c>
      <c r="Y608" s="749">
        <v>1990</v>
      </c>
      <c r="Z608" s="282"/>
      <c r="AA608" s="316" t="s">
        <v>10390</v>
      </c>
      <c r="AB608" s="282" t="s">
        <v>9163</v>
      </c>
      <c r="AC608" s="317" t="s">
        <v>2104</v>
      </c>
      <c r="AD608" s="318" t="s">
        <v>1917</v>
      </c>
      <c r="AE608" s="319" t="s">
        <v>2478</v>
      </c>
      <c r="AF608" s="319" t="s">
        <v>11320</v>
      </c>
      <c r="AG608" s="320">
        <v>42.84</v>
      </c>
      <c r="AH608" s="321">
        <f t="shared" si="112"/>
        <v>0</v>
      </c>
      <c r="AI608" s="287">
        <f>_xlfn.IFNA(VLOOKUP(AD:AD,грп!B:C,2,0),0)</f>
        <v>0</v>
      </c>
      <c r="AJ608" s="607">
        <v>0</v>
      </c>
      <c r="AK608" s="672" t="str">
        <f t="shared" si="107"/>
        <v>спеццена</v>
      </c>
      <c r="AL608" s="174"/>
    </row>
    <row r="609" spans="1:38" s="4" customFormat="1" ht="12" customHeight="1" outlineLevel="1" x14ac:dyDescent="0.35">
      <c r="A609" s="307" t="s">
        <v>339</v>
      </c>
      <c r="B609" s="308" t="s">
        <v>6436</v>
      </c>
      <c r="C609" s="325" t="s">
        <v>1916</v>
      </c>
      <c r="D609" s="310" t="s">
        <v>10581</v>
      </c>
      <c r="E609" s="322" t="s">
        <v>4351</v>
      </c>
      <c r="F609" s="293"/>
      <c r="G609" s="293"/>
      <c r="H609" s="294"/>
      <c r="I609" s="294" t="str">
        <f>IFERROR(_xlfn.IFNA(VLOOKUP($D:$D,history!$I:$Y,3,0),VLOOKUP(E:E,history!$H:$Y,4,0)),"--")</f>
        <v>--</v>
      </c>
      <c r="J609" s="282" t="s">
        <v>9869</v>
      </c>
      <c r="K609" s="282" t="str">
        <f t="shared" ref="K609:K640" si="113" xml:space="preserve">
IF(OR($E609="",$A$3&lt;&gt;"МОСКВА"),"",
IF(AND($AJ609&gt;=1,$AJ609&lt;20),"*",
IF(AND($AJ609&gt;=20,$AJ609&lt;100),"**",
IF(($AJ609&gt;=100),"***","--"))))</f>
        <v/>
      </c>
      <c r="L609" s="326">
        <f t="shared" si="111"/>
        <v>1570</v>
      </c>
      <c r="M609" s="326">
        <v>1570</v>
      </c>
      <c r="N609" s="297" t="str">
        <f>_xlfn.IFNA(VLOOKUP($E:$E,'1'!$A:$E,3,0),"")</f>
        <v/>
      </c>
      <c r="O609" s="297" t="str">
        <f>_xlfn.IFNA(VLOOKUP($E:$E,'2'!$A:$E,3,0),"")</f>
        <v/>
      </c>
      <c r="P609" s="297" t="str">
        <f>_xlfn.IFNA(VLOOKUP($E:$E,'3'!$A:$D,3,0),"")</f>
        <v/>
      </c>
      <c r="Q609" s="297" t="str">
        <f>_xlfn.IFNA(VLOOKUP($E:$E,'4'!$A:$F,3,0),"")</f>
        <v/>
      </c>
      <c r="R609" s="297" t="str">
        <f>_xlfn.IFNA(VLOOKUP($E:$E,'5'!$A:$F,3,0),"")</f>
        <v/>
      </c>
      <c r="S609" s="297" t="str">
        <f>_xlfn.IFNA(VLOOKUP($E:$E,'6'!$A:$F,3,0),"")</f>
        <v/>
      </c>
      <c r="T609" s="313">
        <v>1</v>
      </c>
      <c r="U609" s="313">
        <v>1</v>
      </c>
      <c r="V609" s="313">
        <v>1</v>
      </c>
      <c r="W609" s="314">
        <v>2.5</v>
      </c>
      <c r="X609" s="315">
        <v>3.0672727300000001E-2</v>
      </c>
      <c r="Y609" s="749">
        <v>2250</v>
      </c>
      <c r="Z609" s="282"/>
      <c r="AA609" s="316" t="s">
        <v>10390</v>
      </c>
      <c r="AB609" s="282" t="s">
        <v>9163</v>
      </c>
      <c r="AC609" s="317" t="s">
        <v>2104</v>
      </c>
      <c r="AD609" s="318" t="s">
        <v>1917</v>
      </c>
      <c r="AE609" s="319" t="s">
        <v>2478</v>
      </c>
      <c r="AF609" s="319" t="s">
        <v>11320</v>
      </c>
      <c r="AG609" s="320">
        <v>38.1</v>
      </c>
      <c r="AH609" s="321">
        <f t="shared" si="112"/>
        <v>0</v>
      </c>
      <c r="AI609" s="287">
        <f>_xlfn.IFNA(VLOOKUP(AD:AD,грп!B:C,2,0),0)</f>
        <v>0</v>
      </c>
      <c r="AJ609" s="607">
        <v>0</v>
      </c>
      <c r="AK609" s="672" t="str">
        <f t="shared" si="107"/>
        <v>спеццена</v>
      </c>
      <c r="AL609" s="174"/>
    </row>
    <row r="610" spans="1:38" s="4" customFormat="1" ht="12" customHeight="1" outlineLevel="1" x14ac:dyDescent="0.35">
      <c r="A610" s="307" t="s">
        <v>10402</v>
      </c>
      <c r="B610" s="308" t="s">
        <v>6437</v>
      </c>
      <c r="C610" s="325" t="s">
        <v>1916</v>
      </c>
      <c r="D610" s="310" t="s">
        <v>10582</v>
      </c>
      <c r="E610" s="322" t="s">
        <v>726</v>
      </c>
      <c r="F610" s="293"/>
      <c r="G610" s="293"/>
      <c r="H610" s="294"/>
      <c r="I610" s="294" t="str">
        <f>IFERROR(_xlfn.IFNA(VLOOKUP($D:$D,history!$I:$Y,3,0),VLOOKUP(E:E,history!$H:$Y,4,0)),"--")</f>
        <v>--</v>
      </c>
      <c r="J610" s="282" t="s">
        <v>9869</v>
      </c>
      <c r="K610" s="282" t="str">
        <f t="shared" si="113"/>
        <v/>
      </c>
      <c r="L610" s="326">
        <f>M610</f>
        <v>230</v>
      </c>
      <c r="M610" s="327">
        <v>230</v>
      </c>
      <c r="N610" s="297" t="str">
        <f>_xlfn.IFNA(VLOOKUP($E:$E,'1'!$A:$E,3,0),"")</f>
        <v/>
      </c>
      <c r="O610" s="297" t="str">
        <f>_xlfn.IFNA(VLOOKUP($E:$E,'2'!$A:$E,3,0),"")</f>
        <v/>
      </c>
      <c r="P610" s="297" t="str">
        <f>_xlfn.IFNA(VLOOKUP($E:$E,'3'!$A:$D,3,0),"")</f>
        <v/>
      </c>
      <c r="Q610" s="297" t="str">
        <f>_xlfn.IFNA(VLOOKUP($E:$E,'4'!$A:$F,3,0),"")</f>
        <v/>
      </c>
      <c r="R610" s="297" t="str">
        <f>_xlfn.IFNA(VLOOKUP($E:$E,'5'!$A:$F,3,0),"")</f>
        <v/>
      </c>
      <c r="S610" s="297" t="str">
        <f>_xlfn.IFNA(VLOOKUP($E:$E,'6'!$A:$F,3,0),"")</f>
        <v/>
      </c>
      <c r="T610" s="313">
        <v>1</v>
      </c>
      <c r="U610" s="313">
        <v>1</v>
      </c>
      <c r="V610" s="313">
        <v>12</v>
      </c>
      <c r="W610" s="314">
        <v>0.3</v>
      </c>
      <c r="X610" s="315">
        <v>6.8599999999999998E-4</v>
      </c>
      <c r="Y610" s="749">
        <v>320</v>
      </c>
      <c r="Z610" s="282"/>
      <c r="AA610" s="316" t="s">
        <v>393</v>
      </c>
      <c r="AB610" s="282" t="s">
        <v>9885</v>
      </c>
      <c r="AC610" s="317" t="s">
        <v>2081</v>
      </c>
      <c r="AD610" s="318" t="s">
        <v>1917</v>
      </c>
      <c r="AE610" s="319" t="s">
        <v>2478</v>
      </c>
      <c r="AF610" s="319" t="s">
        <v>11321</v>
      </c>
      <c r="AG610" s="320">
        <v>2.14</v>
      </c>
      <c r="AH610" s="321">
        <f t="shared" si="112"/>
        <v>0</v>
      </c>
      <c r="AI610" s="287">
        <f>_xlfn.IFNA(VLOOKUP(AD:AD,грп!B:C,2,0),0)</f>
        <v>0</v>
      </c>
      <c r="AJ610" s="607">
        <v>0</v>
      </c>
      <c r="AK610" s="672" t="str">
        <f t="shared" si="107"/>
        <v>спеццена</v>
      </c>
      <c r="AL610" s="174"/>
    </row>
    <row r="611" spans="1:38" s="4" customFormat="1" ht="12" customHeight="1" x14ac:dyDescent="0.35">
      <c r="A611" s="288"/>
      <c r="B611" s="289"/>
      <c r="C611" s="290" t="s">
        <v>555</v>
      </c>
      <c r="D611" s="291" t="s">
        <v>4323</v>
      </c>
      <c r="E611" s="292"/>
      <c r="F611" s="293"/>
      <c r="G611" s="293"/>
      <c r="H611" s="294"/>
      <c r="I611" s="294"/>
      <c r="J611" s="282" t="s">
        <v>393</v>
      </c>
      <c r="K611" s="282" t="str">
        <f t="shared" si="113"/>
        <v/>
      </c>
      <c r="L611" s="295"/>
      <c r="M611" s="296"/>
      <c r="N611" s="297"/>
      <c r="O611" s="297"/>
      <c r="P611" s="297"/>
      <c r="Q611" s="297" t="str">
        <f>_xlfn.IFNA(VLOOKUP($E:$E,'4'!$A:$F,3,0),"")</f>
        <v/>
      </c>
      <c r="R611" s="297" t="str">
        <f>_xlfn.IFNA(VLOOKUP($E:$E,'5'!$A:$F,3,0),"")</f>
        <v/>
      </c>
      <c r="S611" s="297"/>
      <c r="T611" s="298"/>
      <c r="U611" s="299"/>
      <c r="V611" s="299"/>
      <c r="W611" s="300"/>
      <c r="X611" s="301"/>
      <c r="Y611" s="749"/>
      <c r="Z611" s="282"/>
      <c r="AA611" s="280"/>
      <c r="AB611" s="280"/>
      <c r="AC611" s="302"/>
      <c r="AD611" s="338" t="s">
        <v>4323</v>
      </c>
      <c r="AE611" s="282"/>
      <c r="AF611" s="329"/>
      <c r="AG611" s="305"/>
      <c r="AH611" s="306"/>
      <c r="AI611" s="287">
        <f>_xlfn.IFNA(VLOOKUP(AD:AD,грп!B:C,2,0),0)</f>
        <v>0</v>
      </c>
      <c r="AJ611" s="607">
        <v>0</v>
      </c>
      <c r="AK611" s="672" t="str">
        <f t="shared" si="107"/>
        <v xml:space="preserve"> </v>
      </c>
      <c r="AL611" s="174"/>
    </row>
    <row r="612" spans="1:38" s="4" customFormat="1" ht="12" customHeight="1" outlineLevel="1" x14ac:dyDescent="0.35">
      <c r="A612" s="307" t="s">
        <v>10402</v>
      </c>
      <c r="B612" s="308" t="s">
        <v>6438</v>
      </c>
      <c r="C612" s="325" t="s">
        <v>1916</v>
      </c>
      <c r="D612" s="310" t="s">
        <v>10583</v>
      </c>
      <c r="E612" s="322" t="s">
        <v>4354</v>
      </c>
      <c r="F612" s="293"/>
      <c r="G612" s="293"/>
      <c r="H612" s="294">
        <v>1</v>
      </c>
      <c r="I612" s="294" t="str">
        <f>IFERROR(_xlfn.IFNA(VLOOKUP($D:$D,history!$I:$Y,3,0),VLOOKUP(E:E,history!$H:$Y,4,0)),"--")</f>
        <v>--</v>
      </c>
      <c r="J612" s="282" t="s">
        <v>5946</v>
      </c>
      <c r="K612" s="282" t="str">
        <f t="shared" si="113"/>
        <v/>
      </c>
      <c r="L612" s="326">
        <f t="shared" ref="L612:L613" si="114">M612</f>
        <v>1720</v>
      </c>
      <c r="M612" s="326">
        <v>1720</v>
      </c>
      <c r="N612" s="297" t="str">
        <f>_xlfn.IFNA(VLOOKUP($E:$E,'1'!$A:$E,3,0),"")</f>
        <v/>
      </c>
      <c r="O612" s="297" t="str">
        <f>_xlfn.IFNA(VLOOKUP($E:$E,'2'!$A:$E,3,0),"")</f>
        <v/>
      </c>
      <c r="P612" s="297" t="str">
        <f>_xlfn.IFNA(VLOOKUP($E:$E,'3'!$A:$D,3,0),"")</f>
        <v/>
      </c>
      <c r="Q612" s="297" t="str">
        <f>_xlfn.IFNA(VLOOKUP($E:$E,'4'!$A:$F,3,0),"")</f>
        <v/>
      </c>
      <c r="R612" s="297" t="str">
        <f>_xlfn.IFNA(VLOOKUP($E:$E,'5'!$A:$F,3,0),"")</f>
        <v/>
      </c>
      <c r="S612" s="297" t="str">
        <f>_xlfn.IFNA(VLOOKUP($E:$E,'6'!$A:$F,3,0),"")</f>
        <v/>
      </c>
      <c r="T612" s="313">
        <v>1</v>
      </c>
      <c r="U612" s="313">
        <v>1</v>
      </c>
      <c r="V612" s="313">
        <v>1</v>
      </c>
      <c r="W612" s="314">
        <v>2.34</v>
      </c>
      <c r="X612" s="315">
        <v>3.5499999999999997E-2</v>
      </c>
      <c r="Y612" s="749">
        <v>2450</v>
      </c>
      <c r="Z612" s="282"/>
      <c r="AA612" s="316" t="s">
        <v>393</v>
      </c>
      <c r="AB612" s="282" t="s">
        <v>9163</v>
      </c>
      <c r="AC612" s="317" t="s">
        <v>2104</v>
      </c>
      <c r="AD612" s="318" t="s">
        <v>4323</v>
      </c>
      <c r="AE612" s="319" t="s">
        <v>2478</v>
      </c>
      <c r="AF612" s="319" t="s">
        <v>11320</v>
      </c>
      <c r="AG612" s="320">
        <v>52.62</v>
      </c>
      <c r="AH612" s="321">
        <f>IF($A$3="РЕГИОНЫ",ROUND($AG612*(1-($L$6-$F$4))*(1-$F$3)*(1+$AG$2)*$AG$1,2),0)</f>
        <v>0</v>
      </c>
      <c r="AI612" s="287">
        <f>_xlfn.IFNA(VLOOKUP(AD:AD,грп!B:C,2,0),0)</f>
        <v>0</v>
      </c>
      <c r="AJ612" s="607">
        <v>0</v>
      </c>
      <c r="AK612" s="672" t="str">
        <f t="shared" si="107"/>
        <v>спеццена</v>
      </c>
      <c r="AL612" s="174"/>
    </row>
    <row r="613" spans="1:38" s="4" customFormat="1" ht="12" customHeight="1" outlineLevel="1" x14ac:dyDescent="0.35">
      <c r="A613" s="307" t="s">
        <v>339</v>
      </c>
      <c r="B613" s="308" t="s">
        <v>6439</v>
      </c>
      <c r="C613" s="325" t="s">
        <v>1916</v>
      </c>
      <c r="D613" s="310" t="s">
        <v>10584</v>
      </c>
      <c r="E613" s="322" t="s">
        <v>4319</v>
      </c>
      <c r="F613" s="293"/>
      <c r="G613" s="293"/>
      <c r="H613" s="294">
        <v>3</v>
      </c>
      <c r="I613" s="294" t="str">
        <f>IFERROR(_xlfn.IFNA(VLOOKUP($D:$D,history!$I:$Y,3,0),VLOOKUP(E:E,history!$H:$Y,4,0)),"--")</f>
        <v>--</v>
      </c>
      <c r="J613" s="282" t="s">
        <v>9868</v>
      </c>
      <c r="K613" s="282" t="str">
        <f t="shared" si="113"/>
        <v/>
      </c>
      <c r="L613" s="326">
        <f t="shared" si="114"/>
        <v>1330</v>
      </c>
      <c r="M613" s="326">
        <v>1330</v>
      </c>
      <c r="N613" s="297" t="str">
        <f>_xlfn.IFNA(VLOOKUP($E:$E,'1'!$A:$E,3,0),"")</f>
        <v/>
      </c>
      <c r="O613" s="297" t="str">
        <f>_xlfn.IFNA(VLOOKUP($E:$E,'2'!$A:$E,3,0),"")</f>
        <v/>
      </c>
      <c r="P613" s="297" t="str">
        <f>_xlfn.IFNA(VLOOKUP($E:$E,'3'!$A:$D,3,0),"")</f>
        <v/>
      </c>
      <c r="Q613" s="297" t="str">
        <f>_xlfn.IFNA(VLOOKUP($E:$E,'4'!$A:$F,3,0),"")</f>
        <v/>
      </c>
      <c r="R613" s="297" t="str">
        <f>_xlfn.IFNA(VLOOKUP($E:$E,'5'!$A:$F,3,0),"")</f>
        <v/>
      </c>
      <c r="S613" s="297" t="str">
        <f>_xlfn.IFNA(VLOOKUP($E:$E,'6'!$A:$F,3,0),"")</f>
        <v/>
      </c>
      <c r="T613" s="313">
        <v>1</v>
      </c>
      <c r="U613" s="313">
        <v>1</v>
      </c>
      <c r="V613" s="313">
        <v>1</v>
      </c>
      <c r="W613" s="314">
        <v>1.8</v>
      </c>
      <c r="X613" s="315">
        <v>2.1299999999999999E-2</v>
      </c>
      <c r="Y613" s="749">
        <v>1890</v>
      </c>
      <c r="Z613" s="282"/>
      <c r="AA613" s="316" t="s">
        <v>393</v>
      </c>
      <c r="AB613" s="282" t="s">
        <v>9163</v>
      </c>
      <c r="AC613" s="317" t="s">
        <v>2104</v>
      </c>
      <c r="AD613" s="318" t="s">
        <v>4323</v>
      </c>
      <c r="AE613" s="319" t="s">
        <v>2478</v>
      </c>
      <c r="AF613" s="319" t="s">
        <v>11320</v>
      </c>
      <c r="AG613" s="320">
        <v>38.08</v>
      </c>
      <c r="AH613" s="321">
        <f>IF($A$3="РЕГИОНЫ",ROUND($AG613*(1-($L$6-$F$4))*(1-$F$3)*(1+$AG$2)*$AG$1,2),0)</f>
        <v>0</v>
      </c>
      <c r="AI613" s="287">
        <f>_xlfn.IFNA(VLOOKUP(AD:AD,грп!B:C,2,0),0)</f>
        <v>0</v>
      </c>
      <c r="AJ613" s="607">
        <v>24</v>
      </c>
      <c r="AK613" s="672" t="str">
        <f t="shared" si="107"/>
        <v>спеццена</v>
      </c>
      <c r="AL613" s="174"/>
    </row>
    <row r="614" spans="1:38" s="4" customFormat="1" ht="12" customHeight="1" x14ac:dyDescent="0.35">
      <c r="A614" s="288"/>
      <c r="B614" s="289"/>
      <c r="C614" s="290" t="s">
        <v>555</v>
      </c>
      <c r="D614" s="291" t="s">
        <v>4324</v>
      </c>
      <c r="E614" s="292"/>
      <c r="F614" s="293"/>
      <c r="G614" s="293"/>
      <c r="H614" s="294"/>
      <c r="I614" s="294"/>
      <c r="J614" s="282" t="s">
        <v>393</v>
      </c>
      <c r="K614" s="282" t="str">
        <f t="shared" si="113"/>
        <v/>
      </c>
      <c r="L614" s="295"/>
      <c r="M614" s="296"/>
      <c r="N614" s="297"/>
      <c r="O614" s="297"/>
      <c r="P614" s="297"/>
      <c r="Q614" s="297" t="str">
        <f>_xlfn.IFNA(VLOOKUP($E:$E,'4'!$A:$F,3,0),"")</f>
        <v/>
      </c>
      <c r="R614" s="297" t="str">
        <f>_xlfn.IFNA(VLOOKUP($E:$E,'5'!$A:$F,3,0),"")</f>
        <v/>
      </c>
      <c r="S614" s="297"/>
      <c r="T614" s="298"/>
      <c r="U614" s="299"/>
      <c r="V614" s="299"/>
      <c r="W614" s="300"/>
      <c r="X614" s="301"/>
      <c r="Y614" s="749"/>
      <c r="Z614" s="282"/>
      <c r="AA614" s="280"/>
      <c r="AB614" s="280"/>
      <c r="AC614" s="302"/>
      <c r="AD614" s="338" t="s">
        <v>4324</v>
      </c>
      <c r="AE614" s="282"/>
      <c r="AF614" s="329"/>
      <c r="AG614" s="305"/>
      <c r="AH614" s="306"/>
      <c r="AI614" s="287">
        <f>_xlfn.IFNA(VLOOKUP(AD:AD,грп!B:C,2,0),0)</f>
        <v>0</v>
      </c>
      <c r="AJ614" s="607">
        <v>0</v>
      </c>
      <c r="AK614" s="672" t="str">
        <f t="shared" si="107"/>
        <v xml:space="preserve"> </v>
      </c>
      <c r="AL614" s="174"/>
    </row>
    <row r="615" spans="1:38" s="4" customFormat="1" ht="12" customHeight="1" outlineLevel="1" x14ac:dyDescent="0.35">
      <c r="A615" s="307" t="s">
        <v>10402</v>
      </c>
      <c r="B615" s="308" t="s">
        <v>6440</v>
      </c>
      <c r="C615" s="325" t="s">
        <v>1916</v>
      </c>
      <c r="D615" s="310" t="s">
        <v>10585</v>
      </c>
      <c r="E615" s="322" t="s">
        <v>4352</v>
      </c>
      <c r="F615" s="293"/>
      <c r="G615" s="293"/>
      <c r="H615" s="294"/>
      <c r="I615" s="294" t="str">
        <f>IFERROR(_xlfn.IFNA(VLOOKUP($D:$D,history!$I:$Y,3,0),VLOOKUP(E:E,history!$H:$Y,4,0)),"--")</f>
        <v>--</v>
      </c>
      <c r="J615" s="282" t="s">
        <v>5946</v>
      </c>
      <c r="K615" s="282" t="str">
        <f t="shared" si="113"/>
        <v/>
      </c>
      <c r="L615" s="326">
        <f t="shared" ref="L615:L617" si="115">M615</f>
        <v>1780</v>
      </c>
      <c r="M615" s="326">
        <v>1780</v>
      </c>
      <c r="N615" s="297" t="str">
        <f>_xlfn.IFNA(VLOOKUP($E:$E,'1'!$A:$E,3,0),"")</f>
        <v/>
      </c>
      <c r="O615" s="297" t="str">
        <f>_xlfn.IFNA(VLOOKUP($E:$E,'2'!$A:$E,3,0),"")</f>
        <v/>
      </c>
      <c r="P615" s="297" t="str">
        <f>_xlfn.IFNA(VLOOKUP($E:$E,'3'!$A:$D,3,0),"")</f>
        <v/>
      </c>
      <c r="Q615" s="297" t="str">
        <f>_xlfn.IFNA(VLOOKUP($E:$E,'4'!$A:$F,3,0),"")</f>
        <v/>
      </c>
      <c r="R615" s="297" t="str">
        <f>_xlfn.IFNA(VLOOKUP($E:$E,'5'!$A:$F,3,0),"")</f>
        <v/>
      </c>
      <c r="S615" s="297" t="str">
        <f>_xlfn.IFNA(VLOOKUP($E:$E,'6'!$A:$F,3,0),"")</f>
        <v/>
      </c>
      <c r="T615" s="313">
        <v>1</v>
      </c>
      <c r="U615" s="313">
        <v>1</v>
      </c>
      <c r="V615" s="313">
        <v>1</v>
      </c>
      <c r="W615" s="314">
        <v>2.12</v>
      </c>
      <c r="X615" s="315">
        <v>3.6400000000000002E-2</v>
      </c>
      <c r="Y615" s="749">
        <v>2490</v>
      </c>
      <c r="Z615" s="282"/>
      <c r="AA615" s="316" t="s">
        <v>393</v>
      </c>
      <c r="AB615" s="282" t="s">
        <v>9163</v>
      </c>
      <c r="AC615" s="317" t="s">
        <v>2104</v>
      </c>
      <c r="AD615" s="318" t="s">
        <v>4324</v>
      </c>
      <c r="AE615" s="319" t="s">
        <v>2478</v>
      </c>
      <c r="AF615" s="319" t="s">
        <v>11320</v>
      </c>
      <c r="AG615" s="320">
        <v>53.87</v>
      </c>
      <c r="AH615" s="321">
        <f>IF($A$3="РЕГИОНЫ",ROUND($AG615*(1-($L$6-$F$4))*(1-$F$3)*(1+$AG$2)*$AG$1,2),0)</f>
        <v>0</v>
      </c>
      <c r="AI615" s="287">
        <f>_xlfn.IFNA(VLOOKUP(AD:AD,грп!B:C,2,0),0)</f>
        <v>0</v>
      </c>
      <c r="AJ615" s="607">
        <v>0</v>
      </c>
      <c r="AK615" s="672" t="str">
        <f t="shared" si="107"/>
        <v>спеццена</v>
      </c>
      <c r="AL615" s="174"/>
    </row>
    <row r="616" spans="1:38" s="4" customFormat="1" ht="12" customHeight="1" outlineLevel="1" x14ac:dyDescent="0.35">
      <c r="A616" s="307" t="s">
        <v>339</v>
      </c>
      <c r="B616" s="308" t="s">
        <v>6441</v>
      </c>
      <c r="C616" s="325" t="s">
        <v>1916</v>
      </c>
      <c r="D616" s="310" t="s">
        <v>10586</v>
      </c>
      <c r="E616" s="322" t="s">
        <v>4322</v>
      </c>
      <c r="F616" s="293"/>
      <c r="G616" s="293"/>
      <c r="H616" s="294"/>
      <c r="I616" s="294" t="str">
        <f>IFERROR(_xlfn.IFNA(VLOOKUP($D:$D,history!$I:$Y,3,0),VLOOKUP(E:E,history!$H:$Y,4,0)),"--")</f>
        <v>--</v>
      </c>
      <c r="J616" s="282" t="s">
        <v>5946</v>
      </c>
      <c r="K616" s="282" t="str">
        <f t="shared" si="113"/>
        <v/>
      </c>
      <c r="L616" s="326">
        <f t="shared" si="115"/>
        <v>660</v>
      </c>
      <c r="M616" s="326">
        <v>660</v>
      </c>
      <c r="N616" s="297" t="str">
        <f>_xlfn.IFNA(VLOOKUP($E:$E,'1'!$A:$E,3,0),"")</f>
        <v/>
      </c>
      <c r="O616" s="297" t="str">
        <f>_xlfn.IFNA(VLOOKUP($E:$E,'2'!$A:$E,3,0),"")</f>
        <v/>
      </c>
      <c r="P616" s="297" t="str">
        <f>_xlfn.IFNA(VLOOKUP($E:$E,'3'!$A:$D,3,0),"")</f>
        <v/>
      </c>
      <c r="Q616" s="297" t="str">
        <f>_xlfn.IFNA(VLOOKUP($E:$E,'4'!$A:$F,3,0),"")</f>
        <v/>
      </c>
      <c r="R616" s="297" t="str">
        <f>_xlfn.IFNA(VLOOKUP($E:$E,'5'!$A:$F,3,0),"")</f>
        <v/>
      </c>
      <c r="S616" s="297" t="str">
        <f>_xlfn.IFNA(VLOOKUP($E:$E,'6'!$A:$F,3,0),"")</f>
        <v/>
      </c>
      <c r="T616" s="313">
        <v>1</v>
      </c>
      <c r="U616" s="313">
        <v>1</v>
      </c>
      <c r="V616" s="313">
        <v>4</v>
      </c>
      <c r="W616" s="314">
        <v>1.575</v>
      </c>
      <c r="X616" s="315">
        <v>1.9095238099999998E-2</v>
      </c>
      <c r="Y616" s="749">
        <v>950</v>
      </c>
      <c r="Z616" s="282"/>
      <c r="AA616" s="316" t="s">
        <v>393</v>
      </c>
      <c r="AB616" s="282" t="s">
        <v>9163</v>
      </c>
      <c r="AC616" s="317" t="s">
        <v>2104</v>
      </c>
      <c r="AD616" s="318" t="s">
        <v>4324</v>
      </c>
      <c r="AE616" s="319" t="s">
        <v>2478</v>
      </c>
      <c r="AF616" s="319" t="s">
        <v>11320</v>
      </c>
      <c r="AG616" s="320">
        <v>25.59</v>
      </c>
      <c r="AH616" s="321">
        <f>IF($A$3="РЕГИОНЫ",ROUND($AG616*(1-($L$6-$F$4))*(1-$F$3)*(1+$AG$2)*$AG$1,2),0)</f>
        <v>0</v>
      </c>
      <c r="AI616" s="287">
        <f>_xlfn.IFNA(VLOOKUP(AD:AD,грп!B:C,2,0),0)</f>
        <v>0</v>
      </c>
      <c r="AJ616" s="607">
        <v>0</v>
      </c>
      <c r="AK616" s="672" t="str">
        <f t="shared" si="107"/>
        <v>спеццена</v>
      </c>
      <c r="AL616" s="174"/>
    </row>
    <row r="617" spans="1:38" s="4" customFormat="1" ht="12" customHeight="1" outlineLevel="1" x14ac:dyDescent="0.35">
      <c r="A617" s="307" t="s">
        <v>339</v>
      </c>
      <c r="B617" s="308" t="s">
        <v>6442</v>
      </c>
      <c r="C617" s="325" t="s">
        <v>1916</v>
      </c>
      <c r="D617" s="310" t="s">
        <v>10587</v>
      </c>
      <c r="E617" s="322" t="s">
        <v>4353</v>
      </c>
      <c r="F617" s="293"/>
      <c r="G617" s="293"/>
      <c r="H617" s="294"/>
      <c r="I617" s="294" t="str">
        <f>IFERROR(_xlfn.IFNA(VLOOKUP($D:$D,history!$I:$Y,3,0),VLOOKUP(E:E,history!$H:$Y,4,0)),"--")</f>
        <v>--</v>
      </c>
      <c r="J617" s="282" t="s">
        <v>5946</v>
      </c>
      <c r="K617" s="282" t="str">
        <f t="shared" si="113"/>
        <v/>
      </c>
      <c r="L617" s="326">
        <f t="shared" si="115"/>
        <v>730</v>
      </c>
      <c r="M617" s="326">
        <v>730</v>
      </c>
      <c r="N617" s="297" t="str">
        <f>_xlfn.IFNA(VLOOKUP($E:$E,'1'!$A:$E,3,0),"")</f>
        <v/>
      </c>
      <c r="O617" s="297" t="str">
        <f>_xlfn.IFNA(VLOOKUP($E:$E,'2'!$A:$E,3,0),"")</f>
        <v/>
      </c>
      <c r="P617" s="297" t="str">
        <f>_xlfn.IFNA(VLOOKUP($E:$E,'3'!$A:$D,3,0),"")</f>
        <v/>
      </c>
      <c r="Q617" s="297" t="str">
        <f>_xlfn.IFNA(VLOOKUP($E:$E,'4'!$A:$F,3,0),"")</f>
        <v/>
      </c>
      <c r="R617" s="297" t="str">
        <f>_xlfn.IFNA(VLOOKUP($E:$E,'5'!$A:$F,3,0),"")</f>
        <v/>
      </c>
      <c r="S617" s="297" t="str">
        <f>_xlfn.IFNA(VLOOKUP($E:$E,'6'!$A:$F,3,0),"")</f>
        <v/>
      </c>
      <c r="T617" s="313">
        <v>1</v>
      </c>
      <c r="U617" s="313">
        <v>1</v>
      </c>
      <c r="V617" s="313">
        <v>6</v>
      </c>
      <c r="W617" s="314">
        <v>1.1830000000000001</v>
      </c>
      <c r="X617" s="315">
        <v>1.39166667E-2</v>
      </c>
      <c r="Y617" s="749">
        <v>1050</v>
      </c>
      <c r="Z617" s="282"/>
      <c r="AA617" s="316" t="s">
        <v>393</v>
      </c>
      <c r="AB617" s="282" t="s">
        <v>9163</v>
      </c>
      <c r="AC617" s="317" t="s">
        <v>2104</v>
      </c>
      <c r="AD617" s="318" t="s">
        <v>4324</v>
      </c>
      <c r="AE617" s="319" t="s">
        <v>2478</v>
      </c>
      <c r="AF617" s="319" t="s">
        <v>11320</v>
      </c>
      <c r="AG617" s="320">
        <v>23.22</v>
      </c>
      <c r="AH617" s="321">
        <f>IF($A$3="РЕГИОНЫ",ROUND($AG617*(1-($L$6-$F$4))*(1-$F$3)*(1+$AG$2)*$AG$1,2),0)</f>
        <v>0</v>
      </c>
      <c r="AI617" s="287">
        <f>_xlfn.IFNA(VLOOKUP(AD:AD,грп!B:C,2,0),0)</f>
        <v>0</v>
      </c>
      <c r="AJ617" s="607">
        <v>0</v>
      </c>
      <c r="AK617" s="672" t="str">
        <f t="shared" si="107"/>
        <v>спеццена</v>
      </c>
      <c r="AL617" s="174"/>
    </row>
    <row r="618" spans="1:38" s="4" customFormat="1" ht="12" customHeight="1" x14ac:dyDescent="0.35">
      <c r="A618" s="288"/>
      <c r="B618" s="289"/>
      <c r="C618" s="290" t="s">
        <v>555</v>
      </c>
      <c r="D618" s="291" t="s">
        <v>5242</v>
      </c>
      <c r="E618" s="292"/>
      <c r="F618" s="293"/>
      <c r="G618" s="293"/>
      <c r="H618" s="294"/>
      <c r="I618" s="294"/>
      <c r="J618" s="282" t="s">
        <v>393</v>
      </c>
      <c r="K618" s="282" t="str">
        <f t="shared" si="113"/>
        <v/>
      </c>
      <c r="L618" s="295"/>
      <c r="M618" s="296"/>
      <c r="N618" s="297"/>
      <c r="O618" s="297"/>
      <c r="P618" s="297"/>
      <c r="Q618" s="297" t="str">
        <f>_xlfn.IFNA(VLOOKUP($E:$E,'4'!$A:$F,3,0),"")</f>
        <v/>
      </c>
      <c r="R618" s="297" t="str">
        <f>_xlfn.IFNA(VLOOKUP($E:$E,'5'!$A:$F,3,0),"")</f>
        <v/>
      </c>
      <c r="S618" s="297"/>
      <c r="T618" s="298"/>
      <c r="U618" s="299"/>
      <c r="V618" s="299"/>
      <c r="W618" s="300"/>
      <c r="X618" s="301"/>
      <c r="Y618" s="749"/>
      <c r="Z618" s="282"/>
      <c r="AA618" s="280"/>
      <c r="AB618" s="280" t="s">
        <v>393</v>
      </c>
      <c r="AC618" s="302"/>
      <c r="AD618" s="303" t="s">
        <v>5242</v>
      </c>
      <c r="AE618" s="282"/>
      <c r="AF618" s="329"/>
      <c r="AG618" s="305"/>
      <c r="AH618" s="306"/>
      <c r="AI618" s="287">
        <f>_xlfn.IFNA(VLOOKUP(AD:AD,грп!B:C,2,0),0)</f>
        <v>0</v>
      </c>
      <c r="AJ618" s="607">
        <v>0</v>
      </c>
      <c r="AK618" s="672" t="str">
        <f t="shared" si="107"/>
        <v xml:space="preserve"> </v>
      </c>
      <c r="AL618" s="174"/>
    </row>
    <row r="619" spans="1:38" s="4" customFormat="1" ht="12" customHeight="1" outlineLevel="1" x14ac:dyDescent="0.35">
      <c r="A619" s="307" t="s">
        <v>339</v>
      </c>
      <c r="B619" s="308" t="s">
        <v>6443</v>
      </c>
      <c r="C619" s="325" t="s">
        <v>1916</v>
      </c>
      <c r="D619" s="310" t="s">
        <v>10588</v>
      </c>
      <c r="E619" s="322" t="s">
        <v>5240</v>
      </c>
      <c r="F619" s="293"/>
      <c r="G619" s="293"/>
      <c r="H619" s="294">
        <v>18</v>
      </c>
      <c r="I619" s="294" t="str">
        <f>IFERROR(_xlfn.IFNA(VLOOKUP($D:$D,history!$I:$Y,3,0),VLOOKUP(E:E,history!$H:$Y,4,0)),"--")</f>
        <v>--</v>
      </c>
      <c r="J619" s="282" t="s">
        <v>9868</v>
      </c>
      <c r="K619" s="282" t="str">
        <f t="shared" si="113"/>
        <v/>
      </c>
      <c r="L619" s="326">
        <f t="shared" ref="L619:L620" si="116">M619</f>
        <v>2910</v>
      </c>
      <c r="M619" s="326">
        <v>2910</v>
      </c>
      <c r="N619" s="297" t="str">
        <f>_xlfn.IFNA(VLOOKUP($E:$E,'1'!$A:$E,3,0),"")</f>
        <v/>
      </c>
      <c r="O619" s="297" t="str">
        <f>_xlfn.IFNA(VLOOKUP($E:$E,'2'!$A:$E,3,0),"")</f>
        <v/>
      </c>
      <c r="P619" s="297" t="str">
        <f>_xlfn.IFNA(VLOOKUP($E:$E,'3'!$A:$D,3,0),"")</f>
        <v/>
      </c>
      <c r="Q619" s="297" t="str">
        <f>_xlfn.IFNA(VLOOKUP($E:$E,'4'!$A:$F,3,0),"")</f>
        <v/>
      </c>
      <c r="R619" s="297" t="str">
        <f>_xlfn.IFNA(VLOOKUP($E:$E,'5'!$A:$F,3,0),"")</f>
        <v/>
      </c>
      <c r="S619" s="297" t="str">
        <f>_xlfn.IFNA(VLOOKUP($E:$E,'6'!$A:$F,3,0),"")</f>
        <v/>
      </c>
      <c r="T619" s="313">
        <v>1</v>
      </c>
      <c r="U619" s="313">
        <v>1</v>
      </c>
      <c r="V619" s="313">
        <v>1</v>
      </c>
      <c r="W619" s="314">
        <v>6.33</v>
      </c>
      <c r="X619" s="315">
        <v>3.1E-2</v>
      </c>
      <c r="Y619" s="749">
        <v>4090</v>
      </c>
      <c r="Z619" s="282"/>
      <c r="AA619" s="316" t="s">
        <v>393</v>
      </c>
      <c r="AB619" s="282" t="s">
        <v>9163</v>
      </c>
      <c r="AC619" s="317" t="s">
        <v>2104</v>
      </c>
      <c r="AD619" s="318" t="s">
        <v>5242</v>
      </c>
      <c r="AE619" s="319" t="s">
        <v>2478</v>
      </c>
      <c r="AF619" s="319" t="s">
        <v>11320</v>
      </c>
      <c r="AG619" s="320">
        <v>69.73</v>
      </c>
      <c r="AH619" s="321">
        <f>IF($A$3="РЕГИОНЫ",ROUND($AG619*(1-($L$6-$F$4))*(1-$F$3)*(1+$AG$2)*$AG$1,2),0)</f>
        <v>0</v>
      </c>
      <c r="AI619" s="287">
        <f>_xlfn.IFNA(VLOOKUP(AD:AD,грп!B:C,2,0),0)</f>
        <v>0</v>
      </c>
      <c r="AJ619" s="607">
        <v>30</v>
      </c>
      <c r="AK619" s="672" t="str">
        <f t="shared" si="107"/>
        <v>спеццена</v>
      </c>
      <c r="AL619" s="174"/>
    </row>
    <row r="620" spans="1:38" s="4" customFormat="1" ht="12" customHeight="1" outlineLevel="1" x14ac:dyDescent="0.35">
      <c r="A620" s="307" t="s">
        <v>339</v>
      </c>
      <c r="B620" s="308" t="s">
        <v>6444</v>
      </c>
      <c r="C620" s="325" t="s">
        <v>1916</v>
      </c>
      <c r="D620" s="310" t="s">
        <v>10589</v>
      </c>
      <c r="E620" s="322" t="s">
        <v>5241</v>
      </c>
      <c r="F620" s="293"/>
      <c r="G620" s="293"/>
      <c r="H620" s="294"/>
      <c r="I620" s="294" t="str">
        <f>IFERROR(_xlfn.IFNA(VLOOKUP($D:$D,history!$I:$Y,3,0),VLOOKUP(E:E,history!$H:$Y,4,0)),"--")</f>
        <v>--</v>
      </c>
      <c r="J620" s="282" t="s">
        <v>5946</v>
      </c>
      <c r="K620" s="282" t="str">
        <f t="shared" si="113"/>
        <v/>
      </c>
      <c r="L620" s="326">
        <f t="shared" si="116"/>
        <v>3290</v>
      </c>
      <c r="M620" s="326">
        <v>3290</v>
      </c>
      <c r="N620" s="297" t="str">
        <f>_xlfn.IFNA(VLOOKUP($E:$E,'1'!$A:$E,3,0),"")</f>
        <v/>
      </c>
      <c r="O620" s="297" t="str">
        <f>_xlfn.IFNA(VLOOKUP($E:$E,'2'!$A:$E,3,0),"")</f>
        <v/>
      </c>
      <c r="P620" s="297" t="str">
        <f>_xlfn.IFNA(VLOOKUP($E:$E,'3'!$A:$D,3,0),"")</f>
        <v/>
      </c>
      <c r="Q620" s="297" t="str">
        <f>_xlfn.IFNA(VLOOKUP($E:$E,'4'!$A:$F,3,0),"")</f>
        <v/>
      </c>
      <c r="R620" s="297" t="str">
        <f>_xlfn.IFNA(VLOOKUP($E:$E,'5'!$A:$F,3,0),"")</f>
        <v/>
      </c>
      <c r="S620" s="297" t="str">
        <f>_xlfn.IFNA(VLOOKUP($E:$E,'6'!$A:$F,3,0),"")</f>
        <v/>
      </c>
      <c r="T620" s="313">
        <v>1</v>
      </c>
      <c r="U620" s="313">
        <v>1</v>
      </c>
      <c r="V620" s="313">
        <v>1</v>
      </c>
      <c r="W620" s="314">
        <v>7.6</v>
      </c>
      <c r="X620" s="315">
        <v>3.7598901099999998E-2</v>
      </c>
      <c r="Y620" s="749">
        <v>4650</v>
      </c>
      <c r="Z620" s="282"/>
      <c r="AA620" s="316" t="s">
        <v>393</v>
      </c>
      <c r="AB620" s="282" t="s">
        <v>9163</v>
      </c>
      <c r="AC620" s="317" t="s">
        <v>2104</v>
      </c>
      <c r="AD620" s="318" t="s">
        <v>5242</v>
      </c>
      <c r="AE620" s="319" t="s">
        <v>2478</v>
      </c>
      <c r="AF620" s="319" t="s">
        <v>11320</v>
      </c>
      <c r="AG620" s="320">
        <v>78.44</v>
      </c>
      <c r="AH620" s="321">
        <f>IF($A$3="РЕГИОНЫ",ROUND($AG620*(1-($L$6-$F$4))*(1-$F$3)*(1+$AG$2)*$AG$1,2),0)</f>
        <v>0</v>
      </c>
      <c r="AI620" s="287">
        <f>_xlfn.IFNA(VLOOKUP(AD:AD,грп!B:C,2,0),0)</f>
        <v>0</v>
      </c>
      <c r="AJ620" s="607">
        <v>0</v>
      </c>
      <c r="AK620" s="672" t="str">
        <f t="shared" si="107"/>
        <v>спеццена</v>
      </c>
      <c r="AL620" s="174"/>
    </row>
    <row r="621" spans="1:38" s="4" customFormat="1" ht="12" customHeight="1" x14ac:dyDescent="0.35">
      <c r="A621" s="288"/>
      <c r="B621" s="289"/>
      <c r="C621" s="290" t="s">
        <v>555</v>
      </c>
      <c r="D621" s="291" t="s">
        <v>581</v>
      </c>
      <c r="E621" s="292"/>
      <c r="F621" s="293"/>
      <c r="G621" s="293"/>
      <c r="H621" s="294"/>
      <c r="I621" s="294"/>
      <c r="J621" s="282" t="s">
        <v>393</v>
      </c>
      <c r="K621" s="282" t="str">
        <f t="shared" si="113"/>
        <v/>
      </c>
      <c r="L621" s="295"/>
      <c r="M621" s="296"/>
      <c r="N621" s="297"/>
      <c r="O621" s="297"/>
      <c r="P621" s="297"/>
      <c r="Q621" s="297" t="str">
        <f>_xlfn.IFNA(VLOOKUP($E:$E,'4'!$A:$F,3,0),"")</f>
        <v/>
      </c>
      <c r="R621" s="297" t="str">
        <f>_xlfn.IFNA(VLOOKUP($E:$E,'5'!$A:$F,3,0),"")</f>
        <v/>
      </c>
      <c r="S621" s="297"/>
      <c r="T621" s="298"/>
      <c r="U621" s="299"/>
      <c r="V621" s="299"/>
      <c r="W621" s="300"/>
      <c r="X621" s="301"/>
      <c r="Y621" s="749"/>
      <c r="Z621" s="282"/>
      <c r="AA621" s="280"/>
      <c r="AB621" s="280"/>
      <c r="AC621" s="302"/>
      <c r="AD621" s="303" t="s">
        <v>581</v>
      </c>
      <c r="AE621" s="282"/>
      <c r="AF621" s="329"/>
      <c r="AG621" s="305"/>
      <c r="AH621" s="306"/>
      <c r="AI621" s="287">
        <f>_xlfn.IFNA(VLOOKUP(AD:AD,грп!B:C,2,0),0)</f>
        <v>0</v>
      </c>
      <c r="AJ621" s="607">
        <v>0</v>
      </c>
      <c r="AK621" s="672" t="str">
        <f t="shared" si="107"/>
        <v xml:space="preserve"> </v>
      </c>
      <c r="AL621" s="174"/>
    </row>
    <row r="622" spans="1:38" s="4" customFormat="1" ht="12" customHeight="1" outlineLevel="1" x14ac:dyDescent="0.35">
      <c r="A622" s="307" t="s">
        <v>10402</v>
      </c>
      <c r="B622" s="308" t="s">
        <v>6445</v>
      </c>
      <c r="C622" s="325" t="s">
        <v>1916</v>
      </c>
      <c r="D622" s="310" t="s">
        <v>10590</v>
      </c>
      <c r="E622" s="311" t="s">
        <v>2164</v>
      </c>
      <c r="F622" s="293"/>
      <c r="G622" s="293"/>
      <c r="H622" s="294">
        <v>233</v>
      </c>
      <c r="I622" s="294" t="str">
        <f>IFERROR(_xlfn.IFNA(VLOOKUP($D:$D,history!$I:$Y,3,0),VLOOKUP(E:E,history!$H:$Y,4,0)),"--")</f>
        <v>--</v>
      </c>
      <c r="J622" s="282" t="s">
        <v>9868</v>
      </c>
      <c r="K622" s="282" t="str">
        <f t="shared" si="113"/>
        <v/>
      </c>
      <c r="L622" s="326">
        <f t="shared" ref="L622:L625" si="117">M622</f>
        <v>850</v>
      </c>
      <c r="M622" s="326">
        <v>850</v>
      </c>
      <c r="N622" s="297" t="str">
        <f>_xlfn.IFNA(VLOOKUP($E:$E,'1'!$A:$E,3,0),"")</f>
        <v/>
      </c>
      <c r="O622" s="297" t="str">
        <f>_xlfn.IFNA(VLOOKUP($E:$E,'2'!$A:$E,3,0),"")</f>
        <v/>
      </c>
      <c r="P622" s="297" t="str">
        <f>_xlfn.IFNA(VLOOKUP($E:$E,'3'!$A:$D,3,0),"")</f>
        <v/>
      </c>
      <c r="Q622" s="297" t="str">
        <f>_xlfn.IFNA(VLOOKUP($E:$E,'4'!$A:$F,3,0),"")</f>
        <v/>
      </c>
      <c r="R622" s="297" t="str">
        <f>_xlfn.IFNA(VLOOKUP($E:$E,'5'!$A:$F,3,0),"")</f>
        <v/>
      </c>
      <c r="S622" s="297" t="str">
        <f>_xlfn.IFNA(VLOOKUP($E:$E,'6'!$A:$F,3,0),"")</f>
        <v/>
      </c>
      <c r="T622" s="313">
        <v>1</v>
      </c>
      <c r="U622" s="313">
        <v>1</v>
      </c>
      <c r="V622" s="313">
        <v>6</v>
      </c>
      <c r="W622" s="314">
        <v>1.19</v>
      </c>
      <c r="X622" s="315">
        <v>8.3167035999999993E-3</v>
      </c>
      <c r="Y622" s="749">
        <v>1190</v>
      </c>
      <c r="Z622" s="282"/>
      <c r="AA622" s="316" t="s">
        <v>393</v>
      </c>
      <c r="AB622" s="282" t="s">
        <v>9163</v>
      </c>
      <c r="AC622" s="317" t="s">
        <v>2104</v>
      </c>
      <c r="AD622" s="318" t="s">
        <v>581</v>
      </c>
      <c r="AE622" s="319" t="s">
        <v>2478</v>
      </c>
      <c r="AF622" s="319" t="s">
        <v>11322</v>
      </c>
      <c r="AG622" s="320">
        <v>22.5</v>
      </c>
      <c r="AH622" s="321">
        <f>IF($A$3="РЕГИОНЫ",ROUND($AG622*(1-($L$6-$F$4))*(1-$F$3)*(1+$AG$2)*$AG$1,2),0)</f>
        <v>0</v>
      </c>
      <c r="AI622" s="287">
        <f>_xlfn.IFNA(VLOOKUP(AD:AD,грп!B:C,2,0),0)</f>
        <v>0</v>
      </c>
      <c r="AJ622" s="607">
        <v>18</v>
      </c>
      <c r="AK622" s="672" t="str">
        <f t="shared" si="107"/>
        <v>спеццена</v>
      </c>
      <c r="AL622" s="174"/>
    </row>
    <row r="623" spans="1:38" s="4" customFormat="1" ht="12" customHeight="1" outlineLevel="1" x14ac:dyDescent="0.35">
      <c r="A623" s="307" t="s">
        <v>339</v>
      </c>
      <c r="B623" s="308" t="s">
        <v>6446</v>
      </c>
      <c r="C623" s="325" t="s">
        <v>1916</v>
      </c>
      <c r="D623" s="310" t="s">
        <v>10106</v>
      </c>
      <c r="E623" s="322" t="s">
        <v>582</v>
      </c>
      <c r="F623" s="293"/>
      <c r="G623" s="293"/>
      <c r="H623" s="294">
        <v>140</v>
      </c>
      <c r="I623" s="294" t="str">
        <f>IFERROR(_xlfn.IFNA(VLOOKUP($D:$D,history!$I:$Y,3,0),VLOOKUP(E:E,history!$H:$Y,4,0)),"--")</f>
        <v>--</v>
      </c>
      <c r="J623" s="282" t="s">
        <v>9868</v>
      </c>
      <c r="K623" s="282" t="str">
        <f t="shared" si="113"/>
        <v/>
      </c>
      <c r="L623" s="326">
        <f t="shared" si="117"/>
        <v>700</v>
      </c>
      <c r="M623" s="326">
        <v>700</v>
      </c>
      <c r="N623" s="297" t="str">
        <f>_xlfn.IFNA(VLOOKUP($E:$E,'1'!$A:$E,3,0),"")</f>
        <v/>
      </c>
      <c r="O623" s="297" t="str">
        <f>_xlfn.IFNA(VLOOKUP($E:$E,'2'!$A:$E,3,0),"")</f>
        <v/>
      </c>
      <c r="P623" s="297" t="str">
        <f>_xlfn.IFNA(VLOOKUP($E:$E,'3'!$A:$D,3,0),"")</f>
        <v/>
      </c>
      <c r="Q623" s="297" t="str">
        <f>_xlfn.IFNA(VLOOKUP($E:$E,'4'!$A:$F,3,0),"")</f>
        <v/>
      </c>
      <c r="R623" s="297" t="str">
        <f>_xlfn.IFNA(VLOOKUP($E:$E,'5'!$A:$F,3,0),"")</f>
        <v/>
      </c>
      <c r="S623" s="297" t="str">
        <f>_xlfn.IFNA(VLOOKUP($E:$E,'6'!$A:$F,3,0),"")</f>
        <v/>
      </c>
      <c r="T623" s="313">
        <v>1</v>
      </c>
      <c r="U623" s="313">
        <v>1</v>
      </c>
      <c r="V623" s="313">
        <v>8</v>
      </c>
      <c r="W623" s="314">
        <v>1.01</v>
      </c>
      <c r="X623" s="315">
        <v>8.8148584999999998E-3</v>
      </c>
      <c r="Y623" s="749">
        <v>990</v>
      </c>
      <c r="Z623" s="282"/>
      <c r="AA623" s="316" t="s">
        <v>393</v>
      </c>
      <c r="AB623" s="282" t="s">
        <v>9163</v>
      </c>
      <c r="AC623" s="317" t="s">
        <v>2104</v>
      </c>
      <c r="AD623" s="318" t="s">
        <v>581</v>
      </c>
      <c r="AE623" s="319" t="s">
        <v>2478</v>
      </c>
      <c r="AF623" s="319" t="s">
        <v>11324</v>
      </c>
      <c r="AG623" s="320">
        <v>21.07</v>
      </c>
      <c r="AH623" s="321">
        <f>IF($A$3="РЕГИОНЫ",ROUND($AG623*(1-($L$6-$F$4))*(1-$F$3)*(1+$AG$2)*$AG$1,2),0)</f>
        <v>0</v>
      </c>
      <c r="AI623" s="287">
        <f>_xlfn.IFNA(VLOOKUP(AD:AD,грп!B:C,2,0),0)</f>
        <v>0</v>
      </c>
      <c r="AJ623" s="607">
        <v>67</v>
      </c>
      <c r="AK623" s="672" t="str">
        <f t="shared" si="107"/>
        <v>спеццена</v>
      </c>
      <c r="AL623" s="174"/>
    </row>
    <row r="624" spans="1:38" s="4" customFormat="1" ht="12" customHeight="1" outlineLevel="1" x14ac:dyDescent="0.35">
      <c r="A624" s="307" t="s">
        <v>339</v>
      </c>
      <c r="B624" s="308" t="s">
        <v>6447</v>
      </c>
      <c r="C624" s="325" t="s">
        <v>1916</v>
      </c>
      <c r="D624" s="310" t="s">
        <v>10591</v>
      </c>
      <c r="E624" s="322" t="s">
        <v>5013</v>
      </c>
      <c r="F624" s="293"/>
      <c r="G624" s="293"/>
      <c r="H624" s="294">
        <v>167</v>
      </c>
      <c r="I624" s="294" t="str">
        <f>IFERROR(_xlfn.IFNA(VLOOKUP($D:$D,history!$I:$Y,3,0),VLOOKUP(E:E,history!$H:$Y,4,0)),"--")</f>
        <v>--</v>
      </c>
      <c r="J624" s="282" t="s">
        <v>9868</v>
      </c>
      <c r="K624" s="282" t="str">
        <f t="shared" si="113"/>
        <v/>
      </c>
      <c r="L624" s="326">
        <f t="shared" si="117"/>
        <v>1200</v>
      </c>
      <c r="M624" s="326">
        <v>1200</v>
      </c>
      <c r="N624" s="297" t="str">
        <f>_xlfn.IFNA(VLOOKUP($E:$E,'1'!$A:$E,3,0),"")</f>
        <v/>
      </c>
      <c r="O624" s="297" t="str">
        <f>_xlfn.IFNA(VLOOKUP($E:$E,'2'!$A:$E,3,0),"")</f>
        <v/>
      </c>
      <c r="P624" s="297" t="str">
        <f>_xlfn.IFNA(VLOOKUP($E:$E,'3'!$A:$D,3,0),"")</f>
        <v/>
      </c>
      <c r="Q624" s="297" t="str">
        <f>_xlfn.IFNA(VLOOKUP($E:$E,'4'!$A:$F,3,0),"")</f>
        <v/>
      </c>
      <c r="R624" s="297" t="str">
        <f>_xlfn.IFNA(VLOOKUP($E:$E,'5'!$A:$F,3,0),"")</f>
        <v/>
      </c>
      <c r="S624" s="297" t="str">
        <f>_xlfn.IFNA(VLOOKUP($E:$E,'6'!$A:$F,3,0),"")</f>
        <v/>
      </c>
      <c r="T624" s="313">
        <v>1</v>
      </c>
      <c r="U624" s="313">
        <v>1</v>
      </c>
      <c r="V624" s="313">
        <v>6</v>
      </c>
      <c r="W624" s="314">
        <v>1.4730000000000001</v>
      </c>
      <c r="X624" s="315">
        <v>1.1033026099999999E-2</v>
      </c>
      <c r="Y624" s="749">
        <v>1690</v>
      </c>
      <c r="Z624" s="282"/>
      <c r="AA624" s="316" t="s">
        <v>393</v>
      </c>
      <c r="AB624" s="282" t="s">
        <v>9163</v>
      </c>
      <c r="AC624" s="317" t="s">
        <v>2104</v>
      </c>
      <c r="AD624" s="318" t="s">
        <v>581</v>
      </c>
      <c r="AE624" s="319" t="s">
        <v>2478</v>
      </c>
      <c r="AF624" s="319" t="s">
        <v>11320</v>
      </c>
      <c r="AG624" s="320">
        <v>29.4</v>
      </c>
      <c r="AH624" s="321">
        <f>IF($A$3="РЕГИОНЫ",ROUND($AG624*(1-($L$6-$F$4))*(1-$F$3)*(1+$AG$2)*$AG$1,2),0)</f>
        <v>0</v>
      </c>
      <c r="AI624" s="287">
        <f>_xlfn.IFNA(VLOOKUP(AD:AD,грп!B:C,2,0),0)</f>
        <v>0</v>
      </c>
      <c r="AJ624" s="607">
        <v>60</v>
      </c>
      <c r="AK624" s="672" t="str">
        <f t="shared" si="107"/>
        <v>спеццена</v>
      </c>
      <c r="AL624" s="174"/>
    </row>
    <row r="625" spans="1:38" s="4" customFormat="1" ht="12" customHeight="1" outlineLevel="1" x14ac:dyDescent="0.35">
      <c r="A625" s="307" t="s">
        <v>339</v>
      </c>
      <c r="B625" s="308" t="s">
        <v>6448</v>
      </c>
      <c r="C625" s="325" t="s">
        <v>1916</v>
      </c>
      <c r="D625" s="310" t="s">
        <v>10592</v>
      </c>
      <c r="E625" s="322" t="s">
        <v>5014</v>
      </c>
      <c r="F625" s="293"/>
      <c r="G625" s="293"/>
      <c r="H625" s="294">
        <v>55</v>
      </c>
      <c r="I625" s="294" t="str">
        <f>IFERROR(_xlfn.IFNA(VLOOKUP($D:$D,history!$I:$Y,3,0),VLOOKUP(E:E,history!$H:$Y,4,0)),"--")</f>
        <v>--</v>
      </c>
      <c r="J625" s="282" t="s">
        <v>9868</v>
      </c>
      <c r="K625" s="282" t="str">
        <f t="shared" si="113"/>
        <v/>
      </c>
      <c r="L625" s="326">
        <f t="shared" si="117"/>
        <v>1330</v>
      </c>
      <c r="M625" s="326">
        <v>1330</v>
      </c>
      <c r="N625" s="297" t="str">
        <f>_xlfn.IFNA(VLOOKUP($E:$E,'1'!$A:$E,3,0),"")</f>
        <v/>
      </c>
      <c r="O625" s="297" t="str">
        <f>_xlfn.IFNA(VLOOKUP($E:$E,'2'!$A:$E,3,0),"")</f>
        <v/>
      </c>
      <c r="P625" s="297" t="str">
        <f>_xlfn.IFNA(VLOOKUP($E:$E,'3'!$A:$D,3,0),"")</f>
        <v/>
      </c>
      <c r="Q625" s="297" t="str">
        <f>_xlfn.IFNA(VLOOKUP($E:$E,'4'!$A:$F,3,0),"")</f>
        <v/>
      </c>
      <c r="R625" s="297" t="str">
        <f>_xlfn.IFNA(VLOOKUP($E:$E,'5'!$A:$F,3,0),"")</f>
        <v/>
      </c>
      <c r="S625" s="297" t="str">
        <f>_xlfn.IFNA(VLOOKUP($E:$E,'6'!$A:$F,3,0),"")</f>
        <v/>
      </c>
      <c r="T625" s="313">
        <v>1</v>
      </c>
      <c r="U625" s="313">
        <v>1</v>
      </c>
      <c r="V625" s="313">
        <v>6</v>
      </c>
      <c r="W625" s="314">
        <v>1.73</v>
      </c>
      <c r="X625" s="315">
        <v>1.12515605E-2</v>
      </c>
      <c r="Y625" s="749">
        <v>1890</v>
      </c>
      <c r="Z625" s="282"/>
      <c r="AA625" s="316" t="s">
        <v>393</v>
      </c>
      <c r="AB625" s="282" t="s">
        <v>9163</v>
      </c>
      <c r="AC625" s="317" t="s">
        <v>2104</v>
      </c>
      <c r="AD625" s="318" t="s">
        <v>581</v>
      </c>
      <c r="AE625" s="319" t="s">
        <v>2478</v>
      </c>
      <c r="AF625" s="319" t="s">
        <v>11320</v>
      </c>
      <c r="AG625" s="320">
        <v>33.6</v>
      </c>
      <c r="AH625" s="321">
        <f>IF($A$3="РЕГИОНЫ",ROUND($AG625*(1-($L$6-$F$4))*(1-$F$3)*(1+$AG$2)*$AG$1,2),0)</f>
        <v>0</v>
      </c>
      <c r="AI625" s="287">
        <f>_xlfn.IFNA(VLOOKUP(AD:AD,грп!B:C,2,0),0)</f>
        <v>0</v>
      </c>
      <c r="AJ625" s="607">
        <v>18</v>
      </c>
      <c r="AK625" s="672" t="str">
        <f t="shared" si="107"/>
        <v>спеццена</v>
      </c>
      <c r="AL625" s="174"/>
    </row>
    <row r="626" spans="1:38" s="4" customFormat="1" ht="12" customHeight="1" x14ac:dyDescent="0.35">
      <c r="A626" s="288"/>
      <c r="B626" s="289"/>
      <c r="C626" s="290" t="s">
        <v>555</v>
      </c>
      <c r="D626" s="291" t="s">
        <v>9673</v>
      </c>
      <c r="E626" s="292"/>
      <c r="F626" s="293"/>
      <c r="G626" s="293"/>
      <c r="H626" s="294"/>
      <c r="I626" s="294"/>
      <c r="J626" s="282" t="s">
        <v>393</v>
      </c>
      <c r="K626" s="282" t="str">
        <f t="shared" si="113"/>
        <v/>
      </c>
      <c r="L626" s="295"/>
      <c r="M626" s="296"/>
      <c r="N626" s="297"/>
      <c r="O626" s="297"/>
      <c r="P626" s="297"/>
      <c r="Q626" s="297" t="str">
        <f>_xlfn.IFNA(VLOOKUP($E:$E,'4'!$A:$F,3,0),"")</f>
        <v/>
      </c>
      <c r="R626" s="297" t="str">
        <f>_xlfn.IFNA(VLOOKUP($E:$E,'5'!$A:$F,3,0),"")</f>
        <v/>
      </c>
      <c r="S626" s="297"/>
      <c r="T626" s="298"/>
      <c r="U626" s="299"/>
      <c r="V626" s="299"/>
      <c r="W626" s="300"/>
      <c r="X626" s="301"/>
      <c r="Y626" s="749"/>
      <c r="Z626" s="282"/>
      <c r="AA626" s="280"/>
      <c r="AB626" s="280"/>
      <c r="AC626" s="302"/>
      <c r="AD626" s="303" t="s">
        <v>9673</v>
      </c>
      <c r="AE626" s="282"/>
      <c r="AF626" s="329"/>
      <c r="AG626" s="305"/>
      <c r="AH626" s="306"/>
      <c r="AI626" s="287">
        <f>_xlfn.IFNA(VLOOKUP(AD:AD,грп!B:C,2,0),0)</f>
        <v>0</v>
      </c>
      <c r="AJ626" s="607">
        <v>0</v>
      </c>
      <c r="AK626" s="672" t="str">
        <f t="shared" ref="AK626:AK689" si="118">C626</f>
        <v xml:space="preserve"> </v>
      </c>
      <c r="AL626" s="174"/>
    </row>
    <row r="627" spans="1:38" s="4" customFormat="1" ht="11.45" customHeight="1" outlineLevel="1" x14ac:dyDescent="0.35">
      <c r="A627" s="307" t="s">
        <v>10402</v>
      </c>
      <c r="B627" s="308" t="s">
        <v>9540</v>
      </c>
      <c r="C627" s="309" t="s">
        <v>21</v>
      </c>
      <c r="D627" s="310" t="s">
        <v>10593</v>
      </c>
      <c r="E627" s="322" t="s">
        <v>9250</v>
      </c>
      <c r="F627" s="293"/>
      <c r="G627" s="293"/>
      <c r="H627" s="294"/>
      <c r="I627" s="294" t="str">
        <f>IFERROR(_xlfn.IFNA(VLOOKUP($D:$D,history!$I:$Y,3,0),VLOOKUP(E:E,history!$H:$Y,4,0)),"--")</f>
        <v>--</v>
      </c>
      <c r="J627" s="282" t="s">
        <v>5946</v>
      </c>
      <c r="K627" s="282" t="str">
        <f t="shared" si="113"/>
        <v/>
      </c>
      <c r="L627" s="312">
        <f t="shared" ref="L627:L640" si="119">IF($A$3="ИМ",ROUND($Y627*(1-($L$6-$F$4))*(1-$F$3)*(1+$AG$2),2),ROUND($M627*(1-($L$6-$F$4))*(1-$F$3)*(1+$AG$2),2))</f>
        <v>0</v>
      </c>
      <c r="M627" s="312">
        <f t="shared" ref="M627:M640" si="120">ROUND(IF($A$3="РЕГИОНЫ",AG627*$AG$3*$AG$1,IF(AI627=0,AG627*$AG$3*$AG$1,AG627*$AG$3*(1-5%)*$AG$1)),2)</f>
        <v>0</v>
      </c>
      <c r="N627" s="297" t="str">
        <f>_xlfn.IFNA(VLOOKUP($E:$E,'1'!$A:$E,3,0),"")</f>
        <v/>
      </c>
      <c r="O627" s="297" t="str">
        <f>_xlfn.IFNA(VLOOKUP($E:$E,'2'!$A:$E,3,0),"")</f>
        <v/>
      </c>
      <c r="P627" s="297" t="str">
        <f>_xlfn.IFNA(VLOOKUP($E:$E,'3'!$A:$D,3,0),"")</f>
        <v/>
      </c>
      <c r="Q627" s="297" t="str">
        <f>_xlfn.IFNA(VLOOKUP($E:$E,'4'!$A:$F,3,0),"")</f>
        <v/>
      </c>
      <c r="R627" s="297" t="str">
        <f>_xlfn.IFNA(VLOOKUP($E:$E,'5'!$A:$F,3,0),"")</f>
        <v/>
      </c>
      <c r="S627" s="297" t="str">
        <f>_xlfn.IFNA(VLOOKUP($E:$E,'6'!$A:$F,3,0),"")</f>
        <v/>
      </c>
      <c r="T627" s="313">
        <v>1</v>
      </c>
      <c r="U627" s="313">
        <v>1</v>
      </c>
      <c r="V627" s="313">
        <v>1</v>
      </c>
      <c r="W627" s="314">
        <v>5.9</v>
      </c>
      <c r="X627" s="315">
        <v>4.9140000000000003E-2</v>
      </c>
      <c r="Y627" s="749">
        <v>0</v>
      </c>
      <c r="Z627" s="282"/>
      <c r="AA627" s="316" t="s">
        <v>10390</v>
      </c>
      <c r="AB627" s="282" t="s">
        <v>10389</v>
      </c>
      <c r="AC627" s="317" t="s">
        <v>2104</v>
      </c>
      <c r="AD627" s="318" t="s">
        <v>9673</v>
      </c>
      <c r="AE627" s="319">
        <v>0</v>
      </c>
      <c r="AF627" s="319" t="s">
        <v>11323</v>
      </c>
      <c r="AG627" s="320">
        <v>0</v>
      </c>
      <c r="AH627" s="321">
        <f t="shared" ref="AH627:AH640" si="121">IF($A$3="РЕГИОНЫ",ROUND($AG627*(1-($L$6-$F$4))*(1-$F$3)*(1+$AG$2)*$AG$1,2),0)</f>
        <v>0</v>
      </c>
      <c r="AI627" s="287">
        <f>_xlfn.IFNA(VLOOKUP(AD:AD,грп!B:C,2,0),0)</f>
        <v>0</v>
      </c>
      <c r="AJ627" s="607">
        <v>0</v>
      </c>
      <c r="AK627" s="672" t="str">
        <f t="shared" si="118"/>
        <v>new</v>
      </c>
      <c r="AL627" s="174"/>
    </row>
    <row r="628" spans="1:38" s="4" customFormat="1" ht="11.45" customHeight="1" outlineLevel="1" x14ac:dyDescent="0.35">
      <c r="A628" s="307" t="s">
        <v>10402</v>
      </c>
      <c r="B628" s="308" t="s">
        <v>9541</v>
      </c>
      <c r="C628" s="309" t="s">
        <v>21</v>
      </c>
      <c r="D628" s="310" t="s">
        <v>10594</v>
      </c>
      <c r="E628" s="322" t="s">
        <v>9251</v>
      </c>
      <c r="F628" s="293"/>
      <c r="G628" s="293"/>
      <c r="H628" s="294"/>
      <c r="I628" s="294" t="str">
        <f>IFERROR(_xlfn.IFNA(VLOOKUP($D:$D,history!$I:$Y,3,0),VLOOKUP(E:E,history!$H:$Y,4,0)),"--")</f>
        <v>--</v>
      </c>
      <c r="J628" s="282" t="s">
        <v>5946</v>
      </c>
      <c r="K628" s="282" t="str">
        <f t="shared" si="113"/>
        <v/>
      </c>
      <c r="L628" s="312">
        <f t="shared" si="119"/>
        <v>0</v>
      </c>
      <c r="M628" s="312">
        <f t="shared" si="120"/>
        <v>0</v>
      </c>
      <c r="N628" s="297" t="str">
        <f>_xlfn.IFNA(VLOOKUP($E:$E,'1'!$A:$E,3,0),"")</f>
        <v/>
      </c>
      <c r="O628" s="297" t="str">
        <f>_xlfn.IFNA(VLOOKUP($E:$E,'2'!$A:$E,3,0),"")</f>
        <v/>
      </c>
      <c r="P628" s="297" t="str">
        <f>_xlfn.IFNA(VLOOKUP($E:$E,'3'!$A:$D,3,0),"")</f>
        <v/>
      </c>
      <c r="Q628" s="297" t="str">
        <f>_xlfn.IFNA(VLOOKUP($E:$E,'4'!$A:$F,3,0),"")</f>
        <v/>
      </c>
      <c r="R628" s="297" t="str">
        <f>_xlfn.IFNA(VLOOKUP($E:$E,'5'!$A:$F,3,0),"")</f>
        <v/>
      </c>
      <c r="S628" s="297" t="str">
        <f>_xlfn.IFNA(VLOOKUP($E:$E,'6'!$A:$F,3,0),"")</f>
        <v/>
      </c>
      <c r="T628" s="313">
        <v>1</v>
      </c>
      <c r="U628" s="313">
        <v>1</v>
      </c>
      <c r="V628" s="313">
        <v>1</v>
      </c>
      <c r="W628" s="314">
        <v>5.9</v>
      </c>
      <c r="X628" s="315">
        <v>4.9140000000000003E-2</v>
      </c>
      <c r="Y628" s="749">
        <v>0</v>
      </c>
      <c r="Z628" s="282"/>
      <c r="AA628" s="316" t="s">
        <v>10390</v>
      </c>
      <c r="AB628" s="282" t="s">
        <v>10389</v>
      </c>
      <c r="AC628" s="317" t="s">
        <v>2104</v>
      </c>
      <c r="AD628" s="318" t="s">
        <v>9673</v>
      </c>
      <c r="AE628" s="319">
        <v>0</v>
      </c>
      <c r="AF628" s="319" t="s">
        <v>11323</v>
      </c>
      <c r="AG628" s="320">
        <v>0</v>
      </c>
      <c r="AH628" s="321">
        <f t="shared" si="121"/>
        <v>0</v>
      </c>
      <c r="AI628" s="287">
        <f>_xlfn.IFNA(VLOOKUP(AD:AD,грп!B:C,2,0),0)</f>
        <v>0</v>
      </c>
      <c r="AJ628" s="607">
        <v>0</v>
      </c>
      <c r="AK628" s="672" t="str">
        <f t="shared" si="118"/>
        <v>new</v>
      </c>
      <c r="AL628" s="174"/>
    </row>
    <row r="629" spans="1:38" s="4" customFormat="1" ht="11.45" customHeight="1" outlineLevel="1" x14ac:dyDescent="0.35">
      <c r="A629" s="307" t="s">
        <v>10402</v>
      </c>
      <c r="B629" s="308" t="s">
        <v>9542</v>
      </c>
      <c r="C629" s="309" t="s">
        <v>21</v>
      </c>
      <c r="D629" s="310" t="s">
        <v>10595</v>
      </c>
      <c r="E629" s="322" t="s">
        <v>9252</v>
      </c>
      <c r="F629" s="293"/>
      <c r="G629" s="293"/>
      <c r="H629" s="294"/>
      <c r="I629" s="294" t="str">
        <f>IFERROR(_xlfn.IFNA(VLOOKUP($D:$D,history!$I:$Y,3,0),VLOOKUP(E:E,history!$H:$Y,4,0)),"--")</f>
        <v>--</v>
      </c>
      <c r="J629" s="282" t="s">
        <v>5946</v>
      </c>
      <c r="K629" s="282" t="str">
        <f t="shared" si="113"/>
        <v/>
      </c>
      <c r="L629" s="312">
        <f t="shared" si="119"/>
        <v>0</v>
      </c>
      <c r="M629" s="312">
        <f t="shared" si="120"/>
        <v>0</v>
      </c>
      <c r="N629" s="297" t="str">
        <f>_xlfn.IFNA(VLOOKUP($E:$E,'1'!$A:$E,3,0),"")</f>
        <v/>
      </c>
      <c r="O629" s="297" t="str">
        <f>_xlfn.IFNA(VLOOKUP($E:$E,'2'!$A:$E,3,0),"")</f>
        <v/>
      </c>
      <c r="P629" s="297" t="str">
        <f>_xlfn.IFNA(VLOOKUP($E:$E,'3'!$A:$D,3,0),"")</f>
        <v/>
      </c>
      <c r="Q629" s="297" t="str">
        <f>_xlfn.IFNA(VLOOKUP($E:$E,'4'!$A:$F,3,0),"")</f>
        <v/>
      </c>
      <c r="R629" s="297" t="str">
        <f>_xlfn.IFNA(VLOOKUP($E:$E,'5'!$A:$F,3,0),"")</f>
        <v/>
      </c>
      <c r="S629" s="297" t="str">
        <f>_xlfn.IFNA(VLOOKUP($E:$E,'6'!$A:$F,3,0),"")</f>
        <v/>
      </c>
      <c r="T629" s="313">
        <v>1</v>
      </c>
      <c r="U629" s="313">
        <v>1</v>
      </c>
      <c r="V629" s="313">
        <v>1</v>
      </c>
      <c r="W629" s="314">
        <v>2.64</v>
      </c>
      <c r="X629" s="315">
        <v>2.6108108099999999E-2</v>
      </c>
      <c r="Y629" s="749">
        <v>0</v>
      </c>
      <c r="Z629" s="282"/>
      <c r="AA629" s="316" t="s">
        <v>10388</v>
      </c>
      <c r="AB629" s="282" t="s">
        <v>9164</v>
      </c>
      <c r="AC629" s="317" t="s">
        <v>2104</v>
      </c>
      <c r="AD629" s="318" t="s">
        <v>9673</v>
      </c>
      <c r="AE629" s="319">
        <v>0</v>
      </c>
      <c r="AF629" s="319" t="s">
        <v>11323</v>
      </c>
      <c r="AG629" s="320">
        <v>0</v>
      </c>
      <c r="AH629" s="321">
        <f t="shared" si="121"/>
        <v>0</v>
      </c>
      <c r="AI629" s="287">
        <f>_xlfn.IFNA(VLOOKUP(AD:AD,грп!B:C,2,0),0)</f>
        <v>0</v>
      </c>
      <c r="AJ629" s="607">
        <v>0</v>
      </c>
      <c r="AK629" s="672" t="str">
        <f t="shared" si="118"/>
        <v>new</v>
      </c>
      <c r="AL629" s="174"/>
    </row>
    <row r="630" spans="1:38" s="4" customFormat="1" ht="11.45" customHeight="1" outlineLevel="1" x14ac:dyDescent="0.35">
      <c r="A630" s="307" t="s">
        <v>10402</v>
      </c>
      <c r="B630" s="308" t="s">
        <v>9543</v>
      </c>
      <c r="C630" s="309" t="s">
        <v>21</v>
      </c>
      <c r="D630" s="310" t="s">
        <v>10596</v>
      </c>
      <c r="E630" s="322" t="s">
        <v>9253</v>
      </c>
      <c r="F630" s="293"/>
      <c r="G630" s="293"/>
      <c r="H630" s="294"/>
      <c r="I630" s="294" t="str">
        <f>IFERROR(_xlfn.IFNA(VLOOKUP($D:$D,history!$I:$Y,3,0),VLOOKUP(E:E,history!$H:$Y,4,0)),"--")</f>
        <v>--</v>
      </c>
      <c r="J630" s="282" t="s">
        <v>5946</v>
      </c>
      <c r="K630" s="282" t="str">
        <f t="shared" si="113"/>
        <v/>
      </c>
      <c r="L630" s="312">
        <f t="shared" si="119"/>
        <v>0</v>
      </c>
      <c r="M630" s="312">
        <f t="shared" si="120"/>
        <v>0</v>
      </c>
      <c r="N630" s="297" t="str">
        <f>_xlfn.IFNA(VLOOKUP($E:$E,'1'!$A:$E,3,0),"")</f>
        <v/>
      </c>
      <c r="O630" s="297" t="str">
        <f>_xlfn.IFNA(VLOOKUP($E:$E,'2'!$A:$E,3,0),"")</f>
        <v/>
      </c>
      <c r="P630" s="297" t="str">
        <f>_xlfn.IFNA(VLOOKUP($E:$E,'3'!$A:$D,3,0),"")</f>
        <v/>
      </c>
      <c r="Q630" s="297" t="str">
        <f>_xlfn.IFNA(VLOOKUP($E:$E,'4'!$A:$F,3,0),"")</f>
        <v/>
      </c>
      <c r="R630" s="297" t="str">
        <f>_xlfn.IFNA(VLOOKUP($E:$E,'5'!$A:$F,3,0),"")</f>
        <v/>
      </c>
      <c r="S630" s="297" t="str">
        <f>_xlfn.IFNA(VLOOKUP($E:$E,'6'!$A:$F,3,0),"")</f>
        <v/>
      </c>
      <c r="T630" s="313">
        <v>1</v>
      </c>
      <c r="U630" s="313">
        <v>1</v>
      </c>
      <c r="V630" s="313">
        <v>1</v>
      </c>
      <c r="W630" s="314">
        <v>2.64</v>
      </c>
      <c r="X630" s="315">
        <v>2.6108108099999999E-2</v>
      </c>
      <c r="Y630" s="749">
        <v>0</v>
      </c>
      <c r="Z630" s="282"/>
      <c r="AA630" s="316" t="s">
        <v>10388</v>
      </c>
      <c r="AB630" s="282" t="s">
        <v>10389</v>
      </c>
      <c r="AC630" s="317" t="s">
        <v>2104</v>
      </c>
      <c r="AD630" s="318" t="s">
        <v>9673</v>
      </c>
      <c r="AE630" s="319">
        <v>0</v>
      </c>
      <c r="AF630" s="319" t="s">
        <v>11323</v>
      </c>
      <c r="AG630" s="320">
        <v>0</v>
      </c>
      <c r="AH630" s="321">
        <f t="shared" si="121"/>
        <v>0</v>
      </c>
      <c r="AI630" s="287">
        <f>_xlfn.IFNA(VLOOKUP(AD:AD,грп!B:C,2,0),0)</f>
        <v>0</v>
      </c>
      <c r="AJ630" s="607">
        <v>0</v>
      </c>
      <c r="AK630" s="672" t="str">
        <f t="shared" si="118"/>
        <v>new</v>
      </c>
      <c r="AL630" s="174"/>
    </row>
    <row r="631" spans="1:38" s="4" customFormat="1" ht="11.45" customHeight="1" outlineLevel="1" x14ac:dyDescent="0.35">
      <c r="A631" s="307" t="s">
        <v>10402</v>
      </c>
      <c r="B631" s="308" t="s">
        <v>9544</v>
      </c>
      <c r="C631" s="309" t="s">
        <v>21</v>
      </c>
      <c r="D631" s="310" t="s">
        <v>10597</v>
      </c>
      <c r="E631" s="322" t="s">
        <v>9254</v>
      </c>
      <c r="F631" s="293"/>
      <c r="G631" s="293"/>
      <c r="H631" s="294"/>
      <c r="I631" s="294" t="str">
        <f>IFERROR(_xlfn.IFNA(VLOOKUP($D:$D,history!$I:$Y,3,0),VLOOKUP(E:E,history!$H:$Y,4,0)),"--")</f>
        <v>--</v>
      </c>
      <c r="J631" s="282" t="s">
        <v>5946</v>
      </c>
      <c r="K631" s="282" t="str">
        <f t="shared" si="113"/>
        <v/>
      </c>
      <c r="L631" s="312">
        <f t="shared" si="119"/>
        <v>0</v>
      </c>
      <c r="M631" s="312">
        <f t="shared" si="120"/>
        <v>0</v>
      </c>
      <c r="N631" s="297" t="str">
        <f>_xlfn.IFNA(VLOOKUP($E:$E,'1'!$A:$E,3,0),"")</f>
        <v/>
      </c>
      <c r="O631" s="297" t="str">
        <f>_xlfn.IFNA(VLOOKUP($E:$E,'2'!$A:$E,3,0),"")</f>
        <v/>
      </c>
      <c r="P631" s="297" t="str">
        <f>_xlfn.IFNA(VLOOKUP($E:$E,'3'!$A:$D,3,0),"")</f>
        <v/>
      </c>
      <c r="Q631" s="297" t="str">
        <f>_xlfn.IFNA(VLOOKUP($E:$E,'4'!$A:$F,3,0),"")</f>
        <v/>
      </c>
      <c r="R631" s="297" t="str">
        <f>_xlfn.IFNA(VLOOKUP($E:$E,'5'!$A:$F,3,0),"")</f>
        <v/>
      </c>
      <c r="S631" s="297" t="str">
        <f>_xlfn.IFNA(VLOOKUP($E:$E,'6'!$A:$F,3,0),"")</f>
        <v/>
      </c>
      <c r="T631" s="313">
        <v>1</v>
      </c>
      <c r="U631" s="313">
        <v>1</v>
      </c>
      <c r="V631" s="313">
        <v>1</v>
      </c>
      <c r="W631" s="314">
        <v>2.5499999999999998</v>
      </c>
      <c r="X631" s="315">
        <v>2.60909091E-2</v>
      </c>
      <c r="Y631" s="749">
        <v>0</v>
      </c>
      <c r="Z631" s="282"/>
      <c r="AA631" s="316" t="s">
        <v>10388</v>
      </c>
      <c r="AB631" s="282" t="s">
        <v>10389</v>
      </c>
      <c r="AC631" s="317" t="s">
        <v>2104</v>
      </c>
      <c r="AD631" s="318" t="s">
        <v>9673</v>
      </c>
      <c r="AE631" s="319">
        <v>0</v>
      </c>
      <c r="AF631" s="319" t="s">
        <v>11323</v>
      </c>
      <c r="AG631" s="320">
        <v>0</v>
      </c>
      <c r="AH631" s="321">
        <f t="shared" si="121"/>
        <v>0</v>
      </c>
      <c r="AI631" s="287">
        <f>_xlfn.IFNA(VLOOKUP(AD:AD,грп!B:C,2,0),0)</f>
        <v>0</v>
      </c>
      <c r="AJ631" s="607">
        <v>0</v>
      </c>
      <c r="AK631" s="672" t="str">
        <f t="shared" si="118"/>
        <v>new</v>
      </c>
      <c r="AL631" s="174"/>
    </row>
    <row r="632" spans="1:38" s="4" customFormat="1" ht="11.45" customHeight="1" outlineLevel="1" x14ac:dyDescent="0.35">
      <c r="A632" s="307" t="s">
        <v>10402</v>
      </c>
      <c r="B632" s="308" t="s">
        <v>9545</v>
      </c>
      <c r="C632" s="309" t="s">
        <v>21</v>
      </c>
      <c r="D632" s="310" t="s">
        <v>10598</v>
      </c>
      <c r="E632" s="322" t="s">
        <v>9255</v>
      </c>
      <c r="F632" s="293"/>
      <c r="G632" s="293"/>
      <c r="H632" s="294"/>
      <c r="I632" s="294" t="str">
        <f>IFERROR(_xlfn.IFNA(VLOOKUP($D:$D,history!$I:$Y,3,0),VLOOKUP(E:E,history!$H:$Y,4,0)),"--")</f>
        <v>--</v>
      </c>
      <c r="J632" s="282" t="s">
        <v>5946</v>
      </c>
      <c r="K632" s="282" t="str">
        <f t="shared" si="113"/>
        <v/>
      </c>
      <c r="L632" s="312">
        <f t="shared" si="119"/>
        <v>0</v>
      </c>
      <c r="M632" s="312">
        <f t="shared" si="120"/>
        <v>0</v>
      </c>
      <c r="N632" s="297" t="str">
        <f>_xlfn.IFNA(VLOOKUP($E:$E,'1'!$A:$E,3,0),"")</f>
        <v/>
      </c>
      <c r="O632" s="297" t="str">
        <f>_xlfn.IFNA(VLOOKUP($E:$E,'2'!$A:$E,3,0),"")</f>
        <v/>
      </c>
      <c r="P632" s="297" t="str">
        <f>_xlfn.IFNA(VLOOKUP($E:$E,'3'!$A:$D,3,0),"")</f>
        <v/>
      </c>
      <c r="Q632" s="297" t="str">
        <f>_xlfn.IFNA(VLOOKUP($E:$E,'4'!$A:$F,3,0),"")</f>
        <v/>
      </c>
      <c r="R632" s="297" t="str">
        <f>_xlfn.IFNA(VLOOKUP($E:$E,'5'!$A:$F,3,0),"")</f>
        <v/>
      </c>
      <c r="S632" s="297" t="str">
        <f>_xlfn.IFNA(VLOOKUP($E:$E,'6'!$A:$F,3,0),"")</f>
        <v/>
      </c>
      <c r="T632" s="313">
        <v>1</v>
      </c>
      <c r="U632" s="313">
        <v>1</v>
      </c>
      <c r="V632" s="313">
        <v>1</v>
      </c>
      <c r="W632" s="314">
        <v>2.63</v>
      </c>
      <c r="X632" s="315">
        <v>2.60909091E-2</v>
      </c>
      <c r="Y632" s="749">
        <v>0</v>
      </c>
      <c r="Z632" s="282"/>
      <c r="AA632" s="316" t="s">
        <v>10388</v>
      </c>
      <c r="AB632" s="282" t="s">
        <v>10389</v>
      </c>
      <c r="AC632" s="317" t="s">
        <v>2104</v>
      </c>
      <c r="AD632" s="318" t="s">
        <v>9673</v>
      </c>
      <c r="AE632" s="319">
        <v>0</v>
      </c>
      <c r="AF632" s="319" t="s">
        <v>11323</v>
      </c>
      <c r="AG632" s="320">
        <v>0</v>
      </c>
      <c r="AH632" s="321">
        <f t="shared" si="121"/>
        <v>0</v>
      </c>
      <c r="AI632" s="287">
        <f>_xlfn.IFNA(VLOOKUP(AD:AD,грп!B:C,2,0),0)</f>
        <v>0</v>
      </c>
      <c r="AJ632" s="607">
        <v>0</v>
      </c>
      <c r="AK632" s="672" t="str">
        <f t="shared" si="118"/>
        <v>new</v>
      </c>
      <c r="AL632" s="174"/>
    </row>
    <row r="633" spans="1:38" s="4" customFormat="1" ht="11.45" customHeight="1" outlineLevel="1" x14ac:dyDescent="0.35">
      <c r="A633" s="307" t="s">
        <v>10402</v>
      </c>
      <c r="B633" s="308" t="s">
        <v>9546</v>
      </c>
      <c r="C633" s="309" t="s">
        <v>21</v>
      </c>
      <c r="D633" s="310" t="s">
        <v>10599</v>
      </c>
      <c r="E633" s="322" t="s">
        <v>9256</v>
      </c>
      <c r="F633" s="293"/>
      <c r="G633" s="293"/>
      <c r="H633" s="294"/>
      <c r="I633" s="294" t="str">
        <f>IFERROR(_xlfn.IFNA(VLOOKUP($D:$D,history!$I:$Y,3,0),VLOOKUP(E:E,history!$H:$Y,4,0)),"--")</f>
        <v>--</v>
      </c>
      <c r="J633" s="282" t="s">
        <v>5946</v>
      </c>
      <c r="K633" s="282" t="str">
        <f t="shared" si="113"/>
        <v/>
      </c>
      <c r="L633" s="312">
        <f t="shared" si="119"/>
        <v>0</v>
      </c>
      <c r="M633" s="312">
        <f t="shared" si="120"/>
        <v>0</v>
      </c>
      <c r="N633" s="297" t="str">
        <f>_xlfn.IFNA(VLOOKUP($E:$E,'1'!$A:$E,3,0),"")</f>
        <v/>
      </c>
      <c r="O633" s="297" t="str">
        <f>_xlfn.IFNA(VLOOKUP($E:$E,'2'!$A:$E,3,0),"")</f>
        <v/>
      </c>
      <c r="P633" s="297" t="str">
        <f>_xlfn.IFNA(VLOOKUP($E:$E,'3'!$A:$D,3,0),"")</f>
        <v/>
      </c>
      <c r="Q633" s="297" t="str">
        <f>_xlfn.IFNA(VLOOKUP($E:$E,'4'!$A:$F,3,0),"")</f>
        <v/>
      </c>
      <c r="R633" s="297" t="str">
        <f>_xlfn.IFNA(VLOOKUP($E:$E,'5'!$A:$F,3,0),"")</f>
        <v/>
      </c>
      <c r="S633" s="297" t="str">
        <f>_xlfn.IFNA(VLOOKUP($E:$E,'6'!$A:$F,3,0),"")</f>
        <v/>
      </c>
      <c r="T633" s="313">
        <v>1</v>
      </c>
      <c r="U633" s="313">
        <v>1</v>
      </c>
      <c r="V633" s="313">
        <v>1</v>
      </c>
      <c r="W633" s="314">
        <v>2.65</v>
      </c>
      <c r="X633" s="315">
        <v>2.6107692299999999E-2</v>
      </c>
      <c r="Y633" s="749">
        <v>0</v>
      </c>
      <c r="Z633" s="282"/>
      <c r="AA633" s="316" t="s">
        <v>10388</v>
      </c>
      <c r="AB633" s="282" t="s">
        <v>10389</v>
      </c>
      <c r="AC633" s="317" t="s">
        <v>2104</v>
      </c>
      <c r="AD633" s="318" t="s">
        <v>9673</v>
      </c>
      <c r="AE633" s="319">
        <v>0</v>
      </c>
      <c r="AF633" s="319" t="s">
        <v>11323</v>
      </c>
      <c r="AG633" s="320">
        <v>0</v>
      </c>
      <c r="AH633" s="321">
        <f t="shared" si="121"/>
        <v>0</v>
      </c>
      <c r="AI633" s="287">
        <f>_xlfn.IFNA(VLOOKUP(AD:AD,грп!B:C,2,0),0)</f>
        <v>0</v>
      </c>
      <c r="AJ633" s="607">
        <v>0</v>
      </c>
      <c r="AK633" s="672" t="str">
        <f t="shared" si="118"/>
        <v>new</v>
      </c>
      <c r="AL633" s="174"/>
    </row>
    <row r="634" spans="1:38" s="4" customFormat="1" ht="11.45" customHeight="1" outlineLevel="1" x14ac:dyDescent="0.35">
      <c r="A634" s="307" t="s">
        <v>10402</v>
      </c>
      <c r="B634" s="308" t="s">
        <v>9547</v>
      </c>
      <c r="C634" s="309" t="s">
        <v>21</v>
      </c>
      <c r="D634" s="310" t="s">
        <v>10600</v>
      </c>
      <c r="E634" s="322" t="s">
        <v>9257</v>
      </c>
      <c r="F634" s="293"/>
      <c r="G634" s="293"/>
      <c r="H634" s="294"/>
      <c r="I634" s="294" t="str">
        <f>IFERROR(_xlfn.IFNA(VLOOKUP($D:$D,history!$I:$Y,3,0),VLOOKUP(E:E,history!$H:$Y,4,0)),"--")</f>
        <v>--</v>
      </c>
      <c r="J634" s="282" t="s">
        <v>5946</v>
      </c>
      <c r="K634" s="282" t="str">
        <f t="shared" si="113"/>
        <v/>
      </c>
      <c r="L634" s="312">
        <f t="shared" si="119"/>
        <v>0</v>
      </c>
      <c r="M634" s="312">
        <f t="shared" si="120"/>
        <v>0</v>
      </c>
      <c r="N634" s="297" t="str">
        <f>_xlfn.IFNA(VLOOKUP($E:$E,'1'!$A:$E,3,0),"")</f>
        <v/>
      </c>
      <c r="O634" s="297" t="str">
        <f>_xlfn.IFNA(VLOOKUP($E:$E,'2'!$A:$E,3,0),"")</f>
        <v/>
      </c>
      <c r="P634" s="297" t="str">
        <f>_xlfn.IFNA(VLOOKUP($E:$E,'3'!$A:$D,3,0),"")</f>
        <v/>
      </c>
      <c r="Q634" s="297" t="str">
        <f>_xlfn.IFNA(VLOOKUP($E:$E,'4'!$A:$F,3,0),"")</f>
        <v/>
      </c>
      <c r="R634" s="297" t="str">
        <f>_xlfn.IFNA(VLOOKUP($E:$E,'5'!$A:$F,3,0),"")</f>
        <v/>
      </c>
      <c r="S634" s="297" t="str">
        <f>_xlfn.IFNA(VLOOKUP($E:$E,'6'!$A:$F,3,0),"")</f>
        <v/>
      </c>
      <c r="T634" s="313">
        <v>1</v>
      </c>
      <c r="U634" s="313">
        <v>1</v>
      </c>
      <c r="V634" s="313">
        <v>1</v>
      </c>
      <c r="W634" s="314">
        <v>2.64</v>
      </c>
      <c r="X634" s="315">
        <v>2.6105263199999999E-2</v>
      </c>
      <c r="Y634" s="749">
        <v>0</v>
      </c>
      <c r="Z634" s="282"/>
      <c r="AA634" s="316" t="s">
        <v>10388</v>
      </c>
      <c r="AB634" s="282" t="s">
        <v>10389</v>
      </c>
      <c r="AC634" s="317" t="s">
        <v>2104</v>
      </c>
      <c r="AD634" s="318" t="s">
        <v>9673</v>
      </c>
      <c r="AE634" s="319">
        <v>0</v>
      </c>
      <c r="AF634" s="319" t="s">
        <v>11323</v>
      </c>
      <c r="AG634" s="320">
        <v>0</v>
      </c>
      <c r="AH634" s="321">
        <f t="shared" si="121"/>
        <v>0</v>
      </c>
      <c r="AI634" s="287">
        <f>_xlfn.IFNA(VLOOKUP(AD:AD,грп!B:C,2,0),0)</f>
        <v>0</v>
      </c>
      <c r="AJ634" s="607">
        <v>0</v>
      </c>
      <c r="AK634" s="672" t="str">
        <f t="shared" si="118"/>
        <v>new</v>
      </c>
      <c r="AL634" s="174"/>
    </row>
    <row r="635" spans="1:38" s="4" customFormat="1" ht="11.45" customHeight="1" outlineLevel="1" x14ac:dyDescent="0.35">
      <c r="A635" s="307" t="s">
        <v>10402</v>
      </c>
      <c r="B635" s="308" t="s">
        <v>9548</v>
      </c>
      <c r="C635" s="309" t="s">
        <v>21</v>
      </c>
      <c r="D635" s="310" t="s">
        <v>10601</v>
      </c>
      <c r="E635" s="322" t="s">
        <v>9258</v>
      </c>
      <c r="F635" s="293"/>
      <c r="G635" s="293"/>
      <c r="H635" s="294"/>
      <c r="I635" s="294" t="str">
        <f>IFERROR(_xlfn.IFNA(VLOOKUP($D:$D,history!$I:$Y,3,0),VLOOKUP(E:E,history!$H:$Y,4,0)),"--")</f>
        <v>--</v>
      </c>
      <c r="J635" s="282" t="s">
        <v>5946</v>
      </c>
      <c r="K635" s="282" t="str">
        <f t="shared" si="113"/>
        <v/>
      </c>
      <c r="L635" s="312">
        <f t="shared" si="119"/>
        <v>0</v>
      </c>
      <c r="M635" s="312">
        <f t="shared" si="120"/>
        <v>0</v>
      </c>
      <c r="N635" s="297" t="str">
        <f>_xlfn.IFNA(VLOOKUP($E:$E,'1'!$A:$E,3,0),"")</f>
        <v/>
      </c>
      <c r="O635" s="297" t="str">
        <f>_xlfn.IFNA(VLOOKUP($E:$E,'2'!$A:$E,3,0),"")</f>
        <v/>
      </c>
      <c r="P635" s="297" t="str">
        <f>_xlfn.IFNA(VLOOKUP($E:$E,'3'!$A:$D,3,0),"")</f>
        <v/>
      </c>
      <c r="Q635" s="297" t="str">
        <f>_xlfn.IFNA(VLOOKUP($E:$E,'4'!$A:$F,3,0),"")</f>
        <v/>
      </c>
      <c r="R635" s="297" t="str">
        <f>_xlfn.IFNA(VLOOKUP($E:$E,'5'!$A:$F,3,0),"")</f>
        <v/>
      </c>
      <c r="S635" s="297" t="str">
        <f>_xlfn.IFNA(VLOOKUP($E:$E,'6'!$A:$F,3,0),"")</f>
        <v/>
      </c>
      <c r="T635" s="313">
        <v>1</v>
      </c>
      <c r="U635" s="313">
        <v>1</v>
      </c>
      <c r="V635" s="313">
        <v>1</v>
      </c>
      <c r="W635" s="314">
        <v>2.6</v>
      </c>
      <c r="X635" s="315">
        <v>3.132675E-2</v>
      </c>
      <c r="Y635" s="749">
        <v>0</v>
      </c>
      <c r="Z635" s="282"/>
      <c r="AA635" s="316" t="s">
        <v>10390</v>
      </c>
      <c r="AB635" s="282" t="s">
        <v>10389</v>
      </c>
      <c r="AC635" s="317" t="s">
        <v>2104</v>
      </c>
      <c r="AD635" s="318" t="s">
        <v>9673</v>
      </c>
      <c r="AE635" s="319">
        <v>0</v>
      </c>
      <c r="AF635" s="319" t="s">
        <v>11323</v>
      </c>
      <c r="AG635" s="320">
        <v>0</v>
      </c>
      <c r="AH635" s="321">
        <f t="shared" si="121"/>
        <v>0</v>
      </c>
      <c r="AI635" s="287">
        <f>_xlfn.IFNA(VLOOKUP(AD:AD,грп!B:C,2,0),0)</f>
        <v>0</v>
      </c>
      <c r="AJ635" s="607">
        <v>0</v>
      </c>
      <c r="AK635" s="672" t="str">
        <f t="shared" si="118"/>
        <v>new</v>
      </c>
      <c r="AL635" s="174"/>
    </row>
    <row r="636" spans="1:38" s="4" customFormat="1" ht="11.45" customHeight="1" outlineLevel="1" x14ac:dyDescent="0.35">
      <c r="A636" s="307" t="s">
        <v>10402</v>
      </c>
      <c r="B636" s="308" t="s">
        <v>9549</v>
      </c>
      <c r="C636" s="309" t="s">
        <v>21</v>
      </c>
      <c r="D636" s="310" t="s">
        <v>10602</v>
      </c>
      <c r="E636" s="322" t="s">
        <v>9259</v>
      </c>
      <c r="F636" s="293"/>
      <c r="G636" s="293"/>
      <c r="H636" s="294"/>
      <c r="I636" s="294" t="str">
        <f>IFERROR(_xlfn.IFNA(VLOOKUP($D:$D,history!$I:$Y,3,0),VLOOKUP(E:E,history!$H:$Y,4,0)),"--")</f>
        <v>--</v>
      </c>
      <c r="J636" s="282" t="s">
        <v>5946</v>
      </c>
      <c r="K636" s="282" t="str">
        <f t="shared" si="113"/>
        <v/>
      </c>
      <c r="L636" s="312">
        <f t="shared" si="119"/>
        <v>0</v>
      </c>
      <c r="M636" s="312">
        <f t="shared" si="120"/>
        <v>0</v>
      </c>
      <c r="N636" s="297" t="str">
        <f>_xlfn.IFNA(VLOOKUP($E:$E,'1'!$A:$E,3,0),"")</f>
        <v/>
      </c>
      <c r="O636" s="297" t="str">
        <f>_xlfn.IFNA(VLOOKUP($E:$E,'2'!$A:$E,3,0),"")</f>
        <v/>
      </c>
      <c r="P636" s="297" t="str">
        <f>_xlfn.IFNA(VLOOKUP($E:$E,'3'!$A:$D,3,0),"")</f>
        <v/>
      </c>
      <c r="Q636" s="297" t="str">
        <f>_xlfn.IFNA(VLOOKUP($E:$E,'4'!$A:$F,3,0),"")</f>
        <v/>
      </c>
      <c r="R636" s="297" t="str">
        <f>_xlfn.IFNA(VLOOKUP($E:$E,'5'!$A:$F,3,0),"")</f>
        <v/>
      </c>
      <c r="S636" s="297" t="str">
        <f>_xlfn.IFNA(VLOOKUP($E:$E,'6'!$A:$F,3,0),"")</f>
        <v/>
      </c>
      <c r="T636" s="313">
        <v>1</v>
      </c>
      <c r="U636" s="313">
        <v>1</v>
      </c>
      <c r="V636" s="313">
        <v>1</v>
      </c>
      <c r="W636" s="314">
        <v>2.6</v>
      </c>
      <c r="X636" s="315">
        <v>3.4769250000000002E-2</v>
      </c>
      <c r="Y636" s="749">
        <v>0</v>
      </c>
      <c r="Z636" s="282"/>
      <c r="AA636" s="316" t="s">
        <v>10390</v>
      </c>
      <c r="AB636" s="282" t="s">
        <v>10389</v>
      </c>
      <c r="AC636" s="317" t="s">
        <v>2104</v>
      </c>
      <c r="AD636" s="318" t="s">
        <v>9673</v>
      </c>
      <c r="AE636" s="319">
        <v>0</v>
      </c>
      <c r="AF636" s="319" t="s">
        <v>11323</v>
      </c>
      <c r="AG636" s="320">
        <v>0</v>
      </c>
      <c r="AH636" s="321">
        <f t="shared" si="121"/>
        <v>0</v>
      </c>
      <c r="AI636" s="287">
        <f>_xlfn.IFNA(VLOOKUP(AD:AD,грп!B:C,2,0),0)</f>
        <v>0</v>
      </c>
      <c r="AJ636" s="607">
        <v>0</v>
      </c>
      <c r="AK636" s="672" t="str">
        <f t="shared" si="118"/>
        <v>new</v>
      </c>
      <c r="AL636" s="174"/>
    </row>
    <row r="637" spans="1:38" s="4" customFormat="1" ht="11.45" customHeight="1" outlineLevel="1" x14ac:dyDescent="0.35">
      <c r="A637" s="307" t="s">
        <v>10402</v>
      </c>
      <c r="B637" s="308" t="s">
        <v>9550</v>
      </c>
      <c r="C637" s="309" t="s">
        <v>21</v>
      </c>
      <c r="D637" s="310" t="s">
        <v>10603</v>
      </c>
      <c r="E637" s="322" t="s">
        <v>9260</v>
      </c>
      <c r="F637" s="293"/>
      <c r="G637" s="293"/>
      <c r="H637" s="294"/>
      <c r="I637" s="294" t="str">
        <f>IFERROR(_xlfn.IFNA(VLOOKUP($D:$D,history!$I:$Y,3,0),VLOOKUP(E:E,history!$H:$Y,4,0)),"--")</f>
        <v>--</v>
      </c>
      <c r="J637" s="282" t="s">
        <v>5946</v>
      </c>
      <c r="K637" s="282" t="str">
        <f t="shared" si="113"/>
        <v/>
      </c>
      <c r="L637" s="312">
        <f t="shared" si="119"/>
        <v>0</v>
      </c>
      <c r="M637" s="312">
        <f t="shared" si="120"/>
        <v>0</v>
      </c>
      <c r="N637" s="297" t="str">
        <f>_xlfn.IFNA(VLOOKUP($E:$E,'1'!$A:$E,3,0),"")</f>
        <v/>
      </c>
      <c r="O637" s="297" t="str">
        <f>_xlfn.IFNA(VLOOKUP($E:$E,'2'!$A:$E,3,0),"")</f>
        <v/>
      </c>
      <c r="P637" s="297" t="str">
        <f>_xlfn.IFNA(VLOOKUP($E:$E,'3'!$A:$D,3,0),"")</f>
        <v/>
      </c>
      <c r="Q637" s="297" t="str">
        <f>_xlfn.IFNA(VLOOKUP($E:$E,'4'!$A:$F,3,0),"")</f>
        <v/>
      </c>
      <c r="R637" s="297" t="str">
        <f>_xlfn.IFNA(VLOOKUP($E:$E,'5'!$A:$F,3,0),"")</f>
        <v/>
      </c>
      <c r="S637" s="297" t="str">
        <f>_xlfn.IFNA(VLOOKUP($E:$E,'6'!$A:$F,3,0),"")</f>
        <v/>
      </c>
      <c r="T637" s="313">
        <v>1</v>
      </c>
      <c r="U637" s="313">
        <v>1</v>
      </c>
      <c r="V637" s="313">
        <v>6</v>
      </c>
      <c r="W637" s="314">
        <v>1.3</v>
      </c>
      <c r="X637" s="315">
        <v>2.3310000000000001E-2</v>
      </c>
      <c r="Y637" s="749">
        <v>0</v>
      </c>
      <c r="Z637" s="282"/>
      <c r="AA637" s="316" t="s">
        <v>10390</v>
      </c>
      <c r="AB637" s="282" t="s">
        <v>10389</v>
      </c>
      <c r="AC637" s="317" t="s">
        <v>2104</v>
      </c>
      <c r="AD637" s="318" t="s">
        <v>9673</v>
      </c>
      <c r="AE637" s="319">
        <v>0</v>
      </c>
      <c r="AF637" s="319" t="s">
        <v>11323</v>
      </c>
      <c r="AG637" s="320">
        <v>0</v>
      </c>
      <c r="AH637" s="321">
        <f t="shared" si="121"/>
        <v>0</v>
      </c>
      <c r="AI637" s="287">
        <f>_xlfn.IFNA(VLOOKUP(AD:AD,грп!B:C,2,0),0)</f>
        <v>0</v>
      </c>
      <c r="AJ637" s="607">
        <v>0</v>
      </c>
      <c r="AK637" s="672" t="str">
        <f t="shared" si="118"/>
        <v>new</v>
      </c>
      <c r="AL637" s="174"/>
    </row>
    <row r="638" spans="1:38" s="4" customFormat="1" ht="11.45" customHeight="1" outlineLevel="1" x14ac:dyDescent="0.35">
      <c r="A638" s="307" t="s">
        <v>10402</v>
      </c>
      <c r="B638" s="308" t="s">
        <v>9551</v>
      </c>
      <c r="C638" s="309" t="s">
        <v>21</v>
      </c>
      <c r="D638" s="310" t="s">
        <v>10604</v>
      </c>
      <c r="E638" s="322" t="s">
        <v>9261</v>
      </c>
      <c r="F638" s="293"/>
      <c r="G638" s="293"/>
      <c r="H638" s="294"/>
      <c r="I638" s="294" t="str">
        <f>IFERROR(_xlfn.IFNA(VLOOKUP($D:$D,history!$I:$Y,3,0),VLOOKUP(E:E,history!$H:$Y,4,0)),"--")</f>
        <v>--</v>
      </c>
      <c r="J638" s="282" t="s">
        <v>5946</v>
      </c>
      <c r="K638" s="282" t="str">
        <f t="shared" si="113"/>
        <v/>
      </c>
      <c r="L638" s="312">
        <f t="shared" si="119"/>
        <v>0</v>
      </c>
      <c r="M638" s="312">
        <f t="shared" si="120"/>
        <v>0</v>
      </c>
      <c r="N638" s="297" t="str">
        <f>_xlfn.IFNA(VLOOKUP($E:$E,'1'!$A:$E,3,0),"")</f>
        <v/>
      </c>
      <c r="O638" s="297" t="str">
        <f>_xlfn.IFNA(VLOOKUP($E:$E,'2'!$A:$E,3,0),"")</f>
        <v/>
      </c>
      <c r="P638" s="297" t="str">
        <f>_xlfn.IFNA(VLOOKUP($E:$E,'3'!$A:$D,3,0),"")</f>
        <v/>
      </c>
      <c r="Q638" s="297" t="str">
        <f>_xlfn.IFNA(VLOOKUP($E:$E,'4'!$A:$F,3,0),"")</f>
        <v/>
      </c>
      <c r="R638" s="297" t="str">
        <f>_xlfn.IFNA(VLOOKUP($E:$E,'5'!$A:$F,3,0),"")</f>
        <v/>
      </c>
      <c r="S638" s="297" t="str">
        <f>_xlfn.IFNA(VLOOKUP($E:$E,'6'!$A:$F,3,0),"")</f>
        <v/>
      </c>
      <c r="T638" s="313">
        <v>1</v>
      </c>
      <c r="U638" s="313">
        <v>1</v>
      </c>
      <c r="V638" s="313">
        <v>6</v>
      </c>
      <c r="W638" s="314">
        <v>1.3</v>
      </c>
      <c r="X638" s="315">
        <v>2.3310000000000001E-2</v>
      </c>
      <c r="Y638" s="749">
        <v>0</v>
      </c>
      <c r="Z638" s="282"/>
      <c r="AA638" s="316" t="s">
        <v>10390</v>
      </c>
      <c r="AB638" s="282" t="s">
        <v>10389</v>
      </c>
      <c r="AC638" s="317" t="s">
        <v>2104</v>
      </c>
      <c r="AD638" s="318" t="s">
        <v>9673</v>
      </c>
      <c r="AE638" s="319">
        <v>0</v>
      </c>
      <c r="AF638" s="319" t="s">
        <v>11323</v>
      </c>
      <c r="AG638" s="320">
        <v>0</v>
      </c>
      <c r="AH638" s="321">
        <f t="shared" si="121"/>
        <v>0</v>
      </c>
      <c r="AI638" s="287">
        <f>_xlfn.IFNA(VLOOKUP(AD:AD,грп!B:C,2,0),0)</f>
        <v>0</v>
      </c>
      <c r="AJ638" s="607">
        <v>0</v>
      </c>
      <c r="AK638" s="672" t="str">
        <f t="shared" si="118"/>
        <v>new</v>
      </c>
      <c r="AL638" s="174"/>
    </row>
    <row r="639" spans="1:38" s="4" customFormat="1" ht="11.45" customHeight="1" outlineLevel="1" x14ac:dyDescent="0.35">
      <c r="A639" s="307" t="s">
        <v>10402</v>
      </c>
      <c r="B639" s="308" t="s">
        <v>9552</v>
      </c>
      <c r="C639" s="309" t="s">
        <v>21</v>
      </c>
      <c r="D639" s="310" t="s">
        <v>10605</v>
      </c>
      <c r="E639" s="322" t="s">
        <v>9262</v>
      </c>
      <c r="F639" s="293"/>
      <c r="G639" s="293"/>
      <c r="H639" s="294"/>
      <c r="I639" s="294" t="str">
        <f>IFERROR(_xlfn.IFNA(VLOOKUP($D:$D,history!$I:$Y,3,0),VLOOKUP(E:E,history!$H:$Y,4,0)),"--")</f>
        <v>--</v>
      </c>
      <c r="J639" s="282" t="s">
        <v>5946</v>
      </c>
      <c r="K639" s="282" t="str">
        <f t="shared" si="113"/>
        <v/>
      </c>
      <c r="L639" s="312">
        <f t="shared" si="119"/>
        <v>0</v>
      </c>
      <c r="M639" s="312">
        <f t="shared" si="120"/>
        <v>0</v>
      </c>
      <c r="N639" s="297" t="str">
        <f>_xlfn.IFNA(VLOOKUP($E:$E,'1'!$A:$E,3,0),"")</f>
        <v/>
      </c>
      <c r="O639" s="297" t="str">
        <f>_xlfn.IFNA(VLOOKUP($E:$E,'2'!$A:$E,3,0),"")</f>
        <v/>
      </c>
      <c r="P639" s="297" t="str">
        <f>_xlfn.IFNA(VLOOKUP($E:$E,'3'!$A:$D,3,0),"")</f>
        <v/>
      </c>
      <c r="Q639" s="297" t="str">
        <f>_xlfn.IFNA(VLOOKUP($E:$E,'4'!$A:$F,3,0),"")</f>
        <v/>
      </c>
      <c r="R639" s="297" t="str">
        <f>_xlfn.IFNA(VLOOKUP($E:$E,'5'!$A:$F,3,0),"")</f>
        <v/>
      </c>
      <c r="S639" s="297" t="str">
        <f>_xlfn.IFNA(VLOOKUP($E:$E,'6'!$A:$F,3,0),"")</f>
        <v/>
      </c>
      <c r="T639" s="313">
        <v>1</v>
      </c>
      <c r="U639" s="313">
        <v>1</v>
      </c>
      <c r="V639" s="313">
        <v>6</v>
      </c>
      <c r="W639" s="314">
        <v>1.3</v>
      </c>
      <c r="X639" s="315">
        <v>2.3310000000000001E-2</v>
      </c>
      <c r="Y639" s="749">
        <v>0</v>
      </c>
      <c r="Z639" s="282"/>
      <c r="AA639" s="316" t="s">
        <v>10390</v>
      </c>
      <c r="AB639" s="282" t="s">
        <v>10389</v>
      </c>
      <c r="AC639" s="317" t="s">
        <v>2104</v>
      </c>
      <c r="AD639" s="318" t="s">
        <v>9673</v>
      </c>
      <c r="AE639" s="319">
        <v>0</v>
      </c>
      <c r="AF639" s="319" t="s">
        <v>11323</v>
      </c>
      <c r="AG639" s="320">
        <v>0</v>
      </c>
      <c r="AH639" s="321">
        <f t="shared" si="121"/>
        <v>0</v>
      </c>
      <c r="AI639" s="287">
        <f>_xlfn.IFNA(VLOOKUP(AD:AD,грп!B:C,2,0),0)</f>
        <v>0</v>
      </c>
      <c r="AJ639" s="607">
        <v>0</v>
      </c>
      <c r="AK639" s="672" t="str">
        <f t="shared" si="118"/>
        <v>new</v>
      </c>
      <c r="AL639" s="174"/>
    </row>
    <row r="640" spans="1:38" s="4" customFormat="1" ht="11.45" customHeight="1" outlineLevel="1" x14ac:dyDescent="0.35">
      <c r="A640" s="307" t="s">
        <v>10402</v>
      </c>
      <c r="B640" s="308" t="s">
        <v>9553</v>
      </c>
      <c r="C640" s="309" t="s">
        <v>21</v>
      </c>
      <c r="D640" s="310" t="s">
        <v>10606</v>
      </c>
      <c r="E640" s="322" t="s">
        <v>9263</v>
      </c>
      <c r="F640" s="293"/>
      <c r="G640" s="293"/>
      <c r="H640" s="294"/>
      <c r="I640" s="294" t="str">
        <f>IFERROR(_xlfn.IFNA(VLOOKUP($D:$D,history!$I:$Y,3,0),VLOOKUP(E:E,history!$H:$Y,4,0)),"--")</f>
        <v>--</v>
      </c>
      <c r="J640" s="282" t="s">
        <v>5946</v>
      </c>
      <c r="K640" s="282" t="str">
        <f t="shared" si="113"/>
        <v/>
      </c>
      <c r="L640" s="312">
        <f t="shared" si="119"/>
        <v>0</v>
      </c>
      <c r="M640" s="312">
        <f t="shared" si="120"/>
        <v>0</v>
      </c>
      <c r="N640" s="297" t="str">
        <f>_xlfn.IFNA(VLOOKUP($E:$E,'1'!$A:$E,3,0),"")</f>
        <v/>
      </c>
      <c r="O640" s="297" t="str">
        <f>_xlfn.IFNA(VLOOKUP($E:$E,'2'!$A:$E,3,0),"")</f>
        <v/>
      </c>
      <c r="P640" s="297" t="str">
        <f>_xlfn.IFNA(VLOOKUP($E:$E,'3'!$A:$D,3,0),"")</f>
        <v/>
      </c>
      <c r="Q640" s="297" t="str">
        <f>_xlfn.IFNA(VLOOKUP($E:$E,'4'!$A:$F,3,0),"")</f>
        <v/>
      </c>
      <c r="R640" s="297" t="str">
        <f>_xlfn.IFNA(VLOOKUP($E:$E,'5'!$A:$F,3,0),"")</f>
        <v/>
      </c>
      <c r="S640" s="297" t="str">
        <f>_xlfn.IFNA(VLOOKUP($E:$E,'6'!$A:$F,3,0),"")</f>
        <v/>
      </c>
      <c r="T640" s="313">
        <v>1</v>
      </c>
      <c r="U640" s="313">
        <v>1</v>
      </c>
      <c r="V640" s="313">
        <v>6</v>
      </c>
      <c r="W640" s="314">
        <v>1.3</v>
      </c>
      <c r="X640" s="315">
        <v>2.3310000000000001E-2</v>
      </c>
      <c r="Y640" s="749">
        <v>0</v>
      </c>
      <c r="Z640" s="282"/>
      <c r="AA640" s="316" t="s">
        <v>10390</v>
      </c>
      <c r="AB640" s="282" t="s">
        <v>10389</v>
      </c>
      <c r="AC640" s="317" t="s">
        <v>2104</v>
      </c>
      <c r="AD640" s="318" t="s">
        <v>9673</v>
      </c>
      <c r="AE640" s="319">
        <v>0</v>
      </c>
      <c r="AF640" s="319" t="s">
        <v>11323</v>
      </c>
      <c r="AG640" s="320">
        <v>0</v>
      </c>
      <c r="AH640" s="321">
        <f t="shared" si="121"/>
        <v>0</v>
      </c>
      <c r="AI640" s="287">
        <f>_xlfn.IFNA(VLOOKUP(AD:AD,грп!B:C,2,0),0)</f>
        <v>0</v>
      </c>
      <c r="AJ640" s="607">
        <v>0</v>
      </c>
      <c r="AK640" s="672" t="str">
        <f t="shared" si="118"/>
        <v>new</v>
      </c>
      <c r="AL640" s="174"/>
    </row>
    <row r="641" spans="1:38" s="4" customFormat="1" ht="12" customHeight="1" x14ac:dyDescent="0.35">
      <c r="A641" s="288"/>
      <c r="B641" s="289"/>
      <c r="C641" s="290" t="s">
        <v>555</v>
      </c>
      <c r="D641" s="291" t="s">
        <v>9672</v>
      </c>
      <c r="E641" s="292"/>
      <c r="F641" s="293"/>
      <c r="G641" s="293"/>
      <c r="H641" s="294"/>
      <c r="I641" s="294"/>
      <c r="J641" s="282" t="s">
        <v>393</v>
      </c>
      <c r="K641" s="282" t="str">
        <f t="shared" ref="K641:K665" si="122" xml:space="preserve">
IF(OR($E641="",$A$3&lt;&gt;"МОСКВА"),"",
IF(AND($AJ641&gt;=1,$AJ641&lt;20),"*",
IF(AND($AJ641&gt;=20,$AJ641&lt;100),"**",
IF(($AJ641&gt;=100),"***","--"))))</f>
        <v/>
      </c>
      <c r="L641" s="295"/>
      <c r="M641" s="296"/>
      <c r="N641" s="297"/>
      <c r="O641" s="297"/>
      <c r="P641" s="297"/>
      <c r="Q641" s="297" t="str">
        <f>_xlfn.IFNA(VLOOKUP($E:$E,'4'!$A:$F,3,0),"")</f>
        <v/>
      </c>
      <c r="R641" s="297" t="str">
        <f>_xlfn.IFNA(VLOOKUP($E:$E,'5'!$A:$F,3,0),"")</f>
        <v/>
      </c>
      <c r="S641" s="297"/>
      <c r="T641" s="298"/>
      <c r="U641" s="299"/>
      <c r="V641" s="299"/>
      <c r="W641" s="300"/>
      <c r="X641" s="301"/>
      <c r="Y641" s="749"/>
      <c r="Z641" s="282"/>
      <c r="AA641" s="280"/>
      <c r="AB641" s="280"/>
      <c r="AC641" s="302"/>
      <c r="AD641" s="303" t="s">
        <v>9672</v>
      </c>
      <c r="AE641" s="282"/>
      <c r="AF641" s="329"/>
      <c r="AG641" s="305"/>
      <c r="AH641" s="306"/>
      <c r="AI641" s="287">
        <f>_xlfn.IFNA(VLOOKUP(AD:AD,грп!B:C,2,0),0)</f>
        <v>0</v>
      </c>
      <c r="AJ641" s="607">
        <v>0</v>
      </c>
      <c r="AK641" s="672" t="str">
        <f t="shared" si="118"/>
        <v xml:space="preserve"> </v>
      </c>
      <c r="AL641" s="174"/>
    </row>
    <row r="642" spans="1:38" s="4" customFormat="1" ht="11.45" customHeight="1" outlineLevel="1" x14ac:dyDescent="0.35">
      <c r="A642" s="307" t="s">
        <v>10402</v>
      </c>
      <c r="B642" s="308" t="s">
        <v>6446</v>
      </c>
      <c r="C642" s="309" t="s">
        <v>21</v>
      </c>
      <c r="D642" s="310" t="s">
        <v>10607</v>
      </c>
      <c r="E642" s="322" t="s">
        <v>9264</v>
      </c>
      <c r="F642" s="293"/>
      <c r="G642" s="293"/>
      <c r="H642" s="294"/>
      <c r="I642" s="294" t="str">
        <f>IFERROR(_xlfn.IFNA(VLOOKUP($D:$D,history!$I:$Y,3,0),VLOOKUP(E:E,history!$H:$Y,4,0)),"--")</f>
        <v>--</v>
      </c>
      <c r="J642" s="282" t="s">
        <v>5946</v>
      </c>
      <c r="K642" s="282" t="str">
        <f t="shared" si="122"/>
        <v/>
      </c>
      <c r="L642" s="312">
        <f>IF($A$3="ИМ",ROUND($Y642*(1-($L$6-$F$4))*(1-$F$3)*(1+$AG$2),2),ROUND($M642*(1-($L$6-$F$4))*(1-$F$3)*(1+$AG$2),2))</f>
        <v>0</v>
      </c>
      <c r="M642" s="312">
        <f>ROUND(IF($A$3="РЕГИОНЫ",AG642*$AG$3*$AG$1,IF(AI642=0,AG642*$AG$3*$AG$1,AG642*$AG$3*(1-5%)*$AG$1)),2)</f>
        <v>0</v>
      </c>
      <c r="N642" s="297" t="str">
        <f>_xlfn.IFNA(VLOOKUP($E:$E,'1'!$A:$E,3,0),"")</f>
        <v/>
      </c>
      <c r="O642" s="297" t="str">
        <f>_xlfn.IFNA(VLOOKUP($E:$E,'2'!$A:$E,3,0),"")</f>
        <v/>
      </c>
      <c r="P642" s="297" t="str">
        <f>_xlfn.IFNA(VLOOKUP($E:$E,'3'!$A:$D,3,0),"")</f>
        <v/>
      </c>
      <c r="Q642" s="297" t="str">
        <f>_xlfn.IFNA(VLOOKUP($E:$E,'4'!$A:$F,3,0),"")</f>
        <v/>
      </c>
      <c r="R642" s="297" t="str">
        <f>_xlfn.IFNA(VLOOKUP($E:$E,'5'!$A:$F,3,0),"")</f>
        <v/>
      </c>
      <c r="S642" s="297" t="str">
        <f>_xlfn.IFNA(VLOOKUP($E:$E,'6'!$A:$F,3,0),"")</f>
        <v/>
      </c>
      <c r="T642" s="313">
        <v>1</v>
      </c>
      <c r="U642" s="313">
        <v>1</v>
      </c>
      <c r="V642" s="313">
        <v>1</v>
      </c>
      <c r="W642" s="314">
        <v>7.38</v>
      </c>
      <c r="X642" s="315">
        <v>4.2309711299999997E-2</v>
      </c>
      <c r="Y642" s="749">
        <v>0</v>
      </c>
      <c r="Z642" s="282"/>
      <c r="AA642" s="316" t="s">
        <v>10388</v>
      </c>
      <c r="AB642" s="282" t="s">
        <v>10389</v>
      </c>
      <c r="AC642" s="317" t="s">
        <v>2104</v>
      </c>
      <c r="AD642" s="318" t="s">
        <v>9672</v>
      </c>
      <c r="AE642" s="319">
        <v>0</v>
      </c>
      <c r="AF642" s="319" t="s">
        <v>21</v>
      </c>
      <c r="AG642" s="320">
        <v>0</v>
      </c>
      <c r="AH642" s="321">
        <f>IF($A$3="РЕГИОНЫ",ROUND($AG642*(1-($L$6-$F$4))*(1-$F$3)*(1+$AG$2)*$AG$1,2),0)</f>
        <v>0</v>
      </c>
      <c r="AI642" s="287">
        <f>_xlfn.IFNA(VLOOKUP(AD:AD,грп!B:C,2,0),0)</f>
        <v>0</v>
      </c>
      <c r="AJ642" s="607">
        <v>0</v>
      </c>
      <c r="AK642" s="672" t="str">
        <f t="shared" si="118"/>
        <v>new</v>
      </c>
      <c r="AL642" s="174"/>
    </row>
    <row r="643" spans="1:38" s="4" customFormat="1" ht="11.45" customHeight="1" outlineLevel="1" x14ac:dyDescent="0.35">
      <c r="A643" s="307" t="s">
        <v>10402</v>
      </c>
      <c r="B643" s="308" t="s">
        <v>6446</v>
      </c>
      <c r="C643" s="309" t="s">
        <v>21</v>
      </c>
      <c r="D643" s="310" t="s">
        <v>10608</v>
      </c>
      <c r="E643" s="322" t="s">
        <v>9265</v>
      </c>
      <c r="F643" s="293"/>
      <c r="G643" s="293"/>
      <c r="H643" s="294"/>
      <c r="I643" s="294" t="str">
        <f>IFERROR(_xlfn.IFNA(VLOOKUP($D:$D,history!$I:$Y,3,0),VLOOKUP(E:E,history!$H:$Y,4,0)),"--")</f>
        <v>--</v>
      </c>
      <c r="J643" s="282" t="s">
        <v>5946</v>
      </c>
      <c r="K643" s="282" t="str">
        <f t="shared" si="122"/>
        <v/>
      </c>
      <c r="L643" s="312">
        <f>IF($A$3="ИМ",ROUND($Y643*(1-($L$6-$F$4))*(1-$F$3)*(1+$AG$2),2),ROUND($M643*(1-($L$6-$F$4))*(1-$F$3)*(1+$AG$2),2))</f>
        <v>0</v>
      </c>
      <c r="M643" s="312">
        <f>ROUND(IF($A$3="РЕГИОНЫ",AG643*$AG$3*$AG$1,IF(AI643=0,AG643*$AG$3*$AG$1,AG643*$AG$3*(1-5%)*$AG$1)),2)</f>
        <v>0</v>
      </c>
      <c r="N643" s="297" t="str">
        <f>_xlfn.IFNA(VLOOKUP($E:$E,'1'!$A:$E,3,0),"")</f>
        <v/>
      </c>
      <c r="O643" s="297" t="str">
        <f>_xlfn.IFNA(VLOOKUP($E:$E,'2'!$A:$E,3,0),"")</f>
        <v/>
      </c>
      <c r="P643" s="297" t="str">
        <f>_xlfn.IFNA(VLOOKUP($E:$E,'3'!$A:$D,3,0),"")</f>
        <v/>
      </c>
      <c r="Q643" s="297" t="str">
        <f>_xlfn.IFNA(VLOOKUP($E:$E,'4'!$A:$F,3,0),"")</f>
        <v/>
      </c>
      <c r="R643" s="297" t="str">
        <f>_xlfn.IFNA(VLOOKUP($E:$E,'5'!$A:$F,3,0),"")</f>
        <v/>
      </c>
      <c r="S643" s="297" t="str">
        <f>_xlfn.IFNA(VLOOKUP($E:$E,'6'!$A:$F,3,0),"")</f>
        <v/>
      </c>
      <c r="T643" s="313">
        <v>1</v>
      </c>
      <c r="U643" s="313">
        <v>1</v>
      </c>
      <c r="V643" s="313">
        <v>1</v>
      </c>
      <c r="W643" s="314">
        <v>7.3</v>
      </c>
      <c r="X643" s="315">
        <v>0.04</v>
      </c>
      <c r="Y643" s="749">
        <v>0</v>
      </c>
      <c r="Z643" s="282"/>
      <c r="AA643" s="316" t="s">
        <v>10391</v>
      </c>
      <c r="AB643" s="282" t="s">
        <v>10389</v>
      </c>
      <c r="AC643" s="317" t="s">
        <v>2104</v>
      </c>
      <c r="AD643" s="318" t="s">
        <v>9672</v>
      </c>
      <c r="AE643" s="319">
        <v>0</v>
      </c>
      <c r="AF643" s="319" t="s">
        <v>21</v>
      </c>
      <c r="AG643" s="320">
        <v>0</v>
      </c>
      <c r="AH643" s="321">
        <f>IF($A$3="РЕГИОНЫ",ROUND($AG643*(1-($L$6-$F$4))*(1-$F$3)*(1+$AG$2)*$AG$1,2),0)</f>
        <v>0</v>
      </c>
      <c r="AI643" s="287">
        <f>_xlfn.IFNA(VLOOKUP(AD:AD,грп!B:C,2,0),0)</f>
        <v>0</v>
      </c>
      <c r="AJ643" s="607">
        <v>0</v>
      </c>
      <c r="AK643" s="672" t="str">
        <f t="shared" si="118"/>
        <v>new</v>
      </c>
      <c r="AL643" s="174"/>
    </row>
    <row r="644" spans="1:38" s="4" customFormat="1" ht="11.45" customHeight="1" outlineLevel="1" x14ac:dyDescent="0.35">
      <c r="A644" s="307" t="s">
        <v>10402</v>
      </c>
      <c r="B644" s="308" t="s">
        <v>6446</v>
      </c>
      <c r="C644" s="309" t="s">
        <v>21</v>
      </c>
      <c r="D644" s="310" t="s">
        <v>10609</v>
      </c>
      <c r="E644" s="322" t="s">
        <v>9266</v>
      </c>
      <c r="F644" s="293"/>
      <c r="G644" s="293"/>
      <c r="H644" s="294"/>
      <c r="I644" s="294" t="str">
        <f>IFERROR(_xlfn.IFNA(VLOOKUP($D:$D,history!$I:$Y,3,0),VLOOKUP(E:E,history!$H:$Y,4,0)),"--")</f>
        <v>--</v>
      </c>
      <c r="J644" s="282" t="s">
        <v>5946</v>
      </c>
      <c r="K644" s="282" t="str">
        <f t="shared" si="122"/>
        <v/>
      </c>
      <c r="L644" s="312">
        <f>IF($A$3="ИМ",ROUND($Y644*(1-($L$6-$F$4))*(1-$F$3)*(1+$AG$2),2),ROUND($M644*(1-($L$6-$F$4))*(1-$F$3)*(1+$AG$2),2))</f>
        <v>0</v>
      </c>
      <c r="M644" s="312">
        <f>ROUND(IF($A$3="РЕГИОНЫ",AG644*$AG$3*$AG$1,IF(AI644=0,AG644*$AG$3*$AG$1,AG644*$AG$3*(1-5%)*$AG$1)),2)</f>
        <v>0</v>
      </c>
      <c r="N644" s="297" t="str">
        <f>_xlfn.IFNA(VLOOKUP($E:$E,'1'!$A:$E,3,0),"")</f>
        <v/>
      </c>
      <c r="O644" s="297" t="str">
        <f>_xlfn.IFNA(VLOOKUP($E:$E,'2'!$A:$E,3,0),"")</f>
        <v/>
      </c>
      <c r="P644" s="297" t="str">
        <f>_xlfn.IFNA(VLOOKUP($E:$E,'3'!$A:$D,3,0),"")</f>
        <v/>
      </c>
      <c r="Q644" s="297" t="str">
        <f>_xlfn.IFNA(VLOOKUP($E:$E,'4'!$A:$F,3,0),"")</f>
        <v/>
      </c>
      <c r="R644" s="297" t="str">
        <f>_xlfn.IFNA(VLOOKUP($E:$E,'5'!$A:$F,3,0),"")</f>
        <v/>
      </c>
      <c r="S644" s="297" t="str">
        <f>_xlfn.IFNA(VLOOKUP($E:$E,'6'!$A:$F,3,0),"")</f>
        <v/>
      </c>
      <c r="T644" s="313">
        <v>1</v>
      </c>
      <c r="U644" s="313">
        <v>1</v>
      </c>
      <c r="V644" s="313">
        <v>1</v>
      </c>
      <c r="W644" s="314">
        <v>8.76</v>
      </c>
      <c r="X644" s="315">
        <v>5.2808398999999999E-2</v>
      </c>
      <c r="Y644" s="749">
        <v>0</v>
      </c>
      <c r="Z644" s="282"/>
      <c r="AA644" s="316" t="s">
        <v>10388</v>
      </c>
      <c r="AB644" s="282" t="s">
        <v>10389</v>
      </c>
      <c r="AC644" s="317" t="s">
        <v>2104</v>
      </c>
      <c r="AD644" s="318" t="s">
        <v>9672</v>
      </c>
      <c r="AE644" s="319">
        <v>0</v>
      </c>
      <c r="AF644" s="319" t="s">
        <v>21</v>
      </c>
      <c r="AG644" s="320">
        <v>0</v>
      </c>
      <c r="AH644" s="321">
        <f>IF($A$3="РЕГИОНЫ",ROUND($AG644*(1-($L$6-$F$4))*(1-$F$3)*(1+$AG$2)*$AG$1,2),0)</f>
        <v>0</v>
      </c>
      <c r="AI644" s="287">
        <f>_xlfn.IFNA(VLOOKUP(AD:AD,грп!B:C,2,0),0)</f>
        <v>0</v>
      </c>
      <c r="AJ644" s="607">
        <v>0</v>
      </c>
      <c r="AK644" s="672" t="str">
        <f t="shared" si="118"/>
        <v>new</v>
      </c>
      <c r="AL644" s="174"/>
    </row>
    <row r="645" spans="1:38" s="4" customFormat="1" ht="11.45" customHeight="1" outlineLevel="1" x14ac:dyDescent="0.35">
      <c r="A645" s="307" t="s">
        <v>10402</v>
      </c>
      <c r="B645" s="308" t="s">
        <v>6446</v>
      </c>
      <c r="C645" s="309" t="s">
        <v>21</v>
      </c>
      <c r="D645" s="310" t="s">
        <v>10610</v>
      </c>
      <c r="E645" s="322" t="s">
        <v>9267</v>
      </c>
      <c r="F645" s="293"/>
      <c r="G645" s="293"/>
      <c r="H645" s="294"/>
      <c r="I645" s="294" t="str">
        <f>IFERROR(_xlfn.IFNA(VLOOKUP($D:$D,history!$I:$Y,3,0),VLOOKUP(E:E,history!$H:$Y,4,0)),"--")</f>
        <v>--</v>
      </c>
      <c r="J645" s="282" t="s">
        <v>5946</v>
      </c>
      <c r="K645" s="282" t="str">
        <f t="shared" si="122"/>
        <v/>
      </c>
      <c r="L645" s="312">
        <f>IF($A$3="ИМ",ROUND($Y645*(1-($L$6-$F$4))*(1-$F$3)*(1+$AG$2),2),ROUND($M645*(1-($L$6-$F$4))*(1-$F$3)*(1+$AG$2),2))</f>
        <v>0</v>
      </c>
      <c r="M645" s="312">
        <f>ROUND(IF($A$3="РЕГИОНЫ",AG645*$AG$3*$AG$1,IF(AI645=0,AG645*$AG$3*$AG$1,AG645*$AG$3*(1-5%)*$AG$1)),2)</f>
        <v>0</v>
      </c>
      <c r="N645" s="297" t="str">
        <f>_xlfn.IFNA(VLOOKUP($E:$E,'1'!$A:$E,3,0),"")</f>
        <v/>
      </c>
      <c r="O645" s="297" t="str">
        <f>_xlfn.IFNA(VLOOKUP($E:$E,'2'!$A:$E,3,0),"")</f>
        <v/>
      </c>
      <c r="P645" s="297" t="str">
        <f>_xlfn.IFNA(VLOOKUP($E:$E,'3'!$A:$D,3,0),"")</f>
        <v/>
      </c>
      <c r="Q645" s="297" t="str">
        <f>_xlfn.IFNA(VLOOKUP($E:$E,'4'!$A:$F,3,0),"")</f>
        <v/>
      </c>
      <c r="R645" s="297" t="str">
        <f>_xlfn.IFNA(VLOOKUP($E:$E,'5'!$A:$F,3,0),"")</f>
        <v/>
      </c>
      <c r="S645" s="297" t="str">
        <f>_xlfn.IFNA(VLOOKUP($E:$E,'6'!$A:$F,3,0),"")</f>
        <v/>
      </c>
      <c r="T645" s="313">
        <v>1</v>
      </c>
      <c r="U645" s="313">
        <v>1</v>
      </c>
      <c r="V645" s="313">
        <v>1</v>
      </c>
      <c r="W645" s="314">
        <v>8.7200000000000006</v>
      </c>
      <c r="X645" s="315">
        <v>4.9895013100000003E-2</v>
      </c>
      <c r="Y645" s="749">
        <v>0</v>
      </c>
      <c r="Z645" s="282"/>
      <c r="AA645" s="316" t="s">
        <v>10388</v>
      </c>
      <c r="AB645" s="282" t="s">
        <v>10389</v>
      </c>
      <c r="AC645" s="317" t="s">
        <v>2104</v>
      </c>
      <c r="AD645" s="318" t="s">
        <v>9672</v>
      </c>
      <c r="AE645" s="319">
        <v>0</v>
      </c>
      <c r="AF645" s="319" t="s">
        <v>21</v>
      </c>
      <c r="AG645" s="320">
        <v>0</v>
      </c>
      <c r="AH645" s="321">
        <f>IF($A$3="РЕГИОНЫ",ROUND($AG645*(1-($L$6-$F$4))*(1-$F$3)*(1+$AG$2)*$AG$1,2),0)</f>
        <v>0</v>
      </c>
      <c r="AI645" s="287">
        <f>_xlfn.IFNA(VLOOKUP(AD:AD,грп!B:C,2,0),0)</f>
        <v>0</v>
      </c>
      <c r="AJ645" s="607">
        <v>0</v>
      </c>
      <c r="AK645" s="672" t="str">
        <f t="shared" si="118"/>
        <v>new</v>
      </c>
      <c r="AL645" s="174"/>
    </row>
    <row r="646" spans="1:38" s="4" customFormat="1" ht="12" customHeight="1" x14ac:dyDescent="0.35">
      <c r="A646" s="288"/>
      <c r="B646" s="289"/>
      <c r="C646" s="290" t="s">
        <v>555</v>
      </c>
      <c r="D646" s="291" t="s">
        <v>518</v>
      </c>
      <c r="E646" s="292"/>
      <c r="F646" s="293"/>
      <c r="G646" s="293"/>
      <c r="H646" s="294"/>
      <c r="I646" s="294"/>
      <c r="J646" s="282" t="s">
        <v>393</v>
      </c>
      <c r="K646" s="282" t="str">
        <f t="shared" si="122"/>
        <v/>
      </c>
      <c r="L646" s="295"/>
      <c r="M646" s="296"/>
      <c r="N646" s="297"/>
      <c r="O646" s="297"/>
      <c r="P646" s="297"/>
      <c r="Q646" s="297" t="str">
        <f>_xlfn.IFNA(VLOOKUP($E:$E,'4'!$A:$F,3,0),"")</f>
        <v/>
      </c>
      <c r="R646" s="297" t="str">
        <f>_xlfn.IFNA(VLOOKUP($E:$E,'5'!$A:$F,3,0),"")</f>
        <v/>
      </c>
      <c r="S646" s="297"/>
      <c r="T646" s="298"/>
      <c r="U646" s="299"/>
      <c r="V646" s="299"/>
      <c r="W646" s="300"/>
      <c r="X646" s="301"/>
      <c r="Y646" s="749"/>
      <c r="Z646" s="282"/>
      <c r="AA646" s="280"/>
      <c r="AB646" s="280" t="s">
        <v>393</v>
      </c>
      <c r="AC646" s="302"/>
      <c r="AD646" s="303" t="s">
        <v>518</v>
      </c>
      <c r="AE646" s="282"/>
      <c r="AF646" s="329"/>
      <c r="AG646" s="305"/>
      <c r="AH646" s="306"/>
      <c r="AI646" s="287">
        <f>_xlfn.IFNA(VLOOKUP(AD:AD,грп!B:C,2,0),0)</f>
        <v>0</v>
      </c>
      <c r="AJ646" s="607">
        <v>0</v>
      </c>
      <c r="AK646" s="672" t="str">
        <f t="shared" si="118"/>
        <v xml:space="preserve"> </v>
      </c>
      <c r="AL646" s="174"/>
    </row>
    <row r="647" spans="1:38" s="4" customFormat="1" ht="12" customHeight="1" outlineLevel="1" x14ac:dyDescent="0.35">
      <c r="A647" s="307" t="s">
        <v>339</v>
      </c>
      <c r="B647" s="308" t="s">
        <v>6449</v>
      </c>
      <c r="C647" s="325" t="s">
        <v>1916</v>
      </c>
      <c r="D647" s="310" t="s">
        <v>10611</v>
      </c>
      <c r="E647" s="322" t="s">
        <v>789</v>
      </c>
      <c r="F647" s="293"/>
      <c r="G647" s="293"/>
      <c r="H647" s="294"/>
      <c r="I647" s="294" t="str">
        <f>IFERROR(_xlfn.IFNA(VLOOKUP($D:$D,history!$I:$Y,3,0),VLOOKUP(E:E,history!$H:$Y,4,0)),"--")</f>
        <v>--</v>
      </c>
      <c r="J647" s="282" t="s">
        <v>5946</v>
      </c>
      <c r="K647" s="282" t="str">
        <f t="shared" si="122"/>
        <v/>
      </c>
      <c r="L647" s="326">
        <f t="shared" ref="L647:L648" si="123">M647</f>
        <v>2280</v>
      </c>
      <c r="M647" s="326">
        <v>2280</v>
      </c>
      <c r="N647" s="297" t="str">
        <f>_xlfn.IFNA(VLOOKUP($E:$E,'1'!$A:$E,3,0),"")</f>
        <v/>
      </c>
      <c r="O647" s="297" t="str">
        <f>_xlfn.IFNA(VLOOKUP($E:$E,'2'!$A:$E,3,0),"")</f>
        <v/>
      </c>
      <c r="P647" s="297" t="str">
        <f>_xlfn.IFNA(VLOOKUP($E:$E,'3'!$A:$D,3,0),"")</f>
        <v/>
      </c>
      <c r="Q647" s="297" t="str">
        <f>_xlfn.IFNA(VLOOKUP($E:$E,'4'!$A:$F,3,0),"")</f>
        <v/>
      </c>
      <c r="R647" s="297" t="str">
        <f>_xlfn.IFNA(VLOOKUP($E:$E,'5'!$A:$F,3,0),"")</f>
        <v/>
      </c>
      <c r="S647" s="297" t="str">
        <f>_xlfn.IFNA(VLOOKUP($E:$E,'6'!$A:$F,3,0),"")</f>
        <v/>
      </c>
      <c r="T647" s="313">
        <v>1</v>
      </c>
      <c r="U647" s="313">
        <v>1</v>
      </c>
      <c r="V647" s="313">
        <v>1</v>
      </c>
      <c r="W647" s="314">
        <v>4</v>
      </c>
      <c r="X647" s="315">
        <v>2.2599999999999999E-2</v>
      </c>
      <c r="Y647" s="749">
        <v>3190</v>
      </c>
      <c r="Z647" s="282"/>
      <c r="AA647" s="316" t="s">
        <v>393</v>
      </c>
      <c r="AB647" s="282" t="s">
        <v>9163</v>
      </c>
      <c r="AC647" s="317" t="s">
        <v>2104</v>
      </c>
      <c r="AD647" s="318" t="s">
        <v>518</v>
      </c>
      <c r="AE647" s="319" t="s">
        <v>2478</v>
      </c>
      <c r="AF647" s="319" t="s">
        <v>11320</v>
      </c>
      <c r="AG647" s="320">
        <v>59.51</v>
      </c>
      <c r="AH647" s="321">
        <f>IF($A$3="РЕГИОНЫ",ROUND($AG647*(1-($L$6-$F$4))*(1-$F$3)*(1+$AG$2)*$AG$1,2),0)</f>
        <v>0</v>
      </c>
      <c r="AI647" s="287">
        <f>_xlfn.IFNA(VLOOKUP(AD:AD,грп!B:C,2,0),0)</f>
        <v>0</v>
      </c>
      <c r="AJ647" s="607">
        <v>0</v>
      </c>
      <c r="AK647" s="672" t="str">
        <f t="shared" si="118"/>
        <v>спеццена</v>
      </c>
      <c r="AL647" s="174"/>
    </row>
    <row r="648" spans="1:38" s="4" customFormat="1" ht="12" customHeight="1" outlineLevel="1" x14ac:dyDescent="0.35">
      <c r="A648" s="307" t="s">
        <v>339</v>
      </c>
      <c r="B648" s="308" t="s">
        <v>6450</v>
      </c>
      <c r="C648" s="325" t="s">
        <v>1916</v>
      </c>
      <c r="D648" s="310" t="s">
        <v>791</v>
      </c>
      <c r="E648" s="322" t="s">
        <v>790</v>
      </c>
      <c r="F648" s="293"/>
      <c r="G648" s="293"/>
      <c r="H648" s="294">
        <v>12</v>
      </c>
      <c r="I648" s="294" t="str">
        <f>IFERROR(_xlfn.IFNA(VLOOKUP($D:$D,history!$I:$Y,3,0),VLOOKUP(E:E,history!$H:$Y,4,0)),"--")</f>
        <v>--</v>
      </c>
      <c r="J648" s="282" t="s">
        <v>9869</v>
      </c>
      <c r="K648" s="282" t="str">
        <f t="shared" si="122"/>
        <v/>
      </c>
      <c r="L648" s="326">
        <f t="shared" si="123"/>
        <v>2270</v>
      </c>
      <c r="M648" s="326">
        <v>2270</v>
      </c>
      <c r="N648" s="297" t="str">
        <f>_xlfn.IFNA(VLOOKUP($E:$E,'1'!$A:$E,3,0),"")</f>
        <v/>
      </c>
      <c r="O648" s="297" t="str">
        <f>_xlfn.IFNA(VLOOKUP($E:$E,'2'!$A:$E,3,0),"")</f>
        <v/>
      </c>
      <c r="P648" s="297" t="str">
        <f>_xlfn.IFNA(VLOOKUP($E:$E,'3'!$A:$D,3,0),"")</f>
        <v/>
      </c>
      <c r="Q648" s="297" t="str">
        <f>_xlfn.IFNA(VLOOKUP($E:$E,'4'!$A:$F,3,0),"")</f>
        <v/>
      </c>
      <c r="R648" s="297" t="str">
        <f>_xlfn.IFNA(VLOOKUP($E:$E,'5'!$A:$F,3,0),"")</f>
        <v/>
      </c>
      <c r="S648" s="297" t="str">
        <f>_xlfn.IFNA(VLOOKUP($E:$E,'6'!$A:$F,3,0),"")</f>
        <v/>
      </c>
      <c r="T648" s="313">
        <v>1</v>
      </c>
      <c r="U648" s="313">
        <v>1</v>
      </c>
      <c r="V648" s="313">
        <v>1</v>
      </c>
      <c r="W648" s="314">
        <v>4.05</v>
      </c>
      <c r="X648" s="315">
        <v>2.2599999999999999E-2</v>
      </c>
      <c r="Y648" s="749">
        <v>3190</v>
      </c>
      <c r="Z648" s="282"/>
      <c r="AA648" s="316" t="s">
        <v>393</v>
      </c>
      <c r="AB648" s="282" t="s">
        <v>9163</v>
      </c>
      <c r="AC648" s="317" t="s">
        <v>2104</v>
      </c>
      <c r="AD648" s="318" t="s">
        <v>518</v>
      </c>
      <c r="AE648" s="319" t="s">
        <v>2478</v>
      </c>
      <c r="AF648" s="319" t="s">
        <v>11320</v>
      </c>
      <c r="AG648" s="320">
        <v>65.459999999999994</v>
      </c>
      <c r="AH648" s="321">
        <f>IF($A$3="РЕГИОНЫ",ROUND($AG648*(1-($L$6-$F$4))*(1-$F$3)*(1+$AG$2)*$AG$1,2),0)</f>
        <v>0</v>
      </c>
      <c r="AI648" s="287">
        <f>_xlfn.IFNA(VLOOKUP(AD:AD,грп!B:C,2,0),0)</f>
        <v>0</v>
      </c>
      <c r="AJ648" s="607">
        <v>0</v>
      </c>
      <c r="AK648" s="672" t="str">
        <f t="shared" si="118"/>
        <v>спеццена</v>
      </c>
      <c r="AL648" s="174"/>
    </row>
    <row r="649" spans="1:38" s="4" customFormat="1" ht="12" customHeight="1" x14ac:dyDescent="0.35">
      <c r="A649" s="288"/>
      <c r="B649" s="289"/>
      <c r="C649" s="290" t="s">
        <v>555</v>
      </c>
      <c r="D649" s="291" t="s">
        <v>521</v>
      </c>
      <c r="E649" s="292"/>
      <c r="F649" s="293"/>
      <c r="G649" s="293"/>
      <c r="H649" s="294"/>
      <c r="I649" s="294"/>
      <c r="J649" s="282" t="s">
        <v>393</v>
      </c>
      <c r="K649" s="282" t="str">
        <f t="shared" si="122"/>
        <v/>
      </c>
      <c r="L649" s="295"/>
      <c r="M649" s="296"/>
      <c r="N649" s="297"/>
      <c r="O649" s="297"/>
      <c r="P649" s="297"/>
      <c r="Q649" s="297" t="str">
        <f>_xlfn.IFNA(VLOOKUP($E:$E,'4'!$A:$F,3,0),"")</f>
        <v/>
      </c>
      <c r="R649" s="297" t="str">
        <f>_xlfn.IFNA(VLOOKUP($E:$E,'5'!$A:$F,3,0),"")</f>
        <v/>
      </c>
      <c r="S649" s="297"/>
      <c r="T649" s="298"/>
      <c r="U649" s="299"/>
      <c r="V649" s="299"/>
      <c r="W649" s="300"/>
      <c r="X649" s="301"/>
      <c r="Y649" s="749"/>
      <c r="Z649" s="282"/>
      <c r="AA649" s="280"/>
      <c r="AB649" s="280" t="s">
        <v>393</v>
      </c>
      <c r="AC649" s="302"/>
      <c r="AD649" s="303" t="s">
        <v>521</v>
      </c>
      <c r="AE649" s="282"/>
      <c r="AF649" s="329"/>
      <c r="AG649" s="305"/>
      <c r="AH649" s="306"/>
      <c r="AI649" s="287">
        <f>_xlfn.IFNA(VLOOKUP(AD:AD,грп!B:C,2,0),0)</f>
        <v>0</v>
      </c>
      <c r="AJ649" s="607">
        <v>0</v>
      </c>
      <c r="AK649" s="672" t="str">
        <f t="shared" si="118"/>
        <v xml:space="preserve"> </v>
      </c>
      <c r="AL649" s="174"/>
    </row>
    <row r="650" spans="1:38" s="4" customFormat="1" ht="12" customHeight="1" outlineLevel="1" x14ac:dyDescent="0.35">
      <c r="A650" s="307" t="s">
        <v>10402</v>
      </c>
      <c r="B650" s="308" t="s">
        <v>6451</v>
      </c>
      <c r="C650" s="309"/>
      <c r="D650" s="310" t="s">
        <v>10612</v>
      </c>
      <c r="E650" s="322" t="s">
        <v>4341</v>
      </c>
      <c r="F650" s="293"/>
      <c r="G650" s="293"/>
      <c r="H650" s="294"/>
      <c r="I650" s="294" t="str">
        <f>IFERROR(_xlfn.IFNA(VLOOKUP($D:$D,history!$I:$Y,3,0),VLOOKUP(E:E,history!$H:$Y,4,0)),"--")</f>
        <v>--</v>
      </c>
      <c r="J650" s="282" t="s">
        <v>5946</v>
      </c>
      <c r="K650" s="282" t="str">
        <f t="shared" si="122"/>
        <v/>
      </c>
      <c r="L650" s="312">
        <f>IF($A$3="ИМ",ROUND($Y650*(1-($L$6-$F$4))*(1-$F$3)*(1+$AG$2),2),ROUND($M650*(1-($L$6-$F$4))*(1-$F$3)*(1+$AG$2),2))</f>
        <v>6529.95</v>
      </c>
      <c r="M650" s="312">
        <f>ROUND(IF($A$3="РЕГИОНЫ",AG650*$AG$3*$AG$1,IF(AI650=0,AG650*$AG$3*$AG$1,AG650*$AG$3*(1-5%)*$AG$1)),2)</f>
        <v>9893.8700000000008</v>
      </c>
      <c r="N650" s="297" t="str">
        <f>_xlfn.IFNA(VLOOKUP($E:$E,'1'!$A:$E,3,0),"")</f>
        <v/>
      </c>
      <c r="O650" s="297" t="str">
        <f>_xlfn.IFNA(VLOOKUP($E:$E,'2'!$A:$E,3,0),"")</f>
        <v/>
      </c>
      <c r="P650" s="297" t="str">
        <f>_xlfn.IFNA(VLOOKUP($E:$E,'3'!$A:$D,3,0),"")</f>
        <v/>
      </c>
      <c r="Q650" s="297" t="str">
        <f>_xlfn.IFNA(VLOOKUP($E:$E,'4'!$A:$F,3,0),"")</f>
        <v/>
      </c>
      <c r="R650" s="297" t="str">
        <f>_xlfn.IFNA(VLOOKUP($E:$E,'5'!$A:$F,3,0),"")</f>
        <v/>
      </c>
      <c r="S650" s="297" t="str">
        <f>_xlfn.IFNA(VLOOKUP($E:$E,'6'!$A:$F,3,0),"")</f>
        <v/>
      </c>
      <c r="T650" s="313">
        <v>1</v>
      </c>
      <c r="U650" s="313">
        <v>1</v>
      </c>
      <c r="V650" s="313">
        <v>1</v>
      </c>
      <c r="W650" s="314">
        <v>4.4000000000000004</v>
      </c>
      <c r="X650" s="315">
        <v>0.02</v>
      </c>
      <c r="Y650" s="749">
        <v>9450</v>
      </c>
      <c r="Z650" s="282"/>
      <c r="AA650" s="316" t="s">
        <v>393</v>
      </c>
      <c r="AB650" s="282" t="s">
        <v>9163</v>
      </c>
      <c r="AC650" s="317" t="s">
        <v>11325</v>
      </c>
      <c r="AD650" s="318" t="s">
        <v>521</v>
      </c>
      <c r="AE650" s="319" t="s">
        <v>2478</v>
      </c>
      <c r="AF650" s="319" t="s">
        <v>11320</v>
      </c>
      <c r="AG650" s="320">
        <v>124.03</v>
      </c>
      <c r="AH650" s="321">
        <f t="shared" ref="AH650:AH657" si="124">IF($A$3="РЕГИОНЫ",ROUND($AG650*(1-($L$6-$F$4))*(1-$F$3)*(1+$AG$2)*$AG$1,2),0)</f>
        <v>0</v>
      </c>
      <c r="AI650" s="287">
        <f>_xlfn.IFNA(VLOOKUP(AD:AD,грп!B:C,2,0),0)</f>
        <v>0</v>
      </c>
      <c r="AJ650" s="607">
        <v>0</v>
      </c>
      <c r="AK650" s="672">
        <f t="shared" si="118"/>
        <v>0</v>
      </c>
      <c r="AL650" s="174"/>
    </row>
    <row r="651" spans="1:38" s="4" customFormat="1" ht="12" customHeight="1" outlineLevel="1" x14ac:dyDescent="0.35">
      <c r="A651" s="307" t="s">
        <v>10402</v>
      </c>
      <c r="B651" s="308" t="s">
        <v>6452</v>
      </c>
      <c r="C651" s="309"/>
      <c r="D651" s="310" t="s">
        <v>10613</v>
      </c>
      <c r="E651" s="322" t="s">
        <v>4342</v>
      </c>
      <c r="F651" s="293"/>
      <c r="G651" s="293"/>
      <c r="H651" s="294"/>
      <c r="I651" s="294" t="str">
        <f>IFERROR(_xlfn.IFNA(VLOOKUP($D:$D,history!$I:$Y,3,0),VLOOKUP(E:E,history!$H:$Y,4,0)),"--")</f>
        <v>--</v>
      </c>
      <c r="J651" s="282" t="s">
        <v>5946</v>
      </c>
      <c r="K651" s="282" t="str">
        <f t="shared" si="122"/>
        <v/>
      </c>
      <c r="L651" s="312">
        <f>IF($A$3="ИМ",ROUND($Y651*(1-($L$6-$F$4))*(1-$F$3)*(1+$AG$2),2),ROUND($M651*(1-($L$6-$F$4))*(1-$F$3)*(1+$AG$2),2))</f>
        <v>6991.16</v>
      </c>
      <c r="M651" s="312">
        <f>ROUND(IF($A$3="РЕГИОНЫ",AG651*$AG$3*$AG$1,IF(AI651=0,AG651*$AG$3*$AG$1,AG651*$AG$3*(1-5%)*$AG$1)),2)</f>
        <v>10592.66</v>
      </c>
      <c r="N651" s="297" t="str">
        <f>_xlfn.IFNA(VLOOKUP($E:$E,'1'!$A:$E,3,0),"")</f>
        <v/>
      </c>
      <c r="O651" s="297" t="str">
        <f>_xlfn.IFNA(VLOOKUP($E:$E,'2'!$A:$E,3,0),"")</f>
        <v/>
      </c>
      <c r="P651" s="297" t="str">
        <f>_xlfn.IFNA(VLOOKUP($E:$E,'3'!$A:$D,3,0),"")</f>
        <v/>
      </c>
      <c r="Q651" s="297" t="str">
        <f>_xlfn.IFNA(VLOOKUP($E:$E,'4'!$A:$F,3,0),"")</f>
        <v/>
      </c>
      <c r="R651" s="297" t="str">
        <f>_xlfn.IFNA(VLOOKUP($E:$E,'5'!$A:$F,3,0),"")</f>
        <v/>
      </c>
      <c r="S651" s="297" t="str">
        <f>_xlfn.IFNA(VLOOKUP($E:$E,'6'!$A:$F,3,0),"")</f>
        <v/>
      </c>
      <c r="T651" s="313">
        <v>1</v>
      </c>
      <c r="U651" s="313">
        <v>1</v>
      </c>
      <c r="V651" s="313">
        <v>1</v>
      </c>
      <c r="W651" s="314">
        <v>4.9000000000000004</v>
      </c>
      <c r="X651" s="315">
        <v>0.03</v>
      </c>
      <c r="Y651" s="749">
        <v>10090</v>
      </c>
      <c r="Z651" s="282"/>
      <c r="AA651" s="316" t="s">
        <v>393</v>
      </c>
      <c r="AB651" s="282" t="s">
        <v>9163</v>
      </c>
      <c r="AC651" s="317" t="s">
        <v>11325</v>
      </c>
      <c r="AD651" s="318" t="s">
        <v>521</v>
      </c>
      <c r="AE651" s="319" t="s">
        <v>2478</v>
      </c>
      <c r="AF651" s="319" t="s">
        <v>11320</v>
      </c>
      <c r="AG651" s="320">
        <v>132.79</v>
      </c>
      <c r="AH651" s="321">
        <f t="shared" si="124"/>
        <v>0</v>
      </c>
      <c r="AI651" s="287">
        <f>_xlfn.IFNA(VLOOKUP(AD:AD,грп!B:C,2,0),0)</f>
        <v>0</v>
      </c>
      <c r="AJ651" s="607">
        <v>0</v>
      </c>
      <c r="AK651" s="672">
        <f t="shared" si="118"/>
        <v>0</v>
      </c>
      <c r="AL651" s="174"/>
    </row>
    <row r="652" spans="1:38" s="4" customFormat="1" ht="12" customHeight="1" outlineLevel="1" x14ac:dyDescent="0.35">
      <c r="A652" s="307" t="s">
        <v>10402</v>
      </c>
      <c r="B652" s="308" t="s">
        <v>6453</v>
      </c>
      <c r="C652" s="325" t="s">
        <v>1916</v>
      </c>
      <c r="D652" s="310" t="s">
        <v>10614</v>
      </c>
      <c r="E652" s="322" t="s">
        <v>4343</v>
      </c>
      <c r="F652" s="293"/>
      <c r="G652" s="293"/>
      <c r="H652" s="294"/>
      <c r="I652" s="294" t="str">
        <f>IFERROR(_xlfn.IFNA(VLOOKUP($D:$D,history!$I:$Y,3,0),VLOOKUP(E:E,history!$H:$Y,4,0)),"--")</f>
        <v>--</v>
      </c>
      <c r="J652" s="282" t="s">
        <v>5946</v>
      </c>
      <c r="K652" s="282" t="str">
        <f t="shared" si="122"/>
        <v/>
      </c>
      <c r="L652" s="326">
        <f t="shared" ref="L652:L657" si="125">M652</f>
        <v>6400</v>
      </c>
      <c r="M652" s="326">
        <v>6400</v>
      </c>
      <c r="N652" s="297" t="str">
        <f>_xlfn.IFNA(VLOOKUP($E:$E,'1'!$A:$E,3,0),"")</f>
        <v/>
      </c>
      <c r="O652" s="297" t="str">
        <f>_xlfn.IFNA(VLOOKUP($E:$E,'2'!$A:$E,3,0),"")</f>
        <v/>
      </c>
      <c r="P652" s="297" t="str">
        <f>_xlfn.IFNA(VLOOKUP($E:$E,'3'!$A:$D,3,0),"")</f>
        <v/>
      </c>
      <c r="Q652" s="297" t="str">
        <f>_xlfn.IFNA(VLOOKUP($E:$E,'4'!$A:$F,3,0),"")</f>
        <v/>
      </c>
      <c r="R652" s="297" t="str">
        <f>_xlfn.IFNA(VLOOKUP($E:$E,'5'!$A:$F,3,0),"")</f>
        <v/>
      </c>
      <c r="S652" s="297" t="str">
        <f>_xlfn.IFNA(VLOOKUP($E:$E,'6'!$A:$F,3,0),"")</f>
        <v/>
      </c>
      <c r="T652" s="313">
        <v>1</v>
      </c>
      <c r="U652" s="313">
        <v>1</v>
      </c>
      <c r="V652" s="313">
        <v>1</v>
      </c>
      <c r="W652" s="314">
        <v>7.1</v>
      </c>
      <c r="X652" s="315">
        <v>0.04</v>
      </c>
      <c r="Y652" s="749">
        <v>8990</v>
      </c>
      <c r="Z652" s="282"/>
      <c r="AA652" s="316" t="s">
        <v>393</v>
      </c>
      <c r="AB652" s="282" t="s">
        <v>9163</v>
      </c>
      <c r="AC652" s="317" t="s">
        <v>11325</v>
      </c>
      <c r="AD652" s="318" t="s">
        <v>521</v>
      </c>
      <c r="AE652" s="319" t="s">
        <v>2478</v>
      </c>
      <c r="AF652" s="319" t="s">
        <v>11320</v>
      </c>
      <c r="AG652" s="320">
        <v>187.92</v>
      </c>
      <c r="AH652" s="321">
        <f t="shared" si="124"/>
        <v>0</v>
      </c>
      <c r="AI652" s="287">
        <f>_xlfn.IFNA(VLOOKUP(AD:AD,грп!B:C,2,0),0)</f>
        <v>0</v>
      </c>
      <c r="AJ652" s="607">
        <v>0</v>
      </c>
      <c r="AK652" s="672" t="str">
        <f t="shared" si="118"/>
        <v>спеццена</v>
      </c>
      <c r="AL652" s="174"/>
    </row>
    <row r="653" spans="1:38" s="4" customFormat="1" ht="12" customHeight="1" outlineLevel="1" x14ac:dyDescent="0.35">
      <c r="A653" s="307" t="s">
        <v>10402</v>
      </c>
      <c r="B653" s="308" t="s">
        <v>6454</v>
      </c>
      <c r="C653" s="325" t="s">
        <v>1916</v>
      </c>
      <c r="D653" s="310" t="s">
        <v>10615</v>
      </c>
      <c r="E653" s="322" t="s">
        <v>4344</v>
      </c>
      <c r="F653" s="293"/>
      <c r="G653" s="293"/>
      <c r="H653" s="294"/>
      <c r="I653" s="294" t="str">
        <f>IFERROR(_xlfn.IFNA(VLOOKUP($D:$D,history!$I:$Y,3,0),VLOOKUP(E:E,history!$H:$Y,4,0)),"--")</f>
        <v>--</v>
      </c>
      <c r="J653" s="282" t="s">
        <v>5946</v>
      </c>
      <c r="K653" s="282" t="str">
        <f t="shared" si="122"/>
        <v/>
      </c>
      <c r="L653" s="326">
        <f t="shared" si="125"/>
        <v>8520</v>
      </c>
      <c r="M653" s="326">
        <v>8520</v>
      </c>
      <c r="N653" s="297" t="str">
        <f>_xlfn.IFNA(VLOOKUP($E:$E,'1'!$A:$E,3,0),"")</f>
        <v/>
      </c>
      <c r="O653" s="297" t="str">
        <f>_xlfn.IFNA(VLOOKUP($E:$E,'2'!$A:$E,3,0),"")</f>
        <v/>
      </c>
      <c r="P653" s="297" t="str">
        <f>_xlfn.IFNA(VLOOKUP($E:$E,'3'!$A:$D,3,0),"")</f>
        <v/>
      </c>
      <c r="Q653" s="297" t="str">
        <f>_xlfn.IFNA(VLOOKUP($E:$E,'4'!$A:$F,3,0),"")</f>
        <v/>
      </c>
      <c r="R653" s="297" t="str">
        <f>_xlfn.IFNA(VLOOKUP($E:$E,'5'!$A:$F,3,0),"")</f>
        <v/>
      </c>
      <c r="S653" s="297" t="str">
        <f>_xlfn.IFNA(VLOOKUP($E:$E,'6'!$A:$F,3,0),"")</f>
        <v/>
      </c>
      <c r="T653" s="313">
        <v>1</v>
      </c>
      <c r="U653" s="313">
        <v>1</v>
      </c>
      <c r="V653" s="313">
        <v>1</v>
      </c>
      <c r="W653" s="314">
        <v>11.3</v>
      </c>
      <c r="X653" s="315">
        <v>0.09</v>
      </c>
      <c r="Y653" s="749">
        <v>11950</v>
      </c>
      <c r="Z653" s="282"/>
      <c r="AA653" s="316" t="s">
        <v>393</v>
      </c>
      <c r="AB653" s="282" t="s">
        <v>9163</v>
      </c>
      <c r="AC653" s="317" t="s">
        <v>11325</v>
      </c>
      <c r="AD653" s="318" t="s">
        <v>521</v>
      </c>
      <c r="AE653" s="319" t="s">
        <v>2478</v>
      </c>
      <c r="AF653" s="319" t="s">
        <v>11320</v>
      </c>
      <c r="AG653" s="320">
        <v>249.3</v>
      </c>
      <c r="AH653" s="321">
        <f t="shared" si="124"/>
        <v>0</v>
      </c>
      <c r="AI653" s="287">
        <f>_xlfn.IFNA(VLOOKUP(AD:AD,грп!B:C,2,0),0)</f>
        <v>0</v>
      </c>
      <c r="AJ653" s="607">
        <v>0</v>
      </c>
      <c r="AK653" s="672" t="str">
        <f t="shared" si="118"/>
        <v>спеццена</v>
      </c>
      <c r="AL653" s="174"/>
    </row>
    <row r="654" spans="1:38" s="4" customFormat="1" ht="12" customHeight="1" outlineLevel="1" x14ac:dyDescent="0.35">
      <c r="A654" s="307" t="s">
        <v>10402</v>
      </c>
      <c r="B654" s="308" t="s">
        <v>6455</v>
      </c>
      <c r="C654" s="325" t="s">
        <v>1916</v>
      </c>
      <c r="D654" s="310" t="s">
        <v>10616</v>
      </c>
      <c r="E654" s="322" t="s">
        <v>4345</v>
      </c>
      <c r="F654" s="293"/>
      <c r="G654" s="293"/>
      <c r="H654" s="294"/>
      <c r="I654" s="294" t="str">
        <f>IFERROR(_xlfn.IFNA(VLOOKUP($D:$D,history!$I:$Y,3,0),VLOOKUP(E:E,history!$H:$Y,4,0)),"--")</f>
        <v>--</v>
      </c>
      <c r="J654" s="282" t="s">
        <v>5946</v>
      </c>
      <c r="K654" s="282" t="str">
        <f t="shared" si="122"/>
        <v/>
      </c>
      <c r="L654" s="326">
        <f t="shared" si="125"/>
        <v>14380</v>
      </c>
      <c r="M654" s="326">
        <v>14380</v>
      </c>
      <c r="N654" s="297" t="str">
        <f>_xlfn.IFNA(VLOOKUP($E:$E,'1'!$A:$E,3,0),"")</f>
        <v/>
      </c>
      <c r="O654" s="297" t="str">
        <f>_xlfn.IFNA(VLOOKUP($E:$E,'2'!$A:$E,3,0),"")</f>
        <v/>
      </c>
      <c r="P654" s="297" t="str">
        <f>_xlfn.IFNA(VLOOKUP($E:$E,'3'!$A:$D,3,0),"")</f>
        <v/>
      </c>
      <c r="Q654" s="297" t="str">
        <f>_xlfn.IFNA(VLOOKUP($E:$E,'4'!$A:$F,3,0),"")</f>
        <v/>
      </c>
      <c r="R654" s="297" t="str">
        <f>_xlfn.IFNA(VLOOKUP($E:$E,'5'!$A:$F,3,0),"")</f>
        <v/>
      </c>
      <c r="S654" s="297" t="str">
        <f>_xlfn.IFNA(VLOOKUP($E:$E,'6'!$A:$F,3,0),"")</f>
        <v/>
      </c>
      <c r="T654" s="313">
        <v>1</v>
      </c>
      <c r="U654" s="313">
        <v>1</v>
      </c>
      <c r="V654" s="313">
        <v>1</v>
      </c>
      <c r="W654" s="314">
        <v>15</v>
      </c>
      <c r="X654" s="315">
        <v>0.1</v>
      </c>
      <c r="Y654" s="749">
        <v>20150</v>
      </c>
      <c r="Z654" s="282"/>
      <c r="AA654" s="316" t="s">
        <v>393</v>
      </c>
      <c r="AB654" s="282" t="s">
        <v>9163</v>
      </c>
      <c r="AC654" s="317" t="s">
        <v>11325</v>
      </c>
      <c r="AD654" s="318" t="s">
        <v>521</v>
      </c>
      <c r="AE654" s="319" t="s">
        <v>2478</v>
      </c>
      <c r="AF654" s="319" t="s">
        <v>11320</v>
      </c>
      <c r="AG654" s="320">
        <v>419.67</v>
      </c>
      <c r="AH654" s="321">
        <f t="shared" si="124"/>
        <v>0</v>
      </c>
      <c r="AI654" s="287">
        <f>_xlfn.IFNA(VLOOKUP(AD:AD,грп!B:C,2,0),0)</f>
        <v>0</v>
      </c>
      <c r="AJ654" s="607">
        <v>0</v>
      </c>
      <c r="AK654" s="672" t="str">
        <f t="shared" si="118"/>
        <v>спеццена</v>
      </c>
      <c r="AL654" s="174"/>
    </row>
    <row r="655" spans="1:38" s="4" customFormat="1" ht="11.45" customHeight="1" outlineLevel="1" x14ac:dyDescent="0.35">
      <c r="A655" s="307" t="s">
        <v>10402</v>
      </c>
      <c r="B655" s="308" t="s">
        <v>6456</v>
      </c>
      <c r="C655" s="325" t="s">
        <v>1916</v>
      </c>
      <c r="D655" s="310" t="s">
        <v>10617</v>
      </c>
      <c r="E655" s="322" t="s">
        <v>5393</v>
      </c>
      <c r="F655" s="293"/>
      <c r="G655" s="293"/>
      <c r="H655" s="294">
        <v>16</v>
      </c>
      <c r="I655" s="294" t="str">
        <f>IFERROR(_xlfn.IFNA(VLOOKUP($D:$D,history!$I:$Y,3,0),VLOOKUP(E:E,history!$H:$Y,4,0)),"--")</f>
        <v>--</v>
      </c>
      <c r="J655" s="282" t="s">
        <v>9869</v>
      </c>
      <c r="K655" s="282" t="str">
        <f t="shared" si="122"/>
        <v/>
      </c>
      <c r="L655" s="326">
        <f t="shared" si="125"/>
        <v>4480</v>
      </c>
      <c r="M655" s="326">
        <v>4480</v>
      </c>
      <c r="N655" s="297" t="str">
        <f>_xlfn.IFNA(VLOOKUP($E:$E,'1'!$A:$E,3,0),"")</f>
        <v/>
      </c>
      <c r="O655" s="297" t="str">
        <f>_xlfn.IFNA(VLOOKUP($E:$E,'2'!$A:$E,3,0),"")</f>
        <v/>
      </c>
      <c r="P655" s="297" t="str">
        <f>_xlfn.IFNA(VLOOKUP($E:$E,'3'!$A:$D,3,0),"")</f>
        <v/>
      </c>
      <c r="Q655" s="297" t="str">
        <f>_xlfn.IFNA(VLOOKUP($E:$E,'4'!$A:$F,3,0),"")</f>
        <v/>
      </c>
      <c r="R655" s="297" t="str">
        <f>_xlfn.IFNA(VLOOKUP($E:$E,'5'!$A:$F,3,0),"")</f>
        <v/>
      </c>
      <c r="S655" s="297" t="str">
        <f>_xlfn.IFNA(VLOOKUP($E:$E,'6'!$A:$F,3,0),"")</f>
        <v/>
      </c>
      <c r="T655" s="313">
        <v>1</v>
      </c>
      <c r="U655" s="313">
        <v>1</v>
      </c>
      <c r="V655" s="313">
        <v>1</v>
      </c>
      <c r="W655" s="314">
        <v>4.71</v>
      </c>
      <c r="X655" s="315">
        <v>2.76E-2</v>
      </c>
      <c r="Y655" s="749">
        <v>6290</v>
      </c>
      <c r="Z655" s="282"/>
      <c r="AA655" s="316" t="s">
        <v>393</v>
      </c>
      <c r="AB655" s="282" t="s">
        <v>9163</v>
      </c>
      <c r="AC655" s="317" t="s">
        <v>11325</v>
      </c>
      <c r="AD655" s="318" t="s">
        <v>521</v>
      </c>
      <c r="AE655" s="319" t="s">
        <v>2478</v>
      </c>
      <c r="AF655" s="319" t="s">
        <v>11320</v>
      </c>
      <c r="AG655" s="320">
        <v>111.66</v>
      </c>
      <c r="AH655" s="321">
        <f t="shared" si="124"/>
        <v>0</v>
      </c>
      <c r="AI655" s="287">
        <f>_xlfn.IFNA(VLOOKUP(AD:AD,грп!B:C,2,0),0)</f>
        <v>0</v>
      </c>
      <c r="AJ655" s="607">
        <v>2</v>
      </c>
      <c r="AK655" s="672" t="str">
        <f t="shared" si="118"/>
        <v>спеццена</v>
      </c>
      <c r="AL655" s="174"/>
    </row>
    <row r="656" spans="1:38" s="4" customFormat="1" ht="11.45" customHeight="1" outlineLevel="1" x14ac:dyDescent="0.35">
      <c r="A656" s="307" t="s">
        <v>10402</v>
      </c>
      <c r="B656" s="308" t="s">
        <v>6457</v>
      </c>
      <c r="C656" s="325" t="s">
        <v>1916</v>
      </c>
      <c r="D656" s="310" t="s">
        <v>10618</v>
      </c>
      <c r="E656" s="322" t="s">
        <v>5394</v>
      </c>
      <c r="F656" s="293"/>
      <c r="G656" s="293"/>
      <c r="H656" s="294">
        <v>3</v>
      </c>
      <c r="I656" s="294" t="str">
        <f>IFERROR(_xlfn.IFNA(VLOOKUP($D:$D,history!$I:$Y,3,0),VLOOKUP(E:E,history!$H:$Y,4,0)),"--")</f>
        <v>--</v>
      </c>
      <c r="J656" s="282" t="s">
        <v>5946</v>
      </c>
      <c r="K656" s="282" t="str">
        <f t="shared" si="122"/>
        <v/>
      </c>
      <c r="L656" s="326">
        <f t="shared" si="125"/>
        <v>4770</v>
      </c>
      <c r="M656" s="326">
        <v>4770</v>
      </c>
      <c r="N656" s="297" t="str">
        <f>_xlfn.IFNA(VLOOKUP($E:$E,'1'!$A:$E,3,0),"")</f>
        <v/>
      </c>
      <c r="O656" s="297" t="str">
        <f>_xlfn.IFNA(VLOOKUP($E:$E,'2'!$A:$E,3,0),"")</f>
        <v/>
      </c>
      <c r="P656" s="297" t="str">
        <f>_xlfn.IFNA(VLOOKUP($E:$E,'3'!$A:$D,3,0),"")</f>
        <v/>
      </c>
      <c r="Q656" s="297" t="str">
        <f>_xlfn.IFNA(VLOOKUP($E:$E,'4'!$A:$F,3,0),"")</f>
        <v/>
      </c>
      <c r="R656" s="297" t="str">
        <f>_xlfn.IFNA(VLOOKUP($E:$E,'5'!$A:$F,3,0),"")</f>
        <v/>
      </c>
      <c r="S656" s="297" t="str">
        <f>_xlfn.IFNA(VLOOKUP($E:$E,'6'!$A:$F,3,0),"")</f>
        <v/>
      </c>
      <c r="T656" s="313">
        <v>1</v>
      </c>
      <c r="U656" s="313">
        <v>1</v>
      </c>
      <c r="V656" s="313">
        <v>1</v>
      </c>
      <c r="W656" s="314">
        <v>4.75</v>
      </c>
      <c r="X656" s="315">
        <v>2.7582089600000002E-2</v>
      </c>
      <c r="Y656" s="749">
        <v>6690</v>
      </c>
      <c r="Z656" s="282"/>
      <c r="AA656" s="316" t="s">
        <v>393</v>
      </c>
      <c r="AB656" s="282" t="s">
        <v>9163</v>
      </c>
      <c r="AC656" s="317" t="s">
        <v>11325</v>
      </c>
      <c r="AD656" s="318" t="s">
        <v>521</v>
      </c>
      <c r="AE656" s="319" t="s">
        <v>2478</v>
      </c>
      <c r="AF656" s="319" t="s">
        <v>11320</v>
      </c>
      <c r="AG656" s="320">
        <v>118.12</v>
      </c>
      <c r="AH656" s="321">
        <f t="shared" si="124"/>
        <v>0</v>
      </c>
      <c r="AI656" s="287">
        <f>_xlfn.IFNA(VLOOKUP(AD:AD,грп!B:C,2,0),0)</f>
        <v>0</v>
      </c>
      <c r="AJ656" s="607">
        <v>0</v>
      </c>
      <c r="AK656" s="672" t="str">
        <f t="shared" si="118"/>
        <v>спеццена</v>
      </c>
      <c r="AL656" s="174"/>
    </row>
    <row r="657" spans="1:38" s="4" customFormat="1" ht="11.45" customHeight="1" outlineLevel="1" x14ac:dyDescent="0.35">
      <c r="A657" s="307" t="s">
        <v>10402</v>
      </c>
      <c r="B657" s="308" t="s">
        <v>6458</v>
      </c>
      <c r="C657" s="325" t="s">
        <v>1916</v>
      </c>
      <c r="D657" s="310" t="s">
        <v>10619</v>
      </c>
      <c r="E657" s="322" t="s">
        <v>5395</v>
      </c>
      <c r="F657" s="293"/>
      <c r="G657" s="293"/>
      <c r="H657" s="294"/>
      <c r="I657" s="294" t="str">
        <f>IFERROR(_xlfn.IFNA(VLOOKUP($D:$D,history!$I:$Y,3,0),VLOOKUP(E:E,history!$H:$Y,4,0)),"--")</f>
        <v>--</v>
      </c>
      <c r="J657" s="282" t="s">
        <v>5946</v>
      </c>
      <c r="K657" s="282" t="str">
        <f t="shared" si="122"/>
        <v/>
      </c>
      <c r="L657" s="326">
        <f t="shared" si="125"/>
        <v>6170</v>
      </c>
      <c r="M657" s="326">
        <v>6170</v>
      </c>
      <c r="N657" s="297" t="str">
        <f>_xlfn.IFNA(VLOOKUP($E:$E,'1'!$A:$E,3,0),"")</f>
        <v/>
      </c>
      <c r="O657" s="297" t="str">
        <f>_xlfn.IFNA(VLOOKUP($E:$E,'2'!$A:$E,3,0),"")</f>
        <v/>
      </c>
      <c r="P657" s="297" t="str">
        <f>_xlfn.IFNA(VLOOKUP($E:$E,'3'!$A:$D,3,0),"")</f>
        <v/>
      </c>
      <c r="Q657" s="297" t="str">
        <f>_xlfn.IFNA(VLOOKUP($E:$E,'4'!$A:$F,3,0),"")</f>
        <v/>
      </c>
      <c r="R657" s="297" t="str">
        <f>_xlfn.IFNA(VLOOKUP($E:$E,'5'!$A:$F,3,0),"")</f>
        <v/>
      </c>
      <c r="S657" s="297" t="str">
        <f>_xlfn.IFNA(VLOOKUP($E:$E,'6'!$A:$F,3,0),"")</f>
        <v/>
      </c>
      <c r="T657" s="313">
        <v>1</v>
      </c>
      <c r="U657" s="313">
        <v>1</v>
      </c>
      <c r="V657" s="313">
        <v>1</v>
      </c>
      <c r="W657" s="314">
        <v>6.8</v>
      </c>
      <c r="X657" s="315">
        <v>4.8040712499999999E-2</v>
      </c>
      <c r="Y657" s="749">
        <v>8650</v>
      </c>
      <c r="Z657" s="282"/>
      <c r="AA657" s="316" t="s">
        <v>393</v>
      </c>
      <c r="AB657" s="282" t="s">
        <v>9163</v>
      </c>
      <c r="AC657" s="317" t="s">
        <v>11325</v>
      </c>
      <c r="AD657" s="318" t="s">
        <v>521</v>
      </c>
      <c r="AE657" s="319" t="s">
        <v>2478</v>
      </c>
      <c r="AF657" s="319" t="s">
        <v>11320</v>
      </c>
      <c r="AG657" s="320">
        <v>156.75</v>
      </c>
      <c r="AH657" s="321">
        <f t="shared" si="124"/>
        <v>0</v>
      </c>
      <c r="AI657" s="287">
        <f>_xlfn.IFNA(VLOOKUP(AD:AD,грп!B:C,2,0),0)</f>
        <v>0</v>
      </c>
      <c r="AJ657" s="607">
        <v>0</v>
      </c>
      <c r="AK657" s="672" t="str">
        <f t="shared" si="118"/>
        <v>спеццена</v>
      </c>
      <c r="AL657" s="174"/>
    </row>
    <row r="658" spans="1:38" s="4" customFormat="1" ht="12" customHeight="1" x14ac:dyDescent="0.35">
      <c r="A658" s="288"/>
      <c r="B658" s="289"/>
      <c r="C658" s="290" t="s">
        <v>555</v>
      </c>
      <c r="D658" s="291" t="s">
        <v>5855</v>
      </c>
      <c r="E658" s="292"/>
      <c r="F658" s="293"/>
      <c r="G658" s="293"/>
      <c r="H658" s="294"/>
      <c r="I658" s="294"/>
      <c r="J658" s="282" t="s">
        <v>393</v>
      </c>
      <c r="K658" s="282" t="str">
        <f t="shared" si="122"/>
        <v/>
      </c>
      <c r="L658" s="295"/>
      <c r="M658" s="296"/>
      <c r="N658" s="297"/>
      <c r="O658" s="297"/>
      <c r="P658" s="297"/>
      <c r="Q658" s="297" t="str">
        <f>_xlfn.IFNA(VLOOKUP($E:$E,'4'!$A:$F,3,0),"")</f>
        <v/>
      </c>
      <c r="R658" s="297" t="str">
        <f>_xlfn.IFNA(VLOOKUP($E:$E,'5'!$A:$F,3,0),"")</f>
        <v/>
      </c>
      <c r="S658" s="297"/>
      <c r="T658" s="298"/>
      <c r="U658" s="299"/>
      <c r="V658" s="299"/>
      <c r="W658" s="300"/>
      <c r="X658" s="301"/>
      <c r="Y658" s="749"/>
      <c r="Z658" s="282"/>
      <c r="AA658" s="280"/>
      <c r="AB658" s="280" t="s">
        <v>393</v>
      </c>
      <c r="AC658" s="302"/>
      <c r="AD658" s="303" t="s">
        <v>5855</v>
      </c>
      <c r="AE658" s="282"/>
      <c r="AF658" s="329"/>
      <c r="AG658" s="305"/>
      <c r="AH658" s="306"/>
      <c r="AI658" s="287">
        <f>_xlfn.IFNA(VLOOKUP(AD:AD,грп!B:C,2,0),0)</f>
        <v>0</v>
      </c>
      <c r="AJ658" s="607">
        <v>0</v>
      </c>
      <c r="AK658" s="672" t="str">
        <f t="shared" si="118"/>
        <v xml:space="preserve"> </v>
      </c>
      <c r="AL658" s="174"/>
    </row>
    <row r="659" spans="1:38" s="4" customFormat="1" ht="11.45" customHeight="1" outlineLevel="1" x14ac:dyDescent="0.35">
      <c r="A659" s="307" t="s">
        <v>10402</v>
      </c>
      <c r="B659" s="308" t="s">
        <v>6459</v>
      </c>
      <c r="C659" s="309" t="s">
        <v>393</v>
      </c>
      <c r="D659" s="310" t="s">
        <v>10620</v>
      </c>
      <c r="E659" s="322" t="s">
        <v>5853</v>
      </c>
      <c r="F659" s="293"/>
      <c r="G659" s="293"/>
      <c r="H659" s="294"/>
      <c r="I659" s="294" t="str">
        <f>IFERROR(_xlfn.IFNA(VLOOKUP($D:$D,history!$I:$Y,3,0),VLOOKUP(E:E,history!$H:$Y,4,0)),"--")</f>
        <v>--</v>
      </c>
      <c r="J659" s="282" t="s">
        <v>5946</v>
      </c>
      <c r="K659" s="282" t="str">
        <f t="shared" si="122"/>
        <v/>
      </c>
      <c r="L659" s="312">
        <f>IF($A$3="ИМ",ROUND($Y659*(1-($L$6-$F$4))*(1-$F$3)*(1+$AG$2),2),ROUND($M659*(1-($L$6-$F$4))*(1-$F$3)*(1+$AG$2),2))</f>
        <v>9709.91</v>
      </c>
      <c r="M659" s="312">
        <f>ROUND(IF($A$3="РЕГИОНЫ",AG659*$AG$3*$AG$1,IF(AI659=0,AG659*$AG$3*$AG$1,AG659*$AG$3*(1-5%)*$AG$1)),2)</f>
        <v>14711.98</v>
      </c>
      <c r="N659" s="297" t="str">
        <f>_xlfn.IFNA(VLOOKUP($E:$E,'1'!$A:$E,3,0),"")</f>
        <v/>
      </c>
      <c r="O659" s="297" t="str">
        <f>_xlfn.IFNA(VLOOKUP($E:$E,'2'!$A:$E,3,0),"")</f>
        <v/>
      </c>
      <c r="P659" s="297" t="str">
        <f>_xlfn.IFNA(VLOOKUP($E:$E,'3'!$A:$D,3,0),"")</f>
        <v/>
      </c>
      <c r="Q659" s="297" t="str">
        <f>_xlfn.IFNA(VLOOKUP($E:$E,'4'!$A:$F,3,0),"")</f>
        <v/>
      </c>
      <c r="R659" s="297" t="str">
        <f>_xlfn.IFNA(VLOOKUP($E:$E,'5'!$A:$F,3,0),"")</f>
        <v/>
      </c>
      <c r="S659" s="297" t="str">
        <f>_xlfn.IFNA(VLOOKUP($E:$E,'6'!$A:$F,3,0),"")</f>
        <v/>
      </c>
      <c r="T659" s="313">
        <v>1</v>
      </c>
      <c r="U659" s="313">
        <v>1</v>
      </c>
      <c r="V659" s="313">
        <v>1</v>
      </c>
      <c r="W659" s="314">
        <v>20</v>
      </c>
      <c r="X659" s="315">
        <v>0.18423</v>
      </c>
      <c r="Y659" s="749">
        <v>13990</v>
      </c>
      <c r="Z659" s="282"/>
      <c r="AA659" s="316" t="s">
        <v>393</v>
      </c>
      <c r="AB659" s="282" t="s">
        <v>9885</v>
      </c>
      <c r="AC659" s="317" t="s">
        <v>11325</v>
      </c>
      <c r="AD659" s="318" t="s">
        <v>5855</v>
      </c>
      <c r="AE659" s="319" t="s">
        <v>2478</v>
      </c>
      <c r="AF659" s="319" t="s">
        <v>11320</v>
      </c>
      <c r="AG659" s="320">
        <v>184.43</v>
      </c>
      <c r="AH659" s="321">
        <f>IF($A$3="РЕГИОНЫ",ROUND($AG659*(1-($L$6-$F$4))*(1-$F$3)*(1+$AG$2)*$AG$1,2),0)</f>
        <v>0</v>
      </c>
      <c r="AI659" s="287">
        <f>_xlfn.IFNA(VLOOKUP(AD:AD,грп!B:C,2,0),0)</f>
        <v>0</v>
      </c>
      <c r="AJ659" s="607">
        <v>0</v>
      </c>
      <c r="AK659" s="672" t="str">
        <f t="shared" si="118"/>
        <v/>
      </c>
      <c r="AL659" s="174"/>
    </row>
    <row r="660" spans="1:38" s="4" customFormat="1" ht="12" customHeight="1" x14ac:dyDescent="0.35">
      <c r="A660" s="288"/>
      <c r="B660" s="289"/>
      <c r="C660" s="290" t="s">
        <v>555</v>
      </c>
      <c r="D660" s="291" t="s">
        <v>5334</v>
      </c>
      <c r="E660" s="292"/>
      <c r="F660" s="293"/>
      <c r="G660" s="293"/>
      <c r="H660" s="294"/>
      <c r="I660" s="294"/>
      <c r="J660" s="282" t="s">
        <v>393</v>
      </c>
      <c r="K660" s="282" t="str">
        <f t="shared" si="122"/>
        <v/>
      </c>
      <c r="L660" s="295"/>
      <c r="M660" s="296"/>
      <c r="N660" s="297"/>
      <c r="O660" s="297"/>
      <c r="P660" s="297"/>
      <c r="Q660" s="297" t="str">
        <f>_xlfn.IFNA(VLOOKUP($E:$E,'4'!$A:$F,3,0),"")</f>
        <v/>
      </c>
      <c r="R660" s="297" t="str">
        <f>_xlfn.IFNA(VLOOKUP($E:$E,'5'!$A:$F,3,0),"")</f>
        <v/>
      </c>
      <c r="S660" s="297"/>
      <c r="T660" s="298"/>
      <c r="U660" s="299"/>
      <c r="V660" s="299"/>
      <c r="W660" s="300"/>
      <c r="X660" s="301"/>
      <c r="Y660" s="749"/>
      <c r="Z660" s="282"/>
      <c r="AA660" s="280"/>
      <c r="AB660" s="280" t="s">
        <v>393</v>
      </c>
      <c r="AC660" s="302"/>
      <c r="AD660" s="303" t="s">
        <v>5334</v>
      </c>
      <c r="AE660" s="282"/>
      <c r="AF660" s="329"/>
      <c r="AG660" s="305"/>
      <c r="AH660" s="306"/>
      <c r="AI660" s="287">
        <f>_xlfn.IFNA(VLOOKUP(AD:AD,грп!B:C,2,0),0)</f>
        <v>0</v>
      </c>
      <c r="AJ660" s="607">
        <v>0</v>
      </c>
      <c r="AK660" s="672" t="str">
        <f t="shared" si="118"/>
        <v xml:space="preserve"> </v>
      </c>
      <c r="AL660" s="174"/>
    </row>
    <row r="661" spans="1:38" s="4" customFormat="1" ht="12" customHeight="1" outlineLevel="1" x14ac:dyDescent="0.35">
      <c r="A661" s="307" t="s">
        <v>10402</v>
      </c>
      <c r="B661" s="308" t="s">
        <v>6460</v>
      </c>
      <c r="C661" s="325" t="s">
        <v>1916</v>
      </c>
      <c r="D661" s="310" t="s">
        <v>10621</v>
      </c>
      <c r="E661" s="322" t="s">
        <v>5327</v>
      </c>
      <c r="F661" s="293"/>
      <c r="G661" s="293"/>
      <c r="H661" s="294"/>
      <c r="I661" s="294" t="str">
        <f>IFERROR(_xlfn.IFNA(VLOOKUP($D:$D,history!$I:$Y,3,0),VLOOKUP(E:E,history!$H:$Y,4,0)),"--")</f>
        <v>--</v>
      </c>
      <c r="J661" s="282" t="s">
        <v>5946</v>
      </c>
      <c r="K661" s="282" t="str">
        <f t="shared" si="122"/>
        <v/>
      </c>
      <c r="L661" s="326">
        <f t="shared" ref="L661:L665" si="126">M661</f>
        <v>11650</v>
      </c>
      <c r="M661" s="326">
        <v>11650</v>
      </c>
      <c r="N661" s="297" t="str">
        <f>_xlfn.IFNA(VLOOKUP($E:$E,'1'!$A:$E,3,0),"")</f>
        <v/>
      </c>
      <c r="O661" s="297" t="str">
        <f>_xlfn.IFNA(VLOOKUP($E:$E,'2'!$A:$E,3,0),"")</f>
        <v/>
      </c>
      <c r="P661" s="297" t="str">
        <f>_xlfn.IFNA(VLOOKUP($E:$E,'3'!$A:$D,3,0),"")</f>
        <v/>
      </c>
      <c r="Q661" s="297" t="str">
        <f>_xlfn.IFNA(VLOOKUP($E:$E,'4'!$A:$F,3,0),"")</f>
        <v/>
      </c>
      <c r="R661" s="297" t="str">
        <f>_xlfn.IFNA(VLOOKUP($E:$E,'5'!$A:$F,3,0),"")</f>
        <v/>
      </c>
      <c r="S661" s="297" t="str">
        <f>_xlfn.IFNA(VLOOKUP($E:$E,'6'!$A:$F,3,0),"")</f>
        <v/>
      </c>
      <c r="T661" s="313">
        <v>1</v>
      </c>
      <c r="U661" s="313">
        <v>1</v>
      </c>
      <c r="V661" s="313">
        <v>1</v>
      </c>
      <c r="W661" s="314">
        <v>12.47</v>
      </c>
      <c r="X661" s="315">
        <v>8.5066225199999998E-2</v>
      </c>
      <c r="Y661" s="749">
        <v>16350</v>
      </c>
      <c r="Z661" s="282"/>
      <c r="AA661" s="316" t="s">
        <v>393</v>
      </c>
      <c r="AB661" s="282" t="s">
        <v>9163</v>
      </c>
      <c r="AC661" s="317" t="s">
        <v>2104</v>
      </c>
      <c r="AD661" s="318" t="s">
        <v>5334</v>
      </c>
      <c r="AE661" s="319" t="s">
        <v>2478</v>
      </c>
      <c r="AF661" s="319" t="s">
        <v>11320</v>
      </c>
      <c r="AG661" s="320">
        <v>280.33999999999997</v>
      </c>
      <c r="AH661" s="321">
        <f>IF($A$3="РЕГИОНЫ",ROUND($AG661*(1-($L$6-$F$4))*(1-$F$3)*(1+$AG$2)*$AG$1,2),0)</f>
        <v>0</v>
      </c>
      <c r="AI661" s="287">
        <f>_xlfn.IFNA(VLOOKUP(AD:AD,грп!B:C,2,0),0)</f>
        <v>0</v>
      </c>
      <c r="AJ661" s="607">
        <v>0</v>
      </c>
      <c r="AK661" s="672" t="str">
        <f t="shared" si="118"/>
        <v>спеццена</v>
      </c>
      <c r="AL661" s="174"/>
    </row>
    <row r="662" spans="1:38" s="4" customFormat="1" ht="12" customHeight="1" outlineLevel="1" x14ac:dyDescent="0.35">
      <c r="A662" s="307" t="s">
        <v>10402</v>
      </c>
      <c r="B662" s="308" t="s">
        <v>6461</v>
      </c>
      <c r="C662" s="325" t="s">
        <v>1916</v>
      </c>
      <c r="D662" s="310" t="s">
        <v>10622</v>
      </c>
      <c r="E662" s="322" t="s">
        <v>5328</v>
      </c>
      <c r="F662" s="293"/>
      <c r="G662" s="293"/>
      <c r="H662" s="294"/>
      <c r="I662" s="294" t="str">
        <f>IFERROR(_xlfn.IFNA(VLOOKUP($D:$D,history!$I:$Y,3,0),VLOOKUP(E:E,history!$H:$Y,4,0)),"--")</f>
        <v>--</v>
      </c>
      <c r="J662" s="282" t="s">
        <v>5946</v>
      </c>
      <c r="K662" s="282" t="str">
        <f t="shared" si="122"/>
        <v/>
      </c>
      <c r="L662" s="326">
        <f t="shared" si="126"/>
        <v>12990</v>
      </c>
      <c r="M662" s="326">
        <v>12990</v>
      </c>
      <c r="N662" s="297" t="str">
        <f>_xlfn.IFNA(VLOOKUP($E:$E,'1'!$A:$E,3,0),"")</f>
        <v/>
      </c>
      <c r="O662" s="297" t="str">
        <f>_xlfn.IFNA(VLOOKUP($E:$E,'2'!$A:$E,3,0),"")</f>
        <v/>
      </c>
      <c r="P662" s="297" t="str">
        <f>_xlfn.IFNA(VLOOKUP($E:$E,'3'!$A:$D,3,0),"")</f>
        <v/>
      </c>
      <c r="Q662" s="297" t="str">
        <f>_xlfn.IFNA(VLOOKUP($E:$E,'4'!$A:$F,3,0),"")</f>
        <v/>
      </c>
      <c r="R662" s="297" t="str">
        <f>_xlfn.IFNA(VLOOKUP($E:$E,'5'!$A:$F,3,0),"")</f>
        <v/>
      </c>
      <c r="S662" s="297" t="str">
        <f>_xlfn.IFNA(VLOOKUP($E:$E,'6'!$A:$F,3,0),"")</f>
        <v/>
      </c>
      <c r="T662" s="313">
        <v>1</v>
      </c>
      <c r="U662" s="313">
        <v>1</v>
      </c>
      <c r="V662" s="313">
        <v>1</v>
      </c>
      <c r="W662" s="314">
        <v>17</v>
      </c>
      <c r="X662" s="315">
        <v>0.12859999999999999</v>
      </c>
      <c r="Y662" s="749">
        <v>18190</v>
      </c>
      <c r="Z662" s="282"/>
      <c r="AA662" s="316" t="s">
        <v>10390</v>
      </c>
      <c r="AB662" s="282" t="s">
        <v>9163</v>
      </c>
      <c r="AC662" s="317" t="s">
        <v>2104</v>
      </c>
      <c r="AD662" s="318" t="s">
        <v>5334</v>
      </c>
      <c r="AE662" s="319" t="s">
        <v>2478</v>
      </c>
      <c r="AF662" s="319" t="s">
        <v>11323</v>
      </c>
      <c r="AG662" s="320">
        <v>315.67</v>
      </c>
      <c r="AH662" s="321">
        <f>IF($A$3="РЕГИОНЫ",ROUND($AG662*(1-($L$6-$F$4))*(1-$F$3)*(1+$AG$2)*$AG$1,2),0)</f>
        <v>0</v>
      </c>
      <c r="AI662" s="287">
        <f>_xlfn.IFNA(VLOOKUP(AD:AD,грп!B:C,2,0),0)</f>
        <v>0</v>
      </c>
      <c r="AJ662" s="607">
        <v>0</v>
      </c>
      <c r="AK662" s="672" t="str">
        <f t="shared" si="118"/>
        <v>спеццена</v>
      </c>
      <c r="AL662" s="174"/>
    </row>
    <row r="663" spans="1:38" s="4" customFormat="1" ht="12" customHeight="1" outlineLevel="1" x14ac:dyDescent="0.35">
      <c r="A663" s="307" t="s">
        <v>10402</v>
      </c>
      <c r="B663" s="308" t="s">
        <v>6462</v>
      </c>
      <c r="C663" s="325" t="s">
        <v>1916</v>
      </c>
      <c r="D663" s="310" t="s">
        <v>10623</v>
      </c>
      <c r="E663" s="322" t="s">
        <v>5329</v>
      </c>
      <c r="F663" s="293"/>
      <c r="G663" s="293"/>
      <c r="H663" s="294"/>
      <c r="I663" s="294" t="str">
        <f>IFERROR(_xlfn.IFNA(VLOOKUP($D:$D,history!$I:$Y,3,0),VLOOKUP(E:E,history!$H:$Y,4,0)),"--")</f>
        <v>--</v>
      </c>
      <c r="J663" s="282" t="s">
        <v>5946</v>
      </c>
      <c r="K663" s="282" t="str">
        <f t="shared" si="122"/>
        <v/>
      </c>
      <c r="L663" s="326">
        <f t="shared" si="126"/>
        <v>18850</v>
      </c>
      <c r="M663" s="326">
        <v>18850</v>
      </c>
      <c r="N663" s="297" t="str">
        <f>_xlfn.IFNA(VLOOKUP($E:$E,'1'!$A:$E,3,0),"")</f>
        <v/>
      </c>
      <c r="O663" s="297" t="str">
        <f>_xlfn.IFNA(VLOOKUP($E:$E,'2'!$A:$E,3,0),"")</f>
        <v/>
      </c>
      <c r="P663" s="297" t="str">
        <f>_xlfn.IFNA(VLOOKUP($E:$E,'3'!$A:$D,3,0),"")</f>
        <v/>
      </c>
      <c r="Q663" s="297" t="str">
        <f>_xlfn.IFNA(VLOOKUP($E:$E,'4'!$A:$F,3,0),"")</f>
        <v/>
      </c>
      <c r="R663" s="297" t="str">
        <f>_xlfn.IFNA(VLOOKUP($E:$E,'5'!$A:$F,3,0),"")</f>
        <v/>
      </c>
      <c r="S663" s="297" t="str">
        <f>_xlfn.IFNA(VLOOKUP($E:$E,'6'!$A:$F,3,0),"")</f>
        <v/>
      </c>
      <c r="T663" s="313">
        <v>1</v>
      </c>
      <c r="U663" s="313">
        <v>1</v>
      </c>
      <c r="V663" s="313">
        <v>1</v>
      </c>
      <c r="W663" s="314">
        <v>29.507999999999999</v>
      </c>
      <c r="X663" s="315">
        <v>0.2465771812</v>
      </c>
      <c r="Y663" s="749">
        <v>26390</v>
      </c>
      <c r="Z663" s="282"/>
      <c r="AA663" s="316" t="s">
        <v>393</v>
      </c>
      <c r="AB663" s="282" t="s">
        <v>9163</v>
      </c>
      <c r="AC663" s="317" t="s">
        <v>2104</v>
      </c>
      <c r="AD663" s="318" t="s">
        <v>5334</v>
      </c>
      <c r="AE663" s="319" t="s">
        <v>2478</v>
      </c>
      <c r="AF663" s="319" t="s">
        <v>11323</v>
      </c>
      <c r="AG663" s="320">
        <v>468.68</v>
      </c>
      <c r="AH663" s="321">
        <f>IF($A$3="РЕГИОНЫ",ROUND($AG663*(1-($L$6-$F$4))*(1-$F$3)*(1+$AG$2)*$AG$1,2),0)</f>
        <v>0</v>
      </c>
      <c r="AI663" s="287">
        <f>_xlfn.IFNA(VLOOKUP(AD:AD,грп!B:C,2,0),0)</f>
        <v>0</v>
      </c>
      <c r="AJ663" s="607">
        <v>0</v>
      </c>
      <c r="AK663" s="672" t="str">
        <f t="shared" si="118"/>
        <v>спеццена</v>
      </c>
      <c r="AL663" s="174"/>
    </row>
    <row r="664" spans="1:38" s="4" customFormat="1" ht="12" customHeight="1" outlineLevel="1" x14ac:dyDescent="0.35">
      <c r="A664" s="307" t="s">
        <v>10402</v>
      </c>
      <c r="B664" s="308" t="s">
        <v>6463</v>
      </c>
      <c r="C664" s="325" t="s">
        <v>1916</v>
      </c>
      <c r="D664" s="310" t="s">
        <v>10624</v>
      </c>
      <c r="E664" s="322" t="s">
        <v>5330</v>
      </c>
      <c r="F664" s="293"/>
      <c r="G664" s="293"/>
      <c r="H664" s="294"/>
      <c r="I664" s="294" t="str">
        <f>IFERROR(_xlfn.IFNA(VLOOKUP($D:$D,history!$I:$Y,3,0),VLOOKUP(E:E,history!$H:$Y,4,0)),"--")</f>
        <v>--</v>
      </c>
      <c r="J664" s="282" t="s">
        <v>5946</v>
      </c>
      <c r="K664" s="282" t="str">
        <f t="shared" si="122"/>
        <v/>
      </c>
      <c r="L664" s="326">
        <f t="shared" si="126"/>
        <v>14180</v>
      </c>
      <c r="M664" s="326">
        <v>14180</v>
      </c>
      <c r="N664" s="297" t="str">
        <f>_xlfn.IFNA(VLOOKUP($E:$E,'1'!$A:$E,3,0),"")</f>
        <v/>
      </c>
      <c r="O664" s="297" t="str">
        <f>_xlfn.IFNA(VLOOKUP($E:$E,'2'!$A:$E,3,0),"")</f>
        <v/>
      </c>
      <c r="P664" s="297" t="str">
        <f>_xlfn.IFNA(VLOOKUP($E:$E,'3'!$A:$D,3,0),"")</f>
        <v/>
      </c>
      <c r="Q664" s="297" t="str">
        <f>_xlfn.IFNA(VLOOKUP($E:$E,'4'!$A:$F,3,0),"")</f>
        <v/>
      </c>
      <c r="R664" s="297" t="str">
        <f>_xlfn.IFNA(VLOOKUP($E:$E,'5'!$A:$F,3,0),"")</f>
        <v/>
      </c>
      <c r="S664" s="297" t="str">
        <f>_xlfn.IFNA(VLOOKUP($E:$E,'6'!$A:$F,3,0),"")</f>
        <v/>
      </c>
      <c r="T664" s="313">
        <v>1</v>
      </c>
      <c r="U664" s="313">
        <v>1</v>
      </c>
      <c r="V664" s="313">
        <v>1</v>
      </c>
      <c r="W664" s="314">
        <v>16.82</v>
      </c>
      <c r="X664" s="315">
        <v>0.1184186047</v>
      </c>
      <c r="Y664" s="749">
        <v>19850</v>
      </c>
      <c r="Z664" s="282"/>
      <c r="AA664" s="316" t="s">
        <v>393</v>
      </c>
      <c r="AB664" s="282" t="s">
        <v>9163</v>
      </c>
      <c r="AC664" s="317" t="s">
        <v>2104</v>
      </c>
      <c r="AD664" s="318" t="s">
        <v>5334</v>
      </c>
      <c r="AE664" s="319" t="s">
        <v>2478</v>
      </c>
      <c r="AF664" s="319" t="s">
        <v>11323</v>
      </c>
      <c r="AG664" s="320">
        <v>349.1</v>
      </c>
      <c r="AH664" s="321">
        <f>IF($A$3="РЕГИОНЫ",ROUND($AG664*(1-($L$6-$F$4))*(1-$F$3)*(1+$AG$2)*$AG$1,2),0)</f>
        <v>0</v>
      </c>
      <c r="AI664" s="287">
        <f>_xlfn.IFNA(VLOOKUP(AD:AD,грп!B:C,2,0),0)</f>
        <v>0</v>
      </c>
      <c r="AJ664" s="607">
        <v>0</v>
      </c>
      <c r="AK664" s="672" t="str">
        <f t="shared" si="118"/>
        <v>спеццена</v>
      </c>
      <c r="AL664" s="174"/>
    </row>
    <row r="665" spans="1:38" s="4" customFormat="1" ht="12" customHeight="1" outlineLevel="1" x14ac:dyDescent="0.35">
      <c r="A665" s="307" t="s">
        <v>10402</v>
      </c>
      <c r="B665" s="308" t="s">
        <v>6464</v>
      </c>
      <c r="C665" s="325" t="s">
        <v>1916</v>
      </c>
      <c r="D665" s="310" t="s">
        <v>10625</v>
      </c>
      <c r="E665" s="322" t="s">
        <v>5331</v>
      </c>
      <c r="F665" s="293"/>
      <c r="G665" s="293"/>
      <c r="H665" s="294">
        <v>4</v>
      </c>
      <c r="I665" s="294" t="str">
        <f>IFERROR(_xlfn.IFNA(VLOOKUP($D:$D,history!$I:$Y,3,0),VLOOKUP(E:E,history!$H:$Y,4,0)),"--")</f>
        <v>--</v>
      </c>
      <c r="J665" s="282" t="s">
        <v>9869</v>
      </c>
      <c r="K665" s="282" t="str">
        <f t="shared" si="122"/>
        <v/>
      </c>
      <c r="L665" s="326">
        <f t="shared" si="126"/>
        <v>18800</v>
      </c>
      <c r="M665" s="326">
        <v>18800</v>
      </c>
      <c r="N665" s="297" t="str">
        <f>_xlfn.IFNA(VLOOKUP($E:$E,'1'!$A:$E,3,0),"")</f>
        <v/>
      </c>
      <c r="O665" s="297" t="str">
        <f>_xlfn.IFNA(VLOOKUP($E:$E,'2'!$A:$E,3,0),"")</f>
        <v/>
      </c>
      <c r="P665" s="297" t="str">
        <f>_xlfn.IFNA(VLOOKUP($E:$E,'3'!$A:$D,3,0),"")</f>
        <v/>
      </c>
      <c r="Q665" s="297" t="str">
        <f>_xlfn.IFNA(VLOOKUP($E:$E,'4'!$A:$F,3,0),"")</f>
        <v/>
      </c>
      <c r="R665" s="297" t="str">
        <f>_xlfn.IFNA(VLOOKUP($E:$E,'5'!$A:$F,3,0),"")</f>
        <v/>
      </c>
      <c r="S665" s="297" t="str">
        <f>_xlfn.IFNA(VLOOKUP($E:$E,'6'!$A:$F,3,0),"")</f>
        <v/>
      </c>
      <c r="T665" s="313">
        <v>1</v>
      </c>
      <c r="U665" s="313">
        <v>1</v>
      </c>
      <c r="V665" s="313">
        <v>1</v>
      </c>
      <c r="W665" s="314">
        <v>27.49</v>
      </c>
      <c r="X665" s="315">
        <v>0.22029411760000001</v>
      </c>
      <c r="Y665" s="749">
        <v>26350</v>
      </c>
      <c r="Z665" s="282"/>
      <c r="AA665" s="316" t="s">
        <v>393</v>
      </c>
      <c r="AB665" s="282" t="s">
        <v>9163</v>
      </c>
      <c r="AC665" s="317" t="s">
        <v>2104</v>
      </c>
      <c r="AD665" s="318" t="s">
        <v>5334</v>
      </c>
      <c r="AE665" s="319" t="s">
        <v>2478</v>
      </c>
      <c r="AF665" s="319" t="s">
        <v>11323</v>
      </c>
      <c r="AG665" s="320">
        <v>462.5</v>
      </c>
      <c r="AH665" s="321">
        <f>IF($A$3="РЕГИОНЫ",ROUND($AG665*(1-($L$6-$F$4))*(1-$F$3)*(1+$AG$2)*$AG$1,2),0)</f>
        <v>0</v>
      </c>
      <c r="AI665" s="287">
        <f>_xlfn.IFNA(VLOOKUP(AD:AD,грп!B:C,2,0),0)</f>
        <v>0</v>
      </c>
      <c r="AJ665" s="607">
        <v>1</v>
      </c>
      <c r="AK665" s="672" t="str">
        <f t="shared" si="118"/>
        <v>спеццена</v>
      </c>
      <c r="AL665" s="174"/>
    </row>
    <row r="666" spans="1:38" s="4" customFormat="1" ht="20.100000000000001" customHeight="1" x14ac:dyDescent="0.35">
      <c r="A666" s="283"/>
      <c r="B666" s="349"/>
      <c r="C666" s="350"/>
      <c r="D666" s="284" t="s">
        <v>732</v>
      </c>
      <c r="E666" s="351"/>
      <c r="F666" s="293"/>
      <c r="G666" s="293"/>
      <c r="H666" s="294"/>
      <c r="I666" s="352"/>
      <c r="J666" s="353" t="s">
        <v>393</v>
      </c>
      <c r="K666" s="353" t="s">
        <v>393</v>
      </c>
      <c r="L666" s="354"/>
      <c r="M666" s="354"/>
      <c r="N666" s="355"/>
      <c r="O666" s="355"/>
      <c r="P666" s="355"/>
      <c r="Q666" s="355"/>
      <c r="R666" s="355"/>
      <c r="S666" s="355"/>
      <c r="T666" s="356"/>
      <c r="U666" s="354"/>
      <c r="V666" s="354"/>
      <c r="W666" s="364"/>
      <c r="X666" s="358" t="s">
        <v>393</v>
      </c>
      <c r="Y666" s="750"/>
      <c r="Z666" s="359"/>
      <c r="AA666" s="360"/>
      <c r="AB666" s="360" t="s">
        <v>393</v>
      </c>
      <c r="AC666" s="361"/>
      <c r="AD666" s="362"/>
      <c r="AE666" s="360"/>
      <c r="AF666" s="360"/>
      <c r="AG666" s="305"/>
      <c r="AH666" s="306"/>
      <c r="AI666" s="287">
        <f>_xlfn.IFNA(VLOOKUP(AD:AD,грп!B:C,2,0),0)</f>
        <v>0</v>
      </c>
      <c r="AJ666" s="607">
        <v>0</v>
      </c>
      <c r="AK666" s="672">
        <f t="shared" si="118"/>
        <v>0</v>
      </c>
      <c r="AL666" s="174"/>
    </row>
    <row r="667" spans="1:38" s="4" customFormat="1" ht="12" customHeight="1" x14ac:dyDescent="0.35">
      <c r="A667" s="288"/>
      <c r="B667" s="289"/>
      <c r="C667" s="290" t="s">
        <v>555</v>
      </c>
      <c r="D667" s="291" t="s">
        <v>512</v>
      </c>
      <c r="E667" s="292"/>
      <c r="F667" s="293"/>
      <c r="G667" s="293"/>
      <c r="H667" s="294"/>
      <c r="I667" s="294"/>
      <c r="J667" s="282" t="s">
        <v>393</v>
      </c>
      <c r="K667" s="282" t="str">
        <f t="shared" ref="K667:K698" si="127" xml:space="preserve">
IF(OR($E667="",$A$3&lt;&gt;"МОСКВА"),"",
IF(AND($AJ667&gt;=1,$AJ667&lt;20),"*",
IF(AND($AJ667&gt;=20,$AJ667&lt;100),"**",
IF(($AJ667&gt;=100),"***","--"))))</f>
        <v/>
      </c>
      <c r="L667" s="295"/>
      <c r="M667" s="296"/>
      <c r="N667" s="297"/>
      <c r="O667" s="297"/>
      <c r="P667" s="297"/>
      <c r="Q667" s="297" t="str">
        <f>_xlfn.IFNA(VLOOKUP($E:$E,'4'!$A:$F,3,0),"")</f>
        <v/>
      </c>
      <c r="R667" s="297" t="str">
        <f>_xlfn.IFNA(VLOOKUP($E:$E,'5'!$A:$F,3,0),"")</f>
        <v/>
      </c>
      <c r="S667" s="297"/>
      <c r="T667" s="298"/>
      <c r="U667" s="299"/>
      <c r="V667" s="299"/>
      <c r="W667" s="300"/>
      <c r="X667" s="301"/>
      <c r="Y667" s="749"/>
      <c r="Z667" s="282"/>
      <c r="AA667" s="280"/>
      <c r="AB667" s="280" t="s">
        <v>393</v>
      </c>
      <c r="AC667" s="302"/>
      <c r="AD667" s="303" t="s">
        <v>512</v>
      </c>
      <c r="AE667" s="282"/>
      <c r="AF667" s="329"/>
      <c r="AG667" s="305"/>
      <c r="AH667" s="306"/>
      <c r="AI667" s="287">
        <f>_xlfn.IFNA(VLOOKUP(AD:AD,грп!B:C,2,0),0)</f>
        <v>0</v>
      </c>
      <c r="AJ667" s="607">
        <v>0</v>
      </c>
      <c r="AK667" s="672" t="str">
        <f t="shared" si="118"/>
        <v xml:space="preserve"> </v>
      </c>
      <c r="AL667" s="174"/>
    </row>
    <row r="668" spans="1:38" s="4" customFormat="1" ht="12" customHeight="1" outlineLevel="1" x14ac:dyDescent="0.35">
      <c r="A668" s="307" t="s">
        <v>10402</v>
      </c>
      <c r="B668" s="308" t="s">
        <v>6465</v>
      </c>
      <c r="C668" s="325" t="s">
        <v>1916</v>
      </c>
      <c r="D668" s="310" t="s">
        <v>4419</v>
      </c>
      <c r="E668" s="322" t="s">
        <v>3992</v>
      </c>
      <c r="F668" s="293"/>
      <c r="G668" s="293"/>
      <c r="H668" s="294"/>
      <c r="I668" s="294" t="str">
        <f>IFERROR(_xlfn.IFNA(VLOOKUP($D:$D,history!$I:$Y,3,0),VLOOKUP(E:E,history!$H:$Y,4,0)),"--")</f>
        <v>--</v>
      </c>
      <c r="J668" s="282" t="s">
        <v>9869</v>
      </c>
      <c r="K668" s="282" t="str">
        <f t="shared" si="127"/>
        <v/>
      </c>
      <c r="L668" s="326">
        <f>M668</f>
        <v>9087.75</v>
      </c>
      <c r="M668" s="326">
        <v>9087.75</v>
      </c>
      <c r="N668" s="297" t="str">
        <f>_xlfn.IFNA(VLOOKUP($E:$E,'1'!$A:$E,3,0),"")</f>
        <v/>
      </c>
      <c r="O668" s="297">
        <f>_xlfn.IFNA(VLOOKUP($E:$E,'2'!$A:$E,3,0),"")</f>
        <v>13392.79778393352</v>
      </c>
      <c r="P668" s="297" t="str">
        <f>_xlfn.IFNA(VLOOKUP($E:$E,'3'!$A:$D,3,0),"")</f>
        <v/>
      </c>
      <c r="Q668" s="297" t="str">
        <f>_xlfn.IFNA(VLOOKUP($E:$E,'4'!$A:$F,3,0),"")</f>
        <v/>
      </c>
      <c r="R668" s="297" t="str">
        <f>_xlfn.IFNA(VLOOKUP($E:$E,'5'!$A:$F,3,0),"")</f>
        <v/>
      </c>
      <c r="S668" s="297" t="str">
        <f>_xlfn.IFNA(VLOOKUP($E:$E,'6'!$A:$F,3,0),"")</f>
        <v/>
      </c>
      <c r="T668" s="313">
        <v>1</v>
      </c>
      <c r="U668" s="313">
        <v>1</v>
      </c>
      <c r="V668" s="313">
        <v>1</v>
      </c>
      <c r="W668" s="314">
        <v>26</v>
      </c>
      <c r="X668" s="315">
        <v>0.1512</v>
      </c>
      <c r="Y668" s="749">
        <v>12750</v>
      </c>
      <c r="Z668" s="332" t="s">
        <v>5283</v>
      </c>
      <c r="AA668" s="316" t="s">
        <v>393</v>
      </c>
      <c r="AB668" s="282" t="s">
        <v>9885</v>
      </c>
      <c r="AC668" s="317" t="s">
        <v>2104</v>
      </c>
      <c r="AD668" s="318" t="s">
        <v>512</v>
      </c>
      <c r="AE668" s="319" t="s">
        <v>11326</v>
      </c>
      <c r="AF668" s="319" t="s">
        <v>11327</v>
      </c>
      <c r="AG668" s="320">
        <v>261.88</v>
      </c>
      <c r="AH668" s="321">
        <f t="shared" ref="AH668:AH680" si="128">IF($A$3="РЕГИОНЫ",ROUND($AG668*(1-($L$6-$F$4))*(1-$F$3)*(1+$AG$2)*$AG$1,2),0)</f>
        <v>0</v>
      </c>
      <c r="AI668" s="287">
        <f>_xlfn.IFNA(VLOOKUP(AD:AD,грп!B:C,2,0),0)</f>
        <v>0</v>
      </c>
      <c r="AJ668" s="607">
        <v>0</v>
      </c>
      <c r="AK668" s="672" t="str">
        <f t="shared" si="118"/>
        <v>спеццена</v>
      </c>
      <c r="AL668" s="174"/>
    </row>
    <row r="669" spans="1:38" s="4" customFormat="1" ht="12" customHeight="1" outlineLevel="1" x14ac:dyDescent="0.35">
      <c r="A669" s="307" t="s">
        <v>10402</v>
      </c>
      <c r="B669" s="308" t="s">
        <v>6466</v>
      </c>
      <c r="C669" s="325" t="s">
        <v>1916</v>
      </c>
      <c r="D669" s="310" t="s">
        <v>3993</v>
      </c>
      <c r="E669" s="322" t="s">
        <v>3994</v>
      </c>
      <c r="F669" s="293"/>
      <c r="G669" s="293"/>
      <c r="H669" s="294">
        <v>3</v>
      </c>
      <c r="I669" s="294" t="str">
        <f>IFERROR(_xlfn.IFNA(VLOOKUP($D:$D,history!$I:$Y,3,0),VLOOKUP(E:E,history!$H:$Y,4,0)),"--")</f>
        <v>--</v>
      </c>
      <c r="J669" s="282" t="s">
        <v>9869</v>
      </c>
      <c r="K669" s="282" t="str">
        <f t="shared" si="127"/>
        <v/>
      </c>
      <c r="L669" s="326">
        <f t="shared" ref="L669:L673" si="129">M669</f>
        <v>17871</v>
      </c>
      <c r="M669" s="326">
        <v>17871</v>
      </c>
      <c r="N669" s="297" t="str">
        <f>_xlfn.IFNA(VLOOKUP($E:$E,'1'!$A:$E,3,0),"")</f>
        <v/>
      </c>
      <c r="O669" s="297">
        <f>_xlfn.IFNA(VLOOKUP($E:$E,'2'!$A:$E,3,0),"")</f>
        <v>19484.764542936289</v>
      </c>
      <c r="P669" s="297" t="str">
        <f>_xlfn.IFNA(VLOOKUP($E:$E,'3'!$A:$D,3,0),"")</f>
        <v/>
      </c>
      <c r="Q669" s="297" t="str">
        <f>_xlfn.IFNA(VLOOKUP($E:$E,'4'!$A:$F,3,0),"")</f>
        <v/>
      </c>
      <c r="R669" s="297" t="str">
        <f>_xlfn.IFNA(VLOOKUP($E:$E,'5'!$A:$F,3,0),"")</f>
        <v/>
      </c>
      <c r="S669" s="297" t="str">
        <f>_xlfn.IFNA(VLOOKUP($E:$E,'6'!$A:$F,3,0),"")</f>
        <v/>
      </c>
      <c r="T669" s="313">
        <v>1</v>
      </c>
      <c r="U669" s="313">
        <v>1</v>
      </c>
      <c r="V669" s="313">
        <v>1</v>
      </c>
      <c r="W669" s="314">
        <v>40</v>
      </c>
      <c r="X669" s="315">
        <v>0.22356000000000001</v>
      </c>
      <c r="Y669" s="749">
        <v>25050</v>
      </c>
      <c r="Z669" s="332" t="s">
        <v>5283</v>
      </c>
      <c r="AA669" s="316" t="s">
        <v>393</v>
      </c>
      <c r="AB669" s="282" t="s">
        <v>9885</v>
      </c>
      <c r="AC669" s="317" t="s">
        <v>2104</v>
      </c>
      <c r="AD669" s="318" t="s">
        <v>512</v>
      </c>
      <c r="AE669" s="319" t="s">
        <v>11326</v>
      </c>
      <c r="AF669" s="319" t="s">
        <v>11327</v>
      </c>
      <c r="AG669" s="320">
        <v>349.17</v>
      </c>
      <c r="AH669" s="321">
        <f t="shared" si="128"/>
        <v>0</v>
      </c>
      <c r="AI669" s="287">
        <f>_xlfn.IFNA(VLOOKUP(AD:AD,грп!B:C,2,0),0)</f>
        <v>0</v>
      </c>
      <c r="AJ669" s="607">
        <v>2</v>
      </c>
      <c r="AK669" s="672" t="str">
        <f t="shared" si="118"/>
        <v>спеццена</v>
      </c>
      <c r="AL669" s="174"/>
    </row>
    <row r="670" spans="1:38" s="4" customFormat="1" ht="12" customHeight="1" outlineLevel="1" x14ac:dyDescent="0.35">
      <c r="A670" s="307" t="s">
        <v>10402</v>
      </c>
      <c r="B670" s="308" t="s">
        <v>6467</v>
      </c>
      <c r="C670" s="325" t="s">
        <v>1916</v>
      </c>
      <c r="D670" s="310" t="s">
        <v>3995</v>
      </c>
      <c r="E670" s="322" t="s">
        <v>3996</v>
      </c>
      <c r="F670" s="293"/>
      <c r="G670" s="293"/>
      <c r="H670" s="294">
        <v>1</v>
      </c>
      <c r="I670" s="294" t="str">
        <f>IFERROR(_xlfn.IFNA(VLOOKUP($D:$D,history!$I:$Y,3,0),VLOOKUP(E:E,history!$H:$Y,4,0)),"--")</f>
        <v>--</v>
      </c>
      <c r="J670" s="282" t="s">
        <v>9869</v>
      </c>
      <c r="K670" s="282" t="str">
        <f t="shared" si="127"/>
        <v/>
      </c>
      <c r="L670" s="326">
        <f t="shared" si="129"/>
        <v>18570</v>
      </c>
      <c r="M670" s="326">
        <v>18570</v>
      </c>
      <c r="N670" s="297" t="str">
        <f>_xlfn.IFNA(VLOOKUP($E:$E,'1'!$A:$E,3,0),"")</f>
        <v/>
      </c>
      <c r="O670" s="297">
        <f>_xlfn.IFNA(VLOOKUP($E:$E,'2'!$A:$E,3,0),"")</f>
        <v>21063.711911357343</v>
      </c>
      <c r="P670" s="297" t="str">
        <f>_xlfn.IFNA(VLOOKUP($E:$E,'3'!$A:$D,3,0),"")</f>
        <v/>
      </c>
      <c r="Q670" s="297" t="str">
        <f>_xlfn.IFNA(VLOOKUP($E:$E,'4'!$A:$F,3,0),"")</f>
        <v/>
      </c>
      <c r="R670" s="297" t="str">
        <f>_xlfn.IFNA(VLOOKUP($E:$E,'5'!$A:$F,3,0),"")</f>
        <v/>
      </c>
      <c r="S670" s="297" t="str">
        <f>_xlfn.IFNA(VLOOKUP($E:$E,'6'!$A:$F,3,0),"")</f>
        <v/>
      </c>
      <c r="T670" s="313">
        <v>1</v>
      </c>
      <c r="U670" s="313">
        <v>1</v>
      </c>
      <c r="V670" s="313">
        <v>1</v>
      </c>
      <c r="W670" s="314">
        <v>46</v>
      </c>
      <c r="X670" s="315">
        <v>0.238875</v>
      </c>
      <c r="Y670" s="749">
        <v>26050</v>
      </c>
      <c r="Z670" s="332" t="s">
        <v>5283</v>
      </c>
      <c r="AA670" s="316" t="s">
        <v>393</v>
      </c>
      <c r="AB670" s="282" t="s">
        <v>9885</v>
      </c>
      <c r="AC670" s="317" t="s">
        <v>2104</v>
      </c>
      <c r="AD670" s="318" t="s">
        <v>512</v>
      </c>
      <c r="AE670" s="319" t="s">
        <v>11326</v>
      </c>
      <c r="AF670" s="319" t="s">
        <v>11327</v>
      </c>
      <c r="AG670" s="320">
        <v>376.46</v>
      </c>
      <c r="AH670" s="321">
        <f t="shared" si="128"/>
        <v>0</v>
      </c>
      <c r="AI670" s="287">
        <f>_xlfn.IFNA(VLOOKUP(AD:AD,грп!B:C,2,0),0)</f>
        <v>0</v>
      </c>
      <c r="AJ670" s="607">
        <v>0</v>
      </c>
      <c r="AK670" s="672" t="str">
        <f t="shared" si="118"/>
        <v>спеццена</v>
      </c>
      <c r="AL670" s="174"/>
    </row>
    <row r="671" spans="1:38" s="4" customFormat="1" ht="12" customHeight="1" outlineLevel="1" x14ac:dyDescent="0.35">
      <c r="A671" s="307" t="s">
        <v>10402</v>
      </c>
      <c r="B671" s="308" t="s">
        <v>6468</v>
      </c>
      <c r="C671" s="325" t="s">
        <v>1916</v>
      </c>
      <c r="D671" s="310" t="s">
        <v>3997</v>
      </c>
      <c r="E671" s="322" t="s">
        <v>3998</v>
      </c>
      <c r="F671" s="293"/>
      <c r="G671" s="293"/>
      <c r="H671" s="294"/>
      <c r="I671" s="294" t="str">
        <f>IFERROR(_xlfn.IFNA(VLOOKUP($D:$D,history!$I:$Y,3,0),VLOOKUP(E:E,history!$H:$Y,4,0)),"--")</f>
        <v>--</v>
      </c>
      <c r="J671" s="282" t="s">
        <v>5946</v>
      </c>
      <c r="K671" s="282" t="str">
        <f t="shared" si="127"/>
        <v/>
      </c>
      <c r="L671" s="326">
        <f t="shared" si="129"/>
        <v>22179</v>
      </c>
      <c r="M671" s="326">
        <v>22179</v>
      </c>
      <c r="N671" s="297" t="str">
        <f>_xlfn.IFNA(VLOOKUP($E:$E,'1'!$A:$E,3,0),"")</f>
        <v/>
      </c>
      <c r="O671" s="297">
        <f>_xlfn.IFNA(VLOOKUP($E:$E,'2'!$A:$E,3,0),"")</f>
        <v>22653.739612188365</v>
      </c>
      <c r="P671" s="297" t="str">
        <f>_xlfn.IFNA(VLOOKUP($E:$E,'3'!$A:$D,3,0),"")</f>
        <v/>
      </c>
      <c r="Q671" s="297" t="str">
        <f>_xlfn.IFNA(VLOOKUP($E:$E,'4'!$A:$F,3,0),"")</f>
        <v/>
      </c>
      <c r="R671" s="297" t="str">
        <f>_xlfn.IFNA(VLOOKUP($E:$E,'5'!$A:$F,3,0),"")</f>
        <v/>
      </c>
      <c r="S671" s="297" t="str">
        <f>_xlfn.IFNA(VLOOKUP($E:$E,'6'!$A:$F,3,0),"")</f>
        <v/>
      </c>
      <c r="T671" s="313">
        <v>1</v>
      </c>
      <c r="U671" s="313">
        <v>1</v>
      </c>
      <c r="V671" s="313">
        <v>1</v>
      </c>
      <c r="W671" s="314">
        <v>57</v>
      </c>
      <c r="X671" s="315">
        <v>0.32031999999999999</v>
      </c>
      <c r="Y671" s="749">
        <v>31050</v>
      </c>
      <c r="Z671" s="332" t="s">
        <v>5283</v>
      </c>
      <c r="AA671" s="316" t="s">
        <v>393</v>
      </c>
      <c r="AB671" s="282" t="s">
        <v>9885</v>
      </c>
      <c r="AC671" s="317" t="s">
        <v>2104</v>
      </c>
      <c r="AD671" s="318" t="s">
        <v>512</v>
      </c>
      <c r="AE671" s="319" t="s">
        <v>11326</v>
      </c>
      <c r="AF671" s="319" t="s">
        <v>11327</v>
      </c>
      <c r="AG671" s="320">
        <v>438.73</v>
      </c>
      <c r="AH671" s="321">
        <f t="shared" si="128"/>
        <v>0</v>
      </c>
      <c r="AI671" s="287">
        <f>_xlfn.IFNA(VLOOKUP(AD:AD,грп!B:C,2,0),0)</f>
        <v>0</v>
      </c>
      <c r="AJ671" s="607">
        <v>0</v>
      </c>
      <c r="AK671" s="672" t="str">
        <f t="shared" si="118"/>
        <v>спеццена</v>
      </c>
      <c r="AL671" s="174"/>
    </row>
    <row r="672" spans="1:38" s="4" customFormat="1" ht="12" customHeight="1" outlineLevel="1" x14ac:dyDescent="0.35">
      <c r="A672" s="307" t="s">
        <v>10402</v>
      </c>
      <c r="B672" s="308" t="s">
        <v>6469</v>
      </c>
      <c r="C672" s="325" t="s">
        <v>1916</v>
      </c>
      <c r="D672" s="310" t="s">
        <v>3999</v>
      </c>
      <c r="E672" s="322" t="s">
        <v>4000</v>
      </c>
      <c r="F672" s="293"/>
      <c r="G672" s="293"/>
      <c r="H672" s="294"/>
      <c r="I672" s="294" t="str">
        <f>IFERROR(_xlfn.IFNA(VLOOKUP($D:$D,history!$I:$Y,3,0),VLOOKUP(E:E,history!$H:$Y,4,0)),"--")</f>
        <v>--</v>
      </c>
      <c r="J672" s="282" t="s">
        <v>5946</v>
      </c>
      <c r="K672" s="282" t="str">
        <f t="shared" si="127"/>
        <v/>
      </c>
      <c r="L672" s="326">
        <f t="shared" si="129"/>
        <v>24042</v>
      </c>
      <c r="M672" s="326">
        <v>24042</v>
      </c>
      <c r="N672" s="297" t="str">
        <f>_xlfn.IFNA(VLOOKUP($E:$E,'1'!$A:$E,3,0),"")</f>
        <v/>
      </c>
      <c r="O672" s="297">
        <f>_xlfn.IFNA(VLOOKUP($E:$E,'2'!$A:$E,3,0),"")</f>
        <v>23141.27423822715</v>
      </c>
      <c r="P672" s="297" t="str">
        <f>_xlfn.IFNA(VLOOKUP($E:$E,'3'!$A:$D,3,0),"")</f>
        <v/>
      </c>
      <c r="Q672" s="297" t="str">
        <f>_xlfn.IFNA(VLOOKUP($E:$E,'4'!$A:$F,3,0),"")</f>
        <v/>
      </c>
      <c r="R672" s="297" t="str">
        <f>_xlfn.IFNA(VLOOKUP($E:$E,'5'!$A:$F,3,0),"")</f>
        <v/>
      </c>
      <c r="S672" s="297" t="str">
        <f>_xlfn.IFNA(VLOOKUP($E:$E,'6'!$A:$F,3,0),"")</f>
        <v/>
      </c>
      <c r="T672" s="313">
        <v>1</v>
      </c>
      <c r="U672" s="313">
        <v>1</v>
      </c>
      <c r="V672" s="313">
        <v>1</v>
      </c>
      <c r="W672" s="314">
        <v>59</v>
      </c>
      <c r="X672" s="315">
        <v>0.32031999999999999</v>
      </c>
      <c r="Y672" s="749">
        <v>33690</v>
      </c>
      <c r="Z672" s="332" t="s">
        <v>5283</v>
      </c>
      <c r="AA672" s="316" t="s">
        <v>393</v>
      </c>
      <c r="AB672" s="282" t="s">
        <v>9885</v>
      </c>
      <c r="AC672" s="317" t="s">
        <v>2104</v>
      </c>
      <c r="AD672" s="318" t="s">
        <v>512</v>
      </c>
      <c r="AE672" s="319" t="s">
        <v>11326</v>
      </c>
      <c r="AF672" s="319" t="s">
        <v>11327</v>
      </c>
      <c r="AG672" s="320">
        <v>447.79</v>
      </c>
      <c r="AH672" s="321">
        <f t="shared" si="128"/>
        <v>0</v>
      </c>
      <c r="AI672" s="287">
        <f>_xlfn.IFNA(VLOOKUP(AD:AD,грп!B:C,2,0),0)</f>
        <v>0</v>
      </c>
      <c r="AJ672" s="607">
        <v>0</v>
      </c>
      <c r="AK672" s="672" t="str">
        <f t="shared" si="118"/>
        <v>спеццена</v>
      </c>
      <c r="AL672" s="174"/>
    </row>
    <row r="673" spans="1:38" s="4" customFormat="1" ht="12" customHeight="1" outlineLevel="1" x14ac:dyDescent="0.35">
      <c r="A673" s="307" t="s">
        <v>10402</v>
      </c>
      <c r="B673" s="308" t="s">
        <v>6470</v>
      </c>
      <c r="C673" s="325" t="s">
        <v>1916</v>
      </c>
      <c r="D673" s="310" t="s">
        <v>4001</v>
      </c>
      <c r="E673" s="322" t="s">
        <v>4002</v>
      </c>
      <c r="F673" s="293"/>
      <c r="G673" s="293"/>
      <c r="H673" s="294"/>
      <c r="I673" s="294" t="str">
        <f>IFERROR(_xlfn.IFNA(VLOOKUP($D:$D,history!$I:$Y,3,0),VLOOKUP(E:E,history!$H:$Y,4,0)),"--")</f>
        <v>--</v>
      </c>
      <c r="J673" s="282" t="s">
        <v>5946</v>
      </c>
      <c r="K673" s="282" t="str">
        <f t="shared" si="127"/>
        <v/>
      </c>
      <c r="L673" s="326">
        <f t="shared" si="129"/>
        <v>24606.75</v>
      </c>
      <c r="M673" s="326">
        <v>24606.75</v>
      </c>
      <c r="N673" s="297" t="str">
        <f>_xlfn.IFNA(VLOOKUP($E:$E,'1'!$A:$E,3,0),"")</f>
        <v/>
      </c>
      <c r="O673" s="297">
        <f>_xlfn.IFNA(VLOOKUP($E:$E,'2'!$A:$E,3,0),"")</f>
        <v>25577.839335180059</v>
      </c>
      <c r="P673" s="297" t="str">
        <f>_xlfn.IFNA(VLOOKUP($E:$E,'3'!$A:$D,3,0),"")</f>
        <v/>
      </c>
      <c r="Q673" s="297" t="str">
        <f>_xlfn.IFNA(VLOOKUP($E:$E,'4'!$A:$F,3,0),"")</f>
        <v/>
      </c>
      <c r="R673" s="297" t="str">
        <f>_xlfn.IFNA(VLOOKUP($E:$E,'5'!$A:$F,3,0),"")</f>
        <v/>
      </c>
      <c r="S673" s="297" t="str">
        <f>_xlfn.IFNA(VLOOKUP($E:$E,'6'!$A:$F,3,0),"")</f>
        <v/>
      </c>
      <c r="T673" s="313">
        <v>1</v>
      </c>
      <c r="U673" s="313">
        <v>1</v>
      </c>
      <c r="V673" s="313">
        <v>1</v>
      </c>
      <c r="W673" s="314">
        <v>62</v>
      </c>
      <c r="X673" s="315">
        <v>0.34605999999999998</v>
      </c>
      <c r="Y673" s="749">
        <v>34450</v>
      </c>
      <c r="Z673" s="332" t="s">
        <v>5283</v>
      </c>
      <c r="AA673" s="316" t="s">
        <v>393</v>
      </c>
      <c r="AB673" s="282" t="s">
        <v>9885</v>
      </c>
      <c r="AC673" s="317" t="s">
        <v>2104</v>
      </c>
      <c r="AD673" s="318" t="s">
        <v>512</v>
      </c>
      <c r="AE673" s="319" t="s">
        <v>11326</v>
      </c>
      <c r="AF673" s="319" t="s">
        <v>11327</v>
      </c>
      <c r="AG673" s="320">
        <v>488.93</v>
      </c>
      <c r="AH673" s="321">
        <f t="shared" si="128"/>
        <v>0</v>
      </c>
      <c r="AI673" s="287">
        <f>_xlfn.IFNA(VLOOKUP(AD:AD,грп!B:C,2,0),0)</f>
        <v>0</v>
      </c>
      <c r="AJ673" s="607">
        <v>0</v>
      </c>
      <c r="AK673" s="672" t="str">
        <f t="shared" si="118"/>
        <v>спеццена</v>
      </c>
      <c r="AL673" s="174"/>
    </row>
    <row r="674" spans="1:38" s="4" customFormat="1" ht="11.45" customHeight="1" outlineLevel="1" x14ac:dyDescent="0.35">
      <c r="A674" s="307" t="s">
        <v>10402</v>
      </c>
      <c r="B674" s="308" t="s">
        <v>6471</v>
      </c>
      <c r="C674" s="309" t="s">
        <v>21</v>
      </c>
      <c r="D674" s="310" t="s">
        <v>9208</v>
      </c>
      <c r="E674" s="322" t="s">
        <v>5798</v>
      </c>
      <c r="F674" s="293"/>
      <c r="G674" s="293"/>
      <c r="H674" s="294">
        <v>3</v>
      </c>
      <c r="I674" s="294" t="str">
        <f>IFERROR(_xlfn.IFNA(VLOOKUP($D:$D,history!$I:$Y,3,0),VLOOKUP(E:E,history!$H:$Y,4,0)),"--")</f>
        <v>--</v>
      </c>
      <c r="J674" s="282" t="s">
        <v>9870</v>
      </c>
      <c r="K674" s="282" t="str">
        <f t="shared" si="127"/>
        <v/>
      </c>
      <c r="L674" s="312">
        <f t="shared" ref="L674:L680" si="130">IF($A$3="ИМ",ROUND($Y674*(1-($L$6-$F$4))*(1-$F$3)*(1+$AG$2),2),ROUND($M674*(1-($L$6-$F$4))*(1-$F$3)*(1+$AG$2),2))</f>
        <v>17719.810000000001</v>
      </c>
      <c r="M674" s="312">
        <f t="shared" ref="M674:M680" si="131">ROUND(IF($A$3="РЕГИОНЫ",AG674*$AG$3*$AG$1,IF(AI674=0,AG674*$AG$3*$AG$1,AG674*$AG$3*(1-5%)*$AG$1)),2)</f>
        <v>26848.19</v>
      </c>
      <c r="N674" s="297" t="str">
        <f>_xlfn.IFNA(VLOOKUP($E:$E,'1'!$A:$E,3,0),"")</f>
        <v/>
      </c>
      <c r="O674" s="297">
        <f>_xlfn.IFNA(VLOOKUP($E:$E,'2'!$A:$E,3,0),"")</f>
        <v>14393.351800554019</v>
      </c>
      <c r="P674" s="297" t="str">
        <f>_xlfn.IFNA(VLOOKUP($E:$E,'3'!$A:$D,3,0),"")</f>
        <v/>
      </c>
      <c r="Q674" s="297" t="str">
        <f>_xlfn.IFNA(VLOOKUP($E:$E,'4'!$A:$F,3,0),"")</f>
        <v/>
      </c>
      <c r="R674" s="297" t="str">
        <f>_xlfn.IFNA(VLOOKUP($E:$E,'5'!$A:$F,3,0),"")</f>
        <v/>
      </c>
      <c r="S674" s="297" t="str">
        <f>_xlfn.IFNA(VLOOKUP($E:$E,'6'!$A:$F,3,0),"")</f>
        <v/>
      </c>
      <c r="T674" s="313">
        <v>1</v>
      </c>
      <c r="U674" s="313">
        <v>1</v>
      </c>
      <c r="V674" s="313">
        <v>1</v>
      </c>
      <c r="W674" s="314">
        <v>40</v>
      </c>
      <c r="X674" s="315">
        <v>0.1670833333</v>
      </c>
      <c r="Y674" s="749">
        <v>25550</v>
      </c>
      <c r="Z674" s="282"/>
      <c r="AA674" s="316" t="s">
        <v>10388</v>
      </c>
      <c r="AB674" s="282" t="s">
        <v>9163</v>
      </c>
      <c r="AC674" s="317" t="s">
        <v>2104</v>
      </c>
      <c r="AD674" s="318" t="s">
        <v>512</v>
      </c>
      <c r="AE674" s="319" t="s">
        <v>11326</v>
      </c>
      <c r="AF674" s="319" t="s">
        <v>21</v>
      </c>
      <c r="AG674" s="320">
        <v>336.57</v>
      </c>
      <c r="AH674" s="321">
        <f t="shared" si="128"/>
        <v>0</v>
      </c>
      <c r="AI674" s="287">
        <f>_xlfn.IFNA(VLOOKUP(AD:AD,грп!B:C,2,0),0)</f>
        <v>0</v>
      </c>
      <c r="AJ674" s="607">
        <v>3</v>
      </c>
      <c r="AK674" s="672" t="str">
        <f t="shared" si="118"/>
        <v>new</v>
      </c>
      <c r="AL674" s="174"/>
    </row>
    <row r="675" spans="1:38" s="4" customFormat="1" ht="11.45" customHeight="1" outlineLevel="1" x14ac:dyDescent="0.35">
      <c r="A675" s="307" t="s">
        <v>10402</v>
      </c>
      <c r="B675" s="308" t="s">
        <v>6472</v>
      </c>
      <c r="C675" s="309" t="s">
        <v>21</v>
      </c>
      <c r="D675" s="310" t="s">
        <v>9203</v>
      </c>
      <c r="E675" s="322" t="s">
        <v>5799</v>
      </c>
      <c r="F675" s="293"/>
      <c r="G675" s="293"/>
      <c r="H675" s="294">
        <v>2</v>
      </c>
      <c r="I675" s="294" t="str">
        <f>IFERROR(_xlfn.IFNA(VLOOKUP($D:$D,history!$I:$Y,3,0),VLOOKUP(E:E,history!$H:$Y,4,0)),"--")</f>
        <v>--</v>
      </c>
      <c r="J675" s="282" t="s">
        <v>9870</v>
      </c>
      <c r="K675" s="282" t="str">
        <f t="shared" si="127"/>
        <v/>
      </c>
      <c r="L675" s="312">
        <f t="shared" si="130"/>
        <v>20071.080000000002</v>
      </c>
      <c r="M675" s="312">
        <f t="shared" si="131"/>
        <v>30410.720000000001</v>
      </c>
      <c r="N675" s="297" t="str">
        <f>_xlfn.IFNA(VLOOKUP($E:$E,'1'!$A:$E,3,0),"")</f>
        <v/>
      </c>
      <c r="O675" s="297">
        <f>_xlfn.IFNA(VLOOKUP($E:$E,'2'!$A:$E,3,0),"")</f>
        <v>16609.418282548479</v>
      </c>
      <c r="P675" s="297" t="str">
        <f>_xlfn.IFNA(VLOOKUP($E:$E,'3'!$A:$D,3,0),"")</f>
        <v/>
      </c>
      <c r="Q675" s="297" t="str">
        <f>_xlfn.IFNA(VLOOKUP($E:$E,'4'!$A:$F,3,0),"")</f>
        <v/>
      </c>
      <c r="R675" s="297" t="str">
        <f>_xlfn.IFNA(VLOOKUP($E:$E,'5'!$A:$F,3,0),"")</f>
        <v/>
      </c>
      <c r="S675" s="297" t="str">
        <f>_xlfn.IFNA(VLOOKUP($E:$E,'6'!$A:$F,3,0),"")</f>
        <v/>
      </c>
      <c r="T675" s="313">
        <v>1</v>
      </c>
      <c r="U675" s="313">
        <v>1</v>
      </c>
      <c r="V675" s="313">
        <v>1</v>
      </c>
      <c r="W675" s="314">
        <v>46.3</v>
      </c>
      <c r="X675" s="315">
        <v>0.19936507940000001</v>
      </c>
      <c r="Y675" s="749">
        <v>28890</v>
      </c>
      <c r="Z675" s="282"/>
      <c r="AA675" s="316" t="s">
        <v>10388</v>
      </c>
      <c r="AB675" s="282" t="s">
        <v>9164</v>
      </c>
      <c r="AC675" s="317" t="s">
        <v>2104</v>
      </c>
      <c r="AD675" s="318" t="s">
        <v>512</v>
      </c>
      <c r="AE675" s="319" t="s">
        <v>11326</v>
      </c>
      <c r="AF675" s="319" t="s">
        <v>21</v>
      </c>
      <c r="AG675" s="320">
        <v>381.23</v>
      </c>
      <c r="AH675" s="321">
        <f t="shared" si="128"/>
        <v>0</v>
      </c>
      <c r="AI675" s="287">
        <f>_xlfn.IFNA(VLOOKUP(AD:AD,грп!B:C,2,0),0)</f>
        <v>0</v>
      </c>
      <c r="AJ675" s="607">
        <v>3</v>
      </c>
      <c r="AK675" s="672" t="str">
        <f t="shared" si="118"/>
        <v>new</v>
      </c>
      <c r="AL675" s="174"/>
    </row>
    <row r="676" spans="1:38" s="4" customFormat="1" ht="11.45" customHeight="1" outlineLevel="1" x14ac:dyDescent="0.35">
      <c r="A676" s="307" t="s">
        <v>10402</v>
      </c>
      <c r="B676" s="308" t="s">
        <v>6473</v>
      </c>
      <c r="C676" s="309" t="s">
        <v>21</v>
      </c>
      <c r="D676" s="310" t="s">
        <v>9204</v>
      </c>
      <c r="E676" s="322" t="s">
        <v>5800</v>
      </c>
      <c r="F676" s="293"/>
      <c r="G676" s="293"/>
      <c r="H676" s="294">
        <v>1</v>
      </c>
      <c r="I676" s="294" t="str">
        <f>IFERROR(_xlfn.IFNA(VLOOKUP($D:$D,history!$I:$Y,3,0),VLOOKUP(E:E,history!$H:$Y,4,0)),"--")</f>
        <v>--</v>
      </c>
      <c r="J676" s="282" t="s">
        <v>9870</v>
      </c>
      <c r="K676" s="282" t="str">
        <f t="shared" si="127"/>
        <v/>
      </c>
      <c r="L676" s="312">
        <f t="shared" si="130"/>
        <v>21925.87</v>
      </c>
      <c r="M676" s="312">
        <f t="shared" si="131"/>
        <v>33221.01</v>
      </c>
      <c r="N676" s="297" t="str">
        <f>_xlfn.IFNA(VLOOKUP($E:$E,'1'!$A:$E,3,0),"")</f>
        <v/>
      </c>
      <c r="O676" s="297">
        <f>_xlfn.IFNA(VLOOKUP($E:$E,'2'!$A:$E,3,0),"")</f>
        <v>17717.451523545711</v>
      </c>
      <c r="P676" s="297" t="str">
        <f>_xlfn.IFNA(VLOOKUP($E:$E,'3'!$A:$D,3,0),"")</f>
        <v/>
      </c>
      <c r="Q676" s="297" t="str">
        <f>_xlfn.IFNA(VLOOKUP($E:$E,'4'!$A:$F,3,0),"")</f>
        <v/>
      </c>
      <c r="R676" s="297" t="str">
        <f>_xlfn.IFNA(VLOOKUP($E:$E,'5'!$A:$F,3,0),"")</f>
        <v/>
      </c>
      <c r="S676" s="297" t="str">
        <f>_xlfn.IFNA(VLOOKUP($E:$E,'6'!$A:$F,3,0),"")</f>
        <v/>
      </c>
      <c r="T676" s="313">
        <v>1</v>
      </c>
      <c r="U676" s="313">
        <v>1</v>
      </c>
      <c r="V676" s="313">
        <v>1</v>
      </c>
      <c r="W676" s="314">
        <v>55.7</v>
      </c>
      <c r="X676" s="315">
        <v>0.22740740740000001</v>
      </c>
      <c r="Y676" s="749">
        <v>31590</v>
      </c>
      <c r="Z676" s="282"/>
      <c r="AA676" s="316" t="s">
        <v>10388</v>
      </c>
      <c r="AB676" s="282" t="s">
        <v>9164</v>
      </c>
      <c r="AC676" s="317" t="s">
        <v>2104</v>
      </c>
      <c r="AD676" s="318" t="s">
        <v>512</v>
      </c>
      <c r="AE676" s="319" t="s">
        <v>11326</v>
      </c>
      <c r="AF676" s="319" t="s">
        <v>21</v>
      </c>
      <c r="AG676" s="320">
        <v>416.46</v>
      </c>
      <c r="AH676" s="321">
        <f t="shared" si="128"/>
        <v>0</v>
      </c>
      <c r="AI676" s="287">
        <f>_xlfn.IFNA(VLOOKUP(AD:AD,грп!B:C,2,0),0)</f>
        <v>0</v>
      </c>
      <c r="AJ676" s="607">
        <v>3</v>
      </c>
      <c r="AK676" s="672" t="str">
        <f t="shared" si="118"/>
        <v>new</v>
      </c>
      <c r="AL676" s="174"/>
    </row>
    <row r="677" spans="1:38" s="4" customFormat="1" ht="11.45" customHeight="1" outlineLevel="1" x14ac:dyDescent="0.35">
      <c r="A677" s="307" t="s">
        <v>10402</v>
      </c>
      <c r="B677" s="308" t="s">
        <v>6474</v>
      </c>
      <c r="C677" s="309" t="s">
        <v>21</v>
      </c>
      <c r="D677" s="310" t="s">
        <v>9205</v>
      </c>
      <c r="E677" s="322" t="s">
        <v>5801</v>
      </c>
      <c r="F677" s="293"/>
      <c r="G677" s="293"/>
      <c r="H677" s="294">
        <v>7</v>
      </c>
      <c r="I677" s="294" t="str">
        <f>IFERROR(_xlfn.IFNA(VLOOKUP($D:$D,history!$I:$Y,3,0),VLOOKUP(E:E,history!$H:$Y,4,0)),"--")</f>
        <v>--</v>
      </c>
      <c r="J677" s="282" t="s">
        <v>9870</v>
      </c>
      <c r="K677" s="282" t="str">
        <f t="shared" si="127"/>
        <v/>
      </c>
      <c r="L677" s="312">
        <f t="shared" si="130"/>
        <v>22845.64</v>
      </c>
      <c r="M677" s="312">
        <f t="shared" si="131"/>
        <v>34614.6</v>
      </c>
      <c r="N677" s="297" t="str">
        <f>_xlfn.IFNA(VLOOKUP($E:$E,'1'!$A:$E,3,0),"")</f>
        <v/>
      </c>
      <c r="O677" s="297">
        <f>_xlfn.IFNA(VLOOKUP($E:$E,'2'!$A:$E,3,0),"")</f>
        <v>18825.484764542936</v>
      </c>
      <c r="P677" s="297" t="str">
        <f>_xlfn.IFNA(VLOOKUP($E:$E,'3'!$A:$D,3,0),"")</f>
        <v/>
      </c>
      <c r="Q677" s="297" t="str">
        <f>_xlfn.IFNA(VLOOKUP($E:$E,'4'!$A:$F,3,0),"")</f>
        <v/>
      </c>
      <c r="R677" s="297" t="str">
        <f>_xlfn.IFNA(VLOOKUP($E:$E,'5'!$A:$F,3,0),"")</f>
        <v/>
      </c>
      <c r="S677" s="297" t="str">
        <f>_xlfn.IFNA(VLOOKUP($E:$E,'6'!$A:$F,3,0),"")</f>
        <v/>
      </c>
      <c r="T677" s="313">
        <v>1</v>
      </c>
      <c r="U677" s="313">
        <v>1</v>
      </c>
      <c r="V677" s="313">
        <v>1</v>
      </c>
      <c r="W677" s="314">
        <v>60.1</v>
      </c>
      <c r="X677" s="315">
        <v>0.22740740740000001</v>
      </c>
      <c r="Y677" s="749">
        <v>32890</v>
      </c>
      <c r="Z677" s="282"/>
      <c r="AA677" s="316" t="s">
        <v>10388</v>
      </c>
      <c r="AB677" s="282" t="s">
        <v>9164</v>
      </c>
      <c r="AC677" s="317" t="s">
        <v>2104</v>
      </c>
      <c r="AD677" s="318" t="s">
        <v>512</v>
      </c>
      <c r="AE677" s="319" t="s">
        <v>11326</v>
      </c>
      <c r="AF677" s="319" t="s">
        <v>21</v>
      </c>
      <c r="AG677" s="320">
        <v>433.93</v>
      </c>
      <c r="AH677" s="321">
        <f t="shared" si="128"/>
        <v>0</v>
      </c>
      <c r="AI677" s="287">
        <f>_xlfn.IFNA(VLOOKUP(AD:AD,грп!B:C,2,0),0)</f>
        <v>0</v>
      </c>
      <c r="AJ677" s="607">
        <v>5</v>
      </c>
      <c r="AK677" s="672" t="str">
        <f t="shared" si="118"/>
        <v>new</v>
      </c>
      <c r="AL677" s="174"/>
    </row>
    <row r="678" spans="1:38" s="4" customFormat="1" ht="11.45" customHeight="1" outlineLevel="1" x14ac:dyDescent="0.35">
      <c r="A678" s="307" t="s">
        <v>10402</v>
      </c>
      <c r="B678" s="308" t="s">
        <v>6475</v>
      </c>
      <c r="C678" s="309" t="s">
        <v>21</v>
      </c>
      <c r="D678" s="310" t="s">
        <v>9209</v>
      </c>
      <c r="E678" s="322" t="s">
        <v>5802</v>
      </c>
      <c r="F678" s="293"/>
      <c r="G678" s="293"/>
      <c r="H678" s="294">
        <v>1</v>
      </c>
      <c r="I678" s="294" t="str">
        <f>IFERROR(_xlfn.IFNA(VLOOKUP($D:$D,history!$I:$Y,3,0),VLOOKUP(E:E,history!$H:$Y,4,0)),"--")</f>
        <v>--</v>
      </c>
      <c r="J678" s="282" t="s">
        <v>9869</v>
      </c>
      <c r="K678" s="282" t="str">
        <f t="shared" si="127"/>
        <v/>
      </c>
      <c r="L678" s="312">
        <f t="shared" si="130"/>
        <v>30196.37</v>
      </c>
      <c r="M678" s="312">
        <f t="shared" si="131"/>
        <v>45752.08</v>
      </c>
      <c r="N678" s="297" t="str">
        <f>_xlfn.IFNA(VLOOKUP($E:$E,'1'!$A:$E,3,0),"")</f>
        <v/>
      </c>
      <c r="O678" s="297">
        <f>_xlfn.IFNA(VLOOKUP($E:$E,'2'!$A:$E,3,0),"")</f>
        <v>24365.650969529088</v>
      </c>
      <c r="P678" s="297" t="str">
        <f>_xlfn.IFNA(VLOOKUP($E:$E,'3'!$A:$D,3,0),"")</f>
        <v/>
      </c>
      <c r="Q678" s="297" t="str">
        <f>_xlfn.IFNA(VLOOKUP($E:$E,'4'!$A:$F,3,0),"")</f>
        <v/>
      </c>
      <c r="R678" s="297" t="str">
        <f>_xlfn.IFNA(VLOOKUP($E:$E,'5'!$A:$F,3,0),"")</f>
        <v/>
      </c>
      <c r="S678" s="297" t="str">
        <f>_xlfn.IFNA(VLOOKUP($E:$E,'6'!$A:$F,3,0),"")</f>
        <v/>
      </c>
      <c r="T678" s="313">
        <v>1</v>
      </c>
      <c r="U678" s="313">
        <v>1</v>
      </c>
      <c r="V678" s="313">
        <v>1</v>
      </c>
      <c r="W678" s="314">
        <v>76.25</v>
      </c>
      <c r="X678" s="315">
        <v>0.31633333330000002</v>
      </c>
      <c r="Y678" s="749">
        <v>43490</v>
      </c>
      <c r="Z678" s="282"/>
      <c r="AA678" s="316" t="s">
        <v>10388</v>
      </c>
      <c r="AB678" s="282" t="s">
        <v>9164</v>
      </c>
      <c r="AC678" s="317" t="s">
        <v>2104</v>
      </c>
      <c r="AD678" s="318" t="s">
        <v>512</v>
      </c>
      <c r="AE678" s="319" t="s">
        <v>11326</v>
      </c>
      <c r="AF678" s="319" t="s">
        <v>21</v>
      </c>
      <c r="AG678" s="320">
        <v>573.54999999999995</v>
      </c>
      <c r="AH678" s="321">
        <f t="shared" si="128"/>
        <v>0</v>
      </c>
      <c r="AI678" s="287">
        <f>_xlfn.IFNA(VLOOKUP(AD:AD,грп!B:C,2,0),0)</f>
        <v>0</v>
      </c>
      <c r="AJ678" s="607">
        <v>3</v>
      </c>
      <c r="AK678" s="672" t="str">
        <f t="shared" si="118"/>
        <v>new</v>
      </c>
      <c r="AL678" s="174"/>
    </row>
    <row r="679" spans="1:38" s="4" customFormat="1" ht="11.45" customHeight="1" outlineLevel="1" x14ac:dyDescent="0.35">
      <c r="A679" s="307" t="s">
        <v>10402</v>
      </c>
      <c r="B679" s="308" t="s">
        <v>6476</v>
      </c>
      <c r="C679" s="309" t="s">
        <v>393</v>
      </c>
      <c r="D679" s="310" t="s">
        <v>10626</v>
      </c>
      <c r="E679" s="322" t="s">
        <v>5838</v>
      </c>
      <c r="F679" s="293"/>
      <c r="G679" s="293"/>
      <c r="H679" s="294"/>
      <c r="I679" s="294" t="str">
        <f>IFERROR(_xlfn.IFNA(VLOOKUP($D:$D,history!$I:$Y,3,0),VLOOKUP(E:E,history!$H:$Y,4,0)),"--")</f>
        <v>--</v>
      </c>
      <c r="J679" s="282" t="s">
        <v>5946</v>
      </c>
      <c r="K679" s="282" t="str">
        <f t="shared" si="127"/>
        <v/>
      </c>
      <c r="L679" s="312">
        <f t="shared" si="130"/>
        <v>10012.64</v>
      </c>
      <c r="M679" s="312">
        <f t="shared" si="131"/>
        <v>15170.66</v>
      </c>
      <c r="N679" s="297" t="str">
        <f>_xlfn.IFNA(VLOOKUP($E:$E,'1'!$A:$E,3,0),"")</f>
        <v/>
      </c>
      <c r="O679" s="297" t="str">
        <f>_xlfn.IFNA(VLOOKUP($E:$E,'2'!$A:$E,3,0),"")</f>
        <v/>
      </c>
      <c r="P679" s="297" t="str">
        <f>_xlfn.IFNA(VLOOKUP($E:$E,'3'!$A:$D,3,0),"")</f>
        <v/>
      </c>
      <c r="Q679" s="297" t="str">
        <f>_xlfn.IFNA(VLOOKUP($E:$E,'4'!$A:$F,3,0),"")</f>
        <v/>
      </c>
      <c r="R679" s="297" t="str">
        <f>_xlfn.IFNA(VLOOKUP($E:$E,'5'!$A:$F,3,0),"")</f>
        <v/>
      </c>
      <c r="S679" s="297" t="str">
        <f>_xlfn.IFNA(VLOOKUP($E:$E,'6'!$A:$F,3,0),"")</f>
        <v/>
      </c>
      <c r="T679" s="313">
        <v>1</v>
      </c>
      <c r="U679" s="313">
        <v>1</v>
      </c>
      <c r="V679" s="313">
        <v>1</v>
      </c>
      <c r="W679" s="314">
        <v>60</v>
      </c>
      <c r="X679" s="315">
        <v>0.19012499999999999</v>
      </c>
      <c r="Y679" s="749">
        <v>14450</v>
      </c>
      <c r="Z679" s="282"/>
      <c r="AA679" s="316" t="s">
        <v>393</v>
      </c>
      <c r="AB679" s="282" t="s">
        <v>9885</v>
      </c>
      <c r="AC679" s="317" t="s">
        <v>2104</v>
      </c>
      <c r="AD679" s="318" t="s">
        <v>512</v>
      </c>
      <c r="AE679" s="319" t="s">
        <v>11326</v>
      </c>
      <c r="AF679" s="319" t="s">
        <v>11273</v>
      </c>
      <c r="AG679" s="320">
        <v>190.18</v>
      </c>
      <c r="AH679" s="321">
        <f t="shared" si="128"/>
        <v>0</v>
      </c>
      <c r="AI679" s="287">
        <f>_xlfn.IFNA(VLOOKUP(AD:AD,грп!B:C,2,0),0)</f>
        <v>0</v>
      </c>
      <c r="AJ679" s="607">
        <v>0</v>
      </c>
      <c r="AK679" s="672" t="str">
        <f t="shared" si="118"/>
        <v/>
      </c>
      <c r="AL679" s="174"/>
    </row>
    <row r="680" spans="1:38" s="4" customFormat="1" ht="11.45" customHeight="1" outlineLevel="1" x14ac:dyDescent="0.35">
      <c r="A680" s="307" t="s">
        <v>10402</v>
      </c>
      <c r="B680" s="308" t="s">
        <v>6477</v>
      </c>
      <c r="C680" s="309" t="s">
        <v>393</v>
      </c>
      <c r="D680" s="310" t="s">
        <v>10627</v>
      </c>
      <c r="E680" s="322" t="s">
        <v>5839</v>
      </c>
      <c r="F680" s="293"/>
      <c r="G680" s="293"/>
      <c r="H680" s="294"/>
      <c r="I680" s="294" t="str">
        <f>IFERROR(_xlfn.IFNA(VLOOKUP($D:$D,history!$I:$Y,3,0),VLOOKUP(E:E,history!$H:$Y,4,0)),"--")</f>
        <v>--</v>
      </c>
      <c r="J680" s="282" t="s">
        <v>5946</v>
      </c>
      <c r="K680" s="282" t="str">
        <f t="shared" si="127"/>
        <v/>
      </c>
      <c r="L680" s="312">
        <f t="shared" si="130"/>
        <v>12372.86</v>
      </c>
      <c r="M680" s="312">
        <f t="shared" si="131"/>
        <v>18746.75</v>
      </c>
      <c r="N680" s="297" t="str">
        <f>_xlfn.IFNA(VLOOKUP($E:$E,'1'!$A:$E,3,0),"")</f>
        <v/>
      </c>
      <c r="O680" s="297" t="str">
        <f>_xlfn.IFNA(VLOOKUP($E:$E,'2'!$A:$E,3,0),"")</f>
        <v/>
      </c>
      <c r="P680" s="297" t="str">
        <f>_xlfn.IFNA(VLOOKUP($E:$E,'3'!$A:$D,3,0),"")</f>
        <v/>
      </c>
      <c r="Q680" s="297" t="str">
        <f>_xlfn.IFNA(VLOOKUP($E:$E,'4'!$A:$F,3,0),"")</f>
        <v/>
      </c>
      <c r="R680" s="297" t="str">
        <f>_xlfn.IFNA(VLOOKUP($E:$E,'5'!$A:$F,3,0),"")</f>
        <v/>
      </c>
      <c r="S680" s="297" t="str">
        <f>_xlfn.IFNA(VLOOKUP($E:$E,'6'!$A:$F,3,0),"")</f>
        <v/>
      </c>
      <c r="T680" s="313">
        <v>1</v>
      </c>
      <c r="U680" s="313">
        <v>1</v>
      </c>
      <c r="V680" s="313">
        <v>1</v>
      </c>
      <c r="W680" s="314">
        <v>68</v>
      </c>
      <c r="X680" s="315">
        <v>0.31423699999999999</v>
      </c>
      <c r="Y680" s="749">
        <v>17850</v>
      </c>
      <c r="Z680" s="282"/>
      <c r="AA680" s="316" t="s">
        <v>393</v>
      </c>
      <c r="AB680" s="282" t="s">
        <v>9885</v>
      </c>
      <c r="AC680" s="317" t="s">
        <v>2104</v>
      </c>
      <c r="AD680" s="318" t="s">
        <v>512</v>
      </c>
      <c r="AE680" s="319" t="s">
        <v>11326</v>
      </c>
      <c r="AF680" s="319" t="s">
        <v>11273</v>
      </c>
      <c r="AG680" s="320">
        <v>235.01</v>
      </c>
      <c r="AH680" s="321">
        <f t="shared" si="128"/>
        <v>0</v>
      </c>
      <c r="AI680" s="287">
        <f>_xlfn.IFNA(VLOOKUP(AD:AD,грп!B:C,2,0),0)</f>
        <v>0</v>
      </c>
      <c r="AJ680" s="607">
        <v>0</v>
      </c>
      <c r="AK680" s="672" t="str">
        <f t="shared" si="118"/>
        <v/>
      </c>
      <c r="AL680" s="174"/>
    </row>
    <row r="681" spans="1:38" s="4" customFormat="1" ht="12" customHeight="1" x14ac:dyDescent="0.35">
      <c r="A681" s="288"/>
      <c r="B681" s="289"/>
      <c r="C681" s="290" t="s">
        <v>555</v>
      </c>
      <c r="D681" s="291" t="s">
        <v>528</v>
      </c>
      <c r="E681" s="292"/>
      <c r="F681" s="293"/>
      <c r="G681" s="293"/>
      <c r="H681" s="294"/>
      <c r="I681" s="294"/>
      <c r="J681" s="282" t="s">
        <v>393</v>
      </c>
      <c r="K681" s="282" t="str">
        <f t="shared" si="127"/>
        <v/>
      </c>
      <c r="L681" s="295"/>
      <c r="M681" s="296"/>
      <c r="N681" s="297"/>
      <c r="O681" s="297"/>
      <c r="P681" s="297"/>
      <c r="Q681" s="297" t="str">
        <f>_xlfn.IFNA(VLOOKUP($E:$E,'4'!$A:$F,3,0),"")</f>
        <v/>
      </c>
      <c r="R681" s="297" t="str">
        <f>_xlfn.IFNA(VLOOKUP($E:$E,'5'!$A:$F,3,0),"")</f>
        <v/>
      </c>
      <c r="S681" s="297"/>
      <c r="T681" s="298"/>
      <c r="U681" s="299"/>
      <c r="V681" s="299"/>
      <c r="W681" s="300"/>
      <c r="X681" s="301"/>
      <c r="Y681" s="749"/>
      <c r="Z681" s="282"/>
      <c r="AA681" s="280"/>
      <c r="AB681" s="280" t="s">
        <v>393</v>
      </c>
      <c r="AC681" s="302"/>
      <c r="AD681" s="303" t="s">
        <v>528</v>
      </c>
      <c r="AE681" s="282"/>
      <c r="AF681" s="329"/>
      <c r="AG681" s="305"/>
      <c r="AH681" s="306"/>
      <c r="AI681" s="287">
        <f>_xlfn.IFNA(VLOOKUP(AD:AD,грп!B:C,2,0),0)</f>
        <v>1</v>
      </c>
      <c r="AJ681" s="607">
        <v>0</v>
      </c>
      <c r="AK681" s="672" t="str">
        <f t="shared" si="118"/>
        <v xml:space="preserve"> </v>
      </c>
      <c r="AL681" s="174"/>
    </row>
    <row r="682" spans="1:38" s="4" customFormat="1" ht="12" customHeight="1" outlineLevel="1" x14ac:dyDescent="0.35">
      <c r="A682" s="307" t="s">
        <v>10402</v>
      </c>
      <c r="B682" s="308" t="s">
        <v>6478</v>
      </c>
      <c r="C682" s="323"/>
      <c r="D682" s="310" t="s">
        <v>3133</v>
      </c>
      <c r="E682" s="292" t="s">
        <v>2882</v>
      </c>
      <c r="F682" s="293"/>
      <c r="G682" s="293"/>
      <c r="H682" s="294">
        <v>3</v>
      </c>
      <c r="I682" s="294" t="str">
        <f>IFERROR(_xlfn.IFNA(VLOOKUP($D:$D,history!$I:$Y,3,0),VLOOKUP(E:E,history!$H:$Y,4,0)),"--")</f>
        <v>--</v>
      </c>
      <c r="J682" s="282" t="s">
        <v>9870</v>
      </c>
      <c r="K682" s="282" t="str">
        <f t="shared" si="127"/>
        <v/>
      </c>
      <c r="L682" s="312">
        <f>IF($A$3="ИМ",ROUND($Y682*(1-($L$6-$F$4))*(1-$F$3)*(1+$AG$2),2),ROUND($M682*(1-($L$6-$F$4))*(1-$F$3)*(1+$AG$2),2))</f>
        <v>24149.62</v>
      </c>
      <c r="M682" s="312">
        <f>ROUND(IF($A$3="РЕГИОНЫ",AG682*$AG$3*$AG$1,IF(AI682=0,AG682*$AG$3*$AG$1,AG682*$AG$3*(1-5%)*$AG$1)),2)</f>
        <v>36590.339999999997</v>
      </c>
      <c r="N682" s="297" t="str">
        <f>_xlfn.IFNA(VLOOKUP($E:$E,'1'!$A:$E,3,0),"")</f>
        <v/>
      </c>
      <c r="O682" s="297">
        <f>_xlfn.IFNA(VLOOKUP($E:$E,'2'!$A:$E,3,0),"")</f>
        <v>26581.717451523549</v>
      </c>
      <c r="P682" s="297" t="str">
        <f>_xlfn.IFNA(VLOOKUP($E:$E,'3'!$A:$D,3,0),"")</f>
        <v/>
      </c>
      <c r="Q682" s="297" t="str">
        <f>_xlfn.IFNA(VLOOKUP($E:$E,'4'!$A:$F,3,0),"")</f>
        <v/>
      </c>
      <c r="R682" s="297" t="str">
        <f>_xlfn.IFNA(VLOOKUP($E:$E,'5'!$A:$F,3,0),"")</f>
        <v/>
      </c>
      <c r="S682" s="297" t="str">
        <f>_xlfn.IFNA(VLOOKUP($E:$E,'6'!$A:$F,3,0),"")</f>
        <v/>
      </c>
      <c r="T682" s="313">
        <v>1</v>
      </c>
      <c r="U682" s="313">
        <v>1</v>
      </c>
      <c r="V682" s="313">
        <v>1</v>
      </c>
      <c r="W682" s="314">
        <v>49.45</v>
      </c>
      <c r="X682" s="315">
        <v>0.115</v>
      </c>
      <c r="Y682" s="749">
        <v>32950</v>
      </c>
      <c r="Z682" s="282"/>
      <c r="AA682" s="316" t="s">
        <v>10390</v>
      </c>
      <c r="AB682" s="282" t="s">
        <v>9163</v>
      </c>
      <c r="AC682" s="317" t="s">
        <v>2105</v>
      </c>
      <c r="AD682" s="318" t="s">
        <v>528</v>
      </c>
      <c r="AE682" s="319" t="s">
        <v>11326</v>
      </c>
      <c r="AF682" s="319" t="s">
        <v>11328</v>
      </c>
      <c r="AG682" s="320">
        <v>482.84</v>
      </c>
      <c r="AH682" s="321">
        <f t="shared" ref="AH682:AH688" si="132">IF($A$3="РЕГИОНЫ",ROUND($AG682*(1-($L$6-$F$4))*(1-$F$3)*(1+$AG$2)*$AG$1,2),0)</f>
        <v>0</v>
      </c>
      <c r="AI682" s="287">
        <f>_xlfn.IFNA(VLOOKUP(AD:AD,грп!B:C,2,0),0)</f>
        <v>1</v>
      </c>
      <c r="AJ682" s="607">
        <v>2</v>
      </c>
      <c r="AK682" s="672">
        <f t="shared" si="118"/>
        <v>0</v>
      </c>
      <c r="AL682" s="174"/>
    </row>
    <row r="683" spans="1:38" s="4" customFormat="1" ht="12" customHeight="1" outlineLevel="1" x14ac:dyDescent="0.35">
      <c r="A683" s="307" t="s">
        <v>10402</v>
      </c>
      <c r="B683" s="308" t="s">
        <v>6479</v>
      </c>
      <c r="C683" s="323"/>
      <c r="D683" s="310" t="s">
        <v>3199</v>
      </c>
      <c r="E683" s="322" t="s">
        <v>2686</v>
      </c>
      <c r="F683" s="293"/>
      <c r="G683" s="293"/>
      <c r="H683" s="294">
        <v>3</v>
      </c>
      <c r="I683" s="294" t="str">
        <f>IFERROR(_xlfn.IFNA(VLOOKUP($D:$D,history!$I:$Y,3,0),VLOOKUP(E:E,history!$H:$Y,4,0)),"--")</f>
        <v>--</v>
      </c>
      <c r="J683" s="282" t="s">
        <v>9870</v>
      </c>
      <c r="K683" s="282" t="str">
        <f t="shared" si="127"/>
        <v/>
      </c>
      <c r="L683" s="312">
        <f>IF($A$3="ИМ",ROUND($Y683*(1-($L$6-$F$4))*(1-$F$3)*(1+$AG$2),2),ROUND($M683*(1-($L$6-$F$4))*(1-$F$3)*(1+$AG$2),2))</f>
        <v>30382.59</v>
      </c>
      <c r="M683" s="312">
        <f>ROUND(IF($A$3="РЕГИОНЫ",AG683*$AG$3*$AG$1,IF(AI683=0,AG683*$AG$3*$AG$1,AG683*$AG$3*(1-5%)*$AG$1)),2)</f>
        <v>46034.23</v>
      </c>
      <c r="N683" s="297" t="str">
        <f>_xlfn.IFNA(VLOOKUP($E:$E,'1'!$A:$E,3,0),"")</f>
        <v/>
      </c>
      <c r="O683" s="297">
        <f>_xlfn.IFNA(VLOOKUP($E:$E,'2'!$A:$E,3,0),"")</f>
        <v>33229.916897506926</v>
      </c>
      <c r="P683" s="297" t="str">
        <f>_xlfn.IFNA(VLOOKUP($E:$E,'3'!$A:$D,3,0),"")</f>
        <v/>
      </c>
      <c r="Q683" s="297" t="str">
        <f>_xlfn.IFNA(VLOOKUP($E:$E,'4'!$A:$F,3,0),"")</f>
        <v/>
      </c>
      <c r="R683" s="297" t="str">
        <f>_xlfn.IFNA(VLOOKUP($E:$E,'5'!$A:$F,3,0),"")</f>
        <v/>
      </c>
      <c r="S683" s="297" t="str">
        <f>_xlfn.IFNA(VLOOKUP($E:$E,'6'!$A:$F,3,0),"")</f>
        <v/>
      </c>
      <c r="T683" s="313">
        <v>1</v>
      </c>
      <c r="U683" s="313">
        <v>1</v>
      </c>
      <c r="V683" s="313">
        <v>1</v>
      </c>
      <c r="W683" s="314">
        <v>63.5</v>
      </c>
      <c r="X683" s="315">
        <v>0.22555555560000001</v>
      </c>
      <c r="Y683" s="749">
        <v>41450</v>
      </c>
      <c r="Z683" s="282"/>
      <c r="AA683" s="316" t="s">
        <v>10390</v>
      </c>
      <c r="AB683" s="282" t="s">
        <v>9163</v>
      </c>
      <c r="AC683" s="317" t="s">
        <v>2105</v>
      </c>
      <c r="AD683" s="318" t="s">
        <v>528</v>
      </c>
      <c r="AE683" s="319" t="s">
        <v>11326</v>
      </c>
      <c r="AF683" s="319" t="s">
        <v>11328</v>
      </c>
      <c r="AG683" s="320">
        <v>607.46</v>
      </c>
      <c r="AH683" s="321">
        <f t="shared" si="132"/>
        <v>0</v>
      </c>
      <c r="AI683" s="287">
        <f>_xlfn.IFNA(VLOOKUP(AD:AD,грп!B:C,2,0),0)</f>
        <v>1</v>
      </c>
      <c r="AJ683" s="607">
        <v>1</v>
      </c>
      <c r="AK683" s="672">
        <f t="shared" si="118"/>
        <v>0</v>
      </c>
      <c r="AL683" s="174"/>
    </row>
    <row r="684" spans="1:38" s="4" customFormat="1" ht="12" customHeight="1" outlineLevel="1" x14ac:dyDescent="0.35">
      <c r="A684" s="307" t="s">
        <v>10402</v>
      </c>
      <c r="B684" s="308" t="s">
        <v>6480</v>
      </c>
      <c r="C684" s="323"/>
      <c r="D684" s="310" t="s">
        <v>3200</v>
      </c>
      <c r="E684" s="322" t="s">
        <v>2687</v>
      </c>
      <c r="F684" s="293"/>
      <c r="G684" s="293"/>
      <c r="H684" s="294">
        <v>5</v>
      </c>
      <c r="I684" s="294" t="str">
        <f>IFERROR(_xlfn.IFNA(VLOOKUP($D:$D,history!$I:$Y,3,0),VLOOKUP(E:E,history!$H:$Y,4,0)),"--")</f>
        <v>--</v>
      </c>
      <c r="J684" s="282" t="s">
        <v>9870</v>
      </c>
      <c r="K684" s="282" t="str">
        <f t="shared" si="127"/>
        <v/>
      </c>
      <c r="L684" s="312">
        <f>IF($A$3="ИМ",ROUND($Y684*(1-($L$6-$F$4))*(1-$F$3)*(1+$AG$2),2),ROUND($M684*(1-($L$6-$F$4))*(1-$F$3)*(1+$AG$2),2))</f>
        <v>35336.660000000003</v>
      </c>
      <c r="M684" s="312">
        <f>ROUND(IF($A$3="РЕГИОНЫ",AG684*$AG$3*$AG$1,IF(AI684=0,AG684*$AG$3*$AG$1,AG684*$AG$3*(1-5%)*$AG$1)),2)</f>
        <v>53540.39</v>
      </c>
      <c r="N684" s="297" t="str">
        <f>_xlfn.IFNA(VLOOKUP($E:$E,'1'!$A:$E,3,0),"")</f>
        <v/>
      </c>
      <c r="O684" s="297">
        <f>_xlfn.IFNA(VLOOKUP($E:$E,'2'!$A:$E,3,0),"")</f>
        <v>38770.083102493074</v>
      </c>
      <c r="P684" s="297" t="str">
        <f>_xlfn.IFNA(VLOOKUP($E:$E,'3'!$A:$D,3,0),"")</f>
        <v/>
      </c>
      <c r="Q684" s="297" t="str">
        <f>_xlfn.IFNA(VLOOKUP($E:$E,'4'!$A:$F,3,0),"")</f>
        <v/>
      </c>
      <c r="R684" s="297" t="str">
        <f>_xlfn.IFNA(VLOOKUP($E:$E,'5'!$A:$F,3,0),"")</f>
        <v/>
      </c>
      <c r="S684" s="297" t="str">
        <f>_xlfn.IFNA(VLOOKUP($E:$E,'6'!$A:$F,3,0),"")</f>
        <v/>
      </c>
      <c r="T684" s="313">
        <v>1</v>
      </c>
      <c r="U684" s="313">
        <v>1</v>
      </c>
      <c r="V684" s="313">
        <v>1</v>
      </c>
      <c r="W684" s="314">
        <v>85.7</v>
      </c>
      <c r="X684" s="315">
        <v>0.22559670779999999</v>
      </c>
      <c r="Y684" s="749">
        <v>48190</v>
      </c>
      <c r="Z684" s="282"/>
      <c r="AA684" s="316" t="s">
        <v>10390</v>
      </c>
      <c r="AB684" s="282" t="s">
        <v>9163</v>
      </c>
      <c r="AC684" s="317" t="s">
        <v>2105</v>
      </c>
      <c r="AD684" s="318" t="s">
        <v>528</v>
      </c>
      <c r="AE684" s="319" t="s">
        <v>11326</v>
      </c>
      <c r="AF684" s="319" t="s">
        <v>11328</v>
      </c>
      <c r="AG684" s="320">
        <v>706.51</v>
      </c>
      <c r="AH684" s="321">
        <f t="shared" si="132"/>
        <v>0</v>
      </c>
      <c r="AI684" s="287">
        <f>_xlfn.IFNA(VLOOKUP(AD:AD,грп!B:C,2,0),0)</f>
        <v>1</v>
      </c>
      <c r="AJ684" s="607">
        <v>3</v>
      </c>
      <c r="AK684" s="672">
        <f t="shared" si="118"/>
        <v>0</v>
      </c>
      <c r="AL684" s="174"/>
    </row>
    <row r="685" spans="1:38" s="4" customFormat="1" ht="12" customHeight="1" outlineLevel="1" x14ac:dyDescent="0.35">
      <c r="A685" s="307" t="s">
        <v>10402</v>
      </c>
      <c r="B685" s="308" t="s">
        <v>6481</v>
      </c>
      <c r="C685" s="309"/>
      <c r="D685" s="310" t="s">
        <v>4219</v>
      </c>
      <c r="E685" s="322" t="s">
        <v>4087</v>
      </c>
      <c r="F685" s="293"/>
      <c r="G685" s="293"/>
      <c r="H685" s="294">
        <v>2</v>
      </c>
      <c r="I685" s="294" t="str">
        <f>IFERROR(_xlfn.IFNA(VLOOKUP($D:$D,history!$I:$Y,3,0),VLOOKUP(E:E,history!$H:$Y,4,0)),"--")</f>
        <v>--</v>
      </c>
      <c r="J685" s="282" t="s">
        <v>9868</v>
      </c>
      <c r="K685" s="282" t="str">
        <f t="shared" si="127"/>
        <v/>
      </c>
      <c r="L685" s="312">
        <f>IF($A$3="ИМ",ROUND($Y685*(1-($L$6-$F$4))*(1-$F$3)*(1+$AG$2),2),ROUND($M685*(1-($L$6-$F$4))*(1-$F$3)*(1+$AG$2),2))</f>
        <v>39398.44</v>
      </c>
      <c r="M685" s="312">
        <f>ROUND(IF($A$3="РЕГИОНЫ",AG685*$AG$3*$AG$1,IF(AI685=0,AG685*$AG$3*$AG$1,AG685*$AG$3*(1-5%)*$AG$1)),2)</f>
        <v>59694.6</v>
      </c>
      <c r="N685" s="297" t="str">
        <f>_xlfn.IFNA(VLOOKUP($E:$E,'1'!$A:$E,3,0),"")</f>
        <v/>
      </c>
      <c r="O685" s="297">
        <f>_xlfn.IFNA(VLOOKUP($E:$E,'2'!$A:$E,3,0),"")</f>
        <v>43202.216066481997</v>
      </c>
      <c r="P685" s="297" t="str">
        <f>_xlfn.IFNA(VLOOKUP($E:$E,'3'!$A:$D,3,0),"")</f>
        <v/>
      </c>
      <c r="Q685" s="297" t="str">
        <f>_xlfn.IFNA(VLOOKUP($E:$E,'4'!$A:$F,3,0),"")</f>
        <v/>
      </c>
      <c r="R685" s="297" t="str">
        <f>_xlfn.IFNA(VLOOKUP($E:$E,'5'!$A:$F,3,0),"")</f>
        <v/>
      </c>
      <c r="S685" s="297" t="str">
        <f>_xlfn.IFNA(VLOOKUP($E:$E,'6'!$A:$F,3,0),"")</f>
        <v/>
      </c>
      <c r="T685" s="313">
        <v>1</v>
      </c>
      <c r="U685" s="313">
        <v>1</v>
      </c>
      <c r="V685" s="313">
        <v>1</v>
      </c>
      <c r="W685" s="314">
        <v>102.2</v>
      </c>
      <c r="X685" s="315">
        <v>0.23833333330000001</v>
      </c>
      <c r="Y685" s="749">
        <v>53750</v>
      </c>
      <c r="Z685" s="282"/>
      <c r="AA685" s="316" t="s">
        <v>10390</v>
      </c>
      <c r="AB685" s="282" t="s">
        <v>9163</v>
      </c>
      <c r="AC685" s="317" t="s">
        <v>2105</v>
      </c>
      <c r="AD685" s="318" t="s">
        <v>528</v>
      </c>
      <c r="AE685" s="319" t="s">
        <v>11326</v>
      </c>
      <c r="AF685" s="319" t="s">
        <v>11328</v>
      </c>
      <c r="AG685" s="320">
        <v>787.72</v>
      </c>
      <c r="AH685" s="321">
        <f t="shared" si="132"/>
        <v>0</v>
      </c>
      <c r="AI685" s="287">
        <f>_xlfn.IFNA(VLOOKUP(AD:AD,грп!B:C,2,0),0)</f>
        <v>1</v>
      </c>
      <c r="AJ685" s="607">
        <v>1</v>
      </c>
      <c r="AK685" s="672">
        <f t="shared" si="118"/>
        <v>0</v>
      </c>
      <c r="AL685" s="174"/>
    </row>
    <row r="686" spans="1:38" s="4" customFormat="1" ht="12" customHeight="1" outlineLevel="1" x14ac:dyDescent="0.35">
      <c r="A686" s="307" t="s">
        <v>10402</v>
      </c>
      <c r="B686" s="308" t="s">
        <v>6482</v>
      </c>
      <c r="C686" s="325" t="s">
        <v>1916</v>
      </c>
      <c r="D686" s="310" t="s">
        <v>10628</v>
      </c>
      <c r="E686" s="322" t="s">
        <v>1435</v>
      </c>
      <c r="F686" s="293"/>
      <c r="G686" s="293"/>
      <c r="H686" s="294">
        <v>2</v>
      </c>
      <c r="I686" s="294" t="str">
        <f>IFERROR(_xlfn.IFNA(VLOOKUP($D:$D,history!$I:$Y,3,0),VLOOKUP(E:E,history!$H:$Y,4,0)),"--")</f>
        <v>--</v>
      </c>
      <c r="J686" s="282" t="s">
        <v>9870</v>
      </c>
      <c r="K686" s="282" t="str">
        <f t="shared" si="127"/>
        <v/>
      </c>
      <c r="L686" s="326">
        <f>M686</f>
        <v>750</v>
      </c>
      <c r="M686" s="327">
        <v>750</v>
      </c>
      <c r="N686" s="297" t="str">
        <f>_xlfn.IFNA(VLOOKUP($E:$E,'1'!$A:$E,3,0),"")</f>
        <v/>
      </c>
      <c r="O686" s="297" t="str">
        <f>_xlfn.IFNA(VLOOKUP($E:$E,'2'!$A:$E,3,0),"")</f>
        <v/>
      </c>
      <c r="P686" s="297" t="str">
        <f>_xlfn.IFNA(VLOOKUP($E:$E,'3'!$A:$D,3,0),"")</f>
        <v/>
      </c>
      <c r="Q686" s="297" t="str">
        <f>_xlfn.IFNA(VLOOKUP($E:$E,'4'!$A:$F,3,0),"")</f>
        <v/>
      </c>
      <c r="R686" s="297" t="str">
        <f>_xlfn.IFNA(VLOOKUP($E:$E,'5'!$A:$F,3,0),"")</f>
        <v/>
      </c>
      <c r="S686" s="297" t="str">
        <f>_xlfn.IFNA(VLOOKUP($E:$E,'6'!$A:$F,3,0),"")</f>
        <v/>
      </c>
      <c r="T686" s="313">
        <v>1</v>
      </c>
      <c r="U686" s="313">
        <v>1</v>
      </c>
      <c r="V686" s="313">
        <v>10</v>
      </c>
      <c r="W686" s="314">
        <v>2.38</v>
      </c>
      <c r="X686" s="315">
        <v>6.6030000000000004E-3</v>
      </c>
      <c r="Y686" s="749">
        <v>1050</v>
      </c>
      <c r="Z686" s="282"/>
      <c r="AA686" s="316" t="s">
        <v>393</v>
      </c>
      <c r="AB686" s="282" t="s">
        <v>9885</v>
      </c>
      <c r="AC686" s="317" t="s">
        <v>2081</v>
      </c>
      <c r="AD686" s="318" t="s">
        <v>11329</v>
      </c>
      <c r="AE686" s="319">
        <v>0</v>
      </c>
      <c r="AF686" s="319" t="s">
        <v>11305</v>
      </c>
      <c r="AG686" s="320">
        <v>7</v>
      </c>
      <c r="AH686" s="321">
        <f t="shared" si="132"/>
        <v>0</v>
      </c>
      <c r="AI686" s="287">
        <f>_xlfn.IFNA(VLOOKUP(AD:AD,грп!B:C,2,0),0)</f>
        <v>0</v>
      </c>
      <c r="AJ686" s="607">
        <v>2</v>
      </c>
      <c r="AK686" s="672" t="str">
        <f t="shared" si="118"/>
        <v>спеццена</v>
      </c>
      <c r="AL686" s="174"/>
    </row>
    <row r="687" spans="1:38" s="4" customFormat="1" ht="12" customHeight="1" outlineLevel="1" x14ac:dyDescent="0.35">
      <c r="A687" s="307" t="s">
        <v>10402</v>
      </c>
      <c r="B687" s="308" t="s">
        <v>6483</v>
      </c>
      <c r="C687" s="325" t="s">
        <v>1916</v>
      </c>
      <c r="D687" s="310" t="s">
        <v>3296</v>
      </c>
      <c r="E687" s="322" t="s">
        <v>1434</v>
      </c>
      <c r="F687" s="293"/>
      <c r="G687" s="293"/>
      <c r="H687" s="294">
        <v>2</v>
      </c>
      <c r="I687" s="294" t="str">
        <f>IFERROR(_xlfn.IFNA(VLOOKUP($D:$D,history!$I:$Y,3,0),VLOOKUP(E:E,history!$H:$Y,4,0)),"--")</f>
        <v>--</v>
      </c>
      <c r="J687" s="282" t="s">
        <v>9869</v>
      </c>
      <c r="K687" s="282" t="str">
        <f t="shared" si="127"/>
        <v/>
      </c>
      <c r="L687" s="326">
        <f>M687</f>
        <v>1020</v>
      </c>
      <c r="M687" s="327">
        <v>1020</v>
      </c>
      <c r="N687" s="297" t="str">
        <f>_xlfn.IFNA(VLOOKUP($E:$E,'1'!$A:$E,3,0),"")</f>
        <v/>
      </c>
      <c r="O687" s="297" t="str">
        <f>_xlfn.IFNA(VLOOKUP($E:$E,'2'!$A:$E,3,0),"")</f>
        <v/>
      </c>
      <c r="P687" s="297" t="str">
        <f>_xlfn.IFNA(VLOOKUP($E:$E,'3'!$A:$D,3,0),"")</f>
        <v/>
      </c>
      <c r="Q687" s="297" t="str">
        <f>_xlfn.IFNA(VLOOKUP($E:$E,'4'!$A:$F,3,0),"")</f>
        <v/>
      </c>
      <c r="R687" s="297" t="str">
        <f>_xlfn.IFNA(VLOOKUP($E:$E,'5'!$A:$F,3,0),"")</f>
        <v/>
      </c>
      <c r="S687" s="297" t="str">
        <f>_xlfn.IFNA(VLOOKUP($E:$E,'6'!$A:$F,3,0),"")</f>
        <v/>
      </c>
      <c r="T687" s="313">
        <v>1</v>
      </c>
      <c r="U687" s="313">
        <v>1</v>
      </c>
      <c r="V687" s="313">
        <v>10</v>
      </c>
      <c r="W687" s="314">
        <v>1.68</v>
      </c>
      <c r="X687" s="315">
        <v>6.5100000000000002E-3</v>
      </c>
      <c r="Y687" s="749">
        <v>1430</v>
      </c>
      <c r="Z687" s="282"/>
      <c r="AA687" s="316" t="s">
        <v>393</v>
      </c>
      <c r="AB687" s="282" t="s">
        <v>9885</v>
      </c>
      <c r="AC687" s="317" t="s">
        <v>2081</v>
      </c>
      <c r="AD687" s="318" t="s">
        <v>11329</v>
      </c>
      <c r="AE687" s="319">
        <v>0</v>
      </c>
      <c r="AF687" s="319" t="s">
        <v>11305</v>
      </c>
      <c r="AG687" s="320">
        <v>9.5399999999999991</v>
      </c>
      <c r="AH687" s="321">
        <f t="shared" si="132"/>
        <v>0</v>
      </c>
      <c r="AI687" s="287">
        <f>_xlfn.IFNA(VLOOKUP(AD:AD,грп!B:C,2,0),0)</f>
        <v>0</v>
      </c>
      <c r="AJ687" s="607">
        <v>3</v>
      </c>
      <c r="AK687" s="672" t="str">
        <f t="shared" si="118"/>
        <v>спеццена</v>
      </c>
      <c r="AL687" s="174"/>
    </row>
    <row r="688" spans="1:38" s="4" customFormat="1" ht="12" customHeight="1" outlineLevel="1" x14ac:dyDescent="0.35">
      <c r="A688" s="307" t="s">
        <v>10402</v>
      </c>
      <c r="B688" s="308" t="s">
        <v>6484</v>
      </c>
      <c r="C688" s="325" t="s">
        <v>1916</v>
      </c>
      <c r="D688" s="310" t="s">
        <v>3287</v>
      </c>
      <c r="E688" s="322" t="s">
        <v>1436</v>
      </c>
      <c r="F688" s="293"/>
      <c r="G688" s="293"/>
      <c r="H688" s="294"/>
      <c r="I688" s="294" t="str">
        <f>IFERROR(_xlfn.IFNA(VLOOKUP($D:$D,history!$I:$Y,3,0),VLOOKUP(E:E,history!$H:$Y,4,0)),"--")</f>
        <v>--</v>
      </c>
      <c r="J688" s="282" t="s">
        <v>5946</v>
      </c>
      <c r="K688" s="282" t="str">
        <f t="shared" si="127"/>
        <v/>
      </c>
      <c r="L688" s="326">
        <f>M688</f>
        <v>910</v>
      </c>
      <c r="M688" s="327">
        <v>910</v>
      </c>
      <c r="N688" s="297" t="str">
        <f>_xlfn.IFNA(VLOOKUP($E:$E,'1'!$A:$E,3,0),"")</f>
        <v/>
      </c>
      <c r="O688" s="297" t="str">
        <f>_xlfn.IFNA(VLOOKUP($E:$E,'2'!$A:$E,3,0),"")</f>
        <v/>
      </c>
      <c r="P688" s="297" t="str">
        <f>_xlfn.IFNA(VLOOKUP($E:$E,'3'!$A:$D,3,0),"")</f>
        <v/>
      </c>
      <c r="Q688" s="297" t="str">
        <f>_xlfn.IFNA(VLOOKUP($E:$E,'4'!$A:$F,3,0),"")</f>
        <v/>
      </c>
      <c r="R688" s="297" t="str">
        <f>_xlfn.IFNA(VLOOKUP($E:$E,'5'!$A:$F,3,0),"")</f>
        <v/>
      </c>
      <c r="S688" s="297" t="str">
        <f>_xlfn.IFNA(VLOOKUP($E:$E,'6'!$A:$F,3,0),"")</f>
        <v/>
      </c>
      <c r="T688" s="313">
        <v>1</v>
      </c>
      <c r="U688" s="313">
        <v>1</v>
      </c>
      <c r="V688" s="313">
        <v>10</v>
      </c>
      <c r="W688" s="314">
        <v>3.78</v>
      </c>
      <c r="X688" s="315">
        <v>1.4208E-2</v>
      </c>
      <c r="Y688" s="749">
        <v>1270</v>
      </c>
      <c r="Z688" s="282"/>
      <c r="AA688" s="316" t="s">
        <v>393</v>
      </c>
      <c r="AB688" s="282" t="s">
        <v>9885</v>
      </c>
      <c r="AC688" s="317" t="s">
        <v>2081</v>
      </c>
      <c r="AD688" s="318" t="s">
        <v>11329</v>
      </c>
      <c r="AE688" s="319">
        <v>0</v>
      </c>
      <c r="AF688" s="319" t="s">
        <v>11305</v>
      </c>
      <c r="AG688" s="320">
        <v>8.56</v>
      </c>
      <c r="AH688" s="321">
        <f t="shared" si="132"/>
        <v>0</v>
      </c>
      <c r="AI688" s="287">
        <f>_xlfn.IFNA(VLOOKUP(AD:AD,грп!B:C,2,0),0)</f>
        <v>0</v>
      </c>
      <c r="AJ688" s="607">
        <v>0</v>
      </c>
      <c r="AK688" s="672" t="str">
        <f t="shared" si="118"/>
        <v>спеццена</v>
      </c>
      <c r="AL688" s="174"/>
    </row>
    <row r="689" spans="1:38" s="4" customFormat="1" ht="12" customHeight="1" x14ac:dyDescent="0.35">
      <c r="A689" s="288"/>
      <c r="B689" s="289"/>
      <c r="C689" s="290" t="s">
        <v>555</v>
      </c>
      <c r="D689" s="291" t="s">
        <v>514</v>
      </c>
      <c r="E689" s="292"/>
      <c r="F689" s="293"/>
      <c r="G689" s="293"/>
      <c r="H689" s="294"/>
      <c r="I689" s="294"/>
      <c r="J689" s="282" t="s">
        <v>393</v>
      </c>
      <c r="K689" s="282" t="str">
        <f t="shared" si="127"/>
        <v/>
      </c>
      <c r="L689" s="295"/>
      <c r="M689" s="296"/>
      <c r="N689" s="297"/>
      <c r="O689" s="297"/>
      <c r="P689" s="297"/>
      <c r="Q689" s="297" t="str">
        <f>_xlfn.IFNA(VLOOKUP($E:$E,'4'!$A:$F,3,0),"")</f>
        <v/>
      </c>
      <c r="R689" s="297" t="str">
        <f>_xlfn.IFNA(VLOOKUP($E:$E,'5'!$A:$F,3,0),"")</f>
        <v/>
      </c>
      <c r="S689" s="297"/>
      <c r="T689" s="298"/>
      <c r="U689" s="299"/>
      <c r="V689" s="299"/>
      <c r="W689" s="300"/>
      <c r="X689" s="301"/>
      <c r="Y689" s="749"/>
      <c r="Z689" s="282"/>
      <c r="AA689" s="280"/>
      <c r="AB689" s="280" t="s">
        <v>393</v>
      </c>
      <c r="AC689" s="302"/>
      <c r="AD689" s="303" t="s">
        <v>514</v>
      </c>
      <c r="AE689" s="280"/>
      <c r="AF689" s="329"/>
      <c r="AG689" s="345"/>
      <c r="AH689" s="306"/>
      <c r="AI689" s="287">
        <f>_xlfn.IFNA(VLOOKUP(AD:AD,грп!B:C,2,0),0)</f>
        <v>0</v>
      </c>
      <c r="AJ689" s="607">
        <v>0</v>
      </c>
      <c r="AK689" s="672" t="str">
        <f t="shared" si="118"/>
        <v xml:space="preserve"> </v>
      </c>
      <c r="AL689" s="174"/>
    </row>
    <row r="690" spans="1:38" s="4" customFormat="1" ht="12" customHeight="1" outlineLevel="1" x14ac:dyDescent="0.35">
      <c r="A690" s="307" t="s">
        <v>10402</v>
      </c>
      <c r="B690" s="308" t="s">
        <v>6485</v>
      </c>
      <c r="C690" s="290" t="s">
        <v>555</v>
      </c>
      <c r="D690" s="310" t="s">
        <v>10629</v>
      </c>
      <c r="E690" s="322" t="s">
        <v>542</v>
      </c>
      <c r="F690" s="293"/>
      <c r="G690" s="293"/>
      <c r="H690" s="294">
        <v>12</v>
      </c>
      <c r="I690" s="294" t="str">
        <f>IFERROR(_xlfn.IFNA(VLOOKUP($D:$D,history!$I:$Y,3,0),VLOOKUP(E:E,history!$H:$Y,4,0)),"--")</f>
        <v>--</v>
      </c>
      <c r="J690" s="282" t="s">
        <v>9870</v>
      </c>
      <c r="K690" s="282" t="str">
        <f t="shared" si="127"/>
        <v/>
      </c>
      <c r="L690" s="312">
        <f t="shared" ref="L690:L695" si="133">IF($A$3="ИМ",ROUND($Y690*(1-($L$6-$F$4))*(1-$F$3)*(1+$AG$2),2),ROUND($M690*(1-($L$6-$F$4))*(1-$F$3)*(1+$AG$2),2))</f>
        <v>4963.68</v>
      </c>
      <c r="M690" s="312">
        <f t="shared" ref="M690:M695" si="134">ROUND(IF($A$3="РЕГИОНЫ",AG690*$AG$3*$AG$1,IF(AI690=0,AG690*$AG$3*$AG$1,AG690*$AG$3*(1-5%)*$AG$1)),2)</f>
        <v>7520.72</v>
      </c>
      <c r="N690" s="297" t="str">
        <f>_xlfn.IFNA(VLOOKUP($E:$E,'1'!$A:$E,3,0),"")</f>
        <v/>
      </c>
      <c r="O690" s="297" t="str">
        <f>_xlfn.IFNA(VLOOKUP($E:$E,'2'!$A:$E,3,0),"")</f>
        <v/>
      </c>
      <c r="P690" s="297" t="str">
        <f>_xlfn.IFNA(VLOOKUP($E:$E,'3'!$A:$D,3,0),"")</f>
        <v/>
      </c>
      <c r="Q690" s="297" t="str">
        <f>_xlfn.IFNA(VLOOKUP($E:$E,'4'!$A:$F,3,0),"")</f>
        <v/>
      </c>
      <c r="R690" s="297" t="str">
        <f>_xlfn.IFNA(VLOOKUP($E:$E,'5'!$A:$F,3,0),"")</f>
        <v/>
      </c>
      <c r="S690" s="297" t="str">
        <f>_xlfn.IFNA(VLOOKUP($E:$E,'6'!$A:$F,3,0),"")</f>
        <v/>
      </c>
      <c r="T690" s="313">
        <v>1</v>
      </c>
      <c r="U690" s="313">
        <v>1</v>
      </c>
      <c r="V690" s="313">
        <v>5</v>
      </c>
      <c r="W690" s="314">
        <v>5.14</v>
      </c>
      <c r="X690" s="315">
        <v>8.2500000000000004E-3</v>
      </c>
      <c r="Y690" s="749">
        <v>7150</v>
      </c>
      <c r="Z690" s="282"/>
      <c r="AA690" s="316" t="s">
        <v>10390</v>
      </c>
      <c r="AB690" s="282" t="s">
        <v>9163</v>
      </c>
      <c r="AC690" s="317" t="s">
        <v>2104</v>
      </c>
      <c r="AD690" s="318" t="s">
        <v>514</v>
      </c>
      <c r="AE690" s="319">
        <v>0</v>
      </c>
      <c r="AF690" s="319" t="s">
        <v>11286</v>
      </c>
      <c r="AG690" s="320">
        <v>94.28</v>
      </c>
      <c r="AH690" s="321">
        <f t="shared" ref="AH690:AH695" si="135">IF($A$3="РЕГИОНЫ",ROUND($AG690*(1-($L$6-$F$4))*(1-$F$3)*(1+$AG$2)*$AG$1,2),0)</f>
        <v>0</v>
      </c>
      <c r="AI690" s="287">
        <f>_xlfn.IFNA(VLOOKUP(AD:AD,грп!B:C,2,0),0)</f>
        <v>0</v>
      </c>
      <c r="AJ690" s="607">
        <v>25</v>
      </c>
      <c r="AK690" s="672" t="str">
        <f t="shared" ref="AK690:AK753" si="136">C690</f>
        <v xml:space="preserve"> </v>
      </c>
      <c r="AL690" s="174"/>
    </row>
    <row r="691" spans="1:38" s="4" customFormat="1" ht="12" customHeight="1" outlineLevel="1" x14ac:dyDescent="0.35">
      <c r="A691" s="307" t="s">
        <v>10402</v>
      </c>
      <c r="B691" s="308" t="s">
        <v>6486</v>
      </c>
      <c r="C691" s="309"/>
      <c r="D691" s="310" t="s">
        <v>10630</v>
      </c>
      <c r="E691" s="322" t="s">
        <v>4976</v>
      </c>
      <c r="F691" s="293"/>
      <c r="G691" s="293"/>
      <c r="H691" s="294">
        <v>21</v>
      </c>
      <c r="I691" s="294" t="str">
        <f>IFERROR(_xlfn.IFNA(VLOOKUP($D:$D,history!$I:$Y,3,0),VLOOKUP(E:E,history!$H:$Y,4,0)),"--")</f>
        <v>--</v>
      </c>
      <c r="J691" s="282" t="s">
        <v>9870</v>
      </c>
      <c r="K691" s="282" t="str">
        <f t="shared" si="127"/>
        <v/>
      </c>
      <c r="L691" s="312">
        <f t="shared" si="133"/>
        <v>3172.05</v>
      </c>
      <c r="M691" s="312">
        <f t="shared" si="134"/>
        <v>4806.1400000000003</v>
      </c>
      <c r="N691" s="297" t="str">
        <f>_xlfn.IFNA(VLOOKUP($E:$E,'1'!$A:$E,3,0),"")</f>
        <v/>
      </c>
      <c r="O691" s="297" t="str">
        <f>_xlfn.IFNA(VLOOKUP($E:$E,'2'!$A:$E,3,0),"")</f>
        <v/>
      </c>
      <c r="P691" s="297" t="str">
        <f>_xlfn.IFNA(VLOOKUP($E:$E,'3'!$A:$D,3,0),"")</f>
        <v/>
      </c>
      <c r="Q691" s="297" t="str">
        <f>_xlfn.IFNA(VLOOKUP($E:$E,'4'!$A:$F,3,0),"")</f>
        <v/>
      </c>
      <c r="R691" s="297" t="str">
        <f>_xlfn.IFNA(VLOOKUP($E:$E,'5'!$A:$F,3,0),"")</f>
        <v/>
      </c>
      <c r="S691" s="297" t="str">
        <f>_xlfn.IFNA(VLOOKUP($E:$E,'6'!$A:$F,3,0),"")</f>
        <v/>
      </c>
      <c r="T691" s="313">
        <v>1</v>
      </c>
      <c r="U691" s="313">
        <v>1</v>
      </c>
      <c r="V691" s="313">
        <v>5</v>
      </c>
      <c r="W691" s="314">
        <v>1.982</v>
      </c>
      <c r="X691" s="315">
        <v>5.4222222E-3</v>
      </c>
      <c r="Y691" s="749">
        <v>4590</v>
      </c>
      <c r="Z691" s="282"/>
      <c r="AA691" s="316" t="s">
        <v>10388</v>
      </c>
      <c r="AB691" s="282" t="s">
        <v>9163</v>
      </c>
      <c r="AC691" s="317" t="s">
        <v>2104</v>
      </c>
      <c r="AD691" s="318" t="s">
        <v>514</v>
      </c>
      <c r="AE691" s="319">
        <v>0</v>
      </c>
      <c r="AF691" s="319" t="s">
        <v>11273</v>
      </c>
      <c r="AG691" s="320">
        <v>60.25</v>
      </c>
      <c r="AH691" s="321">
        <f t="shared" si="135"/>
        <v>0</v>
      </c>
      <c r="AI691" s="287">
        <f>_xlfn.IFNA(VLOOKUP(AD:AD,грп!B:C,2,0),0)</f>
        <v>0</v>
      </c>
      <c r="AJ691" s="607">
        <v>5</v>
      </c>
      <c r="AK691" s="672">
        <f t="shared" si="136"/>
        <v>0</v>
      </c>
      <c r="AL691" s="174"/>
    </row>
    <row r="692" spans="1:38" s="4" customFormat="1" ht="12" customHeight="1" outlineLevel="1" x14ac:dyDescent="0.35">
      <c r="A692" s="307" t="s">
        <v>10402</v>
      </c>
      <c r="B692" s="308" t="s">
        <v>6487</v>
      </c>
      <c r="C692" s="328"/>
      <c r="D692" s="310" t="s">
        <v>10631</v>
      </c>
      <c r="E692" s="322" t="s">
        <v>187</v>
      </c>
      <c r="F692" s="293"/>
      <c r="G692" s="293"/>
      <c r="H692" s="294">
        <v>9</v>
      </c>
      <c r="I692" s="294" t="str">
        <f>IFERROR(_xlfn.IFNA(VLOOKUP($D:$D,history!$I:$Y,3,0),VLOOKUP(E:E,history!$H:$Y,4,0)),"--")</f>
        <v>--</v>
      </c>
      <c r="J692" s="282" t="s">
        <v>9868</v>
      </c>
      <c r="K692" s="282" t="str">
        <f t="shared" si="127"/>
        <v/>
      </c>
      <c r="L692" s="312">
        <f t="shared" si="133"/>
        <v>16237.23</v>
      </c>
      <c r="M692" s="312">
        <f t="shared" si="134"/>
        <v>24601.87</v>
      </c>
      <c r="N692" s="297" t="str">
        <f>_xlfn.IFNA(VLOOKUP($E:$E,'1'!$A:$E,3,0),"")</f>
        <v/>
      </c>
      <c r="O692" s="297" t="str">
        <f>_xlfn.IFNA(VLOOKUP($E:$E,'2'!$A:$E,3,0),"")</f>
        <v/>
      </c>
      <c r="P692" s="297" t="str">
        <f>_xlfn.IFNA(VLOOKUP($E:$E,'3'!$A:$D,3,0),"")</f>
        <v/>
      </c>
      <c r="Q692" s="297" t="str">
        <f>_xlfn.IFNA(VLOOKUP($E:$E,'4'!$A:$F,3,0),"")</f>
        <v/>
      </c>
      <c r="R692" s="297" t="str">
        <f>_xlfn.IFNA(VLOOKUP($E:$E,'5'!$A:$F,3,0),"")</f>
        <v/>
      </c>
      <c r="S692" s="297" t="str">
        <f>_xlfn.IFNA(VLOOKUP($E:$E,'6'!$A:$F,3,0),"")</f>
        <v/>
      </c>
      <c r="T692" s="313">
        <v>1</v>
      </c>
      <c r="U692" s="313">
        <v>1</v>
      </c>
      <c r="V692" s="313">
        <v>3</v>
      </c>
      <c r="W692" s="314">
        <v>16.367000000000001</v>
      </c>
      <c r="X692" s="315">
        <v>5.31372549E-2</v>
      </c>
      <c r="Y692" s="749">
        <v>23390</v>
      </c>
      <c r="Z692" s="282"/>
      <c r="AA692" s="316" t="s">
        <v>10390</v>
      </c>
      <c r="AB692" s="282" t="s">
        <v>9163</v>
      </c>
      <c r="AC692" s="317" t="s">
        <v>2104</v>
      </c>
      <c r="AD692" s="318" t="s">
        <v>514</v>
      </c>
      <c r="AE692" s="319">
        <v>0</v>
      </c>
      <c r="AF692" s="319" t="s">
        <v>11273</v>
      </c>
      <c r="AG692" s="320">
        <v>308.41000000000003</v>
      </c>
      <c r="AH692" s="321">
        <f t="shared" si="135"/>
        <v>0</v>
      </c>
      <c r="AI692" s="287">
        <f>_xlfn.IFNA(VLOOKUP(AD:AD,грп!B:C,2,0),0)</f>
        <v>0</v>
      </c>
      <c r="AJ692" s="607">
        <v>12</v>
      </c>
      <c r="AK692" s="672">
        <f t="shared" si="136"/>
        <v>0</v>
      </c>
      <c r="AL692" s="174"/>
    </row>
    <row r="693" spans="1:38" s="4" customFormat="1" ht="12" customHeight="1" outlineLevel="1" x14ac:dyDescent="0.35">
      <c r="A693" s="307" t="s">
        <v>10402</v>
      </c>
      <c r="B693" s="308" t="s">
        <v>6488</v>
      </c>
      <c r="C693" s="290" t="s">
        <v>555</v>
      </c>
      <c r="D693" s="310" t="s">
        <v>10632</v>
      </c>
      <c r="E693" s="322" t="s">
        <v>947</v>
      </c>
      <c r="F693" s="293"/>
      <c r="G693" s="293"/>
      <c r="H693" s="294">
        <v>6</v>
      </c>
      <c r="I693" s="294" t="str">
        <f>IFERROR(_xlfn.IFNA(VLOOKUP($D:$D,history!$I:$Y,3,0),VLOOKUP(E:E,history!$H:$Y,4,0)),"--")</f>
        <v>--</v>
      </c>
      <c r="J693" s="282" t="s">
        <v>9868</v>
      </c>
      <c r="K693" s="282" t="str">
        <f t="shared" si="127"/>
        <v/>
      </c>
      <c r="L693" s="312">
        <f t="shared" si="133"/>
        <v>1786.88</v>
      </c>
      <c r="M693" s="312">
        <f t="shared" si="134"/>
        <v>2707.39</v>
      </c>
      <c r="N693" s="297" t="str">
        <f>_xlfn.IFNA(VLOOKUP($E:$E,'1'!$A:$E,3,0),"")</f>
        <v/>
      </c>
      <c r="O693" s="297" t="str">
        <f>_xlfn.IFNA(VLOOKUP($E:$E,'2'!$A:$E,3,0),"")</f>
        <v/>
      </c>
      <c r="P693" s="297" t="str">
        <f>_xlfn.IFNA(VLOOKUP($E:$E,'3'!$A:$D,3,0),"")</f>
        <v/>
      </c>
      <c r="Q693" s="297" t="str">
        <f>_xlfn.IFNA(VLOOKUP($E:$E,'4'!$A:$F,3,0),"")</f>
        <v/>
      </c>
      <c r="R693" s="297" t="str">
        <f>_xlfn.IFNA(VLOOKUP($E:$E,'5'!$A:$F,3,0),"")</f>
        <v/>
      </c>
      <c r="S693" s="297" t="str">
        <f>_xlfn.IFNA(VLOOKUP($E:$E,'6'!$A:$F,3,0),"")</f>
        <v/>
      </c>
      <c r="T693" s="313">
        <v>1</v>
      </c>
      <c r="U693" s="313">
        <v>1</v>
      </c>
      <c r="V693" s="313">
        <v>1</v>
      </c>
      <c r="W693" s="314">
        <v>3.21</v>
      </c>
      <c r="X693" s="315">
        <v>2.2666666999999999E-3</v>
      </c>
      <c r="Y693" s="749">
        <v>2570</v>
      </c>
      <c r="Z693" s="282"/>
      <c r="AA693" s="316" t="s">
        <v>10390</v>
      </c>
      <c r="AB693" s="282" t="s">
        <v>9163</v>
      </c>
      <c r="AC693" s="317" t="s">
        <v>2081</v>
      </c>
      <c r="AD693" s="318" t="s">
        <v>11330</v>
      </c>
      <c r="AE693" s="319">
        <v>0</v>
      </c>
      <c r="AF693" s="319" t="s">
        <v>11282</v>
      </c>
      <c r="AG693" s="320">
        <v>33.94</v>
      </c>
      <c r="AH693" s="321">
        <f t="shared" si="135"/>
        <v>0</v>
      </c>
      <c r="AI693" s="287">
        <f>_xlfn.IFNA(VLOOKUP(AD:AD,грп!B:C,2,0),0)</f>
        <v>0</v>
      </c>
      <c r="AJ693" s="607">
        <v>6</v>
      </c>
      <c r="AK693" s="672" t="str">
        <f t="shared" si="136"/>
        <v xml:space="preserve"> </v>
      </c>
      <c r="AL693" s="174"/>
    </row>
    <row r="694" spans="1:38" s="4" customFormat="1" ht="12" customHeight="1" outlineLevel="1" x14ac:dyDescent="0.35">
      <c r="A694" s="307" t="s">
        <v>10402</v>
      </c>
      <c r="B694" s="308" t="s">
        <v>6489</v>
      </c>
      <c r="C694" s="328"/>
      <c r="D694" s="310" t="s">
        <v>10633</v>
      </c>
      <c r="E694" s="322" t="s">
        <v>1758</v>
      </c>
      <c r="F694" s="293"/>
      <c r="G694" s="293"/>
      <c r="H694" s="294">
        <v>3</v>
      </c>
      <c r="I694" s="294" t="str">
        <f>IFERROR(_xlfn.IFNA(VLOOKUP($D:$D,history!$I:$Y,3,0),VLOOKUP(E:E,history!$H:$Y,4,0)),"--")</f>
        <v>--</v>
      </c>
      <c r="J694" s="282" t="s">
        <v>9868</v>
      </c>
      <c r="K694" s="282" t="str">
        <f t="shared" si="127"/>
        <v/>
      </c>
      <c r="L694" s="312">
        <f t="shared" si="133"/>
        <v>8502.69</v>
      </c>
      <c r="M694" s="312">
        <f t="shared" si="134"/>
        <v>12882.86</v>
      </c>
      <c r="N694" s="297" t="str">
        <f>_xlfn.IFNA(VLOOKUP($E:$E,'1'!$A:$E,3,0),"")</f>
        <v/>
      </c>
      <c r="O694" s="297" t="str">
        <f>_xlfn.IFNA(VLOOKUP($E:$E,'2'!$A:$E,3,0),"")</f>
        <v/>
      </c>
      <c r="P694" s="297" t="str">
        <f>_xlfn.IFNA(VLOOKUP($E:$E,'3'!$A:$D,3,0),"")</f>
        <v/>
      </c>
      <c r="Q694" s="297" t="str">
        <f>_xlfn.IFNA(VLOOKUP($E:$E,'4'!$A:$F,3,0),"")</f>
        <v/>
      </c>
      <c r="R694" s="297" t="str">
        <f>_xlfn.IFNA(VLOOKUP($E:$E,'5'!$A:$F,3,0),"")</f>
        <v/>
      </c>
      <c r="S694" s="297" t="str">
        <f>_xlfn.IFNA(VLOOKUP($E:$E,'6'!$A:$F,3,0),"")</f>
        <v/>
      </c>
      <c r="T694" s="313">
        <v>1</v>
      </c>
      <c r="U694" s="313">
        <v>1</v>
      </c>
      <c r="V694" s="313">
        <v>1</v>
      </c>
      <c r="W694" s="314">
        <v>10</v>
      </c>
      <c r="X694" s="315">
        <v>2.86E-2</v>
      </c>
      <c r="Y694" s="749">
        <v>12240</v>
      </c>
      <c r="Z694" s="282"/>
      <c r="AA694" s="316" t="s">
        <v>393</v>
      </c>
      <c r="AB694" s="282" t="s">
        <v>9163</v>
      </c>
      <c r="AC694" s="317" t="s">
        <v>2081</v>
      </c>
      <c r="AD694" s="318" t="s">
        <v>11330</v>
      </c>
      <c r="AE694" s="319">
        <v>0</v>
      </c>
      <c r="AF694" s="319" t="s">
        <v>11282</v>
      </c>
      <c r="AG694" s="320">
        <v>161.5</v>
      </c>
      <c r="AH694" s="321">
        <f t="shared" si="135"/>
        <v>0</v>
      </c>
      <c r="AI694" s="287">
        <f>_xlfn.IFNA(VLOOKUP(AD:AD,грп!B:C,2,0),0)</f>
        <v>0</v>
      </c>
      <c r="AJ694" s="607">
        <v>2</v>
      </c>
      <c r="AK694" s="672">
        <f t="shared" si="136"/>
        <v>0</v>
      </c>
      <c r="AL694" s="174"/>
    </row>
    <row r="695" spans="1:38" s="4" customFormat="1" ht="12" customHeight="1" outlineLevel="1" x14ac:dyDescent="0.35">
      <c r="A695" s="307" t="s">
        <v>10402</v>
      </c>
      <c r="B695" s="308" t="s">
        <v>6490</v>
      </c>
      <c r="C695" s="290" t="s">
        <v>555</v>
      </c>
      <c r="D695" s="310" t="s">
        <v>10290</v>
      </c>
      <c r="E695" s="322" t="s">
        <v>1727</v>
      </c>
      <c r="F695" s="293"/>
      <c r="G695" s="293"/>
      <c r="H695" s="294">
        <v>18</v>
      </c>
      <c r="I695" s="294" t="str">
        <f>IFERROR(_xlfn.IFNA(VLOOKUP($D:$D,history!$I:$Y,3,0),VLOOKUP(E:E,history!$H:$Y,4,0)),"--")</f>
        <v>--</v>
      </c>
      <c r="J695" s="282" t="s">
        <v>9870</v>
      </c>
      <c r="K695" s="282" t="str">
        <f t="shared" si="127"/>
        <v/>
      </c>
      <c r="L695" s="312">
        <f t="shared" si="133"/>
        <v>2265.98</v>
      </c>
      <c r="M695" s="312">
        <f t="shared" si="134"/>
        <v>3433.3</v>
      </c>
      <c r="N695" s="297" t="str">
        <f>_xlfn.IFNA(VLOOKUP($E:$E,'1'!$A:$E,3,0),"")</f>
        <v/>
      </c>
      <c r="O695" s="297" t="str">
        <f>_xlfn.IFNA(VLOOKUP($E:$E,'2'!$A:$E,3,0),"")</f>
        <v/>
      </c>
      <c r="P695" s="297" t="str">
        <f>_xlfn.IFNA(VLOOKUP($E:$E,'3'!$A:$D,3,0),"")</f>
        <v/>
      </c>
      <c r="Q695" s="297" t="str">
        <f>_xlfn.IFNA(VLOOKUP($E:$E,'4'!$A:$F,3,0),"")</f>
        <v/>
      </c>
      <c r="R695" s="297" t="str">
        <f>_xlfn.IFNA(VLOOKUP($E:$E,'5'!$A:$F,3,0),"")</f>
        <v/>
      </c>
      <c r="S695" s="297" t="str">
        <f>_xlfn.IFNA(VLOOKUP($E:$E,'6'!$A:$F,3,0),"")</f>
        <v/>
      </c>
      <c r="T695" s="313">
        <v>1</v>
      </c>
      <c r="U695" s="313">
        <v>1</v>
      </c>
      <c r="V695" s="313">
        <v>2</v>
      </c>
      <c r="W695" s="314">
        <v>5.38</v>
      </c>
      <c r="X695" s="315">
        <v>1.29E-2</v>
      </c>
      <c r="Y695" s="749">
        <v>3260</v>
      </c>
      <c r="Z695" s="282"/>
      <c r="AA695" s="316" t="s">
        <v>10390</v>
      </c>
      <c r="AB695" s="282" t="s">
        <v>9163</v>
      </c>
      <c r="AC695" s="317" t="s">
        <v>2081</v>
      </c>
      <c r="AD695" s="318" t="s">
        <v>11330</v>
      </c>
      <c r="AE695" s="319">
        <v>0</v>
      </c>
      <c r="AF695" s="319" t="s">
        <v>11282</v>
      </c>
      <c r="AG695" s="320">
        <v>43.04</v>
      </c>
      <c r="AH695" s="321">
        <f t="shared" si="135"/>
        <v>0</v>
      </c>
      <c r="AI695" s="287">
        <f>_xlfn.IFNA(VLOOKUP(AD:AD,грп!B:C,2,0),0)</f>
        <v>0</v>
      </c>
      <c r="AJ695" s="607">
        <v>10</v>
      </c>
      <c r="AK695" s="672" t="str">
        <f t="shared" si="136"/>
        <v xml:space="preserve"> </v>
      </c>
      <c r="AL695" s="174"/>
    </row>
    <row r="696" spans="1:38" s="4" customFormat="1" ht="12" customHeight="1" x14ac:dyDescent="0.35">
      <c r="A696" s="288"/>
      <c r="B696" s="289"/>
      <c r="C696" s="290" t="s">
        <v>555</v>
      </c>
      <c r="D696" s="291" t="s">
        <v>515</v>
      </c>
      <c r="E696" s="292"/>
      <c r="F696" s="293"/>
      <c r="G696" s="293"/>
      <c r="H696" s="294"/>
      <c r="I696" s="294"/>
      <c r="J696" s="282" t="s">
        <v>393</v>
      </c>
      <c r="K696" s="282" t="str">
        <f t="shared" si="127"/>
        <v/>
      </c>
      <c r="L696" s="295"/>
      <c r="M696" s="296"/>
      <c r="N696" s="297"/>
      <c r="O696" s="297"/>
      <c r="P696" s="297"/>
      <c r="Q696" s="297" t="str">
        <f>_xlfn.IFNA(VLOOKUP($E:$E,'4'!$A:$F,3,0),"")</f>
        <v/>
      </c>
      <c r="R696" s="297" t="str">
        <f>_xlfn.IFNA(VLOOKUP($E:$E,'5'!$A:$F,3,0),"")</f>
        <v/>
      </c>
      <c r="S696" s="297"/>
      <c r="T696" s="298"/>
      <c r="U696" s="299"/>
      <c r="V696" s="299"/>
      <c r="W696" s="300"/>
      <c r="X696" s="301"/>
      <c r="Y696" s="749"/>
      <c r="Z696" s="282"/>
      <c r="AA696" s="280"/>
      <c r="AB696" s="280" t="s">
        <v>393</v>
      </c>
      <c r="AC696" s="302"/>
      <c r="AD696" s="303" t="s">
        <v>515</v>
      </c>
      <c r="AE696" s="282"/>
      <c r="AF696" s="329"/>
      <c r="AG696" s="305"/>
      <c r="AH696" s="306"/>
      <c r="AI696" s="287">
        <f>_xlfn.IFNA(VLOOKUP(AD:AD,грп!B:C,2,0),0)</f>
        <v>1</v>
      </c>
      <c r="AJ696" s="607">
        <v>0</v>
      </c>
      <c r="AK696" s="672" t="str">
        <f t="shared" si="136"/>
        <v xml:space="preserve"> </v>
      </c>
      <c r="AL696" s="174"/>
    </row>
    <row r="697" spans="1:38" s="4" customFormat="1" ht="12" customHeight="1" outlineLevel="1" x14ac:dyDescent="0.35">
      <c r="A697" s="307" t="s">
        <v>10402</v>
      </c>
      <c r="B697" s="308" t="s">
        <v>9627</v>
      </c>
      <c r="C697" s="309" t="s">
        <v>21</v>
      </c>
      <c r="D697" s="310" t="s">
        <v>10634</v>
      </c>
      <c r="E697" s="322" t="s">
        <v>9375</v>
      </c>
      <c r="F697" s="293"/>
      <c r="G697" s="293"/>
      <c r="H697" s="294"/>
      <c r="I697" s="294" t="str">
        <f>IFERROR(_xlfn.IFNA(VLOOKUP($D:$D,history!$I:$Y,3,0),VLOOKUP(E:E,history!$H:$Y,4,0)),"--")</f>
        <v>--</v>
      </c>
      <c r="J697" s="282" t="s">
        <v>5946</v>
      </c>
      <c r="K697" s="282" t="str">
        <f t="shared" si="127"/>
        <v/>
      </c>
      <c r="L697" s="312">
        <f t="shared" ref="L697:L723" si="137">IF($A$3="ИМ",ROUND($Y697*(1-($L$6-$F$4))*(1-$F$3)*(1+$AG$2),2),ROUND($M697*(1-($L$6-$F$4))*(1-$F$3)*(1+$AG$2),2))</f>
        <v>0</v>
      </c>
      <c r="M697" s="312">
        <f t="shared" ref="M697:M707" si="138">ROUND(IF($A$3="РЕГИОНЫ",AG697*$AG$3*$AG$1,IF(AI697=0,AG697*$AG$3*$AG$1,AG697*$AG$3*(1-5%)*$AG$1)),2)</f>
        <v>0</v>
      </c>
      <c r="N697" s="297" t="str">
        <f>_xlfn.IFNA(VLOOKUP($E:$E,'1'!$A:$E,3,0),"")</f>
        <v/>
      </c>
      <c r="O697" s="297" t="str">
        <f>_xlfn.IFNA(VLOOKUP($E:$E,'2'!$A:$E,3,0),"")</f>
        <v/>
      </c>
      <c r="P697" s="297" t="str">
        <f>_xlfn.IFNA(VLOOKUP($E:$E,'3'!$A:$D,3,0),"")</f>
        <v/>
      </c>
      <c r="Q697" s="297" t="str">
        <f>_xlfn.IFNA(VLOOKUP($E:$E,'4'!$A:$F,3,0),"")</f>
        <v/>
      </c>
      <c r="R697" s="297" t="str">
        <f>_xlfn.IFNA(VLOOKUP($E:$E,'5'!$A:$F,3,0),"")</f>
        <v/>
      </c>
      <c r="S697" s="297" t="str">
        <f>_xlfn.IFNA(VLOOKUP($E:$E,'6'!$A:$F,3,0),"")</f>
        <v/>
      </c>
      <c r="T697" s="313">
        <v>1</v>
      </c>
      <c r="U697" s="313">
        <v>1</v>
      </c>
      <c r="V697" s="313">
        <v>1</v>
      </c>
      <c r="W697" s="314">
        <v>1.867</v>
      </c>
      <c r="X697" s="315">
        <v>2.4705880000000001E-3</v>
      </c>
      <c r="Y697" s="749">
        <v>0</v>
      </c>
      <c r="Z697" s="282"/>
      <c r="AA697" s="316" t="s">
        <v>10390</v>
      </c>
      <c r="AB697" s="282" t="s">
        <v>10389</v>
      </c>
      <c r="AC697" s="317" t="s">
        <v>2081</v>
      </c>
      <c r="AD697" s="318" t="s">
        <v>11331</v>
      </c>
      <c r="AE697" s="319">
        <v>0</v>
      </c>
      <c r="AF697" s="319" t="s">
        <v>11284</v>
      </c>
      <c r="AG697" s="320">
        <v>0</v>
      </c>
      <c r="AH697" s="321">
        <f t="shared" ref="AH697:AH723" si="139">IF($A$3="РЕГИОНЫ",ROUND($AG697*(1-($L$6-$F$4))*(1-$F$3)*(1+$AG$2)*$AG$1,2),0)</f>
        <v>0</v>
      </c>
      <c r="AI697" s="287">
        <f>_xlfn.IFNA(VLOOKUP(AD:AD,грп!B:C,2,0),0)</f>
        <v>0</v>
      </c>
      <c r="AJ697" s="607">
        <v>0</v>
      </c>
      <c r="AK697" s="672" t="str">
        <f t="shared" si="136"/>
        <v>new</v>
      </c>
      <c r="AL697" s="174"/>
    </row>
    <row r="698" spans="1:38" s="4" customFormat="1" ht="12" customHeight="1" outlineLevel="1" x14ac:dyDescent="0.35">
      <c r="A698" s="307" t="s">
        <v>10402</v>
      </c>
      <c r="B698" s="308">
        <v>0</v>
      </c>
      <c r="C698" s="309" t="s">
        <v>21</v>
      </c>
      <c r="D698" s="310" t="s">
        <v>10635</v>
      </c>
      <c r="E698" s="322" t="s">
        <v>9395</v>
      </c>
      <c r="F698" s="293"/>
      <c r="G698" s="293"/>
      <c r="H698" s="294"/>
      <c r="I698" s="294" t="str">
        <f>IFERROR(_xlfn.IFNA(VLOOKUP($D:$D,history!$I:$Y,3,0),VLOOKUP(E:E,history!$H:$Y,4,0)),"--")</f>
        <v>--</v>
      </c>
      <c r="J698" s="282" t="s">
        <v>5946</v>
      </c>
      <c r="K698" s="282" t="str">
        <f t="shared" si="127"/>
        <v/>
      </c>
      <c r="L698" s="312">
        <f t="shared" si="137"/>
        <v>0</v>
      </c>
      <c r="M698" s="312">
        <f t="shared" si="138"/>
        <v>0</v>
      </c>
      <c r="N698" s="297" t="str">
        <f>_xlfn.IFNA(VLOOKUP($E:$E,'1'!$A:$E,3,0),"")</f>
        <v/>
      </c>
      <c r="O698" s="297" t="str">
        <f>_xlfn.IFNA(VLOOKUP($E:$E,'2'!$A:$E,3,0),"")</f>
        <v/>
      </c>
      <c r="P698" s="297" t="str">
        <f>_xlfn.IFNA(VLOOKUP($E:$E,'3'!$A:$D,3,0),"")</f>
        <v/>
      </c>
      <c r="Q698" s="297" t="str">
        <f>_xlfn.IFNA(VLOOKUP($E:$E,'4'!$A:$F,3,0),"")</f>
        <v/>
      </c>
      <c r="R698" s="297" t="str">
        <f>_xlfn.IFNA(VLOOKUP($E:$E,'5'!$A:$F,3,0),"")</f>
        <v/>
      </c>
      <c r="S698" s="297" t="str">
        <f>_xlfn.IFNA(VLOOKUP($E:$E,'6'!$A:$F,3,0),"")</f>
        <v/>
      </c>
      <c r="T698" s="313">
        <v>1</v>
      </c>
      <c r="U698" s="313">
        <v>1</v>
      </c>
      <c r="V698" s="313">
        <v>1</v>
      </c>
      <c r="W698" s="314">
        <v>2.8</v>
      </c>
      <c r="X698" s="315">
        <v>0.01</v>
      </c>
      <c r="Y698" s="749">
        <v>0</v>
      </c>
      <c r="Z698" s="282"/>
      <c r="AA698" s="316" t="s">
        <v>10390</v>
      </c>
      <c r="AB698" s="282" t="s">
        <v>10389</v>
      </c>
      <c r="AC698" s="317" t="s">
        <v>2081</v>
      </c>
      <c r="AD698" s="318" t="s">
        <v>11331</v>
      </c>
      <c r="AE698" s="319">
        <v>0</v>
      </c>
      <c r="AF698" s="319" t="s">
        <v>11284</v>
      </c>
      <c r="AG698" s="320">
        <v>0</v>
      </c>
      <c r="AH698" s="321">
        <f t="shared" si="139"/>
        <v>0</v>
      </c>
      <c r="AI698" s="287">
        <f>_xlfn.IFNA(VLOOKUP(AD:AD,грп!B:C,2,0),0)</f>
        <v>0</v>
      </c>
      <c r="AJ698" s="607">
        <v>0</v>
      </c>
      <c r="AK698" s="672" t="str">
        <f t="shared" si="136"/>
        <v>new</v>
      </c>
      <c r="AL698" s="174"/>
    </row>
    <row r="699" spans="1:38" s="4" customFormat="1" ht="12" customHeight="1" outlineLevel="1" x14ac:dyDescent="0.35">
      <c r="A699" s="307" t="s">
        <v>10402</v>
      </c>
      <c r="B699" s="308">
        <v>0</v>
      </c>
      <c r="C699" s="309" t="s">
        <v>21</v>
      </c>
      <c r="D699" s="310" t="s">
        <v>10636</v>
      </c>
      <c r="E699" s="322" t="s">
        <v>9396</v>
      </c>
      <c r="F699" s="293"/>
      <c r="G699" s="293"/>
      <c r="H699" s="294"/>
      <c r="I699" s="294" t="str">
        <f>IFERROR(_xlfn.IFNA(VLOOKUP($D:$D,history!$I:$Y,3,0),VLOOKUP(E:E,history!$H:$Y,4,0)),"--")</f>
        <v>--</v>
      </c>
      <c r="J699" s="282" t="s">
        <v>5946</v>
      </c>
      <c r="K699" s="282" t="str">
        <f t="shared" ref="K699:K730" si="140" xml:space="preserve">
IF(OR($E699="",$A$3&lt;&gt;"МОСКВА"),"",
IF(AND($AJ699&gt;=1,$AJ699&lt;20),"*",
IF(AND($AJ699&gt;=20,$AJ699&lt;100),"**",
IF(($AJ699&gt;=100),"***","--"))))</f>
        <v/>
      </c>
      <c r="L699" s="312">
        <f t="shared" si="137"/>
        <v>0</v>
      </c>
      <c r="M699" s="312">
        <f t="shared" si="138"/>
        <v>0</v>
      </c>
      <c r="N699" s="297" t="str">
        <f>_xlfn.IFNA(VLOOKUP($E:$E,'1'!$A:$E,3,0),"")</f>
        <v/>
      </c>
      <c r="O699" s="297" t="str">
        <f>_xlfn.IFNA(VLOOKUP($E:$E,'2'!$A:$E,3,0),"")</f>
        <v/>
      </c>
      <c r="P699" s="297" t="str">
        <f>_xlfn.IFNA(VLOOKUP($E:$E,'3'!$A:$D,3,0),"")</f>
        <v/>
      </c>
      <c r="Q699" s="297" t="str">
        <f>_xlfn.IFNA(VLOOKUP($E:$E,'4'!$A:$F,3,0),"")</f>
        <v/>
      </c>
      <c r="R699" s="297" t="str">
        <f>_xlfn.IFNA(VLOOKUP($E:$E,'5'!$A:$F,3,0),"")</f>
        <v/>
      </c>
      <c r="S699" s="297" t="str">
        <f>_xlfn.IFNA(VLOOKUP($E:$E,'6'!$A:$F,3,0),"")</f>
        <v/>
      </c>
      <c r="T699" s="313">
        <v>1</v>
      </c>
      <c r="U699" s="313">
        <v>1</v>
      </c>
      <c r="V699" s="313">
        <v>1</v>
      </c>
      <c r="W699" s="314">
        <v>4.3</v>
      </c>
      <c r="X699" s="315">
        <v>0.21</v>
      </c>
      <c r="Y699" s="749">
        <v>0</v>
      </c>
      <c r="Z699" s="282"/>
      <c r="AA699" s="316" t="s">
        <v>10390</v>
      </c>
      <c r="AB699" s="282" t="s">
        <v>10389</v>
      </c>
      <c r="AC699" s="317" t="s">
        <v>2081</v>
      </c>
      <c r="AD699" s="318" t="s">
        <v>11331</v>
      </c>
      <c r="AE699" s="319">
        <v>0</v>
      </c>
      <c r="AF699" s="319" t="s">
        <v>11284</v>
      </c>
      <c r="AG699" s="320">
        <v>0</v>
      </c>
      <c r="AH699" s="321">
        <f t="shared" si="139"/>
        <v>0</v>
      </c>
      <c r="AI699" s="287">
        <f>_xlfn.IFNA(VLOOKUP(AD:AD,грп!B:C,2,0),0)</f>
        <v>0</v>
      </c>
      <c r="AJ699" s="607">
        <v>0</v>
      </c>
      <c r="AK699" s="672" t="str">
        <f t="shared" si="136"/>
        <v>new</v>
      </c>
      <c r="AL699" s="174"/>
    </row>
    <row r="700" spans="1:38" s="4" customFormat="1" ht="12" customHeight="1" outlineLevel="1" x14ac:dyDescent="0.35">
      <c r="A700" s="307" t="s">
        <v>10402</v>
      </c>
      <c r="B700" s="308">
        <v>0</v>
      </c>
      <c r="C700" s="309" t="s">
        <v>21</v>
      </c>
      <c r="D700" s="310" t="s">
        <v>10637</v>
      </c>
      <c r="E700" s="322" t="s">
        <v>9397</v>
      </c>
      <c r="F700" s="293"/>
      <c r="G700" s="293"/>
      <c r="H700" s="294"/>
      <c r="I700" s="294" t="str">
        <f>IFERROR(_xlfn.IFNA(VLOOKUP($D:$D,history!$I:$Y,3,0),VLOOKUP(E:E,history!$H:$Y,4,0)),"--")</f>
        <v>--</v>
      </c>
      <c r="J700" s="282" t="s">
        <v>5946</v>
      </c>
      <c r="K700" s="282" t="str">
        <f t="shared" si="140"/>
        <v/>
      </c>
      <c r="L700" s="312">
        <f t="shared" si="137"/>
        <v>0</v>
      </c>
      <c r="M700" s="312">
        <f t="shared" si="138"/>
        <v>0</v>
      </c>
      <c r="N700" s="297" t="str">
        <f>_xlfn.IFNA(VLOOKUP($E:$E,'1'!$A:$E,3,0),"")</f>
        <v/>
      </c>
      <c r="O700" s="297" t="str">
        <f>_xlfn.IFNA(VLOOKUP($E:$E,'2'!$A:$E,3,0),"")</f>
        <v/>
      </c>
      <c r="P700" s="297" t="str">
        <f>_xlfn.IFNA(VLOOKUP($E:$E,'3'!$A:$D,3,0),"")</f>
        <v/>
      </c>
      <c r="Q700" s="297" t="str">
        <f>_xlfn.IFNA(VLOOKUP($E:$E,'4'!$A:$F,3,0),"")</f>
        <v/>
      </c>
      <c r="R700" s="297" t="str">
        <f>_xlfn.IFNA(VLOOKUP($E:$E,'5'!$A:$F,3,0),"")</f>
        <v/>
      </c>
      <c r="S700" s="297" t="str">
        <f>_xlfn.IFNA(VLOOKUP($E:$E,'6'!$A:$F,3,0),"")</f>
        <v/>
      </c>
      <c r="T700" s="313">
        <v>1</v>
      </c>
      <c r="U700" s="313">
        <v>1</v>
      </c>
      <c r="V700" s="313">
        <v>1</v>
      </c>
      <c r="W700" s="314">
        <v>5.9</v>
      </c>
      <c r="X700" s="315">
        <v>5.5399999999999998E-2</v>
      </c>
      <c r="Y700" s="749">
        <v>0</v>
      </c>
      <c r="Z700" s="282"/>
      <c r="AA700" s="316" t="s">
        <v>10390</v>
      </c>
      <c r="AB700" s="282" t="s">
        <v>10389</v>
      </c>
      <c r="AC700" s="317" t="s">
        <v>2081</v>
      </c>
      <c r="AD700" s="318" t="s">
        <v>11331</v>
      </c>
      <c r="AE700" s="319">
        <v>0</v>
      </c>
      <c r="AF700" s="319" t="s">
        <v>11284</v>
      </c>
      <c r="AG700" s="320">
        <v>0</v>
      </c>
      <c r="AH700" s="321">
        <f t="shared" si="139"/>
        <v>0</v>
      </c>
      <c r="AI700" s="287">
        <f>_xlfn.IFNA(VLOOKUP(AD:AD,грп!B:C,2,0),0)</f>
        <v>0</v>
      </c>
      <c r="AJ700" s="607">
        <v>0</v>
      </c>
      <c r="AK700" s="672" t="str">
        <f t="shared" si="136"/>
        <v>new</v>
      </c>
      <c r="AL700" s="174"/>
    </row>
    <row r="701" spans="1:38" s="4" customFormat="1" ht="12" customHeight="1" outlineLevel="1" x14ac:dyDescent="0.35">
      <c r="A701" s="307" t="s">
        <v>10402</v>
      </c>
      <c r="B701" s="308">
        <v>0</v>
      </c>
      <c r="C701" s="309" t="s">
        <v>21</v>
      </c>
      <c r="D701" s="310" t="s">
        <v>10638</v>
      </c>
      <c r="E701" s="322" t="s">
        <v>9398</v>
      </c>
      <c r="F701" s="293"/>
      <c r="G701" s="293"/>
      <c r="H701" s="294"/>
      <c r="I701" s="294" t="str">
        <f>IFERROR(_xlfn.IFNA(VLOOKUP($D:$D,history!$I:$Y,3,0),VLOOKUP(E:E,history!$H:$Y,4,0)),"--")</f>
        <v>--</v>
      </c>
      <c r="J701" s="282" t="s">
        <v>5946</v>
      </c>
      <c r="K701" s="282" t="str">
        <f t="shared" si="140"/>
        <v/>
      </c>
      <c r="L701" s="312">
        <f t="shared" si="137"/>
        <v>0</v>
      </c>
      <c r="M701" s="312">
        <f t="shared" si="138"/>
        <v>0</v>
      </c>
      <c r="N701" s="297" t="str">
        <f>_xlfn.IFNA(VLOOKUP($E:$E,'1'!$A:$E,3,0),"")</f>
        <v/>
      </c>
      <c r="O701" s="297" t="str">
        <f>_xlfn.IFNA(VLOOKUP($E:$E,'2'!$A:$E,3,0),"")</f>
        <v/>
      </c>
      <c r="P701" s="297" t="str">
        <f>_xlfn.IFNA(VLOOKUP($E:$E,'3'!$A:$D,3,0),"")</f>
        <v/>
      </c>
      <c r="Q701" s="297" t="str">
        <f>_xlfn.IFNA(VLOOKUP($E:$E,'4'!$A:$F,3,0),"")</f>
        <v/>
      </c>
      <c r="R701" s="297" t="str">
        <f>_xlfn.IFNA(VLOOKUP($E:$E,'5'!$A:$F,3,0),"")</f>
        <v/>
      </c>
      <c r="S701" s="297" t="str">
        <f>_xlfn.IFNA(VLOOKUP($E:$E,'6'!$A:$F,3,0),"")</f>
        <v/>
      </c>
      <c r="T701" s="313">
        <v>1</v>
      </c>
      <c r="U701" s="313">
        <v>1</v>
      </c>
      <c r="V701" s="313">
        <v>1</v>
      </c>
      <c r="W701" s="314">
        <v>7.9</v>
      </c>
      <c r="X701" s="315">
        <v>7.8799999999999995E-2</v>
      </c>
      <c r="Y701" s="749">
        <v>0</v>
      </c>
      <c r="Z701" s="282"/>
      <c r="AA701" s="316" t="s">
        <v>10390</v>
      </c>
      <c r="AB701" s="282" t="s">
        <v>10389</v>
      </c>
      <c r="AC701" s="317" t="s">
        <v>2081</v>
      </c>
      <c r="AD701" s="318" t="s">
        <v>11331</v>
      </c>
      <c r="AE701" s="319">
        <v>0</v>
      </c>
      <c r="AF701" s="319" t="s">
        <v>11284</v>
      </c>
      <c r="AG701" s="320">
        <v>0</v>
      </c>
      <c r="AH701" s="321">
        <f t="shared" si="139"/>
        <v>0</v>
      </c>
      <c r="AI701" s="287">
        <f>_xlfn.IFNA(VLOOKUP(AD:AD,грп!B:C,2,0),0)</f>
        <v>0</v>
      </c>
      <c r="AJ701" s="607">
        <v>0</v>
      </c>
      <c r="AK701" s="672" t="str">
        <f t="shared" si="136"/>
        <v>new</v>
      </c>
      <c r="AL701" s="174"/>
    </row>
    <row r="702" spans="1:38" s="4" customFormat="1" ht="12" customHeight="1" outlineLevel="1" x14ac:dyDescent="0.35">
      <c r="A702" s="307" t="s">
        <v>10402</v>
      </c>
      <c r="B702" s="308" t="s">
        <v>6491</v>
      </c>
      <c r="C702" s="309"/>
      <c r="D702" s="310" t="s">
        <v>4995</v>
      </c>
      <c r="E702" s="322" t="s">
        <v>4692</v>
      </c>
      <c r="F702" s="293"/>
      <c r="G702" s="293"/>
      <c r="H702" s="294">
        <v>11</v>
      </c>
      <c r="I702" s="294" t="str">
        <f>IFERROR(_xlfn.IFNA(VLOOKUP($D:$D,history!$I:$Y,3,0),VLOOKUP(E:E,history!$H:$Y,4,0)),"--")</f>
        <v>V</v>
      </c>
      <c r="J702" s="282" t="s">
        <v>9868</v>
      </c>
      <c r="K702" s="282" t="str">
        <f t="shared" si="140"/>
        <v/>
      </c>
      <c r="L702" s="312">
        <f t="shared" si="137"/>
        <v>10703.88</v>
      </c>
      <c r="M702" s="312">
        <f t="shared" si="138"/>
        <v>16218</v>
      </c>
      <c r="N702" s="297" t="str">
        <f>_xlfn.IFNA(VLOOKUP($E:$E,'1'!$A:$E,3,0),"")</f>
        <v/>
      </c>
      <c r="O702" s="297">
        <f>_xlfn.IFNA(VLOOKUP($E:$E,'2'!$A:$E,3,0),"")</f>
        <v>9296.3988919667609</v>
      </c>
      <c r="P702" s="297" t="str">
        <f>_xlfn.IFNA(VLOOKUP($E:$E,'3'!$A:$D,3,0),"")</f>
        <v/>
      </c>
      <c r="Q702" s="297" t="str">
        <f>_xlfn.IFNA(VLOOKUP($E:$E,'4'!$A:$F,3,0),"")</f>
        <v/>
      </c>
      <c r="R702" s="297" t="str">
        <f>_xlfn.IFNA(VLOOKUP($E:$E,'5'!$A:$F,3,0),"")</f>
        <v/>
      </c>
      <c r="S702" s="297" t="str">
        <f>_xlfn.IFNA(VLOOKUP($E:$E,'6'!$A:$F,3,0),"")</f>
        <v/>
      </c>
      <c r="T702" s="313">
        <v>1</v>
      </c>
      <c r="U702" s="313">
        <v>1</v>
      </c>
      <c r="V702" s="313">
        <v>1</v>
      </c>
      <c r="W702" s="314">
        <v>9.6999999999999993</v>
      </c>
      <c r="X702" s="315">
        <v>5.8098360699999997E-2</v>
      </c>
      <c r="Y702" s="749">
        <v>14650</v>
      </c>
      <c r="Z702" s="282"/>
      <c r="AA702" s="316" t="s">
        <v>10392</v>
      </c>
      <c r="AB702" s="282" t="s">
        <v>9163</v>
      </c>
      <c r="AC702" s="317" t="s">
        <v>2105</v>
      </c>
      <c r="AD702" s="318" t="s">
        <v>515</v>
      </c>
      <c r="AE702" s="319" t="s">
        <v>11326</v>
      </c>
      <c r="AF702" s="319" t="s">
        <v>11328</v>
      </c>
      <c r="AG702" s="320">
        <v>214.01</v>
      </c>
      <c r="AH702" s="321">
        <f t="shared" si="139"/>
        <v>0</v>
      </c>
      <c r="AI702" s="287">
        <f>_xlfn.IFNA(VLOOKUP(AD:AD,грп!B:C,2,0),0)</f>
        <v>1</v>
      </c>
      <c r="AJ702" s="607">
        <v>0</v>
      </c>
      <c r="AK702" s="672">
        <f t="shared" si="136"/>
        <v>0</v>
      </c>
      <c r="AL702" s="174"/>
    </row>
    <row r="703" spans="1:38" s="4" customFormat="1" ht="12" customHeight="1" outlineLevel="1" x14ac:dyDescent="0.35">
      <c r="A703" s="307" t="s">
        <v>10402</v>
      </c>
      <c r="B703" s="308" t="s">
        <v>6492</v>
      </c>
      <c r="C703" s="309"/>
      <c r="D703" s="310" t="s">
        <v>4996</v>
      </c>
      <c r="E703" s="322" t="s">
        <v>4693</v>
      </c>
      <c r="F703" s="293"/>
      <c r="G703" s="293"/>
      <c r="H703" s="294">
        <v>7</v>
      </c>
      <c r="I703" s="294" t="str">
        <f>IFERROR(_xlfn.IFNA(VLOOKUP($D:$D,history!$I:$Y,3,0),VLOOKUP(E:E,history!$H:$Y,4,0)),"--")</f>
        <v>--</v>
      </c>
      <c r="J703" s="282" t="s">
        <v>9869</v>
      </c>
      <c r="K703" s="282" t="str">
        <f t="shared" si="140"/>
        <v/>
      </c>
      <c r="L703" s="312">
        <f t="shared" si="137"/>
        <v>13284.2</v>
      </c>
      <c r="M703" s="312">
        <f t="shared" si="138"/>
        <v>20127.57</v>
      </c>
      <c r="N703" s="297" t="str">
        <f>_xlfn.IFNA(VLOOKUP($E:$E,'1'!$A:$E,3,0),"")</f>
        <v/>
      </c>
      <c r="O703" s="297">
        <f>_xlfn.IFNA(VLOOKUP($E:$E,'2'!$A:$E,3,0),"")</f>
        <v>12786.703601108034</v>
      </c>
      <c r="P703" s="297" t="str">
        <f>_xlfn.IFNA(VLOOKUP($E:$E,'3'!$A:$D,3,0),"")</f>
        <v/>
      </c>
      <c r="Q703" s="297" t="str">
        <f>_xlfn.IFNA(VLOOKUP($E:$E,'4'!$A:$F,3,0),"")</f>
        <v/>
      </c>
      <c r="R703" s="297" t="str">
        <f>_xlfn.IFNA(VLOOKUP($E:$E,'5'!$A:$F,3,0),"")</f>
        <v/>
      </c>
      <c r="S703" s="297" t="str">
        <f>_xlfn.IFNA(VLOOKUP($E:$E,'6'!$A:$F,3,0),"")</f>
        <v/>
      </c>
      <c r="T703" s="313">
        <v>1</v>
      </c>
      <c r="U703" s="313">
        <v>1</v>
      </c>
      <c r="V703" s="313">
        <v>1</v>
      </c>
      <c r="W703" s="314">
        <v>10.25</v>
      </c>
      <c r="X703" s="315">
        <v>5.66065574E-2</v>
      </c>
      <c r="Y703" s="749">
        <v>18150</v>
      </c>
      <c r="Z703" s="282"/>
      <c r="AA703" s="316" t="s">
        <v>10392</v>
      </c>
      <c r="AB703" s="282" t="s">
        <v>9163</v>
      </c>
      <c r="AC703" s="317" t="s">
        <v>2105</v>
      </c>
      <c r="AD703" s="318" t="s">
        <v>515</v>
      </c>
      <c r="AE703" s="319" t="s">
        <v>11326</v>
      </c>
      <c r="AF703" s="319" t="s">
        <v>11328</v>
      </c>
      <c r="AG703" s="320">
        <v>265.60000000000002</v>
      </c>
      <c r="AH703" s="321">
        <f t="shared" si="139"/>
        <v>0</v>
      </c>
      <c r="AI703" s="287">
        <f>_xlfn.IFNA(VLOOKUP(AD:AD,грп!B:C,2,0),0)</f>
        <v>1</v>
      </c>
      <c r="AJ703" s="607">
        <v>0</v>
      </c>
      <c r="AK703" s="672">
        <f t="shared" si="136"/>
        <v>0</v>
      </c>
      <c r="AL703" s="174"/>
    </row>
    <row r="704" spans="1:38" s="4" customFormat="1" ht="12" customHeight="1" outlineLevel="1" x14ac:dyDescent="0.35">
      <c r="A704" s="307" t="s">
        <v>339</v>
      </c>
      <c r="B704" s="308" t="s">
        <v>6495</v>
      </c>
      <c r="C704" s="309"/>
      <c r="D704" s="310" t="s">
        <v>10639</v>
      </c>
      <c r="E704" s="322" t="s">
        <v>1789</v>
      </c>
      <c r="F704" s="293"/>
      <c r="G704" s="293"/>
      <c r="H704" s="294"/>
      <c r="I704" s="294" t="str">
        <f>IFERROR(_xlfn.IFNA(VLOOKUP($D:$D,history!$I:$Y,3,0),VLOOKUP(E:E,history!$H:$Y,4,0)),"--")</f>
        <v>--</v>
      </c>
      <c r="J704" s="282" t="s">
        <v>5946</v>
      </c>
      <c r="K704" s="282" t="str">
        <f t="shared" si="140"/>
        <v/>
      </c>
      <c r="L704" s="312">
        <f t="shared" si="137"/>
        <v>1449.93</v>
      </c>
      <c r="M704" s="312">
        <f t="shared" si="138"/>
        <v>2196.87</v>
      </c>
      <c r="N704" s="297" t="str">
        <f>_xlfn.IFNA(VLOOKUP($E:$E,'1'!$A:$E,3,0),"")</f>
        <v/>
      </c>
      <c r="O704" s="297" t="str">
        <f>_xlfn.IFNA(VLOOKUP($E:$E,'2'!$A:$E,3,0),"")</f>
        <v/>
      </c>
      <c r="P704" s="297" t="str">
        <f>_xlfn.IFNA(VLOOKUP($E:$E,'3'!$A:$D,3,0),"")</f>
        <v/>
      </c>
      <c r="Q704" s="297" t="str">
        <f>_xlfn.IFNA(VLOOKUP($E:$E,'4'!$A:$F,3,0),"")</f>
        <v/>
      </c>
      <c r="R704" s="297" t="str">
        <f>_xlfn.IFNA(VLOOKUP($E:$E,'5'!$A:$F,3,0),"")</f>
        <v/>
      </c>
      <c r="S704" s="297" t="str">
        <f>_xlfn.IFNA(VLOOKUP($E:$E,'6'!$A:$F,3,0),"")</f>
        <v/>
      </c>
      <c r="T704" s="313">
        <v>1</v>
      </c>
      <c r="U704" s="313">
        <v>1</v>
      </c>
      <c r="V704" s="313">
        <v>1</v>
      </c>
      <c r="W704" s="314">
        <v>2.2999999999999998</v>
      </c>
      <c r="X704" s="315">
        <v>9.9000000000000008E-3</v>
      </c>
      <c r="Y704" s="749">
        <v>1980</v>
      </c>
      <c r="Z704" s="282"/>
      <c r="AA704" s="316" t="s">
        <v>10388</v>
      </c>
      <c r="AB704" s="282" t="s">
        <v>9163</v>
      </c>
      <c r="AC704" s="317" t="s">
        <v>2081</v>
      </c>
      <c r="AD704" s="318" t="s">
        <v>11331</v>
      </c>
      <c r="AE704" s="319">
        <v>0</v>
      </c>
      <c r="AF704" s="319" t="s">
        <v>11282</v>
      </c>
      <c r="AG704" s="320">
        <v>27.54</v>
      </c>
      <c r="AH704" s="321">
        <f t="shared" si="139"/>
        <v>0</v>
      </c>
      <c r="AI704" s="287">
        <f>_xlfn.IFNA(VLOOKUP(AD:AD,грп!B:C,2,0),0)</f>
        <v>0</v>
      </c>
      <c r="AJ704" s="607">
        <v>0</v>
      </c>
      <c r="AK704" s="672">
        <f t="shared" si="136"/>
        <v>0</v>
      </c>
      <c r="AL704" s="174"/>
    </row>
    <row r="705" spans="1:38" s="4" customFormat="1" ht="12" customHeight="1" outlineLevel="1" x14ac:dyDescent="0.35">
      <c r="A705" s="307" t="s">
        <v>339</v>
      </c>
      <c r="B705" s="308" t="s">
        <v>6496</v>
      </c>
      <c r="C705" s="309"/>
      <c r="D705" s="310" t="s">
        <v>10640</v>
      </c>
      <c r="E705" s="322" t="s">
        <v>1790</v>
      </c>
      <c r="F705" s="293"/>
      <c r="G705" s="293"/>
      <c r="H705" s="294">
        <v>1</v>
      </c>
      <c r="I705" s="294" t="str">
        <f>IFERROR(_xlfn.IFNA(VLOOKUP($D:$D,history!$I:$Y,3,0),VLOOKUP(E:E,history!$H:$Y,4,0)),"--")</f>
        <v>--</v>
      </c>
      <c r="J705" s="282" t="s">
        <v>9868</v>
      </c>
      <c r="K705" s="282" t="str">
        <f t="shared" si="140"/>
        <v/>
      </c>
      <c r="L705" s="312">
        <f t="shared" si="137"/>
        <v>1888.49</v>
      </c>
      <c r="M705" s="312">
        <f t="shared" si="138"/>
        <v>2861.35</v>
      </c>
      <c r="N705" s="297" t="str">
        <f>_xlfn.IFNA(VLOOKUP($E:$E,'1'!$A:$E,3,0),"")</f>
        <v/>
      </c>
      <c r="O705" s="297" t="str">
        <f>_xlfn.IFNA(VLOOKUP($E:$E,'2'!$A:$E,3,0),"")</f>
        <v/>
      </c>
      <c r="P705" s="297" t="str">
        <f>_xlfn.IFNA(VLOOKUP($E:$E,'3'!$A:$D,3,0),"")</f>
        <v/>
      </c>
      <c r="Q705" s="297" t="str">
        <f>_xlfn.IFNA(VLOOKUP($E:$E,'4'!$A:$F,3,0),"")</f>
        <v/>
      </c>
      <c r="R705" s="297" t="str">
        <f>_xlfn.IFNA(VLOOKUP($E:$E,'5'!$A:$F,3,0),"")</f>
        <v/>
      </c>
      <c r="S705" s="297" t="str">
        <f>_xlfn.IFNA(VLOOKUP($E:$E,'6'!$A:$F,3,0),"")</f>
        <v/>
      </c>
      <c r="T705" s="313">
        <v>1</v>
      </c>
      <c r="U705" s="313">
        <v>1</v>
      </c>
      <c r="V705" s="313">
        <v>1</v>
      </c>
      <c r="W705" s="314">
        <v>2.98</v>
      </c>
      <c r="X705" s="315">
        <v>2.1000000000000001E-2</v>
      </c>
      <c r="Y705" s="749">
        <v>2580</v>
      </c>
      <c r="Z705" s="282"/>
      <c r="AA705" s="316" t="s">
        <v>10388</v>
      </c>
      <c r="AB705" s="282" t="s">
        <v>9163</v>
      </c>
      <c r="AC705" s="317" t="s">
        <v>2081</v>
      </c>
      <c r="AD705" s="318" t="s">
        <v>11331</v>
      </c>
      <c r="AE705" s="319">
        <v>0</v>
      </c>
      <c r="AF705" s="319" t="s">
        <v>11294</v>
      </c>
      <c r="AG705" s="320">
        <v>35.869999999999997</v>
      </c>
      <c r="AH705" s="321">
        <f t="shared" si="139"/>
        <v>0</v>
      </c>
      <c r="AI705" s="287">
        <f>_xlfn.IFNA(VLOOKUP(AD:AD,грп!B:C,2,0),0)</f>
        <v>0</v>
      </c>
      <c r="AJ705" s="607">
        <v>12</v>
      </c>
      <c r="AK705" s="672">
        <f t="shared" si="136"/>
        <v>0</v>
      </c>
      <c r="AL705" s="174"/>
    </row>
    <row r="706" spans="1:38" s="4" customFormat="1" ht="12" customHeight="1" outlineLevel="1" x14ac:dyDescent="0.35">
      <c r="A706" s="307" t="s">
        <v>339</v>
      </c>
      <c r="B706" s="308" t="s">
        <v>6497</v>
      </c>
      <c r="C706" s="309"/>
      <c r="D706" s="310" t="s">
        <v>10641</v>
      </c>
      <c r="E706" s="322" t="s">
        <v>1791</v>
      </c>
      <c r="F706" s="293"/>
      <c r="G706" s="293"/>
      <c r="H706" s="294">
        <v>1</v>
      </c>
      <c r="I706" s="294" t="str">
        <f>IFERROR(_xlfn.IFNA(VLOOKUP($D:$D,history!$I:$Y,3,0),VLOOKUP(E:E,history!$H:$Y,4,0)),"--")</f>
        <v>--</v>
      </c>
      <c r="J706" s="282" t="s">
        <v>5946</v>
      </c>
      <c r="K706" s="282" t="str">
        <f t="shared" si="140"/>
        <v/>
      </c>
      <c r="L706" s="312">
        <f t="shared" si="137"/>
        <v>2263.87</v>
      </c>
      <c r="M706" s="312">
        <f t="shared" si="138"/>
        <v>3430.11</v>
      </c>
      <c r="N706" s="297" t="str">
        <f>_xlfn.IFNA(VLOOKUP($E:$E,'1'!$A:$E,3,0),"")</f>
        <v/>
      </c>
      <c r="O706" s="297" t="str">
        <f>_xlfn.IFNA(VLOOKUP($E:$E,'2'!$A:$E,3,0),"")</f>
        <v/>
      </c>
      <c r="P706" s="297" t="str">
        <f>_xlfn.IFNA(VLOOKUP($E:$E,'3'!$A:$D,3,0),"")</f>
        <v/>
      </c>
      <c r="Q706" s="297" t="str">
        <f>_xlfn.IFNA(VLOOKUP($E:$E,'4'!$A:$F,3,0),"")</f>
        <v/>
      </c>
      <c r="R706" s="297" t="str">
        <f>_xlfn.IFNA(VLOOKUP($E:$E,'5'!$A:$F,3,0),"")</f>
        <v/>
      </c>
      <c r="S706" s="297" t="str">
        <f>_xlfn.IFNA(VLOOKUP($E:$E,'6'!$A:$F,3,0),"")</f>
        <v/>
      </c>
      <c r="T706" s="313">
        <v>1</v>
      </c>
      <c r="U706" s="313">
        <v>1</v>
      </c>
      <c r="V706" s="313">
        <v>1</v>
      </c>
      <c r="W706" s="314">
        <v>3.94</v>
      </c>
      <c r="X706" s="315">
        <v>3.6200000000000003E-2</v>
      </c>
      <c r="Y706" s="749">
        <v>3090</v>
      </c>
      <c r="Z706" s="282"/>
      <c r="AA706" s="316" t="s">
        <v>10388</v>
      </c>
      <c r="AB706" s="282" t="s">
        <v>9163</v>
      </c>
      <c r="AC706" s="317" t="s">
        <v>2081</v>
      </c>
      <c r="AD706" s="318" t="s">
        <v>11331</v>
      </c>
      <c r="AE706" s="319">
        <v>0</v>
      </c>
      <c r="AF706" s="319" t="s">
        <v>11294</v>
      </c>
      <c r="AG706" s="320">
        <v>43</v>
      </c>
      <c r="AH706" s="321">
        <f t="shared" si="139"/>
        <v>0</v>
      </c>
      <c r="AI706" s="287">
        <f>_xlfn.IFNA(VLOOKUP(AD:AD,грп!B:C,2,0),0)</f>
        <v>0</v>
      </c>
      <c r="AJ706" s="607">
        <v>8</v>
      </c>
      <c r="AK706" s="672">
        <f t="shared" si="136"/>
        <v>0</v>
      </c>
      <c r="AL706" s="174"/>
    </row>
    <row r="707" spans="1:38" s="4" customFormat="1" ht="12" customHeight="1" outlineLevel="1" x14ac:dyDescent="0.35">
      <c r="A707" s="307" t="s">
        <v>339</v>
      </c>
      <c r="B707" s="308" t="s">
        <v>6504</v>
      </c>
      <c r="C707" s="330" t="s">
        <v>393</v>
      </c>
      <c r="D707" s="310" t="s">
        <v>10642</v>
      </c>
      <c r="E707" s="322" t="s">
        <v>4302</v>
      </c>
      <c r="F707" s="293"/>
      <c r="G707" s="293"/>
      <c r="H707" s="294"/>
      <c r="I707" s="294" t="str">
        <f>IFERROR(_xlfn.IFNA(VLOOKUP($D:$D,history!$I:$Y,3,0),VLOOKUP(E:E,history!$H:$Y,4,0)),"--")</f>
        <v>--</v>
      </c>
      <c r="J707" s="282" t="s">
        <v>5946</v>
      </c>
      <c r="K707" s="282" t="str">
        <f t="shared" si="140"/>
        <v/>
      </c>
      <c r="L707" s="312">
        <f t="shared" si="137"/>
        <v>3746.97</v>
      </c>
      <c r="M707" s="312">
        <f t="shared" si="138"/>
        <v>5677.23</v>
      </c>
      <c r="N707" s="297" t="str">
        <f>_xlfn.IFNA(VLOOKUP($E:$E,'1'!$A:$E,3,0),"")</f>
        <v/>
      </c>
      <c r="O707" s="297" t="str">
        <f>_xlfn.IFNA(VLOOKUP($E:$E,'2'!$A:$E,3,0),"")</f>
        <v/>
      </c>
      <c r="P707" s="297" t="str">
        <f>_xlfn.IFNA(VLOOKUP($E:$E,'3'!$A:$D,3,0),"")</f>
        <v/>
      </c>
      <c r="Q707" s="297" t="str">
        <f>_xlfn.IFNA(VLOOKUP($E:$E,'4'!$A:$F,3,0),"")</f>
        <v/>
      </c>
      <c r="R707" s="297" t="str">
        <f>_xlfn.IFNA(VLOOKUP($E:$E,'5'!$A:$F,3,0),"")</f>
        <v/>
      </c>
      <c r="S707" s="297" t="str">
        <f>_xlfn.IFNA(VLOOKUP($E:$E,'6'!$A:$F,3,0),"")</f>
        <v/>
      </c>
      <c r="T707" s="313">
        <v>1</v>
      </c>
      <c r="U707" s="313">
        <v>1</v>
      </c>
      <c r="V707" s="313">
        <v>1</v>
      </c>
      <c r="W707" s="314">
        <v>4.5999999999999996</v>
      </c>
      <c r="X707" s="315">
        <v>3.4020000000000002E-2</v>
      </c>
      <c r="Y707" s="749">
        <v>5110</v>
      </c>
      <c r="Z707" s="282"/>
      <c r="AA707" s="316" t="s">
        <v>393</v>
      </c>
      <c r="AB707" s="282" t="s">
        <v>9163</v>
      </c>
      <c r="AC707" s="317" t="s">
        <v>2081</v>
      </c>
      <c r="AD707" s="318" t="s">
        <v>11331</v>
      </c>
      <c r="AE707" s="319">
        <v>0</v>
      </c>
      <c r="AF707" s="319" t="s">
        <v>11282</v>
      </c>
      <c r="AG707" s="320">
        <v>71.17</v>
      </c>
      <c r="AH707" s="321">
        <f t="shared" si="139"/>
        <v>0</v>
      </c>
      <c r="AI707" s="287">
        <f>_xlfn.IFNA(VLOOKUP(AD:AD,грп!B:C,2,0),0)</f>
        <v>0</v>
      </c>
      <c r="AJ707" s="607">
        <v>0</v>
      </c>
      <c r="AK707" s="672" t="str">
        <f t="shared" si="136"/>
        <v/>
      </c>
      <c r="AL707" s="174"/>
    </row>
    <row r="708" spans="1:38" s="4" customFormat="1" ht="12" customHeight="1" outlineLevel="1" x14ac:dyDescent="0.35">
      <c r="A708" s="307" t="s">
        <v>339</v>
      </c>
      <c r="B708" s="308">
        <v>0</v>
      </c>
      <c r="C708" s="309"/>
      <c r="D708" s="310" t="s">
        <v>4238</v>
      </c>
      <c r="E708" s="322" t="s">
        <v>4239</v>
      </c>
      <c r="F708" s="293"/>
      <c r="G708" s="293"/>
      <c r="H708" s="294">
        <v>3</v>
      </c>
      <c r="I708" s="294" t="str">
        <f>IFERROR(_xlfn.IFNA(VLOOKUP($D:$D,history!$I:$Y,3,0),VLOOKUP(E:E,history!$H:$Y,4,0)),"--")</f>
        <v>--</v>
      </c>
      <c r="J708" s="282" t="s">
        <v>9868</v>
      </c>
      <c r="K708" s="282" t="str">
        <f t="shared" si="140"/>
        <v/>
      </c>
      <c r="L708" s="331">
        <f t="shared" si="137"/>
        <v>1212.75</v>
      </c>
      <c r="M708" s="331">
        <v>1837.5</v>
      </c>
      <c r="N708" s="297" t="str">
        <f>_xlfn.IFNA(VLOOKUP($E:$E,'1'!$A:$E,3,0),"")</f>
        <v/>
      </c>
      <c r="O708" s="297" t="str">
        <f>_xlfn.IFNA(VLOOKUP($E:$E,'2'!$A:$E,3,0),"")</f>
        <v/>
      </c>
      <c r="P708" s="297" t="str">
        <f>_xlfn.IFNA(VLOOKUP($E:$E,'3'!$A:$D,3,0),"")</f>
        <v/>
      </c>
      <c r="Q708" s="297" t="str">
        <f>_xlfn.IFNA(VLOOKUP($E:$E,'4'!$A:$F,3,0),"")</f>
        <v/>
      </c>
      <c r="R708" s="297" t="str">
        <f>_xlfn.IFNA(VLOOKUP($E:$E,'5'!$A:$F,3,0),"")</f>
        <v/>
      </c>
      <c r="S708" s="297" t="str">
        <f>_xlfn.IFNA(VLOOKUP($E:$E,'6'!$A:$F,3,0),"")</f>
        <v/>
      </c>
      <c r="T708" s="313">
        <v>1</v>
      </c>
      <c r="U708" s="313">
        <v>1</v>
      </c>
      <c r="V708" s="313">
        <v>1</v>
      </c>
      <c r="W708" s="314">
        <v>1</v>
      </c>
      <c r="X708" s="315">
        <v>3.8999999999999998E-3</v>
      </c>
      <c r="Y708" s="749">
        <v>1750</v>
      </c>
      <c r="Z708" s="332" t="s">
        <v>5283</v>
      </c>
      <c r="AA708" s="316" t="s">
        <v>393</v>
      </c>
      <c r="AB708" s="282" t="s">
        <v>9163</v>
      </c>
      <c r="AC708" s="317" t="s">
        <v>2081</v>
      </c>
      <c r="AD708" s="318" t="s">
        <v>11331</v>
      </c>
      <c r="AE708" s="319">
        <v>0</v>
      </c>
      <c r="AF708" s="319" t="s">
        <v>11282</v>
      </c>
      <c r="AG708" s="320">
        <v>30.84</v>
      </c>
      <c r="AH708" s="321">
        <f t="shared" si="139"/>
        <v>0</v>
      </c>
      <c r="AI708" s="287">
        <f>_xlfn.IFNA(VLOOKUP(AD:AD,грп!B:C,2,0),0)</f>
        <v>0</v>
      </c>
      <c r="AJ708" s="607">
        <v>12</v>
      </c>
      <c r="AK708" s="672">
        <f t="shared" si="136"/>
        <v>0</v>
      </c>
      <c r="AL708" s="174"/>
    </row>
    <row r="709" spans="1:38" s="4" customFormat="1" ht="12" customHeight="1" outlineLevel="1" x14ac:dyDescent="0.35">
      <c r="A709" s="307" t="s">
        <v>339</v>
      </c>
      <c r="B709" s="308">
        <v>0</v>
      </c>
      <c r="C709" s="309" t="s">
        <v>393</v>
      </c>
      <c r="D709" s="310" t="s">
        <v>4233</v>
      </c>
      <c r="E709" s="322" t="s">
        <v>4058</v>
      </c>
      <c r="F709" s="293"/>
      <c r="G709" s="293"/>
      <c r="H709" s="294">
        <v>2</v>
      </c>
      <c r="I709" s="294" t="str">
        <f>IFERROR(_xlfn.IFNA(VLOOKUP($D:$D,history!$I:$Y,3,0),VLOOKUP(E:E,history!$H:$Y,4,0)),"--")</f>
        <v>--</v>
      </c>
      <c r="J709" s="282" t="s">
        <v>9869</v>
      </c>
      <c r="K709" s="282" t="str">
        <f t="shared" si="140"/>
        <v/>
      </c>
      <c r="L709" s="331">
        <f t="shared" si="137"/>
        <v>1379.07</v>
      </c>
      <c r="M709" s="331">
        <v>2089.5</v>
      </c>
      <c r="N709" s="297" t="str">
        <f>_xlfn.IFNA(VLOOKUP($E:$E,'1'!$A:$E,3,0),"")</f>
        <v/>
      </c>
      <c r="O709" s="297" t="str">
        <f>_xlfn.IFNA(VLOOKUP($E:$E,'2'!$A:$E,3,0),"")</f>
        <v/>
      </c>
      <c r="P709" s="297" t="str">
        <f>_xlfn.IFNA(VLOOKUP($E:$E,'3'!$A:$D,3,0),"")</f>
        <v/>
      </c>
      <c r="Q709" s="297" t="str">
        <f>_xlfn.IFNA(VLOOKUP($E:$E,'4'!$A:$F,3,0),"")</f>
        <v/>
      </c>
      <c r="R709" s="297" t="str">
        <f>_xlfn.IFNA(VLOOKUP($E:$E,'5'!$A:$F,3,0),"")</f>
        <v/>
      </c>
      <c r="S709" s="297" t="str">
        <f>_xlfn.IFNA(VLOOKUP($E:$E,'6'!$A:$F,3,0),"")</f>
        <v/>
      </c>
      <c r="T709" s="313">
        <v>1</v>
      </c>
      <c r="U709" s="313">
        <v>1</v>
      </c>
      <c r="V709" s="313">
        <v>1</v>
      </c>
      <c r="W709" s="314">
        <v>2.2400000000000002</v>
      </c>
      <c r="X709" s="315">
        <v>0.01</v>
      </c>
      <c r="Y709" s="749">
        <v>1990</v>
      </c>
      <c r="Z709" s="332" t="s">
        <v>5283</v>
      </c>
      <c r="AA709" s="316" t="s">
        <v>393</v>
      </c>
      <c r="AB709" s="282" t="s">
        <v>9885</v>
      </c>
      <c r="AC709" s="317" t="s">
        <v>2081</v>
      </c>
      <c r="AD709" s="318" t="s">
        <v>11331</v>
      </c>
      <c r="AE709" s="319">
        <v>0</v>
      </c>
      <c r="AF709" s="319" t="s">
        <v>11282</v>
      </c>
      <c r="AG709" s="320">
        <v>28.88</v>
      </c>
      <c r="AH709" s="321">
        <f t="shared" si="139"/>
        <v>0</v>
      </c>
      <c r="AI709" s="287">
        <f>_xlfn.IFNA(VLOOKUP(AD:AD,грп!B:C,2,0),0)</f>
        <v>0</v>
      </c>
      <c r="AJ709" s="607">
        <v>8</v>
      </c>
      <c r="AK709" s="672" t="str">
        <f t="shared" si="136"/>
        <v/>
      </c>
      <c r="AL709" s="174"/>
    </row>
    <row r="710" spans="1:38" s="4" customFormat="1" ht="12" customHeight="1" outlineLevel="1" x14ac:dyDescent="0.35">
      <c r="A710" s="307" t="s">
        <v>339</v>
      </c>
      <c r="B710" s="308" t="s">
        <v>6499</v>
      </c>
      <c r="C710" s="309"/>
      <c r="D710" s="310" t="s">
        <v>10643</v>
      </c>
      <c r="E710" s="322" t="s">
        <v>4766</v>
      </c>
      <c r="F710" s="293"/>
      <c r="G710" s="293"/>
      <c r="H710" s="294">
        <v>1</v>
      </c>
      <c r="I710" s="294" t="str">
        <f>IFERROR(_xlfn.IFNA(VLOOKUP($D:$D,history!$I:$Y,3,0),VLOOKUP(E:E,history!$H:$Y,4,0)),"--")</f>
        <v>--</v>
      </c>
      <c r="J710" s="282" t="s">
        <v>5946</v>
      </c>
      <c r="K710" s="282" t="str">
        <f t="shared" si="140"/>
        <v/>
      </c>
      <c r="L710" s="331">
        <f t="shared" si="137"/>
        <v>2356.1999999999998</v>
      </c>
      <c r="M710" s="331">
        <v>3570</v>
      </c>
      <c r="N710" s="297" t="str">
        <f>_xlfn.IFNA(VLOOKUP($E:$E,'1'!$A:$E,3,0),"")</f>
        <v/>
      </c>
      <c r="O710" s="297" t="str">
        <f>_xlfn.IFNA(VLOOKUP($E:$E,'2'!$A:$E,3,0),"")</f>
        <v/>
      </c>
      <c r="P710" s="297" t="str">
        <f>_xlfn.IFNA(VLOOKUP($E:$E,'3'!$A:$D,3,0),"")</f>
        <v/>
      </c>
      <c r="Q710" s="297" t="str">
        <f>_xlfn.IFNA(VLOOKUP($E:$E,'4'!$A:$F,3,0),"")</f>
        <v/>
      </c>
      <c r="R710" s="297" t="str">
        <f>_xlfn.IFNA(VLOOKUP($E:$E,'5'!$A:$F,3,0),"")</f>
        <v/>
      </c>
      <c r="S710" s="297" t="str">
        <f>_xlfn.IFNA(VLOOKUP($E:$E,'6'!$A:$F,3,0),"")</f>
        <v/>
      </c>
      <c r="T710" s="313">
        <v>1</v>
      </c>
      <c r="U710" s="313">
        <v>1</v>
      </c>
      <c r="V710" s="313">
        <v>1</v>
      </c>
      <c r="W710" s="314">
        <v>1.3</v>
      </c>
      <c r="X710" s="315">
        <v>4.4999999999999999E-4</v>
      </c>
      <c r="Y710" s="749">
        <v>3390</v>
      </c>
      <c r="Z710" s="332" t="s">
        <v>5283</v>
      </c>
      <c r="AA710" s="316" t="s">
        <v>393</v>
      </c>
      <c r="AB710" s="282" t="s">
        <v>9163</v>
      </c>
      <c r="AC710" s="317" t="s">
        <v>2081</v>
      </c>
      <c r="AD710" s="318" t="s">
        <v>11331</v>
      </c>
      <c r="AE710" s="319">
        <v>0</v>
      </c>
      <c r="AF710" s="319" t="s">
        <v>11282</v>
      </c>
      <c r="AG710" s="320">
        <v>52.61</v>
      </c>
      <c r="AH710" s="321">
        <f t="shared" si="139"/>
        <v>0</v>
      </c>
      <c r="AI710" s="287">
        <f>_xlfn.IFNA(VLOOKUP(AD:AD,грп!B:C,2,0),0)</f>
        <v>0</v>
      </c>
      <c r="AJ710" s="607">
        <v>0</v>
      </c>
      <c r="AK710" s="672">
        <f t="shared" si="136"/>
        <v>0</v>
      </c>
      <c r="AL710" s="174"/>
    </row>
    <row r="711" spans="1:38" s="4" customFormat="1" ht="12" customHeight="1" outlineLevel="1" x14ac:dyDescent="0.35">
      <c r="A711" s="307" t="s">
        <v>339</v>
      </c>
      <c r="B711" s="308">
        <v>0</v>
      </c>
      <c r="C711" s="309"/>
      <c r="D711" s="310" t="s">
        <v>4220</v>
      </c>
      <c r="E711" s="322" t="s">
        <v>4053</v>
      </c>
      <c r="F711" s="293"/>
      <c r="G711" s="293"/>
      <c r="H711" s="294">
        <v>2</v>
      </c>
      <c r="I711" s="294" t="str">
        <f>IFERROR(_xlfn.IFNA(VLOOKUP($D:$D,history!$I:$Y,3,0),VLOOKUP(E:E,history!$H:$Y,4,0)),"--")</f>
        <v>--</v>
      </c>
      <c r="J711" s="282" t="s">
        <v>5946</v>
      </c>
      <c r="K711" s="282" t="str">
        <f t="shared" si="140"/>
        <v/>
      </c>
      <c r="L711" s="331">
        <f t="shared" si="137"/>
        <v>1801.8</v>
      </c>
      <c r="M711" s="331">
        <v>2730</v>
      </c>
      <c r="N711" s="297" t="str">
        <f>_xlfn.IFNA(VLOOKUP($E:$E,'1'!$A:$E,3,0),"")</f>
        <v/>
      </c>
      <c r="O711" s="297" t="str">
        <f>_xlfn.IFNA(VLOOKUP($E:$E,'2'!$A:$E,3,0),"")</f>
        <v/>
      </c>
      <c r="P711" s="297" t="str">
        <f>_xlfn.IFNA(VLOOKUP($E:$E,'3'!$A:$D,3,0),"")</f>
        <v/>
      </c>
      <c r="Q711" s="297" t="str">
        <f>_xlfn.IFNA(VLOOKUP($E:$E,'4'!$A:$F,3,0),"")</f>
        <v/>
      </c>
      <c r="R711" s="297" t="str">
        <f>_xlfn.IFNA(VLOOKUP($E:$E,'5'!$A:$F,3,0),"")</f>
        <v/>
      </c>
      <c r="S711" s="297" t="str">
        <f>_xlfn.IFNA(VLOOKUP($E:$E,'6'!$A:$F,3,0),"")</f>
        <v/>
      </c>
      <c r="T711" s="313">
        <v>1</v>
      </c>
      <c r="U711" s="313">
        <v>1</v>
      </c>
      <c r="V711" s="313">
        <v>1</v>
      </c>
      <c r="W711" s="314">
        <v>3.1</v>
      </c>
      <c r="X711" s="315">
        <v>2.3E-2</v>
      </c>
      <c r="Y711" s="749">
        <v>2590</v>
      </c>
      <c r="Z711" s="332" t="s">
        <v>5283</v>
      </c>
      <c r="AA711" s="316" t="s">
        <v>393</v>
      </c>
      <c r="AB711" s="282" t="s">
        <v>9885</v>
      </c>
      <c r="AC711" s="317" t="s">
        <v>2081</v>
      </c>
      <c r="AD711" s="318" t="s">
        <v>11331</v>
      </c>
      <c r="AE711" s="319">
        <v>0</v>
      </c>
      <c r="AF711" s="319" t="s">
        <v>11282</v>
      </c>
      <c r="AG711" s="320">
        <v>41.24</v>
      </c>
      <c r="AH711" s="321">
        <f t="shared" si="139"/>
        <v>0</v>
      </c>
      <c r="AI711" s="287">
        <f>_xlfn.IFNA(VLOOKUP(AD:AD,грп!B:C,2,0),0)</f>
        <v>0</v>
      </c>
      <c r="AJ711" s="607">
        <v>0</v>
      </c>
      <c r="AK711" s="672">
        <f t="shared" si="136"/>
        <v>0</v>
      </c>
      <c r="AL711" s="174"/>
    </row>
    <row r="712" spans="1:38" s="4" customFormat="1" ht="12" customHeight="1" outlineLevel="1" x14ac:dyDescent="0.35">
      <c r="A712" s="307" t="s">
        <v>339</v>
      </c>
      <c r="B712" s="308" t="s">
        <v>6500</v>
      </c>
      <c r="C712" s="309"/>
      <c r="D712" s="310" t="s">
        <v>10644</v>
      </c>
      <c r="E712" s="322" t="s">
        <v>4767</v>
      </c>
      <c r="F712" s="293"/>
      <c r="G712" s="293"/>
      <c r="H712" s="294"/>
      <c r="I712" s="294" t="str">
        <f>IFERROR(_xlfn.IFNA(VLOOKUP($D:$D,history!$I:$Y,3,0),VLOOKUP(E:E,history!$H:$Y,4,0)),"--")</f>
        <v>--</v>
      </c>
      <c r="J712" s="282" t="s">
        <v>5946</v>
      </c>
      <c r="K712" s="282" t="str">
        <f t="shared" si="140"/>
        <v/>
      </c>
      <c r="L712" s="331">
        <f t="shared" si="137"/>
        <v>2772</v>
      </c>
      <c r="M712" s="331">
        <v>4200</v>
      </c>
      <c r="N712" s="297" t="str">
        <f>_xlfn.IFNA(VLOOKUP($E:$E,'1'!$A:$E,3,0),"")</f>
        <v/>
      </c>
      <c r="O712" s="297" t="str">
        <f>_xlfn.IFNA(VLOOKUP($E:$E,'2'!$A:$E,3,0),"")</f>
        <v/>
      </c>
      <c r="P712" s="297" t="str">
        <f>_xlfn.IFNA(VLOOKUP($E:$E,'3'!$A:$D,3,0),"")</f>
        <v/>
      </c>
      <c r="Q712" s="297" t="str">
        <f>_xlfn.IFNA(VLOOKUP($E:$E,'4'!$A:$F,3,0),"")</f>
        <v/>
      </c>
      <c r="R712" s="297" t="str">
        <f>_xlfn.IFNA(VLOOKUP($E:$E,'5'!$A:$F,3,0),"")</f>
        <v/>
      </c>
      <c r="S712" s="297" t="str">
        <f>_xlfn.IFNA(VLOOKUP($E:$E,'6'!$A:$F,3,0),"")</f>
        <v/>
      </c>
      <c r="T712" s="313">
        <v>1</v>
      </c>
      <c r="U712" s="313">
        <v>1</v>
      </c>
      <c r="V712" s="313">
        <v>1</v>
      </c>
      <c r="W712" s="314">
        <v>1.4</v>
      </c>
      <c r="X712" s="315">
        <v>4.0000000000000002E-4</v>
      </c>
      <c r="Y712" s="749">
        <v>3990</v>
      </c>
      <c r="Z712" s="332" t="s">
        <v>5283</v>
      </c>
      <c r="AA712" s="316" t="s">
        <v>393</v>
      </c>
      <c r="AB712" s="282" t="s">
        <v>9163</v>
      </c>
      <c r="AC712" s="317" t="s">
        <v>2081</v>
      </c>
      <c r="AD712" s="318" t="s">
        <v>11331</v>
      </c>
      <c r="AE712" s="319">
        <v>0</v>
      </c>
      <c r="AF712" s="319" t="s">
        <v>11282</v>
      </c>
      <c r="AG712" s="320">
        <v>67.14</v>
      </c>
      <c r="AH712" s="321">
        <f t="shared" si="139"/>
        <v>0</v>
      </c>
      <c r="AI712" s="287">
        <f>_xlfn.IFNA(VLOOKUP(AD:AD,грп!B:C,2,0),0)</f>
        <v>0</v>
      </c>
      <c r="AJ712" s="607">
        <v>0</v>
      </c>
      <c r="AK712" s="672">
        <f t="shared" si="136"/>
        <v>0</v>
      </c>
      <c r="AL712" s="174"/>
    </row>
    <row r="713" spans="1:38" s="4" customFormat="1" ht="12" customHeight="1" outlineLevel="1" x14ac:dyDescent="0.35">
      <c r="A713" s="307" t="s">
        <v>339</v>
      </c>
      <c r="B713" s="308" t="s">
        <v>6501</v>
      </c>
      <c r="C713" s="309"/>
      <c r="D713" s="310" t="s">
        <v>10645</v>
      </c>
      <c r="E713" s="322" t="s">
        <v>4768</v>
      </c>
      <c r="F713" s="293"/>
      <c r="G713" s="293"/>
      <c r="H713" s="294">
        <v>1</v>
      </c>
      <c r="I713" s="294" t="str">
        <f>IFERROR(_xlfn.IFNA(VLOOKUP($D:$D,history!$I:$Y,3,0),VLOOKUP(E:E,history!$H:$Y,4,0)),"--")</f>
        <v>--</v>
      </c>
      <c r="J713" s="282" t="s">
        <v>9869</v>
      </c>
      <c r="K713" s="282" t="str">
        <f t="shared" si="140"/>
        <v/>
      </c>
      <c r="L713" s="331">
        <f t="shared" si="137"/>
        <v>3187.8</v>
      </c>
      <c r="M713" s="331">
        <v>4830</v>
      </c>
      <c r="N713" s="297" t="str">
        <f>_xlfn.IFNA(VLOOKUP($E:$E,'1'!$A:$E,3,0),"")</f>
        <v/>
      </c>
      <c r="O713" s="297" t="str">
        <f>_xlfn.IFNA(VLOOKUP($E:$E,'2'!$A:$E,3,0),"")</f>
        <v/>
      </c>
      <c r="P713" s="297" t="str">
        <f>_xlfn.IFNA(VLOOKUP($E:$E,'3'!$A:$D,3,0),"")</f>
        <v/>
      </c>
      <c r="Q713" s="297" t="str">
        <f>_xlfn.IFNA(VLOOKUP($E:$E,'4'!$A:$F,3,0),"")</f>
        <v/>
      </c>
      <c r="R713" s="297" t="str">
        <f>_xlfn.IFNA(VLOOKUP($E:$E,'5'!$A:$F,3,0),"")</f>
        <v/>
      </c>
      <c r="S713" s="297" t="str">
        <f>_xlfn.IFNA(VLOOKUP($E:$E,'6'!$A:$F,3,0),"")</f>
        <v/>
      </c>
      <c r="T713" s="313">
        <v>1</v>
      </c>
      <c r="U713" s="313">
        <v>1</v>
      </c>
      <c r="V713" s="313">
        <v>1</v>
      </c>
      <c r="W713" s="314">
        <v>7.8</v>
      </c>
      <c r="X713" s="315">
        <v>2.5919999999999999E-2</v>
      </c>
      <c r="Y713" s="749">
        <v>4590</v>
      </c>
      <c r="Z713" s="332" t="s">
        <v>5283</v>
      </c>
      <c r="AA713" s="316" t="s">
        <v>393</v>
      </c>
      <c r="AB713" s="282" t="s">
        <v>9163</v>
      </c>
      <c r="AC713" s="317" t="s">
        <v>2081</v>
      </c>
      <c r="AD713" s="318" t="s">
        <v>11331</v>
      </c>
      <c r="AE713" s="319">
        <v>0</v>
      </c>
      <c r="AF713" s="319" t="s">
        <v>11282</v>
      </c>
      <c r="AG713" s="320">
        <v>72.680000000000007</v>
      </c>
      <c r="AH713" s="321">
        <f t="shared" si="139"/>
        <v>0</v>
      </c>
      <c r="AI713" s="287">
        <f>_xlfn.IFNA(VLOOKUP(AD:AD,грп!B:C,2,0),0)</f>
        <v>0</v>
      </c>
      <c r="AJ713" s="607">
        <v>3</v>
      </c>
      <c r="AK713" s="672">
        <f t="shared" si="136"/>
        <v>0</v>
      </c>
      <c r="AL713" s="174"/>
    </row>
    <row r="714" spans="1:38" s="4" customFormat="1" ht="12" customHeight="1" outlineLevel="1" x14ac:dyDescent="0.35">
      <c r="A714" s="307" t="s">
        <v>339</v>
      </c>
      <c r="B714" s="308">
        <v>0</v>
      </c>
      <c r="C714" s="309"/>
      <c r="D714" s="310" t="s">
        <v>4221</v>
      </c>
      <c r="E714" s="322" t="s">
        <v>4054</v>
      </c>
      <c r="F714" s="293"/>
      <c r="G714" s="293"/>
      <c r="H714" s="294">
        <v>1</v>
      </c>
      <c r="I714" s="294" t="str">
        <f>IFERROR(_xlfn.IFNA(VLOOKUP($D:$D,history!$I:$Y,3,0),VLOOKUP(E:E,history!$H:$Y,4,0)),"--")</f>
        <v>--</v>
      </c>
      <c r="J714" s="282" t="s">
        <v>5946</v>
      </c>
      <c r="K714" s="282" t="str">
        <f t="shared" si="140"/>
        <v/>
      </c>
      <c r="L714" s="331">
        <f t="shared" si="137"/>
        <v>2313.9</v>
      </c>
      <c r="M714" s="331">
        <v>3505.91</v>
      </c>
      <c r="N714" s="297" t="str">
        <f>_xlfn.IFNA(VLOOKUP($E:$E,'1'!$A:$E,3,0),"")</f>
        <v/>
      </c>
      <c r="O714" s="297" t="str">
        <f>_xlfn.IFNA(VLOOKUP($E:$E,'2'!$A:$E,3,0),"")</f>
        <v/>
      </c>
      <c r="P714" s="297" t="str">
        <f>_xlfn.IFNA(VLOOKUP($E:$E,'3'!$A:$D,3,0),"")</f>
        <v/>
      </c>
      <c r="Q714" s="297" t="str">
        <f>_xlfn.IFNA(VLOOKUP($E:$E,'4'!$A:$F,3,0),"")</f>
        <v/>
      </c>
      <c r="R714" s="297" t="str">
        <f>_xlfn.IFNA(VLOOKUP($E:$E,'5'!$A:$F,3,0),"")</f>
        <v/>
      </c>
      <c r="S714" s="297" t="str">
        <f>_xlfn.IFNA(VLOOKUP($E:$E,'6'!$A:$F,3,0),"")</f>
        <v/>
      </c>
      <c r="T714" s="313">
        <v>1</v>
      </c>
      <c r="U714" s="313">
        <v>1</v>
      </c>
      <c r="V714" s="313">
        <v>1</v>
      </c>
      <c r="W714" s="314">
        <v>3.9</v>
      </c>
      <c r="X714" s="315">
        <v>3.9E-2</v>
      </c>
      <c r="Y714" s="749">
        <v>3330</v>
      </c>
      <c r="Z714" s="332" t="s">
        <v>5283</v>
      </c>
      <c r="AA714" s="316" t="s">
        <v>393</v>
      </c>
      <c r="AB714" s="282" t="s">
        <v>9885</v>
      </c>
      <c r="AC714" s="317" t="s">
        <v>2081</v>
      </c>
      <c r="AD714" s="318" t="s">
        <v>11331</v>
      </c>
      <c r="AE714" s="319">
        <v>0</v>
      </c>
      <c r="AF714" s="319" t="s">
        <v>11282</v>
      </c>
      <c r="AG714" s="320">
        <v>49.32</v>
      </c>
      <c r="AH714" s="321">
        <f t="shared" si="139"/>
        <v>0</v>
      </c>
      <c r="AI714" s="287">
        <f>_xlfn.IFNA(VLOOKUP(AD:AD,грп!B:C,2,0),0)</f>
        <v>0</v>
      </c>
      <c r="AJ714" s="607">
        <v>0</v>
      </c>
      <c r="AK714" s="672">
        <f t="shared" si="136"/>
        <v>0</v>
      </c>
      <c r="AL714" s="174"/>
    </row>
    <row r="715" spans="1:38" s="4" customFormat="1" ht="12" customHeight="1" outlineLevel="1" x14ac:dyDescent="0.35">
      <c r="A715" s="307" t="s">
        <v>339</v>
      </c>
      <c r="B715" s="308">
        <v>0</v>
      </c>
      <c r="C715" s="309"/>
      <c r="D715" s="310" t="s">
        <v>4222</v>
      </c>
      <c r="E715" s="322" t="s">
        <v>4055</v>
      </c>
      <c r="F715" s="293"/>
      <c r="G715" s="293"/>
      <c r="H715" s="294">
        <v>4</v>
      </c>
      <c r="I715" s="294" t="str">
        <f>IFERROR(_xlfn.IFNA(VLOOKUP($D:$D,history!$I:$Y,3,0),VLOOKUP(E:E,history!$H:$Y,4,0)),"--")</f>
        <v>--</v>
      </c>
      <c r="J715" s="282" t="s">
        <v>9869</v>
      </c>
      <c r="K715" s="282" t="str">
        <f t="shared" si="140"/>
        <v/>
      </c>
      <c r="L715" s="331">
        <f t="shared" si="137"/>
        <v>2425.5</v>
      </c>
      <c r="M715" s="331">
        <v>3675</v>
      </c>
      <c r="N715" s="297" t="str">
        <f>_xlfn.IFNA(VLOOKUP($E:$E,'1'!$A:$E,3,0),"")</f>
        <v/>
      </c>
      <c r="O715" s="297" t="str">
        <f>_xlfn.IFNA(VLOOKUP($E:$E,'2'!$A:$E,3,0),"")</f>
        <v/>
      </c>
      <c r="P715" s="297" t="str">
        <f>_xlfn.IFNA(VLOOKUP($E:$E,'3'!$A:$D,3,0),"")</f>
        <v/>
      </c>
      <c r="Q715" s="297" t="str">
        <f>_xlfn.IFNA(VLOOKUP($E:$E,'4'!$A:$F,3,0),"")</f>
        <v/>
      </c>
      <c r="R715" s="297" t="str">
        <f>_xlfn.IFNA(VLOOKUP($E:$E,'5'!$A:$F,3,0),"")</f>
        <v/>
      </c>
      <c r="S715" s="297" t="str">
        <f>_xlfn.IFNA(VLOOKUP($E:$E,'6'!$A:$F,3,0),"")</f>
        <v/>
      </c>
      <c r="T715" s="313">
        <v>1</v>
      </c>
      <c r="U715" s="313">
        <v>1</v>
      </c>
      <c r="V715" s="313">
        <v>1</v>
      </c>
      <c r="W715" s="314">
        <v>5.4</v>
      </c>
      <c r="X715" s="315">
        <v>0.06</v>
      </c>
      <c r="Y715" s="749">
        <v>3490</v>
      </c>
      <c r="Z715" s="332" t="s">
        <v>5283</v>
      </c>
      <c r="AA715" s="316" t="s">
        <v>393</v>
      </c>
      <c r="AB715" s="282" t="s">
        <v>9163</v>
      </c>
      <c r="AC715" s="317" t="s">
        <v>2081</v>
      </c>
      <c r="AD715" s="318" t="s">
        <v>11331</v>
      </c>
      <c r="AE715" s="319">
        <v>0</v>
      </c>
      <c r="AF715" s="319" t="s">
        <v>11282</v>
      </c>
      <c r="AG715" s="320">
        <v>58.58</v>
      </c>
      <c r="AH715" s="321">
        <f t="shared" si="139"/>
        <v>0</v>
      </c>
      <c r="AI715" s="287">
        <f>_xlfn.IFNA(VLOOKUP(AD:AD,грп!B:C,2,0),0)</f>
        <v>0</v>
      </c>
      <c r="AJ715" s="607">
        <v>4</v>
      </c>
      <c r="AK715" s="672">
        <f t="shared" si="136"/>
        <v>0</v>
      </c>
      <c r="AL715" s="174"/>
    </row>
    <row r="716" spans="1:38" s="4" customFormat="1" ht="12" customHeight="1" outlineLevel="1" x14ac:dyDescent="0.35">
      <c r="A716" s="307" t="s">
        <v>339</v>
      </c>
      <c r="B716" s="308">
        <v>0</v>
      </c>
      <c r="C716" s="309"/>
      <c r="D716" s="310" t="s">
        <v>10646</v>
      </c>
      <c r="E716" s="322" t="s">
        <v>4765</v>
      </c>
      <c r="F716" s="293"/>
      <c r="G716" s="293"/>
      <c r="H716" s="294"/>
      <c r="I716" s="294" t="str">
        <f>IFERROR(_xlfn.IFNA(VLOOKUP($D:$D,history!$I:$Y,3,0),VLOOKUP(E:E,history!$H:$Y,4,0)),"--")</f>
        <v>--</v>
      </c>
      <c r="J716" s="282" t="s">
        <v>5946</v>
      </c>
      <c r="K716" s="282" t="str">
        <f t="shared" si="140"/>
        <v/>
      </c>
      <c r="L716" s="331">
        <f t="shared" si="137"/>
        <v>3118.5</v>
      </c>
      <c r="M716" s="331">
        <v>4725</v>
      </c>
      <c r="N716" s="297" t="str">
        <f>_xlfn.IFNA(VLOOKUP($E:$E,'1'!$A:$E,3,0),"")</f>
        <v/>
      </c>
      <c r="O716" s="297" t="str">
        <f>_xlfn.IFNA(VLOOKUP($E:$E,'2'!$A:$E,3,0),"")</f>
        <v/>
      </c>
      <c r="P716" s="297" t="str">
        <f>_xlfn.IFNA(VLOOKUP($E:$E,'3'!$A:$D,3,0),"")</f>
        <v/>
      </c>
      <c r="Q716" s="297" t="str">
        <f>_xlfn.IFNA(VLOOKUP($E:$E,'4'!$A:$F,3,0),"")</f>
        <v/>
      </c>
      <c r="R716" s="297" t="str">
        <f>_xlfn.IFNA(VLOOKUP($E:$E,'5'!$A:$F,3,0),"")</f>
        <v/>
      </c>
      <c r="S716" s="297" t="str">
        <f>_xlfn.IFNA(VLOOKUP($E:$E,'6'!$A:$F,3,0),"")</f>
        <v/>
      </c>
      <c r="T716" s="313">
        <v>1</v>
      </c>
      <c r="U716" s="313">
        <v>1</v>
      </c>
      <c r="V716" s="313">
        <v>1</v>
      </c>
      <c r="W716" s="314">
        <v>6.5</v>
      </c>
      <c r="X716" s="315">
        <v>8.5999999999999993E-2</v>
      </c>
      <c r="Y716" s="749">
        <v>4490</v>
      </c>
      <c r="Z716" s="332" t="s">
        <v>5283</v>
      </c>
      <c r="AA716" s="316" t="s">
        <v>393</v>
      </c>
      <c r="AB716" s="282" t="s">
        <v>9163</v>
      </c>
      <c r="AC716" s="317" t="s">
        <v>2081</v>
      </c>
      <c r="AD716" s="318" t="s">
        <v>11331</v>
      </c>
      <c r="AE716" s="319">
        <v>0</v>
      </c>
      <c r="AF716" s="319" t="s">
        <v>11282</v>
      </c>
      <c r="AG716" s="320">
        <v>72.680000000000007</v>
      </c>
      <c r="AH716" s="321">
        <f t="shared" si="139"/>
        <v>0</v>
      </c>
      <c r="AI716" s="287">
        <f>_xlfn.IFNA(VLOOKUP(AD:AD,грп!B:C,2,0),0)</f>
        <v>0</v>
      </c>
      <c r="AJ716" s="607">
        <v>0</v>
      </c>
      <c r="AK716" s="672">
        <f t="shared" si="136"/>
        <v>0</v>
      </c>
      <c r="AL716" s="174"/>
    </row>
    <row r="717" spans="1:38" s="4" customFormat="1" ht="12" customHeight="1" outlineLevel="1" x14ac:dyDescent="0.35">
      <c r="A717" s="307" t="s">
        <v>339</v>
      </c>
      <c r="B717" s="308" t="s">
        <v>6493</v>
      </c>
      <c r="C717" s="290" t="s">
        <v>555</v>
      </c>
      <c r="D717" s="310" t="s">
        <v>3174</v>
      </c>
      <c r="E717" s="322" t="s">
        <v>1331</v>
      </c>
      <c r="F717" s="293"/>
      <c r="G717" s="293"/>
      <c r="H717" s="294">
        <v>4</v>
      </c>
      <c r="I717" s="294" t="str">
        <f>IFERROR(_xlfn.IFNA(VLOOKUP($D:$D,history!$I:$Y,3,0),VLOOKUP(E:E,history!$H:$Y,4,0)),"--")</f>
        <v>V</v>
      </c>
      <c r="J717" s="282" t="s">
        <v>9870</v>
      </c>
      <c r="K717" s="282" t="str">
        <f t="shared" si="140"/>
        <v/>
      </c>
      <c r="L717" s="312">
        <f t="shared" si="137"/>
        <v>9251.92</v>
      </c>
      <c r="M717" s="312">
        <f>ROUND(IF($A$3="РЕГИОНЫ",AG717*$AG$3*$AG$1,IF(AI717=0,AG717*$AG$3*$AG$1,AG717*$AG$3*(1-5%)*$AG$1)),2)</f>
        <v>14018.06</v>
      </c>
      <c r="N717" s="297" t="str">
        <f>_xlfn.IFNA(VLOOKUP($E:$E,'1'!$A:$E,3,0),"")</f>
        <v/>
      </c>
      <c r="O717" s="297">
        <f>_xlfn.IFNA(VLOOKUP($E:$E,'2'!$A:$E,3,0),"")</f>
        <v>8132.9639889196678</v>
      </c>
      <c r="P717" s="297" t="str">
        <f>_xlfn.IFNA(VLOOKUP($E:$E,'3'!$A:$D,3,0),"")</f>
        <v/>
      </c>
      <c r="Q717" s="297" t="str">
        <f>_xlfn.IFNA(VLOOKUP($E:$E,'4'!$A:$F,3,0),"")</f>
        <v/>
      </c>
      <c r="R717" s="297" t="str">
        <f>_xlfn.IFNA(VLOOKUP($E:$E,'5'!$A:$F,3,0),"")</f>
        <v/>
      </c>
      <c r="S717" s="297" t="str">
        <f>_xlfn.IFNA(VLOOKUP($E:$E,'6'!$A:$F,3,0),"")</f>
        <v/>
      </c>
      <c r="T717" s="313">
        <v>1</v>
      </c>
      <c r="U717" s="313">
        <v>1</v>
      </c>
      <c r="V717" s="313">
        <v>1</v>
      </c>
      <c r="W717" s="314">
        <v>9.65</v>
      </c>
      <c r="X717" s="315">
        <v>3.5106666699999997E-2</v>
      </c>
      <c r="Y717" s="749">
        <v>12650</v>
      </c>
      <c r="Z717" s="282"/>
      <c r="AA717" s="316" t="s">
        <v>10390</v>
      </c>
      <c r="AB717" s="282" t="s">
        <v>9163</v>
      </c>
      <c r="AC717" s="317" t="s">
        <v>2105</v>
      </c>
      <c r="AD717" s="318" t="s">
        <v>515</v>
      </c>
      <c r="AE717" s="319" t="s">
        <v>11326</v>
      </c>
      <c r="AF717" s="319" t="s">
        <v>11328</v>
      </c>
      <c r="AG717" s="320">
        <v>184.98</v>
      </c>
      <c r="AH717" s="321">
        <f t="shared" si="139"/>
        <v>0</v>
      </c>
      <c r="AI717" s="287">
        <f>_xlfn.IFNA(VLOOKUP(AD:AD,грп!B:C,2,0),0)</f>
        <v>1</v>
      </c>
      <c r="AJ717" s="607">
        <v>0</v>
      </c>
      <c r="AK717" s="672" t="str">
        <f t="shared" si="136"/>
        <v xml:space="preserve"> </v>
      </c>
      <c r="AL717" s="174"/>
    </row>
    <row r="718" spans="1:38" s="4" customFormat="1" ht="12" customHeight="1" outlineLevel="1" x14ac:dyDescent="0.35">
      <c r="A718" s="307" t="s">
        <v>339</v>
      </c>
      <c r="B718" s="308" t="s">
        <v>6498</v>
      </c>
      <c r="C718" s="309"/>
      <c r="D718" s="310" t="s">
        <v>10647</v>
      </c>
      <c r="E718" s="322" t="s">
        <v>4237</v>
      </c>
      <c r="F718" s="293"/>
      <c r="G718" s="293"/>
      <c r="H718" s="294">
        <v>3</v>
      </c>
      <c r="I718" s="294" t="str">
        <f>IFERROR(_xlfn.IFNA(VLOOKUP($D:$D,history!$I:$Y,3,0),VLOOKUP(E:E,history!$H:$Y,4,0)),"--")</f>
        <v>--</v>
      </c>
      <c r="J718" s="282" t="s">
        <v>5946</v>
      </c>
      <c r="K718" s="282" t="str">
        <f t="shared" si="140"/>
        <v/>
      </c>
      <c r="L718" s="331">
        <f t="shared" si="137"/>
        <v>589.04999999999995</v>
      </c>
      <c r="M718" s="331">
        <v>892.5</v>
      </c>
      <c r="N718" s="297" t="str">
        <f>_xlfn.IFNA(VLOOKUP($E:$E,'1'!$A:$E,3,0),"")</f>
        <v/>
      </c>
      <c r="O718" s="297" t="str">
        <f>_xlfn.IFNA(VLOOKUP($E:$E,'2'!$A:$E,3,0),"")</f>
        <v/>
      </c>
      <c r="P718" s="297" t="str">
        <f>_xlfn.IFNA(VLOOKUP($E:$E,'3'!$A:$D,3,0),"")</f>
        <v/>
      </c>
      <c r="Q718" s="297" t="str">
        <f>_xlfn.IFNA(VLOOKUP($E:$E,'4'!$A:$F,3,0),"")</f>
        <v/>
      </c>
      <c r="R718" s="297" t="str">
        <f>_xlfn.IFNA(VLOOKUP($E:$E,'5'!$A:$F,3,0),"")</f>
        <v/>
      </c>
      <c r="S718" s="297" t="str">
        <f>_xlfn.IFNA(VLOOKUP($E:$E,'6'!$A:$F,3,0),"")</f>
        <v/>
      </c>
      <c r="T718" s="313">
        <v>1</v>
      </c>
      <c r="U718" s="313">
        <v>1</v>
      </c>
      <c r="V718" s="313">
        <v>1</v>
      </c>
      <c r="W718" s="314">
        <v>0.71</v>
      </c>
      <c r="X718" s="315">
        <v>7.425E-4</v>
      </c>
      <c r="Y718" s="749">
        <v>850</v>
      </c>
      <c r="Z718" s="332" t="s">
        <v>5283</v>
      </c>
      <c r="AA718" s="316" t="s">
        <v>393</v>
      </c>
      <c r="AB718" s="282" t="s">
        <v>9163</v>
      </c>
      <c r="AC718" s="317" t="s">
        <v>2081</v>
      </c>
      <c r="AD718" s="318" t="s">
        <v>11331</v>
      </c>
      <c r="AE718" s="319">
        <v>0</v>
      </c>
      <c r="AF718" s="319" t="s">
        <v>11282</v>
      </c>
      <c r="AG718" s="320">
        <v>14.74</v>
      </c>
      <c r="AH718" s="321">
        <f t="shared" si="139"/>
        <v>0</v>
      </c>
      <c r="AI718" s="287">
        <f>_xlfn.IFNA(VLOOKUP(AD:AD,грп!B:C,2,0),0)</f>
        <v>0</v>
      </c>
      <c r="AJ718" s="607">
        <v>0</v>
      </c>
      <c r="AK718" s="672">
        <f t="shared" si="136"/>
        <v>0</v>
      </c>
      <c r="AL718" s="174"/>
    </row>
    <row r="719" spans="1:38" s="4" customFormat="1" ht="11.45" customHeight="1" outlineLevel="1" x14ac:dyDescent="0.35">
      <c r="A719" s="307" t="s">
        <v>339</v>
      </c>
      <c r="B719" s="308" t="s">
        <v>6502</v>
      </c>
      <c r="C719" s="309"/>
      <c r="D719" s="310" t="s">
        <v>10648</v>
      </c>
      <c r="E719" s="322" t="s">
        <v>1792</v>
      </c>
      <c r="F719" s="293"/>
      <c r="G719" s="293"/>
      <c r="H719" s="294">
        <v>2</v>
      </c>
      <c r="I719" s="294" t="str">
        <f>IFERROR(_xlfn.IFNA(VLOOKUP($D:$D,history!$I:$Y,3,0),VLOOKUP(E:E,history!$H:$Y,4,0)),"--")</f>
        <v>--</v>
      </c>
      <c r="J719" s="282" t="s">
        <v>9870</v>
      </c>
      <c r="K719" s="282" t="str">
        <f t="shared" si="140"/>
        <v/>
      </c>
      <c r="L719" s="312">
        <f t="shared" si="137"/>
        <v>673.9</v>
      </c>
      <c r="M719" s="312">
        <f>ROUND(IF($A$3="РЕГИОНЫ",AG719*$AG$3*$AG$1,IF(AI719=0,AG719*$AG$3*$AG$1,AG719*$AG$3*(1-5%)*$AG$1)),2)</f>
        <v>1021.06</v>
      </c>
      <c r="N719" s="297" t="str">
        <f>_xlfn.IFNA(VLOOKUP($E:$E,'1'!$A:$E,3,0),"")</f>
        <v/>
      </c>
      <c r="O719" s="297" t="str">
        <f>_xlfn.IFNA(VLOOKUP($E:$E,'2'!$A:$E,3,0),"")</f>
        <v/>
      </c>
      <c r="P719" s="297" t="str">
        <f>_xlfn.IFNA(VLOOKUP($E:$E,'3'!$A:$D,3,0),"")</f>
        <v/>
      </c>
      <c r="Q719" s="297" t="str">
        <f>_xlfn.IFNA(VLOOKUP($E:$E,'4'!$A:$F,3,0),"")</f>
        <v/>
      </c>
      <c r="R719" s="297" t="str">
        <f>_xlfn.IFNA(VLOOKUP($E:$E,'5'!$A:$F,3,0),"")</f>
        <v/>
      </c>
      <c r="S719" s="297" t="str">
        <f>_xlfn.IFNA(VLOOKUP($E:$E,'6'!$A:$F,3,0),"")</f>
        <v/>
      </c>
      <c r="T719" s="313">
        <v>1</v>
      </c>
      <c r="U719" s="313">
        <v>1</v>
      </c>
      <c r="V719" s="313">
        <v>20</v>
      </c>
      <c r="W719" s="314">
        <v>1.026</v>
      </c>
      <c r="X719" s="315">
        <v>1.1999999999999999E-3</v>
      </c>
      <c r="Y719" s="749">
        <v>920</v>
      </c>
      <c r="Z719" s="282"/>
      <c r="AA719" s="316" t="s">
        <v>10390</v>
      </c>
      <c r="AB719" s="282" t="s">
        <v>9163</v>
      </c>
      <c r="AC719" s="317" t="s">
        <v>2081</v>
      </c>
      <c r="AD719" s="318" t="s">
        <v>11331</v>
      </c>
      <c r="AE719" s="319">
        <v>0</v>
      </c>
      <c r="AF719" s="319" t="s">
        <v>11282</v>
      </c>
      <c r="AG719" s="320">
        <v>12.8</v>
      </c>
      <c r="AH719" s="321">
        <f t="shared" si="139"/>
        <v>0</v>
      </c>
      <c r="AI719" s="287">
        <f>_xlfn.IFNA(VLOOKUP(AD:AD,грп!B:C,2,0),0)</f>
        <v>0</v>
      </c>
      <c r="AJ719" s="607">
        <v>35</v>
      </c>
      <c r="AK719" s="672">
        <f t="shared" si="136"/>
        <v>0</v>
      </c>
      <c r="AL719" s="174"/>
    </row>
    <row r="720" spans="1:38" s="4" customFormat="1" ht="11.45" customHeight="1" outlineLevel="1" x14ac:dyDescent="0.35">
      <c r="A720" s="307" t="s">
        <v>339</v>
      </c>
      <c r="B720" s="308">
        <v>0</v>
      </c>
      <c r="C720" s="309"/>
      <c r="D720" s="310" t="s">
        <v>4223</v>
      </c>
      <c r="E720" s="322" t="s">
        <v>4056</v>
      </c>
      <c r="F720" s="293"/>
      <c r="G720" s="293"/>
      <c r="H720" s="294"/>
      <c r="I720" s="294" t="str">
        <f>IFERROR(_xlfn.IFNA(VLOOKUP($D:$D,history!$I:$Y,3,0),VLOOKUP(E:E,history!$H:$Y,4,0)),"--")</f>
        <v>--</v>
      </c>
      <c r="J720" s="282" t="s">
        <v>5946</v>
      </c>
      <c r="K720" s="282" t="str">
        <f t="shared" si="140"/>
        <v/>
      </c>
      <c r="L720" s="331">
        <f t="shared" si="137"/>
        <v>554.4</v>
      </c>
      <c r="M720" s="331">
        <v>840</v>
      </c>
      <c r="N720" s="297" t="str">
        <f>_xlfn.IFNA(VLOOKUP($E:$E,'1'!$A:$E,3,0),"")</f>
        <v/>
      </c>
      <c r="O720" s="297" t="str">
        <f>_xlfn.IFNA(VLOOKUP($E:$E,'2'!$A:$E,3,0),"")</f>
        <v/>
      </c>
      <c r="P720" s="297" t="str">
        <f>_xlfn.IFNA(VLOOKUP($E:$E,'3'!$A:$D,3,0),"")</f>
        <v/>
      </c>
      <c r="Q720" s="297" t="str">
        <f>_xlfn.IFNA(VLOOKUP($E:$E,'4'!$A:$F,3,0),"")</f>
        <v/>
      </c>
      <c r="R720" s="297" t="str">
        <f>_xlfn.IFNA(VLOOKUP($E:$E,'5'!$A:$F,3,0),"")</f>
        <v/>
      </c>
      <c r="S720" s="297" t="str">
        <f>_xlfn.IFNA(VLOOKUP($E:$E,'6'!$A:$F,3,0),"")</f>
        <v/>
      </c>
      <c r="T720" s="313">
        <v>1</v>
      </c>
      <c r="U720" s="313">
        <v>1</v>
      </c>
      <c r="V720" s="313">
        <v>1</v>
      </c>
      <c r="W720" s="314">
        <v>0.8</v>
      </c>
      <c r="X720" s="315">
        <v>8.0000000000000004E-4</v>
      </c>
      <c r="Y720" s="749">
        <v>790</v>
      </c>
      <c r="Z720" s="332" t="s">
        <v>5283</v>
      </c>
      <c r="AA720" s="316" t="s">
        <v>393</v>
      </c>
      <c r="AB720" s="282" t="s">
        <v>9885</v>
      </c>
      <c r="AC720" s="317" t="s">
        <v>2081</v>
      </c>
      <c r="AD720" s="318" t="s">
        <v>11331</v>
      </c>
      <c r="AE720" s="319">
        <v>0</v>
      </c>
      <c r="AF720" s="319" t="s">
        <v>11282</v>
      </c>
      <c r="AG720" s="320">
        <v>12.52</v>
      </c>
      <c r="AH720" s="321">
        <f t="shared" si="139"/>
        <v>0</v>
      </c>
      <c r="AI720" s="287">
        <f>_xlfn.IFNA(VLOOKUP(AD:AD,грп!B:C,2,0),0)</f>
        <v>0</v>
      </c>
      <c r="AJ720" s="607">
        <v>0</v>
      </c>
      <c r="AK720" s="672">
        <f t="shared" si="136"/>
        <v>0</v>
      </c>
      <c r="AL720" s="174"/>
    </row>
    <row r="721" spans="1:38" s="4" customFormat="1" ht="11.45" customHeight="1" outlineLevel="1" x14ac:dyDescent="0.35">
      <c r="A721" s="307" t="s">
        <v>339</v>
      </c>
      <c r="B721" s="308" t="s">
        <v>6503</v>
      </c>
      <c r="C721" s="309"/>
      <c r="D721" s="310" t="s">
        <v>10649</v>
      </c>
      <c r="E721" s="322" t="s">
        <v>1793</v>
      </c>
      <c r="F721" s="293"/>
      <c r="G721" s="293"/>
      <c r="H721" s="294">
        <v>8</v>
      </c>
      <c r="I721" s="294" t="str">
        <f>IFERROR(_xlfn.IFNA(VLOOKUP($D:$D,history!$I:$Y,3,0),VLOOKUP(E:E,history!$H:$Y,4,0)),"--")</f>
        <v>--</v>
      </c>
      <c r="J721" s="282" t="s">
        <v>9870</v>
      </c>
      <c r="K721" s="282" t="str">
        <f t="shared" si="140"/>
        <v/>
      </c>
      <c r="L721" s="312">
        <f t="shared" si="137"/>
        <v>981.89</v>
      </c>
      <c r="M721" s="312">
        <f>ROUND(IF($A$3="РЕГИОНЫ",AG721*$AG$3*$AG$1,IF(AI721=0,AG721*$AG$3*$AG$1,AG721*$AG$3*(1-5%)*$AG$1)),2)</f>
        <v>1487.71</v>
      </c>
      <c r="N721" s="297" t="str">
        <f>_xlfn.IFNA(VLOOKUP($E:$E,'1'!$A:$E,3,0),"")</f>
        <v/>
      </c>
      <c r="O721" s="297" t="str">
        <f>_xlfn.IFNA(VLOOKUP($E:$E,'2'!$A:$E,3,0),"")</f>
        <v/>
      </c>
      <c r="P721" s="297" t="str">
        <f>_xlfn.IFNA(VLOOKUP($E:$E,'3'!$A:$D,3,0),"")</f>
        <v/>
      </c>
      <c r="Q721" s="297" t="str">
        <f>_xlfn.IFNA(VLOOKUP($E:$E,'4'!$A:$F,3,0),"")</f>
        <v/>
      </c>
      <c r="R721" s="297" t="str">
        <f>_xlfn.IFNA(VLOOKUP($E:$E,'5'!$A:$F,3,0),"")</f>
        <v/>
      </c>
      <c r="S721" s="297" t="str">
        <f>_xlfn.IFNA(VLOOKUP($E:$E,'6'!$A:$F,3,0),"")</f>
        <v/>
      </c>
      <c r="T721" s="313">
        <v>1</v>
      </c>
      <c r="U721" s="313">
        <v>1</v>
      </c>
      <c r="V721" s="313">
        <v>20</v>
      </c>
      <c r="W721" s="314">
        <v>1.73</v>
      </c>
      <c r="X721" s="315">
        <v>2.3800000000000002E-3</v>
      </c>
      <c r="Y721" s="749">
        <v>1340</v>
      </c>
      <c r="Z721" s="282"/>
      <c r="AA721" s="316" t="s">
        <v>10390</v>
      </c>
      <c r="AB721" s="282" t="s">
        <v>9163</v>
      </c>
      <c r="AC721" s="317" t="s">
        <v>2081</v>
      </c>
      <c r="AD721" s="318" t="s">
        <v>11331</v>
      </c>
      <c r="AE721" s="319">
        <v>0</v>
      </c>
      <c r="AF721" s="319" t="s">
        <v>11282</v>
      </c>
      <c r="AG721" s="320">
        <v>18.649999999999999</v>
      </c>
      <c r="AH721" s="321">
        <f t="shared" si="139"/>
        <v>0</v>
      </c>
      <c r="AI721" s="287">
        <f>_xlfn.IFNA(VLOOKUP(AD:AD,грп!B:C,2,0),0)</f>
        <v>0</v>
      </c>
      <c r="AJ721" s="607">
        <v>37</v>
      </c>
      <c r="AK721" s="672">
        <f t="shared" si="136"/>
        <v>0</v>
      </c>
      <c r="AL721" s="174"/>
    </row>
    <row r="722" spans="1:38" s="4" customFormat="1" ht="11.45" customHeight="1" outlineLevel="1" x14ac:dyDescent="0.35">
      <c r="A722" s="307" t="s">
        <v>339</v>
      </c>
      <c r="B722" s="308">
        <v>0</v>
      </c>
      <c r="C722" s="309"/>
      <c r="D722" s="310" t="s">
        <v>4224</v>
      </c>
      <c r="E722" s="322" t="s">
        <v>4057</v>
      </c>
      <c r="F722" s="293"/>
      <c r="G722" s="293"/>
      <c r="H722" s="294">
        <v>1</v>
      </c>
      <c r="I722" s="294" t="str">
        <f>IFERROR(_xlfn.IFNA(VLOOKUP($D:$D,history!$I:$Y,3,0),VLOOKUP(E:E,history!$H:$Y,4,0)),"--")</f>
        <v>--</v>
      </c>
      <c r="J722" s="282" t="s">
        <v>5946</v>
      </c>
      <c r="K722" s="282" t="str">
        <f t="shared" si="140"/>
        <v/>
      </c>
      <c r="L722" s="331">
        <f t="shared" si="137"/>
        <v>623.70000000000005</v>
      </c>
      <c r="M722" s="331">
        <v>945</v>
      </c>
      <c r="N722" s="297" t="str">
        <f>_xlfn.IFNA(VLOOKUP($E:$E,'1'!$A:$E,3,0),"")</f>
        <v/>
      </c>
      <c r="O722" s="297" t="str">
        <f>_xlfn.IFNA(VLOOKUP($E:$E,'2'!$A:$E,3,0),"")</f>
        <v/>
      </c>
      <c r="P722" s="297" t="str">
        <f>_xlfn.IFNA(VLOOKUP($E:$E,'3'!$A:$D,3,0),"")</f>
        <v/>
      </c>
      <c r="Q722" s="297" t="str">
        <f>_xlfn.IFNA(VLOOKUP($E:$E,'4'!$A:$F,3,0),"")</f>
        <v/>
      </c>
      <c r="R722" s="297" t="str">
        <f>_xlfn.IFNA(VLOOKUP($E:$E,'5'!$A:$F,3,0),"")</f>
        <v/>
      </c>
      <c r="S722" s="297" t="str">
        <f>_xlfn.IFNA(VLOOKUP($E:$E,'6'!$A:$F,3,0),"")</f>
        <v/>
      </c>
      <c r="T722" s="313">
        <v>1</v>
      </c>
      <c r="U722" s="313">
        <v>1</v>
      </c>
      <c r="V722" s="313">
        <v>1</v>
      </c>
      <c r="W722" s="314">
        <v>1.7</v>
      </c>
      <c r="X722" s="315">
        <v>1.6000000000000001E-3</v>
      </c>
      <c r="Y722" s="749">
        <v>890</v>
      </c>
      <c r="Z722" s="332" t="s">
        <v>5283</v>
      </c>
      <c r="AA722" s="316" t="s">
        <v>393</v>
      </c>
      <c r="AB722" s="282" t="s">
        <v>9885</v>
      </c>
      <c r="AC722" s="317" t="s">
        <v>2081</v>
      </c>
      <c r="AD722" s="318" t="s">
        <v>11331</v>
      </c>
      <c r="AE722" s="319">
        <v>0</v>
      </c>
      <c r="AF722" s="319" t="s">
        <v>11282</v>
      </c>
      <c r="AG722" s="320">
        <v>15.25</v>
      </c>
      <c r="AH722" s="321">
        <f t="shared" si="139"/>
        <v>0</v>
      </c>
      <c r="AI722" s="287">
        <f>_xlfn.IFNA(VLOOKUP(AD:AD,грп!B:C,2,0),0)</f>
        <v>0</v>
      </c>
      <c r="AJ722" s="607">
        <v>0</v>
      </c>
      <c r="AK722" s="672">
        <f t="shared" si="136"/>
        <v>0</v>
      </c>
      <c r="AL722" s="174"/>
    </row>
    <row r="723" spans="1:38" s="4" customFormat="1" ht="11.45" customHeight="1" outlineLevel="1" x14ac:dyDescent="0.35">
      <c r="A723" s="307" t="s">
        <v>339</v>
      </c>
      <c r="B723" s="308" t="s">
        <v>6494</v>
      </c>
      <c r="C723" s="290" t="s">
        <v>555</v>
      </c>
      <c r="D723" s="310" t="s">
        <v>3175</v>
      </c>
      <c r="E723" s="322" t="s">
        <v>1158</v>
      </c>
      <c r="F723" s="293"/>
      <c r="G723" s="293"/>
      <c r="H723" s="294">
        <v>4</v>
      </c>
      <c r="I723" s="294" t="str">
        <f>IFERROR(_xlfn.IFNA(VLOOKUP($D:$D,history!$I:$Y,3,0),VLOOKUP(E:E,history!$H:$Y,4,0)),"--")</f>
        <v>--</v>
      </c>
      <c r="J723" s="282" t="s">
        <v>9868</v>
      </c>
      <c r="K723" s="282" t="str">
        <f t="shared" si="140"/>
        <v/>
      </c>
      <c r="L723" s="312">
        <f t="shared" si="137"/>
        <v>10619.86</v>
      </c>
      <c r="M723" s="312">
        <f>ROUND(IF($A$3="РЕГИОНЫ",AG723*$AG$3*$AG$1,IF(AI723=0,AG723*$AG$3*$AG$1,AG723*$AG$3*(1-5%)*$AG$1)),2)</f>
        <v>16090.69</v>
      </c>
      <c r="N723" s="297" t="str">
        <f>_xlfn.IFNA(VLOOKUP($E:$E,'1'!$A:$E,3,0),"")</f>
        <v/>
      </c>
      <c r="O723" s="297">
        <f>_xlfn.IFNA(VLOOKUP($E:$E,'2'!$A:$E,3,0),"")</f>
        <v>9296.3988919667609</v>
      </c>
      <c r="P723" s="297" t="str">
        <f>_xlfn.IFNA(VLOOKUP($E:$E,'3'!$A:$D,3,0),"")</f>
        <v/>
      </c>
      <c r="Q723" s="297" t="str">
        <f>_xlfn.IFNA(VLOOKUP($E:$E,'4'!$A:$F,3,0),"")</f>
        <v/>
      </c>
      <c r="R723" s="297" t="str">
        <f>_xlfn.IFNA(VLOOKUP($E:$E,'5'!$A:$F,3,0),"")</f>
        <v/>
      </c>
      <c r="S723" s="297" t="str">
        <f>_xlfn.IFNA(VLOOKUP($E:$E,'6'!$A:$F,3,0),"")</f>
        <v/>
      </c>
      <c r="T723" s="313">
        <v>1</v>
      </c>
      <c r="U723" s="313">
        <v>1</v>
      </c>
      <c r="V723" s="313">
        <v>1</v>
      </c>
      <c r="W723" s="314">
        <v>10.52</v>
      </c>
      <c r="X723" s="315">
        <v>6.4100000000000004E-2</v>
      </c>
      <c r="Y723" s="749">
        <v>14490</v>
      </c>
      <c r="Z723" s="282"/>
      <c r="AA723" s="316" t="s">
        <v>10390</v>
      </c>
      <c r="AB723" s="282" t="s">
        <v>9163</v>
      </c>
      <c r="AC723" s="317" t="s">
        <v>2105</v>
      </c>
      <c r="AD723" s="318" t="s">
        <v>515</v>
      </c>
      <c r="AE723" s="319" t="s">
        <v>11326</v>
      </c>
      <c r="AF723" s="319" t="s">
        <v>11328</v>
      </c>
      <c r="AG723" s="320">
        <v>212.33</v>
      </c>
      <c r="AH723" s="321">
        <f t="shared" si="139"/>
        <v>0</v>
      </c>
      <c r="AI723" s="287">
        <f>_xlfn.IFNA(VLOOKUP(AD:AD,грп!B:C,2,0),0)</f>
        <v>1</v>
      </c>
      <c r="AJ723" s="607">
        <v>0</v>
      </c>
      <c r="AK723" s="672" t="str">
        <f t="shared" si="136"/>
        <v xml:space="preserve"> </v>
      </c>
      <c r="AL723" s="174"/>
    </row>
    <row r="724" spans="1:38" s="4" customFormat="1" ht="12.75" customHeight="1" x14ac:dyDescent="0.35">
      <c r="A724" s="288"/>
      <c r="B724" s="289"/>
      <c r="C724" s="290" t="s">
        <v>555</v>
      </c>
      <c r="D724" s="291" t="s">
        <v>9670</v>
      </c>
      <c r="E724" s="292"/>
      <c r="F724" s="293"/>
      <c r="G724" s="293"/>
      <c r="H724" s="294"/>
      <c r="I724" s="294"/>
      <c r="J724" s="282" t="s">
        <v>393</v>
      </c>
      <c r="K724" s="282" t="str">
        <f t="shared" si="140"/>
        <v/>
      </c>
      <c r="L724" s="295"/>
      <c r="M724" s="296"/>
      <c r="N724" s="297"/>
      <c r="O724" s="297"/>
      <c r="P724" s="297"/>
      <c r="Q724" s="297" t="str">
        <f>_xlfn.IFNA(VLOOKUP($E:$E,'4'!$A:$F,3,0),"")</f>
        <v/>
      </c>
      <c r="R724" s="297" t="str">
        <f>_xlfn.IFNA(VLOOKUP($E:$E,'5'!$A:$F,3,0),"")</f>
        <v/>
      </c>
      <c r="S724" s="297"/>
      <c r="T724" s="298"/>
      <c r="U724" s="299"/>
      <c r="V724" s="299"/>
      <c r="W724" s="300"/>
      <c r="X724" s="301"/>
      <c r="Y724" s="749"/>
      <c r="Z724" s="282"/>
      <c r="AA724" s="280"/>
      <c r="AB724" s="280" t="s">
        <v>393</v>
      </c>
      <c r="AC724" s="302"/>
      <c r="AD724" s="303" t="s">
        <v>9670</v>
      </c>
      <c r="AE724" s="280"/>
      <c r="AF724" s="329"/>
      <c r="AG724" s="305"/>
      <c r="AH724" s="306"/>
      <c r="AI724" s="287">
        <f>_xlfn.IFNA(VLOOKUP(AD:AD,грп!B:C,2,0),0)</f>
        <v>0</v>
      </c>
      <c r="AJ724" s="607">
        <v>0</v>
      </c>
      <c r="AK724" s="672" t="str">
        <f t="shared" si="136"/>
        <v xml:space="preserve"> </v>
      </c>
      <c r="AL724" s="174"/>
    </row>
    <row r="725" spans="1:38" s="4" customFormat="1" ht="11.45" customHeight="1" outlineLevel="1" x14ac:dyDescent="0.35">
      <c r="A725" s="307" t="s">
        <v>1897</v>
      </c>
      <c r="B725" s="308" t="s">
        <v>9533</v>
      </c>
      <c r="C725" s="309" t="s">
        <v>21</v>
      </c>
      <c r="D725" s="310" t="s">
        <v>10650</v>
      </c>
      <c r="E725" s="322" t="s">
        <v>9232</v>
      </c>
      <c r="F725" s="293"/>
      <c r="G725" s="293"/>
      <c r="H725" s="294"/>
      <c r="I725" s="294" t="str">
        <f>IFERROR(_xlfn.IFNA(VLOOKUP($D:$D,history!$I:$Y,3,0),VLOOKUP(E:E,history!$H:$Y,4,0)),"--")</f>
        <v>--</v>
      </c>
      <c r="J725" s="282" t="s">
        <v>5946</v>
      </c>
      <c r="K725" s="282" t="str">
        <f t="shared" si="140"/>
        <v/>
      </c>
      <c r="L725" s="312">
        <f>IF($A$3="ИМ",ROUND($Y725*(1-($L$6-$F$4))*(1-$F$3)*(1+$AG$2),2),ROUND($M725*(1-($L$6-$F$4))*(1-$F$3)*(1+$AG$2),2))</f>
        <v>0</v>
      </c>
      <c r="M725" s="312">
        <f>ROUND(IF($A$3="РЕГИОНЫ",AG725*$AG$3*$AG$1,IF(AI725=0,AG725*$AG$3*$AG$1,AG725*$AG$3*(1-5%)*$AG$1)),2)</f>
        <v>0</v>
      </c>
      <c r="N725" s="297" t="str">
        <f>_xlfn.IFNA(VLOOKUP($E:$E,'1'!$A:$E,3,0),"")</f>
        <v/>
      </c>
      <c r="O725" s="297" t="str">
        <f>_xlfn.IFNA(VLOOKUP($E:$E,'2'!$A:$E,3,0),"")</f>
        <v/>
      </c>
      <c r="P725" s="297" t="str">
        <f>_xlfn.IFNA(VLOOKUP($E:$E,'3'!$A:$D,3,0),"")</f>
        <v/>
      </c>
      <c r="Q725" s="297" t="str">
        <f>_xlfn.IFNA(VLOOKUP($E:$E,'4'!$A:$F,3,0),"")</f>
        <v/>
      </c>
      <c r="R725" s="297" t="str">
        <f>_xlfn.IFNA(VLOOKUP($E:$E,'5'!$A:$F,3,0),"")</f>
        <v/>
      </c>
      <c r="S725" s="297" t="str">
        <f>_xlfn.IFNA(VLOOKUP($E:$E,'6'!$A:$F,3,0),"")</f>
        <v/>
      </c>
      <c r="T725" s="313">
        <v>1</v>
      </c>
      <c r="U725" s="313">
        <v>1</v>
      </c>
      <c r="V725" s="313">
        <v>1</v>
      </c>
      <c r="W725" s="314">
        <v>4.5999999999999996</v>
      </c>
      <c r="X725" s="315">
        <v>2.9791999999999999E-2</v>
      </c>
      <c r="Y725" s="749">
        <v>0</v>
      </c>
      <c r="Z725" s="282"/>
      <c r="AA725" s="316" t="s">
        <v>10390</v>
      </c>
      <c r="AB725" s="282" t="s">
        <v>10389</v>
      </c>
      <c r="AC725" s="317" t="s">
        <v>2104</v>
      </c>
      <c r="AD725" s="318" t="s">
        <v>9670</v>
      </c>
      <c r="AE725" s="319">
        <v>0</v>
      </c>
      <c r="AF725" s="319" t="s">
        <v>21</v>
      </c>
      <c r="AG725" s="320">
        <v>0</v>
      </c>
      <c r="AH725" s="321">
        <f>IF($A$3="РЕГИОНЫ",ROUND($AG725*(1-($L$6-$F$4))*(1-$F$3)*(1+$AG$2)*$AG$1,2),0)</f>
        <v>0</v>
      </c>
      <c r="AI725" s="287">
        <f>_xlfn.IFNA(VLOOKUP(AD:AD,грп!B:C,2,0),0)</f>
        <v>0</v>
      </c>
      <c r="AJ725" s="607">
        <v>0</v>
      </c>
      <c r="AK725" s="672" t="str">
        <f t="shared" si="136"/>
        <v>new</v>
      </c>
      <c r="AL725" s="174"/>
    </row>
    <row r="726" spans="1:38" s="4" customFormat="1" ht="11.45" customHeight="1" outlineLevel="1" x14ac:dyDescent="0.35">
      <c r="A726" s="307" t="s">
        <v>1897</v>
      </c>
      <c r="B726" s="308" t="s">
        <v>9534</v>
      </c>
      <c r="C726" s="309" t="s">
        <v>21</v>
      </c>
      <c r="D726" s="310" t="s">
        <v>10651</v>
      </c>
      <c r="E726" s="322" t="s">
        <v>9233</v>
      </c>
      <c r="F726" s="293"/>
      <c r="G726" s="293"/>
      <c r="H726" s="294"/>
      <c r="I726" s="294" t="str">
        <f>IFERROR(_xlfn.IFNA(VLOOKUP($D:$D,history!$I:$Y,3,0),VLOOKUP(E:E,history!$H:$Y,4,0)),"--")</f>
        <v>--</v>
      </c>
      <c r="J726" s="282" t="s">
        <v>5946</v>
      </c>
      <c r="K726" s="282" t="str">
        <f t="shared" si="140"/>
        <v/>
      </c>
      <c r="L726" s="312">
        <f>IF($A$3="ИМ",ROUND($Y726*(1-($L$6-$F$4))*(1-$F$3)*(1+$AG$2),2),ROUND($M726*(1-($L$6-$F$4))*(1-$F$3)*(1+$AG$2),2))</f>
        <v>0</v>
      </c>
      <c r="M726" s="312">
        <f>ROUND(IF($A$3="РЕГИОНЫ",AG726*$AG$3*$AG$1,IF(AI726=0,AG726*$AG$3*$AG$1,AG726*$AG$3*(1-5%)*$AG$1)),2)</f>
        <v>0</v>
      </c>
      <c r="N726" s="297" t="str">
        <f>_xlfn.IFNA(VLOOKUP($E:$E,'1'!$A:$E,3,0),"")</f>
        <v/>
      </c>
      <c r="O726" s="297" t="str">
        <f>_xlfn.IFNA(VLOOKUP($E:$E,'2'!$A:$E,3,0),"")</f>
        <v/>
      </c>
      <c r="P726" s="297" t="str">
        <f>_xlfn.IFNA(VLOOKUP($E:$E,'3'!$A:$D,3,0),"")</f>
        <v/>
      </c>
      <c r="Q726" s="297" t="str">
        <f>_xlfn.IFNA(VLOOKUP($E:$E,'4'!$A:$F,3,0),"")</f>
        <v/>
      </c>
      <c r="R726" s="297" t="str">
        <f>_xlfn.IFNA(VLOOKUP($E:$E,'5'!$A:$F,3,0),"")</f>
        <v/>
      </c>
      <c r="S726" s="297" t="str">
        <f>_xlfn.IFNA(VLOOKUP($E:$E,'6'!$A:$F,3,0),"")</f>
        <v/>
      </c>
      <c r="T726" s="313">
        <v>1</v>
      </c>
      <c r="U726" s="313">
        <v>1</v>
      </c>
      <c r="V726" s="313">
        <v>1</v>
      </c>
      <c r="W726" s="314">
        <v>5.0999999999999996</v>
      </c>
      <c r="X726" s="315">
        <v>5.049E-2</v>
      </c>
      <c r="Y726" s="749">
        <v>0</v>
      </c>
      <c r="Z726" s="282"/>
      <c r="AA726" s="316" t="s">
        <v>10390</v>
      </c>
      <c r="AB726" s="282" t="s">
        <v>10389</v>
      </c>
      <c r="AC726" s="317" t="s">
        <v>2104</v>
      </c>
      <c r="AD726" s="318" t="s">
        <v>9670</v>
      </c>
      <c r="AE726" s="319">
        <v>0</v>
      </c>
      <c r="AF726" s="319" t="s">
        <v>21</v>
      </c>
      <c r="AG726" s="320">
        <v>0</v>
      </c>
      <c r="AH726" s="321">
        <f>IF($A$3="РЕГИОНЫ",ROUND($AG726*(1-($L$6-$F$4))*(1-$F$3)*(1+$AG$2)*$AG$1,2),0)</f>
        <v>0</v>
      </c>
      <c r="AI726" s="287">
        <f>_xlfn.IFNA(VLOOKUP(AD:AD,грп!B:C,2,0),0)</f>
        <v>0</v>
      </c>
      <c r="AJ726" s="607">
        <v>0</v>
      </c>
      <c r="AK726" s="672" t="str">
        <f t="shared" si="136"/>
        <v>new</v>
      </c>
      <c r="AL726" s="174"/>
    </row>
    <row r="727" spans="1:38" s="4" customFormat="1" ht="11.45" customHeight="1" outlineLevel="1" x14ac:dyDescent="0.35">
      <c r="A727" s="307" t="s">
        <v>10402</v>
      </c>
      <c r="B727" s="308" t="s">
        <v>9531</v>
      </c>
      <c r="C727" s="309" t="s">
        <v>21</v>
      </c>
      <c r="D727" s="310" t="s">
        <v>10652</v>
      </c>
      <c r="E727" s="322" t="s">
        <v>9230</v>
      </c>
      <c r="F727" s="293"/>
      <c r="G727" s="293"/>
      <c r="H727" s="294"/>
      <c r="I727" s="294" t="str">
        <f>IFERROR(_xlfn.IFNA(VLOOKUP($D:$D,history!$I:$Y,3,0),VLOOKUP(E:E,history!$H:$Y,4,0)),"--")</f>
        <v>--</v>
      </c>
      <c r="J727" s="282" t="s">
        <v>5946</v>
      </c>
      <c r="K727" s="282" t="str">
        <f t="shared" si="140"/>
        <v/>
      </c>
      <c r="L727" s="312">
        <f>IF($A$3="ИМ",ROUND($Y727*(1-($L$6-$F$4))*(1-$F$3)*(1+$AG$2),2),ROUND($M727*(1-($L$6-$F$4))*(1-$F$3)*(1+$AG$2),2))</f>
        <v>0</v>
      </c>
      <c r="M727" s="312">
        <f>ROUND(IF($A$3="РЕГИОНЫ",AG727*$AG$3*$AG$1,IF(AI727=0,AG727*$AG$3*$AG$1,AG727*$AG$3*(1-5%)*$AG$1)),2)</f>
        <v>0</v>
      </c>
      <c r="N727" s="297" t="str">
        <f>_xlfn.IFNA(VLOOKUP($E:$E,'1'!$A:$E,3,0),"")</f>
        <v/>
      </c>
      <c r="O727" s="297" t="str">
        <f>_xlfn.IFNA(VLOOKUP($E:$E,'2'!$A:$E,3,0),"")</f>
        <v/>
      </c>
      <c r="P727" s="297" t="str">
        <f>_xlfn.IFNA(VLOOKUP($E:$E,'3'!$A:$D,3,0),"")</f>
        <v/>
      </c>
      <c r="Q727" s="297" t="str">
        <f>_xlfn.IFNA(VLOOKUP($E:$E,'4'!$A:$F,3,0),"")</f>
        <v/>
      </c>
      <c r="R727" s="297" t="str">
        <f>_xlfn.IFNA(VLOOKUP($E:$E,'5'!$A:$F,3,0),"")</f>
        <v/>
      </c>
      <c r="S727" s="297" t="str">
        <f>_xlfn.IFNA(VLOOKUP($E:$E,'6'!$A:$F,3,0),"")</f>
        <v/>
      </c>
      <c r="T727" s="313">
        <v>1</v>
      </c>
      <c r="U727" s="313">
        <v>1</v>
      </c>
      <c r="V727" s="313">
        <v>1</v>
      </c>
      <c r="W727" s="314">
        <v>3.7</v>
      </c>
      <c r="X727" s="315">
        <v>3.7151999999999998E-2</v>
      </c>
      <c r="Y727" s="749">
        <v>0</v>
      </c>
      <c r="Z727" s="282"/>
      <c r="AA727" s="316" t="s">
        <v>10390</v>
      </c>
      <c r="AB727" s="282" t="s">
        <v>10389</v>
      </c>
      <c r="AC727" s="317" t="s">
        <v>2104</v>
      </c>
      <c r="AD727" s="318" t="s">
        <v>9670</v>
      </c>
      <c r="AE727" s="319">
        <v>0</v>
      </c>
      <c r="AF727" s="319" t="s">
        <v>21</v>
      </c>
      <c r="AG727" s="320">
        <v>0</v>
      </c>
      <c r="AH727" s="321">
        <f>IF($A$3="РЕГИОНЫ",ROUND($AG727*(1-($L$6-$F$4))*(1-$F$3)*(1+$AG$2)*$AG$1,2),0)</f>
        <v>0</v>
      </c>
      <c r="AI727" s="287">
        <f>_xlfn.IFNA(VLOOKUP(AD:AD,грп!B:C,2,0),0)</f>
        <v>0</v>
      </c>
      <c r="AJ727" s="607">
        <v>0</v>
      </c>
      <c r="AK727" s="672" t="str">
        <f t="shared" si="136"/>
        <v>new</v>
      </c>
      <c r="AL727" s="174"/>
    </row>
    <row r="728" spans="1:38" s="4" customFormat="1" ht="11.45" customHeight="1" outlineLevel="1" x14ac:dyDescent="0.35">
      <c r="A728" s="307" t="s">
        <v>10402</v>
      </c>
      <c r="B728" s="308" t="s">
        <v>9532</v>
      </c>
      <c r="C728" s="309" t="s">
        <v>21</v>
      </c>
      <c r="D728" s="310" t="s">
        <v>10653</v>
      </c>
      <c r="E728" s="322" t="s">
        <v>9231</v>
      </c>
      <c r="F728" s="293"/>
      <c r="G728" s="293"/>
      <c r="H728" s="294"/>
      <c r="I728" s="294" t="str">
        <f>IFERROR(_xlfn.IFNA(VLOOKUP($D:$D,history!$I:$Y,3,0),VLOOKUP(E:E,history!$H:$Y,4,0)),"--")</f>
        <v>--</v>
      </c>
      <c r="J728" s="282" t="s">
        <v>5946</v>
      </c>
      <c r="K728" s="282" t="str">
        <f t="shared" si="140"/>
        <v/>
      </c>
      <c r="L728" s="312">
        <f>IF($A$3="ИМ",ROUND($Y728*(1-($L$6-$F$4))*(1-$F$3)*(1+$AG$2),2),ROUND($M728*(1-($L$6-$F$4))*(1-$F$3)*(1+$AG$2),2))</f>
        <v>0</v>
      </c>
      <c r="M728" s="312">
        <f>ROUND(IF($A$3="РЕГИОНЫ",AG728*$AG$3*$AG$1,IF(AI728=0,AG728*$AG$3*$AG$1,AG728*$AG$3*(1-5%)*$AG$1)),2)</f>
        <v>0</v>
      </c>
      <c r="N728" s="297" t="str">
        <f>_xlfn.IFNA(VLOOKUP($E:$E,'1'!$A:$E,3,0),"")</f>
        <v/>
      </c>
      <c r="O728" s="297" t="str">
        <f>_xlfn.IFNA(VLOOKUP($E:$E,'2'!$A:$E,3,0),"")</f>
        <v/>
      </c>
      <c r="P728" s="297" t="str">
        <f>_xlfn.IFNA(VLOOKUP($E:$E,'3'!$A:$D,3,0),"")</f>
        <v/>
      </c>
      <c r="Q728" s="297" t="str">
        <f>_xlfn.IFNA(VLOOKUP($E:$E,'4'!$A:$F,3,0),"")</f>
        <v/>
      </c>
      <c r="R728" s="297" t="str">
        <f>_xlfn.IFNA(VLOOKUP($E:$E,'5'!$A:$F,3,0),"")</f>
        <v/>
      </c>
      <c r="S728" s="297" t="str">
        <f>_xlfn.IFNA(VLOOKUP($E:$E,'6'!$A:$F,3,0),"")</f>
        <v/>
      </c>
      <c r="T728" s="313">
        <v>1</v>
      </c>
      <c r="U728" s="313">
        <v>1</v>
      </c>
      <c r="V728" s="313">
        <v>1</v>
      </c>
      <c r="W728" s="314">
        <v>4.3899999999999997</v>
      </c>
      <c r="X728" s="315">
        <v>4.6666666699999998E-2</v>
      </c>
      <c r="Y728" s="749">
        <v>0</v>
      </c>
      <c r="Z728" s="282"/>
      <c r="AA728" s="316" t="s">
        <v>10388</v>
      </c>
      <c r="AB728" s="282" t="s">
        <v>10389</v>
      </c>
      <c r="AC728" s="317" t="s">
        <v>2104</v>
      </c>
      <c r="AD728" s="318" t="s">
        <v>9670</v>
      </c>
      <c r="AE728" s="319">
        <v>0</v>
      </c>
      <c r="AF728" s="319" t="s">
        <v>21</v>
      </c>
      <c r="AG728" s="320">
        <v>0</v>
      </c>
      <c r="AH728" s="321">
        <f>IF($A$3="РЕГИОНЫ",ROUND($AG728*(1-($L$6-$F$4))*(1-$F$3)*(1+$AG$2)*$AG$1,2),0)</f>
        <v>0</v>
      </c>
      <c r="AI728" s="287">
        <f>_xlfn.IFNA(VLOOKUP(AD:AD,грп!B:C,2,0),0)</f>
        <v>0</v>
      </c>
      <c r="AJ728" s="607">
        <v>0</v>
      </c>
      <c r="AK728" s="672" t="str">
        <f t="shared" si="136"/>
        <v>new</v>
      </c>
      <c r="AL728" s="174"/>
    </row>
    <row r="729" spans="1:38" s="4" customFormat="1" ht="12.75" customHeight="1" x14ac:dyDescent="0.35">
      <c r="A729" s="288"/>
      <c r="B729" s="289"/>
      <c r="C729" s="290" t="s">
        <v>555</v>
      </c>
      <c r="D729" s="291" t="s">
        <v>536</v>
      </c>
      <c r="E729" s="292"/>
      <c r="F729" s="293"/>
      <c r="G729" s="293"/>
      <c r="H729" s="294"/>
      <c r="I729" s="294"/>
      <c r="J729" s="282" t="s">
        <v>393</v>
      </c>
      <c r="K729" s="282" t="str">
        <f t="shared" si="140"/>
        <v/>
      </c>
      <c r="L729" s="295"/>
      <c r="M729" s="296"/>
      <c r="N729" s="297"/>
      <c r="O729" s="297"/>
      <c r="P729" s="297"/>
      <c r="Q729" s="297" t="str">
        <f>_xlfn.IFNA(VLOOKUP($E:$E,'4'!$A:$F,3,0),"")</f>
        <v/>
      </c>
      <c r="R729" s="297" t="str">
        <f>_xlfn.IFNA(VLOOKUP($E:$E,'5'!$A:$F,3,0),"")</f>
        <v/>
      </c>
      <c r="S729" s="297"/>
      <c r="T729" s="298"/>
      <c r="U729" s="299"/>
      <c r="V729" s="299"/>
      <c r="W729" s="300"/>
      <c r="X729" s="301"/>
      <c r="Y729" s="749"/>
      <c r="Z729" s="282"/>
      <c r="AA729" s="280"/>
      <c r="AB729" s="280" t="s">
        <v>393</v>
      </c>
      <c r="AC729" s="302"/>
      <c r="AD729" s="303" t="s">
        <v>536</v>
      </c>
      <c r="AE729" s="280"/>
      <c r="AF729" s="329"/>
      <c r="AG729" s="305"/>
      <c r="AH729" s="306"/>
      <c r="AI729" s="287">
        <f>_xlfn.IFNA(VLOOKUP(AD:AD,грп!B:C,2,0),0)</f>
        <v>0</v>
      </c>
      <c r="AJ729" s="607">
        <v>0</v>
      </c>
      <c r="AK729" s="672" t="str">
        <f t="shared" si="136"/>
        <v xml:space="preserve"> </v>
      </c>
      <c r="AL729" s="174"/>
    </row>
    <row r="730" spans="1:38" s="4" customFormat="1" ht="11.45" customHeight="1" outlineLevel="1" x14ac:dyDescent="0.35">
      <c r="A730" s="307" t="s">
        <v>1897</v>
      </c>
      <c r="B730" s="308" t="s">
        <v>6379</v>
      </c>
      <c r="C730" s="309" t="s">
        <v>21</v>
      </c>
      <c r="D730" s="310" t="s">
        <v>10654</v>
      </c>
      <c r="E730" s="322" t="s">
        <v>9305</v>
      </c>
      <c r="F730" s="293"/>
      <c r="G730" s="293"/>
      <c r="H730" s="294"/>
      <c r="I730" s="294" t="str">
        <f>IFERROR(_xlfn.IFNA(VLOOKUP($D:$D,history!$I:$Y,3,0),VLOOKUP(E:E,history!$H:$Y,4,0)),"--")</f>
        <v>--</v>
      </c>
      <c r="J730" s="282" t="s">
        <v>5946</v>
      </c>
      <c r="K730" s="282" t="str">
        <f t="shared" si="140"/>
        <v/>
      </c>
      <c r="L730" s="312">
        <f t="shared" ref="L730:L738" si="141">IF($A$3="ИМ",ROUND($Y730*(1-($L$6-$F$4))*(1-$F$3)*(1+$AG$2),2),ROUND($M730*(1-($L$6-$F$4))*(1-$F$3)*(1+$AG$2),2))</f>
        <v>0</v>
      </c>
      <c r="M730" s="312">
        <f t="shared" ref="M730:M738" si="142">ROUND(IF($A$3="РЕГИОНЫ",AG730*$AG$3*$AG$1,IF(AI730=0,AG730*$AG$3*$AG$1,AG730*$AG$3*(1-5%)*$AG$1)),2)</f>
        <v>0</v>
      </c>
      <c r="N730" s="297" t="str">
        <f>_xlfn.IFNA(VLOOKUP($E:$E,'1'!$A:$E,3,0),"")</f>
        <v/>
      </c>
      <c r="O730" s="297" t="str">
        <f>_xlfn.IFNA(VLOOKUP($E:$E,'2'!$A:$E,3,0),"")</f>
        <v/>
      </c>
      <c r="P730" s="297" t="str">
        <f>_xlfn.IFNA(VLOOKUP($E:$E,'3'!$A:$D,3,0),"")</f>
        <v/>
      </c>
      <c r="Q730" s="297" t="str">
        <f>_xlfn.IFNA(VLOOKUP($E:$E,'4'!$A:$F,3,0),"")</f>
        <v/>
      </c>
      <c r="R730" s="297" t="str">
        <f>_xlfn.IFNA(VLOOKUP($E:$E,'5'!$A:$F,3,0),"")</f>
        <v/>
      </c>
      <c r="S730" s="297" t="str">
        <f>_xlfn.IFNA(VLOOKUP($E:$E,'6'!$A:$F,3,0),"")</f>
        <v/>
      </c>
      <c r="T730" s="313">
        <v>1</v>
      </c>
      <c r="U730" s="313">
        <v>1</v>
      </c>
      <c r="V730" s="313">
        <v>2</v>
      </c>
      <c r="W730" s="314">
        <v>6.6</v>
      </c>
      <c r="X730" s="315">
        <v>2.5000000000000001E-2</v>
      </c>
      <c r="Y730" s="749">
        <v>0</v>
      </c>
      <c r="Z730" s="282"/>
      <c r="AA730" s="316" t="s">
        <v>10390</v>
      </c>
      <c r="AB730" s="282" t="s">
        <v>10389</v>
      </c>
      <c r="AC730" s="317" t="s">
        <v>2104</v>
      </c>
      <c r="AD730" s="318" t="s">
        <v>517</v>
      </c>
      <c r="AE730" s="319">
        <v>0</v>
      </c>
      <c r="AF730" s="319" t="s">
        <v>21</v>
      </c>
      <c r="AG730" s="320">
        <v>0</v>
      </c>
      <c r="AH730" s="321">
        <f t="shared" ref="AH730:AH738" si="143">IF($A$3="РЕГИОНЫ",ROUND($AG730*(1-($L$6-$F$4))*(1-$F$3)*(1+$AG$2)*$AG$1,2),0)</f>
        <v>0</v>
      </c>
      <c r="AI730" s="287">
        <f>_xlfn.IFNA(VLOOKUP(AD:AD,грп!B:C,2,0),0)</f>
        <v>0</v>
      </c>
      <c r="AJ730" s="607">
        <v>0</v>
      </c>
      <c r="AK730" s="672" t="str">
        <f t="shared" si="136"/>
        <v>new</v>
      </c>
      <c r="AL730" s="174"/>
    </row>
    <row r="731" spans="1:38" s="4" customFormat="1" ht="11.45" customHeight="1" outlineLevel="1" x14ac:dyDescent="0.35">
      <c r="A731" s="307" t="s">
        <v>1897</v>
      </c>
      <c r="B731" s="308" t="s">
        <v>9570</v>
      </c>
      <c r="C731" s="309" t="s">
        <v>21</v>
      </c>
      <c r="D731" s="310" t="s">
        <v>10655</v>
      </c>
      <c r="E731" s="322" t="s">
        <v>9297</v>
      </c>
      <c r="F731" s="293"/>
      <c r="G731" s="293"/>
      <c r="H731" s="294"/>
      <c r="I731" s="294" t="str">
        <f>IFERROR(_xlfn.IFNA(VLOOKUP($D:$D,history!$I:$Y,3,0),VLOOKUP(E:E,history!$H:$Y,4,0)),"--")</f>
        <v>--</v>
      </c>
      <c r="J731" s="282" t="s">
        <v>5946</v>
      </c>
      <c r="K731" s="282" t="str">
        <f t="shared" ref="K731:K760" si="144" xml:space="preserve">
IF(OR($E731="",$A$3&lt;&gt;"МОСКВА"),"",
IF(AND($AJ731&gt;=1,$AJ731&lt;20),"*",
IF(AND($AJ731&gt;=20,$AJ731&lt;100),"**",
IF(($AJ731&gt;=100),"***","--"))))</f>
        <v/>
      </c>
      <c r="L731" s="312">
        <f t="shared" si="141"/>
        <v>0</v>
      </c>
      <c r="M731" s="312">
        <f t="shared" si="142"/>
        <v>0</v>
      </c>
      <c r="N731" s="297" t="str">
        <f>_xlfn.IFNA(VLOOKUP($E:$E,'1'!$A:$E,3,0),"")</f>
        <v/>
      </c>
      <c r="O731" s="297" t="str">
        <f>_xlfn.IFNA(VLOOKUP($E:$E,'2'!$A:$E,3,0),"")</f>
        <v/>
      </c>
      <c r="P731" s="297" t="str">
        <f>_xlfn.IFNA(VLOOKUP($E:$E,'3'!$A:$D,3,0),"")</f>
        <v/>
      </c>
      <c r="Q731" s="297" t="str">
        <f>_xlfn.IFNA(VLOOKUP($E:$E,'4'!$A:$F,3,0),"")</f>
        <v/>
      </c>
      <c r="R731" s="297" t="str">
        <f>_xlfn.IFNA(VLOOKUP($E:$E,'5'!$A:$F,3,0),"")</f>
        <v/>
      </c>
      <c r="S731" s="297" t="str">
        <f>_xlfn.IFNA(VLOOKUP($E:$E,'6'!$A:$F,3,0),"")</f>
        <v/>
      </c>
      <c r="T731" s="313">
        <v>1</v>
      </c>
      <c r="U731" s="313">
        <v>1</v>
      </c>
      <c r="V731" s="313">
        <v>1</v>
      </c>
      <c r="W731" s="314">
        <v>8.6999999999999993</v>
      </c>
      <c r="X731" s="315">
        <v>8.77E-2</v>
      </c>
      <c r="Y731" s="749">
        <v>0</v>
      </c>
      <c r="Z731" s="282"/>
      <c r="AA731" s="316" t="s">
        <v>10390</v>
      </c>
      <c r="AB731" s="282" t="s">
        <v>10389</v>
      </c>
      <c r="AC731" s="317" t="s">
        <v>2104</v>
      </c>
      <c r="AD731" s="318" t="s">
        <v>536</v>
      </c>
      <c r="AE731" s="319">
        <v>0</v>
      </c>
      <c r="AF731" s="319" t="s">
        <v>21</v>
      </c>
      <c r="AG731" s="320">
        <v>0</v>
      </c>
      <c r="AH731" s="321">
        <f t="shared" si="143"/>
        <v>0</v>
      </c>
      <c r="AI731" s="287">
        <f>_xlfn.IFNA(VLOOKUP(AD:AD,грп!B:C,2,0),0)</f>
        <v>0</v>
      </c>
      <c r="AJ731" s="607">
        <v>0</v>
      </c>
      <c r="AK731" s="672" t="str">
        <f t="shared" si="136"/>
        <v>new</v>
      </c>
      <c r="AL731" s="174"/>
    </row>
    <row r="732" spans="1:38" s="4" customFormat="1" ht="11.45" customHeight="1" outlineLevel="1" x14ac:dyDescent="0.35">
      <c r="A732" s="307" t="s">
        <v>1897</v>
      </c>
      <c r="B732" s="308" t="s">
        <v>9571</v>
      </c>
      <c r="C732" s="309" t="s">
        <v>21</v>
      </c>
      <c r="D732" s="310" t="s">
        <v>10656</v>
      </c>
      <c r="E732" s="322" t="s">
        <v>9298</v>
      </c>
      <c r="F732" s="293"/>
      <c r="G732" s="293"/>
      <c r="H732" s="294"/>
      <c r="I732" s="294" t="str">
        <f>IFERROR(_xlfn.IFNA(VLOOKUP($D:$D,history!$I:$Y,3,0),VLOOKUP(E:E,history!$H:$Y,4,0)),"--")</f>
        <v>--</v>
      </c>
      <c r="J732" s="282" t="s">
        <v>5946</v>
      </c>
      <c r="K732" s="282" t="str">
        <f t="shared" si="144"/>
        <v/>
      </c>
      <c r="L732" s="312">
        <f t="shared" si="141"/>
        <v>0</v>
      </c>
      <c r="M732" s="312">
        <f t="shared" si="142"/>
        <v>0</v>
      </c>
      <c r="N732" s="297" t="str">
        <f>_xlfn.IFNA(VLOOKUP($E:$E,'1'!$A:$E,3,0),"")</f>
        <v/>
      </c>
      <c r="O732" s="297" t="str">
        <f>_xlfn.IFNA(VLOOKUP($E:$E,'2'!$A:$E,3,0),"")</f>
        <v/>
      </c>
      <c r="P732" s="297" t="str">
        <f>_xlfn.IFNA(VLOOKUP($E:$E,'3'!$A:$D,3,0),"")</f>
        <v/>
      </c>
      <c r="Q732" s="297" t="str">
        <f>_xlfn.IFNA(VLOOKUP($E:$E,'4'!$A:$F,3,0),"")</f>
        <v/>
      </c>
      <c r="R732" s="297" t="str">
        <f>_xlfn.IFNA(VLOOKUP($E:$E,'5'!$A:$F,3,0),"")</f>
        <v/>
      </c>
      <c r="S732" s="297" t="str">
        <f>_xlfn.IFNA(VLOOKUP($E:$E,'6'!$A:$F,3,0),"")</f>
        <v/>
      </c>
      <c r="T732" s="313">
        <v>1</v>
      </c>
      <c r="U732" s="313">
        <v>1</v>
      </c>
      <c r="V732" s="313">
        <v>1</v>
      </c>
      <c r="W732" s="314">
        <v>11.5</v>
      </c>
      <c r="X732" s="315">
        <v>0.1009</v>
      </c>
      <c r="Y732" s="749">
        <v>0</v>
      </c>
      <c r="Z732" s="282"/>
      <c r="AA732" s="316" t="s">
        <v>10390</v>
      </c>
      <c r="AB732" s="282" t="s">
        <v>10389</v>
      </c>
      <c r="AC732" s="317" t="s">
        <v>2104</v>
      </c>
      <c r="AD732" s="318" t="s">
        <v>536</v>
      </c>
      <c r="AE732" s="319">
        <v>0</v>
      </c>
      <c r="AF732" s="319" t="s">
        <v>21</v>
      </c>
      <c r="AG732" s="320">
        <v>0</v>
      </c>
      <c r="AH732" s="321">
        <f t="shared" si="143"/>
        <v>0</v>
      </c>
      <c r="AI732" s="287">
        <f>_xlfn.IFNA(VLOOKUP(AD:AD,грп!B:C,2,0),0)</f>
        <v>0</v>
      </c>
      <c r="AJ732" s="607">
        <v>0</v>
      </c>
      <c r="AK732" s="672" t="str">
        <f t="shared" si="136"/>
        <v>new</v>
      </c>
      <c r="AL732" s="174"/>
    </row>
    <row r="733" spans="1:38" s="4" customFormat="1" ht="12" customHeight="1" outlineLevel="1" x14ac:dyDescent="0.35">
      <c r="A733" s="307" t="s">
        <v>10402</v>
      </c>
      <c r="B733" s="308" t="s">
        <v>6505</v>
      </c>
      <c r="C733" s="290" t="s">
        <v>555</v>
      </c>
      <c r="D733" s="310" t="s">
        <v>2906</v>
      </c>
      <c r="E733" s="322" t="s">
        <v>564</v>
      </c>
      <c r="F733" s="293"/>
      <c r="G733" s="293"/>
      <c r="H733" s="294">
        <v>8</v>
      </c>
      <c r="I733" s="294" t="str">
        <f>IFERROR(_xlfn.IFNA(VLOOKUP($D:$D,history!$I:$Y,3,0),VLOOKUP(E:E,history!$H:$Y,4,0)),"--")</f>
        <v>V</v>
      </c>
      <c r="J733" s="282" t="s">
        <v>5946</v>
      </c>
      <c r="K733" s="282" t="str">
        <f t="shared" si="144"/>
        <v/>
      </c>
      <c r="L733" s="312">
        <f t="shared" si="141"/>
        <v>9879.9599999999991</v>
      </c>
      <c r="M733" s="312">
        <f t="shared" si="142"/>
        <v>14969.64</v>
      </c>
      <c r="N733" s="297" t="str">
        <f>_xlfn.IFNA(VLOOKUP($E:$E,'1'!$A:$E,3,0),"")</f>
        <v/>
      </c>
      <c r="O733" s="297">
        <f>_xlfn.IFNA(VLOOKUP($E:$E,'2'!$A:$E,3,0),"")</f>
        <v>9736.288088642661</v>
      </c>
      <c r="P733" s="297" t="str">
        <f>_xlfn.IFNA(VLOOKUP($E:$E,'3'!$A:$D,3,0),"")</f>
        <v/>
      </c>
      <c r="Q733" s="297" t="str">
        <f>_xlfn.IFNA(VLOOKUP($E:$E,'4'!$A:$F,3,0),"")</f>
        <v/>
      </c>
      <c r="R733" s="297" t="str">
        <f>_xlfn.IFNA(VLOOKUP($E:$E,'5'!$A:$F,3,0),"")</f>
        <v/>
      </c>
      <c r="S733" s="297" t="str">
        <f>_xlfn.IFNA(VLOOKUP($E:$E,'6'!$A:$F,3,0),"")</f>
        <v/>
      </c>
      <c r="T733" s="313">
        <v>1</v>
      </c>
      <c r="U733" s="313">
        <v>1</v>
      </c>
      <c r="V733" s="313">
        <v>1</v>
      </c>
      <c r="W733" s="314">
        <v>9.1</v>
      </c>
      <c r="X733" s="315">
        <v>8.9249999999999996E-2</v>
      </c>
      <c r="Y733" s="749">
        <v>14250</v>
      </c>
      <c r="Z733" s="282"/>
      <c r="AA733" s="316" t="s">
        <v>10391</v>
      </c>
      <c r="AB733" s="282" t="s">
        <v>9163</v>
      </c>
      <c r="AC733" s="317" t="s">
        <v>2104</v>
      </c>
      <c r="AD733" s="318" t="s">
        <v>536</v>
      </c>
      <c r="AE733" s="319">
        <v>0</v>
      </c>
      <c r="AF733" s="319" t="s">
        <v>11273</v>
      </c>
      <c r="AG733" s="320">
        <v>187.66</v>
      </c>
      <c r="AH733" s="321">
        <f t="shared" si="143"/>
        <v>0</v>
      </c>
      <c r="AI733" s="287">
        <f>_xlfn.IFNA(VLOOKUP(AD:AD,грп!B:C,2,0),0)</f>
        <v>0</v>
      </c>
      <c r="AJ733" s="607">
        <v>6</v>
      </c>
      <c r="AK733" s="672" t="str">
        <f t="shared" si="136"/>
        <v xml:space="preserve"> </v>
      </c>
      <c r="AL733" s="174"/>
    </row>
    <row r="734" spans="1:38" s="4" customFormat="1" ht="12" customHeight="1" outlineLevel="1" x14ac:dyDescent="0.35">
      <c r="A734" s="307" t="s">
        <v>10402</v>
      </c>
      <c r="B734" s="308" t="s">
        <v>6506</v>
      </c>
      <c r="C734" s="323"/>
      <c r="D734" s="310" t="s">
        <v>3297</v>
      </c>
      <c r="E734" s="292" t="s">
        <v>2688</v>
      </c>
      <c r="F734" s="293"/>
      <c r="G734" s="293"/>
      <c r="H734" s="294"/>
      <c r="I734" s="294" t="str">
        <f>IFERROR(_xlfn.IFNA(VLOOKUP($D:$D,history!$I:$Y,3,0),VLOOKUP(E:E,history!$H:$Y,4,0)),"--")</f>
        <v>V</v>
      </c>
      <c r="J734" s="282" t="s">
        <v>9868</v>
      </c>
      <c r="K734" s="282" t="str">
        <f t="shared" si="144"/>
        <v/>
      </c>
      <c r="L734" s="312">
        <f t="shared" si="141"/>
        <v>9318.2000000000007</v>
      </c>
      <c r="M734" s="312">
        <f t="shared" si="142"/>
        <v>14118.49</v>
      </c>
      <c r="N734" s="297" t="str">
        <f>_xlfn.IFNA(VLOOKUP($E:$E,'1'!$A:$E,3,0),"")</f>
        <v/>
      </c>
      <c r="O734" s="297">
        <f>_xlfn.IFNA(VLOOKUP($E:$E,'2'!$A:$E,3,0),"")</f>
        <v>8518.559556786704</v>
      </c>
      <c r="P734" s="297" t="str">
        <f>_xlfn.IFNA(VLOOKUP($E:$E,'3'!$A:$D,3,0),"")</f>
        <v/>
      </c>
      <c r="Q734" s="297" t="str">
        <f>_xlfn.IFNA(VLOOKUP($E:$E,'4'!$A:$F,3,0),"")</f>
        <v/>
      </c>
      <c r="R734" s="297" t="str">
        <f>_xlfn.IFNA(VLOOKUP($E:$E,'5'!$A:$F,3,0),"")</f>
        <v/>
      </c>
      <c r="S734" s="297" t="str">
        <f>_xlfn.IFNA(VLOOKUP($E:$E,'6'!$A:$F,3,0),"")</f>
        <v/>
      </c>
      <c r="T734" s="313">
        <v>1</v>
      </c>
      <c r="U734" s="313">
        <v>1</v>
      </c>
      <c r="V734" s="313">
        <v>1</v>
      </c>
      <c r="W734" s="314">
        <v>8.27</v>
      </c>
      <c r="X734" s="315">
        <v>6.4470588199999998E-2</v>
      </c>
      <c r="Y734" s="749">
        <v>13450</v>
      </c>
      <c r="Z734" s="282"/>
      <c r="AA734" s="316" t="s">
        <v>10388</v>
      </c>
      <c r="AB734" s="282" t="s">
        <v>9163</v>
      </c>
      <c r="AC734" s="317" t="s">
        <v>2104</v>
      </c>
      <c r="AD734" s="318" t="s">
        <v>536</v>
      </c>
      <c r="AE734" s="319">
        <v>0</v>
      </c>
      <c r="AF734" s="319" t="s">
        <v>11273</v>
      </c>
      <c r="AG734" s="320">
        <v>176.99</v>
      </c>
      <c r="AH734" s="321">
        <f t="shared" si="143"/>
        <v>0</v>
      </c>
      <c r="AI734" s="287">
        <f>_xlfn.IFNA(VLOOKUP(AD:AD,грп!B:C,2,0),0)</f>
        <v>0</v>
      </c>
      <c r="AJ734" s="607">
        <v>1</v>
      </c>
      <c r="AK734" s="672">
        <f t="shared" si="136"/>
        <v>0</v>
      </c>
      <c r="AL734" s="174"/>
    </row>
    <row r="735" spans="1:38" s="4" customFormat="1" ht="12" customHeight="1" outlineLevel="1" x14ac:dyDescent="0.35">
      <c r="A735" s="307" t="s">
        <v>10402</v>
      </c>
      <c r="B735" s="308" t="s">
        <v>6507</v>
      </c>
      <c r="C735" s="309" t="s">
        <v>21</v>
      </c>
      <c r="D735" s="310" t="s">
        <v>5944</v>
      </c>
      <c r="E735" s="322" t="s">
        <v>5232</v>
      </c>
      <c r="F735" s="293"/>
      <c r="G735" s="293"/>
      <c r="H735" s="294">
        <v>7</v>
      </c>
      <c r="I735" s="294" t="str">
        <f>IFERROR(_xlfn.IFNA(VLOOKUP($D:$D,history!$I:$Y,3,0),VLOOKUP(E:E,history!$H:$Y,4,0)),"--")</f>
        <v>--</v>
      </c>
      <c r="J735" s="282" t="s">
        <v>5946</v>
      </c>
      <c r="K735" s="282" t="str">
        <f t="shared" si="144"/>
        <v/>
      </c>
      <c r="L735" s="312">
        <f t="shared" si="141"/>
        <v>10419.08</v>
      </c>
      <c r="M735" s="312">
        <f t="shared" si="142"/>
        <v>15786.48</v>
      </c>
      <c r="N735" s="297" t="str">
        <f>_xlfn.IFNA(VLOOKUP($E:$E,'1'!$A:$E,3,0),"")</f>
        <v/>
      </c>
      <c r="O735" s="297">
        <f>_xlfn.IFNA(VLOOKUP($E:$E,'2'!$A:$E,3,0),"")</f>
        <v>10459.833795013852</v>
      </c>
      <c r="P735" s="297" t="str">
        <f>_xlfn.IFNA(VLOOKUP($E:$E,'3'!$A:$D,3,0),"")</f>
        <v/>
      </c>
      <c r="Q735" s="297" t="str">
        <f>_xlfn.IFNA(VLOOKUP($E:$E,'4'!$A:$F,3,0),"")</f>
        <v/>
      </c>
      <c r="R735" s="297" t="str">
        <f>_xlfn.IFNA(VLOOKUP($E:$E,'5'!$A:$F,3,0),"")</f>
        <v/>
      </c>
      <c r="S735" s="297" t="str">
        <f>_xlfn.IFNA(VLOOKUP($E:$E,'6'!$A:$F,3,0),"")</f>
        <v/>
      </c>
      <c r="T735" s="313">
        <v>1</v>
      </c>
      <c r="U735" s="313">
        <v>1</v>
      </c>
      <c r="V735" s="313">
        <v>1</v>
      </c>
      <c r="W735" s="314">
        <v>13.32</v>
      </c>
      <c r="X735" s="315">
        <v>0.18388888889999999</v>
      </c>
      <c r="Y735" s="749">
        <v>15050</v>
      </c>
      <c r="Z735" s="282"/>
      <c r="AA735" s="316" t="s">
        <v>10390</v>
      </c>
      <c r="AB735" s="282" t="s">
        <v>9163</v>
      </c>
      <c r="AC735" s="317" t="s">
        <v>2104</v>
      </c>
      <c r="AD735" s="318" t="s">
        <v>536</v>
      </c>
      <c r="AE735" s="319">
        <v>0</v>
      </c>
      <c r="AF735" s="319" t="s">
        <v>21</v>
      </c>
      <c r="AG735" s="320">
        <v>197.9</v>
      </c>
      <c r="AH735" s="321">
        <f t="shared" si="143"/>
        <v>0</v>
      </c>
      <c r="AI735" s="287">
        <f>_xlfn.IFNA(VLOOKUP(AD:AD,грп!B:C,2,0),0)</f>
        <v>0</v>
      </c>
      <c r="AJ735" s="607">
        <v>1</v>
      </c>
      <c r="AK735" s="672" t="str">
        <f t="shared" si="136"/>
        <v>new</v>
      </c>
      <c r="AL735" s="174"/>
    </row>
    <row r="736" spans="1:38" s="4" customFormat="1" ht="12" customHeight="1" outlineLevel="1" x14ac:dyDescent="0.35">
      <c r="A736" s="307" t="s">
        <v>339</v>
      </c>
      <c r="B736" s="308" t="s">
        <v>6508</v>
      </c>
      <c r="C736" s="290" t="s">
        <v>555</v>
      </c>
      <c r="D736" s="310" t="s">
        <v>1000</v>
      </c>
      <c r="E736" s="322" t="s">
        <v>702</v>
      </c>
      <c r="F736" s="293"/>
      <c r="G736" s="293"/>
      <c r="H736" s="294">
        <v>4</v>
      </c>
      <c r="I736" s="294" t="str">
        <f>IFERROR(_xlfn.IFNA(VLOOKUP($D:$D,history!$I:$Y,3,0),VLOOKUP(E:E,history!$H:$Y,4,0)),"--")</f>
        <v>V</v>
      </c>
      <c r="J736" s="282" t="s">
        <v>9869</v>
      </c>
      <c r="K736" s="282" t="str">
        <f t="shared" si="144"/>
        <v/>
      </c>
      <c r="L736" s="312">
        <f t="shared" si="141"/>
        <v>6568.91</v>
      </c>
      <c r="M736" s="312">
        <f t="shared" si="142"/>
        <v>9952.9</v>
      </c>
      <c r="N736" s="297" t="str">
        <f>_xlfn.IFNA(VLOOKUP($E:$E,'1'!$A:$E,3,0),"")</f>
        <v/>
      </c>
      <c r="O736" s="297">
        <f>_xlfn.IFNA(VLOOKUP($E:$E,'2'!$A:$E,3,0),"")</f>
        <v>5689.7506925207754</v>
      </c>
      <c r="P736" s="297" t="str">
        <f>_xlfn.IFNA(VLOOKUP($E:$E,'3'!$A:$D,3,0),"")</f>
        <v/>
      </c>
      <c r="Q736" s="297" t="str">
        <f>_xlfn.IFNA(VLOOKUP($E:$E,'4'!$A:$F,3,0),"")</f>
        <v/>
      </c>
      <c r="R736" s="297" t="str">
        <f>_xlfn.IFNA(VLOOKUP($E:$E,'5'!$A:$F,3,0),"")</f>
        <v/>
      </c>
      <c r="S736" s="297" t="str">
        <f>_xlfn.IFNA(VLOOKUP($E:$E,'6'!$A:$F,3,0),"")</f>
        <v/>
      </c>
      <c r="T736" s="313">
        <v>1</v>
      </c>
      <c r="U736" s="313">
        <v>1</v>
      </c>
      <c r="V736" s="313">
        <v>1</v>
      </c>
      <c r="W736" s="314">
        <v>6.64</v>
      </c>
      <c r="X736" s="315">
        <v>5.3555555599999999E-2</v>
      </c>
      <c r="Y736" s="749">
        <v>8990</v>
      </c>
      <c r="Z736" s="282"/>
      <c r="AA736" s="316" t="s">
        <v>10388</v>
      </c>
      <c r="AB736" s="282" t="s">
        <v>9163</v>
      </c>
      <c r="AC736" s="317" t="s">
        <v>2104</v>
      </c>
      <c r="AD736" s="318" t="s">
        <v>536</v>
      </c>
      <c r="AE736" s="319">
        <v>0</v>
      </c>
      <c r="AF736" s="319" t="s">
        <v>11273</v>
      </c>
      <c r="AG736" s="320">
        <v>124.77</v>
      </c>
      <c r="AH736" s="321">
        <f t="shared" si="143"/>
        <v>0</v>
      </c>
      <c r="AI736" s="287">
        <f>_xlfn.IFNA(VLOOKUP(AD:AD,грп!B:C,2,0),0)</f>
        <v>0</v>
      </c>
      <c r="AJ736" s="607">
        <v>20</v>
      </c>
      <c r="AK736" s="672" t="str">
        <f t="shared" si="136"/>
        <v xml:space="preserve"> </v>
      </c>
      <c r="AL736" s="174"/>
    </row>
    <row r="737" spans="1:38" s="4" customFormat="1" ht="12" customHeight="1" outlineLevel="1" x14ac:dyDescent="0.35">
      <c r="A737" s="307" t="s">
        <v>339</v>
      </c>
      <c r="B737" s="308" t="s">
        <v>6509</v>
      </c>
      <c r="C737" s="290" t="s">
        <v>555</v>
      </c>
      <c r="D737" s="310" t="s">
        <v>1204</v>
      </c>
      <c r="E737" s="322" t="s">
        <v>1205</v>
      </c>
      <c r="F737" s="293"/>
      <c r="G737" s="293"/>
      <c r="H737" s="294">
        <v>1</v>
      </c>
      <c r="I737" s="294" t="str">
        <f>IFERROR(_xlfn.IFNA(VLOOKUP($D:$D,history!$I:$Y,3,0),VLOOKUP(E:E,history!$H:$Y,4,0)),"--")</f>
        <v>--</v>
      </c>
      <c r="J737" s="282" t="s">
        <v>5946</v>
      </c>
      <c r="K737" s="282" t="str">
        <f t="shared" si="144"/>
        <v/>
      </c>
      <c r="L737" s="312">
        <f t="shared" si="141"/>
        <v>7595.56</v>
      </c>
      <c r="M737" s="312">
        <f t="shared" si="142"/>
        <v>11508.42</v>
      </c>
      <c r="N737" s="297" t="str">
        <f>_xlfn.IFNA(VLOOKUP($E:$E,'1'!$A:$E,3,0),"")</f>
        <v/>
      </c>
      <c r="O737" s="297">
        <f>_xlfn.IFNA(VLOOKUP($E:$E,'2'!$A:$E,3,0),"")</f>
        <v>6504.1551246537401</v>
      </c>
      <c r="P737" s="297" t="str">
        <f>_xlfn.IFNA(VLOOKUP($E:$E,'3'!$A:$D,3,0),"")</f>
        <v/>
      </c>
      <c r="Q737" s="297" t="str">
        <f>_xlfn.IFNA(VLOOKUP($E:$E,'4'!$A:$F,3,0),"")</f>
        <v/>
      </c>
      <c r="R737" s="297" t="str">
        <f>_xlfn.IFNA(VLOOKUP($E:$E,'5'!$A:$F,3,0),"")</f>
        <v/>
      </c>
      <c r="S737" s="297" t="str">
        <f>_xlfn.IFNA(VLOOKUP($E:$E,'6'!$A:$F,3,0),"")</f>
        <v/>
      </c>
      <c r="T737" s="313">
        <v>1</v>
      </c>
      <c r="U737" s="313">
        <v>1</v>
      </c>
      <c r="V737" s="313">
        <v>1</v>
      </c>
      <c r="W737" s="314">
        <v>7.85</v>
      </c>
      <c r="X737" s="315">
        <v>7.0510638299999998E-2</v>
      </c>
      <c r="Y737" s="749">
        <v>10390</v>
      </c>
      <c r="Z737" s="282"/>
      <c r="AA737" s="316" t="s">
        <v>10388</v>
      </c>
      <c r="AB737" s="282" t="s">
        <v>9163</v>
      </c>
      <c r="AC737" s="317" t="s">
        <v>2104</v>
      </c>
      <c r="AD737" s="318" t="s">
        <v>536</v>
      </c>
      <c r="AE737" s="319">
        <v>0</v>
      </c>
      <c r="AF737" s="319" t="s">
        <v>11273</v>
      </c>
      <c r="AG737" s="320">
        <v>144.27000000000001</v>
      </c>
      <c r="AH737" s="321">
        <f t="shared" si="143"/>
        <v>0</v>
      </c>
      <c r="AI737" s="287">
        <f>_xlfn.IFNA(VLOOKUP(AD:AD,грп!B:C,2,0),0)</f>
        <v>0</v>
      </c>
      <c r="AJ737" s="607">
        <v>0</v>
      </c>
      <c r="AK737" s="672" t="str">
        <f t="shared" si="136"/>
        <v xml:space="preserve"> </v>
      </c>
      <c r="AL737" s="174"/>
    </row>
    <row r="738" spans="1:38" s="4" customFormat="1" ht="12" customHeight="1" outlineLevel="1" x14ac:dyDescent="0.35">
      <c r="A738" s="307" t="s">
        <v>339</v>
      </c>
      <c r="B738" s="308" t="s">
        <v>6510</v>
      </c>
      <c r="C738" s="309"/>
      <c r="D738" s="310" t="s">
        <v>3047</v>
      </c>
      <c r="E738" s="292" t="s">
        <v>3048</v>
      </c>
      <c r="F738" s="293"/>
      <c r="G738" s="293"/>
      <c r="H738" s="294"/>
      <c r="I738" s="294" t="str">
        <f>IFERROR(_xlfn.IFNA(VLOOKUP($D:$D,history!$I:$Y,3,0),VLOOKUP(E:E,history!$H:$Y,4,0)),"--")</f>
        <v>--</v>
      </c>
      <c r="J738" s="282" t="s">
        <v>5946</v>
      </c>
      <c r="K738" s="282" t="str">
        <f t="shared" si="144"/>
        <v/>
      </c>
      <c r="L738" s="312">
        <f t="shared" si="141"/>
        <v>4891.0200000000004</v>
      </c>
      <c r="M738" s="312">
        <f t="shared" si="142"/>
        <v>7410.63</v>
      </c>
      <c r="N738" s="297" t="str">
        <f>_xlfn.IFNA(VLOOKUP($E:$E,'1'!$A:$E,3,0),"")</f>
        <v/>
      </c>
      <c r="O738" s="297">
        <f>_xlfn.IFNA(VLOOKUP($E:$E,'2'!$A:$E,3,0),"")</f>
        <v>4875.3462603878124</v>
      </c>
      <c r="P738" s="297" t="str">
        <f>_xlfn.IFNA(VLOOKUP($E:$E,'3'!$A:$D,3,0),"")</f>
        <v/>
      </c>
      <c r="Q738" s="297" t="str">
        <f>_xlfn.IFNA(VLOOKUP($E:$E,'4'!$A:$F,3,0),"")</f>
        <v/>
      </c>
      <c r="R738" s="297" t="str">
        <f>_xlfn.IFNA(VLOOKUP($E:$E,'5'!$A:$F,3,0),"")</f>
        <v/>
      </c>
      <c r="S738" s="297" t="str">
        <f>_xlfn.IFNA(VLOOKUP($E:$E,'6'!$A:$F,3,0),"")</f>
        <v/>
      </c>
      <c r="T738" s="313">
        <v>1</v>
      </c>
      <c r="U738" s="313">
        <v>1</v>
      </c>
      <c r="V738" s="313">
        <v>1</v>
      </c>
      <c r="W738" s="314">
        <v>5.72</v>
      </c>
      <c r="X738" s="315">
        <v>4.8500000000000001E-2</v>
      </c>
      <c r="Y738" s="749">
        <v>6690</v>
      </c>
      <c r="Z738" s="282"/>
      <c r="AA738" s="316" t="s">
        <v>10391</v>
      </c>
      <c r="AB738" s="282" t="s">
        <v>9163</v>
      </c>
      <c r="AC738" s="317" t="s">
        <v>2104</v>
      </c>
      <c r="AD738" s="318" t="s">
        <v>536</v>
      </c>
      <c r="AE738" s="319">
        <v>0</v>
      </c>
      <c r="AF738" s="319" t="s">
        <v>11273</v>
      </c>
      <c r="AG738" s="320">
        <v>92.9</v>
      </c>
      <c r="AH738" s="321">
        <f t="shared" si="143"/>
        <v>0</v>
      </c>
      <c r="AI738" s="287">
        <f>_xlfn.IFNA(VLOOKUP(AD:AD,грп!B:C,2,0),0)</f>
        <v>0</v>
      </c>
      <c r="AJ738" s="607">
        <v>0</v>
      </c>
      <c r="AK738" s="672">
        <f t="shared" si="136"/>
        <v>0</v>
      </c>
      <c r="AL738" s="174"/>
    </row>
    <row r="739" spans="1:38" s="4" customFormat="1" ht="12.75" customHeight="1" x14ac:dyDescent="0.35">
      <c r="A739" s="288"/>
      <c r="B739" s="289"/>
      <c r="C739" s="290" t="s">
        <v>555</v>
      </c>
      <c r="D739" s="291" t="s">
        <v>9682</v>
      </c>
      <c r="E739" s="292"/>
      <c r="F739" s="293"/>
      <c r="G739" s="293"/>
      <c r="H739" s="294"/>
      <c r="I739" s="294"/>
      <c r="J739" s="282" t="s">
        <v>393</v>
      </c>
      <c r="K739" s="282" t="str">
        <f t="shared" si="144"/>
        <v/>
      </c>
      <c r="L739" s="295"/>
      <c r="M739" s="296"/>
      <c r="N739" s="297"/>
      <c r="O739" s="297"/>
      <c r="P739" s="297"/>
      <c r="Q739" s="297" t="str">
        <f>_xlfn.IFNA(VLOOKUP($E:$E,'4'!$A:$F,3,0),"")</f>
        <v/>
      </c>
      <c r="R739" s="297" t="str">
        <f>_xlfn.IFNA(VLOOKUP($E:$E,'5'!$A:$F,3,0),"")</f>
        <v/>
      </c>
      <c r="S739" s="297"/>
      <c r="T739" s="298"/>
      <c r="U739" s="299"/>
      <c r="V739" s="299"/>
      <c r="W739" s="300"/>
      <c r="X739" s="301"/>
      <c r="Y739" s="749"/>
      <c r="Z739" s="282"/>
      <c r="AA739" s="280"/>
      <c r="AB739" s="280" t="s">
        <v>393</v>
      </c>
      <c r="AC739" s="302"/>
      <c r="AD739" s="303" t="s">
        <v>9682</v>
      </c>
      <c r="AE739" s="280"/>
      <c r="AF739" s="329"/>
      <c r="AG739" s="305"/>
      <c r="AH739" s="306"/>
      <c r="AI739" s="287">
        <f>_xlfn.IFNA(VLOOKUP(AD:AD,грп!B:C,2,0),0)</f>
        <v>0</v>
      </c>
      <c r="AJ739" s="607">
        <v>0</v>
      </c>
      <c r="AK739" s="672" t="str">
        <f t="shared" si="136"/>
        <v xml:space="preserve"> </v>
      </c>
      <c r="AL739" s="174"/>
    </row>
    <row r="740" spans="1:38" s="4" customFormat="1" ht="11.45" customHeight="1" outlineLevel="1" x14ac:dyDescent="0.35">
      <c r="A740" s="307" t="s">
        <v>1897</v>
      </c>
      <c r="B740" s="308" t="s">
        <v>9664</v>
      </c>
      <c r="C740" s="309" t="s">
        <v>21</v>
      </c>
      <c r="D740" s="310" t="s">
        <v>10657</v>
      </c>
      <c r="E740" s="322" t="s">
        <v>9419</v>
      </c>
      <c r="F740" s="293"/>
      <c r="G740" s="293"/>
      <c r="H740" s="294"/>
      <c r="I740" s="294" t="str">
        <f>IFERROR(_xlfn.IFNA(VLOOKUP($D:$D,history!$I:$Y,3,0),VLOOKUP(E:E,history!$H:$Y,4,0)),"--")</f>
        <v>--</v>
      </c>
      <c r="J740" s="282" t="s">
        <v>5946</v>
      </c>
      <c r="K740" s="282" t="str">
        <f t="shared" si="144"/>
        <v/>
      </c>
      <c r="L740" s="312">
        <f t="shared" ref="L740:L760" si="145">IF($A$3="ИМ",ROUND($Y740*(1-($L$6-$F$4))*(1-$F$3)*(1+$AG$2),2),ROUND($M740*(1-($L$6-$F$4))*(1-$F$3)*(1+$AG$2),2))</f>
        <v>0</v>
      </c>
      <c r="M740" s="312">
        <f t="shared" ref="M740:M760" si="146">ROUND(IF($A$3="РЕГИОНЫ",AG740*$AG$3*$AG$1,IF(AI740=0,AG740*$AG$3*$AG$1,AG740*$AG$3*(1-5%)*$AG$1)),2)</f>
        <v>0</v>
      </c>
      <c r="N740" s="297" t="str">
        <f>_xlfn.IFNA(VLOOKUP($E:$E,'1'!$A:$E,3,0),"")</f>
        <v/>
      </c>
      <c r="O740" s="297" t="str">
        <f>_xlfn.IFNA(VLOOKUP($E:$E,'2'!$A:$E,3,0),"")</f>
        <v/>
      </c>
      <c r="P740" s="297" t="str">
        <f>_xlfn.IFNA(VLOOKUP($E:$E,'3'!$A:$D,3,0),"")</f>
        <v/>
      </c>
      <c r="Q740" s="297" t="str">
        <f>_xlfn.IFNA(VLOOKUP($E:$E,'4'!$A:$F,3,0),"")</f>
        <v/>
      </c>
      <c r="R740" s="297" t="str">
        <f>_xlfn.IFNA(VLOOKUP($E:$E,'5'!$A:$F,3,0),"")</f>
        <v/>
      </c>
      <c r="S740" s="297" t="str">
        <f>_xlfn.IFNA(VLOOKUP($E:$E,'6'!$A:$F,3,0),"")</f>
        <v/>
      </c>
      <c r="T740" s="313">
        <v>1</v>
      </c>
      <c r="U740" s="313">
        <v>10</v>
      </c>
      <c r="V740" s="313">
        <v>50</v>
      </c>
      <c r="W740" s="314">
        <v>1.0999999999999999E-2</v>
      </c>
      <c r="X740" s="315">
        <v>1E-4</v>
      </c>
      <c r="Y740" s="749">
        <v>0</v>
      </c>
      <c r="Z740" s="282"/>
      <c r="AA740" s="316" t="s">
        <v>10390</v>
      </c>
      <c r="AB740" s="282" t="s">
        <v>10389</v>
      </c>
      <c r="AC740" s="317" t="s">
        <v>2081</v>
      </c>
      <c r="AD740" s="318" t="s">
        <v>9682</v>
      </c>
      <c r="AE740" s="319">
        <v>0</v>
      </c>
      <c r="AF740" s="319" t="s">
        <v>11284</v>
      </c>
      <c r="AG740" s="320">
        <v>0</v>
      </c>
      <c r="AH740" s="321">
        <f t="shared" ref="AH740:AH760" si="147">IF($A$3="РЕГИОНЫ",ROUND($AG740*(1-($L$6-$F$4))*(1-$F$3)*(1+$AG$2)*$AG$1,2),0)</f>
        <v>0</v>
      </c>
      <c r="AI740" s="287">
        <f>_xlfn.IFNA(VLOOKUP(AD:AD,грп!B:C,2,0),0)</f>
        <v>0</v>
      </c>
      <c r="AJ740" s="607">
        <v>0</v>
      </c>
      <c r="AK740" s="672" t="str">
        <f t="shared" si="136"/>
        <v>new</v>
      </c>
      <c r="AL740" s="174"/>
    </row>
    <row r="741" spans="1:38" s="4" customFormat="1" ht="11.45" customHeight="1" outlineLevel="1" x14ac:dyDescent="0.35">
      <c r="A741" s="307" t="s">
        <v>1897</v>
      </c>
      <c r="B741" s="308" t="s">
        <v>9665</v>
      </c>
      <c r="C741" s="309" t="s">
        <v>21</v>
      </c>
      <c r="D741" s="310" t="s">
        <v>10658</v>
      </c>
      <c r="E741" s="322" t="s">
        <v>9420</v>
      </c>
      <c r="F741" s="293"/>
      <c r="G741" s="293"/>
      <c r="H741" s="294"/>
      <c r="I741" s="294" t="str">
        <f>IFERROR(_xlfn.IFNA(VLOOKUP($D:$D,history!$I:$Y,3,0),VLOOKUP(E:E,history!$H:$Y,4,0)),"--")</f>
        <v>--</v>
      </c>
      <c r="J741" s="282" t="s">
        <v>5946</v>
      </c>
      <c r="K741" s="282" t="str">
        <f t="shared" si="144"/>
        <v/>
      </c>
      <c r="L741" s="312">
        <f t="shared" si="145"/>
        <v>0</v>
      </c>
      <c r="M741" s="312">
        <f t="shared" si="146"/>
        <v>0</v>
      </c>
      <c r="N741" s="297" t="str">
        <f>_xlfn.IFNA(VLOOKUP($E:$E,'1'!$A:$E,3,0),"")</f>
        <v/>
      </c>
      <c r="O741" s="297" t="str">
        <f>_xlfn.IFNA(VLOOKUP($E:$E,'2'!$A:$E,3,0),"")</f>
        <v/>
      </c>
      <c r="P741" s="297" t="str">
        <f>_xlfn.IFNA(VLOOKUP($E:$E,'3'!$A:$D,3,0),"")</f>
        <v/>
      </c>
      <c r="Q741" s="297" t="str">
        <f>_xlfn.IFNA(VLOOKUP($E:$E,'4'!$A:$F,3,0),"")</f>
        <v/>
      </c>
      <c r="R741" s="297" t="str">
        <f>_xlfn.IFNA(VLOOKUP($E:$E,'5'!$A:$F,3,0),"")</f>
        <v/>
      </c>
      <c r="S741" s="297" t="str">
        <f>_xlfn.IFNA(VLOOKUP($E:$E,'6'!$A:$F,3,0),"")</f>
        <v/>
      </c>
      <c r="T741" s="313">
        <v>1</v>
      </c>
      <c r="U741" s="313">
        <v>10</v>
      </c>
      <c r="V741" s="313">
        <v>50</v>
      </c>
      <c r="W741" s="314">
        <v>1.0999999999999999E-2</v>
      </c>
      <c r="X741" s="315">
        <v>1E-4</v>
      </c>
      <c r="Y741" s="749">
        <v>0</v>
      </c>
      <c r="Z741" s="282"/>
      <c r="AA741" s="316" t="s">
        <v>10390</v>
      </c>
      <c r="AB741" s="282" t="s">
        <v>10389</v>
      </c>
      <c r="AC741" s="317" t="s">
        <v>2081</v>
      </c>
      <c r="AD741" s="318" t="s">
        <v>9682</v>
      </c>
      <c r="AE741" s="319">
        <v>0</v>
      </c>
      <c r="AF741" s="319" t="s">
        <v>11284</v>
      </c>
      <c r="AG741" s="320">
        <v>0</v>
      </c>
      <c r="AH741" s="321">
        <f t="shared" si="147"/>
        <v>0</v>
      </c>
      <c r="AI741" s="287">
        <f>_xlfn.IFNA(VLOOKUP(AD:AD,грп!B:C,2,0),0)</f>
        <v>0</v>
      </c>
      <c r="AJ741" s="607">
        <v>0</v>
      </c>
      <c r="AK741" s="672" t="str">
        <f t="shared" si="136"/>
        <v>new</v>
      </c>
      <c r="AL741" s="174"/>
    </row>
    <row r="742" spans="1:38" s="4" customFormat="1" ht="11.45" customHeight="1" outlineLevel="1" x14ac:dyDescent="0.35">
      <c r="A742" s="307" t="s">
        <v>1897</v>
      </c>
      <c r="B742" s="308" t="s">
        <v>9666</v>
      </c>
      <c r="C742" s="309" t="s">
        <v>21</v>
      </c>
      <c r="D742" s="310" t="s">
        <v>10659</v>
      </c>
      <c r="E742" s="322" t="s">
        <v>9421</v>
      </c>
      <c r="F742" s="293"/>
      <c r="G742" s="293"/>
      <c r="H742" s="294"/>
      <c r="I742" s="294" t="str">
        <f>IFERROR(_xlfn.IFNA(VLOOKUP($D:$D,history!$I:$Y,3,0),VLOOKUP(E:E,history!$H:$Y,4,0)),"--")</f>
        <v>--</v>
      </c>
      <c r="J742" s="282" t="s">
        <v>5946</v>
      </c>
      <c r="K742" s="282" t="str">
        <f t="shared" si="144"/>
        <v/>
      </c>
      <c r="L742" s="312">
        <f t="shared" si="145"/>
        <v>0</v>
      </c>
      <c r="M742" s="312">
        <f t="shared" si="146"/>
        <v>0</v>
      </c>
      <c r="N742" s="297" t="str">
        <f>_xlfn.IFNA(VLOOKUP($E:$E,'1'!$A:$E,3,0),"")</f>
        <v/>
      </c>
      <c r="O742" s="297" t="str">
        <f>_xlfn.IFNA(VLOOKUP($E:$E,'2'!$A:$E,3,0),"")</f>
        <v/>
      </c>
      <c r="P742" s="297" t="str">
        <f>_xlfn.IFNA(VLOOKUP($E:$E,'3'!$A:$D,3,0),"")</f>
        <v/>
      </c>
      <c r="Q742" s="297" t="str">
        <f>_xlfn.IFNA(VLOOKUP($E:$E,'4'!$A:$F,3,0),"")</f>
        <v/>
      </c>
      <c r="R742" s="297" t="str">
        <f>_xlfn.IFNA(VLOOKUP($E:$E,'5'!$A:$F,3,0),"")</f>
        <v/>
      </c>
      <c r="S742" s="297" t="str">
        <f>_xlfn.IFNA(VLOOKUP($E:$E,'6'!$A:$F,3,0),"")</f>
        <v/>
      </c>
      <c r="T742" s="313">
        <v>1</v>
      </c>
      <c r="U742" s="313">
        <v>1</v>
      </c>
      <c r="V742" s="313">
        <v>48</v>
      </c>
      <c r="W742" s="314">
        <v>0.27</v>
      </c>
      <c r="X742" s="315">
        <v>1E-4</v>
      </c>
      <c r="Y742" s="749">
        <v>0</v>
      </c>
      <c r="Z742" s="282"/>
      <c r="AA742" s="316" t="s">
        <v>10390</v>
      </c>
      <c r="AB742" s="282" t="s">
        <v>10389</v>
      </c>
      <c r="AC742" s="317" t="s">
        <v>2081</v>
      </c>
      <c r="AD742" s="318" t="s">
        <v>9682</v>
      </c>
      <c r="AE742" s="319">
        <v>0</v>
      </c>
      <c r="AF742" s="319" t="s">
        <v>11284</v>
      </c>
      <c r="AG742" s="320">
        <v>0</v>
      </c>
      <c r="AH742" s="321">
        <f t="shared" si="147"/>
        <v>0</v>
      </c>
      <c r="AI742" s="287">
        <f>_xlfn.IFNA(VLOOKUP(AD:AD,грп!B:C,2,0),0)</f>
        <v>0</v>
      </c>
      <c r="AJ742" s="607">
        <v>0</v>
      </c>
      <c r="AK742" s="672" t="str">
        <f t="shared" si="136"/>
        <v>new</v>
      </c>
      <c r="AL742" s="174"/>
    </row>
    <row r="743" spans="1:38" s="4" customFormat="1" ht="11.45" customHeight="1" outlineLevel="1" x14ac:dyDescent="0.35">
      <c r="A743" s="307" t="s">
        <v>1897</v>
      </c>
      <c r="B743" s="308" t="s">
        <v>9667</v>
      </c>
      <c r="C743" s="309" t="s">
        <v>21</v>
      </c>
      <c r="D743" s="310" t="s">
        <v>10660</v>
      </c>
      <c r="E743" s="322" t="s">
        <v>9422</v>
      </c>
      <c r="F743" s="293"/>
      <c r="G743" s="293"/>
      <c r="H743" s="294"/>
      <c r="I743" s="294" t="str">
        <f>IFERROR(_xlfn.IFNA(VLOOKUP($D:$D,history!$I:$Y,3,0),VLOOKUP(E:E,history!$H:$Y,4,0)),"--")</f>
        <v>--</v>
      </c>
      <c r="J743" s="282" t="s">
        <v>5946</v>
      </c>
      <c r="K743" s="282" t="str">
        <f t="shared" si="144"/>
        <v/>
      </c>
      <c r="L743" s="312">
        <f t="shared" si="145"/>
        <v>0</v>
      </c>
      <c r="M743" s="312">
        <f t="shared" si="146"/>
        <v>0</v>
      </c>
      <c r="N743" s="297" t="str">
        <f>_xlfn.IFNA(VLOOKUP($E:$E,'1'!$A:$E,3,0),"")</f>
        <v/>
      </c>
      <c r="O743" s="297" t="str">
        <f>_xlfn.IFNA(VLOOKUP($E:$E,'2'!$A:$E,3,0),"")</f>
        <v/>
      </c>
      <c r="P743" s="297" t="str">
        <f>_xlfn.IFNA(VLOOKUP($E:$E,'3'!$A:$D,3,0),"")</f>
        <v/>
      </c>
      <c r="Q743" s="297" t="str">
        <f>_xlfn.IFNA(VLOOKUP($E:$E,'4'!$A:$F,3,0),"")</f>
        <v/>
      </c>
      <c r="R743" s="297" t="str">
        <f>_xlfn.IFNA(VLOOKUP($E:$E,'5'!$A:$F,3,0),"")</f>
        <v/>
      </c>
      <c r="S743" s="297" t="str">
        <f>_xlfn.IFNA(VLOOKUP($E:$E,'6'!$A:$F,3,0),"")</f>
        <v/>
      </c>
      <c r="T743" s="313">
        <v>1</v>
      </c>
      <c r="U743" s="313">
        <v>1</v>
      </c>
      <c r="V743" s="313">
        <v>100</v>
      </c>
      <c r="W743" s="314">
        <v>1.0999999999999999E-2</v>
      </c>
      <c r="X743" s="315">
        <v>1E-4</v>
      </c>
      <c r="Y743" s="749">
        <v>0</v>
      </c>
      <c r="Z743" s="282"/>
      <c r="AA743" s="316" t="s">
        <v>10390</v>
      </c>
      <c r="AB743" s="282" t="s">
        <v>10389</v>
      </c>
      <c r="AC743" s="317" t="s">
        <v>2081</v>
      </c>
      <c r="AD743" s="318" t="s">
        <v>9682</v>
      </c>
      <c r="AE743" s="319">
        <v>0</v>
      </c>
      <c r="AF743" s="319" t="s">
        <v>11284</v>
      </c>
      <c r="AG743" s="320">
        <v>0</v>
      </c>
      <c r="AH743" s="321">
        <f t="shared" si="147"/>
        <v>0</v>
      </c>
      <c r="AI743" s="287">
        <f>_xlfn.IFNA(VLOOKUP(AD:AD,грп!B:C,2,0),0)</f>
        <v>0</v>
      </c>
      <c r="AJ743" s="607">
        <v>0</v>
      </c>
      <c r="AK743" s="672" t="str">
        <f t="shared" si="136"/>
        <v>new</v>
      </c>
      <c r="AL743" s="174"/>
    </row>
    <row r="744" spans="1:38" s="4" customFormat="1" ht="11.45" customHeight="1" outlineLevel="1" x14ac:dyDescent="0.35">
      <c r="A744" s="307" t="s">
        <v>1897</v>
      </c>
      <c r="B744" s="308" t="s">
        <v>9668</v>
      </c>
      <c r="C744" s="309" t="s">
        <v>21</v>
      </c>
      <c r="D744" s="310" t="s">
        <v>10661</v>
      </c>
      <c r="E744" s="322" t="s">
        <v>9423</v>
      </c>
      <c r="F744" s="293"/>
      <c r="G744" s="293"/>
      <c r="H744" s="294"/>
      <c r="I744" s="294" t="str">
        <f>IFERROR(_xlfn.IFNA(VLOOKUP($D:$D,history!$I:$Y,3,0),VLOOKUP(E:E,history!$H:$Y,4,0)),"--")</f>
        <v>--</v>
      </c>
      <c r="J744" s="282" t="s">
        <v>5946</v>
      </c>
      <c r="K744" s="282" t="str">
        <f t="shared" si="144"/>
        <v/>
      </c>
      <c r="L744" s="312">
        <f t="shared" si="145"/>
        <v>0</v>
      </c>
      <c r="M744" s="312">
        <f t="shared" si="146"/>
        <v>0</v>
      </c>
      <c r="N744" s="297" t="str">
        <f>_xlfn.IFNA(VLOOKUP($E:$E,'1'!$A:$E,3,0),"")</f>
        <v/>
      </c>
      <c r="O744" s="297" t="str">
        <f>_xlfn.IFNA(VLOOKUP($E:$E,'2'!$A:$E,3,0),"")</f>
        <v/>
      </c>
      <c r="P744" s="297" t="str">
        <f>_xlfn.IFNA(VLOOKUP($E:$E,'3'!$A:$D,3,0),"")</f>
        <v/>
      </c>
      <c r="Q744" s="297" t="str">
        <f>_xlfn.IFNA(VLOOKUP($E:$E,'4'!$A:$F,3,0),"")</f>
        <v/>
      </c>
      <c r="R744" s="297" t="str">
        <f>_xlfn.IFNA(VLOOKUP($E:$E,'5'!$A:$F,3,0),"")</f>
        <v/>
      </c>
      <c r="S744" s="297" t="str">
        <f>_xlfn.IFNA(VLOOKUP($E:$E,'6'!$A:$F,3,0),"")</f>
        <v/>
      </c>
      <c r="T744" s="313">
        <v>1</v>
      </c>
      <c r="U744" s="313">
        <v>10</v>
      </c>
      <c r="V744" s="313">
        <v>50</v>
      </c>
      <c r="W744" s="314">
        <v>1.0999999999999999E-2</v>
      </c>
      <c r="X744" s="315">
        <v>1E-4</v>
      </c>
      <c r="Y744" s="749">
        <v>0</v>
      </c>
      <c r="Z744" s="282"/>
      <c r="AA744" s="316" t="s">
        <v>10390</v>
      </c>
      <c r="AB744" s="282" t="s">
        <v>10389</v>
      </c>
      <c r="AC744" s="317" t="s">
        <v>2081</v>
      </c>
      <c r="AD744" s="318" t="s">
        <v>9682</v>
      </c>
      <c r="AE744" s="319">
        <v>0</v>
      </c>
      <c r="AF744" s="319" t="s">
        <v>11284</v>
      </c>
      <c r="AG744" s="320">
        <v>0</v>
      </c>
      <c r="AH744" s="321">
        <f t="shared" si="147"/>
        <v>0</v>
      </c>
      <c r="AI744" s="287">
        <f>_xlfn.IFNA(VLOOKUP(AD:AD,грп!B:C,2,0),0)</f>
        <v>0</v>
      </c>
      <c r="AJ744" s="607">
        <v>0</v>
      </c>
      <c r="AK744" s="672" t="str">
        <f t="shared" si="136"/>
        <v>new</v>
      </c>
      <c r="AL744" s="174"/>
    </row>
    <row r="745" spans="1:38" s="4" customFormat="1" ht="11.45" customHeight="1" outlineLevel="1" x14ac:dyDescent="0.35">
      <c r="A745" s="307" t="s">
        <v>1897</v>
      </c>
      <c r="B745" s="308" t="s">
        <v>9669</v>
      </c>
      <c r="C745" s="309" t="s">
        <v>21</v>
      </c>
      <c r="D745" s="310" t="s">
        <v>10662</v>
      </c>
      <c r="E745" s="322" t="s">
        <v>9424</v>
      </c>
      <c r="F745" s="293"/>
      <c r="G745" s="293"/>
      <c r="H745" s="294"/>
      <c r="I745" s="294" t="str">
        <f>IFERROR(_xlfn.IFNA(VLOOKUP($D:$D,history!$I:$Y,3,0),VLOOKUP(E:E,history!$H:$Y,4,0)),"--")</f>
        <v>--</v>
      </c>
      <c r="J745" s="282" t="s">
        <v>5946</v>
      </c>
      <c r="K745" s="282" t="str">
        <f t="shared" si="144"/>
        <v/>
      </c>
      <c r="L745" s="312">
        <f t="shared" si="145"/>
        <v>0</v>
      </c>
      <c r="M745" s="312">
        <f t="shared" si="146"/>
        <v>0</v>
      </c>
      <c r="N745" s="297" t="str">
        <f>_xlfn.IFNA(VLOOKUP($E:$E,'1'!$A:$E,3,0),"")</f>
        <v/>
      </c>
      <c r="O745" s="297" t="str">
        <f>_xlfn.IFNA(VLOOKUP($E:$E,'2'!$A:$E,3,0),"")</f>
        <v/>
      </c>
      <c r="P745" s="297" t="str">
        <f>_xlfn.IFNA(VLOOKUP($E:$E,'3'!$A:$D,3,0),"")</f>
        <v/>
      </c>
      <c r="Q745" s="297" t="str">
        <f>_xlfn.IFNA(VLOOKUP($E:$E,'4'!$A:$F,3,0),"")</f>
        <v/>
      </c>
      <c r="R745" s="297" t="str">
        <f>_xlfn.IFNA(VLOOKUP($E:$E,'5'!$A:$F,3,0),"")</f>
        <v/>
      </c>
      <c r="S745" s="297" t="str">
        <f>_xlfn.IFNA(VLOOKUP($E:$E,'6'!$A:$F,3,0),"")</f>
        <v/>
      </c>
      <c r="T745" s="313">
        <v>1</v>
      </c>
      <c r="U745" s="313">
        <v>1</v>
      </c>
      <c r="V745" s="313">
        <v>12</v>
      </c>
      <c r="W745" s="314">
        <v>1.0999999999999999E-2</v>
      </c>
      <c r="X745" s="315">
        <v>1E-4</v>
      </c>
      <c r="Y745" s="749">
        <v>0</v>
      </c>
      <c r="Z745" s="282"/>
      <c r="AA745" s="316" t="s">
        <v>10390</v>
      </c>
      <c r="AB745" s="282" t="s">
        <v>10389</v>
      </c>
      <c r="AC745" s="317" t="s">
        <v>2081</v>
      </c>
      <c r="AD745" s="318" t="s">
        <v>9682</v>
      </c>
      <c r="AE745" s="319">
        <v>0</v>
      </c>
      <c r="AF745" s="319" t="s">
        <v>11284</v>
      </c>
      <c r="AG745" s="320">
        <v>0</v>
      </c>
      <c r="AH745" s="321">
        <f t="shared" si="147"/>
        <v>0</v>
      </c>
      <c r="AI745" s="287">
        <f>_xlfn.IFNA(VLOOKUP(AD:AD,грп!B:C,2,0),0)</f>
        <v>0</v>
      </c>
      <c r="AJ745" s="607">
        <v>0</v>
      </c>
      <c r="AK745" s="672" t="str">
        <f t="shared" si="136"/>
        <v>new</v>
      </c>
      <c r="AL745" s="174"/>
    </row>
    <row r="746" spans="1:38" s="4" customFormat="1" ht="12" customHeight="1" outlineLevel="1" x14ac:dyDescent="0.35">
      <c r="A746" s="307" t="s">
        <v>10402</v>
      </c>
      <c r="B746" s="308" t="s">
        <v>6511</v>
      </c>
      <c r="C746" s="290" t="s">
        <v>555</v>
      </c>
      <c r="D746" s="310" t="s">
        <v>10309</v>
      </c>
      <c r="E746" s="322" t="s">
        <v>565</v>
      </c>
      <c r="F746" s="293"/>
      <c r="G746" s="293"/>
      <c r="H746" s="294">
        <v>20</v>
      </c>
      <c r="I746" s="294" t="str">
        <f>IFERROR(_xlfn.IFNA(VLOOKUP($D:$D,history!$I:$Y,3,0),VLOOKUP(E:E,history!$H:$Y,4,0)),"--")</f>
        <v>--</v>
      </c>
      <c r="J746" s="282" t="s">
        <v>9870</v>
      </c>
      <c r="K746" s="282" t="str">
        <f t="shared" si="144"/>
        <v/>
      </c>
      <c r="L746" s="312">
        <f t="shared" si="145"/>
        <v>694.95</v>
      </c>
      <c r="M746" s="312">
        <f t="shared" si="146"/>
        <v>1052.96</v>
      </c>
      <c r="N746" s="297" t="str">
        <f>_xlfn.IFNA(VLOOKUP($E:$E,'1'!$A:$E,3,0),"")</f>
        <v/>
      </c>
      <c r="O746" s="297" t="str">
        <f>_xlfn.IFNA(VLOOKUP($E:$E,'2'!$A:$E,3,0),"")</f>
        <v/>
      </c>
      <c r="P746" s="297" t="str">
        <f>_xlfn.IFNA(VLOOKUP($E:$E,'3'!$A:$D,3,0),"")</f>
        <v/>
      </c>
      <c r="Q746" s="297" t="str">
        <f>_xlfn.IFNA(VLOOKUP($E:$E,'4'!$A:$F,3,0),"")</f>
        <v/>
      </c>
      <c r="R746" s="297" t="str">
        <f>_xlfn.IFNA(VLOOKUP($E:$E,'5'!$A:$F,3,0),"")</f>
        <v/>
      </c>
      <c r="S746" s="297" t="str">
        <f>_xlfn.IFNA(VLOOKUP($E:$E,'6'!$A:$F,3,0),"")</f>
        <v/>
      </c>
      <c r="T746" s="313">
        <v>1</v>
      </c>
      <c r="U746" s="313">
        <v>1</v>
      </c>
      <c r="V746" s="313">
        <v>60</v>
      </c>
      <c r="W746" s="314">
        <v>0.36799999999999999</v>
      </c>
      <c r="X746" s="315">
        <v>1.9499999999999999E-3</v>
      </c>
      <c r="Y746" s="749">
        <v>990</v>
      </c>
      <c r="Z746" s="282"/>
      <c r="AA746" s="316" t="s">
        <v>10390</v>
      </c>
      <c r="AB746" s="282" t="s">
        <v>9163</v>
      </c>
      <c r="AC746" s="317" t="s">
        <v>2081</v>
      </c>
      <c r="AD746" s="318" t="s">
        <v>9682</v>
      </c>
      <c r="AE746" s="319">
        <v>0</v>
      </c>
      <c r="AF746" s="319" t="s">
        <v>11294</v>
      </c>
      <c r="AG746" s="320">
        <v>13.2</v>
      </c>
      <c r="AH746" s="321">
        <f t="shared" si="147"/>
        <v>0</v>
      </c>
      <c r="AI746" s="287">
        <f>_xlfn.IFNA(VLOOKUP(AD:AD,грп!B:C,2,0),0)</f>
        <v>0</v>
      </c>
      <c r="AJ746" s="607">
        <v>24</v>
      </c>
      <c r="AK746" s="672" t="str">
        <f t="shared" si="136"/>
        <v xml:space="preserve"> </v>
      </c>
      <c r="AL746" s="174"/>
    </row>
    <row r="747" spans="1:38" s="4" customFormat="1" ht="12" customHeight="1" outlineLevel="1" x14ac:dyDescent="0.35">
      <c r="A747" s="307" t="s">
        <v>10402</v>
      </c>
      <c r="B747" s="308" t="s">
        <v>6512</v>
      </c>
      <c r="C747" s="309"/>
      <c r="D747" s="310" t="s">
        <v>3723</v>
      </c>
      <c r="E747" s="292" t="s">
        <v>3562</v>
      </c>
      <c r="F747" s="293"/>
      <c r="G747" s="293"/>
      <c r="H747" s="294">
        <v>53</v>
      </c>
      <c r="I747" s="294" t="str">
        <f>IFERROR(_xlfn.IFNA(VLOOKUP($D:$D,history!$I:$Y,3,0),VLOOKUP(E:E,history!$H:$Y,4,0)),"--")</f>
        <v>--</v>
      </c>
      <c r="J747" s="282" t="s">
        <v>9870</v>
      </c>
      <c r="K747" s="282" t="str">
        <f t="shared" si="144"/>
        <v/>
      </c>
      <c r="L747" s="312">
        <f t="shared" si="145"/>
        <v>473.31</v>
      </c>
      <c r="M747" s="312">
        <f t="shared" si="146"/>
        <v>717.13</v>
      </c>
      <c r="N747" s="297" t="str">
        <f>_xlfn.IFNA(VLOOKUP($E:$E,'1'!$A:$E,3,0),"")</f>
        <v/>
      </c>
      <c r="O747" s="297" t="str">
        <f>_xlfn.IFNA(VLOOKUP($E:$E,'2'!$A:$E,3,0),"")</f>
        <v/>
      </c>
      <c r="P747" s="297" t="str">
        <f>_xlfn.IFNA(VLOOKUP($E:$E,'3'!$A:$D,3,0),"")</f>
        <v/>
      </c>
      <c r="Q747" s="297" t="str">
        <f>_xlfn.IFNA(VLOOKUP($E:$E,'4'!$A:$F,3,0),"")</f>
        <v/>
      </c>
      <c r="R747" s="297" t="str">
        <f>_xlfn.IFNA(VLOOKUP($E:$E,'5'!$A:$F,3,0),"")</f>
        <v/>
      </c>
      <c r="S747" s="297" t="str">
        <f>_xlfn.IFNA(VLOOKUP($E:$E,'6'!$A:$F,3,0),"")</f>
        <v/>
      </c>
      <c r="T747" s="313">
        <v>1</v>
      </c>
      <c r="U747" s="313">
        <v>1</v>
      </c>
      <c r="V747" s="313">
        <v>100</v>
      </c>
      <c r="W747" s="314">
        <v>0.104</v>
      </c>
      <c r="X747" s="315">
        <v>8.1999999999999998E-4</v>
      </c>
      <c r="Y747" s="749">
        <v>680</v>
      </c>
      <c r="Z747" s="282"/>
      <c r="AA747" s="316" t="s">
        <v>10390</v>
      </c>
      <c r="AB747" s="282" t="s">
        <v>9163</v>
      </c>
      <c r="AC747" s="317" t="s">
        <v>2081</v>
      </c>
      <c r="AD747" s="318" t="s">
        <v>9682</v>
      </c>
      <c r="AE747" s="319">
        <v>0</v>
      </c>
      <c r="AF747" s="319" t="s">
        <v>11282</v>
      </c>
      <c r="AG747" s="320">
        <v>8.99</v>
      </c>
      <c r="AH747" s="321">
        <f t="shared" si="147"/>
        <v>0</v>
      </c>
      <c r="AI747" s="287">
        <f>_xlfn.IFNA(VLOOKUP(AD:AD,грп!B:C,2,0),0)</f>
        <v>0</v>
      </c>
      <c r="AJ747" s="607">
        <v>6</v>
      </c>
      <c r="AK747" s="672">
        <f t="shared" si="136"/>
        <v>0</v>
      </c>
      <c r="AL747" s="174"/>
    </row>
    <row r="748" spans="1:38" s="4" customFormat="1" ht="12" customHeight="1" outlineLevel="1" x14ac:dyDescent="0.35">
      <c r="A748" s="307" t="s">
        <v>10402</v>
      </c>
      <c r="B748" s="308" t="s">
        <v>6513</v>
      </c>
      <c r="C748" s="309"/>
      <c r="D748" s="310" t="s">
        <v>3722</v>
      </c>
      <c r="E748" s="292" t="s">
        <v>3045</v>
      </c>
      <c r="F748" s="293"/>
      <c r="G748" s="293"/>
      <c r="H748" s="294"/>
      <c r="I748" s="294" t="str">
        <f>IFERROR(_xlfn.IFNA(VLOOKUP($D:$D,history!$I:$Y,3,0),VLOOKUP(E:E,history!$H:$Y,4,0)),"--")</f>
        <v>--</v>
      </c>
      <c r="J748" s="282" t="s">
        <v>5946</v>
      </c>
      <c r="K748" s="282" t="str">
        <f t="shared" si="144"/>
        <v/>
      </c>
      <c r="L748" s="312">
        <f t="shared" si="145"/>
        <v>517.53</v>
      </c>
      <c r="M748" s="312">
        <f t="shared" si="146"/>
        <v>784.14</v>
      </c>
      <c r="N748" s="297" t="str">
        <f>_xlfn.IFNA(VLOOKUP($E:$E,'1'!$A:$E,3,0),"")</f>
        <v/>
      </c>
      <c r="O748" s="297" t="str">
        <f>_xlfn.IFNA(VLOOKUP($E:$E,'2'!$A:$E,3,0),"")</f>
        <v/>
      </c>
      <c r="P748" s="297" t="str">
        <f>_xlfn.IFNA(VLOOKUP($E:$E,'3'!$A:$D,3,0),"")</f>
        <v/>
      </c>
      <c r="Q748" s="297" t="str">
        <f>_xlfn.IFNA(VLOOKUP($E:$E,'4'!$A:$F,3,0),"")</f>
        <v/>
      </c>
      <c r="R748" s="297" t="str">
        <f>_xlfn.IFNA(VLOOKUP($E:$E,'5'!$A:$F,3,0),"")</f>
        <v/>
      </c>
      <c r="S748" s="297" t="str">
        <f>_xlfn.IFNA(VLOOKUP($E:$E,'6'!$A:$F,3,0),"")</f>
        <v/>
      </c>
      <c r="T748" s="313">
        <v>1</v>
      </c>
      <c r="U748" s="313">
        <v>1</v>
      </c>
      <c r="V748" s="313">
        <v>60</v>
      </c>
      <c r="W748" s="314">
        <v>0.16500000000000001</v>
      </c>
      <c r="X748" s="315">
        <v>1.5196077999999999E-3</v>
      </c>
      <c r="Y748" s="749">
        <v>740</v>
      </c>
      <c r="Z748" s="282"/>
      <c r="AA748" s="316" t="s">
        <v>10391</v>
      </c>
      <c r="AB748" s="282" t="s">
        <v>9163</v>
      </c>
      <c r="AC748" s="317" t="s">
        <v>2081</v>
      </c>
      <c r="AD748" s="318" t="s">
        <v>9682</v>
      </c>
      <c r="AE748" s="319">
        <v>0</v>
      </c>
      <c r="AF748" s="319" t="s">
        <v>11282</v>
      </c>
      <c r="AG748" s="320">
        <v>9.83</v>
      </c>
      <c r="AH748" s="321">
        <f t="shared" si="147"/>
        <v>0</v>
      </c>
      <c r="AI748" s="287">
        <f>_xlfn.IFNA(VLOOKUP(AD:AD,грп!B:C,2,0),0)</f>
        <v>0</v>
      </c>
      <c r="AJ748" s="607">
        <v>0</v>
      </c>
      <c r="AK748" s="672">
        <f t="shared" si="136"/>
        <v>0</v>
      </c>
      <c r="AL748" s="174"/>
    </row>
    <row r="749" spans="1:38" s="4" customFormat="1" ht="12" customHeight="1" outlineLevel="1" x14ac:dyDescent="0.35">
      <c r="A749" s="307" t="s">
        <v>10402</v>
      </c>
      <c r="B749" s="308" t="s">
        <v>6514</v>
      </c>
      <c r="C749" s="309" t="s">
        <v>21</v>
      </c>
      <c r="D749" s="310" t="s">
        <v>10663</v>
      </c>
      <c r="E749" s="322" t="s">
        <v>5649</v>
      </c>
      <c r="F749" s="293"/>
      <c r="G749" s="293"/>
      <c r="H749" s="294">
        <v>18</v>
      </c>
      <c r="I749" s="294" t="str">
        <f>IFERROR(_xlfn.IFNA(VLOOKUP($D:$D,history!$I:$Y,3,0),VLOOKUP(E:E,history!$H:$Y,4,0)),"--")</f>
        <v>--</v>
      </c>
      <c r="J749" s="282" t="s">
        <v>9870</v>
      </c>
      <c r="K749" s="282" t="str">
        <f t="shared" si="144"/>
        <v/>
      </c>
      <c r="L749" s="312">
        <f t="shared" si="145"/>
        <v>540.16999999999996</v>
      </c>
      <c r="M749" s="312">
        <f t="shared" si="146"/>
        <v>818.44</v>
      </c>
      <c r="N749" s="297" t="str">
        <f>_xlfn.IFNA(VLOOKUP($E:$E,'1'!$A:$E,3,0),"")</f>
        <v/>
      </c>
      <c r="O749" s="297" t="str">
        <f>_xlfn.IFNA(VLOOKUP($E:$E,'2'!$A:$E,3,0),"")</f>
        <v/>
      </c>
      <c r="P749" s="297" t="str">
        <f>_xlfn.IFNA(VLOOKUP($E:$E,'3'!$A:$D,3,0),"")</f>
        <v/>
      </c>
      <c r="Q749" s="297" t="str">
        <f>_xlfn.IFNA(VLOOKUP($E:$E,'4'!$A:$F,3,0),"")</f>
        <v/>
      </c>
      <c r="R749" s="297" t="str">
        <f>_xlfn.IFNA(VLOOKUP($E:$E,'5'!$A:$F,3,0),"")</f>
        <v/>
      </c>
      <c r="S749" s="297" t="str">
        <f>_xlfn.IFNA(VLOOKUP($E:$E,'6'!$A:$F,3,0),"")</f>
        <v/>
      </c>
      <c r="T749" s="313">
        <v>1</v>
      </c>
      <c r="U749" s="313">
        <v>1</v>
      </c>
      <c r="V749" s="313">
        <v>30</v>
      </c>
      <c r="W749" s="314">
        <v>0.17299999999999999</v>
      </c>
      <c r="X749" s="315">
        <v>1.4444443999999999E-3</v>
      </c>
      <c r="Y749" s="749">
        <v>780</v>
      </c>
      <c r="Z749" s="282"/>
      <c r="AA749" s="316" t="s">
        <v>393</v>
      </c>
      <c r="AB749" s="282" t="s">
        <v>9164</v>
      </c>
      <c r="AC749" s="317" t="s">
        <v>2081</v>
      </c>
      <c r="AD749" s="318" t="s">
        <v>9682</v>
      </c>
      <c r="AE749" s="319">
        <v>0</v>
      </c>
      <c r="AF749" s="319" t="s">
        <v>11284</v>
      </c>
      <c r="AG749" s="320">
        <v>10.26</v>
      </c>
      <c r="AH749" s="321">
        <f t="shared" si="147"/>
        <v>0</v>
      </c>
      <c r="AI749" s="287">
        <f>_xlfn.IFNA(VLOOKUP(AD:AD,грп!B:C,2,0),0)</f>
        <v>0</v>
      </c>
      <c r="AJ749" s="607">
        <v>59</v>
      </c>
      <c r="AK749" s="672" t="str">
        <f t="shared" si="136"/>
        <v>new</v>
      </c>
      <c r="AL749" s="174"/>
    </row>
    <row r="750" spans="1:38" s="4" customFormat="1" ht="12" customHeight="1" outlineLevel="1" x14ac:dyDescent="0.35">
      <c r="A750" s="307" t="s">
        <v>10402</v>
      </c>
      <c r="B750" s="308" t="s">
        <v>6515</v>
      </c>
      <c r="C750" s="309" t="s">
        <v>21</v>
      </c>
      <c r="D750" s="310" t="s">
        <v>10664</v>
      </c>
      <c r="E750" s="322" t="s">
        <v>5650</v>
      </c>
      <c r="F750" s="293"/>
      <c r="G750" s="293"/>
      <c r="H750" s="294">
        <v>24</v>
      </c>
      <c r="I750" s="294" t="str">
        <f>IFERROR(_xlfn.IFNA(VLOOKUP($D:$D,history!$I:$Y,3,0),VLOOKUP(E:E,history!$H:$Y,4,0)),"--")</f>
        <v>--</v>
      </c>
      <c r="J750" s="282" t="s">
        <v>9870</v>
      </c>
      <c r="K750" s="282" t="str">
        <f t="shared" si="144"/>
        <v/>
      </c>
      <c r="L750" s="312">
        <f t="shared" si="145"/>
        <v>399.6</v>
      </c>
      <c r="M750" s="312">
        <f t="shared" si="146"/>
        <v>605.45000000000005</v>
      </c>
      <c r="N750" s="297" t="str">
        <f>_xlfn.IFNA(VLOOKUP($E:$E,'1'!$A:$E,3,0),"")</f>
        <v/>
      </c>
      <c r="O750" s="297" t="str">
        <f>_xlfn.IFNA(VLOOKUP($E:$E,'2'!$A:$E,3,0),"")</f>
        <v/>
      </c>
      <c r="P750" s="297" t="str">
        <f>_xlfn.IFNA(VLOOKUP($E:$E,'3'!$A:$D,3,0),"")</f>
        <v/>
      </c>
      <c r="Q750" s="297" t="str">
        <f>_xlfn.IFNA(VLOOKUP($E:$E,'4'!$A:$F,3,0),"")</f>
        <v/>
      </c>
      <c r="R750" s="297" t="str">
        <f>_xlfn.IFNA(VLOOKUP($E:$E,'5'!$A:$F,3,0),"")</f>
        <v/>
      </c>
      <c r="S750" s="297" t="str">
        <f>_xlfn.IFNA(VLOOKUP($E:$E,'6'!$A:$F,3,0),"")</f>
        <v/>
      </c>
      <c r="T750" s="313">
        <v>1</v>
      </c>
      <c r="U750" s="313">
        <v>1</v>
      </c>
      <c r="V750" s="313">
        <v>30</v>
      </c>
      <c r="W750" s="314">
        <v>0.13300000000000001</v>
      </c>
      <c r="X750" s="315">
        <v>1.0933333E-3</v>
      </c>
      <c r="Y750" s="749">
        <v>580</v>
      </c>
      <c r="Z750" s="282"/>
      <c r="AA750" s="316" t="s">
        <v>393</v>
      </c>
      <c r="AB750" s="282" t="s">
        <v>9164</v>
      </c>
      <c r="AC750" s="317" t="s">
        <v>2081</v>
      </c>
      <c r="AD750" s="318" t="s">
        <v>9682</v>
      </c>
      <c r="AE750" s="319">
        <v>0</v>
      </c>
      <c r="AF750" s="319" t="s">
        <v>11284</v>
      </c>
      <c r="AG750" s="320">
        <v>7.59</v>
      </c>
      <c r="AH750" s="321">
        <f t="shared" si="147"/>
        <v>0</v>
      </c>
      <c r="AI750" s="287">
        <f>_xlfn.IFNA(VLOOKUP(AD:AD,грп!B:C,2,0),0)</f>
        <v>0</v>
      </c>
      <c r="AJ750" s="607">
        <v>58</v>
      </c>
      <c r="AK750" s="672" t="str">
        <f t="shared" si="136"/>
        <v>new</v>
      </c>
      <c r="AL750" s="174"/>
    </row>
    <row r="751" spans="1:38" s="4" customFormat="1" ht="12" customHeight="1" outlineLevel="1" x14ac:dyDescent="0.35">
      <c r="A751" s="307" t="s">
        <v>339</v>
      </c>
      <c r="B751" s="308" t="s">
        <v>6516</v>
      </c>
      <c r="C751" s="290" t="s">
        <v>555</v>
      </c>
      <c r="D751" s="310" t="s">
        <v>10311</v>
      </c>
      <c r="E751" s="322" t="s">
        <v>707</v>
      </c>
      <c r="F751" s="293"/>
      <c r="G751" s="293"/>
      <c r="H751" s="294">
        <v>10</v>
      </c>
      <c r="I751" s="294" t="str">
        <f>IFERROR(_xlfn.IFNA(VLOOKUP($D:$D,history!$I:$Y,3,0),VLOOKUP(E:E,history!$H:$Y,4,0)),"--")</f>
        <v>--</v>
      </c>
      <c r="J751" s="282" t="s">
        <v>9870</v>
      </c>
      <c r="K751" s="282" t="str">
        <f t="shared" si="144"/>
        <v/>
      </c>
      <c r="L751" s="312">
        <f t="shared" si="145"/>
        <v>441.19</v>
      </c>
      <c r="M751" s="312">
        <f t="shared" si="146"/>
        <v>668.47</v>
      </c>
      <c r="N751" s="297" t="str">
        <f>_xlfn.IFNA(VLOOKUP($E:$E,'1'!$A:$E,3,0),"")</f>
        <v/>
      </c>
      <c r="O751" s="297" t="str">
        <f>_xlfn.IFNA(VLOOKUP($E:$E,'2'!$A:$E,3,0),"")</f>
        <v/>
      </c>
      <c r="P751" s="297" t="str">
        <f>_xlfn.IFNA(VLOOKUP($E:$E,'3'!$A:$D,3,0),"")</f>
        <v/>
      </c>
      <c r="Q751" s="297" t="str">
        <f>_xlfn.IFNA(VLOOKUP($E:$E,'4'!$A:$F,3,0),"")</f>
        <v/>
      </c>
      <c r="R751" s="297" t="str">
        <f>_xlfn.IFNA(VLOOKUP($E:$E,'5'!$A:$F,3,0),"")</f>
        <v/>
      </c>
      <c r="S751" s="297" t="str">
        <f>_xlfn.IFNA(VLOOKUP($E:$E,'6'!$A:$F,3,0),"")</f>
        <v/>
      </c>
      <c r="T751" s="313">
        <v>1</v>
      </c>
      <c r="U751" s="313">
        <v>1</v>
      </c>
      <c r="V751" s="313">
        <v>50</v>
      </c>
      <c r="W751" s="314">
        <v>0.26300000000000001</v>
      </c>
      <c r="X751" s="315">
        <v>1.6000000000000001E-3</v>
      </c>
      <c r="Y751" s="749">
        <v>590</v>
      </c>
      <c r="Z751" s="282"/>
      <c r="AA751" s="316" t="s">
        <v>10391</v>
      </c>
      <c r="AB751" s="282" t="s">
        <v>9163</v>
      </c>
      <c r="AC751" s="317" t="s">
        <v>2081</v>
      </c>
      <c r="AD751" s="318" t="s">
        <v>9682</v>
      </c>
      <c r="AE751" s="319">
        <v>0</v>
      </c>
      <c r="AF751" s="319" t="s">
        <v>11282</v>
      </c>
      <c r="AG751" s="320">
        <v>8.3800000000000008</v>
      </c>
      <c r="AH751" s="321">
        <f t="shared" si="147"/>
        <v>0</v>
      </c>
      <c r="AI751" s="287">
        <f>_xlfn.IFNA(VLOOKUP(AD:AD,грп!B:C,2,0),0)</f>
        <v>0</v>
      </c>
      <c r="AJ751" s="607">
        <v>23</v>
      </c>
      <c r="AK751" s="672" t="str">
        <f t="shared" si="136"/>
        <v xml:space="preserve"> </v>
      </c>
      <c r="AL751" s="174"/>
    </row>
    <row r="752" spans="1:38" s="4" customFormat="1" ht="12" customHeight="1" outlineLevel="1" x14ac:dyDescent="0.35">
      <c r="A752" s="307" t="s">
        <v>339</v>
      </c>
      <c r="B752" s="308" t="s">
        <v>6517</v>
      </c>
      <c r="C752" s="290" t="s">
        <v>555</v>
      </c>
      <c r="D752" s="310" t="s">
        <v>10312</v>
      </c>
      <c r="E752" s="322" t="s">
        <v>1307</v>
      </c>
      <c r="F752" s="293"/>
      <c r="G752" s="293"/>
      <c r="H752" s="294">
        <v>10</v>
      </c>
      <c r="I752" s="294" t="str">
        <f>IFERROR(_xlfn.IFNA(VLOOKUP($D:$D,history!$I:$Y,3,0),VLOOKUP(E:E,history!$H:$Y,4,0)),"--")</f>
        <v>--</v>
      </c>
      <c r="J752" s="282" t="s">
        <v>9870</v>
      </c>
      <c r="K752" s="282" t="str">
        <f t="shared" si="144"/>
        <v/>
      </c>
      <c r="L752" s="312">
        <f t="shared" si="145"/>
        <v>594.4</v>
      </c>
      <c r="M752" s="312">
        <f t="shared" si="146"/>
        <v>900.6</v>
      </c>
      <c r="N752" s="297" t="str">
        <f>_xlfn.IFNA(VLOOKUP($E:$E,'1'!$A:$E,3,0),"")</f>
        <v/>
      </c>
      <c r="O752" s="297" t="str">
        <f>_xlfn.IFNA(VLOOKUP($E:$E,'2'!$A:$E,3,0),"")</f>
        <v/>
      </c>
      <c r="P752" s="297" t="str">
        <f>_xlfn.IFNA(VLOOKUP($E:$E,'3'!$A:$D,3,0),"")</f>
        <v/>
      </c>
      <c r="Q752" s="297" t="str">
        <f>_xlfn.IFNA(VLOOKUP($E:$E,'4'!$A:$F,3,0),"")</f>
        <v/>
      </c>
      <c r="R752" s="297" t="str">
        <f>_xlfn.IFNA(VLOOKUP($E:$E,'5'!$A:$F,3,0),"")</f>
        <v/>
      </c>
      <c r="S752" s="297" t="str">
        <f>_xlfn.IFNA(VLOOKUP($E:$E,'6'!$A:$F,3,0),"")</f>
        <v/>
      </c>
      <c r="T752" s="313">
        <v>1</v>
      </c>
      <c r="U752" s="313">
        <v>1</v>
      </c>
      <c r="V752" s="313">
        <v>50</v>
      </c>
      <c r="W752" s="314">
        <v>0.33</v>
      </c>
      <c r="X752" s="315">
        <v>2.2380951999999999E-3</v>
      </c>
      <c r="Y752" s="749">
        <v>810</v>
      </c>
      <c r="Z752" s="282"/>
      <c r="AA752" s="316" t="s">
        <v>10391</v>
      </c>
      <c r="AB752" s="282" t="s">
        <v>9163</v>
      </c>
      <c r="AC752" s="317" t="s">
        <v>2081</v>
      </c>
      <c r="AD752" s="318" t="s">
        <v>9682</v>
      </c>
      <c r="AE752" s="319">
        <v>0</v>
      </c>
      <c r="AF752" s="319" t="s">
        <v>11282</v>
      </c>
      <c r="AG752" s="320">
        <v>11.29</v>
      </c>
      <c r="AH752" s="321">
        <f t="shared" si="147"/>
        <v>0</v>
      </c>
      <c r="AI752" s="287">
        <f>_xlfn.IFNA(VLOOKUP(AD:AD,грп!B:C,2,0),0)</f>
        <v>0</v>
      </c>
      <c r="AJ752" s="607">
        <v>16</v>
      </c>
      <c r="AK752" s="672" t="str">
        <f t="shared" si="136"/>
        <v xml:space="preserve"> </v>
      </c>
      <c r="AL752" s="174"/>
    </row>
    <row r="753" spans="1:39" s="4" customFormat="1" ht="11.45" customHeight="1" outlineLevel="1" x14ac:dyDescent="0.35">
      <c r="A753" s="307" t="s">
        <v>339</v>
      </c>
      <c r="B753" s="308" t="s">
        <v>6518</v>
      </c>
      <c r="C753" s="309"/>
      <c r="D753" s="310" t="s">
        <v>3724</v>
      </c>
      <c r="E753" s="292" t="s">
        <v>3049</v>
      </c>
      <c r="F753" s="293"/>
      <c r="G753" s="293"/>
      <c r="H753" s="294">
        <v>23</v>
      </c>
      <c r="I753" s="294" t="str">
        <f>IFERROR(_xlfn.IFNA(VLOOKUP($D:$D,history!$I:$Y,3,0),VLOOKUP(E:E,history!$H:$Y,4,0)),"--")</f>
        <v>--</v>
      </c>
      <c r="J753" s="282" t="s">
        <v>9870</v>
      </c>
      <c r="K753" s="282" t="str">
        <f t="shared" si="144"/>
        <v/>
      </c>
      <c r="L753" s="312">
        <f t="shared" si="145"/>
        <v>473.31</v>
      </c>
      <c r="M753" s="312">
        <f t="shared" si="146"/>
        <v>717.13</v>
      </c>
      <c r="N753" s="297" t="str">
        <f>_xlfn.IFNA(VLOOKUP($E:$E,'1'!$A:$E,3,0),"")</f>
        <v/>
      </c>
      <c r="O753" s="297" t="str">
        <f>_xlfn.IFNA(VLOOKUP($E:$E,'2'!$A:$E,3,0),"")</f>
        <v/>
      </c>
      <c r="P753" s="297" t="str">
        <f>_xlfn.IFNA(VLOOKUP($E:$E,'3'!$A:$D,3,0),"")</f>
        <v/>
      </c>
      <c r="Q753" s="297" t="str">
        <f>_xlfn.IFNA(VLOOKUP($E:$E,'4'!$A:$F,3,0),"")</f>
        <v/>
      </c>
      <c r="R753" s="297" t="str">
        <f>_xlfn.IFNA(VLOOKUP($E:$E,'5'!$A:$F,3,0),"")</f>
        <v/>
      </c>
      <c r="S753" s="297" t="str">
        <f>_xlfn.IFNA(VLOOKUP($E:$E,'6'!$A:$F,3,0),"")</f>
        <v/>
      </c>
      <c r="T753" s="313">
        <v>1</v>
      </c>
      <c r="U753" s="313">
        <v>1</v>
      </c>
      <c r="V753" s="313">
        <v>100</v>
      </c>
      <c r="W753" s="314">
        <v>0.108</v>
      </c>
      <c r="X753" s="315">
        <v>8.0000000000000004E-4</v>
      </c>
      <c r="Y753" s="749">
        <v>650</v>
      </c>
      <c r="Z753" s="282"/>
      <c r="AA753" s="316" t="s">
        <v>10390</v>
      </c>
      <c r="AB753" s="282" t="s">
        <v>9163</v>
      </c>
      <c r="AC753" s="317" t="s">
        <v>2081</v>
      </c>
      <c r="AD753" s="318" t="s">
        <v>9682</v>
      </c>
      <c r="AE753" s="319">
        <v>0</v>
      </c>
      <c r="AF753" s="319" t="s">
        <v>11282</v>
      </c>
      <c r="AG753" s="320">
        <v>8.99</v>
      </c>
      <c r="AH753" s="321">
        <f t="shared" si="147"/>
        <v>0</v>
      </c>
      <c r="AI753" s="287">
        <f>_xlfn.IFNA(VLOOKUP(AD:AD,грп!B:C,2,0),0)</f>
        <v>0</v>
      </c>
      <c r="AJ753" s="607">
        <v>39</v>
      </c>
      <c r="AK753" s="672">
        <f t="shared" si="136"/>
        <v>0</v>
      </c>
      <c r="AL753" s="174"/>
    </row>
    <row r="754" spans="1:39" s="4" customFormat="1" ht="11.45" customHeight="1" outlineLevel="1" x14ac:dyDescent="0.35">
      <c r="A754" s="307" t="s">
        <v>339</v>
      </c>
      <c r="B754" s="308" t="s">
        <v>6519</v>
      </c>
      <c r="C754" s="309"/>
      <c r="D754" s="310" t="s">
        <v>4225</v>
      </c>
      <c r="E754" s="292" t="s">
        <v>3050</v>
      </c>
      <c r="F754" s="293"/>
      <c r="G754" s="293"/>
      <c r="H754" s="294"/>
      <c r="I754" s="294" t="str">
        <f>IFERROR(_xlfn.IFNA(VLOOKUP($D:$D,history!$I:$Y,3,0),VLOOKUP(E:E,history!$H:$Y,4,0)),"--")</f>
        <v>--</v>
      </c>
      <c r="J754" s="282" t="s">
        <v>5946</v>
      </c>
      <c r="K754" s="282" t="str">
        <f t="shared" si="144"/>
        <v/>
      </c>
      <c r="L754" s="312">
        <f t="shared" si="145"/>
        <v>517.53</v>
      </c>
      <c r="M754" s="312">
        <f t="shared" si="146"/>
        <v>784.14</v>
      </c>
      <c r="N754" s="297" t="str">
        <f>_xlfn.IFNA(VLOOKUP($E:$E,'1'!$A:$E,3,0),"")</f>
        <v/>
      </c>
      <c r="O754" s="297" t="str">
        <f>_xlfn.IFNA(VLOOKUP($E:$E,'2'!$A:$E,3,0),"")</f>
        <v/>
      </c>
      <c r="P754" s="297" t="str">
        <f>_xlfn.IFNA(VLOOKUP($E:$E,'3'!$A:$D,3,0),"")</f>
        <v/>
      </c>
      <c r="Q754" s="297" t="str">
        <f>_xlfn.IFNA(VLOOKUP($E:$E,'4'!$A:$F,3,0),"")</f>
        <v/>
      </c>
      <c r="R754" s="297" t="str">
        <f>_xlfn.IFNA(VLOOKUP($E:$E,'5'!$A:$F,3,0),"")</f>
        <v/>
      </c>
      <c r="S754" s="297" t="str">
        <f>_xlfn.IFNA(VLOOKUP($E:$E,'6'!$A:$F,3,0),"")</f>
        <v/>
      </c>
      <c r="T754" s="313">
        <v>1</v>
      </c>
      <c r="U754" s="313">
        <v>1</v>
      </c>
      <c r="V754" s="313">
        <v>60</v>
      </c>
      <c r="W754" s="314">
        <v>0.16</v>
      </c>
      <c r="X754" s="315">
        <v>1.5185184999999999E-3</v>
      </c>
      <c r="Y754" s="749">
        <v>710</v>
      </c>
      <c r="Z754" s="282"/>
      <c r="AA754" s="316" t="s">
        <v>10391</v>
      </c>
      <c r="AB754" s="282" t="s">
        <v>9163</v>
      </c>
      <c r="AC754" s="317" t="s">
        <v>2081</v>
      </c>
      <c r="AD754" s="318" t="s">
        <v>9682</v>
      </c>
      <c r="AE754" s="319">
        <v>0</v>
      </c>
      <c r="AF754" s="319" t="s">
        <v>11282</v>
      </c>
      <c r="AG754" s="320">
        <v>9.83</v>
      </c>
      <c r="AH754" s="321">
        <f t="shared" si="147"/>
        <v>0</v>
      </c>
      <c r="AI754" s="287">
        <f>_xlfn.IFNA(VLOOKUP(AD:AD,грп!B:C,2,0),0)</f>
        <v>0</v>
      </c>
      <c r="AJ754" s="607">
        <v>0</v>
      </c>
      <c r="AK754" s="672">
        <f t="shared" ref="AK754:AK817" si="148">C754</f>
        <v>0</v>
      </c>
      <c r="AL754" s="174"/>
    </row>
    <row r="755" spans="1:39" s="4" customFormat="1" ht="11.45" customHeight="1" outlineLevel="1" x14ac:dyDescent="0.35">
      <c r="A755" s="307" t="s">
        <v>10402</v>
      </c>
      <c r="B755" s="308" t="s">
        <v>9686</v>
      </c>
      <c r="C755" s="309" t="s">
        <v>21</v>
      </c>
      <c r="D755" s="310" t="s">
        <v>10665</v>
      </c>
      <c r="E755" s="322" t="s">
        <v>9519</v>
      </c>
      <c r="F755" s="293"/>
      <c r="G755" s="293"/>
      <c r="H755" s="294">
        <v>12</v>
      </c>
      <c r="I755" s="294" t="str">
        <f>IFERROR(_xlfn.IFNA(VLOOKUP($D:$D,history!$I:$Y,3,0),VLOOKUP(E:E,history!$H:$Y,4,0)),"--")</f>
        <v>--</v>
      </c>
      <c r="J755" s="282" t="s">
        <v>9870</v>
      </c>
      <c r="K755" s="282" t="str">
        <f t="shared" si="144"/>
        <v/>
      </c>
      <c r="L755" s="312">
        <f t="shared" si="145"/>
        <v>480.68</v>
      </c>
      <c r="M755" s="312">
        <f t="shared" si="146"/>
        <v>728.3</v>
      </c>
      <c r="N755" s="297" t="str">
        <f>_xlfn.IFNA(VLOOKUP($E:$E,'1'!$A:$E,3,0),"")</f>
        <v/>
      </c>
      <c r="O755" s="297" t="str">
        <f>_xlfn.IFNA(VLOOKUP($E:$E,'2'!$A:$E,3,0),"")</f>
        <v/>
      </c>
      <c r="P755" s="297" t="str">
        <f>_xlfn.IFNA(VLOOKUP($E:$E,'3'!$A:$D,3,0),"")</f>
        <v/>
      </c>
      <c r="Q755" s="297" t="str">
        <f>_xlfn.IFNA(VLOOKUP($E:$E,'4'!$A:$F,3,0),"")</f>
        <v/>
      </c>
      <c r="R755" s="297" t="str">
        <f>_xlfn.IFNA(VLOOKUP($E:$E,'5'!$A:$F,3,0),"")</f>
        <v/>
      </c>
      <c r="S755" s="297" t="str">
        <f>_xlfn.IFNA(VLOOKUP($E:$E,'6'!$A:$F,3,0),"")</f>
        <v/>
      </c>
      <c r="T755" s="313">
        <v>1</v>
      </c>
      <c r="U755" s="313">
        <v>1</v>
      </c>
      <c r="V755" s="313">
        <v>100</v>
      </c>
      <c r="W755" s="314">
        <v>0.107</v>
      </c>
      <c r="X755" s="315">
        <v>1.0200000000000001E-3</v>
      </c>
      <c r="Y755" s="749">
        <v>690</v>
      </c>
      <c r="Z755" s="282"/>
      <c r="AA755" s="316" t="s">
        <v>393</v>
      </c>
      <c r="AB755" s="282" t="s">
        <v>9164</v>
      </c>
      <c r="AC755" s="317" t="s">
        <v>2081</v>
      </c>
      <c r="AD755" s="318" t="s">
        <v>9682</v>
      </c>
      <c r="AE755" s="319">
        <v>0</v>
      </c>
      <c r="AF755" s="319" t="s">
        <v>11284</v>
      </c>
      <c r="AG755" s="320">
        <v>9.1300000000000008</v>
      </c>
      <c r="AH755" s="321">
        <f t="shared" si="147"/>
        <v>0</v>
      </c>
      <c r="AI755" s="287">
        <f>_xlfn.IFNA(VLOOKUP(AD:AD,грп!B:C,2,0),0)</f>
        <v>0</v>
      </c>
      <c r="AJ755" s="607">
        <v>40</v>
      </c>
      <c r="AK755" s="672" t="str">
        <f t="shared" si="148"/>
        <v>new</v>
      </c>
      <c r="AL755" s="174"/>
    </row>
    <row r="756" spans="1:39" s="4" customFormat="1" ht="11.45" customHeight="1" outlineLevel="1" x14ac:dyDescent="0.35">
      <c r="A756" s="307" t="s">
        <v>10402</v>
      </c>
      <c r="B756" s="308" t="s">
        <v>9687</v>
      </c>
      <c r="C756" s="309" t="s">
        <v>21</v>
      </c>
      <c r="D756" s="310" t="s">
        <v>10666</v>
      </c>
      <c r="E756" s="322" t="s">
        <v>9520</v>
      </c>
      <c r="F756" s="293"/>
      <c r="G756" s="293"/>
      <c r="H756" s="294">
        <v>10</v>
      </c>
      <c r="I756" s="294" t="str">
        <f>IFERROR(_xlfn.IFNA(VLOOKUP($D:$D,history!$I:$Y,3,0),VLOOKUP(E:E,history!$H:$Y,4,0)),"--")</f>
        <v>--</v>
      </c>
      <c r="J756" s="282" t="s">
        <v>9868</v>
      </c>
      <c r="K756" s="282" t="str">
        <f t="shared" si="144"/>
        <v/>
      </c>
      <c r="L756" s="312">
        <f t="shared" si="145"/>
        <v>419.61</v>
      </c>
      <c r="M756" s="312">
        <f t="shared" si="146"/>
        <v>635.77</v>
      </c>
      <c r="N756" s="297" t="str">
        <f>_xlfn.IFNA(VLOOKUP($E:$E,'1'!$A:$E,3,0),"")</f>
        <v/>
      </c>
      <c r="O756" s="297" t="str">
        <f>_xlfn.IFNA(VLOOKUP($E:$E,'2'!$A:$E,3,0),"")</f>
        <v/>
      </c>
      <c r="P756" s="297" t="str">
        <f>_xlfn.IFNA(VLOOKUP($E:$E,'3'!$A:$D,3,0),"")</f>
        <v/>
      </c>
      <c r="Q756" s="297" t="str">
        <f>_xlfn.IFNA(VLOOKUP($E:$E,'4'!$A:$F,3,0),"")</f>
        <v/>
      </c>
      <c r="R756" s="297" t="str">
        <f>_xlfn.IFNA(VLOOKUP($E:$E,'5'!$A:$F,3,0),"")</f>
        <v/>
      </c>
      <c r="S756" s="297" t="str">
        <f>_xlfn.IFNA(VLOOKUP($E:$E,'6'!$A:$F,3,0),"")</f>
        <v/>
      </c>
      <c r="T756" s="313">
        <v>1</v>
      </c>
      <c r="U756" s="313">
        <v>1</v>
      </c>
      <c r="V756" s="313">
        <v>48</v>
      </c>
      <c r="W756" s="314">
        <v>0.22800000000000001</v>
      </c>
      <c r="X756" s="315">
        <v>3.8392856999999998E-3</v>
      </c>
      <c r="Y756" s="749">
        <v>590</v>
      </c>
      <c r="Z756" s="282"/>
      <c r="AA756" s="316" t="s">
        <v>393</v>
      </c>
      <c r="AB756" s="282" t="s">
        <v>9164</v>
      </c>
      <c r="AC756" s="317" t="s">
        <v>2081</v>
      </c>
      <c r="AD756" s="318" t="s">
        <v>9682</v>
      </c>
      <c r="AE756" s="319">
        <v>0</v>
      </c>
      <c r="AF756" s="319" t="s">
        <v>11284</v>
      </c>
      <c r="AG756" s="320">
        <v>7.97</v>
      </c>
      <c r="AH756" s="321">
        <f t="shared" si="147"/>
        <v>0</v>
      </c>
      <c r="AI756" s="287">
        <f>_xlfn.IFNA(VLOOKUP(AD:AD,грп!B:C,2,0),0)</f>
        <v>0</v>
      </c>
      <c r="AJ756" s="607">
        <v>47</v>
      </c>
      <c r="AK756" s="672" t="str">
        <f t="shared" si="148"/>
        <v>new</v>
      </c>
      <c r="AL756" s="174"/>
    </row>
    <row r="757" spans="1:39" s="4" customFormat="1" ht="11.45" customHeight="1" outlineLevel="1" x14ac:dyDescent="0.35">
      <c r="A757" s="307" t="s">
        <v>10402</v>
      </c>
      <c r="B757" s="308" t="s">
        <v>9688</v>
      </c>
      <c r="C757" s="309" t="s">
        <v>21</v>
      </c>
      <c r="D757" s="310" t="s">
        <v>10667</v>
      </c>
      <c r="E757" s="322" t="s">
        <v>9521</v>
      </c>
      <c r="F757" s="293"/>
      <c r="G757" s="293"/>
      <c r="H757" s="294"/>
      <c r="I757" s="294" t="str">
        <f>IFERROR(_xlfn.IFNA(VLOOKUP($D:$D,history!$I:$Y,3,0),VLOOKUP(E:E,history!$H:$Y,4,0)),"--")</f>
        <v>--</v>
      </c>
      <c r="J757" s="282" t="s">
        <v>5946</v>
      </c>
      <c r="K757" s="282" t="str">
        <f t="shared" si="144"/>
        <v/>
      </c>
      <c r="L757" s="312">
        <f t="shared" si="145"/>
        <v>0</v>
      </c>
      <c r="M757" s="312">
        <f t="shared" si="146"/>
        <v>0</v>
      </c>
      <c r="N757" s="297" t="str">
        <f>_xlfn.IFNA(VLOOKUP($E:$E,'1'!$A:$E,3,0),"")</f>
        <v/>
      </c>
      <c r="O757" s="297" t="str">
        <f>_xlfn.IFNA(VLOOKUP($E:$E,'2'!$A:$E,3,0),"")</f>
        <v/>
      </c>
      <c r="P757" s="297" t="str">
        <f>_xlfn.IFNA(VLOOKUP($E:$E,'3'!$A:$D,3,0),"")</f>
        <v/>
      </c>
      <c r="Q757" s="297" t="str">
        <f>_xlfn.IFNA(VLOOKUP($E:$E,'4'!$A:$F,3,0),"")</f>
        <v/>
      </c>
      <c r="R757" s="297" t="str">
        <f>_xlfn.IFNA(VLOOKUP($E:$E,'5'!$A:$F,3,0),"")</f>
        <v/>
      </c>
      <c r="S757" s="297" t="str">
        <f>_xlfn.IFNA(VLOOKUP($E:$E,'6'!$A:$F,3,0),"")</f>
        <v/>
      </c>
      <c r="T757" s="313">
        <v>1</v>
      </c>
      <c r="U757" s="313">
        <v>1</v>
      </c>
      <c r="V757" s="313">
        <v>48</v>
      </c>
      <c r="W757" s="314">
        <v>0.28799999999999998</v>
      </c>
      <c r="X757" s="315">
        <v>4.4047619E-3</v>
      </c>
      <c r="Y757" s="749">
        <v>0</v>
      </c>
      <c r="Z757" s="282"/>
      <c r="AA757" s="316" t="s">
        <v>10391</v>
      </c>
      <c r="AB757" s="282" t="s">
        <v>10389</v>
      </c>
      <c r="AC757" s="317" t="s">
        <v>2081</v>
      </c>
      <c r="AD757" s="318" t="s">
        <v>9682</v>
      </c>
      <c r="AE757" s="319">
        <v>0</v>
      </c>
      <c r="AF757" s="319" t="s">
        <v>11284</v>
      </c>
      <c r="AG757" s="320">
        <v>0</v>
      </c>
      <c r="AH757" s="321">
        <f t="shared" si="147"/>
        <v>0</v>
      </c>
      <c r="AI757" s="287">
        <f>_xlfn.IFNA(VLOOKUP(AD:AD,грп!B:C,2,0),0)</f>
        <v>0</v>
      </c>
      <c r="AJ757" s="607">
        <v>0</v>
      </c>
      <c r="AK757" s="672" t="str">
        <f t="shared" si="148"/>
        <v>new</v>
      </c>
      <c r="AL757" s="174"/>
    </row>
    <row r="758" spans="1:39" s="4" customFormat="1" ht="11.45" customHeight="1" outlineLevel="1" x14ac:dyDescent="0.35">
      <c r="A758" s="307" t="s">
        <v>10402</v>
      </c>
      <c r="B758" s="308" t="s">
        <v>9689</v>
      </c>
      <c r="C758" s="309" t="s">
        <v>21</v>
      </c>
      <c r="D758" s="310" t="s">
        <v>10668</v>
      </c>
      <c r="E758" s="322" t="s">
        <v>9522</v>
      </c>
      <c r="F758" s="293"/>
      <c r="G758" s="293"/>
      <c r="H758" s="294"/>
      <c r="I758" s="294" t="str">
        <f>IFERROR(_xlfn.IFNA(VLOOKUP($D:$D,history!$I:$Y,3,0),VLOOKUP(E:E,history!$H:$Y,4,0)),"--")</f>
        <v>--</v>
      </c>
      <c r="J758" s="282" t="s">
        <v>5946</v>
      </c>
      <c r="K758" s="282" t="str">
        <f t="shared" si="144"/>
        <v/>
      </c>
      <c r="L758" s="312">
        <f t="shared" si="145"/>
        <v>0</v>
      </c>
      <c r="M758" s="312">
        <f t="shared" si="146"/>
        <v>0</v>
      </c>
      <c r="N758" s="297" t="str">
        <f>_xlfn.IFNA(VLOOKUP($E:$E,'1'!$A:$E,3,0),"")</f>
        <v/>
      </c>
      <c r="O758" s="297" t="str">
        <f>_xlfn.IFNA(VLOOKUP($E:$E,'2'!$A:$E,3,0),"")</f>
        <v/>
      </c>
      <c r="P758" s="297" t="str">
        <f>_xlfn.IFNA(VLOOKUP($E:$E,'3'!$A:$D,3,0),"")</f>
        <v/>
      </c>
      <c r="Q758" s="297" t="str">
        <f>_xlfn.IFNA(VLOOKUP($E:$E,'4'!$A:$F,3,0),"")</f>
        <v/>
      </c>
      <c r="R758" s="297" t="str">
        <f>_xlfn.IFNA(VLOOKUP($E:$E,'5'!$A:$F,3,0),"")</f>
        <v/>
      </c>
      <c r="S758" s="297" t="str">
        <f>_xlfn.IFNA(VLOOKUP($E:$E,'6'!$A:$F,3,0),"")</f>
        <v/>
      </c>
      <c r="T758" s="313">
        <v>1</v>
      </c>
      <c r="U758" s="313">
        <v>1</v>
      </c>
      <c r="V758" s="313">
        <v>48</v>
      </c>
      <c r="W758" s="314">
        <v>0.33100000000000002</v>
      </c>
      <c r="X758" s="315">
        <v>4.4047619E-3</v>
      </c>
      <c r="Y758" s="749">
        <v>0</v>
      </c>
      <c r="Z758" s="282"/>
      <c r="AA758" s="316" t="s">
        <v>10391</v>
      </c>
      <c r="AB758" s="282" t="s">
        <v>10389</v>
      </c>
      <c r="AC758" s="317" t="s">
        <v>2081</v>
      </c>
      <c r="AD758" s="318" t="s">
        <v>9682</v>
      </c>
      <c r="AE758" s="319">
        <v>0</v>
      </c>
      <c r="AF758" s="319" t="s">
        <v>11284</v>
      </c>
      <c r="AG758" s="320">
        <v>0</v>
      </c>
      <c r="AH758" s="321">
        <f t="shared" si="147"/>
        <v>0</v>
      </c>
      <c r="AI758" s="287">
        <f>_xlfn.IFNA(VLOOKUP(AD:AD,грп!B:C,2,0),0)</f>
        <v>0</v>
      </c>
      <c r="AJ758" s="607">
        <v>0</v>
      </c>
      <c r="AK758" s="672" t="str">
        <f t="shared" si="148"/>
        <v>new</v>
      </c>
      <c r="AL758" s="174"/>
    </row>
    <row r="759" spans="1:39" s="4" customFormat="1" ht="11.45" customHeight="1" outlineLevel="1" x14ac:dyDescent="0.35">
      <c r="A759" s="307" t="s">
        <v>339</v>
      </c>
      <c r="B759" s="308" t="s">
        <v>9852</v>
      </c>
      <c r="C759" s="309" t="s">
        <v>21</v>
      </c>
      <c r="D759" s="310" t="s">
        <v>10669</v>
      </c>
      <c r="E759" s="322" t="s">
        <v>9854</v>
      </c>
      <c r="F759" s="293"/>
      <c r="G759" s="293"/>
      <c r="H759" s="294"/>
      <c r="I759" s="294" t="str">
        <f>IFERROR(_xlfn.IFNA(VLOOKUP($D:$D,history!$I:$Y,3,0),VLOOKUP(E:E,history!$H:$Y,4,0)),"--")</f>
        <v>--</v>
      </c>
      <c r="J759" s="282" t="s">
        <v>5946</v>
      </c>
      <c r="K759" s="282" t="str">
        <f t="shared" si="144"/>
        <v/>
      </c>
      <c r="L759" s="312">
        <f t="shared" si="145"/>
        <v>0</v>
      </c>
      <c r="M759" s="312">
        <f t="shared" si="146"/>
        <v>0</v>
      </c>
      <c r="N759" s="297" t="str">
        <f>_xlfn.IFNA(VLOOKUP($E:$E,'1'!$A:$E,3,0),"")</f>
        <v/>
      </c>
      <c r="O759" s="297" t="str">
        <f>_xlfn.IFNA(VLOOKUP($E:$E,'2'!$A:$E,3,0),"")</f>
        <v/>
      </c>
      <c r="P759" s="297" t="str">
        <f>_xlfn.IFNA(VLOOKUP($E:$E,'3'!$A:$D,3,0),"")</f>
        <v/>
      </c>
      <c r="Q759" s="297" t="str">
        <f>_xlfn.IFNA(VLOOKUP($E:$E,'4'!$A:$F,3,0),"")</f>
        <v/>
      </c>
      <c r="R759" s="297" t="str">
        <f>_xlfn.IFNA(VLOOKUP($E:$E,'5'!$A:$F,3,0),"")</f>
        <v/>
      </c>
      <c r="S759" s="297" t="str">
        <f>_xlfn.IFNA(VLOOKUP($E:$E,'6'!$A:$F,3,0),"")</f>
        <v/>
      </c>
      <c r="T759" s="313">
        <v>1</v>
      </c>
      <c r="U759" s="313">
        <v>1</v>
      </c>
      <c r="V759" s="313">
        <v>12</v>
      </c>
      <c r="W759" s="314">
        <v>0.3</v>
      </c>
      <c r="X759" s="315">
        <v>4.1666667000000001E-3</v>
      </c>
      <c r="Y759" s="749">
        <v>0</v>
      </c>
      <c r="Z759" s="282"/>
      <c r="AA759" s="316" t="s">
        <v>10388</v>
      </c>
      <c r="AB759" s="282" t="s">
        <v>10389</v>
      </c>
      <c r="AC759" s="317" t="s">
        <v>2081</v>
      </c>
      <c r="AD759" s="318" t="s">
        <v>9682</v>
      </c>
      <c r="AE759" s="319">
        <v>0</v>
      </c>
      <c r="AF759" s="319" t="s">
        <v>11284</v>
      </c>
      <c r="AG759" s="320">
        <v>0</v>
      </c>
      <c r="AH759" s="321">
        <f t="shared" si="147"/>
        <v>0</v>
      </c>
      <c r="AI759" s="287">
        <f>_xlfn.IFNA(VLOOKUP(AD:AD,грп!B:C,2,0),0)</f>
        <v>0</v>
      </c>
      <c r="AJ759" s="607">
        <v>0</v>
      </c>
      <c r="AK759" s="672" t="str">
        <f t="shared" si="148"/>
        <v>new</v>
      </c>
      <c r="AL759" s="174"/>
    </row>
    <row r="760" spans="1:39" s="4" customFormat="1" ht="11.45" customHeight="1" outlineLevel="1" x14ac:dyDescent="0.35">
      <c r="A760" s="307" t="s">
        <v>339</v>
      </c>
      <c r="B760" s="308" t="s">
        <v>9853</v>
      </c>
      <c r="C760" s="309" t="s">
        <v>21</v>
      </c>
      <c r="D760" s="310" t="s">
        <v>10670</v>
      </c>
      <c r="E760" s="322" t="s">
        <v>9855</v>
      </c>
      <c r="F760" s="293"/>
      <c r="G760" s="293"/>
      <c r="H760" s="294"/>
      <c r="I760" s="294" t="str">
        <f>IFERROR(_xlfn.IFNA(VLOOKUP($D:$D,history!$I:$Y,3,0),VLOOKUP(E:E,history!$H:$Y,4,0)),"--")</f>
        <v>--</v>
      </c>
      <c r="J760" s="282" t="s">
        <v>5946</v>
      </c>
      <c r="K760" s="282" t="str">
        <f t="shared" si="144"/>
        <v/>
      </c>
      <c r="L760" s="312">
        <f t="shared" si="145"/>
        <v>0</v>
      </c>
      <c r="M760" s="312">
        <f t="shared" si="146"/>
        <v>0</v>
      </c>
      <c r="N760" s="297" t="str">
        <f>_xlfn.IFNA(VLOOKUP($E:$E,'1'!$A:$E,3,0),"")</f>
        <v/>
      </c>
      <c r="O760" s="297" t="str">
        <f>_xlfn.IFNA(VLOOKUP($E:$E,'2'!$A:$E,3,0),"")</f>
        <v/>
      </c>
      <c r="P760" s="297" t="str">
        <f>_xlfn.IFNA(VLOOKUP($E:$E,'3'!$A:$D,3,0),"")</f>
        <v/>
      </c>
      <c r="Q760" s="297" t="str">
        <f>_xlfn.IFNA(VLOOKUP($E:$E,'4'!$A:$F,3,0),"")</f>
        <v/>
      </c>
      <c r="R760" s="297" t="str">
        <f>_xlfn.IFNA(VLOOKUP($E:$E,'5'!$A:$F,3,0),"")</f>
        <v/>
      </c>
      <c r="S760" s="297" t="str">
        <f>_xlfn.IFNA(VLOOKUP($E:$E,'6'!$A:$F,3,0),"")</f>
        <v/>
      </c>
      <c r="T760" s="313">
        <v>1</v>
      </c>
      <c r="U760" s="313">
        <v>1</v>
      </c>
      <c r="V760" s="313">
        <v>48</v>
      </c>
      <c r="W760" s="314">
        <v>0.189</v>
      </c>
      <c r="X760" s="315">
        <v>3.0952381000000002E-3</v>
      </c>
      <c r="Y760" s="749">
        <v>0</v>
      </c>
      <c r="Z760" s="282"/>
      <c r="AA760" s="316" t="s">
        <v>10391</v>
      </c>
      <c r="AB760" s="282" t="s">
        <v>10389</v>
      </c>
      <c r="AC760" s="317" t="s">
        <v>2081</v>
      </c>
      <c r="AD760" s="318" t="s">
        <v>9682</v>
      </c>
      <c r="AE760" s="319">
        <v>0</v>
      </c>
      <c r="AF760" s="319" t="s">
        <v>11284</v>
      </c>
      <c r="AG760" s="320">
        <v>0</v>
      </c>
      <c r="AH760" s="321">
        <f t="shared" si="147"/>
        <v>0</v>
      </c>
      <c r="AI760" s="287">
        <f>_xlfn.IFNA(VLOOKUP(AD:AD,грп!B:C,2,0),0)</f>
        <v>0</v>
      </c>
      <c r="AJ760" s="607">
        <v>0</v>
      </c>
      <c r="AK760" s="672" t="str">
        <f t="shared" si="148"/>
        <v>new</v>
      </c>
      <c r="AL760" s="174"/>
    </row>
    <row r="761" spans="1:39" s="4" customFormat="1" ht="20.100000000000001" customHeight="1" x14ac:dyDescent="0.35">
      <c r="A761" s="283"/>
      <c r="B761" s="349"/>
      <c r="C761" s="350"/>
      <c r="D761" s="284" t="s">
        <v>733</v>
      </c>
      <c r="E761" s="351"/>
      <c r="F761" s="293"/>
      <c r="G761" s="293"/>
      <c r="H761" s="294"/>
      <c r="I761" s="352"/>
      <c r="J761" s="353" t="s">
        <v>393</v>
      </c>
      <c r="K761" s="353" t="s">
        <v>393</v>
      </c>
      <c r="L761" s="354"/>
      <c r="M761" s="354"/>
      <c r="N761" s="355"/>
      <c r="O761" s="355"/>
      <c r="P761" s="355"/>
      <c r="Q761" s="355"/>
      <c r="R761" s="355"/>
      <c r="S761" s="355"/>
      <c r="T761" s="356"/>
      <c r="U761" s="354"/>
      <c r="V761" s="354"/>
      <c r="W761" s="364"/>
      <c r="X761" s="365" t="s">
        <v>393</v>
      </c>
      <c r="Y761" s="751"/>
      <c r="Z761" s="366"/>
      <c r="AA761" s="367"/>
      <c r="AB761" s="367" t="s">
        <v>393</v>
      </c>
      <c r="AC761" s="361"/>
      <c r="AD761" s="354"/>
      <c r="AE761" s="367" t="s">
        <v>393</v>
      </c>
      <c r="AF761" s="367"/>
      <c r="AG761" s="305"/>
      <c r="AH761" s="306"/>
      <c r="AI761" s="287">
        <f>_xlfn.IFNA(VLOOKUP(AD:AD,грп!B:C,2,0),0)</f>
        <v>0</v>
      </c>
      <c r="AJ761" s="607">
        <v>0</v>
      </c>
      <c r="AK761" s="672">
        <f t="shared" si="148"/>
        <v>0</v>
      </c>
      <c r="AL761" s="174"/>
    </row>
    <row r="762" spans="1:39" s="4" customFormat="1" ht="11.45" customHeight="1" x14ac:dyDescent="0.35">
      <c r="A762" s="288"/>
      <c r="B762" s="289"/>
      <c r="C762" s="290" t="s">
        <v>555</v>
      </c>
      <c r="D762" s="291" t="s">
        <v>3052</v>
      </c>
      <c r="E762" s="292"/>
      <c r="F762" s="293"/>
      <c r="G762" s="293"/>
      <c r="H762" s="294"/>
      <c r="I762" s="294"/>
      <c r="J762" s="282" t="s">
        <v>393</v>
      </c>
      <c r="K762" s="282" t="str">
        <f t="shared" ref="K762:K793" si="149" xml:space="preserve">
IF(OR($E762="",$A$3&lt;&gt;"МОСКВА"),"",
IF(AND($AJ762&gt;=1,$AJ762&lt;20),"*",
IF(AND($AJ762&gt;=20,$AJ762&lt;100),"**",
IF(($AJ762&gt;=100),"***","--"))))</f>
        <v/>
      </c>
      <c r="L762" s="295"/>
      <c r="M762" s="296"/>
      <c r="N762" s="297"/>
      <c r="O762" s="297"/>
      <c r="P762" s="297"/>
      <c r="Q762" s="297" t="str">
        <f>_xlfn.IFNA(VLOOKUP($E:$E,'4'!$A:$F,3,0),"")</f>
        <v/>
      </c>
      <c r="R762" s="297" t="str">
        <f>_xlfn.IFNA(VLOOKUP($E:$E,'5'!$A:$F,3,0),"")</f>
        <v/>
      </c>
      <c r="S762" s="297"/>
      <c r="T762" s="298"/>
      <c r="U762" s="299"/>
      <c r="V762" s="299"/>
      <c r="W762" s="300"/>
      <c r="X762" s="301"/>
      <c r="Y762" s="749"/>
      <c r="Z762" s="282"/>
      <c r="AA762" s="280"/>
      <c r="AB762" s="280" t="s">
        <v>393</v>
      </c>
      <c r="AC762" s="302"/>
      <c r="AD762" s="303" t="s">
        <v>3052</v>
      </c>
      <c r="AE762" s="280"/>
      <c r="AF762" s="329"/>
      <c r="AG762" s="305"/>
      <c r="AH762" s="306"/>
      <c r="AI762" s="287">
        <f>_xlfn.IFNA(VLOOKUP(AD:AD,грп!B:C,2,0),0)</f>
        <v>0</v>
      </c>
      <c r="AJ762" s="607">
        <v>0</v>
      </c>
      <c r="AK762" s="672" t="str">
        <f t="shared" si="148"/>
        <v xml:space="preserve"> </v>
      </c>
      <c r="AL762" s="174"/>
    </row>
    <row r="763" spans="1:39" s="4" customFormat="1" ht="12" customHeight="1" outlineLevel="1" x14ac:dyDescent="0.35">
      <c r="A763" s="307" t="s">
        <v>10402</v>
      </c>
      <c r="B763" s="308" t="s">
        <v>6520</v>
      </c>
      <c r="C763" s="323"/>
      <c r="D763" s="310" t="s">
        <v>3192</v>
      </c>
      <c r="E763" s="292" t="s">
        <v>3044</v>
      </c>
      <c r="F763" s="293"/>
      <c r="G763" s="293"/>
      <c r="H763" s="294">
        <v>6</v>
      </c>
      <c r="I763" s="294" t="str">
        <f>IFERROR(_xlfn.IFNA(VLOOKUP($D:$D,history!$I:$Y,3,0),VLOOKUP(E:E,history!$H:$Y,4,0)),"--")</f>
        <v>V</v>
      </c>
      <c r="J763" s="282" t="s">
        <v>9868</v>
      </c>
      <c r="K763" s="282" t="str">
        <f t="shared" si="149"/>
        <v/>
      </c>
      <c r="L763" s="312">
        <f>IF($A$3="ИМ",ROUND($Y763*(1-($L$6-$F$4))*(1-$F$3)*(1+$AG$2),2),ROUND($M763*(1-($L$6-$F$4))*(1-$F$3)*(1+$AG$2),2))</f>
        <v>6744.24</v>
      </c>
      <c r="M763" s="312">
        <f>ROUND(IF($A$3="РЕГИОНЫ",AG763*$AG$3*$AG$1,IF(AI763=0,AG763*$AG$3*$AG$1,AG763*$AG$3*(1-5%)*$AG$1)),2)</f>
        <v>10218.540000000001</v>
      </c>
      <c r="N763" s="297" t="str">
        <f>_xlfn.IFNA(VLOOKUP($E:$E,'1'!$A:$E,3,0),"")</f>
        <v/>
      </c>
      <c r="O763" s="297" t="str">
        <f>_xlfn.IFNA(VLOOKUP($E:$E,'2'!$A:$E,3,0),"")</f>
        <v/>
      </c>
      <c r="P763" s="297" t="str">
        <f>_xlfn.IFNA(VLOOKUP($E:$E,'3'!$A:$D,3,0),"")</f>
        <v/>
      </c>
      <c r="Q763" s="297" t="str">
        <f>_xlfn.IFNA(VLOOKUP($E:$E,'4'!$A:$F,3,0),"")</f>
        <v/>
      </c>
      <c r="R763" s="297" t="str">
        <f>_xlfn.IFNA(VLOOKUP($E:$E,'5'!$A:$F,3,0),"")</f>
        <v/>
      </c>
      <c r="S763" s="297" t="str">
        <f>_xlfn.IFNA(VLOOKUP($E:$E,'6'!$A:$F,3,0),"")</f>
        <v/>
      </c>
      <c r="T763" s="313">
        <v>1</v>
      </c>
      <c r="U763" s="313">
        <v>1</v>
      </c>
      <c r="V763" s="313">
        <v>1</v>
      </c>
      <c r="W763" s="314">
        <v>12.3</v>
      </c>
      <c r="X763" s="315">
        <v>4.7500000000000001E-2</v>
      </c>
      <c r="Y763" s="749">
        <v>9750</v>
      </c>
      <c r="Z763" s="282"/>
      <c r="AA763" s="316" t="s">
        <v>10388</v>
      </c>
      <c r="AB763" s="282" t="s">
        <v>9163</v>
      </c>
      <c r="AC763" s="317" t="s">
        <v>2104</v>
      </c>
      <c r="AD763" s="318" t="s">
        <v>3052</v>
      </c>
      <c r="AE763" s="319">
        <v>0</v>
      </c>
      <c r="AF763" s="319" t="s">
        <v>11273</v>
      </c>
      <c r="AG763" s="320">
        <v>128.1</v>
      </c>
      <c r="AH763" s="321">
        <f>IF($A$3="РЕГИОНЫ",ROUND($AG763*(1-($L$6-$F$4))*(1-$F$3)*(1+$AG$2)*$AG$1,2),0)</f>
        <v>0</v>
      </c>
      <c r="AI763" s="287">
        <f>_xlfn.IFNA(VLOOKUP(AD:AD,грп!B:C,2,0),0)</f>
        <v>0</v>
      </c>
      <c r="AJ763" s="607">
        <v>8</v>
      </c>
      <c r="AK763" s="672">
        <f t="shared" si="148"/>
        <v>0</v>
      </c>
      <c r="AL763" s="174"/>
    </row>
    <row r="764" spans="1:39" s="4" customFormat="1" ht="12" customHeight="1" outlineLevel="1" x14ac:dyDescent="0.35">
      <c r="A764" s="307" t="s">
        <v>10402</v>
      </c>
      <c r="B764" s="308" t="s">
        <v>6521</v>
      </c>
      <c r="C764" s="309"/>
      <c r="D764" s="310" t="s">
        <v>10671</v>
      </c>
      <c r="E764" s="322" t="s">
        <v>4757</v>
      </c>
      <c r="F764" s="293"/>
      <c r="G764" s="293"/>
      <c r="H764" s="294"/>
      <c r="I764" s="294" t="str">
        <f>IFERROR(_xlfn.IFNA(VLOOKUP($D:$D,history!$I:$Y,3,0),VLOOKUP(E:E,history!$H:$Y,4,0)),"--")</f>
        <v>--</v>
      </c>
      <c r="J764" s="282" t="s">
        <v>5946</v>
      </c>
      <c r="K764" s="282" t="str">
        <f t="shared" si="149"/>
        <v/>
      </c>
      <c r="L764" s="312">
        <f>IF($A$3="ИМ",ROUND($Y764*(1-($L$6-$F$4))*(1-$F$3)*(1+$AG$2),2),ROUND($M764*(1-($L$6-$F$4))*(1-$F$3)*(1+$AG$2),2))</f>
        <v>20480.150000000001</v>
      </c>
      <c r="M764" s="312">
        <f>ROUND(IF($A$3="РЕГИОНЫ",AG764*$AG$3*$AG$1,IF(AI764=0,AG764*$AG$3*$AG$1,AG764*$AG$3*(1-5%)*$AG$1)),2)</f>
        <v>31030.53</v>
      </c>
      <c r="N764" s="297" t="str">
        <f>_xlfn.IFNA(VLOOKUP($E:$E,'1'!$A:$E,3,0),"")</f>
        <v/>
      </c>
      <c r="O764" s="297" t="str">
        <f>_xlfn.IFNA(VLOOKUP($E:$E,'2'!$A:$E,3,0),"")</f>
        <v/>
      </c>
      <c r="P764" s="297" t="str">
        <f>_xlfn.IFNA(VLOOKUP($E:$E,'3'!$A:$D,3,0),"")</f>
        <v/>
      </c>
      <c r="Q764" s="297" t="str">
        <f>_xlfn.IFNA(VLOOKUP($E:$E,'4'!$A:$F,3,0),"")</f>
        <v/>
      </c>
      <c r="R764" s="297" t="str">
        <f>_xlfn.IFNA(VLOOKUP($E:$E,'5'!$A:$F,3,0),"")</f>
        <v/>
      </c>
      <c r="S764" s="297" t="str">
        <f>_xlfn.IFNA(VLOOKUP($E:$E,'6'!$A:$F,3,0),"")</f>
        <v/>
      </c>
      <c r="T764" s="313">
        <v>1</v>
      </c>
      <c r="U764" s="313">
        <v>1</v>
      </c>
      <c r="V764" s="313">
        <v>1</v>
      </c>
      <c r="W764" s="314">
        <v>13.76</v>
      </c>
      <c r="X764" s="315">
        <v>7.0000000000000007E-2</v>
      </c>
      <c r="Y764" s="749">
        <v>29490</v>
      </c>
      <c r="Z764" s="282"/>
      <c r="AA764" s="316" t="s">
        <v>10390</v>
      </c>
      <c r="AB764" s="282" t="s">
        <v>9163</v>
      </c>
      <c r="AC764" s="317" t="s">
        <v>2104</v>
      </c>
      <c r="AD764" s="318" t="s">
        <v>3052</v>
      </c>
      <c r="AE764" s="319">
        <v>0</v>
      </c>
      <c r="AF764" s="319" t="s">
        <v>11273</v>
      </c>
      <c r="AG764" s="320">
        <v>389</v>
      </c>
      <c r="AH764" s="321">
        <f>IF($A$3="РЕГИОНЫ",ROUND($AG764*(1-($L$6-$F$4))*(1-$F$3)*(1+$AG$2)*$AG$1,2),0)</f>
        <v>0</v>
      </c>
      <c r="AI764" s="287">
        <f>_xlfn.IFNA(VLOOKUP(AD:AD,грп!B:C,2,0),0)</f>
        <v>0</v>
      </c>
      <c r="AJ764" s="607">
        <v>0</v>
      </c>
      <c r="AK764" s="672">
        <f t="shared" si="148"/>
        <v>0</v>
      </c>
      <c r="AL764" s="174"/>
    </row>
    <row r="765" spans="1:39" s="4" customFormat="1" ht="11.45" customHeight="1" outlineLevel="1" x14ac:dyDescent="0.35">
      <c r="A765" s="307" t="s">
        <v>10402</v>
      </c>
      <c r="B765" s="308" t="s">
        <v>6522</v>
      </c>
      <c r="C765" s="309" t="s">
        <v>21</v>
      </c>
      <c r="D765" s="310" t="s">
        <v>10672</v>
      </c>
      <c r="E765" s="322" t="s">
        <v>5665</v>
      </c>
      <c r="F765" s="293"/>
      <c r="G765" s="293"/>
      <c r="H765" s="294"/>
      <c r="I765" s="294" t="str">
        <f>IFERROR(_xlfn.IFNA(VLOOKUP($D:$D,history!$I:$Y,3,0),VLOOKUP(E:E,history!$H:$Y,4,0)),"--")</f>
        <v>--</v>
      </c>
      <c r="J765" s="282" t="s">
        <v>5946</v>
      </c>
      <c r="K765" s="282" t="str">
        <f t="shared" si="149"/>
        <v/>
      </c>
      <c r="L765" s="312">
        <f>IF($A$3="ИМ",ROUND($Y765*(1-($L$6-$F$4))*(1-$F$3)*(1+$AG$2),2),ROUND($M765*(1-($L$6-$F$4))*(1-$F$3)*(1+$AG$2),2))</f>
        <v>0</v>
      </c>
      <c r="M765" s="312">
        <f>ROUND(IF($A$3="РЕГИОНЫ",AG765*$AG$3*$AG$1,IF(AI765=0,AG765*$AG$3*$AG$1,AG765*$AG$3*(1-5%)*$AG$1)),2)</f>
        <v>0</v>
      </c>
      <c r="N765" s="297" t="str">
        <f>_xlfn.IFNA(VLOOKUP($E:$E,'1'!$A:$E,3,0),"")</f>
        <v/>
      </c>
      <c r="O765" s="297" t="str">
        <f>_xlfn.IFNA(VLOOKUP($E:$E,'2'!$A:$E,3,0),"")</f>
        <v/>
      </c>
      <c r="P765" s="297" t="str">
        <f>_xlfn.IFNA(VLOOKUP($E:$E,'3'!$A:$D,3,0),"")</f>
        <v/>
      </c>
      <c r="Q765" s="297" t="str">
        <f>_xlfn.IFNA(VLOOKUP($E:$E,'4'!$A:$F,3,0),"")</f>
        <v/>
      </c>
      <c r="R765" s="297" t="str">
        <f>_xlfn.IFNA(VLOOKUP($E:$E,'5'!$A:$F,3,0),"")</f>
        <v/>
      </c>
      <c r="S765" s="297" t="str">
        <f>_xlfn.IFNA(VLOOKUP($E:$E,'6'!$A:$F,3,0),"")</f>
        <v/>
      </c>
      <c r="T765" s="313">
        <v>1</v>
      </c>
      <c r="U765" s="313">
        <v>1</v>
      </c>
      <c r="V765" s="313">
        <v>250</v>
      </c>
      <c r="W765" s="314">
        <v>8.3000000000000004E-2</v>
      </c>
      <c r="X765" s="315">
        <v>1.2E-4</v>
      </c>
      <c r="Y765" s="749">
        <v>0</v>
      </c>
      <c r="Z765" s="282"/>
      <c r="AA765" s="316" t="s">
        <v>10394</v>
      </c>
      <c r="AB765" s="282" t="s">
        <v>10389</v>
      </c>
      <c r="AC765" s="317" t="s">
        <v>2081</v>
      </c>
      <c r="AD765" s="318" t="s">
        <v>11332</v>
      </c>
      <c r="AE765" s="319">
        <v>0</v>
      </c>
      <c r="AF765" s="319" t="s">
        <v>11284</v>
      </c>
      <c r="AG765" s="320">
        <v>0</v>
      </c>
      <c r="AH765" s="321">
        <f>IF($A$3="РЕГИОНЫ",ROUND($AG765*(1-($L$6-$F$4))*(1-$F$3)*(1+$AG$2)*$AG$1,2),0)</f>
        <v>0</v>
      </c>
      <c r="AI765" s="287">
        <f>_xlfn.IFNA(VLOOKUP(AD:AD,грп!B:C,2,0),0)</f>
        <v>0</v>
      </c>
      <c r="AJ765" s="607">
        <v>0</v>
      </c>
      <c r="AK765" s="672" t="str">
        <f t="shared" si="148"/>
        <v>new</v>
      </c>
      <c r="AL765" s="174"/>
    </row>
    <row r="766" spans="1:39" s="4" customFormat="1" ht="11.45" customHeight="1" x14ac:dyDescent="0.35">
      <c r="A766" s="288"/>
      <c r="B766" s="289"/>
      <c r="C766" s="290" t="s">
        <v>555</v>
      </c>
      <c r="D766" s="291" t="s">
        <v>531</v>
      </c>
      <c r="E766" s="292"/>
      <c r="F766" s="293"/>
      <c r="G766" s="293"/>
      <c r="H766" s="294"/>
      <c r="I766" s="294"/>
      <c r="J766" s="282" t="s">
        <v>393</v>
      </c>
      <c r="K766" s="282" t="str">
        <f t="shared" si="149"/>
        <v/>
      </c>
      <c r="L766" s="295"/>
      <c r="M766" s="296"/>
      <c r="N766" s="297"/>
      <c r="O766" s="297"/>
      <c r="P766" s="297"/>
      <c r="Q766" s="297" t="str">
        <f>_xlfn.IFNA(VLOOKUP($E:$E,'4'!$A:$F,3,0),"")</f>
        <v/>
      </c>
      <c r="R766" s="297" t="str">
        <f>_xlfn.IFNA(VLOOKUP($E:$E,'5'!$A:$F,3,0),"")</f>
        <v/>
      </c>
      <c r="S766" s="297"/>
      <c r="T766" s="298"/>
      <c r="U766" s="299"/>
      <c r="V766" s="299"/>
      <c r="W766" s="300"/>
      <c r="X766" s="301"/>
      <c r="Y766" s="749"/>
      <c r="Z766" s="282"/>
      <c r="AA766" s="280"/>
      <c r="AB766" s="280" t="s">
        <v>393</v>
      </c>
      <c r="AC766" s="302"/>
      <c r="AD766" s="303" t="s">
        <v>531</v>
      </c>
      <c r="AE766" s="280"/>
      <c r="AF766" s="329"/>
      <c r="AG766" s="368"/>
      <c r="AH766" s="306"/>
      <c r="AI766" s="287">
        <f>_xlfn.IFNA(VLOOKUP(AD:AD,грп!B:C,2,0),0)</f>
        <v>0</v>
      </c>
      <c r="AJ766" s="607">
        <v>0</v>
      </c>
      <c r="AK766" s="672" t="str">
        <f t="shared" si="148"/>
        <v xml:space="preserve"> </v>
      </c>
      <c r="AL766" s="174"/>
    </row>
    <row r="767" spans="1:39" s="4" customFormat="1" ht="12" customHeight="1" outlineLevel="1" x14ac:dyDescent="0.35">
      <c r="A767" s="307" t="s">
        <v>10402</v>
      </c>
      <c r="B767" s="308" t="s">
        <v>6523</v>
      </c>
      <c r="C767" s="290" t="s">
        <v>555</v>
      </c>
      <c r="D767" s="310" t="s">
        <v>10322</v>
      </c>
      <c r="E767" s="322" t="s">
        <v>296</v>
      </c>
      <c r="F767" s="293"/>
      <c r="G767" s="293"/>
      <c r="H767" s="294">
        <v>3</v>
      </c>
      <c r="I767" s="294" t="str">
        <f>IFERROR(_xlfn.IFNA(VLOOKUP($D:$D,history!$I:$Y,3,0),VLOOKUP(E:E,history!$H:$Y,4,0)),"--")</f>
        <v>V</v>
      </c>
      <c r="J767" s="282" t="s">
        <v>9870</v>
      </c>
      <c r="K767" s="282" t="str">
        <f t="shared" si="149"/>
        <v/>
      </c>
      <c r="L767" s="312">
        <f>IF($A$3="ИМ",ROUND($Y767*(1-($L$6-$F$4))*(1-$F$3)*(1+$AG$2),2),ROUND($M767*(1-($L$6-$F$4))*(1-$F$3)*(1+$AG$2),2))</f>
        <v>5911.34</v>
      </c>
      <c r="M767" s="312">
        <f>ROUND(IF($A$3="РЕГИОНЫ",AG767*$AG$3*$AG$1,IF(AI767=0,AG767*$AG$3*$AG$1,AG767*$AG$3*(1-5%)*$AG$1)),2)</f>
        <v>8956.58</v>
      </c>
      <c r="N767" s="297" t="str">
        <f>_xlfn.IFNA(VLOOKUP($E:$E,'1'!$A:$E,3,0),"")</f>
        <v/>
      </c>
      <c r="O767" s="297" t="str">
        <f>_xlfn.IFNA(VLOOKUP($E:$E,'2'!$A:$E,3,0),"")</f>
        <v/>
      </c>
      <c r="P767" s="297" t="str">
        <f>_xlfn.IFNA(VLOOKUP($E:$E,'3'!$A:$D,3,0),"")</f>
        <v/>
      </c>
      <c r="Q767" s="297" t="str">
        <f>_xlfn.IFNA(VLOOKUP($E:$E,'4'!$A:$F,3,0),"")</f>
        <v/>
      </c>
      <c r="R767" s="297" t="str">
        <f>_xlfn.IFNA(VLOOKUP($E:$E,'5'!$A:$F,3,0),"")</f>
        <v/>
      </c>
      <c r="S767" s="297" t="str">
        <f>_xlfn.IFNA(VLOOKUP($E:$E,'6'!$A:$F,3,0),"")</f>
        <v/>
      </c>
      <c r="T767" s="313">
        <v>1</v>
      </c>
      <c r="U767" s="313">
        <v>1</v>
      </c>
      <c r="V767" s="313">
        <v>1</v>
      </c>
      <c r="W767" s="314">
        <v>11.5</v>
      </c>
      <c r="X767" s="315">
        <v>4.3749999999999997E-2</v>
      </c>
      <c r="Y767" s="749">
        <v>8550</v>
      </c>
      <c r="Z767" s="282"/>
      <c r="AA767" s="316" t="s">
        <v>393</v>
      </c>
      <c r="AB767" s="282" t="s">
        <v>9163</v>
      </c>
      <c r="AC767" s="317" t="s">
        <v>2104</v>
      </c>
      <c r="AD767" s="318" t="s">
        <v>531</v>
      </c>
      <c r="AE767" s="319">
        <v>0</v>
      </c>
      <c r="AF767" s="319" t="s">
        <v>11273</v>
      </c>
      <c r="AG767" s="320">
        <v>112.28</v>
      </c>
      <c r="AH767" s="321">
        <f t="shared" ref="AH767:AH772" si="150">IF($A$3="РЕГИОНЫ",ROUND($AG767*(1-($L$6-$F$4))*(1-$F$3)*(1+$AG$2)*$AG$1,2),0)</f>
        <v>0</v>
      </c>
      <c r="AI767" s="287">
        <f>_xlfn.IFNA(VLOOKUP(AD:AD,грп!B:C,2,0),0)</f>
        <v>0</v>
      </c>
      <c r="AJ767" s="607">
        <v>10</v>
      </c>
      <c r="AK767" s="672" t="str">
        <f t="shared" si="148"/>
        <v xml:space="preserve"> </v>
      </c>
      <c r="AL767" s="174"/>
    </row>
    <row r="768" spans="1:39" ht="12" customHeight="1" outlineLevel="1" x14ac:dyDescent="0.35">
      <c r="A768" s="307" t="s">
        <v>10402</v>
      </c>
      <c r="B768" s="308" t="s">
        <v>6524</v>
      </c>
      <c r="C768" s="290" t="s">
        <v>555</v>
      </c>
      <c r="D768" s="310" t="s">
        <v>10323</v>
      </c>
      <c r="E768" s="322" t="s">
        <v>300</v>
      </c>
      <c r="F768" s="293"/>
      <c r="G768" s="293"/>
      <c r="H768" s="294">
        <v>5</v>
      </c>
      <c r="I768" s="294" t="str">
        <f>IFERROR(_xlfn.IFNA(VLOOKUP($D:$D,history!$I:$Y,3,0),VLOOKUP(E:E,history!$H:$Y,4,0)),"--")</f>
        <v>V</v>
      </c>
      <c r="J768" s="282" t="s">
        <v>9870</v>
      </c>
      <c r="K768" s="282" t="str">
        <f t="shared" si="149"/>
        <v/>
      </c>
      <c r="L768" s="312">
        <f>IF($A$3="ИМ",ROUND($Y768*(1-($L$6-$F$4))*(1-$F$3)*(1+$AG$2),2),ROUND($M768*(1-($L$6-$F$4))*(1-$F$3)*(1+$AG$2),2))</f>
        <v>7350.22</v>
      </c>
      <c r="M768" s="312">
        <f>ROUND(IF($A$3="РЕГИОНЫ",AG768*$AG$3*$AG$1,IF(AI768=0,AG768*$AG$3*$AG$1,AG768*$AG$3*(1-5%)*$AG$1)),2)</f>
        <v>11136.69</v>
      </c>
      <c r="N768" s="297" t="str">
        <f>_xlfn.IFNA(VLOOKUP($E:$E,'1'!$A:$E,3,0),"")</f>
        <v/>
      </c>
      <c r="O768" s="297" t="str">
        <f>_xlfn.IFNA(VLOOKUP($E:$E,'2'!$A:$E,3,0),"")</f>
        <v/>
      </c>
      <c r="P768" s="297" t="str">
        <f>_xlfn.IFNA(VLOOKUP($E:$E,'3'!$A:$D,3,0),"")</f>
        <v/>
      </c>
      <c r="Q768" s="297" t="str">
        <f>_xlfn.IFNA(VLOOKUP($E:$E,'4'!$A:$F,3,0),"")</f>
        <v/>
      </c>
      <c r="R768" s="297" t="str">
        <f>_xlfn.IFNA(VLOOKUP($E:$E,'5'!$A:$F,3,0),"")</f>
        <v/>
      </c>
      <c r="S768" s="297" t="str">
        <f>_xlfn.IFNA(VLOOKUP($E:$E,'6'!$A:$F,3,0),"")</f>
        <v/>
      </c>
      <c r="T768" s="313">
        <v>1</v>
      </c>
      <c r="U768" s="313">
        <v>1</v>
      </c>
      <c r="V768" s="313">
        <v>1</v>
      </c>
      <c r="W768" s="314">
        <v>11.75</v>
      </c>
      <c r="X768" s="315">
        <v>4.5499999999999999E-2</v>
      </c>
      <c r="Y768" s="749">
        <v>10590</v>
      </c>
      <c r="Z768" s="282"/>
      <c r="AA768" s="316" t="s">
        <v>10388</v>
      </c>
      <c r="AB768" s="282" t="s">
        <v>9163</v>
      </c>
      <c r="AC768" s="317" t="s">
        <v>2104</v>
      </c>
      <c r="AD768" s="318" t="s">
        <v>531</v>
      </c>
      <c r="AE768" s="319">
        <v>0</v>
      </c>
      <c r="AF768" s="319" t="s">
        <v>11273</v>
      </c>
      <c r="AG768" s="320">
        <v>139.61000000000001</v>
      </c>
      <c r="AH768" s="321">
        <f t="shared" si="150"/>
        <v>0</v>
      </c>
      <c r="AI768" s="287">
        <f>_xlfn.IFNA(VLOOKUP(AD:AD,грп!B:C,2,0),0)</f>
        <v>0</v>
      </c>
      <c r="AJ768" s="607">
        <v>11</v>
      </c>
      <c r="AK768" s="672" t="str">
        <f t="shared" si="148"/>
        <v xml:space="preserve"> </v>
      </c>
      <c r="AL768" s="174"/>
      <c r="AM768" s="4"/>
    </row>
    <row r="769" spans="1:39" s="4" customFormat="1" ht="12" customHeight="1" outlineLevel="1" x14ac:dyDescent="0.35">
      <c r="A769" s="307" t="s">
        <v>10402</v>
      </c>
      <c r="B769" s="308" t="s">
        <v>6525</v>
      </c>
      <c r="C769" s="309" t="s">
        <v>21</v>
      </c>
      <c r="D769" s="310" t="s">
        <v>10673</v>
      </c>
      <c r="E769" s="322" t="s">
        <v>4977</v>
      </c>
      <c r="F769" s="293"/>
      <c r="G769" s="293"/>
      <c r="H769" s="294">
        <v>2</v>
      </c>
      <c r="I769" s="294" t="str">
        <f>IFERROR(_xlfn.IFNA(VLOOKUP($D:$D,history!$I:$Y,3,0),VLOOKUP(E:E,history!$H:$Y,4,0)),"--")</f>
        <v>--</v>
      </c>
      <c r="J769" s="282" t="s">
        <v>9868</v>
      </c>
      <c r="K769" s="282" t="str">
        <f t="shared" si="149"/>
        <v/>
      </c>
      <c r="L769" s="312">
        <f>IF($A$3="ИМ",ROUND($Y769*(1-($L$6-$F$4))*(1-$F$3)*(1+$AG$2),2),ROUND($M769*(1-($L$6-$F$4))*(1-$F$3)*(1+$AG$2),2))</f>
        <v>32134.36</v>
      </c>
      <c r="M769" s="312">
        <f>ROUND(IF($A$3="РЕГИОНЫ",AG769*$AG$3*$AG$1,IF(AI769=0,AG769*$AG$3*$AG$1,AG769*$AG$3*(1-5%)*$AG$1)),2)</f>
        <v>48688.42</v>
      </c>
      <c r="N769" s="297" t="str">
        <f>_xlfn.IFNA(VLOOKUP($E:$E,'1'!$A:$E,3,0),"")</f>
        <v/>
      </c>
      <c r="O769" s="297" t="str">
        <f>_xlfn.IFNA(VLOOKUP($E:$E,'2'!$A:$E,3,0),"")</f>
        <v/>
      </c>
      <c r="P769" s="297" t="str">
        <f>_xlfn.IFNA(VLOOKUP($E:$E,'3'!$A:$D,3,0),"")</f>
        <v/>
      </c>
      <c r="Q769" s="297" t="str">
        <f>_xlfn.IFNA(VLOOKUP($E:$E,'4'!$A:$F,3,0),"")</f>
        <v/>
      </c>
      <c r="R769" s="297" t="str">
        <f>_xlfn.IFNA(VLOOKUP($E:$E,'5'!$A:$F,3,0),"")</f>
        <v/>
      </c>
      <c r="S769" s="297" t="str">
        <f>_xlfn.IFNA(VLOOKUP($E:$E,'6'!$A:$F,3,0),"")</f>
        <v/>
      </c>
      <c r="T769" s="313">
        <v>1</v>
      </c>
      <c r="U769" s="313">
        <v>1</v>
      </c>
      <c r="V769" s="313">
        <v>1</v>
      </c>
      <c r="W769" s="314">
        <v>53.74</v>
      </c>
      <c r="X769" s="315">
        <v>0.46200000000000002</v>
      </c>
      <c r="Y769" s="749">
        <v>46250</v>
      </c>
      <c r="Z769" s="282"/>
      <c r="AA769" s="316" t="s">
        <v>10392</v>
      </c>
      <c r="AB769" s="282" t="s">
        <v>9164</v>
      </c>
      <c r="AC769" s="317" t="s">
        <v>2104</v>
      </c>
      <c r="AD769" s="318" t="s">
        <v>531</v>
      </c>
      <c r="AE769" s="319">
        <v>0</v>
      </c>
      <c r="AF769" s="319" t="s">
        <v>21</v>
      </c>
      <c r="AG769" s="320">
        <v>610.36</v>
      </c>
      <c r="AH769" s="321">
        <f t="shared" si="150"/>
        <v>0</v>
      </c>
      <c r="AI769" s="287">
        <f>_xlfn.IFNA(VLOOKUP(AD:AD,грп!B:C,2,0),0)</f>
        <v>0</v>
      </c>
      <c r="AJ769" s="607">
        <v>0</v>
      </c>
      <c r="AK769" s="672" t="str">
        <f t="shared" si="148"/>
        <v>new</v>
      </c>
      <c r="AL769" s="174"/>
    </row>
    <row r="770" spans="1:39" s="4" customFormat="1" ht="12" customHeight="1" outlineLevel="1" x14ac:dyDescent="0.35">
      <c r="A770" s="307" t="s">
        <v>10402</v>
      </c>
      <c r="B770" s="308" t="s">
        <v>6526</v>
      </c>
      <c r="C770" s="309" t="s">
        <v>21</v>
      </c>
      <c r="D770" s="310" t="s">
        <v>10674</v>
      </c>
      <c r="E770" s="322" t="s">
        <v>4978</v>
      </c>
      <c r="F770" s="293"/>
      <c r="G770" s="293"/>
      <c r="H770" s="294">
        <v>1</v>
      </c>
      <c r="I770" s="294" t="str">
        <f>IFERROR(_xlfn.IFNA(VLOOKUP($D:$D,history!$I:$Y,3,0),VLOOKUP(E:E,history!$H:$Y,4,0)),"--")</f>
        <v>--</v>
      </c>
      <c r="J770" s="282" t="s">
        <v>9869</v>
      </c>
      <c r="K770" s="282" t="str">
        <f t="shared" si="149"/>
        <v/>
      </c>
      <c r="L770" s="312">
        <f>IF($A$3="ИМ",ROUND($Y770*(1-($L$6-$F$4))*(1-$F$3)*(1+$AG$2),2),ROUND($M770*(1-($L$6-$F$4))*(1-$F$3)*(1+$AG$2),2))</f>
        <v>41513.11</v>
      </c>
      <c r="M770" s="312">
        <f>ROUND(IF($A$3="РЕГИОНЫ",AG770*$AG$3*$AG$1,IF(AI770=0,AG770*$AG$3*$AG$1,AG770*$AG$3*(1-5%)*$AG$1)),2)</f>
        <v>62898.65</v>
      </c>
      <c r="N770" s="297" t="str">
        <f>_xlfn.IFNA(VLOOKUP($E:$E,'1'!$A:$E,3,0),"")</f>
        <v/>
      </c>
      <c r="O770" s="297" t="str">
        <f>_xlfn.IFNA(VLOOKUP($E:$E,'2'!$A:$E,3,0),"")</f>
        <v/>
      </c>
      <c r="P770" s="297" t="str">
        <f>_xlfn.IFNA(VLOOKUP($E:$E,'3'!$A:$D,3,0),"")</f>
        <v/>
      </c>
      <c r="Q770" s="297" t="str">
        <f>_xlfn.IFNA(VLOOKUP($E:$E,'4'!$A:$F,3,0),"")</f>
        <v/>
      </c>
      <c r="R770" s="297" t="str">
        <f>_xlfn.IFNA(VLOOKUP($E:$E,'5'!$A:$F,3,0),"")</f>
        <v/>
      </c>
      <c r="S770" s="297" t="str">
        <f>_xlfn.IFNA(VLOOKUP($E:$E,'6'!$A:$F,3,0),"")</f>
        <v/>
      </c>
      <c r="T770" s="313">
        <v>1</v>
      </c>
      <c r="U770" s="313">
        <v>1</v>
      </c>
      <c r="V770" s="313">
        <v>1</v>
      </c>
      <c r="W770" s="314">
        <v>64.900000000000006</v>
      </c>
      <c r="X770" s="315">
        <v>0.63300000000000001</v>
      </c>
      <c r="Y770" s="749">
        <v>59750</v>
      </c>
      <c r="Z770" s="282"/>
      <c r="AA770" s="316" t="s">
        <v>10392</v>
      </c>
      <c r="AB770" s="282" t="s">
        <v>9164</v>
      </c>
      <c r="AC770" s="317" t="s">
        <v>2104</v>
      </c>
      <c r="AD770" s="318" t="s">
        <v>531</v>
      </c>
      <c r="AE770" s="319">
        <v>0</v>
      </c>
      <c r="AF770" s="319" t="s">
        <v>21</v>
      </c>
      <c r="AG770" s="320">
        <v>788.5</v>
      </c>
      <c r="AH770" s="321">
        <f t="shared" si="150"/>
        <v>0</v>
      </c>
      <c r="AI770" s="287">
        <f>_xlfn.IFNA(VLOOKUP(AD:AD,грп!B:C,2,0),0)</f>
        <v>0</v>
      </c>
      <c r="AJ770" s="607">
        <v>3</v>
      </c>
      <c r="AK770" s="672" t="str">
        <f t="shared" si="148"/>
        <v>new</v>
      </c>
      <c r="AL770" s="174"/>
    </row>
    <row r="771" spans="1:39" ht="12" customHeight="1" outlineLevel="1" x14ac:dyDescent="0.35">
      <c r="A771" s="307" t="s">
        <v>10675</v>
      </c>
      <c r="B771" s="308" t="s">
        <v>6527</v>
      </c>
      <c r="C771" s="325" t="s">
        <v>1916</v>
      </c>
      <c r="D771" s="310" t="s">
        <v>10676</v>
      </c>
      <c r="E771" s="322" t="s">
        <v>410</v>
      </c>
      <c r="F771" s="293"/>
      <c r="G771" s="293"/>
      <c r="H771" s="294"/>
      <c r="I771" s="294" t="str">
        <f>IFERROR(_xlfn.IFNA(VLOOKUP($D:$D,history!$I:$Y,3,0),VLOOKUP(E:E,history!$H:$Y,4,0)),"--")</f>
        <v>--</v>
      </c>
      <c r="J771" s="282" t="s">
        <v>9870</v>
      </c>
      <c r="K771" s="282" t="str">
        <f t="shared" si="149"/>
        <v/>
      </c>
      <c r="L771" s="326">
        <f>M771</f>
        <v>160</v>
      </c>
      <c r="M771" s="327">
        <v>160</v>
      </c>
      <c r="N771" s="297" t="str">
        <f>_xlfn.IFNA(VLOOKUP($E:$E,'1'!$A:$E,3,0),"")</f>
        <v/>
      </c>
      <c r="O771" s="297" t="str">
        <f>_xlfn.IFNA(VLOOKUP($E:$E,'2'!$A:$E,3,0),"")</f>
        <v/>
      </c>
      <c r="P771" s="297" t="str">
        <f>_xlfn.IFNA(VLOOKUP($E:$E,'3'!$A:$D,3,0),"")</f>
        <v/>
      </c>
      <c r="Q771" s="297" t="str">
        <f>_xlfn.IFNA(VLOOKUP($E:$E,'4'!$A:$F,3,0),"")</f>
        <v/>
      </c>
      <c r="R771" s="297" t="str">
        <f>_xlfn.IFNA(VLOOKUP($E:$E,'5'!$A:$F,3,0),"")</f>
        <v/>
      </c>
      <c r="S771" s="297" t="str">
        <f>_xlfn.IFNA(VLOOKUP($E:$E,'6'!$A:$F,3,0),"")</f>
        <v/>
      </c>
      <c r="T771" s="313">
        <v>1</v>
      </c>
      <c r="U771" s="313">
        <v>100</v>
      </c>
      <c r="V771" s="313">
        <v>200</v>
      </c>
      <c r="W771" s="314">
        <v>0.11</v>
      </c>
      <c r="X771" s="315">
        <v>7.695E-5</v>
      </c>
      <c r="Y771" s="749">
        <v>220</v>
      </c>
      <c r="Z771" s="282"/>
      <c r="AA771" s="316" t="s">
        <v>393</v>
      </c>
      <c r="AB771" s="282" t="s">
        <v>9885</v>
      </c>
      <c r="AC771" s="317" t="s">
        <v>2081</v>
      </c>
      <c r="AD771" s="318" t="s">
        <v>11333</v>
      </c>
      <c r="AE771" s="319">
        <v>0</v>
      </c>
      <c r="AF771" s="319" t="s">
        <v>11305</v>
      </c>
      <c r="AG771" s="320">
        <v>1.49</v>
      </c>
      <c r="AH771" s="321">
        <f t="shared" si="150"/>
        <v>0</v>
      </c>
      <c r="AI771" s="287">
        <f>_xlfn.IFNA(VLOOKUP(AD:AD,грп!B:C,2,0),0)</f>
        <v>0</v>
      </c>
      <c r="AJ771" s="607">
        <v>20</v>
      </c>
      <c r="AK771" s="672" t="str">
        <f t="shared" si="148"/>
        <v>спеццена</v>
      </c>
      <c r="AL771" s="174"/>
      <c r="AM771" s="4"/>
    </row>
    <row r="772" spans="1:39" s="4" customFormat="1" ht="12" customHeight="1" outlineLevel="1" x14ac:dyDescent="0.35">
      <c r="A772" s="307" t="s">
        <v>10675</v>
      </c>
      <c r="B772" s="308" t="s">
        <v>6528</v>
      </c>
      <c r="C772" s="325" t="s">
        <v>1916</v>
      </c>
      <c r="D772" s="310" t="s">
        <v>10677</v>
      </c>
      <c r="E772" s="322" t="s">
        <v>411</v>
      </c>
      <c r="F772" s="293"/>
      <c r="G772" s="293"/>
      <c r="H772" s="294"/>
      <c r="I772" s="294" t="str">
        <f>IFERROR(_xlfn.IFNA(VLOOKUP($D:$D,history!$I:$Y,3,0),VLOOKUP(E:E,history!$H:$Y,4,0)),"--")</f>
        <v>--</v>
      </c>
      <c r="J772" s="282" t="s">
        <v>9870</v>
      </c>
      <c r="K772" s="282" t="str">
        <f t="shared" si="149"/>
        <v/>
      </c>
      <c r="L772" s="326">
        <f>M772</f>
        <v>280</v>
      </c>
      <c r="M772" s="327">
        <v>280</v>
      </c>
      <c r="N772" s="297" t="str">
        <f>_xlfn.IFNA(VLOOKUP($E:$E,'1'!$A:$E,3,0),"")</f>
        <v/>
      </c>
      <c r="O772" s="297" t="str">
        <f>_xlfn.IFNA(VLOOKUP($E:$E,'2'!$A:$E,3,0),"")</f>
        <v/>
      </c>
      <c r="P772" s="297" t="str">
        <f>_xlfn.IFNA(VLOOKUP($E:$E,'3'!$A:$D,3,0),"")</f>
        <v/>
      </c>
      <c r="Q772" s="297" t="str">
        <f>_xlfn.IFNA(VLOOKUP($E:$E,'4'!$A:$F,3,0),"")</f>
        <v/>
      </c>
      <c r="R772" s="297" t="str">
        <f>_xlfn.IFNA(VLOOKUP($E:$E,'5'!$A:$F,3,0),"")</f>
        <v/>
      </c>
      <c r="S772" s="297" t="str">
        <f>_xlfn.IFNA(VLOOKUP($E:$E,'6'!$A:$F,3,0),"")</f>
        <v/>
      </c>
      <c r="T772" s="313">
        <v>1</v>
      </c>
      <c r="U772" s="313">
        <v>1</v>
      </c>
      <c r="V772" s="313">
        <v>1</v>
      </c>
      <c r="W772" s="314">
        <v>0.34</v>
      </c>
      <c r="X772" s="315">
        <v>1.8704999999999999E-4</v>
      </c>
      <c r="Y772" s="749">
        <v>390</v>
      </c>
      <c r="Z772" s="282"/>
      <c r="AA772" s="316" t="s">
        <v>393</v>
      </c>
      <c r="AB772" s="282" t="s">
        <v>9885</v>
      </c>
      <c r="AC772" s="317" t="s">
        <v>2081</v>
      </c>
      <c r="AD772" s="318" t="s">
        <v>11333</v>
      </c>
      <c r="AE772" s="319">
        <v>0</v>
      </c>
      <c r="AF772" s="319" t="s">
        <v>11305</v>
      </c>
      <c r="AG772" s="320">
        <v>2.59</v>
      </c>
      <c r="AH772" s="321">
        <f t="shared" si="150"/>
        <v>0</v>
      </c>
      <c r="AI772" s="287">
        <f>_xlfn.IFNA(VLOOKUP(AD:AD,грп!B:C,2,0),0)</f>
        <v>0</v>
      </c>
      <c r="AJ772" s="607">
        <v>0</v>
      </c>
      <c r="AK772" s="672" t="str">
        <f t="shared" si="148"/>
        <v>спеццена</v>
      </c>
      <c r="AL772" s="174"/>
    </row>
    <row r="773" spans="1:39" s="4" customFormat="1" ht="12" customHeight="1" x14ac:dyDescent="0.35">
      <c r="A773" s="288"/>
      <c r="B773" s="289"/>
      <c r="C773" s="290" t="s">
        <v>555</v>
      </c>
      <c r="D773" s="291" t="s">
        <v>473</v>
      </c>
      <c r="E773" s="292"/>
      <c r="F773" s="293"/>
      <c r="G773" s="293"/>
      <c r="H773" s="294"/>
      <c r="I773" s="294"/>
      <c r="J773" s="282" t="s">
        <v>393</v>
      </c>
      <c r="K773" s="282" t="str">
        <f t="shared" si="149"/>
        <v/>
      </c>
      <c r="L773" s="295"/>
      <c r="M773" s="296"/>
      <c r="N773" s="297"/>
      <c r="O773" s="297"/>
      <c r="P773" s="297"/>
      <c r="Q773" s="297" t="str">
        <f>_xlfn.IFNA(VLOOKUP($E:$E,'4'!$A:$F,3,0),"")</f>
        <v/>
      </c>
      <c r="R773" s="297" t="str">
        <f>_xlfn.IFNA(VLOOKUP($E:$E,'5'!$A:$F,3,0),"")</f>
        <v/>
      </c>
      <c r="S773" s="297"/>
      <c r="T773" s="298"/>
      <c r="U773" s="299"/>
      <c r="V773" s="299"/>
      <c r="W773" s="300"/>
      <c r="X773" s="301"/>
      <c r="Y773" s="749"/>
      <c r="Z773" s="282"/>
      <c r="AA773" s="280"/>
      <c r="AB773" s="280" t="s">
        <v>393</v>
      </c>
      <c r="AC773" s="302"/>
      <c r="AD773" s="303" t="s">
        <v>473</v>
      </c>
      <c r="AE773" s="280"/>
      <c r="AF773" s="329"/>
      <c r="AG773" s="345"/>
      <c r="AH773" s="306"/>
      <c r="AI773" s="287">
        <f>_xlfn.IFNA(VLOOKUP(AD:AD,грп!B:C,2,0),0)</f>
        <v>0</v>
      </c>
      <c r="AJ773" s="607">
        <v>0</v>
      </c>
      <c r="AK773" s="672" t="str">
        <f t="shared" si="148"/>
        <v xml:space="preserve"> </v>
      </c>
      <c r="AL773" s="174"/>
    </row>
    <row r="774" spans="1:39" s="4" customFormat="1" ht="12" customHeight="1" outlineLevel="1" x14ac:dyDescent="0.35">
      <c r="A774" s="307" t="s">
        <v>10402</v>
      </c>
      <c r="B774" s="308" t="s">
        <v>6529</v>
      </c>
      <c r="C774" s="290" t="s">
        <v>555</v>
      </c>
      <c r="D774" s="310" t="s">
        <v>2797</v>
      </c>
      <c r="E774" s="322" t="s">
        <v>13</v>
      </c>
      <c r="F774" s="293"/>
      <c r="G774" s="293"/>
      <c r="H774" s="294">
        <v>8</v>
      </c>
      <c r="I774" s="294" t="str">
        <f>IFERROR(_xlfn.IFNA(VLOOKUP($D:$D,history!$I:$Y,3,0),VLOOKUP(E:E,history!$H:$Y,4,0)),"--")</f>
        <v>--</v>
      </c>
      <c r="J774" s="282" t="s">
        <v>9870</v>
      </c>
      <c r="K774" s="282" t="str">
        <f t="shared" si="149"/>
        <v/>
      </c>
      <c r="L774" s="312">
        <f>IF($A$3="ИМ",ROUND($Y774*(1-($L$6-$F$4))*(1-$F$3)*(1+$AG$2),2),ROUND($M774*(1-($L$6-$F$4))*(1-$F$3)*(1+$AG$2),2))</f>
        <v>11879.02</v>
      </c>
      <c r="M774" s="312">
        <f>ROUND(IF($A$3="РЕГИОНЫ",AG774*$AG$3*$AG$1,IF(AI774=0,AG774*$AG$3*$AG$1,AG774*$AG$3*(1-5%)*$AG$1)),2)</f>
        <v>17998.509999999998</v>
      </c>
      <c r="N774" s="297" t="str">
        <f>_xlfn.IFNA(VLOOKUP($E:$E,'1'!$A:$E,3,0),"")</f>
        <v/>
      </c>
      <c r="O774" s="297" t="str">
        <f>_xlfn.IFNA(VLOOKUP($E:$E,'2'!$A:$E,3,0),"")</f>
        <v/>
      </c>
      <c r="P774" s="297" t="str">
        <f>_xlfn.IFNA(VLOOKUP($E:$E,'3'!$A:$D,3,0),"")</f>
        <v/>
      </c>
      <c r="Q774" s="297" t="str">
        <f>_xlfn.IFNA(VLOOKUP($E:$E,'4'!$A:$F,3,0),"")</f>
        <v/>
      </c>
      <c r="R774" s="297" t="str">
        <f>_xlfn.IFNA(VLOOKUP($E:$E,'5'!$A:$F,3,0),"")</f>
        <v/>
      </c>
      <c r="S774" s="297" t="str">
        <f>_xlfn.IFNA(VLOOKUP($E:$E,'6'!$A:$F,3,0),"")</f>
        <v/>
      </c>
      <c r="T774" s="313">
        <v>1</v>
      </c>
      <c r="U774" s="313">
        <v>1</v>
      </c>
      <c r="V774" s="313">
        <v>1</v>
      </c>
      <c r="W774" s="314">
        <v>14.84</v>
      </c>
      <c r="X774" s="315">
        <v>4.2666666700000001E-2</v>
      </c>
      <c r="Y774" s="749">
        <v>17150</v>
      </c>
      <c r="Z774" s="282"/>
      <c r="AA774" s="316" t="s">
        <v>10390</v>
      </c>
      <c r="AB774" s="282" t="s">
        <v>9163</v>
      </c>
      <c r="AC774" s="317" t="s">
        <v>2104</v>
      </c>
      <c r="AD774" s="318" t="s">
        <v>473</v>
      </c>
      <c r="AE774" s="319">
        <v>0</v>
      </c>
      <c r="AF774" s="319" t="s">
        <v>11273</v>
      </c>
      <c r="AG774" s="320">
        <v>225.63</v>
      </c>
      <c r="AH774" s="321">
        <f>IF($A$3="РЕГИОНЫ",ROUND($AG774*(1-($L$6-$F$4))*(1-$F$3)*(1+$AG$2)*$AG$1,2),0)</f>
        <v>0</v>
      </c>
      <c r="AI774" s="287">
        <f>_xlfn.IFNA(VLOOKUP(AD:AD,грп!B:C,2,0),0)</f>
        <v>0</v>
      </c>
      <c r="AJ774" s="607">
        <v>10</v>
      </c>
      <c r="AK774" s="672" t="str">
        <f t="shared" si="148"/>
        <v xml:space="preserve"> </v>
      </c>
      <c r="AL774" s="174"/>
    </row>
    <row r="775" spans="1:39" s="4" customFormat="1" ht="12" customHeight="1" outlineLevel="1" x14ac:dyDescent="0.35">
      <c r="A775" s="307" t="s">
        <v>10402</v>
      </c>
      <c r="B775" s="308" t="s">
        <v>6530</v>
      </c>
      <c r="C775" s="290" t="s">
        <v>555</v>
      </c>
      <c r="D775" s="310" t="s">
        <v>2798</v>
      </c>
      <c r="E775" s="322" t="s">
        <v>14</v>
      </c>
      <c r="F775" s="293"/>
      <c r="G775" s="293"/>
      <c r="H775" s="294"/>
      <c r="I775" s="294" t="str">
        <f>IFERROR(_xlfn.IFNA(VLOOKUP($D:$D,history!$I:$Y,3,0),VLOOKUP(E:E,history!$H:$Y,4,0)),"--")</f>
        <v>--</v>
      </c>
      <c r="J775" s="282" t="s">
        <v>5946</v>
      </c>
      <c r="K775" s="282" t="str">
        <f t="shared" si="149"/>
        <v/>
      </c>
      <c r="L775" s="312">
        <f>IF($A$3="ИМ",ROUND($Y775*(1-($L$6-$F$4))*(1-$F$3)*(1+$AG$2),2),ROUND($M775*(1-($L$6-$F$4))*(1-$F$3)*(1+$AG$2),2))</f>
        <v>13463.19</v>
      </c>
      <c r="M775" s="312">
        <f>ROUND(IF($A$3="РЕГИОНЫ",AG775*$AG$3*$AG$1,IF(AI775=0,AG775*$AG$3*$AG$1,AG775*$AG$3*(1-5%)*$AG$1)),2)</f>
        <v>20398.78</v>
      </c>
      <c r="N775" s="297" t="str">
        <f>_xlfn.IFNA(VLOOKUP($E:$E,'1'!$A:$E,3,0),"")</f>
        <v/>
      </c>
      <c r="O775" s="297" t="str">
        <f>_xlfn.IFNA(VLOOKUP($E:$E,'2'!$A:$E,3,0),"")</f>
        <v/>
      </c>
      <c r="P775" s="297" t="str">
        <f>_xlfn.IFNA(VLOOKUP($E:$E,'3'!$A:$D,3,0),"")</f>
        <v/>
      </c>
      <c r="Q775" s="297" t="str">
        <f>_xlfn.IFNA(VLOOKUP($E:$E,'4'!$A:$F,3,0),"")</f>
        <v/>
      </c>
      <c r="R775" s="297" t="str">
        <f>_xlfn.IFNA(VLOOKUP($E:$E,'5'!$A:$F,3,0),"")</f>
        <v/>
      </c>
      <c r="S775" s="297" t="str">
        <f>_xlfn.IFNA(VLOOKUP($E:$E,'6'!$A:$F,3,0),"")</f>
        <v/>
      </c>
      <c r="T775" s="313">
        <v>1</v>
      </c>
      <c r="U775" s="313">
        <v>1</v>
      </c>
      <c r="V775" s="313">
        <v>1</v>
      </c>
      <c r="W775" s="314">
        <v>17.22</v>
      </c>
      <c r="X775" s="315">
        <v>4.6666666699999998E-2</v>
      </c>
      <c r="Y775" s="749">
        <v>19390</v>
      </c>
      <c r="Z775" s="282"/>
      <c r="AA775" s="316" t="s">
        <v>10390</v>
      </c>
      <c r="AB775" s="282" t="s">
        <v>9886</v>
      </c>
      <c r="AC775" s="317" t="s">
        <v>2104</v>
      </c>
      <c r="AD775" s="318" t="s">
        <v>473</v>
      </c>
      <c r="AE775" s="319">
        <v>0</v>
      </c>
      <c r="AF775" s="319" t="s">
        <v>11273</v>
      </c>
      <c r="AG775" s="320">
        <v>255.72</v>
      </c>
      <c r="AH775" s="321">
        <f>IF($A$3="РЕГИОНЫ",ROUND($AG775*(1-($L$6-$F$4))*(1-$F$3)*(1+$AG$2)*$AG$1,2),0)</f>
        <v>0</v>
      </c>
      <c r="AI775" s="287">
        <f>_xlfn.IFNA(VLOOKUP(AD:AD,грп!B:C,2,0),0)</f>
        <v>0</v>
      </c>
      <c r="AJ775" s="607">
        <v>0</v>
      </c>
      <c r="AK775" s="672" t="str">
        <f t="shared" si="148"/>
        <v xml:space="preserve"> </v>
      </c>
      <c r="AL775" s="174"/>
    </row>
    <row r="776" spans="1:39" s="4" customFormat="1" ht="12" customHeight="1" outlineLevel="1" x14ac:dyDescent="0.35">
      <c r="A776" s="307" t="s">
        <v>10402</v>
      </c>
      <c r="B776" s="308" t="s">
        <v>6531</v>
      </c>
      <c r="C776" s="290" t="s">
        <v>555</v>
      </c>
      <c r="D776" s="310" t="s">
        <v>5251</v>
      </c>
      <c r="E776" s="322" t="s">
        <v>126</v>
      </c>
      <c r="F776" s="293"/>
      <c r="G776" s="293"/>
      <c r="H776" s="294">
        <v>1</v>
      </c>
      <c r="I776" s="294" t="str">
        <f>IFERROR(_xlfn.IFNA(VLOOKUP($D:$D,history!$I:$Y,3,0),VLOOKUP(E:E,history!$H:$Y,4,0)),"--")</f>
        <v>--</v>
      </c>
      <c r="J776" s="282" t="s">
        <v>5946</v>
      </c>
      <c r="K776" s="282" t="str">
        <f t="shared" si="149"/>
        <v/>
      </c>
      <c r="L776" s="312">
        <f>IF($A$3="ИМ",ROUND($Y776*(1-($L$6-$F$4))*(1-$F$3)*(1+$AG$2),2),ROUND($M776*(1-($L$6-$F$4))*(1-$F$3)*(1+$AG$2),2))</f>
        <v>1035.5899999999999</v>
      </c>
      <c r="M776" s="312">
        <f>ROUND(IF($A$3="РЕГИОНЫ",AG776*$AG$3*$AG$1,IF(AI776=0,AG776*$AG$3*$AG$1,AG776*$AG$3*(1-5%)*$AG$1)),2)</f>
        <v>1569.08</v>
      </c>
      <c r="N776" s="297" t="str">
        <f>_xlfn.IFNA(VLOOKUP($E:$E,'1'!$A:$E,3,0),"")</f>
        <v/>
      </c>
      <c r="O776" s="297" t="str">
        <f>_xlfn.IFNA(VLOOKUP($E:$E,'2'!$A:$E,3,0),"")</f>
        <v/>
      </c>
      <c r="P776" s="297" t="str">
        <f>_xlfn.IFNA(VLOOKUP($E:$E,'3'!$A:$D,3,0),"")</f>
        <v/>
      </c>
      <c r="Q776" s="297" t="str">
        <f>_xlfn.IFNA(VLOOKUP($E:$E,'4'!$A:$F,3,0),"")</f>
        <v/>
      </c>
      <c r="R776" s="297" t="str">
        <f>_xlfn.IFNA(VLOOKUP($E:$E,'5'!$A:$F,3,0),"")</f>
        <v/>
      </c>
      <c r="S776" s="297" t="str">
        <f>_xlfn.IFNA(VLOOKUP($E:$E,'6'!$A:$F,3,0),"")</f>
        <v/>
      </c>
      <c r="T776" s="313">
        <v>1</v>
      </c>
      <c r="U776" s="313">
        <v>1</v>
      </c>
      <c r="V776" s="313">
        <v>10</v>
      </c>
      <c r="W776" s="314">
        <v>1.33</v>
      </c>
      <c r="X776" s="315">
        <v>1.9400000000000001E-3</v>
      </c>
      <c r="Y776" s="749">
        <v>1490</v>
      </c>
      <c r="Z776" s="282"/>
      <c r="AA776" s="316" t="s">
        <v>10390</v>
      </c>
      <c r="AB776" s="282" t="s">
        <v>9163</v>
      </c>
      <c r="AC776" s="317" t="s">
        <v>2081</v>
      </c>
      <c r="AD776" s="318" t="s">
        <v>11334</v>
      </c>
      <c r="AE776" s="319">
        <v>0</v>
      </c>
      <c r="AF776" s="319" t="s">
        <v>11282</v>
      </c>
      <c r="AG776" s="320">
        <v>19.670000000000002</v>
      </c>
      <c r="AH776" s="321">
        <f>IF($A$3="РЕГИОНЫ",ROUND($AG776*(1-($L$6-$F$4))*(1-$F$3)*(1+$AG$2)*$AG$1,2),0)</f>
        <v>0</v>
      </c>
      <c r="AI776" s="287">
        <f>_xlfn.IFNA(VLOOKUP(AD:AD,грп!B:C,2,0),0)</f>
        <v>0</v>
      </c>
      <c r="AJ776" s="607">
        <v>0</v>
      </c>
      <c r="AK776" s="672" t="str">
        <f t="shared" si="148"/>
        <v xml:space="preserve"> </v>
      </c>
      <c r="AL776" s="174"/>
    </row>
    <row r="777" spans="1:39" s="6" customFormat="1" ht="12" customHeight="1" x14ac:dyDescent="0.35">
      <c r="A777" s="288"/>
      <c r="B777" s="289"/>
      <c r="C777" s="290" t="s">
        <v>555</v>
      </c>
      <c r="D777" s="291" t="s">
        <v>475</v>
      </c>
      <c r="E777" s="292"/>
      <c r="F777" s="293"/>
      <c r="G777" s="293"/>
      <c r="H777" s="294"/>
      <c r="I777" s="294"/>
      <c r="J777" s="282" t="s">
        <v>393</v>
      </c>
      <c r="K777" s="282" t="str">
        <f t="shared" si="149"/>
        <v/>
      </c>
      <c r="L777" s="295"/>
      <c r="M777" s="296"/>
      <c r="N777" s="297"/>
      <c r="O777" s="297"/>
      <c r="P777" s="297"/>
      <c r="Q777" s="297" t="str">
        <f>_xlfn.IFNA(VLOOKUP($E:$E,'4'!$A:$F,3,0),"")</f>
        <v/>
      </c>
      <c r="R777" s="297" t="str">
        <f>_xlfn.IFNA(VLOOKUP($E:$E,'5'!$A:$F,3,0),"")</f>
        <v/>
      </c>
      <c r="S777" s="297"/>
      <c r="T777" s="298"/>
      <c r="U777" s="299"/>
      <c r="V777" s="299"/>
      <c r="W777" s="300"/>
      <c r="X777" s="301"/>
      <c r="Y777" s="749"/>
      <c r="Z777" s="282"/>
      <c r="AA777" s="280"/>
      <c r="AB777" s="280" t="s">
        <v>393</v>
      </c>
      <c r="AC777" s="302"/>
      <c r="AD777" s="303" t="s">
        <v>475</v>
      </c>
      <c r="AE777" s="280"/>
      <c r="AF777" s="329"/>
      <c r="AG777" s="305"/>
      <c r="AH777" s="306"/>
      <c r="AI777" s="287">
        <f>_xlfn.IFNA(VLOOKUP(AD:AD,грп!B:C,2,0),0)</f>
        <v>0</v>
      </c>
      <c r="AJ777" s="607">
        <v>0</v>
      </c>
      <c r="AK777" s="672" t="str">
        <f t="shared" si="148"/>
        <v xml:space="preserve"> </v>
      </c>
      <c r="AL777" s="174"/>
      <c r="AM777" s="4"/>
    </row>
    <row r="778" spans="1:39" s="4" customFormat="1" ht="12" customHeight="1" outlineLevel="1" x14ac:dyDescent="0.35">
      <c r="A778" s="307" t="s">
        <v>10402</v>
      </c>
      <c r="B778" s="308" t="s">
        <v>6532</v>
      </c>
      <c r="C778" s="309"/>
      <c r="D778" s="310" t="s">
        <v>3027</v>
      </c>
      <c r="E778" s="292" t="s">
        <v>3028</v>
      </c>
      <c r="F778" s="293"/>
      <c r="G778" s="293"/>
      <c r="H778" s="294">
        <v>12</v>
      </c>
      <c r="I778" s="294" t="str">
        <f>IFERROR(_xlfn.IFNA(VLOOKUP($D:$D,history!$I:$Y,3,0),VLOOKUP(E:E,history!$H:$Y,4,0)),"--")</f>
        <v>--</v>
      </c>
      <c r="J778" s="282" t="s">
        <v>9869</v>
      </c>
      <c r="K778" s="282" t="str">
        <f t="shared" si="149"/>
        <v/>
      </c>
      <c r="L778" s="312">
        <f t="shared" ref="L778:L783" si="151">IF($A$3="ИМ",ROUND($Y778*(1-($L$6-$F$4))*(1-$F$3)*(1+$AG$2),2),ROUND($M778*(1-($L$6-$F$4))*(1-$F$3)*(1+$AG$2),2))</f>
        <v>2573.4499999999998</v>
      </c>
      <c r="M778" s="312">
        <f t="shared" ref="M778:M783" si="152">ROUND(IF($A$3="РЕГИОНЫ",AG778*$AG$3*$AG$1,IF(AI778=0,AG778*$AG$3*$AG$1,AG778*$AG$3*(1-5%)*$AG$1)),2)</f>
        <v>3899.16</v>
      </c>
      <c r="N778" s="297" t="str">
        <f>_xlfn.IFNA(VLOOKUP($E:$E,'1'!$A:$E,3,0),"")</f>
        <v/>
      </c>
      <c r="O778" s="297" t="str">
        <f>_xlfn.IFNA(VLOOKUP($E:$E,'2'!$A:$E,3,0),"")</f>
        <v/>
      </c>
      <c r="P778" s="297" t="str">
        <f>_xlfn.IFNA(VLOOKUP($E:$E,'3'!$A:$D,3,0),"")</f>
        <v/>
      </c>
      <c r="Q778" s="297" t="str">
        <f>_xlfn.IFNA(VLOOKUP($E:$E,'4'!$A:$F,3,0),"")</f>
        <v/>
      </c>
      <c r="R778" s="297" t="str">
        <f>_xlfn.IFNA(VLOOKUP($E:$E,'5'!$A:$F,3,0),"")</f>
        <v/>
      </c>
      <c r="S778" s="297" t="str">
        <f>_xlfn.IFNA(VLOOKUP($E:$E,'6'!$A:$F,3,0),"")</f>
        <v/>
      </c>
      <c r="T778" s="313">
        <v>1</v>
      </c>
      <c r="U778" s="313">
        <v>1</v>
      </c>
      <c r="V778" s="313">
        <v>10</v>
      </c>
      <c r="W778" s="314">
        <v>1.3149999999999999</v>
      </c>
      <c r="X778" s="315">
        <v>7.3000000000000001E-3</v>
      </c>
      <c r="Y778" s="749">
        <v>3750</v>
      </c>
      <c r="Z778" s="282"/>
      <c r="AA778" s="316" t="s">
        <v>10390</v>
      </c>
      <c r="AB778" s="282" t="s">
        <v>9163</v>
      </c>
      <c r="AC778" s="317" t="s">
        <v>2104</v>
      </c>
      <c r="AD778" s="318" t="s">
        <v>475</v>
      </c>
      <c r="AE778" s="319">
        <v>0</v>
      </c>
      <c r="AF778" s="319" t="s">
        <v>11273</v>
      </c>
      <c r="AG778" s="320">
        <v>48.88</v>
      </c>
      <c r="AH778" s="321">
        <f t="shared" ref="AH778:AH783" si="153">IF($A$3="РЕГИОНЫ",ROUND($AG778*(1-($L$6-$F$4))*(1-$F$3)*(1+$AG$2)*$AG$1,2),0)</f>
        <v>0</v>
      </c>
      <c r="AI778" s="287">
        <f>_xlfn.IFNA(VLOOKUP(AD:AD,грп!B:C,2,0),0)</f>
        <v>0</v>
      </c>
      <c r="AJ778" s="607">
        <v>13</v>
      </c>
      <c r="AK778" s="672">
        <f t="shared" si="148"/>
        <v>0</v>
      </c>
      <c r="AL778" s="174"/>
    </row>
    <row r="779" spans="1:39" s="4" customFormat="1" ht="12" customHeight="1" outlineLevel="1" x14ac:dyDescent="0.35">
      <c r="A779" s="307" t="s">
        <v>10402</v>
      </c>
      <c r="B779" s="308" t="s">
        <v>6533</v>
      </c>
      <c r="C779" s="323"/>
      <c r="D779" s="310" t="s">
        <v>10088</v>
      </c>
      <c r="E779" s="324" t="s">
        <v>2572</v>
      </c>
      <c r="F779" s="293"/>
      <c r="G779" s="293"/>
      <c r="H779" s="294">
        <v>3</v>
      </c>
      <c r="I779" s="294" t="str">
        <f>IFERROR(_xlfn.IFNA(VLOOKUP($D:$D,history!$I:$Y,3,0),VLOOKUP(E:E,history!$H:$Y,4,0)),"--")</f>
        <v>--</v>
      </c>
      <c r="J779" s="282" t="s">
        <v>5946</v>
      </c>
      <c r="K779" s="282" t="str">
        <f t="shared" si="149"/>
        <v/>
      </c>
      <c r="L779" s="312">
        <f t="shared" si="151"/>
        <v>3604.29</v>
      </c>
      <c r="M779" s="312">
        <f t="shared" si="152"/>
        <v>5461.05</v>
      </c>
      <c r="N779" s="297" t="str">
        <f>_xlfn.IFNA(VLOOKUP($E:$E,'1'!$A:$E,3,0),"")</f>
        <v/>
      </c>
      <c r="O779" s="297" t="str">
        <f>_xlfn.IFNA(VLOOKUP($E:$E,'2'!$A:$E,3,0),"")</f>
        <v/>
      </c>
      <c r="P779" s="297" t="str">
        <f>_xlfn.IFNA(VLOOKUP($E:$E,'3'!$A:$D,3,0),"")</f>
        <v/>
      </c>
      <c r="Q779" s="297" t="str">
        <f>_xlfn.IFNA(VLOOKUP($E:$E,'4'!$A:$F,3,0),"")</f>
        <v/>
      </c>
      <c r="R779" s="297" t="str">
        <f>_xlfn.IFNA(VLOOKUP($E:$E,'5'!$A:$F,3,0),"")</f>
        <v/>
      </c>
      <c r="S779" s="297" t="str">
        <f>_xlfn.IFNA(VLOOKUP($E:$E,'6'!$A:$F,3,0),"")</f>
        <v/>
      </c>
      <c r="T779" s="313">
        <v>1</v>
      </c>
      <c r="U779" s="313">
        <v>1</v>
      </c>
      <c r="V779" s="313">
        <v>4</v>
      </c>
      <c r="W779" s="314">
        <v>2.6549999999999998</v>
      </c>
      <c r="X779" s="315">
        <v>9.8076923000000003E-3</v>
      </c>
      <c r="Y779" s="749">
        <v>5190</v>
      </c>
      <c r="Z779" s="282"/>
      <c r="AA779" s="316" t="s">
        <v>10390</v>
      </c>
      <c r="AB779" s="282" t="s">
        <v>9163</v>
      </c>
      <c r="AC779" s="317" t="s">
        <v>2104</v>
      </c>
      <c r="AD779" s="318" t="s">
        <v>475</v>
      </c>
      <c r="AE779" s="319">
        <v>0</v>
      </c>
      <c r="AF779" s="319" t="s">
        <v>11273</v>
      </c>
      <c r="AG779" s="320">
        <v>68.459999999999994</v>
      </c>
      <c r="AH779" s="321">
        <f t="shared" si="153"/>
        <v>0</v>
      </c>
      <c r="AI779" s="287">
        <f>_xlfn.IFNA(VLOOKUP(AD:AD,грп!B:C,2,0),0)</f>
        <v>0</v>
      </c>
      <c r="AJ779" s="607">
        <v>0</v>
      </c>
      <c r="AK779" s="672">
        <f t="shared" si="148"/>
        <v>0</v>
      </c>
      <c r="AL779" s="174"/>
    </row>
    <row r="780" spans="1:39" s="6" customFormat="1" ht="12" customHeight="1" outlineLevel="1" x14ac:dyDescent="0.35">
      <c r="A780" s="307" t="s">
        <v>10402</v>
      </c>
      <c r="B780" s="308" t="s">
        <v>6534</v>
      </c>
      <c r="C780" s="290" t="s">
        <v>555</v>
      </c>
      <c r="D780" s="310" t="s">
        <v>9162</v>
      </c>
      <c r="E780" s="322" t="s">
        <v>15</v>
      </c>
      <c r="F780" s="293"/>
      <c r="G780" s="293"/>
      <c r="H780" s="294">
        <v>14</v>
      </c>
      <c r="I780" s="294" t="str">
        <f>IFERROR(_xlfn.IFNA(VLOOKUP($D:$D,history!$I:$Y,3,0),VLOOKUP(E:E,history!$H:$Y,4,0)),"--")</f>
        <v>--</v>
      </c>
      <c r="J780" s="282" t="s">
        <v>9870</v>
      </c>
      <c r="K780" s="282" t="str">
        <f t="shared" si="149"/>
        <v/>
      </c>
      <c r="L780" s="312">
        <f t="shared" si="151"/>
        <v>3449.51</v>
      </c>
      <c r="M780" s="312">
        <f t="shared" si="152"/>
        <v>5226.53</v>
      </c>
      <c r="N780" s="297" t="str">
        <f>_xlfn.IFNA(VLOOKUP($E:$E,'1'!$A:$E,3,0),"")</f>
        <v/>
      </c>
      <c r="O780" s="297" t="str">
        <f>_xlfn.IFNA(VLOOKUP($E:$E,'2'!$A:$E,3,0),"")</f>
        <v/>
      </c>
      <c r="P780" s="297" t="str">
        <f>_xlfn.IFNA(VLOOKUP($E:$E,'3'!$A:$D,3,0),"")</f>
        <v/>
      </c>
      <c r="Q780" s="297" t="str">
        <f>_xlfn.IFNA(VLOOKUP($E:$E,'4'!$A:$F,3,0),"")</f>
        <v/>
      </c>
      <c r="R780" s="297" t="str">
        <f>_xlfn.IFNA(VLOOKUP($E:$E,'5'!$A:$F,3,0),"")</f>
        <v/>
      </c>
      <c r="S780" s="297" t="str">
        <f>_xlfn.IFNA(VLOOKUP($E:$E,'6'!$A:$F,3,0),"")</f>
        <v/>
      </c>
      <c r="T780" s="313">
        <v>1</v>
      </c>
      <c r="U780" s="313">
        <v>1</v>
      </c>
      <c r="V780" s="313">
        <v>4</v>
      </c>
      <c r="W780" s="314">
        <v>2.95</v>
      </c>
      <c r="X780" s="315">
        <v>1.36464968E-2</v>
      </c>
      <c r="Y780" s="749">
        <v>4990</v>
      </c>
      <c r="Z780" s="282"/>
      <c r="AA780" s="316" t="s">
        <v>10390</v>
      </c>
      <c r="AB780" s="282" t="s">
        <v>9163</v>
      </c>
      <c r="AC780" s="317" t="s">
        <v>2104</v>
      </c>
      <c r="AD780" s="318" t="s">
        <v>475</v>
      </c>
      <c r="AE780" s="319">
        <v>0</v>
      </c>
      <c r="AF780" s="319" t="s">
        <v>11273</v>
      </c>
      <c r="AG780" s="320">
        <v>65.52</v>
      </c>
      <c r="AH780" s="321">
        <f t="shared" si="153"/>
        <v>0</v>
      </c>
      <c r="AI780" s="287">
        <f>_xlfn.IFNA(VLOOKUP(AD:AD,грп!B:C,2,0),0)</f>
        <v>0</v>
      </c>
      <c r="AJ780" s="607">
        <v>19</v>
      </c>
      <c r="AK780" s="672" t="str">
        <f t="shared" si="148"/>
        <v xml:space="preserve"> </v>
      </c>
      <c r="AL780" s="174"/>
      <c r="AM780" s="4"/>
    </row>
    <row r="781" spans="1:39" s="4" customFormat="1" ht="12" customHeight="1" outlineLevel="1" x14ac:dyDescent="0.35">
      <c r="A781" s="307" t="s">
        <v>10402</v>
      </c>
      <c r="B781" s="308" t="s">
        <v>6535</v>
      </c>
      <c r="C781" s="290" t="s">
        <v>555</v>
      </c>
      <c r="D781" s="310" t="s">
        <v>10678</v>
      </c>
      <c r="E781" s="322" t="s">
        <v>315</v>
      </c>
      <c r="F781" s="293"/>
      <c r="G781" s="293"/>
      <c r="H781" s="294">
        <v>21</v>
      </c>
      <c r="I781" s="294" t="str">
        <f>IFERROR(_xlfn.IFNA(VLOOKUP($D:$D,history!$I:$Y,3,0),VLOOKUP(E:E,history!$H:$Y,4,0)),"--")</f>
        <v>--</v>
      </c>
      <c r="J781" s="282" t="s">
        <v>9868</v>
      </c>
      <c r="K781" s="282" t="str">
        <f t="shared" si="149"/>
        <v/>
      </c>
      <c r="L781" s="312">
        <f t="shared" si="151"/>
        <v>3087.82</v>
      </c>
      <c r="M781" s="312">
        <f t="shared" si="152"/>
        <v>4678.51</v>
      </c>
      <c r="N781" s="297" t="str">
        <f>_xlfn.IFNA(VLOOKUP($E:$E,'1'!$A:$E,3,0),"")</f>
        <v/>
      </c>
      <c r="O781" s="297" t="str">
        <f>_xlfn.IFNA(VLOOKUP($E:$E,'2'!$A:$E,3,0),"")</f>
        <v/>
      </c>
      <c r="P781" s="297" t="str">
        <f>_xlfn.IFNA(VLOOKUP($E:$E,'3'!$A:$D,3,0),"")</f>
        <v/>
      </c>
      <c r="Q781" s="297" t="str">
        <f>_xlfn.IFNA(VLOOKUP($E:$E,'4'!$A:$F,3,0),"")</f>
        <v/>
      </c>
      <c r="R781" s="297" t="str">
        <f>_xlfn.IFNA(VLOOKUP($E:$E,'5'!$A:$F,3,0),"")</f>
        <v/>
      </c>
      <c r="S781" s="297" t="str">
        <f>_xlfn.IFNA(VLOOKUP($E:$E,'6'!$A:$F,3,0),"")</f>
        <v/>
      </c>
      <c r="T781" s="313">
        <v>1</v>
      </c>
      <c r="U781" s="313">
        <v>1</v>
      </c>
      <c r="V781" s="313">
        <v>4</v>
      </c>
      <c r="W781" s="314">
        <v>1.75</v>
      </c>
      <c r="X781" s="315">
        <v>7.7499999999999999E-3</v>
      </c>
      <c r="Y781" s="749">
        <v>4450</v>
      </c>
      <c r="Z781" s="282"/>
      <c r="AA781" s="316" t="s">
        <v>10390</v>
      </c>
      <c r="AB781" s="282" t="s">
        <v>9163</v>
      </c>
      <c r="AC781" s="317" t="s">
        <v>2104</v>
      </c>
      <c r="AD781" s="318" t="s">
        <v>475</v>
      </c>
      <c r="AE781" s="319">
        <v>0</v>
      </c>
      <c r="AF781" s="319" t="s">
        <v>11273</v>
      </c>
      <c r="AG781" s="320">
        <v>58.65</v>
      </c>
      <c r="AH781" s="321">
        <f t="shared" si="153"/>
        <v>0</v>
      </c>
      <c r="AI781" s="287">
        <f>_xlfn.IFNA(VLOOKUP(AD:AD,грп!B:C,2,0),0)</f>
        <v>0</v>
      </c>
      <c r="AJ781" s="607">
        <v>7</v>
      </c>
      <c r="AK781" s="672" t="str">
        <f t="shared" si="148"/>
        <v xml:space="preserve"> </v>
      </c>
      <c r="AL781" s="174"/>
    </row>
    <row r="782" spans="1:39" s="4" customFormat="1" ht="12" customHeight="1" outlineLevel="1" x14ac:dyDescent="0.35">
      <c r="A782" s="307" t="s">
        <v>10402</v>
      </c>
      <c r="B782" s="308" t="s">
        <v>6536</v>
      </c>
      <c r="C782" s="290" t="s">
        <v>555</v>
      </c>
      <c r="D782" s="310" t="s">
        <v>2800</v>
      </c>
      <c r="E782" s="322" t="s">
        <v>540</v>
      </c>
      <c r="F782" s="293"/>
      <c r="G782" s="293"/>
      <c r="H782" s="294">
        <v>10</v>
      </c>
      <c r="I782" s="294" t="str">
        <f>IFERROR(_xlfn.IFNA(VLOOKUP($D:$D,history!$I:$Y,3,0),VLOOKUP(E:E,history!$H:$Y,4,0)),"--")</f>
        <v>V</v>
      </c>
      <c r="J782" s="282" t="s">
        <v>9870</v>
      </c>
      <c r="K782" s="282" t="str">
        <f t="shared" si="149"/>
        <v/>
      </c>
      <c r="L782" s="312">
        <f t="shared" si="151"/>
        <v>2585.5500000000002</v>
      </c>
      <c r="M782" s="312">
        <f t="shared" si="152"/>
        <v>3917.5</v>
      </c>
      <c r="N782" s="297" t="str">
        <f>_xlfn.IFNA(VLOOKUP($E:$E,'1'!$A:$E,3,0),"")</f>
        <v/>
      </c>
      <c r="O782" s="297" t="str">
        <f>_xlfn.IFNA(VLOOKUP($E:$E,'2'!$A:$E,3,0),"")</f>
        <v/>
      </c>
      <c r="P782" s="297" t="str">
        <f>_xlfn.IFNA(VLOOKUP($E:$E,'3'!$A:$D,3,0),"")</f>
        <v/>
      </c>
      <c r="Q782" s="297" t="str">
        <f>_xlfn.IFNA(VLOOKUP($E:$E,'4'!$A:$F,3,0),"")</f>
        <v/>
      </c>
      <c r="R782" s="297" t="str">
        <f>_xlfn.IFNA(VLOOKUP($E:$E,'5'!$A:$F,3,0),"")</f>
        <v/>
      </c>
      <c r="S782" s="297" t="str">
        <f>_xlfn.IFNA(VLOOKUP($E:$E,'6'!$A:$F,3,0),"")</f>
        <v/>
      </c>
      <c r="T782" s="313">
        <v>1</v>
      </c>
      <c r="U782" s="313">
        <v>1</v>
      </c>
      <c r="V782" s="313">
        <v>8</v>
      </c>
      <c r="W782" s="314">
        <v>2.153</v>
      </c>
      <c r="X782" s="315">
        <v>6.1666667000000001E-3</v>
      </c>
      <c r="Y782" s="749">
        <v>3750</v>
      </c>
      <c r="Z782" s="282"/>
      <c r="AA782" s="316" t="s">
        <v>10390</v>
      </c>
      <c r="AB782" s="282" t="s">
        <v>9163</v>
      </c>
      <c r="AC782" s="317" t="s">
        <v>2104</v>
      </c>
      <c r="AD782" s="318" t="s">
        <v>475</v>
      </c>
      <c r="AE782" s="319">
        <v>0</v>
      </c>
      <c r="AF782" s="319" t="s">
        <v>11273</v>
      </c>
      <c r="AG782" s="320">
        <v>49.11</v>
      </c>
      <c r="AH782" s="321">
        <f t="shared" si="153"/>
        <v>0</v>
      </c>
      <c r="AI782" s="287">
        <f>_xlfn.IFNA(VLOOKUP(AD:AD,грп!B:C,2,0),0)</f>
        <v>0</v>
      </c>
      <c r="AJ782" s="607">
        <v>13</v>
      </c>
      <c r="AK782" s="672" t="str">
        <f t="shared" si="148"/>
        <v xml:space="preserve"> </v>
      </c>
      <c r="AL782" s="174"/>
    </row>
    <row r="783" spans="1:39" s="4" customFormat="1" ht="12" customHeight="1" outlineLevel="1" x14ac:dyDescent="0.35">
      <c r="A783" s="307" t="s">
        <v>339</v>
      </c>
      <c r="B783" s="308" t="s">
        <v>6537</v>
      </c>
      <c r="C783" s="290" t="s">
        <v>555</v>
      </c>
      <c r="D783" s="310" t="s">
        <v>10679</v>
      </c>
      <c r="E783" s="322" t="s">
        <v>553</v>
      </c>
      <c r="F783" s="293"/>
      <c r="G783" s="293"/>
      <c r="H783" s="294">
        <v>14</v>
      </c>
      <c r="I783" s="294" t="str">
        <f>IFERROR(_xlfn.IFNA(VLOOKUP($D:$D,history!$I:$Y,3,0),VLOOKUP(E:E,history!$H:$Y,4,0)),"--")</f>
        <v>--</v>
      </c>
      <c r="J783" s="282" t="s">
        <v>9870</v>
      </c>
      <c r="K783" s="282" t="str">
        <f t="shared" si="149"/>
        <v/>
      </c>
      <c r="L783" s="312">
        <f t="shared" si="151"/>
        <v>2555.02</v>
      </c>
      <c r="M783" s="312">
        <f t="shared" si="152"/>
        <v>3871.24</v>
      </c>
      <c r="N783" s="297" t="str">
        <f>_xlfn.IFNA(VLOOKUP($E:$E,'1'!$A:$E,3,0),"")</f>
        <v/>
      </c>
      <c r="O783" s="297" t="str">
        <f>_xlfn.IFNA(VLOOKUP($E:$E,'2'!$A:$E,3,0),"")</f>
        <v/>
      </c>
      <c r="P783" s="297" t="str">
        <f>_xlfn.IFNA(VLOOKUP($E:$E,'3'!$A:$D,3,0),"")</f>
        <v/>
      </c>
      <c r="Q783" s="297" t="str">
        <f>_xlfn.IFNA(VLOOKUP($E:$E,'4'!$A:$F,3,0),"")</f>
        <v/>
      </c>
      <c r="R783" s="297" t="str">
        <f>_xlfn.IFNA(VLOOKUP($E:$E,'5'!$A:$F,3,0),"")</f>
        <v/>
      </c>
      <c r="S783" s="297" t="str">
        <f>_xlfn.IFNA(VLOOKUP($E:$E,'6'!$A:$F,3,0),"")</f>
        <v/>
      </c>
      <c r="T783" s="313">
        <v>1</v>
      </c>
      <c r="U783" s="313">
        <v>1</v>
      </c>
      <c r="V783" s="313">
        <v>4</v>
      </c>
      <c r="W783" s="314">
        <v>2.3450000000000002</v>
      </c>
      <c r="X783" s="315">
        <v>1.2333333300000001E-2</v>
      </c>
      <c r="Y783" s="749">
        <v>3490</v>
      </c>
      <c r="Z783" s="282"/>
      <c r="AA783" s="316" t="s">
        <v>10388</v>
      </c>
      <c r="AB783" s="282" t="s">
        <v>9163</v>
      </c>
      <c r="AC783" s="317" t="s">
        <v>2104</v>
      </c>
      <c r="AD783" s="318" t="s">
        <v>475</v>
      </c>
      <c r="AE783" s="319">
        <v>0</v>
      </c>
      <c r="AF783" s="319" t="s">
        <v>11273</v>
      </c>
      <c r="AG783" s="320">
        <v>48.53</v>
      </c>
      <c r="AH783" s="321">
        <f t="shared" si="153"/>
        <v>0</v>
      </c>
      <c r="AI783" s="287">
        <f>_xlfn.IFNA(VLOOKUP(AD:AD,грп!B:C,2,0),0)</f>
        <v>0</v>
      </c>
      <c r="AJ783" s="607">
        <v>14</v>
      </c>
      <c r="AK783" s="672" t="str">
        <f t="shared" si="148"/>
        <v xml:space="preserve"> </v>
      </c>
      <c r="AL783" s="174"/>
    </row>
    <row r="784" spans="1:39" s="6" customFormat="1" ht="12" customHeight="1" x14ac:dyDescent="0.35">
      <c r="A784" s="288"/>
      <c r="B784" s="289"/>
      <c r="C784" s="290" t="s">
        <v>555</v>
      </c>
      <c r="D784" s="291" t="s">
        <v>4864</v>
      </c>
      <c r="E784" s="292"/>
      <c r="F784" s="293"/>
      <c r="G784" s="293"/>
      <c r="H784" s="294"/>
      <c r="I784" s="294"/>
      <c r="J784" s="282" t="s">
        <v>393</v>
      </c>
      <c r="K784" s="282" t="str">
        <f t="shared" si="149"/>
        <v/>
      </c>
      <c r="L784" s="295"/>
      <c r="M784" s="296"/>
      <c r="N784" s="297"/>
      <c r="O784" s="297"/>
      <c r="P784" s="297"/>
      <c r="Q784" s="297" t="str">
        <f>_xlfn.IFNA(VLOOKUP($E:$E,'4'!$A:$F,3,0),"")</f>
        <v/>
      </c>
      <c r="R784" s="297" t="str">
        <f>_xlfn.IFNA(VLOOKUP($E:$E,'5'!$A:$F,3,0),"")</f>
        <v/>
      </c>
      <c r="S784" s="297"/>
      <c r="T784" s="298"/>
      <c r="U784" s="299"/>
      <c r="V784" s="299"/>
      <c r="W784" s="300"/>
      <c r="X784" s="301"/>
      <c r="Y784" s="749"/>
      <c r="Z784" s="282"/>
      <c r="AA784" s="280"/>
      <c r="AB784" s="280" t="s">
        <v>393</v>
      </c>
      <c r="AC784" s="302"/>
      <c r="AD784" s="303" t="s">
        <v>2713</v>
      </c>
      <c r="AE784" s="280"/>
      <c r="AF784" s="329"/>
      <c r="AG784" s="305"/>
      <c r="AH784" s="306"/>
      <c r="AI784" s="287">
        <f>_xlfn.IFNA(VLOOKUP(AD:AD,грп!B:C,2,0),0)</f>
        <v>0</v>
      </c>
      <c r="AJ784" s="607">
        <v>0</v>
      </c>
      <c r="AK784" s="672" t="str">
        <f t="shared" si="148"/>
        <v xml:space="preserve"> </v>
      </c>
      <c r="AL784" s="174"/>
      <c r="AM784" s="4"/>
    </row>
    <row r="785" spans="1:39" s="4" customFormat="1" ht="12" customHeight="1" outlineLevel="1" x14ac:dyDescent="0.35">
      <c r="A785" s="307" t="s">
        <v>10402</v>
      </c>
      <c r="B785" s="308" t="s">
        <v>6538</v>
      </c>
      <c r="C785" s="290" t="s">
        <v>555</v>
      </c>
      <c r="D785" s="310" t="s">
        <v>1323</v>
      </c>
      <c r="E785" s="322" t="s">
        <v>1324</v>
      </c>
      <c r="F785" s="293"/>
      <c r="G785" s="293"/>
      <c r="H785" s="294">
        <v>14</v>
      </c>
      <c r="I785" s="294" t="str">
        <f>IFERROR(_xlfn.IFNA(VLOOKUP($D:$D,history!$I:$Y,3,0),VLOOKUP(E:E,history!$H:$Y,4,0)),"--")</f>
        <v>--</v>
      </c>
      <c r="J785" s="282" t="s">
        <v>9870</v>
      </c>
      <c r="K785" s="282" t="str">
        <f t="shared" si="149"/>
        <v/>
      </c>
      <c r="L785" s="312">
        <f t="shared" ref="L785:L793" si="154">IF($A$3="ИМ",ROUND($Y785*(1-($L$6-$F$4))*(1-$F$3)*(1+$AG$2),2),ROUND($M785*(1-($L$6-$F$4))*(1-$F$3)*(1+$AG$2),2))</f>
        <v>764.98</v>
      </c>
      <c r="M785" s="312">
        <f t="shared" ref="M785:M793" si="155">ROUND(IF($A$3="РЕГИОНЫ",AG785*$AG$3*$AG$1,IF(AI785=0,AG785*$AG$3*$AG$1,AG785*$AG$3*(1-5%)*$AG$1)),2)</f>
        <v>1159.06</v>
      </c>
      <c r="N785" s="297" t="str">
        <f>_xlfn.IFNA(VLOOKUP($E:$E,'1'!$A:$E,3,0),"")</f>
        <v/>
      </c>
      <c r="O785" s="297" t="str">
        <f>_xlfn.IFNA(VLOOKUP($E:$E,'2'!$A:$E,3,0),"")</f>
        <v/>
      </c>
      <c r="P785" s="297" t="str">
        <f>_xlfn.IFNA(VLOOKUP($E:$E,'3'!$A:$D,3,0),"")</f>
        <v/>
      </c>
      <c r="Q785" s="297" t="str">
        <f>_xlfn.IFNA(VLOOKUP($E:$E,'4'!$A:$F,3,0),"")</f>
        <v/>
      </c>
      <c r="R785" s="297" t="str">
        <f>_xlfn.IFNA(VLOOKUP($E:$E,'5'!$A:$F,3,0),"")</f>
        <v/>
      </c>
      <c r="S785" s="297" t="str">
        <f>_xlfn.IFNA(VLOOKUP($E:$E,'6'!$A:$F,3,0),"")</f>
        <v/>
      </c>
      <c r="T785" s="313">
        <v>1</v>
      </c>
      <c r="U785" s="313">
        <v>5</v>
      </c>
      <c r="V785" s="313">
        <v>20</v>
      </c>
      <c r="W785" s="314">
        <v>0.47499999999999998</v>
      </c>
      <c r="X785" s="315">
        <v>2.2916667000000002E-3</v>
      </c>
      <c r="Y785" s="749">
        <v>1090</v>
      </c>
      <c r="Z785" s="282"/>
      <c r="AA785" s="316" t="s">
        <v>10390</v>
      </c>
      <c r="AB785" s="282" t="s">
        <v>9163</v>
      </c>
      <c r="AC785" s="317" t="s">
        <v>2081</v>
      </c>
      <c r="AD785" s="318" t="s">
        <v>4864</v>
      </c>
      <c r="AE785" s="319">
        <v>0</v>
      </c>
      <c r="AF785" s="319" t="s">
        <v>11294</v>
      </c>
      <c r="AG785" s="320">
        <v>14.53</v>
      </c>
      <c r="AH785" s="321">
        <f t="shared" ref="AH785:AH793" si="156">IF($A$3="РЕГИОНЫ",ROUND($AG785*(1-($L$6-$F$4))*(1-$F$3)*(1+$AG$2)*$AG$1,2),0)</f>
        <v>0</v>
      </c>
      <c r="AI785" s="287">
        <f>_xlfn.IFNA(VLOOKUP(AD:AD,грп!B:C,2,0),0)</f>
        <v>0</v>
      </c>
      <c r="AJ785" s="607">
        <v>12</v>
      </c>
      <c r="AK785" s="672" t="str">
        <f t="shared" si="148"/>
        <v xml:space="preserve"> </v>
      </c>
      <c r="AL785" s="174"/>
    </row>
    <row r="786" spans="1:39" s="4" customFormat="1" ht="12" customHeight="1" outlineLevel="1" x14ac:dyDescent="0.35">
      <c r="A786" s="307" t="s">
        <v>10402</v>
      </c>
      <c r="B786" s="308" t="s">
        <v>6539</v>
      </c>
      <c r="C786" s="290" t="s">
        <v>555</v>
      </c>
      <c r="D786" s="310" t="s">
        <v>5017</v>
      </c>
      <c r="E786" s="322" t="s">
        <v>127</v>
      </c>
      <c r="F786" s="293"/>
      <c r="G786" s="293"/>
      <c r="H786" s="294">
        <v>70</v>
      </c>
      <c r="I786" s="294" t="str">
        <f>IFERROR(_xlfn.IFNA(VLOOKUP($D:$D,history!$I:$Y,3,0),VLOOKUP(E:E,history!$H:$Y,4,0)),"--")</f>
        <v>V</v>
      </c>
      <c r="J786" s="282" t="s">
        <v>9870</v>
      </c>
      <c r="K786" s="282" t="str">
        <f t="shared" si="149"/>
        <v/>
      </c>
      <c r="L786" s="312">
        <f t="shared" si="154"/>
        <v>236.39</v>
      </c>
      <c r="M786" s="312">
        <f t="shared" si="155"/>
        <v>358.17</v>
      </c>
      <c r="N786" s="297" t="str">
        <f>_xlfn.IFNA(VLOOKUP($E:$E,'1'!$A:$E,3,0),"")</f>
        <v/>
      </c>
      <c r="O786" s="297" t="str">
        <f>_xlfn.IFNA(VLOOKUP($E:$E,'2'!$A:$E,3,0),"")</f>
        <v/>
      </c>
      <c r="P786" s="297" t="str">
        <f>_xlfn.IFNA(VLOOKUP($E:$E,'3'!$A:$D,3,0),"")</f>
        <v/>
      </c>
      <c r="Q786" s="297" t="str">
        <f>_xlfn.IFNA(VLOOKUP($E:$E,'4'!$A:$F,3,0),"")</f>
        <v/>
      </c>
      <c r="R786" s="297" t="str">
        <f>_xlfn.IFNA(VLOOKUP($E:$E,'5'!$A:$F,3,0),"")</f>
        <v/>
      </c>
      <c r="S786" s="297" t="str">
        <f>_xlfn.IFNA(VLOOKUP($E:$E,'6'!$A:$F,3,0),"")</f>
        <v/>
      </c>
      <c r="T786" s="313">
        <v>1</v>
      </c>
      <c r="U786" s="313">
        <v>40</v>
      </c>
      <c r="V786" s="313">
        <v>200</v>
      </c>
      <c r="W786" s="314">
        <v>7.3999999999999996E-2</v>
      </c>
      <c r="X786" s="315">
        <v>8.0000000000000007E-5</v>
      </c>
      <c r="Y786" s="749">
        <v>340</v>
      </c>
      <c r="Z786" s="282"/>
      <c r="AA786" s="316" t="s">
        <v>10390</v>
      </c>
      <c r="AB786" s="282" t="s">
        <v>9163</v>
      </c>
      <c r="AC786" s="317" t="s">
        <v>2081</v>
      </c>
      <c r="AD786" s="318" t="s">
        <v>2713</v>
      </c>
      <c r="AE786" s="319">
        <v>0</v>
      </c>
      <c r="AF786" s="319" t="s">
        <v>11294</v>
      </c>
      <c r="AG786" s="320">
        <v>4.49</v>
      </c>
      <c r="AH786" s="321">
        <f t="shared" si="156"/>
        <v>0</v>
      </c>
      <c r="AI786" s="287">
        <f>_xlfn.IFNA(VLOOKUP(AD:AD,грп!B:C,2,0),0)</f>
        <v>0</v>
      </c>
      <c r="AJ786" s="607">
        <v>24</v>
      </c>
      <c r="AK786" s="672" t="str">
        <f t="shared" si="148"/>
        <v xml:space="preserve"> </v>
      </c>
      <c r="AL786" s="174"/>
    </row>
    <row r="787" spans="1:39" s="4" customFormat="1" ht="12" customHeight="1" outlineLevel="1" x14ac:dyDescent="0.35">
      <c r="A787" s="307" t="s">
        <v>10402</v>
      </c>
      <c r="B787" s="308" t="s">
        <v>6540</v>
      </c>
      <c r="C787" s="309"/>
      <c r="D787" s="310" t="s">
        <v>10680</v>
      </c>
      <c r="E787" s="292" t="s">
        <v>2611</v>
      </c>
      <c r="F787" s="293"/>
      <c r="G787" s="293"/>
      <c r="H787" s="294">
        <v>3</v>
      </c>
      <c r="I787" s="294" t="str">
        <f>IFERROR(_xlfn.IFNA(VLOOKUP($D:$D,history!$I:$Y,3,0),VLOOKUP(E:E,history!$H:$Y,4,0)),"--")</f>
        <v>--</v>
      </c>
      <c r="J787" s="282" t="s">
        <v>9870</v>
      </c>
      <c r="K787" s="282" t="str">
        <f t="shared" si="149"/>
        <v/>
      </c>
      <c r="L787" s="312">
        <f t="shared" si="154"/>
        <v>236.39</v>
      </c>
      <c r="M787" s="312">
        <f t="shared" si="155"/>
        <v>358.17</v>
      </c>
      <c r="N787" s="297" t="str">
        <f>_xlfn.IFNA(VLOOKUP($E:$E,'1'!$A:$E,3,0),"")</f>
        <v/>
      </c>
      <c r="O787" s="297" t="str">
        <f>_xlfn.IFNA(VLOOKUP($E:$E,'2'!$A:$E,3,0),"")</f>
        <v/>
      </c>
      <c r="P787" s="297" t="str">
        <f>_xlfn.IFNA(VLOOKUP($E:$E,'3'!$A:$D,3,0),"")</f>
        <v/>
      </c>
      <c r="Q787" s="297" t="str">
        <f>_xlfn.IFNA(VLOOKUP($E:$E,'4'!$A:$F,3,0),"")</f>
        <v/>
      </c>
      <c r="R787" s="297" t="str">
        <f>_xlfn.IFNA(VLOOKUP($E:$E,'5'!$A:$F,3,0),"")</f>
        <v/>
      </c>
      <c r="S787" s="297" t="str">
        <f>_xlfn.IFNA(VLOOKUP($E:$E,'6'!$A:$F,3,0),"")</f>
        <v/>
      </c>
      <c r="T787" s="313">
        <v>1</v>
      </c>
      <c r="U787" s="313">
        <v>1</v>
      </c>
      <c r="V787" s="313">
        <v>250</v>
      </c>
      <c r="W787" s="314">
        <v>5.3999999999999999E-2</v>
      </c>
      <c r="X787" s="315">
        <v>1.2E-4</v>
      </c>
      <c r="Y787" s="749">
        <v>340</v>
      </c>
      <c r="Z787" s="282"/>
      <c r="AA787" s="316" t="s">
        <v>393</v>
      </c>
      <c r="AB787" s="282" t="s">
        <v>9163</v>
      </c>
      <c r="AC787" s="317" t="s">
        <v>2081</v>
      </c>
      <c r="AD787" s="318" t="s">
        <v>2713</v>
      </c>
      <c r="AE787" s="319">
        <v>0</v>
      </c>
      <c r="AF787" s="319" t="s">
        <v>11282</v>
      </c>
      <c r="AG787" s="320">
        <v>4.49</v>
      </c>
      <c r="AH787" s="321">
        <f t="shared" si="156"/>
        <v>0</v>
      </c>
      <c r="AI787" s="287">
        <f>_xlfn.IFNA(VLOOKUP(AD:AD,грп!B:C,2,0),0)</f>
        <v>0</v>
      </c>
      <c r="AJ787" s="607">
        <v>16</v>
      </c>
      <c r="AK787" s="672">
        <f t="shared" si="148"/>
        <v>0</v>
      </c>
      <c r="AL787" s="174"/>
    </row>
    <row r="788" spans="1:39" s="4" customFormat="1" ht="12" customHeight="1" outlineLevel="1" x14ac:dyDescent="0.35">
      <c r="A788" s="307" t="s">
        <v>10402</v>
      </c>
      <c r="B788" s="308" t="s">
        <v>6541</v>
      </c>
      <c r="C788" s="290" t="s">
        <v>555</v>
      </c>
      <c r="D788" s="310" t="s">
        <v>10681</v>
      </c>
      <c r="E788" s="322" t="s">
        <v>313</v>
      </c>
      <c r="F788" s="293"/>
      <c r="G788" s="293"/>
      <c r="H788" s="294">
        <v>2</v>
      </c>
      <c r="I788" s="294" t="str">
        <f>IFERROR(_xlfn.IFNA(VLOOKUP($D:$D,history!$I:$Y,3,0),VLOOKUP(E:E,history!$H:$Y,4,0)),"--")</f>
        <v>--</v>
      </c>
      <c r="J788" s="282" t="s">
        <v>9869</v>
      </c>
      <c r="K788" s="282" t="str">
        <f t="shared" si="149"/>
        <v/>
      </c>
      <c r="L788" s="312">
        <f t="shared" si="154"/>
        <v>420.66</v>
      </c>
      <c r="M788" s="312">
        <f t="shared" si="155"/>
        <v>637.36</v>
      </c>
      <c r="N788" s="297" t="str">
        <f>_xlfn.IFNA(VLOOKUP($E:$E,'1'!$A:$E,3,0),"")</f>
        <v/>
      </c>
      <c r="O788" s="297" t="str">
        <f>_xlfn.IFNA(VLOOKUP($E:$E,'2'!$A:$E,3,0),"")</f>
        <v/>
      </c>
      <c r="P788" s="297" t="str">
        <f>_xlfn.IFNA(VLOOKUP($E:$E,'3'!$A:$D,3,0),"")</f>
        <v/>
      </c>
      <c r="Q788" s="297" t="str">
        <f>_xlfn.IFNA(VLOOKUP($E:$E,'4'!$A:$F,3,0),"")</f>
        <v/>
      </c>
      <c r="R788" s="297" t="str">
        <f>_xlfn.IFNA(VLOOKUP($E:$E,'5'!$A:$F,3,0),"")</f>
        <v/>
      </c>
      <c r="S788" s="297" t="str">
        <f>_xlfn.IFNA(VLOOKUP($E:$E,'6'!$A:$F,3,0),"")</f>
        <v/>
      </c>
      <c r="T788" s="313">
        <v>1</v>
      </c>
      <c r="U788" s="313">
        <v>1</v>
      </c>
      <c r="V788" s="313">
        <v>50</v>
      </c>
      <c r="W788" s="314">
        <v>3.7999999999999999E-2</v>
      </c>
      <c r="X788" s="315">
        <v>1.2E-4</v>
      </c>
      <c r="Y788" s="749">
        <v>610</v>
      </c>
      <c r="Z788" s="282"/>
      <c r="AA788" s="316" t="s">
        <v>10390</v>
      </c>
      <c r="AB788" s="282" t="s">
        <v>9163</v>
      </c>
      <c r="AC788" s="317" t="s">
        <v>2081</v>
      </c>
      <c r="AD788" s="318" t="s">
        <v>2713</v>
      </c>
      <c r="AE788" s="319">
        <v>0</v>
      </c>
      <c r="AF788" s="319" t="s">
        <v>11282</v>
      </c>
      <c r="AG788" s="320">
        <v>7.99</v>
      </c>
      <c r="AH788" s="321">
        <f t="shared" si="156"/>
        <v>0</v>
      </c>
      <c r="AI788" s="287">
        <f>_xlfn.IFNA(VLOOKUP(AD:AD,грп!B:C,2,0),0)</f>
        <v>0</v>
      </c>
      <c r="AJ788" s="607">
        <v>0</v>
      </c>
      <c r="AK788" s="672" t="str">
        <f t="shared" si="148"/>
        <v xml:space="preserve"> </v>
      </c>
      <c r="AL788" s="174"/>
    </row>
    <row r="789" spans="1:39" s="4" customFormat="1" ht="12" customHeight="1" outlineLevel="1" x14ac:dyDescent="0.35">
      <c r="A789" s="307" t="s">
        <v>10402</v>
      </c>
      <c r="B789" s="308" t="s">
        <v>6542</v>
      </c>
      <c r="C789" s="309"/>
      <c r="D789" s="310" t="s">
        <v>5018</v>
      </c>
      <c r="E789" s="292" t="s">
        <v>3029</v>
      </c>
      <c r="F789" s="293"/>
      <c r="G789" s="293"/>
      <c r="H789" s="294">
        <v>4</v>
      </c>
      <c r="I789" s="294" t="str">
        <f>IFERROR(_xlfn.IFNA(VLOOKUP($D:$D,history!$I:$Y,3,0),VLOOKUP(E:E,history!$H:$Y,4,0)),"--")</f>
        <v>--</v>
      </c>
      <c r="J789" s="282" t="s">
        <v>9870</v>
      </c>
      <c r="K789" s="282" t="str">
        <f t="shared" si="149"/>
        <v/>
      </c>
      <c r="L789" s="312">
        <f t="shared" si="154"/>
        <v>259.02999999999997</v>
      </c>
      <c r="M789" s="312">
        <f t="shared" si="155"/>
        <v>392.47</v>
      </c>
      <c r="N789" s="297" t="str">
        <f>_xlfn.IFNA(VLOOKUP($E:$E,'1'!$A:$E,3,0),"")</f>
        <v/>
      </c>
      <c r="O789" s="297" t="str">
        <f>_xlfn.IFNA(VLOOKUP($E:$E,'2'!$A:$E,3,0),"")</f>
        <v/>
      </c>
      <c r="P789" s="297" t="str">
        <f>_xlfn.IFNA(VLOOKUP($E:$E,'3'!$A:$D,3,0),"")</f>
        <v/>
      </c>
      <c r="Q789" s="297" t="str">
        <f>_xlfn.IFNA(VLOOKUP($E:$E,'4'!$A:$F,3,0),"")</f>
        <v/>
      </c>
      <c r="R789" s="297" t="str">
        <f>_xlfn.IFNA(VLOOKUP($E:$E,'5'!$A:$F,3,0),"")</f>
        <v/>
      </c>
      <c r="S789" s="297" t="str">
        <f>_xlfn.IFNA(VLOOKUP($E:$E,'6'!$A:$F,3,0),"")</f>
        <v/>
      </c>
      <c r="T789" s="313">
        <v>1</v>
      </c>
      <c r="U789" s="313">
        <v>10</v>
      </c>
      <c r="V789" s="313">
        <v>200</v>
      </c>
      <c r="W789" s="314">
        <v>6.5000000000000002E-2</v>
      </c>
      <c r="X789" s="315">
        <v>1.4999999999999999E-4</v>
      </c>
      <c r="Y789" s="749">
        <v>370</v>
      </c>
      <c r="Z789" s="282"/>
      <c r="AA789" s="316" t="s">
        <v>393</v>
      </c>
      <c r="AB789" s="282" t="s">
        <v>9163</v>
      </c>
      <c r="AC789" s="317" t="s">
        <v>2081</v>
      </c>
      <c r="AD789" s="318" t="s">
        <v>2713</v>
      </c>
      <c r="AE789" s="319">
        <v>0</v>
      </c>
      <c r="AF789" s="319" t="s">
        <v>11282</v>
      </c>
      <c r="AG789" s="320">
        <v>4.92</v>
      </c>
      <c r="AH789" s="321">
        <f t="shared" si="156"/>
        <v>0</v>
      </c>
      <c r="AI789" s="287">
        <f>_xlfn.IFNA(VLOOKUP(AD:AD,грп!B:C,2,0),0)</f>
        <v>0</v>
      </c>
      <c r="AJ789" s="607">
        <v>11</v>
      </c>
      <c r="AK789" s="672">
        <f t="shared" si="148"/>
        <v>0</v>
      </c>
      <c r="AL789" s="174"/>
    </row>
    <row r="790" spans="1:39" s="4" customFormat="1" ht="12" customHeight="1" outlineLevel="1" x14ac:dyDescent="0.35">
      <c r="A790" s="307" t="s">
        <v>10402</v>
      </c>
      <c r="B790" s="308" t="s">
        <v>6543</v>
      </c>
      <c r="C790" s="309"/>
      <c r="D790" s="310" t="s">
        <v>10682</v>
      </c>
      <c r="E790" s="292" t="s">
        <v>3030</v>
      </c>
      <c r="F790" s="293"/>
      <c r="G790" s="293"/>
      <c r="H790" s="294">
        <v>40</v>
      </c>
      <c r="I790" s="294" t="str">
        <f>IFERROR(_xlfn.IFNA(VLOOKUP($D:$D,history!$I:$Y,3,0),VLOOKUP(E:E,history!$H:$Y,4,0)),"--")</f>
        <v>--</v>
      </c>
      <c r="J790" s="282" t="s">
        <v>9870</v>
      </c>
      <c r="K790" s="282" t="str">
        <f t="shared" si="149"/>
        <v/>
      </c>
      <c r="L790" s="312">
        <f t="shared" si="154"/>
        <v>272.72000000000003</v>
      </c>
      <c r="M790" s="312">
        <f t="shared" si="155"/>
        <v>413.21</v>
      </c>
      <c r="N790" s="297" t="str">
        <f>_xlfn.IFNA(VLOOKUP($E:$E,'1'!$A:$E,3,0),"")</f>
        <v/>
      </c>
      <c r="O790" s="297" t="str">
        <f>_xlfn.IFNA(VLOOKUP($E:$E,'2'!$A:$E,3,0),"")</f>
        <v/>
      </c>
      <c r="P790" s="297" t="str">
        <f>_xlfn.IFNA(VLOOKUP($E:$E,'3'!$A:$D,3,0),"")</f>
        <v/>
      </c>
      <c r="Q790" s="297" t="str">
        <f>_xlfn.IFNA(VLOOKUP($E:$E,'4'!$A:$F,3,0),"")</f>
        <v/>
      </c>
      <c r="R790" s="297" t="str">
        <f>_xlfn.IFNA(VLOOKUP($E:$E,'5'!$A:$F,3,0),"")</f>
        <v/>
      </c>
      <c r="S790" s="297" t="str">
        <f>_xlfn.IFNA(VLOOKUP($E:$E,'6'!$A:$F,3,0),"")</f>
        <v/>
      </c>
      <c r="T790" s="313">
        <v>1</v>
      </c>
      <c r="U790" s="313">
        <v>50</v>
      </c>
      <c r="V790" s="313">
        <v>250</v>
      </c>
      <c r="W790" s="314">
        <v>7.0000000000000007E-2</v>
      </c>
      <c r="X790" s="315">
        <v>8.0000000000000007E-5</v>
      </c>
      <c r="Y790" s="749">
        <v>390</v>
      </c>
      <c r="Z790" s="282"/>
      <c r="AA790" s="316" t="s">
        <v>393</v>
      </c>
      <c r="AB790" s="282" t="s">
        <v>9163</v>
      </c>
      <c r="AC790" s="317" t="s">
        <v>2081</v>
      </c>
      <c r="AD790" s="318" t="s">
        <v>2713</v>
      </c>
      <c r="AE790" s="319">
        <v>0</v>
      </c>
      <c r="AF790" s="319" t="s">
        <v>11282</v>
      </c>
      <c r="AG790" s="320">
        <v>5.18</v>
      </c>
      <c r="AH790" s="321">
        <f t="shared" si="156"/>
        <v>0</v>
      </c>
      <c r="AI790" s="287">
        <f>_xlfn.IFNA(VLOOKUP(AD:AD,грп!B:C,2,0),0)</f>
        <v>0</v>
      </c>
      <c r="AJ790" s="607">
        <v>45</v>
      </c>
      <c r="AK790" s="672">
        <f t="shared" si="148"/>
        <v>0</v>
      </c>
      <c r="AL790" s="174"/>
    </row>
    <row r="791" spans="1:39" s="4" customFormat="1" ht="12" customHeight="1" outlineLevel="1" x14ac:dyDescent="0.35">
      <c r="A791" s="307" t="s">
        <v>339</v>
      </c>
      <c r="B791" s="308" t="s">
        <v>6544</v>
      </c>
      <c r="C791" s="290" t="s">
        <v>555</v>
      </c>
      <c r="D791" s="310" t="s">
        <v>10316</v>
      </c>
      <c r="E791" s="322" t="s">
        <v>575</v>
      </c>
      <c r="F791" s="293"/>
      <c r="G791" s="293"/>
      <c r="H791" s="294">
        <v>18</v>
      </c>
      <c r="I791" s="294" t="str">
        <f>IFERROR(_xlfn.IFNA(VLOOKUP($D:$D,history!$I:$Y,3,0),VLOOKUP(E:E,history!$H:$Y,4,0)),"--")</f>
        <v>--</v>
      </c>
      <c r="J791" s="282" t="s">
        <v>5946</v>
      </c>
      <c r="K791" s="282" t="str">
        <f t="shared" si="149"/>
        <v/>
      </c>
      <c r="L791" s="312">
        <f t="shared" si="154"/>
        <v>189.53</v>
      </c>
      <c r="M791" s="312">
        <f t="shared" si="155"/>
        <v>287.17</v>
      </c>
      <c r="N791" s="297" t="str">
        <f>_xlfn.IFNA(VLOOKUP($E:$E,'1'!$A:$E,3,0),"")</f>
        <v/>
      </c>
      <c r="O791" s="297" t="str">
        <f>_xlfn.IFNA(VLOOKUP($E:$E,'2'!$A:$E,3,0),"")</f>
        <v/>
      </c>
      <c r="P791" s="297" t="str">
        <f>_xlfn.IFNA(VLOOKUP($E:$E,'3'!$A:$D,3,0),"")</f>
        <v/>
      </c>
      <c r="Q791" s="297" t="str">
        <f>_xlfn.IFNA(VLOOKUP($E:$E,'4'!$A:$F,3,0),"")</f>
        <v/>
      </c>
      <c r="R791" s="297" t="str">
        <f>_xlfn.IFNA(VLOOKUP($E:$E,'5'!$A:$F,3,0),"")</f>
        <v/>
      </c>
      <c r="S791" s="297" t="str">
        <f>_xlfn.IFNA(VLOOKUP($E:$E,'6'!$A:$F,3,0),"")</f>
        <v/>
      </c>
      <c r="T791" s="313">
        <v>1</v>
      </c>
      <c r="U791" s="313">
        <v>40</v>
      </c>
      <c r="V791" s="313">
        <v>320</v>
      </c>
      <c r="W791" s="314">
        <v>6.7000000000000004E-2</v>
      </c>
      <c r="X791" s="315">
        <v>5.2083300000000003E-5</v>
      </c>
      <c r="Y791" s="749">
        <v>260</v>
      </c>
      <c r="Z791" s="282"/>
      <c r="AA791" s="316" t="s">
        <v>10390</v>
      </c>
      <c r="AB791" s="282" t="s">
        <v>9163</v>
      </c>
      <c r="AC791" s="317" t="s">
        <v>2081</v>
      </c>
      <c r="AD791" s="318" t="s">
        <v>2713</v>
      </c>
      <c r="AE791" s="319">
        <v>0</v>
      </c>
      <c r="AF791" s="319" t="s">
        <v>11282</v>
      </c>
      <c r="AG791" s="320">
        <v>3.6</v>
      </c>
      <c r="AH791" s="321">
        <f t="shared" si="156"/>
        <v>0</v>
      </c>
      <c r="AI791" s="287">
        <f>_xlfn.IFNA(VLOOKUP(AD:AD,грп!B:C,2,0),0)</f>
        <v>0</v>
      </c>
      <c r="AJ791" s="607">
        <v>0</v>
      </c>
      <c r="AK791" s="672" t="str">
        <f t="shared" si="148"/>
        <v xml:space="preserve"> </v>
      </c>
      <c r="AL791" s="174"/>
    </row>
    <row r="792" spans="1:39" s="4" customFormat="1" ht="12" customHeight="1" outlineLevel="1" x14ac:dyDescent="0.35">
      <c r="A792" s="307" t="s">
        <v>10402</v>
      </c>
      <c r="B792" s="308" t="s">
        <v>6545</v>
      </c>
      <c r="C792" s="290" t="s">
        <v>555</v>
      </c>
      <c r="D792" s="310" t="s">
        <v>651</v>
      </c>
      <c r="E792" s="322" t="s">
        <v>323</v>
      </c>
      <c r="F792" s="293"/>
      <c r="G792" s="293"/>
      <c r="H792" s="294">
        <v>24</v>
      </c>
      <c r="I792" s="294" t="str">
        <f>IFERROR(_xlfn.IFNA(VLOOKUP($D:$D,history!$I:$Y,3,0),VLOOKUP(E:E,history!$H:$Y,4,0)),"--")</f>
        <v>--</v>
      </c>
      <c r="J792" s="282" t="s">
        <v>9870</v>
      </c>
      <c r="K792" s="282" t="str">
        <f t="shared" si="149"/>
        <v/>
      </c>
      <c r="L792" s="312">
        <f t="shared" si="154"/>
        <v>212.17</v>
      </c>
      <c r="M792" s="312">
        <f t="shared" si="155"/>
        <v>321.47000000000003</v>
      </c>
      <c r="N792" s="297" t="str">
        <f>_xlfn.IFNA(VLOOKUP($E:$E,'1'!$A:$E,3,0),"")</f>
        <v/>
      </c>
      <c r="O792" s="297" t="str">
        <f>_xlfn.IFNA(VLOOKUP($E:$E,'2'!$A:$E,3,0),"")</f>
        <v/>
      </c>
      <c r="P792" s="297" t="str">
        <f>_xlfn.IFNA(VLOOKUP($E:$E,'3'!$A:$D,3,0),"")</f>
        <v/>
      </c>
      <c r="Q792" s="297" t="str">
        <f>_xlfn.IFNA(VLOOKUP($E:$E,'4'!$A:$F,3,0),"")</f>
        <v/>
      </c>
      <c r="R792" s="297" t="str">
        <f>_xlfn.IFNA(VLOOKUP($E:$E,'5'!$A:$F,3,0),"")</f>
        <v/>
      </c>
      <c r="S792" s="297" t="str">
        <f>_xlfn.IFNA(VLOOKUP($E:$E,'6'!$A:$F,3,0),"")</f>
        <v/>
      </c>
      <c r="T792" s="313">
        <v>1</v>
      </c>
      <c r="U792" s="313">
        <v>20</v>
      </c>
      <c r="V792" s="313">
        <v>200</v>
      </c>
      <c r="W792" s="314">
        <v>7.4999999999999997E-2</v>
      </c>
      <c r="X792" s="315">
        <v>8.8000000000000003E-4</v>
      </c>
      <c r="Y792" s="749">
        <v>310</v>
      </c>
      <c r="Z792" s="282"/>
      <c r="AA792" s="316" t="s">
        <v>10390</v>
      </c>
      <c r="AB792" s="282" t="s">
        <v>9163</v>
      </c>
      <c r="AC792" s="317" t="s">
        <v>2081</v>
      </c>
      <c r="AD792" s="318" t="s">
        <v>11335</v>
      </c>
      <c r="AE792" s="319">
        <v>0</v>
      </c>
      <c r="AF792" s="319" t="s">
        <v>11273</v>
      </c>
      <c r="AG792" s="320">
        <v>4.03</v>
      </c>
      <c r="AH792" s="321">
        <f t="shared" si="156"/>
        <v>0</v>
      </c>
      <c r="AI792" s="287">
        <f>_xlfn.IFNA(VLOOKUP(AD:AD,грп!B:C,2,0),0)</f>
        <v>0</v>
      </c>
      <c r="AJ792" s="607">
        <v>10</v>
      </c>
      <c r="AK792" s="672" t="str">
        <f t="shared" si="148"/>
        <v xml:space="preserve"> </v>
      </c>
      <c r="AL792" s="174"/>
    </row>
    <row r="793" spans="1:39" s="4" customFormat="1" ht="12" customHeight="1" outlineLevel="1" x14ac:dyDescent="0.35">
      <c r="A793" s="307" t="s">
        <v>10402</v>
      </c>
      <c r="B793" s="308" t="s">
        <v>6546</v>
      </c>
      <c r="C793" s="290" t="s">
        <v>555</v>
      </c>
      <c r="D793" s="310" t="s">
        <v>652</v>
      </c>
      <c r="E793" s="322" t="s">
        <v>331</v>
      </c>
      <c r="F793" s="293"/>
      <c r="G793" s="293"/>
      <c r="H793" s="294">
        <v>30</v>
      </c>
      <c r="I793" s="294" t="str">
        <f>IFERROR(_xlfn.IFNA(VLOOKUP($D:$D,history!$I:$Y,3,0),VLOOKUP(E:E,history!$H:$Y,4,0)),"--")</f>
        <v>--</v>
      </c>
      <c r="J793" s="282" t="s">
        <v>9870</v>
      </c>
      <c r="K793" s="282" t="str">
        <f t="shared" si="149"/>
        <v/>
      </c>
      <c r="L793" s="312">
        <f t="shared" si="154"/>
        <v>297.45999999999998</v>
      </c>
      <c r="M793" s="312">
        <f t="shared" si="155"/>
        <v>450.7</v>
      </c>
      <c r="N793" s="297" t="str">
        <f>_xlfn.IFNA(VLOOKUP($E:$E,'1'!$A:$E,3,0),"")</f>
        <v/>
      </c>
      <c r="O793" s="297" t="str">
        <f>_xlfn.IFNA(VLOOKUP($E:$E,'2'!$A:$E,3,0),"")</f>
        <v/>
      </c>
      <c r="P793" s="297" t="str">
        <f>_xlfn.IFNA(VLOOKUP($E:$E,'3'!$A:$D,3,0),"")</f>
        <v/>
      </c>
      <c r="Q793" s="297" t="str">
        <f>_xlfn.IFNA(VLOOKUP($E:$E,'4'!$A:$F,3,0),"")</f>
        <v/>
      </c>
      <c r="R793" s="297" t="str">
        <f>_xlfn.IFNA(VLOOKUP($E:$E,'5'!$A:$F,3,0),"")</f>
        <v/>
      </c>
      <c r="S793" s="297" t="str">
        <f>_xlfn.IFNA(VLOOKUP($E:$E,'6'!$A:$F,3,0),"")</f>
        <v/>
      </c>
      <c r="T793" s="313">
        <v>1</v>
      </c>
      <c r="U793" s="313">
        <v>24</v>
      </c>
      <c r="V793" s="313">
        <v>96</v>
      </c>
      <c r="W793" s="314">
        <v>9.0999999999999998E-2</v>
      </c>
      <c r="X793" s="315">
        <v>8.8216149999999997E-4</v>
      </c>
      <c r="Y793" s="749">
        <v>430</v>
      </c>
      <c r="Z793" s="282"/>
      <c r="AA793" s="316" t="s">
        <v>10390</v>
      </c>
      <c r="AB793" s="282" t="s">
        <v>9163</v>
      </c>
      <c r="AC793" s="317" t="s">
        <v>2081</v>
      </c>
      <c r="AD793" s="318" t="s">
        <v>11335</v>
      </c>
      <c r="AE793" s="319">
        <v>0</v>
      </c>
      <c r="AF793" s="319" t="s">
        <v>11273</v>
      </c>
      <c r="AG793" s="320">
        <v>5.65</v>
      </c>
      <c r="AH793" s="321">
        <f t="shared" si="156"/>
        <v>0</v>
      </c>
      <c r="AI793" s="287">
        <f>_xlfn.IFNA(VLOOKUP(AD:AD,грп!B:C,2,0),0)</f>
        <v>0</v>
      </c>
      <c r="AJ793" s="607">
        <v>19</v>
      </c>
      <c r="AK793" s="672" t="str">
        <f t="shared" si="148"/>
        <v xml:space="preserve"> </v>
      </c>
      <c r="AL793" s="174"/>
    </row>
    <row r="794" spans="1:39" s="4" customFormat="1" ht="12" customHeight="1" x14ac:dyDescent="0.35">
      <c r="A794" s="288"/>
      <c r="B794" s="289"/>
      <c r="C794" s="290" t="s">
        <v>555</v>
      </c>
      <c r="D794" s="291" t="s">
        <v>474</v>
      </c>
      <c r="E794" s="292"/>
      <c r="F794" s="293"/>
      <c r="G794" s="293"/>
      <c r="H794" s="294"/>
      <c r="I794" s="294"/>
      <c r="J794" s="282" t="s">
        <v>393</v>
      </c>
      <c r="K794" s="282" t="str">
        <f t="shared" ref="K794:K820" si="157" xml:space="preserve">
IF(OR($E794="",$A$3&lt;&gt;"МОСКВА"),"",
IF(AND($AJ794&gt;=1,$AJ794&lt;20),"*",
IF(AND($AJ794&gt;=20,$AJ794&lt;100),"**",
IF(($AJ794&gt;=100),"***","--"))))</f>
        <v/>
      </c>
      <c r="L794" s="295"/>
      <c r="M794" s="296"/>
      <c r="N794" s="297"/>
      <c r="O794" s="297"/>
      <c r="P794" s="297"/>
      <c r="Q794" s="297" t="str">
        <f>_xlfn.IFNA(VLOOKUP($E:$E,'4'!$A:$F,3,0),"")</f>
        <v/>
      </c>
      <c r="R794" s="297" t="str">
        <f>_xlfn.IFNA(VLOOKUP($E:$E,'5'!$A:$F,3,0),"")</f>
        <v/>
      </c>
      <c r="S794" s="297"/>
      <c r="T794" s="298"/>
      <c r="U794" s="299"/>
      <c r="V794" s="299"/>
      <c r="W794" s="300"/>
      <c r="X794" s="301"/>
      <c r="Y794" s="749"/>
      <c r="Z794" s="282"/>
      <c r="AA794" s="280"/>
      <c r="AB794" s="280" t="s">
        <v>393</v>
      </c>
      <c r="AC794" s="302"/>
      <c r="AD794" s="303" t="s">
        <v>474</v>
      </c>
      <c r="AE794" s="280"/>
      <c r="AF794" s="329"/>
      <c r="AG794" s="305"/>
      <c r="AH794" s="306"/>
      <c r="AI794" s="287">
        <f>_xlfn.IFNA(VLOOKUP(AD:AD,грп!B:C,2,0),0)</f>
        <v>0</v>
      </c>
      <c r="AJ794" s="607">
        <v>0</v>
      </c>
      <c r="AK794" s="672" t="str">
        <f t="shared" si="148"/>
        <v xml:space="preserve"> </v>
      </c>
      <c r="AL794" s="174"/>
    </row>
    <row r="795" spans="1:39" s="4" customFormat="1" ht="12" customHeight="1" outlineLevel="1" x14ac:dyDescent="0.35">
      <c r="A795" s="307" t="s">
        <v>10402</v>
      </c>
      <c r="B795" s="308" t="s">
        <v>6547</v>
      </c>
      <c r="C795" s="290" t="s">
        <v>555</v>
      </c>
      <c r="D795" s="310" t="s">
        <v>5886</v>
      </c>
      <c r="E795" s="322" t="s">
        <v>1733</v>
      </c>
      <c r="F795" s="293"/>
      <c r="G795" s="293"/>
      <c r="H795" s="294">
        <v>5</v>
      </c>
      <c r="I795" s="294" t="str">
        <f>IFERROR(_xlfn.IFNA(VLOOKUP($D:$D,history!$I:$Y,3,0),VLOOKUP(E:E,history!$H:$Y,4,0)),"--")</f>
        <v>--</v>
      </c>
      <c r="J795" s="282" t="s">
        <v>9869</v>
      </c>
      <c r="K795" s="282" t="str">
        <f t="shared" si="157"/>
        <v/>
      </c>
      <c r="L795" s="312">
        <f t="shared" ref="L795:L810" si="158">IF($A$3="ИМ",ROUND($Y795*(1-($L$6-$F$4))*(1-$F$3)*(1+$AG$2),2),ROUND($M795*(1-($L$6-$F$4))*(1-$F$3)*(1+$AG$2),2))</f>
        <v>3660.1</v>
      </c>
      <c r="M795" s="312">
        <f t="shared" ref="M795:M810" si="159">ROUND(IF($A$3="РЕГИОНЫ",AG795*$AG$3*$AG$1,IF(AI795=0,AG795*$AG$3*$AG$1,AG795*$AG$3*(1-5%)*$AG$1)),2)</f>
        <v>5545.61</v>
      </c>
      <c r="N795" s="297" t="str">
        <f>_xlfn.IFNA(VLOOKUP($E:$E,'1'!$A:$E,3,0),"")</f>
        <v/>
      </c>
      <c r="O795" s="297" t="str">
        <f>_xlfn.IFNA(VLOOKUP($E:$E,'2'!$A:$E,3,0),"")</f>
        <v/>
      </c>
      <c r="P795" s="297" t="str">
        <f>_xlfn.IFNA(VLOOKUP($E:$E,'3'!$A:$D,3,0),"")</f>
        <v/>
      </c>
      <c r="Q795" s="297" t="str">
        <f>_xlfn.IFNA(VLOOKUP($E:$E,'4'!$A:$F,3,0),"")</f>
        <v/>
      </c>
      <c r="R795" s="297" t="str">
        <f>_xlfn.IFNA(VLOOKUP($E:$E,'5'!$A:$F,3,0),"")</f>
        <v/>
      </c>
      <c r="S795" s="297" t="str">
        <f>_xlfn.IFNA(VLOOKUP($E:$E,'6'!$A:$F,3,0),"")</f>
        <v/>
      </c>
      <c r="T795" s="313">
        <v>1</v>
      </c>
      <c r="U795" s="313">
        <v>1</v>
      </c>
      <c r="V795" s="313">
        <v>6</v>
      </c>
      <c r="W795" s="314">
        <v>3.0880000000000001</v>
      </c>
      <c r="X795" s="315">
        <v>6.0000000000000001E-3</v>
      </c>
      <c r="Y795" s="749">
        <v>5290</v>
      </c>
      <c r="Z795" s="282"/>
      <c r="AA795" s="316" t="s">
        <v>10390</v>
      </c>
      <c r="AB795" s="282" t="s">
        <v>9163</v>
      </c>
      <c r="AC795" s="317" t="s">
        <v>2104</v>
      </c>
      <c r="AD795" s="318" t="s">
        <v>474</v>
      </c>
      <c r="AE795" s="319">
        <v>0</v>
      </c>
      <c r="AF795" s="319" t="s">
        <v>11273</v>
      </c>
      <c r="AG795" s="320">
        <v>69.52</v>
      </c>
      <c r="AH795" s="321">
        <f t="shared" ref="AH795:AH810" si="160">IF($A$3="РЕГИОНЫ",ROUND($AG795*(1-($L$6-$F$4))*(1-$F$3)*(1+$AG$2)*$AG$1,2),0)</f>
        <v>0</v>
      </c>
      <c r="AI795" s="287">
        <f>_xlfn.IFNA(VLOOKUP(AD:AD,грп!B:C,2,0),0)</f>
        <v>0</v>
      </c>
      <c r="AJ795" s="607">
        <v>4</v>
      </c>
      <c r="AK795" s="672" t="str">
        <f t="shared" si="148"/>
        <v xml:space="preserve"> </v>
      </c>
      <c r="AL795" s="174"/>
    </row>
    <row r="796" spans="1:39" s="4" customFormat="1" ht="12" customHeight="1" outlineLevel="1" x14ac:dyDescent="0.35">
      <c r="A796" s="307" t="s">
        <v>10402</v>
      </c>
      <c r="B796" s="308" t="s">
        <v>6548</v>
      </c>
      <c r="C796" s="290" t="s">
        <v>555</v>
      </c>
      <c r="D796" s="310" t="s">
        <v>10683</v>
      </c>
      <c r="E796" s="322" t="s">
        <v>16</v>
      </c>
      <c r="F796" s="293"/>
      <c r="G796" s="293"/>
      <c r="H796" s="294">
        <v>8</v>
      </c>
      <c r="I796" s="294" t="str">
        <f>IFERROR(_xlfn.IFNA(VLOOKUP($D:$D,history!$I:$Y,3,0),VLOOKUP(E:E,history!$H:$Y,4,0)),"--")</f>
        <v>--</v>
      </c>
      <c r="J796" s="282" t="s">
        <v>9870</v>
      </c>
      <c r="K796" s="282" t="str">
        <f t="shared" si="157"/>
        <v/>
      </c>
      <c r="L796" s="312">
        <f t="shared" si="158"/>
        <v>2463.94</v>
      </c>
      <c r="M796" s="312">
        <f t="shared" si="159"/>
        <v>3733.24</v>
      </c>
      <c r="N796" s="297" t="str">
        <f>_xlfn.IFNA(VLOOKUP($E:$E,'1'!$A:$E,3,0),"")</f>
        <v/>
      </c>
      <c r="O796" s="297" t="str">
        <f>_xlfn.IFNA(VLOOKUP($E:$E,'2'!$A:$E,3,0),"")</f>
        <v/>
      </c>
      <c r="P796" s="297" t="str">
        <f>_xlfn.IFNA(VLOOKUP($E:$E,'3'!$A:$D,3,0),"")</f>
        <v/>
      </c>
      <c r="Q796" s="297" t="str">
        <f>_xlfn.IFNA(VLOOKUP($E:$E,'4'!$A:$F,3,0),"")</f>
        <v/>
      </c>
      <c r="R796" s="297" t="str">
        <f>_xlfn.IFNA(VLOOKUP($E:$E,'5'!$A:$F,3,0),"")</f>
        <v/>
      </c>
      <c r="S796" s="297" t="str">
        <f>_xlfn.IFNA(VLOOKUP($E:$E,'6'!$A:$F,3,0),"")</f>
        <v/>
      </c>
      <c r="T796" s="313">
        <v>1</v>
      </c>
      <c r="U796" s="313">
        <v>1</v>
      </c>
      <c r="V796" s="313">
        <v>1</v>
      </c>
      <c r="W796" s="314">
        <v>4.84</v>
      </c>
      <c r="X796" s="315">
        <v>1.0545454500000001E-2</v>
      </c>
      <c r="Y796" s="749">
        <v>3550</v>
      </c>
      <c r="Z796" s="282"/>
      <c r="AA796" s="316" t="s">
        <v>10388</v>
      </c>
      <c r="AB796" s="282" t="s">
        <v>9163</v>
      </c>
      <c r="AC796" s="317" t="s">
        <v>2104</v>
      </c>
      <c r="AD796" s="318" t="s">
        <v>474</v>
      </c>
      <c r="AE796" s="319">
        <v>0</v>
      </c>
      <c r="AF796" s="319" t="s">
        <v>11273</v>
      </c>
      <c r="AG796" s="320">
        <v>46.8</v>
      </c>
      <c r="AH796" s="321">
        <f t="shared" si="160"/>
        <v>0</v>
      </c>
      <c r="AI796" s="287">
        <f>_xlfn.IFNA(VLOOKUP(AD:AD,грп!B:C,2,0),0)</f>
        <v>0</v>
      </c>
      <c r="AJ796" s="607">
        <v>27</v>
      </c>
      <c r="AK796" s="672" t="str">
        <f t="shared" si="148"/>
        <v xml:space="preserve"> </v>
      </c>
      <c r="AL796" s="174"/>
    </row>
    <row r="797" spans="1:39" s="4" customFormat="1" ht="12" customHeight="1" outlineLevel="1" x14ac:dyDescent="0.35">
      <c r="A797" s="307" t="s">
        <v>10402</v>
      </c>
      <c r="B797" s="308" t="s">
        <v>6549</v>
      </c>
      <c r="C797" s="290" t="s">
        <v>555</v>
      </c>
      <c r="D797" s="310" t="s">
        <v>2799</v>
      </c>
      <c r="E797" s="322" t="s">
        <v>44</v>
      </c>
      <c r="F797" s="293"/>
      <c r="G797" s="293"/>
      <c r="H797" s="294"/>
      <c r="I797" s="294" t="str">
        <f>IFERROR(_xlfn.IFNA(VLOOKUP($D:$D,history!$I:$Y,3,0),VLOOKUP(E:E,history!$H:$Y,4,0)),"--")</f>
        <v>--</v>
      </c>
      <c r="J797" s="282" t="s">
        <v>9870</v>
      </c>
      <c r="K797" s="282" t="str">
        <f t="shared" si="157"/>
        <v/>
      </c>
      <c r="L797" s="312">
        <f t="shared" si="158"/>
        <v>3336.84</v>
      </c>
      <c r="M797" s="312">
        <f t="shared" si="159"/>
        <v>5055.82</v>
      </c>
      <c r="N797" s="297">
        <f>_xlfn.IFNA(VLOOKUP($E:$E,'1'!$A:$E,3,0),"")</f>
        <v>2690</v>
      </c>
      <c r="O797" s="297" t="str">
        <f>_xlfn.IFNA(VLOOKUP($E:$E,'2'!$A:$E,3,0),"")</f>
        <v/>
      </c>
      <c r="P797" s="297" t="str">
        <f>_xlfn.IFNA(VLOOKUP($E:$E,'3'!$A:$D,3,0),"")</f>
        <v/>
      </c>
      <c r="Q797" s="297" t="str">
        <f>_xlfn.IFNA(VLOOKUP($E:$E,'4'!$A:$F,3,0),"")</f>
        <v/>
      </c>
      <c r="R797" s="297" t="str">
        <f>_xlfn.IFNA(VLOOKUP($E:$E,'5'!$A:$F,3,0),"")</f>
        <v/>
      </c>
      <c r="S797" s="297" t="str">
        <f>_xlfn.IFNA(VLOOKUP($E:$E,'6'!$A:$F,3,0),"")</f>
        <v/>
      </c>
      <c r="T797" s="313">
        <v>1</v>
      </c>
      <c r="U797" s="313">
        <v>1</v>
      </c>
      <c r="V797" s="313">
        <v>1</v>
      </c>
      <c r="W797" s="314">
        <v>5.0199999999999996</v>
      </c>
      <c r="X797" s="315">
        <v>1.1599999999999999E-2</v>
      </c>
      <c r="Y797" s="749">
        <v>4850</v>
      </c>
      <c r="Z797" s="282"/>
      <c r="AA797" s="316" t="s">
        <v>393</v>
      </c>
      <c r="AB797" s="282" t="s">
        <v>9163</v>
      </c>
      <c r="AC797" s="317" t="s">
        <v>2104</v>
      </c>
      <c r="AD797" s="318" t="s">
        <v>474</v>
      </c>
      <c r="AE797" s="319">
        <v>0</v>
      </c>
      <c r="AF797" s="319" t="s">
        <v>11273</v>
      </c>
      <c r="AG797" s="320">
        <v>63.38</v>
      </c>
      <c r="AH797" s="321">
        <f t="shared" si="160"/>
        <v>0</v>
      </c>
      <c r="AI797" s="287">
        <f>_xlfn.IFNA(VLOOKUP(AD:AD,грп!B:C,2,0),0)</f>
        <v>0</v>
      </c>
      <c r="AJ797" s="607">
        <v>4</v>
      </c>
      <c r="AK797" s="672" t="str">
        <f t="shared" si="148"/>
        <v xml:space="preserve"> </v>
      </c>
      <c r="AL797" s="174"/>
    </row>
    <row r="798" spans="1:39" s="4" customFormat="1" ht="12" customHeight="1" outlineLevel="1" x14ac:dyDescent="0.35">
      <c r="A798" s="307" t="s">
        <v>10402</v>
      </c>
      <c r="B798" s="308" t="s">
        <v>6550</v>
      </c>
      <c r="C798" s="323"/>
      <c r="D798" s="310" t="s">
        <v>10684</v>
      </c>
      <c r="E798" s="292" t="s">
        <v>2778</v>
      </c>
      <c r="F798" s="293"/>
      <c r="G798" s="293"/>
      <c r="H798" s="294">
        <v>5</v>
      </c>
      <c r="I798" s="294" t="str">
        <f>IFERROR(_xlfn.IFNA(VLOOKUP($D:$D,history!$I:$Y,3,0),VLOOKUP(E:E,history!$H:$Y,4,0)),"--")</f>
        <v>--</v>
      </c>
      <c r="J798" s="282" t="s">
        <v>9868</v>
      </c>
      <c r="K798" s="282" t="str">
        <f t="shared" si="157"/>
        <v/>
      </c>
      <c r="L798" s="312">
        <f t="shared" si="158"/>
        <v>3269.46</v>
      </c>
      <c r="M798" s="312">
        <f t="shared" si="159"/>
        <v>4953.72</v>
      </c>
      <c r="N798" s="297" t="str">
        <f>_xlfn.IFNA(VLOOKUP($E:$E,'1'!$A:$E,3,0),"")</f>
        <v/>
      </c>
      <c r="O798" s="297" t="str">
        <f>_xlfn.IFNA(VLOOKUP($E:$E,'2'!$A:$E,3,0),"")</f>
        <v/>
      </c>
      <c r="P798" s="297" t="str">
        <f>_xlfn.IFNA(VLOOKUP($E:$E,'3'!$A:$D,3,0),"")</f>
        <v/>
      </c>
      <c r="Q798" s="297" t="str">
        <f>_xlfn.IFNA(VLOOKUP($E:$E,'4'!$A:$F,3,0),"")</f>
        <v/>
      </c>
      <c r="R798" s="297" t="str">
        <f>_xlfn.IFNA(VLOOKUP($E:$E,'5'!$A:$F,3,0),"")</f>
        <v/>
      </c>
      <c r="S798" s="297" t="str">
        <f>_xlfn.IFNA(VLOOKUP($E:$E,'6'!$A:$F,3,0),"")</f>
        <v/>
      </c>
      <c r="T798" s="313">
        <v>1</v>
      </c>
      <c r="U798" s="313">
        <v>1</v>
      </c>
      <c r="V798" s="313">
        <v>1</v>
      </c>
      <c r="W798" s="314">
        <v>5.92</v>
      </c>
      <c r="X798" s="315">
        <v>1.2916666699999999E-2</v>
      </c>
      <c r="Y798" s="749">
        <v>4750</v>
      </c>
      <c r="Z798" s="282"/>
      <c r="AA798" s="316" t="s">
        <v>10388</v>
      </c>
      <c r="AB798" s="282" t="s">
        <v>9163</v>
      </c>
      <c r="AC798" s="317" t="s">
        <v>2104</v>
      </c>
      <c r="AD798" s="318" t="s">
        <v>474</v>
      </c>
      <c r="AE798" s="319">
        <v>0</v>
      </c>
      <c r="AF798" s="319" t="s">
        <v>11273</v>
      </c>
      <c r="AG798" s="320">
        <v>62.1</v>
      </c>
      <c r="AH798" s="321">
        <f t="shared" si="160"/>
        <v>0</v>
      </c>
      <c r="AI798" s="287">
        <f>_xlfn.IFNA(VLOOKUP(AD:AD,грп!B:C,2,0),0)</f>
        <v>0</v>
      </c>
      <c r="AJ798" s="607">
        <v>14</v>
      </c>
      <c r="AK798" s="672">
        <f t="shared" si="148"/>
        <v>0</v>
      </c>
      <c r="AL798" s="174"/>
    </row>
    <row r="799" spans="1:39" s="6" customFormat="1" ht="12" customHeight="1" outlineLevel="1" x14ac:dyDescent="0.35">
      <c r="A799" s="307" t="s">
        <v>10402</v>
      </c>
      <c r="B799" s="308" t="s">
        <v>6551</v>
      </c>
      <c r="C799" s="290" t="s">
        <v>555</v>
      </c>
      <c r="D799" s="310" t="s">
        <v>10685</v>
      </c>
      <c r="E799" s="322" t="s">
        <v>80</v>
      </c>
      <c r="F799" s="293"/>
      <c r="G799" s="293"/>
      <c r="H799" s="294">
        <v>8</v>
      </c>
      <c r="I799" s="294" t="str">
        <f>IFERROR(_xlfn.IFNA(VLOOKUP($D:$D,history!$I:$Y,3,0),VLOOKUP(E:E,history!$H:$Y,4,0)),"--")</f>
        <v>--</v>
      </c>
      <c r="J799" s="282" t="s">
        <v>5946</v>
      </c>
      <c r="K799" s="282" t="str">
        <f t="shared" si="157"/>
        <v/>
      </c>
      <c r="L799" s="312">
        <f t="shared" si="158"/>
        <v>3535.33</v>
      </c>
      <c r="M799" s="312">
        <f t="shared" si="159"/>
        <v>5356.56</v>
      </c>
      <c r="N799" s="297" t="str">
        <f>_xlfn.IFNA(VLOOKUP($E:$E,'1'!$A:$E,3,0),"")</f>
        <v/>
      </c>
      <c r="O799" s="297" t="str">
        <f>_xlfn.IFNA(VLOOKUP($E:$E,'2'!$A:$E,3,0),"")</f>
        <v/>
      </c>
      <c r="P799" s="297" t="str">
        <f>_xlfn.IFNA(VLOOKUP($E:$E,'3'!$A:$D,3,0),"")</f>
        <v/>
      </c>
      <c r="Q799" s="297" t="str">
        <f>_xlfn.IFNA(VLOOKUP($E:$E,'4'!$A:$F,3,0),"")</f>
        <v/>
      </c>
      <c r="R799" s="297" t="str">
        <f>_xlfn.IFNA(VLOOKUP($E:$E,'5'!$A:$F,3,0),"")</f>
        <v/>
      </c>
      <c r="S799" s="297" t="str">
        <f>_xlfn.IFNA(VLOOKUP($E:$E,'6'!$A:$F,3,0),"")</f>
        <v/>
      </c>
      <c r="T799" s="313">
        <v>1</v>
      </c>
      <c r="U799" s="313">
        <v>1</v>
      </c>
      <c r="V799" s="313">
        <v>1</v>
      </c>
      <c r="W799" s="314">
        <v>6.06</v>
      </c>
      <c r="X799" s="315">
        <v>1.2999999999999999E-2</v>
      </c>
      <c r="Y799" s="749">
        <v>5090</v>
      </c>
      <c r="Z799" s="282"/>
      <c r="AA799" s="316" t="s">
        <v>393</v>
      </c>
      <c r="AB799" s="282" t="s">
        <v>9163</v>
      </c>
      <c r="AC799" s="317" t="s">
        <v>2104</v>
      </c>
      <c r="AD799" s="318" t="s">
        <v>474</v>
      </c>
      <c r="AE799" s="319">
        <v>0</v>
      </c>
      <c r="AF799" s="319" t="s">
        <v>11273</v>
      </c>
      <c r="AG799" s="320">
        <v>67.150000000000006</v>
      </c>
      <c r="AH799" s="321">
        <f t="shared" si="160"/>
        <v>0</v>
      </c>
      <c r="AI799" s="287">
        <f>_xlfn.IFNA(VLOOKUP(AD:AD,грп!B:C,2,0),0)</f>
        <v>0</v>
      </c>
      <c r="AJ799" s="607">
        <v>101</v>
      </c>
      <c r="AK799" s="672" t="str">
        <f t="shared" si="148"/>
        <v xml:space="preserve"> </v>
      </c>
      <c r="AL799" s="174"/>
      <c r="AM799" s="4"/>
    </row>
    <row r="800" spans="1:39" s="4" customFormat="1" ht="12" customHeight="1" outlineLevel="1" x14ac:dyDescent="0.35">
      <c r="A800" s="307" t="s">
        <v>10402</v>
      </c>
      <c r="B800" s="308" t="s">
        <v>6552</v>
      </c>
      <c r="C800" s="323"/>
      <c r="D800" s="310" t="s">
        <v>10686</v>
      </c>
      <c r="E800" s="292" t="s">
        <v>2779</v>
      </c>
      <c r="F800" s="293"/>
      <c r="G800" s="293"/>
      <c r="H800" s="294">
        <v>3</v>
      </c>
      <c r="I800" s="294" t="str">
        <f>IFERROR(_xlfn.IFNA(VLOOKUP($D:$D,history!$I:$Y,3,0),VLOOKUP(E:E,history!$H:$Y,4,0)),"--")</f>
        <v>--</v>
      </c>
      <c r="J800" s="282" t="s">
        <v>9870</v>
      </c>
      <c r="K800" s="282" t="str">
        <f t="shared" si="157"/>
        <v/>
      </c>
      <c r="L800" s="312">
        <f t="shared" si="158"/>
        <v>5001.58</v>
      </c>
      <c r="M800" s="312">
        <f t="shared" si="159"/>
        <v>7578.15</v>
      </c>
      <c r="N800" s="297" t="str">
        <f>_xlfn.IFNA(VLOOKUP($E:$E,'1'!$A:$E,3,0),"")</f>
        <v/>
      </c>
      <c r="O800" s="297" t="str">
        <f>_xlfn.IFNA(VLOOKUP($E:$E,'2'!$A:$E,3,0),"")</f>
        <v/>
      </c>
      <c r="P800" s="297" t="str">
        <f>_xlfn.IFNA(VLOOKUP($E:$E,'3'!$A:$D,3,0),"")</f>
        <v/>
      </c>
      <c r="Q800" s="297" t="str">
        <f>_xlfn.IFNA(VLOOKUP($E:$E,'4'!$A:$F,3,0),"")</f>
        <v/>
      </c>
      <c r="R800" s="297" t="str">
        <f>_xlfn.IFNA(VLOOKUP($E:$E,'5'!$A:$F,3,0),"")</f>
        <v/>
      </c>
      <c r="S800" s="297" t="str">
        <f>_xlfn.IFNA(VLOOKUP($E:$E,'6'!$A:$F,3,0),"")</f>
        <v/>
      </c>
      <c r="T800" s="313">
        <v>1</v>
      </c>
      <c r="U800" s="313">
        <v>1</v>
      </c>
      <c r="V800" s="313">
        <v>1</v>
      </c>
      <c r="W800" s="314">
        <v>10.42</v>
      </c>
      <c r="X800" s="315">
        <v>2.8400000000000002E-2</v>
      </c>
      <c r="Y800" s="749">
        <v>7250</v>
      </c>
      <c r="Z800" s="282"/>
      <c r="AA800" s="316" t="s">
        <v>10390</v>
      </c>
      <c r="AB800" s="282" t="s">
        <v>9163</v>
      </c>
      <c r="AC800" s="317" t="s">
        <v>2104</v>
      </c>
      <c r="AD800" s="318" t="s">
        <v>474</v>
      </c>
      <c r="AE800" s="319">
        <v>0</v>
      </c>
      <c r="AF800" s="319" t="s">
        <v>11273</v>
      </c>
      <c r="AG800" s="320">
        <v>95</v>
      </c>
      <c r="AH800" s="321">
        <f t="shared" si="160"/>
        <v>0</v>
      </c>
      <c r="AI800" s="287">
        <f>_xlfn.IFNA(VLOOKUP(AD:AD,грп!B:C,2,0),0)</f>
        <v>0</v>
      </c>
      <c r="AJ800" s="607">
        <v>9</v>
      </c>
      <c r="AK800" s="672">
        <f t="shared" si="148"/>
        <v>0</v>
      </c>
      <c r="AL800" s="174"/>
    </row>
    <row r="801" spans="1:39" s="6" customFormat="1" ht="12" customHeight="1" outlineLevel="1" x14ac:dyDescent="0.35">
      <c r="A801" s="307" t="s">
        <v>10402</v>
      </c>
      <c r="B801" s="308" t="s">
        <v>6553</v>
      </c>
      <c r="C801" s="290" t="s">
        <v>555</v>
      </c>
      <c r="D801" s="310" t="s">
        <v>2801</v>
      </c>
      <c r="E801" s="322" t="s">
        <v>81</v>
      </c>
      <c r="F801" s="293"/>
      <c r="G801" s="293"/>
      <c r="H801" s="294">
        <v>3</v>
      </c>
      <c r="I801" s="294" t="str">
        <f>IFERROR(_xlfn.IFNA(VLOOKUP($D:$D,history!$I:$Y,3,0),VLOOKUP(E:E,history!$H:$Y,4,0)),"--")</f>
        <v>--</v>
      </c>
      <c r="J801" s="282" t="s">
        <v>9870</v>
      </c>
      <c r="K801" s="282" t="str">
        <f t="shared" si="157"/>
        <v/>
      </c>
      <c r="L801" s="312">
        <f t="shared" si="158"/>
        <v>4877.8599999999997</v>
      </c>
      <c r="M801" s="312">
        <f t="shared" si="159"/>
        <v>7390.69</v>
      </c>
      <c r="N801" s="297" t="str">
        <f>_xlfn.IFNA(VLOOKUP($E:$E,'1'!$A:$E,3,0),"")</f>
        <v/>
      </c>
      <c r="O801" s="297" t="str">
        <f>_xlfn.IFNA(VLOOKUP($E:$E,'2'!$A:$E,3,0),"")</f>
        <v/>
      </c>
      <c r="P801" s="297" t="str">
        <f>_xlfn.IFNA(VLOOKUP($E:$E,'3'!$A:$D,3,0),"")</f>
        <v/>
      </c>
      <c r="Q801" s="297" t="str">
        <f>_xlfn.IFNA(VLOOKUP($E:$E,'4'!$A:$F,3,0),"")</f>
        <v/>
      </c>
      <c r="R801" s="297" t="str">
        <f>_xlfn.IFNA(VLOOKUP($E:$E,'5'!$A:$F,3,0),"")</f>
        <v/>
      </c>
      <c r="S801" s="297" t="str">
        <f>_xlfn.IFNA(VLOOKUP($E:$E,'6'!$A:$F,3,0),"")</f>
        <v/>
      </c>
      <c r="T801" s="313">
        <v>1</v>
      </c>
      <c r="U801" s="313">
        <v>1</v>
      </c>
      <c r="V801" s="313">
        <v>1</v>
      </c>
      <c r="W801" s="314">
        <v>10.7</v>
      </c>
      <c r="X801" s="315">
        <v>2.8899999999999999E-2</v>
      </c>
      <c r="Y801" s="749">
        <v>7050</v>
      </c>
      <c r="Z801" s="282"/>
      <c r="AA801" s="316" t="s">
        <v>10390</v>
      </c>
      <c r="AB801" s="282" t="s">
        <v>9163</v>
      </c>
      <c r="AC801" s="317" t="s">
        <v>2104</v>
      </c>
      <c r="AD801" s="318" t="s">
        <v>474</v>
      </c>
      <c r="AE801" s="319">
        <v>0</v>
      </c>
      <c r="AF801" s="319" t="s">
        <v>11273</v>
      </c>
      <c r="AG801" s="320">
        <v>92.65</v>
      </c>
      <c r="AH801" s="321">
        <f t="shared" si="160"/>
        <v>0</v>
      </c>
      <c r="AI801" s="287">
        <f>_xlfn.IFNA(VLOOKUP(AD:AD,грп!B:C,2,0),0)</f>
        <v>0</v>
      </c>
      <c r="AJ801" s="607">
        <v>9</v>
      </c>
      <c r="AK801" s="672" t="str">
        <f t="shared" si="148"/>
        <v xml:space="preserve"> </v>
      </c>
      <c r="AL801" s="174"/>
      <c r="AM801" s="4"/>
    </row>
    <row r="802" spans="1:39" s="6" customFormat="1" ht="12" customHeight="1" outlineLevel="1" x14ac:dyDescent="0.35">
      <c r="A802" s="307" t="s">
        <v>10402</v>
      </c>
      <c r="B802" s="308" t="s">
        <v>6554</v>
      </c>
      <c r="C802" s="290" t="s">
        <v>555</v>
      </c>
      <c r="D802" s="310" t="s">
        <v>10687</v>
      </c>
      <c r="E802" s="322" t="s">
        <v>17</v>
      </c>
      <c r="F802" s="293"/>
      <c r="G802" s="293"/>
      <c r="H802" s="294">
        <v>3</v>
      </c>
      <c r="I802" s="294" t="str">
        <f>IFERROR(_xlfn.IFNA(VLOOKUP($D:$D,history!$I:$Y,3,0),VLOOKUP(E:E,history!$H:$Y,4,0)),"--")</f>
        <v>--</v>
      </c>
      <c r="J802" s="282" t="s">
        <v>9870</v>
      </c>
      <c r="K802" s="282" t="str">
        <f t="shared" si="157"/>
        <v/>
      </c>
      <c r="L802" s="312">
        <f t="shared" si="158"/>
        <v>6212.49</v>
      </c>
      <c r="M802" s="312">
        <f t="shared" si="159"/>
        <v>9412.86</v>
      </c>
      <c r="N802" s="297" t="str">
        <f>_xlfn.IFNA(VLOOKUP($E:$E,'1'!$A:$E,3,0),"")</f>
        <v/>
      </c>
      <c r="O802" s="297" t="str">
        <f>_xlfn.IFNA(VLOOKUP($E:$E,'2'!$A:$E,3,0),"")</f>
        <v/>
      </c>
      <c r="P802" s="297" t="str">
        <f>_xlfn.IFNA(VLOOKUP($E:$E,'3'!$A:$D,3,0),"")</f>
        <v/>
      </c>
      <c r="Q802" s="297" t="str">
        <f>_xlfn.IFNA(VLOOKUP($E:$E,'4'!$A:$F,3,0),"")</f>
        <v/>
      </c>
      <c r="R802" s="297" t="str">
        <f>_xlfn.IFNA(VLOOKUP($E:$E,'5'!$A:$F,3,0),"")</f>
        <v/>
      </c>
      <c r="S802" s="297" t="str">
        <f>_xlfn.IFNA(VLOOKUP($E:$E,'6'!$A:$F,3,0),"")</f>
        <v/>
      </c>
      <c r="T802" s="313">
        <v>1</v>
      </c>
      <c r="U802" s="313">
        <v>1</v>
      </c>
      <c r="V802" s="313">
        <v>1</v>
      </c>
      <c r="W802" s="314">
        <v>9.5399999999999991</v>
      </c>
      <c r="X802" s="315">
        <v>2.8727272700000001E-2</v>
      </c>
      <c r="Y802" s="749">
        <v>8950</v>
      </c>
      <c r="Z802" s="282"/>
      <c r="AA802" s="316" t="s">
        <v>10388</v>
      </c>
      <c r="AB802" s="282" t="s">
        <v>9163</v>
      </c>
      <c r="AC802" s="317" t="s">
        <v>2104</v>
      </c>
      <c r="AD802" s="318" t="s">
        <v>474</v>
      </c>
      <c r="AE802" s="319">
        <v>0</v>
      </c>
      <c r="AF802" s="319" t="s">
        <v>11273</v>
      </c>
      <c r="AG802" s="320">
        <v>118</v>
      </c>
      <c r="AH802" s="321">
        <f t="shared" si="160"/>
        <v>0</v>
      </c>
      <c r="AI802" s="287">
        <f>_xlfn.IFNA(VLOOKUP(AD:AD,грп!B:C,2,0),0)</f>
        <v>0</v>
      </c>
      <c r="AJ802" s="607">
        <v>9</v>
      </c>
      <c r="AK802" s="672" t="str">
        <f t="shared" si="148"/>
        <v xml:space="preserve"> </v>
      </c>
      <c r="AL802" s="174"/>
      <c r="AM802" s="4"/>
    </row>
    <row r="803" spans="1:39" s="4" customFormat="1" ht="12" customHeight="1" outlineLevel="1" x14ac:dyDescent="0.35">
      <c r="A803" s="307" t="s">
        <v>10402</v>
      </c>
      <c r="B803" s="308" t="s">
        <v>6555</v>
      </c>
      <c r="C803" s="309"/>
      <c r="D803" s="310" t="s">
        <v>10087</v>
      </c>
      <c r="E803" s="292" t="s">
        <v>3378</v>
      </c>
      <c r="F803" s="293"/>
      <c r="G803" s="293"/>
      <c r="H803" s="294">
        <v>8</v>
      </c>
      <c r="I803" s="294" t="str">
        <f>IFERROR(_xlfn.IFNA(VLOOKUP($D:$D,history!$I:$Y,3,0),VLOOKUP(E:E,history!$H:$Y,4,0)),"--")</f>
        <v>V</v>
      </c>
      <c r="J803" s="282" t="s">
        <v>9870</v>
      </c>
      <c r="K803" s="282" t="str">
        <f t="shared" si="157"/>
        <v/>
      </c>
      <c r="L803" s="312">
        <f t="shared" si="158"/>
        <v>9926.82</v>
      </c>
      <c r="M803" s="312">
        <f t="shared" si="159"/>
        <v>15040.63</v>
      </c>
      <c r="N803" s="297" t="str">
        <f>_xlfn.IFNA(VLOOKUP($E:$E,'1'!$A:$E,3,0),"")</f>
        <v/>
      </c>
      <c r="O803" s="297" t="str">
        <f>_xlfn.IFNA(VLOOKUP($E:$E,'2'!$A:$E,3,0),"")</f>
        <v/>
      </c>
      <c r="P803" s="297" t="str">
        <f>_xlfn.IFNA(VLOOKUP($E:$E,'3'!$A:$D,3,0),"")</f>
        <v/>
      </c>
      <c r="Q803" s="297" t="str">
        <f>_xlfn.IFNA(VLOOKUP($E:$E,'4'!$A:$F,3,0),"")</f>
        <v/>
      </c>
      <c r="R803" s="297" t="str">
        <f>_xlfn.IFNA(VLOOKUP($E:$E,'5'!$A:$F,3,0),"")</f>
        <v/>
      </c>
      <c r="S803" s="297" t="str">
        <f>_xlfn.IFNA(VLOOKUP($E:$E,'6'!$A:$F,3,0),"")</f>
        <v/>
      </c>
      <c r="T803" s="313">
        <v>1</v>
      </c>
      <c r="U803" s="313">
        <v>1</v>
      </c>
      <c r="V803" s="313">
        <v>1</v>
      </c>
      <c r="W803" s="314">
        <v>12.98</v>
      </c>
      <c r="X803" s="315">
        <v>4.0500000000000001E-2</v>
      </c>
      <c r="Y803" s="749">
        <v>14290</v>
      </c>
      <c r="Z803" s="282"/>
      <c r="AA803" s="316" t="s">
        <v>10390</v>
      </c>
      <c r="AB803" s="282" t="s">
        <v>9163</v>
      </c>
      <c r="AC803" s="317" t="s">
        <v>2104</v>
      </c>
      <c r="AD803" s="318" t="s">
        <v>474</v>
      </c>
      <c r="AE803" s="319">
        <v>0</v>
      </c>
      <c r="AF803" s="319" t="s">
        <v>11273</v>
      </c>
      <c r="AG803" s="320">
        <v>188.55</v>
      </c>
      <c r="AH803" s="321">
        <f t="shared" si="160"/>
        <v>0</v>
      </c>
      <c r="AI803" s="287">
        <f>_xlfn.IFNA(VLOOKUP(AD:AD,грп!B:C,2,0),0)</f>
        <v>0</v>
      </c>
      <c r="AJ803" s="607">
        <v>10</v>
      </c>
      <c r="AK803" s="672">
        <f t="shared" si="148"/>
        <v>0</v>
      </c>
      <c r="AL803" s="174"/>
    </row>
    <row r="804" spans="1:39" s="4" customFormat="1" ht="12" customHeight="1" outlineLevel="1" x14ac:dyDescent="0.35">
      <c r="A804" s="307" t="s">
        <v>10402</v>
      </c>
      <c r="B804" s="308" t="s">
        <v>6556</v>
      </c>
      <c r="C804" s="309"/>
      <c r="D804" s="310" t="s">
        <v>3379</v>
      </c>
      <c r="E804" s="292" t="s">
        <v>3380</v>
      </c>
      <c r="F804" s="293"/>
      <c r="G804" s="293"/>
      <c r="H804" s="294">
        <v>19</v>
      </c>
      <c r="I804" s="294" t="str">
        <f>IFERROR(_xlfn.IFNA(VLOOKUP($D:$D,history!$I:$Y,3,0),VLOOKUP(E:E,history!$H:$Y,4,0)),"--")</f>
        <v>--</v>
      </c>
      <c r="J804" s="282" t="s">
        <v>9868</v>
      </c>
      <c r="K804" s="282" t="str">
        <f t="shared" si="157"/>
        <v/>
      </c>
      <c r="L804" s="312">
        <f t="shared" si="158"/>
        <v>5764.45</v>
      </c>
      <c r="M804" s="312">
        <f t="shared" si="159"/>
        <v>8734.02</v>
      </c>
      <c r="N804" s="297" t="str">
        <f>_xlfn.IFNA(VLOOKUP($E:$E,'1'!$A:$E,3,0),"")</f>
        <v/>
      </c>
      <c r="O804" s="297" t="str">
        <f>_xlfn.IFNA(VLOOKUP($E:$E,'2'!$A:$E,3,0),"")</f>
        <v/>
      </c>
      <c r="P804" s="297" t="str">
        <f>_xlfn.IFNA(VLOOKUP($E:$E,'3'!$A:$D,3,0),"")</f>
        <v/>
      </c>
      <c r="Q804" s="297" t="str">
        <f>_xlfn.IFNA(VLOOKUP($E:$E,'4'!$A:$F,3,0),"")</f>
        <v/>
      </c>
      <c r="R804" s="297" t="str">
        <f>_xlfn.IFNA(VLOOKUP($E:$E,'5'!$A:$F,3,0),"")</f>
        <v/>
      </c>
      <c r="S804" s="297" t="str">
        <f>_xlfn.IFNA(VLOOKUP($E:$E,'6'!$A:$F,3,0),"")</f>
        <v/>
      </c>
      <c r="T804" s="313">
        <v>1</v>
      </c>
      <c r="U804" s="313">
        <v>1</v>
      </c>
      <c r="V804" s="313">
        <v>1</v>
      </c>
      <c r="W804" s="314">
        <v>7.94</v>
      </c>
      <c r="X804" s="315">
        <v>3.0800000000000001E-2</v>
      </c>
      <c r="Y804" s="749">
        <v>8350</v>
      </c>
      <c r="Z804" s="282"/>
      <c r="AA804" s="316" t="s">
        <v>10390</v>
      </c>
      <c r="AB804" s="282" t="s">
        <v>9163</v>
      </c>
      <c r="AC804" s="317" t="s">
        <v>2104</v>
      </c>
      <c r="AD804" s="318" t="s">
        <v>474</v>
      </c>
      <c r="AE804" s="319">
        <v>0</v>
      </c>
      <c r="AF804" s="319" t="s">
        <v>11273</v>
      </c>
      <c r="AG804" s="320">
        <v>109.49</v>
      </c>
      <c r="AH804" s="321">
        <f t="shared" si="160"/>
        <v>0</v>
      </c>
      <c r="AI804" s="287">
        <f>_xlfn.IFNA(VLOOKUP(AD:AD,грп!B:C,2,0),0)</f>
        <v>0</v>
      </c>
      <c r="AJ804" s="607">
        <v>25</v>
      </c>
      <c r="AK804" s="672">
        <f t="shared" si="148"/>
        <v>0</v>
      </c>
      <c r="AL804" s="174"/>
    </row>
    <row r="805" spans="1:39" s="4" customFormat="1" ht="12" customHeight="1" outlineLevel="1" x14ac:dyDescent="0.35">
      <c r="A805" s="307" t="s">
        <v>339</v>
      </c>
      <c r="B805" s="308" t="s">
        <v>6557</v>
      </c>
      <c r="C805" s="290" t="s">
        <v>555</v>
      </c>
      <c r="D805" s="310" t="s">
        <v>10688</v>
      </c>
      <c r="E805" s="322" t="s">
        <v>344</v>
      </c>
      <c r="F805" s="293"/>
      <c r="G805" s="293"/>
      <c r="H805" s="294">
        <v>5</v>
      </c>
      <c r="I805" s="294" t="str">
        <f>IFERROR(_xlfn.IFNA(VLOOKUP($D:$D,history!$I:$Y,3,0),VLOOKUP(E:E,history!$H:$Y,4,0)),"--")</f>
        <v>--</v>
      </c>
      <c r="J805" s="282" t="s">
        <v>9868</v>
      </c>
      <c r="K805" s="282" t="str">
        <f t="shared" si="157"/>
        <v/>
      </c>
      <c r="L805" s="312">
        <f t="shared" si="158"/>
        <v>2237.5500000000002</v>
      </c>
      <c r="M805" s="312">
        <f t="shared" si="159"/>
        <v>3390.23</v>
      </c>
      <c r="N805" s="297" t="str">
        <f>_xlfn.IFNA(VLOOKUP($E:$E,'1'!$A:$E,3,0),"")</f>
        <v/>
      </c>
      <c r="O805" s="297" t="str">
        <f>_xlfn.IFNA(VLOOKUP($E:$E,'2'!$A:$E,3,0),"")</f>
        <v/>
      </c>
      <c r="P805" s="297" t="str">
        <f>_xlfn.IFNA(VLOOKUP($E:$E,'3'!$A:$D,3,0),"")</f>
        <v/>
      </c>
      <c r="Q805" s="297" t="str">
        <f>_xlfn.IFNA(VLOOKUP($E:$E,'4'!$A:$F,3,0),"")</f>
        <v/>
      </c>
      <c r="R805" s="297" t="str">
        <f>_xlfn.IFNA(VLOOKUP($E:$E,'5'!$A:$F,3,0),"")</f>
        <v/>
      </c>
      <c r="S805" s="297" t="str">
        <f>_xlfn.IFNA(VLOOKUP($E:$E,'6'!$A:$F,3,0),"")</f>
        <v/>
      </c>
      <c r="T805" s="313">
        <v>1</v>
      </c>
      <c r="U805" s="313">
        <v>1</v>
      </c>
      <c r="V805" s="313">
        <v>1</v>
      </c>
      <c r="W805" s="314">
        <v>4.28</v>
      </c>
      <c r="X805" s="315">
        <v>1.11E-2</v>
      </c>
      <c r="Y805" s="749">
        <v>3050</v>
      </c>
      <c r="Z805" s="282"/>
      <c r="AA805" s="316" t="s">
        <v>10390</v>
      </c>
      <c r="AB805" s="282" t="s">
        <v>9163</v>
      </c>
      <c r="AC805" s="317" t="s">
        <v>2104</v>
      </c>
      <c r="AD805" s="318" t="s">
        <v>474</v>
      </c>
      <c r="AE805" s="319">
        <v>0</v>
      </c>
      <c r="AF805" s="319" t="s">
        <v>11273</v>
      </c>
      <c r="AG805" s="320">
        <v>42.5</v>
      </c>
      <c r="AH805" s="321">
        <f t="shared" si="160"/>
        <v>0</v>
      </c>
      <c r="AI805" s="287">
        <f>_xlfn.IFNA(VLOOKUP(AD:AD,грп!B:C,2,0),0)</f>
        <v>0</v>
      </c>
      <c r="AJ805" s="607">
        <v>0</v>
      </c>
      <c r="AK805" s="672" t="str">
        <f t="shared" si="148"/>
        <v xml:space="preserve"> </v>
      </c>
      <c r="AL805" s="174"/>
    </row>
    <row r="806" spans="1:39" s="4" customFormat="1" ht="12" customHeight="1" outlineLevel="1" x14ac:dyDescent="0.35">
      <c r="A806" s="307" t="s">
        <v>339</v>
      </c>
      <c r="B806" s="308" t="s">
        <v>6558</v>
      </c>
      <c r="C806" s="290" t="s">
        <v>555</v>
      </c>
      <c r="D806" s="310" t="s">
        <v>10689</v>
      </c>
      <c r="E806" s="322" t="s">
        <v>345</v>
      </c>
      <c r="F806" s="293"/>
      <c r="G806" s="293"/>
      <c r="H806" s="294">
        <v>8</v>
      </c>
      <c r="I806" s="294" t="str">
        <f>IFERROR(_xlfn.IFNA(VLOOKUP($D:$D,history!$I:$Y,3,0),VLOOKUP(E:E,history!$H:$Y,4,0)),"--")</f>
        <v>--</v>
      </c>
      <c r="J806" s="282" t="s">
        <v>9870</v>
      </c>
      <c r="K806" s="282" t="str">
        <f t="shared" si="157"/>
        <v/>
      </c>
      <c r="L806" s="312">
        <f t="shared" si="158"/>
        <v>2555.02</v>
      </c>
      <c r="M806" s="312">
        <f t="shared" si="159"/>
        <v>3871.24</v>
      </c>
      <c r="N806" s="297" t="str">
        <f>_xlfn.IFNA(VLOOKUP($E:$E,'1'!$A:$E,3,0),"")</f>
        <v/>
      </c>
      <c r="O806" s="297" t="str">
        <f>_xlfn.IFNA(VLOOKUP($E:$E,'2'!$A:$E,3,0),"")</f>
        <v/>
      </c>
      <c r="P806" s="297" t="str">
        <f>_xlfn.IFNA(VLOOKUP($E:$E,'3'!$A:$D,3,0),"")</f>
        <v/>
      </c>
      <c r="Q806" s="297" t="str">
        <f>_xlfn.IFNA(VLOOKUP($E:$E,'4'!$A:$F,3,0),"")</f>
        <v/>
      </c>
      <c r="R806" s="297" t="str">
        <f>_xlfn.IFNA(VLOOKUP($E:$E,'5'!$A:$F,3,0),"")</f>
        <v/>
      </c>
      <c r="S806" s="297" t="str">
        <f>_xlfn.IFNA(VLOOKUP($E:$E,'6'!$A:$F,3,0),"")</f>
        <v/>
      </c>
      <c r="T806" s="313">
        <v>1</v>
      </c>
      <c r="U806" s="313">
        <v>1</v>
      </c>
      <c r="V806" s="313">
        <v>1</v>
      </c>
      <c r="W806" s="314">
        <v>5.14</v>
      </c>
      <c r="X806" s="315">
        <v>1.23E-2</v>
      </c>
      <c r="Y806" s="749">
        <v>3490</v>
      </c>
      <c r="Z806" s="282"/>
      <c r="AA806" s="316" t="s">
        <v>10390</v>
      </c>
      <c r="AB806" s="282" t="s">
        <v>9163</v>
      </c>
      <c r="AC806" s="317" t="s">
        <v>2104</v>
      </c>
      <c r="AD806" s="318" t="s">
        <v>474</v>
      </c>
      <c r="AE806" s="319">
        <v>0</v>
      </c>
      <c r="AF806" s="319" t="s">
        <v>11273</v>
      </c>
      <c r="AG806" s="320">
        <v>48.53</v>
      </c>
      <c r="AH806" s="321">
        <f t="shared" si="160"/>
        <v>0</v>
      </c>
      <c r="AI806" s="287">
        <f>_xlfn.IFNA(VLOOKUP(AD:AD,грп!B:C,2,0),0)</f>
        <v>0</v>
      </c>
      <c r="AJ806" s="607">
        <v>8</v>
      </c>
      <c r="AK806" s="672" t="str">
        <f t="shared" si="148"/>
        <v xml:space="preserve"> </v>
      </c>
      <c r="AL806" s="174"/>
    </row>
    <row r="807" spans="1:39" s="4" customFormat="1" ht="12" customHeight="1" outlineLevel="1" x14ac:dyDescent="0.35">
      <c r="A807" s="307" t="s">
        <v>339</v>
      </c>
      <c r="B807" s="308" t="s">
        <v>6559</v>
      </c>
      <c r="C807" s="290" t="s">
        <v>555</v>
      </c>
      <c r="D807" s="310" t="s">
        <v>598</v>
      </c>
      <c r="E807" s="322" t="s">
        <v>346</v>
      </c>
      <c r="F807" s="293"/>
      <c r="G807" s="293"/>
      <c r="H807" s="294">
        <v>23</v>
      </c>
      <c r="I807" s="294" t="str">
        <f>IFERROR(_xlfn.IFNA(VLOOKUP($D:$D,history!$I:$Y,3,0),VLOOKUP(E:E,history!$H:$Y,4,0)),"--")</f>
        <v>V</v>
      </c>
      <c r="J807" s="282" t="s">
        <v>9870</v>
      </c>
      <c r="K807" s="282" t="str">
        <f t="shared" si="157"/>
        <v/>
      </c>
      <c r="L807" s="312">
        <f t="shared" si="158"/>
        <v>4096.03</v>
      </c>
      <c r="M807" s="312">
        <f t="shared" si="159"/>
        <v>6206.11</v>
      </c>
      <c r="N807" s="297" t="str">
        <f>_xlfn.IFNA(VLOOKUP($E:$E,'1'!$A:$E,3,0),"")</f>
        <v/>
      </c>
      <c r="O807" s="297" t="str">
        <f>_xlfn.IFNA(VLOOKUP($E:$E,'2'!$A:$E,3,0),"")</f>
        <v/>
      </c>
      <c r="P807" s="297" t="str">
        <f>_xlfn.IFNA(VLOOKUP($E:$E,'3'!$A:$D,3,0),"")</f>
        <v/>
      </c>
      <c r="Q807" s="297" t="str">
        <f>_xlfn.IFNA(VLOOKUP($E:$E,'4'!$A:$F,3,0),"")</f>
        <v/>
      </c>
      <c r="R807" s="297" t="str">
        <f>_xlfn.IFNA(VLOOKUP($E:$E,'5'!$A:$F,3,0),"")</f>
        <v/>
      </c>
      <c r="S807" s="297" t="str">
        <f>_xlfn.IFNA(VLOOKUP($E:$E,'6'!$A:$F,3,0),"")</f>
        <v/>
      </c>
      <c r="T807" s="313">
        <v>1</v>
      </c>
      <c r="U807" s="313">
        <v>1</v>
      </c>
      <c r="V807" s="313">
        <v>1</v>
      </c>
      <c r="W807" s="314">
        <v>9.4</v>
      </c>
      <c r="X807" s="315">
        <v>2.8712121199999999E-2</v>
      </c>
      <c r="Y807" s="749">
        <v>5590</v>
      </c>
      <c r="Z807" s="282"/>
      <c r="AA807" s="316" t="s">
        <v>393</v>
      </c>
      <c r="AB807" s="282" t="s">
        <v>9163</v>
      </c>
      <c r="AC807" s="317" t="s">
        <v>2104</v>
      </c>
      <c r="AD807" s="318" t="s">
        <v>474</v>
      </c>
      <c r="AE807" s="319">
        <v>0</v>
      </c>
      <c r="AF807" s="319" t="s">
        <v>11273</v>
      </c>
      <c r="AG807" s="320">
        <v>77.8</v>
      </c>
      <c r="AH807" s="321">
        <f t="shared" si="160"/>
        <v>0</v>
      </c>
      <c r="AI807" s="287">
        <f>_xlfn.IFNA(VLOOKUP(AD:AD,грп!B:C,2,0),0)</f>
        <v>0</v>
      </c>
      <c r="AJ807" s="607">
        <v>18</v>
      </c>
      <c r="AK807" s="672" t="str">
        <f t="shared" si="148"/>
        <v xml:space="preserve"> </v>
      </c>
      <c r="AL807" s="174"/>
    </row>
    <row r="808" spans="1:39" s="4" customFormat="1" ht="12" customHeight="1" outlineLevel="1" x14ac:dyDescent="0.35">
      <c r="A808" s="307" t="s">
        <v>10402</v>
      </c>
      <c r="B808" s="308" t="s">
        <v>6560</v>
      </c>
      <c r="C808" s="309"/>
      <c r="D808" s="310" t="s">
        <v>3621</v>
      </c>
      <c r="E808" s="322" t="s">
        <v>3620</v>
      </c>
      <c r="F808" s="293"/>
      <c r="G808" s="293"/>
      <c r="H808" s="294"/>
      <c r="I808" s="294" t="str">
        <f>IFERROR(_xlfn.IFNA(VLOOKUP($D:$D,history!$I:$Y,3,0),VLOOKUP(E:E,history!$H:$Y,4,0)),"--")</f>
        <v>--</v>
      </c>
      <c r="J808" s="282" t="s">
        <v>5946</v>
      </c>
      <c r="K808" s="282" t="str">
        <f t="shared" si="157"/>
        <v/>
      </c>
      <c r="L808" s="312">
        <f t="shared" si="158"/>
        <v>270.08999999999997</v>
      </c>
      <c r="M808" s="312">
        <f t="shared" si="159"/>
        <v>409.22</v>
      </c>
      <c r="N808" s="297" t="str">
        <f>_xlfn.IFNA(VLOOKUP($E:$E,'1'!$A:$E,3,0),"")</f>
        <v/>
      </c>
      <c r="O808" s="297" t="str">
        <f>_xlfn.IFNA(VLOOKUP($E:$E,'2'!$A:$E,3,0),"")</f>
        <v/>
      </c>
      <c r="P808" s="297" t="str">
        <f>_xlfn.IFNA(VLOOKUP($E:$E,'3'!$A:$D,3,0),"")</f>
        <v/>
      </c>
      <c r="Q808" s="297" t="str">
        <f>_xlfn.IFNA(VLOOKUP($E:$E,'4'!$A:$F,3,0),"")</f>
        <v/>
      </c>
      <c r="R808" s="297" t="str">
        <f>_xlfn.IFNA(VLOOKUP($E:$E,'5'!$A:$F,3,0),"")</f>
        <v/>
      </c>
      <c r="S808" s="297" t="str">
        <f>_xlfn.IFNA(VLOOKUP($E:$E,'6'!$A:$F,3,0),"")</f>
        <v/>
      </c>
      <c r="T808" s="313">
        <v>1</v>
      </c>
      <c r="U808" s="313">
        <v>1</v>
      </c>
      <c r="V808" s="313">
        <v>50</v>
      </c>
      <c r="W808" s="314">
        <v>0.32800000000000001</v>
      </c>
      <c r="X808" s="315">
        <v>1.835E-3</v>
      </c>
      <c r="Y808" s="749">
        <v>390</v>
      </c>
      <c r="Z808" s="282"/>
      <c r="AA808" s="316" t="s">
        <v>10390</v>
      </c>
      <c r="AB808" s="282" t="s">
        <v>9163</v>
      </c>
      <c r="AC808" s="317" t="s">
        <v>2081</v>
      </c>
      <c r="AD808" s="318" t="s">
        <v>2713</v>
      </c>
      <c r="AE808" s="319">
        <v>0</v>
      </c>
      <c r="AF808" s="319" t="s">
        <v>11282</v>
      </c>
      <c r="AG808" s="320">
        <v>5.13</v>
      </c>
      <c r="AH808" s="321">
        <f t="shared" si="160"/>
        <v>0</v>
      </c>
      <c r="AI808" s="287">
        <f>_xlfn.IFNA(VLOOKUP(AD:AD,грп!B:C,2,0),0)</f>
        <v>0</v>
      </c>
      <c r="AJ808" s="607">
        <v>0</v>
      </c>
      <c r="AK808" s="672">
        <f t="shared" si="148"/>
        <v>0</v>
      </c>
      <c r="AL808" s="174"/>
    </row>
    <row r="809" spans="1:39" s="4" customFormat="1" ht="12" customHeight="1" outlineLevel="1" x14ac:dyDescent="0.35">
      <c r="A809" s="307" t="s">
        <v>10402</v>
      </c>
      <c r="B809" s="308" t="s">
        <v>6561</v>
      </c>
      <c r="C809" s="309"/>
      <c r="D809" s="310" t="s">
        <v>10690</v>
      </c>
      <c r="E809" s="292" t="s">
        <v>3518</v>
      </c>
      <c r="F809" s="293"/>
      <c r="G809" s="293"/>
      <c r="H809" s="294">
        <v>9</v>
      </c>
      <c r="I809" s="294" t="str">
        <f>IFERROR(_xlfn.IFNA(VLOOKUP($D:$D,history!$I:$Y,3,0),VLOOKUP(E:E,history!$H:$Y,4,0)),"--")</f>
        <v>--</v>
      </c>
      <c r="J809" s="282" t="s">
        <v>9870</v>
      </c>
      <c r="K809" s="282" t="str">
        <f t="shared" si="157"/>
        <v/>
      </c>
      <c r="L809" s="312">
        <f t="shared" si="158"/>
        <v>197.96</v>
      </c>
      <c r="M809" s="312">
        <f t="shared" si="159"/>
        <v>299.94</v>
      </c>
      <c r="N809" s="297" t="str">
        <f>_xlfn.IFNA(VLOOKUP($E:$E,'1'!$A:$E,3,0),"")</f>
        <v/>
      </c>
      <c r="O809" s="297" t="str">
        <f>_xlfn.IFNA(VLOOKUP($E:$E,'2'!$A:$E,3,0),"")</f>
        <v/>
      </c>
      <c r="P809" s="297" t="str">
        <f>_xlfn.IFNA(VLOOKUP($E:$E,'3'!$A:$D,3,0),"")</f>
        <v/>
      </c>
      <c r="Q809" s="297" t="str">
        <f>_xlfn.IFNA(VLOOKUP($E:$E,'4'!$A:$F,3,0),"")</f>
        <v/>
      </c>
      <c r="R809" s="297" t="str">
        <f>_xlfn.IFNA(VLOOKUP($E:$E,'5'!$A:$F,3,0),"")</f>
        <v/>
      </c>
      <c r="S809" s="297" t="str">
        <f>_xlfn.IFNA(VLOOKUP($E:$E,'6'!$A:$F,3,0),"")</f>
        <v/>
      </c>
      <c r="T809" s="313">
        <v>1</v>
      </c>
      <c r="U809" s="313">
        <v>1</v>
      </c>
      <c r="V809" s="313">
        <v>50</v>
      </c>
      <c r="W809" s="314">
        <v>0.21299999999999999</v>
      </c>
      <c r="X809" s="315">
        <v>9.7999999999999997E-4</v>
      </c>
      <c r="Y809" s="749">
        <v>280</v>
      </c>
      <c r="Z809" s="282"/>
      <c r="AA809" s="316" t="s">
        <v>393</v>
      </c>
      <c r="AB809" s="282" t="s">
        <v>9163</v>
      </c>
      <c r="AC809" s="317" t="s">
        <v>2081</v>
      </c>
      <c r="AD809" s="318" t="s">
        <v>2713</v>
      </c>
      <c r="AE809" s="319">
        <v>0</v>
      </c>
      <c r="AF809" s="319" t="s">
        <v>11282</v>
      </c>
      <c r="AG809" s="320">
        <v>3.76</v>
      </c>
      <c r="AH809" s="321">
        <f t="shared" si="160"/>
        <v>0</v>
      </c>
      <c r="AI809" s="287">
        <f>_xlfn.IFNA(VLOOKUP(AD:AD,грп!B:C,2,0),0)</f>
        <v>0</v>
      </c>
      <c r="AJ809" s="607">
        <v>8</v>
      </c>
      <c r="AK809" s="672">
        <f t="shared" si="148"/>
        <v>0</v>
      </c>
      <c r="AL809" s="174"/>
    </row>
    <row r="810" spans="1:39" s="4" customFormat="1" ht="12" customHeight="1" outlineLevel="1" x14ac:dyDescent="0.35">
      <c r="A810" s="307" t="s">
        <v>10402</v>
      </c>
      <c r="B810" s="308" t="s">
        <v>6562</v>
      </c>
      <c r="C810" s="323"/>
      <c r="D810" s="310" t="s">
        <v>2776</v>
      </c>
      <c r="E810" s="292" t="s">
        <v>2777</v>
      </c>
      <c r="F810" s="293"/>
      <c r="G810" s="293"/>
      <c r="H810" s="294">
        <v>9</v>
      </c>
      <c r="I810" s="294" t="str">
        <f>IFERROR(_xlfn.IFNA(VLOOKUP($D:$D,history!$I:$Y,3,0),VLOOKUP(E:E,history!$H:$Y,4,0)),"--")</f>
        <v>--</v>
      </c>
      <c r="J810" s="282" t="s">
        <v>9870</v>
      </c>
      <c r="K810" s="282" t="str">
        <f t="shared" si="157"/>
        <v/>
      </c>
      <c r="L810" s="312">
        <f t="shared" si="158"/>
        <v>770.25</v>
      </c>
      <c r="M810" s="312">
        <f t="shared" si="159"/>
        <v>1167.04</v>
      </c>
      <c r="N810" s="297" t="str">
        <f>_xlfn.IFNA(VLOOKUP($E:$E,'1'!$A:$E,3,0),"")</f>
        <v/>
      </c>
      <c r="O810" s="297" t="str">
        <f>_xlfn.IFNA(VLOOKUP($E:$E,'2'!$A:$E,3,0),"")</f>
        <v/>
      </c>
      <c r="P810" s="297" t="str">
        <f>_xlfn.IFNA(VLOOKUP($E:$E,'3'!$A:$D,3,0),"")</f>
        <v/>
      </c>
      <c r="Q810" s="297" t="str">
        <f>_xlfn.IFNA(VLOOKUP($E:$E,'4'!$A:$F,3,0),"")</f>
        <v/>
      </c>
      <c r="R810" s="297" t="str">
        <f>_xlfn.IFNA(VLOOKUP($E:$E,'5'!$A:$F,3,0),"")</f>
        <v/>
      </c>
      <c r="S810" s="297" t="str">
        <f>_xlfn.IFNA(VLOOKUP($E:$E,'6'!$A:$F,3,0),"")</f>
        <v/>
      </c>
      <c r="T810" s="313">
        <v>1</v>
      </c>
      <c r="U810" s="313">
        <v>1</v>
      </c>
      <c r="V810" s="313">
        <v>20</v>
      </c>
      <c r="W810" s="314">
        <v>0.36799999999999999</v>
      </c>
      <c r="X810" s="315">
        <v>1.1000000000000001E-3</v>
      </c>
      <c r="Y810" s="749">
        <v>1150</v>
      </c>
      <c r="Z810" s="282"/>
      <c r="AA810" s="316" t="s">
        <v>393</v>
      </c>
      <c r="AB810" s="282" t="s">
        <v>9163</v>
      </c>
      <c r="AC810" s="317" t="s">
        <v>2104</v>
      </c>
      <c r="AD810" s="318" t="s">
        <v>2713</v>
      </c>
      <c r="AE810" s="319">
        <v>0</v>
      </c>
      <c r="AF810" s="319" t="s">
        <v>11282</v>
      </c>
      <c r="AG810" s="320">
        <v>14.63</v>
      </c>
      <c r="AH810" s="321">
        <f t="shared" si="160"/>
        <v>0</v>
      </c>
      <c r="AI810" s="287">
        <f>_xlfn.IFNA(VLOOKUP(AD:AD,грп!B:C,2,0),0)</f>
        <v>0</v>
      </c>
      <c r="AJ810" s="607">
        <v>20</v>
      </c>
      <c r="AK810" s="672">
        <f t="shared" si="148"/>
        <v>0</v>
      </c>
      <c r="AL810" s="174"/>
    </row>
    <row r="811" spans="1:39" s="4" customFormat="1" ht="12" customHeight="1" x14ac:dyDescent="0.35">
      <c r="A811" s="288"/>
      <c r="B811" s="289"/>
      <c r="C811" s="290" t="s">
        <v>555</v>
      </c>
      <c r="D811" s="291" t="s">
        <v>3961</v>
      </c>
      <c r="E811" s="292"/>
      <c r="F811" s="293"/>
      <c r="G811" s="293"/>
      <c r="H811" s="294"/>
      <c r="I811" s="294"/>
      <c r="J811" s="282" t="s">
        <v>393</v>
      </c>
      <c r="K811" s="282" t="str">
        <f t="shared" si="157"/>
        <v/>
      </c>
      <c r="L811" s="295"/>
      <c r="M811" s="296"/>
      <c r="N811" s="297"/>
      <c r="O811" s="297"/>
      <c r="P811" s="297"/>
      <c r="Q811" s="297" t="str">
        <f>_xlfn.IFNA(VLOOKUP($E:$E,'4'!$A:$F,3,0),"")</f>
        <v/>
      </c>
      <c r="R811" s="297" t="str">
        <f>_xlfn.IFNA(VLOOKUP($E:$E,'5'!$A:$F,3,0),"")</f>
        <v/>
      </c>
      <c r="S811" s="297"/>
      <c r="T811" s="298"/>
      <c r="U811" s="299"/>
      <c r="V811" s="299"/>
      <c r="W811" s="300"/>
      <c r="X811" s="301"/>
      <c r="Y811" s="749"/>
      <c r="Z811" s="282"/>
      <c r="AA811" s="280"/>
      <c r="AB811" s="280" t="s">
        <v>393</v>
      </c>
      <c r="AC811" s="302"/>
      <c r="AD811" s="303" t="s">
        <v>3961</v>
      </c>
      <c r="AE811" s="280"/>
      <c r="AF811" s="329"/>
      <c r="AG811" s="345"/>
      <c r="AH811" s="306"/>
      <c r="AI811" s="287">
        <f>_xlfn.IFNA(VLOOKUP(AD:AD,грп!B:C,2,0),0)</f>
        <v>0</v>
      </c>
      <c r="AJ811" s="607">
        <v>0</v>
      </c>
      <c r="AK811" s="672" t="str">
        <f t="shared" si="148"/>
        <v xml:space="preserve"> </v>
      </c>
      <c r="AL811" s="174"/>
    </row>
    <row r="812" spans="1:39" s="4" customFormat="1" ht="12" customHeight="1" outlineLevel="1" x14ac:dyDescent="0.35">
      <c r="A812" s="307" t="s">
        <v>10402</v>
      </c>
      <c r="B812" s="308" t="s">
        <v>6563</v>
      </c>
      <c r="C812" s="309" t="s">
        <v>393</v>
      </c>
      <c r="D812" s="310" t="s">
        <v>10691</v>
      </c>
      <c r="E812" s="311" t="s">
        <v>3858</v>
      </c>
      <c r="F812" s="293"/>
      <c r="G812" s="293"/>
      <c r="H812" s="294">
        <v>1</v>
      </c>
      <c r="I812" s="294" t="str">
        <f>IFERROR(_xlfn.IFNA(VLOOKUP($D:$D,history!$I:$Y,3,0),VLOOKUP(E:E,history!$H:$Y,4,0)),"--")</f>
        <v>--</v>
      </c>
      <c r="J812" s="282" t="s">
        <v>9869</v>
      </c>
      <c r="K812" s="282" t="str">
        <f t="shared" si="157"/>
        <v/>
      </c>
      <c r="L812" s="312">
        <f>IF($A$3="ИМ",ROUND($Y812*(1-($L$6-$F$4))*(1-$F$3)*(1+$AG$2),2),ROUND($M812*(1-($L$6-$F$4))*(1-$F$3)*(1+$AG$2),2))</f>
        <v>31960.09</v>
      </c>
      <c r="M812" s="312">
        <f>ROUND(IF($A$3="РЕГИОНЫ",AG812*$AG$3*$AG$1,IF(AI812=0,AG812*$AG$3*$AG$1,AG812*$AG$3*(1-5%)*$AG$1)),2)</f>
        <v>48424.38</v>
      </c>
      <c r="N812" s="297" t="str">
        <f>_xlfn.IFNA(VLOOKUP($E:$E,'1'!$A:$E,3,0),"")</f>
        <v/>
      </c>
      <c r="O812" s="297" t="str">
        <f>_xlfn.IFNA(VLOOKUP($E:$E,'2'!$A:$E,3,0),"")</f>
        <v/>
      </c>
      <c r="P812" s="297" t="str">
        <f>_xlfn.IFNA(VLOOKUP($E:$E,'3'!$A:$D,3,0),"")</f>
        <v/>
      </c>
      <c r="Q812" s="297" t="str">
        <f>_xlfn.IFNA(VLOOKUP($E:$E,'4'!$A:$F,3,0),"")</f>
        <v/>
      </c>
      <c r="R812" s="297" t="str">
        <f>_xlfn.IFNA(VLOOKUP($E:$E,'5'!$A:$F,3,0),"")</f>
        <v/>
      </c>
      <c r="S812" s="297" t="str">
        <f>_xlfn.IFNA(VLOOKUP($E:$E,'6'!$A:$F,3,0),"")</f>
        <v/>
      </c>
      <c r="T812" s="313">
        <v>1</v>
      </c>
      <c r="U812" s="313">
        <v>1</v>
      </c>
      <c r="V812" s="313">
        <v>1</v>
      </c>
      <c r="W812" s="314">
        <v>47.25</v>
      </c>
      <c r="X812" s="315">
        <v>0.1144444444</v>
      </c>
      <c r="Y812" s="749">
        <v>46050</v>
      </c>
      <c r="Z812" s="282"/>
      <c r="AA812" s="316" t="s">
        <v>10390</v>
      </c>
      <c r="AB812" s="282" t="s">
        <v>9163</v>
      </c>
      <c r="AC812" s="317" t="s">
        <v>2104</v>
      </c>
      <c r="AD812" s="318" t="s">
        <v>3961</v>
      </c>
      <c r="AE812" s="319">
        <v>0</v>
      </c>
      <c r="AF812" s="319" t="s">
        <v>11273</v>
      </c>
      <c r="AG812" s="320">
        <v>607.04999999999995</v>
      </c>
      <c r="AH812" s="321">
        <f>IF($A$3="РЕГИОНЫ",ROUND($AG812*(1-($L$6-$F$4))*(1-$F$3)*(1+$AG$2)*$AG$1,2),0)</f>
        <v>0</v>
      </c>
      <c r="AI812" s="287">
        <f>_xlfn.IFNA(VLOOKUP(AD:AD,грп!B:C,2,0),0)</f>
        <v>0</v>
      </c>
      <c r="AJ812" s="607">
        <v>1</v>
      </c>
      <c r="AK812" s="672" t="str">
        <f t="shared" si="148"/>
        <v/>
      </c>
      <c r="AL812" s="174"/>
    </row>
    <row r="813" spans="1:39" s="4" customFormat="1" ht="12" customHeight="1" outlineLevel="1" x14ac:dyDescent="0.35">
      <c r="A813" s="307" t="s">
        <v>10402</v>
      </c>
      <c r="B813" s="308" t="s">
        <v>6564</v>
      </c>
      <c r="C813" s="309" t="s">
        <v>393</v>
      </c>
      <c r="D813" s="310" t="s">
        <v>10692</v>
      </c>
      <c r="E813" s="311" t="s">
        <v>3859</v>
      </c>
      <c r="F813" s="293"/>
      <c r="G813" s="293"/>
      <c r="H813" s="294"/>
      <c r="I813" s="294" t="str">
        <f>IFERROR(_xlfn.IFNA(VLOOKUP($D:$D,history!$I:$Y,3,0),VLOOKUP(E:E,history!$H:$Y,4,0)),"--")</f>
        <v>--</v>
      </c>
      <c r="J813" s="282" t="s">
        <v>9868</v>
      </c>
      <c r="K813" s="282" t="str">
        <f t="shared" si="157"/>
        <v/>
      </c>
      <c r="L813" s="312">
        <f>IF($A$3="ИМ",ROUND($Y813*(1-($L$6-$F$4))*(1-$F$3)*(1+$AG$2),2),ROUND($M813*(1-($L$6-$F$4))*(1-$F$3)*(1+$AG$2),2))</f>
        <v>53371.59</v>
      </c>
      <c r="M813" s="312">
        <f>ROUND(IF($A$3="РЕГИОНЫ",AG813*$AG$3*$AG$1,IF(AI813=0,AG813*$AG$3*$AG$1,AG813*$AG$3*(1-5%)*$AG$1)),2)</f>
        <v>80866.039999999994</v>
      </c>
      <c r="N813" s="297" t="str">
        <f>_xlfn.IFNA(VLOOKUP($E:$E,'1'!$A:$E,3,0),"")</f>
        <v/>
      </c>
      <c r="O813" s="297" t="str">
        <f>_xlfn.IFNA(VLOOKUP($E:$E,'2'!$A:$E,3,0),"")</f>
        <v/>
      </c>
      <c r="P813" s="297" t="str">
        <f>_xlfn.IFNA(VLOOKUP($E:$E,'3'!$A:$D,3,0),"")</f>
        <v/>
      </c>
      <c r="Q813" s="297" t="str">
        <f>_xlfn.IFNA(VLOOKUP($E:$E,'4'!$A:$F,3,0),"")</f>
        <v/>
      </c>
      <c r="R813" s="297" t="str">
        <f>_xlfn.IFNA(VLOOKUP($E:$E,'5'!$A:$F,3,0),"")</f>
        <v/>
      </c>
      <c r="S813" s="297" t="str">
        <f>_xlfn.IFNA(VLOOKUP($E:$E,'6'!$A:$F,3,0),"")</f>
        <v/>
      </c>
      <c r="T813" s="313">
        <v>1</v>
      </c>
      <c r="U813" s="313">
        <v>1</v>
      </c>
      <c r="V813" s="313">
        <v>1</v>
      </c>
      <c r="W813" s="314">
        <v>118</v>
      </c>
      <c r="X813" s="315">
        <v>0.30520000000000003</v>
      </c>
      <c r="Y813" s="749">
        <v>76850</v>
      </c>
      <c r="Z813" s="282"/>
      <c r="AA813" s="316" t="s">
        <v>10390</v>
      </c>
      <c r="AB813" s="282" t="s">
        <v>9163</v>
      </c>
      <c r="AC813" s="317" t="s">
        <v>2104</v>
      </c>
      <c r="AD813" s="318" t="s">
        <v>3961</v>
      </c>
      <c r="AE813" s="319">
        <v>0</v>
      </c>
      <c r="AF813" s="319" t="s">
        <v>11273</v>
      </c>
      <c r="AG813" s="320">
        <v>1013.74</v>
      </c>
      <c r="AH813" s="321">
        <f>IF($A$3="РЕГИОНЫ",ROUND($AG813*(1-($L$6-$F$4))*(1-$F$3)*(1+$AG$2)*$AG$1,2),0)</f>
        <v>0</v>
      </c>
      <c r="AI813" s="287">
        <f>_xlfn.IFNA(VLOOKUP(AD:AD,грп!B:C,2,0),0)</f>
        <v>0</v>
      </c>
      <c r="AJ813" s="607">
        <v>1</v>
      </c>
      <c r="AK813" s="672" t="str">
        <f t="shared" si="148"/>
        <v/>
      </c>
      <c r="AL813" s="174"/>
    </row>
    <row r="814" spans="1:39" s="4" customFormat="1" ht="12" customHeight="1" outlineLevel="1" x14ac:dyDescent="0.35">
      <c r="A814" s="307" t="s">
        <v>10402</v>
      </c>
      <c r="B814" s="308" t="s">
        <v>6565</v>
      </c>
      <c r="C814" s="309" t="s">
        <v>393</v>
      </c>
      <c r="D814" s="310" t="s">
        <v>10693</v>
      </c>
      <c r="E814" s="311" t="s">
        <v>3860</v>
      </c>
      <c r="F814" s="293"/>
      <c r="G814" s="293"/>
      <c r="H814" s="294">
        <v>1</v>
      </c>
      <c r="I814" s="294" t="str">
        <f>IFERROR(_xlfn.IFNA(VLOOKUP($D:$D,history!$I:$Y,3,0),VLOOKUP(E:E,history!$H:$Y,4,0)),"--")</f>
        <v>--</v>
      </c>
      <c r="J814" s="282" t="s">
        <v>9868</v>
      </c>
      <c r="K814" s="282" t="str">
        <f t="shared" si="157"/>
        <v/>
      </c>
      <c r="L814" s="312">
        <f>IF($A$3="ИМ",ROUND($Y814*(1-($L$6-$F$4))*(1-$F$3)*(1+$AG$2),2),ROUND($M814*(1-($L$6-$F$4))*(1-$F$3)*(1+$AG$2),2))</f>
        <v>98077.81</v>
      </c>
      <c r="M814" s="312">
        <f>ROUND(IF($A$3="РЕГИОНЫ",AG814*$AG$3*$AG$1,IF(AI814=0,AG814*$AG$3*$AG$1,AG814*$AG$3*(1-5%)*$AG$1)),2)</f>
        <v>148602.74</v>
      </c>
      <c r="N814" s="297" t="str">
        <f>_xlfn.IFNA(VLOOKUP($E:$E,'1'!$A:$E,3,0),"")</f>
        <v/>
      </c>
      <c r="O814" s="297" t="str">
        <f>_xlfn.IFNA(VLOOKUP($E:$E,'2'!$A:$E,3,0),"")</f>
        <v/>
      </c>
      <c r="P814" s="297" t="str">
        <f>_xlfn.IFNA(VLOOKUP($E:$E,'3'!$A:$D,3,0),"")</f>
        <v/>
      </c>
      <c r="Q814" s="297" t="str">
        <f>_xlfn.IFNA(VLOOKUP($E:$E,'4'!$A:$F,3,0),"")</f>
        <v/>
      </c>
      <c r="R814" s="297" t="str">
        <f>_xlfn.IFNA(VLOOKUP($E:$E,'5'!$A:$F,3,0),"")</f>
        <v/>
      </c>
      <c r="S814" s="297" t="str">
        <f>_xlfn.IFNA(VLOOKUP($E:$E,'6'!$A:$F,3,0),"")</f>
        <v/>
      </c>
      <c r="T814" s="313">
        <v>1</v>
      </c>
      <c r="U814" s="313">
        <v>1</v>
      </c>
      <c r="V814" s="313">
        <v>1</v>
      </c>
      <c r="W814" s="314">
        <v>183</v>
      </c>
      <c r="X814" s="315">
        <v>0.45333333329999997</v>
      </c>
      <c r="Y814" s="749">
        <v>141190</v>
      </c>
      <c r="Z814" s="282"/>
      <c r="AA814" s="316" t="s">
        <v>10390</v>
      </c>
      <c r="AB814" s="282" t="s">
        <v>9163</v>
      </c>
      <c r="AC814" s="317" t="s">
        <v>2104</v>
      </c>
      <c r="AD814" s="318" t="s">
        <v>3961</v>
      </c>
      <c r="AE814" s="319">
        <v>0</v>
      </c>
      <c r="AF814" s="319" t="s">
        <v>11273</v>
      </c>
      <c r="AG814" s="320">
        <v>1862.89</v>
      </c>
      <c r="AH814" s="321">
        <f>IF($A$3="РЕГИОНЫ",ROUND($AG814*(1-($L$6-$F$4))*(1-$F$3)*(1+$AG$2)*$AG$1,2),0)</f>
        <v>0</v>
      </c>
      <c r="AI814" s="287">
        <f>_xlfn.IFNA(VLOOKUP(AD:AD,грп!B:C,2,0),0)</f>
        <v>0</v>
      </c>
      <c r="AJ814" s="607">
        <v>10</v>
      </c>
      <c r="AK814" s="672" t="str">
        <f t="shared" si="148"/>
        <v/>
      </c>
      <c r="AL814" s="174"/>
    </row>
    <row r="815" spans="1:39" s="4" customFormat="1" ht="12" customHeight="1" outlineLevel="1" x14ac:dyDescent="0.35">
      <c r="A815" s="307" t="s">
        <v>10402</v>
      </c>
      <c r="B815" s="308" t="s">
        <v>6566</v>
      </c>
      <c r="C815" s="309" t="s">
        <v>393</v>
      </c>
      <c r="D815" s="310" t="s">
        <v>10055</v>
      </c>
      <c r="E815" s="311" t="s">
        <v>3861</v>
      </c>
      <c r="F815" s="293"/>
      <c r="G815" s="293"/>
      <c r="H815" s="294">
        <v>1</v>
      </c>
      <c r="I815" s="294" t="str">
        <f>IFERROR(_xlfn.IFNA(VLOOKUP($D:$D,history!$I:$Y,3,0),VLOOKUP(E:E,history!$H:$Y,4,0)),"--")</f>
        <v>--</v>
      </c>
      <c r="J815" s="282" t="s">
        <v>9868</v>
      </c>
      <c r="K815" s="282" t="str">
        <f t="shared" si="157"/>
        <v/>
      </c>
      <c r="L815" s="312">
        <f>IF($A$3="ИМ",ROUND($Y815*(1-($L$6-$F$4))*(1-$F$3)*(1+$AG$2),2),ROUND($M815*(1-($L$6-$F$4))*(1-$F$3)*(1+$AG$2),2))</f>
        <v>108626.93</v>
      </c>
      <c r="M815" s="312">
        <f>ROUND(IF($A$3="РЕГИОНЫ",AG815*$AG$3*$AG$1,IF(AI815=0,AG815*$AG$3*$AG$1,AG815*$AG$3*(1-5%)*$AG$1)),2)</f>
        <v>164586.25</v>
      </c>
      <c r="N815" s="297">
        <f>_xlfn.IFNA(VLOOKUP($E:$E,'1'!$A:$E,3,0),"")</f>
        <v>89990</v>
      </c>
      <c r="O815" s="297" t="str">
        <f>_xlfn.IFNA(VLOOKUP($E:$E,'2'!$A:$E,3,0),"")</f>
        <v/>
      </c>
      <c r="P815" s="297" t="str">
        <f>_xlfn.IFNA(VLOOKUP($E:$E,'3'!$A:$D,3,0),"")</f>
        <v/>
      </c>
      <c r="Q815" s="297" t="str">
        <f>_xlfn.IFNA(VLOOKUP($E:$E,'4'!$A:$F,3,0),"")</f>
        <v/>
      </c>
      <c r="R815" s="297" t="str">
        <f>_xlfn.IFNA(VLOOKUP($E:$E,'5'!$A:$F,3,0),"")</f>
        <v/>
      </c>
      <c r="S815" s="297" t="str">
        <f>_xlfn.IFNA(VLOOKUP($E:$E,'6'!$A:$F,3,0),"")</f>
        <v/>
      </c>
      <c r="T815" s="313">
        <v>1</v>
      </c>
      <c r="U815" s="313">
        <v>1</v>
      </c>
      <c r="V815" s="313">
        <v>1</v>
      </c>
      <c r="W815" s="314">
        <v>218</v>
      </c>
      <c r="X815" s="315">
        <v>0.62795454549999996</v>
      </c>
      <c r="Y815" s="749">
        <v>156350</v>
      </c>
      <c r="Z815" s="282"/>
      <c r="AA815" s="316" t="s">
        <v>10390</v>
      </c>
      <c r="AB815" s="282" t="s">
        <v>9163</v>
      </c>
      <c r="AC815" s="317" t="s">
        <v>2104</v>
      </c>
      <c r="AD815" s="318" t="s">
        <v>3961</v>
      </c>
      <c r="AE815" s="319">
        <v>0</v>
      </c>
      <c r="AF815" s="319" t="s">
        <v>11273</v>
      </c>
      <c r="AG815" s="320">
        <v>2063.2600000000002</v>
      </c>
      <c r="AH815" s="321">
        <f>IF($A$3="РЕГИОНЫ",ROUND($AG815*(1-($L$6-$F$4))*(1-$F$3)*(1+$AG$2)*$AG$1,2),0)</f>
        <v>0</v>
      </c>
      <c r="AI815" s="287">
        <f>_xlfn.IFNA(VLOOKUP(AD:AD,грп!B:C,2,0),0)</f>
        <v>0</v>
      </c>
      <c r="AJ815" s="607">
        <v>10</v>
      </c>
      <c r="AK815" s="672" t="str">
        <f t="shared" si="148"/>
        <v/>
      </c>
      <c r="AL815" s="174"/>
    </row>
    <row r="816" spans="1:39" s="4" customFormat="1" ht="12" customHeight="1" x14ac:dyDescent="0.35">
      <c r="A816" s="288"/>
      <c r="B816" s="289"/>
      <c r="C816" s="290" t="s">
        <v>555</v>
      </c>
      <c r="D816" s="291" t="s">
        <v>4833</v>
      </c>
      <c r="E816" s="292"/>
      <c r="F816" s="293"/>
      <c r="G816" s="293"/>
      <c r="H816" s="294"/>
      <c r="I816" s="294"/>
      <c r="J816" s="282" t="s">
        <v>393</v>
      </c>
      <c r="K816" s="282" t="str">
        <f t="shared" si="157"/>
        <v/>
      </c>
      <c r="L816" s="295"/>
      <c r="M816" s="296"/>
      <c r="N816" s="297"/>
      <c r="O816" s="297"/>
      <c r="P816" s="297"/>
      <c r="Q816" s="297" t="str">
        <f>_xlfn.IFNA(VLOOKUP($E:$E,'4'!$A:$F,3,0),"")</f>
        <v/>
      </c>
      <c r="R816" s="297" t="str">
        <f>_xlfn.IFNA(VLOOKUP($E:$E,'5'!$A:$F,3,0),"")</f>
        <v/>
      </c>
      <c r="S816" s="297"/>
      <c r="T816" s="298"/>
      <c r="U816" s="299"/>
      <c r="V816" s="299"/>
      <c r="W816" s="300"/>
      <c r="X816" s="301"/>
      <c r="Y816" s="749"/>
      <c r="Z816" s="282"/>
      <c r="AA816" s="280"/>
      <c r="AB816" s="280" t="s">
        <v>393</v>
      </c>
      <c r="AC816" s="302"/>
      <c r="AD816" s="338" t="s">
        <v>4833</v>
      </c>
      <c r="AE816" s="282"/>
      <c r="AF816" s="329"/>
      <c r="AG816" s="339"/>
      <c r="AH816" s="306"/>
      <c r="AI816" s="287">
        <f>_xlfn.IFNA(VLOOKUP(AD:AD,грп!B:C,2,0),0)</f>
        <v>1</v>
      </c>
      <c r="AJ816" s="607">
        <v>0</v>
      </c>
      <c r="AK816" s="672" t="str">
        <f t="shared" si="148"/>
        <v xml:space="preserve"> </v>
      </c>
      <c r="AL816" s="174"/>
    </row>
    <row r="817" spans="1:39" s="4" customFormat="1" ht="12" customHeight="1" outlineLevel="1" x14ac:dyDescent="0.35">
      <c r="A817" s="307" t="s">
        <v>10402</v>
      </c>
      <c r="B817" s="308" t="s">
        <v>6567</v>
      </c>
      <c r="C817" s="309"/>
      <c r="D817" s="310" t="s">
        <v>10099</v>
      </c>
      <c r="E817" s="311" t="s">
        <v>4828</v>
      </c>
      <c r="F817" s="293"/>
      <c r="G817" s="293"/>
      <c r="H817" s="294"/>
      <c r="I817" s="294" t="str">
        <f>IFERROR(_xlfn.IFNA(VLOOKUP($D:$D,history!$I:$Y,3,0),VLOOKUP(E:E,history!$H:$Y,4,0)),"--")</f>
        <v>--</v>
      </c>
      <c r="J817" s="282" t="s">
        <v>5946</v>
      </c>
      <c r="K817" s="282" t="str">
        <f t="shared" si="157"/>
        <v/>
      </c>
      <c r="L817" s="312">
        <f>IF($A$3="ИМ",ROUND($Y817*(1-($L$6-$F$4))*(1-$F$3)*(1+$AG$2),2),ROUND($M817*(1-($L$6-$F$4))*(1-$F$3)*(1+$AG$2),2))</f>
        <v>26996.02</v>
      </c>
      <c r="M817" s="312">
        <f>ROUND(IF($A$3="РЕГИОНЫ",AG817*$AG$3*$AG$1,IF(AI817=0,AG817*$AG$3*$AG$1,AG817*$AG$3*(1-5%)*$AG$1)),2)</f>
        <v>40903.06</v>
      </c>
      <c r="N817" s="297" t="str">
        <f>_xlfn.IFNA(VLOOKUP($E:$E,'1'!$A:$E,3,0),"")</f>
        <v/>
      </c>
      <c r="O817" s="297" t="str">
        <f>_xlfn.IFNA(VLOOKUP($E:$E,'2'!$A:$E,3,0),"")</f>
        <v/>
      </c>
      <c r="P817" s="297" t="str">
        <f>_xlfn.IFNA(VLOOKUP($E:$E,'3'!$A:$D,3,0),"")</f>
        <v/>
      </c>
      <c r="Q817" s="297" t="str">
        <f>_xlfn.IFNA(VLOOKUP($E:$E,'4'!$A:$F,3,0),"")</f>
        <v/>
      </c>
      <c r="R817" s="297" t="str">
        <f>_xlfn.IFNA(VLOOKUP($E:$E,'5'!$A:$F,3,0),"")</f>
        <v/>
      </c>
      <c r="S817" s="297" t="str">
        <f>_xlfn.IFNA(VLOOKUP($E:$E,'6'!$A:$F,3,0),"")</f>
        <v/>
      </c>
      <c r="T817" s="313">
        <v>1</v>
      </c>
      <c r="U817" s="313">
        <v>1</v>
      </c>
      <c r="V817" s="313">
        <v>1</v>
      </c>
      <c r="W817" s="314">
        <v>29.82</v>
      </c>
      <c r="X817" s="315">
        <v>9.4500000000000001E-2</v>
      </c>
      <c r="Y817" s="749">
        <v>36850</v>
      </c>
      <c r="Z817" s="282"/>
      <c r="AA817" s="316" t="s">
        <v>10394</v>
      </c>
      <c r="AB817" s="282" t="s">
        <v>9163</v>
      </c>
      <c r="AC817" s="317" t="s">
        <v>2104</v>
      </c>
      <c r="AD817" s="318" t="s">
        <v>4833</v>
      </c>
      <c r="AE817" s="319">
        <v>0</v>
      </c>
      <c r="AF817" s="319" t="s">
        <v>11273</v>
      </c>
      <c r="AG817" s="320">
        <v>539.75</v>
      </c>
      <c r="AH817" s="321">
        <f>IF($A$3="РЕГИОНЫ",ROUND($AG817*(1-($L$6-$F$4))*(1-$F$3)*(1+$AG$2)*$AG$1,2),0)</f>
        <v>0</v>
      </c>
      <c r="AI817" s="287">
        <f>_xlfn.IFNA(VLOOKUP(AD:AD,грп!B:C,2,0),0)</f>
        <v>1</v>
      </c>
      <c r="AJ817" s="607">
        <v>0</v>
      </c>
      <c r="AK817" s="672">
        <f t="shared" si="148"/>
        <v>0</v>
      </c>
      <c r="AL817" s="174"/>
    </row>
    <row r="818" spans="1:39" s="4" customFormat="1" ht="12" customHeight="1" x14ac:dyDescent="0.35">
      <c r="A818" s="288"/>
      <c r="B818" s="289"/>
      <c r="C818" s="290" t="s">
        <v>555</v>
      </c>
      <c r="D818" s="291" t="s">
        <v>4048</v>
      </c>
      <c r="E818" s="292"/>
      <c r="F818" s="293"/>
      <c r="G818" s="293"/>
      <c r="H818" s="294"/>
      <c r="I818" s="294"/>
      <c r="J818" s="282" t="s">
        <v>393</v>
      </c>
      <c r="K818" s="282" t="str">
        <f t="shared" si="157"/>
        <v/>
      </c>
      <c r="L818" s="295"/>
      <c r="M818" s="296"/>
      <c r="N818" s="297"/>
      <c r="O818" s="297"/>
      <c r="P818" s="297"/>
      <c r="Q818" s="297" t="str">
        <f>_xlfn.IFNA(VLOOKUP($E:$E,'4'!$A:$F,3,0),"")</f>
        <v/>
      </c>
      <c r="R818" s="297" t="str">
        <f>_xlfn.IFNA(VLOOKUP($E:$E,'5'!$A:$F,3,0),"")</f>
        <v/>
      </c>
      <c r="S818" s="297"/>
      <c r="T818" s="298"/>
      <c r="U818" s="299"/>
      <c r="V818" s="299"/>
      <c r="W818" s="300"/>
      <c r="X818" s="301"/>
      <c r="Y818" s="749"/>
      <c r="Z818" s="282"/>
      <c r="AA818" s="280"/>
      <c r="AB818" s="280" t="s">
        <v>393</v>
      </c>
      <c r="AC818" s="302"/>
      <c r="AD818" s="303" t="s">
        <v>4048</v>
      </c>
      <c r="AE818" s="282"/>
      <c r="AF818" s="329"/>
      <c r="AG818" s="339"/>
      <c r="AH818" s="306"/>
      <c r="AI818" s="287">
        <f>_xlfn.IFNA(VLOOKUP(AD:AD,грп!B:C,2,0),0)</f>
        <v>0</v>
      </c>
      <c r="AJ818" s="607">
        <v>0</v>
      </c>
      <c r="AK818" s="672" t="str">
        <f t="shared" ref="AK818:AK881" si="161">C818</f>
        <v xml:space="preserve"> </v>
      </c>
      <c r="AL818" s="174"/>
    </row>
    <row r="819" spans="1:39" s="4" customFormat="1" ht="12" customHeight="1" outlineLevel="1" x14ac:dyDescent="0.35">
      <c r="A819" s="307" t="s">
        <v>10402</v>
      </c>
      <c r="B819" s="308" t="s">
        <v>6568</v>
      </c>
      <c r="C819" s="325" t="s">
        <v>1916</v>
      </c>
      <c r="D819" s="310" t="s">
        <v>3298</v>
      </c>
      <c r="E819" s="311" t="s">
        <v>2173</v>
      </c>
      <c r="F819" s="293"/>
      <c r="G819" s="293"/>
      <c r="H819" s="294">
        <v>5</v>
      </c>
      <c r="I819" s="294" t="str">
        <f>IFERROR(_xlfn.IFNA(VLOOKUP($D:$D,history!$I:$Y,3,0),VLOOKUP(E:E,history!$H:$Y,4,0)),"--")</f>
        <v>--</v>
      </c>
      <c r="J819" s="282" t="s">
        <v>9870</v>
      </c>
      <c r="K819" s="282" t="str">
        <f t="shared" si="157"/>
        <v/>
      </c>
      <c r="L819" s="326">
        <f>M819</f>
        <v>640</v>
      </c>
      <c r="M819" s="327">
        <v>640</v>
      </c>
      <c r="N819" s="297" t="str">
        <f>_xlfn.IFNA(VLOOKUP($E:$E,'1'!$A:$E,3,0),"")</f>
        <v/>
      </c>
      <c r="O819" s="297" t="str">
        <f>_xlfn.IFNA(VLOOKUP($E:$E,'2'!$A:$E,3,0),"")</f>
        <v/>
      </c>
      <c r="P819" s="297" t="str">
        <f>_xlfn.IFNA(VLOOKUP($E:$E,'3'!$A:$D,3,0),"")</f>
        <v/>
      </c>
      <c r="Q819" s="297" t="str">
        <f>_xlfn.IFNA(VLOOKUP($E:$E,'4'!$A:$F,3,0),"")</f>
        <v/>
      </c>
      <c r="R819" s="297" t="str">
        <f>_xlfn.IFNA(VLOOKUP($E:$E,'5'!$A:$F,3,0),"")</f>
        <v/>
      </c>
      <c r="S819" s="297" t="str">
        <f>_xlfn.IFNA(VLOOKUP($E:$E,'6'!$A:$F,3,0),"")</f>
        <v/>
      </c>
      <c r="T819" s="313">
        <v>1</v>
      </c>
      <c r="U819" s="313">
        <v>10</v>
      </c>
      <c r="V819" s="313">
        <v>30</v>
      </c>
      <c r="W819" s="314">
        <v>0.39</v>
      </c>
      <c r="X819" s="315">
        <v>3.64E-3</v>
      </c>
      <c r="Y819" s="749">
        <v>950</v>
      </c>
      <c r="Z819" s="282"/>
      <c r="AA819" s="316" t="s">
        <v>393</v>
      </c>
      <c r="AB819" s="282" t="s">
        <v>9163</v>
      </c>
      <c r="AC819" s="317" t="s">
        <v>2104</v>
      </c>
      <c r="AD819" s="318" t="s">
        <v>4048</v>
      </c>
      <c r="AE819" s="319">
        <v>0</v>
      </c>
      <c r="AF819" s="319" t="s">
        <v>11272</v>
      </c>
      <c r="AG819" s="320">
        <v>11.7</v>
      </c>
      <c r="AH819" s="321">
        <f>IF($A$3="РЕГИОНЫ",ROUND($AG819*(1-($L$6-$F$4))*(1-$F$3)*(1+$AG$2)*$AG$1,2),0)</f>
        <v>0</v>
      </c>
      <c r="AI819" s="287">
        <f>_xlfn.IFNA(VLOOKUP(AD:AD,грп!B:C,2,0),0)</f>
        <v>0</v>
      </c>
      <c r="AJ819" s="607">
        <v>6</v>
      </c>
      <c r="AK819" s="672" t="str">
        <f t="shared" si="161"/>
        <v>спеццена</v>
      </c>
      <c r="AL819" s="174"/>
    </row>
    <row r="820" spans="1:39" s="4" customFormat="1" ht="12" customHeight="1" outlineLevel="1" x14ac:dyDescent="0.35">
      <c r="A820" s="307" t="s">
        <v>10402</v>
      </c>
      <c r="B820" s="308" t="s">
        <v>6569</v>
      </c>
      <c r="C820" s="325" t="s">
        <v>1916</v>
      </c>
      <c r="D820" s="310" t="s">
        <v>10093</v>
      </c>
      <c r="E820" s="311" t="s">
        <v>2174</v>
      </c>
      <c r="F820" s="293"/>
      <c r="G820" s="293"/>
      <c r="H820" s="294">
        <v>8</v>
      </c>
      <c r="I820" s="294" t="str">
        <f>IFERROR(_xlfn.IFNA(VLOOKUP($D:$D,history!$I:$Y,3,0),VLOOKUP(E:E,history!$H:$Y,4,0)),"--")</f>
        <v>--</v>
      </c>
      <c r="J820" s="282" t="s">
        <v>9870</v>
      </c>
      <c r="K820" s="282" t="str">
        <f t="shared" si="157"/>
        <v/>
      </c>
      <c r="L820" s="326">
        <f>M820</f>
        <v>810</v>
      </c>
      <c r="M820" s="327">
        <v>810</v>
      </c>
      <c r="N820" s="297" t="str">
        <f>_xlfn.IFNA(VLOOKUP($E:$E,'1'!$A:$E,3,0),"")</f>
        <v/>
      </c>
      <c r="O820" s="297" t="str">
        <f>_xlfn.IFNA(VLOOKUP($E:$E,'2'!$A:$E,3,0),"")</f>
        <v/>
      </c>
      <c r="P820" s="297" t="str">
        <f>_xlfn.IFNA(VLOOKUP($E:$E,'3'!$A:$D,3,0),"")</f>
        <v/>
      </c>
      <c r="Q820" s="297" t="str">
        <f>_xlfn.IFNA(VLOOKUP($E:$E,'4'!$A:$F,3,0),"")</f>
        <v/>
      </c>
      <c r="R820" s="297" t="str">
        <f>_xlfn.IFNA(VLOOKUP($E:$E,'5'!$A:$F,3,0),"")</f>
        <v/>
      </c>
      <c r="S820" s="297" t="str">
        <f>_xlfn.IFNA(VLOOKUP($E:$E,'6'!$A:$F,3,0),"")</f>
        <v/>
      </c>
      <c r="T820" s="313">
        <v>1</v>
      </c>
      <c r="U820" s="313">
        <v>10</v>
      </c>
      <c r="V820" s="313">
        <v>30</v>
      </c>
      <c r="W820" s="314">
        <v>0.45200000000000001</v>
      </c>
      <c r="X820" s="315">
        <v>3.64E-3</v>
      </c>
      <c r="Y820" s="749">
        <v>1150</v>
      </c>
      <c r="Z820" s="282"/>
      <c r="AA820" s="316" t="s">
        <v>393</v>
      </c>
      <c r="AB820" s="282" t="s">
        <v>9163</v>
      </c>
      <c r="AC820" s="317" t="s">
        <v>2104</v>
      </c>
      <c r="AD820" s="318" t="s">
        <v>4048</v>
      </c>
      <c r="AE820" s="319">
        <v>0</v>
      </c>
      <c r="AF820" s="319" t="s">
        <v>11272</v>
      </c>
      <c r="AG820" s="320">
        <v>13.18</v>
      </c>
      <c r="AH820" s="321">
        <f>IF($A$3="РЕГИОНЫ",ROUND($AG820*(1-($L$6-$F$4))*(1-$F$3)*(1+$AG$2)*$AG$1,2),0)</f>
        <v>0</v>
      </c>
      <c r="AI820" s="287">
        <f>_xlfn.IFNA(VLOOKUP(AD:AD,грп!B:C,2,0),0)</f>
        <v>0</v>
      </c>
      <c r="AJ820" s="607">
        <v>16</v>
      </c>
      <c r="AK820" s="672" t="str">
        <f t="shared" si="161"/>
        <v>спеццена</v>
      </c>
      <c r="AL820" s="174"/>
    </row>
    <row r="821" spans="1:39" s="4" customFormat="1" ht="20.100000000000001" customHeight="1" x14ac:dyDescent="0.35">
      <c r="A821" s="283"/>
      <c r="B821" s="349"/>
      <c r="C821" s="350"/>
      <c r="D821" s="284" t="s">
        <v>5667</v>
      </c>
      <c r="E821" s="351"/>
      <c r="F821" s="293"/>
      <c r="G821" s="293"/>
      <c r="H821" s="294"/>
      <c r="I821" s="352"/>
      <c r="J821" s="353" t="s">
        <v>393</v>
      </c>
      <c r="K821" s="353" t="s">
        <v>393</v>
      </c>
      <c r="L821" s="354"/>
      <c r="M821" s="354"/>
      <c r="N821" s="355"/>
      <c r="O821" s="355"/>
      <c r="P821" s="355"/>
      <c r="Q821" s="355"/>
      <c r="R821" s="355"/>
      <c r="S821" s="355"/>
      <c r="T821" s="356"/>
      <c r="U821" s="354"/>
      <c r="V821" s="354"/>
      <c r="W821" s="364"/>
      <c r="X821" s="358" t="s">
        <v>393</v>
      </c>
      <c r="Y821" s="750"/>
      <c r="Z821" s="359"/>
      <c r="AA821" s="360"/>
      <c r="AB821" s="360" t="s">
        <v>393</v>
      </c>
      <c r="AC821" s="361"/>
      <c r="AD821" s="362"/>
      <c r="AE821" s="360" t="s">
        <v>393</v>
      </c>
      <c r="AF821" s="360"/>
      <c r="AG821" s="305"/>
      <c r="AH821" s="306"/>
      <c r="AI821" s="287">
        <f>_xlfn.IFNA(VLOOKUP(AD:AD,грп!B:C,2,0),0)</f>
        <v>0</v>
      </c>
      <c r="AJ821" s="607">
        <v>0</v>
      </c>
      <c r="AK821" s="672">
        <f t="shared" si="161"/>
        <v>0</v>
      </c>
      <c r="AL821" s="174"/>
    </row>
    <row r="822" spans="1:39" s="6" customFormat="1" ht="12" customHeight="1" x14ac:dyDescent="0.35">
      <c r="A822" s="288"/>
      <c r="B822" s="289"/>
      <c r="C822" s="290" t="s">
        <v>555</v>
      </c>
      <c r="D822" s="291" t="s">
        <v>526</v>
      </c>
      <c r="E822" s="292"/>
      <c r="F822" s="293"/>
      <c r="G822" s="293"/>
      <c r="H822" s="294"/>
      <c r="I822" s="294"/>
      <c r="J822" s="282" t="s">
        <v>393</v>
      </c>
      <c r="K822" s="282" t="str">
        <f t="shared" ref="K822:K833" si="162" xml:space="preserve">
IF(OR($E822="",$A$3&lt;&gt;"МОСКВА"),"",
IF(AND($AJ822&gt;=1,$AJ822&lt;20),"*",
IF(AND($AJ822&gt;=20,$AJ822&lt;100),"**",
IF(($AJ822&gt;=100),"***","--"))))</f>
        <v/>
      </c>
      <c r="L822" s="295"/>
      <c r="M822" s="296"/>
      <c r="N822" s="297"/>
      <c r="O822" s="297"/>
      <c r="P822" s="297"/>
      <c r="Q822" s="297" t="str">
        <f>_xlfn.IFNA(VLOOKUP($E:$E,'4'!$A:$F,3,0),"")</f>
        <v/>
      </c>
      <c r="R822" s="297" t="str">
        <f>_xlfn.IFNA(VLOOKUP($E:$E,'5'!$A:$F,3,0),"")</f>
        <v/>
      </c>
      <c r="S822" s="297"/>
      <c r="T822" s="298"/>
      <c r="U822" s="299"/>
      <c r="V822" s="299"/>
      <c r="W822" s="300"/>
      <c r="X822" s="301"/>
      <c r="Y822" s="749"/>
      <c r="Z822" s="282"/>
      <c r="AA822" s="280"/>
      <c r="AB822" s="280" t="s">
        <v>393</v>
      </c>
      <c r="AC822" s="302"/>
      <c r="AD822" s="303" t="s">
        <v>526</v>
      </c>
      <c r="AE822" s="280"/>
      <c r="AF822" s="329"/>
      <c r="AG822" s="305"/>
      <c r="AH822" s="306"/>
      <c r="AI822" s="287">
        <f>_xlfn.IFNA(VLOOKUP(AD:AD,грп!B:C,2,0),0)</f>
        <v>0</v>
      </c>
      <c r="AJ822" s="607">
        <v>0</v>
      </c>
      <c r="AK822" s="672" t="str">
        <f t="shared" si="161"/>
        <v xml:space="preserve"> </v>
      </c>
      <c r="AL822" s="174"/>
      <c r="AM822" s="4"/>
    </row>
    <row r="823" spans="1:39" s="4" customFormat="1" ht="12" customHeight="1" outlineLevel="1" x14ac:dyDescent="0.35">
      <c r="A823" s="307" t="s">
        <v>10402</v>
      </c>
      <c r="B823" s="308" t="s">
        <v>6570</v>
      </c>
      <c r="C823" s="328"/>
      <c r="D823" s="310" t="s">
        <v>2818</v>
      </c>
      <c r="E823" s="322" t="s">
        <v>1712</v>
      </c>
      <c r="F823" s="293"/>
      <c r="G823" s="293"/>
      <c r="H823" s="294"/>
      <c r="I823" s="294" t="str">
        <f>IFERROR(_xlfn.IFNA(VLOOKUP($D:$D,history!$I:$Y,3,0),VLOOKUP(E:E,history!$H:$Y,4,0)),"--")</f>
        <v>--</v>
      </c>
      <c r="J823" s="282" t="s">
        <v>9870</v>
      </c>
      <c r="K823" s="282" t="str">
        <f t="shared" si="162"/>
        <v/>
      </c>
      <c r="L823" s="312">
        <f t="shared" ref="L823:L828" si="163">IF($A$3="ИМ",ROUND($Y823*(1-($L$6-$F$4))*(1-$F$3)*(1+$AG$2),2),ROUND($M823*(1-($L$6-$F$4))*(1-$F$3)*(1+$AG$2),2))</f>
        <v>1780.56</v>
      </c>
      <c r="M823" s="312">
        <f t="shared" ref="M823:M828" si="164">ROUND(IF($A$3="РЕГИОНЫ",AG823*$AG$3*$AG$1,IF(AI823=0,AG823*$AG$3*$AG$1,AG823*$AG$3*(1-5%)*$AG$1)),2)</f>
        <v>2697.82</v>
      </c>
      <c r="N823" s="297" t="str">
        <f>_xlfn.IFNA(VLOOKUP($E:$E,'1'!$A:$E,3,0),"")</f>
        <v/>
      </c>
      <c r="O823" s="297">
        <f>_xlfn.IFNA(VLOOKUP($E:$E,'2'!$A:$E,3,0),"")</f>
        <v>1937.9501385041553</v>
      </c>
      <c r="P823" s="297" t="str">
        <f>_xlfn.IFNA(VLOOKUP($E:$E,'3'!$A:$D,3,0),"")</f>
        <v/>
      </c>
      <c r="Q823" s="297" t="str">
        <f>_xlfn.IFNA(VLOOKUP($E:$E,'4'!$A:$F,3,0),"")</f>
        <v/>
      </c>
      <c r="R823" s="297" t="str">
        <f>_xlfn.IFNA(VLOOKUP($E:$E,'5'!$A:$F,3,0),"")</f>
        <v/>
      </c>
      <c r="S823" s="297" t="str">
        <f>_xlfn.IFNA(VLOOKUP($E:$E,'6'!$A:$F,3,0),"")</f>
        <v/>
      </c>
      <c r="T823" s="313">
        <v>1</v>
      </c>
      <c r="U823" s="313">
        <v>1</v>
      </c>
      <c r="V823" s="313">
        <v>8</v>
      </c>
      <c r="W823" s="314">
        <v>1.663</v>
      </c>
      <c r="X823" s="315">
        <v>3.5972221999999998E-3</v>
      </c>
      <c r="Y823" s="749">
        <v>2590</v>
      </c>
      <c r="Z823" s="282"/>
      <c r="AA823" s="316" t="s">
        <v>10391</v>
      </c>
      <c r="AB823" s="282" t="s">
        <v>9163</v>
      </c>
      <c r="AC823" s="317" t="s">
        <v>2104</v>
      </c>
      <c r="AD823" s="318" t="s">
        <v>526</v>
      </c>
      <c r="AE823" s="319">
        <v>0</v>
      </c>
      <c r="AF823" s="319" t="s">
        <v>11301</v>
      </c>
      <c r="AG823" s="320">
        <v>33.82</v>
      </c>
      <c r="AH823" s="321">
        <f t="shared" ref="AH823:AH828" si="165">IF($A$3="РЕГИОНЫ",ROUND($AG823*(1-($L$6-$F$4))*(1-$F$3)*(1+$AG$2)*$AG$1,2),0)</f>
        <v>0</v>
      </c>
      <c r="AI823" s="287">
        <f>_xlfn.IFNA(VLOOKUP(AD:AD,грп!B:C,2,0),0)</f>
        <v>0</v>
      </c>
      <c r="AJ823" s="607">
        <v>1</v>
      </c>
      <c r="AK823" s="672">
        <f t="shared" si="161"/>
        <v>0</v>
      </c>
      <c r="AL823" s="174"/>
    </row>
    <row r="824" spans="1:39" s="4" customFormat="1" ht="12" customHeight="1" outlineLevel="1" x14ac:dyDescent="0.35">
      <c r="A824" s="307" t="s">
        <v>10402</v>
      </c>
      <c r="B824" s="308" t="s">
        <v>6571</v>
      </c>
      <c r="C824" s="328"/>
      <c r="D824" s="310" t="s">
        <v>2819</v>
      </c>
      <c r="E824" s="322" t="s">
        <v>1724</v>
      </c>
      <c r="F824" s="293"/>
      <c r="G824" s="293"/>
      <c r="H824" s="294">
        <v>15</v>
      </c>
      <c r="I824" s="294" t="str">
        <f>IFERROR(_xlfn.IFNA(VLOOKUP($D:$D,history!$I:$Y,3,0),VLOOKUP(E:E,history!$H:$Y,4,0)),"--")</f>
        <v>--</v>
      </c>
      <c r="J824" s="282" t="s">
        <v>9870</v>
      </c>
      <c r="K824" s="282" t="str">
        <f t="shared" si="162"/>
        <v/>
      </c>
      <c r="L824" s="312">
        <f t="shared" si="163"/>
        <v>2770.35</v>
      </c>
      <c r="M824" s="312">
        <f t="shared" si="164"/>
        <v>4197.5</v>
      </c>
      <c r="N824" s="297" t="str">
        <f>_xlfn.IFNA(VLOOKUP($E:$E,'1'!$A:$E,3,0),"")</f>
        <v/>
      </c>
      <c r="O824" s="297">
        <f>_xlfn.IFNA(VLOOKUP($E:$E,'2'!$A:$E,3,0),"")</f>
        <v>2785.5955678670362</v>
      </c>
      <c r="P824" s="297" t="str">
        <f>_xlfn.IFNA(VLOOKUP($E:$E,'3'!$A:$D,3,0),"")</f>
        <v/>
      </c>
      <c r="Q824" s="297" t="str">
        <f>_xlfn.IFNA(VLOOKUP($E:$E,'4'!$A:$F,3,0),"")</f>
        <v/>
      </c>
      <c r="R824" s="297" t="str">
        <f>_xlfn.IFNA(VLOOKUP($E:$E,'5'!$A:$F,3,0),"")</f>
        <v/>
      </c>
      <c r="S824" s="297" t="str">
        <f>_xlfn.IFNA(VLOOKUP($E:$E,'6'!$A:$F,3,0),"")</f>
        <v/>
      </c>
      <c r="T824" s="313">
        <v>1</v>
      </c>
      <c r="U824" s="313">
        <v>1</v>
      </c>
      <c r="V824" s="313">
        <v>8</v>
      </c>
      <c r="W824" s="314">
        <v>2.544</v>
      </c>
      <c r="X824" s="315">
        <v>8.1547618999999998E-3</v>
      </c>
      <c r="Y824" s="749">
        <v>3990</v>
      </c>
      <c r="Z824" s="282"/>
      <c r="AA824" s="316" t="s">
        <v>10391</v>
      </c>
      <c r="AB824" s="282" t="s">
        <v>9163</v>
      </c>
      <c r="AC824" s="317" t="s">
        <v>2104</v>
      </c>
      <c r="AD824" s="318" t="s">
        <v>526</v>
      </c>
      <c r="AE824" s="319">
        <v>0</v>
      </c>
      <c r="AF824" s="319" t="s">
        <v>11301</v>
      </c>
      <c r="AG824" s="320">
        <v>52.62</v>
      </c>
      <c r="AH824" s="321">
        <f t="shared" si="165"/>
        <v>0</v>
      </c>
      <c r="AI824" s="287">
        <f>_xlfn.IFNA(VLOOKUP(AD:AD,грп!B:C,2,0),0)</f>
        <v>0</v>
      </c>
      <c r="AJ824" s="607">
        <v>12</v>
      </c>
      <c r="AK824" s="672">
        <f t="shared" si="161"/>
        <v>0</v>
      </c>
      <c r="AL824" s="174"/>
    </row>
    <row r="825" spans="1:39" s="4" customFormat="1" ht="12" customHeight="1" outlineLevel="1" x14ac:dyDescent="0.35">
      <c r="A825" s="307" t="s">
        <v>10402</v>
      </c>
      <c r="B825" s="308" t="s">
        <v>6572</v>
      </c>
      <c r="C825" s="328"/>
      <c r="D825" s="310" t="s">
        <v>2820</v>
      </c>
      <c r="E825" s="322" t="s">
        <v>1713</v>
      </c>
      <c r="F825" s="293"/>
      <c r="G825" s="293"/>
      <c r="H825" s="294"/>
      <c r="I825" s="294" t="str">
        <f>IFERROR(_xlfn.IFNA(VLOOKUP($D:$D,history!$I:$Y,3,0),VLOOKUP(E:E,history!$H:$Y,4,0)),"--")</f>
        <v>--</v>
      </c>
      <c r="J825" s="282" t="s">
        <v>5946</v>
      </c>
      <c r="K825" s="282" t="str">
        <f t="shared" si="162"/>
        <v/>
      </c>
      <c r="L825" s="312">
        <f t="shared" si="163"/>
        <v>2892.49</v>
      </c>
      <c r="M825" s="312">
        <f t="shared" si="164"/>
        <v>4382.5600000000004</v>
      </c>
      <c r="N825" s="297" t="str">
        <f>_xlfn.IFNA(VLOOKUP($E:$E,'1'!$A:$E,3,0),"")</f>
        <v/>
      </c>
      <c r="O825" s="297">
        <f>_xlfn.IFNA(VLOOKUP($E:$E,'2'!$A:$E,3,0),"")</f>
        <v>2913.0193905817177</v>
      </c>
      <c r="P825" s="297" t="str">
        <f>_xlfn.IFNA(VLOOKUP($E:$E,'3'!$A:$D,3,0),"")</f>
        <v/>
      </c>
      <c r="Q825" s="297" t="str">
        <f>_xlfn.IFNA(VLOOKUP($E:$E,'4'!$A:$F,3,0),"")</f>
        <v/>
      </c>
      <c r="R825" s="297" t="str">
        <f>_xlfn.IFNA(VLOOKUP($E:$E,'5'!$A:$F,3,0),"")</f>
        <v/>
      </c>
      <c r="S825" s="297" t="str">
        <f>_xlfn.IFNA(VLOOKUP($E:$E,'6'!$A:$F,3,0),"")</f>
        <v/>
      </c>
      <c r="T825" s="313">
        <v>1</v>
      </c>
      <c r="U825" s="313">
        <v>1</v>
      </c>
      <c r="V825" s="313">
        <v>8</v>
      </c>
      <c r="W825" s="314">
        <v>2.6379999999999999</v>
      </c>
      <c r="X825" s="315">
        <v>8.7500000000000008E-3</v>
      </c>
      <c r="Y825" s="749">
        <v>4190</v>
      </c>
      <c r="Z825" s="282"/>
      <c r="AA825" s="316" t="s">
        <v>10390</v>
      </c>
      <c r="AB825" s="282" t="s">
        <v>9163</v>
      </c>
      <c r="AC825" s="317" t="s">
        <v>2104</v>
      </c>
      <c r="AD825" s="318" t="s">
        <v>526</v>
      </c>
      <c r="AE825" s="319">
        <v>0</v>
      </c>
      <c r="AF825" s="319" t="s">
        <v>11301</v>
      </c>
      <c r="AG825" s="320">
        <v>54.94</v>
      </c>
      <c r="AH825" s="321">
        <f t="shared" si="165"/>
        <v>0</v>
      </c>
      <c r="AI825" s="287">
        <f>_xlfn.IFNA(VLOOKUP(AD:AD,грп!B:C,2,0),0)</f>
        <v>0</v>
      </c>
      <c r="AJ825" s="607">
        <v>0</v>
      </c>
      <c r="AK825" s="672">
        <f t="shared" si="161"/>
        <v>0</v>
      </c>
      <c r="AL825" s="174"/>
    </row>
    <row r="826" spans="1:39" s="4" customFormat="1" ht="12" customHeight="1" outlineLevel="1" x14ac:dyDescent="0.35">
      <c r="A826" s="307" t="s">
        <v>10402</v>
      </c>
      <c r="B826" s="308" t="s">
        <v>6573</v>
      </c>
      <c r="C826" s="328"/>
      <c r="D826" s="310" t="s">
        <v>2821</v>
      </c>
      <c r="E826" s="322" t="s">
        <v>1714</v>
      </c>
      <c r="F826" s="293"/>
      <c r="G826" s="293"/>
      <c r="H826" s="294"/>
      <c r="I826" s="294" t="str">
        <f>IFERROR(_xlfn.IFNA(VLOOKUP($D:$D,history!$I:$Y,3,0),VLOOKUP(E:E,history!$H:$Y,4,0)),"--")</f>
        <v>--</v>
      </c>
      <c r="J826" s="282" t="s">
        <v>9870</v>
      </c>
      <c r="K826" s="282" t="str">
        <f t="shared" si="162"/>
        <v/>
      </c>
      <c r="L826" s="312">
        <f t="shared" si="163"/>
        <v>3105.19</v>
      </c>
      <c r="M826" s="312">
        <f t="shared" si="164"/>
        <v>4704.83</v>
      </c>
      <c r="N826" s="297" t="str">
        <f>_xlfn.IFNA(VLOOKUP($E:$E,'1'!$A:$E,3,0),"")</f>
        <v/>
      </c>
      <c r="O826" s="297">
        <f>_xlfn.IFNA(VLOOKUP($E:$E,'2'!$A:$E,3,0),"")</f>
        <v>3156.7867036011085</v>
      </c>
      <c r="P826" s="297" t="str">
        <f>_xlfn.IFNA(VLOOKUP($E:$E,'3'!$A:$D,3,0),"")</f>
        <v/>
      </c>
      <c r="Q826" s="297" t="str">
        <f>_xlfn.IFNA(VLOOKUP($E:$E,'4'!$A:$F,3,0),"")</f>
        <v/>
      </c>
      <c r="R826" s="297" t="str">
        <f>_xlfn.IFNA(VLOOKUP($E:$E,'5'!$A:$F,3,0),"")</f>
        <v/>
      </c>
      <c r="S826" s="297" t="str">
        <f>_xlfn.IFNA(VLOOKUP($E:$E,'6'!$A:$F,3,0),"")</f>
        <v/>
      </c>
      <c r="T826" s="313">
        <v>1</v>
      </c>
      <c r="U826" s="313">
        <v>1</v>
      </c>
      <c r="V826" s="313">
        <v>8</v>
      </c>
      <c r="W826" s="314">
        <v>2.5379999999999998</v>
      </c>
      <c r="X826" s="315">
        <v>8.2632742999999998E-3</v>
      </c>
      <c r="Y826" s="749">
        <v>4490</v>
      </c>
      <c r="Z826" s="282"/>
      <c r="AA826" s="316" t="s">
        <v>10391</v>
      </c>
      <c r="AB826" s="282" t="s">
        <v>9163</v>
      </c>
      <c r="AC826" s="317" t="s">
        <v>2104</v>
      </c>
      <c r="AD826" s="318" t="s">
        <v>526</v>
      </c>
      <c r="AE826" s="319">
        <v>0</v>
      </c>
      <c r="AF826" s="319" t="s">
        <v>11301</v>
      </c>
      <c r="AG826" s="320">
        <v>58.98</v>
      </c>
      <c r="AH826" s="321">
        <f t="shared" si="165"/>
        <v>0</v>
      </c>
      <c r="AI826" s="287">
        <f>_xlfn.IFNA(VLOOKUP(AD:AD,грп!B:C,2,0),0)</f>
        <v>0</v>
      </c>
      <c r="AJ826" s="607">
        <v>1</v>
      </c>
      <c r="AK826" s="672">
        <f t="shared" si="161"/>
        <v>0</v>
      </c>
      <c r="AL826" s="174"/>
    </row>
    <row r="827" spans="1:39" s="4" customFormat="1" ht="11.45" customHeight="1" outlineLevel="1" x14ac:dyDescent="0.35">
      <c r="A827" s="307" t="s">
        <v>10402</v>
      </c>
      <c r="B827" s="308" t="s">
        <v>6574</v>
      </c>
      <c r="C827" s="309" t="s">
        <v>21</v>
      </c>
      <c r="D827" s="310" t="s">
        <v>10694</v>
      </c>
      <c r="E827" s="322" t="s">
        <v>5841</v>
      </c>
      <c r="F827" s="293"/>
      <c r="G827" s="293"/>
      <c r="H827" s="294"/>
      <c r="I827" s="294" t="str">
        <f>IFERROR(_xlfn.IFNA(VLOOKUP($D:$D,history!$I:$Y,3,0),VLOOKUP(E:E,history!$H:$Y,4,0)),"--")</f>
        <v>--</v>
      </c>
      <c r="J827" s="282" t="s">
        <v>5946</v>
      </c>
      <c r="K827" s="282" t="str">
        <f t="shared" si="162"/>
        <v/>
      </c>
      <c r="L827" s="312">
        <f t="shared" si="163"/>
        <v>2706.65</v>
      </c>
      <c r="M827" s="312">
        <f t="shared" si="164"/>
        <v>4100.9799999999996</v>
      </c>
      <c r="N827" s="297" t="str">
        <f>_xlfn.IFNA(VLOOKUP($E:$E,'1'!$A:$E,3,0),"")</f>
        <v/>
      </c>
      <c r="O827" s="297" t="str">
        <f>_xlfn.IFNA(VLOOKUP($E:$E,'2'!$A:$E,3,0),"")</f>
        <v/>
      </c>
      <c r="P827" s="297" t="str">
        <f>_xlfn.IFNA(VLOOKUP($E:$E,'3'!$A:$D,3,0),"")</f>
        <v/>
      </c>
      <c r="Q827" s="297" t="str">
        <f>_xlfn.IFNA(VLOOKUP($E:$E,'4'!$A:$F,3,0),"")</f>
        <v/>
      </c>
      <c r="R827" s="297" t="str">
        <f>_xlfn.IFNA(VLOOKUP($E:$E,'5'!$A:$F,3,0),"")</f>
        <v/>
      </c>
      <c r="S827" s="297" t="str">
        <f>_xlfn.IFNA(VLOOKUP($E:$E,'6'!$A:$F,3,0),"")</f>
        <v/>
      </c>
      <c r="T827" s="313">
        <v>1</v>
      </c>
      <c r="U827" s="313">
        <v>1</v>
      </c>
      <c r="V827" s="313">
        <v>20</v>
      </c>
      <c r="W827" s="314">
        <v>0.504</v>
      </c>
      <c r="X827" s="315">
        <v>1.1100000000000001E-3</v>
      </c>
      <c r="Y827" s="749">
        <v>3950</v>
      </c>
      <c r="Z827" s="282"/>
      <c r="AA827" s="316" t="s">
        <v>10390</v>
      </c>
      <c r="AB827" s="282" t="s">
        <v>10389</v>
      </c>
      <c r="AC827" s="317" t="s">
        <v>2104</v>
      </c>
      <c r="AD827" s="318" t="s">
        <v>526</v>
      </c>
      <c r="AE827" s="319">
        <v>0</v>
      </c>
      <c r="AF827" s="319" t="s">
        <v>11315</v>
      </c>
      <c r="AG827" s="320">
        <v>51.41</v>
      </c>
      <c r="AH827" s="321">
        <f t="shared" si="165"/>
        <v>0</v>
      </c>
      <c r="AI827" s="287">
        <f>_xlfn.IFNA(VLOOKUP(AD:AD,грп!B:C,2,0),0)</f>
        <v>0</v>
      </c>
      <c r="AJ827" s="607">
        <v>0</v>
      </c>
      <c r="AK827" s="672" t="str">
        <f t="shared" si="161"/>
        <v>new</v>
      </c>
      <c r="AL827" s="174"/>
    </row>
    <row r="828" spans="1:39" s="4" customFormat="1" ht="11.45" customHeight="1" outlineLevel="1" x14ac:dyDescent="0.35">
      <c r="A828" s="307" t="s">
        <v>10402</v>
      </c>
      <c r="B828" s="308" t="s">
        <v>6575</v>
      </c>
      <c r="C828" s="309" t="s">
        <v>21</v>
      </c>
      <c r="D828" s="310" t="s">
        <v>10695</v>
      </c>
      <c r="E828" s="322" t="s">
        <v>5842</v>
      </c>
      <c r="F828" s="293"/>
      <c r="G828" s="293"/>
      <c r="H828" s="294"/>
      <c r="I828" s="294" t="str">
        <f>IFERROR(_xlfn.IFNA(VLOOKUP($D:$D,history!$I:$Y,3,0),VLOOKUP(E:E,history!$H:$Y,4,0)),"--")</f>
        <v>--</v>
      </c>
      <c r="J828" s="282" t="s">
        <v>5946</v>
      </c>
      <c r="K828" s="282" t="str">
        <f t="shared" si="162"/>
        <v/>
      </c>
      <c r="L828" s="312">
        <f t="shared" si="163"/>
        <v>2801.41</v>
      </c>
      <c r="M828" s="312">
        <f t="shared" si="164"/>
        <v>4244.5600000000004</v>
      </c>
      <c r="N828" s="297" t="str">
        <f>_xlfn.IFNA(VLOOKUP($E:$E,'1'!$A:$E,3,0),"")</f>
        <v/>
      </c>
      <c r="O828" s="297" t="str">
        <f>_xlfn.IFNA(VLOOKUP($E:$E,'2'!$A:$E,3,0),"")</f>
        <v/>
      </c>
      <c r="P828" s="297" t="str">
        <f>_xlfn.IFNA(VLOOKUP($E:$E,'3'!$A:$D,3,0),"")</f>
        <v/>
      </c>
      <c r="Q828" s="297" t="str">
        <f>_xlfn.IFNA(VLOOKUP($E:$E,'4'!$A:$F,3,0),"")</f>
        <v/>
      </c>
      <c r="R828" s="297" t="str">
        <f>_xlfn.IFNA(VLOOKUP($E:$E,'5'!$A:$F,3,0),"")</f>
        <v/>
      </c>
      <c r="S828" s="297" t="str">
        <f>_xlfn.IFNA(VLOOKUP($E:$E,'6'!$A:$F,3,0),"")</f>
        <v/>
      </c>
      <c r="T828" s="313">
        <v>1</v>
      </c>
      <c r="U828" s="313">
        <v>1</v>
      </c>
      <c r="V828" s="313">
        <v>12</v>
      </c>
      <c r="W828" s="314">
        <v>0.85499999999999998</v>
      </c>
      <c r="X828" s="315">
        <v>1.9E-3</v>
      </c>
      <c r="Y828" s="749">
        <v>4050</v>
      </c>
      <c r="Z828" s="282"/>
      <c r="AA828" s="316" t="s">
        <v>10390</v>
      </c>
      <c r="AB828" s="282" t="s">
        <v>10389</v>
      </c>
      <c r="AC828" s="317" t="s">
        <v>2104</v>
      </c>
      <c r="AD828" s="318" t="s">
        <v>526</v>
      </c>
      <c r="AE828" s="319">
        <v>0</v>
      </c>
      <c r="AF828" s="319" t="s">
        <v>11315</v>
      </c>
      <c r="AG828" s="320">
        <v>53.21</v>
      </c>
      <c r="AH828" s="321">
        <f t="shared" si="165"/>
        <v>0</v>
      </c>
      <c r="AI828" s="287">
        <f>_xlfn.IFNA(VLOOKUP(AD:AD,грп!B:C,2,0),0)</f>
        <v>0</v>
      </c>
      <c r="AJ828" s="607">
        <v>0</v>
      </c>
      <c r="AK828" s="672" t="str">
        <f t="shared" si="161"/>
        <v>new</v>
      </c>
      <c r="AL828" s="174"/>
    </row>
    <row r="829" spans="1:39" s="6" customFormat="1" ht="12" customHeight="1" x14ac:dyDescent="0.35">
      <c r="A829" s="288"/>
      <c r="B829" s="289"/>
      <c r="C829" s="290" t="s">
        <v>555</v>
      </c>
      <c r="D829" s="291" t="s">
        <v>5666</v>
      </c>
      <c r="E829" s="292"/>
      <c r="F829" s="293"/>
      <c r="G829" s="293"/>
      <c r="H829" s="294"/>
      <c r="I829" s="294"/>
      <c r="J829" s="282" t="s">
        <v>393</v>
      </c>
      <c r="K829" s="282" t="str">
        <f t="shared" si="162"/>
        <v/>
      </c>
      <c r="L829" s="295"/>
      <c r="M829" s="296"/>
      <c r="N829" s="297"/>
      <c r="O829" s="297"/>
      <c r="P829" s="297"/>
      <c r="Q829" s="297" t="str">
        <f>_xlfn.IFNA(VLOOKUP($E:$E,'4'!$A:$F,3,0),"")</f>
        <v/>
      </c>
      <c r="R829" s="297" t="str">
        <f>_xlfn.IFNA(VLOOKUP($E:$E,'5'!$A:$F,3,0),"")</f>
        <v/>
      </c>
      <c r="S829" s="297"/>
      <c r="T829" s="298"/>
      <c r="U829" s="299"/>
      <c r="V829" s="299"/>
      <c r="W829" s="300"/>
      <c r="X829" s="301"/>
      <c r="Y829" s="749"/>
      <c r="Z829" s="282"/>
      <c r="AA829" s="280"/>
      <c r="AB829" s="280" t="s">
        <v>393</v>
      </c>
      <c r="AC829" s="302"/>
      <c r="AD829" s="303" t="s">
        <v>5666</v>
      </c>
      <c r="AE829" s="280"/>
      <c r="AF829" s="329"/>
      <c r="AG829" s="305"/>
      <c r="AH829" s="306"/>
      <c r="AI829" s="287">
        <f>_xlfn.IFNA(VLOOKUP(AD:AD,грп!B:C,2,0),0)</f>
        <v>0</v>
      </c>
      <c r="AJ829" s="607">
        <v>0</v>
      </c>
      <c r="AK829" s="672" t="str">
        <f t="shared" si="161"/>
        <v xml:space="preserve"> </v>
      </c>
      <c r="AL829" s="174"/>
      <c r="AM829" s="4"/>
    </row>
    <row r="830" spans="1:39" s="4" customFormat="1" ht="11.45" customHeight="1" outlineLevel="1" x14ac:dyDescent="0.35">
      <c r="A830" s="307" t="s">
        <v>1897</v>
      </c>
      <c r="B830" s="308" t="s">
        <v>6576</v>
      </c>
      <c r="C830" s="309" t="s">
        <v>21</v>
      </c>
      <c r="D830" s="310" t="s">
        <v>10696</v>
      </c>
      <c r="E830" s="322" t="s">
        <v>5849</v>
      </c>
      <c r="F830" s="293"/>
      <c r="G830" s="293"/>
      <c r="H830" s="294"/>
      <c r="I830" s="294" t="str">
        <f>IFERROR(_xlfn.IFNA(VLOOKUP($D:$D,history!$I:$Y,3,0),VLOOKUP(E:E,history!$H:$Y,4,0)),"--")</f>
        <v>--</v>
      </c>
      <c r="J830" s="282" t="s">
        <v>9870</v>
      </c>
      <c r="K830" s="282" t="str">
        <f t="shared" si="162"/>
        <v/>
      </c>
      <c r="L830" s="312">
        <f>IF($A$3="ИМ",ROUND($Y830*(1-($L$6-$F$4))*(1-$F$3)*(1+$AG$2),2),ROUND($M830*(1-($L$6-$F$4))*(1-$F$3)*(1+$AG$2),2))</f>
        <v>10266.4</v>
      </c>
      <c r="M830" s="312">
        <f>ROUND(IF($A$3="РЕГИОНЫ",AG830*$AG$3*$AG$1,IF(AI830=0,AG830*$AG$3*$AG$1,AG830*$AG$3*(1-5%)*$AG$1)),2)</f>
        <v>15555.15</v>
      </c>
      <c r="N830" s="297" t="str">
        <f>_xlfn.IFNA(VLOOKUP($E:$E,'1'!$A:$E,3,0),"")</f>
        <v/>
      </c>
      <c r="O830" s="297" t="str">
        <f>_xlfn.IFNA(VLOOKUP($E:$E,'2'!$A:$E,3,0),"")</f>
        <v/>
      </c>
      <c r="P830" s="297" t="str">
        <f>_xlfn.IFNA(VLOOKUP($E:$E,'3'!$A:$D,3,0),"")</f>
        <v/>
      </c>
      <c r="Q830" s="297" t="str">
        <f>_xlfn.IFNA(VLOOKUP($E:$E,'4'!$A:$F,3,0),"")</f>
        <v/>
      </c>
      <c r="R830" s="297" t="str">
        <f>_xlfn.IFNA(VLOOKUP($E:$E,'5'!$A:$F,3,0),"")</f>
        <v/>
      </c>
      <c r="S830" s="297" t="str">
        <f>_xlfn.IFNA(VLOOKUP($E:$E,'6'!$A:$F,3,0),"")</f>
        <v/>
      </c>
      <c r="T830" s="313">
        <v>1</v>
      </c>
      <c r="U830" s="313">
        <v>1</v>
      </c>
      <c r="V830" s="313">
        <v>1</v>
      </c>
      <c r="W830" s="314">
        <v>33</v>
      </c>
      <c r="X830" s="315">
        <v>5.5533333300000001E-2</v>
      </c>
      <c r="Y830" s="749">
        <v>13990</v>
      </c>
      <c r="Z830" s="282"/>
      <c r="AA830" s="316" t="s">
        <v>10391</v>
      </c>
      <c r="AB830" s="282" t="s">
        <v>10389</v>
      </c>
      <c r="AC830" s="317" t="s">
        <v>2081</v>
      </c>
      <c r="AD830" s="318" t="s">
        <v>5666</v>
      </c>
      <c r="AE830" s="319">
        <v>0</v>
      </c>
      <c r="AF830" s="319" t="s">
        <v>21</v>
      </c>
      <c r="AG830" s="320">
        <v>195</v>
      </c>
      <c r="AH830" s="321">
        <f>IF($A$3="РЕГИОНЫ",ROUND($AG830*(1-($L$6-$F$4))*(1-$F$3)*(1+$AG$2)*$AG$1,2),0)</f>
        <v>0</v>
      </c>
      <c r="AI830" s="287">
        <f>_xlfn.IFNA(VLOOKUP(AD:AD,грп!B:C,2,0),0)</f>
        <v>0</v>
      </c>
      <c r="AJ830" s="607">
        <v>0</v>
      </c>
      <c r="AK830" s="672" t="str">
        <f t="shared" si="161"/>
        <v>new</v>
      </c>
      <c r="AL830" s="174"/>
    </row>
    <row r="831" spans="1:39" s="6" customFormat="1" ht="12" customHeight="1" x14ac:dyDescent="0.35">
      <c r="A831" s="288"/>
      <c r="B831" s="289"/>
      <c r="C831" s="290" t="s">
        <v>555</v>
      </c>
      <c r="D831" s="291" t="s">
        <v>5614</v>
      </c>
      <c r="E831" s="292"/>
      <c r="F831" s="293"/>
      <c r="G831" s="293"/>
      <c r="H831" s="294"/>
      <c r="I831" s="294"/>
      <c r="J831" s="282" t="s">
        <v>393</v>
      </c>
      <c r="K831" s="282" t="str">
        <f t="shared" si="162"/>
        <v/>
      </c>
      <c r="L831" s="295"/>
      <c r="M831" s="296"/>
      <c r="N831" s="297"/>
      <c r="O831" s="297"/>
      <c r="P831" s="297"/>
      <c r="Q831" s="297" t="str">
        <f>_xlfn.IFNA(VLOOKUP($E:$E,'4'!$A:$F,3,0),"")</f>
        <v/>
      </c>
      <c r="R831" s="297" t="str">
        <f>_xlfn.IFNA(VLOOKUP($E:$E,'5'!$A:$F,3,0),"")</f>
        <v/>
      </c>
      <c r="S831" s="297"/>
      <c r="T831" s="298"/>
      <c r="U831" s="299"/>
      <c r="V831" s="299"/>
      <c r="W831" s="300"/>
      <c r="X831" s="301"/>
      <c r="Y831" s="749"/>
      <c r="Z831" s="282"/>
      <c r="AA831" s="316"/>
      <c r="AB831" s="280" t="s">
        <v>393</v>
      </c>
      <c r="AC831" s="302"/>
      <c r="AD831" s="303" t="s">
        <v>5614</v>
      </c>
      <c r="AE831" s="280"/>
      <c r="AF831" s="329"/>
      <c r="AG831" s="305"/>
      <c r="AH831" s="306"/>
      <c r="AI831" s="287">
        <f>_xlfn.IFNA(VLOOKUP(AD:AD,грп!B:C,2,0),0)</f>
        <v>0</v>
      </c>
      <c r="AJ831" s="607">
        <v>0</v>
      </c>
      <c r="AK831" s="672" t="str">
        <f t="shared" si="161"/>
        <v xml:space="preserve"> </v>
      </c>
      <c r="AL831" s="174"/>
      <c r="AM831" s="4"/>
    </row>
    <row r="832" spans="1:39" s="4" customFormat="1" ht="11.45" customHeight="1" outlineLevel="1" x14ac:dyDescent="0.35">
      <c r="A832" s="307" t="s">
        <v>10402</v>
      </c>
      <c r="B832" s="308" t="s">
        <v>6577</v>
      </c>
      <c r="C832" s="309" t="s">
        <v>21</v>
      </c>
      <c r="D832" s="310" t="s">
        <v>10697</v>
      </c>
      <c r="E832" s="322" t="s">
        <v>5610</v>
      </c>
      <c r="F832" s="293"/>
      <c r="G832" s="293"/>
      <c r="H832" s="294"/>
      <c r="I832" s="294" t="str">
        <f>IFERROR(_xlfn.IFNA(VLOOKUP($D:$D,history!$I:$Y,3,0),VLOOKUP(E:E,history!$H:$Y,4,0)),"--")</f>
        <v>--</v>
      </c>
      <c r="J832" s="282" t="s">
        <v>5946</v>
      </c>
      <c r="K832" s="282" t="str">
        <f t="shared" si="162"/>
        <v/>
      </c>
      <c r="L832" s="312">
        <f>IF($A$3="ИМ",ROUND($Y832*(1-($L$6-$F$4))*(1-$F$3)*(1+$AG$2),2),ROUND($M832*(1-($L$6-$F$4))*(1-$F$3)*(1+$AG$2),2))</f>
        <v>1801.09</v>
      </c>
      <c r="M832" s="312">
        <f>ROUND(IF($A$3="РЕГИОНЫ",AG832*$AG$3*$AG$1,IF(AI832=0,AG832*$AG$3*$AG$1,AG832*$AG$3*(1-5%)*$AG$1)),2)</f>
        <v>2728.93</v>
      </c>
      <c r="N832" s="297" t="str">
        <f>_xlfn.IFNA(VLOOKUP($E:$E,'1'!$A:$E,3,0),"")</f>
        <v/>
      </c>
      <c r="O832" s="297" t="str">
        <f>_xlfn.IFNA(VLOOKUP($E:$E,'2'!$A:$E,3,0),"")</f>
        <v/>
      </c>
      <c r="P832" s="297" t="str">
        <f>_xlfn.IFNA(VLOOKUP($E:$E,'3'!$A:$D,3,0),"")</f>
        <v/>
      </c>
      <c r="Q832" s="297" t="str">
        <f>_xlfn.IFNA(VLOOKUP($E:$E,'4'!$A:$F,3,0),"")</f>
        <v/>
      </c>
      <c r="R832" s="297" t="str">
        <f>_xlfn.IFNA(VLOOKUP($E:$E,'5'!$A:$F,3,0),"")</f>
        <v/>
      </c>
      <c r="S832" s="297" t="str">
        <f>_xlfn.IFNA(VLOOKUP($E:$E,'6'!$A:$F,3,0),"")</f>
        <v/>
      </c>
      <c r="T832" s="313">
        <v>1</v>
      </c>
      <c r="U832" s="313">
        <v>1</v>
      </c>
      <c r="V832" s="313">
        <v>6</v>
      </c>
      <c r="W832" s="314">
        <v>1.1599999999999999</v>
      </c>
      <c r="X832" s="315">
        <v>1.0630000000000001E-2</v>
      </c>
      <c r="Y832" s="749">
        <v>2590</v>
      </c>
      <c r="Z832" s="282"/>
      <c r="AA832" s="316" t="s">
        <v>10390</v>
      </c>
      <c r="AB832" s="282" t="s">
        <v>10389</v>
      </c>
      <c r="AC832" s="317" t="s">
        <v>2104</v>
      </c>
      <c r="AD832" s="318" t="s">
        <v>5614</v>
      </c>
      <c r="AE832" s="319">
        <v>0</v>
      </c>
      <c r="AF832" s="319" t="s">
        <v>11315</v>
      </c>
      <c r="AG832" s="320">
        <v>34.21</v>
      </c>
      <c r="AH832" s="321">
        <f>IF($A$3="РЕГИОНЫ",ROUND($AG832*(1-($L$6-$F$4))*(1-$F$3)*(1+$AG$2)*$AG$1,2),0)</f>
        <v>0</v>
      </c>
      <c r="AI832" s="287">
        <f>_xlfn.IFNA(VLOOKUP(AD:AD,грп!B:C,2,0),0)</f>
        <v>0</v>
      </c>
      <c r="AJ832" s="607">
        <v>0</v>
      </c>
      <c r="AK832" s="672" t="str">
        <f t="shared" si="161"/>
        <v>new</v>
      </c>
      <c r="AL832" s="174"/>
    </row>
    <row r="833" spans="1:38" s="4" customFormat="1" ht="11.45" customHeight="1" outlineLevel="1" x14ac:dyDescent="0.35">
      <c r="A833" s="307" t="s">
        <v>10402</v>
      </c>
      <c r="B833" s="308" t="s">
        <v>6578</v>
      </c>
      <c r="C833" s="309" t="s">
        <v>21</v>
      </c>
      <c r="D833" s="310" t="s">
        <v>10698</v>
      </c>
      <c r="E833" s="322" t="s">
        <v>5611</v>
      </c>
      <c r="F833" s="293"/>
      <c r="G833" s="293"/>
      <c r="H833" s="294"/>
      <c r="I833" s="294" t="str">
        <f>IFERROR(_xlfn.IFNA(VLOOKUP($D:$D,history!$I:$Y,3,0),VLOOKUP(E:E,history!$H:$Y,4,0)),"--")</f>
        <v>--</v>
      </c>
      <c r="J833" s="282" t="s">
        <v>5946</v>
      </c>
      <c r="K833" s="282" t="str">
        <f t="shared" si="162"/>
        <v/>
      </c>
      <c r="L833" s="312">
        <f>IF($A$3="ИМ",ROUND($Y833*(1-($L$6-$F$4))*(1-$F$3)*(1+$AG$2),2),ROUND($M833*(1-($L$6-$F$4))*(1-$F$3)*(1+$AG$2),2))</f>
        <v>2164.89</v>
      </c>
      <c r="M833" s="312">
        <f>ROUND(IF($A$3="РЕГИОНЫ",AG833*$AG$3*$AG$1,IF(AI833=0,AG833*$AG$3*$AG$1,AG833*$AG$3*(1-5%)*$AG$1)),2)</f>
        <v>3280.14</v>
      </c>
      <c r="N833" s="297" t="str">
        <f>_xlfn.IFNA(VLOOKUP($E:$E,'1'!$A:$E,3,0),"")</f>
        <v/>
      </c>
      <c r="O833" s="297" t="str">
        <f>_xlfn.IFNA(VLOOKUP($E:$E,'2'!$A:$E,3,0),"")</f>
        <v/>
      </c>
      <c r="P833" s="297" t="str">
        <f>_xlfn.IFNA(VLOOKUP($E:$E,'3'!$A:$D,3,0),"")</f>
        <v/>
      </c>
      <c r="Q833" s="297" t="str">
        <f>_xlfn.IFNA(VLOOKUP($E:$E,'4'!$A:$F,3,0),"")</f>
        <v/>
      </c>
      <c r="R833" s="297" t="str">
        <f>_xlfn.IFNA(VLOOKUP($E:$E,'5'!$A:$F,3,0),"")</f>
        <v/>
      </c>
      <c r="S833" s="297" t="str">
        <f>_xlfn.IFNA(VLOOKUP($E:$E,'6'!$A:$F,3,0),"")</f>
        <v/>
      </c>
      <c r="T833" s="313">
        <v>1</v>
      </c>
      <c r="U833" s="313">
        <v>1</v>
      </c>
      <c r="V833" s="313">
        <v>6</v>
      </c>
      <c r="W833" s="314">
        <v>1.43</v>
      </c>
      <c r="X833" s="315">
        <v>5.62E-3</v>
      </c>
      <c r="Y833" s="749">
        <v>3150</v>
      </c>
      <c r="Z833" s="282"/>
      <c r="AA833" s="316" t="s">
        <v>10390</v>
      </c>
      <c r="AB833" s="282" t="s">
        <v>10389</v>
      </c>
      <c r="AC833" s="317" t="s">
        <v>2104</v>
      </c>
      <c r="AD833" s="318" t="s">
        <v>5614</v>
      </c>
      <c r="AE833" s="319">
        <v>0</v>
      </c>
      <c r="AF833" s="319" t="s">
        <v>11315</v>
      </c>
      <c r="AG833" s="320">
        <v>41.12</v>
      </c>
      <c r="AH833" s="321">
        <f>IF($A$3="РЕГИОНЫ",ROUND($AG833*(1-($L$6-$F$4))*(1-$F$3)*(1+$AG$2)*$AG$1,2),0)</f>
        <v>0</v>
      </c>
      <c r="AI833" s="287">
        <f>_xlfn.IFNA(VLOOKUP(AD:AD,грп!B:C,2,0),0)</f>
        <v>0</v>
      </c>
      <c r="AJ833" s="607">
        <v>0</v>
      </c>
      <c r="AK833" s="672" t="str">
        <f t="shared" si="161"/>
        <v>new</v>
      </c>
      <c r="AL833" s="174"/>
    </row>
    <row r="834" spans="1:38" s="4" customFormat="1" ht="20.100000000000001" customHeight="1" x14ac:dyDescent="0.35">
      <c r="A834" s="283"/>
      <c r="B834" s="349"/>
      <c r="C834" s="350"/>
      <c r="D834" s="284" t="s">
        <v>734</v>
      </c>
      <c r="E834" s="351"/>
      <c r="F834" s="293"/>
      <c r="G834" s="293"/>
      <c r="H834" s="294"/>
      <c r="I834" s="352"/>
      <c r="J834" s="353" t="s">
        <v>393</v>
      </c>
      <c r="K834" s="353" t="s">
        <v>393</v>
      </c>
      <c r="L834" s="354"/>
      <c r="M834" s="354"/>
      <c r="N834" s="355"/>
      <c r="O834" s="355"/>
      <c r="P834" s="355"/>
      <c r="Q834" s="355"/>
      <c r="R834" s="355"/>
      <c r="S834" s="355"/>
      <c r="T834" s="356"/>
      <c r="U834" s="354"/>
      <c r="V834" s="354"/>
      <c r="W834" s="364"/>
      <c r="X834" s="358" t="s">
        <v>393</v>
      </c>
      <c r="Y834" s="750"/>
      <c r="Z834" s="359"/>
      <c r="AA834" s="360"/>
      <c r="AB834" s="360" t="s">
        <v>393</v>
      </c>
      <c r="AC834" s="361"/>
      <c r="AD834" s="362"/>
      <c r="AE834" s="360" t="s">
        <v>393</v>
      </c>
      <c r="AF834" s="360"/>
      <c r="AG834" s="305"/>
      <c r="AH834" s="306"/>
      <c r="AI834" s="287">
        <f>_xlfn.IFNA(VLOOKUP(AD:AD,грп!B:C,2,0),0)</f>
        <v>0</v>
      </c>
      <c r="AJ834" s="607">
        <v>0</v>
      </c>
      <c r="AK834" s="672">
        <f t="shared" si="161"/>
        <v>0</v>
      </c>
      <c r="AL834" s="174"/>
    </row>
    <row r="835" spans="1:38" s="4" customFormat="1" ht="11.45" customHeight="1" x14ac:dyDescent="0.35">
      <c r="A835" s="288"/>
      <c r="B835" s="289"/>
      <c r="C835" s="290" t="s">
        <v>555</v>
      </c>
      <c r="D835" s="291" t="s">
        <v>1737</v>
      </c>
      <c r="E835" s="292"/>
      <c r="F835" s="293"/>
      <c r="G835" s="293"/>
      <c r="H835" s="294"/>
      <c r="I835" s="294"/>
      <c r="J835" s="282" t="s">
        <v>393</v>
      </c>
      <c r="K835" s="282" t="str">
        <f t="shared" ref="K835:K866" si="166" xml:space="preserve">
IF(OR($E835="",$A$3&lt;&gt;"МОСКВА"),"",
IF(AND($AJ835&gt;=1,$AJ835&lt;20),"*",
IF(AND($AJ835&gt;=20,$AJ835&lt;100),"**",
IF(($AJ835&gt;=100),"***","--"))))</f>
        <v/>
      </c>
      <c r="L835" s="295"/>
      <c r="M835" s="296"/>
      <c r="N835" s="297"/>
      <c r="O835" s="297"/>
      <c r="P835" s="297"/>
      <c r="Q835" s="297" t="str">
        <f>_xlfn.IFNA(VLOOKUP($E:$E,'4'!$A:$F,3,0),"")</f>
        <v/>
      </c>
      <c r="R835" s="297" t="str">
        <f>_xlfn.IFNA(VLOOKUP($E:$E,'5'!$A:$F,3,0),"")</f>
        <v/>
      </c>
      <c r="S835" s="297"/>
      <c r="T835" s="298"/>
      <c r="U835" s="280"/>
      <c r="V835" s="280"/>
      <c r="W835" s="300"/>
      <c r="X835" s="301"/>
      <c r="Y835" s="749"/>
      <c r="Z835" s="282"/>
      <c r="AA835" s="280"/>
      <c r="AB835" s="280" t="s">
        <v>393</v>
      </c>
      <c r="AC835" s="302"/>
      <c r="AD835" s="303" t="s">
        <v>1737</v>
      </c>
      <c r="AE835" s="280"/>
      <c r="AF835" s="329"/>
      <c r="AG835" s="305"/>
      <c r="AH835" s="306"/>
      <c r="AI835" s="287">
        <f>_xlfn.IFNA(VLOOKUP(AD:AD,грп!B:C,2,0),0)</f>
        <v>1</v>
      </c>
      <c r="AJ835" s="607">
        <v>0</v>
      </c>
      <c r="AK835" s="672" t="str">
        <f t="shared" si="161"/>
        <v xml:space="preserve"> </v>
      </c>
      <c r="AL835" s="174"/>
    </row>
    <row r="836" spans="1:38" s="4" customFormat="1" ht="12" customHeight="1" outlineLevel="1" x14ac:dyDescent="0.35">
      <c r="A836" s="307" t="s">
        <v>10402</v>
      </c>
      <c r="B836" s="308" t="s">
        <v>6579</v>
      </c>
      <c r="C836" s="309"/>
      <c r="D836" s="310" t="s">
        <v>10699</v>
      </c>
      <c r="E836" s="322" t="s">
        <v>3688</v>
      </c>
      <c r="F836" s="293"/>
      <c r="G836" s="293"/>
      <c r="H836" s="294"/>
      <c r="I836" s="294" t="str">
        <f>IFERROR(_xlfn.IFNA(VLOOKUP($D:$D,history!$I:$Y,3,0),VLOOKUP(E:E,history!$H:$Y,4,0)),"--")</f>
        <v>--</v>
      </c>
      <c r="J836" s="282" t="s">
        <v>9868</v>
      </c>
      <c r="K836" s="282" t="str">
        <f t="shared" si="166"/>
        <v/>
      </c>
      <c r="L836" s="312">
        <f t="shared" ref="L836:L843" si="167">IF($A$3="ИМ",ROUND($Y836*(1-($L$6-$F$4))*(1-$F$3)*(1+$AG$2),2),ROUND($M836*(1-($L$6-$F$4))*(1-$F$3)*(1+$AG$2),2))</f>
        <v>20480.97</v>
      </c>
      <c r="M836" s="312">
        <f t="shared" ref="M836:M843" si="168">ROUND(IF($A$3="РЕГИОНЫ",AG836*$AG$3*$AG$1,IF(AI836=0,AG836*$AG$3*$AG$1,AG836*$AG$3*(1-5%)*$AG$1)),2)</f>
        <v>31031.77</v>
      </c>
      <c r="N836" s="297" t="str">
        <f>_xlfn.IFNA(VLOOKUP($E:$E,'1'!$A:$E,3,0),"")</f>
        <v/>
      </c>
      <c r="O836" s="297">
        <f>_xlfn.IFNA(VLOOKUP($E:$E,'2'!$A:$E,3,0),"")</f>
        <v>18825.484764542936</v>
      </c>
      <c r="P836" s="297" t="str">
        <f>_xlfn.IFNA(VLOOKUP($E:$E,'3'!$A:$D,3,0),"")</f>
        <v/>
      </c>
      <c r="Q836" s="297" t="str">
        <f>_xlfn.IFNA(VLOOKUP($E:$E,'4'!$A:$F,3,0),"")</f>
        <v/>
      </c>
      <c r="R836" s="297" t="str">
        <f>_xlfn.IFNA(VLOOKUP($E:$E,'5'!$A:$F,3,0),"")</f>
        <v/>
      </c>
      <c r="S836" s="297" t="str">
        <f>_xlfn.IFNA(VLOOKUP($E:$E,'6'!$A:$F,3,0),"")</f>
        <v/>
      </c>
      <c r="T836" s="313">
        <v>1</v>
      </c>
      <c r="U836" s="313">
        <v>1</v>
      </c>
      <c r="V836" s="313">
        <v>1</v>
      </c>
      <c r="W836" s="314">
        <v>42</v>
      </c>
      <c r="X836" s="315">
        <v>0.11715384619999999</v>
      </c>
      <c r="Y836" s="749">
        <v>27950</v>
      </c>
      <c r="Z836" s="282"/>
      <c r="AA836" s="316" t="s">
        <v>10391</v>
      </c>
      <c r="AB836" s="282" t="s">
        <v>9163</v>
      </c>
      <c r="AC836" s="317" t="s">
        <v>2105</v>
      </c>
      <c r="AD836" s="318" t="s">
        <v>1737</v>
      </c>
      <c r="AE836" s="319">
        <v>0</v>
      </c>
      <c r="AF836" s="319" t="s">
        <v>11327</v>
      </c>
      <c r="AG836" s="320">
        <v>409.49</v>
      </c>
      <c r="AH836" s="321">
        <f t="shared" ref="AH836:AH852" si="169">IF($A$3="РЕГИОНЫ",ROUND($AG836*(1-($L$6-$F$4))*(1-$F$3)*(1+$AG$2)*$AG$1,2),0)</f>
        <v>0</v>
      </c>
      <c r="AI836" s="287">
        <f>_xlfn.IFNA(VLOOKUP(AD:AD,грп!B:C,2,0),0)</f>
        <v>1</v>
      </c>
      <c r="AJ836" s="607">
        <v>0</v>
      </c>
      <c r="AK836" s="672">
        <f t="shared" si="161"/>
        <v>0</v>
      </c>
      <c r="AL836" s="174"/>
    </row>
    <row r="837" spans="1:38" s="4" customFormat="1" ht="12" customHeight="1" outlineLevel="1" x14ac:dyDescent="0.35">
      <c r="A837" s="307" t="s">
        <v>10402</v>
      </c>
      <c r="B837" s="308" t="s">
        <v>6580</v>
      </c>
      <c r="C837" s="309"/>
      <c r="D837" s="310" t="s">
        <v>10700</v>
      </c>
      <c r="E837" s="322" t="s">
        <v>3689</v>
      </c>
      <c r="F837" s="293"/>
      <c r="G837" s="293"/>
      <c r="H837" s="294"/>
      <c r="I837" s="294" t="str">
        <f>IFERROR(_xlfn.IFNA(VLOOKUP($D:$D,history!$I:$Y,3,0),VLOOKUP(E:E,history!$H:$Y,4,0)),"--")</f>
        <v>--</v>
      </c>
      <c r="J837" s="282" t="s">
        <v>9868</v>
      </c>
      <c r="K837" s="282" t="str">
        <f t="shared" si="166"/>
        <v/>
      </c>
      <c r="L837" s="312">
        <f t="shared" si="167"/>
        <v>25508.06</v>
      </c>
      <c r="M837" s="312">
        <f t="shared" si="168"/>
        <v>38648.57</v>
      </c>
      <c r="N837" s="297" t="str">
        <f>_xlfn.IFNA(VLOOKUP($E:$E,'1'!$A:$E,3,0),"")</f>
        <v/>
      </c>
      <c r="O837" s="297">
        <f>_xlfn.IFNA(VLOOKUP($E:$E,'2'!$A:$E,3,0),"")</f>
        <v>22149.58448753463</v>
      </c>
      <c r="P837" s="297" t="str">
        <f>_xlfn.IFNA(VLOOKUP($E:$E,'3'!$A:$D,3,0),"")</f>
        <v/>
      </c>
      <c r="Q837" s="297" t="str">
        <f>_xlfn.IFNA(VLOOKUP($E:$E,'4'!$A:$F,3,0),"")</f>
        <v/>
      </c>
      <c r="R837" s="297" t="str">
        <f>_xlfn.IFNA(VLOOKUP($E:$E,'5'!$A:$F,3,0),"")</f>
        <v/>
      </c>
      <c r="S837" s="297" t="str">
        <f>_xlfn.IFNA(VLOOKUP($E:$E,'6'!$A:$F,3,0),"")</f>
        <v/>
      </c>
      <c r="T837" s="313">
        <v>1</v>
      </c>
      <c r="U837" s="313">
        <v>1</v>
      </c>
      <c r="V837" s="313">
        <v>1</v>
      </c>
      <c r="W837" s="314">
        <v>45.7</v>
      </c>
      <c r="X837" s="315">
        <v>0.1170992366</v>
      </c>
      <c r="Y837" s="749">
        <v>34790</v>
      </c>
      <c r="Z837" s="282"/>
      <c r="AA837" s="316" t="s">
        <v>10391</v>
      </c>
      <c r="AB837" s="282" t="s">
        <v>9163</v>
      </c>
      <c r="AC837" s="317" t="s">
        <v>2105</v>
      </c>
      <c r="AD837" s="318" t="s">
        <v>1737</v>
      </c>
      <c r="AE837" s="319">
        <v>0</v>
      </c>
      <c r="AF837" s="319" t="s">
        <v>11327</v>
      </c>
      <c r="AG837" s="320">
        <v>510</v>
      </c>
      <c r="AH837" s="321">
        <f t="shared" si="169"/>
        <v>0</v>
      </c>
      <c r="AI837" s="287">
        <f>_xlfn.IFNA(VLOOKUP(AD:AD,грп!B:C,2,0),0)</f>
        <v>1</v>
      </c>
      <c r="AJ837" s="607">
        <v>1</v>
      </c>
      <c r="AK837" s="672">
        <f t="shared" si="161"/>
        <v>0</v>
      </c>
      <c r="AL837" s="174"/>
    </row>
    <row r="838" spans="1:38" s="4" customFormat="1" ht="12" customHeight="1" outlineLevel="1" x14ac:dyDescent="0.35">
      <c r="A838" s="307" t="s">
        <v>10402</v>
      </c>
      <c r="B838" s="308" t="s">
        <v>6581</v>
      </c>
      <c r="C838" s="309"/>
      <c r="D838" s="310" t="s">
        <v>10701</v>
      </c>
      <c r="E838" s="322" t="s">
        <v>3690</v>
      </c>
      <c r="F838" s="293"/>
      <c r="G838" s="293"/>
      <c r="H838" s="294"/>
      <c r="I838" s="294" t="str">
        <f>IFERROR(_xlfn.IFNA(VLOOKUP($D:$D,history!$I:$Y,3,0),VLOOKUP(E:E,history!$H:$Y,4,0)),"--")</f>
        <v>--</v>
      </c>
      <c r="J838" s="282" t="s">
        <v>9869</v>
      </c>
      <c r="K838" s="282" t="str">
        <f t="shared" si="166"/>
        <v/>
      </c>
      <c r="L838" s="312">
        <f t="shared" si="167"/>
        <v>41416.58</v>
      </c>
      <c r="M838" s="312">
        <f t="shared" si="168"/>
        <v>62752.39</v>
      </c>
      <c r="N838" s="297" t="str">
        <f>_xlfn.IFNA(VLOOKUP($E:$E,'1'!$A:$E,3,0),"")</f>
        <v/>
      </c>
      <c r="O838" s="297">
        <f>_xlfn.IFNA(VLOOKUP($E:$E,'2'!$A:$E,3,0),"")</f>
        <v>36554.016620498616</v>
      </c>
      <c r="P838" s="297" t="str">
        <f>_xlfn.IFNA(VLOOKUP($E:$E,'3'!$A:$D,3,0),"")</f>
        <v/>
      </c>
      <c r="Q838" s="297" t="str">
        <f>_xlfn.IFNA(VLOOKUP($E:$E,'4'!$A:$F,3,0),"")</f>
        <v/>
      </c>
      <c r="R838" s="297" t="str">
        <f>_xlfn.IFNA(VLOOKUP($E:$E,'5'!$A:$F,3,0),"")</f>
        <v/>
      </c>
      <c r="S838" s="297" t="str">
        <f>_xlfn.IFNA(VLOOKUP($E:$E,'6'!$A:$F,3,0),"")</f>
        <v/>
      </c>
      <c r="T838" s="313">
        <v>1</v>
      </c>
      <c r="U838" s="313">
        <v>1</v>
      </c>
      <c r="V838" s="313">
        <v>1</v>
      </c>
      <c r="W838" s="314">
        <v>74.7</v>
      </c>
      <c r="X838" s="315">
        <v>0.2226229508</v>
      </c>
      <c r="Y838" s="749">
        <v>56490</v>
      </c>
      <c r="Z838" s="282"/>
      <c r="AA838" s="316" t="s">
        <v>10391</v>
      </c>
      <c r="AB838" s="282" t="s">
        <v>9163</v>
      </c>
      <c r="AC838" s="317" t="s">
        <v>2105</v>
      </c>
      <c r="AD838" s="318" t="s">
        <v>1737</v>
      </c>
      <c r="AE838" s="319">
        <v>0</v>
      </c>
      <c r="AF838" s="319" t="s">
        <v>11327</v>
      </c>
      <c r="AG838" s="320">
        <v>828.07</v>
      </c>
      <c r="AH838" s="321">
        <f t="shared" si="169"/>
        <v>0</v>
      </c>
      <c r="AI838" s="287">
        <f>_xlfn.IFNA(VLOOKUP(AD:AD,грп!B:C,2,0),0)</f>
        <v>1</v>
      </c>
      <c r="AJ838" s="607">
        <v>0</v>
      </c>
      <c r="AK838" s="672">
        <f t="shared" si="161"/>
        <v>0</v>
      </c>
      <c r="AL838" s="174"/>
    </row>
    <row r="839" spans="1:38" s="4" customFormat="1" ht="12" customHeight="1" outlineLevel="1" x14ac:dyDescent="0.35">
      <c r="A839" s="307" t="s">
        <v>10402</v>
      </c>
      <c r="B839" s="308" t="s">
        <v>6582</v>
      </c>
      <c r="C839" s="309"/>
      <c r="D839" s="310" t="s">
        <v>10702</v>
      </c>
      <c r="E839" s="322" t="s">
        <v>3691</v>
      </c>
      <c r="F839" s="293"/>
      <c r="G839" s="293"/>
      <c r="H839" s="294"/>
      <c r="I839" s="294" t="str">
        <f>IFERROR(_xlfn.IFNA(VLOOKUP($D:$D,history!$I:$Y,3,0),VLOOKUP(E:E,history!$H:$Y,4,0)),"--")</f>
        <v>--</v>
      </c>
      <c r="J839" s="282" t="s">
        <v>9869</v>
      </c>
      <c r="K839" s="282" t="str">
        <f t="shared" si="166"/>
        <v/>
      </c>
      <c r="L839" s="312">
        <f t="shared" si="167"/>
        <v>50352.9</v>
      </c>
      <c r="M839" s="312">
        <f t="shared" si="168"/>
        <v>76292.27</v>
      </c>
      <c r="N839" s="297" t="str">
        <f>_xlfn.IFNA(VLOOKUP($E:$E,'1'!$A:$E,3,0),"")</f>
        <v/>
      </c>
      <c r="O839" s="297">
        <f>_xlfn.IFNA(VLOOKUP($E:$E,'2'!$A:$E,3,0),"")</f>
        <v>43202.216066481997</v>
      </c>
      <c r="P839" s="297" t="str">
        <f>_xlfn.IFNA(VLOOKUP($E:$E,'3'!$A:$D,3,0),"")</f>
        <v/>
      </c>
      <c r="Q839" s="297" t="str">
        <f>_xlfn.IFNA(VLOOKUP($E:$E,'4'!$A:$F,3,0),"")</f>
        <v/>
      </c>
      <c r="R839" s="297" t="str">
        <f>_xlfn.IFNA(VLOOKUP($E:$E,'5'!$A:$F,3,0),"")</f>
        <v/>
      </c>
      <c r="S839" s="297" t="str">
        <f>_xlfn.IFNA(VLOOKUP($E:$E,'6'!$A:$F,3,0),"")</f>
        <v/>
      </c>
      <c r="T839" s="313">
        <v>1</v>
      </c>
      <c r="U839" s="313">
        <v>1</v>
      </c>
      <c r="V839" s="313">
        <v>1</v>
      </c>
      <c r="W839" s="314">
        <v>84.2</v>
      </c>
      <c r="X839" s="315">
        <v>0.2226229508</v>
      </c>
      <c r="Y839" s="749">
        <v>68690</v>
      </c>
      <c r="Z839" s="282"/>
      <c r="AA839" s="316" t="s">
        <v>10391</v>
      </c>
      <c r="AB839" s="282" t="s">
        <v>9163</v>
      </c>
      <c r="AC839" s="317" t="s">
        <v>2105</v>
      </c>
      <c r="AD839" s="318" t="s">
        <v>1737</v>
      </c>
      <c r="AE839" s="319">
        <v>0</v>
      </c>
      <c r="AF839" s="319" t="s">
        <v>11327</v>
      </c>
      <c r="AG839" s="320">
        <v>1006.74</v>
      </c>
      <c r="AH839" s="321">
        <f t="shared" si="169"/>
        <v>0</v>
      </c>
      <c r="AI839" s="287">
        <f>_xlfn.IFNA(VLOOKUP(AD:AD,грп!B:C,2,0),0)</f>
        <v>1</v>
      </c>
      <c r="AJ839" s="607">
        <v>1</v>
      </c>
      <c r="AK839" s="672">
        <f t="shared" si="161"/>
        <v>0</v>
      </c>
      <c r="AL839" s="174"/>
    </row>
    <row r="840" spans="1:38" s="4" customFormat="1" ht="12" customHeight="1" outlineLevel="1" x14ac:dyDescent="0.35">
      <c r="A840" s="307" t="s">
        <v>10402</v>
      </c>
      <c r="B840" s="308" t="s">
        <v>6583</v>
      </c>
      <c r="C840" s="309"/>
      <c r="D840" s="310" t="s">
        <v>10703</v>
      </c>
      <c r="E840" s="322" t="s">
        <v>3692</v>
      </c>
      <c r="F840" s="293"/>
      <c r="G840" s="293"/>
      <c r="H840" s="294"/>
      <c r="I840" s="294" t="str">
        <f>IFERROR(_xlfn.IFNA(VLOOKUP($D:$D,history!$I:$Y,3,0),VLOOKUP(E:E,history!$H:$Y,4,0)),"--")</f>
        <v>--</v>
      </c>
      <c r="J840" s="282" t="s">
        <v>9868</v>
      </c>
      <c r="K840" s="282" t="str">
        <f t="shared" si="166"/>
        <v/>
      </c>
      <c r="L840" s="312">
        <f t="shared" si="167"/>
        <v>56304.78</v>
      </c>
      <c r="M840" s="312">
        <f t="shared" si="168"/>
        <v>85310.27</v>
      </c>
      <c r="N840" s="297" t="str">
        <f>_xlfn.IFNA(VLOOKUP($E:$E,'1'!$A:$E,3,0),"")</f>
        <v/>
      </c>
      <c r="O840" s="297">
        <f>_xlfn.IFNA(VLOOKUP($E:$E,'2'!$A:$E,3,0),"")</f>
        <v>48742.382271468152</v>
      </c>
      <c r="P840" s="297" t="str">
        <f>_xlfn.IFNA(VLOOKUP($E:$E,'3'!$A:$D,3,0),"")</f>
        <v/>
      </c>
      <c r="Q840" s="297" t="str">
        <f>_xlfn.IFNA(VLOOKUP($E:$E,'4'!$A:$F,3,0),"")</f>
        <v/>
      </c>
      <c r="R840" s="297" t="str">
        <f>_xlfn.IFNA(VLOOKUP($E:$E,'5'!$A:$F,3,0),"")</f>
        <v/>
      </c>
      <c r="S840" s="297" t="str">
        <f>_xlfn.IFNA(VLOOKUP($E:$E,'6'!$A:$F,3,0),"")</f>
        <v/>
      </c>
      <c r="T840" s="313">
        <v>1</v>
      </c>
      <c r="U840" s="313">
        <v>1</v>
      </c>
      <c r="V840" s="313">
        <v>1</v>
      </c>
      <c r="W840" s="314">
        <v>90.2</v>
      </c>
      <c r="X840" s="315">
        <v>0.21870000000000001</v>
      </c>
      <c r="Y840" s="749">
        <v>76790</v>
      </c>
      <c r="Z840" s="282"/>
      <c r="AA840" s="316" t="s">
        <v>10391</v>
      </c>
      <c r="AB840" s="282" t="s">
        <v>9163</v>
      </c>
      <c r="AC840" s="317" t="s">
        <v>2105</v>
      </c>
      <c r="AD840" s="318" t="s">
        <v>1737</v>
      </c>
      <c r="AE840" s="319">
        <v>0</v>
      </c>
      <c r="AF840" s="319" t="s">
        <v>11327</v>
      </c>
      <c r="AG840" s="320">
        <v>1125.74</v>
      </c>
      <c r="AH840" s="321">
        <f t="shared" si="169"/>
        <v>0</v>
      </c>
      <c r="AI840" s="287">
        <f>_xlfn.IFNA(VLOOKUP(AD:AD,грп!B:C,2,0),0)</f>
        <v>1</v>
      </c>
      <c r="AJ840" s="607">
        <v>1</v>
      </c>
      <c r="AK840" s="672">
        <f t="shared" si="161"/>
        <v>0</v>
      </c>
      <c r="AL840" s="174"/>
    </row>
    <row r="841" spans="1:38" s="4" customFormat="1" ht="12" customHeight="1" outlineLevel="1" x14ac:dyDescent="0.35">
      <c r="A841" s="307" t="s">
        <v>10402</v>
      </c>
      <c r="B841" s="308" t="s">
        <v>6584</v>
      </c>
      <c r="C841" s="309"/>
      <c r="D841" s="310" t="s">
        <v>10083</v>
      </c>
      <c r="E841" s="322" t="s">
        <v>4301</v>
      </c>
      <c r="F841" s="293"/>
      <c r="G841" s="293"/>
      <c r="H841" s="294"/>
      <c r="I841" s="294" t="str">
        <f>IFERROR(_xlfn.IFNA(VLOOKUP($D:$D,history!$I:$Y,3,0),VLOOKUP(E:E,history!$H:$Y,4,0)),"--")</f>
        <v>--</v>
      </c>
      <c r="J841" s="282" t="s">
        <v>5946</v>
      </c>
      <c r="K841" s="282" t="str">
        <f t="shared" si="166"/>
        <v/>
      </c>
      <c r="L841" s="312">
        <f t="shared" si="167"/>
        <v>54569.23</v>
      </c>
      <c r="M841" s="312">
        <f t="shared" si="168"/>
        <v>82680.649999999994</v>
      </c>
      <c r="N841" s="297" t="str">
        <f>_xlfn.IFNA(VLOOKUP($E:$E,'1'!$A:$E,3,0),"")</f>
        <v/>
      </c>
      <c r="O841" s="297" t="str">
        <f>_xlfn.IFNA(VLOOKUP($E:$E,'2'!$A:$E,3,0),"")</f>
        <v/>
      </c>
      <c r="P841" s="297" t="str">
        <f>_xlfn.IFNA(VLOOKUP($E:$E,'3'!$A:$D,3,0),"")</f>
        <v/>
      </c>
      <c r="Q841" s="297" t="str">
        <f>_xlfn.IFNA(VLOOKUP($E:$E,'4'!$A:$F,3,0),"")</f>
        <v/>
      </c>
      <c r="R841" s="297" t="str">
        <f>_xlfn.IFNA(VLOOKUP($E:$E,'5'!$A:$F,3,0),"")</f>
        <v/>
      </c>
      <c r="S841" s="297" t="str">
        <f>_xlfn.IFNA(VLOOKUP($E:$E,'6'!$A:$F,3,0),"")</f>
        <v/>
      </c>
      <c r="T841" s="313">
        <v>1</v>
      </c>
      <c r="U841" s="313">
        <v>1</v>
      </c>
      <c r="V841" s="313">
        <v>1</v>
      </c>
      <c r="W841" s="314">
        <v>84.1</v>
      </c>
      <c r="X841" s="315">
        <v>0.23066666669999999</v>
      </c>
      <c r="Y841" s="749">
        <v>74450</v>
      </c>
      <c r="Z841" s="282"/>
      <c r="AA841" s="316" t="s">
        <v>393</v>
      </c>
      <c r="AB841" s="282" t="s">
        <v>9884</v>
      </c>
      <c r="AC841" s="317" t="s">
        <v>2105</v>
      </c>
      <c r="AD841" s="318" t="s">
        <v>1737</v>
      </c>
      <c r="AE841" s="319">
        <v>0</v>
      </c>
      <c r="AF841" s="319" t="s">
        <v>11273</v>
      </c>
      <c r="AG841" s="320">
        <v>1091.04</v>
      </c>
      <c r="AH841" s="321">
        <f t="shared" si="169"/>
        <v>0</v>
      </c>
      <c r="AI841" s="287">
        <f>_xlfn.IFNA(VLOOKUP(AD:AD,грп!B:C,2,0),0)</f>
        <v>1</v>
      </c>
      <c r="AJ841" s="607">
        <v>0</v>
      </c>
      <c r="AK841" s="672">
        <f t="shared" si="161"/>
        <v>0</v>
      </c>
      <c r="AL841" s="174"/>
    </row>
    <row r="842" spans="1:38" s="4" customFormat="1" ht="12" customHeight="1" outlineLevel="1" x14ac:dyDescent="0.35">
      <c r="A842" s="307" t="s">
        <v>10402</v>
      </c>
      <c r="B842" s="559"/>
      <c r="C842" s="309"/>
      <c r="D842" s="310" t="s">
        <v>10704</v>
      </c>
      <c r="E842" s="322" t="s">
        <v>10050</v>
      </c>
      <c r="F842" s="293"/>
      <c r="G842" s="293"/>
      <c r="H842" s="294"/>
      <c r="I842" s="294" t="str">
        <f>IFERROR(_xlfn.IFNA(VLOOKUP($D:$D,history!$I:$Y,3,0),VLOOKUP(E:E,history!$H:$Y,4,0)),"--")</f>
        <v>--</v>
      </c>
      <c r="J842" s="282" t="s">
        <v>5946</v>
      </c>
      <c r="K842" s="282" t="str">
        <f t="shared" si="166"/>
        <v/>
      </c>
      <c r="L842" s="312">
        <f t="shared" si="167"/>
        <v>37552.86</v>
      </c>
      <c r="M842" s="312">
        <f t="shared" si="168"/>
        <v>56898.27</v>
      </c>
      <c r="N842" s="297" t="str">
        <f>_xlfn.IFNA(VLOOKUP($E:$E,'1'!$A:$E,3,0),"")</f>
        <v/>
      </c>
      <c r="O842" s="297" t="str">
        <f>_xlfn.IFNA(VLOOKUP($E:$E,'2'!$A:$E,3,0),"")</f>
        <v/>
      </c>
      <c r="P842" s="297" t="str">
        <f>_xlfn.IFNA(VLOOKUP($E:$E,'3'!$A:$D,3,0),"")</f>
        <v/>
      </c>
      <c r="Q842" s="297" t="str">
        <f>_xlfn.IFNA(VLOOKUP($E:$E,'4'!$A:$F,3,0),"")</f>
        <v/>
      </c>
      <c r="R842" s="297" t="str">
        <f>_xlfn.IFNA(VLOOKUP($E:$E,'5'!$A:$F,3,0),"")</f>
        <v/>
      </c>
      <c r="S842" s="297" t="str">
        <f>_xlfn.IFNA(VLOOKUP($E:$E,'6'!$A:$F,3,0),"")</f>
        <v/>
      </c>
      <c r="T842" s="313">
        <v>1</v>
      </c>
      <c r="U842" s="313">
        <v>1</v>
      </c>
      <c r="V842" s="313">
        <v>1</v>
      </c>
      <c r="W842" s="314">
        <v>82</v>
      </c>
      <c r="X842" s="315">
        <v>0.21945000000000001</v>
      </c>
      <c r="Y842" s="749">
        <v>49450</v>
      </c>
      <c r="Z842" s="282"/>
      <c r="AA842" s="316" t="s">
        <v>393</v>
      </c>
      <c r="AB842" s="282" t="s">
        <v>9885</v>
      </c>
      <c r="AC842" s="317" t="s">
        <v>2105</v>
      </c>
      <c r="AD842" s="318" t="s">
        <v>1737</v>
      </c>
      <c r="AE842" s="319">
        <v>0</v>
      </c>
      <c r="AF842" s="319" t="s">
        <v>11327</v>
      </c>
      <c r="AG842" s="320">
        <v>750.82</v>
      </c>
      <c r="AH842" s="321">
        <f t="shared" si="169"/>
        <v>0</v>
      </c>
      <c r="AI842" s="287">
        <f>_xlfn.IFNA(VLOOKUP(AD:AD,грп!B:C,2,0),0)</f>
        <v>1</v>
      </c>
      <c r="AJ842" s="607">
        <v>0</v>
      </c>
      <c r="AK842" s="672">
        <f t="shared" si="161"/>
        <v>0</v>
      </c>
      <c r="AL842" s="174"/>
    </row>
    <row r="843" spans="1:38" s="4" customFormat="1" ht="12" customHeight="1" outlineLevel="1" x14ac:dyDescent="0.35">
      <c r="A843" s="307" t="s">
        <v>10402</v>
      </c>
      <c r="B843" s="308" t="s">
        <v>6585</v>
      </c>
      <c r="C843" s="309"/>
      <c r="D843" s="310" t="s">
        <v>10705</v>
      </c>
      <c r="E843" s="322" t="s">
        <v>5011</v>
      </c>
      <c r="F843" s="293"/>
      <c r="G843" s="293"/>
      <c r="H843" s="294"/>
      <c r="I843" s="294" t="str">
        <f>IFERROR(_xlfn.IFNA(VLOOKUP($D:$D,history!$I:$Y,3,0),VLOOKUP(E:E,history!$H:$Y,4,0)),"--")</f>
        <v>--</v>
      </c>
      <c r="J843" s="282" t="s">
        <v>9868</v>
      </c>
      <c r="K843" s="282" t="str">
        <f t="shared" si="166"/>
        <v/>
      </c>
      <c r="L843" s="312">
        <f t="shared" si="167"/>
        <v>73487.7</v>
      </c>
      <c r="M843" s="312">
        <f t="shared" si="168"/>
        <v>111345</v>
      </c>
      <c r="N843" s="297" t="str">
        <f>_xlfn.IFNA(VLOOKUP($E:$E,'1'!$A:$E,3,0),"")</f>
        <v/>
      </c>
      <c r="O843" s="297">
        <f>_xlfn.IFNA(VLOOKUP($E:$E,'2'!$A:$E,3,0),"")</f>
        <v>63146.814404432138</v>
      </c>
      <c r="P843" s="297" t="str">
        <f>_xlfn.IFNA(VLOOKUP($E:$E,'3'!$A:$D,3,0),"")</f>
        <v/>
      </c>
      <c r="Q843" s="297" t="str">
        <f>_xlfn.IFNA(VLOOKUP($E:$E,'4'!$A:$F,3,0),"")</f>
        <v/>
      </c>
      <c r="R843" s="297" t="str">
        <f>_xlfn.IFNA(VLOOKUP($E:$E,'5'!$A:$F,3,0),"")</f>
        <v/>
      </c>
      <c r="S843" s="297" t="str">
        <f>_xlfn.IFNA(VLOOKUP($E:$E,'6'!$A:$F,3,0),"")</f>
        <v/>
      </c>
      <c r="T843" s="313">
        <v>1</v>
      </c>
      <c r="U843" s="313">
        <v>1</v>
      </c>
      <c r="V843" s="313">
        <v>1</v>
      </c>
      <c r="W843" s="314">
        <v>97.6</v>
      </c>
      <c r="X843" s="315">
        <v>0.21875</v>
      </c>
      <c r="Y843" s="749">
        <v>100250</v>
      </c>
      <c r="Z843" s="282"/>
      <c r="AA843" s="316" t="s">
        <v>10391</v>
      </c>
      <c r="AB843" s="282" t="s">
        <v>9163</v>
      </c>
      <c r="AC843" s="317" t="s">
        <v>2105</v>
      </c>
      <c r="AD843" s="318" t="s">
        <v>1737</v>
      </c>
      <c r="AE843" s="319">
        <v>0</v>
      </c>
      <c r="AF843" s="319" t="s">
        <v>11273</v>
      </c>
      <c r="AG843" s="320">
        <v>1469.29</v>
      </c>
      <c r="AH843" s="321">
        <f t="shared" si="169"/>
        <v>0</v>
      </c>
      <c r="AI843" s="287">
        <f>_xlfn.IFNA(VLOOKUP(AD:AD,грп!B:C,2,0),0)</f>
        <v>1</v>
      </c>
      <c r="AJ843" s="607">
        <v>1</v>
      </c>
      <c r="AK843" s="672">
        <f t="shared" si="161"/>
        <v>0</v>
      </c>
      <c r="AL843" s="174"/>
    </row>
    <row r="844" spans="1:38" s="4" customFormat="1" ht="11.45" customHeight="1" outlineLevel="1" x14ac:dyDescent="0.35">
      <c r="A844" s="307" t="s">
        <v>10402</v>
      </c>
      <c r="B844" s="308" t="s">
        <v>6586</v>
      </c>
      <c r="C844" s="325" t="s">
        <v>1916</v>
      </c>
      <c r="D844" s="310" t="s">
        <v>10706</v>
      </c>
      <c r="E844" s="322" t="s">
        <v>5852</v>
      </c>
      <c r="F844" s="293"/>
      <c r="G844" s="293"/>
      <c r="H844" s="294"/>
      <c r="I844" s="294" t="str">
        <f>IFERROR(_xlfn.IFNA(VLOOKUP($D:$D,history!$I:$Y,3,0),VLOOKUP(E:E,history!$H:$Y,4,0)),"--")</f>
        <v>--</v>
      </c>
      <c r="J844" s="282" t="s">
        <v>5946</v>
      </c>
      <c r="K844" s="282" t="str">
        <f t="shared" si="166"/>
        <v/>
      </c>
      <c r="L844" s="326">
        <f>M844</f>
        <v>13245.75</v>
      </c>
      <c r="M844" s="326">
        <v>13245.75</v>
      </c>
      <c r="N844" s="297" t="str">
        <f>_xlfn.IFNA(VLOOKUP($E:$E,'1'!$A:$E,3,0),"")</f>
        <v/>
      </c>
      <c r="O844" s="297" t="str">
        <f>_xlfn.IFNA(VLOOKUP($E:$E,'2'!$A:$E,3,0),"")</f>
        <v/>
      </c>
      <c r="P844" s="297" t="str">
        <f>_xlfn.IFNA(VLOOKUP($E:$E,'3'!$A:$D,3,0),"")</f>
        <v/>
      </c>
      <c r="Q844" s="297" t="str">
        <f>_xlfn.IFNA(VLOOKUP($E:$E,'4'!$A:$F,3,0),"")</f>
        <v/>
      </c>
      <c r="R844" s="297" t="str">
        <f>_xlfn.IFNA(VLOOKUP($E:$E,'5'!$A:$F,3,0),"")</f>
        <v/>
      </c>
      <c r="S844" s="297" t="str">
        <f>_xlfn.IFNA(VLOOKUP($E:$E,'6'!$A:$F,3,0),"")</f>
        <v/>
      </c>
      <c r="T844" s="313">
        <v>1</v>
      </c>
      <c r="U844" s="313">
        <v>1</v>
      </c>
      <c r="V844" s="313">
        <v>1</v>
      </c>
      <c r="W844" s="314">
        <v>47</v>
      </c>
      <c r="X844" s="315">
        <v>0.12144000000000001</v>
      </c>
      <c r="Y844" s="749">
        <v>18550</v>
      </c>
      <c r="Z844" s="282"/>
      <c r="AA844" s="316" t="s">
        <v>393</v>
      </c>
      <c r="AB844" s="282" t="s">
        <v>9885</v>
      </c>
      <c r="AC844" s="317" t="s">
        <v>2105</v>
      </c>
      <c r="AD844" s="318" t="s">
        <v>1737</v>
      </c>
      <c r="AE844" s="319">
        <v>0</v>
      </c>
      <c r="AF844" s="319" t="s">
        <v>11327</v>
      </c>
      <c r="AG844" s="320">
        <v>390.26</v>
      </c>
      <c r="AH844" s="321">
        <f t="shared" si="169"/>
        <v>0</v>
      </c>
      <c r="AI844" s="287">
        <f>_xlfn.IFNA(VLOOKUP(AD:AD,грп!B:C,2,0),0)</f>
        <v>1</v>
      </c>
      <c r="AJ844" s="607">
        <v>0</v>
      </c>
      <c r="AK844" s="672" t="str">
        <f t="shared" si="161"/>
        <v>спеццена</v>
      </c>
      <c r="AL844" s="174"/>
    </row>
    <row r="845" spans="1:38" s="4" customFormat="1" ht="12" customHeight="1" outlineLevel="1" x14ac:dyDescent="0.35">
      <c r="A845" s="307" t="s">
        <v>339</v>
      </c>
      <c r="B845" s="308" t="s">
        <v>6587</v>
      </c>
      <c r="C845" s="309"/>
      <c r="D845" s="310" t="s">
        <v>10707</v>
      </c>
      <c r="E845" s="322" t="s">
        <v>3697</v>
      </c>
      <c r="F845" s="293"/>
      <c r="G845" s="293"/>
      <c r="H845" s="294">
        <v>2</v>
      </c>
      <c r="I845" s="294" t="str">
        <f>IFERROR(_xlfn.IFNA(VLOOKUP($D:$D,history!$I:$Y,3,0),VLOOKUP(E:E,history!$H:$Y,4,0)),"--")</f>
        <v>--</v>
      </c>
      <c r="J845" s="282" t="s">
        <v>9868</v>
      </c>
      <c r="K845" s="282" t="str">
        <f t="shared" si="166"/>
        <v/>
      </c>
      <c r="L845" s="312">
        <f>IF($A$3="ИМ",ROUND($Y845*(1-($L$6-$F$4))*(1-$F$3)*(1+$AG$2),2),ROUND($M845*(1-($L$6-$F$4))*(1-$F$3)*(1+$AG$2),2))</f>
        <v>19108.53</v>
      </c>
      <c r="M845" s="312">
        <f>ROUND(IF($A$3="РЕГИОНЫ",AG845*$AG$3*$AG$1,IF(AI845=0,AG845*$AG$3*$AG$1,AG845*$AG$3*(1-5%)*$AG$1)),2)</f>
        <v>28952.32</v>
      </c>
      <c r="N845" s="297" t="str">
        <f>_xlfn.IFNA(VLOOKUP($E:$E,'1'!$A:$E,3,0),"")</f>
        <v/>
      </c>
      <c r="O845" s="297">
        <f>_xlfn.IFNA(VLOOKUP($E:$E,'2'!$A:$E,3,0),"")</f>
        <v>16609.418282548479</v>
      </c>
      <c r="P845" s="297" t="str">
        <f>_xlfn.IFNA(VLOOKUP($E:$E,'3'!$A:$D,3,0),"")</f>
        <v/>
      </c>
      <c r="Q845" s="297" t="str">
        <f>_xlfn.IFNA(VLOOKUP($E:$E,'4'!$A:$F,3,0),"")</f>
        <v/>
      </c>
      <c r="R845" s="297" t="str">
        <f>_xlfn.IFNA(VLOOKUP($E:$E,'5'!$A:$F,3,0),"")</f>
        <v/>
      </c>
      <c r="S845" s="297" t="str">
        <f>_xlfn.IFNA(VLOOKUP($E:$E,'6'!$A:$F,3,0),"")</f>
        <v/>
      </c>
      <c r="T845" s="313">
        <v>1</v>
      </c>
      <c r="U845" s="313">
        <v>1</v>
      </c>
      <c r="V845" s="313">
        <v>1</v>
      </c>
      <c r="W845" s="314">
        <v>37.5</v>
      </c>
      <c r="X845" s="315">
        <v>0.11600000000000001</v>
      </c>
      <c r="Y845" s="749">
        <v>26090</v>
      </c>
      <c r="Z845" s="282"/>
      <c r="AA845" s="316" t="s">
        <v>10395</v>
      </c>
      <c r="AB845" s="282" t="s">
        <v>9163</v>
      </c>
      <c r="AC845" s="317" t="s">
        <v>2105</v>
      </c>
      <c r="AD845" s="318" t="s">
        <v>1737</v>
      </c>
      <c r="AE845" s="319">
        <v>0</v>
      </c>
      <c r="AF845" s="319" t="s">
        <v>11327</v>
      </c>
      <c r="AG845" s="320">
        <v>382.05</v>
      </c>
      <c r="AH845" s="321">
        <f t="shared" si="169"/>
        <v>0</v>
      </c>
      <c r="AI845" s="287">
        <f>_xlfn.IFNA(VLOOKUP(AD:AD,грп!B:C,2,0),0)</f>
        <v>1</v>
      </c>
      <c r="AJ845" s="607">
        <v>3</v>
      </c>
      <c r="AK845" s="672">
        <f t="shared" si="161"/>
        <v>0</v>
      </c>
      <c r="AL845" s="174"/>
    </row>
    <row r="846" spans="1:38" s="4" customFormat="1" ht="12" customHeight="1" outlineLevel="1" x14ac:dyDescent="0.35">
      <c r="A846" s="307" t="s">
        <v>339</v>
      </c>
      <c r="B846" s="308" t="s">
        <v>6588</v>
      </c>
      <c r="C846" s="309"/>
      <c r="D846" s="310" t="s">
        <v>10708</v>
      </c>
      <c r="E846" s="322" t="s">
        <v>3698</v>
      </c>
      <c r="F846" s="293"/>
      <c r="G846" s="293"/>
      <c r="H846" s="294">
        <v>3</v>
      </c>
      <c r="I846" s="294" t="str">
        <f>IFERROR(_xlfn.IFNA(VLOOKUP($D:$D,history!$I:$Y,3,0),VLOOKUP(E:E,history!$H:$Y,4,0)),"--")</f>
        <v>--</v>
      </c>
      <c r="J846" s="282" t="s">
        <v>9868</v>
      </c>
      <c r="K846" s="282" t="str">
        <f t="shared" si="166"/>
        <v/>
      </c>
      <c r="L846" s="312">
        <f>IF($A$3="ИМ",ROUND($Y846*(1-($L$6-$F$4))*(1-$F$3)*(1+$AG$2),2),ROUND($M846*(1-($L$6-$F$4))*(1-$F$3)*(1+$AG$2),2))</f>
        <v>23623.96</v>
      </c>
      <c r="M846" s="312">
        <f>ROUND(IF($A$3="РЕГИОНЫ",AG846*$AG$3*$AG$1,IF(AI846=0,AG846*$AG$3*$AG$1,AG846*$AG$3*(1-5%)*$AG$1)),2)</f>
        <v>35793.879999999997</v>
      </c>
      <c r="N846" s="297" t="str">
        <f>_xlfn.IFNA(VLOOKUP($E:$E,'1'!$A:$E,3,0),"")</f>
        <v/>
      </c>
      <c r="O846" s="297">
        <f>_xlfn.IFNA(VLOOKUP($E:$E,'2'!$A:$E,3,0),"")</f>
        <v>19933.518005540169</v>
      </c>
      <c r="P846" s="297" t="str">
        <f>_xlfn.IFNA(VLOOKUP($E:$E,'3'!$A:$D,3,0),"")</f>
        <v/>
      </c>
      <c r="Q846" s="297" t="str">
        <f>_xlfn.IFNA(VLOOKUP($E:$E,'4'!$A:$F,3,0),"")</f>
        <v/>
      </c>
      <c r="R846" s="297" t="str">
        <f>_xlfn.IFNA(VLOOKUP($E:$E,'5'!$A:$F,3,0),"")</f>
        <v/>
      </c>
      <c r="S846" s="297" t="str">
        <f>_xlfn.IFNA(VLOOKUP($E:$E,'6'!$A:$F,3,0),"")</f>
        <v/>
      </c>
      <c r="T846" s="313">
        <v>1</v>
      </c>
      <c r="U846" s="313">
        <v>1</v>
      </c>
      <c r="V846" s="313">
        <v>1</v>
      </c>
      <c r="W846" s="314">
        <v>41.9</v>
      </c>
      <c r="X846" s="315">
        <v>0.11600000000000001</v>
      </c>
      <c r="Y846" s="749">
        <v>32250</v>
      </c>
      <c r="Z846" s="282"/>
      <c r="AA846" s="316" t="s">
        <v>10391</v>
      </c>
      <c r="AB846" s="282" t="s">
        <v>9163</v>
      </c>
      <c r="AC846" s="317" t="s">
        <v>2105</v>
      </c>
      <c r="AD846" s="318" t="s">
        <v>1737</v>
      </c>
      <c r="AE846" s="319">
        <v>0</v>
      </c>
      <c r="AF846" s="319" t="s">
        <v>11327</v>
      </c>
      <c r="AG846" s="320">
        <v>472.33</v>
      </c>
      <c r="AH846" s="321">
        <f t="shared" si="169"/>
        <v>0</v>
      </c>
      <c r="AI846" s="287">
        <f>_xlfn.IFNA(VLOOKUP(AD:AD,грп!B:C,2,0),0)</f>
        <v>1</v>
      </c>
      <c r="AJ846" s="607">
        <v>10</v>
      </c>
      <c r="AK846" s="672">
        <f t="shared" si="161"/>
        <v>0</v>
      </c>
      <c r="AL846" s="174"/>
    </row>
    <row r="847" spans="1:38" s="4" customFormat="1" ht="12" customHeight="1" outlineLevel="1" x14ac:dyDescent="0.35">
      <c r="A847" s="307" t="s">
        <v>339</v>
      </c>
      <c r="B847" s="308" t="s">
        <v>6589</v>
      </c>
      <c r="C847" s="309"/>
      <c r="D847" s="310" t="s">
        <v>10709</v>
      </c>
      <c r="E847" s="322" t="s">
        <v>3699</v>
      </c>
      <c r="F847" s="293"/>
      <c r="G847" s="293"/>
      <c r="H847" s="294">
        <v>2</v>
      </c>
      <c r="I847" s="294" t="str">
        <f>IFERROR(_xlfn.IFNA(VLOOKUP($D:$D,history!$I:$Y,3,0),VLOOKUP(E:E,history!$H:$Y,4,0)),"--")</f>
        <v>--</v>
      </c>
      <c r="J847" s="282" t="s">
        <v>9869</v>
      </c>
      <c r="K847" s="282" t="str">
        <f t="shared" si="166"/>
        <v/>
      </c>
      <c r="L847" s="312">
        <f>IF($A$3="ИМ",ROUND($Y847*(1-($L$6-$F$4))*(1-$F$3)*(1+$AG$2),2),ROUND($M847*(1-($L$6-$F$4))*(1-$F$3)*(1+$AG$2),2))</f>
        <v>37770.43</v>
      </c>
      <c r="M847" s="312">
        <f>ROUND(IF($A$3="РЕГИОНЫ",AG847*$AG$3*$AG$1,IF(AI847=0,AG847*$AG$3*$AG$1,AG847*$AG$3*(1-5%)*$AG$1)),2)</f>
        <v>57227.92</v>
      </c>
      <c r="N847" s="297" t="str">
        <f>_xlfn.IFNA(VLOOKUP($E:$E,'1'!$A:$E,3,0),"")</f>
        <v/>
      </c>
      <c r="O847" s="297">
        <f>_xlfn.IFNA(VLOOKUP($E:$E,'2'!$A:$E,3,0),"")</f>
        <v>33229.916897506926</v>
      </c>
      <c r="P847" s="297" t="str">
        <f>_xlfn.IFNA(VLOOKUP($E:$E,'3'!$A:$D,3,0),"")</f>
        <v/>
      </c>
      <c r="Q847" s="297" t="str">
        <f>_xlfn.IFNA(VLOOKUP($E:$E,'4'!$A:$F,3,0),"")</f>
        <v/>
      </c>
      <c r="R847" s="297" t="str">
        <f>_xlfn.IFNA(VLOOKUP($E:$E,'5'!$A:$F,3,0),"")</f>
        <v/>
      </c>
      <c r="S847" s="297" t="str">
        <f>_xlfn.IFNA(VLOOKUP($E:$E,'6'!$A:$F,3,0),"")</f>
        <v/>
      </c>
      <c r="T847" s="313">
        <v>1</v>
      </c>
      <c r="U847" s="313">
        <v>1</v>
      </c>
      <c r="V847" s="313">
        <v>1</v>
      </c>
      <c r="W847" s="314">
        <v>65.599999999999994</v>
      </c>
      <c r="X847" s="315">
        <v>0.20261904759999999</v>
      </c>
      <c r="Y847" s="749">
        <v>51550</v>
      </c>
      <c r="Z847" s="282"/>
      <c r="AA847" s="316" t="s">
        <v>10395</v>
      </c>
      <c r="AB847" s="282" t="s">
        <v>9163</v>
      </c>
      <c r="AC847" s="317" t="s">
        <v>2105</v>
      </c>
      <c r="AD847" s="318" t="s">
        <v>1737</v>
      </c>
      <c r="AE847" s="319">
        <v>0</v>
      </c>
      <c r="AF847" s="319" t="s">
        <v>11327</v>
      </c>
      <c r="AG847" s="320">
        <v>755.17</v>
      </c>
      <c r="AH847" s="321">
        <f t="shared" si="169"/>
        <v>0</v>
      </c>
      <c r="AI847" s="287">
        <f>_xlfn.IFNA(VLOOKUP(AD:AD,грп!B:C,2,0),0)</f>
        <v>1</v>
      </c>
      <c r="AJ847" s="607">
        <v>5</v>
      </c>
      <c r="AK847" s="672">
        <f t="shared" si="161"/>
        <v>0</v>
      </c>
      <c r="AL847" s="174"/>
    </row>
    <row r="848" spans="1:38" s="4" customFormat="1" ht="12" customHeight="1" outlineLevel="1" x14ac:dyDescent="0.35">
      <c r="A848" s="307" t="s">
        <v>339</v>
      </c>
      <c r="B848" s="308" t="s">
        <v>6590</v>
      </c>
      <c r="C848" s="309"/>
      <c r="D848" s="310" t="s">
        <v>10710</v>
      </c>
      <c r="E848" s="322" t="s">
        <v>3700</v>
      </c>
      <c r="F848" s="293"/>
      <c r="G848" s="293"/>
      <c r="H848" s="294"/>
      <c r="I848" s="294" t="str">
        <f>IFERROR(_xlfn.IFNA(VLOOKUP($D:$D,history!$I:$Y,3,0),VLOOKUP(E:E,history!$H:$Y,4,0)),"--")</f>
        <v>--</v>
      </c>
      <c r="J848" s="282" t="s">
        <v>9869</v>
      </c>
      <c r="K848" s="282" t="str">
        <f t="shared" si="166"/>
        <v/>
      </c>
      <c r="L848" s="312">
        <f>IF($A$3="ИМ",ROUND($Y848*(1-($L$6-$F$4))*(1-$F$3)*(1+$AG$2),2),ROUND($M848*(1-($L$6-$F$4))*(1-$F$3)*(1+$AG$2),2))</f>
        <v>41998.76</v>
      </c>
      <c r="M848" s="312">
        <f>ROUND(IF($A$3="РЕГИОНЫ",AG848*$AG$3*$AG$1,IF(AI848=0,AG848*$AG$3*$AG$1,AG848*$AG$3*(1-5%)*$AG$1)),2)</f>
        <v>63634.48</v>
      </c>
      <c r="N848" s="297" t="str">
        <f>_xlfn.IFNA(VLOOKUP($E:$E,'1'!$A:$E,3,0),"")</f>
        <v/>
      </c>
      <c r="O848" s="297">
        <f>_xlfn.IFNA(VLOOKUP($E:$E,'2'!$A:$E,3,0),"")</f>
        <v>38770.083102493074</v>
      </c>
      <c r="P848" s="297" t="str">
        <f>_xlfn.IFNA(VLOOKUP($E:$E,'3'!$A:$D,3,0),"")</f>
        <v/>
      </c>
      <c r="Q848" s="297" t="str">
        <f>_xlfn.IFNA(VLOOKUP($E:$E,'4'!$A:$F,3,0),"")</f>
        <v/>
      </c>
      <c r="R848" s="297" t="str">
        <f>_xlfn.IFNA(VLOOKUP($E:$E,'5'!$A:$F,3,0),"")</f>
        <v/>
      </c>
      <c r="S848" s="297" t="str">
        <f>_xlfn.IFNA(VLOOKUP($E:$E,'6'!$A:$F,3,0),"")</f>
        <v/>
      </c>
      <c r="T848" s="313">
        <v>1</v>
      </c>
      <c r="U848" s="313">
        <v>1</v>
      </c>
      <c r="V848" s="313">
        <v>1</v>
      </c>
      <c r="W848" s="314">
        <v>72.900000000000006</v>
      </c>
      <c r="X848" s="315">
        <v>0.20269230769999999</v>
      </c>
      <c r="Y848" s="749">
        <v>57290</v>
      </c>
      <c r="Z848" s="282"/>
      <c r="AA848" s="316" t="s">
        <v>10395</v>
      </c>
      <c r="AB848" s="282" t="s">
        <v>9163</v>
      </c>
      <c r="AC848" s="317" t="s">
        <v>2105</v>
      </c>
      <c r="AD848" s="318" t="s">
        <v>1737</v>
      </c>
      <c r="AE848" s="319">
        <v>0</v>
      </c>
      <c r="AF848" s="319" t="s">
        <v>11327</v>
      </c>
      <c r="AG848" s="320">
        <v>839.71</v>
      </c>
      <c r="AH848" s="321">
        <f t="shared" si="169"/>
        <v>0</v>
      </c>
      <c r="AI848" s="287">
        <f>_xlfn.IFNA(VLOOKUP(AD:AD,грп!B:C,2,0),0)</f>
        <v>1</v>
      </c>
      <c r="AJ848" s="607">
        <v>3</v>
      </c>
      <c r="AK848" s="672">
        <f t="shared" si="161"/>
        <v>0</v>
      </c>
      <c r="AL848" s="174"/>
    </row>
    <row r="849" spans="1:38" s="4" customFormat="1" ht="12" customHeight="1" outlineLevel="1" x14ac:dyDescent="0.35">
      <c r="A849" s="307" t="s">
        <v>339</v>
      </c>
      <c r="B849" s="308" t="s">
        <v>6591</v>
      </c>
      <c r="C849" s="309"/>
      <c r="D849" s="310" t="s">
        <v>10711</v>
      </c>
      <c r="E849" s="322" t="s">
        <v>3701</v>
      </c>
      <c r="F849" s="293"/>
      <c r="G849" s="293"/>
      <c r="H849" s="294">
        <v>1</v>
      </c>
      <c r="I849" s="294" t="str">
        <f>IFERROR(_xlfn.IFNA(VLOOKUP($D:$D,history!$I:$Y,3,0),VLOOKUP(E:E,history!$H:$Y,4,0)),"--")</f>
        <v>--</v>
      </c>
      <c r="J849" s="282" t="s">
        <v>9869</v>
      </c>
      <c r="K849" s="282" t="str">
        <f t="shared" si="166"/>
        <v/>
      </c>
      <c r="L849" s="312">
        <f>IF($A$3="ИМ",ROUND($Y849*(1-($L$6-$F$4))*(1-$F$3)*(1+$AG$2),2),ROUND($M849*(1-($L$6-$F$4))*(1-$F$3)*(1+$AG$2),2))</f>
        <v>46847.29</v>
      </c>
      <c r="M849" s="312">
        <f>ROUND(IF($A$3="РЕГИОНЫ",AG849*$AG$3*$AG$1,IF(AI849=0,AG849*$AG$3*$AG$1,AG849*$AG$3*(1-5%)*$AG$1)),2)</f>
        <v>70980.740000000005</v>
      </c>
      <c r="N849" s="297" t="str">
        <f>_xlfn.IFNA(VLOOKUP($E:$E,'1'!$A:$E,3,0),"")</f>
        <v/>
      </c>
      <c r="O849" s="297">
        <f>_xlfn.IFNA(VLOOKUP($E:$E,'2'!$A:$E,3,0),"")</f>
        <v>44310.249307479229</v>
      </c>
      <c r="P849" s="297" t="str">
        <f>_xlfn.IFNA(VLOOKUP($E:$E,'3'!$A:$D,3,0),"")</f>
        <v/>
      </c>
      <c r="Q849" s="297" t="str">
        <f>_xlfn.IFNA(VLOOKUP($E:$E,'4'!$A:$F,3,0),"")</f>
        <v/>
      </c>
      <c r="R849" s="297" t="str">
        <f>_xlfn.IFNA(VLOOKUP($E:$E,'5'!$A:$F,3,0),"")</f>
        <v/>
      </c>
      <c r="S849" s="297" t="str">
        <f>_xlfn.IFNA(VLOOKUP($E:$E,'6'!$A:$F,3,0),"")</f>
        <v/>
      </c>
      <c r="T849" s="313">
        <v>1</v>
      </c>
      <c r="U849" s="313">
        <v>1</v>
      </c>
      <c r="V849" s="313">
        <v>1</v>
      </c>
      <c r="W849" s="314">
        <v>79.599999999999994</v>
      </c>
      <c r="X849" s="315">
        <v>0.21888888889999999</v>
      </c>
      <c r="Y849" s="749">
        <v>63890</v>
      </c>
      <c r="Z849" s="282"/>
      <c r="AA849" s="316" t="s">
        <v>10395</v>
      </c>
      <c r="AB849" s="282" t="s">
        <v>9163</v>
      </c>
      <c r="AC849" s="317" t="s">
        <v>2105</v>
      </c>
      <c r="AD849" s="318" t="s">
        <v>1737</v>
      </c>
      <c r="AE849" s="319">
        <v>0</v>
      </c>
      <c r="AF849" s="319" t="s">
        <v>11327</v>
      </c>
      <c r="AG849" s="320">
        <v>936.65</v>
      </c>
      <c r="AH849" s="321">
        <f t="shared" si="169"/>
        <v>0</v>
      </c>
      <c r="AI849" s="287">
        <f>_xlfn.IFNA(VLOOKUP(AD:AD,грп!B:C,2,0),0)</f>
        <v>1</v>
      </c>
      <c r="AJ849" s="607">
        <v>5</v>
      </c>
      <c r="AK849" s="672">
        <f t="shared" si="161"/>
        <v>0</v>
      </c>
      <c r="AL849" s="174"/>
    </row>
    <row r="850" spans="1:38" s="4" customFormat="1" ht="12" customHeight="1" outlineLevel="1" x14ac:dyDescent="0.35">
      <c r="A850" s="307" t="s">
        <v>339</v>
      </c>
      <c r="B850" s="308" t="s">
        <v>6592</v>
      </c>
      <c r="C850" s="325" t="s">
        <v>1916</v>
      </c>
      <c r="D850" s="310" t="s">
        <v>10712</v>
      </c>
      <c r="E850" s="322" t="s">
        <v>5858</v>
      </c>
      <c r="F850" s="293"/>
      <c r="G850" s="293"/>
      <c r="H850" s="294"/>
      <c r="I850" s="294" t="str">
        <f>IFERROR(_xlfn.IFNA(VLOOKUP($D:$D,history!$I:$Y,3,0),VLOOKUP(E:E,history!$H:$Y,4,0)),"--")</f>
        <v>--</v>
      </c>
      <c r="J850" s="282" t="s">
        <v>5946</v>
      </c>
      <c r="K850" s="282" t="str">
        <f t="shared" si="166"/>
        <v/>
      </c>
      <c r="L850" s="326">
        <f>M850</f>
        <v>41940</v>
      </c>
      <c r="M850" s="327">
        <v>41940</v>
      </c>
      <c r="N850" s="297" t="str">
        <f>_xlfn.IFNA(VLOOKUP($E:$E,'1'!$A:$E,3,0),"")</f>
        <v/>
      </c>
      <c r="O850" s="297" t="str">
        <f>_xlfn.IFNA(VLOOKUP($E:$E,'2'!$A:$E,3,0),"")</f>
        <v/>
      </c>
      <c r="P850" s="297" t="str">
        <f>_xlfn.IFNA(VLOOKUP($E:$E,'3'!$A:$D,3,0),"")</f>
        <v/>
      </c>
      <c r="Q850" s="297" t="str">
        <f>_xlfn.IFNA(VLOOKUP($E:$E,'4'!$A:$F,3,0),"")</f>
        <v/>
      </c>
      <c r="R850" s="297" t="str">
        <f>_xlfn.IFNA(VLOOKUP($E:$E,'5'!$A:$F,3,0),"")</f>
        <v/>
      </c>
      <c r="S850" s="297" t="str">
        <f>_xlfn.IFNA(VLOOKUP($E:$E,'6'!$A:$F,3,0),"")</f>
        <v/>
      </c>
      <c r="T850" s="313">
        <v>1</v>
      </c>
      <c r="U850" s="313">
        <v>1</v>
      </c>
      <c r="V850" s="313">
        <v>1</v>
      </c>
      <c r="W850" s="314">
        <v>82</v>
      </c>
      <c r="X850" s="315">
        <v>0.21868000000000001</v>
      </c>
      <c r="Y850" s="749">
        <v>58750</v>
      </c>
      <c r="Z850" s="282"/>
      <c r="AA850" s="316" t="s">
        <v>393</v>
      </c>
      <c r="AB850" s="282" t="s">
        <v>9884</v>
      </c>
      <c r="AC850" s="317" t="s">
        <v>2105</v>
      </c>
      <c r="AD850" s="318" t="s">
        <v>1737</v>
      </c>
      <c r="AE850" s="319">
        <v>0</v>
      </c>
      <c r="AF850" s="319" t="s">
        <v>11336</v>
      </c>
      <c r="AG850" s="320">
        <v>619.28</v>
      </c>
      <c r="AH850" s="321">
        <f t="shared" si="169"/>
        <v>0</v>
      </c>
      <c r="AI850" s="287">
        <f>_xlfn.IFNA(VLOOKUP(AD:AD,грп!B:C,2,0),0)</f>
        <v>1</v>
      </c>
      <c r="AJ850" s="607">
        <v>0</v>
      </c>
      <c r="AK850" s="672" t="str">
        <f t="shared" si="161"/>
        <v>спеццена</v>
      </c>
      <c r="AL850" s="174"/>
    </row>
    <row r="851" spans="1:38" s="4" customFormat="1" ht="12" customHeight="1" outlineLevel="1" x14ac:dyDescent="0.35">
      <c r="A851" s="307" t="s">
        <v>10402</v>
      </c>
      <c r="B851" s="308" t="s">
        <v>6593</v>
      </c>
      <c r="C851" s="346"/>
      <c r="D851" s="310" t="s">
        <v>10086</v>
      </c>
      <c r="E851" s="322" t="s">
        <v>272</v>
      </c>
      <c r="F851" s="293"/>
      <c r="G851" s="293"/>
      <c r="H851" s="294"/>
      <c r="I851" s="294" t="str">
        <f>IFERROR(_xlfn.IFNA(VLOOKUP($D:$D,history!$I:$Y,3,0),VLOOKUP(E:E,history!$H:$Y,4,0)),"--")</f>
        <v>--</v>
      </c>
      <c r="J851" s="282" t="s">
        <v>5946</v>
      </c>
      <c r="K851" s="282" t="str">
        <f t="shared" si="166"/>
        <v/>
      </c>
      <c r="L851" s="312">
        <f>IF($A$3="ИМ",ROUND($Y851*(1-($L$6-$F$4))*(1-$F$3)*(1+$AG$2),2),ROUND($M851*(1-($L$6-$F$4))*(1-$F$3)*(1+$AG$2),2))</f>
        <v>7585.02</v>
      </c>
      <c r="M851" s="312">
        <f>ROUND(IF($A$3="РЕГИОНЫ",AG851*$AG$3*$AG$1,IF(AI851=0,AG851*$AG$3*$AG$1,AG851*$AG$3*(1-5%)*$AG$1)),2)</f>
        <v>11492.46</v>
      </c>
      <c r="N851" s="297" t="str">
        <f>_xlfn.IFNA(VLOOKUP($E:$E,'1'!$A:$E,3,0),"")</f>
        <v/>
      </c>
      <c r="O851" s="297" t="str">
        <f>_xlfn.IFNA(VLOOKUP($E:$E,'2'!$A:$E,3,0),"")</f>
        <v/>
      </c>
      <c r="P851" s="297" t="str">
        <f>_xlfn.IFNA(VLOOKUP($E:$E,'3'!$A:$D,3,0),"")</f>
        <v/>
      </c>
      <c r="Q851" s="297" t="str">
        <f>_xlfn.IFNA(VLOOKUP($E:$E,'4'!$A:$F,3,0),"")</f>
        <v/>
      </c>
      <c r="R851" s="297" t="str">
        <f>_xlfn.IFNA(VLOOKUP($E:$E,'5'!$A:$F,3,0),"")</f>
        <v/>
      </c>
      <c r="S851" s="297" t="str">
        <f>_xlfn.IFNA(VLOOKUP($E:$E,'6'!$A:$F,3,0),"")</f>
        <v/>
      </c>
      <c r="T851" s="313">
        <v>1</v>
      </c>
      <c r="U851" s="313">
        <v>1</v>
      </c>
      <c r="V851" s="313">
        <v>5</v>
      </c>
      <c r="W851" s="314">
        <v>3.5</v>
      </c>
      <c r="X851" s="315">
        <v>1.1520000000000001E-2</v>
      </c>
      <c r="Y851" s="749">
        <v>10950</v>
      </c>
      <c r="Z851" s="282"/>
      <c r="AA851" s="316" t="s">
        <v>393</v>
      </c>
      <c r="AB851" s="282" t="s">
        <v>9884</v>
      </c>
      <c r="AC851" s="317" t="s">
        <v>2104</v>
      </c>
      <c r="AD851" s="318" t="s">
        <v>11337</v>
      </c>
      <c r="AE851" s="319">
        <v>0</v>
      </c>
      <c r="AF851" s="319" t="s">
        <v>11273</v>
      </c>
      <c r="AG851" s="320">
        <v>144.07</v>
      </c>
      <c r="AH851" s="321">
        <f t="shared" si="169"/>
        <v>0</v>
      </c>
      <c r="AI851" s="287">
        <f>_xlfn.IFNA(VLOOKUP(AD:AD,грп!B:C,2,0),0)</f>
        <v>0</v>
      </c>
      <c r="AJ851" s="607">
        <v>0</v>
      </c>
      <c r="AK851" s="672">
        <f t="shared" si="161"/>
        <v>0</v>
      </c>
      <c r="AL851" s="174"/>
    </row>
    <row r="852" spans="1:38" s="4" customFormat="1" ht="12" customHeight="1" outlineLevel="1" x14ac:dyDescent="0.35">
      <c r="A852" s="307" t="s">
        <v>10675</v>
      </c>
      <c r="B852" s="308" t="s">
        <v>6594</v>
      </c>
      <c r="C852" s="325" t="s">
        <v>1916</v>
      </c>
      <c r="D852" s="310" t="s">
        <v>10713</v>
      </c>
      <c r="E852" s="322" t="s">
        <v>445</v>
      </c>
      <c r="F852" s="293"/>
      <c r="G852" s="293"/>
      <c r="H852" s="294">
        <v>9</v>
      </c>
      <c r="I852" s="294" t="str">
        <f>IFERROR(_xlfn.IFNA(VLOOKUP($D:$D,history!$I:$Y,3,0),VLOOKUP(E:E,history!$H:$Y,4,0)),"--")</f>
        <v>--</v>
      </c>
      <c r="J852" s="282" t="s">
        <v>9869</v>
      </c>
      <c r="K852" s="282" t="str">
        <f t="shared" si="166"/>
        <v/>
      </c>
      <c r="L852" s="326">
        <f>M852</f>
        <v>5276.25</v>
      </c>
      <c r="M852" s="326">
        <v>5276.25</v>
      </c>
      <c r="N852" s="297" t="str">
        <f>_xlfn.IFNA(VLOOKUP($E:$E,'1'!$A:$E,3,0),"")</f>
        <v/>
      </c>
      <c r="O852" s="297" t="str">
        <f>_xlfn.IFNA(VLOOKUP($E:$E,'2'!$A:$E,3,0),"")</f>
        <v/>
      </c>
      <c r="P852" s="297" t="str">
        <f>_xlfn.IFNA(VLOOKUP($E:$E,'3'!$A:$D,3,0),"")</f>
        <v/>
      </c>
      <c r="Q852" s="297" t="str">
        <f>_xlfn.IFNA(VLOOKUP($E:$E,'4'!$A:$F,3,0),"")</f>
        <v/>
      </c>
      <c r="R852" s="297" t="str">
        <f>_xlfn.IFNA(VLOOKUP($E:$E,'5'!$A:$F,3,0),"")</f>
        <v/>
      </c>
      <c r="S852" s="297" t="str">
        <f>_xlfn.IFNA(VLOOKUP($E:$E,'6'!$A:$F,3,0),"")</f>
        <v/>
      </c>
      <c r="T852" s="313">
        <v>1</v>
      </c>
      <c r="U852" s="313">
        <v>1</v>
      </c>
      <c r="V852" s="313">
        <v>5</v>
      </c>
      <c r="W852" s="314">
        <v>3.5</v>
      </c>
      <c r="X852" s="315">
        <v>1.1764500000000001E-2</v>
      </c>
      <c r="Y852" s="749">
        <v>7390</v>
      </c>
      <c r="Z852" s="282"/>
      <c r="AA852" s="316" t="s">
        <v>393</v>
      </c>
      <c r="AB852" s="282" t="s">
        <v>9884</v>
      </c>
      <c r="AC852" s="317" t="s">
        <v>2104</v>
      </c>
      <c r="AD852" s="318" t="s">
        <v>11337</v>
      </c>
      <c r="AE852" s="319">
        <v>0</v>
      </c>
      <c r="AF852" s="319" t="s">
        <v>11273</v>
      </c>
      <c r="AG852" s="320">
        <v>144.07</v>
      </c>
      <c r="AH852" s="321">
        <f t="shared" si="169"/>
        <v>0</v>
      </c>
      <c r="AI852" s="287">
        <f>_xlfn.IFNA(VLOOKUP(AD:AD,грп!B:C,2,0),0)</f>
        <v>0</v>
      </c>
      <c r="AJ852" s="607">
        <v>0</v>
      </c>
      <c r="AK852" s="672" t="str">
        <f t="shared" si="161"/>
        <v>спеццена</v>
      </c>
      <c r="AL852" s="174"/>
    </row>
    <row r="853" spans="1:38" s="4" customFormat="1" ht="12" customHeight="1" x14ac:dyDescent="0.35">
      <c r="A853" s="288"/>
      <c r="B853" s="289"/>
      <c r="C853" s="290" t="s">
        <v>555</v>
      </c>
      <c r="D853" s="291" t="s">
        <v>4049</v>
      </c>
      <c r="E853" s="292"/>
      <c r="F853" s="293"/>
      <c r="G853" s="293"/>
      <c r="H853" s="294"/>
      <c r="I853" s="294"/>
      <c r="J853" s="282" t="s">
        <v>393</v>
      </c>
      <c r="K853" s="282" t="str">
        <f t="shared" si="166"/>
        <v/>
      </c>
      <c r="L853" s="295"/>
      <c r="M853" s="296"/>
      <c r="N853" s="297"/>
      <c r="O853" s="297"/>
      <c r="P853" s="297"/>
      <c r="Q853" s="297" t="str">
        <f>_xlfn.IFNA(VLOOKUP($E:$E,'4'!$A:$F,3,0),"")</f>
        <v/>
      </c>
      <c r="R853" s="297" t="str">
        <f>_xlfn.IFNA(VLOOKUP($E:$E,'5'!$A:$F,3,0),"")</f>
        <v/>
      </c>
      <c r="S853" s="297"/>
      <c r="T853" s="298"/>
      <c r="U853" s="280"/>
      <c r="V853" s="280"/>
      <c r="W853" s="300"/>
      <c r="X853" s="301"/>
      <c r="Y853" s="749"/>
      <c r="Z853" s="282"/>
      <c r="AA853" s="280"/>
      <c r="AB853" s="280" t="s">
        <v>393</v>
      </c>
      <c r="AC853" s="302"/>
      <c r="AD853" s="303" t="s">
        <v>4049</v>
      </c>
      <c r="AE853" s="280"/>
      <c r="AF853" s="329"/>
      <c r="AG853" s="305"/>
      <c r="AH853" s="306"/>
      <c r="AI853" s="287">
        <f>_xlfn.IFNA(VLOOKUP(AD:AD,грп!B:C,2,0),0)</f>
        <v>0</v>
      </c>
      <c r="AJ853" s="607">
        <v>0</v>
      </c>
      <c r="AK853" s="672" t="str">
        <f t="shared" si="161"/>
        <v xml:space="preserve"> </v>
      </c>
      <c r="AL853" s="174"/>
    </row>
    <row r="854" spans="1:38" s="4" customFormat="1" ht="12" customHeight="1" outlineLevel="1" x14ac:dyDescent="0.35">
      <c r="A854" s="307" t="s">
        <v>10402</v>
      </c>
      <c r="B854" s="308" t="s">
        <v>9809</v>
      </c>
      <c r="C854" s="325" t="s">
        <v>1916</v>
      </c>
      <c r="D854" s="310" t="s">
        <v>10714</v>
      </c>
      <c r="E854" s="322" t="s">
        <v>9785</v>
      </c>
      <c r="F854" s="293"/>
      <c r="G854" s="293"/>
      <c r="H854" s="294"/>
      <c r="I854" s="294" t="str">
        <f>IFERROR(_xlfn.IFNA(VLOOKUP($D:$D,history!$I:$Y,3,0),VLOOKUP(E:E,history!$H:$Y,4,0)),"--")</f>
        <v>--</v>
      </c>
      <c r="J854" s="282" t="s">
        <v>5946</v>
      </c>
      <c r="K854" s="282" t="str">
        <f t="shared" si="166"/>
        <v/>
      </c>
      <c r="L854" s="326">
        <f>M854</f>
        <v>3540</v>
      </c>
      <c r="M854" s="326">
        <v>3540</v>
      </c>
      <c r="N854" s="297" t="str">
        <f>_xlfn.IFNA(VLOOKUP($E:$E,'1'!$A:$E,3,0),"")</f>
        <v/>
      </c>
      <c r="O854" s="297" t="str">
        <f>_xlfn.IFNA(VLOOKUP($E:$E,'2'!$A:$E,3,0),"")</f>
        <v/>
      </c>
      <c r="P854" s="297" t="str">
        <f>_xlfn.IFNA(VLOOKUP($E:$E,'3'!$A:$D,3,0),"")</f>
        <v/>
      </c>
      <c r="Q854" s="297" t="str">
        <f>_xlfn.IFNA(VLOOKUP($E:$E,'4'!$A:$F,3,0),"")</f>
        <v/>
      </c>
      <c r="R854" s="297" t="str">
        <f>_xlfn.IFNA(VLOOKUP($E:$E,'5'!$A:$F,3,0),"")</f>
        <v/>
      </c>
      <c r="S854" s="297" t="str">
        <f>_xlfn.IFNA(VLOOKUP($E:$E,'6'!$A:$F,3,0),"")</f>
        <v/>
      </c>
      <c r="T854" s="313">
        <v>1</v>
      </c>
      <c r="U854" s="313">
        <v>1</v>
      </c>
      <c r="V854" s="313">
        <v>10</v>
      </c>
      <c r="W854" s="314">
        <v>1.0029999999999999</v>
      </c>
      <c r="X854" s="315">
        <v>3.4199999999999999E-3</v>
      </c>
      <c r="Y854" s="749">
        <v>4990</v>
      </c>
      <c r="Z854" s="282"/>
      <c r="AA854" s="316" t="s">
        <v>393</v>
      </c>
      <c r="AB854" s="282" t="s">
        <v>9884</v>
      </c>
      <c r="AC854" s="317" t="s">
        <v>2104</v>
      </c>
      <c r="AD854" s="318" t="s">
        <v>4049</v>
      </c>
      <c r="AE854" s="319">
        <v>0</v>
      </c>
      <c r="AF854" s="319" t="s">
        <v>11301</v>
      </c>
      <c r="AG854" s="320">
        <v>65.44</v>
      </c>
      <c r="AH854" s="321">
        <f>IF($A$3="РЕГИОНЫ",ROUND($AG854*(1-($L$6-$F$4))*(1-$F$3)*(1+$AG$2)*$AG$1,2),0)</f>
        <v>0</v>
      </c>
      <c r="AI854" s="287">
        <f>_xlfn.IFNA(VLOOKUP(AD:AD,грп!B:C,2,0),0)</f>
        <v>0</v>
      </c>
      <c r="AJ854" s="607">
        <v>0</v>
      </c>
      <c r="AK854" s="672" t="str">
        <f t="shared" si="161"/>
        <v>спеццена</v>
      </c>
      <c r="AL854" s="174"/>
    </row>
    <row r="855" spans="1:38" s="4" customFormat="1" ht="11.45" customHeight="1" outlineLevel="1" x14ac:dyDescent="0.35">
      <c r="A855" s="307" t="s">
        <v>10402</v>
      </c>
      <c r="B855" s="308" t="s">
        <v>9842</v>
      </c>
      <c r="C855" s="325" t="s">
        <v>1916</v>
      </c>
      <c r="D855" s="452" t="s">
        <v>10715</v>
      </c>
      <c r="E855" s="322" t="s">
        <v>9833</v>
      </c>
      <c r="F855" s="293"/>
      <c r="G855" s="293"/>
      <c r="H855" s="294"/>
      <c r="I855" s="294" t="str">
        <f>IFERROR(_xlfn.IFNA(VLOOKUP($D:$D,history!$I:$Y,3,0),VLOOKUP(E:E,history!$H:$Y,4,0)),"--")</f>
        <v>--</v>
      </c>
      <c r="J855" s="282" t="s">
        <v>5946</v>
      </c>
      <c r="K855" s="282" t="str">
        <f t="shared" si="166"/>
        <v/>
      </c>
      <c r="L855" s="326">
        <f>M855</f>
        <v>3073.88</v>
      </c>
      <c r="M855" s="326">
        <v>3073.88</v>
      </c>
      <c r="N855" s="297" t="str">
        <f>_xlfn.IFNA(VLOOKUP($E:$E,'1'!$A:$E,3,0),"")</f>
        <v/>
      </c>
      <c r="O855" s="297" t="str">
        <f>_xlfn.IFNA(VLOOKUP($E:$E,'2'!$A:$E,3,0),"")</f>
        <v/>
      </c>
      <c r="P855" s="297" t="str">
        <f>_xlfn.IFNA(VLOOKUP($E:$E,'3'!$A:$D,3,0),"")</f>
        <v/>
      </c>
      <c r="Q855" s="297" t="str">
        <f>_xlfn.IFNA(VLOOKUP($E:$E,'4'!$A:$F,3,0),"")</f>
        <v/>
      </c>
      <c r="R855" s="297" t="str">
        <f>_xlfn.IFNA(VLOOKUP($E:$E,'5'!$A:$F,3,0),"")</f>
        <v/>
      </c>
      <c r="S855" s="297" t="str">
        <f>_xlfn.IFNA(VLOOKUP($E:$E,'6'!$A:$F,3,0),"")</f>
        <v/>
      </c>
      <c r="T855" s="313">
        <v>1</v>
      </c>
      <c r="U855" s="313">
        <v>1</v>
      </c>
      <c r="V855" s="313">
        <v>10</v>
      </c>
      <c r="W855" s="314">
        <v>1.18</v>
      </c>
      <c r="X855" s="315">
        <v>3.5100000000000001E-3</v>
      </c>
      <c r="Y855" s="749">
        <v>4350</v>
      </c>
      <c r="Z855" s="282"/>
      <c r="AA855" s="316" t="s">
        <v>393</v>
      </c>
      <c r="AB855" s="282" t="s">
        <v>9885</v>
      </c>
      <c r="AC855" s="317" t="s">
        <v>2104</v>
      </c>
      <c r="AD855" s="318" t="s">
        <v>4049</v>
      </c>
      <c r="AE855" s="319">
        <v>0</v>
      </c>
      <c r="AF855" s="319" t="s">
        <v>11301</v>
      </c>
      <c r="AG855" s="320">
        <v>92.52</v>
      </c>
      <c r="AH855" s="321">
        <f>IF($A$3="РЕГИОНЫ",ROUND($AG855*(1-($L$6-$F$4))*(1-$F$3)*(1+$AG$2)*$AG$1,2),0)</f>
        <v>0</v>
      </c>
      <c r="AI855" s="287">
        <f>_xlfn.IFNA(VLOOKUP(AD:AD,грп!B:C,2,0),0)</f>
        <v>0</v>
      </c>
      <c r="AJ855" s="607">
        <v>0</v>
      </c>
      <c r="AK855" s="672" t="str">
        <f t="shared" si="161"/>
        <v>спеццена</v>
      </c>
      <c r="AL855" s="174"/>
    </row>
    <row r="856" spans="1:38" s="4" customFormat="1" ht="11.45" customHeight="1" outlineLevel="1" x14ac:dyDescent="0.35">
      <c r="A856" s="307" t="s">
        <v>10402</v>
      </c>
      <c r="B856" s="308" t="s">
        <v>6595</v>
      </c>
      <c r="C856" s="323"/>
      <c r="D856" s="452" t="s">
        <v>10716</v>
      </c>
      <c r="E856" s="311" t="s">
        <v>2493</v>
      </c>
      <c r="F856" s="293"/>
      <c r="G856" s="293"/>
      <c r="H856" s="294"/>
      <c r="I856" s="294" t="str">
        <f>IFERROR(_xlfn.IFNA(VLOOKUP($D:$D,history!$I:$Y,3,0),VLOOKUP(E:E,history!$H:$Y,4,0)),"--")</f>
        <v>--</v>
      </c>
      <c r="J856" s="282" t="s">
        <v>5946</v>
      </c>
      <c r="K856" s="282" t="str">
        <f t="shared" si="166"/>
        <v/>
      </c>
      <c r="L856" s="312">
        <f>IF($A$3="ИМ",ROUND($Y856*(1-($L$6-$F$4))*(1-$F$3)*(1+$AG$2),2),ROUND($M856*(1-($L$6-$F$4))*(1-$F$3)*(1+$AG$2),2))</f>
        <v>6197.74</v>
      </c>
      <c r="M856" s="312">
        <f>ROUND(IF($A$3="РЕГИОНЫ",AG856*$AG$3*$AG$1,IF(AI856=0,AG856*$AG$3*$AG$1,AG856*$AG$3*(1-5%)*$AG$1)),2)</f>
        <v>9390.52</v>
      </c>
      <c r="N856" s="297" t="str">
        <f>_xlfn.IFNA(VLOOKUP($E:$E,'1'!$A:$E,3,0),"")</f>
        <v/>
      </c>
      <c r="O856" s="297" t="str">
        <f>_xlfn.IFNA(VLOOKUP($E:$E,'2'!$A:$E,3,0),"")</f>
        <v/>
      </c>
      <c r="P856" s="297" t="str">
        <f>_xlfn.IFNA(VLOOKUP($E:$E,'3'!$A:$D,3,0),"")</f>
        <v/>
      </c>
      <c r="Q856" s="297" t="str">
        <f>_xlfn.IFNA(VLOOKUP($E:$E,'4'!$A:$F,3,0),"")</f>
        <v/>
      </c>
      <c r="R856" s="297" t="str">
        <f>_xlfn.IFNA(VLOOKUP($E:$E,'5'!$A:$F,3,0),"")</f>
        <v/>
      </c>
      <c r="S856" s="297" t="str">
        <f>_xlfn.IFNA(VLOOKUP($E:$E,'6'!$A:$F,3,0),"")</f>
        <v/>
      </c>
      <c r="T856" s="313">
        <v>1</v>
      </c>
      <c r="U856" s="313">
        <v>1</v>
      </c>
      <c r="V856" s="313">
        <v>1</v>
      </c>
      <c r="W856" s="314">
        <v>8.3000000000000007</v>
      </c>
      <c r="X856" s="315">
        <v>2.53333333E-2</v>
      </c>
      <c r="Y856" s="749">
        <v>8950</v>
      </c>
      <c r="Z856" s="282"/>
      <c r="AA856" s="316" t="s">
        <v>10390</v>
      </c>
      <c r="AB856" s="282" t="s">
        <v>9163</v>
      </c>
      <c r="AC856" s="317" t="s">
        <v>2104</v>
      </c>
      <c r="AD856" s="318" t="s">
        <v>11338</v>
      </c>
      <c r="AE856" s="319">
        <v>0</v>
      </c>
      <c r="AF856" s="319" t="s">
        <v>11301</v>
      </c>
      <c r="AG856" s="320">
        <v>117.72</v>
      </c>
      <c r="AH856" s="321">
        <f>IF($A$3="РЕГИОНЫ",ROUND($AG856*(1-($L$6-$F$4))*(1-$F$3)*(1+$AG$2)*$AG$1,2),0)</f>
        <v>0</v>
      </c>
      <c r="AI856" s="287">
        <f>_xlfn.IFNA(VLOOKUP(AD:AD,грп!B:C,2,0),0)</f>
        <v>0</v>
      </c>
      <c r="AJ856" s="607">
        <v>0</v>
      </c>
      <c r="AK856" s="672">
        <f t="shared" si="161"/>
        <v>0</v>
      </c>
      <c r="AL856" s="174"/>
    </row>
    <row r="857" spans="1:38" s="4" customFormat="1" ht="12" customHeight="1" x14ac:dyDescent="0.35">
      <c r="A857" s="288"/>
      <c r="B857" s="289"/>
      <c r="C857" s="290" t="s">
        <v>555</v>
      </c>
      <c r="D857" s="291" t="s">
        <v>472</v>
      </c>
      <c r="E857" s="292"/>
      <c r="F857" s="293"/>
      <c r="G857" s="293"/>
      <c r="H857" s="294"/>
      <c r="I857" s="294"/>
      <c r="J857" s="282" t="s">
        <v>393</v>
      </c>
      <c r="K857" s="282" t="str">
        <f t="shared" si="166"/>
        <v/>
      </c>
      <c r="L857" s="295"/>
      <c r="M857" s="296"/>
      <c r="N857" s="297"/>
      <c r="O857" s="297"/>
      <c r="P857" s="297"/>
      <c r="Q857" s="297" t="str">
        <f>_xlfn.IFNA(VLOOKUP($E:$E,'4'!$A:$F,3,0),"")</f>
        <v/>
      </c>
      <c r="R857" s="297" t="str">
        <f>_xlfn.IFNA(VLOOKUP($E:$E,'5'!$A:$F,3,0),"")</f>
        <v/>
      </c>
      <c r="S857" s="297"/>
      <c r="T857" s="298"/>
      <c r="U857" s="280"/>
      <c r="V857" s="280"/>
      <c r="W857" s="300"/>
      <c r="X857" s="301"/>
      <c r="Y857" s="749"/>
      <c r="Z857" s="282"/>
      <c r="AA857" s="280"/>
      <c r="AB857" s="280" t="s">
        <v>393</v>
      </c>
      <c r="AC857" s="302"/>
      <c r="AD857" s="303" t="s">
        <v>472</v>
      </c>
      <c r="AE857" s="280"/>
      <c r="AF857" s="329"/>
      <c r="AG857" s="305"/>
      <c r="AH857" s="306"/>
      <c r="AI857" s="287">
        <f>_xlfn.IFNA(VLOOKUP(AD:AD,грп!B:C,2,0),0)</f>
        <v>0</v>
      </c>
      <c r="AJ857" s="607">
        <v>0</v>
      </c>
      <c r="AK857" s="672" t="str">
        <f t="shared" si="161"/>
        <v xml:space="preserve"> </v>
      </c>
      <c r="AL857" s="174"/>
    </row>
    <row r="858" spans="1:38" s="4" customFormat="1" ht="12" customHeight="1" outlineLevel="1" x14ac:dyDescent="0.35">
      <c r="A858" s="307" t="s">
        <v>10402</v>
      </c>
      <c r="B858" s="308" t="s">
        <v>6596</v>
      </c>
      <c r="C858" s="309" t="s">
        <v>21</v>
      </c>
      <c r="D858" s="310" t="s">
        <v>5943</v>
      </c>
      <c r="E858" s="322" t="s">
        <v>4661</v>
      </c>
      <c r="F858" s="293"/>
      <c r="G858" s="293"/>
      <c r="H858" s="294"/>
      <c r="I858" s="294" t="str">
        <f>IFERROR(_xlfn.IFNA(VLOOKUP($D:$D,history!$I:$Y,3,0),VLOOKUP(E:E,history!$H:$Y,4,0)),"--")</f>
        <v>--</v>
      </c>
      <c r="J858" s="282" t="s">
        <v>5946</v>
      </c>
      <c r="K858" s="282" t="str">
        <f t="shared" si="166"/>
        <v/>
      </c>
      <c r="L858" s="312">
        <f>IF($A$3="ИМ",ROUND($Y858*(1-($L$6-$F$4))*(1-$F$3)*(1+$AG$2),2),ROUND($M858*(1-($L$6-$F$4))*(1-$F$3)*(1+$AG$2),2))</f>
        <v>2301.7800000000002</v>
      </c>
      <c r="M858" s="312">
        <f>ROUND(IF($A$3="РЕГИОНЫ",AG858*$AG$3*$AG$1,IF(AI858=0,AG858*$AG$3*$AG$1,AG858*$AG$3*(1-5%)*$AG$1)),2)</f>
        <v>3487.54</v>
      </c>
      <c r="N858" s="297" t="str">
        <f>_xlfn.IFNA(VLOOKUP($E:$E,'1'!$A:$E,3,0),"")</f>
        <v/>
      </c>
      <c r="O858" s="297">
        <f>_xlfn.IFNA(VLOOKUP($E:$E,'2'!$A:$E,3,0),"")</f>
        <v>2378.9473684210529</v>
      </c>
      <c r="P858" s="297" t="str">
        <f>_xlfn.IFNA(VLOOKUP($E:$E,'3'!$A:$D,3,0),"")</f>
        <v/>
      </c>
      <c r="Q858" s="297" t="str">
        <f>_xlfn.IFNA(VLOOKUP($E:$E,'4'!$A:$F,3,0),"")</f>
        <v/>
      </c>
      <c r="R858" s="297" t="str">
        <f>_xlfn.IFNA(VLOOKUP($E:$E,'5'!$A:$F,3,0),"")</f>
        <v/>
      </c>
      <c r="S858" s="297" t="str">
        <f>_xlfn.IFNA(VLOOKUP($E:$E,'6'!$A:$F,3,0),"")</f>
        <v/>
      </c>
      <c r="T858" s="313">
        <v>1</v>
      </c>
      <c r="U858" s="313">
        <v>1</v>
      </c>
      <c r="V858" s="313">
        <v>4</v>
      </c>
      <c r="W858" s="314">
        <v>1.863</v>
      </c>
      <c r="X858" s="315">
        <v>8.8199999999999997E-3</v>
      </c>
      <c r="Y858" s="749">
        <v>3350</v>
      </c>
      <c r="Z858" s="282"/>
      <c r="AA858" s="316" t="s">
        <v>10388</v>
      </c>
      <c r="AB858" s="282" t="s">
        <v>9163</v>
      </c>
      <c r="AC858" s="317" t="s">
        <v>2104</v>
      </c>
      <c r="AD858" s="318" t="s">
        <v>472</v>
      </c>
      <c r="AE858" s="319">
        <v>0</v>
      </c>
      <c r="AF858" s="319" t="s">
        <v>11315</v>
      </c>
      <c r="AG858" s="320">
        <v>43.72</v>
      </c>
      <c r="AH858" s="321">
        <f>IF($A$3="РЕГИОНЫ",ROUND($AG858*(1-($L$6-$F$4))*(1-$F$3)*(1+$AG$2)*$AG$1,2),0)</f>
        <v>0</v>
      </c>
      <c r="AI858" s="287">
        <f>_xlfn.IFNA(VLOOKUP(AD:AD,грп!B:C,2,0),0)</f>
        <v>0</v>
      </c>
      <c r="AJ858" s="607">
        <v>8</v>
      </c>
      <c r="AK858" s="672" t="str">
        <f t="shared" si="161"/>
        <v>new</v>
      </c>
      <c r="AL858" s="174"/>
    </row>
    <row r="859" spans="1:38" s="4" customFormat="1" ht="12" customHeight="1" outlineLevel="1" x14ac:dyDescent="0.35">
      <c r="A859" s="307" t="s">
        <v>339</v>
      </c>
      <c r="B859" s="308" t="s">
        <v>6597</v>
      </c>
      <c r="C859" s="309"/>
      <c r="D859" s="310" t="s">
        <v>1806</v>
      </c>
      <c r="E859" s="322" t="s">
        <v>1807</v>
      </c>
      <c r="F859" s="293"/>
      <c r="G859" s="293"/>
      <c r="H859" s="294">
        <v>9</v>
      </c>
      <c r="I859" s="294" t="str">
        <f>IFERROR(_xlfn.IFNA(VLOOKUP($D:$D,history!$I:$Y,3,0),VLOOKUP(E:E,history!$H:$Y,4,0)),"--")</f>
        <v>--</v>
      </c>
      <c r="J859" s="282" t="s">
        <v>9868</v>
      </c>
      <c r="K859" s="282" t="str">
        <f t="shared" si="166"/>
        <v/>
      </c>
      <c r="L859" s="312">
        <f>IF($A$3="ИМ",ROUND($Y859*(1-($L$6-$F$4))*(1-$F$3)*(1+$AG$2),2),ROUND($M859*(1-($L$6-$F$4))*(1-$F$3)*(1+$AG$2),2))</f>
        <v>1011.9</v>
      </c>
      <c r="M859" s="312">
        <f>ROUND(IF($A$3="РЕГИОНЫ",AG859*$AG$3*$AG$1,IF(AI859=0,AG859*$AG$3*$AG$1,AG859*$AG$3*(1-5%)*$AG$1)),2)</f>
        <v>1533.18</v>
      </c>
      <c r="N859" s="297" t="str">
        <f>_xlfn.IFNA(VLOOKUP($E:$E,'1'!$A:$E,3,0),"")</f>
        <v/>
      </c>
      <c r="O859" s="297">
        <f>_xlfn.IFNA(VLOOKUP($E:$E,'2'!$A:$E,3,0),"")</f>
        <v>1161.218836565097</v>
      </c>
      <c r="P859" s="297" t="str">
        <f>_xlfn.IFNA(VLOOKUP($E:$E,'3'!$A:$D,3,0),"")</f>
        <v/>
      </c>
      <c r="Q859" s="297" t="str">
        <f>_xlfn.IFNA(VLOOKUP($E:$E,'4'!$A:$F,3,0),"")</f>
        <v/>
      </c>
      <c r="R859" s="297" t="str">
        <f>_xlfn.IFNA(VLOOKUP($E:$E,'5'!$A:$F,3,0),"")</f>
        <v/>
      </c>
      <c r="S859" s="297" t="str">
        <f>_xlfn.IFNA(VLOOKUP($E:$E,'6'!$A:$F,3,0),"")</f>
        <v/>
      </c>
      <c r="T859" s="313">
        <v>1</v>
      </c>
      <c r="U859" s="313">
        <v>1</v>
      </c>
      <c r="V859" s="313">
        <v>30</v>
      </c>
      <c r="W859" s="314">
        <v>0.497</v>
      </c>
      <c r="X859" s="315">
        <v>2.0666666999999998E-3</v>
      </c>
      <c r="Y859" s="749">
        <v>1390</v>
      </c>
      <c r="Z859" s="282"/>
      <c r="AA859" s="316" t="s">
        <v>10388</v>
      </c>
      <c r="AB859" s="282" t="s">
        <v>9163</v>
      </c>
      <c r="AC859" s="317" t="s">
        <v>2104</v>
      </c>
      <c r="AD859" s="318" t="s">
        <v>472</v>
      </c>
      <c r="AE859" s="319">
        <v>0</v>
      </c>
      <c r="AF859" s="319" t="s">
        <v>11301</v>
      </c>
      <c r="AG859" s="320">
        <v>19.22</v>
      </c>
      <c r="AH859" s="321">
        <f>IF($A$3="РЕГИОНЫ",ROUND($AG859*(1-($L$6-$F$4))*(1-$F$3)*(1+$AG$2)*$AG$1,2),0)</f>
        <v>0</v>
      </c>
      <c r="AI859" s="287">
        <f>_xlfn.IFNA(VLOOKUP(AD:AD,грп!B:C,2,0),0)</f>
        <v>0</v>
      </c>
      <c r="AJ859" s="607">
        <v>39</v>
      </c>
      <c r="AK859" s="672">
        <f t="shared" si="161"/>
        <v>0</v>
      </c>
      <c r="AL859" s="174"/>
    </row>
    <row r="860" spans="1:38" s="4" customFormat="1" ht="12" customHeight="1" outlineLevel="1" x14ac:dyDescent="0.35">
      <c r="A860" s="307" t="s">
        <v>339</v>
      </c>
      <c r="B860" s="308" t="s">
        <v>6598</v>
      </c>
      <c r="C860" s="309"/>
      <c r="D860" s="310" t="s">
        <v>1808</v>
      </c>
      <c r="E860" s="322" t="s">
        <v>1809</v>
      </c>
      <c r="F860" s="293"/>
      <c r="G860" s="293"/>
      <c r="H860" s="294">
        <v>17</v>
      </c>
      <c r="I860" s="294" t="str">
        <f>IFERROR(_xlfn.IFNA(VLOOKUP($D:$D,history!$I:$Y,3,0),VLOOKUP(E:E,history!$H:$Y,4,0)),"--")</f>
        <v>--</v>
      </c>
      <c r="J860" s="282" t="s">
        <v>9868</v>
      </c>
      <c r="K860" s="282" t="str">
        <f t="shared" si="166"/>
        <v/>
      </c>
      <c r="L860" s="312">
        <f>IF($A$3="ИМ",ROUND($Y860*(1-($L$6-$F$4))*(1-$F$3)*(1+$AG$2),2),ROUND($M860*(1-($L$6-$F$4))*(1-$F$3)*(1+$AG$2),2))</f>
        <v>1360.95</v>
      </c>
      <c r="M860" s="312">
        <f>ROUND(IF($A$3="РЕГИОНЫ",AG860*$AG$3*$AG$1,IF(AI860=0,AG860*$AG$3*$AG$1,AG860*$AG$3*(1-5%)*$AG$1)),2)</f>
        <v>2062.0500000000002</v>
      </c>
      <c r="N860" s="297" t="str">
        <f>_xlfn.IFNA(VLOOKUP($E:$E,'1'!$A:$E,3,0),"")</f>
        <v/>
      </c>
      <c r="O860" s="297">
        <f>_xlfn.IFNA(VLOOKUP($E:$E,'2'!$A:$E,3,0),"")</f>
        <v>1520.2216066481997</v>
      </c>
      <c r="P860" s="297" t="str">
        <f>_xlfn.IFNA(VLOOKUP($E:$E,'3'!$A:$D,3,0),"")</f>
        <v/>
      </c>
      <c r="Q860" s="297" t="str">
        <f>_xlfn.IFNA(VLOOKUP($E:$E,'4'!$A:$F,3,0),"")</f>
        <v/>
      </c>
      <c r="R860" s="297" t="str">
        <f>_xlfn.IFNA(VLOOKUP($E:$E,'5'!$A:$F,3,0),"")</f>
        <v/>
      </c>
      <c r="S860" s="297" t="str">
        <f>_xlfn.IFNA(VLOOKUP($E:$E,'6'!$A:$F,3,0),"")</f>
        <v/>
      </c>
      <c r="T860" s="313">
        <v>1</v>
      </c>
      <c r="U860" s="313">
        <v>1</v>
      </c>
      <c r="V860" s="313">
        <v>30</v>
      </c>
      <c r="W860" s="314">
        <v>0.60899999999999999</v>
      </c>
      <c r="X860" s="315">
        <v>2.0666666999999998E-3</v>
      </c>
      <c r="Y860" s="749">
        <v>1890</v>
      </c>
      <c r="Z860" s="282"/>
      <c r="AA860" s="316" t="s">
        <v>10391</v>
      </c>
      <c r="AB860" s="282" t="s">
        <v>9163</v>
      </c>
      <c r="AC860" s="317" t="s">
        <v>2104</v>
      </c>
      <c r="AD860" s="318" t="s">
        <v>472</v>
      </c>
      <c r="AE860" s="319">
        <v>0</v>
      </c>
      <c r="AF860" s="319" t="s">
        <v>11301</v>
      </c>
      <c r="AG860" s="320">
        <v>25.85</v>
      </c>
      <c r="AH860" s="321">
        <f>IF($A$3="РЕГИОНЫ",ROUND($AG860*(1-($L$6-$F$4))*(1-$F$3)*(1+$AG$2)*$AG$1,2),0)</f>
        <v>0</v>
      </c>
      <c r="AI860" s="287">
        <f>_xlfn.IFNA(VLOOKUP(AD:AD,грп!B:C,2,0),0)</f>
        <v>0</v>
      </c>
      <c r="AJ860" s="607">
        <v>38</v>
      </c>
      <c r="AK860" s="672">
        <f t="shared" si="161"/>
        <v>0</v>
      </c>
      <c r="AL860" s="174"/>
    </row>
    <row r="861" spans="1:38" s="4" customFormat="1" ht="12" customHeight="1" outlineLevel="1" x14ac:dyDescent="0.35">
      <c r="A861" s="307" t="s">
        <v>339</v>
      </c>
      <c r="B861" s="308" t="s">
        <v>6599</v>
      </c>
      <c r="C861" s="290" t="s">
        <v>555</v>
      </c>
      <c r="D861" s="310" t="s">
        <v>601</v>
      </c>
      <c r="E861" s="322" t="s">
        <v>584</v>
      </c>
      <c r="F861" s="293"/>
      <c r="G861" s="293"/>
      <c r="H861" s="294">
        <v>2</v>
      </c>
      <c r="I861" s="294" t="str">
        <f>IFERROR(_xlfn.IFNA(VLOOKUP($D:$D,history!$I:$Y,3,0),VLOOKUP(E:E,history!$H:$Y,4,0)),"--")</f>
        <v>--</v>
      </c>
      <c r="J861" s="282" t="s">
        <v>9869</v>
      </c>
      <c r="K861" s="282" t="str">
        <f t="shared" si="166"/>
        <v/>
      </c>
      <c r="L861" s="312">
        <f>IF($A$3="ИМ",ROUND($Y861*(1-($L$6-$F$4))*(1-$F$3)*(1+$AG$2),2),ROUND($M861*(1-($L$6-$F$4))*(1-$F$3)*(1+$AG$2),2))</f>
        <v>1469.41</v>
      </c>
      <c r="M861" s="312">
        <f>ROUND(IF($A$3="РЕГИОНЫ",AG861*$AG$3*$AG$1,IF(AI861=0,AG861*$AG$3*$AG$1,AG861*$AG$3*(1-5%)*$AG$1)),2)</f>
        <v>2226.38</v>
      </c>
      <c r="N861" s="297" t="str">
        <f>_xlfn.IFNA(VLOOKUP($E:$E,'1'!$A:$E,3,0),"")</f>
        <v/>
      </c>
      <c r="O861" s="297">
        <f>_xlfn.IFNA(VLOOKUP($E:$E,'2'!$A:$E,3,0),"")</f>
        <v>1647.645429362881</v>
      </c>
      <c r="P861" s="297" t="str">
        <f>_xlfn.IFNA(VLOOKUP($E:$E,'3'!$A:$D,3,0),"")</f>
        <v/>
      </c>
      <c r="Q861" s="297" t="str">
        <f>_xlfn.IFNA(VLOOKUP($E:$E,'4'!$A:$F,3,0),"")</f>
        <v/>
      </c>
      <c r="R861" s="297" t="str">
        <f>_xlfn.IFNA(VLOOKUP($E:$E,'5'!$A:$F,3,0),"")</f>
        <v/>
      </c>
      <c r="S861" s="297" t="str">
        <f>_xlfn.IFNA(VLOOKUP($E:$E,'6'!$A:$F,3,0),"")</f>
        <v/>
      </c>
      <c r="T861" s="313">
        <v>1</v>
      </c>
      <c r="U861" s="313">
        <v>1</v>
      </c>
      <c r="V861" s="313">
        <v>12</v>
      </c>
      <c r="W861" s="314">
        <v>1.425</v>
      </c>
      <c r="X861" s="315">
        <v>3.8235294000000001E-3</v>
      </c>
      <c r="Y861" s="749">
        <v>2050</v>
      </c>
      <c r="Z861" s="282"/>
      <c r="AA861" s="316" t="s">
        <v>10390</v>
      </c>
      <c r="AB861" s="282" t="s">
        <v>9163</v>
      </c>
      <c r="AC861" s="317" t="s">
        <v>2104</v>
      </c>
      <c r="AD861" s="318" t="s">
        <v>472</v>
      </c>
      <c r="AE861" s="319">
        <v>0</v>
      </c>
      <c r="AF861" s="319" t="s">
        <v>11301</v>
      </c>
      <c r="AG861" s="320">
        <v>27.91</v>
      </c>
      <c r="AH861" s="321">
        <f>IF($A$3="РЕГИОНЫ",ROUND($AG861*(1-($L$6-$F$4))*(1-$F$3)*(1+$AG$2)*$AG$1,2),0)</f>
        <v>0</v>
      </c>
      <c r="AI861" s="287">
        <f>_xlfn.IFNA(VLOOKUP(AD:AD,грп!B:C,2,0),0)</f>
        <v>0</v>
      </c>
      <c r="AJ861" s="607">
        <v>0</v>
      </c>
      <c r="AK861" s="672" t="str">
        <f t="shared" si="161"/>
        <v xml:space="preserve"> </v>
      </c>
      <c r="AL861" s="174"/>
    </row>
    <row r="862" spans="1:38" s="4" customFormat="1" ht="12" customHeight="1" outlineLevel="1" x14ac:dyDescent="0.35">
      <c r="A862" s="307" t="s">
        <v>339</v>
      </c>
      <c r="B862" s="308" t="s">
        <v>6600</v>
      </c>
      <c r="C862" s="348"/>
      <c r="D862" s="310" t="s">
        <v>3201</v>
      </c>
      <c r="E862" s="322" t="s">
        <v>2086</v>
      </c>
      <c r="F862" s="293"/>
      <c r="G862" s="293"/>
      <c r="H862" s="294">
        <v>6</v>
      </c>
      <c r="I862" s="294" t="str">
        <f>IFERROR(_xlfn.IFNA(VLOOKUP($D:$D,history!$I:$Y,3,0),VLOOKUP(E:E,history!$H:$Y,4,0)),"--")</f>
        <v>--</v>
      </c>
      <c r="J862" s="282" t="s">
        <v>9869</v>
      </c>
      <c r="K862" s="282" t="str">
        <f t="shared" si="166"/>
        <v/>
      </c>
      <c r="L862" s="312">
        <f>IF($A$3="ИМ",ROUND($Y862*(1-($L$6-$F$4))*(1-$F$3)*(1+$AG$2),2),ROUND($M862*(1-($L$6-$F$4))*(1-$F$3)*(1+$AG$2),2))</f>
        <v>2045.91</v>
      </c>
      <c r="M862" s="312">
        <f>ROUND(IF($A$3="РЕГИОНЫ",AG862*$AG$3*$AG$1,IF(AI862=0,AG862*$AG$3*$AG$1,AG862*$AG$3*(1-5%)*$AG$1)),2)</f>
        <v>3099.86</v>
      </c>
      <c r="N862" s="297" t="str">
        <f>_xlfn.IFNA(VLOOKUP($E:$E,'1'!$A:$E,3,0),"")</f>
        <v/>
      </c>
      <c r="O862" s="297">
        <f>_xlfn.IFNA(VLOOKUP($E:$E,'2'!$A:$E,3,0),"")</f>
        <v>2251.5235457063718</v>
      </c>
      <c r="P862" s="297" t="str">
        <f>_xlfn.IFNA(VLOOKUP($E:$E,'3'!$A:$D,3,0),"")</f>
        <v/>
      </c>
      <c r="Q862" s="297" t="str">
        <f>_xlfn.IFNA(VLOOKUP($E:$E,'4'!$A:$F,3,0),"")</f>
        <v/>
      </c>
      <c r="R862" s="297" t="str">
        <f>_xlfn.IFNA(VLOOKUP($E:$E,'5'!$A:$F,3,0),"")</f>
        <v/>
      </c>
      <c r="S862" s="297" t="str">
        <f>_xlfn.IFNA(VLOOKUP($E:$E,'6'!$A:$F,3,0),"")</f>
        <v/>
      </c>
      <c r="T862" s="313">
        <v>1</v>
      </c>
      <c r="U862" s="313">
        <v>1</v>
      </c>
      <c r="V862" s="313">
        <v>12</v>
      </c>
      <c r="W862" s="314">
        <v>1.123</v>
      </c>
      <c r="X862" s="315">
        <v>3.1666667000000001E-3</v>
      </c>
      <c r="Y862" s="749">
        <v>2790</v>
      </c>
      <c r="Z862" s="282"/>
      <c r="AA862" s="316" t="s">
        <v>10388</v>
      </c>
      <c r="AB862" s="282" t="s">
        <v>9163</v>
      </c>
      <c r="AC862" s="317" t="s">
        <v>2104</v>
      </c>
      <c r="AD862" s="318" t="s">
        <v>472</v>
      </c>
      <c r="AE862" s="319">
        <v>0</v>
      </c>
      <c r="AF862" s="319" t="s">
        <v>11301</v>
      </c>
      <c r="AG862" s="320">
        <v>38.86</v>
      </c>
      <c r="AH862" s="321">
        <f>IF($A$3="РЕГИОНЫ",ROUND($AG862*(1-($L$6-$F$4))*(1-$F$3)*(1+$AG$2)*$AG$1,2),0)</f>
        <v>0</v>
      </c>
      <c r="AI862" s="287">
        <f>_xlfn.IFNA(VLOOKUP(AD:AD,грп!B:C,2,0),0)</f>
        <v>0</v>
      </c>
      <c r="AJ862" s="607">
        <v>30</v>
      </c>
      <c r="AK862" s="672">
        <f t="shared" si="161"/>
        <v>0</v>
      </c>
      <c r="AL862" s="174"/>
    </row>
    <row r="863" spans="1:38" s="4" customFormat="1" ht="12" customHeight="1" x14ac:dyDescent="0.35">
      <c r="A863" s="288"/>
      <c r="B863" s="289"/>
      <c r="C863" s="290" t="s">
        <v>555</v>
      </c>
      <c r="D863" s="291" t="s">
        <v>4775</v>
      </c>
      <c r="E863" s="292"/>
      <c r="F863" s="293"/>
      <c r="G863" s="293"/>
      <c r="H863" s="294"/>
      <c r="I863" s="294"/>
      <c r="J863" s="282" t="s">
        <v>393</v>
      </c>
      <c r="K863" s="282" t="str">
        <f t="shared" si="166"/>
        <v/>
      </c>
      <c r="L863" s="295"/>
      <c r="M863" s="296"/>
      <c r="N863" s="297"/>
      <c r="O863" s="297"/>
      <c r="P863" s="297"/>
      <c r="Q863" s="297" t="str">
        <f>_xlfn.IFNA(VLOOKUP($E:$E,'4'!$A:$F,3,0),"")</f>
        <v/>
      </c>
      <c r="R863" s="297" t="str">
        <f>_xlfn.IFNA(VLOOKUP($E:$E,'5'!$A:$F,3,0),"")</f>
        <v/>
      </c>
      <c r="S863" s="297"/>
      <c r="T863" s="298"/>
      <c r="U863" s="299"/>
      <c r="V863" s="299"/>
      <c r="W863" s="300"/>
      <c r="X863" s="301"/>
      <c r="Y863" s="749"/>
      <c r="Z863" s="282"/>
      <c r="AA863" s="280"/>
      <c r="AB863" s="280" t="s">
        <v>393</v>
      </c>
      <c r="AC863" s="302"/>
      <c r="AD863" s="338" t="s">
        <v>4775</v>
      </c>
      <c r="AE863" s="280"/>
      <c r="AF863" s="329"/>
      <c r="AG863" s="305"/>
      <c r="AH863" s="306"/>
      <c r="AI863" s="287">
        <f>_xlfn.IFNA(VLOOKUP(AD:AD,грп!B:C,2,0),0)</f>
        <v>0</v>
      </c>
      <c r="AJ863" s="607">
        <v>0</v>
      </c>
      <c r="AK863" s="672" t="str">
        <f t="shared" si="161"/>
        <v xml:space="preserve"> </v>
      </c>
      <c r="AL863" s="174"/>
    </row>
    <row r="864" spans="1:38" s="4" customFormat="1" ht="12" customHeight="1" outlineLevel="1" x14ac:dyDescent="0.35">
      <c r="A864" s="307" t="s">
        <v>10402</v>
      </c>
      <c r="B864" s="308" t="s">
        <v>6601</v>
      </c>
      <c r="C864" s="309"/>
      <c r="D864" s="310" t="s">
        <v>10717</v>
      </c>
      <c r="E864" s="322" t="s">
        <v>4774</v>
      </c>
      <c r="F864" s="293"/>
      <c r="G864" s="293"/>
      <c r="H864" s="294">
        <v>4</v>
      </c>
      <c r="I864" s="294" t="str">
        <f>IFERROR(_xlfn.IFNA(VLOOKUP($D:$D,history!$I:$Y,3,0),VLOOKUP(E:E,history!$H:$Y,4,0)),"--")</f>
        <v>--</v>
      </c>
      <c r="J864" s="282" t="s">
        <v>9870</v>
      </c>
      <c r="K864" s="282" t="str">
        <f t="shared" si="166"/>
        <v/>
      </c>
      <c r="L864" s="312">
        <f>IF($A$3="ИМ",ROUND($Y864*(1-($L$6-$F$4))*(1-$F$3)*(1+$AG$2),2),ROUND($M864*(1-($L$6-$F$4))*(1-$F$3)*(1+$AG$2),2))</f>
        <v>4280.3</v>
      </c>
      <c r="M864" s="312">
        <f>ROUND(IF($A$3="РЕГИОНЫ",AG864*$AG$3*$AG$1,IF(AI864=0,AG864*$AG$3*$AG$1,AG864*$AG$3*(1-5%)*$AG$1)),2)</f>
        <v>6485.3</v>
      </c>
      <c r="N864" s="297" t="str">
        <f>_xlfn.IFNA(VLOOKUP($E:$E,'1'!$A:$E,3,0),"")</f>
        <v/>
      </c>
      <c r="O864" s="297" t="str">
        <f>_xlfn.IFNA(VLOOKUP($E:$E,'2'!$A:$E,3,0),"")</f>
        <v/>
      </c>
      <c r="P864" s="297" t="str">
        <f>_xlfn.IFNA(VLOOKUP($E:$E,'3'!$A:$D,3,0),"")</f>
        <v/>
      </c>
      <c r="Q864" s="297" t="str">
        <f>_xlfn.IFNA(VLOOKUP($E:$E,'4'!$A:$F,3,0),"")</f>
        <v/>
      </c>
      <c r="R864" s="297" t="str">
        <f>_xlfn.IFNA(VLOOKUP($E:$E,'5'!$A:$F,3,0),"")</f>
        <v/>
      </c>
      <c r="S864" s="297" t="str">
        <f>_xlfn.IFNA(VLOOKUP($E:$E,'6'!$A:$F,3,0),"")</f>
        <v/>
      </c>
      <c r="T864" s="313">
        <v>1</v>
      </c>
      <c r="U864" s="313">
        <v>1</v>
      </c>
      <c r="V864" s="313">
        <v>4</v>
      </c>
      <c r="W864" s="314">
        <v>2.1</v>
      </c>
      <c r="X864" s="315">
        <v>1.0833333299999999E-2</v>
      </c>
      <c r="Y864" s="749">
        <v>6190</v>
      </c>
      <c r="Z864" s="282"/>
      <c r="AA864" s="316" t="s">
        <v>10392</v>
      </c>
      <c r="AB864" s="282" t="s">
        <v>9163</v>
      </c>
      <c r="AC864" s="317" t="s">
        <v>2104</v>
      </c>
      <c r="AD864" s="318" t="s">
        <v>4775</v>
      </c>
      <c r="AE864" s="319">
        <v>0</v>
      </c>
      <c r="AF864" s="319" t="s">
        <v>11276</v>
      </c>
      <c r="AG864" s="320">
        <v>81.3</v>
      </c>
      <c r="AH864" s="321">
        <f>IF($A$3="РЕГИОНЫ",ROUND($AG864*(1-($L$6-$F$4))*(1-$F$3)*(1+$AG$2)*$AG$1,2),0)</f>
        <v>0</v>
      </c>
      <c r="AI864" s="287">
        <f>_xlfn.IFNA(VLOOKUP(AD:AD,грп!B:C,2,0),0)</f>
        <v>0</v>
      </c>
      <c r="AJ864" s="607">
        <v>4</v>
      </c>
      <c r="AK864" s="672">
        <f t="shared" si="161"/>
        <v>0</v>
      </c>
      <c r="AL864" s="174"/>
    </row>
    <row r="865" spans="1:38" s="4" customFormat="1" ht="12" customHeight="1" x14ac:dyDescent="0.35">
      <c r="A865" s="288"/>
      <c r="B865" s="289"/>
      <c r="C865" s="290" t="s">
        <v>555</v>
      </c>
      <c r="D865" s="291" t="s">
        <v>2593</v>
      </c>
      <c r="E865" s="292"/>
      <c r="F865" s="293"/>
      <c r="G865" s="293"/>
      <c r="H865" s="294"/>
      <c r="I865" s="294"/>
      <c r="J865" s="282" t="s">
        <v>393</v>
      </c>
      <c r="K865" s="282" t="str">
        <f t="shared" si="166"/>
        <v/>
      </c>
      <c r="L865" s="295"/>
      <c r="M865" s="296"/>
      <c r="N865" s="297"/>
      <c r="O865" s="297"/>
      <c r="P865" s="297"/>
      <c r="Q865" s="297" t="str">
        <f>_xlfn.IFNA(VLOOKUP($E:$E,'4'!$A:$F,3,0),"")</f>
        <v/>
      </c>
      <c r="R865" s="297" t="str">
        <f>_xlfn.IFNA(VLOOKUP($E:$E,'5'!$A:$F,3,0),"")</f>
        <v/>
      </c>
      <c r="S865" s="297"/>
      <c r="T865" s="298"/>
      <c r="U865" s="299"/>
      <c r="V865" s="299"/>
      <c r="W865" s="300"/>
      <c r="X865" s="301"/>
      <c r="Y865" s="749"/>
      <c r="Z865" s="282"/>
      <c r="AA865" s="280"/>
      <c r="AB865" s="280" t="s">
        <v>393</v>
      </c>
      <c r="AC865" s="302"/>
      <c r="AD865" s="303" t="s">
        <v>2593</v>
      </c>
      <c r="AE865" s="280"/>
      <c r="AF865" s="329"/>
      <c r="AG865" s="305"/>
      <c r="AH865" s="306"/>
      <c r="AI865" s="287">
        <f>_xlfn.IFNA(VLOOKUP(AD:AD,грп!B:C,2,0),0)</f>
        <v>0</v>
      </c>
      <c r="AJ865" s="607">
        <v>0</v>
      </c>
      <c r="AK865" s="672" t="str">
        <f t="shared" si="161"/>
        <v xml:space="preserve"> </v>
      </c>
      <c r="AL865" s="174"/>
    </row>
    <row r="866" spans="1:38" s="4" customFormat="1" ht="12" customHeight="1" outlineLevel="1" x14ac:dyDescent="0.35">
      <c r="A866" s="307" t="s">
        <v>10402</v>
      </c>
      <c r="B866" s="308" t="s">
        <v>6602</v>
      </c>
      <c r="C866" s="309"/>
      <c r="D866" s="310" t="s">
        <v>5168</v>
      </c>
      <c r="E866" s="292" t="s">
        <v>4600</v>
      </c>
      <c r="F866" s="293"/>
      <c r="G866" s="293"/>
      <c r="H866" s="294">
        <v>9</v>
      </c>
      <c r="I866" s="294" t="str">
        <f>IFERROR(_xlfn.IFNA(VLOOKUP($D:$D,history!$I:$Y,3,0),VLOOKUP(E:E,history!$H:$Y,4,0)),"--")</f>
        <v>V</v>
      </c>
      <c r="J866" s="282" t="s">
        <v>9870</v>
      </c>
      <c r="K866" s="282" t="str">
        <f t="shared" si="166"/>
        <v/>
      </c>
      <c r="L866" s="312">
        <f>IF($A$3="ИМ",ROUND($Y866*(1-($L$6-$F$4))*(1-$F$3)*(1+$AG$2),2),ROUND($M866*(1-($L$6-$F$4))*(1-$F$3)*(1+$AG$2),2))</f>
        <v>8591.1299999999992</v>
      </c>
      <c r="M866" s="312">
        <f>ROUND(IF($A$3="РЕГИОНЫ",AG866*$AG$3*$AG$1,IF(AI866=0,AG866*$AG$3*$AG$1,AG866*$AG$3*(1-5%)*$AG$1)),2)</f>
        <v>13016.87</v>
      </c>
      <c r="N866" s="297" t="str">
        <f>_xlfn.IFNA(VLOOKUP($E:$E,'1'!$A:$E,3,0),"")</f>
        <v/>
      </c>
      <c r="O866" s="297">
        <f>_xlfn.IFNA(VLOOKUP($E:$E,'2'!$A:$E,3,0),"")</f>
        <v>8132.9639889196678</v>
      </c>
      <c r="P866" s="297" t="str">
        <f>_xlfn.IFNA(VLOOKUP($E:$E,'3'!$A:$D,3,0),"")</f>
        <v/>
      </c>
      <c r="Q866" s="297" t="str">
        <f>_xlfn.IFNA(VLOOKUP($E:$E,'4'!$A:$F,3,0),"")</f>
        <v/>
      </c>
      <c r="R866" s="297" t="str">
        <f>_xlfn.IFNA(VLOOKUP($E:$E,'5'!$A:$F,3,0),"")</f>
        <v/>
      </c>
      <c r="S866" s="297" t="str">
        <f>_xlfn.IFNA(VLOOKUP($E:$E,'6'!$A:$F,3,0),"")</f>
        <v/>
      </c>
      <c r="T866" s="313">
        <v>1</v>
      </c>
      <c r="U866" s="313">
        <v>1</v>
      </c>
      <c r="V866" s="313">
        <v>1</v>
      </c>
      <c r="W866" s="314">
        <v>14</v>
      </c>
      <c r="X866" s="315">
        <v>4.5100000000000001E-2</v>
      </c>
      <c r="Y866" s="749">
        <v>12390</v>
      </c>
      <c r="Z866" s="282"/>
      <c r="AA866" s="316" t="s">
        <v>10390</v>
      </c>
      <c r="AB866" s="282" t="s">
        <v>9163</v>
      </c>
      <c r="AC866" s="317" t="s">
        <v>2104</v>
      </c>
      <c r="AD866" s="318" t="s">
        <v>2593</v>
      </c>
      <c r="AE866" s="319">
        <v>0</v>
      </c>
      <c r="AF866" s="319" t="s">
        <v>11273</v>
      </c>
      <c r="AG866" s="320">
        <v>163.18</v>
      </c>
      <c r="AH866" s="321">
        <f>IF($A$3="РЕГИОНЫ",ROUND($AG866*(1-($L$6-$F$4))*(1-$F$3)*(1+$AG$2)*$AG$1,2),0)</f>
        <v>0</v>
      </c>
      <c r="AI866" s="287">
        <f>_xlfn.IFNA(VLOOKUP(AD:AD,грп!B:C,2,0),0)</f>
        <v>0</v>
      </c>
      <c r="AJ866" s="607">
        <v>16</v>
      </c>
      <c r="AK866" s="672">
        <f t="shared" si="161"/>
        <v>0</v>
      </c>
      <c r="AL866" s="174"/>
    </row>
    <row r="867" spans="1:38" s="4" customFormat="1" ht="12" customHeight="1" outlineLevel="1" x14ac:dyDescent="0.35">
      <c r="A867" s="307" t="s">
        <v>10402</v>
      </c>
      <c r="B867" s="308" t="s">
        <v>6603</v>
      </c>
      <c r="C867" s="323"/>
      <c r="D867" s="310" t="s">
        <v>3202</v>
      </c>
      <c r="E867" s="369" t="s">
        <v>2571</v>
      </c>
      <c r="F867" s="293"/>
      <c r="G867" s="293"/>
      <c r="H867" s="294">
        <v>24</v>
      </c>
      <c r="I867" s="294" t="str">
        <f>IFERROR(_xlfn.IFNA(VLOOKUP($D:$D,history!$I:$Y,3,0),VLOOKUP(E:E,history!$H:$Y,4,0)),"--")</f>
        <v>--</v>
      </c>
      <c r="J867" s="282" t="s">
        <v>5946</v>
      </c>
      <c r="K867" s="282" t="str">
        <f t="shared" ref="K867:K898" si="170" xml:space="preserve">
IF(OR($E867="",$A$3&lt;&gt;"МОСКВА"),"",
IF(AND($AJ867&gt;=1,$AJ867&lt;20),"*",
IF(AND($AJ867&gt;=20,$AJ867&lt;100),"**",
IF(($AJ867&gt;=100),"***","--"))))</f>
        <v/>
      </c>
      <c r="L867" s="312">
        <f>IF($A$3="ИМ",ROUND($Y867*(1-($L$6-$F$4))*(1-$F$3)*(1+$AG$2),2),ROUND($M867*(1-($L$6-$F$4))*(1-$F$3)*(1+$AG$2),2))</f>
        <v>11744.76</v>
      </c>
      <c r="M867" s="312">
        <f>ROUND(IF($A$3="РЕГИОНЫ",AG867*$AG$3*$AG$1,IF(AI867=0,AG867*$AG$3*$AG$1,AG867*$AG$3*(1-5%)*$AG$1)),2)</f>
        <v>17795.09</v>
      </c>
      <c r="N867" s="297" t="str">
        <f>_xlfn.IFNA(VLOOKUP($E:$E,'1'!$A:$E,3,0),"")</f>
        <v/>
      </c>
      <c r="O867" s="297">
        <f>_xlfn.IFNA(VLOOKUP($E:$E,'2'!$A:$E,3,0),"")</f>
        <v>12786.703601108034</v>
      </c>
      <c r="P867" s="297" t="str">
        <f>_xlfn.IFNA(VLOOKUP($E:$E,'3'!$A:$D,3,0),"")</f>
        <v/>
      </c>
      <c r="Q867" s="297" t="str">
        <f>_xlfn.IFNA(VLOOKUP($E:$E,'4'!$A:$F,3,0),"")</f>
        <v/>
      </c>
      <c r="R867" s="297" t="str">
        <f>_xlfn.IFNA(VLOOKUP($E:$E,'5'!$A:$F,3,0),"")</f>
        <v/>
      </c>
      <c r="S867" s="297" t="str">
        <f>_xlfn.IFNA(VLOOKUP($E:$E,'6'!$A:$F,3,0),"")</f>
        <v/>
      </c>
      <c r="T867" s="313">
        <v>1</v>
      </c>
      <c r="U867" s="313">
        <v>1</v>
      </c>
      <c r="V867" s="313">
        <v>1</v>
      </c>
      <c r="W867" s="314">
        <v>21.1</v>
      </c>
      <c r="X867" s="315">
        <v>8.1199999999999994E-2</v>
      </c>
      <c r="Y867" s="749">
        <v>16950</v>
      </c>
      <c r="Z867" s="282"/>
      <c r="AA867" s="316" t="s">
        <v>10391</v>
      </c>
      <c r="AB867" s="282" t="s">
        <v>9163</v>
      </c>
      <c r="AC867" s="317" t="s">
        <v>2104</v>
      </c>
      <c r="AD867" s="318" t="s">
        <v>2593</v>
      </c>
      <c r="AE867" s="319">
        <v>0</v>
      </c>
      <c r="AF867" s="319" t="s">
        <v>11286</v>
      </c>
      <c r="AG867" s="320">
        <v>223.08</v>
      </c>
      <c r="AH867" s="321">
        <f>IF($A$3="РЕГИОНЫ",ROUND($AG867*(1-($L$6-$F$4))*(1-$F$3)*(1+$AG$2)*$AG$1,2),0)</f>
        <v>0</v>
      </c>
      <c r="AI867" s="287">
        <f>_xlfn.IFNA(VLOOKUP(AD:AD,грп!B:C,2,0),0)</f>
        <v>0</v>
      </c>
      <c r="AJ867" s="607">
        <v>0</v>
      </c>
      <c r="AK867" s="672">
        <f t="shared" si="161"/>
        <v>0</v>
      </c>
      <c r="AL867" s="174"/>
    </row>
    <row r="868" spans="1:38" s="4" customFormat="1" ht="12" customHeight="1" outlineLevel="1" x14ac:dyDescent="0.35">
      <c r="A868" s="307" t="s">
        <v>10402</v>
      </c>
      <c r="B868" s="308" t="s">
        <v>6604</v>
      </c>
      <c r="C868" s="309"/>
      <c r="D868" s="310" t="s">
        <v>3190</v>
      </c>
      <c r="E868" s="344" t="s">
        <v>3022</v>
      </c>
      <c r="F868" s="293"/>
      <c r="G868" s="293"/>
      <c r="H868" s="294">
        <v>17</v>
      </c>
      <c r="I868" s="294" t="str">
        <f>IFERROR(_xlfn.IFNA(VLOOKUP($D:$D,history!$I:$Y,3,0),VLOOKUP(E:E,history!$H:$Y,4,0)),"--")</f>
        <v>--</v>
      </c>
      <c r="J868" s="282" t="s">
        <v>9868</v>
      </c>
      <c r="K868" s="282" t="str">
        <f t="shared" si="170"/>
        <v/>
      </c>
      <c r="L868" s="312">
        <f>IF($A$3="ИМ",ROUND($Y868*(1-($L$6-$F$4))*(1-$F$3)*(1+$AG$2),2),ROUND($M868*(1-($L$6-$F$4))*(1-$F$3)*(1+$AG$2),2))</f>
        <v>14795.2</v>
      </c>
      <c r="M868" s="312">
        <f>ROUND(IF($A$3="РЕГИОНЫ",AG868*$AG$3*$AG$1,IF(AI868=0,AG868*$AG$3*$AG$1,AG868*$AG$3*(1-5%)*$AG$1)),2)</f>
        <v>22416.97</v>
      </c>
      <c r="N868" s="297" t="str">
        <f>_xlfn.IFNA(VLOOKUP($E:$E,'1'!$A:$E,3,0),"")</f>
        <v/>
      </c>
      <c r="O868" s="297">
        <f>_xlfn.IFNA(VLOOKUP($E:$E,'2'!$A:$E,3,0),"")</f>
        <v>15113.573407202219</v>
      </c>
      <c r="P868" s="297" t="str">
        <f>_xlfn.IFNA(VLOOKUP($E:$E,'3'!$A:$D,3,0),"")</f>
        <v/>
      </c>
      <c r="Q868" s="297" t="str">
        <f>_xlfn.IFNA(VLOOKUP($E:$E,'4'!$A:$F,3,0),"")</f>
        <v/>
      </c>
      <c r="R868" s="297" t="str">
        <f>_xlfn.IFNA(VLOOKUP($E:$E,'5'!$A:$F,3,0),"")</f>
        <v/>
      </c>
      <c r="S868" s="297" t="str">
        <f>_xlfn.IFNA(VLOOKUP($E:$E,'6'!$A:$F,3,0),"")</f>
        <v/>
      </c>
      <c r="T868" s="313">
        <v>1</v>
      </c>
      <c r="U868" s="313">
        <v>1</v>
      </c>
      <c r="V868" s="313">
        <v>1</v>
      </c>
      <c r="W868" s="314">
        <v>27.3</v>
      </c>
      <c r="X868" s="315">
        <v>0.13500000000000001</v>
      </c>
      <c r="Y868" s="749">
        <v>21350</v>
      </c>
      <c r="Z868" s="282"/>
      <c r="AA868" s="316" t="s">
        <v>10391</v>
      </c>
      <c r="AB868" s="282" t="s">
        <v>9163</v>
      </c>
      <c r="AC868" s="317" t="s">
        <v>2104</v>
      </c>
      <c r="AD868" s="318" t="s">
        <v>2593</v>
      </c>
      <c r="AE868" s="319">
        <v>0</v>
      </c>
      <c r="AF868" s="319" t="s">
        <v>11286</v>
      </c>
      <c r="AG868" s="320">
        <v>281.02</v>
      </c>
      <c r="AH868" s="321">
        <f>IF($A$3="РЕГИОНЫ",ROUND($AG868*(1-($L$6-$F$4))*(1-$F$3)*(1+$AG$2)*$AG$1,2),0)</f>
        <v>0</v>
      </c>
      <c r="AI868" s="287">
        <f>_xlfn.IFNA(VLOOKUP(AD:AD,грп!B:C,2,0),0)</f>
        <v>0</v>
      </c>
      <c r="AJ868" s="607">
        <v>9</v>
      </c>
      <c r="AK868" s="672">
        <f t="shared" si="161"/>
        <v>0</v>
      </c>
      <c r="AL868" s="174"/>
    </row>
    <row r="869" spans="1:38" s="4" customFormat="1" ht="12" customHeight="1" outlineLevel="1" x14ac:dyDescent="0.35">
      <c r="A869" s="307" t="s">
        <v>10402</v>
      </c>
      <c r="B869" s="308" t="s">
        <v>6605</v>
      </c>
      <c r="C869" s="309"/>
      <c r="D869" s="310" t="s">
        <v>5169</v>
      </c>
      <c r="E869" s="292" t="s">
        <v>4601</v>
      </c>
      <c r="F869" s="293"/>
      <c r="G869" s="293"/>
      <c r="H869" s="294">
        <v>5</v>
      </c>
      <c r="I869" s="294" t="str">
        <f>IFERROR(_xlfn.IFNA(VLOOKUP($D:$D,history!$I:$Y,3,0),VLOOKUP(E:E,history!$H:$Y,4,0)),"--")</f>
        <v>--</v>
      </c>
      <c r="J869" s="282" t="s">
        <v>5946</v>
      </c>
      <c r="K869" s="282" t="str">
        <f t="shared" si="170"/>
        <v/>
      </c>
      <c r="L869" s="312">
        <f>IF($A$3="ИМ",ROUND($Y869*(1-($L$6-$F$4))*(1-$F$3)*(1+$AG$2),2),ROUND($M869*(1-($L$6-$F$4))*(1-$F$3)*(1+$AG$2),2))</f>
        <v>24160.79</v>
      </c>
      <c r="M869" s="312">
        <f>ROUND(IF($A$3="РЕГИОНЫ",AG869*$AG$3*$AG$1,IF(AI869=0,AG869*$AG$3*$AG$1,AG869*$AG$3*(1-5%)*$AG$1)),2)</f>
        <v>36607.25</v>
      </c>
      <c r="N869" s="297" t="str">
        <f>_xlfn.IFNA(VLOOKUP($E:$E,'1'!$A:$E,3,0),"")</f>
        <v/>
      </c>
      <c r="O869" s="297">
        <f>_xlfn.IFNA(VLOOKUP($E:$E,'2'!$A:$E,3,0),"")</f>
        <v>25584.487534626041</v>
      </c>
      <c r="P869" s="297" t="str">
        <f>_xlfn.IFNA(VLOOKUP($E:$E,'3'!$A:$D,3,0),"")</f>
        <v/>
      </c>
      <c r="Q869" s="297" t="str">
        <f>_xlfn.IFNA(VLOOKUP($E:$E,'4'!$A:$F,3,0),"")</f>
        <v/>
      </c>
      <c r="R869" s="297" t="str">
        <f>_xlfn.IFNA(VLOOKUP($E:$E,'5'!$A:$F,3,0),"")</f>
        <v/>
      </c>
      <c r="S869" s="297" t="str">
        <f>_xlfn.IFNA(VLOOKUP($E:$E,'6'!$A:$F,3,0),"")</f>
        <v/>
      </c>
      <c r="T869" s="313">
        <v>1</v>
      </c>
      <c r="U869" s="313">
        <v>1</v>
      </c>
      <c r="V869" s="313">
        <v>1</v>
      </c>
      <c r="W869" s="314">
        <v>41.4</v>
      </c>
      <c r="X869" s="315">
        <v>0.15959770109999999</v>
      </c>
      <c r="Y869" s="749">
        <v>34790</v>
      </c>
      <c r="Z869" s="282"/>
      <c r="AA869" s="316" t="s">
        <v>10390</v>
      </c>
      <c r="AB869" s="282" t="s">
        <v>9163</v>
      </c>
      <c r="AC869" s="317" t="s">
        <v>2104</v>
      </c>
      <c r="AD869" s="318" t="s">
        <v>2593</v>
      </c>
      <c r="AE869" s="319">
        <v>0</v>
      </c>
      <c r="AF869" s="319" t="s">
        <v>11273</v>
      </c>
      <c r="AG869" s="320">
        <v>458.91</v>
      </c>
      <c r="AH869" s="321">
        <f>IF($A$3="РЕГИОНЫ",ROUND($AG869*(1-($L$6-$F$4))*(1-$F$3)*(1+$AG$2)*$AG$1,2),0)</f>
        <v>0</v>
      </c>
      <c r="AI869" s="287">
        <f>_xlfn.IFNA(VLOOKUP(AD:AD,грп!B:C,2,0),0)</f>
        <v>0</v>
      </c>
      <c r="AJ869" s="607">
        <v>0</v>
      </c>
      <c r="AK869" s="672">
        <f t="shared" si="161"/>
        <v>0</v>
      </c>
      <c r="AL869" s="174"/>
    </row>
    <row r="870" spans="1:38" s="4" customFormat="1" ht="12" customHeight="1" outlineLevel="1" x14ac:dyDescent="0.35">
      <c r="A870" s="307" t="s">
        <v>10402</v>
      </c>
      <c r="B870" s="308" t="s">
        <v>6606</v>
      </c>
      <c r="C870" s="309"/>
      <c r="D870" s="310" t="s">
        <v>5250</v>
      </c>
      <c r="E870" s="292" t="s">
        <v>4602</v>
      </c>
      <c r="F870" s="293"/>
      <c r="G870" s="293"/>
      <c r="H870" s="294">
        <v>6</v>
      </c>
      <c r="I870" s="294" t="str">
        <f>IFERROR(_xlfn.IFNA(VLOOKUP($D:$D,history!$I:$Y,3,0),VLOOKUP(E:E,history!$H:$Y,4,0)),"--")</f>
        <v>--</v>
      </c>
      <c r="J870" s="282" t="s">
        <v>9869</v>
      </c>
      <c r="K870" s="282" t="str">
        <f t="shared" si="170"/>
        <v/>
      </c>
      <c r="L870" s="312">
        <f>IF($A$3="ИМ",ROUND($Y870*(1-($L$6-$F$4))*(1-$F$3)*(1+$AG$2),2),ROUND($M870*(1-($L$6-$F$4))*(1-$F$3)*(1+$AG$2),2))</f>
        <v>45392.75</v>
      </c>
      <c r="M870" s="312">
        <f>ROUND(IF($A$3="РЕГИОНЫ",AG870*$AG$3*$AG$1,IF(AI870=0,AG870*$AG$3*$AG$1,AG870*$AG$3*(1-5%)*$AG$1)),2)</f>
        <v>68776.899999999994</v>
      </c>
      <c r="N870" s="297" t="str">
        <f>_xlfn.IFNA(VLOOKUP($E:$E,'1'!$A:$E,3,0),"")</f>
        <v/>
      </c>
      <c r="O870" s="297">
        <f>_xlfn.IFNA(VLOOKUP($E:$E,'2'!$A:$E,3,0),"")</f>
        <v>45362.880886426596</v>
      </c>
      <c r="P870" s="297" t="str">
        <f>_xlfn.IFNA(VLOOKUP($E:$E,'3'!$A:$D,3,0),"")</f>
        <v/>
      </c>
      <c r="Q870" s="297" t="str">
        <f>_xlfn.IFNA(VLOOKUP($E:$E,'4'!$A:$F,3,0),"")</f>
        <v/>
      </c>
      <c r="R870" s="297" t="str">
        <f>_xlfn.IFNA(VLOOKUP($E:$E,'5'!$A:$F,3,0),"")</f>
        <v/>
      </c>
      <c r="S870" s="297" t="str">
        <f>_xlfn.IFNA(VLOOKUP($E:$E,'6'!$A:$F,3,0),"")</f>
        <v/>
      </c>
      <c r="T870" s="313">
        <v>1</v>
      </c>
      <c r="U870" s="313">
        <v>1</v>
      </c>
      <c r="V870" s="313">
        <v>1</v>
      </c>
      <c r="W870" s="314">
        <v>74.5</v>
      </c>
      <c r="X870" s="315">
        <v>0.32</v>
      </c>
      <c r="Y870" s="749">
        <v>65350</v>
      </c>
      <c r="Z870" s="282"/>
      <c r="AA870" s="316" t="s">
        <v>10396</v>
      </c>
      <c r="AB870" s="282" t="s">
        <v>9163</v>
      </c>
      <c r="AC870" s="317" t="s">
        <v>2104</v>
      </c>
      <c r="AD870" s="318" t="s">
        <v>2593</v>
      </c>
      <c r="AE870" s="319">
        <v>0</v>
      </c>
      <c r="AF870" s="319" t="s">
        <v>11273</v>
      </c>
      <c r="AG870" s="320">
        <v>862.19</v>
      </c>
      <c r="AH870" s="321">
        <f>IF($A$3="РЕГИОНЫ",ROUND($AG870*(1-($L$6-$F$4))*(1-$F$3)*(1+$AG$2)*$AG$1,2),0)</f>
        <v>0</v>
      </c>
      <c r="AI870" s="287">
        <f>_xlfn.IFNA(VLOOKUP(AD:AD,грп!B:C,2,0),0)</f>
        <v>0</v>
      </c>
      <c r="AJ870" s="607">
        <v>2</v>
      </c>
      <c r="AK870" s="672">
        <f t="shared" si="161"/>
        <v>0</v>
      </c>
      <c r="AL870" s="174"/>
    </row>
    <row r="871" spans="1:38" s="4" customFormat="1" ht="12" customHeight="1" x14ac:dyDescent="0.35">
      <c r="A871" s="288"/>
      <c r="B871" s="289"/>
      <c r="C871" s="290" t="s">
        <v>555</v>
      </c>
      <c r="D871" s="291" t="s">
        <v>1420</v>
      </c>
      <c r="E871" s="292"/>
      <c r="F871" s="293"/>
      <c r="G871" s="293"/>
      <c r="H871" s="294"/>
      <c r="I871" s="294"/>
      <c r="J871" s="282" t="s">
        <v>393</v>
      </c>
      <c r="K871" s="282" t="str">
        <f t="shared" si="170"/>
        <v/>
      </c>
      <c r="L871" s="295"/>
      <c r="M871" s="296"/>
      <c r="N871" s="297"/>
      <c r="O871" s="297"/>
      <c r="P871" s="297"/>
      <c r="Q871" s="297" t="str">
        <f>_xlfn.IFNA(VLOOKUP($E:$E,'4'!$A:$F,3,0),"")</f>
        <v/>
      </c>
      <c r="R871" s="297" t="str">
        <f>_xlfn.IFNA(VLOOKUP($E:$E,'5'!$A:$F,3,0),"")</f>
        <v/>
      </c>
      <c r="S871" s="297"/>
      <c r="T871" s="298"/>
      <c r="U871" s="280"/>
      <c r="V871" s="280"/>
      <c r="W871" s="300"/>
      <c r="X871" s="301"/>
      <c r="Y871" s="749"/>
      <c r="Z871" s="282"/>
      <c r="AA871" s="280"/>
      <c r="AB871" s="280" t="s">
        <v>393</v>
      </c>
      <c r="AC871" s="302"/>
      <c r="AD871" s="303" t="s">
        <v>1420</v>
      </c>
      <c r="AE871" s="280"/>
      <c r="AF871" s="329"/>
      <c r="AG871" s="305"/>
      <c r="AH871" s="306"/>
      <c r="AI871" s="287">
        <f>_xlfn.IFNA(VLOOKUP(AD:AD,грп!B:C,2,0),0)</f>
        <v>1</v>
      </c>
      <c r="AJ871" s="607">
        <v>0</v>
      </c>
      <c r="AK871" s="672" t="str">
        <f t="shared" si="161"/>
        <v xml:space="preserve"> </v>
      </c>
      <c r="AL871" s="174"/>
    </row>
    <row r="872" spans="1:38" s="4" customFormat="1" ht="12" customHeight="1" outlineLevel="1" x14ac:dyDescent="0.35">
      <c r="A872" s="307" t="s">
        <v>10402</v>
      </c>
      <c r="B872" s="308" t="s">
        <v>6607</v>
      </c>
      <c r="C872" s="325" t="s">
        <v>1916</v>
      </c>
      <c r="D872" s="310" t="s">
        <v>2788</v>
      </c>
      <c r="E872" s="322" t="s">
        <v>539</v>
      </c>
      <c r="F872" s="293"/>
      <c r="G872" s="293"/>
      <c r="H872" s="294"/>
      <c r="I872" s="294" t="str">
        <f>IFERROR(_xlfn.IFNA(VLOOKUP($D:$D,history!$I:$Y,3,0),VLOOKUP(E:E,history!$H:$Y,4,0)),"--")</f>
        <v>--</v>
      </c>
      <c r="J872" s="282" t="s">
        <v>5946</v>
      </c>
      <c r="K872" s="282" t="str">
        <f t="shared" si="170"/>
        <v/>
      </c>
      <c r="L872" s="326">
        <f t="shared" ref="L872:L873" si="171">M872</f>
        <v>26212.38</v>
      </c>
      <c r="M872" s="326">
        <v>26212.38</v>
      </c>
      <c r="N872" s="297" t="str">
        <f>_xlfn.IFNA(VLOOKUP($E:$E,'1'!$A:$E,3,0),"")</f>
        <v/>
      </c>
      <c r="O872" s="297">
        <f>_xlfn.IFNA(VLOOKUP($E:$E,'2'!$A:$E,3,0),"")</f>
        <v>35813.850415512476</v>
      </c>
      <c r="P872" s="297" t="str">
        <f>_xlfn.IFNA(VLOOKUP($E:$E,'3'!$A:$D,3,0),"")</f>
        <v/>
      </c>
      <c r="Q872" s="297" t="str">
        <f>_xlfn.IFNA(VLOOKUP($E:$E,'4'!$A:$F,3,0),"")</f>
        <v/>
      </c>
      <c r="R872" s="297" t="str">
        <f>_xlfn.IFNA(VLOOKUP($E:$E,'5'!$A:$F,3,0),"")</f>
        <v/>
      </c>
      <c r="S872" s="297" t="str">
        <f>_xlfn.IFNA(VLOOKUP($E:$E,'6'!$A:$F,3,0),"")</f>
        <v/>
      </c>
      <c r="T872" s="313">
        <v>1</v>
      </c>
      <c r="U872" s="313">
        <v>1</v>
      </c>
      <c r="V872" s="313">
        <v>1</v>
      </c>
      <c r="W872" s="314">
        <v>68.5</v>
      </c>
      <c r="X872" s="315">
        <v>0.34402777779999999</v>
      </c>
      <c r="Y872" s="749">
        <v>36750</v>
      </c>
      <c r="Z872" s="282"/>
      <c r="AA872" s="316" t="s">
        <v>393</v>
      </c>
      <c r="AB872" s="282" t="s">
        <v>9885</v>
      </c>
      <c r="AC872" s="317" t="s">
        <v>2104</v>
      </c>
      <c r="AD872" s="318" t="s">
        <v>1420</v>
      </c>
      <c r="AE872" s="319">
        <v>0</v>
      </c>
      <c r="AF872" s="319" t="s">
        <v>11273</v>
      </c>
      <c r="AG872" s="320">
        <v>757.3</v>
      </c>
      <c r="AH872" s="321">
        <f t="shared" ref="AH872:AH886" si="172">IF($A$3="РЕГИОНЫ",ROUND($AG872*(1-($L$6-$F$4))*(1-$F$3)*(1+$AG$2)*$AG$1,2),0)</f>
        <v>0</v>
      </c>
      <c r="AI872" s="287">
        <f>_xlfn.IFNA(VLOOKUP(AD:AD,грп!B:C,2,0),0)</f>
        <v>1</v>
      </c>
      <c r="AJ872" s="607">
        <v>0</v>
      </c>
      <c r="AK872" s="672" t="str">
        <f t="shared" si="161"/>
        <v>спеццена</v>
      </c>
      <c r="AL872" s="174"/>
    </row>
    <row r="873" spans="1:38" s="4" customFormat="1" ht="12" customHeight="1" outlineLevel="1" x14ac:dyDescent="0.35">
      <c r="A873" s="307" t="s">
        <v>10402</v>
      </c>
      <c r="B873" s="308" t="s">
        <v>6608</v>
      </c>
      <c r="C873" s="325" t="s">
        <v>1916</v>
      </c>
      <c r="D873" s="310" t="s">
        <v>10718</v>
      </c>
      <c r="E873" s="322" t="s">
        <v>58</v>
      </c>
      <c r="F873" s="293"/>
      <c r="G873" s="293"/>
      <c r="H873" s="294">
        <v>1</v>
      </c>
      <c r="I873" s="294" t="str">
        <f>IFERROR(_xlfn.IFNA(VLOOKUP($D:$D,history!$I:$Y,3,0),VLOOKUP(E:E,history!$H:$Y,4,0)),"--")</f>
        <v>--</v>
      </c>
      <c r="J873" s="282" t="s">
        <v>5946</v>
      </c>
      <c r="K873" s="282" t="str">
        <f t="shared" si="170"/>
        <v/>
      </c>
      <c r="L873" s="326">
        <f t="shared" si="171"/>
        <v>20311.38</v>
      </c>
      <c r="M873" s="326">
        <v>20311.38</v>
      </c>
      <c r="N873" s="297" t="str">
        <f>_xlfn.IFNA(VLOOKUP($E:$E,'1'!$A:$E,3,0),"")</f>
        <v/>
      </c>
      <c r="O873" s="297">
        <f>_xlfn.IFNA(VLOOKUP($E:$E,'2'!$A:$E,3,0),"")</f>
        <v>28745.70637119114</v>
      </c>
      <c r="P873" s="297" t="str">
        <f>_xlfn.IFNA(VLOOKUP($E:$E,'3'!$A:$D,3,0),"")</f>
        <v/>
      </c>
      <c r="Q873" s="297" t="str">
        <f>_xlfn.IFNA(VLOOKUP($E:$E,'4'!$A:$F,3,0),"")</f>
        <v/>
      </c>
      <c r="R873" s="297" t="str">
        <f>_xlfn.IFNA(VLOOKUP($E:$E,'5'!$A:$F,3,0),"")</f>
        <v/>
      </c>
      <c r="S873" s="297" t="str">
        <f>_xlfn.IFNA(VLOOKUP($E:$E,'6'!$A:$F,3,0),"")</f>
        <v/>
      </c>
      <c r="T873" s="313">
        <v>1</v>
      </c>
      <c r="U873" s="313">
        <v>1</v>
      </c>
      <c r="V873" s="313">
        <v>1</v>
      </c>
      <c r="W873" s="314">
        <v>61.6</v>
      </c>
      <c r="X873" s="315">
        <v>0.34033333329999998</v>
      </c>
      <c r="Y873" s="749">
        <v>28450</v>
      </c>
      <c r="Z873" s="282"/>
      <c r="AA873" s="316" t="s">
        <v>393</v>
      </c>
      <c r="AB873" s="282" t="s">
        <v>9885</v>
      </c>
      <c r="AC873" s="317" t="s">
        <v>2104</v>
      </c>
      <c r="AD873" s="318" t="s">
        <v>1420</v>
      </c>
      <c r="AE873" s="319">
        <v>0</v>
      </c>
      <c r="AF873" s="319" t="s">
        <v>11273</v>
      </c>
      <c r="AG873" s="320">
        <v>639.83000000000004</v>
      </c>
      <c r="AH873" s="321">
        <f t="shared" si="172"/>
        <v>0</v>
      </c>
      <c r="AI873" s="287">
        <f>_xlfn.IFNA(VLOOKUP(AD:AD,грп!B:C,2,0),0)</f>
        <v>1</v>
      </c>
      <c r="AJ873" s="607">
        <v>0</v>
      </c>
      <c r="AK873" s="672" t="str">
        <f t="shared" si="161"/>
        <v>спеццена</v>
      </c>
      <c r="AL873" s="174"/>
    </row>
    <row r="874" spans="1:38" s="4" customFormat="1" ht="12" customHeight="1" outlineLevel="1" x14ac:dyDescent="0.35">
      <c r="A874" s="307" t="s">
        <v>10402</v>
      </c>
      <c r="B874" s="308" t="s">
        <v>6609</v>
      </c>
      <c r="C874" s="309" t="s">
        <v>21</v>
      </c>
      <c r="D874" s="310" t="s">
        <v>5941</v>
      </c>
      <c r="E874" s="342" t="s">
        <v>4973</v>
      </c>
      <c r="F874" s="293"/>
      <c r="G874" s="293"/>
      <c r="H874" s="294">
        <v>3</v>
      </c>
      <c r="I874" s="294" t="str">
        <f>IFERROR(_xlfn.IFNA(VLOOKUP($D:$D,history!$I:$Y,3,0),VLOOKUP(E:E,history!$H:$Y,4,0)),"--")</f>
        <v>--</v>
      </c>
      <c r="J874" s="282" t="s">
        <v>9870</v>
      </c>
      <c r="K874" s="282" t="str">
        <f t="shared" si="170"/>
        <v/>
      </c>
      <c r="L874" s="312">
        <f t="shared" ref="L874:L886" si="173">IF($A$3="ИМ",ROUND($Y874*(1-($L$6-$F$4))*(1-$F$3)*(1+$AG$2),2),ROUND($M874*(1-($L$6-$F$4))*(1-$F$3)*(1+$AG$2),2))</f>
        <v>12624.49</v>
      </c>
      <c r="M874" s="312">
        <f t="shared" ref="M874:M886" si="174">ROUND(IF($A$3="РЕГИОНЫ",AG874*$AG$3*$AG$1,IF(AI874=0,AG874*$AG$3*$AG$1,AG874*$AG$3*(1-5%)*$AG$1)),2)</f>
        <v>19128.009999999998</v>
      </c>
      <c r="N874" s="297" t="str">
        <f>_xlfn.IFNA(VLOOKUP($E:$E,'1'!$A:$E,3,0),"")</f>
        <v/>
      </c>
      <c r="O874" s="297">
        <f>_xlfn.IFNA(VLOOKUP($E:$E,'2'!$A:$E,3,0),"")</f>
        <v>11623.268698060943</v>
      </c>
      <c r="P874" s="297" t="str">
        <f>_xlfn.IFNA(VLOOKUP($E:$E,'3'!$A:$D,3,0),"")</f>
        <v/>
      </c>
      <c r="Q874" s="297" t="str">
        <f>_xlfn.IFNA(VLOOKUP($E:$E,'4'!$A:$F,3,0),"")</f>
        <v/>
      </c>
      <c r="R874" s="297" t="str">
        <f>_xlfn.IFNA(VLOOKUP($E:$E,'5'!$A:$F,3,0),"")</f>
        <v/>
      </c>
      <c r="S874" s="297" t="str">
        <f>_xlfn.IFNA(VLOOKUP($E:$E,'6'!$A:$F,3,0),"")</f>
        <v/>
      </c>
      <c r="T874" s="313">
        <v>1</v>
      </c>
      <c r="U874" s="313">
        <v>1</v>
      </c>
      <c r="V874" s="313">
        <v>1</v>
      </c>
      <c r="W874" s="314">
        <v>23.1</v>
      </c>
      <c r="X874" s="315">
        <v>9.4186046499999995E-2</v>
      </c>
      <c r="Y874" s="749">
        <v>17250</v>
      </c>
      <c r="Z874" s="282"/>
      <c r="AA874" s="316" t="s">
        <v>10395</v>
      </c>
      <c r="AB874" s="282" t="s">
        <v>9163</v>
      </c>
      <c r="AC874" s="317" t="s">
        <v>2104</v>
      </c>
      <c r="AD874" s="318" t="s">
        <v>1420</v>
      </c>
      <c r="AE874" s="319">
        <v>0</v>
      </c>
      <c r="AF874" s="319" t="s">
        <v>21</v>
      </c>
      <c r="AG874" s="320">
        <v>252.41</v>
      </c>
      <c r="AH874" s="321">
        <f t="shared" si="172"/>
        <v>0</v>
      </c>
      <c r="AI874" s="287">
        <f>_xlfn.IFNA(VLOOKUP(AD:AD,грп!B:C,2,0),0)</f>
        <v>1</v>
      </c>
      <c r="AJ874" s="607">
        <v>10</v>
      </c>
      <c r="AK874" s="672" t="str">
        <f t="shared" si="161"/>
        <v>new</v>
      </c>
      <c r="AL874" s="174"/>
    </row>
    <row r="875" spans="1:38" s="4" customFormat="1" ht="12" customHeight="1" outlineLevel="1" x14ac:dyDescent="0.35">
      <c r="A875" s="307" t="s">
        <v>10402</v>
      </c>
      <c r="B875" s="308" t="s">
        <v>6610</v>
      </c>
      <c r="C875" s="309" t="s">
        <v>21</v>
      </c>
      <c r="D875" s="310" t="s">
        <v>5942</v>
      </c>
      <c r="E875" s="342" t="s">
        <v>4974</v>
      </c>
      <c r="F875" s="293"/>
      <c r="G875" s="293"/>
      <c r="H875" s="294">
        <v>7</v>
      </c>
      <c r="I875" s="294" t="str">
        <f>IFERROR(_xlfn.IFNA(VLOOKUP($D:$D,history!$I:$Y,3,0),VLOOKUP(E:E,history!$H:$Y,4,0)),"--")</f>
        <v>--</v>
      </c>
      <c r="J875" s="282" t="s">
        <v>9868</v>
      </c>
      <c r="K875" s="282" t="str">
        <f t="shared" si="170"/>
        <v/>
      </c>
      <c r="L875" s="312">
        <f t="shared" si="173"/>
        <v>15170.29</v>
      </c>
      <c r="M875" s="312">
        <f t="shared" si="174"/>
        <v>22985.29</v>
      </c>
      <c r="N875" s="297" t="str">
        <f>_xlfn.IFNA(VLOOKUP($E:$E,'1'!$A:$E,3,0),"")</f>
        <v/>
      </c>
      <c r="O875" s="297">
        <f>_xlfn.IFNA(VLOOKUP($E:$E,'2'!$A:$E,3,0),"")</f>
        <v>13950.138504155126</v>
      </c>
      <c r="P875" s="297" t="str">
        <f>_xlfn.IFNA(VLOOKUP($E:$E,'3'!$A:$D,3,0),"")</f>
        <v/>
      </c>
      <c r="Q875" s="297" t="str">
        <f>_xlfn.IFNA(VLOOKUP($E:$E,'4'!$A:$F,3,0),"")</f>
        <v/>
      </c>
      <c r="R875" s="297" t="str">
        <f>_xlfn.IFNA(VLOOKUP($E:$E,'5'!$A:$F,3,0),"")</f>
        <v/>
      </c>
      <c r="S875" s="297" t="str">
        <f>_xlfn.IFNA(VLOOKUP($E:$E,'6'!$A:$F,3,0),"")</f>
        <v/>
      </c>
      <c r="T875" s="313">
        <v>1</v>
      </c>
      <c r="U875" s="313">
        <v>1</v>
      </c>
      <c r="V875" s="313">
        <v>1</v>
      </c>
      <c r="W875" s="314">
        <v>30.9</v>
      </c>
      <c r="X875" s="315">
        <v>0.13932</v>
      </c>
      <c r="Y875" s="749">
        <v>20690</v>
      </c>
      <c r="Z875" s="282"/>
      <c r="AA875" s="316" t="s">
        <v>10394</v>
      </c>
      <c r="AB875" s="282" t="s">
        <v>9163</v>
      </c>
      <c r="AC875" s="317" t="s">
        <v>2104</v>
      </c>
      <c r="AD875" s="318" t="s">
        <v>1420</v>
      </c>
      <c r="AE875" s="319">
        <v>0</v>
      </c>
      <c r="AF875" s="319" t="s">
        <v>21</v>
      </c>
      <c r="AG875" s="320">
        <v>303.31</v>
      </c>
      <c r="AH875" s="321">
        <f t="shared" si="172"/>
        <v>0</v>
      </c>
      <c r="AI875" s="287">
        <f>_xlfn.IFNA(VLOOKUP(AD:AD,грп!B:C,2,0),0)</f>
        <v>1</v>
      </c>
      <c r="AJ875" s="607">
        <v>2</v>
      </c>
      <c r="AK875" s="672" t="str">
        <f t="shared" si="161"/>
        <v>new</v>
      </c>
      <c r="AL875" s="174"/>
    </row>
    <row r="876" spans="1:38" s="4" customFormat="1" ht="12" customHeight="1" outlineLevel="1" x14ac:dyDescent="0.35">
      <c r="A876" s="307" t="s">
        <v>10402</v>
      </c>
      <c r="B876" s="308" t="s">
        <v>6611</v>
      </c>
      <c r="C876" s="290" t="s">
        <v>555</v>
      </c>
      <c r="D876" s="310" t="s">
        <v>10719</v>
      </c>
      <c r="E876" s="322" t="s">
        <v>1155</v>
      </c>
      <c r="F876" s="293"/>
      <c r="G876" s="293"/>
      <c r="H876" s="294">
        <v>2</v>
      </c>
      <c r="I876" s="294" t="str">
        <f>IFERROR(_xlfn.IFNA(VLOOKUP($D:$D,history!$I:$Y,3,0),VLOOKUP(E:E,history!$H:$Y,4,0)),"--")</f>
        <v>--</v>
      </c>
      <c r="J876" s="282" t="s">
        <v>9868</v>
      </c>
      <c r="K876" s="282" t="str">
        <f t="shared" si="170"/>
        <v/>
      </c>
      <c r="L876" s="312">
        <f t="shared" si="173"/>
        <v>10392.780000000001</v>
      </c>
      <c r="M876" s="312">
        <f t="shared" si="174"/>
        <v>15746.64</v>
      </c>
      <c r="N876" s="297" t="str">
        <f>_xlfn.IFNA(VLOOKUP($E:$E,'1'!$A:$E,3,0),"")</f>
        <v/>
      </c>
      <c r="O876" s="297" t="str">
        <f>_xlfn.IFNA(VLOOKUP($E:$E,'2'!$A:$E,3,0),"")</f>
        <v/>
      </c>
      <c r="P876" s="297" t="str">
        <f>_xlfn.IFNA(VLOOKUP($E:$E,'3'!$A:$D,3,0),"")</f>
        <v/>
      </c>
      <c r="Q876" s="297" t="str">
        <f>_xlfn.IFNA(VLOOKUP($E:$E,'4'!$A:$F,3,0),"")</f>
        <v/>
      </c>
      <c r="R876" s="297" t="str">
        <f>_xlfn.IFNA(VLOOKUP($E:$E,'5'!$A:$F,3,0),"")</f>
        <v/>
      </c>
      <c r="S876" s="297" t="str">
        <f>_xlfn.IFNA(VLOOKUP($E:$E,'6'!$A:$F,3,0),"")</f>
        <v/>
      </c>
      <c r="T876" s="313">
        <v>1</v>
      </c>
      <c r="U876" s="313">
        <v>1</v>
      </c>
      <c r="V876" s="313">
        <v>1</v>
      </c>
      <c r="W876" s="314">
        <v>22</v>
      </c>
      <c r="X876" s="315">
        <v>9.9199999999999997E-2</v>
      </c>
      <c r="Y876" s="749">
        <v>14190</v>
      </c>
      <c r="Z876" s="282"/>
      <c r="AA876" s="316" t="s">
        <v>10388</v>
      </c>
      <c r="AB876" s="282" t="s">
        <v>9163</v>
      </c>
      <c r="AC876" s="317" t="s">
        <v>2104</v>
      </c>
      <c r="AD876" s="318" t="s">
        <v>1420</v>
      </c>
      <c r="AE876" s="319">
        <v>0</v>
      </c>
      <c r="AF876" s="319" t="s">
        <v>11273</v>
      </c>
      <c r="AG876" s="320">
        <v>207.79</v>
      </c>
      <c r="AH876" s="321">
        <f t="shared" si="172"/>
        <v>0</v>
      </c>
      <c r="AI876" s="287">
        <f>_xlfn.IFNA(VLOOKUP(AD:AD,грп!B:C,2,0),0)</f>
        <v>1</v>
      </c>
      <c r="AJ876" s="607">
        <v>2</v>
      </c>
      <c r="AK876" s="672" t="str">
        <f t="shared" si="161"/>
        <v xml:space="preserve"> </v>
      </c>
      <c r="AL876" s="174"/>
    </row>
    <row r="877" spans="1:38" s="4" customFormat="1" ht="12" customHeight="1" outlineLevel="1" x14ac:dyDescent="0.35">
      <c r="A877" s="307" t="s">
        <v>10402</v>
      </c>
      <c r="B877" s="308" t="s">
        <v>6612</v>
      </c>
      <c r="C877" s="290" t="s">
        <v>555</v>
      </c>
      <c r="D877" s="310" t="s">
        <v>2789</v>
      </c>
      <c r="E877" s="322" t="s">
        <v>1156</v>
      </c>
      <c r="F877" s="293"/>
      <c r="G877" s="293"/>
      <c r="H877" s="294">
        <v>3</v>
      </c>
      <c r="I877" s="294" t="str">
        <f>IFERROR(_xlfn.IFNA(VLOOKUP($D:$D,history!$I:$Y,3,0),VLOOKUP(E:E,history!$H:$Y,4,0)),"--")</f>
        <v>--</v>
      </c>
      <c r="J877" s="282" t="s">
        <v>9869</v>
      </c>
      <c r="K877" s="282" t="str">
        <f t="shared" si="170"/>
        <v/>
      </c>
      <c r="L877" s="312">
        <f t="shared" si="173"/>
        <v>13482.76</v>
      </c>
      <c r="M877" s="312">
        <f t="shared" si="174"/>
        <v>20428.419999999998</v>
      </c>
      <c r="N877" s="297" t="str">
        <f>_xlfn.IFNA(VLOOKUP($E:$E,'1'!$A:$E,3,0),"")</f>
        <v/>
      </c>
      <c r="O877" s="297">
        <f>_xlfn.IFNA(VLOOKUP($E:$E,'2'!$A:$E,3,0),"")</f>
        <v>12786.703601108034</v>
      </c>
      <c r="P877" s="297" t="str">
        <f>_xlfn.IFNA(VLOOKUP($E:$E,'3'!$A:$D,3,0),"")</f>
        <v/>
      </c>
      <c r="Q877" s="297" t="str">
        <f>_xlfn.IFNA(VLOOKUP($E:$E,'4'!$A:$F,3,0),"")</f>
        <v/>
      </c>
      <c r="R877" s="297" t="str">
        <f>_xlfn.IFNA(VLOOKUP($E:$E,'5'!$A:$F,3,0),"")</f>
        <v/>
      </c>
      <c r="S877" s="297" t="str">
        <f>_xlfn.IFNA(VLOOKUP($E:$E,'6'!$A:$F,3,0),"")</f>
        <v/>
      </c>
      <c r="T877" s="313">
        <v>1</v>
      </c>
      <c r="U877" s="313">
        <v>1</v>
      </c>
      <c r="V877" s="313">
        <v>1</v>
      </c>
      <c r="W877" s="314">
        <v>29.5</v>
      </c>
      <c r="X877" s="315">
        <v>0.15040000000000001</v>
      </c>
      <c r="Y877" s="749">
        <v>18390</v>
      </c>
      <c r="Z877" s="282"/>
      <c r="AA877" s="316" t="s">
        <v>10388</v>
      </c>
      <c r="AB877" s="282" t="s">
        <v>9163</v>
      </c>
      <c r="AC877" s="317" t="s">
        <v>2104</v>
      </c>
      <c r="AD877" s="318" t="s">
        <v>1420</v>
      </c>
      <c r="AE877" s="319">
        <v>0</v>
      </c>
      <c r="AF877" s="319" t="s">
        <v>11273</v>
      </c>
      <c r="AG877" s="320">
        <v>269.57</v>
      </c>
      <c r="AH877" s="321">
        <f t="shared" si="172"/>
        <v>0</v>
      </c>
      <c r="AI877" s="287">
        <f>_xlfn.IFNA(VLOOKUP(AD:AD,грп!B:C,2,0),0)</f>
        <v>1</v>
      </c>
      <c r="AJ877" s="607">
        <v>0</v>
      </c>
      <c r="AK877" s="672" t="str">
        <f t="shared" si="161"/>
        <v xml:space="preserve"> </v>
      </c>
      <c r="AL877" s="174"/>
    </row>
    <row r="878" spans="1:38" s="4" customFormat="1" ht="12" customHeight="1" outlineLevel="1" x14ac:dyDescent="0.35">
      <c r="A878" s="307" t="s">
        <v>10402</v>
      </c>
      <c r="B878" s="308" t="s">
        <v>6613</v>
      </c>
      <c r="C878" s="309" t="s">
        <v>21</v>
      </c>
      <c r="D878" s="310" t="s">
        <v>10379</v>
      </c>
      <c r="E878" s="322" t="s">
        <v>5369</v>
      </c>
      <c r="F878" s="293"/>
      <c r="G878" s="293"/>
      <c r="H878" s="294">
        <v>1</v>
      </c>
      <c r="I878" s="294" t="str">
        <f>IFERROR(_xlfn.IFNA(VLOOKUP($D:$D,history!$I:$Y,3,0),VLOOKUP(E:E,history!$H:$Y,4,0)),"--")</f>
        <v>--</v>
      </c>
      <c r="J878" s="282" t="s">
        <v>9869</v>
      </c>
      <c r="K878" s="282" t="str">
        <f t="shared" si="170"/>
        <v/>
      </c>
      <c r="L878" s="312">
        <f t="shared" si="173"/>
        <v>25012.400000000001</v>
      </c>
      <c r="M878" s="312">
        <f t="shared" si="174"/>
        <v>37897.57</v>
      </c>
      <c r="N878" s="297" t="str">
        <f>_xlfn.IFNA(VLOOKUP($E:$E,'1'!$A:$E,3,0),"")</f>
        <v/>
      </c>
      <c r="O878" s="297">
        <f>_xlfn.IFNA(VLOOKUP($E:$E,'2'!$A:$E,3,0),"")</f>
        <v>26581.717451523549</v>
      </c>
      <c r="P878" s="297" t="str">
        <f>_xlfn.IFNA(VLOOKUP($E:$E,'3'!$A:$D,3,0),"")</f>
        <v/>
      </c>
      <c r="Q878" s="297" t="str">
        <f>_xlfn.IFNA(VLOOKUP($E:$E,'4'!$A:$F,3,0),"")</f>
        <v/>
      </c>
      <c r="R878" s="297" t="str">
        <f>_xlfn.IFNA(VLOOKUP($E:$E,'5'!$A:$F,3,0),"")</f>
        <v/>
      </c>
      <c r="S878" s="297" t="str">
        <f>_xlfn.IFNA(VLOOKUP($E:$E,'6'!$A:$F,3,0),"")</f>
        <v/>
      </c>
      <c r="T878" s="313">
        <v>1</v>
      </c>
      <c r="U878" s="313">
        <v>1</v>
      </c>
      <c r="V878" s="313">
        <v>1</v>
      </c>
      <c r="W878" s="314">
        <v>55.6</v>
      </c>
      <c r="X878" s="315">
        <v>0.3043529412</v>
      </c>
      <c r="Y878" s="749">
        <v>34150</v>
      </c>
      <c r="Z878" s="282"/>
      <c r="AA878" s="316" t="s">
        <v>10394</v>
      </c>
      <c r="AB878" s="282" t="s">
        <v>9164</v>
      </c>
      <c r="AC878" s="317" t="s">
        <v>2104</v>
      </c>
      <c r="AD878" s="318" t="s">
        <v>1420</v>
      </c>
      <c r="AE878" s="319">
        <v>0</v>
      </c>
      <c r="AF878" s="319" t="s">
        <v>21</v>
      </c>
      <c r="AG878" s="320">
        <v>500.09</v>
      </c>
      <c r="AH878" s="321">
        <f t="shared" si="172"/>
        <v>0</v>
      </c>
      <c r="AI878" s="287">
        <f>_xlfn.IFNA(VLOOKUP(AD:AD,грп!B:C,2,0),0)</f>
        <v>1</v>
      </c>
      <c r="AJ878" s="607">
        <v>2</v>
      </c>
      <c r="AK878" s="672" t="str">
        <f t="shared" si="161"/>
        <v>new</v>
      </c>
      <c r="AL878" s="174"/>
    </row>
    <row r="879" spans="1:38" s="4" customFormat="1" ht="11.45" customHeight="1" outlineLevel="1" x14ac:dyDescent="0.35">
      <c r="A879" s="307" t="s">
        <v>10402</v>
      </c>
      <c r="B879" s="308" t="s">
        <v>6614</v>
      </c>
      <c r="C879" s="309" t="s">
        <v>21</v>
      </c>
      <c r="D879" s="310" t="s">
        <v>10720</v>
      </c>
      <c r="E879" s="322" t="s">
        <v>5370</v>
      </c>
      <c r="F879" s="293"/>
      <c r="G879" s="293"/>
      <c r="H879" s="294">
        <v>5</v>
      </c>
      <c r="I879" s="294" t="str">
        <f>IFERROR(_xlfn.IFNA(VLOOKUP($D:$D,history!$I:$Y,3,0),VLOOKUP(E:E,history!$H:$Y,4,0)),"--")</f>
        <v>--</v>
      </c>
      <c r="J879" s="282" t="s">
        <v>5946</v>
      </c>
      <c r="K879" s="282" t="str">
        <f t="shared" si="170"/>
        <v/>
      </c>
      <c r="L879" s="312">
        <f t="shared" si="173"/>
        <v>28921.13</v>
      </c>
      <c r="M879" s="312">
        <f t="shared" si="174"/>
        <v>43819.89</v>
      </c>
      <c r="N879" s="297" t="str">
        <f>_xlfn.IFNA(VLOOKUP($E:$E,'1'!$A:$E,3,0),"")</f>
        <v/>
      </c>
      <c r="O879" s="297" t="str">
        <f>_xlfn.IFNA(VLOOKUP($E:$E,'2'!$A:$E,3,0),"")</f>
        <v/>
      </c>
      <c r="P879" s="297" t="str">
        <f>_xlfn.IFNA(VLOOKUP($E:$E,'3'!$A:$D,3,0),"")</f>
        <v/>
      </c>
      <c r="Q879" s="297" t="str">
        <f>_xlfn.IFNA(VLOOKUP($E:$E,'4'!$A:$F,3,0),"")</f>
        <v/>
      </c>
      <c r="R879" s="297" t="str">
        <f>_xlfn.IFNA(VLOOKUP($E:$E,'5'!$A:$F,3,0),"")</f>
        <v/>
      </c>
      <c r="S879" s="297" t="str">
        <f>_xlfn.IFNA(VLOOKUP($E:$E,'6'!$A:$F,3,0),"")</f>
        <v/>
      </c>
      <c r="T879" s="313">
        <v>1</v>
      </c>
      <c r="U879" s="313">
        <v>1</v>
      </c>
      <c r="V879" s="313">
        <v>1</v>
      </c>
      <c r="W879" s="314">
        <v>74.900000000000006</v>
      </c>
      <c r="X879" s="315">
        <v>0.40990476190000003</v>
      </c>
      <c r="Y879" s="749">
        <v>39450</v>
      </c>
      <c r="Z879" s="282"/>
      <c r="AA879" s="316" t="s">
        <v>10395</v>
      </c>
      <c r="AB879" s="282" t="s">
        <v>9164</v>
      </c>
      <c r="AC879" s="317" t="s">
        <v>2104</v>
      </c>
      <c r="AD879" s="318" t="s">
        <v>1420</v>
      </c>
      <c r="AE879" s="319">
        <v>0</v>
      </c>
      <c r="AF879" s="319" t="s">
        <v>21</v>
      </c>
      <c r="AG879" s="320">
        <v>578.24</v>
      </c>
      <c r="AH879" s="321">
        <f t="shared" si="172"/>
        <v>0</v>
      </c>
      <c r="AI879" s="287">
        <f>_xlfn.IFNA(VLOOKUP(AD:AD,грп!B:C,2,0),0)</f>
        <v>1</v>
      </c>
      <c r="AJ879" s="607">
        <v>0</v>
      </c>
      <c r="AK879" s="672" t="str">
        <f t="shared" si="161"/>
        <v>new</v>
      </c>
      <c r="AL879" s="174"/>
    </row>
    <row r="880" spans="1:38" s="4" customFormat="1" ht="11.45" customHeight="1" outlineLevel="1" x14ac:dyDescent="0.35">
      <c r="A880" s="307" t="s">
        <v>10402</v>
      </c>
      <c r="B880" s="308" t="s">
        <v>6615</v>
      </c>
      <c r="C880" s="290" t="s">
        <v>555</v>
      </c>
      <c r="D880" s="310" t="s">
        <v>2790</v>
      </c>
      <c r="E880" s="322" t="s">
        <v>1168</v>
      </c>
      <c r="F880" s="293"/>
      <c r="G880" s="293"/>
      <c r="H880" s="294"/>
      <c r="I880" s="294" t="str">
        <f>IFERROR(_xlfn.IFNA(VLOOKUP($D:$D,history!$I:$Y,3,0),VLOOKUP(E:E,history!$H:$Y,4,0)),"--")</f>
        <v>--</v>
      </c>
      <c r="J880" s="282" t="s">
        <v>5946</v>
      </c>
      <c r="K880" s="282" t="str">
        <f t="shared" si="170"/>
        <v/>
      </c>
      <c r="L880" s="312">
        <f t="shared" si="173"/>
        <v>22066.97</v>
      </c>
      <c r="M880" s="312">
        <f t="shared" si="174"/>
        <v>33434.800000000003</v>
      </c>
      <c r="N880" s="297" t="str">
        <f>_xlfn.IFNA(VLOOKUP($E:$E,'1'!$A:$E,3,0),"")</f>
        <v/>
      </c>
      <c r="O880" s="297">
        <f>_xlfn.IFNA(VLOOKUP($E:$E,'2'!$A:$E,3,0),"")</f>
        <v>22409.972299168978</v>
      </c>
      <c r="P880" s="297" t="str">
        <f>_xlfn.IFNA(VLOOKUP($E:$E,'3'!$A:$D,3,0),"")</f>
        <v/>
      </c>
      <c r="Q880" s="297" t="str">
        <f>_xlfn.IFNA(VLOOKUP($E:$E,'4'!$A:$F,3,0),"")</f>
        <v/>
      </c>
      <c r="R880" s="297" t="str">
        <f>_xlfn.IFNA(VLOOKUP($E:$E,'5'!$A:$F,3,0),"")</f>
        <v/>
      </c>
      <c r="S880" s="297" t="str">
        <f>_xlfn.IFNA(VLOOKUP($E:$E,'6'!$A:$F,3,0),"")</f>
        <v/>
      </c>
      <c r="T880" s="313">
        <v>1</v>
      </c>
      <c r="U880" s="313">
        <v>1</v>
      </c>
      <c r="V880" s="313">
        <v>1</v>
      </c>
      <c r="W880" s="314">
        <v>38.5</v>
      </c>
      <c r="X880" s="315">
        <v>0.1666</v>
      </c>
      <c r="Y880" s="749">
        <v>30090</v>
      </c>
      <c r="Z880" s="282"/>
      <c r="AA880" s="316" t="s">
        <v>10388</v>
      </c>
      <c r="AB880" s="282" t="s">
        <v>9884</v>
      </c>
      <c r="AC880" s="317" t="s">
        <v>2104</v>
      </c>
      <c r="AD880" s="318" t="s">
        <v>1420</v>
      </c>
      <c r="AE880" s="319">
        <v>0</v>
      </c>
      <c r="AF880" s="319" t="s">
        <v>11273</v>
      </c>
      <c r="AG880" s="320">
        <v>441.2</v>
      </c>
      <c r="AH880" s="321">
        <f t="shared" si="172"/>
        <v>0</v>
      </c>
      <c r="AI880" s="287">
        <f>_xlfn.IFNA(VLOOKUP(AD:AD,грп!B:C,2,0),0)</f>
        <v>1</v>
      </c>
      <c r="AJ880" s="607">
        <v>0</v>
      </c>
      <c r="AK880" s="672" t="str">
        <f t="shared" si="161"/>
        <v xml:space="preserve"> </v>
      </c>
      <c r="AL880" s="174"/>
    </row>
    <row r="881" spans="1:38" s="4" customFormat="1" ht="11.45" customHeight="1" outlineLevel="1" x14ac:dyDescent="0.35">
      <c r="A881" s="307" t="s">
        <v>10402</v>
      </c>
      <c r="B881" s="308" t="s">
        <v>6616</v>
      </c>
      <c r="C881" s="309" t="s">
        <v>21</v>
      </c>
      <c r="D881" s="310" t="s">
        <v>10377</v>
      </c>
      <c r="E881" s="322" t="s">
        <v>5371</v>
      </c>
      <c r="F881" s="293"/>
      <c r="G881" s="293"/>
      <c r="H881" s="294">
        <v>2</v>
      </c>
      <c r="I881" s="294" t="str">
        <f>IFERROR(_xlfn.IFNA(VLOOKUP($D:$D,history!$I:$Y,3,0),VLOOKUP(E:E,history!$H:$Y,4,0)),"--")</f>
        <v>--</v>
      </c>
      <c r="J881" s="282" t="s">
        <v>9868</v>
      </c>
      <c r="K881" s="282" t="str">
        <f t="shared" si="170"/>
        <v/>
      </c>
      <c r="L881" s="312">
        <f t="shared" si="173"/>
        <v>20155.36</v>
      </c>
      <c r="M881" s="312">
        <f t="shared" si="174"/>
        <v>30538.43</v>
      </c>
      <c r="N881" s="297" t="str">
        <f>_xlfn.IFNA(VLOOKUP($E:$E,'1'!$A:$E,3,0),"")</f>
        <v/>
      </c>
      <c r="O881" s="297">
        <f>_xlfn.IFNA(VLOOKUP($E:$E,'2'!$A:$E,3,0),"")</f>
        <v>19268.698060941828</v>
      </c>
      <c r="P881" s="297" t="str">
        <f>_xlfn.IFNA(VLOOKUP($E:$E,'3'!$A:$D,3,0),"")</f>
        <v/>
      </c>
      <c r="Q881" s="297" t="str">
        <f>_xlfn.IFNA(VLOOKUP($E:$E,'4'!$A:$F,3,0),"")</f>
        <v/>
      </c>
      <c r="R881" s="297" t="str">
        <f>_xlfn.IFNA(VLOOKUP($E:$E,'5'!$A:$F,3,0),"")</f>
        <v/>
      </c>
      <c r="S881" s="297" t="str">
        <f>_xlfn.IFNA(VLOOKUP($E:$E,'6'!$A:$F,3,0),"")</f>
        <v/>
      </c>
      <c r="T881" s="313">
        <v>1</v>
      </c>
      <c r="U881" s="313">
        <v>1</v>
      </c>
      <c r="V881" s="313">
        <v>1</v>
      </c>
      <c r="W881" s="314">
        <v>38.799999999999997</v>
      </c>
      <c r="X881" s="315">
        <v>0.1770093458</v>
      </c>
      <c r="Y881" s="749">
        <v>27490</v>
      </c>
      <c r="Z881" s="282"/>
      <c r="AA881" s="316" t="s">
        <v>10388</v>
      </c>
      <c r="AB881" s="282" t="s">
        <v>9164</v>
      </c>
      <c r="AC881" s="317" t="s">
        <v>2104</v>
      </c>
      <c r="AD881" s="318" t="s">
        <v>1420</v>
      </c>
      <c r="AE881" s="319">
        <v>0</v>
      </c>
      <c r="AF881" s="319" t="s">
        <v>21</v>
      </c>
      <c r="AG881" s="320">
        <v>402.98</v>
      </c>
      <c r="AH881" s="321">
        <f t="shared" si="172"/>
        <v>0</v>
      </c>
      <c r="AI881" s="287">
        <f>_xlfn.IFNA(VLOOKUP(AD:AD,грп!B:C,2,0),0)</f>
        <v>1</v>
      </c>
      <c r="AJ881" s="607">
        <v>0</v>
      </c>
      <c r="AK881" s="672" t="str">
        <f t="shared" si="161"/>
        <v>new</v>
      </c>
      <c r="AL881" s="174"/>
    </row>
    <row r="882" spans="1:38" s="4" customFormat="1" ht="11.45" customHeight="1" outlineLevel="1" x14ac:dyDescent="0.35">
      <c r="A882" s="307" t="s">
        <v>10402</v>
      </c>
      <c r="B882" s="308" t="s">
        <v>6617</v>
      </c>
      <c r="C882" s="309" t="s">
        <v>21</v>
      </c>
      <c r="D882" s="310" t="s">
        <v>10378</v>
      </c>
      <c r="E882" s="322" t="s">
        <v>5372</v>
      </c>
      <c r="F882" s="293"/>
      <c r="G882" s="293"/>
      <c r="H882" s="294">
        <v>2</v>
      </c>
      <c r="I882" s="294" t="str">
        <f>IFERROR(_xlfn.IFNA(VLOOKUP($D:$D,history!$I:$Y,3,0),VLOOKUP(E:E,history!$H:$Y,4,0)),"--")</f>
        <v>--</v>
      </c>
      <c r="J882" s="282" t="s">
        <v>9869</v>
      </c>
      <c r="K882" s="282" t="str">
        <f t="shared" si="170"/>
        <v/>
      </c>
      <c r="L882" s="312">
        <f t="shared" si="173"/>
        <v>24610.27</v>
      </c>
      <c r="M882" s="312">
        <f t="shared" si="174"/>
        <v>37288.29</v>
      </c>
      <c r="N882" s="297" t="str">
        <f>_xlfn.IFNA(VLOOKUP($E:$E,'1'!$A:$E,3,0),"")</f>
        <v/>
      </c>
      <c r="O882" s="297">
        <f>_xlfn.IFNA(VLOOKUP($E:$E,'2'!$A:$E,3,0),"")</f>
        <v>18825.484764542936</v>
      </c>
      <c r="P882" s="297" t="str">
        <f>_xlfn.IFNA(VLOOKUP($E:$E,'3'!$A:$D,3,0),"")</f>
        <v/>
      </c>
      <c r="Q882" s="297" t="str">
        <f>_xlfn.IFNA(VLOOKUP($E:$E,'4'!$A:$F,3,0),"")</f>
        <v/>
      </c>
      <c r="R882" s="297" t="str">
        <f>_xlfn.IFNA(VLOOKUP($E:$E,'5'!$A:$F,3,0),"")</f>
        <v/>
      </c>
      <c r="S882" s="297" t="str">
        <f>_xlfn.IFNA(VLOOKUP($E:$E,'6'!$A:$F,3,0),"")</f>
        <v/>
      </c>
      <c r="T882" s="313">
        <v>1</v>
      </c>
      <c r="U882" s="313">
        <v>1</v>
      </c>
      <c r="V882" s="313">
        <v>1</v>
      </c>
      <c r="W882" s="314">
        <v>58.8</v>
      </c>
      <c r="X882" s="315">
        <v>0.26811764710000002</v>
      </c>
      <c r="Y882" s="749">
        <v>33590</v>
      </c>
      <c r="Z882" s="282"/>
      <c r="AA882" s="316" t="s">
        <v>10392</v>
      </c>
      <c r="AB882" s="282" t="s">
        <v>9164</v>
      </c>
      <c r="AC882" s="317" t="s">
        <v>2104</v>
      </c>
      <c r="AD882" s="318" t="s">
        <v>1420</v>
      </c>
      <c r="AE882" s="319">
        <v>0</v>
      </c>
      <c r="AF882" s="319" t="s">
        <v>21</v>
      </c>
      <c r="AG882" s="320">
        <v>492.05</v>
      </c>
      <c r="AH882" s="321">
        <f t="shared" si="172"/>
        <v>0</v>
      </c>
      <c r="AI882" s="287">
        <f>_xlfn.IFNA(VLOOKUP(AD:AD,грп!B:C,2,0),0)</f>
        <v>1</v>
      </c>
      <c r="AJ882" s="607">
        <v>0</v>
      </c>
      <c r="AK882" s="672" t="str">
        <f t="shared" ref="AK882:AK944" si="175">C882</f>
        <v>new</v>
      </c>
      <c r="AL882" s="174"/>
    </row>
    <row r="883" spans="1:38" s="4" customFormat="1" ht="12" customHeight="1" outlineLevel="1" x14ac:dyDescent="0.35">
      <c r="A883" s="307" t="s">
        <v>339</v>
      </c>
      <c r="B883" s="308" t="s">
        <v>6618</v>
      </c>
      <c r="C883" s="290" t="s">
        <v>555</v>
      </c>
      <c r="D883" s="310" t="s">
        <v>599</v>
      </c>
      <c r="E883" s="322" t="s">
        <v>412</v>
      </c>
      <c r="F883" s="293"/>
      <c r="G883" s="293"/>
      <c r="H883" s="294">
        <v>7</v>
      </c>
      <c r="I883" s="294" t="str">
        <f>IFERROR(_xlfn.IFNA(VLOOKUP($D:$D,history!$I:$Y,3,0),VLOOKUP(E:E,history!$H:$Y,4,0)),"--")</f>
        <v>--</v>
      </c>
      <c r="J883" s="282" t="s">
        <v>9868</v>
      </c>
      <c r="K883" s="282" t="str">
        <f t="shared" si="170"/>
        <v/>
      </c>
      <c r="L883" s="312">
        <f t="shared" si="173"/>
        <v>8464.17</v>
      </c>
      <c r="M883" s="312">
        <f t="shared" si="174"/>
        <v>12824.5</v>
      </c>
      <c r="N883" s="297" t="str">
        <f>_xlfn.IFNA(VLOOKUP($E:$E,'1'!$A:$E,3,0),"")</f>
        <v/>
      </c>
      <c r="O883" s="297">
        <f>_xlfn.IFNA(VLOOKUP($E:$E,'2'!$A:$E,3,0),"")</f>
        <v>8132.9639889196678</v>
      </c>
      <c r="P883" s="297" t="str">
        <f>_xlfn.IFNA(VLOOKUP($E:$E,'3'!$A:$D,3,0),"")</f>
        <v/>
      </c>
      <c r="Q883" s="297" t="str">
        <f>_xlfn.IFNA(VLOOKUP($E:$E,'4'!$A:$F,3,0),"")</f>
        <v/>
      </c>
      <c r="R883" s="297" t="str">
        <f>_xlfn.IFNA(VLOOKUP($E:$E,'5'!$A:$F,3,0),"")</f>
        <v/>
      </c>
      <c r="S883" s="297" t="str">
        <f>_xlfn.IFNA(VLOOKUP($E:$E,'6'!$A:$F,3,0),"")</f>
        <v/>
      </c>
      <c r="T883" s="313">
        <v>1</v>
      </c>
      <c r="U883" s="313">
        <v>1</v>
      </c>
      <c r="V883" s="313">
        <v>1</v>
      </c>
      <c r="W883" s="314">
        <v>18.2</v>
      </c>
      <c r="X883" s="315">
        <v>9.4880952399999996E-2</v>
      </c>
      <c r="Y883" s="749">
        <v>11550</v>
      </c>
      <c r="Z883" s="282"/>
      <c r="AA883" s="316" t="s">
        <v>10390</v>
      </c>
      <c r="AB883" s="282" t="s">
        <v>9163</v>
      </c>
      <c r="AC883" s="317" t="s">
        <v>2104</v>
      </c>
      <c r="AD883" s="318" t="s">
        <v>1420</v>
      </c>
      <c r="AE883" s="319">
        <v>0</v>
      </c>
      <c r="AF883" s="319" t="s">
        <v>11273</v>
      </c>
      <c r="AG883" s="320">
        <v>169.23</v>
      </c>
      <c r="AH883" s="321">
        <f t="shared" si="172"/>
        <v>0</v>
      </c>
      <c r="AI883" s="287">
        <f>_xlfn.IFNA(VLOOKUP(AD:AD,грп!B:C,2,0),0)</f>
        <v>1</v>
      </c>
      <c r="AJ883" s="607">
        <v>9</v>
      </c>
      <c r="AK883" s="672" t="str">
        <f t="shared" si="175"/>
        <v xml:space="preserve"> </v>
      </c>
      <c r="AL883" s="174"/>
    </row>
    <row r="884" spans="1:38" s="4" customFormat="1" ht="12" customHeight="1" outlineLevel="1" x14ac:dyDescent="0.35">
      <c r="A884" s="307" t="s">
        <v>339</v>
      </c>
      <c r="B884" s="308" t="s">
        <v>6619</v>
      </c>
      <c r="C884" s="290" t="s">
        <v>555</v>
      </c>
      <c r="D884" s="310" t="s">
        <v>600</v>
      </c>
      <c r="E884" s="322" t="s">
        <v>433</v>
      </c>
      <c r="F884" s="293"/>
      <c r="G884" s="293"/>
      <c r="H884" s="294">
        <v>4</v>
      </c>
      <c r="I884" s="294" t="str">
        <f>IFERROR(_xlfn.IFNA(VLOOKUP($D:$D,history!$I:$Y,3,0),VLOOKUP(E:E,history!$H:$Y,4,0)),"--")</f>
        <v>--</v>
      </c>
      <c r="J884" s="282" t="s">
        <v>9868</v>
      </c>
      <c r="K884" s="282" t="str">
        <f t="shared" si="170"/>
        <v/>
      </c>
      <c r="L884" s="312">
        <f t="shared" si="173"/>
        <v>10408.790000000001</v>
      </c>
      <c r="M884" s="312">
        <f t="shared" si="174"/>
        <v>15770.89</v>
      </c>
      <c r="N884" s="297" t="str">
        <f>_xlfn.IFNA(VLOOKUP($E:$E,'1'!$A:$E,3,0),"")</f>
        <v/>
      </c>
      <c r="O884" s="297">
        <f>_xlfn.IFNA(VLOOKUP($E:$E,'2'!$A:$E,3,0),"")</f>
        <v>10459.833795013852</v>
      </c>
      <c r="P884" s="297" t="str">
        <f>_xlfn.IFNA(VLOOKUP($E:$E,'3'!$A:$D,3,0),"")</f>
        <v/>
      </c>
      <c r="Q884" s="297" t="str">
        <f>_xlfn.IFNA(VLOOKUP($E:$E,'4'!$A:$F,3,0),"")</f>
        <v/>
      </c>
      <c r="R884" s="297" t="str">
        <f>_xlfn.IFNA(VLOOKUP($E:$E,'5'!$A:$F,3,0),"")</f>
        <v/>
      </c>
      <c r="S884" s="297" t="str">
        <f>_xlfn.IFNA(VLOOKUP($E:$E,'6'!$A:$F,3,0),"")</f>
        <v/>
      </c>
      <c r="T884" s="313">
        <v>1</v>
      </c>
      <c r="U884" s="313">
        <v>1</v>
      </c>
      <c r="V884" s="313">
        <v>1</v>
      </c>
      <c r="W884" s="314">
        <v>24</v>
      </c>
      <c r="X884" s="315">
        <v>0.14152000000000001</v>
      </c>
      <c r="Y884" s="749">
        <v>14190</v>
      </c>
      <c r="Z884" s="282"/>
      <c r="AA884" s="316" t="s">
        <v>10390</v>
      </c>
      <c r="AB884" s="282" t="s">
        <v>9163</v>
      </c>
      <c r="AC884" s="317" t="s">
        <v>2104</v>
      </c>
      <c r="AD884" s="318" t="s">
        <v>1420</v>
      </c>
      <c r="AE884" s="319">
        <v>0</v>
      </c>
      <c r="AF884" s="319" t="s">
        <v>11273</v>
      </c>
      <c r="AG884" s="320">
        <v>208.11</v>
      </c>
      <c r="AH884" s="321">
        <f t="shared" si="172"/>
        <v>0</v>
      </c>
      <c r="AI884" s="287">
        <f>_xlfn.IFNA(VLOOKUP(AD:AD,грп!B:C,2,0),0)</f>
        <v>1</v>
      </c>
      <c r="AJ884" s="607">
        <v>12</v>
      </c>
      <c r="AK884" s="672" t="str">
        <f t="shared" si="175"/>
        <v xml:space="preserve"> </v>
      </c>
      <c r="AL884" s="174"/>
    </row>
    <row r="885" spans="1:38" s="4" customFormat="1" ht="12" customHeight="1" outlineLevel="1" x14ac:dyDescent="0.35">
      <c r="A885" s="307" t="s">
        <v>339</v>
      </c>
      <c r="B885" s="308" t="s">
        <v>6620</v>
      </c>
      <c r="C885" s="323"/>
      <c r="D885" s="310" t="s">
        <v>3203</v>
      </c>
      <c r="E885" s="324" t="s">
        <v>2204</v>
      </c>
      <c r="F885" s="293"/>
      <c r="G885" s="293"/>
      <c r="H885" s="294">
        <v>1</v>
      </c>
      <c r="I885" s="294" t="str">
        <f>IFERROR(_xlfn.IFNA(VLOOKUP($D:$D,history!$I:$Y,3,0),VLOOKUP(E:E,history!$H:$Y,4,0)),"--")</f>
        <v>--</v>
      </c>
      <c r="J885" s="282" t="s">
        <v>9869</v>
      </c>
      <c r="K885" s="282" t="str">
        <f t="shared" si="170"/>
        <v/>
      </c>
      <c r="L885" s="312">
        <f t="shared" si="173"/>
        <v>21593.32</v>
      </c>
      <c r="M885" s="312">
        <f t="shared" si="174"/>
        <v>32717.15</v>
      </c>
      <c r="N885" s="297" t="str">
        <f>_xlfn.IFNA(VLOOKUP($E:$E,'1'!$A:$E,3,0),"")</f>
        <v/>
      </c>
      <c r="O885" s="297">
        <f>_xlfn.IFNA(VLOOKUP($E:$E,'2'!$A:$E,3,0),"")</f>
        <v>19767.313019390582</v>
      </c>
      <c r="P885" s="297" t="str">
        <f>_xlfn.IFNA(VLOOKUP($E:$E,'3'!$A:$D,3,0),"")</f>
        <v/>
      </c>
      <c r="Q885" s="297" t="str">
        <f>_xlfn.IFNA(VLOOKUP($E:$E,'4'!$A:$F,3,0),"")</f>
        <v/>
      </c>
      <c r="R885" s="297" t="str">
        <f>_xlfn.IFNA(VLOOKUP($E:$E,'5'!$A:$F,3,0),"")</f>
        <v/>
      </c>
      <c r="S885" s="297" t="str">
        <f>_xlfn.IFNA(VLOOKUP($E:$E,'6'!$A:$F,3,0),"")</f>
        <v/>
      </c>
      <c r="T885" s="313">
        <v>1</v>
      </c>
      <c r="U885" s="313">
        <v>1</v>
      </c>
      <c r="V885" s="313">
        <v>1</v>
      </c>
      <c r="W885" s="314">
        <v>55.9</v>
      </c>
      <c r="X885" s="315">
        <v>0.3019</v>
      </c>
      <c r="Y885" s="749">
        <v>29450</v>
      </c>
      <c r="Z885" s="282"/>
      <c r="AA885" s="316" t="s">
        <v>10394</v>
      </c>
      <c r="AB885" s="282" t="s">
        <v>9163</v>
      </c>
      <c r="AC885" s="317" t="s">
        <v>2104</v>
      </c>
      <c r="AD885" s="318" t="s">
        <v>1420</v>
      </c>
      <c r="AE885" s="319">
        <v>0</v>
      </c>
      <c r="AF885" s="319" t="s">
        <v>11273</v>
      </c>
      <c r="AG885" s="320">
        <v>431.73</v>
      </c>
      <c r="AH885" s="321">
        <f t="shared" si="172"/>
        <v>0</v>
      </c>
      <c r="AI885" s="287">
        <f>_xlfn.IFNA(VLOOKUP(AD:AD,грп!B:C,2,0),0)</f>
        <v>1</v>
      </c>
      <c r="AJ885" s="607">
        <v>4</v>
      </c>
      <c r="AK885" s="672">
        <f t="shared" si="175"/>
        <v>0</v>
      </c>
      <c r="AL885" s="174"/>
    </row>
    <row r="886" spans="1:38" s="4" customFormat="1" ht="12" customHeight="1" outlineLevel="1" x14ac:dyDescent="0.35">
      <c r="A886" s="307" t="s">
        <v>339</v>
      </c>
      <c r="B886" s="308" t="s">
        <v>6621</v>
      </c>
      <c r="C886" s="323"/>
      <c r="D886" s="310" t="s">
        <v>2205</v>
      </c>
      <c r="E886" s="324" t="s">
        <v>2206</v>
      </c>
      <c r="F886" s="293"/>
      <c r="G886" s="293"/>
      <c r="H886" s="294">
        <v>3</v>
      </c>
      <c r="I886" s="294" t="str">
        <f>IFERROR(_xlfn.IFNA(VLOOKUP($D:$D,history!$I:$Y,3,0),VLOOKUP(E:E,history!$H:$Y,4,0)),"--")</f>
        <v>--</v>
      </c>
      <c r="J886" s="282" t="s">
        <v>9869</v>
      </c>
      <c r="K886" s="282" t="str">
        <f t="shared" si="170"/>
        <v/>
      </c>
      <c r="L886" s="312">
        <f t="shared" si="173"/>
        <v>17442</v>
      </c>
      <c r="M886" s="312">
        <f t="shared" si="174"/>
        <v>26427.279999999999</v>
      </c>
      <c r="N886" s="297" t="str">
        <f>_xlfn.IFNA(VLOOKUP($E:$E,'1'!$A:$E,3,0),"")</f>
        <v/>
      </c>
      <c r="O886" s="297">
        <f>_xlfn.IFNA(VLOOKUP($E:$E,'2'!$A:$E,3,0),"")</f>
        <v>16277.00831024931</v>
      </c>
      <c r="P886" s="297" t="str">
        <f>_xlfn.IFNA(VLOOKUP($E:$E,'3'!$A:$D,3,0),"")</f>
        <v/>
      </c>
      <c r="Q886" s="297" t="str">
        <f>_xlfn.IFNA(VLOOKUP($E:$E,'4'!$A:$F,3,0),"")</f>
        <v/>
      </c>
      <c r="R886" s="297" t="str">
        <f>_xlfn.IFNA(VLOOKUP($E:$E,'5'!$A:$F,3,0),"")</f>
        <v/>
      </c>
      <c r="S886" s="297" t="str">
        <f>_xlfn.IFNA(VLOOKUP($E:$E,'6'!$A:$F,3,0),"")</f>
        <v/>
      </c>
      <c r="T886" s="313">
        <v>1</v>
      </c>
      <c r="U886" s="313">
        <v>1</v>
      </c>
      <c r="V886" s="313">
        <v>1</v>
      </c>
      <c r="W886" s="314">
        <v>40.299999999999997</v>
      </c>
      <c r="X886" s="315">
        <v>0.2152671756</v>
      </c>
      <c r="Y886" s="749">
        <v>23790</v>
      </c>
      <c r="Z886" s="282"/>
      <c r="AA886" s="316" t="s">
        <v>10394</v>
      </c>
      <c r="AB886" s="282" t="s">
        <v>9163</v>
      </c>
      <c r="AC886" s="317" t="s">
        <v>2104</v>
      </c>
      <c r="AD886" s="318" t="s">
        <v>1420</v>
      </c>
      <c r="AE886" s="319">
        <v>0</v>
      </c>
      <c r="AF886" s="319" t="s">
        <v>11273</v>
      </c>
      <c r="AG886" s="320">
        <v>348.73</v>
      </c>
      <c r="AH886" s="321">
        <f t="shared" si="172"/>
        <v>0</v>
      </c>
      <c r="AI886" s="287">
        <f>_xlfn.IFNA(VLOOKUP(AD:AD,грп!B:C,2,0),0)</f>
        <v>1</v>
      </c>
      <c r="AJ886" s="607">
        <v>2</v>
      </c>
      <c r="AK886" s="672">
        <f t="shared" si="175"/>
        <v>0</v>
      </c>
      <c r="AL886" s="174"/>
    </row>
    <row r="887" spans="1:38" s="4" customFormat="1" ht="12" customHeight="1" x14ac:dyDescent="0.35">
      <c r="A887" s="288"/>
      <c r="B887" s="289"/>
      <c r="C887" s="290" t="s">
        <v>555</v>
      </c>
      <c r="D887" s="291" t="s">
        <v>2714</v>
      </c>
      <c r="E887" s="292"/>
      <c r="F887" s="293"/>
      <c r="G887" s="293"/>
      <c r="H887" s="294"/>
      <c r="I887" s="294"/>
      <c r="J887" s="282" t="s">
        <v>393</v>
      </c>
      <c r="K887" s="282" t="str">
        <f t="shared" si="170"/>
        <v/>
      </c>
      <c r="L887" s="295"/>
      <c r="M887" s="296"/>
      <c r="N887" s="297"/>
      <c r="O887" s="297"/>
      <c r="P887" s="297"/>
      <c r="Q887" s="297" t="str">
        <f>_xlfn.IFNA(VLOOKUP($E:$E,'4'!$A:$F,3,0),"")</f>
        <v/>
      </c>
      <c r="R887" s="297" t="str">
        <f>_xlfn.IFNA(VLOOKUP($E:$E,'5'!$A:$F,3,0),"")</f>
        <v/>
      </c>
      <c r="S887" s="297"/>
      <c r="T887" s="298"/>
      <c r="U887" s="280"/>
      <c r="V887" s="280"/>
      <c r="W887" s="300"/>
      <c r="X887" s="301"/>
      <c r="Y887" s="749"/>
      <c r="Z887" s="282"/>
      <c r="AA887" s="280"/>
      <c r="AB887" s="280" t="s">
        <v>393</v>
      </c>
      <c r="AC887" s="302"/>
      <c r="AD887" s="338" t="s">
        <v>2714</v>
      </c>
      <c r="AE887" s="280"/>
      <c r="AF887" s="329"/>
      <c r="AG887" s="305"/>
      <c r="AH887" s="306"/>
      <c r="AI887" s="287">
        <f>_xlfn.IFNA(VLOOKUP(AD:AD,грп!B:C,2,0),0)</f>
        <v>0</v>
      </c>
      <c r="AJ887" s="607">
        <v>0</v>
      </c>
      <c r="AK887" s="672" t="str">
        <f t="shared" si="175"/>
        <v xml:space="preserve"> </v>
      </c>
      <c r="AL887" s="174"/>
    </row>
    <row r="888" spans="1:38" s="4" customFormat="1" ht="12" customHeight="1" outlineLevel="1" x14ac:dyDescent="0.35">
      <c r="A888" s="307" t="s">
        <v>339</v>
      </c>
      <c r="B888" s="308" t="s">
        <v>6622</v>
      </c>
      <c r="C888" s="290" t="s">
        <v>555</v>
      </c>
      <c r="D888" s="310" t="s">
        <v>10721</v>
      </c>
      <c r="E888" s="322" t="s">
        <v>574</v>
      </c>
      <c r="F888" s="293"/>
      <c r="G888" s="293"/>
      <c r="H888" s="294">
        <v>6</v>
      </c>
      <c r="I888" s="294" t="str">
        <f>IFERROR(_xlfn.IFNA(VLOOKUP($D:$D,history!$I:$Y,3,0),VLOOKUP(E:E,history!$H:$Y,4,0)),"--")</f>
        <v>--</v>
      </c>
      <c r="J888" s="282" t="s">
        <v>9868</v>
      </c>
      <c r="K888" s="282" t="str">
        <f t="shared" si="170"/>
        <v/>
      </c>
      <c r="L888" s="312">
        <f t="shared" ref="L888:L903" si="176">IF($A$3="ИМ",ROUND($Y888*(1-($L$6-$F$4))*(1-$F$3)*(1+$AG$2),2),ROUND($M888*(1-($L$6-$F$4))*(1-$F$3)*(1+$AG$2),2))</f>
        <v>2764.56</v>
      </c>
      <c r="M888" s="312">
        <f t="shared" ref="M888:M903" si="177">ROUND(IF($A$3="РЕГИОНЫ",AG888*$AG$3*$AG$1,IF(AI888=0,AG888*$AG$3*$AG$1,AG888*$AG$3*(1-5%)*$AG$1)),2)</f>
        <v>4188.72</v>
      </c>
      <c r="N888" s="297" t="str">
        <f>_xlfn.IFNA(VLOOKUP($E:$E,'1'!$A:$E,3,0),"")</f>
        <v/>
      </c>
      <c r="O888" s="297" t="str">
        <f>_xlfn.IFNA(VLOOKUP($E:$E,'2'!$A:$E,3,0),"")</f>
        <v/>
      </c>
      <c r="P888" s="297" t="str">
        <f>_xlfn.IFNA(VLOOKUP($E:$E,'3'!$A:$D,3,0),"")</f>
        <v/>
      </c>
      <c r="Q888" s="297" t="str">
        <f>_xlfn.IFNA(VLOOKUP($E:$E,'4'!$A:$F,3,0),"")</f>
        <v/>
      </c>
      <c r="R888" s="297" t="str">
        <f>_xlfn.IFNA(VLOOKUP($E:$E,'5'!$A:$F,3,0),"")</f>
        <v/>
      </c>
      <c r="S888" s="297" t="str">
        <f>_xlfn.IFNA(VLOOKUP($E:$E,'6'!$A:$F,3,0),"")</f>
        <v/>
      </c>
      <c r="T888" s="313">
        <v>1</v>
      </c>
      <c r="U888" s="313">
        <v>1</v>
      </c>
      <c r="V888" s="313">
        <v>10</v>
      </c>
      <c r="W888" s="314">
        <v>1.8480000000000001</v>
      </c>
      <c r="X888" s="315">
        <v>1.0749999999999999E-2</v>
      </c>
      <c r="Y888" s="749">
        <v>3770</v>
      </c>
      <c r="Z888" s="282"/>
      <c r="AA888" s="316" t="s">
        <v>10391</v>
      </c>
      <c r="AB888" s="282" t="s">
        <v>9163</v>
      </c>
      <c r="AC888" s="317" t="s">
        <v>2081</v>
      </c>
      <c r="AD888" s="318" t="s">
        <v>2714</v>
      </c>
      <c r="AE888" s="319">
        <v>0</v>
      </c>
      <c r="AF888" s="319" t="s">
        <v>11294</v>
      </c>
      <c r="AG888" s="320">
        <v>52.51</v>
      </c>
      <c r="AH888" s="321">
        <f t="shared" ref="AH888:AH903" si="178">IF($A$3="РЕГИОНЫ",ROUND($AG888*(1-($L$6-$F$4))*(1-$F$3)*(1+$AG$2)*$AG$1,2),0)</f>
        <v>0</v>
      </c>
      <c r="AI888" s="287">
        <f>_xlfn.IFNA(VLOOKUP(AD:AD,грп!B:C,2,0),0)</f>
        <v>0</v>
      </c>
      <c r="AJ888" s="607">
        <v>18</v>
      </c>
      <c r="AK888" s="672" t="str">
        <f t="shared" si="175"/>
        <v xml:space="preserve"> </v>
      </c>
      <c r="AL888" s="174"/>
    </row>
    <row r="889" spans="1:38" s="4" customFormat="1" ht="12" customHeight="1" outlineLevel="1" x14ac:dyDescent="0.35">
      <c r="A889" s="307" t="s">
        <v>339</v>
      </c>
      <c r="B889" s="308" t="s">
        <v>6623</v>
      </c>
      <c r="C889" s="290" t="s">
        <v>555</v>
      </c>
      <c r="D889" s="310" t="s">
        <v>10722</v>
      </c>
      <c r="E889" s="322" t="s">
        <v>449</v>
      </c>
      <c r="F889" s="293"/>
      <c r="G889" s="293"/>
      <c r="H889" s="294">
        <v>1</v>
      </c>
      <c r="I889" s="294" t="str">
        <f>IFERROR(_xlfn.IFNA(VLOOKUP($D:$D,history!$I:$Y,3,0),VLOOKUP(E:E,history!$H:$Y,4,0)),"--")</f>
        <v>--</v>
      </c>
      <c r="J889" s="282" t="s">
        <v>5946</v>
      </c>
      <c r="K889" s="282" t="str">
        <f t="shared" si="170"/>
        <v/>
      </c>
      <c r="L889" s="312">
        <f t="shared" si="176"/>
        <v>2583.9699999999998</v>
      </c>
      <c r="M889" s="312">
        <f t="shared" si="177"/>
        <v>3915.11</v>
      </c>
      <c r="N889" s="297" t="str">
        <f>_xlfn.IFNA(VLOOKUP($E:$E,'1'!$A:$E,3,0),"")</f>
        <v/>
      </c>
      <c r="O889" s="297" t="str">
        <f>_xlfn.IFNA(VLOOKUP($E:$E,'2'!$A:$E,3,0),"")</f>
        <v/>
      </c>
      <c r="P889" s="297" t="str">
        <f>_xlfn.IFNA(VLOOKUP($E:$E,'3'!$A:$D,3,0),"")</f>
        <v/>
      </c>
      <c r="Q889" s="297" t="str">
        <f>_xlfn.IFNA(VLOOKUP($E:$E,'4'!$A:$F,3,0),"")</f>
        <v/>
      </c>
      <c r="R889" s="297" t="str">
        <f>_xlfn.IFNA(VLOOKUP($E:$E,'5'!$A:$F,3,0),"")</f>
        <v/>
      </c>
      <c r="S889" s="297" t="str">
        <f>_xlfn.IFNA(VLOOKUP($E:$E,'6'!$A:$F,3,0),"")</f>
        <v/>
      </c>
      <c r="T889" s="313">
        <v>1</v>
      </c>
      <c r="U889" s="313">
        <v>1</v>
      </c>
      <c r="V889" s="313">
        <v>10</v>
      </c>
      <c r="W889" s="314">
        <v>1.708</v>
      </c>
      <c r="X889" s="315">
        <v>1.0749999999999999E-2</v>
      </c>
      <c r="Y889" s="749">
        <v>3520</v>
      </c>
      <c r="Z889" s="282"/>
      <c r="AA889" s="316" t="s">
        <v>10391</v>
      </c>
      <c r="AB889" s="282" t="s">
        <v>9163</v>
      </c>
      <c r="AC889" s="317" t="s">
        <v>2081</v>
      </c>
      <c r="AD889" s="318" t="s">
        <v>2714</v>
      </c>
      <c r="AE889" s="319">
        <v>0</v>
      </c>
      <c r="AF889" s="319" t="s">
        <v>11294</v>
      </c>
      <c r="AG889" s="320">
        <v>49.08</v>
      </c>
      <c r="AH889" s="321">
        <f t="shared" si="178"/>
        <v>0</v>
      </c>
      <c r="AI889" s="287">
        <f>_xlfn.IFNA(VLOOKUP(AD:AD,грп!B:C,2,0),0)</f>
        <v>0</v>
      </c>
      <c r="AJ889" s="607">
        <v>0</v>
      </c>
      <c r="AK889" s="672" t="str">
        <f t="shared" si="175"/>
        <v xml:space="preserve"> </v>
      </c>
      <c r="AL889" s="174"/>
    </row>
    <row r="890" spans="1:38" s="4" customFormat="1" ht="12" customHeight="1" outlineLevel="1" x14ac:dyDescent="0.35">
      <c r="A890" s="307" t="s">
        <v>10402</v>
      </c>
      <c r="B890" s="308">
        <v>0</v>
      </c>
      <c r="C890" s="309" t="s">
        <v>21</v>
      </c>
      <c r="D890" s="310" t="s">
        <v>10723</v>
      </c>
      <c r="E890" s="292" t="s">
        <v>4603</v>
      </c>
      <c r="F890" s="293"/>
      <c r="G890" s="293"/>
      <c r="H890" s="294">
        <v>41</v>
      </c>
      <c r="I890" s="294" t="str">
        <f>IFERROR(_xlfn.IFNA(VLOOKUP($D:$D,history!$I:$Y,3,0),VLOOKUP(E:E,history!$H:$Y,4,0)),"--")</f>
        <v>--</v>
      </c>
      <c r="J890" s="282" t="s">
        <v>9870</v>
      </c>
      <c r="K890" s="282" t="str">
        <f t="shared" si="170"/>
        <v/>
      </c>
      <c r="L890" s="312">
        <f t="shared" si="176"/>
        <v>76.86</v>
      </c>
      <c r="M890" s="312">
        <f t="shared" si="177"/>
        <v>116.46</v>
      </c>
      <c r="N890" s="297" t="str">
        <f>_xlfn.IFNA(VLOOKUP($E:$E,'1'!$A:$E,3,0),"")</f>
        <v/>
      </c>
      <c r="O890" s="297" t="str">
        <f>_xlfn.IFNA(VLOOKUP($E:$E,'2'!$A:$E,3,0),"")</f>
        <v/>
      </c>
      <c r="P890" s="297" t="str">
        <f>_xlfn.IFNA(VLOOKUP($E:$E,'3'!$A:$D,3,0),"")</f>
        <v/>
      </c>
      <c r="Q890" s="297" t="str">
        <f>_xlfn.IFNA(VLOOKUP($E:$E,'4'!$A:$F,3,0),"")</f>
        <v/>
      </c>
      <c r="R890" s="297" t="str">
        <f>_xlfn.IFNA(VLOOKUP($E:$E,'5'!$A:$F,3,0),"")</f>
        <v/>
      </c>
      <c r="S890" s="297" t="str">
        <f>_xlfn.IFNA(VLOOKUP($E:$E,'6'!$A:$F,3,0),"")</f>
        <v/>
      </c>
      <c r="T890" s="313">
        <v>1</v>
      </c>
      <c r="U890" s="313">
        <v>50</v>
      </c>
      <c r="V890" s="313">
        <v>250</v>
      </c>
      <c r="W890" s="314">
        <v>3.3000000000000002E-2</v>
      </c>
      <c r="X890" s="315">
        <v>2.2000000000000001E-4</v>
      </c>
      <c r="Y890" s="749">
        <v>110</v>
      </c>
      <c r="Z890" s="282"/>
      <c r="AA890" s="316" t="s">
        <v>393</v>
      </c>
      <c r="AB890" s="282" t="s">
        <v>9164</v>
      </c>
      <c r="AC890" s="317" t="s">
        <v>2081</v>
      </c>
      <c r="AD890" s="318" t="s">
        <v>2714</v>
      </c>
      <c r="AE890" s="319">
        <v>0</v>
      </c>
      <c r="AF890" s="319" t="s">
        <v>11284</v>
      </c>
      <c r="AG890" s="320">
        <v>1.46</v>
      </c>
      <c r="AH890" s="321">
        <f t="shared" si="178"/>
        <v>0</v>
      </c>
      <c r="AI890" s="287">
        <f>_xlfn.IFNA(VLOOKUP(AD:AD,грп!B:C,2,0),0)</f>
        <v>0</v>
      </c>
      <c r="AJ890" s="607">
        <v>73</v>
      </c>
      <c r="AK890" s="672" t="str">
        <f t="shared" si="175"/>
        <v>new</v>
      </c>
      <c r="AL890" s="174"/>
    </row>
    <row r="891" spans="1:38" s="4" customFormat="1" ht="12" customHeight="1" outlineLevel="1" x14ac:dyDescent="0.35">
      <c r="A891" s="307" t="s">
        <v>10402</v>
      </c>
      <c r="B891" s="308">
        <v>0</v>
      </c>
      <c r="C891" s="309" t="s">
        <v>21</v>
      </c>
      <c r="D891" s="310" t="s">
        <v>10724</v>
      </c>
      <c r="E891" s="292" t="s">
        <v>4604</v>
      </c>
      <c r="F891" s="293"/>
      <c r="G891" s="293"/>
      <c r="H891" s="294">
        <v>31</v>
      </c>
      <c r="I891" s="294" t="str">
        <f>IFERROR(_xlfn.IFNA(VLOOKUP($D:$D,history!$I:$Y,3,0),VLOOKUP(E:E,history!$H:$Y,4,0)),"--")</f>
        <v>--</v>
      </c>
      <c r="J891" s="282" t="s">
        <v>9870</v>
      </c>
      <c r="K891" s="282" t="str">
        <f t="shared" si="170"/>
        <v/>
      </c>
      <c r="L891" s="312">
        <f t="shared" si="176"/>
        <v>70.02</v>
      </c>
      <c r="M891" s="312">
        <f t="shared" si="177"/>
        <v>106.09</v>
      </c>
      <c r="N891" s="297" t="str">
        <f>_xlfn.IFNA(VLOOKUP($E:$E,'1'!$A:$E,3,0),"")</f>
        <v/>
      </c>
      <c r="O891" s="297" t="str">
        <f>_xlfn.IFNA(VLOOKUP($E:$E,'2'!$A:$E,3,0),"")</f>
        <v/>
      </c>
      <c r="P891" s="297" t="str">
        <f>_xlfn.IFNA(VLOOKUP($E:$E,'3'!$A:$D,3,0),"")</f>
        <v/>
      </c>
      <c r="Q891" s="297" t="str">
        <f>_xlfn.IFNA(VLOOKUP($E:$E,'4'!$A:$F,3,0),"")</f>
        <v/>
      </c>
      <c r="R891" s="297" t="str">
        <f>_xlfn.IFNA(VLOOKUP($E:$E,'5'!$A:$F,3,0),"")</f>
        <v/>
      </c>
      <c r="S891" s="297" t="str">
        <f>_xlfn.IFNA(VLOOKUP($E:$E,'6'!$A:$F,3,0),"")</f>
        <v/>
      </c>
      <c r="T891" s="313">
        <v>1</v>
      </c>
      <c r="U891" s="313">
        <v>50</v>
      </c>
      <c r="V891" s="313">
        <v>250</v>
      </c>
      <c r="W891" s="314">
        <v>3.2000000000000001E-2</v>
      </c>
      <c r="X891" s="315">
        <v>2.2000000000000001E-4</v>
      </c>
      <c r="Y891" s="749">
        <v>90</v>
      </c>
      <c r="Z891" s="282"/>
      <c r="AA891" s="316" t="s">
        <v>393</v>
      </c>
      <c r="AB891" s="282" t="s">
        <v>9164</v>
      </c>
      <c r="AC891" s="317" t="s">
        <v>2081</v>
      </c>
      <c r="AD891" s="318" t="s">
        <v>2714</v>
      </c>
      <c r="AE891" s="319">
        <v>0</v>
      </c>
      <c r="AF891" s="319" t="s">
        <v>11284</v>
      </c>
      <c r="AG891" s="320">
        <v>1.33</v>
      </c>
      <c r="AH891" s="321">
        <f t="shared" si="178"/>
        <v>0</v>
      </c>
      <c r="AI891" s="287">
        <f>_xlfn.IFNA(VLOOKUP(AD:AD,грп!B:C,2,0),0)</f>
        <v>0</v>
      </c>
      <c r="AJ891" s="607">
        <v>73</v>
      </c>
      <c r="AK891" s="672" t="str">
        <f t="shared" si="175"/>
        <v>new</v>
      </c>
      <c r="AL891" s="174"/>
    </row>
    <row r="892" spans="1:38" s="4" customFormat="1" ht="12" customHeight="1" outlineLevel="1" x14ac:dyDescent="0.35">
      <c r="A892" s="307" t="s">
        <v>10402</v>
      </c>
      <c r="B892" s="308">
        <v>0</v>
      </c>
      <c r="C892" s="309" t="s">
        <v>21</v>
      </c>
      <c r="D892" s="310" t="s">
        <v>10725</v>
      </c>
      <c r="E892" s="292" t="s">
        <v>4605</v>
      </c>
      <c r="F892" s="293"/>
      <c r="G892" s="293"/>
      <c r="H892" s="294">
        <v>41</v>
      </c>
      <c r="I892" s="294" t="str">
        <f>IFERROR(_xlfn.IFNA(VLOOKUP($D:$D,history!$I:$Y,3,0),VLOOKUP(E:E,history!$H:$Y,4,0)),"--")</f>
        <v>--</v>
      </c>
      <c r="J892" s="282" t="s">
        <v>9870</v>
      </c>
      <c r="K892" s="282" t="str">
        <f t="shared" si="170"/>
        <v/>
      </c>
      <c r="L892" s="312">
        <f t="shared" si="176"/>
        <v>107.4</v>
      </c>
      <c r="M892" s="312">
        <f t="shared" si="177"/>
        <v>162.72999999999999</v>
      </c>
      <c r="N892" s="297" t="str">
        <f>_xlfn.IFNA(VLOOKUP($E:$E,'1'!$A:$E,3,0),"")</f>
        <v/>
      </c>
      <c r="O892" s="297" t="str">
        <f>_xlfn.IFNA(VLOOKUP($E:$E,'2'!$A:$E,3,0),"")</f>
        <v/>
      </c>
      <c r="P892" s="297" t="str">
        <f>_xlfn.IFNA(VLOOKUP($E:$E,'3'!$A:$D,3,0),"")</f>
        <v/>
      </c>
      <c r="Q892" s="297" t="str">
        <f>_xlfn.IFNA(VLOOKUP($E:$E,'4'!$A:$F,3,0),"")</f>
        <v/>
      </c>
      <c r="R892" s="297" t="str">
        <f>_xlfn.IFNA(VLOOKUP($E:$E,'5'!$A:$F,3,0),"")</f>
        <v/>
      </c>
      <c r="S892" s="297" t="str">
        <f>_xlfn.IFNA(VLOOKUP($E:$E,'6'!$A:$F,3,0),"")</f>
        <v/>
      </c>
      <c r="T892" s="313">
        <v>1</v>
      </c>
      <c r="U892" s="313">
        <v>50</v>
      </c>
      <c r="V892" s="313">
        <v>250</v>
      </c>
      <c r="W892" s="314">
        <v>2.4E-2</v>
      </c>
      <c r="X892" s="315">
        <v>2.2000000000000001E-4</v>
      </c>
      <c r="Y892" s="749">
        <v>150</v>
      </c>
      <c r="Z892" s="282"/>
      <c r="AA892" s="316" t="s">
        <v>393</v>
      </c>
      <c r="AB892" s="282" t="s">
        <v>9164</v>
      </c>
      <c r="AC892" s="317" t="s">
        <v>2081</v>
      </c>
      <c r="AD892" s="318" t="s">
        <v>2714</v>
      </c>
      <c r="AE892" s="319">
        <v>0</v>
      </c>
      <c r="AF892" s="319" t="s">
        <v>11284</v>
      </c>
      <c r="AG892" s="320">
        <v>2.04</v>
      </c>
      <c r="AH892" s="321">
        <f t="shared" si="178"/>
        <v>0</v>
      </c>
      <c r="AI892" s="287">
        <f>_xlfn.IFNA(VLOOKUP(AD:AD,грп!B:C,2,0),0)</f>
        <v>0</v>
      </c>
      <c r="AJ892" s="607">
        <v>73</v>
      </c>
      <c r="AK892" s="672" t="str">
        <f t="shared" si="175"/>
        <v>new</v>
      </c>
      <c r="AL892" s="174"/>
    </row>
    <row r="893" spans="1:38" s="4" customFormat="1" ht="12" customHeight="1" outlineLevel="1" x14ac:dyDescent="0.35">
      <c r="A893" s="307" t="s">
        <v>10402</v>
      </c>
      <c r="B893" s="308">
        <v>0</v>
      </c>
      <c r="C893" s="309" t="s">
        <v>21</v>
      </c>
      <c r="D893" s="310" t="s">
        <v>10726</v>
      </c>
      <c r="E893" s="292" t="s">
        <v>4606</v>
      </c>
      <c r="F893" s="293"/>
      <c r="G893" s="293"/>
      <c r="H893" s="294">
        <v>41</v>
      </c>
      <c r="I893" s="294" t="str">
        <f>IFERROR(_xlfn.IFNA(VLOOKUP($D:$D,history!$I:$Y,3,0),VLOOKUP(E:E,history!$H:$Y,4,0)),"--")</f>
        <v>--</v>
      </c>
      <c r="J893" s="282" t="s">
        <v>9870</v>
      </c>
      <c r="K893" s="282" t="str">
        <f t="shared" si="170"/>
        <v/>
      </c>
      <c r="L893" s="312">
        <f t="shared" si="176"/>
        <v>76.86</v>
      </c>
      <c r="M893" s="312">
        <f t="shared" si="177"/>
        <v>116.46</v>
      </c>
      <c r="N893" s="297" t="str">
        <f>_xlfn.IFNA(VLOOKUP($E:$E,'1'!$A:$E,3,0),"")</f>
        <v/>
      </c>
      <c r="O893" s="297" t="str">
        <f>_xlfn.IFNA(VLOOKUP($E:$E,'2'!$A:$E,3,0),"")</f>
        <v/>
      </c>
      <c r="P893" s="297" t="str">
        <f>_xlfn.IFNA(VLOOKUP($E:$E,'3'!$A:$D,3,0),"")</f>
        <v/>
      </c>
      <c r="Q893" s="297" t="str">
        <f>_xlfn.IFNA(VLOOKUP($E:$E,'4'!$A:$F,3,0),"")</f>
        <v/>
      </c>
      <c r="R893" s="297" t="str">
        <f>_xlfn.IFNA(VLOOKUP($E:$E,'5'!$A:$F,3,0),"")</f>
        <v/>
      </c>
      <c r="S893" s="297" t="str">
        <f>_xlfn.IFNA(VLOOKUP($E:$E,'6'!$A:$F,3,0),"")</f>
        <v/>
      </c>
      <c r="T893" s="313">
        <v>1</v>
      </c>
      <c r="U893" s="313">
        <v>50</v>
      </c>
      <c r="V893" s="313">
        <v>250</v>
      </c>
      <c r="W893" s="314">
        <v>3.4000000000000002E-2</v>
      </c>
      <c r="X893" s="315">
        <v>2.2000000000000001E-4</v>
      </c>
      <c r="Y893" s="749">
        <v>110</v>
      </c>
      <c r="Z893" s="282"/>
      <c r="AA893" s="316" t="s">
        <v>393</v>
      </c>
      <c r="AB893" s="282" t="s">
        <v>9164</v>
      </c>
      <c r="AC893" s="317" t="s">
        <v>2081</v>
      </c>
      <c r="AD893" s="318" t="s">
        <v>2714</v>
      </c>
      <c r="AE893" s="319">
        <v>0</v>
      </c>
      <c r="AF893" s="319" t="s">
        <v>11284</v>
      </c>
      <c r="AG893" s="320">
        <v>1.46</v>
      </c>
      <c r="AH893" s="321">
        <f t="shared" si="178"/>
        <v>0</v>
      </c>
      <c r="AI893" s="287">
        <f>_xlfn.IFNA(VLOOKUP(AD:AD,грп!B:C,2,0),0)</f>
        <v>0</v>
      </c>
      <c r="AJ893" s="607">
        <v>73</v>
      </c>
      <c r="AK893" s="672" t="str">
        <f t="shared" si="175"/>
        <v>new</v>
      </c>
      <c r="AL893" s="174"/>
    </row>
    <row r="894" spans="1:38" s="4" customFormat="1" ht="12" customHeight="1" outlineLevel="1" x14ac:dyDescent="0.35">
      <c r="A894" s="307" t="s">
        <v>10402</v>
      </c>
      <c r="B894" s="308">
        <v>0</v>
      </c>
      <c r="C894" s="309" t="s">
        <v>21</v>
      </c>
      <c r="D894" s="310" t="s">
        <v>10727</v>
      </c>
      <c r="E894" s="292" t="s">
        <v>4607</v>
      </c>
      <c r="F894" s="293"/>
      <c r="G894" s="293"/>
      <c r="H894" s="294">
        <v>41</v>
      </c>
      <c r="I894" s="294" t="str">
        <f>IFERROR(_xlfn.IFNA(VLOOKUP($D:$D,history!$I:$Y,3,0),VLOOKUP(E:E,history!$H:$Y,4,0)),"--")</f>
        <v>--</v>
      </c>
      <c r="J894" s="282" t="s">
        <v>9870</v>
      </c>
      <c r="K894" s="282" t="str">
        <f t="shared" si="170"/>
        <v/>
      </c>
      <c r="L894" s="312">
        <f t="shared" si="176"/>
        <v>70.02</v>
      </c>
      <c r="M894" s="312">
        <f t="shared" si="177"/>
        <v>106.09</v>
      </c>
      <c r="N894" s="297" t="str">
        <f>_xlfn.IFNA(VLOOKUP($E:$E,'1'!$A:$E,3,0),"")</f>
        <v/>
      </c>
      <c r="O894" s="297" t="str">
        <f>_xlfn.IFNA(VLOOKUP($E:$E,'2'!$A:$E,3,0),"")</f>
        <v/>
      </c>
      <c r="P894" s="297" t="str">
        <f>_xlfn.IFNA(VLOOKUP($E:$E,'3'!$A:$D,3,0),"")</f>
        <v/>
      </c>
      <c r="Q894" s="297" t="str">
        <f>_xlfn.IFNA(VLOOKUP($E:$E,'4'!$A:$F,3,0),"")</f>
        <v/>
      </c>
      <c r="R894" s="297" t="str">
        <f>_xlfn.IFNA(VLOOKUP($E:$E,'5'!$A:$F,3,0),"")</f>
        <v/>
      </c>
      <c r="S894" s="297" t="str">
        <f>_xlfn.IFNA(VLOOKUP($E:$E,'6'!$A:$F,3,0),"")</f>
        <v/>
      </c>
      <c r="T894" s="313">
        <v>1</v>
      </c>
      <c r="U894" s="313">
        <v>50</v>
      </c>
      <c r="V894" s="313">
        <v>250</v>
      </c>
      <c r="W894" s="314">
        <v>0.03</v>
      </c>
      <c r="X894" s="315">
        <v>2.2000000000000001E-4</v>
      </c>
      <c r="Y894" s="749">
        <v>90</v>
      </c>
      <c r="Z894" s="282"/>
      <c r="AA894" s="316" t="s">
        <v>393</v>
      </c>
      <c r="AB894" s="282" t="s">
        <v>9164</v>
      </c>
      <c r="AC894" s="317" t="s">
        <v>2081</v>
      </c>
      <c r="AD894" s="318" t="s">
        <v>2714</v>
      </c>
      <c r="AE894" s="319">
        <v>0</v>
      </c>
      <c r="AF894" s="319" t="s">
        <v>11284</v>
      </c>
      <c r="AG894" s="320">
        <v>1.33</v>
      </c>
      <c r="AH894" s="321">
        <f t="shared" si="178"/>
        <v>0</v>
      </c>
      <c r="AI894" s="287">
        <f>_xlfn.IFNA(VLOOKUP(AD:AD,грп!B:C,2,0),0)</f>
        <v>0</v>
      </c>
      <c r="AJ894" s="607">
        <v>73</v>
      </c>
      <c r="AK894" s="672" t="str">
        <f t="shared" si="175"/>
        <v>new</v>
      </c>
      <c r="AL894" s="174"/>
    </row>
    <row r="895" spans="1:38" s="4" customFormat="1" ht="12" customHeight="1" outlineLevel="1" x14ac:dyDescent="0.35">
      <c r="A895" s="307" t="s">
        <v>10402</v>
      </c>
      <c r="B895" s="308">
        <v>0</v>
      </c>
      <c r="C895" s="309" t="s">
        <v>21</v>
      </c>
      <c r="D895" s="310" t="s">
        <v>10728</v>
      </c>
      <c r="E895" s="292" t="s">
        <v>4608</v>
      </c>
      <c r="F895" s="293"/>
      <c r="G895" s="293"/>
      <c r="H895" s="294">
        <v>41</v>
      </c>
      <c r="I895" s="294" t="str">
        <f>IFERROR(_xlfn.IFNA(VLOOKUP($D:$D,history!$I:$Y,3,0),VLOOKUP(E:E,history!$H:$Y,4,0)),"--")</f>
        <v>--</v>
      </c>
      <c r="J895" s="282" t="s">
        <v>9870</v>
      </c>
      <c r="K895" s="282" t="str">
        <f t="shared" si="170"/>
        <v/>
      </c>
      <c r="L895" s="312">
        <f t="shared" si="176"/>
        <v>107.4</v>
      </c>
      <c r="M895" s="312">
        <f t="shared" si="177"/>
        <v>162.72999999999999</v>
      </c>
      <c r="N895" s="297" t="str">
        <f>_xlfn.IFNA(VLOOKUP($E:$E,'1'!$A:$E,3,0),"")</f>
        <v/>
      </c>
      <c r="O895" s="297" t="str">
        <f>_xlfn.IFNA(VLOOKUP($E:$E,'2'!$A:$E,3,0),"")</f>
        <v/>
      </c>
      <c r="P895" s="297" t="str">
        <f>_xlfn.IFNA(VLOOKUP($E:$E,'3'!$A:$D,3,0),"")</f>
        <v/>
      </c>
      <c r="Q895" s="297" t="str">
        <f>_xlfn.IFNA(VLOOKUP($E:$E,'4'!$A:$F,3,0),"")</f>
        <v/>
      </c>
      <c r="R895" s="297" t="str">
        <f>_xlfn.IFNA(VLOOKUP($E:$E,'5'!$A:$F,3,0),"")</f>
        <v/>
      </c>
      <c r="S895" s="297" t="str">
        <f>_xlfn.IFNA(VLOOKUP($E:$E,'6'!$A:$F,3,0),"")</f>
        <v/>
      </c>
      <c r="T895" s="313">
        <v>1</v>
      </c>
      <c r="U895" s="313">
        <v>50</v>
      </c>
      <c r="V895" s="313">
        <v>250</v>
      </c>
      <c r="W895" s="314">
        <v>0.03</v>
      </c>
      <c r="X895" s="315">
        <v>2.2000000000000001E-4</v>
      </c>
      <c r="Y895" s="749">
        <v>150</v>
      </c>
      <c r="Z895" s="282"/>
      <c r="AA895" s="316" t="s">
        <v>393</v>
      </c>
      <c r="AB895" s="282" t="s">
        <v>9164</v>
      </c>
      <c r="AC895" s="317" t="s">
        <v>2081</v>
      </c>
      <c r="AD895" s="318" t="s">
        <v>2714</v>
      </c>
      <c r="AE895" s="319">
        <v>0</v>
      </c>
      <c r="AF895" s="319" t="s">
        <v>11284</v>
      </c>
      <c r="AG895" s="320">
        <v>2.04</v>
      </c>
      <c r="AH895" s="321">
        <f t="shared" si="178"/>
        <v>0</v>
      </c>
      <c r="AI895" s="287">
        <f>_xlfn.IFNA(VLOOKUP(AD:AD,грп!B:C,2,0),0)</f>
        <v>0</v>
      </c>
      <c r="AJ895" s="607">
        <v>73</v>
      </c>
      <c r="AK895" s="672" t="str">
        <f t="shared" si="175"/>
        <v>new</v>
      </c>
      <c r="AL895" s="174"/>
    </row>
    <row r="896" spans="1:38" s="4" customFormat="1" ht="12" customHeight="1" outlineLevel="1" x14ac:dyDescent="0.35">
      <c r="A896" s="307" t="s">
        <v>10402</v>
      </c>
      <c r="B896" s="308">
        <v>0</v>
      </c>
      <c r="C896" s="309" t="s">
        <v>21</v>
      </c>
      <c r="D896" s="310" t="s">
        <v>10729</v>
      </c>
      <c r="E896" s="292" t="s">
        <v>4609</v>
      </c>
      <c r="F896" s="293"/>
      <c r="G896" s="293"/>
      <c r="H896" s="294"/>
      <c r="I896" s="294" t="str">
        <f>IFERROR(_xlfn.IFNA(VLOOKUP($D:$D,history!$I:$Y,3,0),VLOOKUP(E:E,history!$H:$Y,4,0)),"--")</f>
        <v>--</v>
      </c>
      <c r="J896" s="282" t="s">
        <v>9870</v>
      </c>
      <c r="K896" s="282" t="str">
        <f t="shared" si="170"/>
        <v/>
      </c>
      <c r="L896" s="312">
        <f t="shared" si="176"/>
        <v>221.12</v>
      </c>
      <c r="M896" s="312">
        <f t="shared" si="177"/>
        <v>335.03</v>
      </c>
      <c r="N896" s="297" t="str">
        <f>_xlfn.IFNA(VLOOKUP($E:$E,'1'!$A:$E,3,0),"")</f>
        <v/>
      </c>
      <c r="O896" s="297" t="str">
        <f>_xlfn.IFNA(VLOOKUP($E:$E,'2'!$A:$E,3,0),"")</f>
        <v/>
      </c>
      <c r="P896" s="297" t="str">
        <f>_xlfn.IFNA(VLOOKUP($E:$E,'3'!$A:$D,3,0),"")</f>
        <v/>
      </c>
      <c r="Q896" s="297" t="str">
        <f>_xlfn.IFNA(VLOOKUP($E:$E,'4'!$A:$F,3,0),"")</f>
        <v/>
      </c>
      <c r="R896" s="297" t="str">
        <f>_xlfn.IFNA(VLOOKUP($E:$E,'5'!$A:$F,3,0),"")</f>
        <v/>
      </c>
      <c r="S896" s="297" t="str">
        <f>_xlfn.IFNA(VLOOKUP($E:$E,'6'!$A:$F,3,0),"")</f>
        <v/>
      </c>
      <c r="T896" s="313">
        <v>1</v>
      </c>
      <c r="U896" s="313">
        <v>20</v>
      </c>
      <c r="V896" s="313">
        <v>120</v>
      </c>
      <c r="W896" s="314">
        <v>9.8000000000000004E-2</v>
      </c>
      <c r="X896" s="315">
        <v>2.3529409999999999E-4</v>
      </c>
      <c r="Y896" s="749">
        <v>320</v>
      </c>
      <c r="Z896" s="282"/>
      <c r="AA896" s="316" t="s">
        <v>393</v>
      </c>
      <c r="AB896" s="282" t="s">
        <v>9164</v>
      </c>
      <c r="AC896" s="317" t="s">
        <v>2081</v>
      </c>
      <c r="AD896" s="318" t="s">
        <v>2714</v>
      </c>
      <c r="AE896" s="319">
        <v>0</v>
      </c>
      <c r="AF896" s="319" t="s">
        <v>11284</v>
      </c>
      <c r="AG896" s="320">
        <v>4.2</v>
      </c>
      <c r="AH896" s="321">
        <f t="shared" si="178"/>
        <v>0</v>
      </c>
      <c r="AI896" s="287">
        <f>_xlfn.IFNA(VLOOKUP(AD:AD,грп!B:C,2,0),0)</f>
        <v>0</v>
      </c>
      <c r="AJ896" s="607">
        <v>123</v>
      </c>
      <c r="AK896" s="672" t="str">
        <f t="shared" si="175"/>
        <v>new</v>
      </c>
      <c r="AL896" s="174"/>
    </row>
    <row r="897" spans="1:39" s="4" customFormat="1" ht="12" customHeight="1" outlineLevel="1" x14ac:dyDescent="0.35">
      <c r="A897" s="307" t="s">
        <v>10402</v>
      </c>
      <c r="B897" s="308">
        <v>0</v>
      </c>
      <c r="C897" s="309" t="s">
        <v>21</v>
      </c>
      <c r="D897" s="310" t="s">
        <v>10730</v>
      </c>
      <c r="E897" s="292" t="s">
        <v>4610</v>
      </c>
      <c r="F897" s="293"/>
      <c r="G897" s="293"/>
      <c r="H897" s="294">
        <v>31</v>
      </c>
      <c r="I897" s="294" t="str">
        <f>IFERROR(_xlfn.IFNA(VLOOKUP($D:$D,history!$I:$Y,3,0),VLOOKUP(E:E,history!$H:$Y,4,0)),"--")</f>
        <v>--</v>
      </c>
      <c r="J897" s="282" t="s">
        <v>9870</v>
      </c>
      <c r="K897" s="282" t="str">
        <f t="shared" si="170"/>
        <v/>
      </c>
      <c r="L897" s="312">
        <f t="shared" si="176"/>
        <v>214.8</v>
      </c>
      <c r="M897" s="312">
        <f t="shared" si="177"/>
        <v>325.45999999999998</v>
      </c>
      <c r="N897" s="297" t="str">
        <f>_xlfn.IFNA(VLOOKUP($E:$E,'1'!$A:$E,3,0),"")</f>
        <v/>
      </c>
      <c r="O897" s="297" t="str">
        <f>_xlfn.IFNA(VLOOKUP($E:$E,'2'!$A:$E,3,0),"")</f>
        <v/>
      </c>
      <c r="P897" s="297" t="str">
        <f>_xlfn.IFNA(VLOOKUP($E:$E,'3'!$A:$D,3,0),"")</f>
        <v/>
      </c>
      <c r="Q897" s="297" t="str">
        <f>_xlfn.IFNA(VLOOKUP($E:$E,'4'!$A:$F,3,0),"")</f>
        <v/>
      </c>
      <c r="R897" s="297" t="str">
        <f>_xlfn.IFNA(VLOOKUP($E:$E,'5'!$A:$F,3,0),"")</f>
        <v/>
      </c>
      <c r="S897" s="297" t="str">
        <f>_xlfn.IFNA(VLOOKUP($E:$E,'6'!$A:$F,3,0),"")</f>
        <v/>
      </c>
      <c r="T897" s="313">
        <v>1</v>
      </c>
      <c r="U897" s="313">
        <v>20</v>
      </c>
      <c r="V897" s="313">
        <v>120</v>
      </c>
      <c r="W897" s="314">
        <v>0.105</v>
      </c>
      <c r="X897" s="315">
        <v>2.3529409999999999E-4</v>
      </c>
      <c r="Y897" s="749">
        <v>310</v>
      </c>
      <c r="Z897" s="282"/>
      <c r="AA897" s="316" t="s">
        <v>393</v>
      </c>
      <c r="AB897" s="282" t="s">
        <v>9164</v>
      </c>
      <c r="AC897" s="317" t="s">
        <v>2081</v>
      </c>
      <c r="AD897" s="318" t="s">
        <v>2714</v>
      </c>
      <c r="AE897" s="319">
        <v>0</v>
      </c>
      <c r="AF897" s="319" t="s">
        <v>11284</v>
      </c>
      <c r="AG897" s="320">
        <v>4.08</v>
      </c>
      <c r="AH897" s="321">
        <f t="shared" si="178"/>
        <v>0</v>
      </c>
      <c r="AI897" s="287">
        <f>_xlfn.IFNA(VLOOKUP(AD:AD,грп!B:C,2,0),0)</f>
        <v>0</v>
      </c>
      <c r="AJ897" s="607">
        <v>138</v>
      </c>
      <c r="AK897" s="672" t="str">
        <f t="shared" si="175"/>
        <v>new</v>
      </c>
      <c r="AL897" s="174"/>
    </row>
    <row r="898" spans="1:39" s="4" customFormat="1" ht="12" customHeight="1" outlineLevel="1" x14ac:dyDescent="0.35">
      <c r="A898" s="307" t="s">
        <v>10402</v>
      </c>
      <c r="B898" s="308">
        <v>0</v>
      </c>
      <c r="C898" s="309" t="s">
        <v>21</v>
      </c>
      <c r="D898" s="310" t="s">
        <v>10731</v>
      </c>
      <c r="E898" s="292" t="s">
        <v>4611</v>
      </c>
      <c r="F898" s="293"/>
      <c r="G898" s="293"/>
      <c r="H898" s="294">
        <v>21</v>
      </c>
      <c r="I898" s="294" t="str">
        <f>IFERROR(_xlfn.IFNA(VLOOKUP($D:$D,history!$I:$Y,3,0),VLOOKUP(E:E,history!$H:$Y,4,0)),"--")</f>
        <v>--</v>
      </c>
      <c r="J898" s="282" t="s">
        <v>9870</v>
      </c>
      <c r="K898" s="282" t="str">
        <f t="shared" si="170"/>
        <v/>
      </c>
      <c r="L898" s="312">
        <f t="shared" si="176"/>
        <v>214.8</v>
      </c>
      <c r="M898" s="312">
        <f t="shared" si="177"/>
        <v>325.45999999999998</v>
      </c>
      <c r="N898" s="297" t="str">
        <f>_xlfn.IFNA(VLOOKUP($E:$E,'1'!$A:$E,3,0),"")</f>
        <v/>
      </c>
      <c r="O898" s="297" t="str">
        <f>_xlfn.IFNA(VLOOKUP($E:$E,'2'!$A:$E,3,0),"")</f>
        <v/>
      </c>
      <c r="P898" s="297" t="str">
        <f>_xlfn.IFNA(VLOOKUP($E:$E,'3'!$A:$D,3,0),"")</f>
        <v/>
      </c>
      <c r="Q898" s="297" t="str">
        <f>_xlfn.IFNA(VLOOKUP($E:$E,'4'!$A:$F,3,0),"")</f>
        <v/>
      </c>
      <c r="R898" s="297" t="str">
        <f>_xlfn.IFNA(VLOOKUP($E:$E,'5'!$A:$F,3,0),"")</f>
        <v/>
      </c>
      <c r="S898" s="297" t="str">
        <f>_xlfn.IFNA(VLOOKUP($E:$E,'6'!$A:$F,3,0),"")</f>
        <v/>
      </c>
      <c r="T898" s="313">
        <v>1</v>
      </c>
      <c r="U898" s="313">
        <v>20</v>
      </c>
      <c r="V898" s="313">
        <v>120</v>
      </c>
      <c r="W898" s="314">
        <v>9.7000000000000003E-2</v>
      </c>
      <c r="X898" s="315">
        <v>2.3529409999999999E-4</v>
      </c>
      <c r="Y898" s="749">
        <v>310</v>
      </c>
      <c r="Z898" s="282"/>
      <c r="AA898" s="316" t="s">
        <v>393</v>
      </c>
      <c r="AB898" s="282" t="s">
        <v>9164</v>
      </c>
      <c r="AC898" s="317" t="s">
        <v>2081</v>
      </c>
      <c r="AD898" s="318" t="s">
        <v>2714</v>
      </c>
      <c r="AE898" s="319">
        <v>0</v>
      </c>
      <c r="AF898" s="319" t="s">
        <v>11284</v>
      </c>
      <c r="AG898" s="320">
        <v>4.08</v>
      </c>
      <c r="AH898" s="321">
        <f t="shared" si="178"/>
        <v>0</v>
      </c>
      <c r="AI898" s="287">
        <f>_xlfn.IFNA(VLOOKUP(AD:AD,грп!B:C,2,0),0)</f>
        <v>0</v>
      </c>
      <c r="AJ898" s="607">
        <v>123</v>
      </c>
      <c r="AK898" s="672" t="str">
        <f t="shared" si="175"/>
        <v>new</v>
      </c>
      <c r="AL898" s="174"/>
    </row>
    <row r="899" spans="1:39" s="4" customFormat="1" ht="12" customHeight="1" outlineLevel="1" x14ac:dyDescent="0.35">
      <c r="A899" s="307" t="s">
        <v>10402</v>
      </c>
      <c r="B899" s="308">
        <v>0</v>
      </c>
      <c r="C899" s="309" t="s">
        <v>21</v>
      </c>
      <c r="D899" s="310" t="s">
        <v>10732</v>
      </c>
      <c r="E899" s="292" t="s">
        <v>4612</v>
      </c>
      <c r="F899" s="293"/>
      <c r="G899" s="293"/>
      <c r="H899" s="294">
        <v>11</v>
      </c>
      <c r="I899" s="294" t="str">
        <f>IFERROR(_xlfn.IFNA(VLOOKUP($D:$D,history!$I:$Y,3,0),VLOOKUP(E:E,history!$H:$Y,4,0)),"--")</f>
        <v>--</v>
      </c>
      <c r="J899" s="282" t="s">
        <v>9870</v>
      </c>
      <c r="K899" s="282" t="str">
        <f t="shared" ref="K899:K930" si="179" xml:space="preserve">
IF(OR($E899="",$A$3&lt;&gt;"МОСКВА"),"",
IF(AND($AJ899&gt;=1,$AJ899&lt;20),"*",
IF(AND($AJ899&gt;=20,$AJ899&lt;100),"**",
IF(($AJ899&gt;=100),"***","--"))))</f>
        <v/>
      </c>
      <c r="L899" s="312">
        <f t="shared" si="176"/>
        <v>217.97</v>
      </c>
      <c r="M899" s="312">
        <f t="shared" si="177"/>
        <v>330.25</v>
      </c>
      <c r="N899" s="297" t="str">
        <f>_xlfn.IFNA(VLOOKUP($E:$E,'1'!$A:$E,3,0),"")</f>
        <v/>
      </c>
      <c r="O899" s="297" t="str">
        <f>_xlfn.IFNA(VLOOKUP($E:$E,'2'!$A:$E,3,0),"")</f>
        <v/>
      </c>
      <c r="P899" s="297" t="str">
        <f>_xlfn.IFNA(VLOOKUP($E:$E,'3'!$A:$D,3,0),"")</f>
        <v/>
      </c>
      <c r="Q899" s="297" t="str">
        <f>_xlfn.IFNA(VLOOKUP($E:$E,'4'!$A:$F,3,0),"")</f>
        <v/>
      </c>
      <c r="R899" s="297" t="str">
        <f>_xlfn.IFNA(VLOOKUP($E:$E,'5'!$A:$F,3,0),"")</f>
        <v/>
      </c>
      <c r="S899" s="297" t="str">
        <f>_xlfn.IFNA(VLOOKUP($E:$E,'6'!$A:$F,3,0),"")</f>
        <v/>
      </c>
      <c r="T899" s="313">
        <v>1</v>
      </c>
      <c r="U899" s="313">
        <v>20</v>
      </c>
      <c r="V899" s="313">
        <v>120</v>
      </c>
      <c r="W899" s="314">
        <v>9.6000000000000002E-2</v>
      </c>
      <c r="X899" s="315">
        <v>2.3529409999999999E-4</v>
      </c>
      <c r="Y899" s="749">
        <v>310</v>
      </c>
      <c r="Z899" s="282"/>
      <c r="AA899" s="316" t="s">
        <v>393</v>
      </c>
      <c r="AB899" s="282" t="s">
        <v>9164</v>
      </c>
      <c r="AC899" s="317" t="s">
        <v>2081</v>
      </c>
      <c r="AD899" s="318" t="s">
        <v>2714</v>
      </c>
      <c r="AE899" s="319">
        <v>0</v>
      </c>
      <c r="AF899" s="319" t="s">
        <v>11284</v>
      </c>
      <c r="AG899" s="320">
        <v>4.1399999999999997</v>
      </c>
      <c r="AH899" s="321">
        <f t="shared" si="178"/>
        <v>0</v>
      </c>
      <c r="AI899" s="287">
        <f>_xlfn.IFNA(VLOOKUP(AD:AD,грп!B:C,2,0),0)</f>
        <v>0</v>
      </c>
      <c r="AJ899" s="607">
        <v>98</v>
      </c>
      <c r="AK899" s="672" t="str">
        <f t="shared" si="175"/>
        <v>new</v>
      </c>
      <c r="AL899" s="174"/>
    </row>
    <row r="900" spans="1:39" s="4" customFormat="1" ht="12" customHeight="1" outlineLevel="1" x14ac:dyDescent="0.35">
      <c r="A900" s="307" t="s">
        <v>10402</v>
      </c>
      <c r="B900" s="308">
        <v>0</v>
      </c>
      <c r="C900" s="309" t="s">
        <v>21</v>
      </c>
      <c r="D900" s="310" t="s">
        <v>10733</v>
      </c>
      <c r="E900" s="292" t="s">
        <v>4613</v>
      </c>
      <c r="F900" s="293"/>
      <c r="G900" s="293"/>
      <c r="H900" s="294">
        <v>41</v>
      </c>
      <c r="I900" s="294" t="str">
        <f>IFERROR(_xlfn.IFNA(VLOOKUP($D:$D,history!$I:$Y,3,0),VLOOKUP(E:E,history!$H:$Y,4,0)),"--")</f>
        <v>--</v>
      </c>
      <c r="J900" s="282" t="s">
        <v>9870</v>
      </c>
      <c r="K900" s="282" t="str">
        <f t="shared" si="179"/>
        <v/>
      </c>
      <c r="L900" s="312">
        <f t="shared" si="176"/>
        <v>104.24</v>
      </c>
      <c r="M900" s="312">
        <f t="shared" si="177"/>
        <v>157.94</v>
      </c>
      <c r="N900" s="297" t="str">
        <f>_xlfn.IFNA(VLOOKUP($E:$E,'1'!$A:$E,3,0),"")</f>
        <v/>
      </c>
      <c r="O900" s="297" t="str">
        <f>_xlfn.IFNA(VLOOKUP($E:$E,'2'!$A:$E,3,0),"")</f>
        <v/>
      </c>
      <c r="P900" s="297" t="str">
        <f>_xlfn.IFNA(VLOOKUP($E:$E,'3'!$A:$D,3,0),"")</f>
        <v/>
      </c>
      <c r="Q900" s="297" t="str">
        <f>_xlfn.IFNA(VLOOKUP($E:$E,'4'!$A:$F,3,0),"")</f>
        <v/>
      </c>
      <c r="R900" s="297" t="str">
        <f>_xlfn.IFNA(VLOOKUP($E:$E,'5'!$A:$F,3,0),"")</f>
        <v/>
      </c>
      <c r="S900" s="297" t="str">
        <f>_xlfn.IFNA(VLOOKUP($E:$E,'6'!$A:$F,3,0),"")</f>
        <v/>
      </c>
      <c r="T900" s="313">
        <v>1</v>
      </c>
      <c r="U900" s="313">
        <v>50</v>
      </c>
      <c r="V900" s="313">
        <v>250</v>
      </c>
      <c r="W900" s="314">
        <v>3.5999999999999997E-2</v>
      </c>
      <c r="X900" s="315">
        <v>2.2000000000000001E-4</v>
      </c>
      <c r="Y900" s="749">
        <v>150</v>
      </c>
      <c r="Z900" s="282"/>
      <c r="AA900" s="316" t="s">
        <v>393</v>
      </c>
      <c r="AB900" s="282" t="s">
        <v>9164</v>
      </c>
      <c r="AC900" s="317" t="s">
        <v>2081</v>
      </c>
      <c r="AD900" s="318" t="s">
        <v>2714</v>
      </c>
      <c r="AE900" s="319">
        <v>0</v>
      </c>
      <c r="AF900" s="319" t="s">
        <v>11284</v>
      </c>
      <c r="AG900" s="320">
        <v>1.98</v>
      </c>
      <c r="AH900" s="321">
        <f t="shared" si="178"/>
        <v>0</v>
      </c>
      <c r="AI900" s="287">
        <f>_xlfn.IFNA(VLOOKUP(AD:AD,грп!B:C,2,0),0)</f>
        <v>0</v>
      </c>
      <c r="AJ900" s="607">
        <v>73</v>
      </c>
      <c r="AK900" s="672" t="str">
        <f t="shared" si="175"/>
        <v>new</v>
      </c>
      <c r="AL900" s="174"/>
    </row>
    <row r="901" spans="1:39" s="4" customFormat="1" ht="12" customHeight="1" outlineLevel="1" x14ac:dyDescent="0.35">
      <c r="A901" s="307" t="s">
        <v>10402</v>
      </c>
      <c r="B901" s="308" t="s">
        <v>6624</v>
      </c>
      <c r="C901" s="309"/>
      <c r="D901" s="310" t="s">
        <v>10734</v>
      </c>
      <c r="E901" s="292" t="s">
        <v>4537</v>
      </c>
      <c r="F901" s="293"/>
      <c r="G901" s="293"/>
      <c r="H901" s="294">
        <v>15</v>
      </c>
      <c r="I901" s="294" t="str">
        <f>IFERROR(_xlfn.IFNA(VLOOKUP($D:$D,history!$I:$Y,3,0),VLOOKUP(E:E,history!$H:$Y,4,0)),"--")</f>
        <v>--</v>
      </c>
      <c r="J901" s="282" t="s">
        <v>9870</v>
      </c>
      <c r="K901" s="282" t="str">
        <f t="shared" si="179"/>
        <v/>
      </c>
      <c r="L901" s="312">
        <f t="shared" si="176"/>
        <v>256.92</v>
      </c>
      <c r="M901" s="312">
        <f t="shared" si="177"/>
        <v>389.28</v>
      </c>
      <c r="N901" s="297" t="str">
        <f>_xlfn.IFNA(VLOOKUP($E:$E,'1'!$A:$E,3,0),"")</f>
        <v/>
      </c>
      <c r="O901" s="297" t="str">
        <f>_xlfn.IFNA(VLOOKUP($E:$E,'2'!$A:$E,3,0),"")</f>
        <v/>
      </c>
      <c r="P901" s="297" t="str">
        <f>_xlfn.IFNA(VLOOKUP($E:$E,'3'!$A:$D,3,0),"")</f>
        <v/>
      </c>
      <c r="Q901" s="297" t="str">
        <f>_xlfn.IFNA(VLOOKUP($E:$E,'4'!$A:$F,3,0),"")</f>
        <v/>
      </c>
      <c r="R901" s="297" t="str">
        <f>_xlfn.IFNA(VLOOKUP($E:$E,'5'!$A:$F,3,0),"")</f>
        <v/>
      </c>
      <c r="S901" s="297" t="str">
        <f>_xlfn.IFNA(VLOOKUP($E:$E,'6'!$A:$F,3,0),"")</f>
        <v/>
      </c>
      <c r="T901" s="313">
        <v>1</v>
      </c>
      <c r="U901" s="313">
        <v>20</v>
      </c>
      <c r="V901" s="313">
        <v>60</v>
      </c>
      <c r="W901" s="314">
        <v>5.6000000000000001E-2</v>
      </c>
      <c r="X901" s="315">
        <v>3.1609200000000002E-4</v>
      </c>
      <c r="Y901" s="749">
        <v>370</v>
      </c>
      <c r="Z901" s="282"/>
      <c r="AA901" s="316" t="s">
        <v>10390</v>
      </c>
      <c r="AB901" s="282" t="s">
        <v>9163</v>
      </c>
      <c r="AC901" s="317" t="s">
        <v>2081</v>
      </c>
      <c r="AD901" s="318" t="s">
        <v>2714</v>
      </c>
      <c r="AE901" s="319">
        <v>0</v>
      </c>
      <c r="AF901" s="319" t="s">
        <v>11282</v>
      </c>
      <c r="AG901" s="320">
        <v>4.88</v>
      </c>
      <c r="AH901" s="321">
        <f t="shared" si="178"/>
        <v>0</v>
      </c>
      <c r="AI901" s="287">
        <f>_xlfn.IFNA(VLOOKUP(AD:AD,грп!B:C,2,0),0)</f>
        <v>0</v>
      </c>
      <c r="AJ901" s="607">
        <v>40</v>
      </c>
      <c r="AK901" s="672">
        <f t="shared" si="175"/>
        <v>0</v>
      </c>
      <c r="AL901" s="174"/>
    </row>
    <row r="902" spans="1:39" s="4" customFormat="1" ht="12" customHeight="1" outlineLevel="1" x14ac:dyDescent="0.35">
      <c r="A902" s="307" t="s">
        <v>10402</v>
      </c>
      <c r="B902" s="308" t="s">
        <v>6625</v>
      </c>
      <c r="C902" s="309"/>
      <c r="D902" s="310" t="s">
        <v>10735</v>
      </c>
      <c r="E902" s="292" t="s">
        <v>4538</v>
      </c>
      <c r="F902" s="293"/>
      <c r="G902" s="293"/>
      <c r="H902" s="294">
        <v>18</v>
      </c>
      <c r="I902" s="294" t="str">
        <f>IFERROR(_xlfn.IFNA(VLOOKUP($D:$D,history!$I:$Y,3,0),VLOOKUP(E:E,history!$H:$Y,4,0)),"--")</f>
        <v>--</v>
      </c>
      <c r="J902" s="282" t="s">
        <v>9870</v>
      </c>
      <c r="K902" s="282" t="str">
        <f t="shared" si="179"/>
        <v/>
      </c>
      <c r="L902" s="312">
        <f t="shared" si="176"/>
        <v>1006.63</v>
      </c>
      <c r="M902" s="312">
        <f t="shared" si="177"/>
        <v>1525.2</v>
      </c>
      <c r="N902" s="297" t="str">
        <f>_xlfn.IFNA(VLOOKUP($E:$E,'1'!$A:$E,3,0),"")</f>
        <v/>
      </c>
      <c r="O902" s="297" t="str">
        <f>_xlfn.IFNA(VLOOKUP($E:$E,'2'!$A:$E,3,0),"")</f>
        <v/>
      </c>
      <c r="P902" s="297" t="str">
        <f>_xlfn.IFNA(VLOOKUP($E:$E,'3'!$A:$D,3,0),"")</f>
        <v/>
      </c>
      <c r="Q902" s="297" t="str">
        <f>_xlfn.IFNA(VLOOKUP($E:$E,'4'!$A:$F,3,0),"")</f>
        <v/>
      </c>
      <c r="R902" s="297" t="str">
        <f>_xlfn.IFNA(VLOOKUP($E:$E,'5'!$A:$F,3,0),"")</f>
        <v/>
      </c>
      <c r="S902" s="297" t="str">
        <f>_xlfn.IFNA(VLOOKUP($E:$E,'6'!$A:$F,3,0),"")</f>
        <v/>
      </c>
      <c r="T902" s="313">
        <v>1</v>
      </c>
      <c r="U902" s="313">
        <v>1</v>
      </c>
      <c r="V902" s="313">
        <v>50</v>
      </c>
      <c r="W902" s="314">
        <v>0.33600000000000002</v>
      </c>
      <c r="X902" s="315">
        <v>1.2529412000000001E-3</v>
      </c>
      <c r="Y902" s="749">
        <v>1450</v>
      </c>
      <c r="Z902" s="282"/>
      <c r="AA902" s="316" t="s">
        <v>10390</v>
      </c>
      <c r="AB902" s="282" t="s">
        <v>9163</v>
      </c>
      <c r="AC902" s="317" t="s">
        <v>2081</v>
      </c>
      <c r="AD902" s="318" t="s">
        <v>2714</v>
      </c>
      <c r="AE902" s="319">
        <v>0</v>
      </c>
      <c r="AF902" s="319" t="s">
        <v>11282</v>
      </c>
      <c r="AG902" s="320">
        <v>19.12</v>
      </c>
      <c r="AH902" s="321">
        <f t="shared" si="178"/>
        <v>0</v>
      </c>
      <c r="AI902" s="287">
        <f>_xlfn.IFNA(VLOOKUP(AD:AD,грп!B:C,2,0),0)</f>
        <v>0</v>
      </c>
      <c r="AJ902" s="607">
        <v>2</v>
      </c>
      <c r="AK902" s="672">
        <f t="shared" si="175"/>
        <v>0</v>
      </c>
      <c r="AL902" s="174"/>
    </row>
    <row r="903" spans="1:39" s="4" customFormat="1" ht="12" customHeight="1" outlineLevel="1" x14ac:dyDescent="0.35">
      <c r="A903" s="307" t="s">
        <v>10402</v>
      </c>
      <c r="B903" s="308" t="s">
        <v>6626</v>
      </c>
      <c r="C903" s="309"/>
      <c r="D903" s="310" t="s">
        <v>10736</v>
      </c>
      <c r="E903" s="292" t="s">
        <v>4539</v>
      </c>
      <c r="F903" s="293"/>
      <c r="G903" s="293"/>
      <c r="H903" s="294">
        <v>18</v>
      </c>
      <c r="I903" s="294" t="str">
        <f>IFERROR(_xlfn.IFNA(VLOOKUP($D:$D,history!$I:$Y,3,0),VLOOKUP(E:E,history!$H:$Y,4,0)),"--")</f>
        <v>--</v>
      </c>
      <c r="J903" s="282" t="s">
        <v>9870</v>
      </c>
      <c r="K903" s="282" t="str">
        <f t="shared" si="179"/>
        <v/>
      </c>
      <c r="L903" s="312">
        <f t="shared" si="176"/>
        <v>694.43</v>
      </c>
      <c r="M903" s="312">
        <f t="shared" si="177"/>
        <v>1052.17</v>
      </c>
      <c r="N903" s="297" t="str">
        <f>_xlfn.IFNA(VLOOKUP($E:$E,'1'!$A:$E,3,0),"")</f>
        <v/>
      </c>
      <c r="O903" s="297" t="str">
        <f>_xlfn.IFNA(VLOOKUP($E:$E,'2'!$A:$E,3,0),"")</f>
        <v/>
      </c>
      <c r="P903" s="297" t="str">
        <f>_xlfn.IFNA(VLOOKUP($E:$E,'3'!$A:$D,3,0),"")</f>
        <v/>
      </c>
      <c r="Q903" s="297" t="str">
        <f>_xlfn.IFNA(VLOOKUP($E:$E,'4'!$A:$F,3,0),"")</f>
        <v/>
      </c>
      <c r="R903" s="297" t="str">
        <f>_xlfn.IFNA(VLOOKUP($E:$E,'5'!$A:$F,3,0),"")</f>
        <v/>
      </c>
      <c r="S903" s="297" t="str">
        <f>_xlfn.IFNA(VLOOKUP($E:$E,'6'!$A:$F,3,0),"")</f>
        <v/>
      </c>
      <c r="T903" s="313">
        <v>1</v>
      </c>
      <c r="U903" s="313">
        <v>1</v>
      </c>
      <c r="V903" s="313">
        <v>100</v>
      </c>
      <c r="W903" s="314">
        <v>0.23899999999999999</v>
      </c>
      <c r="X903" s="315">
        <v>7.176471E-4</v>
      </c>
      <c r="Y903" s="749">
        <v>990</v>
      </c>
      <c r="Z903" s="282"/>
      <c r="AA903" s="316" t="s">
        <v>10390</v>
      </c>
      <c r="AB903" s="282" t="s">
        <v>9163</v>
      </c>
      <c r="AC903" s="317" t="s">
        <v>2081</v>
      </c>
      <c r="AD903" s="318" t="s">
        <v>2714</v>
      </c>
      <c r="AE903" s="319">
        <v>0</v>
      </c>
      <c r="AF903" s="319" t="s">
        <v>11282</v>
      </c>
      <c r="AG903" s="320">
        <v>13.19</v>
      </c>
      <c r="AH903" s="321">
        <f t="shared" si="178"/>
        <v>0</v>
      </c>
      <c r="AI903" s="287">
        <f>_xlfn.IFNA(VLOOKUP(AD:AD,грп!B:C,2,0),0)</f>
        <v>0</v>
      </c>
      <c r="AJ903" s="607">
        <v>18</v>
      </c>
      <c r="AK903" s="672">
        <f t="shared" si="175"/>
        <v>0</v>
      </c>
      <c r="AL903" s="174"/>
    </row>
    <row r="904" spans="1:39" s="6" customFormat="1" ht="12" customHeight="1" x14ac:dyDescent="0.35">
      <c r="A904" s="288"/>
      <c r="B904" s="289"/>
      <c r="C904" s="290" t="s">
        <v>555</v>
      </c>
      <c r="D904" s="291" t="s">
        <v>2727</v>
      </c>
      <c r="E904" s="292"/>
      <c r="F904" s="293"/>
      <c r="G904" s="293"/>
      <c r="H904" s="294"/>
      <c r="I904" s="294"/>
      <c r="J904" s="282" t="s">
        <v>393</v>
      </c>
      <c r="K904" s="282" t="str">
        <f t="shared" si="179"/>
        <v/>
      </c>
      <c r="L904" s="295"/>
      <c r="M904" s="296"/>
      <c r="N904" s="297"/>
      <c r="O904" s="297"/>
      <c r="P904" s="297"/>
      <c r="Q904" s="297" t="str">
        <f>_xlfn.IFNA(VLOOKUP($E:$E,'4'!$A:$F,3,0),"")</f>
        <v/>
      </c>
      <c r="R904" s="297" t="str">
        <f>_xlfn.IFNA(VLOOKUP($E:$E,'5'!$A:$F,3,0),"")</f>
        <v/>
      </c>
      <c r="S904" s="297"/>
      <c r="T904" s="298"/>
      <c r="U904" s="299"/>
      <c r="V904" s="299"/>
      <c r="W904" s="300"/>
      <c r="X904" s="301"/>
      <c r="Y904" s="749"/>
      <c r="Z904" s="282"/>
      <c r="AA904" s="280"/>
      <c r="AB904" s="280" t="s">
        <v>393</v>
      </c>
      <c r="AC904" s="302"/>
      <c r="AD904" s="303" t="s">
        <v>2727</v>
      </c>
      <c r="AE904" s="280"/>
      <c r="AF904" s="329"/>
      <c r="AG904" s="305"/>
      <c r="AH904" s="306"/>
      <c r="AI904" s="287">
        <f>_xlfn.IFNA(VLOOKUP(AD:AD,грп!B:C,2,0),0)</f>
        <v>0</v>
      </c>
      <c r="AJ904" s="607">
        <v>0</v>
      </c>
      <c r="AK904" s="672" t="str">
        <f t="shared" si="175"/>
        <v xml:space="preserve"> </v>
      </c>
      <c r="AL904" s="174"/>
      <c r="AM904" s="4"/>
    </row>
    <row r="905" spans="1:39" s="4" customFormat="1" ht="12" customHeight="1" outlineLevel="1" x14ac:dyDescent="0.35">
      <c r="A905" s="307" t="s">
        <v>10402</v>
      </c>
      <c r="B905" s="308" t="s">
        <v>6627</v>
      </c>
      <c r="C905" s="341"/>
      <c r="D905" s="310" t="s">
        <v>10737</v>
      </c>
      <c r="E905" s="322" t="s">
        <v>1915</v>
      </c>
      <c r="F905" s="293"/>
      <c r="G905" s="293"/>
      <c r="H905" s="294">
        <v>25</v>
      </c>
      <c r="I905" s="294" t="str">
        <f>IFERROR(_xlfn.IFNA(VLOOKUP($D:$D,history!$I:$Y,3,0),VLOOKUP(E:E,history!$H:$Y,4,0)),"--")</f>
        <v>--</v>
      </c>
      <c r="J905" s="282" t="s">
        <v>9870</v>
      </c>
      <c r="K905" s="282" t="str">
        <f t="shared" si="179"/>
        <v/>
      </c>
      <c r="L905" s="312">
        <f t="shared" ref="L905:L914" si="180">IF($A$3="ИМ",ROUND($Y905*(1-($L$6-$F$4))*(1-$F$3)*(1+$AG$2),2),ROUND($M905*(1-($L$6-$F$4))*(1-$F$3)*(1+$AG$2),2))</f>
        <v>330.63</v>
      </c>
      <c r="M905" s="312">
        <f t="shared" ref="M905:M914" si="181">ROUND(IF($A$3="РЕГИОНЫ",AG905*$AG$3*$AG$1,IF(AI905=0,AG905*$AG$3*$AG$1,AG905*$AG$3*(1-5%)*$AG$1)),2)</f>
        <v>500.96</v>
      </c>
      <c r="N905" s="297" t="str">
        <f>_xlfn.IFNA(VLOOKUP($E:$E,'1'!$A:$E,3,0),"")</f>
        <v/>
      </c>
      <c r="O905" s="297" t="str">
        <f>_xlfn.IFNA(VLOOKUP($E:$E,'2'!$A:$E,3,0),"")</f>
        <v/>
      </c>
      <c r="P905" s="297" t="str">
        <f>_xlfn.IFNA(VLOOKUP($E:$E,'3'!$A:$D,3,0),"")</f>
        <v/>
      </c>
      <c r="Q905" s="297" t="str">
        <f>_xlfn.IFNA(VLOOKUP($E:$E,'4'!$A:$F,3,0),"")</f>
        <v/>
      </c>
      <c r="R905" s="297" t="str">
        <f>_xlfn.IFNA(VLOOKUP($E:$E,'5'!$A:$F,3,0),"")</f>
        <v/>
      </c>
      <c r="S905" s="297" t="str">
        <f>_xlfn.IFNA(VLOOKUP($E:$E,'6'!$A:$F,3,0),"")</f>
        <v/>
      </c>
      <c r="T905" s="313">
        <v>1</v>
      </c>
      <c r="U905" s="313">
        <v>1</v>
      </c>
      <c r="V905" s="313">
        <v>30</v>
      </c>
      <c r="W905" s="314">
        <v>0.20699999999999999</v>
      </c>
      <c r="X905" s="315">
        <v>1.127451E-3</v>
      </c>
      <c r="Y905" s="749">
        <v>480</v>
      </c>
      <c r="Z905" s="282"/>
      <c r="AA905" s="316" t="s">
        <v>10388</v>
      </c>
      <c r="AB905" s="282" t="s">
        <v>9163</v>
      </c>
      <c r="AC905" s="317" t="s">
        <v>2081</v>
      </c>
      <c r="AD905" s="318" t="s">
        <v>2727</v>
      </c>
      <c r="AE905" s="319">
        <v>0</v>
      </c>
      <c r="AF905" s="319" t="s">
        <v>11282</v>
      </c>
      <c r="AG905" s="320">
        <v>6.28</v>
      </c>
      <c r="AH905" s="321">
        <f t="shared" ref="AH905:AH914" si="182">IF($A$3="РЕГИОНЫ",ROUND($AG905*(1-($L$6-$F$4))*(1-$F$3)*(1+$AG$2)*$AG$1,2),0)</f>
        <v>0</v>
      </c>
      <c r="AI905" s="287">
        <f>_xlfn.IFNA(VLOOKUP(AD:AD,грп!B:C,2,0),0)</f>
        <v>0</v>
      </c>
      <c r="AJ905" s="607">
        <v>19</v>
      </c>
      <c r="AK905" s="672">
        <f t="shared" si="175"/>
        <v>0</v>
      </c>
      <c r="AL905" s="174"/>
    </row>
    <row r="906" spans="1:39" s="4" customFormat="1" ht="12" customHeight="1" outlineLevel="1" x14ac:dyDescent="0.35">
      <c r="A906" s="307" t="s">
        <v>10402</v>
      </c>
      <c r="B906" s="308" t="s">
        <v>6628</v>
      </c>
      <c r="C906" s="290" t="s">
        <v>555</v>
      </c>
      <c r="D906" s="310" t="s">
        <v>10738</v>
      </c>
      <c r="E906" s="322" t="s">
        <v>324</v>
      </c>
      <c r="F906" s="293"/>
      <c r="G906" s="293"/>
      <c r="H906" s="294">
        <v>33</v>
      </c>
      <c r="I906" s="294" t="str">
        <f>IFERROR(_xlfn.IFNA(VLOOKUP($D:$D,history!$I:$Y,3,0),VLOOKUP(E:E,history!$H:$Y,4,0)),"--")</f>
        <v>--</v>
      </c>
      <c r="J906" s="282" t="s">
        <v>9870</v>
      </c>
      <c r="K906" s="282" t="str">
        <f t="shared" si="179"/>
        <v/>
      </c>
      <c r="L906" s="312">
        <f t="shared" si="180"/>
        <v>461.2</v>
      </c>
      <c r="M906" s="312">
        <f t="shared" si="181"/>
        <v>698.79</v>
      </c>
      <c r="N906" s="297" t="str">
        <f>_xlfn.IFNA(VLOOKUP($E:$E,'1'!$A:$E,3,0),"")</f>
        <v/>
      </c>
      <c r="O906" s="297" t="str">
        <f>_xlfn.IFNA(VLOOKUP($E:$E,'2'!$A:$E,3,0),"")</f>
        <v/>
      </c>
      <c r="P906" s="297" t="str">
        <f>_xlfn.IFNA(VLOOKUP($E:$E,'3'!$A:$D,3,0),"")</f>
        <v/>
      </c>
      <c r="Q906" s="297" t="str">
        <f>_xlfn.IFNA(VLOOKUP($E:$E,'4'!$A:$F,3,0),"")</f>
        <v/>
      </c>
      <c r="R906" s="297" t="str">
        <f>_xlfn.IFNA(VLOOKUP($E:$E,'5'!$A:$F,3,0),"")</f>
        <v/>
      </c>
      <c r="S906" s="297" t="str">
        <f>_xlfn.IFNA(VLOOKUP($E:$E,'6'!$A:$F,3,0),"")</f>
        <v/>
      </c>
      <c r="T906" s="313">
        <v>1</v>
      </c>
      <c r="U906" s="313">
        <v>1</v>
      </c>
      <c r="V906" s="313">
        <v>30</v>
      </c>
      <c r="W906" s="314">
        <v>0.34</v>
      </c>
      <c r="X906" s="315">
        <v>2.2799999999999999E-3</v>
      </c>
      <c r="Y906" s="749">
        <v>660</v>
      </c>
      <c r="Z906" s="282"/>
      <c r="AA906" s="316" t="s">
        <v>10391</v>
      </c>
      <c r="AB906" s="282" t="s">
        <v>9163</v>
      </c>
      <c r="AC906" s="317" t="s">
        <v>2081</v>
      </c>
      <c r="AD906" s="318" t="s">
        <v>2727</v>
      </c>
      <c r="AE906" s="319">
        <v>0</v>
      </c>
      <c r="AF906" s="319" t="s">
        <v>11294</v>
      </c>
      <c r="AG906" s="320">
        <v>8.76</v>
      </c>
      <c r="AH906" s="321">
        <f t="shared" si="182"/>
        <v>0</v>
      </c>
      <c r="AI906" s="287">
        <f>_xlfn.IFNA(VLOOKUP(AD:AD,грп!B:C,2,0),0)</f>
        <v>0</v>
      </c>
      <c r="AJ906" s="607">
        <v>15</v>
      </c>
      <c r="AK906" s="672" t="str">
        <f t="shared" si="175"/>
        <v xml:space="preserve"> </v>
      </c>
      <c r="AL906" s="174"/>
    </row>
    <row r="907" spans="1:39" s="4" customFormat="1" ht="12" customHeight="1" outlineLevel="1" x14ac:dyDescent="0.35">
      <c r="A907" s="307" t="s">
        <v>10402</v>
      </c>
      <c r="B907" s="308" t="s">
        <v>6629</v>
      </c>
      <c r="C907" s="290" t="s">
        <v>555</v>
      </c>
      <c r="D907" s="310" t="s">
        <v>2861</v>
      </c>
      <c r="E907" s="322" t="s">
        <v>325</v>
      </c>
      <c r="F907" s="293"/>
      <c r="G907" s="293"/>
      <c r="H907" s="294">
        <v>13</v>
      </c>
      <c r="I907" s="294" t="str">
        <f>IFERROR(_xlfn.IFNA(VLOOKUP($D:$D,history!$I:$Y,3,0),VLOOKUP(E:E,history!$H:$Y,4,0)),"--")</f>
        <v>V</v>
      </c>
      <c r="J907" s="282" t="s">
        <v>9870</v>
      </c>
      <c r="K907" s="282" t="str">
        <f t="shared" si="179"/>
        <v/>
      </c>
      <c r="L907" s="312">
        <f t="shared" si="180"/>
        <v>631.78</v>
      </c>
      <c r="M907" s="312">
        <f t="shared" si="181"/>
        <v>957.24</v>
      </c>
      <c r="N907" s="297" t="str">
        <f>_xlfn.IFNA(VLOOKUP($E:$E,'1'!$A:$E,3,0),"")</f>
        <v/>
      </c>
      <c r="O907" s="297" t="str">
        <f>_xlfn.IFNA(VLOOKUP($E:$E,'2'!$A:$E,3,0),"")</f>
        <v/>
      </c>
      <c r="P907" s="297" t="str">
        <f>_xlfn.IFNA(VLOOKUP($E:$E,'3'!$A:$D,3,0),"")</f>
        <v/>
      </c>
      <c r="Q907" s="297" t="str">
        <f>_xlfn.IFNA(VLOOKUP($E:$E,'4'!$A:$F,3,0),"")</f>
        <v/>
      </c>
      <c r="R907" s="297" t="str">
        <f>_xlfn.IFNA(VLOOKUP($E:$E,'5'!$A:$F,3,0),"")</f>
        <v/>
      </c>
      <c r="S907" s="297" t="str">
        <f>_xlfn.IFNA(VLOOKUP($E:$E,'6'!$A:$F,3,0),"")</f>
        <v/>
      </c>
      <c r="T907" s="313">
        <v>1</v>
      </c>
      <c r="U907" s="313">
        <v>1</v>
      </c>
      <c r="V907" s="313">
        <v>25</v>
      </c>
      <c r="W907" s="314">
        <v>0.46</v>
      </c>
      <c r="X907" s="315">
        <v>3.1800000000000001E-3</v>
      </c>
      <c r="Y907" s="749">
        <v>910</v>
      </c>
      <c r="Z907" s="282"/>
      <c r="AA907" s="316" t="s">
        <v>10391</v>
      </c>
      <c r="AB907" s="282" t="s">
        <v>9163</v>
      </c>
      <c r="AC907" s="317" t="s">
        <v>2081</v>
      </c>
      <c r="AD907" s="318" t="s">
        <v>2727</v>
      </c>
      <c r="AE907" s="319">
        <v>0</v>
      </c>
      <c r="AF907" s="319" t="s">
        <v>11294</v>
      </c>
      <c r="AG907" s="320">
        <v>12</v>
      </c>
      <c r="AH907" s="321">
        <f t="shared" si="182"/>
        <v>0</v>
      </c>
      <c r="AI907" s="287">
        <f>_xlfn.IFNA(VLOOKUP(AD:AD,грп!B:C,2,0),0)</f>
        <v>0</v>
      </c>
      <c r="AJ907" s="607">
        <v>13</v>
      </c>
      <c r="AK907" s="672" t="str">
        <f t="shared" si="175"/>
        <v xml:space="preserve"> </v>
      </c>
      <c r="AL907" s="174"/>
    </row>
    <row r="908" spans="1:39" s="4" customFormat="1" ht="12" customHeight="1" outlineLevel="1" x14ac:dyDescent="0.35">
      <c r="A908" s="307" t="s">
        <v>10402</v>
      </c>
      <c r="B908" s="308" t="s">
        <v>6630</v>
      </c>
      <c r="C908" s="290" t="s">
        <v>555</v>
      </c>
      <c r="D908" s="310" t="s">
        <v>10739</v>
      </c>
      <c r="E908" s="322" t="s">
        <v>326</v>
      </c>
      <c r="F908" s="293"/>
      <c r="G908" s="293"/>
      <c r="H908" s="294">
        <v>8</v>
      </c>
      <c r="I908" s="294" t="str">
        <f>IFERROR(_xlfn.IFNA(VLOOKUP($D:$D,history!$I:$Y,3,0),VLOOKUP(E:E,history!$H:$Y,4,0)),"--")</f>
        <v>--</v>
      </c>
      <c r="J908" s="282" t="s">
        <v>9870</v>
      </c>
      <c r="K908" s="282" t="str">
        <f t="shared" si="179"/>
        <v/>
      </c>
      <c r="L908" s="312">
        <f t="shared" si="180"/>
        <v>710.23</v>
      </c>
      <c r="M908" s="312">
        <f t="shared" si="181"/>
        <v>1076.0999999999999</v>
      </c>
      <c r="N908" s="297" t="str">
        <f>_xlfn.IFNA(VLOOKUP($E:$E,'1'!$A:$E,3,0),"")</f>
        <v/>
      </c>
      <c r="O908" s="297" t="str">
        <f>_xlfn.IFNA(VLOOKUP($E:$E,'2'!$A:$E,3,0),"")</f>
        <v/>
      </c>
      <c r="P908" s="297" t="str">
        <f>_xlfn.IFNA(VLOOKUP($E:$E,'3'!$A:$D,3,0),"")</f>
        <v/>
      </c>
      <c r="Q908" s="297" t="str">
        <f>_xlfn.IFNA(VLOOKUP($E:$E,'4'!$A:$F,3,0),"")</f>
        <v/>
      </c>
      <c r="R908" s="297" t="str">
        <f>_xlfn.IFNA(VLOOKUP($E:$E,'5'!$A:$F,3,0),"")</f>
        <v/>
      </c>
      <c r="S908" s="297" t="str">
        <f>_xlfn.IFNA(VLOOKUP($E:$E,'6'!$A:$F,3,0),"")</f>
        <v/>
      </c>
      <c r="T908" s="313">
        <v>1</v>
      </c>
      <c r="U908" s="313">
        <v>1</v>
      </c>
      <c r="V908" s="313">
        <v>20</v>
      </c>
      <c r="W908" s="314">
        <v>0.58199999999999996</v>
      </c>
      <c r="X908" s="315">
        <v>4.4878048999999996E-3</v>
      </c>
      <c r="Y908" s="749">
        <v>1020</v>
      </c>
      <c r="Z908" s="282"/>
      <c r="AA908" s="316" t="s">
        <v>10388</v>
      </c>
      <c r="AB908" s="282" t="s">
        <v>9163</v>
      </c>
      <c r="AC908" s="317" t="s">
        <v>2081</v>
      </c>
      <c r="AD908" s="318" t="s">
        <v>2727</v>
      </c>
      <c r="AE908" s="319">
        <v>0</v>
      </c>
      <c r="AF908" s="319" t="s">
        <v>11294</v>
      </c>
      <c r="AG908" s="320">
        <v>13.49</v>
      </c>
      <c r="AH908" s="321">
        <f t="shared" si="182"/>
        <v>0</v>
      </c>
      <c r="AI908" s="287">
        <f>_xlfn.IFNA(VLOOKUP(AD:AD,грп!B:C,2,0),0)</f>
        <v>0</v>
      </c>
      <c r="AJ908" s="607">
        <v>18</v>
      </c>
      <c r="AK908" s="672" t="str">
        <f t="shared" si="175"/>
        <v xml:space="preserve"> </v>
      </c>
      <c r="AL908" s="174"/>
    </row>
    <row r="909" spans="1:39" s="4" customFormat="1" ht="12" customHeight="1" outlineLevel="1" x14ac:dyDescent="0.35">
      <c r="A909" s="307" t="s">
        <v>10402</v>
      </c>
      <c r="B909" s="308" t="s">
        <v>6631</v>
      </c>
      <c r="C909" s="309"/>
      <c r="D909" s="310" t="s">
        <v>5080</v>
      </c>
      <c r="E909" s="322" t="s">
        <v>4820</v>
      </c>
      <c r="F909" s="293"/>
      <c r="G909" s="293"/>
      <c r="H909" s="294">
        <v>30</v>
      </c>
      <c r="I909" s="294" t="str">
        <f>IFERROR(_xlfn.IFNA(VLOOKUP($D:$D,history!$I:$Y,3,0),VLOOKUP(E:E,history!$H:$Y,4,0)),"--")</f>
        <v>--</v>
      </c>
      <c r="J909" s="282" t="s">
        <v>9870</v>
      </c>
      <c r="K909" s="282" t="str">
        <f t="shared" si="179"/>
        <v/>
      </c>
      <c r="L909" s="312">
        <f t="shared" si="180"/>
        <v>663.37</v>
      </c>
      <c r="M909" s="312">
        <f t="shared" si="181"/>
        <v>1005.1</v>
      </c>
      <c r="N909" s="297" t="str">
        <f>_xlfn.IFNA(VLOOKUP($E:$E,'1'!$A:$E,3,0),"")</f>
        <v/>
      </c>
      <c r="O909" s="297" t="str">
        <f>_xlfn.IFNA(VLOOKUP($E:$E,'2'!$A:$E,3,0),"")</f>
        <v/>
      </c>
      <c r="P909" s="297" t="str">
        <f>_xlfn.IFNA(VLOOKUP($E:$E,'3'!$A:$D,3,0),"")</f>
        <v/>
      </c>
      <c r="Q909" s="297" t="str">
        <f>_xlfn.IFNA(VLOOKUP($E:$E,'4'!$A:$F,3,0),"")</f>
        <v/>
      </c>
      <c r="R909" s="297" t="str">
        <f>_xlfn.IFNA(VLOOKUP($E:$E,'5'!$A:$F,3,0),"")</f>
        <v/>
      </c>
      <c r="S909" s="297" t="str">
        <f>_xlfn.IFNA(VLOOKUP($E:$E,'6'!$A:$F,3,0),"")</f>
        <v/>
      </c>
      <c r="T909" s="313">
        <v>1</v>
      </c>
      <c r="U909" s="313">
        <v>1</v>
      </c>
      <c r="V909" s="313">
        <v>30</v>
      </c>
      <c r="W909" s="314">
        <v>0.46300000000000002</v>
      </c>
      <c r="X909" s="315">
        <v>2.2533332999999998E-3</v>
      </c>
      <c r="Y909" s="749">
        <v>950</v>
      </c>
      <c r="Z909" s="282"/>
      <c r="AA909" s="316" t="s">
        <v>10388</v>
      </c>
      <c r="AB909" s="282" t="s">
        <v>9163</v>
      </c>
      <c r="AC909" s="317" t="s">
        <v>2081</v>
      </c>
      <c r="AD909" s="318" t="s">
        <v>2727</v>
      </c>
      <c r="AE909" s="319">
        <v>0</v>
      </c>
      <c r="AF909" s="319" t="s">
        <v>11282</v>
      </c>
      <c r="AG909" s="320">
        <v>12.6</v>
      </c>
      <c r="AH909" s="321">
        <f t="shared" si="182"/>
        <v>0</v>
      </c>
      <c r="AI909" s="287">
        <f>_xlfn.IFNA(VLOOKUP(AD:AD,грп!B:C,2,0),0)</f>
        <v>0</v>
      </c>
      <c r="AJ909" s="607">
        <v>7</v>
      </c>
      <c r="AK909" s="672">
        <f t="shared" si="175"/>
        <v>0</v>
      </c>
      <c r="AL909" s="174"/>
    </row>
    <row r="910" spans="1:39" s="4" customFormat="1" ht="12" customHeight="1" outlineLevel="1" x14ac:dyDescent="0.35">
      <c r="A910" s="307" t="s">
        <v>10402</v>
      </c>
      <c r="B910" s="308" t="s">
        <v>6632</v>
      </c>
      <c r="C910" s="309"/>
      <c r="D910" s="310" t="s">
        <v>5081</v>
      </c>
      <c r="E910" s="322" t="s">
        <v>4821</v>
      </c>
      <c r="F910" s="293"/>
      <c r="G910" s="293"/>
      <c r="H910" s="294">
        <v>11</v>
      </c>
      <c r="I910" s="294" t="str">
        <f>IFERROR(_xlfn.IFNA(VLOOKUP($D:$D,history!$I:$Y,3,0),VLOOKUP(E:E,history!$H:$Y,4,0)),"--")</f>
        <v>--</v>
      </c>
      <c r="J910" s="282" t="s">
        <v>9870</v>
      </c>
      <c r="K910" s="282" t="str">
        <f t="shared" si="179"/>
        <v/>
      </c>
      <c r="L910" s="312">
        <f t="shared" si="180"/>
        <v>900.29</v>
      </c>
      <c r="M910" s="312">
        <f t="shared" si="181"/>
        <v>1364.07</v>
      </c>
      <c r="N910" s="297" t="str">
        <f>_xlfn.IFNA(VLOOKUP($E:$E,'1'!$A:$E,3,0),"")</f>
        <v/>
      </c>
      <c r="O910" s="297" t="str">
        <f>_xlfn.IFNA(VLOOKUP($E:$E,'2'!$A:$E,3,0),"")</f>
        <v/>
      </c>
      <c r="P910" s="297" t="str">
        <f>_xlfn.IFNA(VLOOKUP($E:$E,'3'!$A:$D,3,0),"")</f>
        <v/>
      </c>
      <c r="Q910" s="297" t="str">
        <f>_xlfn.IFNA(VLOOKUP($E:$E,'4'!$A:$F,3,0),"")</f>
        <v/>
      </c>
      <c r="R910" s="297" t="str">
        <f>_xlfn.IFNA(VLOOKUP($E:$E,'5'!$A:$F,3,0),"")</f>
        <v/>
      </c>
      <c r="S910" s="297" t="str">
        <f>_xlfn.IFNA(VLOOKUP($E:$E,'6'!$A:$F,3,0),"")</f>
        <v/>
      </c>
      <c r="T910" s="313">
        <v>1</v>
      </c>
      <c r="U910" s="313">
        <v>1</v>
      </c>
      <c r="V910" s="313">
        <v>25</v>
      </c>
      <c r="W910" s="314">
        <v>0.64600000000000002</v>
      </c>
      <c r="X910" s="315">
        <v>3.3666667000000002E-3</v>
      </c>
      <c r="Y910" s="749">
        <v>1290</v>
      </c>
      <c r="Z910" s="282"/>
      <c r="AA910" s="316" t="s">
        <v>10388</v>
      </c>
      <c r="AB910" s="282" t="s">
        <v>9163</v>
      </c>
      <c r="AC910" s="317" t="s">
        <v>2081</v>
      </c>
      <c r="AD910" s="318" t="s">
        <v>2727</v>
      </c>
      <c r="AE910" s="319">
        <v>0</v>
      </c>
      <c r="AF910" s="319" t="s">
        <v>11282</v>
      </c>
      <c r="AG910" s="320">
        <v>17.100000000000001</v>
      </c>
      <c r="AH910" s="321">
        <f t="shared" si="182"/>
        <v>0</v>
      </c>
      <c r="AI910" s="287">
        <f>_xlfn.IFNA(VLOOKUP(AD:AD,грп!B:C,2,0),0)</f>
        <v>0</v>
      </c>
      <c r="AJ910" s="607">
        <v>5</v>
      </c>
      <c r="AK910" s="672">
        <f t="shared" si="175"/>
        <v>0</v>
      </c>
      <c r="AL910" s="174"/>
    </row>
    <row r="911" spans="1:39" s="4" customFormat="1" ht="12" customHeight="1" outlineLevel="1" x14ac:dyDescent="0.35">
      <c r="A911" s="307" t="s">
        <v>10402</v>
      </c>
      <c r="B911" s="308" t="s">
        <v>6633</v>
      </c>
      <c r="C911" s="309"/>
      <c r="D911" s="310" t="s">
        <v>5082</v>
      </c>
      <c r="E911" s="322" t="s">
        <v>4822</v>
      </c>
      <c r="F911" s="293"/>
      <c r="G911" s="293"/>
      <c r="H911" s="294">
        <v>21</v>
      </c>
      <c r="I911" s="294" t="str">
        <f>IFERROR(_xlfn.IFNA(VLOOKUP($D:$D,history!$I:$Y,3,0),VLOOKUP(E:E,history!$H:$Y,4,0)),"--")</f>
        <v>--</v>
      </c>
      <c r="J911" s="282" t="s">
        <v>9870</v>
      </c>
      <c r="K911" s="282" t="str">
        <f t="shared" si="179"/>
        <v/>
      </c>
      <c r="L911" s="312">
        <f t="shared" si="180"/>
        <v>1137.2</v>
      </c>
      <c r="M911" s="312">
        <f t="shared" si="181"/>
        <v>1723.03</v>
      </c>
      <c r="N911" s="297" t="str">
        <f>_xlfn.IFNA(VLOOKUP($E:$E,'1'!$A:$E,3,0),"")</f>
        <v/>
      </c>
      <c r="O911" s="297" t="str">
        <f>_xlfn.IFNA(VLOOKUP($E:$E,'2'!$A:$E,3,0),"")</f>
        <v/>
      </c>
      <c r="P911" s="297" t="str">
        <f>_xlfn.IFNA(VLOOKUP($E:$E,'3'!$A:$D,3,0),"")</f>
        <v/>
      </c>
      <c r="Q911" s="297" t="str">
        <f>_xlfn.IFNA(VLOOKUP($E:$E,'4'!$A:$F,3,0),"")</f>
        <v/>
      </c>
      <c r="R911" s="297" t="str">
        <f>_xlfn.IFNA(VLOOKUP($E:$E,'5'!$A:$F,3,0),"")</f>
        <v/>
      </c>
      <c r="S911" s="297" t="str">
        <f>_xlfn.IFNA(VLOOKUP($E:$E,'6'!$A:$F,3,0),"")</f>
        <v/>
      </c>
      <c r="T911" s="313">
        <v>1</v>
      </c>
      <c r="U911" s="313">
        <v>1</v>
      </c>
      <c r="V911" s="313">
        <v>25</v>
      </c>
      <c r="W911" s="314">
        <v>0.82799999999999996</v>
      </c>
      <c r="X911" s="315">
        <v>4.4933333000000001E-3</v>
      </c>
      <c r="Y911" s="749">
        <v>1640</v>
      </c>
      <c r="Z911" s="282"/>
      <c r="AA911" s="316" t="s">
        <v>10388</v>
      </c>
      <c r="AB911" s="282" t="s">
        <v>9163</v>
      </c>
      <c r="AC911" s="317" t="s">
        <v>2081</v>
      </c>
      <c r="AD911" s="318" t="s">
        <v>2727</v>
      </c>
      <c r="AE911" s="319">
        <v>0</v>
      </c>
      <c r="AF911" s="319" t="s">
        <v>11282</v>
      </c>
      <c r="AG911" s="320">
        <v>21.6</v>
      </c>
      <c r="AH911" s="321">
        <f t="shared" si="182"/>
        <v>0</v>
      </c>
      <c r="AI911" s="287">
        <f>_xlfn.IFNA(VLOOKUP(AD:AD,грп!B:C,2,0),0)</f>
        <v>0</v>
      </c>
      <c r="AJ911" s="607">
        <v>21</v>
      </c>
      <c r="AK911" s="672">
        <f t="shared" si="175"/>
        <v>0</v>
      </c>
      <c r="AL911" s="174"/>
    </row>
    <row r="912" spans="1:39" s="4" customFormat="1" ht="11.45" customHeight="1" outlineLevel="1" x14ac:dyDescent="0.35">
      <c r="A912" s="307" t="s">
        <v>10402</v>
      </c>
      <c r="B912" s="308" t="s">
        <v>9585</v>
      </c>
      <c r="C912" s="309" t="s">
        <v>21</v>
      </c>
      <c r="D912" s="310" t="s">
        <v>10740</v>
      </c>
      <c r="E912" s="322" t="s">
        <v>9321</v>
      </c>
      <c r="F912" s="293"/>
      <c r="G912" s="293"/>
      <c r="H912" s="294"/>
      <c r="I912" s="294" t="str">
        <f>IFERROR(_xlfn.IFNA(VLOOKUP($D:$D,history!$I:$Y,3,0),VLOOKUP(E:E,history!$H:$Y,4,0)),"--")</f>
        <v>--</v>
      </c>
      <c r="J912" s="282" t="s">
        <v>5946</v>
      </c>
      <c r="K912" s="282" t="str">
        <f t="shared" si="179"/>
        <v/>
      </c>
      <c r="L912" s="312">
        <f t="shared" si="180"/>
        <v>0</v>
      </c>
      <c r="M912" s="312">
        <f t="shared" si="181"/>
        <v>0</v>
      </c>
      <c r="N912" s="297" t="str">
        <f>_xlfn.IFNA(VLOOKUP($E:$E,'1'!$A:$E,3,0),"")</f>
        <v/>
      </c>
      <c r="O912" s="297" t="str">
        <f>_xlfn.IFNA(VLOOKUP($E:$E,'2'!$A:$E,3,0),"")</f>
        <v/>
      </c>
      <c r="P912" s="297" t="str">
        <f>_xlfn.IFNA(VLOOKUP($E:$E,'3'!$A:$D,3,0),"")</f>
        <v/>
      </c>
      <c r="Q912" s="297" t="str">
        <f>_xlfn.IFNA(VLOOKUP($E:$E,'4'!$A:$F,3,0),"")</f>
        <v/>
      </c>
      <c r="R912" s="297" t="str">
        <f>_xlfn.IFNA(VLOOKUP($E:$E,'5'!$A:$F,3,0),"")</f>
        <v/>
      </c>
      <c r="S912" s="297" t="str">
        <f>_xlfn.IFNA(VLOOKUP($E:$E,'6'!$A:$F,3,0),"")</f>
        <v/>
      </c>
      <c r="T912" s="313">
        <v>1</v>
      </c>
      <c r="U912" s="313">
        <v>1</v>
      </c>
      <c r="V912" s="313">
        <v>10</v>
      </c>
      <c r="W912" s="314">
        <v>1.78</v>
      </c>
      <c r="X912" s="315">
        <v>5.7499999999999999E-3</v>
      </c>
      <c r="Y912" s="749">
        <v>0</v>
      </c>
      <c r="Z912" s="282"/>
      <c r="AA912" s="316" t="s">
        <v>10388</v>
      </c>
      <c r="AB912" s="282" t="s">
        <v>10389</v>
      </c>
      <c r="AC912" s="317" t="s">
        <v>2081</v>
      </c>
      <c r="AD912" s="318" t="s">
        <v>2727</v>
      </c>
      <c r="AE912" s="319">
        <v>0</v>
      </c>
      <c r="AF912" s="319" t="s">
        <v>11284</v>
      </c>
      <c r="AG912" s="320">
        <v>0</v>
      </c>
      <c r="AH912" s="321">
        <f t="shared" si="182"/>
        <v>0</v>
      </c>
      <c r="AI912" s="287">
        <f>_xlfn.IFNA(VLOOKUP(AD:AD,грп!B:C,2,0),0)</f>
        <v>0</v>
      </c>
      <c r="AJ912" s="607">
        <v>0</v>
      </c>
      <c r="AK912" s="672" t="str">
        <f t="shared" si="175"/>
        <v>new</v>
      </c>
      <c r="AL912" s="174"/>
    </row>
    <row r="913" spans="1:39" s="4" customFormat="1" ht="11.45" customHeight="1" outlineLevel="1" x14ac:dyDescent="0.35">
      <c r="A913" s="307" t="s">
        <v>10402</v>
      </c>
      <c r="B913" s="308" t="s">
        <v>9586</v>
      </c>
      <c r="C913" s="309" t="s">
        <v>21</v>
      </c>
      <c r="D913" s="310" t="s">
        <v>10741</v>
      </c>
      <c r="E913" s="322" t="s">
        <v>9322</v>
      </c>
      <c r="F913" s="293"/>
      <c r="G913" s="293"/>
      <c r="H913" s="294"/>
      <c r="I913" s="294" t="str">
        <f>IFERROR(_xlfn.IFNA(VLOOKUP($D:$D,history!$I:$Y,3,0),VLOOKUP(E:E,history!$H:$Y,4,0)),"--")</f>
        <v>--</v>
      </c>
      <c r="J913" s="282" t="s">
        <v>5946</v>
      </c>
      <c r="K913" s="282" t="str">
        <f t="shared" si="179"/>
        <v/>
      </c>
      <c r="L913" s="312">
        <f t="shared" si="180"/>
        <v>0</v>
      </c>
      <c r="M913" s="312">
        <f t="shared" si="181"/>
        <v>0</v>
      </c>
      <c r="N913" s="297" t="str">
        <f>_xlfn.IFNA(VLOOKUP($E:$E,'1'!$A:$E,3,0),"")</f>
        <v/>
      </c>
      <c r="O913" s="297" t="str">
        <f>_xlfn.IFNA(VLOOKUP($E:$E,'2'!$A:$E,3,0),"")</f>
        <v/>
      </c>
      <c r="P913" s="297" t="str">
        <f>_xlfn.IFNA(VLOOKUP($E:$E,'3'!$A:$D,3,0),"")</f>
        <v/>
      </c>
      <c r="Q913" s="297" t="str">
        <f>_xlfn.IFNA(VLOOKUP($E:$E,'4'!$A:$F,3,0),"")</f>
        <v/>
      </c>
      <c r="R913" s="297" t="str">
        <f>_xlfn.IFNA(VLOOKUP($E:$E,'5'!$A:$F,3,0),"")</f>
        <v/>
      </c>
      <c r="S913" s="297" t="str">
        <f>_xlfn.IFNA(VLOOKUP($E:$E,'6'!$A:$F,3,0),"")</f>
        <v/>
      </c>
      <c r="T913" s="313">
        <v>1</v>
      </c>
      <c r="U913" s="313">
        <v>1</v>
      </c>
      <c r="V913" s="313">
        <v>8</v>
      </c>
      <c r="W913" s="314">
        <v>2.5499999999999998</v>
      </c>
      <c r="X913" s="315">
        <v>8.4250000000000002E-3</v>
      </c>
      <c r="Y913" s="749">
        <v>0</v>
      </c>
      <c r="Z913" s="282"/>
      <c r="AA913" s="316" t="s">
        <v>10388</v>
      </c>
      <c r="AB913" s="282" t="s">
        <v>10389</v>
      </c>
      <c r="AC913" s="317" t="s">
        <v>2081</v>
      </c>
      <c r="AD913" s="318" t="s">
        <v>2727</v>
      </c>
      <c r="AE913" s="319">
        <v>0</v>
      </c>
      <c r="AF913" s="319" t="s">
        <v>11284</v>
      </c>
      <c r="AG913" s="320">
        <v>0</v>
      </c>
      <c r="AH913" s="321">
        <f t="shared" si="182"/>
        <v>0</v>
      </c>
      <c r="AI913" s="287">
        <f>_xlfn.IFNA(VLOOKUP(AD:AD,грп!B:C,2,0),0)</f>
        <v>0</v>
      </c>
      <c r="AJ913" s="607">
        <v>0</v>
      </c>
      <c r="AK913" s="672" t="str">
        <f t="shared" si="175"/>
        <v>new</v>
      </c>
      <c r="AL913" s="174"/>
    </row>
    <row r="914" spans="1:39" s="4" customFormat="1" ht="11.45" customHeight="1" outlineLevel="1" x14ac:dyDescent="0.35">
      <c r="A914" s="307" t="s">
        <v>10402</v>
      </c>
      <c r="B914" s="308" t="s">
        <v>9587</v>
      </c>
      <c r="C914" s="309" t="s">
        <v>21</v>
      </c>
      <c r="D914" s="310" t="s">
        <v>10742</v>
      </c>
      <c r="E914" s="322" t="s">
        <v>9323</v>
      </c>
      <c r="F914" s="293"/>
      <c r="G914" s="293"/>
      <c r="H914" s="294"/>
      <c r="I914" s="294" t="str">
        <f>IFERROR(_xlfn.IFNA(VLOOKUP($D:$D,history!$I:$Y,3,0),VLOOKUP(E:E,history!$H:$Y,4,0)),"--")</f>
        <v>--</v>
      </c>
      <c r="J914" s="282" t="s">
        <v>5946</v>
      </c>
      <c r="K914" s="282" t="str">
        <f t="shared" si="179"/>
        <v/>
      </c>
      <c r="L914" s="312">
        <f t="shared" si="180"/>
        <v>0</v>
      </c>
      <c r="M914" s="312">
        <f t="shared" si="181"/>
        <v>0</v>
      </c>
      <c r="N914" s="297" t="str">
        <f>_xlfn.IFNA(VLOOKUP($E:$E,'1'!$A:$E,3,0),"")</f>
        <v/>
      </c>
      <c r="O914" s="297" t="str">
        <f>_xlfn.IFNA(VLOOKUP($E:$E,'2'!$A:$E,3,0),"")</f>
        <v/>
      </c>
      <c r="P914" s="297" t="str">
        <f>_xlfn.IFNA(VLOOKUP($E:$E,'3'!$A:$D,3,0),"")</f>
        <v/>
      </c>
      <c r="Q914" s="297" t="str">
        <f>_xlfn.IFNA(VLOOKUP($E:$E,'4'!$A:$F,3,0),"")</f>
        <v/>
      </c>
      <c r="R914" s="297" t="str">
        <f>_xlfn.IFNA(VLOOKUP($E:$E,'5'!$A:$F,3,0),"")</f>
        <v/>
      </c>
      <c r="S914" s="297" t="str">
        <f>_xlfn.IFNA(VLOOKUP($E:$E,'6'!$A:$F,3,0),"")</f>
        <v/>
      </c>
      <c r="T914" s="313">
        <v>1</v>
      </c>
      <c r="U914" s="313">
        <v>1</v>
      </c>
      <c r="V914" s="313">
        <v>6</v>
      </c>
      <c r="W914" s="314">
        <v>3.35</v>
      </c>
      <c r="X914" s="315">
        <v>9.9166667E-3</v>
      </c>
      <c r="Y914" s="749">
        <v>0</v>
      </c>
      <c r="Z914" s="282"/>
      <c r="AA914" s="316" t="s">
        <v>10388</v>
      </c>
      <c r="AB914" s="282" t="s">
        <v>10389</v>
      </c>
      <c r="AC914" s="317" t="s">
        <v>2081</v>
      </c>
      <c r="AD914" s="318" t="s">
        <v>2727</v>
      </c>
      <c r="AE914" s="319">
        <v>0</v>
      </c>
      <c r="AF914" s="319" t="s">
        <v>11284</v>
      </c>
      <c r="AG914" s="320">
        <v>0</v>
      </c>
      <c r="AH914" s="321">
        <f t="shared" si="182"/>
        <v>0</v>
      </c>
      <c r="AI914" s="287">
        <f>_xlfn.IFNA(VLOOKUP(AD:AD,грп!B:C,2,0),0)</f>
        <v>0</v>
      </c>
      <c r="AJ914" s="607">
        <v>0</v>
      </c>
      <c r="AK914" s="672" t="str">
        <f t="shared" si="175"/>
        <v>new</v>
      </c>
      <c r="AL914" s="174"/>
    </row>
    <row r="915" spans="1:39" s="6" customFormat="1" ht="12" customHeight="1" x14ac:dyDescent="0.35">
      <c r="A915" s="288"/>
      <c r="B915" s="289"/>
      <c r="C915" s="290" t="s">
        <v>555</v>
      </c>
      <c r="D915" s="291" t="s">
        <v>2728</v>
      </c>
      <c r="E915" s="292"/>
      <c r="F915" s="293"/>
      <c r="G915" s="293"/>
      <c r="H915" s="294"/>
      <c r="I915" s="294"/>
      <c r="J915" s="282" t="s">
        <v>393</v>
      </c>
      <c r="K915" s="282" t="str">
        <f t="shared" si="179"/>
        <v/>
      </c>
      <c r="L915" s="295"/>
      <c r="M915" s="296"/>
      <c r="N915" s="297"/>
      <c r="O915" s="297"/>
      <c r="P915" s="297"/>
      <c r="Q915" s="297" t="str">
        <f>_xlfn.IFNA(VLOOKUP($E:$E,'4'!$A:$F,3,0),"")</f>
        <v/>
      </c>
      <c r="R915" s="297" t="str">
        <f>_xlfn.IFNA(VLOOKUP($E:$E,'5'!$A:$F,3,0),"")</f>
        <v/>
      </c>
      <c r="S915" s="297"/>
      <c r="T915" s="298"/>
      <c r="U915" s="299"/>
      <c r="V915" s="299"/>
      <c r="W915" s="300"/>
      <c r="X915" s="301"/>
      <c r="Y915" s="749"/>
      <c r="Z915" s="282"/>
      <c r="AA915" s="280"/>
      <c r="AB915" s="280" t="s">
        <v>393</v>
      </c>
      <c r="AC915" s="302"/>
      <c r="AD915" s="303" t="s">
        <v>2728</v>
      </c>
      <c r="AE915" s="280"/>
      <c r="AF915" s="329"/>
      <c r="AG915" s="305"/>
      <c r="AH915" s="306"/>
      <c r="AI915" s="287">
        <f>_xlfn.IFNA(VLOOKUP(AD:AD,грп!B:C,2,0),0)</f>
        <v>0</v>
      </c>
      <c r="AJ915" s="607">
        <v>0</v>
      </c>
      <c r="AK915" s="672" t="str">
        <f t="shared" si="175"/>
        <v xml:space="preserve"> </v>
      </c>
      <c r="AL915" s="174"/>
      <c r="AM915" s="4"/>
    </row>
    <row r="916" spans="1:39" s="6" customFormat="1" ht="12" customHeight="1" outlineLevel="1" x14ac:dyDescent="0.35">
      <c r="A916" s="307" t="s">
        <v>10402</v>
      </c>
      <c r="B916" s="308" t="s">
        <v>6634</v>
      </c>
      <c r="C916" s="309"/>
      <c r="D916" s="310" t="s">
        <v>10743</v>
      </c>
      <c r="E916" s="322" t="s">
        <v>4534</v>
      </c>
      <c r="F916" s="293"/>
      <c r="G916" s="293"/>
      <c r="H916" s="294"/>
      <c r="I916" s="294" t="str">
        <f>IFERROR(_xlfn.IFNA(VLOOKUP($D:$D,history!$I:$Y,3,0),VLOOKUP(E:E,history!$H:$Y,4,0)),"--")</f>
        <v>--</v>
      </c>
      <c r="J916" s="282" t="s">
        <v>5946</v>
      </c>
      <c r="K916" s="282" t="str">
        <f t="shared" si="179"/>
        <v/>
      </c>
      <c r="L916" s="312">
        <f t="shared" ref="L916:L921" si="183">IF($A$3="ИМ",ROUND($Y916*(1-($L$6-$F$4))*(1-$F$3)*(1+$AG$2),2),ROUND($M916*(1-($L$6-$F$4))*(1-$F$3)*(1+$AG$2),2))</f>
        <v>1671.58</v>
      </c>
      <c r="M916" s="312">
        <f t="shared" ref="M916:M921" si="184">ROUND(IF($A$3="РЕГИОНЫ",AG916*$AG$3*$AG$1,IF(AI916=0,AG916*$AG$3*$AG$1,AG916*$AG$3*(1-5%)*$AG$1)),2)</f>
        <v>2532.6999999999998</v>
      </c>
      <c r="N916" s="297" t="str">
        <f>_xlfn.IFNA(VLOOKUP($E:$E,'1'!$A:$E,3,0),"")</f>
        <v/>
      </c>
      <c r="O916" s="297" t="str">
        <f>_xlfn.IFNA(VLOOKUP($E:$E,'2'!$A:$E,3,0),"")</f>
        <v/>
      </c>
      <c r="P916" s="297" t="str">
        <f>_xlfn.IFNA(VLOOKUP($E:$E,'3'!$A:$D,3,0),"")</f>
        <v/>
      </c>
      <c r="Q916" s="297" t="str">
        <f>_xlfn.IFNA(VLOOKUP($E:$E,'4'!$A:$F,3,0),"")</f>
        <v/>
      </c>
      <c r="R916" s="297" t="str">
        <f>_xlfn.IFNA(VLOOKUP($E:$E,'5'!$A:$F,3,0),"")</f>
        <v/>
      </c>
      <c r="S916" s="297" t="str">
        <f>_xlfn.IFNA(VLOOKUP($E:$E,'6'!$A:$F,3,0),"")</f>
        <v/>
      </c>
      <c r="T916" s="313">
        <v>1</v>
      </c>
      <c r="U916" s="313">
        <v>1</v>
      </c>
      <c r="V916" s="313">
        <v>6</v>
      </c>
      <c r="W916" s="314">
        <v>1.617</v>
      </c>
      <c r="X916" s="315">
        <v>2.07835821E-2</v>
      </c>
      <c r="Y916" s="749">
        <v>2410</v>
      </c>
      <c r="Z916" s="282"/>
      <c r="AA916" s="316" t="s">
        <v>10390</v>
      </c>
      <c r="AB916" s="282" t="s">
        <v>9163</v>
      </c>
      <c r="AC916" s="317" t="s">
        <v>2081</v>
      </c>
      <c r="AD916" s="318" t="s">
        <v>2728</v>
      </c>
      <c r="AE916" s="319">
        <v>0</v>
      </c>
      <c r="AF916" s="319" t="s">
        <v>11282</v>
      </c>
      <c r="AG916" s="320">
        <v>31.75</v>
      </c>
      <c r="AH916" s="321">
        <f t="shared" ref="AH916:AH921" si="185">IF($A$3="РЕГИОНЫ",ROUND($AG916*(1-($L$6-$F$4))*(1-$F$3)*(1+$AG$2)*$AG$1,2),0)</f>
        <v>0</v>
      </c>
      <c r="AI916" s="287">
        <f>_xlfn.IFNA(VLOOKUP(AD:AD,грп!B:C,2,0),0)</f>
        <v>0</v>
      </c>
      <c r="AJ916" s="607">
        <v>0</v>
      </c>
      <c r="AK916" s="672">
        <f t="shared" si="175"/>
        <v>0</v>
      </c>
      <c r="AL916" s="174"/>
      <c r="AM916" s="4"/>
    </row>
    <row r="917" spans="1:39" s="4" customFormat="1" ht="12" customHeight="1" outlineLevel="1" x14ac:dyDescent="0.35">
      <c r="A917" s="307" t="s">
        <v>10402</v>
      </c>
      <c r="B917" s="308" t="s">
        <v>6635</v>
      </c>
      <c r="C917" s="290" t="s">
        <v>555</v>
      </c>
      <c r="D917" s="310" t="s">
        <v>2149</v>
      </c>
      <c r="E917" s="322" t="s">
        <v>318</v>
      </c>
      <c r="F917" s="293"/>
      <c r="G917" s="293"/>
      <c r="H917" s="294">
        <v>11</v>
      </c>
      <c r="I917" s="294" t="str">
        <f>IFERROR(_xlfn.IFNA(VLOOKUP($D:$D,history!$I:$Y,3,0),VLOOKUP(E:E,history!$H:$Y,4,0)),"--")</f>
        <v>--</v>
      </c>
      <c r="J917" s="282" t="s">
        <v>9870</v>
      </c>
      <c r="K917" s="282" t="str">
        <f t="shared" si="179"/>
        <v/>
      </c>
      <c r="L917" s="312">
        <f t="shared" si="183"/>
        <v>1137.73</v>
      </c>
      <c r="M917" s="312">
        <f t="shared" si="184"/>
        <v>1723.83</v>
      </c>
      <c r="N917" s="297" t="str">
        <f>_xlfn.IFNA(VLOOKUP($E:$E,'1'!$A:$E,3,0),"")</f>
        <v/>
      </c>
      <c r="O917" s="297" t="str">
        <f>_xlfn.IFNA(VLOOKUP($E:$E,'2'!$A:$E,3,0),"")</f>
        <v/>
      </c>
      <c r="P917" s="297" t="str">
        <f>_xlfn.IFNA(VLOOKUP($E:$E,'3'!$A:$D,3,0),"")</f>
        <v/>
      </c>
      <c r="Q917" s="297" t="str">
        <f>_xlfn.IFNA(VLOOKUP($E:$E,'4'!$A:$F,3,0),"")</f>
        <v/>
      </c>
      <c r="R917" s="297" t="str">
        <f>_xlfn.IFNA(VLOOKUP($E:$E,'5'!$A:$F,3,0),"")</f>
        <v/>
      </c>
      <c r="S917" s="297" t="str">
        <f>_xlfn.IFNA(VLOOKUP($E:$E,'6'!$A:$F,3,0),"")</f>
        <v/>
      </c>
      <c r="T917" s="313">
        <v>1</v>
      </c>
      <c r="U917" s="313">
        <v>1</v>
      </c>
      <c r="V917" s="313">
        <v>30</v>
      </c>
      <c r="W917" s="314">
        <v>0.45</v>
      </c>
      <c r="X917" s="315">
        <v>1.5392157E-3</v>
      </c>
      <c r="Y917" s="749">
        <v>1640</v>
      </c>
      <c r="Z917" s="282"/>
      <c r="AA917" s="316" t="s">
        <v>10388</v>
      </c>
      <c r="AB917" s="282" t="s">
        <v>9163</v>
      </c>
      <c r="AC917" s="317" t="s">
        <v>2081</v>
      </c>
      <c r="AD917" s="318" t="s">
        <v>2728</v>
      </c>
      <c r="AE917" s="319">
        <v>0</v>
      </c>
      <c r="AF917" s="319" t="s">
        <v>11282</v>
      </c>
      <c r="AG917" s="320">
        <v>21.61</v>
      </c>
      <c r="AH917" s="321">
        <f t="shared" si="185"/>
        <v>0</v>
      </c>
      <c r="AI917" s="287">
        <f>_xlfn.IFNA(VLOOKUP(AD:AD,грп!B:C,2,0),0)</f>
        <v>0</v>
      </c>
      <c r="AJ917" s="607">
        <v>29</v>
      </c>
      <c r="AK917" s="672" t="str">
        <f t="shared" si="175"/>
        <v xml:space="preserve"> </v>
      </c>
      <c r="AL917" s="174"/>
    </row>
    <row r="918" spans="1:39" s="4" customFormat="1" ht="12" customHeight="1" outlineLevel="1" x14ac:dyDescent="0.35">
      <c r="A918" s="307" t="s">
        <v>10402</v>
      </c>
      <c r="B918" s="308" t="s">
        <v>6636</v>
      </c>
      <c r="C918" s="290" t="s">
        <v>555</v>
      </c>
      <c r="D918" s="310" t="s">
        <v>10744</v>
      </c>
      <c r="E918" s="322" t="s">
        <v>319</v>
      </c>
      <c r="F918" s="293"/>
      <c r="G918" s="293"/>
      <c r="H918" s="294">
        <v>10</v>
      </c>
      <c r="I918" s="294" t="str">
        <f>IFERROR(_xlfn.IFNA(VLOOKUP($D:$D,history!$I:$Y,3,0),VLOOKUP(E:E,history!$H:$Y,4,0)),"--")</f>
        <v>--</v>
      </c>
      <c r="J918" s="282" t="s">
        <v>9870</v>
      </c>
      <c r="K918" s="282" t="str">
        <f t="shared" si="179"/>
        <v/>
      </c>
      <c r="L918" s="312">
        <f t="shared" si="183"/>
        <v>1148.78</v>
      </c>
      <c r="M918" s="312">
        <f t="shared" si="184"/>
        <v>1740.58</v>
      </c>
      <c r="N918" s="297" t="str">
        <f>_xlfn.IFNA(VLOOKUP($E:$E,'1'!$A:$E,3,0),"")</f>
        <v/>
      </c>
      <c r="O918" s="297" t="str">
        <f>_xlfn.IFNA(VLOOKUP($E:$E,'2'!$A:$E,3,0),"")</f>
        <v/>
      </c>
      <c r="P918" s="297" t="str">
        <f>_xlfn.IFNA(VLOOKUP($E:$E,'3'!$A:$D,3,0),"")</f>
        <v/>
      </c>
      <c r="Q918" s="297" t="str">
        <f>_xlfn.IFNA(VLOOKUP($E:$E,'4'!$A:$F,3,0),"")</f>
        <v/>
      </c>
      <c r="R918" s="297" t="str">
        <f>_xlfn.IFNA(VLOOKUP($E:$E,'5'!$A:$F,3,0),"")</f>
        <v/>
      </c>
      <c r="S918" s="297" t="str">
        <f>_xlfn.IFNA(VLOOKUP($E:$E,'6'!$A:$F,3,0),"")</f>
        <v/>
      </c>
      <c r="T918" s="313">
        <v>1</v>
      </c>
      <c r="U918" s="313">
        <v>1</v>
      </c>
      <c r="V918" s="313">
        <v>20</v>
      </c>
      <c r="W918" s="314">
        <v>0.64300000000000002</v>
      </c>
      <c r="X918" s="315">
        <v>4.1099999999999999E-3</v>
      </c>
      <c r="Y918" s="749">
        <v>1650</v>
      </c>
      <c r="Z918" s="282"/>
      <c r="AA918" s="316" t="s">
        <v>10391</v>
      </c>
      <c r="AB918" s="282" t="s">
        <v>9163</v>
      </c>
      <c r="AC918" s="317" t="s">
        <v>2081</v>
      </c>
      <c r="AD918" s="318" t="s">
        <v>2728</v>
      </c>
      <c r="AE918" s="319">
        <v>0</v>
      </c>
      <c r="AF918" s="319" t="s">
        <v>11294</v>
      </c>
      <c r="AG918" s="320">
        <v>21.82</v>
      </c>
      <c r="AH918" s="321">
        <f t="shared" si="185"/>
        <v>0</v>
      </c>
      <c r="AI918" s="287">
        <f>_xlfn.IFNA(VLOOKUP(AD:AD,грп!B:C,2,0),0)</f>
        <v>0</v>
      </c>
      <c r="AJ918" s="607">
        <v>17</v>
      </c>
      <c r="AK918" s="672" t="str">
        <f t="shared" si="175"/>
        <v xml:space="preserve"> </v>
      </c>
      <c r="AL918" s="174"/>
    </row>
    <row r="919" spans="1:39" s="4" customFormat="1" ht="12" customHeight="1" outlineLevel="1" x14ac:dyDescent="0.35">
      <c r="A919" s="307" t="s">
        <v>10402</v>
      </c>
      <c r="B919" s="308" t="s">
        <v>6637</v>
      </c>
      <c r="C919" s="309"/>
      <c r="D919" s="310" t="s">
        <v>10745</v>
      </c>
      <c r="E919" s="322" t="s">
        <v>4535</v>
      </c>
      <c r="F919" s="293"/>
      <c r="G919" s="293"/>
      <c r="H919" s="294"/>
      <c r="I919" s="294" t="str">
        <f>IFERROR(_xlfn.IFNA(VLOOKUP($D:$D,history!$I:$Y,3,0),VLOOKUP(E:E,history!$H:$Y,4,0)),"--")</f>
        <v>--</v>
      </c>
      <c r="J919" s="282" t="s">
        <v>5946</v>
      </c>
      <c r="K919" s="282" t="str">
        <f t="shared" si="179"/>
        <v/>
      </c>
      <c r="L919" s="312">
        <f t="shared" si="183"/>
        <v>1191.95</v>
      </c>
      <c r="M919" s="312">
        <f t="shared" si="184"/>
        <v>1805.99</v>
      </c>
      <c r="N919" s="297" t="str">
        <f>_xlfn.IFNA(VLOOKUP($E:$E,'1'!$A:$E,3,0),"")</f>
        <v/>
      </c>
      <c r="O919" s="297" t="str">
        <f>_xlfn.IFNA(VLOOKUP($E:$E,'2'!$A:$E,3,0),"")</f>
        <v/>
      </c>
      <c r="P919" s="297" t="str">
        <f>_xlfn.IFNA(VLOOKUP($E:$E,'3'!$A:$D,3,0),"")</f>
        <v/>
      </c>
      <c r="Q919" s="297" t="str">
        <f>_xlfn.IFNA(VLOOKUP($E:$E,'4'!$A:$F,3,0),"")</f>
        <v/>
      </c>
      <c r="R919" s="297" t="str">
        <f>_xlfn.IFNA(VLOOKUP($E:$E,'5'!$A:$F,3,0),"")</f>
        <v/>
      </c>
      <c r="S919" s="297" t="str">
        <f>_xlfn.IFNA(VLOOKUP($E:$E,'6'!$A:$F,3,0),"")</f>
        <v/>
      </c>
      <c r="T919" s="313">
        <v>1</v>
      </c>
      <c r="U919" s="313">
        <v>1</v>
      </c>
      <c r="V919" s="313">
        <v>20</v>
      </c>
      <c r="W919" s="314">
        <v>0.86</v>
      </c>
      <c r="X919" s="315">
        <v>4.7441860000000001E-3</v>
      </c>
      <c r="Y919" s="749">
        <v>1720</v>
      </c>
      <c r="Z919" s="282"/>
      <c r="AA919" s="316" t="s">
        <v>10390</v>
      </c>
      <c r="AB919" s="282" t="s">
        <v>9163</v>
      </c>
      <c r="AC919" s="317" t="s">
        <v>2081</v>
      </c>
      <c r="AD919" s="318" t="s">
        <v>2728</v>
      </c>
      <c r="AE919" s="319">
        <v>0</v>
      </c>
      <c r="AF919" s="319" t="s">
        <v>11282</v>
      </c>
      <c r="AG919" s="320">
        <v>22.64</v>
      </c>
      <c r="AH919" s="321">
        <f t="shared" si="185"/>
        <v>0</v>
      </c>
      <c r="AI919" s="287">
        <f>_xlfn.IFNA(VLOOKUP(AD:AD,грп!B:C,2,0),0)</f>
        <v>0</v>
      </c>
      <c r="AJ919" s="607">
        <v>0</v>
      </c>
      <c r="AK919" s="672">
        <f t="shared" si="175"/>
        <v>0</v>
      </c>
      <c r="AL919" s="174"/>
    </row>
    <row r="920" spans="1:39" s="4" customFormat="1" ht="12" customHeight="1" outlineLevel="1" x14ac:dyDescent="0.35">
      <c r="A920" s="307" t="s">
        <v>10402</v>
      </c>
      <c r="B920" s="308" t="s">
        <v>6638</v>
      </c>
      <c r="C920" s="309"/>
      <c r="D920" s="310" t="s">
        <v>10746</v>
      </c>
      <c r="E920" s="322" t="s">
        <v>4536</v>
      </c>
      <c r="F920" s="293"/>
      <c r="G920" s="293"/>
      <c r="H920" s="294"/>
      <c r="I920" s="294" t="str">
        <f>IFERROR(_xlfn.IFNA(VLOOKUP($D:$D,history!$I:$Y,3,0),VLOOKUP(E:E,history!$H:$Y,4,0)),"--")</f>
        <v>--</v>
      </c>
      <c r="J920" s="282" t="s">
        <v>5946</v>
      </c>
      <c r="K920" s="282" t="str">
        <f t="shared" si="179"/>
        <v/>
      </c>
      <c r="L920" s="312">
        <f t="shared" si="183"/>
        <v>177.95</v>
      </c>
      <c r="M920" s="312">
        <f t="shared" si="184"/>
        <v>269.62</v>
      </c>
      <c r="N920" s="297" t="str">
        <f>_xlfn.IFNA(VLOOKUP($E:$E,'1'!$A:$E,3,0),"")</f>
        <v/>
      </c>
      <c r="O920" s="297" t="str">
        <f>_xlfn.IFNA(VLOOKUP($E:$E,'2'!$A:$E,3,0),"")</f>
        <v/>
      </c>
      <c r="P920" s="297" t="str">
        <f>_xlfn.IFNA(VLOOKUP($E:$E,'3'!$A:$D,3,0),"")</f>
        <v/>
      </c>
      <c r="Q920" s="297" t="str">
        <f>_xlfn.IFNA(VLOOKUP($E:$E,'4'!$A:$F,3,0),"")</f>
        <v/>
      </c>
      <c r="R920" s="297" t="str">
        <f>_xlfn.IFNA(VLOOKUP($E:$E,'5'!$A:$F,3,0),"")</f>
        <v/>
      </c>
      <c r="S920" s="297" t="str">
        <f>_xlfn.IFNA(VLOOKUP($E:$E,'6'!$A:$F,3,0),"")</f>
        <v/>
      </c>
      <c r="T920" s="313">
        <v>1</v>
      </c>
      <c r="U920" s="313">
        <v>1</v>
      </c>
      <c r="V920" s="313">
        <v>20</v>
      </c>
      <c r="W920" s="314">
        <v>0.14499999999999999</v>
      </c>
      <c r="X920" s="315">
        <v>2.0600000000000002E-3</v>
      </c>
      <c r="Y920" s="749">
        <v>260</v>
      </c>
      <c r="Z920" s="282"/>
      <c r="AA920" s="316" t="s">
        <v>10390</v>
      </c>
      <c r="AB920" s="282" t="s">
        <v>9163</v>
      </c>
      <c r="AC920" s="317" t="s">
        <v>2081</v>
      </c>
      <c r="AD920" s="318" t="s">
        <v>2728</v>
      </c>
      <c r="AE920" s="319">
        <v>0</v>
      </c>
      <c r="AF920" s="319" t="s">
        <v>11282</v>
      </c>
      <c r="AG920" s="320">
        <v>3.38</v>
      </c>
      <c r="AH920" s="321">
        <f t="shared" si="185"/>
        <v>0</v>
      </c>
      <c r="AI920" s="287">
        <f>_xlfn.IFNA(VLOOKUP(AD:AD,грп!B:C,2,0),0)</f>
        <v>0</v>
      </c>
      <c r="AJ920" s="607">
        <v>0</v>
      </c>
      <c r="AK920" s="672">
        <f t="shared" si="175"/>
        <v>0</v>
      </c>
      <c r="AL920" s="174"/>
    </row>
    <row r="921" spans="1:39" s="4" customFormat="1" ht="12" customHeight="1" outlineLevel="1" x14ac:dyDescent="0.35">
      <c r="A921" s="307" t="s">
        <v>10402</v>
      </c>
      <c r="B921" s="308" t="s">
        <v>6639</v>
      </c>
      <c r="C921" s="290" t="s">
        <v>555</v>
      </c>
      <c r="D921" s="310" t="s">
        <v>10747</v>
      </c>
      <c r="E921" s="322" t="s">
        <v>948</v>
      </c>
      <c r="F921" s="293"/>
      <c r="G921" s="293"/>
      <c r="H921" s="294">
        <v>8</v>
      </c>
      <c r="I921" s="294" t="str">
        <f>IFERROR(_xlfn.IFNA(VLOOKUP($D:$D,history!$I:$Y,3,0),VLOOKUP(E:E,history!$H:$Y,4,0)),"--")</f>
        <v>--</v>
      </c>
      <c r="J921" s="282" t="s">
        <v>9870</v>
      </c>
      <c r="K921" s="282" t="str">
        <f t="shared" si="179"/>
        <v/>
      </c>
      <c r="L921" s="312">
        <f t="shared" si="183"/>
        <v>1286.72</v>
      </c>
      <c r="M921" s="312">
        <f t="shared" si="184"/>
        <v>1949.58</v>
      </c>
      <c r="N921" s="297" t="str">
        <f>_xlfn.IFNA(VLOOKUP($E:$E,'1'!$A:$E,3,0),"")</f>
        <v/>
      </c>
      <c r="O921" s="297" t="str">
        <f>_xlfn.IFNA(VLOOKUP($E:$E,'2'!$A:$E,3,0),"")</f>
        <v/>
      </c>
      <c r="P921" s="297" t="str">
        <f>_xlfn.IFNA(VLOOKUP($E:$E,'3'!$A:$D,3,0),"")</f>
        <v/>
      </c>
      <c r="Q921" s="297" t="str">
        <f>_xlfn.IFNA(VLOOKUP($E:$E,'4'!$A:$F,3,0),"")</f>
        <v/>
      </c>
      <c r="R921" s="297" t="str">
        <f>_xlfn.IFNA(VLOOKUP($E:$E,'5'!$A:$F,3,0),"")</f>
        <v/>
      </c>
      <c r="S921" s="297" t="str">
        <f>_xlfn.IFNA(VLOOKUP($E:$E,'6'!$A:$F,3,0),"")</f>
        <v/>
      </c>
      <c r="T921" s="313">
        <v>1</v>
      </c>
      <c r="U921" s="313">
        <v>1</v>
      </c>
      <c r="V921" s="313">
        <v>10</v>
      </c>
      <c r="W921" s="314">
        <v>0.86</v>
      </c>
      <c r="X921" s="315">
        <v>5.8933333000000003E-3</v>
      </c>
      <c r="Y921" s="749">
        <v>1850</v>
      </c>
      <c r="Z921" s="282"/>
      <c r="AA921" s="316" t="s">
        <v>10390</v>
      </c>
      <c r="AB921" s="282" t="s">
        <v>9163</v>
      </c>
      <c r="AC921" s="317" t="s">
        <v>2081</v>
      </c>
      <c r="AD921" s="318" t="s">
        <v>2728</v>
      </c>
      <c r="AE921" s="319">
        <v>0</v>
      </c>
      <c r="AF921" s="319" t="s">
        <v>11294</v>
      </c>
      <c r="AG921" s="320">
        <v>24.44</v>
      </c>
      <c r="AH921" s="321">
        <f t="shared" si="185"/>
        <v>0</v>
      </c>
      <c r="AI921" s="287">
        <f>_xlfn.IFNA(VLOOKUP(AD:AD,грп!B:C,2,0),0)</f>
        <v>0</v>
      </c>
      <c r="AJ921" s="607">
        <v>6</v>
      </c>
      <c r="AK921" s="672" t="str">
        <f t="shared" si="175"/>
        <v xml:space="preserve"> </v>
      </c>
      <c r="AL921" s="174"/>
    </row>
    <row r="922" spans="1:39" s="6" customFormat="1" ht="12" customHeight="1" x14ac:dyDescent="0.35">
      <c r="A922" s="288"/>
      <c r="B922" s="289"/>
      <c r="C922" s="290" t="s">
        <v>555</v>
      </c>
      <c r="D922" s="291" t="s">
        <v>1736</v>
      </c>
      <c r="E922" s="292"/>
      <c r="F922" s="293"/>
      <c r="G922" s="293"/>
      <c r="H922" s="294"/>
      <c r="I922" s="294"/>
      <c r="J922" s="282" t="s">
        <v>393</v>
      </c>
      <c r="K922" s="282" t="str">
        <f t="shared" si="179"/>
        <v/>
      </c>
      <c r="L922" s="295"/>
      <c r="M922" s="296"/>
      <c r="N922" s="297"/>
      <c r="O922" s="297"/>
      <c r="P922" s="297"/>
      <c r="Q922" s="297" t="str">
        <f>_xlfn.IFNA(VLOOKUP($E:$E,'4'!$A:$F,3,0),"")</f>
        <v/>
      </c>
      <c r="R922" s="297" t="str">
        <f>_xlfn.IFNA(VLOOKUP($E:$E,'5'!$A:$F,3,0),"")</f>
        <v/>
      </c>
      <c r="S922" s="297"/>
      <c r="T922" s="298"/>
      <c r="U922" s="299"/>
      <c r="V922" s="299"/>
      <c r="W922" s="300"/>
      <c r="X922" s="301"/>
      <c r="Y922" s="749"/>
      <c r="Z922" s="282"/>
      <c r="AA922" s="316"/>
      <c r="AB922" s="280" t="s">
        <v>393</v>
      </c>
      <c r="AC922" s="302"/>
      <c r="AD922" s="338" t="s">
        <v>1736</v>
      </c>
      <c r="AE922" s="280"/>
      <c r="AF922" s="329"/>
      <c r="AG922" s="305"/>
      <c r="AH922" s="306"/>
      <c r="AI922" s="287">
        <f>_xlfn.IFNA(VLOOKUP(AD:AD,грп!B:C,2,0),0)</f>
        <v>0</v>
      </c>
      <c r="AJ922" s="607">
        <v>0</v>
      </c>
      <c r="AK922" s="672" t="str">
        <f t="shared" si="175"/>
        <v xml:space="preserve"> </v>
      </c>
      <c r="AL922" s="174"/>
      <c r="AM922" s="4"/>
    </row>
    <row r="923" spans="1:39" s="4" customFormat="1" ht="12" customHeight="1" outlineLevel="1" x14ac:dyDescent="0.35">
      <c r="A923" s="307" t="s">
        <v>10402</v>
      </c>
      <c r="B923" s="308" t="s">
        <v>6640</v>
      </c>
      <c r="C923" s="309"/>
      <c r="D923" s="310" t="s">
        <v>10748</v>
      </c>
      <c r="E923" s="292" t="s">
        <v>4617</v>
      </c>
      <c r="F923" s="293"/>
      <c r="G923" s="293"/>
      <c r="H923" s="294">
        <v>12</v>
      </c>
      <c r="I923" s="294" t="str">
        <f>IFERROR(_xlfn.IFNA(VLOOKUP($D:$D,history!$I:$Y,3,0),VLOOKUP(E:E,history!$H:$Y,4,0)),"--")</f>
        <v>--</v>
      </c>
      <c r="J923" s="282" t="s">
        <v>5946</v>
      </c>
      <c r="K923" s="282" t="str">
        <f t="shared" si="179"/>
        <v/>
      </c>
      <c r="L923" s="312">
        <f t="shared" ref="L923:L936" si="186">IF($A$3="ИМ",ROUND($Y923*(1-($L$6-$F$4))*(1-$F$3)*(1+$AG$2),2),ROUND($M923*(1-($L$6-$F$4))*(1-$F$3)*(1+$AG$2),2))</f>
        <v>3098.34</v>
      </c>
      <c r="M923" s="312">
        <f t="shared" ref="M923:M936" si="187">ROUND(IF($A$3="РЕГИОНЫ",AG923*$AG$3*$AG$1,IF(AI923=0,AG923*$AG$3*$AG$1,AG923*$AG$3*(1-5%)*$AG$1)),2)</f>
        <v>4694.46</v>
      </c>
      <c r="N923" s="297" t="str">
        <f>_xlfn.IFNA(VLOOKUP($E:$E,'1'!$A:$E,3,0),"")</f>
        <v/>
      </c>
      <c r="O923" s="297" t="str">
        <f>_xlfn.IFNA(VLOOKUP($E:$E,'2'!$A:$E,3,0),"")</f>
        <v/>
      </c>
      <c r="P923" s="297" t="str">
        <f>_xlfn.IFNA(VLOOKUP($E:$E,'3'!$A:$D,3,0),"")</f>
        <v/>
      </c>
      <c r="Q923" s="297" t="str">
        <f>_xlfn.IFNA(VLOOKUP($E:$E,'4'!$A:$F,3,0),"")</f>
        <v/>
      </c>
      <c r="R923" s="297" t="str">
        <f>_xlfn.IFNA(VLOOKUP($E:$E,'5'!$A:$F,3,0),"")</f>
        <v/>
      </c>
      <c r="S923" s="297" t="str">
        <f>_xlfn.IFNA(VLOOKUP($E:$E,'6'!$A:$F,3,0),"")</f>
        <v/>
      </c>
      <c r="T923" s="313">
        <v>1</v>
      </c>
      <c r="U923" s="313">
        <v>1</v>
      </c>
      <c r="V923" s="313">
        <v>10</v>
      </c>
      <c r="W923" s="314">
        <v>1.85</v>
      </c>
      <c r="X923" s="315">
        <v>5.47E-3</v>
      </c>
      <c r="Y923" s="749">
        <v>4460</v>
      </c>
      <c r="Z923" s="282"/>
      <c r="AA923" s="316" t="s">
        <v>10388</v>
      </c>
      <c r="AB923" s="282" t="s">
        <v>9163</v>
      </c>
      <c r="AC923" s="317" t="s">
        <v>2081</v>
      </c>
      <c r="AD923" s="318" t="s">
        <v>1736</v>
      </c>
      <c r="AE923" s="319">
        <v>0</v>
      </c>
      <c r="AF923" s="319" t="s">
        <v>11273</v>
      </c>
      <c r="AG923" s="320">
        <v>58.85</v>
      </c>
      <c r="AH923" s="321">
        <f t="shared" ref="AH923:AH936" si="188">IF($A$3="РЕГИОНЫ",ROUND($AG923*(1-($L$6-$F$4))*(1-$F$3)*(1+$AG$2)*$AG$1,2),0)</f>
        <v>0</v>
      </c>
      <c r="AI923" s="287">
        <f>_xlfn.IFNA(VLOOKUP(AD:AD,грп!B:C,2,0),0)</f>
        <v>0</v>
      </c>
      <c r="AJ923" s="607">
        <v>0</v>
      </c>
      <c r="AK923" s="672">
        <f t="shared" si="175"/>
        <v>0</v>
      </c>
      <c r="AL923" s="174"/>
    </row>
    <row r="924" spans="1:39" s="4" customFormat="1" ht="12" customHeight="1" outlineLevel="1" x14ac:dyDescent="0.35">
      <c r="A924" s="307" t="s">
        <v>10402</v>
      </c>
      <c r="B924" s="308" t="s">
        <v>6641</v>
      </c>
      <c r="C924" s="309" t="s">
        <v>21</v>
      </c>
      <c r="D924" s="310" t="s">
        <v>10329</v>
      </c>
      <c r="E924" s="292" t="s">
        <v>4620</v>
      </c>
      <c r="F924" s="293"/>
      <c r="G924" s="293"/>
      <c r="H924" s="294">
        <v>10</v>
      </c>
      <c r="I924" s="294" t="str">
        <f>IFERROR(_xlfn.IFNA(VLOOKUP($D:$D,history!$I:$Y,3,0),VLOOKUP(E:E,history!$H:$Y,4,0)),"--")</f>
        <v>V</v>
      </c>
      <c r="J924" s="282" t="s">
        <v>9870</v>
      </c>
      <c r="K924" s="282" t="str">
        <f t="shared" si="179"/>
        <v/>
      </c>
      <c r="L924" s="312">
        <f t="shared" si="186"/>
        <v>1263.56</v>
      </c>
      <c r="M924" s="312">
        <f t="shared" si="187"/>
        <v>1914.48</v>
      </c>
      <c r="N924" s="297" t="str">
        <f>_xlfn.IFNA(VLOOKUP($E:$E,'1'!$A:$E,3,0),"")</f>
        <v/>
      </c>
      <c r="O924" s="297" t="str">
        <f>_xlfn.IFNA(VLOOKUP($E:$E,'2'!$A:$E,3,0),"")</f>
        <v/>
      </c>
      <c r="P924" s="297" t="str">
        <f>_xlfn.IFNA(VLOOKUP($E:$E,'3'!$A:$D,3,0),"")</f>
        <v/>
      </c>
      <c r="Q924" s="297" t="str">
        <f>_xlfn.IFNA(VLOOKUP($E:$E,'4'!$A:$F,3,0),"")</f>
        <v/>
      </c>
      <c r="R924" s="297" t="str">
        <f>_xlfn.IFNA(VLOOKUP($E:$E,'5'!$A:$F,3,0),"")</f>
        <v/>
      </c>
      <c r="S924" s="297" t="str">
        <f>_xlfn.IFNA(VLOOKUP($E:$E,'6'!$A:$F,3,0),"")</f>
        <v/>
      </c>
      <c r="T924" s="313">
        <v>1</v>
      </c>
      <c r="U924" s="313">
        <v>1</v>
      </c>
      <c r="V924" s="313">
        <v>10</v>
      </c>
      <c r="W924" s="314">
        <v>1.69</v>
      </c>
      <c r="X924" s="315">
        <v>2.5000000000000001E-3</v>
      </c>
      <c r="Y924" s="749">
        <v>1820</v>
      </c>
      <c r="Z924" s="282"/>
      <c r="AA924" s="316" t="s">
        <v>10390</v>
      </c>
      <c r="AB924" s="282" t="s">
        <v>9164</v>
      </c>
      <c r="AC924" s="317" t="s">
        <v>2081</v>
      </c>
      <c r="AD924" s="318" t="s">
        <v>1736</v>
      </c>
      <c r="AE924" s="319">
        <v>0</v>
      </c>
      <c r="AF924" s="319" t="s">
        <v>21</v>
      </c>
      <c r="AG924" s="320">
        <v>24</v>
      </c>
      <c r="AH924" s="321">
        <f t="shared" si="188"/>
        <v>0</v>
      </c>
      <c r="AI924" s="287">
        <f>_xlfn.IFNA(VLOOKUP(AD:AD,грп!B:C,2,0),0)</f>
        <v>0</v>
      </c>
      <c r="AJ924" s="607">
        <v>4</v>
      </c>
      <c r="AK924" s="672" t="str">
        <f t="shared" si="175"/>
        <v>new</v>
      </c>
      <c r="AL924" s="174"/>
    </row>
    <row r="925" spans="1:39" s="4" customFormat="1" ht="12" customHeight="1" outlineLevel="1" x14ac:dyDescent="0.35">
      <c r="A925" s="307" t="s">
        <v>10402</v>
      </c>
      <c r="B925" s="308" t="s">
        <v>6642</v>
      </c>
      <c r="C925" s="309" t="s">
        <v>21</v>
      </c>
      <c r="D925" s="310" t="s">
        <v>10749</v>
      </c>
      <c r="E925" s="292" t="s">
        <v>4618</v>
      </c>
      <c r="F925" s="293"/>
      <c r="G925" s="293"/>
      <c r="H925" s="294">
        <v>18</v>
      </c>
      <c r="I925" s="294" t="str">
        <f>IFERROR(_xlfn.IFNA(VLOOKUP($D:$D,history!$I:$Y,3,0),VLOOKUP(E:E,history!$H:$Y,4,0)),"--")</f>
        <v>--</v>
      </c>
      <c r="J925" s="282" t="s">
        <v>9870</v>
      </c>
      <c r="K925" s="282" t="str">
        <f t="shared" si="179"/>
        <v/>
      </c>
      <c r="L925" s="312">
        <f t="shared" si="186"/>
        <v>245.87</v>
      </c>
      <c r="M925" s="312">
        <f t="shared" si="187"/>
        <v>372.53</v>
      </c>
      <c r="N925" s="297" t="str">
        <f>_xlfn.IFNA(VLOOKUP($E:$E,'1'!$A:$E,3,0),"")</f>
        <v/>
      </c>
      <c r="O925" s="297" t="str">
        <f>_xlfn.IFNA(VLOOKUP($E:$E,'2'!$A:$E,3,0),"")</f>
        <v/>
      </c>
      <c r="P925" s="297" t="str">
        <f>_xlfn.IFNA(VLOOKUP($E:$E,'3'!$A:$D,3,0),"")</f>
        <v/>
      </c>
      <c r="Q925" s="297" t="str">
        <f>_xlfn.IFNA(VLOOKUP($E:$E,'4'!$A:$F,3,0),"")</f>
        <v/>
      </c>
      <c r="R925" s="297" t="str">
        <f>_xlfn.IFNA(VLOOKUP($E:$E,'5'!$A:$F,3,0),"")</f>
        <v/>
      </c>
      <c r="S925" s="297" t="str">
        <f>_xlfn.IFNA(VLOOKUP($E:$E,'6'!$A:$F,3,0),"")</f>
        <v/>
      </c>
      <c r="T925" s="313">
        <v>1</v>
      </c>
      <c r="U925" s="313">
        <v>20</v>
      </c>
      <c r="V925" s="313">
        <v>200</v>
      </c>
      <c r="W925" s="314">
        <v>2.8000000000000001E-2</v>
      </c>
      <c r="X925" s="315">
        <v>8.3333300000000004E-5</v>
      </c>
      <c r="Y925" s="749">
        <v>350</v>
      </c>
      <c r="Z925" s="282"/>
      <c r="AA925" s="316" t="s">
        <v>10390</v>
      </c>
      <c r="AB925" s="282" t="s">
        <v>9163</v>
      </c>
      <c r="AC925" s="317" t="s">
        <v>2081</v>
      </c>
      <c r="AD925" s="318" t="s">
        <v>1736</v>
      </c>
      <c r="AE925" s="319">
        <v>0</v>
      </c>
      <c r="AF925" s="319" t="s">
        <v>21</v>
      </c>
      <c r="AG925" s="320">
        <v>4.67</v>
      </c>
      <c r="AH925" s="321">
        <f t="shared" si="188"/>
        <v>0</v>
      </c>
      <c r="AI925" s="287">
        <f>_xlfn.IFNA(VLOOKUP(AD:AD,грп!B:C,2,0),0)</f>
        <v>0</v>
      </c>
      <c r="AJ925" s="607">
        <v>18</v>
      </c>
      <c r="AK925" s="672" t="str">
        <f t="shared" si="175"/>
        <v>new</v>
      </c>
      <c r="AL925" s="174"/>
    </row>
    <row r="926" spans="1:39" s="4" customFormat="1" ht="12" customHeight="1" outlineLevel="1" x14ac:dyDescent="0.35">
      <c r="A926" s="307" t="s">
        <v>10402</v>
      </c>
      <c r="B926" s="308" t="s">
        <v>6643</v>
      </c>
      <c r="C926" s="309" t="s">
        <v>21</v>
      </c>
      <c r="D926" s="310" t="s">
        <v>10750</v>
      </c>
      <c r="E926" s="292" t="s">
        <v>4619</v>
      </c>
      <c r="F926" s="293"/>
      <c r="G926" s="293"/>
      <c r="H926" s="294">
        <v>20</v>
      </c>
      <c r="I926" s="294" t="str">
        <f>IFERROR(_xlfn.IFNA(VLOOKUP($D:$D,history!$I:$Y,3,0),VLOOKUP(E:E,history!$H:$Y,4,0)),"--")</f>
        <v>--</v>
      </c>
      <c r="J926" s="282" t="s">
        <v>9870</v>
      </c>
      <c r="K926" s="282" t="str">
        <f t="shared" si="179"/>
        <v/>
      </c>
      <c r="L926" s="312">
        <f t="shared" si="186"/>
        <v>123.2</v>
      </c>
      <c r="M926" s="312">
        <f t="shared" si="187"/>
        <v>186.66</v>
      </c>
      <c r="N926" s="297" t="str">
        <f>_xlfn.IFNA(VLOOKUP($E:$E,'1'!$A:$E,3,0),"")</f>
        <v/>
      </c>
      <c r="O926" s="297" t="str">
        <f>_xlfn.IFNA(VLOOKUP($E:$E,'2'!$A:$E,3,0),"")</f>
        <v/>
      </c>
      <c r="P926" s="297" t="str">
        <f>_xlfn.IFNA(VLOOKUP($E:$E,'3'!$A:$D,3,0),"")</f>
        <v/>
      </c>
      <c r="Q926" s="297" t="str">
        <f>_xlfn.IFNA(VLOOKUP($E:$E,'4'!$A:$F,3,0),"")</f>
        <v/>
      </c>
      <c r="R926" s="297" t="str">
        <f>_xlfn.IFNA(VLOOKUP($E:$E,'5'!$A:$F,3,0),"")</f>
        <v/>
      </c>
      <c r="S926" s="297" t="str">
        <f>_xlfn.IFNA(VLOOKUP($E:$E,'6'!$A:$F,3,0),"")</f>
        <v/>
      </c>
      <c r="T926" s="313">
        <v>1</v>
      </c>
      <c r="U926" s="313">
        <v>20</v>
      </c>
      <c r="V926" s="313">
        <v>200</v>
      </c>
      <c r="W926" s="314">
        <v>1.0999999999999999E-2</v>
      </c>
      <c r="X926" s="315">
        <v>5.0000000000000002E-5</v>
      </c>
      <c r="Y926" s="749">
        <v>180</v>
      </c>
      <c r="Z926" s="282"/>
      <c r="AA926" s="316" t="s">
        <v>10390</v>
      </c>
      <c r="AB926" s="282" t="s">
        <v>9163</v>
      </c>
      <c r="AC926" s="317" t="s">
        <v>2081</v>
      </c>
      <c r="AD926" s="318" t="s">
        <v>1736</v>
      </c>
      <c r="AE926" s="319">
        <v>0</v>
      </c>
      <c r="AF926" s="319" t="s">
        <v>21</v>
      </c>
      <c r="AG926" s="320">
        <v>2.34</v>
      </c>
      <c r="AH926" s="321">
        <f t="shared" si="188"/>
        <v>0</v>
      </c>
      <c r="AI926" s="287">
        <f>_xlfn.IFNA(VLOOKUP(AD:AD,грп!B:C,2,0),0)</f>
        <v>0</v>
      </c>
      <c r="AJ926" s="607">
        <v>20</v>
      </c>
      <c r="AK926" s="672" t="str">
        <f t="shared" si="175"/>
        <v>new</v>
      </c>
      <c r="AL926" s="174"/>
    </row>
    <row r="927" spans="1:39" s="4" customFormat="1" ht="12" customHeight="1" outlineLevel="1" x14ac:dyDescent="0.35">
      <c r="A927" s="307" t="s">
        <v>10402</v>
      </c>
      <c r="B927" s="308" t="s">
        <v>6644</v>
      </c>
      <c r="C927" s="309"/>
      <c r="D927" s="310" t="s">
        <v>10260</v>
      </c>
      <c r="E927" s="292" t="s">
        <v>4621</v>
      </c>
      <c r="F927" s="293"/>
      <c r="G927" s="293"/>
      <c r="H927" s="294"/>
      <c r="I927" s="294" t="str">
        <f>IFERROR(_xlfn.IFNA(VLOOKUP($D:$D,history!$I:$Y,3,0),VLOOKUP(E:E,history!$H:$Y,4,0)),"--")</f>
        <v>--</v>
      </c>
      <c r="J927" s="282" t="s">
        <v>5946</v>
      </c>
      <c r="K927" s="282" t="str">
        <f t="shared" si="179"/>
        <v/>
      </c>
      <c r="L927" s="312">
        <f t="shared" si="186"/>
        <v>4956.83</v>
      </c>
      <c r="M927" s="312">
        <f t="shared" si="187"/>
        <v>7510.35</v>
      </c>
      <c r="N927" s="297" t="str">
        <f>_xlfn.IFNA(VLOOKUP($E:$E,'1'!$A:$E,3,0),"")</f>
        <v/>
      </c>
      <c r="O927" s="297" t="str">
        <f>_xlfn.IFNA(VLOOKUP($E:$E,'2'!$A:$E,3,0),"")</f>
        <v/>
      </c>
      <c r="P927" s="297" t="str">
        <f>_xlfn.IFNA(VLOOKUP($E:$E,'3'!$A:$D,3,0),"")</f>
        <v/>
      </c>
      <c r="Q927" s="297" t="str">
        <f>_xlfn.IFNA(VLOOKUP($E:$E,'4'!$A:$F,3,0),"")</f>
        <v/>
      </c>
      <c r="R927" s="297" t="str">
        <f>_xlfn.IFNA(VLOOKUP($E:$E,'5'!$A:$F,3,0),"")</f>
        <v/>
      </c>
      <c r="S927" s="297" t="str">
        <f>_xlfn.IFNA(VLOOKUP($E:$E,'6'!$A:$F,3,0),"")</f>
        <v/>
      </c>
      <c r="T927" s="313">
        <v>1</v>
      </c>
      <c r="U927" s="313">
        <v>1</v>
      </c>
      <c r="V927" s="313">
        <v>10</v>
      </c>
      <c r="W927" s="314">
        <v>2.2000000000000002</v>
      </c>
      <c r="X927" s="315">
        <v>3.82E-3</v>
      </c>
      <c r="Y927" s="749">
        <v>7130</v>
      </c>
      <c r="Z927" s="282"/>
      <c r="AA927" s="316" t="s">
        <v>10395</v>
      </c>
      <c r="AB927" s="282" t="s">
        <v>9163</v>
      </c>
      <c r="AC927" s="317" t="s">
        <v>2081</v>
      </c>
      <c r="AD927" s="318" t="s">
        <v>1736</v>
      </c>
      <c r="AE927" s="319">
        <v>0</v>
      </c>
      <c r="AF927" s="319" t="s">
        <v>11273</v>
      </c>
      <c r="AG927" s="320">
        <v>94.15</v>
      </c>
      <c r="AH927" s="321">
        <f t="shared" si="188"/>
        <v>0</v>
      </c>
      <c r="AI927" s="287">
        <f>_xlfn.IFNA(VLOOKUP(AD:AD,грп!B:C,2,0),0)</f>
        <v>0</v>
      </c>
      <c r="AJ927" s="607">
        <v>0</v>
      </c>
      <c r="AK927" s="672">
        <f t="shared" si="175"/>
        <v>0</v>
      </c>
      <c r="AL927" s="174"/>
    </row>
    <row r="928" spans="1:39" s="1" customFormat="1" ht="12" customHeight="1" outlineLevel="1" x14ac:dyDescent="0.35">
      <c r="A928" s="307" t="s">
        <v>10402</v>
      </c>
      <c r="B928" s="308" t="s">
        <v>6645</v>
      </c>
      <c r="C928" s="290" t="s">
        <v>555</v>
      </c>
      <c r="D928" s="310" t="s">
        <v>3018</v>
      </c>
      <c r="E928" s="322" t="s">
        <v>721</v>
      </c>
      <c r="F928" s="293"/>
      <c r="G928" s="293"/>
      <c r="H928" s="294">
        <v>12</v>
      </c>
      <c r="I928" s="294" t="str">
        <f>IFERROR(_xlfn.IFNA(VLOOKUP($D:$D,history!$I:$Y,3,0),VLOOKUP(E:E,history!$H:$Y,4,0)),"--")</f>
        <v>--</v>
      </c>
      <c r="J928" s="282" t="s">
        <v>5946</v>
      </c>
      <c r="K928" s="282" t="str">
        <f t="shared" si="179"/>
        <v/>
      </c>
      <c r="L928" s="312">
        <f t="shared" si="186"/>
        <v>326.42</v>
      </c>
      <c r="M928" s="312">
        <f t="shared" si="187"/>
        <v>494.57</v>
      </c>
      <c r="N928" s="297" t="str">
        <f>_xlfn.IFNA(VLOOKUP($E:$E,'1'!$A:$E,3,0),"")</f>
        <v/>
      </c>
      <c r="O928" s="297" t="str">
        <f>_xlfn.IFNA(VLOOKUP($E:$E,'2'!$A:$E,3,0),"")</f>
        <v/>
      </c>
      <c r="P928" s="297" t="str">
        <f>_xlfn.IFNA(VLOOKUP($E:$E,'3'!$A:$D,3,0),"")</f>
        <v/>
      </c>
      <c r="Q928" s="297" t="str">
        <f>_xlfn.IFNA(VLOOKUP($E:$E,'4'!$A:$F,3,0),"")</f>
        <v/>
      </c>
      <c r="R928" s="297" t="str">
        <f>_xlfn.IFNA(VLOOKUP($E:$E,'5'!$A:$F,3,0),"")</f>
        <v/>
      </c>
      <c r="S928" s="297" t="str">
        <f>_xlfn.IFNA(VLOOKUP($E:$E,'6'!$A:$F,3,0),"")</f>
        <v/>
      </c>
      <c r="T928" s="313">
        <v>1</v>
      </c>
      <c r="U928" s="313">
        <v>1</v>
      </c>
      <c r="V928" s="313">
        <v>40</v>
      </c>
      <c r="W928" s="314">
        <v>0.24</v>
      </c>
      <c r="X928" s="315">
        <v>7.6315789999999997E-4</v>
      </c>
      <c r="Y928" s="749">
        <v>470</v>
      </c>
      <c r="Z928" s="282"/>
      <c r="AA928" s="316" t="s">
        <v>10388</v>
      </c>
      <c r="AB928" s="282" t="s">
        <v>9163</v>
      </c>
      <c r="AC928" s="317" t="s">
        <v>2081</v>
      </c>
      <c r="AD928" s="318" t="s">
        <v>1736</v>
      </c>
      <c r="AE928" s="319">
        <v>0</v>
      </c>
      <c r="AF928" s="319" t="s">
        <v>11301</v>
      </c>
      <c r="AG928" s="320">
        <v>6.2</v>
      </c>
      <c r="AH928" s="321">
        <f t="shared" si="188"/>
        <v>0</v>
      </c>
      <c r="AI928" s="287">
        <f>_xlfn.IFNA(VLOOKUP(AD:AD,грп!B:C,2,0),0)</f>
        <v>0</v>
      </c>
      <c r="AJ928" s="607">
        <v>7</v>
      </c>
      <c r="AK928" s="672" t="str">
        <f t="shared" si="175"/>
        <v xml:space="preserve"> </v>
      </c>
      <c r="AL928" s="174"/>
      <c r="AM928" s="4"/>
    </row>
    <row r="929" spans="1:39" s="4" customFormat="1" ht="12" customHeight="1" outlineLevel="1" x14ac:dyDescent="0.35">
      <c r="A929" s="307" t="s">
        <v>10402</v>
      </c>
      <c r="B929" s="308" t="s">
        <v>6646</v>
      </c>
      <c r="C929" s="290" t="s">
        <v>555</v>
      </c>
      <c r="D929" s="310" t="s">
        <v>10751</v>
      </c>
      <c r="E929" s="322" t="s">
        <v>722</v>
      </c>
      <c r="F929" s="293"/>
      <c r="G929" s="293"/>
      <c r="H929" s="294">
        <v>5</v>
      </c>
      <c r="I929" s="294" t="str">
        <f>IFERROR(_xlfn.IFNA(VLOOKUP($D:$D,history!$I:$Y,3,0),VLOOKUP(E:E,history!$H:$Y,4,0)),"--")</f>
        <v>--</v>
      </c>
      <c r="J929" s="282" t="s">
        <v>5946</v>
      </c>
      <c r="K929" s="282" t="str">
        <f t="shared" si="179"/>
        <v/>
      </c>
      <c r="L929" s="312">
        <f t="shared" si="186"/>
        <v>367.48</v>
      </c>
      <c r="M929" s="312">
        <f t="shared" si="187"/>
        <v>556.79</v>
      </c>
      <c r="N929" s="297" t="str">
        <f>_xlfn.IFNA(VLOOKUP($E:$E,'1'!$A:$E,3,0),"")</f>
        <v/>
      </c>
      <c r="O929" s="297" t="str">
        <f>_xlfn.IFNA(VLOOKUP($E:$E,'2'!$A:$E,3,0),"")</f>
        <v/>
      </c>
      <c r="P929" s="297" t="str">
        <f>_xlfn.IFNA(VLOOKUP($E:$E,'3'!$A:$D,3,0),"")</f>
        <v/>
      </c>
      <c r="Q929" s="297" t="str">
        <f>_xlfn.IFNA(VLOOKUP($E:$E,'4'!$A:$F,3,0),"")</f>
        <v/>
      </c>
      <c r="R929" s="297" t="str">
        <f>_xlfn.IFNA(VLOOKUP($E:$E,'5'!$A:$F,3,0),"")</f>
        <v/>
      </c>
      <c r="S929" s="297" t="str">
        <f>_xlfn.IFNA(VLOOKUP($E:$E,'6'!$A:$F,3,0),"")</f>
        <v/>
      </c>
      <c r="T929" s="313">
        <v>1</v>
      </c>
      <c r="U929" s="313">
        <v>20</v>
      </c>
      <c r="V929" s="313">
        <v>40</v>
      </c>
      <c r="W929" s="314">
        <v>0.27800000000000002</v>
      </c>
      <c r="X929" s="315">
        <v>1E-3</v>
      </c>
      <c r="Y929" s="749">
        <v>530</v>
      </c>
      <c r="Z929" s="282"/>
      <c r="AA929" s="316" t="s">
        <v>10391</v>
      </c>
      <c r="AB929" s="282" t="s">
        <v>9163</v>
      </c>
      <c r="AC929" s="317" t="s">
        <v>2081</v>
      </c>
      <c r="AD929" s="318" t="s">
        <v>1736</v>
      </c>
      <c r="AE929" s="319">
        <v>0</v>
      </c>
      <c r="AF929" s="319" t="s">
        <v>11301</v>
      </c>
      <c r="AG929" s="320">
        <v>6.98</v>
      </c>
      <c r="AH929" s="321">
        <f t="shared" si="188"/>
        <v>0</v>
      </c>
      <c r="AI929" s="287">
        <f>_xlfn.IFNA(VLOOKUP(AD:AD,грп!B:C,2,0),0)</f>
        <v>0</v>
      </c>
      <c r="AJ929" s="607">
        <v>0</v>
      </c>
      <c r="AK929" s="672" t="str">
        <f t="shared" si="175"/>
        <v xml:space="preserve"> </v>
      </c>
      <c r="AL929" s="174"/>
    </row>
    <row r="930" spans="1:39" s="4" customFormat="1" ht="12" customHeight="1" outlineLevel="1" x14ac:dyDescent="0.35">
      <c r="A930" s="307" t="s">
        <v>10402</v>
      </c>
      <c r="B930" s="308" t="s">
        <v>6647</v>
      </c>
      <c r="C930" s="290" t="s">
        <v>555</v>
      </c>
      <c r="D930" s="310" t="s">
        <v>3019</v>
      </c>
      <c r="E930" s="322" t="s">
        <v>723</v>
      </c>
      <c r="F930" s="293"/>
      <c r="G930" s="293"/>
      <c r="H930" s="294">
        <v>3</v>
      </c>
      <c r="I930" s="294" t="str">
        <f>IFERROR(_xlfn.IFNA(VLOOKUP($D:$D,history!$I:$Y,3,0),VLOOKUP(E:E,history!$H:$Y,4,0)),"--")</f>
        <v>--</v>
      </c>
      <c r="J930" s="282" t="s">
        <v>5946</v>
      </c>
      <c r="K930" s="282" t="str">
        <f t="shared" si="179"/>
        <v/>
      </c>
      <c r="L930" s="312">
        <f t="shared" si="186"/>
        <v>927.66</v>
      </c>
      <c r="M930" s="312">
        <f t="shared" si="187"/>
        <v>1405.55</v>
      </c>
      <c r="N930" s="297" t="str">
        <f>_xlfn.IFNA(VLOOKUP($E:$E,'1'!$A:$E,3,0),"")</f>
        <v/>
      </c>
      <c r="O930" s="297" t="str">
        <f>_xlfn.IFNA(VLOOKUP($E:$E,'2'!$A:$E,3,0),"")</f>
        <v/>
      </c>
      <c r="P930" s="297" t="str">
        <f>_xlfn.IFNA(VLOOKUP($E:$E,'3'!$A:$D,3,0),"")</f>
        <v/>
      </c>
      <c r="Q930" s="297" t="str">
        <f>_xlfn.IFNA(VLOOKUP($E:$E,'4'!$A:$F,3,0),"")</f>
        <v/>
      </c>
      <c r="R930" s="297" t="str">
        <f>_xlfn.IFNA(VLOOKUP($E:$E,'5'!$A:$F,3,0),"")</f>
        <v/>
      </c>
      <c r="S930" s="297" t="str">
        <f>_xlfn.IFNA(VLOOKUP($E:$E,'6'!$A:$F,3,0),"")</f>
        <v/>
      </c>
      <c r="T930" s="313">
        <v>1</v>
      </c>
      <c r="U930" s="313">
        <v>1</v>
      </c>
      <c r="V930" s="313">
        <v>20</v>
      </c>
      <c r="W930" s="314">
        <v>0.63800000000000001</v>
      </c>
      <c r="X930" s="315">
        <v>4.9833333E-3</v>
      </c>
      <c r="Y930" s="749">
        <v>1340</v>
      </c>
      <c r="Z930" s="282"/>
      <c r="AA930" s="316" t="s">
        <v>10391</v>
      </c>
      <c r="AB930" s="282" t="s">
        <v>9163</v>
      </c>
      <c r="AC930" s="317" t="s">
        <v>2081</v>
      </c>
      <c r="AD930" s="318" t="s">
        <v>1736</v>
      </c>
      <c r="AE930" s="319">
        <v>0</v>
      </c>
      <c r="AF930" s="319" t="s">
        <v>11301</v>
      </c>
      <c r="AG930" s="320">
        <v>17.62</v>
      </c>
      <c r="AH930" s="321">
        <f t="shared" si="188"/>
        <v>0</v>
      </c>
      <c r="AI930" s="287">
        <f>_xlfn.IFNA(VLOOKUP(AD:AD,грп!B:C,2,0),0)</f>
        <v>0</v>
      </c>
      <c r="AJ930" s="607">
        <v>0</v>
      </c>
      <c r="AK930" s="672" t="str">
        <f t="shared" si="175"/>
        <v xml:space="preserve"> </v>
      </c>
      <c r="AL930" s="174"/>
    </row>
    <row r="931" spans="1:39" s="2" customFormat="1" ht="12" customHeight="1" outlineLevel="1" x14ac:dyDescent="0.35">
      <c r="A931" s="307" t="s">
        <v>10402</v>
      </c>
      <c r="B931" s="308" t="s">
        <v>6648</v>
      </c>
      <c r="C931" s="290" t="s">
        <v>555</v>
      </c>
      <c r="D931" s="310" t="s">
        <v>3020</v>
      </c>
      <c r="E931" s="322" t="s">
        <v>724</v>
      </c>
      <c r="F931" s="293"/>
      <c r="G931" s="293"/>
      <c r="H931" s="294">
        <v>17</v>
      </c>
      <c r="I931" s="294" t="str">
        <f>IFERROR(_xlfn.IFNA(VLOOKUP($D:$D,history!$I:$Y,3,0),VLOOKUP(E:E,history!$H:$Y,4,0)),"--")</f>
        <v>V</v>
      </c>
      <c r="J931" s="282" t="s">
        <v>9870</v>
      </c>
      <c r="K931" s="282" t="str">
        <f t="shared" ref="K931:K960" si="189" xml:space="preserve">
IF(OR($E931="",$A$3&lt;&gt;"МОСКВА"),"",
IF(AND($AJ931&gt;=1,$AJ931&lt;20),"*",
IF(AND($AJ931&gt;=20,$AJ931&lt;100),"**",
IF(($AJ931&gt;=100),"***","--"))))</f>
        <v/>
      </c>
      <c r="L931" s="312">
        <f t="shared" si="186"/>
        <v>828.15</v>
      </c>
      <c r="M931" s="312">
        <f t="shared" si="187"/>
        <v>1254.78</v>
      </c>
      <c r="N931" s="297" t="str">
        <f>_xlfn.IFNA(VLOOKUP($E:$E,'1'!$A:$E,3,0),"")</f>
        <v/>
      </c>
      <c r="O931" s="297" t="str">
        <f>_xlfn.IFNA(VLOOKUP($E:$E,'2'!$A:$E,3,0),"")</f>
        <v/>
      </c>
      <c r="P931" s="297" t="str">
        <f>_xlfn.IFNA(VLOOKUP($E:$E,'3'!$A:$D,3,0),"")</f>
        <v/>
      </c>
      <c r="Q931" s="297" t="str">
        <f>_xlfn.IFNA(VLOOKUP($E:$E,'4'!$A:$F,3,0),"")</f>
        <v/>
      </c>
      <c r="R931" s="297" t="str">
        <f>_xlfn.IFNA(VLOOKUP($E:$E,'5'!$A:$F,3,0),"")</f>
        <v/>
      </c>
      <c r="S931" s="297" t="str">
        <f>_xlfn.IFNA(VLOOKUP($E:$E,'6'!$A:$F,3,0),"")</f>
        <v/>
      </c>
      <c r="T931" s="313">
        <v>1</v>
      </c>
      <c r="U931" s="313">
        <v>10</v>
      </c>
      <c r="V931" s="313">
        <v>20</v>
      </c>
      <c r="W931" s="314">
        <v>0.66</v>
      </c>
      <c r="X931" s="315">
        <v>6.8700000000000002E-3</v>
      </c>
      <c r="Y931" s="749">
        <v>1190</v>
      </c>
      <c r="Z931" s="282"/>
      <c r="AA931" s="316" t="s">
        <v>10390</v>
      </c>
      <c r="AB931" s="282" t="s">
        <v>9163</v>
      </c>
      <c r="AC931" s="317" t="s">
        <v>2081</v>
      </c>
      <c r="AD931" s="318" t="s">
        <v>1736</v>
      </c>
      <c r="AE931" s="319">
        <v>0</v>
      </c>
      <c r="AF931" s="319" t="s">
        <v>11339</v>
      </c>
      <c r="AG931" s="320">
        <v>15.73</v>
      </c>
      <c r="AH931" s="321">
        <f t="shared" si="188"/>
        <v>0</v>
      </c>
      <c r="AI931" s="287">
        <f>_xlfn.IFNA(VLOOKUP(AD:AD,грп!B:C,2,0),0)</f>
        <v>0</v>
      </c>
      <c r="AJ931" s="607">
        <v>38</v>
      </c>
      <c r="AK931" s="672" t="str">
        <f t="shared" si="175"/>
        <v xml:space="preserve"> </v>
      </c>
      <c r="AL931" s="174"/>
      <c r="AM931" s="4"/>
    </row>
    <row r="932" spans="1:39" s="4" customFormat="1" ht="12" customHeight="1" outlineLevel="1" x14ac:dyDescent="0.35">
      <c r="A932" s="307" t="s">
        <v>10402</v>
      </c>
      <c r="B932" s="308" t="s">
        <v>6649</v>
      </c>
      <c r="C932" s="290" t="s">
        <v>555</v>
      </c>
      <c r="D932" s="310" t="s">
        <v>3021</v>
      </c>
      <c r="E932" s="322" t="s">
        <v>725</v>
      </c>
      <c r="F932" s="293"/>
      <c r="G932" s="293"/>
      <c r="H932" s="294"/>
      <c r="I932" s="294" t="str">
        <f>IFERROR(_xlfn.IFNA(VLOOKUP($D:$D,history!$I:$Y,3,0),VLOOKUP(E:E,history!$H:$Y,4,0)),"--")</f>
        <v>--</v>
      </c>
      <c r="J932" s="282" t="s">
        <v>5946</v>
      </c>
      <c r="K932" s="282" t="str">
        <f t="shared" si="189"/>
        <v/>
      </c>
      <c r="L932" s="312">
        <f t="shared" si="186"/>
        <v>754.45</v>
      </c>
      <c r="M932" s="312">
        <f t="shared" si="187"/>
        <v>1143.0999999999999</v>
      </c>
      <c r="N932" s="297" t="str">
        <f>_xlfn.IFNA(VLOOKUP($E:$E,'1'!$A:$E,3,0),"")</f>
        <v/>
      </c>
      <c r="O932" s="297" t="str">
        <f>_xlfn.IFNA(VLOOKUP($E:$E,'2'!$A:$E,3,0),"")</f>
        <v/>
      </c>
      <c r="P932" s="297" t="str">
        <f>_xlfn.IFNA(VLOOKUP($E:$E,'3'!$A:$D,3,0),"")</f>
        <v/>
      </c>
      <c r="Q932" s="297" t="str">
        <f>_xlfn.IFNA(VLOOKUP($E:$E,'4'!$A:$F,3,0),"")</f>
        <v/>
      </c>
      <c r="R932" s="297" t="str">
        <f>_xlfn.IFNA(VLOOKUP($E:$E,'5'!$A:$F,3,0),"")</f>
        <v/>
      </c>
      <c r="S932" s="297" t="str">
        <f>_xlfn.IFNA(VLOOKUP($E:$E,'6'!$A:$F,3,0),"")</f>
        <v/>
      </c>
      <c r="T932" s="313">
        <v>1</v>
      </c>
      <c r="U932" s="313">
        <v>10</v>
      </c>
      <c r="V932" s="313">
        <v>40</v>
      </c>
      <c r="W932" s="314">
        <v>0.44800000000000001</v>
      </c>
      <c r="X932" s="315">
        <v>1.8166667E-3</v>
      </c>
      <c r="Y932" s="749">
        <v>1090</v>
      </c>
      <c r="Z932" s="282"/>
      <c r="AA932" s="316" t="s">
        <v>10391</v>
      </c>
      <c r="AB932" s="282" t="s">
        <v>9163</v>
      </c>
      <c r="AC932" s="317" t="s">
        <v>2081</v>
      </c>
      <c r="AD932" s="318" t="s">
        <v>1736</v>
      </c>
      <c r="AE932" s="319">
        <v>0</v>
      </c>
      <c r="AF932" s="319" t="s">
        <v>11301</v>
      </c>
      <c r="AG932" s="320">
        <v>14.33</v>
      </c>
      <c r="AH932" s="321">
        <f t="shared" si="188"/>
        <v>0</v>
      </c>
      <c r="AI932" s="287">
        <f>_xlfn.IFNA(VLOOKUP(AD:AD,грп!B:C,2,0),0)</f>
        <v>0</v>
      </c>
      <c r="AJ932" s="607">
        <v>0</v>
      </c>
      <c r="AK932" s="672" t="str">
        <f t="shared" si="175"/>
        <v xml:space="preserve"> </v>
      </c>
      <c r="AL932" s="174"/>
    </row>
    <row r="933" spans="1:39" s="4" customFormat="1" ht="12" customHeight="1" outlineLevel="1" x14ac:dyDescent="0.35">
      <c r="A933" s="307" t="s">
        <v>10402</v>
      </c>
      <c r="B933" s="308" t="s">
        <v>6650</v>
      </c>
      <c r="C933" s="309"/>
      <c r="D933" s="310" t="s">
        <v>4938</v>
      </c>
      <c r="E933" s="322" t="s">
        <v>4615</v>
      </c>
      <c r="F933" s="293"/>
      <c r="G933" s="293"/>
      <c r="H933" s="294">
        <v>20</v>
      </c>
      <c r="I933" s="294" t="str">
        <f>IFERROR(_xlfn.IFNA(VLOOKUP($D:$D,history!$I:$Y,3,0),VLOOKUP(E:E,history!$H:$Y,4,0)),"--")</f>
        <v>--</v>
      </c>
      <c r="J933" s="282" t="s">
        <v>9870</v>
      </c>
      <c r="K933" s="282" t="str">
        <f t="shared" si="189"/>
        <v/>
      </c>
      <c r="L933" s="312">
        <f t="shared" si="186"/>
        <v>400.65</v>
      </c>
      <c r="M933" s="312">
        <f t="shared" si="187"/>
        <v>607.04999999999995</v>
      </c>
      <c r="N933" s="297" t="str">
        <f>_xlfn.IFNA(VLOOKUP($E:$E,'1'!$A:$E,3,0),"")</f>
        <v/>
      </c>
      <c r="O933" s="297" t="str">
        <f>_xlfn.IFNA(VLOOKUP($E:$E,'2'!$A:$E,3,0),"")</f>
        <v/>
      </c>
      <c r="P933" s="297" t="str">
        <f>_xlfn.IFNA(VLOOKUP($E:$E,'3'!$A:$D,3,0),"")</f>
        <v/>
      </c>
      <c r="Q933" s="297" t="str">
        <f>_xlfn.IFNA(VLOOKUP($E:$E,'4'!$A:$F,3,0),"")</f>
        <v/>
      </c>
      <c r="R933" s="297" t="str">
        <f>_xlfn.IFNA(VLOOKUP($E:$E,'5'!$A:$F,3,0),"")</f>
        <v/>
      </c>
      <c r="S933" s="297" t="str">
        <f>_xlfn.IFNA(VLOOKUP($E:$E,'6'!$A:$F,3,0),"")</f>
        <v/>
      </c>
      <c r="T933" s="313">
        <v>1</v>
      </c>
      <c r="U933" s="313">
        <v>10</v>
      </c>
      <c r="V933" s="313">
        <v>60</v>
      </c>
      <c r="W933" s="314">
        <v>0.218</v>
      </c>
      <c r="X933" s="315">
        <v>1.4266667000000001E-3</v>
      </c>
      <c r="Y933" s="749">
        <v>580</v>
      </c>
      <c r="Z933" s="282"/>
      <c r="AA933" s="316" t="s">
        <v>10388</v>
      </c>
      <c r="AB933" s="282" t="s">
        <v>9163</v>
      </c>
      <c r="AC933" s="317" t="s">
        <v>2081</v>
      </c>
      <c r="AD933" s="318" t="s">
        <v>1736</v>
      </c>
      <c r="AE933" s="319">
        <v>0</v>
      </c>
      <c r="AF933" s="319" t="s">
        <v>11301</v>
      </c>
      <c r="AG933" s="320">
        <v>7.61</v>
      </c>
      <c r="AH933" s="321">
        <f t="shared" si="188"/>
        <v>0</v>
      </c>
      <c r="AI933" s="287">
        <f>_xlfn.IFNA(VLOOKUP(AD:AD,грп!B:C,2,0),0)</f>
        <v>0</v>
      </c>
      <c r="AJ933" s="607">
        <v>12</v>
      </c>
      <c r="AK933" s="672">
        <f t="shared" si="175"/>
        <v>0</v>
      </c>
      <c r="AL933" s="174"/>
    </row>
    <row r="934" spans="1:39" s="4" customFormat="1" ht="12" customHeight="1" outlineLevel="1" x14ac:dyDescent="0.35">
      <c r="A934" s="307" t="s">
        <v>10402</v>
      </c>
      <c r="B934" s="308" t="s">
        <v>6651</v>
      </c>
      <c r="C934" s="309"/>
      <c r="D934" s="310" t="s">
        <v>4939</v>
      </c>
      <c r="E934" s="322" t="s">
        <v>4616</v>
      </c>
      <c r="F934" s="293"/>
      <c r="G934" s="293"/>
      <c r="H934" s="294">
        <v>17</v>
      </c>
      <c r="I934" s="294" t="str">
        <f>IFERROR(_xlfn.IFNA(VLOOKUP($D:$D,history!$I:$Y,3,0),VLOOKUP(E:E,history!$H:$Y,4,0)),"--")</f>
        <v>--</v>
      </c>
      <c r="J934" s="282" t="s">
        <v>5946</v>
      </c>
      <c r="K934" s="282" t="str">
        <f t="shared" si="189"/>
        <v/>
      </c>
      <c r="L934" s="312">
        <f t="shared" si="186"/>
        <v>442.77</v>
      </c>
      <c r="M934" s="312">
        <f t="shared" si="187"/>
        <v>670.87</v>
      </c>
      <c r="N934" s="297" t="str">
        <f>_xlfn.IFNA(VLOOKUP($E:$E,'1'!$A:$E,3,0),"")</f>
        <v/>
      </c>
      <c r="O934" s="297" t="str">
        <f>_xlfn.IFNA(VLOOKUP($E:$E,'2'!$A:$E,3,0),"")</f>
        <v/>
      </c>
      <c r="P934" s="297" t="str">
        <f>_xlfn.IFNA(VLOOKUP($E:$E,'3'!$A:$D,3,0),"")</f>
        <v/>
      </c>
      <c r="Q934" s="297" t="str">
        <f>_xlfn.IFNA(VLOOKUP($E:$E,'4'!$A:$F,3,0),"")</f>
        <v/>
      </c>
      <c r="R934" s="297" t="str">
        <f>_xlfn.IFNA(VLOOKUP($E:$E,'5'!$A:$F,3,0),"")</f>
        <v/>
      </c>
      <c r="S934" s="297" t="str">
        <f>_xlfn.IFNA(VLOOKUP($E:$E,'6'!$A:$F,3,0),"")</f>
        <v/>
      </c>
      <c r="T934" s="313">
        <v>1</v>
      </c>
      <c r="U934" s="313">
        <v>10</v>
      </c>
      <c r="V934" s="313">
        <v>60</v>
      </c>
      <c r="W934" s="314">
        <v>0.255</v>
      </c>
      <c r="X934" s="315">
        <v>2.0333333000000001E-3</v>
      </c>
      <c r="Y934" s="749">
        <v>640</v>
      </c>
      <c r="Z934" s="282"/>
      <c r="AA934" s="316" t="s">
        <v>10388</v>
      </c>
      <c r="AB934" s="282" t="s">
        <v>9163</v>
      </c>
      <c r="AC934" s="317" t="s">
        <v>2081</v>
      </c>
      <c r="AD934" s="318" t="s">
        <v>1736</v>
      </c>
      <c r="AE934" s="319">
        <v>0</v>
      </c>
      <c r="AF934" s="319" t="s">
        <v>11301</v>
      </c>
      <c r="AG934" s="320">
        <v>8.41</v>
      </c>
      <c r="AH934" s="321">
        <f t="shared" si="188"/>
        <v>0</v>
      </c>
      <c r="AI934" s="287">
        <f>_xlfn.IFNA(VLOOKUP(AD:AD,грп!B:C,2,0),0)</f>
        <v>0</v>
      </c>
      <c r="AJ934" s="607">
        <v>0</v>
      </c>
      <c r="AK934" s="672">
        <f t="shared" si="175"/>
        <v>0</v>
      </c>
      <c r="AL934" s="174"/>
    </row>
    <row r="935" spans="1:39" s="4" customFormat="1" ht="12" customHeight="1" outlineLevel="1" x14ac:dyDescent="0.35">
      <c r="A935" s="307" t="s">
        <v>10402</v>
      </c>
      <c r="B935" s="308" t="s">
        <v>6652</v>
      </c>
      <c r="C935" s="309"/>
      <c r="D935" s="310" t="s">
        <v>4937</v>
      </c>
      <c r="E935" s="322" t="s">
        <v>4614</v>
      </c>
      <c r="F935" s="293"/>
      <c r="G935" s="293"/>
      <c r="H935" s="294">
        <v>26</v>
      </c>
      <c r="I935" s="294" t="str">
        <f>IFERROR(_xlfn.IFNA(VLOOKUP($D:$D,history!$I:$Y,3,0),VLOOKUP(E:E,history!$H:$Y,4,0)),"--")</f>
        <v>--</v>
      </c>
      <c r="J935" s="282" t="s">
        <v>9870</v>
      </c>
      <c r="K935" s="282" t="str">
        <f t="shared" si="189"/>
        <v/>
      </c>
      <c r="L935" s="312">
        <f t="shared" si="186"/>
        <v>397.49</v>
      </c>
      <c r="M935" s="312">
        <f t="shared" si="187"/>
        <v>602.26</v>
      </c>
      <c r="N935" s="297" t="str">
        <f>_xlfn.IFNA(VLOOKUP($E:$E,'1'!$A:$E,3,0),"")</f>
        <v/>
      </c>
      <c r="O935" s="297" t="str">
        <f>_xlfn.IFNA(VLOOKUP($E:$E,'2'!$A:$E,3,0),"")</f>
        <v/>
      </c>
      <c r="P935" s="297" t="str">
        <f>_xlfn.IFNA(VLOOKUP($E:$E,'3'!$A:$D,3,0),"")</f>
        <v/>
      </c>
      <c r="Q935" s="297" t="str">
        <f>_xlfn.IFNA(VLOOKUP($E:$E,'4'!$A:$F,3,0),"")</f>
        <v/>
      </c>
      <c r="R935" s="297" t="str">
        <f>_xlfn.IFNA(VLOOKUP($E:$E,'5'!$A:$F,3,0),"")</f>
        <v/>
      </c>
      <c r="S935" s="297" t="str">
        <f>_xlfn.IFNA(VLOOKUP($E:$E,'6'!$A:$F,3,0),"")</f>
        <v/>
      </c>
      <c r="T935" s="313">
        <v>1</v>
      </c>
      <c r="U935" s="313">
        <v>20</v>
      </c>
      <c r="V935" s="313">
        <v>40</v>
      </c>
      <c r="W935" s="314">
        <v>0.26500000000000001</v>
      </c>
      <c r="X935" s="315">
        <v>1E-3</v>
      </c>
      <c r="Y935" s="749">
        <v>570</v>
      </c>
      <c r="Z935" s="282"/>
      <c r="AA935" s="316" t="s">
        <v>10390</v>
      </c>
      <c r="AB935" s="282" t="s">
        <v>9163</v>
      </c>
      <c r="AC935" s="317" t="s">
        <v>2081</v>
      </c>
      <c r="AD935" s="318" t="s">
        <v>1736</v>
      </c>
      <c r="AE935" s="319">
        <v>0</v>
      </c>
      <c r="AF935" s="319" t="s">
        <v>11301</v>
      </c>
      <c r="AG935" s="320">
        <v>7.55</v>
      </c>
      <c r="AH935" s="321">
        <f t="shared" si="188"/>
        <v>0</v>
      </c>
      <c r="AI935" s="287">
        <f>_xlfn.IFNA(VLOOKUP(AD:AD,грп!B:C,2,0),0)</f>
        <v>0</v>
      </c>
      <c r="AJ935" s="607">
        <v>30</v>
      </c>
      <c r="AK935" s="672">
        <f t="shared" si="175"/>
        <v>0</v>
      </c>
      <c r="AL935" s="174"/>
    </row>
    <row r="936" spans="1:39" s="4" customFormat="1" ht="11.45" customHeight="1" outlineLevel="1" x14ac:dyDescent="0.35">
      <c r="A936" s="307" t="s">
        <v>10402</v>
      </c>
      <c r="B936" s="308" t="s">
        <v>6644</v>
      </c>
      <c r="C936" s="309" t="s">
        <v>21</v>
      </c>
      <c r="D936" s="310" t="s">
        <v>10752</v>
      </c>
      <c r="E936" s="322" t="s">
        <v>9378</v>
      </c>
      <c r="F936" s="293"/>
      <c r="G936" s="293"/>
      <c r="H936" s="294"/>
      <c r="I936" s="294" t="str">
        <f>IFERROR(_xlfn.IFNA(VLOOKUP($D:$D,history!$I:$Y,3,0),VLOOKUP(E:E,history!$H:$Y,4,0)),"--")</f>
        <v>--</v>
      </c>
      <c r="J936" s="282" t="s">
        <v>5946</v>
      </c>
      <c r="K936" s="282" t="str">
        <f t="shared" si="189"/>
        <v/>
      </c>
      <c r="L936" s="312">
        <f t="shared" si="186"/>
        <v>0</v>
      </c>
      <c r="M936" s="312">
        <f t="shared" si="187"/>
        <v>0</v>
      </c>
      <c r="N936" s="297" t="str">
        <f>_xlfn.IFNA(VLOOKUP($E:$E,'1'!$A:$E,3,0),"")</f>
        <v/>
      </c>
      <c r="O936" s="297" t="str">
        <f>_xlfn.IFNA(VLOOKUP($E:$E,'2'!$A:$E,3,0),"")</f>
        <v/>
      </c>
      <c r="P936" s="297" t="str">
        <f>_xlfn.IFNA(VLOOKUP($E:$E,'3'!$A:$D,3,0),"")</f>
        <v/>
      </c>
      <c r="Q936" s="297" t="str">
        <f>_xlfn.IFNA(VLOOKUP($E:$E,'4'!$A:$F,3,0),"")</f>
        <v/>
      </c>
      <c r="R936" s="297" t="str">
        <f>_xlfn.IFNA(VLOOKUP($E:$E,'5'!$A:$F,3,0),"")</f>
        <v/>
      </c>
      <c r="S936" s="297" t="str">
        <f>_xlfn.IFNA(VLOOKUP($E:$E,'6'!$A:$F,3,0),"")</f>
        <v/>
      </c>
      <c r="T936" s="313">
        <v>1</v>
      </c>
      <c r="U936" s="313">
        <v>1</v>
      </c>
      <c r="V936" s="313">
        <v>1</v>
      </c>
      <c r="W936" s="314">
        <v>1.6</v>
      </c>
      <c r="X936" s="315">
        <v>4.0000000000000001E-3</v>
      </c>
      <c r="Y936" s="749">
        <v>0</v>
      </c>
      <c r="Z936" s="282"/>
      <c r="AA936" s="316" t="s">
        <v>10390</v>
      </c>
      <c r="AB936" s="282" t="s">
        <v>10389</v>
      </c>
      <c r="AC936" s="317" t="s">
        <v>2081</v>
      </c>
      <c r="AD936" s="318" t="s">
        <v>1736</v>
      </c>
      <c r="AE936" s="319">
        <v>0</v>
      </c>
      <c r="AF936" s="319" t="s">
        <v>21</v>
      </c>
      <c r="AG936" s="320">
        <v>0</v>
      </c>
      <c r="AH936" s="321">
        <f t="shared" si="188"/>
        <v>0</v>
      </c>
      <c r="AI936" s="287">
        <f>_xlfn.IFNA(VLOOKUP(AD:AD,грп!B:C,2,0),0)</f>
        <v>0</v>
      </c>
      <c r="AJ936" s="607">
        <v>0</v>
      </c>
      <c r="AK936" s="672" t="str">
        <f t="shared" si="175"/>
        <v>new</v>
      </c>
      <c r="AL936" s="174"/>
    </row>
    <row r="937" spans="1:39" s="4" customFormat="1" ht="12" customHeight="1" x14ac:dyDescent="0.35">
      <c r="A937" s="288"/>
      <c r="B937" s="289"/>
      <c r="C937" s="290" t="s">
        <v>555</v>
      </c>
      <c r="D937" s="291" t="s">
        <v>5403</v>
      </c>
      <c r="E937" s="292"/>
      <c r="F937" s="293"/>
      <c r="G937" s="293"/>
      <c r="H937" s="294"/>
      <c r="I937" s="294"/>
      <c r="J937" s="282" t="s">
        <v>393</v>
      </c>
      <c r="K937" s="282" t="str">
        <f t="shared" si="189"/>
        <v/>
      </c>
      <c r="L937" s="295"/>
      <c r="M937" s="296"/>
      <c r="N937" s="297"/>
      <c r="O937" s="297"/>
      <c r="P937" s="297"/>
      <c r="Q937" s="297" t="str">
        <f>_xlfn.IFNA(VLOOKUP($E:$E,'4'!$A:$F,3,0),"")</f>
        <v/>
      </c>
      <c r="R937" s="297" t="str">
        <f>_xlfn.IFNA(VLOOKUP($E:$E,'5'!$A:$F,3,0),"")</f>
        <v/>
      </c>
      <c r="S937" s="297"/>
      <c r="T937" s="298"/>
      <c r="U937" s="299"/>
      <c r="V937" s="299"/>
      <c r="W937" s="300"/>
      <c r="X937" s="301"/>
      <c r="Y937" s="749"/>
      <c r="Z937" s="282"/>
      <c r="AA937" s="280"/>
      <c r="AB937" s="280" t="s">
        <v>393</v>
      </c>
      <c r="AC937" s="302"/>
      <c r="AD937" s="303" t="s">
        <v>5403</v>
      </c>
      <c r="AE937" s="280"/>
      <c r="AF937" s="329"/>
      <c r="AG937" s="305"/>
      <c r="AH937" s="306"/>
      <c r="AI937" s="287">
        <f>_xlfn.IFNA(VLOOKUP(AD:AD,грп!B:C,2,0),0)</f>
        <v>1</v>
      </c>
      <c r="AJ937" s="607">
        <v>0</v>
      </c>
      <c r="AK937" s="672" t="str">
        <f t="shared" si="175"/>
        <v xml:space="preserve"> </v>
      </c>
      <c r="AL937" s="174"/>
    </row>
    <row r="938" spans="1:39" s="4" customFormat="1" ht="12" customHeight="1" outlineLevel="1" x14ac:dyDescent="0.35">
      <c r="A938" s="307" t="s">
        <v>1897</v>
      </c>
      <c r="B938" s="308" t="s">
        <v>6656</v>
      </c>
      <c r="C938" s="309"/>
      <c r="D938" s="310" t="s">
        <v>5253</v>
      </c>
      <c r="E938" s="322" t="s">
        <v>4736</v>
      </c>
      <c r="F938" s="293"/>
      <c r="G938" s="293"/>
      <c r="H938" s="294">
        <v>22</v>
      </c>
      <c r="I938" s="294" t="str">
        <f>IFERROR(_xlfn.IFNA(VLOOKUP($D:$D,history!$I:$Y,3,0),VLOOKUP(E:E,history!$H:$Y,4,0)),"--")</f>
        <v>--</v>
      </c>
      <c r="J938" s="282" t="s">
        <v>9870</v>
      </c>
      <c r="K938" s="282" t="str">
        <f t="shared" si="189"/>
        <v/>
      </c>
      <c r="L938" s="312">
        <f>IF($A$3="ИМ",ROUND($Y938*(1-($L$6-$F$4))*(1-$F$3)*(1+$AG$2),2),ROUND($M938*(1-($L$6-$F$4))*(1-$F$3)*(1+$AG$2),2))</f>
        <v>19056.02</v>
      </c>
      <c r="M938" s="312">
        <f>ROUND(IF($A$3="РЕГИОНЫ",AG938*$AG$3*$AG$1,IF(AI938=0,AG938*$AG$3*$AG$1,AG938*$AG$3*(1-5%)*$AG$1)),2)</f>
        <v>28872.75</v>
      </c>
      <c r="N938" s="297" t="str">
        <f>_xlfn.IFNA(VLOOKUP($E:$E,'1'!$A:$E,3,0),"")</f>
        <v/>
      </c>
      <c r="O938" s="297">
        <f>_xlfn.IFNA(VLOOKUP($E:$E,'2'!$A:$E,3,0),"")</f>
        <v>13950.138504155126</v>
      </c>
      <c r="P938" s="297" t="str">
        <f>_xlfn.IFNA(VLOOKUP($E:$E,'3'!$A:$D,3,0),"")</f>
        <v/>
      </c>
      <c r="Q938" s="297" t="str">
        <f>_xlfn.IFNA(VLOOKUP($E:$E,'4'!$A:$F,3,0),"")</f>
        <v/>
      </c>
      <c r="R938" s="297" t="str">
        <f>_xlfn.IFNA(VLOOKUP($E:$E,'5'!$A:$F,3,0),"")</f>
        <v/>
      </c>
      <c r="S938" s="297" t="str">
        <f>_xlfn.IFNA(VLOOKUP($E:$E,'6'!$A:$F,3,0),"")</f>
        <v/>
      </c>
      <c r="T938" s="313">
        <v>1</v>
      </c>
      <c r="U938" s="313">
        <v>1</v>
      </c>
      <c r="V938" s="313">
        <v>2</v>
      </c>
      <c r="W938" s="314">
        <v>9.7550000000000008</v>
      </c>
      <c r="X938" s="315">
        <v>4.96475771E-2</v>
      </c>
      <c r="Y938" s="749">
        <v>25990</v>
      </c>
      <c r="Z938" s="282"/>
      <c r="AA938" s="316" t="s">
        <v>10390</v>
      </c>
      <c r="AB938" s="282" t="s">
        <v>9163</v>
      </c>
      <c r="AC938" s="317" t="s">
        <v>2104</v>
      </c>
      <c r="AD938" s="318" t="s">
        <v>5403</v>
      </c>
      <c r="AE938" s="319">
        <v>0</v>
      </c>
      <c r="AF938" s="319" t="s">
        <v>11273</v>
      </c>
      <c r="AG938" s="320">
        <v>381</v>
      </c>
      <c r="AH938" s="321">
        <f>IF($A$3="РЕГИОНЫ",ROUND($AG938*(1-($L$6-$F$4))*(1-$F$3)*(1+$AG$2)*$AG$1,2),0)</f>
        <v>0</v>
      </c>
      <c r="AI938" s="287">
        <f>_xlfn.IFNA(VLOOKUP(AD:AD,грп!B:C,2,0),0)</f>
        <v>1</v>
      </c>
      <c r="AJ938" s="607">
        <v>3</v>
      </c>
      <c r="AK938" s="672">
        <f t="shared" si="175"/>
        <v>0</v>
      </c>
      <c r="AL938" s="174"/>
    </row>
    <row r="939" spans="1:39" s="4" customFormat="1" ht="11.45" customHeight="1" outlineLevel="1" x14ac:dyDescent="0.35">
      <c r="A939" s="307" t="s">
        <v>1897</v>
      </c>
      <c r="B939" s="308" t="s">
        <v>6657</v>
      </c>
      <c r="C939" s="309" t="s">
        <v>21</v>
      </c>
      <c r="D939" s="310" t="s">
        <v>10753</v>
      </c>
      <c r="E939" s="322" t="s">
        <v>5621</v>
      </c>
      <c r="F939" s="293"/>
      <c r="G939" s="293"/>
      <c r="H939" s="294"/>
      <c r="I939" s="294" t="str">
        <f>IFERROR(_xlfn.IFNA(VLOOKUP($D:$D,history!$I:$Y,3,0),VLOOKUP(E:E,history!$H:$Y,4,0)),"--")</f>
        <v>--</v>
      </c>
      <c r="J939" s="282" t="s">
        <v>5946</v>
      </c>
      <c r="K939" s="282" t="str">
        <f t="shared" si="189"/>
        <v/>
      </c>
      <c r="L939" s="312">
        <f>IF($A$3="ИМ",ROUND($Y939*(1-($L$6-$F$4))*(1-$F$3)*(1+$AG$2),2),ROUND($M939*(1-($L$6-$F$4))*(1-$F$3)*(1+$AG$2),2))</f>
        <v>0</v>
      </c>
      <c r="M939" s="312">
        <f>ROUND(IF($A$3="РЕГИОНЫ",AG939*$AG$3*$AG$1,IF(AI939=0,AG939*$AG$3*$AG$1,AG939*$AG$3*(1-5%)*$AG$1)),2)</f>
        <v>0</v>
      </c>
      <c r="N939" s="297" t="str">
        <f>_xlfn.IFNA(VLOOKUP($E:$E,'1'!$A:$E,3,0),"")</f>
        <v/>
      </c>
      <c r="O939" s="297" t="str">
        <f>_xlfn.IFNA(VLOOKUP($E:$E,'2'!$A:$E,3,0),"")</f>
        <v/>
      </c>
      <c r="P939" s="297" t="str">
        <f>_xlfn.IFNA(VLOOKUP($E:$E,'3'!$A:$D,3,0),"")</f>
        <v/>
      </c>
      <c r="Q939" s="297" t="str">
        <f>_xlfn.IFNA(VLOOKUP($E:$E,'4'!$A:$F,3,0),"")</f>
        <v/>
      </c>
      <c r="R939" s="297" t="str">
        <f>_xlfn.IFNA(VLOOKUP($E:$E,'5'!$A:$F,3,0),"")</f>
        <v/>
      </c>
      <c r="S939" s="297" t="str">
        <f>_xlfn.IFNA(VLOOKUP($E:$E,'6'!$A:$F,3,0),"")</f>
        <v/>
      </c>
      <c r="T939" s="313">
        <v>1</v>
      </c>
      <c r="U939" s="313">
        <v>1</v>
      </c>
      <c r="V939" s="313">
        <v>1</v>
      </c>
      <c r="W939" s="314">
        <v>19.55</v>
      </c>
      <c r="X939" s="315">
        <v>8.9800000000000005E-2</v>
      </c>
      <c r="Y939" s="749">
        <v>0</v>
      </c>
      <c r="Z939" s="282"/>
      <c r="AA939" s="316" t="s">
        <v>10388</v>
      </c>
      <c r="AB939" s="282" t="s">
        <v>10389</v>
      </c>
      <c r="AC939" s="317" t="s">
        <v>2104</v>
      </c>
      <c r="AD939" s="318" t="s">
        <v>5403</v>
      </c>
      <c r="AE939" s="319">
        <v>0</v>
      </c>
      <c r="AF939" s="319" t="s">
        <v>21</v>
      </c>
      <c r="AG939" s="320">
        <v>0</v>
      </c>
      <c r="AH939" s="321">
        <f>IF($A$3="РЕГИОНЫ",ROUND($AG939*(1-($L$6-$F$4))*(1-$F$3)*(1+$AG$2)*$AG$1,2),0)</f>
        <v>0</v>
      </c>
      <c r="AI939" s="287">
        <f>_xlfn.IFNA(VLOOKUP(AD:AD,грп!B:C,2,0),0)</f>
        <v>1</v>
      </c>
      <c r="AJ939" s="607">
        <v>0</v>
      </c>
      <c r="AK939" s="672" t="str">
        <f t="shared" si="175"/>
        <v>new</v>
      </c>
      <c r="AL939" s="174"/>
    </row>
    <row r="940" spans="1:39" s="4" customFormat="1" ht="12" customHeight="1" x14ac:dyDescent="0.35">
      <c r="A940" s="288"/>
      <c r="B940" s="289"/>
      <c r="C940" s="290" t="s">
        <v>555</v>
      </c>
      <c r="D940" s="291" t="s">
        <v>471</v>
      </c>
      <c r="E940" s="292"/>
      <c r="F940" s="293"/>
      <c r="G940" s="293"/>
      <c r="H940" s="294"/>
      <c r="I940" s="294"/>
      <c r="J940" s="282" t="s">
        <v>393</v>
      </c>
      <c r="K940" s="282" t="str">
        <f t="shared" si="189"/>
        <v/>
      </c>
      <c r="L940" s="295"/>
      <c r="M940" s="296"/>
      <c r="N940" s="297"/>
      <c r="O940" s="297"/>
      <c r="P940" s="297"/>
      <c r="Q940" s="297" t="str">
        <f>_xlfn.IFNA(VLOOKUP($E:$E,'4'!$A:$F,3,0),"")</f>
        <v/>
      </c>
      <c r="R940" s="297" t="str">
        <f>_xlfn.IFNA(VLOOKUP($E:$E,'5'!$A:$F,3,0),"")</f>
        <v/>
      </c>
      <c r="S940" s="297"/>
      <c r="T940" s="298"/>
      <c r="U940" s="299"/>
      <c r="V940" s="299"/>
      <c r="W940" s="300"/>
      <c r="X940" s="301"/>
      <c r="Y940" s="749"/>
      <c r="Z940" s="282"/>
      <c r="AA940" s="280"/>
      <c r="AB940" s="280" t="s">
        <v>393</v>
      </c>
      <c r="AC940" s="302"/>
      <c r="AD940" s="303" t="s">
        <v>471</v>
      </c>
      <c r="AE940" s="280"/>
      <c r="AF940" s="329"/>
      <c r="AG940" s="305"/>
      <c r="AH940" s="306"/>
      <c r="AI940" s="287">
        <f>_xlfn.IFNA(VLOOKUP(AD:AD,грп!B:C,2,0),0)</f>
        <v>1</v>
      </c>
      <c r="AJ940" s="607">
        <v>0</v>
      </c>
      <c r="AK940" s="672" t="str">
        <f t="shared" si="175"/>
        <v xml:space="preserve"> </v>
      </c>
      <c r="AL940" s="174"/>
    </row>
    <row r="941" spans="1:39" s="4" customFormat="1" ht="12" customHeight="1" outlineLevel="1" x14ac:dyDescent="0.35">
      <c r="A941" s="307" t="s">
        <v>1897</v>
      </c>
      <c r="B941" s="308" t="s">
        <v>6653</v>
      </c>
      <c r="C941" s="323"/>
      <c r="D941" s="310" t="s">
        <v>2590</v>
      </c>
      <c r="E941" s="324" t="s">
        <v>2591</v>
      </c>
      <c r="F941" s="293"/>
      <c r="G941" s="293"/>
      <c r="H941" s="294">
        <v>18</v>
      </c>
      <c r="I941" s="294" t="str">
        <f>IFERROR(_xlfn.IFNA(VLOOKUP($D:$D,history!$I:$Y,3,0),VLOOKUP(E:E,history!$H:$Y,4,0)),"--")</f>
        <v>--</v>
      </c>
      <c r="J941" s="282" t="s">
        <v>9868</v>
      </c>
      <c r="K941" s="282" t="str">
        <f t="shared" si="189"/>
        <v/>
      </c>
      <c r="L941" s="312">
        <f>IF($A$3="ИМ",ROUND($Y941*(1-($L$6-$F$4))*(1-$F$3)*(1+$AG$2),2),ROUND($M941*(1-($L$6-$F$4))*(1-$F$3)*(1+$AG$2),2))</f>
        <v>11315.07</v>
      </c>
      <c r="M941" s="312">
        <f>ROUND(IF($A$3="РЕГИОНЫ",AG941*$AG$3*$AG$1,IF(AI941=0,AG941*$AG$3*$AG$1,AG941*$AG$3*(1-5%)*$AG$1)),2)</f>
        <v>17144.05</v>
      </c>
      <c r="N941" s="297" t="str">
        <f>_xlfn.IFNA(VLOOKUP($E:$E,'1'!$A:$E,3,0),"")</f>
        <v/>
      </c>
      <c r="O941" s="297">
        <f>_xlfn.IFNA(VLOOKUP($E:$E,'2'!$A:$E,3,0),"")</f>
        <v>9994.4598337950138</v>
      </c>
      <c r="P941" s="297" t="str">
        <f>_xlfn.IFNA(VLOOKUP($E:$E,'3'!$A:$D,3,0),"")</f>
        <v/>
      </c>
      <c r="Q941" s="297" t="str">
        <f>_xlfn.IFNA(VLOOKUP($E:$E,'4'!$A:$F,3,0),"")</f>
        <v/>
      </c>
      <c r="R941" s="297" t="str">
        <f>_xlfn.IFNA(VLOOKUP($E:$E,'5'!$A:$F,3,0),"")</f>
        <v/>
      </c>
      <c r="S941" s="297" t="str">
        <f>_xlfn.IFNA(VLOOKUP($E:$E,'6'!$A:$F,3,0),"")</f>
        <v/>
      </c>
      <c r="T941" s="313">
        <v>1</v>
      </c>
      <c r="U941" s="313">
        <v>1</v>
      </c>
      <c r="V941" s="313">
        <v>4</v>
      </c>
      <c r="W941" s="314">
        <v>7.7649999999999997</v>
      </c>
      <c r="X941" s="315">
        <v>3.3660000000000002E-2</v>
      </c>
      <c r="Y941" s="749">
        <v>15450</v>
      </c>
      <c r="Z941" s="282"/>
      <c r="AA941" s="316" t="s">
        <v>10390</v>
      </c>
      <c r="AB941" s="282" t="s">
        <v>9163</v>
      </c>
      <c r="AC941" s="317" t="s">
        <v>2104</v>
      </c>
      <c r="AD941" s="318" t="s">
        <v>471</v>
      </c>
      <c r="AE941" s="319">
        <v>0</v>
      </c>
      <c r="AF941" s="319" t="s">
        <v>11287</v>
      </c>
      <c r="AG941" s="320">
        <v>226.23</v>
      </c>
      <c r="AH941" s="321">
        <f t="shared" ref="AH941:AH958" si="190">IF($A$3="РЕГИОНЫ",ROUND($AG941*(1-($L$6-$F$4))*(1-$F$3)*(1+$AG$2)*$AG$1,2),0)</f>
        <v>0</v>
      </c>
      <c r="AI941" s="287">
        <f>_xlfn.IFNA(VLOOKUP(AD:AD,грп!B:C,2,0),0)</f>
        <v>1</v>
      </c>
      <c r="AJ941" s="607">
        <v>8</v>
      </c>
      <c r="AK941" s="672">
        <f t="shared" si="175"/>
        <v>0</v>
      </c>
      <c r="AL941" s="174"/>
    </row>
    <row r="942" spans="1:39" s="4" customFormat="1" ht="12" customHeight="1" outlineLevel="1" x14ac:dyDescent="0.35">
      <c r="A942" s="307" t="s">
        <v>1897</v>
      </c>
      <c r="B942" s="308" t="s">
        <v>6654</v>
      </c>
      <c r="C942" s="309"/>
      <c r="D942" s="310" t="s">
        <v>5252</v>
      </c>
      <c r="E942" s="322" t="s">
        <v>4735</v>
      </c>
      <c r="F942" s="293"/>
      <c r="G942" s="293"/>
      <c r="H942" s="294">
        <v>11</v>
      </c>
      <c r="I942" s="294" t="str">
        <f>IFERROR(_xlfn.IFNA(VLOOKUP($D:$D,history!$I:$Y,3,0),VLOOKUP(E:E,history!$H:$Y,4,0)),"--")</f>
        <v>--</v>
      </c>
      <c r="J942" s="282" t="s">
        <v>9868</v>
      </c>
      <c r="K942" s="282" t="str">
        <f t="shared" si="189"/>
        <v/>
      </c>
      <c r="L942" s="312">
        <f>IF($A$3="ИМ",ROUND($Y942*(1-($L$6-$F$4))*(1-$F$3)*(1+$AG$2),2),ROUND($M942*(1-($L$6-$F$4))*(1-$F$3)*(1+$AG$2),2))</f>
        <v>13052.62</v>
      </c>
      <c r="M942" s="312">
        <f>ROUND(IF($A$3="РЕГИОНЫ",AG942*$AG$3*$AG$1,IF(AI942=0,AG942*$AG$3*$AG$1,AG942*$AG$3*(1-5%)*$AG$1)),2)</f>
        <v>19776.7</v>
      </c>
      <c r="N942" s="297" t="str">
        <f>_xlfn.IFNA(VLOOKUP($E:$E,'1'!$A:$E,3,0),"")</f>
        <v/>
      </c>
      <c r="O942" s="297">
        <f>_xlfn.IFNA(VLOOKUP($E:$E,'2'!$A:$E,3,0),"")</f>
        <v>10459.833795013852</v>
      </c>
      <c r="P942" s="297" t="str">
        <f>_xlfn.IFNA(VLOOKUP($E:$E,'3'!$A:$D,3,0),"")</f>
        <v/>
      </c>
      <c r="Q942" s="297" t="str">
        <f>_xlfn.IFNA(VLOOKUP($E:$E,'4'!$A:$F,3,0),"")</f>
        <v/>
      </c>
      <c r="R942" s="297" t="str">
        <f>_xlfn.IFNA(VLOOKUP($E:$E,'5'!$A:$F,3,0),"")</f>
        <v/>
      </c>
      <c r="S942" s="297" t="str">
        <f>_xlfn.IFNA(VLOOKUP($E:$E,'6'!$A:$F,3,0),"")</f>
        <v/>
      </c>
      <c r="T942" s="313">
        <v>1</v>
      </c>
      <c r="U942" s="313">
        <v>1</v>
      </c>
      <c r="V942" s="313">
        <v>4</v>
      </c>
      <c r="W942" s="314">
        <v>7.58</v>
      </c>
      <c r="X942" s="315">
        <v>3.4450000000000001E-2</v>
      </c>
      <c r="Y942" s="749">
        <v>17850</v>
      </c>
      <c r="Z942" s="282"/>
      <c r="AA942" s="316" t="s">
        <v>10390</v>
      </c>
      <c r="AB942" s="282" t="s">
        <v>9163</v>
      </c>
      <c r="AC942" s="317" t="s">
        <v>2104</v>
      </c>
      <c r="AD942" s="318" t="s">
        <v>471</v>
      </c>
      <c r="AE942" s="319">
        <v>0</v>
      </c>
      <c r="AF942" s="319" t="s">
        <v>11273</v>
      </c>
      <c r="AG942" s="320">
        <v>260.97000000000003</v>
      </c>
      <c r="AH942" s="321">
        <f t="shared" si="190"/>
        <v>0</v>
      </c>
      <c r="AI942" s="287">
        <f>_xlfn.IFNA(VLOOKUP(AD:AD,грп!B:C,2,0),0)</f>
        <v>1</v>
      </c>
      <c r="AJ942" s="607">
        <v>8</v>
      </c>
      <c r="AK942" s="672">
        <f t="shared" si="175"/>
        <v>0</v>
      </c>
      <c r="AL942" s="174"/>
    </row>
    <row r="943" spans="1:39" s="4" customFormat="1" ht="12" customHeight="1" outlineLevel="1" x14ac:dyDescent="0.35">
      <c r="A943" s="307" t="s">
        <v>1897</v>
      </c>
      <c r="B943" s="308" t="s">
        <v>6655</v>
      </c>
      <c r="C943" s="323"/>
      <c r="D943" s="310" t="s">
        <v>2171</v>
      </c>
      <c r="E943" s="324" t="s">
        <v>2172</v>
      </c>
      <c r="F943" s="293"/>
      <c r="G943" s="293"/>
      <c r="H943" s="294"/>
      <c r="I943" s="294" t="str">
        <f>IFERROR(_xlfn.IFNA(VLOOKUP($D:$D,history!$I:$Y,3,0),VLOOKUP(E:E,history!$H:$Y,4,0)),"--")</f>
        <v>--</v>
      </c>
      <c r="J943" s="282" t="s">
        <v>5946</v>
      </c>
      <c r="K943" s="282" t="str">
        <f t="shared" si="189"/>
        <v/>
      </c>
      <c r="L943" s="312">
        <f>IF($A$3="ИМ",ROUND($Y943*(1-($L$6-$F$4))*(1-$F$3)*(1+$AG$2),2),ROUND($M943*(1-($L$6-$F$4))*(1-$F$3)*(1+$AG$2),2))</f>
        <v>24937.88</v>
      </c>
      <c r="M943" s="312">
        <f>ROUND(IF($A$3="РЕГИОНЫ",AG943*$AG$3*$AG$1,IF(AI943=0,AG943*$AG$3*$AG$1,AG943*$AG$3*(1-5%)*$AG$1)),2)</f>
        <v>37784.660000000003</v>
      </c>
      <c r="N943" s="297" t="str">
        <f>_xlfn.IFNA(VLOOKUP($E:$E,'1'!$A:$E,3,0),"")</f>
        <v/>
      </c>
      <c r="O943" s="297">
        <f>_xlfn.IFNA(VLOOKUP($E:$E,'2'!$A:$E,3,0),"")</f>
        <v>23257.617728531859</v>
      </c>
      <c r="P943" s="297" t="str">
        <f>_xlfn.IFNA(VLOOKUP($E:$E,'3'!$A:$D,3,0),"")</f>
        <v/>
      </c>
      <c r="Q943" s="297" t="str">
        <f>_xlfn.IFNA(VLOOKUP($E:$E,'4'!$A:$F,3,0),"")</f>
        <v/>
      </c>
      <c r="R943" s="297" t="str">
        <f>_xlfn.IFNA(VLOOKUP($E:$E,'5'!$A:$F,3,0),"")</f>
        <v/>
      </c>
      <c r="S943" s="297" t="str">
        <f>_xlfn.IFNA(VLOOKUP($E:$E,'6'!$A:$F,3,0),"")</f>
        <v/>
      </c>
      <c r="T943" s="313">
        <v>1</v>
      </c>
      <c r="U943" s="313">
        <v>1</v>
      </c>
      <c r="V943" s="313">
        <v>1</v>
      </c>
      <c r="W943" s="314">
        <v>15.8</v>
      </c>
      <c r="X943" s="315">
        <v>6.4199999999999993E-2</v>
      </c>
      <c r="Y943" s="749">
        <v>34050</v>
      </c>
      <c r="Z943" s="282"/>
      <c r="AA943" s="316" t="s">
        <v>10392</v>
      </c>
      <c r="AB943" s="282" t="s">
        <v>9163</v>
      </c>
      <c r="AC943" s="317" t="s">
        <v>2104</v>
      </c>
      <c r="AD943" s="318" t="s">
        <v>471</v>
      </c>
      <c r="AE943" s="319">
        <v>0</v>
      </c>
      <c r="AF943" s="319" t="s">
        <v>11287</v>
      </c>
      <c r="AG943" s="320">
        <v>498.6</v>
      </c>
      <c r="AH943" s="321">
        <f t="shared" si="190"/>
        <v>0</v>
      </c>
      <c r="AI943" s="287">
        <f>_xlfn.IFNA(VLOOKUP(AD:AD,грп!B:C,2,0),0)</f>
        <v>1</v>
      </c>
      <c r="AJ943" s="607">
        <v>0</v>
      </c>
      <c r="AK943" s="672">
        <f t="shared" si="175"/>
        <v>0</v>
      </c>
      <c r="AL943" s="174"/>
    </row>
    <row r="944" spans="1:39" s="4" customFormat="1" ht="11.45" customHeight="1" outlineLevel="1" x14ac:dyDescent="0.35">
      <c r="A944" s="307" t="s">
        <v>1897</v>
      </c>
      <c r="B944" s="308" t="s">
        <v>9574</v>
      </c>
      <c r="C944" s="309" t="s">
        <v>21</v>
      </c>
      <c r="D944" s="310" t="s">
        <v>10754</v>
      </c>
      <c r="E944" s="322" t="s">
        <v>9301</v>
      </c>
      <c r="F944" s="293"/>
      <c r="G944" s="293"/>
      <c r="H944" s="294"/>
      <c r="I944" s="294" t="str">
        <f>IFERROR(_xlfn.IFNA(VLOOKUP($D:$D,history!$I:$Y,3,0),VLOOKUP(E:E,history!$H:$Y,4,0)),"--")</f>
        <v>--</v>
      </c>
      <c r="J944" s="282" t="s">
        <v>5946</v>
      </c>
      <c r="K944" s="282" t="str">
        <f t="shared" si="189"/>
        <v/>
      </c>
      <c r="L944" s="312">
        <f>IF($A$3="ИМ",ROUND($Y944*(1-($L$6-$F$4))*(1-$F$3)*(1+$AG$2),2),ROUND($M944*(1-($L$6-$F$4))*(1-$F$3)*(1+$AG$2),2))</f>
        <v>0</v>
      </c>
      <c r="M944" s="312">
        <f>ROUND(IF($A$3="РЕГИОНЫ",AG944*$AG$3*$AG$1,IF(AI944=0,AG944*$AG$3*$AG$1,AG944*$AG$3*(1-5%)*$AG$1)),2)</f>
        <v>0</v>
      </c>
      <c r="N944" s="297" t="str">
        <f>_xlfn.IFNA(VLOOKUP($E:$E,'1'!$A:$E,3,0),"")</f>
        <v/>
      </c>
      <c r="O944" s="297" t="str">
        <f>_xlfn.IFNA(VLOOKUP($E:$E,'2'!$A:$E,3,0),"")</f>
        <v/>
      </c>
      <c r="P944" s="297" t="str">
        <f>_xlfn.IFNA(VLOOKUP($E:$E,'3'!$A:$D,3,0),"")</f>
        <v/>
      </c>
      <c r="Q944" s="297" t="str">
        <f>_xlfn.IFNA(VLOOKUP($E:$E,'4'!$A:$F,3,0),"")</f>
        <v/>
      </c>
      <c r="R944" s="297" t="str">
        <f>_xlfn.IFNA(VLOOKUP($E:$E,'5'!$A:$F,3,0),"")</f>
        <v/>
      </c>
      <c r="S944" s="297" t="str">
        <f>_xlfn.IFNA(VLOOKUP($E:$E,'6'!$A:$F,3,0),"")</f>
        <v/>
      </c>
      <c r="T944" s="313">
        <v>1</v>
      </c>
      <c r="U944" s="313">
        <v>1</v>
      </c>
      <c r="V944" s="313">
        <v>1</v>
      </c>
      <c r="W944" s="314">
        <v>10.3</v>
      </c>
      <c r="X944" s="315">
        <v>2.8049999999999999E-2</v>
      </c>
      <c r="Y944" s="749">
        <v>0</v>
      </c>
      <c r="Z944" s="282"/>
      <c r="AA944" s="316" t="s">
        <v>10390</v>
      </c>
      <c r="AB944" s="282" t="s">
        <v>10389</v>
      </c>
      <c r="AC944" s="317" t="s">
        <v>2104</v>
      </c>
      <c r="AD944" s="318" t="s">
        <v>471</v>
      </c>
      <c r="AE944" s="319">
        <v>0</v>
      </c>
      <c r="AF944" s="319" t="s">
        <v>21</v>
      </c>
      <c r="AG944" s="320">
        <v>0</v>
      </c>
      <c r="AH944" s="321">
        <f t="shared" si="190"/>
        <v>0</v>
      </c>
      <c r="AI944" s="287">
        <f>_xlfn.IFNA(VLOOKUP(AD:AD,грп!B:C,2,0),0)</f>
        <v>1</v>
      </c>
      <c r="AJ944" s="607">
        <v>0</v>
      </c>
      <c r="AK944" s="672" t="str">
        <f t="shared" si="175"/>
        <v>new</v>
      </c>
      <c r="AL944" s="174"/>
    </row>
    <row r="945" spans="1:39" s="4" customFormat="1" ht="12" customHeight="1" outlineLevel="1" x14ac:dyDescent="0.35">
      <c r="A945" s="307" t="s">
        <v>10402</v>
      </c>
      <c r="B945" s="308" t="s">
        <v>6664</v>
      </c>
      <c r="C945" s="309" t="s">
        <v>393</v>
      </c>
      <c r="D945" s="310" t="s">
        <v>10755</v>
      </c>
      <c r="E945" s="322" t="s">
        <v>5837</v>
      </c>
      <c r="F945" s="293"/>
      <c r="G945" s="293"/>
      <c r="H945" s="294"/>
      <c r="I945" s="294" t="str">
        <f>IFERROR(_xlfn.IFNA(VLOOKUP($D:$D,history!$I:$Y,3,0),VLOOKUP(E:E,history!$H:$Y,4,0)),"--")</f>
        <v>--</v>
      </c>
      <c r="J945" s="282" t="s">
        <v>5946</v>
      </c>
      <c r="K945" s="282" t="str">
        <f t="shared" si="189"/>
        <v/>
      </c>
      <c r="L945" s="312">
        <f t="shared" ref="L945:L958" si="191">IF($A$3="ИМ",ROUND($Y945*(1-($L$6-$F$4))*(1-$F$3)*(1+$AG$2),2),ROUND($M945*(1-($L$6-$F$4))*(1-$F$3)*(1+$AG$2),2))</f>
        <v>1794.06</v>
      </c>
      <c r="M945" s="312">
        <f t="shared" ref="M945:M958" si="192">ROUND(IF($A$3="РЕГИОНЫ",AG945*$AG$3*$AG$1,IF(AI945=0,AG945*$AG$3*$AG$1,AG945*$AG$3*(1-5%)*$AG$1)),2)</f>
        <v>2718.28</v>
      </c>
      <c r="N945" s="297" t="str">
        <f>_xlfn.IFNA(VLOOKUP($E:$E,'1'!$A:$E,3,0),"")</f>
        <v/>
      </c>
      <c r="O945" s="297" t="str">
        <f>_xlfn.IFNA(VLOOKUP($E:$E,'2'!$A:$E,3,0),"")</f>
        <v/>
      </c>
      <c r="P945" s="297" t="str">
        <f>_xlfn.IFNA(VLOOKUP($E:$E,'3'!$A:$D,3,0),"")</f>
        <v/>
      </c>
      <c r="Q945" s="297" t="str">
        <f>_xlfn.IFNA(VLOOKUP($E:$E,'4'!$A:$F,3,0),"")</f>
        <v/>
      </c>
      <c r="R945" s="297" t="str">
        <f>_xlfn.IFNA(VLOOKUP($E:$E,'5'!$A:$F,3,0),"")</f>
        <v/>
      </c>
      <c r="S945" s="297" t="str">
        <f>_xlfn.IFNA(VLOOKUP($E:$E,'6'!$A:$F,3,0),"")</f>
        <v/>
      </c>
      <c r="T945" s="313">
        <v>1</v>
      </c>
      <c r="U945" s="313">
        <v>1</v>
      </c>
      <c r="V945" s="313">
        <v>2</v>
      </c>
      <c r="W945" s="314">
        <v>5.0999999999999996</v>
      </c>
      <c r="X945" s="315">
        <v>1.728E-2</v>
      </c>
      <c r="Y945" s="749">
        <v>2450</v>
      </c>
      <c r="Z945" s="282"/>
      <c r="AA945" s="316" t="s">
        <v>393</v>
      </c>
      <c r="AB945" s="282" t="s">
        <v>9885</v>
      </c>
      <c r="AC945" s="317" t="s">
        <v>2104</v>
      </c>
      <c r="AD945" s="318" t="s">
        <v>471</v>
      </c>
      <c r="AE945" s="319">
        <v>0</v>
      </c>
      <c r="AF945" s="319" t="s">
        <v>11273</v>
      </c>
      <c r="AG945" s="320">
        <v>35.869999999999997</v>
      </c>
      <c r="AH945" s="321">
        <f t="shared" si="190"/>
        <v>0</v>
      </c>
      <c r="AI945" s="287">
        <f>_xlfn.IFNA(VLOOKUP(AD:AD,грп!B:C,2,0),0)</f>
        <v>1</v>
      </c>
      <c r="AJ945" s="607">
        <v>0</v>
      </c>
      <c r="AK945" s="672" t="str">
        <f t="shared" ref="AK945:AK1007" si="193">C945</f>
        <v/>
      </c>
      <c r="AL945" s="174"/>
    </row>
    <row r="946" spans="1:39" s="6" customFormat="1" ht="12" customHeight="1" outlineLevel="1" x14ac:dyDescent="0.35">
      <c r="A946" s="307" t="s">
        <v>10402</v>
      </c>
      <c r="B946" s="308" t="s">
        <v>6658</v>
      </c>
      <c r="C946" s="309"/>
      <c r="D946" s="310" t="s">
        <v>4296</v>
      </c>
      <c r="E946" s="322" t="s">
        <v>4297</v>
      </c>
      <c r="F946" s="293"/>
      <c r="G946" s="293"/>
      <c r="H946" s="294">
        <v>10</v>
      </c>
      <c r="I946" s="294" t="str">
        <f>IFERROR(_xlfn.IFNA(VLOOKUP($D:$D,history!$I:$Y,3,0),VLOOKUP(E:E,history!$H:$Y,4,0)),"--")</f>
        <v>V</v>
      </c>
      <c r="J946" s="282" t="s">
        <v>9870</v>
      </c>
      <c r="K946" s="282" t="str">
        <f t="shared" si="189"/>
        <v/>
      </c>
      <c r="L946" s="312">
        <f t="shared" si="191"/>
        <v>5841.84</v>
      </c>
      <c r="M946" s="312">
        <f t="shared" si="192"/>
        <v>8851.2800000000007</v>
      </c>
      <c r="N946" s="297" t="str">
        <f>_xlfn.IFNA(VLOOKUP($E:$E,'1'!$A:$E,3,0),"")</f>
        <v/>
      </c>
      <c r="O946" s="297">
        <f>_xlfn.IFNA(VLOOKUP($E:$E,'2'!$A:$E,3,0),"")</f>
        <v>5340.7202216066489</v>
      </c>
      <c r="P946" s="297" t="str">
        <f>_xlfn.IFNA(VLOOKUP($E:$E,'3'!$A:$D,3,0),"")</f>
        <v/>
      </c>
      <c r="Q946" s="297" t="str">
        <f>_xlfn.IFNA(VLOOKUP($E:$E,'4'!$A:$F,3,0),"")</f>
        <v/>
      </c>
      <c r="R946" s="297" t="str">
        <f>_xlfn.IFNA(VLOOKUP($E:$E,'5'!$A:$F,3,0),"")</f>
        <v/>
      </c>
      <c r="S946" s="297" t="str">
        <f>_xlfn.IFNA(VLOOKUP($E:$E,'6'!$A:$F,3,0),"")</f>
        <v/>
      </c>
      <c r="T946" s="313">
        <v>1</v>
      </c>
      <c r="U946" s="313">
        <v>1</v>
      </c>
      <c r="V946" s="313">
        <v>4</v>
      </c>
      <c r="W946" s="314">
        <v>4.7480000000000002</v>
      </c>
      <c r="X946" s="315">
        <v>2.2499999999999999E-2</v>
      </c>
      <c r="Y946" s="749">
        <v>7990</v>
      </c>
      <c r="Z946" s="282"/>
      <c r="AA946" s="316" t="s">
        <v>10391</v>
      </c>
      <c r="AB946" s="282" t="s">
        <v>9163</v>
      </c>
      <c r="AC946" s="317" t="s">
        <v>2104</v>
      </c>
      <c r="AD946" s="318" t="s">
        <v>471</v>
      </c>
      <c r="AE946" s="319">
        <v>0</v>
      </c>
      <c r="AF946" s="319" t="s">
        <v>11273</v>
      </c>
      <c r="AG946" s="320">
        <v>116.8</v>
      </c>
      <c r="AH946" s="321">
        <f t="shared" si="190"/>
        <v>0</v>
      </c>
      <c r="AI946" s="287">
        <f>_xlfn.IFNA(VLOOKUP(AD:AD,грп!B:C,2,0),0)</f>
        <v>1</v>
      </c>
      <c r="AJ946" s="607">
        <v>17</v>
      </c>
      <c r="AK946" s="672">
        <f t="shared" si="193"/>
        <v>0</v>
      </c>
      <c r="AL946" s="174"/>
      <c r="AM946" s="4"/>
    </row>
    <row r="947" spans="1:39" s="14" customFormat="1" ht="12" customHeight="1" outlineLevel="1" x14ac:dyDescent="0.35">
      <c r="A947" s="307" t="s">
        <v>10402</v>
      </c>
      <c r="B947" s="308" t="s">
        <v>6659</v>
      </c>
      <c r="C947" s="309"/>
      <c r="D947" s="310" t="s">
        <v>5438</v>
      </c>
      <c r="E947" s="322" t="s">
        <v>4975</v>
      </c>
      <c r="F947" s="293"/>
      <c r="G947" s="293"/>
      <c r="H947" s="294">
        <v>17</v>
      </c>
      <c r="I947" s="294" t="str">
        <f>IFERROR(_xlfn.IFNA(VLOOKUP($D:$D,history!$I:$Y,3,0),VLOOKUP(E:E,history!$H:$Y,4,0)),"--")</f>
        <v>--</v>
      </c>
      <c r="J947" s="282" t="s">
        <v>9870</v>
      </c>
      <c r="K947" s="282" t="str">
        <f t="shared" si="189"/>
        <v/>
      </c>
      <c r="L947" s="312">
        <f t="shared" si="191"/>
        <v>5409.21</v>
      </c>
      <c r="M947" s="312">
        <f t="shared" si="192"/>
        <v>8195.77</v>
      </c>
      <c r="N947" s="297" t="str">
        <f>_xlfn.IFNA(VLOOKUP($E:$E,'1'!$A:$E,3,0),"")</f>
        <v/>
      </c>
      <c r="O947" s="297">
        <f>_xlfn.IFNA(VLOOKUP($E:$E,'2'!$A:$E,3,0),"")</f>
        <v>5806.0941828254854</v>
      </c>
      <c r="P947" s="297" t="str">
        <f>_xlfn.IFNA(VLOOKUP($E:$E,'3'!$A:$D,3,0),"")</f>
        <v/>
      </c>
      <c r="Q947" s="297" t="str">
        <f>_xlfn.IFNA(VLOOKUP($E:$E,'4'!$A:$F,3,0),"")</f>
        <v/>
      </c>
      <c r="R947" s="297" t="str">
        <f>_xlfn.IFNA(VLOOKUP($E:$E,'5'!$A:$F,3,0),"")</f>
        <v/>
      </c>
      <c r="S947" s="297" t="str">
        <f>_xlfn.IFNA(VLOOKUP($E:$E,'6'!$A:$F,3,0),"")</f>
        <v/>
      </c>
      <c r="T947" s="313">
        <v>1</v>
      </c>
      <c r="U947" s="313">
        <v>1</v>
      </c>
      <c r="V947" s="313">
        <v>4</v>
      </c>
      <c r="W947" s="314">
        <v>3.1629999999999998</v>
      </c>
      <c r="X947" s="315">
        <v>2.3E-2</v>
      </c>
      <c r="Y947" s="749">
        <v>7390</v>
      </c>
      <c r="Z947" s="282"/>
      <c r="AA947" s="316" t="s">
        <v>10392</v>
      </c>
      <c r="AB947" s="282" t="s">
        <v>9163</v>
      </c>
      <c r="AC947" s="317" t="s">
        <v>2104</v>
      </c>
      <c r="AD947" s="318" t="s">
        <v>471</v>
      </c>
      <c r="AE947" s="319">
        <v>0</v>
      </c>
      <c r="AF947" s="319" t="s">
        <v>11273</v>
      </c>
      <c r="AG947" s="320">
        <v>108.15</v>
      </c>
      <c r="AH947" s="321">
        <f t="shared" si="190"/>
        <v>0</v>
      </c>
      <c r="AI947" s="287">
        <f>_xlfn.IFNA(VLOOKUP(AD:AD,грп!B:C,2,0),0)</f>
        <v>1</v>
      </c>
      <c r="AJ947" s="607">
        <v>0</v>
      </c>
      <c r="AK947" s="672">
        <f t="shared" si="193"/>
        <v>0</v>
      </c>
      <c r="AL947" s="174"/>
      <c r="AM947" s="4"/>
    </row>
    <row r="948" spans="1:39" s="4" customFormat="1" ht="12" customHeight="1" outlineLevel="1" x14ac:dyDescent="0.35">
      <c r="A948" s="307" t="s">
        <v>10402</v>
      </c>
      <c r="B948" s="308" t="s">
        <v>6660</v>
      </c>
      <c r="C948" s="309"/>
      <c r="D948" s="310" t="s">
        <v>4294</v>
      </c>
      <c r="E948" s="322" t="s">
        <v>4295</v>
      </c>
      <c r="F948" s="293"/>
      <c r="G948" s="293"/>
      <c r="H948" s="294">
        <v>2</v>
      </c>
      <c r="I948" s="294" t="str">
        <f>IFERROR(_xlfn.IFNA(VLOOKUP($D:$D,history!$I:$Y,3,0),VLOOKUP(E:E,history!$H:$Y,4,0)),"--")</f>
        <v>--</v>
      </c>
      <c r="J948" s="282" t="s">
        <v>5946</v>
      </c>
      <c r="K948" s="282" t="str">
        <f t="shared" si="189"/>
        <v/>
      </c>
      <c r="L948" s="312">
        <f t="shared" si="191"/>
        <v>6125.43</v>
      </c>
      <c r="M948" s="312">
        <f t="shared" si="192"/>
        <v>9280.9599999999991</v>
      </c>
      <c r="N948" s="297" t="str">
        <f>_xlfn.IFNA(VLOOKUP($E:$E,'1'!$A:$E,3,0),"")</f>
        <v/>
      </c>
      <c r="O948" s="297">
        <f>_xlfn.IFNA(VLOOKUP($E:$E,'2'!$A:$E,3,0),"")</f>
        <v>5806.0941828254854</v>
      </c>
      <c r="P948" s="297" t="str">
        <f>_xlfn.IFNA(VLOOKUP($E:$E,'3'!$A:$D,3,0),"")</f>
        <v/>
      </c>
      <c r="Q948" s="297" t="str">
        <f>_xlfn.IFNA(VLOOKUP($E:$E,'4'!$A:$F,3,0),"")</f>
        <v/>
      </c>
      <c r="R948" s="297" t="str">
        <f>_xlfn.IFNA(VLOOKUP($E:$E,'5'!$A:$F,3,0),"")</f>
        <v/>
      </c>
      <c r="S948" s="297" t="str">
        <f>_xlfn.IFNA(VLOOKUP($E:$E,'6'!$A:$F,3,0),"")</f>
        <v/>
      </c>
      <c r="T948" s="313">
        <v>1</v>
      </c>
      <c r="U948" s="313">
        <v>1</v>
      </c>
      <c r="V948" s="313">
        <v>4</v>
      </c>
      <c r="W948" s="314">
        <v>4.8550000000000004</v>
      </c>
      <c r="X948" s="315">
        <v>2.2777777799999999E-2</v>
      </c>
      <c r="Y948" s="749">
        <v>8350</v>
      </c>
      <c r="Z948" s="282"/>
      <c r="AA948" s="316" t="s">
        <v>10392</v>
      </c>
      <c r="AB948" s="282" t="s">
        <v>9163</v>
      </c>
      <c r="AC948" s="317" t="s">
        <v>2104</v>
      </c>
      <c r="AD948" s="318" t="s">
        <v>471</v>
      </c>
      <c r="AE948" s="319">
        <v>0</v>
      </c>
      <c r="AF948" s="319" t="s">
        <v>11273</v>
      </c>
      <c r="AG948" s="320">
        <v>122.47</v>
      </c>
      <c r="AH948" s="321">
        <f t="shared" si="190"/>
        <v>0</v>
      </c>
      <c r="AI948" s="287">
        <f>_xlfn.IFNA(VLOOKUP(AD:AD,грп!B:C,2,0),0)</f>
        <v>1</v>
      </c>
      <c r="AJ948" s="607">
        <v>1</v>
      </c>
      <c r="AK948" s="672">
        <f t="shared" si="193"/>
        <v>0</v>
      </c>
      <c r="AL948" s="174"/>
    </row>
    <row r="949" spans="1:39" s="4" customFormat="1" ht="12" customHeight="1" outlineLevel="1" x14ac:dyDescent="0.35">
      <c r="A949" s="307" t="s">
        <v>10402</v>
      </c>
      <c r="B949" s="308" t="s">
        <v>6661</v>
      </c>
      <c r="C949" s="309"/>
      <c r="D949" s="310" t="s">
        <v>4317</v>
      </c>
      <c r="E949" s="322" t="s">
        <v>4318</v>
      </c>
      <c r="F949" s="293"/>
      <c r="G949" s="293"/>
      <c r="H949" s="294">
        <v>8</v>
      </c>
      <c r="I949" s="294" t="str">
        <f>IFERROR(_xlfn.IFNA(VLOOKUP($D:$D,history!$I:$Y,3,0),VLOOKUP(E:E,history!$H:$Y,4,0)),"--")</f>
        <v>--</v>
      </c>
      <c r="J949" s="282" t="s">
        <v>5946</v>
      </c>
      <c r="K949" s="282" t="str">
        <f t="shared" si="189"/>
        <v/>
      </c>
      <c r="L949" s="312">
        <f t="shared" si="191"/>
        <v>7600.4</v>
      </c>
      <c r="M949" s="312">
        <f t="shared" si="192"/>
        <v>11515.76</v>
      </c>
      <c r="N949" s="297" t="str">
        <f>_xlfn.IFNA(VLOOKUP($E:$E,'1'!$A:$E,3,0),"")</f>
        <v/>
      </c>
      <c r="O949" s="297">
        <f>_xlfn.IFNA(VLOOKUP($E:$E,'2'!$A:$E,3,0),"")</f>
        <v>7434.9030470914131</v>
      </c>
      <c r="P949" s="297" t="str">
        <f>_xlfn.IFNA(VLOOKUP($E:$E,'3'!$A:$D,3,0),"")</f>
        <v/>
      </c>
      <c r="Q949" s="297" t="str">
        <f>_xlfn.IFNA(VLOOKUP($E:$E,'4'!$A:$F,3,0),"")</f>
        <v/>
      </c>
      <c r="R949" s="297" t="str">
        <f>_xlfn.IFNA(VLOOKUP($E:$E,'5'!$A:$F,3,0),"")</f>
        <v/>
      </c>
      <c r="S949" s="297" t="str">
        <f>_xlfn.IFNA(VLOOKUP($E:$E,'6'!$A:$F,3,0),"")</f>
        <v/>
      </c>
      <c r="T949" s="313">
        <v>1</v>
      </c>
      <c r="U949" s="313">
        <v>1</v>
      </c>
      <c r="V949" s="313">
        <v>4</v>
      </c>
      <c r="W949" s="314">
        <v>6.8680000000000003</v>
      </c>
      <c r="X949" s="315">
        <v>3.36881188E-2</v>
      </c>
      <c r="Y949" s="749">
        <v>10390</v>
      </c>
      <c r="Z949" s="282"/>
      <c r="AA949" s="316" t="s">
        <v>10390</v>
      </c>
      <c r="AB949" s="282" t="s">
        <v>9163</v>
      </c>
      <c r="AC949" s="317" t="s">
        <v>2104</v>
      </c>
      <c r="AD949" s="318" t="s">
        <v>471</v>
      </c>
      <c r="AE949" s="319">
        <v>0</v>
      </c>
      <c r="AF949" s="319" t="s">
        <v>11273</v>
      </c>
      <c r="AG949" s="320">
        <v>151.96</v>
      </c>
      <c r="AH949" s="321">
        <f t="shared" si="190"/>
        <v>0</v>
      </c>
      <c r="AI949" s="287">
        <f>_xlfn.IFNA(VLOOKUP(AD:AD,грп!B:C,2,0),0)</f>
        <v>1</v>
      </c>
      <c r="AJ949" s="607">
        <v>0</v>
      </c>
      <c r="AK949" s="672">
        <f t="shared" si="193"/>
        <v>0</v>
      </c>
      <c r="AL949" s="174"/>
    </row>
    <row r="950" spans="1:39" s="4" customFormat="1" ht="11.45" customHeight="1" outlineLevel="1" x14ac:dyDescent="0.35">
      <c r="A950" s="307" t="s">
        <v>10402</v>
      </c>
      <c r="B950" s="308" t="s">
        <v>6662</v>
      </c>
      <c r="C950" s="309"/>
      <c r="D950" s="310" t="s">
        <v>2795</v>
      </c>
      <c r="E950" s="322" t="s">
        <v>1783</v>
      </c>
      <c r="F950" s="293"/>
      <c r="G950" s="293"/>
      <c r="H950" s="294">
        <v>6</v>
      </c>
      <c r="I950" s="294" t="str">
        <f>IFERROR(_xlfn.IFNA(VLOOKUP($D:$D,history!$I:$Y,3,0),VLOOKUP(E:E,history!$H:$Y,4,0)),"--")</f>
        <v>--</v>
      </c>
      <c r="J950" s="282" t="s">
        <v>9869</v>
      </c>
      <c r="K950" s="282" t="str">
        <f t="shared" si="189"/>
        <v/>
      </c>
      <c r="L950" s="312">
        <f t="shared" si="191"/>
        <v>8518.19</v>
      </c>
      <c r="M950" s="312">
        <f t="shared" si="192"/>
        <v>12906.35</v>
      </c>
      <c r="N950" s="297" t="str">
        <f>_xlfn.IFNA(VLOOKUP($E:$E,'1'!$A:$E,3,0),"")</f>
        <v/>
      </c>
      <c r="O950" s="297">
        <f>_xlfn.IFNA(VLOOKUP($E:$E,'2'!$A:$E,3,0),"")</f>
        <v>8132.9639889196678</v>
      </c>
      <c r="P950" s="297" t="str">
        <f>_xlfn.IFNA(VLOOKUP($E:$E,'3'!$A:$D,3,0),"")</f>
        <v/>
      </c>
      <c r="Q950" s="297" t="str">
        <f>_xlfn.IFNA(VLOOKUP($E:$E,'4'!$A:$F,3,0),"")</f>
        <v/>
      </c>
      <c r="R950" s="297" t="str">
        <f>_xlfn.IFNA(VLOOKUP($E:$E,'5'!$A:$F,3,0),"")</f>
        <v/>
      </c>
      <c r="S950" s="297" t="str">
        <f>_xlfn.IFNA(VLOOKUP($E:$E,'6'!$A:$F,3,0),"")</f>
        <v/>
      </c>
      <c r="T950" s="313">
        <v>1</v>
      </c>
      <c r="U950" s="313">
        <v>1</v>
      </c>
      <c r="V950" s="313">
        <v>4</v>
      </c>
      <c r="W950" s="314">
        <v>5.7850000000000001</v>
      </c>
      <c r="X950" s="315">
        <v>2.2875E-2</v>
      </c>
      <c r="Y950" s="749">
        <v>11650</v>
      </c>
      <c r="Z950" s="282"/>
      <c r="AA950" s="316" t="s">
        <v>10390</v>
      </c>
      <c r="AB950" s="282" t="s">
        <v>9163</v>
      </c>
      <c r="AC950" s="317" t="s">
        <v>2104</v>
      </c>
      <c r="AD950" s="318" t="s">
        <v>471</v>
      </c>
      <c r="AE950" s="319">
        <v>0</v>
      </c>
      <c r="AF950" s="319" t="s">
        <v>11273</v>
      </c>
      <c r="AG950" s="320">
        <v>170.31</v>
      </c>
      <c r="AH950" s="321">
        <f t="shared" si="190"/>
        <v>0</v>
      </c>
      <c r="AI950" s="287">
        <f>_xlfn.IFNA(VLOOKUP(AD:AD,грп!B:C,2,0),0)</f>
        <v>1</v>
      </c>
      <c r="AJ950" s="607">
        <v>0</v>
      </c>
      <c r="AK950" s="672">
        <f t="shared" si="193"/>
        <v>0</v>
      </c>
      <c r="AL950" s="174"/>
    </row>
    <row r="951" spans="1:39" s="4" customFormat="1" ht="11.45" customHeight="1" outlineLevel="1" x14ac:dyDescent="0.35">
      <c r="A951" s="307" t="s">
        <v>10402</v>
      </c>
      <c r="B951" s="308" t="s">
        <v>6663</v>
      </c>
      <c r="C951" s="309"/>
      <c r="D951" s="310" t="s">
        <v>2796</v>
      </c>
      <c r="E951" s="322" t="s">
        <v>1784</v>
      </c>
      <c r="F951" s="293"/>
      <c r="G951" s="293"/>
      <c r="H951" s="294">
        <v>23</v>
      </c>
      <c r="I951" s="294" t="str">
        <f>IFERROR(_xlfn.IFNA(VLOOKUP($D:$D,history!$I:$Y,3,0),VLOOKUP(E:E,history!$H:$Y,4,0)),"--")</f>
        <v>--</v>
      </c>
      <c r="J951" s="282" t="s">
        <v>9870</v>
      </c>
      <c r="K951" s="282" t="str">
        <f t="shared" si="189"/>
        <v/>
      </c>
      <c r="L951" s="312">
        <f t="shared" si="191"/>
        <v>8915.81</v>
      </c>
      <c r="M951" s="312">
        <f t="shared" si="192"/>
        <v>13508.81</v>
      </c>
      <c r="N951" s="297" t="str">
        <f>_xlfn.IFNA(VLOOKUP($E:$E,'1'!$A:$E,3,0),"")</f>
        <v/>
      </c>
      <c r="O951" s="297">
        <f>_xlfn.IFNA(VLOOKUP($E:$E,'2'!$A:$E,3,0),"")</f>
        <v>8598.3379501385043</v>
      </c>
      <c r="P951" s="297" t="str">
        <f>_xlfn.IFNA(VLOOKUP($E:$E,'3'!$A:$D,3,0),"")</f>
        <v/>
      </c>
      <c r="Q951" s="297" t="str">
        <f>_xlfn.IFNA(VLOOKUP($E:$E,'4'!$A:$F,3,0),"")</f>
        <v/>
      </c>
      <c r="R951" s="297" t="str">
        <f>_xlfn.IFNA(VLOOKUP($E:$E,'5'!$A:$F,3,0),"")</f>
        <v/>
      </c>
      <c r="S951" s="297" t="str">
        <f>_xlfn.IFNA(VLOOKUP($E:$E,'6'!$A:$F,3,0),"")</f>
        <v/>
      </c>
      <c r="T951" s="313">
        <v>1</v>
      </c>
      <c r="U951" s="313">
        <v>1</v>
      </c>
      <c r="V951" s="313">
        <v>4</v>
      </c>
      <c r="W951" s="314">
        <v>5.7380000000000004</v>
      </c>
      <c r="X951" s="315">
        <v>2.3E-2</v>
      </c>
      <c r="Y951" s="749">
        <v>12190</v>
      </c>
      <c r="Z951" s="282"/>
      <c r="AA951" s="316" t="s">
        <v>10392</v>
      </c>
      <c r="AB951" s="282" t="s">
        <v>9163</v>
      </c>
      <c r="AC951" s="317" t="s">
        <v>2104</v>
      </c>
      <c r="AD951" s="318" t="s">
        <v>471</v>
      </c>
      <c r="AE951" s="319">
        <v>0</v>
      </c>
      <c r="AF951" s="319" t="s">
        <v>11273</v>
      </c>
      <c r="AG951" s="320">
        <v>178.26</v>
      </c>
      <c r="AH951" s="321">
        <f t="shared" si="190"/>
        <v>0</v>
      </c>
      <c r="AI951" s="287">
        <f>_xlfn.IFNA(VLOOKUP(AD:AD,грп!B:C,2,0),0)</f>
        <v>1</v>
      </c>
      <c r="AJ951" s="607">
        <v>12</v>
      </c>
      <c r="AK951" s="672">
        <f t="shared" si="193"/>
        <v>0</v>
      </c>
      <c r="AL951" s="174"/>
    </row>
    <row r="952" spans="1:39" s="4" customFormat="1" ht="11.45" customHeight="1" outlineLevel="1" x14ac:dyDescent="0.35">
      <c r="A952" s="307" t="s">
        <v>339</v>
      </c>
      <c r="B952" s="308" t="s">
        <v>6665</v>
      </c>
      <c r="C952" s="309"/>
      <c r="D952" s="310" t="s">
        <v>4033</v>
      </c>
      <c r="E952" s="311" t="s">
        <v>4032</v>
      </c>
      <c r="F952" s="293"/>
      <c r="G952" s="293"/>
      <c r="H952" s="294">
        <v>14</v>
      </c>
      <c r="I952" s="294" t="str">
        <f>IFERROR(_xlfn.IFNA(VLOOKUP($D:$D,history!$I:$Y,3,0),VLOOKUP(E:E,history!$H:$Y,4,0)),"--")</f>
        <v>--</v>
      </c>
      <c r="J952" s="282" t="s">
        <v>9870</v>
      </c>
      <c r="K952" s="282" t="str">
        <f t="shared" si="189"/>
        <v/>
      </c>
      <c r="L952" s="312">
        <f t="shared" si="191"/>
        <v>4117.3</v>
      </c>
      <c r="M952" s="312">
        <f t="shared" si="192"/>
        <v>6238.33</v>
      </c>
      <c r="N952" s="297" t="str">
        <f>_xlfn.IFNA(VLOOKUP($E:$E,'1'!$A:$E,3,0),"")</f>
        <v/>
      </c>
      <c r="O952" s="297">
        <f>_xlfn.IFNA(VLOOKUP($E:$E,'2'!$A:$E,3,0),"")</f>
        <v>3944.598337950139</v>
      </c>
      <c r="P952" s="297" t="str">
        <f>_xlfn.IFNA(VLOOKUP($E:$E,'3'!$A:$D,3,0),"")</f>
        <v/>
      </c>
      <c r="Q952" s="297" t="str">
        <f>_xlfn.IFNA(VLOOKUP($E:$E,'4'!$A:$F,3,0),"")</f>
        <v/>
      </c>
      <c r="R952" s="297" t="str">
        <f>_xlfn.IFNA(VLOOKUP($E:$E,'5'!$A:$F,3,0),"")</f>
        <v/>
      </c>
      <c r="S952" s="297" t="str">
        <f>_xlfn.IFNA(VLOOKUP($E:$E,'6'!$A:$F,3,0),"")</f>
        <v/>
      </c>
      <c r="T952" s="313">
        <v>1</v>
      </c>
      <c r="U952" s="313">
        <v>1</v>
      </c>
      <c r="V952" s="313">
        <v>4</v>
      </c>
      <c r="W952" s="314">
        <v>3.3980000000000001</v>
      </c>
      <c r="X952" s="315">
        <v>1.3299999999999999E-2</v>
      </c>
      <c r="Y952" s="749">
        <v>5650</v>
      </c>
      <c r="Z952" s="282"/>
      <c r="AA952" s="316" t="s">
        <v>10392</v>
      </c>
      <c r="AB952" s="282" t="s">
        <v>9884</v>
      </c>
      <c r="AC952" s="317" t="s">
        <v>2104</v>
      </c>
      <c r="AD952" s="318" t="s">
        <v>471</v>
      </c>
      <c r="AE952" s="319">
        <v>0</v>
      </c>
      <c r="AF952" s="319" t="s">
        <v>11273</v>
      </c>
      <c r="AG952" s="320">
        <v>82.32</v>
      </c>
      <c r="AH952" s="321">
        <f t="shared" si="190"/>
        <v>0</v>
      </c>
      <c r="AI952" s="287">
        <f>_xlfn.IFNA(VLOOKUP(AD:AD,грп!B:C,2,0),0)</f>
        <v>1</v>
      </c>
      <c r="AJ952" s="607">
        <v>17</v>
      </c>
      <c r="AK952" s="672">
        <f t="shared" si="193"/>
        <v>0</v>
      </c>
      <c r="AL952" s="174"/>
    </row>
    <row r="953" spans="1:39" s="4" customFormat="1" ht="11.45" customHeight="1" outlineLevel="1" x14ac:dyDescent="0.35">
      <c r="A953" s="307" t="s">
        <v>339</v>
      </c>
      <c r="B953" s="308" t="s">
        <v>9572</v>
      </c>
      <c r="C953" s="309" t="s">
        <v>21</v>
      </c>
      <c r="D953" s="310" t="s">
        <v>10756</v>
      </c>
      <c r="E953" s="322" t="s">
        <v>9299</v>
      </c>
      <c r="F953" s="293"/>
      <c r="G953" s="293"/>
      <c r="H953" s="294"/>
      <c r="I953" s="294" t="str">
        <f>IFERROR(_xlfn.IFNA(VLOOKUP($D:$D,history!$I:$Y,3,0),VLOOKUP(E:E,history!$H:$Y,4,0)),"--")</f>
        <v>--</v>
      </c>
      <c r="J953" s="282" t="s">
        <v>5946</v>
      </c>
      <c r="K953" s="282" t="str">
        <f t="shared" si="189"/>
        <v/>
      </c>
      <c r="L953" s="312">
        <f t="shared" si="191"/>
        <v>0</v>
      </c>
      <c r="M953" s="312">
        <f t="shared" si="192"/>
        <v>0</v>
      </c>
      <c r="N953" s="297" t="str">
        <f>_xlfn.IFNA(VLOOKUP($E:$E,'1'!$A:$E,3,0),"")</f>
        <v/>
      </c>
      <c r="O953" s="297" t="str">
        <f>_xlfn.IFNA(VLOOKUP($E:$E,'2'!$A:$E,3,0),"")</f>
        <v/>
      </c>
      <c r="P953" s="297" t="str">
        <f>_xlfn.IFNA(VLOOKUP($E:$E,'3'!$A:$D,3,0),"")</f>
        <v/>
      </c>
      <c r="Q953" s="297" t="str">
        <f>_xlfn.IFNA(VLOOKUP($E:$E,'4'!$A:$F,3,0),"")</f>
        <v/>
      </c>
      <c r="R953" s="297" t="str">
        <f>_xlfn.IFNA(VLOOKUP($E:$E,'5'!$A:$F,3,0),"")</f>
        <v/>
      </c>
      <c r="S953" s="297" t="str">
        <f>_xlfn.IFNA(VLOOKUP($E:$E,'6'!$A:$F,3,0),"")</f>
        <v/>
      </c>
      <c r="T953" s="313">
        <v>1</v>
      </c>
      <c r="U953" s="313">
        <v>1</v>
      </c>
      <c r="V953" s="313">
        <v>4</v>
      </c>
      <c r="W953" s="314">
        <v>3.25</v>
      </c>
      <c r="X953" s="315">
        <v>1.21740741E-2</v>
      </c>
      <c r="Y953" s="749">
        <v>0</v>
      </c>
      <c r="Z953" s="282"/>
      <c r="AA953" s="316" t="s">
        <v>10388</v>
      </c>
      <c r="AB953" s="282" t="s">
        <v>10389</v>
      </c>
      <c r="AC953" s="317" t="s">
        <v>2105</v>
      </c>
      <c r="AD953" s="318" t="s">
        <v>471</v>
      </c>
      <c r="AE953" s="319">
        <v>0</v>
      </c>
      <c r="AF953" s="319" t="s">
        <v>21</v>
      </c>
      <c r="AG953" s="320">
        <v>0</v>
      </c>
      <c r="AH953" s="321">
        <f t="shared" si="190"/>
        <v>0</v>
      </c>
      <c r="AI953" s="287">
        <f>_xlfn.IFNA(VLOOKUP(AD:AD,грп!B:C,2,0),0)</f>
        <v>1</v>
      </c>
      <c r="AJ953" s="607">
        <v>0</v>
      </c>
      <c r="AK953" s="672" t="str">
        <f t="shared" si="193"/>
        <v>new</v>
      </c>
      <c r="AL953" s="174"/>
    </row>
    <row r="954" spans="1:39" s="4" customFormat="1" ht="12" customHeight="1" outlineLevel="1" x14ac:dyDescent="0.35">
      <c r="A954" s="307" t="s">
        <v>339</v>
      </c>
      <c r="B954" s="308" t="s">
        <v>6666</v>
      </c>
      <c r="C954" s="309"/>
      <c r="D954" s="310" t="s">
        <v>4035</v>
      </c>
      <c r="E954" s="311" t="s">
        <v>4034</v>
      </c>
      <c r="F954" s="293"/>
      <c r="G954" s="293"/>
      <c r="H954" s="294">
        <v>11</v>
      </c>
      <c r="I954" s="294" t="str">
        <f>IFERROR(_xlfn.IFNA(VLOOKUP($D:$D,history!$I:$Y,3,0),VLOOKUP(E:E,history!$H:$Y,4,0)),"--")</f>
        <v>--</v>
      </c>
      <c r="J954" s="282" t="s">
        <v>9870</v>
      </c>
      <c r="K954" s="282" t="str">
        <f t="shared" si="189"/>
        <v/>
      </c>
      <c r="L954" s="312">
        <f t="shared" si="191"/>
        <v>4236.84</v>
      </c>
      <c r="M954" s="312">
        <f t="shared" si="192"/>
        <v>6419.45</v>
      </c>
      <c r="N954" s="297" t="str">
        <f>_xlfn.IFNA(VLOOKUP($E:$E,'1'!$A:$E,3,0),"")</f>
        <v/>
      </c>
      <c r="O954" s="297">
        <f>_xlfn.IFNA(VLOOKUP($E:$E,'2'!$A:$E,3,0),"")</f>
        <v>4177.2853185595568</v>
      </c>
      <c r="P954" s="297" t="str">
        <f>_xlfn.IFNA(VLOOKUP($E:$E,'3'!$A:$D,3,0),"")</f>
        <v/>
      </c>
      <c r="Q954" s="297" t="str">
        <f>_xlfn.IFNA(VLOOKUP($E:$E,'4'!$A:$F,3,0),"")</f>
        <v/>
      </c>
      <c r="R954" s="297" t="str">
        <f>_xlfn.IFNA(VLOOKUP($E:$E,'5'!$A:$F,3,0),"")</f>
        <v/>
      </c>
      <c r="S954" s="297" t="str">
        <f>_xlfn.IFNA(VLOOKUP($E:$E,'6'!$A:$F,3,0),"")</f>
        <v/>
      </c>
      <c r="T954" s="313">
        <v>1</v>
      </c>
      <c r="U954" s="313">
        <v>1</v>
      </c>
      <c r="V954" s="313">
        <v>4</v>
      </c>
      <c r="W954" s="314">
        <v>3.39</v>
      </c>
      <c r="X954" s="315">
        <v>1.34E-2</v>
      </c>
      <c r="Y954" s="749">
        <v>5790</v>
      </c>
      <c r="Z954" s="282"/>
      <c r="AA954" s="316" t="s">
        <v>10392</v>
      </c>
      <c r="AB954" s="282" t="s">
        <v>9884</v>
      </c>
      <c r="AC954" s="317" t="s">
        <v>2104</v>
      </c>
      <c r="AD954" s="318" t="s">
        <v>471</v>
      </c>
      <c r="AE954" s="319">
        <v>0</v>
      </c>
      <c r="AF954" s="319" t="s">
        <v>11273</v>
      </c>
      <c r="AG954" s="320">
        <v>84.71</v>
      </c>
      <c r="AH954" s="321">
        <f t="shared" si="190"/>
        <v>0</v>
      </c>
      <c r="AI954" s="287">
        <f>_xlfn.IFNA(VLOOKUP(AD:AD,грп!B:C,2,0),0)</f>
        <v>1</v>
      </c>
      <c r="AJ954" s="607">
        <v>28</v>
      </c>
      <c r="AK954" s="672">
        <f t="shared" si="193"/>
        <v>0</v>
      </c>
      <c r="AL954" s="174"/>
    </row>
    <row r="955" spans="1:39" s="4" customFormat="1" ht="12" customHeight="1" outlineLevel="1" x14ac:dyDescent="0.35">
      <c r="A955" s="307" t="s">
        <v>339</v>
      </c>
      <c r="B955" s="308" t="s">
        <v>9573</v>
      </c>
      <c r="C955" s="309" t="s">
        <v>21</v>
      </c>
      <c r="D955" s="310" t="s">
        <v>10757</v>
      </c>
      <c r="E955" s="322" t="s">
        <v>9300</v>
      </c>
      <c r="F955" s="293"/>
      <c r="G955" s="293"/>
      <c r="H955" s="294"/>
      <c r="I955" s="294" t="str">
        <f>IFERROR(_xlfn.IFNA(VLOOKUP($D:$D,history!$I:$Y,3,0),VLOOKUP(E:E,history!$H:$Y,4,0)),"--")</f>
        <v>--</v>
      </c>
      <c r="J955" s="282" t="s">
        <v>5946</v>
      </c>
      <c r="K955" s="282" t="str">
        <f t="shared" si="189"/>
        <v/>
      </c>
      <c r="L955" s="312">
        <f t="shared" si="191"/>
        <v>0</v>
      </c>
      <c r="M955" s="312">
        <f t="shared" si="192"/>
        <v>0</v>
      </c>
      <c r="N955" s="297" t="str">
        <f>_xlfn.IFNA(VLOOKUP($E:$E,'1'!$A:$E,3,0),"")</f>
        <v/>
      </c>
      <c r="O955" s="297" t="str">
        <f>_xlfn.IFNA(VLOOKUP($E:$E,'2'!$A:$E,3,0),"")</f>
        <v/>
      </c>
      <c r="P955" s="297" t="str">
        <f>_xlfn.IFNA(VLOOKUP($E:$E,'3'!$A:$D,3,0),"")</f>
        <v/>
      </c>
      <c r="Q955" s="297" t="str">
        <f>_xlfn.IFNA(VLOOKUP($E:$E,'4'!$A:$F,3,0),"")</f>
        <v/>
      </c>
      <c r="R955" s="297" t="str">
        <f>_xlfn.IFNA(VLOOKUP($E:$E,'5'!$A:$F,3,0),"")</f>
        <v/>
      </c>
      <c r="S955" s="297" t="str">
        <f>_xlfn.IFNA(VLOOKUP($E:$E,'6'!$A:$F,3,0),"")</f>
        <v/>
      </c>
      <c r="T955" s="313">
        <v>1</v>
      </c>
      <c r="U955" s="313">
        <v>1</v>
      </c>
      <c r="V955" s="313">
        <v>4</v>
      </c>
      <c r="W955" s="314">
        <v>3.25</v>
      </c>
      <c r="X955" s="315">
        <v>1.2177777799999999E-2</v>
      </c>
      <c r="Y955" s="749">
        <v>0</v>
      </c>
      <c r="Z955" s="282"/>
      <c r="AA955" s="316" t="s">
        <v>10388</v>
      </c>
      <c r="AB955" s="282" t="s">
        <v>10389</v>
      </c>
      <c r="AC955" s="317" t="s">
        <v>2105</v>
      </c>
      <c r="AD955" s="318" t="s">
        <v>471</v>
      </c>
      <c r="AE955" s="319">
        <v>0</v>
      </c>
      <c r="AF955" s="319" t="s">
        <v>21</v>
      </c>
      <c r="AG955" s="320">
        <v>0</v>
      </c>
      <c r="AH955" s="321">
        <f t="shared" si="190"/>
        <v>0</v>
      </c>
      <c r="AI955" s="287">
        <f>_xlfn.IFNA(VLOOKUP(AD:AD,грп!B:C,2,0),0)</f>
        <v>1</v>
      </c>
      <c r="AJ955" s="607">
        <v>0</v>
      </c>
      <c r="AK955" s="672" t="str">
        <f t="shared" si="193"/>
        <v>new</v>
      </c>
      <c r="AL955" s="174"/>
    </row>
    <row r="956" spans="1:39" s="4" customFormat="1" ht="12" customHeight="1" outlineLevel="1" x14ac:dyDescent="0.35">
      <c r="A956" s="307" t="s">
        <v>339</v>
      </c>
      <c r="B956" s="308" t="s">
        <v>6667</v>
      </c>
      <c r="C956" s="309"/>
      <c r="D956" s="310" t="s">
        <v>4037</v>
      </c>
      <c r="E956" s="311" t="s">
        <v>4036</v>
      </c>
      <c r="F956" s="293"/>
      <c r="G956" s="293"/>
      <c r="H956" s="294">
        <v>6</v>
      </c>
      <c r="I956" s="294" t="str">
        <f>IFERROR(_xlfn.IFNA(VLOOKUP($D:$D,history!$I:$Y,3,0),VLOOKUP(E:E,history!$H:$Y,4,0)),"--")</f>
        <v>--</v>
      </c>
      <c r="J956" s="282" t="s">
        <v>9868</v>
      </c>
      <c r="K956" s="282" t="str">
        <f t="shared" si="189"/>
        <v/>
      </c>
      <c r="L956" s="312">
        <f t="shared" si="191"/>
        <v>4356.38</v>
      </c>
      <c r="M956" s="312">
        <f t="shared" si="192"/>
        <v>6600.57</v>
      </c>
      <c r="N956" s="297" t="str">
        <f>_xlfn.IFNA(VLOOKUP($E:$E,'1'!$A:$E,3,0),"")</f>
        <v/>
      </c>
      <c r="O956" s="297">
        <f>_xlfn.IFNA(VLOOKUP($E:$E,'2'!$A:$E,3,0),"")</f>
        <v>4409.972299168976</v>
      </c>
      <c r="P956" s="297" t="str">
        <f>_xlfn.IFNA(VLOOKUP($E:$E,'3'!$A:$D,3,0),"")</f>
        <v/>
      </c>
      <c r="Q956" s="297" t="str">
        <f>_xlfn.IFNA(VLOOKUP($E:$E,'4'!$A:$F,3,0),"")</f>
        <v/>
      </c>
      <c r="R956" s="297" t="str">
        <f>_xlfn.IFNA(VLOOKUP($E:$E,'5'!$A:$F,3,0),"")</f>
        <v/>
      </c>
      <c r="S956" s="297" t="str">
        <f>_xlfn.IFNA(VLOOKUP($E:$E,'6'!$A:$F,3,0),"")</f>
        <v/>
      </c>
      <c r="T956" s="313">
        <v>1</v>
      </c>
      <c r="U956" s="313">
        <v>1</v>
      </c>
      <c r="V956" s="313">
        <v>4</v>
      </c>
      <c r="W956" s="314">
        <v>3.4630000000000001</v>
      </c>
      <c r="X956" s="315">
        <v>1.3299999999999999E-2</v>
      </c>
      <c r="Y956" s="749">
        <v>5950</v>
      </c>
      <c r="Z956" s="282"/>
      <c r="AA956" s="316" t="s">
        <v>10392</v>
      </c>
      <c r="AB956" s="282" t="s">
        <v>9163</v>
      </c>
      <c r="AC956" s="317" t="s">
        <v>2104</v>
      </c>
      <c r="AD956" s="318" t="s">
        <v>471</v>
      </c>
      <c r="AE956" s="319">
        <v>0</v>
      </c>
      <c r="AF956" s="319" t="s">
        <v>11273</v>
      </c>
      <c r="AG956" s="320">
        <v>87.1</v>
      </c>
      <c r="AH956" s="321">
        <f t="shared" si="190"/>
        <v>0</v>
      </c>
      <c r="AI956" s="287">
        <f>_xlfn.IFNA(VLOOKUP(AD:AD,грп!B:C,2,0),0)</f>
        <v>1</v>
      </c>
      <c r="AJ956" s="607">
        <v>17</v>
      </c>
      <c r="AK956" s="672">
        <f t="shared" si="193"/>
        <v>0</v>
      </c>
      <c r="AL956" s="174"/>
    </row>
    <row r="957" spans="1:39" s="4" customFormat="1" ht="11.45" customHeight="1" outlineLevel="1" x14ac:dyDescent="0.35">
      <c r="A957" s="307" t="s">
        <v>339</v>
      </c>
      <c r="B957" s="308">
        <v>0</v>
      </c>
      <c r="C957" s="309" t="s">
        <v>21</v>
      </c>
      <c r="D957" s="310" t="s">
        <v>10380</v>
      </c>
      <c r="E957" s="322" t="s">
        <v>5622</v>
      </c>
      <c r="F957" s="293"/>
      <c r="G957" s="293"/>
      <c r="H957" s="294">
        <v>5</v>
      </c>
      <c r="I957" s="294" t="str">
        <f>IFERROR(_xlfn.IFNA(VLOOKUP($D:$D,history!$I:$Y,3,0),VLOOKUP(E:E,history!$H:$Y,4,0)),"--")</f>
        <v>--</v>
      </c>
      <c r="J957" s="282" t="s">
        <v>9870</v>
      </c>
      <c r="K957" s="282" t="str">
        <f t="shared" si="189"/>
        <v/>
      </c>
      <c r="L957" s="312">
        <f t="shared" si="191"/>
        <v>8057.28</v>
      </c>
      <c r="M957" s="312">
        <f t="shared" si="192"/>
        <v>12208</v>
      </c>
      <c r="N957" s="297" t="str">
        <f>_xlfn.IFNA(VLOOKUP($E:$E,'1'!$A:$E,3,0),"")</f>
        <v/>
      </c>
      <c r="O957" s="297">
        <f>_xlfn.IFNA(VLOOKUP($E:$E,'2'!$A:$E,3,0),"")</f>
        <v>8853.1855955678675</v>
      </c>
      <c r="P957" s="297" t="str">
        <f>_xlfn.IFNA(VLOOKUP($E:$E,'3'!$A:$D,3,0),"")</f>
        <v/>
      </c>
      <c r="Q957" s="297" t="str">
        <f>_xlfn.IFNA(VLOOKUP($E:$E,'4'!$A:$F,3,0),"")</f>
        <v/>
      </c>
      <c r="R957" s="297" t="str">
        <f>_xlfn.IFNA(VLOOKUP($E:$E,'5'!$A:$F,3,0),"")</f>
        <v/>
      </c>
      <c r="S957" s="297" t="str">
        <f>_xlfn.IFNA(VLOOKUP($E:$E,'6'!$A:$F,3,0),"")</f>
        <v/>
      </c>
      <c r="T957" s="313">
        <v>1</v>
      </c>
      <c r="U957" s="313">
        <v>1</v>
      </c>
      <c r="V957" s="313">
        <v>1</v>
      </c>
      <c r="W957" s="314">
        <v>5.9</v>
      </c>
      <c r="X957" s="315">
        <v>2.23E-2</v>
      </c>
      <c r="Y957" s="749">
        <v>10990</v>
      </c>
      <c r="Z957" s="282"/>
      <c r="AA957" s="316" t="s">
        <v>10390</v>
      </c>
      <c r="AB957" s="282" t="s">
        <v>9164</v>
      </c>
      <c r="AC957" s="317" t="s">
        <v>2104</v>
      </c>
      <c r="AD957" s="318" t="s">
        <v>11340</v>
      </c>
      <c r="AE957" s="319">
        <v>0</v>
      </c>
      <c r="AF957" s="319" t="s">
        <v>21</v>
      </c>
      <c r="AG957" s="320">
        <v>153.04</v>
      </c>
      <c r="AH957" s="321">
        <f t="shared" si="190"/>
        <v>0</v>
      </c>
      <c r="AI957" s="287">
        <f>_xlfn.IFNA(VLOOKUP(AD:AD,грп!B:C,2,0),0)</f>
        <v>0</v>
      </c>
      <c r="AJ957" s="607">
        <v>5</v>
      </c>
      <c r="AK957" s="672" t="str">
        <f t="shared" si="193"/>
        <v>new</v>
      </c>
      <c r="AL957" s="174"/>
    </row>
    <row r="958" spans="1:39" s="4" customFormat="1" ht="11.45" customHeight="1" outlineLevel="1" x14ac:dyDescent="0.35">
      <c r="A958" s="307" t="s">
        <v>339</v>
      </c>
      <c r="B958" s="308">
        <v>0</v>
      </c>
      <c r="C958" s="309" t="s">
        <v>21</v>
      </c>
      <c r="D958" s="310" t="s">
        <v>10381</v>
      </c>
      <c r="E958" s="322" t="s">
        <v>5623</v>
      </c>
      <c r="F958" s="293"/>
      <c r="G958" s="293"/>
      <c r="H958" s="294">
        <v>5</v>
      </c>
      <c r="I958" s="294" t="str">
        <f>IFERROR(_xlfn.IFNA(VLOOKUP($D:$D,history!$I:$Y,3,0),VLOOKUP(E:E,history!$H:$Y,4,0)),"--")</f>
        <v>--</v>
      </c>
      <c r="J958" s="282" t="s">
        <v>9870</v>
      </c>
      <c r="K958" s="282" t="str">
        <f t="shared" si="189"/>
        <v/>
      </c>
      <c r="L958" s="312">
        <f t="shared" si="191"/>
        <v>9524.59</v>
      </c>
      <c r="M958" s="312">
        <f t="shared" si="192"/>
        <v>14431.19</v>
      </c>
      <c r="N958" s="297" t="str">
        <f>_xlfn.IFNA(VLOOKUP($E:$E,'1'!$A:$E,3,0),"")</f>
        <v/>
      </c>
      <c r="O958" s="297">
        <f>_xlfn.IFNA(VLOOKUP($E:$E,'2'!$A:$E,3,0),"")</f>
        <v>11069.252077562329</v>
      </c>
      <c r="P958" s="297" t="str">
        <f>_xlfn.IFNA(VLOOKUP($E:$E,'3'!$A:$D,3,0),"")</f>
        <v/>
      </c>
      <c r="Q958" s="297" t="str">
        <f>_xlfn.IFNA(VLOOKUP($E:$E,'4'!$A:$F,3,0),"")</f>
        <v/>
      </c>
      <c r="R958" s="297" t="str">
        <f>_xlfn.IFNA(VLOOKUP($E:$E,'5'!$A:$F,3,0),"")</f>
        <v/>
      </c>
      <c r="S958" s="297" t="str">
        <f>_xlfn.IFNA(VLOOKUP($E:$E,'6'!$A:$F,3,0),"")</f>
        <v/>
      </c>
      <c r="T958" s="313">
        <v>1</v>
      </c>
      <c r="U958" s="313">
        <v>1</v>
      </c>
      <c r="V958" s="313">
        <v>1</v>
      </c>
      <c r="W958" s="314">
        <v>8.3000000000000007</v>
      </c>
      <c r="X958" s="315">
        <v>3.6299999999999999E-2</v>
      </c>
      <c r="Y958" s="749">
        <v>12990</v>
      </c>
      <c r="Z958" s="282"/>
      <c r="AA958" s="316" t="s">
        <v>10390</v>
      </c>
      <c r="AB958" s="282" t="s">
        <v>9164</v>
      </c>
      <c r="AC958" s="317" t="s">
        <v>2104</v>
      </c>
      <c r="AD958" s="318" t="s">
        <v>11340</v>
      </c>
      <c r="AE958" s="319">
        <v>0</v>
      </c>
      <c r="AF958" s="319" t="s">
        <v>21</v>
      </c>
      <c r="AG958" s="320">
        <v>180.91</v>
      </c>
      <c r="AH958" s="321">
        <f t="shared" si="190"/>
        <v>0</v>
      </c>
      <c r="AI958" s="287">
        <f>_xlfn.IFNA(VLOOKUP(AD:AD,грп!B:C,2,0),0)</f>
        <v>0</v>
      </c>
      <c r="AJ958" s="607">
        <v>5</v>
      </c>
      <c r="AK958" s="672" t="str">
        <f t="shared" si="193"/>
        <v>new</v>
      </c>
      <c r="AL958" s="174"/>
    </row>
    <row r="959" spans="1:39" s="4" customFormat="1" ht="12" customHeight="1" x14ac:dyDescent="0.35">
      <c r="A959" s="288"/>
      <c r="B959" s="289"/>
      <c r="C959" s="290" t="s">
        <v>555</v>
      </c>
      <c r="D959" s="291" t="s">
        <v>537</v>
      </c>
      <c r="E959" s="292"/>
      <c r="F959" s="293"/>
      <c r="G959" s="293"/>
      <c r="H959" s="294"/>
      <c r="I959" s="294"/>
      <c r="J959" s="282" t="s">
        <v>393</v>
      </c>
      <c r="K959" s="282" t="str">
        <f t="shared" si="189"/>
        <v/>
      </c>
      <c r="L959" s="295"/>
      <c r="M959" s="296"/>
      <c r="N959" s="297"/>
      <c r="O959" s="297"/>
      <c r="P959" s="297"/>
      <c r="Q959" s="297" t="str">
        <f>_xlfn.IFNA(VLOOKUP($E:$E,'4'!$A:$F,3,0),"")</f>
        <v/>
      </c>
      <c r="R959" s="297" t="str">
        <f>_xlfn.IFNA(VLOOKUP($E:$E,'5'!$A:$F,3,0),"")</f>
        <v/>
      </c>
      <c r="S959" s="297"/>
      <c r="T959" s="298"/>
      <c r="U959" s="299"/>
      <c r="V959" s="299"/>
      <c r="W959" s="300"/>
      <c r="X959" s="301"/>
      <c r="Y959" s="749"/>
      <c r="Z959" s="282"/>
      <c r="AA959" s="280"/>
      <c r="AB959" s="280" t="s">
        <v>393</v>
      </c>
      <c r="AC959" s="302"/>
      <c r="AD959" s="303" t="s">
        <v>537</v>
      </c>
      <c r="AE959" s="280"/>
      <c r="AF959" s="329"/>
      <c r="AG959" s="305"/>
      <c r="AH959" s="306"/>
      <c r="AI959" s="287">
        <f>_xlfn.IFNA(VLOOKUP(AD:AD,грп!B:C,2,0),0)</f>
        <v>0</v>
      </c>
      <c r="AJ959" s="607">
        <v>0</v>
      </c>
      <c r="AK959" s="672" t="str">
        <f t="shared" si="193"/>
        <v xml:space="preserve"> </v>
      </c>
      <c r="AL959" s="174"/>
    </row>
    <row r="960" spans="1:39" s="4" customFormat="1" ht="12" customHeight="1" outlineLevel="1" x14ac:dyDescent="0.35">
      <c r="A960" s="307" t="s">
        <v>10402</v>
      </c>
      <c r="B960" s="308" t="s">
        <v>6668</v>
      </c>
      <c r="C960" s="290" t="s">
        <v>555</v>
      </c>
      <c r="D960" s="310" t="s">
        <v>10310</v>
      </c>
      <c r="E960" s="322" t="s">
        <v>694</v>
      </c>
      <c r="F960" s="293"/>
      <c r="G960" s="293"/>
      <c r="H960" s="294"/>
      <c r="I960" s="294" t="str">
        <f>IFERROR(_xlfn.IFNA(VLOOKUP($D:$D,history!$I:$Y,3,0),VLOOKUP(E:E,history!$H:$Y,4,0)),"--")</f>
        <v>--</v>
      </c>
      <c r="J960" s="282" t="s">
        <v>5946</v>
      </c>
      <c r="K960" s="282" t="str">
        <f t="shared" si="189"/>
        <v/>
      </c>
      <c r="L960" s="312">
        <f t="shared" ref="L960:L986" si="194">IF($A$3="ИМ",ROUND($Y960*(1-($L$6-$F$4))*(1-$F$3)*(1+$AG$2),2),ROUND($M960*(1-($L$6-$F$4))*(1-$F$3)*(1+$AG$2),2))</f>
        <v>968.73</v>
      </c>
      <c r="M960" s="312">
        <f t="shared" ref="M960:M986" si="195">ROUND(IF($A$3="РЕГИОНЫ",AG960*$AG$3*$AG$1,IF(AI960=0,AG960*$AG$3*$AG$1,AG960*$AG$3*(1-5%)*$AG$1)),2)</f>
        <v>1467.77</v>
      </c>
      <c r="N960" s="297" t="str">
        <f>_xlfn.IFNA(VLOOKUP($E:$E,'1'!$A:$E,3,0),"")</f>
        <v/>
      </c>
      <c r="O960" s="297" t="str">
        <f>_xlfn.IFNA(VLOOKUP($E:$E,'2'!$A:$E,3,0),"")</f>
        <v/>
      </c>
      <c r="P960" s="297" t="str">
        <f>_xlfn.IFNA(VLOOKUP($E:$E,'3'!$A:$D,3,0),"")</f>
        <v/>
      </c>
      <c r="Q960" s="297" t="str">
        <f>_xlfn.IFNA(VLOOKUP($E:$E,'4'!$A:$F,3,0),"")</f>
        <v/>
      </c>
      <c r="R960" s="297" t="str">
        <f>_xlfn.IFNA(VLOOKUP($E:$E,'5'!$A:$F,3,0),"")</f>
        <v/>
      </c>
      <c r="S960" s="297" t="str">
        <f>_xlfn.IFNA(VLOOKUP($E:$E,'6'!$A:$F,3,0),"")</f>
        <v/>
      </c>
      <c r="T960" s="313">
        <v>1</v>
      </c>
      <c r="U960" s="313">
        <v>1</v>
      </c>
      <c r="V960" s="313">
        <v>20</v>
      </c>
      <c r="W960" s="314">
        <v>1.0249999999999999</v>
      </c>
      <c r="X960" s="315">
        <v>1.2466667E-3</v>
      </c>
      <c r="Y960" s="749">
        <v>1390</v>
      </c>
      <c r="Z960" s="282"/>
      <c r="AA960" s="316" t="s">
        <v>10388</v>
      </c>
      <c r="AB960" s="282" t="s">
        <v>9163</v>
      </c>
      <c r="AC960" s="317" t="s">
        <v>2081</v>
      </c>
      <c r="AD960" s="318" t="s">
        <v>537</v>
      </c>
      <c r="AE960" s="319">
        <v>0</v>
      </c>
      <c r="AF960" s="319" t="s">
        <v>11282</v>
      </c>
      <c r="AG960" s="320">
        <v>18.399999999999999</v>
      </c>
      <c r="AH960" s="321">
        <f t="shared" ref="AH960:AH986" si="196">IF($A$3="РЕГИОНЫ",ROUND($AG960*(1-($L$6-$F$4))*(1-$F$3)*(1+$AG$2)*$AG$1,2),0)</f>
        <v>0</v>
      </c>
      <c r="AI960" s="287">
        <f>_xlfn.IFNA(VLOOKUP(AD:AD,грп!B:C,2,0),0)</f>
        <v>0</v>
      </c>
      <c r="AJ960" s="607">
        <v>0</v>
      </c>
      <c r="AK960" s="672" t="str">
        <f t="shared" si="193"/>
        <v xml:space="preserve"> </v>
      </c>
      <c r="AL960" s="174"/>
    </row>
    <row r="961" spans="1:38" s="4" customFormat="1" ht="12" customHeight="1" outlineLevel="1" x14ac:dyDescent="0.35">
      <c r="A961" s="307" t="s">
        <v>10402</v>
      </c>
      <c r="B961" s="308">
        <v>0</v>
      </c>
      <c r="C961" s="309" t="s">
        <v>21</v>
      </c>
      <c r="D961" s="310" t="s">
        <v>10758</v>
      </c>
      <c r="E961" s="322" t="s">
        <v>4622</v>
      </c>
      <c r="F961" s="293"/>
      <c r="G961" s="293"/>
      <c r="H961" s="294"/>
      <c r="I961" s="294" t="str">
        <f>IFERROR(_xlfn.IFNA(VLOOKUP($D:$D,history!$I:$Y,3,0),VLOOKUP(E:E,history!$H:$Y,4,0)),"--")</f>
        <v>--</v>
      </c>
      <c r="J961" s="282" t="s">
        <v>5946</v>
      </c>
      <c r="K961" s="282" t="str">
        <f t="shared" ref="K961:K992" si="197" xml:space="preserve">
IF(OR($E961="",$A$3&lt;&gt;"МОСКВА"),"",
IF(AND($AJ961&gt;=1,$AJ961&lt;20),"*",
IF(AND($AJ961&gt;=20,$AJ961&lt;100),"**",
IF(($AJ961&gt;=100),"***","--"))))</f>
        <v/>
      </c>
      <c r="L961" s="312">
        <f t="shared" si="194"/>
        <v>276.39999999999998</v>
      </c>
      <c r="M961" s="312">
        <f t="shared" si="195"/>
        <v>418.79</v>
      </c>
      <c r="N961" s="297" t="str">
        <f>_xlfn.IFNA(VLOOKUP($E:$E,'1'!$A:$E,3,0),"")</f>
        <v/>
      </c>
      <c r="O961" s="297" t="str">
        <f>_xlfn.IFNA(VLOOKUP($E:$E,'2'!$A:$E,3,0),"")</f>
        <v/>
      </c>
      <c r="P961" s="297" t="str">
        <f>_xlfn.IFNA(VLOOKUP($E:$E,'3'!$A:$D,3,0),"")</f>
        <v/>
      </c>
      <c r="Q961" s="297" t="str">
        <f>_xlfn.IFNA(VLOOKUP($E:$E,'4'!$A:$F,3,0),"")</f>
        <v/>
      </c>
      <c r="R961" s="297" t="str">
        <f>_xlfn.IFNA(VLOOKUP($E:$E,'5'!$A:$F,3,0),"")</f>
        <v/>
      </c>
      <c r="S961" s="297" t="str">
        <f>_xlfn.IFNA(VLOOKUP($E:$E,'6'!$A:$F,3,0),"")</f>
        <v/>
      </c>
      <c r="T961" s="313">
        <v>1</v>
      </c>
      <c r="U961" s="313">
        <v>1</v>
      </c>
      <c r="V961" s="313">
        <v>250</v>
      </c>
      <c r="W961" s="314">
        <v>4.5999999999999999E-2</v>
      </c>
      <c r="X961" s="315">
        <v>4.0000000000000003E-5</v>
      </c>
      <c r="Y961" s="749">
        <v>390</v>
      </c>
      <c r="Z961" s="282"/>
      <c r="AA961" s="316" t="s">
        <v>10391</v>
      </c>
      <c r="AB961" s="282" t="s">
        <v>10389</v>
      </c>
      <c r="AC961" s="317" t="s">
        <v>2081</v>
      </c>
      <c r="AD961" s="318" t="s">
        <v>537</v>
      </c>
      <c r="AE961" s="319">
        <v>0</v>
      </c>
      <c r="AF961" s="319" t="s">
        <v>11284</v>
      </c>
      <c r="AG961" s="320">
        <v>5.25</v>
      </c>
      <c r="AH961" s="321">
        <f t="shared" si="196"/>
        <v>0</v>
      </c>
      <c r="AI961" s="287">
        <f>_xlfn.IFNA(VLOOKUP(AD:AD,грп!B:C,2,0),0)</f>
        <v>0</v>
      </c>
      <c r="AJ961" s="607">
        <v>0</v>
      </c>
      <c r="AK961" s="672" t="str">
        <f t="shared" si="193"/>
        <v>new</v>
      </c>
      <c r="AL961" s="174"/>
    </row>
    <row r="962" spans="1:38" s="4" customFormat="1" ht="12" customHeight="1" outlineLevel="1" x14ac:dyDescent="0.35">
      <c r="A962" s="307" t="s">
        <v>10402</v>
      </c>
      <c r="B962" s="308">
        <v>0</v>
      </c>
      <c r="C962" s="309" t="s">
        <v>21</v>
      </c>
      <c r="D962" s="310" t="s">
        <v>10759</v>
      </c>
      <c r="E962" s="292" t="s">
        <v>4623</v>
      </c>
      <c r="F962" s="293"/>
      <c r="G962" s="293"/>
      <c r="H962" s="294"/>
      <c r="I962" s="294" t="str">
        <f>IFERROR(_xlfn.IFNA(VLOOKUP($D:$D,history!$I:$Y,3,0),VLOOKUP(E:E,history!$H:$Y,4,0)),"--")</f>
        <v>--</v>
      </c>
      <c r="J962" s="282" t="s">
        <v>5946</v>
      </c>
      <c r="K962" s="282" t="str">
        <f t="shared" si="197"/>
        <v/>
      </c>
      <c r="L962" s="312">
        <f t="shared" si="194"/>
        <v>276.39999999999998</v>
      </c>
      <c r="M962" s="312">
        <f t="shared" si="195"/>
        <v>418.79</v>
      </c>
      <c r="N962" s="297" t="str">
        <f>_xlfn.IFNA(VLOOKUP($E:$E,'1'!$A:$E,3,0),"")</f>
        <v/>
      </c>
      <c r="O962" s="297" t="str">
        <f>_xlfn.IFNA(VLOOKUP($E:$E,'2'!$A:$E,3,0),"")</f>
        <v/>
      </c>
      <c r="P962" s="297" t="str">
        <f>_xlfn.IFNA(VLOOKUP($E:$E,'3'!$A:$D,3,0),"")</f>
        <v/>
      </c>
      <c r="Q962" s="297" t="str">
        <f>_xlfn.IFNA(VLOOKUP($E:$E,'4'!$A:$F,3,0),"")</f>
        <v/>
      </c>
      <c r="R962" s="297" t="str">
        <f>_xlfn.IFNA(VLOOKUP($E:$E,'5'!$A:$F,3,0),"")</f>
        <v/>
      </c>
      <c r="S962" s="297" t="str">
        <f>_xlfn.IFNA(VLOOKUP($E:$E,'6'!$A:$F,3,0),"")</f>
        <v/>
      </c>
      <c r="T962" s="313">
        <v>1</v>
      </c>
      <c r="U962" s="313">
        <v>1</v>
      </c>
      <c r="V962" s="313">
        <v>250</v>
      </c>
      <c r="W962" s="314">
        <v>4.5999999999999999E-2</v>
      </c>
      <c r="X962" s="315">
        <v>4.0000000000000003E-5</v>
      </c>
      <c r="Y962" s="749">
        <v>390</v>
      </c>
      <c r="Z962" s="282"/>
      <c r="AA962" s="316" t="s">
        <v>10391</v>
      </c>
      <c r="AB962" s="282" t="s">
        <v>10389</v>
      </c>
      <c r="AC962" s="317" t="s">
        <v>2081</v>
      </c>
      <c r="AD962" s="318" t="s">
        <v>537</v>
      </c>
      <c r="AE962" s="319">
        <v>0</v>
      </c>
      <c r="AF962" s="319" t="s">
        <v>11284</v>
      </c>
      <c r="AG962" s="320">
        <v>5.25</v>
      </c>
      <c r="AH962" s="321">
        <f t="shared" si="196"/>
        <v>0</v>
      </c>
      <c r="AI962" s="287">
        <f>_xlfn.IFNA(VLOOKUP(AD:AD,грп!B:C,2,0),0)</f>
        <v>0</v>
      </c>
      <c r="AJ962" s="607">
        <v>0</v>
      </c>
      <c r="AK962" s="672" t="str">
        <f t="shared" si="193"/>
        <v>new</v>
      </c>
      <c r="AL962" s="174"/>
    </row>
    <row r="963" spans="1:38" s="4" customFormat="1" ht="12" customHeight="1" outlineLevel="1" x14ac:dyDescent="0.35">
      <c r="A963" s="307" t="s">
        <v>10402</v>
      </c>
      <c r="B963" s="308">
        <v>0</v>
      </c>
      <c r="C963" s="309" t="s">
        <v>21</v>
      </c>
      <c r="D963" s="310" t="s">
        <v>10760</v>
      </c>
      <c r="E963" s="292" t="s">
        <v>4625</v>
      </c>
      <c r="F963" s="293"/>
      <c r="G963" s="293"/>
      <c r="H963" s="294"/>
      <c r="I963" s="294" t="str">
        <f>IFERROR(_xlfn.IFNA(VLOOKUP($D:$D,history!$I:$Y,3,0),VLOOKUP(E:E,history!$H:$Y,4,0)),"--")</f>
        <v>--</v>
      </c>
      <c r="J963" s="282" t="s">
        <v>5946</v>
      </c>
      <c r="K963" s="282" t="str">
        <f t="shared" si="197"/>
        <v/>
      </c>
      <c r="L963" s="312">
        <f t="shared" si="194"/>
        <v>3575.87</v>
      </c>
      <c r="M963" s="312">
        <f t="shared" si="195"/>
        <v>5417.98</v>
      </c>
      <c r="N963" s="297" t="str">
        <f>_xlfn.IFNA(VLOOKUP($E:$E,'1'!$A:$E,3,0),"")</f>
        <v/>
      </c>
      <c r="O963" s="297" t="str">
        <f>_xlfn.IFNA(VLOOKUP($E:$E,'2'!$A:$E,3,0),"")</f>
        <v/>
      </c>
      <c r="P963" s="297" t="str">
        <f>_xlfn.IFNA(VLOOKUP($E:$E,'3'!$A:$D,3,0),"")</f>
        <v/>
      </c>
      <c r="Q963" s="297" t="str">
        <f>_xlfn.IFNA(VLOOKUP($E:$E,'4'!$A:$F,3,0),"")</f>
        <v/>
      </c>
      <c r="R963" s="297" t="str">
        <f>_xlfn.IFNA(VLOOKUP($E:$E,'5'!$A:$F,3,0),"")</f>
        <v/>
      </c>
      <c r="S963" s="297" t="str">
        <f>_xlfn.IFNA(VLOOKUP($E:$E,'6'!$A:$F,3,0),"")</f>
        <v/>
      </c>
      <c r="T963" s="313">
        <v>1</v>
      </c>
      <c r="U963" s="313">
        <v>1</v>
      </c>
      <c r="V963" s="313">
        <v>5</v>
      </c>
      <c r="W963" s="314">
        <v>1.762</v>
      </c>
      <c r="X963" s="315">
        <v>8.3999999999999995E-3</v>
      </c>
      <c r="Y963" s="749">
        <v>5150</v>
      </c>
      <c r="Z963" s="282"/>
      <c r="AA963" s="316" t="s">
        <v>10391</v>
      </c>
      <c r="AB963" s="282" t="s">
        <v>10389</v>
      </c>
      <c r="AC963" s="317" t="s">
        <v>2081</v>
      </c>
      <c r="AD963" s="318" t="s">
        <v>537</v>
      </c>
      <c r="AE963" s="319">
        <v>0</v>
      </c>
      <c r="AF963" s="319" t="s">
        <v>11284</v>
      </c>
      <c r="AG963" s="320">
        <v>67.92</v>
      </c>
      <c r="AH963" s="321">
        <f t="shared" si="196"/>
        <v>0</v>
      </c>
      <c r="AI963" s="287">
        <f>_xlfn.IFNA(VLOOKUP(AD:AD,грп!B:C,2,0),0)</f>
        <v>0</v>
      </c>
      <c r="AJ963" s="607">
        <v>0</v>
      </c>
      <c r="AK963" s="672" t="str">
        <f t="shared" si="193"/>
        <v>new</v>
      </c>
      <c r="AL963" s="174"/>
    </row>
    <row r="964" spans="1:38" s="4" customFormat="1" ht="12" customHeight="1" outlineLevel="1" x14ac:dyDescent="0.35">
      <c r="A964" s="307" t="s">
        <v>10402</v>
      </c>
      <c r="B964" s="308">
        <v>0</v>
      </c>
      <c r="C964" s="309" t="s">
        <v>21</v>
      </c>
      <c r="D964" s="310" t="s">
        <v>10761</v>
      </c>
      <c r="E964" s="292" t="s">
        <v>4626</v>
      </c>
      <c r="F964" s="293"/>
      <c r="G964" s="293"/>
      <c r="H964" s="294"/>
      <c r="I964" s="294" t="str">
        <f>IFERROR(_xlfn.IFNA(VLOOKUP($D:$D,history!$I:$Y,3,0),VLOOKUP(E:E,history!$H:$Y,4,0)),"--")</f>
        <v>--</v>
      </c>
      <c r="J964" s="282" t="s">
        <v>5946</v>
      </c>
      <c r="K964" s="282" t="str">
        <f t="shared" si="197"/>
        <v/>
      </c>
      <c r="L964" s="312">
        <f t="shared" si="194"/>
        <v>4597.76</v>
      </c>
      <c r="M964" s="312">
        <f t="shared" si="195"/>
        <v>6966.31</v>
      </c>
      <c r="N964" s="297" t="str">
        <f>_xlfn.IFNA(VLOOKUP($E:$E,'1'!$A:$E,3,0),"")</f>
        <v/>
      </c>
      <c r="O964" s="297" t="str">
        <f>_xlfn.IFNA(VLOOKUP($E:$E,'2'!$A:$E,3,0),"")</f>
        <v/>
      </c>
      <c r="P964" s="297" t="str">
        <f>_xlfn.IFNA(VLOOKUP($E:$E,'3'!$A:$D,3,0),"")</f>
        <v/>
      </c>
      <c r="Q964" s="297" t="str">
        <f>_xlfn.IFNA(VLOOKUP($E:$E,'4'!$A:$F,3,0),"")</f>
        <v/>
      </c>
      <c r="R964" s="297" t="str">
        <f>_xlfn.IFNA(VLOOKUP($E:$E,'5'!$A:$F,3,0),"")</f>
        <v/>
      </c>
      <c r="S964" s="297" t="str">
        <f>_xlfn.IFNA(VLOOKUP($E:$E,'6'!$A:$F,3,0),"")</f>
        <v/>
      </c>
      <c r="T964" s="313">
        <v>1</v>
      </c>
      <c r="U964" s="313">
        <v>1</v>
      </c>
      <c r="V964" s="313">
        <v>5</v>
      </c>
      <c r="W964" s="314">
        <v>2.355</v>
      </c>
      <c r="X964" s="315">
        <v>8.3999999999999995E-3</v>
      </c>
      <c r="Y964" s="749">
        <v>6620</v>
      </c>
      <c r="Z964" s="282"/>
      <c r="AA964" s="316" t="s">
        <v>10391</v>
      </c>
      <c r="AB964" s="282" t="s">
        <v>10389</v>
      </c>
      <c r="AC964" s="317" t="s">
        <v>2081</v>
      </c>
      <c r="AD964" s="318" t="s">
        <v>537</v>
      </c>
      <c r="AE964" s="319">
        <v>0</v>
      </c>
      <c r="AF964" s="319" t="s">
        <v>11284</v>
      </c>
      <c r="AG964" s="320">
        <v>87.33</v>
      </c>
      <c r="AH964" s="321">
        <f t="shared" si="196"/>
        <v>0</v>
      </c>
      <c r="AI964" s="287">
        <f>_xlfn.IFNA(VLOOKUP(AD:AD,грп!B:C,2,0),0)</f>
        <v>0</v>
      </c>
      <c r="AJ964" s="607">
        <v>0</v>
      </c>
      <c r="AK964" s="672" t="str">
        <f t="shared" si="193"/>
        <v>new</v>
      </c>
      <c r="AL964" s="174"/>
    </row>
    <row r="965" spans="1:38" s="4" customFormat="1" ht="12" customHeight="1" outlineLevel="1" x14ac:dyDescent="0.35">
      <c r="A965" s="307" t="s">
        <v>10402</v>
      </c>
      <c r="B965" s="308">
        <v>0</v>
      </c>
      <c r="C965" s="309" t="s">
        <v>21</v>
      </c>
      <c r="D965" s="310" t="s">
        <v>10762</v>
      </c>
      <c r="E965" s="292" t="s">
        <v>4627</v>
      </c>
      <c r="F965" s="293"/>
      <c r="G965" s="293"/>
      <c r="H965" s="294"/>
      <c r="I965" s="294" t="str">
        <f>IFERROR(_xlfn.IFNA(VLOOKUP($D:$D,history!$I:$Y,3,0),VLOOKUP(E:E,history!$H:$Y,4,0)),"--")</f>
        <v>--</v>
      </c>
      <c r="J965" s="282" t="s">
        <v>5946</v>
      </c>
      <c r="K965" s="282" t="str">
        <f t="shared" si="197"/>
        <v/>
      </c>
      <c r="L965" s="312">
        <f t="shared" si="194"/>
        <v>582.80999999999995</v>
      </c>
      <c r="M965" s="312">
        <f t="shared" si="195"/>
        <v>883.05</v>
      </c>
      <c r="N965" s="297" t="str">
        <f>_xlfn.IFNA(VLOOKUP($E:$E,'1'!$A:$E,3,0),"")</f>
        <v/>
      </c>
      <c r="O965" s="297" t="str">
        <f>_xlfn.IFNA(VLOOKUP($E:$E,'2'!$A:$E,3,0),"")</f>
        <v/>
      </c>
      <c r="P965" s="297" t="str">
        <f>_xlfn.IFNA(VLOOKUP($E:$E,'3'!$A:$D,3,0),"")</f>
        <v/>
      </c>
      <c r="Q965" s="297" t="str">
        <f>_xlfn.IFNA(VLOOKUP($E:$E,'4'!$A:$F,3,0),"")</f>
        <v/>
      </c>
      <c r="R965" s="297" t="str">
        <f>_xlfn.IFNA(VLOOKUP($E:$E,'5'!$A:$F,3,0),"")</f>
        <v/>
      </c>
      <c r="S965" s="297" t="str">
        <f>_xlfn.IFNA(VLOOKUP($E:$E,'6'!$A:$F,3,0),"")</f>
        <v/>
      </c>
      <c r="T965" s="313">
        <v>1</v>
      </c>
      <c r="U965" s="313">
        <v>1</v>
      </c>
      <c r="V965" s="313">
        <v>500</v>
      </c>
      <c r="W965" s="314">
        <v>0.15</v>
      </c>
      <c r="X965" s="315">
        <v>2.333333E-4</v>
      </c>
      <c r="Y965" s="749">
        <v>840</v>
      </c>
      <c r="Z965" s="282"/>
      <c r="AA965" s="316" t="s">
        <v>10391</v>
      </c>
      <c r="AB965" s="282" t="s">
        <v>10389</v>
      </c>
      <c r="AC965" s="317" t="s">
        <v>2081</v>
      </c>
      <c r="AD965" s="318" t="s">
        <v>537</v>
      </c>
      <c r="AE965" s="319">
        <v>0</v>
      </c>
      <c r="AF965" s="319" t="s">
        <v>11284</v>
      </c>
      <c r="AG965" s="320">
        <v>11.07</v>
      </c>
      <c r="AH965" s="321">
        <f t="shared" si="196"/>
        <v>0</v>
      </c>
      <c r="AI965" s="287">
        <f>_xlfn.IFNA(VLOOKUP(AD:AD,грп!B:C,2,0),0)</f>
        <v>0</v>
      </c>
      <c r="AJ965" s="607">
        <v>0</v>
      </c>
      <c r="AK965" s="672" t="str">
        <f t="shared" si="193"/>
        <v>new</v>
      </c>
      <c r="AL965" s="174"/>
    </row>
    <row r="966" spans="1:38" s="4" customFormat="1" ht="12" customHeight="1" outlineLevel="1" x14ac:dyDescent="0.35">
      <c r="A966" s="307" t="s">
        <v>10402</v>
      </c>
      <c r="B966" s="308">
        <v>0</v>
      </c>
      <c r="C966" s="309" t="s">
        <v>21</v>
      </c>
      <c r="D966" s="310" t="s">
        <v>10763</v>
      </c>
      <c r="E966" s="292" t="s">
        <v>4628</v>
      </c>
      <c r="F966" s="293"/>
      <c r="G966" s="293"/>
      <c r="H966" s="294"/>
      <c r="I966" s="294" t="str">
        <f>IFERROR(_xlfn.IFNA(VLOOKUP($D:$D,history!$I:$Y,3,0),VLOOKUP(E:E,history!$H:$Y,4,0)),"--")</f>
        <v>--</v>
      </c>
      <c r="J966" s="282" t="s">
        <v>5946</v>
      </c>
      <c r="K966" s="282" t="str">
        <f t="shared" si="197"/>
        <v/>
      </c>
      <c r="L966" s="312">
        <f t="shared" si="194"/>
        <v>582.80999999999995</v>
      </c>
      <c r="M966" s="312">
        <f t="shared" si="195"/>
        <v>883.05</v>
      </c>
      <c r="N966" s="297" t="str">
        <f>_xlfn.IFNA(VLOOKUP($E:$E,'1'!$A:$E,3,0),"")</f>
        <v/>
      </c>
      <c r="O966" s="297" t="str">
        <f>_xlfn.IFNA(VLOOKUP($E:$E,'2'!$A:$E,3,0),"")</f>
        <v/>
      </c>
      <c r="P966" s="297" t="str">
        <f>_xlfn.IFNA(VLOOKUP($E:$E,'3'!$A:$D,3,0),"")</f>
        <v/>
      </c>
      <c r="Q966" s="297" t="str">
        <f>_xlfn.IFNA(VLOOKUP($E:$E,'4'!$A:$F,3,0),"")</f>
        <v/>
      </c>
      <c r="R966" s="297" t="str">
        <f>_xlfn.IFNA(VLOOKUP($E:$E,'5'!$A:$F,3,0),"")</f>
        <v/>
      </c>
      <c r="S966" s="297" t="str">
        <f>_xlfn.IFNA(VLOOKUP($E:$E,'6'!$A:$F,3,0),"")</f>
        <v/>
      </c>
      <c r="T966" s="313">
        <v>1</v>
      </c>
      <c r="U966" s="313">
        <v>1</v>
      </c>
      <c r="V966" s="313">
        <v>500</v>
      </c>
      <c r="W966" s="314">
        <v>0.14899999999999999</v>
      </c>
      <c r="X966" s="315">
        <v>2.333333E-4</v>
      </c>
      <c r="Y966" s="749">
        <v>840</v>
      </c>
      <c r="Z966" s="282"/>
      <c r="AA966" s="316" t="s">
        <v>10391</v>
      </c>
      <c r="AB966" s="282" t="s">
        <v>10389</v>
      </c>
      <c r="AC966" s="317" t="s">
        <v>2081</v>
      </c>
      <c r="AD966" s="318" t="s">
        <v>537</v>
      </c>
      <c r="AE966" s="319">
        <v>0</v>
      </c>
      <c r="AF966" s="319" t="s">
        <v>11284</v>
      </c>
      <c r="AG966" s="320">
        <v>11.07</v>
      </c>
      <c r="AH966" s="321">
        <f t="shared" si="196"/>
        <v>0</v>
      </c>
      <c r="AI966" s="287">
        <f>_xlfn.IFNA(VLOOKUP(AD:AD,грп!B:C,2,0),0)</f>
        <v>0</v>
      </c>
      <c r="AJ966" s="607">
        <v>0</v>
      </c>
      <c r="AK966" s="672" t="str">
        <f t="shared" si="193"/>
        <v>new</v>
      </c>
      <c r="AL966" s="174"/>
    </row>
    <row r="967" spans="1:38" s="4" customFormat="1" ht="12" customHeight="1" outlineLevel="1" x14ac:dyDescent="0.35">
      <c r="A967" s="307" t="s">
        <v>10402</v>
      </c>
      <c r="B967" s="308">
        <v>0</v>
      </c>
      <c r="C967" s="309" t="s">
        <v>21</v>
      </c>
      <c r="D967" s="310" t="s">
        <v>10764</v>
      </c>
      <c r="E967" s="292" t="s">
        <v>4629</v>
      </c>
      <c r="F967" s="293"/>
      <c r="G967" s="293"/>
      <c r="H967" s="294"/>
      <c r="I967" s="294" t="str">
        <f>IFERROR(_xlfn.IFNA(VLOOKUP($D:$D,history!$I:$Y,3,0),VLOOKUP(E:E,history!$H:$Y,4,0)),"--")</f>
        <v>--</v>
      </c>
      <c r="J967" s="282" t="s">
        <v>5946</v>
      </c>
      <c r="K967" s="282" t="str">
        <f t="shared" si="197"/>
        <v/>
      </c>
      <c r="L967" s="312">
        <f t="shared" si="194"/>
        <v>582.80999999999995</v>
      </c>
      <c r="M967" s="312">
        <f t="shared" si="195"/>
        <v>883.05</v>
      </c>
      <c r="N967" s="297" t="str">
        <f>_xlfn.IFNA(VLOOKUP($E:$E,'1'!$A:$E,3,0),"")</f>
        <v/>
      </c>
      <c r="O967" s="297" t="str">
        <f>_xlfn.IFNA(VLOOKUP($E:$E,'2'!$A:$E,3,0),"")</f>
        <v/>
      </c>
      <c r="P967" s="297" t="str">
        <f>_xlfn.IFNA(VLOOKUP($E:$E,'3'!$A:$D,3,0),"")</f>
        <v/>
      </c>
      <c r="Q967" s="297" t="str">
        <f>_xlfn.IFNA(VLOOKUP($E:$E,'4'!$A:$F,3,0),"")</f>
        <v/>
      </c>
      <c r="R967" s="297" t="str">
        <f>_xlfn.IFNA(VLOOKUP($E:$E,'5'!$A:$F,3,0),"")</f>
        <v/>
      </c>
      <c r="S967" s="297" t="str">
        <f>_xlfn.IFNA(VLOOKUP($E:$E,'6'!$A:$F,3,0),"")</f>
        <v/>
      </c>
      <c r="T967" s="313">
        <v>1</v>
      </c>
      <c r="U967" s="313">
        <v>1</v>
      </c>
      <c r="V967" s="313">
        <v>500</v>
      </c>
      <c r="W967" s="314">
        <v>0.156</v>
      </c>
      <c r="X967" s="315">
        <v>2.333333E-4</v>
      </c>
      <c r="Y967" s="749">
        <v>840</v>
      </c>
      <c r="Z967" s="282"/>
      <c r="AA967" s="316" t="s">
        <v>10391</v>
      </c>
      <c r="AB967" s="282" t="s">
        <v>10389</v>
      </c>
      <c r="AC967" s="317" t="s">
        <v>2081</v>
      </c>
      <c r="AD967" s="318" t="s">
        <v>537</v>
      </c>
      <c r="AE967" s="319">
        <v>0</v>
      </c>
      <c r="AF967" s="319" t="s">
        <v>11284</v>
      </c>
      <c r="AG967" s="320">
        <v>11.07</v>
      </c>
      <c r="AH967" s="321">
        <f t="shared" si="196"/>
        <v>0</v>
      </c>
      <c r="AI967" s="287">
        <f>_xlfn.IFNA(VLOOKUP(AD:AD,грп!B:C,2,0),0)</f>
        <v>0</v>
      </c>
      <c r="AJ967" s="607">
        <v>0</v>
      </c>
      <c r="AK967" s="672" t="str">
        <f t="shared" si="193"/>
        <v>new</v>
      </c>
      <c r="AL967" s="174"/>
    </row>
    <row r="968" spans="1:38" s="4" customFormat="1" ht="12" customHeight="1" outlineLevel="1" x14ac:dyDescent="0.35">
      <c r="A968" s="307" t="s">
        <v>10402</v>
      </c>
      <c r="B968" s="308">
        <v>0</v>
      </c>
      <c r="C968" s="309"/>
      <c r="D968" s="310" t="s">
        <v>10765</v>
      </c>
      <c r="E968" s="292" t="s">
        <v>4630</v>
      </c>
      <c r="F968" s="293"/>
      <c r="G968" s="293"/>
      <c r="H968" s="294"/>
      <c r="I968" s="294" t="str">
        <f>IFERROR(_xlfn.IFNA(VLOOKUP($D:$D,history!$I:$Y,3,0),VLOOKUP(E:E,history!$H:$Y,4,0)),"--")</f>
        <v>--</v>
      </c>
      <c r="J968" s="282" t="s">
        <v>5946</v>
      </c>
      <c r="K968" s="282" t="str">
        <f t="shared" si="197"/>
        <v/>
      </c>
      <c r="L968" s="312">
        <f t="shared" si="194"/>
        <v>214.8</v>
      </c>
      <c r="M968" s="312">
        <f t="shared" si="195"/>
        <v>325.45999999999998</v>
      </c>
      <c r="N968" s="297" t="str">
        <f>_xlfn.IFNA(VLOOKUP($E:$E,'1'!$A:$E,3,0),"")</f>
        <v/>
      </c>
      <c r="O968" s="297" t="str">
        <f>_xlfn.IFNA(VLOOKUP($E:$E,'2'!$A:$E,3,0),"")</f>
        <v/>
      </c>
      <c r="P968" s="297" t="str">
        <f>_xlfn.IFNA(VLOOKUP($E:$E,'3'!$A:$D,3,0),"")</f>
        <v/>
      </c>
      <c r="Q968" s="297" t="str">
        <f>_xlfn.IFNA(VLOOKUP($E:$E,'4'!$A:$F,3,0),"")</f>
        <v/>
      </c>
      <c r="R968" s="297" t="str">
        <f>_xlfn.IFNA(VLOOKUP($E:$E,'5'!$A:$F,3,0),"")</f>
        <v/>
      </c>
      <c r="S968" s="297" t="str">
        <f>_xlfn.IFNA(VLOOKUP($E:$E,'6'!$A:$F,3,0),"")</f>
        <v/>
      </c>
      <c r="T968" s="313">
        <v>1</v>
      </c>
      <c r="U968" s="313">
        <v>1</v>
      </c>
      <c r="V968" s="313">
        <v>100</v>
      </c>
      <c r="W968" s="314">
        <v>0.16500000000000001</v>
      </c>
      <c r="X968" s="315">
        <v>5.6923080000000005E-4</v>
      </c>
      <c r="Y968" s="749">
        <v>310</v>
      </c>
      <c r="Z968" s="282"/>
      <c r="AA968" s="316" t="s">
        <v>10390</v>
      </c>
      <c r="AB968" s="282" t="s">
        <v>9163</v>
      </c>
      <c r="AC968" s="317" t="s">
        <v>2081</v>
      </c>
      <c r="AD968" s="318" t="s">
        <v>537</v>
      </c>
      <c r="AE968" s="319">
        <v>0</v>
      </c>
      <c r="AF968" s="319" t="s">
        <v>11282</v>
      </c>
      <c r="AG968" s="320">
        <v>4.08</v>
      </c>
      <c r="AH968" s="321">
        <f t="shared" si="196"/>
        <v>0</v>
      </c>
      <c r="AI968" s="287">
        <f>_xlfn.IFNA(VLOOKUP(AD:AD,грп!B:C,2,0),0)</f>
        <v>0</v>
      </c>
      <c r="AJ968" s="607">
        <v>0</v>
      </c>
      <c r="AK968" s="672">
        <f t="shared" si="193"/>
        <v>0</v>
      </c>
      <c r="AL968" s="174"/>
    </row>
    <row r="969" spans="1:38" s="4" customFormat="1" ht="12" customHeight="1" outlineLevel="1" x14ac:dyDescent="0.35">
      <c r="A969" s="307" t="s">
        <v>10402</v>
      </c>
      <c r="B969" s="308">
        <v>0</v>
      </c>
      <c r="C969" s="309"/>
      <c r="D969" s="310" t="s">
        <v>10766</v>
      </c>
      <c r="E969" s="292" t="s">
        <v>4631</v>
      </c>
      <c r="F969" s="293"/>
      <c r="G969" s="293"/>
      <c r="H969" s="294">
        <v>39</v>
      </c>
      <c r="I969" s="294" t="str">
        <f>IFERROR(_xlfn.IFNA(VLOOKUP($D:$D,history!$I:$Y,3,0),VLOOKUP(E:E,history!$H:$Y,4,0)),"--")</f>
        <v>--</v>
      </c>
      <c r="J969" s="282" t="s">
        <v>9870</v>
      </c>
      <c r="K969" s="282" t="str">
        <f t="shared" si="197"/>
        <v/>
      </c>
      <c r="L969" s="312">
        <f t="shared" si="194"/>
        <v>304.31</v>
      </c>
      <c r="M969" s="312">
        <f t="shared" si="195"/>
        <v>461.07</v>
      </c>
      <c r="N969" s="297" t="str">
        <f>_xlfn.IFNA(VLOOKUP($E:$E,'1'!$A:$E,3,0),"")</f>
        <v/>
      </c>
      <c r="O969" s="297" t="str">
        <f>_xlfn.IFNA(VLOOKUP($E:$E,'2'!$A:$E,3,0),"")</f>
        <v/>
      </c>
      <c r="P969" s="297" t="str">
        <f>_xlfn.IFNA(VLOOKUP($E:$E,'3'!$A:$D,3,0),"")</f>
        <v/>
      </c>
      <c r="Q969" s="297" t="str">
        <f>_xlfn.IFNA(VLOOKUP($E:$E,'4'!$A:$F,3,0),"")</f>
        <v/>
      </c>
      <c r="R969" s="297" t="str">
        <f>_xlfn.IFNA(VLOOKUP($E:$E,'5'!$A:$F,3,0),"")</f>
        <v/>
      </c>
      <c r="S969" s="297" t="str">
        <f>_xlfn.IFNA(VLOOKUP($E:$E,'6'!$A:$F,3,0),"")</f>
        <v/>
      </c>
      <c r="T969" s="313">
        <v>1</v>
      </c>
      <c r="U969" s="313">
        <v>1</v>
      </c>
      <c r="V969" s="313">
        <v>100</v>
      </c>
      <c r="W969" s="314">
        <v>0.45200000000000001</v>
      </c>
      <c r="X969" s="315">
        <v>1.0066667E-3</v>
      </c>
      <c r="Y969" s="749">
        <v>440</v>
      </c>
      <c r="Z969" s="282"/>
      <c r="AA969" s="316" t="s">
        <v>10390</v>
      </c>
      <c r="AB969" s="282" t="s">
        <v>9163</v>
      </c>
      <c r="AC969" s="317" t="s">
        <v>2081</v>
      </c>
      <c r="AD969" s="318" t="s">
        <v>537</v>
      </c>
      <c r="AE969" s="319">
        <v>0</v>
      </c>
      <c r="AF969" s="319" t="s">
        <v>11282</v>
      </c>
      <c r="AG969" s="320">
        <v>5.78</v>
      </c>
      <c r="AH969" s="321">
        <f t="shared" si="196"/>
        <v>0</v>
      </c>
      <c r="AI969" s="287">
        <f>_xlfn.IFNA(VLOOKUP(AD:AD,грп!B:C,2,0),0)</f>
        <v>0</v>
      </c>
      <c r="AJ969" s="607">
        <v>47</v>
      </c>
      <c r="AK969" s="672">
        <f t="shared" si="193"/>
        <v>0</v>
      </c>
      <c r="AL969" s="174"/>
    </row>
    <row r="970" spans="1:38" s="4" customFormat="1" ht="12" customHeight="1" outlineLevel="1" x14ac:dyDescent="0.35">
      <c r="A970" s="307" t="s">
        <v>10402</v>
      </c>
      <c r="B970" s="308">
        <v>0</v>
      </c>
      <c r="C970" s="309"/>
      <c r="D970" s="310" t="s">
        <v>5524</v>
      </c>
      <c r="E970" s="292" t="s">
        <v>4632</v>
      </c>
      <c r="F970" s="293"/>
      <c r="G970" s="293"/>
      <c r="H970" s="294">
        <v>27</v>
      </c>
      <c r="I970" s="294" t="str">
        <f>IFERROR(_xlfn.IFNA(VLOOKUP($D:$D,history!$I:$Y,3,0),VLOOKUP(E:E,history!$H:$Y,4,0)),"--")</f>
        <v>V</v>
      </c>
      <c r="J970" s="282" t="s">
        <v>9870</v>
      </c>
      <c r="K970" s="282" t="str">
        <f t="shared" si="197"/>
        <v/>
      </c>
      <c r="L970" s="312">
        <f t="shared" si="194"/>
        <v>137.41</v>
      </c>
      <c r="M970" s="312">
        <f t="shared" si="195"/>
        <v>208.2</v>
      </c>
      <c r="N970" s="297" t="str">
        <f>_xlfn.IFNA(VLOOKUP($E:$E,'1'!$A:$E,3,0),"")</f>
        <v/>
      </c>
      <c r="O970" s="297" t="str">
        <f>_xlfn.IFNA(VLOOKUP($E:$E,'2'!$A:$E,3,0),"")</f>
        <v/>
      </c>
      <c r="P970" s="297" t="str">
        <f>_xlfn.IFNA(VLOOKUP($E:$E,'3'!$A:$D,3,0),"")</f>
        <v/>
      </c>
      <c r="Q970" s="297" t="str">
        <f>_xlfn.IFNA(VLOOKUP($E:$E,'4'!$A:$F,3,0),"")</f>
        <v/>
      </c>
      <c r="R970" s="297" t="str">
        <f>_xlfn.IFNA(VLOOKUP($E:$E,'5'!$A:$F,3,0),"")</f>
        <v/>
      </c>
      <c r="S970" s="297" t="str">
        <f>_xlfn.IFNA(VLOOKUP($E:$E,'6'!$A:$F,3,0),"")</f>
        <v/>
      </c>
      <c r="T970" s="313">
        <v>1</v>
      </c>
      <c r="U970" s="313">
        <v>1</v>
      </c>
      <c r="V970" s="313">
        <v>100</v>
      </c>
      <c r="W970" s="314">
        <v>0.16200000000000001</v>
      </c>
      <c r="X970" s="315">
        <v>4.7428569999999998E-4</v>
      </c>
      <c r="Y970" s="749">
        <v>190</v>
      </c>
      <c r="Z970" s="282"/>
      <c r="AA970" s="316" t="s">
        <v>393</v>
      </c>
      <c r="AB970" s="282" t="s">
        <v>9163</v>
      </c>
      <c r="AC970" s="317" t="s">
        <v>2081</v>
      </c>
      <c r="AD970" s="318" t="s">
        <v>537</v>
      </c>
      <c r="AE970" s="319">
        <v>0</v>
      </c>
      <c r="AF970" s="319" t="s">
        <v>11282</v>
      </c>
      <c r="AG970" s="320">
        <v>2.61</v>
      </c>
      <c r="AH970" s="321">
        <f t="shared" si="196"/>
        <v>0</v>
      </c>
      <c r="AI970" s="287">
        <f>_xlfn.IFNA(VLOOKUP(AD:AD,грп!B:C,2,0),0)</f>
        <v>0</v>
      </c>
      <c r="AJ970" s="607">
        <v>22</v>
      </c>
      <c r="AK970" s="672">
        <f t="shared" si="193"/>
        <v>0</v>
      </c>
      <c r="AL970" s="174"/>
    </row>
    <row r="971" spans="1:38" s="4" customFormat="1" ht="12" customHeight="1" outlineLevel="1" x14ac:dyDescent="0.35">
      <c r="A971" s="307" t="s">
        <v>10402</v>
      </c>
      <c r="B971" s="308">
        <v>0</v>
      </c>
      <c r="C971" s="309"/>
      <c r="D971" s="310" t="s">
        <v>5525</v>
      </c>
      <c r="E971" s="292" t="s">
        <v>4633</v>
      </c>
      <c r="F971" s="293"/>
      <c r="G971" s="293"/>
      <c r="H971" s="294">
        <v>39</v>
      </c>
      <c r="I971" s="294" t="str">
        <f>IFERROR(_xlfn.IFNA(VLOOKUP($D:$D,history!$I:$Y,3,0),VLOOKUP(E:E,history!$H:$Y,4,0)),"--")</f>
        <v>V</v>
      </c>
      <c r="J971" s="282" t="s">
        <v>9870</v>
      </c>
      <c r="K971" s="282" t="str">
        <f t="shared" si="197"/>
        <v/>
      </c>
      <c r="L971" s="312">
        <f t="shared" si="194"/>
        <v>227.44</v>
      </c>
      <c r="M971" s="312">
        <f t="shared" si="195"/>
        <v>344.61</v>
      </c>
      <c r="N971" s="297" t="str">
        <f>_xlfn.IFNA(VLOOKUP($E:$E,'1'!$A:$E,3,0),"")</f>
        <v/>
      </c>
      <c r="O971" s="297" t="str">
        <f>_xlfn.IFNA(VLOOKUP($E:$E,'2'!$A:$E,3,0),"")</f>
        <v/>
      </c>
      <c r="P971" s="297" t="str">
        <f>_xlfn.IFNA(VLOOKUP($E:$E,'3'!$A:$D,3,0),"")</f>
        <v/>
      </c>
      <c r="Q971" s="297" t="str">
        <f>_xlfn.IFNA(VLOOKUP($E:$E,'4'!$A:$F,3,0),"")</f>
        <v/>
      </c>
      <c r="R971" s="297" t="str">
        <f>_xlfn.IFNA(VLOOKUP($E:$E,'5'!$A:$F,3,0),"")</f>
        <v/>
      </c>
      <c r="S971" s="297" t="str">
        <f>_xlfn.IFNA(VLOOKUP($E:$E,'6'!$A:$F,3,0),"")</f>
        <v/>
      </c>
      <c r="T971" s="313">
        <v>1</v>
      </c>
      <c r="U971" s="313">
        <v>1</v>
      </c>
      <c r="V971" s="313">
        <v>100</v>
      </c>
      <c r="W971" s="314">
        <v>0.33400000000000002</v>
      </c>
      <c r="X971" s="315">
        <v>1.08E-3</v>
      </c>
      <c r="Y971" s="749">
        <v>330</v>
      </c>
      <c r="Z971" s="282"/>
      <c r="AA971" s="316" t="s">
        <v>393</v>
      </c>
      <c r="AB971" s="282" t="s">
        <v>9163</v>
      </c>
      <c r="AC971" s="317" t="s">
        <v>2081</v>
      </c>
      <c r="AD971" s="318" t="s">
        <v>537</v>
      </c>
      <c r="AE971" s="319">
        <v>0</v>
      </c>
      <c r="AF971" s="319" t="s">
        <v>11282</v>
      </c>
      <c r="AG971" s="320">
        <v>4.32</v>
      </c>
      <c r="AH971" s="321">
        <f t="shared" si="196"/>
        <v>0</v>
      </c>
      <c r="AI971" s="287">
        <f>_xlfn.IFNA(VLOOKUP(AD:AD,грп!B:C,2,0),0)</f>
        <v>0</v>
      </c>
      <c r="AJ971" s="607">
        <v>45</v>
      </c>
      <c r="AK971" s="672">
        <f t="shared" si="193"/>
        <v>0</v>
      </c>
      <c r="AL971" s="174"/>
    </row>
    <row r="972" spans="1:38" s="4" customFormat="1" ht="12" customHeight="1" outlineLevel="1" x14ac:dyDescent="0.35">
      <c r="A972" s="307" t="s">
        <v>10402</v>
      </c>
      <c r="B972" s="308">
        <v>0</v>
      </c>
      <c r="C972" s="309"/>
      <c r="D972" s="310" t="s">
        <v>10767</v>
      </c>
      <c r="E972" s="292" t="s">
        <v>4634</v>
      </c>
      <c r="F972" s="293"/>
      <c r="G972" s="293"/>
      <c r="H972" s="294">
        <v>67</v>
      </c>
      <c r="I972" s="294" t="str">
        <f>IFERROR(_xlfn.IFNA(VLOOKUP($D:$D,history!$I:$Y,3,0),VLOOKUP(E:E,history!$H:$Y,4,0)),"--")</f>
        <v>--</v>
      </c>
      <c r="J972" s="282" t="s">
        <v>9870</v>
      </c>
      <c r="K972" s="282" t="str">
        <f t="shared" si="197"/>
        <v/>
      </c>
      <c r="L972" s="312">
        <f t="shared" si="194"/>
        <v>149.52000000000001</v>
      </c>
      <c r="M972" s="312">
        <f t="shared" si="195"/>
        <v>226.55</v>
      </c>
      <c r="N972" s="297" t="str">
        <f>_xlfn.IFNA(VLOOKUP($E:$E,'1'!$A:$E,3,0),"")</f>
        <v/>
      </c>
      <c r="O972" s="297" t="str">
        <f>_xlfn.IFNA(VLOOKUP($E:$E,'2'!$A:$E,3,0),"")</f>
        <v/>
      </c>
      <c r="P972" s="297" t="str">
        <f>_xlfn.IFNA(VLOOKUP($E:$E,'3'!$A:$D,3,0),"")</f>
        <v/>
      </c>
      <c r="Q972" s="297" t="str">
        <f>_xlfn.IFNA(VLOOKUP($E:$E,'4'!$A:$F,3,0),"")</f>
        <v/>
      </c>
      <c r="R972" s="297" t="str">
        <f>_xlfn.IFNA(VLOOKUP($E:$E,'5'!$A:$F,3,0),"")</f>
        <v/>
      </c>
      <c r="S972" s="297" t="str">
        <f>_xlfn.IFNA(VLOOKUP($E:$E,'6'!$A:$F,3,0),"")</f>
        <v/>
      </c>
      <c r="T972" s="313">
        <v>1</v>
      </c>
      <c r="U972" s="313">
        <v>1</v>
      </c>
      <c r="V972" s="313">
        <v>100</v>
      </c>
      <c r="W972" s="314">
        <v>0.16600000000000001</v>
      </c>
      <c r="X972" s="315">
        <v>5.1500000000000005E-4</v>
      </c>
      <c r="Y972" s="749">
        <v>220</v>
      </c>
      <c r="Z972" s="282"/>
      <c r="AA972" s="316" t="s">
        <v>393</v>
      </c>
      <c r="AB972" s="282" t="s">
        <v>9163</v>
      </c>
      <c r="AC972" s="317" t="s">
        <v>2081</v>
      </c>
      <c r="AD972" s="318" t="s">
        <v>537</v>
      </c>
      <c r="AE972" s="319">
        <v>0</v>
      </c>
      <c r="AF972" s="319" t="s">
        <v>11282</v>
      </c>
      <c r="AG972" s="320">
        <v>2.84</v>
      </c>
      <c r="AH972" s="321">
        <f t="shared" si="196"/>
        <v>0</v>
      </c>
      <c r="AI972" s="287">
        <f>_xlfn.IFNA(VLOOKUP(AD:AD,грп!B:C,2,0),0)</f>
        <v>0</v>
      </c>
      <c r="AJ972" s="607">
        <v>47</v>
      </c>
      <c r="AK972" s="672">
        <f t="shared" si="193"/>
        <v>0</v>
      </c>
      <c r="AL972" s="174"/>
    </row>
    <row r="973" spans="1:38" s="4" customFormat="1" ht="12" customHeight="1" outlineLevel="1" x14ac:dyDescent="0.35">
      <c r="A973" s="307" t="s">
        <v>10402</v>
      </c>
      <c r="B973" s="308">
        <v>0</v>
      </c>
      <c r="C973" s="309"/>
      <c r="D973" s="310" t="s">
        <v>5526</v>
      </c>
      <c r="E973" s="292" t="s">
        <v>4635</v>
      </c>
      <c r="F973" s="293"/>
      <c r="G973" s="293"/>
      <c r="H973" s="294">
        <v>34</v>
      </c>
      <c r="I973" s="294" t="str">
        <f>IFERROR(_xlfn.IFNA(VLOOKUP($D:$D,history!$I:$Y,3,0),VLOOKUP(E:E,history!$H:$Y,4,0)),"--")</f>
        <v>V</v>
      </c>
      <c r="J973" s="282" t="s">
        <v>9870</v>
      </c>
      <c r="K973" s="282" t="str">
        <f t="shared" si="197"/>
        <v/>
      </c>
      <c r="L973" s="312">
        <f t="shared" si="194"/>
        <v>169.53</v>
      </c>
      <c r="M973" s="312">
        <f t="shared" si="195"/>
        <v>256.86</v>
      </c>
      <c r="N973" s="297" t="str">
        <f>_xlfn.IFNA(VLOOKUP($E:$E,'1'!$A:$E,3,0),"")</f>
        <v/>
      </c>
      <c r="O973" s="297" t="str">
        <f>_xlfn.IFNA(VLOOKUP($E:$E,'2'!$A:$E,3,0),"")</f>
        <v/>
      </c>
      <c r="P973" s="297" t="str">
        <f>_xlfn.IFNA(VLOOKUP($E:$E,'3'!$A:$D,3,0),"")</f>
        <v/>
      </c>
      <c r="Q973" s="297" t="str">
        <f>_xlfn.IFNA(VLOOKUP($E:$E,'4'!$A:$F,3,0),"")</f>
        <v/>
      </c>
      <c r="R973" s="297" t="str">
        <f>_xlfn.IFNA(VLOOKUP($E:$E,'5'!$A:$F,3,0),"")</f>
        <v/>
      </c>
      <c r="S973" s="297" t="str">
        <f>_xlfn.IFNA(VLOOKUP($E:$E,'6'!$A:$F,3,0),"")</f>
        <v/>
      </c>
      <c r="T973" s="313">
        <v>1</v>
      </c>
      <c r="U973" s="313">
        <v>1</v>
      </c>
      <c r="V973" s="313">
        <v>50</v>
      </c>
      <c r="W973" s="314">
        <v>0.191</v>
      </c>
      <c r="X973" s="315">
        <v>5.6499999999999996E-4</v>
      </c>
      <c r="Y973" s="749">
        <v>240</v>
      </c>
      <c r="Z973" s="282"/>
      <c r="AA973" s="316" t="s">
        <v>10390</v>
      </c>
      <c r="AB973" s="282" t="s">
        <v>9163</v>
      </c>
      <c r="AC973" s="317" t="s">
        <v>2081</v>
      </c>
      <c r="AD973" s="318" t="s">
        <v>537</v>
      </c>
      <c r="AE973" s="319">
        <v>0</v>
      </c>
      <c r="AF973" s="319" t="s">
        <v>11282</v>
      </c>
      <c r="AG973" s="320">
        <v>3.22</v>
      </c>
      <c r="AH973" s="321">
        <f t="shared" si="196"/>
        <v>0</v>
      </c>
      <c r="AI973" s="287">
        <f>_xlfn.IFNA(VLOOKUP(AD:AD,грп!B:C,2,0),0)</f>
        <v>0</v>
      </c>
      <c r="AJ973" s="607">
        <v>17</v>
      </c>
      <c r="AK973" s="672">
        <f t="shared" si="193"/>
        <v>0</v>
      </c>
      <c r="AL973" s="174"/>
    </row>
    <row r="974" spans="1:38" s="4" customFormat="1" ht="12" customHeight="1" outlineLevel="1" x14ac:dyDescent="0.35">
      <c r="A974" s="307" t="s">
        <v>10402</v>
      </c>
      <c r="B974" s="308">
        <v>0</v>
      </c>
      <c r="C974" s="309" t="s">
        <v>21</v>
      </c>
      <c r="D974" s="310" t="s">
        <v>10768</v>
      </c>
      <c r="E974" s="292" t="s">
        <v>4636</v>
      </c>
      <c r="F974" s="293"/>
      <c r="G974" s="293"/>
      <c r="H974" s="294"/>
      <c r="I974" s="294" t="str">
        <f>IFERROR(_xlfn.IFNA(VLOOKUP($D:$D,history!$I:$Y,3,0),VLOOKUP(E:E,history!$H:$Y,4,0)),"--")</f>
        <v>--</v>
      </c>
      <c r="J974" s="282" t="s">
        <v>5946</v>
      </c>
      <c r="K974" s="282" t="str">
        <f t="shared" si="197"/>
        <v/>
      </c>
      <c r="L974" s="312">
        <f t="shared" si="194"/>
        <v>178.48</v>
      </c>
      <c r="M974" s="312">
        <f t="shared" si="195"/>
        <v>270.42</v>
      </c>
      <c r="N974" s="297" t="str">
        <f>_xlfn.IFNA(VLOOKUP($E:$E,'1'!$A:$E,3,0),"")</f>
        <v/>
      </c>
      <c r="O974" s="297" t="str">
        <f>_xlfn.IFNA(VLOOKUP($E:$E,'2'!$A:$E,3,0),"")</f>
        <v/>
      </c>
      <c r="P974" s="297" t="str">
        <f>_xlfn.IFNA(VLOOKUP($E:$E,'3'!$A:$D,3,0),"")</f>
        <v/>
      </c>
      <c r="Q974" s="297" t="str">
        <f>_xlfn.IFNA(VLOOKUP($E:$E,'4'!$A:$F,3,0),"")</f>
        <v/>
      </c>
      <c r="R974" s="297" t="str">
        <f>_xlfn.IFNA(VLOOKUP($E:$E,'5'!$A:$F,3,0),"")</f>
        <v/>
      </c>
      <c r="S974" s="297" t="str">
        <f>_xlfn.IFNA(VLOOKUP($E:$E,'6'!$A:$F,3,0),"")</f>
        <v/>
      </c>
      <c r="T974" s="313">
        <v>1</v>
      </c>
      <c r="U974" s="313">
        <v>10</v>
      </c>
      <c r="V974" s="313">
        <v>50</v>
      </c>
      <c r="W974" s="314">
        <v>0.21099999999999999</v>
      </c>
      <c r="X974" s="315">
        <v>1.2666667000000001E-3</v>
      </c>
      <c r="Y974" s="749">
        <v>260</v>
      </c>
      <c r="Z974" s="282"/>
      <c r="AA974" s="316" t="s">
        <v>10391</v>
      </c>
      <c r="AB974" s="282" t="s">
        <v>10389</v>
      </c>
      <c r="AC974" s="317" t="s">
        <v>2081</v>
      </c>
      <c r="AD974" s="318" t="s">
        <v>537</v>
      </c>
      <c r="AE974" s="319">
        <v>0</v>
      </c>
      <c r="AF974" s="319" t="s">
        <v>11284</v>
      </c>
      <c r="AG974" s="320">
        <v>3.39</v>
      </c>
      <c r="AH974" s="321">
        <f t="shared" si="196"/>
        <v>0</v>
      </c>
      <c r="AI974" s="287">
        <f>_xlfn.IFNA(VLOOKUP(AD:AD,грп!B:C,2,0),0)</f>
        <v>0</v>
      </c>
      <c r="AJ974" s="607">
        <v>0</v>
      </c>
      <c r="AK974" s="672" t="str">
        <f t="shared" si="193"/>
        <v>new</v>
      </c>
      <c r="AL974" s="174"/>
    </row>
    <row r="975" spans="1:38" s="4" customFormat="1" ht="12" customHeight="1" outlineLevel="1" x14ac:dyDescent="0.35">
      <c r="A975" s="307" t="s">
        <v>10402</v>
      </c>
      <c r="B975" s="308">
        <v>0</v>
      </c>
      <c r="C975" s="309"/>
      <c r="D975" s="310" t="s">
        <v>10330</v>
      </c>
      <c r="E975" s="292" t="s">
        <v>4637</v>
      </c>
      <c r="F975" s="293"/>
      <c r="G975" s="293"/>
      <c r="H975" s="294">
        <v>34</v>
      </c>
      <c r="I975" s="294" t="str">
        <f>IFERROR(_xlfn.IFNA(VLOOKUP($D:$D,history!$I:$Y,3,0),VLOOKUP(E:E,history!$H:$Y,4,0)),"--")</f>
        <v>V</v>
      </c>
      <c r="J975" s="282" t="s">
        <v>9870</v>
      </c>
      <c r="K975" s="282" t="str">
        <f t="shared" si="197"/>
        <v/>
      </c>
      <c r="L975" s="312">
        <f t="shared" si="194"/>
        <v>184.27</v>
      </c>
      <c r="M975" s="312">
        <f t="shared" si="195"/>
        <v>279.2</v>
      </c>
      <c r="N975" s="297" t="str">
        <f>_xlfn.IFNA(VLOOKUP($E:$E,'1'!$A:$E,3,0),"")</f>
        <v/>
      </c>
      <c r="O975" s="297" t="str">
        <f>_xlfn.IFNA(VLOOKUP($E:$E,'2'!$A:$E,3,0),"")</f>
        <v/>
      </c>
      <c r="P975" s="297" t="str">
        <f>_xlfn.IFNA(VLOOKUP($E:$E,'3'!$A:$D,3,0),"")</f>
        <v/>
      </c>
      <c r="Q975" s="297" t="str">
        <f>_xlfn.IFNA(VLOOKUP($E:$E,'4'!$A:$F,3,0),"")</f>
        <v/>
      </c>
      <c r="R975" s="297" t="str">
        <f>_xlfn.IFNA(VLOOKUP($E:$E,'5'!$A:$F,3,0),"")</f>
        <v/>
      </c>
      <c r="S975" s="297" t="str">
        <f>_xlfn.IFNA(VLOOKUP($E:$E,'6'!$A:$F,3,0),"")</f>
        <v/>
      </c>
      <c r="T975" s="313">
        <v>1</v>
      </c>
      <c r="U975" s="313">
        <v>1</v>
      </c>
      <c r="V975" s="313">
        <v>50</v>
      </c>
      <c r="W975" s="314">
        <v>0.29699999999999999</v>
      </c>
      <c r="X975" s="315">
        <v>7.5500000000000003E-4</v>
      </c>
      <c r="Y975" s="749">
        <v>270</v>
      </c>
      <c r="Z975" s="282"/>
      <c r="AA975" s="316" t="s">
        <v>393</v>
      </c>
      <c r="AB975" s="282" t="s">
        <v>9163</v>
      </c>
      <c r="AC975" s="317" t="s">
        <v>2081</v>
      </c>
      <c r="AD975" s="318" t="s">
        <v>537</v>
      </c>
      <c r="AE975" s="319">
        <v>0</v>
      </c>
      <c r="AF975" s="319" t="s">
        <v>11282</v>
      </c>
      <c r="AG975" s="320">
        <v>3.5</v>
      </c>
      <c r="AH975" s="321">
        <f t="shared" si="196"/>
        <v>0</v>
      </c>
      <c r="AI975" s="287">
        <f>_xlfn.IFNA(VLOOKUP(AD:AD,грп!B:C,2,0),0)</f>
        <v>0</v>
      </c>
      <c r="AJ975" s="607">
        <v>10</v>
      </c>
      <c r="AK975" s="672">
        <f t="shared" si="193"/>
        <v>0</v>
      </c>
      <c r="AL975" s="174"/>
    </row>
    <row r="976" spans="1:38" s="4" customFormat="1" ht="12" customHeight="1" outlineLevel="1" x14ac:dyDescent="0.35">
      <c r="A976" s="307" t="s">
        <v>10402</v>
      </c>
      <c r="B976" s="308">
        <v>0</v>
      </c>
      <c r="C976" s="309"/>
      <c r="D976" s="310" t="s">
        <v>10769</v>
      </c>
      <c r="E976" s="292" t="s">
        <v>4638</v>
      </c>
      <c r="F976" s="293"/>
      <c r="G976" s="293"/>
      <c r="H976" s="294">
        <v>71</v>
      </c>
      <c r="I976" s="294" t="str">
        <f>IFERROR(_xlfn.IFNA(VLOOKUP($D:$D,history!$I:$Y,3,0),VLOOKUP(E:E,history!$H:$Y,4,0)),"--")</f>
        <v>--</v>
      </c>
      <c r="J976" s="282" t="s">
        <v>9870</v>
      </c>
      <c r="K976" s="282" t="str">
        <f t="shared" si="197"/>
        <v/>
      </c>
      <c r="L976" s="312">
        <f t="shared" si="194"/>
        <v>179.53</v>
      </c>
      <c r="M976" s="312">
        <f t="shared" si="195"/>
        <v>272.02</v>
      </c>
      <c r="N976" s="297" t="str">
        <f>_xlfn.IFNA(VLOOKUP($E:$E,'1'!$A:$E,3,0),"")</f>
        <v/>
      </c>
      <c r="O976" s="297" t="str">
        <f>_xlfn.IFNA(VLOOKUP($E:$E,'2'!$A:$E,3,0),"")</f>
        <v/>
      </c>
      <c r="P976" s="297" t="str">
        <f>_xlfn.IFNA(VLOOKUP($E:$E,'3'!$A:$D,3,0),"")</f>
        <v/>
      </c>
      <c r="Q976" s="297" t="str">
        <f>_xlfn.IFNA(VLOOKUP($E:$E,'4'!$A:$F,3,0),"")</f>
        <v/>
      </c>
      <c r="R976" s="297" t="str">
        <f>_xlfn.IFNA(VLOOKUP($E:$E,'5'!$A:$F,3,0),"")</f>
        <v/>
      </c>
      <c r="S976" s="297" t="str">
        <f>_xlfn.IFNA(VLOOKUP($E:$E,'6'!$A:$F,3,0),"")</f>
        <v/>
      </c>
      <c r="T976" s="313">
        <v>1</v>
      </c>
      <c r="U976" s="313">
        <v>1</v>
      </c>
      <c r="V976" s="313">
        <v>50</v>
      </c>
      <c r="W976" s="314">
        <v>0.31</v>
      </c>
      <c r="X976" s="315">
        <v>1.08E-3</v>
      </c>
      <c r="Y976" s="749">
        <v>260</v>
      </c>
      <c r="Z976" s="282"/>
      <c r="AA976" s="316" t="s">
        <v>393</v>
      </c>
      <c r="AB976" s="282" t="s">
        <v>9163</v>
      </c>
      <c r="AC976" s="317" t="s">
        <v>2081</v>
      </c>
      <c r="AD976" s="318" t="s">
        <v>537</v>
      </c>
      <c r="AE976" s="319">
        <v>0</v>
      </c>
      <c r="AF976" s="319" t="s">
        <v>11282</v>
      </c>
      <c r="AG976" s="320">
        <v>3.41</v>
      </c>
      <c r="AH976" s="321">
        <f t="shared" si="196"/>
        <v>0</v>
      </c>
      <c r="AI976" s="287">
        <f>_xlfn.IFNA(VLOOKUP(AD:AD,грп!B:C,2,0),0)</f>
        <v>0</v>
      </c>
      <c r="AJ976" s="607">
        <v>26</v>
      </c>
      <c r="AK976" s="672">
        <f t="shared" si="193"/>
        <v>0</v>
      </c>
      <c r="AL976" s="174"/>
    </row>
    <row r="977" spans="1:38" s="4" customFormat="1" ht="12" customHeight="1" outlineLevel="1" x14ac:dyDescent="0.35">
      <c r="A977" s="307" t="s">
        <v>10402</v>
      </c>
      <c r="B977" s="308">
        <v>0</v>
      </c>
      <c r="C977" s="309"/>
      <c r="D977" s="310" t="s">
        <v>10770</v>
      </c>
      <c r="E977" s="292" t="s">
        <v>4639</v>
      </c>
      <c r="F977" s="293"/>
      <c r="G977" s="293"/>
      <c r="H977" s="294">
        <v>60</v>
      </c>
      <c r="I977" s="294" t="str">
        <f>IFERROR(_xlfn.IFNA(VLOOKUP($D:$D,history!$I:$Y,3,0),VLOOKUP(E:E,history!$H:$Y,4,0)),"--")</f>
        <v>--</v>
      </c>
      <c r="J977" s="282" t="s">
        <v>9870</v>
      </c>
      <c r="K977" s="282" t="str">
        <f t="shared" si="197"/>
        <v/>
      </c>
      <c r="L977" s="312">
        <f t="shared" si="194"/>
        <v>209.02</v>
      </c>
      <c r="M977" s="312">
        <f t="shared" si="195"/>
        <v>316.69</v>
      </c>
      <c r="N977" s="297" t="str">
        <f>_xlfn.IFNA(VLOOKUP($E:$E,'1'!$A:$E,3,0),"")</f>
        <v/>
      </c>
      <c r="O977" s="297" t="str">
        <f>_xlfn.IFNA(VLOOKUP($E:$E,'2'!$A:$E,3,0),"")</f>
        <v/>
      </c>
      <c r="P977" s="297" t="str">
        <f>_xlfn.IFNA(VLOOKUP($E:$E,'3'!$A:$D,3,0),"")</f>
        <v/>
      </c>
      <c r="Q977" s="297" t="str">
        <f>_xlfn.IFNA(VLOOKUP($E:$E,'4'!$A:$F,3,0),"")</f>
        <v/>
      </c>
      <c r="R977" s="297" t="str">
        <f>_xlfn.IFNA(VLOOKUP($E:$E,'5'!$A:$F,3,0),"")</f>
        <v/>
      </c>
      <c r="S977" s="297" t="str">
        <f>_xlfn.IFNA(VLOOKUP($E:$E,'6'!$A:$F,3,0),"")</f>
        <v/>
      </c>
      <c r="T977" s="313">
        <v>1</v>
      </c>
      <c r="U977" s="313">
        <v>1</v>
      </c>
      <c r="V977" s="313">
        <v>50</v>
      </c>
      <c r="W977" s="314">
        <v>0.35199999999999998</v>
      </c>
      <c r="X977" s="315">
        <v>1.0349999999999999E-3</v>
      </c>
      <c r="Y977" s="749">
        <v>290</v>
      </c>
      <c r="Z977" s="282"/>
      <c r="AA977" s="316" t="s">
        <v>393</v>
      </c>
      <c r="AB977" s="282" t="s">
        <v>9163</v>
      </c>
      <c r="AC977" s="317" t="s">
        <v>2081</v>
      </c>
      <c r="AD977" s="318" t="s">
        <v>537</v>
      </c>
      <c r="AE977" s="319">
        <v>0</v>
      </c>
      <c r="AF977" s="319" t="s">
        <v>11282</v>
      </c>
      <c r="AG977" s="320">
        <v>3.97</v>
      </c>
      <c r="AH977" s="321">
        <f t="shared" si="196"/>
        <v>0</v>
      </c>
      <c r="AI977" s="287">
        <f>_xlfn.IFNA(VLOOKUP(AD:AD,грп!B:C,2,0),0)</f>
        <v>0</v>
      </c>
      <c r="AJ977" s="607">
        <v>42</v>
      </c>
      <c r="AK977" s="672">
        <f t="shared" si="193"/>
        <v>0</v>
      </c>
      <c r="AL977" s="174"/>
    </row>
    <row r="978" spans="1:38" s="4" customFormat="1" ht="12" customHeight="1" outlineLevel="1" x14ac:dyDescent="0.35">
      <c r="A978" s="307" t="s">
        <v>10402</v>
      </c>
      <c r="B978" s="308">
        <v>0</v>
      </c>
      <c r="C978" s="309"/>
      <c r="D978" s="310" t="s">
        <v>10331</v>
      </c>
      <c r="E978" s="292" t="s">
        <v>4640</v>
      </c>
      <c r="F978" s="293"/>
      <c r="G978" s="293"/>
      <c r="H978" s="294">
        <v>24</v>
      </c>
      <c r="I978" s="294" t="str">
        <f>IFERROR(_xlfn.IFNA(VLOOKUP($D:$D,history!$I:$Y,3,0),VLOOKUP(E:E,history!$H:$Y,4,0)),"--")</f>
        <v>V</v>
      </c>
      <c r="J978" s="282" t="s">
        <v>9870</v>
      </c>
      <c r="K978" s="282" t="str">
        <f t="shared" si="197"/>
        <v/>
      </c>
      <c r="L978" s="312">
        <f t="shared" si="194"/>
        <v>249.55</v>
      </c>
      <c r="M978" s="312">
        <f t="shared" si="195"/>
        <v>378.11</v>
      </c>
      <c r="N978" s="297" t="str">
        <f>_xlfn.IFNA(VLOOKUP($E:$E,'1'!$A:$E,3,0),"")</f>
        <v/>
      </c>
      <c r="O978" s="297" t="str">
        <f>_xlfn.IFNA(VLOOKUP($E:$E,'2'!$A:$E,3,0),"")</f>
        <v/>
      </c>
      <c r="P978" s="297" t="str">
        <f>_xlfn.IFNA(VLOOKUP($E:$E,'3'!$A:$D,3,0),"")</f>
        <v/>
      </c>
      <c r="Q978" s="297" t="str">
        <f>_xlfn.IFNA(VLOOKUP($E:$E,'4'!$A:$F,3,0),"")</f>
        <v/>
      </c>
      <c r="R978" s="297" t="str">
        <f>_xlfn.IFNA(VLOOKUP($E:$E,'5'!$A:$F,3,0),"")</f>
        <v/>
      </c>
      <c r="S978" s="297" t="str">
        <f>_xlfn.IFNA(VLOOKUP($E:$E,'6'!$A:$F,3,0),"")</f>
        <v/>
      </c>
      <c r="T978" s="313">
        <v>1</v>
      </c>
      <c r="U978" s="313">
        <v>1</v>
      </c>
      <c r="V978" s="313">
        <v>50</v>
      </c>
      <c r="W978" s="314">
        <v>0.45300000000000001</v>
      </c>
      <c r="X978" s="315">
        <v>8.6499999999999999E-4</v>
      </c>
      <c r="Y978" s="749">
        <v>360</v>
      </c>
      <c r="Z978" s="282"/>
      <c r="AA978" s="316" t="s">
        <v>393</v>
      </c>
      <c r="AB978" s="282" t="s">
        <v>9163</v>
      </c>
      <c r="AC978" s="317" t="s">
        <v>2081</v>
      </c>
      <c r="AD978" s="318" t="s">
        <v>537</v>
      </c>
      <c r="AE978" s="319">
        <v>0</v>
      </c>
      <c r="AF978" s="319" t="s">
        <v>11282</v>
      </c>
      <c r="AG978" s="320">
        <v>4.74</v>
      </c>
      <c r="AH978" s="321">
        <f t="shared" si="196"/>
        <v>0</v>
      </c>
      <c r="AI978" s="287">
        <f>_xlfn.IFNA(VLOOKUP(AD:AD,грп!B:C,2,0),0)</f>
        <v>0</v>
      </c>
      <c r="AJ978" s="607">
        <v>20</v>
      </c>
      <c r="AK978" s="672">
        <f t="shared" si="193"/>
        <v>0</v>
      </c>
      <c r="AL978" s="174"/>
    </row>
    <row r="979" spans="1:38" s="4" customFormat="1" ht="12" customHeight="1" outlineLevel="1" x14ac:dyDescent="0.35">
      <c r="A979" s="307" t="s">
        <v>10402</v>
      </c>
      <c r="B979" s="308">
        <v>0</v>
      </c>
      <c r="C979" s="309"/>
      <c r="D979" s="310" t="s">
        <v>10332</v>
      </c>
      <c r="E979" s="292" t="s">
        <v>4641</v>
      </c>
      <c r="F979" s="293"/>
      <c r="G979" s="293"/>
      <c r="H979" s="294">
        <v>34</v>
      </c>
      <c r="I979" s="294" t="str">
        <f>IFERROR(_xlfn.IFNA(VLOOKUP($D:$D,history!$I:$Y,3,0),VLOOKUP(E:E,history!$H:$Y,4,0)),"--")</f>
        <v>V</v>
      </c>
      <c r="J979" s="282" t="s">
        <v>9870</v>
      </c>
      <c r="K979" s="282" t="str">
        <f t="shared" si="197"/>
        <v/>
      </c>
      <c r="L979" s="312">
        <f t="shared" si="194"/>
        <v>287.45999999999998</v>
      </c>
      <c r="M979" s="312">
        <f t="shared" si="195"/>
        <v>435.54</v>
      </c>
      <c r="N979" s="297" t="str">
        <f>_xlfn.IFNA(VLOOKUP($E:$E,'1'!$A:$E,3,0),"")</f>
        <v/>
      </c>
      <c r="O979" s="297" t="str">
        <f>_xlfn.IFNA(VLOOKUP($E:$E,'2'!$A:$E,3,0),"")</f>
        <v/>
      </c>
      <c r="P979" s="297" t="str">
        <f>_xlfn.IFNA(VLOOKUP($E:$E,'3'!$A:$D,3,0),"")</f>
        <v/>
      </c>
      <c r="Q979" s="297" t="str">
        <f>_xlfn.IFNA(VLOOKUP($E:$E,'4'!$A:$F,3,0),"")</f>
        <v/>
      </c>
      <c r="R979" s="297" t="str">
        <f>_xlfn.IFNA(VLOOKUP($E:$E,'5'!$A:$F,3,0),"")</f>
        <v/>
      </c>
      <c r="S979" s="297" t="str">
        <f>_xlfn.IFNA(VLOOKUP($E:$E,'6'!$A:$F,3,0),"")</f>
        <v/>
      </c>
      <c r="T979" s="313">
        <v>1</v>
      </c>
      <c r="U979" s="313">
        <v>1</v>
      </c>
      <c r="V979" s="313">
        <v>50</v>
      </c>
      <c r="W979" s="314">
        <v>0.48099999999999998</v>
      </c>
      <c r="X979" s="315">
        <v>1.1249999999999999E-3</v>
      </c>
      <c r="Y979" s="749">
        <v>410</v>
      </c>
      <c r="Z979" s="282"/>
      <c r="AA979" s="316" t="s">
        <v>393</v>
      </c>
      <c r="AB979" s="282" t="s">
        <v>9163</v>
      </c>
      <c r="AC979" s="317" t="s">
        <v>2081</v>
      </c>
      <c r="AD979" s="318" t="s">
        <v>537</v>
      </c>
      <c r="AE979" s="319">
        <v>0</v>
      </c>
      <c r="AF979" s="319" t="s">
        <v>11282</v>
      </c>
      <c r="AG979" s="320">
        <v>5.46</v>
      </c>
      <c r="AH979" s="321">
        <f t="shared" si="196"/>
        <v>0</v>
      </c>
      <c r="AI979" s="287">
        <f>_xlfn.IFNA(VLOOKUP(AD:AD,грп!B:C,2,0),0)</f>
        <v>0</v>
      </c>
      <c r="AJ979" s="607">
        <v>7</v>
      </c>
      <c r="AK979" s="672">
        <f t="shared" si="193"/>
        <v>0</v>
      </c>
      <c r="AL979" s="174"/>
    </row>
    <row r="980" spans="1:38" s="4" customFormat="1" ht="12" customHeight="1" outlineLevel="1" x14ac:dyDescent="0.35">
      <c r="A980" s="307" t="s">
        <v>10402</v>
      </c>
      <c r="B980" s="308">
        <v>0</v>
      </c>
      <c r="C980" s="309"/>
      <c r="D980" s="310" t="s">
        <v>10771</v>
      </c>
      <c r="E980" s="292" t="s">
        <v>4642</v>
      </c>
      <c r="F980" s="293"/>
      <c r="G980" s="293"/>
      <c r="H980" s="294">
        <v>3</v>
      </c>
      <c r="I980" s="294" t="str">
        <f>IFERROR(_xlfn.IFNA(VLOOKUP($D:$D,history!$I:$Y,3,0),VLOOKUP(E:E,history!$H:$Y,4,0)),"--")</f>
        <v>--</v>
      </c>
      <c r="J980" s="282" t="s">
        <v>5946</v>
      </c>
      <c r="K980" s="282" t="str">
        <f t="shared" si="197"/>
        <v/>
      </c>
      <c r="L980" s="312">
        <f t="shared" si="194"/>
        <v>478.04</v>
      </c>
      <c r="M980" s="312">
        <f t="shared" si="195"/>
        <v>724.31</v>
      </c>
      <c r="N980" s="297" t="str">
        <f>_xlfn.IFNA(VLOOKUP($E:$E,'1'!$A:$E,3,0),"")</f>
        <v/>
      </c>
      <c r="O980" s="297" t="str">
        <f>_xlfn.IFNA(VLOOKUP($E:$E,'2'!$A:$E,3,0),"")</f>
        <v/>
      </c>
      <c r="P980" s="297" t="str">
        <f>_xlfn.IFNA(VLOOKUP($E:$E,'3'!$A:$D,3,0),"")</f>
        <v/>
      </c>
      <c r="Q980" s="297" t="str">
        <f>_xlfn.IFNA(VLOOKUP($E:$E,'4'!$A:$F,3,0),"")</f>
        <v/>
      </c>
      <c r="R980" s="297" t="str">
        <f>_xlfn.IFNA(VLOOKUP($E:$E,'5'!$A:$F,3,0),"")</f>
        <v/>
      </c>
      <c r="S980" s="297" t="str">
        <f>_xlfn.IFNA(VLOOKUP($E:$E,'6'!$A:$F,3,0),"")</f>
        <v/>
      </c>
      <c r="T980" s="313">
        <v>1</v>
      </c>
      <c r="U980" s="313">
        <v>1</v>
      </c>
      <c r="V980" s="313">
        <v>50</v>
      </c>
      <c r="W980" s="314">
        <v>0.28599999999999998</v>
      </c>
      <c r="X980" s="315">
        <v>1.2600000000000001E-3</v>
      </c>
      <c r="Y980" s="749">
        <v>690</v>
      </c>
      <c r="Z980" s="282"/>
      <c r="AA980" s="316" t="s">
        <v>10390</v>
      </c>
      <c r="AB980" s="282" t="s">
        <v>9163</v>
      </c>
      <c r="AC980" s="317" t="s">
        <v>2081</v>
      </c>
      <c r="AD980" s="318" t="s">
        <v>537</v>
      </c>
      <c r="AE980" s="319">
        <v>0</v>
      </c>
      <c r="AF980" s="319" t="s">
        <v>11282</v>
      </c>
      <c r="AG980" s="320">
        <v>9.08</v>
      </c>
      <c r="AH980" s="321">
        <f t="shared" si="196"/>
        <v>0</v>
      </c>
      <c r="AI980" s="287">
        <f>_xlfn.IFNA(VLOOKUP(AD:AD,грп!B:C,2,0),0)</f>
        <v>0</v>
      </c>
      <c r="AJ980" s="607">
        <v>0</v>
      </c>
      <c r="AK980" s="672">
        <f t="shared" si="193"/>
        <v>0</v>
      </c>
      <c r="AL980" s="174"/>
    </row>
    <row r="981" spans="1:38" s="4" customFormat="1" ht="12" customHeight="1" outlineLevel="1" x14ac:dyDescent="0.35">
      <c r="A981" s="307" t="s">
        <v>10402</v>
      </c>
      <c r="B981" s="308">
        <v>0</v>
      </c>
      <c r="C981" s="309"/>
      <c r="D981" s="310" t="s">
        <v>10772</v>
      </c>
      <c r="E981" s="292" t="s">
        <v>4643</v>
      </c>
      <c r="F981" s="293"/>
      <c r="G981" s="293"/>
      <c r="H981" s="294">
        <v>16</v>
      </c>
      <c r="I981" s="294" t="str">
        <f>IFERROR(_xlfn.IFNA(VLOOKUP($D:$D,history!$I:$Y,3,0),VLOOKUP(E:E,history!$H:$Y,4,0)),"--")</f>
        <v>--</v>
      </c>
      <c r="J981" s="282" t="s">
        <v>9868</v>
      </c>
      <c r="K981" s="282" t="str">
        <f t="shared" si="197"/>
        <v/>
      </c>
      <c r="L981" s="312">
        <f t="shared" si="194"/>
        <v>567.02</v>
      </c>
      <c r="M981" s="312">
        <f t="shared" si="195"/>
        <v>859.12</v>
      </c>
      <c r="N981" s="297" t="str">
        <f>_xlfn.IFNA(VLOOKUP($E:$E,'1'!$A:$E,3,0),"")</f>
        <v/>
      </c>
      <c r="O981" s="297" t="str">
        <f>_xlfn.IFNA(VLOOKUP($E:$E,'2'!$A:$E,3,0),"")</f>
        <v/>
      </c>
      <c r="P981" s="297" t="str">
        <f>_xlfn.IFNA(VLOOKUP($E:$E,'3'!$A:$D,3,0),"")</f>
        <v/>
      </c>
      <c r="Q981" s="297" t="str">
        <f>_xlfn.IFNA(VLOOKUP($E:$E,'4'!$A:$F,3,0),"")</f>
        <v/>
      </c>
      <c r="R981" s="297" t="str">
        <f>_xlfn.IFNA(VLOOKUP($E:$E,'5'!$A:$F,3,0),"")</f>
        <v/>
      </c>
      <c r="S981" s="297" t="str">
        <f>_xlfn.IFNA(VLOOKUP($E:$E,'6'!$A:$F,3,0),"")</f>
        <v/>
      </c>
      <c r="T981" s="313">
        <v>1</v>
      </c>
      <c r="U981" s="313">
        <v>1</v>
      </c>
      <c r="V981" s="313">
        <v>30</v>
      </c>
      <c r="W981" s="314">
        <v>0.41899999999999998</v>
      </c>
      <c r="X981" s="315">
        <v>2E-3</v>
      </c>
      <c r="Y981" s="749">
        <v>820</v>
      </c>
      <c r="Z981" s="282"/>
      <c r="AA981" s="316" t="s">
        <v>10391</v>
      </c>
      <c r="AB981" s="282" t="s">
        <v>9163</v>
      </c>
      <c r="AC981" s="317" t="s">
        <v>2081</v>
      </c>
      <c r="AD981" s="318" t="s">
        <v>537</v>
      </c>
      <c r="AE981" s="319">
        <v>0</v>
      </c>
      <c r="AF981" s="319" t="s">
        <v>11282</v>
      </c>
      <c r="AG981" s="320">
        <v>10.77</v>
      </c>
      <c r="AH981" s="321">
        <f t="shared" si="196"/>
        <v>0</v>
      </c>
      <c r="AI981" s="287">
        <f>_xlfn.IFNA(VLOOKUP(AD:AD,грп!B:C,2,0),0)</f>
        <v>0</v>
      </c>
      <c r="AJ981" s="607">
        <v>4</v>
      </c>
      <c r="AK981" s="672">
        <f t="shared" si="193"/>
        <v>0</v>
      </c>
      <c r="AL981" s="174"/>
    </row>
    <row r="982" spans="1:38" s="4" customFormat="1" ht="12" customHeight="1" outlineLevel="1" x14ac:dyDescent="0.35">
      <c r="A982" s="307" t="s">
        <v>10402</v>
      </c>
      <c r="B982" s="308">
        <v>0</v>
      </c>
      <c r="C982" s="309" t="s">
        <v>21</v>
      </c>
      <c r="D982" s="310" t="s">
        <v>10773</v>
      </c>
      <c r="E982" s="292" t="s">
        <v>4624</v>
      </c>
      <c r="F982" s="293"/>
      <c r="G982" s="293"/>
      <c r="H982" s="294"/>
      <c r="I982" s="294" t="str">
        <f>IFERROR(_xlfn.IFNA(VLOOKUP($D:$D,history!$I:$Y,3,0),VLOOKUP(E:E,history!$H:$Y,4,0)),"--")</f>
        <v>--</v>
      </c>
      <c r="J982" s="282" t="s">
        <v>5946</v>
      </c>
      <c r="K982" s="282" t="str">
        <f t="shared" si="197"/>
        <v/>
      </c>
      <c r="L982" s="312">
        <f t="shared" si="194"/>
        <v>306.94</v>
      </c>
      <c r="M982" s="312">
        <f t="shared" si="195"/>
        <v>465.06</v>
      </c>
      <c r="N982" s="297" t="str">
        <f>_xlfn.IFNA(VLOOKUP($E:$E,'1'!$A:$E,3,0),"")</f>
        <v/>
      </c>
      <c r="O982" s="297" t="str">
        <f>_xlfn.IFNA(VLOOKUP($E:$E,'2'!$A:$E,3,0),"")</f>
        <v/>
      </c>
      <c r="P982" s="297" t="str">
        <f>_xlfn.IFNA(VLOOKUP($E:$E,'3'!$A:$D,3,0),"")</f>
        <v/>
      </c>
      <c r="Q982" s="297" t="str">
        <f>_xlfn.IFNA(VLOOKUP($E:$E,'4'!$A:$F,3,0),"")</f>
        <v/>
      </c>
      <c r="R982" s="297" t="str">
        <f>_xlfn.IFNA(VLOOKUP($E:$E,'5'!$A:$F,3,0),"")</f>
        <v/>
      </c>
      <c r="S982" s="297" t="str">
        <f>_xlfn.IFNA(VLOOKUP($E:$E,'6'!$A:$F,3,0),"")</f>
        <v/>
      </c>
      <c r="T982" s="313">
        <v>1</v>
      </c>
      <c r="U982" s="313">
        <v>1</v>
      </c>
      <c r="V982" s="313">
        <v>150</v>
      </c>
      <c r="W982" s="314">
        <v>6.3E-2</v>
      </c>
      <c r="X982" s="315">
        <v>6.6666699999999996E-5</v>
      </c>
      <c r="Y982" s="749">
        <v>440</v>
      </c>
      <c r="Z982" s="282"/>
      <c r="AA982" s="316" t="s">
        <v>10391</v>
      </c>
      <c r="AB982" s="282" t="s">
        <v>10389</v>
      </c>
      <c r="AC982" s="317" t="s">
        <v>2081</v>
      </c>
      <c r="AD982" s="318" t="s">
        <v>537</v>
      </c>
      <c r="AE982" s="319">
        <v>0</v>
      </c>
      <c r="AF982" s="319" t="s">
        <v>11284</v>
      </c>
      <c r="AG982" s="320">
        <v>5.83</v>
      </c>
      <c r="AH982" s="321">
        <f t="shared" si="196"/>
        <v>0</v>
      </c>
      <c r="AI982" s="287">
        <f>_xlfn.IFNA(VLOOKUP(AD:AD,грп!B:C,2,0),0)</f>
        <v>0</v>
      </c>
      <c r="AJ982" s="607">
        <v>0</v>
      </c>
      <c r="AK982" s="672" t="str">
        <f t="shared" si="193"/>
        <v>new</v>
      </c>
      <c r="AL982" s="174"/>
    </row>
    <row r="983" spans="1:38" s="4" customFormat="1" ht="12" customHeight="1" outlineLevel="1" x14ac:dyDescent="0.35">
      <c r="A983" s="307" t="s">
        <v>10402</v>
      </c>
      <c r="B983" s="308">
        <v>0</v>
      </c>
      <c r="C983" s="309" t="s">
        <v>21</v>
      </c>
      <c r="D983" s="310" t="s">
        <v>10774</v>
      </c>
      <c r="E983" s="292" t="s">
        <v>4644</v>
      </c>
      <c r="F983" s="293"/>
      <c r="G983" s="293"/>
      <c r="H983" s="294"/>
      <c r="I983" s="294" t="str">
        <f>IFERROR(_xlfn.IFNA(VLOOKUP($D:$D,history!$I:$Y,3,0),VLOOKUP(E:E,history!$H:$Y,4,0)),"--")</f>
        <v>--</v>
      </c>
      <c r="J983" s="282" t="s">
        <v>5946</v>
      </c>
      <c r="K983" s="282" t="str">
        <f t="shared" si="197"/>
        <v/>
      </c>
      <c r="L983" s="312">
        <f t="shared" si="194"/>
        <v>79.5</v>
      </c>
      <c r="M983" s="312">
        <f t="shared" si="195"/>
        <v>120.45</v>
      </c>
      <c r="N983" s="297" t="str">
        <f>_xlfn.IFNA(VLOOKUP($E:$E,'1'!$A:$E,3,0),"")</f>
        <v/>
      </c>
      <c r="O983" s="297" t="str">
        <f>_xlfn.IFNA(VLOOKUP($E:$E,'2'!$A:$E,3,0),"")</f>
        <v/>
      </c>
      <c r="P983" s="297" t="str">
        <f>_xlfn.IFNA(VLOOKUP($E:$E,'3'!$A:$D,3,0),"")</f>
        <v/>
      </c>
      <c r="Q983" s="297" t="str">
        <f>_xlfn.IFNA(VLOOKUP($E:$E,'4'!$A:$F,3,0),"")</f>
        <v/>
      </c>
      <c r="R983" s="297" t="str">
        <f>_xlfn.IFNA(VLOOKUP($E:$E,'5'!$A:$F,3,0),"")</f>
        <v/>
      </c>
      <c r="S983" s="297" t="str">
        <f>_xlfn.IFNA(VLOOKUP($E:$E,'6'!$A:$F,3,0),"")</f>
        <v/>
      </c>
      <c r="T983" s="313">
        <v>1</v>
      </c>
      <c r="U983" s="313">
        <v>20</v>
      </c>
      <c r="V983" s="313">
        <v>200</v>
      </c>
      <c r="W983" s="314">
        <v>4.3999999999999997E-2</v>
      </c>
      <c r="X983" s="315">
        <v>2.0000000000000001E-4</v>
      </c>
      <c r="Y983" s="749">
        <v>110</v>
      </c>
      <c r="Z983" s="282"/>
      <c r="AA983" s="316" t="s">
        <v>10391</v>
      </c>
      <c r="AB983" s="282" t="s">
        <v>10389</v>
      </c>
      <c r="AC983" s="317" t="s">
        <v>2081</v>
      </c>
      <c r="AD983" s="318" t="s">
        <v>537</v>
      </c>
      <c r="AE983" s="319">
        <v>0</v>
      </c>
      <c r="AF983" s="319" t="s">
        <v>11284</v>
      </c>
      <c r="AG983" s="320">
        <v>1.51</v>
      </c>
      <c r="AH983" s="321">
        <f t="shared" si="196"/>
        <v>0</v>
      </c>
      <c r="AI983" s="287">
        <f>_xlfn.IFNA(VLOOKUP(AD:AD,грп!B:C,2,0),0)</f>
        <v>0</v>
      </c>
      <c r="AJ983" s="607">
        <v>0</v>
      </c>
      <c r="AK983" s="672" t="str">
        <f t="shared" si="193"/>
        <v>new</v>
      </c>
      <c r="AL983" s="174"/>
    </row>
    <row r="984" spans="1:38" s="4" customFormat="1" ht="12" customHeight="1" outlineLevel="1" x14ac:dyDescent="0.35">
      <c r="A984" s="307" t="s">
        <v>10402</v>
      </c>
      <c r="B984" s="308">
        <v>0</v>
      </c>
      <c r="C984" s="309" t="s">
        <v>21</v>
      </c>
      <c r="D984" s="310" t="s">
        <v>10775</v>
      </c>
      <c r="E984" s="292" t="s">
        <v>4645</v>
      </c>
      <c r="F984" s="293"/>
      <c r="G984" s="293"/>
      <c r="H984" s="294"/>
      <c r="I984" s="294" t="str">
        <f>IFERROR(_xlfn.IFNA(VLOOKUP($D:$D,history!$I:$Y,3,0),VLOOKUP(E:E,history!$H:$Y,4,0)),"--")</f>
        <v>--</v>
      </c>
      <c r="J984" s="282" t="s">
        <v>5946</v>
      </c>
      <c r="K984" s="282" t="str">
        <f t="shared" si="197"/>
        <v/>
      </c>
      <c r="L984" s="312">
        <f t="shared" si="194"/>
        <v>162.16</v>
      </c>
      <c r="M984" s="312">
        <f t="shared" si="195"/>
        <v>245.69</v>
      </c>
      <c r="N984" s="297" t="str">
        <f>_xlfn.IFNA(VLOOKUP($E:$E,'1'!$A:$E,3,0),"")</f>
        <v/>
      </c>
      <c r="O984" s="297" t="str">
        <f>_xlfn.IFNA(VLOOKUP($E:$E,'2'!$A:$E,3,0),"")</f>
        <v/>
      </c>
      <c r="P984" s="297" t="str">
        <f>_xlfn.IFNA(VLOOKUP($E:$E,'3'!$A:$D,3,0),"")</f>
        <v/>
      </c>
      <c r="Q984" s="297" t="str">
        <f>_xlfn.IFNA(VLOOKUP($E:$E,'4'!$A:$F,3,0),"")</f>
        <v/>
      </c>
      <c r="R984" s="297" t="str">
        <f>_xlfn.IFNA(VLOOKUP($E:$E,'5'!$A:$F,3,0),"")</f>
        <v/>
      </c>
      <c r="S984" s="297" t="str">
        <f>_xlfn.IFNA(VLOOKUP($E:$E,'6'!$A:$F,3,0),"")</f>
        <v/>
      </c>
      <c r="T984" s="313">
        <v>1</v>
      </c>
      <c r="U984" s="313">
        <v>20</v>
      </c>
      <c r="V984" s="313">
        <v>200</v>
      </c>
      <c r="W984" s="314">
        <v>7.8E-2</v>
      </c>
      <c r="X984" s="315">
        <v>2.0000000000000001E-4</v>
      </c>
      <c r="Y984" s="749">
        <v>230</v>
      </c>
      <c r="Z984" s="282"/>
      <c r="AA984" s="316" t="s">
        <v>10391</v>
      </c>
      <c r="AB984" s="282" t="s">
        <v>10389</v>
      </c>
      <c r="AC984" s="317" t="s">
        <v>2081</v>
      </c>
      <c r="AD984" s="318" t="s">
        <v>537</v>
      </c>
      <c r="AE984" s="319">
        <v>0</v>
      </c>
      <c r="AF984" s="319" t="s">
        <v>11284</v>
      </c>
      <c r="AG984" s="320">
        <v>3.08</v>
      </c>
      <c r="AH984" s="321">
        <f t="shared" si="196"/>
        <v>0</v>
      </c>
      <c r="AI984" s="287">
        <f>_xlfn.IFNA(VLOOKUP(AD:AD,грп!B:C,2,0),0)</f>
        <v>0</v>
      </c>
      <c r="AJ984" s="607">
        <v>0</v>
      </c>
      <c r="AK984" s="672" t="str">
        <f t="shared" si="193"/>
        <v>new</v>
      </c>
      <c r="AL984" s="174"/>
    </row>
    <row r="985" spans="1:38" s="4" customFormat="1" ht="12" customHeight="1" outlineLevel="1" x14ac:dyDescent="0.35">
      <c r="A985" s="307" t="s">
        <v>10402</v>
      </c>
      <c r="B985" s="308">
        <v>0</v>
      </c>
      <c r="C985" s="309" t="s">
        <v>21</v>
      </c>
      <c r="D985" s="310" t="s">
        <v>10776</v>
      </c>
      <c r="E985" s="292" t="s">
        <v>4646</v>
      </c>
      <c r="F985" s="293"/>
      <c r="G985" s="293"/>
      <c r="H985" s="294"/>
      <c r="I985" s="294" t="str">
        <f>IFERROR(_xlfn.IFNA(VLOOKUP($D:$D,history!$I:$Y,3,0),VLOOKUP(E:E,history!$H:$Y,4,0)),"--")</f>
        <v>--</v>
      </c>
      <c r="J985" s="282" t="s">
        <v>5946</v>
      </c>
      <c r="K985" s="282" t="str">
        <f t="shared" si="197"/>
        <v/>
      </c>
      <c r="L985" s="312">
        <f t="shared" si="194"/>
        <v>113.72</v>
      </c>
      <c r="M985" s="312">
        <f t="shared" si="195"/>
        <v>172.3</v>
      </c>
      <c r="N985" s="297" t="str">
        <f>_xlfn.IFNA(VLOOKUP($E:$E,'1'!$A:$E,3,0),"")</f>
        <v/>
      </c>
      <c r="O985" s="297" t="str">
        <f>_xlfn.IFNA(VLOOKUP($E:$E,'2'!$A:$E,3,0),"")</f>
        <v/>
      </c>
      <c r="P985" s="297" t="str">
        <f>_xlfn.IFNA(VLOOKUP($E:$E,'3'!$A:$D,3,0),"")</f>
        <v/>
      </c>
      <c r="Q985" s="297" t="str">
        <f>_xlfn.IFNA(VLOOKUP($E:$E,'4'!$A:$F,3,0),"")</f>
        <v/>
      </c>
      <c r="R985" s="297" t="str">
        <f>_xlfn.IFNA(VLOOKUP($E:$E,'5'!$A:$F,3,0),"")</f>
        <v/>
      </c>
      <c r="S985" s="297" t="str">
        <f>_xlfn.IFNA(VLOOKUP($E:$E,'6'!$A:$F,3,0),"")</f>
        <v/>
      </c>
      <c r="T985" s="313">
        <v>1</v>
      </c>
      <c r="U985" s="313">
        <v>20</v>
      </c>
      <c r="V985" s="313">
        <v>200</v>
      </c>
      <c r="W985" s="314">
        <v>5.3999999999999999E-2</v>
      </c>
      <c r="X985" s="315">
        <v>2.0000000000000001E-4</v>
      </c>
      <c r="Y985" s="749">
        <v>160</v>
      </c>
      <c r="Z985" s="282"/>
      <c r="AA985" s="316" t="s">
        <v>10391</v>
      </c>
      <c r="AB985" s="282" t="s">
        <v>10389</v>
      </c>
      <c r="AC985" s="317" t="s">
        <v>2081</v>
      </c>
      <c r="AD985" s="318" t="s">
        <v>537</v>
      </c>
      <c r="AE985" s="319">
        <v>0</v>
      </c>
      <c r="AF985" s="319" t="s">
        <v>11284</v>
      </c>
      <c r="AG985" s="320">
        <v>2.16</v>
      </c>
      <c r="AH985" s="321">
        <f t="shared" si="196"/>
        <v>0</v>
      </c>
      <c r="AI985" s="287">
        <f>_xlfn.IFNA(VLOOKUP(AD:AD,грп!B:C,2,0),0)</f>
        <v>0</v>
      </c>
      <c r="AJ985" s="607">
        <v>0</v>
      </c>
      <c r="AK985" s="672" t="str">
        <f t="shared" si="193"/>
        <v>new</v>
      </c>
      <c r="AL985" s="174"/>
    </row>
    <row r="986" spans="1:38" s="4" customFormat="1" ht="12" customHeight="1" outlineLevel="1" x14ac:dyDescent="0.35">
      <c r="A986" s="307" t="s">
        <v>10402</v>
      </c>
      <c r="B986" s="308">
        <v>0</v>
      </c>
      <c r="C986" s="309" t="s">
        <v>21</v>
      </c>
      <c r="D986" s="310" t="s">
        <v>10777</v>
      </c>
      <c r="E986" s="292" t="s">
        <v>4647</v>
      </c>
      <c r="F986" s="293"/>
      <c r="G986" s="293"/>
      <c r="H986" s="294"/>
      <c r="I986" s="294" t="str">
        <f>IFERROR(_xlfn.IFNA(VLOOKUP($D:$D,history!$I:$Y,3,0),VLOOKUP(E:E,history!$H:$Y,4,0)),"--")</f>
        <v>--</v>
      </c>
      <c r="J986" s="282" t="s">
        <v>5946</v>
      </c>
      <c r="K986" s="282" t="str">
        <f t="shared" si="197"/>
        <v/>
      </c>
      <c r="L986" s="312">
        <f t="shared" si="194"/>
        <v>223.75</v>
      </c>
      <c r="M986" s="312">
        <f t="shared" si="195"/>
        <v>339.02</v>
      </c>
      <c r="N986" s="297" t="str">
        <f>_xlfn.IFNA(VLOOKUP($E:$E,'1'!$A:$E,3,0),"")</f>
        <v/>
      </c>
      <c r="O986" s="297" t="str">
        <f>_xlfn.IFNA(VLOOKUP($E:$E,'2'!$A:$E,3,0),"")</f>
        <v/>
      </c>
      <c r="P986" s="297" t="str">
        <f>_xlfn.IFNA(VLOOKUP($E:$E,'3'!$A:$D,3,0),"")</f>
        <v/>
      </c>
      <c r="Q986" s="297" t="str">
        <f>_xlfn.IFNA(VLOOKUP($E:$E,'4'!$A:$F,3,0),"")</f>
        <v/>
      </c>
      <c r="R986" s="297" t="str">
        <f>_xlfn.IFNA(VLOOKUP($E:$E,'5'!$A:$F,3,0),"")</f>
        <v/>
      </c>
      <c r="S986" s="297" t="str">
        <f>_xlfn.IFNA(VLOOKUP($E:$E,'6'!$A:$F,3,0),"")</f>
        <v/>
      </c>
      <c r="T986" s="313">
        <v>1</v>
      </c>
      <c r="U986" s="313">
        <v>20</v>
      </c>
      <c r="V986" s="313">
        <v>200</v>
      </c>
      <c r="W986" s="314">
        <v>0.108</v>
      </c>
      <c r="X986" s="315">
        <v>2.0000000000000001E-4</v>
      </c>
      <c r="Y986" s="749">
        <v>320</v>
      </c>
      <c r="Z986" s="282"/>
      <c r="AA986" s="316" t="s">
        <v>10391</v>
      </c>
      <c r="AB986" s="282" t="s">
        <v>10389</v>
      </c>
      <c r="AC986" s="317" t="s">
        <v>2081</v>
      </c>
      <c r="AD986" s="318" t="s">
        <v>537</v>
      </c>
      <c r="AE986" s="319">
        <v>0</v>
      </c>
      <c r="AF986" s="319" t="s">
        <v>11284</v>
      </c>
      <c r="AG986" s="320">
        <v>4.25</v>
      </c>
      <c r="AH986" s="321">
        <f t="shared" si="196"/>
        <v>0</v>
      </c>
      <c r="AI986" s="287">
        <f>_xlfn.IFNA(VLOOKUP(AD:AD,грп!B:C,2,0),0)</f>
        <v>0</v>
      </c>
      <c r="AJ986" s="607">
        <v>0</v>
      </c>
      <c r="AK986" s="672" t="str">
        <f t="shared" si="193"/>
        <v>new</v>
      </c>
      <c r="AL986" s="174"/>
    </row>
    <row r="987" spans="1:38" s="4" customFormat="1" ht="12" customHeight="1" x14ac:dyDescent="0.35">
      <c r="A987" s="288"/>
      <c r="B987" s="289"/>
      <c r="C987" s="290" t="s">
        <v>555</v>
      </c>
      <c r="D987" s="291" t="s">
        <v>2715</v>
      </c>
      <c r="E987" s="292"/>
      <c r="F987" s="293"/>
      <c r="G987" s="293"/>
      <c r="H987" s="294"/>
      <c r="I987" s="294"/>
      <c r="J987" s="282" t="s">
        <v>393</v>
      </c>
      <c r="K987" s="282" t="str">
        <f t="shared" si="197"/>
        <v/>
      </c>
      <c r="L987" s="295"/>
      <c r="M987" s="296"/>
      <c r="N987" s="297"/>
      <c r="O987" s="297"/>
      <c r="P987" s="297"/>
      <c r="Q987" s="297" t="str">
        <f>_xlfn.IFNA(VLOOKUP($E:$E,'4'!$A:$F,3,0),"")</f>
        <v/>
      </c>
      <c r="R987" s="297" t="str">
        <f>_xlfn.IFNA(VLOOKUP($E:$E,'5'!$A:$F,3,0),"")</f>
        <v/>
      </c>
      <c r="S987" s="297"/>
      <c r="T987" s="298"/>
      <c r="U987" s="299"/>
      <c r="V987" s="299"/>
      <c r="W987" s="300"/>
      <c r="X987" s="301"/>
      <c r="Y987" s="749"/>
      <c r="Z987" s="282"/>
      <c r="AA987" s="280"/>
      <c r="AB987" s="280" t="s">
        <v>393</v>
      </c>
      <c r="AC987" s="302"/>
      <c r="AD987" s="303" t="s">
        <v>2715</v>
      </c>
      <c r="AE987" s="280"/>
      <c r="AF987" s="329"/>
      <c r="AG987" s="305"/>
      <c r="AH987" s="306"/>
      <c r="AI987" s="287">
        <f>_xlfn.IFNA(VLOOKUP(AD:AD,грп!B:C,2,0),0)</f>
        <v>0</v>
      </c>
      <c r="AJ987" s="607">
        <v>0</v>
      </c>
      <c r="AK987" s="672" t="str">
        <f t="shared" si="193"/>
        <v xml:space="preserve"> </v>
      </c>
      <c r="AL987" s="174"/>
    </row>
    <row r="988" spans="1:38" s="4" customFormat="1" ht="12" customHeight="1" outlineLevel="1" x14ac:dyDescent="0.35">
      <c r="A988" s="307" t="s">
        <v>1897</v>
      </c>
      <c r="B988" s="308" t="s">
        <v>6669</v>
      </c>
      <c r="C988" s="323"/>
      <c r="D988" s="310" t="s">
        <v>3204</v>
      </c>
      <c r="E988" s="292" t="s">
        <v>3032</v>
      </c>
      <c r="F988" s="293"/>
      <c r="G988" s="293"/>
      <c r="H988" s="294">
        <v>35</v>
      </c>
      <c r="I988" s="294" t="str">
        <f>IFERROR(_xlfn.IFNA(VLOOKUP($D:$D,history!$I:$Y,3,0),VLOOKUP(E:E,history!$H:$Y,4,0)),"--")</f>
        <v>--</v>
      </c>
      <c r="J988" s="282" t="s">
        <v>5946</v>
      </c>
      <c r="K988" s="282" t="str">
        <f t="shared" si="197"/>
        <v/>
      </c>
      <c r="L988" s="312">
        <f t="shared" ref="L988:L1001" si="198">IF($A$3="ИМ",ROUND($Y988*(1-($L$6-$F$4))*(1-$F$3)*(1+$AG$2),2),ROUND($M988*(1-($L$6-$F$4))*(1-$F$3)*(1+$AG$2),2))</f>
        <v>3862.8</v>
      </c>
      <c r="M988" s="312">
        <f t="shared" ref="M988:M994" si="199">ROUND(IF($A$3="РЕГИОНЫ",AG988*$AG$3*$AG$1,IF(AI988=0,AG988*$AG$3*$AG$1,AG988*$AG$3*(1-5%)*$AG$1)),2)</f>
        <v>5852.72</v>
      </c>
      <c r="N988" s="297" t="str">
        <f>_xlfn.IFNA(VLOOKUP($E:$E,'1'!$A:$E,3,0),"")</f>
        <v/>
      </c>
      <c r="O988" s="297">
        <f>_xlfn.IFNA(VLOOKUP($E:$E,'2'!$A:$E,3,0),"")</f>
        <v>3400.5540166204987</v>
      </c>
      <c r="P988" s="297" t="str">
        <f>_xlfn.IFNA(VLOOKUP($E:$E,'3'!$A:$D,3,0),"")</f>
        <v/>
      </c>
      <c r="Q988" s="297" t="str">
        <f>_xlfn.IFNA(VLOOKUP($E:$E,'4'!$A:$F,3,0),"")</f>
        <v/>
      </c>
      <c r="R988" s="297" t="str">
        <f>_xlfn.IFNA(VLOOKUP($E:$E,'5'!$A:$F,3,0),"")</f>
        <v/>
      </c>
      <c r="S988" s="297" t="str">
        <f>_xlfn.IFNA(VLOOKUP($E:$E,'6'!$A:$F,3,0),"")</f>
        <v/>
      </c>
      <c r="T988" s="313">
        <v>1</v>
      </c>
      <c r="U988" s="313">
        <v>1</v>
      </c>
      <c r="V988" s="313">
        <v>20</v>
      </c>
      <c r="W988" s="314">
        <v>0.81799999999999995</v>
      </c>
      <c r="X988" s="315">
        <v>7.45E-3</v>
      </c>
      <c r="Y988" s="749">
        <v>5270</v>
      </c>
      <c r="Z988" s="282"/>
      <c r="AA988" s="316" t="s">
        <v>10390</v>
      </c>
      <c r="AB988" s="282" t="s">
        <v>9163</v>
      </c>
      <c r="AC988" s="317" t="s">
        <v>2081</v>
      </c>
      <c r="AD988" s="318" t="s">
        <v>2715</v>
      </c>
      <c r="AE988" s="319">
        <v>0</v>
      </c>
      <c r="AF988" s="319" t="s">
        <v>11273</v>
      </c>
      <c r="AG988" s="320">
        <v>73.37</v>
      </c>
      <c r="AH988" s="321">
        <f t="shared" ref="AH988:AH1001" si="200">IF($A$3="РЕГИОНЫ",ROUND($AG988*(1-($L$6-$F$4))*(1-$F$3)*(1+$AG$2)*$AG$1,2),0)</f>
        <v>0</v>
      </c>
      <c r="AI988" s="287">
        <f>_xlfn.IFNA(VLOOKUP(AD:AD,грп!B:C,2,0),0)</f>
        <v>0</v>
      </c>
      <c r="AJ988" s="607">
        <v>17</v>
      </c>
      <c r="AK988" s="672">
        <f t="shared" si="193"/>
        <v>0</v>
      </c>
      <c r="AL988" s="174"/>
    </row>
    <row r="989" spans="1:38" s="4" customFormat="1" ht="11.45" customHeight="1" outlineLevel="1" x14ac:dyDescent="0.35">
      <c r="A989" s="307" t="s">
        <v>10402</v>
      </c>
      <c r="B989" s="308" t="s">
        <v>6670</v>
      </c>
      <c r="C989" s="309" t="s">
        <v>21</v>
      </c>
      <c r="D989" s="310" t="s">
        <v>10778</v>
      </c>
      <c r="E989" s="322" t="s">
        <v>5417</v>
      </c>
      <c r="F989" s="293"/>
      <c r="G989" s="293"/>
      <c r="H989" s="294"/>
      <c r="I989" s="294" t="str">
        <f>IFERROR(_xlfn.IFNA(VLOOKUP($D:$D,history!$I:$Y,3,0),VLOOKUP(E:E,history!$H:$Y,4,0)),"--")</f>
        <v>--</v>
      </c>
      <c r="J989" s="282" t="s">
        <v>5946</v>
      </c>
      <c r="K989" s="282" t="str">
        <f t="shared" si="197"/>
        <v/>
      </c>
      <c r="L989" s="312">
        <f t="shared" si="198"/>
        <v>0</v>
      </c>
      <c r="M989" s="312">
        <f t="shared" si="199"/>
        <v>0</v>
      </c>
      <c r="N989" s="297" t="str">
        <f>_xlfn.IFNA(VLOOKUP($E:$E,'1'!$A:$E,3,0),"")</f>
        <v/>
      </c>
      <c r="O989" s="297" t="str">
        <f>_xlfn.IFNA(VLOOKUP($E:$E,'2'!$A:$E,3,0),"")</f>
        <v/>
      </c>
      <c r="P989" s="297" t="str">
        <f>_xlfn.IFNA(VLOOKUP($E:$E,'3'!$A:$D,3,0),"")</f>
        <v/>
      </c>
      <c r="Q989" s="297" t="str">
        <f>_xlfn.IFNA(VLOOKUP($E:$E,'4'!$A:$F,3,0),"")</f>
        <v/>
      </c>
      <c r="R989" s="297" t="str">
        <f>_xlfn.IFNA(VLOOKUP($E:$E,'5'!$A:$F,3,0),"")</f>
        <v/>
      </c>
      <c r="S989" s="297" t="str">
        <f>_xlfn.IFNA(VLOOKUP($E:$E,'6'!$A:$F,3,0),"")</f>
        <v/>
      </c>
      <c r="T989" s="313">
        <v>1</v>
      </c>
      <c r="U989" s="313">
        <v>1</v>
      </c>
      <c r="V989" s="313">
        <v>20</v>
      </c>
      <c r="W989" s="314">
        <v>0.9</v>
      </c>
      <c r="X989" s="315">
        <v>6.7266670000000004E-3</v>
      </c>
      <c r="Y989" s="749">
        <v>0</v>
      </c>
      <c r="Z989" s="282"/>
      <c r="AA989" s="316" t="s">
        <v>10390</v>
      </c>
      <c r="AB989" s="282" t="s">
        <v>9164</v>
      </c>
      <c r="AC989" s="317" t="s">
        <v>2081</v>
      </c>
      <c r="AD989" s="318" t="s">
        <v>2715</v>
      </c>
      <c r="AE989" s="319">
        <v>0</v>
      </c>
      <c r="AF989" s="319" t="s">
        <v>21</v>
      </c>
      <c r="AG989" s="320">
        <v>0</v>
      </c>
      <c r="AH989" s="321">
        <f t="shared" si="200"/>
        <v>0</v>
      </c>
      <c r="AI989" s="287">
        <f>_xlfn.IFNA(VLOOKUP(AD:AD,грп!B:C,2,0),0)</f>
        <v>0</v>
      </c>
      <c r="AJ989" s="607">
        <v>0</v>
      </c>
      <c r="AK989" s="672" t="str">
        <f t="shared" si="193"/>
        <v>new</v>
      </c>
      <c r="AL989" s="174"/>
    </row>
    <row r="990" spans="1:38" s="4" customFormat="1" ht="12" customHeight="1" outlineLevel="1" x14ac:dyDescent="0.35">
      <c r="A990" s="307" t="s">
        <v>10402</v>
      </c>
      <c r="B990" s="308" t="s">
        <v>6671</v>
      </c>
      <c r="C990" s="290" t="s">
        <v>555</v>
      </c>
      <c r="D990" s="310" t="s">
        <v>3205</v>
      </c>
      <c r="E990" s="322" t="s">
        <v>691</v>
      </c>
      <c r="F990" s="293"/>
      <c r="G990" s="293"/>
      <c r="H990" s="294"/>
      <c r="I990" s="294" t="str">
        <f>IFERROR(_xlfn.IFNA(VLOOKUP($D:$D,history!$I:$Y,3,0),VLOOKUP(E:E,history!$H:$Y,4,0)),"--")</f>
        <v>--</v>
      </c>
      <c r="J990" s="282" t="s">
        <v>9869</v>
      </c>
      <c r="K990" s="282" t="str">
        <f t="shared" si="197"/>
        <v/>
      </c>
      <c r="L990" s="312">
        <f t="shared" si="198"/>
        <v>1767.93</v>
      </c>
      <c r="M990" s="312">
        <f t="shared" si="199"/>
        <v>2678.68</v>
      </c>
      <c r="N990" s="297" t="str">
        <f>_xlfn.IFNA(VLOOKUP($E:$E,'1'!$A:$E,3,0),"")</f>
        <v/>
      </c>
      <c r="O990" s="297">
        <f>_xlfn.IFNA(VLOOKUP($E:$E,'2'!$A:$E,3,0),"")</f>
        <v>1647.645429362881</v>
      </c>
      <c r="P990" s="297" t="str">
        <f>_xlfn.IFNA(VLOOKUP($E:$E,'3'!$A:$D,3,0),"")</f>
        <v/>
      </c>
      <c r="Q990" s="297" t="str">
        <f>_xlfn.IFNA(VLOOKUP($E:$E,'4'!$A:$F,3,0),"")</f>
        <v/>
      </c>
      <c r="R990" s="297" t="str">
        <f>_xlfn.IFNA(VLOOKUP($E:$E,'5'!$A:$F,3,0),"")</f>
        <v/>
      </c>
      <c r="S990" s="297" t="str">
        <f>_xlfn.IFNA(VLOOKUP($E:$E,'6'!$A:$F,3,0),"")</f>
        <v/>
      </c>
      <c r="T990" s="313">
        <v>1</v>
      </c>
      <c r="U990" s="313">
        <v>1</v>
      </c>
      <c r="V990" s="313">
        <v>20</v>
      </c>
      <c r="W990" s="314">
        <v>0.875</v>
      </c>
      <c r="X990" s="315">
        <v>7.0000000000000001E-3</v>
      </c>
      <c r="Y990" s="749">
        <v>2540</v>
      </c>
      <c r="Z990" s="282"/>
      <c r="AA990" s="316" t="s">
        <v>10392</v>
      </c>
      <c r="AB990" s="282" t="s">
        <v>9163</v>
      </c>
      <c r="AC990" s="317" t="s">
        <v>2081</v>
      </c>
      <c r="AD990" s="318" t="s">
        <v>2715</v>
      </c>
      <c r="AE990" s="319">
        <v>0</v>
      </c>
      <c r="AF990" s="319" t="s">
        <v>11273</v>
      </c>
      <c r="AG990" s="320">
        <v>33.58</v>
      </c>
      <c r="AH990" s="321">
        <f t="shared" si="200"/>
        <v>0</v>
      </c>
      <c r="AI990" s="287">
        <f>_xlfn.IFNA(VLOOKUP(AD:AD,грп!B:C,2,0),0)</f>
        <v>0</v>
      </c>
      <c r="AJ990" s="607">
        <v>0</v>
      </c>
      <c r="AK990" s="672" t="str">
        <f t="shared" si="193"/>
        <v xml:space="preserve"> </v>
      </c>
      <c r="AL990" s="174"/>
    </row>
    <row r="991" spans="1:38" s="4" customFormat="1" ht="12" customHeight="1" outlineLevel="1" x14ac:dyDescent="0.35">
      <c r="A991" s="307" t="s">
        <v>10402</v>
      </c>
      <c r="B991" s="308" t="s">
        <v>6672</v>
      </c>
      <c r="C991" s="323"/>
      <c r="D991" s="310" t="s">
        <v>3206</v>
      </c>
      <c r="E991" s="292" t="s">
        <v>3025</v>
      </c>
      <c r="F991" s="293"/>
      <c r="G991" s="293"/>
      <c r="H991" s="294">
        <v>41</v>
      </c>
      <c r="I991" s="294" t="str">
        <f>IFERROR(_xlfn.IFNA(VLOOKUP($D:$D,history!$I:$Y,3,0),VLOOKUP(E:E,history!$H:$Y,4,0)),"--")</f>
        <v>--</v>
      </c>
      <c r="J991" s="282" t="s">
        <v>5946</v>
      </c>
      <c r="K991" s="282" t="str">
        <f t="shared" si="197"/>
        <v/>
      </c>
      <c r="L991" s="312">
        <f t="shared" si="198"/>
        <v>2294.41</v>
      </c>
      <c r="M991" s="312">
        <f t="shared" si="199"/>
        <v>3476.38</v>
      </c>
      <c r="N991" s="297" t="str">
        <f>_xlfn.IFNA(VLOOKUP($E:$E,'1'!$A:$E,3,0),"")</f>
        <v/>
      </c>
      <c r="O991" s="297">
        <f>_xlfn.IFNA(VLOOKUP($E:$E,'2'!$A:$E,3,0),"")</f>
        <v>2425.4847645429363</v>
      </c>
      <c r="P991" s="297" t="str">
        <f>_xlfn.IFNA(VLOOKUP($E:$E,'3'!$A:$D,3,0),"")</f>
        <v/>
      </c>
      <c r="Q991" s="297" t="str">
        <f>_xlfn.IFNA(VLOOKUP($E:$E,'4'!$A:$F,3,0),"")</f>
        <v/>
      </c>
      <c r="R991" s="297" t="str">
        <f>_xlfn.IFNA(VLOOKUP($E:$E,'5'!$A:$F,3,0),"")</f>
        <v/>
      </c>
      <c r="S991" s="297" t="str">
        <f>_xlfn.IFNA(VLOOKUP($E:$E,'6'!$A:$F,3,0),"")</f>
        <v/>
      </c>
      <c r="T991" s="313">
        <v>1</v>
      </c>
      <c r="U991" s="313">
        <v>1</v>
      </c>
      <c r="V991" s="313">
        <v>16</v>
      </c>
      <c r="W991" s="314">
        <v>0.871</v>
      </c>
      <c r="X991" s="315">
        <v>8.6538462000000007E-3</v>
      </c>
      <c r="Y991" s="749">
        <v>3290</v>
      </c>
      <c r="Z991" s="282"/>
      <c r="AA991" s="316" t="s">
        <v>10390</v>
      </c>
      <c r="AB991" s="282" t="s">
        <v>9163</v>
      </c>
      <c r="AC991" s="317" t="s">
        <v>2081</v>
      </c>
      <c r="AD991" s="318" t="s">
        <v>2715</v>
      </c>
      <c r="AE991" s="319">
        <v>0</v>
      </c>
      <c r="AF991" s="319" t="s">
        <v>11273</v>
      </c>
      <c r="AG991" s="320">
        <v>43.58</v>
      </c>
      <c r="AH991" s="321">
        <f t="shared" si="200"/>
        <v>0</v>
      </c>
      <c r="AI991" s="287">
        <f>_xlfn.IFNA(VLOOKUP(AD:AD,грп!B:C,2,0),0)</f>
        <v>0</v>
      </c>
      <c r="AJ991" s="607">
        <v>3</v>
      </c>
      <c r="AK991" s="672">
        <f t="shared" si="193"/>
        <v>0</v>
      </c>
      <c r="AL991" s="174"/>
    </row>
    <row r="992" spans="1:38" s="4" customFormat="1" ht="12" customHeight="1" outlineLevel="1" x14ac:dyDescent="0.35">
      <c r="A992" s="307" t="s">
        <v>10402</v>
      </c>
      <c r="B992" s="308" t="s">
        <v>6673</v>
      </c>
      <c r="C992" s="323"/>
      <c r="D992" s="310" t="s">
        <v>3207</v>
      </c>
      <c r="E992" s="292" t="s">
        <v>3026</v>
      </c>
      <c r="F992" s="293"/>
      <c r="G992" s="293"/>
      <c r="H992" s="294">
        <v>54</v>
      </c>
      <c r="I992" s="294" t="str">
        <f>IFERROR(_xlfn.IFNA(VLOOKUP($D:$D,history!$I:$Y,3,0),VLOOKUP(E:E,history!$H:$Y,4,0)),"--")</f>
        <v>--</v>
      </c>
      <c r="J992" s="282" t="s">
        <v>5946</v>
      </c>
      <c r="K992" s="282" t="str">
        <f t="shared" si="197"/>
        <v/>
      </c>
      <c r="L992" s="312">
        <f t="shared" si="198"/>
        <v>3004.63</v>
      </c>
      <c r="M992" s="312">
        <f t="shared" si="199"/>
        <v>4552.47</v>
      </c>
      <c r="N992" s="297" t="str">
        <f>_xlfn.IFNA(VLOOKUP($E:$E,'1'!$A:$E,3,0),"")</f>
        <v/>
      </c>
      <c r="O992" s="297">
        <f>_xlfn.IFNA(VLOOKUP($E:$E,'2'!$A:$E,3,0),"")</f>
        <v>2897.5069252077565</v>
      </c>
      <c r="P992" s="297" t="str">
        <f>_xlfn.IFNA(VLOOKUP($E:$E,'3'!$A:$D,3,0),"")</f>
        <v/>
      </c>
      <c r="Q992" s="297" t="str">
        <f>_xlfn.IFNA(VLOOKUP($E:$E,'4'!$A:$F,3,0),"")</f>
        <v/>
      </c>
      <c r="R992" s="297" t="str">
        <f>_xlfn.IFNA(VLOOKUP($E:$E,'5'!$A:$F,3,0),"")</f>
        <v/>
      </c>
      <c r="S992" s="297" t="str">
        <f>_xlfn.IFNA(VLOOKUP($E:$E,'6'!$A:$F,3,0),"")</f>
        <v/>
      </c>
      <c r="T992" s="313">
        <v>1</v>
      </c>
      <c r="U992" s="313">
        <v>1</v>
      </c>
      <c r="V992" s="313">
        <v>16</v>
      </c>
      <c r="W992" s="314">
        <v>0.78100000000000003</v>
      </c>
      <c r="X992" s="315">
        <v>8.4615385000000008E-3</v>
      </c>
      <c r="Y992" s="749">
        <v>4320</v>
      </c>
      <c r="Z992" s="282"/>
      <c r="AA992" s="316" t="s">
        <v>10390</v>
      </c>
      <c r="AB992" s="282" t="s">
        <v>9163</v>
      </c>
      <c r="AC992" s="317" t="s">
        <v>2081</v>
      </c>
      <c r="AD992" s="318" t="s">
        <v>2715</v>
      </c>
      <c r="AE992" s="319">
        <v>0</v>
      </c>
      <c r="AF992" s="319" t="s">
        <v>11273</v>
      </c>
      <c r="AG992" s="320">
        <v>57.07</v>
      </c>
      <c r="AH992" s="321">
        <f t="shared" si="200"/>
        <v>0</v>
      </c>
      <c r="AI992" s="287">
        <f>_xlfn.IFNA(VLOOKUP(AD:AD,грп!B:C,2,0),0)</f>
        <v>0</v>
      </c>
      <c r="AJ992" s="607">
        <v>4</v>
      </c>
      <c r="AK992" s="672">
        <f t="shared" si="193"/>
        <v>0</v>
      </c>
      <c r="AL992" s="174"/>
    </row>
    <row r="993" spans="1:39" s="4" customFormat="1" ht="12" customHeight="1" outlineLevel="1" x14ac:dyDescent="0.35">
      <c r="A993" s="307" t="s">
        <v>339</v>
      </c>
      <c r="B993" s="308" t="s">
        <v>6674</v>
      </c>
      <c r="C993" s="290" t="s">
        <v>555</v>
      </c>
      <c r="D993" s="310" t="s">
        <v>3208</v>
      </c>
      <c r="E993" s="322" t="s">
        <v>946</v>
      </c>
      <c r="F993" s="293"/>
      <c r="G993" s="293"/>
      <c r="H993" s="294">
        <v>35</v>
      </c>
      <c r="I993" s="294" t="str">
        <f>IFERROR(_xlfn.IFNA(VLOOKUP($D:$D,history!$I:$Y,3,0),VLOOKUP(E:E,history!$H:$Y,4,0)),"--")</f>
        <v>--</v>
      </c>
      <c r="J993" s="282" t="s">
        <v>9869</v>
      </c>
      <c r="K993" s="282" t="str">
        <f t="shared" ref="K993:K1004" si="201" xml:space="preserve">
IF(OR($E993="",$A$3&lt;&gt;"МОСКВА"),"",
IF(AND($AJ993&gt;=1,$AJ993&lt;20),"*",
IF(AND($AJ993&gt;=20,$AJ993&lt;100),"**",
IF(($AJ993&gt;=100),"***","--"))))</f>
        <v/>
      </c>
      <c r="L993" s="312">
        <f t="shared" si="198"/>
        <v>1503.1</v>
      </c>
      <c r="M993" s="312">
        <f t="shared" si="199"/>
        <v>2277.4299999999998</v>
      </c>
      <c r="N993" s="297" t="str">
        <f>_xlfn.IFNA(VLOOKUP($E:$E,'1'!$A:$E,3,0),"")</f>
        <v/>
      </c>
      <c r="O993" s="297">
        <f>_xlfn.IFNA(VLOOKUP($E:$E,'2'!$A:$E,3,0),"")</f>
        <v>1253.1855955678673</v>
      </c>
      <c r="P993" s="297" t="str">
        <f>_xlfn.IFNA(VLOOKUP($E:$E,'3'!$A:$D,3,0),"")</f>
        <v/>
      </c>
      <c r="Q993" s="297" t="str">
        <f>_xlfn.IFNA(VLOOKUP($E:$E,'4'!$A:$F,3,0),"")</f>
        <v/>
      </c>
      <c r="R993" s="297" t="str">
        <f>_xlfn.IFNA(VLOOKUP($E:$E,'5'!$A:$F,3,0),"")</f>
        <v/>
      </c>
      <c r="S993" s="297" t="str">
        <f>_xlfn.IFNA(VLOOKUP($E:$E,'6'!$A:$F,3,0),"")</f>
        <v/>
      </c>
      <c r="T993" s="313">
        <v>1</v>
      </c>
      <c r="U993" s="313">
        <v>1</v>
      </c>
      <c r="V993" s="313">
        <v>20</v>
      </c>
      <c r="W993" s="314">
        <v>0.74</v>
      </c>
      <c r="X993" s="315">
        <v>6.8999999999999999E-3</v>
      </c>
      <c r="Y993" s="749">
        <v>2050</v>
      </c>
      <c r="Z993" s="282"/>
      <c r="AA993" s="316" t="s">
        <v>10390</v>
      </c>
      <c r="AB993" s="282" t="s">
        <v>9163</v>
      </c>
      <c r="AC993" s="317" t="s">
        <v>2081</v>
      </c>
      <c r="AD993" s="318" t="s">
        <v>2715</v>
      </c>
      <c r="AE993" s="319">
        <v>0</v>
      </c>
      <c r="AF993" s="319" t="s">
        <v>11273</v>
      </c>
      <c r="AG993" s="320">
        <v>28.55</v>
      </c>
      <c r="AH993" s="321">
        <f t="shared" si="200"/>
        <v>0</v>
      </c>
      <c r="AI993" s="287">
        <f>_xlfn.IFNA(VLOOKUP(AD:AD,грп!B:C,2,0),0)</f>
        <v>0</v>
      </c>
      <c r="AJ993" s="607">
        <v>0</v>
      </c>
      <c r="AK993" s="672" t="str">
        <f t="shared" si="193"/>
        <v xml:space="preserve"> </v>
      </c>
      <c r="AL993" s="174"/>
    </row>
    <row r="994" spans="1:39" ht="12" customHeight="1" outlineLevel="1" x14ac:dyDescent="0.35">
      <c r="A994" s="307" t="s">
        <v>339</v>
      </c>
      <c r="B994" s="308" t="s">
        <v>6675</v>
      </c>
      <c r="C994" s="290" t="s">
        <v>555</v>
      </c>
      <c r="D994" s="310" t="s">
        <v>3209</v>
      </c>
      <c r="E994" s="322" t="s">
        <v>461</v>
      </c>
      <c r="F994" s="293"/>
      <c r="G994" s="293"/>
      <c r="H994" s="294"/>
      <c r="I994" s="294" t="str">
        <f>IFERROR(_xlfn.IFNA(VLOOKUP($D:$D,history!$I:$Y,3,0),VLOOKUP(E:E,history!$H:$Y,4,0)),"--")</f>
        <v>--</v>
      </c>
      <c r="J994" s="282" t="s">
        <v>5946</v>
      </c>
      <c r="K994" s="282" t="str">
        <f t="shared" si="201"/>
        <v/>
      </c>
      <c r="L994" s="312">
        <f t="shared" si="198"/>
        <v>987.16</v>
      </c>
      <c r="M994" s="312">
        <f t="shared" si="199"/>
        <v>1495.69</v>
      </c>
      <c r="N994" s="297" t="str">
        <f>_xlfn.IFNA(VLOOKUP($E:$E,'1'!$A:$E,3,0),"")</f>
        <v/>
      </c>
      <c r="O994" s="297">
        <f>_xlfn.IFNA(VLOOKUP($E:$E,'2'!$A:$E,3,0),"")</f>
        <v>916.34349030470923</v>
      </c>
      <c r="P994" s="297" t="str">
        <f>_xlfn.IFNA(VLOOKUP($E:$E,'3'!$A:$D,3,0),"")</f>
        <v/>
      </c>
      <c r="Q994" s="297" t="str">
        <f>_xlfn.IFNA(VLOOKUP($E:$E,'4'!$A:$F,3,0),"")</f>
        <v/>
      </c>
      <c r="R994" s="297" t="str">
        <f>_xlfn.IFNA(VLOOKUP($E:$E,'5'!$A:$F,3,0),"")</f>
        <v/>
      </c>
      <c r="S994" s="297" t="str">
        <f>_xlfn.IFNA(VLOOKUP($E:$E,'6'!$A:$F,3,0),"")</f>
        <v/>
      </c>
      <c r="T994" s="313">
        <v>1</v>
      </c>
      <c r="U994" s="313">
        <v>1</v>
      </c>
      <c r="V994" s="313">
        <v>20</v>
      </c>
      <c r="W994" s="314">
        <v>0.71399999999999997</v>
      </c>
      <c r="X994" s="315">
        <v>6.7045454999999999E-3</v>
      </c>
      <c r="Y994" s="749">
        <v>1350</v>
      </c>
      <c r="Z994" s="282"/>
      <c r="AA994" s="316" t="s">
        <v>10388</v>
      </c>
      <c r="AB994" s="282" t="s">
        <v>9163</v>
      </c>
      <c r="AC994" s="317" t="s">
        <v>2081</v>
      </c>
      <c r="AD994" s="318" t="s">
        <v>2715</v>
      </c>
      <c r="AE994" s="319">
        <v>0</v>
      </c>
      <c r="AF994" s="319" t="s">
        <v>11271</v>
      </c>
      <c r="AG994" s="320">
        <v>18.75</v>
      </c>
      <c r="AH994" s="321">
        <f t="shared" si="200"/>
        <v>0</v>
      </c>
      <c r="AI994" s="287">
        <f>_xlfn.IFNA(VLOOKUP(AD:AD,грп!B:C,2,0),0)</f>
        <v>0</v>
      </c>
      <c r="AJ994" s="607">
        <v>0</v>
      </c>
      <c r="AK994" s="672" t="str">
        <f t="shared" si="193"/>
        <v xml:space="preserve"> </v>
      </c>
      <c r="AL994" s="174"/>
      <c r="AM994" s="4"/>
    </row>
    <row r="995" spans="1:39" s="4" customFormat="1" ht="12" customHeight="1" outlineLevel="1" x14ac:dyDescent="0.35">
      <c r="A995" s="307" t="s">
        <v>339</v>
      </c>
      <c r="B995" s="308" t="s">
        <v>6676</v>
      </c>
      <c r="C995" s="309"/>
      <c r="D995" s="310" t="s">
        <v>10105</v>
      </c>
      <c r="E995" s="322" t="s">
        <v>4763</v>
      </c>
      <c r="F995" s="293"/>
      <c r="G995" s="293"/>
      <c r="H995" s="294">
        <v>98</v>
      </c>
      <c r="I995" s="294" t="str">
        <f>IFERROR(_xlfn.IFNA(VLOOKUP($D:$D,history!$I:$Y,3,0),VLOOKUP(E:E,history!$H:$Y,4,0)),"--")</f>
        <v>--</v>
      </c>
      <c r="J995" s="282" t="s">
        <v>5946</v>
      </c>
      <c r="K995" s="282" t="str">
        <f t="shared" si="201"/>
        <v/>
      </c>
      <c r="L995" s="331">
        <f t="shared" si="198"/>
        <v>678.57</v>
      </c>
      <c r="M995" s="331">
        <v>1028.1300000000001</v>
      </c>
      <c r="N995" s="297" t="str">
        <f>_xlfn.IFNA(VLOOKUP($E:$E,'1'!$A:$E,3,0),"")</f>
        <v/>
      </c>
      <c r="O995" s="297">
        <f>_xlfn.IFNA(VLOOKUP($E:$E,'2'!$A:$E,3,0),"")</f>
        <v>835.45706371191147</v>
      </c>
      <c r="P995" s="297" t="str">
        <f>_xlfn.IFNA(VLOOKUP($E:$E,'3'!$A:$D,3,0),"")</f>
        <v/>
      </c>
      <c r="Q995" s="297" t="str">
        <f>_xlfn.IFNA(VLOOKUP($E:$E,'4'!$A:$F,3,0),"")</f>
        <v/>
      </c>
      <c r="R995" s="297" t="str">
        <f>_xlfn.IFNA(VLOOKUP($E:$E,'5'!$A:$F,3,0),"")</f>
        <v/>
      </c>
      <c r="S995" s="297" t="str">
        <f>_xlfn.IFNA(VLOOKUP($E:$E,'6'!$A:$F,3,0),"")</f>
        <v/>
      </c>
      <c r="T995" s="313">
        <v>1</v>
      </c>
      <c r="U995" s="313">
        <v>1</v>
      </c>
      <c r="V995" s="313">
        <v>20</v>
      </c>
      <c r="W995" s="314">
        <v>0.7</v>
      </c>
      <c r="X995" s="315">
        <v>1.9E-2</v>
      </c>
      <c r="Y995" s="749">
        <v>980</v>
      </c>
      <c r="Z995" s="332" t="s">
        <v>5283</v>
      </c>
      <c r="AA995" s="316" t="s">
        <v>393</v>
      </c>
      <c r="AB995" s="282" t="s">
        <v>9163</v>
      </c>
      <c r="AC995" s="317" t="s">
        <v>2081</v>
      </c>
      <c r="AD995" s="318" t="s">
        <v>2715</v>
      </c>
      <c r="AE995" s="319">
        <v>0</v>
      </c>
      <c r="AF995" s="319" t="s">
        <v>11273</v>
      </c>
      <c r="AG995" s="320">
        <v>16.23</v>
      </c>
      <c r="AH995" s="321">
        <f t="shared" si="200"/>
        <v>0</v>
      </c>
      <c r="AI995" s="287">
        <f>_xlfn.IFNA(VLOOKUP(AD:AD,грп!B:C,2,0),0)</f>
        <v>0</v>
      </c>
      <c r="AJ995" s="607">
        <v>0</v>
      </c>
      <c r="AK995" s="672">
        <f t="shared" si="193"/>
        <v>0</v>
      </c>
      <c r="AL995" s="174"/>
    </row>
    <row r="996" spans="1:39" s="4" customFormat="1" ht="12" customHeight="1" outlineLevel="1" x14ac:dyDescent="0.35">
      <c r="A996" s="307" t="s">
        <v>339</v>
      </c>
      <c r="B996" s="308" t="s">
        <v>6677</v>
      </c>
      <c r="C996" s="309"/>
      <c r="D996" s="310" t="s">
        <v>4839</v>
      </c>
      <c r="E996" s="322" t="s">
        <v>4813</v>
      </c>
      <c r="F996" s="293"/>
      <c r="G996" s="293"/>
      <c r="H996" s="294">
        <v>67</v>
      </c>
      <c r="I996" s="294" t="str">
        <f>IFERROR(_xlfn.IFNA(VLOOKUP($D:$D,history!$I:$Y,3,0),VLOOKUP(E:E,history!$H:$Y,4,0)),"--")</f>
        <v>--</v>
      </c>
      <c r="J996" s="282" t="s">
        <v>5946</v>
      </c>
      <c r="K996" s="282" t="str">
        <f t="shared" si="201"/>
        <v/>
      </c>
      <c r="L996" s="331">
        <f t="shared" si="198"/>
        <v>628.03</v>
      </c>
      <c r="M996" s="331">
        <v>951.56</v>
      </c>
      <c r="N996" s="297" t="str">
        <f>_xlfn.IFNA(VLOOKUP($E:$E,'1'!$A:$E,3,0),"")</f>
        <v/>
      </c>
      <c r="O996" s="297">
        <f>_xlfn.IFNA(VLOOKUP($E:$E,'2'!$A:$E,3,0),"")</f>
        <v>788.91966759002776</v>
      </c>
      <c r="P996" s="297" t="str">
        <f>_xlfn.IFNA(VLOOKUP($E:$E,'3'!$A:$D,3,0),"")</f>
        <v/>
      </c>
      <c r="Q996" s="297" t="str">
        <f>_xlfn.IFNA(VLOOKUP($E:$E,'4'!$A:$F,3,0),"")</f>
        <v/>
      </c>
      <c r="R996" s="297" t="str">
        <f>_xlfn.IFNA(VLOOKUP($E:$E,'5'!$A:$F,3,0),"")</f>
        <v/>
      </c>
      <c r="S996" s="297" t="str">
        <f>_xlfn.IFNA(VLOOKUP($E:$E,'6'!$A:$F,3,0),"")</f>
        <v/>
      </c>
      <c r="T996" s="313">
        <v>1</v>
      </c>
      <c r="U996" s="313">
        <v>1</v>
      </c>
      <c r="V996" s="313">
        <v>20</v>
      </c>
      <c r="W996" s="314">
        <v>0.7</v>
      </c>
      <c r="X996" s="315">
        <v>1.8919999999999999E-2</v>
      </c>
      <c r="Y996" s="749">
        <v>890</v>
      </c>
      <c r="Z996" s="332" t="s">
        <v>5283</v>
      </c>
      <c r="AA996" s="316" t="s">
        <v>393</v>
      </c>
      <c r="AB996" s="282" t="s">
        <v>9163</v>
      </c>
      <c r="AC996" s="317" t="s">
        <v>2081</v>
      </c>
      <c r="AD996" s="318" t="s">
        <v>2715</v>
      </c>
      <c r="AE996" s="319">
        <v>0</v>
      </c>
      <c r="AF996" s="319" t="s">
        <v>11273</v>
      </c>
      <c r="AG996" s="320">
        <v>15</v>
      </c>
      <c r="AH996" s="321">
        <f t="shared" si="200"/>
        <v>0</v>
      </c>
      <c r="AI996" s="287">
        <f>_xlfn.IFNA(VLOOKUP(AD:AD,грп!B:C,2,0),0)</f>
        <v>0</v>
      </c>
      <c r="AJ996" s="607">
        <v>32</v>
      </c>
      <c r="AK996" s="672">
        <f t="shared" si="193"/>
        <v>0</v>
      </c>
      <c r="AL996" s="174"/>
    </row>
    <row r="997" spans="1:39" s="4" customFormat="1" ht="12" customHeight="1" outlineLevel="1" x14ac:dyDescent="0.35">
      <c r="A997" s="307" t="s">
        <v>339</v>
      </c>
      <c r="B997" s="308" t="s">
        <v>6677</v>
      </c>
      <c r="C997" s="309" t="s">
        <v>21</v>
      </c>
      <c r="D997" s="310" t="s">
        <v>9195</v>
      </c>
      <c r="E997" s="322" t="s">
        <v>9165</v>
      </c>
      <c r="F997" s="293"/>
      <c r="G997" s="293"/>
      <c r="H997" s="294">
        <v>12</v>
      </c>
      <c r="I997" s="294" t="str">
        <f>IFERROR(_xlfn.IFNA(VLOOKUP($D:$D,history!$I:$Y,3,0),VLOOKUP(E:E,history!$H:$Y,4,0)),"--")</f>
        <v>--</v>
      </c>
      <c r="J997" s="282" t="s">
        <v>9870</v>
      </c>
      <c r="K997" s="282" t="str">
        <f t="shared" si="201"/>
        <v/>
      </c>
      <c r="L997" s="331">
        <f t="shared" si="198"/>
        <v>743.54</v>
      </c>
      <c r="M997" s="331">
        <v>1126.57</v>
      </c>
      <c r="N997" s="297" t="str">
        <f>_xlfn.IFNA(VLOOKUP($E:$E,'1'!$A:$E,3,0),"")</f>
        <v/>
      </c>
      <c r="O997" s="297">
        <f>_xlfn.IFNA(VLOOKUP($E:$E,'2'!$A:$E,3,0),"")</f>
        <v>919.66759002770095</v>
      </c>
      <c r="P997" s="297" t="str">
        <f>_xlfn.IFNA(VLOOKUP($E:$E,'3'!$A:$D,3,0),"")</f>
        <v/>
      </c>
      <c r="Q997" s="297" t="str">
        <f>_xlfn.IFNA(VLOOKUP($E:$E,'4'!$A:$F,3,0),"")</f>
        <v/>
      </c>
      <c r="R997" s="297" t="str">
        <f>_xlfn.IFNA(VLOOKUP($E:$E,'5'!$A:$F,3,0),"")</f>
        <v/>
      </c>
      <c r="S997" s="297" t="str">
        <f>_xlfn.IFNA(VLOOKUP($E:$E,'6'!$A:$F,3,0),"")</f>
        <v/>
      </c>
      <c r="T997" s="313">
        <v>1</v>
      </c>
      <c r="U997" s="313">
        <v>1</v>
      </c>
      <c r="V997" s="313">
        <v>15</v>
      </c>
      <c r="W997" s="314">
        <v>0.7</v>
      </c>
      <c r="X997" s="315">
        <v>1.46E-2</v>
      </c>
      <c r="Y997" s="749">
        <v>1070</v>
      </c>
      <c r="Z997" s="332" t="s">
        <v>5283</v>
      </c>
      <c r="AA997" s="316" t="s">
        <v>393</v>
      </c>
      <c r="AB997" s="282" t="s">
        <v>9164</v>
      </c>
      <c r="AC997" s="317" t="s">
        <v>2081</v>
      </c>
      <c r="AD997" s="318" t="s">
        <v>2715</v>
      </c>
      <c r="AE997" s="319">
        <v>0</v>
      </c>
      <c r="AF997" s="319" t="s">
        <v>21</v>
      </c>
      <c r="AG997" s="320">
        <v>17.63</v>
      </c>
      <c r="AH997" s="321">
        <f t="shared" si="200"/>
        <v>0</v>
      </c>
      <c r="AI997" s="287">
        <f>_xlfn.IFNA(VLOOKUP(AD:AD,грп!B:C,2,0),0)</f>
        <v>0</v>
      </c>
      <c r="AJ997" s="607">
        <v>27</v>
      </c>
      <c r="AK997" s="672" t="str">
        <f t="shared" si="193"/>
        <v>new</v>
      </c>
      <c r="AL997" s="174"/>
    </row>
    <row r="998" spans="1:39" s="4" customFormat="1" ht="12" customHeight="1" outlineLevel="1" x14ac:dyDescent="0.35">
      <c r="A998" s="307" t="s">
        <v>10402</v>
      </c>
      <c r="B998" s="308" t="s">
        <v>6678</v>
      </c>
      <c r="C998" s="309"/>
      <c r="D998" s="310" t="s">
        <v>3731</v>
      </c>
      <c r="E998" s="322" t="s">
        <v>3038</v>
      </c>
      <c r="F998" s="293"/>
      <c r="G998" s="293"/>
      <c r="H998" s="294">
        <v>48</v>
      </c>
      <c r="I998" s="294" t="str">
        <f>IFERROR(_xlfn.IFNA(VLOOKUP($D:$D,history!$I:$Y,3,0),VLOOKUP(E:E,history!$H:$Y,4,0)),"--")</f>
        <v>V</v>
      </c>
      <c r="J998" s="282" t="s">
        <v>9870</v>
      </c>
      <c r="K998" s="282" t="str">
        <f t="shared" si="201"/>
        <v/>
      </c>
      <c r="L998" s="312">
        <f t="shared" si="198"/>
        <v>233.76</v>
      </c>
      <c r="M998" s="312">
        <f>ROUND(IF($A$3="РЕГИОНЫ",AG998*$AG$3*$AG$1,IF(AI998=0,AG998*$AG$3*$AG$1,AG998*$AG$3*(1-5%)*$AG$1)),2)</f>
        <v>354.18</v>
      </c>
      <c r="N998" s="297" t="str">
        <f>_xlfn.IFNA(VLOOKUP($E:$E,'1'!$A:$E,3,0),"")</f>
        <v/>
      </c>
      <c r="O998" s="297" t="str">
        <f>_xlfn.IFNA(VLOOKUP($E:$E,'2'!$A:$E,3,0),"")</f>
        <v/>
      </c>
      <c r="P998" s="297" t="str">
        <f>_xlfn.IFNA(VLOOKUP($E:$E,'3'!$A:$D,3,0),"")</f>
        <v/>
      </c>
      <c r="Q998" s="297" t="str">
        <f>_xlfn.IFNA(VLOOKUP($E:$E,'4'!$A:$F,3,0),"")</f>
        <v/>
      </c>
      <c r="R998" s="297" t="str">
        <f>_xlfn.IFNA(VLOOKUP($E:$E,'5'!$A:$F,3,0),"")</f>
        <v/>
      </c>
      <c r="S998" s="297" t="str">
        <f>_xlfn.IFNA(VLOOKUP($E:$E,'6'!$A:$F,3,0),"")</f>
        <v/>
      </c>
      <c r="T998" s="313">
        <v>1</v>
      </c>
      <c r="U998" s="313">
        <v>100</v>
      </c>
      <c r="V998" s="313">
        <v>200</v>
      </c>
      <c r="W998" s="314">
        <v>6.9000000000000006E-2</v>
      </c>
      <c r="X998" s="315">
        <v>2.3000000000000001E-4</v>
      </c>
      <c r="Y998" s="749">
        <v>340</v>
      </c>
      <c r="Z998" s="282"/>
      <c r="AA998" s="316" t="s">
        <v>10390</v>
      </c>
      <c r="AB998" s="282" t="s">
        <v>9163</v>
      </c>
      <c r="AC998" s="317" t="s">
        <v>2081</v>
      </c>
      <c r="AD998" s="318" t="s">
        <v>11341</v>
      </c>
      <c r="AE998" s="319">
        <v>0</v>
      </c>
      <c r="AF998" s="319" t="s">
        <v>11282</v>
      </c>
      <c r="AG998" s="320">
        <v>4.4400000000000004</v>
      </c>
      <c r="AH998" s="321">
        <f t="shared" si="200"/>
        <v>0</v>
      </c>
      <c r="AI998" s="287">
        <f>_xlfn.IFNA(VLOOKUP(AD:AD,грп!B:C,2,0),0)</f>
        <v>0</v>
      </c>
      <c r="AJ998" s="607">
        <v>18</v>
      </c>
      <c r="AK998" s="672">
        <f t="shared" si="193"/>
        <v>0</v>
      </c>
      <c r="AL998" s="174"/>
    </row>
    <row r="999" spans="1:39" s="4" customFormat="1" ht="12" customHeight="1" outlineLevel="1" x14ac:dyDescent="0.35">
      <c r="A999" s="307" t="s">
        <v>10402</v>
      </c>
      <c r="B999" s="308" t="s">
        <v>6679</v>
      </c>
      <c r="C999" s="309"/>
      <c r="D999" s="310" t="s">
        <v>3732</v>
      </c>
      <c r="E999" s="322" t="s">
        <v>3039</v>
      </c>
      <c r="F999" s="293"/>
      <c r="G999" s="293"/>
      <c r="H999" s="294">
        <v>17</v>
      </c>
      <c r="I999" s="294" t="str">
        <f>IFERROR(_xlfn.IFNA(VLOOKUP($D:$D,history!$I:$Y,3,0),VLOOKUP(E:E,history!$H:$Y,4,0)),"--")</f>
        <v>--</v>
      </c>
      <c r="J999" s="282" t="s">
        <v>9870</v>
      </c>
      <c r="K999" s="282" t="str">
        <f t="shared" si="201"/>
        <v/>
      </c>
      <c r="L999" s="312">
        <f t="shared" si="198"/>
        <v>233.76</v>
      </c>
      <c r="M999" s="312">
        <f>ROUND(IF($A$3="РЕГИОНЫ",AG999*$AG$3*$AG$1,IF(AI999=0,AG999*$AG$3*$AG$1,AG999*$AG$3*(1-5%)*$AG$1)),2)</f>
        <v>354.18</v>
      </c>
      <c r="N999" s="297" t="str">
        <f>_xlfn.IFNA(VLOOKUP($E:$E,'1'!$A:$E,3,0),"")</f>
        <v/>
      </c>
      <c r="O999" s="297" t="str">
        <f>_xlfn.IFNA(VLOOKUP($E:$E,'2'!$A:$E,3,0),"")</f>
        <v/>
      </c>
      <c r="P999" s="297" t="str">
        <f>_xlfn.IFNA(VLOOKUP($E:$E,'3'!$A:$D,3,0),"")</f>
        <v/>
      </c>
      <c r="Q999" s="297" t="str">
        <f>_xlfn.IFNA(VLOOKUP($E:$E,'4'!$A:$F,3,0),"")</f>
        <v/>
      </c>
      <c r="R999" s="297" t="str">
        <f>_xlfn.IFNA(VLOOKUP($E:$E,'5'!$A:$F,3,0),"")</f>
        <v/>
      </c>
      <c r="S999" s="297" t="str">
        <f>_xlfn.IFNA(VLOOKUP($E:$E,'6'!$A:$F,3,0),"")</f>
        <v/>
      </c>
      <c r="T999" s="313">
        <v>1</v>
      </c>
      <c r="U999" s="313">
        <v>1</v>
      </c>
      <c r="V999" s="313">
        <v>200</v>
      </c>
      <c r="W999" s="314">
        <v>7.0999999999999994E-2</v>
      </c>
      <c r="X999" s="315">
        <v>2.3000000000000001E-4</v>
      </c>
      <c r="Y999" s="749">
        <v>340</v>
      </c>
      <c r="Z999" s="282"/>
      <c r="AA999" s="316" t="s">
        <v>10390</v>
      </c>
      <c r="AB999" s="282" t="s">
        <v>9163</v>
      </c>
      <c r="AC999" s="317" t="s">
        <v>2081</v>
      </c>
      <c r="AD999" s="318" t="s">
        <v>11341</v>
      </c>
      <c r="AE999" s="319">
        <v>0</v>
      </c>
      <c r="AF999" s="319" t="s">
        <v>11282</v>
      </c>
      <c r="AG999" s="320">
        <v>4.4400000000000004</v>
      </c>
      <c r="AH999" s="321">
        <f t="shared" si="200"/>
        <v>0</v>
      </c>
      <c r="AI999" s="287">
        <f>_xlfn.IFNA(VLOOKUP(AD:AD,грп!B:C,2,0),0)</f>
        <v>0</v>
      </c>
      <c r="AJ999" s="607">
        <v>28</v>
      </c>
      <c r="AK999" s="672">
        <f t="shared" si="193"/>
        <v>0</v>
      </c>
      <c r="AL999" s="174"/>
    </row>
    <row r="1000" spans="1:39" s="4" customFormat="1" ht="12" customHeight="1" outlineLevel="1" x14ac:dyDescent="0.35">
      <c r="A1000" s="307" t="s">
        <v>10402</v>
      </c>
      <c r="B1000" s="308" t="s">
        <v>6680</v>
      </c>
      <c r="C1000" s="309"/>
      <c r="D1000" s="310" t="s">
        <v>10779</v>
      </c>
      <c r="E1000" s="322" t="s">
        <v>3040</v>
      </c>
      <c r="F1000" s="293"/>
      <c r="G1000" s="293"/>
      <c r="H1000" s="294">
        <v>116</v>
      </c>
      <c r="I1000" s="294" t="str">
        <f>IFERROR(_xlfn.IFNA(VLOOKUP($D:$D,history!$I:$Y,3,0),VLOOKUP(E:E,history!$H:$Y,4,0)),"--")</f>
        <v>--</v>
      </c>
      <c r="J1000" s="282" t="s">
        <v>5946</v>
      </c>
      <c r="K1000" s="282" t="str">
        <f t="shared" si="201"/>
        <v/>
      </c>
      <c r="L1000" s="312">
        <f t="shared" si="198"/>
        <v>233.76</v>
      </c>
      <c r="M1000" s="312">
        <f>ROUND(IF($A$3="РЕГИОНЫ",AG1000*$AG$3*$AG$1,IF(AI1000=0,AG1000*$AG$3*$AG$1,AG1000*$AG$3*(1-5%)*$AG$1)),2)</f>
        <v>354.18</v>
      </c>
      <c r="N1000" s="297" t="str">
        <f>_xlfn.IFNA(VLOOKUP($E:$E,'1'!$A:$E,3,0),"")</f>
        <v/>
      </c>
      <c r="O1000" s="297" t="str">
        <f>_xlfn.IFNA(VLOOKUP($E:$E,'2'!$A:$E,3,0),"")</f>
        <v/>
      </c>
      <c r="P1000" s="297" t="str">
        <f>_xlfn.IFNA(VLOOKUP($E:$E,'3'!$A:$D,3,0),"")</f>
        <v/>
      </c>
      <c r="Q1000" s="297" t="str">
        <f>_xlfn.IFNA(VLOOKUP($E:$E,'4'!$A:$F,3,0),"")</f>
        <v/>
      </c>
      <c r="R1000" s="297" t="str">
        <f>_xlfn.IFNA(VLOOKUP($E:$E,'5'!$A:$F,3,0),"")</f>
        <v/>
      </c>
      <c r="S1000" s="297" t="str">
        <f>_xlfn.IFNA(VLOOKUP($E:$E,'6'!$A:$F,3,0),"")</f>
        <v/>
      </c>
      <c r="T1000" s="313">
        <v>1</v>
      </c>
      <c r="U1000" s="313">
        <v>1</v>
      </c>
      <c r="V1000" s="313">
        <v>200</v>
      </c>
      <c r="W1000" s="314">
        <v>0.114</v>
      </c>
      <c r="X1000" s="315">
        <v>1.7000000000000001E-4</v>
      </c>
      <c r="Y1000" s="749">
        <v>340</v>
      </c>
      <c r="Z1000" s="282"/>
      <c r="AA1000" s="316" t="s">
        <v>10390</v>
      </c>
      <c r="AB1000" s="282" t="s">
        <v>9163</v>
      </c>
      <c r="AC1000" s="317" t="s">
        <v>2081</v>
      </c>
      <c r="AD1000" s="318" t="s">
        <v>11341</v>
      </c>
      <c r="AE1000" s="319">
        <v>0</v>
      </c>
      <c r="AF1000" s="319" t="s">
        <v>11282</v>
      </c>
      <c r="AG1000" s="320">
        <v>4.4400000000000004</v>
      </c>
      <c r="AH1000" s="321">
        <f t="shared" si="200"/>
        <v>0</v>
      </c>
      <c r="AI1000" s="287">
        <f>_xlfn.IFNA(VLOOKUP(AD:AD,грп!B:C,2,0),0)</f>
        <v>0</v>
      </c>
      <c r="AJ1000" s="607">
        <v>43</v>
      </c>
      <c r="AK1000" s="672">
        <f t="shared" si="193"/>
        <v>0</v>
      </c>
      <c r="AL1000" s="174"/>
    </row>
    <row r="1001" spans="1:39" s="4" customFormat="1" ht="12" customHeight="1" outlineLevel="1" x14ac:dyDescent="0.35">
      <c r="A1001" s="307" t="s">
        <v>10402</v>
      </c>
      <c r="B1001" s="308" t="s">
        <v>6681</v>
      </c>
      <c r="C1001" s="309"/>
      <c r="D1001" s="310" t="s">
        <v>3733</v>
      </c>
      <c r="E1001" s="322" t="s">
        <v>3041</v>
      </c>
      <c r="F1001" s="293"/>
      <c r="G1001" s="293"/>
      <c r="H1001" s="294">
        <v>3</v>
      </c>
      <c r="I1001" s="294" t="str">
        <f>IFERROR(_xlfn.IFNA(VLOOKUP($D:$D,history!$I:$Y,3,0),VLOOKUP(E:E,history!$H:$Y,4,0)),"--")</f>
        <v>--</v>
      </c>
      <c r="J1001" s="282" t="s">
        <v>9870</v>
      </c>
      <c r="K1001" s="282" t="str">
        <f t="shared" si="201"/>
        <v/>
      </c>
      <c r="L1001" s="312">
        <f t="shared" si="198"/>
        <v>233.76</v>
      </c>
      <c r="M1001" s="312">
        <f>ROUND(IF($A$3="РЕГИОНЫ",AG1001*$AG$3*$AG$1,IF(AI1001=0,AG1001*$AG$3*$AG$1,AG1001*$AG$3*(1-5%)*$AG$1)),2)</f>
        <v>354.18</v>
      </c>
      <c r="N1001" s="297" t="str">
        <f>_xlfn.IFNA(VLOOKUP($E:$E,'1'!$A:$E,3,0),"")</f>
        <v/>
      </c>
      <c r="O1001" s="297" t="str">
        <f>_xlfn.IFNA(VLOOKUP($E:$E,'2'!$A:$E,3,0),"")</f>
        <v/>
      </c>
      <c r="P1001" s="297" t="str">
        <f>_xlfn.IFNA(VLOOKUP($E:$E,'3'!$A:$D,3,0),"")</f>
        <v/>
      </c>
      <c r="Q1001" s="297" t="str">
        <f>_xlfn.IFNA(VLOOKUP($E:$E,'4'!$A:$F,3,0),"")</f>
        <v/>
      </c>
      <c r="R1001" s="297" t="str">
        <f>_xlfn.IFNA(VLOOKUP($E:$E,'5'!$A:$F,3,0),"")</f>
        <v/>
      </c>
      <c r="S1001" s="297" t="str">
        <f>_xlfn.IFNA(VLOOKUP($E:$E,'6'!$A:$F,3,0),"")</f>
        <v/>
      </c>
      <c r="T1001" s="313">
        <v>1</v>
      </c>
      <c r="U1001" s="313">
        <v>1</v>
      </c>
      <c r="V1001" s="313">
        <v>1000</v>
      </c>
      <c r="W1001" s="314">
        <v>8.3000000000000004E-2</v>
      </c>
      <c r="X1001" s="315">
        <v>1.7000000000000001E-4</v>
      </c>
      <c r="Y1001" s="749">
        <v>340</v>
      </c>
      <c r="Z1001" s="282"/>
      <c r="AA1001" s="316" t="s">
        <v>10390</v>
      </c>
      <c r="AB1001" s="282" t="s">
        <v>9163</v>
      </c>
      <c r="AC1001" s="317" t="s">
        <v>2081</v>
      </c>
      <c r="AD1001" s="318" t="s">
        <v>11341</v>
      </c>
      <c r="AE1001" s="319">
        <v>0</v>
      </c>
      <c r="AF1001" s="319" t="s">
        <v>11282</v>
      </c>
      <c r="AG1001" s="320">
        <v>4.4400000000000004</v>
      </c>
      <c r="AH1001" s="321">
        <f t="shared" si="200"/>
        <v>0</v>
      </c>
      <c r="AI1001" s="287">
        <f>_xlfn.IFNA(VLOOKUP(AD:AD,грп!B:C,2,0),0)</f>
        <v>0</v>
      </c>
      <c r="AJ1001" s="607">
        <v>27</v>
      </c>
      <c r="AK1001" s="672">
        <f t="shared" si="193"/>
        <v>0</v>
      </c>
      <c r="AL1001" s="174"/>
    </row>
    <row r="1002" spans="1:39" s="4" customFormat="1" ht="12" customHeight="1" x14ac:dyDescent="0.35">
      <c r="A1002" s="288"/>
      <c r="B1002" s="289"/>
      <c r="C1002" s="290" t="s">
        <v>555</v>
      </c>
      <c r="D1002" s="291" t="s">
        <v>516</v>
      </c>
      <c r="E1002" s="292"/>
      <c r="F1002" s="293"/>
      <c r="G1002" s="293"/>
      <c r="H1002" s="294"/>
      <c r="I1002" s="294"/>
      <c r="J1002" s="282" t="s">
        <v>393</v>
      </c>
      <c r="K1002" s="282" t="str">
        <f t="shared" si="201"/>
        <v/>
      </c>
      <c r="L1002" s="295"/>
      <c r="M1002" s="296"/>
      <c r="N1002" s="297"/>
      <c r="O1002" s="297"/>
      <c r="P1002" s="297"/>
      <c r="Q1002" s="297" t="str">
        <f>_xlfn.IFNA(VLOOKUP($E:$E,'4'!$A:$F,3,0),"")</f>
        <v/>
      </c>
      <c r="R1002" s="297" t="str">
        <f>_xlfn.IFNA(VLOOKUP($E:$E,'5'!$A:$F,3,0),"")</f>
        <v/>
      </c>
      <c r="S1002" s="297"/>
      <c r="T1002" s="298"/>
      <c r="U1002" s="299"/>
      <c r="V1002" s="299"/>
      <c r="W1002" s="300"/>
      <c r="X1002" s="301"/>
      <c r="Y1002" s="749"/>
      <c r="Z1002" s="282"/>
      <c r="AA1002" s="280"/>
      <c r="AB1002" s="280" t="s">
        <v>393</v>
      </c>
      <c r="AC1002" s="302"/>
      <c r="AD1002" s="303" t="s">
        <v>516</v>
      </c>
      <c r="AE1002" s="280"/>
      <c r="AF1002" s="329"/>
      <c r="AG1002" s="339"/>
      <c r="AH1002" s="306"/>
      <c r="AI1002" s="287">
        <f>_xlfn.IFNA(VLOOKUP(AD:AD,грп!B:C,2,0),0)</f>
        <v>0</v>
      </c>
      <c r="AJ1002" s="607">
        <v>0</v>
      </c>
      <c r="AK1002" s="672" t="str">
        <f t="shared" si="193"/>
        <v xml:space="preserve"> </v>
      </c>
      <c r="AL1002" s="174"/>
    </row>
    <row r="1003" spans="1:39" s="4" customFormat="1" ht="12" customHeight="1" outlineLevel="1" x14ac:dyDescent="0.35">
      <c r="A1003" s="307" t="s">
        <v>10402</v>
      </c>
      <c r="B1003" s="308" t="s">
        <v>6682</v>
      </c>
      <c r="C1003" s="290" t="s">
        <v>555</v>
      </c>
      <c r="D1003" s="310" t="s">
        <v>10780</v>
      </c>
      <c r="E1003" s="322" t="s">
        <v>760</v>
      </c>
      <c r="F1003" s="293"/>
      <c r="G1003" s="293"/>
      <c r="H1003" s="294">
        <v>2</v>
      </c>
      <c r="I1003" s="294" t="str">
        <f>IFERROR(_xlfn.IFNA(VLOOKUP($D:$D,history!$I:$Y,3,0),VLOOKUP(E:E,history!$H:$Y,4,0)),"--")</f>
        <v>--</v>
      </c>
      <c r="J1003" s="282" t="s">
        <v>5946</v>
      </c>
      <c r="K1003" s="282" t="str">
        <f t="shared" si="201"/>
        <v/>
      </c>
      <c r="L1003" s="312">
        <f>IF($A$3="ИМ",ROUND($Y1003*(1-($L$6-$F$4))*(1-$F$3)*(1+$AG$2),2),ROUND($M1003*(1-($L$6-$F$4))*(1-$F$3)*(1+$AG$2),2))</f>
        <v>7416.55</v>
      </c>
      <c r="M1003" s="312">
        <f>ROUND(IF($A$3="РЕГИОНЫ",AG1003*$AG$3*$AG$1,IF(AI1003=0,AG1003*$AG$3*$AG$1,AG1003*$AG$3*(1-5%)*$AG$1)),2)</f>
        <v>11237.2</v>
      </c>
      <c r="N1003" s="297" t="str">
        <f>_xlfn.IFNA(VLOOKUP($E:$E,'1'!$A:$E,3,0),"")</f>
        <v/>
      </c>
      <c r="O1003" s="297" t="str">
        <f>_xlfn.IFNA(VLOOKUP($E:$E,'2'!$A:$E,3,0),"")</f>
        <v/>
      </c>
      <c r="P1003" s="297" t="str">
        <f>_xlfn.IFNA(VLOOKUP($E:$E,'3'!$A:$D,3,0),"")</f>
        <v/>
      </c>
      <c r="Q1003" s="297" t="str">
        <f>_xlfn.IFNA(VLOOKUP($E:$E,'4'!$A:$F,3,0),"")</f>
        <v/>
      </c>
      <c r="R1003" s="297" t="str">
        <f>_xlfn.IFNA(VLOOKUP($E:$E,'5'!$A:$F,3,0),"")</f>
        <v/>
      </c>
      <c r="S1003" s="297" t="str">
        <f>_xlfn.IFNA(VLOOKUP($E:$E,'6'!$A:$F,3,0),"")</f>
        <v/>
      </c>
      <c r="T1003" s="313">
        <v>1</v>
      </c>
      <c r="U1003" s="313">
        <v>1</v>
      </c>
      <c r="V1003" s="313">
        <v>2</v>
      </c>
      <c r="W1003" s="314">
        <v>11</v>
      </c>
      <c r="X1003" s="315">
        <v>1.4E-2</v>
      </c>
      <c r="Y1003" s="749">
        <v>10690</v>
      </c>
      <c r="Z1003" s="282"/>
      <c r="AA1003" s="316" t="s">
        <v>10390</v>
      </c>
      <c r="AB1003" s="282" t="s">
        <v>9163</v>
      </c>
      <c r="AC1003" s="317" t="s">
        <v>2104</v>
      </c>
      <c r="AD1003" s="318" t="s">
        <v>516</v>
      </c>
      <c r="AE1003" s="319">
        <v>0</v>
      </c>
      <c r="AF1003" s="319" t="s">
        <v>11273</v>
      </c>
      <c r="AG1003" s="320">
        <v>140.87</v>
      </c>
      <c r="AH1003" s="321">
        <f>IF($A$3="РЕГИОНЫ",ROUND($AG1003*(1-($L$6-$F$4))*(1-$F$3)*(1+$AG$2)*$AG$1,2),0)</f>
        <v>0</v>
      </c>
      <c r="AI1003" s="287">
        <f>_xlfn.IFNA(VLOOKUP(AD:AD,грп!B:C,2,0),0)</f>
        <v>0</v>
      </c>
      <c r="AJ1003" s="607">
        <v>0</v>
      </c>
      <c r="AK1003" s="672" t="str">
        <f t="shared" si="193"/>
        <v xml:space="preserve"> </v>
      </c>
      <c r="AL1003" s="174"/>
    </row>
    <row r="1004" spans="1:39" s="4" customFormat="1" ht="12" customHeight="1" outlineLevel="1" x14ac:dyDescent="0.35">
      <c r="A1004" s="307" t="s">
        <v>10402</v>
      </c>
      <c r="B1004" s="308" t="s">
        <v>6683</v>
      </c>
      <c r="C1004" s="290" t="s">
        <v>555</v>
      </c>
      <c r="D1004" s="310" t="s">
        <v>10781</v>
      </c>
      <c r="E1004" s="322" t="s">
        <v>761</v>
      </c>
      <c r="F1004" s="293"/>
      <c r="G1004" s="293"/>
      <c r="H1004" s="294">
        <v>1</v>
      </c>
      <c r="I1004" s="294" t="str">
        <f>IFERROR(_xlfn.IFNA(VLOOKUP($D:$D,history!$I:$Y,3,0),VLOOKUP(E:E,history!$H:$Y,4,0)),"--")</f>
        <v>--</v>
      </c>
      <c r="J1004" s="282" t="s">
        <v>5946</v>
      </c>
      <c r="K1004" s="282" t="str">
        <f t="shared" si="201"/>
        <v/>
      </c>
      <c r="L1004" s="312">
        <f>IF($A$3="ИМ",ROUND($Y1004*(1-($L$6-$F$4))*(1-$F$3)*(1+$AG$2),2),ROUND($M1004*(1-($L$6-$F$4))*(1-$F$3)*(1+$AG$2),2))</f>
        <v>10655.47</v>
      </c>
      <c r="M1004" s="312">
        <f>ROUND(IF($A$3="РЕГИОНЫ",AG1004*$AG$3*$AG$1,IF(AI1004=0,AG1004*$AG$3*$AG$1,AG1004*$AG$3*(1-5%)*$AG$1)),2)</f>
        <v>16144.65</v>
      </c>
      <c r="N1004" s="297" t="str">
        <f>_xlfn.IFNA(VLOOKUP($E:$E,'1'!$A:$E,3,0),"")</f>
        <v/>
      </c>
      <c r="O1004" s="297" t="str">
        <f>_xlfn.IFNA(VLOOKUP($E:$E,'2'!$A:$E,3,0),"")</f>
        <v/>
      </c>
      <c r="P1004" s="297" t="str">
        <f>_xlfn.IFNA(VLOOKUP($E:$E,'3'!$A:$D,3,0),"")</f>
        <v/>
      </c>
      <c r="Q1004" s="297" t="str">
        <f>_xlfn.IFNA(VLOOKUP($E:$E,'4'!$A:$F,3,0),"")</f>
        <v/>
      </c>
      <c r="R1004" s="297" t="str">
        <f>_xlfn.IFNA(VLOOKUP($E:$E,'5'!$A:$F,3,0),"")</f>
        <v/>
      </c>
      <c r="S1004" s="297" t="str">
        <f>_xlfn.IFNA(VLOOKUP($E:$E,'6'!$A:$F,3,0),"")</f>
        <v/>
      </c>
      <c r="T1004" s="313">
        <v>1</v>
      </c>
      <c r="U1004" s="313">
        <v>1</v>
      </c>
      <c r="V1004" s="313">
        <v>2</v>
      </c>
      <c r="W1004" s="314">
        <v>17.13</v>
      </c>
      <c r="X1004" s="315">
        <v>1.9E-2</v>
      </c>
      <c r="Y1004" s="749">
        <v>15350</v>
      </c>
      <c r="Z1004" s="282"/>
      <c r="AA1004" s="316" t="s">
        <v>10390</v>
      </c>
      <c r="AB1004" s="282" t="s">
        <v>9163</v>
      </c>
      <c r="AC1004" s="317" t="s">
        <v>2104</v>
      </c>
      <c r="AD1004" s="318" t="s">
        <v>516</v>
      </c>
      <c r="AE1004" s="319">
        <v>0</v>
      </c>
      <c r="AF1004" s="319" t="s">
        <v>11273</v>
      </c>
      <c r="AG1004" s="320">
        <v>202.39</v>
      </c>
      <c r="AH1004" s="321">
        <f>IF($A$3="РЕГИОНЫ",ROUND($AG1004*(1-($L$6-$F$4))*(1-$F$3)*(1+$AG$2)*$AG$1,2),0)</f>
        <v>0</v>
      </c>
      <c r="AI1004" s="287">
        <f>_xlfn.IFNA(VLOOKUP(AD:AD,грп!B:C,2,0),0)</f>
        <v>0</v>
      </c>
      <c r="AJ1004" s="607">
        <v>0</v>
      </c>
      <c r="AK1004" s="672" t="str">
        <f t="shared" si="193"/>
        <v xml:space="preserve"> </v>
      </c>
      <c r="AL1004" s="174"/>
    </row>
    <row r="1005" spans="1:39" s="6" customFormat="1" ht="20.100000000000001" customHeight="1" x14ac:dyDescent="0.35">
      <c r="A1005" s="283"/>
      <c r="B1005" s="349"/>
      <c r="C1005" s="350"/>
      <c r="D1005" s="284" t="s">
        <v>735</v>
      </c>
      <c r="E1005" s="351"/>
      <c r="F1005" s="293"/>
      <c r="G1005" s="293"/>
      <c r="H1005" s="294"/>
      <c r="I1005" s="352"/>
      <c r="J1005" s="353" t="s">
        <v>393</v>
      </c>
      <c r="K1005" s="353" t="s">
        <v>393</v>
      </c>
      <c r="L1005" s="354"/>
      <c r="M1005" s="354"/>
      <c r="N1005" s="355"/>
      <c r="O1005" s="355"/>
      <c r="P1005" s="355"/>
      <c r="Q1005" s="355"/>
      <c r="R1005" s="355"/>
      <c r="S1005" s="355"/>
      <c r="T1005" s="356"/>
      <c r="U1005" s="354"/>
      <c r="V1005" s="354"/>
      <c r="W1005" s="364"/>
      <c r="X1005" s="358" t="s">
        <v>393</v>
      </c>
      <c r="Y1005" s="750"/>
      <c r="Z1005" s="359"/>
      <c r="AA1005" s="360"/>
      <c r="AB1005" s="360" t="s">
        <v>393</v>
      </c>
      <c r="AC1005" s="361"/>
      <c r="AD1005" s="362"/>
      <c r="AE1005" s="360" t="s">
        <v>393</v>
      </c>
      <c r="AF1005" s="360"/>
      <c r="AG1005" s="305"/>
      <c r="AH1005" s="306"/>
      <c r="AI1005" s="287">
        <f>_xlfn.IFNA(VLOOKUP(AD:AD,грп!B:C,2,0),0)</f>
        <v>0</v>
      </c>
      <c r="AJ1005" s="607">
        <v>0</v>
      </c>
      <c r="AK1005" s="672">
        <f t="shared" si="193"/>
        <v>0</v>
      </c>
      <c r="AL1005" s="174"/>
      <c r="AM1005" s="4"/>
    </row>
    <row r="1006" spans="1:39" s="4" customFormat="1" ht="12" customHeight="1" x14ac:dyDescent="0.35">
      <c r="A1006" s="288" t="s">
        <v>393</v>
      </c>
      <c r="B1006" s="289"/>
      <c r="C1006" s="290" t="s">
        <v>555</v>
      </c>
      <c r="D1006" s="291" t="s">
        <v>2724</v>
      </c>
      <c r="E1006" s="292"/>
      <c r="F1006" s="293"/>
      <c r="G1006" s="293"/>
      <c r="H1006" s="294"/>
      <c r="I1006" s="294"/>
      <c r="J1006" s="282" t="s">
        <v>393</v>
      </c>
      <c r="K1006" s="282" t="str">
        <f t="shared" ref="K1006:K1069" si="202" xml:space="preserve">
IF(OR($E1006="",$A$3&lt;&gt;"МОСКВА"),"",
IF(AND($AJ1006&gt;=1,$AJ1006&lt;20),"*",
IF(AND($AJ1006&gt;=20,$AJ1006&lt;100),"**",
IF(($AJ1006&gt;=100),"***","--"))))</f>
        <v/>
      </c>
      <c r="L1006" s="295"/>
      <c r="M1006" s="296"/>
      <c r="N1006" s="297"/>
      <c r="O1006" s="297"/>
      <c r="P1006" s="297"/>
      <c r="Q1006" s="297" t="str">
        <f>_xlfn.IFNA(VLOOKUP($E:$E,'4'!$A:$F,3,0),"")</f>
        <v/>
      </c>
      <c r="R1006" s="297" t="str">
        <f>_xlfn.IFNA(VLOOKUP($E:$E,'5'!$A:$F,3,0),"")</f>
        <v/>
      </c>
      <c r="S1006" s="297"/>
      <c r="T1006" s="298"/>
      <c r="U1006" s="299"/>
      <c r="V1006" s="299"/>
      <c r="W1006" s="300"/>
      <c r="X1006" s="301"/>
      <c r="Y1006" s="749"/>
      <c r="Z1006" s="282"/>
      <c r="AA1006" s="280"/>
      <c r="AB1006" s="280"/>
      <c r="AC1006" s="302"/>
      <c r="AD1006" s="303" t="s">
        <v>2724</v>
      </c>
      <c r="AE1006" s="280"/>
      <c r="AF1006" s="329"/>
      <c r="AG1006" s="305"/>
      <c r="AH1006" s="306"/>
      <c r="AI1006" s="287">
        <f>_xlfn.IFNA(VLOOKUP(AD:AD,грп!B:C,2,0),0)</f>
        <v>0</v>
      </c>
      <c r="AJ1006" s="607">
        <v>0</v>
      </c>
      <c r="AK1006" s="672" t="str">
        <f t="shared" si="193"/>
        <v xml:space="preserve"> </v>
      </c>
      <c r="AL1006" s="174"/>
    </row>
    <row r="1007" spans="1:39" s="6" customFormat="1" ht="12" customHeight="1" outlineLevel="1" x14ac:dyDescent="0.35">
      <c r="A1007" s="307" t="s">
        <v>10402</v>
      </c>
      <c r="B1007" s="308" t="s">
        <v>6684</v>
      </c>
      <c r="C1007" s="346"/>
      <c r="D1007" s="310" t="s">
        <v>5158</v>
      </c>
      <c r="E1007" s="322" t="s">
        <v>404</v>
      </c>
      <c r="F1007" s="293"/>
      <c r="G1007" s="293"/>
      <c r="H1007" s="294">
        <v>60</v>
      </c>
      <c r="I1007" s="294" t="str">
        <f>IFERROR(_xlfn.IFNA(VLOOKUP($D:$D,history!$I:$Y,3,0),VLOOKUP(E:E,history!$H:$Y,4,0)),"--")</f>
        <v>--</v>
      </c>
      <c r="J1007" s="282" t="s">
        <v>9870</v>
      </c>
      <c r="K1007" s="282" t="str">
        <f t="shared" si="202"/>
        <v/>
      </c>
      <c r="L1007" s="331">
        <f t="shared" ref="L1007:L1026" si="203">IF($A$3="ИМ",ROUND($Y1007*(1-($L$6-$F$4))*(1-$F$3)*(1+$AG$2),2),ROUND($M1007*(1-($L$6-$F$4))*(1-$F$3)*(1+$AG$2),2))</f>
        <v>275.14999999999998</v>
      </c>
      <c r="M1007" s="331">
        <v>416.89249999999998</v>
      </c>
      <c r="N1007" s="297" t="str">
        <f>_xlfn.IFNA(VLOOKUP($E:$E,'1'!$A:$E,3,0),"")</f>
        <v/>
      </c>
      <c r="O1007" s="297" t="str">
        <f>_xlfn.IFNA(VLOOKUP($E:$E,'2'!$A:$E,3,0),"")</f>
        <v/>
      </c>
      <c r="P1007" s="297">
        <f>_xlfn.IFNA(VLOOKUP($E:$E,'3'!$A:$D,3,0),"")</f>
        <v>280</v>
      </c>
      <c r="Q1007" s="297" t="str">
        <f>_xlfn.IFNA(VLOOKUP($E:$E,'4'!$A:$F,3,0),"")</f>
        <v/>
      </c>
      <c r="R1007" s="297" t="str">
        <f>_xlfn.IFNA(VLOOKUP($E:$E,'5'!$A:$F,3,0),"")</f>
        <v/>
      </c>
      <c r="S1007" s="297" t="str">
        <f>_xlfn.IFNA(VLOOKUP($E:$E,'6'!$A:$F,3,0),"")</f>
        <v/>
      </c>
      <c r="T1007" s="313">
        <v>1</v>
      </c>
      <c r="U1007" s="313">
        <v>1</v>
      </c>
      <c r="V1007" s="313">
        <v>12</v>
      </c>
      <c r="W1007" s="314">
        <v>1</v>
      </c>
      <c r="X1007" s="315">
        <v>2.2274999999999999E-3</v>
      </c>
      <c r="Y1007" s="749">
        <v>450</v>
      </c>
      <c r="Z1007" s="332" t="s">
        <v>5283</v>
      </c>
      <c r="AA1007" s="316" t="s">
        <v>393</v>
      </c>
      <c r="AB1007" s="282" t="s">
        <v>9163</v>
      </c>
      <c r="AC1007" s="317" t="s">
        <v>2104</v>
      </c>
      <c r="AD1007" s="318" t="s">
        <v>2724</v>
      </c>
      <c r="AE1007" s="319" t="s">
        <v>11326</v>
      </c>
      <c r="AF1007" s="319" t="s">
        <v>11342</v>
      </c>
      <c r="AG1007" s="320">
        <v>3.14</v>
      </c>
      <c r="AH1007" s="321">
        <f t="shared" ref="AH1007:AH1026" si="204">IF($A$3="РЕГИОНЫ",ROUND($AG1007*(1-($L$6-$F$4))*(1-$F$3)*(1+$AG$2)*$AG$1,2),0)</f>
        <v>0</v>
      </c>
      <c r="AI1007" s="287">
        <f>_xlfn.IFNA(VLOOKUP(AD:AD,грп!B:C,2,0),0)</f>
        <v>0</v>
      </c>
      <c r="AJ1007" s="607">
        <v>0</v>
      </c>
      <c r="AK1007" s="672">
        <f t="shared" si="193"/>
        <v>0</v>
      </c>
      <c r="AL1007" s="174"/>
      <c r="AM1007" s="4"/>
    </row>
    <row r="1008" spans="1:39" s="4" customFormat="1" ht="12" customHeight="1" outlineLevel="1" x14ac:dyDescent="0.35">
      <c r="A1008" s="307" t="s">
        <v>10402</v>
      </c>
      <c r="B1008" s="308" t="s">
        <v>6685</v>
      </c>
      <c r="C1008" s="346"/>
      <c r="D1008" s="310" t="s">
        <v>4197</v>
      </c>
      <c r="E1008" s="322" t="s">
        <v>394</v>
      </c>
      <c r="F1008" s="293"/>
      <c r="G1008" s="293"/>
      <c r="H1008" s="294">
        <v>314</v>
      </c>
      <c r="I1008" s="294" t="str">
        <f>IFERROR(_xlfn.IFNA(VLOOKUP($D:$D,history!$I:$Y,3,0),VLOOKUP(E:E,history!$H:$Y,4,0)),"--")</f>
        <v>--</v>
      </c>
      <c r="J1008" s="282" t="s">
        <v>9870</v>
      </c>
      <c r="K1008" s="282" t="str">
        <f t="shared" si="202"/>
        <v/>
      </c>
      <c r="L1008" s="331">
        <f t="shared" si="203"/>
        <v>266.86</v>
      </c>
      <c r="M1008" s="331">
        <v>404.33</v>
      </c>
      <c r="N1008" s="297" t="str">
        <f>_xlfn.IFNA(VLOOKUP($E:$E,'1'!$A:$E,3,0),"")</f>
        <v/>
      </c>
      <c r="O1008" s="297" t="str">
        <f>_xlfn.IFNA(VLOOKUP($E:$E,'2'!$A:$E,3,0),"")</f>
        <v/>
      </c>
      <c r="P1008" s="297">
        <f>_xlfn.IFNA(VLOOKUP($E:$E,'3'!$A:$D,3,0),"")</f>
        <v>280</v>
      </c>
      <c r="Q1008" s="297" t="str">
        <f>_xlfn.IFNA(VLOOKUP($E:$E,'4'!$A:$F,3,0),"")</f>
        <v/>
      </c>
      <c r="R1008" s="297" t="str">
        <f>_xlfn.IFNA(VLOOKUP($E:$E,'5'!$A:$F,3,0),"")</f>
        <v/>
      </c>
      <c r="S1008" s="297" t="str">
        <f>_xlfn.IFNA(VLOOKUP($E:$E,'6'!$A:$F,3,0),"")</f>
        <v/>
      </c>
      <c r="T1008" s="313">
        <v>1</v>
      </c>
      <c r="U1008" s="313">
        <v>1</v>
      </c>
      <c r="V1008" s="313">
        <v>12</v>
      </c>
      <c r="W1008" s="314">
        <v>1</v>
      </c>
      <c r="X1008" s="315">
        <v>2.2274999999999999E-3</v>
      </c>
      <c r="Y1008" s="749">
        <v>450</v>
      </c>
      <c r="Z1008" s="332" t="s">
        <v>5283</v>
      </c>
      <c r="AA1008" s="316" t="s">
        <v>393</v>
      </c>
      <c r="AB1008" s="282" t="s">
        <v>9163</v>
      </c>
      <c r="AC1008" s="317" t="s">
        <v>2104</v>
      </c>
      <c r="AD1008" s="318" t="s">
        <v>2724</v>
      </c>
      <c r="AE1008" s="319" t="s">
        <v>11326</v>
      </c>
      <c r="AF1008" s="319" t="s">
        <v>11343</v>
      </c>
      <c r="AG1008" s="320">
        <v>3.68</v>
      </c>
      <c r="AH1008" s="321">
        <f t="shared" si="204"/>
        <v>0</v>
      </c>
      <c r="AI1008" s="287">
        <f>_xlfn.IFNA(VLOOKUP(AD:AD,грп!B:C,2,0),0)</f>
        <v>0</v>
      </c>
      <c r="AJ1008" s="607">
        <v>352</v>
      </c>
      <c r="AK1008" s="672">
        <f t="shared" ref="AK1008:AK1071" si="205">C1008</f>
        <v>0</v>
      </c>
      <c r="AL1008" s="174"/>
    </row>
    <row r="1009" spans="1:38" s="4" customFormat="1" ht="12" customHeight="1" outlineLevel="1" x14ac:dyDescent="0.35">
      <c r="A1009" s="307" t="s">
        <v>10402</v>
      </c>
      <c r="B1009" s="308" t="s">
        <v>6686</v>
      </c>
      <c r="C1009" s="346"/>
      <c r="D1009" s="310" t="s">
        <v>4198</v>
      </c>
      <c r="E1009" s="322" t="s">
        <v>403</v>
      </c>
      <c r="F1009" s="293"/>
      <c r="G1009" s="293"/>
      <c r="H1009" s="294">
        <v>177</v>
      </c>
      <c r="I1009" s="294" t="str">
        <f>IFERROR(_xlfn.IFNA(VLOOKUP($D:$D,history!$I:$Y,3,0),VLOOKUP(E:E,history!$H:$Y,4,0)),"--")</f>
        <v>--</v>
      </c>
      <c r="J1009" s="282" t="s">
        <v>9870</v>
      </c>
      <c r="K1009" s="282" t="str">
        <f t="shared" si="202"/>
        <v/>
      </c>
      <c r="L1009" s="331">
        <f t="shared" si="203"/>
        <v>286.99</v>
      </c>
      <c r="M1009" s="331">
        <v>434.84</v>
      </c>
      <c r="N1009" s="297" t="str">
        <f>_xlfn.IFNA(VLOOKUP($E:$E,'1'!$A:$E,3,0),"")</f>
        <v/>
      </c>
      <c r="O1009" s="297" t="str">
        <f>_xlfn.IFNA(VLOOKUP($E:$E,'2'!$A:$E,3,0),"")</f>
        <v/>
      </c>
      <c r="P1009" s="297">
        <f>_xlfn.IFNA(VLOOKUP($E:$E,'3'!$A:$D,3,0),"")</f>
        <v>303.15789473684214</v>
      </c>
      <c r="Q1009" s="297" t="str">
        <f>_xlfn.IFNA(VLOOKUP($E:$E,'4'!$A:$F,3,0),"")</f>
        <v/>
      </c>
      <c r="R1009" s="297" t="str">
        <f>_xlfn.IFNA(VLOOKUP($E:$E,'5'!$A:$F,3,0),"")</f>
        <v/>
      </c>
      <c r="S1009" s="297" t="str">
        <f>_xlfn.IFNA(VLOOKUP($E:$E,'6'!$A:$F,3,0),"")</f>
        <v/>
      </c>
      <c r="T1009" s="313">
        <v>1</v>
      </c>
      <c r="U1009" s="313">
        <v>1</v>
      </c>
      <c r="V1009" s="313">
        <v>12</v>
      </c>
      <c r="W1009" s="314">
        <v>0.97</v>
      </c>
      <c r="X1009" s="315">
        <v>2.2274999999999999E-3</v>
      </c>
      <c r="Y1009" s="749">
        <v>450</v>
      </c>
      <c r="Z1009" s="332" t="s">
        <v>5283</v>
      </c>
      <c r="AA1009" s="316" t="s">
        <v>393</v>
      </c>
      <c r="AB1009" s="282" t="s">
        <v>9163</v>
      </c>
      <c r="AC1009" s="317" t="s">
        <v>2104</v>
      </c>
      <c r="AD1009" s="318" t="s">
        <v>2724</v>
      </c>
      <c r="AE1009" s="319" t="s">
        <v>11326</v>
      </c>
      <c r="AF1009" s="319" t="s">
        <v>11343</v>
      </c>
      <c r="AG1009" s="320">
        <v>4.0599999999999996</v>
      </c>
      <c r="AH1009" s="321">
        <f t="shared" si="204"/>
        <v>0</v>
      </c>
      <c r="AI1009" s="287">
        <f>_xlfn.IFNA(VLOOKUP(AD:AD,грп!B:C,2,0),0)</f>
        <v>0</v>
      </c>
      <c r="AJ1009" s="607">
        <v>236</v>
      </c>
      <c r="AK1009" s="672">
        <f t="shared" si="205"/>
        <v>0</v>
      </c>
      <c r="AL1009" s="174"/>
    </row>
    <row r="1010" spans="1:38" s="4" customFormat="1" ht="12" customHeight="1" outlineLevel="1" x14ac:dyDescent="0.35">
      <c r="A1010" s="307" t="s">
        <v>339</v>
      </c>
      <c r="B1010" s="308" t="s">
        <v>6687</v>
      </c>
      <c r="C1010" s="330"/>
      <c r="D1010" s="310" t="s">
        <v>3347</v>
      </c>
      <c r="E1010" s="311" t="s">
        <v>2213</v>
      </c>
      <c r="F1010" s="293"/>
      <c r="G1010" s="293"/>
      <c r="H1010" s="294">
        <v>127</v>
      </c>
      <c r="I1010" s="294" t="str">
        <f>IFERROR(_xlfn.IFNA(VLOOKUP($D:$D,history!$I:$Y,3,0),VLOOKUP(E:E,history!$H:$Y,4,0)),"--")</f>
        <v>--</v>
      </c>
      <c r="J1010" s="282" t="s">
        <v>9870</v>
      </c>
      <c r="K1010" s="282" t="str">
        <f t="shared" si="202"/>
        <v/>
      </c>
      <c r="L1010" s="331">
        <f t="shared" si="203"/>
        <v>218.63</v>
      </c>
      <c r="M1010" s="331">
        <v>331.26</v>
      </c>
      <c r="N1010" s="297" t="str">
        <f>_xlfn.IFNA(VLOOKUP($E:$E,'1'!$A:$E,3,0),"")</f>
        <v/>
      </c>
      <c r="O1010" s="297" t="str">
        <f>_xlfn.IFNA(VLOOKUP($E:$E,'2'!$A:$E,3,0),"")</f>
        <v/>
      </c>
      <c r="P1010" s="297">
        <f>_xlfn.IFNA(VLOOKUP($E:$E,'3'!$A:$D,3,0),"")</f>
        <v>213.68421052631581</v>
      </c>
      <c r="Q1010" s="297" t="str">
        <f>_xlfn.IFNA(VLOOKUP($E:$E,'4'!$A:$F,3,0),"")</f>
        <v/>
      </c>
      <c r="R1010" s="297" t="str">
        <f>_xlfn.IFNA(VLOOKUP($E:$E,'5'!$A:$F,3,0),"")</f>
        <v/>
      </c>
      <c r="S1010" s="297" t="str">
        <f>_xlfn.IFNA(VLOOKUP($E:$E,'6'!$A:$F,3,0),"")</f>
        <v/>
      </c>
      <c r="T1010" s="313">
        <v>1</v>
      </c>
      <c r="U1010" s="313">
        <v>1</v>
      </c>
      <c r="V1010" s="313">
        <v>12</v>
      </c>
      <c r="W1010" s="314">
        <v>1</v>
      </c>
      <c r="X1010" s="315">
        <v>1.771E-3</v>
      </c>
      <c r="Y1010" s="749">
        <v>350</v>
      </c>
      <c r="Z1010" s="332" t="s">
        <v>5283</v>
      </c>
      <c r="AA1010" s="316" t="s">
        <v>393</v>
      </c>
      <c r="AB1010" s="282" t="s">
        <v>9163</v>
      </c>
      <c r="AC1010" s="317" t="s">
        <v>2104</v>
      </c>
      <c r="AD1010" s="318" t="s">
        <v>2724</v>
      </c>
      <c r="AE1010" s="319" t="s">
        <v>11326</v>
      </c>
      <c r="AF1010" s="319" t="s">
        <v>11344</v>
      </c>
      <c r="AG1010" s="320">
        <v>4.41</v>
      </c>
      <c r="AH1010" s="321">
        <f t="shared" si="204"/>
        <v>0</v>
      </c>
      <c r="AI1010" s="287">
        <f>_xlfn.IFNA(VLOOKUP(AD:AD,грп!B:C,2,0),0)</f>
        <v>0</v>
      </c>
      <c r="AJ1010" s="607">
        <v>114</v>
      </c>
      <c r="AK1010" s="672">
        <f t="shared" si="205"/>
        <v>0</v>
      </c>
      <c r="AL1010" s="174"/>
    </row>
    <row r="1011" spans="1:38" s="4" customFormat="1" ht="12" customHeight="1" outlineLevel="1" x14ac:dyDescent="0.35">
      <c r="A1011" s="307" t="s">
        <v>339</v>
      </c>
      <c r="B1011" s="308" t="s">
        <v>6688</v>
      </c>
      <c r="C1011" s="330"/>
      <c r="D1011" s="310" t="s">
        <v>3348</v>
      </c>
      <c r="E1011" s="311" t="s">
        <v>2214</v>
      </c>
      <c r="F1011" s="293"/>
      <c r="G1011" s="293"/>
      <c r="H1011" s="294">
        <v>62</v>
      </c>
      <c r="I1011" s="294" t="str">
        <f>IFERROR(_xlfn.IFNA(VLOOKUP($D:$D,history!$I:$Y,3,0),VLOOKUP(E:E,history!$H:$Y,4,0)),"--")</f>
        <v>--</v>
      </c>
      <c r="J1011" s="282" t="s">
        <v>9870</v>
      </c>
      <c r="K1011" s="282" t="str">
        <f t="shared" si="202"/>
        <v/>
      </c>
      <c r="L1011" s="331">
        <f t="shared" si="203"/>
        <v>263.12</v>
      </c>
      <c r="M1011" s="331">
        <v>398.66200000000003</v>
      </c>
      <c r="N1011" s="297" t="str">
        <f>_xlfn.IFNA(VLOOKUP($E:$E,'1'!$A:$E,3,0),"")</f>
        <v/>
      </c>
      <c r="O1011" s="297" t="str">
        <f>_xlfn.IFNA(VLOOKUP($E:$E,'2'!$A:$E,3,0),"")</f>
        <v/>
      </c>
      <c r="P1011" s="297">
        <f>_xlfn.IFNA(VLOOKUP($E:$E,'3'!$A:$D,3,0),"")</f>
        <v>240</v>
      </c>
      <c r="Q1011" s="297" t="str">
        <f>_xlfn.IFNA(VLOOKUP($E:$E,'4'!$A:$F,3,0),"")</f>
        <v/>
      </c>
      <c r="R1011" s="297" t="str">
        <f>_xlfn.IFNA(VLOOKUP($E:$E,'5'!$A:$F,3,0),"")</f>
        <v/>
      </c>
      <c r="S1011" s="297" t="str">
        <f>_xlfn.IFNA(VLOOKUP($E:$E,'6'!$A:$F,3,0),"")</f>
        <v/>
      </c>
      <c r="T1011" s="313">
        <v>1</v>
      </c>
      <c r="U1011" s="313">
        <v>1</v>
      </c>
      <c r="V1011" s="313">
        <v>12</v>
      </c>
      <c r="W1011" s="314">
        <v>1</v>
      </c>
      <c r="X1011" s="315">
        <v>1.771E-3</v>
      </c>
      <c r="Y1011" s="749">
        <v>390</v>
      </c>
      <c r="Z1011" s="332" t="s">
        <v>5283</v>
      </c>
      <c r="AA1011" s="316" t="s">
        <v>393</v>
      </c>
      <c r="AB1011" s="282" t="s">
        <v>9163</v>
      </c>
      <c r="AC1011" s="317" t="s">
        <v>2104</v>
      </c>
      <c r="AD1011" s="318" t="s">
        <v>2724</v>
      </c>
      <c r="AE1011" s="319" t="s">
        <v>11326</v>
      </c>
      <c r="AF1011" s="319" t="s">
        <v>11344</v>
      </c>
      <c r="AG1011" s="320">
        <v>4.82</v>
      </c>
      <c r="AH1011" s="321">
        <f t="shared" si="204"/>
        <v>0</v>
      </c>
      <c r="AI1011" s="287">
        <f>_xlfn.IFNA(VLOOKUP(AD:AD,грп!B:C,2,0),0)</f>
        <v>0</v>
      </c>
      <c r="AJ1011" s="607">
        <v>95</v>
      </c>
      <c r="AK1011" s="672">
        <f t="shared" si="205"/>
        <v>0</v>
      </c>
      <c r="AL1011" s="174"/>
    </row>
    <row r="1012" spans="1:38" s="4" customFormat="1" ht="12" customHeight="1" outlineLevel="1" x14ac:dyDescent="0.35">
      <c r="A1012" s="307" t="s">
        <v>339</v>
      </c>
      <c r="B1012" s="308" t="s">
        <v>6689</v>
      </c>
      <c r="C1012" s="346"/>
      <c r="D1012" s="310" t="s">
        <v>3349</v>
      </c>
      <c r="E1012" s="311" t="s">
        <v>2207</v>
      </c>
      <c r="F1012" s="293"/>
      <c r="G1012" s="293"/>
      <c r="H1012" s="294">
        <v>43</v>
      </c>
      <c r="I1012" s="294" t="str">
        <f>IFERROR(_xlfn.IFNA(VLOOKUP($D:$D,history!$I:$Y,3,0),VLOOKUP(E:E,history!$H:$Y,4,0)),"--")</f>
        <v>--</v>
      </c>
      <c r="J1012" s="282" t="s">
        <v>9870</v>
      </c>
      <c r="K1012" s="282" t="str">
        <f t="shared" si="202"/>
        <v/>
      </c>
      <c r="L1012" s="331">
        <f t="shared" si="203"/>
        <v>218.35</v>
      </c>
      <c r="M1012" s="331">
        <v>330.83</v>
      </c>
      <c r="N1012" s="297" t="str">
        <f>_xlfn.IFNA(VLOOKUP($E:$E,'1'!$A:$E,3,0),"")</f>
        <v/>
      </c>
      <c r="O1012" s="297" t="str">
        <f>_xlfn.IFNA(VLOOKUP($E:$E,'2'!$A:$E,3,0),"")</f>
        <v/>
      </c>
      <c r="P1012" s="297">
        <f>_xlfn.IFNA(VLOOKUP($E:$E,'3'!$A:$D,3,0),"")</f>
        <v>190.5263157894737</v>
      </c>
      <c r="Q1012" s="297" t="str">
        <f>_xlfn.IFNA(VLOOKUP($E:$E,'4'!$A:$F,3,0),"")</f>
        <v/>
      </c>
      <c r="R1012" s="297" t="str">
        <f>_xlfn.IFNA(VLOOKUP($E:$E,'5'!$A:$F,3,0),"")</f>
        <v/>
      </c>
      <c r="S1012" s="297" t="str">
        <f>_xlfn.IFNA(VLOOKUP($E:$E,'6'!$A:$F,3,0),"")</f>
        <v/>
      </c>
      <c r="T1012" s="313">
        <v>1</v>
      </c>
      <c r="U1012" s="313">
        <v>1</v>
      </c>
      <c r="V1012" s="313">
        <v>12</v>
      </c>
      <c r="W1012" s="314">
        <v>1</v>
      </c>
      <c r="X1012" s="315">
        <v>1.6100000000000001E-3</v>
      </c>
      <c r="Y1012" s="749">
        <v>350</v>
      </c>
      <c r="Z1012" s="332" t="s">
        <v>5283</v>
      </c>
      <c r="AA1012" s="316" t="s">
        <v>393</v>
      </c>
      <c r="AB1012" s="282" t="s">
        <v>9163</v>
      </c>
      <c r="AC1012" s="317" t="s">
        <v>2104</v>
      </c>
      <c r="AD1012" s="318" t="s">
        <v>2724</v>
      </c>
      <c r="AE1012" s="319" t="s">
        <v>11326</v>
      </c>
      <c r="AF1012" s="319" t="s">
        <v>11345</v>
      </c>
      <c r="AG1012" s="320">
        <v>3.76</v>
      </c>
      <c r="AH1012" s="321">
        <f t="shared" si="204"/>
        <v>0</v>
      </c>
      <c r="AI1012" s="287">
        <f>_xlfn.IFNA(VLOOKUP(AD:AD,грп!B:C,2,0),0)</f>
        <v>0</v>
      </c>
      <c r="AJ1012" s="607">
        <v>344</v>
      </c>
      <c r="AK1012" s="672">
        <f t="shared" si="205"/>
        <v>0</v>
      </c>
      <c r="AL1012" s="174"/>
    </row>
    <row r="1013" spans="1:38" s="4" customFormat="1" ht="12" customHeight="1" outlineLevel="1" x14ac:dyDescent="0.35">
      <c r="A1013" s="307" t="s">
        <v>339</v>
      </c>
      <c r="B1013" s="308" t="s">
        <v>6690</v>
      </c>
      <c r="C1013" s="346"/>
      <c r="D1013" s="310" t="s">
        <v>3350</v>
      </c>
      <c r="E1013" s="311" t="s">
        <v>2315</v>
      </c>
      <c r="F1013" s="293"/>
      <c r="G1013" s="293"/>
      <c r="H1013" s="294">
        <v>30</v>
      </c>
      <c r="I1013" s="294" t="str">
        <f>IFERROR(_xlfn.IFNA(VLOOKUP($D:$D,history!$I:$Y,3,0),VLOOKUP(E:E,history!$H:$Y,4,0)),"--")</f>
        <v>--</v>
      </c>
      <c r="J1013" s="282" t="s">
        <v>9870</v>
      </c>
      <c r="K1013" s="282" t="str">
        <f t="shared" si="202"/>
        <v/>
      </c>
      <c r="L1013" s="331">
        <f t="shared" si="203"/>
        <v>243.16</v>
      </c>
      <c r="M1013" s="331">
        <v>368.42400000000004</v>
      </c>
      <c r="N1013" s="297" t="str">
        <f>_xlfn.IFNA(VLOOKUP($E:$E,'1'!$A:$E,3,0),"")</f>
        <v/>
      </c>
      <c r="O1013" s="297" t="str">
        <f>_xlfn.IFNA(VLOOKUP($E:$E,'2'!$A:$E,3,0),"")</f>
        <v/>
      </c>
      <c r="P1013" s="297">
        <f>_xlfn.IFNA(VLOOKUP($E:$E,'3'!$A:$D,3,0),"")</f>
        <v>230.5263157894737</v>
      </c>
      <c r="Q1013" s="297" t="str">
        <f>_xlfn.IFNA(VLOOKUP($E:$E,'4'!$A:$F,3,0),"")</f>
        <v/>
      </c>
      <c r="R1013" s="297" t="str">
        <f>_xlfn.IFNA(VLOOKUP($E:$E,'5'!$A:$F,3,0),"")</f>
        <v/>
      </c>
      <c r="S1013" s="297" t="str">
        <f>_xlfn.IFNA(VLOOKUP($E:$E,'6'!$A:$F,3,0),"")</f>
        <v/>
      </c>
      <c r="T1013" s="313">
        <v>1</v>
      </c>
      <c r="U1013" s="313">
        <v>1</v>
      </c>
      <c r="V1013" s="313">
        <v>12</v>
      </c>
      <c r="W1013" s="314">
        <v>0.97</v>
      </c>
      <c r="X1013" s="315">
        <v>1.6100000000000001E-3</v>
      </c>
      <c r="Y1013" s="749">
        <v>350</v>
      </c>
      <c r="Z1013" s="332" t="s">
        <v>5283</v>
      </c>
      <c r="AA1013" s="316" t="s">
        <v>393</v>
      </c>
      <c r="AB1013" s="282" t="s">
        <v>9163</v>
      </c>
      <c r="AC1013" s="317" t="s">
        <v>2104</v>
      </c>
      <c r="AD1013" s="318" t="s">
        <v>2724</v>
      </c>
      <c r="AE1013" s="319" t="s">
        <v>11326</v>
      </c>
      <c r="AF1013" s="319" t="s">
        <v>11345</v>
      </c>
      <c r="AG1013" s="320">
        <v>4</v>
      </c>
      <c r="AH1013" s="321">
        <f t="shared" si="204"/>
        <v>0</v>
      </c>
      <c r="AI1013" s="287">
        <f>_xlfn.IFNA(VLOOKUP(AD:AD,грп!B:C,2,0),0)</f>
        <v>0</v>
      </c>
      <c r="AJ1013" s="607">
        <v>83</v>
      </c>
      <c r="AK1013" s="672">
        <f t="shared" si="205"/>
        <v>0</v>
      </c>
      <c r="AL1013" s="174"/>
    </row>
    <row r="1014" spans="1:38" s="4" customFormat="1" ht="12" customHeight="1" outlineLevel="1" x14ac:dyDescent="0.35">
      <c r="A1014" s="307" t="s">
        <v>339</v>
      </c>
      <c r="B1014" s="308" t="s">
        <v>6691</v>
      </c>
      <c r="C1014" s="346"/>
      <c r="D1014" s="310" t="s">
        <v>4199</v>
      </c>
      <c r="E1014" s="322" t="s">
        <v>406</v>
      </c>
      <c r="F1014" s="293"/>
      <c r="G1014" s="293"/>
      <c r="H1014" s="294">
        <v>1248</v>
      </c>
      <c r="I1014" s="294" t="str">
        <f>IFERROR(_xlfn.IFNA(VLOOKUP($D:$D,history!$I:$Y,3,0),VLOOKUP(E:E,history!$H:$Y,4,0)),"--")</f>
        <v>V</v>
      </c>
      <c r="J1014" s="282" t="s">
        <v>9870</v>
      </c>
      <c r="K1014" s="282" t="str">
        <f t="shared" si="202"/>
        <v/>
      </c>
      <c r="L1014" s="331">
        <f t="shared" si="203"/>
        <v>254.15</v>
      </c>
      <c r="M1014" s="331">
        <v>385.08</v>
      </c>
      <c r="N1014" s="297" t="str">
        <f>_xlfn.IFNA(VLOOKUP($E:$E,'1'!$A:$E,3,0),"")</f>
        <v/>
      </c>
      <c r="O1014" s="297" t="str">
        <f>_xlfn.IFNA(VLOOKUP($E:$E,'2'!$A:$E,3,0),"")</f>
        <v/>
      </c>
      <c r="P1014" s="297">
        <f>_xlfn.IFNA(VLOOKUP($E:$E,'3'!$A:$D,3,0),"")</f>
        <v>272.63157894736844</v>
      </c>
      <c r="Q1014" s="297" t="str">
        <f>_xlfn.IFNA(VLOOKUP($E:$E,'4'!$A:$F,3,0),"")</f>
        <v/>
      </c>
      <c r="R1014" s="297" t="str">
        <f>_xlfn.IFNA(VLOOKUP($E:$E,'5'!$A:$F,3,0),"")</f>
        <v/>
      </c>
      <c r="S1014" s="297" t="str">
        <f>_xlfn.IFNA(VLOOKUP($E:$E,'6'!$A:$F,3,0),"")</f>
        <v/>
      </c>
      <c r="T1014" s="313">
        <v>1</v>
      </c>
      <c r="U1014" s="313">
        <v>1</v>
      </c>
      <c r="V1014" s="313">
        <v>12</v>
      </c>
      <c r="W1014" s="314">
        <v>1</v>
      </c>
      <c r="X1014" s="315">
        <v>2.2274999999999999E-3</v>
      </c>
      <c r="Y1014" s="749">
        <v>390</v>
      </c>
      <c r="Z1014" s="332" t="s">
        <v>5283</v>
      </c>
      <c r="AA1014" s="316" t="s">
        <v>393</v>
      </c>
      <c r="AB1014" s="282" t="s">
        <v>9163</v>
      </c>
      <c r="AC1014" s="317" t="s">
        <v>2104</v>
      </c>
      <c r="AD1014" s="318" t="s">
        <v>2724</v>
      </c>
      <c r="AE1014" s="319" t="s">
        <v>11326</v>
      </c>
      <c r="AF1014" s="319" t="s">
        <v>11343</v>
      </c>
      <c r="AG1014" s="320">
        <v>3.02</v>
      </c>
      <c r="AH1014" s="321">
        <f t="shared" si="204"/>
        <v>0</v>
      </c>
      <c r="AI1014" s="287">
        <f>_xlfn.IFNA(VLOOKUP(AD:AD,грп!B:C,2,0),0)</f>
        <v>0</v>
      </c>
      <c r="AJ1014" s="607">
        <v>1133</v>
      </c>
      <c r="AK1014" s="672">
        <f t="shared" si="205"/>
        <v>0</v>
      </c>
      <c r="AL1014" s="174"/>
    </row>
    <row r="1015" spans="1:38" s="4" customFormat="1" ht="12" customHeight="1" outlineLevel="1" x14ac:dyDescent="0.35">
      <c r="A1015" s="307" t="s">
        <v>339</v>
      </c>
      <c r="B1015" s="308" t="s">
        <v>6692</v>
      </c>
      <c r="C1015" s="346"/>
      <c r="D1015" s="310" t="s">
        <v>3351</v>
      </c>
      <c r="E1015" s="311" t="s">
        <v>2215</v>
      </c>
      <c r="F1015" s="293"/>
      <c r="G1015" s="293"/>
      <c r="H1015" s="294">
        <v>90</v>
      </c>
      <c r="I1015" s="294" t="str">
        <f>IFERROR(_xlfn.IFNA(VLOOKUP($D:$D,history!$I:$Y,3,0),VLOOKUP(E:E,history!$H:$Y,4,0)),"--")</f>
        <v>--</v>
      </c>
      <c r="J1015" s="282" t="s">
        <v>9870</v>
      </c>
      <c r="K1015" s="282" t="str">
        <f t="shared" si="202"/>
        <v/>
      </c>
      <c r="L1015" s="331">
        <f t="shared" si="203"/>
        <v>252.76</v>
      </c>
      <c r="M1015" s="331">
        <v>382.96650000000005</v>
      </c>
      <c r="N1015" s="297" t="str">
        <f>_xlfn.IFNA(VLOOKUP($E:$E,'1'!$A:$E,3,0),"")</f>
        <v/>
      </c>
      <c r="O1015" s="297" t="str">
        <f>_xlfn.IFNA(VLOOKUP($E:$E,'2'!$A:$E,3,0),"")</f>
        <v/>
      </c>
      <c r="P1015" s="297">
        <f>_xlfn.IFNA(VLOOKUP($E:$E,'3'!$A:$D,3,0),"")</f>
        <v>242.10526315789474</v>
      </c>
      <c r="Q1015" s="297" t="str">
        <f>_xlfn.IFNA(VLOOKUP($E:$E,'4'!$A:$F,3,0),"")</f>
        <v/>
      </c>
      <c r="R1015" s="297" t="str">
        <f>_xlfn.IFNA(VLOOKUP($E:$E,'5'!$A:$F,3,0),"")</f>
        <v/>
      </c>
      <c r="S1015" s="297" t="str">
        <f>_xlfn.IFNA(VLOOKUP($E:$E,'6'!$A:$F,3,0),"")</f>
        <v/>
      </c>
      <c r="T1015" s="313">
        <v>1</v>
      </c>
      <c r="U1015" s="313">
        <v>1</v>
      </c>
      <c r="V1015" s="313">
        <v>9</v>
      </c>
      <c r="W1015" s="314">
        <v>1.05</v>
      </c>
      <c r="X1015" s="315">
        <v>2.0621300000000001E-3</v>
      </c>
      <c r="Y1015" s="749">
        <v>390</v>
      </c>
      <c r="Z1015" s="332" t="s">
        <v>5283</v>
      </c>
      <c r="AA1015" s="316" t="s">
        <v>393</v>
      </c>
      <c r="AB1015" s="282" t="s">
        <v>9163</v>
      </c>
      <c r="AC1015" s="317" t="s">
        <v>2104</v>
      </c>
      <c r="AD1015" s="318" t="s">
        <v>2724</v>
      </c>
      <c r="AE1015" s="319" t="s">
        <v>11326</v>
      </c>
      <c r="AF1015" s="319" t="s">
        <v>11345</v>
      </c>
      <c r="AG1015" s="320">
        <v>4.71</v>
      </c>
      <c r="AH1015" s="321">
        <f t="shared" si="204"/>
        <v>0</v>
      </c>
      <c r="AI1015" s="287">
        <f>_xlfn.IFNA(VLOOKUP(AD:AD,грп!B:C,2,0),0)</f>
        <v>0</v>
      </c>
      <c r="AJ1015" s="607">
        <v>120</v>
      </c>
      <c r="AK1015" s="672">
        <f t="shared" si="205"/>
        <v>0</v>
      </c>
      <c r="AL1015" s="174"/>
    </row>
    <row r="1016" spans="1:38" s="4" customFormat="1" ht="12" customHeight="1" outlineLevel="1" x14ac:dyDescent="0.35">
      <c r="A1016" s="307" t="s">
        <v>339</v>
      </c>
      <c r="B1016" s="308" t="s">
        <v>6693</v>
      </c>
      <c r="C1016" s="346"/>
      <c r="D1016" s="310" t="s">
        <v>4200</v>
      </c>
      <c r="E1016" s="322" t="s">
        <v>405</v>
      </c>
      <c r="F1016" s="293"/>
      <c r="G1016" s="293"/>
      <c r="H1016" s="294">
        <v>89</v>
      </c>
      <c r="I1016" s="294" t="str">
        <f>IFERROR(_xlfn.IFNA(VLOOKUP($D:$D,history!$I:$Y,3,0),VLOOKUP(E:E,history!$H:$Y,4,0)),"--")</f>
        <v>V</v>
      </c>
      <c r="J1016" s="282" t="s">
        <v>9870</v>
      </c>
      <c r="K1016" s="282" t="str">
        <f t="shared" si="202"/>
        <v/>
      </c>
      <c r="L1016" s="331">
        <f t="shared" si="203"/>
        <v>273.33</v>
      </c>
      <c r="M1016" s="331">
        <v>414.13</v>
      </c>
      <c r="N1016" s="297" t="str">
        <f>_xlfn.IFNA(VLOOKUP($E:$E,'1'!$A:$E,3,0),"")</f>
        <v/>
      </c>
      <c r="O1016" s="297" t="str">
        <f>_xlfn.IFNA(VLOOKUP($E:$E,'2'!$A:$E,3,0),"")</f>
        <v/>
      </c>
      <c r="P1016" s="297">
        <f>_xlfn.IFNA(VLOOKUP($E:$E,'3'!$A:$D,3,0),"")</f>
        <v>290.5263157894737</v>
      </c>
      <c r="Q1016" s="297" t="str">
        <f>_xlfn.IFNA(VLOOKUP($E:$E,'4'!$A:$F,3,0),"")</f>
        <v/>
      </c>
      <c r="R1016" s="297" t="str">
        <f>_xlfn.IFNA(VLOOKUP($E:$E,'5'!$A:$F,3,0),"")</f>
        <v/>
      </c>
      <c r="S1016" s="297" t="str">
        <f>_xlfn.IFNA(VLOOKUP($E:$E,'6'!$A:$F,3,0),"")</f>
        <v/>
      </c>
      <c r="T1016" s="313">
        <v>1</v>
      </c>
      <c r="U1016" s="313">
        <v>1</v>
      </c>
      <c r="V1016" s="313">
        <v>12</v>
      </c>
      <c r="W1016" s="314">
        <v>0.97</v>
      </c>
      <c r="X1016" s="315">
        <v>2.3E-3</v>
      </c>
      <c r="Y1016" s="749">
        <v>450</v>
      </c>
      <c r="Z1016" s="332" t="s">
        <v>5283</v>
      </c>
      <c r="AA1016" s="316" t="s">
        <v>393</v>
      </c>
      <c r="AB1016" s="282" t="s">
        <v>9163</v>
      </c>
      <c r="AC1016" s="317" t="s">
        <v>2104</v>
      </c>
      <c r="AD1016" s="318" t="s">
        <v>2724</v>
      </c>
      <c r="AE1016" s="319" t="s">
        <v>11326</v>
      </c>
      <c r="AF1016" s="319" t="s">
        <v>11342</v>
      </c>
      <c r="AG1016" s="320">
        <v>3.38</v>
      </c>
      <c r="AH1016" s="321">
        <f t="shared" si="204"/>
        <v>0</v>
      </c>
      <c r="AI1016" s="287">
        <f>_xlfn.IFNA(VLOOKUP(AD:AD,грп!B:C,2,0),0)</f>
        <v>0</v>
      </c>
      <c r="AJ1016" s="607">
        <v>113</v>
      </c>
      <c r="AK1016" s="672">
        <f t="shared" si="205"/>
        <v>0</v>
      </c>
      <c r="AL1016" s="174"/>
    </row>
    <row r="1017" spans="1:38" s="4" customFormat="1" ht="12" customHeight="1" outlineLevel="1" x14ac:dyDescent="0.35">
      <c r="A1017" s="307" t="s">
        <v>339</v>
      </c>
      <c r="B1017" s="308" t="s">
        <v>6694</v>
      </c>
      <c r="C1017" s="346"/>
      <c r="D1017" s="310" t="s">
        <v>763</v>
      </c>
      <c r="E1017" s="322" t="s">
        <v>766</v>
      </c>
      <c r="F1017" s="293"/>
      <c r="G1017" s="293"/>
      <c r="H1017" s="294">
        <v>322</v>
      </c>
      <c r="I1017" s="294" t="str">
        <f>IFERROR(_xlfn.IFNA(VLOOKUP($D:$D,history!$I:$Y,3,0),VLOOKUP(E:E,history!$H:$Y,4,0)),"--")</f>
        <v>--</v>
      </c>
      <c r="J1017" s="282" t="s">
        <v>9870</v>
      </c>
      <c r="K1017" s="282" t="str">
        <f t="shared" si="202"/>
        <v/>
      </c>
      <c r="L1017" s="331">
        <f t="shared" si="203"/>
        <v>66.09</v>
      </c>
      <c r="M1017" s="331">
        <v>100.14</v>
      </c>
      <c r="N1017" s="297" t="str">
        <f>_xlfn.IFNA(VLOOKUP($E:$E,'1'!$A:$E,3,0),"")</f>
        <v/>
      </c>
      <c r="O1017" s="297" t="str">
        <f>_xlfn.IFNA(VLOOKUP($E:$E,'2'!$A:$E,3,0),"")</f>
        <v/>
      </c>
      <c r="P1017" s="297">
        <f>_xlfn.IFNA(VLOOKUP($E:$E,'3'!$A:$D,3,0),"")</f>
        <v>67.368421052631575</v>
      </c>
      <c r="Q1017" s="297" t="str">
        <f>_xlfn.IFNA(VLOOKUP($E:$E,'4'!$A:$F,3,0),"")</f>
        <v/>
      </c>
      <c r="R1017" s="297" t="str">
        <f>_xlfn.IFNA(VLOOKUP($E:$E,'5'!$A:$F,3,0),"")</f>
        <v/>
      </c>
      <c r="S1017" s="297" t="str">
        <f>_xlfn.IFNA(VLOOKUP($E:$E,'6'!$A:$F,3,0),"")</f>
        <v/>
      </c>
      <c r="T1017" s="313">
        <v>1</v>
      </c>
      <c r="U1017" s="313">
        <v>1</v>
      </c>
      <c r="V1017" s="313">
        <v>12</v>
      </c>
      <c r="W1017" s="314">
        <v>0.1</v>
      </c>
      <c r="X1017" s="315">
        <v>2.52E-4</v>
      </c>
      <c r="Y1017" s="749">
        <v>90</v>
      </c>
      <c r="Z1017" s="332" t="s">
        <v>5283</v>
      </c>
      <c r="AA1017" s="316" t="s">
        <v>393</v>
      </c>
      <c r="AB1017" s="282" t="s">
        <v>9163</v>
      </c>
      <c r="AC1017" s="317" t="s">
        <v>2104</v>
      </c>
      <c r="AD1017" s="318" t="s">
        <v>2724</v>
      </c>
      <c r="AE1017" s="319" t="s">
        <v>11326</v>
      </c>
      <c r="AF1017" s="319" t="s">
        <v>11342</v>
      </c>
      <c r="AG1017" s="320">
        <v>1.06</v>
      </c>
      <c r="AH1017" s="321">
        <f t="shared" si="204"/>
        <v>0</v>
      </c>
      <c r="AI1017" s="287">
        <f>_xlfn.IFNA(VLOOKUP(AD:AD,грп!B:C,2,0),0)</f>
        <v>0</v>
      </c>
      <c r="AJ1017" s="607">
        <v>262</v>
      </c>
      <c r="AK1017" s="672">
        <f t="shared" si="205"/>
        <v>0</v>
      </c>
      <c r="AL1017" s="174"/>
    </row>
    <row r="1018" spans="1:38" s="4" customFormat="1" ht="12" customHeight="1" outlineLevel="1" x14ac:dyDescent="0.35">
      <c r="A1018" s="307" t="s">
        <v>339</v>
      </c>
      <c r="B1018" s="308" t="s">
        <v>6695</v>
      </c>
      <c r="C1018" s="346"/>
      <c r="D1018" s="310" t="s">
        <v>764</v>
      </c>
      <c r="E1018" s="322" t="s">
        <v>767</v>
      </c>
      <c r="F1018" s="293"/>
      <c r="G1018" s="293"/>
      <c r="H1018" s="294">
        <v>109</v>
      </c>
      <c r="I1018" s="294" t="str">
        <f>IFERROR(_xlfn.IFNA(VLOOKUP($D:$D,history!$I:$Y,3,0),VLOOKUP(E:E,history!$H:$Y,4,0)),"--")</f>
        <v>--</v>
      </c>
      <c r="J1018" s="282" t="s">
        <v>9870</v>
      </c>
      <c r="K1018" s="282" t="str">
        <f t="shared" si="202"/>
        <v/>
      </c>
      <c r="L1018" s="331">
        <f t="shared" si="203"/>
        <v>218.76</v>
      </c>
      <c r="M1018" s="331">
        <v>331.45350000000002</v>
      </c>
      <c r="N1018" s="297" t="str">
        <f>_xlfn.IFNA(VLOOKUP($E:$E,'1'!$A:$E,3,0),"")</f>
        <v/>
      </c>
      <c r="O1018" s="297" t="str">
        <f>_xlfn.IFNA(VLOOKUP($E:$E,'2'!$A:$E,3,0),"")</f>
        <v/>
      </c>
      <c r="P1018" s="297">
        <f>_xlfn.IFNA(VLOOKUP($E:$E,'3'!$A:$D,3,0),"")</f>
        <v>221.05263157894737</v>
      </c>
      <c r="Q1018" s="297" t="str">
        <f>_xlfn.IFNA(VLOOKUP($E:$E,'4'!$A:$F,3,0),"")</f>
        <v/>
      </c>
      <c r="R1018" s="297" t="str">
        <f>_xlfn.IFNA(VLOOKUP($E:$E,'5'!$A:$F,3,0),"")</f>
        <v/>
      </c>
      <c r="S1018" s="297" t="str">
        <f>_xlfn.IFNA(VLOOKUP($E:$E,'6'!$A:$F,3,0),"")</f>
        <v/>
      </c>
      <c r="T1018" s="313">
        <v>1</v>
      </c>
      <c r="U1018" s="313">
        <v>1</v>
      </c>
      <c r="V1018" s="313">
        <v>12</v>
      </c>
      <c r="W1018" s="314">
        <v>0.57199999999999995</v>
      </c>
      <c r="X1018" s="315">
        <v>8.7124999999999995E-4</v>
      </c>
      <c r="Y1018" s="749">
        <v>290</v>
      </c>
      <c r="Z1018" s="332" t="s">
        <v>5283</v>
      </c>
      <c r="AA1018" s="316" t="s">
        <v>393</v>
      </c>
      <c r="AB1018" s="282" t="s">
        <v>9163</v>
      </c>
      <c r="AC1018" s="317" t="s">
        <v>2104</v>
      </c>
      <c r="AD1018" s="318" t="s">
        <v>2724</v>
      </c>
      <c r="AE1018" s="319" t="s">
        <v>11326</v>
      </c>
      <c r="AF1018" s="319" t="s">
        <v>11342</v>
      </c>
      <c r="AG1018" s="320">
        <v>2.66</v>
      </c>
      <c r="AH1018" s="321">
        <f t="shared" si="204"/>
        <v>0</v>
      </c>
      <c r="AI1018" s="287">
        <f>_xlfn.IFNA(VLOOKUP(AD:AD,грп!B:C,2,0),0)</f>
        <v>0</v>
      </c>
      <c r="AJ1018" s="607">
        <v>144</v>
      </c>
      <c r="AK1018" s="672">
        <f t="shared" si="205"/>
        <v>0</v>
      </c>
      <c r="AL1018" s="174"/>
    </row>
    <row r="1019" spans="1:38" s="4" customFormat="1" ht="12" customHeight="1" outlineLevel="1" x14ac:dyDescent="0.35">
      <c r="A1019" s="307" t="s">
        <v>339</v>
      </c>
      <c r="B1019" s="308" t="s">
        <v>6696</v>
      </c>
      <c r="C1019" s="341"/>
      <c r="D1019" s="310" t="s">
        <v>765</v>
      </c>
      <c r="E1019" s="322" t="s">
        <v>768</v>
      </c>
      <c r="F1019" s="293"/>
      <c r="G1019" s="293"/>
      <c r="H1019" s="294">
        <v>24</v>
      </c>
      <c r="I1019" s="294" t="str">
        <f>IFERROR(_xlfn.IFNA(VLOOKUP($D:$D,history!$I:$Y,3,0),VLOOKUP(E:E,history!$H:$Y,4,0)),"--")</f>
        <v>--</v>
      </c>
      <c r="J1019" s="282" t="s">
        <v>9870</v>
      </c>
      <c r="K1019" s="282" t="str">
        <f t="shared" si="202"/>
        <v/>
      </c>
      <c r="L1019" s="331">
        <f t="shared" si="203"/>
        <v>278.45</v>
      </c>
      <c r="M1019" s="331">
        <v>421.89000000000004</v>
      </c>
      <c r="N1019" s="297" t="str">
        <f>_xlfn.IFNA(VLOOKUP($E:$E,'1'!$A:$E,3,0),"")</f>
        <v/>
      </c>
      <c r="O1019" s="297" t="str">
        <f>_xlfn.IFNA(VLOOKUP($E:$E,'2'!$A:$E,3,0),"")</f>
        <v/>
      </c>
      <c r="P1019" s="297">
        <f>_xlfn.IFNA(VLOOKUP($E:$E,'3'!$A:$D,3,0),"")</f>
        <v>267.36842105263162</v>
      </c>
      <c r="Q1019" s="297" t="str">
        <f>_xlfn.IFNA(VLOOKUP($E:$E,'4'!$A:$F,3,0),"")</f>
        <v/>
      </c>
      <c r="R1019" s="297" t="str">
        <f>_xlfn.IFNA(VLOOKUP($E:$E,'5'!$A:$F,3,0),"")</f>
        <v/>
      </c>
      <c r="S1019" s="297" t="str">
        <f>_xlfn.IFNA(VLOOKUP($E:$E,'6'!$A:$F,3,0),"")</f>
        <v/>
      </c>
      <c r="T1019" s="313">
        <v>1</v>
      </c>
      <c r="U1019" s="313">
        <v>1</v>
      </c>
      <c r="V1019" s="313">
        <v>12</v>
      </c>
      <c r="W1019" s="314">
        <v>0.95499999999999996</v>
      </c>
      <c r="X1019" s="315">
        <v>1.3914999999999999E-3</v>
      </c>
      <c r="Y1019" s="749">
        <v>350</v>
      </c>
      <c r="Z1019" s="332" t="s">
        <v>5283</v>
      </c>
      <c r="AA1019" s="316" t="s">
        <v>393</v>
      </c>
      <c r="AB1019" s="282" t="s">
        <v>9163</v>
      </c>
      <c r="AC1019" s="317" t="s">
        <v>2104</v>
      </c>
      <c r="AD1019" s="318" t="s">
        <v>2724</v>
      </c>
      <c r="AE1019" s="319" t="s">
        <v>11326</v>
      </c>
      <c r="AF1019" s="319" t="s">
        <v>11345</v>
      </c>
      <c r="AG1019" s="320">
        <v>3.79</v>
      </c>
      <c r="AH1019" s="321">
        <f t="shared" si="204"/>
        <v>0</v>
      </c>
      <c r="AI1019" s="287">
        <f>_xlfn.IFNA(VLOOKUP(AD:AD,грп!B:C,2,0),0)</f>
        <v>0</v>
      </c>
      <c r="AJ1019" s="607">
        <v>101</v>
      </c>
      <c r="AK1019" s="672">
        <f t="shared" si="205"/>
        <v>0</v>
      </c>
      <c r="AL1019" s="174"/>
    </row>
    <row r="1020" spans="1:38" s="4" customFormat="1" ht="12" customHeight="1" outlineLevel="1" x14ac:dyDescent="0.35">
      <c r="A1020" s="307" t="s">
        <v>339</v>
      </c>
      <c r="B1020" s="308" t="s">
        <v>6697</v>
      </c>
      <c r="C1020" s="341"/>
      <c r="D1020" s="310" t="s">
        <v>5159</v>
      </c>
      <c r="E1020" s="322" t="s">
        <v>2109</v>
      </c>
      <c r="F1020" s="293"/>
      <c r="G1020" s="293"/>
      <c r="H1020" s="294">
        <v>12</v>
      </c>
      <c r="I1020" s="294" t="str">
        <f>IFERROR(_xlfn.IFNA(VLOOKUP($D:$D,history!$I:$Y,3,0),VLOOKUP(E:E,history!$H:$Y,4,0)),"--")</f>
        <v>--</v>
      </c>
      <c r="J1020" s="282" t="s">
        <v>9870</v>
      </c>
      <c r="K1020" s="282" t="str">
        <f t="shared" si="202"/>
        <v/>
      </c>
      <c r="L1020" s="331">
        <f t="shared" si="203"/>
        <v>309.33999999999997</v>
      </c>
      <c r="M1020" s="331">
        <v>468.7</v>
      </c>
      <c r="N1020" s="297" t="str">
        <f>_xlfn.IFNA(VLOOKUP($E:$E,'1'!$A:$E,3,0),"")</f>
        <v/>
      </c>
      <c r="O1020" s="297" t="str">
        <f>_xlfn.IFNA(VLOOKUP($E:$E,'2'!$A:$E,3,0),"")</f>
        <v/>
      </c>
      <c r="P1020" s="297">
        <f>_xlfn.IFNA(VLOOKUP($E:$E,'3'!$A:$D,3,0),"")</f>
        <v>302.10526315789474</v>
      </c>
      <c r="Q1020" s="297" t="str">
        <f>_xlfn.IFNA(VLOOKUP($E:$E,'4'!$A:$F,3,0),"")</f>
        <v/>
      </c>
      <c r="R1020" s="297" t="str">
        <f>_xlfn.IFNA(VLOOKUP($E:$E,'5'!$A:$F,3,0),"")</f>
        <v/>
      </c>
      <c r="S1020" s="297" t="str">
        <f>_xlfn.IFNA(VLOOKUP($E:$E,'6'!$A:$F,3,0),"")</f>
        <v/>
      </c>
      <c r="T1020" s="313">
        <v>1</v>
      </c>
      <c r="U1020" s="313">
        <v>1</v>
      </c>
      <c r="V1020" s="313">
        <v>12</v>
      </c>
      <c r="W1020" s="314">
        <v>0.95499999999999996</v>
      </c>
      <c r="X1020" s="315">
        <v>1E-3</v>
      </c>
      <c r="Y1020" s="749">
        <v>450</v>
      </c>
      <c r="Z1020" s="332" t="s">
        <v>5283</v>
      </c>
      <c r="AA1020" s="316" t="s">
        <v>393</v>
      </c>
      <c r="AB1020" s="282" t="s">
        <v>9163</v>
      </c>
      <c r="AC1020" s="317" t="s">
        <v>2104</v>
      </c>
      <c r="AD1020" s="318" t="s">
        <v>2724</v>
      </c>
      <c r="AE1020" s="319" t="s">
        <v>11326</v>
      </c>
      <c r="AF1020" s="319" t="s">
        <v>11344</v>
      </c>
      <c r="AG1020" s="320">
        <v>3.39</v>
      </c>
      <c r="AH1020" s="321">
        <f t="shared" si="204"/>
        <v>0</v>
      </c>
      <c r="AI1020" s="287">
        <f>_xlfn.IFNA(VLOOKUP(AD:AD,грп!B:C,2,0),0)</f>
        <v>0</v>
      </c>
      <c r="AJ1020" s="607">
        <v>36</v>
      </c>
      <c r="AK1020" s="672">
        <f t="shared" si="205"/>
        <v>0</v>
      </c>
      <c r="AL1020" s="174"/>
    </row>
    <row r="1021" spans="1:38" s="4" customFormat="1" ht="12" customHeight="1" outlineLevel="1" x14ac:dyDescent="0.35">
      <c r="A1021" s="307" t="s">
        <v>339</v>
      </c>
      <c r="B1021" s="308" t="s">
        <v>6698</v>
      </c>
      <c r="C1021" s="346"/>
      <c r="D1021" s="310" t="s">
        <v>5161</v>
      </c>
      <c r="E1021" s="322" t="s">
        <v>407</v>
      </c>
      <c r="F1021" s="293"/>
      <c r="G1021" s="293"/>
      <c r="H1021" s="294">
        <v>120</v>
      </c>
      <c r="I1021" s="294" t="str">
        <f>IFERROR(_xlfn.IFNA(VLOOKUP($D:$D,history!$I:$Y,3,0),VLOOKUP(E:E,history!$H:$Y,4,0)),"--")</f>
        <v>--</v>
      </c>
      <c r="J1021" s="282" t="s">
        <v>9870</v>
      </c>
      <c r="K1021" s="282" t="str">
        <f t="shared" si="202"/>
        <v/>
      </c>
      <c r="L1021" s="331">
        <f t="shared" si="203"/>
        <v>262.04000000000002</v>
      </c>
      <c r="M1021" s="331">
        <v>397.03410000000002</v>
      </c>
      <c r="N1021" s="297" t="str">
        <f>_xlfn.IFNA(VLOOKUP($E:$E,'1'!$A:$E,3,0),"")</f>
        <v/>
      </c>
      <c r="O1021" s="297" t="str">
        <f>_xlfn.IFNA(VLOOKUP($E:$E,'2'!$A:$E,3,0),"")</f>
        <v/>
      </c>
      <c r="P1021" s="297">
        <f>_xlfn.IFNA(VLOOKUP($E:$E,'3'!$A:$D,3,0),"")</f>
        <v>272.63157894736844</v>
      </c>
      <c r="Q1021" s="297" t="str">
        <f>_xlfn.IFNA(VLOOKUP($E:$E,'4'!$A:$F,3,0),"")</f>
        <v/>
      </c>
      <c r="R1021" s="297" t="str">
        <f>_xlfn.IFNA(VLOOKUP($E:$E,'5'!$A:$F,3,0),"")</f>
        <v/>
      </c>
      <c r="S1021" s="297" t="str">
        <f>_xlfn.IFNA(VLOOKUP($E:$E,'6'!$A:$F,3,0),"")</f>
        <v/>
      </c>
      <c r="T1021" s="313">
        <v>1</v>
      </c>
      <c r="U1021" s="313">
        <v>1</v>
      </c>
      <c r="V1021" s="313">
        <v>12</v>
      </c>
      <c r="W1021" s="314">
        <v>1</v>
      </c>
      <c r="X1021" s="315">
        <v>2.5300000000000001E-3</v>
      </c>
      <c r="Y1021" s="749">
        <v>390</v>
      </c>
      <c r="Z1021" s="332" t="s">
        <v>5283</v>
      </c>
      <c r="AA1021" s="316" t="s">
        <v>393</v>
      </c>
      <c r="AB1021" s="282" t="s">
        <v>9163</v>
      </c>
      <c r="AC1021" s="317" t="s">
        <v>2104</v>
      </c>
      <c r="AD1021" s="318" t="s">
        <v>2724</v>
      </c>
      <c r="AE1021" s="319" t="s">
        <v>11326</v>
      </c>
      <c r="AF1021" s="319" t="s">
        <v>11343</v>
      </c>
      <c r="AG1021" s="320">
        <v>2.86</v>
      </c>
      <c r="AH1021" s="321">
        <f t="shared" si="204"/>
        <v>0</v>
      </c>
      <c r="AI1021" s="287">
        <f>_xlfn.IFNA(VLOOKUP(AD:AD,грп!B:C,2,0),0)</f>
        <v>0</v>
      </c>
      <c r="AJ1021" s="607">
        <v>155</v>
      </c>
      <c r="AK1021" s="672">
        <f t="shared" si="205"/>
        <v>0</v>
      </c>
      <c r="AL1021" s="174"/>
    </row>
    <row r="1022" spans="1:38" s="4" customFormat="1" ht="12" customHeight="1" outlineLevel="1" x14ac:dyDescent="0.35">
      <c r="A1022" s="307" t="s">
        <v>339</v>
      </c>
      <c r="B1022" s="308" t="s">
        <v>6699</v>
      </c>
      <c r="C1022" s="309"/>
      <c r="D1022" s="310" t="s">
        <v>5164</v>
      </c>
      <c r="E1022" s="292" t="s">
        <v>4041</v>
      </c>
      <c r="F1022" s="293"/>
      <c r="G1022" s="293"/>
      <c r="H1022" s="294">
        <v>177</v>
      </c>
      <c r="I1022" s="294" t="str">
        <f>IFERROR(_xlfn.IFNA(VLOOKUP($D:$D,history!$I:$Y,3,0),VLOOKUP(E:E,history!$H:$Y,4,0)),"--")</f>
        <v>--</v>
      </c>
      <c r="J1022" s="282" t="s">
        <v>9870</v>
      </c>
      <c r="K1022" s="282" t="str">
        <f t="shared" si="202"/>
        <v/>
      </c>
      <c r="L1022" s="331">
        <f t="shared" si="203"/>
        <v>230.06</v>
      </c>
      <c r="M1022" s="331">
        <v>348.57</v>
      </c>
      <c r="N1022" s="297" t="str">
        <f>_xlfn.IFNA(VLOOKUP($E:$E,'1'!$A:$E,3,0),"")</f>
        <v/>
      </c>
      <c r="O1022" s="297" t="str">
        <f>_xlfn.IFNA(VLOOKUP($E:$E,'2'!$A:$E,3,0),"")</f>
        <v/>
      </c>
      <c r="P1022" s="297">
        <f>_xlfn.IFNA(VLOOKUP($E:$E,'3'!$A:$D,3,0),"")</f>
        <v>205.26315789473685</v>
      </c>
      <c r="Q1022" s="297" t="str">
        <f>_xlfn.IFNA(VLOOKUP($E:$E,'4'!$A:$F,3,0),"")</f>
        <v/>
      </c>
      <c r="R1022" s="297" t="str">
        <f>_xlfn.IFNA(VLOOKUP($E:$E,'5'!$A:$F,3,0),"")</f>
        <v/>
      </c>
      <c r="S1022" s="297" t="str">
        <f>_xlfn.IFNA(VLOOKUP($E:$E,'6'!$A:$F,3,0),"")</f>
        <v/>
      </c>
      <c r="T1022" s="313">
        <v>1</v>
      </c>
      <c r="U1022" s="313">
        <v>1</v>
      </c>
      <c r="V1022" s="313">
        <v>12</v>
      </c>
      <c r="W1022" s="314">
        <v>1</v>
      </c>
      <c r="X1022" s="315">
        <v>2.63E-3</v>
      </c>
      <c r="Y1022" s="749">
        <v>350</v>
      </c>
      <c r="Z1022" s="332" t="s">
        <v>5283</v>
      </c>
      <c r="AA1022" s="316" t="s">
        <v>393</v>
      </c>
      <c r="AB1022" s="282" t="s">
        <v>9163</v>
      </c>
      <c r="AC1022" s="317" t="s">
        <v>2104</v>
      </c>
      <c r="AD1022" s="318" t="s">
        <v>2724</v>
      </c>
      <c r="AE1022" s="319" t="s">
        <v>11326</v>
      </c>
      <c r="AF1022" s="319" t="s">
        <v>11343</v>
      </c>
      <c r="AG1022" s="320">
        <v>2.89</v>
      </c>
      <c r="AH1022" s="321">
        <f t="shared" si="204"/>
        <v>0</v>
      </c>
      <c r="AI1022" s="287">
        <f>_xlfn.IFNA(VLOOKUP(AD:AD,грп!B:C,2,0),0)</f>
        <v>0</v>
      </c>
      <c r="AJ1022" s="607">
        <v>105</v>
      </c>
      <c r="AK1022" s="672">
        <f t="shared" si="205"/>
        <v>0</v>
      </c>
      <c r="AL1022" s="174"/>
    </row>
    <row r="1023" spans="1:38" s="4" customFormat="1" ht="12" customHeight="1" outlineLevel="1" x14ac:dyDescent="0.35">
      <c r="A1023" s="307" t="s">
        <v>339</v>
      </c>
      <c r="B1023" s="308" t="s">
        <v>6700</v>
      </c>
      <c r="C1023" s="346"/>
      <c r="D1023" s="310" t="s">
        <v>898</v>
      </c>
      <c r="E1023" s="322" t="s">
        <v>900</v>
      </c>
      <c r="F1023" s="293"/>
      <c r="G1023" s="293"/>
      <c r="H1023" s="294">
        <v>90</v>
      </c>
      <c r="I1023" s="294" t="str">
        <f>IFERROR(_xlfn.IFNA(VLOOKUP($D:$D,history!$I:$Y,3,0),VLOOKUP(E:E,history!$H:$Y,4,0)),"--")</f>
        <v>V</v>
      </c>
      <c r="J1023" s="282" t="s">
        <v>9870</v>
      </c>
      <c r="K1023" s="282" t="str">
        <f t="shared" si="202"/>
        <v/>
      </c>
      <c r="L1023" s="331">
        <f t="shared" si="203"/>
        <v>92.24</v>
      </c>
      <c r="M1023" s="331">
        <v>139.76</v>
      </c>
      <c r="N1023" s="297" t="str">
        <f>_xlfn.IFNA(VLOOKUP($E:$E,'1'!$A:$E,3,0),"")</f>
        <v/>
      </c>
      <c r="O1023" s="297" t="str">
        <f>_xlfn.IFNA(VLOOKUP($E:$E,'2'!$A:$E,3,0),"")</f>
        <v/>
      </c>
      <c r="P1023" s="297">
        <f>_xlfn.IFNA(VLOOKUP($E:$E,'3'!$A:$D,3,0),"")</f>
        <v>86.31578947368422</v>
      </c>
      <c r="Q1023" s="297" t="str">
        <f>_xlfn.IFNA(VLOOKUP($E:$E,'4'!$A:$F,3,0),"")</f>
        <v/>
      </c>
      <c r="R1023" s="297" t="str">
        <f>_xlfn.IFNA(VLOOKUP($E:$E,'5'!$A:$F,3,0),"")</f>
        <v/>
      </c>
      <c r="S1023" s="297" t="str">
        <f>_xlfn.IFNA(VLOOKUP($E:$E,'6'!$A:$F,3,0),"")</f>
        <v/>
      </c>
      <c r="T1023" s="313">
        <v>1</v>
      </c>
      <c r="U1023" s="313">
        <v>1</v>
      </c>
      <c r="V1023" s="313">
        <v>15</v>
      </c>
      <c r="W1023" s="314">
        <v>0.107</v>
      </c>
      <c r="X1023" s="315">
        <v>3.9462999999999998E-4</v>
      </c>
      <c r="Y1023" s="749">
        <v>150</v>
      </c>
      <c r="Z1023" s="332" t="s">
        <v>5283</v>
      </c>
      <c r="AA1023" s="316" t="s">
        <v>393</v>
      </c>
      <c r="AB1023" s="282" t="s">
        <v>9163</v>
      </c>
      <c r="AC1023" s="317" t="s">
        <v>2104</v>
      </c>
      <c r="AD1023" s="318" t="s">
        <v>2724</v>
      </c>
      <c r="AE1023" s="319" t="s">
        <v>11326</v>
      </c>
      <c r="AF1023" s="319" t="s">
        <v>11346</v>
      </c>
      <c r="AG1023" s="320">
        <v>1.81</v>
      </c>
      <c r="AH1023" s="321">
        <f t="shared" si="204"/>
        <v>0</v>
      </c>
      <c r="AI1023" s="287">
        <f>_xlfn.IFNA(VLOOKUP(AD:AD,грп!B:C,2,0),0)</f>
        <v>0</v>
      </c>
      <c r="AJ1023" s="607">
        <v>206</v>
      </c>
      <c r="AK1023" s="672">
        <f t="shared" si="205"/>
        <v>0</v>
      </c>
      <c r="AL1023" s="174"/>
    </row>
    <row r="1024" spans="1:38" s="4" customFormat="1" ht="12" customHeight="1" outlineLevel="1" x14ac:dyDescent="0.35">
      <c r="A1024" s="307" t="s">
        <v>339</v>
      </c>
      <c r="B1024" s="308" t="s">
        <v>6701</v>
      </c>
      <c r="C1024" s="346"/>
      <c r="D1024" s="310" t="s">
        <v>897</v>
      </c>
      <c r="E1024" s="322" t="s">
        <v>899</v>
      </c>
      <c r="F1024" s="293"/>
      <c r="G1024" s="293"/>
      <c r="H1024" s="294">
        <v>60</v>
      </c>
      <c r="I1024" s="294" t="str">
        <f>IFERROR(_xlfn.IFNA(VLOOKUP($D:$D,history!$I:$Y,3,0),VLOOKUP(E:E,history!$H:$Y,4,0)),"--")</f>
        <v>V</v>
      </c>
      <c r="J1024" s="282" t="s">
        <v>9870</v>
      </c>
      <c r="K1024" s="282" t="str">
        <f t="shared" si="202"/>
        <v/>
      </c>
      <c r="L1024" s="331">
        <f t="shared" si="203"/>
        <v>133.88999999999999</v>
      </c>
      <c r="M1024" s="331">
        <v>202.86</v>
      </c>
      <c r="N1024" s="297" t="str">
        <f>_xlfn.IFNA(VLOOKUP($E:$E,'1'!$A:$E,3,0),"")</f>
        <v/>
      </c>
      <c r="O1024" s="297" t="str">
        <f>_xlfn.IFNA(VLOOKUP($E:$E,'2'!$A:$E,3,0),"")</f>
        <v/>
      </c>
      <c r="P1024" s="297">
        <f>_xlfn.IFNA(VLOOKUP($E:$E,'3'!$A:$D,3,0),"")</f>
        <v>128.42105263157896</v>
      </c>
      <c r="Q1024" s="297" t="str">
        <f>_xlfn.IFNA(VLOOKUP($E:$E,'4'!$A:$F,3,0),"")</f>
        <v/>
      </c>
      <c r="R1024" s="297" t="str">
        <f>_xlfn.IFNA(VLOOKUP($E:$E,'5'!$A:$F,3,0),"")</f>
        <v/>
      </c>
      <c r="S1024" s="297" t="str">
        <f>_xlfn.IFNA(VLOOKUP($E:$E,'6'!$A:$F,3,0),"")</f>
        <v/>
      </c>
      <c r="T1024" s="313">
        <v>1</v>
      </c>
      <c r="U1024" s="313">
        <v>1</v>
      </c>
      <c r="V1024" s="313">
        <v>12</v>
      </c>
      <c r="W1024" s="314">
        <v>6.7000000000000004E-2</v>
      </c>
      <c r="X1024" s="315">
        <v>2.6249999999999998E-4</v>
      </c>
      <c r="Y1024" s="749">
        <v>190</v>
      </c>
      <c r="Z1024" s="332" t="s">
        <v>5283</v>
      </c>
      <c r="AA1024" s="316" t="s">
        <v>393</v>
      </c>
      <c r="AB1024" s="282" t="s">
        <v>9163</v>
      </c>
      <c r="AC1024" s="317" t="s">
        <v>2104</v>
      </c>
      <c r="AD1024" s="318" t="s">
        <v>2724</v>
      </c>
      <c r="AE1024" s="319" t="s">
        <v>11326</v>
      </c>
      <c r="AF1024" s="319" t="s">
        <v>11347</v>
      </c>
      <c r="AG1024" s="320">
        <v>2.04</v>
      </c>
      <c r="AH1024" s="321">
        <f t="shared" si="204"/>
        <v>0</v>
      </c>
      <c r="AI1024" s="287">
        <f>_xlfn.IFNA(VLOOKUP(AD:AD,грп!B:C,2,0),0)</f>
        <v>0</v>
      </c>
      <c r="AJ1024" s="607">
        <v>197</v>
      </c>
      <c r="AK1024" s="672">
        <f t="shared" si="205"/>
        <v>0</v>
      </c>
      <c r="AL1024" s="174"/>
    </row>
    <row r="1025" spans="1:38" s="4" customFormat="1" ht="12" customHeight="1" outlineLevel="1" x14ac:dyDescent="0.35">
      <c r="A1025" s="307" t="s">
        <v>339</v>
      </c>
      <c r="B1025" s="308" t="s">
        <v>6702</v>
      </c>
      <c r="C1025" s="346"/>
      <c r="D1025" s="310" t="s">
        <v>5160</v>
      </c>
      <c r="E1025" s="311" t="s">
        <v>2208</v>
      </c>
      <c r="F1025" s="293"/>
      <c r="G1025" s="293"/>
      <c r="H1025" s="294">
        <v>120</v>
      </c>
      <c r="I1025" s="294" t="str">
        <f>IFERROR(_xlfn.IFNA(VLOOKUP($D:$D,history!$I:$Y,3,0),VLOOKUP(E:E,history!$H:$Y,4,0)),"--")</f>
        <v>V</v>
      </c>
      <c r="J1025" s="282" t="s">
        <v>9870</v>
      </c>
      <c r="K1025" s="282" t="str">
        <f t="shared" si="202"/>
        <v/>
      </c>
      <c r="L1025" s="331">
        <f t="shared" si="203"/>
        <v>205.68</v>
      </c>
      <c r="M1025" s="331">
        <v>311.63</v>
      </c>
      <c r="N1025" s="297" t="str">
        <f>_xlfn.IFNA(VLOOKUP($E:$E,'1'!$A:$E,3,0),"")</f>
        <v/>
      </c>
      <c r="O1025" s="297" t="str">
        <f>_xlfn.IFNA(VLOOKUP($E:$E,'2'!$A:$E,3,0),"")</f>
        <v/>
      </c>
      <c r="P1025" s="297">
        <f>_xlfn.IFNA(VLOOKUP($E:$E,'3'!$A:$D,3,0),"")</f>
        <v>185.26315789473685</v>
      </c>
      <c r="Q1025" s="297" t="str">
        <f>_xlfn.IFNA(VLOOKUP($E:$E,'4'!$A:$F,3,0),"")</f>
        <v/>
      </c>
      <c r="R1025" s="297" t="str">
        <f>_xlfn.IFNA(VLOOKUP($E:$E,'5'!$A:$F,3,0),"")</f>
        <v/>
      </c>
      <c r="S1025" s="297" t="str">
        <f>_xlfn.IFNA(VLOOKUP($E:$E,'6'!$A:$F,3,0),"")</f>
        <v/>
      </c>
      <c r="T1025" s="313">
        <v>1</v>
      </c>
      <c r="U1025" s="313">
        <v>1</v>
      </c>
      <c r="V1025" s="313">
        <v>12</v>
      </c>
      <c r="W1025" s="314">
        <v>1</v>
      </c>
      <c r="X1025" s="315">
        <v>1.6100000000000001E-3</v>
      </c>
      <c r="Y1025" s="749">
        <v>350</v>
      </c>
      <c r="Z1025" s="332" t="s">
        <v>5283</v>
      </c>
      <c r="AA1025" s="316" t="s">
        <v>393</v>
      </c>
      <c r="AB1025" s="282" t="s">
        <v>9163</v>
      </c>
      <c r="AC1025" s="317" t="s">
        <v>2104</v>
      </c>
      <c r="AD1025" s="318" t="s">
        <v>2724</v>
      </c>
      <c r="AE1025" s="319" t="s">
        <v>11326</v>
      </c>
      <c r="AF1025" s="319" t="s">
        <v>11342</v>
      </c>
      <c r="AG1025" s="320">
        <v>3.83</v>
      </c>
      <c r="AH1025" s="321">
        <f t="shared" si="204"/>
        <v>0</v>
      </c>
      <c r="AI1025" s="287">
        <f>_xlfn.IFNA(VLOOKUP(AD:AD,грп!B:C,2,0),0)</f>
        <v>0</v>
      </c>
      <c r="AJ1025" s="607">
        <v>54</v>
      </c>
      <c r="AK1025" s="672">
        <f t="shared" si="205"/>
        <v>0</v>
      </c>
      <c r="AL1025" s="174"/>
    </row>
    <row r="1026" spans="1:38" s="4" customFormat="1" ht="12" customHeight="1" outlineLevel="1" x14ac:dyDescent="0.35">
      <c r="A1026" s="307" t="s">
        <v>339</v>
      </c>
      <c r="B1026" s="308" t="s">
        <v>6703</v>
      </c>
      <c r="C1026" s="330" t="s">
        <v>393</v>
      </c>
      <c r="D1026" s="310" t="s">
        <v>4040</v>
      </c>
      <c r="E1026" s="292" t="s">
        <v>4039</v>
      </c>
      <c r="F1026" s="293"/>
      <c r="G1026" s="293"/>
      <c r="H1026" s="294">
        <v>182</v>
      </c>
      <c r="I1026" s="294" t="str">
        <f>IFERROR(_xlfn.IFNA(VLOOKUP($D:$D,history!$I:$Y,3,0),VLOOKUP(E:E,history!$H:$Y,4,0)),"--")</f>
        <v>V</v>
      </c>
      <c r="J1026" s="282" t="s">
        <v>9870</v>
      </c>
      <c r="K1026" s="282" t="str">
        <f t="shared" si="202"/>
        <v/>
      </c>
      <c r="L1026" s="331">
        <f t="shared" si="203"/>
        <v>204.16</v>
      </c>
      <c r="M1026" s="331">
        <v>309.33</v>
      </c>
      <c r="N1026" s="297" t="str">
        <f>_xlfn.IFNA(VLOOKUP($E:$E,'1'!$A:$E,3,0),"")</f>
        <v/>
      </c>
      <c r="O1026" s="297" t="str">
        <f>_xlfn.IFNA(VLOOKUP($E:$E,'2'!$A:$E,3,0),"")</f>
        <v/>
      </c>
      <c r="P1026" s="297">
        <f>_xlfn.IFNA(VLOOKUP($E:$E,'3'!$A:$D,3,0),"")</f>
        <v>192.63157894736844</v>
      </c>
      <c r="Q1026" s="297" t="str">
        <f>_xlfn.IFNA(VLOOKUP($E:$E,'4'!$A:$F,3,0),"")</f>
        <v/>
      </c>
      <c r="R1026" s="297" t="str">
        <f>_xlfn.IFNA(VLOOKUP($E:$E,'5'!$A:$F,3,0),"")</f>
        <v/>
      </c>
      <c r="S1026" s="297" t="str">
        <f>_xlfn.IFNA(VLOOKUP($E:$E,'6'!$A:$F,3,0),"")</f>
        <v/>
      </c>
      <c r="T1026" s="313">
        <v>1</v>
      </c>
      <c r="U1026" s="313">
        <v>1</v>
      </c>
      <c r="V1026" s="313">
        <v>12</v>
      </c>
      <c r="W1026" s="314">
        <v>1</v>
      </c>
      <c r="X1026" s="315">
        <v>2.63E-3</v>
      </c>
      <c r="Y1026" s="749">
        <v>350</v>
      </c>
      <c r="Z1026" s="332" t="s">
        <v>5283</v>
      </c>
      <c r="AA1026" s="316" t="s">
        <v>393</v>
      </c>
      <c r="AB1026" s="282" t="s">
        <v>9163</v>
      </c>
      <c r="AC1026" s="317" t="s">
        <v>2104</v>
      </c>
      <c r="AD1026" s="318" t="s">
        <v>2724</v>
      </c>
      <c r="AE1026" s="319" t="s">
        <v>11326</v>
      </c>
      <c r="AF1026" s="319" t="s">
        <v>11343</v>
      </c>
      <c r="AG1026" s="320">
        <v>4.4800000000000004</v>
      </c>
      <c r="AH1026" s="321">
        <f t="shared" si="204"/>
        <v>0</v>
      </c>
      <c r="AI1026" s="287">
        <f>_xlfn.IFNA(VLOOKUP(AD:AD,грп!B:C,2,0),0)</f>
        <v>0</v>
      </c>
      <c r="AJ1026" s="607">
        <v>97</v>
      </c>
      <c r="AK1026" s="672" t="str">
        <f t="shared" si="205"/>
        <v/>
      </c>
      <c r="AL1026" s="174"/>
    </row>
    <row r="1027" spans="1:38" s="4" customFormat="1" ht="12" customHeight="1" x14ac:dyDescent="0.35">
      <c r="A1027" s="288"/>
      <c r="B1027" s="289"/>
      <c r="C1027" s="290" t="s">
        <v>555</v>
      </c>
      <c r="D1027" s="291" t="s">
        <v>2719</v>
      </c>
      <c r="E1027" s="292"/>
      <c r="F1027" s="293"/>
      <c r="G1027" s="293"/>
      <c r="H1027" s="294"/>
      <c r="I1027" s="294"/>
      <c r="J1027" s="282" t="s">
        <v>393</v>
      </c>
      <c r="K1027" s="282" t="str">
        <f t="shared" si="202"/>
        <v/>
      </c>
      <c r="L1027" s="295"/>
      <c r="M1027" s="296"/>
      <c r="N1027" s="297"/>
      <c r="O1027" s="297"/>
      <c r="P1027" s="297"/>
      <c r="Q1027" s="297" t="str">
        <f>_xlfn.IFNA(VLOOKUP($E:$E,'4'!$A:$F,3,0),"")</f>
        <v/>
      </c>
      <c r="R1027" s="297" t="str">
        <f>_xlfn.IFNA(VLOOKUP($E:$E,'5'!$A:$F,3,0),"")</f>
        <v/>
      </c>
      <c r="S1027" s="297"/>
      <c r="T1027" s="298"/>
      <c r="U1027" s="299"/>
      <c r="V1027" s="299"/>
      <c r="W1027" s="300"/>
      <c r="X1027" s="301"/>
      <c r="Y1027" s="749"/>
      <c r="Z1027" s="282"/>
      <c r="AA1027" s="280"/>
      <c r="AB1027" s="280" t="s">
        <v>393</v>
      </c>
      <c r="AC1027" s="302"/>
      <c r="AD1027" s="303" t="s">
        <v>2719</v>
      </c>
      <c r="AE1027" s="280"/>
      <c r="AF1027" s="329"/>
      <c r="AG1027" s="305"/>
      <c r="AH1027" s="306"/>
      <c r="AI1027" s="287">
        <f>_xlfn.IFNA(VLOOKUP(AD:AD,грп!B:C,2,0),0)</f>
        <v>1</v>
      </c>
      <c r="AJ1027" s="607">
        <v>0</v>
      </c>
      <c r="AK1027" s="672" t="str">
        <f t="shared" si="205"/>
        <v xml:space="preserve"> </v>
      </c>
      <c r="AL1027" s="174"/>
    </row>
    <row r="1028" spans="1:38" s="4" customFormat="1" ht="12" customHeight="1" outlineLevel="1" x14ac:dyDescent="0.35">
      <c r="A1028" s="307" t="s">
        <v>1897</v>
      </c>
      <c r="B1028" s="308" t="s">
        <v>6704</v>
      </c>
      <c r="C1028" s="323"/>
      <c r="D1028" s="310" t="s">
        <v>3290</v>
      </c>
      <c r="E1028" s="292" t="s">
        <v>3302</v>
      </c>
      <c r="F1028" s="293"/>
      <c r="G1028" s="293"/>
      <c r="H1028" s="294"/>
      <c r="I1028" s="294" t="str">
        <f>IFERROR(_xlfn.IFNA(VLOOKUP($D:$D,history!$I:$Y,3,0),VLOOKUP(E:E,history!$H:$Y,4,0)),"--")</f>
        <v>--</v>
      </c>
      <c r="J1028" s="282" t="s">
        <v>5946</v>
      </c>
      <c r="K1028" s="282" t="str">
        <f t="shared" si="202"/>
        <v/>
      </c>
      <c r="L1028" s="312">
        <f t="shared" ref="L1028:L1046" si="206">IF($A$3="ИМ",ROUND($Y1028*(1-($L$6-$F$4))*(1-$F$3)*(1+$AG$2),2),ROUND($M1028*(1-($L$6-$F$4))*(1-$F$3)*(1+$AG$2),2))</f>
        <v>7649.41</v>
      </c>
      <c r="M1028" s="312">
        <f t="shared" ref="M1028:M1046" si="207">ROUND(IF($A$3="РЕГИОНЫ",AG1028*$AG$3*$AG$1,IF(AI1028=0,AG1028*$AG$3*$AG$1,AG1028*$AG$3*(1-5%)*$AG$1)),2)</f>
        <v>11590.02</v>
      </c>
      <c r="N1028" s="297" t="str">
        <f>_xlfn.IFNA(VLOOKUP($E:$E,'1'!$A:$E,3,0),"")</f>
        <v/>
      </c>
      <c r="O1028" s="297">
        <f>_xlfn.IFNA(VLOOKUP($E:$E,'2'!$A:$E,3,0),"")</f>
        <v>7434.9030470914131</v>
      </c>
      <c r="P1028" s="297" t="str">
        <f>_xlfn.IFNA(VLOOKUP($E:$E,'3'!$A:$D,3,0),"")</f>
        <v/>
      </c>
      <c r="Q1028" s="297" t="str">
        <f>_xlfn.IFNA(VLOOKUP($E:$E,'4'!$A:$F,3,0),"")</f>
        <v/>
      </c>
      <c r="R1028" s="297" t="str">
        <f>_xlfn.IFNA(VLOOKUP($E:$E,'5'!$A:$F,3,0),"")</f>
        <v/>
      </c>
      <c r="S1028" s="297" t="str">
        <f>_xlfn.IFNA(VLOOKUP($E:$E,'6'!$A:$F,3,0),"")</f>
        <v/>
      </c>
      <c r="T1028" s="313">
        <v>1</v>
      </c>
      <c r="U1028" s="313">
        <v>1</v>
      </c>
      <c r="V1028" s="313">
        <v>2</v>
      </c>
      <c r="W1028" s="314">
        <v>6.7</v>
      </c>
      <c r="X1028" s="315">
        <v>2.6333333300000001E-2</v>
      </c>
      <c r="Y1028" s="749">
        <v>10450</v>
      </c>
      <c r="Z1028" s="282"/>
      <c r="AA1028" s="316" t="s">
        <v>10388</v>
      </c>
      <c r="AB1028" s="282" t="s">
        <v>9163</v>
      </c>
      <c r="AC1028" s="317" t="s">
        <v>2105</v>
      </c>
      <c r="AD1028" s="318" t="s">
        <v>2719</v>
      </c>
      <c r="AE1028" s="319">
        <v>0</v>
      </c>
      <c r="AF1028" s="319" t="s">
        <v>11328</v>
      </c>
      <c r="AG1028" s="320">
        <v>152.94</v>
      </c>
      <c r="AH1028" s="321">
        <f t="shared" ref="AH1028:AH1046" si="208">IF($A$3="РЕГИОНЫ",ROUND($AG1028*(1-($L$6-$F$4))*(1-$F$3)*(1+$AG$2)*$AG$1,2),0)</f>
        <v>0</v>
      </c>
      <c r="AI1028" s="287">
        <f>_xlfn.IFNA(VLOOKUP(AD:AD,грп!B:C,2,0),0)</f>
        <v>1</v>
      </c>
      <c r="AJ1028" s="607">
        <v>3</v>
      </c>
      <c r="AK1028" s="672">
        <f t="shared" si="205"/>
        <v>0</v>
      </c>
      <c r="AL1028" s="174"/>
    </row>
    <row r="1029" spans="1:38" s="4" customFormat="1" ht="12" customHeight="1" outlineLevel="1" x14ac:dyDescent="0.35">
      <c r="A1029" s="307" t="s">
        <v>1897</v>
      </c>
      <c r="B1029" s="308" t="s">
        <v>6705</v>
      </c>
      <c r="C1029" s="323"/>
      <c r="D1029" s="310" t="s">
        <v>3291</v>
      </c>
      <c r="E1029" s="292" t="s">
        <v>3303</v>
      </c>
      <c r="F1029" s="293"/>
      <c r="G1029" s="293"/>
      <c r="H1029" s="294"/>
      <c r="I1029" s="294" t="str">
        <f>IFERROR(_xlfn.IFNA(VLOOKUP($D:$D,history!$I:$Y,3,0),VLOOKUP(E:E,history!$H:$Y,4,0)),"--")</f>
        <v>--</v>
      </c>
      <c r="J1029" s="282" t="s">
        <v>9870</v>
      </c>
      <c r="K1029" s="282" t="str">
        <f t="shared" si="202"/>
        <v/>
      </c>
      <c r="L1029" s="312">
        <f t="shared" si="206"/>
        <v>8407.15</v>
      </c>
      <c r="M1029" s="312">
        <f t="shared" si="207"/>
        <v>12738.11</v>
      </c>
      <c r="N1029" s="297" t="str">
        <f>_xlfn.IFNA(VLOOKUP($E:$E,'1'!$A:$E,3,0),"")</f>
        <v/>
      </c>
      <c r="O1029" s="297">
        <f>_xlfn.IFNA(VLOOKUP($E:$E,'2'!$A:$E,3,0),"")</f>
        <v>8132.9639889196678</v>
      </c>
      <c r="P1029" s="297" t="str">
        <f>_xlfn.IFNA(VLOOKUP($E:$E,'3'!$A:$D,3,0),"")</f>
        <v/>
      </c>
      <c r="Q1029" s="297" t="str">
        <f>_xlfn.IFNA(VLOOKUP($E:$E,'4'!$A:$F,3,0),"")</f>
        <v/>
      </c>
      <c r="R1029" s="297" t="str">
        <f>_xlfn.IFNA(VLOOKUP($E:$E,'5'!$A:$F,3,0),"")</f>
        <v/>
      </c>
      <c r="S1029" s="297" t="str">
        <f>_xlfn.IFNA(VLOOKUP($E:$E,'6'!$A:$F,3,0),"")</f>
        <v/>
      </c>
      <c r="T1029" s="313">
        <v>1</v>
      </c>
      <c r="U1029" s="313">
        <v>1</v>
      </c>
      <c r="V1029" s="313">
        <v>2</v>
      </c>
      <c r="W1029" s="314">
        <v>6.7750000000000004</v>
      </c>
      <c r="X1029" s="315">
        <v>2.6345381500000001E-2</v>
      </c>
      <c r="Y1029" s="749">
        <v>11490</v>
      </c>
      <c r="Z1029" s="282"/>
      <c r="AA1029" s="316" t="s">
        <v>10391</v>
      </c>
      <c r="AB1029" s="282" t="s">
        <v>9163</v>
      </c>
      <c r="AC1029" s="317" t="s">
        <v>2105</v>
      </c>
      <c r="AD1029" s="318" t="s">
        <v>2719</v>
      </c>
      <c r="AE1029" s="319">
        <v>0</v>
      </c>
      <c r="AF1029" s="319" t="s">
        <v>11328</v>
      </c>
      <c r="AG1029" s="320">
        <v>168.09</v>
      </c>
      <c r="AH1029" s="321">
        <f t="shared" si="208"/>
        <v>0</v>
      </c>
      <c r="AI1029" s="287">
        <f>_xlfn.IFNA(VLOOKUP(AD:AD,грп!B:C,2,0),0)</f>
        <v>1</v>
      </c>
      <c r="AJ1029" s="607">
        <v>1</v>
      </c>
      <c r="AK1029" s="672">
        <f t="shared" si="205"/>
        <v>0</v>
      </c>
      <c r="AL1029" s="174"/>
    </row>
    <row r="1030" spans="1:38" s="4" customFormat="1" ht="12" customHeight="1" outlineLevel="1" x14ac:dyDescent="0.35">
      <c r="A1030" s="307" t="s">
        <v>1897</v>
      </c>
      <c r="B1030" s="308" t="s">
        <v>6706</v>
      </c>
      <c r="C1030" s="309" t="s">
        <v>21</v>
      </c>
      <c r="D1030" s="310" t="s">
        <v>9871</v>
      </c>
      <c r="E1030" s="322" t="s">
        <v>5309</v>
      </c>
      <c r="F1030" s="293"/>
      <c r="G1030" s="293"/>
      <c r="H1030" s="294">
        <v>8</v>
      </c>
      <c r="I1030" s="294" t="str">
        <f>IFERROR(_xlfn.IFNA(VLOOKUP($D:$D,history!$I:$Y,3,0),VLOOKUP(E:E,history!$H:$Y,4,0)),"--")</f>
        <v>--</v>
      </c>
      <c r="J1030" s="282" t="s">
        <v>9870</v>
      </c>
      <c r="K1030" s="282" t="str">
        <f t="shared" si="202"/>
        <v/>
      </c>
      <c r="L1030" s="312">
        <f t="shared" si="206"/>
        <v>12272.38</v>
      </c>
      <c r="M1030" s="312">
        <f t="shared" si="207"/>
        <v>18594.509999999998</v>
      </c>
      <c r="N1030" s="297" t="str">
        <f>_xlfn.IFNA(VLOOKUP($E:$E,'1'!$A:$E,3,0),"")</f>
        <v/>
      </c>
      <c r="O1030" s="297">
        <f>_xlfn.IFNA(VLOOKUP($E:$E,'2'!$A:$E,3,0),"")</f>
        <v>9296.3988919667609</v>
      </c>
      <c r="P1030" s="297" t="str">
        <f>_xlfn.IFNA(VLOOKUP($E:$E,'3'!$A:$D,3,0),"")</f>
        <v/>
      </c>
      <c r="Q1030" s="297" t="str">
        <f>_xlfn.IFNA(VLOOKUP($E:$E,'4'!$A:$F,3,0),"")</f>
        <v/>
      </c>
      <c r="R1030" s="297" t="str">
        <f>_xlfn.IFNA(VLOOKUP($E:$E,'5'!$A:$F,3,0),"")</f>
        <v/>
      </c>
      <c r="S1030" s="297" t="str">
        <f>_xlfn.IFNA(VLOOKUP($E:$E,'6'!$A:$F,3,0),"")</f>
        <v/>
      </c>
      <c r="T1030" s="313">
        <v>1</v>
      </c>
      <c r="U1030" s="313">
        <v>1</v>
      </c>
      <c r="V1030" s="313">
        <v>2</v>
      </c>
      <c r="W1030" s="314">
        <v>7.7949999999999999</v>
      </c>
      <c r="X1030" s="315">
        <v>2.9559999999999999E-2</v>
      </c>
      <c r="Y1030" s="749">
        <v>16750</v>
      </c>
      <c r="Z1030" s="282"/>
      <c r="AA1030" s="316" t="s">
        <v>10391</v>
      </c>
      <c r="AB1030" s="282" t="s">
        <v>9164</v>
      </c>
      <c r="AC1030" s="317" t="s">
        <v>2105</v>
      </c>
      <c r="AD1030" s="318" t="s">
        <v>2719</v>
      </c>
      <c r="AE1030" s="319">
        <v>0</v>
      </c>
      <c r="AF1030" s="319" t="s">
        <v>11348</v>
      </c>
      <c r="AG1030" s="320">
        <v>245.37</v>
      </c>
      <c r="AH1030" s="321">
        <f t="shared" si="208"/>
        <v>0</v>
      </c>
      <c r="AI1030" s="287">
        <f>_xlfn.IFNA(VLOOKUP(AD:AD,грп!B:C,2,0),0)</f>
        <v>1</v>
      </c>
      <c r="AJ1030" s="607">
        <v>9</v>
      </c>
      <c r="AK1030" s="672" t="str">
        <f t="shared" si="205"/>
        <v>new</v>
      </c>
      <c r="AL1030" s="174"/>
    </row>
    <row r="1031" spans="1:38" s="4" customFormat="1" ht="12" customHeight="1" outlineLevel="1" x14ac:dyDescent="0.35">
      <c r="A1031" s="307" t="s">
        <v>1897</v>
      </c>
      <c r="B1031" s="308" t="s">
        <v>6707</v>
      </c>
      <c r="C1031" s="309"/>
      <c r="D1031" s="310" t="s">
        <v>4228</v>
      </c>
      <c r="E1031" s="322" t="s">
        <v>3634</v>
      </c>
      <c r="F1031" s="293"/>
      <c r="G1031" s="293"/>
      <c r="H1031" s="294">
        <v>12</v>
      </c>
      <c r="I1031" s="294" t="str">
        <f>IFERROR(_xlfn.IFNA(VLOOKUP($D:$D,history!$I:$Y,3,0),VLOOKUP(E:E,history!$H:$Y,4,0)),"--")</f>
        <v>--</v>
      </c>
      <c r="J1031" s="282" t="s">
        <v>5946</v>
      </c>
      <c r="K1031" s="282" t="str">
        <f t="shared" si="202"/>
        <v/>
      </c>
      <c r="L1031" s="312">
        <f t="shared" si="206"/>
        <v>9847.61</v>
      </c>
      <c r="M1031" s="312">
        <f t="shared" si="207"/>
        <v>14920.62</v>
      </c>
      <c r="N1031" s="297" t="str">
        <f>_xlfn.IFNA(VLOOKUP($E:$E,'1'!$A:$E,3,0),"")</f>
        <v/>
      </c>
      <c r="O1031" s="297">
        <f>_xlfn.IFNA(VLOOKUP($E:$E,'2'!$A:$E,3,0),"")</f>
        <v>10459.833795013852</v>
      </c>
      <c r="P1031" s="297" t="str">
        <f>_xlfn.IFNA(VLOOKUP($E:$E,'3'!$A:$D,3,0),"")</f>
        <v/>
      </c>
      <c r="Q1031" s="297" t="str">
        <f>_xlfn.IFNA(VLOOKUP($E:$E,'4'!$A:$F,3,0),"")</f>
        <v/>
      </c>
      <c r="R1031" s="297" t="str">
        <f>_xlfn.IFNA(VLOOKUP($E:$E,'5'!$A:$F,3,0),"")</f>
        <v/>
      </c>
      <c r="S1031" s="297" t="str">
        <f>_xlfn.IFNA(VLOOKUP($E:$E,'6'!$A:$F,3,0),"")</f>
        <v/>
      </c>
      <c r="T1031" s="313">
        <v>1</v>
      </c>
      <c r="U1031" s="313">
        <v>1</v>
      </c>
      <c r="V1031" s="313">
        <v>1</v>
      </c>
      <c r="W1031" s="314">
        <v>8.15</v>
      </c>
      <c r="X1031" s="315">
        <v>3.8888888900000002E-2</v>
      </c>
      <c r="Y1031" s="749">
        <v>13450</v>
      </c>
      <c r="Z1031" s="282"/>
      <c r="AA1031" s="316" t="s">
        <v>10388</v>
      </c>
      <c r="AB1031" s="282" t="s">
        <v>9163</v>
      </c>
      <c r="AC1031" s="317" t="s">
        <v>2105</v>
      </c>
      <c r="AD1031" s="318" t="s">
        <v>2719</v>
      </c>
      <c r="AE1031" s="319">
        <v>0</v>
      </c>
      <c r="AF1031" s="319" t="s">
        <v>11328</v>
      </c>
      <c r="AG1031" s="320">
        <v>196.89</v>
      </c>
      <c r="AH1031" s="321">
        <f t="shared" si="208"/>
        <v>0</v>
      </c>
      <c r="AI1031" s="287">
        <f>_xlfn.IFNA(VLOOKUP(AD:AD,грп!B:C,2,0),0)</f>
        <v>1</v>
      </c>
      <c r="AJ1031" s="607">
        <v>13</v>
      </c>
      <c r="AK1031" s="672">
        <f t="shared" si="205"/>
        <v>0</v>
      </c>
      <c r="AL1031" s="174"/>
    </row>
    <row r="1032" spans="1:38" s="4" customFormat="1" ht="12" customHeight="1" outlineLevel="1" x14ac:dyDescent="0.35">
      <c r="A1032" s="307" t="s">
        <v>1897</v>
      </c>
      <c r="B1032" s="308" t="s">
        <v>6708</v>
      </c>
      <c r="C1032" s="309" t="s">
        <v>21</v>
      </c>
      <c r="D1032" s="310" t="s">
        <v>9201</v>
      </c>
      <c r="E1032" s="322" t="s">
        <v>5310</v>
      </c>
      <c r="F1032" s="293"/>
      <c r="G1032" s="293"/>
      <c r="H1032" s="294"/>
      <c r="I1032" s="294" t="str">
        <f>IFERROR(_xlfn.IFNA(VLOOKUP($D:$D,history!$I:$Y,3,0),VLOOKUP(E:E,history!$H:$Y,4,0)),"--")</f>
        <v>--</v>
      </c>
      <c r="J1032" s="282" t="s">
        <v>9870</v>
      </c>
      <c r="K1032" s="282" t="str">
        <f t="shared" si="202"/>
        <v/>
      </c>
      <c r="L1032" s="312">
        <f t="shared" si="206"/>
        <v>12639.99</v>
      </c>
      <c r="M1032" s="312">
        <f t="shared" si="207"/>
        <v>19151.5</v>
      </c>
      <c r="N1032" s="297" t="str">
        <f>_xlfn.IFNA(VLOOKUP($E:$E,'1'!$A:$E,3,0),"")</f>
        <v/>
      </c>
      <c r="O1032" s="297">
        <f>_xlfn.IFNA(VLOOKUP($E:$E,'2'!$A:$E,3,0),"")</f>
        <v>9761.7728531855973</v>
      </c>
      <c r="P1032" s="297" t="str">
        <f>_xlfn.IFNA(VLOOKUP($E:$E,'3'!$A:$D,3,0),"")</f>
        <v/>
      </c>
      <c r="Q1032" s="297" t="str">
        <f>_xlfn.IFNA(VLOOKUP($E:$E,'4'!$A:$F,3,0),"")</f>
        <v/>
      </c>
      <c r="R1032" s="297" t="str">
        <f>_xlfn.IFNA(VLOOKUP($E:$E,'5'!$A:$F,3,0),"")</f>
        <v/>
      </c>
      <c r="S1032" s="297" t="str">
        <f>_xlfn.IFNA(VLOOKUP($E:$E,'6'!$A:$F,3,0),"")</f>
        <v/>
      </c>
      <c r="T1032" s="313">
        <v>1</v>
      </c>
      <c r="U1032" s="313">
        <v>1</v>
      </c>
      <c r="V1032" s="313">
        <v>2</v>
      </c>
      <c r="W1032" s="314">
        <v>8.07</v>
      </c>
      <c r="X1032" s="315">
        <v>3.1660000000000001E-2</v>
      </c>
      <c r="Y1032" s="749">
        <v>17250</v>
      </c>
      <c r="Z1032" s="282"/>
      <c r="AA1032" s="316" t="s">
        <v>10391</v>
      </c>
      <c r="AB1032" s="282" t="s">
        <v>9164</v>
      </c>
      <c r="AC1032" s="317" t="s">
        <v>2105</v>
      </c>
      <c r="AD1032" s="318" t="s">
        <v>2719</v>
      </c>
      <c r="AE1032" s="319">
        <v>0</v>
      </c>
      <c r="AF1032" s="319" t="s">
        <v>11348</v>
      </c>
      <c r="AG1032" s="320">
        <v>252.72</v>
      </c>
      <c r="AH1032" s="321">
        <f t="shared" si="208"/>
        <v>0</v>
      </c>
      <c r="AI1032" s="287">
        <f>_xlfn.IFNA(VLOOKUP(AD:AD,грп!B:C,2,0),0)</f>
        <v>1</v>
      </c>
      <c r="AJ1032" s="607">
        <v>2</v>
      </c>
      <c r="AK1032" s="672" t="str">
        <f t="shared" si="205"/>
        <v>new</v>
      </c>
      <c r="AL1032" s="174"/>
    </row>
    <row r="1033" spans="1:38" s="4" customFormat="1" ht="12" customHeight="1" outlineLevel="1" x14ac:dyDescent="0.35">
      <c r="A1033" s="307" t="s">
        <v>10402</v>
      </c>
      <c r="B1033" s="308" t="s">
        <v>6709</v>
      </c>
      <c r="C1033" s="290" t="s">
        <v>555</v>
      </c>
      <c r="D1033" s="310" t="s">
        <v>2907</v>
      </c>
      <c r="E1033" s="322" t="s">
        <v>720</v>
      </c>
      <c r="F1033" s="293"/>
      <c r="G1033" s="293"/>
      <c r="H1033" s="294"/>
      <c r="I1033" s="294" t="str">
        <f>IFERROR(_xlfn.IFNA(VLOOKUP($D:$D,history!$I:$Y,3,0),VLOOKUP(E:E,history!$H:$Y,4,0)),"--")</f>
        <v>--</v>
      </c>
      <c r="J1033" s="282" t="s">
        <v>5946</v>
      </c>
      <c r="K1033" s="282" t="str">
        <f t="shared" si="202"/>
        <v/>
      </c>
      <c r="L1033" s="312">
        <f t="shared" si="206"/>
        <v>7319.81</v>
      </c>
      <c r="M1033" s="312">
        <f t="shared" si="207"/>
        <v>11090.62</v>
      </c>
      <c r="N1033" s="297" t="str">
        <f>_xlfn.IFNA(VLOOKUP($E:$E,'1'!$A:$E,3,0),"")</f>
        <v/>
      </c>
      <c r="O1033" s="297">
        <f>_xlfn.IFNA(VLOOKUP($E:$E,'2'!$A:$E,3,0),"")</f>
        <v>7667.5900277008323</v>
      </c>
      <c r="P1033" s="297" t="str">
        <f>_xlfn.IFNA(VLOOKUP($E:$E,'3'!$A:$D,3,0),"")</f>
        <v/>
      </c>
      <c r="Q1033" s="297" t="str">
        <f>_xlfn.IFNA(VLOOKUP($E:$E,'4'!$A:$F,3,0),"")</f>
        <v/>
      </c>
      <c r="R1033" s="297" t="str">
        <f>_xlfn.IFNA(VLOOKUP($E:$E,'5'!$A:$F,3,0),"")</f>
        <v/>
      </c>
      <c r="S1033" s="297" t="str">
        <f>_xlfn.IFNA(VLOOKUP($E:$E,'6'!$A:$F,3,0),"")</f>
        <v/>
      </c>
      <c r="T1033" s="313">
        <v>1</v>
      </c>
      <c r="U1033" s="313">
        <v>1</v>
      </c>
      <c r="V1033" s="313">
        <v>2</v>
      </c>
      <c r="W1033" s="314">
        <v>4.8499999999999996</v>
      </c>
      <c r="X1033" s="315">
        <v>2.1000000000000001E-2</v>
      </c>
      <c r="Y1033" s="749">
        <v>9990</v>
      </c>
      <c r="Z1033" s="282"/>
      <c r="AA1033" s="316" t="s">
        <v>10393</v>
      </c>
      <c r="AB1033" s="282" t="s">
        <v>9163</v>
      </c>
      <c r="AC1033" s="317" t="s">
        <v>2105</v>
      </c>
      <c r="AD1033" s="318" t="s">
        <v>2719</v>
      </c>
      <c r="AE1033" s="319">
        <v>0</v>
      </c>
      <c r="AF1033" s="319" t="s">
        <v>11328</v>
      </c>
      <c r="AG1033" s="320">
        <v>146.35</v>
      </c>
      <c r="AH1033" s="321">
        <f t="shared" si="208"/>
        <v>0</v>
      </c>
      <c r="AI1033" s="287">
        <f>_xlfn.IFNA(VLOOKUP(AD:AD,грп!B:C,2,0),0)</f>
        <v>1</v>
      </c>
      <c r="AJ1033" s="607">
        <v>1</v>
      </c>
      <c r="AK1033" s="672" t="str">
        <f t="shared" si="205"/>
        <v xml:space="preserve"> </v>
      </c>
      <c r="AL1033" s="174"/>
    </row>
    <row r="1034" spans="1:38" s="4" customFormat="1" ht="12" customHeight="1" outlineLevel="1" x14ac:dyDescent="0.35">
      <c r="A1034" s="307" t="s">
        <v>10402</v>
      </c>
      <c r="B1034" s="308" t="s">
        <v>6710</v>
      </c>
      <c r="C1034" s="323"/>
      <c r="D1034" s="310" t="s">
        <v>3168</v>
      </c>
      <c r="E1034" s="322" t="s">
        <v>770</v>
      </c>
      <c r="F1034" s="293"/>
      <c r="G1034" s="293"/>
      <c r="H1034" s="294">
        <v>14</v>
      </c>
      <c r="I1034" s="294" t="str">
        <f>IFERROR(_xlfn.IFNA(VLOOKUP($D:$D,history!$I:$Y,3,0),VLOOKUP(E:E,history!$H:$Y,4,0)),"--")</f>
        <v>V</v>
      </c>
      <c r="J1034" s="282" t="s">
        <v>9870</v>
      </c>
      <c r="K1034" s="282" t="str">
        <f t="shared" si="202"/>
        <v/>
      </c>
      <c r="L1034" s="312">
        <f t="shared" si="206"/>
        <v>6780.14</v>
      </c>
      <c r="M1034" s="312">
        <f t="shared" si="207"/>
        <v>10272.94</v>
      </c>
      <c r="N1034" s="297" t="str">
        <f>_xlfn.IFNA(VLOOKUP($E:$E,'1'!$A:$E,3,0),"")</f>
        <v/>
      </c>
      <c r="O1034" s="297">
        <f>_xlfn.IFNA(VLOOKUP($E:$E,'2'!$A:$E,3,0),"")</f>
        <v>6387.811634349031</v>
      </c>
      <c r="P1034" s="297" t="str">
        <f>_xlfn.IFNA(VLOOKUP($E:$E,'3'!$A:$D,3,0),"")</f>
        <v/>
      </c>
      <c r="Q1034" s="297" t="str">
        <f>_xlfn.IFNA(VLOOKUP($E:$E,'4'!$A:$F,3,0),"")</f>
        <v/>
      </c>
      <c r="R1034" s="297" t="str">
        <f>_xlfn.IFNA(VLOOKUP($E:$E,'5'!$A:$F,3,0),"")</f>
        <v/>
      </c>
      <c r="S1034" s="297" t="str">
        <f>_xlfn.IFNA(VLOOKUP($E:$E,'6'!$A:$F,3,0),"")</f>
        <v/>
      </c>
      <c r="T1034" s="313">
        <v>1</v>
      </c>
      <c r="U1034" s="313">
        <v>1</v>
      </c>
      <c r="V1034" s="313">
        <v>4</v>
      </c>
      <c r="W1034" s="314">
        <v>6.65</v>
      </c>
      <c r="X1034" s="315">
        <v>1.0749999999999999E-2</v>
      </c>
      <c r="Y1034" s="749">
        <v>9250</v>
      </c>
      <c r="Z1034" s="282"/>
      <c r="AA1034" s="316" t="s">
        <v>10392</v>
      </c>
      <c r="AB1034" s="282" t="s">
        <v>9163</v>
      </c>
      <c r="AC1034" s="317" t="s">
        <v>2105</v>
      </c>
      <c r="AD1034" s="318" t="s">
        <v>2719</v>
      </c>
      <c r="AE1034" s="319">
        <v>0</v>
      </c>
      <c r="AF1034" s="319" t="s">
        <v>11328</v>
      </c>
      <c r="AG1034" s="320">
        <v>135.56</v>
      </c>
      <c r="AH1034" s="321">
        <f t="shared" si="208"/>
        <v>0</v>
      </c>
      <c r="AI1034" s="287">
        <f>_xlfn.IFNA(VLOOKUP(AD:AD,грп!B:C,2,0),0)</f>
        <v>1</v>
      </c>
      <c r="AJ1034" s="607">
        <v>12</v>
      </c>
      <c r="AK1034" s="672">
        <f t="shared" si="205"/>
        <v>0</v>
      </c>
      <c r="AL1034" s="174"/>
    </row>
    <row r="1035" spans="1:38" s="4" customFormat="1" ht="12" customHeight="1" outlineLevel="1" x14ac:dyDescent="0.35">
      <c r="A1035" s="307" t="s">
        <v>10402</v>
      </c>
      <c r="B1035" s="308" t="s">
        <v>6711</v>
      </c>
      <c r="C1035" s="290" t="s">
        <v>555</v>
      </c>
      <c r="D1035" s="310" t="s">
        <v>2908</v>
      </c>
      <c r="E1035" s="322" t="s">
        <v>779</v>
      </c>
      <c r="F1035" s="293"/>
      <c r="G1035" s="293"/>
      <c r="H1035" s="294">
        <v>58</v>
      </c>
      <c r="I1035" s="294" t="str">
        <f>IFERROR(_xlfn.IFNA(VLOOKUP($D:$D,history!$I:$Y,3,0),VLOOKUP(E:E,history!$H:$Y,4,0)),"--")</f>
        <v>V</v>
      </c>
      <c r="J1035" s="282" t="s">
        <v>9870</v>
      </c>
      <c r="K1035" s="282" t="str">
        <f t="shared" si="202"/>
        <v/>
      </c>
      <c r="L1035" s="312">
        <f t="shared" si="206"/>
        <v>7027.22</v>
      </c>
      <c r="M1035" s="312">
        <f t="shared" si="207"/>
        <v>10647.3</v>
      </c>
      <c r="N1035" s="297" t="str">
        <f>_xlfn.IFNA(VLOOKUP($E:$E,'1'!$A:$E,3,0),"")</f>
        <v/>
      </c>
      <c r="O1035" s="297">
        <f>_xlfn.IFNA(VLOOKUP($E:$E,'2'!$A:$E,3,0),"")</f>
        <v>6969.5290858725766</v>
      </c>
      <c r="P1035" s="297" t="str">
        <f>_xlfn.IFNA(VLOOKUP($E:$E,'3'!$A:$D,3,0),"")</f>
        <v/>
      </c>
      <c r="Q1035" s="297" t="str">
        <f>_xlfn.IFNA(VLOOKUP($E:$E,'4'!$A:$F,3,0),"")</f>
        <v/>
      </c>
      <c r="R1035" s="297" t="str">
        <f>_xlfn.IFNA(VLOOKUP($E:$E,'5'!$A:$F,3,0),"")</f>
        <v/>
      </c>
      <c r="S1035" s="297" t="str">
        <f>_xlfn.IFNA(VLOOKUP($E:$E,'6'!$A:$F,3,0),"")</f>
        <v/>
      </c>
      <c r="T1035" s="313">
        <v>1</v>
      </c>
      <c r="U1035" s="313">
        <v>1</v>
      </c>
      <c r="V1035" s="313">
        <v>4</v>
      </c>
      <c r="W1035" s="314">
        <v>7.2880000000000003</v>
      </c>
      <c r="X1035" s="315">
        <v>2.5100000000000001E-2</v>
      </c>
      <c r="Y1035" s="749">
        <v>9590</v>
      </c>
      <c r="Z1035" s="282"/>
      <c r="AA1035" s="316" t="s">
        <v>10390</v>
      </c>
      <c r="AB1035" s="282" t="s">
        <v>9163</v>
      </c>
      <c r="AC1035" s="317" t="s">
        <v>2105</v>
      </c>
      <c r="AD1035" s="318" t="s">
        <v>2719</v>
      </c>
      <c r="AE1035" s="319">
        <v>0</v>
      </c>
      <c r="AF1035" s="319" t="s">
        <v>11349</v>
      </c>
      <c r="AG1035" s="320">
        <v>140.5</v>
      </c>
      <c r="AH1035" s="321">
        <f t="shared" si="208"/>
        <v>0</v>
      </c>
      <c r="AI1035" s="287">
        <f>_xlfn.IFNA(VLOOKUP(AD:AD,грп!B:C,2,0),0)</f>
        <v>1</v>
      </c>
      <c r="AJ1035" s="607">
        <v>39</v>
      </c>
      <c r="AK1035" s="672" t="str">
        <f t="shared" si="205"/>
        <v xml:space="preserve"> </v>
      </c>
      <c r="AL1035" s="174"/>
    </row>
    <row r="1036" spans="1:38" s="4" customFormat="1" ht="12" customHeight="1" outlineLevel="1" x14ac:dyDescent="0.35">
      <c r="A1036" s="307" t="s">
        <v>10402</v>
      </c>
      <c r="B1036" s="308" t="s">
        <v>6712</v>
      </c>
      <c r="C1036" s="290" t="s">
        <v>555</v>
      </c>
      <c r="D1036" s="310" t="s">
        <v>2934</v>
      </c>
      <c r="E1036" s="322" t="s">
        <v>780</v>
      </c>
      <c r="F1036" s="293"/>
      <c r="G1036" s="293"/>
      <c r="H1036" s="294">
        <v>45</v>
      </c>
      <c r="I1036" s="294" t="str">
        <f>IFERROR(_xlfn.IFNA(VLOOKUP($D:$D,history!$I:$Y,3,0),VLOOKUP(E:E,history!$H:$Y,4,0)),"--")</f>
        <v>--</v>
      </c>
      <c r="J1036" s="282" t="s">
        <v>9870</v>
      </c>
      <c r="K1036" s="282" t="str">
        <f t="shared" si="202"/>
        <v/>
      </c>
      <c r="L1036" s="312">
        <f t="shared" si="206"/>
        <v>7436.85</v>
      </c>
      <c r="M1036" s="312">
        <f t="shared" si="207"/>
        <v>11267.95</v>
      </c>
      <c r="N1036" s="297" t="str">
        <f>_xlfn.IFNA(VLOOKUP($E:$E,'1'!$A:$E,3,0),"")</f>
        <v/>
      </c>
      <c r="O1036" s="297">
        <f>_xlfn.IFNA(VLOOKUP($E:$E,'2'!$A:$E,3,0),"")</f>
        <v>7318.559556786704</v>
      </c>
      <c r="P1036" s="297" t="str">
        <f>_xlfn.IFNA(VLOOKUP($E:$E,'3'!$A:$D,3,0),"")</f>
        <v/>
      </c>
      <c r="Q1036" s="297" t="str">
        <f>_xlfn.IFNA(VLOOKUP($E:$E,'4'!$A:$F,3,0),"")</f>
        <v/>
      </c>
      <c r="R1036" s="297" t="str">
        <f>_xlfn.IFNA(VLOOKUP($E:$E,'5'!$A:$F,3,0),"")</f>
        <v/>
      </c>
      <c r="S1036" s="297" t="str">
        <f>_xlfn.IFNA(VLOOKUP($E:$E,'6'!$A:$F,3,0),"")</f>
        <v/>
      </c>
      <c r="T1036" s="313">
        <v>1</v>
      </c>
      <c r="U1036" s="313">
        <v>1</v>
      </c>
      <c r="V1036" s="313">
        <v>4</v>
      </c>
      <c r="W1036" s="314">
        <v>7.4249999999999998</v>
      </c>
      <c r="X1036" s="315">
        <v>2.4E-2</v>
      </c>
      <c r="Y1036" s="749">
        <v>10150</v>
      </c>
      <c r="Z1036" s="282"/>
      <c r="AA1036" s="316" t="s">
        <v>10388</v>
      </c>
      <c r="AB1036" s="282" t="s">
        <v>9163</v>
      </c>
      <c r="AC1036" s="317" t="s">
        <v>2105</v>
      </c>
      <c r="AD1036" s="318" t="s">
        <v>2719</v>
      </c>
      <c r="AE1036" s="319">
        <v>0</v>
      </c>
      <c r="AF1036" s="319" t="s">
        <v>11328</v>
      </c>
      <c r="AG1036" s="320">
        <v>148.69</v>
      </c>
      <c r="AH1036" s="321">
        <f t="shared" si="208"/>
        <v>0</v>
      </c>
      <c r="AI1036" s="287">
        <f>_xlfn.IFNA(VLOOKUP(AD:AD,грп!B:C,2,0),0)</f>
        <v>1</v>
      </c>
      <c r="AJ1036" s="607">
        <v>15</v>
      </c>
      <c r="AK1036" s="672" t="str">
        <f t="shared" si="205"/>
        <v xml:space="preserve"> </v>
      </c>
      <c r="AL1036" s="174"/>
    </row>
    <row r="1037" spans="1:38" s="4" customFormat="1" ht="12" customHeight="1" outlineLevel="1" x14ac:dyDescent="0.35">
      <c r="A1037" s="307" t="s">
        <v>339</v>
      </c>
      <c r="B1037" s="308" t="s">
        <v>6713</v>
      </c>
      <c r="C1037" s="290" t="s">
        <v>555</v>
      </c>
      <c r="D1037" s="310" t="s">
        <v>3055</v>
      </c>
      <c r="E1037" s="322" t="s">
        <v>839</v>
      </c>
      <c r="F1037" s="293"/>
      <c r="G1037" s="293"/>
      <c r="H1037" s="294">
        <v>11</v>
      </c>
      <c r="I1037" s="294" t="str">
        <f>IFERROR(_xlfn.IFNA(VLOOKUP($D:$D,history!$I:$Y,3,0),VLOOKUP(E:E,history!$H:$Y,4,0)),"--")</f>
        <v>V</v>
      </c>
      <c r="J1037" s="282" t="s">
        <v>9870</v>
      </c>
      <c r="K1037" s="282" t="str">
        <f t="shared" si="202"/>
        <v/>
      </c>
      <c r="L1037" s="312">
        <f t="shared" si="206"/>
        <v>5671.79</v>
      </c>
      <c r="M1037" s="312">
        <f t="shared" si="207"/>
        <v>8593.6200000000008</v>
      </c>
      <c r="N1037" s="297" t="str">
        <f>_xlfn.IFNA(VLOOKUP($E:$E,'1'!$A:$E,3,0),"")</f>
        <v/>
      </c>
      <c r="O1037" s="297">
        <f>_xlfn.IFNA(VLOOKUP($E:$E,'2'!$A:$E,3,0),"")</f>
        <v>4991.6897506925216</v>
      </c>
      <c r="P1037" s="297" t="str">
        <f>_xlfn.IFNA(VLOOKUP($E:$E,'3'!$A:$D,3,0),"")</f>
        <v/>
      </c>
      <c r="Q1037" s="297" t="str">
        <f>_xlfn.IFNA(VLOOKUP($E:$E,'4'!$A:$F,3,0),"")</f>
        <v/>
      </c>
      <c r="R1037" s="297" t="str">
        <f>_xlfn.IFNA(VLOOKUP($E:$E,'5'!$A:$F,3,0),"")</f>
        <v/>
      </c>
      <c r="S1037" s="297" t="str">
        <f>_xlfn.IFNA(VLOOKUP($E:$E,'6'!$A:$F,3,0),"")</f>
        <v/>
      </c>
      <c r="T1037" s="313">
        <v>1</v>
      </c>
      <c r="U1037" s="313">
        <v>1</v>
      </c>
      <c r="V1037" s="313">
        <v>4</v>
      </c>
      <c r="W1037" s="314">
        <v>6.45</v>
      </c>
      <c r="X1037" s="315">
        <v>2.40277778E-2</v>
      </c>
      <c r="Y1037" s="749">
        <v>7750</v>
      </c>
      <c r="Z1037" s="282"/>
      <c r="AA1037" s="316" t="s">
        <v>10388</v>
      </c>
      <c r="AB1037" s="282" t="s">
        <v>9163</v>
      </c>
      <c r="AC1037" s="317" t="s">
        <v>2105</v>
      </c>
      <c r="AD1037" s="318" t="s">
        <v>2719</v>
      </c>
      <c r="AE1037" s="319">
        <v>0</v>
      </c>
      <c r="AF1037" s="319" t="s">
        <v>11328</v>
      </c>
      <c r="AG1037" s="320">
        <v>113.4</v>
      </c>
      <c r="AH1037" s="321">
        <f t="shared" si="208"/>
        <v>0</v>
      </c>
      <c r="AI1037" s="287">
        <f>_xlfn.IFNA(VLOOKUP(AD:AD,грп!B:C,2,0),0)</f>
        <v>1</v>
      </c>
      <c r="AJ1037" s="607">
        <v>27</v>
      </c>
      <c r="AK1037" s="672" t="str">
        <f t="shared" si="205"/>
        <v xml:space="preserve"> </v>
      </c>
      <c r="AL1037" s="174"/>
    </row>
    <row r="1038" spans="1:38" s="4" customFormat="1" ht="12" customHeight="1" outlineLevel="1" x14ac:dyDescent="0.35">
      <c r="A1038" s="307" t="s">
        <v>339</v>
      </c>
      <c r="B1038" s="308" t="s">
        <v>6714</v>
      </c>
      <c r="C1038" s="290" t="s">
        <v>555</v>
      </c>
      <c r="D1038" s="310" t="s">
        <v>3214</v>
      </c>
      <c r="E1038" s="322" t="s">
        <v>426</v>
      </c>
      <c r="F1038" s="293"/>
      <c r="G1038" s="293"/>
      <c r="H1038" s="294">
        <v>27</v>
      </c>
      <c r="I1038" s="294" t="str">
        <f>IFERROR(_xlfn.IFNA(VLOOKUP($D:$D,history!$I:$Y,3,0),VLOOKUP(E:E,history!$H:$Y,4,0)),"--")</f>
        <v>--</v>
      </c>
      <c r="J1038" s="282" t="s">
        <v>9869</v>
      </c>
      <c r="K1038" s="282" t="str">
        <f t="shared" si="202"/>
        <v/>
      </c>
      <c r="L1038" s="312">
        <f t="shared" si="206"/>
        <v>5892.36</v>
      </c>
      <c r="M1038" s="312">
        <f t="shared" si="207"/>
        <v>8927.82</v>
      </c>
      <c r="N1038" s="297" t="str">
        <f>_xlfn.IFNA(VLOOKUP($E:$E,'1'!$A:$E,3,0),"")</f>
        <v/>
      </c>
      <c r="O1038" s="297">
        <f>_xlfn.IFNA(VLOOKUP($E:$E,'2'!$A:$E,3,0),"")</f>
        <v>5224.3767313019398</v>
      </c>
      <c r="P1038" s="297" t="str">
        <f>_xlfn.IFNA(VLOOKUP($E:$E,'3'!$A:$D,3,0),"")</f>
        <v/>
      </c>
      <c r="Q1038" s="297" t="str">
        <f>_xlfn.IFNA(VLOOKUP($E:$E,'4'!$A:$F,3,0),"")</f>
        <v/>
      </c>
      <c r="R1038" s="297" t="str">
        <f>_xlfn.IFNA(VLOOKUP($E:$E,'5'!$A:$F,3,0),"")</f>
        <v/>
      </c>
      <c r="S1038" s="297" t="str">
        <f>_xlfn.IFNA(VLOOKUP($E:$E,'6'!$A:$F,3,0),"")</f>
        <v/>
      </c>
      <c r="T1038" s="313">
        <v>1</v>
      </c>
      <c r="U1038" s="313">
        <v>2</v>
      </c>
      <c r="V1038" s="313">
        <v>4</v>
      </c>
      <c r="W1038" s="314">
        <v>7</v>
      </c>
      <c r="X1038" s="315">
        <v>1.025E-2</v>
      </c>
      <c r="Y1038" s="749">
        <v>8050</v>
      </c>
      <c r="Z1038" s="282"/>
      <c r="AA1038" s="316" t="s">
        <v>10392</v>
      </c>
      <c r="AB1038" s="282" t="s">
        <v>9163</v>
      </c>
      <c r="AC1038" s="317" t="s">
        <v>2105</v>
      </c>
      <c r="AD1038" s="318" t="s">
        <v>2719</v>
      </c>
      <c r="AE1038" s="319">
        <v>0</v>
      </c>
      <c r="AF1038" s="319" t="s">
        <v>11328</v>
      </c>
      <c r="AG1038" s="320">
        <v>117.81</v>
      </c>
      <c r="AH1038" s="321">
        <f t="shared" si="208"/>
        <v>0</v>
      </c>
      <c r="AI1038" s="287">
        <f>_xlfn.IFNA(VLOOKUP(AD:AD,грп!B:C,2,0),0)</f>
        <v>1</v>
      </c>
      <c r="AJ1038" s="607">
        <v>0</v>
      </c>
      <c r="AK1038" s="672" t="str">
        <f t="shared" si="205"/>
        <v xml:space="preserve"> </v>
      </c>
      <c r="AL1038" s="174"/>
    </row>
    <row r="1039" spans="1:38" s="4" customFormat="1" ht="12" customHeight="1" outlineLevel="1" x14ac:dyDescent="0.35">
      <c r="A1039" s="307" t="s">
        <v>339</v>
      </c>
      <c r="B1039" s="308" t="s">
        <v>6715</v>
      </c>
      <c r="C1039" s="290" t="s">
        <v>555</v>
      </c>
      <c r="D1039" s="310" t="s">
        <v>3215</v>
      </c>
      <c r="E1039" s="322" t="s">
        <v>427</v>
      </c>
      <c r="F1039" s="293"/>
      <c r="G1039" s="293"/>
      <c r="H1039" s="294">
        <v>14</v>
      </c>
      <c r="I1039" s="294" t="str">
        <f>IFERROR(_xlfn.IFNA(VLOOKUP($D:$D,history!$I:$Y,3,0),VLOOKUP(E:E,history!$H:$Y,4,0)),"--")</f>
        <v>--</v>
      </c>
      <c r="J1039" s="282" t="s">
        <v>9870</v>
      </c>
      <c r="K1039" s="282" t="str">
        <f t="shared" si="202"/>
        <v/>
      </c>
      <c r="L1039" s="312">
        <f t="shared" si="206"/>
        <v>6007.89</v>
      </c>
      <c r="M1039" s="312">
        <f t="shared" si="207"/>
        <v>9102.8700000000008</v>
      </c>
      <c r="N1039" s="297" t="str">
        <f>_xlfn.IFNA(VLOOKUP($E:$E,'1'!$A:$E,3,0),"")</f>
        <v/>
      </c>
      <c r="O1039" s="297">
        <f>_xlfn.IFNA(VLOOKUP($E:$E,'2'!$A:$E,3,0),"")</f>
        <v>5340.7202216066489</v>
      </c>
      <c r="P1039" s="297" t="str">
        <f>_xlfn.IFNA(VLOOKUP($E:$E,'3'!$A:$D,3,0),"")</f>
        <v/>
      </c>
      <c r="Q1039" s="297" t="str">
        <f>_xlfn.IFNA(VLOOKUP($E:$E,'4'!$A:$F,3,0),"")</f>
        <v/>
      </c>
      <c r="R1039" s="297" t="str">
        <f>_xlfn.IFNA(VLOOKUP($E:$E,'5'!$A:$F,3,0),"")</f>
        <v/>
      </c>
      <c r="S1039" s="297" t="str">
        <f>_xlfn.IFNA(VLOOKUP($E:$E,'6'!$A:$F,3,0),"")</f>
        <v/>
      </c>
      <c r="T1039" s="313">
        <v>1</v>
      </c>
      <c r="U1039" s="313">
        <v>1</v>
      </c>
      <c r="V1039" s="313">
        <v>4</v>
      </c>
      <c r="W1039" s="314">
        <v>7.06</v>
      </c>
      <c r="X1039" s="315">
        <v>2.5000000000000001E-2</v>
      </c>
      <c r="Y1039" s="749">
        <v>8190</v>
      </c>
      <c r="Z1039" s="282"/>
      <c r="AA1039" s="316" t="s">
        <v>10392</v>
      </c>
      <c r="AB1039" s="282" t="s">
        <v>9163</v>
      </c>
      <c r="AC1039" s="317" t="s">
        <v>2105</v>
      </c>
      <c r="AD1039" s="318" t="s">
        <v>2719</v>
      </c>
      <c r="AE1039" s="319">
        <v>0</v>
      </c>
      <c r="AF1039" s="319" t="s">
        <v>11328</v>
      </c>
      <c r="AG1039" s="320">
        <v>120.12</v>
      </c>
      <c r="AH1039" s="321">
        <f t="shared" si="208"/>
        <v>0</v>
      </c>
      <c r="AI1039" s="287">
        <f>_xlfn.IFNA(VLOOKUP(AD:AD,грп!B:C,2,0),0)</f>
        <v>1</v>
      </c>
      <c r="AJ1039" s="607">
        <v>28</v>
      </c>
      <c r="AK1039" s="672" t="str">
        <f t="shared" si="205"/>
        <v xml:space="preserve"> </v>
      </c>
      <c r="AL1039" s="174"/>
    </row>
    <row r="1040" spans="1:38" s="4" customFormat="1" ht="12" customHeight="1" outlineLevel="1" x14ac:dyDescent="0.35">
      <c r="A1040" s="307" t="s">
        <v>339</v>
      </c>
      <c r="B1040" s="308" t="s">
        <v>6716</v>
      </c>
      <c r="C1040" s="309"/>
      <c r="D1040" s="310" t="s">
        <v>4914</v>
      </c>
      <c r="E1040" s="322" t="s">
        <v>4189</v>
      </c>
      <c r="F1040" s="293"/>
      <c r="G1040" s="293"/>
      <c r="H1040" s="294">
        <v>12</v>
      </c>
      <c r="I1040" s="294" t="str">
        <f>IFERROR(_xlfn.IFNA(VLOOKUP($D:$D,history!$I:$Y,3,0),VLOOKUP(E:E,history!$H:$Y,4,0)),"--")</f>
        <v>--</v>
      </c>
      <c r="J1040" s="282" t="s">
        <v>9870</v>
      </c>
      <c r="K1040" s="282" t="str">
        <f t="shared" si="202"/>
        <v/>
      </c>
      <c r="L1040" s="312">
        <f t="shared" si="206"/>
        <v>5900.36</v>
      </c>
      <c r="M1040" s="312">
        <f t="shared" si="207"/>
        <v>8939.94</v>
      </c>
      <c r="N1040" s="297" t="str">
        <f>_xlfn.IFNA(VLOOKUP($E:$E,'1'!$A:$E,3,0),"")</f>
        <v/>
      </c>
      <c r="O1040" s="297">
        <f>_xlfn.IFNA(VLOOKUP($E:$E,'2'!$A:$E,3,0),"")</f>
        <v>5340.7202216066489</v>
      </c>
      <c r="P1040" s="297" t="str">
        <f>_xlfn.IFNA(VLOOKUP($E:$E,'3'!$A:$D,3,0),"")</f>
        <v/>
      </c>
      <c r="Q1040" s="297" t="str">
        <f>_xlfn.IFNA(VLOOKUP($E:$E,'4'!$A:$F,3,0),"")</f>
        <v/>
      </c>
      <c r="R1040" s="297" t="str">
        <f>_xlfn.IFNA(VLOOKUP($E:$E,'5'!$A:$F,3,0),"")</f>
        <v/>
      </c>
      <c r="S1040" s="297" t="str">
        <f>_xlfn.IFNA(VLOOKUP($E:$E,'6'!$A:$F,3,0),"")</f>
        <v/>
      </c>
      <c r="T1040" s="313">
        <v>1</v>
      </c>
      <c r="U1040" s="313">
        <v>1</v>
      </c>
      <c r="V1040" s="313">
        <v>2</v>
      </c>
      <c r="W1040" s="314">
        <v>7.2249999999999996</v>
      </c>
      <c r="X1040" s="315">
        <v>2.385E-2</v>
      </c>
      <c r="Y1040" s="749">
        <v>8050</v>
      </c>
      <c r="Z1040" s="282"/>
      <c r="AA1040" s="316" t="s">
        <v>10390</v>
      </c>
      <c r="AB1040" s="282" t="s">
        <v>9163</v>
      </c>
      <c r="AC1040" s="317" t="s">
        <v>2105</v>
      </c>
      <c r="AD1040" s="318" t="s">
        <v>2719</v>
      </c>
      <c r="AE1040" s="319">
        <v>0</v>
      </c>
      <c r="AF1040" s="319" t="s">
        <v>11328</v>
      </c>
      <c r="AG1040" s="320">
        <v>117.97</v>
      </c>
      <c r="AH1040" s="321">
        <f t="shared" si="208"/>
        <v>0</v>
      </c>
      <c r="AI1040" s="287">
        <f>_xlfn.IFNA(VLOOKUP(AD:AD,грп!B:C,2,0),0)</f>
        <v>1</v>
      </c>
      <c r="AJ1040" s="607">
        <v>29</v>
      </c>
      <c r="AK1040" s="672">
        <f t="shared" si="205"/>
        <v>0</v>
      </c>
      <c r="AL1040" s="174"/>
    </row>
    <row r="1041" spans="1:39" s="4" customFormat="1" ht="12" customHeight="1" outlineLevel="1" x14ac:dyDescent="0.35">
      <c r="A1041" s="307" t="s">
        <v>339</v>
      </c>
      <c r="B1041" s="308" t="s">
        <v>6717</v>
      </c>
      <c r="C1041" s="309"/>
      <c r="D1041" s="310" t="s">
        <v>4837</v>
      </c>
      <c r="E1041" s="322" t="s">
        <v>4190</v>
      </c>
      <c r="F1041" s="293"/>
      <c r="G1041" s="293"/>
      <c r="H1041" s="294">
        <v>14</v>
      </c>
      <c r="I1041" s="294" t="str">
        <f>IFERROR(_xlfn.IFNA(VLOOKUP($D:$D,history!$I:$Y,3,0),VLOOKUP(E:E,history!$H:$Y,4,0)),"--")</f>
        <v>V</v>
      </c>
      <c r="J1041" s="282" t="s">
        <v>9868</v>
      </c>
      <c r="K1041" s="282" t="str">
        <f t="shared" si="202"/>
        <v/>
      </c>
      <c r="L1041" s="312">
        <f t="shared" si="206"/>
        <v>6017.4</v>
      </c>
      <c r="M1041" s="312">
        <f t="shared" si="207"/>
        <v>9117.27</v>
      </c>
      <c r="N1041" s="297" t="str">
        <f>_xlfn.IFNA(VLOOKUP($E:$E,'1'!$A:$E,3,0),"")</f>
        <v/>
      </c>
      <c r="O1041" s="297">
        <f>_xlfn.IFNA(VLOOKUP($E:$E,'2'!$A:$E,3,0),"")</f>
        <v>5573.4072022160672</v>
      </c>
      <c r="P1041" s="297" t="str">
        <f>_xlfn.IFNA(VLOOKUP($E:$E,'3'!$A:$D,3,0),"")</f>
        <v/>
      </c>
      <c r="Q1041" s="297" t="str">
        <f>_xlfn.IFNA(VLOOKUP($E:$E,'4'!$A:$F,3,0),"")</f>
        <v/>
      </c>
      <c r="R1041" s="297" t="str">
        <f>_xlfn.IFNA(VLOOKUP($E:$E,'5'!$A:$F,3,0),"")</f>
        <v/>
      </c>
      <c r="S1041" s="297" t="str">
        <f>_xlfn.IFNA(VLOOKUP($E:$E,'6'!$A:$F,3,0),"")</f>
        <v/>
      </c>
      <c r="T1041" s="313">
        <v>1</v>
      </c>
      <c r="U1041" s="313">
        <v>1</v>
      </c>
      <c r="V1041" s="313">
        <v>2</v>
      </c>
      <c r="W1041" s="314">
        <v>7.35</v>
      </c>
      <c r="X1041" s="315">
        <v>2.385E-2</v>
      </c>
      <c r="Y1041" s="749">
        <v>8250</v>
      </c>
      <c r="Z1041" s="282"/>
      <c r="AA1041" s="316" t="s">
        <v>10390</v>
      </c>
      <c r="AB1041" s="282" t="s">
        <v>9163</v>
      </c>
      <c r="AC1041" s="317" t="s">
        <v>2105</v>
      </c>
      <c r="AD1041" s="318" t="s">
        <v>2719</v>
      </c>
      <c r="AE1041" s="319">
        <v>0</v>
      </c>
      <c r="AF1041" s="319" t="s">
        <v>11328</v>
      </c>
      <c r="AG1041" s="320">
        <v>120.31</v>
      </c>
      <c r="AH1041" s="321">
        <f t="shared" si="208"/>
        <v>0</v>
      </c>
      <c r="AI1041" s="287">
        <f>_xlfn.IFNA(VLOOKUP(AD:AD,грп!B:C,2,0),0)</f>
        <v>1</v>
      </c>
      <c r="AJ1041" s="607">
        <v>24</v>
      </c>
      <c r="AK1041" s="672">
        <f t="shared" si="205"/>
        <v>0</v>
      </c>
      <c r="AL1041" s="174"/>
    </row>
    <row r="1042" spans="1:39" s="4" customFormat="1" ht="12" customHeight="1" outlineLevel="1" x14ac:dyDescent="0.35">
      <c r="A1042" s="307" t="s">
        <v>339</v>
      </c>
      <c r="B1042" s="308" t="s">
        <v>6718</v>
      </c>
      <c r="C1042" s="309"/>
      <c r="D1042" s="310" t="s">
        <v>4838</v>
      </c>
      <c r="E1042" s="322" t="s">
        <v>4191</v>
      </c>
      <c r="F1042" s="293"/>
      <c r="G1042" s="293"/>
      <c r="H1042" s="294">
        <v>5</v>
      </c>
      <c r="I1042" s="294" t="str">
        <f>IFERROR(_xlfn.IFNA(VLOOKUP($D:$D,history!$I:$Y,3,0),VLOOKUP(E:E,history!$H:$Y,4,0)),"--")</f>
        <v>--</v>
      </c>
      <c r="J1042" s="282" t="s">
        <v>9869</v>
      </c>
      <c r="K1042" s="282" t="str">
        <f t="shared" si="202"/>
        <v/>
      </c>
      <c r="L1042" s="312">
        <f t="shared" si="206"/>
        <v>6192.46</v>
      </c>
      <c r="M1042" s="312">
        <f t="shared" si="207"/>
        <v>9382.51</v>
      </c>
      <c r="N1042" s="297" t="str">
        <f>_xlfn.IFNA(VLOOKUP($E:$E,'1'!$A:$E,3,0),"")</f>
        <v/>
      </c>
      <c r="O1042" s="297">
        <f>_xlfn.IFNA(VLOOKUP($E:$E,'2'!$A:$E,3,0),"")</f>
        <v>5806.0941828254854</v>
      </c>
      <c r="P1042" s="297" t="str">
        <f>_xlfn.IFNA(VLOOKUP($E:$E,'3'!$A:$D,3,0),"")</f>
        <v/>
      </c>
      <c r="Q1042" s="297" t="str">
        <f>_xlfn.IFNA(VLOOKUP($E:$E,'4'!$A:$F,3,0),"")</f>
        <v/>
      </c>
      <c r="R1042" s="297" t="str">
        <f>_xlfn.IFNA(VLOOKUP($E:$E,'5'!$A:$F,3,0),"")</f>
        <v/>
      </c>
      <c r="S1042" s="297" t="str">
        <f>_xlfn.IFNA(VLOOKUP($E:$E,'6'!$A:$F,3,0),"")</f>
        <v/>
      </c>
      <c r="T1042" s="313">
        <v>1</v>
      </c>
      <c r="U1042" s="313">
        <v>1</v>
      </c>
      <c r="V1042" s="313">
        <v>2</v>
      </c>
      <c r="W1042" s="314">
        <v>7.5</v>
      </c>
      <c r="X1042" s="315">
        <v>2.385E-2</v>
      </c>
      <c r="Y1042" s="749">
        <v>8450</v>
      </c>
      <c r="Z1042" s="282"/>
      <c r="AA1042" s="316" t="s">
        <v>10390</v>
      </c>
      <c r="AB1042" s="282" t="s">
        <v>9163</v>
      </c>
      <c r="AC1042" s="317" t="s">
        <v>2105</v>
      </c>
      <c r="AD1042" s="318" t="s">
        <v>2719</v>
      </c>
      <c r="AE1042" s="319">
        <v>0</v>
      </c>
      <c r="AF1042" s="319" t="s">
        <v>11328</v>
      </c>
      <c r="AG1042" s="320">
        <v>123.81</v>
      </c>
      <c r="AH1042" s="321">
        <f t="shared" si="208"/>
        <v>0</v>
      </c>
      <c r="AI1042" s="287">
        <f>_xlfn.IFNA(VLOOKUP(AD:AD,грп!B:C,2,0),0)</f>
        <v>1</v>
      </c>
      <c r="AJ1042" s="607">
        <v>7</v>
      </c>
      <c r="AK1042" s="672">
        <f t="shared" si="205"/>
        <v>0</v>
      </c>
      <c r="AL1042" s="174"/>
    </row>
    <row r="1043" spans="1:39" s="4" customFormat="1" ht="11.45" customHeight="1" outlineLevel="1" x14ac:dyDescent="0.35">
      <c r="A1043" s="307" t="s">
        <v>1897</v>
      </c>
      <c r="B1043" s="308" t="s">
        <v>6719</v>
      </c>
      <c r="C1043" s="309" t="s">
        <v>21</v>
      </c>
      <c r="D1043" s="310" t="s">
        <v>10782</v>
      </c>
      <c r="E1043" s="322" t="s">
        <v>5638</v>
      </c>
      <c r="F1043" s="293"/>
      <c r="G1043" s="293"/>
      <c r="H1043" s="294">
        <v>244</v>
      </c>
      <c r="I1043" s="294" t="str">
        <f>IFERROR(_xlfn.IFNA(VLOOKUP($D:$D,history!$I:$Y,3,0),VLOOKUP(E:E,history!$H:$Y,4,0)),"--")</f>
        <v>--</v>
      </c>
      <c r="J1043" s="282" t="s">
        <v>9870</v>
      </c>
      <c r="K1043" s="282" t="str">
        <f t="shared" si="202"/>
        <v/>
      </c>
      <c r="L1043" s="312">
        <f t="shared" si="206"/>
        <v>113.72</v>
      </c>
      <c r="M1043" s="312">
        <f t="shared" si="207"/>
        <v>172.3</v>
      </c>
      <c r="N1043" s="297" t="str">
        <f>_xlfn.IFNA(VLOOKUP($E:$E,'1'!$A:$E,3,0),"")</f>
        <v/>
      </c>
      <c r="O1043" s="297" t="str">
        <f>_xlfn.IFNA(VLOOKUP($E:$E,'2'!$A:$E,3,0),"")</f>
        <v/>
      </c>
      <c r="P1043" s="297" t="str">
        <f>_xlfn.IFNA(VLOOKUP($E:$E,'3'!$A:$D,3,0),"")</f>
        <v/>
      </c>
      <c r="Q1043" s="297" t="str">
        <f>_xlfn.IFNA(VLOOKUP($E:$E,'4'!$A:$F,3,0),"")</f>
        <v/>
      </c>
      <c r="R1043" s="297" t="str">
        <f>_xlfn.IFNA(VLOOKUP($E:$E,'5'!$A:$F,3,0),"")</f>
        <v/>
      </c>
      <c r="S1043" s="297" t="str">
        <f>_xlfn.IFNA(VLOOKUP($E:$E,'6'!$A:$F,3,0),"")</f>
        <v/>
      </c>
      <c r="T1043" s="313">
        <v>1</v>
      </c>
      <c r="U1043" s="313">
        <v>10</v>
      </c>
      <c r="V1043" s="313">
        <v>200</v>
      </c>
      <c r="W1043" s="314">
        <v>4.2000000000000003E-2</v>
      </c>
      <c r="X1043" s="315">
        <v>1.156863E-4</v>
      </c>
      <c r="Y1043" s="749">
        <v>170</v>
      </c>
      <c r="Z1043" s="282"/>
      <c r="AA1043" s="316" t="s">
        <v>393</v>
      </c>
      <c r="AB1043" s="282" t="s">
        <v>9164</v>
      </c>
      <c r="AC1043" s="317" t="s">
        <v>2081</v>
      </c>
      <c r="AD1043" s="318" t="s">
        <v>2725</v>
      </c>
      <c r="AE1043" s="319">
        <v>0</v>
      </c>
      <c r="AF1043" s="319" t="s">
        <v>11284</v>
      </c>
      <c r="AG1043" s="320">
        <v>2.16</v>
      </c>
      <c r="AH1043" s="321">
        <f t="shared" si="208"/>
        <v>0</v>
      </c>
      <c r="AI1043" s="287">
        <f>_xlfn.IFNA(VLOOKUP(AD:AD,грп!B:C,2,0),0)</f>
        <v>0</v>
      </c>
      <c r="AJ1043" s="607">
        <v>320</v>
      </c>
      <c r="AK1043" s="672" t="str">
        <f t="shared" si="205"/>
        <v>new</v>
      </c>
      <c r="AL1043" s="174"/>
    </row>
    <row r="1044" spans="1:39" s="4" customFormat="1" ht="11.45" customHeight="1" outlineLevel="1" x14ac:dyDescent="0.35">
      <c r="A1044" s="307" t="s">
        <v>1897</v>
      </c>
      <c r="B1044" s="308" t="s">
        <v>6720</v>
      </c>
      <c r="C1044" s="309" t="s">
        <v>21</v>
      </c>
      <c r="D1044" s="310" t="s">
        <v>10783</v>
      </c>
      <c r="E1044" s="322" t="s">
        <v>5641</v>
      </c>
      <c r="F1044" s="293"/>
      <c r="G1044" s="293"/>
      <c r="H1044" s="294">
        <v>75</v>
      </c>
      <c r="I1044" s="294" t="str">
        <f>IFERROR(_xlfn.IFNA(VLOOKUP($D:$D,history!$I:$Y,3,0),VLOOKUP(E:E,history!$H:$Y,4,0)),"--")</f>
        <v>--</v>
      </c>
      <c r="J1044" s="282" t="s">
        <v>5946</v>
      </c>
      <c r="K1044" s="282" t="str">
        <f t="shared" si="202"/>
        <v/>
      </c>
      <c r="L1044" s="312">
        <f t="shared" si="206"/>
        <v>147.94</v>
      </c>
      <c r="M1044" s="312">
        <f t="shared" si="207"/>
        <v>224.15</v>
      </c>
      <c r="N1044" s="297" t="str">
        <f>_xlfn.IFNA(VLOOKUP($E:$E,'1'!$A:$E,3,0),"")</f>
        <v/>
      </c>
      <c r="O1044" s="297" t="str">
        <f>_xlfn.IFNA(VLOOKUP($E:$E,'2'!$A:$E,3,0),"")</f>
        <v/>
      </c>
      <c r="P1044" s="297" t="str">
        <f>_xlfn.IFNA(VLOOKUP($E:$E,'3'!$A:$D,3,0),"")</f>
        <v/>
      </c>
      <c r="Q1044" s="297" t="str">
        <f>_xlfn.IFNA(VLOOKUP($E:$E,'4'!$A:$F,3,0),"")</f>
        <v/>
      </c>
      <c r="R1044" s="297" t="str">
        <f>_xlfn.IFNA(VLOOKUP($E:$E,'5'!$A:$F,3,0),"")</f>
        <v/>
      </c>
      <c r="S1044" s="297" t="str">
        <f>_xlfn.IFNA(VLOOKUP($E:$E,'6'!$A:$F,3,0),"")</f>
        <v/>
      </c>
      <c r="T1044" s="313">
        <v>1</v>
      </c>
      <c r="U1044" s="313">
        <v>10</v>
      </c>
      <c r="V1044" s="313">
        <v>200</v>
      </c>
      <c r="W1044" s="314">
        <v>6.6000000000000003E-2</v>
      </c>
      <c r="X1044" s="315">
        <v>1.152778E-4</v>
      </c>
      <c r="Y1044" s="749">
        <v>220</v>
      </c>
      <c r="Z1044" s="282"/>
      <c r="AA1044" s="316" t="s">
        <v>393</v>
      </c>
      <c r="AB1044" s="282" t="s">
        <v>9164</v>
      </c>
      <c r="AC1044" s="317" t="s">
        <v>2081</v>
      </c>
      <c r="AD1044" s="318" t="s">
        <v>2725</v>
      </c>
      <c r="AE1044" s="319">
        <v>0</v>
      </c>
      <c r="AF1044" s="319" t="s">
        <v>11284</v>
      </c>
      <c r="AG1044" s="320">
        <v>2.81</v>
      </c>
      <c r="AH1044" s="321">
        <f t="shared" si="208"/>
        <v>0</v>
      </c>
      <c r="AI1044" s="287">
        <f>_xlfn.IFNA(VLOOKUP(AD:AD,грп!B:C,2,0),0)</f>
        <v>0</v>
      </c>
      <c r="AJ1044" s="607">
        <v>150</v>
      </c>
      <c r="AK1044" s="672" t="str">
        <f t="shared" si="205"/>
        <v>new</v>
      </c>
      <c r="AL1044" s="174"/>
    </row>
    <row r="1045" spans="1:39" s="4" customFormat="1" ht="12" customHeight="1" outlineLevel="1" x14ac:dyDescent="0.35">
      <c r="A1045" s="307" t="s">
        <v>1897</v>
      </c>
      <c r="B1045" s="308" t="s">
        <v>6721</v>
      </c>
      <c r="C1045" s="309"/>
      <c r="D1045" s="310" t="s">
        <v>10784</v>
      </c>
      <c r="E1045" s="322" t="s">
        <v>3635</v>
      </c>
      <c r="F1045" s="293"/>
      <c r="G1045" s="293"/>
      <c r="H1045" s="294">
        <v>15</v>
      </c>
      <c r="I1045" s="294" t="str">
        <f>IFERROR(_xlfn.IFNA(VLOOKUP($D:$D,history!$I:$Y,3,0),VLOOKUP(E:E,history!$H:$Y,4,0)),"--")</f>
        <v>--</v>
      </c>
      <c r="J1045" s="282" t="s">
        <v>9870</v>
      </c>
      <c r="K1045" s="282" t="str">
        <f t="shared" si="202"/>
        <v/>
      </c>
      <c r="L1045" s="312">
        <f t="shared" si="206"/>
        <v>172.69</v>
      </c>
      <c r="M1045" s="312">
        <f t="shared" si="207"/>
        <v>261.64999999999998</v>
      </c>
      <c r="N1045" s="297" t="str">
        <f>_xlfn.IFNA(VLOOKUP($E:$E,'1'!$A:$E,3,0),"")</f>
        <v/>
      </c>
      <c r="O1045" s="297" t="str">
        <f>_xlfn.IFNA(VLOOKUP($E:$E,'2'!$A:$E,3,0),"")</f>
        <v/>
      </c>
      <c r="P1045" s="297" t="str">
        <f>_xlfn.IFNA(VLOOKUP($E:$E,'3'!$A:$D,3,0),"")</f>
        <v/>
      </c>
      <c r="Q1045" s="297" t="str">
        <f>_xlfn.IFNA(VLOOKUP($E:$E,'4'!$A:$F,3,0),"")</f>
        <v/>
      </c>
      <c r="R1045" s="297" t="str">
        <f>_xlfn.IFNA(VLOOKUP($E:$E,'5'!$A:$F,3,0),"")</f>
        <v/>
      </c>
      <c r="S1045" s="297" t="str">
        <f>_xlfn.IFNA(VLOOKUP($E:$E,'6'!$A:$F,3,0),"")</f>
        <v/>
      </c>
      <c r="T1045" s="313">
        <v>1</v>
      </c>
      <c r="U1045" s="313">
        <v>1</v>
      </c>
      <c r="V1045" s="313">
        <v>180</v>
      </c>
      <c r="W1045" s="314">
        <v>3.1E-2</v>
      </c>
      <c r="X1045" s="315">
        <v>2.0202020000000001E-4</v>
      </c>
      <c r="Y1045" s="749">
        <v>240</v>
      </c>
      <c r="Z1045" s="282"/>
      <c r="AA1045" s="316" t="s">
        <v>393</v>
      </c>
      <c r="AB1045" s="282" t="s">
        <v>9163</v>
      </c>
      <c r="AC1045" s="317" t="s">
        <v>2081</v>
      </c>
      <c r="AD1045" s="318" t="s">
        <v>2725</v>
      </c>
      <c r="AE1045" s="319">
        <v>0</v>
      </c>
      <c r="AF1045" s="319" t="s">
        <v>11282</v>
      </c>
      <c r="AG1045" s="320">
        <v>3.28</v>
      </c>
      <c r="AH1045" s="321">
        <f t="shared" si="208"/>
        <v>0</v>
      </c>
      <c r="AI1045" s="287">
        <f>_xlfn.IFNA(VLOOKUP(AD:AD,грп!B:C,2,0),0)</f>
        <v>0</v>
      </c>
      <c r="AJ1045" s="607">
        <v>10</v>
      </c>
      <c r="AK1045" s="672">
        <f t="shared" si="205"/>
        <v>0</v>
      </c>
      <c r="AL1045" s="174"/>
    </row>
    <row r="1046" spans="1:39" s="4" customFormat="1" ht="11.45" customHeight="1" outlineLevel="1" x14ac:dyDescent="0.35">
      <c r="A1046" s="307" t="s">
        <v>10402</v>
      </c>
      <c r="B1046" s="308" t="s">
        <v>6722</v>
      </c>
      <c r="C1046" s="309" t="s">
        <v>21</v>
      </c>
      <c r="D1046" s="310" t="s">
        <v>10785</v>
      </c>
      <c r="E1046" s="322" t="s">
        <v>5629</v>
      </c>
      <c r="F1046" s="293"/>
      <c r="G1046" s="293"/>
      <c r="H1046" s="294">
        <v>20</v>
      </c>
      <c r="I1046" s="294" t="str">
        <f>IFERROR(_xlfn.IFNA(VLOOKUP($D:$D,history!$I:$Y,3,0),VLOOKUP(E:E,history!$H:$Y,4,0)),"--")</f>
        <v>--</v>
      </c>
      <c r="J1046" s="282" t="s">
        <v>9870</v>
      </c>
      <c r="K1046" s="282" t="str">
        <f t="shared" si="202"/>
        <v/>
      </c>
      <c r="L1046" s="312">
        <f t="shared" si="206"/>
        <v>68.44</v>
      </c>
      <c r="M1046" s="312">
        <f t="shared" si="207"/>
        <v>103.7</v>
      </c>
      <c r="N1046" s="297" t="str">
        <f>_xlfn.IFNA(VLOOKUP($E:$E,'1'!$A:$E,3,0),"")</f>
        <v/>
      </c>
      <c r="O1046" s="297" t="str">
        <f>_xlfn.IFNA(VLOOKUP($E:$E,'2'!$A:$E,3,0),"")</f>
        <v/>
      </c>
      <c r="P1046" s="297" t="str">
        <f>_xlfn.IFNA(VLOOKUP($E:$E,'3'!$A:$D,3,0),"")</f>
        <v/>
      </c>
      <c r="Q1046" s="297" t="str">
        <f>_xlfn.IFNA(VLOOKUP($E:$E,'4'!$A:$F,3,0),"")</f>
        <v/>
      </c>
      <c r="R1046" s="297" t="str">
        <f>_xlfn.IFNA(VLOOKUP($E:$E,'5'!$A:$F,3,0),"")</f>
        <v/>
      </c>
      <c r="S1046" s="297" t="str">
        <f>_xlfn.IFNA(VLOOKUP($E:$E,'6'!$A:$F,3,0),"")</f>
        <v/>
      </c>
      <c r="T1046" s="313">
        <v>1</v>
      </c>
      <c r="U1046" s="313">
        <v>25</v>
      </c>
      <c r="V1046" s="313">
        <v>500</v>
      </c>
      <c r="W1046" s="314">
        <v>0.03</v>
      </c>
      <c r="X1046" s="315">
        <v>1.5E-5</v>
      </c>
      <c r="Y1046" s="749">
        <v>90</v>
      </c>
      <c r="Z1046" s="282"/>
      <c r="AA1046" s="316" t="s">
        <v>393</v>
      </c>
      <c r="AB1046" s="282" t="s">
        <v>9164</v>
      </c>
      <c r="AC1046" s="317" t="s">
        <v>2081</v>
      </c>
      <c r="AD1046" s="318" t="s">
        <v>2725</v>
      </c>
      <c r="AE1046" s="319">
        <v>0</v>
      </c>
      <c r="AF1046" s="319" t="s">
        <v>11284</v>
      </c>
      <c r="AG1046" s="320">
        <v>1.3</v>
      </c>
      <c r="AH1046" s="321">
        <f t="shared" si="208"/>
        <v>0</v>
      </c>
      <c r="AI1046" s="287">
        <f>_xlfn.IFNA(VLOOKUP(AD:AD,грп!B:C,2,0),0)</f>
        <v>0</v>
      </c>
      <c r="AJ1046" s="607">
        <v>25</v>
      </c>
      <c r="AK1046" s="672" t="str">
        <f t="shared" si="205"/>
        <v>new</v>
      </c>
      <c r="AL1046" s="174"/>
    </row>
    <row r="1047" spans="1:39" s="4" customFormat="1" ht="12" customHeight="1" x14ac:dyDescent="0.35">
      <c r="A1047" s="288"/>
      <c r="B1047" s="289"/>
      <c r="C1047" s="290" t="s">
        <v>555</v>
      </c>
      <c r="D1047" s="291" t="s">
        <v>2720</v>
      </c>
      <c r="E1047" s="292"/>
      <c r="F1047" s="293"/>
      <c r="G1047" s="293"/>
      <c r="H1047" s="294"/>
      <c r="I1047" s="294"/>
      <c r="J1047" s="282" t="s">
        <v>393</v>
      </c>
      <c r="K1047" s="282" t="str">
        <f t="shared" si="202"/>
        <v/>
      </c>
      <c r="L1047" s="295"/>
      <c r="M1047" s="296"/>
      <c r="N1047" s="297"/>
      <c r="O1047" s="297"/>
      <c r="P1047" s="297"/>
      <c r="Q1047" s="297" t="str">
        <f>_xlfn.IFNA(VLOOKUP($E:$E,'4'!$A:$F,3,0),"")</f>
        <v/>
      </c>
      <c r="R1047" s="297" t="str">
        <f>_xlfn.IFNA(VLOOKUP($E:$E,'5'!$A:$F,3,0),"")</f>
        <v/>
      </c>
      <c r="S1047" s="297"/>
      <c r="T1047" s="298"/>
      <c r="U1047" s="299"/>
      <c r="V1047" s="299"/>
      <c r="W1047" s="300"/>
      <c r="X1047" s="301"/>
      <c r="Y1047" s="749"/>
      <c r="Z1047" s="282"/>
      <c r="AA1047" s="280"/>
      <c r="AB1047" s="280" t="s">
        <v>393</v>
      </c>
      <c r="AC1047" s="302"/>
      <c r="AD1047" s="303" t="s">
        <v>2720</v>
      </c>
      <c r="AE1047" s="280"/>
      <c r="AF1047" s="329"/>
      <c r="AG1047" s="305"/>
      <c r="AH1047" s="306"/>
      <c r="AI1047" s="287">
        <f>_xlfn.IFNA(VLOOKUP(AD:AD,грп!B:C,2,0),0)</f>
        <v>1</v>
      </c>
      <c r="AJ1047" s="607">
        <v>0</v>
      </c>
      <c r="AK1047" s="672" t="str">
        <f t="shared" si="205"/>
        <v xml:space="preserve"> </v>
      </c>
      <c r="AL1047" s="174"/>
    </row>
    <row r="1048" spans="1:39" ht="12" customHeight="1" outlineLevel="1" x14ac:dyDescent="0.35">
      <c r="A1048" s="307" t="s">
        <v>10402</v>
      </c>
      <c r="B1048" s="308" t="s">
        <v>6723</v>
      </c>
      <c r="C1048" s="290" t="s">
        <v>555</v>
      </c>
      <c r="D1048" s="310" t="s">
        <v>2935</v>
      </c>
      <c r="E1048" s="322" t="s">
        <v>298</v>
      </c>
      <c r="F1048" s="293"/>
      <c r="G1048" s="293"/>
      <c r="H1048" s="294"/>
      <c r="I1048" s="294" t="str">
        <f>IFERROR(_xlfn.IFNA(VLOOKUP($D:$D,history!$I:$Y,3,0),VLOOKUP(E:E,history!$H:$Y,4,0)),"--")</f>
        <v>--</v>
      </c>
      <c r="J1048" s="282" t="s">
        <v>5946</v>
      </c>
      <c r="K1048" s="282" t="str">
        <f t="shared" si="202"/>
        <v/>
      </c>
      <c r="L1048" s="312">
        <f t="shared" ref="L1048:L1056" si="209">IF($A$3="ИМ",ROUND($Y1048*(1-($L$6-$F$4))*(1-$F$3)*(1+$AG$2),2),ROUND($M1048*(1-($L$6-$F$4))*(1-$F$3)*(1+$AG$2),2))</f>
        <v>4545.43</v>
      </c>
      <c r="M1048" s="312">
        <f t="shared" ref="M1048:M1056" si="210">ROUND(IF($A$3="РЕГИОНЫ",AG1048*$AG$3*$AG$1,IF(AI1048=0,AG1048*$AG$3*$AG$1,AG1048*$AG$3*(1-5%)*$AG$1)),2)</f>
        <v>6887.02</v>
      </c>
      <c r="N1048" s="297" t="str">
        <f>_xlfn.IFNA(VLOOKUP($E:$E,'1'!$A:$E,3,0),"")</f>
        <v/>
      </c>
      <c r="O1048" s="297">
        <f>_xlfn.IFNA(VLOOKUP($E:$E,'2'!$A:$E,3,0),"")</f>
        <v>4526.3157894736842</v>
      </c>
      <c r="P1048" s="297" t="str">
        <f>_xlfn.IFNA(VLOOKUP($E:$E,'3'!$A:$D,3,0),"")</f>
        <v/>
      </c>
      <c r="Q1048" s="297" t="str">
        <f>_xlfn.IFNA(VLOOKUP($E:$E,'4'!$A:$F,3,0),"")</f>
        <v/>
      </c>
      <c r="R1048" s="297" t="str">
        <f>_xlfn.IFNA(VLOOKUP($E:$E,'5'!$A:$F,3,0),"")</f>
        <v/>
      </c>
      <c r="S1048" s="297" t="str">
        <f>_xlfn.IFNA(VLOOKUP($E:$E,'6'!$A:$F,3,0),"")</f>
        <v/>
      </c>
      <c r="T1048" s="313">
        <v>1</v>
      </c>
      <c r="U1048" s="313">
        <v>1</v>
      </c>
      <c r="V1048" s="313">
        <v>2</v>
      </c>
      <c r="W1048" s="314">
        <v>3.6749999999999998</v>
      </c>
      <c r="X1048" s="315">
        <v>1.35E-2</v>
      </c>
      <c r="Y1048" s="749">
        <v>6250</v>
      </c>
      <c r="Z1048" s="282"/>
      <c r="AA1048" s="316" t="s">
        <v>10390</v>
      </c>
      <c r="AB1048" s="282" t="s">
        <v>9163</v>
      </c>
      <c r="AC1048" s="317" t="s">
        <v>2104</v>
      </c>
      <c r="AD1048" s="318" t="s">
        <v>2720</v>
      </c>
      <c r="AE1048" s="319">
        <v>0</v>
      </c>
      <c r="AF1048" s="319" t="s">
        <v>11349</v>
      </c>
      <c r="AG1048" s="320">
        <v>90.88</v>
      </c>
      <c r="AH1048" s="321">
        <f t="shared" ref="AH1048:AH1056" si="211">IF($A$3="РЕГИОНЫ",ROUND($AG1048*(1-($L$6-$F$4))*(1-$F$3)*(1+$AG$2)*$AG$1,2),0)</f>
        <v>0</v>
      </c>
      <c r="AI1048" s="287">
        <f>_xlfn.IFNA(VLOOKUP(AD:AD,грп!B:C,2,0),0)</f>
        <v>1</v>
      </c>
      <c r="AJ1048" s="607">
        <v>0</v>
      </c>
      <c r="AK1048" s="672" t="str">
        <f t="shared" si="205"/>
        <v xml:space="preserve"> </v>
      </c>
      <c r="AL1048" s="174"/>
      <c r="AM1048" s="4"/>
    </row>
    <row r="1049" spans="1:39" ht="12" customHeight="1" outlineLevel="1" x14ac:dyDescent="0.35">
      <c r="A1049" s="307" t="s">
        <v>10402</v>
      </c>
      <c r="B1049" s="308" t="s">
        <v>6724</v>
      </c>
      <c r="C1049" s="290" t="s">
        <v>555</v>
      </c>
      <c r="D1049" s="310" t="s">
        <v>2802</v>
      </c>
      <c r="E1049" s="322" t="s">
        <v>1788</v>
      </c>
      <c r="F1049" s="293"/>
      <c r="G1049" s="293"/>
      <c r="H1049" s="294">
        <v>1</v>
      </c>
      <c r="I1049" s="294" t="str">
        <f>IFERROR(_xlfn.IFNA(VLOOKUP($D:$D,history!$I:$Y,3,0),VLOOKUP(E:E,history!$H:$Y,4,0)),"--")</f>
        <v>--</v>
      </c>
      <c r="J1049" s="282" t="s">
        <v>5946</v>
      </c>
      <c r="K1049" s="282" t="str">
        <f t="shared" si="202"/>
        <v/>
      </c>
      <c r="L1049" s="312">
        <f t="shared" si="209"/>
        <v>7656.92</v>
      </c>
      <c r="M1049" s="312">
        <f t="shared" si="210"/>
        <v>11601.39</v>
      </c>
      <c r="N1049" s="297" t="str">
        <f>_xlfn.IFNA(VLOOKUP($E:$E,'1'!$A:$E,3,0),"")</f>
        <v/>
      </c>
      <c r="O1049" s="297">
        <f>_xlfn.IFNA(VLOOKUP($E:$E,'2'!$A:$E,3,0),"")</f>
        <v>6736.8421052631584</v>
      </c>
      <c r="P1049" s="297" t="str">
        <f>_xlfn.IFNA(VLOOKUP($E:$E,'3'!$A:$D,3,0),"")</f>
        <v/>
      </c>
      <c r="Q1049" s="297" t="str">
        <f>_xlfn.IFNA(VLOOKUP($E:$E,'4'!$A:$F,3,0),"")</f>
        <v/>
      </c>
      <c r="R1049" s="297" t="str">
        <f>_xlfn.IFNA(VLOOKUP($E:$E,'5'!$A:$F,3,0),"")</f>
        <v/>
      </c>
      <c r="S1049" s="297" t="str">
        <f>_xlfn.IFNA(VLOOKUP($E:$E,'6'!$A:$F,3,0),"")</f>
        <v/>
      </c>
      <c r="T1049" s="313">
        <v>1</v>
      </c>
      <c r="U1049" s="313">
        <v>1</v>
      </c>
      <c r="V1049" s="313">
        <v>2</v>
      </c>
      <c r="W1049" s="314">
        <v>6.68</v>
      </c>
      <c r="X1049" s="315">
        <v>2.2624999999999999E-2</v>
      </c>
      <c r="Y1049" s="749">
        <v>10450</v>
      </c>
      <c r="Z1049" s="282"/>
      <c r="AA1049" s="316" t="s">
        <v>10390</v>
      </c>
      <c r="AB1049" s="282" t="s">
        <v>9163</v>
      </c>
      <c r="AC1049" s="317" t="s">
        <v>2104</v>
      </c>
      <c r="AD1049" s="318" t="s">
        <v>2720</v>
      </c>
      <c r="AE1049" s="319">
        <v>0</v>
      </c>
      <c r="AF1049" s="319" t="s">
        <v>11328</v>
      </c>
      <c r="AG1049" s="320">
        <v>153.09</v>
      </c>
      <c r="AH1049" s="321">
        <f t="shared" si="211"/>
        <v>0</v>
      </c>
      <c r="AI1049" s="287">
        <f>_xlfn.IFNA(VLOOKUP(AD:AD,грп!B:C,2,0),0)</f>
        <v>1</v>
      </c>
      <c r="AJ1049" s="607">
        <v>2</v>
      </c>
      <c r="AK1049" s="672" t="str">
        <f t="shared" si="205"/>
        <v xml:space="preserve"> </v>
      </c>
      <c r="AL1049" s="174"/>
      <c r="AM1049" s="4"/>
    </row>
    <row r="1050" spans="1:39" s="4" customFormat="1" ht="12" customHeight="1" outlineLevel="1" x14ac:dyDescent="0.35">
      <c r="A1050" s="307" t="s">
        <v>10402</v>
      </c>
      <c r="B1050" s="308" t="s">
        <v>6725</v>
      </c>
      <c r="C1050" s="290" t="s">
        <v>555</v>
      </c>
      <c r="D1050" s="310" t="s">
        <v>2936</v>
      </c>
      <c r="E1050" s="322" t="s">
        <v>541</v>
      </c>
      <c r="F1050" s="293"/>
      <c r="G1050" s="293"/>
      <c r="H1050" s="294">
        <v>8</v>
      </c>
      <c r="I1050" s="294" t="str">
        <f>IFERROR(_xlfn.IFNA(VLOOKUP($D:$D,history!$I:$Y,3,0),VLOOKUP(E:E,history!$H:$Y,4,0)),"--")</f>
        <v>V</v>
      </c>
      <c r="J1050" s="282" t="s">
        <v>9870</v>
      </c>
      <c r="K1050" s="282" t="str">
        <f t="shared" si="202"/>
        <v/>
      </c>
      <c r="L1050" s="312">
        <f t="shared" si="209"/>
        <v>7445.85</v>
      </c>
      <c r="M1050" s="312">
        <f t="shared" si="210"/>
        <v>11281.59</v>
      </c>
      <c r="N1050" s="297" t="str">
        <f>_xlfn.IFNA(VLOOKUP($E:$E,'1'!$A:$E,3,0),"")</f>
        <v/>
      </c>
      <c r="O1050" s="297">
        <f>_xlfn.IFNA(VLOOKUP($E:$E,'2'!$A:$E,3,0),"")</f>
        <v>6504.1551246537401</v>
      </c>
      <c r="P1050" s="297" t="str">
        <f>_xlfn.IFNA(VLOOKUP($E:$E,'3'!$A:$D,3,0),"")</f>
        <v/>
      </c>
      <c r="Q1050" s="297" t="str">
        <f>_xlfn.IFNA(VLOOKUP($E:$E,'4'!$A:$F,3,0),"")</f>
        <v/>
      </c>
      <c r="R1050" s="297" t="str">
        <f>_xlfn.IFNA(VLOOKUP($E:$E,'5'!$A:$F,3,0),"")</f>
        <v/>
      </c>
      <c r="S1050" s="297" t="str">
        <f>_xlfn.IFNA(VLOOKUP($E:$E,'6'!$A:$F,3,0),"")</f>
        <v/>
      </c>
      <c r="T1050" s="313">
        <v>1</v>
      </c>
      <c r="U1050" s="313">
        <v>1</v>
      </c>
      <c r="V1050" s="313">
        <v>2</v>
      </c>
      <c r="W1050" s="314">
        <v>6.75</v>
      </c>
      <c r="X1050" s="315">
        <v>2.2259999999999999E-2</v>
      </c>
      <c r="Y1050" s="749">
        <v>10150</v>
      </c>
      <c r="Z1050" s="282"/>
      <c r="AA1050" s="316" t="s">
        <v>10390</v>
      </c>
      <c r="AB1050" s="282" t="s">
        <v>9163</v>
      </c>
      <c r="AC1050" s="317" t="s">
        <v>2104</v>
      </c>
      <c r="AD1050" s="318" t="s">
        <v>2720</v>
      </c>
      <c r="AE1050" s="319">
        <v>0</v>
      </c>
      <c r="AF1050" s="319" t="s">
        <v>11328</v>
      </c>
      <c r="AG1050" s="320">
        <v>148.87</v>
      </c>
      <c r="AH1050" s="321">
        <f t="shared" si="211"/>
        <v>0</v>
      </c>
      <c r="AI1050" s="287">
        <f>_xlfn.IFNA(VLOOKUP(AD:AD,грп!B:C,2,0),0)</f>
        <v>1</v>
      </c>
      <c r="AJ1050" s="607">
        <v>18</v>
      </c>
      <c r="AK1050" s="672" t="str">
        <f t="shared" si="205"/>
        <v xml:space="preserve"> </v>
      </c>
      <c r="AL1050" s="174"/>
    </row>
    <row r="1051" spans="1:39" s="8" customFormat="1" ht="12" customHeight="1" outlineLevel="1" x14ac:dyDescent="0.35">
      <c r="A1051" s="307" t="s">
        <v>10402</v>
      </c>
      <c r="B1051" s="308" t="s">
        <v>6726</v>
      </c>
      <c r="C1051" s="309"/>
      <c r="D1051" s="310" t="s">
        <v>3838</v>
      </c>
      <c r="E1051" s="311" t="s">
        <v>3839</v>
      </c>
      <c r="F1051" s="293"/>
      <c r="G1051" s="293"/>
      <c r="H1051" s="294">
        <v>8</v>
      </c>
      <c r="I1051" s="294" t="str">
        <f>IFERROR(_xlfn.IFNA(VLOOKUP($D:$D,history!$I:$Y,3,0),VLOOKUP(E:E,history!$H:$Y,4,0)),"--")</f>
        <v>--</v>
      </c>
      <c r="J1051" s="282" t="s">
        <v>9868</v>
      </c>
      <c r="K1051" s="282" t="str">
        <f t="shared" si="202"/>
        <v/>
      </c>
      <c r="L1051" s="312">
        <f t="shared" si="209"/>
        <v>5191.1400000000003</v>
      </c>
      <c r="M1051" s="312">
        <f t="shared" si="210"/>
        <v>7865.36</v>
      </c>
      <c r="N1051" s="297" t="str">
        <f>_xlfn.IFNA(VLOOKUP($E:$E,'1'!$A:$E,3,0),"")</f>
        <v/>
      </c>
      <c r="O1051" s="297">
        <f>_xlfn.IFNA(VLOOKUP($E:$E,'2'!$A:$E,3,0),"")</f>
        <v>5108.0332409972298</v>
      </c>
      <c r="P1051" s="297" t="str">
        <f>_xlfn.IFNA(VLOOKUP($E:$E,'3'!$A:$D,3,0),"")</f>
        <v/>
      </c>
      <c r="Q1051" s="297" t="str">
        <f>_xlfn.IFNA(VLOOKUP($E:$E,'4'!$A:$F,3,0),"")</f>
        <v/>
      </c>
      <c r="R1051" s="297" t="str">
        <f>_xlfn.IFNA(VLOOKUP($E:$E,'5'!$A:$F,3,0),"")</f>
        <v/>
      </c>
      <c r="S1051" s="297" t="str">
        <f>_xlfn.IFNA(VLOOKUP($E:$E,'6'!$A:$F,3,0),"")</f>
        <v/>
      </c>
      <c r="T1051" s="313">
        <v>1</v>
      </c>
      <c r="U1051" s="313">
        <v>1</v>
      </c>
      <c r="V1051" s="313">
        <v>2</v>
      </c>
      <c r="W1051" s="314">
        <v>5.85</v>
      </c>
      <c r="X1051" s="315">
        <v>2.08958333E-2</v>
      </c>
      <c r="Y1051" s="749">
        <v>7090</v>
      </c>
      <c r="Z1051" s="282"/>
      <c r="AA1051" s="316" t="s">
        <v>10390</v>
      </c>
      <c r="AB1051" s="282" t="s">
        <v>9163</v>
      </c>
      <c r="AC1051" s="317" t="s">
        <v>2104</v>
      </c>
      <c r="AD1051" s="318" t="s">
        <v>2720</v>
      </c>
      <c r="AE1051" s="319">
        <v>0</v>
      </c>
      <c r="AF1051" s="319" t="s">
        <v>11328</v>
      </c>
      <c r="AG1051" s="320">
        <v>103.79</v>
      </c>
      <c r="AH1051" s="321">
        <f t="shared" si="211"/>
        <v>0</v>
      </c>
      <c r="AI1051" s="287">
        <f>_xlfn.IFNA(VLOOKUP(AD:AD,грп!B:C,2,0),0)</f>
        <v>1</v>
      </c>
      <c r="AJ1051" s="607">
        <v>10</v>
      </c>
      <c r="AK1051" s="672">
        <f t="shared" si="205"/>
        <v>0</v>
      </c>
      <c r="AL1051" s="174"/>
      <c r="AM1051" s="4"/>
    </row>
    <row r="1052" spans="1:39" s="8" customFormat="1" ht="12" customHeight="1" outlineLevel="1" x14ac:dyDescent="0.35">
      <c r="A1052" s="307" t="s">
        <v>10402</v>
      </c>
      <c r="B1052" s="308" t="s">
        <v>6727</v>
      </c>
      <c r="C1052" s="309"/>
      <c r="D1052" s="310" t="s">
        <v>3840</v>
      </c>
      <c r="E1052" s="311" t="s">
        <v>3841</v>
      </c>
      <c r="F1052" s="293"/>
      <c r="G1052" s="293"/>
      <c r="H1052" s="294">
        <v>10</v>
      </c>
      <c r="I1052" s="294" t="str">
        <f>IFERROR(_xlfn.IFNA(VLOOKUP($D:$D,history!$I:$Y,3,0),VLOOKUP(E:E,history!$H:$Y,4,0)),"--")</f>
        <v>--</v>
      </c>
      <c r="J1052" s="282" t="s">
        <v>5946</v>
      </c>
      <c r="K1052" s="282" t="str">
        <f t="shared" si="202"/>
        <v/>
      </c>
      <c r="L1052" s="312">
        <f t="shared" si="209"/>
        <v>5249.66</v>
      </c>
      <c r="M1052" s="312">
        <f t="shared" si="210"/>
        <v>7954.03</v>
      </c>
      <c r="N1052" s="297" t="str">
        <f>_xlfn.IFNA(VLOOKUP($E:$E,'1'!$A:$E,3,0),"")</f>
        <v/>
      </c>
      <c r="O1052" s="297">
        <f>_xlfn.IFNA(VLOOKUP($E:$E,'2'!$A:$E,3,0),"")</f>
        <v>5340.7202216066489</v>
      </c>
      <c r="P1052" s="297" t="str">
        <f>_xlfn.IFNA(VLOOKUP($E:$E,'3'!$A:$D,3,0),"")</f>
        <v/>
      </c>
      <c r="Q1052" s="297" t="str">
        <f>_xlfn.IFNA(VLOOKUP($E:$E,'4'!$A:$F,3,0),"")</f>
        <v/>
      </c>
      <c r="R1052" s="297" t="str">
        <f>_xlfn.IFNA(VLOOKUP($E:$E,'5'!$A:$F,3,0),"")</f>
        <v/>
      </c>
      <c r="S1052" s="297" t="str">
        <f>_xlfn.IFNA(VLOOKUP($E:$E,'6'!$A:$F,3,0),"")</f>
        <v/>
      </c>
      <c r="T1052" s="313">
        <v>1</v>
      </c>
      <c r="U1052" s="313">
        <v>1</v>
      </c>
      <c r="V1052" s="313">
        <v>2</v>
      </c>
      <c r="W1052" s="314">
        <v>5.3</v>
      </c>
      <c r="X1052" s="315">
        <v>2.2499999999999999E-2</v>
      </c>
      <c r="Y1052" s="749">
        <v>7190</v>
      </c>
      <c r="Z1052" s="282"/>
      <c r="AA1052" s="316" t="s">
        <v>10390</v>
      </c>
      <c r="AB1052" s="282" t="s">
        <v>9163</v>
      </c>
      <c r="AC1052" s="317" t="s">
        <v>2104</v>
      </c>
      <c r="AD1052" s="318" t="s">
        <v>2720</v>
      </c>
      <c r="AE1052" s="319">
        <v>0</v>
      </c>
      <c r="AF1052" s="319" t="s">
        <v>11328</v>
      </c>
      <c r="AG1052" s="320">
        <v>104.96</v>
      </c>
      <c r="AH1052" s="321">
        <f t="shared" si="211"/>
        <v>0</v>
      </c>
      <c r="AI1052" s="287">
        <f>_xlfn.IFNA(VLOOKUP(AD:AD,грп!B:C,2,0),0)</f>
        <v>1</v>
      </c>
      <c r="AJ1052" s="607">
        <v>6</v>
      </c>
      <c r="AK1052" s="672">
        <f t="shared" si="205"/>
        <v>0</v>
      </c>
      <c r="AL1052" s="174"/>
      <c r="AM1052" s="4"/>
    </row>
    <row r="1053" spans="1:39" s="8" customFormat="1" ht="12" customHeight="1" outlineLevel="1" x14ac:dyDescent="0.35">
      <c r="A1053" s="307" t="s">
        <v>10402</v>
      </c>
      <c r="B1053" s="308" t="s">
        <v>6728</v>
      </c>
      <c r="C1053" s="309"/>
      <c r="D1053" s="310" t="s">
        <v>3842</v>
      </c>
      <c r="E1053" s="311" t="s">
        <v>3843</v>
      </c>
      <c r="F1053" s="293"/>
      <c r="G1053" s="293"/>
      <c r="H1053" s="294">
        <v>18</v>
      </c>
      <c r="I1053" s="294" t="str">
        <f>IFERROR(_xlfn.IFNA(VLOOKUP($D:$D,history!$I:$Y,3,0),VLOOKUP(E:E,history!$H:$Y,4,0)),"--")</f>
        <v>--</v>
      </c>
      <c r="J1053" s="282" t="s">
        <v>9870</v>
      </c>
      <c r="K1053" s="282" t="str">
        <f t="shared" si="202"/>
        <v/>
      </c>
      <c r="L1053" s="312">
        <f t="shared" si="209"/>
        <v>5720.31</v>
      </c>
      <c r="M1053" s="312">
        <f t="shared" si="210"/>
        <v>8667.1299999999992</v>
      </c>
      <c r="N1053" s="297" t="str">
        <f>_xlfn.IFNA(VLOOKUP($E:$E,'1'!$A:$E,3,0),"")</f>
        <v/>
      </c>
      <c r="O1053" s="297">
        <f>_xlfn.IFNA(VLOOKUP($E:$E,'2'!$A:$E,3,0),"")</f>
        <v>5457.063711911358</v>
      </c>
      <c r="P1053" s="297" t="str">
        <f>_xlfn.IFNA(VLOOKUP($E:$E,'3'!$A:$D,3,0),"")</f>
        <v/>
      </c>
      <c r="Q1053" s="297" t="str">
        <f>_xlfn.IFNA(VLOOKUP($E:$E,'4'!$A:$F,3,0),"")</f>
        <v/>
      </c>
      <c r="R1053" s="297" t="str">
        <f>_xlfn.IFNA(VLOOKUP($E:$E,'5'!$A:$F,3,0),"")</f>
        <v/>
      </c>
      <c r="S1053" s="297" t="str">
        <f>_xlfn.IFNA(VLOOKUP($E:$E,'6'!$A:$F,3,0),"")</f>
        <v/>
      </c>
      <c r="T1053" s="313">
        <v>1</v>
      </c>
      <c r="U1053" s="313">
        <v>1</v>
      </c>
      <c r="V1053" s="313">
        <v>2</v>
      </c>
      <c r="W1053" s="314">
        <v>6.45</v>
      </c>
      <c r="X1053" s="315">
        <v>2.56458333E-2</v>
      </c>
      <c r="Y1053" s="749">
        <v>7850</v>
      </c>
      <c r="Z1053" s="282"/>
      <c r="AA1053" s="316" t="s">
        <v>10390</v>
      </c>
      <c r="AB1053" s="282" t="s">
        <v>9163</v>
      </c>
      <c r="AC1053" s="317" t="s">
        <v>2104</v>
      </c>
      <c r="AD1053" s="318" t="s">
        <v>2720</v>
      </c>
      <c r="AE1053" s="319">
        <v>0</v>
      </c>
      <c r="AF1053" s="319" t="s">
        <v>11328</v>
      </c>
      <c r="AG1053" s="320">
        <v>114.37</v>
      </c>
      <c r="AH1053" s="321">
        <f t="shared" si="211"/>
        <v>0</v>
      </c>
      <c r="AI1053" s="287">
        <f>_xlfn.IFNA(VLOOKUP(AD:AD,грп!B:C,2,0),0)</f>
        <v>1</v>
      </c>
      <c r="AJ1053" s="607">
        <v>7</v>
      </c>
      <c r="AK1053" s="672">
        <f t="shared" si="205"/>
        <v>0</v>
      </c>
      <c r="AL1053" s="174"/>
      <c r="AM1053" s="4"/>
    </row>
    <row r="1054" spans="1:39" s="8" customFormat="1" ht="12" customHeight="1" outlineLevel="1" x14ac:dyDescent="0.35">
      <c r="A1054" s="307" t="s">
        <v>10402</v>
      </c>
      <c r="B1054" s="308" t="s">
        <v>6729</v>
      </c>
      <c r="C1054" s="309"/>
      <c r="D1054" s="310" t="s">
        <v>3844</v>
      </c>
      <c r="E1054" s="311" t="s">
        <v>3845</v>
      </c>
      <c r="F1054" s="293"/>
      <c r="G1054" s="293"/>
      <c r="H1054" s="294">
        <v>9</v>
      </c>
      <c r="I1054" s="294" t="str">
        <f>IFERROR(_xlfn.IFNA(VLOOKUP($D:$D,history!$I:$Y,3,0),VLOOKUP(E:E,history!$H:$Y,4,0)),"--")</f>
        <v>--</v>
      </c>
      <c r="J1054" s="282" t="s">
        <v>9868</v>
      </c>
      <c r="K1054" s="282" t="str">
        <f t="shared" si="202"/>
        <v/>
      </c>
      <c r="L1054" s="312">
        <f t="shared" si="209"/>
        <v>6056.91</v>
      </c>
      <c r="M1054" s="312">
        <f t="shared" si="210"/>
        <v>9177.14</v>
      </c>
      <c r="N1054" s="297" t="str">
        <f>_xlfn.IFNA(VLOOKUP($E:$E,'1'!$A:$E,3,0),"")</f>
        <v/>
      </c>
      <c r="O1054" s="297">
        <f>_xlfn.IFNA(VLOOKUP($E:$E,'2'!$A:$E,3,0),"")</f>
        <v>6155.1246537396128</v>
      </c>
      <c r="P1054" s="297" t="str">
        <f>_xlfn.IFNA(VLOOKUP($E:$E,'3'!$A:$D,3,0),"")</f>
        <v/>
      </c>
      <c r="Q1054" s="297" t="str">
        <f>_xlfn.IFNA(VLOOKUP($E:$E,'4'!$A:$F,3,0),"")</f>
        <v/>
      </c>
      <c r="R1054" s="297" t="str">
        <f>_xlfn.IFNA(VLOOKUP($E:$E,'5'!$A:$F,3,0),"")</f>
        <v/>
      </c>
      <c r="S1054" s="297" t="str">
        <f>_xlfn.IFNA(VLOOKUP($E:$E,'6'!$A:$F,3,0),"")</f>
        <v/>
      </c>
      <c r="T1054" s="313">
        <v>1</v>
      </c>
      <c r="U1054" s="313">
        <v>1</v>
      </c>
      <c r="V1054" s="313">
        <v>2</v>
      </c>
      <c r="W1054" s="314">
        <v>5.9</v>
      </c>
      <c r="X1054" s="315">
        <v>2.3604166699999998E-2</v>
      </c>
      <c r="Y1054" s="749">
        <v>8290</v>
      </c>
      <c r="Z1054" s="282"/>
      <c r="AA1054" s="316" t="s">
        <v>10390</v>
      </c>
      <c r="AB1054" s="282" t="s">
        <v>9163</v>
      </c>
      <c r="AC1054" s="317" t="s">
        <v>2104</v>
      </c>
      <c r="AD1054" s="318" t="s">
        <v>2720</v>
      </c>
      <c r="AE1054" s="319">
        <v>0</v>
      </c>
      <c r="AF1054" s="319" t="s">
        <v>11328</v>
      </c>
      <c r="AG1054" s="320">
        <v>121.1</v>
      </c>
      <c r="AH1054" s="321">
        <f t="shared" si="211"/>
        <v>0</v>
      </c>
      <c r="AI1054" s="287">
        <f>_xlfn.IFNA(VLOOKUP(AD:AD,грп!B:C,2,0),0)</f>
        <v>1</v>
      </c>
      <c r="AJ1054" s="607">
        <v>7</v>
      </c>
      <c r="AK1054" s="672">
        <f t="shared" si="205"/>
        <v>0</v>
      </c>
      <c r="AL1054" s="174"/>
      <c r="AM1054" s="4"/>
    </row>
    <row r="1055" spans="1:39" ht="12" customHeight="1" outlineLevel="1" x14ac:dyDescent="0.35">
      <c r="A1055" s="307" t="s">
        <v>339</v>
      </c>
      <c r="B1055" s="308" t="s">
        <v>6730</v>
      </c>
      <c r="C1055" s="290" t="s">
        <v>555</v>
      </c>
      <c r="D1055" s="310" t="s">
        <v>820</v>
      </c>
      <c r="E1055" s="322" t="s">
        <v>757</v>
      </c>
      <c r="F1055" s="293"/>
      <c r="G1055" s="293"/>
      <c r="H1055" s="294">
        <v>8</v>
      </c>
      <c r="I1055" s="294" t="str">
        <f>IFERROR(_xlfn.IFNA(VLOOKUP($D:$D,history!$I:$Y,3,0),VLOOKUP(E:E,history!$H:$Y,4,0)),"--")</f>
        <v>--</v>
      </c>
      <c r="J1055" s="282" t="s">
        <v>9868</v>
      </c>
      <c r="K1055" s="282" t="str">
        <f t="shared" si="202"/>
        <v/>
      </c>
      <c r="L1055" s="312">
        <f t="shared" si="209"/>
        <v>4085.29</v>
      </c>
      <c r="M1055" s="312">
        <f t="shared" si="210"/>
        <v>6189.83</v>
      </c>
      <c r="N1055" s="297" t="str">
        <f>_xlfn.IFNA(VLOOKUP($E:$E,'1'!$A:$E,3,0),"")</f>
        <v/>
      </c>
      <c r="O1055" s="297">
        <f>_xlfn.IFNA(VLOOKUP($E:$E,'2'!$A:$E,3,0),"")</f>
        <v>4177.2853185595568</v>
      </c>
      <c r="P1055" s="297" t="str">
        <f>_xlfn.IFNA(VLOOKUP($E:$E,'3'!$A:$D,3,0),"")</f>
        <v/>
      </c>
      <c r="Q1055" s="297" t="str">
        <f>_xlfn.IFNA(VLOOKUP($E:$E,'4'!$A:$F,3,0),"")</f>
        <v/>
      </c>
      <c r="R1055" s="297" t="str">
        <f>_xlfn.IFNA(VLOOKUP($E:$E,'5'!$A:$F,3,0),"")</f>
        <v/>
      </c>
      <c r="S1055" s="297" t="str">
        <f>_xlfn.IFNA(VLOOKUP($E:$E,'6'!$A:$F,3,0),"")</f>
        <v/>
      </c>
      <c r="T1055" s="313">
        <v>1</v>
      </c>
      <c r="U1055" s="313">
        <v>1</v>
      </c>
      <c r="V1055" s="313">
        <v>2</v>
      </c>
      <c r="W1055" s="314">
        <v>5.3150000000000004</v>
      </c>
      <c r="X1055" s="315">
        <v>1.9800000000000002E-2</v>
      </c>
      <c r="Y1055" s="749">
        <v>5590</v>
      </c>
      <c r="Z1055" s="282"/>
      <c r="AA1055" s="316" t="s">
        <v>10391</v>
      </c>
      <c r="AB1055" s="282" t="s">
        <v>9884</v>
      </c>
      <c r="AC1055" s="317" t="s">
        <v>2104</v>
      </c>
      <c r="AD1055" s="318" t="s">
        <v>2720</v>
      </c>
      <c r="AE1055" s="319">
        <v>0</v>
      </c>
      <c r="AF1055" s="319" t="s">
        <v>11328</v>
      </c>
      <c r="AG1055" s="320">
        <v>81.680000000000007</v>
      </c>
      <c r="AH1055" s="321">
        <f t="shared" si="211"/>
        <v>0</v>
      </c>
      <c r="AI1055" s="287">
        <f>_xlfn.IFNA(VLOOKUP(AD:AD,грп!B:C,2,0),0)</f>
        <v>1</v>
      </c>
      <c r="AJ1055" s="607">
        <v>29</v>
      </c>
      <c r="AK1055" s="672" t="str">
        <f t="shared" si="205"/>
        <v xml:space="preserve"> </v>
      </c>
      <c r="AL1055" s="174"/>
      <c r="AM1055" s="4"/>
    </row>
    <row r="1056" spans="1:39" s="4" customFormat="1" ht="12" customHeight="1" outlineLevel="1" x14ac:dyDescent="0.35">
      <c r="A1056" s="307" t="s">
        <v>339</v>
      </c>
      <c r="B1056" s="308" t="s">
        <v>6731</v>
      </c>
      <c r="C1056" s="290" t="s">
        <v>555</v>
      </c>
      <c r="D1056" s="310" t="s">
        <v>2909</v>
      </c>
      <c r="E1056" s="322" t="s">
        <v>1332</v>
      </c>
      <c r="F1056" s="293"/>
      <c r="G1056" s="293"/>
      <c r="H1056" s="294">
        <v>13</v>
      </c>
      <c r="I1056" s="294" t="str">
        <f>IFERROR(_xlfn.IFNA(VLOOKUP($D:$D,history!$I:$Y,3,0),VLOOKUP(E:E,history!$H:$Y,4,0)),"--")</f>
        <v>--</v>
      </c>
      <c r="J1056" s="282" t="s">
        <v>9869</v>
      </c>
      <c r="K1056" s="282" t="str">
        <f t="shared" si="202"/>
        <v/>
      </c>
      <c r="L1056" s="312">
        <f t="shared" si="209"/>
        <v>4452.41</v>
      </c>
      <c r="M1056" s="312">
        <f t="shared" si="210"/>
        <v>6746.07</v>
      </c>
      <c r="N1056" s="297" t="str">
        <f>_xlfn.IFNA(VLOOKUP($E:$E,'1'!$A:$E,3,0),"")</f>
        <v/>
      </c>
      <c r="O1056" s="297">
        <f>_xlfn.IFNA(VLOOKUP($E:$E,'2'!$A:$E,3,0),"")</f>
        <v>4526.3157894736842</v>
      </c>
      <c r="P1056" s="297" t="str">
        <f>_xlfn.IFNA(VLOOKUP($E:$E,'3'!$A:$D,3,0),"")</f>
        <v/>
      </c>
      <c r="Q1056" s="297" t="str">
        <f>_xlfn.IFNA(VLOOKUP($E:$E,'4'!$A:$F,3,0),"")</f>
        <v/>
      </c>
      <c r="R1056" s="297" t="str">
        <f>_xlfn.IFNA(VLOOKUP($E:$E,'5'!$A:$F,3,0),"")</f>
        <v/>
      </c>
      <c r="S1056" s="297" t="str">
        <f>_xlfn.IFNA(VLOOKUP($E:$E,'6'!$A:$F,3,0),"")</f>
        <v/>
      </c>
      <c r="T1056" s="313">
        <v>1</v>
      </c>
      <c r="U1056" s="313">
        <v>1</v>
      </c>
      <c r="V1056" s="313">
        <v>2</v>
      </c>
      <c r="W1056" s="314">
        <v>5.6849999999999996</v>
      </c>
      <c r="X1056" s="315">
        <v>2.0299999999999999E-2</v>
      </c>
      <c r="Y1056" s="749">
        <v>6090</v>
      </c>
      <c r="Z1056" s="282"/>
      <c r="AA1056" s="316" t="s">
        <v>10390</v>
      </c>
      <c r="AB1056" s="282" t="s">
        <v>9163</v>
      </c>
      <c r="AC1056" s="317" t="s">
        <v>2104</v>
      </c>
      <c r="AD1056" s="318" t="s">
        <v>2720</v>
      </c>
      <c r="AE1056" s="319">
        <v>0</v>
      </c>
      <c r="AF1056" s="319" t="s">
        <v>11328</v>
      </c>
      <c r="AG1056" s="320">
        <v>89.02</v>
      </c>
      <c r="AH1056" s="321">
        <f t="shared" si="211"/>
        <v>0</v>
      </c>
      <c r="AI1056" s="287">
        <f>_xlfn.IFNA(VLOOKUP(AD:AD,грп!B:C,2,0),0)</f>
        <v>1</v>
      </c>
      <c r="AJ1056" s="607">
        <v>20</v>
      </c>
      <c r="AK1056" s="672" t="str">
        <f t="shared" si="205"/>
        <v xml:space="preserve"> </v>
      </c>
      <c r="AL1056" s="174"/>
    </row>
    <row r="1057" spans="1:39" s="4" customFormat="1" ht="12" customHeight="1" x14ac:dyDescent="0.35">
      <c r="A1057" s="288"/>
      <c r="B1057" s="289"/>
      <c r="C1057" s="290" t="s">
        <v>555</v>
      </c>
      <c r="D1057" s="291" t="s">
        <v>4186</v>
      </c>
      <c r="E1057" s="292"/>
      <c r="F1057" s="293"/>
      <c r="G1057" s="293"/>
      <c r="H1057" s="294"/>
      <c r="I1057" s="294"/>
      <c r="J1057" s="282" t="s">
        <v>393</v>
      </c>
      <c r="K1057" s="282" t="str">
        <f t="shared" si="202"/>
        <v/>
      </c>
      <c r="L1057" s="295"/>
      <c r="M1057" s="296"/>
      <c r="N1057" s="297"/>
      <c r="O1057" s="297"/>
      <c r="P1057" s="297"/>
      <c r="Q1057" s="297" t="str">
        <f>_xlfn.IFNA(VLOOKUP($E:$E,'4'!$A:$F,3,0),"")</f>
        <v/>
      </c>
      <c r="R1057" s="297" t="str">
        <f>_xlfn.IFNA(VLOOKUP($E:$E,'5'!$A:$F,3,0),"")</f>
        <v/>
      </c>
      <c r="S1057" s="297"/>
      <c r="T1057" s="298"/>
      <c r="U1057" s="299"/>
      <c r="V1057" s="299"/>
      <c r="W1057" s="300"/>
      <c r="X1057" s="301"/>
      <c r="Y1057" s="749"/>
      <c r="Z1057" s="282"/>
      <c r="AA1057" s="280"/>
      <c r="AB1057" s="280" t="s">
        <v>393</v>
      </c>
      <c r="AC1057" s="302"/>
      <c r="AD1057" s="338" t="s">
        <v>4186</v>
      </c>
      <c r="AE1057" s="280"/>
      <c r="AF1057" s="329"/>
      <c r="AG1057" s="305"/>
      <c r="AH1057" s="306"/>
      <c r="AI1057" s="287">
        <f>_xlfn.IFNA(VLOOKUP(AD:AD,грп!B:C,2,0),0)</f>
        <v>0</v>
      </c>
      <c r="AJ1057" s="607">
        <v>0</v>
      </c>
      <c r="AK1057" s="672" t="str">
        <f t="shared" si="205"/>
        <v xml:space="preserve"> </v>
      </c>
      <c r="AL1057" s="174"/>
    </row>
    <row r="1058" spans="1:39" s="4" customFormat="1" ht="12" customHeight="1" outlineLevel="1" x14ac:dyDescent="0.35">
      <c r="A1058" s="307" t="s">
        <v>10402</v>
      </c>
      <c r="B1058" s="308" t="s">
        <v>6732</v>
      </c>
      <c r="C1058" s="309"/>
      <c r="D1058" s="310" t="s">
        <v>5200</v>
      </c>
      <c r="E1058" s="322" t="s">
        <v>4095</v>
      </c>
      <c r="F1058" s="293"/>
      <c r="G1058" s="293"/>
      <c r="H1058" s="294">
        <v>28</v>
      </c>
      <c r="I1058" s="294" t="str">
        <f>IFERROR(_xlfn.IFNA(VLOOKUP($D:$D,history!$I:$Y,3,0),VLOOKUP(E:E,history!$H:$Y,4,0)),"--")</f>
        <v>--</v>
      </c>
      <c r="J1058" s="282" t="s">
        <v>9869</v>
      </c>
      <c r="K1058" s="282" t="str">
        <f t="shared" si="202"/>
        <v/>
      </c>
      <c r="L1058" s="312">
        <f>IF($A$3="ИМ",ROUND($Y1058*(1-($L$6-$F$4))*(1-$F$3)*(1+$AG$2),2),ROUND($M1058*(1-($L$6-$F$4))*(1-$F$3)*(1+$AG$2),2))</f>
        <v>4258.72</v>
      </c>
      <c r="M1058" s="312">
        <f>ROUND(IF($A$3="РЕГИОНЫ",AG1058*$AG$3*$AG$1,IF(AI1058=0,AG1058*$AG$3*$AG$1,AG1058*$AG$3*(1-5%)*$AG$1)),2)</f>
        <v>6452.6</v>
      </c>
      <c r="N1058" s="297" t="str">
        <f>_xlfn.IFNA(VLOOKUP($E:$E,'1'!$A:$E,3,0),"")</f>
        <v/>
      </c>
      <c r="O1058" s="297">
        <f>_xlfn.IFNA(VLOOKUP($E:$E,'2'!$A:$E,3,0),"")</f>
        <v>4991.6897506925216</v>
      </c>
      <c r="P1058" s="297" t="str">
        <f>_xlfn.IFNA(VLOOKUP($E:$E,'3'!$A:$D,3,0),"")</f>
        <v/>
      </c>
      <c r="Q1058" s="297" t="str">
        <f>_xlfn.IFNA(VLOOKUP($E:$E,'4'!$A:$F,3,0),"")</f>
        <v/>
      </c>
      <c r="R1058" s="297">
        <f>_xlfn.IFNA(VLOOKUP($E:$E,'5'!$A:$F,3,0),"")</f>
        <v>4319</v>
      </c>
      <c r="S1058" s="297" t="str">
        <f>_xlfn.IFNA(VLOOKUP($E:$E,'6'!$A:$F,3,0),"")</f>
        <v/>
      </c>
      <c r="T1058" s="313">
        <v>1</v>
      </c>
      <c r="U1058" s="313">
        <v>1</v>
      </c>
      <c r="V1058" s="313">
        <v>12</v>
      </c>
      <c r="W1058" s="314">
        <v>2.0249999999999999</v>
      </c>
      <c r="X1058" s="315">
        <v>1.125E-2</v>
      </c>
      <c r="Y1058" s="749">
        <v>6150</v>
      </c>
      <c r="Z1058" s="282"/>
      <c r="AA1058" s="316" t="s">
        <v>10391</v>
      </c>
      <c r="AB1058" s="282" t="s">
        <v>9163</v>
      </c>
      <c r="AC1058" s="317" t="s">
        <v>2104</v>
      </c>
      <c r="AD1058" s="318" t="s">
        <v>4186</v>
      </c>
      <c r="AE1058" s="319">
        <v>0</v>
      </c>
      <c r="AF1058" s="319" t="s">
        <v>11350</v>
      </c>
      <c r="AG1058" s="320">
        <v>80.89</v>
      </c>
      <c r="AH1058" s="321">
        <f>IF($A$3="РЕГИОНЫ",ROUND($AG1058*(1-($L$6-$F$4))*(1-$F$3)*(1+$AG$2)*$AG$1,2),0)</f>
        <v>0</v>
      </c>
      <c r="AI1058" s="287">
        <f>_xlfn.IFNA(VLOOKUP(AD:AD,грп!B:C,2,0),0)</f>
        <v>0</v>
      </c>
      <c r="AJ1058" s="607">
        <v>0</v>
      </c>
      <c r="AK1058" s="672">
        <f t="shared" si="205"/>
        <v>0</v>
      </c>
      <c r="AL1058" s="174"/>
    </row>
    <row r="1059" spans="1:39" s="4" customFormat="1" ht="12" customHeight="1" outlineLevel="1" x14ac:dyDescent="0.35">
      <c r="A1059" s="307" t="s">
        <v>10402</v>
      </c>
      <c r="B1059" s="308" t="s">
        <v>6733</v>
      </c>
      <c r="C1059" s="309"/>
      <c r="D1059" s="310" t="s">
        <v>5201</v>
      </c>
      <c r="E1059" s="322" t="s">
        <v>4688</v>
      </c>
      <c r="F1059" s="293"/>
      <c r="G1059" s="293"/>
      <c r="H1059" s="294">
        <v>19</v>
      </c>
      <c r="I1059" s="294" t="str">
        <f>IFERROR(_xlfn.IFNA(VLOOKUP($D:$D,history!$I:$Y,3,0),VLOOKUP(E:E,history!$H:$Y,4,0)),"--")</f>
        <v>--</v>
      </c>
      <c r="J1059" s="282" t="s">
        <v>9870</v>
      </c>
      <c r="K1059" s="282" t="str">
        <f t="shared" si="202"/>
        <v/>
      </c>
      <c r="L1059" s="312">
        <f>IF($A$3="ИМ",ROUND($Y1059*(1-($L$6-$F$4))*(1-$F$3)*(1+$AG$2),2),ROUND($M1059*(1-($L$6-$F$4))*(1-$F$3)*(1+$AG$2),2))</f>
        <v>10836.05</v>
      </c>
      <c r="M1059" s="312">
        <f>ROUND(IF($A$3="РЕГИОНЫ",AG1059*$AG$3*$AG$1,IF(AI1059=0,AG1059*$AG$3*$AG$1,AG1059*$AG$3*(1-5%)*$AG$1)),2)</f>
        <v>16418.259999999998</v>
      </c>
      <c r="N1059" s="297" t="str">
        <f>_xlfn.IFNA(VLOOKUP($E:$E,'1'!$A:$E,3,0),"")</f>
        <v/>
      </c>
      <c r="O1059" s="297">
        <f>_xlfn.IFNA(VLOOKUP($E:$E,'2'!$A:$E,3,0),"")</f>
        <v>8831.0249307479226</v>
      </c>
      <c r="P1059" s="297" t="str">
        <f>_xlfn.IFNA(VLOOKUP($E:$E,'3'!$A:$D,3,0),"")</f>
        <v/>
      </c>
      <c r="Q1059" s="297" t="str">
        <f>_xlfn.IFNA(VLOOKUP($E:$E,'4'!$A:$F,3,0),"")</f>
        <v/>
      </c>
      <c r="R1059" s="297">
        <f>_xlfn.IFNA(VLOOKUP($E:$E,'5'!$A:$F,3,0),"")</f>
        <v>8324</v>
      </c>
      <c r="S1059" s="297" t="str">
        <f>_xlfn.IFNA(VLOOKUP($E:$E,'6'!$A:$F,3,0),"")</f>
        <v/>
      </c>
      <c r="T1059" s="313">
        <v>1</v>
      </c>
      <c r="U1059" s="313">
        <v>1</v>
      </c>
      <c r="V1059" s="313">
        <v>2</v>
      </c>
      <c r="W1059" s="314">
        <v>4.5199999999999996</v>
      </c>
      <c r="X1059" s="315">
        <v>2.3333333299999998E-2</v>
      </c>
      <c r="Y1059" s="749">
        <v>15650</v>
      </c>
      <c r="Z1059" s="282"/>
      <c r="AA1059" s="316" t="s">
        <v>10390</v>
      </c>
      <c r="AB1059" s="282" t="s">
        <v>9163</v>
      </c>
      <c r="AC1059" s="317" t="s">
        <v>2104</v>
      </c>
      <c r="AD1059" s="318" t="s">
        <v>4186</v>
      </c>
      <c r="AE1059" s="319">
        <v>0</v>
      </c>
      <c r="AF1059" s="319" t="s">
        <v>11350</v>
      </c>
      <c r="AG1059" s="320">
        <v>205.82</v>
      </c>
      <c r="AH1059" s="321">
        <f>IF($A$3="РЕГИОНЫ",ROUND($AG1059*(1-($L$6-$F$4))*(1-$F$3)*(1+$AG$2)*$AG$1,2),0)</f>
        <v>0</v>
      </c>
      <c r="AI1059" s="287">
        <f>_xlfn.IFNA(VLOOKUP(AD:AD,грп!B:C,2,0),0)</f>
        <v>0</v>
      </c>
      <c r="AJ1059" s="607">
        <v>26</v>
      </c>
      <c r="AK1059" s="672">
        <f t="shared" si="205"/>
        <v>0</v>
      </c>
      <c r="AL1059" s="174"/>
    </row>
    <row r="1060" spans="1:39" s="4" customFormat="1" ht="12" customHeight="1" outlineLevel="1" x14ac:dyDescent="0.35">
      <c r="A1060" s="307" t="s">
        <v>10402</v>
      </c>
      <c r="B1060" s="308" t="s">
        <v>6734</v>
      </c>
      <c r="C1060" s="309"/>
      <c r="D1060" s="310" t="s">
        <v>5202</v>
      </c>
      <c r="E1060" s="322" t="s">
        <v>4689</v>
      </c>
      <c r="F1060" s="293"/>
      <c r="G1060" s="293"/>
      <c r="H1060" s="294">
        <v>10</v>
      </c>
      <c r="I1060" s="294" t="str">
        <f>IFERROR(_xlfn.IFNA(VLOOKUP($D:$D,history!$I:$Y,3,0),VLOOKUP(E:E,history!$H:$Y,4,0)),"--")</f>
        <v>--</v>
      </c>
      <c r="J1060" s="282" t="s">
        <v>9868</v>
      </c>
      <c r="K1060" s="282" t="str">
        <f t="shared" si="202"/>
        <v/>
      </c>
      <c r="L1060" s="312">
        <f>IF($A$3="ИМ",ROUND($Y1060*(1-($L$6-$F$4))*(1-$F$3)*(1+$AG$2),2),ROUND($M1060*(1-($L$6-$F$4))*(1-$F$3)*(1+$AG$2),2))</f>
        <v>10836.05</v>
      </c>
      <c r="M1060" s="312">
        <f>ROUND(IF($A$3="РЕГИОНЫ",AG1060*$AG$3*$AG$1,IF(AI1060=0,AG1060*$AG$3*$AG$1,AG1060*$AG$3*(1-5%)*$AG$1)),2)</f>
        <v>16418.259999999998</v>
      </c>
      <c r="N1060" s="297" t="str">
        <f>_xlfn.IFNA(VLOOKUP($E:$E,'1'!$A:$E,3,0),"")</f>
        <v/>
      </c>
      <c r="O1060" s="297">
        <f>_xlfn.IFNA(VLOOKUP($E:$E,'2'!$A:$E,3,0),"")</f>
        <v>9296.3988919667609</v>
      </c>
      <c r="P1060" s="297" t="str">
        <f>_xlfn.IFNA(VLOOKUP($E:$E,'3'!$A:$D,3,0),"")</f>
        <v/>
      </c>
      <c r="Q1060" s="297" t="str">
        <f>_xlfn.IFNA(VLOOKUP($E:$E,'4'!$A:$F,3,0),"")</f>
        <v/>
      </c>
      <c r="R1060" s="297">
        <f>_xlfn.IFNA(VLOOKUP($E:$E,'5'!$A:$F,3,0),"")</f>
        <v>8541</v>
      </c>
      <c r="S1060" s="297" t="str">
        <f>_xlfn.IFNA(VLOOKUP($E:$E,'6'!$A:$F,3,0),"")</f>
        <v/>
      </c>
      <c r="T1060" s="313">
        <v>1</v>
      </c>
      <c r="U1060" s="313">
        <v>1</v>
      </c>
      <c r="V1060" s="313">
        <v>2</v>
      </c>
      <c r="W1060" s="314">
        <v>4.72</v>
      </c>
      <c r="X1060" s="315">
        <v>2.2499999999999999E-2</v>
      </c>
      <c r="Y1060" s="749">
        <v>15650</v>
      </c>
      <c r="Z1060" s="282"/>
      <c r="AA1060" s="316" t="s">
        <v>10392</v>
      </c>
      <c r="AB1060" s="282" t="s">
        <v>9163</v>
      </c>
      <c r="AC1060" s="317" t="s">
        <v>2104</v>
      </c>
      <c r="AD1060" s="318" t="s">
        <v>4186</v>
      </c>
      <c r="AE1060" s="319">
        <v>0</v>
      </c>
      <c r="AF1060" s="319" t="s">
        <v>11350</v>
      </c>
      <c r="AG1060" s="320">
        <v>205.82</v>
      </c>
      <c r="AH1060" s="321">
        <f>IF($A$3="РЕГИОНЫ",ROUND($AG1060*(1-($L$6-$F$4))*(1-$F$3)*(1+$AG$2)*$AG$1,2),0)</f>
        <v>0</v>
      </c>
      <c r="AI1060" s="287">
        <f>_xlfn.IFNA(VLOOKUP(AD:AD,грп!B:C,2,0),0)</f>
        <v>0</v>
      </c>
      <c r="AJ1060" s="607">
        <v>9</v>
      </c>
      <c r="AK1060" s="672">
        <f t="shared" si="205"/>
        <v>0</v>
      </c>
      <c r="AL1060" s="174"/>
    </row>
    <row r="1061" spans="1:39" s="4" customFormat="1" ht="11.45" customHeight="1" outlineLevel="1" x14ac:dyDescent="0.35">
      <c r="A1061" s="307" t="s">
        <v>10402</v>
      </c>
      <c r="B1061" s="308" t="s">
        <v>6735</v>
      </c>
      <c r="C1061" s="309" t="s">
        <v>21</v>
      </c>
      <c r="D1061" s="310" t="s">
        <v>10786</v>
      </c>
      <c r="E1061" s="322" t="s">
        <v>5535</v>
      </c>
      <c r="F1061" s="293"/>
      <c r="G1061" s="293"/>
      <c r="H1061" s="294"/>
      <c r="I1061" s="294" t="str">
        <f>IFERROR(_xlfn.IFNA(VLOOKUP($D:$D,history!$I:$Y,3,0),VLOOKUP(E:E,history!$H:$Y,4,0)),"--")</f>
        <v>--</v>
      </c>
      <c r="J1061" s="282" t="s">
        <v>5946</v>
      </c>
      <c r="K1061" s="282" t="str">
        <f t="shared" si="202"/>
        <v/>
      </c>
      <c r="L1061" s="312">
        <f>IF($A$3="ИМ",ROUND($Y1061*(1-($L$6-$F$4))*(1-$F$3)*(1+$AG$2),2),ROUND($M1061*(1-($L$6-$F$4))*(1-$F$3)*(1+$AG$2),2))</f>
        <v>5383.28</v>
      </c>
      <c r="M1061" s="312">
        <f>ROUND(IF($A$3="РЕГИОНЫ",AG1061*$AG$3*$AG$1,IF(AI1061=0,AG1061*$AG$3*$AG$1,AG1061*$AG$3*(1-5%)*$AG$1)),2)</f>
        <v>8156.48</v>
      </c>
      <c r="N1061" s="297" t="str">
        <f>_xlfn.IFNA(VLOOKUP($E:$E,'1'!$A:$E,3,0),"")</f>
        <v/>
      </c>
      <c r="O1061" s="297" t="str">
        <f>_xlfn.IFNA(VLOOKUP($E:$E,'2'!$A:$E,3,0),"")</f>
        <v/>
      </c>
      <c r="P1061" s="297" t="str">
        <f>_xlfn.IFNA(VLOOKUP($E:$E,'3'!$A:$D,3,0),"")</f>
        <v/>
      </c>
      <c r="Q1061" s="297" t="str">
        <f>_xlfn.IFNA(VLOOKUP($E:$E,'4'!$A:$F,3,0),"")</f>
        <v/>
      </c>
      <c r="R1061" s="297" t="str">
        <f>_xlfn.IFNA(VLOOKUP($E:$E,'5'!$A:$F,3,0),"")</f>
        <v/>
      </c>
      <c r="S1061" s="297" t="str">
        <f>_xlfn.IFNA(VLOOKUP($E:$E,'6'!$A:$F,3,0),"")</f>
        <v/>
      </c>
      <c r="T1061" s="313">
        <v>1</v>
      </c>
      <c r="U1061" s="313">
        <v>1</v>
      </c>
      <c r="V1061" s="313">
        <v>5</v>
      </c>
      <c r="W1061" s="314">
        <v>3.02</v>
      </c>
      <c r="X1061" s="315">
        <v>9.6363635999999996E-3</v>
      </c>
      <c r="Y1061" s="749">
        <v>7750</v>
      </c>
      <c r="Z1061" s="282"/>
      <c r="AA1061" s="316" t="s">
        <v>10391</v>
      </c>
      <c r="AB1061" s="282" t="s">
        <v>9164</v>
      </c>
      <c r="AC1061" s="317" t="s">
        <v>2104</v>
      </c>
      <c r="AD1061" s="318" t="s">
        <v>4186</v>
      </c>
      <c r="AE1061" s="319">
        <v>0</v>
      </c>
      <c r="AF1061" s="319" t="s">
        <v>11348</v>
      </c>
      <c r="AG1061" s="320">
        <v>102.25</v>
      </c>
      <c r="AH1061" s="321">
        <f>IF($A$3="РЕГИОНЫ",ROUND($AG1061*(1-($L$6-$F$4))*(1-$F$3)*(1+$AG$2)*$AG$1,2),0)</f>
        <v>0</v>
      </c>
      <c r="AI1061" s="287">
        <f>_xlfn.IFNA(VLOOKUP(AD:AD,грп!B:C,2,0),0)</f>
        <v>0</v>
      </c>
      <c r="AJ1061" s="607">
        <v>0</v>
      </c>
      <c r="AK1061" s="672" t="str">
        <f t="shared" si="205"/>
        <v>new</v>
      </c>
      <c r="AL1061" s="174"/>
    </row>
    <row r="1062" spans="1:39" s="4" customFormat="1" ht="12" customHeight="1" x14ac:dyDescent="0.35">
      <c r="A1062" s="288"/>
      <c r="B1062" s="289"/>
      <c r="C1062" s="290" t="s">
        <v>555</v>
      </c>
      <c r="D1062" s="291" t="s">
        <v>2722</v>
      </c>
      <c r="E1062" s="292"/>
      <c r="F1062" s="293"/>
      <c r="G1062" s="293"/>
      <c r="H1062" s="294"/>
      <c r="I1062" s="294"/>
      <c r="J1062" s="282" t="s">
        <v>393</v>
      </c>
      <c r="K1062" s="282" t="str">
        <f t="shared" si="202"/>
        <v/>
      </c>
      <c r="L1062" s="295"/>
      <c r="M1062" s="296"/>
      <c r="N1062" s="297"/>
      <c r="O1062" s="297"/>
      <c r="P1062" s="297"/>
      <c r="Q1062" s="297" t="str">
        <f>_xlfn.IFNA(VLOOKUP($E:$E,'4'!$A:$F,3,0),"")</f>
        <v/>
      </c>
      <c r="R1062" s="297" t="str">
        <f>_xlfn.IFNA(VLOOKUP($E:$E,'5'!$A:$F,3,0),"")</f>
        <v/>
      </c>
      <c r="S1062" s="297"/>
      <c r="T1062" s="298"/>
      <c r="U1062" s="299"/>
      <c r="V1062" s="299"/>
      <c r="W1062" s="300"/>
      <c r="X1062" s="301"/>
      <c r="Y1062" s="749"/>
      <c r="Z1062" s="282"/>
      <c r="AA1062" s="280"/>
      <c r="AB1062" s="280" t="s">
        <v>393</v>
      </c>
      <c r="AC1062" s="302"/>
      <c r="AD1062" s="303" t="s">
        <v>2722</v>
      </c>
      <c r="AE1062" s="282"/>
      <c r="AF1062" s="329"/>
      <c r="AG1062" s="305"/>
      <c r="AH1062" s="306"/>
      <c r="AI1062" s="287">
        <f>_xlfn.IFNA(VLOOKUP(AD:AD,грп!B:C,2,0),0)</f>
        <v>1</v>
      </c>
      <c r="AJ1062" s="607">
        <v>0</v>
      </c>
      <c r="AK1062" s="672" t="str">
        <f t="shared" si="205"/>
        <v xml:space="preserve"> </v>
      </c>
      <c r="AL1062" s="174"/>
    </row>
    <row r="1063" spans="1:39" s="4" customFormat="1" ht="11.45" customHeight="1" outlineLevel="1" x14ac:dyDescent="0.35">
      <c r="A1063" s="307" t="s">
        <v>1897</v>
      </c>
      <c r="B1063" s="308" t="s">
        <v>6736</v>
      </c>
      <c r="C1063" s="309"/>
      <c r="D1063" s="310" t="s">
        <v>4068</v>
      </c>
      <c r="E1063" s="322" t="s">
        <v>1889</v>
      </c>
      <c r="F1063" s="293"/>
      <c r="G1063" s="293"/>
      <c r="H1063" s="294"/>
      <c r="I1063" s="294" t="str">
        <f>IFERROR(_xlfn.IFNA(VLOOKUP($D:$D,history!$I:$Y,3,0),VLOOKUP(E:E,history!$H:$Y,4,0)),"--")</f>
        <v>--</v>
      </c>
      <c r="J1063" s="282" t="s">
        <v>5946</v>
      </c>
      <c r="K1063" s="282" t="str">
        <f t="shared" si="202"/>
        <v/>
      </c>
      <c r="L1063" s="312">
        <f t="shared" ref="L1063:L1070" si="212">IF($A$3="ИМ",ROUND($Y1063*(1-($L$6-$F$4))*(1-$F$3)*(1+$AG$2),2),ROUND($M1063*(1-($L$6-$F$4))*(1-$F$3)*(1+$AG$2),2))</f>
        <v>9855.11</v>
      </c>
      <c r="M1063" s="312">
        <f t="shared" ref="M1063:M1070" si="213">ROUND(IF($A$3="РЕГИОНЫ",AG1063*$AG$3*$AG$1,IF(AI1063=0,AG1063*$AG$3*$AG$1,AG1063*$AG$3*(1-5%)*$AG$1)),2)</f>
        <v>14931.99</v>
      </c>
      <c r="N1063" s="297" t="str">
        <f>_xlfn.IFNA(VLOOKUP($E:$E,'1'!$A:$E,3,0),"")</f>
        <v/>
      </c>
      <c r="O1063" s="297">
        <f>_xlfn.IFNA(VLOOKUP($E:$E,'2'!$A:$E,3,0),"")</f>
        <v>9505.8171745152358</v>
      </c>
      <c r="P1063" s="297" t="str">
        <f>_xlfn.IFNA(VLOOKUP($E:$E,'3'!$A:$D,3,0),"")</f>
        <v/>
      </c>
      <c r="Q1063" s="297" t="str">
        <f>_xlfn.IFNA(VLOOKUP($E:$E,'4'!$A:$F,3,0),"")</f>
        <v/>
      </c>
      <c r="R1063" s="297" t="str">
        <f>_xlfn.IFNA(VLOOKUP($E:$E,'5'!$A:$F,3,0),"")</f>
        <v/>
      </c>
      <c r="S1063" s="297" t="str">
        <f>_xlfn.IFNA(VLOOKUP($E:$E,'6'!$A:$F,3,0),"")</f>
        <v/>
      </c>
      <c r="T1063" s="313">
        <v>1</v>
      </c>
      <c r="U1063" s="313">
        <v>1</v>
      </c>
      <c r="V1063" s="313">
        <v>1</v>
      </c>
      <c r="W1063" s="314">
        <v>7.3</v>
      </c>
      <c r="X1063" s="315">
        <v>3.5636363599999998E-2</v>
      </c>
      <c r="Y1063" s="749">
        <v>13450</v>
      </c>
      <c r="Z1063" s="282"/>
      <c r="AA1063" s="316" t="s">
        <v>393</v>
      </c>
      <c r="AB1063" s="282" t="s">
        <v>9884</v>
      </c>
      <c r="AC1063" s="317" t="s">
        <v>2105</v>
      </c>
      <c r="AD1063" s="318" t="s">
        <v>2722</v>
      </c>
      <c r="AE1063" s="319" t="s">
        <v>11326</v>
      </c>
      <c r="AF1063" s="319" t="s">
        <v>11351</v>
      </c>
      <c r="AG1063" s="320">
        <v>197.04</v>
      </c>
      <c r="AH1063" s="321">
        <f t="shared" ref="AH1063:AH1095" si="214">IF($A$3="РЕГИОНЫ",ROUND($AG1063*(1-($L$6-$F$4))*(1-$F$3)*(1+$AG$2)*$AG$1,2),0)</f>
        <v>0</v>
      </c>
      <c r="AI1063" s="287">
        <f>_xlfn.IFNA(VLOOKUP(AD:AD,грп!B:C,2,0),0)</f>
        <v>1</v>
      </c>
      <c r="AJ1063" s="607">
        <v>0</v>
      </c>
      <c r="AK1063" s="672">
        <f t="shared" si="205"/>
        <v>0</v>
      </c>
      <c r="AL1063" s="174"/>
    </row>
    <row r="1064" spans="1:39" s="4" customFormat="1" ht="11.45" customHeight="1" outlineLevel="1" x14ac:dyDescent="0.35">
      <c r="A1064" s="307" t="s">
        <v>1897</v>
      </c>
      <c r="B1064" s="308" t="s">
        <v>6737</v>
      </c>
      <c r="C1064" s="309"/>
      <c r="D1064" s="310" t="s">
        <v>4069</v>
      </c>
      <c r="E1064" s="322" t="s">
        <v>1890</v>
      </c>
      <c r="F1064" s="293"/>
      <c r="G1064" s="293"/>
      <c r="H1064" s="294"/>
      <c r="I1064" s="294" t="str">
        <f>IFERROR(_xlfn.IFNA(VLOOKUP($D:$D,history!$I:$Y,3,0),VLOOKUP(E:E,history!$H:$Y,4,0)),"--")</f>
        <v>--</v>
      </c>
      <c r="J1064" s="282" t="s">
        <v>9869</v>
      </c>
      <c r="K1064" s="282" t="str">
        <f t="shared" si="202"/>
        <v/>
      </c>
      <c r="L1064" s="312">
        <f t="shared" si="212"/>
        <v>10622.85</v>
      </c>
      <c r="M1064" s="312">
        <f t="shared" si="213"/>
        <v>16095.23</v>
      </c>
      <c r="N1064" s="297" t="str">
        <f>_xlfn.IFNA(VLOOKUP($E:$E,'1'!$A:$E,3,0),"")</f>
        <v/>
      </c>
      <c r="O1064" s="297">
        <f>_xlfn.IFNA(VLOOKUP($E:$E,'2'!$A:$E,3,0),"")</f>
        <v>9991.1357340720242</v>
      </c>
      <c r="P1064" s="297" t="str">
        <f>_xlfn.IFNA(VLOOKUP($E:$E,'3'!$A:$D,3,0),"")</f>
        <v/>
      </c>
      <c r="Q1064" s="297" t="str">
        <f>_xlfn.IFNA(VLOOKUP($E:$E,'4'!$A:$F,3,0),"")</f>
        <v/>
      </c>
      <c r="R1064" s="297" t="str">
        <f>_xlfn.IFNA(VLOOKUP($E:$E,'5'!$A:$F,3,0),"")</f>
        <v/>
      </c>
      <c r="S1064" s="297" t="str">
        <f>_xlfn.IFNA(VLOOKUP($E:$E,'6'!$A:$F,3,0),"")</f>
        <v/>
      </c>
      <c r="T1064" s="313">
        <v>1</v>
      </c>
      <c r="U1064" s="313">
        <v>1</v>
      </c>
      <c r="V1064" s="313">
        <v>1</v>
      </c>
      <c r="W1064" s="314">
        <v>8.1</v>
      </c>
      <c r="X1064" s="315">
        <v>3.5122449E-2</v>
      </c>
      <c r="Y1064" s="749">
        <v>14490</v>
      </c>
      <c r="Z1064" s="282"/>
      <c r="AA1064" s="316" t="s">
        <v>393</v>
      </c>
      <c r="AB1064" s="282" t="s">
        <v>9884</v>
      </c>
      <c r="AC1064" s="317" t="s">
        <v>2105</v>
      </c>
      <c r="AD1064" s="318" t="s">
        <v>2722</v>
      </c>
      <c r="AE1064" s="319" t="s">
        <v>11326</v>
      </c>
      <c r="AF1064" s="319" t="s">
        <v>11351</v>
      </c>
      <c r="AG1064" s="320">
        <v>212.39</v>
      </c>
      <c r="AH1064" s="321">
        <f t="shared" si="214"/>
        <v>0</v>
      </c>
      <c r="AI1064" s="287">
        <f>_xlfn.IFNA(VLOOKUP(AD:AD,грп!B:C,2,0),0)</f>
        <v>1</v>
      </c>
      <c r="AJ1064" s="607">
        <v>0</v>
      </c>
      <c r="AK1064" s="672">
        <f t="shared" si="205"/>
        <v>0</v>
      </c>
      <c r="AL1064" s="174"/>
    </row>
    <row r="1065" spans="1:39" s="4" customFormat="1" ht="11.45" customHeight="1" outlineLevel="1" x14ac:dyDescent="0.35">
      <c r="A1065" s="307" t="s">
        <v>1897</v>
      </c>
      <c r="B1065" s="308" t="s">
        <v>6738</v>
      </c>
      <c r="C1065" s="309"/>
      <c r="D1065" s="310" t="s">
        <v>4070</v>
      </c>
      <c r="E1065" s="322" t="s">
        <v>1891</v>
      </c>
      <c r="F1065" s="293"/>
      <c r="G1065" s="293"/>
      <c r="H1065" s="294"/>
      <c r="I1065" s="294" t="str">
        <f>IFERROR(_xlfn.IFNA(VLOOKUP($D:$D,history!$I:$Y,3,0),VLOOKUP(E:E,history!$H:$Y,4,0)),"--")</f>
        <v>--</v>
      </c>
      <c r="J1065" s="282" t="s">
        <v>9869</v>
      </c>
      <c r="K1065" s="282" t="str">
        <f t="shared" si="202"/>
        <v/>
      </c>
      <c r="L1065" s="312">
        <f t="shared" si="212"/>
        <v>11175.03</v>
      </c>
      <c r="M1065" s="312">
        <f t="shared" si="213"/>
        <v>16931.86</v>
      </c>
      <c r="N1065" s="297" t="str">
        <f>_xlfn.IFNA(VLOOKUP($E:$E,'1'!$A:$E,3,0),"")</f>
        <v/>
      </c>
      <c r="O1065" s="297">
        <f>_xlfn.IFNA(VLOOKUP($E:$E,'2'!$A:$E,3,0),"")</f>
        <v>10478.670360110804</v>
      </c>
      <c r="P1065" s="297" t="str">
        <f>_xlfn.IFNA(VLOOKUP($E:$E,'3'!$A:$D,3,0),"")</f>
        <v/>
      </c>
      <c r="Q1065" s="297" t="str">
        <f>_xlfn.IFNA(VLOOKUP($E:$E,'4'!$A:$F,3,0),"")</f>
        <v/>
      </c>
      <c r="R1065" s="297" t="str">
        <f>_xlfn.IFNA(VLOOKUP($E:$E,'5'!$A:$F,3,0),"")</f>
        <v/>
      </c>
      <c r="S1065" s="297" t="str">
        <f>_xlfn.IFNA(VLOOKUP($E:$E,'6'!$A:$F,3,0),"")</f>
        <v/>
      </c>
      <c r="T1065" s="313">
        <v>1</v>
      </c>
      <c r="U1065" s="313">
        <v>1</v>
      </c>
      <c r="V1065" s="313">
        <v>1</v>
      </c>
      <c r="W1065" s="314">
        <v>8.77</v>
      </c>
      <c r="X1065" s="315">
        <v>3.6626760600000002E-2</v>
      </c>
      <c r="Y1065" s="749">
        <v>15250</v>
      </c>
      <c r="Z1065" s="282"/>
      <c r="AA1065" s="316" t="s">
        <v>393</v>
      </c>
      <c r="AB1065" s="282" t="s">
        <v>9884</v>
      </c>
      <c r="AC1065" s="317" t="s">
        <v>2105</v>
      </c>
      <c r="AD1065" s="318" t="s">
        <v>2722</v>
      </c>
      <c r="AE1065" s="319" t="s">
        <v>11326</v>
      </c>
      <c r="AF1065" s="319" t="s">
        <v>11351</v>
      </c>
      <c r="AG1065" s="320">
        <v>223.43</v>
      </c>
      <c r="AH1065" s="321">
        <f t="shared" si="214"/>
        <v>0</v>
      </c>
      <c r="AI1065" s="287">
        <f>_xlfn.IFNA(VLOOKUP(AD:AD,грп!B:C,2,0),0)</f>
        <v>1</v>
      </c>
      <c r="AJ1065" s="607">
        <v>3</v>
      </c>
      <c r="AK1065" s="672">
        <f t="shared" si="205"/>
        <v>0</v>
      </c>
      <c r="AL1065" s="174"/>
    </row>
    <row r="1066" spans="1:39" s="4" customFormat="1" ht="11.45" customHeight="1" outlineLevel="1" x14ac:dyDescent="0.35">
      <c r="A1066" s="307" t="s">
        <v>1897</v>
      </c>
      <c r="B1066" s="308" t="s">
        <v>6739</v>
      </c>
      <c r="C1066" s="309"/>
      <c r="D1066" s="310" t="s">
        <v>4071</v>
      </c>
      <c r="E1066" s="322" t="s">
        <v>1892</v>
      </c>
      <c r="F1066" s="293"/>
      <c r="G1066" s="293"/>
      <c r="H1066" s="294"/>
      <c r="I1066" s="294" t="str">
        <f>IFERROR(_xlfn.IFNA(VLOOKUP($D:$D,history!$I:$Y,3,0),VLOOKUP(E:E,history!$H:$Y,4,0)),"--")</f>
        <v>--</v>
      </c>
      <c r="J1066" s="282" t="s">
        <v>9869</v>
      </c>
      <c r="K1066" s="282" t="str">
        <f t="shared" si="202"/>
        <v/>
      </c>
      <c r="L1066" s="312">
        <f t="shared" si="212"/>
        <v>11770.72</v>
      </c>
      <c r="M1066" s="312">
        <f t="shared" si="213"/>
        <v>17834.419999999998</v>
      </c>
      <c r="N1066" s="297" t="str">
        <f>_xlfn.IFNA(VLOOKUP($E:$E,'1'!$A:$E,3,0),"")</f>
        <v/>
      </c>
      <c r="O1066" s="297">
        <f>_xlfn.IFNA(VLOOKUP($E:$E,'2'!$A:$E,3,0),"")</f>
        <v>10966.204986149585</v>
      </c>
      <c r="P1066" s="297" t="str">
        <f>_xlfn.IFNA(VLOOKUP($E:$E,'3'!$A:$D,3,0),"")</f>
        <v/>
      </c>
      <c r="Q1066" s="297" t="str">
        <f>_xlfn.IFNA(VLOOKUP($E:$E,'4'!$A:$F,3,0),"")</f>
        <v/>
      </c>
      <c r="R1066" s="297" t="str">
        <f>_xlfn.IFNA(VLOOKUP($E:$E,'5'!$A:$F,3,0),"")</f>
        <v/>
      </c>
      <c r="S1066" s="297" t="str">
        <f>_xlfn.IFNA(VLOOKUP($E:$E,'6'!$A:$F,3,0),"")</f>
        <v/>
      </c>
      <c r="T1066" s="313">
        <v>1</v>
      </c>
      <c r="U1066" s="313">
        <v>1</v>
      </c>
      <c r="V1066" s="313">
        <v>1</v>
      </c>
      <c r="W1066" s="314">
        <v>9.3000000000000007</v>
      </c>
      <c r="X1066" s="315">
        <v>3.5631944399999997E-2</v>
      </c>
      <c r="Y1066" s="749">
        <v>16050</v>
      </c>
      <c r="Z1066" s="282"/>
      <c r="AA1066" s="316" t="s">
        <v>393</v>
      </c>
      <c r="AB1066" s="282" t="s">
        <v>9884</v>
      </c>
      <c r="AC1066" s="317" t="s">
        <v>2105</v>
      </c>
      <c r="AD1066" s="318" t="s">
        <v>2722</v>
      </c>
      <c r="AE1066" s="319" t="s">
        <v>11326</v>
      </c>
      <c r="AF1066" s="319" t="s">
        <v>11351</v>
      </c>
      <c r="AG1066" s="320">
        <v>235.34</v>
      </c>
      <c r="AH1066" s="321">
        <f t="shared" si="214"/>
        <v>0</v>
      </c>
      <c r="AI1066" s="287">
        <f>_xlfn.IFNA(VLOOKUP(AD:AD,грп!B:C,2,0),0)</f>
        <v>1</v>
      </c>
      <c r="AJ1066" s="607">
        <v>0</v>
      </c>
      <c r="AK1066" s="672">
        <f t="shared" si="205"/>
        <v>0</v>
      </c>
      <c r="AL1066" s="174"/>
    </row>
    <row r="1067" spans="1:39" s="4" customFormat="1" ht="12" customHeight="1" outlineLevel="1" x14ac:dyDescent="0.35">
      <c r="A1067" s="307" t="s">
        <v>1897</v>
      </c>
      <c r="B1067" s="308" t="s">
        <v>10011</v>
      </c>
      <c r="C1067" s="309" t="s">
        <v>21</v>
      </c>
      <c r="D1067" s="310" t="s">
        <v>10787</v>
      </c>
      <c r="E1067" s="322" t="s">
        <v>9246</v>
      </c>
      <c r="F1067" s="293"/>
      <c r="G1067" s="293"/>
      <c r="H1067" s="294"/>
      <c r="I1067" s="294" t="str">
        <f>IFERROR(_xlfn.IFNA(VLOOKUP($D:$D,history!$I:$Y,3,0),VLOOKUP(E:E,history!$H:$Y,4,0)),"--")</f>
        <v>--</v>
      </c>
      <c r="J1067" s="282" t="s">
        <v>5946</v>
      </c>
      <c r="K1067" s="282" t="str">
        <f t="shared" si="202"/>
        <v/>
      </c>
      <c r="L1067" s="312">
        <f t="shared" si="212"/>
        <v>0</v>
      </c>
      <c r="M1067" s="312">
        <f t="shared" si="213"/>
        <v>0</v>
      </c>
      <c r="N1067" s="297" t="str">
        <f>_xlfn.IFNA(VLOOKUP($E:$E,'1'!$A:$E,3,0),"")</f>
        <v/>
      </c>
      <c r="O1067" s="297" t="str">
        <f>_xlfn.IFNA(VLOOKUP($E:$E,'2'!$A:$E,3,0),"")</f>
        <v/>
      </c>
      <c r="P1067" s="297" t="str">
        <f>_xlfn.IFNA(VLOOKUP($E:$E,'3'!$A:$D,3,0),"")</f>
        <v/>
      </c>
      <c r="Q1067" s="297" t="str">
        <f>_xlfn.IFNA(VLOOKUP($E:$E,'4'!$A:$F,3,0),"")</f>
        <v/>
      </c>
      <c r="R1067" s="297" t="str">
        <f>_xlfn.IFNA(VLOOKUP($E:$E,'5'!$A:$F,3,0),"")</f>
        <v/>
      </c>
      <c r="S1067" s="297" t="str">
        <f>_xlfn.IFNA(VLOOKUP($E:$E,'6'!$A:$F,3,0),"")</f>
        <v/>
      </c>
      <c r="T1067" s="313">
        <v>1</v>
      </c>
      <c r="U1067" s="313">
        <v>1</v>
      </c>
      <c r="V1067" s="313">
        <v>1</v>
      </c>
      <c r="W1067" s="314">
        <v>7.7</v>
      </c>
      <c r="X1067" s="315">
        <v>6.6799999999999998E-2</v>
      </c>
      <c r="Y1067" s="749">
        <v>0</v>
      </c>
      <c r="Z1067" s="282"/>
      <c r="AA1067" s="316" t="s">
        <v>10390</v>
      </c>
      <c r="AB1067" s="282" t="s">
        <v>10389</v>
      </c>
      <c r="AC1067" s="317" t="s">
        <v>2105</v>
      </c>
      <c r="AD1067" s="318" t="s">
        <v>2722</v>
      </c>
      <c r="AE1067" s="319" t="s">
        <v>11326</v>
      </c>
      <c r="AF1067" s="319" t="s">
        <v>11348</v>
      </c>
      <c r="AG1067" s="320">
        <v>0</v>
      </c>
      <c r="AH1067" s="321">
        <f t="shared" si="214"/>
        <v>0</v>
      </c>
      <c r="AI1067" s="287">
        <f>_xlfn.IFNA(VLOOKUP(AD:AD,грп!B:C,2,0),0)</f>
        <v>1</v>
      </c>
      <c r="AJ1067" s="607">
        <v>0</v>
      </c>
      <c r="AK1067" s="672" t="str">
        <f t="shared" si="205"/>
        <v>new</v>
      </c>
      <c r="AL1067" s="174"/>
    </row>
    <row r="1068" spans="1:39" s="4" customFormat="1" ht="12" customHeight="1" outlineLevel="1" x14ac:dyDescent="0.35">
      <c r="A1068" s="307" t="s">
        <v>1897</v>
      </c>
      <c r="B1068" s="308" t="s">
        <v>10012</v>
      </c>
      <c r="C1068" s="309" t="s">
        <v>21</v>
      </c>
      <c r="D1068" s="310" t="s">
        <v>10788</v>
      </c>
      <c r="E1068" s="322" t="s">
        <v>9247</v>
      </c>
      <c r="F1068" s="293"/>
      <c r="G1068" s="293"/>
      <c r="H1068" s="294"/>
      <c r="I1068" s="294" t="str">
        <f>IFERROR(_xlfn.IFNA(VLOOKUP($D:$D,history!$I:$Y,3,0),VLOOKUP(E:E,history!$H:$Y,4,0)),"--")</f>
        <v>--</v>
      </c>
      <c r="J1068" s="282" t="s">
        <v>5946</v>
      </c>
      <c r="K1068" s="282" t="str">
        <f t="shared" si="202"/>
        <v/>
      </c>
      <c r="L1068" s="312">
        <f t="shared" si="212"/>
        <v>0</v>
      </c>
      <c r="M1068" s="312">
        <f t="shared" si="213"/>
        <v>0</v>
      </c>
      <c r="N1068" s="297" t="str">
        <f>_xlfn.IFNA(VLOOKUP($E:$E,'1'!$A:$E,3,0),"")</f>
        <v/>
      </c>
      <c r="O1068" s="297" t="str">
        <f>_xlfn.IFNA(VLOOKUP($E:$E,'2'!$A:$E,3,0),"")</f>
        <v/>
      </c>
      <c r="P1068" s="297" t="str">
        <f>_xlfn.IFNA(VLOOKUP($E:$E,'3'!$A:$D,3,0),"")</f>
        <v/>
      </c>
      <c r="Q1068" s="297" t="str">
        <f>_xlfn.IFNA(VLOOKUP($E:$E,'4'!$A:$F,3,0),"")</f>
        <v/>
      </c>
      <c r="R1068" s="297" t="str">
        <f>_xlfn.IFNA(VLOOKUP($E:$E,'5'!$A:$F,3,0),"")</f>
        <v/>
      </c>
      <c r="S1068" s="297" t="str">
        <f>_xlfn.IFNA(VLOOKUP($E:$E,'6'!$A:$F,3,0),"")</f>
        <v/>
      </c>
      <c r="T1068" s="313">
        <v>1</v>
      </c>
      <c r="U1068" s="313">
        <v>1</v>
      </c>
      <c r="V1068" s="313">
        <v>1</v>
      </c>
      <c r="W1068" s="314">
        <v>8.3000000000000007</v>
      </c>
      <c r="X1068" s="315">
        <v>6.6799999999999998E-2</v>
      </c>
      <c r="Y1068" s="749">
        <v>0</v>
      </c>
      <c r="Z1068" s="282"/>
      <c r="AA1068" s="316" t="s">
        <v>10390</v>
      </c>
      <c r="AB1068" s="282" t="s">
        <v>10389</v>
      </c>
      <c r="AC1068" s="317" t="s">
        <v>2105</v>
      </c>
      <c r="AD1068" s="318" t="s">
        <v>2722</v>
      </c>
      <c r="AE1068" s="319" t="s">
        <v>11326</v>
      </c>
      <c r="AF1068" s="319" t="s">
        <v>11348</v>
      </c>
      <c r="AG1068" s="320">
        <v>0</v>
      </c>
      <c r="AH1068" s="321">
        <f t="shared" si="214"/>
        <v>0</v>
      </c>
      <c r="AI1068" s="287">
        <f>_xlfn.IFNA(VLOOKUP(AD:AD,грп!B:C,2,0),0)</f>
        <v>1</v>
      </c>
      <c r="AJ1068" s="607">
        <v>0</v>
      </c>
      <c r="AK1068" s="672" t="str">
        <f t="shared" si="205"/>
        <v>new</v>
      </c>
      <c r="AL1068" s="174"/>
    </row>
    <row r="1069" spans="1:39" s="4" customFormat="1" ht="12" customHeight="1" outlineLevel="1" x14ac:dyDescent="0.35">
      <c r="A1069" s="307" t="s">
        <v>1897</v>
      </c>
      <c r="B1069" s="308" t="s">
        <v>10013</v>
      </c>
      <c r="C1069" s="309" t="s">
        <v>21</v>
      </c>
      <c r="D1069" s="310" t="s">
        <v>10789</v>
      </c>
      <c r="E1069" s="322" t="s">
        <v>9248</v>
      </c>
      <c r="F1069" s="293"/>
      <c r="G1069" s="293"/>
      <c r="H1069" s="294"/>
      <c r="I1069" s="294" t="str">
        <f>IFERROR(_xlfn.IFNA(VLOOKUP($D:$D,history!$I:$Y,3,0),VLOOKUP(E:E,history!$H:$Y,4,0)),"--")</f>
        <v>--</v>
      </c>
      <c r="J1069" s="282" t="s">
        <v>5946</v>
      </c>
      <c r="K1069" s="282" t="str">
        <f t="shared" si="202"/>
        <v/>
      </c>
      <c r="L1069" s="312">
        <f t="shared" si="212"/>
        <v>0</v>
      </c>
      <c r="M1069" s="312">
        <f t="shared" si="213"/>
        <v>0</v>
      </c>
      <c r="N1069" s="297" t="str">
        <f>_xlfn.IFNA(VLOOKUP($E:$E,'1'!$A:$E,3,0),"")</f>
        <v/>
      </c>
      <c r="O1069" s="297" t="str">
        <f>_xlfn.IFNA(VLOOKUP($E:$E,'2'!$A:$E,3,0),"")</f>
        <v/>
      </c>
      <c r="P1069" s="297" t="str">
        <f>_xlfn.IFNA(VLOOKUP($E:$E,'3'!$A:$D,3,0),"")</f>
        <v/>
      </c>
      <c r="Q1069" s="297" t="str">
        <f>_xlfn.IFNA(VLOOKUP($E:$E,'4'!$A:$F,3,0),"")</f>
        <v/>
      </c>
      <c r="R1069" s="297" t="str">
        <f>_xlfn.IFNA(VLOOKUP($E:$E,'5'!$A:$F,3,0),"")</f>
        <v/>
      </c>
      <c r="S1069" s="297" t="str">
        <f>_xlfn.IFNA(VLOOKUP($E:$E,'6'!$A:$F,3,0),"")</f>
        <v/>
      </c>
      <c r="T1069" s="313">
        <v>1</v>
      </c>
      <c r="U1069" s="313">
        <v>1</v>
      </c>
      <c r="V1069" s="313">
        <v>1</v>
      </c>
      <c r="W1069" s="314">
        <v>8.5</v>
      </c>
      <c r="X1069" s="315">
        <v>6.6799999999999998E-2</v>
      </c>
      <c r="Y1069" s="749">
        <v>0</v>
      </c>
      <c r="Z1069" s="282"/>
      <c r="AA1069" s="316" t="s">
        <v>10390</v>
      </c>
      <c r="AB1069" s="282" t="s">
        <v>10389</v>
      </c>
      <c r="AC1069" s="317" t="s">
        <v>2105</v>
      </c>
      <c r="AD1069" s="318" t="s">
        <v>2722</v>
      </c>
      <c r="AE1069" s="319" t="s">
        <v>11326</v>
      </c>
      <c r="AF1069" s="319" t="s">
        <v>11348</v>
      </c>
      <c r="AG1069" s="320">
        <v>0</v>
      </c>
      <c r="AH1069" s="321">
        <f t="shared" si="214"/>
        <v>0</v>
      </c>
      <c r="AI1069" s="287">
        <f>_xlfn.IFNA(VLOOKUP(AD:AD,грп!B:C,2,0),0)</f>
        <v>1</v>
      </c>
      <c r="AJ1069" s="607">
        <v>0</v>
      </c>
      <c r="AK1069" s="672" t="str">
        <f t="shared" si="205"/>
        <v>new</v>
      </c>
      <c r="AL1069" s="174"/>
    </row>
    <row r="1070" spans="1:39" s="4" customFormat="1" ht="12" customHeight="1" outlineLevel="1" x14ac:dyDescent="0.35">
      <c r="A1070" s="307" t="s">
        <v>1897</v>
      </c>
      <c r="B1070" s="308" t="s">
        <v>10014</v>
      </c>
      <c r="C1070" s="309" t="s">
        <v>21</v>
      </c>
      <c r="D1070" s="310" t="s">
        <v>10790</v>
      </c>
      <c r="E1070" s="322" t="s">
        <v>9249</v>
      </c>
      <c r="F1070" s="293"/>
      <c r="G1070" s="293"/>
      <c r="H1070" s="294"/>
      <c r="I1070" s="294" t="str">
        <f>IFERROR(_xlfn.IFNA(VLOOKUP($D:$D,history!$I:$Y,3,0),VLOOKUP(E:E,history!$H:$Y,4,0)),"--")</f>
        <v>--</v>
      </c>
      <c r="J1070" s="282" t="s">
        <v>5946</v>
      </c>
      <c r="K1070" s="282" t="str">
        <f t="shared" ref="K1070:K1133" si="215" xml:space="preserve">
IF(OR($E1070="",$A$3&lt;&gt;"МОСКВА"),"",
IF(AND($AJ1070&gt;=1,$AJ1070&lt;20),"*",
IF(AND($AJ1070&gt;=20,$AJ1070&lt;100),"**",
IF(($AJ1070&gt;=100),"***","--"))))</f>
        <v/>
      </c>
      <c r="L1070" s="312">
        <f t="shared" si="212"/>
        <v>0</v>
      </c>
      <c r="M1070" s="312">
        <f t="shared" si="213"/>
        <v>0</v>
      </c>
      <c r="N1070" s="297" t="str">
        <f>_xlfn.IFNA(VLOOKUP($E:$E,'1'!$A:$E,3,0),"")</f>
        <v/>
      </c>
      <c r="O1070" s="297" t="str">
        <f>_xlfn.IFNA(VLOOKUP($E:$E,'2'!$A:$E,3,0),"")</f>
        <v/>
      </c>
      <c r="P1070" s="297" t="str">
        <f>_xlfn.IFNA(VLOOKUP($E:$E,'3'!$A:$D,3,0),"")</f>
        <v/>
      </c>
      <c r="Q1070" s="297" t="str">
        <f>_xlfn.IFNA(VLOOKUP($E:$E,'4'!$A:$F,3,0),"")</f>
        <v/>
      </c>
      <c r="R1070" s="297" t="str">
        <f>_xlfn.IFNA(VLOOKUP($E:$E,'5'!$A:$F,3,0),"")</f>
        <v/>
      </c>
      <c r="S1070" s="297" t="str">
        <f>_xlfn.IFNA(VLOOKUP($E:$E,'6'!$A:$F,3,0),"")</f>
        <v/>
      </c>
      <c r="T1070" s="313">
        <v>1</v>
      </c>
      <c r="U1070" s="313">
        <v>1</v>
      </c>
      <c r="V1070" s="313">
        <v>1</v>
      </c>
      <c r="W1070" s="314">
        <v>8.6999999999999993</v>
      </c>
      <c r="X1070" s="315">
        <v>6.6799999999999998E-2</v>
      </c>
      <c r="Y1070" s="749">
        <v>0</v>
      </c>
      <c r="Z1070" s="282"/>
      <c r="AA1070" s="316" t="s">
        <v>10390</v>
      </c>
      <c r="AB1070" s="282" t="s">
        <v>10389</v>
      </c>
      <c r="AC1070" s="317" t="s">
        <v>2105</v>
      </c>
      <c r="AD1070" s="318" t="s">
        <v>2722</v>
      </c>
      <c r="AE1070" s="319" t="s">
        <v>11326</v>
      </c>
      <c r="AF1070" s="319" t="s">
        <v>11348</v>
      </c>
      <c r="AG1070" s="320">
        <v>0</v>
      </c>
      <c r="AH1070" s="321">
        <f t="shared" si="214"/>
        <v>0</v>
      </c>
      <c r="AI1070" s="287">
        <f>_xlfn.IFNA(VLOOKUP(AD:AD,грп!B:C,2,0),0)</f>
        <v>1</v>
      </c>
      <c r="AJ1070" s="607">
        <v>0</v>
      </c>
      <c r="AK1070" s="672" t="str">
        <f t="shared" si="205"/>
        <v>new</v>
      </c>
      <c r="AL1070" s="174"/>
    </row>
    <row r="1071" spans="1:39" s="4" customFormat="1" ht="12" customHeight="1" outlineLevel="1" x14ac:dyDescent="0.35">
      <c r="A1071" s="307" t="s">
        <v>10402</v>
      </c>
      <c r="B1071" s="308" t="s">
        <v>9808</v>
      </c>
      <c r="C1071" s="325" t="s">
        <v>1916</v>
      </c>
      <c r="D1071" s="310" t="s">
        <v>10791</v>
      </c>
      <c r="E1071" s="322" t="s">
        <v>9784</v>
      </c>
      <c r="F1071" s="293"/>
      <c r="G1071" s="293"/>
      <c r="H1071" s="294"/>
      <c r="I1071" s="294" t="str">
        <f>IFERROR(_xlfn.IFNA(VLOOKUP($D:$D,history!$I:$Y,3,0),VLOOKUP(E:E,history!$H:$Y,4,0)),"--")</f>
        <v>--</v>
      </c>
      <c r="J1071" s="282" t="s">
        <v>5946</v>
      </c>
      <c r="K1071" s="282" t="str">
        <f t="shared" si="215"/>
        <v/>
      </c>
      <c r="L1071" s="326">
        <f>M1071</f>
        <v>6990</v>
      </c>
      <c r="M1071" s="326">
        <v>6990</v>
      </c>
      <c r="N1071" s="297" t="str">
        <f>_xlfn.IFNA(VLOOKUP($E:$E,'1'!$A:$E,3,0),"")</f>
        <v/>
      </c>
      <c r="O1071" s="297" t="str">
        <f>_xlfn.IFNA(VLOOKUP($E:$E,'2'!$A:$E,3,0),"")</f>
        <v/>
      </c>
      <c r="P1071" s="297" t="str">
        <f>_xlfn.IFNA(VLOOKUP($E:$E,'3'!$A:$D,3,0),"")</f>
        <v/>
      </c>
      <c r="Q1071" s="297" t="str">
        <f>_xlfn.IFNA(VLOOKUP($E:$E,'4'!$A:$F,3,0),"")</f>
        <v/>
      </c>
      <c r="R1071" s="297" t="str">
        <f>_xlfn.IFNA(VLOOKUP($E:$E,'5'!$A:$F,3,0),"")</f>
        <v/>
      </c>
      <c r="S1071" s="297" t="str">
        <f>_xlfn.IFNA(VLOOKUP($E:$E,'6'!$A:$F,3,0),"")</f>
        <v/>
      </c>
      <c r="T1071" s="313">
        <v>1</v>
      </c>
      <c r="U1071" s="313">
        <v>1</v>
      </c>
      <c r="V1071" s="313">
        <v>1</v>
      </c>
      <c r="W1071" s="314">
        <v>9.3000000000000007</v>
      </c>
      <c r="X1071" s="315">
        <v>2.8080000000000001E-2</v>
      </c>
      <c r="Y1071" s="749">
        <v>9790</v>
      </c>
      <c r="Z1071" s="282"/>
      <c r="AA1071" s="316" t="s">
        <v>10390</v>
      </c>
      <c r="AB1071" s="282" t="s">
        <v>9163</v>
      </c>
      <c r="AC1071" s="317" t="s">
        <v>2105</v>
      </c>
      <c r="AD1071" s="318" t="s">
        <v>2722</v>
      </c>
      <c r="AE1071" s="319" t="s">
        <v>11326</v>
      </c>
      <c r="AF1071" s="319" t="s">
        <v>11328</v>
      </c>
      <c r="AG1071" s="320">
        <v>257.99</v>
      </c>
      <c r="AH1071" s="321">
        <f t="shared" si="214"/>
        <v>0</v>
      </c>
      <c r="AI1071" s="287">
        <f>_xlfn.IFNA(VLOOKUP(AD:AD,грп!B:C,2,0),0)</f>
        <v>1</v>
      </c>
      <c r="AJ1071" s="607">
        <v>0</v>
      </c>
      <c r="AK1071" s="672" t="str">
        <f t="shared" si="205"/>
        <v>спеццена</v>
      </c>
      <c r="AL1071" s="174"/>
    </row>
    <row r="1072" spans="1:39" s="6" customFormat="1" ht="12" customHeight="1" outlineLevel="1" x14ac:dyDescent="0.35">
      <c r="A1072" s="307" t="s">
        <v>10402</v>
      </c>
      <c r="B1072" s="308" t="s">
        <v>6740</v>
      </c>
      <c r="C1072" s="309"/>
      <c r="D1072" s="310" t="s">
        <v>10792</v>
      </c>
      <c r="E1072" s="322" t="s">
        <v>3957</v>
      </c>
      <c r="F1072" s="293"/>
      <c r="G1072" s="293"/>
      <c r="H1072" s="294"/>
      <c r="I1072" s="294" t="str">
        <f>IFERROR(_xlfn.IFNA(VLOOKUP($D:$D,history!$I:$Y,3,0),VLOOKUP(E:E,history!$H:$Y,4,0)),"--")</f>
        <v>--</v>
      </c>
      <c r="J1072" s="282" t="s">
        <v>5946</v>
      </c>
      <c r="K1072" s="282" t="str">
        <f t="shared" si="215"/>
        <v/>
      </c>
      <c r="L1072" s="312">
        <f t="shared" ref="L1072:L1095" si="216">IF($A$3="ИМ",ROUND($Y1072*(1-($L$6-$F$4))*(1-$F$3)*(1+$AG$2),2),ROUND($M1072*(1-($L$6-$F$4))*(1-$F$3)*(1+$AG$2),2))</f>
        <v>6154.94</v>
      </c>
      <c r="M1072" s="312">
        <f t="shared" ref="M1072:M1095" si="217">ROUND(IF($A$3="РЕГИОНЫ",AG1072*$AG$3*$AG$1,IF(AI1072=0,AG1072*$AG$3*$AG$1,AG1072*$AG$3*(1-5%)*$AG$1)),2)</f>
        <v>9325.67</v>
      </c>
      <c r="N1072" s="297" t="str">
        <f>_xlfn.IFNA(VLOOKUP($E:$E,'1'!$A:$E,3,0),"")</f>
        <v/>
      </c>
      <c r="O1072" s="297" t="str">
        <f>_xlfn.IFNA(VLOOKUP($E:$E,'2'!$A:$E,3,0),"")</f>
        <v/>
      </c>
      <c r="P1072" s="297" t="str">
        <f>_xlfn.IFNA(VLOOKUP($E:$E,'3'!$A:$D,3,0),"")</f>
        <v/>
      </c>
      <c r="Q1072" s="297" t="str">
        <f>_xlfn.IFNA(VLOOKUP($E:$E,'4'!$A:$F,3,0),"")</f>
        <v/>
      </c>
      <c r="R1072" s="297" t="str">
        <f>_xlfn.IFNA(VLOOKUP($E:$E,'5'!$A:$F,3,0),"")</f>
        <v/>
      </c>
      <c r="S1072" s="297" t="str">
        <f>_xlfn.IFNA(VLOOKUP($E:$E,'6'!$A:$F,3,0),"")</f>
        <v/>
      </c>
      <c r="T1072" s="313">
        <v>1</v>
      </c>
      <c r="U1072" s="313">
        <v>1</v>
      </c>
      <c r="V1072" s="313">
        <v>1</v>
      </c>
      <c r="W1072" s="314">
        <v>8.1999999999999993</v>
      </c>
      <c r="X1072" s="315">
        <v>5.9450000000000003E-2</v>
      </c>
      <c r="Y1072" s="749">
        <v>8390</v>
      </c>
      <c r="Z1072" s="282"/>
      <c r="AA1072" s="316" t="s">
        <v>10390</v>
      </c>
      <c r="AB1072" s="282" t="s">
        <v>9163</v>
      </c>
      <c r="AC1072" s="317" t="s">
        <v>2105</v>
      </c>
      <c r="AD1072" s="318" t="s">
        <v>2722</v>
      </c>
      <c r="AE1072" s="319" t="s">
        <v>11326</v>
      </c>
      <c r="AF1072" s="319" t="s">
        <v>11328</v>
      </c>
      <c r="AG1072" s="320">
        <v>123.06</v>
      </c>
      <c r="AH1072" s="321">
        <f t="shared" si="214"/>
        <v>0</v>
      </c>
      <c r="AI1072" s="287">
        <f>_xlfn.IFNA(VLOOKUP(AD:AD,грп!B:C,2,0),0)</f>
        <v>1</v>
      </c>
      <c r="AJ1072" s="607">
        <v>0</v>
      </c>
      <c r="AK1072" s="672">
        <f t="shared" ref="AK1072:AK1135" si="218">C1072</f>
        <v>0</v>
      </c>
      <c r="AL1072" s="174"/>
      <c r="AM1072" s="4"/>
    </row>
    <row r="1073" spans="1:39" s="4" customFormat="1" ht="12" customHeight="1" outlineLevel="1" x14ac:dyDescent="0.35">
      <c r="A1073" s="307" t="s">
        <v>10402</v>
      </c>
      <c r="B1073" s="308" t="s">
        <v>6741</v>
      </c>
      <c r="C1073" s="343"/>
      <c r="D1073" s="310" t="s">
        <v>3210</v>
      </c>
      <c r="E1073" s="322" t="s">
        <v>2133</v>
      </c>
      <c r="F1073" s="293"/>
      <c r="G1073" s="293"/>
      <c r="H1073" s="294">
        <v>4</v>
      </c>
      <c r="I1073" s="294" t="str">
        <f>IFERROR(_xlfn.IFNA(VLOOKUP($D:$D,history!$I:$Y,3,0),VLOOKUP(E:E,history!$H:$Y,4,0)),"--")</f>
        <v>--</v>
      </c>
      <c r="J1073" s="282" t="s">
        <v>5946</v>
      </c>
      <c r="K1073" s="282" t="str">
        <f t="shared" si="215"/>
        <v/>
      </c>
      <c r="L1073" s="312">
        <f t="shared" si="216"/>
        <v>8334.6299999999992</v>
      </c>
      <c r="M1073" s="312">
        <f t="shared" si="217"/>
        <v>12628.23</v>
      </c>
      <c r="N1073" s="297" t="str">
        <f>_xlfn.IFNA(VLOOKUP($E:$E,'1'!$A:$E,3,0),"")</f>
        <v/>
      </c>
      <c r="O1073" s="297">
        <f>_xlfn.IFNA(VLOOKUP($E:$E,'2'!$A:$E,3,0),"")</f>
        <v>8773.4072022160672</v>
      </c>
      <c r="P1073" s="297" t="str">
        <f>_xlfn.IFNA(VLOOKUP($E:$E,'3'!$A:$D,3,0),"")</f>
        <v/>
      </c>
      <c r="Q1073" s="297" t="str">
        <f>_xlfn.IFNA(VLOOKUP($E:$E,'4'!$A:$F,3,0),"")</f>
        <v/>
      </c>
      <c r="R1073" s="297" t="str">
        <f>_xlfn.IFNA(VLOOKUP($E:$E,'5'!$A:$F,3,0),"")</f>
        <v/>
      </c>
      <c r="S1073" s="297" t="str">
        <f>_xlfn.IFNA(VLOOKUP($E:$E,'6'!$A:$F,3,0),"")</f>
        <v/>
      </c>
      <c r="T1073" s="313">
        <v>1</v>
      </c>
      <c r="U1073" s="313">
        <v>1</v>
      </c>
      <c r="V1073" s="313">
        <v>1</v>
      </c>
      <c r="W1073" s="314">
        <v>10.4</v>
      </c>
      <c r="X1073" s="315">
        <v>4.8697841700000001E-2</v>
      </c>
      <c r="Y1073" s="749">
        <v>11390</v>
      </c>
      <c r="Z1073" s="282"/>
      <c r="AA1073" s="316" t="s">
        <v>393</v>
      </c>
      <c r="AB1073" s="282" t="s">
        <v>9884</v>
      </c>
      <c r="AC1073" s="317" t="s">
        <v>2105</v>
      </c>
      <c r="AD1073" s="318" t="s">
        <v>2722</v>
      </c>
      <c r="AE1073" s="319" t="s">
        <v>11326</v>
      </c>
      <c r="AF1073" s="319" t="s">
        <v>11328</v>
      </c>
      <c r="AG1073" s="320">
        <v>166.64</v>
      </c>
      <c r="AH1073" s="321">
        <f t="shared" si="214"/>
        <v>0</v>
      </c>
      <c r="AI1073" s="287">
        <f>_xlfn.IFNA(VLOOKUP(AD:AD,грп!B:C,2,0),0)</f>
        <v>1</v>
      </c>
      <c r="AJ1073" s="607">
        <v>0</v>
      </c>
      <c r="AK1073" s="672">
        <f t="shared" si="218"/>
        <v>0</v>
      </c>
      <c r="AL1073" s="174"/>
    </row>
    <row r="1074" spans="1:39" s="4" customFormat="1" ht="12" customHeight="1" outlineLevel="1" x14ac:dyDescent="0.35">
      <c r="A1074" s="307" t="s">
        <v>10402</v>
      </c>
      <c r="B1074" s="308" t="s">
        <v>6742</v>
      </c>
      <c r="C1074" s="309"/>
      <c r="D1074" s="310" t="s">
        <v>5380</v>
      </c>
      <c r="E1074" s="322" t="s">
        <v>3958</v>
      </c>
      <c r="F1074" s="293"/>
      <c r="G1074" s="293"/>
      <c r="H1074" s="294"/>
      <c r="I1074" s="294" t="str">
        <f>IFERROR(_xlfn.IFNA(VLOOKUP($D:$D,history!$I:$Y,3,0),VLOOKUP(E:E,history!$H:$Y,4,0)),"--")</f>
        <v>--</v>
      </c>
      <c r="J1074" s="282" t="s">
        <v>5946</v>
      </c>
      <c r="K1074" s="282" t="str">
        <f t="shared" si="215"/>
        <v/>
      </c>
      <c r="L1074" s="312">
        <f t="shared" si="216"/>
        <v>7545.38</v>
      </c>
      <c r="M1074" s="312">
        <f t="shared" si="217"/>
        <v>11432.4</v>
      </c>
      <c r="N1074" s="297" t="str">
        <f>_xlfn.IFNA(VLOOKUP($E:$E,'1'!$A:$E,3,0),"")</f>
        <v/>
      </c>
      <c r="O1074" s="297">
        <f>_xlfn.IFNA(VLOOKUP($E:$E,'2'!$A:$E,3,0),"")</f>
        <v>7434.9030470914131</v>
      </c>
      <c r="P1074" s="297" t="str">
        <f>_xlfn.IFNA(VLOOKUP($E:$E,'3'!$A:$D,3,0),"")</f>
        <v/>
      </c>
      <c r="Q1074" s="297" t="str">
        <f>_xlfn.IFNA(VLOOKUP($E:$E,'4'!$A:$F,3,0),"")</f>
        <v/>
      </c>
      <c r="R1074" s="297" t="str">
        <f>_xlfn.IFNA(VLOOKUP($E:$E,'5'!$A:$F,3,0),"")</f>
        <v/>
      </c>
      <c r="S1074" s="297" t="str">
        <f>_xlfn.IFNA(VLOOKUP($E:$E,'6'!$A:$F,3,0),"")</f>
        <v/>
      </c>
      <c r="T1074" s="313">
        <v>1</v>
      </c>
      <c r="U1074" s="313">
        <v>1</v>
      </c>
      <c r="V1074" s="313">
        <v>1</v>
      </c>
      <c r="W1074" s="314">
        <v>9.92</v>
      </c>
      <c r="X1074" s="315">
        <v>5.09734513E-2</v>
      </c>
      <c r="Y1074" s="749">
        <v>10290</v>
      </c>
      <c r="Z1074" s="282"/>
      <c r="AA1074" s="316" t="s">
        <v>10395</v>
      </c>
      <c r="AB1074" s="282" t="s">
        <v>9163</v>
      </c>
      <c r="AC1074" s="317" t="s">
        <v>2105</v>
      </c>
      <c r="AD1074" s="318" t="s">
        <v>2722</v>
      </c>
      <c r="AE1074" s="319" t="s">
        <v>11326</v>
      </c>
      <c r="AF1074" s="319" t="s">
        <v>11328</v>
      </c>
      <c r="AG1074" s="320">
        <v>150.86000000000001</v>
      </c>
      <c r="AH1074" s="321">
        <f t="shared" si="214"/>
        <v>0</v>
      </c>
      <c r="AI1074" s="287">
        <f>_xlfn.IFNA(VLOOKUP(AD:AD,грп!B:C,2,0),0)</f>
        <v>1</v>
      </c>
      <c r="AJ1074" s="607">
        <v>0</v>
      </c>
      <c r="AK1074" s="672">
        <f t="shared" si="218"/>
        <v>0</v>
      </c>
      <c r="AL1074" s="174"/>
    </row>
    <row r="1075" spans="1:39" s="6" customFormat="1" ht="12" customHeight="1" outlineLevel="1" x14ac:dyDescent="0.35">
      <c r="A1075" s="307" t="s">
        <v>10402</v>
      </c>
      <c r="B1075" s="308" t="s">
        <v>6743</v>
      </c>
      <c r="C1075" s="325"/>
      <c r="D1075" s="310" t="s">
        <v>4063</v>
      </c>
      <c r="E1075" s="322" t="s">
        <v>2060</v>
      </c>
      <c r="F1075" s="293"/>
      <c r="G1075" s="293"/>
      <c r="H1075" s="294"/>
      <c r="I1075" s="294" t="str">
        <f>IFERROR(_xlfn.IFNA(VLOOKUP($D:$D,history!$I:$Y,3,0),VLOOKUP(E:E,history!$H:$Y,4,0)),"--")</f>
        <v>--</v>
      </c>
      <c r="J1075" s="282" t="s">
        <v>5946</v>
      </c>
      <c r="K1075" s="282" t="str">
        <f t="shared" si="215"/>
        <v/>
      </c>
      <c r="L1075" s="312">
        <f t="shared" si="216"/>
        <v>8803.7800000000007</v>
      </c>
      <c r="M1075" s="312">
        <f t="shared" si="217"/>
        <v>13339.06</v>
      </c>
      <c r="N1075" s="297" t="str">
        <f>_xlfn.IFNA(VLOOKUP($E:$E,'1'!$A:$E,3,0),"")</f>
        <v/>
      </c>
      <c r="O1075" s="297">
        <f>_xlfn.IFNA(VLOOKUP($E:$E,'2'!$A:$E,3,0),"")</f>
        <v>9260.9418282548486</v>
      </c>
      <c r="P1075" s="297" t="str">
        <f>_xlfn.IFNA(VLOOKUP($E:$E,'3'!$A:$D,3,0),"")</f>
        <v/>
      </c>
      <c r="Q1075" s="297" t="str">
        <f>_xlfn.IFNA(VLOOKUP($E:$E,'4'!$A:$F,3,0),"")</f>
        <v/>
      </c>
      <c r="R1075" s="297" t="str">
        <f>_xlfn.IFNA(VLOOKUP($E:$E,'5'!$A:$F,3,0),"")</f>
        <v/>
      </c>
      <c r="S1075" s="297" t="str">
        <f>_xlfn.IFNA(VLOOKUP($E:$E,'6'!$A:$F,3,0),"")</f>
        <v/>
      </c>
      <c r="T1075" s="313">
        <v>1</v>
      </c>
      <c r="U1075" s="313">
        <v>1</v>
      </c>
      <c r="V1075" s="313">
        <v>1</v>
      </c>
      <c r="W1075" s="314">
        <v>10.46</v>
      </c>
      <c r="X1075" s="315">
        <v>0.05</v>
      </c>
      <c r="Y1075" s="749">
        <v>12050</v>
      </c>
      <c r="Z1075" s="282"/>
      <c r="AA1075" s="316" t="s">
        <v>393</v>
      </c>
      <c r="AB1075" s="282" t="s">
        <v>9884</v>
      </c>
      <c r="AC1075" s="317" t="s">
        <v>2105</v>
      </c>
      <c r="AD1075" s="318" t="s">
        <v>2722</v>
      </c>
      <c r="AE1075" s="319" t="s">
        <v>11326</v>
      </c>
      <c r="AF1075" s="319" t="s">
        <v>11328</v>
      </c>
      <c r="AG1075" s="320">
        <v>176.02</v>
      </c>
      <c r="AH1075" s="321">
        <f t="shared" si="214"/>
        <v>0</v>
      </c>
      <c r="AI1075" s="287">
        <f>_xlfn.IFNA(VLOOKUP(AD:AD,грп!B:C,2,0),0)</f>
        <v>1</v>
      </c>
      <c r="AJ1075" s="607">
        <v>1</v>
      </c>
      <c r="AK1075" s="672">
        <f t="shared" si="218"/>
        <v>0</v>
      </c>
      <c r="AL1075" s="174"/>
      <c r="AM1075" s="4"/>
    </row>
    <row r="1076" spans="1:39" s="6" customFormat="1" ht="12" customHeight="1" outlineLevel="1" x14ac:dyDescent="0.35">
      <c r="A1076" s="307" t="s">
        <v>10402</v>
      </c>
      <c r="B1076" s="308" t="s">
        <v>6744</v>
      </c>
      <c r="C1076" s="370"/>
      <c r="D1076" s="310" t="s">
        <v>10793</v>
      </c>
      <c r="E1076" s="322" t="s">
        <v>4915</v>
      </c>
      <c r="F1076" s="293"/>
      <c r="G1076" s="293"/>
      <c r="H1076" s="294"/>
      <c r="I1076" s="294" t="str">
        <f>IFERROR(_xlfn.IFNA(VLOOKUP($D:$D,history!$I:$Y,3,0),VLOOKUP(E:E,history!$H:$Y,4,0)),"--")</f>
        <v>--</v>
      </c>
      <c r="J1076" s="282" t="s">
        <v>5946</v>
      </c>
      <c r="K1076" s="282" t="str">
        <f t="shared" si="215"/>
        <v/>
      </c>
      <c r="L1076" s="312">
        <f t="shared" si="216"/>
        <v>15377.35</v>
      </c>
      <c r="M1076" s="312">
        <f t="shared" si="217"/>
        <v>23299.02</v>
      </c>
      <c r="N1076" s="297" t="str">
        <f>_xlfn.IFNA(VLOOKUP($E:$E,'1'!$A:$E,3,0),"")</f>
        <v/>
      </c>
      <c r="O1076" s="297" t="str">
        <f>_xlfn.IFNA(VLOOKUP($E:$E,'2'!$A:$E,3,0),"")</f>
        <v/>
      </c>
      <c r="P1076" s="297" t="str">
        <f>_xlfn.IFNA(VLOOKUP($E:$E,'3'!$A:$D,3,0),"")</f>
        <v/>
      </c>
      <c r="Q1076" s="297" t="str">
        <f>_xlfn.IFNA(VLOOKUP($E:$E,'4'!$A:$F,3,0),"")</f>
        <v/>
      </c>
      <c r="R1076" s="297" t="str">
        <f>_xlfn.IFNA(VLOOKUP($E:$E,'5'!$A:$F,3,0),"")</f>
        <v/>
      </c>
      <c r="S1076" s="297" t="str">
        <f>_xlfn.IFNA(VLOOKUP($E:$E,'6'!$A:$F,3,0),"")</f>
        <v/>
      </c>
      <c r="T1076" s="313">
        <v>1</v>
      </c>
      <c r="U1076" s="313">
        <v>1</v>
      </c>
      <c r="V1076" s="313">
        <v>1</v>
      </c>
      <c r="W1076" s="314">
        <v>8.94</v>
      </c>
      <c r="X1076" s="315">
        <v>2.2769999999999999E-2</v>
      </c>
      <c r="Y1076" s="749">
        <v>20990</v>
      </c>
      <c r="Z1076" s="282"/>
      <c r="AA1076" s="316" t="s">
        <v>393</v>
      </c>
      <c r="AB1076" s="282" t="s">
        <v>9163</v>
      </c>
      <c r="AC1076" s="317" t="s">
        <v>2105</v>
      </c>
      <c r="AD1076" s="318" t="s">
        <v>2722</v>
      </c>
      <c r="AE1076" s="319" t="s">
        <v>11326</v>
      </c>
      <c r="AF1076" s="319" t="s">
        <v>11328</v>
      </c>
      <c r="AG1076" s="320">
        <v>307.45</v>
      </c>
      <c r="AH1076" s="321">
        <f t="shared" si="214"/>
        <v>0</v>
      </c>
      <c r="AI1076" s="287">
        <f>_xlfn.IFNA(VLOOKUP(AD:AD,грп!B:C,2,0),0)</f>
        <v>1</v>
      </c>
      <c r="AJ1076" s="607">
        <v>0</v>
      </c>
      <c r="AK1076" s="672">
        <f t="shared" si="218"/>
        <v>0</v>
      </c>
      <c r="AL1076" s="174"/>
      <c r="AM1076" s="4"/>
    </row>
    <row r="1077" spans="1:39" s="4" customFormat="1" ht="11.45" customHeight="1" outlineLevel="1" x14ac:dyDescent="0.35">
      <c r="A1077" s="307" t="s">
        <v>10402</v>
      </c>
      <c r="B1077" s="308" t="s">
        <v>6745</v>
      </c>
      <c r="C1077" s="343"/>
      <c r="D1077" s="310" t="s">
        <v>3054</v>
      </c>
      <c r="E1077" s="322" t="s">
        <v>464</v>
      </c>
      <c r="F1077" s="293"/>
      <c r="G1077" s="293"/>
      <c r="H1077" s="294">
        <v>1</v>
      </c>
      <c r="I1077" s="294" t="str">
        <f>IFERROR(_xlfn.IFNA(VLOOKUP($D:$D,history!$I:$Y,3,0),VLOOKUP(E:E,history!$H:$Y,4,0)),"--")</f>
        <v>--</v>
      </c>
      <c r="J1077" s="282" t="s">
        <v>5946</v>
      </c>
      <c r="K1077" s="282" t="str">
        <f t="shared" si="215"/>
        <v/>
      </c>
      <c r="L1077" s="312">
        <f t="shared" si="216"/>
        <v>5395.2</v>
      </c>
      <c r="M1077" s="312">
        <f t="shared" si="217"/>
        <v>8174.55</v>
      </c>
      <c r="N1077" s="297" t="str">
        <f>_xlfn.IFNA(VLOOKUP($E:$E,'1'!$A:$E,3,0),"")</f>
        <v/>
      </c>
      <c r="O1077" s="297">
        <f>_xlfn.IFNA(VLOOKUP($E:$E,'2'!$A:$E,3,0),"")</f>
        <v>5643.2132963988925</v>
      </c>
      <c r="P1077" s="297" t="str">
        <f>_xlfn.IFNA(VLOOKUP($E:$E,'3'!$A:$D,3,0),"")</f>
        <v/>
      </c>
      <c r="Q1077" s="297" t="str">
        <f>_xlfn.IFNA(VLOOKUP($E:$E,'4'!$A:$F,3,0),"")</f>
        <v/>
      </c>
      <c r="R1077" s="297" t="str">
        <f>_xlfn.IFNA(VLOOKUP($E:$E,'5'!$A:$F,3,0),"")</f>
        <v/>
      </c>
      <c r="S1077" s="297" t="str">
        <f>_xlfn.IFNA(VLOOKUP($E:$E,'6'!$A:$F,3,0),"")</f>
        <v/>
      </c>
      <c r="T1077" s="313">
        <v>1</v>
      </c>
      <c r="U1077" s="313">
        <v>1</v>
      </c>
      <c r="V1077" s="313">
        <v>1</v>
      </c>
      <c r="W1077" s="314">
        <v>6.915</v>
      </c>
      <c r="X1077" s="315">
        <v>2.8500000000000001E-2</v>
      </c>
      <c r="Y1077" s="749">
        <v>7390</v>
      </c>
      <c r="Z1077" s="282"/>
      <c r="AA1077" s="316" t="s">
        <v>10395</v>
      </c>
      <c r="AB1077" s="282" t="s">
        <v>9163</v>
      </c>
      <c r="AC1077" s="317" t="s">
        <v>2105</v>
      </c>
      <c r="AD1077" s="318" t="s">
        <v>2722</v>
      </c>
      <c r="AE1077" s="319" t="s">
        <v>11326</v>
      </c>
      <c r="AF1077" s="319" t="s">
        <v>11328</v>
      </c>
      <c r="AG1077" s="320">
        <v>107.87</v>
      </c>
      <c r="AH1077" s="321">
        <f t="shared" si="214"/>
        <v>0</v>
      </c>
      <c r="AI1077" s="287">
        <f>_xlfn.IFNA(VLOOKUP(AD:AD,грп!B:C,2,0),0)</f>
        <v>1</v>
      </c>
      <c r="AJ1077" s="607">
        <v>0</v>
      </c>
      <c r="AK1077" s="672">
        <f t="shared" si="218"/>
        <v>0</v>
      </c>
      <c r="AL1077" s="174"/>
    </row>
    <row r="1078" spans="1:39" s="4" customFormat="1" ht="11.45" customHeight="1" outlineLevel="1" x14ac:dyDescent="0.35">
      <c r="A1078" s="307" t="s">
        <v>10402</v>
      </c>
      <c r="B1078" s="308" t="s">
        <v>6746</v>
      </c>
      <c r="C1078" s="343"/>
      <c r="D1078" s="310" t="s">
        <v>4064</v>
      </c>
      <c r="E1078" s="322" t="s">
        <v>1326</v>
      </c>
      <c r="F1078" s="293"/>
      <c r="G1078" s="293"/>
      <c r="H1078" s="294">
        <v>1</v>
      </c>
      <c r="I1078" s="294" t="str">
        <f>IFERROR(_xlfn.IFNA(VLOOKUP($D:$D,history!$I:$Y,3,0),VLOOKUP(E:E,history!$H:$Y,4,0)),"--")</f>
        <v>--</v>
      </c>
      <c r="J1078" s="282" t="s">
        <v>5946</v>
      </c>
      <c r="K1078" s="282" t="str">
        <f t="shared" si="215"/>
        <v/>
      </c>
      <c r="L1078" s="312">
        <f t="shared" si="216"/>
        <v>5401.2</v>
      </c>
      <c r="M1078" s="312">
        <f t="shared" si="217"/>
        <v>8183.64</v>
      </c>
      <c r="N1078" s="297" t="str">
        <f>_xlfn.IFNA(VLOOKUP($E:$E,'1'!$A:$E,3,0),"")</f>
        <v/>
      </c>
      <c r="O1078" s="297">
        <f>_xlfn.IFNA(VLOOKUP($E:$E,'2'!$A:$E,3,0),"")</f>
        <v>5643.2132963988925</v>
      </c>
      <c r="P1078" s="297" t="str">
        <f>_xlfn.IFNA(VLOOKUP($E:$E,'3'!$A:$D,3,0),"")</f>
        <v/>
      </c>
      <c r="Q1078" s="297" t="str">
        <f>_xlfn.IFNA(VLOOKUP($E:$E,'4'!$A:$F,3,0),"")</f>
        <v/>
      </c>
      <c r="R1078" s="297" t="str">
        <f>_xlfn.IFNA(VLOOKUP($E:$E,'5'!$A:$F,3,0),"")</f>
        <v/>
      </c>
      <c r="S1078" s="297" t="str">
        <f>_xlfn.IFNA(VLOOKUP($E:$E,'6'!$A:$F,3,0),"")</f>
        <v/>
      </c>
      <c r="T1078" s="313">
        <v>1</v>
      </c>
      <c r="U1078" s="313">
        <v>1</v>
      </c>
      <c r="V1078" s="313">
        <v>1</v>
      </c>
      <c r="W1078" s="314">
        <v>6.8049999999999997</v>
      </c>
      <c r="X1078" s="315">
        <v>2.6100000000000002E-2</v>
      </c>
      <c r="Y1078" s="749">
        <v>7390</v>
      </c>
      <c r="Z1078" s="282"/>
      <c r="AA1078" s="316" t="s">
        <v>10395</v>
      </c>
      <c r="AB1078" s="282" t="s">
        <v>9163</v>
      </c>
      <c r="AC1078" s="317" t="s">
        <v>2105</v>
      </c>
      <c r="AD1078" s="318" t="s">
        <v>2722</v>
      </c>
      <c r="AE1078" s="319" t="s">
        <v>11326</v>
      </c>
      <c r="AF1078" s="319" t="s">
        <v>11328</v>
      </c>
      <c r="AG1078" s="320">
        <v>107.99</v>
      </c>
      <c r="AH1078" s="321">
        <f t="shared" si="214"/>
        <v>0</v>
      </c>
      <c r="AI1078" s="287">
        <f>_xlfn.IFNA(VLOOKUP(AD:AD,грп!B:C,2,0),0)</f>
        <v>1</v>
      </c>
      <c r="AJ1078" s="607">
        <v>0</v>
      </c>
      <c r="AK1078" s="672">
        <f t="shared" si="218"/>
        <v>0</v>
      </c>
      <c r="AL1078" s="174"/>
    </row>
    <row r="1079" spans="1:39" s="4" customFormat="1" ht="11.45" customHeight="1" outlineLevel="1" x14ac:dyDescent="0.35">
      <c r="A1079" s="307" t="s">
        <v>10402</v>
      </c>
      <c r="B1079" s="308" t="s">
        <v>6747</v>
      </c>
      <c r="C1079" s="343"/>
      <c r="D1079" s="310" t="s">
        <v>1511</v>
      </c>
      <c r="E1079" s="322" t="s">
        <v>462</v>
      </c>
      <c r="F1079" s="293"/>
      <c r="G1079" s="293"/>
      <c r="H1079" s="294">
        <v>12</v>
      </c>
      <c r="I1079" s="294" t="str">
        <f>IFERROR(_xlfn.IFNA(VLOOKUP($D:$D,history!$I:$Y,3,0),VLOOKUP(E:E,history!$H:$Y,4,0)),"--")</f>
        <v>--</v>
      </c>
      <c r="J1079" s="282" t="s">
        <v>9870</v>
      </c>
      <c r="K1079" s="282" t="str">
        <f t="shared" si="215"/>
        <v/>
      </c>
      <c r="L1079" s="312">
        <f t="shared" si="216"/>
        <v>5500.24</v>
      </c>
      <c r="M1079" s="312">
        <f t="shared" si="217"/>
        <v>8333.69</v>
      </c>
      <c r="N1079" s="297" t="str">
        <f>_xlfn.IFNA(VLOOKUP($E:$E,'1'!$A:$E,3,0),"")</f>
        <v/>
      </c>
      <c r="O1079" s="297">
        <f>_xlfn.IFNA(VLOOKUP($E:$E,'2'!$A:$E,3,0),"")</f>
        <v>5689.7506925207754</v>
      </c>
      <c r="P1079" s="297" t="str">
        <f>_xlfn.IFNA(VLOOKUP($E:$E,'3'!$A:$D,3,0),"")</f>
        <v/>
      </c>
      <c r="Q1079" s="297" t="str">
        <f>_xlfn.IFNA(VLOOKUP($E:$E,'4'!$A:$F,3,0),"")</f>
        <v/>
      </c>
      <c r="R1079" s="297" t="str">
        <f>_xlfn.IFNA(VLOOKUP($E:$E,'5'!$A:$F,3,0),"")</f>
        <v/>
      </c>
      <c r="S1079" s="297" t="str">
        <f>_xlfn.IFNA(VLOOKUP($E:$E,'6'!$A:$F,3,0),"")</f>
        <v/>
      </c>
      <c r="T1079" s="313">
        <v>1</v>
      </c>
      <c r="U1079" s="313">
        <v>1</v>
      </c>
      <c r="V1079" s="313">
        <v>1</v>
      </c>
      <c r="W1079" s="314">
        <v>8.2149999999999999</v>
      </c>
      <c r="X1079" s="315">
        <v>2.8500000000000001E-2</v>
      </c>
      <c r="Y1079" s="749">
        <v>7550</v>
      </c>
      <c r="Z1079" s="282"/>
      <c r="AA1079" s="316" t="s">
        <v>393</v>
      </c>
      <c r="AB1079" s="282" t="s">
        <v>9163</v>
      </c>
      <c r="AC1079" s="317" t="s">
        <v>2105</v>
      </c>
      <c r="AD1079" s="318" t="s">
        <v>2722</v>
      </c>
      <c r="AE1079" s="319" t="s">
        <v>11326</v>
      </c>
      <c r="AF1079" s="319" t="s">
        <v>11328</v>
      </c>
      <c r="AG1079" s="320">
        <v>109.97</v>
      </c>
      <c r="AH1079" s="321">
        <f t="shared" si="214"/>
        <v>0</v>
      </c>
      <c r="AI1079" s="287">
        <f>_xlfn.IFNA(VLOOKUP(AD:AD,грп!B:C,2,0),0)</f>
        <v>1</v>
      </c>
      <c r="AJ1079" s="607">
        <v>34</v>
      </c>
      <c r="AK1079" s="672">
        <f t="shared" si="218"/>
        <v>0</v>
      </c>
      <c r="AL1079" s="174"/>
    </row>
    <row r="1080" spans="1:39" s="6" customFormat="1" ht="12" customHeight="1" outlineLevel="1" x14ac:dyDescent="0.35">
      <c r="A1080" s="307" t="s">
        <v>10402</v>
      </c>
      <c r="B1080" s="308" t="s">
        <v>6748</v>
      </c>
      <c r="C1080" s="343"/>
      <c r="D1080" s="310" t="s">
        <v>4065</v>
      </c>
      <c r="E1080" s="322" t="s">
        <v>1327</v>
      </c>
      <c r="F1080" s="293"/>
      <c r="G1080" s="293"/>
      <c r="H1080" s="294">
        <v>11</v>
      </c>
      <c r="I1080" s="294" t="str">
        <f>IFERROR(_xlfn.IFNA(VLOOKUP($D:$D,history!$I:$Y,3,0),VLOOKUP(E:E,history!$H:$Y,4,0)),"--")</f>
        <v>--</v>
      </c>
      <c r="J1080" s="282" t="s">
        <v>9870</v>
      </c>
      <c r="K1080" s="282" t="str">
        <f t="shared" si="215"/>
        <v/>
      </c>
      <c r="L1080" s="312">
        <f t="shared" si="216"/>
        <v>5473.73</v>
      </c>
      <c r="M1080" s="312">
        <f t="shared" si="217"/>
        <v>8293.5300000000007</v>
      </c>
      <c r="N1080" s="297" t="str">
        <f>_xlfn.IFNA(VLOOKUP($E:$E,'1'!$A:$E,3,0),"")</f>
        <v/>
      </c>
      <c r="O1080" s="297">
        <f>_xlfn.IFNA(VLOOKUP($E:$E,'2'!$A:$E,3,0),"")</f>
        <v>5689.7506925207754</v>
      </c>
      <c r="P1080" s="297" t="str">
        <f>_xlfn.IFNA(VLOOKUP($E:$E,'3'!$A:$D,3,0),"")</f>
        <v/>
      </c>
      <c r="Q1080" s="297" t="str">
        <f>_xlfn.IFNA(VLOOKUP($E:$E,'4'!$A:$F,3,0),"")</f>
        <v/>
      </c>
      <c r="R1080" s="297" t="str">
        <f>_xlfn.IFNA(VLOOKUP($E:$E,'5'!$A:$F,3,0),"")</f>
        <v/>
      </c>
      <c r="S1080" s="297" t="str">
        <f>_xlfn.IFNA(VLOOKUP($E:$E,'6'!$A:$F,3,0),"")</f>
        <v/>
      </c>
      <c r="T1080" s="313">
        <v>1</v>
      </c>
      <c r="U1080" s="313">
        <v>1</v>
      </c>
      <c r="V1080" s="313">
        <v>1</v>
      </c>
      <c r="W1080" s="314">
        <v>8.0950000000000006</v>
      </c>
      <c r="X1080" s="315">
        <v>2.6100000000000002E-2</v>
      </c>
      <c r="Y1080" s="749">
        <v>7490</v>
      </c>
      <c r="Z1080" s="282"/>
      <c r="AA1080" s="316" t="s">
        <v>393</v>
      </c>
      <c r="AB1080" s="282" t="s">
        <v>9163</v>
      </c>
      <c r="AC1080" s="317" t="s">
        <v>2105</v>
      </c>
      <c r="AD1080" s="318" t="s">
        <v>2722</v>
      </c>
      <c r="AE1080" s="319" t="s">
        <v>11326</v>
      </c>
      <c r="AF1080" s="319" t="s">
        <v>11328</v>
      </c>
      <c r="AG1080" s="320">
        <v>109.44</v>
      </c>
      <c r="AH1080" s="321">
        <f t="shared" si="214"/>
        <v>0</v>
      </c>
      <c r="AI1080" s="287">
        <f>_xlfn.IFNA(VLOOKUP(AD:AD,грп!B:C,2,0),0)</f>
        <v>1</v>
      </c>
      <c r="AJ1080" s="607">
        <v>14</v>
      </c>
      <c r="AK1080" s="672">
        <f t="shared" si="218"/>
        <v>0</v>
      </c>
      <c r="AL1080" s="174"/>
      <c r="AM1080" s="4"/>
    </row>
    <row r="1081" spans="1:39" ht="12" customHeight="1" outlineLevel="1" x14ac:dyDescent="0.35">
      <c r="A1081" s="307" t="s">
        <v>10402</v>
      </c>
      <c r="B1081" s="308" t="s">
        <v>6749</v>
      </c>
      <c r="C1081" s="343"/>
      <c r="D1081" s="310" t="s">
        <v>1512</v>
      </c>
      <c r="E1081" s="322" t="s">
        <v>465</v>
      </c>
      <c r="F1081" s="293"/>
      <c r="G1081" s="293"/>
      <c r="H1081" s="294">
        <v>50</v>
      </c>
      <c r="I1081" s="294" t="str">
        <f>IFERROR(_xlfn.IFNA(VLOOKUP($D:$D,history!$I:$Y,3,0),VLOOKUP(E:E,history!$H:$Y,4,0)),"--")</f>
        <v>--</v>
      </c>
      <c r="J1081" s="282" t="s">
        <v>9870</v>
      </c>
      <c r="K1081" s="282" t="str">
        <f t="shared" si="215"/>
        <v/>
      </c>
      <c r="L1081" s="312">
        <f t="shared" si="216"/>
        <v>5634.28</v>
      </c>
      <c r="M1081" s="312">
        <f t="shared" si="217"/>
        <v>8536.7900000000009</v>
      </c>
      <c r="N1081" s="297" t="str">
        <f>_xlfn.IFNA(VLOOKUP($E:$E,'1'!$A:$E,3,0),"")</f>
        <v/>
      </c>
      <c r="O1081" s="297">
        <f>_xlfn.IFNA(VLOOKUP($E:$E,'2'!$A:$E,3,0),"")</f>
        <v>5806.0941828254854</v>
      </c>
      <c r="P1081" s="297" t="str">
        <f>_xlfn.IFNA(VLOOKUP($E:$E,'3'!$A:$D,3,0),"")</f>
        <v/>
      </c>
      <c r="Q1081" s="297" t="str">
        <f>_xlfn.IFNA(VLOOKUP($E:$E,'4'!$A:$F,3,0),"")</f>
        <v/>
      </c>
      <c r="R1081" s="297" t="str">
        <f>_xlfn.IFNA(VLOOKUP($E:$E,'5'!$A:$F,3,0),"")</f>
        <v/>
      </c>
      <c r="S1081" s="297" t="str">
        <f>_xlfn.IFNA(VLOOKUP($E:$E,'6'!$A:$F,3,0),"")</f>
        <v/>
      </c>
      <c r="T1081" s="313">
        <v>1</v>
      </c>
      <c r="U1081" s="313">
        <v>1</v>
      </c>
      <c r="V1081" s="313">
        <v>1</v>
      </c>
      <c r="W1081" s="314">
        <v>8.2149999999999999</v>
      </c>
      <c r="X1081" s="315">
        <v>2.8500000000000001E-2</v>
      </c>
      <c r="Y1081" s="749">
        <v>7690</v>
      </c>
      <c r="Z1081" s="282"/>
      <c r="AA1081" s="316" t="s">
        <v>393</v>
      </c>
      <c r="AB1081" s="282" t="s">
        <v>9163</v>
      </c>
      <c r="AC1081" s="317" t="s">
        <v>2105</v>
      </c>
      <c r="AD1081" s="318" t="s">
        <v>2722</v>
      </c>
      <c r="AE1081" s="319" t="s">
        <v>11326</v>
      </c>
      <c r="AF1081" s="319" t="s">
        <v>11328</v>
      </c>
      <c r="AG1081" s="320">
        <v>112.65</v>
      </c>
      <c r="AH1081" s="321">
        <f t="shared" si="214"/>
        <v>0</v>
      </c>
      <c r="AI1081" s="287">
        <f>_xlfn.IFNA(VLOOKUP(AD:AD,грп!B:C,2,0),0)</f>
        <v>1</v>
      </c>
      <c r="AJ1081" s="607">
        <v>68</v>
      </c>
      <c r="AK1081" s="672">
        <f t="shared" si="218"/>
        <v>0</v>
      </c>
      <c r="AL1081" s="174"/>
      <c r="AM1081" s="4"/>
    </row>
    <row r="1082" spans="1:39" s="9" customFormat="1" ht="12" customHeight="1" outlineLevel="1" x14ac:dyDescent="0.35">
      <c r="A1082" s="307" t="s">
        <v>10402</v>
      </c>
      <c r="B1082" s="308" t="s">
        <v>6750</v>
      </c>
      <c r="C1082" s="343"/>
      <c r="D1082" s="310" t="s">
        <v>4066</v>
      </c>
      <c r="E1082" s="322" t="s">
        <v>1328</v>
      </c>
      <c r="F1082" s="293"/>
      <c r="G1082" s="293"/>
      <c r="H1082" s="294">
        <v>6</v>
      </c>
      <c r="I1082" s="294" t="str">
        <f>IFERROR(_xlfn.IFNA(VLOOKUP($D:$D,history!$I:$Y,3,0),VLOOKUP(E:E,history!$H:$Y,4,0)),"--")</f>
        <v>--</v>
      </c>
      <c r="J1082" s="282" t="s">
        <v>9870</v>
      </c>
      <c r="K1082" s="282" t="str">
        <f t="shared" si="215"/>
        <v/>
      </c>
      <c r="L1082" s="312">
        <f t="shared" si="216"/>
        <v>5638.28</v>
      </c>
      <c r="M1082" s="312">
        <f t="shared" si="217"/>
        <v>8542.85</v>
      </c>
      <c r="N1082" s="297" t="str">
        <f>_xlfn.IFNA(VLOOKUP($E:$E,'1'!$A:$E,3,0),"")</f>
        <v/>
      </c>
      <c r="O1082" s="297">
        <f>_xlfn.IFNA(VLOOKUP($E:$E,'2'!$A:$E,3,0),"")</f>
        <v>5806.0941828254854</v>
      </c>
      <c r="P1082" s="297" t="str">
        <f>_xlfn.IFNA(VLOOKUP($E:$E,'3'!$A:$D,3,0),"")</f>
        <v/>
      </c>
      <c r="Q1082" s="297" t="str">
        <f>_xlfn.IFNA(VLOOKUP($E:$E,'4'!$A:$F,3,0),"")</f>
        <v/>
      </c>
      <c r="R1082" s="297" t="str">
        <f>_xlfn.IFNA(VLOOKUP($E:$E,'5'!$A:$F,3,0),"")</f>
        <v/>
      </c>
      <c r="S1082" s="297" t="str">
        <f>_xlfn.IFNA(VLOOKUP($E:$E,'6'!$A:$F,3,0),"")</f>
        <v/>
      </c>
      <c r="T1082" s="313">
        <v>1</v>
      </c>
      <c r="U1082" s="313">
        <v>1</v>
      </c>
      <c r="V1082" s="313">
        <v>1</v>
      </c>
      <c r="W1082" s="314">
        <v>8.0950000000000006</v>
      </c>
      <c r="X1082" s="315">
        <v>2.6109375000000001E-2</v>
      </c>
      <c r="Y1082" s="749">
        <v>7690</v>
      </c>
      <c r="Z1082" s="282"/>
      <c r="AA1082" s="316" t="s">
        <v>10391</v>
      </c>
      <c r="AB1082" s="282" t="s">
        <v>9163</v>
      </c>
      <c r="AC1082" s="317" t="s">
        <v>2105</v>
      </c>
      <c r="AD1082" s="318" t="s">
        <v>2722</v>
      </c>
      <c r="AE1082" s="319" t="s">
        <v>11326</v>
      </c>
      <c r="AF1082" s="319" t="s">
        <v>11328</v>
      </c>
      <c r="AG1082" s="320">
        <v>112.73</v>
      </c>
      <c r="AH1082" s="321">
        <f t="shared" si="214"/>
        <v>0</v>
      </c>
      <c r="AI1082" s="287">
        <f>_xlfn.IFNA(VLOOKUP(AD:AD,грп!B:C,2,0),0)</f>
        <v>1</v>
      </c>
      <c r="AJ1082" s="607">
        <v>26</v>
      </c>
      <c r="AK1082" s="672">
        <f t="shared" si="218"/>
        <v>0</v>
      </c>
      <c r="AL1082" s="174"/>
      <c r="AM1082" s="4"/>
    </row>
    <row r="1083" spans="1:39" s="4" customFormat="1" ht="12" customHeight="1" outlineLevel="1" x14ac:dyDescent="0.35">
      <c r="A1083" s="307" t="s">
        <v>10402</v>
      </c>
      <c r="B1083" s="308" t="s">
        <v>6751</v>
      </c>
      <c r="C1083" s="343"/>
      <c r="D1083" s="310" t="s">
        <v>1513</v>
      </c>
      <c r="E1083" s="322" t="s">
        <v>463</v>
      </c>
      <c r="F1083" s="293"/>
      <c r="G1083" s="293"/>
      <c r="H1083" s="294">
        <v>86</v>
      </c>
      <c r="I1083" s="294" t="str">
        <f>IFERROR(_xlfn.IFNA(VLOOKUP($D:$D,history!$I:$Y,3,0),VLOOKUP(E:E,history!$H:$Y,4,0)),"--")</f>
        <v>--</v>
      </c>
      <c r="J1083" s="282" t="s">
        <v>9870</v>
      </c>
      <c r="K1083" s="282" t="str">
        <f t="shared" si="215"/>
        <v/>
      </c>
      <c r="L1083" s="312">
        <f t="shared" si="216"/>
        <v>5936.38</v>
      </c>
      <c r="M1083" s="312">
        <f t="shared" si="217"/>
        <v>8994.51</v>
      </c>
      <c r="N1083" s="297" t="str">
        <f>_xlfn.IFNA(VLOOKUP($E:$E,'1'!$A:$E,3,0),"")</f>
        <v/>
      </c>
      <c r="O1083" s="297">
        <f>_xlfn.IFNA(VLOOKUP($E:$E,'2'!$A:$E,3,0),"")</f>
        <v>6038.7811634349036</v>
      </c>
      <c r="P1083" s="297" t="str">
        <f>_xlfn.IFNA(VLOOKUP($E:$E,'3'!$A:$D,3,0),"")</f>
        <v/>
      </c>
      <c r="Q1083" s="297" t="str">
        <f>_xlfn.IFNA(VLOOKUP($E:$E,'4'!$A:$F,3,0),"")</f>
        <v/>
      </c>
      <c r="R1083" s="297" t="str">
        <f>_xlfn.IFNA(VLOOKUP($E:$E,'5'!$A:$F,3,0),"")</f>
        <v/>
      </c>
      <c r="S1083" s="297" t="str">
        <f>_xlfn.IFNA(VLOOKUP($E:$E,'6'!$A:$F,3,0),"")</f>
        <v/>
      </c>
      <c r="T1083" s="313">
        <v>1</v>
      </c>
      <c r="U1083" s="313">
        <v>1</v>
      </c>
      <c r="V1083" s="313">
        <v>1</v>
      </c>
      <c r="W1083" s="314">
        <v>8.2149999999999999</v>
      </c>
      <c r="X1083" s="315">
        <v>2.8500000000000001E-2</v>
      </c>
      <c r="Y1083" s="749">
        <v>8090</v>
      </c>
      <c r="Z1083" s="282"/>
      <c r="AA1083" s="316" t="s">
        <v>10395</v>
      </c>
      <c r="AB1083" s="282" t="s">
        <v>9163</v>
      </c>
      <c r="AC1083" s="317" t="s">
        <v>2105</v>
      </c>
      <c r="AD1083" s="318" t="s">
        <v>2722</v>
      </c>
      <c r="AE1083" s="319" t="s">
        <v>11326</v>
      </c>
      <c r="AF1083" s="319" t="s">
        <v>11328</v>
      </c>
      <c r="AG1083" s="320">
        <v>118.69</v>
      </c>
      <c r="AH1083" s="321">
        <f t="shared" si="214"/>
        <v>0</v>
      </c>
      <c r="AI1083" s="287">
        <f>_xlfn.IFNA(VLOOKUP(AD:AD,грп!B:C,2,0),0)</f>
        <v>1</v>
      </c>
      <c r="AJ1083" s="607">
        <v>15</v>
      </c>
      <c r="AK1083" s="672">
        <f t="shared" si="218"/>
        <v>0</v>
      </c>
      <c r="AL1083" s="174"/>
    </row>
    <row r="1084" spans="1:39" s="4" customFormat="1" ht="12" customHeight="1" outlineLevel="1" x14ac:dyDescent="0.35">
      <c r="A1084" s="307" t="s">
        <v>10402</v>
      </c>
      <c r="B1084" s="308" t="s">
        <v>6752</v>
      </c>
      <c r="C1084" s="343"/>
      <c r="D1084" s="310" t="s">
        <v>4067</v>
      </c>
      <c r="E1084" s="322" t="s">
        <v>1329</v>
      </c>
      <c r="F1084" s="293"/>
      <c r="G1084" s="293"/>
      <c r="H1084" s="294">
        <v>16</v>
      </c>
      <c r="I1084" s="294" t="str">
        <f>IFERROR(_xlfn.IFNA(VLOOKUP($D:$D,history!$I:$Y,3,0),VLOOKUP(E:E,history!$H:$Y,4,0)),"--")</f>
        <v>--</v>
      </c>
      <c r="J1084" s="282" t="s">
        <v>9870</v>
      </c>
      <c r="K1084" s="282" t="str">
        <f t="shared" si="215"/>
        <v/>
      </c>
      <c r="L1084" s="312">
        <f t="shared" si="216"/>
        <v>5879.85</v>
      </c>
      <c r="M1084" s="312">
        <f t="shared" si="217"/>
        <v>8908.8700000000008</v>
      </c>
      <c r="N1084" s="297" t="str">
        <f>_xlfn.IFNA(VLOOKUP($E:$E,'1'!$A:$E,3,0),"")</f>
        <v/>
      </c>
      <c r="O1084" s="297">
        <f>_xlfn.IFNA(VLOOKUP($E:$E,'2'!$A:$E,3,0),"")</f>
        <v>6038.7811634349036</v>
      </c>
      <c r="P1084" s="297" t="str">
        <f>_xlfn.IFNA(VLOOKUP($E:$E,'3'!$A:$D,3,0),"")</f>
        <v/>
      </c>
      <c r="Q1084" s="297" t="str">
        <f>_xlfn.IFNA(VLOOKUP($E:$E,'4'!$A:$F,3,0),"")</f>
        <v/>
      </c>
      <c r="R1084" s="297" t="str">
        <f>_xlfn.IFNA(VLOOKUP($E:$E,'5'!$A:$F,3,0),"")</f>
        <v/>
      </c>
      <c r="S1084" s="297" t="str">
        <f>_xlfn.IFNA(VLOOKUP($E:$E,'6'!$A:$F,3,0),"")</f>
        <v/>
      </c>
      <c r="T1084" s="313">
        <v>1</v>
      </c>
      <c r="U1084" s="313">
        <v>1</v>
      </c>
      <c r="V1084" s="313">
        <v>1</v>
      </c>
      <c r="W1084" s="314">
        <v>8.0950000000000006</v>
      </c>
      <c r="X1084" s="315">
        <v>2.61214286E-2</v>
      </c>
      <c r="Y1084" s="749">
        <v>8050</v>
      </c>
      <c r="Z1084" s="282"/>
      <c r="AA1084" s="316" t="s">
        <v>393</v>
      </c>
      <c r="AB1084" s="282" t="s">
        <v>9163</v>
      </c>
      <c r="AC1084" s="317" t="s">
        <v>2105</v>
      </c>
      <c r="AD1084" s="318" t="s">
        <v>2722</v>
      </c>
      <c r="AE1084" s="319" t="s">
        <v>11326</v>
      </c>
      <c r="AF1084" s="319" t="s">
        <v>11328</v>
      </c>
      <c r="AG1084" s="320">
        <v>117.56</v>
      </c>
      <c r="AH1084" s="321">
        <f t="shared" si="214"/>
        <v>0</v>
      </c>
      <c r="AI1084" s="287">
        <f>_xlfn.IFNA(VLOOKUP(AD:AD,грп!B:C,2,0),0)</f>
        <v>1</v>
      </c>
      <c r="AJ1084" s="607">
        <v>48</v>
      </c>
      <c r="AK1084" s="672">
        <f t="shared" si="218"/>
        <v>0</v>
      </c>
      <c r="AL1084" s="174"/>
    </row>
    <row r="1085" spans="1:39" s="4" customFormat="1" ht="12" customHeight="1" outlineLevel="1" x14ac:dyDescent="0.35">
      <c r="A1085" s="307" t="s">
        <v>10402</v>
      </c>
      <c r="B1085" s="308" t="s">
        <v>6753</v>
      </c>
      <c r="C1085" s="309" t="s">
        <v>21</v>
      </c>
      <c r="D1085" s="310" t="s">
        <v>10794</v>
      </c>
      <c r="E1085" s="322" t="s">
        <v>5851</v>
      </c>
      <c r="F1085" s="293"/>
      <c r="G1085" s="293"/>
      <c r="H1085" s="294"/>
      <c r="I1085" s="294" t="str">
        <f>IFERROR(_xlfn.IFNA(VLOOKUP($D:$D,history!$I:$Y,3,0),VLOOKUP(E:E,history!$H:$Y,4,0)),"--")</f>
        <v>--</v>
      </c>
      <c r="J1085" s="282" t="s">
        <v>5946</v>
      </c>
      <c r="K1085" s="282" t="str">
        <f t="shared" si="215"/>
        <v/>
      </c>
      <c r="L1085" s="312">
        <f t="shared" si="216"/>
        <v>6083.42</v>
      </c>
      <c r="M1085" s="312">
        <f t="shared" si="217"/>
        <v>9217.2999999999993</v>
      </c>
      <c r="N1085" s="297" t="str">
        <f>_xlfn.IFNA(VLOOKUP($E:$E,'1'!$A:$E,3,0),"")</f>
        <v/>
      </c>
      <c r="O1085" s="297" t="str">
        <f>_xlfn.IFNA(VLOOKUP($E:$E,'2'!$A:$E,3,0),"")</f>
        <v/>
      </c>
      <c r="P1085" s="297" t="str">
        <f>_xlfn.IFNA(VLOOKUP($E:$E,'3'!$A:$D,3,0),"")</f>
        <v/>
      </c>
      <c r="Q1085" s="297" t="str">
        <f>_xlfn.IFNA(VLOOKUP($E:$E,'4'!$A:$F,3,0),"")</f>
        <v/>
      </c>
      <c r="R1085" s="297" t="str">
        <f>_xlfn.IFNA(VLOOKUP($E:$E,'5'!$A:$F,3,0),"")</f>
        <v/>
      </c>
      <c r="S1085" s="297" t="str">
        <f>_xlfn.IFNA(VLOOKUP($E:$E,'6'!$A:$F,3,0),"")</f>
        <v/>
      </c>
      <c r="T1085" s="313">
        <v>1</v>
      </c>
      <c r="U1085" s="313">
        <v>1</v>
      </c>
      <c r="V1085" s="313">
        <v>1</v>
      </c>
      <c r="W1085" s="314">
        <v>8.6</v>
      </c>
      <c r="X1085" s="315">
        <v>5.4965624999999997E-2</v>
      </c>
      <c r="Y1085" s="749">
        <v>8350</v>
      </c>
      <c r="Z1085" s="282"/>
      <c r="AA1085" s="316" t="s">
        <v>10390</v>
      </c>
      <c r="AB1085" s="282" t="s">
        <v>10389</v>
      </c>
      <c r="AC1085" s="317" t="s">
        <v>2105</v>
      </c>
      <c r="AD1085" s="318" t="s">
        <v>2722</v>
      </c>
      <c r="AE1085" s="319" t="s">
        <v>11326</v>
      </c>
      <c r="AF1085" s="319" t="s">
        <v>11348</v>
      </c>
      <c r="AG1085" s="320">
        <v>121.63</v>
      </c>
      <c r="AH1085" s="321">
        <f t="shared" si="214"/>
        <v>0</v>
      </c>
      <c r="AI1085" s="287">
        <f>_xlfn.IFNA(VLOOKUP(AD:AD,грп!B:C,2,0),0)</f>
        <v>1</v>
      </c>
      <c r="AJ1085" s="607">
        <v>0</v>
      </c>
      <c r="AK1085" s="672" t="str">
        <f t="shared" si="218"/>
        <v>new</v>
      </c>
      <c r="AL1085" s="174"/>
    </row>
    <row r="1086" spans="1:39" s="4" customFormat="1" ht="12" customHeight="1" outlineLevel="1" x14ac:dyDescent="0.35">
      <c r="A1086" s="307" t="s">
        <v>10402</v>
      </c>
      <c r="B1086" s="308" t="s">
        <v>10015</v>
      </c>
      <c r="C1086" s="309" t="s">
        <v>21</v>
      </c>
      <c r="D1086" s="310" t="s">
        <v>10795</v>
      </c>
      <c r="E1086" s="322" t="s">
        <v>9242</v>
      </c>
      <c r="F1086" s="293"/>
      <c r="G1086" s="293"/>
      <c r="H1086" s="294"/>
      <c r="I1086" s="294" t="str">
        <f>IFERROR(_xlfn.IFNA(VLOOKUP($D:$D,history!$I:$Y,3,0),VLOOKUP(E:E,history!$H:$Y,4,0)),"--")</f>
        <v>--</v>
      </c>
      <c r="J1086" s="282" t="s">
        <v>5946</v>
      </c>
      <c r="K1086" s="282" t="str">
        <f t="shared" si="215"/>
        <v/>
      </c>
      <c r="L1086" s="312">
        <f t="shared" si="216"/>
        <v>0</v>
      </c>
      <c r="M1086" s="312">
        <f t="shared" si="217"/>
        <v>0</v>
      </c>
      <c r="N1086" s="297" t="str">
        <f>_xlfn.IFNA(VLOOKUP($E:$E,'1'!$A:$E,3,0),"")</f>
        <v/>
      </c>
      <c r="O1086" s="297" t="str">
        <f>_xlfn.IFNA(VLOOKUP($E:$E,'2'!$A:$E,3,0),"")</f>
        <v/>
      </c>
      <c r="P1086" s="297" t="str">
        <f>_xlfn.IFNA(VLOOKUP($E:$E,'3'!$A:$D,3,0),"")</f>
        <v/>
      </c>
      <c r="Q1086" s="297" t="str">
        <f>_xlfn.IFNA(VLOOKUP($E:$E,'4'!$A:$F,3,0),"")</f>
        <v/>
      </c>
      <c r="R1086" s="297" t="str">
        <f>_xlfn.IFNA(VLOOKUP($E:$E,'5'!$A:$F,3,0),"")</f>
        <v/>
      </c>
      <c r="S1086" s="297" t="str">
        <f>_xlfn.IFNA(VLOOKUP($E:$E,'6'!$A:$F,3,0),"")</f>
        <v/>
      </c>
      <c r="T1086" s="313">
        <v>1</v>
      </c>
      <c r="U1086" s="313">
        <v>1</v>
      </c>
      <c r="V1086" s="313">
        <v>1</v>
      </c>
      <c r="W1086" s="314">
        <v>7.5</v>
      </c>
      <c r="X1086" s="315">
        <v>4.6004999999999997E-2</v>
      </c>
      <c r="Y1086" s="749">
        <v>0</v>
      </c>
      <c r="Z1086" s="282"/>
      <c r="AA1086" s="316" t="s">
        <v>10390</v>
      </c>
      <c r="AB1086" s="282" t="s">
        <v>10389</v>
      </c>
      <c r="AC1086" s="317" t="s">
        <v>2105</v>
      </c>
      <c r="AD1086" s="318" t="s">
        <v>2722</v>
      </c>
      <c r="AE1086" s="319" t="s">
        <v>11326</v>
      </c>
      <c r="AF1086" s="319" t="s">
        <v>11348</v>
      </c>
      <c r="AG1086" s="320">
        <v>0</v>
      </c>
      <c r="AH1086" s="321">
        <f t="shared" si="214"/>
        <v>0</v>
      </c>
      <c r="AI1086" s="287">
        <f>_xlfn.IFNA(VLOOKUP(AD:AD,грп!B:C,2,0),0)</f>
        <v>1</v>
      </c>
      <c r="AJ1086" s="607">
        <v>0</v>
      </c>
      <c r="AK1086" s="672" t="str">
        <f t="shared" si="218"/>
        <v>new</v>
      </c>
      <c r="AL1086" s="174"/>
    </row>
    <row r="1087" spans="1:39" s="4" customFormat="1" ht="12" customHeight="1" outlineLevel="1" x14ac:dyDescent="0.35">
      <c r="A1087" s="307" t="s">
        <v>10402</v>
      </c>
      <c r="B1087" s="308" t="s">
        <v>10016</v>
      </c>
      <c r="C1087" s="309" t="s">
        <v>21</v>
      </c>
      <c r="D1087" s="310" t="s">
        <v>10796</v>
      </c>
      <c r="E1087" s="322" t="s">
        <v>9243</v>
      </c>
      <c r="F1087" s="293"/>
      <c r="G1087" s="293"/>
      <c r="H1087" s="294"/>
      <c r="I1087" s="294" t="str">
        <f>IFERROR(_xlfn.IFNA(VLOOKUP($D:$D,history!$I:$Y,3,0),VLOOKUP(E:E,history!$H:$Y,4,0)),"--")</f>
        <v>--</v>
      </c>
      <c r="J1087" s="282" t="s">
        <v>5946</v>
      </c>
      <c r="K1087" s="282" t="str">
        <f t="shared" si="215"/>
        <v/>
      </c>
      <c r="L1087" s="312">
        <f t="shared" si="216"/>
        <v>0</v>
      </c>
      <c r="M1087" s="312">
        <f t="shared" si="217"/>
        <v>0</v>
      </c>
      <c r="N1087" s="297" t="str">
        <f>_xlfn.IFNA(VLOOKUP($E:$E,'1'!$A:$E,3,0),"")</f>
        <v/>
      </c>
      <c r="O1087" s="297" t="str">
        <f>_xlfn.IFNA(VLOOKUP($E:$E,'2'!$A:$E,3,0),"")</f>
        <v/>
      </c>
      <c r="P1087" s="297" t="str">
        <f>_xlfn.IFNA(VLOOKUP($E:$E,'3'!$A:$D,3,0),"")</f>
        <v/>
      </c>
      <c r="Q1087" s="297" t="str">
        <f>_xlfn.IFNA(VLOOKUP($E:$E,'4'!$A:$F,3,0),"")</f>
        <v/>
      </c>
      <c r="R1087" s="297" t="str">
        <f>_xlfn.IFNA(VLOOKUP($E:$E,'5'!$A:$F,3,0),"")</f>
        <v/>
      </c>
      <c r="S1087" s="297" t="str">
        <f>_xlfn.IFNA(VLOOKUP($E:$E,'6'!$A:$F,3,0),"")</f>
        <v/>
      </c>
      <c r="T1087" s="313">
        <v>1</v>
      </c>
      <c r="U1087" s="313">
        <v>1</v>
      </c>
      <c r="V1087" s="313">
        <v>1</v>
      </c>
      <c r="W1087" s="314">
        <v>8.1</v>
      </c>
      <c r="X1087" s="315">
        <v>4.6004999999999997E-2</v>
      </c>
      <c r="Y1087" s="749">
        <v>0</v>
      </c>
      <c r="Z1087" s="282"/>
      <c r="AA1087" s="316" t="s">
        <v>10390</v>
      </c>
      <c r="AB1087" s="282" t="s">
        <v>10389</v>
      </c>
      <c r="AC1087" s="317" t="s">
        <v>2105</v>
      </c>
      <c r="AD1087" s="318" t="s">
        <v>2722</v>
      </c>
      <c r="AE1087" s="319" t="s">
        <v>11326</v>
      </c>
      <c r="AF1087" s="319" t="s">
        <v>11348</v>
      </c>
      <c r="AG1087" s="320">
        <v>0</v>
      </c>
      <c r="AH1087" s="321">
        <f t="shared" si="214"/>
        <v>0</v>
      </c>
      <c r="AI1087" s="287">
        <f>_xlfn.IFNA(VLOOKUP(AD:AD,грп!B:C,2,0),0)</f>
        <v>1</v>
      </c>
      <c r="AJ1087" s="607">
        <v>0</v>
      </c>
      <c r="AK1087" s="672" t="str">
        <f t="shared" si="218"/>
        <v>new</v>
      </c>
      <c r="AL1087" s="174"/>
    </row>
    <row r="1088" spans="1:39" s="4" customFormat="1" ht="12" customHeight="1" outlineLevel="1" x14ac:dyDescent="0.35">
      <c r="A1088" s="307" t="s">
        <v>10402</v>
      </c>
      <c r="B1088" s="308" t="s">
        <v>9538</v>
      </c>
      <c r="C1088" s="309" t="s">
        <v>21</v>
      </c>
      <c r="D1088" s="310" t="s">
        <v>10797</v>
      </c>
      <c r="E1088" s="322" t="s">
        <v>9244</v>
      </c>
      <c r="F1088" s="293"/>
      <c r="G1088" s="293"/>
      <c r="H1088" s="294"/>
      <c r="I1088" s="294" t="str">
        <f>IFERROR(_xlfn.IFNA(VLOOKUP($D:$D,history!$I:$Y,3,0),VLOOKUP(E:E,history!$H:$Y,4,0)),"--")</f>
        <v>--</v>
      </c>
      <c r="J1088" s="282" t="s">
        <v>5946</v>
      </c>
      <c r="K1088" s="282" t="str">
        <f t="shared" si="215"/>
        <v/>
      </c>
      <c r="L1088" s="312">
        <f t="shared" si="216"/>
        <v>0</v>
      </c>
      <c r="M1088" s="312">
        <f t="shared" si="217"/>
        <v>0</v>
      </c>
      <c r="N1088" s="297" t="str">
        <f>_xlfn.IFNA(VLOOKUP($E:$E,'1'!$A:$E,3,0),"")</f>
        <v/>
      </c>
      <c r="O1088" s="297" t="str">
        <f>_xlfn.IFNA(VLOOKUP($E:$E,'2'!$A:$E,3,0),"")</f>
        <v/>
      </c>
      <c r="P1088" s="297" t="str">
        <f>_xlfn.IFNA(VLOOKUP($E:$E,'3'!$A:$D,3,0),"")</f>
        <v/>
      </c>
      <c r="Q1088" s="297" t="str">
        <f>_xlfn.IFNA(VLOOKUP($E:$E,'4'!$A:$F,3,0),"")</f>
        <v/>
      </c>
      <c r="R1088" s="297" t="str">
        <f>_xlfn.IFNA(VLOOKUP($E:$E,'5'!$A:$F,3,0),"")</f>
        <v/>
      </c>
      <c r="S1088" s="297" t="str">
        <f>_xlfn.IFNA(VLOOKUP($E:$E,'6'!$A:$F,3,0),"")</f>
        <v/>
      </c>
      <c r="T1088" s="313">
        <v>1</v>
      </c>
      <c r="U1088" s="313">
        <v>1</v>
      </c>
      <c r="V1088" s="313">
        <v>1</v>
      </c>
      <c r="W1088" s="314">
        <v>8.3000000000000007</v>
      </c>
      <c r="X1088" s="315">
        <v>4.6004999999999997E-2</v>
      </c>
      <c r="Y1088" s="749">
        <v>0</v>
      </c>
      <c r="Z1088" s="282"/>
      <c r="AA1088" s="316" t="s">
        <v>10390</v>
      </c>
      <c r="AB1088" s="282" t="s">
        <v>10389</v>
      </c>
      <c r="AC1088" s="317" t="s">
        <v>2105</v>
      </c>
      <c r="AD1088" s="318" t="s">
        <v>2722</v>
      </c>
      <c r="AE1088" s="319" t="s">
        <v>11326</v>
      </c>
      <c r="AF1088" s="319" t="s">
        <v>11348</v>
      </c>
      <c r="AG1088" s="320">
        <v>0</v>
      </c>
      <c r="AH1088" s="321">
        <f t="shared" si="214"/>
        <v>0</v>
      </c>
      <c r="AI1088" s="287">
        <f>_xlfn.IFNA(VLOOKUP(AD:AD,грп!B:C,2,0),0)</f>
        <v>1</v>
      </c>
      <c r="AJ1088" s="607">
        <v>0</v>
      </c>
      <c r="AK1088" s="672" t="str">
        <f t="shared" si="218"/>
        <v>new</v>
      </c>
      <c r="AL1088" s="174"/>
    </row>
    <row r="1089" spans="1:39" s="4" customFormat="1" ht="12" customHeight="1" outlineLevel="1" x14ac:dyDescent="0.35">
      <c r="A1089" s="307" t="s">
        <v>10402</v>
      </c>
      <c r="B1089" s="308" t="s">
        <v>9539</v>
      </c>
      <c r="C1089" s="309" t="s">
        <v>21</v>
      </c>
      <c r="D1089" s="310" t="s">
        <v>10798</v>
      </c>
      <c r="E1089" s="322" t="s">
        <v>9245</v>
      </c>
      <c r="F1089" s="293"/>
      <c r="G1089" s="293"/>
      <c r="H1089" s="294"/>
      <c r="I1089" s="294" t="str">
        <f>IFERROR(_xlfn.IFNA(VLOOKUP($D:$D,history!$I:$Y,3,0),VLOOKUP(E:E,history!$H:$Y,4,0)),"--")</f>
        <v>--</v>
      </c>
      <c r="J1089" s="282" t="s">
        <v>5946</v>
      </c>
      <c r="K1089" s="282" t="str">
        <f t="shared" si="215"/>
        <v/>
      </c>
      <c r="L1089" s="312">
        <f t="shared" si="216"/>
        <v>0</v>
      </c>
      <c r="M1089" s="312">
        <f t="shared" si="217"/>
        <v>0</v>
      </c>
      <c r="N1089" s="297" t="str">
        <f>_xlfn.IFNA(VLOOKUP($E:$E,'1'!$A:$E,3,0),"")</f>
        <v/>
      </c>
      <c r="O1089" s="297" t="str">
        <f>_xlfn.IFNA(VLOOKUP($E:$E,'2'!$A:$E,3,0),"")</f>
        <v/>
      </c>
      <c r="P1089" s="297" t="str">
        <f>_xlfn.IFNA(VLOOKUP($E:$E,'3'!$A:$D,3,0),"")</f>
        <v/>
      </c>
      <c r="Q1089" s="297" t="str">
        <f>_xlfn.IFNA(VLOOKUP($E:$E,'4'!$A:$F,3,0),"")</f>
        <v/>
      </c>
      <c r="R1089" s="297" t="str">
        <f>_xlfn.IFNA(VLOOKUP($E:$E,'5'!$A:$F,3,0),"")</f>
        <v/>
      </c>
      <c r="S1089" s="297" t="str">
        <f>_xlfn.IFNA(VLOOKUP($E:$E,'6'!$A:$F,3,0),"")</f>
        <v/>
      </c>
      <c r="T1089" s="313">
        <v>1</v>
      </c>
      <c r="U1089" s="313">
        <v>1</v>
      </c>
      <c r="V1089" s="313">
        <v>1</v>
      </c>
      <c r="W1089" s="314">
        <v>8.5</v>
      </c>
      <c r="X1089" s="315">
        <v>4.6004999999999997E-2</v>
      </c>
      <c r="Y1089" s="749">
        <v>0</v>
      </c>
      <c r="Z1089" s="282"/>
      <c r="AA1089" s="316" t="s">
        <v>10390</v>
      </c>
      <c r="AB1089" s="282" t="s">
        <v>10389</v>
      </c>
      <c r="AC1089" s="317" t="s">
        <v>2105</v>
      </c>
      <c r="AD1089" s="318" t="s">
        <v>2722</v>
      </c>
      <c r="AE1089" s="319" t="s">
        <v>11326</v>
      </c>
      <c r="AF1089" s="319" t="s">
        <v>11348</v>
      </c>
      <c r="AG1089" s="320">
        <v>0</v>
      </c>
      <c r="AH1089" s="321">
        <f t="shared" si="214"/>
        <v>0</v>
      </c>
      <c r="AI1089" s="287">
        <f>_xlfn.IFNA(VLOOKUP(AD:AD,грп!B:C,2,0),0)</f>
        <v>1</v>
      </c>
      <c r="AJ1089" s="607">
        <v>0</v>
      </c>
      <c r="AK1089" s="672" t="str">
        <f t="shared" si="218"/>
        <v>new</v>
      </c>
      <c r="AL1089" s="174"/>
    </row>
    <row r="1090" spans="1:39" s="4" customFormat="1" ht="12" customHeight="1" outlineLevel="1" x14ac:dyDescent="0.35">
      <c r="A1090" s="307" t="s">
        <v>339</v>
      </c>
      <c r="B1090" s="308">
        <v>0</v>
      </c>
      <c r="C1090" s="309"/>
      <c r="D1090" s="310" t="s">
        <v>4836</v>
      </c>
      <c r="E1090" s="322" t="s">
        <v>3046</v>
      </c>
      <c r="F1090" s="293"/>
      <c r="G1090" s="293"/>
      <c r="H1090" s="294">
        <v>1245</v>
      </c>
      <c r="I1090" s="294" t="str">
        <f>IFERROR(_xlfn.IFNA(VLOOKUP($D:$D,history!$I:$Y,3,0),VLOOKUP(E:E,history!$H:$Y,4,0)),"--")</f>
        <v>--</v>
      </c>
      <c r="J1090" s="282" t="s">
        <v>9870</v>
      </c>
      <c r="K1090" s="282" t="str">
        <f t="shared" si="215"/>
        <v/>
      </c>
      <c r="L1090" s="312">
        <f t="shared" si="216"/>
        <v>5583.77</v>
      </c>
      <c r="M1090" s="312">
        <f t="shared" si="217"/>
        <v>8460.25</v>
      </c>
      <c r="N1090" s="297" t="str">
        <f>_xlfn.IFNA(VLOOKUP($E:$E,'1'!$A:$E,3,0),"")</f>
        <v/>
      </c>
      <c r="O1090" s="297">
        <f>_xlfn.IFNA(VLOOKUP($E:$E,'2'!$A:$E,3,0),"")</f>
        <v>5806.0941828254854</v>
      </c>
      <c r="P1090" s="297" t="str">
        <f>_xlfn.IFNA(VLOOKUP($E:$E,'3'!$A:$D,3,0),"")</f>
        <v/>
      </c>
      <c r="Q1090" s="297" t="str">
        <f>_xlfn.IFNA(VLOOKUP($E:$E,'4'!$A:$F,3,0),"")</f>
        <v/>
      </c>
      <c r="R1090" s="297" t="str">
        <f>_xlfn.IFNA(VLOOKUP($E:$E,'5'!$A:$F,3,0),"")</f>
        <v/>
      </c>
      <c r="S1090" s="297" t="str">
        <f>_xlfn.IFNA(VLOOKUP($E:$E,'6'!$A:$F,3,0),"")</f>
        <v/>
      </c>
      <c r="T1090" s="313">
        <v>1</v>
      </c>
      <c r="U1090" s="313">
        <v>1</v>
      </c>
      <c r="V1090" s="313">
        <v>1</v>
      </c>
      <c r="W1090" s="314">
        <v>8.125</v>
      </c>
      <c r="X1090" s="315">
        <v>2.8500000000000001E-2</v>
      </c>
      <c r="Y1090" s="749">
        <v>7650</v>
      </c>
      <c r="Z1090" s="282"/>
      <c r="AA1090" s="316" t="s">
        <v>393</v>
      </c>
      <c r="AB1090" s="282" t="s">
        <v>9163</v>
      </c>
      <c r="AC1090" s="317" t="s">
        <v>2105</v>
      </c>
      <c r="AD1090" s="318" t="s">
        <v>2722</v>
      </c>
      <c r="AE1090" s="319" t="s">
        <v>11326</v>
      </c>
      <c r="AF1090" s="319" t="s">
        <v>11343</v>
      </c>
      <c r="AG1090" s="320">
        <v>111.64</v>
      </c>
      <c r="AH1090" s="321">
        <f t="shared" si="214"/>
        <v>0</v>
      </c>
      <c r="AI1090" s="287">
        <f>_xlfn.IFNA(VLOOKUP(AD:AD,грп!B:C,2,0),0)</f>
        <v>1</v>
      </c>
      <c r="AJ1090" s="607">
        <v>114</v>
      </c>
      <c r="AK1090" s="672">
        <f t="shared" si="218"/>
        <v>0</v>
      </c>
      <c r="AL1090" s="174"/>
    </row>
    <row r="1091" spans="1:39" s="4" customFormat="1" ht="11.45" customHeight="1" outlineLevel="1" x14ac:dyDescent="0.35">
      <c r="A1091" s="307" t="s">
        <v>339</v>
      </c>
      <c r="B1091" s="308" t="s">
        <v>6754</v>
      </c>
      <c r="C1091" s="343"/>
      <c r="D1091" s="310" t="s">
        <v>4072</v>
      </c>
      <c r="E1091" s="322" t="s">
        <v>755</v>
      </c>
      <c r="F1091" s="293"/>
      <c r="G1091" s="293"/>
      <c r="H1091" s="294"/>
      <c r="I1091" s="294" t="str">
        <f>IFERROR(_xlfn.IFNA(VLOOKUP($D:$D,history!$I:$Y,3,0),VLOOKUP(E:E,history!$H:$Y,4,0)),"--")</f>
        <v>--</v>
      </c>
      <c r="J1091" s="282" t="s">
        <v>9870</v>
      </c>
      <c r="K1091" s="282" t="str">
        <f t="shared" si="215"/>
        <v/>
      </c>
      <c r="L1091" s="312">
        <f t="shared" si="216"/>
        <v>4530.43</v>
      </c>
      <c r="M1091" s="312">
        <f t="shared" si="217"/>
        <v>6864.29</v>
      </c>
      <c r="N1091" s="297" t="str">
        <f>_xlfn.IFNA(VLOOKUP($E:$E,'1'!$A:$E,3,0),"")</f>
        <v/>
      </c>
      <c r="O1091" s="297">
        <f>_xlfn.IFNA(VLOOKUP($E:$E,'2'!$A:$E,3,0),"")</f>
        <v>4596.1218836565095</v>
      </c>
      <c r="P1091" s="297" t="str">
        <f>_xlfn.IFNA(VLOOKUP($E:$E,'3'!$A:$D,3,0),"")</f>
        <v/>
      </c>
      <c r="Q1091" s="297" t="str">
        <f>_xlfn.IFNA(VLOOKUP($E:$E,'4'!$A:$F,3,0),"")</f>
        <v/>
      </c>
      <c r="R1091" s="297" t="str">
        <f>_xlfn.IFNA(VLOOKUP($E:$E,'5'!$A:$F,3,0),"")</f>
        <v/>
      </c>
      <c r="S1091" s="297" t="str">
        <f>_xlfn.IFNA(VLOOKUP($E:$E,'6'!$A:$F,3,0),"")</f>
        <v/>
      </c>
      <c r="T1091" s="313">
        <v>1</v>
      </c>
      <c r="U1091" s="313">
        <v>1</v>
      </c>
      <c r="V1091" s="313">
        <v>1</v>
      </c>
      <c r="W1091" s="314">
        <v>6.4950000000000001</v>
      </c>
      <c r="X1091" s="315">
        <v>2.5433333299999999E-2</v>
      </c>
      <c r="Y1091" s="749">
        <v>6190</v>
      </c>
      <c r="Z1091" s="282"/>
      <c r="AA1091" s="316" t="s">
        <v>10395</v>
      </c>
      <c r="AB1091" s="282" t="s">
        <v>9163</v>
      </c>
      <c r="AC1091" s="317" t="s">
        <v>2105</v>
      </c>
      <c r="AD1091" s="318" t="s">
        <v>2722</v>
      </c>
      <c r="AE1091" s="319" t="s">
        <v>11326</v>
      </c>
      <c r="AF1091" s="319" t="s">
        <v>11343</v>
      </c>
      <c r="AG1091" s="320">
        <v>90.58</v>
      </c>
      <c r="AH1091" s="321">
        <f t="shared" si="214"/>
        <v>0</v>
      </c>
      <c r="AI1091" s="287">
        <f>_xlfn.IFNA(VLOOKUP(AD:AD,грп!B:C,2,0),0)</f>
        <v>1</v>
      </c>
      <c r="AJ1091" s="607">
        <v>20</v>
      </c>
      <c r="AK1091" s="672">
        <f t="shared" si="218"/>
        <v>0</v>
      </c>
      <c r="AL1091" s="174"/>
    </row>
    <row r="1092" spans="1:39" s="4" customFormat="1" ht="11.45" customHeight="1" outlineLevel="1" x14ac:dyDescent="0.35">
      <c r="A1092" s="307" t="s">
        <v>339</v>
      </c>
      <c r="B1092" s="308" t="s">
        <v>6755</v>
      </c>
      <c r="C1092" s="343"/>
      <c r="D1092" s="310" t="s">
        <v>4073</v>
      </c>
      <c r="E1092" s="322" t="s">
        <v>728</v>
      </c>
      <c r="F1092" s="293"/>
      <c r="G1092" s="293"/>
      <c r="H1092" s="294">
        <v>19</v>
      </c>
      <c r="I1092" s="294" t="str">
        <f>IFERROR(_xlfn.IFNA(VLOOKUP($D:$D,history!$I:$Y,3,0),VLOOKUP(E:E,history!$H:$Y,4,0)),"--")</f>
        <v>V</v>
      </c>
      <c r="J1092" s="282" t="s">
        <v>9870</v>
      </c>
      <c r="K1092" s="282" t="str">
        <f t="shared" si="215"/>
        <v/>
      </c>
      <c r="L1092" s="312">
        <f t="shared" si="216"/>
        <v>4564.4399999999996</v>
      </c>
      <c r="M1092" s="312">
        <f t="shared" si="217"/>
        <v>6915.82</v>
      </c>
      <c r="N1092" s="297" t="str">
        <f>_xlfn.IFNA(VLOOKUP($E:$E,'1'!$A:$E,3,0),"")</f>
        <v/>
      </c>
      <c r="O1092" s="297">
        <f>_xlfn.IFNA(VLOOKUP($E:$E,'2'!$A:$E,3,0),"")</f>
        <v>4642.6592797783942</v>
      </c>
      <c r="P1092" s="297" t="str">
        <f>_xlfn.IFNA(VLOOKUP($E:$E,'3'!$A:$D,3,0),"")</f>
        <v/>
      </c>
      <c r="Q1092" s="297" t="str">
        <f>_xlfn.IFNA(VLOOKUP($E:$E,'4'!$A:$F,3,0),"")</f>
        <v/>
      </c>
      <c r="R1092" s="297" t="str">
        <f>_xlfn.IFNA(VLOOKUP($E:$E,'5'!$A:$F,3,0),"")</f>
        <v/>
      </c>
      <c r="S1092" s="297" t="str">
        <f>_xlfn.IFNA(VLOOKUP($E:$E,'6'!$A:$F,3,0),"")</f>
        <v/>
      </c>
      <c r="T1092" s="313">
        <v>1</v>
      </c>
      <c r="U1092" s="313">
        <v>1</v>
      </c>
      <c r="V1092" s="313">
        <v>1</v>
      </c>
      <c r="W1092" s="314">
        <v>7.6950000000000003</v>
      </c>
      <c r="X1092" s="315">
        <v>2.5499999999999998E-2</v>
      </c>
      <c r="Y1092" s="749">
        <v>6250</v>
      </c>
      <c r="Z1092" s="282"/>
      <c r="AA1092" s="316" t="s">
        <v>10395</v>
      </c>
      <c r="AB1092" s="282" t="s">
        <v>9163</v>
      </c>
      <c r="AC1092" s="317" t="s">
        <v>2105</v>
      </c>
      <c r="AD1092" s="318" t="s">
        <v>2722</v>
      </c>
      <c r="AE1092" s="319" t="s">
        <v>11326</v>
      </c>
      <c r="AF1092" s="319" t="s">
        <v>11343</v>
      </c>
      <c r="AG1092" s="320">
        <v>91.26</v>
      </c>
      <c r="AH1092" s="321">
        <f t="shared" si="214"/>
        <v>0</v>
      </c>
      <c r="AI1092" s="287">
        <f>_xlfn.IFNA(VLOOKUP(AD:AD,грп!B:C,2,0),0)</f>
        <v>1</v>
      </c>
      <c r="AJ1092" s="607">
        <v>30</v>
      </c>
      <c r="AK1092" s="672">
        <f t="shared" si="218"/>
        <v>0</v>
      </c>
      <c r="AL1092" s="174"/>
    </row>
    <row r="1093" spans="1:39" s="4" customFormat="1" ht="11.45" customHeight="1" outlineLevel="1" x14ac:dyDescent="0.35">
      <c r="A1093" s="307" t="s">
        <v>339</v>
      </c>
      <c r="B1093" s="308" t="s">
        <v>6756</v>
      </c>
      <c r="C1093" s="343"/>
      <c r="D1093" s="310" t="s">
        <v>4074</v>
      </c>
      <c r="E1093" s="322" t="s">
        <v>729</v>
      </c>
      <c r="F1093" s="293"/>
      <c r="G1093" s="293"/>
      <c r="H1093" s="294">
        <v>50</v>
      </c>
      <c r="I1093" s="294" t="str">
        <f>IFERROR(_xlfn.IFNA(VLOOKUP($D:$D,history!$I:$Y,3,0),VLOOKUP(E:E,history!$H:$Y,4,0)),"--")</f>
        <v>--</v>
      </c>
      <c r="J1093" s="282" t="s">
        <v>9870</v>
      </c>
      <c r="K1093" s="282" t="str">
        <f t="shared" si="215"/>
        <v/>
      </c>
      <c r="L1093" s="312">
        <f t="shared" si="216"/>
        <v>4649.47</v>
      </c>
      <c r="M1093" s="312">
        <f t="shared" si="217"/>
        <v>7044.65</v>
      </c>
      <c r="N1093" s="297" t="str">
        <f>_xlfn.IFNA(VLOOKUP($E:$E,'1'!$A:$E,3,0),"")</f>
        <v/>
      </c>
      <c r="O1093" s="297">
        <f>_xlfn.IFNA(VLOOKUP($E:$E,'2'!$A:$E,3,0),"")</f>
        <v>4759.0027700831033</v>
      </c>
      <c r="P1093" s="297" t="str">
        <f>_xlfn.IFNA(VLOOKUP($E:$E,'3'!$A:$D,3,0),"")</f>
        <v/>
      </c>
      <c r="Q1093" s="297" t="str">
        <f>_xlfn.IFNA(VLOOKUP($E:$E,'4'!$A:$F,3,0),"")</f>
        <v/>
      </c>
      <c r="R1093" s="297" t="str">
        <f>_xlfn.IFNA(VLOOKUP($E:$E,'5'!$A:$F,3,0),"")</f>
        <v/>
      </c>
      <c r="S1093" s="297" t="str">
        <f>_xlfn.IFNA(VLOOKUP($E:$E,'6'!$A:$F,3,0),"")</f>
        <v/>
      </c>
      <c r="T1093" s="313">
        <v>1</v>
      </c>
      <c r="U1093" s="313">
        <v>1</v>
      </c>
      <c r="V1093" s="313">
        <v>1</v>
      </c>
      <c r="W1093" s="314">
        <v>7.71</v>
      </c>
      <c r="X1093" s="315">
        <v>2.5725000000000001E-2</v>
      </c>
      <c r="Y1093" s="749">
        <v>6350</v>
      </c>
      <c r="Z1093" s="282"/>
      <c r="AA1093" s="316" t="s">
        <v>10396</v>
      </c>
      <c r="AB1093" s="282" t="s">
        <v>9163</v>
      </c>
      <c r="AC1093" s="317" t="s">
        <v>2105</v>
      </c>
      <c r="AD1093" s="318" t="s">
        <v>2722</v>
      </c>
      <c r="AE1093" s="319" t="s">
        <v>11326</v>
      </c>
      <c r="AF1093" s="319" t="s">
        <v>11343</v>
      </c>
      <c r="AG1093" s="320">
        <v>92.96</v>
      </c>
      <c r="AH1093" s="321">
        <f t="shared" si="214"/>
        <v>0</v>
      </c>
      <c r="AI1093" s="287">
        <f>_xlfn.IFNA(VLOOKUP(AD:AD,грп!B:C,2,0),0)</f>
        <v>1</v>
      </c>
      <c r="AJ1093" s="607">
        <v>89</v>
      </c>
      <c r="AK1093" s="672">
        <f t="shared" si="218"/>
        <v>0</v>
      </c>
      <c r="AL1093" s="174"/>
    </row>
    <row r="1094" spans="1:39" s="4" customFormat="1" ht="11.25" customHeight="1" outlineLevel="1" x14ac:dyDescent="0.35">
      <c r="A1094" s="307" t="s">
        <v>339</v>
      </c>
      <c r="B1094" s="308" t="s">
        <v>6757</v>
      </c>
      <c r="C1094" s="343"/>
      <c r="D1094" s="310" t="s">
        <v>4075</v>
      </c>
      <c r="E1094" s="322" t="s">
        <v>736</v>
      </c>
      <c r="F1094" s="293"/>
      <c r="G1094" s="293"/>
      <c r="H1094" s="294">
        <v>34</v>
      </c>
      <c r="I1094" s="294" t="str">
        <f>IFERROR(_xlfn.IFNA(VLOOKUP($D:$D,history!$I:$Y,3,0),VLOOKUP(E:E,history!$H:$Y,4,0)),"--")</f>
        <v>--</v>
      </c>
      <c r="J1094" s="282" t="s">
        <v>9870</v>
      </c>
      <c r="K1094" s="282" t="str">
        <f t="shared" si="215"/>
        <v/>
      </c>
      <c r="L1094" s="312">
        <f t="shared" si="216"/>
        <v>4776.01</v>
      </c>
      <c r="M1094" s="312">
        <f t="shared" si="217"/>
        <v>7236.38</v>
      </c>
      <c r="N1094" s="297" t="str">
        <f>_xlfn.IFNA(VLOOKUP($E:$E,'1'!$A:$E,3,0),"")</f>
        <v/>
      </c>
      <c r="O1094" s="297">
        <f>_xlfn.IFNA(VLOOKUP($E:$E,'2'!$A:$E,3,0),"")</f>
        <v>4875.3462603878124</v>
      </c>
      <c r="P1094" s="297" t="str">
        <f>_xlfn.IFNA(VLOOKUP($E:$E,'3'!$A:$D,3,0),"")</f>
        <v/>
      </c>
      <c r="Q1094" s="297" t="str">
        <f>_xlfn.IFNA(VLOOKUP($E:$E,'4'!$A:$F,3,0),"")</f>
        <v/>
      </c>
      <c r="R1094" s="297" t="str">
        <f>_xlfn.IFNA(VLOOKUP($E:$E,'5'!$A:$F,3,0),"")</f>
        <v/>
      </c>
      <c r="S1094" s="297" t="str">
        <f>_xlfn.IFNA(VLOOKUP($E:$E,'6'!$A:$F,3,0),"")</f>
        <v/>
      </c>
      <c r="T1094" s="313">
        <v>1</v>
      </c>
      <c r="U1094" s="313">
        <v>1</v>
      </c>
      <c r="V1094" s="313">
        <v>1</v>
      </c>
      <c r="W1094" s="314">
        <v>7.69</v>
      </c>
      <c r="X1094" s="315">
        <v>2.5728571400000001E-2</v>
      </c>
      <c r="Y1094" s="749">
        <v>6550</v>
      </c>
      <c r="Z1094" s="282"/>
      <c r="AA1094" s="316" t="s">
        <v>10391</v>
      </c>
      <c r="AB1094" s="282" t="s">
        <v>9163</v>
      </c>
      <c r="AC1094" s="317" t="s">
        <v>2105</v>
      </c>
      <c r="AD1094" s="318" t="s">
        <v>2722</v>
      </c>
      <c r="AE1094" s="319" t="s">
        <v>11326</v>
      </c>
      <c r="AF1094" s="319" t="s">
        <v>11343</v>
      </c>
      <c r="AG1094" s="320">
        <v>95.49</v>
      </c>
      <c r="AH1094" s="321">
        <f t="shared" si="214"/>
        <v>0</v>
      </c>
      <c r="AI1094" s="287">
        <f>_xlfn.IFNA(VLOOKUP(AD:AD,грп!B:C,2,0),0)</f>
        <v>1</v>
      </c>
      <c r="AJ1094" s="607">
        <v>112</v>
      </c>
      <c r="AK1094" s="672">
        <f t="shared" si="218"/>
        <v>0</v>
      </c>
      <c r="AL1094" s="174"/>
    </row>
    <row r="1095" spans="1:39" s="4" customFormat="1" ht="11.45" customHeight="1" outlineLevel="1" x14ac:dyDescent="0.35">
      <c r="A1095" s="307" t="s">
        <v>339</v>
      </c>
      <c r="B1095" s="308" t="s">
        <v>6758</v>
      </c>
      <c r="C1095" s="343"/>
      <c r="D1095" s="452" t="s">
        <v>4076</v>
      </c>
      <c r="E1095" s="322" t="s">
        <v>737</v>
      </c>
      <c r="F1095" s="293"/>
      <c r="G1095" s="293"/>
      <c r="H1095" s="294">
        <v>1256</v>
      </c>
      <c r="I1095" s="294" t="str">
        <f>IFERROR(_xlfn.IFNA(VLOOKUP($D:$D,history!$I:$Y,3,0),VLOOKUP(E:E,history!$H:$Y,4,0)),"--")</f>
        <v>V</v>
      </c>
      <c r="J1095" s="282" t="s">
        <v>9870</v>
      </c>
      <c r="K1095" s="282" t="str">
        <f t="shared" si="215"/>
        <v/>
      </c>
      <c r="L1095" s="312">
        <f t="shared" si="216"/>
        <v>4903.55</v>
      </c>
      <c r="M1095" s="312">
        <f t="shared" si="217"/>
        <v>7429.62</v>
      </c>
      <c r="N1095" s="297" t="str">
        <f>_xlfn.IFNA(VLOOKUP($E:$E,'1'!$A:$E,3,0),"")</f>
        <v/>
      </c>
      <c r="O1095" s="297">
        <f>_xlfn.IFNA(VLOOKUP($E:$E,'2'!$A:$E,3,0),"")</f>
        <v>4991.6897506925216</v>
      </c>
      <c r="P1095" s="297" t="str">
        <f>_xlfn.IFNA(VLOOKUP($E:$E,'3'!$A:$D,3,0),"")</f>
        <v/>
      </c>
      <c r="Q1095" s="297" t="str">
        <f>_xlfn.IFNA(VLOOKUP($E:$E,'4'!$A:$F,3,0),"")</f>
        <v/>
      </c>
      <c r="R1095" s="297" t="str">
        <f>_xlfn.IFNA(VLOOKUP($E:$E,'5'!$A:$F,3,0),"")</f>
        <v/>
      </c>
      <c r="S1095" s="297" t="str">
        <f>_xlfn.IFNA(VLOOKUP($E:$E,'6'!$A:$F,3,0),"")</f>
        <v/>
      </c>
      <c r="T1095" s="313">
        <v>1</v>
      </c>
      <c r="U1095" s="313">
        <v>1</v>
      </c>
      <c r="V1095" s="313">
        <v>1</v>
      </c>
      <c r="W1095" s="314">
        <v>7.6950000000000003</v>
      </c>
      <c r="X1095" s="315">
        <v>2.6110294100000001E-2</v>
      </c>
      <c r="Y1095" s="749">
        <v>6690</v>
      </c>
      <c r="Z1095" s="282"/>
      <c r="AA1095" s="316" t="s">
        <v>10390</v>
      </c>
      <c r="AB1095" s="282" t="s">
        <v>9163</v>
      </c>
      <c r="AC1095" s="317" t="s">
        <v>2105</v>
      </c>
      <c r="AD1095" s="318" t="s">
        <v>2722</v>
      </c>
      <c r="AE1095" s="319" t="s">
        <v>11326</v>
      </c>
      <c r="AF1095" s="319" t="s">
        <v>11343</v>
      </c>
      <c r="AG1095" s="320">
        <v>98.04</v>
      </c>
      <c r="AH1095" s="321">
        <f t="shared" si="214"/>
        <v>0</v>
      </c>
      <c r="AI1095" s="287">
        <f>_xlfn.IFNA(VLOOKUP(AD:AD,грп!B:C,2,0),0)</f>
        <v>1</v>
      </c>
      <c r="AJ1095" s="607">
        <v>158</v>
      </c>
      <c r="AK1095" s="672">
        <f t="shared" si="218"/>
        <v>0</v>
      </c>
      <c r="AL1095" s="174"/>
    </row>
    <row r="1096" spans="1:39" s="4" customFormat="1" ht="11.45" customHeight="1" x14ac:dyDescent="0.35">
      <c r="A1096" s="288"/>
      <c r="B1096" s="289"/>
      <c r="C1096" s="290" t="s">
        <v>555</v>
      </c>
      <c r="D1096" s="291" t="s">
        <v>4315</v>
      </c>
      <c r="E1096" s="292"/>
      <c r="F1096" s="293"/>
      <c r="G1096" s="293"/>
      <c r="H1096" s="294"/>
      <c r="I1096" s="294"/>
      <c r="J1096" s="282" t="s">
        <v>393</v>
      </c>
      <c r="K1096" s="282" t="str">
        <f t="shared" si="215"/>
        <v/>
      </c>
      <c r="L1096" s="295"/>
      <c r="M1096" s="296"/>
      <c r="N1096" s="297"/>
      <c r="O1096" s="297"/>
      <c r="P1096" s="297"/>
      <c r="Q1096" s="297" t="str">
        <f>_xlfn.IFNA(VLOOKUP($E:$E,'4'!$A:$F,3,0),"")</f>
        <v/>
      </c>
      <c r="R1096" s="297" t="str">
        <f>_xlfn.IFNA(VLOOKUP($E:$E,'5'!$A:$F,3,0),"")</f>
        <v/>
      </c>
      <c r="S1096" s="297"/>
      <c r="T1096" s="298"/>
      <c r="U1096" s="299"/>
      <c r="V1096" s="299"/>
      <c r="W1096" s="300"/>
      <c r="X1096" s="301"/>
      <c r="Y1096" s="749"/>
      <c r="Z1096" s="282"/>
      <c r="AA1096" s="280"/>
      <c r="AB1096" s="280" t="s">
        <v>393</v>
      </c>
      <c r="AC1096" s="302"/>
      <c r="AD1096" s="338" t="s">
        <v>4315</v>
      </c>
      <c r="AE1096" s="282"/>
      <c r="AF1096" s="329"/>
      <c r="AG1096" s="339"/>
      <c r="AH1096" s="306"/>
      <c r="AI1096" s="287">
        <f>_xlfn.IFNA(VLOOKUP(AD:AD,грп!B:C,2,0),0)</f>
        <v>1</v>
      </c>
      <c r="AJ1096" s="607">
        <v>0</v>
      </c>
      <c r="AK1096" s="672" t="str">
        <f t="shared" si="218"/>
        <v xml:space="preserve"> </v>
      </c>
      <c r="AL1096" s="174"/>
    </row>
    <row r="1097" spans="1:39" s="8" customFormat="1" ht="12" customHeight="1" outlineLevel="1" x14ac:dyDescent="0.35">
      <c r="A1097" s="307" t="s">
        <v>10402</v>
      </c>
      <c r="B1097" s="308" t="s">
        <v>6759</v>
      </c>
      <c r="C1097" s="309"/>
      <c r="D1097" s="310" t="s">
        <v>4194</v>
      </c>
      <c r="E1097" s="311" t="s">
        <v>3837</v>
      </c>
      <c r="F1097" s="293"/>
      <c r="G1097" s="293"/>
      <c r="H1097" s="294"/>
      <c r="I1097" s="294" t="str">
        <f>IFERROR(_xlfn.IFNA(VLOOKUP($D:$D,history!$I:$Y,3,0),VLOOKUP(E:E,history!$H:$Y,4,0)),"--")</f>
        <v>--</v>
      </c>
      <c r="J1097" s="282" t="s">
        <v>5946</v>
      </c>
      <c r="K1097" s="282" t="str">
        <f t="shared" si="215"/>
        <v/>
      </c>
      <c r="L1097" s="312">
        <f>IF($A$3="ИМ",ROUND($Y1097*(1-($L$6-$F$4))*(1-$F$3)*(1+$AG$2),2),ROUND($M1097*(1-($L$6-$F$4))*(1-$F$3)*(1+$AG$2),2))</f>
        <v>8543.2000000000007</v>
      </c>
      <c r="M1097" s="312">
        <f>ROUND(IF($A$3="РЕГИОНЫ",AG1097*$AG$3*$AG$1,IF(AI1097=0,AG1097*$AG$3*$AG$1,AG1097*$AG$3*(1-5%)*$AG$1)),2)</f>
        <v>12944.24</v>
      </c>
      <c r="N1097" s="297" t="str">
        <f>_xlfn.IFNA(VLOOKUP($E:$E,'1'!$A:$E,3,0),"")</f>
        <v/>
      </c>
      <c r="O1097" s="297">
        <f>_xlfn.IFNA(VLOOKUP($E:$E,'2'!$A:$E,3,0),"")</f>
        <v>9296.3988919667609</v>
      </c>
      <c r="P1097" s="297" t="str">
        <f>_xlfn.IFNA(VLOOKUP($E:$E,'3'!$A:$D,3,0),"")</f>
        <v/>
      </c>
      <c r="Q1097" s="297" t="str">
        <f>_xlfn.IFNA(VLOOKUP($E:$E,'4'!$A:$F,3,0),"")</f>
        <v/>
      </c>
      <c r="R1097" s="297">
        <f>_xlfn.IFNA(VLOOKUP($E:$E,'5'!$A:$F,3,0),"")</f>
        <v>9290</v>
      </c>
      <c r="S1097" s="297" t="str">
        <f>_xlfn.IFNA(VLOOKUP($E:$E,'6'!$A:$F,3,0),"")</f>
        <v/>
      </c>
      <c r="T1097" s="313">
        <v>1</v>
      </c>
      <c r="U1097" s="313">
        <v>1</v>
      </c>
      <c r="V1097" s="313">
        <v>1</v>
      </c>
      <c r="W1097" s="314">
        <v>7.64</v>
      </c>
      <c r="X1097" s="315">
        <v>3.4800724599999999E-2</v>
      </c>
      <c r="Y1097" s="749">
        <v>11650</v>
      </c>
      <c r="Z1097" s="282"/>
      <c r="AA1097" s="316" t="s">
        <v>10391</v>
      </c>
      <c r="AB1097" s="282" t="s">
        <v>9163</v>
      </c>
      <c r="AC1097" s="317" t="s">
        <v>2104</v>
      </c>
      <c r="AD1097" s="318" t="s">
        <v>4315</v>
      </c>
      <c r="AE1097" s="319">
        <v>0</v>
      </c>
      <c r="AF1097" s="319" t="s">
        <v>11350</v>
      </c>
      <c r="AG1097" s="320">
        <v>170.81</v>
      </c>
      <c r="AH1097" s="321">
        <f>IF($A$3="РЕГИОНЫ",ROUND($AG1097*(1-($L$6-$F$4))*(1-$F$3)*(1+$AG$2)*$AG$1,2),0)</f>
        <v>0</v>
      </c>
      <c r="AI1097" s="287">
        <f>_xlfn.IFNA(VLOOKUP(AD:AD,грп!B:C,2,0),0)</f>
        <v>1</v>
      </c>
      <c r="AJ1097" s="607">
        <v>0</v>
      </c>
      <c r="AK1097" s="672">
        <f t="shared" si="218"/>
        <v>0</v>
      </c>
      <c r="AL1097" s="174"/>
      <c r="AM1097" s="4"/>
    </row>
    <row r="1098" spans="1:39" s="4" customFormat="1" ht="11.45" customHeight="1" outlineLevel="1" x14ac:dyDescent="0.35">
      <c r="A1098" s="307" t="s">
        <v>10402</v>
      </c>
      <c r="B1098" s="308" t="s">
        <v>9536</v>
      </c>
      <c r="C1098" s="309" t="s">
        <v>21</v>
      </c>
      <c r="D1098" s="310" t="s">
        <v>10799</v>
      </c>
      <c r="E1098" s="322" t="s">
        <v>9235</v>
      </c>
      <c r="F1098" s="293"/>
      <c r="G1098" s="293"/>
      <c r="H1098" s="294">
        <v>36</v>
      </c>
      <c r="I1098" s="294" t="str">
        <f>IFERROR(_xlfn.IFNA(VLOOKUP($D:$D,history!$I:$Y,3,0),VLOOKUP(E:E,history!$H:$Y,4,0)),"--")</f>
        <v>--</v>
      </c>
      <c r="J1098" s="282" t="s">
        <v>9870</v>
      </c>
      <c r="K1098" s="282" t="str">
        <f t="shared" si="215"/>
        <v/>
      </c>
      <c r="L1098" s="312">
        <f>IF($A$3="ИМ",ROUND($Y1098*(1-($L$6-$F$4))*(1-$F$3)*(1+$AG$2),2),ROUND($M1098*(1-($L$6-$F$4))*(1-$F$3)*(1+$AG$2),2))</f>
        <v>2669.85</v>
      </c>
      <c r="M1098" s="312">
        <f>ROUND(IF($A$3="РЕГИОНЫ",AG1098*$AG$3*$AG$1,IF(AI1098=0,AG1098*$AG$3*$AG$1,AG1098*$AG$3*(1-5%)*$AG$1)),2)</f>
        <v>4045.22</v>
      </c>
      <c r="N1098" s="297" t="str">
        <f>_xlfn.IFNA(VLOOKUP($E:$E,'1'!$A:$E,3,0),"")</f>
        <v/>
      </c>
      <c r="O1098" s="297">
        <f>_xlfn.IFNA(VLOOKUP($E:$E,'2'!$A:$E,3,0),"")</f>
        <v>2897.5069252077565</v>
      </c>
      <c r="P1098" s="297" t="str">
        <f>_xlfn.IFNA(VLOOKUP($E:$E,'3'!$A:$D,3,0),"")</f>
        <v/>
      </c>
      <c r="Q1098" s="297" t="str">
        <f>_xlfn.IFNA(VLOOKUP($E:$E,'4'!$A:$F,3,0),"")</f>
        <v/>
      </c>
      <c r="R1098" s="297">
        <f>_xlfn.IFNA(VLOOKUP($E:$E,'5'!$A:$F,3,0),"")</f>
        <v>2752</v>
      </c>
      <c r="S1098" s="297" t="str">
        <f>_xlfn.IFNA(VLOOKUP($E:$E,'6'!$A:$F,3,0),"")</f>
        <v/>
      </c>
      <c r="T1098" s="313">
        <v>1</v>
      </c>
      <c r="U1098" s="313">
        <v>1</v>
      </c>
      <c r="V1098" s="313">
        <v>4</v>
      </c>
      <c r="W1098" s="314">
        <v>3.4750000000000001</v>
      </c>
      <c r="X1098" s="315">
        <v>3.1028481E-2</v>
      </c>
      <c r="Y1098" s="749">
        <v>3650</v>
      </c>
      <c r="Z1098" s="282"/>
      <c r="AA1098" s="316" t="s">
        <v>10391</v>
      </c>
      <c r="AB1098" s="282" t="s">
        <v>9164</v>
      </c>
      <c r="AC1098" s="317" t="s">
        <v>2104</v>
      </c>
      <c r="AD1098" s="318" t="s">
        <v>4315</v>
      </c>
      <c r="AE1098" s="319">
        <v>0</v>
      </c>
      <c r="AF1098" s="319" t="s">
        <v>11348</v>
      </c>
      <c r="AG1098" s="320">
        <v>53.38</v>
      </c>
      <c r="AH1098" s="321">
        <f>IF($A$3="РЕГИОНЫ",ROUND($AG1098*(1-($L$6-$F$4))*(1-$F$3)*(1+$AG$2)*$AG$1,2),0)</f>
        <v>0</v>
      </c>
      <c r="AI1098" s="287">
        <f>_xlfn.IFNA(VLOOKUP(AD:AD,грп!B:C,2,0),0)</f>
        <v>1</v>
      </c>
      <c r="AJ1098" s="607">
        <v>9</v>
      </c>
      <c r="AK1098" s="672" t="str">
        <f t="shared" si="218"/>
        <v>new</v>
      </c>
      <c r="AL1098" s="174"/>
    </row>
    <row r="1099" spans="1:39" s="4" customFormat="1" ht="11.45" customHeight="1" x14ac:dyDescent="0.35">
      <c r="A1099" s="288"/>
      <c r="B1099" s="289"/>
      <c r="C1099" s="290" t="s">
        <v>555</v>
      </c>
      <c r="D1099" s="291" t="s">
        <v>2723</v>
      </c>
      <c r="E1099" s="292"/>
      <c r="F1099" s="293"/>
      <c r="G1099" s="293"/>
      <c r="H1099" s="294"/>
      <c r="I1099" s="294"/>
      <c r="J1099" s="282" t="s">
        <v>393</v>
      </c>
      <c r="K1099" s="282" t="str">
        <f t="shared" si="215"/>
        <v/>
      </c>
      <c r="L1099" s="295"/>
      <c r="M1099" s="296"/>
      <c r="N1099" s="297"/>
      <c r="O1099" s="297"/>
      <c r="P1099" s="297"/>
      <c r="Q1099" s="297" t="str">
        <f>_xlfn.IFNA(VLOOKUP($E:$E,'4'!$A:$F,3,0),"")</f>
        <v/>
      </c>
      <c r="R1099" s="297" t="str">
        <f>_xlfn.IFNA(VLOOKUP($E:$E,'5'!$A:$F,3,0),"")</f>
        <v/>
      </c>
      <c r="S1099" s="297"/>
      <c r="T1099" s="298"/>
      <c r="U1099" s="299"/>
      <c r="V1099" s="299"/>
      <c r="W1099" s="300"/>
      <c r="X1099" s="301"/>
      <c r="Y1099" s="749"/>
      <c r="Z1099" s="282"/>
      <c r="AA1099" s="280"/>
      <c r="AB1099" s="280" t="s">
        <v>393</v>
      </c>
      <c r="AC1099" s="302"/>
      <c r="AD1099" s="303" t="s">
        <v>2723</v>
      </c>
      <c r="AE1099" s="282"/>
      <c r="AF1099" s="329"/>
      <c r="AG1099" s="339"/>
      <c r="AH1099" s="306"/>
      <c r="AI1099" s="287">
        <f>_xlfn.IFNA(VLOOKUP(AD:AD,грп!B:C,2,0),0)</f>
        <v>1</v>
      </c>
      <c r="AJ1099" s="607">
        <v>0</v>
      </c>
      <c r="AK1099" s="672" t="str">
        <f t="shared" si="218"/>
        <v xml:space="preserve"> </v>
      </c>
      <c r="AL1099" s="174"/>
    </row>
    <row r="1100" spans="1:39" s="4" customFormat="1" ht="11.45" customHeight="1" outlineLevel="1" x14ac:dyDescent="0.35">
      <c r="A1100" s="307" t="s">
        <v>1897</v>
      </c>
      <c r="B1100" s="308">
        <v>0</v>
      </c>
      <c r="C1100" s="309" t="s">
        <v>21</v>
      </c>
      <c r="D1100" s="310" t="s">
        <v>10800</v>
      </c>
      <c r="E1100" s="322" t="s">
        <v>9308</v>
      </c>
      <c r="F1100" s="293"/>
      <c r="G1100" s="293"/>
      <c r="H1100" s="294"/>
      <c r="I1100" s="294" t="str">
        <f>IFERROR(_xlfn.IFNA(VLOOKUP($D:$D,history!$I:$Y,3,0),VLOOKUP(E:E,history!$H:$Y,4,0)),"--")</f>
        <v>--</v>
      </c>
      <c r="J1100" s="282" t="s">
        <v>5946</v>
      </c>
      <c r="K1100" s="282" t="str">
        <f t="shared" si="215"/>
        <v/>
      </c>
      <c r="L1100" s="312">
        <f t="shared" ref="L1100:L1106" si="219">IF($A$3="ИМ",ROUND($Y1100*(1-($L$6-$F$4))*(1-$F$3)*(1+$AG$2),2),ROUND($M1100*(1-($L$6-$F$4))*(1-$F$3)*(1+$AG$2),2))</f>
        <v>0</v>
      </c>
      <c r="M1100" s="312">
        <f t="shared" ref="M1100:M1106" si="220">ROUND(IF($A$3="РЕГИОНЫ",AG1100*$AG$3*$AG$1,IF(AI1100=0,AG1100*$AG$3*$AG$1,AG1100*$AG$3*(1-5%)*$AG$1)),2)</f>
        <v>0</v>
      </c>
      <c r="N1100" s="297" t="str">
        <f>_xlfn.IFNA(VLOOKUP($E:$E,'1'!$A:$E,3,0),"")</f>
        <v/>
      </c>
      <c r="O1100" s="297" t="str">
        <f>_xlfn.IFNA(VLOOKUP($E:$E,'2'!$A:$E,3,0),"")</f>
        <v/>
      </c>
      <c r="P1100" s="297" t="str">
        <f>_xlfn.IFNA(VLOOKUP($E:$E,'3'!$A:$D,3,0),"")</f>
        <v/>
      </c>
      <c r="Q1100" s="297" t="str">
        <f>_xlfn.IFNA(VLOOKUP($E:$E,'4'!$A:$F,3,0),"")</f>
        <v/>
      </c>
      <c r="R1100" s="297" t="str">
        <f>_xlfn.IFNA(VLOOKUP($E:$E,'5'!$A:$F,3,0),"")</f>
        <v/>
      </c>
      <c r="S1100" s="297" t="str">
        <f>_xlfn.IFNA(VLOOKUP($E:$E,'6'!$A:$F,3,0),"")</f>
        <v/>
      </c>
      <c r="T1100" s="313">
        <v>1</v>
      </c>
      <c r="U1100" s="313">
        <v>1</v>
      </c>
      <c r="V1100" s="313">
        <v>1</v>
      </c>
      <c r="W1100" s="314">
        <v>6.3</v>
      </c>
      <c r="X1100" s="315">
        <v>3.1320800000000003E-2</v>
      </c>
      <c r="Y1100" s="749">
        <v>0</v>
      </c>
      <c r="Z1100" s="282"/>
      <c r="AA1100" s="316" t="s">
        <v>10390</v>
      </c>
      <c r="AB1100" s="282" t="s">
        <v>10389</v>
      </c>
      <c r="AC1100" s="317" t="s">
        <v>2104</v>
      </c>
      <c r="AD1100" s="318" t="s">
        <v>2723</v>
      </c>
      <c r="AE1100" s="319" t="s">
        <v>11326</v>
      </c>
      <c r="AF1100" s="319" t="s">
        <v>11348</v>
      </c>
      <c r="AG1100" s="320">
        <v>0</v>
      </c>
      <c r="AH1100" s="321">
        <f t="shared" ref="AH1100:AH1106" si="221">IF($A$3="РЕГИОНЫ",ROUND($AG1100*(1-($L$6-$F$4))*(1-$F$3)*(1+$AG$2)*$AG$1,2),0)</f>
        <v>0</v>
      </c>
      <c r="AI1100" s="287">
        <f>_xlfn.IFNA(VLOOKUP(AD:AD,грп!B:C,2,0),0)</f>
        <v>1</v>
      </c>
      <c r="AJ1100" s="607">
        <v>0</v>
      </c>
      <c r="AK1100" s="672" t="str">
        <f t="shared" si="218"/>
        <v>new</v>
      </c>
      <c r="AL1100" s="174"/>
    </row>
    <row r="1101" spans="1:39" s="4" customFormat="1" ht="11.45" customHeight="1" outlineLevel="1" x14ac:dyDescent="0.35">
      <c r="A1101" s="307" t="s">
        <v>10402</v>
      </c>
      <c r="B1101" s="308">
        <v>0</v>
      </c>
      <c r="C1101" s="309" t="s">
        <v>21</v>
      </c>
      <c r="D1101" s="310" t="s">
        <v>10801</v>
      </c>
      <c r="E1101" s="322" t="s">
        <v>9306</v>
      </c>
      <c r="F1101" s="293"/>
      <c r="G1101" s="293"/>
      <c r="H1101" s="294"/>
      <c r="I1101" s="294" t="str">
        <f>IFERROR(_xlfn.IFNA(VLOOKUP($D:$D,history!$I:$Y,3,0),VLOOKUP(E:E,history!$H:$Y,4,0)),"--")</f>
        <v>--</v>
      </c>
      <c r="J1101" s="282" t="s">
        <v>5946</v>
      </c>
      <c r="K1101" s="282" t="str">
        <f t="shared" si="215"/>
        <v/>
      </c>
      <c r="L1101" s="312">
        <f t="shared" si="219"/>
        <v>0</v>
      </c>
      <c r="M1101" s="312">
        <f t="shared" si="220"/>
        <v>0</v>
      </c>
      <c r="N1101" s="297" t="str">
        <f>_xlfn.IFNA(VLOOKUP($E:$E,'1'!$A:$E,3,0),"")</f>
        <v/>
      </c>
      <c r="O1101" s="297" t="str">
        <f>_xlfn.IFNA(VLOOKUP($E:$E,'2'!$A:$E,3,0),"")</f>
        <v/>
      </c>
      <c r="P1101" s="297" t="str">
        <f>_xlfn.IFNA(VLOOKUP($E:$E,'3'!$A:$D,3,0),"")</f>
        <v/>
      </c>
      <c r="Q1101" s="297" t="str">
        <f>_xlfn.IFNA(VLOOKUP($E:$E,'4'!$A:$F,3,0),"")</f>
        <v/>
      </c>
      <c r="R1101" s="297" t="str">
        <f>_xlfn.IFNA(VLOOKUP($E:$E,'5'!$A:$F,3,0),"")</f>
        <v/>
      </c>
      <c r="S1101" s="297" t="str">
        <f>_xlfn.IFNA(VLOOKUP($E:$E,'6'!$A:$F,3,0),"")</f>
        <v/>
      </c>
      <c r="T1101" s="313">
        <v>1</v>
      </c>
      <c r="U1101" s="313">
        <v>1</v>
      </c>
      <c r="V1101" s="313">
        <v>2</v>
      </c>
      <c r="W1101" s="314">
        <v>6.35</v>
      </c>
      <c r="X1101" s="315">
        <v>5.8751999999999999E-2</v>
      </c>
      <c r="Y1101" s="749">
        <v>0</v>
      </c>
      <c r="Z1101" s="282"/>
      <c r="AA1101" s="316" t="s">
        <v>10390</v>
      </c>
      <c r="AB1101" s="282" t="s">
        <v>10389</v>
      </c>
      <c r="AC1101" s="317" t="s">
        <v>2104</v>
      </c>
      <c r="AD1101" s="318" t="s">
        <v>2723</v>
      </c>
      <c r="AE1101" s="319" t="s">
        <v>11326</v>
      </c>
      <c r="AF1101" s="319" t="s">
        <v>11348</v>
      </c>
      <c r="AG1101" s="320">
        <v>0</v>
      </c>
      <c r="AH1101" s="321">
        <f t="shared" si="221"/>
        <v>0</v>
      </c>
      <c r="AI1101" s="287">
        <f>_xlfn.IFNA(VLOOKUP(AD:AD,грп!B:C,2,0),0)</f>
        <v>1</v>
      </c>
      <c r="AJ1101" s="607">
        <v>0</v>
      </c>
      <c r="AK1101" s="672" t="str">
        <f t="shared" si="218"/>
        <v>new</v>
      </c>
      <c r="AL1101" s="174"/>
    </row>
    <row r="1102" spans="1:39" s="4" customFormat="1" ht="11.45" customHeight="1" outlineLevel="1" x14ac:dyDescent="0.35">
      <c r="A1102" s="307" t="s">
        <v>10402</v>
      </c>
      <c r="B1102" s="308">
        <v>0</v>
      </c>
      <c r="C1102" s="309" t="s">
        <v>21</v>
      </c>
      <c r="D1102" s="310" t="s">
        <v>10802</v>
      </c>
      <c r="E1102" s="322" t="s">
        <v>9307</v>
      </c>
      <c r="F1102" s="293"/>
      <c r="G1102" s="293"/>
      <c r="H1102" s="294"/>
      <c r="I1102" s="294" t="str">
        <f>IFERROR(_xlfn.IFNA(VLOOKUP($D:$D,history!$I:$Y,3,0),VLOOKUP(E:E,history!$H:$Y,4,0)),"--")</f>
        <v>--</v>
      </c>
      <c r="J1102" s="282" t="s">
        <v>5946</v>
      </c>
      <c r="K1102" s="282" t="str">
        <f t="shared" si="215"/>
        <v/>
      </c>
      <c r="L1102" s="312">
        <f t="shared" si="219"/>
        <v>0</v>
      </c>
      <c r="M1102" s="312">
        <f t="shared" si="220"/>
        <v>0</v>
      </c>
      <c r="N1102" s="297" t="str">
        <f>_xlfn.IFNA(VLOOKUP($E:$E,'1'!$A:$E,3,0),"")</f>
        <v/>
      </c>
      <c r="O1102" s="297" t="str">
        <f>_xlfn.IFNA(VLOOKUP($E:$E,'2'!$A:$E,3,0),"")</f>
        <v/>
      </c>
      <c r="P1102" s="297" t="str">
        <f>_xlfn.IFNA(VLOOKUP($E:$E,'3'!$A:$D,3,0),"")</f>
        <v/>
      </c>
      <c r="Q1102" s="297" t="str">
        <f>_xlfn.IFNA(VLOOKUP($E:$E,'4'!$A:$F,3,0),"")</f>
        <v/>
      </c>
      <c r="R1102" s="297" t="str">
        <f>_xlfn.IFNA(VLOOKUP($E:$E,'5'!$A:$F,3,0),"")</f>
        <v/>
      </c>
      <c r="S1102" s="297" t="str">
        <f>_xlfn.IFNA(VLOOKUP($E:$E,'6'!$A:$F,3,0),"")</f>
        <v/>
      </c>
      <c r="T1102" s="313">
        <v>1</v>
      </c>
      <c r="U1102" s="313">
        <v>1</v>
      </c>
      <c r="V1102" s="313">
        <v>2</v>
      </c>
      <c r="W1102" s="314">
        <v>5.0999999999999996</v>
      </c>
      <c r="X1102" s="315">
        <v>5.8751999999999999E-2</v>
      </c>
      <c r="Y1102" s="749">
        <v>0</v>
      </c>
      <c r="Z1102" s="282"/>
      <c r="AA1102" s="316" t="s">
        <v>10390</v>
      </c>
      <c r="AB1102" s="282" t="s">
        <v>10389</v>
      </c>
      <c r="AC1102" s="317" t="s">
        <v>2104</v>
      </c>
      <c r="AD1102" s="318" t="s">
        <v>2723</v>
      </c>
      <c r="AE1102" s="319" t="s">
        <v>11326</v>
      </c>
      <c r="AF1102" s="319" t="s">
        <v>11348</v>
      </c>
      <c r="AG1102" s="320">
        <v>0</v>
      </c>
      <c r="AH1102" s="321">
        <f t="shared" si="221"/>
        <v>0</v>
      </c>
      <c r="AI1102" s="287">
        <f>_xlfn.IFNA(VLOOKUP(AD:AD,грп!B:C,2,0),0)</f>
        <v>1</v>
      </c>
      <c r="AJ1102" s="607">
        <v>0</v>
      </c>
      <c r="AK1102" s="672" t="str">
        <f t="shared" si="218"/>
        <v>new</v>
      </c>
      <c r="AL1102" s="174"/>
    </row>
    <row r="1103" spans="1:39" s="8" customFormat="1" ht="12" customHeight="1" outlineLevel="1" x14ac:dyDescent="0.35">
      <c r="A1103" s="307" t="s">
        <v>10402</v>
      </c>
      <c r="B1103" s="308" t="s">
        <v>6760</v>
      </c>
      <c r="C1103" s="309"/>
      <c r="D1103" s="310" t="s">
        <v>4299</v>
      </c>
      <c r="E1103" s="311" t="s">
        <v>3848</v>
      </c>
      <c r="F1103" s="293"/>
      <c r="G1103" s="293"/>
      <c r="H1103" s="294">
        <v>2</v>
      </c>
      <c r="I1103" s="294" t="str">
        <f>IFERROR(_xlfn.IFNA(VLOOKUP($D:$D,history!$I:$Y,3,0),VLOOKUP(E:E,history!$H:$Y,4,0)),"--")</f>
        <v>--</v>
      </c>
      <c r="J1103" s="282" t="s">
        <v>9869</v>
      </c>
      <c r="K1103" s="282" t="str">
        <f t="shared" si="215"/>
        <v/>
      </c>
      <c r="L1103" s="312">
        <f t="shared" si="219"/>
        <v>6466.04</v>
      </c>
      <c r="M1103" s="312">
        <f t="shared" si="220"/>
        <v>9797.0300000000007</v>
      </c>
      <c r="N1103" s="297" t="str">
        <f>_xlfn.IFNA(VLOOKUP($E:$E,'1'!$A:$E,3,0),"")</f>
        <v/>
      </c>
      <c r="O1103" s="297">
        <f>_xlfn.IFNA(VLOOKUP($E:$E,'2'!$A:$E,3,0),"")</f>
        <v>6684.7645429362892</v>
      </c>
      <c r="P1103" s="297" t="str">
        <f>_xlfn.IFNA(VLOOKUP($E:$E,'3'!$A:$D,3,0),"")</f>
        <v/>
      </c>
      <c r="Q1103" s="297" t="str">
        <f>_xlfn.IFNA(VLOOKUP($E:$E,'4'!$A:$F,3,0),"")</f>
        <v/>
      </c>
      <c r="R1103" s="297" t="str">
        <f>_xlfn.IFNA(VLOOKUP($E:$E,'5'!$A:$F,3,0),"")</f>
        <v/>
      </c>
      <c r="S1103" s="297" t="str">
        <f>_xlfn.IFNA(VLOOKUP($E:$E,'6'!$A:$F,3,0),"")</f>
        <v/>
      </c>
      <c r="T1103" s="313">
        <v>1</v>
      </c>
      <c r="U1103" s="313">
        <v>1</v>
      </c>
      <c r="V1103" s="313">
        <v>1</v>
      </c>
      <c r="W1103" s="314">
        <v>7.34</v>
      </c>
      <c r="X1103" s="315">
        <v>4.53333333E-2</v>
      </c>
      <c r="Y1103" s="749">
        <v>8850</v>
      </c>
      <c r="Z1103" s="282"/>
      <c r="AA1103" s="316" t="s">
        <v>10391</v>
      </c>
      <c r="AB1103" s="282" t="s">
        <v>9163</v>
      </c>
      <c r="AC1103" s="317" t="s">
        <v>2104</v>
      </c>
      <c r="AD1103" s="318" t="s">
        <v>2723</v>
      </c>
      <c r="AE1103" s="319" t="s">
        <v>11326</v>
      </c>
      <c r="AF1103" s="319" t="s">
        <v>11328</v>
      </c>
      <c r="AG1103" s="320">
        <v>129.28</v>
      </c>
      <c r="AH1103" s="321">
        <f t="shared" si="221"/>
        <v>0</v>
      </c>
      <c r="AI1103" s="287">
        <f>_xlfn.IFNA(VLOOKUP(AD:AD,грп!B:C,2,0),0)</f>
        <v>1</v>
      </c>
      <c r="AJ1103" s="607">
        <v>32</v>
      </c>
      <c r="AK1103" s="672">
        <f t="shared" si="218"/>
        <v>0</v>
      </c>
      <c r="AL1103" s="174"/>
      <c r="AM1103" s="4"/>
    </row>
    <row r="1104" spans="1:39" s="8" customFormat="1" ht="12" customHeight="1" outlineLevel="1" x14ac:dyDescent="0.35">
      <c r="A1104" s="307" t="s">
        <v>10402</v>
      </c>
      <c r="B1104" s="308" t="s">
        <v>6761</v>
      </c>
      <c r="C1104" s="309"/>
      <c r="D1104" s="310" t="s">
        <v>4196</v>
      </c>
      <c r="E1104" s="311" t="s">
        <v>3849</v>
      </c>
      <c r="F1104" s="293"/>
      <c r="G1104" s="293"/>
      <c r="H1104" s="294">
        <v>14</v>
      </c>
      <c r="I1104" s="294" t="str">
        <f>IFERROR(_xlfn.IFNA(VLOOKUP($D:$D,history!$I:$Y,3,0),VLOOKUP(E:E,history!$H:$Y,4,0)),"--")</f>
        <v>--</v>
      </c>
      <c r="J1104" s="282" t="s">
        <v>9868</v>
      </c>
      <c r="K1104" s="282" t="str">
        <f t="shared" si="215"/>
        <v/>
      </c>
      <c r="L1104" s="312">
        <f t="shared" si="219"/>
        <v>5609.77</v>
      </c>
      <c r="M1104" s="312">
        <f t="shared" si="220"/>
        <v>8499.65</v>
      </c>
      <c r="N1104" s="297" t="str">
        <f>_xlfn.IFNA(VLOOKUP($E:$E,'1'!$A:$E,3,0),"")</f>
        <v/>
      </c>
      <c r="O1104" s="297">
        <f>_xlfn.IFNA(VLOOKUP($E:$E,'2'!$A:$E,3,0),"")</f>
        <v>5806.0941828254854</v>
      </c>
      <c r="P1104" s="297" t="str">
        <f>_xlfn.IFNA(VLOOKUP($E:$E,'3'!$A:$D,3,0),"")</f>
        <v/>
      </c>
      <c r="Q1104" s="297" t="str">
        <f>_xlfn.IFNA(VLOOKUP($E:$E,'4'!$A:$F,3,0),"")</f>
        <v/>
      </c>
      <c r="R1104" s="297" t="str">
        <f>_xlfn.IFNA(VLOOKUP($E:$E,'5'!$A:$F,3,0),"")</f>
        <v/>
      </c>
      <c r="S1104" s="297" t="str">
        <f>_xlfn.IFNA(VLOOKUP($E:$E,'6'!$A:$F,3,0),"")</f>
        <v/>
      </c>
      <c r="T1104" s="313">
        <v>1</v>
      </c>
      <c r="U1104" s="313">
        <v>1</v>
      </c>
      <c r="V1104" s="313">
        <v>1</v>
      </c>
      <c r="W1104" s="314">
        <v>6.45</v>
      </c>
      <c r="X1104" s="315">
        <v>4.2000000000000003E-2</v>
      </c>
      <c r="Y1104" s="749">
        <v>7650</v>
      </c>
      <c r="Z1104" s="282"/>
      <c r="AA1104" s="316" t="s">
        <v>10391</v>
      </c>
      <c r="AB1104" s="282" t="s">
        <v>9163</v>
      </c>
      <c r="AC1104" s="317" t="s">
        <v>2104</v>
      </c>
      <c r="AD1104" s="318" t="s">
        <v>2723</v>
      </c>
      <c r="AE1104" s="319" t="s">
        <v>11326</v>
      </c>
      <c r="AF1104" s="319" t="s">
        <v>11328</v>
      </c>
      <c r="AG1104" s="320">
        <v>112.16</v>
      </c>
      <c r="AH1104" s="321">
        <f t="shared" si="221"/>
        <v>0</v>
      </c>
      <c r="AI1104" s="287">
        <f>_xlfn.IFNA(VLOOKUP(AD:AD,грп!B:C,2,0),0)</f>
        <v>1</v>
      </c>
      <c r="AJ1104" s="607">
        <v>38</v>
      </c>
      <c r="AK1104" s="672">
        <f t="shared" si="218"/>
        <v>0</v>
      </c>
      <c r="AL1104" s="174"/>
      <c r="AM1104" s="4"/>
    </row>
    <row r="1105" spans="1:38" s="4" customFormat="1" ht="12" customHeight="1" outlineLevel="1" x14ac:dyDescent="0.35">
      <c r="A1105" s="307" t="s">
        <v>339</v>
      </c>
      <c r="B1105" s="308" t="s">
        <v>6762</v>
      </c>
      <c r="C1105" s="343"/>
      <c r="D1105" s="310" t="s">
        <v>953</v>
      </c>
      <c r="E1105" s="322" t="s">
        <v>954</v>
      </c>
      <c r="F1105" s="293"/>
      <c r="G1105" s="293"/>
      <c r="H1105" s="294">
        <v>6</v>
      </c>
      <c r="I1105" s="294" t="str">
        <f>IFERROR(_xlfn.IFNA(VLOOKUP($D:$D,history!$I:$Y,3,0),VLOOKUP(E:E,history!$H:$Y,4,0)),"--")</f>
        <v>--</v>
      </c>
      <c r="J1105" s="282" t="s">
        <v>9870</v>
      </c>
      <c r="K1105" s="282" t="str">
        <f t="shared" si="215"/>
        <v/>
      </c>
      <c r="L1105" s="312">
        <f t="shared" si="219"/>
        <v>4530.93</v>
      </c>
      <c r="M1105" s="312">
        <f t="shared" si="220"/>
        <v>6865.05</v>
      </c>
      <c r="N1105" s="297" t="str">
        <f>_xlfn.IFNA(VLOOKUP($E:$E,'1'!$A:$E,3,0),"")</f>
        <v/>
      </c>
      <c r="O1105" s="297">
        <f>_xlfn.IFNA(VLOOKUP($E:$E,'2'!$A:$E,3,0),"")</f>
        <v>4642.6592797783942</v>
      </c>
      <c r="P1105" s="297" t="str">
        <f>_xlfn.IFNA(VLOOKUP($E:$E,'3'!$A:$D,3,0),"")</f>
        <v/>
      </c>
      <c r="Q1105" s="297" t="str">
        <f>_xlfn.IFNA(VLOOKUP($E:$E,'4'!$A:$F,3,0),"")</f>
        <v/>
      </c>
      <c r="R1105" s="297" t="str">
        <f>_xlfn.IFNA(VLOOKUP($E:$E,'5'!$A:$F,3,0),"")</f>
        <v/>
      </c>
      <c r="S1105" s="297" t="str">
        <f>_xlfn.IFNA(VLOOKUP($E:$E,'6'!$A:$F,3,0),"")</f>
        <v/>
      </c>
      <c r="T1105" s="313">
        <v>1</v>
      </c>
      <c r="U1105" s="313">
        <v>1</v>
      </c>
      <c r="V1105" s="313">
        <v>2</v>
      </c>
      <c r="W1105" s="314">
        <v>5.8</v>
      </c>
      <c r="X1105" s="315">
        <v>2.9000000000000001E-2</v>
      </c>
      <c r="Y1105" s="749">
        <v>6190</v>
      </c>
      <c r="Z1105" s="282"/>
      <c r="AA1105" s="316" t="s">
        <v>10391</v>
      </c>
      <c r="AB1105" s="282" t="s">
        <v>9163</v>
      </c>
      <c r="AC1105" s="317" t="s">
        <v>2104</v>
      </c>
      <c r="AD1105" s="318" t="s">
        <v>2723</v>
      </c>
      <c r="AE1105" s="319" t="s">
        <v>11326</v>
      </c>
      <c r="AF1105" s="319" t="s">
        <v>11328</v>
      </c>
      <c r="AG1105" s="320">
        <v>90.59</v>
      </c>
      <c r="AH1105" s="321">
        <f t="shared" si="221"/>
        <v>0</v>
      </c>
      <c r="AI1105" s="287">
        <f>_xlfn.IFNA(VLOOKUP(AD:AD,грп!B:C,2,0),0)</f>
        <v>1</v>
      </c>
      <c r="AJ1105" s="607">
        <v>76</v>
      </c>
      <c r="AK1105" s="672">
        <f t="shared" si="218"/>
        <v>0</v>
      </c>
      <c r="AL1105" s="174"/>
    </row>
    <row r="1106" spans="1:38" s="4" customFormat="1" ht="12" customHeight="1" outlineLevel="1" x14ac:dyDescent="0.35">
      <c r="A1106" s="307" t="s">
        <v>339</v>
      </c>
      <c r="B1106" s="308" t="s">
        <v>6763</v>
      </c>
      <c r="C1106" s="343"/>
      <c r="D1106" s="310" t="s">
        <v>1421</v>
      </c>
      <c r="E1106" s="322" t="s">
        <v>1422</v>
      </c>
      <c r="F1106" s="293"/>
      <c r="G1106" s="293"/>
      <c r="H1106" s="294">
        <v>27</v>
      </c>
      <c r="I1106" s="294" t="str">
        <f>IFERROR(_xlfn.IFNA(VLOOKUP($D:$D,history!$I:$Y,3,0),VLOOKUP(E:E,history!$H:$Y,4,0)),"--")</f>
        <v>--</v>
      </c>
      <c r="J1106" s="282" t="s">
        <v>9870</v>
      </c>
      <c r="K1106" s="282" t="str">
        <f t="shared" si="215"/>
        <v/>
      </c>
      <c r="L1106" s="312">
        <f t="shared" si="219"/>
        <v>5052.1000000000004</v>
      </c>
      <c r="M1106" s="312">
        <f t="shared" si="220"/>
        <v>7654.69</v>
      </c>
      <c r="N1106" s="297" t="str">
        <f>_xlfn.IFNA(VLOOKUP($E:$E,'1'!$A:$E,3,0),"")</f>
        <v/>
      </c>
      <c r="O1106" s="297">
        <f>_xlfn.IFNA(VLOOKUP($E:$E,'2'!$A:$E,3,0),"")</f>
        <v>5224.3767313019398</v>
      </c>
      <c r="P1106" s="297" t="str">
        <f>_xlfn.IFNA(VLOOKUP($E:$E,'3'!$A:$D,3,0),"")</f>
        <v/>
      </c>
      <c r="Q1106" s="297" t="str">
        <f>_xlfn.IFNA(VLOOKUP($E:$E,'4'!$A:$F,3,0),"")</f>
        <v/>
      </c>
      <c r="R1106" s="297" t="str">
        <f>_xlfn.IFNA(VLOOKUP($E:$E,'5'!$A:$F,3,0),"")</f>
        <v/>
      </c>
      <c r="S1106" s="297" t="str">
        <f>_xlfn.IFNA(VLOOKUP($E:$E,'6'!$A:$F,3,0),"")</f>
        <v/>
      </c>
      <c r="T1106" s="313">
        <v>1</v>
      </c>
      <c r="U1106" s="313">
        <v>1</v>
      </c>
      <c r="V1106" s="313">
        <v>2</v>
      </c>
      <c r="W1106" s="314">
        <v>6.3</v>
      </c>
      <c r="X1106" s="315">
        <v>0.03</v>
      </c>
      <c r="Y1106" s="749">
        <v>6890</v>
      </c>
      <c r="Z1106" s="282"/>
      <c r="AA1106" s="316" t="s">
        <v>10391</v>
      </c>
      <c r="AB1106" s="282" t="s">
        <v>9163</v>
      </c>
      <c r="AC1106" s="317" t="s">
        <v>2104</v>
      </c>
      <c r="AD1106" s="318" t="s">
        <v>2723</v>
      </c>
      <c r="AE1106" s="319" t="s">
        <v>11326</v>
      </c>
      <c r="AF1106" s="319" t="s">
        <v>11328</v>
      </c>
      <c r="AG1106" s="320">
        <v>101.01</v>
      </c>
      <c r="AH1106" s="321">
        <f t="shared" si="221"/>
        <v>0</v>
      </c>
      <c r="AI1106" s="287">
        <f>_xlfn.IFNA(VLOOKUP(AD:AD,грп!B:C,2,0),0)</f>
        <v>1</v>
      </c>
      <c r="AJ1106" s="607">
        <v>37</v>
      </c>
      <c r="AK1106" s="672">
        <f t="shared" si="218"/>
        <v>0</v>
      </c>
      <c r="AL1106" s="174"/>
    </row>
    <row r="1107" spans="1:38" s="4" customFormat="1" ht="12" customHeight="1" x14ac:dyDescent="0.35">
      <c r="A1107" s="288"/>
      <c r="B1107" s="289"/>
      <c r="C1107" s="290" t="s">
        <v>555</v>
      </c>
      <c r="D1107" s="291" t="s">
        <v>9194</v>
      </c>
      <c r="E1107" s="292"/>
      <c r="F1107" s="293"/>
      <c r="G1107" s="293"/>
      <c r="H1107" s="294"/>
      <c r="I1107" s="294"/>
      <c r="J1107" s="282" t="s">
        <v>393</v>
      </c>
      <c r="K1107" s="282" t="str">
        <f t="shared" si="215"/>
        <v/>
      </c>
      <c r="L1107" s="295"/>
      <c r="M1107" s="296"/>
      <c r="N1107" s="297"/>
      <c r="O1107" s="297"/>
      <c r="P1107" s="297"/>
      <c r="Q1107" s="297" t="str">
        <f>_xlfn.IFNA(VLOOKUP($E:$E,'4'!$A:$F,3,0),"")</f>
        <v/>
      </c>
      <c r="R1107" s="297" t="str">
        <f>_xlfn.IFNA(VLOOKUP($E:$E,'5'!$A:$F,3,0),"")</f>
        <v/>
      </c>
      <c r="S1107" s="297"/>
      <c r="T1107" s="298"/>
      <c r="U1107" s="371"/>
      <c r="V1107" s="371"/>
      <c r="W1107" s="300"/>
      <c r="X1107" s="301"/>
      <c r="Y1107" s="749"/>
      <c r="Z1107" s="282"/>
      <c r="AA1107" s="280"/>
      <c r="AB1107" s="280" t="s">
        <v>393</v>
      </c>
      <c r="AC1107" s="302"/>
      <c r="AD1107" s="303" t="s">
        <v>9194</v>
      </c>
      <c r="AE1107" s="282"/>
      <c r="AF1107" s="329"/>
      <c r="AG1107" s="305"/>
      <c r="AH1107" s="306"/>
      <c r="AI1107" s="287">
        <f>_xlfn.IFNA(VLOOKUP(AD:AD,грп!B:C,2,0),0)</f>
        <v>0</v>
      </c>
      <c r="AJ1107" s="607">
        <v>0</v>
      </c>
      <c r="AK1107" s="672" t="str">
        <f t="shared" si="218"/>
        <v xml:space="preserve"> </v>
      </c>
      <c r="AL1107" s="174"/>
    </row>
    <row r="1108" spans="1:38" s="249" customFormat="1" ht="11.45" customHeight="1" outlineLevel="1" x14ac:dyDescent="0.4">
      <c r="A1108" s="307" t="s">
        <v>10402</v>
      </c>
      <c r="B1108" s="308" t="s">
        <v>9181</v>
      </c>
      <c r="C1108" s="309" t="s">
        <v>21</v>
      </c>
      <c r="D1108" s="310" t="s">
        <v>10803</v>
      </c>
      <c r="E1108" s="322" t="s">
        <v>9167</v>
      </c>
      <c r="F1108" s="293"/>
      <c r="G1108" s="293"/>
      <c r="H1108" s="294"/>
      <c r="I1108" s="294" t="str">
        <f>IFERROR(_xlfn.IFNA(VLOOKUP($D:$D,history!$I:$Y,3,0),VLOOKUP(E:E,history!$H:$Y,4,0)),"--")</f>
        <v>--</v>
      </c>
      <c r="J1108" s="282" t="s">
        <v>5946</v>
      </c>
      <c r="K1108" s="282" t="str">
        <f t="shared" si="215"/>
        <v/>
      </c>
      <c r="L1108" s="312">
        <f>IF($A$3="ИМ",ROUND($Y1108*(1-($L$6-$F$4))*(1-$F$3)*(1+$AG$2),2),ROUND($M1108*(1-($L$6-$F$4))*(1-$F$3)*(1+$AG$2),2))</f>
        <v>0</v>
      </c>
      <c r="M1108" s="312">
        <f>ROUND(IF($A$3="РЕГИОНЫ",AG1108*$AG$3*$AG$1,IF(AI1108=0,AG1108*$AG$3*$AG$1,AG1108*$AG$3*(1-5%)*$AG$1)),2)</f>
        <v>0</v>
      </c>
      <c r="N1108" s="297" t="str">
        <f>_xlfn.IFNA(VLOOKUP($E:$E,'1'!$A:$E,3,0),"")</f>
        <v/>
      </c>
      <c r="O1108" s="297" t="str">
        <f>_xlfn.IFNA(VLOOKUP($E:$E,'2'!$A:$E,3,0),"")</f>
        <v/>
      </c>
      <c r="P1108" s="297" t="str">
        <f>_xlfn.IFNA(VLOOKUP($E:$E,'3'!$A:$D,3,0),"")</f>
        <v/>
      </c>
      <c r="Q1108" s="297" t="str">
        <f>_xlfn.IFNA(VLOOKUP($E:$E,'4'!$A:$F,3,0),"")</f>
        <v/>
      </c>
      <c r="R1108" s="297" t="str">
        <f>_xlfn.IFNA(VLOOKUP($E:$E,'5'!$A:$F,3,0),"")</f>
        <v/>
      </c>
      <c r="S1108" s="297" t="str">
        <f>_xlfn.IFNA(VLOOKUP($E:$E,'6'!$A:$F,3,0),"")</f>
        <v/>
      </c>
      <c r="T1108" s="313">
        <v>1</v>
      </c>
      <c r="U1108" s="313">
        <v>1</v>
      </c>
      <c r="V1108" s="313">
        <v>1</v>
      </c>
      <c r="W1108" s="314">
        <v>36.04</v>
      </c>
      <c r="X1108" s="315">
        <v>0.1948844884</v>
      </c>
      <c r="Y1108" s="749">
        <v>0</v>
      </c>
      <c r="Z1108" s="282"/>
      <c r="AA1108" s="316" t="s">
        <v>10396</v>
      </c>
      <c r="AB1108" s="282" t="s">
        <v>9164</v>
      </c>
      <c r="AC1108" s="317" t="s">
        <v>2105</v>
      </c>
      <c r="AD1108" s="318" t="s">
        <v>9194</v>
      </c>
      <c r="AE1108" s="319">
        <v>0</v>
      </c>
      <c r="AF1108" s="319" t="s">
        <v>21</v>
      </c>
      <c r="AG1108" s="320">
        <v>0</v>
      </c>
      <c r="AH1108" s="321">
        <f>IF($A$3="РЕГИОНЫ",ROUND($AG1108*(1-($L$6-$F$4))*(1-$F$3)*(1+$AG$2)*$AG$1,2),0)</f>
        <v>0</v>
      </c>
      <c r="AI1108" s="287">
        <f>_xlfn.IFNA(VLOOKUP(AD:AD,грп!B:C,2,0),0)</f>
        <v>0</v>
      </c>
      <c r="AJ1108" s="607">
        <v>0</v>
      </c>
      <c r="AK1108" s="672" t="str">
        <f t="shared" si="218"/>
        <v>new</v>
      </c>
      <c r="AL1108" s="174"/>
    </row>
    <row r="1109" spans="1:38" s="4" customFormat="1" ht="11.45" customHeight="1" outlineLevel="1" x14ac:dyDescent="0.35">
      <c r="A1109" s="307" t="s">
        <v>10402</v>
      </c>
      <c r="B1109" s="308" t="s">
        <v>9575</v>
      </c>
      <c r="C1109" s="309" t="s">
        <v>21</v>
      </c>
      <c r="D1109" s="310" t="s">
        <v>10804</v>
      </c>
      <c r="E1109" s="322" t="s">
        <v>9302</v>
      </c>
      <c r="F1109" s="293"/>
      <c r="G1109" s="293"/>
      <c r="H1109" s="294"/>
      <c r="I1109" s="294" t="str">
        <f>IFERROR(_xlfn.IFNA(VLOOKUP($D:$D,history!$I:$Y,3,0),VLOOKUP(E:E,history!$H:$Y,4,0)),"--")</f>
        <v>--</v>
      </c>
      <c r="J1109" s="282" t="s">
        <v>9868</v>
      </c>
      <c r="K1109" s="282" t="str">
        <f t="shared" si="215"/>
        <v/>
      </c>
      <c r="L1109" s="312">
        <f>IF($A$3="ИМ",ROUND($Y1109*(1-($L$6-$F$4))*(1-$F$3)*(1+$AG$2),2),ROUND($M1109*(1-($L$6-$F$4))*(1-$F$3)*(1+$AG$2),2))</f>
        <v>28205.22</v>
      </c>
      <c r="M1109" s="312">
        <f>ROUND(IF($A$3="РЕГИОНЫ",AG1109*$AG$3*$AG$1,IF(AI1109=0,AG1109*$AG$3*$AG$1,AG1109*$AG$3*(1-5%)*$AG$1)),2)</f>
        <v>42735.18</v>
      </c>
      <c r="N1109" s="297" t="str">
        <f>_xlfn.IFNA(VLOOKUP($E:$E,'1'!$A:$E,3,0),"")</f>
        <v/>
      </c>
      <c r="O1109" s="297" t="str">
        <f>_xlfn.IFNA(VLOOKUP($E:$E,'2'!$A:$E,3,0),"")</f>
        <v/>
      </c>
      <c r="P1109" s="297" t="str">
        <f>_xlfn.IFNA(VLOOKUP($E:$E,'3'!$A:$D,3,0),"")</f>
        <v/>
      </c>
      <c r="Q1109" s="297" t="str">
        <f>_xlfn.IFNA(VLOOKUP($E:$E,'4'!$A:$F,3,0),"")</f>
        <v/>
      </c>
      <c r="R1109" s="297" t="str">
        <f>_xlfn.IFNA(VLOOKUP($E:$E,'5'!$A:$F,3,0),"")</f>
        <v/>
      </c>
      <c r="S1109" s="297" t="str">
        <f>_xlfn.IFNA(VLOOKUP($E:$E,'6'!$A:$F,3,0),"")</f>
        <v/>
      </c>
      <c r="T1109" s="313">
        <v>1</v>
      </c>
      <c r="U1109" s="313">
        <v>1</v>
      </c>
      <c r="V1109" s="313">
        <v>1</v>
      </c>
      <c r="W1109" s="314">
        <v>42.4</v>
      </c>
      <c r="X1109" s="315">
        <v>0.24078703700000001</v>
      </c>
      <c r="Y1109" s="749">
        <v>40650</v>
      </c>
      <c r="Z1109" s="282"/>
      <c r="AA1109" s="316" t="s">
        <v>393</v>
      </c>
      <c r="AB1109" s="282" t="s">
        <v>9164</v>
      </c>
      <c r="AC1109" s="317" t="s">
        <v>2105</v>
      </c>
      <c r="AD1109" s="318" t="s">
        <v>9194</v>
      </c>
      <c r="AE1109" s="319">
        <v>0</v>
      </c>
      <c r="AF1109" s="319" t="s">
        <v>21</v>
      </c>
      <c r="AG1109" s="320">
        <v>535.73</v>
      </c>
      <c r="AH1109" s="321">
        <f>IF($A$3="РЕГИОНЫ",ROUND($AG1109*(1-($L$6-$F$4))*(1-$F$3)*(1+$AG$2)*$AG$1,2),0)</f>
        <v>0</v>
      </c>
      <c r="AI1109" s="287">
        <f>_xlfn.IFNA(VLOOKUP(AD:AD,грп!B:C,2,0),0)</f>
        <v>0</v>
      </c>
      <c r="AJ1109" s="607">
        <v>0</v>
      </c>
      <c r="AK1109" s="672" t="str">
        <f t="shared" si="218"/>
        <v>new</v>
      </c>
      <c r="AL1109" s="174"/>
    </row>
    <row r="1110" spans="1:38" s="4" customFormat="1" ht="11.45" customHeight="1" outlineLevel="1" x14ac:dyDescent="0.35">
      <c r="A1110" s="307" t="s">
        <v>10402</v>
      </c>
      <c r="B1110" s="308" t="s">
        <v>9575</v>
      </c>
      <c r="C1110" s="309" t="s">
        <v>21</v>
      </c>
      <c r="D1110" s="310" t="s">
        <v>10805</v>
      </c>
      <c r="E1110" s="322" t="s">
        <v>9303</v>
      </c>
      <c r="F1110" s="293"/>
      <c r="G1110" s="293"/>
      <c r="H1110" s="294"/>
      <c r="I1110" s="294" t="str">
        <f>IFERROR(_xlfn.IFNA(VLOOKUP($D:$D,history!$I:$Y,3,0),VLOOKUP(E:E,history!$H:$Y,4,0)),"--")</f>
        <v>--</v>
      </c>
      <c r="J1110" s="282" t="s">
        <v>5946</v>
      </c>
      <c r="K1110" s="282" t="str">
        <f t="shared" si="215"/>
        <v/>
      </c>
      <c r="L1110" s="312">
        <f>IF($A$3="ИМ",ROUND($Y1110*(1-($L$6-$F$4))*(1-$F$3)*(1+$AG$2),2),ROUND($M1110*(1-($L$6-$F$4))*(1-$F$3)*(1+$AG$2),2))</f>
        <v>0</v>
      </c>
      <c r="M1110" s="312">
        <f>ROUND(IF($A$3="РЕГИОНЫ",AG1110*$AG$3*$AG$1,IF(AI1110=0,AG1110*$AG$3*$AG$1,AG1110*$AG$3*(1-5%)*$AG$1)),2)</f>
        <v>0</v>
      </c>
      <c r="N1110" s="297" t="str">
        <f>_xlfn.IFNA(VLOOKUP($E:$E,'1'!$A:$E,3,0),"")</f>
        <v/>
      </c>
      <c r="O1110" s="297" t="str">
        <f>_xlfn.IFNA(VLOOKUP($E:$E,'2'!$A:$E,3,0),"")</f>
        <v/>
      </c>
      <c r="P1110" s="297" t="str">
        <f>_xlfn.IFNA(VLOOKUP($E:$E,'3'!$A:$D,3,0),"")</f>
        <v/>
      </c>
      <c r="Q1110" s="297" t="str">
        <f>_xlfn.IFNA(VLOOKUP($E:$E,'4'!$A:$F,3,0),"")</f>
        <v/>
      </c>
      <c r="R1110" s="297" t="str">
        <f>_xlfn.IFNA(VLOOKUP($E:$E,'5'!$A:$F,3,0),"")</f>
        <v/>
      </c>
      <c r="S1110" s="297" t="str">
        <f>_xlfn.IFNA(VLOOKUP($E:$E,'6'!$A:$F,3,0),"")</f>
        <v/>
      </c>
      <c r="T1110" s="313">
        <v>1</v>
      </c>
      <c r="U1110" s="313">
        <v>1</v>
      </c>
      <c r="V1110" s="313">
        <v>1</v>
      </c>
      <c r="W1110" s="314">
        <v>10.6</v>
      </c>
      <c r="X1110" s="315">
        <v>7.4666666699999995E-2</v>
      </c>
      <c r="Y1110" s="749">
        <v>0</v>
      </c>
      <c r="Z1110" s="282"/>
      <c r="AA1110" s="316" t="s">
        <v>10394</v>
      </c>
      <c r="AB1110" s="282" t="s">
        <v>10389</v>
      </c>
      <c r="AC1110" s="317" t="s">
        <v>2105</v>
      </c>
      <c r="AD1110" s="318" t="s">
        <v>9194</v>
      </c>
      <c r="AE1110" s="319">
        <v>0</v>
      </c>
      <c r="AF1110" s="319" t="s">
        <v>21</v>
      </c>
      <c r="AG1110" s="320">
        <v>0</v>
      </c>
      <c r="AH1110" s="321">
        <f>IF($A$3="РЕГИОНЫ",ROUND($AG1110*(1-($L$6-$F$4))*(1-$F$3)*(1+$AG$2)*$AG$1,2),0)</f>
        <v>0</v>
      </c>
      <c r="AI1110" s="287">
        <f>_xlfn.IFNA(VLOOKUP(AD:AD,грп!B:C,2,0),0)</f>
        <v>0</v>
      </c>
      <c r="AJ1110" s="607">
        <v>0</v>
      </c>
      <c r="AK1110" s="672" t="str">
        <f t="shared" si="218"/>
        <v>new</v>
      </c>
      <c r="AL1110" s="174"/>
    </row>
    <row r="1111" spans="1:38" s="4" customFormat="1" ht="11.45" customHeight="1" outlineLevel="1" x14ac:dyDescent="0.35">
      <c r="A1111" s="307" t="s">
        <v>10402</v>
      </c>
      <c r="B1111" s="308" t="s">
        <v>9575</v>
      </c>
      <c r="C1111" s="309" t="s">
        <v>21</v>
      </c>
      <c r="D1111" s="310" t="s">
        <v>10806</v>
      </c>
      <c r="E1111" s="322" t="s">
        <v>9304</v>
      </c>
      <c r="F1111" s="293"/>
      <c r="G1111" s="293"/>
      <c r="H1111" s="294"/>
      <c r="I1111" s="294" t="str">
        <f>IFERROR(_xlfn.IFNA(VLOOKUP($D:$D,history!$I:$Y,3,0),VLOOKUP(E:E,history!$H:$Y,4,0)),"--")</f>
        <v>--</v>
      </c>
      <c r="J1111" s="282" t="s">
        <v>5946</v>
      </c>
      <c r="K1111" s="282" t="str">
        <f t="shared" si="215"/>
        <v/>
      </c>
      <c r="L1111" s="312">
        <f>IF($A$3="ИМ",ROUND($Y1111*(1-($L$6-$F$4))*(1-$F$3)*(1+$AG$2),2),ROUND($M1111*(1-($L$6-$F$4))*(1-$F$3)*(1+$AG$2),2))</f>
        <v>6589.97</v>
      </c>
      <c r="M1111" s="312">
        <f>ROUND(IF($A$3="РЕГИОНЫ",AG1111*$AG$3*$AG$1,IF(AI1111=0,AG1111*$AG$3*$AG$1,AG1111*$AG$3*(1-5%)*$AG$1)),2)</f>
        <v>9984.81</v>
      </c>
      <c r="N1111" s="297" t="str">
        <f>_xlfn.IFNA(VLOOKUP($E:$E,'1'!$A:$E,3,0),"")</f>
        <v/>
      </c>
      <c r="O1111" s="297" t="str">
        <f>_xlfn.IFNA(VLOOKUP($E:$E,'2'!$A:$E,3,0),"")</f>
        <v/>
      </c>
      <c r="P1111" s="297" t="str">
        <f>_xlfn.IFNA(VLOOKUP($E:$E,'3'!$A:$D,3,0),"")</f>
        <v/>
      </c>
      <c r="Q1111" s="297" t="str">
        <f>_xlfn.IFNA(VLOOKUP($E:$E,'4'!$A:$F,3,0),"")</f>
        <v/>
      </c>
      <c r="R1111" s="297" t="str">
        <f>_xlfn.IFNA(VLOOKUP($E:$E,'5'!$A:$F,3,0),"")</f>
        <v/>
      </c>
      <c r="S1111" s="297" t="str">
        <f>_xlfn.IFNA(VLOOKUP($E:$E,'6'!$A:$F,3,0),"")</f>
        <v/>
      </c>
      <c r="T1111" s="313">
        <v>1</v>
      </c>
      <c r="U1111" s="313">
        <v>1</v>
      </c>
      <c r="V1111" s="313">
        <v>1</v>
      </c>
      <c r="W1111" s="314">
        <v>17.05</v>
      </c>
      <c r="X1111" s="315">
        <v>0.12</v>
      </c>
      <c r="Y1111" s="749">
        <v>9490</v>
      </c>
      <c r="Z1111" s="282"/>
      <c r="AA1111" s="316" t="s">
        <v>10394</v>
      </c>
      <c r="AB1111" s="282" t="s">
        <v>9164</v>
      </c>
      <c r="AC1111" s="317" t="s">
        <v>2105</v>
      </c>
      <c r="AD1111" s="318" t="s">
        <v>9194</v>
      </c>
      <c r="AE1111" s="319">
        <v>0</v>
      </c>
      <c r="AF1111" s="319" t="s">
        <v>21</v>
      </c>
      <c r="AG1111" s="320">
        <v>125.17</v>
      </c>
      <c r="AH1111" s="321">
        <f>IF($A$3="РЕГИОНЫ",ROUND($AG1111*(1-($L$6-$F$4))*(1-$F$3)*(1+$AG$2)*$AG$1,2),0)</f>
        <v>0</v>
      </c>
      <c r="AI1111" s="287">
        <f>_xlfn.IFNA(VLOOKUP(AD:AD,грп!B:C,2,0),0)</f>
        <v>0</v>
      </c>
      <c r="AJ1111" s="607">
        <v>0</v>
      </c>
      <c r="AK1111" s="672" t="str">
        <f t="shared" si="218"/>
        <v>new</v>
      </c>
      <c r="AL1111" s="174"/>
    </row>
    <row r="1112" spans="1:38" s="4" customFormat="1" ht="12" customHeight="1" x14ac:dyDescent="0.35">
      <c r="A1112" s="288"/>
      <c r="B1112" s="289"/>
      <c r="C1112" s="290" t="s">
        <v>555</v>
      </c>
      <c r="D1112" s="291" t="s">
        <v>2721</v>
      </c>
      <c r="E1112" s="292"/>
      <c r="F1112" s="293"/>
      <c r="G1112" s="293"/>
      <c r="H1112" s="294"/>
      <c r="I1112" s="294"/>
      <c r="J1112" s="282" t="s">
        <v>393</v>
      </c>
      <c r="K1112" s="282" t="str">
        <f t="shared" si="215"/>
        <v/>
      </c>
      <c r="L1112" s="295"/>
      <c r="M1112" s="296"/>
      <c r="N1112" s="297"/>
      <c r="O1112" s="297"/>
      <c r="P1112" s="297"/>
      <c r="Q1112" s="297" t="str">
        <f>_xlfn.IFNA(VLOOKUP($E:$E,'4'!$A:$F,3,0),"")</f>
        <v/>
      </c>
      <c r="R1112" s="297" t="str">
        <f>_xlfn.IFNA(VLOOKUP($E:$E,'5'!$A:$F,3,0),"")</f>
        <v/>
      </c>
      <c r="S1112" s="297"/>
      <c r="T1112" s="298"/>
      <c r="U1112" s="371"/>
      <c r="V1112" s="371"/>
      <c r="W1112" s="300"/>
      <c r="X1112" s="301"/>
      <c r="Y1112" s="749"/>
      <c r="Z1112" s="282"/>
      <c r="AA1112" s="280"/>
      <c r="AB1112" s="280" t="s">
        <v>393</v>
      </c>
      <c r="AC1112" s="302"/>
      <c r="AD1112" s="303" t="s">
        <v>2721</v>
      </c>
      <c r="AE1112" s="282"/>
      <c r="AF1112" s="329"/>
      <c r="AG1112" s="305"/>
      <c r="AH1112" s="306"/>
      <c r="AI1112" s="287">
        <f>_xlfn.IFNA(VLOOKUP(AD:AD,грп!B:C,2,0),0)</f>
        <v>1</v>
      </c>
      <c r="AJ1112" s="607">
        <v>0</v>
      </c>
      <c r="AK1112" s="672" t="str">
        <f t="shared" si="218"/>
        <v xml:space="preserve"> </v>
      </c>
      <c r="AL1112" s="174"/>
    </row>
    <row r="1113" spans="1:38" s="4" customFormat="1" ht="12" customHeight="1" outlineLevel="1" x14ac:dyDescent="0.35">
      <c r="A1113" s="307" t="s">
        <v>1897</v>
      </c>
      <c r="B1113" s="308" t="s">
        <v>6764</v>
      </c>
      <c r="C1113" s="323"/>
      <c r="D1113" s="310" t="s">
        <v>10807</v>
      </c>
      <c r="E1113" s="322" t="s">
        <v>2144</v>
      </c>
      <c r="F1113" s="293"/>
      <c r="G1113" s="293"/>
      <c r="H1113" s="294">
        <v>3</v>
      </c>
      <c r="I1113" s="294" t="str">
        <f>IFERROR(_xlfn.IFNA(VLOOKUP($D:$D,history!$I:$Y,3,0),VLOOKUP(E:E,history!$H:$Y,4,0)),"--")</f>
        <v>--</v>
      </c>
      <c r="J1113" s="282" t="s">
        <v>9869</v>
      </c>
      <c r="K1113" s="282" t="str">
        <f t="shared" si="215"/>
        <v/>
      </c>
      <c r="L1113" s="312">
        <f t="shared" ref="L1113:L1125" si="222">IF($A$3="ИМ",ROUND($Y1113*(1-($L$6-$F$4))*(1-$F$3)*(1+$AG$2),2),ROUND($M1113*(1-($L$6-$F$4))*(1-$F$3)*(1+$AG$2),2))</f>
        <v>36961.67</v>
      </c>
      <c r="M1113" s="312">
        <f t="shared" ref="M1113:M1125" si="223">ROUND(IF($A$3="РЕГИОНЫ",AG1113*$AG$3*$AG$1,IF(AI1113=0,AG1113*$AG$3*$AG$1,AG1113*$AG$3*(1-5%)*$AG$1)),2)</f>
        <v>56002.53</v>
      </c>
      <c r="N1113" s="297" t="str">
        <f>_xlfn.IFNA(VLOOKUP($E:$E,'1'!$A:$E,3,0),"")</f>
        <v/>
      </c>
      <c r="O1113" s="297">
        <f>_xlfn.IFNA(VLOOKUP($E:$E,'2'!$A:$E,3,0),"")</f>
        <v>38382.271468144048</v>
      </c>
      <c r="P1113" s="297" t="str">
        <f>_xlfn.IFNA(VLOOKUP($E:$E,'3'!$A:$D,3,0),"")</f>
        <v/>
      </c>
      <c r="Q1113" s="297" t="str">
        <f>_xlfn.IFNA(VLOOKUP($E:$E,'4'!$A:$F,3,0),"")</f>
        <v/>
      </c>
      <c r="R1113" s="297" t="str">
        <f>_xlfn.IFNA(VLOOKUP($E:$E,'5'!$A:$F,3,0),"")</f>
        <v/>
      </c>
      <c r="S1113" s="297" t="str">
        <f>_xlfn.IFNA(VLOOKUP($E:$E,'6'!$A:$F,3,0),"")</f>
        <v/>
      </c>
      <c r="T1113" s="313">
        <v>1</v>
      </c>
      <c r="U1113" s="313">
        <v>1</v>
      </c>
      <c r="V1113" s="313">
        <v>1</v>
      </c>
      <c r="W1113" s="314">
        <v>37.14</v>
      </c>
      <c r="X1113" s="315">
        <v>0.25600000000000001</v>
      </c>
      <c r="Y1113" s="749">
        <v>50450</v>
      </c>
      <c r="Z1113" s="282"/>
      <c r="AA1113" s="316" t="s">
        <v>10388</v>
      </c>
      <c r="AB1113" s="282" t="s">
        <v>9163</v>
      </c>
      <c r="AC1113" s="317" t="s">
        <v>2105</v>
      </c>
      <c r="AD1113" s="318" t="s">
        <v>2721</v>
      </c>
      <c r="AE1113" s="319" t="s">
        <v>11326</v>
      </c>
      <c r="AF1113" s="319" t="s">
        <v>11351</v>
      </c>
      <c r="AG1113" s="320">
        <v>739</v>
      </c>
      <c r="AH1113" s="321">
        <f t="shared" ref="AH1113:AH1125" si="224">IF($A$3="РЕГИОНЫ",ROUND($AG1113*(1-($L$6-$F$4))*(1-$F$3)*(1+$AG$2)*$AG$1,2),0)</f>
        <v>0</v>
      </c>
      <c r="AI1113" s="287">
        <f>_xlfn.IFNA(VLOOKUP(AD:AD,грп!B:C,2,0),0)</f>
        <v>1</v>
      </c>
      <c r="AJ1113" s="607">
        <v>30</v>
      </c>
      <c r="AK1113" s="672">
        <f t="shared" si="218"/>
        <v>0</v>
      </c>
      <c r="AL1113" s="174"/>
    </row>
    <row r="1114" spans="1:38" s="4" customFormat="1" ht="12" customHeight="1" outlineLevel="1" x14ac:dyDescent="0.35">
      <c r="A1114" s="307" t="s">
        <v>10402</v>
      </c>
      <c r="B1114" s="308" t="s">
        <v>6765</v>
      </c>
      <c r="C1114" s="309"/>
      <c r="D1114" s="310" t="s">
        <v>5026</v>
      </c>
      <c r="E1114" s="322" t="s">
        <v>3959</v>
      </c>
      <c r="F1114" s="293"/>
      <c r="G1114" s="293"/>
      <c r="H1114" s="294">
        <v>1</v>
      </c>
      <c r="I1114" s="294" t="str">
        <f>IFERROR(_xlfn.IFNA(VLOOKUP($D:$D,history!$I:$Y,3,0),VLOOKUP(E:E,history!$H:$Y,4,0)),"--")</f>
        <v>--</v>
      </c>
      <c r="J1114" s="282" t="s">
        <v>5946</v>
      </c>
      <c r="K1114" s="282" t="str">
        <f t="shared" si="215"/>
        <v/>
      </c>
      <c r="L1114" s="312">
        <f t="shared" si="222"/>
        <v>23250.84</v>
      </c>
      <c r="M1114" s="312">
        <f t="shared" si="223"/>
        <v>35228.550000000003</v>
      </c>
      <c r="N1114" s="297" t="str">
        <f>_xlfn.IFNA(VLOOKUP($E:$E,'1'!$A:$E,3,0),"")</f>
        <v/>
      </c>
      <c r="O1114" s="297">
        <f>_xlfn.IFNA(VLOOKUP($E:$E,'2'!$A:$E,3,0),"")</f>
        <v>24421.05263157895</v>
      </c>
      <c r="P1114" s="297" t="str">
        <f>_xlfn.IFNA(VLOOKUP($E:$E,'3'!$A:$D,3,0),"")</f>
        <v/>
      </c>
      <c r="Q1114" s="297" t="str">
        <f>_xlfn.IFNA(VLOOKUP($E:$E,'4'!$A:$F,3,0),"")</f>
        <v/>
      </c>
      <c r="R1114" s="297" t="str">
        <f>_xlfn.IFNA(VLOOKUP($E:$E,'5'!$A:$F,3,0),"")</f>
        <v/>
      </c>
      <c r="S1114" s="297" t="str">
        <f>_xlfn.IFNA(VLOOKUP($E:$E,'6'!$A:$F,3,0),"")</f>
        <v/>
      </c>
      <c r="T1114" s="313">
        <v>1</v>
      </c>
      <c r="U1114" s="313">
        <v>1</v>
      </c>
      <c r="V1114" s="313">
        <v>1</v>
      </c>
      <c r="W1114" s="314">
        <v>35.6</v>
      </c>
      <c r="X1114" s="315">
        <v>0.25485294120000002</v>
      </c>
      <c r="Y1114" s="749">
        <v>31750</v>
      </c>
      <c r="Z1114" s="282"/>
      <c r="AA1114" s="316" t="s">
        <v>10395</v>
      </c>
      <c r="AB1114" s="282" t="s">
        <v>9163</v>
      </c>
      <c r="AC1114" s="317" t="s">
        <v>2105</v>
      </c>
      <c r="AD1114" s="318" t="s">
        <v>2721</v>
      </c>
      <c r="AE1114" s="319" t="s">
        <v>11326</v>
      </c>
      <c r="AF1114" s="319" t="s">
        <v>11328</v>
      </c>
      <c r="AG1114" s="320">
        <v>464.87</v>
      </c>
      <c r="AH1114" s="321">
        <f t="shared" si="224"/>
        <v>0</v>
      </c>
      <c r="AI1114" s="287">
        <f>_xlfn.IFNA(VLOOKUP(AD:AD,грп!B:C,2,0),0)</f>
        <v>1</v>
      </c>
      <c r="AJ1114" s="607">
        <v>1</v>
      </c>
      <c r="AK1114" s="672">
        <f t="shared" si="218"/>
        <v>0</v>
      </c>
      <c r="AL1114" s="174"/>
    </row>
    <row r="1115" spans="1:38" s="4" customFormat="1" ht="12" customHeight="1" outlineLevel="1" x14ac:dyDescent="0.35">
      <c r="A1115" s="307" t="s">
        <v>10402</v>
      </c>
      <c r="B1115" s="308" t="s">
        <v>6766</v>
      </c>
      <c r="C1115" s="309"/>
      <c r="D1115" s="310" t="s">
        <v>5027</v>
      </c>
      <c r="E1115" s="322" t="s">
        <v>3960</v>
      </c>
      <c r="F1115" s="293"/>
      <c r="G1115" s="293"/>
      <c r="H1115" s="294"/>
      <c r="I1115" s="294" t="str">
        <f>IFERROR(_xlfn.IFNA(VLOOKUP($D:$D,history!$I:$Y,3,0),VLOOKUP(E:E,history!$H:$Y,4,0)),"--")</f>
        <v>--</v>
      </c>
      <c r="J1115" s="282" t="s">
        <v>9868</v>
      </c>
      <c r="K1115" s="282" t="str">
        <f t="shared" si="215"/>
        <v/>
      </c>
      <c r="L1115" s="312">
        <f t="shared" si="222"/>
        <v>30470.62</v>
      </c>
      <c r="M1115" s="312">
        <f t="shared" si="223"/>
        <v>46167.61</v>
      </c>
      <c r="N1115" s="297" t="str">
        <f>_xlfn.IFNA(VLOOKUP($E:$E,'1'!$A:$E,3,0),"")</f>
        <v/>
      </c>
      <c r="O1115" s="297">
        <f>_xlfn.IFNA(VLOOKUP($E:$E,'2'!$A:$E,3,0),"")</f>
        <v>29074.792243767319</v>
      </c>
      <c r="P1115" s="297" t="str">
        <f>_xlfn.IFNA(VLOOKUP($E:$E,'3'!$A:$D,3,0),"")</f>
        <v/>
      </c>
      <c r="Q1115" s="297" t="str">
        <f>_xlfn.IFNA(VLOOKUP($E:$E,'4'!$A:$F,3,0),"")</f>
        <v/>
      </c>
      <c r="R1115" s="297" t="str">
        <f>_xlfn.IFNA(VLOOKUP($E:$E,'5'!$A:$F,3,0),"")</f>
        <v/>
      </c>
      <c r="S1115" s="297" t="str">
        <f>_xlfn.IFNA(VLOOKUP($E:$E,'6'!$A:$F,3,0),"")</f>
        <v/>
      </c>
      <c r="T1115" s="313">
        <v>1</v>
      </c>
      <c r="U1115" s="313">
        <v>1</v>
      </c>
      <c r="V1115" s="313">
        <v>1</v>
      </c>
      <c r="W1115" s="314">
        <v>37.9</v>
      </c>
      <c r="X1115" s="315">
        <v>0.25493333330000001</v>
      </c>
      <c r="Y1115" s="749">
        <v>41550</v>
      </c>
      <c r="Z1115" s="282"/>
      <c r="AA1115" s="316" t="s">
        <v>10395</v>
      </c>
      <c r="AB1115" s="282" t="s">
        <v>9163</v>
      </c>
      <c r="AC1115" s="317" t="s">
        <v>2105</v>
      </c>
      <c r="AD1115" s="318" t="s">
        <v>2721</v>
      </c>
      <c r="AE1115" s="319" t="s">
        <v>11326</v>
      </c>
      <c r="AF1115" s="319" t="s">
        <v>11328</v>
      </c>
      <c r="AG1115" s="320">
        <v>609.22</v>
      </c>
      <c r="AH1115" s="321">
        <f t="shared" si="224"/>
        <v>0</v>
      </c>
      <c r="AI1115" s="287">
        <f>_xlfn.IFNA(VLOOKUP(AD:AD,грп!B:C,2,0),0)</f>
        <v>1</v>
      </c>
      <c r="AJ1115" s="607">
        <v>5</v>
      </c>
      <c r="AK1115" s="672">
        <f t="shared" si="218"/>
        <v>0</v>
      </c>
      <c r="AL1115" s="174"/>
    </row>
    <row r="1116" spans="1:38" s="4" customFormat="1" ht="12" customHeight="1" outlineLevel="1" x14ac:dyDescent="0.35">
      <c r="A1116" s="307" t="s">
        <v>10402</v>
      </c>
      <c r="B1116" s="308" t="s">
        <v>6767</v>
      </c>
      <c r="C1116" s="323"/>
      <c r="D1116" s="310" t="s">
        <v>5025</v>
      </c>
      <c r="E1116" s="322" t="s">
        <v>2111</v>
      </c>
      <c r="F1116" s="293"/>
      <c r="G1116" s="293"/>
      <c r="H1116" s="294"/>
      <c r="I1116" s="294" t="str">
        <f>IFERROR(_xlfn.IFNA(VLOOKUP($D:$D,history!$I:$Y,3,0),VLOOKUP(E:E,history!$H:$Y,4,0)),"--")</f>
        <v>--</v>
      </c>
      <c r="J1116" s="282" t="s">
        <v>9870</v>
      </c>
      <c r="K1116" s="282" t="str">
        <f t="shared" si="215"/>
        <v/>
      </c>
      <c r="L1116" s="312">
        <f t="shared" si="222"/>
        <v>21799.38</v>
      </c>
      <c r="M1116" s="312">
        <f t="shared" si="223"/>
        <v>33029.370000000003</v>
      </c>
      <c r="N1116" s="297" t="str">
        <f>_xlfn.IFNA(VLOOKUP($E:$E,'1'!$A:$E,3,0),"")</f>
        <v/>
      </c>
      <c r="O1116" s="297">
        <f>_xlfn.IFNA(VLOOKUP($E:$E,'2'!$A:$E,3,0),"")</f>
        <v>22792.243767313023</v>
      </c>
      <c r="P1116" s="297" t="str">
        <f>_xlfn.IFNA(VLOOKUP($E:$E,'3'!$A:$D,3,0),"")</f>
        <v/>
      </c>
      <c r="Q1116" s="297" t="str">
        <f>_xlfn.IFNA(VLOOKUP($E:$E,'4'!$A:$F,3,0),"")</f>
        <v/>
      </c>
      <c r="R1116" s="297" t="str">
        <f>_xlfn.IFNA(VLOOKUP($E:$E,'5'!$A:$F,3,0),"")</f>
        <v/>
      </c>
      <c r="S1116" s="297" t="str">
        <f>_xlfn.IFNA(VLOOKUP($E:$E,'6'!$A:$F,3,0),"")</f>
        <v/>
      </c>
      <c r="T1116" s="313">
        <v>1</v>
      </c>
      <c r="U1116" s="313">
        <v>1</v>
      </c>
      <c r="V1116" s="313">
        <v>1</v>
      </c>
      <c r="W1116" s="314">
        <v>34.090000000000003</v>
      </c>
      <c r="X1116" s="315">
        <v>0.25492307689999999</v>
      </c>
      <c r="Y1116" s="749">
        <v>29750</v>
      </c>
      <c r="Z1116" s="282"/>
      <c r="AA1116" s="316" t="s">
        <v>10395</v>
      </c>
      <c r="AB1116" s="282" t="s">
        <v>9163</v>
      </c>
      <c r="AC1116" s="317" t="s">
        <v>2105</v>
      </c>
      <c r="AD1116" s="318" t="s">
        <v>2721</v>
      </c>
      <c r="AE1116" s="319" t="s">
        <v>11326</v>
      </c>
      <c r="AF1116" s="319" t="s">
        <v>11328</v>
      </c>
      <c r="AG1116" s="320">
        <v>435.85</v>
      </c>
      <c r="AH1116" s="321">
        <f t="shared" si="224"/>
        <v>0</v>
      </c>
      <c r="AI1116" s="287">
        <f>_xlfn.IFNA(VLOOKUP(AD:AD,грп!B:C,2,0),0)</f>
        <v>1</v>
      </c>
      <c r="AJ1116" s="607">
        <v>20</v>
      </c>
      <c r="AK1116" s="672">
        <f t="shared" si="218"/>
        <v>0</v>
      </c>
      <c r="AL1116" s="174"/>
    </row>
    <row r="1117" spans="1:38" s="4" customFormat="1" ht="12" customHeight="1" outlineLevel="1" x14ac:dyDescent="0.35">
      <c r="A1117" s="307" t="s">
        <v>10402</v>
      </c>
      <c r="B1117" s="308" t="s">
        <v>6768</v>
      </c>
      <c r="C1117" s="323"/>
      <c r="D1117" s="310" t="s">
        <v>5024</v>
      </c>
      <c r="E1117" s="322" t="s">
        <v>2134</v>
      </c>
      <c r="F1117" s="293"/>
      <c r="G1117" s="293"/>
      <c r="H1117" s="294"/>
      <c r="I1117" s="294" t="str">
        <f>IFERROR(_xlfn.IFNA(VLOOKUP($D:$D,history!$I:$Y,3,0),VLOOKUP(E:E,history!$H:$Y,4,0)),"--")</f>
        <v>--</v>
      </c>
      <c r="J1117" s="282" t="s">
        <v>9870</v>
      </c>
      <c r="K1117" s="282" t="str">
        <f t="shared" si="215"/>
        <v/>
      </c>
      <c r="L1117" s="312">
        <f t="shared" si="222"/>
        <v>17786.62</v>
      </c>
      <c r="M1117" s="312">
        <f t="shared" si="223"/>
        <v>26949.42</v>
      </c>
      <c r="N1117" s="297" t="str">
        <f>_xlfn.IFNA(VLOOKUP($E:$E,'1'!$A:$E,3,0),"")</f>
        <v/>
      </c>
      <c r="O1117" s="297">
        <f>_xlfn.IFNA(VLOOKUP($E:$E,'2'!$A:$E,3,0),"")</f>
        <v>17440.443213296399</v>
      </c>
      <c r="P1117" s="297" t="str">
        <f>_xlfn.IFNA(VLOOKUP($E:$E,'3'!$A:$D,3,0),"")</f>
        <v/>
      </c>
      <c r="Q1117" s="297" t="str">
        <f>_xlfn.IFNA(VLOOKUP($E:$E,'4'!$A:$F,3,0),"")</f>
        <v/>
      </c>
      <c r="R1117" s="297" t="str">
        <f>_xlfn.IFNA(VLOOKUP($E:$E,'5'!$A:$F,3,0),"")</f>
        <v/>
      </c>
      <c r="S1117" s="297" t="str">
        <f>_xlfn.IFNA(VLOOKUP($E:$E,'6'!$A:$F,3,0),"")</f>
        <v/>
      </c>
      <c r="T1117" s="313">
        <v>1</v>
      </c>
      <c r="U1117" s="313">
        <v>1</v>
      </c>
      <c r="V1117" s="313">
        <v>1</v>
      </c>
      <c r="W1117" s="314">
        <v>25.5</v>
      </c>
      <c r="X1117" s="315">
        <v>0.1606578947</v>
      </c>
      <c r="Y1117" s="749">
        <v>24250</v>
      </c>
      <c r="Z1117" s="282"/>
      <c r="AA1117" s="316" t="s">
        <v>10395</v>
      </c>
      <c r="AB1117" s="282" t="s">
        <v>9163</v>
      </c>
      <c r="AC1117" s="317" t="s">
        <v>2105</v>
      </c>
      <c r="AD1117" s="318" t="s">
        <v>2721</v>
      </c>
      <c r="AE1117" s="319" t="s">
        <v>11326</v>
      </c>
      <c r="AF1117" s="319" t="s">
        <v>11328</v>
      </c>
      <c r="AG1117" s="320">
        <v>355.62</v>
      </c>
      <c r="AH1117" s="321">
        <f t="shared" si="224"/>
        <v>0</v>
      </c>
      <c r="AI1117" s="287">
        <f>_xlfn.IFNA(VLOOKUP(AD:AD,грп!B:C,2,0),0)</f>
        <v>1</v>
      </c>
      <c r="AJ1117" s="607">
        <v>13</v>
      </c>
      <c r="AK1117" s="672">
        <f t="shared" si="218"/>
        <v>0</v>
      </c>
      <c r="AL1117" s="174"/>
    </row>
    <row r="1118" spans="1:38" s="4" customFormat="1" ht="11.45" customHeight="1" outlineLevel="1" x14ac:dyDescent="0.35">
      <c r="A1118" s="307" t="s">
        <v>10402</v>
      </c>
      <c r="B1118" s="308" t="s">
        <v>9537</v>
      </c>
      <c r="C1118" s="309" t="s">
        <v>21</v>
      </c>
      <c r="D1118" s="310" t="s">
        <v>10049</v>
      </c>
      <c r="E1118" s="322" t="s">
        <v>9241</v>
      </c>
      <c r="F1118" s="293"/>
      <c r="G1118" s="293"/>
      <c r="H1118" s="294">
        <v>4</v>
      </c>
      <c r="I1118" s="294" t="str">
        <f>IFERROR(_xlfn.IFNA(VLOOKUP($D:$D,history!$I:$Y,3,0),VLOOKUP(E:E,history!$H:$Y,4,0)),"--")</f>
        <v>--</v>
      </c>
      <c r="J1118" s="282" t="s">
        <v>9870</v>
      </c>
      <c r="K1118" s="282" t="str">
        <f t="shared" si="215"/>
        <v/>
      </c>
      <c r="L1118" s="312">
        <f t="shared" si="222"/>
        <v>14496.58</v>
      </c>
      <c r="M1118" s="312">
        <f t="shared" si="223"/>
        <v>21964.51</v>
      </c>
      <c r="N1118" s="297" t="str">
        <f>_xlfn.IFNA(VLOOKUP($E:$E,'1'!$A:$E,3,0),"")</f>
        <v/>
      </c>
      <c r="O1118" s="297">
        <f>_xlfn.IFNA(VLOOKUP($E:$E,'2'!$A:$E,3,0),"")</f>
        <v>15113.573407202219</v>
      </c>
      <c r="P1118" s="297" t="str">
        <f>_xlfn.IFNA(VLOOKUP($E:$E,'3'!$A:$D,3,0),"")</f>
        <v/>
      </c>
      <c r="Q1118" s="297" t="str">
        <f>_xlfn.IFNA(VLOOKUP($E:$E,'4'!$A:$F,3,0),"")</f>
        <v/>
      </c>
      <c r="R1118" s="297" t="str">
        <f>_xlfn.IFNA(VLOOKUP($E:$E,'5'!$A:$F,3,0),"")</f>
        <v/>
      </c>
      <c r="S1118" s="297" t="str">
        <f>_xlfn.IFNA(VLOOKUP($E:$E,'6'!$A:$F,3,0),"")</f>
        <v/>
      </c>
      <c r="T1118" s="313">
        <v>1</v>
      </c>
      <c r="U1118" s="313">
        <v>1</v>
      </c>
      <c r="V1118" s="313">
        <v>1</v>
      </c>
      <c r="W1118" s="314">
        <v>20.53</v>
      </c>
      <c r="X1118" s="315">
        <v>0.1093015873</v>
      </c>
      <c r="Y1118" s="749">
        <v>19790</v>
      </c>
      <c r="Z1118" s="282"/>
      <c r="AA1118" s="316" t="s">
        <v>393</v>
      </c>
      <c r="AB1118" s="282" t="s">
        <v>9164</v>
      </c>
      <c r="AC1118" s="317" t="s">
        <v>2105</v>
      </c>
      <c r="AD1118" s="318" t="s">
        <v>2721</v>
      </c>
      <c r="AE1118" s="319" t="s">
        <v>11326</v>
      </c>
      <c r="AF1118" s="319" t="s">
        <v>11348</v>
      </c>
      <c r="AG1118" s="320">
        <v>289.83999999999997</v>
      </c>
      <c r="AH1118" s="321">
        <f t="shared" si="224"/>
        <v>0</v>
      </c>
      <c r="AI1118" s="287">
        <f>_xlfn.IFNA(VLOOKUP(AD:AD,грп!B:C,2,0),0)</f>
        <v>1</v>
      </c>
      <c r="AJ1118" s="607">
        <v>5</v>
      </c>
      <c r="AK1118" s="672" t="str">
        <f t="shared" si="218"/>
        <v>new</v>
      </c>
      <c r="AL1118" s="174"/>
    </row>
    <row r="1119" spans="1:38" s="4" customFormat="1" ht="12" customHeight="1" outlineLevel="1" x14ac:dyDescent="0.35">
      <c r="A1119" s="307" t="s">
        <v>10402</v>
      </c>
      <c r="B1119" s="308" t="s">
        <v>6769</v>
      </c>
      <c r="C1119" s="309"/>
      <c r="D1119" s="310" t="s">
        <v>10808</v>
      </c>
      <c r="E1119" s="292" t="s">
        <v>3693</v>
      </c>
      <c r="F1119" s="293"/>
      <c r="G1119" s="293"/>
      <c r="H1119" s="294">
        <v>3</v>
      </c>
      <c r="I1119" s="294" t="str">
        <f>IFERROR(_xlfn.IFNA(VLOOKUP($D:$D,history!$I:$Y,3,0),VLOOKUP(E:E,history!$H:$Y,4,0)),"--")</f>
        <v>--</v>
      </c>
      <c r="J1119" s="282" t="s">
        <v>5946</v>
      </c>
      <c r="K1119" s="282" t="str">
        <f t="shared" si="215"/>
        <v/>
      </c>
      <c r="L1119" s="312">
        <f t="shared" si="222"/>
        <v>561.76</v>
      </c>
      <c r="M1119" s="312">
        <f t="shared" si="223"/>
        <v>851.15</v>
      </c>
      <c r="N1119" s="297" t="str">
        <f>_xlfn.IFNA(VLOOKUP($E:$E,'1'!$A:$E,3,0),"")</f>
        <v/>
      </c>
      <c r="O1119" s="297" t="str">
        <f>_xlfn.IFNA(VLOOKUP($E:$E,'2'!$A:$E,3,0),"")</f>
        <v/>
      </c>
      <c r="P1119" s="297" t="str">
        <f>_xlfn.IFNA(VLOOKUP($E:$E,'3'!$A:$D,3,0),"")</f>
        <v/>
      </c>
      <c r="Q1119" s="297" t="str">
        <f>_xlfn.IFNA(VLOOKUP($E:$E,'4'!$A:$F,3,0),"")</f>
        <v/>
      </c>
      <c r="R1119" s="297" t="str">
        <f>_xlfn.IFNA(VLOOKUP($E:$E,'5'!$A:$F,3,0),"")</f>
        <v/>
      </c>
      <c r="S1119" s="297" t="str">
        <f>_xlfn.IFNA(VLOOKUP($E:$E,'6'!$A:$F,3,0),"")</f>
        <v/>
      </c>
      <c r="T1119" s="313">
        <v>1</v>
      </c>
      <c r="U1119" s="313">
        <v>1</v>
      </c>
      <c r="V1119" s="313">
        <v>40</v>
      </c>
      <c r="W1119" s="314">
        <v>0.3</v>
      </c>
      <c r="X1119" s="315">
        <v>1E-8</v>
      </c>
      <c r="Y1119" s="749">
        <v>810</v>
      </c>
      <c r="Z1119" s="282"/>
      <c r="AA1119" s="316" t="s">
        <v>393</v>
      </c>
      <c r="AB1119" s="282" t="s">
        <v>9163</v>
      </c>
      <c r="AC1119" s="317" t="s">
        <v>2081</v>
      </c>
      <c r="AD1119" s="318" t="s">
        <v>11352</v>
      </c>
      <c r="AE1119" s="319" t="s">
        <v>11326</v>
      </c>
      <c r="AF1119" s="319" t="s">
        <v>11282</v>
      </c>
      <c r="AG1119" s="320">
        <v>10.67</v>
      </c>
      <c r="AH1119" s="321">
        <f t="shared" si="224"/>
        <v>0</v>
      </c>
      <c r="AI1119" s="287">
        <f>_xlfn.IFNA(VLOOKUP(AD:AD,грп!B:C,2,0),0)</f>
        <v>0</v>
      </c>
      <c r="AJ1119" s="607">
        <v>0</v>
      </c>
      <c r="AK1119" s="672">
        <f t="shared" si="218"/>
        <v>0</v>
      </c>
      <c r="AL1119" s="174"/>
    </row>
    <row r="1120" spans="1:38" s="4" customFormat="1" ht="12" customHeight="1" outlineLevel="1" x14ac:dyDescent="0.35">
      <c r="A1120" s="307" t="s">
        <v>10402</v>
      </c>
      <c r="B1120" s="308" t="s">
        <v>6770</v>
      </c>
      <c r="C1120" s="309"/>
      <c r="D1120" s="310" t="s">
        <v>10809</v>
      </c>
      <c r="E1120" s="292" t="s">
        <v>3694</v>
      </c>
      <c r="F1120" s="293"/>
      <c r="G1120" s="293"/>
      <c r="H1120" s="294">
        <v>2</v>
      </c>
      <c r="I1120" s="294" t="str">
        <f>IFERROR(_xlfn.IFNA(VLOOKUP($D:$D,history!$I:$Y,3,0),VLOOKUP(E:E,history!$H:$Y,4,0)),"--")</f>
        <v>--</v>
      </c>
      <c r="J1120" s="282" t="s">
        <v>9869</v>
      </c>
      <c r="K1120" s="282" t="str">
        <f t="shared" si="215"/>
        <v/>
      </c>
      <c r="L1120" s="312">
        <f t="shared" si="222"/>
        <v>886.6</v>
      </c>
      <c r="M1120" s="312">
        <f t="shared" si="223"/>
        <v>1343.33</v>
      </c>
      <c r="N1120" s="297" t="str">
        <f>_xlfn.IFNA(VLOOKUP($E:$E,'1'!$A:$E,3,0),"")</f>
        <v/>
      </c>
      <c r="O1120" s="297" t="str">
        <f>_xlfn.IFNA(VLOOKUP($E:$E,'2'!$A:$E,3,0),"")</f>
        <v/>
      </c>
      <c r="P1120" s="297" t="str">
        <f>_xlfn.IFNA(VLOOKUP($E:$E,'3'!$A:$D,3,0),"")</f>
        <v/>
      </c>
      <c r="Q1120" s="297" t="str">
        <f>_xlfn.IFNA(VLOOKUP($E:$E,'4'!$A:$F,3,0),"")</f>
        <v/>
      </c>
      <c r="R1120" s="297" t="str">
        <f>_xlfn.IFNA(VLOOKUP($E:$E,'5'!$A:$F,3,0),"")</f>
        <v/>
      </c>
      <c r="S1120" s="297" t="str">
        <f>_xlfn.IFNA(VLOOKUP($E:$E,'6'!$A:$F,3,0),"")</f>
        <v/>
      </c>
      <c r="T1120" s="313">
        <v>1</v>
      </c>
      <c r="U1120" s="313">
        <v>1</v>
      </c>
      <c r="V1120" s="313">
        <v>20</v>
      </c>
      <c r="W1120" s="314">
        <v>0.3</v>
      </c>
      <c r="X1120" s="315">
        <v>1E-8</v>
      </c>
      <c r="Y1120" s="749">
        <v>1280</v>
      </c>
      <c r="Z1120" s="282"/>
      <c r="AA1120" s="316" t="s">
        <v>393</v>
      </c>
      <c r="AB1120" s="282" t="s">
        <v>9163</v>
      </c>
      <c r="AC1120" s="317" t="s">
        <v>2081</v>
      </c>
      <c r="AD1120" s="318" t="s">
        <v>11352</v>
      </c>
      <c r="AE1120" s="319" t="s">
        <v>11326</v>
      </c>
      <c r="AF1120" s="319" t="s">
        <v>11282</v>
      </c>
      <c r="AG1120" s="320">
        <v>16.84</v>
      </c>
      <c r="AH1120" s="321">
        <f t="shared" si="224"/>
        <v>0</v>
      </c>
      <c r="AI1120" s="287">
        <f>_xlfn.IFNA(VLOOKUP(AD:AD,грп!B:C,2,0),0)</f>
        <v>0</v>
      </c>
      <c r="AJ1120" s="607">
        <v>0</v>
      </c>
      <c r="AK1120" s="672">
        <f t="shared" si="218"/>
        <v>0</v>
      </c>
      <c r="AL1120" s="174"/>
    </row>
    <row r="1121" spans="1:39" s="4" customFormat="1" ht="12" customHeight="1" outlineLevel="1" x14ac:dyDescent="0.35">
      <c r="A1121" s="307" t="s">
        <v>10402</v>
      </c>
      <c r="B1121" s="308" t="s">
        <v>6771</v>
      </c>
      <c r="C1121" s="309"/>
      <c r="D1121" s="310" t="s">
        <v>10810</v>
      </c>
      <c r="E1121" s="292" t="s">
        <v>3695</v>
      </c>
      <c r="F1121" s="293"/>
      <c r="G1121" s="293"/>
      <c r="H1121" s="294">
        <v>3</v>
      </c>
      <c r="I1121" s="294" t="str">
        <f>IFERROR(_xlfn.IFNA(VLOOKUP($D:$D,history!$I:$Y,3,0),VLOOKUP(E:E,history!$H:$Y,4,0)),"--")</f>
        <v>--</v>
      </c>
      <c r="J1121" s="282" t="s">
        <v>9869</v>
      </c>
      <c r="K1121" s="282" t="str">
        <f t="shared" si="215"/>
        <v/>
      </c>
      <c r="L1121" s="312">
        <f t="shared" si="222"/>
        <v>958.19</v>
      </c>
      <c r="M1121" s="312">
        <f t="shared" si="223"/>
        <v>1451.81</v>
      </c>
      <c r="N1121" s="297" t="str">
        <f>_xlfn.IFNA(VLOOKUP($E:$E,'1'!$A:$E,3,0),"")</f>
        <v/>
      </c>
      <c r="O1121" s="297" t="str">
        <f>_xlfn.IFNA(VLOOKUP($E:$E,'2'!$A:$E,3,0),"")</f>
        <v/>
      </c>
      <c r="P1121" s="297" t="str">
        <f>_xlfn.IFNA(VLOOKUP($E:$E,'3'!$A:$D,3,0),"")</f>
        <v/>
      </c>
      <c r="Q1121" s="297" t="str">
        <f>_xlfn.IFNA(VLOOKUP($E:$E,'4'!$A:$F,3,0),"")</f>
        <v/>
      </c>
      <c r="R1121" s="297" t="str">
        <f>_xlfn.IFNA(VLOOKUP($E:$E,'5'!$A:$F,3,0),"")</f>
        <v/>
      </c>
      <c r="S1121" s="297" t="str">
        <f>_xlfn.IFNA(VLOOKUP($E:$E,'6'!$A:$F,3,0),"")</f>
        <v/>
      </c>
      <c r="T1121" s="313">
        <v>1</v>
      </c>
      <c r="U1121" s="313">
        <v>1</v>
      </c>
      <c r="V1121" s="313">
        <v>20</v>
      </c>
      <c r="W1121" s="314">
        <v>0.3</v>
      </c>
      <c r="X1121" s="315">
        <v>1E-8</v>
      </c>
      <c r="Y1121" s="749">
        <v>1380</v>
      </c>
      <c r="Z1121" s="282"/>
      <c r="AA1121" s="316" t="s">
        <v>393</v>
      </c>
      <c r="AB1121" s="282" t="s">
        <v>9163</v>
      </c>
      <c r="AC1121" s="317" t="s">
        <v>2081</v>
      </c>
      <c r="AD1121" s="318" t="s">
        <v>11352</v>
      </c>
      <c r="AE1121" s="319" t="s">
        <v>11326</v>
      </c>
      <c r="AF1121" s="319" t="s">
        <v>11282</v>
      </c>
      <c r="AG1121" s="320">
        <v>18.2</v>
      </c>
      <c r="AH1121" s="321">
        <f t="shared" si="224"/>
        <v>0</v>
      </c>
      <c r="AI1121" s="287">
        <f>_xlfn.IFNA(VLOOKUP(AD:AD,грп!B:C,2,0),0)</f>
        <v>0</v>
      </c>
      <c r="AJ1121" s="607">
        <v>10</v>
      </c>
      <c r="AK1121" s="672">
        <f t="shared" si="218"/>
        <v>0</v>
      </c>
      <c r="AL1121" s="174"/>
    </row>
    <row r="1122" spans="1:39" s="4" customFormat="1" ht="11.45" customHeight="1" outlineLevel="1" x14ac:dyDescent="0.35">
      <c r="A1122" s="307" t="s">
        <v>10402</v>
      </c>
      <c r="B1122" s="308" t="s">
        <v>6772</v>
      </c>
      <c r="C1122" s="309" t="s">
        <v>21</v>
      </c>
      <c r="D1122" s="310" t="s">
        <v>9196</v>
      </c>
      <c r="E1122" s="322" t="s">
        <v>5808</v>
      </c>
      <c r="F1122" s="293"/>
      <c r="G1122" s="293"/>
      <c r="H1122" s="294">
        <v>1</v>
      </c>
      <c r="I1122" s="294" t="str">
        <f>IFERROR(_xlfn.IFNA(VLOOKUP($D:$D,history!$I:$Y,3,0),VLOOKUP(E:E,history!$H:$Y,4,0)),"--")</f>
        <v>--</v>
      </c>
      <c r="J1122" s="282" t="s">
        <v>9868</v>
      </c>
      <c r="K1122" s="282" t="str">
        <f t="shared" si="215"/>
        <v/>
      </c>
      <c r="L1122" s="312">
        <f t="shared" si="222"/>
        <v>16366.17</v>
      </c>
      <c r="M1122" s="312">
        <f t="shared" si="223"/>
        <v>24797.22</v>
      </c>
      <c r="N1122" s="297" t="str">
        <f>_xlfn.IFNA(VLOOKUP($E:$E,'1'!$A:$E,3,0),"")</f>
        <v/>
      </c>
      <c r="O1122" s="297">
        <f>_xlfn.IFNA(VLOOKUP($E:$E,'2'!$A:$E,3,0),"")</f>
        <v>16277.00831024931</v>
      </c>
      <c r="P1122" s="297" t="str">
        <f>_xlfn.IFNA(VLOOKUP($E:$E,'3'!$A:$D,3,0),"")</f>
        <v/>
      </c>
      <c r="Q1122" s="297" t="str">
        <f>_xlfn.IFNA(VLOOKUP($E:$E,'4'!$A:$F,3,0),"")</f>
        <v/>
      </c>
      <c r="R1122" s="297" t="str">
        <f>_xlfn.IFNA(VLOOKUP($E:$E,'5'!$A:$F,3,0),"")</f>
        <v/>
      </c>
      <c r="S1122" s="297" t="str">
        <f>_xlfn.IFNA(VLOOKUP($E:$E,'6'!$A:$F,3,0),"")</f>
        <v/>
      </c>
      <c r="T1122" s="313">
        <v>1</v>
      </c>
      <c r="U1122" s="313">
        <v>1</v>
      </c>
      <c r="V1122" s="313">
        <v>1</v>
      </c>
      <c r="W1122" s="314">
        <v>23.43</v>
      </c>
      <c r="X1122" s="315">
        <v>0.16250000000000001</v>
      </c>
      <c r="Y1122" s="749">
        <v>22350</v>
      </c>
      <c r="Z1122" s="282"/>
      <c r="AA1122" s="316" t="s">
        <v>10390</v>
      </c>
      <c r="AB1122" s="282" t="s">
        <v>9164</v>
      </c>
      <c r="AC1122" s="317" t="s">
        <v>2105</v>
      </c>
      <c r="AD1122" s="318" t="s">
        <v>2721</v>
      </c>
      <c r="AE1122" s="319" t="s">
        <v>11326</v>
      </c>
      <c r="AF1122" s="319" t="s">
        <v>11348</v>
      </c>
      <c r="AG1122" s="320">
        <v>327.22000000000003</v>
      </c>
      <c r="AH1122" s="321">
        <f t="shared" si="224"/>
        <v>0</v>
      </c>
      <c r="AI1122" s="287">
        <f>_xlfn.IFNA(VLOOKUP(AD:AD,грп!B:C,2,0),0)</f>
        <v>1</v>
      </c>
      <c r="AJ1122" s="607">
        <v>14</v>
      </c>
      <c r="AK1122" s="672" t="str">
        <f t="shared" si="218"/>
        <v>new</v>
      </c>
      <c r="AL1122" s="174"/>
    </row>
    <row r="1123" spans="1:39" s="4" customFormat="1" ht="11.45" customHeight="1" outlineLevel="1" x14ac:dyDescent="0.35">
      <c r="A1123" s="307" t="s">
        <v>10402</v>
      </c>
      <c r="B1123" s="308" t="s">
        <v>6773</v>
      </c>
      <c r="C1123" s="309" t="s">
        <v>21</v>
      </c>
      <c r="D1123" s="310" t="s">
        <v>10811</v>
      </c>
      <c r="E1123" s="322" t="s">
        <v>5809</v>
      </c>
      <c r="F1123" s="293"/>
      <c r="G1123" s="293"/>
      <c r="H1123" s="294"/>
      <c r="I1123" s="294" t="str">
        <f>IFERROR(_xlfn.IFNA(VLOOKUP($D:$D,history!$I:$Y,3,0),VLOOKUP(E:E,history!$H:$Y,4,0)),"--")</f>
        <v>--</v>
      </c>
      <c r="J1123" s="282" t="s">
        <v>9870</v>
      </c>
      <c r="K1123" s="282" t="str">
        <f t="shared" si="215"/>
        <v/>
      </c>
      <c r="L1123" s="312">
        <f t="shared" si="222"/>
        <v>18072.21</v>
      </c>
      <c r="M1123" s="312">
        <f t="shared" si="223"/>
        <v>27382.13</v>
      </c>
      <c r="N1123" s="297" t="str">
        <f>_xlfn.IFNA(VLOOKUP($E:$E,'1'!$A:$E,3,0),"")</f>
        <v/>
      </c>
      <c r="O1123" s="297" t="str">
        <f>_xlfn.IFNA(VLOOKUP($E:$E,'2'!$A:$E,3,0),"")</f>
        <v/>
      </c>
      <c r="P1123" s="297" t="str">
        <f>_xlfn.IFNA(VLOOKUP($E:$E,'3'!$A:$D,3,0),"")</f>
        <v/>
      </c>
      <c r="Q1123" s="297" t="str">
        <f>_xlfn.IFNA(VLOOKUP($E:$E,'4'!$A:$F,3,0),"")</f>
        <v/>
      </c>
      <c r="R1123" s="297" t="str">
        <f>_xlfn.IFNA(VLOOKUP($E:$E,'5'!$A:$F,3,0),"")</f>
        <v/>
      </c>
      <c r="S1123" s="297" t="str">
        <f>_xlfn.IFNA(VLOOKUP($E:$E,'6'!$A:$F,3,0),"")</f>
        <v/>
      </c>
      <c r="T1123" s="313">
        <v>1</v>
      </c>
      <c r="U1123" s="313">
        <v>1</v>
      </c>
      <c r="V1123" s="313">
        <v>1</v>
      </c>
      <c r="W1123" s="314">
        <v>28.26</v>
      </c>
      <c r="X1123" s="315">
        <v>0.17177464789999999</v>
      </c>
      <c r="Y1123" s="749">
        <v>24650</v>
      </c>
      <c r="Z1123" s="282"/>
      <c r="AA1123" s="316" t="s">
        <v>10390</v>
      </c>
      <c r="AB1123" s="282" t="s">
        <v>9164</v>
      </c>
      <c r="AC1123" s="317" t="s">
        <v>2105</v>
      </c>
      <c r="AD1123" s="318" t="s">
        <v>2721</v>
      </c>
      <c r="AE1123" s="319" t="s">
        <v>11326</v>
      </c>
      <c r="AF1123" s="319" t="s">
        <v>11348</v>
      </c>
      <c r="AG1123" s="320">
        <v>361.33</v>
      </c>
      <c r="AH1123" s="321">
        <f t="shared" si="224"/>
        <v>0</v>
      </c>
      <c r="AI1123" s="287">
        <f>_xlfn.IFNA(VLOOKUP(AD:AD,грп!B:C,2,0),0)</f>
        <v>1</v>
      </c>
      <c r="AJ1123" s="607">
        <v>20</v>
      </c>
      <c r="AK1123" s="672" t="str">
        <f t="shared" si="218"/>
        <v>new</v>
      </c>
      <c r="AL1123" s="174"/>
    </row>
    <row r="1124" spans="1:39" s="4" customFormat="1" ht="11.45" customHeight="1" outlineLevel="1" x14ac:dyDescent="0.35">
      <c r="A1124" s="307" t="s">
        <v>10402</v>
      </c>
      <c r="B1124" s="308" t="s">
        <v>6774</v>
      </c>
      <c r="C1124" s="309" t="s">
        <v>21</v>
      </c>
      <c r="D1124" s="310" t="s">
        <v>9137</v>
      </c>
      <c r="E1124" s="322" t="s">
        <v>5810</v>
      </c>
      <c r="F1124" s="293"/>
      <c r="G1124" s="293"/>
      <c r="H1124" s="294"/>
      <c r="I1124" s="294" t="str">
        <f>IFERROR(_xlfn.IFNA(VLOOKUP($D:$D,history!$I:$Y,3,0),VLOOKUP(E:E,history!$H:$Y,4,0)),"--")</f>
        <v>--</v>
      </c>
      <c r="J1124" s="282" t="s">
        <v>9870</v>
      </c>
      <c r="K1124" s="282" t="str">
        <f t="shared" si="215"/>
        <v/>
      </c>
      <c r="L1124" s="312">
        <f t="shared" si="222"/>
        <v>22551.62</v>
      </c>
      <c r="M1124" s="312">
        <f t="shared" si="223"/>
        <v>34169.120000000003</v>
      </c>
      <c r="N1124" s="297" t="str">
        <f>_xlfn.IFNA(VLOOKUP($E:$E,'1'!$A:$E,3,0),"")</f>
        <v/>
      </c>
      <c r="O1124" s="297">
        <f>_xlfn.IFNA(VLOOKUP($E:$E,'2'!$A:$E,3,0),"")</f>
        <v>23257.617728531859</v>
      </c>
      <c r="P1124" s="297" t="str">
        <f>_xlfn.IFNA(VLOOKUP($E:$E,'3'!$A:$D,3,0),"")</f>
        <v/>
      </c>
      <c r="Q1124" s="297" t="str">
        <f>_xlfn.IFNA(VLOOKUP($E:$E,'4'!$A:$F,3,0),"")</f>
        <v/>
      </c>
      <c r="R1124" s="297" t="str">
        <f>_xlfn.IFNA(VLOOKUP($E:$E,'5'!$A:$F,3,0),"")</f>
        <v/>
      </c>
      <c r="S1124" s="297" t="str">
        <f>_xlfn.IFNA(VLOOKUP($E:$E,'6'!$A:$F,3,0),"")</f>
        <v/>
      </c>
      <c r="T1124" s="313">
        <v>1</v>
      </c>
      <c r="U1124" s="313">
        <v>1</v>
      </c>
      <c r="V1124" s="313">
        <v>1</v>
      </c>
      <c r="W1124" s="314">
        <v>35.42</v>
      </c>
      <c r="X1124" s="315">
        <v>0.2548888889</v>
      </c>
      <c r="Y1124" s="749">
        <v>30750</v>
      </c>
      <c r="Z1124" s="282"/>
      <c r="AA1124" s="316" t="s">
        <v>10390</v>
      </c>
      <c r="AB1124" s="282" t="s">
        <v>9164</v>
      </c>
      <c r="AC1124" s="317" t="s">
        <v>2105</v>
      </c>
      <c r="AD1124" s="318" t="s">
        <v>2721</v>
      </c>
      <c r="AE1124" s="319" t="s">
        <v>11326</v>
      </c>
      <c r="AF1124" s="319" t="s">
        <v>11348</v>
      </c>
      <c r="AG1124" s="320">
        <v>450.89</v>
      </c>
      <c r="AH1124" s="321">
        <f t="shared" si="224"/>
        <v>0</v>
      </c>
      <c r="AI1124" s="287">
        <f>_xlfn.IFNA(VLOOKUP(AD:AD,грп!B:C,2,0),0)</f>
        <v>1</v>
      </c>
      <c r="AJ1124" s="607">
        <v>14</v>
      </c>
      <c r="AK1124" s="672" t="str">
        <f t="shared" si="218"/>
        <v>new</v>
      </c>
      <c r="AL1124" s="174"/>
    </row>
    <row r="1125" spans="1:39" s="4" customFormat="1" ht="11.45" customHeight="1" outlineLevel="1" x14ac:dyDescent="0.35">
      <c r="A1125" s="307" t="s">
        <v>10402</v>
      </c>
      <c r="B1125" s="308" t="s">
        <v>6775</v>
      </c>
      <c r="C1125" s="309" t="s">
        <v>21</v>
      </c>
      <c r="D1125" s="310" t="s">
        <v>9138</v>
      </c>
      <c r="E1125" s="322" t="s">
        <v>5811</v>
      </c>
      <c r="F1125" s="293"/>
      <c r="G1125" s="293"/>
      <c r="H1125" s="294">
        <v>1</v>
      </c>
      <c r="I1125" s="294" t="str">
        <f>IFERROR(_xlfn.IFNA(VLOOKUP($D:$D,history!$I:$Y,3,0),VLOOKUP(E:E,history!$H:$Y,4,0)),"--")</f>
        <v>--</v>
      </c>
      <c r="J1125" s="282" t="s">
        <v>9868</v>
      </c>
      <c r="K1125" s="282" t="str">
        <f t="shared" si="215"/>
        <v/>
      </c>
      <c r="L1125" s="312">
        <f t="shared" si="222"/>
        <v>20532.48</v>
      </c>
      <c r="M1125" s="312">
        <f t="shared" si="223"/>
        <v>31109.82</v>
      </c>
      <c r="N1125" s="297" t="str">
        <f>_xlfn.IFNA(VLOOKUP($E:$E,'1'!$A:$E,3,0),"")</f>
        <v/>
      </c>
      <c r="O1125" s="297">
        <f>_xlfn.IFNA(VLOOKUP($E:$E,'2'!$A:$E,3,0),"")</f>
        <v>21628.808864265931</v>
      </c>
      <c r="P1125" s="297" t="str">
        <f>_xlfn.IFNA(VLOOKUP($E:$E,'3'!$A:$D,3,0),"")</f>
        <v/>
      </c>
      <c r="Q1125" s="297" t="str">
        <f>_xlfn.IFNA(VLOOKUP($E:$E,'4'!$A:$F,3,0),"")</f>
        <v/>
      </c>
      <c r="R1125" s="297" t="str">
        <f>_xlfn.IFNA(VLOOKUP($E:$E,'5'!$A:$F,3,0),"")</f>
        <v/>
      </c>
      <c r="S1125" s="297" t="str">
        <f>_xlfn.IFNA(VLOOKUP($E:$E,'6'!$A:$F,3,0),"")</f>
        <v/>
      </c>
      <c r="T1125" s="313">
        <v>1</v>
      </c>
      <c r="U1125" s="313">
        <v>1</v>
      </c>
      <c r="V1125" s="313">
        <v>1</v>
      </c>
      <c r="W1125" s="314">
        <v>31.32</v>
      </c>
      <c r="X1125" s="315">
        <v>0.1999090909</v>
      </c>
      <c r="Y1125" s="749">
        <v>28050</v>
      </c>
      <c r="Z1125" s="282"/>
      <c r="AA1125" s="316" t="s">
        <v>10390</v>
      </c>
      <c r="AB1125" s="282" t="s">
        <v>9164</v>
      </c>
      <c r="AC1125" s="317" t="s">
        <v>2105</v>
      </c>
      <c r="AD1125" s="318" t="s">
        <v>2721</v>
      </c>
      <c r="AE1125" s="319" t="s">
        <v>11326</v>
      </c>
      <c r="AF1125" s="319" t="s">
        <v>11348</v>
      </c>
      <c r="AG1125" s="320">
        <v>410.52</v>
      </c>
      <c r="AH1125" s="321">
        <f t="shared" si="224"/>
        <v>0</v>
      </c>
      <c r="AI1125" s="287">
        <f>_xlfn.IFNA(VLOOKUP(AD:AD,грп!B:C,2,0),0)</f>
        <v>1</v>
      </c>
      <c r="AJ1125" s="607">
        <v>10</v>
      </c>
      <c r="AK1125" s="672" t="str">
        <f t="shared" si="218"/>
        <v>new</v>
      </c>
      <c r="AL1125" s="174"/>
    </row>
    <row r="1126" spans="1:39" s="4" customFormat="1" ht="12" customHeight="1" x14ac:dyDescent="0.35">
      <c r="A1126" s="288"/>
      <c r="B1126" s="289"/>
      <c r="C1126" s="290" t="s">
        <v>555</v>
      </c>
      <c r="D1126" s="291" t="s">
        <v>2775</v>
      </c>
      <c r="E1126" s="292"/>
      <c r="F1126" s="293"/>
      <c r="G1126" s="293"/>
      <c r="H1126" s="294"/>
      <c r="I1126" s="294"/>
      <c r="J1126" s="282" t="s">
        <v>393</v>
      </c>
      <c r="K1126" s="282" t="str">
        <f t="shared" si="215"/>
        <v/>
      </c>
      <c r="L1126" s="295"/>
      <c r="M1126" s="296"/>
      <c r="N1126" s="297"/>
      <c r="O1126" s="297"/>
      <c r="P1126" s="297"/>
      <c r="Q1126" s="297" t="str">
        <f>_xlfn.IFNA(VLOOKUP($E:$E,'4'!$A:$F,3,0),"")</f>
        <v/>
      </c>
      <c r="R1126" s="297" t="str">
        <f>_xlfn.IFNA(VLOOKUP($E:$E,'5'!$A:$F,3,0),"")</f>
        <v/>
      </c>
      <c r="S1126" s="297"/>
      <c r="T1126" s="298"/>
      <c r="U1126" s="371"/>
      <c r="V1126" s="371"/>
      <c r="W1126" s="300"/>
      <c r="X1126" s="301"/>
      <c r="Y1126" s="749"/>
      <c r="Z1126" s="282"/>
      <c r="AA1126" s="280"/>
      <c r="AB1126" s="280" t="s">
        <v>393</v>
      </c>
      <c r="AC1126" s="302"/>
      <c r="AD1126" s="303" t="s">
        <v>2775</v>
      </c>
      <c r="AE1126" s="282"/>
      <c r="AF1126" s="329"/>
      <c r="AG1126" s="305"/>
      <c r="AH1126" s="306"/>
      <c r="AI1126" s="287">
        <f>_xlfn.IFNA(VLOOKUP(AD:AD,грп!B:C,2,0),0)</f>
        <v>1</v>
      </c>
      <c r="AJ1126" s="607">
        <v>0</v>
      </c>
      <c r="AK1126" s="672" t="str">
        <f t="shared" si="218"/>
        <v xml:space="preserve"> </v>
      </c>
      <c r="AL1126" s="174"/>
    </row>
    <row r="1127" spans="1:39" s="8" customFormat="1" ht="12" customHeight="1" outlineLevel="1" x14ac:dyDescent="0.35">
      <c r="A1127" s="307" t="s">
        <v>10402</v>
      </c>
      <c r="B1127" s="308" t="s">
        <v>6776</v>
      </c>
      <c r="C1127" s="309"/>
      <c r="D1127" s="310" t="s">
        <v>3846</v>
      </c>
      <c r="E1127" s="311" t="s">
        <v>3847</v>
      </c>
      <c r="F1127" s="293"/>
      <c r="G1127" s="293"/>
      <c r="H1127" s="294"/>
      <c r="I1127" s="294" t="str">
        <f>IFERROR(_xlfn.IFNA(VLOOKUP($D:$D,history!$I:$Y,3,0),VLOOKUP(E:E,history!$H:$Y,4,0)),"--")</f>
        <v>--</v>
      </c>
      <c r="J1127" s="282" t="s">
        <v>9869</v>
      </c>
      <c r="K1127" s="282" t="str">
        <f t="shared" si="215"/>
        <v/>
      </c>
      <c r="L1127" s="312">
        <f>IF($A$3="ИМ",ROUND($Y1127*(1-($L$6-$F$4))*(1-$F$3)*(1+$AG$2),2),ROUND($M1127*(1-($L$6-$F$4))*(1-$F$3)*(1+$AG$2),2))</f>
        <v>5048.59</v>
      </c>
      <c r="M1127" s="312">
        <f>ROUND(IF($A$3="РЕГИОНЫ",AG1127*$AG$3*$AG$1,IF(AI1127=0,AG1127*$AG$3*$AG$1,AG1127*$AG$3*(1-5%)*$AG$1)),2)</f>
        <v>7649.38</v>
      </c>
      <c r="N1127" s="297" t="str">
        <f>_xlfn.IFNA(VLOOKUP($E:$E,'1'!$A:$E,3,0),"")</f>
        <v/>
      </c>
      <c r="O1127" s="297">
        <f>_xlfn.IFNA(VLOOKUP($E:$E,'2'!$A:$E,3,0),"")</f>
        <v>5340.7202216066489</v>
      </c>
      <c r="P1127" s="297" t="str">
        <f>_xlfn.IFNA(VLOOKUP($E:$E,'3'!$A:$D,3,0),"")</f>
        <v/>
      </c>
      <c r="Q1127" s="297" t="str">
        <f>_xlfn.IFNA(VLOOKUP($E:$E,'4'!$A:$F,3,0),"")</f>
        <v/>
      </c>
      <c r="R1127" s="297" t="str">
        <f>_xlfn.IFNA(VLOOKUP($E:$E,'5'!$A:$F,3,0),"")</f>
        <v/>
      </c>
      <c r="S1127" s="297" t="str">
        <f>_xlfn.IFNA(VLOOKUP($E:$E,'6'!$A:$F,3,0),"")</f>
        <v/>
      </c>
      <c r="T1127" s="313">
        <v>1</v>
      </c>
      <c r="U1127" s="313">
        <v>1</v>
      </c>
      <c r="V1127" s="313">
        <v>1</v>
      </c>
      <c r="W1127" s="314">
        <v>7.1</v>
      </c>
      <c r="X1127" s="315">
        <v>6.5000000000000002E-2</v>
      </c>
      <c r="Y1127" s="749">
        <v>6890</v>
      </c>
      <c r="Z1127" s="282"/>
      <c r="AA1127" s="316" t="s">
        <v>10393</v>
      </c>
      <c r="AB1127" s="282" t="s">
        <v>9163</v>
      </c>
      <c r="AC1127" s="317" t="s">
        <v>2104</v>
      </c>
      <c r="AD1127" s="318" t="s">
        <v>2775</v>
      </c>
      <c r="AE1127" s="319" t="s">
        <v>11326</v>
      </c>
      <c r="AF1127" s="319" t="s">
        <v>11328</v>
      </c>
      <c r="AG1127" s="320">
        <v>100.94</v>
      </c>
      <c r="AH1127" s="321">
        <f>IF($A$3="РЕГИОНЫ",ROUND($AG1127*(1-($L$6-$F$4))*(1-$F$3)*(1+$AG$2)*$AG$1,2),0)</f>
        <v>0</v>
      </c>
      <c r="AI1127" s="287">
        <f>_xlfn.IFNA(VLOOKUP(AD:AD,грп!B:C,2,0),0)</f>
        <v>1</v>
      </c>
      <c r="AJ1127" s="607">
        <v>0</v>
      </c>
      <c r="AK1127" s="672">
        <f t="shared" si="218"/>
        <v>0</v>
      </c>
      <c r="AL1127" s="174"/>
      <c r="AM1127" s="4"/>
    </row>
    <row r="1128" spans="1:39" s="4" customFormat="1" ht="12" customHeight="1" outlineLevel="1" x14ac:dyDescent="0.35">
      <c r="A1128" s="307" t="s">
        <v>10402</v>
      </c>
      <c r="B1128" s="308" t="s">
        <v>6777</v>
      </c>
      <c r="C1128" s="323"/>
      <c r="D1128" s="310" t="s">
        <v>9206</v>
      </c>
      <c r="E1128" s="292" t="s">
        <v>2774</v>
      </c>
      <c r="F1128" s="293"/>
      <c r="G1128" s="293"/>
      <c r="H1128" s="294">
        <v>7</v>
      </c>
      <c r="I1128" s="294" t="str">
        <f>IFERROR(_xlfn.IFNA(VLOOKUP($D:$D,history!$I:$Y,3,0),VLOOKUP(E:E,history!$H:$Y,4,0)),"--")</f>
        <v>--</v>
      </c>
      <c r="J1128" s="282" t="s">
        <v>9870</v>
      </c>
      <c r="K1128" s="282" t="str">
        <f t="shared" si="215"/>
        <v/>
      </c>
      <c r="L1128" s="312">
        <f>IF($A$3="ИМ",ROUND($Y1128*(1-($L$6-$F$4))*(1-$F$3)*(1+$AG$2),2),ROUND($M1128*(1-($L$6-$F$4))*(1-$F$3)*(1+$AG$2),2))</f>
        <v>8104.06</v>
      </c>
      <c r="M1128" s="312">
        <f>ROUND(IF($A$3="РЕГИОНЫ",AG1128*$AG$3*$AG$1,IF(AI1128=0,AG1128*$AG$3*$AG$1,AG1128*$AG$3*(1-5%)*$AG$1)),2)</f>
        <v>12278.88</v>
      </c>
      <c r="N1128" s="297" t="str">
        <f>_xlfn.IFNA(VLOOKUP($E:$E,'1'!$A:$E,3,0),"")</f>
        <v/>
      </c>
      <c r="O1128" s="297">
        <f>_xlfn.IFNA(VLOOKUP($E:$E,'2'!$A:$E,3,0),"")</f>
        <v>8132.9639889196678</v>
      </c>
      <c r="P1128" s="297" t="str">
        <f>_xlfn.IFNA(VLOOKUP($E:$E,'3'!$A:$D,3,0),"")</f>
        <v/>
      </c>
      <c r="Q1128" s="297" t="str">
        <f>_xlfn.IFNA(VLOOKUP($E:$E,'4'!$A:$F,3,0),"")</f>
        <v/>
      </c>
      <c r="R1128" s="297" t="str">
        <f>_xlfn.IFNA(VLOOKUP($E:$E,'5'!$A:$F,3,0),"")</f>
        <v/>
      </c>
      <c r="S1128" s="297" t="str">
        <f>_xlfn.IFNA(VLOOKUP($E:$E,'6'!$A:$F,3,0),"")</f>
        <v/>
      </c>
      <c r="T1128" s="313">
        <v>1</v>
      </c>
      <c r="U1128" s="313">
        <v>1</v>
      </c>
      <c r="V1128" s="313">
        <v>1</v>
      </c>
      <c r="W1128" s="314">
        <v>10.5</v>
      </c>
      <c r="X1128" s="315">
        <v>0.10100000000000001</v>
      </c>
      <c r="Y1128" s="749">
        <v>11050</v>
      </c>
      <c r="Z1128" s="282"/>
      <c r="AA1128" s="316" t="s">
        <v>10392</v>
      </c>
      <c r="AB1128" s="282" t="s">
        <v>9163</v>
      </c>
      <c r="AC1128" s="317" t="s">
        <v>2104</v>
      </c>
      <c r="AD1128" s="318" t="s">
        <v>2775</v>
      </c>
      <c r="AE1128" s="319" t="s">
        <v>11326</v>
      </c>
      <c r="AF1128" s="319" t="s">
        <v>11328</v>
      </c>
      <c r="AG1128" s="320">
        <v>162.03</v>
      </c>
      <c r="AH1128" s="321">
        <f>IF($A$3="РЕГИОНЫ",ROUND($AG1128*(1-($L$6-$F$4))*(1-$F$3)*(1+$AG$2)*$AG$1,2),0)</f>
        <v>0</v>
      </c>
      <c r="AI1128" s="287">
        <f>_xlfn.IFNA(VLOOKUP(AD:AD,грп!B:C,2,0),0)</f>
        <v>1</v>
      </c>
      <c r="AJ1128" s="607">
        <v>0</v>
      </c>
      <c r="AK1128" s="672">
        <f t="shared" si="218"/>
        <v>0</v>
      </c>
      <c r="AL1128" s="174"/>
    </row>
    <row r="1129" spans="1:39" s="4" customFormat="1" ht="11.45" customHeight="1" outlineLevel="1" x14ac:dyDescent="0.35">
      <c r="A1129" s="307" t="s">
        <v>10402</v>
      </c>
      <c r="B1129" s="308" t="s">
        <v>6778</v>
      </c>
      <c r="C1129" s="309" t="s">
        <v>21</v>
      </c>
      <c r="D1129" s="310" t="s">
        <v>9197</v>
      </c>
      <c r="E1129" s="322" t="s">
        <v>5618</v>
      </c>
      <c r="F1129" s="293"/>
      <c r="G1129" s="293"/>
      <c r="H1129" s="294"/>
      <c r="I1129" s="294" t="str">
        <f>IFERROR(_xlfn.IFNA(VLOOKUP($D:$D,history!$I:$Y,3,0),VLOOKUP(E:E,history!$H:$Y,4,0)),"--")</f>
        <v>V</v>
      </c>
      <c r="J1129" s="282" t="s">
        <v>9870</v>
      </c>
      <c r="K1129" s="282" t="str">
        <f t="shared" si="215"/>
        <v/>
      </c>
      <c r="L1129" s="312">
        <f>IF($A$3="ИМ",ROUND($Y1129*(1-($L$6-$F$4))*(1-$F$3)*(1+$AG$2),2),ROUND($M1129*(1-($L$6-$F$4))*(1-$F$3)*(1+$AG$2),2))</f>
        <v>8723.25</v>
      </c>
      <c r="M1129" s="312">
        <f>ROUND(IF($A$3="РЕГИОНЫ",AG1129*$AG$3*$AG$1,IF(AI1129=0,AG1129*$AG$3*$AG$1,AG1129*$AG$3*(1-5%)*$AG$1)),2)</f>
        <v>13217.05</v>
      </c>
      <c r="N1129" s="297" t="str">
        <f>_xlfn.IFNA(VLOOKUP($E:$E,'1'!$A:$E,3,0),"")</f>
        <v/>
      </c>
      <c r="O1129" s="297">
        <f>_xlfn.IFNA(VLOOKUP($E:$E,'2'!$A:$E,3,0),"")</f>
        <v>9296.3988919667609</v>
      </c>
      <c r="P1129" s="297" t="str">
        <f>_xlfn.IFNA(VLOOKUP($E:$E,'3'!$A:$D,3,0),"")</f>
        <v/>
      </c>
      <c r="Q1129" s="297" t="str">
        <f>_xlfn.IFNA(VLOOKUP($E:$E,'4'!$A:$F,3,0),"")</f>
        <v/>
      </c>
      <c r="R1129" s="297" t="str">
        <f>_xlfn.IFNA(VLOOKUP($E:$E,'5'!$A:$F,3,0),"")</f>
        <v/>
      </c>
      <c r="S1129" s="297" t="str">
        <f>_xlfn.IFNA(VLOOKUP($E:$E,'6'!$A:$F,3,0),"")</f>
        <v/>
      </c>
      <c r="T1129" s="313">
        <v>1</v>
      </c>
      <c r="U1129" s="313">
        <v>1</v>
      </c>
      <c r="V1129" s="313">
        <v>1</v>
      </c>
      <c r="W1129" s="314">
        <v>13.05</v>
      </c>
      <c r="X1129" s="315">
        <v>9.8000000000000004E-2</v>
      </c>
      <c r="Y1129" s="749">
        <v>11890</v>
      </c>
      <c r="Z1129" s="282"/>
      <c r="AA1129" s="316" t="s">
        <v>10392</v>
      </c>
      <c r="AB1129" s="282" t="s">
        <v>9164</v>
      </c>
      <c r="AC1129" s="317" t="s">
        <v>2104</v>
      </c>
      <c r="AD1129" s="318" t="s">
        <v>2775</v>
      </c>
      <c r="AE1129" s="319" t="s">
        <v>11326</v>
      </c>
      <c r="AF1129" s="319" t="s">
        <v>11348</v>
      </c>
      <c r="AG1129" s="320">
        <v>174.41</v>
      </c>
      <c r="AH1129" s="321">
        <f>IF($A$3="РЕГИОНЫ",ROUND($AG1129*(1-($L$6-$F$4))*(1-$F$3)*(1+$AG$2)*$AG$1,2),0)</f>
        <v>0</v>
      </c>
      <c r="AI1129" s="287">
        <f>_xlfn.IFNA(VLOOKUP(AD:AD,грп!B:C,2,0),0)</f>
        <v>1</v>
      </c>
      <c r="AJ1129" s="607">
        <v>13</v>
      </c>
      <c r="AK1129" s="672" t="str">
        <f t="shared" si="218"/>
        <v>new</v>
      </c>
      <c r="AL1129" s="174"/>
    </row>
    <row r="1130" spans="1:39" s="4" customFormat="1" ht="11.45" customHeight="1" outlineLevel="1" x14ac:dyDescent="0.35">
      <c r="A1130" s="307" t="s">
        <v>10402</v>
      </c>
      <c r="B1130" s="308" t="s">
        <v>6779</v>
      </c>
      <c r="C1130" s="309" t="s">
        <v>21</v>
      </c>
      <c r="D1130" s="310" t="s">
        <v>9198</v>
      </c>
      <c r="E1130" s="322" t="s">
        <v>5619</v>
      </c>
      <c r="F1130" s="293"/>
      <c r="G1130" s="293"/>
      <c r="H1130" s="294">
        <v>4</v>
      </c>
      <c r="I1130" s="294" t="str">
        <f>IFERROR(_xlfn.IFNA(VLOOKUP($D:$D,history!$I:$Y,3,0),VLOOKUP(E:E,history!$H:$Y,4,0)),"--")</f>
        <v>V</v>
      </c>
      <c r="J1130" s="282" t="s">
        <v>9868</v>
      </c>
      <c r="K1130" s="282" t="str">
        <f t="shared" si="215"/>
        <v/>
      </c>
      <c r="L1130" s="312">
        <f>IF($A$3="ИМ",ROUND($Y1130*(1-($L$6-$F$4))*(1-$F$3)*(1+$AG$2),2),ROUND($M1130*(1-($L$6-$F$4))*(1-$F$3)*(1+$AG$2),2))</f>
        <v>9449.48</v>
      </c>
      <c r="M1130" s="312">
        <f>ROUND(IF($A$3="РЕГИОНЫ",AG1130*$AG$3*$AG$1,IF(AI1130=0,AG1130*$AG$3*$AG$1,AG1130*$AG$3*(1-5%)*$AG$1)),2)</f>
        <v>14317.4</v>
      </c>
      <c r="N1130" s="297" t="str">
        <f>_xlfn.IFNA(VLOOKUP($E:$E,'1'!$A:$E,3,0),"")</f>
        <v/>
      </c>
      <c r="O1130" s="297">
        <f>_xlfn.IFNA(VLOOKUP($E:$E,'2'!$A:$E,3,0),"")</f>
        <v>9994.4598337950138</v>
      </c>
      <c r="P1130" s="297" t="str">
        <f>_xlfn.IFNA(VLOOKUP($E:$E,'3'!$A:$D,3,0),"")</f>
        <v/>
      </c>
      <c r="Q1130" s="297" t="str">
        <f>_xlfn.IFNA(VLOOKUP($E:$E,'4'!$A:$F,3,0),"")</f>
        <v/>
      </c>
      <c r="R1130" s="297" t="str">
        <f>_xlfn.IFNA(VLOOKUP($E:$E,'5'!$A:$F,3,0),"")</f>
        <v/>
      </c>
      <c r="S1130" s="297" t="str">
        <f>_xlfn.IFNA(VLOOKUP($E:$E,'6'!$A:$F,3,0),"")</f>
        <v/>
      </c>
      <c r="T1130" s="313">
        <v>1</v>
      </c>
      <c r="U1130" s="313">
        <v>1</v>
      </c>
      <c r="V1130" s="313">
        <v>1</v>
      </c>
      <c r="W1130" s="314">
        <v>15.8</v>
      </c>
      <c r="X1130" s="315">
        <v>0.14899999999999999</v>
      </c>
      <c r="Y1130" s="749">
        <v>12890</v>
      </c>
      <c r="Z1130" s="282"/>
      <c r="AA1130" s="316" t="s">
        <v>10392</v>
      </c>
      <c r="AB1130" s="282" t="s">
        <v>9164</v>
      </c>
      <c r="AC1130" s="317" t="s">
        <v>2104</v>
      </c>
      <c r="AD1130" s="318" t="s">
        <v>2775</v>
      </c>
      <c r="AE1130" s="319" t="s">
        <v>11326</v>
      </c>
      <c r="AF1130" s="319" t="s">
        <v>11348</v>
      </c>
      <c r="AG1130" s="320">
        <v>188.93</v>
      </c>
      <c r="AH1130" s="321">
        <f>IF($A$3="РЕГИОНЫ",ROUND($AG1130*(1-($L$6-$F$4))*(1-$F$3)*(1+$AG$2)*$AG$1,2),0)</f>
        <v>0</v>
      </c>
      <c r="AI1130" s="287">
        <f>_xlfn.IFNA(VLOOKUP(AD:AD,грп!B:C,2,0),0)</f>
        <v>1</v>
      </c>
      <c r="AJ1130" s="607">
        <v>3</v>
      </c>
      <c r="AK1130" s="672" t="str">
        <f t="shared" si="218"/>
        <v>new</v>
      </c>
      <c r="AL1130" s="174"/>
    </row>
    <row r="1131" spans="1:39" s="4" customFormat="1" ht="12" customHeight="1" x14ac:dyDescent="0.35">
      <c r="A1131" s="288"/>
      <c r="B1131" s="289"/>
      <c r="C1131" s="290" t="s">
        <v>555</v>
      </c>
      <c r="D1131" s="291" t="s">
        <v>4184</v>
      </c>
      <c r="E1131" s="292"/>
      <c r="F1131" s="293"/>
      <c r="G1131" s="293"/>
      <c r="H1131" s="294"/>
      <c r="I1131" s="294"/>
      <c r="J1131" s="282" t="s">
        <v>393</v>
      </c>
      <c r="K1131" s="282" t="str">
        <f t="shared" si="215"/>
        <v/>
      </c>
      <c r="L1131" s="295"/>
      <c r="M1131" s="296"/>
      <c r="N1131" s="297"/>
      <c r="O1131" s="297"/>
      <c r="P1131" s="297"/>
      <c r="Q1131" s="297" t="str">
        <f>_xlfn.IFNA(VLOOKUP($E:$E,'4'!$A:$F,3,0),"")</f>
        <v/>
      </c>
      <c r="R1131" s="297" t="str">
        <f>_xlfn.IFNA(VLOOKUP($E:$E,'5'!$A:$F,3,0),"")</f>
        <v/>
      </c>
      <c r="S1131" s="297"/>
      <c r="T1131" s="298"/>
      <c r="U1131" s="371"/>
      <c r="V1131" s="371"/>
      <c r="W1131" s="300"/>
      <c r="X1131" s="301"/>
      <c r="Y1131" s="749"/>
      <c r="Z1131" s="282"/>
      <c r="AA1131" s="280"/>
      <c r="AB1131" s="280" t="s">
        <v>393</v>
      </c>
      <c r="AC1131" s="302"/>
      <c r="AD1131" s="303" t="s">
        <v>4184</v>
      </c>
      <c r="AE1131" s="282"/>
      <c r="AF1131" s="329"/>
      <c r="AG1131" s="305"/>
      <c r="AH1131" s="306"/>
      <c r="AI1131" s="287">
        <f>_xlfn.IFNA(VLOOKUP(AD:AD,грп!B:C,2,0),0)</f>
        <v>0</v>
      </c>
      <c r="AJ1131" s="607">
        <v>0</v>
      </c>
      <c r="AK1131" s="672" t="str">
        <f t="shared" si="218"/>
        <v xml:space="preserve"> </v>
      </c>
      <c r="AL1131" s="174"/>
    </row>
    <row r="1132" spans="1:39" s="4" customFormat="1" ht="12" customHeight="1" outlineLevel="1" x14ac:dyDescent="0.35">
      <c r="A1132" s="307" t="s">
        <v>10402</v>
      </c>
      <c r="B1132" s="308" t="s">
        <v>6780</v>
      </c>
      <c r="C1132" s="309"/>
      <c r="D1132" s="310" t="s">
        <v>4088</v>
      </c>
      <c r="E1132" s="322" t="s">
        <v>4089</v>
      </c>
      <c r="F1132" s="293"/>
      <c r="G1132" s="293"/>
      <c r="H1132" s="294">
        <v>3</v>
      </c>
      <c r="I1132" s="294" t="str">
        <f>IFERROR(_xlfn.IFNA(VLOOKUP($D:$D,history!$I:$Y,3,0),VLOOKUP(E:E,history!$H:$Y,4,0)),"--")</f>
        <v>--</v>
      </c>
      <c r="J1132" s="282" t="s">
        <v>5946</v>
      </c>
      <c r="K1132" s="282" t="str">
        <f t="shared" si="215"/>
        <v/>
      </c>
      <c r="L1132" s="312">
        <f>IF($A$3="ИМ",ROUND($Y1132*(1-($L$6-$F$4))*(1-$F$3)*(1+$AG$2),2),ROUND($M1132*(1-($L$6-$F$4))*(1-$F$3)*(1+$AG$2),2))</f>
        <v>2580.29</v>
      </c>
      <c r="M1132" s="312">
        <f>ROUND(IF($A$3="РЕГИОНЫ",AG1132*$AG$3*$AG$1,IF(AI1132=0,AG1132*$AG$3*$AG$1,AG1132*$AG$3*(1-5%)*$AG$1)),2)</f>
        <v>3909.53</v>
      </c>
      <c r="N1132" s="297" t="str">
        <f>_xlfn.IFNA(VLOOKUP($E:$E,'1'!$A:$E,3,0),"")</f>
        <v/>
      </c>
      <c r="O1132" s="297">
        <f>_xlfn.IFNA(VLOOKUP($E:$E,'2'!$A:$E,3,0),"")</f>
        <v>2083.1024930747926</v>
      </c>
      <c r="P1132" s="297" t="str">
        <f>_xlfn.IFNA(VLOOKUP($E:$E,'3'!$A:$D,3,0),"")</f>
        <v/>
      </c>
      <c r="Q1132" s="297" t="str">
        <f>_xlfn.IFNA(VLOOKUP($E:$E,'4'!$A:$F,3,0),"")</f>
        <v/>
      </c>
      <c r="R1132" s="297">
        <f>_xlfn.IFNA(VLOOKUP($E:$E,'5'!$A:$F,3,0),"")</f>
        <v>2154</v>
      </c>
      <c r="S1132" s="297" t="str">
        <f>_xlfn.IFNA(VLOOKUP($E:$E,'6'!$A:$F,3,0),"")</f>
        <v/>
      </c>
      <c r="T1132" s="313">
        <v>1</v>
      </c>
      <c r="U1132" s="313">
        <v>1</v>
      </c>
      <c r="V1132" s="313">
        <v>10</v>
      </c>
      <c r="W1132" s="314">
        <v>1.052</v>
      </c>
      <c r="X1132" s="315">
        <v>4.2914980000000004E-3</v>
      </c>
      <c r="Y1132" s="749">
        <v>3750</v>
      </c>
      <c r="Z1132" s="282"/>
      <c r="AA1132" s="316" t="s">
        <v>10388</v>
      </c>
      <c r="AB1132" s="282" t="s">
        <v>9163</v>
      </c>
      <c r="AC1132" s="317" t="s">
        <v>2104</v>
      </c>
      <c r="AD1132" s="318" t="s">
        <v>4184</v>
      </c>
      <c r="AE1132" s="319">
        <v>0</v>
      </c>
      <c r="AF1132" s="319" t="s">
        <v>11328</v>
      </c>
      <c r="AG1132" s="320">
        <v>49.01</v>
      </c>
      <c r="AH1132" s="321">
        <f>IF($A$3="РЕГИОНЫ",ROUND($AG1132*(1-($L$6-$F$4))*(1-$F$3)*(1+$AG$2)*$AG$1,2),0)</f>
        <v>0</v>
      </c>
      <c r="AI1132" s="287">
        <f>_xlfn.IFNA(VLOOKUP(AD:AD,грп!B:C,2,0),0)</f>
        <v>0</v>
      </c>
      <c r="AJ1132" s="607">
        <v>0</v>
      </c>
      <c r="AK1132" s="672">
        <f t="shared" si="218"/>
        <v>0</v>
      </c>
      <c r="AL1132" s="174"/>
    </row>
    <row r="1133" spans="1:39" s="4" customFormat="1" ht="12" customHeight="1" outlineLevel="1" x14ac:dyDescent="0.35">
      <c r="A1133" s="307" t="s">
        <v>10402</v>
      </c>
      <c r="B1133" s="308" t="s">
        <v>6781</v>
      </c>
      <c r="C1133" s="309"/>
      <c r="D1133" s="310" t="s">
        <v>5786</v>
      </c>
      <c r="E1133" s="322" t="s">
        <v>4091</v>
      </c>
      <c r="F1133" s="293"/>
      <c r="G1133" s="293"/>
      <c r="H1133" s="294"/>
      <c r="I1133" s="294" t="str">
        <f>IFERROR(_xlfn.IFNA(VLOOKUP($D:$D,history!$I:$Y,3,0),VLOOKUP(E:E,history!$H:$Y,4,0)),"--")</f>
        <v>--</v>
      </c>
      <c r="J1133" s="282" t="s">
        <v>5946</v>
      </c>
      <c r="K1133" s="282" t="str">
        <f t="shared" si="215"/>
        <v/>
      </c>
      <c r="L1133" s="312">
        <f>IF($A$3="ИМ",ROUND($Y1133*(1-($L$6-$F$4))*(1-$F$3)*(1+$AG$2),2),ROUND($M1133*(1-($L$6-$F$4))*(1-$F$3)*(1+$AG$2),2))</f>
        <v>3664.31</v>
      </c>
      <c r="M1133" s="312">
        <f>ROUND(IF($A$3="РЕГИОНЫ",AG1133*$AG$3*$AG$1,IF(AI1133=0,AG1133*$AG$3*$AG$1,AG1133*$AG$3*(1-5%)*$AG$1)),2)</f>
        <v>5551.99</v>
      </c>
      <c r="N1133" s="297" t="str">
        <f>_xlfn.IFNA(VLOOKUP($E:$E,'1'!$A:$E,3,0),"")</f>
        <v/>
      </c>
      <c r="O1133" s="297">
        <f>_xlfn.IFNA(VLOOKUP($E:$E,'2'!$A:$E,3,0),"")</f>
        <v>2897.5069252077565</v>
      </c>
      <c r="P1133" s="297" t="str">
        <f>_xlfn.IFNA(VLOOKUP($E:$E,'3'!$A:$D,3,0),"")</f>
        <v/>
      </c>
      <c r="Q1133" s="297" t="str">
        <f>_xlfn.IFNA(VLOOKUP($E:$E,'4'!$A:$F,3,0),"")</f>
        <v/>
      </c>
      <c r="R1133" s="297">
        <f>_xlfn.IFNA(VLOOKUP($E:$E,'5'!$A:$F,3,0),"")</f>
        <v>3020</v>
      </c>
      <c r="S1133" s="297" t="str">
        <f>_xlfn.IFNA(VLOOKUP($E:$E,'6'!$A:$F,3,0),"")</f>
        <v/>
      </c>
      <c r="T1133" s="313">
        <v>1</v>
      </c>
      <c r="U1133" s="313">
        <v>1</v>
      </c>
      <c r="V1133" s="313">
        <v>4</v>
      </c>
      <c r="W1133" s="314">
        <v>1.9</v>
      </c>
      <c r="X1133" s="315">
        <v>1.6530303E-2</v>
      </c>
      <c r="Y1133" s="749">
        <v>5290</v>
      </c>
      <c r="Z1133" s="282"/>
      <c r="AA1133" s="316" t="s">
        <v>10388</v>
      </c>
      <c r="AB1133" s="282" t="s">
        <v>9163</v>
      </c>
      <c r="AC1133" s="317" t="s">
        <v>2104</v>
      </c>
      <c r="AD1133" s="318" t="s">
        <v>4184</v>
      </c>
      <c r="AE1133" s="319">
        <v>0</v>
      </c>
      <c r="AF1133" s="319" t="s">
        <v>11328</v>
      </c>
      <c r="AG1133" s="320">
        <v>69.599999999999994</v>
      </c>
      <c r="AH1133" s="321">
        <f>IF($A$3="РЕГИОНЫ",ROUND($AG1133*(1-($L$6-$F$4))*(1-$F$3)*(1+$AG$2)*$AG$1,2),0)</f>
        <v>0</v>
      </c>
      <c r="AI1133" s="287">
        <f>_xlfn.IFNA(VLOOKUP(AD:AD,грп!B:C,2,0),0)</f>
        <v>0</v>
      </c>
      <c r="AJ1133" s="607">
        <v>0</v>
      </c>
      <c r="AK1133" s="672">
        <f t="shared" si="218"/>
        <v>0</v>
      </c>
      <c r="AL1133" s="174"/>
    </row>
    <row r="1134" spans="1:39" s="4" customFormat="1" ht="11.45" customHeight="1" outlineLevel="1" x14ac:dyDescent="0.35">
      <c r="A1134" s="307" t="s">
        <v>10402</v>
      </c>
      <c r="B1134" s="308" t="s">
        <v>9529</v>
      </c>
      <c r="C1134" s="309" t="s">
        <v>21</v>
      </c>
      <c r="D1134" s="310" t="s">
        <v>10812</v>
      </c>
      <c r="E1134" s="322" t="s">
        <v>9226</v>
      </c>
      <c r="F1134" s="293"/>
      <c r="G1134" s="293"/>
      <c r="H1134" s="294"/>
      <c r="I1134" s="294" t="str">
        <f>IFERROR(_xlfn.IFNA(VLOOKUP($D:$D,history!$I:$Y,3,0),VLOOKUP(E:E,history!$H:$Y,4,0)),"--")</f>
        <v>--</v>
      </c>
      <c r="J1134" s="282" t="s">
        <v>5946</v>
      </c>
      <c r="K1134" s="282" t="str">
        <f t="shared" ref="K1134:K1197" si="225" xml:space="preserve">
IF(OR($E1134="",$A$3&lt;&gt;"МОСКВА"),"",
IF(AND($AJ1134&gt;=1,$AJ1134&lt;20),"*",
IF(AND($AJ1134&gt;=20,$AJ1134&lt;100),"**",
IF(($AJ1134&gt;=100),"***","--"))))</f>
        <v/>
      </c>
      <c r="L1134" s="312">
        <f>IF($A$3="ИМ",ROUND($Y1134*(1-($L$6-$F$4))*(1-$F$3)*(1+$AG$2),2),ROUND($M1134*(1-($L$6-$F$4))*(1-$F$3)*(1+$AG$2),2))</f>
        <v>0</v>
      </c>
      <c r="M1134" s="312">
        <f>ROUND(IF($A$3="РЕГИОНЫ",AG1134*$AG$3*$AG$1,IF(AI1134=0,AG1134*$AG$3*$AG$1,AG1134*$AG$3*(1-5%)*$AG$1)),2)</f>
        <v>0</v>
      </c>
      <c r="N1134" s="297" t="str">
        <f>_xlfn.IFNA(VLOOKUP($E:$E,'1'!$A:$E,3,0),"")</f>
        <v/>
      </c>
      <c r="O1134" s="297" t="str">
        <f>_xlfn.IFNA(VLOOKUP($E:$E,'2'!$A:$E,3,0),"")</f>
        <v/>
      </c>
      <c r="P1134" s="297" t="str">
        <f>_xlfn.IFNA(VLOOKUP($E:$E,'3'!$A:$D,3,0),"")</f>
        <v/>
      </c>
      <c r="Q1134" s="297" t="str">
        <f>_xlfn.IFNA(VLOOKUP($E:$E,'4'!$A:$F,3,0),"")</f>
        <v/>
      </c>
      <c r="R1134" s="297" t="str">
        <f>_xlfn.IFNA(VLOOKUP($E:$E,'5'!$A:$F,3,0),"")</f>
        <v/>
      </c>
      <c r="S1134" s="297" t="str">
        <f>_xlfn.IFNA(VLOOKUP($E:$E,'6'!$A:$F,3,0),"")</f>
        <v/>
      </c>
      <c r="T1134" s="313">
        <v>1</v>
      </c>
      <c r="U1134" s="313">
        <v>1</v>
      </c>
      <c r="V1134" s="313">
        <v>10</v>
      </c>
      <c r="W1134" s="314">
        <v>1.119</v>
      </c>
      <c r="X1134" s="315">
        <v>4.9899999999999996E-3</v>
      </c>
      <c r="Y1134" s="749">
        <v>0</v>
      </c>
      <c r="Z1134" s="282"/>
      <c r="AA1134" s="316" t="s">
        <v>10388</v>
      </c>
      <c r="AB1134" s="282" t="s">
        <v>10389</v>
      </c>
      <c r="AC1134" s="317" t="s">
        <v>2104</v>
      </c>
      <c r="AD1134" s="318" t="s">
        <v>4184</v>
      </c>
      <c r="AE1134" s="319">
        <v>0</v>
      </c>
      <c r="AF1134" s="319" t="s">
        <v>11348</v>
      </c>
      <c r="AG1134" s="320">
        <v>0</v>
      </c>
      <c r="AH1134" s="321">
        <f>IF($A$3="РЕГИОНЫ",ROUND($AG1134*(1-($L$6-$F$4))*(1-$F$3)*(1+$AG$2)*$AG$1,2),0)</f>
        <v>0</v>
      </c>
      <c r="AI1134" s="287">
        <f>_xlfn.IFNA(VLOOKUP(AD:AD,грп!B:C,2,0),0)</f>
        <v>0</v>
      </c>
      <c r="AJ1134" s="607">
        <v>0</v>
      </c>
      <c r="AK1134" s="672" t="str">
        <f t="shared" si="218"/>
        <v>new</v>
      </c>
      <c r="AL1134" s="174"/>
    </row>
    <row r="1135" spans="1:39" s="4" customFormat="1" ht="12" customHeight="1" x14ac:dyDescent="0.35">
      <c r="A1135" s="288"/>
      <c r="B1135" s="289"/>
      <c r="C1135" s="290" t="s">
        <v>555</v>
      </c>
      <c r="D1135" s="291" t="s">
        <v>4812</v>
      </c>
      <c r="E1135" s="292"/>
      <c r="F1135" s="293"/>
      <c r="G1135" s="293"/>
      <c r="H1135" s="294"/>
      <c r="I1135" s="294"/>
      <c r="J1135" s="282" t="s">
        <v>393</v>
      </c>
      <c r="K1135" s="282" t="str">
        <f t="shared" si="225"/>
        <v/>
      </c>
      <c r="L1135" s="295"/>
      <c r="M1135" s="296"/>
      <c r="N1135" s="297"/>
      <c r="O1135" s="297"/>
      <c r="P1135" s="297"/>
      <c r="Q1135" s="297" t="str">
        <f>_xlfn.IFNA(VLOOKUP($E:$E,'4'!$A:$F,3,0),"")</f>
        <v/>
      </c>
      <c r="R1135" s="297" t="str">
        <f>_xlfn.IFNA(VLOOKUP($E:$E,'5'!$A:$F,3,0),"")</f>
        <v/>
      </c>
      <c r="S1135" s="297"/>
      <c r="T1135" s="298"/>
      <c r="U1135" s="299"/>
      <c r="V1135" s="299"/>
      <c r="W1135" s="300"/>
      <c r="X1135" s="301"/>
      <c r="Y1135" s="749"/>
      <c r="Z1135" s="282"/>
      <c r="AA1135" s="280"/>
      <c r="AB1135" s="280" t="s">
        <v>393</v>
      </c>
      <c r="AC1135" s="302"/>
      <c r="AD1135" s="338" t="s">
        <v>4812</v>
      </c>
      <c r="AE1135" s="282"/>
      <c r="AF1135" s="329"/>
      <c r="AG1135" s="305"/>
      <c r="AH1135" s="306"/>
      <c r="AI1135" s="287">
        <f>_xlfn.IFNA(VLOOKUP(AD:AD,грп!B:C,2,0),0)</f>
        <v>0</v>
      </c>
      <c r="AJ1135" s="607">
        <v>0</v>
      </c>
      <c r="AK1135" s="672" t="str">
        <f t="shared" si="218"/>
        <v xml:space="preserve"> </v>
      </c>
      <c r="AL1135" s="174"/>
    </row>
    <row r="1136" spans="1:39" s="4" customFormat="1" ht="12" customHeight="1" outlineLevel="1" x14ac:dyDescent="0.35">
      <c r="A1136" s="307" t="s">
        <v>10402</v>
      </c>
      <c r="B1136" s="308" t="s">
        <v>6782</v>
      </c>
      <c r="C1136" s="309"/>
      <c r="D1136" s="310" t="s">
        <v>4810</v>
      </c>
      <c r="E1136" s="322" t="s">
        <v>4811</v>
      </c>
      <c r="F1136" s="293"/>
      <c r="G1136" s="293"/>
      <c r="H1136" s="294"/>
      <c r="I1136" s="294" t="str">
        <f>IFERROR(_xlfn.IFNA(VLOOKUP($D:$D,history!$I:$Y,3,0),VLOOKUP(E:E,history!$H:$Y,4,0)),"--")</f>
        <v>--</v>
      </c>
      <c r="J1136" s="282" t="s">
        <v>5946</v>
      </c>
      <c r="K1136" s="282" t="str">
        <f t="shared" si="225"/>
        <v/>
      </c>
      <c r="L1136" s="312">
        <f>IF($A$3="ИМ",ROUND($Y1136*(1-($L$6-$F$4))*(1-$F$3)*(1+$AG$2),2),ROUND($M1136*(1-($L$6-$F$4))*(1-$F$3)*(1+$AG$2),2))</f>
        <v>7785.62</v>
      </c>
      <c r="M1136" s="312">
        <f>ROUND(IF($A$3="РЕГИОНЫ",AG1136*$AG$3*$AG$1,IF(AI1136=0,AG1136*$AG$3*$AG$1,AG1136*$AG$3*(1-5%)*$AG$1)),2)</f>
        <v>11796.39</v>
      </c>
      <c r="N1136" s="297" t="str">
        <f>_xlfn.IFNA(VLOOKUP($E:$E,'1'!$A:$E,3,0),"")</f>
        <v/>
      </c>
      <c r="O1136" s="297">
        <f>_xlfn.IFNA(VLOOKUP($E:$E,'2'!$A:$E,3,0),"")</f>
        <v>6193.9058171745164</v>
      </c>
      <c r="P1136" s="297" t="str">
        <f>_xlfn.IFNA(VLOOKUP($E:$E,'3'!$A:$D,3,0),"")</f>
        <v/>
      </c>
      <c r="Q1136" s="297" t="str">
        <f>_xlfn.IFNA(VLOOKUP($E:$E,'4'!$A:$F,3,0),"")</f>
        <v/>
      </c>
      <c r="R1136" s="297">
        <f>_xlfn.IFNA(VLOOKUP($E:$E,'5'!$A:$F,3,0),"")</f>
        <v>5990</v>
      </c>
      <c r="S1136" s="297" t="str">
        <f>_xlfn.IFNA(VLOOKUP($E:$E,'6'!$A:$F,3,0),"")</f>
        <v/>
      </c>
      <c r="T1136" s="313">
        <v>1</v>
      </c>
      <c r="U1136" s="313">
        <v>1</v>
      </c>
      <c r="V1136" s="313">
        <v>12</v>
      </c>
      <c r="W1136" s="314">
        <v>1.2529999999999999</v>
      </c>
      <c r="X1136" s="315">
        <v>3.7951806999999998E-3</v>
      </c>
      <c r="Y1136" s="749">
        <v>11250</v>
      </c>
      <c r="Z1136" s="282"/>
      <c r="AA1136" s="316" t="s">
        <v>10390</v>
      </c>
      <c r="AB1136" s="282" t="s">
        <v>9163</v>
      </c>
      <c r="AC1136" s="317" t="s">
        <v>2104</v>
      </c>
      <c r="AD1136" s="318" t="s">
        <v>4812</v>
      </c>
      <c r="AE1136" s="319" t="s">
        <v>11326</v>
      </c>
      <c r="AF1136" s="319" t="s">
        <v>11350</v>
      </c>
      <c r="AG1136" s="320">
        <v>147.88</v>
      </c>
      <c r="AH1136" s="321">
        <f>IF($A$3="РЕГИОНЫ",ROUND($AG1136*(1-($L$6-$F$4))*(1-$F$3)*(1+$AG$2)*$AG$1,2),0)</f>
        <v>0</v>
      </c>
      <c r="AI1136" s="287">
        <f>_xlfn.IFNA(VLOOKUP(AD:AD,грп!B:C,2,0),0)</f>
        <v>0</v>
      </c>
      <c r="AJ1136" s="607">
        <v>0</v>
      </c>
      <c r="AK1136" s="672">
        <f t="shared" ref="AK1136:AK1199" si="226">C1136</f>
        <v>0</v>
      </c>
      <c r="AL1136" s="174"/>
    </row>
    <row r="1137" spans="1:38" s="4" customFormat="1" ht="12" customHeight="1" x14ac:dyDescent="0.35">
      <c r="A1137" s="288"/>
      <c r="B1137" s="289"/>
      <c r="C1137" s="290" t="s">
        <v>555</v>
      </c>
      <c r="D1137" s="291" t="s">
        <v>788</v>
      </c>
      <c r="E1137" s="292"/>
      <c r="F1137" s="293"/>
      <c r="G1137" s="293"/>
      <c r="H1137" s="294"/>
      <c r="I1137" s="294"/>
      <c r="J1137" s="282" t="s">
        <v>393</v>
      </c>
      <c r="K1137" s="282" t="str">
        <f t="shared" si="225"/>
        <v/>
      </c>
      <c r="L1137" s="295"/>
      <c r="M1137" s="296"/>
      <c r="N1137" s="297"/>
      <c r="O1137" s="297"/>
      <c r="P1137" s="297"/>
      <c r="Q1137" s="297" t="str">
        <f>_xlfn.IFNA(VLOOKUP($E:$E,'4'!$A:$F,3,0),"")</f>
        <v/>
      </c>
      <c r="R1137" s="297" t="str">
        <f>_xlfn.IFNA(VLOOKUP($E:$E,'5'!$A:$F,3,0),"")</f>
        <v/>
      </c>
      <c r="S1137" s="297"/>
      <c r="T1137" s="298"/>
      <c r="U1137" s="299"/>
      <c r="V1137" s="299"/>
      <c r="W1137" s="300"/>
      <c r="X1137" s="301"/>
      <c r="Y1137" s="749"/>
      <c r="Z1137" s="282"/>
      <c r="AA1137" s="280"/>
      <c r="AB1137" s="280" t="s">
        <v>393</v>
      </c>
      <c r="AC1137" s="302"/>
      <c r="AD1137" s="338" t="s">
        <v>788</v>
      </c>
      <c r="AE1137" s="282"/>
      <c r="AF1137" s="329"/>
      <c r="AG1137" s="305"/>
      <c r="AH1137" s="306"/>
      <c r="AI1137" s="287">
        <f>_xlfn.IFNA(VLOOKUP(AD:AD,грп!B:C,2,0),0)</f>
        <v>1</v>
      </c>
      <c r="AJ1137" s="607">
        <v>0</v>
      </c>
      <c r="AK1137" s="672" t="str">
        <f t="shared" si="226"/>
        <v xml:space="preserve"> </v>
      </c>
      <c r="AL1137" s="174"/>
    </row>
    <row r="1138" spans="1:38" s="4" customFormat="1" ht="12" customHeight="1" outlineLevel="1" x14ac:dyDescent="0.35">
      <c r="A1138" s="307" t="s">
        <v>10402</v>
      </c>
      <c r="B1138" s="308" t="s">
        <v>6783</v>
      </c>
      <c r="C1138" s="328"/>
      <c r="D1138" s="310" t="s">
        <v>10024</v>
      </c>
      <c r="E1138" s="322" t="s">
        <v>1841</v>
      </c>
      <c r="F1138" s="293"/>
      <c r="G1138" s="293"/>
      <c r="H1138" s="294"/>
      <c r="I1138" s="294" t="str">
        <f>IFERROR(_xlfn.IFNA(VLOOKUP($D:$D,history!$I:$Y,3,0),VLOOKUP(E:E,history!$H:$Y,4,0)),"--")</f>
        <v>--</v>
      </c>
      <c r="J1138" s="282" t="s">
        <v>9870</v>
      </c>
      <c r="K1138" s="282" t="str">
        <f t="shared" si="225"/>
        <v/>
      </c>
      <c r="L1138" s="312">
        <f>IF($A$3="ИМ",ROUND($Y1138*(1-($L$6-$F$4))*(1-$F$3)*(1+$AG$2),2),ROUND($M1138*(1-($L$6-$F$4))*(1-$F$3)*(1+$AG$2),2))</f>
        <v>9799.09</v>
      </c>
      <c r="M1138" s="312">
        <f>ROUND(IF($A$3="РЕГИОНЫ",AG1138*$AG$3*$AG$1,IF(AI1138=0,AG1138*$AG$3*$AG$1,AG1138*$AG$3*(1-5%)*$AG$1)),2)</f>
        <v>14847.11</v>
      </c>
      <c r="N1138" s="297" t="str">
        <f>_xlfn.IFNA(VLOOKUP($E:$E,'1'!$A:$E,3,0),"")</f>
        <v/>
      </c>
      <c r="O1138" s="297">
        <f>_xlfn.IFNA(VLOOKUP($E:$E,'2'!$A:$E,3,0),"")</f>
        <v>10736.842105263158</v>
      </c>
      <c r="P1138" s="297" t="str">
        <f>_xlfn.IFNA(VLOOKUP($E:$E,'3'!$A:$D,3,0),"")</f>
        <v/>
      </c>
      <c r="Q1138" s="297" t="str">
        <f>_xlfn.IFNA(VLOOKUP($E:$E,'4'!$A:$F,3,0),"")</f>
        <v/>
      </c>
      <c r="R1138" s="297" t="str">
        <f>_xlfn.IFNA(VLOOKUP($E:$E,'5'!$A:$F,3,0),"")</f>
        <v/>
      </c>
      <c r="S1138" s="297" t="str">
        <f>_xlfn.IFNA(VLOOKUP($E:$E,'6'!$A:$F,3,0),"")</f>
        <v/>
      </c>
      <c r="T1138" s="313">
        <v>1</v>
      </c>
      <c r="U1138" s="313">
        <v>1</v>
      </c>
      <c r="V1138" s="313">
        <v>1</v>
      </c>
      <c r="W1138" s="314">
        <v>16.8</v>
      </c>
      <c r="X1138" s="315">
        <v>6.15076923E-2</v>
      </c>
      <c r="Y1138" s="749">
        <v>13390</v>
      </c>
      <c r="Z1138" s="282"/>
      <c r="AA1138" s="316" t="s">
        <v>393</v>
      </c>
      <c r="AB1138" s="282" t="s">
        <v>9163</v>
      </c>
      <c r="AC1138" s="317" t="s">
        <v>2105</v>
      </c>
      <c r="AD1138" s="318" t="s">
        <v>788</v>
      </c>
      <c r="AE1138" s="319" t="s">
        <v>11326</v>
      </c>
      <c r="AF1138" s="319" t="s">
        <v>11328</v>
      </c>
      <c r="AG1138" s="320">
        <v>195.92</v>
      </c>
      <c r="AH1138" s="321">
        <f>IF($A$3="РЕГИОНЫ",ROUND($AG1138*(1-($L$6-$F$4))*(1-$F$3)*(1+$AG$2)*$AG$1,2),0)</f>
        <v>0</v>
      </c>
      <c r="AI1138" s="287">
        <f>_xlfn.IFNA(VLOOKUP(AD:AD,грп!B:C,2,0),0)</f>
        <v>1</v>
      </c>
      <c r="AJ1138" s="607">
        <v>7</v>
      </c>
      <c r="AK1138" s="672">
        <f t="shared" si="226"/>
        <v>0</v>
      </c>
      <c r="AL1138" s="174"/>
    </row>
    <row r="1139" spans="1:38" s="4" customFormat="1" ht="11.45" customHeight="1" outlineLevel="1" x14ac:dyDescent="0.35">
      <c r="A1139" s="307" t="s">
        <v>10402</v>
      </c>
      <c r="B1139" s="308" t="s">
        <v>6784</v>
      </c>
      <c r="C1139" s="309" t="s">
        <v>21</v>
      </c>
      <c r="D1139" s="310" t="s">
        <v>10025</v>
      </c>
      <c r="E1139" s="322" t="s">
        <v>5425</v>
      </c>
      <c r="F1139" s="293"/>
      <c r="G1139" s="293"/>
      <c r="H1139" s="294"/>
      <c r="I1139" s="294" t="str">
        <f>IFERROR(_xlfn.IFNA(VLOOKUP($D:$D,history!$I:$Y,3,0),VLOOKUP(E:E,history!$H:$Y,4,0)),"--")</f>
        <v>--</v>
      </c>
      <c r="J1139" s="282" t="s">
        <v>9870</v>
      </c>
      <c r="K1139" s="282" t="str">
        <f t="shared" si="225"/>
        <v/>
      </c>
      <c r="L1139" s="312">
        <f>IF($A$3="ИМ",ROUND($Y1139*(1-($L$6-$F$4))*(1-$F$3)*(1+$AG$2),2),ROUND($M1139*(1-($L$6-$F$4))*(1-$F$3)*(1+$AG$2),2))</f>
        <v>10159.709999999999</v>
      </c>
      <c r="M1139" s="312">
        <f>ROUND(IF($A$3="РЕГИОНЫ",AG1139*$AG$3*$AG$1,IF(AI1139=0,AG1139*$AG$3*$AG$1,AG1139*$AG$3*(1-5%)*$AG$1)),2)</f>
        <v>15393.5</v>
      </c>
      <c r="N1139" s="297" t="str">
        <f>_xlfn.IFNA(VLOOKUP($E:$E,'1'!$A:$E,3,0),"")</f>
        <v/>
      </c>
      <c r="O1139" s="297">
        <f>_xlfn.IFNA(VLOOKUP($E:$E,'2'!$A:$E,3,0),"")</f>
        <v>11069.252077562329</v>
      </c>
      <c r="P1139" s="297" t="str">
        <f>_xlfn.IFNA(VLOOKUP($E:$E,'3'!$A:$D,3,0),"")</f>
        <v/>
      </c>
      <c r="Q1139" s="297" t="str">
        <f>_xlfn.IFNA(VLOOKUP($E:$E,'4'!$A:$F,3,0),"")</f>
        <v/>
      </c>
      <c r="R1139" s="297" t="str">
        <f>_xlfn.IFNA(VLOOKUP($E:$E,'5'!$A:$F,3,0),"")</f>
        <v/>
      </c>
      <c r="S1139" s="297" t="str">
        <f>_xlfn.IFNA(VLOOKUP($E:$E,'6'!$A:$F,3,0),"")</f>
        <v/>
      </c>
      <c r="T1139" s="313">
        <v>1</v>
      </c>
      <c r="U1139" s="313">
        <v>1</v>
      </c>
      <c r="V1139" s="313">
        <v>1</v>
      </c>
      <c r="W1139" s="314">
        <v>17</v>
      </c>
      <c r="X1139" s="315">
        <v>6.1510638300000003E-2</v>
      </c>
      <c r="Y1139" s="749">
        <v>13850</v>
      </c>
      <c r="Z1139" s="282"/>
      <c r="AA1139" s="316" t="s">
        <v>393</v>
      </c>
      <c r="AB1139" s="282" t="s">
        <v>9164</v>
      </c>
      <c r="AC1139" s="317" t="s">
        <v>2105</v>
      </c>
      <c r="AD1139" s="318" t="s">
        <v>788</v>
      </c>
      <c r="AE1139" s="319" t="s">
        <v>11326</v>
      </c>
      <c r="AF1139" s="319" t="s">
        <v>11348</v>
      </c>
      <c r="AG1139" s="320">
        <v>203.13</v>
      </c>
      <c r="AH1139" s="321">
        <f>IF($A$3="РЕГИОНЫ",ROUND($AG1139*(1-($L$6-$F$4))*(1-$F$3)*(1+$AG$2)*$AG$1,2),0)</f>
        <v>0</v>
      </c>
      <c r="AI1139" s="287">
        <f>_xlfn.IFNA(VLOOKUP(AD:AD,грп!B:C,2,0),0)</f>
        <v>1</v>
      </c>
      <c r="AJ1139" s="607">
        <v>20</v>
      </c>
      <c r="AK1139" s="672" t="str">
        <f t="shared" si="226"/>
        <v>new</v>
      </c>
      <c r="AL1139" s="174"/>
    </row>
    <row r="1140" spans="1:38" s="4" customFormat="1" ht="12" customHeight="1" outlineLevel="1" x14ac:dyDescent="0.35">
      <c r="A1140" s="307" t="s">
        <v>10402</v>
      </c>
      <c r="B1140" s="308" t="s">
        <v>6785</v>
      </c>
      <c r="C1140" s="325"/>
      <c r="D1140" s="310" t="s">
        <v>10048</v>
      </c>
      <c r="E1140" s="322" t="s">
        <v>5868</v>
      </c>
      <c r="F1140" s="293"/>
      <c r="G1140" s="293"/>
      <c r="H1140" s="294"/>
      <c r="I1140" s="294" t="str">
        <f>IFERROR(_xlfn.IFNA(VLOOKUP($D:$D,history!$I:$Y,3,0),VLOOKUP(E:E,history!$H:$Y,4,0)),"--")</f>
        <v>--</v>
      </c>
      <c r="J1140" s="282" t="s">
        <v>9870</v>
      </c>
      <c r="K1140" s="282" t="str">
        <f t="shared" si="225"/>
        <v/>
      </c>
      <c r="L1140" s="312">
        <f>IF($A$3="ИМ",ROUND($Y1140*(1-($L$6-$F$4))*(1-$F$3)*(1+$AG$2),2),ROUND($M1140*(1-($L$6-$F$4))*(1-$F$3)*(1+$AG$2),2))</f>
        <v>26497.360000000001</v>
      </c>
      <c r="M1140" s="312">
        <f>ROUND(IF($A$3="РЕГИОНЫ",AG1140*$AG$3*$AG$1,IF(AI1140=0,AG1140*$AG$3*$AG$1,AG1140*$AG$3*(1-5%)*$AG$1)),2)</f>
        <v>40147.519999999997</v>
      </c>
      <c r="N1140" s="297" t="str">
        <f>_xlfn.IFNA(VLOOKUP($E:$E,'1'!$A:$E,3,0),"")</f>
        <v/>
      </c>
      <c r="O1140" s="297">
        <f>_xlfn.IFNA(VLOOKUP($E:$E,'2'!$A:$E,3,0),"")</f>
        <v>23257.617728531859</v>
      </c>
      <c r="P1140" s="297" t="str">
        <f>_xlfn.IFNA(VLOOKUP($E:$E,'3'!$A:$D,3,0),"")</f>
        <v/>
      </c>
      <c r="Q1140" s="297" t="str">
        <f>_xlfn.IFNA(VLOOKUP($E:$E,'4'!$A:$F,3,0),"")</f>
        <v/>
      </c>
      <c r="R1140" s="297" t="str">
        <f>_xlfn.IFNA(VLOOKUP($E:$E,'5'!$A:$F,3,0),"")</f>
        <v/>
      </c>
      <c r="S1140" s="297" t="str">
        <f>_xlfn.IFNA(VLOOKUP($E:$E,'6'!$A:$F,3,0),"")</f>
        <v/>
      </c>
      <c r="T1140" s="313">
        <v>1</v>
      </c>
      <c r="U1140" s="313">
        <v>1</v>
      </c>
      <c r="V1140" s="313">
        <v>1</v>
      </c>
      <c r="W1140" s="314">
        <v>59.75</v>
      </c>
      <c r="X1140" s="315">
        <v>0.19690140850000001</v>
      </c>
      <c r="Y1140" s="749">
        <v>36150</v>
      </c>
      <c r="Z1140" s="282"/>
      <c r="AA1140" s="316" t="s">
        <v>10388</v>
      </c>
      <c r="AB1140" s="282" t="s">
        <v>9163</v>
      </c>
      <c r="AC1140" s="317" t="s">
        <v>2105</v>
      </c>
      <c r="AD1140" s="318" t="s">
        <v>788</v>
      </c>
      <c r="AE1140" s="319" t="s">
        <v>11326</v>
      </c>
      <c r="AF1140" s="319" t="s">
        <v>11353</v>
      </c>
      <c r="AG1140" s="320">
        <v>529.78</v>
      </c>
      <c r="AH1140" s="321">
        <f>IF($A$3="РЕГИОНЫ",ROUND($AG1140*(1-($L$6-$F$4))*(1-$F$3)*(1+$AG$2)*$AG$1,2),0)</f>
        <v>0</v>
      </c>
      <c r="AI1140" s="287">
        <f>_xlfn.IFNA(VLOOKUP(AD:AD,грп!B:C,2,0),0)</f>
        <v>1</v>
      </c>
      <c r="AJ1140" s="607">
        <v>5</v>
      </c>
      <c r="AK1140" s="672">
        <f t="shared" si="226"/>
        <v>0</v>
      </c>
      <c r="AL1140" s="174"/>
    </row>
    <row r="1141" spans="1:38" s="4" customFormat="1" ht="11.45" customHeight="1" outlineLevel="1" x14ac:dyDescent="0.35">
      <c r="A1141" s="307" t="s">
        <v>10402</v>
      </c>
      <c r="B1141" s="308" t="s">
        <v>9558</v>
      </c>
      <c r="C1141" s="309" t="s">
        <v>21</v>
      </c>
      <c r="D1141" s="310" t="s">
        <v>10046</v>
      </c>
      <c r="E1141" s="322" t="s">
        <v>9273</v>
      </c>
      <c r="F1141" s="293"/>
      <c r="G1141" s="293"/>
      <c r="H1141" s="294"/>
      <c r="I1141" s="294" t="str">
        <f>IFERROR(_xlfn.IFNA(VLOOKUP($D:$D,history!$I:$Y,3,0),VLOOKUP(E:E,history!$H:$Y,4,0)),"--")</f>
        <v>--</v>
      </c>
      <c r="J1141" s="282" t="s">
        <v>5946</v>
      </c>
      <c r="K1141" s="282" t="str">
        <f t="shared" si="225"/>
        <v/>
      </c>
      <c r="L1141" s="312">
        <f>IF($A$3="ИМ",ROUND($Y1141*(1-($L$6-$F$4))*(1-$F$3)*(1+$AG$2),2),ROUND($M1141*(1-($L$6-$F$4))*(1-$F$3)*(1+$AG$2),2))</f>
        <v>16147.1</v>
      </c>
      <c r="M1141" s="312">
        <f>ROUND(IF($A$3="РЕГИОНЫ",AG1141*$AG$3*$AG$1,IF(AI1141=0,AG1141*$AG$3*$AG$1,AG1141*$AG$3*(1-5%)*$AG$1)),2)</f>
        <v>24465.3</v>
      </c>
      <c r="N1141" s="297" t="str">
        <f>_xlfn.IFNA(VLOOKUP($E:$E,'1'!$A:$E,3,0),"")</f>
        <v/>
      </c>
      <c r="O1141" s="297">
        <f>_xlfn.IFNA(VLOOKUP($E:$E,'2'!$A:$E,3,0),"")</f>
        <v>17717.451523545711</v>
      </c>
      <c r="P1141" s="297" t="str">
        <f>_xlfn.IFNA(VLOOKUP($E:$E,'3'!$A:$D,3,0),"")</f>
        <v/>
      </c>
      <c r="Q1141" s="297" t="str">
        <f>_xlfn.IFNA(VLOOKUP($E:$E,'4'!$A:$F,3,0),"")</f>
        <v/>
      </c>
      <c r="R1141" s="297" t="str">
        <f>_xlfn.IFNA(VLOOKUP($E:$E,'5'!$A:$F,3,0),"")</f>
        <v/>
      </c>
      <c r="S1141" s="297" t="str">
        <f>_xlfn.IFNA(VLOOKUP($E:$E,'6'!$A:$F,3,0),"")</f>
        <v/>
      </c>
      <c r="T1141" s="313">
        <v>1</v>
      </c>
      <c r="U1141" s="313">
        <v>1</v>
      </c>
      <c r="V1141" s="313">
        <v>1</v>
      </c>
      <c r="W1141" s="314">
        <v>29.9</v>
      </c>
      <c r="X1141" s="315">
        <v>0.13317460319999999</v>
      </c>
      <c r="Y1141" s="749">
        <v>22050</v>
      </c>
      <c r="Z1141" s="282"/>
      <c r="AA1141" s="316" t="s">
        <v>10395</v>
      </c>
      <c r="AB1141" s="282" t="s">
        <v>9164</v>
      </c>
      <c r="AC1141" s="317" t="s">
        <v>2105</v>
      </c>
      <c r="AD1141" s="318" t="s">
        <v>788</v>
      </c>
      <c r="AE1141" s="319" t="s">
        <v>11326</v>
      </c>
      <c r="AF1141" s="319" t="s">
        <v>11348</v>
      </c>
      <c r="AG1141" s="320">
        <v>322.83999999999997</v>
      </c>
      <c r="AH1141" s="321">
        <f>IF($A$3="РЕГИОНЫ",ROUND($AG1141*(1-($L$6-$F$4))*(1-$F$3)*(1+$AG$2)*$AG$1,2),0)</f>
        <v>0</v>
      </c>
      <c r="AI1141" s="287">
        <f>_xlfn.IFNA(VLOOKUP(AD:AD,грп!B:C,2,0),0)</f>
        <v>1</v>
      </c>
      <c r="AJ1141" s="607">
        <v>0</v>
      </c>
      <c r="AK1141" s="672" t="str">
        <f t="shared" si="226"/>
        <v>new</v>
      </c>
      <c r="AL1141" s="174"/>
    </row>
    <row r="1142" spans="1:38" s="4" customFormat="1" ht="11.45" customHeight="1" outlineLevel="1" x14ac:dyDescent="0.35">
      <c r="A1142" s="307" t="s">
        <v>10402</v>
      </c>
      <c r="B1142" s="308" t="s">
        <v>9558</v>
      </c>
      <c r="C1142" s="309" t="s">
        <v>21</v>
      </c>
      <c r="D1142" s="310" t="s">
        <v>10047</v>
      </c>
      <c r="E1142" s="322" t="s">
        <v>9274</v>
      </c>
      <c r="F1142" s="293"/>
      <c r="G1142" s="293"/>
      <c r="H1142" s="294"/>
      <c r="I1142" s="294" t="str">
        <f>IFERROR(_xlfn.IFNA(VLOOKUP($D:$D,history!$I:$Y,3,0),VLOOKUP(E:E,history!$H:$Y,4,0)),"--")</f>
        <v>--</v>
      </c>
      <c r="J1142" s="282" t="s">
        <v>5946</v>
      </c>
      <c r="K1142" s="282" t="str">
        <f t="shared" si="225"/>
        <v/>
      </c>
      <c r="L1142" s="312">
        <f>IF($A$3="ИМ",ROUND($Y1142*(1-($L$6-$F$4))*(1-$F$3)*(1+$AG$2),2),ROUND($M1142*(1-($L$6-$F$4))*(1-$F$3)*(1+$AG$2),2))</f>
        <v>20342.419999999998</v>
      </c>
      <c r="M1142" s="312">
        <f>ROUND(IF($A$3="РЕГИОНЫ",AG1142*$AG$3*$AG$1,IF(AI1142=0,AG1142*$AG$3*$AG$1,AG1142*$AG$3*(1-5%)*$AG$1)),2)</f>
        <v>30821.85</v>
      </c>
      <c r="N1142" s="297" t="str">
        <f>_xlfn.IFNA(VLOOKUP($E:$E,'1'!$A:$E,3,0),"")</f>
        <v/>
      </c>
      <c r="O1142" s="297">
        <f>_xlfn.IFNA(VLOOKUP($E:$E,'2'!$A:$E,3,0),"")</f>
        <v>22149.58448753463</v>
      </c>
      <c r="P1142" s="297" t="str">
        <f>_xlfn.IFNA(VLOOKUP($E:$E,'3'!$A:$D,3,0),"")</f>
        <v/>
      </c>
      <c r="Q1142" s="297" t="str">
        <f>_xlfn.IFNA(VLOOKUP($E:$E,'4'!$A:$F,3,0),"")</f>
        <v/>
      </c>
      <c r="R1142" s="297" t="str">
        <f>_xlfn.IFNA(VLOOKUP($E:$E,'5'!$A:$F,3,0),"")</f>
        <v/>
      </c>
      <c r="S1142" s="297" t="str">
        <f>_xlfn.IFNA(VLOOKUP($E:$E,'6'!$A:$F,3,0),"")</f>
        <v/>
      </c>
      <c r="T1142" s="313">
        <v>1</v>
      </c>
      <c r="U1142" s="313">
        <v>1</v>
      </c>
      <c r="V1142" s="313">
        <v>1</v>
      </c>
      <c r="W1142" s="314">
        <v>50.8</v>
      </c>
      <c r="X1142" s="315">
        <v>0.19836363639999999</v>
      </c>
      <c r="Y1142" s="749">
        <v>27750</v>
      </c>
      <c r="Z1142" s="282"/>
      <c r="AA1142" s="316" t="s">
        <v>10395</v>
      </c>
      <c r="AB1142" s="282" t="s">
        <v>9164</v>
      </c>
      <c r="AC1142" s="317" t="s">
        <v>2105</v>
      </c>
      <c r="AD1142" s="318" t="s">
        <v>788</v>
      </c>
      <c r="AE1142" s="319" t="s">
        <v>11326</v>
      </c>
      <c r="AF1142" s="319" t="s">
        <v>11348</v>
      </c>
      <c r="AG1142" s="320">
        <v>406.72</v>
      </c>
      <c r="AH1142" s="321">
        <f>IF($A$3="РЕГИОНЫ",ROUND($AG1142*(1-($L$6-$F$4))*(1-$F$3)*(1+$AG$2)*$AG$1,2),0)</f>
        <v>0</v>
      </c>
      <c r="AI1142" s="287">
        <f>_xlfn.IFNA(VLOOKUP(AD:AD,грп!B:C,2,0),0)</f>
        <v>1</v>
      </c>
      <c r="AJ1142" s="607">
        <v>0</v>
      </c>
      <c r="AK1142" s="672" t="str">
        <f t="shared" si="226"/>
        <v>new</v>
      </c>
      <c r="AL1142" s="174"/>
    </row>
    <row r="1143" spans="1:38" s="4" customFormat="1" ht="12" customHeight="1" x14ac:dyDescent="0.35">
      <c r="A1143" s="288"/>
      <c r="B1143" s="289"/>
      <c r="C1143" s="290" t="s">
        <v>555</v>
      </c>
      <c r="D1143" s="291" t="s">
        <v>9675</v>
      </c>
      <c r="E1143" s="292"/>
      <c r="F1143" s="293"/>
      <c r="G1143" s="293"/>
      <c r="H1143" s="294"/>
      <c r="I1143" s="294"/>
      <c r="J1143" s="282" t="s">
        <v>393</v>
      </c>
      <c r="K1143" s="282" t="str">
        <f t="shared" si="225"/>
        <v/>
      </c>
      <c r="L1143" s="295"/>
      <c r="M1143" s="296"/>
      <c r="N1143" s="297"/>
      <c r="O1143" s="297"/>
      <c r="P1143" s="297"/>
      <c r="Q1143" s="297" t="str">
        <f>_xlfn.IFNA(VLOOKUP($E:$E,'4'!$A:$F,3,0),"")</f>
        <v/>
      </c>
      <c r="R1143" s="297" t="str">
        <f>_xlfn.IFNA(VLOOKUP($E:$E,'5'!$A:$F,3,0),"")</f>
        <v/>
      </c>
      <c r="S1143" s="297"/>
      <c r="T1143" s="298"/>
      <c r="U1143" s="299"/>
      <c r="V1143" s="299"/>
      <c r="W1143" s="300"/>
      <c r="X1143" s="301"/>
      <c r="Y1143" s="749"/>
      <c r="Z1143" s="282"/>
      <c r="AA1143" s="280"/>
      <c r="AB1143" s="280" t="s">
        <v>393</v>
      </c>
      <c r="AC1143" s="302"/>
      <c r="AD1143" s="338" t="s">
        <v>9675</v>
      </c>
      <c r="AE1143" s="282"/>
      <c r="AF1143" s="329"/>
      <c r="AG1143" s="305"/>
      <c r="AH1143" s="306"/>
      <c r="AI1143" s="287">
        <f>_xlfn.IFNA(VLOOKUP(AD:AD,грп!B:C,2,0),0)</f>
        <v>0</v>
      </c>
      <c r="AJ1143" s="607">
        <v>0</v>
      </c>
      <c r="AK1143" s="672" t="str">
        <f t="shared" si="226"/>
        <v xml:space="preserve"> </v>
      </c>
      <c r="AL1143" s="174"/>
    </row>
    <row r="1144" spans="1:38" s="4" customFormat="1" ht="11.45" customHeight="1" outlineLevel="1" x14ac:dyDescent="0.35">
      <c r="A1144" s="307" t="s">
        <v>10402</v>
      </c>
      <c r="B1144" s="308" t="s">
        <v>9559</v>
      </c>
      <c r="C1144" s="309" t="s">
        <v>21</v>
      </c>
      <c r="D1144" s="310" t="s">
        <v>10813</v>
      </c>
      <c r="E1144" s="322" t="s">
        <v>9275</v>
      </c>
      <c r="F1144" s="293"/>
      <c r="G1144" s="293"/>
      <c r="H1144" s="294"/>
      <c r="I1144" s="294" t="str">
        <f>IFERROR(_xlfn.IFNA(VLOOKUP($D:$D,history!$I:$Y,3,0),VLOOKUP(E:E,history!$H:$Y,4,0)),"--")</f>
        <v>--</v>
      </c>
      <c r="J1144" s="282" t="s">
        <v>5946</v>
      </c>
      <c r="K1144" s="282" t="str">
        <f t="shared" si="225"/>
        <v/>
      </c>
      <c r="L1144" s="312">
        <f>IF($A$3="ИМ",ROUND($Y1144*(1-($L$6-$F$4))*(1-$F$3)*(1+$AG$2),2),ROUND($M1144*(1-($L$6-$F$4))*(1-$F$3)*(1+$AG$2),2))</f>
        <v>0</v>
      </c>
      <c r="M1144" s="312">
        <f>ROUND(IF($A$3="РЕГИОНЫ",AG1144*$AG$3*$AG$1,IF(AI1144=0,AG1144*$AG$3*$AG$1,AG1144*$AG$3*(1-5%)*$AG$1)),2)</f>
        <v>0</v>
      </c>
      <c r="N1144" s="297" t="str">
        <f>_xlfn.IFNA(VLOOKUP($E:$E,'1'!$A:$E,3,0),"")</f>
        <v/>
      </c>
      <c r="O1144" s="297" t="str">
        <f>_xlfn.IFNA(VLOOKUP($E:$E,'2'!$A:$E,3,0),"")</f>
        <v/>
      </c>
      <c r="P1144" s="297" t="str">
        <f>_xlfn.IFNA(VLOOKUP($E:$E,'3'!$A:$D,3,0),"")</f>
        <v/>
      </c>
      <c r="Q1144" s="297" t="str">
        <f>_xlfn.IFNA(VLOOKUP($E:$E,'4'!$A:$F,3,0),"")</f>
        <v/>
      </c>
      <c r="R1144" s="297" t="str">
        <f>_xlfn.IFNA(VLOOKUP($E:$E,'5'!$A:$F,3,0),"")</f>
        <v/>
      </c>
      <c r="S1144" s="297" t="str">
        <f>_xlfn.IFNA(VLOOKUP($E:$E,'6'!$A:$F,3,0),"")</f>
        <v/>
      </c>
      <c r="T1144" s="313">
        <v>1</v>
      </c>
      <c r="U1144" s="313">
        <v>1</v>
      </c>
      <c r="V1144" s="313">
        <v>1</v>
      </c>
      <c r="W1144" s="314">
        <v>8.2799999999999994</v>
      </c>
      <c r="X1144" s="315">
        <v>5.2522522500000002E-2</v>
      </c>
      <c r="Y1144" s="749">
        <v>0</v>
      </c>
      <c r="Z1144" s="282"/>
      <c r="AA1144" s="316" t="s">
        <v>10391</v>
      </c>
      <c r="AB1144" s="282" t="s">
        <v>10389</v>
      </c>
      <c r="AC1144" s="317" t="s">
        <v>2105</v>
      </c>
      <c r="AD1144" s="318" t="s">
        <v>9675</v>
      </c>
      <c r="AE1144" s="319" t="s">
        <v>11326</v>
      </c>
      <c r="AF1144" s="319" t="s">
        <v>11273</v>
      </c>
      <c r="AG1144" s="320">
        <v>0</v>
      </c>
      <c r="AH1144" s="321">
        <f>IF($A$3="РЕГИОНЫ",ROUND($AG1144*(1-($L$6-$F$4))*(1-$F$3)*(1+$AG$2)*$AG$1,2),0)</f>
        <v>0</v>
      </c>
      <c r="AI1144" s="287">
        <f>_xlfn.IFNA(VLOOKUP(AD:AD,грп!B:C,2,0),0)</f>
        <v>0</v>
      </c>
      <c r="AJ1144" s="607">
        <v>0</v>
      </c>
      <c r="AK1144" s="672" t="str">
        <f t="shared" si="226"/>
        <v>new</v>
      </c>
      <c r="AL1144" s="174"/>
    </row>
    <row r="1145" spans="1:38" s="4" customFormat="1" ht="11.45" customHeight="1" outlineLevel="1" x14ac:dyDescent="0.35">
      <c r="A1145" s="307" t="s">
        <v>10402</v>
      </c>
      <c r="B1145" s="308" t="s">
        <v>9559</v>
      </c>
      <c r="C1145" s="309" t="s">
        <v>21</v>
      </c>
      <c r="D1145" s="310" t="s">
        <v>10814</v>
      </c>
      <c r="E1145" s="322" t="s">
        <v>9276</v>
      </c>
      <c r="F1145" s="293"/>
      <c r="G1145" s="293"/>
      <c r="H1145" s="294"/>
      <c r="I1145" s="294" t="str">
        <f>IFERROR(_xlfn.IFNA(VLOOKUP($D:$D,history!$I:$Y,3,0),VLOOKUP(E:E,history!$H:$Y,4,0)),"--")</f>
        <v>--</v>
      </c>
      <c r="J1145" s="282" t="s">
        <v>5946</v>
      </c>
      <c r="K1145" s="282" t="str">
        <f t="shared" si="225"/>
        <v/>
      </c>
      <c r="L1145" s="312">
        <f>IF($A$3="ИМ",ROUND($Y1145*(1-($L$6-$F$4))*(1-$F$3)*(1+$AG$2),2),ROUND($M1145*(1-($L$6-$F$4))*(1-$F$3)*(1+$AG$2),2))</f>
        <v>0</v>
      </c>
      <c r="M1145" s="312">
        <f>ROUND(IF($A$3="РЕГИОНЫ",AG1145*$AG$3*$AG$1,IF(AI1145=0,AG1145*$AG$3*$AG$1,AG1145*$AG$3*(1-5%)*$AG$1)),2)</f>
        <v>0</v>
      </c>
      <c r="N1145" s="297" t="str">
        <f>_xlfn.IFNA(VLOOKUP($E:$E,'1'!$A:$E,3,0),"")</f>
        <v/>
      </c>
      <c r="O1145" s="297" t="str">
        <f>_xlfn.IFNA(VLOOKUP($E:$E,'2'!$A:$E,3,0),"")</f>
        <v/>
      </c>
      <c r="P1145" s="297" t="str">
        <f>_xlfn.IFNA(VLOOKUP($E:$E,'3'!$A:$D,3,0),"")</f>
        <v/>
      </c>
      <c r="Q1145" s="297" t="str">
        <f>_xlfn.IFNA(VLOOKUP($E:$E,'4'!$A:$F,3,0),"")</f>
        <v/>
      </c>
      <c r="R1145" s="297" t="str">
        <f>_xlfn.IFNA(VLOOKUP($E:$E,'5'!$A:$F,3,0),"")</f>
        <v/>
      </c>
      <c r="S1145" s="297" t="str">
        <f>_xlfn.IFNA(VLOOKUP($E:$E,'6'!$A:$F,3,0),"")</f>
        <v/>
      </c>
      <c r="T1145" s="313">
        <v>1</v>
      </c>
      <c r="U1145" s="313">
        <v>1</v>
      </c>
      <c r="V1145" s="313">
        <v>1</v>
      </c>
      <c r="W1145" s="314">
        <v>13.1</v>
      </c>
      <c r="X1145" s="315">
        <v>9.35E-2</v>
      </c>
      <c r="Y1145" s="749">
        <v>0</v>
      </c>
      <c r="Z1145" s="282"/>
      <c r="AA1145" s="316" t="s">
        <v>10391</v>
      </c>
      <c r="AB1145" s="282" t="s">
        <v>10389</v>
      </c>
      <c r="AC1145" s="317" t="s">
        <v>2105</v>
      </c>
      <c r="AD1145" s="318" t="s">
        <v>9675</v>
      </c>
      <c r="AE1145" s="319" t="s">
        <v>11326</v>
      </c>
      <c r="AF1145" s="319" t="s">
        <v>11273</v>
      </c>
      <c r="AG1145" s="320">
        <v>0</v>
      </c>
      <c r="AH1145" s="321">
        <f>IF($A$3="РЕГИОНЫ",ROUND($AG1145*(1-($L$6-$F$4))*(1-$F$3)*(1+$AG$2)*$AG$1,2),0)</f>
        <v>0</v>
      </c>
      <c r="AI1145" s="287">
        <f>_xlfn.IFNA(VLOOKUP(AD:AD,грп!B:C,2,0),0)</f>
        <v>0</v>
      </c>
      <c r="AJ1145" s="607">
        <v>0</v>
      </c>
      <c r="AK1145" s="672" t="str">
        <f t="shared" si="226"/>
        <v>new</v>
      </c>
      <c r="AL1145" s="174"/>
    </row>
    <row r="1146" spans="1:38" s="4" customFormat="1" ht="12.75" customHeight="1" x14ac:dyDescent="0.35">
      <c r="A1146" s="288"/>
      <c r="B1146" s="289"/>
      <c r="C1146" s="290"/>
      <c r="D1146" s="291" t="s">
        <v>4814</v>
      </c>
      <c r="E1146" s="292"/>
      <c r="F1146" s="293"/>
      <c r="G1146" s="293"/>
      <c r="H1146" s="294"/>
      <c r="I1146" s="294"/>
      <c r="J1146" s="282" t="s">
        <v>393</v>
      </c>
      <c r="K1146" s="282" t="str">
        <f t="shared" si="225"/>
        <v/>
      </c>
      <c r="L1146" s="312"/>
      <c r="M1146" s="295"/>
      <c r="N1146" s="297"/>
      <c r="O1146" s="297"/>
      <c r="P1146" s="297"/>
      <c r="Q1146" s="297" t="str">
        <f>_xlfn.IFNA(VLOOKUP($E:$E,'4'!$A:$F,3,0),"")</f>
        <v/>
      </c>
      <c r="R1146" s="297" t="str">
        <f>_xlfn.IFNA(VLOOKUP($E:$E,'5'!$A:$F,3,0),"")</f>
        <v/>
      </c>
      <c r="S1146" s="297"/>
      <c r="T1146" s="298"/>
      <c r="U1146" s="299"/>
      <c r="V1146" s="299"/>
      <c r="W1146" s="300"/>
      <c r="X1146" s="301"/>
      <c r="Y1146" s="749"/>
      <c r="Z1146" s="282"/>
      <c r="AA1146" s="280"/>
      <c r="AB1146" s="280" t="s">
        <v>393</v>
      </c>
      <c r="AC1146" s="302"/>
      <c r="AD1146" s="303" t="s">
        <v>4814</v>
      </c>
      <c r="AE1146" s="280"/>
      <c r="AF1146" s="329"/>
      <c r="AG1146" s="320"/>
      <c r="AH1146" s="306"/>
      <c r="AI1146" s="287">
        <f>_xlfn.IFNA(VLOOKUP(AD:AD,грп!B:C,2,0),0)</f>
        <v>0</v>
      </c>
      <c r="AJ1146" s="607">
        <v>0</v>
      </c>
      <c r="AK1146" s="672">
        <f t="shared" si="226"/>
        <v>0</v>
      </c>
      <c r="AL1146" s="174"/>
    </row>
    <row r="1147" spans="1:38" s="4" customFormat="1" ht="12.75" customHeight="1" outlineLevel="1" x14ac:dyDescent="0.35">
      <c r="A1147" s="307" t="s">
        <v>10402</v>
      </c>
      <c r="B1147" s="308" t="s">
        <v>6786</v>
      </c>
      <c r="C1147" s="325" t="s">
        <v>1916</v>
      </c>
      <c r="D1147" s="310" t="s">
        <v>5335</v>
      </c>
      <c r="E1147" s="322" t="s">
        <v>5266</v>
      </c>
      <c r="F1147" s="293"/>
      <c r="G1147" s="293"/>
      <c r="H1147" s="294">
        <v>3</v>
      </c>
      <c r="I1147" s="294" t="str">
        <f>IFERROR(_xlfn.IFNA(VLOOKUP($D:$D,history!$I:$Y,3,0),VLOOKUP(E:E,history!$H:$Y,4,0)),"--")</f>
        <v>--</v>
      </c>
      <c r="J1147" s="282" t="s">
        <v>9868</v>
      </c>
      <c r="K1147" s="282" t="str">
        <f t="shared" si="225"/>
        <v/>
      </c>
      <c r="L1147" s="326">
        <f t="shared" ref="L1147:L1200" si="227">M1147</f>
        <v>1200</v>
      </c>
      <c r="M1147" s="327">
        <v>1200</v>
      </c>
      <c r="N1147" s="297" t="str">
        <f>_xlfn.IFNA(VLOOKUP($E:$E,'1'!$A:$E,3,0),"")</f>
        <v/>
      </c>
      <c r="O1147" s="297" t="str">
        <f>_xlfn.IFNA(VLOOKUP($E:$E,'2'!$A:$E,3,0),"")</f>
        <v/>
      </c>
      <c r="P1147" s="297">
        <f>_xlfn.IFNA(VLOOKUP($E:$E,'3'!$A:$D,3,0),"")</f>
        <v>1364</v>
      </c>
      <c r="Q1147" s="297" t="str">
        <f>_xlfn.IFNA(VLOOKUP($E:$E,'4'!$A:$F,3,0),"")</f>
        <v/>
      </c>
      <c r="R1147" s="297" t="str">
        <f>_xlfn.IFNA(VLOOKUP($E:$E,'5'!$A:$F,3,0),"")</f>
        <v/>
      </c>
      <c r="S1147" s="297" t="str">
        <f>_xlfn.IFNA(VLOOKUP($E:$E,'6'!$A:$F,3,0),"")</f>
        <v/>
      </c>
      <c r="T1147" s="313">
        <v>1</v>
      </c>
      <c r="U1147" s="313">
        <v>1</v>
      </c>
      <c r="V1147" s="313">
        <v>1</v>
      </c>
      <c r="W1147" s="314">
        <v>2.1</v>
      </c>
      <c r="X1147" s="315">
        <v>4.0000000000000002E-4</v>
      </c>
      <c r="Y1147" s="749">
        <v>1680</v>
      </c>
      <c r="Z1147" s="282"/>
      <c r="AA1147" s="316" t="s">
        <v>393</v>
      </c>
      <c r="AB1147" s="282" t="s">
        <v>9163</v>
      </c>
      <c r="AC1147" s="317" t="s">
        <v>2081</v>
      </c>
      <c r="AD1147" s="318" t="s">
        <v>4814</v>
      </c>
      <c r="AE1147" s="319">
        <v>0</v>
      </c>
      <c r="AF1147" s="319" t="s">
        <v>11305</v>
      </c>
      <c r="AG1147" s="320">
        <v>28.38</v>
      </c>
      <c r="AH1147" s="321">
        <f t="shared" ref="AH1147:AH1178" si="228">IF($A$3="РЕГИОНЫ",ROUND($AG1147*(1-($L$6-$F$4))*(1-$F$3)*(1+$AG$2)*$AG$1,2),0)</f>
        <v>0</v>
      </c>
      <c r="AI1147" s="287">
        <f>_xlfn.IFNA(VLOOKUP(AD:AD,грп!B:C,2,0),0)</f>
        <v>0</v>
      </c>
      <c r="AJ1147" s="607">
        <v>10</v>
      </c>
      <c r="AK1147" s="672" t="str">
        <f t="shared" si="226"/>
        <v>спеццена</v>
      </c>
      <c r="AL1147" s="174"/>
    </row>
    <row r="1148" spans="1:38" s="4" customFormat="1" ht="12" customHeight="1" outlineLevel="1" x14ac:dyDescent="0.35">
      <c r="A1148" s="307" t="s">
        <v>10402</v>
      </c>
      <c r="B1148" s="308" t="s">
        <v>6787</v>
      </c>
      <c r="C1148" s="325" t="s">
        <v>1916</v>
      </c>
      <c r="D1148" s="310" t="s">
        <v>9156</v>
      </c>
      <c r="E1148" s="322" t="s">
        <v>5267</v>
      </c>
      <c r="F1148" s="293"/>
      <c r="G1148" s="293"/>
      <c r="H1148" s="294">
        <v>2</v>
      </c>
      <c r="I1148" s="294" t="str">
        <f>IFERROR(_xlfn.IFNA(VLOOKUP($D:$D,history!$I:$Y,3,0),VLOOKUP(E:E,history!$H:$Y,4,0)),"--")</f>
        <v>--</v>
      </c>
      <c r="J1148" s="282" t="s">
        <v>9868</v>
      </c>
      <c r="K1148" s="282" t="str">
        <f t="shared" si="225"/>
        <v/>
      </c>
      <c r="L1148" s="326">
        <f t="shared" si="227"/>
        <v>2500</v>
      </c>
      <c r="M1148" s="327">
        <v>2500</v>
      </c>
      <c r="N1148" s="297" t="str">
        <f>_xlfn.IFNA(VLOOKUP($E:$E,'1'!$A:$E,3,0),"")</f>
        <v/>
      </c>
      <c r="O1148" s="297" t="str">
        <f>_xlfn.IFNA(VLOOKUP($E:$E,'2'!$A:$E,3,0),"")</f>
        <v/>
      </c>
      <c r="P1148" s="297">
        <f>_xlfn.IFNA(VLOOKUP($E:$E,'3'!$A:$D,3,0),"")</f>
        <v>2846</v>
      </c>
      <c r="Q1148" s="297" t="str">
        <f>_xlfn.IFNA(VLOOKUP($E:$E,'4'!$A:$F,3,0),"")</f>
        <v/>
      </c>
      <c r="R1148" s="297" t="str">
        <f>_xlfn.IFNA(VLOOKUP($E:$E,'5'!$A:$F,3,0),"")</f>
        <v/>
      </c>
      <c r="S1148" s="297" t="str">
        <f>_xlfn.IFNA(VLOOKUP($E:$E,'6'!$A:$F,3,0),"")</f>
        <v/>
      </c>
      <c r="T1148" s="313">
        <v>1</v>
      </c>
      <c r="U1148" s="313">
        <v>1</v>
      </c>
      <c r="V1148" s="313">
        <v>1</v>
      </c>
      <c r="W1148" s="314">
        <v>10</v>
      </c>
      <c r="X1148" s="315">
        <v>4.0000000000000002E-4</v>
      </c>
      <c r="Y1148" s="749">
        <v>3490</v>
      </c>
      <c r="Z1148" s="282"/>
      <c r="AA1148" s="316" t="s">
        <v>393</v>
      </c>
      <c r="AB1148" s="282" t="s">
        <v>9163</v>
      </c>
      <c r="AC1148" s="317" t="s">
        <v>2081</v>
      </c>
      <c r="AD1148" s="318" t="s">
        <v>4814</v>
      </c>
      <c r="AE1148" s="319">
        <v>0</v>
      </c>
      <c r="AF1148" s="319" t="s">
        <v>11305</v>
      </c>
      <c r="AG1148" s="320">
        <v>58.75</v>
      </c>
      <c r="AH1148" s="321">
        <f t="shared" si="228"/>
        <v>0</v>
      </c>
      <c r="AI1148" s="287">
        <f>_xlfn.IFNA(VLOOKUP(AD:AD,грп!B:C,2,0),0)</f>
        <v>0</v>
      </c>
      <c r="AJ1148" s="607">
        <v>5</v>
      </c>
      <c r="AK1148" s="672" t="str">
        <f t="shared" si="226"/>
        <v>спеццена</v>
      </c>
      <c r="AL1148" s="174"/>
    </row>
    <row r="1149" spans="1:38" s="4" customFormat="1" ht="12" customHeight="1" outlineLevel="1" x14ac:dyDescent="0.35">
      <c r="A1149" s="307" t="s">
        <v>10402</v>
      </c>
      <c r="B1149" s="308" t="s">
        <v>6788</v>
      </c>
      <c r="C1149" s="325" t="s">
        <v>1916</v>
      </c>
      <c r="D1149" s="310" t="s">
        <v>9157</v>
      </c>
      <c r="E1149" s="322" t="s">
        <v>5269</v>
      </c>
      <c r="F1149" s="293"/>
      <c r="G1149" s="293"/>
      <c r="H1149" s="294">
        <v>3</v>
      </c>
      <c r="I1149" s="294" t="str">
        <f>IFERROR(_xlfn.IFNA(VLOOKUP($D:$D,history!$I:$Y,3,0),VLOOKUP(E:E,history!$H:$Y,4,0)),"--")</f>
        <v>--</v>
      </c>
      <c r="J1149" s="282" t="s">
        <v>9868</v>
      </c>
      <c r="K1149" s="282" t="str">
        <f t="shared" si="225"/>
        <v/>
      </c>
      <c r="L1149" s="326">
        <f t="shared" si="227"/>
        <v>692.86</v>
      </c>
      <c r="M1149" s="327">
        <v>692.86</v>
      </c>
      <c r="N1149" s="297" t="str">
        <f>_xlfn.IFNA(VLOOKUP($E:$E,'1'!$A:$E,3,0),"")</f>
        <v/>
      </c>
      <c r="O1149" s="297" t="str">
        <f>_xlfn.IFNA(VLOOKUP($E:$E,'2'!$A:$E,3,0),"")</f>
        <v/>
      </c>
      <c r="P1149" s="297">
        <f>_xlfn.IFNA(VLOOKUP($E:$E,'3'!$A:$D,3,0),"")</f>
        <v>790</v>
      </c>
      <c r="Q1149" s="297" t="str">
        <f>_xlfn.IFNA(VLOOKUP($E:$E,'4'!$A:$F,3,0),"")</f>
        <v/>
      </c>
      <c r="R1149" s="297" t="str">
        <f>_xlfn.IFNA(VLOOKUP($E:$E,'5'!$A:$F,3,0),"")</f>
        <v/>
      </c>
      <c r="S1149" s="297" t="str">
        <f>_xlfn.IFNA(VLOOKUP($E:$E,'6'!$A:$F,3,0),"")</f>
        <v/>
      </c>
      <c r="T1149" s="313">
        <v>1</v>
      </c>
      <c r="U1149" s="313">
        <v>1</v>
      </c>
      <c r="V1149" s="313">
        <v>1</v>
      </c>
      <c r="W1149" s="314">
        <v>3</v>
      </c>
      <c r="X1149" s="315">
        <v>4.0000000000000002E-4</v>
      </c>
      <c r="Y1149" s="749">
        <v>970</v>
      </c>
      <c r="Z1149" s="282"/>
      <c r="AA1149" s="316" t="s">
        <v>393</v>
      </c>
      <c r="AB1149" s="282" t="s">
        <v>9163</v>
      </c>
      <c r="AC1149" s="317" t="s">
        <v>2081</v>
      </c>
      <c r="AD1149" s="318" t="s">
        <v>4814</v>
      </c>
      <c r="AE1149" s="319">
        <v>0</v>
      </c>
      <c r="AF1149" s="319" t="s">
        <v>11305</v>
      </c>
      <c r="AG1149" s="320">
        <v>14.89</v>
      </c>
      <c r="AH1149" s="321">
        <f t="shared" si="228"/>
        <v>0</v>
      </c>
      <c r="AI1149" s="287">
        <f>_xlfn.IFNA(VLOOKUP(AD:AD,грп!B:C,2,0),0)</f>
        <v>0</v>
      </c>
      <c r="AJ1149" s="607">
        <v>4</v>
      </c>
      <c r="AK1149" s="672" t="str">
        <f t="shared" si="226"/>
        <v>спеццена</v>
      </c>
      <c r="AL1149" s="174"/>
    </row>
    <row r="1150" spans="1:38" s="4" customFormat="1" ht="12" customHeight="1" outlineLevel="1" x14ac:dyDescent="0.35">
      <c r="A1150" s="307" t="s">
        <v>10402</v>
      </c>
      <c r="B1150" s="308" t="s">
        <v>6789</v>
      </c>
      <c r="C1150" s="325" t="s">
        <v>1916</v>
      </c>
      <c r="D1150" s="310" t="s">
        <v>9158</v>
      </c>
      <c r="E1150" s="322" t="s">
        <v>5268</v>
      </c>
      <c r="F1150" s="293"/>
      <c r="G1150" s="293"/>
      <c r="H1150" s="294">
        <v>3</v>
      </c>
      <c r="I1150" s="294" t="str">
        <f>IFERROR(_xlfn.IFNA(VLOOKUP($D:$D,history!$I:$Y,3,0),VLOOKUP(E:E,history!$H:$Y,4,0)),"--")</f>
        <v>--</v>
      </c>
      <c r="J1150" s="282" t="s">
        <v>9868</v>
      </c>
      <c r="K1150" s="282" t="str">
        <f t="shared" si="225"/>
        <v/>
      </c>
      <c r="L1150" s="326">
        <f t="shared" si="227"/>
        <v>4250</v>
      </c>
      <c r="M1150" s="327">
        <v>4250</v>
      </c>
      <c r="N1150" s="297" t="str">
        <f>_xlfn.IFNA(VLOOKUP($E:$E,'1'!$A:$E,3,0),"")</f>
        <v/>
      </c>
      <c r="O1150" s="297" t="str">
        <f>_xlfn.IFNA(VLOOKUP($E:$E,'2'!$A:$E,3,0),"")</f>
        <v/>
      </c>
      <c r="P1150" s="297">
        <f>_xlfn.IFNA(VLOOKUP($E:$E,'3'!$A:$D,3,0),"")</f>
        <v>4836</v>
      </c>
      <c r="Q1150" s="297" t="str">
        <f>_xlfn.IFNA(VLOOKUP($E:$E,'4'!$A:$F,3,0),"")</f>
        <v/>
      </c>
      <c r="R1150" s="297" t="str">
        <f>_xlfn.IFNA(VLOOKUP($E:$E,'5'!$A:$F,3,0),"")</f>
        <v/>
      </c>
      <c r="S1150" s="297" t="str">
        <f>_xlfn.IFNA(VLOOKUP($E:$E,'6'!$A:$F,3,0),"")</f>
        <v/>
      </c>
      <c r="T1150" s="313">
        <v>1</v>
      </c>
      <c r="U1150" s="313">
        <v>1</v>
      </c>
      <c r="V1150" s="313">
        <v>1</v>
      </c>
      <c r="W1150" s="314">
        <v>15.5</v>
      </c>
      <c r="X1150" s="315">
        <v>4.0000000000000002E-4</v>
      </c>
      <c r="Y1150" s="749">
        <v>5950</v>
      </c>
      <c r="Z1150" s="282"/>
      <c r="AA1150" s="316" t="s">
        <v>393</v>
      </c>
      <c r="AB1150" s="282" t="s">
        <v>9163</v>
      </c>
      <c r="AC1150" s="317" t="s">
        <v>2081</v>
      </c>
      <c r="AD1150" s="318" t="s">
        <v>4814</v>
      </c>
      <c r="AE1150" s="319">
        <v>0</v>
      </c>
      <c r="AF1150" s="319" t="s">
        <v>11305</v>
      </c>
      <c r="AG1150" s="320">
        <v>94.51</v>
      </c>
      <c r="AH1150" s="321">
        <f t="shared" si="228"/>
        <v>0</v>
      </c>
      <c r="AI1150" s="287">
        <f>_xlfn.IFNA(VLOOKUP(AD:AD,грп!B:C,2,0),0)</f>
        <v>0</v>
      </c>
      <c r="AJ1150" s="607">
        <v>4</v>
      </c>
      <c r="AK1150" s="672" t="str">
        <f t="shared" si="226"/>
        <v>спеццена</v>
      </c>
      <c r="AL1150" s="174"/>
    </row>
    <row r="1151" spans="1:38" s="4" customFormat="1" ht="12.75" customHeight="1" outlineLevel="1" x14ac:dyDescent="0.35">
      <c r="A1151" s="307" t="s">
        <v>10402</v>
      </c>
      <c r="B1151" s="308" t="s">
        <v>6790</v>
      </c>
      <c r="C1151" s="325" t="s">
        <v>1916</v>
      </c>
      <c r="D1151" s="310" t="s">
        <v>5312</v>
      </c>
      <c r="E1151" s="322" t="s">
        <v>5270</v>
      </c>
      <c r="F1151" s="293"/>
      <c r="G1151" s="293"/>
      <c r="H1151" s="294">
        <v>2</v>
      </c>
      <c r="I1151" s="294" t="str">
        <f>IFERROR(_xlfn.IFNA(VLOOKUP($D:$D,history!$I:$Y,3,0),VLOOKUP(E:E,history!$H:$Y,4,0)),"--")</f>
        <v>--</v>
      </c>
      <c r="J1151" s="282" t="s">
        <v>9869</v>
      </c>
      <c r="K1151" s="282" t="str">
        <f t="shared" si="225"/>
        <v/>
      </c>
      <c r="L1151" s="326">
        <f t="shared" si="227"/>
        <v>535.71</v>
      </c>
      <c r="M1151" s="327">
        <v>535.71</v>
      </c>
      <c r="N1151" s="297" t="str">
        <f>_xlfn.IFNA(VLOOKUP($E:$E,'1'!$A:$E,3,0),"")</f>
        <v/>
      </c>
      <c r="O1151" s="297" t="str">
        <f>_xlfn.IFNA(VLOOKUP($E:$E,'2'!$A:$E,3,0),"")</f>
        <v/>
      </c>
      <c r="P1151" s="297">
        <f>_xlfn.IFNA(VLOOKUP($E:$E,'3'!$A:$D,3,0),"")</f>
        <v>616</v>
      </c>
      <c r="Q1151" s="297" t="str">
        <f>_xlfn.IFNA(VLOOKUP($E:$E,'4'!$A:$F,3,0),"")</f>
        <v/>
      </c>
      <c r="R1151" s="297" t="str">
        <f>_xlfn.IFNA(VLOOKUP($E:$E,'5'!$A:$F,3,0),"")</f>
        <v/>
      </c>
      <c r="S1151" s="297" t="str">
        <f>_xlfn.IFNA(VLOOKUP($E:$E,'6'!$A:$F,3,0),"")</f>
        <v/>
      </c>
      <c r="T1151" s="313">
        <v>1</v>
      </c>
      <c r="U1151" s="313">
        <v>1</v>
      </c>
      <c r="V1151" s="313">
        <v>1</v>
      </c>
      <c r="W1151" s="314">
        <v>2.1</v>
      </c>
      <c r="X1151" s="315">
        <v>4.0000000000000002E-4</v>
      </c>
      <c r="Y1151" s="749">
        <v>750</v>
      </c>
      <c r="Z1151" s="282"/>
      <c r="AA1151" s="316" t="s">
        <v>393</v>
      </c>
      <c r="AB1151" s="282" t="s">
        <v>9163</v>
      </c>
      <c r="AC1151" s="317" t="s">
        <v>2081</v>
      </c>
      <c r="AD1151" s="318" t="s">
        <v>4814</v>
      </c>
      <c r="AE1151" s="319">
        <v>0</v>
      </c>
      <c r="AF1151" s="319" t="s">
        <v>11305</v>
      </c>
      <c r="AG1151" s="320">
        <v>11.51</v>
      </c>
      <c r="AH1151" s="321">
        <f t="shared" si="228"/>
        <v>0</v>
      </c>
      <c r="AI1151" s="287">
        <f>_xlfn.IFNA(VLOOKUP(AD:AD,грп!B:C,2,0),0)</f>
        <v>0</v>
      </c>
      <c r="AJ1151" s="607">
        <v>10</v>
      </c>
      <c r="AK1151" s="672" t="str">
        <f t="shared" si="226"/>
        <v>спеццена</v>
      </c>
      <c r="AL1151" s="174"/>
    </row>
    <row r="1152" spans="1:38" s="4" customFormat="1" ht="12.75" customHeight="1" outlineLevel="1" x14ac:dyDescent="0.35">
      <c r="A1152" s="307" t="s">
        <v>10402</v>
      </c>
      <c r="B1152" s="308" t="s">
        <v>10017</v>
      </c>
      <c r="C1152" s="325" t="s">
        <v>1916</v>
      </c>
      <c r="D1152" s="310" t="s">
        <v>5404</v>
      </c>
      <c r="E1152" s="322" t="s">
        <v>5271</v>
      </c>
      <c r="F1152" s="293"/>
      <c r="G1152" s="293"/>
      <c r="H1152" s="294">
        <v>2</v>
      </c>
      <c r="I1152" s="294" t="str">
        <f>IFERROR(_xlfn.IFNA(VLOOKUP($D:$D,history!$I:$Y,3,0),VLOOKUP(E:E,history!$H:$Y,4,0)),"--")</f>
        <v>--</v>
      </c>
      <c r="J1152" s="282" t="s">
        <v>9868</v>
      </c>
      <c r="K1152" s="282" t="str">
        <f t="shared" si="225"/>
        <v/>
      </c>
      <c r="L1152" s="326">
        <f t="shared" si="227"/>
        <v>2800.02</v>
      </c>
      <c r="M1152" s="327">
        <v>2800.02</v>
      </c>
      <c r="N1152" s="297" t="str">
        <f>_xlfn.IFNA(VLOOKUP($E:$E,'1'!$A:$E,3,0),"")</f>
        <v/>
      </c>
      <c r="O1152" s="297" t="str">
        <f>_xlfn.IFNA(VLOOKUP($E:$E,'2'!$A:$E,3,0),"")</f>
        <v/>
      </c>
      <c r="P1152" s="297">
        <f>_xlfn.IFNA(VLOOKUP($E:$E,'3'!$A:$D,3,0),"")</f>
        <v>3192</v>
      </c>
      <c r="Q1152" s="297" t="str">
        <f>_xlfn.IFNA(VLOOKUP($E:$E,'4'!$A:$F,3,0),"")</f>
        <v/>
      </c>
      <c r="R1152" s="297" t="str">
        <f>_xlfn.IFNA(VLOOKUP($E:$E,'5'!$A:$F,3,0),"")</f>
        <v/>
      </c>
      <c r="S1152" s="297" t="str">
        <f>_xlfn.IFNA(VLOOKUP($E:$E,'6'!$A:$F,3,0),"")</f>
        <v/>
      </c>
      <c r="T1152" s="313">
        <v>1</v>
      </c>
      <c r="U1152" s="313">
        <v>1</v>
      </c>
      <c r="V1152" s="313">
        <v>1</v>
      </c>
      <c r="W1152" s="314">
        <v>2.1</v>
      </c>
      <c r="X1152" s="315">
        <v>4.0000000000000002E-4</v>
      </c>
      <c r="Y1152" s="749">
        <v>3920</v>
      </c>
      <c r="Z1152" s="282"/>
      <c r="AA1152" s="316" t="s">
        <v>393</v>
      </c>
      <c r="AB1152" s="282" t="s">
        <v>9163</v>
      </c>
      <c r="AC1152" s="317" t="s">
        <v>2081</v>
      </c>
      <c r="AD1152" s="318" t="s">
        <v>4814</v>
      </c>
      <c r="AE1152" s="319">
        <v>0</v>
      </c>
      <c r="AF1152" s="319" t="s">
        <v>11305</v>
      </c>
      <c r="AG1152" s="320">
        <v>64.12</v>
      </c>
      <c r="AH1152" s="321">
        <f t="shared" si="228"/>
        <v>0</v>
      </c>
      <c r="AI1152" s="287">
        <f>_xlfn.IFNA(VLOOKUP(AD:AD,грп!B:C,2,0),0)</f>
        <v>0</v>
      </c>
      <c r="AJ1152" s="607">
        <v>5</v>
      </c>
      <c r="AK1152" s="672" t="str">
        <f t="shared" si="226"/>
        <v>спеццена</v>
      </c>
      <c r="AL1152" s="174"/>
    </row>
    <row r="1153" spans="1:38" s="4" customFormat="1" ht="12.75" customHeight="1" outlineLevel="1" x14ac:dyDescent="0.35">
      <c r="A1153" s="307" t="s">
        <v>10402</v>
      </c>
      <c r="B1153" s="308" t="s">
        <v>6791</v>
      </c>
      <c r="C1153" s="325" t="s">
        <v>1916</v>
      </c>
      <c r="D1153" s="310" t="s">
        <v>9154</v>
      </c>
      <c r="E1153" s="322" t="s">
        <v>5272</v>
      </c>
      <c r="F1153" s="293"/>
      <c r="G1153" s="293"/>
      <c r="H1153" s="294">
        <v>3</v>
      </c>
      <c r="I1153" s="294" t="str">
        <f>IFERROR(_xlfn.IFNA(VLOOKUP($D:$D,history!$I:$Y,3,0),VLOOKUP(E:E,history!$H:$Y,4,0)),"--")</f>
        <v>--</v>
      </c>
      <c r="J1153" s="282" t="s">
        <v>9868</v>
      </c>
      <c r="K1153" s="282" t="str">
        <f t="shared" si="225"/>
        <v/>
      </c>
      <c r="L1153" s="326">
        <f t="shared" si="227"/>
        <v>2042.86</v>
      </c>
      <c r="M1153" s="327">
        <v>2042.86</v>
      </c>
      <c r="N1153" s="297" t="str">
        <f>_xlfn.IFNA(VLOOKUP($E:$E,'1'!$A:$E,3,0),"")</f>
        <v/>
      </c>
      <c r="O1153" s="297" t="str">
        <f>_xlfn.IFNA(VLOOKUP($E:$E,'2'!$A:$E,3,0),"")</f>
        <v/>
      </c>
      <c r="P1153" s="297">
        <f>_xlfn.IFNA(VLOOKUP($E:$E,'3'!$A:$D,3,0),"")</f>
        <v>2327</v>
      </c>
      <c r="Q1153" s="297" t="str">
        <f>_xlfn.IFNA(VLOOKUP($E:$E,'4'!$A:$F,3,0),"")</f>
        <v/>
      </c>
      <c r="R1153" s="297" t="str">
        <f>_xlfn.IFNA(VLOOKUP($E:$E,'5'!$A:$F,3,0),"")</f>
        <v/>
      </c>
      <c r="S1153" s="297" t="str">
        <f>_xlfn.IFNA(VLOOKUP($E:$E,'6'!$A:$F,3,0),"")</f>
        <v/>
      </c>
      <c r="T1153" s="313">
        <v>1</v>
      </c>
      <c r="U1153" s="313">
        <v>1</v>
      </c>
      <c r="V1153" s="313">
        <v>1</v>
      </c>
      <c r="W1153" s="314">
        <v>6.5</v>
      </c>
      <c r="X1153" s="315">
        <v>4.0000000000000002E-4</v>
      </c>
      <c r="Y1153" s="749">
        <v>2860</v>
      </c>
      <c r="Z1153" s="282"/>
      <c r="AA1153" s="316" t="s">
        <v>393</v>
      </c>
      <c r="AB1153" s="282" t="s">
        <v>9163</v>
      </c>
      <c r="AC1153" s="317" t="s">
        <v>2081</v>
      </c>
      <c r="AD1153" s="318" t="s">
        <v>4814</v>
      </c>
      <c r="AE1153" s="319">
        <v>0</v>
      </c>
      <c r="AF1153" s="319" t="s">
        <v>11305</v>
      </c>
      <c r="AG1153" s="320">
        <v>43.88</v>
      </c>
      <c r="AH1153" s="321">
        <f t="shared" si="228"/>
        <v>0</v>
      </c>
      <c r="AI1153" s="287">
        <f>_xlfn.IFNA(VLOOKUP(AD:AD,грп!B:C,2,0),0)</f>
        <v>0</v>
      </c>
      <c r="AJ1153" s="607">
        <v>8</v>
      </c>
      <c r="AK1153" s="672" t="str">
        <f t="shared" si="226"/>
        <v>спеццена</v>
      </c>
      <c r="AL1153" s="174"/>
    </row>
    <row r="1154" spans="1:38" s="4" customFormat="1" ht="12.75" customHeight="1" outlineLevel="1" x14ac:dyDescent="0.35">
      <c r="A1154" s="307" t="s">
        <v>10402</v>
      </c>
      <c r="B1154" s="308" t="s">
        <v>6792</v>
      </c>
      <c r="C1154" s="325" t="s">
        <v>1916</v>
      </c>
      <c r="D1154" s="310" t="s">
        <v>9155</v>
      </c>
      <c r="E1154" s="322" t="s">
        <v>5273</v>
      </c>
      <c r="F1154" s="293"/>
      <c r="G1154" s="293"/>
      <c r="H1154" s="294">
        <v>5</v>
      </c>
      <c r="I1154" s="294" t="str">
        <f>IFERROR(_xlfn.IFNA(VLOOKUP($D:$D,history!$I:$Y,3,0),VLOOKUP(E:E,history!$H:$Y,4,0)),"--")</f>
        <v>--</v>
      </c>
      <c r="J1154" s="282" t="s">
        <v>9868</v>
      </c>
      <c r="K1154" s="282" t="str">
        <f t="shared" si="225"/>
        <v/>
      </c>
      <c r="L1154" s="326">
        <f t="shared" si="227"/>
        <v>1728.57</v>
      </c>
      <c r="M1154" s="327">
        <v>1728.57</v>
      </c>
      <c r="N1154" s="297" t="str">
        <f>_xlfn.IFNA(VLOOKUP($E:$E,'1'!$A:$E,3,0),"")</f>
        <v/>
      </c>
      <c r="O1154" s="297" t="str">
        <f>_xlfn.IFNA(VLOOKUP($E:$E,'2'!$A:$E,3,0),"")</f>
        <v/>
      </c>
      <c r="P1154" s="297">
        <f>_xlfn.IFNA(VLOOKUP($E:$E,'3'!$A:$D,3,0),"")</f>
        <v>1970</v>
      </c>
      <c r="Q1154" s="297" t="str">
        <f>_xlfn.IFNA(VLOOKUP($E:$E,'4'!$A:$F,3,0),"")</f>
        <v/>
      </c>
      <c r="R1154" s="297" t="str">
        <f>_xlfn.IFNA(VLOOKUP($E:$E,'5'!$A:$F,3,0),"")</f>
        <v/>
      </c>
      <c r="S1154" s="297" t="str">
        <f>_xlfn.IFNA(VLOOKUP($E:$E,'6'!$A:$F,3,0),"")</f>
        <v/>
      </c>
      <c r="T1154" s="313">
        <v>1</v>
      </c>
      <c r="U1154" s="313">
        <v>1</v>
      </c>
      <c r="V1154" s="313">
        <v>1</v>
      </c>
      <c r="W1154" s="314">
        <v>5.2</v>
      </c>
      <c r="X1154" s="315">
        <v>4.0000000000000002E-4</v>
      </c>
      <c r="Y1154" s="749">
        <v>2420</v>
      </c>
      <c r="Z1154" s="282"/>
      <c r="AA1154" s="316" t="s">
        <v>393</v>
      </c>
      <c r="AB1154" s="282" t="s">
        <v>9163</v>
      </c>
      <c r="AC1154" s="317" t="s">
        <v>2081</v>
      </c>
      <c r="AD1154" s="318" t="s">
        <v>4814</v>
      </c>
      <c r="AE1154" s="319">
        <v>0</v>
      </c>
      <c r="AF1154" s="319" t="s">
        <v>11305</v>
      </c>
      <c r="AG1154" s="320">
        <v>37.119999999999997</v>
      </c>
      <c r="AH1154" s="321">
        <f t="shared" si="228"/>
        <v>0</v>
      </c>
      <c r="AI1154" s="287">
        <f>_xlfn.IFNA(VLOOKUP(AD:AD,грп!B:C,2,0),0)</f>
        <v>0</v>
      </c>
      <c r="AJ1154" s="607">
        <v>4</v>
      </c>
      <c r="AK1154" s="672" t="str">
        <f t="shared" si="226"/>
        <v>спеццена</v>
      </c>
      <c r="AL1154" s="174"/>
    </row>
    <row r="1155" spans="1:38" s="4" customFormat="1" ht="12" customHeight="1" outlineLevel="1" x14ac:dyDescent="0.35">
      <c r="A1155" s="307" t="s">
        <v>10402</v>
      </c>
      <c r="B1155" s="308" t="s">
        <v>6793</v>
      </c>
      <c r="C1155" s="325" t="s">
        <v>1916</v>
      </c>
      <c r="D1155" s="310" t="s">
        <v>5313</v>
      </c>
      <c r="E1155" s="322" t="s">
        <v>5274</v>
      </c>
      <c r="F1155" s="293"/>
      <c r="G1155" s="293"/>
      <c r="H1155" s="294"/>
      <c r="I1155" s="294" t="str">
        <f>IFERROR(_xlfn.IFNA(VLOOKUP($D:$D,history!$I:$Y,3,0),VLOOKUP(E:E,history!$H:$Y,4,0)),"--")</f>
        <v>--</v>
      </c>
      <c r="J1155" s="282" t="s">
        <v>9869</v>
      </c>
      <c r="K1155" s="282" t="str">
        <f t="shared" si="225"/>
        <v/>
      </c>
      <c r="L1155" s="326">
        <f t="shared" si="227"/>
        <v>1100</v>
      </c>
      <c r="M1155" s="327">
        <v>1100</v>
      </c>
      <c r="N1155" s="297" t="str">
        <f>_xlfn.IFNA(VLOOKUP($E:$E,'1'!$A:$E,3,0),"")</f>
        <v/>
      </c>
      <c r="O1155" s="297" t="str">
        <f>_xlfn.IFNA(VLOOKUP($E:$E,'2'!$A:$E,3,0),"")</f>
        <v/>
      </c>
      <c r="P1155" s="297">
        <f>_xlfn.IFNA(VLOOKUP($E:$E,'3'!$A:$D,3,0),"")</f>
        <v>1256</v>
      </c>
      <c r="Q1155" s="297" t="str">
        <f>_xlfn.IFNA(VLOOKUP($E:$E,'4'!$A:$F,3,0),"")</f>
        <v/>
      </c>
      <c r="R1155" s="297" t="str">
        <f>_xlfn.IFNA(VLOOKUP($E:$E,'5'!$A:$F,3,0),"")</f>
        <v/>
      </c>
      <c r="S1155" s="297" t="str">
        <f>_xlfn.IFNA(VLOOKUP($E:$E,'6'!$A:$F,3,0),"")</f>
        <v/>
      </c>
      <c r="T1155" s="313">
        <v>1</v>
      </c>
      <c r="U1155" s="313">
        <v>1</v>
      </c>
      <c r="V1155" s="313">
        <v>1</v>
      </c>
      <c r="W1155" s="314">
        <v>4.5</v>
      </c>
      <c r="X1155" s="315">
        <v>4.0000000000000002E-4</v>
      </c>
      <c r="Y1155" s="749">
        <v>1540</v>
      </c>
      <c r="Z1155" s="282"/>
      <c r="AA1155" s="316" t="s">
        <v>393</v>
      </c>
      <c r="AB1155" s="282" t="s">
        <v>9163</v>
      </c>
      <c r="AC1155" s="317" t="s">
        <v>2081</v>
      </c>
      <c r="AD1155" s="318" t="s">
        <v>4814</v>
      </c>
      <c r="AE1155" s="319">
        <v>0</v>
      </c>
      <c r="AF1155" s="319" t="s">
        <v>11305</v>
      </c>
      <c r="AG1155" s="320">
        <v>25.16</v>
      </c>
      <c r="AH1155" s="321">
        <f t="shared" si="228"/>
        <v>0</v>
      </c>
      <c r="AI1155" s="287">
        <f>_xlfn.IFNA(VLOOKUP(AD:AD,грп!B:C,2,0),0)</f>
        <v>0</v>
      </c>
      <c r="AJ1155" s="607">
        <v>15</v>
      </c>
      <c r="AK1155" s="672" t="str">
        <f t="shared" si="226"/>
        <v>спеццена</v>
      </c>
      <c r="AL1155" s="174"/>
    </row>
    <row r="1156" spans="1:38" s="4" customFormat="1" ht="12" customHeight="1" outlineLevel="1" x14ac:dyDescent="0.35">
      <c r="A1156" s="307" t="s">
        <v>10402</v>
      </c>
      <c r="B1156" s="308" t="s">
        <v>6794</v>
      </c>
      <c r="C1156" s="325" t="s">
        <v>1916</v>
      </c>
      <c r="D1156" s="310" t="s">
        <v>10815</v>
      </c>
      <c r="E1156" s="322" t="s">
        <v>5856</v>
      </c>
      <c r="F1156" s="293"/>
      <c r="G1156" s="293"/>
      <c r="H1156" s="294"/>
      <c r="I1156" s="294" t="str">
        <f>IFERROR(_xlfn.IFNA(VLOOKUP($D:$D,history!$I:$Y,3,0),VLOOKUP(E:E,history!$H:$Y,4,0)),"--")</f>
        <v>--</v>
      </c>
      <c r="J1156" s="282" t="s">
        <v>5946</v>
      </c>
      <c r="K1156" s="282" t="str">
        <f t="shared" si="225"/>
        <v/>
      </c>
      <c r="L1156" s="326">
        <f t="shared" si="227"/>
        <v>3288</v>
      </c>
      <c r="M1156" s="327">
        <v>3288</v>
      </c>
      <c r="N1156" s="297" t="str">
        <f>_xlfn.IFNA(VLOOKUP($E:$E,'1'!$A:$E,3,0),"")</f>
        <v/>
      </c>
      <c r="O1156" s="297" t="str">
        <f>_xlfn.IFNA(VLOOKUP($E:$E,'2'!$A:$E,3,0),"")</f>
        <v/>
      </c>
      <c r="P1156" s="297" t="str">
        <f>_xlfn.IFNA(VLOOKUP($E:$E,'3'!$A:$D,3,0),"")</f>
        <v/>
      </c>
      <c r="Q1156" s="297" t="str">
        <f>_xlfn.IFNA(VLOOKUP($E:$E,'4'!$A:$F,3,0),"")</f>
        <v/>
      </c>
      <c r="R1156" s="297" t="str">
        <f>_xlfn.IFNA(VLOOKUP($E:$E,'5'!$A:$F,3,0),"")</f>
        <v/>
      </c>
      <c r="S1156" s="297" t="str">
        <f>_xlfn.IFNA(VLOOKUP($E:$E,'6'!$A:$F,3,0),"")</f>
        <v/>
      </c>
      <c r="T1156" s="313">
        <v>1</v>
      </c>
      <c r="U1156" s="313">
        <v>1</v>
      </c>
      <c r="V1156" s="313">
        <v>1</v>
      </c>
      <c r="W1156" s="314">
        <v>15</v>
      </c>
      <c r="X1156" s="315">
        <v>5.45454545E-2</v>
      </c>
      <c r="Y1156" s="749">
        <v>4590</v>
      </c>
      <c r="Z1156" s="282"/>
      <c r="AA1156" s="316" t="s">
        <v>393</v>
      </c>
      <c r="AB1156" s="282" t="s">
        <v>9163</v>
      </c>
      <c r="AC1156" s="317" t="s">
        <v>2081</v>
      </c>
      <c r="AD1156" s="318" t="s">
        <v>4814</v>
      </c>
      <c r="AE1156" s="319">
        <v>0</v>
      </c>
      <c r="AF1156" s="319" t="s">
        <v>11305</v>
      </c>
      <c r="AG1156" s="320">
        <v>74.34</v>
      </c>
      <c r="AH1156" s="321">
        <f t="shared" si="228"/>
        <v>0</v>
      </c>
      <c r="AI1156" s="287">
        <f>_xlfn.IFNA(VLOOKUP(AD:AD,грп!B:C,2,0),0)</f>
        <v>0</v>
      </c>
      <c r="AJ1156" s="607">
        <v>0</v>
      </c>
      <c r="AK1156" s="672" t="str">
        <f t="shared" si="226"/>
        <v>спеццена</v>
      </c>
      <c r="AL1156" s="174"/>
    </row>
    <row r="1157" spans="1:38" s="4" customFormat="1" ht="12" customHeight="1" outlineLevel="1" x14ac:dyDescent="0.35">
      <c r="A1157" s="307" t="s">
        <v>10402</v>
      </c>
      <c r="B1157" s="308" t="s">
        <v>6795</v>
      </c>
      <c r="C1157" s="325" t="s">
        <v>1916</v>
      </c>
      <c r="D1157" s="310" t="s">
        <v>5284</v>
      </c>
      <c r="E1157" s="322" t="s">
        <v>5275</v>
      </c>
      <c r="F1157" s="293"/>
      <c r="G1157" s="293"/>
      <c r="H1157" s="294">
        <v>2</v>
      </c>
      <c r="I1157" s="294" t="str">
        <f>IFERROR(_xlfn.IFNA(VLOOKUP($D:$D,history!$I:$Y,3,0),VLOOKUP(E:E,history!$H:$Y,4,0)),"--")</f>
        <v>--</v>
      </c>
      <c r="J1157" s="282" t="s">
        <v>9868</v>
      </c>
      <c r="K1157" s="282" t="str">
        <f t="shared" si="225"/>
        <v/>
      </c>
      <c r="L1157" s="326">
        <f t="shared" si="227"/>
        <v>1178.57</v>
      </c>
      <c r="M1157" s="327">
        <v>1178.57</v>
      </c>
      <c r="N1157" s="297" t="str">
        <f>_xlfn.IFNA(VLOOKUP($E:$E,'1'!$A:$E,3,0),"")</f>
        <v/>
      </c>
      <c r="O1157" s="297" t="str">
        <f>_xlfn.IFNA(VLOOKUP($E:$E,'2'!$A:$E,3,0),"")</f>
        <v/>
      </c>
      <c r="P1157" s="297">
        <f>_xlfn.IFNA(VLOOKUP($E:$E,'3'!$A:$D,3,0),"")</f>
        <v>1342</v>
      </c>
      <c r="Q1157" s="297" t="str">
        <f>_xlfn.IFNA(VLOOKUP($E:$E,'4'!$A:$F,3,0),"")</f>
        <v/>
      </c>
      <c r="R1157" s="297" t="str">
        <f>_xlfn.IFNA(VLOOKUP($E:$E,'5'!$A:$F,3,0),"")</f>
        <v/>
      </c>
      <c r="S1157" s="297" t="str">
        <f>_xlfn.IFNA(VLOOKUP($E:$E,'6'!$A:$F,3,0),"")</f>
        <v/>
      </c>
      <c r="T1157" s="313">
        <v>1</v>
      </c>
      <c r="U1157" s="313">
        <v>1</v>
      </c>
      <c r="V1157" s="313">
        <v>1</v>
      </c>
      <c r="W1157" s="314">
        <v>2.1</v>
      </c>
      <c r="X1157" s="315">
        <v>4.0000000000000002E-4</v>
      </c>
      <c r="Y1157" s="749">
        <v>1650</v>
      </c>
      <c r="Z1157" s="282"/>
      <c r="AA1157" s="316" t="s">
        <v>393</v>
      </c>
      <c r="AB1157" s="282" t="s">
        <v>9163</v>
      </c>
      <c r="AC1157" s="317" t="s">
        <v>2081</v>
      </c>
      <c r="AD1157" s="318" t="s">
        <v>4814</v>
      </c>
      <c r="AE1157" s="319">
        <v>0</v>
      </c>
      <c r="AF1157" s="319" t="s">
        <v>11305</v>
      </c>
      <c r="AG1157" s="320">
        <v>25.32</v>
      </c>
      <c r="AH1157" s="321">
        <f t="shared" si="228"/>
        <v>0</v>
      </c>
      <c r="AI1157" s="287">
        <f>_xlfn.IFNA(VLOOKUP(AD:AD,грп!B:C,2,0),0)</f>
        <v>0</v>
      </c>
      <c r="AJ1157" s="607">
        <v>9</v>
      </c>
      <c r="AK1157" s="672" t="str">
        <f t="shared" si="226"/>
        <v>спеццена</v>
      </c>
      <c r="AL1157" s="174"/>
    </row>
    <row r="1158" spans="1:38" s="4" customFormat="1" ht="12" customHeight="1" outlineLevel="1" x14ac:dyDescent="0.35">
      <c r="A1158" s="307" t="s">
        <v>10402</v>
      </c>
      <c r="B1158" s="308" t="s">
        <v>6796</v>
      </c>
      <c r="C1158" s="325" t="s">
        <v>1916</v>
      </c>
      <c r="D1158" s="310" t="s">
        <v>5285</v>
      </c>
      <c r="E1158" s="322" t="s">
        <v>5276</v>
      </c>
      <c r="F1158" s="293"/>
      <c r="G1158" s="293"/>
      <c r="H1158" s="294">
        <v>1</v>
      </c>
      <c r="I1158" s="294" t="str">
        <f>IFERROR(_xlfn.IFNA(VLOOKUP($D:$D,history!$I:$Y,3,0),VLOOKUP(E:E,history!$H:$Y,4,0)),"--")</f>
        <v>--</v>
      </c>
      <c r="J1158" s="282" t="s">
        <v>9868</v>
      </c>
      <c r="K1158" s="282" t="str">
        <f t="shared" si="225"/>
        <v/>
      </c>
      <c r="L1158" s="326">
        <f t="shared" si="227"/>
        <v>1414.29</v>
      </c>
      <c r="M1158" s="327">
        <v>1414.29</v>
      </c>
      <c r="N1158" s="297" t="str">
        <f>_xlfn.IFNA(VLOOKUP($E:$E,'1'!$A:$E,3,0),"")</f>
        <v/>
      </c>
      <c r="O1158" s="297" t="str">
        <f>_xlfn.IFNA(VLOOKUP($E:$E,'2'!$A:$E,3,0),"")</f>
        <v/>
      </c>
      <c r="P1158" s="297">
        <f>_xlfn.IFNA(VLOOKUP($E:$E,'3'!$A:$D,3,0),"")</f>
        <v>1613</v>
      </c>
      <c r="Q1158" s="297" t="str">
        <f>_xlfn.IFNA(VLOOKUP($E:$E,'4'!$A:$F,3,0),"")</f>
        <v/>
      </c>
      <c r="R1158" s="297" t="str">
        <f>_xlfn.IFNA(VLOOKUP($E:$E,'5'!$A:$F,3,0),"")</f>
        <v/>
      </c>
      <c r="S1158" s="297" t="str">
        <f>_xlfn.IFNA(VLOOKUP($E:$E,'6'!$A:$F,3,0),"")</f>
        <v/>
      </c>
      <c r="T1158" s="313">
        <v>1</v>
      </c>
      <c r="U1158" s="313">
        <v>1</v>
      </c>
      <c r="V1158" s="313">
        <v>1</v>
      </c>
      <c r="W1158" s="314">
        <v>2.1</v>
      </c>
      <c r="X1158" s="315">
        <v>4.0000000000000002E-4</v>
      </c>
      <c r="Y1158" s="749">
        <v>1980</v>
      </c>
      <c r="Z1158" s="282"/>
      <c r="AA1158" s="316" t="s">
        <v>393</v>
      </c>
      <c r="AB1158" s="282" t="s">
        <v>9163</v>
      </c>
      <c r="AC1158" s="317" t="s">
        <v>2081</v>
      </c>
      <c r="AD1158" s="318" t="s">
        <v>4814</v>
      </c>
      <c r="AE1158" s="319">
        <v>0</v>
      </c>
      <c r="AF1158" s="319" t="s">
        <v>11305</v>
      </c>
      <c r="AG1158" s="320">
        <v>30.38</v>
      </c>
      <c r="AH1158" s="321">
        <f t="shared" si="228"/>
        <v>0</v>
      </c>
      <c r="AI1158" s="287">
        <f>_xlfn.IFNA(VLOOKUP(AD:AD,грп!B:C,2,0),0)</f>
        <v>0</v>
      </c>
      <c r="AJ1158" s="607">
        <v>10</v>
      </c>
      <c r="AK1158" s="672" t="str">
        <f t="shared" si="226"/>
        <v>спеццена</v>
      </c>
      <c r="AL1158" s="174"/>
    </row>
    <row r="1159" spans="1:38" s="4" customFormat="1" ht="12" customHeight="1" outlineLevel="1" x14ac:dyDescent="0.35">
      <c r="A1159" s="307" t="s">
        <v>10402</v>
      </c>
      <c r="B1159" s="308" t="s">
        <v>6797</v>
      </c>
      <c r="C1159" s="325" t="s">
        <v>1916</v>
      </c>
      <c r="D1159" s="310" t="s">
        <v>5316</v>
      </c>
      <c r="E1159" s="322" t="s">
        <v>5277</v>
      </c>
      <c r="F1159" s="293"/>
      <c r="G1159" s="293"/>
      <c r="H1159" s="294">
        <v>2</v>
      </c>
      <c r="I1159" s="294" t="str">
        <f>IFERROR(_xlfn.IFNA(VLOOKUP($D:$D,history!$I:$Y,3,0),VLOOKUP(E:E,history!$H:$Y,4,0)),"--")</f>
        <v>--</v>
      </c>
      <c r="J1159" s="282" t="s">
        <v>9870</v>
      </c>
      <c r="K1159" s="282" t="str">
        <f t="shared" si="225"/>
        <v/>
      </c>
      <c r="L1159" s="326">
        <f t="shared" si="227"/>
        <v>950.1</v>
      </c>
      <c r="M1159" s="327">
        <v>950.1</v>
      </c>
      <c r="N1159" s="297" t="str">
        <f>_xlfn.IFNA(VLOOKUP($E:$E,'1'!$A:$E,3,0),"")</f>
        <v/>
      </c>
      <c r="O1159" s="297" t="str">
        <f>_xlfn.IFNA(VLOOKUP($E:$E,'2'!$A:$E,3,0),"")</f>
        <v/>
      </c>
      <c r="P1159" s="297">
        <f>_xlfn.IFNA(VLOOKUP($E:$E,'3'!$A:$D,3,0),"")</f>
        <v>1082</v>
      </c>
      <c r="Q1159" s="297" t="str">
        <f>_xlfn.IFNA(VLOOKUP($E:$E,'4'!$A:$F,3,0),"")</f>
        <v/>
      </c>
      <c r="R1159" s="297" t="str">
        <f>_xlfn.IFNA(VLOOKUP($E:$E,'5'!$A:$F,3,0),"")</f>
        <v/>
      </c>
      <c r="S1159" s="297" t="str">
        <f>_xlfn.IFNA(VLOOKUP($E:$E,'6'!$A:$F,3,0),"")</f>
        <v/>
      </c>
      <c r="T1159" s="313">
        <v>1</v>
      </c>
      <c r="U1159" s="313">
        <v>1</v>
      </c>
      <c r="V1159" s="313">
        <v>1</v>
      </c>
      <c r="W1159" s="314">
        <v>2.1</v>
      </c>
      <c r="X1159" s="315">
        <v>4.0000000000000002E-4</v>
      </c>
      <c r="Y1159" s="749">
        <v>1330</v>
      </c>
      <c r="Z1159" s="282"/>
      <c r="AA1159" s="316" t="s">
        <v>393</v>
      </c>
      <c r="AB1159" s="282" t="s">
        <v>9163</v>
      </c>
      <c r="AC1159" s="317" t="s">
        <v>2081</v>
      </c>
      <c r="AD1159" s="318" t="s">
        <v>4814</v>
      </c>
      <c r="AE1159" s="319">
        <v>0</v>
      </c>
      <c r="AF1159" s="319" t="s">
        <v>11305</v>
      </c>
      <c r="AG1159" s="320">
        <v>19.329999999999998</v>
      </c>
      <c r="AH1159" s="321">
        <f t="shared" si="228"/>
        <v>0</v>
      </c>
      <c r="AI1159" s="287">
        <f>_xlfn.IFNA(VLOOKUP(AD:AD,грп!B:C,2,0),0)</f>
        <v>0</v>
      </c>
      <c r="AJ1159" s="607">
        <v>20</v>
      </c>
      <c r="AK1159" s="672" t="str">
        <f t="shared" si="226"/>
        <v>спеццена</v>
      </c>
      <c r="AL1159" s="174"/>
    </row>
    <row r="1160" spans="1:38" s="4" customFormat="1" ht="12" customHeight="1" outlineLevel="1" x14ac:dyDescent="0.35">
      <c r="A1160" s="307" t="s">
        <v>10402</v>
      </c>
      <c r="B1160" s="308" t="s">
        <v>6798</v>
      </c>
      <c r="C1160" s="325" t="s">
        <v>1916</v>
      </c>
      <c r="D1160" s="310" t="s">
        <v>5286</v>
      </c>
      <c r="E1160" s="322" t="s">
        <v>5278</v>
      </c>
      <c r="F1160" s="293"/>
      <c r="G1160" s="293"/>
      <c r="H1160" s="294">
        <v>1</v>
      </c>
      <c r="I1160" s="294" t="str">
        <f>IFERROR(_xlfn.IFNA(VLOOKUP($D:$D,history!$I:$Y,3,0),VLOOKUP(E:E,history!$H:$Y,4,0)),"--")</f>
        <v>--</v>
      </c>
      <c r="J1160" s="282" t="s">
        <v>9868</v>
      </c>
      <c r="K1160" s="282" t="str">
        <f t="shared" si="225"/>
        <v/>
      </c>
      <c r="L1160" s="326">
        <f t="shared" si="227"/>
        <v>1492.86</v>
      </c>
      <c r="M1160" s="327">
        <v>1492.86</v>
      </c>
      <c r="N1160" s="297" t="str">
        <f>_xlfn.IFNA(VLOOKUP($E:$E,'1'!$A:$E,3,0),"")</f>
        <v/>
      </c>
      <c r="O1160" s="297" t="str">
        <f>_xlfn.IFNA(VLOOKUP($E:$E,'2'!$A:$E,3,0),"")</f>
        <v/>
      </c>
      <c r="P1160" s="297">
        <f>_xlfn.IFNA(VLOOKUP($E:$E,'3'!$A:$D,3,0),"")</f>
        <v>1699</v>
      </c>
      <c r="Q1160" s="297" t="str">
        <f>_xlfn.IFNA(VLOOKUP($E:$E,'4'!$A:$F,3,0),"")</f>
        <v/>
      </c>
      <c r="R1160" s="297" t="str">
        <f>_xlfn.IFNA(VLOOKUP($E:$E,'5'!$A:$F,3,0),"")</f>
        <v/>
      </c>
      <c r="S1160" s="297" t="str">
        <f>_xlfn.IFNA(VLOOKUP($E:$E,'6'!$A:$F,3,0),"")</f>
        <v/>
      </c>
      <c r="T1160" s="313">
        <v>1</v>
      </c>
      <c r="U1160" s="313">
        <v>1</v>
      </c>
      <c r="V1160" s="313">
        <v>1</v>
      </c>
      <c r="W1160" s="314">
        <v>16</v>
      </c>
      <c r="X1160" s="315">
        <v>4.0000000000000002E-4</v>
      </c>
      <c r="Y1160" s="749">
        <v>2090</v>
      </c>
      <c r="Z1160" s="282"/>
      <c r="AA1160" s="316" t="s">
        <v>393</v>
      </c>
      <c r="AB1160" s="282" t="s">
        <v>9163</v>
      </c>
      <c r="AC1160" s="317" t="s">
        <v>2081</v>
      </c>
      <c r="AD1160" s="318" t="s">
        <v>4814</v>
      </c>
      <c r="AE1160" s="319">
        <v>0</v>
      </c>
      <c r="AF1160" s="319" t="s">
        <v>11305</v>
      </c>
      <c r="AG1160" s="320">
        <v>32.06</v>
      </c>
      <c r="AH1160" s="321">
        <f t="shared" si="228"/>
        <v>0</v>
      </c>
      <c r="AI1160" s="287">
        <f>_xlfn.IFNA(VLOOKUP(AD:AD,грп!B:C,2,0),0)</f>
        <v>0</v>
      </c>
      <c r="AJ1160" s="607">
        <v>10</v>
      </c>
      <c r="AK1160" s="672" t="str">
        <f t="shared" si="226"/>
        <v>спеццена</v>
      </c>
      <c r="AL1160" s="174"/>
    </row>
    <row r="1161" spans="1:38" s="4" customFormat="1" ht="12" customHeight="1" outlineLevel="1" x14ac:dyDescent="0.35">
      <c r="A1161" s="307" t="s">
        <v>10402</v>
      </c>
      <c r="B1161" s="308" t="s">
        <v>6799</v>
      </c>
      <c r="C1161" s="325" t="s">
        <v>1916</v>
      </c>
      <c r="D1161" s="310" t="s">
        <v>5361</v>
      </c>
      <c r="E1161" s="322" t="s">
        <v>5279</v>
      </c>
      <c r="F1161" s="293"/>
      <c r="G1161" s="293"/>
      <c r="H1161" s="294">
        <v>2</v>
      </c>
      <c r="I1161" s="294" t="str">
        <f>IFERROR(_xlfn.IFNA(VLOOKUP($D:$D,history!$I:$Y,3,0),VLOOKUP(E:E,history!$H:$Y,4,0)),"--")</f>
        <v>--</v>
      </c>
      <c r="J1161" s="282" t="s">
        <v>9868</v>
      </c>
      <c r="K1161" s="282" t="str">
        <f t="shared" si="225"/>
        <v/>
      </c>
      <c r="L1161" s="326">
        <f t="shared" si="227"/>
        <v>3800</v>
      </c>
      <c r="M1161" s="327">
        <v>3800</v>
      </c>
      <c r="N1161" s="297" t="str">
        <f>_xlfn.IFNA(VLOOKUP($E:$E,'1'!$A:$E,3,0),"")</f>
        <v/>
      </c>
      <c r="O1161" s="297" t="str">
        <f>_xlfn.IFNA(VLOOKUP($E:$E,'2'!$A:$E,3,0),"")</f>
        <v/>
      </c>
      <c r="P1161" s="297">
        <f>_xlfn.IFNA(VLOOKUP($E:$E,'3'!$A:$D,3,0),"")</f>
        <v>4318</v>
      </c>
      <c r="Q1161" s="297" t="str">
        <f>_xlfn.IFNA(VLOOKUP($E:$E,'4'!$A:$F,3,0),"")</f>
        <v/>
      </c>
      <c r="R1161" s="297" t="str">
        <f>_xlfn.IFNA(VLOOKUP($E:$E,'5'!$A:$F,3,0),"")</f>
        <v/>
      </c>
      <c r="S1161" s="297" t="str">
        <f>_xlfn.IFNA(VLOOKUP($E:$E,'6'!$A:$F,3,0),"")</f>
        <v/>
      </c>
      <c r="T1161" s="313">
        <v>1</v>
      </c>
      <c r="U1161" s="313">
        <v>1</v>
      </c>
      <c r="V1161" s="313">
        <v>1</v>
      </c>
      <c r="W1161" s="314">
        <v>2.1</v>
      </c>
      <c r="X1161" s="315">
        <v>4.0000000000000002E-4</v>
      </c>
      <c r="Y1161" s="749">
        <v>5320</v>
      </c>
      <c r="Z1161" s="282"/>
      <c r="AA1161" s="316" t="s">
        <v>393</v>
      </c>
      <c r="AB1161" s="282" t="s">
        <v>9163</v>
      </c>
      <c r="AC1161" s="317" t="s">
        <v>2081</v>
      </c>
      <c r="AD1161" s="318" t="s">
        <v>4814</v>
      </c>
      <c r="AE1161" s="319">
        <v>0</v>
      </c>
      <c r="AF1161" s="319" t="s">
        <v>11305</v>
      </c>
      <c r="AG1161" s="320">
        <v>86.06</v>
      </c>
      <c r="AH1161" s="321">
        <f t="shared" si="228"/>
        <v>0</v>
      </c>
      <c r="AI1161" s="287">
        <f>_xlfn.IFNA(VLOOKUP(AD:AD,грп!B:C,2,0),0)</f>
        <v>0</v>
      </c>
      <c r="AJ1161" s="607">
        <v>8</v>
      </c>
      <c r="AK1161" s="672" t="str">
        <f t="shared" si="226"/>
        <v>спеццена</v>
      </c>
      <c r="AL1161" s="174"/>
    </row>
    <row r="1162" spans="1:38" s="4" customFormat="1" ht="12" customHeight="1" outlineLevel="1" x14ac:dyDescent="0.35">
      <c r="A1162" s="307" t="s">
        <v>10402</v>
      </c>
      <c r="B1162" s="308" t="s">
        <v>6800</v>
      </c>
      <c r="C1162" s="325" t="s">
        <v>1916</v>
      </c>
      <c r="D1162" s="310" t="s">
        <v>5287</v>
      </c>
      <c r="E1162" s="322" t="s">
        <v>5280</v>
      </c>
      <c r="F1162" s="293"/>
      <c r="G1162" s="293"/>
      <c r="H1162" s="294">
        <v>2</v>
      </c>
      <c r="I1162" s="294" t="str">
        <f>IFERROR(_xlfn.IFNA(VLOOKUP($D:$D,history!$I:$Y,3,0),VLOOKUP(E:E,history!$H:$Y,4,0)),"--")</f>
        <v>--</v>
      </c>
      <c r="J1162" s="282" t="s">
        <v>9868</v>
      </c>
      <c r="K1162" s="282" t="str">
        <f t="shared" si="225"/>
        <v/>
      </c>
      <c r="L1162" s="326">
        <f t="shared" si="227"/>
        <v>1090</v>
      </c>
      <c r="M1162" s="327">
        <v>1090</v>
      </c>
      <c r="N1162" s="297" t="str">
        <f>_xlfn.IFNA(VLOOKUP($E:$E,'1'!$A:$E,3,0),"")</f>
        <v/>
      </c>
      <c r="O1162" s="297" t="str">
        <f>_xlfn.IFNA(VLOOKUP($E:$E,'2'!$A:$E,3,0),"")</f>
        <v/>
      </c>
      <c r="P1162" s="297">
        <f>_xlfn.IFNA(VLOOKUP($E:$E,'3'!$A:$D,3,0),"")</f>
        <v>1245</v>
      </c>
      <c r="Q1162" s="297" t="str">
        <f>_xlfn.IFNA(VLOOKUP($E:$E,'4'!$A:$F,3,0),"")</f>
        <v/>
      </c>
      <c r="R1162" s="297" t="str">
        <f>_xlfn.IFNA(VLOOKUP($E:$E,'5'!$A:$F,3,0),"")</f>
        <v/>
      </c>
      <c r="S1162" s="297" t="str">
        <f>_xlfn.IFNA(VLOOKUP($E:$E,'6'!$A:$F,3,0),"")</f>
        <v/>
      </c>
      <c r="T1162" s="313">
        <v>1</v>
      </c>
      <c r="U1162" s="313">
        <v>1</v>
      </c>
      <c r="V1162" s="313">
        <v>1</v>
      </c>
      <c r="W1162" s="314">
        <v>2.1</v>
      </c>
      <c r="X1162" s="315">
        <v>4.0000000000000002E-4</v>
      </c>
      <c r="Y1162" s="749">
        <v>1530</v>
      </c>
      <c r="Z1162" s="282"/>
      <c r="AA1162" s="316" t="s">
        <v>393</v>
      </c>
      <c r="AB1162" s="282" t="s">
        <v>9163</v>
      </c>
      <c r="AC1162" s="317" t="s">
        <v>2081</v>
      </c>
      <c r="AD1162" s="318" t="s">
        <v>4814</v>
      </c>
      <c r="AE1162" s="319">
        <v>0</v>
      </c>
      <c r="AF1162" s="319" t="s">
        <v>11305</v>
      </c>
      <c r="AG1162" s="320">
        <v>25</v>
      </c>
      <c r="AH1162" s="321">
        <f t="shared" si="228"/>
        <v>0</v>
      </c>
      <c r="AI1162" s="287">
        <f>_xlfn.IFNA(VLOOKUP(AD:AD,грп!B:C,2,0),0)</f>
        <v>0</v>
      </c>
      <c r="AJ1162" s="607">
        <v>3</v>
      </c>
      <c r="AK1162" s="672" t="str">
        <f t="shared" si="226"/>
        <v>спеццена</v>
      </c>
      <c r="AL1162" s="174"/>
    </row>
    <row r="1163" spans="1:38" s="4" customFormat="1" ht="12" customHeight="1" outlineLevel="1" x14ac:dyDescent="0.35">
      <c r="A1163" s="307" t="s">
        <v>10402</v>
      </c>
      <c r="B1163" s="308" t="s">
        <v>6801</v>
      </c>
      <c r="C1163" s="325" t="s">
        <v>1916</v>
      </c>
      <c r="D1163" s="310" t="s">
        <v>5288</v>
      </c>
      <c r="E1163" s="322" t="s">
        <v>5281</v>
      </c>
      <c r="F1163" s="293"/>
      <c r="G1163" s="293"/>
      <c r="H1163" s="294">
        <v>2</v>
      </c>
      <c r="I1163" s="294" t="str">
        <f>IFERROR(_xlfn.IFNA(VLOOKUP($D:$D,history!$I:$Y,3,0),VLOOKUP(E:E,history!$H:$Y,4,0)),"--")</f>
        <v>--</v>
      </c>
      <c r="J1163" s="282" t="s">
        <v>9868</v>
      </c>
      <c r="K1163" s="282" t="str">
        <f t="shared" si="225"/>
        <v/>
      </c>
      <c r="L1163" s="326">
        <f t="shared" si="227"/>
        <v>1090</v>
      </c>
      <c r="M1163" s="327">
        <v>1090</v>
      </c>
      <c r="N1163" s="297" t="str">
        <f>_xlfn.IFNA(VLOOKUP($E:$E,'1'!$A:$E,3,0),"")</f>
        <v/>
      </c>
      <c r="O1163" s="297" t="str">
        <f>_xlfn.IFNA(VLOOKUP($E:$E,'2'!$A:$E,3,0),"")</f>
        <v/>
      </c>
      <c r="P1163" s="297">
        <f>_xlfn.IFNA(VLOOKUP($E:$E,'3'!$A:$D,3,0),"")</f>
        <v>1245</v>
      </c>
      <c r="Q1163" s="297" t="str">
        <f>_xlfn.IFNA(VLOOKUP($E:$E,'4'!$A:$F,3,0),"")</f>
        <v/>
      </c>
      <c r="R1163" s="297" t="str">
        <f>_xlfn.IFNA(VLOOKUP($E:$E,'5'!$A:$F,3,0),"")</f>
        <v/>
      </c>
      <c r="S1163" s="297" t="str">
        <f>_xlfn.IFNA(VLOOKUP($E:$E,'6'!$A:$F,3,0),"")</f>
        <v/>
      </c>
      <c r="T1163" s="313">
        <v>1</v>
      </c>
      <c r="U1163" s="313">
        <v>1</v>
      </c>
      <c r="V1163" s="313">
        <v>1</v>
      </c>
      <c r="W1163" s="314">
        <v>2.1</v>
      </c>
      <c r="X1163" s="315">
        <v>4.0000000000000002E-4</v>
      </c>
      <c r="Y1163" s="749">
        <v>1530</v>
      </c>
      <c r="Z1163" s="282"/>
      <c r="AA1163" s="316" t="s">
        <v>393</v>
      </c>
      <c r="AB1163" s="282" t="s">
        <v>9163</v>
      </c>
      <c r="AC1163" s="317" t="s">
        <v>2081</v>
      </c>
      <c r="AD1163" s="318" t="s">
        <v>4814</v>
      </c>
      <c r="AE1163" s="319">
        <v>0</v>
      </c>
      <c r="AF1163" s="319" t="s">
        <v>11305</v>
      </c>
      <c r="AG1163" s="320">
        <v>25</v>
      </c>
      <c r="AH1163" s="321">
        <f t="shared" si="228"/>
        <v>0</v>
      </c>
      <c r="AI1163" s="287">
        <f>_xlfn.IFNA(VLOOKUP(AD:AD,грп!B:C,2,0),0)</f>
        <v>0</v>
      </c>
      <c r="AJ1163" s="607">
        <v>10</v>
      </c>
      <c r="AK1163" s="672" t="str">
        <f t="shared" si="226"/>
        <v>спеццена</v>
      </c>
      <c r="AL1163" s="174"/>
    </row>
    <row r="1164" spans="1:38" s="4" customFormat="1" ht="12.75" customHeight="1" outlineLevel="1" x14ac:dyDescent="0.35">
      <c r="A1164" s="307" t="s">
        <v>10402</v>
      </c>
      <c r="B1164" s="308" t="s">
        <v>6802</v>
      </c>
      <c r="C1164" s="325" t="s">
        <v>1916</v>
      </c>
      <c r="D1164" s="310" t="s">
        <v>5289</v>
      </c>
      <c r="E1164" s="322" t="s">
        <v>5225</v>
      </c>
      <c r="F1164" s="293"/>
      <c r="G1164" s="293"/>
      <c r="H1164" s="294">
        <v>2</v>
      </c>
      <c r="I1164" s="294" t="str">
        <f>IFERROR(_xlfn.IFNA(VLOOKUP($D:$D,history!$I:$Y,3,0),VLOOKUP(E:E,history!$H:$Y,4,0)),"--")</f>
        <v>--</v>
      </c>
      <c r="J1164" s="282" t="s">
        <v>9869</v>
      </c>
      <c r="K1164" s="282" t="str">
        <f t="shared" si="225"/>
        <v/>
      </c>
      <c r="L1164" s="326">
        <f t="shared" si="227"/>
        <v>1359.27</v>
      </c>
      <c r="M1164" s="327">
        <v>1359.27</v>
      </c>
      <c r="N1164" s="297" t="str">
        <f>_xlfn.IFNA(VLOOKUP($E:$E,'1'!$A:$E,3,0),"")</f>
        <v/>
      </c>
      <c r="O1164" s="297" t="str">
        <f>_xlfn.IFNA(VLOOKUP($E:$E,'2'!$A:$E,3,0),"")</f>
        <v/>
      </c>
      <c r="P1164" s="297">
        <f>_xlfn.IFNA(VLOOKUP($E:$E,'3'!$A:$D,3,0),"")</f>
        <v>1548</v>
      </c>
      <c r="Q1164" s="297" t="str">
        <f>_xlfn.IFNA(VLOOKUP($E:$E,'4'!$A:$F,3,0),"")</f>
        <v/>
      </c>
      <c r="R1164" s="297" t="str">
        <f>_xlfn.IFNA(VLOOKUP($E:$E,'5'!$A:$F,3,0),"")</f>
        <v/>
      </c>
      <c r="S1164" s="297" t="str">
        <f>_xlfn.IFNA(VLOOKUP($E:$E,'6'!$A:$F,3,0),"")</f>
        <v/>
      </c>
      <c r="T1164" s="313">
        <v>1</v>
      </c>
      <c r="U1164" s="313">
        <v>1</v>
      </c>
      <c r="V1164" s="313">
        <v>1</v>
      </c>
      <c r="W1164" s="314">
        <v>9.02</v>
      </c>
      <c r="X1164" s="315">
        <v>5.0000000000000001E-3</v>
      </c>
      <c r="Y1164" s="749">
        <v>1890</v>
      </c>
      <c r="Z1164" s="282"/>
      <c r="AA1164" s="316" t="s">
        <v>393</v>
      </c>
      <c r="AB1164" s="282" t="s">
        <v>9163</v>
      </c>
      <c r="AC1164" s="317" t="s">
        <v>2081</v>
      </c>
      <c r="AD1164" s="318" t="s">
        <v>4814</v>
      </c>
      <c r="AE1164" s="319">
        <v>0</v>
      </c>
      <c r="AF1164" s="319" t="s">
        <v>11305</v>
      </c>
      <c r="AG1164" s="320">
        <v>27.22</v>
      </c>
      <c r="AH1164" s="321">
        <f t="shared" si="228"/>
        <v>0</v>
      </c>
      <c r="AI1164" s="287">
        <f>_xlfn.IFNA(VLOOKUP(AD:AD,грп!B:C,2,0),0)</f>
        <v>0</v>
      </c>
      <c r="AJ1164" s="607">
        <v>4</v>
      </c>
      <c r="AK1164" s="672" t="str">
        <f t="shared" si="226"/>
        <v>спеццена</v>
      </c>
      <c r="AL1164" s="174"/>
    </row>
    <row r="1165" spans="1:38" s="4" customFormat="1" ht="12" customHeight="1" outlineLevel="1" x14ac:dyDescent="0.35">
      <c r="A1165" s="307" t="s">
        <v>10402</v>
      </c>
      <c r="B1165" s="308" t="s">
        <v>6803</v>
      </c>
      <c r="C1165" s="325" t="s">
        <v>1916</v>
      </c>
      <c r="D1165" s="310" t="s">
        <v>5290</v>
      </c>
      <c r="E1165" s="322" t="s">
        <v>5226</v>
      </c>
      <c r="F1165" s="293"/>
      <c r="G1165" s="293"/>
      <c r="H1165" s="294">
        <v>4</v>
      </c>
      <c r="I1165" s="294" t="str">
        <f>IFERROR(_xlfn.IFNA(VLOOKUP($D:$D,history!$I:$Y,3,0),VLOOKUP(E:E,history!$H:$Y,4,0)),"--")</f>
        <v>--</v>
      </c>
      <c r="J1165" s="282" t="s">
        <v>5946</v>
      </c>
      <c r="K1165" s="282" t="str">
        <f t="shared" si="225"/>
        <v/>
      </c>
      <c r="L1165" s="326">
        <f t="shared" si="227"/>
        <v>2079.4</v>
      </c>
      <c r="M1165" s="327">
        <v>2079.4</v>
      </c>
      <c r="N1165" s="297" t="str">
        <f>_xlfn.IFNA(VLOOKUP($E:$E,'1'!$A:$E,3,0),"")</f>
        <v/>
      </c>
      <c r="O1165" s="297" t="str">
        <f>_xlfn.IFNA(VLOOKUP($E:$E,'2'!$A:$E,3,0),"")</f>
        <v/>
      </c>
      <c r="P1165" s="297">
        <f>_xlfn.IFNA(VLOOKUP($E:$E,'3'!$A:$D,3,0),"")</f>
        <v>2370</v>
      </c>
      <c r="Q1165" s="297" t="str">
        <f>_xlfn.IFNA(VLOOKUP($E:$E,'4'!$A:$F,3,0),"")</f>
        <v/>
      </c>
      <c r="R1165" s="297" t="str">
        <f>_xlfn.IFNA(VLOOKUP($E:$E,'5'!$A:$F,3,0),"")</f>
        <v/>
      </c>
      <c r="S1165" s="297" t="str">
        <f>_xlfn.IFNA(VLOOKUP($E:$E,'6'!$A:$F,3,0),"")</f>
        <v/>
      </c>
      <c r="T1165" s="313">
        <v>1</v>
      </c>
      <c r="U1165" s="313">
        <v>1</v>
      </c>
      <c r="V1165" s="313">
        <v>1</v>
      </c>
      <c r="W1165" s="314">
        <v>5.01</v>
      </c>
      <c r="X1165" s="315">
        <v>1E-3</v>
      </c>
      <c r="Y1165" s="749">
        <v>2910</v>
      </c>
      <c r="Z1165" s="282"/>
      <c r="AA1165" s="316" t="s">
        <v>393</v>
      </c>
      <c r="AB1165" s="282" t="s">
        <v>9163</v>
      </c>
      <c r="AC1165" s="317" t="s">
        <v>2081</v>
      </c>
      <c r="AD1165" s="318" t="s">
        <v>4814</v>
      </c>
      <c r="AE1165" s="319">
        <v>0</v>
      </c>
      <c r="AF1165" s="319" t="s">
        <v>11305</v>
      </c>
      <c r="AG1165" s="320">
        <v>40.130000000000003</v>
      </c>
      <c r="AH1165" s="321">
        <f t="shared" si="228"/>
        <v>0</v>
      </c>
      <c r="AI1165" s="287">
        <f>_xlfn.IFNA(VLOOKUP(AD:AD,грп!B:C,2,0),0)</f>
        <v>0</v>
      </c>
      <c r="AJ1165" s="607">
        <v>0</v>
      </c>
      <c r="AK1165" s="672" t="str">
        <f t="shared" si="226"/>
        <v>спеццена</v>
      </c>
      <c r="AL1165" s="174"/>
    </row>
    <row r="1166" spans="1:38" s="4" customFormat="1" ht="12" customHeight="1" outlineLevel="1" x14ac:dyDescent="0.35">
      <c r="A1166" s="307">
        <v>0</v>
      </c>
      <c r="B1166" s="308" t="s">
        <v>6804</v>
      </c>
      <c r="C1166" s="325" t="s">
        <v>1916</v>
      </c>
      <c r="D1166" s="310" t="s">
        <v>9161</v>
      </c>
      <c r="E1166" s="322" t="s">
        <v>5227</v>
      </c>
      <c r="F1166" s="293"/>
      <c r="G1166" s="293"/>
      <c r="H1166" s="294"/>
      <c r="I1166" s="294" t="str">
        <f>IFERROR(_xlfn.IFNA(VLOOKUP($D:$D,history!$I:$Y,3,0),VLOOKUP(E:E,history!$H:$Y,4,0)),"--")</f>
        <v>--</v>
      </c>
      <c r="J1166" s="282" t="s">
        <v>5946</v>
      </c>
      <c r="K1166" s="282" t="str">
        <f t="shared" si="225"/>
        <v/>
      </c>
      <c r="L1166" s="326">
        <f t="shared" si="227"/>
        <v>1142.8599999999999</v>
      </c>
      <c r="M1166" s="327">
        <v>1142.8599999999999</v>
      </c>
      <c r="N1166" s="297" t="str">
        <f>_xlfn.IFNA(VLOOKUP($E:$E,'1'!$A:$E,3,0),"")</f>
        <v/>
      </c>
      <c r="O1166" s="297" t="str">
        <f>_xlfn.IFNA(VLOOKUP($E:$E,'2'!$A:$E,3,0),"")</f>
        <v/>
      </c>
      <c r="P1166" s="297">
        <f>_xlfn.IFNA(VLOOKUP($E:$E,'3'!$A:$D,3,0),"")</f>
        <v>1309</v>
      </c>
      <c r="Q1166" s="297" t="str">
        <f>_xlfn.IFNA(VLOOKUP($E:$E,'4'!$A:$F,3,0),"")</f>
        <v/>
      </c>
      <c r="R1166" s="297" t="str">
        <f>_xlfn.IFNA(VLOOKUP($E:$E,'5'!$A:$F,3,0),"")</f>
        <v/>
      </c>
      <c r="S1166" s="297" t="str">
        <f>_xlfn.IFNA(VLOOKUP($E:$E,'6'!$A:$F,3,0),"")</f>
        <v/>
      </c>
      <c r="T1166" s="313">
        <v>1</v>
      </c>
      <c r="U1166" s="313">
        <v>1</v>
      </c>
      <c r="V1166" s="313">
        <v>1</v>
      </c>
      <c r="W1166" s="314">
        <v>5.0999999999999996</v>
      </c>
      <c r="X1166" s="315">
        <v>4.0000000000000002E-4</v>
      </c>
      <c r="Y1166" s="749">
        <v>1590</v>
      </c>
      <c r="Z1166" s="282"/>
      <c r="AA1166" s="316" t="s">
        <v>393</v>
      </c>
      <c r="AB1166" s="282" t="s">
        <v>9163</v>
      </c>
      <c r="AC1166" s="317" t="s">
        <v>2081</v>
      </c>
      <c r="AD1166" s="318" t="s">
        <v>4814</v>
      </c>
      <c r="AE1166" s="319">
        <v>0</v>
      </c>
      <c r="AF1166" s="319" t="s">
        <v>11305</v>
      </c>
      <c r="AG1166" s="320">
        <v>22.89</v>
      </c>
      <c r="AH1166" s="321">
        <f t="shared" si="228"/>
        <v>0</v>
      </c>
      <c r="AI1166" s="287">
        <f>_xlfn.IFNA(VLOOKUP(AD:AD,грп!B:C,2,0),0)</f>
        <v>0</v>
      </c>
      <c r="AJ1166" s="607">
        <v>4</v>
      </c>
      <c r="AK1166" s="672" t="str">
        <f t="shared" si="226"/>
        <v>спеццена</v>
      </c>
      <c r="AL1166" s="174"/>
    </row>
    <row r="1167" spans="1:38" s="4" customFormat="1" ht="12" customHeight="1" outlineLevel="1" x14ac:dyDescent="0.35">
      <c r="A1167" s="307" t="s">
        <v>10402</v>
      </c>
      <c r="B1167" s="308" t="s">
        <v>6805</v>
      </c>
      <c r="C1167" s="325" t="s">
        <v>1916</v>
      </c>
      <c r="D1167" s="310" t="s">
        <v>10816</v>
      </c>
      <c r="E1167" s="322" t="s">
        <v>5295</v>
      </c>
      <c r="F1167" s="293"/>
      <c r="G1167" s="293"/>
      <c r="H1167" s="294"/>
      <c r="I1167" s="294" t="str">
        <f>IFERROR(_xlfn.IFNA(VLOOKUP($D:$D,history!$I:$Y,3,0),VLOOKUP(E:E,history!$H:$Y,4,0)),"--")</f>
        <v>--</v>
      </c>
      <c r="J1167" s="282" t="s">
        <v>5946</v>
      </c>
      <c r="K1167" s="282" t="str">
        <f t="shared" si="225"/>
        <v/>
      </c>
      <c r="L1167" s="326">
        <f t="shared" si="227"/>
        <v>1357.14</v>
      </c>
      <c r="M1167" s="327">
        <v>1357.14</v>
      </c>
      <c r="N1167" s="297" t="str">
        <f>_xlfn.IFNA(VLOOKUP($E:$E,'1'!$A:$E,3,0),"")</f>
        <v/>
      </c>
      <c r="O1167" s="297" t="str">
        <f>_xlfn.IFNA(VLOOKUP($E:$E,'2'!$A:$E,3,0),"")</f>
        <v/>
      </c>
      <c r="P1167" s="297" t="str">
        <f>_xlfn.IFNA(VLOOKUP($E:$E,'3'!$A:$D,3,0),"")</f>
        <v/>
      </c>
      <c r="Q1167" s="297" t="str">
        <f>_xlfn.IFNA(VLOOKUP($E:$E,'4'!$A:$F,3,0),"")</f>
        <v/>
      </c>
      <c r="R1167" s="297" t="str">
        <f>_xlfn.IFNA(VLOOKUP($E:$E,'5'!$A:$F,3,0),"")</f>
        <v/>
      </c>
      <c r="S1167" s="297" t="str">
        <f>_xlfn.IFNA(VLOOKUP($E:$E,'6'!$A:$F,3,0),"")</f>
        <v/>
      </c>
      <c r="T1167" s="313">
        <v>1</v>
      </c>
      <c r="U1167" s="313">
        <v>1</v>
      </c>
      <c r="V1167" s="313">
        <v>1</v>
      </c>
      <c r="W1167" s="314">
        <v>3.2</v>
      </c>
      <c r="X1167" s="315">
        <v>1.2E-2</v>
      </c>
      <c r="Y1167" s="749">
        <v>1890</v>
      </c>
      <c r="Z1167" s="282"/>
      <c r="AA1167" s="316" t="s">
        <v>393</v>
      </c>
      <c r="AB1167" s="282" t="s">
        <v>9163</v>
      </c>
      <c r="AC1167" s="317" t="s">
        <v>2081</v>
      </c>
      <c r="AD1167" s="318" t="s">
        <v>4814</v>
      </c>
      <c r="AE1167" s="319">
        <v>0</v>
      </c>
      <c r="AF1167" s="319" t="s">
        <v>11305</v>
      </c>
      <c r="AG1167" s="320">
        <v>27.93</v>
      </c>
      <c r="AH1167" s="321">
        <f t="shared" si="228"/>
        <v>0</v>
      </c>
      <c r="AI1167" s="287">
        <f>_xlfn.IFNA(VLOOKUP(AD:AD,грп!B:C,2,0),0)</f>
        <v>0</v>
      </c>
      <c r="AJ1167" s="607">
        <v>0</v>
      </c>
      <c r="AK1167" s="672" t="str">
        <f t="shared" si="226"/>
        <v>спеццена</v>
      </c>
      <c r="AL1167" s="174"/>
    </row>
    <row r="1168" spans="1:38" s="4" customFormat="1" ht="12" customHeight="1" outlineLevel="1" x14ac:dyDescent="0.35">
      <c r="A1168" s="307" t="s">
        <v>10402</v>
      </c>
      <c r="B1168" s="308" t="s">
        <v>6806</v>
      </c>
      <c r="C1168" s="325" t="s">
        <v>1916</v>
      </c>
      <c r="D1168" s="310" t="s">
        <v>10817</v>
      </c>
      <c r="E1168" s="322" t="s">
        <v>5296</v>
      </c>
      <c r="F1168" s="293"/>
      <c r="G1168" s="293"/>
      <c r="H1168" s="294"/>
      <c r="I1168" s="294" t="str">
        <f>IFERROR(_xlfn.IFNA(VLOOKUP($D:$D,history!$I:$Y,3,0),VLOOKUP(E:E,history!$H:$Y,4,0)),"--")</f>
        <v>--</v>
      </c>
      <c r="J1168" s="282" t="s">
        <v>5946</v>
      </c>
      <c r="K1168" s="282" t="str">
        <f t="shared" si="225"/>
        <v/>
      </c>
      <c r="L1168" s="326">
        <f t="shared" si="227"/>
        <v>1357.14</v>
      </c>
      <c r="M1168" s="327">
        <v>1357.14</v>
      </c>
      <c r="N1168" s="297" t="str">
        <f>_xlfn.IFNA(VLOOKUP($E:$E,'1'!$A:$E,3,0),"")</f>
        <v/>
      </c>
      <c r="O1168" s="297" t="str">
        <f>_xlfn.IFNA(VLOOKUP($E:$E,'2'!$A:$E,3,0),"")</f>
        <v/>
      </c>
      <c r="P1168" s="297" t="str">
        <f>_xlfn.IFNA(VLOOKUP($E:$E,'3'!$A:$D,3,0),"")</f>
        <v/>
      </c>
      <c r="Q1168" s="297" t="str">
        <f>_xlfn.IFNA(VLOOKUP($E:$E,'4'!$A:$F,3,0),"")</f>
        <v/>
      </c>
      <c r="R1168" s="297" t="str">
        <f>_xlfn.IFNA(VLOOKUP($E:$E,'5'!$A:$F,3,0),"")</f>
        <v/>
      </c>
      <c r="S1168" s="297" t="str">
        <f>_xlfn.IFNA(VLOOKUP($E:$E,'6'!$A:$F,3,0),"")</f>
        <v/>
      </c>
      <c r="T1168" s="313">
        <v>1</v>
      </c>
      <c r="U1168" s="313">
        <v>1</v>
      </c>
      <c r="V1168" s="313">
        <v>1</v>
      </c>
      <c r="W1168" s="314">
        <v>3.2</v>
      </c>
      <c r="X1168" s="315">
        <v>1.2E-2</v>
      </c>
      <c r="Y1168" s="749">
        <v>1890</v>
      </c>
      <c r="Z1168" s="282"/>
      <c r="AA1168" s="316" t="s">
        <v>393</v>
      </c>
      <c r="AB1168" s="282" t="s">
        <v>9163</v>
      </c>
      <c r="AC1168" s="317" t="s">
        <v>2081</v>
      </c>
      <c r="AD1168" s="318" t="s">
        <v>4814</v>
      </c>
      <c r="AE1168" s="319">
        <v>0</v>
      </c>
      <c r="AF1168" s="319" t="s">
        <v>11305</v>
      </c>
      <c r="AG1168" s="320">
        <v>27.93</v>
      </c>
      <c r="AH1168" s="321">
        <f t="shared" si="228"/>
        <v>0</v>
      </c>
      <c r="AI1168" s="287">
        <f>_xlfn.IFNA(VLOOKUP(AD:AD,грп!B:C,2,0),0)</f>
        <v>0</v>
      </c>
      <c r="AJ1168" s="607">
        <v>0</v>
      </c>
      <c r="AK1168" s="672" t="str">
        <f t="shared" si="226"/>
        <v>спеццена</v>
      </c>
      <c r="AL1168" s="174"/>
    </row>
    <row r="1169" spans="1:38" s="4" customFormat="1" ht="12" customHeight="1" outlineLevel="1" x14ac:dyDescent="0.35">
      <c r="A1169" s="307" t="s">
        <v>10402</v>
      </c>
      <c r="B1169" s="308" t="s">
        <v>6807</v>
      </c>
      <c r="C1169" s="325" t="s">
        <v>1916</v>
      </c>
      <c r="D1169" s="310" t="s">
        <v>9148</v>
      </c>
      <c r="E1169" s="322" t="s">
        <v>5258</v>
      </c>
      <c r="F1169" s="293"/>
      <c r="G1169" s="293"/>
      <c r="H1169" s="294">
        <v>2</v>
      </c>
      <c r="I1169" s="294" t="str">
        <f>IFERROR(_xlfn.IFNA(VLOOKUP($D:$D,history!$I:$Y,3,0),VLOOKUP(E:E,history!$H:$Y,4,0)),"--")</f>
        <v>--</v>
      </c>
      <c r="J1169" s="282" t="s">
        <v>9868</v>
      </c>
      <c r="K1169" s="282" t="str">
        <f t="shared" si="225"/>
        <v/>
      </c>
      <c r="L1169" s="326">
        <f t="shared" si="227"/>
        <v>1885.71</v>
      </c>
      <c r="M1169" s="327">
        <v>1885.71</v>
      </c>
      <c r="N1169" s="297" t="str">
        <f>_xlfn.IFNA(VLOOKUP($E:$E,'1'!$A:$E,3,0),"")</f>
        <v/>
      </c>
      <c r="O1169" s="297" t="str">
        <f>_xlfn.IFNA(VLOOKUP($E:$E,'2'!$A:$E,3,0),"")</f>
        <v/>
      </c>
      <c r="P1169" s="297">
        <f>_xlfn.IFNA(VLOOKUP($E:$E,'3'!$A:$D,3,0),"")</f>
        <v>2142</v>
      </c>
      <c r="Q1169" s="297" t="str">
        <f>_xlfn.IFNA(VLOOKUP($E:$E,'4'!$A:$F,3,0),"")</f>
        <v/>
      </c>
      <c r="R1169" s="297" t="str">
        <f>_xlfn.IFNA(VLOOKUP($E:$E,'5'!$A:$F,3,0),"")</f>
        <v/>
      </c>
      <c r="S1169" s="297" t="str">
        <f>_xlfn.IFNA(VLOOKUP($E:$E,'6'!$A:$F,3,0),"")</f>
        <v/>
      </c>
      <c r="T1169" s="313">
        <v>1</v>
      </c>
      <c r="U1169" s="313">
        <v>1</v>
      </c>
      <c r="V1169" s="313">
        <v>1</v>
      </c>
      <c r="W1169" s="314">
        <v>2.1</v>
      </c>
      <c r="X1169" s="315">
        <v>4.0000000000000002E-4</v>
      </c>
      <c r="Y1169" s="749">
        <v>2640</v>
      </c>
      <c r="Z1169" s="282"/>
      <c r="AA1169" s="316" t="s">
        <v>393</v>
      </c>
      <c r="AB1169" s="282" t="s">
        <v>9163</v>
      </c>
      <c r="AC1169" s="317" t="s">
        <v>2081</v>
      </c>
      <c r="AD1169" s="318" t="s">
        <v>4814</v>
      </c>
      <c r="AE1169" s="319">
        <v>0</v>
      </c>
      <c r="AF1169" s="319" t="s">
        <v>11305</v>
      </c>
      <c r="AG1169" s="320">
        <v>40.51</v>
      </c>
      <c r="AH1169" s="321">
        <f t="shared" si="228"/>
        <v>0</v>
      </c>
      <c r="AI1169" s="287">
        <f>_xlfn.IFNA(VLOOKUP(AD:AD,грп!B:C,2,0),0)</f>
        <v>0</v>
      </c>
      <c r="AJ1169" s="607">
        <v>6</v>
      </c>
      <c r="AK1169" s="672" t="str">
        <f t="shared" si="226"/>
        <v>спеццена</v>
      </c>
      <c r="AL1169" s="174"/>
    </row>
    <row r="1170" spans="1:38" s="4" customFormat="1" ht="12" customHeight="1" outlineLevel="1" x14ac:dyDescent="0.35">
      <c r="A1170" s="307" t="s">
        <v>10402</v>
      </c>
      <c r="B1170" s="308" t="s">
        <v>6808</v>
      </c>
      <c r="C1170" s="325" t="s">
        <v>1916</v>
      </c>
      <c r="D1170" s="310" t="s">
        <v>5362</v>
      </c>
      <c r="E1170" s="322" t="s">
        <v>5260</v>
      </c>
      <c r="F1170" s="293"/>
      <c r="G1170" s="293"/>
      <c r="H1170" s="294">
        <v>2</v>
      </c>
      <c r="I1170" s="294" t="str">
        <f>IFERROR(_xlfn.IFNA(VLOOKUP($D:$D,history!$I:$Y,3,0),VLOOKUP(E:E,history!$H:$Y,4,0)),"--")</f>
        <v>--</v>
      </c>
      <c r="J1170" s="282" t="s">
        <v>9868</v>
      </c>
      <c r="K1170" s="282" t="str">
        <f t="shared" si="225"/>
        <v/>
      </c>
      <c r="L1170" s="326">
        <f t="shared" si="227"/>
        <v>2107.14</v>
      </c>
      <c r="M1170" s="327">
        <v>2107.14</v>
      </c>
      <c r="N1170" s="297" t="str">
        <f>_xlfn.IFNA(VLOOKUP($E:$E,'1'!$A:$E,3,0),"")</f>
        <v/>
      </c>
      <c r="O1170" s="297" t="str">
        <f>_xlfn.IFNA(VLOOKUP($E:$E,'2'!$A:$E,3,0),"")</f>
        <v/>
      </c>
      <c r="P1170" s="297">
        <f>_xlfn.IFNA(VLOOKUP($E:$E,'3'!$A:$D,3,0),"")</f>
        <v>2402</v>
      </c>
      <c r="Q1170" s="297" t="str">
        <f>_xlfn.IFNA(VLOOKUP($E:$E,'4'!$A:$F,3,0),"")</f>
        <v/>
      </c>
      <c r="R1170" s="297" t="str">
        <f>_xlfn.IFNA(VLOOKUP($E:$E,'5'!$A:$F,3,0),"")</f>
        <v/>
      </c>
      <c r="S1170" s="297" t="str">
        <f>_xlfn.IFNA(VLOOKUP($E:$E,'6'!$A:$F,3,0),"")</f>
        <v/>
      </c>
      <c r="T1170" s="313">
        <v>1</v>
      </c>
      <c r="U1170" s="313">
        <v>1</v>
      </c>
      <c r="V1170" s="313">
        <v>1</v>
      </c>
      <c r="W1170" s="314">
        <v>2.1</v>
      </c>
      <c r="X1170" s="315">
        <v>4.0000000000000002E-4</v>
      </c>
      <c r="Y1170" s="749">
        <v>2950</v>
      </c>
      <c r="Z1170" s="282"/>
      <c r="AA1170" s="316" t="s">
        <v>393</v>
      </c>
      <c r="AB1170" s="282" t="s">
        <v>9163</v>
      </c>
      <c r="AC1170" s="317" t="s">
        <v>2081</v>
      </c>
      <c r="AD1170" s="318" t="s">
        <v>4814</v>
      </c>
      <c r="AE1170" s="319">
        <v>0</v>
      </c>
      <c r="AF1170" s="319" t="s">
        <v>11305</v>
      </c>
      <c r="AG1170" s="320">
        <v>45.26</v>
      </c>
      <c r="AH1170" s="321">
        <f t="shared" si="228"/>
        <v>0</v>
      </c>
      <c r="AI1170" s="287">
        <f>_xlfn.IFNA(VLOOKUP(AD:AD,грп!B:C,2,0),0)</f>
        <v>0</v>
      </c>
      <c r="AJ1170" s="607">
        <v>7</v>
      </c>
      <c r="AK1170" s="672" t="str">
        <f t="shared" si="226"/>
        <v>спеццена</v>
      </c>
      <c r="AL1170" s="174"/>
    </row>
    <row r="1171" spans="1:38" s="4" customFormat="1" ht="12" customHeight="1" outlineLevel="1" x14ac:dyDescent="0.35">
      <c r="A1171" s="307" t="s">
        <v>10402</v>
      </c>
      <c r="B1171" s="308" t="s">
        <v>6809</v>
      </c>
      <c r="C1171" s="325" t="s">
        <v>1916</v>
      </c>
      <c r="D1171" s="310" t="s">
        <v>5317</v>
      </c>
      <c r="E1171" s="322" t="s">
        <v>5261</v>
      </c>
      <c r="F1171" s="293"/>
      <c r="G1171" s="293"/>
      <c r="H1171" s="294">
        <v>2</v>
      </c>
      <c r="I1171" s="294" t="str">
        <f>IFERROR(_xlfn.IFNA(VLOOKUP($D:$D,history!$I:$Y,3,0),VLOOKUP(E:E,history!$H:$Y,4,0)),"--")</f>
        <v>--</v>
      </c>
      <c r="J1171" s="282" t="s">
        <v>9868</v>
      </c>
      <c r="K1171" s="282" t="str">
        <f t="shared" si="225"/>
        <v/>
      </c>
      <c r="L1171" s="326">
        <f t="shared" si="227"/>
        <v>2957.14</v>
      </c>
      <c r="M1171" s="327">
        <v>2957.14</v>
      </c>
      <c r="N1171" s="297" t="str">
        <f>_xlfn.IFNA(VLOOKUP($E:$E,'1'!$A:$E,3,0),"")</f>
        <v/>
      </c>
      <c r="O1171" s="297" t="str">
        <f>_xlfn.IFNA(VLOOKUP($E:$E,'2'!$A:$E,3,0),"")</f>
        <v/>
      </c>
      <c r="P1171" s="297">
        <f>_xlfn.IFNA(VLOOKUP($E:$E,'3'!$A:$D,3,0),"")</f>
        <v>3364</v>
      </c>
      <c r="Q1171" s="297" t="str">
        <f>_xlfn.IFNA(VLOOKUP($E:$E,'4'!$A:$F,3,0),"")</f>
        <v/>
      </c>
      <c r="R1171" s="297" t="str">
        <f>_xlfn.IFNA(VLOOKUP($E:$E,'5'!$A:$F,3,0),"")</f>
        <v/>
      </c>
      <c r="S1171" s="297" t="str">
        <f>_xlfn.IFNA(VLOOKUP($E:$E,'6'!$A:$F,3,0),"")</f>
        <v/>
      </c>
      <c r="T1171" s="313">
        <v>1</v>
      </c>
      <c r="U1171" s="313">
        <v>1</v>
      </c>
      <c r="V1171" s="313">
        <v>1</v>
      </c>
      <c r="W1171" s="314">
        <v>2.1</v>
      </c>
      <c r="X1171" s="315">
        <v>4.0000000000000002E-4</v>
      </c>
      <c r="Y1171" s="749">
        <v>4140</v>
      </c>
      <c r="Z1171" s="282"/>
      <c r="AA1171" s="316" t="s">
        <v>393</v>
      </c>
      <c r="AB1171" s="282" t="s">
        <v>9163</v>
      </c>
      <c r="AC1171" s="317" t="s">
        <v>2081</v>
      </c>
      <c r="AD1171" s="318" t="s">
        <v>4814</v>
      </c>
      <c r="AE1171" s="319">
        <v>0</v>
      </c>
      <c r="AF1171" s="319" t="s">
        <v>11305</v>
      </c>
      <c r="AG1171" s="320">
        <v>63.51</v>
      </c>
      <c r="AH1171" s="321">
        <f t="shared" si="228"/>
        <v>0</v>
      </c>
      <c r="AI1171" s="287">
        <f>_xlfn.IFNA(VLOOKUP(AD:AD,грп!B:C,2,0),0)</f>
        <v>0</v>
      </c>
      <c r="AJ1171" s="607">
        <v>10</v>
      </c>
      <c r="AK1171" s="672" t="str">
        <f t="shared" si="226"/>
        <v>спеццена</v>
      </c>
      <c r="AL1171" s="174"/>
    </row>
    <row r="1172" spans="1:38" s="4" customFormat="1" ht="12" customHeight="1" outlineLevel="1" x14ac:dyDescent="0.35">
      <c r="A1172" s="307" t="s">
        <v>10402</v>
      </c>
      <c r="B1172" s="308" t="s">
        <v>6810</v>
      </c>
      <c r="C1172" s="325" t="s">
        <v>1916</v>
      </c>
      <c r="D1172" s="310" t="s">
        <v>5363</v>
      </c>
      <c r="E1172" s="322" t="s">
        <v>5262</v>
      </c>
      <c r="F1172" s="293"/>
      <c r="G1172" s="293"/>
      <c r="H1172" s="294">
        <v>2</v>
      </c>
      <c r="I1172" s="294" t="str">
        <f>IFERROR(_xlfn.IFNA(VLOOKUP($D:$D,history!$I:$Y,3,0),VLOOKUP(E:E,history!$H:$Y,4,0)),"--")</f>
        <v>--</v>
      </c>
      <c r="J1172" s="282" t="s">
        <v>9868</v>
      </c>
      <c r="K1172" s="282" t="str">
        <f t="shared" si="225"/>
        <v/>
      </c>
      <c r="L1172" s="326">
        <f t="shared" si="227"/>
        <v>2720</v>
      </c>
      <c r="M1172" s="327">
        <v>2720</v>
      </c>
      <c r="N1172" s="297" t="str">
        <f>_xlfn.IFNA(VLOOKUP($E:$E,'1'!$A:$E,3,0),"")</f>
        <v/>
      </c>
      <c r="O1172" s="297" t="str">
        <f>_xlfn.IFNA(VLOOKUP($E:$E,'2'!$A:$E,3,0),"")</f>
        <v/>
      </c>
      <c r="P1172" s="297">
        <f>_xlfn.IFNA(VLOOKUP($E:$E,'3'!$A:$D,3,0),"")</f>
        <v>3094</v>
      </c>
      <c r="Q1172" s="297" t="str">
        <f>_xlfn.IFNA(VLOOKUP($E:$E,'4'!$A:$F,3,0),"")</f>
        <v/>
      </c>
      <c r="R1172" s="297" t="str">
        <f>_xlfn.IFNA(VLOOKUP($E:$E,'5'!$A:$F,3,0),"")</f>
        <v/>
      </c>
      <c r="S1172" s="297" t="str">
        <f>_xlfn.IFNA(VLOOKUP($E:$E,'6'!$A:$F,3,0),"")</f>
        <v/>
      </c>
      <c r="T1172" s="313">
        <v>1</v>
      </c>
      <c r="U1172" s="313">
        <v>1</v>
      </c>
      <c r="V1172" s="313">
        <v>1</v>
      </c>
      <c r="W1172" s="314">
        <v>2.1</v>
      </c>
      <c r="X1172" s="315">
        <v>4.0000000000000002E-4</v>
      </c>
      <c r="Y1172" s="749">
        <v>3810</v>
      </c>
      <c r="Z1172" s="282"/>
      <c r="AA1172" s="316" t="s">
        <v>393</v>
      </c>
      <c r="AB1172" s="282" t="s">
        <v>9163</v>
      </c>
      <c r="AC1172" s="317" t="s">
        <v>2081</v>
      </c>
      <c r="AD1172" s="318" t="s">
        <v>4814</v>
      </c>
      <c r="AE1172" s="319">
        <v>0</v>
      </c>
      <c r="AF1172" s="319" t="s">
        <v>11305</v>
      </c>
      <c r="AG1172" s="320">
        <v>63.82</v>
      </c>
      <c r="AH1172" s="321">
        <f t="shared" si="228"/>
        <v>0</v>
      </c>
      <c r="AI1172" s="287">
        <f>_xlfn.IFNA(VLOOKUP(AD:AD,грп!B:C,2,0),0)</f>
        <v>0</v>
      </c>
      <c r="AJ1172" s="607">
        <v>9</v>
      </c>
      <c r="AK1172" s="672" t="str">
        <f t="shared" si="226"/>
        <v>спеццена</v>
      </c>
      <c r="AL1172" s="174"/>
    </row>
    <row r="1173" spans="1:38" s="4" customFormat="1" ht="12" customHeight="1" outlineLevel="1" x14ac:dyDescent="0.35">
      <c r="A1173" s="307" t="s">
        <v>10402</v>
      </c>
      <c r="B1173" s="308" t="s">
        <v>6811</v>
      </c>
      <c r="C1173" s="325" t="s">
        <v>1916</v>
      </c>
      <c r="D1173" s="310" t="s">
        <v>5364</v>
      </c>
      <c r="E1173" s="322" t="s">
        <v>5263</v>
      </c>
      <c r="F1173" s="293"/>
      <c r="G1173" s="293"/>
      <c r="H1173" s="294">
        <v>2</v>
      </c>
      <c r="I1173" s="294" t="str">
        <f>IFERROR(_xlfn.IFNA(VLOOKUP($D:$D,history!$I:$Y,3,0),VLOOKUP(E:E,history!$H:$Y,4,0)),"--")</f>
        <v>--</v>
      </c>
      <c r="J1173" s="282" t="s">
        <v>9868</v>
      </c>
      <c r="K1173" s="282" t="str">
        <f t="shared" si="225"/>
        <v/>
      </c>
      <c r="L1173" s="326">
        <f t="shared" si="227"/>
        <v>2950</v>
      </c>
      <c r="M1173" s="327">
        <v>2950</v>
      </c>
      <c r="N1173" s="297" t="str">
        <f>_xlfn.IFNA(VLOOKUP($E:$E,'1'!$A:$E,3,0),"")</f>
        <v/>
      </c>
      <c r="O1173" s="297" t="str">
        <f>_xlfn.IFNA(VLOOKUP($E:$E,'2'!$A:$E,3,0),"")</f>
        <v/>
      </c>
      <c r="P1173" s="297">
        <f>_xlfn.IFNA(VLOOKUP($E:$E,'3'!$A:$D,3,0),"")</f>
        <v>3354</v>
      </c>
      <c r="Q1173" s="297" t="str">
        <f>_xlfn.IFNA(VLOOKUP($E:$E,'4'!$A:$F,3,0),"")</f>
        <v/>
      </c>
      <c r="R1173" s="297" t="str">
        <f>_xlfn.IFNA(VLOOKUP($E:$E,'5'!$A:$F,3,0),"")</f>
        <v/>
      </c>
      <c r="S1173" s="297" t="str">
        <f>_xlfn.IFNA(VLOOKUP($E:$E,'6'!$A:$F,3,0),"")</f>
        <v/>
      </c>
      <c r="T1173" s="313">
        <v>1</v>
      </c>
      <c r="U1173" s="313">
        <v>1</v>
      </c>
      <c r="V1173" s="313">
        <v>1</v>
      </c>
      <c r="W1173" s="314">
        <v>2.1</v>
      </c>
      <c r="X1173" s="315">
        <v>4.0000000000000002E-4</v>
      </c>
      <c r="Y1173" s="749">
        <v>4130</v>
      </c>
      <c r="Z1173" s="282"/>
      <c r="AA1173" s="316" t="s">
        <v>393</v>
      </c>
      <c r="AB1173" s="282" t="s">
        <v>9163</v>
      </c>
      <c r="AC1173" s="317" t="s">
        <v>2081</v>
      </c>
      <c r="AD1173" s="318" t="s">
        <v>4814</v>
      </c>
      <c r="AE1173" s="319">
        <v>0</v>
      </c>
      <c r="AF1173" s="319" t="s">
        <v>11305</v>
      </c>
      <c r="AG1173" s="320">
        <v>67.2</v>
      </c>
      <c r="AH1173" s="321">
        <f t="shared" si="228"/>
        <v>0</v>
      </c>
      <c r="AI1173" s="287">
        <f>_xlfn.IFNA(VLOOKUP(AD:AD,грп!B:C,2,0),0)</f>
        <v>0</v>
      </c>
      <c r="AJ1173" s="607">
        <v>10</v>
      </c>
      <c r="AK1173" s="672" t="str">
        <f t="shared" si="226"/>
        <v>спеццена</v>
      </c>
      <c r="AL1173" s="174"/>
    </row>
    <row r="1174" spans="1:38" s="4" customFormat="1" ht="12" customHeight="1" outlineLevel="1" x14ac:dyDescent="0.35">
      <c r="A1174" s="307" t="s">
        <v>10402</v>
      </c>
      <c r="B1174" s="308" t="s">
        <v>6812</v>
      </c>
      <c r="C1174" s="325" t="s">
        <v>1916</v>
      </c>
      <c r="D1174" s="310" t="s">
        <v>9149</v>
      </c>
      <c r="E1174" s="322" t="s">
        <v>5264</v>
      </c>
      <c r="F1174" s="293"/>
      <c r="G1174" s="293"/>
      <c r="H1174" s="294">
        <v>2</v>
      </c>
      <c r="I1174" s="294" t="str">
        <f>IFERROR(_xlfn.IFNA(VLOOKUP($D:$D,history!$I:$Y,3,0),VLOOKUP(E:E,history!$H:$Y,4,0)),"--")</f>
        <v>--</v>
      </c>
      <c r="J1174" s="282" t="s">
        <v>9868</v>
      </c>
      <c r="K1174" s="282" t="str">
        <f t="shared" si="225"/>
        <v/>
      </c>
      <c r="L1174" s="326">
        <f t="shared" si="227"/>
        <v>3100</v>
      </c>
      <c r="M1174" s="327">
        <v>3100</v>
      </c>
      <c r="N1174" s="297" t="str">
        <f>_xlfn.IFNA(VLOOKUP($E:$E,'1'!$A:$E,3,0),"")</f>
        <v/>
      </c>
      <c r="O1174" s="297" t="str">
        <f>_xlfn.IFNA(VLOOKUP($E:$E,'2'!$A:$E,3,0),"")</f>
        <v/>
      </c>
      <c r="P1174" s="297">
        <f>_xlfn.IFNA(VLOOKUP($E:$E,'3'!$A:$D,3,0),"")</f>
        <v>3528</v>
      </c>
      <c r="Q1174" s="297" t="str">
        <f>_xlfn.IFNA(VLOOKUP($E:$E,'4'!$A:$F,3,0),"")</f>
        <v/>
      </c>
      <c r="R1174" s="297" t="str">
        <f>_xlfn.IFNA(VLOOKUP($E:$E,'5'!$A:$F,3,0),"")</f>
        <v/>
      </c>
      <c r="S1174" s="297" t="str">
        <f>_xlfn.IFNA(VLOOKUP($E:$E,'6'!$A:$F,3,0),"")</f>
        <v/>
      </c>
      <c r="T1174" s="313">
        <v>1</v>
      </c>
      <c r="U1174" s="313">
        <v>1</v>
      </c>
      <c r="V1174" s="313">
        <v>1</v>
      </c>
      <c r="W1174" s="314">
        <v>2.1</v>
      </c>
      <c r="X1174" s="315">
        <v>4.0000000000000002E-4</v>
      </c>
      <c r="Y1174" s="749">
        <v>4340</v>
      </c>
      <c r="Z1174" s="282"/>
      <c r="AA1174" s="316" t="s">
        <v>393</v>
      </c>
      <c r="AB1174" s="282" t="s">
        <v>9163</v>
      </c>
      <c r="AC1174" s="317" t="s">
        <v>2081</v>
      </c>
      <c r="AD1174" s="318" t="s">
        <v>4814</v>
      </c>
      <c r="AE1174" s="319">
        <v>0</v>
      </c>
      <c r="AF1174" s="319" t="s">
        <v>11305</v>
      </c>
      <c r="AG1174" s="320">
        <v>67.81</v>
      </c>
      <c r="AH1174" s="321">
        <f t="shared" si="228"/>
        <v>0</v>
      </c>
      <c r="AI1174" s="287">
        <f>_xlfn.IFNA(VLOOKUP(AD:AD,грп!B:C,2,0),0)</f>
        <v>0</v>
      </c>
      <c r="AJ1174" s="607">
        <v>10</v>
      </c>
      <c r="AK1174" s="672" t="str">
        <f t="shared" si="226"/>
        <v>спеццена</v>
      </c>
      <c r="AL1174" s="174"/>
    </row>
    <row r="1175" spans="1:38" s="4" customFormat="1" ht="12" customHeight="1" outlineLevel="1" x14ac:dyDescent="0.35">
      <c r="A1175" s="307" t="s">
        <v>10402</v>
      </c>
      <c r="B1175" s="308" t="s">
        <v>6813</v>
      </c>
      <c r="C1175" s="325" t="s">
        <v>1916</v>
      </c>
      <c r="D1175" s="310" t="s">
        <v>9150</v>
      </c>
      <c r="E1175" s="322" t="s">
        <v>5259</v>
      </c>
      <c r="F1175" s="293"/>
      <c r="G1175" s="293"/>
      <c r="H1175" s="294">
        <v>2</v>
      </c>
      <c r="I1175" s="294" t="str">
        <f>IFERROR(_xlfn.IFNA(VLOOKUP($D:$D,history!$I:$Y,3,0),VLOOKUP(E:E,history!$H:$Y,4,0)),"--")</f>
        <v>--</v>
      </c>
      <c r="J1175" s="282" t="s">
        <v>9868</v>
      </c>
      <c r="K1175" s="282" t="str">
        <f t="shared" si="225"/>
        <v/>
      </c>
      <c r="L1175" s="326">
        <f t="shared" si="227"/>
        <v>2650</v>
      </c>
      <c r="M1175" s="327">
        <v>2650</v>
      </c>
      <c r="N1175" s="297" t="str">
        <f>_xlfn.IFNA(VLOOKUP($E:$E,'1'!$A:$E,3,0),"")</f>
        <v/>
      </c>
      <c r="O1175" s="297" t="str">
        <f>_xlfn.IFNA(VLOOKUP($E:$E,'2'!$A:$E,3,0),"")</f>
        <v/>
      </c>
      <c r="P1175" s="297">
        <f>_xlfn.IFNA(VLOOKUP($E:$E,'3'!$A:$D,3,0),"")</f>
        <v>3019</v>
      </c>
      <c r="Q1175" s="297" t="str">
        <f>_xlfn.IFNA(VLOOKUP($E:$E,'4'!$A:$F,3,0),"")</f>
        <v/>
      </c>
      <c r="R1175" s="297" t="str">
        <f>_xlfn.IFNA(VLOOKUP($E:$E,'5'!$A:$F,3,0),"")</f>
        <v/>
      </c>
      <c r="S1175" s="297" t="str">
        <f>_xlfn.IFNA(VLOOKUP($E:$E,'6'!$A:$F,3,0),"")</f>
        <v/>
      </c>
      <c r="T1175" s="313">
        <v>1</v>
      </c>
      <c r="U1175" s="313">
        <v>1</v>
      </c>
      <c r="V1175" s="313">
        <v>1</v>
      </c>
      <c r="W1175" s="314">
        <v>2.1</v>
      </c>
      <c r="X1175" s="315">
        <v>4.0000000000000002E-4</v>
      </c>
      <c r="Y1175" s="749">
        <v>3710</v>
      </c>
      <c r="Z1175" s="282"/>
      <c r="AA1175" s="316" t="s">
        <v>393</v>
      </c>
      <c r="AB1175" s="282" t="s">
        <v>9163</v>
      </c>
      <c r="AC1175" s="317" t="s">
        <v>2081</v>
      </c>
      <c r="AD1175" s="318" t="s">
        <v>4814</v>
      </c>
      <c r="AE1175" s="319">
        <v>0</v>
      </c>
      <c r="AF1175" s="319" t="s">
        <v>11305</v>
      </c>
      <c r="AG1175" s="320">
        <v>59.06</v>
      </c>
      <c r="AH1175" s="321">
        <f t="shared" si="228"/>
        <v>0</v>
      </c>
      <c r="AI1175" s="287">
        <f>_xlfn.IFNA(VLOOKUP(AD:AD,грп!B:C,2,0),0)</f>
        <v>0</v>
      </c>
      <c r="AJ1175" s="607">
        <v>7</v>
      </c>
      <c r="AK1175" s="672" t="str">
        <f t="shared" si="226"/>
        <v>спеццена</v>
      </c>
      <c r="AL1175" s="174"/>
    </row>
    <row r="1176" spans="1:38" s="4" customFormat="1" ht="12" customHeight="1" outlineLevel="1" x14ac:dyDescent="0.35">
      <c r="A1176" s="307" t="s">
        <v>10402</v>
      </c>
      <c r="B1176" s="308" t="s">
        <v>6814</v>
      </c>
      <c r="C1176" s="325" t="s">
        <v>1916</v>
      </c>
      <c r="D1176" s="310" t="s">
        <v>5365</v>
      </c>
      <c r="E1176" s="322" t="s">
        <v>5265</v>
      </c>
      <c r="F1176" s="293"/>
      <c r="G1176" s="293"/>
      <c r="H1176" s="294">
        <v>2</v>
      </c>
      <c r="I1176" s="294" t="str">
        <f>IFERROR(_xlfn.IFNA(VLOOKUP($D:$D,history!$I:$Y,3,0),VLOOKUP(E:E,history!$H:$Y,4,0)),"--")</f>
        <v>--</v>
      </c>
      <c r="J1176" s="282" t="s">
        <v>9868</v>
      </c>
      <c r="K1176" s="282" t="str">
        <f t="shared" si="225"/>
        <v/>
      </c>
      <c r="L1176" s="326">
        <f t="shared" si="227"/>
        <v>3459.9</v>
      </c>
      <c r="M1176" s="327">
        <v>3459.9</v>
      </c>
      <c r="N1176" s="297" t="str">
        <f>_xlfn.IFNA(VLOOKUP($E:$E,'1'!$A:$E,3,0),"")</f>
        <v/>
      </c>
      <c r="O1176" s="297" t="str">
        <f>_xlfn.IFNA(VLOOKUP($E:$E,'2'!$A:$E,3,0),"")</f>
        <v/>
      </c>
      <c r="P1176" s="297">
        <f>_xlfn.IFNA(VLOOKUP($E:$E,'3'!$A:$D,3,0),"")</f>
        <v>3939</v>
      </c>
      <c r="Q1176" s="297" t="str">
        <f>_xlfn.IFNA(VLOOKUP($E:$E,'4'!$A:$F,3,0),"")</f>
        <v/>
      </c>
      <c r="R1176" s="297" t="str">
        <f>_xlfn.IFNA(VLOOKUP($E:$E,'5'!$A:$F,3,0),"")</f>
        <v/>
      </c>
      <c r="S1176" s="297" t="str">
        <f>_xlfn.IFNA(VLOOKUP($E:$E,'6'!$A:$F,3,0),"")</f>
        <v/>
      </c>
      <c r="T1176" s="313">
        <v>1</v>
      </c>
      <c r="U1176" s="313">
        <v>1</v>
      </c>
      <c r="V1176" s="313">
        <v>1</v>
      </c>
      <c r="W1176" s="314">
        <v>2.1</v>
      </c>
      <c r="X1176" s="315">
        <v>4.0000000000000002E-4</v>
      </c>
      <c r="Y1176" s="749">
        <v>4840</v>
      </c>
      <c r="Z1176" s="282"/>
      <c r="AA1176" s="316" t="s">
        <v>393</v>
      </c>
      <c r="AB1176" s="282" t="s">
        <v>9163</v>
      </c>
      <c r="AC1176" s="317" t="s">
        <v>2081</v>
      </c>
      <c r="AD1176" s="318" t="s">
        <v>4814</v>
      </c>
      <c r="AE1176" s="319">
        <v>0</v>
      </c>
      <c r="AF1176" s="319" t="s">
        <v>11305</v>
      </c>
      <c r="AG1176" s="320">
        <v>82.69</v>
      </c>
      <c r="AH1176" s="321">
        <f t="shared" si="228"/>
        <v>0</v>
      </c>
      <c r="AI1176" s="287">
        <f>_xlfn.IFNA(VLOOKUP(AD:AD,грп!B:C,2,0),0)</f>
        <v>0</v>
      </c>
      <c r="AJ1176" s="607">
        <v>9</v>
      </c>
      <c r="AK1176" s="672" t="str">
        <f t="shared" si="226"/>
        <v>спеццена</v>
      </c>
      <c r="AL1176" s="174"/>
    </row>
    <row r="1177" spans="1:38" s="4" customFormat="1" ht="12" customHeight="1" outlineLevel="1" x14ac:dyDescent="0.35">
      <c r="A1177" s="307" t="s">
        <v>10402</v>
      </c>
      <c r="B1177" s="308" t="s">
        <v>6815</v>
      </c>
      <c r="C1177" s="325" t="s">
        <v>1916</v>
      </c>
      <c r="D1177" s="310" t="s">
        <v>10818</v>
      </c>
      <c r="E1177" s="322" t="s">
        <v>5134</v>
      </c>
      <c r="F1177" s="293"/>
      <c r="G1177" s="293"/>
      <c r="H1177" s="294"/>
      <c r="I1177" s="294" t="str">
        <f>IFERROR(_xlfn.IFNA(VLOOKUP($D:$D,history!$I:$Y,3,0),VLOOKUP(E:E,history!$H:$Y,4,0)),"--")</f>
        <v>--</v>
      </c>
      <c r="J1177" s="282" t="s">
        <v>9869</v>
      </c>
      <c r="K1177" s="282" t="str">
        <f t="shared" si="225"/>
        <v/>
      </c>
      <c r="L1177" s="326">
        <f t="shared" si="227"/>
        <v>2586.33</v>
      </c>
      <c r="M1177" s="327">
        <v>2586.33</v>
      </c>
      <c r="N1177" s="297" t="str">
        <f>_xlfn.IFNA(VLOOKUP($E:$E,'1'!$A:$E,3,0),"")</f>
        <v/>
      </c>
      <c r="O1177" s="297" t="str">
        <f>_xlfn.IFNA(VLOOKUP($E:$E,'2'!$A:$E,3,0),"")</f>
        <v/>
      </c>
      <c r="P1177" s="297">
        <f>_xlfn.IFNA(VLOOKUP($E:$E,'3'!$A:$D,3,0),"")</f>
        <v>2943</v>
      </c>
      <c r="Q1177" s="297" t="str">
        <f>_xlfn.IFNA(VLOOKUP($E:$E,'4'!$A:$F,3,0),"")</f>
        <v/>
      </c>
      <c r="R1177" s="297" t="str">
        <f>_xlfn.IFNA(VLOOKUP($E:$E,'5'!$A:$F,3,0),"")</f>
        <v/>
      </c>
      <c r="S1177" s="297" t="str">
        <f>_xlfn.IFNA(VLOOKUP($E:$E,'6'!$A:$F,3,0),"")</f>
        <v/>
      </c>
      <c r="T1177" s="313">
        <v>1</v>
      </c>
      <c r="U1177" s="313">
        <v>1</v>
      </c>
      <c r="V1177" s="313">
        <v>1</v>
      </c>
      <c r="W1177" s="314">
        <v>13.01</v>
      </c>
      <c r="X1177" s="315">
        <v>3.2500000000000001E-2</v>
      </c>
      <c r="Y1177" s="749">
        <v>3620</v>
      </c>
      <c r="Z1177" s="282"/>
      <c r="AA1177" s="316" t="s">
        <v>393</v>
      </c>
      <c r="AB1177" s="282" t="s">
        <v>9163</v>
      </c>
      <c r="AC1177" s="317" t="s">
        <v>2081</v>
      </c>
      <c r="AD1177" s="318" t="s">
        <v>4814</v>
      </c>
      <c r="AE1177" s="319">
        <v>0</v>
      </c>
      <c r="AF1177" s="319" t="s">
        <v>11305</v>
      </c>
      <c r="AG1177" s="320">
        <v>41.81</v>
      </c>
      <c r="AH1177" s="321">
        <f t="shared" si="228"/>
        <v>0</v>
      </c>
      <c r="AI1177" s="287">
        <f>_xlfn.IFNA(VLOOKUP(AD:AD,грп!B:C,2,0),0)</f>
        <v>0</v>
      </c>
      <c r="AJ1177" s="607">
        <v>0</v>
      </c>
      <c r="AK1177" s="672" t="str">
        <f t="shared" si="226"/>
        <v>спеццена</v>
      </c>
      <c r="AL1177" s="174"/>
    </row>
    <row r="1178" spans="1:38" s="4" customFormat="1" ht="12" customHeight="1" outlineLevel="1" x14ac:dyDescent="0.35">
      <c r="A1178" s="307" t="s">
        <v>10402</v>
      </c>
      <c r="B1178" s="308" t="s">
        <v>6816</v>
      </c>
      <c r="C1178" s="325" t="s">
        <v>1916</v>
      </c>
      <c r="D1178" s="310" t="s">
        <v>10819</v>
      </c>
      <c r="E1178" s="322" t="s">
        <v>5135</v>
      </c>
      <c r="F1178" s="293"/>
      <c r="G1178" s="293"/>
      <c r="H1178" s="294"/>
      <c r="I1178" s="294" t="str">
        <f>IFERROR(_xlfn.IFNA(VLOOKUP($D:$D,history!$I:$Y,3,0),VLOOKUP(E:E,history!$H:$Y,4,0)),"--")</f>
        <v>--</v>
      </c>
      <c r="J1178" s="282" t="s">
        <v>9869</v>
      </c>
      <c r="K1178" s="282" t="str">
        <f t="shared" si="225"/>
        <v/>
      </c>
      <c r="L1178" s="326">
        <f t="shared" si="227"/>
        <v>914.29</v>
      </c>
      <c r="M1178" s="327">
        <v>914.29</v>
      </c>
      <c r="N1178" s="297" t="str">
        <f>_xlfn.IFNA(VLOOKUP($E:$E,'1'!$A:$E,3,0),"")</f>
        <v/>
      </c>
      <c r="O1178" s="297" t="str">
        <f>_xlfn.IFNA(VLOOKUP($E:$E,'2'!$A:$E,3,0),"")</f>
        <v/>
      </c>
      <c r="P1178" s="297">
        <f>_xlfn.IFNA(VLOOKUP($E:$E,'3'!$A:$D,3,0),"")</f>
        <v>1049</v>
      </c>
      <c r="Q1178" s="297" t="str">
        <f>_xlfn.IFNA(VLOOKUP($E:$E,'4'!$A:$F,3,0),"")</f>
        <v/>
      </c>
      <c r="R1178" s="297" t="str">
        <f>_xlfn.IFNA(VLOOKUP($E:$E,'5'!$A:$F,3,0),"")</f>
        <v/>
      </c>
      <c r="S1178" s="297" t="str">
        <f>_xlfn.IFNA(VLOOKUP($E:$E,'6'!$A:$F,3,0),"")</f>
        <v/>
      </c>
      <c r="T1178" s="313">
        <v>1</v>
      </c>
      <c r="U1178" s="313">
        <v>1</v>
      </c>
      <c r="V1178" s="313">
        <v>1</v>
      </c>
      <c r="W1178" s="314">
        <v>3.7</v>
      </c>
      <c r="X1178" s="315">
        <v>8.7499999999999994E-2</v>
      </c>
      <c r="Y1178" s="749">
        <v>1280</v>
      </c>
      <c r="Z1178" s="282"/>
      <c r="AA1178" s="316" t="s">
        <v>393</v>
      </c>
      <c r="AB1178" s="282" t="s">
        <v>9163</v>
      </c>
      <c r="AC1178" s="317" t="s">
        <v>2081</v>
      </c>
      <c r="AD1178" s="318" t="s">
        <v>4814</v>
      </c>
      <c r="AE1178" s="319">
        <v>0</v>
      </c>
      <c r="AF1178" s="319" t="s">
        <v>11305</v>
      </c>
      <c r="AG1178" s="320">
        <v>15.74</v>
      </c>
      <c r="AH1178" s="321">
        <f t="shared" si="228"/>
        <v>0</v>
      </c>
      <c r="AI1178" s="287">
        <f>_xlfn.IFNA(VLOOKUP(AD:AD,грп!B:C,2,0),0)</f>
        <v>0</v>
      </c>
      <c r="AJ1178" s="607">
        <v>0</v>
      </c>
      <c r="AK1178" s="672" t="str">
        <f t="shared" si="226"/>
        <v>спеццена</v>
      </c>
      <c r="AL1178" s="174"/>
    </row>
    <row r="1179" spans="1:38" s="4" customFormat="1" ht="12" customHeight="1" outlineLevel="1" x14ac:dyDescent="0.35">
      <c r="A1179" s="307" t="s">
        <v>10402</v>
      </c>
      <c r="B1179" s="308" t="s">
        <v>6817</v>
      </c>
      <c r="C1179" s="325" t="s">
        <v>1916</v>
      </c>
      <c r="D1179" s="310" t="s">
        <v>10820</v>
      </c>
      <c r="E1179" s="322" t="s">
        <v>5136</v>
      </c>
      <c r="F1179" s="293"/>
      <c r="G1179" s="293"/>
      <c r="H1179" s="294"/>
      <c r="I1179" s="294" t="str">
        <f>IFERROR(_xlfn.IFNA(VLOOKUP($D:$D,history!$I:$Y,3,0),VLOOKUP(E:E,history!$H:$Y,4,0)),"--")</f>
        <v>--</v>
      </c>
      <c r="J1179" s="282" t="s">
        <v>5946</v>
      </c>
      <c r="K1179" s="282" t="str">
        <f t="shared" si="225"/>
        <v/>
      </c>
      <c r="L1179" s="326">
        <f t="shared" si="227"/>
        <v>2828.57</v>
      </c>
      <c r="M1179" s="327">
        <v>2828.57</v>
      </c>
      <c r="N1179" s="297" t="str">
        <f>_xlfn.IFNA(VLOOKUP($E:$E,'1'!$A:$E,3,0),"")</f>
        <v/>
      </c>
      <c r="O1179" s="297" t="str">
        <f>_xlfn.IFNA(VLOOKUP($E:$E,'2'!$A:$E,3,0),"")</f>
        <v/>
      </c>
      <c r="P1179" s="297">
        <f>_xlfn.IFNA(VLOOKUP($E:$E,'3'!$A:$D,3,0),"")</f>
        <v>3213</v>
      </c>
      <c r="Q1179" s="297" t="str">
        <f>_xlfn.IFNA(VLOOKUP($E:$E,'4'!$A:$F,3,0),"")</f>
        <v/>
      </c>
      <c r="R1179" s="297" t="str">
        <f>_xlfn.IFNA(VLOOKUP($E:$E,'5'!$A:$F,3,0),"")</f>
        <v/>
      </c>
      <c r="S1179" s="297" t="str">
        <f>_xlfn.IFNA(VLOOKUP($E:$E,'6'!$A:$F,3,0),"")</f>
        <v/>
      </c>
      <c r="T1179" s="313">
        <v>1</v>
      </c>
      <c r="U1179" s="313">
        <v>1</v>
      </c>
      <c r="V1179" s="313">
        <v>1</v>
      </c>
      <c r="W1179" s="314">
        <v>11</v>
      </c>
      <c r="X1179" s="315">
        <v>0.126</v>
      </c>
      <c r="Y1179" s="749">
        <v>3960</v>
      </c>
      <c r="Z1179" s="282"/>
      <c r="AA1179" s="316" t="s">
        <v>393</v>
      </c>
      <c r="AB1179" s="282" t="s">
        <v>9163</v>
      </c>
      <c r="AC1179" s="317" t="s">
        <v>2081</v>
      </c>
      <c r="AD1179" s="318" t="s">
        <v>4814</v>
      </c>
      <c r="AE1179" s="319">
        <v>0</v>
      </c>
      <c r="AF1179" s="319" t="s">
        <v>11305</v>
      </c>
      <c r="AG1179" s="320">
        <v>48.7</v>
      </c>
      <c r="AH1179" s="321">
        <f t="shared" ref="AH1179:AH1200" si="229">IF($A$3="РЕГИОНЫ",ROUND($AG1179*(1-($L$6-$F$4))*(1-$F$3)*(1+$AG$2)*$AG$1,2),0)</f>
        <v>0</v>
      </c>
      <c r="AI1179" s="287">
        <f>_xlfn.IFNA(VLOOKUP(AD:AD,грп!B:C,2,0),0)</f>
        <v>0</v>
      </c>
      <c r="AJ1179" s="607">
        <v>0</v>
      </c>
      <c r="AK1179" s="672" t="str">
        <f t="shared" si="226"/>
        <v>спеццена</v>
      </c>
      <c r="AL1179" s="174"/>
    </row>
    <row r="1180" spans="1:38" s="4" customFormat="1" ht="12" customHeight="1" outlineLevel="1" x14ac:dyDescent="0.35">
      <c r="A1180" s="307" t="s">
        <v>10402</v>
      </c>
      <c r="B1180" s="308" t="s">
        <v>6818</v>
      </c>
      <c r="C1180" s="325" t="s">
        <v>1916</v>
      </c>
      <c r="D1180" s="310" t="s">
        <v>10821</v>
      </c>
      <c r="E1180" s="322" t="s">
        <v>5137</v>
      </c>
      <c r="F1180" s="293"/>
      <c r="G1180" s="293"/>
      <c r="H1180" s="294"/>
      <c r="I1180" s="294" t="str">
        <f>IFERROR(_xlfn.IFNA(VLOOKUP($D:$D,history!$I:$Y,3,0),VLOOKUP(E:E,history!$H:$Y,4,0)),"--")</f>
        <v>--</v>
      </c>
      <c r="J1180" s="282" t="s">
        <v>9869</v>
      </c>
      <c r="K1180" s="282" t="str">
        <f t="shared" si="225"/>
        <v/>
      </c>
      <c r="L1180" s="326">
        <f t="shared" si="227"/>
        <v>1650</v>
      </c>
      <c r="M1180" s="327">
        <v>1650</v>
      </c>
      <c r="N1180" s="297" t="str">
        <f>_xlfn.IFNA(VLOOKUP($E:$E,'1'!$A:$E,3,0),"")</f>
        <v/>
      </c>
      <c r="O1180" s="297" t="str">
        <f>_xlfn.IFNA(VLOOKUP($E:$E,'2'!$A:$E,3,0),"")</f>
        <v/>
      </c>
      <c r="P1180" s="297">
        <f>_xlfn.IFNA(VLOOKUP($E:$E,'3'!$A:$D,3,0),"")</f>
        <v>1883</v>
      </c>
      <c r="Q1180" s="297" t="str">
        <f>_xlfn.IFNA(VLOOKUP($E:$E,'4'!$A:$F,3,0),"")</f>
        <v/>
      </c>
      <c r="R1180" s="297" t="str">
        <f>_xlfn.IFNA(VLOOKUP($E:$E,'5'!$A:$F,3,0),"")</f>
        <v/>
      </c>
      <c r="S1180" s="297" t="str">
        <f>_xlfn.IFNA(VLOOKUP($E:$E,'6'!$A:$F,3,0),"")</f>
        <v/>
      </c>
      <c r="T1180" s="313">
        <v>1</v>
      </c>
      <c r="U1180" s="313">
        <v>1</v>
      </c>
      <c r="V1180" s="313">
        <v>1</v>
      </c>
      <c r="W1180" s="314">
        <v>4.8</v>
      </c>
      <c r="X1180" s="315">
        <v>8.7499999999999994E-2</v>
      </c>
      <c r="Y1180" s="749">
        <v>2310</v>
      </c>
      <c r="Z1180" s="282"/>
      <c r="AA1180" s="316" t="s">
        <v>393</v>
      </c>
      <c r="AB1180" s="282" t="s">
        <v>9163</v>
      </c>
      <c r="AC1180" s="317" t="s">
        <v>2081</v>
      </c>
      <c r="AD1180" s="318" t="s">
        <v>4814</v>
      </c>
      <c r="AE1180" s="319">
        <v>0</v>
      </c>
      <c r="AF1180" s="319" t="s">
        <v>11305</v>
      </c>
      <c r="AG1180" s="320">
        <v>27.74</v>
      </c>
      <c r="AH1180" s="321">
        <f t="shared" si="229"/>
        <v>0</v>
      </c>
      <c r="AI1180" s="287">
        <f>_xlfn.IFNA(VLOOKUP(AD:AD,грп!B:C,2,0),0)</f>
        <v>0</v>
      </c>
      <c r="AJ1180" s="607">
        <v>4</v>
      </c>
      <c r="AK1180" s="672" t="str">
        <f t="shared" si="226"/>
        <v>спеццена</v>
      </c>
      <c r="AL1180" s="174"/>
    </row>
    <row r="1181" spans="1:38" s="4" customFormat="1" ht="12" customHeight="1" outlineLevel="1" x14ac:dyDescent="0.35">
      <c r="A1181" s="307" t="s">
        <v>10402</v>
      </c>
      <c r="B1181" s="308" t="s">
        <v>6819</v>
      </c>
      <c r="C1181" s="325" t="s">
        <v>1916</v>
      </c>
      <c r="D1181" s="310" t="s">
        <v>5405</v>
      </c>
      <c r="E1181" s="322" t="s">
        <v>5293</v>
      </c>
      <c r="F1181" s="293"/>
      <c r="G1181" s="293"/>
      <c r="H1181" s="294"/>
      <c r="I1181" s="294" t="str">
        <f>IFERROR(_xlfn.IFNA(VLOOKUP($D:$D,history!$I:$Y,3,0),VLOOKUP(E:E,history!$H:$Y,4,0)),"--")</f>
        <v>--</v>
      </c>
      <c r="J1181" s="282" t="s">
        <v>5946</v>
      </c>
      <c r="K1181" s="282" t="str">
        <f t="shared" si="225"/>
        <v/>
      </c>
      <c r="L1181" s="326">
        <f t="shared" si="227"/>
        <v>1350</v>
      </c>
      <c r="M1181" s="327">
        <v>1350</v>
      </c>
      <c r="N1181" s="297" t="str">
        <f>_xlfn.IFNA(VLOOKUP($E:$E,'1'!$A:$E,3,0),"")</f>
        <v/>
      </c>
      <c r="O1181" s="297" t="str">
        <f>_xlfn.IFNA(VLOOKUP($E:$E,'2'!$A:$E,3,0),"")</f>
        <v/>
      </c>
      <c r="P1181" s="297">
        <f>_xlfn.IFNA(VLOOKUP($E:$E,'3'!$A:$D,3,0),"")</f>
        <v>1537</v>
      </c>
      <c r="Q1181" s="297" t="str">
        <f>_xlfn.IFNA(VLOOKUP($E:$E,'4'!$A:$F,3,0),"")</f>
        <v/>
      </c>
      <c r="R1181" s="297" t="str">
        <f>_xlfn.IFNA(VLOOKUP($E:$E,'5'!$A:$F,3,0),"")</f>
        <v/>
      </c>
      <c r="S1181" s="297" t="str">
        <f>_xlfn.IFNA(VLOOKUP($E:$E,'6'!$A:$F,3,0),"")</f>
        <v/>
      </c>
      <c r="T1181" s="313">
        <v>1</v>
      </c>
      <c r="U1181" s="313">
        <v>1</v>
      </c>
      <c r="V1181" s="313">
        <v>1</v>
      </c>
      <c r="W1181" s="314">
        <v>5.63</v>
      </c>
      <c r="X1181" s="315">
        <v>0.15</v>
      </c>
      <c r="Y1181" s="749">
        <v>1890</v>
      </c>
      <c r="Z1181" s="282"/>
      <c r="AA1181" s="316" t="s">
        <v>393</v>
      </c>
      <c r="AB1181" s="282" t="s">
        <v>9163</v>
      </c>
      <c r="AC1181" s="317" t="s">
        <v>2081</v>
      </c>
      <c r="AD1181" s="318" t="s">
        <v>4814</v>
      </c>
      <c r="AE1181" s="319">
        <v>0</v>
      </c>
      <c r="AF1181" s="319" t="s">
        <v>11305</v>
      </c>
      <c r="AG1181" s="320">
        <v>30.65</v>
      </c>
      <c r="AH1181" s="321">
        <f t="shared" si="229"/>
        <v>0</v>
      </c>
      <c r="AI1181" s="287">
        <f>_xlfn.IFNA(VLOOKUP(AD:AD,грп!B:C,2,0),0)</f>
        <v>0</v>
      </c>
      <c r="AJ1181" s="607">
        <v>0</v>
      </c>
      <c r="AK1181" s="672" t="str">
        <f t="shared" si="226"/>
        <v>спеццена</v>
      </c>
      <c r="AL1181" s="174"/>
    </row>
    <row r="1182" spans="1:38" s="4" customFormat="1" ht="12" customHeight="1" outlineLevel="1" x14ac:dyDescent="0.35">
      <c r="A1182" s="307" t="s">
        <v>10402</v>
      </c>
      <c r="B1182" s="308" t="s">
        <v>6820</v>
      </c>
      <c r="C1182" s="325" t="s">
        <v>1916</v>
      </c>
      <c r="D1182" s="310" t="s">
        <v>5406</v>
      </c>
      <c r="E1182" s="322" t="s">
        <v>5291</v>
      </c>
      <c r="F1182" s="293"/>
      <c r="G1182" s="293"/>
      <c r="H1182" s="294"/>
      <c r="I1182" s="294" t="str">
        <f>IFERROR(_xlfn.IFNA(VLOOKUP($D:$D,history!$I:$Y,3,0),VLOOKUP(E:E,history!$H:$Y,4,0)),"--")</f>
        <v>--</v>
      </c>
      <c r="J1182" s="282" t="s">
        <v>5946</v>
      </c>
      <c r="K1182" s="282" t="str">
        <f t="shared" si="225"/>
        <v/>
      </c>
      <c r="L1182" s="326">
        <f t="shared" si="227"/>
        <v>1382</v>
      </c>
      <c r="M1182" s="327">
        <v>1382</v>
      </c>
      <c r="N1182" s="297" t="str">
        <f>_xlfn.IFNA(VLOOKUP($E:$E,'1'!$A:$E,3,0),"")</f>
        <v/>
      </c>
      <c r="O1182" s="297" t="str">
        <f>_xlfn.IFNA(VLOOKUP($E:$E,'2'!$A:$E,3,0),"")</f>
        <v/>
      </c>
      <c r="P1182" s="297">
        <f>_xlfn.IFNA(VLOOKUP($E:$E,'3'!$A:$D,3,0),"")</f>
        <v>1580</v>
      </c>
      <c r="Q1182" s="297" t="str">
        <f>_xlfn.IFNA(VLOOKUP($E:$E,'4'!$A:$F,3,0),"")</f>
        <v/>
      </c>
      <c r="R1182" s="297" t="str">
        <f>_xlfn.IFNA(VLOOKUP($E:$E,'5'!$A:$F,3,0),"")</f>
        <v/>
      </c>
      <c r="S1182" s="297" t="str">
        <f>_xlfn.IFNA(VLOOKUP($E:$E,'6'!$A:$F,3,0),"")</f>
        <v/>
      </c>
      <c r="T1182" s="313">
        <v>1</v>
      </c>
      <c r="U1182" s="313">
        <v>1</v>
      </c>
      <c r="V1182" s="313">
        <v>1</v>
      </c>
      <c r="W1182" s="314">
        <v>5.8120000000000003</v>
      </c>
      <c r="X1182" s="315">
        <v>0.05</v>
      </c>
      <c r="Y1182" s="749">
        <v>1930</v>
      </c>
      <c r="Z1182" s="282"/>
      <c r="AA1182" s="316" t="s">
        <v>393</v>
      </c>
      <c r="AB1182" s="282" t="s">
        <v>9163</v>
      </c>
      <c r="AC1182" s="317" t="s">
        <v>2081</v>
      </c>
      <c r="AD1182" s="318" t="s">
        <v>4814</v>
      </c>
      <c r="AE1182" s="319">
        <v>0</v>
      </c>
      <c r="AF1182" s="319" t="s">
        <v>11305</v>
      </c>
      <c r="AG1182" s="320">
        <v>29.63</v>
      </c>
      <c r="AH1182" s="321">
        <f t="shared" si="229"/>
        <v>0</v>
      </c>
      <c r="AI1182" s="287">
        <f>_xlfn.IFNA(VLOOKUP(AD:AD,грп!B:C,2,0),0)</f>
        <v>0</v>
      </c>
      <c r="AJ1182" s="607">
        <v>0</v>
      </c>
      <c r="AK1182" s="672" t="str">
        <f t="shared" si="226"/>
        <v>спеццена</v>
      </c>
      <c r="AL1182" s="174"/>
    </row>
    <row r="1183" spans="1:38" s="4" customFormat="1" ht="12" customHeight="1" outlineLevel="1" x14ac:dyDescent="0.35">
      <c r="A1183" s="307" t="s">
        <v>10402</v>
      </c>
      <c r="B1183" s="308" t="s">
        <v>6821</v>
      </c>
      <c r="C1183" s="325" t="s">
        <v>1916</v>
      </c>
      <c r="D1183" s="310" t="s">
        <v>5366</v>
      </c>
      <c r="E1183" s="322" t="s">
        <v>5294</v>
      </c>
      <c r="F1183" s="293"/>
      <c r="G1183" s="293"/>
      <c r="H1183" s="294"/>
      <c r="I1183" s="294" t="str">
        <f>IFERROR(_xlfn.IFNA(VLOOKUP($D:$D,history!$I:$Y,3,0),VLOOKUP(E:E,history!$H:$Y,4,0)),"--")</f>
        <v>--</v>
      </c>
      <c r="J1183" s="282" t="s">
        <v>5946</v>
      </c>
      <c r="K1183" s="282" t="str">
        <f t="shared" si="225"/>
        <v/>
      </c>
      <c r="L1183" s="326">
        <f t="shared" si="227"/>
        <v>1600</v>
      </c>
      <c r="M1183" s="327">
        <v>1600</v>
      </c>
      <c r="N1183" s="297" t="str">
        <f>_xlfn.IFNA(VLOOKUP($E:$E,'1'!$A:$E,3,0),"")</f>
        <v/>
      </c>
      <c r="O1183" s="297" t="str">
        <f>_xlfn.IFNA(VLOOKUP($E:$E,'2'!$A:$E,3,0),"")</f>
        <v/>
      </c>
      <c r="P1183" s="297">
        <f>_xlfn.IFNA(VLOOKUP($E:$E,'3'!$A:$D,3,0),"")</f>
        <v>1818</v>
      </c>
      <c r="Q1183" s="297" t="str">
        <f>_xlfn.IFNA(VLOOKUP($E:$E,'4'!$A:$F,3,0),"")</f>
        <v/>
      </c>
      <c r="R1183" s="297" t="str">
        <f>_xlfn.IFNA(VLOOKUP($E:$E,'5'!$A:$F,3,0),"")</f>
        <v/>
      </c>
      <c r="S1183" s="297" t="str">
        <f>_xlfn.IFNA(VLOOKUP($E:$E,'6'!$A:$F,3,0),"")</f>
        <v/>
      </c>
      <c r="T1183" s="313">
        <v>1</v>
      </c>
      <c r="U1183" s="313">
        <v>1</v>
      </c>
      <c r="V1183" s="313">
        <v>1</v>
      </c>
      <c r="W1183" s="314">
        <v>5.53</v>
      </c>
      <c r="X1183" s="315">
        <v>0.05</v>
      </c>
      <c r="Y1183" s="749">
        <v>2240</v>
      </c>
      <c r="Z1183" s="282"/>
      <c r="AA1183" s="316" t="s">
        <v>393</v>
      </c>
      <c r="AB1183" s="282" t="s">
        <v>9163</v>
      </c>
      <c r="AC1183" s="317" t="s">
        <v>2081</v>
      </c>
      <c r="AD1183" s="318" t="s">
        <v>4814</v>
      </c>
      <c r="AE1183" s="319">
        <v>0</v>
      </c>
      <c r="AF1183" s="319" t="s">
        <v>11305</v>
      </c>
      <c r="AG1183" s="320">
        <v>34.4</v>
      </c>
      <c r="AH1183" s="321">
        <f t="shared" si="229"/>
        <v>0</v>
      </c>
      <c r="AI1183" s="287">
        <f>_xlfn.IFNA(VLOOKUP(AD:AD,грп!B:C,2,0),0)</f>
        <v>0</v>
      </c>
      <c r="AJ1183" s="607">
        <v>0</v>
      </c>
      <c r="AK1183" s="672" t="str">
        <f t="shared" si="226"/>
        <v>спеццена</v>
      </c>
      <c r="AL1183" s="174"/>
    </row>
    <row r="1184" spans="1:38" s="4" customFormat="1" ht="12" customHeight="1" outlineLevel="1" x14ac:dyDescent="0.35">
      <c r="A1184" s="307" t="s">
        <v>10402</v>
      </c>
      <c r="B1184" s="308" t="s">
        <v>6822</v>
      </c>
      <c r="C1184" s="325" t="s">
        <v>1916</v>
      </c>
      <c r="D1184" s="310" t="s">
        <v>9160</v>
      </c>
      <c r="E1184" s="322" t="s">
        <v>5292</v>
      </c>
      <c r="F1184" s="293"/>
      <c r="G1184" s="293"/>
      <c r="H1184" s="294"/>
      <c r="I1184" s="294" t="str">
        <f>IFERROR(_xlfn.IFNA(VLOOKUP($D:$D,history!$I:$Y,3,0),VLOOKUP(E:E,history!$H:$Y,4,0)),"--")</f>
        <v>--</v>
      </c>
      <c r="J1184" s="282" t="s">
        <v>5946</v>
      </c>
      <c r="K1184" s="282" t="str">
        <f t="shared" si="225"/>
        <v/>
      </c>
      <c r="L1184" s="326">
        <f t="shared" si="227"/>
        <v>1087</v>
      </c>
      <c r="M1184" s="327">
        <v>1087</v>
      </c>
      <c r="N1184" s="297" t="str">
        <f>_xlfn.IFNA(VLOOKUP($E:$E,'1'!$A:$E,3,0),"")</f>
        <v/>
      </c>
      <c r="O1184" s="297" t="str">
        <f>_xlfn.IFNA(VLOOKUP($E:$E,'2'!$A:$E,3,0),"")</f>
        <v/>
      </c>
      <c r="P1184" s="297">
        <f>_xlfn.IFNA(VLOOKUP($E:$E,'3'!$A:$D,3,0),"")</f>
        <v>1245</v>
      </c>
      <c r="Q1184" s="297" t="str">
        <f>_xlfn.IFNA(VLOOKUP($E:$E,'4'!$A:$F,3,0),"")</f>
        <v/>
      </c>
      <c r="R1184" s="297" t="str">
        <f>_xlfn.IFNA(VLOOKUP($E:$E,'5'!$A:$F,3,0),"")</f>
        <v/>
      </c>
      <c r="S1184" s="297" t="str">
        <f>_xlfn.IFNA(VLOOKUP($E:$E,'6'!$A:$F,3,0),"")</f>
        <v/>
      </c>
      <c r="T1184" s="313">
        <v>1</v>
      </c>
      <c r="U1184" s="313">
        <v>1</v>
      </c>
      <c r="V1184" s="313">
        <v>1</v>
      </c>
      <c r="W1184" s="314">
        <v>4.16</v>
      </c>
      <c r="X1184" s="315">
        <v>0.15</v>
      </c>
      <c r="Y1184" s="749">
        <v>1520</v>
      </c>
      <c r="Z1184" s="282"/>
      <c r="AA1184" s="316" t="s">
        <v>393</v>
      </c>
      <c r="AB1184" s="282" t="s">
        <v>9163</v>
      </c>
      <c r="AC1184" s="317" t="s">
        <v>2081</v>
      </c>
      <c r="AD1184" s="318" t="s">
        <v>4814</v>
      </c>
      <c r="AE1184" s="319">
        <v>0</v>
      </c>
      <c r="AF1184" s="319" t="s">
        <v>11305</v>
      </c>
      <c r="AG1184" s="320">
        <v>22.37</v>
      </c>
      <c r="AH1184" s="321">
        <f t="shared" si="229"/>
        <v>0</v>
      </c>
      <c r="AI1184" s="287">
        <f>_xlfn.IFNA(VLOOKUP(AD:AD,грп!B:C,2,0),0)</f>
        <v>0</v>
      </c>
      <c r="AJ1184" s="607">
        <v>0</v>
      </c>
      <c r="AK1184" s="672" t="str">
        <f t="shared" si="226"/>
        <v>спеццена</v>
      </c>
      <c r="AL1184" s="174"/>
    </row>
    <row r="1185" spans="1:38" s="4" customFormat="1" ht="12" customHeight="1" outlineLevel="1" x14ac:dyDescent="0.35">
      <c r="A1185" s="307" t="s">
        <v>10402</v>
      </c>
      <c r="B1185" s="308" t="s">
        <v>6823</v>
      </c>
      <c r="C1185" s="325" t="s">
        <v>1916</v>
      </c>
      <c r="D1185" s="310" t="s">
        <v>5660</v>
      </c>
      <c r="E1185" s="322" t="s">
        <v>5529</v>
      </c>
      <c r="F1185" s="293"/>
      <c r="G1185" s="293"/>
      <c r="H1185" s="294"/>
      <c r="I1185" s="294" t="str">
        <f>IFERROR(_xlfn.IFNA(VLOOKUP($D:$D,history!$I:$Y,3,0),VLOOKUP(E:E,history!$H:$Y,4,0)),"--")</f>
        <v>--</v>
      </c>
      <c r="J1185" s="282" t="s">
        <v>5946</v>
      </c>
      <c r="K1185" s="282" t="str">
        <f t="shared" si="225"/>
        <v/>
      </c>
      <c r="L1185" s="326">
        <f t="shared" si="227"/>
        <v>15500</v>
      </c>
      <c r="M1185" s="327">
        <v>15500</v>
      </c>
      <c r="N1185" s="297" t="str">
        <f>_xlfn.IFNA(VLOOKUP($E:$E,'1'!$A:$E,3,0),"")</f>
        <v/>
      </c>
      <c r="O1185" s="297" t="str">
        <f>_xlfn.IFNA(VLOOKUP($E:$E,'2'!$A:$E,3,0),"")</f>
        <v/>
      </c>
      <c r="P1185" s="297">
        <f>_xlfn.IFNA(VLOOKUP($E:$E,'3'!$A:$D,3,0),"")</f>
        <v>17615</v>
      </c>
      <c r="Q1185" s="297" t="str">
        <f>_xlfn.IFNA(VLOOKUP($E:$E,'4'!$A:$F,3,0),"")</f>
        <v/>
      </c>
      <c r="R1185" s="297" t="str">
        <f>_xlfn.IFNA(VLOOKUP($E:$E,'5'!$A:$F,3,0),"")</f>
        <v/>
      </c>
      <c r="S1185" s="297" t="str">
        <f>_xlfn.IFNA(VLOOKUP($E:$E,'6'!$A:$F,3,0),"")</f>
        <v/>
      </c>
      <c r="T1185" s="313">
        <v>1</v>
      </c>
      <c r="U1185" s="313">
        <v>1</v>
      </c>
      <c r="V1185" s="313">
        <v>1</v>
      </c>
      <c r="W1185" s="314">
        <v>19</v>
      </c>
      <c r="X1185" s="315">
        <v>0.24623999999999999</v>
      </c>
      <c r="Y1185" s="749">
        <v>21690</v>
      </c>
      <c r="Z1185" s="282"/>
      <c r="AA1185" s="316" t="s">
        <v>393</v>
      </c>
      <c r="AB1185" s="282" t="s">
        <v>9163</v>
      </c>
      <c r="AC1185" s="317" t="s">
        <v>2081</v>
      </c>
      <c r="AD1185" s="318" t="s">
        <v>4814</v>
      </c>
      <c r="AE1185" s="319">
        <v>0</v>
      </c>
      <c r="AF1185" s="319" t="s">
        <v>11305</v>
      </c>
      <c r="AG1185" s="320">
        <v>606.07000000000005</v>
      </c>
      <c r="AH1185" s="321">
        <f t="shared" si="229"/>
        <v>0</v>
      </c>
      <c r="AI1185" s="287">
        <f>_xlfn.IFNA(VLOOKUP(AD:AD,грп!B:C,2,0),0)</f>
        <v>0</v>
      </c>
      <c r="AJ1185" s="607">
        <v>2</v>
      </c>
      <c r="AK1185" s="672" t="str">
        <f t="shared" si="226"/>
        <v>спеццена</v>
      </c>
      <c r="AL1185" s="174"/>
    </row>
    <row r="1186" spans="1:38" s="4" customFormat="1" ht="12" customHeight="1" outlineLevel="1" x14ac:dyDescent="0.35">
      <c r="A1186" s="307" t="s">
        <v>10402</v>
      </c>
      <c r="B1186" s="308" t="s">
        <v>6824</v>
      </c>
      <c r="C1186" s="325" t="s">
        <v>1916</v>
      </c>
      <c r="D1186" s="310" t="s">
        <v>10822</v>
      </c>
      <c r="E1186" s="322" t="s">
        <v>5530</v>
      </c>
      <c r="F1186" s="293"/>
      <c r="G1186" s="293"/>
      <c r="H1186" s="294"/>
      <c r="I1186" s="294" t="str">
        <f>IFERROR(_xlfn.IFNA(VLOOKUP($D:$D,history!$I:$Y,3,0),VLOOKUP(E:E,history!$H:$Y,4,0)),"--")</f>
        <v>--</v>
      </c>
      <c r="J1186" s="282" t="s">
        <v>5946</v>
      </c>
      <c r="K1186" s="282" t="str">
        <f t="shared" si="225"/>
        <v/>
      </c>
      <c r="L1186" s="326">
        <f t="shared" si="227"/>
        <v>1100</v>
      </c>
      <c r="M1186" s="327">
        <v>1100</v>
      </c>
      <c r="N1186" s="297" t="str">
        <f>_xlfn.IFNA(VLOOKUP($E:$E,'1'!$A:$E,3,0),"")</f>
        <v/>
      </c>
      <c r="O1186" s="297" t="str">
        <f>_xlfn.IFNA(VLOOKUP($E:$E,'2'!$A:$E,3,0),"")</f>
        <v/>
      </c>
      <c r="P1186" s="297">
        <f>_xlfn.IFNA(VLOOKUP($E:$E,'3'!$A:$D,3,0),"")</f>
        <v>1256</v>
      </c>
      <c r="Q1186" s="297" t="str">
        <f>_xlfn.IFNA(VLOOKUP($E:$E,'4'!$A:$F,3,0),"")</f>
        <v/>
      </c>
      <c r="R1186" s="297" t="str">
        <f>_xlfn.IFNA(VLOOKUP($E:$E,'5'!$A:$F,3,0),"")</f>
        <v/>
      </c>
      <c r="S1186" s="297" t="str">
        <f>_xlfn.IFNA(VLOOKUP($E:$E,'6'!$A:$F,3,0),"")</f>
        <v/>
      </c>
      <c r="T1186" s="313">
        <v>1</v>
      </c>
      <c r="U1186" s="313">
        <v>1</v>
      </c>
      <c r="V1186" s="313">
        <v>1</v>
      </c>
      <c r="W1186" s="314">
        <v>1</v>
      </c>
      <c r="X1186" s="315">
        <v>1E-3</v>
      </c>
      <c r="Y1186" s="749">
        <v>1540</v>
      </c>
      <c r="Z1186" s="282"/>
      <c r="AA1186" s="316" t="s">
        <v>393</v>
      </c>
      <c r="AB1186" s="282" t="s">
        <v>9163</v>
      </c>
      <c r="AC1186" s="317" t="s">
        <v>2081</v>
      </c>
      <c r="AD1186" s="318" t="s">
        <v>4814</v>
      </c>
      <c r="AE1186" s="319">
        <v>0</v>
      </c>
      <c r="AF1186" s="319" t="s">
        <v>11305</v>
      </c>
      <c r="AG1186" s="320">
        <v>42.93</v>
      </c>
      <c r="AH1186" s="321">
        <f t="shared" si="229"/>
        <v>0</v>
      </c>
      <c r="AI1186" s="287">
        <f>_xlfn.IFNA(VLOOKUP(AD:AD,грп!B:C,2,0),0)</f>
        <v>0</v>
      </c>
      <c r="AJ1186" s="607">
        <v>0</v>
      </c>
      <c r="AK1186" s="672" t="str">
        <f t="shared" si="226"/>
        <v>спеццена</v>
      </c>
      <c r="AL1186" s="174"/>
    </row>
    <row r="1187" spans="1:38" s="4" customFormat="1" ht="12" customHeight="1" outlineLevel="1" x14ac:dyDescent="0.35">
      <c r="A1187" s="307" t="s">
        <v>10402</v>
      </c>
      <c r="B1187" s="308" t="s">
        <v>6825</v>
      </c>
      <c r="C1187" s="325" t="s">
        <v>1916</v>
      </c>
      <c r="D1187" s="310" t="s">
        <v>10823</v>
      </c>
      <c r="E1187" s="322" t="s">
        <v>5430</v>
      </c>
      <c r="F1187" s="293"/>
      <c r="G1187" s="293"/>
      <c r="H1187" s="294"/>
      <c r="I1187" s="294" t="str">
        <f>IFERROR(_xlfn.IFNA(VLOOKUP($D:$D,history!$I:$Y,3,0),VLOOKUP(E:E,history!$H:$Y,4,0)),"--")</f>
        <v>--</v>
      </c>
      <c r="J1187" s="282" t="s">
        <v>9869</v>
      </c>
      <c r="K1187" s="282" t="str">
        <f t="shared" si="225"/>
        <v/>
      </c>
      <c r="L1187" s="326">
        <f t="shared" si="227"/>
        <v>22900</v>
      </c>
      <c r="M1187" s="327">
        <v>22900</v>
      </c>
      <c r="N1187" s="297" t="str">
        <f>_xlfn.IFNA(VLOOKUP($E:$E,'1'!$A:$E,3,0),"")</f>
        <v/>
      </c>
      <c r="O1187" s="297" t="str">
        <f>_xlfn.IFNA(VLOOKUP($E:$E,'2'!$A:$E,3,0),"")</f>
        <v/>
      </c>
      <c r="P1187" s="297" t="str">
        <f>_xlfn.IFNA(VLOOKUP($E:$E,'3'!$A:$D,3,0),"")</f>
        <v/>
      </c>
      <c r="Q1187" s="297" t="str">
        <f>_xlfn.IFNA(VLOOKUP($E:$E,'4'!$A:$F,3,0),"")</f>
        <v/>
      </c>
      <c r="R1187" s="297" t="str">
        <f>_xlfn.IFNA(VLOOKUP($E:$E,'5'!$A:$F,3,0),"")</f>
        <v/>
      </c>
      <c r="S1187" s="297" t="str">
        <f>_xlfn.IFNA(VLOOKUP($E:$E,'6'!$A:$F,3,0),"")</f>
        <v/>
      </c>
      <c r="T1187" s="313">
        <v>1</v>
      </c>
      <c r="U1187" s="313">
        <v>1</v>
      </c>
      <c r="V1187" s="313">
        <v>1</v>
      </c>
      <c r="W1187" s="314">
        <v>15</v>
      </c>
      <c r="X1187" s="315">
        <v>0.01</v>
      </c>
      <c r="Y1187" s="749">
        <v>32060</v>
      </c>
      <c r="Z1187" s="282"/>
      <c r="AA1187" s="316" t="s">
        <v>393</v>
      </c>
      <c r="AB1187" s="282" t="s">
        <v>9163</v>
      </c>
      <c r="AC1187" s="317" t="s">
        <v>2081</v>
      </c>
      <c r="AD1187" s="318" t="s">
        <v>4814</v>
      </c>
      <c r="AE1187" s="319">
        <v>0</v>
      </c>
      <c r="AF1187" s="319" t="s">
        <v>11305</v>
      </c>
      <c r="AG1187" s="320">
        <v>586.95000000000005</v>
      </c>
      <c r="AH1187" s="321">
        <f t="shared" si="229"/>
        <v>0</v>
      </c>
      <c r="AI1187" s="287">
        <f>_xlfn.IFNA(VLOOKUP(AD:AD,грп!B:C,2,0),0)</f>
        <v>0</v>
      </c>
      <c r="AJ1187" s="607">
        <v>5</v>
      </c>
      <c r="AK1187" s="672" t="str">
        <f t="shared" si="226"/>
        <v>спеццена</v>
      </c>
      <c r="AL1187" s="174"/>
    </row>
    <row r="1188" spans="1:38" s="4" customFormat="1" ht="12" customHeight="1" outlineLevel="1" x14ac:dyDescent="0.35">
      <c r="A1188" s="307" t="s">
        <v>10402</v>
      </c>
      <c r="B1188" s="308" t="s">
        <v>6826</v>
      </c>
      <c r="C1188" s="309"/>
      <c r="D1188" s="310" t="s">
        <v>10824</v>
      </c>
      <c r="E1188" s="322" t="s">
        <v>5874</v>
      </c>
      <c r="F1188" s="293"/>
      <c r="G1188" s="293"/>
      <c r="H1188" s="294"/>
      <c r="I1188" s="294" t="str">
        <f>IFERROR(_xlfn.IFNA(VLOOKUP($D:$D,history!$I:$Y,3,0),VLOOKUP(E:E,history!$H:$Y,4,0)),"--")</f>
        <v>--</v>
      </c>
      <c r="J1188" s="282" t="s">
        <v>9868</v>
      </c>
      <c r="K1188" s="282" t="str">
        <f t="shared" si="225"/>
        <v/>
      </c>
      <c r="L1188" s="312">
        <f>IF($A$3="ИМ",ROUND($Y1188*(1-($L$6-$F$4))*(1-$F$3)*(1+$AG$2),2),ROUND($M1188*(1-($L$6-$F$4))*(1-$F$3)*(1+$AG$2),2))</f>
        <v>3316.84</v>
      </c>
      <c r="M1188" s="312">
        <f>ROUND(IF($A$3="РЕГИОНЫ",AG1188*$AG$3*$AG$1,IF(AI1188=0,AG1188*$AG$3*$AG$1,AG1188*$AG$3*(1-5%)*$AG$1)),2)</f>
        <v>5025.51</v>
      </c>
      <c r="N1188" s="297" t="str">
        <f>_xlfn.IFNA(VLOOKUP($E:$E,'1'!$A:$E,3,0),"")</f>
        <v/>
      </c>
      <c r="O1188" s="297" t="str">
        <f>_xlfn.IFNA(VLOOKUP($E:$E,'2'!$A:$E,3,0),"")</f>
        <v/>
      </c>
      <c r="P1188" s="297" t="str">
        <f>_xlfn.IFNA(VLOOKUP($E:$E,'3'!$A:$D,3,0),"")</f>
        <v/>
      </c>
      <c r="Q1188" s="297" t="str">
        <f>_xlfn.IFNA(VLOOKUP($E:$E,'4'!$A:$F,3,0),"")</f>
        <v/>
      </c>
      <c r="R1188" s="297" t="str">
        <f>_xlfn.IFNA(VLOOKUP($E:$E,'5'!$A:$F,3,0),"")</f>
        <v/>
      </c>
      <c r="S1188" s="297" t="str">
        <f>_xlfn.IFNA(VLOOKUP($E:$E,'6'!$A:$F,3,0),"")</f>
        <v/>
      </c>
      <c r="T1188" s="313">
        <v>1</v>
      </c>
      <c r="U1188" s="313">
        <v>1</v>
      </c>
      <c r="V1188" s="313">
        <v>1</v>
      </c>
      <c r="W1188" s="314">
        <v>17</v>
      </c>
      <c r="X1188" s="315">
        <v>1E-3</v>
      </c>
      <c r="Y1188" s="749">
        <v>4770</v>
      </c>
      <c r="Z1188" s="282"/>
      <c r="AA1188" s="316" t="s">
        <v>393</v>
      </c>
      <c r="AB1188" s="282" t="s">
        <v>9163</v>
      </c>
      <c r="AC1188" s="317" t="s">
        <v>2081</v>
      </c>
      <c r="AD1188" s="318" t="s">
        <v>4814</v>
      </c>
      <c r="AE1188" s="319">
        <v>0</v>
      </c>
      <c r="AF1188" s="319" t="s">
        <v>11282</v>
      </c>
      <c r="AG1188" s="320">
        <v>63</v>
      </c>
      <c r="AH1188" s="321">
        <f t="shared" si="229"/>
        <v>0</v>
      </c>
      <c r="AI1188" s="287">
        <f>_xlfn.IFNA(VLOOKUP(AD:AD,грп!B:C,2,0),0)</f>
        <v>0</v>
      </c>
      <c r="AJ1188" s="607">
        <v>6</v>
      </c>
      <c r="AK1188" s="672">
        <f t="shared" si="226"/>
        <v>0</v>
      </c>
      <c r="AL1188" s="174"/>
    </row>
    <row r="1189" spans="1:38" s="4" customFormat="1" ht="12" customHeight="1" outlineLevel="1" x14ac:dyDescent="0.35">
      <c r="A1189" s="307" t="s">
        <v>339</v>
      </c>
      <c r="B1189" s="308" t="s">
        <v>6827</v>
      </c>
      <c r="C1189" s="325" t="s">
        <v>1916</v>
      </c>
      <c r="D1189" s="310" t="s">
        <v>10825</v>
      </c>
      <c r="E1189" s="322" t="s">
        <v>5165</v>
      </c>
      <c r="F1189" s="293"/>
      <c r="G1189" s="293"/>
      <c r="H1189" s="294">
        <v>2</v>
      </c>
      <c r="I1189" s="294" t="str">
        <f>IFERROR(_xlfn.IFNA(VLOOKUP($D:$D,history!$I:$Y,3,0),VLOOKUP(E:E,history!$H:$Y,4,0)),"--")</f>
        <v>--</v>
      </c>
      <c r="J1189" s="282" t="s">
        <v>9869</v>
      </c>
      <c r="K1189" s="282" t="str">
        <f t="shared" si="225"/>
        <v/>
      </c>
      <c r="L1189" s="326">
        <f t="shared" si="227"/>
        <v>2454.64</v>
      </c>
      <c r="M1189" s="327">
        <v>2454.64</v>
      </c>
      <c r="N1189" s="297" t="str">
        <f>_xlfn.IFNA(VLOOKUP($E:$E,'1'!$A:$E,3,0),"")</f>
        <v/>
      </c>
      <c r="O1189" s="297" t="str">
        <f>_xlfn.IFNA(VLOOKUP($E:$E,'2'!$A:$E,3,0),"")</f>
        <v/>
      </c>
      <c r="P1189" s="297">
        <f>_xlfn.IFNA(VLOOKUP($E:$E,'3'!$A:$D,3,0),"")</f>
        <v>2791</v>
      </c>
      <c r="Q1189" s="297" t="str">
        <f>_xlfn.IFNA(VLOOKUP($E:$E,'4'!$A:$F,3,0),"")</f>
        <v/>
      </c>
      <c r="R1189" s="297" t="str">
        <f>_xlfn.IFNA(VLOOKUP($E:$E,'5'!$A:$F,3,0),"")</f>
        <v/>
      </c>
      <c r="S1189" s="297" t="str">
        <f>_xlfn.IFNA(VLOOKUP($E:$E,'6'!$A:$F,3,0),"")</f>
        <v/>
      </c>
      <c r="T1189" s="313">
        <v>1</v>
      </c>
      <c r="U1189" s="313">
        <v>1</v>
      </c>
      <c r="V1189" s="313">
        <v>1</v>
      </c>
      <c r="W1189" s="314">
        <v>13.6</v>
      </c>
      <c r="X1189" s="315">
        <v>3.2500000000000001E-2</v>
      </c>
      <c r="Y1189" s="749">
        <v>3440</v>
      </c>
      <c r="Z1189" s="282"/>
      <c r="AA1189" s="316" t="s">
        <v>393</v>
      </c>
      <c r="AB1189" s="282" t="s">
        <v>9163</v>
      </c>
      <c r="AC1189" s="317" t="s">
        <v>2081</v>
      </c>
      <c r="AD1189" s="318" t="s">
        <v>4814</v>
      </c>
      <c r="AE1189" s="319">
        <v>0</v>
      </c>
      <c r="AF1189" s="319" t="s">
        <v>11305</v>
      </c>
      <c r="AG1189" s="320">
        <v>41.31</v>
      </c>
      <c r="AH1189" s="321">
        <f t="shared" si="229"/>
        <v>0</v>
      </c>
      <c r="AI1189" s="287">
        <f>_xlfn.IFNA(VLOOKUP(AD:AD,грп!B:C,2,0),0)</f>
        <v>0</v>
      </c>
      <c r="AJ1189" s="607">
        <v>2</v>
      </c>
      <c r="AK1189" s="672" t="str">
        <f t="shared" si="226"/>
        <v>спеццена</v>
      </c>
      <c r="AL1189" s="174"/>
    </row>
    <row r="1190" spans="1:38" s="4" customFormat="1" ht="12" customHeight="1" outlineLevel="1" x14ac:dyDescent="0.35">
      <c r="A1190" s="307">
        <v>0</v>
      </c>
      <c r="B1190" s="308" t="s">
        <v>6828</v>
      </c>
      <c r="C1190" s="325" t="s">
        <v>1916</v>
      </c>
      <c r="D1190" s="310" t="s">
        <v>9140</v>
      </c>
      <c r="E1190" s="322" t="s">
        <v>5239</v>
      </c>
      <c r="F1190" s="293"/>
      <c r="G1190" s="293"/>
      <c r="H1190" s="294">
        <v>4</v>
      </c>
      <c r="I1190" s="294" t="str">
        <f>IFERROR(_xlfn.IFNA(VLOOKUP($D:$D,history!$I:$Y,3,0),VLOOKUP(E:E,history!$H:$Y,4,0)),"--")</f>
        <v>--</v>
      </c>
      <c r="J1190" s="282" t="s">
        <v>5946</v>
      </c>
      <c r="K1190" s="282" t="str">
        <f t="shared" si="225"/>
        <v/>
      </c>
      <c r="L1190" s="326">
        <f t="shared" si="227"/>
        <v>4100</v>
      </c>
      <c r="M1190" s="327">
        <v>4100</v>
      </c>
      <c r="N1190" s="297" t="str">
        <f>_xlfn.IFNA(VLOOKUP($E:$E,'1'!$A:$E,3,0),"")</f>
        <v/>
      </c>
      <c r="O1190" s="297" t="str">
        <f>_xlfn.IFNA(VLOOKUP($E:$E,'2'!$A:$E,3,0),"")</f>
        <v/>
      </c>
      <c r="P1190" s="297">
        <f>_xlfn.IFNA(VLOOKUP($E:$E,'3'!$A:$D,3,0),"")</f>
        <v>4663</v>
      </c>
      <c r="Q1190" s="297" t="str">
        <f>_xlfn.IFNA(VLOOKUP($E:$E,'4'!$A:$F,3,0),"")</f>
        <v/>
      </c>
      <c r="R1190" s="297" t="str">
        <f>_xlfn.IFNA(VLOOKUP($E:$E,'5'!$A:$F,3,0),"")</f>
        <v/>
      </c>
      <c r="S1190" s="297" t="str">
        <f>_xlfn.IFNA(VLOOKUP($E:$E,'6'!$A:$F,3,0),"")</f>
        <v/>
      </c>
      <c r="T1190" s="313">
        <v>1</v>
      </c>
      <c r="U1190" s="313">
        <v>1</v>
      </c>
      <c r="V1190" s="313">
        <v>1</v>
      </c>
      <c r="W1190" s="314">
        <v>15.89</v>
      </c>
      <c r="X1190" s="315">
        <v>4.1399999999999999E-2</v>
      </c>
      <c r="Y1190" s="749">
        <v>5740</v>
      </c>
      <c r="Z1190" s="282"/>
      <c r="AA1190" s="316" t="s">
        <v>393</v>
      </c>
      <c r="AB1190" s="282" t="s">
        <v>9163</v>
      </c>
      <c r="AC1190" s="317" t="s">
        <v>2081</v>
      </c>
      <c r="AD1190" s="318" t="s">
        <v>4814</v>
      </c>
      <c r="AE1190" s="319">
        <v>0</v>
      </c>
      <c r="AF1190" s="319" t="s">
        <v>11305</v>
      </c>
      <c r="AG1190" s="320">
        <v>89.15</v>
      </c>
      <c r="AH1190" s="321">
        <f t="shared" si="229"/>
        <v>0</v>
      </c>
      <c r="AI1190" s="287">
        <f>_xlfn.IFNA(VLOOKUP(AD:AD,грп!B:C,2,0),0)</f>
        <v>0</v>
      </c>
      <c r="AJ1190" s="607">
        <v>2</v>
      </c>
      <c r="AK1190" s="672" t="str">
        <f t="shared" si="226"/>
        <v>спеццена</v>
      </c>
      <c r="AL1190" s="174"/>
    </row>
    <row r="1191" spans="1:38" s="4" customFormat="1" ht="12" customHeight="1" outlineLevel="1" x14ac:dyDescent="0.35">
      <c r="A1191" s="307" t="s">
        <v>339</v>
      </c>
      <c r="B1191" s="308" t="s">
        <v>6829</v>
      </c>
      <c r="C1191" s="325" t="s">
        <v>1916</v>
      </c>
      <c r="D1191" s="310" t="s">
        <v>9141</v>
      </c>
      <c r="E1191" s="322" t="s">
        <v>5336</v>
      </c>
      <c r="F1191" s="293"/>
      <c r="G1191" s="293"/>
      <c r="H1191" s="294">
        <v>2</v>
      </c>
      <c r="I1191" s="294" t="str">
        <f>IFERROR(_xlfn.IFNA(VLOOKUP($D:$D,history!$I:$Y,3,0),VLOOKUP(E:E,history!$H:$Y,4,0)),"--")</f>
        <v>--</v>
      </c>
      <c r="J1191" s="282" t="s">
        <v>5946</v>
      </c>
      <c r="K1191" s="282" t="str">
        <f t="shared" si="225"/>
        <v/>
      </c>
      <c r="L1191" s="326">
        <f t="shared" si="227"/>
        <v>2037.8</v>
      </c>
      <c r="M1191" s="327">
        <v>2037.8</v>
      </c>
      <c r="N1191" s="297" t="str">
        <f>_xlfn.IFNA(VLOOKUP($E:$E,'1'!$A:$E,3,0),"")</f>
        <v/>
      </c>
      <c r="O1191" s="297" t="str">
        <f>_xlfn.IFNA(VLOOKUP($E:$E,'2'!$A:$E,3,0),"")</f>
        <v/>
      </c>
      <c r="P1191" s="297">
        <f>_xlfn.IFNA(VLOOKUP($E:$E,'3'!$A:$D,3,0),"")</f>
        <v>2315</v>
      </c>
      <c r="Q1191" s="297" t="str">
        <f>_xlfn.IFNA(VLOOKUP($E:$E,'4'!$A:$F,3,0),"")</f>
        <v/>
      </c>
      <c r="R1191" s="297" t="str">
        <f>_xlfn.IFNA(VLOOKUP($E:$E,'5'!$A:$F,3,0),"")</f>
        <v/>
      </c>
      <c r="S1191" s="297" t="str">
        <f>_xlfn.IFNA(VLOOKUP($E:$E,'6'!$A:$F,3,0),"")</f>
        <v/>
      </c>
      <c r="T1191" s="313">
        <v>1</v>
      </c>
      <c r="U1191" s="313">
        <v>2</v>
      </c>
      <c r="V1191" s="313">
        <v>1</v>
      </c>
      <c r="W1191" s="314">
        <v>5.53</v>
      </c>
      <c r="X1191" s="315">
        <v>0.05</v>
      </c>
      <c r="Y1191" s="749">
        <v>2850</v>
      </c>
      <c r="Z1191" s="282"/>
      <c r="AA1191" s="316" t="s">
        <v>393</v>
      </c>
      <c r="AB1191" s="282" t="s">
        <v>9163</v>
      </c>
      <c r="AC1191" s="317" t="s">
        <v>2081</v>
      </c>
      <c r="AD1191" s="318" t="s">
        <v>4814</v>
      </c>
      <c r="AE1191" s="319">
        <v>0</v>
      </c>
      <c r="AF1191" s="319" t="s">
        <v>11305</v>
      </c>
      <c r="AG1191" s="320">
        <v>50.28</v>
      </c>
      <c r="AH1191" s="321">
        <f t="shared" si="229"/>
        <v>0</v>
      </c>
      <c r="AI1191" s="287">
        <f>_xlfn.IFNA(VLOOKUP(AD:AD,грп!B:C,2,0),0)</f>
        <v>0</v>
      </c>
      <c r="AJ1191" s="607">
        <v>8</v>
      </c>
      <c r="AK1191" s="672" t="str">
        <f t="shared" si="226"/>
        <v>спеццена</v>
      </c>
      <c r="AL1191" s="174"/>
    </row>
    <row r="1192" spans="1:38" s="4" customFormat="1" ht="12" customHeight="1" outlineLevel="1" x14ac:dyDescent="0.35">
      <c r="A1192" s="307" t="s">
        <v>339</v>
      </c>
      <c r="B1192" s="308" t="s">
        <v>6830</v>
      </c>
      <c r="C1192" s="325" t="s">
        <v>1916</v>
      </c>
      <c r="D1192" s="310" t="s">
        <v>9142</v>
      </c>
      <c r="E1192" s="322" t="s">
        <v>5337</v>
      </c>
      <c r="F1192" s="293"/>
      <c r="G1192" s="293"/>
      <c r="H1192" s="294"/>
      <c r="I1192" s="294" t="str">
        <f>IFERROR(_xlfn.IFNA(VLOOKUP($D:$D,history!$I:$Y,3,0),VLOOKUP(E:E,history!$H:$Y,4,0)),"--")</f>
        <v>--</v>
      </c>
      <c r="J1192" s="282" t="s">
        <v>5946</v>
      </c>
      <c r="K1192" s="282" t="str">
        <f t="shared" si="225"/>
        <v/>
      </c>
      <c r="L1192" s="326">
        <f t="shared" si="227"/>
        <v>2814.7</v>
      </c>
      <c r="M1192" s="327">
        <v>2814.7</v>
      </c>
      <c r="N1192" s="297" t="str">
        <f>_xlfn.IFNA(VLOOKUP($E:$E,'1'!$A:$E,3,0),"")</f>
        <v/>
      </c>
      <c r="O1192" s="297" t="str">
        <f>_xlfn.IFNA(VLOOKUP($E:$E,'2'!$A:$E,3,0),"")</f>
        <v/>
      </c>
      <c r="P1192" s="297">
        <f>_xlfn.IFNA(VLOOKUP($E:$E,'3'!$A:$D,3,0),"")</f>
        <v>3203</v>
      </c>
      <c r="Q1192" s="297" t="str">
        <f>_xlfn.IFNA(VLOOKUP($E:$E,'4'!$A:$F,3,0),"")</f>
        <v/>
      </c>
      <c r="R1192" s="297" t="str">
        <f>_xlfn.IFNA(VLOOKUP($E:$E,'5'!$A:$F,3,0),"")</f>
        <v/>
      </c>
      <c r="S1192" s="297" t="str">
        <f>_xlfn.IFNA(VLOOKUP($E:$E,'6'!$A:$F,3,0),"")</f>
        <v/>
      </c>
      <c r="T1192" s="313">
        <v>1</v>
      </c>
      <c r="U1192" s="313">
        <v>3</v>
      </c>
      <c r="V1192" s="313">
        <v>1</v>
      </c>
      <c r="W1192" s="314">
        <v>5.53</v>
      </c>
      <c r="X1192" s="315">
        <v>0.05</v>
      </c>
      <c r="Y1192" s="749">
        <v>3940</v>
      </c>
      <c r="Z1192" s="282"/>
      <c r="AA1192" s="316" t="s">
        <v>393</v>
      </c>
      <c r="AB1192" s="282" t="s">
        <v>9163</v>
      </c>
      <c r="AC1192" s="317" t="s">
        <v>2081</v>
      </c>
      <c r="AD1192" s="318" t="s">
        <v>4814</v>
      </c>
      <c r="AE1192" s="319">
        <v>0</v>
      </c>
      <c r="AF1192" s="319" t="s">
        <v>11305</v>
      </c>
      <c r="AG1192" s="320">
        <v>69.72</v>
      </c>
      <c r="AH1192" s="321">
        <f t="shared" si="229"/>
        <v>0</v>
      </c>
      <c r="AI1192" s="287">
        <f>_xlfn.IFNA(VLOOKUP(AD:AD,грп!B:C,2,0),0)</f>
        <v>0</v>
      </c>
      <c r="AJ1192" s="607">
        <v>0</v>
      </c>
      <c r="AK1192" s="672" t="str">
        <f t="shared" si="226"/>
        <v>спеццена</v>
      </c>
      <c r="AL1192" s="174"/>
    </row>
    <row r="1193" spans="1:38" s="4" customFormat="1" ht="12" customHeight="1" outlineLevel="1" x14ac:dyDescent="0.35">
      <c r="A1193" s="307" t="s">
        <v>339</v>
      </c>
      <c r="B1193" s="308" t="s">
        <v>6831</v>
      </c>
      <c r="C1193" s="325" t="s">
        <v>1916</v>
      </c>
      <c r="D1193" s="310" t="s">
        <v>9143</v>
      </c>
      <c r="E1193" s="322" t="s">
        <v>5338</v>
      </c>
      <c r="F1193" s="293"/>
      <c r="G1193" s="293"/>
      <c r="H1193" s="294">
        <v>2</v>
      </c>
      <c r="I1193" s="294" t="str">
        <f>IFERROR(_xlfn.IFNA(VLOOKUP($D:$D,history!$I:$Y,3,0),VLOOKUP(E:E,history!$H:$Y,4,0)),"--")</f>
        <v>--</v>
      </c>
      <c r="J1193" s="282" t="s">
        <v>9869</v>
      </c>
      <c r="K1193" s="282" t="str">
        <f t="shared" si="225"/>
        <v/>
      </c>
      <c r="L1193" s="326">
        <f t="shared" si="227"/>
        <v>2980.8</v>
      </c>
      <c r="M1193" s="327">
        <v>2980.8</v>
      </c>
      <c r="N1193" s="297" t="str">
        <f>_xlfn.IFNA(VLOOKUP($E:$E,'1'!$A:$E,3,0),"")</f>
        <v/>
      </c>
      <c r="O1193" s="297" t="str">
        <f>_xlfn.IFNA(VLOOKUP($E:$E,'2'!$A:$E,3,0),"")</f>
        <v/>
      </c>
      <c r="P1193" s="297">
        <f>_xlfn.IFNA(VLOOKUP($E:$E,'3'!$A:$D,3,0),"")</f>
        <v>3386</v>
      </c>
      <c r="Q1193" s="297" t="str">
        <f>_xlfn.IFNA(VLOOKUP($E:$E,'4'!$A:$F,3,0),"")</f>
        <v/>
      </c>
      <c r="R1193" s="297" t="str">
        <f>_xlfn.IFNA(VLOOKUP($E:$E,'5'!$A:$F,3,0),"")</f>
        <v/>
      </c>
      <c r="S1193" s="297" t="str">
        <f>_xlfn.IFNA(VLOOKUP($E:$E,'6'!$A:$F,3,0),"")</f>
        <v/>
      </c>
      <c r="T1193" s="313">
        <v>1</v>
      </c>
      <c r="U1193" s="313">
        <v>4</v>
      </c>
      <c r="V1193" s="313">
        <v>1</v>
      </c>
      <c r="W1193" s="314">
        <v>5.53</v>
      </c>
      <c r="X1193" s="315">
        <v>0.05</v>
      </c>
      <c r="Y1193" s="749">
        <v>4170</v>
      </c>
      <c r="Z1193" s="282"/>
      <c r="AA1193" s="316" t="s">
        <v>393</v>
      </c>
      <c r="AB1193" s="282" t="s">
        <v>9163</v>
      </c>
      <c r="AC1193" s="317" t="s">
        <v>2081</v>
      </c>
      <c r="AD1193" s="318" t="s">
        <v>4814</v>
      </c>
      <c r="AE1193" s="319">
        <v>0</v>
      </c>
      <c r="AF1193" s="319" t="s">
        <v>11305</v>
      </c>
      <c r="AG1193" s="320">
        <v>73.98</v>
      </c>
      <c r="AH1193" s="321">
        <f t="shared" si="229"/>
        <v>0</v>
      </c>
      <c r="AI1193" s="287">
        <f>_xlfn.IFNA(VLOOKUP(AD:AD,грп!B:C,2,0),0)</f>
        <v>0</v>
      </c>
      <c r="AJ1193" s="607">
        <v>9</v>
      </c>
      <c r="AK1193" s="672" t="str">
        <f t="shared" si="226"/>
        <v>спеццена</v>
      </c>
      <c r="AL1193" s="174"/>
    </row>
    <row r="1194" spans="1:38" s="4" customFormat="1" ht="12" customHeight="1" outlineLevel="1" x14ac:dyDescent="0.35">
      <c r="A1194" s="307" t="s">
        <v>339</v>
      </c>
      <c r="B1194" s="308" t="s">
        <v>6832</v>
      </c>
      <c r="C1194" s="325" t="s">
        <v>1916</v>
      </c>
      <c r="D1194" s="310" t="s">
        <v>5831</v>
      </c>
      <c r="E1194" s="322" t="s">
        <v>5339</v>
      </c>
      <c r="F1194" s="293"/>
      <c r="G1194" s="293"/>
      <c r="H1194" s="294">
        <v>2</v>
      </c>
      <c r="I1194" s="294" t="str">
        <f>IFERROR(_xlfn.IFNA(VLOOKUP($D:$D,history!$I:$Y,3,0),VLOOKUP(E:E,history!$H:$Y,4,0)),"--")</f>
        <v>--</v>
      </c>
      <c r="J1194" s="282" t="s">
        <v>9869</v>
      </c>
      <c r="K1194" s="282" t="str">
        <f t="shared" si="225"/>
        <v/>
      </c>
      <c r="L1194" s="326">
        <f t="shared" si="227"/>
        <v>3102.4</v>
      </c>
      <c r="M1194" s="327">
        <v>3102.4</v>
      </c>
      <c r="N1194" s="297" t="str">
        <f>_xlfn.IFNA(VLOOKUP($E:$E,'1'!$A:$E,3,0),"")</f>
        <v/>
      </c>
      <c r="O1194" s="297" t="str">
        <f>_xlfn.IFNA(VLOOKUP($E:$E,'2'!$A:$E,3,0),"")</f>
        <v/>
      </c>
      <c r="P1194" s="297">
        <f>_xlfn.IFNA(VLOOKUP($E:$E,'3'!$A:$D,3,0),"")</f>
        <v>3528</v>
      </c>
      <c r="Q1194" s="297" t="str">
        <f>_xlfn.IFNA(VLOOKUP($E:$E,'4'!$A:$F,3,0),"")</f>
        <v/>
      </c>
      <c r="R1194" s="297" t="str">
        <f>_xlfn.IFNA(VLOOKUP($E:$E,'5'!$A:$F,3,0),"")</f>
        <v/>
      </c>
      <c r="S1194" s="297" t="str">
        <f>_xlfn.IFNA(VLOOKUP($E:$E,'6'!$A:$F,3,0),"")</f>
        <v/>
      </c>
      <c r="T1194" s="313">
        <v>1</v>
      </c>
      <c r="U1194" s="313">
        <v>5</v>
      </c>
      <c r="V1194" s="313">
        <v>1</v>
      </c>
      <c r="W1194" s="314">
        <v>5.53</v>
      </c>
      <c r="X1194" s="315">
        <v>0.05</v>
      </c>
      <c r="Y1194" s="749">
        <v>4340</v>
      </c>
      <c r="Z1194" s="282"/>
      <c r="AA1194" s="316" t="s">
        <v>393</v>
      </c>
      <c r="AB1194" s="282" t="s">
        <v>9163</v>
      </c>
      <c r="AC1194" s="317" t="s">
        <v>2081</v>
      </c>
      <c r="AD1194" s="318" t="s">
        <v>4814</v>
      </c>
      <c r="AE1194" s="319">
        <v>0</v>
      </c>
      <c r="AF1194" s="319" t="s">
        <v>11305</v>
      </c>
      <c r="AG1194" s="320">
        <v>75.34</v>
      </c>
      <c r="AH1194" s="321">
        <f t="shared" si="229"/>
        <v>0</v>
      </c>
      <c r="AI1194" s="287">
        <f>_xlfn.IFNA(VLOOKUP(AD:AD,грп!B:C,2,0),0)</f>
        <v>0</v>
      </c>
      <c r="AJ1194" s="607">
        <v>5</v>
      </c>
      <c r="AK1194" s="672" t="str">
        <f t="shared" si="226"/>
        <v>спеццена</v>
      </c>
      <c r="AL1194" s="174"/>
    </row>
    <row r="1195" spans="1:38" s="4" customFormat="1" ht="12" customHeight="1" outlineLevel="1" x14ac:dyDescent="0.35">
      <c r="A1195" s="307" t="s">
        <v>339</v>
      </c>
      <c r="B1195" s="308" t="s">
        <v>6833</v>
      </c>
      <c r="C1195" s="325" t="s">
        <v>1916</v>
      </c>
      <c r="D1195" s="310" t="s">
        <v>5832</v>
      </c>
      <c r="E1195" s="322" t="s">
        <v>5340</v>
      </c>
      <c r="F1195" s="293"/>
      <c r="G1195" s="293"/>
      <c r="H1195" s="294">
        <v>2</v>
      </c>
      <c r="I1195" s="294" t="str">
        <f>IFERROR(_xlfn.IFNA(VLOOKUP($D:$D,history!$I:$Y,3,0),VLOOKUP(E:E,history!$H:$Y,4,0)),"--")</f>
        <v>--</v>
      </c>
      <c r="J1195" s="282" t="s">
        <v>9869</v>
      </c>
      <c r="K1195" s="282" t="str">
        <f t="shared" si="225"/>
        <v/>
      </c>
      <c r="L1195" s="326">
        <f t="shared" si="227"/>
        <v>3102.6</v>
      </c>
      <c r="M1195" s="327">
        <v>3102.6</v>
      </c>
      <c r="N1195" s="297" t="str">
        <f>_xlfn.IFNA(VLOOKUP($E:$E,'1'!$A:$E,3,0),"")</f>
        <v/>
      </c>
      <c r="O1195" s="297" t="str">
        <f>_xlfn.IFNA(VLOOKUP($E:$E,'2'!$A:$E,3,0),"")</f>
        <v/>
      </c>
      <c r="P1195" s="297">
        <f>_xlfn.IFNA(VLOOKUP($E:$E,'3'!$A:$D,3,0),"")</f>
        <v>3528</v>
      </c>
      <c r="Q1195" s="297" t="str">
        <f>_xlfn.IFNA(VLOOKUP($E:$E,'4'!$A:$F,3,0),"")</f>
        <v/>
      </c>
      <c r="R1195" s="297" t="str">
        <f>_xlfn.IFNA(VLOOKUP($E:$E,'5'!$A:$F,3,0),"")</f>
        <v/>
      </c>
      <c r="S1195" s="297" t="str">
        <f>_xlfn.IFNA(VLOOKUP($E:$E,'6'!$A:$F,3,0),"")</f>
        <v/>
      </c>
      <c r="T1195" s="313">
        <v>1</v>
      </c>
      <c r="U1195" s="313">
        <v>6</v>
      </c>
      <c r="V1195" s="313">
        <v>1</v>
      </c>
      <c r="W1195" s="314">
        <v>5.53</v>
      </c>
      <c r="X1195" s="315">
        <v>0.05</v>
      </c>
      <c r="Y1195" s="749">
        <v>4340</v>
      </c>
      <c r="Z1195" s="282"/>
      <c r="AA1195" s="316" t="s">
        <v>393</v>
      </c>
      <c r="AB1195" s="282" t="s">
        <v>9163</v>
      </c>
      <c r="AC1195" s="317" t="s">
        <v>2081</v>
      </c>
      <c r="AD1195" s="318" t="s">
        <v>4814</v>
      </c>
      <c r="AE1195" s="319">
        <v>0</v>
      </c>
      <c r="AF1195" s="319" t="s">
        <v>11305</v>
      </c>
      <c r="AG1195" s="320">
        <v>76.53</v>
      </c>
      <c r="AH1195" s="321">
        <f t="shared" si="229"/>
        <v>0</v>
      </c>
      <c r="AI1195" s="287">
        <f>_xlfn.IFNA(VLOOKUP(AD:AD,грп!B:C,2,0),0)</f>
        <v>0</v>
      </c>
      <c r="AJ1195" s="607">
        <v>2</v>
      </c>
      <c r="AK1195" s="672" t="str">
        <f t="shared" si="226"/>
        <v>спеццена</v>
      </c>
      <c r="AL1195" s="174"/>
    </row>
    <row r="1196" spans="1:38" s="4" customFormat="1" ht="12" customHeight="1" outlineLevel="1" x14ac:dyDescent="0.35">
      <c r="A1196" s="307" t="s">
        <v>339</v>
      </c>
      <c r="B1196" s="308" t="s">
        <v>6834</v>
      </c>
      <c r="C1196" s="325" t="s">
        <v>1916</v>
      </c>
      <c r="D1196" s="310" t="s">
        <v>9144</v>
      </c>
      <c r="E1196" s="322" t="s">
        <v>5341</v>
      </c>
      <c r="F1196" s="293"/>
      <c r="G1196" s="293"/>
      <c r="H1196" s="294"/>
      <c r="I1196" s="294" t="str">
        <f>IFERROR(_xlfn.IFNA(VLOOKUP($D:$D,history!$I:$Y,3,0),VLOOKUP(E:E,history!$H:$Y,4,0)),"--")</f>
        <v>--</v>
      </c>
      <c r="J1196" s="282" t="s">
        <v>9869</v>
      </c>
      <c r="K1196" s="282" t="str">
        <f t="shared" si="225"/>
        <v/>
      </c>
      <c r="L1196" s="326">
        <f t="shared" si="227"/>
        <v>3310.7</v>
      </c>
      <c r="M1196" s="327">
        <v>3310.7</v>
      </c>
      <c r="N1196" s="297" t="str">
        <f>_xlfn.IFNA(VLOOKUP($E:$E,'1'!$A:$E,3,0),"")</f>
        <v/>
      </c>
      <c r="O1196" s="297" t="str">
        <f>_xlfn.IFNA(VLOOKUP($E:$E,'2'!$A:$E,3,0),"")</f>
        <v/>
      </c>
      <c r="P1196" s="297">
        <f>_xlfn.IFNA(VLOOKUP($E:$E,'3'!$A:$D,3,0),"")</f>
        <v>3765</v>
      </c>
      <c r="Q1196" s="297" t="str">
        <f>_xlfn.IFNA(VLOOKUP($E:$E,'4'!$A:$F,3,0),"")</f>
        <v/>
      </c>
      <c r="R1196" s="297" t="str">
        <f>_xlfn.IFNA(VLOOKUP($E:$E,'5'!$A:$F,3,0),"")</f>
        <v/>
      </c>
      <c r="S1196" s="297" t="str">
        <f>_xlfn.IFNA(VLOOKUP($E:$E,'6'!$A:$F,3,0),"")</f>
        <v/>
      </c>
      <c r="T1196" s="313">
        <v>1</v>
      </c>
      <c r="U1196" s="313">
        <v>7</v>
      </c>
      <c r="V1196" s="313">
        <v>1</v>
      </c>
      <c r="W1196" s="314">
        <v>5.53</v>
      </c>
      <c r="X1196" s="315">
        <v>0.05</v>
      </c>
      <c r="Y1196" s="749">
        <v>4630</v>
      </c>
      <c r="Z1196" s="282"/>
      <c r="AA1196" s="316" t="s">
        <v>393</v>
      </c>
      <c r="AB1196" s="282" t="s">
        <v>9163</v>
      </c>
      <c r="AC1196" s="317" t="s">
        <v>2081</v>
      </c>
      <c r="AD1196" s="318" t="s">
        <v>4814</v>
      </c>
      <c r="AE1196" s="319">
        <v>0</v>
      </c>
      <c r="AF1196" s="319" t="s">
        <v>11305</v>
      </c>
      <c r="AG1196" s="320">
        <v>81.48</v>
      </c>
      <c r="AH1196" s="321">
        <f t="shared" si="229"/>
        <v>0</v>
      </c>
      <c r="AI1196" s="287">
        <f>_xlfn.IFNA(VLOOKUP(AD:AD,грп!B:C,2,0),0)</f>
        <v>0</v>
      </c>
      <c r="AJ1196" s="607">
        <v>5</v>
      </c>
      <c r="AK1196" s="672" t="str">
        <f t="shared" si="226"/>
        <v>спеццена</v>
      </c>
      <c r="AL1196" s="174"/>
    </row>
    <row r="1197" spans="1:38" s="4" customFormat="1" ht="12" customHeight="1" outlineLevel="1" x14ac:dyDescent="0.35">
      <c r="A1197" s="307" t="s">
        <v>339</v>
      </c>
      <c r="B1197" s="308" t="s">
        <v>6835</v>
      </c>
      <c r="C1197" s="325" t="s">
        <v>1916</v>
      </c>
      <c r="D1197" s="310" t="s">
        <v>9145</v>
      </c>
      <c r="E1197" s="322" t="s">
        <v>5342</v>
      </c>
      <c r="F1197" s="293"/>
      <c r="G1197" s="293"/>
      <c r="H1197" s="294">
        <v>1</v>
      </c>
      <c r="I1197" s="294" t="str">
        <f>IFERROR(_xlfn.IFNA(VLOOKUP($D:$D,history!$I:$Y,3,0),VLOOKUP(E:E,history!$H:$Y,4,0)),"--")</f>
        <v>--</v>
      </c>
      <c r="J1197" s="282" t="s">
        <v>9869</v>
      </c>
      <c r="K1197" s="282" t="str">
        <f t="shared" si="225"/>
        <v/>
      </c>
      <c r="L1197" s="326">
        <f t="shared" si="227"/>
        <v>2650</v>
      </c>
      <c r="M1197" s="327">
        <v>2650</v>
      </c>
      <c r="N1197" s="297" t="str">
        <f>_xlfn.IFNA(VLOOKUP($E:$E,'1'!$A:$E,3,0),"")</f>
        <v/>
      </c>
      <c r="O1197" s="297" t="str">
        <f>_xlfn.IFNA(VLOOKUP($E:$E,'2'!$A:$E,3,0),"")</f>
        <v/>
      </c>
      <c r="P1197" s="297">
        <f>_xlfn.IFNA(VLOOKUP($E:$E,'3'!$A:$D,3,0),"")</f>
        <v>3019</v>
      </c>
      <c r="Q1197" s="297" t="str">
        <f>_xlfn.IFNA(VLOOKUP($E:$E,'4'!$A:$F,3,0),"")</f>
        <v/>
      </c>
      <c r="R1197" s="297" t="str">
        <f>_xlfn.IFNA(VLOOKUP($E:$E,'5'!$A:$F,3,0),"")</f>
        <v/>
      </c>
      <c r="S1197" s="297" t="str">
        <f>_xlfn.IFNA(VLOOKUP($E:$E,'6'!$A:$F,3,0),"")</f>
        <v/>
      </c>
      <c r="T1197" s="313">
        <v>1</v>
      </c>
      <c r="U1197" s="313">
        <v>8</v>
      </c>
      <c r="V1197" s="313">
        <v>1</v>
      </c>
      <c r="W1197" s="314">
        <v>5.53</v>
      </c>
      <c r="X1197" s="315">
        <v>0.05</v>
      </c>
      <c r="Y1197" s="749">
        <v>3710</v>
      </c>
      <c r="Z1197" s="282"/>
      <c r="AA1197" s="316" t="s">
        <v>393</v>
      </c>
      <c r="AB1197" s="282" t="s">
        <v>9163</v>
      </c>
      <c r="AC1197" s="317" t="s">
        <v>2081</v>
      </c>
      <c r="AD1197" s="318" t="s">
        <v>4814</v>
      </c>
      <c r="AE1197" s="319">
        <v>0</v>
      </c>
      <c r="AF1197" s="319" t="s">
        <v>11305</v>
      </c>
      <c r="AG1197" s="320">
        <v>65.63</v>
      </c>
      <c r="AH1197" s="321">
        <f t="shared" si="229"/>
        <v>0</v>
      </c>
      <c r="AI1197" s="287">
        <f>_xlfn.IFNA(VLOOKUP(AD:AD,грп!B:C,2,0),0)</f>
        <v>0</v>
      </c>
      <c r="AJ1197" s="607">
        <v>10</v>
      </c>
      <c r="AK1197" s="672" t="str">
        <f t="shared" si="226"/>
        <v>спеццена</v>
      </c>
      <c r="AL1197" s="174"/>
    </row>
    <row r="1198" spans="1:38" s="4" customFormat="1" ht="12" customHeight="1" outlineLevel="1" x14ac:dyDescent="0.35">
      <c r="A1198" s="307" t="s">
        <v>339</v>
      </c>
      <c r="B1198" s="308" t="s">
        <v>6836</v>
      </c>
      <c r="C1198" s="325" t="s">
        <v>1916</v>
      </c>
      <c r="D1198" s="310" t="s">
        <v>9146</v>
      </c>
      <c r="E1198" s="322" t="s">
        <v>5343</v>
      </c>
      <c r="F1198" s="293"/>
      <c r="G1198" s="293"/>
      <c r="H1198" s="294"/>
      <c r="I1198" s="294" t="str">
        <f>IFERROR(_xlfn.IFNA(VLOOKUP($D:$D,history!$I:$Y,3,0),VLOOKUP(E:E,history!$H:$Y,4,0)),"--")</f>
        <v>--</v>
      </c>
      <c r="J1198" s="282" t="s">
        <v>5946</v>
      </c>
      <c r="K1198" s="282" t="str">
        <f t="shared" ref="K1198:K1263" si="230" xml:space="preserve">
IF(OR($E1198="",$A$3&lt;&gt;"МОСКВА"),"",
IF(AND($AJ1198&gt;=1,$AJ1198&lt;20),"*",
IF(AND($AJ1198&gt;=20,$AJ1198&lt;100),"**",
IF(($AJ1198&gt;=100),"***","--"))))</f>
        <v/>
      </c>
      <c r="L1198" s="326">
        <f t="shared" si="227"/>
        <v>3564</v>
      </c>
      <c r="M1198" s="327">
        <v>3564</v>
      </c>
      <c r="N1198" s="297" t="str">
        <f>_xlfn.IFNA(VLOOKUP($E:$E,'1'!$A:$E,3,0),"")</f>
        <v/>
      </c>
      <c r="O1198" s="297" t="str">
        <f>_xlfn.IFNA(VLOOKUP($E:$E,'2'!$A:$E,3,0),"")</f>
        <v/>
      </c>
      <c r="P1198" s="297">
        <f>_xlfn.IFNA(VLOOKUP($E:$E,'3'!$A:$D,3,0),"")</f>
        <v>4058</v>
      </c>
      <c r="Q1198" s="297" t="str">
        <f>_xlfn.IFNA(VLOOKUP($E:$E,'4'!$A:$F,3,0),"")</f>
        <v/>
      </c>
      <c r="R1198" s="297" t="str">
        <f>_xlfn.IFNA(VLOOKUP($E:$E,'5'!$A:$F,3,0),"")</f>
        <v/>
      </c>
      <c r="S1198" s="297" t="str">
        <f>_xlfn.IFNA(VLOOKUP($E:$E,'6'!$A:$F,3,0),"")</f>
        <v/>
      </c>
      <c r="T1198" s="313">
        <v>1</v>
      </c>
      <c r="U1198" s="313">
        <v>9</v>
      </c>
      <c r="V1198" s="313">
        <v>1</v>
      </c>
      <c r="W1198" s="314">
        <v>5.53</v>
      </c>
      <c r="X1198" s="315">
        <v>0.05</v>
      </c>
      <c r="Y1198" s="749">
        <v>4990</v>
      </c>
      <c r="Z1198" s="282"/>
      <c r="AA1198" s="316" t="s">
        <v>393</v>
      </c>
      <c r="AB1198" s="282" t="s">
        <v>9163</v>
      </c>
      <c r="AC1198" s="317" t="s">
        <v>2081</v>
      </c>
      <c r="AD1198" s="318" t="s">
        <v>4814</v>
      </c>
      <c r="AE1198" s="319">
        <v>0</v>
      </c>
      <c r="AF1198" s="319" t="s">
        <v>11305</v>
      </c>
      <c r="AG1198" s="320">
        <v>88.13</v>
      </c>
      <c r="AH1198" s="321">
        <f t="shared" si="229"/>
        <v>0</v>
      </c>
      <c r="AI1198" s="287">
        <f>_xlfn.IFNA(VLOOKUP(AD:AD,грп!B:C,2,0),0)</f>
        <v>0</v>
      </c>
      <c r="AJ1198" s="607">
        <v>2</v>
      </c>
      <c r="AK1198" s="672" t="str">
        <f t="shared" si="226"/>
        <v>спеццена</v>
      </c>
      <c r="AL1198" s="174"/>
    </row>
    <row r="1199" spans="1:38" s="4" customFormat="1" ht="12" customHeight="1" outlineLevel="1" x14ac:dyDescent="0.35">
      <c r="A1199" s="307" t="s">
        <v>339</v>
      </c>
      <c r="B1199" s="308" t="s">
        <v>10018</v>
      </c>
      <c r="C1199" s="325" t="s">
        <v>1916</v>
      </c>
      <c r="D1199" s="310" t="s">
        <v>9159</v>
      </c>
      <c r="E1199" s="322" t="s">
        <v>5344</v>
      </c>
      <c r="F1199" s="293"/>
      <c r="G1199" s="293"/>
      <c r="H1199" s="294">
        <v>1</v>
      </c>
      <c r="I1199" s="294" t="str">
        <f>IFERROR(_xlfn.IFNA(VLOOKUP($D:$D,history!$I:$Y,3,0),VLOOKUP(E:E,history!$H:$Y,4,0)),"--")</f>
        <v>--</v>
      </c>
      <c r="J1199" s="282" t="s">
        <v>9869</v>
      </c>
      <c r="K1199" s="282" t="str">
        <f t="shared" si="230"/>
        <v/>
      </c>
      <c r="L1199" s="326">
        <f t="shared" si="227"/>
        <v>3810</v>
      </c>
      <c r="M1199" s="327">
        <v>3810</v>
      </c>
      <c r="N1199" s="297" t="str">
        <f>_xlfn.IFNA(VLOOKUP($E:$E,'1'!$A:$E,3,0),"")</f>
        <v/>
      </c>
      <c r="O1199" s="297" t="str">
        <f>_xlfn.IFNA(VLOOKUP($E:$E,'2'!$A:$E,3,0),"")</f>
        <v/>
      </c>
      <c r="P1199" s="297">
        <f>_xlfn.IFNA(VLOOKUP($E:$E,'3'!$A:$D,3,0),"")</f>
        <v>4339</v>
      </c>
      <c r="Q1199" s="297" t="str">
        <f>_xlfn.IFNA(VLOOKUP($E:$E,'4'!$A:$F,3,0),"")</f>
        <v/>
      </c>
      <c r="R1199" s="297" t="str">
        <f>_xlfn.IFNA(VLOOKUP($E:$E,'5'!$A:$F,3,0),"")</f>
        <v/>
      </c>
      <c r="S1199" s="297" t="str">
        <f>_xlfn.IFNA(VLOOKUP($E:$E,'6'!$A:$F,3,0),"")</f>
        <v/>
      </c>
      <c r="T1199" s="313">
        <v>1</v>
      </c>
      <c r="U1199" s="313">
        <v>10</v>
      </c>
      <c r="V1199" s="313">
        <v>1</v>
      </c>
      <c r="W1199" s="314">
        <v>5.53</v>
      </c>
      <c r="X1199" s="315">
        <v>0.05</v>
      </c>
      <c r="Y1199" s="749">
        <v>5330</v>
      </c>
      <c r="Z1199" s="282"/>
      <c r="AA1199" s="316" t="s">
        <v>393</v>
      </c>
      <c r="AB1199" s="282" t="s">
        <v>9163</v>
      </c>
      <c r="AC1199" s="317" t="s">
        <v>2081</v>
      </c>
      <c r="AD1199" s="318" t="s">
        <v>4814</v>
      </c>
      <c r="AE1199" s="319">
        <v>0</v>
      </c>
      <c r="AF1199" s="319" t="s">
        <v>11305</v>
      </c>
      <c r="AG1199" s="320">
        <v>97.5</v>
      </c>
      <c r="AH1199" s="321">
        <f t="shared" si="229"/>
        <v>0</v>
      </c>
      <c r="AI1199" s="287">
        <f>_xlfn.IFNA(VLOOKUP(AD:AD,грп!B:C,2,0),0)</f>
        <v>0</v>
      </c>
      <c r="AJ1199" s="607">
        <v>10</v>
      </c>
      <c r="AK1199" s="672" t="str">
        <f t="shared" si="226"/>
        <v>спеццена</v>
      </c>
      <c r="AL1199" s="174"/>
    </row>
    <row r="1200" spans="1:38" s="4" customFormat="1" ht="12" customHeight="1" outlineLevel="1" x14ac:dyDescent="0.35">
      <c r="A1200" s="307" t="s">
        <v>339</v>
      </c>
      <c r="B1200" s="308" t="s">
        <v>10019</v>
      </c>
      <c r="C1200" s="325" t="s">
        <v>1916</v>
      </c>
      <c r="D1200" s="310" t="s">
        <v>5408</v>
      </c>
      <c r="E1200" s="322" t="s">
        <v>5345</v>
      </c>
      <c r="F1200" s="293"/>
      <c r="G1200" s="293"/>
      <c r="H1200" s="294">
        <v>3</v>
      </c>
      <c r="I1200" s="294" t="str">
        <f>IFERROR(_xlfn.IFNA(VLOOKUP($D:$D,history!$I:$Y,3,0),VLOOKUP(E:E,history!$H:$Y,4,0)),"--")</f>
        <v>--</v>
      </c>
      <c r="J1200" s="282" t="s">
        <v>9868</v>
      </c>
      <c r="K1200" s="282" t="str">
        <f t="shared" si="230"/>
        <v/>
      </c>
      <c r="L1200" s="326">
        <f t="shared" si="227"/>
        <v>800</v>
      </c>
      <c r="M1200" s="327">
        <v>800</v>
      </c>
      <c r="N1200" s="297" t="str">
        <f>_xlfn.IFNA(VLOOKUP($E:$E,'1'!$A:$E,3,0),"")</f>
        <v/>
      </c>
      <c r="O1200" s="297" t="str">
        <f>_xlfn.IFNA(VLOOKUP($E:$E,'2'!$A:$E,3,0),"")</f>
        <v/>
      </c>
      <c r="P1200" s="297">
        <f>_xlfn.IFNA(VLOOKUP($E:$E,'3'!$A:$D,3,0),"")</f>
        <v>908</v>
      </c>
      <c r="Q1200" s="297" t="str">
        <f>_xlfn.IFNA(VLOOKUP($E:$E,'4'!$A:$F,3,0),"")</f>
        <v/>
      </c>
      <c r="R1200" s="297" t="str">
        <f>_xlfn.IFNA(VLOOKUP($E:$E,'5'!$A:$F,3,0),"")</f>
        <v/>
      </c>
      <c r="S1200" s="297" t="str">
        <f>_xlfn.IFNA(VLOOKUP($E:$E,'6'!$A:$F,3,0),"")</f>
        <v/>
      </c>
      <c r="T1200" s="313">
        <v>1</v>
      </c>
      <c r="U1200" s="313">
        <v>11</v>
      </c>
      <c r="V1200" s="313">
        <v>1</v>
      </c>
      <c r="W1200" s="314">
        <v>5.53</v>
      </c>
      <c r="X1200" s="315">
        <v>0.05</v>
      </c>
      <c r="Y1200" s="749">
        <v>1120</v>
      </c>
      <c r="Z1200" s="282"/>
      <c r="AA1200" s="316" t="s">
        <v>393</v>
      </c>
      <c r="AB1200" s="282" t="s">
        <v>9163</v>
      </c>
      <c r="AC1200" s="317" t="s">
        <v>2081</v>
      </c>
      <c r="AD1200" s="318" t="s">
        <v>4814</v>
      </c>
      <c r="AE1200" s="319">
        <v>0</v>
      </c>
      <c r="AF1200" s="319" t="s">
        <v>11305</v>
      </c>
      <c r="AG1200" s="320">
        <v>19.09</v>
      </c>
      <c r="AH1200" s="321">
        <f t="shared" si="229"/>
        <v>0</v>
      </c>
      <c r="AI1200" s="287">
        <f>_xlfn.IFNA(VLOOKUP(AD:AD,грп!B:C,2,0),0)</f>
        <v>0</v>
      </c>
      <c r="AJ1200" s="607">
        <v>10</v>
      </c>
      <c r="AK1200" s="672" t="str">
        <f t="shared" ref="AK1200:AK1265" si="231">C1200</f>
        <v>спеццена</v>
      </c>
      <c r="AL1200" s="174"/>
    </row>
    <row r="1201" spans="1:38" s="4" customFormat="1" ht="12" customHeight="1" x14ac:dyDescent="0.35">
      <c r="A1201" s="288"/>
      <c r="B1201" s="289"/>
      <c r="C1201" s="290" t="s">
        <v>555</v>
      </c>
      <c r="D1201" s="291" t="s">
        <v>522</v>
      </c>
      <c r="E1201" s="292"/>
      <c r="F1201" s="293"/>
      <c r="G1201" s="293"/>
      <c r="H1201" s="294"/>
      <c r="I1201" s="294"/>
      <c r="J1201" s="282" t="s">
        <v>393</v>
      </c>
      <c r="K1201" s="282" t="str">
        <f t="shared" si="230"/>
        <v/>
      </c>
      <c r="L1201" s="295"/>
      <c r="M1201" s="296"/>
      <c r="N1201" s="297"/>
      <c r="O1201" s="297"/>
      <c r="P1201" s="297"/>
      <c r="Q1201" s="297" t="str">
        <f>_xlfn.IFNA(VLOOKUP($E:$E,'4'!$A:$F,3,0),"")</f>
        <v/>
      </c>
      <c r="R1201" s="297" t="str">
        <f>_xlfn.IFNA(VLOOKUP($E:$E,'5'!$A:$F,3,0),"")</f>
        <v/>
      </c>
      <c r="S1201" s="297"/>
      <c r="T1201" s="298"/>
      <c r="U1201" s="280"/>
      <c r="V1201" s="280"/>
      <c r="W1201" s="300"/>
      <c r="X1201" s="301"/>
      <c r="Y1201" s="749"/>
      <c r="Z1201" s="282"/>
      <c r="AA1201" s="280"/>
      <c r="AB1201" s="280" t="s">
        <v>393</v>
      </c>
      <c r="AC1201" s="302"/>
      <c r="AD1201" s="338" t="s">
        <v>522</v>
      </c>
      <c r="AE1201" s="282"/>
      <c r="AF1201" s="329"/>
      <c r="AG1201" s="305"/>
      <c r="AH1201" s="306"/>
      <c r="AI1201" s="287">
        <f>_xlfn.IFNA(VLOOKUP(AD:AD,грп!B:C,2,0),0)</f>
        <v>1</v>
      </c>
      <c r="AJ1201" s="607">
        <v>0</v>
      </c>
      <c r="AK1201" s="672" t="str">
        <f t="shared" si="231"/>
        <v xml:space="preserve"> </v>
      </c>
      <c r="AL1201" s="174"/>
    </row>
    <row r="1202" spans="1:38" s="4" customFormat="1" ht="12" customHeight="1" outlineLevel="1" x14ac:dyDescent="0.35">
      <c r="A1202" s="307" t="s">
        <v>10402</v>
      </c>
      <c r="B1202" s="308" t="s">
        <v>6837</v>
      </c>
      <c r="C1202" s="309"/>
      <c r="D1202" s="310" t="s">
        <v>4371</v>
      </c>
      <c r="E1202" s="322" t="s">
        <v>4372</v>
      </c>
      <c r="F1202" s="293"/>
      <c r="G1202" s="293"/>
      <c r="H1202" s="294">
        <v>5</v>
      </c>
      <c r="I1202" s="294" t="str">
        <f>IFERROR(_xlfn.IFNA(VLOOKUP($D:$D,history!$I:$Y,3,0),VLOOKUP(E:E,history!$H:$Y,4,0)),"--")</f>
        <v>--</v>
      </c>
      <c r="J1202" s="282" t="s">
        <v>9869</v>
      </c>
      <c r="K1202" s="282" t="str">
        <f t="shared" si="230"/>
        <v/>
      </c>
      <c r="L1202" s="312">
        <f t="shared" ref="L1202:L1220" si="232">IF($A$3="ИМ",ROUND($Y1202*(1-($L$6-$F$4))*(1-$F$3)*(1+$AG$2),2),ROUND($M1202*(1-($L$6-$F$4))*(1-$F$3)*(1+$AG$2),2))</f>
        <v>24478.73</v>
      </c>
      <c r="M1202" s="312">
        <f t="shared" ref="M1202:M1220" si="233">ROUND(IF($A$3="РЕГИОНЫ",AG1202*$AG$3*$AG$1,IF(AI1202=0,AG1202*$AG$3*$AG$1,AG1202*$AG$3*(1-5%)*$AG$1)),2)</f>
        <v>37088.980000000003</v>
      </c>
      <c r="N1202" s="297" t="str">
        <f>_xlfn.IFNA(VLOOKUP($E:$E,'1'!$A:$E,3,0),"")</f>
        <v/>
      </c>
      <c r="O1202" s="297">
        <f>_xlfn.IFNA(VLOOKUP($E:$E,'2'!$A:$E,3,0),"")</f>
        <v>25473.684210526317</v>
      </c>
      <c r="P1202" s="297" t="str">
        <f>_xlfn.IFNA(VLOOKUP($E:$E,'3'!$A:$D,3,0),"")</f>
        <v/>
      </c>
      <c r="Q1202" s="297" t="str">
        <f>_xlfn.IFNA(VLOOKUP($E:$E,'4'!$A:$F,3,0),"")</f>
        <v/>
      </c>
      <c r="R1202" s="297" t="str">
        <f>_xlfn.IFNA(VLOOKUP($E:$E,'5'!$A:$F,3,0),"")</f>
        <v/>
      </c>
      <c r="S1202" s="297" t="str">
        <f>_xlfn.IFNA(VLOOKUP($E:$E,'6'!$A:$F,3,0),"")</f>
        <v/>
      </c>
      <c r="T1202" s="313">
        <v>1</v>
      </c>
      <c r="U1202" s="313">
        <v>1</v>
      </c>
      <c r="V1202" s="313">
        <v>1</v>
      </c>
      <c r="W1202" s="314">
        <v>78</v>
      </c>
      <c r="X1202" s="315">
        <v>0.32429999999999998</v>
      </c>
      <c r="Y1202" s="749">
        <v>33390</v>
      </c>
      <c r="Z1202" s="282"/>
      <c r="AA1202" s="316" t="s">
        <v>10390</v>
      </c>
      <c r="AB1202" s="282" t="s">
        <v>9163</v>
      </c>
      <c r="AC1202" s="317" t="s">
        <v>2105</v>
      </c>
      <c r="AD1202" s="318" t="s">
        <v>522</v>
      </c>
      <c r="AE1202" s="319" t="s">
        <v>11326</v>
      </c>
      <c r="AF1202" s="319" t="s">
        <v>11328</v>
      </c>
      <c r="AG1202" s="320">
        <v>489.42</v>
      </c>
      <c r="AH1202" s="321">
        <f t="shared" ref="AH1202:AH1220" si="234">IF($A$3="РЕГИОНЫ",ROUND($AG1202*(1-($L$6-$F$4))*(1-$F$3)*(1+$AG$2)*$AG$1,2),0)</f>
        <v>0</v>
      </c>
      <c r="AI1202" s="287">
        <f>_xlfn.IFNA(VLOOKUP(AD:AD,грп!B:C,2,0),0)</f>
        <v>1</v>
      </c>
      <c r="AJ1202" s="607">
        <v>17</v>
      </c>
      <c r="AK1202" s="672">
        <f t="shared" si="231"/>
        <v>0</v>
      </c>
      <c r="AL1202" s="174"/>
    </row>
    <row r="1203" spans="1:38" s="4" customFormat="1" ht="12" customHeight="1" outlineLevel="1" x14ac:dyDescent="0.35">
      <c r="A1203" s="307" t="s">
        <v>10402</v>
      </c>
      <c r="B1203" s="308" t="s">
        <v>6838</v>
      </c>
      <c r="C1203" s="309"/>
      <c r="D1203" s="310" t="s">
        <v>4373</v>
      </c>
      <c r="E1203" s="322" t="s">
        <v>4374</v>
      </c>
      <c r="F1203" s="293"/>
      <c r="G1203" s="293"/>
      <c r="H1203" s="294"/>
      <c r="I1203" s="294" t="str">
        <f>IFERROR(_xlfn.IFNA(VLOOKUP($D:$D,history!$I:$Y,3,0),VLOOKUP(E:E,history!$H:$Y,4,0)),"--")</f>
        <v>--</v>
      </c>
      <c r="J1203" s="282" t="s">
        <v>9868</v>
      </c>
      <c r="K1203" s="282" t="str">
        <f t="shared" si="230"/>
        <v/>
      </c>
      <c r="L1203" s="312">
        <f t="shared" si="232"/>
        <v>26674.42</v>
      </c>
      <c r="M1203" s="312">
        <f t="shared" si="233"/>
        <v>40415.79</v>
      </c>
      <c r="N1203" s="297" t="str">
        <f>_xlfn.IFNA(VLOOKUP($E:$E,'1'!$A:$E,3,0),"")</f>
        <v/>
      </c>
      <c r="O1203" s="297">
        <f>_xlfn.IFNA(VLOOKUP($E:$E,'2'!$A:$E,3,0),"")</f>
        <v>27689.750692520778</v>
      </c>
      <c r="P1203" s="297" t="str">
        <f>_xlfn.IFNA(VLOOKUP($E:$E,'3'!$A:$D,3,0),"")</f>
        <v/>
      </c>
      <c r="Q1203" s="297" t="str">
        <f>_xlfn.IFNA(VLOOKUP($E:$E,'4'!$A:$F,3,0),"")</f>
        <v/>
      </c>
      <c r="R1203" s="297" t="str">
        <f>_xlfn.IFNA(VLOOKUP($E:$E,'5'!$A:$F,3,0),"")</f>
        <v/>
      </c>
      <c r="S1203" s="297" t="str">
        <f>_xlfn.IFNA(VLOOKUP($E:$E,'6'!$A:$F,3,0),"")</f>
        <v/>
      </c>
      <c r="T1203" s="313">
        <v>1</v>
      </c>
      <c r="U1203" s="313">
        <v>1</v>
      </c>
      <c r="V1203" s="313">
        <v>1</v>
      </c>
      <c r="W1203" s="314">
        <v>82</v>
      </c>
      <c r="X1203" s="315">
        <v>0.32429999999999998</v>
      </c>
      <c r="Y1203" s="749">
        <v>36390</v>
      </c>
      <c r="Z1203" s="282"/>
      <c r="AA1203" s="316" t="s">
        <v>10390</v>
      </c>
      <c r="AB1203" s="282" t="s">
        <v>9163</v>
      </c>
      <c r="AC1203" s="317" t="s">
        <v>2105</v>
      </c>
      <c r="AD1203" s="318" t="s">
        <v>522</v>
      </c>
      <c r="AE1203" s="319" t="s">
        <v>11326</v>
      </c>
      <c r="AF1203" s="319" t="s">
        <v>11328</v>
      </c>
      <c r="AG1203" s="320">
        <v>533.32000000000005</v>
      </c>
      <c r="AH1203" s="321">
        <f t="shared" si="234"/>
        <v>0</v>
      </c>
      <c r="AI1203" s="287">
        <f>_xlfn.IFNA(VLOOKUP(AD:AD,грп!B:C,2,0),0)</f>
        <v>1</v>
      </c>
      <c r="AJ1203" s="607">
        <v>18</v>
      </c>
      <c r="AK1203" s="672">
        <f t="shared" si="231"/>
        <v>0</v>
      </c>
      <c r="AL1203" s="174"/>
    </row>
    <row r="1204" spans="1:38" s="4" customFormat="1" ht="12" customHeight="1" outlineLevel="1" x14ac:dyDescent="0.35">
      <c r="A1204" s="307" t="s">
        <v>10402</v>
      </c>
      <c r="B1204" s="308" t="s">
        <v>6839</v>
      </c>
      <c r="C1204" s="309"/>
      <c r="D1204" s="310" t="s">
        <v>10348</v>
      </c>
      <c r="E1204" s="322" t="s">
        <v>4375</v>
      </c>
      <c r="F1204" s="293"/>
      <c r="G1204" s="293"/>
      <c r="H1204" s="294"/>
      <c r="I1204" s="294" t="str">
        <f>IFERROR(_xlfn.IFNA(VLOOKUP($D:$D,history!$I:$Y,3,0),VLOOKUP(E:E,history!$H:$Y,4,0)),"--")</f>
        <v>--</v>
      </c>
      <c r="J1204" s="282" t="s">
        <v>9870</v>
      </c>
      <c r="K1204" s="282" t="str">
        <f t="shared" si="230"/>
        <v/>
      </c>
      <c r="L1204" s="312">
        <f t="shared" si="232"/>
        <v>30426.61</v>
      </c>
      <c r="M1204" s="312">
        <f t="shared" si="233"/>
        <v>46100.92</v>
      </c>
      <c r="N1204" s="297" t="str">
        <f>_xlfn.IFNA(VLOOKUP($E:$E,'1'!$A:$E,3,0),"")</f>
        <v/>
      </c>
      <c r="O1204" s="297">
        <f>_xlfn.IFNA(VLOOKUP($E:$E,'2'!$A:$E,3,0),"")</f>
        <v>31013.850415512468</v>
      </c>
      <c r="P1204" s="297" t="str">
        <f>_xlfn.IFNA(VLOOKUP($E:$E,'3'!$A:$D,3,0),"")</f>
        <v/>
      </c>
      <c r="Q1204" s="297" t="str">
        <f>_xlfn.IFNA(VLOOKUP($E:$E,'4'!$A:$F,3,0),"")</f>
        <v/>
      </c>
      <c r="R1204" s="297" t="str">
        <f>_xlfn.IFNA(VLOOKUP($E:$E,'5'!$A:$F,3,0),"")</f>
        <v/>
      </c>
      <c r="S1204" s="297" t="str">
        <f>_xlfn.IFNA(VLOOKUP($E:$E,'6'!$A:$F,3,0),"")</f>
        <v/>
      </c>
      <c r="T1204" s="313">
        <v>1</v>
      </c>
      <c r="U1204" s="313">
        <v>1</v>
      </c>
      <c r="V1204" s="313">
        <v>1</v>
      </c>
      <c r="W1204" s="314">
        <v>94</v>
      </c>
      <c r="X1204" s="315">
        <v>0.31569999999999998</v>
      </c>
      <c r="Y1204" s="749">
        <v>41490</v>
      </c>
      <c r="Z1204" s="282"/>
      <c r="AA1204" s="316" t="s">
        <v>10390</v>
      </c>
      <c r="AB1204" s="282" t="s">
        <v>9163</v>
      </c>
      <c r="AC1204" s="317" t="s">
        <v>2105</v>
      </c>
      <c r="AD1204" s="318" t="s">
        <v>522</v>
      </c>
      <c r="AE1204" s="319" t="s">
        <v>11326</v>
      </c>
      <c r="AF1204" s="319" t="s">
        <v>11328</v>
      </c>
      <c r="AG1204" s="320">
        <v>608.34</v>
      </c>
      <c r="AH1204" s="321">
        <f t="shared" si="234"/>
        <v>0</v>
      </c>
      <c r="AI1204" s="287">
        <f>_xlfn.IFNA(VLOOKUP(AD:AD,грп!B:C,2,0),0)</f>
        <v>1</v>
      </c>
      <c r="AJ1204" s="607">
        <v>0</v>
      </c>
      <c r="AK1204" s="672">
        <f t="shared" si="231"/>
        <v>0</v>
      </c>
      <c r="AL1204" s="174"/>
    </row>
    <row r="1205" spans="1:38" s="4" customFormat="1" ht="12" customHeight="1" outlineLevel="1" x14ac:dyDescent="0.35">
      <c r="A1205" s="307" t="s">
        <v>10402</v>
      </c>
      <c r="B1205" s="308" t="s">
        <v>6840</v>
      </c>
      <c r="C1205" s="309"/>
      <c r="D1205" s="310" t="s">
        <v>4229</v>
      </c>
      <c r="E1205" s="322" t="s">
        <v>3710</v>
      </c>
      <c r="F1205" s="293"/>
      <c r="G1205" s="293"/>
      <c r="H1205" s="294">
        <v>6</v>
      </c>
      <c r="I1205" s="294" t="str">
        <f>IFERROR(_xlfn.IFNA(VLOOKUP($D:$D,history!$I:$Y,3,0),VLOOKUP(E:E,history!$H:$Y,4,0)),"--")</f>
        <v>--</v>
      </c>
      <c r="J1205" s="282" t="s">
        <v>9870</v>
      </c>
      <c r="K1205" s="282" t="str">
        <f t="shared" si="230"/>
        <v/>
      </c>
      <c r="L1205" s="312">
        <f t="shared" si="232"/>
        <v>26324.31</v>
      </c>
      <c r="M1205" s="312">
        <f t="shared" si="233"/>
        <v>39885.32</v>
      </c>
      <c r="N1205" s="297" t="str">
        <f>_xlfn.IFNA(VLOOKUP($E:$E,'1'!$A:$E,3,0),"")</f>
        <v/>
      </c>
      <c r="O1205" s="297">
        <f>_xlfn.IFNA(VLOOKUP($E:$E,'2'!$A:$E,3,0),"")</f>
        <v>27689.750692520778</v>
      </c>
      <c r="P1205" s="297" t="str">
        <f>_xlfn.IFNA(VLOOKUP($E:$E,'3'!$A:$D,3,0),"")</f>
        <v/>
      </c>
      <c r="Q1205" s="297" t="str">
        <f>_xlfn.IFNA(VLOOKUP($E:$E,'4'!$A:$F,3,0),"")</f>
        <v/>
      </c>
      <c r="R1205" s="297" t="str">
        <f>_xlfn.IFNA(VLOOKUP($E:$E,'5'!$A:$F,3,0),"")</f>
        <v/>
      </c>
      <c r="S1205" s="297" t="str">
        <f>_xlfn.IFNA(VLOOKUP($E:$E,'6'!$A:$F,3,0),"")</f>
        <v/>
      </c>
      <c r="T1205" s="313">
        <v>1</v>
      </c>
      <c r="U1205" s="313">
        <v>1</v>
      </c>
      <c r="V1205" s="313">
        <v>1</v>
      </c>
      <c r="W1205" s="314">
        <v>59.44</v>
      </c>
      <c r="X1205" s="315">
        <v>0.29597881599999998</v>
      </c>
      <c r="Y1205" s="749">
        <v>35950</v>
      </c>
      <c r="Z1205" s="282"/>
      <c r="AA1205" s="316" t="s">
        <v>393</v>
      </c>
      <c r="AB1205" s="282" t="s">
        <v>9163</v>
      </c>
      <c r="AC1205" s="317" t="s">
        <v>2105</v>
      </c>
      <c r="AD1205" s="318" t="s">
        <v>522</v>
      </c>
      <c r="AE1205" s="319" t="s">
        <v>11326</v>
      </c>
      <c r="AF1205" s="319" t="s">
        <v>11343</v>
      </c>
      <c r="AG1205" s="320">
        <v>526.32000000000005</v>
      </c>
      <c r="AH1205" s="321">
        <f t="shared" si="234"/>
        <v>0</v>
      </c>
      <c r="AI1205" s="287">
        <f>_xlfn.IFNA(VLOOKUP(AD:AD,грп!B:C,2,0),0)</f>
        <v>1</v>
      </c>
      <c r="AJ1205" s="607">
        <v>18</v>
      </c>
      <c r="AK1205" s="672">
        <f t="shared" si="231"/>
        <v>0</v>
      </c>
      <c r="AL1205" s="174"/>
    </row>
    <row r="1206" spans="1:38" s="4" customFormat="1" ht="12" customHeight="1" outlineLevel="1" x14ac:dyDescent="0.35">
      <c r="A1206" s="307" t="s">
        <v>10402</v>
      </c>
      <c r="B1206" s="308" t="s">
        <v>6841</v>
      </c>
      <c r="C1206" s="309"/>
      <c r="D1206" s="310" t="s">
        <v>4230</v>
      </c>
      <c r="E1206" s="292" t="s">
        <v>4080</v>
      </c>
      <c r="F1206" s="293"/>
      <c r="G1206" s="293"/>
      <c r="H1206" s="294">
        <v>2</v>
      </c>
      <c r="I1206" s="294" t="str">
        <f>IFERROR(_xlfn.IFNA(VLOOKUP($D:$D,history!$I:$Y,3,0),VLOOKUP(E:E,history!$H:$Y,4,0)),"--")</f>
        <v>--</v>
      </c>
      <c r="J1206" s="282" t="s">
        <v>9868</v>
      </c>
      <c r="K1206" s="282" t="str">
        <f t="shared" si="230"/>
        <v/>
      </c>
      <c r="L1206" s="312">
        <f t="shared" si="232"/>
        <v>31926.58</v>
      </c>
      <c r="M1206" s="312">
        <f t="shared" si="233"/>
        <v>48373.599999999999</v>
      </c>
      <c r="N1206" s="297" t="str">
        <f>_xlfn.IFNA(VLOOKUP($E:$E,'1'!$A:$E,3,0),"")</f>
        <v/>
      </c>
      <c r="O1206" s="297">
        <f>_xlfn.IFNA(VLOOKUP($E:$E,'2'!$A:$E,3,0),"")</f>
        <v>33229.916897506926</v>
      </c>
      <c r="P1206" s="297" t="str">
        <f>_xlfn.IFNA(VLOOKUP($E:$E,'3'!$A:$D,3,0),"")</f>
        <v/>
      </c>
      <c r="Q1206" s="297" t="str">
        <f>_xlfn.IFNA(VLOOKUP($E:$E,'4'!$A:$F,3,0),"")</f>
        <v/>
      </c>
      <c r="R1206" s="297" t="str">
        <f>_xlfn.IFNA(VLOOKUP($E:$E,'5'!$A:$F,3,0),"")</f>
        <v/>
      </c>
      <c r="S1206" s="297" t="str">
        <f>_xlfn.IFNA(VLOOKUP($E:$E,'6'!$A:$F,3,0),"")</f>
        <v/>
      </c>
      <c r="T1206" s="313">
        <v>1</v>
      </c>
      <c r="U1206" s="313">
        <v>1</v>
      </c>
      <c r="V1206" s="313">
        <v>1</v>
      </c>
      <c r="W1206" s="314">
        <v>78.650000000000006</v>
      </c>
      <c r="X1206" s="315">
        <v>0.29597881599999998</v>
      </c>
      <c r="Y1206" s="749">
        <v>43550</v>
      </c>
      <c r="Z1206" s="282"/>
      <c r="AA1206" s="316" t="s">
        <v>10388</v>
      </c>
      <c r="AB1206" s="282" t="s">
        <v>9163</v>
      </c>
      <c r="AC1206" s="317" t="s">
        <v>2105</v>
      </c>
      <c r="AD1206" s="318" t="s">
        <v>522</v>
      </c>
      <c r="AE1206" s="319" t="s">
        <v>11326</v>
      </c>
      <c r="AF1206" s="319" t="s">
        <v>11343</v>
      </c>
      <c r="AG1206" s="320">
        <v>638.33000000000004</v>
      </c>
      <c r="AH1206" s="321">
        <f t="shared" si="234"/>
        <v>0</v>
      </c>
      <c r="AI1206" s="287">
        <f>_xlfn.IFNA(VLOOKUP(AD:AD,грп!B:C,2,0),0)</f>
        <v>1</v>
      </c>
      <c r="AJ1206" s="607">
        <v>5</v>
      </c>
      <c r="AK1206" s="672">
        <f t="shared" si="231"/>
        <v>0</v>
      </c>
      <c r="AL1206" s="174"/>
    </row>
    <row r="1207" spans="1:38" s="4" customFormat="1" ht="12" customHeight="1" outlineLevel="1" x14ac:dyDescent="0.35">
      <c r="A1207" s="307" t="s">
        <v>10402</v>
      </c>
      <c r="B1207" s="308" t="s">
        <v>6842</v>
      </c>
      <c r="C1207" s="309"/>
      <c r="D1207" s="310" t="s">
        <v>4083</v>
      </c>
      <c r="E1207" s="292" t="s">
        <v>3711</v>
      </c>
      <c r="F1207" s="293"/>
      <c r="G1207" s="293"/>
      <c r="H1207" s="294">
        <v>1</v>
      </c>
      <c r="I1207" s="294" t="str">
        <f>IFERROR(_xlfn.IFNA(VLOOKUP($D:$D,history!$I:$Y,3,0),VLOOKUP(E:E,history!$H:$Y,4,0)),"--")</f>
        <v>--</v>
      </c>
      <c r="J1207" s="282" t="s">
        <v>5946</v>
      </c>
      <c r="K1207" s="282" t="str">
        <f t="shared" si="230"/>
        <v/>
      </c>
      <c r="L1207" s="312">
        <f t="shared" si="232"/>
        <v>28525.01</v>
      </c>
      <c r="M1207" s="312">
        <f t="shared" si="233"/>
        <v>43219.71</v>
      </c>
      <c r="N1207" s="297" t="str">
        <f>_xlfn.IFNA(VLOOKUP($E:$E,'1'!$A:$E,3,0),"")</f>
        <v/>
      </c>
      <c r="O1207" s="297">
        <f>_xlfn.IFNA(VLOOKUP($E:$E,'2'!$A:$E,3,0),"")</f>
        <v>31013.850415512468</v>
      </c>
      <c r="P1207" s="297" t="str">
        <f>_xlfn.IFNA(VLOOKUP($E:$E,'3'!$A:$D,3,0),"")</f>
        <v/>
      </c>
      <c r="Q1207" s="297" t="str">
        <f>_xlfn.IFNA(VLOOKUP($E:$E,'4'!$A:$F,3,0),"")</f>
        <v/>
      </c>
      <c r="R1207" s="297" t="str">
        <f>_xlfn.IFNA(VLOOKUP($E:$E,'5'!$A:$F,3,0),"")</f>
        <v/>
      </c>
      <c r="S1207" s="297" t="str">
        <f>_xlfn.IFNA(VLOOKUP($E:$E,'6'!$A:$F,3,0),"")</f>
        <v/>
      </c>
      <c r="T1207" s="313">
        <v>1</v>
      </c>
      <c r="U1207" s="313">
        <v>1</v>
      </c>
      <c r="V1207" s="313">
        <v>1</v>
      </c>
      <c r="W1207" s="314">
        <v>78.650000000000006</v>
      </c>
      <c r="X1207" s="315">
        <v>0.29597881599999998</v>
      </c>
      <c r="Y1207" s="749">
        <v>38950</v>
      </c>
      <c r="Z1207" s="282"/>
      <c r="AA1207" s="316" t="s">
        <v>393</v>
      </c>
      <c r="AB1207" s="282" t="s">
        <v>9163</v>
      </c>
      <c r="AC1207" s="317" t="s">
        <v>2105</v>
      </c>
      <c r="AD1207" s="318" t="s">
        <v>522</v>
      </c>
      <c r="AE1207" s="319" t="s">
        <v>11326</v>
      </c>
      <c r="AF1207" s="319" t="s">
        <v>11343</v>
      </c>
      <c r="AG1207" s="320">
        <v>570.32000000000005</v>
      </c>
      <c r="AH1207" s="321">
        <f t="shared" si="234"/>
        <v>0</v>
      </c>
      <c r="AI1207" s="287">
        <f>_xlfn.IFNA(VLOOKUP(AD:AD,грп!B:C,2,0),0)</f>
        <v>1</v>
      </c>
      <c r="AJ1207" s="607">
        <v>0</v>
      </c>
      <c r="AK1207" s="672">
        <f t="shared" si="231"/>
        <v>0</v>
      </c>
      <c r="AL1207" s="174"/>
    </row>
    <row r="1208" spans="1:38" s="4" customFormat="1" ht="12" customHeight="1" outlineLevel="1" x14ac:dyDescent="0.35">
      <c r="A1208" s="307" t="s">
        <v>10402</v>
      </c>
      <c r="B1208" s="308" t="s">
        <v>6843</v>
      </c>
      <c r="C1208" s="309" t="s">
        <v>21</v>
      </c>
      <c r="D1208" s="310" t="s">
        <v>10826</v>
      </c>
      <c r="E1208" s="322" t="s">
        <v>5812</v>
      </c>
      <c r="F1208" s="293"/>
      <c r="G1208" s="293"/>
      <c r="H1208" s="294"/>
      <c r="I1208" s="294" t="str">
        <f>IFERROR(_xlfn.IFNA(VLOOKUP($D:$D,history!$I:$Y,3,0),VLOOKUP(E:E,history!$H:$Y,4,0)),"--")</f>
        <v>--</v>
      </c>
      <c r="J1208" s="282" t="s">
        <v>5946</v>
      </c>
      <c r="K1208" s="282" t="str">
        <f t="shared" si="230"/>
        <v/>
      </c>
      <c r="L1208" s="312">
        <f t="shared" si="232"/>
        <v>0</v>
      </c>
      <c r="M1208" s="312">
        <f t="shared" si="233"/>
        <v>0</v>
      </c>
      <c r="N1208" s="297" t="str">
        <f>_xlfn.IFNA(VLOOKUP($E:$E,'1'!$A:$E,3,0),"")</f>
        <v/>
      </c>
      <c r="O1208" s="297" t="str">
        <f>_xlfn.IFNA(VLOOKUP($E:$E,'2'!$A:$E,3,0),"")</f>
        <v/>
      </c>
      <c r="P1208" s="297" t="str">
        <f>_xlfn.IFNA(VLOOKUP($E:$E,'3'!$A:$D,3,0),"")</f>
        <v/>
      </c>
      <c r="Q1208" s="297" t="str">
        <f>_xlfn.IFNA(VLOOKUP($E:$E,'4'!$A:$F,3,0),"")</f>
        <v/>
      </c>
      <c r="R1208" s="297" t="str">
        <f>_xlfn.IFNA(VLOOKUP($E:$E,'5'!$A:$F,3,0),"")</f>
        <v/>
      </c>
      <c r="S1208" s="297" t="str">
        <f>_xlfn.IFNA(VLOOKUP($E:$E,'6'!$A:$F,3,0),"")</f>
        <v/>
      </c>
      <c r="T1208" s="313">
        <v>1</v>
      </c>
      <c r="U1208" s="313">
        <v>1</v>
      </c>
      <c r="V1208" s="313">
        <v>1</v>
      </c>
      <c r="W1208" s="314">
        <v>71.5</v>
      </c>
      <c r="X1208" s="315">
        <v>0.25779026220000001</v>
      </c>
      <c r="Y1208" s="749">
        <v>0</v>
      </c>
      <c r="Z1208" s="282"/>
      <c r="AA1208" s="316" t="s">
        <v>10390</v>
      </c>
      <c r="AB1208" s="282" t="s">
        <v>10389</v>
      </c>
      <c r="AC1208" s="317" t="s">
        <v>2105</v>
      </c>
      <c r="AD1208" s="318" t="s">
        <v>522</v>
      </c>
      <c r="AE1208" s="319" t="s">
        <v>11326</v>
      </c>
      <c r="AF1208" s="319" t="s">
        <v>11348</v>
      </c>
      <c r="AG1208" s="320">
        <v>0</v>
      </c>
      <c r="AH1208" s="321">
        <f t="shared" si="234"/>
        <v>0</v>
      </c>
      <c r="AI1208" s="287">
        <f>_xlfn.IFNA(VLOOKUP(AD:AD,грп!B:C,2,0),0)</f>
        <v>1</v>
      </c>
      <c r="AJ1208" s="607">
        <v>0</v>
      </c>
      <c r="AK1208" s="672" t="str">
        <f t="shared" si="231"/>
        <v>new</v>
      </c>
      <c r="AL1208" s="174"/>
    </row>
    <row r="1209" spans="1:38" s="4" customFormat="1" ht="12" customHeight="1" outlineLevel="1" x14ac:dyDescent="0.35">
      <c r="A1209" s="307" t="s">
        <v>10402</v>
      </c>
      <c r="B1209" s="308" t="s">
        <v>6844</v>
      </c>
      <c r="C1209" s="372"/>
      <c r="D1209" s="310" t="s">
        <v>10827</v>
      </c>
      <c r="E1209" s="322" t="s">
        <v>5784</v>
      </c>
      <c r="F1209" s="293"/>
      <c r="G1209" s="293"/>
      <c r="H1209" s="294"/>
      <c r="I1209" s="294" t="str">
        <f>IFERROR(_xlfn.IFNA(VLOOKUP($D:$D,history!$I:$Y,3,0),VLOOKUP(E:E,history!$H:$Y,4,0)),"--")</f>
        <v>--</v>
      </c>
      <c r="J1209" s="282" t="s">
        <v>5946</v>
      </c>
      <c r="K1209" s="282" t="str">
        <f t="shared" si="230"/>
        <v/>
      </c>
      <c r="L1209" s="312">
        <f t="shared" si="232"/>
        <v>25178.95</v>
      </c>
      <c r="M1209" s="312">
        <f t="shared" si="233"/>
        <v>38149.919999999998</v>
      </c>
      <c r="N1209" s="297" t="str">
        <f>_xlfn.IFNA(VLOOKUP($E:$E,'1'!$A:$E,3,0),"")</f>
        <v/>
      </c>
      <c r="O1209" s="297" t="str">
        <f>_xlfn.IFNA(VLOOKUP($E:$E,'2'!$A:$E,3,0),"")</f>
        <v/>
      </c>
      <c r="P1209" s="297" t="str">
        <f>_xlfn.IFNA(VLOOKUP($E:$E,'3'!$A:$D,3,0),"")</f>
        <v/>
      </c>
      <c r="Q1209" s="297" t="str">
        <f>_xlfn.IFNA(VLOOKUP($E:$E,'4'!$A:$F,3,0),"")</f>
        <v/>
      </c>
      <c r="R1209" s="297" t="str">
        <f>_xlfn.IFNA(VLOOKUP($E:$E,'5'!$A:$F,3,0),"")</f>
        <v/>
      </c>
      <c r="S1209" s="297" t="str">
        <f>_xlfn.IFNA(VLOOKUP($E:$E,'6'!$A:$F,3,0),"")</f>
        <v/>
      </c>
      <c r="T1209" s="313">
        <v>1</v>
      </c>
      <c r="U1209" s="313">
        <v>1</v>
      </c>
      <c r="V1209" s="313">
        <v>1</v>
      </c>
      <c r="W1209" s="314">
        <v>82</v>
      </c>
      <c r="X1209" s="315">
        <v>0.25779026220000001</v>
      </c>
      <c r="Y1209" s="749">
        <v>34350</v>
      </c>
      <c r="Z1209" s="282"/>
      <c r="AA1209" s="316" t="s">
        <v>10390</v>
      </c>
      <c r="AB1209" s="282" t="s">
        <v>9163</v>
      </c>
      <c r="AC1209" s="317" t="s">
        <v>2105</v>
      </c>
      <c r="AD1209" s="318" t="s">
        <v>522</v>
      </c>
      <c r="AE1209" s="319" t="s">
        <v>11326</v>
      </c>
      <c r="AF1209" s="319" t="s">
        <v>11328</v>
      </c>
      <c r="AG1209" s="320">
        <v>503.42</v>
      </c>
      <c r="AH1209" s="321">
        <f t="shared" si="234"/>
        <v>0</v>
      </c>
      <c r="AI1209" s="287">
        <f>_xlfn.IFNA(VLOOKUP(AD:AD,грп!B:C,2,0),0)</f>
        <v>1</v>
      </c>
      <c r="AJ1209" s="607">
        <v>0</v>
      </c>
      <c r="AK1209" s="672">
        <f t="shared" si="231"/>
        <v>0</v>
      </c>
      <c r="AL1209" s="174"/>
    </row>
    <row r="1210" spans="1:38" s="4" customFormat="1" ht="12" customHeight="1" outlineLevel="1" x14ac:dyDescent="0.35">
      <c r="A1210" s="307" t="s">
        <v>10402</v>
      </c>
      <c r="B1210" s="308" t="s">
        <v>6845</v>
      </c>
      <c r="C1210" s="309"/>
      <c r="D1210" s="310" t="s">
        <v>3712</v>
      </c>
      <c r="E1210" s="292" t="s">
        <v>3713</v>
      </c>
      <c r="F1210" s="293"/>
      <c r="G1210" s="293"/>
      <c r="H1210" s="294"/>
      <c r="I1210" s="294" t="str">
        <f>IFERROR(_xlfn.IFNA(VLOOKUP($D:$D,history!$I:$Y,3,0),VLOOKUP(E:E,history!$H:$Y,4,0)),"--")</f>
        <v>--</v>
      </c>
      <c r="J1210" s="282" t="s">
        <v>9868</v>
      </c>
      <c r="K1210" s="282" t="str">
        <f t="shared" si="230"/>
        <v/>
      </c>
      <c r="L1210" s="312">
        <f t="shared" si="232"/>
        <v>29568.34</v>
      </c>
      <c r="M1210" s="312">
        <f t="shared" si="233"/>
        <v>44800.51</v>
      </c>
      <c r="N1210" s="297" t="str">
        <f>_xlfn.IFNA(VLOOKUP($E:$E,'1'!$A:$E,3,0),"")</f>
        <v/>
      </c>
      <c r="O1210" s="297">
        <f>_xlfn.IFNA(VLOOKUP($E:$E,'2'!$A:$E,3,0),"")</f>
        <v>31013.850415512468</v>
      </c>
      <c r="P1210" s="297" t="str">
        <f>_xlfn.IFNA(VLOOKUP($E:$E,'3'!$A:$D,3,0),"")</f>
        <v/>
      </c>
      <c r="Q1210" s="297" t="str">
        <f>_xlfn.IFNA(VLOOKUP($E:$E,'4'!$A:$F,3,0),"")</f>
        <v/>
      </c>
      <c r="R1210" s="297" t="str">
        <f>_xlfn.IFNA(VLOOKUP($E:$E,'5'!$A:$F,3,0),"")</f>
        <v/>
      </c>
      <c r="S1210" s="297" t="str">
        <f>_xlfn.IFNA(VLOOKUP($E:$E,'6'!$A:$F,3,0),"")</f>
        <v/>
      </c>
      <c r="T1210" s="313">
        <v>1</v>
      </c>
      <c r="U1210" s="313">
        <v>1</v>
      </c>
      <c r="V1210" s="313">
        <v>1</v>
      </c>
      <c r="W1210" s="314">
        <v>79.56</v>
      </c>
      <c r="X1210" s="315">
        <v>0.29597881599999998</v>
      </c>
      <c r="Y1210" s="749">
        <v>40350</v>
      </c>
      <c r="Z1210" s="282"/>
      <c r="AA1210" s="316" t="s">
        <v>10388</v>
      </c>
      <c r="AB1210" s="282" t="s">
        <v>9163</v>
      </c>
      <c r="AC1210" s="317" t="s">
        <v>2105</v>
      </c>
      <c r="AD1210" s="318" t="s">
        <v>522</v>
      </c>
      <c r="AE1210" s="319" t="s">
        <v>11326</v>
      </c>
      <c r="AF1210" s="319" t="s">
        <v>11343</v>
      </c>
      <c r="AG1210" s="320">
        <v>591.17999999999995</v>
      </c>
      <c r="AH1210" s="321">
        <f t="shared" si="234"/>
        <v>0</v>
      </c>
      <c r="AI1210" s="287">
        <f>_xlfn.IFNA(VLOOKUP(AD:AD,грп!B:C,2,0),0)</f>
        <v>1</v>
      </c>
      <c r="AJ1210" s="607">
        <v>18</v>
      </c>
      <c r="AK1210" s="672">
        <f t="shared" si="231"/>
        <v>0</v>
      </c>
      <c r="AL1210" s="174"/>
    </row>
    <row r="1211" spans="1:38" s="4" customFormat="1" ht="12" customHeight="1" outlineLevel="1" x14ac:dyDescent="0.35">
      <c r="A1211" s="307" t="s">
        <v>10402</v>
      </c>
      <c r="B1211" s="308" t="s">
        <v>6846</v>
      </c>
      <c r="C1211" s="309"/>
      <c r="D1211" s="310" t="s">
        <v>4077</v>
      </c>
      <c r="E1211" s="292" t="s">
        <v>4079</v>
      </c>
      <c r="F1211" s="293"/>
      <c r="G1211" s="293"/>
      <c r="H1211" s="294"/>
      <c r="I1211" s="294" t="str">
        <f>IFERROR(_xlfn.IFNA(VLOOKUP($D:$D,history!$I:$Y,3,0),VLOOKUP(E:E,history!$H:$Y,4,0)),"--")</f>
        <v>--</v>
      </c>
      <c r="J1211" s="282" t="s">
        <v>9870</v>
      </c>
      <c r="K1211" s="282" t="str">
        <f t="shared" si="230"/>
        <v/>
      </c>
      <c r="L1211" s="312">
        <f t="shared" si="232"/>
        <v>31594.97</v>
      </c>
      <c r="M1211" s="312">
        <f t="shared" si="233"/>
        <v>47871.17</v>
      </c>
      <c r="N1211" s="297" t="str">
        <f>_xlfn.IFNA(VLOOKUP($E:$E,'1'!$A:$E,3,0),"")</f>
        <v/>
      </c>
      <c r="O1211" s="297">
        <f>_xlfn.IFNA(VLOOKUP($E:$E,'2'!$A:$E,3,0),"")</f>
        <v>33229.916897506926</v>
      </c>
      <c r="P1211" s="297" t="str">
        <f>_xlfn.IFNA(VLOOKUP($E:$E,'3'!$A:$D,3,0),"")</f>
        <v/>
      </c>
      <c r="Q1211" s="297" t="str">
        <f>_xlfn.IFNA(VLOOKUP($E:$E,'4'!$A:$F,3,0),"")</f>
        <v/>
      </c>
      <c r="R1211" s="297" t="str">
        <f>_xlfn.IFNA(VLOOKUP($E:$E,'5'!$A:$F,3,0),"")</f>
        <v/>
      </c>
      <c r="S1211" s="297" t="str">
        <f>_xlfn.IFNA(VLOOKUP($E:$E,'6'!$A:$F,3,0),"")</f>
        <v/>
      </c>
      <c r="T1211" s="313">
        <v>1</v>
      </c>
      <c r="U1211" s="313">
        <v>1</v>
      </c>
      <c r="V1211" s="313">
        <v>1</v>
      </c>
      <c r="W1211" s="314">
        <v>87.7</v>
      </c>
      <c r="X1211" s="315">
        <v>0.38914537599999999</v>
      </c>
      <c r="Y1211" s="749">
        <v>43090</v>
      </c>
      <c r="Z1211" s="282"/>
      <c r="AA1211" s="316" t="s">
        <v>10388</v>
      </c>
      <c r="AB1211" s="282" t="s">
        <v>9163</v>
      </c>
      <c r="AC1211" s="317" t="s">
        <v>2105</v>
      </c>
      <c r="AD1211" s="318" t="s">
        <v>522</v>
      </c>
      <c r="AE1211" s="319" t="s">
        <v>11326</v>
      </c>
      <c r="AF1211" s="319" t="s">
        <v>11343</v>
      </c>
      <c r="AG1211" s="320">
        <v>631.70000000000005</v>
      </c>
      <c r="AH1211" s="321">
        <f t="shared" si="234"/>
        <v>0</v>
      </c>
      <c r="AI1211" s="287">
        <f>_xlfn.IFNA(VLOOKUP(AD:AD,грп!B:C,2,0),0)</f>
        <v>1</v>
      </c>
      <c r="AJ1211" s="607">
        <v>5</v>
      </c>
      <c r="AK1211" s="672">
        <f t="shared" si="231"/>
        <v>0</v>
      </c>
      <c r="AL1211" s="174"/>
    </row>
    <row r="1212" spans="1:38" s="4" customFormat="1" ht="11.45" customHeight="1" outlineLevel="1" x14ac:dyDescent="0.35">
      <c r="A1212" s="307" t="s">
        <v>10402</v>
      </c>
      <c r="B1212" s="308" t="s">
        <v>6847</v>
      </c>
      <c r="C1212" s="309"/>
      <c r="D1212" s="310" t="s">
        <v>5881</v>
      </c>
      <c r="E1212" s="322" t="s">
        <v>5857</v>
      </c>
      <c r="F1212" s="293"/>
      <c r="G1212" s="293"/>
      <c r="H1212" s="294"/>
      <c r="I1212" s="294" t="str">
        <f>IFERROR(_xlfn.IFNA(VLOOKUP($D:$D,history!$I:$Y,3,0),VLOOKUP(E:E,history!$H:$Y,4,0)),"--")</f>
        <v>--</v>
      </c>
      <c r="J1212" s="282" t="s">
        <v>9870</v>
      </c>
      <c r="K1212" s="282" t="str">
        <f t="shared" si="230"/>
        <v/>
      </c>
      <c r="L1212" s="312">
        <f t="shared" si="232"/>
        <v>39475.96</v>
      </c>
      <c r="M1212" s="312">
        <f t="shared" si="233"/>
        <v>59812.06</v>
      </c>
      <c r="N1212" s="297" t="str">
        <f>_xlfn.IFNA(VLOOKUP($E:$E,'1'!$A:$E,3,0),"")</f>
        <v/>
      </c>
      <c r="O1212" s="297">
        <f>_xlfn.IFNA(VLOOKUP($E:$E,'2'!$A:$E,3,0),"")</f>
        <v>37662.049861495849</v>
      </c>
      <c r="P1212" s="297" t="str">
        <f>_xlfn.IFNA(VLOOKUP($E:$E,'3'!$A:$D,3,0),"")</f>
        <v/>
      </c>
      <c r="Q1212" s="297" t="str">
        <f>_xlfn.IFNA(VLOOKUP($E:$E,'4'!$A:$F,3,0),"")</f>
        <v/>
      </c>
      <c r="R1212" s="297" t="str">
        <f>_xlfn.IFNA(VLOOKUP($E:$E,'5'!$A:$F,3,0),"")</f>
        <v/>
      </c>
      <c r="S1212" s="297" t="str">
        <f>_xlfn.IFNA(VLOOKUP($E:$E,'6'!$A:$F,3,0),"")</f>
        <v/>
      </c>
      <c r="T1212" s="313">
        <v>1</v>
      </c>
      <c r="U1212" s="313">
        <v>1</v>
      </c>
      <c r="V1212" s="313">
        <v>1</v>
      </c>
      <c r="W1212" s="314">
        <v>85.9</v>
      </c>
      <c r="X1212" s="315">
        <v>0.38914537599999999</v>
      </c>
      <c r="Y1212" s="749">
        <v>53850</v>
      </c>
      <c r="Z1212" s="282"/>
      <c r="AA1212" s="316" t="s">
        <v>10388</v>
      </c>
      <c r="AB1212" s="282" t="s">
        <v>9163</v>
      </c>
      <c r="AC1212" s="317" t="s">
        <v>2105</v>
      </c>
      <c r="AD1212" s="318" t="s">
        <v>522</v>
      </c>
      <c r="AE1212" s="319" t="s">
        <v>11326</v>
      </c>
      <c r="AF1212" s="319" t="s">
        <v>11328</v>
      </c>
      <c r="AG1212" s="320">
        <v>789.27</v>
      </c>
      <c r="AH1212" s="321">
        <f t="shared" si="234"/>
        <v>0</v>
      </c>
      <c r="AI1212" s="287">
        <f>_xlfn.IFNA(VLOOKUP(AD:AD,грп!B:C,2,0),0)</f>
        <v>1</v>
      </c>
      <c r="AJ1212" s="607">
        <v>14</v>
      </c>
      <c r="AK1212" s="672">
        <f t="shared" si="231"/>
        <v>0</v>
      </c>
      <c r="AL1212" s="174"/>
    </row>
    <row r="1213" spans="1:38" s="4" customFormat="1" ht="11.45" customHeight="1" outlineLevel="1" x14ac:dyDescent="0.35">
      <c r="A1213" s="307" t="s">
        <v>10402</v>
      </c>
      <c r="B1213" s="308" t="s">
        <v>6848</v>
      </c>
      <c r="C1213" s="309"/>
      <c r="D1213" s="310" t="s">
        <v>10828</v>
      </c>
      <c r="E1213" s="322" t="s">
        <v>5834</v>
      </c>
      <c r="F1213" s="293"/>
      <c r="G1213" s="293"/>
      <c r="H1213" s="294"/>
      <c r="I1213" s="294" t="str">
        <f>IFERROR(_xlfn.IFNA(VLOOKUP($D:$D,history!$I:$Y,3,0),VLOOKUP(E:E,history!$H:$Y,4,0)),"--")</f>
        <v>--</v>
      </c>
      <c r="J1213" s="282" t="s">
        <v>9868</v>
      </c>
      <c r="K1213" s="282" t="str">
        <f t="shared" si="230"/>
        <v/>
      </c>
      <c r="L1213" s="312">
        <f t="shared" si="232"/>
        <v>42068.28</v>
      </c>
      <c r="M1213" s="312">
        <f t="shared" si="233"/>
        <v>63739.82</v>
      </c>
      <c r="N1213" s="297" t="str">
        <f>_xlfn.IFNA(VLOOKUP($E:$E,'1'!$A:$E,3,0),"")</f>
        <v/>
      </c>
      <c r="O1213" s="297">
        <f>_xlfn.IFNA(VLOOKUP($E:$E,'2'!$A:$E,3,0),"")</f>
        <v>43202.216066481997</v>
      </c>
      <c r="P1213" s="297" t="str">
        <f>_xlfn.IFNA(VLOOKUP($E:$E,'3'!$A:$D,3,0),"")</f>
        <v/>
      </c>
      <c r="Q1213" s="297" t="str">
        <f>_xlfn.IFNA(VLOOKUP($E:$E,'4'!$A:$F,3,0),"")</f>
        <v/>
      </c>
      <c r="R1213" s="297" t="str">
        <f>_xlfn.IFNA(VLOOKUP($E:$E,'5'!$A:$F,3,0),"")</f>
        <v/>
      </c>
      <c r="S1213" s="297" t="str">
        <f>_xlfn.IFNA(VLOOKUP($E:$E,'6'!$A:$F,3,0),"")</f>
        <v/>
      </c>
      <c r="T1213" s="313">
        <v>1</v>
      </c>
      <c r="U1213" s="313">
        <v>1</v>
      </c>
      <c r="V1213" s="313">
        <v>1</v>
      </c>
      <c r="W1213" s="314">
        <v>90.36</v>
      </c>
      <c r="X1213" s="315">
        <v>0.38914537599999999</v>
      </c>
      <c r="Y1213" s="749">
        <v>57390</v>
      </c>
      <c r="Z1213" s="282"/>
      <c r="AA1213" s="316" t="s">
        <v>10390</v>
      </c>
      <c r="AB1213" s="282" t="s">
        <v>9163</v>
      </c>
      <c r="AC1213" s="317" t="s">
        <v>2105</v>
      </c>
      <c r="AD1213" s="318" t="s">
        <v>522</v>
      </c>
      <c r="AE1213" s="319" t="s">
        <v>11326</v>
      </c>
      <c r="AF1213" s="319" t="s">
        <v>11328</v>
      </c>
      <c r="AG1213" s="320">
        <v>841.1</v>
      </c>
      <c r="AH1213" s="321">
        <f t="shared" si="234"/>
        <v>0</v>
      </c>
      <c r="AI1213" s="287">
        <f>_xlfn.IFNA(VLOOKUP(AD:AD,грп!B:C,2,0),0)</f>
        <v>1</v>
      </c>
      <c r="AJ1213" s="607">
        <v>9</v>
      </c>
      <c r="AK1213" s="672">
        <f t="shared" si="231"/>
        <v>0</v>
      </c>
      <c r="AL1213" s="174"/>
    </row>
    <row r="1214" spans="1:38" s="4" customFormat="1" ht="11.45" customHeight="1" outlineLevel="1" x14ac:dyDescent="0.35">
      <c r="A1214" s="307" t="s">
        <v>10402</v>
      </c>
      <c r="B1214" s="308" t="s">
        <v>6849</v>
      </c>
      <c r="C1214" s="309"/>
      <c r="D1214" s="310" t="s">
        <v>4231</v>
      </c>
      <c r="E1214" s="292" t="s">
        <v>4081</v>
      </c>
      <c r="F1214" s="293"/>
      <c r="G1214" s="293"/>
      <c r="H1214" s="294"/>
      <c r="I1214" s="294" t="str">
        <f>IFERROR(_xlfn.IFNA(VLOOKUP($D:$D,history!$I:$Y,3,0),VLOOKUP(E:E,history!$H:$Y,4,0)),"--")</f>
        <v>--</v>
      </c>
      <c r="J1214" s="282" t="s">
        <v>5946</v>
      </c>
      <c r="K1214" s="282" t="str">
        <f t="shared" si="230"/>
        <v/>
      </c>
      <c r="L1214" s="312">
        <f t="shared" si="232"/>
        <v>47933.64</v>
      </c>
      <c r="M1214" s="312">
        <f t="shared" si="233"/>
        <v>72626.720000000001</v>
      </c>
      <c r="N1214" s="297" t="str">
        <f>_xlfn.IFNA(VLOOKUP($E:$E,'1'!$A:$E,3,0),"")</f>
        <v/>
      </c>
      <c r="O1214" s="297">
        <f>_xlfn.IFNA(VLOOKUP($E:$E,'2'!$A:$E,3,0),"")</f>
        <v>36554.016620498616</v>
      </c>
      <c r="P1214" s="297" t="str">
        <f>_xlfn.IFNA(VLOOKUP($E:$E,'3'!$A:$D,3,0),"")</f>
        <v/>
      </c>
      <c r="Q1214" s="297" t="str">
        <f>_xlfn.IFNA(VLOOKUP($E:$E,'4'!$A:$F,3,0),"")</f>
        <v/>
      </c>
      <c r="R1214" s="297" t="str">
        <f>_xlfn.IFNA(VLOOKUP($E:$E,'5'!$A:$F,3,0),"")</f>
        <v/>
      </c>
      <c r="S1214" s="297" t="str">
        <f>_xlfn.IFNA(VLOOKUP($E:$E,'6'!$A:$F,3,0),"")</f>
        <v/>
      </c>
      <c r="T1214" s="313">
        <v>1</v>
      </c>
      <c r="U1214" s="313">
        <v>1</v>
      </c>
      <c r="V1214" s="313">
        <v>1</v>
      </c>
      <c r="W1214" s="314">
        <v>81.06</v>
      </c>
      <c r="X1214" s="315">
        <v>0.29597881599999998</v>
      </c>
      <c r="Y1214" s="749">
        <v>65390</v>
      </c>
      <c r="Z1214" s="282"/>
      <c r="AA1214" s="316" t="s">
        <v>10388</v>
      </c>
      <c r="AB1214" s="282" t="s">
        <v>9163</v>
      </c>
      <c r="AC1214" s="317" t="s">
        <v>2105</v>
      </c>
      <c r="AD1214" s="318" t="s">
        <v>522</v>
      </c>
      <c r="AE1214" s="319" t="s">
        <v>11326</v>
      </c>
      <c r="AF1214" s="319" t="s">
        <v>11343</v>
      </c>
      <c r="AG1214" s="320">
        <v>958.37</v>
      </c>
      <c r="AH1214" s="321">
        <f t="shared" si="234"/>
        <v>0</v>
      </c>
      <c r="AI1214" s="287">
        <f>_xlfn.IFNA(VLOOKUP(AD:AD,грп!B:C,2,0),0)</f>
        <v>1</v>
      </c>
      <c r="AJ1214" s="607">
        <v>0</v>
      </c>
      <c r="AK1214" s="672">
        <f t="shared" si="231"/>
        <v>0</v>
      </c>
      <c r="AL1214" s="174"/>
    </row>
    <row r="1215" spans="1:38" s="4" customFormat="1" ht="11.45" customHeight="1" outlineLevel="1" x14ac:dyDescent="0.35">
      <c r="A1215" s="307" t="s">
        <v>10402</v>
      </c>
      <c r="B1215" s="308" t="s">
        <v>6850</v>
      </c>
      <c r="C1215" s="309"/>
      <c r="D1215" s="310" t="s">
        <v>4078</v>
      </c>
      <c r="E1215" s="292" t="s">
        <v>4082</v>
      </c>
      <c r="F1215" s="293"/>
      <c r="G1215" s="293"/>
      <c r="H1215" s="294"/>
      <c r="I1215" s="294" t="str">
        <f>IFERROR(_xlfn.IFNA(VLOOKUP($D:$D,history!$I:$Y,3,0),VLOOKUP(E:E,history!$H:$Y,4,0)),"--")</f>
        <v>--</v>
      </c>
      <c r="J1215" s="282" t="s">
        <v>5946</v>
      </c>
      <c r="K1215" s="282" t="str">
        <f t="shared" si="230"/>
        <v/>
      </c>
      <c r="L1215" s="312">
        <f t="shared" si="232"/>
        <v>54262.13</v>
      </c>
      <c r="M1215" s="312">
        <f t="shared" si="233"/>
        <v>82215.350000000006</v>
      </c>
      <c r="N1215" s="297" t="str">
        <f>_xlfn.IFNA(VLOOKUP($E:$E,'1'!$A:$E,3,0),"")</f>
        <v/>
      </c>
      <c r="O1215" s="297">
        <f>_xlfn.IFNA(VLOOKUP($E:$E,'2'!$A:$E,3,0),"")</f>
        <v>38770.083102493074</v>
      </c>
      <c r="P1215" s="297" t="str">
        <f>_xlfn.IFNA(VLOOKUP($E:$E,'3'!$A:$D,3,0),"")</f>
        <v/>
      </c>
      <c r="Q1215" s="297" t="str">
        <f>_xlfn.IFNA(VLOOKUP($E:$E,'4'!$A:$F,3,0),"")</f>
        <v/>
      </c>
      <c r="R1215" s="297" t="str">
        <f>_xlfn.IFNA(VLOOKUP($E:$E,'5'!$A:$F,3,0),"")</f>
        <v/>
      </c>
      <c r="S1215" s="297" t="str">
        <f>_xlfn.IFNA(VLOOKUP($E:$E,'6'!$A:$F,3,0),"")</f>
        <v/>
      </c>
      <c r="T1215" s="313">
        <v>1</v>
      </c>
      <c r="U1215" s="313">
        <v>1</v>
      </c>
      <c r="V1215" s="313">
        <v>1</v>
      </c>
      <c r="W1215" s="314">
        <v>94</v>
      </c>
      <c r="X1215" s="315">
        <v>0.42</v>
      </c>
      <c r="Y1215" s="749">
        <v>73990</v>
      </c>
      <c r="Z1215" s="282"/>
      <c r="AA1215" s="316" t="s">
        <v>393</v>
      </c>
      <c r="AB1215" s="282" t="s">
        <v>9163</v>
      </c>
      <c r="AC1215" s="317" t="s">
        <v>2105</v>
      </c>
      <c r="AD1215" s="318" t="s">
        <v>522</v>
      </c>
      <c r="AE1215" s="319" t="s">
        <v>11326</v>
      </c>
      <c r="AF1215" s="319" t="s">
        <v>11343</v>
      </c>
      <c r="AG1215" s="320">
        <v>1084.9000000000001</v>
      </c>
      <c r="AH1215" s="321">
        <f t="shared" si="234"/>
        <v>0</v>
      </c>
      <c r="AI1215" s="287">
        <f>_xlfn.IFNA(VLOOKUP(AD:AD,грп!B:C,2,0),0)</f>
        <v>1</v>
      </c>
      <c r="AJ1215" s="607">
        <v>1</v>
      </c>
      <c r="AK1215" s="672">
        <f t="shared" si="231"/>
        <v>0</v>
      </c>
      <c r="AL1215" s="174"/>
    </row>
    <row r="1216" spans="1:38" s="4" customFormat="1" ht="11.45" customHeight="1" outlineLevel="1" x14ac:dyDescent="0.35">
      <c r="A1216" s="307" t="s">
        <v>10402</v>
      </c>
      <c r="B1216" s="308" t="s">
        <v>9562</v>
      </c>
      <c r="C1216" s="309" t="s">
        <v>21</v>
      </c>
      <c r="D1216" s="310" t="s">
        <v>10026</v>
      </c>
      <c r="E1216" s="322" t="s">
        <v>9281</v>
      </c>
      <c r="F1216" s="293"/>
      <c r="G1216" s="293"/>
      <c r="H1216" s="294">
        <v>2</v>
      </c>
      <c r="I1216" s="294" t="str">
        <f>IFERROR(_xlfn.IFNA(VLOOKUP($D:$D,history!$I:$Y,3,0),VLOOKUP(E:E,history!$H:$Y,4,0)),"--")</f>
        <v>--</v>
      </c>
      <c r="J1216" s="282" t="s">
        <v>9870</v>
      </c>
      <c r="K1216" s="282" t="str">
        <f t="shared" si="230"/>
        <v/>
      </c>
      <c r="L1216" s="312">
        <f t="shared" si="232"/>
        <v>27530.19</v>
      </c>
      <c r="M1216" s="312">
        <f t="shared" si="233"/>
        <v>41712.410000000003</v>
      </c>
      <c r="N1216" s="297" t="str">
        <f>_xlfn.IFNA(VLOOKUP($E:$E,'1'!$A:$E,3,0),"")</f>
        <v/>
      </c>
      <c r="O1216" s="297">
        <f>_xlfn.IFNA(VLOOKUP($E:$E,'2'!$A:$E,3,0),"")</f>
        <v>28797.783933518007</v>
      </c>
      <c r="P1216" s="297" t="str">
        <f>_xlfn.IFNA(VLOOKUP($E:$E,'3'!$A:$D,3,0),"")</f>
        <v/>
      </c>
      <c r="Q1216" s="297" t="str">
        <f>_xlfn.IFNA(VLOOKUP($E:$E,'4'!$A:$F,3,0),"")</f>
        <v/>
      </c>
      <c r="R1216" s="297" t="str">
        <f>_xlfn.IFNA(VLOOKUP($E:$E,'5'!$A:$F,3,0),"")</f>
        <v/>
      </c>
      <c r="S1216" s="297" t="str">
        <f>_xlfn.IFNA(VLOOKUP($E:$E,'6'!$A:$F,3,0),"")</f>
        <v/>
      </c>
      <c r="T1216" s="313">
        <v>1</v>
      </c>
      <c r="U1216" s="313">
        <v>1</v>
      </c>
      <c r="V1216" s="313">
        <v>1</v>
      </c>
      <c r="W1216" s="314">
        <v>94</v>
      </c>
      <c r="X1216" s="315">
        <v>0.33</v>
      </c>
      <c r="Y1216" s="749">
        <v>37550</v>
      </c>
      <c r="Z1216" s="282"/>
      <c r="AA1216" s="316" t="s">
        <v>393</v>
      </c>
      <c r="AB1216" s="282" t="s">
        <v>9164</v>
      </c>
      <c r="AC1216" s="317" t="s">
        <v>2105</v>
      </c>
      <c r="AD1216" s="318" t="s">
        <v>522</v>
      </c>
      <c r="AE1216" s="319" t="s">
        <v>11326</v>
      </c>
      <c r="AF1216" s="319" t="s">
        <v>11348</v>
      </c>
      <c r="AG1216" s="320">
        <v>550.42999999999995</v>
      </c>
      <c r="AH1216" s="321">
        <f t="shared" si="234"/>
        <v>0</v>
      </c>
      <c r="AI1216" s="287">
        <f>_xlfn.IFNA(VLOOKUP(AD:AD,грп!B:C,2,0),0)</f>
        <v>1</v>
      </c>
      <c r="AJ1216" s="607">
        <v>18</v>
      </c>
      <c r="AK1216" s="672" t="str">
        <f t="shared" si="231"/>
        <v>new</v>
      </c>
      <c r="AL1216" s="174"/>
    </row>
    <row r="1217" spans="1:38" s="4" customFormat="1" ht="12" customHeight="1" outlineLevel="1" x14ac:dyDescent="0.35">
      <c r="A1217" s="307" t="s">
        <v>10402</v>
      </c>
      <c r="B1217" s="308" t="s">
        <v>6851</v>
      </c>
      <c r="C1217" s="309"/>
      <c r="D1217" s="310" t="s">
        <v>5138</v>
      </c>
      <c r="E1217" s="292" t="s">
        <v>4694</v>
      </c>
      <c r="F1217" s="293"/>
      <c r="G1217" s="293"/>
      <c r="H1217" s="294">
        <v>12</v>
      </c>
      <c r="I1217" s="294" t="str">
        <f>IFERROR(_xlfn.IFNA(VLOOKUP($D:$D,history!$I:$Y,3,0),VLOOKUP(E:E,history!$H:$Y,4,0)),"--")</f>
        <v>V</v>
      </c>
      <c r="J1217" s="282" t="s">
        <v>9870</v>
      </c>
      <c r="K1217" s="282" t="str">
        <f t="shared" si="230"/>
        <v/>
      </c>
      <c r="L1217" s="312">
        <f t="shared" si="232"/>
        <v>6335</v>
      </c>
      <c r="M1217" s="312">
        <f t="shared" si="233"/>
        <v>9598.48</v>
      </c>
      <c r="N1217" s="297" t="str">
        <f>_xlfn.IFNA(VLOOKUP($E:$E,'1'!$A:$E,3,0),"")</f>
        <v/>
      </c>
      <c r="O1217" s="297">
        <f>_xlfn.IFNA(VLOOKUP($E:$E,'2'!$A:$E,3,0),"")</f>
        <v>6969.5290858725766</v>
      </c>
      <c r="P1217" s="297" t="str">
        <f>_xlfn.IFNA(VLOOKUP($E:$E,'3'!$A:$D,3,0),"")</f>
        <v/>
      </c>
      <c r="Q1217" s="297" t="str">
        <f>_xlfn.IFNA(VLOOKUP($E:$E,'4'!$A:$F,3,0),"")</f>
        <v/>
      </c>
      <c r="R1217" s="297" t="str">
        <f>_xlfn.IFNA(VLOOKUP($E:$E,'5'!$A:$F,3,0),"")</f>
        <v/>
      </c>
      <c r="S1217" s="297" t="str">
        <f>_xlfn.IFNA(VLOOKUP($E:$E,'6'!$A:$F,3,0),"")</f>
        <v/>
      </c>
      <c r="T1217" s="313">
        <v>1</v>
      </c>
      <c r="U1217" s="313">
        <v>1</v>
      </c>
      <c r="V1217" s="313">
        <v>1</v>
      </c>
      <c r="W1217" s="314">
        <v>14.2</v>
      </c>
      <c r="X1217" s="315">
        <v>4.2000000000000003E-2</v>
      </c>
      <c r="Y1217" s="749">
        <v>8650</v>
      </c>
      <c r="Z1217" s="282"/>
      <c r="AA1217" s="316" t="s">
        <v>10390</v>
      </c>
      <c r="AB1217" s="282" t="s">
        <v>9163</v>
      </c>
      <c r="AC1217" s="317" t="s">
        <v>2105</v>
      </c>
      <c r="AD1217" s="318" t="s">
        <v>10347</v>
      </c>
      <c r="AE1217" s="319">
        <v>0</v>
      </c>
      <c r="AF1217" s="319" t="s">
        <v>11328</v>
      </c>
      <c r="AG1217" s="320">
        <v>126.66</v>
      </c>
      <c r="AH1217" s="321">
        <f t="shared" si="234"/>
        <v>0</v>
      </c>
      <c r="AI1217" s="287">
        <f>_xlfn.IFNA(VLOOKUP(AD:AD,грп!B:C,2,0),0)</f>
        <v>1</v>
      </c>
      <c r="AJ1217" s="607">
        <v>10</v>
      </c>
      <c r="AK1217" s="672">
        <f t="shared" si="231"/>
        <v>0</v>
      </c>
      <c r="AL1217" s="174"/>
    </row>
    <row r="1218" spans="1:38" s="4" customFormat="1" ht="12" customHeight="1" outlineLevel="1" x14ac:dyDescent="0.35">
      <c r="A1218" s="307" t="s">
        <v>10402</v>
      </c>
      <c r="B1218" s="308" t="s">
        <v>6852</v>
      </c>
      <c r="C1218" s="309"/>
      <c r="D1218" s="310" t="s">
        <v>5166</v>
      </c>
      <c r="E1218" s="292" t="s">
        <v>4695</v>
      </c>
      <c r="F1218" s="293"/>
      <c r="G1218" s="293"/>
      <c r="H1218" s="294">
        <v>13</v>
      </c>
      <c r="I1218" s="294" t="str">
        <f>IFERROR(_xlfn.IFNA(VLOOKUP($D:$D,history!$I:$Y,3,0),VLOOKUP(E:E,history!$H:$Y,4,0)),"--")</f>
        <v>--</v>
      </c>
      <c r="J1218" s="282" t="s">
        <v>9870</v>
      </c>
      <c r="K1218" s="282" t="str">
        <f t="shared" si="230"/>
        <v/>
      </c>
      <c r="L1218" s="312">
        <f t="shared" si="232"/>
        <v>6664.11</v>
      </c>
      <c r="M1218" s="312">
        <f t="shared" si="233"/>
        <v>10097.129999999999</v>
      </c>
      <c r="N1218" s="297" t="str">
        <f>_xlfn.IFNA(VLOOKUP($E:$E,'1'!$A:$E,3,0),"")</f>
        <v/>
      </c>
      <c r="O1218" s="297">
        <f>_xlfn.IFNA(VLOOKUP($E:$E,'2'!$A:$E,3,0),"")</f>
        <v>7318.559556786704</v>
      </c>
      <c r="P1218" s="297" t="str">
        <f>_xlfn.IFNA(VLOOKUP($E:$E,'3'!$A:$D,3,0),"")</f>
        <v/>
      </c>
      <c r="Q1218" s="297" t="str">
        <f>_xlfn.IFNA(VLOOKUP($E:$E,'4'!$A:$F,3,0),"")</f>
        <v/>
      </c>
      <c r="R1218" s="297" t="str">
        <f>_xlfn.IFNA(VLOOKUP($E:$E,'5'!$A:$F,3,0),"")</f>
        <v/>
      </c>
      <c r="S1218" s="297" t="str">
        <f>_xlfn.IFNA(VLOOKUP($E:$E,'6'!$A:$F,3,0),"")</f>
        <v/>
      </c>
      <c r="T1218" s="313">
        <v>1</v>
      </c>
      <c r="U1218" s="313">
        <v>1</v>
      </c>
      <c r="V1218" s="313">
        <v>1</v>
      </c>
      <c r="W1218" s="314">
        <v>14.3</v>
      </c>
      <c r="X1218" s="315">
        <v>4.2000000000000003E-2</v>
      </c>
      <c r="Y1218" s="749">
        <v>9090</v>
      </c>
      <c r="Z1218" s="282"/>
      <c r="AA1218" s="316" t="s">
        <v>10390</v>
      </c>
      <c r="AB1218" s="282" t="s">
        <v>9163</v>
      </c>
      <c r="AC1218" s="317" t="s">
        <v>2105</v>
      </c>
      <c r="AD1218" s="318" t="s">
        <v>10347</v>
      </c>
      <c r="AE1218" s="319">
        <v>0</v>
      </c>
      <c r="AF1218" s="319" t="s">
        <v>11328</v>
      </c>
      <c r="AG1218" s="320">
        <v>133.24</v>
      </c>
      <c r="AH1218" s="321">
        <f t="shared" si="234"/>
        <v>0</v>
      </c>
      <c r="AI1218" s="287">
        <f>_xlfn.IFNA(VLOOKUP(AD:AD,грп!B:C,2,0),0)</f>
        <v>1</v>
      </c>
      <c r="AJ1218" s="607">
        <v>10</v>
      </c>
      <c r="AK1218" s="672">
        <f t="shared" si="231"/>
        <v>0</v>
      </c>
      <c r="AL1218" s="174"/>
    </row>
    <row r="1219" spans="1:38" s="4" customFormat="1" ht="12" customHeight="1" outlineLevel="1" x14ac:dyDescent="0.35">
      <c r="A1219" s="307" t="s">
        <v>10402</v>
      </c>
      <c r="B1219" s="308" t="s">
        <v>6853</v>
      </c>
      <c r="C1219" s="309"/>
      <c r="D1219" s="310" t="s">
        <v>5139</v>
      </c>
      <c r="E1219" s="292" t="s">
        <v>4696</v>
      </c>
      <c r="F1219" s="293"/>
      <c r="G1219" s="293"/>
      <c r="H1219" s="294">
        <v>1</v>
      </c>
      <c r="I1219" s="294" t="str">
        <f>IFERROR(_xlfn.IFNA(VLOOKUP($D:$D,history!$I:$Y,3,0),VLOOKUP(E:E,history!$H:$Y,4,0)),"--")</f>
        <v>--</v>
      </c>
      <c r="J1219" s="282" t="s">
        <v>9868</v>
      </c>
      <c r="K1219" s="282" t="str">
        <f t="shared" si="230"/>
        <v/>
      </c>
      <c r="L1219" s="312">
        <f t="shared" si="232"/>
        <v>7378.33</v>
      </c>
      <c r="M1219" s="312">
        <f t="shared" si="233"/>
        <v>11179.29</v>
      </c>
      <c r="N1219" s="297" t="str">
        <f>_xlfn.IFNA(VLOOKUP($E:$E,'1'!$A:$E,3,0),"")</f>
        <v/>
      </c>
      <c r="O1219" s="297">
        <f>_xlfn.IFNA(VLOOKUP($E:$E,'2'!$A:$E,3,0),"")</f>
        <v>8132.9639889196678</v>
      </c>
      <c r="P1219" s="297" t="str">
        <f>_xlfn.IFNA(VLOOKUP($E:$E,'3'!$A:$D,3,0),"")</f>
        <v/>
      </c>
      <c r="Q1219" s="297" t="str">
        <f>_xlfn.IFNA(VLOOKUP($E:$E,'4'!$A:$F,3,0),"")</f>
        <v/>
      </c>
      <c r="R1219" s="297" t="str">
        <f>_xlfn.IFNA(VLOOKUP($E:$E,'5'!$A:$F,3,0),"")</f>
        <v/>
      </c>
      <c r="S1219" s="297" t="str">
        <f>_xlfn.IFNA(VLOOKUP($E:$E,'6'!$A:$F,3,0),"")</f>
        <v/>
      </c>
      <c r="T1219" s="313">
        <v>1</v>
      </c>
      <c r="U1219" s="313">
        <v>1</v>
      </c>
      <c r="V1219" s="313">
        <v>1</v>
      </c>
      <c r="W1219" s="314">
        <v>15.1</v>
      </c>
      <c r="X1219" s="315">
        <v>4.2000000000000003E-2</v>
      </c>
      <c r="Y1219" s="749">
        <v>10090</v>
      </c>
      <c r="Z1219" s="282"/>
      <c r="AA1219" s="316" t="s">
        <v>10390</v>
      </c>
      <c r="AB1219" s="282" t="s">
        <v>9163</v>
      </c>
      <c r="AC1219" s="317" t="s">
        <v>2105</v>
      </c>
      <c r="AD1219" s="318" t="s">
        <v>10347</v>
      </c>
      <c r="AE1219" s="319">
        <v>0</v>
      </c>
      <c r="AF1219" s="319" t="s">
        <v>11328</v>
      </c>
      <c r="AG1219" s="320">
        <v>147.52000000000001</v>
      </c>
      <c r="AH1219" s="321">
        <f t="shared" si="234"/>
        <v>0</v>
      </c>
      <c r="AI1219" s="287">
        <f>_xlfn.IFNA(VLOOKUP(AD:AD,грп!B:C,2,0),0)</f>
        <v>1</v>
      </c>
      <c r="AJ1219" s="607">
        <v>10</v>
      </c>
      <c r="AK1219" s="672">
        <f t="shared" si="231"/>
        <v>0</v>
      </c>
      <c r="AL1219" s="174"/>
    </row>
    <row r="1220" spans="1:38" s="4" customFormat="1" ht="12" customHeight="1" outlineLevel="1" x14ac:dyDescent="0.35">
      <c r="A1220" s="307" t="s">
        <v>10402</v>
      </c>
      <c r="B1220" s="308" t="s">
        <v>6854</v>
      </c>
      <c r="C1220" s="309"/>
      <c r="D1220" s="310" t="s">
        <v>5167</v>
      </c>
      <c r="E1220" s="292" t="s">
        <v>4807</v>
      </c>
      <c r="F1220" s="293"/>
      <c r="G1220" s="293"/>
      <c r="H1220" s="294"/>
      <c r="I1220" s="294" t="str">
        <f>IFERROR(_xlfn.IFNA(VLOOKUP($D:$D,history!$I:$Y,3,0),VLOOKUP(E:E,history!$H:$Y,4,0)),"--")</f>
        <v>--</v>
      </c>
      <c r="J1220" s="282" t="s">
        <v>9868</v>
      </c>
      <c r="K1220" s="282" t="str">
        <f t="shared" si="230"/>
        <v/>
      </c>
      <c r="L1220" s="312">
        <f t="shared" si="232"/>
        <v>16990.86</v>
      </c>
      <c r="M1220" s="312">
        <f t="shared" si="233"/>
        <v>25743.73</v>
      </c>
      <c r="N1220" s="297" t="str">
        <f>_xlfn.IFNA(VLOOKUP($E:$E,'1'!$A:$E,3,0),"")</f>
        <v/>
      </c>
      <c r="O1220" s="297">
        <f>_xlfn.IFNA(VLOOKUP($E:$E,'2'!$A:$E,3,0),"")</f>
        <v>18603.878116343491</v>
      </c>
      <c r="P1220" s="297" t="str">
        <f>_xlfn.IFNA(VLOOKUP($E:$E,'3'!$A:$D,3,0),"")</f>
        <v/>
      </c>
      <c r="Q1220" s="297" t="str">
        <f>_xlfn.IFNA(VLOOKUP($E:$E,'4'!$A:$F,3,0),"")</f>
        <v/>
      </c>
      <c r="R1220" s="297" t="str">
        <f>_xlfn.IFNA(VLOOKUP($E:$E,'5'!$A:$F,3,0),"")</f>
        <v/>
      </c>
      <c r="S1220" s="297" t="str">
        <f>_xlfn.IFNA(VLOOKUP($E:$E,'6'!$A:$F,3,0),"")</f>
        <v/>
      </c>
      <c r="T1220" s="313">
        <v>1</v>
      </c>
      <c r="U1220" s="313">
        <v>1</v>
      </c>
      <c r="V1220" s="313">
        <v>1</v>
      </c>
      <c r="W1220" s="314">
        <v>29.22</v>
      </c>
      <c r="X1220" s="315">
        <v>0.10199999999999999</v>
      </c>
      <c r="Y1220" s="749">
        <v>23190</v>
      </c>
      <c r="Z1220" s="282"/>
      <c r="AA1220" s="316" t="s">
        <v>10390</v>
      </c>
      <c r="AB1220" s="282" t="s">
        <v>9163</v>
      </c>
      <c r="AC1220" s="317" t="s">
        <v>2105</v>
      </c>
      <c r="AD1220" s="318" t="s">
        <v>10347</v>
      </c>
      <c r="AE1220" s="319">
        <v>0</v>
      </c>
      <c r="AF1220" s="319" t="s">
        <v>11328</v>
      </c>
      <c r="AG1220" s="320">
        <v>339.71</v>
      </c>
      <c r="AH1220" s="321">
        <f t="shared" si="234"/>
        <v>0</v>
      </c>
      <c r="AI1220" s="287">
        <f>_xlfn.IFNA(VLOOKUP(AD:AD,грп!B:C,2,0),0)</f>
        <v>1</v>
      </c>
      <c r="AJ1220" s="607">
        <v>1</v>
      </c>
      <c r="AK1220" s="672">
        <f t="shared" si="231"/>
        <v>0</v>
      </c>
      <c r="AL1220" s="174"/>
    </row>
    <row r="1221" spans="1:38" s="4" customFormat="1" ht="12" customHeight="1" x14ac:dyDescent="0.35">
      <c r="A1221" s="288"/>
      <c r="B1221" s="289"/>
      <c r="C1221" s="290" t="s">
        <v>555</v>
      </c>
      <c r="D1221" s="291" t="s">
        <v>1312</v>
      </c>
      <c r="E1221" s="292"/>
      <c r="F1221" s="293"/>
      <c r="G1221" s="293"/>
      <c r="H1221" s="294"/>
      <c r="I1221" s="294"/>
      <c r="J1221" s="282" t="s">
        <v>393</v>
      </c>
      <c r="K1221" s="282" t="str">
        <f t="shared" si="230"/>
        <v/>
      </c>
      <c r="L1221" s="295"/>
      <c r="M1221" s="296"/>
      <c r="N1221" s="297"/>
      <c r="O1221" s="297"/>
      <c r="P1221" s="297"/>
      <c r="Q1221" s="297" t="str">
        <f>_xlfn.IFNA(VLOOKUP($E:$E,'4'!$A:$F,3,0),"")</f>
        <v/>
      </c>
      <c r="R1221" s="297" t="str">
        <f>_xlfn.IFNA(VLOOKUP($E:$E,'5'!$A:$F,3,0),"")</f>
        <v/>
      </c>
      <c r="S1221" s="297"/>
      <c r="T1221" s="298"/>
      <c r="U1221" s="299"/>
      <c r="V1221" s="299"/>
      <c r="W1221" s="300"/>
      <c r="X1221" s="301"/>
      <c r="Y1221" s="749"/>
      <c r="Z1221" s="282"/>
      <c r="AA1221" s="280"/>
      <c r="AB1221" s="280" t="s">
        <v>393</v>
      </c>
      <c r="AC1221" s="302"/>
      <c r="AD1221" s="303" t="s">
        <v>1312</v>
      </c>
      <c r="AE1221" s="282"/>
      <c r="AF1221" s="329"/>
      <c r="AG1221" s="339"/>
      <c r="AH1221" s="306"/>
      <c r="AI1221" s="287">
        <f>_xlfn.IFNA(VLOOKUP(AD:AD,грп!B:C,2,0),0)</f>
        <v>1</v>
      </c>
      <c r="AJ1221" s="607">
        <v>0</v>
      </c>
      <c r="AK1221" s="672" t="str">
        <f t="shared" si="231"/>
        <v xml:space="preserve"> </v>
      </c>
      <c r="AL1221" s="174"/>
    </row>
    <row r="1222" spans="1:38" s="4" customFormat="1" ht="12" customHeight="1" outlineLevel="1" x14ac:dyDescent="0.35">
      <c r="A1222" s="307" t="s">
        <v>10402</v>
      </c>
      <c r="B1222" s="308" t="s">
        <v>6861</v>
      </c>
      <c r="C1222" s="290" t="s">
        <v>555</v>
      </c>
      <c r="D1222" s="310" t="s">
        <v>2929</v>
      </c>
      <c r="E1222" s="322" t="s">
        <v>1111</v>
      </c>
      <c r="F1222" s="293"/>
      <c r="G1222" s="293"/>
      <c r="H1222" s="294">
        <v>5</v>
      </c>
      <c r="I1222" s="294" t="str">
        <f>IFERROR(_xlfn.IFNA(VLOOKUP($D:$D,history!$I:$Y,3,0),VLOOKUP(E:E,history!$H:$Y,4,0)),"--")</f>
        <v>--</v>
      </c>
      <c r="J1222" s="282" t="s">
        <v>9869</v>
      </c>
      <c r="K1222" s="282" t="str">
        <f t="shared" si="230"/>
        <v/>
      </c>
      <c r="L1222" s="312">
        <f t="shared" ref="L1222:L1228" si="235">IF($A$3="ИМ",ROUND($Y1222*(1-($L$6-$F$4))*(1-$F$3)*(1+$AG$2),2),ROUND($M1222*(1-($L$6-$F$4))*(1-$F$3)*(1+$AG$2),2))</f>
        <v>8593.7099999999991</v>
      </c>
      <c r="M1222" s="312">
        <f t="shared" ref="M1222:M1228" si="236">ROUND(IF($A$3="РЕГИОНЫ",AG1222*$AG$3*$AG$1,IF(AI1222=0,AG1222*$AG$3*$AG$1,AG1222*$AG$3*(1-5%)*$AG$1)),2)</f>
        <v>13020.78</v>
      </c>
      <c r="N1222" s="297" t="str">
        <f>_xlfn.IFNA(VLOOKUP($E:$E,'1'!$A:$E,3,0),"")</f>
        <v/>
      </c>
      <c r="O1222" s="297">
        <f>_xlfn.IFNA(VLOOKUP($E:$E,'2'!$A:$E,3,0),"")</f>
        <v>7434.9030470914131</v>
      </c>
      <c r="P1222" s="297" t="str">
        <f>_xlfn.IFNA(VLOOKUP($E:$E,'3'!$A:$D,3,0),"")</f>
        <v/>
      </c>
      <c r="Q1222" s="297" t="str">
        <f>_xlfn.IFNA(VLOOKUP($E:$E,'4'!$A:$F,3,0),"")</f>
        <v/>
      </c>
      <c r="R1222" s="297" t="str">
        <f>_xlfn.IFNA(VLOOKUP($E:$E,'5'!$A:$F,3,0),"")</f>
        <v/>
      </c>
      <c r="S1222" s="297" t="str">
        <f>_xlfn.IFNA(VLOOKUP($E:$E,'6'!$A:$F,3,0),"")</f>
        <v/>
      </c>
      <c r="T1222" s="313">
        <v>1</v>
      </c>
      <c r="U1222" s="313">
        <v>1</v>
      </c>
      <c r="V1222" s="313">
        <v>1</v>
      </c>
      <c r="W1222" s="314">
        <v>17.7</v>
      </c>
      <c r="X1222" s="315">
        <v>3.9E-2</v>
      </c>
      <c r="Y1222" s="749">
        <v>11750</v>
      </c>
      <c r="Z1222" s="282"/>
      <c r="AA1222" s="316" t="s">
        <v>10388</v>
      </c>
      <c r="AB1222" s="282" t="s">
        <v>9163</v>
      </c>
      <c r="AC1222" s="317" t="s">
        <v>2104</v>
      </c>
      <c r="AD1222" s="318" t="s">
        <v>1312</v>
      </c>
      <c r="AE1222" s="319">
        <v>0</v>
      </c>
      <c r="AF1222" s="319" t="s">
        <v>11273</v>
      </c>
      <c r="AG1222" s="320">
        <v>171.82</v>
      </c>
      <c r="AH1222" s="321">
        <f t="shared" ref="AH1222:AH1228" si="237">IF($A$3="РЕГИОНЫ",ROUND($AG1222*(1-($L$6-$F$4))*(1-$F$3)*(1+$AG$2)*$AG$1,2),0)</f>
        <v>0</v>
      </c>
      <c r="AI1222" s="287">
        <f>_xlfn.IFNA(VLOOKUP(AD:AD,грп!B:C,2,0),0)</f>
        <v>1</v>
      </c>
      <c r="AJ1222" s="607">
        <v>5</v>
      </c>
      <c r="AK1222" s="672" t="str">
        <f t="shared" si="231"/>
        <v xml:space="preserve"> </v>
      </c>
      <c r="AL1222" s="174"/>
    </row>
    <row r="1223" spans="1:38" s="4" customFormat="1" ht="12" customHeight="1" outlineLevel="1" x14ac:dyDescent="0.35">
      <c r="A1223" s="307" t="s">
        <v>10402</v>
      </c>
      <c r="B1223" s="308" t="s">
        <v>6862</v>
      </c>
      <c r="C1223" s="290"/>
      <c r="D1223" s="310" t="s">
        <v>2146</v>
      </c>
      <c r="E1223" s="322" t="s">
        <v>2147</v>
      </c>
      <c r="F1223" s="293"/>
      <c r="G1223" s="293"/>
      <c r="H1223" s="294">
        <v>7</v>
      </c>
      <c r="I1223" s="294" t="str">
        <f>IFERROR(_xlfn.IFNA(VLOOKUP($D:$D,history!$I:$Y,3,0),VLOOKUP(E:E,history!$H:$Y,4,0)),"--")</f>
        <v>--</v>
      </c>
      <c r="J1223" s="282" t="s">
        <v>9869</v>
      </c>
      <c r="K1223" s="282" t="str">
        <f t="shared" si="230"/>
        <v/>
      </c>
      <c r="L1223" s="312">
        <f t="shared" si="235"/>
        <v>8852.2999999999993</v>
      </c>
      <c r="M1223" s="312">
        <f t="shared" si="236"/>
        <v>13412.57</v>
      </c>
      <c r="N1223" s="297" t="str">
        <f>_xlfn.IFNA(VLOOKUP($E:$E,'1'!$A:$E,3,0),"")</f>
        <v/>
      </c>
      <c r="O1223" s="297">
        <f>_xlfn.IFNA(VLOOKUP($E:$E,'2'!$A:$E,3,0),"")</f>
        <v>8132.9639889196678</v>
      </c>
      <c r="P1223" s="297" t="str">
        <f>_xlfn.IFNA(VLOOKUP($E:$E,'3'!$A:$D,3,0),"")</f>
        <v/>
      </c>
      <c r="Q1223" s="297" t="str">
        <f>_xlfn.IFNA(VLOOKUP($E:$E,'4'!$A:$F,3,0),"")</f>
        <v/>
      </c>
      <c r="R1223" s="297" t="str">
        <f>_xlfn.IFNA(VLOOKUP($E:$E,'5'!$A:$F,3,0),"")</f>
        <v/>
      </c>
      <c r="S1223" s="297" t="str">
        <f>_xlfn.IFNA(VLOOKUP($E:$E,'6'!$A:$F,3,0),"")</f>
        <v/>
      </c>
      <c r="T1223" s="313">
        <v>1</v>
      </c>
      <c r="U1223" s="313">
        <v>1</v>
      </c>
      <c r="V1223" s="313">
        <v>1</v>
      </c>
      <c r="W1223" s="314">
        <v>19.350000000000001</v>
      </c>
      <c r="X1223" s="315">
        <v>4.3200000000000002E-2</v>
      </c>
      <c r="Y1223" s="749">
        <v>12090</v>
      </c>
      <c r="Z1223" s="282"/>
      <c r="AA1223" s="316" t="s">
        <v>10388</v>
      </c>
      <c r="AB1223" s="282" t="s">
        <v>9163</v>
      </c>
      <c r="AC1223" s="317" t="s">
        <v>2104</v>
      </c>
      <c r="AD1223" s="318" t="s">
        <v>1312</v>
      </c>
      <c r="AE1223" s="319">
        <v>0</v>
      </c>
      <c r="AF1223" s="319" t="s">
        <v>11273</v>
      </c>
      <c r="AG1223" s="320">
        <v>176.99</v>
      </c>
      <c r="AH1223" s="321">
        <f t="shared" si="237"/>
        <v>0</v>
      </c>
      <c r="AI1223" s="287">
        <f>_xlfn.IFNA(VLOOKUP(AD:AD,грп!B:C,2,0),0)</f>
        <v>1</v>
      </c>
      <c r="AJ1223" s="607">
        <v>5</v>
      </c>
      <c r="AK1223" s="672">
        <f t="shared" si="231"/>
        <v>0</v>
      </c>
      <c r="AL1223" s="174"/>
    </row>
    <row r="1224" spans="1:38" s="4" customFormat="1" ht="12" customHeight="1" outlineLevel="1" x14ac:dyDescent="0.35">
      <c r="A1224" s="307" t="s">
        <v>10402</v>
      </c>
      <c r="B1224" s="308" t="s">
        <v>6863</v>
      </c>
      <c r="C1224" s="309"/>
      <c r="D1224" s="310" t="s">
        <v>10829</v>
      </c>
      <c r="E1224" s="322" t="s">
        <v>1810</v>
      </c>
      <c r="F1224" s="293"/>
      <c r="G1224" s="293"/>
      <c r="H1224" s="294"/>
      <c r="I1224" s="294" t="str">
        <f>IFERROR(_xlfn.IFNA(VLOOKUP($D:$D,history!$I:$Y,3,0),VLOOKUP(E:E,history!$H:$Y,4,0)),"--")</f>
        <v>--</v>
      </c>
      <c r="J1224" s="282" t="s">
        <v>5946</v>
      </c>
      <c r="K1224" s="282" t="str">
        <f t="shared" si="230"/>
        <v/>
      </c>
      <c r="L1224" s="312">
        <f t="shared" si="235"/>
        <v>773.4</v>
      </c>
      <c r="M1224" s="312">
        <f t="shared" si="236"/>
        <v>1171.82</v>
      </c>
      <c r="N1224" s="297" t="str">
        <f>_xlfn.IFNA(VLOOKUP($E:$E,'1'!$A:$E,3,0),"")</f>
        <v/>
      </c>
      <c r="O1224" s="297" t="str">
        <f>_xlfn.IFNA(VLOOKUP($E:$E,'2'!$A:$E,3,0),"")</f>
        <v/>
      </c>
      <c r="P1224" s="297" t="str">
        <f>_xlfn.IFNA(VLOOKUP($E:$E,'3'!$A:$D,3,0),"")</f>
        <v/>
      </c>
      <c r="Q1224" s="297" t="str">
        <f>_xlfn.IFNA(VLOOKUP($E:$E,'4'!$A:$F,3,0),"")</f>
        <v/>
      </c>
      <c r="R1224" s="297" t="str">
        <f>_xlfn.IFNA(VLOOKUP($E:$E,'5'!$A:$F,3,0),"")</f>
        <v/>
      </c>
      <c r="S1224" s="297" t="str">
        <f>_xlfn.IFNA(VLOOKUP($E:$E,'6'!$A:$F,3,0),"")</f>
        <v/>
      </c>
      <c r="T1224" s="313">
        <v>1</v>
      </c>
      <c r="U1224" s="313">
        <v>1</v>
      </c>
      <c r="V1224" s="313">
        <v>15</v>
      </c>
      <c r="W1224" s="314">
        <v>1.2330000000000001</v>
      </c>
      <c r="X1224" s="315">
        <v>1.6915423E-3</v>
      </c>
      <c r="Y1224" s="749">
        <v>1110</v>
      </c>
      <c r="Z1224" s="282"/>
      <c r="AA1224" s="316" t="s">
        <v>10390</v>
      </c>
      <c r="AB1224" s="282" t="s">
        <v>9163</v>
      </c>
      <c r="AC1224" s="317" t="s">
        <v>2081</v>
      </c>
      <c r="AD1224" s="318" t="s">
        <v>11354</v>
      </c>
      <c r="AE1224" s="319">
        <v>0</v>
      </c>
      <c r="AF1224" s="319" t="s">
        <v>11282</v>
      </c>
      <c r="AG1224" s="320">
        <v>14.69</v>
      </c>
      <c r="AH1224" s="321">
        <f t="shared" si="237"/>
        <v>0</v>
      </c>
      <c r="AI1224" s="287">
        <f>_xlfn.IFNA(VLOOKUP(AD:AD,грп!B:C,2,0),0)</f>
        <v>0</v>
      </c>
      <c r="AJ1224" s="607">
        <v>0</v>
      </c>
      <c r="AK1224" s="672">
        <f t="shared" si="231"/>
        <v>0</v>
      </c>
      <c r="AL1224" s="174"/>
    </row>
    <row r="1225" spans="1:38" s="4" customFormat="1" ht="12" customHeight="1" outlineLevel="1" x14ac:dyDescent="0.35">
      <c r="A1225" s="307" t="s">
        <v>10402</v>
      </c>
      <c r="B1225" s="308" t="s">
        <v>6864</v>
      </c>
      <c r="C1225" s="309"/>
      <c r="D1225" s="310" t="s">
        <v>10296</v>
      </c>
      <c r="E1225" s="322" t="s">
        <v>1811</v>
      </c>
      <c r="F1225" s="293"/>
      <c r="G1225" s="293"/>
      <c r="H1225" s="294">
        <v>19</v>
      </c>
      <c r="I1225" s="294" t="str">
        <f>IFERROR(_xlfn.IFNA(VLOOKUP($D:$D,history!$I:$Y,3,0),VLOOKUP(E:E,history!$H:$Y,4,0)),"--")</f>
        <v>--</v>
      </c>
      <c r="J1225" s="282" t="s">
        <v>9870</v>
      </c>
      <c r="K1225" s="282" t="str">
        <f t="shared" si="230"/>
        <v/>
      </c>
      <c r="L1225" s="312">
        <f t="shared" si="235"/>
        <v>170.58</v>
      </c>
      <c r="M1225" s="312">
        <f t="shared" si="236"/>
        <v>258.45</v>
      </c>
      <c r="N1225" s="297" t="str">
        <f>_xlfn.IFNA(VLOOKUP($E:$E,'1'!$A:$E,3,0),"")</f>
        <v/>
      </c>
      <c r="O1225" s="297" t="str">
        <f>_xlfn.IFNA(VLOOKUP($E:$E,'2'!$A:$E,3,0),"")</f>
        <v/>
      </c>
      <c r="P1225" s="297" t="str">
        <f>_xlfn.IFNA(VLOOKUP($E:$E,'3'!$A:$D,3,0),"")</f>
        <v/>
      </c>
      <c r="Q1225" s="297" t="str">
        <f>_xlfn.IFNA(VLOOKUP($E:$E,'4'!$A:$F,3,0),"")</f>
        <v/>
      </c>
      <c r="R1225" s="297" t="str">
        <f>_xlfn.IFNA(VLOOKUP($E:$E,'5'!$A:$F,3,0),"")</f>
        <v/>
      </c>
      <c r="S1225" s="297" t="str">
        <f>_xlfn.IFNA(VLOOKUP($E:$E,'6'!$A:$F,3,0),"")</f>
        <v/>
      </c>
      <c r="T1225" s="313">
        <v>1</v>
      </c>
      <c r="U1225" s="313">
        <v>1</v>
      </c>
      <c r="V1225" s="313">
        <v>30</v>
      </c>
      <c r="W1225" s="314">
        <v>0.23300000000000001</v>
      </c>
      <c r="X1225" s="315">
        <v>6.4999999999999994E-5</v>
      </c>
      <c r="Y1225" s="749">
        <v>250</v>
      </c>
      <c r="Z1225" s="282"/>
      <c r="AA1225" s="316" t="s">
        <v>393</v>
      </c>
      <c r="AB1225" s="282" t="s">
        <v>9163</v>
      </c>
      <c r="AC1225" s="317" t="s">
        <v>2081</v>
      </c>
      <c r="AD1225" s="318" t="s">
        <v>11354</v>
      </c>
      <c r="AE1225" s="319">
        <v>0</v>
      </c>
      <c r="AF1225" s="319" t="s">
        <v>11282</v>
      </c>
      <c r="AG1225" s="320">
        <v>3.24</v>
      </c>
      <c r="AH1225" s="321">
        <f t="shared" si="237"/>
        <v>0</v>
      </c>
      <c r="AI1225" s="287">
        <f>_xlfn.IFNA(VLOOKUP(AD:AD,грп!B:C,2,0),0)</f>
        <v>0</v>
      </c>
      <c r="AJ1225" s="607">
        <v>30</v>
      </c>
      <c r="AK1225" s="672">
        <f t="shared" si="231"/>
        <v>0</v>
      </c>
      <c r="AL1225" s="174"/>
    </row>
    <row r="1226" spans="1:38" s="4" customFormat="1" ht="12" customHeight="1" outlineLevel="1" x14ac:dyDescent="0.35">
      <c r="A1226" s="307" t="s">
        <v>10402</v>
      </c>
      <c r="B1226" s="308" t="s">
        <v>6865</v>
      </c>
      <c r="C1226" s="309"/>
      <c r="D1226" s="310" t="s">
        <v>10830</v>
      </c>
      <c r="E1226" s="322" t="s">
        <v>1812</v>
      </c>
      <c r="F1226" s="293"/>
      <c r="G1226" s="293"/>
      <c r="H1226" s="294">
        <v>53</v>
      </c>
      <c r="I1226" s="294" t="str">
        <f>IFERROR(_xlfn.IFNA(VLOOKUP($D:$D,history!$I:$Y,3,0),VLOOKUP(E:E,history!$H:$Y,4,0)),"--")</f>
        <v>--</v>
      </c>
      <c r="J1226" s="282" t="s">
        <v>9870</v>
      </c>
      <c r="K1226" s="282" t="str">
        <f t="shared" si="230"/>
        <v/>
      </c>
      <c r="L1226" s="312">
        <f t="shared" si="235"/>
        <v>170.58</v>
      </c>
      <c r="M1226" s="312">
        <f t="shared" si="236"/>
        <v>258.45</v>
      </c>
      <c r="N1226" s="297" t="str">
        <f>_xlfn.IFNA(VLOOKUP($E:$E,'1'!$A:$E,3,0),"")</f>
        <v/>
      </c>
      <c r="O1226" s="297" t="str">
        <f>_xlfn.IFNA(VLOOKUP($E:$E,'2'!$A:$E,3,0),"")</f>
        <v/>
      </c>
      <c r="P1226" s="297" t="str">
        <f>_xlfn.IFNA(VLOOKUP($E:$E,'3'!$A:$D,3,0),"")</f>
        <v/>
      </c>
      <c r="Q1226" s="297" t="str">
        <f>_xlfn.IFNA(VLOOKUP($E:$E,'4'!$A:$F,3,0),"")</f>
        <v/>
      </c>
      <c r="R1226" s="297" t="str">
        <f>_xlfn.IFNA(VLOOKUP($E:$E,'5'!$A:$F,3,0),"")</f>
        <v/>
      </c>
      <c r="S1226" s="297" t="str">
        <f>_xlfn.IFNA(VLOOKUP($E:$E,'6'!$A:$F,3,0),"")</f>
        <v/>
      </c>
      <c r="T1226" s="313">
        <v>1</v>
      </c>
      <c r="U1226" s="313">
        <v>1</v>
      </c>
      <c r="V1226" s="313">
        <v>30</v>
      </c>
      <c r="W1226" s="314">
        <v>0.23699999999999999</v>
      </c>
      <c r="X1226" s="315">
        <v>6.4999999999999994E-5</v>
      </c>
      <c r="Y1226" s="749">
        <v>250</v>
      </c>
      <c r="Z1226" s="282"/>
      <c r="AA1226" s="316" t="s">
        <v>393</v>
      </c>
      <c r="AB1226" s="282" t="s">
        <v>9163</v>
      </c>
      <c r="AC1226" s="317" t="s">
        <v>2081</v>
      </c>
      <c r="AD1226" s="318" t="s">
        <v>11354</v>
      </c>
      <c r="AE1226" s="319">
        <v>0</v>
      </c>
      <c r="AF1226" s="319" t="s">
        <v>11282</v>
      </c>
      <c r="AG1226" s="320">
        <v>3.24</v>
      </c>
      <c r="AH1226" s="321">
        <f t="shared" si="237"/>
        <v>0</v>
      </c>
      <c r="AI1226" s="287">
        <f>_xlfn.IFNA(VLOOKUP(AD:AD,грп!B:C,2,0),0)</f>
        <v>0</v>
      </c>
      <c r="AJ1226" s="607">
        <v>30</v>
      </c>
      <c r="AK1226" s="672">
        <f t="shared" si="231"/>
        <v>0</v>
      </c>
      <c r="AL1226" s="174"/>
    </row>
    <row r="1227" spans="1:38" s="4" customFormat="1" ht="12" customHeight="1" outlineLevel="1" x14ac:dyDescent="0.35">
      <c r="A1227" s="307" t="s">
        <v>10402</v>
      </c>
      <c r="B1227" s="308" t="s">
        <v>6866</v>
      </c>
      <c r="C1227" s="309"/>
      <c r="D1227" s="310" t="s">
        <v>5023</v>
      </c>
      <c r="E1227" s="322" t="s">
        <v>1813</v>
      </c>
      <c r="F1227" s="293"/>
      <c r="G1227" s="293"/>
      <c r="H1227" s="294">
        <v>19</v>
      </c>
      <c r="I1227" s="294" t="str">
        <f>IFERROR(_xlfn.IFNA(VLOOKUP($D:$D,history!$I:$Y,3,0),VLOOKUP(E:E,history!$H:$Y,4,0)),"--")</f>
        <v>--</v>
      </c>
      <c r="J1227" s="282" t="s">
        <v>9870</v>
      </c>
      <c r="K1227" s="282" t="str">
        <f t="shared" si="230"/>
        <v/>
      </c>
      <c r="L1227" s="312">
        <f t="shared" si="235"/>
        <v>170.58</v>
      </c>
      <c r="M1227" s="312">
        <f t="shared" si="236"/>
        <v>258.45</v>
      </c>
      <c r="N1227" s="297" t="str">
        <f>_xlfn.IFNA(VLOOKUP($E:$E,'1'!$A:$E,3,0),"")</f>
        <v/>
      </c>
      <c r="O1227" s="297" t="str">
        <f>_xlfn.IFNA(VLOOKUP($E:$E,'2'!$A:$E,3,0),"")</f>
        <v/>
      </c>
      <c r="P1227" s="297" t="str">
        <f>_xlfn.IFNA(VLOOKUP($E:$E,'3'!$A:$D,3,0),"")</f>
        <v/>
      </c>
      <c r="Q1227" s="297" t="str">
        <f>_xlfn.IFNA(VLOOKUP($E:$E,'4'!$A:$F,3,0),"")</f>
        <v/>
      </c>
      <c r="R1227" s="297" t="str">
        <f>_xlfn.IFNA(VLOOKUP($E:$E,'5'!$A:$F,3,0),"")</f>
        <v/>
      </c>
      <c r="S1227" s="297" t="str">
        <f>_xlfn.IFNA(VLOOKUP($E:$E,'6'!$A:$F,3,0),"")</f>
        <v/>
      </c>
      <c r="T1227" s="313">
        <v>1</v>
      </c>
      <c r="U1227" s="313">
        <v>1</v>
      </c>
      <c r="V1227" s="313">
        <v>30</v>
      </c>
      <c r="W1227" s="314">
        <v>0.2</v>
      </c>
      <c r="X1227" s="315">
        <v>6.3333300000000006E-5</v>
      </c>
      <c r="Y1227" s="749">
        <v>250</v>
      </c>
      <c r="Z1227" s="282"/>
      <c r="AA1227" s="316" t="s">
        <v>393</v>
      </c>
      <c r="AB1227" s="282" t="s">
        <v>9163</v>
      </c>
      <c r="AC1227" s="317" t="s">
        <v>2081</v>
      </c>
      <c r="AD1227" s="318" t="s">
        <v>11354</v>
      </c>
      <c r="AE1227" s="319">
        <v>0</v>
      </c>
      <c r="AF1227" s="319" t="s">
        <v>11282</v>
      </c>
      <c r="AG1227" s="320">
        <v>3.24</v>
      </c>
      <c r="AH1227" s="321">
        <f t="shared" si="237"/>
        <v>0</v>
      </c>
      <c r="AI1227" s="287">
        <f>_xlfn.IFNA(VLOOKUP(AD:AD,грп!B:C,2,0),0)</f>
        <v>0</v>
      </c>
      <c r="AJ1227" s="607">
        <v>30</v>
      </c>
      <c r="AK1227" s="672">
        <f t="shared" si="231"/>
        <v>0</v>
      </c>
      <c r="AL1227" s="174"/>
    </row>
    <row r="1228" spans="1:38" s="4" customFormat="1" ht="12" customHeight="1" outlineLevel="1" x14ac:dyDescent="0.35">
      <c r="A1228" s="307" t="s">
        <v>10402</v>
      </c>
      <c r="B1228" s="308" t="s">
        <v>6867</v>
      </c>
      <c r="C1228" s="309"/>
      <c r="D1228" s="310" t="s">
        <v>10831</v>
      </c>
      <c r="E1228" s="322" t="s">
        <v>4730</v>
      </c>
      <c r="F1228" s="293"/>
      <c r="G1228" s="293"/>
      <c r="H1228" s="294">
        <v>10</v>
      </c>
      <c r="I1228" s="294" t="str">
        <f>IFERROR(_xlfn.IFNA(VLOOKUP($D:$D,history!$I:$Y,3,0),VLOOKUP(E:E,history!$H:$Y,4,0)),"--")</f>
        <v>--</v>
      </c>
      <c r="J1228" s="282" t="s">
        <v>9870</v>
      </c>
      <c r="K1228" s="282" t="str">
        <f t="shared" si="230"/>
        <v/>
      </c>
      <c r="L1228" s="312">
        <f t="shared" si="235"/>
        <v>483.84</v>
      </c>
      <c r="M1228" s="312">
        <f t="shared" si="236"/>
        <v>733.09</v>
      </c>
      <c r="N1228" s="297" t="str">
        <f>_xlfn.IFNA(VLOOKUP($E:$E,'1'!$A:$E,3,0),"")</f>
        <v/>
      </c>
      <c r="O1228" s="297" t="str">
        <f>_xlfn.IFNA(VLOOKUP($E:$E,'2'!$A:$E,3,0),"")</f>
        <v/>
      </c>
      <c r="P1228" s="297" t="str">
        <f>_xlfn.IFNA(VLOOKUP($E:$E,'3'!$A:$D,3,0),"")</f>
        <v/>
      </c>
      <c r="Q1228" s="297" t="str">
        <f>_xlfn.IFNA(VLOOKUP($E:$E,'4'!$A:$F,3,0),"")</f>
        <v/>
      </c>
      <c r="R1228" s="297" t="str">
        <f>_xlfn.IFNA(VLOOKUP($E:$E,'5'!$A:$F,3,0),"")</f>
        <v/>
      </c>
      <c r="S1228" s="297" t="str">
        <f>_xlfn.IFNA(VLOOKUP($E:$E,'6'!$A:$F,3,0),"")</f>
        <v/>
      </c>
      <c r="T1228" s="313">
        <v>1</v>
      </c>
      <c r="U1228" s="313">
        <v>1</v>
      </c>
      <c r="V1228" s="313">
        <v>25</v>
      </c>
      <c r="W1228" s="314">
        <v>0.245</v>
      </c>
      <c r="X1228" s="315">
        <v>2.4000000000000001E-4</v>
      </c>
      <c r="Y1228" s="749">
        <v>690</v>
      </c>
      <c r="Z1228" s="282"/>
      <c r="AA1228" s="316" t="s">
        <v>393</v>
      </c>
      <c r="AB1228" s="282" t="s">
        <v>9163</v>
      </c>
      <c r="AC1228" s="317" t="s">
        <v>2081</v>
      </c>
      <c r="AD1228" s="318" t="s">
        <v>11354</v>
      </c>
      <c r="AE1228" s="319">
        <v>0</v>
      </c>
      <c r="AF1228" s="319" t="s">
        <v>11282</v>
      </c>
      <c r="AG1228" s="320">
        <v>9.19</v>
      </c>
      <c r="AH1228" s="321">
        <f t="shared" si="237"/>
        <v>0</v>
      </c>
      <c r="AI1228" s="287">
        <f>_xlfn.IFNA(VLOOKUP(AD:AD,грп!B:C,2,0),0)</f>
        <v>0</v>
      </c>
      <c r="AJ1228" s="607">
        <v>50</v>
      </c>
      <c r="AK1228" s="672">
        <f t="shared" si="231"/>
        <v>0</v>
      </c>
      <c r="AL1228" s="174"/>
    </row>
    <row r="1229" spans="1:38" s="4" customFormat="1" ht="12.75" customHeight="1" x14ac:dyDescent="0.35">
      <c r="A1229" s="288"/>
      <c r="B1229" s="289"/>
      <c r="C1229" s="290" t="s">
        <v>555</v>
      </c>
      <c r="D1229" s="291" t="s">
        <v>5615</v>
      </c>
      <c r="E1229" s="292"/>
      <c r="F1229" s="293"/>
      <c r="G1229" s="293"/>
      <c r="H1229" s="294"/>
      <c r="I1229" s="294"/>
      <c r="J1229" s="282" t="s">
        <v>393</v>
      </c>
      <c r="K1229" s="282" t="str">
        <f t="shared" si="230"/>
        <v/>
      </c>
      <c r="L1229" s="295"/>
      <c r="M1229" s="296"/>
      <c r="N1229" s="297"/>
      <c r="O1229" s="297"/>
      <c r="P1229" s="297"/>
      <c r="Q1229" s="297" t="str">
        <f>_xlfn.IFNA(VLOOKUP($E:$E,'4'!$A:$F,3,0),"")</f>
        <v/>
      </c>
      <c r="R1229" s="297" t="str">
        <f>_xlfn.IFNA(VLOOKUP($E:$E,'5'!$A:$F,3,0),"")</f>
        <v/>
      </c>
      <c r="S1229" s="297"/>
      <c r="T1229" s="298"/>
      <c r="U1229" s="299"/>
      <c r="V1229" s="299"/>
      <c r="W1229" s="300"/>
      <c r="X1229" s="301"/>
      <c r="Y1229" s="749"/>
      <c r="Z1229" s="282"/>
      <c r="AA1229" s="280"/>
      <c r="AB1229" s="280" t="s">
        <v>393</v>
      </c>
      <c r="AC1229" s="302"/>
      <c r="AD1229" s="303" t="s">
        <v>5615</v>
      </c>
      <c r="AE1229" s="280"/>
      <c r="AF1229" s="329"/>
      <c r="AG1229" s="320"/>
      <c r="AH1229" s="306"/>
      <c r="AI1229" s="287">
        <f>_xlfn.IFNA(VLOOKUP(AD:AD,грп!B:C,2,0),0)</f>
        <v>0</v>
      </c>
      <c r="AJ1229" s="607">
        <v>0</v>
      </c>
      <c r="AK1229" s="672" t="str">
        <f t="shared" si="231"/>
        <v xml:space="preserve"> </v>
      </c>
      <c r="AL1229" s="174"/>
    </row>
    <row r="1230" spans="1:38" s="4" customFormat="1" ht="11.45" customHeight="1" outlineLevel="1" x14ac:dyDescent="0.35">
      <c r="A1230" s="307" t="s">
        <v>10402</v>
      </c>
      <c r="B1230" s="308" t="s">
        <v>6855</v>
      </c>
      <c r="C1230" s="309" t="s">
        <v>21</v>
      </c>
      <c r="D1230" s="310" t="s">
        <v>10832</v>
      </c>
      <c r="E1230" s="322" t="s">
        <v>5608</v>
      </c>
      <c r="F1230" s="293"/>
      <c r="G1230" s="293"/>
      <c r="H1230" s="294"/>
      <c r="I1230" s="294" t="str">
        <f>IFERROR(_xlfn.IFNA(VLOOKUP($D:$D,history!$I:$Y,3,0),VLOOKUP(E:E,history!$H:$Y,4,0)),"--")</f>
        <v>--</v>
      </c>
      <c r="J1230" s="282" t="s">
        <v>5946</v>
      </c>
      <c r="K1230" s="282" t="str">
        <f t="shared" si="230"/>
        <v/>
      </c>
      <c r="L1230" s="312">
        <f>IF($A$3="ИМ",ROUND($Y1230*(1-($L$6-$F$4))*(1-$F$3)*(1+$AG$2),2),ROUND($M1230*(1-($L$6-$F$4))*(1-$F$3)*(1+$AG$2),2))</f>
        <v>8660.6299999999992</v>
      </c>
      <c r="M1230" s="312">
        <f>ROUND(IF($A$3="РЕГИОНЫ",AG1230*$AG$3*$AG$1,IF(AI1230=0,AG1230*$AG$3*$AG$1,AG1230*$AG$3*(1-5%)*$AG$1)),2)</f>
        <v>13122.17</v>
      </c>
      <c r="N1230" s="297" t="str">
        <f>_xlfn.IFNA(VLOOKUP($E:$E,'1'!$A:$E,3,0),"")</f>
        <v/>
      </c>
      <c r="O1230" s="297" t="str">
        <f>_xlfn.IFNA(VLOOKUP($E:$E,'2'!$A:$E,3,0),"")</f>
        <v/>
      </c>
      <c r="P1230" s="297" t="str">
        <f>_xlfn.IFNA(VLOOKUP($E:$E,'3'!$A:$D,3,0),"")</f>
        <v/>
      </c>
      <c r="Q1230" s="297" t="str">
        <f>_xlfn.IFNA(VLOOKUP($E:$E,'4'!$A:$F,3,0),"")</f>
        <v/>
      </c>
      <c r="R1230" s="297" t="str">
        <f>_xlfn.IFNA(VLOOKUP($E:$E,'5'!$A:$F,3,0),"")</f>
        <v/>
      </c>
      <c r="S1230" s="297" t="str">
        <f>_xlfn.IFNA(VLOOKUP($E:$E,'6'!$A:$F,3,0),"")</f>
        <v/>
      </c>
      <c r="T1230" s="313">
        <v>1</v>
      </c>
      <c r="U1230" s="313">
        <v>1</v>
      </c>
      <c r="V1230" s="313">
        <v>1</v>
      </c>
      <c r="W1230" s="314">
        <v>11</v>
      </c>
      <c r="X1230" s="315">
        <v>3.5000000000000003E-2</v>
      </c>
      <c r="Y1230" s="749">
        <v>12490</v>
      </c>
      <c r="Z1230" s="282"/>
      <c r="AA1230" s="316" t="s">
        <v>10388</v>
      </c>
      <c r="AB1230" s="282" t="s">
        <v>10389</v>
      </c>
      <c r="AC1230" s="317" t="s">
        <v>2104</v>
      </c>
      <c r="AD1230" s="318" t="s">
        <v>5615</v>
      </c>
      <c r="AE1230" s="319" t="s">
        <v>11326</v>
      </c>
      <c r="AF1230" s="319" t="s">
        <v>11348</v>
      </c>
      <c r="AG1230" s="320">
        <v>164.5</v>
      </c>
      <c r="AH1230" s="321">
        <f>IF($A$3="РЕГИОНЫ",ROUND($AG1230*(1-($L$6-$F$4))*(1-$F$3)*(1+$AG$2)*$AG$1,2),0)</f>
        <v>0</v>
      </c>
      <c r="AI1230" s="287">
        <f>_xlfn.IFNA(VLOOKUP(AD:AD,грп!B:C,2,0),0)</f>
        <v>0</v>
      </c>
      <c r="AJ1230" s="607">
        <v>0</v>
      </c>
      <c r="AK1230" s="672" t="str">
        <f t="shared" si="231"/>
        <v>new</v>
      </c>
      <c r="AL1230" s="174"/>
    </row>
    <row r="1231" spans="1:38" s="4" customFormat="1" ht="11.45" customHeight="1" outlineLevel="1" x14ac:dyDescent="0.35">
      <c r="A1231" s="307" t="s">
        <v>10402</v>
      </c>
      <c r="B1231" s="308" t="s">
        <v>6856</v>
      </c>
      <c r="C1231" s="309" t="s">
        <v>21</v>
      </c>
      <c r="D1231" s="310" t="s">
        <v>10833</v>
      </c>
      <c r="E1231" s="322" t="s">
        <v>5609</v>
      </c>
      <c r="F1231" s="293"/>
      <c r="G1231" s="293"/>
      <c r="H1231" s="294"/>
      <c r="I1231" s="294" t="str">
        <f>IFERROR(_xlfn.IFNA(VLOOKUP($D:$D,history!$I:$Y,3,0),VLOOKUP(E:E,history!$H:$Y,4,0)),"--")</f>
        <v>--</v>
      </c>
      <c r="J1231" s="282" t="s">
        <v>5946</v>
      </c>
      <c r="K1231" s="282" t="str">
        <f t="shared" si="230"/>
        <v/>
      </c>
      <c r="L1231" s="312">
        <f>IF($A$3="ИМ",ROUND($Y1231*(1-($L$6-$F$4))*(1-$F$3)*(1+$AG$2),2),ROUND($M1231*(1-($L$6-$F$4))*(1-$F$3)*(1+$AG$2),2))</f>
        <v>12529.74</v>
      </c>
      <c r="M1231" s="312">
        <f>ROUND(IF($A$3="РЕГИОНЫ",AG1231*$AG$3*$AG$1,IF(AI1231=0,AG1231*$AG$3*$AG$1,AG1231*$AG$3*(1-5%)*$AG$1)),2)</f>
        <v>18984.46</v>
      </c>
      <c r="N1231" s="297" t="str">
        <f>_xlfn.IFNA(VLOOKUP($E:$E,'1'!$A:$E,3,0),"")</f>
        <v/>
      </c>
      <c r="O1231" s="297" t="str">
        <f>_xlfn.IFNA(VLOOKUP($E:$E,'2'!$A:$E,3,0),"")</f>
        <v/>
      </c>
      <c r="P1231" s="297" t="str">
        <f>_xlfn.IFNA(VLOOKUP($E:$E,'3'!$A:$D,3,0),"")</f>
        <v/>
      </c>
      <c r="Q1231" s="297" t="str">
        <f>_xlfn.IFNA(VLOOKUP($E:$E,'4'!$A:$F,3,0),"")</f>
        <v/>
      </c>
      <c r="R1231" s="297" t="str">
        <f>_xlfn.IFNA(VLOOKUP($E:$E,'5'!$A:$F,3,0),"")</f>
        <v/>
      </c>
      <c r="S1231" s="297" t="str">
        <f>_xlfn.IFNA(VLOOKUP($E:$E,'6'!$A:$F,3,0),"")</f>
        <v/>
      </c>
      <c r="T1231" s="313">
        <v>1</v>
      </c>
      <c r="U1231" s="313">
        <v>1</v>
      </c>
      <c r="V1231" s="313">
        <v>1</v>
      </c>
      <c r="W1231" s="314">
        <v>13.34</v>
      </c>
      <c r="X1231" s="315">
        <v>0.1029067642</v>
      </c>
      <c r="Y1231" s="749">
        <v>18050</v>
      </c>
      <c r="Z1231" s="282"/>
      <c r="AA1231" s="316" t="s">
        <v>10388</v>
      </c>
      <c r="AB1231" s="282" t="s">
        <v>10389</v>
      </c>
      <c r="AC1231" s="317" t="s">
        <v>2104</v>
      </c>
      <c r="AD1231" s="318" t="s">
        <v>5615</v>
      </c>
      <c r="AE1231" s="319" t="s">
        <v>11326</v>
      </c>
      <c r="AF1231" s="319" t="s">
        <v>11348</v>
      </c>
      <c r="AG1231" s="320">
        <v>237.99</v>
      </c>
      <c r="AH1231" s="321">
        <f>IF($A$3="РЕГИОНЫ",ROUND($AG1231*(1-($L$6-$F$4))*(1-$F$3)*(1+$AG$2)*$AG$1,2),0)</f>
        <v>0</v>
      </c>
      <c r="AI1231" s="287">
        <f>_xlfn.IFNA(VLOOKUP(AD:AD,грп!B:C,2,0),0)</f>
        <v>0</v>
      </c>
      <c r="AJ1231" s="607">
        <v>0</v>
      </c>
      <c r="AK1231" s="672" t="str">
        <f t="shared" si="231"/>
        <v>new</v>
      </c>
      <c r="AL1231" s="174"/>
    </row>
    <row r="1232" spans="1:38" s="4" customFormat="1" ht="12.75" customHeight="1" x14ac:dyDescent="0.35">
      <c r="A1232" s="288"/>
      <c r="B1232" s="289"/>
      <c r="C1232" s="290" t="s">
        <v>555</v>
      </c>
      <c r="D1232" s="291" t="s">
        <v>9681</v>
      </c>
      <c r="E1232" s="292"/>
      <c r="F1232" s="293"/>
      <c r="G1232" s="293"/>
      <c r="H1232" s="294"/>
      <c r="I1232" s="294"/>
      <c r="J1232" s="282" t="s">
        <v>393</v>
      </c>
      <c r="K1232" s="282" t="str">
        <f t="shared" si="230"/>
        <v/>
      </c>
      <c r="L1232" s="295"/>
      <c r="M1232" s="296"/>
      <c r="N1232" s="297"/>
      <c r="O1232" s="297"/>
      <c r="P1232" s="297"/>
      <c r="Q1232" s="297" t="str">
        <f>_xlfn.IFNA(VLOOKUP($E:$E,'4'!$A:$F,3,0),"")</f>
        <v/>
      </c>
      <c r="R1232" s="297" t="str">
        <f>_xlfn.IFNA(VLOOKUP($E:$E,'5'!$A:$F,3,0),"")</f>
        <v/>
      </c>
      <c r="S1232" s="297"/>
      <c r="T1232" s="298"/>
      <c r="U1232" s="371"/>
      <c r="V1232" s="371"/>
      <c r="W1232" s="300"/>
      <c r="X1232" s="301"/>
      <c r="Y1232" s="749"/>
      <c r="Z1232" s="282"/>
      <c r="AA1232" s="280"/>
      <c r="AB1232" s="280" t="s">
        <v>393</v>
      </c>
      <c r="AC1232" s="302"/>
      <c r="AD1232" s="338" t="s">
        <v>9681</v>
      </c>
      <c r="AE1232" s="282"/>
      <c r="AF1232" s="329"/>
      <c r="AG1232" s="305"/>
      <c r="AH1232" s="306"/>
      <c r="AI1232" s="287">
        <f>_xlfn.IFNA(VLOOKUP(AD:AD,грп!B:C,2,0),0)</f>
        <v>0</v>
      </c>
      <c r="AJ1232" s="607">
        <v>0</v>
      </c>
      <c r="AK1232" s="672" t="str">
        <f t="shared" si="231"/>
        <v xml:space="preserve"> </v>
      </c>
      <c r="AL1232" s="174"/>
    </row>
    <row r="1233" spans="1:38" s="4" customFormat="1" ht="11.45" customHeight="1" outlineLevel="1" x14ac:dyDescent="0.35">
      <c r="A1233" s="307" t="s">
        <v>10402</v>
      </c>
      <c r="B1233" s="308" t="s">
        <v>9554</v>
      </c>
      <c r="C1233" s="309" t="s">
        <v>21</v>
      </c>
      <c r="D1233" s="310" t="s">
        <v>10834</v>
      </c>
      <c r="E1233" s="322" t="s">
        <v>9269</v>
      </c>
      <c r="F1233" s="293"/>
      <c r="G1233" s="293"/>
      <c r="H1233" s="294"/>
      <c r="I1233" s="294" t="str">
        <f>IFERROR(_xlfn.IFNA(VLOOKUP($D:$D,history!$I:$Y,3,0),VLOOKUP(E:E,history!$H:$Y,4,0)),"--")</f>
        <v>--</v>
      </c>
      <c r="J1233" s="282" t="s">
        <v>5946</v>
      </c>
      <c r="K1233" s="282" t="str">
        <f t="shared" si="230"/>
        <v/>
      </c>
      <c r="L1233" s="312">
        <f>IF($A$3="ИМ",ROUND($Y1233*(1-($L$6-$F$4))*(1-$F$3)*(1+$AG$2),2),ROUND($M1233*(1-($L$6-$F$4))*(1-$F$3)*(1+$AG$2),2))</f>
        <v>0</v>
      </c>
      <c r="M1233" s="312">
        <f>ROUND(IF($A$3="РЕГИОНЫ",AG1233*$AG$3*$AG$1,IF(AI1233=0,AG1233*$AG$3*$AG$1,AG1233*$AG$3*(1-5%)*$AG$1)),2)</f>
        <v>0</v>
      </c>
      <c r="N1233" s="297" t="str">
        <f>_xlfn.IFNA(VLOOKUP($E:$E,'1'!$A:$E,3,0),"")</f>
        <v/>
      </c>
      <c r="O1233" s="297" t="str">
        <f>_xlfn.IFNA(VLOOKUP($E:$E,'2'!$A:$E,3,0),"")</f>
        <v/>
      </c>
      <c r="P1233" s="297" t="str">
        <f>_xlfn.IFNA(VLOOKUP($E:$E,'3'!$A:$D,3,0),"")</f>
        <v/>
      </c>
      <c r="Q1233" s="297" t="str">
        <f>_xlfn.IFNA(VLOOKUP($E:$E,'4'!$A:$F,3,0),"")</f>
        <v/>
      </c>
      <c r="R1233" s="297" t="str">
        <f>_xlfn.IFNA(VLOOKUP($E:$E,'5'!$A:$F,3,0),"")</f>
        <v/>
      </c>
      <c r="S1233" s="297" t="str">
        <f>_xlfn.IFNA(VLOOKUP($E:$E,'6'!$A:$F,3,0),"")</f>
        <v/>
      </c>
      <c r="T1233" s="313">
        <v>1</v>
      </c>
      <c r="U1233" s="313">
        <v>1</v>
      </c>
      <c r="V1233" s="313">
        <v>1</v>
      </c>
      <c r="W1233" s="314">
        <v>2.8</v>
      </c>
      <c r="X1233" s="315">
        <v>4.1159999999999999E-3</v>
      </c>
      <c r="Y1233" s="749">
        <v>0</v>
      </c>
      <c r="Z1233" s="282"/>
      <c r="AA1233" s="316" t="s">
        <v>10390</v>
      </c>
      <c r="AB1233" s="282" t="s">
        <v>10389</v>
      </c>
      <c r="AC1233" s="317" t="s">
        <v>2104</v>
      </c>
      <c r="AD1233" s="318" t="s">
        <v>9681</v>
      </c>
      <c r="AE1233" s="319" t="s">
        <v>11326</v>
      </c>
      <c r="AF1233" s="319" t="s">
        <v>21</v>
      </c>
      <c r="AG1233" s="320">
        <v>0</v>
      </c>
      <c r="AH1233" s="321">
        <f>IF($A$3="РЕГИОНЫ",ROUND($AG1233*(1-($L$6-$F$4))*(1-$F$3)*(1+$AG$2)*$AG$1,2),0)</f>
        <v>0</v>
      </c>
      <c r="AI1233" s="287">
        <f>_xlfn.IFNA(VLOOKUP(AD:AD,грп!B:C,2,0),0)</f>
        <v>0</v>
      </c>
      <c r="AJ1233" s="607">
        <v>0</v>
      </c>
      <c r="AK1233" s="672" t="str">
        <f t="shared" si="231"/>
        <v>new</v>
      </c>
      <c r="AL1233" s="174"/>
    </row>
    <row r="1234" spans="1:38" s="4" customFormat="1" ht="11.45" customHeight="1" outlineLevel="1" x14ac:dyDescent="0.35">
      <c r="A1234" s="307" t="s">
        <v>10402</v>
      </c>
      <c r="B1234" s="308" t="s">
        <v>9555</v>
      </c>
      <c r="C1234" s="309" t="s">
        <v>21</v>
      </c>
      <c r="D1234" s="310" t="s">
        <v>10835</v>
      </c>
      <c r="E1234" s="322" t="s">
        <v>9270</v>
      </c>
      <c r="F1234" s="293"/>
      <c r="G1234" s="293"/>
      <c r="H1234" s="294"/>
      <c r="I1234" s="294" t="str">
        <f>IFERROR(_xlfn.IFNA(VLOOKUP($D:$D,history!$I:$Y,3,0),VLOOKUP(E:E,history!$H:$Y,4,0)),"--")</f>
        <v>--</v>
      </c>
      <c r="J1234" s="282" t="s">
        <v>5946</v>
      </c>
      <c r="K1234" s="282" t="str">
        <f t="shared" si="230"/>
        <v/>
      </c>
      <c r="L1234" s="312">
        <f>IF($A$3="ИМ",ROUND($Y1234*(1-($L$6-$F$4))*(1-$F$3)*(1+$AG$2),2),ROUND($M1234*(1-($L$6-$F$4))*(1-$F$3)*(1+$AG$2),2))</f>
        <v>0</v>
      </c>
      <c r="M1234" s="312">
        <f>ROUND(IF($A$3="РЕГИОНЫ",AG1234*$AG$3*$AG$1,IF(AI1234=0,AG1234*$AG$3*$AG$1,AG1234*$AG$3*(1-5%)*$AG$1)),2)</f>
        <v>0</v>
      </c>
      <c r="N1234" s="297" t="str">
        <f>_xlfn.IFNA(VLOOKUP($E:$E,'1'!$A:$E,3,0),"")</f>
        <v/>
      </c>
      <c r="O1234" s="297" t="str">
        <f>_xlfn.IFNA(VLOOKUP($E:$E,'2'!$A:$E,3,0),"")</f>
        <v/>
      </c>
      <c r="P1234" s="297" t="str">
        <f>_xlfn.IFNA(VLOOKUP($E:$E,'3'!$A:$D,3,0),"")</f>
        <v/>
      </c>
      <c r="Q1234" s="297" t="str">
        <f>_xlfn.IFNA(VLOOKUP($E:$E,'4'!$A:$F,3,0),"")</f>
        <v/>
      </c>
      <c r="R1234" s="297" t="str">
        <f>_xlfn.IFNA(VLOOKUP($E:$E,'5'!$A:$F,3,0),"")</f>
        <v/>
      </c>
      <c r="S1234" s="297" t="str">
        <f>_xlfn.IFNA(VLOOKUP($E:$E,'6'!$A:$F,3,0),"")</f>
        <v/>
      </c>
      <c r="T1234" s="313">
        <v>1</v>
      </c>
      <c r="U1234" s="313">
        <v>1</v>
      </c>
      <c r="V1234" s="313">
        <v>1</v>
      </c>
      <c r="W1234" s="314">
        <v>39</v>
      </c>
      <c r="X1234" s="315">
        <v>0.107406</v>
      </c>
      <c r="Y1234" s="749">
        <v>0</v>
      </c>
      <c r="Z1234" s="282"/>
      <c r="AA1234" s="316" t="s">
        <v>10390</v>
      </c>
      <c r="AB1234" s="282" t="s">
        <v>10389</v>
      </c>
      <c r="AC1234" s="317" t="s">
        <v>2104</v>
      </c>
      <c r="AD1234" s="318" t="s">
        <v>9681</v>
      </c>
      <c r="AE1234" s="319" t="s">
        <v>11326</v>
      </c>
      <c r="AF1234" s="319" t="s">
        <v>21</v>
      </c>
      <c r="AG1234" s="320">
        <v>0</v>
      </c>
      <c r="AH1234" s="321">
        <f>IF($A$3="РЕГИОНЫ",ROUND($AG1234*(1-($L$6-$F$4))*(1-$F$3)*(1+$AG$2)*$AG$1,2),0)</f>
        <v>0</v>
      </c>
      <c r="AI1234" s="287">
        <f>_xlfn.IFNA(VLOOKUP(AD:AD,грп!B:C,2,0),0)</f>
        <v>0</v>
      </c>
      <c r="AJ1234" s="607">
        <v>0</v>
      </c>
      <c r="AK1234" s="672" t="str">
        <f t="shared" si="231"/>
        <v>new</v>
      </c>
      <c r="AL1234" s="174"/>
    </row>
    <row r="1235" spans="1:38" s="4" customFormat="1" ht="11.45" customHeight="1" outlineLevel="1" x14ac:dyDescent="0.35">
      <c r="A1235" s="307" t="s">
        <v>10402</v>
      </c>
      <c r="B1235" s="308" t="s">
        <v>9556</v>
      </c>
      <c r="C1235" s="309" t="s">
        <v>21</v>
      </c>
      <c r="D1235" s="310" t="s">
        <v>10836</v>
      </c>
      <c r="E1235" s="322" t="s">
        <v>9271</v>
      </c>
      <c r="F1235" s="293"/>
      <c r="G1235" s="293"/>
      <c r="H1235" s="294"/>
      <c r="I1235" s="294" t="str">
        <f>IFERROR(_xlfn.IFNA(VLOOKUP($D:$D,history!$I:$Y,3,0),VLOOKUP(E:E,history!$H:$Y,4,0)),"--")</f>
        <v>--</v>
      </c>
      <c r="J1235" s="282" t="s">
        <v>5946</v>
      </c>
      <c r="K1235" s="282" t="str">
        <f t="shared" si="230"/>
        <v/>
      </c>
      <c r="L1235" s="312">
        <f>IF($A$3="ИМ",ROUND($Y1235*(1-($L$6-$F$4))*(1-$F$3)*(1+$AG$2),2),ROUND($M1235*(1-($L$6-$F$4))*(1-$F$3)*(1+$AG$2),2))</f>
        <v>0</v>
      </c>
      <c r="M1235" s="312">
        <f>ROUND(IF($A$3="РЕГИОНЫ",AG1235*$AG$3*$AG$1,IF(AI1235=0,AG1235*$AG$3*$AG$1,AG1235*$AG$3*(1-5%)*$AG$1)),2)</f>
        <v>0</v>
      </c>
      <c r="N1235" s="297" t="str">
        <f>_xlfn.IFNA(VLOOKUP($E:$E,'1'!$A:$E,3,0),"")</f>
        <v/>
      </c>
      <c r="O1235" s="297" t="str">
        <f>_xlfn.IFNA(VLOOKUP($E:$E,'2'!$A:$E,3,0),"")</f>
        <v/>
      </c>
      <c r="P1235" s="297" t="str">
        <f>_xlfn.IFNA(VLOOKUP($E:$E,'3'!$A:$D,3,0),"")</f>
        <v/>
      </c>
      <c r="Q1235" s="297" t="str">
        <f>_xlfn.IFNA(VLOOKUP($E:$E,'4'!$A:$F,3,0),"")</f>
        <v/>
      </c>
      <c r="R1235" s="297" t="str">
        <f>_xlfn.IFNA(VLOOKUP($E:$E,'5'!$A:$F,3,0),"")</f>
        <v/>
      </c>
      <c r="S1235" s="297" t="str">
        <f>_xlfn.IFNA(VLOOKUP($E:$E,'6'!$A:$F,3,0),"")</f>
        <v/>
      </c>
      <c r="T1235" s="313">
        <v>1</v>
      </c>
      <c r="U1235" s="313">
        <v>1</v>
      </c>
      <c r="V1235" s="313">
        <v>1</v>
      </c>
      <c r="W1235" s="314">
        <v>46</v>
      </c>
      <c r="X1235" s="315">
        <v>0.12816900000000001</v>
      </c>
      <c r="Y1235" s="749">
        <v>0</v>
      </c>
      <c r="Z1235" s="282"/>
      <c r="AA1235" s="316" t="s">
        <v>10390</v>
      </c>
      <c r="AB1235" s="282" t="s">
        <v>10389</v>
      </c>
      <c r="AC1235" s="317" t="s">
        <v>2104</v>
      </c>
      <c r="AD1235" s="318" t="s">
        <v>9681</v>
      </c>
      <c r="AE1235" s="319" t="s">
        <v>11326</v>
      </c>
      <c r="AF1235" s="319" t="s">
        <v>21</v>
      </c>
      <c r="AG1235" s="320">
        <v>0</v>
      </c>
      <c r="AH1235" s="321">
        <f>IF($A$3="РЕГИОНЫ",ROUND($AG1235*(1-($L$6-$F$4))*(1-$F$3)*(1+$AG$2)*$AG$1,2),0)</f>
        <v>0</v>
      </c>
      <c r="AI1235" s="287">
        <f>_xlfn.IFNA(VLOOKUP(AD:AD,грп!B:C,2,0),0)</f>
        <v>0</v>
      </c>
      <c r="AJ1235" s="607">
        <v>0</v>
      </c>
      <c r="AK1235" s="672" t="str">
        <f t="shared" si="231"/>
        <v>new</v>
      </c>
      <c r="AL1235" s="174"/>
    </row>
    <row r="1236" spans="1:38" s="4" customFormat="1" ht="11.45" customHeight="1" outlineLevel="1" x14ac:dyDescent="0.35">
      <c r="A1236" s="307" t="s">
        <v>10402</v>
      </c>
      <c r="B1236" s="308" t="s">
        <v>9557</v>
      </c>
      <c r="C1236" s="309" t="s">
        <v>21</v>
      </c>
      <c r="D1236" s="310" t="s">
        <v>10837</v>
      </c>
      <c r="E1236" s="322" t="s">
        <v>9272</v>
      </c>
      <c r="F1236" s="293"/>
      <c r="G1236" s="293"/>
      <c r="H1236" s="294"/>
      <c r="I1236" s="294" t="str">
        <f>IFERROR(_xlfn.IFNA(VLOOKUP($D:$D,history!$I:$Y,3,0),VLOOKUP(E:E,history!$H:$Y,4,0)),"--")</f>
        <v>--</v>
      </c>
      <c r="J1236" s="282" t="s">
        <v>5946</v>
      </c>
      <c r="K1236" s="282" t="str">
        <f t="shared" si="230"/>
        <v/>
      </c>
      <c r="L1236" s="312">
        <f>IF($A$3="ИМ",ROUND($Y1236*(1-($L$6-$F$4))*(1-$F$3)*(1+$AG$2),2),ROUND($M1236*(1-($L$6-$F$4))*(1-$F$3)*(1+$AG$2),2))</f>
        <v>0</v>
      </c>
      <c r="M1236" s="312">
        <f>ROUND(IF($A$3="РЕГИОНЫ",AG1236*$AG$3*$AG$1,IF(AI1236=0,AG1236*$AG$3*$AG$1,AG1236*$AG$3*(1-5%)*$AG$1)),2)</f>
        <v>0</v>
      </c>
      <c r="N1236" s="297" t="str">
        <f>_xlfn.IFNA(VLOOKUP($E:$E,'1'!$A:$E,3,0),"")</f>
        <v/>
      </c>
      <c r="O1236" s="297" t="str">
        <f>_xlfn.IFNA(VLOOKUP($E:$E,'2'!$A:$E,3,0),"")</f>
        <v/>
      </c>
      <c r="P1236" s="297" t="str">
        <f>_xlfn.IFNA(VLOOKUP($E:$E,'3'!$A:$D,3,0),"")</f>
        <v/>
      </c>
      <c r="Q1236" s="297" t="str">
        <f>_xlfn.IFNA(VLOOKUP($E:$E,'4'!$A:$F,3,0),"")</f>
        <v/>
      </c>
      <c r="R1236" s="297" t="str">
        <f>_xlfn.IFNA(VLOOKUP($E:$E,'5'!$A:$F,3,0),"")</f>
        <v/>
      </c>
      <c r="S1236" s="297" t="str">
        <f>_xlfn.IFNA(VLOOKUP($E:$E,'6'!$A:$F,3,0),"")</f>
        <v/>
      </c>
      <c r="T1236" s="313">
        <v>1</v>
      </c>
      <c r="U1236" s="313">
        <v>1</v>
      </c>
      <c r="V1236" s="313">
        <v>1</v>
      </c>
      <c r="W1236" s="314">
        <v>50.4</v>
      </c>
      <c r="X1236" s="315">
        <v>0.12816900000000001</v>
      </c>
      <c r="Y1236" s="749">
        <v>0</v>
      </c>
      <c r="Z1236" s="282"/>
      <c r="AA1236" s="316" t="s">
        <v>10390</v>
      </c>
      <c r="AB1236" s="282" t="s">
        <v>10389</v>
      </c>
      <c r="AC1236" s="317" t="s">
        <v>2104</v>
      </c>
      <c r="AD1236" s="318" t="s">
        <v>9681</v>
      </c>
      <c r="AE1236" s="319" t="s">
        <v>11326</v>
      </c>
      <c r="AF1236" s="319" t="s">
        <v>21</v>
      </c>
      <c r="AG1236" s="320">
        <v>0</v>
      </c>
      <c r="AH1236" s="321">
        <f>IF($A$3="РЕГИОНЫ",ROUND($AG1236*(1-($L$6-$F$4))*(1-$F$3)*(1+$AG$2)*$AG$1,2),0)</f>
        <v>0</v>
      </c>
      <c r="AI1236" s="287">
        <f>_xlfn.IFNA(VLOOKUP(AD:AD,грп!B:C,2,0),0)</f>
        <v>0</v>
      </c>
      <c r="AJ1236" s="607">
        <v>0</v>
      </c>
      <c r="AK1236" s="672" t="str">
        <f t="shared" si="231"/>
        <v>new</v>
      </c>
      <c r="AL1236" s="174"/>
    </row>
    <row r="1237" spans="1:38" s="4" customFormat="1" ht="12.75" customHeight="1" x14ac:dyDescent="0.35">
      <c r="A1237" s="288"/>
      <c r="B1237" s="289"/>
      <c r="C1237" s="290" t="s">
        <v>555</v>
      </c>
      <c r="D1237" s="291" t="s">
        <v>4760</v>
      </c>
      <c r="E1237" s="292"/>
      <c r="F1237" s="293"/>
      <c r="G1237" s="293"/>
      <c r="H1237" s="294"/>
      <c r="I1237" s="294"/>
      <c r="J1237" s="282" t="s">
        <v>393</v>
      </c>
      <c r="K1237" s="282" t="str">
        <f t="shared" si="230"/>
        <v/>
      </c>
      <c r="L1237" s="295"/>
      <c r="M1237" s="296"/>
      <c r="N1237" s="297"/>
      <c r="O1237" s="297"/>
      <c r="P1237" s="297"/>
      <c r="Q1237" s="297" t="str">
        <f>_xlfn.IFNA(VLOOKUP($E:$E,'4'!$A:$F,3,0),"")</f>
        <v/>
      </c>
      <c r="R1237" s="297" t="str">
        <f>_xlfn.IFNA(VLOOKUP($E:$E,'5'!$A:$F,3,0),"")</f>
        <v/>
      </c>
      <c r="S1237" s="297"/>
      <c r="T1237" s="298"/>
      <c r="U1237" s="299"/>
      <c r="V1237" s="299"/>
      <c r="W1237" s="300"/>
      <c r="X1237" s="301"/>
      <c r="Y1237" s="749"/>
      <c r="Z1237" s="282"/>
      <c r="AA1237" s="280"/>
      <c r="AB1237" s="280" t="s">
        <v>393</v>
      </c>
      <c r="AC1237" s="302"/>
      <c r="AD1237" s="303" t="s">
        <v>4760</v>
      </c>
      <c r="AE1237" s="280"/>
      <c r="AF1237" s="329"/>
      <c r="AG1237" s="320"/>
      <c r="AH1237" s="306"/>
      <c r="AI1237" s="287">
        <f>_xlfn.IFNA(VLOOKUP(AD:AD,грп!B:C,2,0),0)</f>
        <v>0</v>
      </c>
      <c r="AJ1237" s="607">
        <v>0</v>
      </c>
      <c r="AK1237" s="672" t="str">
        <f t="shared" si="231"/>
        <v xml:space="preserve"> </v>
      </c>
      <c r="AL1237" s="174"/>
    </row>
    <row r="1238" spans="1:38" s="4" customFormat="1" ht="12" customHeight="1" outlineLevel="1" x14ac:dyDescent="0.35">
      <c r="A1238" s="307" t="s">
        <v>10402</v>
      </c>
      <c r="B1238" s="308" t="s">
        <v>6857</v>
      </c>
      <c r="C1238" s="309"/>
      <c r="D1238" s="310" t="s">
        <v>5887</v>
      </c>
      <c r="E1238" s="322" t="s">
        <v>4680</v>
      </c>
      <c r="F1238" s="293"/>
      <c r="G1238" s="293"/>
      <c r="H1238" s="294">
        <v>29</v>
      </c>
      <c r="I1238" s="294" t="str">
        <f>IFERROR(_xlfn.IFNA(VLOOKUP($D:$D,history!$I:$Y,3,0),VLOOKUP(E:E,history!$H:$Y,4,0)),"--")</f>
        <v>--</v>
      </c>
      <c r="J1238" s="282" t="s">
        <v>9870</v>
      </c>
      <c r="K1238" s="282" t="str">
        <f t="shared" si="230"/>
        <v/>
      </c>
      <c r="L1238" s="312">
        <f>IF($A$3="ИМ",ROUND($Y1238*(1-($L$6-$F$4))*(1-$F$3)*(1+$AG$2),2),ROUND($M1238*(1-($L$6-$F$4))*(1-$F$3)*(1+$AG$2),2))</f>
        <v>2753.5</v>
      </c>
      <c r="M1238" s="312">
        <f>ROUND(IF($A$3="РЕГИОНЫ",AG1238*$AG$3*$AG$1,IF(AI1238=0,AG1238*$AG$3*$AG$1,AG1238*$AG$3*(1-5%)*$AG$1)),2)</f>
        <v>4171.97</v>
      </c>
      <c r="N1238" s="297" t="str">
        <f>_xlfn.IFNA(VLOOKUP($E:$E,'1'!$A:$E,3,0),"")</f>
        <v/>
      </c>
      <c r="O1238" s="297">
        <f>_xlfn.IFNA(VLOOKUP($E:$E,'2'!$A:$E,3,0),"")</f>
        <v>2897.5069252077565</v>
      </c>
      <c r="P1238" s="297" t="str">
        <f>_xlfn.IFNA(VLOOKUP($E:$E,'3'!$A:$D,3,0),"")</f>
        <v/>
      </c>
      <c r="Q1238" s="297" t="str">
        <f>_xlfn.IFNA(VLOOKUP($E:$E,'4'!$A:$F,3,0),"")</f>
        <v/>
      </c>
      <c r="R1238" s="297">
        <f>_xlfn.IFNA(VLOOKUP($E:$E,'5'!$A:$F,3,0),"")</f>
        <v>2490</v>
      </c>
      <c r="S1238" s="297" t="str">
        <f>_xlfn.IFNA(VLOOKUP($E:$E,'6'!$A:$F,3,0),"")</f>
        <v/>
      </c>
      <c r="T1238" s="313">
        <v>1</v>
      </c>
      <c r="U1238" s="313">
        <v>1</v>
      </c>
      <c r="V1238" s="313">
        <v>3</v>
      </c>
      <c r="W1238" s="314">
        <v>2.4249999999999998</v>
      </c>
      <c r="X1238" s="315">
        <v>2.1956521699999999E-2</v>
      </c>
      <c r="Y1238" s="749">
        <v>3990</v>
      </c>
      <c r="Z1238" s="282"/>
      <c r="AA1238" s="316" t="s">
        <v>10388</v>
      </c>
      <c r="AB1238" s="282" t="s">
        <v>9163</v>
      </c>
      <c r="AC1238" s="317" t="s">
        <v>2104</v>
      </c>
      <c r="AD1238" s="318" t="s">
        <v>4760</v>
      </c>
      <c r="AE1238" s="319">
        <v>0</v>
      </c>
      <c r="AF1238" s="319" t="s">
        <v>11276</v>
      </c>
      <c r="AG1238" s="320">
        <v>52.3</v>
      </c>
      <c r="AH1238" s="321">
        <f>IF($A$3="РЕГИОНЫ",ROUND($AG1238*(1-($L$6-$F$4))*(1-$F$3)*(1+$AG$2)*$AG$1,2),0)</f>
        <v>0</v>
      </c>
      <c r="AI1238" s="287">
        <f>_xlfn.IFNA(VLOOKUP(AD:AD,грп!B:C,2,0),0)</f>
        <v>0</v>
      </c>
      <c r="AJ1238" s="607">
        <v>11</v>
      </c>
      <c r="AK1238" s="672">
        <f t="shared" si="231"/>
        <v>0</v>
      </c>
      <c r="AL1238" s="174"/>
    </row>
    <row r="1239" spans="1:38" s="4" customFormat="1" ht="12.75" customHeight="1" x14ac:dyDescent="0.35">
      <c r="A1239" s="288"/>
      <c r="B1239" s="289"/>
      <c r="C1239" s="290" t="s">
        <v>555</v>
      </c>
      <c r="D1239" s="291" t="s">
        <v>3572</v>
      </c>
      <c r="E1239" s="292"/>
      <c r="F1239" s="293"/>
      <c r="G1239" s="293"/>
      <c r="H1239" s="294"/>
      <c r="I1239" s="294"/>
      <c r="J1239" s="282" t="s">
        <v>393</v>
      </c>
      <c r="K1239" s="282" t="str">
        <f t="shared" si="230"/>
        <v/>
      </c>
      <c r="L1239" s="295"/>
      <c r="M1239" s="296"/>
      <c r="N1239" s="297"/>
      <c r="O1239" s="297"/>
      <c r="P1239" s="297"/>
      <c r="Q1239" s="297" t="str">
        <f>_xlfn.IFNA(VLOOKUP($E:$E,'4'!$A:$F,3,0),"")</f>
        <v/>
      </c>
      <c r="R1239" s="297" t="str">
        <f>_xlfn.IFNA(VLOOKUP($E:$E,'5'!$A:$F,3,0),"")</f>
        <v/>
      </c>
      <c r="S1239" s="297"/>
      <c r="T1239" s="298"/>
      <c r="U1239" s="299"/>
      <c r="V1239" s="299"/>
      <c r="W1239" s="300"/>
      <c r="X1239" s="301"/>
      <c r="Y1239" s="749"/>
      <c r="Z1239" s="282"/>
      <c r="AA1239" s="280"/>
      <c r="AB1239" s="280" t="s">
        <v>393</v>
      </c>
      <c r="AC1239" s="302"/>
      <c r="AD1239" s="303" t="s">
        <v>3572</v>
      </c>
      <c r="AE1239" s="280"/>
      <c r="AF1239" s="329"/>
      <c r="AG1239" s="320"/>
      <c r="AH1239" s="306"/>
      <c r="AI1239" s="287">
        <f>_xlfn.IFNA(VLOOKUP(AD:AD,грп!B:C,2,0),0)</f>
        <v>0</v>
      </c>
      <c r="AJ1239" s="607">
        <v>0</v>
      </c>
      <c r="AK1239" s="672" t="str">
        <f t="shared" si="231"/>
        <v xml:space="preserve"> </v>
      </c>
      <c r="AL1239" s="174"/>
    </row>
    <row r="1240" spans="1:38" s="4" customFormat="1" ht="12" customHeight="1" outlineLevel="1" x14ac:dyDescent="0.35">
      <c r="A1240" s="307" t="s">
        <v>10402</v>
      </c>
      <c r="B1240" s="308" t="s">
        <v>6858</v>
      </c>
      <c r="C1240" s="309"/>
      <c r="D1240" s="310" t="s">
        <v>4226</v>
      </c>
      <c r="E1240" s="292" t="s">
        <v>3563</v>
      </c>
      <c r="F1240" s="293"/>
      <c r="G1240" s="293"/>
      <c r="H1240" s="294">
        <v>1</v>
      </c>
      <c r="I1240" s="294" t="str">
        <f>IFERROR(_xlfn.IFNA(VLOOKUP($D:$D,history!$I:$Y,3,0),VLOOKUP(E:E,history!$H:$Y,4,0)),"--")</f>
        <v>--</v>
      </c>
      <c r="J1240" s="282" t="s">
        <v>5946</v>
      </c>
      <c r="K1240" s="282" t="str">
        <f t="shared" si="230"/>
        <v/>
      </c>
      <c r="L1240" s="312">
        <f>IF($A$3="ИМ",ROUND($Y1240*(1-($L$6-$F$4))*(1-$F$3)*(1+$AG$2),2),ROUND($M1240*(1-($L$6-$F$4))*(1-$F$3)*(1+$AG$2),2))</f>
        <v>10965.57</v>
      </c>
      <c r="M1240" s="312">
        <f>ROUND(IF($A$3="РЕГИОНЫ",AG1240*$AG$3*$AG$1,IF(AI1240=0,AG1240*$AG$3*$AG$1,AG1240*$AG$3*(1-5%)*$AG$1)),2)</f>
        <v>16614.5</v>
      </c>
      <c r="N1240" s="297" t="str">
        <f>_xlfn.IFNA(VLOOKUP($E:$E,'1'!$A:$E,3,0),"")</f>
        <v/>
      </c>
      <c r="O1240" s="297">
        <f>_xlfn.IFNA(VLOOKUP($E:$E,'2'!$A:$E,3,0),"")</f>
        <v>9296.3988919667609</v>
      </c>
      <c r="P1240" s="297" t="str">
        <f>_xlfn.IFNA(VLOOKUP($E:$E,'3'!$A:$D,3,0),"")</f>
        <v/>
      </c>
      <c r="Q1240" s="297" t="str">
        <f>_xlfn.IFNA(VLOOKUP($E:$E,'4'!$A:$F,3,0),"")</f>
        <v/>
      </c>
      <c r="R1240" s="297" t="str">
        <f>_xlfn.IFNA(VLOOKUP($E:$E,'5'!$A:$F,3,0),"")</f>
        <v/>
      </c>
      <c r="S1240" s="297" t="str">
        <f>_xlfn.IFNA(VLOOKUP($E:$E,'6'!$A:$F,3,0),"")</f>
        <v/>
      </c>
      <c r="T1240" s="313">
        <v>1</v>
      </c>
      <c r="U1240" s="313">
        <v>1</v>
      </c>
      <c r="V1240" s="313">
        <v>1</v>
      </c>
      <c r="W1240" s="314">
        <v>7.7</v>
      </c>
      <c r="X1240" s="315">
        <v>7.0222222200000003E-2</v>
      </c>
      <c r="Y1240" s="749">
        <v>15790</v>
      </c>
      <c r="Z1240" s="282"/>
      <c r="AA1240" s="316" t="s">
        <v>10396</v>
      </c>
      <c r="AB1240" s="282" t="s">
        <v>9163</v>
      </c>
      <c r="AC1240" s="317" t="s">
        <v>2105</v>
      </c>
      <c r="AD1240" s="318" t="s">
        <v>3572</v>
      </c>
      <c r="AE1240" s="319" t="s">
        <v>11326</v>
      </c>
      <c r="AF1240" s="319" t="s">
        <v>11328</v>
      </c>
      <c r="AG1240" s="320">
        <v>208.28</v>
      </c>
      <c r="AH1240" s="321">
        <f>IF($A$3="РЕГИОНЫ",ROUND($AG1240*(1-($L$6-$F$4))*(1-$F$3)*(1+$AG$2)*$AG$1,2),0)</f>
        <v>0</v>
      </c>
      <c r="AI1240" s="287">
        <f>_xlfn.IFNA(VLOOKUP(AD:AD,грп!B:C,2,0),0)</f>
        <v>0</v>
      </c>
      <c r="AJ1240" s="607">
        <v>1</v>
      </c>
      <c r="AK1240" s="672">
        <f t="shared" si="231"/>
        <v>0</v>
      </c>
      <c r="AL1240" s="174"/>
    </row>
    <row r="1241" spans="1:38" s="4" customFormat="1" ht="12" customHeight="1" outlineLevel="1" x14ac:dyDescent="0.35">
      <c r="A1241" s="307" t="s">
        <v>10402</v>
      </c>
      <c r="B1241" s="308" t="s">
        <v>6859</v>
      </c>
      <c r="C1241" s="309"/>
      <c r="D1241" s="310" t="s">
        <v>4227</v>
      </c>
      <c r="E1241" s="292" t="s">
        <v>3564</v>
      </c>
      <c r="F1241" s="293"/>
      <c r="G1241" s="293"/>
      <c r="H1241" s="294">
        <v>11</v>
      </c>
      <c r="I1241" s="294" t="str">
        <f>IFERROR(_xlfn.IFNA(VLOOKUP($D:$D,history!$I:$Y,3,0),VLOOKUP(E:E,history!$H:$Y,4,0)),"--")</f>
        <v>--</v>
      </c>
      <c r="J1241" s="282" t="s">
        <v>5946</v>
      </c>
      <c r="K1241" s="282" t="str">
        <f t="shared" si="230"/>
        <v/>
      </c>
      <c r="L1241" s="312">
        <f>IF($A$3="ИМ",ROUND($Y1241*(1-($L$6-$F$4))*(1-$F$3)*(1+$AG$2),2),ROUND($M1241*(1-($L$6-$F$4))*(1-$F$3)*(1+$AG$2),2))</f>
        <v>17500.259999999998</v>
      </c>
      <c r="M1241" s="312">
        <f>ROUND(IF($A$3="РЕГИОНЫ",AG1241*$AG$3*$AG$1,IF(AI1241=0,AG1241*$AG$3*$AG$1,AG1241*$AG$3*(1-5%)*$AG$1)),2)</f>
        <v>26515.55</v>
      </c>
      <c r="N1241" s="297" t="str">
        <f>_xlfn.IFNA(VLOOKUP($E:$E,'1'!$A:$E,3,0),"")</f>
        <v/>
      </c>
      <c r="O1241" s="297">
        <f>_xlfn.IFNA(VLOOKUP($E:$E,'2'!$A:$E,3,0),"")</f>
        <v>15098.060941828257</v>
      </c>
      <c r="P1241" s="297" t="str">
        <f>_xlfn.IFNA(VLOOKUP($E:$E,'3'!$A:$D,3,0),"")</f>
        <v/>
      </c>
      <c r="Q1241" s="297" t="str">
        <f>_xlfn.IFNA(VLOOKUP($E:$E,'4'!$A:$F,3,0),"")</f>
        <v/>
      </c>
      <c r="R1241" s="297" t="str">
        <f>_xlfn.IFNA(VLOOKUP($E:$E,'5'!$A:$F,3,0),"")</f>
        <v/>
      </c>
      <c r="S1241" s="297" t="str">
        <f>_xlfn.IFNA(VLOOKUP($E:$E,'6'!$A:$F,3,0),"")</f>
        <v/>
      </c>
      <c r="T1241" s="313">
        <v>1</v>
      </c>
      <c r="U1241" s="313">
        <v>1</v>
      </c>
      <c r="V1241" s="313">
        <v>1</v>
      </c>
      <c r="W1241" s="314">
        <v>11.3</v>
      </c>
      <c r="X1241" s="315">
        <v>0.1168148148</v>
      </c>
      <c r="Y1241" s="749">
        <v>25190</v>
      </c>
      <c r="Z1241" s="282"/>
      <c r="AA1241" s="316" t="s">
        <v>10390</v>
      </c>
      <c r="AB1241" s="282" t="s">
        <v>9163</v>
      </c>
      <c r="AC1241" s="317" t="s">
        <v>2105</v>
      </c>
      <c r="AD1241" s="318" t="s">
        <v>3572</v>
      </c>
      <c r="AE1241" s="319" t="s">
        <v>11326</v>
      </c>
      <c r="AF1241" s="319" t="s">
        <v>11328</v>
      </c>
      <c r="AG1241" s="320">
        <v>332.4</v>
      </c>
      <c r="AH1241" s="321">
        <f>IF($A$3="РЕГИОНЫ",ROUND($AG1241*(1-($L$6-$F$4))*(1-$F$3)*(1+$AG$2)*$AG$1,2),0)</f>
        <v>0</v>
      </c>
      <c r="AI1241" s="287">
        <f>_xlfn.IFNA(VLOOKUP(AD:AD,грп!B:C,2,0),0)</f>
        <v>0</v>
      </c>
      <c r="AJ1241" s="607">
        <v>0</v>
      </c>
      <c r="AK1241" s="672">
        <f t="shared" si="231"/>
        <v>0</v>
      </c>
      <c r="AL1241" s="174"/>
    </row>
    <row r="1242" spans="1:38" s="4" customFormat="1" ht="12.75" customHeight="1" x14ac:dyDescent="0.35">
      <c r="A1242" s="288"/>
      <c r="B1242" s="289"/>
      <c r="C1242" s="290" t="s">
        <v>555</v>
      </c>
      <c r="D1242" s="291" t="s">
        <v>10345</v>
      </c>
      <c r="E1242" s="292"/>
      <c r="F1242" s="293"/>
      <c r="G1242" s="293"/>
      <c r="H1242" s="294"/>
      <c r="I1242" s="294"/>
      <c r="J1242" s="282" t="s">
        <v>393</v>
      </c>
      <c r="K1242" s="282" t="str">
        <f t="shared" si="230"/>
        <v/>
      </c>
      <c r="L1242" s="295"/>
      <c r="M1242" s="296"/>
      <c r="N1242" s="297"/>
      <c r="O1242" s="297"/>
      <c r="P1242" s="297"/>
      <c r="Q1242" s="297" t="str">
        <f>_xlfn.IFNA(VLOOKUP($E:$E,'4'!$A:$F,3,0),"")</f>
        <v/>
      </c>
      <c r="R1242" s="297" t="str">
        <f>_xlfn.IFNA(VLOOKUP($E:$E,'5'!$A:$F,3,0),"")</f>
        <v/>
      </c>
      <c r="S1242" s="297"/>
      <c r="T1242" s="298"/>
      <c r="U1242" s="299"/>
      <c r="V1242" s="299"/>
      <c r="W1242" s="300"/>
      <c r="X1242" s="301"/>
      <c r="Y1242" s="749"/>
      <c r="Z1242" s="282"/>
      <c r="AA1242" s="280"/>
      <c r="AB1242" s="280" t="s">
        <v>393</v>
      </c>
      <c r="AC1242" s="302"/>
      <c r="AD1242" s="303" t="s">
        <v>10345</v>
      </c>
      <c r="AE1242" s="280"/>
      <c r="AF1242" s="329"/>
      <c r="AG1242" s="320"/>
      <c r="AH1242" s="306"/>
      <c r="AI1242" s="287">
        <f>_xlfn.IFNA(VLOOKUP(AD:AD,грп!B:C,2,0),0)</f>
        <v>0</v>
      </c>
      <c r="AJ1242" s="607">
        <v>0</v>
      </c>
      <c r="AK1242" s="672" t="str">
        <f t="shared" ref="AK1242:AK1243" si="238">C1242</f>
        <v xml:space="preserve"> </v>
      </c>
      <c r="AL1242" s="174"/>
    </row>
    <row r="1243" spans="1:38" s="4" customFormat="1" ht="12" customHeight="1" outlineLevel="1" x14ac:dyDescent="0.35">
      <c r="A1243" s="307" t="s">
        <v>10402</v>
      </c>
      <c r="B1243" s="674" t="s">
        <v>10346</v>
      </c>
      <c r="C1243" s="309"/>
      <c r="D1243" s="310" t="s">
        <v>10350</v>
      </c>
      <c r="E1243" s="292" t="s">
        <v>10344</v>
      </c>
      <c r="F1243" s="293"/>
      <c r="G1243" s="293"/>
      <c r="H1243" s="294">
        <v>1</v>
      </c>
      <c r="I1243" s="294" t="str">
        <f>IFERROR(_xlfn.IFNA(VLOOKUP($D:$D,history!$I:$Y,3,0),VLOOKUP(E:E,history!$H:$Y,4,0)),"--")</f>
        <v>--</v>
      </c>
      <c r="J1243" s="282" t="s">
        <v>9868</v>
      </c>
      <c r="K1243" s="282" t="str">
        <f t="shared" si="230"/>
        <v/>
      </c>
      <c r="L1243" s="312">
        <f>IF($A$3="ИМ",ROUND($Y1243*(1-($L$6-$F$4))*(1-$F$3)*(1+$AG$2),2),ROUND($M1243*(1-($L$6-$F$4))*(1-$F$3)*(1+$AG$2),2))</f>
        <v>34158.15</v>
      </c>
      <c r="M1243" s="312">
        <f>ROUND(IF($A$3="РЕГИОНЫ",AG1243*$AG$3*$AG$1,IF(AI1243=0,AG1243*$AG$3*$AG$1,AG1243*$AG$3*(1-5%)*$AG$1)),2)</f>
        <v>51754.78</v>
      </c>
      <c r="N1243" s="297" t="str">
        <f>_xlfn.IFNA(VLOOKUP($E:$E,'1'!$A:$E,3,0),"")</f>
        <v/>
      </c>
      <c r="O1243" s="297">
        <f>_xlfn.IFNA(VLOOKUP($E:$E,'2'!$A:$E,3,0),"")</f>
        <v>37662.049861495849</v>
      </c>
      <c r="P1243" s="297" t="str">
        <f>_xlfn.IFNA(VLOOKUP($E:$E,'3'!$A:$D,3,0),"")</f>
        <v/>
      </c>
      <c r="Q1243" s="297" t="str">
        <f>_xlfn.IFNA(VLOOKUP($E:$E,'4'!$A:$F,3,0),"")</f>
        <v/>
      </c>
      <c r="R1243" s="297" t="str">
        <f>_xlfn.IFNA(VLOOKUP($E:$E,'5'!$A:$F,3,0),"")</f>
        <v/>
      </c>
      <c r="S1243" s="297" t="str">
        <f>_xlfn.IFNA(VLOOKUP($E:$E,'6'!$A:$F,3,0),"")</f>
        <v/>
      </c>
      <c r="T1243" s="313">
        <v>1</v>
      </c>
      <c r="U1243" s="313">
        <v>1</v>
      </c>
      <c r="V1243" s="313">
        <v>1</v>
      </c>
      <c r="W1243" s="314">
        <v>20</v>
      </c>
      <c r="X1243" s="315">
        <v>0.09</v>
      </c>
      <c r="Y1243" s="749">
        <v>49190</v>
      </c>
      <c r="Z1243" s="282"/>
      <c r="AA1243" s="316" t="s">
        <v>393</v>
      </c>
      <c r="AB1243" s="282" t="s">
        <v>9163</v>
      </c>
      <c r="AC1243" s="317" t="s">
        <v>2105</v>
      </c>
      <c r="AD1243" s="318" t="s">
        <v>10345</v>
      </c>
      <c r="AE1243" s="319">
        <v>0</v>
      </c>
      <c r="AF1243" s="319" t="s">
        <v>11273</v>
      </c>
      <c r="AG1243" s="320">
        <v>648.79999999999995</v>
      </c>
      <c r="AH1243" s="321">
        <f>IF($A$3="РЕГИОНЫ",ROUND($AG1243*(1-($L$6-$F$4))*(1-$F$3)*(1+$AG$2)*$AG$1,2),0)</f>
        <v>0</v>
      </c>
      <c r="AI1243" s="287">
        <f>_xlfn.IFNA(VLOOKUP(AD:AD,грп!B:C,2,0),0)</f>
        <v>0</v>
      </c>
      <c r="AJ1243" s="607">
        <v>0</v>
      </c>
      <c r="AK1243" s="672">
        <f t="shared" si="238"/>
        <v>0</v>
      </c>
      <c r="AL1243" s="174"/>
    </row>
    <row r="1244" spans="1:38" s="4" customFormat="1" ht="12.75" customHeight="1" x14ac:dyDescent="0.35">
      <c r="A1244" s="288"/>
      <c r="B1244" s="289"/>
      <c r="C1244" s="290" t="s">
        <v>555</v>
      </c>
      <c r="D1244" s="291" t="s">
        <v>519</v>
      </c>
      <c r="E1244" s="292"/>
      <c r="F1244" s="293"/>
      <c r="G1244" s="293"/>
      <c r="H1244" s="294"/>
      <c r="I1244" s="294"/>
      <c r="J1244" s="282" t="s">
        <v>393</v>
      </c>
      <c r="K1244" s="282" t="str">
        <f t="shared" si="230"/>
        <v/>
      </c>
      <c r="L1244" s="295"/>
      <c r="M1244" s="296"/>
      <c r="N1244" s="297"/>
      <c r="O1244" s="297"/>
      <c r="P1244" s="297"/>
      <c r="Q1244" s="297" t="str">
        <f>_xlfn.IFNA(VLOOKUP($E:$E,'4'!$A:$F,3,0),"")</f>
        <v/>
      </c>
      <c r="R1244" s="297" t="str">
        <f>_xlfn.IFNA(VLOOKUP($E:$E,'5'!$A:$F,3,0),"")</f>
        <v/>
      </c>
      <c r="S1244" s="297"/>
      <c r="T1244" s="298"/>
      <c r="U1244" s="371"/>
      <c r="V1244" s="371"/>
      <c r="W1244" s="300"/>
      <c r="X1244" s="301"/>
      <c r="Y1244" s="749"/>
      <c r="Z1244" s="282"/>
      <c r="AA1244" s="280"/>
      <c r="AB1244" s="280" t="s">
        <v>393</v>
      </c>
      <c r="AC1244" s="302"/>
      <c r="AD1244" s="338" t="s">
        <v>519</v>
      </c>
      <c r="AE1244" s="282"/>
      <c r="AF1244" s="329"/>
      <c r="AG1244" s="305"/>
      <c r="AH1244" s="306"/>
      <c r="AI1244" s="287">
        <f>_xlfn.IFNA(VLOOKUP(AD:AD,грп!B:C,2,0),0)</f>
        <v>0</v>
      </c>
      <c r="AJ1244" s="607">
        <v>0</v>
      </c>
      <c r="AK1244" s="672" t="str">
        <f t="shared" si="231"/>
        <v xml:space="preserve"> </v>
      </c>
      <c r="AL1244" s="174"/>
    </row>
    <row r="1245" spans="1:38" s="4" customFormat="1" ht="12" customHeight="1" outlineLevel="1" x14ac:dyDescent="0.35">
      <c r="A1245" s="307" t="s">
        <v>10402</v>
      </c>
      <c r="B1245" s="308" t="s">
        <v>6860</v>
      </c>
      <c r="C1245" s="290" t="s">
        <v>555</v>
      </c>
      <c r="D1245" s="310" t="s">
        <v>10838</v>
      </c>
      <c r="E1245" s="322" t="s">
        <v>759</v>
      </c>
      <c r="F1245" s="293"/>
      <c r="G1245" s="293"/>
      <c r="H1245" s="294"/>
      <c r="I1245" s="294" t="str">
        <f>IFERROR(_xlfn.IFNA(VLOOKUP($D:$D,history!$I:$Y,3,0),VLOOKUP(E:E,history!$H:$Y,4,0)),"--")</f>
        <v>--</v>
      </c>
      <c r="J1245" s="282" t="s">
        <v>9869</v>
      </c>
      <c r="K1245" s="282" t="str">
        <f t="shared" si="230"/>
        <v/>
      </c>
      <c r="L1245" s="312">
        <f>IF($A$3="ИМ",ROUND($Y1245*(1-($L$6-$F$4))*(1-$F$3)*(1+$AG$2),2),ROUND($M1245*(1-($L$6-$F$4))*(1-$F$3)*(1+$AG$2),2))</f>
        <v>3916.5</v>
      </c>
      <c r="M1245" s="312">
        <f>ROUND(IF($A$3="РЕГИОНЫ",AG1245*$AG$3*$AG$1,IF(AI1245=0,AG1245*$AG$3*$AG$1,AG1245*$AG$3*(1-5%)*$AG$1)),2)</f>
        <v>5934.09</v>
      </c>
      <c r="N1245" s="297" t="str">
        <f>_xlfn.IFNA(VLOOKUP($E:$E,'1'!$A:$E,3,0),"")</f>
        <v/>
      </c>
      <c r="O1245" s="297" t="str">
        <f>_xlfn.IFNA(VLOOKUP($E:$E,'2'!$A:$E,3,0),"")</f>
        <v/>
      </c>
      <c r="P1245" s="297" t="str">
        <f>_xlfn.IFNA(VLOOKUP($E:$E,'3'!$A:$D,3,0),"")</f>
        <v/>
      </c>
      <c r="Q1245" s="297" t="str">
        <f>_xlfn.IFNA(VLOOKUP($E:$E,'4'!$A:$F,3,0),"")</f>
        <v/>
      </c>
      <c r="R1245" s="297" t="str">
        <f>_xlfn.IFNA(VLOOKUP($E:$E,'5'!$A:$F,3,0),"")</f>
        <v/>
      </c>
      <c r="S1245" s="297" t="str">
        <f>_xlfn.IFNA(VLOOKUP($E:$E,'6'!$A:$F,3,0),"")</f>
        <v/>
      </c>
      <c r="T1245" s="313">
        <v>1</v>
      </c>
      <c r="U1245" s="313">
        <v>1</v>
      </c>
      <c r="V1245" s="313">
        <v>1</v>
      </c>
      <c r="W1245" s="314">
        <v>3.63</v>
      </c>
      <c r="X1245" s="315">
        <v>3.27E-2</v>
      </c>
      <c r="Y1245" s="749">
        <v>5650</v>
      </c>
      <c r="Z1245" s="282"/>
      <c r="AA1245" s="316" t="s">
        <v>10388</v>
      </c>
      <c r="AB1245" s="282" t="s">
        <v>9163</v>
      </c>
      <c r="AC1245" s="317" t="s">
        <v>2104</v>
      </c>
      <c r="AD1245" s="318" t="s">
        <v>519</v>
      </c>
      <c r="AE1245" s="319" t="s">
        <v>11326</v>
      </c>
      <c r="AF1245" s="319" t="s">
        <v>11328</v>
      </c>
      <c r="AG1245" s="320">
        <v>74.39</v>
      </c>
      <c r="AH1245" s="321">
        <f>IF($A$3="РЕГИОНЫ",ROUND($AG1245*(1-($L$6-$F$4))*(1-$F$3)*(1+$AG$2)*$AG$1,2),0)</f>
        <v>0</v>
      </c>
      <c r="AI1245" s="287">
        <f>_xlfn.IFNA(VLOOKUP(AD:AD,грп!B:C,2,0),0)</f>
        <v>0</v>
      </c>
      <c r="AJ1245" s="607">
        <v>2</v>
      </c>
      <c r="AK1245" s="672" t="str">
        <f t="shared" si="231"/>
        <v xml:space="preserve"> </v>
      </c>
      <c r="AL1245" s="174"/>
    </row>
    <row r="1246" spans="1:38" s="4" customFormat="1" ht="12" customHeight="1" x14ac:dyDescent="0.35">
      <c r="A1246" s="288"/>
      <c r="B1246" s="289"/>
      <c r="C1246" s="290" t="s">
        <v>555</v>
      </c>
      <c r="D1246" s="291" t="s">
        <v>2717</v>
      </c>
      <c r="E1246" s="292"/>
      <c r="F1246" s="293"/>
      <c r="G1246" s="293"/>
      <c r="H1246" s="294"/>
      <c r="I1246" s="294"/>
      <c r="J1246" s="282" t="s">
        <v>393</v>
      </c>
      <c r="K1246" s="282" t="str">
        <f t="shared" si="230"/>
        <v/>
      </c>
      <c r="L1246" s="295"/>
      <c r="M1246" s="296"/>
      <c r="N1246" s="297"/>
      <c r="O1246" s="297"/>
      <c r="P1246" s="297"/>
      <c r="Q1246" s="297" t="str">
        <f>_xlfn.IFNA(VLOOKUP($E:$E,'4'!$A:$F,3,0),"")</f>
        <v/>
      </c>
      <c r="R1246" s="297" t="str">
        <f>_xlfn.IFNA(VLOOKUP($E:$E,'5'!$A:$F,3,0),"")</f>
        <v/>
      </c>
      <c r="S1246" s="297"/>
      <c r="T1246" s="298"/>
      <c r="U1246" s="299"/>
      <c r="V1246" s="299"/>
      <c r="W1246" s="300"/>
      <c r="X1246" s="301"/>
      <c r="Y1246" s="749"/>
      <c r="Z1246" s="282"/>
      <c r="AA1246" s="280"/>
      <c r="AB1246" s="280" t="s">
        <v>393</v>
      </c>
      <c r="AC1246" s="302"/>
      <c r="AD1246" s="338" t="s">
        <v>2717</v>
      </c>
      <c r="AE1246" s="282"/>
      <c r="AF1246" s="329"/>
      <c r="AG1246" s="305"/>
      <c r="AH1246" s="306"/>
      <c r="AI1246" s="287">
        <f>_xlfn.IFNA(VLOOKUP(AD:AD,грп!B:C,2,0),0)</f>
        <v>1</v>
      </c>
      <c r="AJ1246" s="607">
        <v>0</v>
      </c>
      <c r="AK1246" s="672" t="str">
        <f t="shared" si="231"/>
        <v xml:space="preserve"> </v>
      </c>
      <c r="AL1246" s="174"/>
    </row>
    <row r="1247" spans="1:38" s="4" customFormat="1" ht="12" customHeight="1" outlineLevel="1" x14ac:dyDescent="0.35">
      <c r="A1247" s="307" t="s">
        <v>10402</v>
      </c>
      <c r="B1247" s="308" t="s">
        <v>6868</v>
      </c>
      <c r="C1247" s="309"/>
      <c r="D1247" s="310" t="s">
        <v>3211</v>
      </c>
      <c r="E1247" s="322" t="s">
        <v>1833</v>
      </c>
      <c r="F1247" s="293"/>
      <c r="G1247" s="293"/>
      <c r="H1247" s="294">
        <v>4</v>
      </c>
      <c r="I1247" s="294" t="str">
        <f>IFERROR(_xlfn.IFNA(VLOOKUP($D:$D,history!$I:$Y,3,0),VLOOKUP(E:E,history!$H:$Y,4,0)),"--")</f>
        <v>--</v>
      </c>
      <c r="J1247" s="282" t="s">
        <v>9870</v>
      </c>
      <c r="K1247" s="282" t="str">
        <f t="shared" si="230"/>
        <v/>
      </c>
      <c r="L1247" s="312">
        <f t="shared" ref="L1247:L1254" si="239">IF($A$3="ИМ",ROUND($Y1247*(1-($L$6-$F$4))*(1-$F$3)*(1+$AG$2),2),ROUND($M1247*(1-($L$6-$F$4))*(1-$F$3)*(1+$AG$2),2))</f>
        <v>16840.82</v>
      </c>
      <c r="M1247" s="312">
        <f t="shared" ref="M1247:M1254" si="240">ROUND(IF($A$3="РЕГИОНЫ",AG1247*$AG$3*$AG$1,IF(AI1247=0,AG1247*$AG$3*$AG$1,AG1247*$AG$3*(1-5%)*$AG$1)),2)</f>
        <v>25516.39</v>
      </c>
      <c r="N1247" s="297" t="str">
        <f>_xlfn.IFNA(VLOOKUP($E:$E,'1'!$A:$E,3,0),"")</f>
        <v/>
      </c>
      <c r="O1247" s="297">
        <f>_xlfn.IFNA(VLOOKUP($E:$E,'2'!$A:$E,3,0),"")</f>
        <v>17440.443213296399</v>
      </c>
      <c r="P1247" s="297" t="str">
        <f>_xlfn.IFNA(VLOOKUP($E:$E,'3'!$A:$D,3,0),"")</f>
        <v/>
      </c>
      <c r="Q1247" s="297" t="str">
        <f>_xlfn.IFNA(VLOOKUP($E:$E,'4'!$A:$F,3,0),"")</f>
        <v/>
      </c>
      <c r="R1247" s="297" t="str">
        <f>_xlfn.IFNA(VLOOKUP($E:$E,'5'!$A:$F,3,0),"")</f>
        <v/>
      </c>
      <c r="S1247" s="297" t="str">
        <f>_xlfn.IFNA(VLOOKUP($E:$E,'6'!$A:$F,3,0),"")</f>
        <v/>
      </c>
      <c r="T1247" s="313">
        <v>1</v>
      </c>
      <c r="U1247" s="313">
        <v>1</v>
      </c>
      <c r="V1247" s="313">
        <v>1</v>
      </c>
      <c r="W1247" s="314">
        <v>34.700000000000003</v>
      </c>
      <c r="X1247" s="315">
        <v>0.1067857143</v>
      </c>
      <c r="Y1247" s="749">
        <v>22990</v>
      </c>
      <c r="Z1247" s="282"/>
      <c r="AA1247" s="316" t="s">
        <v>10388</v>
      </c>
      <c r="AB1247" s="282" t="s">
        <v>9163</v>
      </c>
      <c r="AC1247" s="317" t="s">
        <v>2105</v>
      </c>
      <c r="AD1247" s="318" t="s">
        <v>2717</v>
      </c>
      <c r="AE1247" s="319" t="s">
        <v>11326</v>
      </c>
      <c r="AF1247" s="319" t="s">
        <v>11328</v>
      </c>
      <c r="AG1247" s="320">
        <v>336.71</v>
      </c>
      <c r="AH1247" s="321">
        <f t="shared" ref="AH1247:AH1254" si="241">IF($A$3="РЕГИОНЫ",ROUND($AG1247*(1-($L$6-$F$4))*(1-$F$3)*(1+$AG$2)*$AG$1,2),0)</f>
        <v>0</v>
      </c>
      <c r="AI1247" s="287">
        <f>_xlfn.IFNA(VLOOKUP(AD:AD,грп!B:C,2,0),0)</f>
        <v>1</v>
      </c>
      <c r="AJ1247" s="607">
        <v>0</v>
      </c>
      <c r="AK1247" s="672">
        <f t="shared" si="231"/>
        <v>0</v>
      </c>
      <c r="AL1247" s="174"/>
    </row>
    <row r="1248" spans="1:38" s="4" customFormat="1" ht="12" customHeight="1" outlineLevel="1" x14ac:dyDescent="0.35">
      <c r="A1248" s="307" t="s">
        <v>10402</v>
      </c>
      <c r="B1248" s="308" t="s">
        <v>6869</v>
      </c>
      <c r="C1248" s="323"/>
      <c r="D1248" s="310" t="s">
        <v>2881</v>
      </c>
      <c r="E1248" s="322" t="s">
        <v>2664</v>
      </c>
      <c r="F1248" s="293"/>
      <c r="G1248" s="293"/>
      <c r="H1248" s="294">
        <v>3</v>
      </c>
      <c r="I1248" s="294" t="str">
        <f>IFERROR(_xlfn.IFNA(VLOOKUP($D:$D,history!$I:$Y,3,0),VLOOKUP(E:E,history!$H:$Y,4,0)),"--")</f>
        <v>--</v>
      </c>
      <c r="J1248" s="282" t="s">
        <v>9870</v>
      </c>
      <c r="K1248" s="282" t="str">
        <f t="shared" si="230"/>
        <v/>
      </c>
      <c r="L1248" s="312">
        <f t="shared" si="239"/>
        <v>6777.14</v>
      </c>
      <c r="M1248" s="312">
        <f t="shared" si="240"/>
        <v>10268.39</v>
      </c>
      <c r="N1248" s="297" t="str">
        <f>_xlfn.IFNA(VLOOKUP($E:$E,'1'!$A:$E,3,0),"")</f>
        <v/>
      </c>
      <c r="O1248" s="297">
        <f>_xlfn.IFNA(VLOOKUP($E:$E,'2'!$A:$E,3,0),"")</f>
        <v>6969.5290858725766</v>
      </c>
      <c r="P1248" s="297" t="str">
        <f>_xlfn.IFNA(VLOOKUP($E:$E,'3'!$A:$D,3,0),"")</f>
        <v/>
      </c>
      <c r="Q1248" s="297" t="str">
        <f>_xlfn.IFNA(VLOOKUP($E:$E,'4'!$A:$F,3,0),"")</f>
        <v/>
      </c>
      <c r="R1248" s="297" t="str">
        <f>_xlfn.IFNA(VLOOKUP($E:$E,'5'!$A:$F,3,0),"")</f>
        <v/>
      </c>
      <c r="S1248" s="297" t="str">
        <f>_xlfn.IFNA(VLOOKUP($E:$E,'6'!$A:$F,3,0),"")</f>
        <v/>
      </c>
      <c r="T1248" s="313">
        <v>1</v>
      </c>
      <c r="U1248" s="313">
        <v>1</v>
      </c>
      <c r="V1248" s="313">
        <v>1</v>
      </c>
      <c r="W1248" s="314">
        <v>8.4</v>
      </c>
      <c r="X1248" s="315">
        <v>3.6700000000000003E-2</v>
      </c>
      <c r="Y1248" s="749">
        <v>9250</v>
      </c>
      <c r="Z1248" s="282"/>
      <c r="AA1248" s="316" t="s">
        <v>10388</v>
      </c>
      <c r="AB1248" s="282" t="s">
        <v>9163</v>
      </c>
      <c r="AC1248" s="317" t="s">
        <v>2105</v>
      </c>
      <c r="AD1248" s="318" t="s">
        <v>2717</v>
      </c>
      <c r="AE1248" s="319" t="s">
        <v>11326</v>
      </c>
      <c r="AF1248" s="319" t="s">
        <v>11328</v>
      </c>
      <c r="AG1248" s="320">
        <v>135.5</v>
      </c>
      <c r="AH1248" s="321">
        <f t="shared" si="241"/>
        <v>0</v>
      </c>
      <c r="AI1248" s="287">
        <f>_xlfn.IFNA(VLOOKUP(AD:AD,грп!B:C,2,0),0)</f>
        <v>1</v>
      </c>
      <c r="AJ1248" s="607">
        <v>7</v>
      </c>
      <c r="AK1248" s="672">
        <f t="shared" si="231"/>
        <v>0</v>
      </c>
      <c r="AL1248" s="174"/>
    </row>
    <row r="1249" spans="1:39" s="4" customFormat="1" ht="12" customHeight="1" outlineLevel="1" x14ac:dyDescent="0.35">
      <c r="A1249" s="307" t="s">
        <v>10402</v>
      </c>
      <c r="B1249" s="308" t="s">
        <v>6870</v>
      </c>
      <c r="C1249" s="290" t="s">
        <v>555</v>
      </c>
      <c r="D1249" s="310" t="s">
        <v>10082</v>
      </c>
      <c r="E1249" s="322" t="s">
        <v>454</v>
      </c>
      <c r="F1249" s="293"/>
      <c r="G1249" s="293"/>
      <c r="H1249" s="294"/>
      <c r="I1249" s="294" t="str">
        <f>IFERROR(_xlfn.IFNA(VLOOKUP($D:$D,history!$I:$Y,3,0),VLOOKUP(E:E,history!$H:$Y,4,0)),"--")</f>
        <v>--</v>
      </c>
      <c r="J1249" s="282" t="s">
        <v>9870</v>
      </c>
      <c r="K1249" s="282" t="str">
        <f t="shared" si="230"/>
        <v/>
      </c>
      <c r="L1249" s="312">
        <f t="shared" si="239"/>
        <v>11612.67</v>
      </c>
      <c r="M1249" s="312">
        <f t="shared" si="240"/>
        <v>17594.95</v>
      </c>
      <c r="N1249" s="297" t="str">
        <f>_xlfn.IFNA(VLOOKUP($E:$E,'1'!$A:$E,3,0),"")</f>
        <v/>
      </c>
      <c r="O1249" s="297">
        <f>_xlfn.IFNA(VLOOKUP($E:$E,'2'!$A:$E,3,0),"")</f>
        <v>12204.986149584489</v>
      </c>
      <c r="P1249" s="297" t="str">
        <f>_xlfn.IFNA(VLOOKUP($E:$E,'3'!$A:$D,3,0),"")</f>
        <v/>
      </c>
      <c r="Q1249" s="297" t="str">
        <f>_xlfn.IFNA(VLOOKUP($E:$E,'4'!$A:$F,3,0),"")</f>
        <v/>
      </c>
      <c r="R1249" s="297" t="str">
        <f>_xlfn.IFNA(VLOOKUP($E:$E,'5'!$A:$F,3,0),"")</f>
        <v/>
      </c>
      <c r="S1249" s="297" t="str">
        <f>_xlfn.IFNA(VLOOKUP($E:$E,'6'!$A:$F,3,0),"")</f>
        <v/>
      </c>
      <c r="T1249" s="313">
        <v>1</v>
      </c>
      <c r="U1249" s="313">
        <v>1</v>
      </c>
      <c r="V1249" s="313">
        <v>1</v>
      </c>
      <c r="W1249" s="314">
        <v>22.67</v>
      </c>
      <c r="X1249" s="315">
        <v>8.1215686300000006E-2</v>
      </c>
      <c r="Y1249" s="749">
        <v>15850</v>
      </c>
      <c r="Z1249" s="282"/>
      <c r="AA1249" s="316" t="s">
        <v>10388</v>
      </c>
      <c r="AB1249" s="282" t="s">
        <v>9163</v>
      </c>
      <c r="AC1249" s="317" t="s">
        <v>2105</v>
      </c>
      <c r="AD1249" s="318" t="s">
        <v>2717</v>
      </c>
      <c r="AE1249" s="319" t="s">
        <v>11326</v>
      </c>
      <c r="AF1249" s="319" t="s">
        <v>11328</v>
      </c>
      <c r="AG1249" s="320">
        <v>232.18</v>
      </c>
      <c r="AH1249" s="321">
        <f t="shared" si="241"/>
        <v>0</v>
      </c>
      <c r="AI1249" s="287">
        <f>_xlfn.IFNA(VLOOKUP(AD:AD,грп!B:C,2,0),0)</f>
        <v>1</v>
      </c>
      <c r="AJ1249" s="607">
        <v>5</v>
      </c>
      <c r="AK1249" s="672" t="str">
        <f t="shared" si="231"/>
        <v xml:space="preserve"> </v>
      </c>
      <c r="AL1249" s="174"/>
    </row>
    <row r="1250" spans="1:39" s="4" customFormat="1" ht="12" customHeight="1" outlineLevel="1" x14ac:dyDescent="0.35">
      <c r="A1250" s="307" t="s">
        <v>10402</v>
      </c>
      <c r="B1250" s="308" t="s">
        <v>6871</v>
      </c>
      <c r="C1250" s="290" t="s">
        <v>555</v>
      </c>
      <c r="D1250" s="310" t="s">
        <v>3053</v>
      </c>
      <c r="E1250" s="322" t="s">
        <v>459</v>
      </c>
      <c r="F1250" s="293"/>
      <c r="G1250" s="293"/>
      <c r="H1250" s="294">
        <v>2</v>
      </c>
      <c r="I1250" s="294" t="str">
        <f>IFERROR(_xlfn.IFNA(VLOOKUP($D:$D,history!$I:$Y,3,0),VLOOKUP(E:E,history!$H:$Y,4,0)),"--")</f>
        <v>--</v>
      </c>
      <c r="J1250" s="282" t="s">
        <v>9870</v>
      </c>
      <c r="K1250" s="282" t="str">
        <f t="shared" si="230"/>
        <v/>
      </c>
      <c r="L1250" s="312">
        <f t="shared" si="239"/>
        <v>10508.82</v>
      </c>
      <c r="M1250" s="312">
        <f t="shared" si="240"/>
        <v>15922.45</v>
      </c>
      <c r="N1250" s="297" t="str">
        <f>_xlfn.IFNA(VLOOKUP($E:$E,'1'!$A:$E,3,0),"")</f>
        <v/>
      </c>
      <c r="O1250" s="297">
        <f>_xlfn.IFNA(VLOOKUP($E:$E,'2'!$A:$E,3,0),"")</f>
        <v>11041.551246537398</v>
      </c>
      <c r="P1250" s="297" t="str">
        <f>_xlfn.IFNA(VLOOKUP($E:$E,'3'!$A:$D,3,0),"")</f>
        <v/>
      </c>
      <c r="Q1250" s="297" t="str">
        <f>_xlfn.IFNA(VLOOKUP($E:$E,'4'!$A:$F,3,0),"")</f>
        <v/>
      </c>
      <c r="R1250" s="297" t="str">
        <f>_xlfn.IFNA(VLOOKUP($E:$E,'5'!$A:$F,3,0),"")</f>
        <v/>
      </c>
      <c r="S1250" s="297" t="str">
        <f>_xlfn.IFNA(VLOOKUP($E:$E,'6'!$A:$F,3,0),"")</f>
        <v/>
      </c>
      <c r="T1250" s="313">
        <v>1</v>
      </c>
      <c r="U1250" s="313">
        <v>1</v>
      </c>
      <c r="V1250" s="313">
        <v>1</v>
      </c>
      <c r="W1250" s="314">
        <v>21.2</v>
      </c>
      <c r="X1250" s="315">
        <v>7.1999999999999995E-2</v>
      </c>
      <c r="Y1250" s="749">
        <v>14350</v>
      </c>
      <c r="Z1250" s="282"/>
      <c r="AA1250" s="316" t="s">
        <v>10388</v>
      </c>
      <c r="AB1250" s="282" t="s">
        <v>9163</v>
      </c>
      <c r="AC1250" s="317" t="s">
        <v>2105</v>
      </c>
      <c r="AD1250" s="318" t="s">
        <v>2717</v>
      </c>
      <c r="AE1250" s="319" t="s">
        <v>11326</v>
      </c>
      <c r="AF1250" s="319" t="s">
        <v>11328</v>
      </c>
      <c r="AG1250" s="320">
        <v>210.11</v>
      </c>
      <c r="AH1250" s="321">
        <f t="shared" si="241"/>
        <v>0</v>
      </c>
      <c r="AI1250" s="287">
        <f>_xlfn.IFNA(VLOOKUP(AD:AD,грп!B:C,2,0),0)</f>
        <v>1</v>
      </c>
      <c r="AJ1250" s="607">
        <v>5</v>
      </c>
      <c r="AK1250" s="672" t="str">
        <f t="shared" si="231"/>
        <v xml:space="preserve"> </v>
      </c>
      <c r="AL1250" s="174"/>
    </row>
    <row r="1251" spans="1:39" s="4" customFormat="1" ht="12" customHeight="1" outlineLevel="1" x14ac:dyDescent="0.35">
      <c r="A1251" s="307" t="s">
        <v>10402</v>
      </c>
      <c r="B1251" s="308" t="s">
        <v>6872</v>
      </c>
      <c r="C1251" s="290" t="s">
        <v>555</v>
      </c>
      <c r="D1251" s="310" t="s">
        <v>3212</v>
      </c>
      <c r="E1251" s="322" t="s">
        <v>455</v>
      </c>
      <c r="F1251" s="293"/>
      <c r="G1251" s="293"/>
      <c r="H1251" s="294">
        <v>3</v>
      </c>
      <c r="I1251" s="294" t="str">
        <f>IFERROR(_xlfn.IFNA(VLOOKUP($D:$D,history!$I:$Y,3,0),VLOOKUP(E:E,history!$H:$Y,4,0)),"--")</f>
        <v>--</v>
      </c>
      <c r="J1251" s="282" t="s">
        <v>9870</v>
      </c>
      <c r="K1251" s="282" t="str">
        <f t="shared" si="230"/>
        <v/>
      </c>
      <c r="L1251" s="312">
        <f t="shared" si="239"/>
        <v>19228.07</v>
      </c>
      <c r="M1251" s="312">
        <f t="shared" si="240"/>
        <v>29133.439999999999</v>
      </c>
      <c r="N1251" s="297" t="str">
        <f>_xlfn.IFNA(VLOOKUP($E:$E,'1'!$A:$E,3,0),"")</f>
        <v/>
      </c>
      <c r="O1251" s="297">
        <f>_xlfn.IFNA(VLOOKUP($E:$E,'2'!$A:$E,3,0),"")</f>
        <v>13950.138504155126</v>
      </c>
      <c r="P1251" s="297" t="str">
        <f>_xlfn.IFNA(VLOOKUP($E:$E,'3'!$A:$D,3,0),"")</f>
        <v/>
      </c>
      <c r="Q1251" s="297" t="str">
        <f>_xlfn.IFNA(VLOOKUP($E:$E,'4'!$A:$F,3,0),"")</f>
        <v/>
      </c>
      <c r="R1251" s="297" t="str">
        <f>_xlfn.IFNA(VLOOKUP($E:$E,'5'!$A:$F,3,0),"")</f>
        <v/>
      </c>
      <c r="S1251" s="297" t="str">
        <f>_xlfn.IFNA(VLOOKUP($E:$E,'6'!$A:$F,3,0),"")</f>
        <v/>
      </c>
      <c r="T1251" s="313">
        <v>1</v>
      </c>
      <c r="U1251" s="313">
        <v>1</v>
      </c>
      <c r="V1251" s="313">
        <v>1</v>
      </c>
      <c r="W1251" s="314">
        <v>24</v>
      </c>
      <c r="X1251" s="315">
        <v>8.1799999999999998E-2</v>
      </c>
      <c r="Y1251" s="749">
        <v>26250</v>
      </c>
      <c r="Z1251" s="282"/>
      <c r="AA1251" s="316" t="s">
        <v>10388</v>
      </c>
      <c r="AB1251" s="282" t="s">
        <v>9163</v>
      </c>
      <c r="AC1251" s="317" t="s">
        <v>2105</v>
      </c>
      <c r="AD1251" s="318" t="s">
        <v>2717</v>
      </c>
      <c r="AE1251" s="319" t="s">
        <v>11326</v>
      </c>
      <c r="AF1251" s="319" t="s">
        <v>11328</v>
      </c>
      <c r="AG1251" s="320">
        <v>384.44</v>
      </c>
      <c r="AH1251" s="321">
        <f t="shared" si="241"/>
        <v>0</v>
      </c>
      <c r="AI1251" s="287">
        <f>_xlfn.IFNA(VLOOKUP(AD:AD,грп!B:C,2,0),0)</f>
        <v>1</v>
      </c>
      <c r="AJ1251" s="607">
        <v>3</v>
      </c>
      <c r="AK1251" s="672" t="str">
        <f t="shared" si="231"/>
        <v xml:space="preserve"> </v>
      </c>
      <c r="AL1251" s="174"/>
    </row>
    <row r="1252" spans="1:39" s="4" customFormat="1" ht="11.45" customHeight="1" outlineLevel="1" x14ac:dyDescent="0.35">
      <c r="A1252" s="307" t="s">
        <v>10402</v>
      </c>
      <c r="B1252" s="308">
        <v>0</v>
      </c>
      <c r="C1252" s="309" t="s">
        <v>21</v>
      </c>
      <c r="D1252" s="310" t="s">
        <v>10839</v>
      </c>
      <c r="E1252" s="322" t="s">
        <v>9282</v>
      </c>
      <c r="F1252" s="293"/>
      <c r="G1252" s="293"/>
      <c r="H1252" s="294"/>
      <c r="I1252" s="294" t="str">
        <f>IFERROR(_xlfn.IFNA(VLOOKUP($D:$D,history!$I:$Y,3,0),VLOOKUP(E:E,history!$H:$Y,4,0)),"--")</f>
        <v>--</v>
      </c>
      <c r="J1252" s="282" t="s">
        <v>5946</v>
      </c>
      <c r="K1252" s="282" t="str">
        <f t="shared" si="230"/>
        <v/>
      </c>
      <c r="L1252" s="312">
        <f t="shared" si="239"/>
        <v>0</v>
      </c>
      <c r="M1252" s="312">
        <f t="shared" si="240"/>
        <v>0</v>
      </c>
      <c r="N1252" s="297" t="str">
        <f>_xlfn.IFNA(VLOOKUP($E:$E,'1'!$A:$E,3,0),"")</f>
        <v/>
      </c>
      <c r="O1252" s="297" t="str">
        <f>_xlfn.IFNA(VLOOKUP($E:$E,'2'!$A:$E,3,0),"")</f>
        <v/>
      </c>
      <c r="P1252" s="297" t="str">
        <f>_xlfn.IFNA(VLOOKUP($E:$E,'3'!$A:$D,3,0),"")</f>
        <v/>
      </c>
      <c r="Q1252" s="297" t="str">
        <f>_xlfn.IFNA(VLOOKUP($E:$E,'4'!$A:$F,3,0),"")</f>
        <v/>
      </c>
      <c r="R1252" s="297" t="str">
        <f>_xlfn.IFNA(VLOOKUP($E:$E,'5'!$A:$F,3,0),"")</f>
        <v/>
      </c>
      <c r="S1252" s="297" t="str">
        <f>_xlfn.IFNA(VLOOKUP($E:$E,'6'!$A:$F,3,0),"")</f>
        <v/>
      </c>
      <c r="T1252" s="313">
        <v>1</v>
      </c>
      <c r="U1252" s="313">
        <v>1</v>
      </c>
      <c r="V1252" s="313">
        <v>1</v>
      </c>
      <c r="W1252" s="314">
        <v>51</v>
      </c>
      <c r="X1252" s="315">
        <v>0.1868805</v>
      </c>
      <c r="Y1252" s="749">
        <v>0</v>
      </c>
      <c r="Z1252" s="282"/>
      <c r="AA1252" s="316" t="s">
        <v>10390</v>
      </c>
      <c r="AB1252" s="282" t="s">
        <v>10389</v>
      </c>
      <c r="AC1252" s="317" t="s">
        <v>2105</v>
      </c>
      <c r="AD1252" s="318" t="s">
        <v>2717</v>
      </c>
      <c r="AE1252" s="319" t="s">
        <v>11326</v>
      </c>
      <c r="AF1252" s="319" t="s">
        <v>11348</v>
      </c>
      <c r="AG1252" s="320">
        <v>0</v>
      </c>
      <c r="AH1252" s="321">
        <f t="shared" si="241"/>
        <v>0</v>
      </c>
      <c r="AI1252" s="287">
        <f>_xlfn.IFNA(VLOOKUP(AD:AD,грп!B:C,2,0),0)</f>
        <v>1</v>
      </c>
      <c r="AJ1252" s="607">
        <v>0</v>
      </c>
      <c r="AK1252" s="672" t="str">
        <f t="shared" si="231"/>
        <v>new</v>
      </c>
      <c r="AL1252" s="174"/>
    </row>
    <row r="1253" spans="1:39" s="4" customFormat="1" ht="11.45" customHeight="1" outlineLevel="1" x14ac:dyDescent="0.35">
      <c r="A1253" s="307" t="s">
        <v>10402</v>
      </c>
      <c r="B1253" s="308">
        <v>0</v>
      </c>
      <c r="C1253" s="309" t="s">
        <v>21</v>
      </c>
      <c r="D1253" s="310" t="s">
        <v>10840</v>
      </c>
      <c r="E1253" s="322" t="s">
        <v>9283</v>
      </c>
      <c r="F1253" s="293"/>
      <c r="G1253" s="293"/>
      <c r="H1253" s="294"/>
      <c r="I1253" s="294" t="str">
        <f>IFERROR(_xlfn.IFNA(VLOOKUP($D:$D,history!$I:$Y,3,0),VLOOKUP(E:E,history!$H:$Y,4,0)),"--")</f>
        <v>--</v>
      </c>
      <c r="J1253" s="282" t="s">
        <v>5946</v>
      </c>
      <c r="K1253" s="282" t="str">
        <f t="shared" si="230"/>
        <v/>
      </c>
      <c r="L1253" s="312">
        <f t="shared" si="239"/>
        <v>0</v>
      </c>
      <c r="M1253" s="312">
        <f t="shared" si="240"/>
        <v>0</v>
      </c>
      <c r="N1253" s="297" t="str">
        <f>_xlfn.IFNA(VLOOKUP($E:$E,'1'!$A:$E,3,0),"")</f>
        <v/>
      </c>
      <c r="O1253" s="297" t="str">
        <f>_xlfn.IFNA(VLOOKUP($E:$E,'2'!$A:$E,3,0),"")</f>
        <v/>
      </c>
      <c r="P1253" s="297" t="str">
        <f>_xlfn.IFNA(VLOOKUP($E:$E,'3'!$A:$D,3,0),"")</f>
        <v/>
      </c>
      <c r="Q1253" s="297" t="str">
        <f>_xlfn.IFNA(VLOOKUP($E:$E,'4'!$A:$F,3,0),"")</f>
        <v/>
      </c>
      <c r="R1253" s="297" t="str">
        <f>_xlfn.IFNA(VLOOKUP($E:$E,'5'!$A:$F,3,0),"")</f>
        <v/>
      </c>
      <c r="S1253" s="297" t="str">
        <f>_xlfn.IFNA(VLOOKUP($E:$E,'6'!$A:$F,3,0),"")</f>
        <v/>
      </c>
      <c r="T1253" s="313">
        <v>1</v>
      </c>
      <c r="U1253" s="313">
        <v>1</v>
      </c>
      <c r="V1253" s="313">
        <v>1</v>
      </c>
      <c r="W1253" s="314">
        <v>58</v>
      </c>
      <c r="X1253" s="315">
        <v>0.1868805</v>
      </c>
      <c r="Y1253" s="749">
        <v>0</v>
      </c>
      <c r="Z1253" s="282"/>
      <c r="AA1253" s="316" t="s">
        <v>10390</v>
      </c>
      <c r="AB1253" s="282" t="s">
        <v>10389</v>
      </c>
      <c r="AC1253" s="317" t="s">
        <v>2105</v>
      </c>
      <c r="AD1253" s="318" t="s">
        <v>2717</v>
      </c>
      <c r="AE1253" s="319" t="s">
        <v>11326</v>
      </c>
      <c r="AF1253" s="319" t="s">
        <v>11348</v>
      </c>
      <c r="AG1253" s="320">
        <v>0</v>
      </c>
      <c r="AH1253" s="321">
        <f t="shared" si="241"/>
        <v>0</v>
      </c>
      <c r="AI1253" s="287">
        <f>_xlfn.IFNA(VLOOKUP(AD:AD,грп!B:C,2,0),0)</f>
        <v>1</v>
      </c>
      <c r="AJ1253" s="607">
        <v>0</v>
      </c>
      <c r="AK1253" s="672" t="str">
        <f t="shared" si="231"/>
        <v>new</v>
      </c>
      <c r="AL1253" s="174"/>
    </row>
    <row r="1254" spans="1:39" s="4" customFormat="1" ht="11.45" customHeight="1" outlineLevel="1" x14ac:dyDescent="0.35">
      <c r="A1254" s="307" t="s">
        <v>10402</v>
      </c>
      <c r="B1254" s="308">
        <v>0</v>
      </c>
      <c r="C1254" s="309" t="s">
        <v>21</v>
      </c>
      <c r="D1254" s="310" t="s">
        <v>10841</v>
      </c>
      <c r="E1254" s="322" t="s">
        <v>9284</v>
      </c>
      <c r="F1254" s="293"/>
      <c r="G1254" s="293"/>
      <c r="H1254" s="294"/>
      <c r="I1254" s="294" t="str">
        <f>IFERROR(_xlfn.IFNA(VLOOKUP($D:$D,history!$I:$Y,3,0),VLOOKUP(E:E,history!$H:$Y,4,0)),"--")</f>
        <v>--</v>
      </c>
      <c r="J1254" s="282" t="s">
        <v>5946</v>
      </c>
      <c r="K1254" s="282" t="str">
        <f t="shared" si="230"/>
        <v/>
      </c>
      <c r="L1254" s="312">
        <f t="shared" si="239"/>
        <v>0</v>
      </c>
      <c r="M1254" s="312">
        <f t="shared" si="240"/>
        <v>0</v>
      </c>
      <c r="N1254" s="297" t="str">
        <f>_xlfn.IFNA(VLOOKUP($E:$E,'1'!$A:$E,3,0),"")</f>
        <v/>
      </c>
      <c r="O1254" s="297" t="str">
        <f>_xlfn.IFNA(VLOOKUP($E:$E,'2'!$A:$E,3,0),"")</f>
        <v/>
      </c>
      <c r="P1254" s="297" t="str">
        <f>_xlfn.IFNA(VLOOKUP($E:$E,'3'!$A:$D,3,0),"")</f>
        <v/>
      </c>
      <c r="Q1254" s="297" t="str">
        <f>_xlfn.IFNA(VLOOKUP($E:$E,'4'!$A:$F,3,0),"")</f>
        <v/>
      </c>
      <c r="R1254" s="297" t="str">
        <f>_xlfn.IFNA(VLOOKUP($E:$E,'5'!$A:$F,3,0),"")</f>
        <v/>
      </c>
      <c r="S1254" s="297" t="str">
        <f>_xlfn.IFNA(VLOOKUP($E:$E,'6'!$A:$F,3,0),"")</f>
        <v/>
      </c>
      <c r="T1254" s="313">
        <v>1</v>
      </c>
      <c r="U1254" s="313">
        <v>1</v>
      </c>
      <c r="V1254" s="313">
        <v>1</v>
      </c>
      <c r="W1254" s="314">
        <v>21</v>
      </c>
      <c r="X1254" s="315">
        <v>7.6752000000000001E-2</v>
      </c>
      <c r="Y1254" s="749">
        <v>0</v>
      </c>
      <c r="Z1254" s="282"/>
      <c r="AA1254" s="316" t="s">
        <v>10390</v>
      </c>
      <c r="AB1254" s="282" t="s">
        <v>10389</v>
      </c>
      <c r="AC1254" s="317" t="s">
        <v>2105</v>
      </c>
      <c r="AD1254" s="318" t="s">
        <v>2717</v>
      </c>
      <c r="AE1254" s="319" t="s">
        <v>11326</v>
      </c>
      <c r="AF1254" s="319" t="s">
        <v>11348</v>
      </c>
      <c r="AG1254" s="320">
        <v>0</v>
      </c>
      <c r="AH1254" s="321">
        <f t="shared" si="241"/>
        <v>0</v>
      </c>
      <c r="AI1254" s="287">
        <f>_xlfn.IFNA(VLOOKUP(AD:AD,грп!B:C,2,0),0)</f>
        <v>1</v>
      </c>
      <c r="AJ1254" s="607">
        <v>0</v>
      </c>
      <c r="AK1254" s="672" t="str">
        <f t="shared" si="231"/>
        <v>new</v>
      </c>
      <c r="AL1254" s="174"/>
    </row>
    <row r="1255" spans="1:39" s="4" customFormat="1" ht="12" customHeight="1" x14ac:dyDescent="0.35">
      <c r="A1255" s="288"/>
      <c r="B1255" s="289"/>
      <c r="C1255" s="290" t="s">
        <v>555</v>
      </c>
      <c r="D1255" s="291" t="s">
        <v>2718</v>
      </c>
      <c r="E1255" s="292"/>
      <c r="F1255" s="293"/>
      <c r="G1255" s="293"/>
      <c r="H1255" s="294"/>
      <c r="I1255" s="294"/>
      <c r="J1255" s="282" t="s">
        <v>393</v>
      </c>
      <c r="K1255" s="282" t="str">
        <f t="shared" si="230"/>
        <v/>
      </c>
      <c r="L1255" s="295"/>
      <c r="M1255" s="296"/>
      <c r="N1255" s="297"/>
      <c r="O1255" s="297"/>
      <c r="P1255" s="297"/>
      <c r="Q1255" s="297" t="str">
        <f>_xlfn.IFNA(VLOOKUP($E:$E,'4'!$A:$F,3,0),"")</f>
        <v/>
      </c>
      <c r="R1255" s="297" t="str">
        <f>_xlfn.IFNA(VLOOKUP($E:$E,'5'!$A:$F,3,0),"")</f>
        <v/>
      </c>
      <c r="S1255" s="297"/>
      <c r="T1255" s="298"/>
      <c r="U1255" s="299"/>
      <c r="V1255" s="299"/>
      <c r="W1255" s="300"/>
      <c r="X1255" s="301"/>
      <c r="Y1255" s="749"/>
      <c r="Z1255" s="282"/>
      <c r="AA1255" s="280"/>
      <c r="AB1255" s="280" t="s">
        <v>393</v>
      </c>
      <c r="AC1255" s="302"/>
      <c r="AD1255" s="338" t="s">
        <v>2718</v>
      </c>
      <c r="AE1255" s="282"/>
      <c r="AF1255" s="329"/>
      <c r="AG1255" s="339"/>
      <c r="AH1255" s="306"/>
      <c r="AI1255" s="287">
        <f>_xlfn.IFNA(VLOOKUP(AD:AD,грп!B:C,2,0),0)</f>
        <v>1</v>
      </c>
      <c r="AJ1255" s="607">
        <v>0</v>
      </c>
      <c r="AK1255" s="672" t="str">
        <f t="shared" si="231"/>
        <v xml:space="preserve"> </v>
      </c>
      <c r="AL1255" s="174"/>
    </row>
    <row r="1256" spans="1:39" s="4" customFormat="1" ht="12" customHeight="1" outlineLevel="1" x14ac:dyDescent="0.35">
      <c r="A1256" s="307" t="s">
        <v>1897</v>
      </c>
      <c r="B1256" s="308" t="s">
        <v>6873</v>
      </c>
      <c r="C1256" s="323"/>
      <c r="D1256" s="310" t="s">
        <v>3299</v>
      </c>
      <c r="E1256" s="322" t="s">
        <v>2145</v>
      </c>
      <c r="F1256" s="293"/>
      <c r="G1256" s="293"/>
      <c r="H1256" s="294">
        <v>24</v>
      </c>
      <c r="I1256" s="294" t="str">
        <f>IFERROR(_xlfn.IFNA(VLOOKUP($D:$D,history!$I:$Y,3,0),VLOOKUP(E:E,history!$H:$Y,4,0)),"--")</f>
        <v>--</v>
      </c>
      <c r="J1256" s="282" t="s">
        <v>9870</v>
      </c>
      <c r="K1256" s="282" t="str">
        <f t="shared" si="230"/>
        <v/>
      </c>
      <c r="L1256" s="312">
        <f t="shared" ref="L1256:L1277" si="242">IF($A$3="ИМ",ROUND($Y1256*(1-($L$6-$F$4))*(1-$F$3)*(1+$AG$2),2),ROUND($M1256*(1-($L$6-$F$4))*(1-$F$3)*(1+$AG$2),2))</f>
        <v>21382.25</v>
      </c>
      <c r="M1256" s="312">
        <f t="shared" ref="M1256:M1277" si="243">ROUND(IF($A$3="РЕГИОНЫ",AG1256*$AG$3*$AG$1,IF(AI1256=0,AG1256*$AG$3*$AG$1,AG1256*$AG$3*(1-5%)*$AG$1)),2)</f>
        <v>32397.35</v>
      </c>
      <c r="N1256" s="297" t="str">
        <f>_xlfn.IFNA(VLOOKUP($E:$E,'1'!$A:$E,3,0),"")</f>
        <v/>
      </c>
      <c r="O1256" s="297">
        <f>_xlfn.IFNA(VLOOKUP($E:$E,'2'!$A:$E,3,0),"")</f>
        <v>17440.443213296399</v>
      </c>
      <c r="P1256" s="297" t="str">
        <f>_xlfn.IFNA(VLOOKUP($E:$E,'3'!$A:$D,3,0),"")</f>
        <v/>
      </c>
      <c r="Q1256" s="297" t="str">
        <f>_xlfn.IFNA(VLOOKUP($E:$E,'4'!$A:$F,3,0),"")</f>
        <v/>
      </c>
      <c r="R1256" s="297" t="str">
        <f>_xlfn.IFNA(VLOOKUP($E:$E,'5'!$A:$F,3,0),"")</f>
        <v/>
      </c>
      <c r="S1256" s="297" t="str">
        <f>_xlfn.IFNA(VLOOKUP($E:$E,'6'!$A:$F,3,0),"")</f>
        <v/>
      </c>
      <c r="T1256" s="313">
        <v>1</v>
      </c>
      <c r="U1256" s="313">
        <v>1</v>
      </c>
      <c r="V1256" s="313">
        <v>1</v>
      </c>
      <c r="W1256" s="314">
        <v>20.3</v>
      </c>
      <c r="X1256" s="315">
        <v>0.1081940299</v>
      </c>
      <c r="Y1256" s="749">
        <v>29190</v>
      </c>
      <c r="Z1256" s="282"/>
      <c r="AA1256" s="316" t="s">
        <v>10390</v>
      </c>
      <c r="AB1256" s="282" t="s">
        <v>9163</v>
      </c>
      <c r="AC1256" s="317" t="s">
        <v>2104</v>
      </c>
      <c r="AD1256" s="318" t="s">
        <v>2718</v>
      </c>
      <c r="AE1256" s="319" t="s">
        <v>11326</v>
      </c>
      <c r="AF1256" s="319" t="s">
        <v>11355</v>
      </c>
      <c r="AG1256" s="320">
        <v>427.51</v>
      </c>
      <c r="AH1256" s="321">
        <f t="shared" ref="AH1256:AH1277" si="244">IF($A$3="РЕГИОНЫ",ROUND($AG1256*(1-($L$6-$F$4))*(1-$F$3)*(1+$AG$2)*$AG$1,2),0)</f>
        <v>0</v>
      </c>
      <c r="AI1256" s="287">
        <f>_xlfn.IFNA(VLOOKUP(AD:AD,грп!B:C,2,0),0)</f>
        <v>1</v>
      </c>
      <c r="AJ1256" s="607">
        <v>8</v>
      </c>
      <c r="AK1256" s="672">
        <f t="shared" si="231"/>
        <v>0</v>
      </c>
      <c r="AL1256" s="174"/>
    </row>
    <row r="1257" spans="1:39" s="8" customFormat="1" ht="12" customHeight="1" outlineLevel="1" x14ac:dyDescent="0.35">
      <c r="A1257" s="307" t="s">
        <v>1897</v>
      </c>
      <c r="B1257" s="308" t="s">
        <v>6874</v>
      </c>
      <c r="C1257" s="309"/>
      <c r="D1257" s="310" t="s">
        <v>3851</v>
      </c>
      <c r="E1257" s="311" t="s">
        <v>3852</v>
      </c>
      <c r="F1257" s="293"/>
      <c r="G1257" s="293"/>
      <c r="H1257" s="294"/>
      <c r="I1257" s="294" t="str">
        <f>IFERROR(_xlfn.IFNA(VLOOKUP($D:$D,history!$I:$Y,3,0),VLOOKUP(E:E,history!$H:$Y,4,0)),"--")</f>
        <v>--</v>
      </c>
      <c r="J1257" s="282" t="s">
        <v>9869</v>
      </c>
      <c r="K1257" s="282" t="str">
        <f t="shared" si="230"/>
        <v/>
      </c>
      <c r="L1257" s="312">
        <f t="shared" si="242"/>
        <v>14334.53</v>
      </c>
      <c r="M1257" s="312">
        <f t="shared" si="243"/>
        <v>21718.98</v>
      </c>
      <c r="N1257" s="297" t="str">
        <f>_xlfn.IFNA(VLOOKUP($E:$E,'1'!$A:$E,3,0),"")</f>
        <v/>
      </c>
      <c r="O1257" s="297">
        <f>_xlfn.IFNA(VLOOKUP($E:$E,'2'!$A:$E,3,0),"")</f>
        <v>13950.138504155126</v>
      </c>
      <c r="P1257" s="297" t="str">
        <f>_xlfn.IFNA(VLOOKUP($E:$E,'3'!$A:$D,3,0),"")</f>
        <v/>
      </c>
      <c r="Q1257" s="297" t="str">
        <f>_xlfn.IFNA(VLOOKUP($E:$E,'4'!$A:$F,3,0),"")</f>
        <v/>
      </c>
      <c r="R1257" s="297" t="str">
        <f>_xlfn.IFNA(VLOOKUP($E:$E,'5'!$A:$F,3,0),"")</f>
        <v/>
      </c>
      <c r="S1257" s="297" t="str">
        <f>_xlfn.IFNA(VLOOKUP($E:$E,'6'!$A:$F,3,0),"")</f>
        <v/>
      </c>
      <c r="T1257" s="313">
        <v>1</v>
      </c>
      <c r="U1257" s="313">
        <v>1</v>
      </c>
      <c r="V1257" s="313">
        <v>1</v>
      </c>
      <c r="W1257" s="314">
        <v>13.5</v>
      </c>
      <c r="X1257" s="315">
        <v>0.11373737370000001</v>
      </c>
      <c r="Y1257" s="749">
        <v>19550</v>
      </c>
      <c r="Z1257" s="282"/>
      <c r="AA1257" s="316" t="s">
        <v>10395</v>
      </c>
      <c r="AB1257" s="282" t="s">
        <v>9163</v>
      </c>
      <c r="AC1257" s="317" t="s">
        <v>2104</v>
      </c>
      <c r="AD1257" s="318" t="s">
        <v>2718</v>
      </c>
      <c r="AE1257" s="319" t="s">
        <v>11326</v>
      </c>
      <c r="AF1257" s="319" t="s">
        <v>11356</v>
      </c>
      <c r="AG1257" s="320">
        <v>286.60000000000002</v>
      </c>
      <c r="AH1257" s="321">
        <f t="shared" si="244"/>
        <v>0</v>
      </c>
      <c r="AI1257" s="287">
        <f>_xlfn.IFNA(VLOOKUP(AD:AD,грп!B:C,2,0),0)</f>
        <v>1</v>
      </c>
      <c r="AJ1257" s="607">
        <v>1</v>
      </c>
      <c r="AK1257" s="672">
        <f t="shared" si="231"/>
        <v>0</v>
      </c>
      <c r="AL1257" s="174"/>
      <c r="AM1257" s="4"/>
    </row>
    <row r="1258" spans="1:39" s="4" customFormat="1" ht="12" customHeight="1" outlineLevel="1" x14ac:dyDescent="0.35">
      <c r="A1258" s="307" t="s">
        <v>1897</v>
      </c>
      <c r="B1258" s="308" t="s">
        <v>6875</v>
      </c>
      <c r="C1258" s="309"/>
      <c r="D1258" s="310" t="s">
        <v>3853</v>
      </c>
      <c r="E1258" s="311" t="s">
        <v>3854</v>
      </c>
      <c r="F1258" s="293"/>
      <c r="G1258" s="293"/>
      <c r="H1258" s="294"/>
      <c r="I1258" s="294" t="str">
        <f>IFERROR(_xlfn.IFNA(VLOOKUP($D:$D,history!$I:$Y,3,0),VLOOKUP(E:E,history!$H:$Y,4,0)),"--")</f>
        <v>--</v>
      </c>
      <c r="J1258" s="282" t="s">
        <v>5946</v>
      </c>
      <c r="K1258" s="282" t="str">
        <f t="shared" si="230"/>
        <v/>
      </c>
      <c r="L1258" s="312">
        <f t="shared" si="242"/>
        <v>17118.41</v>
      </c>
      <c r="M1258" s="312">
        <f t="shared" si="243"/>
        <v>25936.98</v>
      </c>
      <c r="N1258" s="297" t="str">
        <f>_xlfn.IFNA(VLOOKUP($E:$E,'1'!$A:$E,3,0),"")</f>
        <v/>
      </c>
      <c r="O1258" s="297">
        <f>_xlfn.IFNA(VLOOKUP($E:$E,'2'!$A:$E,3,0),"")</f>
        <v>16277.00831024931</v>
      </c>
      <c r="P1258" s="297" t="str">
        <f>_xlfn.IFNA(VLOOKUP($E:$E,'3'!$A:$D,3,0),"")</f>
        <v/>
      </c>
      <c r="Q1258" s="297" t="str">
        <f>_xlfn.IFNA(VLOOKUP($E:$E,'4'!$A:$F,3,0),"")</f>
        <v/>
      </c>
      <c r="R1258" s="297" t="str">
        <f>_xlfn.IFNA(VLOOKUP($E:$E,'5'!$A:$F,3,0),"")</f>
        <v/>
      </c>
      <c r="S1258" s="297" t="str">
        <f>_xlfn.IFNA(VLOOKUP($E:$E,'6'!$A:$F,3,0),"")</f>
        <v/>
      </c>
      <c r="T1258" s="313">
        <v>1</v>
      </c>
      <c r="U1258" s="313">
        <v>1</v>
      </c>
      <c r="V1258" s="313">
        <v>1</v>
      </c>
      <c r="W1258" s="314">
        <v>14.5</v>
      </c>
      <c r="X1258" s="315">
        <v>0.13645161289999999</v>
      </c>
      <c r="Y1258" s="749">
        <v>23350</v>
      </c>
      <c r="Z1258" s="282"/>
      <c r="AA1258" s="316" t="s">
        <v>10395</v>
      </c>
      <c r="AB1258" s="282" t="s">
        <v>9163</v>
      </c>
      <c r="AC1258" s="317" t="s">
        <v>2104</v>
      </c>
      <c r="AD1258" s="318" t="s">
        <v>2718</v>
      </c>
      <c r="AE1258" s="319" t="s">
        <v>11326</v>
      </c>
      <c r="AF1258" s="319" t="s">
        <v>11356</v>
      </c>
      <c r="AG1258" s="320">
        <v>342.26</v>
      </c>
      <c r="AH1258" s="321">
        <f t="shared" si="244"/>
        <v>0</v>
      </c>
      <c r="AI1258" s="287">
        <f>_xlfn.IFNA(VLOOKUP(AD:AD,грп!B:C,2,0),0)</f>
        <v>1</v>
      </c>
      <c r="AJ1258" s="607">
        <v>0</v>
      </c>
      <c r="AK1258" s="672">
        <f t="shared" si="231"/>
        <v>0</v>
      </c>
      <c r="AL1258" s="174"/>
    </row>
    <row r="1259" spans="1:39" s="4" customFormat="1" ht="12" customHeight="1" outlineLevel="1" x14ac:dyDescent="0.35">
      <c r="A1259" s="307" t="s">
        <v>10402</v>
      </c>
      <c r="B1259" s="308" t="s">
        <v>6876</v>
      </c>
      <c r="C1259" s="309"/>
      <c r="D1259" s="310" t="s">
        <v>5531</v>
      </c>
      <c r="E1259" s="322" t="s">
        <v>4910</v>
      </c>
      <c r="F1259" s="293"/>
      <c r="G1259" s="293"/>
      <c r="H1259" s="294">
        <v>14</v>
      </c>
      <c r="I1259" s="294" t="str">
        <f>IFERROR(_xlfn.IFNA(VLOOKUP($D:$D,history!$I:$Y,3,0),VLOOKUP(E:E,history!$H:$Y,4,0)),"--")</f>
        <v>--</v>
      </c>
      <c r="J1259" s="282" t="s">
        <v>9868</v>
      </c>
      <c r="K1259" s="282" t="str">
        <f t="shared" si="230"/>
        <v/>
      </c>
      <c r="L1259" s="312">
        <f t="shared" si="242"/>
        <v>10293.25</v>
      </c>
      <c r="M1259" s="312">
        <f t="shared" si="243"/>
        <v>15595.83</v>
      </c>
      <c r="N1259" s="297" t="str">
        <f>_xlfn.IFNA(VLOOKUP($E:$E,'1'!$A:$E,3,0),"")</f>
        <v/>
      </c>
      <c r="O1259" s="297">
        <f>_xlfn.IFNA(VLOOKUP($E:$E,'2'!$A:$E,3,0),"")</f>
        <v>10110.803324099723</v>
      </c>
      <c r="P1259" s="297" t="str">
        <f>_xlfn.IFNA(VLOOKUP($E:$E,'3'!$A:$D,3,0),"")</f>
        <v/>
      </c>
      <c r="Q1259" s="297" t="str">
        <f>_xlfn.IFNA(VLOOKUP($E:$E,'4'!$A:$F,3,0),"")</f>
        <v/>
      </c>
      <c r="R1259" s="297" t="str">
        <f>_xlfn.IFNA(VLOOKUP($E:$E,'5'!$A:$F,3,0),"")</f>
        <v/>
      </c>
      <c r="S1259" s="297" t="str">
        <f>_xlfn.IFNA(VLOOKUP($E:$E,'6'!$A:$F,3,0),"")</f>
        <v/>
      </c>
      <c r="T1259" s="313">
        <v>1</v>
      </c>
      <c r="U1259" s="313">
        <v>1</v>
      </c>
      <c r="V1259" s="313">
        <v>1</v>
      </c>
      <c r="W1259" s="314">
        <v>10.5</v>
      </c>
      <c r="X1259" s="315">
        <v>8.9415855399999994E-2</v>
      </c>
      <c r="Y1259" s="749">
        <v>14050</v>
      </c>
      <c r="Z1259" s="282"/>
      <c r="AA1259" s="316" t="s">
        <v>10390</v>
      </c>
      <c r="AB1259" s="282" t="s">
        <v>9163</v>
      </c>
      <c r="AC1259" s="317" t="s">
        <v>2104</v>
      </c>
      <c r="AD1259" s="318" t="s">
        <v>2718</v>
      </c>
      <c r="AE1259" s="319" t="s">
        <v>11326</v>
      </c>
      <c r="AF1259" s="319" t="s">
        <v>11357</v>
      </c>
      <c r="AG1259" s="320">
        <v>205.8</v>
      </c>
      <c r="AH1259" s="321">
        <f t="shared" si="244"/>
        <v>0</v>
      </c>
      <c r="AI1259" s="287">
        <f>_xlfn.IFNA(VLOOKUP(AD:AD,грп!B:C,2,0),0)</f>
        <v>1</v>
      </c>
      <c r="AJ1259" s="607">
        <v>15</v>
      </c>
      <c r="AK1259" s="672">
        <f t="shared" si="231"/>
        <v>0</v>
      </c>
      <c r="AL1259" s="174"/>
    </row>
    <row r="1260" spans="1:39" s="4" customFormat="1" ht="12" customHeight="1" outlineLevel="1" x14ac:dyDescent="0.35">
      <c r="A1260" s="307" t="s">
        <v>10402</v>
      </c>
      <c r="B1260" s="308" t="s">
        <v>6877</v>
      </c>
      <c r="C1260" s="309"/>
      <c r="D1260" s="310" t="s">
        <v>3856</v>
      </c>
      <c r="E1260" s="311" t="s">
        <v>3857</v>
      </c>
      <c r="F1260" s="293"/>
      <c r="G1260" s="293"/>
      <c r="H1260" s="294">
        <v>11</v>
      </c>
      <c r="I1260" s="294" t="str">
        <f>IFERROR(_xlfn.IFNA(VLOOKUP($D:$D,history!$I:$Y,3,0),VLOOKUP(E:E,history!$H:$Y,4,0)),"--")</f>
        <v>--</v>
      </c>
      <c r="J1260" s="282" t="s">
        <v>9869</v>
      </c>
      <c r="K1260" s="282" t="str">
        <f t="shared" si="230"/>
        <v/>
      </c>
      <c r="L1260" s="312">
        <f t="shared" si="242"/>
        <v>11829.73</v>
      </c>
      <c r="M1260" s="312">
        <f t="shared" si="243"/>
        <v>17923.84</v>
      </c>
      <c r="N1260" s="297" t="str">
        <f>_xlfn.IFNA(VLOOKUP($E:$E,'1'!$A:$E,3,0),"")</f>
        <v/>
      </c>
      <c r="O1260" s="297">
        <f>_xlfn.IFNA(VLOOKUP($E:$E,'2'!$A:$E,3,0),"")</f>
        <v>10459.833795013852</v>
      </c>
      <c r="P1260" s="297" t="str">
        <f>_xlfn.IFNA(VLOOKUP($E:$E,'3'!$A:$D,3,0),"")</f>
        <v/>
      </c>
      <c r="Q1260" s="297" t="str">
        <f>_xlfn.IFNA(VLOOKUP($E:$E,'4'!$A:$F,3,0),"")</f>
        <v/>
      </c>
      <c r="R1260" s="297" t="str">
        <f>_xlfn.IFNA(VLOOKUP($E:$E,'5'!$A:$F,3,0),"")</f>
        <v/>
      </c>
      <c r="S1260" s="297" t="str">
        <f>_xlfn.IFNA(VLOOKUP($E:$E,'6'!$A:$F,3,0),"")</f>
        <v/>
      </c>
      <c r="T1260" s="313">
        <v>1</v>
      </c>
      <c r="U1260" s="313">
        <v>1</v>
      </c>
      <c r="V1260" s="313">
        <v>1</v>
      </c>
      <c r="W1260" s="314">
        <v>12.9</v>
      </c>
      <c r="X1260" s="315">
        <v>8.5000000000000006E-2</v>
      </c>
      <c r="Y1260" s="749">
        <v>16150</v>
      </c>
      <c r="Z1260" s="282"/>
      <c r="AA1260" s="316" t="s">
        <v>10390</v>
      </c>
      <c r="AB1260" s="282" t="s">
        <v>9163</v>
      </c>
      <c r="AC1260" s="317" t="s">
        <v>2104</v>
      </c>
      <c r="AD1260" s="318" t="s">
        <v>2718</v>
      </c>
      <c r="AE1260" s="319" t="s">
        <v>11326</v>
      </c>
      <c r="AF1260" s="319" t="s">
        <v>11356</v>
      </c>
      <c r="AG1260" s="320">
        <v>236.52</v>
      </c>
      <c r="AH1260" s="321">
        <f t="shared" si="244"/>
        <v>0</v>
      </c>
      <c r="AI1260" s="287">
        <f>_xlfn.IFNA(VLOOKUP(AD:AD,грп!B:C,2,0),0)</f>
        <v>1</v>
      </c>
      <c r="AJ1260" s="607">
        <v>0</v>
      </c>
      <c r="AK1260" s="672">
        <f t="shared" si="231"/>
        <v>0</v>
      </c>
      <c r="AL1260" s="174"/>
    </row>
    <row r="1261" spans="1:39" s="4" customFormat="1" ht="12" customHeight="1" outlineLevel="1" x14ac:dyDescent="0.35">
      <c r="A1261" s="307" t="s">
        <v>10402</v>
      </c>
      <c r="B1261" s="308" t="s">
        <v>6878</v>
      </c>
      <c r="C1261" s="328"/>
      <c r="D1261" s="310" t="s">
        <v>10097</v>
      </c>
      <c r="E1261" s="322" t="s">
        <v>1442</v>
      </c>
      <c r="F1261" s="293"/>
      <c r="G1261" s="293"/>
      <c r="H1261" s="294">
        <v>16</v>
      </c>
      <c r="I1261" s="294" t="str">
        <f>IFERROR(_xlfn.IFNA(VLOOKUP($D:$D,history!$I:$Y,3,0),VLOOKUP(E:E,history!$H:$Y,4,0)),"--")</f>
        <v>--</v>
      </c>
      <c r="J1261" s="282" t="s">
        <v>9870</v>
      </c>
      <c r="K1261" s="282" t="str">
        <f t="shared" si="230"/>
        <v/>
      </c>
      <c r="L1261" s="312">
        <f t="shared" si="242"/>
        <v>6102.43</v>
      </c>
      <c r="M1261" s="312">
        <f t="shared" si="243"/>
        <v>9246.1</v>
      </c>
      <c r="N1261" s="297" t="str">
        <f>_xlfn.IFNA(VLOOKUP($E:$E,'1'!$A:$E,3,0),"")</f>
        <v/>
      </c>
      <c r="O1261" s="297">
        <f>_xlfn.IFNA(VLOOKUP($E:$E,'2'!$A:$E,3,0),"")</f>
        <v>5108.0332409972298</v>
      </c>
      <c r="P1261" s="297" t="str">
        <f>_xlfn.IFNA(VLOOKUP($E:$E,'3'!$A:$D,3,0),"")</f>
        <v/>
      </c>
      <c r="Q1261" s="297" t="str">
        <f>_xlfn.IFNA(VLOOKUP($E:$E,'4'!$A:$F,3,0),"")</f>
        <v/>
      </c>
      <c r="R1261" s="297" t="str">
        <f>_xlfn.IFNA(VLOOKUP($E:$E,'5'!$A:$F,3,0),"")</f>
        <v/>
      </c>
      <c r="S1261" s="297" t="str">
        <f>_xlfn.IFNA(VLOOKUP($E:$E,'6'!$A:$F,3,0),"")</f>
        <v/>
      </c>
      <c r="T1261" s="313">
        <v>1</v>
      </c>
      <c r="U1261" s="313">
        <v>1</v>
      </c>
      <c r="V1261" s="313">
        <v>1</v>
      </c>
      <c r="W1261" s="314">
        <v>6.15</v>
      </c>
      <c r="X1261" s="315">
        <v>3.14035088E-2</v>
      </c>
      <c r="Y1261" s="749">
        <v>8350</v>
      </c>
      <c r="Z1261" s="282"/>
      <c r="AA1261" s="316" t="s">
        <v>10390</v>
      </c>
      <c r="AB1261" s="282" t="s">
        <v>9163</v>
      </c>
      <c r="AC1261" s="317" t="s">
        <v>2104</v>
      </c>
      <c r="AD1261" s="318" t="s">
        <v>2718</v>
      </c>
      <c r="AE1261" s="319" t="s">
        <v>11326</v>
      </c>
      <c r="AF1261" s="319" t="s">
        <v>11357</v>
      </c>
      <c r="AG1261" s="320">
        <v>122.01</v>
      </c>
      <c r="AH1261" s="321">
        <f t="shared" si="244"/>
        <v>0</v>
      </c>
      <c r="AI1261" s="287">
        <f>_xlfn.IFNA(VLOOKUP(AD:AD,грп!B:C,2,0),0)</f>
        <v>1</v>
      </c>
      <c r="AJ1261" s="607">
        <v>12</v>
      </c>
      <c r="AK1261" s="672">
        <f t="shared" si="231"/>
        <v>0</v>
      </c>
      <c r="AL1261" s="174"/>
    </row>
    <row r="1262" spans="1:39" s="4" customFormat="1" ht="12" customHeight="1" outlineLevel="1" x14ac:dyDescent="0.35">
      <c r="A1262" s="307" t="s">
        <v>10402</v>
      </c>
      <c r="B1262" s="308" t="s">
        <v>6879</v>
      </c>
      <c r="C1262" s="290" t="s">
        <v>555</v>
      </c>
      <c r="D1262" s="310" t="s">
        <v>2930</v>
      </c>
      <c r="E1262" s="322" t="s">
        <v>314</v>
      </c>
      <c r="F1262" s="293"/>
      <c r="G1262" s="293"/>
      <c r="H1262" s="294">
        <v>4</v>
      </c>
      <c r="I1262" s="294" t="str">
        <f>IFERROR(_xlfn.IFNA(VLOOKUP($D:$D,history!$I:$Y,3,0),VLOOKUP(E:E,history!$H:$Y,4,0)),"--")</f>
        <v>--</v>
      </c>
      <c r="J1262" s="282" t="s">
        <v>9870</v>
      </c>
      <c r="K1262" s="282" t="str">
        <f t="shared" si="230"/>
        <v/>
      </c>
      <c r="L1262" s="312">
        <f t="shared" si="242"/>
        <v>7363.32</v>
      </c>
      <c r="M1262" s="312">
        <f t="shared" si="243"/>
        <v>11156.55</v>
      </c>
      <c r="N1262" s="297" t="str">
        <f>_xlfn.IFNA(VLOOKUP($E:$E,'1'!$A:$E,3,0),"")</f>
        <v/>
      </c>
      <c r="O1262" s="297">
        <f>_xlfn.IFNA(VLOOKUP($E:$E,'2'!$A:$E,3,0),"")</f>
        <v>6271.4681440443219</v>
      </c>
      <c r="P1262" s="297" t="str">
        <f>_xlfn.IFNA(VLOOKUP($E:$E,'3'!$A:$D,3,0),"")</f>
        <v/>
      </c>
      <c r="Q1262" s="297" t="str">
        <f>_xlfn.IFNA(VLOOKUP($E:$E,'4'!$A:$F,3,0),"")</f>
        <v/>
      </c>
      <c r="R1262" s="297" t="str">
        <f>_xlfn.IFNA(VLOOKUP($E:$E,'5'!$A:$F,3,0),"")</f>
        <v/>
      </c>
      <c r="S1262" s="297" t="str">
        <f>_xlfn.IFNA(VLOOKUP($E:$E,'6'!$A:$F,3,0),"")</f>
        <v/>
      </c>
      <c r="T1262" s="313">
        <v>1</v>
      </c>
      <c r="U1262" s="313">
        <v>1</v>
      </c>
      <c r="V1262" s="313">
        <v>1</v>
      </c>
      <c r="W1262" s="314">
        <v>7</v>
      </c>
      <c r="X1262" s="315">
        <v>3.6795454499999998E-2</v>
      </c>
      <c r="Y1262" s="749">
        <v>10050</v>
      </c>
      <c r="Z1262" s="282"/>
      <c r="AA1262" s="316" t="s">
        <v>393</v>
      </c>
      <c r="AB1262" s="282" t="s">
        <v>9163</v>
      </c>
      <c r="AC1262" s="317" t="s">
        <v>2104</v>
      </c>
      <c r="AD1262" s="318" t="s">
        <v>2718</v>
      </c>
      <c r="AE1262" s="319" t="s">
        <v>11326</v>
      </c>
      <c r="AF1262" s="319" t="s">
        <v>11357</v>
      </c>
      <c r="AG1262" s="320">
        <v>147.22</v>
      </c>
      <c r="AH1262" s="321">
        <f t="shared" si="244"/>
        <v>0</v>
      </c>
      <c r="AI1262" s="287">
        <f>_xlfn.IFNA(VLOOKUP(AD:AD,грп!B:C,2,0),0)</f>
        <v>1</v>
      </c>
      <c r="AJ1262" s="607">
        <v>19</v>
      </c>
      <c r="AK1262" s="672" t="str">
        <f t="shared" si="231"/>
        <v xml:space="preserve"> </v>
      </c>
      <c r="AL1262" s="174"/>
    </row>
    <row r="1263" spans="1:39" s="4" customFormat="1" ht="12" customHeight="1" outlineLevel="1" x14ac:dyDescent="0.35">
      <c r="A1263" s="307" t="s">
        <v>10402</v>
      </c>
      <c r="B1263" s="308" t="s">
        <v>6880</v>
      </c>
      <c r="C1263" s="290" t="s">
        <v>555</v>
      </c>
      <c r="D1263" s="310" t="s">
        <v>2931</v>
      </c>
      <c r="E1263" s="322" t="s">
        <v>697</v>
      </c>
      <c r="F1263" s="293"/>
      <c r="G1263" s="293"/>
      <c r="H1263" s="294">
        <v>20</v>
      </c>
      <c r="I1263" s="294" t="str">
        <f>IFERROR(_xlfn.IFNA(VLOOKUP($D:$D,history!$I:$Y,3,0),VLOOKUP(E:E,history!$H:$Y,4,0)),"--")</f>
        <v>--</v>
      </c>
      <c r="J1263" s="282" t="s">
        <v>9870</v>
      </c>
      <c r="K1263" s="282" t="str">
        <f t="shared" si="230"/>
        <v/>
      </c>
      <c r="L1263" s="312">
        <f t="shared" si="242"/>
        <v>10333.26</v>
      </c>
      <c r="M1263" s="312">
        <f t="shared" si="243"/>
        <v>15656.46</v>
      </c>
      <c r="N1263" s="297" t="str">
        <f>_xlfn.IFNA(VLOOKUP($E:$E,'1'!$A:$E,3,0),"")</f>
        <v/>
      </c>
      <c r="O1263" s="297">
        <f>_xlfn.IFNA(VLOOKUP($E:$E,'2'!$A:$E,3,0),"")</f>
        <v>9296.3988919667609</v>
      </c>
      <c r="P1263" s="297" t="str">
        <f>_xlfn.IFNA(VLOOKUP($E:$E,'3'!$A:$D,3,0),"")</f>
        <v/>
      </c>
      <c r="Q1263" s="297" t="str">
        <f>_xlfn.IFNA(VLOOKUP($E:$E,'4'!$A:$F,3,0),"")</f>
        <v/>
      </c>
      <c r="R1263" s="297" t="str">
        <f>_xlfn.IFNA(VLOOKUP($E:$E,'5'!$A:$F,3,0),"")</f>
        <v/>
      </c>
      <c r="S1263" s="297" t="str">
        <f>_xlfn.IFNA(VLOOKUP($E:$E,'6'!$A:$F,3,0),"")</f>
        <v/>
      </c>
      <c r="T1263" s="313">
        <v>1</v>
      </c>
      <c r="U1263" s="313">
        <v>1</v>
      </c>
      <c r="V1263" s="313">
        <v>1</v>
      </c>
      <c r="W1263" s="314">
        <v>11.7</v>
      </c>
      <c r="X1263" s="315">
        <v>9.8496583100000007E-2</v>
      </c>
      <c r="Y1263" s="749">
        <v>14090</v>
      </c>
      <c r="Z1263" s="282"/>
      <c r="AA1263" s="316" t="s">
        <v>10390</v>
      </c>
      <c r="AB1263" s="282" t="s">
        <v>9163</v>
      </c>
      <c r="AC1263" s="317" t="s">
        <v>2104</v>
      </c>
      <c r="AD1263" s="318" t="s">
        <v>2718</v>
      </c>
      <c r="AE1263" s="319" t="s">
        <v>11326</v>
      </c>
      <c r="AF1263" s="319" t="s">
        <v>11356</v>
      </c>
      <c r="AG1263" s="320">
        <v>206.6</v>
      </c>
      <c r="AH1263" s="321">
        <f t="shared" si="244"/>
        <v>0</v>
      </c>
      <c r="AI1263" s="287">
        <f>_xlfn.IFNA(VLOOKUP(AD:AD,грп!B:C,2,0),0)</f>
        <v>1</v>
      </c>
      <c r="AJ1263" s="607">
        <v>9</v>
      </c>
      <c r="AK1263" s="672" t="str">
        <f t="shared" si="231"/>
        <v xml:space="preserve"> </v>
      </c>
      <c r="AL1263" s="174"/>
    </row>
    <row r="1264" spans="1:39" s="4" customFormat="1" ht="12" customHeight="1" outlineLevel="1" x14ac:dyDescent="0.35">
      <c r="A1264" s="307" t="s">
        <v>10402</v>
      </c>
      <c r="B1264" s="308" t="s">
        <v>6881</v>
      </c>
      <c r="C1264" s="309"/>
      <c r="D1264" s="310" t="s">
        <v>5877</v>
      </c>
      <c r="E1264" s="322" t="s">
        <v>5347</v>
      </c>
      <c r="F1264" s="293"/>
      <c r="G1264" s="293"/>
      <c r="H1264" s="294">
        <v>14</v>
      </c>
      <c r="I1264" s="294" t="str">
        <f>IFERROR(_xlfn.IFNA(VLOOKUP($D:$D,history!$I:$Y,3,0),VLOOKUP(E:E,history!$H:$Y,4,0)),"--")</f>
        <v>V</v>
      </c>
      <c r="J1264" s="282" t="s">
        <v>9870</v>
      </c>
      <c r="K1264" s="282" t="str">
        <f t="shared" ref="K1264:K1326" si="245" xml:space="preserve">
IF(OR($E1264="",$A$3&lt;&gt;"МОСКВА"),"",
IF(AND($AJ1264&gt;=1,$AJ1264&lt;20),"*",
IF(AND($AJ1264&gt;=20,$AJ1264&lt;100),"**",
IF(($AJ1264&gt;=100),"***","--"))))</f>
        <v/>
      </c>
      <c r="L1264" s="312">
        <f t="shared" si="242"/>
        <v>7775.45</v>
      </c>
      <c r="M1264" s="312">
        <f t="shared" si="243"/>
        <v>11780.99</v>
      </c>
      <c r="N1264" s="297" t="str">
        <f>_xlfn.IFNA(VLOOKUP($E:$E,'1'!$A:$E,3,0),"")</f>
        <v/>
      </c>
      <c r="O1264" s="297">
        <f>_xlfn.IFNA(VLOOKUP($E:$E,'2'!$A:$E,3,0),"")</f>
        <v>6083.1024930747926</v>
      </c>
      <c r="P1264" s="297" t="str">
        <f>_xlfn.IFNA(VLOOKUP($E:$E,'3'!$A:$D,3,0),"")</f>
        <v/>
      </c>
      <c r="Q1264" s="297" t="str">
        <f>_xlfn.IFNA(VLOOKUP($E:$E,'4'!$A:$F,3,0),"")</f>
        <v/>
      </c>
      <c r="R1264" s="297" t="str">
        <f>_xlfn.IFNA(VLOOKUP($E:$E,'5'!$A:$F,3,0),"")</f>
        <v/>
      </c>
      <c r="S1264" s="297" t="str">
        <f>_xlfn.IFNA(VLOOKUP($E:$E,'6'!$A:$F,3,0),"")</f>
        <v/>
      </c>
      <c r="T1264" s="313">
        <v>1</v>
      </c>
      <c r="U1264" s="313">
        <v>1</v>
      </c>
      <c r="V1264" s="313">
        <v>1</v>
      </c>
      <c r="W1264" s="314">
        <v>8.2799999999999994</v>
      </c>
      <c r="X1264" s="315">
        <v>5.3600000000000002E-2</v>
      </c>
      <c r="Y1264" s="749">
        <v>10650</v>
      </c>
      <c r="Z1264" s="282"/>
      <c r="AA1264" s="316" t="s">
        <v>393</v>
      </c>
      <c r="AB1264" s="282" t="s">
        <v>9163</v>
      </c>
      <c r="AC1264" s="317" t="s">
        <v>2104</v>
      </c>
      <c r="AD1264" s="318" t="s">
        <v>2718</v>
      </c>
      <c r="AE1264" s="319" t="s">
        <v>11326</v>
      </c>
      <c r="AF1264" s="319" t="s">
        <v>11357</v>
      </c>
      <c r="AG1264" s="320">
        <v>155.46</v>
      </c>
      <c r="AH1264" s="321">
        <f t="shared" si="244"/>
        <v>0</v>
      </c>
      <c r="AI1264" s="287">
        <f>_xlfn.IFNA(VLOOKUP(AD:AD,грп!B:C,2,0),0)</f>
        <v>1</v>
      </c>
      <c r="AJ1264" s="607">
        <v>1</v>
      </c>
      <c r="AK1264" s="672">
        <f t="shared" si="231"/>
        <v>0</v>
      </c>
      <c r="AL1264" s="174"/>
    </row>
    <row r="1265" spans="1:38" s="4" customFormat="1" ht="12" customHeight="1" outlineLevel="1" x14ac:dyDescent="0.35">
      <c r="A1265" s="307" t="s">
        <v>10402</v>
      </c>
      <c r="B1265" s="308" t="s">
        <v>6882</v>
      </c>
      <c r="C1265" s="309"/>
      <c r="D1265" s="310" t="s">
        <v>5880</v>
      </c>
      <c r="E1265" s="322" t="s">
        <v>5348</v>
      </c>
      <c r="F1265" s="293"/>
      <c r="G1265" s="293"/>
      <c r="H1265" s="294">
        <v>3</v>
      </c>
      <c r="I1265" s="294" t="str">
        <f>IFERROR(_xlfn.IFNA(VLOOKUP($D:$D,history!$I:$Y,3,0),VLOOKUP(E:E,history!$H:$Y,4,0)),"--")</f>
        <v>--</v>
      </c>
      <c r="J1265" s="282" t="s">
        <v>5946</v>
      </c>
      <c r="K1265" s="282" t="str">
        <f t="shared" si="245"/>
        <v/>
      </c>
      <c r="L1265" s="312">
        <f t="shared" si="242"/>
        <v>26973.51</v>
      </c>
      <c r="M1265" s="312">
        <f t="shared" si="243"/>
        <v>40868.959999999999</v>
      </c>
      <c r="N1265" s="297" t="str">
        <f>_xlfn.IFNA(VLOOKUP($E:$E,'1'!$A:$E,3,0),"")</f>
        <v/>
      </c>
      <c r="O1265" s="297">
        <f>_xlfn.IFNA(VLOOKUP($E:$E,'2'!$A:$E,3,0),"")</f>
        <v>22653.739612188365</v>
      </c>
      <c r="P1265" s="297" t="str">
        <f>_xlfn.IFNA(VLOOKUP($E:$E,'3'!$A:$D,3,0),"")</f>
        <v/>
      </c>
      <c r="Q1265" s="297" t="str">
        <f>_xlfn.IFNA(VLOOKUP($E:$E,'4'!$A:$F,3,0),"")</f>
        <v/>
      </c>
      <c r="R1265" s="297" t="str">
        <f>_xlfn.IFNA(VLOOKUP($E:$E,'5'!$A:$F,3,0),"")</f>
        <v/>
      </c>
      <c r="S1265" s="297" t="str">
        <f>_xlfn.IFNA(VLOOKUP($E:$E,'6'!$A:$F,3,0),"")</f>
        <v/>
      </c>
      <c r="T1265" s="313">
        <v>1</v>
      </c>
      <c r="U1265" s="313">
        <v>1</v>
      </c>
      <c r="V1265" s="313">
        <v>1</v>
      </c>
      <c r="W1265" s="314">
        <v>28.09</v>
      </c>
      <c r="X1265" s="315">
        <v>0.14326086960000001</v>
      </c>
      <c r="Y1265" s="749">
        <v>36790</v>
      </c>
      <c r="Z1265" s="282"/>
      <c r="AA1265" s="316" t="s">
        <v>10390</v>
      </c>
      <c r="AB1265" s="282" t="s">
        <v>9163</v>
      </c>
      <c r="AC1265" s="317" t="s">
        <v>2104</v>
      </c>
      <c r="AD1265" s="318" t="s">
        <v>2718</v>
      </c>
      <c r="AE1265" s="319" t="s">
        <v>11326</v>
      </c>
      <c r="AF1265" s="319" t="s">
        <v>11357</v>
      </c>
      <c r="AG1265" s="320">
        <v>539.29999999999995</v>
      </c>
      <c r="AH1265" s="321">
        <f t="shared" si="244"/>
        <v>0</v>
      </c>
      <c r="AI1265" s="287">
        <f>_xlfn.IFNA(VLOOKUP(AD:AD,грп!B:C,2,0),0)</f>
        <v>1</v>
      </c>
      <c r="AJ1265" s="607">
        <v>1</v>
      </c>
      <c r="AK1265" s="672">
        <f t="shared" si="231"/>
        <v>0</v>
      </c>
      <c r="AL1265" s="174"/>
    </row>
    <row r="1266" spans="1:38" s="4" customFormat="1" ht="12" customHeight="1" outlineLevel="1" x14ac:dyDescent="0.35">
      <c r="A1266" s="307" t="s">
        <v>10402</v>
      </c>
      <c r="B1266" s="308" t="s">
        <v>6883</v>
      </c>
      <c r="C1266" s="309"/>
      <c r="D1266" s="310" t="s">
        <v>5873</v>
      </c>
      <c r="E1266" s="322" t="s">
        <v>5349</v>
      </c>
      <c r="F1266" s="293"/>
      <c r="G1266" s="293"/>
      <c r="H1266" s="294">
        <v>11</v>
      </c>
      <c r="I1266" s="294" t="str">
        <f>IFERROR(_xlfn.IFNA(VLOOKUP($D:$D,history!$I:$Y,3,0),VLOOKUP(E:E,history!$H:$Y,4,0)),"--")</f>
        <v>--</v>
      </c>
      <c r="J1266" s="282" t="s">
        <v>9870</v>
      </c>
      <c r="K1266" s="282" t="str">
        <f t="shared" si="245"/>
        <v/>
      </c>
      <c r="L1266" s="312">
        <f t="shared" si="242"/>
        <v>10559.84</v>
      </c>
      <c r="M1266" s="312">
        <f t="shared" si="243"/>
        <v>15999.75</v>
      </c>
      <c r="N1266" s="297" t="str">
        <f>_xlfn.IFNA(VLOOKUP($E:$E,'1'!$A:$E,3,0),"")</f>
        <v/>
      </c>
      <c r="O1266" s="297">
        <f>_xlfn.IFNA(VLOOKUP($E:$E,'2'!$A:$E,3,0),"")</f>
        <v>8409.972299168976</v>
      </c>
      <c r="P1266" s="297" t="str">
        <f>_xlfn.IFNA(VLOOKUP($E:$E,'3'!$A:$D,3,0),"")</f>
        <v/>
      </c>
      <c r="Q1266" s="297" t="str">
        <f>_xlfn.IFNA(VLOOKUP($E:$E,'4'!$A:$F,3,0),"")</f>
        <v/>
      </c>
      <c r="R1266" s="297" t="str">
        <f>_xlfn.IFNA(VLOOKUP($E:$E,'5'!$A:$F,3,0),"")</f>
        <v/>
      </c>
      <c r="S1266" s="297" t="str">
        <f>_xlfn.IFNA(VLOOKUP($E:$E,'6'!$A:$F,3,0),"")</f>
        <v/>
      </c>
      <c r="T1266" s="313">
        <v>1</v>
      </c>
      <c r="U1266" s="313">
        <v>1</v>
      </c>
      <c r="V1266" s="313">
        <v>1</v>
      </c>
      <c r="W1266" s="314">
        <v>12.74</v>
      </c>
      <c r="X1266" s="315">
        <v>0.10566666669999999</v>
      </c>
      <c r="Y1266" s="749">
        <v>14450</v>
      </c>
      <c r="Z1266" s="282"/>
      <c r="AA1266" s="316" t="s">
        <v>393</v>
      </c>
      <c r="AB1266" s="282" t="s">
        <v>9163</v>
      </c>
      <c r="AC1266" s="317" t="s">
        <v>2104</v>
      </c>
      <c r="AD1266" s="318" t="s">
        <v>2718</v>
      </c>
      <c r="AE1266" s="319" t="s">
        <v>11326</v>
      </c>
      <c r="AF1266" s="319" t="s">
        <v>11357</v>
      </c>
      <c r="AG1266" s="320">
        <v>211.13</v>
      </c>
      <c r="AH1266" s="321">
        <f t="shared" si="244"/>
        <v>0</v>
      </c>
      <c r="AI1266" s="287">
        <f>_xlfn.IFNA(VLOOKUP(AD:AD,грп!B:C,2,0),0)</f>
        <v>1</v>
      </c>
      <c r="AJ1266" s="607">
        <v>9</v>
      </c>
      <c r="AK1266" s="672">
        <f t="shared" ref="AK1266:AK1328" si="246">C1266</f>
        <v>0</v>
      </c>
      <c r="AL1266" s="174"/>
    </row>
    <row r="1267" spans="1:38" s="4" customFormat="1" ht="12" customHeight="1" outlineLevel="1" x14ac:dyDescent="0.35">
      <c r="A1267" s="307" t="s">
        <v>10402</v>
      </c>
      <c r="B1267" s="308" t="s">
        <v>6884</v>
      </c>
      <c r="C1267" s="309"/>
      <c r="D1267" s="310" t="s">
        <v>5878</v>
      </c>
      <c r="E1267" s="322" t="s">
        <v>5350</v>
      </c>
      <c r="F1267" s="293"/>
      <c r="G1267" s="293"/>
      <c r="H1267" s="294">
        <v>15</v>
      </c>
      <c r="I1267" s="294" t="str">
        <f>IFERROR(_xlfn.IFNA(VLOOKUP($D:$D,history!$I:$Y,3,0),VLOOKUP(E:E,history!$H:$Y,4,0)),"--")</f>
        <v>--</v>
      </c>
      <c r="J1267" s="282" t="s">
        <v>9870</v>
      </c>
      <c r="K1267" s="282" t="str">
        <f t="shared" si="245"/>
        <v/>
      </c>
      <c r="L1267" s="312">
        <f t="shared" si="242"/>
        <v>12254.87</v>
      </c>
      <c r="M1267" s="312">
        <f t="shared" si="243"/>
        <v>18567.98</v>
      </c>
      <c r="N1267" s="297" t="str">
        <f>_xlfn.IFNA(VLOOKUP($E:$E,'1'!$A:$E,3,0),"")</f>
        <v/>
      </c>
      <c r="O1267" s="297">
        <f>_xlfn.IFNA(VLOOKUP($E:$E,'2'!$A:$E,3,0),"")</f>
        <v>9850.4155124653735</v>
      </c>
      <c r="P1267" s="297" t="str">
        <f>_xlfn.IFNA(VLOOKUP($E:$E,'3'!$A:$D,3,0),"")</f>
        <v/>
      </c>
      <c r="Q1267" s="297" t="str">
        <f>_xlfn.IFNA(VLOOKUP($E:$E,'4'!$A:$F,3,0),"")</f>
        <v/>
      </c>
      <c r="R1267" s="297" t="str">
        <f>_xlfn.IFNA(VLOOKUP($E:$E,'5'!$A:$F,3,0),"")</f>
        <v/>
      </c>
      <c r="S1267" s="297" t="str">
        <f>_xlfn.IFNA(VLOOKUP($E:$E,'6'!$A:$F,3,0),"")</f>
        <v/>
      </c>
      <c r="T1267" s="313">
        <v>1</v>
      </c>
      <c r="U1267" s="313">
        <v>1</v>
      </c>
      <c r="V1267" s="313">
        <v>1</v>
      </c>
      <c r="W1267" s="314">
        <v>14.46</v>
      </c>
      <c r="X1267" s="315">
        <v>0.11840000000000001</v>
      </c>
      <c r="Y1267" s="749">
        <v>16750</v>
      </c>
      <c r="Z1267" s="282"/>
      <c r="AA1267" s="316" t="s">
        <v>393</v>
      </c>
      <c r="AB1267" s="282" t="s">
        <v>9163</v>
      </c>
      <c r="AC1267" s="317" t="s">
        <v>2104</v>
      </c>
      <c r="AD1267" s="318" t="s">
        <v>2718</v>
      </c>
      <c r="AE1267" s="319" t="s">
        <v>11326</v>
      </c>
      <c r="AF1267" s="319" t="s">
        <v>11357</v>
      </c>
      <c r="AG1267" s="320">
        <v>245.02</v>
      </c>
      <c r="AH1267" s="321">
        <f t="shared" si="244"/>
        <v>0</v>
      </c>
      <c r="AI1267" s="287">
        <f>_xlfn.IFNA(VLOOKUP(AD:AD,грп!B:C,2,0),0)</f>
        <v>1</v>
      </c>
      <c r="AJ1267" s="607">
        <v>9</v>
      </c>
      <c r="AK1267" s="672">
        <f t="shared" si="246"/>
        <v>0</v>
      </c>
      <c r="AL1267" s="174"/>
    </row>
    <row r="1268" spans="1:38" s="4" customFormat="1" ht="12" customHeight="1" outlineLevel="1" x14ac:dyDescent="0.35">
      <c r="A1268" s="307" t="s">
        <v>10402</v>
      </c>
      <c r="B1268" s="308" t="s">
        <v>6885</v>
      </c>
      <c r="C1268" s="309"/>
      <c r="D1268" s="310" t="s">
        <v>10842</v>
      </c>
      <c r="E1268" s="322" t="s">
        <v>5351</v>
      </c>
      <c r="F1268" s="293"/>
      <c r="G1268" s="293"/>
      <c r="H1268" s="294">
        <v>20</v>
      </c>
      <c r="I1268" s="294" t="str">
        <f>IFERROR(_xlfn.IFNA(VLOOKUP($D:$D,history!$I:$Y,3,0),VLOOKUP(E:E,history!$H:$Y,4,0)),"--")</f>
        <v>--</v>
      </c>
      <c r="J1268" s="282" t="s">
        <v>9869</v>
      </c>
      <c r="K1268" s="282" t="str">
        <f t="shared" si="245"/>
        <v/>
      </c>
      <c r="L1268" s="312">
        <f t="shared" si="242"/>
        <v>16329.15</v>
      </c>
      <c r="M1268" s="312">
        <f t="shared" si="243"/>
        <v>24741.14</v>
      </c>
      <c r="N1268" s="297" t="str">
        <f>_xlfn.IFNA(VLOOKUP($E:$E,'1'!$A:$E,3,0),"")</f>
        <v/>
      </c>
      <c r="O1268" s="297">
        <f>_xlfn.IFNA(VLOOKUP($E:$E,'2'!$A:$E,3,0),"")</f>
        <v>15113.573407202219</v>
      </c>
      <c r="P1268" s="297" t="str">
        <f>_xlfn.IFNA(VLOOKUP($E:$E,'3'!$A:$D,3,0),"")</f>
        <v/>
      </c>
      <c r="Q1268" s="297" t="str">
        <f>_xlfn.IFNA(VLOOKUP($E:$E,'4'!$A:$F,3,0),"")</f>
        <v/>
      </c>
      <c r="R1268" s="297" t="str">
        <f>_xlfn.IFNA(VLOOKUP($E:$E,'5'!$A:$F,3,0),"")</f>
        <v/>
      </c>
      <c r="S1268" s="297" t="str">
        <f>_xlfn.IFNA(VLOOKUP($E:$E,'6'!$A:$F,3,0),"")</f>
        <v/>
      </c>
      <c r="T1268" s="313">
        <v>1</v>
      </c>
      <c r="U1268" s="313">
        <v>1</v>
      </c>
      <c r="V1268" s="313">
        <v>1</v>
      </c>
      <c r="W1268" s="314">
        <v>19.920000000000002</v>
      </c>
      <c r="X1268" s="315">
        <v>0.1167924528</v>
      </c>
      <c r="Y1268" s="749">
        <v>22290</v>
      </c>
      <c r="Z1268" s="282"/>
      <c r="AA1268" s="316" t="s">
        <v>10390</v>
      </c>
      <c r="AB1268" s="282" t="s">
        <v>9163</v>
      </c>
      <c r="AC1268" s="317" t="s">
        <v>2104</v>
      </c>
      <c r="AD1268" s="318" t="s">
        <v>2718</v>
      </c>
      <c r="AE1268" s="319" t="s">
        <v>11326</v>
      </c>
      <c r="AF1268" s="319" t="s">
        <v>11357</v>
      </c>
      <c r="AG1268" s="320">
        <v>326.48</v>
      </c>
      <c r="AH1268" s="321">
        <f t="shared" si="244"/>
        <v>0</v>
      </c>
      <c r="AI1268" s="287">
        <f>_xlfn.IFNA(VLOOKUP(AD:AD,грп!B:C,2,0),0)</f>
        <v>1</v>
      </c>
      <c r="AJ1268" s="607">
        <v>1</v>
      </c>
      <c r="AK1268" s="672">
        <f t="shared" si="246"/>
        <v>0</v>
      </c>
      <c r="AL1268" s="174"/>
    </row>
    <row r="1269" spans="1:38" s="4" customFormat="1" ht="12" customHeight="1" outlineLevel="1" x14ac:dyDescent="0.35">
      <c r="A1269" s="307" t="s">
        <v>1897</v>
      </c>
      <c r="B1269" s="308" t="s">
        <v>6886</v>
      </c>
      <c r="C1269" s="309"/>
      <c r="D1269" s="310" t="s">
        <v>10843</v>
      </c>
      <c r="E1269" s="322" t="s">
        <v>5332</v>
      </c>
      <c r="F1269" s="293"/>
      <c r="G1269" s="293"/>
      <c r="H1269" s="294">
        <v>30</v>
      </c>
      <c r="I1269" s="294" t="str">
        <f>IFERROR(_xlfn.IFNA(VLOOKUP($D:$D,history!$I:$Y,3,0),VLOOKUP(E:E,history!$H:$Y,4,0)),"--")</f>
        <v>--</v>
      </c>
      <c r="J1269" s="282" t="s">
        <v>9870</v>
      </c>
      <c r="K1269" s="282" t="str">
        <f t="shared" si="245"/>
        <v/>
      </c>
      <c r="L1269" s="312">
        <f t="shared" si="242"/>
        <v>1527.33</v>
      </c>
      <c r="M1269" s="312">
        <f t="shared" si="243"/>
        <v>2314.13</v>
      </c>
      <c r="N1269" s="297" t="str">
        <f>_xlfn.IFNA(VLOOKUP($E:$E,'1'!$A:$E,3,0),"")</f>
        <v/>
      </c>
      <c r="O1269" s="297" t="str">
        <f>_xlfn.IFNA(VLOOKUP($E:$E,'2'!$A:$E,3,0),"")</f>
        <v/>
      </c>
      <c r="P1269" s="297" t="str">
        <f>_xlfn.IFNA(VLOOKUP($E:$E,'3'!$A:$D,3,0),"")</f>
        <v/>
      </c>
      <c r="Q1269" s="297" t="str">
        <f>_xlfn.IFNA(VLOOKUP($E:$E,'4'!$A:$F,3,0),"")</f>
        <v/>
      </c>
      <c r="R1269" s="297" t="str">
        <f>_xlfn.IFNA(VLOOKUP($E:$E,'5'!$A:$F,3,0),"")</f>
        <v/>
      </c>
      <c r="S1269" s="297" t="str">
        <f>_xlfn.IFNA(VLOOKUP($E:$E,'6'!$A:$F,3,0),"")</f>
        <v/>
      </c>
      <c r="T1269" s="313">
        <v>1</v>
      </c>
      <c r="U1269" s="313">
        <v>1</v>
      </c>
      <c r="V1269" s="313">
        <v>20</v>
      </c>
      <c r="W1269" s="314">
        <v>0.73</v>
      </c>
      <c r="X1269" s="315">
        <v>3.14E-3</v>
      </c>
      <c r="Y1269" s="749">
        <v>2080</v>
      </c>
      <c r="Z1269" s="282"/>
      <c r="AA1269" s="316" t="s">
        <v>393</v>
      </c>
      <c r="AB1269" s="282" t="s">
        <v>9163</v>
      </c>
      <c r="AC1269" s="317" t="s">
        <v>2081</v>
      </c>
      <c r="AD1269" s="318" t="s">
        <v>11358</v>
      </c>
      <c r="AE1269" s="319" t="s">
        <v>11326</v>
      </c>
      <c r="AF1269" s="319" t="s">
        <v>11359</v>
      </c>
      <c r="AG1269" s="320">
        <v>29.01</v>
      </c>
      <c r="AH1269" s="321">
        <f t="shared" si="244"/>
        <v>0</v>
      </c>
      <c r="AI1269" s="287">
        <f>_xlfn.IFNA(VLOOKUP(AD:AD,грп!B:C,2,0),0)</f>
        <v>0</v>
      </c>
      <c r="AJ1269" s="607">
        <v>5</v>
      </c>
      <c r="AK1269" s="672">
        <f t="shared" si="246"/>
        <v>0</v>
      </c>
      <c r="AL1269" s="174"/>
    </row>
    <row r="1270" spans="1:38" s="4" customFormat="1" ht="12" customHeight="1" outlineLevel="1" x14ac:dyDescent="0.35">
      <c r="A1270" s="307" t="s">
        <v>10402</v>
      </c>
      <c r="B1270" s="308" t="s">
        <v>6887</v>
      </c>
      <c r="C1270" s="290" t="s">
        <v>555</v>
      </c>
      <c r="D1270" s="310" t="s">
        <v>10844</v>
      </c>
      <c r="E1270" s="322" t="s">
        <v>970</v>
      </c>
      <c r="F1270" s="293"/>
      <c r="G1270" s="293"/>
      <c r="H1270" s="294">
        <v>21</v>
      </c>
      <c r="I1270" s="294" t="str">
        <f>IFERROR(_xlfn.IFNA(VLOOKUP($D:$D,history!$I:$Y,3,0),VLOOKUP(E:E,history!$H:$Y,4,0)),"--")</f>
        <v>--</v>
      </c>
      <c r="J1270" s="282" t="s">
        <v>5946</v>
      </c>
      <c r="K1270" s="282" t="str">
        <f t="shared" si="245"/>
        <v/>
      </c>
      <c r="L1270" s="312">
        <f t="shared" si="242"/>
        <v>2221.23</v>
      </c>
      <c r="M1270" s="312">
        <f t="shared" si="243"/>
        <v>3365.5</v>
      </c>
      <c r="N1270" s="297" t="str">
        <f>_xlfn.IFNA(VLOOKUP($E:$E,'1'!$A:$E,3,0),"")</f>
        <v/>
      </c>
      <c r="O1270" s="297">
        <f>_xlfn.IFNA(VLOOKUP($E:$E,'2'!$A:$E,3,0),"")</f>
        <v>2054.2936288088645</v>
      </c>
      <c r="P1270" s="297" t="str">
        <f>_xlfn.IFNA(VLOOKUP($E:$E,'3'!$A:$D,3,0),"")</f>
        <v/>
      </c>
      <c r="Q1270" s="297" t="str">
        <f>_xlfn.IFNA(VLOOKUP($E:$E,'4'!$A:$F,3,0),"")</f>
        <v/>
      </c>
      <c r="R1270" s="297" t="str">
        <f>_xlfn.IFNA(VLOOKUP($E:$E,'5'!$A:$F,3,0),"")</f>
        <v/>
      </c>
      <c r="S1270" s="297" t="str">
        <f>_xlfn.IFNA(VLOOKUP($E:$E,'6'!$A:$F,3,0),"")</f>
        <v/>
      </c>
      <c r="T1270" s="313">
        <v>1</v>
      </c>
      <c r="U1270" s="313">
        <v>1</v>
      </c>
      <c r="V1270" s="313">
        <v>10</v>
      </c>
      <c r="W1270" s="314">
        <v>0.63600000000000001</v>
      </c>
      <c r="X1270" s="315">
        <v>3.5100000000000001E-3</v>
      </c>
      <c r="Y1270" s="749">
        <v>3190</v>
      </c>
      <c r="Z1270" s="282"/>
      <c r="AA1270" s="316" t="s">
        <v>10390</v>
      </c>
      <c r="AB1270" s="282" t="s">
        <v>9163</v>
      </c>
      <c r="AC1270" s="317" t="s">
        <v>2081</v>
      </c>
      <c r="AD1270" s="318" t="s">
        <v>11358</v>
      </c>
      <c r="AE1270" s="319" t="s">
        <v>11326</v>
      </c>
      <c r="AF1270" s="319" t="s">
        <v>11360</v>
      </c>
      <c r="AG1270" s="320">
        <v>42.19</v>
      </c>
      <c r="AH1270" s="321">
        <f t="shared" si="244"/>
        <v>0</v>
      </c>
      <c r="AI1270" s="287">
        <f>_xlfn.IFNA(VLOOKUP(AD:AD,грп!B:C,2,0),0)</f>
        <v>0</v>
      </c>
      <c r="AJ1270" s="607">
        <v>0</v>
      </c>
      <c r="AK1270" s="672" t="str">
        <f t="shared" si="246"/>
        <v xml:space="preserve"> </v>
      </c>
      <c r="AL1270" s="174"/>
    </row>
    <row r="1271" spans="1:38" s="4" customFormat="1" ht="12" customHeight="1" outlineLevel="1" x14ac:dyDescent="0.35">
      <c r="A1271" s="307" t="s">
        <v>10402</v>
      </c>
      <c r="B1271" s="308" t="s">
        <v>6888</v>
      </c>
      <c r="C1271" s="309"/>
      <c r="D1271" s="310" t="s">
        <v>5016</v>
      </c>
      <c r="E1271" s="322" t="s">
        <v>3953</v>
      </c>
      <c r="F1271" s="293"/>
      <c r="G1271" s="293"/>
      <c r="H1271" s="294">
        <v>5</v>
      </c>
      <c r="I1271" s="294" t="str">
        <f>IFERROR(_xlfn.IFNA(VLOOKUP($D:$D,history!$I:$Y,3,0),VLOOKUP(E:E,history!$H:$Y,4,0)),"--")</f>
        <v>--</v>
      </c>
      <c r="J1271" s="282" t="s">
        <v>5946</v>
      </c>
      <c r="K1271" s="282" t="str">
        <f t="shared" si="245"/>
        <v/>
      </c>
      <c r="L1271" s="312">
        <f t="shared" si="242"/>
        <v>1312.52</v>
      </c>
      <c r="M1271" s="312">
        <f t="shared" si="243"/>
        <v>1988.67</v>
      </c>
      <c r="N1271" s="297" t="str">
        <f>_xlfn.IFNA(VLOOKUP($E:$E,'1'!$A:$E,3,0),"")</f>
        <v/>
      </c>
      <c r="O1271" s="297">
        <f>_xlfn.IFNA(VLOOKUP($E:$E,'2'!$A:$E,3,0),"")</f>
        <v>1161.218836565097</v>
      </c>
      <c r="P1271" s="297" t="str">
        <f>_xlfn.IFNA(VLOOKUP($E:$E,'3'!$A:$D,3,0),"")</f>
        <v/>
      </c>
      <c r="Q1271" s="297" t="str">
        <f>_xlfn.IFNA(VLOOKUP($E:$E,'4'!$A:$F,3,0),"")</f>
        <v/>
      </c>
      <c r="R1271" s="297" t="str">
        <f>_xlfn.IFNA(VLOOKUP($E:$E,'5'!$A:$F,3,0),"")</f>
        <v/>
      </c>
      <c r="S1271" s="297" t="str">
        <f>_xlfn.IFNA(VLOOKUP($E:$E,'6'!$A:$F,3,0),"")</f>
        <v/>
      </c>
      <c r="T1271" s="313">
        <v>1</v>
      </c>
      <c r="U1271" s="313">
        <v>1</v>
      </c>
      <c r="V1271" s="313">
        <v>10</v>
      </c>
      <c r="W1271" s="314">
        <v>0.44</v>
      </c>
      <c r="X1271" s="315">
        <v>2.6666667000000001E-3</v>
      </c>
      <c r="Y1271" s="749">
        <v>1890</v>
      </c>
      <c r="Z1271" s="282"/>
      <c r="AA1271" s="316" t="s">
        <v>10390</v>
      </c>
      <c r="AB1271" s="282" t="s">
        <v>9163</v>
      </c>
      <c r="AC1271" s="317" t="s">
        <v>2081</v>
      </c>
      <c r="AD1271" s="318" t="s">
        <v>11358</v>
      </c>
      <c r="AE1271" s="319" t="s">
        <v>11326</v>
      </c>
      <c r="AF1271" s="319" t="s">
        <v>11360</v>
      </c>
      <c r="AG1271" s="320">
        <v>24.93</v>
      </c>
      <c r="AH1271" s="321">
        <f t="shared" si="244"/>
        <v>0</v>
      </c>
      <c r="AI1271" s="287">
        <f>_xlfn.IFNA(VLOOKUP(AD:AD,грп!B:C,2,0),0)</f>
        <v>0</v>
      </c>
      <c r="AJ1271" s="607">
        <v>0</v>
      </c>
      <c r="AK1271" s="672">
        <f t="shared" si="246"/>
        <v>0</v>
      </c>
      <c r="AL1271" s="174"/>
    </row>
    <row r="1272" spans="1:38" s="4" customFormat="1" ht="12" customHeight="1" outlineLevel="1" x14ac:dyDescent="0.35">
      <c r="A1272" s="307" t="s">
        <v>10402</v>
      </c>
      <c r="B1272" s="308" t="s">
        <v>6889</v>
      </c>
      <c r="C1272" s="309"/>
      <c r="D1272" s="310" t="s">
        <v>5254</v>
      </c>
      <c r="E1272" s="322" t="s">
        <v>3954</v>
      </c>
      <c r="F1272" s="293"/>
      <c r="G1272" s="293"/>
      <c r="H1272" s="294">
        <v>19</v>
      </c>
      <c r="I1272" s="294" t="str">
        <f>IFERROR(_xlfn.IFNA(VLOOKUP($D:$D,history!$I:$Y,3,0),VLOOKUP(E:E,history!$H:$Y,4,0)),"--")</f>
        <v>--</v>
      </c>
      <c r="J1272" s="282" t="s">
        <v>5946</v>
      </c>
      <c r="K1272" s="282" t="str">
        <f t="shared" si="245"/>
        <v/>
      </c>
      <c r="L1272" s="312">
        <f t="shared" si="242"/>
        <v>1430.45</v>
      </c>
      <c r="M1272" s="312">
        <f t="shared" si="243"/>
        <v>2167.35</v>
      </c>
      <c r="N1272" s="297" t="str">
        <f>_xlfn.IFNA(VLOOKUP($E:$E,'1'!$A:$E,3,0),"")</f>
        <v/>
      </c>
      <c r="O1272" s="297">
        <f>_xlfn.IFNA(VLOOKUP($E:$E,'2'!$A:$E,3,0),"")</f>
        <v>1694.1828254847649</v>
      </c>
      <c r="P1272" s="297" t="str">
        <f>_xlfn.IFNA(VLOOKUP($E:$E,'3'!$A:$D,3,0),"")</f>
        <v/>
      </c>
      <c r="Q1272" s="297" t="str">
        <f>_xlfn.IFNA(VLOOKUP($E:$E,'4'!$A:$F,3,0),"")</f>
        <v/>
      </c>
      <c r="R1272" s="297" t="str">
        <f>_xlfn.IFNA(VLOOKUP($E:$E,'5'!$A:$F,3,0),"")</f>
        <v/>
      </c>
      <c r="S1272" s="297" t="str">
        <f>_xlfn.IFNA(VLOOKUP($E:$E,'6'!$A:$F,3,0),"")</f>
        <v/>
      </c>
      <c r="T1272" s="313">
        <v>1</v>
      </c>
      <c r="U1272" s="313">
        <v>1</v>
      </c>
      <c r="V1272" s="313">
        <v>10</v>
      </c>
      <c r="W1272" s="314">
        <v>0.5</v>
      </c>
      <c r="X1272" s="315">
        <v>3.5100000000000001E-3</v>
      </c>
      <c r="Y1272" s="749">
        <v>2060</v>
      </c>
      <c r="Z1272" s="282"/>
      <c r="AA1272" s="316" t="s">
        <v>10390</v>
      </c>
      <c r="AB1272" s="282" t="s">
        <v>9163</v>
      </c>
      <c r="AC1272" s="317" t="s">
        <v>2081</v>
      </c>
      <c r="AD1272" s="318" t="s">
        <v>11358</v>
      </c>
      <c r="AE1272" s="319" t="s">
        <v>11326</v>
      </c>
      <c r="AF1272" s="319" t="s">
        <v>11360</v>
      </c>
      <c r="AG1272" s="320">
        <v>27.17</v>
      </c>
      <c r="AH1272" s="321">
        <f t="shared" si="244"/>
        <v>0</v>
      </c>
      <c r="AI1272" s="287">
        <f>_xlfn.IFNA(VLOOKUP(AD:AD,грп!B:C,2,0),0)</f>
        <v>0</v>
      </c>
      <c r="AJ1272" s="607">
        <v>0</v>
      </c>
      <c r="AK1272" s="672">
        <f t="shared" si="246"/>
        <v>0</v>
      </c>
      <c r="AL1272" s="174"/>
    </row>
    <row r="1273" spans="1:38" s="4" customFormat="1" ht="12" customHeight="1" outlineLevel="1" x14ac:dyDescent="0.35">
      <c r="A1273" s="307" t="s">
        <v>10402</v>
      </c>
      <c r="B1273" s="308" t="s">
        <v>6890</v>
      </c>
      <c r="C1273" s="309"/>
      <c r="D1273" s="310" t="s">
        <v>10845</v>
      </c>
      <c r="E1273" s="322" t="s">
        <v>5228</v>
      </c>
      <c r="F1273" s="293"/>
      <c r="G1273" s="293"/>
      <c r="H1273" s="294">
        <v>11</v>
      </c>
      <c r="I1273" s="294" t="str">
        <f>IFERROR(_xlfn.IFNA(VLOOKUP($D:$D,history!$I:$Y,3,0),VLOOKUP(E:E,history!$H:$Y,4,0)),"--")</f>
        <v>--</v>
      </c>
      <c r="J1273" s="282" t="s">
        <v>9870</v>
      </c>
      <c r="K1273" s="282" t="str">
        <f t="shared" si="245"/>
        <v/>
      </c>
      <c r="L1273" s="312">
        <f t="shared" si="242"/>
        <v>1395.18</v>
      </c>
      <c r="M1273" s="312">
        <f t="shared" si="243"/>
        <v>2113.91</v>
      </c>
      <c r="N1273" s="297" t="str">
        <f>_xlfn.IFNA(VLOOKUP($E:$E,'1'!$A:$E,3,0),"")</f>
        <v/>
      </c>
      <c r="O1273" s="297" t="str">
        <f>_xlfn.IFNA(VLOOKUP($E:$E,'2'!$A:$E,3,0),"")</f>
        <v/>
      </c>
      <c r="P1273" s="297" t="str">
        <f>_xlfn.IFNA(VLOOKUP($E:$E,'3'!$A:$D,3,0),"")</f>
        <v/>
      </c>
      <c r="Q1273" s="297" t="str">
        <f>_xlfn.IFNA(VLOOKUP($E:$E,'4'!$A:$F,3,0),"")</f>
        <v/>
      </c>
      <c r="R1273" s="297" t="str">
        <f>_xlfn.IFNA(VLOOKUP($E:$E,'5'!$A:$F,3,0),"")</f>
        <v/>
      </c>
      <c r="S1273" s="297" t="str">
        <f>_xlfn.IFNA(VLOOKUP($E:$E,'6'!$A:$F,3,0),"")</f>
        <v/>
      </c>
      <c r="T1273" s="313">
        <v>1</v>
      </c>
      <c r="U1273" s="313">
        <v>1</v>
      </c>
      <c r="V1273" s="313">
        <v>16</v>
      </c>
      <c r="W1273" s="314">
        <v>1.119</v>
      </c>
      <c r="X1273" s="315">
        <v>4.84375E-3</v>
      </c>
      <c r="Y1273" s="749">
        <v>2010</v>
      </c>
      <c r="Z1273" s="282"/>
      <c r="AA1273" s="316" t="s">
        <v>393</v>
      </c>
      <c r="AB1273" s="282" t="s">
        <v>9163</v>
      </c>
      <c r="AC1273" s="317" t="s">
        <v>2081</v>
      </c>
      <c r="AD1273" s="318" t="s">
        <v>11358</v>
      </c>
      <c r="AE1273" s="319">
        <v>0</v>
      </c>
      <c r="AF1273" s="319" t="s">
        <v>11359</v>
      </c>
      <c r="AG1273" s="320">
        <v>26.5</v>
      </c>
      <c r="AH1273" s="321">
        <f t="shared" si="244"/>
        <v>0</v>
      </c>
      <c r="AI1273" s="287">
        <f>_xlfn.IFNA(VLOOKUP(AD:AD,грп!B:C,2,0),0)</f>
        <v>0</v>
      </c>
      <c r="AJ1273" s="607">
        <v>9</v>
      </c>
      <c r="AK1273" s="672">
        <f t="shared" si="246"/>
        <v>0</v>
      </c>
      <c r="AL1273" s="174"/>
    </row>
    <row r="1274" spans="1:38" s="4" customFormat="1" ht="12" customHeight="1" outlineLevel="1" x14ac:dyDescent="0.35">
      <c r="A1274" s="307" t="s">
        <v>10402</v>
      </c>
      <c r="B1274" s="308" t="s">
        <v>6891</v>
      </c>
      <c r="C1274" s="309"/>
      <c r="D1274" s="310" t="s">
        <v>10846</v>
      </c>
      <c r="E1274" s="322" t="s">
        <v>5229</v>
      </c>
      <c r="F1274" s="293"/>
      <c r="G1274" s="293"/>
      <c r="H1274" s="294">
        <v>18</v>
      </c>
      <c r="I1274" s="294" t="str">
        <f>IFERROR(_xlfn.IFNA(VLOOKUP($D:$D,history!$I:$Y,3,0),VLOOKUP(E:E,history!$H:$Y,4,0)),"--")</f>
        <v>--</v>
      </c>
      <c r="J1274" s="282" t="s">
        <v>9870</v>
      </c>
      <c r="K1274" s="282" t="str">
        <f t="shared" si="245"/>
        <v/>
      </c>
      <c r="L1274" s="312">
        <f t="shared" si="242"/>
        <v>1395.18</v>
      </c>
      <c r="M1274" s="312">
        <f t="shared" si="243"/>
        <v>2113.91</v>
      </c>
      <c r="N1274" s="297" t="str">
        <f>_xlfn.IFNA(VLOOKUP($E:$E,'1'!$A:$E,3,0),"")</f>
        <v/>
      </c>
      <c r="O1274" s="297" t="str">
        <f>_xlfn.IFNA(VLOOKUP($E:$E,'2'!$A:$E,3,0),"")</f>
        <v/>
      </c>
      <c r="P1274" s="297" t="str">
        <f>_xlfn.IFNA(VLOOKUP($E:$E,'3'!$A:$D,3,0),"")</f>
        <v/>
      </c>
      <c r="Q1274" s="297" t="str">
        <f>_xlfn.IFNA(VLOOKUP($E:$E,'4'!$A:$F,3,0),"")</f>
        <v/>
      </c>
      <c r="R1274" s="297" t="str">
        <f>_xlfn.IFNA(VLOOKUP($E:$E,'5'!$A:$F,3,0),"")</f>
        <v/>
      </c>
      <c r="S1274" s="297" t="str">
        <f>_xlfn.IFNA(VLOOKUP($E:$E,'6'!$A:$F,3,0),"")</f>
        <v/>
      </c>
      <c r="T1274" s="313">
        <v>1</v>
      </c>
      <c r="U1274" s="313">
        <v>1</v>
      </c>
      <c r="V1274" s="313">
        <v>16</v>
      </c>
      <c r="W1274" s="314">
        <v>1.0529999999999999</v>
      </c>
      <c r="X1274" s="315">
        <v>4.8412697999999999E-3</v>
      </c>
      <c r="Y1274" s="749">
        <v>2010</v>
      </c>
      <c r="Z1274" s="282"/>
      <c r="AA1274" s="316" t="s">
        <v>393</v>
      </c>
      <c r="AB1274" s="282" t="s">
        <v>9163</v>
      </c>
      <c r="AC1274" s="317" t="s">
        <v>2081</v>
      </c>
      <c r="AD1274" s="318" t="s">
        <v>11358</v>
      </c>
      <c r="AE1274" s="319">
        <v>0</v>
      </c>
      <c r="AF1274" s="319" t="s">
        <v>11359</v>
      </c>
      <c r="AG1274" s="320">
        <v>26.5</v>
      </c>
      <c r="AH1274" s="321">
        <f t="shared" si="244"/>
        <v>0</v>
      </c>
      <c r="AI1274" s="287">
        <f>_xlfn.IFNA(VLOOKUP(AD:AD,грп!B:C,2,0),0)</f>
        <v>0</v>
      </c>
      <c r="AJ1274" s="607">
        <v>17</v>
      </c>
      <c r="AK1274" s="672">
        <f t="shared" si="246"/>
        <v>0</v>
      </c>
      <c r="AL1274" s="174"/>
    </row>
    <row r="1275" spans="1:38" s="4" customFormat="1" ht="12" customHeight="1" outlineLevel="1" x14ac:dyDescent="0.35">
      <c r="A1275" s="307" t="s">
        <v>10402</v>
      </c>
      <c r="B1275" s="308" t="s">
        <v>6892</v>
      </c>
      <c r="C1275" s="309"/>
      <c r="D1275" s="310" t="s">
        <v>10847</v>
      </c>
      <c r="E1275" s="322" t="s">
        <v>5230</v>
      </c>
      <c r="F1275" s="293"/>
      <c r="G1275" s="293"/>
      <c r="H1275" s="294">
        <v>2</v>
      </c>
      <c r="I1275" s="294" t="str">
        <f>IFERROR(_xlfn.IFNA(VLOOKUP($D:$D,history!$I:$Y,3,0),VLOOKUP(E:E,history!$H:$Y,4,0)),"--")</f>
        <v>--</v>
      </c>
      <c r="J1275" s="282" t="s">
        <v>9870</v>
      </c>
      <c r="K1275" s="282" t="str">
        <f t="shared" si="245"/>
        <v/>
      </c>
      <c r="L1275" s="312">
        <f t="shared" si="242"/>
        <v>128.99</v>
      </c>
      <c r="M1275" s="312">
        <f t="shared" si="243"/>
        <v>195.44</v>
      </c>
      <c r="N1275" s="297" t="str">
        <f>_xlfn.IFNA(VLOOKUP($E:$E,'1'!$A:$E,3,0),"")</f>
        <v/>
      </c>
      <c r="O1275" s="297" t="str">
        <f>_xlfn.IFNA(VLOOKUP($E:$E,'2'!$A:$E,3,0),"")</f>
        <v/>
      </c>
      <c r="P1275" s="297" t="str">
        <f>_xlfn.IFNA(VLOOKUP($E:$E,'3'!$A:$D,3,0),"")</f>
        <v/>
      </c>
      <c r="Q1275" s="297" t="str">
        <f>_xlfn.IFNA(VLOOKUP($E:$E,'4'!$A:$F,3,0),"")</f>
        <v/>
      </c>
      <c r="R1275" s="297" t="str">
        <f>_xlfn.IFNA(VLOOKUP($E:$E,'5'!$A:$F,3,0),"")</f>
        <v/>
      </c>
      <c r="S1275" s="297" t="str">
        <f>_xlfn.IFNA(VLOOKUP($E:$E,'6'!$A:$F,3,0),"")</f>
        <v/>
      </c>
      <c r="T1275" s="313">
        <v>1</v>
      </c>
      <c r="U1275" s="313">
        <v>1</v>
      </c>
      <c r="V1275" s="313">
        <v>100</v>
      </c>
      <c r="W1275" s="314">
        <v>2.3E-2</v>
      </c>
      <c r="X1275" s="315">
        <v>1.3999999999999999E-4</v>
      </c>
      <c r="Y1275" s="749">
        <v>190</v>
      </c>
      <c r="Z1275" s="282"/>
      <c r="AA1275" s="316" t="s">
        <v>393</v>
      </c>
      <c r="AB1275" s="282" t="s">
        <v>9163</v>
      </c>
      <c r="AC1275" s="317" t="s">
        <v>2081</v>
      </c>
      <c r="AD1275" s="318" t="s">
        <v>11358</v>
      </c>
      <c r="AE1275" s="319" t="s">
        <v>11326</v>
      </c>
      <c r="AF1275" s="319" t="s">
        <v>11359</v>
      </c>
      <c r="AG1275" s="320">
        <v>2.4500000000000002</v>
      </c>
      <c r="AH1275" s="321">
        <f t="shared" si="244"/>
        <v>0</v>
      </c>
      <c r="AI1275" s="287">
        <f>_xlfn.IFNA(VLOOKUP(AD:AD,грп!B:C,2,0),0)</f>
        <v>0</v>
      </c>
      <c r="AJ1275" s="607">
        <v>20</v>
      </c>
      <c r="AK1275" s="672">
        <f t="shared" si="246"/>
        <v>0</v>
      </c>
      <c r="AL1275" s="174"/>
    </row>
    <row r="1276" spans="1:38" s="4" customFormat="1" ht="12" customHeight="1" outlineLevel="1" x14ac:dyDescent="0.35">
      <c r="A1276" s="307" t="s">
        <v>10402</v>
      </c>
      <c r="B1276" s="308" t="s">
        <v>6893</v>
      </c>
      <c r="C1276" s="309"/>
      <c r="D1276" s="310" t="s">
        <v>10848</v>
      </c>
      <c r="E1276" s="322" t="s">
        <v>5231</v>
      </c>
      <c r="F1276" s="293"/>
      <c r="G1276" s="293"/>
      <c r="H1276" s="294">
        <v>14</v>
      </c>
      <c r="I1276" s="294" t="str">
        <f>IFERROR(_xlfn.IFNA(VLOOKUP($D:$D,history!$I:$Y,3,0),VLOOKUP(E:E,history!$H:$Y,4,0)),"--")</f>
        <v>--</v>
      </c>
      <c r="J1276" s="282" t="s">
        <v>9870</v>
      </c>
      <c r="K1276" s="282" t="str">
        <f t="shared" si="245"/>
        <v/>
      </c>
      <c r="L1276" s="312">
        <f t="shared" si="242"/>
        <v>263.24</v>
      </c>
      <c r="M1276" s="312">
        <f t="shared" si="243"/>
        <v>398.85</v>
      </c>
      <c r="N1276" s="297" t="str">
        <f>_xlfn.IFNA(VLOOKUP($E:$E,'1'!$A:$E,3,0),"")</f>
        <v/>
      </c>
      <c r="O1276" s="297" t="str">
        <f>_xlfn.IFNA(VLOOKUP($E:$E,'2'!$A:$E,3,0),"")</f>
        <v/>
      </c>
      <c r="P1276" s="297" t="str">
        <f>_xlfn.IFNA(VLOOKUP($E:$E,'3'!$A:$D,3,0),"")</f>
        <v/>
      </c>
      <c r="Q1276" s="297" t="str">
        <f>_xlfn.IFNA(VLOOKUP($E:$E,'4'!$A:$F,3,0),"")</f>
        <v/>
      </c>
      <c r="R1276" s="297" t="str">
        <f>_xlfn.IFNA(VLOOKUP($E:$E,'5'!$A:$F,3,0),"")</f>
        <v/>
      </c>
      <c r="S1276" s="297" t="str">
        <f>_xlfn.IFNA(VLOOKUP($E:$E,'6'!$A:$F,3,0),"")</f>
        <v/>
      </c>
      <c r="T1276" s="313">
        <v>1</v>
      </c>
      <c r="U1276" s="313">
        <v>1</v>
      </c>
      <c r="V1276" s="313">
        <v>30</v>
      </c>
      <c r="W1276" s="314">
        <v>8.5999999999999993E-2</v>
      </c>
      <c r="X1276" s="315">
        <v>3.5E-4</v>
      </c>
      <c r="Y1276" s="749">
        <v>380</v>
      </c>
      <c r="Z1276" s="282"/>
      <c r="AA1276" s="316" t="s">
        <v>10390</v>
      </c>
      <c r="AB1276" s="282" t="s">
        <v>9163</v>
      </c>
      <c r="AC1276" s="317" t="s">
        <v>2081</v>
      </c>
      <c r="AD1276" s="318" t="s">
        <v>11358</v>
      </c>
      <c r="AE1276" s="319" t="s">
        <v>11326</v>
      </c>
      <c r="AF1276" s="319" t="s">
        <v>11359</v>
      </c>
      <c r="AG1276" s="320">
        <v>5</v>
      </c>
      <c r="AH1276" s="321">
        <f t="shared" si="244"/>
        <v>0</v>
      </c>
      <c r="AI1276" s="287">
        <f>_xlfn.IFNA(VLOOKUP(AD:AD,грп!B:C,2,0),0)</f>
        <v>0</v>
      </c>
      <c r="AJ1276" s="607">
        <v>60</v>
      </c>
      <c r="AK1276" s="672">
        <f t="shared" si="246"/>
        <v>0</v>
      </c>
      <c r="AL1276" s="174"/>
    </row>
    <row r="1277" spans="1:38" s="4" customFormat="1" ht="12" customHeight="1" outlineLevel="1" x14ac:dyDescent="0.35">
      <c r="A1277" s="307" t="s">
        <v>10402</v>
      </c>
      <c r="B1277" s="308" t="s">
        <v>6894</v>
      </c>
      <c r="C1277" s="309"/>
      <c r="D1277" s="310" t="s">
        <v>10849</v>
      </c>
      <c r="E1277" s="322" t="s">
        <v>5333</v>
      </c>
      <c r="F1277" s="293"/>
      <c r="G1277" s="293"/>
      <c r="H1277" s="294">
        <v>5</v>
      </c>
      <c r="I1277" s="294" t="str">
        <f>IFERROR(_xlfn.IFNA(VLOOKUP($D:$D,history!$I:$Y,3,0),VLOOKUP(E:E,history!$H:$Y,4,0)),"--")</f>
        <v>--</v>
      </c>
      <c r="J1277" s="282" t="s">
        <v>9870</v>
      </c>
      <c r="K1277" s="282" t="str">
        <f t="shared" si="245"/>
        <v/>
      </c>
      <c r="L1277" s="312">
        <f t="shared" si="242"/>
        <v>1207.23</v>
      </c>
      <c r="M1277" s="312">
        <f t="shared" si="243"/>
        <v>1829.13</v>
      </c>
      <c r="N1277" s="297" t="str">
        <f>_xlfn.IFNA(VLOOKUP($E:$E,'1'!$A:$E,3,0),"")</f>
        <v/>
      </c>
      <c r="O1277" s="297" t="str">
        <f>_xlfn.IFNA(VLOOKUP($E:$E,'2'!$A:$E,3,0),"")</f>
        <v/>
      </c>
      <c r="P1277" s="297" t="str">
        <f>_xlfn.IFNA(VLOOKUP($E:$E,'3'!$A:$D,3,0),"")</f>
        <v/>
      </c>
      <c r="Q1277" s="297" t="str">
        <f>_xlfn.IFNA(VLOOKUP($E:$E,'4'!$A:$F,3,0),"")</f>
        <v/>
      </c>
      <c r="R1277" s="297" t="str">
        <f>_xlfn.IFNA(VLOOKUP($E:$E,'5'!$A:$F,3,0),"")</f>
        <v/>
      </c>
      <c r="S1277" s="297" t="str">
        <f>_xlfn.IFNA(VLOOKUP($E:$E,'6'!$A:$F,3,0),"")</f>
        <v/>
      </c>
      <c r="T1277" s="313">
        <v>1</v>
      </c>
      <c r="U1277" s="313">
        <v>1</v>
      </c>
      <c r="V1277" s="313">
        <v>20</v>
      </c>
      <c r="W1277" s="314">
        <v>0.67500000000000004</v>
      </c>
      <c r="X1277" s="315">
        <v>3.14E-3</v>
      </c>
      <c r="Y1277" s="749">
        <v>1740</v>
      </c>
      <c r="Z1277" s="282"/>
      <c r="AA1277" s="316" t="s">
        <v>393</v>
      </c>
      <c r="AB1277" s="282" t="s">
        <v>9163</v>
      </c>
      <c r="AC1277" s="317" t="s">
        <v>2081</v>
      </c>
      <c r="AD1277" s="318" t="s">
        <v>11358</v>
      </c>
      <c r="AE1277" s="319" t="s">
        <v>11326</v>
      </c>
      <c r="AF1277" s="319" t="s">
        <v>11359</v>
      </c>
      <c r="AG1277" s="320">
        <v>22.93</v>
      </c>
      <c r="AH1277" s="321">
        <f t="shared" si="244"/>
        <v>0</v>
      </c>
      <c r="AI1277" s="287">
        <f>_xlfn.IFNA(VLOOKUP(AD:AD,грп!B:C,2,0),0)</f>
        <v>0</v>
      </c>
      <c r="AJ1277" s="607">
        <v>10</v>
      </c>
      <c r="AK1277" s="672">
        <f t="shared" si="246"/>
        <v>0</v>
      </c>
      <c r="AL1277" s="174"/>
    </row>
    <row r="1278" spans="1:38" s="4" customFormat="1" ht="12" customHeight="1" x14ac:dyDescent="0.35">
      <c r="A1278" s="288"/>
      <c r="B1278" s="289"/>
      <c r="C1278" s="290" t="s">
        <v>555</v>
      </c>
      <c r="D1278" s="291" t="s">
        <v>823</v>
      </c>
      <c r="E1278" s="292"/>
      <c r="F1278" s="293"/>
      <c r="G1278" s="293"/>
      <c r="H1278" s="294"/>
      <c r="I1278" s="294"/>
      <c r="J1278" s="282" t="s">
        <v>393</v>
      </c>
      <c r="K1278" s="282" t="str">
        <f t="shared" si="245"/>
        <v/>
      </c>
      <c r="L1278" s="295"/>
      <c r="M1278" s="296"/>
      <c r="N1278" s="297"/>
      <c r="O1278" s="297"/>
      <c r="P1278" s="297"/>
      <c r="Q1278" s="297" t="str">
        <f>_xlfn.IFNA(VLOOKUP($E:$E,'4'!$A:$F,3,0),"")</f>
        <v/>
      </c>
      <c r="R1278" s="297" t="str">
        <f>_xlfn.IFNA(VLOOKUP($E:$E,'5'!$A:$F,3,0),"")</f>
        <v/>
      </c>
      <c r="S1278" s="297"/>
      <c r="T1278" s="298"/>
      <c r="U1278" s="299"/>
      <c r="V1278" s="299"/>
      <c r="W1278" s="300"/>
      <c r="X1278" s="301"/>
      <c r="Y1278" s="749"/>
      <c r="Z1278" s="282"/>
      <c r="AA1278" s="280"/>
      <c r="AB1278" s="280" t="s">
        <v>393</v>
      </c>
      <c r="AC1278" s="302"/>
      <c r="AD1278" s="338" t="s">
        <v>823</v>
      </c>
      <c r="AE1278" s="282"/>
      <c r="AF1278" s="329"/>
      <c r="AG1278" s="305"/>
      <c r="AH1278" s="306"/>
      <c r="AI1278" s="287">
        <f>_xlfn.IFNA(VLOOKUP(AD:AD,грп!B:C,2,0),0)</f>
        <v>0</v>
      </c>
      <c r="AJ1278" s="607">
        <v>0</v>
      </c>
      <c r="AK1278" s="672" t="str">
        <f t="shared" si="246"/>
        <v xml:space="preserve"> </v>
      </c>
      <c r="AL1278" s="174"/>
    </row>
    <row r="1279" spans="1:38" s="4" customFormat="1" ht="12" customHeight="1" outlineLevel="1" x14ac:dyDescent="0.35">
      <c r="A1279" s="307" t="s">
        <v>10402</v>
      </c>
      <c r="B1279" s="308" t="s">
        <v>6895</v>
      </c>
      <c r="C1279" s="290" t="s">
        <v>555</v>
      </c>
      <c r="D1279" s="310" t="s">
        <v>2932</v>
      </c>
      <c r="E1279" s="322" t="s">
        <v>389</v>
      </c>
      <c r="F1279" s="293"/>
      <c r="G1279" s="293"/>
      <c r="H1279" s="294">
        <v>11</v>
      </c>
      <c r="I1279" s="294" t="str">
        <f>IFERROR(_xlfn.IFNA(VLOOKUP($D:$D,history!$I:$Y,3,0),VLOOKUP(E:E,history!$H:$Y,4,0)),"--")</f>
        <v>V</v>
      </c>
      <c r="J1279" s="282" t="s">
        <v>9870</v>
      </c>
      <c r="K1279" s="282" t="str">
        <f t="shared" si="245"/>
        <v/>
      </c>
      <c r="L1279" s="312">
        <f t="shared" ref="L1279:L1291" si="247">IF($A$3="ИМ",ROUND($Y1279*(1-($L$6-$F$4))*(1-$F$3)*(1+$AG$2),2),ROUND($M1279*(1-($L$6-$F$4))*(1-$F$3)*(1+$AG$2),2))</f>
        <v>2952.51</v>
      </c>
      <c r="M1279" s="312">
        <f t="shared" ref="M1279:M1291" si="248">ROUND(IF($A$3="РЕГИОНЫ",AG1279*$AG$3*$AG$1,IF(AI1279=0,AG1279*$AG$3*$AG$1,AG1279*$AG$3*(1-5%)*$AG$1)),2)</f>
        <v>4473.5</v>
      </c>
      <c r="N1279" s="297" t="str">
        <f>_xlfn.IFNA(VLOOKUP($E:$E,'1'!$A:$E,3,0),"")</f>
        <v/>
      </c>
      <c r="O1279" s="297">
        <f>_xlfn.IFNA(VLOOKUP($E:$E,'2'!$A:$E,3,0),"")</f>
        <v>2781.1634349030473</v>
      </c>
      <c r="P1279" s="297" t="str">
        <f>_xlfn.IFNA(VLOOKUP($E:$E,'3'!$A:$D,3,0),"")</f>
        <v/>
      </c>
      <c r="Q1279" s="297" t="str">
        <f>_xlfn.IFNA(VLOOKUP($E:$E,'4'!$A:$F,3,0),"")</f>
        <v/>
      </c>
      <c r="R1279" s="297" t="str">
        <f>_xlfn.IFNA(VLOOKUP($E:$E,'5'!$A:$F,3,0),"")</f>
        <v/>
      </c>
      <c r="S1279" s="297" t="str">
        <f>_xlfn.IFNA(VLOOKUP($E:$E,'6'!$A:$F,3,0),"")</f>
        <v/>
      </c>
      <c r="T1279" s="313">
        <v>1</v>
      </c>
      <c r="U1279" s="313">
        <v>1</v>
      </c>
      <c r="V1279" s="313">
        <v>6</v>
      </c>
      <c r="W1279" s="314">
        <v>3.347</v>
      </c>
      <c r="X1279" s="315">
        <v>1.0745614000000001E-2</v>
      </c>
      <c r="Y1279" s="749">
        <v>4250</v>
      </c>
      <c r="Z1279" s="282"/>
      <c r="AA1279" s="316" t="s">
        <v>10388</v>
      </c>
      <c r="AB1279" s="282" t="s">
        <v>9163</v>
      </c>
      <c r="AC1279" s="317" t="s">
        <v>2104</v>
      </c>
      <c r="AD1279" s="318" t="s">
        <v>823</v>
      </c>
      <c r="AE1279" s="319">
        <v>0</v>
      </c>
      <c r="AF1279" s="319" t="s">
        <v>11308</v>
      </c>
      <c r="AG1279" s="320">
        <v>56.08</v>
      </c>
      <c r="AH1279" s="321">
        <f t="shared" ref="AH1279:AH1300" si="249">IF($A$3="РЕГИОНЫ",ROUND($AG1279*(1-($L$6-$F$4))*(1-$F$3)*(1+$AG$2)*$AG$1,2),0)</f>
        <v>0</v>
      </c>
      <c r="AI1279" s="287">
        <f>_xlfn.IFNA(VLOOKUP(AD:AD,грп!B:C,2,0),0)</f>
        <v>0</v>
      </c>
      <c r="AJ1279" s="607">
        <v>73</v>
      </c>
      <c r="AK1279" s="672" t="str">
        <f t="shared" si="246"/>
        <v xml:space="preserve"> </v>
      </c>
      <c r="AL1279" s="174"/>
    </row>
    <row r="1280" spans="1:38" s="4" customFormat="1" ht="12" customHeight="1" outlineLevel="1" x14ac:dyDescent="0.35">
      <c r="A1280" s="307" t="s">
        <v>10402</v>
      </c>
      <c r="B1280" s="308" t="s">
        <v>6896</v>
      </c>
      <c r="C1280" s="309"/>
      <c r="D1280" s="310" t="s">
        <v>5592</v>
      </c>
      <c r="E1280" s="311" t="s">
        <v>3863</v>
      </c>
      <c r="F1280" s="293"/>
      <c r="G1280" s="293"/>
      <c r="H1280" s="294">
        <v>4</v>
      </c>
      <c r="I1280" s="294" t="str">
        <f>IFERROR(_xlfn.IFNA(VLOOKUP($D:$D,history!$I:$Y,3,0),VLOOKUP(E:E,history!$H:$Y,4,0)),"--")</f>
        <v>V</v>
      </c>
      <c r="J1280" s="282" t="s">
        <v>9870</v>
      </c>
      <c r="K1280" s="282" t="str">
        <f t="shared" si="245"/>
        <v/>
      </c>
      <c r="L1280" s="312">
        <f t="shared" si="247"/>
        <v>6317.78</v>
      </c>
      <c r="M1280" s="312">
        <f t="shared" si="248"/>
        <v>9572.4</v>
      </c>
      <c r="N1280" s="297" t="str">
        <f>_xlfn.IFNA(VLOOKUP($E:$E,'1'!$A:$E,3,0),"")</f>
        <v/>
      </c>
      <c r="O1280" s="297">
        <f>_xlfn.IFNA(VLOOKUP($E:$E,'2'!$A:$E,3,0),"")</f>
        <v>5573.4072022160672</v>
      </c>
      <c r="P1280" s="297" t="str">
        <f>_xlfn.IFNA(VLOOKUP($E:$E,'3'!$A:$D,3,0),"")</f>
        <v/>
      </c>
      <c r="Q1280" s="297" t="str">
        <f>_xlfn.IFNA(VLOOKUP($E:$E,'4'!$A:$F,3,0),"")</f>
        <v/>
      </c>
      <c r="R1280" s="297" t="str">
        <f>_xlfn.IFNA(VLOOKUP($E:$E,'5'!$A:$F,3,0),"")</f>
        <v/>
      </c>
      <c r="S1280" s="297" t="str">
        <f>_xlfn.IFNA(VLOOKUP($E:$E,'6'!$A:$F,3,0),"")</f>
        <v/>
      </c>
      <c r="T1280" s="313">
        <v>1</v>
      </c>
      <c r="U1280" s="313">
        <v>1</v>
      </c>
      <c r="V1280" s="313">
        <v>4</v>
      </c>
      <c r="W1280" s="314">
        <v>7.71</v>
      </c>
      <c r="X1280" s="315">
        <v>2.1538461500000002E-2</v>
      </c>
      <c r="Y1280" s="749">
        <v>9090</v>
      </c>
      <c r="Z1280" s="282"/>
      <c r="AA1280" s="316" t="s">
        <v>10388</v>
      </c>
      <c r="AB1280" s="282" t="s">
        <v>9163</v>
      </c>
      <c r="AC1280" s="317" t="s">
        <v>2104</v>
      </c>
      <c r="AD1280" s="318" t="s">
        <v>823</v>
      </c>
      <c r="AE1280" s="319" t="s">
        <v>11326</v>
      </c>
      <c r="AF1280" s="319" t="s">
        <v>11308</v>
      </c>
      <c r="AG1280" s="320">
        <v>120</v>
      </c>
      <c r="AH1280" s="321">
        <f t="shared" si="249"/>
        <v>0</v>
      </c>
      <c r="AI1280" s="287">
        <f>_xlfn.IFNA(VLOOKUP(AD:AD,грп!B:C,2,0),0)</f>
        <v>0</v>
      </c>
      <c r="AJ1280" s="607">
        <v>33</v>
      </c>
      <c r="AK1280" s="672">
        <f t="shared" si="246"/>
        <v>0</v>
      </c>
      <c r="AL1280" s="174"/>
    </row>
    <row r="1281" spans="1:38" s="4" customFormat="1" ht="12" customHeight="1" outlineLevel="1" x14ac:dyDescent="0.35">
      <c r="A1281" s="307" t="s">
        <v>10402</v>
      </c>
      <c r="B1281" s="308" t="s">
        <v>6897</v>
      </c>
      <c r="C1281" s="290" t="s">
        <v>555</v>
      </c>
      <c r="D1281" s="310" t="s">
        <v>3752</v>
      </c>
      <c r="E1281" s="322" t="s">
        <v>451</v>
      </c>
      <c r="F1281" s="293"/>
      <c r="G1281" s="293"/>
      <c r="H1281" s="294">
        <v>11</v>
      </c>
      <c r="I1281" s="294" t="str">
        <f>IFERROR(_xlfn.IFNA(VLOOKUP($D:$D,history!$I:$Y,3,0),VLOOKUP(E:E,history!$H:$Y,4,0)),"--")</f>
        <v>V</v>
      </c>
      <c r="J1281" s="282" t="s">
        <v>9870</v>
      </c>
      <c r="K1281" s="282" t="str">
        <f t="shared" si="245"/>
        <v/>
      </c>
      <c r="L1281" s="312">
        <f t="shared" si="247"/>
        <v>3046.75</v>
      </c>
      <c r="M1281" s="312">
        <f t="shared" si="248"/>
        <v>4616.29</v>
      </c>
      <c r="N1281" s="297" t="str">
        <f>_xlfn.IFNA(VLOOKUP($E:$E,'1'!$A:$E,3,0),"")</f>
        <v/>
      </c>
      <c r="O1281" s="297">
        <f>_xlfn.IFNA(VLOOKUP($E:$E,'2'!$A:$E,3,0),"")</f>
        <v>2548.4764542936291</v>
      </c>
      <c r="P1281" s="297" t="str">
        <f>_xlfn.IFNA(VLOOKUP($E:$E,'3'!$A:$D,3,0),"")</f>
        <v/>
      </c>
      <c r="Q1281" s="297" t="str">
        <f>_xlfn.IFNA(VLOOKUP($E:$E,'4'!$A:$F,3,0),"")</f>
        <v/>
      </c>
      <c r="R1281" s="297" t="str">
        <f>_xlfn.IFNA(VLOOKUP($E:$E,'5'!$A:$F,3,0),"")</f>
        <v/>
      </c>
      <c r="S1281" s="297" t="str">
        <f>_xlfn.IFNA(VLOOKUP($E:$E,'6'!$A:$F,3,0),"")</f>
        <v/>
      </c>
      <c r="T1281" s="313">
        <v>1</v>
      </c>
      <c r="U1281" s="313">
        <v>1</v>
      </c>
      <c r="V1281" s="313">
        <v>4</v>
      </c>
      <c r="W1281" s="314">
        <v>3.9649999999999999</v>
      </c>
      <c r="X1281" s="315">
        <v>1.55E-2</v>
      </c>
      <c r="Y1281" s="749">
        <v>4390</v>
      </c>
      <c r="Z1281" s="282"/>
      <c r="AA1281" s="316" t="s">
        <v>10396</v>
      </c>
      <c r="AB1281" s="282" t="s">
        <v>9163</v>
      </c>
      <c r="AC1281" s="317" t="s">
        <v>2104</v>
      </c>
      <c r="AD1281" s="318" t="s">
        <v>823</v>
      </c>
      <c r="AE1281" s="319" t="s">
        <v>11326</v>
      </c>
      <c r="AF1281" s="319" t="s">
        <v>11308</v>
      </c>
      <c r="AG1281" s="320">
        <v>57.87</v>
      </c>
      <c r="AH1281" s="321">
        <f t="shared" si="249"/>
        <v>0</v>
      </c>
      <c r="AI1281" s="287">
        <f>_xlfn.IFNA(VLOOKUP(AD:AD,грп!B:C,2,0),0)</f>
        <v>0</v>
      </c>
      <c r="AJ1281" s="607">
        <v>48</v>
      </c>
      <c r="AK1281" s="672" t="str">
        <f t="shared" si="246"/>
        <v xml:space="preserve"> </v>
      </c>
      <c r="AL1281" s="174"/>
    </row>
    <row r="1282" spans="1:38" s="4" customFormat="1" ht="12" customHeight="1" outlineLevel="1" x14ac:dyDescent="0.35">
      <c r="A1282" s="307" t="s">
        <v>10402</v>
      </c>
      <c r="B1282" s="308" t="s">
        <v>6898</v>
      </c>
      <c r="C1282" s="309"/>
      <c r="D1282" s="310" t="s">
        <v>5593</v>
      </c>
      <c r="E1282" s="311" t="s">
        <v>3865</v>
      </c>
      <c r="F1282" s="293"/>
      <c r="G1282" s="293"/>
      <c r="H1282" s="294">
        <v>7</v>
      </c>
      <c r="I1282" s="294" t="str">
        <f>IFERROR(_xlfn.IFNA(VLOOKUP($D:$D,history!$I:$Y,3,0),VLOOKUP(E:E,history!$H:$Y,4,0)),"--")</f>
        <v>V</v>
      </c>
      <c r="J1282" s="282" t="s">
        <v>9870</v>
      </c>
      <c r="K1282" s="282" t="str">
        <f t="shared" si="245"/>
        <v/>
      </c>
      <c r="L1282" s="312">
        <f t="shared" si="247"/>
        <v>6581.03</v>
      </c>
      <c r="M1282" s="312">
        <f t="shared" si="248"/>
        <v>9971.25</v>
      </c>
      <c r="N1282" s="297" t="str">
        <f>_xlfn.IFNA(VLOOKUP($E:$E,'1'!$A:$E,3,0),"")</f>
        <v/>
      </c>
      <c r="O1282" s="297">
        <f>_xlfn.IFNA(VLOOKUP($E:$E,'2'!$A:$E,3,0),"")</f>
        <v>6038.7811634349036</v>
      </c>
      <c r="P1282" s="297" t="str">
        <f>_xlfn.IFNA(VLOOKUP($E:$E,'3'!$A:$D,3,0),"")</f>
        <v/>
      </c>
      <c r="Q1282" s="297" t="str">
        <f>_xlfn.IFNA(VLOOKUP($E:$E,'4'!$A:$F,3,0),"")</f>
        <v/>
      </c>
      <c r="R1282" s="297" t="str">
        <f>_xlfn.IFNA(VLOOKUP($E:$E,'5'!$A:$F,3,0),"")</f>
        <v/>
      </c>
      <c r="S1282" s="297" t="str">
        <f>_xlfn.IFNA(VLOOKUP($E:$E,'6'!$A:$F,3,0),"")</f>
        <v/>
      </c>
      <c r="T1282" s="313">
        <v>1</v>
      </c>
      <c r="U1282" s="313">
        <v>1</v>
      </c>
      <c r="V1282" s="313">
        <v>4</v>
      </c>
      <c r="W1282" s="314">
        <v>8.36</v>
      </c>
      <c r="X1282" s="315">
        <v>2.1637080900000001E-2</v>
      </c>
      <c r="Y1282" s="749">
        <v>9490</v>
      </c>
      <c r="Z1282" s="282"/>
      <c r="AA1282" s="316" t="s">
        <v>10388</v>
      </c>
      <c r="AB1282" s="282" t="s">
        <v>9163</v>
      </c>
      <c r="AC1282" s="317" t="s">
        <v>2104</v>
      </c>
      <c r="AD1282" s="318" t="s">
        <v>823</v>
      </c>
      <c r="AE1282" s="319" t="s">
        <v>11326</v>
      </c>
      <c r="AF1282" s="319" t="s">
        <v>11308</v>
      </c>
      <c r="AG1282" s="320">
        <v>125</v>
      </c>
      <c r="AH1282" s="321">
        <f t="shared" si="249"/>
        <v>0</v>
      </c>
      <c r="AI1282" s="287">
        <f>_xlfn.IFNA(VLOOKUP(AD:AD,грп!B:C,2,0),0)</f>
        <v>0</v>
      </c>
      <c r="AJ1282" s="607">
        <v>32</v>
      </c>
      <c r="AK1282" s="672">
        <f t="shared" si="246"/>
        <v>0</v>
      </c>
      <c r="AL1282" s="174"/>
    </row>
    <row r="1283" spans="1:38" s="4" customFormat="1" ht="12" customHeight="1" outlineLevel="1" x14ac:dyDescent="0.35">
      <c r="A1283" s="307" t="s">
        <v>10402</v>
      </c>
      <c r="B1283" s="308" t="s">
        <v>6899</v>
      </c>
      <c r="C1283" s="309"/>
      <c r="D1283" s="310" t="s">
        <v>4994</v>
      </c>
      <c r="E1283" s="311" t="s">
        <v>3868</v>
      </c>
      <c r="F1283" s="293"/>
      <c r="G1283" s="293"/>
      <c r="H1283" s="294">
        <v>20</v>
      </c>
      <c r="I1283" s="294" t="str">
        <f>IFERROR(_xlfn.IFNA(VLOOKUP($D:$D,history!$I:$Y,3,0),VLOOKUP(E:E,history!$H:$Y,4,0)),"--")</f>
        <v>--</v>
      </c>
      <c r="J1283" s="282" t="s">
        <v>9870</v>
      </c>
      <c r="K1283" s="282" t="str">
        <f t="shared" si="245"/>
        <v/>
      </c>
      <c r="L1283" s="312">
        <f t="shared" si="247"/>
        <v>3392.12</v>
      </c>
      <c r="M1283" s="312">
        <f t="shared" si="248"/>
        <v>5139.58</v>
      </c>
      <c r="N1283" s="297" t="str">
        <f>_xlfn.IFNA(VLOOKUP($E:$E,'1'!$A:$E,3,0),"")</f>
        <v/>
      </c>
      <c r="O1283" s="297">
        <f>_xlfn.IFNA(VLOOKUP($E:$E,'2'!$A:$E,3,0),"")</f>
        <v>3246.5373961218838</v>
      </c>
      <c r="P1283" s="297" t="str">
        <f>_xlfn.IFNA(VLOOKUP($E:$E,'3'!$A:$D,3,0),"")</f>
        <v/>
      </c>
      <c r="Q1283" s="297" t="str">
        <f>_xlfn.IFNA(VLOOKUP($E:$E,'4'!$A:$F,3,0),"")</f>
        <v/>
      </c>
      <c r="R1283" s="297" t="str">
        <f>_xlfn.IFNA(VLOOKUP($E:$E,'5'!$A:$F,3,0),"")</f>
        <v/>
      </c>
      <c r="S1283" s="297" t="str">
        <f>_xlfn.IFNA(VLOOKUP($E:$E,'6'!$A:$F,3,0),"")</f>
        <v/>
      </c>
      <c r="T1283" s="313">
        <v>1</v>
      </c>
      <c r="U1283" s="313">
        <v>1</v>
      </c>
      <c r="V1283" s="313">
        <v>4</v>
      </c>
      <c r="W1283" s="314">
        <v>4.1749999999999998</v>
      </c>
      <c r="X1283" s="315">
        <v>1.46681416E-2</v>
      </c>
      <c r="Y1283" s="749">
        <v>4890</v>
      </c>
      <c r="Z1283" s="282"/>
      <c r="AA1283" s="316" t="s">
        <v>10393</v>
      </c>
      <c r="AB1283" s="282" t="s">
        <v>9163</v>
      </c>
      <c r="AC1283" s="317" t="s">
        <v>2104</v>
      </c>
      <c r="AD1283" s="318" t="s">
        <v>823</v>
      </c>
      <c r="AE1283" s="319" t="s">
        <v>11326</v>
      </c>
      <c r="AF1283" s="319" t="s">
        <v>11308</v>
      </c>
      <c r="AG1283" s="320">
        <v>64.430000000000007</v>
      </c>
      <c r="AH1283" s="321">
        <f t="shared" si="249"/>
        <v>0</v>
      </c>
      <c r="AI1283" s="287">
        <f>_xlfn.IFNA(VLOOKUP(AD:AD,грп!B:C,2,0),0)</f>
        <v>0</v>
      </c>
      <c r="AJ1283" s="607">
        <v>220</v>
      </c>
      <c r="AK1283" s="672">
        <f t="shared" si="246"/>
        <v>0</v>
      </c>
      <c r="AL1283" s="174"/>
    </row>
    <row r="1284" spans="1:38" s="4" customFormat="1" ht="12" customHeight="1" outlineLevel="1" x14ac:dyDescent="0.35">
      <c r="A1284" s="307" t="s">
        <v>10402</v>
      </c>
      <c r="B1284" s="308" t="s">
        <v>6900</v>
      </c>
      <c r="C1284" s="309"/>
      <c r="D1284" s="310" t="s">
        <v>5532</v>
      </c>
      <c r="E1284" s="311" t="s">
        <v>4829</v>
      </c>
      <c r="F1284" s="293"/>
      <c r="G1284" s="293"/>
      <c r="H1284" s="294">
        <v>5</v>
      </c>
      <c r="I1284" s="294" t="str">
        <f>IFERROR(_xlfn.IFNA(VLOOKUP($D:$D,history!$I:$Y,3,0),VLOOKUP(E:E,history!$H:$Y,4,0)),"--")</f>
        <v>V</v>
      </c>
      <c r="J1284" s="282" t="s">
        <v>9870</v>
      </c>
      <c r="K1284" s="282" t="str">
        <f t="shared" si="245"/>
        <v/>
      </c>
      <c r="L1284" s="312">
        <f t="shared" si="247"/>
        <v>3759.08</v>
      </c>
      <c r="M1284" s="312">
        <f t="shared" si="248"/>
        <v>5695.58</v>
      </c>
      <c r="N1284" s="297" t="str">
        <f>_xlfn.IFNA(VLOOKUP($E:$E,'1'!$A:$E,3,0),"")</f>
        <v/>
      </c>
      <c r="O1284" s="297">
        <f>_xlfn.IFNA(VLOOKUP($E:$E,'2'!$A:$E,3,0),"")</f>
        <v>3479.2243767313025</v>
      </c>
      <c r="P1284" s="297" t="str">
        <f>_xlfn.IFNA(VLOOKUP($E:$E,'3'!$A:$D,3,0),"")</f>
        <v/>
      </c>
      <c r="Q1284" s="297" t="str">
        <f>_xlfn.IFNA(VLOOKUP($E:$E,'4'!$A:$F,3,0),"")</f>
        <v/>
      </c>
      <c r="R1284" s="297" t="str">
        <f>_xlfn.IFNA(VLOOKUP($E:$E,'5'!$A:$F,3,0),"")</f>
        <v/>
      </c>
      <c r="S1284" s="297" t="str">
        <f>_xlfn.IFNA(VLOOKUP($E:$E,'6'!$A:$F,3,0),"")</f>
        <v/>
      </c>
      <c r="T1284" s="313">
        <v>1</v>
      </c>
      <c r="U1284" s="313">
        <v>1</v>
      </c>
      <c r="V1284" s="313">
        <v>4</v>
      </c>
      <c r="W1284" s="314">
        <v>4.47</v>
      </c>
      <c r="X1284" s="315">
        <v>1.8181818200000002E-2</v>
      </c>
      <c r="Y1284" s="749">
        <v>5450</v>
      </c>
      <c r="Z1284" s="282"/>
      <c r="AA1284" s="316" t="s">
        <v>10390</v>
      </c>
      <c r="AB1284" s="282" t="s">
        <v>9163</v>
      </c>
      <c r="AC1284" s="317" t="s">
        <v>2104</v>
      </c>
      <c r="AD1284" s="318" t="s">
        <v>823</v>
      </c>
      <c r="AE1284" s="319" t="s">
        <v>11326</v>
      </c>
      <c r="AF1284" s="319" t="s">
        <v>11308</v>
      </c>
      <c r="AG1284" s="320">
        <v>71.400000000000006</v>
      </c>
      <c r="AH1284" s="321">
        <f t="shared" si="249"/>
        <v>0</v>
      </c>
      <c r="AI1284" s="287">
        <f>_xlfn.IFNA(VLOOKUP(AD:AD,грп!B:C,2,0),0)</f>
        <v>0</v>
      </c>
      <c r="AJ1284" s="607">
        <v>29</v>
      </c>
      <c r="AK1284" s="672">
        <f t="shared" si="246"/>
        <v>0</v>
      </c>
      <c r="AL1284" s="174"/>
    </row>
    <row r="1285" spans="1:38" s="4" customFormat="1" ht="12" customHeight="1" outlineLevel="1" x14ac:dyDescent="0.35">
      <c r="A1285" s="307" t="s">
        <v>10402</v>
      </c>
      <c r="B1285" s="308" t="s">
        <v>6901</v>
      </c>
      <c r="C1285" s="309"/>
      <c r="D1285" s="310" t="s">
        <v>2933</v>
      </c>
      <c r="E1285" s="322" t="s">
        <v>1850</v>
      </c>
      <c r="F1285" s="293"/>
      <c r="G1285" s="293"/>
      <c r="H1285" s="294"/>
      <c r="I1285" s="294" t="str">
        <f>IFERROR(_xlfn.IFNA(VLOOKUP($D:$D,history!$I:$Y,3,0),VLOOKUP(E:E,history!$H:$Y,4,0)),"--")</f>
        <v>--</v>
      </c>
      <c r="J1285" s="282" t="s">
        <v>5946</v>
      </c>
      <c r="K1285" s="282" t="str">
        <f t="shared" si="245"/>
        <v/>
      </c>
      <c r="L1285" s="312">
        <f t="shared" si="247"/>
        <v>3894.39</v>
      </c>
      <c r="M1285" s="312">
        <f t="shared" si="248"/>
        <v>5900.59</v>
      </c>
      <c r="N1285" s="297" t="str">
        <f>_xlfn.IFNA(VLOOKUP($E:$E,'1'!$A:$E,3,0),"")</f>
        <v/>
      </c>
      <c r="O1285" s="297">
        <f>_xlfn.IFNA(VLOOKUP($E:$E,'2'!$A:$E,3,0),"")</f>
        <v>3479.2243767313025</v>
      </c>
      <c r="P1285" s="297" t="str">
        <f>_xlfn.IFNA(VLOOKUP($E:$E,'3'!$A:$D,3,0),"")</f>
        <v/>
      </c>
      <c r="Q1285" s="297" t="str">
        <f>_xlfn.IFNA(VLOOKUP($E:$E,'4'!$A:$F,3,0),"")</f>
        <v/>
      </c>
      <c r="R1285" s="297" t="str">
        <f>_xlfn.IFNA(VLOOKUP($E:$E,'5'!$A:$F,3,0),"")</f>
        <v/>
      </c>
      <c r="S1285" s="297" t="str">
        <f>_xlfn.IFNA(VLOOKUP($E:$E,'6'!$A:$F,3,0),"")</f>
        <v/>
      </c>
      <c r="T1285" s="313">
        <v>1</v>
      </c>
      <c r="U1285" s="313">
        <v>1</v>
      </c>
      <c r="V1285" s="313">
        <v>4</v>
      </c>
      <c r="W1285" s="314">
        <v>5.1749999999999998</v>
      </c>
      <c r="X1285" s="315">
        <v>1.6527149299999998E-2</v>
      </c>
      <c r="Y1285" s="749">
        <v>5650</v>
      </c>
      <c r="Z1285" s="282"/>
      <c r="AA1285" s="316" t="s">
        <v>393</v>
      </c>
      <c r="AB1285" s="282" t="s">
        <v>9885</v>
      </c>
      <c r="AC1285" s="317" t="s">
        <v>2104</v>
      </c>
      <c r="AD1285" s="318" t="s">
        <v>823</v>
      </c>
      <c r="AE1285" s="319" t="s">
        <v>11326</v>
      </c>
      <c r="AF1285" s="319" t="s">
        <v>11308</v>
      </c>
      <c r="AG1285" s="320">
        <v>73.97</v>
      </c>
      <c r="AH1285" s="321">
        <f t="shared" si="249"/>
        <v>0</v>
      </c>
      <c r="AI1285" s="287">
        <f>_xlfn.IFNA(VLOOKUP(AD:AD,грп!B:C,2,0),0)</f>
        <v>0</v>
      </c>
      <c r="AJ1285" s="607">
        <v>0</v>
      </c>
      <c r="AK1285" s="672">
        <f t="shared" si="246"/>
        <v>0</v>
      </c>
      <c r="AL1285" s="174"/>
    </row>
    <row r="1286" spans="1:38" s="4" customFormat="1" ht="12" customHeight="1" outlineLevel="1" x14ac:dyDescent="0.35">
      <c r="A1286" s="307" t="s">
        <v>10402</v>
      </c>
      <c r="B1286" s="308" t="s">
        <v>6902</v>
      </c>
      <c r="C1286" s="309"/>
      <c r="D1286" s="310" t="s">
        <v>5255</v>
      </c>
      <c r="E1286" s="322" t="s">
        <v>4782</v>
      </c>
      <c r="F1286" s="293"/>
      <c r="G1286" s="293"/>
      <c r="H1286" s="294">
        <v>7</v>
      </c>
      <c r="I1286" s="294" t="str">
        <f>IFERROR(_xlfn.IFNA(VLOOKUP($D:$D,history!$I:$Y,3,0),VLOOKUP(E:E,history!$H:$Y,4,0)),"--")</f>
        <v>V</v>
      </c>
      <c r="J1286" s="282" t="s">
        <v>9870</v>
      </c>
      <c r="K1286" s="282" t="str">
        <f t="shared" si="245"/>
        <v/>
      </c>
      <c r="L1286" s="312">
        <f t="shared" si="247"/>
        <v>3894.39</v>
      </c>
      <c r="M1286" s="312">
        <f t="shared" si="248"/>
        <v>5900.59</v>
      </c>
      <c r="N1286" s="297" t="str">
        <f>_xlfn.IFNA(VLOOKUP($E:$E,'1'!$A:$E,3,0),"")</f>
        <v/>
      </c>
      <c r="O1286" s="297">
        <f>_xlfn.IFNA(VLOOKUP($E:$E,'2'!$A:$E,3,0),"")</f>
        <v>3479.2243767313025</v>
      </c>
      <c r="P1286" s="297" t="str">
        <f>_xlfn.IFNA(VLOOKUP($E:$E,'3'!$A:$D,3,0),"")</f>
        <v/>
      </c>
      <c r="Q1286" s="297" t="str">
        <f>_xlfn.IFNA(VLOOKUP($E:$E,'4'!$A:$F,3,0),"")</f>
        <v/>
      </c>
      <c r="R1286" s="297" t="str">
        <f>_xlfn.IFNA(VLOOKUP($E:$E,'5'!$A:$F,3,0),"")</f>
        <v/>
      </c>
      <c r="S1286" s="297" t="str">
        <f>_xlfn.IFNA(VLOOKUP($E:$E,'6'!$A:$F,3,0),"")</f>
        <v/>
      </c>
      <c r="T1286" s="313">
        <v>1</v>
      </c>
      <c r="U1286" s="313">
        <v>1</v>
      </c>
      <c r="V1286" s="313">
        <v>4</v>
      </c>
      <c r="W1286" s="314">
        <v>4.3499999999999996</v>
      </c>
      <c r="X1286" s="315">
        <v>1.6250000000000001E-2</v>
      </c>
      <c r="Y1286" s="749">
        <v>5650</v>
      </c>
      <c r="Z1286" s="282"/>
      <c r="AA1286" s="316" t="s">
        <v>10396</v>
      </c>
      <c r="AB1286" s="282" t="s">
        <v>9163</v>
      </c>
      <c r="AC1286" s="317" t="s">
        <v>2104</v>
      </c>
      <c r="AD1286" s="318" t="s">
        <v>823</v>
      </c>
      <c r="AE1286" s="319" t="s">
        <v>11326</v>
      </c>
      <c r="AF1286" s="319" t="s">
        <v>11308</v>
      </c>
      <c r="AG1286" s="320">
        <v>73.97</v>
      </c>
      <c r="AH1286" s="321">
        <f t="shared" si="249"/>
        <v>0</v>
      </c>
      <c r="AI1286" s="287">
        <f>_xlfn.IFNA(VLOOKUP(AD:AD,грп!B:C,2,0),0)</f>
        <v>0</v>
      </c>
      <c r="AJ1286" s="607">
        <v>297</v>
      </c>
      <c r="AK1286" s="672">
        <f t="shared" si="246"/>
        <v>0</v>
      </c>
      <c r="AL1286" s="174"/>
    </row>
    <row r="1287" spans="1:38" s="4" customFormat="1" ht="12" customHeight="1" outlineLevel="1" x14ac:dyDescent="0.35">
      <c r="A1287" s="307" t="s">
        <v>10402</v>
      </c>
      <c r="B1287" s="308" t="s">
        <v>6903</v>
      </c>
      <c r="C1287" s="309"/>
      <c r="D1287" s="310" t="s">
        <v>4029</v>
      </c>
      <c r="E1287" s="311" t="s">
        <v>4028</v>
      </c>
      <c r="F1287" s="293"/>
      <c r="G1287" s="293"/>
      <c r="H1287" s="294">
        <v>14</v>
      </c>
      <c r="I1287" s="294" t="str">
        <f>IFERROR(_xlfn.IFNA(VLOOKUP($D:$D,history!$I:$Y,3,0),VLOOKUP(E:E,history!$H:$Y,4,0)),"--")</f>
        <v>V</v>
      </c>
      <c r="J1287" s="282" t="s">
        <v>9870</v>
      </c>
      <c r="K1287" s="282" t="str">
        <f t="shared" si="245"/>
        <v/>
      </c>
      <c r="L1287" s="312">
        <f t="shared" si="247"/>
        <v>4208.6899999999996</v>
      </c>
      <c r="M1287" s="312">
        <f t="shared" si="248"/>
        <v>6376.81</v>
      </c>
      <c r="N1287" s="297" t="str">
        <f>_xlfn.IFNA(VLOOKUP($E:$E,'1'!$A:$E,3,0),"")</f>
        <v/>
      </c>
      <c r="O1287" s="297">
        <f>_xlfn.IFNA(VLOOKUP($E:$E,'2'!$A:$E,3,0),"")</f>
        <v>3479.2243767313025</v>
      </c>
      <c r="P1287" s="297" t="str">
        <f>_xlfn.IFNA(VLOOKUP($E:$E,'3'!$A:$D,3,0),"")</f>
        <v/>
      </c>
      <c r="Q1287" s="297" t="str">
        <f>_xlfn.IFNA(VLOOKUP($E:$E,'4'!$A:$F,3,0),"")</f>
        <v/>
      </c>
      <c r="R1287" s="297" t="str">
        <f>_xlfn.IFNA(VLOOKUP($E:$E,'5'!$A:$F,3,0),"")</f>
        <v/>
      </c>
      <c r="S1287" s="297" t="str">
        <f>_xlfn.IFNA(VLOOKUP($E:$E,'6'!$A:$F,3,0),"")</f>
        <v/>
      </c>
      <c r="T1287" s="313">
        <v>1</v>
      </c>
      <c r="U1287" s="313">
        <v>1</v>
      </c>
      <c r="V1287" s="313">
        <v>4</v>
      </c>
      <c r="W1287" s="314">
        <v>4.1849999999999996</v>
      </c>
      <c r="X1287" s="315">
        <v>1.6022727300000001E-2</v>
      </c>
      <c r="Y1287" s="749">
        <v>6090</v>
      </c>
      <c r="Z1287" s="282"/>
      <c r="AA1287" s="316" t="s">
        <v>10391</v>
      </c>
      <c r="AB1287" s="282" t="s">
        <v>9163</v>
      </c>
      <c r="AC1287" s="317" t="s">
        <v>2104</v>
      </c>
      <c r="AD1287" s="318" t="s">
        <v>823</v>
      </c>
      <c r="AE1287" s="319" t="s">
        <v>11326</v>
      </c>
      <c r="AF1287" s="319" t="s">
        <v>11308</v>
      </c>
      <c r="AG1287" s="320">
        <v>79.94</v>
      </c>
      <c r="AH1287" s="321">
        <f t="shared" si="249"/>
        <v>0</v>
      </c>
      <c r="AI1287" s="287">
        <f>_xlfn.IFNA(VLOOKUP(AD:AD,грп!B:C,2,0),0)</f>
        <v>0</v>
      </c>
      <c r="AJ1287" s="607">
        <v>246</v>
      </c>
      <c r="AK1287" s="672">
        <f t="shared" si="246"/>
        <v>0</v>
      </c>
      <c r="AL1287" s="174"/>
    </row>
    <row r="1288" spans="1:38" s="4" customFormat="1" ht="12" customHeight="1" outlineLevel="1" x14ac:dyDescent="0.35">
      <c r="A1288" s="307" t="s">
        <v>10402</v>
      </c>
      <c r="B1288" s="308" t="s">
        <v>6904</v>
      </c>
      <c r="C1288" s="309"/>
      <c r="D1288" s="310" t="s">
        <v>2848</v>
      </c>
      <c r="E1288" s="322" t="s">
        <v>1851</v>
      </c>
      <c r="F1288" s="293"/>
      <c r="G1288" s="293"/>
      <c r="H1288" s="294"/>
      <c r="I1288" s="294" t="str">
        <f>IFERROR(_xlfn.IFNA(VLOOKUP($D:$D,history!$I:$Y,3,0),VLOOKUP(E:E,history!$H:$Y,4,0)),"--")</f>
        <v>--</v>
      </c>
      <c r="J1288" s="282" t="s">
        <v>5946</v>
      </c>
      <c r="K1288" s="282" t="str">
        <f t="shared" si="245"/>
        <v/>
      </c>
      <c r="L1288" s="312">
        <f t="shared" si="247"/>
        <v>3991.26</v>
      </c>
      <c r="M1288" s="312">
        <f t="shared" si="248"/>
        <v>6047.36</v>
      </c>
      <c r="N1288" s="297" t="str">
        <f>_xlfn.IFNA(VLOOKUP($E:$E,'1'!$A:$E,3,0),"")</f>
        <v/>
      </c>
      <c r="O1288" s="297">
        <f>_xlfn.IFNA(VLOOKUP($E:$E,'2'!$A:$E,3,0),"")</f>
        <v>3944.598337950139</v>
      </c>
      <c r="P1288" s="297" t="str">
        <f>_xlfn.IFNA(VLOOKUP($E:$E,'3'!$A:$D,3,0),"")</f>
        <v/>
      </c>
      <c r="Q1288" s="297" t="str">
        <f>_xlfn.IFNA(VLOOKUP($E:$E,'4'!$A:$F,3,0),"")</f>
        <v/>
      </c>
      <c r="R1288" s="297" t="str">
        <f>_xlfn.IFNA(VLOOKUP($E:$E,'5'!$A:$F,3,0),"")</f>
        <v/>
      </c>
      <c r="S1288" s="297" t="str">
        <f>_xlfn.IFNA(VLOOKUP($E:$E,'6'!$A:$F,3,0),"")</f>
        <v/>
      </c>
      <c r="T1288" s="313">
        <v>1</v>
      </c>
      <c r="U1288" s="313">
        <v>1</v>
      </c>
      <c r="V1288" s="313">
        <v>4</v>
      </c>
      <c r="W1288" s="314">
        <v>5.5380000000000003</v>
      </c>
      <c r="X1288" s="315">
        <v>1.62033195E-2</v>
      </c>
      <c r="Y1288" s="749">
        <v>5750</v>
      </c>
      <c r="Z1288" s="282"/>
      <c r="AA1288" s="316" t="s">
        <v>393</v>
      </c>
      <c r="AB1288" s="282" t="s">
        <v>9885</v>
      </c>
      <c r="AC1288" s="317" t="s">
        <v>2104</v>
      </c>
      <c r="AD1288" s="318" t="s">
        <v>823</v>
      </c>
      <c r="AE1288" s="319" t="s">
        <v>11326</v>
      </c>
      <c r="AF1288" s="319" t="s">
        <v>11310</v>
      </c>
      <c r="AG1288" s="320">
        <v>75.81</v>
      </c>
      <c r="AH1288" s="321">
        <f t="shared" si="249"/>
        <v>0</v>
      </c>
      <c r="AI1288" s="287">
        <f>_xlfn.IFNA(VLOOKUP(AD:AD,грп!B:C,2,0),0)</f>
        <v>0</v>
      </c>
      <c r="AJ1288" s="607">
        <v>0</v>
      </c>
      <c r="AK1288" s="672">
        <f t="shared" si="246"/>
        <v>0</v>
      </c>
      <c r="AL1288" s="174"/>
    </row>
    <row r="1289" spans="1:38" s="4" customFormat="1" ht="12" customHeight="1" outlineLevel="1" x14ac:dyDescent="0.35">
      <c r="A1289" s="307" t="s">
        <v>10402</v>
      </c>
      <c r="B1289" s="308" t="s">
        <v>6905</v>
      </c>
      <c r="C1289" s="309"/>
      <c r="D1289" s="310" t="s">
        <v>5256</v>
      </c>
      <c r="E1289" s="322" t="s">
        <v>4783</v>
      </c>
      <c r="F1289" s="293"/>
      <c r="G1289" s="293"/>
      <c r="H1289" s="294">
        <v>12</v>
      </c>
      <c r="I1289" s="294" t="str">
        <f>IFERROR(_xlfn.IFNA(VLOOKUP($D:$D,history!$I:$Y,3,0),VLOOKUP(E:E,history!$H:$Y,4,0)),"--")</f>
        <v>V</v>
      </c>
      <c r="J1289" s="282" t="s">
        <v>9870</v>
      </c>
      <c r="K1289" s="282" t="str">
        <f t="shared" si="245"/>
        <v/>
      </c>
      <c r="L1289" s="312">
        <f t="shared" si="247"/>
        <v>4208.6899999999996</v>
      </c>
      <c r="M1289" s="312">
        <f t="shared" si="248"/>
        <v>6376.81</v>
      </c>
      <c r="N1289" s="297" t="str">
        <f>_xlfn.IFNA(VLOOKUP($E:$E,'1'!$A:$E,3,0),"")</f>
        <v/>
      </c>
      <c r="O1289" s="297">
        <f>_xlfn.IFNA(VLOOKUP($E:$E,'2'!$A:$E,3,0),"")</f>
        <v>3944.598337950139</v>
      </c>
      <c r="P1289" s="297" t="str">
        <f>_xlfn.IFNA(VLOOKUP($E:$E,'3'!$A:$D,3,0),"")</f>
        <v/>
      </c>
      <c r="Q1289" s="297" t="str">
        <f>_xlfn.IFNA(VLOOKUP($E:$E,'4'!$A:$F,3,0),"")</f>
        <v/>
      </c>
      <c r="R1289" s="297" t="str">
        <f>_xlfn.IFNA(VLOOKUP($E:$E,'5'!$A:$F,3,0),"")</f>
        <v/>
      </c>
      <c r="S1289" s="297" t="str">
        <f>_xlfn.IFNA(VLOOKUP($E:$E,'6'!$A:$F,3,0),"")</f>
        <v/>
      </c>
      <c r="T1289" s="313">
        <v>1</v>
      </c>
      <c r="U1289" s="313">
        <v>1</v>
      </c>
      <c r="V1289" s="313">
        <v>4</v>
      </c>
      <c r="W1289" s="314">
        <v>5</v>
      </c>
      <c r="X1289" s="315">
        <v>1.6250000000000001E-2</v>
      </c>
      <c r="Y1289" s="749">
        <v>6090</v>
      </c>
      <c r="Z1289" s="282"/>
      <c r="AA1289" s="316" t="s">
        <v>10396</v>
      </c>
      <c r="AB1289" s="282" t="s">
        <v>9163</v>
      </c>
      <c r="AC1289" s="317" t="s">
        <v>2104</v>
      </c>
      <c r="AD1289" s="318" t="s">
        <v>823</v>
      </c>
      <c r="AE1289" s="319" t="s">
        <v>11326</v>
      </c>
      <c r="AF1289" s="319" t="s">
        <v>11308</v>
      </c>
      <c r="AG1289" s="320">
        <v>79.94</v>
      </c>
      <c r="AH1289" s="321">
        <f t="shared" si="249"/>
        <v>0</v>
      </c>
      <c r="AI1289" s="287">
        <f>_xlfn.IFNA(VLOOKUP(AD:AD,грп!B:C,2,0),0)</f>
        <v>0</v>
      </c>
      <c r="AJ1289" s="607">
        <v>297</v>
      </c>
      <c r="AK1289" s="672">
        <f t="shared" si="246"/>
        <v>0</v>
      </c>
      <c r="AL1289" s="174"/>
    </row>
    <row r="1290" spans="1:38" s="4" customFormat="1" ht="12" customHeight="1" outlineLevel="1" x14ac:dyDescent="0.35">
      <c r="A1290" s="307" t="s">
        <v>10402</v>
      </c>
      <c r="B1290" s="308" t="s">
        <v>6906</v>
      </c>
      <c r="C1290" s="309"/>
      <c r="D1290" s="310" t="s">
        <v>3869</v>
      </c>
      <c r="E1290" s="311" t="s">
        <v>3870</v>
      </c>
      <c r="F1290" s="293"/>
      <c r="G1290" s="293"/>
      <c r="H1290" s="294">
        <v>12</v>
      </c>
      <c r="I1290" s="294" t="str">
        <f>IFERROR(_xlfn.IFNA(VLOOKUP($D:$D,history!$I:$Y,3,0),VLOOKUP(E:E,history!$H:$Y,4,0)),"--")</f>
        <v>V</v>
      </c>
      <c r="J1290" s="282" t="s">
        <v>9870</v>
      </c>
      <c r="K1290" s="282" t="str">
        <f t="shared" si="245"/>
        <v/>
      </c>
      <c r="L1290" s="312">
        <f t="shared" si="247"/>
        <v>3831.74</v>
      </c>
      <c r="M1290" s="312">
        <f t="shared" si="248"/>
        <v>5805.66</v>
      </c>
      <c r="N1290" s="297" t="str">
        <f>_xlfn.IFNA(VLOOKUP($E:$E,'1'!$A:$E,3,0),"")</f>
        <v/>
      </c>
      <c r="O1290" s="297">
        <f>_xlfn.IFNA(VLOOKUP($E:$E,'2'!$A:$E,3,0),"")</f>
        <v>3828.2548476454294</v>
      </c>
      <c r="P1290" s="297" t="str">
        <f>_xlfn.IFNA(VLOOKUP($E:$E,'3'!$A:$D,3,0),"")</f>
        <v/>
      </c>
      <c r="Q1290" s="297" t="str">
        <f>_xlfn.IFNA(VLOOKUP($E:$E,'4'!$A:$F,3,0),"")</f>
        <v/>
      </c>
      <c r="R1290" s="297" t="str">
        <f>_xlfn.IFNA(VLOOKUP($E:$E,'5'!$A:$F,3,0),"")</f>
        <v/>
      </c>
      <c r="S1290" s="297" t="str">
        <f>_xlfn.IFNA(VLOOKUP($E:$E,'6'!$A:$F,3,0),"")</f>
        <v/>
      </c>
      <c r="T1290" s="313">
        <v>1</v>
      </c>
      <c r="U1290" s="313">
        <v>1</v>
      </c>
      <c r="V1290" s="313">
        <v>4</v>
      </c>
      <c r="W1290" s="314">
        <v>5.2249999999999996</v>
      </c>
      <c r="X1290" s="315">
        <v>1.5150862100000001E-2</v>
      </c>
      <c r="Y1290" s="749">
        <v>5550</v>
      </c>
      <c r="Z1290" s="282"/>
      <c r="AA1290" s="316" t="s">
        <v>10393</v>
      </c>
      <c r="AB1290" s="282" t="s">
        <v>9163</v>
      </c>
      <c r="AC1290" s="317" t="s">
        <v>2104</v>
      </c>
      <c r="AD1290" s="318" t="s">
        <v>823</v>
      </c>
      <c r="AE1290" s="319" t="s">
        <v>11326</v>
      </c>
      <c r="AF1290" s="319" t="s">
        <v>11308</v>
      </c>
      <c r="AG1290" s="320">
        <v>72.78</v>
      </c>
      <c r="AH1290" s="321">
        <f t="shared" si="249"/>
        <v>0</v>
      </c>
      <c r="AI1290" s="287">
        <f>_xlfn.IFNA(VLOOKUP(AD:AD,грп!B:C,2,0),0)</f>
        <v>0</v>
      </c>
      <c r="AJ1290" s="607">
        <v>216</v>
      </c>
      <c r="AK1290" s="672">
        <f t="shared" si="246"/>
        <v>0</v>
      </c>
      <c r="AL1290" s="174"/>
    </row>
    <row r="1291" spans="1:38" s="4" customFormat="1" ht="12" customHeight="1" outlineLevel="1" x14ac:dyDescent="0.35">
      <c r="A1291" s="307" t="s">
        <v>10402</v>
      </c>
      <c r="B1291" s="308" t="s">
        <v>6907</v>
      </c>
      <c r="C1291" s="309"/>
      <c r="D1291" s="310" t="s">
        <v>3753</v>
      </c>
      <c r="E1291" s="322" t="s">
        <v>1839</v>
      </c>
      <c r="F1291" s="293"/>
      <c r="G1291" s="293"/>
      <c r="H1291" s="294">
        <v>53</v>
      </c>
      <c r="I1291" s="294" t="str">
        <f>IFERROR(_xlfn.IFNA(VLOOKUP($D:$D,history!$I:$Y,3,0),VLOOKUP(E:E,history!$H:$Y,4,0)),"--")</f>
        <v>V</v>
      </c>
      <c r="J1291" s="282" t="s">
        <v>9870</v>
      </c>
      <c r="K1291" s="282" t="str">
        <f t="shared" si="245"/>
        <v/>
      </c>
      <c r="L1291" s="312">
        <f t="shared" si="247"/>
        <v>3643.78</v>
      </c>
      <c r="M1291" s="312">
        <f t="shared" si="248"/>
        <v>5520.88</v>
      </c>
      <c r="N1291" s="297" t="str">
        <f>_xlfn.IFNA(VLOOKUP($E:$E,'1'!$A:$E,3,0),"")</f>
        <v/>
      </c>
      <c r="O1291" s="297">
        <f>_xlfn.IFNA(VLOOKUP($E:$E,'2'!$A:$E,3,0),"")</f>
        <v>3130.1939058171747</v>
      </c>
      <c r="P1291" s="297" t="str">
        <f>_xlfn.IFNA(VLOOKUP($E:$E,'3'!$A:$D,3,0),"")</f>
        <v/>
      </c>
      <c r="Q1291" s="297" t="str">
        <f>_xlfn.IFNA(VLOOKUP($E:$E,'4'!$A:$F,3,0),"")</f>
        <v/>
      </c>
      <c r="R1291" s="297" t="str">
        <f>_xlfn.IFNA(VLOOKUP($E:$E,'5'!$A:$F,3,0),"")</f>
        <v/>
      </c>
      <c r="S1291" s="297" t="str">
        <f>_xlfn.IFNA(VLOOKUP($E:$E,'6'!$A:$F,3,0),"")</f>
        <v/>
      </c>
      <c r="T1291" s="313">
        <v>1</v>
      </c>
      <c r="U1291" s="313">
        <v>1</v>
      </c>
      <c r="V1291" s="313">
        <v>4</v>
      </c>
      <c r="W1291" s="314">
        <v>4.625</v>
      </c>
      <c r="X1291" s="315">
        <v>1.525E-2</v>
      </c>
      <c r="Y1291" s="749">
        <v>5250</v>
      </c>
      <c r="Z1291" s="282"/>
      <c r="AA1291" s="316" t="s">
        <v>10396</v>
      </c>
      <c r="AB1291" s="282" t="s">
        <v>9163</v>
      </c>
      <c r="AC1291" s="317" t="s">
        <v>2104</v>
      </c>
      <c r="AD1291" s="318" t="s">
        <v>823</v>
      </c>
      <c r="AE1291" s="319" t="s">
        <v>11326</v>
      </c>
      <c r="AF1291" s="319" t="s">
        <v>11308</v>
      </c>
      <c r="AG1291" s="320">
        <v>69.209999999999994</v>
      </c>
      <c r="AH1291" s="321">
        <f t="shared" si="249"/>
        <v>0</v>
      </c>
      <c r="AI1291" s="287">
        <f>_xlfn.IFNA(VLOOKUP(AD:AD,грп!B:C,2,0),0)</f>
        <v>0</v>
      </c>
      <c r="AJ1291" s="607">
        <v>111</v>
      </c>
      <c r="AK1291" s="672">
        <f t="shared" si="246"/>
        <v>0</v>
      </c>
      <c r="AL1291" s="174"/>
    </row>
    <row r="1292" spans="1:38" s="4" customFormat="1" ht="12" customHeight="1" outlineLevel="1" x14ac:dyDescent="0.35">
      <c r="A1292" s="307" t="s">
        <v>10402</v>
      </c>
      <c r="B1292" s="308" t="s">
        <v>6908</v>
      </c>
      <c r="C1292" s="325" t="s">
        <v>1916</v>
      </c>
      <c r="D1292" s="310" t="s">
        <v>10100</v>
      </c>
      <c r="E1292" s="322" t="s">
        <v>1852</v>
      </c>
      <c r="F1292" s="293"/>
      <c r="G1292" s="293"/>
      <c r="H1292" s="294"/>
      <c r="I1292" s="294" t="str">
        <f>IFERROR(_xlfn.IFNA(VLOOKUP($D:$D,history!$I:$Y,3,0),VLOOKUP(E:E,history!$H:$Y,4,0)),"--")</f>
        <v>--</v>
      </c>
      <c r="J1292" s="282" t="s">
        <v>5946</v>
      </c>
      <c r="K1292" s="282" t="str">
        <f t="shared" si="245"/>
        <v/>
      </c>
      <c r="L1292" s="326">
        <f>M1292</f>
        <v>3636.5</v>
      </c>
      <c r="M1292" s="326">
        <v>3636.5</v>
      </c>
      <c r="N1292" s="297" t="str">
        <f>_xlfn.IFNA(VLOOKUP($E:$E,'1'!$A:$E,3,0),"")</f>
        <v/>
      </c>
      <c r="O1292" s="297" t="str">
        <f>_xlfn.IFNA(VLOOKUP($E:$E,'2'!$A:$E,3,0),"")</f>
        <v/>
      </c>
      <c r="P1292" s="297" t="str">
        <f>_xlfn.IFNA(VLOOKUP($E:$E,'3'!$A:$D,3,0),"")</f>
        <v/>
      </c>
      <c r="Q1292" s="297" t="str">
        <f>_xlfn.IFNA(VLOOKUP($E:$E,'4'!$A:$F,3,0),"")</f>
        <v/>
      </c>
      <c r="R1292" s="297" t="str">
        <f>_xlfn.IFNA(VLOOKUP($E:$E,'5'!$A:$F,3,0),"")</f>
        <v/>
      </c>
      <c r="S1292" s="297" t="str">
        <f>_xlfn.IFNA(VLOOKUP($E:$E,'6'!$A:$F,3,0),"")</f>
        <v/>
      </c>
      <c r="T1292" s="313">
        <v>1</v>
      </c>
      <c r="U1292" s="313">
        <v>1</v>
      </c>
      <c r="V1292" s="313">
        <v>4</v>
      </c>
      <c r="W1292" s="314">
        <v>6.0629999999999997</v>
      </c>
      <c r="X1292" s="315">
        <v>1.6559999999999998E-2</v>
      </c>
      <c r="Y1292" s="749">
        <v>5090</v>
      </c>
      <c r="Z1292" s="282"/>
      <c r="AA1292" s="316" t="s">
        <v>393</v>
      </c>
      <c r="AB1292" s="282" t="s">
        <v>9885</v>
      </c>
      <c r="AC1292" s="317" t="s">
        <v>2104</v>
      </c>
      <c r="AD1292" s="318" t="s">
        <v>823</v>
      </c>
      <c r="AE1292" s="319" t="s">
        <v>11326</v>
      </c>
      <c r="AF1292" s="319" t="s">
        <v>11308</v>
      </c>
      <c r="AG1292" s="320">
        <v>82.14</v>
      </c>
      <c r="AH1292" s="321">
        <f t="shared" si="249"/>
        <v>0</v>
      </c>
      <c r="AI1292" s="287">
        <f>_xlfn.IFNA(VLOOKUP(AD:AD,грп!B:C,2,0),0)</f>
        <v>0</v>
      </c>
      <c r="AJ1292" s="607">
        <v>0</v>
      </c>
      <c r="AK1292" s="672" t="str">
        <f t="shared" si="246"/>
        <v>спеццена</v>
      </c>
      <c r="AL1292" s="174"/>
    </row>
    <row r="1293" spans="1:38" s="4" customFormat="1" ht="12" customHeight="1" outlineLevel="1" x14ac:dyDescent="0.35">
      <c r="A1293" s="307" t="s">
        <v>10402</v>
      </c>
      <c r="B1293" s="308" t="s">
        <v>6909</v>
      </c>
      <c r="C1293" s="309"/>
      <c r="D1293" s="310" t="s">
        <v>5257</v>
      </c>
      <c r="E1293" s="322" t="s">
        <v>4785</v>
      </c>
      <c r="F1293" s="293"/>
      <c r="G1293" s="293"/>
      <c r="H1293" s="294">
        <v>9</v>
      </c>
      <c r="I1293" s="294" t="str">
        <f>IFERROR(_xlfn.IFNA(VLOOKUP($D:$D,history!$I:$Y,3,0),VLOOKUP(E:E,history!$H:$Y,4,0)),"--")</f>
        <v>V</v>
      </c>
      <c r="J1293" s="282" t="s">
        <v>9870</v>
      </c>
      <c r="K1293" s="282" t="str">
        <f t="shared" si="245"/>
        <v/>
      </c>
      <c r="L1293" s="312">
        <f t="shared" ref="L1293:L1300" si="250">IF($A$3="ИМ",ROUND($Y1293*(1-($L$6-$F$4))*(1-$F$3)*(1+$AG$2),2),ROUND($M1293*(1-($L$6-$F$4))*(1-$F$3)*(1+$AG$2),2))</f>
        <v>4522.4799999999996</v>
      </c>
      <c r="M1293" s="312">
        <f t="shared" ref="M1293:M1300" si="251">ROUND(IF($A$3="РЕГИОНЫ",AG1293*$AG$3*$AG$1,IF(AI1293=0,AG1293*$AG$3*$AG$1,AG1293*$AG$3*(1-5%)*$AG$1)),2)</f>
        <v>6852.24</v>
      </c>
      <c r="N1293" s="297" t="str">
        <f>_xlfn.IFNA(VLOOKUP($E:$E,'1'!$A:$E,3,0),"")</f>
        <v/>
      </c>
      <c r="O1293" s="297">
        <f>_xlfn.IFNA(VLOOKUP($E:$E,'2'!$A:$E,3,0),"")</f>
        <v>4293.6288088642668</v>
      </c>
      <c r="P1293" s="297" t="str">
        <f>_xlfn.IFNA(VLOOKUP($E:$E,'3'!$A:$D,3,0),"")</f>
        <v/>
      </c>
      <c r="Q1293" s="297" t="str">
        <f>_xlfn.IFNA(VLOOKUP($E:$E,'4'!$A:$F,3,0),"")</f>
        <v/>
      </c>
      <c r="R1293" s="297" t="str">
        <f>_xlfn.IFNA(VLOOKUP($E:$E,'5'!$A:$F,3,0),"")</f>
        <v/>
      </c>
      <c r="S1293" s="297" t="str">
        <f>_xlfn.IFNA(VLOOKUP($E:$E,'6'!$A:$F,3,0),"")</f>
        <v/>
      </c>
      <c r="T1293" s="313">
        <v>1</v>
      </c>
      <c r="U1293" s="313">
        <v>1</v>
      </c>
      <c r="V1293" s="313">
        <v>4</v>
      </c>
      <c r="W1293" s="314">
        <v>5.26</v>
      </c>
      <c r="X1293" s="315">
        <v>1.6E-2</v>
      </c>
      <c r="Y1293" s="749">
        <v>6550</v>
      </c>
      <c r="Z1293" s="282"/>
      <c r="AA1293" s="316" t="s">
        <v>10396</v>
      </c>
      <c r="AB1293" s="282" t="s">
        <v>9163</v>
      </c>
      <c r="AC1293" s="317" t="s">
        <v>2104</v>
      </c>
      <c r="AD1293" s="318" t="s">
        <v>823</v>
      </c>
      <c r="AE1293" s="319" t="s">
        <v>11326</v>
      </c>
      <c r="AF1293" s="319" t="s">
        <v>11308</v>
      </c>
      <c r="AG1293" s="320">
        <v>85.9</v>
      </c>
      <c r="AH1293" s="321">
        <f t="shared" si="249"/>
        <v>0</v>
      </c>
      <c r="AI1293" s="287">
        <f>_xlfn.IFNA(VLOOKUP(AD:AD,грп!B:C,2,0),0)</f>
        <v>0</v>
      </c>
      <c r="AJ1293" s="607">
        <v>285</v>
      </c>
      <c r="AK1293" s="672">
        <f t="shared" si="246"/>
        <v>0</v>
      </c>
      <c r="AL1293" s="174"/>
    </row>
    <row r="1294" spans="1:38" s="4" customFormat="1" ht="12" customHeight="1" outlineLevel="1" x14ac:dyDescent="0.35">
      <c r="A1294" s="307" t="s">
        <v>10402</v>
      </c>
      <c r="B1294" s="308" t="s">
        <v>6910</v>
      </c>
      <c r="C1294" s="323"/>
      <c r="D1294" s="310" t="s">
        <v>5594</v>
      </c>
      <c r="E1294" s="324" t="s">
        <v>2154</v>
      </c>
      <c r="F1294" s="293"/>
      <c r="G1294" s="293"/>
      <c r="H1294" s="294">
        <v>3</v>
      </c>
      <c r="I1294" s="294" t="str">
        <f>IFERROR(_xlfn.IFNA(VLOOKUP($D:$D,history!$I:$Y,3,0),VLOOKUP(E:E,history!$H:$Y,4,0)),"--")</f>
        <v>V</v>
      </c>
      <c r="J1294" s="282" t="s">
        <v>9870</v>
      </c>
      <c r="K1294" s="282" t="str">
        <f t="shared" si="245"/>
        <v/>
      </c>
      <c r="L1294" s="312">
        <f t="shared" si="250"/>
        <v>5119.51</v>
      </c>
      <c r="M1294" s="312">
        <f t="shared" si="251"/>
        <v>7756.83</v>
      </c>
      <c r="N1294" s="297" t="str">
        <f>_xlfn.IFNA(VLOOKUP($E:$E,'1'!$A:$E,3,0),"")</f>
        <v/>
      </c>
      <c r="O1294" s="297">
        <f>_xlfn.IFNA(VLOOKUP($E:$E,'2'!$A:$E,3,0),"")</f>
        <v>4409.972299168976</v>
      </c>
      <c r="P1294" s="297" t="str">
        <f>_xlfn.IFNA(VLOOKUP($E:$E,'3'!$A:$D,3,0),"")</f>
        <v/>
      </c>
      <c r="Q1294" s="297" t="str">
        <f>_xlfn.IFNA(VLOOKUP($E:$E,'4'!$A:$F,3,0),"")</f>
        <v/>
      </c>
      <c r="R1294" s="297" t="str">
        <f>_xlfn.IFNA(VLOOKUP($E:$E,'5'!$A:$F,3,0),"")</f>
        <v/>
      </c>
      <c r="S1294" s="297" t="str">
        <f>_xlfn.IFNA(VLOOKUP($E:$E,'6'!$A:$F,3,0),"")</f>
        <v/>
      </c>
      <c r="T1294" s="313">
        <v>1</v>
      </c>
      <c r="U1294" s="313">
        <v>1</v>
      </c>
      <c r="V1294" s="313">
        <v>4</v>
      </c>
      <c r="W1294" s="314">
        <v>5.2350000000000003</v>
      </c>
      <c r="X1294" s="315">
        <v>1.63571429E-2</v>
      </c>
      <c r="Y1294" s="749">
        <v>7390</v>
      </c>
      <c r="Z1294" s="282"/>
      <c r="AA1294" s="316" t="s">
        <v>10391</v>
      </c>
      <c r="AB1294" s="282" t="s">
        <v>9163</v>
      </c>
      <c r="AC1294" s="317" t="s">
        <v>2104</v>
      </c>
      <c r="AD1294" s="318" t="s">
        <v>823</v>
      </c>
      <c r="AE1294" s="319" t="s">
        <v>11326</v>
      </c>
      <c r="AF1294" s="319" t="s">
        <v>11308</v>
      </c>
      <c r="AG1294" s="320">
        <v>97.24</v>
      </c>
      <c r="AH1294" s="321">
        <f t="shared" si="249"/>
        <v>0</v>
      </c>
      <c r="AI1294" s="287">
        <f>_xlfn.IFNA(VLOOKUP(AD:AD,грп!B:C,2,0),0)</f>
        <v>0</v>
      </c>
      <c r="AJ1294" s="607">
        <v>119</v>
      </c>
      <c r="AK1294" s="672">
        <f t="shared" si="246"/>
        <v>0</v>
      </c>
      <c r="AL1294" s="174"/>
    </row>
    <row r="1295" spans="1:38" s="4" customFormat="1" ht="12" customHeight="1" outlineLevel="1" x14ac:dyDescent="0.35">
      <c r="A1295" s="307" t="s">
        <v>10402</v>
      </c>
      <c r="B1295" s="308" t="s">
        <v>6911</v>
      </c>
      <c r="C1295" s="309"/>
      <c r="D1295" s="310" t="s">
        <v>4031</v>
      </c>
      <c r="E1295" s="311" t="s">
        <v>4030</v>
      </c>
      <c r="F1295" s="293"/>
      <c r="G1295" s="293"/>
      <c r="H1295" s="294">
        <v>7</v>
      </c>
      <c r="I1295" s="294" t="str">
        <f>IFERROR(_xlfn.IFNA(VLOOKUP($D:$D,history!$I:$Y,3,0),VLOOKUP(E:E,history!$H:$Y,4,0)),"--")</f>
        <v>V</v>
      </c>
      <c r="J1295" s="282" t="s">
        <v>9870</v>
      </c>
      <c r="K1295" s="282" t="str">
        <f t="shared" si="245"/>
        <v/>
      </c>
      <c r="L1295" s="312">
        <f t="shared" si="250"/>
        <v>4648.3100000000004</v>
      </c>
      <c r="M1295" s="312">
        <f t="shared" si="251"/>
        <v>7042.89</v>
      </c>
      <c r="N1295" s="297" t="str">
        <f>_xlfn.IFNA(VLOOKUP($E:$E,'1'!$A:$E,3,0),"")</f>
        <v/>
      </c>
      <c r="O1295" s="297">
        <f>_xlfn.IFNA(VLOOKUP($E:$E,'2'!$A:$E,3,0),"")</f>
        <v>4177.2853185595568</v>
      </c>
      <c r="P1295" s="297" t="str">
        <f>_xlfn.IFNA(VLOOKUP($E:$E,'3'!$A:$D,3,0),"")</f>
        <v/>
      </c>
      <c r="Q1295" s="297" t="str">
        <f>_xlfn.IFNA(VLOOKUP($E:$E,'4'!$A:$F,3,0),"")</f>
        <v/>
      </c>
      <c r="R1295" s="297" t="str">
        <f>_xlfn.IFNA(VLOOKUP($E:$E,'5'!$A:$F,3,0),"")</f>
        <v/>
      </c>
      <c r="S1295" s="297" t="str">
        <f>_xlfn.IFNA(VLOOKUP($E:$E,'6'!$A:$F,3,0),"")</f>
        <v/>
      </c>
      <c r="T1295" s="313">
        <v>1</v>
      </c>
      <c r="U1295" s="313">
        <v>1</v>
      </c>
      <c r="V1295" s="313">
        <v>4</v>
      </c>
      <c r="W1295" s="314">
        <v>5.28</v>
      </c>
      <c r="X1295" s="315">
        <v>1.6145833299999999E-2</v>
      </c>
      <c r="Y1295" s="749">
        <v>6690</v>
      </c>
      <c r="Z1295" s="282"/>
      <c r="AA1295" s="316" t="s">
        <v>10391</v>
      </c>
      <c r="AB1295" s="282" t="s">
        <v>9163</v>
      </c>
      <c r="AC1295" s="317" t="s">
        <v>2104</v>
      </c>
      <c r="AD1295" s="318" t="s">
        <v>823</v>
      </c>
      <c r="AE1295" s="319" t="s">
        <v>11326</v>
      </c>
      <c r="AF1295" s="319" t="s">
        <v>11308</v>
      </c>
      <c r="AG1295" s="320">
        <v>88.29</v>
      </c>
      <c r="AH1295" s="321">
        <f t="shared" si="249"/>
        <v>0</v>
      </c>
      <c r="AI1295" s="287">
        <f>_xlfn.IFNA(VLOOKUP(AD:AD,грп!B:C,2,0),0)</f>
        <v>0</v>
      </c>
      <c r="AJ1295" s="607">
        <v>219</v>
      </c>
      <c r="AK1295" s="672">
        <f t="shared" si="246"/>
        <v>0</v>
      </c>
      <c r="AL1295" s="174"/>
    </row>
    <row r="1296" spans="1:38" s="4" customFormat="1" ht="12" customHeight="1" outlineLevel="1" x14ac:dyDescent="0.35">
      <c r="A1296" s="307" t="s">
        <v>10402</v>
      </c>
      <c r="B1296" s="308" t="s">
        <v>6912</v>
      </c>
      <c r="C1296" s="309"/>
      <c r="D1296" s="310" t="s">
        <v>3754</v>
      </c>
      <c r="E1296" s="322" t="s">
        <v>1840</v>
      </c>
      <c r="F1296" s="293"/>
      <c r="G1296" s="293"/>
      <c r="H1296" s="294">
        <v>38</v>
      </c>
      <c r="I1296" s="294" t="str">
        <f>IFERROR(_xlfn.IFNA(VLOOKUP($D:$D,history!$I:$Y,3,0),VLOOKUP(E:E,history!$H:$Y,4,0)),"--")</f>
        <v>V</v>
      </c>
      <c r="J1296" s="282" t="s">
        <v>9870</v>
      </c>
      <c r="K1296" s="282" t="str">
        <f t="shared" si="245"/>
        <v/>
      </c>
      <c r="L1296" s="312">
        <f t="shared" si="250"/>
        <v>3831.74</v>
      </c>
      <c r="M1296" s="312">
        <f t="shared" si="251"/>
        <v>5805.66</v>
      </c>
      <c r="N1296" s="297" t="str">
        <f>_xlfn.IFNA(VLOOKUP($E:$E,'1'!$A:$E,3,0),"")</f>
        <v/>
      </c>
      <c r="O1296" s="297">
        <f>_xlfn.IFNA(VLOOKUP($E:$E,'2'!$A:$E,3,0),"")</f>
        <v>3479.2243767313025</v>
      </c>
      <c r="P1296" s="297" t="str">
        <f>_xlfn.IFNA(VLOOKUP($E:$E,'3'!$A:$D,3,0),"")</f>
        <v/>
      </c>
      <c r="Q1296" s="297" t="str">
        <f>_xlfn.IFNA(VLOOKUP($E:$E,'4'!$A:$F,3,0),"")</f>
        <v/>
      </c>
      <c r="R1296" s="297" t="str">
        <f>_xlfn.IFNA(VLOOKUP($E:$E,'5'!$A:$F,3,0),"")</f>
        <v/>
      </c>
      <c r="S1296" s="297" t="str">
        <f>_xlfn.IFNA(VLOOKUP($E:$E,'6'!$A:$F,3,0),"")</f>
        <v/>
      </c>
      <c r="T1296" s="313">
        <v>1</v>
      </c>
      <c r="U1296" s="313">
        <v>1</v>
      </c>
      <c r="V1296" s="313">
        <v>4</v>
      </c>
      <c r="W1296" s="314">
        <v>4.62</v>
      </c>
      <c r="X1296" s="315">
        <v>1.525E-2</v>
      </c>
      <c r="Y1296" s="749">
        <v>5550</v>
      </c>
      <c r="Z1296" s="282"/>
      <c r="AA1296" s="316" t="s">
        <v>10396</v>
      </c>
      <c r="AB1296" s="282" t="s">
        <v>9163</v>
      </c>
      <c r="AC1296" s="317" t="s">
        <v>2104</v>
      </c>
      <c r="AD1296" s="318" t="s">
        <v>823</v>
      </c>
      <c r="AE1296" s="319" t="s">
        <v>11326</v>
      </c>
      <c r="AF1296" s="319" t="s">
        <v>11308</v>
      </c>
      <c r="AG1296" s="320">
        <v>72.78</v>
      </c>
      <c r="AH1296" s="321">
        <f t="shared" si="249"/>
        <v>0</v>
      </c>
      <c r="AI1296" s="287">
        <f>_xlfn.IFNA(VLOOKUP(AD:AD,грп!B:C,2,0),0)</f>
        <v>0</v>
      </c>
      <c r="AJ1296" s="607">
        <v>143</v>
      </c>
      <c r="AK1296" s="672">
        <f t="shared" si="246"/>
        <v>0</v>
      </c>
      <c r="AL1296" s="174"/>
    </row>
    <row r="1297" spans="1:38" s="4" customFormat="1" ht="12" customHeight="1" outlineLevel="1" x14ac:dyDescent="0.35">
      <c r="A1297" s="307" t="s">
        <v>10402</v>
      </c>
      <c r="B1297" s="308" t="s">
        <v>6913</v>
      </c>
      <c r="C1297" s="323"/>
      <c r="D1297" s="310" t="s">
        <v>5595</v>
      </c>
      <c r="E1297" s="324" t="s">
        <v>2155</v>
      </c>
      <c r="F1297" s="293"/>
      <c r="G1297" s="293"/>
      <c r="H1297" s="294">
        <v>3</v>
      </c>
      <c r="I1297" s="294" t="str">
        <f>IFERROR(_xlfn.IFNA(VLOOKUP($D:$D,history!$I:$Y,3,0),VLOOKUP(E:E,history!$H:$Y,4,0)),"--")</f>
        <v>V</v>
      </c>
      <c r="J1297" s="282" t="s">
        <v>9870</v>
      </c>
      <c r="K1297" s="282" t="str">
        <f t="shared" si="245"/>
        <v/>
      </c>
      <c r="L1297" s="312">
        <f t="shared" si="250"/>
        <v>5402.23</v>
      </c>
      <c r="M1297" s="312">
        <f t="shared" si="251"/>
        <v>8185.2</v>
      </c>
      <c r="N1297" s="297" t="str">
        <f>_xlfn.IFNA(VLOOKUP($E:$E,'1'!$A:$E,3,0),"")</f>
        <v/>
      </c>
      <c r="O1297" s="297">
        <f>_xlfn.IFNA(VLOOKUP($E:$E,'2'!$A:$E,3,0),"")</f>
        <v>4642.6592797783942</v>
      </c>
      <c r="P1297" s="297" t="str">
        <f>_xlfn.IFNA(VLOOKUP($E:$E,'3'!$A:$D,3,0),"")</f>
        <v/>
      </c>
      <c r="Q1297" s="297" t="str">
        <f>_xlfn.IFNA(VLOOKUP($E:$E,'4'!$A:$F,3,0),"")</f>
        <v/>
      </c>
      <c r="R1297" s="297" t="str">
        <f>_xlfn.IFNA(VLOOKUP($E:$E,'5'!$A:$F,3,0),"")</f>
        <v/>
      </c>
      <c r="S1297" s="297" t="str">
        <f>_xlfn.IFNA(VLOOKUP($E:$E,'6'!$A:$F,3,0),"")</f>
        <v/>
      </c>
      <c r="T1297" s="313">
        <v>1</v>
      </c>
      <c r="U1297" s="313">
        <v>1</v>
      </c>
      <c r="V1297" s="313">
        <v>4</v>
      </c>
      <c r="W1297" s="314">
        <v>5.25</v>
      </c>
      <c r="X1297" s="315">
        <v>1.6250000000000001E-2</v>
      </c>
      <c r="Y1297" s="749">
        <v>7790</v>
      </c>
      <c r="Z1297" s="282"/>
      <c r="AA1297" s="316" t="s">
        <v>10396</v>
      </c>
      <c r="AB1297" s="282" t="s">
        <v>9163</v>
      </c>
      <c r="AC1297" s="317" t="s">
        <v>2104</v>
      </c>
      <c r="AD1297" s="318" t="s">
        <v>823</v>
      </c>
      <c r="AE1297" s="319" t="s">
        <v>11326</v>
      </c>
      <c r="AF1297" s="319" t="s">
        <v>11308</v>
      </c>
      <c r="AG1297" s="320">
        <v>102.61</v>
      </c>
      <c r="AH1297" s="321">
        <f t="shared" si="249"/>
        <v>0</v>
      </c>
      <c r="AI1297" s="287">
        <f>_xlfn.IFNA(VLOOKUP(AD:AD,грп!B:C,2,0),0)</f>
        <v>0</v>
      </c>
      <c r="AJ1297" s="607">
        <v>114</v>
      </c>
      <c r="AK1297" s="672">
        <f t="shared" si="246"/>
        <v>0</v>
      </c>
      <c r="AL1297" s="174"/>
    </row>
    <row r="1298" spans="1:38" s="4" customFormat="1" ht="11.45" customHeight="1" outlineLevel="1" x14ac:dyDescent="0.35">
      <c r="A1298" s="307" t="s">
        <v>10402</v>
      </c>
      <c r="B1298" s="308" t="s">
        <v>6899</v>
      </c>
      <c r="C1298" s="309" t="s">
        <v>21</v>
      </c>
      <c r="D1298" s="310" t="s">
        <v>10850</v>
      </c>
      <c r="E1298" s="322" t="s">
        <v>9289</v>
      </c>
      <c r="F1298" s="293"/>
      <c r="G1298" s="293"/>
      <c r="H1298" s="294"/>
      <c r="I1298" s="294" t="str">
        <f>IFERROR(_xlfn.IFNA(VLOOKUP($D:$D,history!$I:$Y,3,0),VLOOKUP(E:E,history!$H:$Y,4,0)),"--")</f>
        <v>--</v>
      </c>
      <c r="J1298" s="282" t="s">
        <v>5946</v>
      </c>
      <c r="K1298" s="282" t="str">
        <f t="shared" si="245"/>
        <v/>
      </c>
      <c r="L1298" s="312">
        <f t="shared" si="250"/>
        <v>0</v>
      </c>
      <c r="M1298" s="312">
        <f t="shared" si="251"/>
        <v>0</v>
      </c>
      <c r="N1298" s="297" t="str">
        <f>_xlfn.IFNA(VLOOKUP($E:$E,'1'!$A:$E,3,0),"")</f>
        <v/>
      </c>
      <c r="O1298" s="297" t="str">
        <f>_xlfn.IFNA(VLOOKUP($E:$E,'2'!$A:$E,3,0),"")</f>
        <v/>
      </c>
      <c r="P1298" s="297" t="str">
        <f>_xlfn.IFNA(VLOOKUP($E:$E,'3'!$A:$D,3,0),"")</f>
        <v/>
      </c>
      <c r="Q1298" s="297" t="str">
        <f>_xlfn.IFNA(VLOOKUP($E:$E,'4'!$A:$F,3,0),"")</f>
        <v/>
      </c>
      <c r="R1298" s="297" t="str">
        <f>_xlfn.IFNA(VLOOKUP($E:$E,'5'!$A:$F,3,0),"")</f>
        <v/>
      </c>
      <c r="S1298" s="297" t="str">
        <f>_xlfn.IFNA(VLOOKUP($E:$E,'6'!$A:$F,3,0),"")</f>
        <v/>
      </c>
      <c r="T1298" s="313">
        <v>1</v>
      </c>
      <c r="U1298" s="313">
        <v>1</v>
      </c>
      <c r="V1298" s="313">
        <v>4</v>
      </c>
      <c r="W1298" s="314">
        <v>3.95</v>
      </c>
      <c r="X1298" s="315">
        <v>1.5748208E-2</v>
      </c>
      <c r="Y1298" s="749">
        <v>0</v>
      </c>
      <c r="Z1298" s="282"/>
      <c r="AA1298" s="316" t="s">
        <v>10393</v>
      </c>
      <c r="AB1298" s="282" t="s">
        <v>10389</v>
      </c>
      <c r="AC1298" s="317" t="s">
        <v>2104</v>
      </c>
      <c r="AD1298" s="318" t="s">
        <v>823</v>
      </c>
      <c r="AE1298" s="319">
        <v>0</v>
      </c>
      <c r="AF1298" s="319" t="s">
        <v>11361</v>
      </c>
      <c r="AG1298" s="320">
        <v>0</v>
      </c>
      <c r="AH1298" s="321">
        <f t="shared" si="249"/>
        <v>0</v>
      </c>
      <c r="AI1298" s="287">
        <f>_xlfn.IFNA(VLOOKUP(AD:AD,грп!B:C,2,0),0)</f>
        <v>0</v>
      </c>
      <c r="AJ1298" s="607">
        <v>0</v>
      </c>
      <c r="AK1298" s="672" t="str">
        <f t="shared" si="246"/>
        <v>new</v>
      </c>
      <c r="AL1298" s="174"/>
    </row>
    <row r="1299" spans="1:38" s="4" customFormat="1" ht="11.45" customHeight="1" outlineLevel="1" x14ac:dyDescent="0.35">
      <c r="A1299" s="307" t="s">
        <v>10402</v>
      </c>
      <c r="B1299" s="308" t="s">
        <v>6897</v>
      </c>
      <c r="C1299" s="309" t="s">
        <v>21</v>
      </c>
      <c r="D1299" s="310" t="s">
        <v>10851</v>
      </c>
      <c r="E1299" s="322" t="s">
        <v>9290</v>
      </c>
      <c r="F1299" s="293"/>
      <c r="G1299" s="293"/>
      <c r="H1299" s="294"/>
      <c r="I1299" s="294" t="str">
        <f>IFERROR(_xlfn.IFNA(VLOOKUP($D:$D,history!$I:$Y,3,0),VLOOKUP(E:E,history!$H:$Y,4,0)),"--")</f>
        <v>--</v>
      </c>
      <c r="J1299" s="282" t="s">
        <v>5946</v>
      </c>
      <c r="K1299" s="282" t="str">
        <f t="shared" si="245"/>
        <v/>
      </c>
      <c r="L1299" s="312">
        <f t="shared" si="250"/>
        <v>0</v>
      </c>
      <c r="M1299" s="312">
        <f t="shared" si="251"/>
        <v>0</v>
      </c>
      <c r="N1299" s="297" t="str">
        <f>_xlfn.IFNA(VLOOKUP($E:$E,'1'!$A:$E,3,0),"")</f>
        <v/>
      </c>
      <c r="O1299" s="297" t="str">
        <f>_xlfn.IFNA(VLOOKUP($E:$E,'2'!$A:$E,3,0),"")</f>
        <v/>
      </c>
      <c r="P1299" s="297" t="str">
        <f>_xlfn.IFNA(VLOOKUP($E:$E,'3'!$A:$D,3,0),"")</f>
        <v/>
      </c>
      <c r="Q1299" s="297" t="str">
        <f>_xlfn.IFNA(VLOOKUP($E:$E,'4'!$A:$F,3,0),"")</f>
        <v/>
      </c>
      <c r="R1299" s="297" t="str">
        <f>_xlfn.IFNA(VLOOKUP($E:$E,'5'!$A:$F,3,0),"")</f>
        <v/>
      </c>
      <c r="S1299" s="297" t="str">
        <f>_xlfn.IFNA(VLOOKUP($E:$E,'6'!$A:$F,3,0),"")</f>
        <v/>
      </c>
      <c r="T1299" s="313">
        <v>1</v>
      </c>
      <c r="U1299" s="313">
        <v>1</v>
      </c>
      <c r="V1299" s="313">
        <v>4</v>
      </c>
      <c r="W1299" s="314">
        <v>3.625</v>
      </c>
      <c r="X1299" s="315">
        <v>0.01</v>
      </c>
      <c r="Y1299" s="749">
        <v>0</v>
      </c>
      <c r="Z1299" s="282"/>
      <c r="AA1299" s="316" t="s">
        <v>10390</v>
      </c>
      <c r="AB1299" s="282" t="s">
        <v>10389</v>
      </c>
      <c r="AC1299" s="317" t="s">
        <v>2104</v>
      </c>
      <c r="AD1299" s="318" t="s">
        <v>823</v>
      </c>
      <c r="AE1299" s="319" t="s">
        <v>11326</v>
      </c>
      <c r="AF1299" s="319" t="s">
        <v>11361</v>
      </c>
      <c r="AG1299" s="320">
        <v>0</v>
      </c>
      <c r="AH1299" s="321">
        <f t="shared" si="249"/>
        <v>0</v>
      </c>
      <c r="AI1299" s="287">
        <f>_xlfn.IFNA(VLOOKUP(AD:AD,грп!B:C,2,0),0)</f>
        <v>0</v>
      </c>
      <c r="AJ1299" s="607">
        <v>0</v>
      </c>
      <c r="AK1299" s="672" t="str">
        <f t="shared" si="246"/>
        <v>new</v>
      </c>
      <c r="AL1299" s="174"/>
    </row>
    <row r="1300" spans="1:38" s="4" customFormat="1" ht="11.45" customHeight="1" outlineLevel="1" x14ac:dyDescent="0.35">
      <c r="A1300" s="307" t="s">
        <v>10402</v>
      </c>
      <c r="B1300" s="308" t="s">
        <v>6909</v>
      </c>
      <c r="C1300" s="309" t="s">
        <v>21</v>
      </c>
      <c r="D1300" s="310" t="s">
        <v>10852</v>
      </c>
      <c r="E1300" s="322" t="s">
        <v>9291</v>
      </c>
      <c r="F1300" s="293"/>
      <c r="G1300" s="293"/>
      <c r="H1300" s="294"/>
      <c r="I1300" s="294" t="str">
        <f>IFERROR(_xlfn.IFNA(VLOOKUP($D:$D,history!$I:$Y,3,0),VLOOKUP(E:E,history!$H:$Y,4,0)),"--")</f>
        <v>--</v>
      </c>
      <c r="J1300" s="282" t="s">
        <v>5946</v>
      </c>
      <c r="K1300" s="282" t="str">
        <f t="shared" si="245"/>
        <v/>
      </c>
      <c r="L1300" s="312">
        <f t="shared" si="250"/>
        <v>0</v>
      </c>
      <c r="M1300" s="312">
        <f t="shared" si="251"/>
        <v>0</v>
      </c>
      <c r="N1300" s="297" t="str">
        <f>_xlfn.IFNA(VLOOKUP($E:$E,'1'!$A:$E,3,0),"")</f>
        <v/>
      </c>
      <c r="O1300" s="297" t="str">
        <f>_xlfn.IFNA(VLOOKUP($E:$E,'2'!$A:$E,3,0),"")</f>
        <v/>
      </c>
      <c r="P1300" s="297" t="str">
        <f>_xlfn.IFNA(VLOOKUP($E:$E,'3'!$A:$D,3,0),"")</f>
        <v/>
      </c>
      <c r="Q1300" s="297" t="str">
        <f>_xlfn.IFNA(VLOOKUP($E:$E,'4'!$A:$F,3,0),"")</f>
        <v/>
      </c>
      <c r="R1300" s="297" t="str">
        <f>_xlfn.IFNA(VLOOKUP($E:$E,'5'!$A:$F,3,0),"")</f>
        <v/>
      </c>
      <c r="S1300" s="297" t="str">
        <f>_xlfn.IFNA(VLOOKUP($E:$E,'6'!$A:$F,3,0),"")</f>
        <v/>
      </c>
      <c r="T1300" s="313">
        <v>1</v>
      </c>
      <c r="U1300" s="313">
        <v>1</v>
      </c>
      <c r="V1300" s="313">
        <v>4</v>
      </c>
      <c r="W1300" s="314">
        <v>5.25</v>
      </c>
      <c r="X1300" s="315">
        <v>1.6823629999999999E-2</v>
      </c>
      <c r="Y1300" s="749">
        <v>0</v>
      </c>
      <c r="Z1300" s="282"/>
      <c r="AA1300" s="316" t="s">
        <v>10390</v>
      </c>
      <c r="AB1300" s="282" t="s">
        <v>10389</v>
      </c>
      <c r="AC1300" s="317" t="s">
        <v>2104</v>
      </c>
      <c r="AD1300" s="318" t="s">
        <v>823</v>
      </c>
      <c r="AE1300" s="319" t="s">
        <v>11326</v>
      </c>
      <c r="AF1300" s="319" t="s">
        <v>11361</v>
      </c>
      <c r="AG1300" s="320">
        <v>0</v>
      </c>
      <c r="AH1300" s="321">
        <f t="shared" si="249"/>
        <v>0</v>
      </c>
      <c r="AI1300" s="287">
        <f>_xlfn.IFNA(VLOOKUP(AD:AD,грп!B:C,2,0),0)</f>
        <v>0</v>
      </c>
      <c r="AJ1300" s="607">
        <v>0</v>
      </c>
      <c r="AK1300" s="672" t="str">
        <f t="shared" si="246"/>
        <v>new</v>
      </c>
      <c r="AL1300" s="174"/>
    </row>
    <row r="1301" spans="1:38" s="4" customFormat="1" ht="14.25" customHeight="1" x14ac:dyDescent="0.35">
      <c r="A1301" s="288"/>
      <c r="B1301" s="289"/>
      <c r="C1301" s="290" t="s">
        <v>555</v>
      </c>
      <c r="D1301" s="291" t="s">
        <v>1805</v>
      </c>
      <c r="E1301" s="292"/>
      <c r="F1301" s="293"/>
      <c r="G1301" s="293"/>
      <c r="H1301" s="294"/>
      <c r="I1301" s="294"/>
      <c r="J1301" s="282" t="s">
        <v>393</v>
      </c>
      <c r="K1301" s="282" t="str">
        <f t="shared" si="245"/>
        <v/>
      </c>
      <c r="L1301" s="295"/>
      <c r="M1301" s="296"/>
      <c r="N1301" s="297"/>
      <c r="O1301" s="297"/>
      <c r="P1301" s="297"/>
      <c r="Q1301" s="297" t="str">
        <f>_xlfn.IFNA(VLOOKUP($E:$E,'4'!$A:$F,3,0),"")</f>
        <v/>
      </c>
      <c r="R1301" s="297" t="str">
        <f>_xlfn.IFNA(VLOOKUP($E:$E,'5'!$A:$F,3,0),"")</f>
        <v/>
      </c>
      <c r="S1301" s="297"/>
      <c r="T1301" s="298"/>
      <c r="U1301" s="299"/>
      <c r="V1301" s="299"/>
      <c r="W1301" s="300"/>
      <c r="X1301" s="301"/>
      <c r="Y1301" s="749"/>
      <c r="Z1301" s="282"/>
      <c r="AA1301" s="280"/>
      <c r="AB1301" s="280" t="s">
        <v>393</v>
      </c>
      <c r="AC1301" s="302"/>
      <c r="AD1301" s="338" t="s">
        <v>1805</v>
      </c>
      <c r="AE1301" s="282"/>
      <c r="AF1301" s="329"/>
      <c r="AG1301" s="305"/>
      <c r="AH1301" s="306"/>
      <c r="AI1301" s="287">
        <f>_xlfn.IFNA(VLOOKUP(AD:AD,грп!B:C,2,0),0)</f>
        <v>0</v>
      </c>
      <c r="AJ1301" s="607">
        <v>0</v>
      </c>
      <c r="AK1301" s="672" t="str">
        <f t="shared" si="246"/>
        <v xml:space="preserve"> </v>
      </c>
      <c r="AL1301" s="174"/>
    </row>
    <row r="1302" spans="1:38" s="4" customFormat="1" ht="12" customHeight="1" outlineLevel="1" x14ac:dyDescent="0.35">
      <c r="A1302" s="307" t="s">
        <v>10402</v>
      </c>
      <c r="B1302" s="308" t="s">
        <v>6914</v>
      </c>
      <c r="C1302" s="290" t="s">
        <v>555</v>
      </c>
      <c r="D1302" s="310" t="s">
        <v>1706</v>
      </c>
      <c r="E1302" s="322" t="s">
        <v>307</v>
      </c>
      <c r="F1302" s="293"/>
      <c r="G1302" s="293"/>
      <c r="H1302" s="294">
        <v>5</v>
      </c>
      <c r="I1302" s="294" t="str">
        <f>IFERROR(_xlfn.IFNA(VLOOKUP($D:$D,history!$I:$Y,3,0),VLOOKUP(E:E,history!$H:$Y,4,0)),"--")</f>
        <v>V</v>
      </c>
      <c r="J1302" s="282" t="s">
        <v>9870</v>
      </c>
      <c r="K1302" s="282" t="str">
        <f t="shared" si="245"/>
        <v/>
      </c>
      <c r="L1302" s="312">
        <f>IF($A$3="ИМ",ROUND($Y1302*(1-($L$6-$F$4))*(1-$F$3)*(1+$AG$2),2),ROUND($M1302*(1-($L$6-$F$4))*(1-$F$3)*(1+$AG$2),2))</f>
        <v>11621.04</v>
      </c>
      <c r="M1302" s="312">
        <f>ROUND(IF($A$3="РЕГИОНЫ",AG1302*$AG$3*$AG$1,IF(AI1302=0,AG1302*$AG$3*$AG$1,AG1302*$AG$3*(1-5%)*$AG$1)),2)</f>
        <v>17607.63</v>
      </c>
      <c r="N1302" s="297" t="str">
        <f>_xlfn.IFNA(VLOOKUP($E:$E,'1'!$A:$E,3,0),"")</f>
        <v/>
      </c>
      <c r="O1302" s="297">
        <f>_xlfn.IFNA(VLOOKUP($E:$E,'2'!$A:$E,3,0),"")</f>
        <v>9878.1163434903065</v>
      </c>
      <c r="P1302" s="297" t="str">
        <f>_xlfn.IFNA(VLOOKUP($E:$E,'3'!$A:$D,3,0),"")</f>
        <v/>
      </c>
      <c r="Q1302" s="297" t="str">
        <f>_xlfn.IFNA(VLOOKUP($E:$E,'4'!$A:$F,3,0),"")</f>
        <v/>
      </c>
      <c r="R1302" s="297" t="str">
        <f>_xlfn.IFNA(VLOOKUP($E:$E,'5'!$A:$F,3,0),"")</f>
        <v/>
      </c>
      <c r="S1302" s="297" t="str">
        <f>_xlfn.IFNA(VLOOKUP($E:$E,'6'!$A:$F,3,0),"")</f>
        <v/>
      </c>
      <c r="T1302" s="313">
        <v>1</v>
      </c>
      <c r="U1302" s="313">
        <v>1</v>
      </c>
      <c r="V1302" s="313">
        <v>1</v>
      </c>
      <c r="W1302" s="314">
        <v>19.3</v>
      </c>
      <c r="X1302" s="315">
        <v>2.6140350900000001E-2</v>
      </c>
      <c r="Y1302" s="749">
        <v>16750</v>
      </c>
      <c r="Z1302" s="282"/>
      <c r="AA1302" s="316" t="s">
        <v>393</v>
      </c>
      <c r="AB1302" s="282" t="s">
        <v>9163</v>
      </c>
      <c r="AC1302" s="317" t="s">
        <v>2104</v>
      </c>
      <c r="AD1302" s="318" t="s">
        <v>1805</v>
      </c>
      <c r="AE1302" s="319" t="s">
        <v>11326</v>
      </c>
      <c r="AF1302" s="319" t="s">
        <v>11308</v>
      </c>
      <c r="AG1302" s="320">
        <v>220.73</v>
      </c>
      <c r="AH1302" s="321">
        <f>IF($A$3="РЕГИОНЫ",ROUND($AG1302*(1-($L$6-$F$4))*(1-$F$3)*(1+$AG$2)*$AG$1,2),0)</f>
        <v>0</v>
      </c>
      <c r="AI1302" s="287">
        <f>_xlfn.IFNA(VLOOKUP(AD:AD,грп!B:C,2,0),0)</f>
        <v>0</v>
      </c>
      <c r="AJ1302" s="607">
        <v>35</v>
      </c>
      <c r="AK1302" s="672" t="str">
        <f t="shared" si="246"/>
        <v xml:space="preserve"> </v>
      </c>
      <c r="AL1302" s="174"/>
    </row>
    <row r="1303" spans="1:38" s="4" customFormat="1" ht="12" customHeight="1" outlineLevel="1" x14ac:dyDescent="0.35">
      <c r="A1303" s="307" t="s">
        <v>10402</v>
      </c>
      <c r="B1303" s="308" t="s">
        <v>6915</v>
      </c>
      <c r="C1303" s="290" t="s">
        <v>555</v>
      </c>
      <c r="D1303" s="310" t="s">
        <v>1707</v>
      </c>
      <c r="E1303" s="322" t="s">
        <v>312</v>
      </c>
      <c r="F1303" s="293"/>
      <c r="G1303" s="293"/>
      <c r="H1303" s="294">
        <v>17</v>
      </c>
      <c r="I1303" s="294" t="str">
        <f>IFERROR(_xlfn.IFNA(VLOOKUP($D:$D,history!$I:$Y,3,0),VLOOKUP(E:E,history!$H:$Y,4,0)),"--")</f>
        <v>V</v>
      </c>
      <c r="J1303" s="282" t="s">
        <v>9870</v>
      </c>
      <c r="K1303" s="282" t="str">
        <f t="shared" si="245"/>
        <v/>
      </c>
      <c r="L1303" s="312">
        <f>IF($A$3="ИМ",ROUND($Y1303*(1-($L$6-$F$4))*(1-$F$3)*(1+$AG$2),2),ROUND($M1303*(1-($L$6-$F$4))*(1-$F$3)*(1+$AG$2),2))</f>
        <v>10215.86</v>
      </c>
      <c r="M1303" s="312">
        <f>ROUND(IF($A$3="РЕГИОНЫ",AG1303*$AG$3*$AG$1,IF(AI1303=0,AG1303*$AG$3*$AG$1,AG1303*$AG$3*(1-5%)*$AG$1)),2)</f>
        <v>15478.57</v>
      </c>
      <c r="N1303" s="297" t="str">
        <f>_xlfn.IFNA(VLOOKUP($E:$E,'1'!$A:$E,3,0),"")</f>
        <v/>
      </c>
      <c r="O1303" s="297">
        <f>_xlfn.IFNA(VLOOKUP($E:$E,'2'!$A:$E,3,0),"")</f>
        <v>8831.0249307479226</v>
      </c>
      <c r="P1303" s="297" t="str">
        <f>_xlfn.IFNA(VLOOKUP($E:$E,'3'!$A:$D,3,0),"")</f>
        <v/>
      </c>
      <c r="Q1303" s="297" t="str">
        <f>_xlfn.IFNA(VLOOKUP($E:$E,'4'!$A:$F,3,0),"")</f>
        <v/>
      </c>
      <c r="R1303" s="297" t="str">
        <f>_xlfn.IFNA(VLOOKUP($E:$E,'5'!$A:$F,3,0),"")</f>
        <v/>
      </c>
      <c r="S1303" s="297" t="str">
        <f>_xlfn.IFNA(VLOOKUP($E:$E,'6'!$A:$F,3,0),"")</f>
        <v/>
      </c>
      <c r="T1303" s="313">
        <v>1</v>
      </c>
      <c r="U1303" s="313">
        <v>1</v>
      </c>
      <c r="V1303" s="313">
        <v>1</v>
      </c>
      <c r="W1303" s="314">
        <v>19.14</v>
      </c>
      <c r="X1303" s="315">
        <v>2.8500000000000001E-2</v>
      </c>
      <c r="Y1303" s="749">
        <v>14750</v>
      </c>
      <c r="Z1303" s="282"/>
      <c r="AA1303" s="316" t="s">
        <v>10391</v>
      </c>
      <c r="AB1303" s="282" t="s">
        <v>9163</v>
      </c>
      <c r="AC1303" s="317" t="s">
        <v>2104</v>
      </c>
      <c r="AD1303" s="318" t="s">
        <v>1805</v>
      </c>
      <c r="AE1303" s="319" t="s">
        <v>11326</v>
      </c>
      <c r="AF1303" s="319" t="s">
        <v>11308</v>
      </c>
      <c r="AG1303" s="320">
        <v>194.04</v>
      </c>
      <c r="AH1303" s="321">
        <f>IF($A$3="РЕГИОНЫ",ROUND($AG1303*(1-($L$6-$F$4))*(1-$F$3)*(1+$AG$2)*$AG$1,2),0)</f>
        <v>0</v>
      </c>
      <c r="AI1303" s="287">
        <f>_xlfn.IFNA(VLOOKUP(AD:AD,грп!B:C,2,0),0)</f>
        <v>0</v>
      </c>
      <c r="AJ1303" s="607">
        <v>23</v>
      </c>
      <c r="AK1303" s="672" t="str">
        <f t="shared" si="246"/>
        <v xml:space="preserve"> </v>
      </c>
      <c r="AL1303" s="174"/>
    </row>
    <row r="1304" spans="1:38" s="4" customFormat="1" ht="12" customHeight="1" outlineLevel="1" x14ac:dyDescent="0.35">
      <c r="A1304" s="307" t="s">
        <v>339</v>
      </c>
      <c r="B1304" s="308" t="s">
        <v>6916</v>
      </c>
      <c r="C1304" s="341"/>
      <c r="D1304" s="310" t="s">
        <v>3062</v>
      </c>
      <c r="E1304" s="322" t="s">
        <v>944</v>
      </c>
      <c r="F1304" s="293"/>
      <c r="G1304" s="293"/>
      <c r="H1304" s="294">
        <v>20</v>
      </c>
      <c r="I1304" s="294" t="str">
        <f>IFERROR(_xlfn.IFNA(VLOOKUP($D:$D,history!$I:$Y,3,0),VLOOKUP(E:E,history!$H:$Y,4,0)),"--")</f>
        <v>--</v>
      </c>
      <c r="J1304" s="282" t="s">
        <v>9868</v>
      </c>
      <c r="K1304" s="282" t="str">
        <f t="shared" si="245"/>
        <v/>
      </c>
      <c r="L1304" s="312">
        <f>IF($A$3="ИМ",ROUND($Y1304*(1-($L$6-$F$4))*(1-$F$3)*(1+$AG$2),2),ROUND($M1304*(1-($L$6-$F$4))*(1-$F$3)*(1+$AG$2),2))</f>
        <v>8179.43</v>
      </c>
      <c r="M1304" s="312">
        <f>ROUND(IF($A$3="РЕГИОНЫ",AG1304*$AG$3*$AG$1,IF(AI1304=0,AG1304*$AG$3*$AG$1,AG1304*$AG$3*(1-5%)*$AG$1)),2)</f>
        <v>12393.07</v>
      </c>
      <c r="N1304" s="297" t="str">
        <f>_xlfn.IFNA(VLOOKUP($E:$E,'1'!$A:$E,3,0),"")</f>
        <v/>
      </c>
      <c r="O1304" s="297">
        <f>_xlfn.IFNA(VLOOKUP($E:$E,'2'!$A:$E,3,0),"")</f>
        <v>7191.1357340720233</v>
      </c>
      <c r="P1304" s="297" t="str">
        <f>_xlfn.IFNA(VLOOKUP($E:$E,'3'!$A:$D,3,0),"")</f>
        <v/>
      </c>
      <c r="Q1304" s="297" t="str">
        <f>_xlfn.IFNA(VLOOKUP($E:$E,'4'!$A:$F,3,0),"")</f>
        <v/>
      </c>
      <c r="R1304" s="297" t="str">
        <f>_xlfn.IFNA(VLOOKUP($E:$E,'5'!$A:$F,3,0),"")</f>
        <v/>
      </c>
      <c r="S1304" s="297" t="str">
        <f>_xlfn.IFNA(VLOOKUP($E:$E,'6'!$A:$F,3,0),"")</f>
        <v/>
      </c>
      <c r="T1304" s="313">
        <v>1</v>
      </c>
      <c r="U1304" s="313">
        <v>1</v>
      </c>
      <c r="V1304" s="313">
        <v>1</v>
      </c>
      <c r="W1304" s="314">
        <v>11.1</v>
      </c>
      <c r="X1304" s="315">
        <v>1.7000000000000001E-2</v>
      </c>
      <c r="Y1304" s="749">
        <v>11150</v>
      </c>
      <c r="Z1304" s="282"/>
      <c r="AA1304" s="316" t="s">
        <v>10391</v>
      </c>
      <c r="AB1304" s="282" t="s">
        <v>9163</v>
      </c>
      <c r="AC1304" s="317" t="s">
        <v>2104</v>
      </c>
      <c r="AD1304" s="318" t="s">
        <v>1805</v>
      </c>
      <c r="AE1304" s="319" t="s">
        <v>11326</v>
      </c>
      <c r="AF1304" s="319" t="s">
        <v>11362</v>
      </c>
      <c r="AG1304" s="320">
        <v>155.36000000000001</v>
      </c>
      <c r="AH1304" s="321">
        <f>IF($A$3="РЕГИОНЫ",ROUND($AG1304*(1-($L$6-$F$4))*(1-$F$3)*(1+$AG$2)*$AG$1,2),0)</f>
        <v>0</v>
      </c>
      <c r="AI1304" s="287">
        <f>_xlfn.IFNA(VLOOKUP(AD:AD,грп!B:C,2,0),0)</f>
        <v>0</v>
      </c>
      <c r="AJ1304" s="607">
        <v>67</v>
      </c>
      <c r="AK1304" s="672">
        <f t="shared" si="246"/>
        <v>0</v>
      </c>
      <c r="AL1304" s="174"/>
    </row>
    <row r="1305" spans="1:38" s="4" customFormat="1" ht="12" customHeight="1" outlineLevel="1" x14ac:dyDescent="0.35">
      <c r="A1305" s="307" t="s">
        <v>339</v>
      </c>
      <c r="B1305" s="308" t="s">
        <v>6917</v>
      </c>
      <c r="C1305" s="323"/>
      <c r="D1305" s="310" t="s">
        <v>3756</v>
      </c>
      <c r="E1305" s="322" t="s">
        <v>2661</v>
      </c>
      <c r="F1305" s="293"/>
      <c r="G1305" s="293"/>
      <c r="H1305" s="294"/>
      <c r="I1305" s="294" t="str">
        <f>IFERROR(_xlfn.IFNA(VLOOKUP($D:$D,history!$I:$Y,3,0),VLOOKUP(E:E,history!$H:$Y,4,0)),"--")</f>
        <v>V</v>
      </c>
      <c r="J1305" s="282" t="s">
        <v>9870</v>
      </c>
      <c r="K1305" s="282" t="str">
        <f t="shared" si="245"/>
        <v/>
      </c>
      <c r="L1305" s="312">
        <f>IF($A$3="ИМ",ROUND($Y1305*(1-($L$6-$F$4))*(1-$F$3)*(1+$AG$2),2),ROUND($M1305*(1-($L$6-$F$4))*(1-$F$3)*(1+$AG$2),2))</f>
        <v>8291.57</v>
      </c>
      <c r="M1305" s="312">
        <f>ROUND(IF($A$3="РЕГИОНЫ",AG1305*$AG$3*$AG$1,IF(AI1305=0,AG1305*$AG$3*$AG$1,AG1305*$AG$3*(1-5%)*$AG$1)),2)</f>
        <v>12562.98</v>
      </c>
      <c r="N1305" s="297">
        <f>_xlfn.IFNA(VLOOKUP($E:$E,'1'!$A:$E,3,0),"")</f>
        <v>5990</v>
      </c>
      <c r="O1305" s="297">
        <f>_xlfn.IFNA(VLOOKUP($E:$E,'2'!$A:$E,3,0),"")</f>
        <v>7745.1523545706377</v>
      </c>
      <c r="P1305" s="297" t="str">
        <f>_xlfn.IFNA(VLOOKUP($E:$E,'3'!$A:$D,3,0),"")</f>
        <v/>
      </c>
      <c r="Q1305" s="297" t="str">
        <f>_xlfn.IFNA(VLOOKUP($E:$E,'4'!$A:$F,3,0),"")</f>
        <v/>
      </c>
      <c r="R1305" s="297" t="str">
        <f>_xlfn.IFNA(VLOOKUP($E:$E,'5'!$A:$F,3,0),"")</f>
        <v/>
      </c>
      <c r="S1305" s="297" t="str">
        <f>_xlfn.IFNA(VLOOKUP($E:$E,'6'!$A:$F,3,0),"")</f>
        <v/>
      </c>
      <c r="T1305" s="313">
        <v>1</v>
      </c>
      <c r="U1305" s="313">
        <v>1</v>
      </c>
      <c r="V1305" s="313">
        <v>1</v>
      </c>
      <c r="W1305" s="314">
        <v>12.2</v>
      </c>
      <c r="X1305" s="315">
        <v>2.4228571399999999E-2</v>
      </c>
      <c r="Y1305" s="749">
        <v>11350</v>
      </c>
      <c r="Z1305" s="282"/>
      <c r="AA1305" s="316" t="s">
        <v>10391</v>
      </c>
      <c r="AB1305" s="282" t="s">
        <v>9163</v>
      </c>
      <c r="AC1305" s="317" t="s">
        <v>2104</v>
      </c>
      <c r="AD1305" s="318" t="s">
        <v>1805</v>
      </c>
      <c r="AE1305" s="319" t="s">
        <v>11326</v>
      </c>
      <c r="AF1305" s="319" t="s">
        <v>11308</v>
      </c>
      <c r="AG1305" s="320">
        <v>157.49</v>
      </c>
      <c r="AH1305" s="321">
        <f>IF($A$3="РЕГИОНЫ",ROUND($AG1305*(1-($L$6-$F$4))*(1-$F$3)*(1+$AG$2)*$AG$1,2),0)</f>
        <v>0</v>
      </c>
      <c r="AI1305" s="287">
        <f>_xlfn.IFNA(VLOOKUP(AD:AD,грп!B:C,2,0),0)</f>
        <v>0</v>
      </c>
      <c r="AJ1305" s="607">
        <v>45</v>
      </c>
      <c r="AK1305" s="672">
        <f t="shared" si="246"/>
        <v>0</v>
      </c>
      <c r="AL1305" s="174"/>
    </row>
    <row r="1306" spans="1:38" s="4" customFormat="1" ht="12" customHeight="1" x14ac:dyDescent="0.35">
      <c r="A1306" s="288"/>
      <c r="B1306" s="289"/>
      <c r="C1306" s="290" t="s">
        <v>555</v>
      </c>
      <c r="D1306" s="291" t="s">
        <v>822</v>
      </c>
      <c r="E1306" s="292"/>
      <c r="F1306" s="293"/>
      <c r="G1306" s="293"/>
      <c r="H1306" s="294"/>
      <c r="I1306" s="294"/>
      <c r="J1306" s="282" t="s">
        <v>393</v>
      </c>
      <c r="K1306" s="282" t="str">
        <f t="shared" si="245"/>
        <v/>
      </c>
      <c r="L1306" s="295"/>
      <c r="M1306" s="296"/>
      <c r="N1306" s="297"/>
      <c r="O1306" s="297"/>
      <c r="P1306" s="297"/>
      <c r="Q1306" s="297" t="str">
        <f>_xlfn.IFNA(VLOOKUP($E:$E,'4'!$A:$F,3,0),"")</f>
        <v/>
      </c>
      <c r="R1306" s="297" t="str">
        <f>_xlfn.IFNA(VLOOKUP($E:$E,'5'!$A:$F,3,0),"")</f>
        <v/>
      </c>
      <c r="S1306" s="297"/>
      <c r="T1306" s="298"/>
      <c r="U1306" s="299"/>
      <c r="V1306" s="299"/>
      <c r="W1306" s="300"/>
      <c r="X1306" s="301"/>
      <c r="Y1306" s="749"/>
      <c r="Z1306" s="282"/>
      <c r="AA1306" s="280"/>
      <c r="AB1306" s="280" t="s">
        <v>393</v>
      </c>
      <c r="AC1306" s="302"/>
      <c r="AD1306" s="338" t="s">
        <v>822</v>
      </c>
      <c r="AE1306" s="282"/>
      <c r="AF1306" s="329"/>
      <c r="AG1306" s="305"/>
      <c r="AH1306" s="306"/>
      <c r="AI1306" s="287">
        <f>_xlfn.IFNA(VLOOKUP(AD:AD,грп!B:C,2,0),0)</f>
        <v>0</v>
      </c>
      <c r="AJ1306" s="607">
        <v>0</v>
      </c>
      <c r="AK1306" s="672" t="str">
        <f t="shared" si="246"/>
        <v xml:space="preserve"> </v>
      </c>
      <c r="AL1306" s="174"/>
    </row>
    <row r="1307" spans="1:38" s="4" customFormat="1" ht="12" customHeight="1" outlineLevel="1" x14ac:dyDescent="0.35">
      <c r="A1307" s="307" t="s">
        <v>10402</v>
      </c>
      <c r="B1307" s="308" t="s">
        <v>6918</v>
      </c>
      <c r="C1307" s="328"/>
      <c r="D1307" s="310" t="s">
        <v>2843</v>
      </c>
      <c r="E1307" s="322" t="s">
        <v>1447</v>
      </c>
      <c r="F1307" s="293"/>
      <c r="G1307" s="293"/>
      <c r="H1307" s="294">
        <v>17</v>
      </c>
      <c r="I1307" s="294" t="str">
        <f>IFERROR(_xlfn.IFNA(VLOOKUP($D:$D,history!$I:$Y,3,0),VLOOKUP(E:E,history!$H:$Y,4,0)),"--")</f>
        <v>V</v>
      </c>
      <c r="J1307" s="282" t="s">
        <v>9870</v>
      </c>
      <c r="K1307" s="282" t="str">
        <f t="shared" si="245"/>
        <v/>
      </c>
      <c r="L1307" s="312">
        <f>IF($A$3="ИМ",ROUND($Y1307*(1-($L$6-$F$4))*(1-$F$3)*(1+$AG$2),2),ROUND($M1307*(1-($L$6-$F$4))*(1-$F$3)*(1+$AG$2),2))</f>
        <v>6087.19</v>
      </c>
      <c r="M1307" s="312">
        <f>ROUND(IF($A$3="РЕГИОНЫ",AG1307*$AG$3*$AG$1,IF(AI1307=0,AG1307*$AG$3*$AG$1,AG1307*$AG$3*(1-5%)*$AG$1)),2)</f>
        <v>9223.01</v>
      </c>
      <c r="N1307" s="297" t="str">
        <f>_xlfn.IFNA(VLOOKUP($E:$E,'1'!$A:$E,3,0),"")</f>
        <v/>
      </c>
      <c r="O1307" s="297">
        <f>_xlfn.IFNA(VLOOKUP($E:$E,'2'!$A:$E,3,0),"")</f>
        <v>5108.0332409972298</v>
      </c>
      <c r="P1307" s="297" t="str">
        <f>_xlfn.IFNA(VLOOKUP($E:$E,'3'!$A:$D,3,0),"")</f>
        <v/>
      </c>
      <c r="Q1307" s="297" t="str">
        <f>_xlfn.IFNA(VLOOKUP($E:$E,'4'!$A:$F,3,0),"")</f>
        <v/>
      </c>
      <c r="R1307" s="297" t="str">
        <f>_xlfn.IFNA(VLOOKUP($E:$E,'5'!$A:$F,3,0),"")</f>
        <v/>
      </c>
      <c r="S1307" s="297" t="str">
        <f>_xlfn.IFNA(VLOOKUP($E:$E,'6'!$A:$F,3,0),"")</f>
        <v/>
      </c>
      <c r="T1307" s="313">
        <v>1</v>
      </c>
      <c r="U1307" s="313">
        <v>1</v>
      </c>
      <c r="V1307" s="313">
        <v>1</v>
      </c>
      <c r="W1307" s="314">
        <v>8.3000000000000007</v>
      </c>
      <c r="X1307" s="315">
        <v>8.9999999999999993E-3</v>
      </c>
      <c r="Y1307" s="749">
        <v>8790</v>
      </c>
      <c r="Z1307" s="282"/>
      <c r="AA1307" s="316" t="s">
        <v>10391</v>
      </c>
      <c r="AB1307" s="282" t="s">
        <v>9163</v>
      </c>
      <c r="AC1307" s="317" t="s">
        <v>2104</v>
      </c>
      <c r="AD1307" s="318" t="s">
        <v>822</v>
      </c>
      <c r="AE1307" s="319" t="s">
        <v>11326</v>
      </c>
      <c r="AF1307" s="319" t="s">
        <v>11308</v>
      </c>
      <c r="AG1307" s="320">
        <v>115.62</v>
      </c>
      <c r="AH1307" s="321">
        <f t="shared" ref="AH1307:AH1318" si="252">IF($A$3="РЕГИОНЫ",ROUND($AG1307*(1-($L$6-$F$4))*(1-$F$3)*(1+$AG$2)*$AG$1,2),0)</f>
        <v>0</v>
      </c>
      <c r="AI1307" s="287">
        <f>_xlfn.IFNA(VLOOKUP(AD:AD,грп!B:C,2,0),0)</f>
        <v>0</v>
      </c>
      <c r="AJ1307" s="607">
        <v>15</v>
      </c>
      <c r="AK1307" s="672">
        <f t="shared" si="246"/>
        <v>0</v>
      </c>
      <c r="AL1307" s="174"/>
    </row>
    <row r="1308" spans="1:38" s="4" customFormat="1" ht="12" customHeight="1" outlineLevel="1" x14ac:dyDescent="0.35">
      <c r="A1308" s="307" t="s">
        <v>10402</v>
      </c>
      <c r="B1308" s="308" t="s">
        <v>6919</v>
      </c>
      <c r="C1308" s="328"/>
      <c r="D1308" s="310" t="s">
        <v>2844</v>
      </c>
      <c r="E1308" s="322" t="s">
        <v>1446</v>
      </c>
      <c r="F1308" s="293"/>
      <c r="G1308" s="293"/>
      <c r="H1308" s="294">
        <v>18</v>
      </c>
      <c r="I1308" s="294" t="str">
        <f>IFERROR(_xlfn.IFNA(VLOOKUP($D:$D,history!$I:$Y,3,0),VLOOKUP(E:E,history!$H:$Y,4,0)),"--")</f>
        <v>--</v>
      </c>
      <c r="J1308" s="282" t="s">
        <v>9870</v>
      </c>
      <c r="K1308" s="282" t="str">
        <f t="shared" si="245"/>
        <v/>
      </c>
      <c r="L1308" s="312">
        <f>IF($A$3="ИМ",ROUND($Y1308*(1-($L$6-$F$4))*(1-$F$3)*(1+$AG$2),2),ROUND($M1308*(1-($L$6-$F$4))*(1-$F$3)*(1+$AG$2),2))</f>
        <v>6718.44</v>
      </c>
      <c r="M1308" s="312">
        <f>ROUND(IF($A$3="РЕГИОНЫ",AG1308*$AG$3*$AG$1,IF(AI1308=0,AG1308*$AG$3*$AG$1,AG1308*$AG$3*(1-5%)*$AG$1)),2)</f>
        <v>10179.450000000001</v>
      </c>
      <c r="N1308" s="297" t="str">
        <f>_xlfn.IFNA(VLOOKUP($E:$E,'1'!$A:$E,3,0),"")</f>
        <v/>
      </c>
      <c r="O1308" s="297">
        <f>_xlfn.IFNA(VLOOKUP($E:$E,'2'!$A:$E,3,0),"")</f>
        <v>5457.063711911358</v>
      </c>
      <c r="P1308" s="297" t="str">
        <f>_xlfn.IFNA(VLOOKUP($E:$E,'3'!$A:$D,3,0),"")</f>
        <v/>
      </c>
      <c r="Q1308" s="297" t="str">
        <f>_xlfn.IFNA(VLOOKUP($E:$E,'4'!$A:$F,3,0),"")</f>
        <v/>
      </c>
      <c r="R1308" s="297" t="str">
        <f>_xlfn.IFNA(VLOOKUP($E:$E,'5'!$A:$F,3,0),"")</f>
        <v/>
      </c>
      <c r="S1308" s="297" t="str">
        <f>_xlfn.IFNA(VLOOKUP($E:$E,'6'!$A:$F,3,0),"")</f>
        <v/>
      </c>
      <c r="T1308" s="313">
        <v>1</v>
      </c>
      <c r="U1308" s="313">
        <v>1</v>
      </c>
      <c r="V1308" s="313">
        <v>1</v>
      </c>
      <c r="W1308" s="314">
        <v>9.1999999999999993</v>
      </c>
      <c r="X1308" s="315">
        <v>9.4999999999999998E-3</v>
      </c>
      <c r="Y1308" s="749">
        <v>9690</v>
      </c>
      <c r="Z1308" s="282"/>
      <c r="AA1308" s="316" t="s">
        <v>10391</v>
      </c>
      <c r="AB1308" s="282" t="s">
        <v>9163</v>
      </c>
      <c r="AC1308" s="317" t="s">
        <v>2104</v>
      </c>
      <c r="AD1308" s="318" t="s">
        <v>822</v>
      </c>
      <c r="AE1308" s="319" t="s">
        <v>11326</v>
      </c>
      <c r="AF1308" s="319" t="s">
        <v>11363</v>
      </c>
      <c r="AG1308" s="320">
        <v>127.61</v>
      </c>
      <c r="AH1308" s="321">
        <f t="shared" si="252"/>
        <v>0</v>
      </c>
      <c r="AI1308" s="287">
        <f>_xlfn.IFNA(VLOOKUP(AD:AD,грп!B:C,2,0),0)</f>
        <v>0</v>
      </c>
      <c r="AJ1308" s="607">
        <v>52</v>
      </c>
      <c r="AK1308" s="672">
        <f t="shared" si="246"/>
        <v>0</v>
      </c>
      <c r="AL1308" s="174"/>
    </row>
    <row r="1309" spans="1:38" s="4" customFormat="1" ht="12" customHeight="1" outlineLevel="1" x14ac:dyDescent="0.35">
      <c r="A1309" s="307" t="s">
        <v>10402</v>
      </c>
      <c r="B1309" s="308" t="s">
        <v>6920</v>
      </c>
      <c r="C1309" s="309"/>
      <c r="D1309" s="310" t="s">
        <v>10853</v>
      </c>
      <c r="E1309" s="311" t="s">
        <v>4015</v>
      </c>
      <c r="F1309" s="293"/>
      <c r="G1309" s="293"/>
      <c r="H1309" s="294">
        <v>10</v>
      </c>
      <c r="I1309" s="294" t="str">
        <f>IFERROR(_xlfn.IFNA(VLOOKUP($D:$D,history!$I:$Y,3,0),VLOOKUP(E:E,history!$H:$Y,4,0)),"--")</f>
        <v>--</v>
      </c>
      <c r="J1309" s="282" t="s">
        <v>9870</v>
      </c>
      <c r="K1309" s="282" t="str">
        <f t="shared" si="245"/>
        <v/>
      </c>
      <c r="L1309" s="312">
        <f t="shared" ref="L1309:L1318" si="253">IF($A$3="ИМ",ROUND($Y1309*(1-($L$6-$F$4))*(1-$F$3)*(1+$AG$2),2),ROUND($M1309*(1-($L$6-$F$4))*(1-$F$3)*(1+$AG$2),2))</f>
        <v>6909.55</v>
      </c>
      <c r="M1309" s="312">
        <f t="shared" ref="M1309:M1318" si="254">ROUND(IF($A$3="РЕГИОНЫ",AG1309*$AG$3*$AG$1,IF(AI1309=0,AG1309*$AG$3*$AG$1,AG1309*$AG$3*(1-5%)*$AG$1)),2)</f>
        <v>10469.01</v>
      </c>
      <c r="N1309" s="297" t="str">
        <f>_xlfn.IFNA(VLOOKUP($E:$E,'1'!$A:$E,3,0),"")</f>
        <v/>
      </c>
      <c r="O1309" s="297">
        <f>_xlfn.IFNA(VLOOKUP($E:$E,'2'!$A:$E,3,0),"")</f>
        <v>6969.5290858725766</v>
      </c>
      <c r="P1309" s="297" t="str">
        <f>_xlfn.IFNA(VLOOKUP($E:$E,'3'!$A:$D,3,0),"")</f>
        <v/>
      </c>
      <c r="Q1309" s="297" t="str">
        <f>_xlfn.IFNA(VLOOKUP($E:$E,'4'!$A:$F,3,0),"")</f>
        <v/>
      </c>
      <c r="R1309" s="297" t="str">
        <f>_xlfn.IFNA(VLOOKUP($E:$E,'5'!$A:$F,3,0),"")</f>
        <v/>
      </c>
      <c r="S1309" s="297" t="str">
        <f>_xlfn.IFNA(VLOOKUP($E:$E,'6'!$A:$F,3,0),"")</f>
        <v/>
      </c>
      <c r="T1309" s="313">
        <v>1</v>
      </c>
      <c r="U1309" s="313">
        <v>1</v>
      </c>
      <c r="V1309" s="313">
        <v>1</v>
      </c>
      <c r="W1309" s="314">
        <v>8.15</v>
      </c>
      <c r="X1309" s="315">
        <v>1.3107692299999999E-2</v>
      </c>
      <c r="Y1309" s="749">
        <v>9950</v>
      </c>
      <c r="Z1309" s="282"/>
      <c r="AA1309" s="316" t="s">
        <v>10388</v>
      </c>
      <c r="AB1309" s="282" t="s">
        <v>9163</v>
      </c>
      <c r="AC1309" s="317" t="s">
        <v>2104</v>
      </c>
      <c r="AD1309" s="318" t="s">
        <v>822</v>
      </c>
      <c r="AE1309" s="319" t="s">
        <v>11326</v>
      </c>
      <c r="AF1309" s="319" t="s">
        <v>11308</v>
      </c>
      <c r="AG1309" s="320">
        <v>131.24</v>
      </c>
      <c r="AH1309" s="321">
        <f t="shared" si="252"/>
        <v>0</v>
      </c>
      <c r="AI1309" s="287">
        <f>_xlfn.IFNA(VLOOKUP(AD:AD,грп!B:C,2,0),0)</f>
        <v>0</v>
      </c>
      <c r="AJ1309" s="607">
        <v>27</v>
      </c>
      <c r="AK1309" s="672">
        <f t="shared" si="246"/>
        <v>0</v>
      </c>
      <c r="AL1309" s="174"/>
    </row>
    <row r="1310" spans="1:38" s="4" customFormat="1" ht="12" customHeight="1" outlineLevel="1" x14ac:dyDescent="0.35">
      <c r="A1310" s="307" t="s">
        <v>10402</v>
      </c>
      <c r="B1310" s="308" t="s">
        <v>6921</v>
      </c>
      <c r="C1310" s="309"/>
      <c r="D1310" s="310" t="s">
        <v>4325</v>
      </c>
      <c r="E1310" s="311" t="s">
        <v>4019</v>
      </c>
      <c r="F1310" s="293"/>
      <c r="G1310" s="293"/>
      <c r="H1310" s="294">
        <v>7</v>
      </c>
      <c r="I1310" s="294" t="str">
        <f>IFERROR(_xlfn.IFNA(VLOOKUP($D:$D,history!$I:$Y,3,0),VLOOKUP(E:E,history!$H:$Y,4,0)),"--")</f>
        <v>--</v>
      </c>
      <c r="J1310" s="282" t="s">
        <v>9870</v>
      </c>
      <c r="K1310" s="282" t="str">
        <f t="shared" si="245"/>
        <v/>
      </c>
      <c r="L1310" s="312">
        <f t="shared" si="253"/>
        <v>8793.83</v>
      </c>
      <c r="M1310" s="312">
        <f t="shared" si="254"/>
        <v>13323.98</v>
      </c>
      <c r="N1310" s="297" t="str">
        <f>_xlfn.IFNA(VLOOKUP($E:$E,'1'!$A:$E,3,0),"")</f>
        <v/>
      </c>
      <c r="O1310" s="297">
        <f>_xlfn.IFNA(VLOOKUP($E:$E,'2'!$A:$E,3,0),"")</f>
        <v>7667.5900277008323</v>
      </c>
      <c r="P1310" s="297" t="str">
        <f>_xlfn.IFNA(VLOOKUP($E:$E,'3'!$A:$D,3,0),"")</f>
        <v/>
      </c>
      <c r="Q1310" s="297" t="str">
        <f>_xlfn.IFNA(VLOOKUP($E:$E,'4'!$A:$F,3,0),"")</f>
        <v/>
      </c>
      <c r="R1310" s="297" t="str">
        <f>_xlfn.IFNA(VLOOKUP($E:$E,'5'!$A:$F,3,0),"")</f>
        <v/>
      </c>
      <c r="S1310" s="297" t="str">
        <f>_xlfn.IFNA(VLOOKUP($E:$E,'6'!$A:$F,3,0),"")</f>
        <v/>
      </c>
      <c r="T1310" s="313">
        <v>1</v>
      </c>
      <c r="U1310" s="313">
        <v>1</v>
      </c>
      <c r="V1310" s="313">
        <v>1</v>
      </c>
      <c r="W1310" s="314">
        <v>9.4</v>
      </c>
      <c r="X1310" s="315">
        <v>2.1097561000000001E-2</v>
      </c>
      <c r="Y1310" s="749">
        <v>12690</v>
      </c>
      <c r="Z1310" s="282"/>
      <c r="AA1310" s="316" t="s">
        <v>10388</v>
      </c>
      <c r="AB1310" s="282" t="s">
        <v>9163</v>
      </c>
      <c r="AC1310" s="317" t="s">
        <v>2104</v>
      </c>
      <c r="AD1310" s="318" t="s">
        <v>822</v>
      </c>
      <c r="AE1310" s="319" t="s">
        <v>11326</v>
      </c>
      <c r="AF1310" s="319" t="s">
        <v>11308</v>
      </c>
      <c r="AG1310" s="320">
        <v>167.03</v>
      </c>
      <c r="AH1310" s="321">
        <f t="shared" si="252"/>
        <v>0</v>
      </c>
      <c r="AI1310" s="287">
        <f>_xlfn.IFNA(VLOOKUP(AD:AD,грп!B:C,2,0),0)</f>
        <v>0</v>
      </c>
      <c r="AJ1310" s="607">
        <v>25</v>
      </c>
      <c r="AK1310" s="672">
        <f t="shared" si="246"/>
        <v>0</v>
      </c>
      <c r="AL1310" s="174"/>
    </row>
    <row r="1311" spans="1:38" s="4" customFormat="1" ht="12" customHeight="1" outlineLevel="1" x14ac:dyDescent="0.35">
      <c r="A1311" s="307" t="s">
        <v>10402</v>
      </c>
      <c r="B1311" s="308" t="s">
        <v>6922</v>
      </c>
      <c r="C1311" s="309"/>
      <c r="D1311" s="310" t="s">
        <v>10854</v>
      </c>
      <c r="E1311" s="311" t="s">
        <v>4022</v>
      </c>
      <c r="F1311" s="293"/>
      <c r="G1311" s="293"/>
      <c r="H1311" s="294">
        <v>2</v>
      </c>
      <c r="I1311" s="294" t="str">
        <f>IFERROR(_xlfn.IFNA(VLOOKUP($D:$D,history!$I:$Y,3,0),VLOOKUP(E:E,history!$H:$Y,4,0)),"--")</f>
        <v>--</v>
      </c>
      <c r="J1311" s="282" t="s">
        <v>9869</v>
      </c>
      <c r="K1311" s="282" t="str">
        <f t="shared" si="245"/>
        <v/>
      </c>
      <c r="L1311" s="312">
        <f t="shared" si="253"/>
        <v>9673.58</v>
      </c>
      <c r="M1311" s="312">
        <f t="shared" si="254"/>
        <v>14656.94</v>
      </c>
      <c r="N1311" s="297" t="str">
        <f>_xlfn.IFNA(VLOOKUP($E:$E,'1'!$A:$E,3,0),"")</f>
        <v/>
      </c>
      <c r="O1311" s="297">
        <f>_xlfn.IFNA(VLOOKUP($E:$E,'2'!$A:$E,3,0),"")</f>
        <v>8831.0249307479226</v>
      </c>
      <c r="P1311" s="297" t="str">
        <f>_xlfn.IFNA(VLOOKUP($E:$E,'3'!$A:$D,3,0),"")</f>
        <v/>
      </c>
      <c r="Q1311" s="297" t="str">
        <f>_xlfn.IFNA(VLOOKUP($E:$E,'4'!$A:$F,3,0),"")</f>
        <v/>
      </c>
      <c r="R1311" s="297" t="str">
        <f>_xlfn.IFNA(VLOOKUP($E:$E,'5'!$A:$F,3,0),"")</f>
        <v/>
      </c>
      <c r="S1311" s="297" t="str">
        <f>_xlfn.IFNA(VLOOKUP($E:$E,'6'!$A:$F,3,0),"")</f>
        <v/>
      </c>
      <c r="T1311" s="313">
        <v>1</v>
      </c>
      <c r="U1311" s="313">
        <v>1</v>
      </c>
      <c r="V1311" s="313">
        <v>1</v>
      </c>
      <c r="W1311" s="314">
        <v>10.5</v>
      </c>
      <c r="X1311" s="315">
        <v>1.7407407400000002E-2</v>
      </c>
      <c r="Y1311" s="749">
        <v>13950</v>
      </c>
      <c r="Z1311" s="282"/>
      <c r="AA1311" s="316" t="s">
        <v>10388</v>
      </c>
      <c r="AB1311" s="282" t="s">
        <v>9163</v>
      </c>
      <c r="AC1311" s="317" t="s">
        <v>2104</v>
      </c>
      <c r="AD1311" s="318" t="s">
        <v>822</v>
      </c>
      <c r="AE1311" s="319" t="s">
        <v>11326</v>
      </c>
      <c r="AF1311" s="319" t="s">
        <v>11308</v>
      </c>
      <c r="AG1311" s="320">
        <v>183.74</v>
      </c>
      <c r="AH1311" s="321">
        <f t="shared" si="252"/>
        <v>0</v>
      </c>
      <c r="AI1311" s="287">
        <f>_xlfn.IFNA(VLOOKUP(AD:AD,грп!B:C,2,0),0)</f>
        <v>0</v>
      </c>
      <c r="AJ1311" s="607">
        <v>13</v>
      </c>
      <c r="AK1311" s="672">
        <f t="shared" si="246"/>
        <v>0</v>
      </c>
      <c r="AL1311" s="174"/>
    </row>
    <row r="1312" spans="1:38" s="4" customFormat="1" ht="12" customHeight="1" outlineLevel="1" x14ac:dyDescent="0.35">
      <c r="A1312" s="307" t="s">
        <v>10402</v>
      </c>
      <c r="B1312" s="308" t="s">
        <v>6923</v>
      </c>
      <c r="C1312" s="309"/>
      <c r="D1312" s="310" t="s">
        <v>4326</v>
      </c>
      <c r="E1312" s="311" t="s">
        <v>4023</v>
      </c>
      <c r="F1312" s="293"/>
      <c r="G1312" s="293"/>
      <c r="H1312" s="294">
        <v>1</v>
      </c>
      <c r="I1312" s="294" t="str">
        <f>IFERROR(_xlfn.IFNA(VLOOKUP($D:$D,history!$I:$Y,3,0),VLOOKUP(E:E,history!$H:$Y,4,0)),"--")</f>
        <v>--</v>
      </c>
      <c r="J1312" s="282" t="s">
        <v>9869</v>
      </c>
      <c r="K1312" s="282" t="str">
        <f t="shared" si="245"/>
        <v/>
      </c>
      <c r="L1312" s="312">
        <f t="shared" si="253"/>
        <v>10803.94</v>
      </c>
      <c r="M1312" s="312">
        <f t="shared" si="254"/>
        <v>16369.6</v>
      </c>
      <c r="N1312" s="297" t="str">
        <f>_xlfn.IFNA(VLOOKUP($E:$E,'1'!$A:$E,3,0),"")</f>
        <v/>
      </c>
      <c r="O1312" s="297">
        <f>_xlfn.IFNA(VLOOKUP($E:$E,'2'!$A:$E,3,0),"")</f>
        <v>10459.833795013852</v>
      </c>
      <c r="P1312" s="297" t="str">
        <f>_xlfn.IFNA(VLOOKUP($E:$E,'3'!$A:$D,3,0),"")</f>
        <v/>
      </c>
      <c r="Q1312" s="297" t="str">
        <f>_xlfn.IFNA(VLOOKUP($E:$E,'4'!$A:$F,3,0),"")</f>
        <v/>
      </c>
      <c r="R1312" s="297" t="str">
        <f>_xlfn.IFNA(VLOOKUP($E:$E,'5'!$A:$F,3,0),"")</f>
        <v/>
      </c>
      <c r="S1312" s="297" t="str">
        <f>_xlfn.IFNA(VLOOKUP($E:$E,'6'!$A:$F,3,0),"")</f>
        <v/>
      </c>
      <c r="T1312" s="313">
        <v>1</v>
      </c>
      <c r="U1312" s="313">
        <v>1</v>
      </c>
      <c r="V1312" s="313">
        <v>1</v>
      </c>
      <c r="W1312" s="314">
        <v>12.65</v>
      </c>
      <c r="X1312" s="315">
        <v>1.9907692300000002E-2</v>
      </c>
      <c r="Y1312" s="749">
        <v>15550</v>
      </c>
      <c r="Z1312" s="282"/>
      <c r="AA1312" s="316" t="s">
        <v>10388</v>
      </c>
      <c r="AB1312" s="282" t="s">
        <v>9163</v>
      </c>
      <c r="AC1312" s="317" t="s">
        <v>2104</v>
      </c>
      <c r="AD1312" s="318" t="s">
        <v>822</v>
      </c>
      <c r="AE1312" s="319" t="s">
        <v>11326</v>
      </c>
      <c r="AF1312" s="319" t="s">
        <v>11308</v>
      </c>
      <c r="AG1312" s="320">
        <v>205.21</v>
      </c>
      <c r="AH1312" s="321">
        <f t="shared" si="252"/>
        <v>0</v>
      </c>
      <c r="AI1312" s="287">
        <f>_xlfn.IFNA(VLOOKUP(AD:AD,грп!B:C,2,0),0)</f>
        <v>0</v>
      </c>
      <c r="AJ1312" s="607">
        <v>11</v>
      </c>
      <c r="AK1312" s="672">
        <f t="shared" si="246"/>
        <v>0</v>
      </c>
      <c r="AL1312" s="174"/>
    </row>
    <row r="1313" spans="1:39" s="4" customFormat="1" ht="12" customHeight="1" outlineLevel="1" x14ac:dyDescent="0.35">
      <c r="A1313" s="307" t="s">
        <v>10402</v>
      </c>
      <c r="B1313" s="308" t="s">
        <v>6924</v>
      </c>
      <c r="C1313" s="309"/>
      <c r="D1313" s="310" t="s">
        <v>3866</v>
      </c>
      <c r="E1313" s="311" t="s">
        <v>3867</v>
      </c>
      <c r="F1313" s="293"/>
      <c r="G1313" s="293"/>
      <c r="H1313" s="294">
        <v>8</v>
      </c>
      <c r="I1313" s="294" t="str">
        <f>IFERROR(_xlfn.IFNA(VLOOKUP($D:$D,history!$I:$Y,3,0),VLOOKUP(E:E,history!$H:$Y,4,0)),"--")</f>
        <v>V</v>
      </c>
      <c r="J1313" s="282" t="s">
        <v>9870</v>
      </c>
      <c r="K1313" s="282" t="str">
        <f t="shared" si="245"/>
        <v/>
      </c>
      <c r="L1313" s="312">
        <f t="shared" si="253"/>
        <v>6445.72</v>
      </c>
      <c r="M1313" s="312">
        <f t="shared" si="254"/>
        <v>9766.24</v>
      </c>
      <c r="N1313" s="297" t="str">
        <f>_xlfn.IFNA(VLOOKUP($E:$E,'1'!$A:$E,3,0),"")</f>
        <v/>
      </c>
      <c r="O1313" s="297">
        <f>_xlfn.IFNA(VLOOKUP($E:$E,'2'!$A:$E,3,0),"")</f>
        <v>5224.3767313019398</v>
      </c>
      <c r="P1313" s="297" t="str">
        <f>_xlfn.IFNA(VLOOKUP($E:$E,'3'!$A:$D,3,0),"")</f>
        <v/>
      </c>
      <c r="Q1313" s="297" t="str">
        <f>_xlfn.IFNA(VLOOKUP($E:$E,'4'!$A:$F,3,0),"")</f>
        <v/>
      </c>
      <c r="R1313" s="297" t="str">
        <f>_xlfn.IFNA(VLOOKUP($E:$E,'5'!$A:$F,3,0),"")</f>
        <v/>
      </c>
      <c r="S1313" s="297" t="str">
        <f>_xlfn.IFNA(VLOOKUP($E:$E,'6'!$A:$F,3,0),"")</f>
        <v/>
      </c>
      <c r="T1313" s="313">
        <v>1</v>
      </c>
      <c r="U1313" s="313">
        <v>1</v>
      </c>
      <c r="V1313" s="313">
        <v>1</v>
      </c>
      <c r="W1313" s="314">
        <v>7.1</v>
      </c>
      <c r="X1313" s="315">
        <v>9.7945205000000007E-3</v>
      </c>
      <c r="Y1313" s="749">
        <v>9290</v>
      </c>
      <c r="Z1313" s="282"/>
      <c r="AA1313" s="316" t="s">
        <v>10393</v>
      </c>
      <c r="AB1313" s="282" t="s">
        <v>9163</v>
      </c>
      <c r="AC1313" s="317" t="s">
        <v>2104</v>
      </c>
      <c r="AD1313" s="318" t="s">
        <v>822</v>
      </c>
      <c r="AE1313" s="319" t="s">
        <v>11326</v>
      </c>
      <c r="AF1313" s="319" t="s">
        <v>11308</v>
      </c>
      <c r="AG1313" s="320">
        <v>122.43</v>
      </c>
      <c r="AH1313" s="321">
        <f t="shared" si="252"/>
        <v>0</v>
      </c>
      <c r="AI1313" s="287">
        <f>_xlfn.IFNA(VLOOKUP(AD:AD,грп!B:C,2,0),0)</f>
        <v>0</v>
      </c>
      <c r="AJ1313" s="607">
        <v>29</v>
      </c>
      <c r="AK1313" s="672">
        <f t="shared" si="246"/>
        <v>0</v>
      </c>
      <c r="AL1313" s="174"/>
    </row>
    <row r="1314" spans="1:39" s="4" customFormat="1" ht="12" customHeight="1" outlineLevel="1" x14ac:dyDescent="0.35">
      <c r="A1314" s="307" t="s">
        <v>10402</v>
      </c>
      <c r="B1314" s="308" t="s">
        <v>6925</v>
      </c>
      <c r="C1314" s="309"/>
      <c r="D1314" s="310" t="s">
        <v>10855</v>
      </c>
      <c r="E1314" s="311" t="s">
        <v>4024</v>
      </c>
      <c r="F1314" s="293"/>
      <c r="G1314" s="293"/>
      <c r="H1314" s="294">
        <v>8</v>
      </c>
      <c r="I1314" s="294" t="str">
        <f>IFERROR(_xlfn.IFNA(VLOOKUP($D:$D,history!$I:$Y,3,0),VLOOKUP(E:E,history!$H:$Y,4,0)),"--")</f>
        <v>--</v>
      </c>
      <c r="J1314" s="282" t="s">
        <v>9868</v>
      </c>
      <c r="K1314" s="282" t="str">
        <f t="shared" si="245"/>
        <v/>
      </c>
      <c r="L1314" s="312">
        <f t="shared" si="253"/>
        <v>8354.74</v>
      </c>
      <c r="M1314" s="312">
        <f t="shared" si="254"/>
        <v>12658.7</v>
      </c>
      <c r="N1314" s="297" t="str">
        <f>_xlfn.IFNA(VLOOKUP($E:$E,'1'!$A:$E,3,0),"")</f>
        <v/>
      </c>
      <c r="O1314" s="297">
        <f>_xlfn.IFNA(VLOOKUP($E:$E,'2'!$A:$E,3,0),"")</f>
        <v>7551.2465373961222</v>
      </c>
      <c r="P1314" s="297" t="str">
        <f>_xlfn.IFNA(VLOOKUP($E:$E,'3'!$A:$D,3,0),"")</f>
        <v/>
      </c>
      <c r="Q1314" s="297" t="str">
        <f>_xlfn.IFNA(VLOOKUP($E:$E,'4'!$A:$F,3,0),"")</f>
        <v/>
      </c>
      <c r="R1314" s="297" t="str">
        <f>_xlfn.IFNA(VLOOKUP($E:$E,'5'!$A:$F,3,0),"")</f>
        <v/>
      </c>
      <c r="S1314" s="297" t="str">
        <f>_xlfn.IFNA(VLOOKUP($E:$E,'6'!$A:$F,3,0),"")</f>
        <v/>
      </c>
      <c r="T1314" s="313">
        <v>1</v>
      </c>
      <c r="U1314" s="313">
        <v>1</v>
      </c>
      <c r="V1314" s="313">
        <v>1</v>
      </c>
      <c r="W1314" s="314">
        <v>11.5</v>
      </c>
      <c r="X1314" s="315">
        <v>1.83248731E-2</v>
      </c>
      <c r="Y1314" s="749">
        <v>12050</v>
      </c>
      <c r="Z1314" s="282"/>
      <c r="AA1314" s="316" t="s">
        <v>10394</v>
      </c>
      <c r="AB1314" s="282" t="s">
        <v>9163</v>
      </c>
      <c r="AC1314" s="317" t="s">
        <v>2104</v>
      </c>
      <c r="AD1314" s="318" t="s">
        <v>822</v>
      </c>
      <c r="AE1314" s="319" t="s">
        <v>11326</v>
      </c>
      <c r="AF1314" s="319" t="s">
        <v>11308</v>
      </c>
      <c r="AG1314" s="320">
        <v>158.69</v>
      </c>
      <c r="AH1314" s="321">
        <f t="shared" si="252"/>
        <v>0</v>
      </c>
      <c r="AI1314" s="287">
        <f>_xlfn.IFNA(VLOOKUP(AD:AD,грп!B:C,2,0),0)</f>
        <v>0</v>
      </c>
      <c r="AJ1314" s="607">
        <v>10</v>
      </c>
      <c r="AK1314" s="672">
        <f t="shared" si="246"/>
        <v>0</v>
      </c>
      <c r="AL1314" s="174"/>
    </row>
    <row r="1315" spans="1:39" s="4" customFormat="1" ht="12" customHeight="1" outlineLevel="1" x14ac:dyDescent="0.35">
      <c r="A1315" s="307" t="s">
        <v>10402</v>
      </c>
      <c r="B1315" s="308" t="s">
        <v>6926</v>
      </c>
      <c r="C1315" s="309"/>
      <c r="D1315" s="310" t="s">
        <v>4303</v>
      </c>
      <c r="E1315" s="311" t="s">
        <v>4025</v>
      </c>
      <c r="F1315" s="293"/>
      <c r="G1315" s="293"/>
      <c r="H1315" s="294">
        <v>10</v>
      </c>
      <c r="I1315" s="294" t="str">
        <f>IFERROR(_xlfn.IFNA(VLOOKUP($D:$D,history!$I:$Y,3,0),VLOOKUP(E:E,history!$H:$Y,4,0)),"--")</f>
        <v>--</v>
      </c>
      <c r="J1315" s="282" t="s">
        <v>9868</v>
      </c>
      <c r="K1315" s="282" t="str">
        <f t="shared" si="245"/>
        <v/>
      </c>
      <c r="L1315" s="312">
        <f t="shared" si="253"/>
        <v>9233.9699999999993</v>
      </c>
      <c r="M1315" s="312">
        <f t="shared" si="254"/>
        <v>13990.86</v>
      </c>
      <c r="N1315" s="297" t="str">
        <f>_xlfn.IFNA(VLOOKUP($E:$E,'1'!$A:$E,3,0),"")</f>
        <v/>
      </c>
      <c r="O1315" s="297">
        <f>_xlfn.IFNA(VLOOKUP($E:$E,'2'!$A:$E,3,0),"")</f>
        <v>8132.9639889196678</v>
      </c>
      <c r="P1315" s="297" t="str">
        <f>_xlfn.IFNA(VLOOKUP($E:$E,'3'!$A:$D,3,0),"")</f>
        <v/>
      </c>
      <c r="Q1315" s="297" t="str">
        <f>_xlfn.IFNA(VLOOKUP($E:$E,'4'!$A:$F,3,0),"")</f>
        <v/>
      </c>
      <c r="R1315" s="297" t="str">
        <f>_xlfn.IFNA(VLOOKUP($E:$E,'5'!$A:$F,3,0),"")</f>
        <v/>
      </c>
      <c r="S1315" s="297" t="str">
        <f>_xlfn.IFNA(VLOOKUP($E:$E,'6'!$A:$F,3,0),"")</f>
        <v/>
      </c>
      <c r="T1315" s="313">
        <v>1</v>
      </c>
      <c r="U1315" s="313">
        <v>1</v>
      </c>
      <c r="V1315" s="313">
        <v>1</v>
      </c>
      <c r="W1315" s="314">
        <v>12.05</v>
      </c>
      <c r="X1315" s="315">
        <v>2.10952381E-2</v>
      </c>
      <c r="Y1315" s="749">
        <v>13290</v>
      </c>
      <c r="Z1315" s="282"/>
      <c r="AA1315" s="316" t="s">
        <v>10394</v>
      </c>
      <c r="AB1315" s="282" t="s">
        <v>9163</v>
      </c>
      <c r="AC1315" s="317" t="s">
        <v>2104</v>
      </c>
      <c r="AD1315" s="318" t="s">
        <v>822</v>
      </c>
      <c r="AE1315" s="319" t="s">
        <v>11326</v>
      </c>
      <c r="AF1315" s="319" t="s">
        <v>11308</v>
      </c>
      <c r="AG1315" s="320">
        <v>175.39</v>
      </c>
      <c r="AH1315" s="321">
        <f t="shared" si="252"/>
        <v>0</v>
      </c>
      <c r="AI1315" s="287">
        <f>_xlfn.IFNA(VLOOKUP(AD:AD,грп!B:C,2,0),0)</f>
        <v>0</v>
      </c>
      <c r="AJ1315" s="607">
        <v>30</v>
      </c>
      <c r="AK1315" s="672">
        <f t="shared" si="246"/>
        <v>0</v>
      </c>
      <c r="AL1315" s="174"/>
    </row>
    <row r="1316" spans="1:39" s="4" customFormat="1" ht="12" customHeight="1" outlineLevel="1" x14ac:dyDescent="0.35">
      <c r="A1316" s="307" t="s">
        <v>10402</v>
      </c>
      <c r="B1316" s="308" t="s">
        <v>6927</v>
      </c>
      <c r="C1316" s="309"/>
      <c r="D1316" s="310" t="s">
        <v>10856</v>
      </c>
      <c r="E1316" s="311" t="s">
        <v>4026</v>
      </c>
      <c r="F1316" s="293"/>
      <c r="G1316" s="293"/>
      <c r="H1316" s="294">
        <v>19</v>
      </c>
      <c r="I1316" s="294" t="str">
        <f>IFERROR(_xlfn.IFNA(VLOOKUP($D:$D,history!$I:$Y,3,0),VLOOKUP(E:E,history!$H:$Y,4,0)),"--")</f>
        <v>--</v>
      </c>
      <c r="J1316" s="282" t="s">
        <v>9868</v>
      </c>
      <c r="K1316" s="282" t="str">
        <f t="shared" si="245"/>
        <v/>
      </c>
      <c r="L1316" s="312">
        <f t="shared" si="253"/>
        <v>10239.02</v>
      </c>
      <c r="M1316" s="312">
        <f t="shared" si="254"/>
        <v>15513.67</v>
      </c>
      <c r="N1316" s="297" t="str">
        <f>_xlfn.IFNA(VLOOKUP($E:$E,'1'!$A:$E,3,0),"")</f>
        <v/>
      </c>
      <c r="O1316" s="297">
        <f>_xlfn.IFNA(VLOOKUP($E:$E,'2'!$A:$E,3,0),"")</f>
        <v>9063.7119113573408</v>
      </c>
      <c r="P1316" s="297" t="str">
        <f>_xlfn.IFNA(VLOOKUP($E:$E,'3'!$A:$D,3,0),"")</f>
        <v/>
      </c>
      <c r="Q1316" s="297" t="str">
        <f>_xlfn.IFNA(VLOOKUP($E:$E,'4'!$A:$F,3,0),"")</f>
        <v/>
      </c>
      <c r="R1316" s="297" t="str">
        <f>_xlfn.IFNA(VLOOKUP($E:$E,'5'!$A:$F,3,0),"")</f>
        <v/>
      </c>
      <c r="S1316" s="297" t="str">
        <f>_xlfn.IFNA(VLOOKUP($E:$E,'6'!$A:$F,3,0),"")</f>
        <v/>
      </c>
      <c r="T1316" s="313">
        <v>1</v>
      </c>
      <c r="U1316" s="313">
        <v>1</v>
      </c>
      <c r="V1316" s="313">
        <v>1</v>
      </c>
      <c r="W1316" s="314">
        <v>13.55</v>
      </c>
      <c r="X1316" s="315">
        <v>2.2112069000000002E-2</v>
      </c>
      <c r="Y1316" s="749">
        <v>14750</v>
      </c>
      <c r="Z1316" s="282"/>
      <c r="AA1316" s="316" t="s">
        <v>10394</v>
      </c>
      <c r="AB1316" s="282" t="s">
        <v>9163</v>
      </c>
      <c r="AC1316" s="317" t="s">
        <v>2104</v>
      </c>
      <c r="AD1316" s="318" t="s">
        <v>822</v>
      </c>
      <c r="AE1316" s="319" t="s">
        <v>11326</v>
      </c>
      <c r="AF1316" s="319" t="s">
        <v>11308</v>
      </c>
      <c r="AG1316" s="320">
        <v>194.48</v>
      </c>
      <c r="AH1316" s="321">
        <f t="shared" si="252"/>
        <v>0</v>
      </c>
      <c r="AI1316" s="287">
        <f>_xlfn.IFNA(VLOOKUP(AD:AD,грп!B:C,2,0),0)</f>
        <v>0</v>
      </c>
      <c r="AJ1316" s="607">
        <v>21</v>
      </c>
      <c r="AK1316" s="672">
        <f t="shared" si="246"/>
        <v>0</v>
      </c>
      <c r="AL1316" s="174"/>
    </row>
    <row r="1317" spans="1:39" s="4" customFormat="1" ht="12" customHeight="1" outlineLevel="1" x14ac:dyDescent="0.35">
      <c r="A1317" s="307" t="s">
        <v>10402</v>
      </c>
      <c r="B1317" s="308" t="s">
        <v>6928</v>
      </c>
      <c r="C1317" s="309"/>
      <c r="D1317" s="310" t="s">
        <v>4327</v>
      </c>
      <c r="E1317" s="311" t="s">
        <v>4027</v>
      </c>
      <c r="F1317" s="293"/>
      <c r="G1317" s="293"/>
      <c r="H1317" s="294">
        <v>5</v>
      </c>
      <c r="I1317" s="294" t="str">
        <f>IFERROR(_xlfn.IFNA(VLOOKUP($D:$D,history!$I:$Y,3,0),VLOOKUP(E:E,history!$H:$Y,4,0)),"--")</f>
        <v>V</v>
      </c>
      <c r="J1317" s="282" t="s">
        <v>9869</v>
      </c>
      <c r="K1317" s="282" t="str">
        <f t="shared" si="245"/>
        <v/>
      </c>
      <c r="L1317" s="312">
        <f t="shared" si="253"/>
        <v>11557.86</v>
      </c>
      <c r="M1317" s="312">
        <f t="shared" si="254"/>
        <v>17511.91</v>
      </c>
      <c r="N1317" s="297" t="str">
        <f>_xlfn.IFNA(VLOOKUP($E:$E,'1'!$A:$E,3,0),"")</f>
        <v/>
      </c>
      <c r="O1317" s="297">
        <f>_xlfn.IFNA(VLOOKUP($E:$E,'2'!$A:$E,3,0),"")</f>
        <v>10459.833795013852</v>
      </c>
      <c r="P1317" s="297" t="str">
        <f>_xlfn.IFNA(VLOOKUP($E:$E,'3'!$A:$D,3,0),"")</f>
        <v/>
      </c>
      <c r="Q1317" s="297" t="str">
        <f>_xlfn.IFNA(VLOOKUP($E:$E,'4'!$A:$F,3,0),"")</f>
        <v/>
      </c>
      <c r="R1317" s="297" t="str">
        <f>_xlfn.IFNA(VLOOKUP($E:$E,'5'!$A:$F,3,0),"")</f>
        <v/>
      </c>
      <c r="S1317" s="297" t="str">
        <f>_xlfn.IFNA(VLOOKUP($E:$E,'6'!$A:$F,3,0),"")</f>
        <v/>
      </c>
      <c r="T1317" s="313">
        <v>1</v>
      </c>
      <c r="U1317" s="313">
        <v>1</v>
      </c>
      <c r="V1317" s="313">
        <v>1</v>
      </c>
      <c r="W1317" s="314">
        <v>15.5</v>
      </c>
      <c r="X1317" s="315">
        <v>2.5028901700000002E-2</v>
      </c>
      <c r="Y1317" s="749">
        <v>16650</v>
      </c>
      <c r="Z1317" s="282"/>
      <c r="AA1317" s="316" t="s">
        <v>10394</v>
      </c>
      <c r="AB1317" s="282" t="s">
        <v>9163</v>
      </c>
      <c r="AC1317" s="317" t="s">
        <v>2104</v>
      </c>
      <c r="AD1317" s="318" t="s">
        <v>822</v>
      </c>
      <c r="AE1317" s="319" t="s">
        <v>11326</v>
      </c>
      <c r="AF1317" s="319" t="s">
        <v>11308</v>
      </c>
      <c r="AG1317" s="320">
        <v>219.53</v>
      </c>
      <c r="AH1317" s="321">
        <f t="shared" si="252"/>
        <v>0</v>
      </c>
      <c r="AI1317" s="287">
        <f>_xlfn.IFNA(VLOOKUP(AD:AD,грп!B:C,2,0),0)</f>
        <v>0</v>
      </c>
      <c r="AJ1317" s="607">
        <v>2</v>
      </c>
      <c r="AK1317" s="672">
        <f t="shared" si="246"/>
        <v>0</v>
      </c>
      <c r="AL1317" s="174"/>
    </row>
    <row r="1318" spans="1:39" s="4" customFormat="1" ht="12" customHeight="1" outlineLevel="1" x14ac:dyDescent="0.35">
      <c r="A1318" s="307" t="s">
        <v>339</v>
      </c>
      <c r="B1318" s="308" t="s">
        <v>6929</v>
      </c>
      <c r="C1318" s="290" t="s">
        <v>393</v>
      </c>
      <c r="D1318" s="310" t="s">
        <v>1213</v>
      </c>
      <c r="E1318" s="322" t="s">
        <v>3352</v>
      </c>
      <c r="F1318" s="293"/>
      <c r="G1318" s="293"/>
      <c r="H1318" s="294">
        <v>14</v>
      </c>
      <c r="I1318" s="294" t="str">
        <f>IFERROR(_xlfn.IFNA(VLOOKUP($D:$D,history!$I:$Y,3,0),VLOOKUP(E:E,history!$H:$Y,4,0)),"--")</f>
        <v>--</v>
      </c>
      <c r="J1318" s="282" t="s">
        <v>9870</v>
      </c>
      <c r="K1318" s="282" t="str">
        <f t="shared" si="245"/>
        <v/>
      </c>
      <c r="L1318" s="312">
        <f t="shared" si="253"/>
        <v>5653.36</v>
      </c>
      <c r="M1318" s="312">
        <f t="shared" si="254"/>
        <v>8565.7000000000007</v>
      </c>
      <c r="N1318" s="297" t="str">
        <f>_xlfn.IFNA(VLOOKUP($E:$E,'1'!$A:$E,3,0),"")</f>
        <v/>
      </c>
      <c r="O1318" s="297">
        <f>_xlfn.IFNA(VLOOKUP($E:$E,'2'!$A:$E,3,0),"")</f>
        <v>4409.972299168976</v>
      </c>
      <c r="P1318" s="297" t="str">
        <f>_xlfn.IFNA(VLOOKUP($E:$E,'3'!$A:$D,3,0),"")</f>
        <v/>
      </c>
      <c r="Q1318" s="297" t="str">
        <f>_xlfn.IFNA(VLOOKUP($E:$E,'4'!$A:$F,3,0),"")</f>
        <v/>
      </c>
      <c r="R1318" s="297" t="str">
        <f>_xlfn.IFNA(VLOOKUP($E:$E,'5'!$A:$F,3,0),"")</f>
        <v/>
      </c>
      <c r="S1318" s="297" t="str">
        <f>_xlfn.IFNA(VLOOKUP($E:$E,'6'!$A:$F,3,0),"")</f>
        <v/>
      </c>
      <c r="T1318" s="313">
        <v>1</v>
      </c>
      <c r="U1318" s="313">
        <v>1</v>
      </c>
      <c r="V1318" s="313">
        <v>1</v>
      </c>
      <c r="W1318" s="314">
        <v>9.1</v>
      </c>
      <c r="X1318" s="315">
        <v>1.15E-2</v>
      </c>
      <c r="Y1318" s="749">
        <v>7750</v>
      </c>
      <c r="Z1318" s="282"/>
      <c r="AA1318" s="316" t="s">
        <v>10388</v>
      </c>
      <c r="AB1318" s="282" t="s">
        <v>9163</v>
      </c>
      <c r="AC1318" s="317" t="s">
        <v>2104</v>
      </c>
      <c r="AD1318" s="318" t="s">
        <v>822</v>
      </c>
      <c r="AE1318" s="319" t="s">
        <v>11326</v>
      </c>
      <c r="AF1318" s="319" t="s">
        <v>11308</v>
      </c>
      <c r="AG1318" s="320">
        <v>107.38</v>
      </c>
      <c r="AH1318" s="321">
        <f t="shared" si="252"/>
        <v>0</v>
      </c>
      <c r="AI1318" s="287">
        <f>_xlfn.IFNA(VLOOKUP(AD:AD,грп!B:C,2,0),0)</f>
        <v>0</v>
      </c>
      <c r="AJ1318" s="607">
        <v>132</v>
      </c>
      <c r="AK1318" s="672" t="str">
        <f t="shared" si="246"/>
        <v/>
      </c>
      <c r="AL1318" s="174"/>
    </row>
    <row r="1319" spans="1:39" s="4" customFormat="1" ht="12" customHeight="1" x14ac:dyDescent="0.35">
      <c r="A1319" s="288"/>
      <c r="B1319" s="289"/>
      <c r="C1319" s="290" t="s">
        <v>555</v>
      </c>
      <c r="D1319" s="291" t="s">
        <v>3962</v>
      </c>
      <c r="E1319" s="292"/>
      <c r="F1319" s="293"/>
      <c r="G1319" s="293"/>
      <c r="H1319" s="294"/>
      <c r="I1319" s="294"/>
      <c r="J1319" s="282" t="s">
        <v>393</v>
      </c>
      <c r="K1319" s="282" t="str">
        <f t="shared" si="245"/>
        <v/>
      </c>
      <c r="L1319" s="295"/>
      <c r="M1319" s="296"/>
      <c r="N1319" s="297"/>
      <c r="O1319" s="297"/>
      <c r="P1319" s="297"/>
      <c r="Q1319" s="297" t="str">
        <f>_xlfn.IFNA(VLOOKUP($E:$E,'4'!$A:$F,3,0),"")</f>
        <v/>
      </c>
      <c r="R1319" s="297" t="str">
        <f>_xlfn.IFNA(VLOOKUP($E:$E,'5'!$A:$F,3,0),"")</f>
        <v/>
      </c>
      <c r="S1319" s="297"/>
      <c r="T1319" s="298"/>
      <c r="U1319" s="299"/>
      <c r="V1319" s="299"/>
      <c r="W1319" s="300"/>
      <c r="X1319" s="301"/>
      <c r="Y1319" s="749"/>
      <c r="Z1319" s="282"/>
      <c r="AA1319" s="280"/>
      <c r="AB1319" s="280" t="s">
        <v>393</v>
      </c>
      <c r="AC1319" s="302"/>
      <c r="AD1319" s="338" t="s">
        <v>3962</v>
      </c>
      <c r="AE1319" s="282"/>
      <c r="AF1319" s="329"/>
      <c r="AG1319" s="305"/>
      <c r="AH1319" s="306"/>
      <c r="AI1319" s="287">
        <f>_xlfn.IFNA(VLOOKUP(AD:AD,грп!B:C,2,0),0)</f>
        <v>0</v>
      </c>
      <c r="AJ1319" s="607">
        <v>0</v>
      </c>
      <c r="AK1319" s="672" t="str">
        <f t="shared" si="246"/>
        <v xml:space="preserve"> </v>
      </c>
      <c r="AL1319" s="174"/>
    </row>
    <row r="1320" spans="1:39" s="30" customFormat="1" ht="12" customHeight="1" outlineLevel="1" collapsed="1" x14ac:dyDescent="0.35">
      <c r="A1320" s="307" t="s">
        <v>339</v>
      </c>
      <c r="B1320" s="308" t="s">
        <v>6930</v>
      </c>
      <c r="C1320" s="290" t="s">
        <v>555</v>
      </c>
      <c r="D1320" s="310" t="s">
        <v>4004</v>
      </c>
      <c r="E1320" s="322" t="s">
        <v>452</v>
      </c>
      <c r="F1320" s="293"/>
      <c r="G1320" s="293"/>
      <c r="H1320" s="294">
        <v>25</v>
      </c>
      <c r="I1320" s="294" t="str">
        <f>IFERROR(_xlfn.IFNA(VLOOKUP($D:$D,history!$I:$Y,3,0),VLOOKUP(E:E,history!$H:$Y,4,0)),"--")</f>
        <v>--</v>
      </c>
      <c r="J1320" s="282" t="s">
        <v>9870</v>
      </c>
      <c r="K1320" s="282" t="str">
        <f t="shared" si="245"/>
        <v/>
      </c>
      <c r="L1320" s="312">
        <f t="shared" ref="L1320:L1327" si="255">IF($A$3="ИМ",ROUND($Y1320*(1-($L$6-$F$4))*(1-$F$3)*(1+$AG$2),2),ROUND($M1320*(1-($L$6-$F$4))*(1-$F$3)*(1+$AG$2),2))</f>
        <v>2073.2800000000002</v>
      </c>
      <c r="M1320" s="312">
        <f t="shared" ref="M1320:M1327" si="256">ROUND(IF($A$3="РЕГИОНЫ",AG1320*$AG$3*$AG$1,IF(AI1320=0,AG1320*$AG$3*$AG$1,AG1320*$AG$3*(1-5%)*$AG$1)),2)</f>
        <v>3141.34</v>
      </c>
      <c r="N1320" s="297" t="str">
        <f>_xlfn.IFNA(VLOOKUP($E:$E,'1'!$A:$E,3,0),"")</f>
        <v/>
      </c>
      <c r="O1320" s="297">
        <f>_xlfn.IFNA(VLOOKUP($E:$E,'2'!$A:$E,3,0),"")</f>
        <v>1606.6481994459837</v>
      </c>
      <c r="P1320" s="297" t="str">
        <f>_xlfn.IFNA(VLOOKUP($E:$E,'3'!$A:$D,3,0),"")</f>
        <v/>
      </c>
      <c r="Q1320" s="297" t="str">
        <f>_xlfn.IFNA(VLOOKUP($E:$E,'4'!$A:$F,3,0),"")</f>
        <v/>
      </c>
      <c r="R1320" s="297" t="str">
        <f>_xlfn.IFNA(VLOOKUP($E:$E,'5'!$A:$F,3,0),"")</f>
        <v/>
      </c>
      <c r="S1320" s="297" t="str">
        <f>_xlfn.IFNA(VLOOKUP($E:$E,'6'!$A:$F,3,0),"")</f>
        <v/>
      </c>
      <c r="T1320" s="313">
        <v>1</v>
      </c>
      <c r="U1320" s="313">
        <v>1</v>
      </c>
      <c r="V1320" s="313">
        <v>6</v>
      </c>
      <c r="W1320" s="314">
        <v>3.4249999999999998</v>
      </c>
      <c r="X1320" s="315">
        <v>5.1666667000000001E-3</v>
      </c>
      <c r="Y1320" s="749">
        <v>2850</v>
      </c>
      <c r="Z1320" s="282"/>
      <c r="AA1320" s="316" t="s">
        <v>10394</v>
      </c>
      <c r="AB1320" s="282" t="s">
        <v>9163</v>
      </c>
      <c r="AC1320" s="317" t="s">
        <v>2104</v>
      </c>
      <c r="AD1320" s="318" t="s">
        <v>3962</v>
      </c>
      <c r="AE1320" s="319" t="s">
        <v>11326</v>
      </c>
      <c r="AF1320" s="319" t="s">
        <v>11364</v>
      </c>
      <c r="AG1320" s="320">
        <v>39.380000000000003</v>
      </c>
      <c r="AH1320" s="321">
        <f t="shared" ref="AH1320:AH1327" si="257">IF($A$3="РЕГИОНЫ",ROUND($AG1320*(1-($L$6-$F$4))*(1-$F$3)*(1+$AG$2)*$AG$1,2),0)</f>
        <v>0</v>
      </c>
      <c r="AI1320" s="287">
        <f>_xlfn.IFNA(VLOOKUP(AD:AD,грп!B:C,2,0),0)</f>
        <v>0</v>
      </c>
      <c r="AJ1320" s="607">
        <v>288</v>
      </c>
      <c r="AK1320" s="672" t="str">
        <f t="shared" si="246"/>
        <v xml:space="preserve"> </v>
      </c>
      <c r="AL1320" s="174"/>
      <c r="AM1320" s="4"/>
    </row>
    <row r="1321" spans="1:39" s="4" customFormat="1" ht="12" customHeight="1" outlineLevel="1" x14ac:dyDescent="0.35">
      <c r="A1321" s="307" t="s">
        <v>339</v>
      </c>
      <c r="B1321" s="308" t="s">
        <v>6931</v>
      </c>
      <c r="C1321" s="290" t="s">
        <v>555</v>
      </c>
      <c r="D1321" s="310" t="s">
        <v>4005</v>
      </c>
      <c r="E1321" s="322" t="s">
        <v>453</v>
      </c>
      <c r="F1321" s="293"/>
      <c r="G1321" s="293"/>
      <c r="H1321" s="294">
        <v>40</v>
      </c>
      <c r="I1321" s="294" t="str">
        <f>IFERROR(_xlfn.IFNA(VLOOKUP($D:$D,history!$I:$Y,3,0),VLOOKUP(E:E,history!$H:$Y,4,0)),"--")</f>
        <v>--</v>
      </c>
      <c r="J1321" s="282" t="s">
        <v>9869</v>
      </c>
      <c r="K1321" s="282" t="str">
        <f t="shared" si="245"/>
        <v/>
      </c>
      <c r="L1321" s="312">
        <f t="shared" si="255"/>
        <v>2104.35</v>
      </c>
      <c r="M1321" s="312">
        <f t="shared" si="256"/>
        <v>3188.41</v>
      </c>
      <c r="N1321" s="297" t="str">
        <f>_xlfn.IFNA(VLOOKUP($E:$E,'1'!$A:$E,3,0),"")</f>
        <v/>
      </c>
      <c r="O1321" s="297">
        <f>_xlfn.IFNA(VLOOKUP($E:$E,'2'!$A:$E,3,0),"")</f>
        <v>1650.9695290858726</v>
      </c>
      <c r="P1321" s="297" t="str">
        <f>_xlfn.IFNA(VLOOKUP($E:$E,'3'!$A:$D,3,0),"")</f>
        <v/>
      </c>
      <c r="Q1321" s="297" t="str">
        <f>_xlfn.IFNA(VLOOKUP($E:$E,'4'!$A:$F,3,0),"")</f>
        <v/>
      </c>
      <c r="R1321" s="297" t="str">
        <f>_xlfn.IFNA(VLOOKUP($E:$E,'5'!$A:$F,3,0),"")</f>
        <v/>
      </c>
      <c r="S1321" s="297" t="str">
        <f>_xlfn.IFNA(VLOOKUP($E:$E,'6'!$A:$F,3,0),"")</f>
        <v/>
      </c>
      <c r="T1321" s="313">
        <v>1</v>
      </c>
      <c r="U1321" s="313">
        <v>1</v>
      </c>
      <c r="V1321" s="313">
        <v>4</v>
      </c>
      <c r="W1321" s="314">
        <v>3.4</v>
      </c>
      <c r="X1321" s="315">
        <v>5.2380952E-3</v>
      </c>
      <c r="Y1321" s="749">
        <v>2890</v>
      </c>
      <c r="Z1321" s="282"/>
      <c r="AA1321" s="316" t="s">
        <v>10391</v>
      </c>
      <c r="AB1321" s="282" t="s">
        <v>9163</v>
      </c>
      <c r="AC1321" s="317" t="s">
        <v>2104</v>
      </c>
      <c r="AD1321" s="318" t="s">
        <v>3962</v>
      </c>
      <c r="AE1321" s="319" t="s">
        <v>11326</v>
      </c>
      <c r="AF1321" s="319" t="s">
        <v>11364</v>
      </c>
      <c r="AG1321" s="320">
        <v>39.97</v>
      </c>
      <c r="AH1321" s="321">
        <f t="shared" si="257"/>
        <v>0</v>
      </c>
      <c r="AI1321" s="287">
        <f>_xlfn.IFNA(VLOOKUP(AD:AD,грп!B:C,2,0),0)</f>
        <v>0</v>
      </c>
      <c r="AJ1321" s="607">
        <v>3</v>
      </c>
      <c r="AK1321" s="672" t="str">
        <f t="shared" si="246"/>
        <v xml:space="preserve"> </v>
      </c>
      <c r="AL1321" s="174"/>
    </row>
    <row r="1322" spans="1:39" s="4" customFormat="1" ht="12" customHeight="1" outlineLevel="1" x14ac:dyDescent="0.35">
      <c r="A1322" s="307" t="s">
        <v>339</v>
      </c>
      <c r="B1322" s="308" t="s">
        <v>6932</v>
      </c>
      <c r="C1322" s="309"/>
      <c r="D1322" s="310" t="s">
        <v>4006</v>
      </c>
      <c r="E1322" s="311" t="s">
        <v>3871</v>
      </c>
      <c r="F1322" s="293"/>
      <c r="G1322" s="293"/>
      <c r="H1322" s="294">
        <v>14</v>
      </c>
      <c r="I1322" s="294" t="str">
        <f>IFERROR(_xlfn.IFNA(VLOOKUP($D:$D,history!$I:$Y,3,0),VLOOKUP(E:E,history!$H:$Y,4,0)),"--")</f>
        <v>--</v>
      </c>
      <c r="J1322" s="282" t="s">
        <v>9869</v>
      </c>
      <c r="K1322" s="282" t="str">
        <f t="shared" si="245"/>
        <v/>
      </c>
      <c r="L1322" s="312">
        <f t="shared" si="255"/>
        <v>2418.66</v>
      </c>
      <c r="M1322" s="312">
        <f t="shared" si="256"/>
        <v>3664.63</v>
      </c>
      <c r="N1322" s="297" t="str">
        <f>_xlfn.IFNA(VLOOKUP($E:$E,'1'!$A:$E,3,0),"")</f>
        <v/>
      </c>
      <c r="O1322" s="297">
        <f>_xlfn.IFNA(VLOOKUP($E:$E,'2'!$A:$E,3,0),"")</f>
        <v>1905.8171745152356</v>
      </c>
      <c r="P1322" s="297" t="str">
        <f>_xlfn.IFNA(VLOOKUP($E:$E,'3'!$A:$D,3,0),"")</f>
        <v/>
      </c>
      <c r="Q1322" s="297" t="str">
        <f>_xlfn.IFNA(VLOOKUP($E:$E,'4'!$A:$F,3,0),"")</f>
        <v/>
      </c>
      <c r="R1322" s="297" t="str">
        <f>_xlfn.IFNA(VLOOKUP($E:$E,'5'!$A:$F,3,0),"")</f>
        <v/>
      </c>
      <c r="S1322" s="297" t="str">
        <f>_xlfn.IFNA(VLOOKUP($E:$E,'6'!$A:$F,3,0),"")</f>
        <v/>
      </c>
      <c r="T1322" s="313">
        <v>1</v>
      </c>
      <c r="U1322" s="313">
        <v>1</v>
      </c>
      <c r="V1322" s="313">
        <v>6</v>
      </c>
      <c r="W1322" s="314">
        <v>4.008</v>
      </c>
      <c r="X1322" s="315">
        <v>6.3333332999999997E-3</v>
      </c>
      <c r="Y1322" s="749">
        <v>3350</v>
      </c>
      <c r="Z1322" s="282"/>
      <c r="AA1322" s="316" t="s">
        <v>10392</v>
      </c>
      <c r="AB1322" s="282" t="s">
        <v>9163</v>
      </c>
      <c r="AC1322" s="317" t="s">
        <v>2104</v>
      </c>
      <c r="AD1322" s="318" t="s">
        <v>3962</v>
      </c>
      <c r="AE1322" s="319" t="s">
        <v>11326</v>
      </c>
      <c r="AF1322" s="319" t="s">
        <v>11364</v>
      </c>
      <c r="AG1322" s="320">
        <v>45.94</v>
      </c>
      <c r="AH1322" s="321">
        <f t="shared" si="257"/>
        <v>0</v>
      </c>
      <c r="AI1322" s="287">
        <f>_xlfn.IFNA(VLOOKUP(AD:AD,грп!B:C,2,0),0)</f>
        <v>0</v>
      </c>
      <c r="AJ1322" s="607">
        <v>7</v>
      </c>
      <c r="AK1322" s="672">
        <f t="shared" si="246"/>
        <v>0</v>
      </c>
      <c r="AL1322" s="174"/>
    </row>
    <row r="1323" spans="1:39" s="4" customFormat="1" ht="12" customHeight="1" outlineLevel="1" x14ac:dyDescent="0.35">
      <c r="A1323" s="307" t="s">
        <v>339</v>
      </c>
      <c r="B1323" s="308" t="s">
        <v>6933</v>
      </c>
      <c r="C1323" s="309"/>
      <c r="D1323" s="310" t="s">
        <v>4007</v>
      </c>
      <c r="E1323" s="311" t="s">
        <v>3872</v>
      </c>
      <c r="F1323" s="293"/>
      <c r="G1323" s="293"/>
      <c r="H1323" s="294">
        <v>5</v>
      </c>
      <c r="I1323" s="294" t="str">
        <f>IFERROR(_xlfn.IFNA(VLOOKUP($D:$D,history!$I:$Y,3,0),VLOOKUP(E:E,history!$H:$Y,4,0)),"--")</f>
        <v>--</v>
      </c>
      <c r="J1323" s="282" t="s">
        <v>9869</v>
      </c>
      <c r="K1323" s="282" t="str">
        <f t="shared" si="245"/>
        <v/>
      </c>
      <c r="L1323" s="312">
        <f t="shared" si="255"/>
        <v>2450.25</v>
      </c>
      <c r="M1323" s="312">
        <f t="shared" si="256"/>
        <v>3712.5</v>
      </c>
      <c r="N1323" s="297" t="str">
        <f>_xlfn.IFNA(VLOOKUP($E:$E,'1'!$A:$E,3,0),"")</f>
        <v/>
      </c>
      <c r="O1323" s="297">
        <f>_xlfn.IFNA(VLOOKUP($E:$E,'2'!$A:$E,3,0),"")</f>
        <v>1939.0581717451525</v>
      </c>
      <c r="P1323" s="297" t="str">
        <f>_xlfn.IFNA(VLOOKUP($E:$E,'3'!$A:$D,3,0),"")</f>
        <v/>
      </c>
      <c r="Q1323" s="297" t="str">
        <f>_xlfn.IFNA(VLOOKUP($E:$E,'4'!$A:$F,3,0),"")</f>
        <v/>
      </c>
      <c r="R1323" s="297" t="str">
        <f>_xlfn.IFNA(VLOOKUP($E:$E,'5'!$A:$F,3,0),"")</f>
        <v/>
      </c>
      <c r="S1323" s="297" t="str">
        <f>_xlfn.IFNA(VLOOKUP($E:$E,'6'!$A:$F,3,0),"")</f>
        <v/>
      </c>
      <c r="T1323" s="313">
        <v>1</v>
      </c>
      <c r="U1323" s="313">
        <v>1</v>
      </c>
      <c r="V1323" s="313">
        <v>6</v>
      </c>
      <c r="W1323" s="314">
        <v>4</v>
      </c>
      <c r="X1323" s="315">
        <v>6.3333332999999997E-3</v>
      </c>
      <c r="Y1323" s="749">
        <v>3350</v>
      </c>
      <c r="Z1323" s="282"/>
      <c r="AA1323" s="316" t="s">
        <v>10391</v>
      </c>
      <c r="AB1323" s="282" t="s">
        <v>9163</v>
      </c>
      <c r="AC1323" s="317" t="s">
        <v>2104</v>
      </c>
      <c r="AD1323" s="318" t="s">
        <v>3962</v>
      </c>
      <c r="AE1323" s="319" t="s">
        <v>11326</v>
      </c>
      <c r="AF1323" s="319" t="s">
        <v>11364</v>
      </c>
      <c r="AG1323" s="320">
        <v>46.54</v>
      </c>
      <c r="AH1323" s="321">
        <f t="shared" si="257"/>
        <v>0</v>
      </c>
      <c r="AI1323" s="287">
        <f>_xlfn.IFNA(VLOOKUP(AD:AD,грп!B:C,2,0),0)</f>
        <v>0</v>
      </c>
      <c r="AJ1323" s="607">
        <v>9</v>
      </c>
      <c r="AK1323" s="672">
        <f t="shared" si="246"/>
        <v>0</v>
      </c>
      <c r="AL1323" s="174"/>
    </row>
    <row r="1324" spans="1:39" s="4" customFormat="1" ht="11.45" customHeight="1" outlineLevel="1" x14ac:dyDescent="0.35">
      <c r="A1324" s="307" t="s">
        <v>339</v>
      </c>
      <c r="B1324" s="308" t="s">
        <v>9563</v>
      </c>
      <c r="C1324" s="309" t="s">
        <v>21</v>
      </c>
      <c r="D1324" s="310" t="s">
        <v>9872</v>
      </c>
      <c r="E1324" s="322" t="s">
        <v>9285</v>
      </c>
      <c r="F1324" s="293"/>
      <c r="G1324" s="293"/>
      <c r="H1324" s="294">
        <v>11</v>
      </c>
      <c r="I1324" s="294" t="str">
        <f>IFERROR(_xlfn.IFNA(VLOOKUP($D:$D,history!$I:$Y,3,0),VLOOKUP(E:E,history!$H:$Y,4,0)),"--")</f>
        <v>V</v>
      </c>
      <c r="J1324" s="282" t="s">
        <v>9870</v>
      </c>
      <c r="K1324" s="282" t="str">
        <f t="shared" si="245"/>
        <v/>
      </c>
      <c r="L1324" s="312">
        <f t="shared" si="255"/>
        <v>2211.2199999999998</v>
      </c>
      <c r="M1324" s="312">
        <f t="shared" si="256"/>
        <v>3350.34</v>
      </c>
      <c r="N1324" s="297" t="str">
        <f>_xlfn.IFNA(VLOOKUP($E:$E,'1'!$A:$E,3,0),"")</f>
        <v/>
      </c>
      <c r="O1324" s="297" t="str">
        <f>_xlfn.IFNA(VLOOKUP($E:$E,'2'!$A:$E,3,0),"")</f>
        <v/>
      </c>
      <c r="P1324" s="297" t="str">
        <f>_xlfn.IFNA(VLOOKUP($E:$E,'3'!$A:$D,3,0),"")</f>
        <v/>
      </c>
      <c r="Q1324" s="297" t="str">
        <f>_xlfn.IFNA(VLOOKUP($E:$E,'4'!$A:$F,3,0),"")</f>
        <v/>
      </c>
      <c r="R1324" s="297" t="str">
        <f>_xlfn.IFNA(VLOOKUP($E:$E,'5'!$A:$F,3,0),"")</f>
        <v/>
      </c>
      <c r="S1324" s="297" t="str">
        <f>_xlfn.IFNA(VLOOKUP($E:$E,'6'!$A:$F,3,0),"")</f>
        <v/>
      </c>
      <c r="T1324" s="313">
        <v>1</v>
      </c>
      <c r="U1324" s="313">
        <v>1</v>
      </c>
      <c r="V1324" s="313">
        <v>6</v>
      </c>
      <c r="W1324" s="314">
        <v>3.75</v>
      </c>
      <c r="X1324" s="315">
        <v>5.8888889E-3</v>
      </c>
      <c r="Y1324" s="749">
        <v>3050</v>
      </c>
      <c r="Z1324" s="282"/>
      <c r="AA1324" s="316" t="s">
        <v>10395</v>
      </c>
      <c r="AB1324" s="282" t="s">
        <v>9164</v>
      </c>
      <c r="AC1324" s="317" t="s">
        <v>2104</v>
      </c>
      <c r="AD1324" s="318" t="s">
        <v>3962</v>
      </c>
      <c r="AE1324" s="319" t="s">
        <v>11326</v>
      </c>
      <c r="AF1324" s="319" t="s">
        <v>11361</v>
      </c>
      <c r="AG1324" s="320">
        <v>42</v>
      </c>
      <c r="AH1324" s="321">
        <f t="shared" si="257"/>
        <v>0</v>
      </c>
      <c r="AI1324" s="287">
        <f>_xlfn.IFNA(VLOOKUP(AD:AD,грп!B:C,2,0),0)</f>
        <v>0</v>
      </c>
      <c r="AJ1324" s="607">
        <v>304</v>
      </c>
      <c r="AK1324" s="672" t="str">
        <f t="shared" si="246"/>
        <v>new</v>
      </c>
      <c r="AL1324" s="174"/>
    </row>
    <row r="1325" spans="1:39" s="4" customFormat="1" ht="11.45" customHeight="1" outlineLevel="1" x14ac:dyDescent="0.35">
      <c r="A1325" s="307" t="s">
        <v>339</v>
      </c>
      <c r="B1325" s="308" t="s">
        <v>9564</v>
      </c>
      <c r="C1325" s="309" t="s">
        <v>21</v>
      </c>
      <c r="D1325" s="310" t="s">
        <v>10030</v>
      </c>
      <c r="E1325" s="322" t="s">
        <v>9286</v>
      </c>
      <c r="F1325" s="293"/>
      <c r="G1325" s="293"/>
      <c r="H1325" s="294"/>
      <c r="I1325" s="294" t="str">
        <f>IFERROR(_xlfn.IFNA(VLOOKUP($D:$D,history!$I:$Y,3,0),VLOOKUP(E:E,history!$H:$Y,4,0)),"--")</f>
        <v>--</v>
      </c>
      <c r="J1325" s="282" t="s">
        <v>9869</v>
      </c>
      <c r="K1325" s="282" t="str">
        <f t="shared" si="245"/>
        <v/>
      </c>
      <c r="L1325" s="312">
        <f t="shared" si="255"/>
        <v>2527.11</v>
      </c>
      <c r="M1325" s="312">
        <f t="shared" si="256"/>
        <v>3828.96</v>
      </c>
      <c r="N1325" s="297" t="str">
        <f>_xlfn.IFNA(VLOOKUP($E:$E,'1'!$A:$E,3,0),"")</f>
        <v/>
      </c>
      <c r="O1325" s="297">
        <f>_xlfn.IFNA(VLOOKUP($E:$E,'2'!$A:$E,3,0),"")</f>
        <v>2049.8614958448757</v>
      </c>
      <c r="P1325" s="297" t="str">
        <f>_xlfn.IFNA(VLOOKUP($E:$E,'3'!$A:$D,3,0),"")</f>
        <v/>
      </c>
      <c r="Q1325" s="297" t="str">
        <f>_xlfn.IFNA(VLOOKUP($E:$E,'4'!$A:$F,3,0),"")</f>
        <v/>
      </c>
      <c r="R1325" s="297" t="str">
        <f>_xlfn.IFNA(VLOOKUP($E:$E,'5'!$A:$F,3,0),"")</f>
        <v/>
      </c>
      <c r="S1325" s="297" t="str">
        <f>_xlfn.IFNA(VLOOKUP($E:$E,'6'!$A:$F,3,0),"")</f>
        <v/>
      </c>
      <c r="T1325" s="313">
        <v>1</v>
      </c>
      <c r="U1325" s="313">
        <v>1</v>
      </c>
      <c r="V1325" s="313">
        <v>4</v>
      </c>
      <c r="W1325" s="314">
        <v>4.3250000000000002</v>
      </c>
      <c r="X1325" s="315">
        <v>6.6539633999999999E-3</v>
      </c>
      <c r="Y1325" s="749">
        <v>3450</v>
      </c>
      <c r="Z1325" s="282"/>
      <c r="AA1325" s="316" t="s">
        <v>10396</v>
      </c>
      <c r="AB1325" s="282" t="s">
        <v>9164</v>
      </c>
      <c r="AC1325" s="317" t="s">
        <v>2104</v>
      </c>
      <c r="AD1325" s="318" t="s">
        <v>3962</v>
      </c>
      <c r="AE1325" s="319" t="s">
        <v>11326</v>
      </c>
      <c r="AF1325" s="319" t="s">
        <v>11361</v>
      </c>
      <c r="AG1325" s="320">
        <v>48</v>
      </c>
      <c r="AH1325" s="321">
        <f t="shared" si="257"/>
        <v>0</v>
      </c>
      <c r="AI1325" s="287">
        <f>_xlfn.IFNA(VLOOKUP(AD:AD,грп!B:C,2,0),0)</f>
        <v>0</v>
      </c>
      <c r="AJ1325" s="607">
        <v>3</v>
      </c>
      <c r="AK1325" s="672" t="str">
        <f t="shared" si="246"/>
        <v>new</v>
      </c>
      <c r="AL1325" s="174"/>
    </row>
    <row r="1326" spans="1:39" s="4" customFormat="1" ht="11.45" customHeight="1" outlineLevel="1" x14ac:dyDescent="0.35">
      <c r="A1326" s="307" t="s">
        <v>339</v>
      </c>
      <c r="B1326" s="308" t="s">
        <v>9565</v>
      </c>
      <c r="C1326" s="309" t="s">
        <v>21</v>
      </c>
      <c r="D1326" s="310" t="s">
        <v>10029</v>
      </c>
      <c r="E1326" s="322" t="s">
        <v>9287</v>
      </c>
      <c r="F1326" s="293"/>
      <c r="G1326" s="293"/>
      <c r="H1326" s="294">
        <v>10</v>
      </c>
      <c r="I1326" s="294" t="str">
        <f>IFERROR(_xlfn.IFNA(VLOOKUP($D:$D,history!$I:$Y,3,0),VLOOKUP(E:E,history!$H:$Y,4,0)),"--")</f>
        <v>V</v>
      </c>
      <c r="J1326" s="282" t="s">
        <v>9868</v>
      </c>
      <c r="K1326" s="282" t="str">
        <f t="shared" si="245"/>
        <v/>
      </c>
      <c r="L1326" s="312">
        <f t="shared" si="255"/>
        <v>2045.91</v>
      </c>
      <c r="M1326" s="312">
        <f t="shared" si="256"/>
        <v>3099.86</v>
      </c>
      <c r="N1326" s="297" t="str">
        <f>_xlfn.IFNA(VLOOKUP($E:$E,'1'!$A:$E,3,0),"")</f>
        <v/>
      </c>
      <c r="O1326" s="297">
        <f>_xlfn.IFNA(VLOOKUP($E:$E,'2'!$A:$E,3,0),"")</f>
        <v>1795.0138504155125</v>
      </c>
      <c r="P1326" s="297" t="str">
        <f>_xlfn.IFNA(VLOOKUP($E:$E,'3'!$A:$D,3,0),"")</f>
        <v/>
      </c>
      <c r="Q1326" s="297" t="str">
        <f>_xlfn.IFNA(VLOOKUP($E:$E,'4'!$A:$F,3,0),"")</f>
        <v/>
      </c>
      <c r="R1326" s="297" t="str">
        <f>_xlfn.IFNA(VLOOKUP($E:$E,'5'!$A:$F,3,0),"")</f>
        <v/>
      </c>
      <c r="S1326" s="297" t="str">
        <f>_xlfn.IFNA(VLOOKUP($E:$E,'6'!$A:$F,3,0),"")</f>
        <v/>
      </c>
      <c r="T1326" s="313">
        <v>1</v>
      </c>
      <c r="U1326" s="313">
        <v>1</v>
      </c>
      <c r="V1326" s="313">
        <v>6</v>
      </c>
      <c r="W1326" s="314">
        <v>3.7069999999999999</v>
      </c>
      <c r="X1326" s="315">
        <v>6.1394557999999997E-3</v>
      </c>
      <c r="Y1326" s="749">
        <v>2790</v>
      </c>
      <c r="Z1326" s="282"/>
      <c r="AA1326" s="316" t="s">
        <v>10395</v>
      </c>
      <c r="AB1326" s="282" t="s">
        <v>9164</v>
      </c>
      <c r="AC1326" s="317" t="s">
        <v>2104</v>
      </c>
      <c r="AD1326" s="318" t="s">
        <v>3962</v>
      </c>
      <c r="AE1326" s="319" t="s">
        <v>11326</v>
      </c>
      <c r="AF1326" s="319" t="s">
        <v>11361</v>
      </c>
      <c r="AG1326" s="320">
        <v>38.86</v>
      </c>
      <c r="AH1326" s="321">
        <f t="shared" si="257"/>
        <v>0</v>
      </c>
      <c r="AI1326" s="287">
        <f>_xlfn.IFNA(VLOOKUP(AD:AD,грп!B:C,2,0),0)</f>
        <v>0</v>
      </c>
      <c r="AJ1326" s="607">
        <v>61</v>
      </c>
      <c r="AK1326" s="672" t="str">
        <f t="shared" si="246"/>
        <v>new</v>
      </c>
      <c r="AL1326" s="174"/>
    </row>
    <row r="1327" spans="1:39" s="4" customFormat="1" ht="11.45" customHeight="1" outlineLevel="1" x14ac:dyDescent="0.35">
      <c r="A1327" s="307" t="s">
        <v>339</v>
      </c>
      <c r="B1327" s="308" t="s">
        <v>9566</v>
      </c>
      <c r="C1327" s="309" t="s">
        <v>21</v>
      </c>
      <c r="D1327" s="310" t="s">
        <v>10031</v>
      </c>
      <c r="E1327" s="322" t="s">
        <v>9288</v>
      </c>
      <c r="F1327" s="293"/>
      <c r="G1327" s="293"/>
      <c r="H1327" s="294"/>
      <c r="I1327" s="294" t="str">
        <f>IFERROR(_xlfn.IFNA(VLOOKUP($D:$D,history!$I:$Y,3,0),VLOOKUP(E:E,history!$H:$Y,4,0)),"--")</f>
        <v>--</v>
      </c>
      <c r="J1327" s="282" t="s">
        <v>9869</v>
      </c>
      <c r="K1327" s="282" t="str">
        <f t="shared" ref="K1327:K1390" si="258" xml:space="preserve">
IF(OR($E1327="",$A$3&lt;&gt;"МОСКВА"),"",
IF(AND($AJ1327&gt;=1,$AJ1327&lt;20),"*",
IF(AND($AJ1327&gt;=20,$AJ1327&lt;100),"**",
IF(($AJ1327&gt;=100),"***","--"))))</f>
        <v/>
      </c>
      <c r="L1327" s="312">
        <f t="shared" si="255"/>
        <v>2290.1999999999998</v>
      </c>
      <c r="M1327" s="312">
        <f t="shared" si="256"/>
        <v>3470</v>
      </c>
      <c r="N1327" s="297" t="str">
        <f>_xlfn.IFNA(VLOOKUP($E:$E,'1'!$A:$E,3,0),"")</f>
        <v/>
      </c>
      <c r="O1327" s="297">
        <f>_xlfn.IFNA(VLOOKUP($E:$E,'2'!$A:$E,3,0),"")</f>
        <v>2094.1828254847646</v>
      </c>
      <c r="P1327" s="297" t="str">
        <f>_xlfn.IFNA(VLOOKUP($E:$E,'3'!$A:$D,3,0),"")</f>
        <v/>
      </c>
      <c r="Q1327" s="297" t="str">
        <f>_xlfn.IFNA(VLOOKUP($E:$E,'4'!$A:$F,3,0),"")</f>
        <v/>
      </c>
      <c r="R1327" s="297" t="str">
        <f>_xlfn.IFNA(VLOOKUP($E:$E,'5'!$A:$F,3,0),"")</f>
        <v/>
      </c>
      <c r="S1327" s="297" t="str">
        <f>_xlfn.IFNA(VLOOKUP($E:$E,'6'!$A:$F,3,0),"")</f>
        <v/>
      </c>
      <c r="T1327" s="313">
        <v>1</v>
      </c>
      <c r="U1327" s="313">
        <v>1</v>
      </c>
      <c r="V1327" s="313">
        <v>4</v>
      </c>
      <c r="W1327" s="314">
        <v>4.3</v>
      </c>
      <c r="X1327" s="315">
        <v>6.6538461999999998E-3</v>
      </c>
      <c r="Y1327" s="749">
        <v>3150</v>
      </c>
      <c r="Z1327" s="282"/>
      <c r="AA1327" s="316" t="s">
        <v>10391</v>
      </c>
      <c r="AB1327" s="282" t="s">
        <v>9164</v>
      </c>
      <c r="AC1327" s="317" t="s">
        <v>2104</v>
      </c>
      <c r="AD1327" s="318" t="s">
        <v>3962</v>
      </c>
      <c r="AE1327" s="319" t="s">
        <v>11326</v>
      </c>
      <c r="AF1327" s="319" t="s">
        <v>11361</v>
      </c>
      <c r="AG1327" s="320">
        <v>43.5</v>
      </c>
      <c r="AH1327" s="321">
        <f t="shared" si="257"/>
        <v>0</v>
      </c>
      <c r="AI1327" s="287">
        <f>_xlfn.IFNA(VLOOKUP(AD:AD,грп!B:C,2,0),0)</f>
        <v>0</v>
      </c>
      <c r="AJ1327" s="607">
        <v>14</v>
      </c>
      <c r="AK1327" s="672" t="str">
        <f t="shared" si="246"/>
        <v>new</v>
      </c>
      <c r="AL1327" s="174"/>
    </row>
    <row r="1328" spans="1:39" s="4" customFormat="1" ht="12" customHeight="1" x14ac:dyDescent="0.35">
      <c r="A1328" s="288"/>
      <c r="B1328" s="289"/>
      <c r="C1328" s="290" t="s">
        <v>555</v>
      </c>
      <c r="D1328" s="291" t="s">
        <v>534</v>
      </c>
      <c r="E1328" s="292"/>
      <c r="F1328" s="293"/>
      <c r="G1328" s="293"/>
      <c r="H1328" s="294"/>
      <c r="I1328" s="294"/>
      <c r="J1328" s="282" t="s">
        <v>393</v>
      </c>
      <c r="K1328" s="282" t="str">
        <f t="shared" si="258"/>
        <v/>
      </c>
      <c r="L1328" s="295"/>
      <c r="M1328" s="296"/>
      <c r="N1328" s="297"/>
      <c r="O1328" s="297"/>
      <c r="P1328" s="297"/>
      <c r="Q1328" s="297" t="str">
        <f>_xlfn.IFNA(VLOOKUP($E:$E,'4'!$A:$F,3,0),"")</f>
        <v/>
      </c>
      <c r="R1328" s="297" t="str">
        <f>_xlfn.IFNA(VLOOKUP($E:$E,'5'!$A:$F,3,0),"")</f>
        <v/>
      </c>
      <c r="S1328" s="297"/>
      <c r="T1328" s="298"/>
      <c r="U1328" s="299"/>
      <c r="V1328" s="299"/>
      <c r="W1328" s="300"/>
      <c r="X1328" s="301"/>
      <c r="Y1328" s="749"/>
      <c r="Z1328" s="282"/>
      <c r="AA1328" s="280"/>
      <c r="AB1328" s="280" t="s">
        <v>393</v>
      </c>
      <c r="AC1328" s="302"/>
      <c r="AD1328" s="338" t="s">
        <v>534</v>
      </c>
      <c r="AE1328" s="282"/>
      <c r="AF1328" s="329"/>
      <c r="AG1328" s="305"/>
      <c r="AH1328" s="306"/>
      <c r="AI1328" s="287">
        <f>_xlfn.IFNA(VLOOKUP(AD:AD,грп!B:C,2,0),0)</f>
        <v>0</v>
      </c>
      <c r="AJ1328" s="607">
        <v>0</v>
      </c>
      <c r="AK1328" s="672" t="str">
        <f t="shared" si="246"/>
        <v xml:space="preserve"> </v>
      </c>
      <c r="AL1328" s="174"/>
    </row>
    <row r="1329" spans="1:39" s="4" customFormat="1" ht="12" customHeight="1" outlineLevel="1" x14ac:dyDescent="0.35">
      <c r="A1329" s="307" t="s">
        <v>10402</v>
      </c>
      <c r="B1329" s="308" t="s">
        <v>6934</v>
      </c>
      <c r="C1329" s="309"/>
      <c r="D1329" s="310" t="s">
        <v>5175</v>
      </c>
      <c r="E1329" s="311" t="s">
        <v>4014</v>
      </c>
      <c r="F1329" s="293"/>
      <c r="G1329" s="293"/>
      <c r="H1329" s="294">
        <v>10</v>
      </c>
      <c r="I1329" s="294" t="str">
        <f>IFERROR(_xlfn.IFNA(VLOOKUP($D:$D,history!$I:$Y,3,0),VLOOKUP(E:E,history!$H:$Y,4,0)),"--")</f>
        <v>--</v>
      </c>
      <c r="J1329" s="282" t="s">
        <v>9870</v>
      </c>
      <c r="K1329" s="282" t="str">
        <f t="shared" si="258"/>
        <v/>
      </c>
      <c r="L1329" s="312">
        <f>IF($A$3="ИМ",ROUND($Y1329*(1-($L$6-$F$4))*(1-$F$3)*(1+$AG$2),2),ROUND($M1329*(1-($L$6-$F$4))*(1-$F$3)*(1+$AG$2),2))</f>
        <v>5589.66</v>
      </c>
      <c r="M1329" s="312">
        <f>ROUND(IF($A$3="РЕГИОНЫ",AG1329*$AG$3*$AG$1,IF(AI1329=0,AG1329*$AG$3*$AG$1,AG1329*$AG$3*(1-5%)*$AG$1)),2)</f>
        <v>8469.18</v>
      </c>
      <c r="N1329" s="297" t="str">
        <f>_xlfn.IFNA(VLOOKUP($E:$E,'1'!$A:$E,3,0),"")</f>
        <v/>
      </c>
      <c r="O1329" s="297">
        <f>_xlfn.IFNA(VLOOKUP($E:$E,'2'!$A:$E,3,0),"")</f>
        <v>4409.972299168976</v>
      </c>
      <c r="P1329" s="297" t="str">
        <f>_xlfn.IFNA(VLOOKUP($E:$E,'3'!$A:$D,3,0),"")</f>
        <v/>
      </c>
      <c r="Q1329" s="297" t="str">
        <f>_xlfn.IFNA(VLOOKUP($E:$E,'4'!$A:$F,3,0),"")</f>
        <v/>
      </c>
      <c r="R1329" s="297" t="str">
        <f>_xlfn.IFNA(VLOOKUP($E:$E,'5'!$A:$F,3,0),"")</f>
        <v/>
      </c>
      <c r="S1329" s="297" t="str">
        <f>_xlfn.IFNA(VLOOKUP($E:$E,'6'!$A:$F,3,0),"")</f>
        <v/>
      </c>
      <c r="T1329" s="313">
        <v>1</v>
      </c>
      <c r="U1329" s="313">
        <v>1</v>
      </c>
      <c r="V1329" s="313">
        <v>1</v>
      </c>
      <c r="W1329" s="314">
        <v>9.24</v>
      </c>
      <c r="X1329" s="315">
        <v>1.5599999999999999E-2</v>
      </c>
      <c r="Y1329" s="749">
        <v>8050</v>
      </c>
      <c r="Z1329" s="282"/>
      <c r="AA1329" s="316" t="s">
        <v>10391</v>
      </c>
      <c r="AB1329" s="282" t="s">
        <v>9163</v>
      </c>
      <c r="AC1329" s="317" t="s">
        <v>2104</v>
      </c>
      <c r="AD1329" s="318" t="s">
        <v>534</v>
      </c>
      <c r="AE1329" s="319" t="s">
        <v>11326</v>
      </c>
      <c r="AF1329" s="319" t="s">
        <v>11308</v>
      </c>
      <c r="AG1329" s="320">
        <v>106.17</v>
      </c>
      <c r="AH1329" s="321">
        <f>IF($A$3="РЕГИОНЫ",ROUND($AG1329*(1-($L$6-$F$4))*(1-$F$3)*(1+$AG$2)*$AG$1,2),0)</f>
        <v>0</v>
      </c>
      <c r="AI1329" s="287">
        <f>_xlfn.IFNA(VLOOKUP(AD:AD,грп!B:C,2,0),0)</f>
        <v>0</v>
      </c>
      <c r="AJ1329" s="607">
        <v>55</v>
      </c>
      <c r="AK1329" s="672">
        <f t="shared" ref="AK1329:AK1392" si="259">C1329</f>
        <v>0</v>
      </c>
      <c r="AL1329" s="174"/>
    </row>
    <row r="1330" spans="1:39" s="4" customFormat="1" ht="12" customHeight="1" outlineLevel="1" x14ac:dyDescent="0.35">
      <c r="A1330" s="307" t="s">
        <v>10402</v>
      </c>
      <c r="B1330" s="308" t="s">
        <v>6935</v>
      </c>
      <c r="C1330" s="309"/>
      <c r="D1330" s="310" t="s">
        <v>4355</v>
      </c>
      <c r="E1330" s="322" t="s">
        <v>4309</v>
      </c>
      <c r="F1330" s="293"/>
      <c r="G1330" s="293"/>
      <c r="H1330" s="294">
        <v>12</v>
      </c>
      <c r="I1330" s="294" t="str">
        <f>IFERROR(_xlfn.IFNA(VLOOKUP($D:$D,history!$I:$Y,3,0),VLOOKUP(E:E,history!$H:$Y,4,0)),"--")</f>
        <v>--</v>
      </c>
      <c r="J1330" s="282" t="s">
        <v>9870</v>
      </c>
      <c r="K1330" s="282" t="str">
        <f t="shared" si="258"/>
        <v/>
      </c>
      <c r="L1330" s="312">
        <f>IF($A$3="ИМ",ROUND($Y1330*(1-($L$6-$F$4))*(1-$F$3)*(1+$AG$2),2),ROUND($M1330*(1-($L$6-$F$4))*(1-$F$3)*(1+$AG$2),2))</f>
        <v>5779.19</v>
      </c>
      <c r="M1330" s="312">
        <f>ROUND(IF($A$3="РЕГИОНЫ",AG1330*$AG$3*$AG$1,IF(AI1330=0,AG1330*$AG$3*$AG$1,AG1330*$AG$3*(1-5%)*$AG$1)),2)</f>
        <v>8756.35</v>
      </c>
      <c r="N1330" s="297" t="str">
        <f>_xlfn.IFNA(VLOOKUP($E:$E,'1'!$A:$E,3,0),"")</f>
        <v/>
      </c>
      <c r="O1330" s="297">
        <f>_xlfn.IFNA(VLOOKUP($E:$E,'2'!$A:$E,3,0),"")</f>
        <v>5573.4072022160672</v>
      </c>
      <c r="P1330" s="297" t="str">
        <f>_xlfn.IFNA(VLOOKUP($E:$E,'3'!$A:$D,3,0),"")</f>
        <v/>
      </c>
      <c r="Q1330" s="297" t="str">
        <f>_xlfn.IFNA(VLOOKUP($E:$E,'4'!$A:$F,3,0),"")</f>
        <v/>
      </c>
      <c r="R1330" s="297" t="str">
        <f>_xlfn.IFNA(VLOOKUP($E:$E,'5'!$A:$F,3,0),"")</f>
        <v/>
      </c>
      <c r="S1330" s="297" t="str">
        <f>_xlfn.IFNA(VLOOKUP($E:$E,'6'!$A:$F,3,0),"")</f>
        <v/>
      </c>
      <c r="T1330" s="313">
        <v>1</v>
      </c>
      <c r="U1330" s="313">
        <v>1</v>
      </c>
      <c r="V1330" s="313">
        <v>1</v>
      </c>
      <c r="W1330" s="314">
        <v>10.5</v>
      </c>
      <c r="X1330" s="315">
        <v>2.2307692300000001E-2</v>
      </c>
      <c r="Y1330" s="749">
        <v>8350</v>
      </c>
      <c r="Z1330" s="282"/>
      <c r="AA1330" s="316" t="s">
        <v>10393</v>
      </c>
      <c r="AB1330" s="282" t="s">
        <v>9163</v>
      </c>
      <c r="AC1330" s="317" t="s">
        <v>2104</v>
      </c>
      <c r="AD1330" s="318" t="s">
        <v>534</v>
      </c>
      <c r="AE1330" s="319" t="s">
        <v>11326</v>
      </c>
      <c r="AF1330" s="319" t="s">
        <v>11308</v>
      </c>
      <c r="AG1330" s="320">
        <v>109.77</v>
      </c>
      <c r="AH1330" s="321">
        <f>IF($A$3="РЕГИОНЫ",ROUND($AG1330*(1-($L$6-$F$4))*(1-$F$3)*(1+$AG$2)*$AG$1,2),0)</f>
        <v>0</v>
      </c>
      <c r="AI1330" s="287">
        <f>_xlfn.IFNA(VLOOKUP(AD:AD,грп!B:C,2,0),0)</f>
        <v>0</v>
      </c>
      <c r="AJ1330" s="607">
        <v>29</v>
      </c>
      <c r="AK1330" s="672">
        <f t="shared" si="259"/>
        <v>0</v>
      </c>
      <c r="AL1330" s="174"/>
    </row>
    <row r="1331" spans="1:39" s="4" customFormat="1" ht="12" customHeight="1" outlineLevel="1" x14ac:dyDescent="0.35">
      <c r="A1331" s="307" t="s">
        <v>10402</v>
      </c>
      <c r="B1331" s="308" t="s">
        <v>6936</v>
      </c>
      <c r="C1331" s="309"/>
      <c r="D1331" s="310" t="s">
        <v>4356</v>
      </c>
      <c r="E1331" s="322" t="s">
        <v>4310</v>
      </c>
      <c r="F1331" s="293"/>
      <c r="G1331" s="293"/>
      <c r="H1331" s="294">
        <v>10</v>
      </c>
      <c r="I1331" s="294" t="str">
        <f>IFERROR(_xlfn.IFNA(VLOOKUP($D:$D,history!$I:$Y,3,0),VLOOKUP(E:E,history!$H:$Y,4,0)),"--")</f>
        <v>--</v>
      </c>
      <c r="J1331" s="282" t="s">
        <v>9870</v>
      </c>
      <c r="K1331" s="282" t="str">
        <f t="shared" si="258"/>
        <v/>
      </c>
      <c r="L1331" s="312">
        <f>IF($A$3="ИМ",ROUND($Y1331*(1-($L$6-$F$4))*(1-$F$3)*(1+$AG$2),2),ROUND($M1331*(1-($L$6-$F$4))*(1-$F$3)*(1+$AG$2),2))</f>
        <v>6407.29</v>
      </c>
      <c r="M1331" s="312">
        <f>ROUND(IF($A$3="РЕГИОНЫ",AG1331*$AG$3*$AG$1,IF(AI1331=0,AG1331*$AG$3*$AG$1,AG1331*$AG$3*(1-5%)*$AG$1)),2)</f>
        <v>9708.01</v>
      </c>
      <c r="N1331" s="297" t="str">
        <f>_xlfn.IFNA(VLOOKUP($E:$E,'1'!$A:$E,3,0),"")</f>
        <v/>
      </c>
      <c r="O1331" s="297">
        <f>_xlfn.IFNA(VLOOKUP($E:$E,'2'!$A:$E,3,0),"")</f>
        <v>6620.4986149584493</v>
      </c>
      <c r="P1331" s="297" t="str">
        <f>_xlfn.IFNA(VLOOKUP($E:$E,'3'!$A:$D,3,0),"")</f>
        <v/>
      </c>
      <c r="Q1331" s="297" t="str">
        <f>_xlfn.IFNA(VLOOKUP($E:$E,'4'!$A:$F,3,0),"")</f>
        <v/>
      </c>
      <c r="R1331" s="297" t="str">
        <f>_xlfn.IFNA(VLOOKUP($E:$E,'5'!$A:$F,3,0),"")</f>
        <v/>
      </c>
      <c r="S1331" s="297" t="str">
        <f>_xlfn.IFNA(VLOOKUP($E:$E,'6'!$A:$F,3,0),"")</f>
        <v/>
      </c>
      <c r="T1331" s="313">
        <v>1</v>
      </c>
      <c r="U1331" s="313">
        <v>1</v>
      </c>
      <c r="V1331" s="313">
        <v>1</v>
      </c>
      <c r="W1331" s="314">
        <v>12</v>
      </c>
      <c r="X1331" s="315">
        <v>2.1999999999999999E-2</v>
      </c>
      <c r="Y1331" s="749">
        <v>9250</v>
      </c>
      <c r="Z1331" s="282"/>
      <c r="AA1331" s="316" t="s">
        <v>10394</v>
      </c>
      <c r="AB1331" s="282" t="s">
        <v>9163</v>
      </c>
      <c r="AC1331" s="317" t="s">
        <v>2104</v>
      </c>
      <c r="AD1331" s="318" t="s">
        <v>534</v>
      </c>
      <c r="AE1331" s="319" t="s">
        <v>11326</v>
      </c>
      <c r="AF1331" s="319" t="s">
        <v>11308</v>
      </c>
      <c r="AG1331" s="320">
        <v>121.7</v>
      </c>
      <c r="AH1331" s="321">
        <f>IF($A$3="РЕГИОНЫ",ROUND($AG1331*(1-($L$6-$F$4))*(1-$F$3)*(1+$AG$2)*$AG$1,2),0)</f>
        <v>0</v>
      </c>
      <c r="AI1331" s="287">
        <f>_xlfn.IFNA(VLOOKUP(AD:AD,грп!B:C,2,0),0)</f>
        <v>0</v>
      </c>
      <c r="AJ1331" s="607">
        <v>25</v>
      </c>
      <c r="AK1331" s="672">
        <f t="shared" si="259"/>
        <v>0</v>
      </c>
      <c r="AL1331" s="174"/>
    </row>
    <row r="1332" spans="1:39" s="4" customFormat="1" ht="12" customHeight="1" x14ac:dyDescent="0.35">
      <c r="A1332" s="288"/>
      <c r="B1332" s="289"/>
      <c r="C1332" s="290" t="s">
        <v>555</v>
      </c>
      <c r="D1332" s="291" t="s">
        <v>4865</v>
      </c>
      <c r="E1332" s="292"/>
      <c r="F1332" s="293"/>
      <c r="G1332" s="293"/>
      <c r="H1332" s="294"/>
      <c r="I1332" s="294"/>
      <c r="J1332" s="282" t="s">
        <v>393</v>
      </c>
      <c r="K1332" s="282" t="str">
        <f t="shared" si="258"/>
        <v/>
      </c>
      <c r="L1332" s="295"/>
      <c r="M1332" s="296"/>
      <c r="N1332" s="297"/>
      <c r="O1332" s="297"/>
      <c r="P1332" s="297"/>
      <c r="Q1332" s="297" t="str">
        <f>_xlfn.IFNA(VLOOKUP($E:$E,'4'!$A:$F,3,0),"")</f>
        <v/>
      </c>
      <c r="R1332" s="297" t="str">
        <f>_xlfn.IFNA(VLOOKUP($E:$E,'5'!$A:$F,3,0),"")</f>
        <v/>
      </c>
      <c r="S1332" s="297"/>
      <c r="T1332" s="298"/>
      <c r="U1332" s="299"/>
      <c r="V1332" s="299"/>
      <c r="W1332" s="300"/>
      <c r="X1332" s="301"/>
      <c r="Y1332" s="749"/>
      <c r="Z1332" s="282"/>
      <c r="AA1332" s="280"/>
      <c r="AB1332" s="280" t="s">
        <v>393</v>
      </c>
      <c r="AC1332" s="302"/>
      <c r="AD1332" s="338" t="s">
        <v>1437</v>
      </c>
      <c r="AE1332" s="282"/>
      <c r="AF1332" s="329"/>
      <c r="AG1332" s="305"/>
      <c r="AH1332" s="306"/>
      <c r="AI1332" s="287">
        <f>_xlfn.IFNA(VLOOKUP(AD:AD,грп!B:C,2,0),0)</f>
        <v>0</v>
      </c>
      <c r="AJ1332" s="607">
        <v>0</v>
      </c>
      <c r="AK1332" s="672" t="str">
        <f t="shared" si="259"/>
        <v xml:space="preserve"> </v>
      </c>
      <c r="AL1332" s="174"/>
    </row>
    <row r="1333" spans="1:39" s="4" customFormat="1" ht="12" customHeight="1" outlineLevel="1" x14ac:dyDescent="0.35">
      <c r="A1333" s="307" t="s">
        <v>10402</v>
      </c>
      <c r="B1333" s="308" t="s">
        <v>6937</v>
      </c>
      <c r="C1333" s="341"/>
      <c r="D1333" s="310" t="s">
        <v>2840</v>
      </c>
      <c r="E1333" s="322" t="s">
        <v>1837</v>
      </c>
      <c r="F1333" s="293"/>
      <c r="G1333" s="293"/>
      <c r="H1333" s="294">
        <v>19</v>
      </c>
      <c r="I1333" s="294" t="str">
        <f>IFERROR(_xlfn.IFNA(VLOOKUP($D:$D,history!$I:$Y,3,0),VLOOKUP(E:E,history!$H:$Y,4,0)),"--")</f>
        <v>--</v>
      </c>
      <c r="J1333" s="282" t="s">
        <v>9870</v>
      </c>
      <c r="K1333" s="282" t="str">
        <f t="shared" si="258"/>
        <v/>
      </c>
      <c r="L1333" s="312">
        <f t="shared" ref="L1333:L1339" si="260">IF($A$3="ИМ",ROUND($Y1333*(1-($L$6-$F$4))*(1-$F$3)*(1+$AG$2),2),ROUND($M1333*(1-($L$6-$F$4))*(1-$F$3)*(1+$AG$2),2))</f>
        <v>5523.32</v>
      </c>
      <c r="M1333" s="312">
        <f t="shared" ref="M1333:M1339" si="261">ROUND(IF($A$3="РЕГИОНЫ",AG1333*$AG$3*$AG$1,IF(AI1333=0,AG1333*$AG$3*$AG$1,AG1333*$AG$3*(1-5%)*$AG$1)),2)</f>
        <v>8368.67</v>
      </c>
      <c r="N1333" s="297" t="str">
        <f>_xlfn.IFNA(VLOOKUP($E:$E,'1'!$A:$E,3,0),"")</f>
        <v/>
      </c>
      <c r="O1333" s="297">
        <f>_xlfn.IFNA(VLOOKUP($E:$E,'2'!$A:$E,3,0),"")</f>
        <v>4409.972299168976</v>
      </c>
      <c r="P1333" s="297" t="str">
        <f>_xlfn.IFNA(VLOOKUP($E:$E,'3'!$A:$D,3,0),"")</f>
        <v/>
      </c>
      <c r="Q1333" s="297" t="str">
        <f>_xlfn.IFNA(VLOOKUP($E:$E,'4'!$A:$F,3,0),"")</f>
        <v/>
      </c>
      <c r="R1333" s="297" t="str">
        <f>_xlfn.IFNA(VLOOKUP($E:$E,'5'!$A:$F,3,0),"")</f>
        <v/>
      </c>
      <c r="S1333" s="297" t="str">
        <f>_xlfn.IFNA(VLOOKUP($E:$E,'6'!$A:$F,3,0),"")</f>
        <v/>
      </c>
      <c r="T1333" s="313">
        <v>1</v>
      </c>
      <c r="U1333" s="313">
        <v>1</v>
      </c>
      <c r="V1333" s="313">
        <v>4</v>
      </c>
      <c r="W1333" s="314">
        <v>4.7629999999999999</v>
      </c>
      <c r="X1333" s="315">
        <v>7.0000000000000001E-3</v>
      </c>
      <c r="Y1333" s="749">
        <v>7950</v>
      </c>
      <c r="Z1333" s="282"/>
      <c r="AA1333" s="316" t="s">
        <v>10388</v>
      </c>
      <c r="AB1333" s="282" t="s">
        <v>9163</v>
      </c>
      <c r="AC1333" s="317" t="s">
        <v>2104</v>
      </c>
      <c r="AD1333" s="318" t="s">
        <v>4865</v>
      </c>
      <c r="AE1333" s="319" t="s">
        <v>11326</v>
      </c>
      <c r="AF1333" s="319" t="s">
        <v>11308</v>
      </c>
      <c r="AG1333" s="320">
        <v>104.91</v>
      </c>
      <c r="AH1333" s="321">
        <f t="shared" ref="AH1333:AH1339" si="262">IF($A$3="РЕГИОНЫ",ROUND($AG1333*(1-($L$6-$F$4))*(1-$F$3)*(1+$AG$2)*$AG$1,2),0)</f>
        <v>0</v>
      </c>
      <c r="AI1333" s="287">
        <f>_xlfn.IFNA(VLOOKUP(AD:AD,грп!B:C,2,0),0)</f>
        <v>0</v>
      </c>
      <c r="AJ1333" s="607">
        <v>16</v>
      </c>
      <c r="AK1333" s="672">
        <f t="shared" si="259"/>
        <v>0</v>
      </c>
      <c r="AL1333" s="174"/>
    </row>
    <row r="1334" spans="1:39" s="4" customFormat="1" ht="12" customHeight="1" outlineLevel="1" x14ac:dyDescent="0.35">
      <c r="A1334" s="307" t="s">
        <v>10402</v>
      </c>
      <c r="B1334" s="308" t="s">
        <v>6938</v>
      </c>
      <c r="C1334" s="309"/>
      <c r="D1334" s="310" t="s">
        <v>2836</v>
      </c>
      <c r="E1334" s="322" t="s">
        <v>1901</v>
      </c>
      <c r="F1334" s="293"/>
      <c r="G1334" s="293"/>
      <c r="H1334" s="294">
        <v>20</v>
      </c>
      <c r="I1334" s="294" t="str">
        <f>IFERROR(_xlfn.IFNA(VLOOKUP($D:$D,history!$I:$Y,3,0),VLOOKUP(E:E,history!$H:$Y,4,0)),"--")</f>
        <v>--</v>
      </c>
      <c r="J1334" s="282" t="s">
        <v>9870</v>
      </c>
      <c r="K1334" s="282" t="str">
        <f t="shared" si="258"/>
        <v/>
      </c>
      <c r="L1334" s="312">
        <f t="shared" si="260"/>
        <v>3140.99</v>
      </c>
      <c r="M1334" s="312">
        <f t="shared" si="261"/>
        <v>4759.08</v>
      </c>
      <c r="N1334" s="297" t="str">
        <f>_xlfn.IFNA(VLOOKUP($E:$E,'1'!$A:$E,3,0),"")</f>
        <v/>
      </c>
      <c r="O1334" s="297">
        <f>_xlfn.IFNA(VLOOKUP($E:$E,'2'!$A:$E,3,0),"")</f>
        <v>2664.8199445983382</v>
      </c>
      <c r="P1334" s="297" t="str">
        <f>_xlfn.IFNA(VLOOKUP($E:$E,'3'!$A:$D,3,0),"")</f>
        <v/>
      </c>
      <c r="Q1334" s="297" t="str">
        <f>_xlfn.IFNA(VLOOKUP($E:$E,'4'!$A:$F,3,0),"")</f>
        <v/>
      </c>
      <c r="R1334" s="297" t="str">
        <f>_xlfn.IFNA(VLOOKUP($E:$E,'5'!$A:$F,3,0),"")</f>
        <v/>
      </c>
      <c r="S1334" s="297" t="str">
        <f>_xlfn.IFNA(VLOOKUP($E:$E,'6'!$A:$F,3,0),"")</f>
        <v/>
      </c>
      <c r="T1334" s="313">
        <v>1</v>
      </c>
      <c r="U1334" s="313">
        <v>1</v>
      </c>
      <c r="V1334" s="313">
        <v>8</v>
      </c>
      <c r="W1334" s="314">
        <v>2.7559999999999998</v>
      </c>
      <c r="X1334" s="315">
        <v>3.7499999999999999E-3</v>
      </c>
      <c r="Y1334" s="749">
        <v>4550</v>
      </c>
      <c r="Z1334" s="282"/>
      <c r="AA1334" s="316" t="s">
        <v>10392</v>
      </c>
      <c r="AB1334" s="282" t="s">
        <v>9163</v>
      </c>
      <c r="AC1334" s="317" t="s">
        <v>2104</v>
      </c>
      <c r="AD1334" s="318" t="s">
        <v>4865</v>
      </c>
      <c r="AE1334" s="319" t="s">
        <v>11326</v>
      </c>
      <c r="AF1334" s="319" t="s">
        <v>11308</v>
      </c>
      <c r="AG1334" s="320">
        <v>59.66</v>
      </c>
      <c r="AH1334" s="321">
        <f t="shared" si="262"/>
        <v>0</v>
      </c>
      <c r="AI1334" s="287">
        <f>_xlfn.IFNA(VLOOKUP(AD:AD,грп!B:C,2,0),0)</f>
        <v>0</v>
      </c>
      <c r="AJ1334" s="607">
        <v>10</v>
      </c>
      <c r="AK1334" s="672">
        <f t="shared" si="259"/>
        <v>0</v>
      </c>
      <c r="AL1334" s="174"/>
    </row>
    <row r="1335" spans="1:39" s="4" customFormat="1" ht="12" customHeight="1" outlineLevel="1" x14ac:dyDescent="0.35">
      <c r="A1335" s="307" t="s">
        <v>10402</v>
      </c>
      <c r="B1335" s="308" t="s">
        <v>6939</v>
      </c>
      <c r="C1335" s="341"/>
      <c r="D1335" s="310" t="s">
        <v>2837</v>
      </c>
      <c r="E1335" s="322" t="s">
        <v>1902</v>
      </c>
      <c r="F1335" s="293"/>
      <c r="G1335" s="293"/>
      <c r="H1335" s="294">
        <v>26</v>
      </c>
      <c r="I1335" s="294" t="str">
        <f>IFERROR(_xlfn.IFNA(VLOOKUP($D:$D,history!$I:$Y,3,0),VLOOKUP(E:E,history!$H:$Y,4,0)),"--")</f>
        <v>--</v>
      </c>
      <c r="J1335" s="282" t="s">
        <v>9870</v>
      </c>
      <c r="K1335" s="282" t="str">
        <f t="shared" si="258"/>
        <v/>
      </c>
      <c r="L1335" s="312">
        <f t="shared" si="260"/>
        <v>3455.3</v>
      </c>
      <c r="M1335" s="312">
        <f t="shared" si="261"/>
        <v>5235.3100000000004</v>
      </c>
      <c r="N1335" s="297" t="str">
        <f>_xlfn.IFNA(VLOOKUP($E:$E,'1'!$A:$E,3,0),"")</f>
        <v/>
      </c>
      <c r="O1335" s="297">
        <f>_xlfn.IFNA(VLOOKUP($E:$E,'2'!$A:$E,3,0),"")</f>
        <v>2897.5069252077565</v>
      </c>
      <c r="P1335" s="297" t="str">
        <f>_xlfn.IFNA(VLOOKUP($E:$E,'3'!$A:$D,3,0),"")</f>
        <v/>
      </c>
      <c r="Q1335" s="297" t="str">
        <f>_xlfn.IFNA(VLOOKUP($E:$E,'4'!$A:$F,3,0),"")</f>
        <v/>
      </c>
      <c r="R1335" s="297" t="str">
        <f>_xlfn.IFNA(VLOOKUP($E:$E,'5'!$A:$F,3,0),"")</f>
        <v/>
      </c>
      <c r="S1335" s="297" t="str">
        <f>_xlfn.IFNA(VLOOKUP($E:$E,'6'!$A:$F,3,0),"")</f>
        <v/>
      </c>
      <c r="T1335" s="313">
        <v>1</v>
      </c>
      <c r="U1335" s="313">
        <v>1</v>
      </c>
      <c r="V1335" s="313">
        <v>8</v>
      </c>
      <c r="W1335" s="314">
        <v>2.7559999999999998</v>
      </c>
      <c r="X1335" s="315">
        <v>3.7499999999999999E-3</v>
      </c>
      <c r="Y1335" s="749">
        <v>4990</v>
      </c>
      <c r="Z1335" s="282"/>
      <c r="AA1335" s="316" t="s">
        <v>10392</v>
      </c>
      <c r="AB1335" s="282" t="s">
        <v>9163</v>
      </c>
      <c r="AC1335" s="317" t="s">
        <v>2104</v>
      </c>
      <c r="AD1335" s="318" t="s">
        <v>4865</v>
      </c>
      <c r="AE1335" s="319" t="s">
        <v>11326</v>
      </c>
      <c r="AF1335" s="319" t="s">
        <v>11308</v>
      </c>
      <c r="AG1335" s="320">
        <v>65.63</v>
      </c>
      <c r="AH1335" s="321">
        <f t="shared" si="262"/>
        <v>0</v>
      </c>
      <c r="AI1335" s="287">
        <f>_xlfn.IFNA(VLOOKUP(AD:AD,грп!B:C,2,0),0)</f>
        <v>0</v>
      </c>
      <c r="AJ1335" s="607">
        <v>11</v>
      </c>
      <c r="AK1335" s="672">
        <f t="shared" si="259"/>
        <v>0</v>
      </c>
      <c r="AL1335" s="174"/>
    </row>
    <row r="1336" spans="1:39" s="4" customFormat="1" ht="12" customHeight="1" outlineLevel="1" x14ac:dyDescent="0.35">
      <c r="A1336" s="307" t="s">
        <v>10402</v>
      </c>
      <c r="B1336" s="308" t="s">
        <v>6940</v>
      </c>
      <c r="C1336" s="290" t="s">
        <v>555</v>
      </c>
      <c r="D1336" s="310" t="s">
        <v>2838</v>
      </c>
      <c r="E1336" s="322" t="s">
        <v>1438</v>
      </c>
      <c r="F1336" s="293"/>
      <c r="G1336" s="293"/>
      <c r="H1336" s="294">
        <v>8</v>
      </c>
      <c r="I1336" s="294" t="str">
        <f>IFERROR(_xlfn.IFNA(VLOOKUP($D:$D,history!$I:$Y,3,0),VLOOKUP(E:E,history!$H:$Y,4,0)),"--")</f>
        <v>--</v>
      </c>
      <c r="J1336" s="282" t="s">
        <v>9870</v>
      </c>
      <c r="K1336" s="282" t="str">
        <f t="shared" si="258"/>
        <v/>
      </c>
      <c r="L1336" s="312">
        <f t="shared" si="260"/>
        <v>2379.6999999999998</v>
      </c>
      <c r="M1336" s="312">
        <f t="shared" si="261"/>
        <v>3605.6</v>
      </c>
      <c r="N1336" s="297" t="str">
        <f>_xlfn.IFNA(VLOOKUP($E:$E,'1'!$A:$E,3,0),"")</f>
        <v/>
      </c>
      <c r="O1336" s="297">
        <f>_xlfn.IFNA(VLOOKUP($E:$E,'2'!$A:$E,3,0),"")</f>
        <v>2199.4459833795013</v>
      </c>
      <c r="P1336" s="297" t="str">
        <f>_xlfn.IFNA(VLOOKUP($E:$E,'3'!$A:$D,3,0),"")</f>
        <v/>
      </c>
      <c r="Q1336" s="297" t="str">
        <f>_xlfn.IFNA(VLOOKUP($E:$E,'4'!$A:$F,3,0),"")</f>
        <v/>
      </c>
      <c r="R1336" s="297" t="str">
        <f>_xlfn.IFNA(VLOOKUP($E:$E,'5'!$A:$F,3,0),"")</f>
        <v/>
      </c>
      <c r="S1336" s="297" t="str">
        <f>_xlfn.IFNA(VLOOKUP($E:$E,'6'!$A:$F,3,0),"")</f>
        <v/>
      </c>
      <c r="T1336" s="313">
        <v>1</v>
      </c>
      <c r="U1336" s="313">
        <v>1</v>
      </c>
      <c r="V1336" s="313">
        <v>8</v>
      </c>
      <c r="W1336" s="314">
        <v>2.7</v>
      </c>
      <c r="X1336" s="315">
        <v>4.7499999999999999E-3</v>
      </c>
      <c r="Y1336" s="749">
        <v>3450</v>
      </c>
      <c r="Z1336" s="282"/>
      <c r="AA1336" s="316" t="s">
        <v>10393</v>
      </c>
      <c r="AB1336" s="282" t="s">
        <v>9163</v>
      </c>
      <c r="AC1336" s="317" t="s">
        <v>2104</v>
      </c>
      <c r="AD1336" s="318" t="s">
        <v>1437</v>
      </c>
      <c r="AE1336" s="319" t="s">
        <v>11326</v>
      </c>
      <c r="AF1336" s="319" t="s">
        <v>11308</v>
      </c>
      <c r="AG1336" s="320">
        <v>45.2</v>
      </c>
      <c r="AH1336" s="321">
        <f t="shared" si="262"/>
        <v>0</v>
      </c>
      <c r="AI1336" s="287">
        <f>_xlfn.IFNA(VLOOKUP(AD:AD,грп!B:C,2,0),0)</f>
        <v>0</v>
      </c>
      <c r="AJ1336" s="607">
        <v>9</v>
      </c>
      <c r="AK1336" s="672" t="str">
        <f t="shared" si="259"/>
        <v xml:space="preserve"> </v>
      </c>
      <c r="AL1336" s="174"/>
    </row>
    <row r="1337" spans="1:39" s="4" customFormat="1" ht="12" customHeight="1" outlineLevel="1" x14ac:dyDescent="0.35">
      <c r="A1337" s="307" t="s">
        <v>10402</v>
      </c>
      <c r="B1337" s="308" t="s">
        <v>6941</v>
      </c>
      <c r="C1337" s="290" t="s">
        <v>555</v>
      </c>
      <c r="D1337" s="310" t="s">
        <v>2839</v>
      </c>
      <c r="E1337" s="322" t="s">
        <v>1439</v>
      </c>
      <c r="F1337" s="293"/>
      <c r="G1337" s="293"/>
      <c r="H1337" s="294">
        <v>16</v>
      </c>
      <c r="I1337" s="294" t="str">
        <f>IFERROR(_xlfn.IFNA(VLOOKUP($D:$D,history!$I:$Y,3,0),VLOOKUP(E:E,history!$H:$Y,4,0)),"--")</f>
        <v>--</v>
      </c>
      <c r="J1337" s="282" t="s">
        <v>9870</v>
      </c>
      <c r="K1337" s="282" t="str">
        <f t="shared" si="258"/>
        <v/>
      </c>
      <c r="L1337" s="312">
        <f t="shared" si="260"/>
        <v>2553.96</v>
      </c>
      <c r="M1337" s="312">
        <f t="shared" si="261"/>
        <v>3869.64</v>
      </c>
      <c r="N1337" s="297" t="str">
        <f>_xlfn.IFNA(VLOOKUP($E:$E,'1'!$A:$E,3,0),"")</f>
        <v/>
      </c>
      <c r="O1337" s="297">
        <f>_xlfn.IFNA(VLOOKUP($E:$E,'2'!$A:$E,3,0),"")</f>
        <v>2315.7894736842109</v>
      </c>
      <c r="P1337" s="297" t="str">
        <f>_xlfn.IFNA(VLOOKUP($E:$E,'3'!$A:$D,3,0),"")</f>
        <v/>
      </c>
      <c r="Q1337" s="297" t="str">
        <f>_xlfn.IFNA(VLOOKUP($E:$E,'4'!$A:$F,3,0),"")</f>
        <v/>
      </c>
      <c r="R1337" s="297" t="str">
        <f>_xlfn.IFNA(VLOOKUP($E:$E,'5'!$A:$F,3,0),"")</f>
        <v/>
      </c>
      <c r="S1337" s="297" t="str">
        <f>_xlfn.IFNA(VLOOKUP($E:$E,'6'!$A:$F,3,0),"")</f>
        <v/>
      </c>
      <c r="T1337" s="313">
        <v>1</v>
      </c>
      <c r="U1337" s="313">
        <v>1</v>
      </c>
      <c r="V1337" s="313">
        <v>8</v>
      </c>
      <c r="W1337" s="314">
        <v>2.8380000000000001</v>
      </c>
      <c r="X1337" s="315">
        <v>4.7499999999999999E-3</v>
      </c>
      <c r="Y1337" s="749">
        <v>3690</v>
      </c>
      <c r="Z1337" s="282"/>
      <c r="AA1337" s="316" t="s">
        <v>10393</v>
      </c>
      <c r="AB1337" s="282" t="s">
        <v>9163</v>
      </c>
      <c r="AC1337" s="317" t="s">
        <v>2104</v>
      </c>
      <c r="AD1337" s="318" t="s">
        <v>1437</v>
      </c>
      <c r="AE1337" s="319" t="s">
        <v>11326</v>
      </c>
      <c r="AF1337" s="319" t="s">
        <v>11308</v>
      </c>
      <c r="AG1337" s="320">
        <v>48.51</v>
      </c>
      <c r="AH1337" s="321">
        <f t="shared" si="262"/>
        <v>0</v>
      </c>
      <c r="AI1337" s="287">
        <f>_xlfn.IFNA(VLOOKUP(AD:AD,грп!B:C,2,0),0)</f>
        <v>0</v>
      </c>
      <c r="AJ1337" s="607">
        <v>6</v>
      </c>
      <c r="AK1337" s="672" t="str">
        <f t="shared" si="259"/>
        <v xml:space="preserve"> </v>
      </c>
      <c r="AL1337" s="174"/>
    </row>
    <row r="1338" spans="1:39" s="4" customFormat="1" ht="12" customHeight="1" outlineLevel="1" x14ac:dyDescent="0.35">
      <c r="A1338" s="307" t="s">
        <v>10402</v>
      </c>
      <c r="B1338" s="308" t="s">
        <v>6942</v>
      </c>
      <c r="C1338" s="290" t="s">
        <v>555</v>
      </c>
      <c r="D1338" s="310" t="s">
        <v>2841</v>
      </c>
      <c r="E1338" s="322" t="s">
        <v>1440</v>
      </c>
      <c r="F1338" s="293"/>
      <c r="G1338" s="293"/>
      <c r="H1338" s="294">
        <v>6</v>
      </c>
      <c r="I1338" s="294" t="str">
        <f>IFERROR(_xlfn.IFNA(VLOOKUP($D:$D,history!$I:$Y,3,0),VLOOKUP(E:E,history!$H:$Y,4,0)),"--")</f>
        <v>--</v>
      </c>
      <c r="J1338" s="282" t="s">
        <v>9870</v>
      </c>
      <c r="K1338" s="282" t="str">
        <f t="shared" si="258"/>
        <v/>
      </c>
      <c r="L1338" s="312">
        <f t="shared" si="260"/>
        <v>2583.44</v>
      </c>
      <c r="M1338" s="312">
        <f t="shared" si="261"/>
        <v>3914.31</v>
      </c>
      <c r="N1338" s="297" t="str">
        <f>_xlfn.IFNA(VLOOKUP($E:$E,'1'!$A:$E,3,0),"")</f>
        <v/>
      </c>
      <c r="O1338" s="297">
        <f>_xlfn.IFNA(VLOOKUP($E:$E,'2'!$A:$E,3,0),"")</f>
        <v>2315.7894736842109</v>
      </c>
      <c r="P1338" s="297" t="str">
        <f>_xlfn.IFNA(VLOOKUP($E:$E,'3'!$A:$D,3,0),"")</f>
        <v/>
      </c>
      <c r="Q1338" s="297" t="str">
        <f>_xlfn.IFNA(VLOOKUP($E:$E,'4'!$A:$F,3,0),"")</f>
        <v/>
      </c>
      <c r="R1338" s="297" t="str">
        <f>_xlfn.IFNA(VLOOKUP($E:$E,'5'!$A:$F,3,0),"")</f>
        <v/>
      </c>
      <c r="S1338" s="297" t="str">
        <f>_xlfn.IFNA(VLOOKUP($E:$E,'6'!$A:$F,3,0),"")</f>
        <v/>
      </c>
      <c r="T1338" s="313">
        <v>1</v>
      </c>
      <c r="U1338" s="313">
        <v>1</v>
      </c>
      <c r="V1338" s="313">
        <v>8</v>
      </c>
      <c r="W1338" s="314">
        <v>3.0379999999999998</v>
      </c>
      <c r="X1338" s="315">
        <v>4.4166667000000003E-3</v>
      </c>
      <c r="Y1338" s="749">
        <v>3750</v>
      </c>
      <c r="Z1338" s="282"/>
      <c r="AA1338" s="316" t="s">
        <v>10393</v>
      </c>
      <c r="AB1338" s="282" t="s">
        <v>9163</v>
      </c>
      <c r="AC1338" s="317" t="s">
        <v>2104</v>
      </c>
      <c r="AD1338" s="318" t="s">
        <v>1437</v>
      </c>
      <c r="AE1338" s="319" t="s">
        <v>11326</v>
      </c>
      <c r="AF1338" s="319" t="s">
        <v>11308</v>
      </c>
      <c r="AG1338" s="320">
        <v>49.07</v>
      </c>
      <c r="AH1338" s="321">
        <f t="shared" si="262"/>
        <v>0</v>
      </c>
      <c r="AI1338" s="287">
        <f>_xlfn.IFNA(VLOOKUP(AD:AD,грп!B:C,2,0),0)</f>
        <v>0</v>
      </c>
      <c r="AJ1338" s="607">
        <v>1</v>
      </c>
      <c r="AK1338" s="672" t="str">
        <f t="shared" si="259"/>
        <v xml:space="preserve"> </v>
      </c>
      <c r="AL1338" s="174"/>
    </row>
    <row r="1339" spans="1:39" s="4" customFormat="1" ht="12" customHeight="1" outlineLevel="1" x14ac:dyDescent="0.35">
      <c r="A1339" s="307" t="s">
        <v>10402</v>
      </c>
      <c r="B1339" s="308" t="s">
        <v>6943</v>
      </c>
      <c r="C1339" s="290" t="s">
        <v>555</v>
      </c>
      <c r="D1339" s="310" t="s">
        <v>2842</v>
      </c>
      <c r="E1339" s="322" t="s">
        <v>1441</v>
      </c>
      <c r="F1339" s="293"/>
      <c r="G1339" s="293"/>
      <c r="H1339" s="294">
        <v>10</v>
      </c>
      <c r="I1339" s="294" t="str">
        <f>IFERROR(_xlfn.IFNA(VLOOKUP($D:$D,history!$I:$Y,3,0),VLOOKUP(E:E,history!$H:$Y,4,0)),"--")</f>
        <v>--</v>
      </c>
      <c r="J1339" s="282" t="s">
        <v>9870</v>
      </c>
      <c r="K1339" s="282" t="str">
        <f t="shared" si="258"/>
        <v/>
      </c>
      <c r="L1339" s="312">
        <f t="shared" si="260"/>
        <v>2728.23</v>
      </c>
      <c r="M1339" s="312">
        <f t="shared" si="261"/>
        <v>4133.68</v>
      </c>
      <c r="N1339" s="297" t="str">
        <f>_xlfn.IFNA(VLOOKUP($E:$E,'1'!$A:$E,3,0),"")</f>
        <v/>
      </c>
      <c r="O1339" s="297">
        <f>_xlfn.IFNA(VLOOKUP($E:$E,'2'!$A:$E,3,0),"")</f>
        <v>2548.4764542936291</v>
      </c>
      <c r="P1339" s="297" t="str">
        <f>_xlfn.IFNA(VLOOKUP($E:$E,'3'!$A:$D,3,0),"")</f>
        <v/>
      </c>
      <c r="Q1339" s="297" t="str">
        <f>_xlfn.IFNA(VLOOKUP($E:$E,'4'!$A:$F,3,0),"")</f>
        <v/>
      </c>
      <c r="R1339" s="297" t="str">
        <f>_xlfn.IFNA(VLOOKUP($E:$E,'5'!$A:$F,3,0),"")</f>
        <v/>
      </c>
      <c r="S1339" s="297" t="str">
        <f>_xlfn.IFNA(VLOOKUP($E:$E,'6'!$A:$F,3,0),"")</f>
        <v/>
      </c>
      <c r="T1339" s="313">
        <v>1</v>
      </c>
      <c r="U1339" s="313">
        <v>1</v>
      </c>
      <c r="V1339" s="313">
        <v>8</v>
      </c>
      <c r="W1339" s="314">
        <v>3.2629999999999999</v>
      </c>
      <c r="X1339" s="315">
        <v>4.6874999999999998E-3</v>
      </c>
      <c r="Y1339" s="749">
        <v>3950</v>
      </c>
      <c r="Z1339" s="282"/>
      <c r="AA1339" s="316" t="s">
        <v>10393</v>
      </c>
      <c r="AB1339" s="282" t="s">
        <v>9163</v>
      </c>
      <c r="AC1339" s="317" t="s">
        <v>2104</v>
      </c>
      <c r="AD1339" s="318" t="s">
        <v>1437</v>
      </c>
      <c r="AE1339" s="319" t="s">
        <v>11326</v>
      </c>
      <c r="AF1339" s="319" t="s">
        <v>11308</v>
      </c>
      <c r="AG1339" s="320">
        <v>51.82</v>
      </c>
      <c r="AH1339" s="321">
        <f t="shared" si="262"/>
        <v>0</v>
      </c>
      <c r="AI1339" s="287">
        <f>_xlfn.IFNA(VLOOKUP(AD:AD,грп!B:C,2,0),0)</f>
        <v>0</v>
      </c>
      <c r="AJ1339" s="607">
        <v>1</v>
      </c>
      <c r="AK1339" s="672" t="str">
        <f t="shared" si="259"/>
        <v xml:space="preserve"> </v>
      </c>
      <c r="AL1339" s="174"/>
    </row>
    <row r="1340" spans="1:39" s="4" customFormat="1" ht="12" customHeight="1" x14ac:dyDescent="0.35">
      <c r="A1340" s="288"/>
      <c r="B1340" s="289"/>
      <c r="C1340" s="290" t="s">
        <v>555</v>
      </c>
      <c r="D1340" s="291" t="s">
        <v>533</v>
      </c>
      <c r="E1340" s="292"/>
      <c r="F1340" s="293"/>
      <c r="G1340" s="293"/>
      <c r="H1340" s="294"/>
      <c r="I1340" s="294"/>
      <c r="J1340" s="282" t="s">
        <v>393</v>
      </c>
      <c r="K1340" s="282" t="str">
        <f t="shared" si="258"/>
        <v/>
      </c>
      <c r="L1340" s="295"/>
      <c r="M1340" s="296"/>
      <c r="N1340" s="297"/>
      <c r="O1340" s="297"/>
      <c r="P1340" s="297"/>
      <c r="Q1340" s="297" t="str">
        <f>_xlfn.IFNA(VLOOKUP($E:$E,'4'!$A:$F,3,0),"")</f>
        <v/>
      </c>
      <c r="R1340" s="297" t="str">
        <f>_xlfn.IFNA(VLOOKUP($E:$E,'5'!$A:$F,3,0),"")</f>
        <v/>
      </c>
      <c r="S1340" s="297"/>
      <c r="T1340" s="298"/>
      <c r="U1340" s="299"/>
      <c r="V1340" s="299"/>
      <c r="W1340" s="300"/>
      <c r="X1340" s="301"/>
      <c r="Y1340" s="749"/>
      <c r="Z1340" s="282"/>
      <c r="AA1340" s="280"/>
      <c r="AB1340" s="280" t="s">
        <v>393</v>
      </c>
      <c r="AC1340" s="302"/>
      <c r="AD1340" s="338" t="s">
        <v>533</v>
      </c>
      <c r="AE1340" s="282"/>
      <c r="AF1340" s="329"/>
      <c r="AG1340" s="305"/>
      <c r="AH1340" s="306"/>
      <c r="AI1340" s="287">
        <f>_xlfn.IFNA(VLOOKUP(AD:AD,грп!B:C,2,0),0)</f>
        <v>0</v>
      </c>
      <c r="AJ1340" s="607">
        <v>0</v>
      </c>
      <c r="AK1340" s="672" t="str">
        <f t="shared" si="259"/>
        <v xml:space="preserve"> </v>
      </c>
      <c r="AL1340" s="174"/>
    </row>
    <row r="1341" spans="1:39" s="4" customFormat="1" ht="12" customHeight="1" outlineLevel="1" x14ac:dyDescent="0.35">
      <c r="A1341" s="307" t="s">
        <v>10402</v>
      </c>
      <c r="B1341" s="308" t="s">
        <v>6944</v>
      </c>
      <c r="C1341" s="309"/>
      <c r="D1341" s="310" t="s">
        <v>4869</v>
      </c>
      <c r="E1341" s="311" t="s">
        <v>4016</v>
      </c>
      <c r="F1341" s="293"/>
      <c r="G1341" s="293"/>
      <c r="H1341" s="294">
        <v>2</v>
      </c>
      <c r="I1341" s="294" t="str">
        <f>IFERROR(_xlfn.IFNA(VLOOKUP($D:$D,history!$I:$Y,3,0),VLOOKUP(E:E,history!$H:$Y,4,0)),"--")</f>
        <v>--</v>
      </c>
      <c r="J1341" s="282" t="s">
        <v>9870</v>
      </c>
      <c r="K1341" s="282" t="str">
        <f t="shared" si="258"/>
        <v/>
      </c>
      <c r="L1341" s="312">
        <f t="shared" ref="L1341:L1352" si="263">IF($A$3="ИМ",ROUND($Y1341*(1-($L$6-$F$4))*(1-$F$3)*(1+$AG$2),2),ROUND($M1341*(1-($L$6-$F$4))*(1-$F$3)*(1+$AG$2),2))</f>
        <v>11997.47</v>
      </c>
      <c r="M1341" s="312">
        <f t="shared" ref="M1341:M1352" si="264">ROUND(IF($A$3="РЕГИОНЫ",AG1341*$AG$3*$AG$1,IF(AI1341=0,AG1341*$AG$3*$AG$1,AG1341*$AG$3*(1-5%)*$AG$1)),2)</f>
        <v>18177.990000000002</v>
      </c>
      <c r="N1341" s="297" t="str">
        <f>_xlfn.IFNA(VLOOKUP($E:$E,'1'!$A:$E,3,0),"")</f>
        <v/>
      </c>
      <c r="O1341" s="297">
        <f>_xlfn.IFNA(VLOOKUP($E:$E,'2'!$A:$E,3,0),"")</f>
        <v>10459.833795013852</v>
      </c>
      <c r="P1341" s="297" t="str">
        <f>_xlfn.IFNA(VLOOKUP($E:$E,'3'!$A:$D,3,0),"")</f>
        <v/>
      </c>
      <c r="Q1341" s="297" t="str">
        <f>_xlfn.IFNA(VLOOKUP($E:$E,'4'!$A:$F,3,0),"")</f>
        <v/>
      </c>
      <c r="R1341" s="297" t="str">
        <f>_xlfn.IFNA(VLOOKUP($E:$E,'5'!$A:$F,3,0),"")</f>
        <v/>
      </c>
      <c r="S1341" s="297" t="str">
        <f>_xlfn.IFNA(VLOOKUP($E:$E,'6'!$A:$F,3,0),"")</f>
        <v/>
      </c>
      <c r="T1341" s="313">
        <v>1</v>
      </c>
      <c r="U1341" s="313">
        <v>1</v>
      </c>
      <c r="V1341" s="313">
        <v>1</v>
      </c>
      <c r="W1341" s="314">
        <v>17.96</v>
      </c>
      <c r="X1341" s="315">
        <v>9.4322580599999997E-2</v>
      </c>
      <c r="Y1341" s="749">
        <v>17290</v>
      </c>
      <c r="Z1341" s="282"/>
      <c r="AA1341" s="316" t="s">
        <v>10391</v>
      </c>
      <c r="AB1341" s="282" t="s">
        <v>9163</v>
      </c>
      <c r="AC1341" s="317" t="s">
        <v>2104</v>
      </c>
      <c r="AD1341" s="318" t="s">
        <v>533</v>
      </c>
      <c r="AE1341" s="319" t="s">
        <v>11326</v>
      </c>
      <c r="AF1341" s="319" t="s">
        <v>11308</v>
      </c>
      <c r="AG1341" s="320">
        <v>227.88</v>
      </c>
      <c r="AH1341" s="321">
        <f t="shared" ref="AH1341:AH1352" si="265">IF($A$3="РЕГИОНЫ",ROUND($AG1341*(1-($L$6-$F$4))*(1-$F$3)*(1+$AG$2)*$AG$1,2),0)</f>
        <v>0</v>
      </c>
      <c r="AI1341" s="287">
        <f>_xlfn.IFNA(VLOOKUP(AD:AD,грп!B:C,2,0),0)</f>
        <v>0</v>
      </c>
      <c r="AJ1341" s="607">
        <v>15</v>
      </c>
      <c r="AK1341" s="672">
        <f t="shared" si="259"/>
        <v>0</v>
      </c>
      <c r="AL1341" s="174"/>
    </row>
    <row r="1342" spans="1:39" s="4" customFormat="1" ht="12" customHeight="1" outlineLevel="1" x14ac:dyDescent="0.35">
      <c r="A1342" s="307" t="s">
        <v>10402</v>
      </c>
      <c r="B1342" s="308" t="s">
        <v>6945</v>
      </c>
      <c r="C1342" s="328"/>
      <c r="D1342" s="310" t="s">
        <v>2845</v>
      </c>
      <c r="E1342" s="322" t="s">
        <v>1427</v>
      </c>
      <c r="F1342" s="293"/>
      <c r="G1342" s="293"/>
      <c r="H1342" s="294">
        <v>2</v>
      </c>
      <c r="I1342" s="294" t="str">
        <f>IFERROR(_xlfn.IFNA(VLOOKUP($D:$D,history!$I:$Y,3,0),VLOOKUP(E:E,history!$H:$Y,4,0)),"--")</f>
        <v>--</v>
      </c>
      <c r="J1342" s="282" t="s">
        <v>5946</v>
      </c>
      <c r="K1342" s="282" t="str">
        <f t="shared" si="258"/>
        <v/>
      </c>
      <c r="L1342" s="312">
        <f t="shared" si="263"/>
        <v>11102.45</v>
      </c>
      <c r="M1342" s="312">
        <f t="shared" si="264"/>
        <v>16821.900000000001</v>
      </c>
      <c r="N1342" s="297" t="str">
        <f>_xlfn.IFNA(VLOOKUP($E:$E,'1'!$A:$E,3,0),"")</f>
        <v/>
      </c>
      <c r="O1342" s="297">
        <f>_xlfn.IFNA(VLOOKUP($E:$E,'2'!$A:$E,3,0),"")</f>
        <v>9296.3988919667609</v>
      </c>
      <c r="P1342" s="297" t="str">
        <f>_xlfn.IFNA(VLOOKUP($E:$E,'3'!$A:$D,3,0),"")</f>
        <v/>
      </c>
      <c r="Q1342" s="297" t="str">
        <f>_xlfn.IFNA(VLOOKUP($E:$E,'4'!$A:$F,3,0),"")</f>
        <v/>
      </c>
      <c r="R1342" s="297" t="str">
        <f>_xlfn.IFNA(VLOOKUP($E:$E,'5'!$A:$F,3,0),"")</f>
        <v/>
      </c>
      <c r="S1342" s="297" t="str">
        <f>_xlfn.IFNA(VLOOKUP($E:$E,'6'!$A:$F,3,0),"")</f>
        <v/>
      </c>
      <c r="T1342" s="313">
        <v>1</v>
      </c>
      <c r="U1342" s="313">
        <v>1</v>
      </c>
      <c r="V1342" s="313">
        <v>1</v>
      </c>
      <c r="W1342" s="314">
        <v>16.8</v>
      </c>
      <c r="X1342" s="315">
        <v>8.5000000000000006E-2</v>
      </c>
      <c r="Y1342" s="749">
        <v>15990</v>
      </c>
      <c r="Z1342" s="282"/>
      <c r="AA1342" s="316" t="s">
        <v>10391</v>
      </c>
      <c r="AB1342" s="282" t="s">
        <v>9163</v>
      </c>
      <c r="AC1342" s="317" t="s">
        <v>2104</v>
      </c>
      <c r="AD1342" s="318" t="s">
        <v>533</v>
      </c>
      <c r="AE1342" s="319" t="s">
        <v>11326</v>
      </c>
      <c r="AF1342" s="319" t="s">
        <v>11308</v>
      </c>
      <c r="AG1342" s="320">
        <v>210.88</v>
      </c>
      <c r="AH1342" s="321">
        <f t="shared" si="265"/>
        <v>0</v>
      </c>
      <c r="AI1342" s="287">
        <f>_xlfn.IFNA(VLOOKUP(AD:AD,грп!B:C,2,0),0)</f>
        <v>0</v>
      </c>
      <c r="AJ1342" s="607">
        <v>1</v>
      </c>
      <c r="AK1342" s="672">
        <f t="shared" si="259"/>
        <v>0</v>
      </c>
      <c r="AL1342" s="174"/>
    </row>
    <row r="1343" spans="1:39" s="4" customFormat="1" ht="12" customHeight="1" outlineLevel="1" x14ac:dyDescent="0.35">
      <c r="A1343" s="307" t="s">
        <v>10402</v>
      </c>
      <c r="B1343" s="308" t="s">
        <v>6946</v>
      </c>
      <c r="C1343" s="323"/>
      <c r="D1343" s="310" t="s">
        <v>2846</v>
      </c>
      <c r="E1343" s="322" t="s">
        <v>2112</v>
      </c>
      <c r="F1343" s="293"/>
      <c r="G1343" s="293"/>
      <c r="H1343" s="294">
        <v>2</v>
      </c>
      <c r="I1343" s="294" t="str">
        <f>IFERROR(_xlfn.IFNA(VLOOKUP($D:$D,history!$I:$Y,3,0),VLOOKUP(E:E,history!$H:$Y,4,0)),"--")</f>
        <v>--</v>
      </c>
      <c r="J1343" s="282" t="s">
        <v>5946</v>
      </c>
      <c r="K1343" s="282" t="str">
        <f t="shared" si="258"/>
        <v/>
      </c>
      <c r="L1343" s="312">
        <f t="shared" si="263"/>
        <v>12232.81</v>
      </c>
      <c r="M1343" s="312">
        <f t="shared" si="264"/>
        <v>18534.560000000001</v>
      </c>
      <c r="N1343" s="297" t="str">
        <f>_xlfn.IFNA(VLOOKUP($E:$E,'1'!$A:$E,3,0),"")</f>
        <v/>
      </c>
      <c r="O1343" s="297">
        <f>_xlfn.IFNA(VLOOKUP($E:$E,'2'!$A:$E,3,0),"")</f>
        <v>9994.4598337950138</v>
      </c>
      <c r="P1343" s="297" t="str">
        <f>_xlfn.IFNA(VLOOKUP($E:$E,'3'!$A:$D,3,0),"")</f>
        <v/>
      </c>
      <c r="Q1343" s="297" t="str">
        <f>_xlfn.IFNA(VLOOKUP($E:$E,'4'!$A:$F,3,0),"")</f>
        <v/>
      </c>
      <c r="R1343" s="297" t="str">
        <f>_xlfn.IFNA(VLOOKUP($E:$E,'5'!$A:$F,3,0),"")</f>
        <v/>
      </c>
      <c r="S1343" s="297" t="str">
        <f>_xlfn.IFNA(VLOOKUP($E:$E,'6'!$A:$F,3,0),"")</f>
        <v/>
      </c>
      <c r="T1343" s="313">
        <v>1</v>
      </c>
      <c r="U1343" s="313">
        <v>1</v>
      </c>
      <c r="V1343" s="313">
        <v>1</v>
      </c>
      <c r="W1343" s="314">
        <v>14.12</v>
      </c>
      <c r="X1343" s="315">
        <v>7.6892561999999998E-2</v>
      </c>
      <c r="Y1343" s="749">
        <v>17650</v>
      </c>
      <c r="Z1343" s="282"/>
      <c r="AA1343" s="316" t="s">
        <v>10391</v>
      </c>
      <c r="AB1343" s="282" t="s">
        <v>9163</v>
      </c>
      <c r="AC1343" s="317" t="s">
        <v>2104</v>
      </c>
      <c r="AD1343" s="318" t="s">
        <v>533</v>
      </c>
      <c r="AE1343" s="319" t="s">
        <v>11326</v>
      </c>
      <c r="AF1343" s="319" t="s">
        <v>11308</v>
      </c>
      <c r="AG1343" s="320">
        <v>232.35</v>
      </c>
      <c r="AH1343" s="321">
        <f t="shared" si="265"/>
        <v>0</v>
      </c>
      <c r="AI1343" s="287">
        <f>_xlfn.IFNA(VLOOKUP(AD:AD,грп!B:C,2,0),0)</f>
        <v>0</v>
      </c>
      <c r="AJ1343" s="607">
        <v>606</v>
      </c>
      <c r="AK1343" s="672">
        <f t="shared" si="259"/>
        <v>0</v>
      </c>
      <c r="AL1343" s="174"/>
    </row>
    <row r="1344" spans="1:39" s="6" customFormat="1" ht="12" customHeight="1" outlineLevel="1" x14ac:dyDescent="0.35">
      <c r="A1344" s="307" t="s">
        <v>10402</v>
      </c>
      <c r="B1344" s="308" t="s">
        <v>6947</v>
      </c>
      <c r="C1344" s="309"/>
      <c r="D1344" s="310" t="s">
        <v>4018</v>
      </c>
      <c r="E1344" s="311" t="s">
        <v>4017</v>
      </c>
      <c r="F1344" s="293"/>
      <c r="G1344" s="293"/>
      <c r="H1344" s="294">
        <v>3</v>
      </c>
      <c r="I1344" s="294" t="str">
        <f>IFERROR(_xlfn.IFNA(VLOOKUP($D:$D,history!$I:$Y,3,0),VLOOKUP(E:E,history!$H:$Y,4,0)),"--")</f>
        <v>--</v>
      </c>
      <c r="J1344" s="282" t="s">
        <v>9868</v>
      </c>
      <c r="K1344" s="282" t="str">
        <f t="shared" si="258"/>
        <v/>
      </c>
      <c r="L1344" s="312">
        <f t="shared" si="263"/>
        <v>12311.78</v>
      </c>
      <c r="M1344" s="312">
        <f t="shared" si="264"/>
        <v>18654.21</v>
      </c>
      <c r="N1344" s="297" t="str">
        <f>_xlfn.IFNA(VLOOKUP($E:$E,'1'!$A:$E,3,0),"")</f>
        <v/>
      </c>
      <c r="O1344" s="297">
        <f>_xlfn.IFNA(VLOOKUP($E:$E,'2'!$A:$E,3,0),"")</f>
        <v>11041.551246537398</v>
      </c>
      <c r="P1344" s="297" t="str">
        <f>_xlfn.IFNA(VLOOKUP($E:$E,'3'!$A:$D,3,0),"")</f>
        <v/>
      </c>
      <c r="Q1344" s="297" t="str">
        <f>_xlfn.IFNA(VLOOKUP($E:$E,'4'!$A:$F,3,0),"")</f>
        <v/>
      </c>
      <c r="R1344" s="297" t="str">
        <f>_xlfn.IFNA(VLOOKUP($E:$E,'5'!$A:$F,3,0),"")</f>
        <v/>
      </c>
      <c r="S1344" s="297" t="str">
        <f>_xlfn.IFNA(VLOOKUP($E:$E,'6'!$A:$F,3,0),"")</f>
        <v/>
      </c>
      <c r="T1344" s="313">
        <v>1</v>
      </c>
      <c r="U1344" s="313">
        <v>1</v>
      </c>
      <c r="V1344" s="313">
        <v>1</v>
      </c>
      <c r="W1344" s="314">
        <v>18.100000000000001</v>
      </c>
      <c r="X1344" s="315">
        <v>9.2774193500000005E-2</v>
      </c>
      <c r="Y1344" s="749">
        <v>17750</v>
      </c>
      <c r="Z1344" s="282"/>
      <c r="AA1344" s="316" t="s">
        <v>10391</v>
      </c>
      <c r="AB1344" s="282" t="s">
        <v>9163</v>
      </c>
      <c r="AC1344" s="317" t="s">
        <v>2104</v>
      </c>
      <c r="AD1344" s="318" t="s">
        <v>533</v>
      </c>
      <c r="AE1344" s="319" t="s">
        <v>11326</v>
      </c>
      <c r="AF1344" s="319" t="s">
        <v>11308</v>
      </c>
      <c r="AG1344" s="320">
        <v>233.85</v>
      </c>
      <c r="AH1344" s="321">
        <f t="shared" si="265"/>
        <v>0</v>
      </c>
      <c r="AI1344" s="287">
        <f>_xlfn.IFNA(VLOOKUP(AD:AD,грп!B:C,2,0),0)</f>
        <v>0</v>
      </c>
      <c r="AJ1344" s="607">
        <v>15</v>
      </c>
      <c r="AK1344" s="672">
        <f t="shared" si="259"/>
        <v>0</v>
      </c>
      <c r="AL1344" s="174"/>
      <c r="AM1344" s="4"/>
    </row>
    <row r="1345" spans="1:39" s="4" customFormat="1" ht="12" customHeight="1" outlineLevel="1" x14ac:dyDescent="0.35">
      <c r="A1345" s="307" t="s">
        <v>10402</v>
      </c>
      <c r="B1345" s="308" t="s">
        <v>6948</v>
      </c>
      <c r="C1345" s="309"/>
      <c r="D1345" s="310" t="s">
        <v>5891</v>
      </c>
      <c r="E1345" s="311" t="s">
        <v>4020</v>
      </c>
      <c r="F1345" s="293"/>
      <c r="G1345" s="293"/>
      <c r="H1345" s="294">
        <v>2</v>
      </c>
      <c r="I1345" s="294" t="str">
        <f>IFERROR(_xlfn.IFNA(VLOOKUP($D:$D,history!$I:$Y,3,0),VLOOKUP(E:E,history!$H:$Y,4,0)),"--")</f>
        <v>V</v>
      </c>
      <c r="J1345" s="282" t="s">
        <v>9870</v>
      </c>
      <c r="K1345" s="282" t="str">
        <f t="shared" si="258"/>
        <v/>
      </c>
      <c r="L1345" s="312">
        <f t="shared" si="263"/>
        <v>12448.14</v>
      </c>
      <c r="M1345" s="312">
        <f t="shared" si="264"/>
        <v>18860.82</v>
      </c>
      <c r="N1345" s="297" t="str">
        <f>_xlfn.IFNA(VLOOKUP($E:$E,'1'!$A:$E,3,0),"")</f>
        <v/>
      </c>
      <c r="O1345" s="297">
        <f>_xlfn.IFNA(VLOOKUP($E:$E,'2'!$A:$E,3,0),"")</f>
        <v>10459.833795013852</v>
      </c>
      <c r="P1345" s="297" t="str">
        <f>_xlfn.IFNA(VLOOKUP($E:$E,'3'!$A:$D,3,0),"")</f>
        <v/>
      </c>
      <c r="Q1345" s="297" t="str">
        <f>_xlfn.IFNA(VLOOKUP($E:$E,'4'!$A:$F,3,0),"")</f>
        <v/>
      </c>
      <c r="R1345" s="297" t="str">
        <f>_xlfn.IFNA(VLOOKUP($E:$E,'5'!$A:$F,3,0),"")</f>
        <v/>
      </c>
      <c r="S1345" s="297" t="str">
        <f>_xlfn.IFNA(VLOOKUP($E:$E,'6'!$A:$F,3,0),"")</f>
        <v/>
      </c>
      <c r="T1345" s="313">
        <v>1</v>
      </c>
      <c r="U1345" s="313">
        <v>1</v>
      </c>
      <c r="V1345" s="313">
        <v>1</v>
      </c>
      <c r="W1345" s="314">
        <v>15.7</v>
      </c>
      <c r="X1345" s="315">
        <v>9.8888888899999999E-2</v>
      </c>
      <c r="Y1345" s="749">
        <v>17950</v>
      </c>
      <c r="Z1345" s="282"/>
      <c r="AA1345" s="316" t="s">
        <v>10391</v>
      </c>
      <c r="AB1345" s="282" t="s">
        <v>9163</v>
      </c>
      <c r="AC1345" s="317" t="s">
        <v>2104</v>
      </c>
      <c r="AD1345" s="318" t="s">
        <v>533</v>
      </c>
      <c r="AE1345" s="319" t="s">
        <v>11326</v>
      </c>
      <c r="AF1345" s="319" t="s">
        <v>11308</v>
      </c>
      <c r="AG1345" s="320">
        <v>236.44</v>
      </c>
      <c r="AH1345" s="321">
        <f t="shared" si="265"/>
        <v>0</v>
      </c>
      <c r="AI1345" s="287">
        <f>_xlfn.IFNA(VLOOKUP(AD:AD,грп!B:C,2,0),0)</f>
        <v>0</v>
      </c>
      <c r="AJ1345" s="607">
        <v>14</v>
      </c>
      <c r="AK1345" s="672">
        <f t="shared" si="259"/>
        <v>0</v>
      </c>
      <c r="AL1345" s="174"/>
    </row>
    <row r="1346" spans="1:39" s="6" customFormat="1" ht="12" customHeight="1" outlineLevel="1" x14ac:dyDescent="0.35">
      <c r="A1346" s="307" t="s">
        <v>10402</v>
      </c>
      <c r="B1346" s="308" t="s">
        <v>6949</v>
      </c>
      <c r="C1346" s="309"/>
      <c r="D1346" s="310" t="s">
        <v>2847</v>
      </c>
      <c r="E1346" s="322" t="s">
        <v>1814</v>
      </c>
      <c r="F1346" s="293"/>
      <c r="G1346" s="293"/>
      <c r="H1346" s="294"/>
      <c r="I1346" s="294" t="str">
        <f>IFERROR(_xlfn.IFNA(VLOOKUP($D:$D,history!$I:$Y,3,0),VLOOKUP(E:E,history!$H:$Y,4,0)),"--")</f>
        <v>--</v>
      </c>
      <c r="J1346" s="282" t="s">
        <v>9869</v>
      </c>
      <c r="K1346" s="282" t="str">
        <f t="shared" si="258"/>
        <v/>
      </c>
      <c r="L1346" s="312">
        <f t="shared" si="263"/>
        <v>11416.76</v>
      </c>
      <c r="M1346" s="312">
        <f t="shared" si="264"/>
        <v>17298.12</v>
      </c>
      <c r="N1346" s="297" t="str">
        <f>_xlfn.IFNA(VLOOKUP($E:$E,'1'!$A:$E,3,0),"")</f>
        <v/>
      </c>
      <c r="O1346" s="297">
        <f>_xlfn.IFNA(VLOOKUP($E:$E,'2'!$A:$E,3,0),"")</f>
        <v>9994.4598337950138</v>
      </c>
      <c r="P1346" s="297" t="str">
        <f>_xlfn.IFNA(VLOOKUP($E:$E,'3'!$A:$D,3,0),"")</f>
        <v/>
      </c>
      <c r="Q1346" s="297" t="str">
        <f>_xlfn.IFNA(VLOOKUP($E:$E,'4'!$A:$F,3,0),"")</f>
        <v/>
      </c>
      <c r="R1346" s="297" t="str">
        <f>_xlfn.IFNA(VLOOKUP($E:$E,'5'!$A:$F,3,0),"")</f>
        <v/>
      </c>
      <c r="S1346" s="297" t="str">
        <f>_xlfn.IFNA(VLOOKUP($E:$E,'6'!$A:$F,3,0),"")</f>
        <v/>
      </c>
      <c r="T1346" s="313">
        <v>1</v>
      </c>
      <c r="U1346" s="313">
        <v>1</v>
      </c>
      <c r="V1346" s="313">
        <v>1</v>
      </c>
      <c r="W1346" s="314">
        <v>16.8</v>
      </c>
      <c r="X1346" s="315">
        <v>8.5191256800000004E-2</v>
      </c>
      <c r="Y1346" s="749">
        <v>16450</v>
      </c>
      <c r="Z1346" s="282"/>
      <c r="AA1346" s="316" t="s">
        <v>10391</v>
      </c>
      <c r="AB1346" s="282" t="s">
        <v>9163</v>
      </c>
      <c r="AC1346" s="317" t="s">
        <v>2104</v>
      </c>
      <c r="AD1346" s="318" t="s">
        <v>533</v>
      </c>
      <c r="AE1346" s="319" t="s">
        <v>11326</v>
      </c>
      <c r="AF1346" s="319" t="s">
        <v>11308</v>
      </c>
      <c r="AG1346" s="320">
        <v>216.85</v>
      </c>
      <c r="AH1346" s="321">
        <f t="shared" si="265"/>
        <v>0</v>
      </c>
      <c r="AI1346" s="287">
        <f>_xlfn.IFNA(VLOOKUP(AD:AD,грп!B:C,2,0),0)</f>
        <v>0</v>
      </c>
      <c r="AJ1346" s="607">
        <v>3</v>
      </c>
      <c r="AK1346" s="672">
        <f t="shared" si="259"/>
        <v>0</v>
      </c>
      <c r="AL1346" s="174"/>
      <c r="AM1346" s="4"/>
    </row>
    <row r="1347" spans="1:39" s="6" customFormat="1" ht="12" customHeight="1" outlineLevel="1" x14ac:dyDescent="0.35">
      <c r="A1347" s="307" t="s">
        <v>10402</v>
      </c>
      <c r="B1347" s="308" t="s">
        <v>6950</v>
      </c>
      <c r="C1347" s="309"/>
      <c r="D1347" s="310" t="s">
        <v>4866</v>
      </c>
      <c r="E1347" s="311" t="s">
        <v>4021</v>
      </c>
      <c r="F1347" s="293"/>
      <c r="G1347" s="293"/>
      <c r="H1347" s="294"/>
      <c r="I1347" s="294" t="str">
        <f>IFERROR(_xlfn.IFNA(VLOOKUP($D:$D,history!$I:$Y,3,0),VLOOKUP(E:E,history!$H:$Y,4,0)),"--")</f>
        <v>--</v>
      </c>
      <c r="J1347" s="282" t="s">
        <v>5946</v>
      </c>
      <c r="K1347" s="282" t="str">
        <f t="shared" si="258"/>
        <v/>
      </c>
      <c r="L1347" s="312">
        <f t="shared" si="263"/>
        <v>13982.83</v>
      </c>
      <c r="M1347" s="312">
        <f t="shared" si="264"/>
        <v>21186.11</v>
      </c>
      <c r="N1347" s="297" t="str">
        <f>_xlfn.IFNA(VLOOKUP($E:$E,'1'!$A:$E,3,0),"")</f>
        <v/>
      </c>
      <c r="O1347" s="297">
        <f>_xlfn.IFNA(VLOOKUP($E:$E,'2'!$A:$E,3,0),"")</f>
        <v>13950.138504155126</v>
      </c>
      <c r="P1347" s="297" t="str">
        <f>_xlfn.IFNA(VLOOKUP($E:$E,'3'!$A:$D,3,0),"")</f>
        <v/>
      </c>
      <c r="Q1347" s="297" t="str">
        <f>_xlfn.IFNA(VLOOKUP($E:$E,'4'!$A:$F,3,0),"")</f>
        <v/>
      </c>
      <c r="R1347" s="297" t="str">
        <f>_xlfn.IFNA(VLOOKUP($E:$E,'5'!$A:$F,3,0),"")</f>
        <v/>
      </c>
      <c r="S1347" s="297" t="str">
        <f>_xlfn.IFNA(VLOOKUP($E:$E,'6'!$A:$F,3,0),"")</f>
        <v/>
      </c>
      <c r="T1347" s="313">
        <v>1</v>
      </c>
      <c r="U1347" s="313">
        <v>1</v>
      </c>
      <c r="V1347" s="313">
        <v>1</v>
      </c>
      <c r="W1347" s="314">
        <v>22.5</v>
      </c>
      <c r="X1347" s="315">
        <v>0.16140540540000001</v>
      </c>
      <c r="Y1347" s="749">
        <v>20150</v>
      </c>
      <c r="Z1347" s="282"/>
      <c r="AA1347" s="316" t="s">
        <v>10391</v>
      </c>
      <c r="AB1347" s="282" t="s">
        <v>9163</v>
      </c>
      <c r="AC1347" s="317" t="s">
        <v>2104</v>
      </c>
      <c r="AD1347" s="318" t="s">
        <v>533</v>
      </c>
      <c r="AE1347" s="319" t="s">
        <v>11326</v>
      </c>
      <c r="AF1347" s="319" t="s">
        <v>11308</v>
      </c>
      <c r="AG1347" s="320">
        <v>265.58999999999997</v>
      </c>
      <c r="AH1347" s="321">
        <f t="shared" si="265"/>
        <v>0</v>
      </c>
      <c r="AI1347" s="287">
        <f>_xlfn.IFNA(VLOOKUP(AD:AD,грп!B:C,2,0),0)</f>
        <v>0</v>
      </c>
      <c r="AJ1347" s="607">
        <v>0</v>
      </c>
      <c r="AK1347" s="672">
        <f t="shared" si="259"/>
        <v>0</v>
      </c>
      <c r="AL1347" s="174"/>
      <c r="AM1347" s="4"/>
    </row>
    <row r="1348" spans="1:39" s="6" customFormat="1" ht="12" customHeight="1" outlineLevel="1" x14ac:dyDescent="0.35">
      <c r="A1348" s="307" t="s">
        <v>10402</v>
      </c>
      <c r="B1348" s="308" t="s">
        <v>6951</v>
      </c>
      <c r="C1348" s="290" t="s">
        <v>555</v>
      </c>
      <c r="D1348" s="310" t="s">
        <v>10054</v>
      </c>
      <c r="E1348" s="322" t="s">
        <v>1443</v>
      </c>
      <c r="F1348" s="293"/>
      <c r="G1348" s="293"/>
      <c r="H1348" s="294">
        <v>8</v>
      </c>
      <c r="I1348" s="294" t="str">
        <f>IFERROR(_xlfn.IFNA(VLOOKUP($D:$D,history!$I:$Y,3,0),VLOOKUP(E:E,history!$H:$Y,4,0)),"--")</f>
        <v>--</v>
      </c>
      <c r="J1348" s="282" t="s">
        <v>9870</v>
      </c>
      <c r="K1348" s="282" t="str">
        <f t="shared" si="258"/>
        <v/>
      </c>
      <c r="L1348" s="312">
        <f t="shared" si="263"/>
        <v>6092.97</v>
      </c>
      <c r="M1348" s="312">
        <f t="shared" si="264"/>
        <v>9231.7800000000007</v>
      </c>
      <c r="N1348" s="297">
        <f>_xlfn.IFNA(VLOOKUP($E:$E,'1'!$A:$E,3,0),"")</f>
        <v>3990</v>
      </c>
      <c r="O1348" s="297">
        <f>_xlfn.IFNA(VLOOKUP($E:$E,'2'!$A:$E,3,0),"")</f>
        <v>4642.6592797783942</v>
      </c>
      <c r="P1348" s="297" t="str">
        <f>_xlfn.IFNA(VLOOKUP($E:$E,'3'!$A:$D,3,0),"")</f>
        <v/>
      </c>
      <c r="Q1348" s="297" t="str">
        <f>_xlfn.IFNA(VLOOKUP($E:$E,'4'!$A:$F,3,0),"")</f>
        <v/>
      </c>
      <c r="R1348" s="297" t="str">
        <f>_xlfn.IFNA(VLOOKUP($E:$E,'5'!$A:$F,3,0),"")</f>
        <v/>
      </c>
      <c r="S1348" s="297" t="str">
        <f>_xlfn.IFNA(VLOOKUP($E:$E,'6'!$A:$F,3,0),"")</f>
        <v/>
      </c>
      <c r="T1348" s="313">
        <v>1</v>
      </c>
      <c r="U1348" s="313">
        <v>1</v>
      </c>
      <c r="V1348" s="313">
        <v>2</v>
      </c>
      <c r="W1348" s="314">
        <v>10.225</v>
      </c>
      <c r="X1348" s="315">
        <v>2.46E-2</v>
      </c>
      <c r="Y1348" s="749">
        <v>8790</v>
      </c>
      <c r="Z1348" s="282"/>
      <c r="AA1348" s="316" t="s">
        <v>10388</v>
      </c>
      <c r="AB1348" s="282" t="s">
        <v>9163</v>
      </c>
      <c r="AC1348" s="317" t="s">
        <v>2104</v>
      </c>
      <c r="AD1348" s="318" t="s">
        <v>533</v>
      </c>
      <c r="AE1348" s="319" t="s">
        <v>11326</v>
      </c>
      <c r="AF1348" s="319" t="s">
        <v>11308</v>
      </c>
      <c r="AG1348" s="320">
        <v>115.73</v>
      </c>
      <c r="AH1348" s="321">
        <f t="shared" si="265"/>
        <v>0</v>
      </c>
      <c r="AI1348" s="287">
        <f>_xlfn.IFNA(VLOOKUP(AD:AD,грп!B:C,2,0),0)</f>
        <v>0</v>
      </c>
      <c r="AJ1348" s="607">
        <v>16</v>
      </c>
      <c r="AK1348" s="672" t="str">
        <f t="shared" si="259"/>
        <v xml:space="preserve"> </v>
      </c>
      <c r="AL1348" s="174"/>
      <c r="AM1348" s="4"/>
    </row>
    <row r="1349" spans="1:39" s="4" customFormat="1" ht="12" customHeight="1" outlineLevel="1" x14ac:dyDescent="0.35">
      <c r="A1349" s="307" t="s">
        <v>10402</v>
      </c>
      <c r="B1349" s="308" t="s">
        <v>6952</v>
      </c>
      <c r="C1349" s="309"/>
      <c r="D1349" s="310" t="s">
        <v>5533</v>
      </c>
      <c r="E1349" s="322" t="s">
        <v>4784</v>
      </c>
      <c r="F1349" s="293"/>
      <c r="G1349" s="293"/>
      <c r="H1349" s="294">
        <v>4</v>
      </c>
      <c r="I1349" s="294" t="str">
        <f>IFERROR(_xlfn.IFNA(VLOOKUP($D:$D,history!$I:$Y,3,0),VLOOKUP(E:E,history!$H:$Y,4,0)),"--")</f>
        <v>--</v>
      </c>
      <c r="J1349" s="282" t="s">
        <v>9870</v>
      </c>
      <c r="K1349" s="282" t="str">
        <f t="shared" si="258"/>
        <v/>
      </c>
      <c r="L1349" s="312">
        <f t="shared" si="263"/>
        <v>11443.09</v>
      </c>
      <c r="M1349" s="312">
        <f t="shared" si="264"/>
        <v>17338.009999999998</v>
      </c>
      <c r="N1349" s="297" t="str">
        <f>_xlfn.IFNA(VLOOKUP($E:$E,'1'!$A:$E,3,0),"")</f>
        <v/>
      </c>
      <c r="O1349" s="297">
        <f>_xlfn.IFNA(VLOOKUP($E:$E,'2'!$A:$E,3,0),"")</f>
        <v>9296.3988919667609</v>
      </c>
      <c r="P1349" s="297" t="str">
        <f>_xlfn.IFNA(VLOOKUP($E:$E,'3'!$A:$D,3,0),"")</f>
        <v/>
      </c>
      <c r="Q1349" s="297" t="str">
        <f>_xlfn.IFNA(VLOOKUP($E:$E,'4'!$A:$F,3,0),"")</f>
        <v/>
      </c>
      <c r="R1349" s="297" t="str">
        <f>_xlfn.IFNA(VLOOKUP($E:$E,'5'!$A:$F,3,0),"")</f>
        <v/>
      </c>
      <c r="S1349" s="297" t="str">
        <f>_xlfn.IFNA(VLOOKUP($E:$E,'6'!$A:$F,3,0),"")</f>
        <v/>
      </c>
      <c r="T1349" s="313">
        <v>1</v>
      </c>
      <c r="U1349" s="313">
        <v>1</v>
      </c>
      <c r="V1349" s="313">
        <v>1</v>
      </c>
      <c r="W1349" s="314">
        <v>17.5</v>
      </c>
      <c r="X1349" s="315">
        <v>9.2719999999999997E-2</v>
      </c>
      <c r="Y1349" s="749">
        <v>16490</v>
      </c>
      <c r="Z1349" s="282"/>
      <c r="AA1349" s="316" t="s">
        <v>10391</v>
      </c>
      <c r="AB1349" s="282" t="s">
        <v>9163</v>
      </c>
      <c r="AC1349" s="317" t="s">
        <v>2104</v>
      </c>
      <c r="AD1349" s="318" t="s">
        <v>533</v>
      </c>
      <c r="AE1349" s="319" t="s">
        <v>11326</v>
      </c>
      <c r="AF1349" s="319" t="s">
        <v>11308</v>
      </c>
      <c r="AG1349" s="320">
        <v>217.35</v>
      </c>
      <c r="AH1349" s="321">
        <f t="shared" si="265"/>
        <v>0</v>
      </c>
      <c r="AI1349" s="287">
        <f>_xlfn.IFNA(VLOOKUP(AD:AD,грп!B:C,2,0),0)</f>
        <v>0</v>
      </c>
      <c r="AJ1349" s="607">
        <v>255</v>
      </c>
      <c r="AK1349" s="672">
        <f t="shared" si="259"/>
        <v>0</v>
      </c>
      <c r="AL1349" s="174"/>
    </row>
    <row r="1350" spans="1:39" s="4" customFormat="1" ht="12" customHeight="1" outlineLevel="1" x14ac:dyDescent="0.35">
      <c r="A1350" s="307" t="s">
        <v>10402</v>
      </c>
      <c r="B1350" s="308" t="s">
        <v>6953</v>
      </c>
      <c r="C1350" s="328"/>
      <c r="D1350" s="310" t="s">
        <v>2850</v>
      </c>
      <c r="E1350" s="322" t="s">
        <v>1426</v>
      </c>
      <c r="F1350" s="293"/>
      <c r="G1350" s="293"/>
      <c r="H1350" s="294">
        <v>3</v>
      </c>
      <c r="I1350" s="294" t="str">
        <f>IFERROR(_xlfn.IFNA(VLOOKUP($D:$D,history!$I:$Y,3,0),VLOOKUP(E:E,history!$H:$Y,4,0)),"--")</f>
        <v>--</v>
      </c>
      <c r="J1350" s="282" t="s">
        <v>9870</v>
      </c>
      <c r="K1350" s="282" t="str">
        <f t="shared" si="258"/>
        <v/>
      </c>
      <c r="L1350" s="312">
        <f t="shared" si="263"/>
        <v>9029.69</v>
      </c>
      <c r="M1350" s="312">
        <f t="shared" si="264"/>
        <v>13681.35</v>
      </c>
      <c r="N1350" s="297" t="str">
        <f>_xlfn.IFNA(VLOOKUP($E:$E,'1'!$A:$E,3,0),"")</f>
        <v/>
      </c>
      <c r="O1350" s="297">
        <f>_xlfn.IFNA(VLOOKUP($E:$E,'2'!$A:$E,3,0),"")</f>
        <v>8132.9639889196678</v>
      </c>
      <c r="P1350" s="297" t="str">
        <f>_xlfn.IFNA(VLOOKUP($E:$E,'3'!$A:$D,3,0),"")</f>
        <v/>
      </c>
      <c r="Q1350" s="297" t="str">
        <f>_xlfn.IFNA(VLOOKUP($E:$E,'4'!$A:$F,3,0),"")</f>
        <v/>
      </c>
      <c r="R1350" s="297" t="str">
        <f>_xlfn.IFNA(VLOOKUP($E:$E,'5'!$A:$F,3,0),"")</f>
        <v/>
      </c>
      <c r="S1350" s="297" t="str">
        <f>_xlfn.IFNA(VLOOKUP($E:$E,'6'!$A:$F,3,0),"")</f>
        <v/>
      </c>
      <c r="T1350" s="313">
        <v>1</v>
      </c>
      <c r="U1350" s="313">
        <v>1</v>
      </c>
      <c r="V1350" s="313">
        <v>1</v>
      </c>
      <c r="W1350" s="314">
        <v>15.4</v>
      </c>
      <c r="X1350" s="315">
        <v>6.7400000000000002E-2</v>
      </c>
      <c r="Y1350" s="749">
        <v>13050</v>
      </c>
      <c r="Z1350" s="282"/>
      <c r="AA1350" s="316" t="s">
        <v>10390</v>
      </c>
      <c r="AB1350" s="282" t="s">
        <v>9163</v>
      </c>
      <c r="AC1350" s="317" t="s">
        <v>2104</v>
      </c>
      <c r="AD1350" s="318" t="s">
        <v>533</v>
      </c>
      <c r="AE1350" s="319" t="s">
        <v>11326</v>
      </c>
      <c r="AF1350" s="319" t="s">
        <v>11308</v>
      </c>
      <c r="AG1350" s="320">
        <v>171.51</v>
      </c>
      <c r="AH1350" s="321">
        <f t="shared" si="265"/>
        <v>0</v>
      </c>
      <c r="AI1350" s="287">
        <f>_xlfn.IFNA(VLOOKUP(AD:AD,грп!B:C,2,0),0)</f>
        <v>0</v>
      </c>
      <c r="AJ1350" s="607">
        <v>8</v>
      </c>
      <c r="AK1350" s="672">
        <f t="shared" si="259"/>
        <v>0</v>
      </c>
      <c r="AL1350" s="174"/>
    </row>
    <row r="1351" spans="1:39" s="4" customFormat="1" ht="12" customHeight="1" outlineLevel="1" x14ac:dyDescent="0.35">
      <c r="A1351" s="307" t="s">
        <v>10402</v>
      </c>
      <c r="B1351" s="308" t="s">
        <v>6954</v>
      </c>
      <c r="C1351" s="323"/>
      <c r="D1351" s="310" t="s">
        <v>10857</v>
      </c>
      <c r="E1351" s="322" t="s">
        <v>2113</v>
      </c>
      <c r="F1351" s="293"/>
      <c r="G1351" s="293"/>
      <c r="H1351" s="294"/>
      <c r="I1351" s="294" t="str">
        <f>IFERROR(_xlfn.IFNA(VLOOKUP($D:$D,history!$I:$Y,3,0),VLOOKUP(E:E,history!$H:$Y,4,0)),"--")</f>
        <v>--</v>
      </c>
      <c r="J1351" s="282" t="s">
        <v>9869</v>
      </c>
      <c r="K1351" s="282" t="str">
        <f t="shared" si="258"/>
        <v/>
      </c>
      <c r="L1351" s="312">
        <f t="shared" si="263"/>
        <v>10160.57</v>
      </c>
      <c r="M1351" s="312">
        <f t="shared" si="264"/>
        <v>15394.81</v>
      </c>
      <c r="N1351" s="297" t="str">
        <f>_xlfn.IFNA(VLOOKUP($E:$E,'1'!$A:$E,3,0),"")</f>
        <v/>
      </c>
      <c r="O1351" s="297">
        <f>_xlfn.IFNA(VLOOKUP($E:$E,'2'!$A:$E,3,0),"")</f>
        <v>8831.0249307479226</v>
      </c>
      <c r="P1351" s="297" t="str">
        <f>_xlfn.IFNA(VLOOKUP($E:$E,'3'!$A:$D,3,0),"")</f>
        <v/>
      </c>
      <c r="Q1351" s="297" t="str">
        <f>_xlfn.IFNA(VLOOKUP($E:$E,'4'!$A:$F,3,0),"")</f>
        <v/>
      </c>
      <c r="R1351" s="297" t="str">
        <f>_xlfn.IFNA(VLOOKUP($E:$E,'5'!$A:$F,3,0),"")</f>
        <v/>
      </c>
      <c r="S1351" s="297" t="str">
        <f>_xlfn.IFNA(VLOOKUP($E:$E,'6'!$A:$F,3,0),"")</f>
        <v/>
      </c>
      <c r="T1351" s="313">
        <v>1</v>
      </c>
      <c r="U1351" s="313">
        <v>1</v>
      </c>
      <c r="V1351" s="313">
        <v>1</v>
      </c>
      <c r="W1351" s="314">
        <v>11.28</v>
      </c>
      <c r="X1351" s="315">
        <v>6.3106918200000001E-2</v>
      </c>
      <c r="Y1351" s="749">
        <v>14650</v>
      </c>
      <c r="Z1351" s="282"/>
      <c r="AA1351" s="316" t="s">
        <v>10391</v>
      </c>
      <c r="AB1351" s="282" t="s">
        <v>9163</v>
      </c>
      <c r="AC1351" s="317" t="s">
        <v>2104</v>
      </c>
      <c r="AD1351" s="318" t="s">
        <v>533</v>
      </c>
      <c r="AE1351" s="319" t="s">
        <v>11326</v>
      </c>
      <c r="AF1351" s="319" t="s">
        <v>11308</v>
      </c>
      <c r="AG1351" s="320">
        <v>192.99</v>
      </c>
      <c r="AH1351" s="321">
        <f t="shared" si="265"/>
        <v>0</v>
      </c>
      <c r="AI1351" s="287">
        <f>_xlfn.IFNA(VLOOKUP(AD:AD,грп!B:C,2,0),0)</f>
        <v>0</v>
      </c>
      <c r="AJ1351" s="607">
        <v>0</v>
      </c>
      <c r="AK1351" s="672">
        <f t="shared" si="259"/>
        <v>0</v>
      </c>
      <c r="AL1351" s="174"/>
    </row>
    <row r="1352" spans="1:39" s="4" customFormat="1" ht="12" customHeight="1" outlineLevel="1" x14ac:dyDescent="0.35">
      <c r="A1352" s="307" t="s">
        <v>339</v>
      </c>
      <c r="B1352" s="308" t="s">
        <v>6955</v>
      </c>
      <c r="C1352" s="309"/>
      <c r="D1352" s="310" t="s">
        <v>3213</v>
      </c>
      <c r="E1352" s="322" t="s">
        <v>1838</v>
      </c>
      <c r="F1352" s="293"/>
      <c r="G1352" s="293"/>
      <c r="H1352" s="294">
        <v>2</v>
      </c>
      <c r="I1352" s="294" t="str">
        <f>IFERROR(_xlfn.IFNA(VLOOKUP($D:$D,history!$I:$Y,3,0),VLOOKUP(E:E,history!$H:$Y,4,0)),"--")</f>
        <v>--</v>
      </c>
      <c r="J1352" s="282" t="s">
        <v>9870</v>
      </c>
      <c r="K1352" s="282" t="str">
        <f t="shared" si="258"/>
        <v/>
      </c>
      <c r="L1352" s="312">
        <f t="shared" si="263"/>
        <v>4837.32</v>
      </c>
      <c r="M1352" s="312">
        <f t="shared" si="264"/>
        <v>7329.27</v>
      </c>
      <c r="N1352" s="297" t="str">
        <f>_xlfn.IFNA(VLOOKUP($E:$E,'1'!$A:$E,3,0),"")</f>
        <v/>
      </c>
      <c r="O1352" s="297">
        <f>_xlfn.IFNA(VLOOKUP($E:$E,'2'!$A:$E,3,0),"")</f>
        <v>4177.2853185595568</v>
      </c>
      <c r="P1352" s="297" t="str">
        <f>_xlfn.IFNA(VLOOKUP($E:$E,'3'!$A:$D,3,0),"")</f>
        <v/>
      </c>
      <c r="Q1352" s="297" t="str">
        <f>_xlfn.IFNA(VLOOKUP($E:$E,'4'!$A:$F,3,0),"")</f>
        <v/>
      </c>
      <c r="R1352" s="297" t="str">
        <f>_xlfn.IFNA(VLOOKUP($E:$E,'5'!$A:$F,3,0),"")</f>
        <v/>
      </c>
      <c r="S1352" s="297" t="str">
        <f>_xlfn.IFNA(VLOOKUP($E:$E,'6'!$A:$F,3,0),"")</f>
        <v/>
      </c>
      <c r="T1352" s="313">
        <v>1</v>
      </c>
      <c r="U1352" s="313">
        <v>1</v>
      </c>
      <c r="V1352" s="313">
        <v>2</v>
      </c>
      <c r="W1352" s="314">
        <v>9.0500000000000007</v>
      </c>
      <c r="X1352" s="315">
        <v>1.9048964200000001E-2</v>
      </c>
      <c r="Y1352" s="749">
        <v>6650</v>
      </c>
      <c r="Z1352" s="282"/>
      <c r="AA1352" s="316" t="s">
        <v>10391</v>
      </c>
      <c r="AB1352" s="282" t="s">
        <v>9163</v>
      </c>
      <c r="AC1352" s="317" t="s">
        <v>2104</v>
      </c>
      <c r="AD1352" s="318" t="s">
        <v>533</v>
      </c>
      <c r="AE1352" s="319" t="s">
        <v>11326</v>
      </c>
      <c r="AF1352" s="319" t="s">
        <v>11308</v>
      </c>
      <c r="AG1352" s="320">
        <v>91.88</v>
      </c>
      <c r="AH1352" s="321">
        <f t="shared" si="265"/>
        <v>0</v>
      </c>
      <c r="AI1352" s="287">
        <f>_xlfn.IFNA(VLOOKUP(AD:AD,грп!B:C,2,0),0)</f>
        <v>0</v>
      </c>
      <c r="AJ1352" s="607">
        <v>26</v>
      </c>
      <c r="AK1352" s="672">
        <f t="shared" si="259"/>
        <v>0</v>
      </c>
      <c r="AL1352" s="174"/>
    </row>
    <row r="1353" spans="1:39" s="4" customFormat="1" ht="12" customHeight="1" x14ac:dyDescent="0.35">
      <c r="A1353" s="288"/>
      <c r="B1353" s="289"/>
      <c r="C1353" s="290" t="s">
        <v>555</v>
      </c>
      <c r="D1353" s="291" t="s">
        <v>5243</v>
      </c>
      <c r="E1353" s="292"/>
      <c r="F1353" s="293"/>
      <c r="G1353" s="293"/>
      <c r="H1353" s="294"/>
      <c r="I1353" s="294"/>
      <c r="J1353" s="282" t="s">
        <v>393</v>
      </c>
      <c r="K1353" s="282" t="str">
        <f t="shared" si="258"/>
        <v/>
      </c>
      <c r="L1353" s="295"/>
      <c r="M1353" s="296"/>
      <c r="N1353" s="297"/>
      <c r="O1353" s="297"/>
      <c r="P1353" s="297"/>
      <c r="Q1353" s="297" t="str">
        <f>_xlfn.IFNA(VLOOKUP($E:$E,'4'!$A:$F,3,0),"")</f>
        <v/>
      </c>
      <c r="R1353" s="297" t="str">
        <f>_xlfn.IFNA(VLOOKUP($E:$E,'5'!$A:$F,3,0),"")</f>
        <v/>
      </c>
      <c r="S1353" s="297"/>
      <c r="T1353" s="298"/>
      <c r="U1353" s="299"/>
      <c r="V1353" s="299"/>
      <c r="W1353" s="300"/>
      <c r="X1353" s="301"/>
      <c r="Y1353" s="749"/>
      <c r="Z1353" s="282"/>
      <c r="AA1353" s="280"/>
      <c r="AB1353" s="280" t="s">
        <v>393</v>
      </c>
      <c r="AC1353" s="302"/>
      <c r="AD1353" s="338" t="s">
        <v>5243</v>
      </c>
      <c r="AE1353" s="282"/>
      <c r="AF1353" s="329"/>
      <c r="AG1353" s="305"/>
      <c r="AH1353" s="306"/>
      <c r="AI1353" s="287">
        <f>_xlfn.IFNA(VLOOKUP(AD:AD,грп!B:C,2,0),0)</f>
        <v>0</v>
      </c>
      <c r="AJ1353" s="607">
        <v>0</v>
      </c>
      <c r="AK1353" s="672" t="str">
        <f t="shared" si="259"/>
        <v xml:space="preserve"> </v>
      </c>
      <c r="AL1353" s="174"/>
    </row>
    <row r="1354" spans="1:39" s="4" customFormat="1" ht="12" customHeight="1" outlineLevel="1" x14ac:dyDescent="0.35">
      <c r="A1354" s="307" t="s">
        <v>10402</v>
      </c>
      <c r="B1354" s="308" t="s">
        <v>6956</v>
      </c>
      <c r="C1354" s="309"/>
      <c r="D1354" s="310" t="s">
        <v>5899</v>
      </c>
      <c r="E1354" s="322" t="s">
        <v>5233</v>
      </c>
      <c r="F1354" s="293"/>
      <c r="G1354" s="293"/>
      <c r="H1354" s="294">
        <v>6</v>
      </c>
      <c r="I1354" s="294" t="str">
        <f>IFERROR(_xlfn.IFNA(VLOOKUP($D:$D,history!$I:$Y,3,0),VLOOKUP(E:E,history!$H:$Y,4,0)),"--")</f>
        <v>V</v>
      </c>
      <c r="J1354" s="282" t="s">
        <v>9870</v>
      </c>
      <c r="K1354" s="282" t="str">
        <f t="shared" si="258"/>
        <v/>
      </c>
      <c r="L1354" s="312">
        <f t="shared" ref="L1354:L1359" si="266">IF($A$3="ИМ",ROUND($Y1354*(1-($L$6-$F$4))*(1-$F$3)*(1+$AG$2),2),ROUND($M1354*(1-($L$6-$F$4))*(1-$F$3)*(1+$AG$2),2))</f>
        <v>4896.28</v>
      </c>
      <c r="M1354" s="312">
        <f t="shared" ref="M1354:M1359" si="267">ROUND(IF($A$3="РЕГИОНЫ",AG1354*$AG$3*$AG$1,IF(AI1354=0,AG1354*$AG$3*$AG$1,AG1354*$AG$3*(1-5%)*$AG$1)),2)</f>
        <v>7418.61</v>
      </c>
      <c r="N1354" s="297" t="str">
        <f>_xlfn.IFNA(VLOOKUP($E:$E,'1'!$A:$E,3,0),"")</f>
        <v/>
      </c>
      <c r="O1354" s="297">
        <f>_xlfn.IFNA(VLOOKUP($E:$E,'2'!$A:$E,3,0),"")</f>
        <v>4060.9418282548481</v>
      </c>
      <c r="P1354" s="297" t="str">
        <f>_xlfn.IFNA(VLOOKUP($E:$E,'3'!$A:$D,3,0),"")</f>
        <v/>
      </c>
      <c r="Q1354" s="297" t="str">
        <f>_xlfn.IFNA(VLOOKUP($E:$E,'4'!$A:$F,3,0),"")</f>
        <v/>
      </c>
      <c r="R1354" s="297" t="str">
        <f>_xlfn.IFNA(VLOOKUP($E:$E,'5'!$A:$F,3,0),"")</f>
        <v/>
      </c>
      <c r="S1354" s="297" t="str">
        <f>_xlfn.IFNA(VLOOKUP($E:$E,'6'!$A:$F,3,0),"")</f>
        <v/>
      </c>
      <c r="T1354" s="313">
        <v>1</v>
      </c>
      <c r="U1354" s="313">
        <v>1</v>
      </c>
      <c r="V1354" s="313">
        <v>6</v>
      </c>
      <c r="W1354" s="314">
        <v>3.7</v>
      </c>
      <c r="X1354" s="315">
        <v>1.10040161E-2</v>
      </c>
      <c r="Y1354" s="749">
        <v>7050</v>
      </c>
      <c r="Z1354" s="282"/>
      <c r="AA1354" s="316" t="s">
        <v>393</v>
      </c>
      <c r="AB1354" s="282" t="s">
        <v>9163</v>
      </c>
      <c r="AC1354" s="317" t="s">
        <v>2104</v>
      </c>
      <c r="AD1354" s="318" t="s">
        <v>5243</v>
      </c>
      <c r="AE1354" s="319" t="s">
        <v>11326</v>
      </c>
      <c r="AF1354" s="319" t="s">
        <v>11308</v>
      </c>
      <c r="AG1354" s="320">
        <v>93</v>
      </c>
      <c r="AH1354" s="321">
        <f t="shared" ref="AH1354:AH1359" si="268">IF($A$3="РЕГИОНЫ",ROUND($AG1354*(1-($L$6-$F$4))*(1-$F$3)*(1+$AG$2)*$AG$1,2),0)</f>
        <v>0</v>
      </c>
      <c r="AI1354" s="287">
        <f>_xlfn.IFNA(VLOOKUP(AD:AD,грп!B:C,2,0),0)</f>
        <v>0</v>
      </c>
      <c r="AJ1354" s="607">
        <v>13</v>
      </c>
      <c r="AK1354" s="672">
        <f t="shared" si="259"/>
        <v>0</v>
      </c>
      <c r="AL1354" s="174"/>
    </row>
    <row r="1355" spans="1:39" s="4" customFormat="1" ht="12" customHeight="1" outlineLevel="1" x14ac:dyDescent="0.35">
      <c r="A1355" s="307" t="s">
        <v>10402</v>
      </c>
      <c r="B1355" s="308" t="s">
        <v>6957</v>
      </c>
      <c r="C1355" s="309"/>
      <c r="D1355" s="310" t="s">
        <v>5894</v>
      </c>
      <c r="E1355" s="322" t="s">
        <v>5234</v>
      </c>
      <c r="F1355" s="293"/>
      <c r="G1355" s="293"/>
      <c r="H1355" s="294">
        <v>3</v>
      </c>
      <c r="I1355" s="294" t="str">
        <f>IFERROR(_xlfn.IFNA(VLOOKUP($D:$D,history!$I:$Y,3,0),VLOOKUP(E:E,history!$H:$Y,4,0)),"--")</f>
        <v>V</v>
      </c>
      <c r="J1355" s="282" t="s">
        <v>9870</v>
      </c>
      <c r="K1355" s="282" t="str">
        <f t="shared" si="258"/>
        <v/>
      </c>
      <c r="L1355" s="312">
        <f t="shared" si="266"/>
        <v>2263.87</v>
      </c>
      <c r="M1355" s="312">
        <f t="shared" si="267"/>
        <v>3430.11</v>
      </c>
      <c r="N1355" s="297" t="str">
        <f>_xlfn.IFNA(VLOOKUP($E:$E,'1'!$A:$E,3,0),"")</f>
        <v/>
      </c>
      <c r="O1355" s="297">
        <f>_xlfn.IFNA(VLOOKUP($E:$E,'2'!$A:$E,3,0),"")</f>
        <v>1850.4155124653741</v>
      </c>
      <c r="P1355" s="297" t="str">
        <f>_xlfn.IFNA(VLOOKUP($E:$E,'3'!$A:$D,3,0),"")</f>
        <v/>
      </c>
      <c r="Q1355" s="297" t="str">
        <f>_xlfn.IFNA(VLOOKUP($E:$E,'4'!$A:$F,3,0),"")</f>
        <v/>
      </c>
      <c r="R1355" s="297" t="str">
        <f>_xlfn.IFNA(VLOOKUP($E:$E,'5'!$A:$F,3,0),"")</f>
        <v/>
      </c>
      <c r="S1355" s="297" t="str">
        <f>_xlfn.IFNA(VLOOKUP($E:$E,'6'!$A:$F,3,0),"")</f>
        <v/>
      </c>
      <c r="T1355" s="313">
        <v>1</v>
      </c>
      <c r="U1355" s="313">
        <v>1</v>
      </c>
      <c r="V1355" s="313">
        <v>12</v>
      </c>
      <c r="W1355" s="314">
        <v>1.371</v>
      </c>
      <c r="X1355" s="315">
        <v>5.5913978E-3</v>
      </c>
      <c r="Y1355" s="749">
        <v>3290</v>
      </c>
      <c r="Z1355" s="282"/>
      <c r="AA1355" s="316" t="s">
        <v>393</v>
      </c>
      <c r="AB1355" s="282" t="s">
        <v>9163</v>
      </c>
      <c r="AC1355" s="317" t="s">
        <v>2104</v>
      </c>
      <c r="AD1355" s="318" t="s">
        <v>5243</v>
      </c>
      <c r="AE1355" s="319" t="s">
        <v>11326</v>
      </c>
      <c r="AF1355" s="319" t="s">
        <v>11308</v>
      </c>
      <c r="AG1355" s="320">
        <v>43</v>
      </c>
      <c r="AH1355" s="321">
        <f t="shared" si="268"/>
        <v>0</v>
      </c>
      <c r="AI1355" s="287">
        <f>_xlfn.IFNA(VLOOKUP(AD:AD,грп!B:C,2,0),0)</f>
        <v>0</v>
      </c>
      <c r="AJ1355" s="607">
        <v>12</v>
      </c>
      <c r="AK1355" s="672">
        <f t="shared" si="259"/>
        <v>0</v>
      </c>
      <c r="AL1355" s="174"/>
    </row>
    <row r="1356" spans="1:39" s="4" customFormat="1" ht="12" customHeight="1" outlineLevel="1" x14ac:dyDescent="0.35">
      <c r="A1356" s="307" t="s">
        <v>10402</v>
      </c>
      <c r="B1356" s="308" t="s">
        <v>6958</v>
      </c>
      <c r="C1356" s="309"/>
      <c r="D1356" s="310" t="s">
        <v>5895</v>
      </c>
      <c r="E1356" s="322" t="s">
        <v>5235</v>
      </c>
      <c r="F1356" s="293"/>
      <c r="G1356" s="293"/>
      <c r="H1356" s="294">
        <v>12</v>
      </c>
      <c r="I1356" s="294" t="str">
        <f>IFERROR(_xlfn.IFNA(VLOOKUP($D:$D,history!$I:$Y,3,0),VLOOKUP(E:E,history!$H:$Y,4,0)),"--")</f>
        <v>V</v>
      </c>
      <c r="J1356" s="282" t="s">
        <v>9870</v>
      </c>
      <c r="K1356" s="282" t="str">
        <f t="shared" si="258"/>
        <v/>
      </c>
      <c r="L1356" s="312">
        <f t="shared" si="266"/>
        <v>2527.11</v>
      </c>
      <c r="M1356" s="312">
        <f t="shared" si="267"/>
        <v>3828.96</v>
      </c>
      <c r="N1356" s="297" t="str">
        <f>_xlfn.IFNA(VLOOKUP($E:$E,'1'!$A:$E,3,0),"")</f>
        <v/>
      </c>
      <c r="O1356" s="297">
        <f>_xlfn.IFNA(VLOOKUP($E:$E,'2'!$A:$E,3,0),"")</f>
        <v>2083.1024930747926</v>
      </c>
      <c r="P1356" s="297" t="str">
        <f>_xlfn.IFNA(VLOOKUP($E:$E,'3'!$A:$D,3,0),"")</f>
        <v/>
      </c>
      <c r="Q1356" s="297" t="str">
        <f>_xlfn.IFNA(VLOOKUP($E:$E,'4'!$A:$F,3,0),"")</f>
        <v/>
      </c>
      <c r="R1356" s="297" t="str">
        <f>_xlfn.IFNA(VLOOKUP($E:$E,'5'!$A:$F,3,0),"")</f>
        <v/>
      </c>
      <c r="S1356" s="297" t="str">
        <f>_xlfn.IFNA(VLOOKUP($E:$E,'6'!$A:$F,3,0),"")</f>
        <v/>
      </c>
      <c r="T1356" s="313">
        <v>1</v>
      </c>
      <c r="U1356" s="313">
        <v>1</v>
      </c>
      <c r="V1356" s="313">
        <v>12</v>
      </c>
      <c r="W1356" s="314">
        <v>1.7889999999999999</v>
      </c>
      <c r="X1356" s="315">
        <v>5.6451612999999998E-3</v>
      </c>
      <c r="Y1356" s="749">
        <v>3650</v>
      </c>
      <c r="Z1356" s="282"/>
      <c r="AA1356" s="316" t="s">
        <v>393</v>
      </c>
      <c r="AB1356" s="282" t="s">
        <v>9163</v>
      </c>
      <c r="AC1356" s="317" t="s">
        <v>2104</v>
      </c>
      <c r="AD1356" s="318" t="s">
        <v>5243</v>
      </c>
      <c r="AE1356" s="319" t="s">
        <v>11326</v>
      </c>
      <c r="AF1356" s="319" t="s">
        <v>11308</v>
      </c>
      <c r="AG1356" s="320">
        <v>48</v>
      </c>
      <c r="AH1356" s="321">
        <f t="shared" si="268"/>
        <v>0</v>
      </c>
      <c r="AI1356" s="287">
        <f>_xlfn.IFNA(VLOOKUP(AD:AD,грп!B:C,2,0),0)</f>
        <v>0</v>
      </c>
      <c r="AJ1356" s="607">
        <v>6</v>
      </c>
      <c r="AK1356" s="672">
        <f t="shared" si="259"/>
        <v>0</v>
      </c>
      <c r="AL1356" s="174"/>
    </row>
    <row r="1357" spans="1:39" s="4" customFormat="1" ht="12" customHeight="1" outlineLevel="1" x14ac:dyDescent="0.35">
      <c r="A1357" s="307" t="s">
        <v>10402</v>
      </c>
      <c r="B1357" s="308" t="s">
        <v>6959</v>
      </c>
      <c r="C1357" s="309"/>
      <c r="D1357" s="310" t="s">
        <v>10324</v>
      </c>
      <c r="E1357" s="322" t="s">
        <v>5236</v>
      </c>
      <c r="F1357" s="293"/>
      <c r="G1357" s="293"/>
      <c r="H1357" s="294">
        <v>4</v>
      </c>
      <c r="I1357" s="294" t="str">
        <f>IFERROR(_xlfn.IFNA(VLOOKUP($D:$D,history!$I:$Y,3,0),VLOOKUP(E:E,history!$H:$Y,4,0)),"--")</f>
        <v>V</v>
      </c>
      <c r="J1357" s="282" t="s">
        <v>9870</v>
      </c>
      <c r="K1357" s="282" t="str">
        <f t="shared" si="258"/>
        <v/>
      </c>
      <c r="L1357" s="312">
        <f t="shared" si="266"/>
        <v>3158.89</v>
      </c>
      <c r="M1357" s="312">
        <f t="shared" si="267"/>
        <v>4786.2</v>
      </c>
      <c r="N1357" s="297" t="str">
        <f>_xlfn.IFNA(VLOOKUP($E:$E,'1'!$A:$E,3,0),"")</f>
        <v/>
      </c>
      <c r="O1357" s="297">
        <f>_xlfn.IFNA(VLOOKUP($E:$E,'2'!$A:$E,3,0),"")</f>
        <v>2664.8199445983382</v>
      </c>
      <c r="P1357" s="297" t="str">
        <f>_xlfn.IFNA(VLOOKUP($E:$E,'3'!$A:$D,3,0),"")</f>
        <v/>
      </c>
      <c r="Q1357" s="297" t="str">
        <f>_xlfn.IFNA(VLOOKUP($E:$E,'4'!$A:$F,3,0),"")</f>
        <v/>
      </c>
      <c r="R1357" s="297" t="str">
        <f>_xlfn.IFNA(VLOOKUP($E:$E,'5'!$A:$F,3,0),"")</f>
        <v/>
      </c>
      <c r="S1357" s="297" t="str">
        <f>_xlfn.IFNA(VLOOKUP($E:$E,'6'!$A:$F,3,0),"")</f>
        <v/>
      </c>
      <c r="T1357" s="313">
        <v>1</v>
      </c>
      <c r="U1357" s="313">
        <v>1</v>
      </c>
      <c r="V1357" s="313">
        <v>8</v>
      </c>
      <c r="W1357" s="314">
        <v>2.5390000000000001</v>
      </c>
      <c r="X1357" s="315">
        <v>8.3493590000000006E-3</v>
      </c>
      <c r="Y1357" s="749">
        <v>4550</v>
      </c>
      <c r="Z1357" s="282"/>
      <c r="AA1357" s="316" t="s">
        <v>393</v>
      </c>
      <c r="AB1357" s="282" t="s">
        <v>9163</v>
      </c>
      <c r="AC1357" s="317" t="s">
        <v>2104</v>
      </c>
      <c r="AD1357" s="318" t="s">
        <v>5243</v>
      </c>
      <c r="AE1357" s="319" t="s">
        <v>11326</v>
      </c>
      <c r="AF1357" s="319" t="s">
        <v>11308</v>
      </c>
      <c r="AG1357" s="320">
        <v>60</v>
      </c>
      <c r="AH1357" s="321">
        <f t="shared" si="268"/>
        <v>0</v>
      </c>
      <c r="AI1357" s="287">
        <f>_xlfn.IFNA(VLOOKUP(AD:AD,грп!B:C,2,0),0)</f>
        <v>0</v>
      </c>
      <c r="AJ1357" s="607">
        <v>10</v>
      </c>
      <c r="AK1357" s="672">
        <f t="shared" si="259"/>
        <v>0</v>
      </c>
      <c r="AL1357" s="174"/>
    </row>
    <row r="1358" spans="1:39" s="4" customFormat="1" ht="12" customHeight="1" outlineLevel="1" x14ac:dyDescent="0.35">
      <c r="A1358" s="307" t="s">
        <v>10402</v>
      </c>
      <c r="B1358" s="308" t="s">
        <v>6960</v>
      </c>
      <c r="C1358" s="309"/>
      <c r="D1358" s="310" t="s">
        <v>5897</v>
      </c>
      <c r="E1358" s="322" t="s">
        <v>5237</v>
      </c>
      <c r="F1358" s="293"/>
      <c r="G1358" s="293"/>
      <c r="H1358" s="294">
        <v>5</v>
      </c>
      <c r="I1358" s="294" t="str">
        <f>IFERROR(_xlfn.IFNA(VLOOKUP($D:$D,history!$I:$Y,3,0),VLOOKUP(E:E,history!$H:$Y,4,0)),"--")</f>
        <v>V</v>
      </c>
      <c r="J1358" s="282" t="s">
        <v>9870</v>
      </c>
      <c r="K1358" s="282" t="str">
        <f t="shared" si="258"/>
        <v/>
      </c>
      <c r="L1358" s="312">
        <f t="shared" si="266"/>
        <v>2790.35</v>
      </c>
      <c r="M1358" s="312">
        <f t="shared" si="267"/>
        <v>4227.8100000000004</v>
      </c>
      <c r="N1358" s="297" t="str">
        <f>_xlfn.IFNA(VLOOKUP($E:$E,'1'!$A:$E,3,0),"")</f>
        <v/>
      </c>
      <c r="O1358" s="297">
        <f>_xlfn.IFNA(VLOOKUP($E:$E,'2'!$A:$E,3,0),"")</f>
        <v>2315.7894736842109</v>
      </c>
      <c r="P1358" s="297" t="str">
        <f>_xlfn.IFNA(VLOOKUP($E:$E,'3'!$A:$D,3,0),"")</f>
        <v/>
      </c>
      <c r="Q1358" s="297" t="str">
        <f>_xlfn.IFNA(VLOOKUP($E:$E,'4'!$A:$F,3,0),"")</f>
        <v/>
      </c>
      <c r="R1358" s="297" t="str">
        <f>_xlfn.IFNA(VLOOKUP($E:$E,'5'!$A:$F,3,0),"")</f>
        <v/>
      </c>
      <c r="S1358" s="297" t="str">
        <f>_xlfn.IFNA(VLOOKUP($E:$E,'6'!$A:$F,3,0),"")</f>
        <v/>
      </c>
      <c r="T1358" s="313">
        <v>1</v>
      </c>
      <c r="U1358" s="313">
        <v>1</v>
      </c>
      <c r="V1358" s="313">
        <v>8</v>
      </c>
      <c r="W1358" s="314">
        <v>2.4750000000000001</v>
      </c>
      <c r="X1358" s="315">
        <v>7.4601064000000003E-3</v>
      </c>
      <c r="Y1358" s="749">
        <v>4050</v>
      </c>
      <c r="Z1358" s="282"/>
      <c r="AA1358" s="316" t="s">
        <v>393</v>
      </c>
      <c r="AB1358" s="282" t="s">
        <v>9163</v>
      </c>
      <c r="AC1358" s="317" t="s">
        <v>2104</v>
      </c>
      <c r="AD1358" s="318" t="s">
        <v>5243</v>
      </c>
      <c r="AE1358" s="319" t="s">
        <v>11326</v>
      </c>
      <c r="AF1358" s="319" t="s">
        <v>11308</v>
      </c>
      <c r="AG1358" s="320">
        <v>53</v>
      </c>
      <c r="AH1358" s="321">
        <f t="shared" si="268"/>
        <v>0</v>
      </c>
      <c r="AI1358" s="287">
        <f>_xlfn.IFNA(VLOOKUP(AD:AD,грп!B:C,2,0),0)</f>
        <v>0</v>
      </c>
      <c r="AJ1358" s="607">
        <v>11</v>
      </c>
      <c r="AK1358" s="672">
        <f t="shared" si="259"/>
        <v>0</v>
      </c>
      <c r="AL1358" s="174"/>
    </row>
    <row r="1359" spans="1:39" s="4" customFormat="1" ht="12" customHeight="1" outlineLevel="1" x14ac:dyDescent="0.35">
      <c r="A1359" s="307" t="s">
        <v>10402</v>
      </c>
      <c r="B1359" s="308" t="s">
        <v>6961</v>
      </c>
      <c r="C1359" s="309"/>
      <c r="D1359" s="310" t="s">
        <v>5898</v>
      </c>
      <c r="E1359" s="322" t="s">
        <v>5238</v>
      </c>
      <c r="F1359" s="293"/>
      <c r="G1359" s="293"/>
      <c r="H1359" s="294">
        <v>2</v>
      </c>
      <c r="I1359" s="294" t="str">
        <f>IFERROR(_xlfn.IFNA(VLOOKUP($D:$D,history!$I:$Y,3,0),VLOOKUP(E:E,history!$H:$Y,4,0)),"--")</f>
        <v>V</v>
      </c>
      <c r="J1359" s="282" t="s">
        <v>9870</v>
      </c>
      <c r="K1359" s="282" t="str">
        <f t="shared" si="258"/>
        <v/>
      </c>
      <c r="L1359" s="312">
        <f t="shared" si="266"/>
        <v>3422.13</v>
      </c>
      <c r="M1359" s="312">
        <f t="shared" si="267"/>
        <v>5185.05</v>
      </c>
      <c r="N1359" s="297" t="str">
        <f>_xlfn.IFNA(VLOOKUP($E:$E,'1'!$A:$E,3,0),"")</f>
        <v/>
      </c>
      <c r="O1359" s="297">
        <f>_xlfn.IFNA(VLOOKUP($E:$E,'2'!$A:$E,3,0),"")</f>
        <v>2897.5069252077565</v>
      </c>
      <c r="P1359" s="297" t="str">
        <f>_xlfn.IFNA(VLOOKUP($E:$E,'3'!$A:$D,3,0),"")</f>
        <v/>
      </c>
      <c r="Q1359" s="297" t="str">
        <f>_xlfn.IFNA(VLOOKUP($E:$E,'4'!$A:$F,3,0),"")</f>
        <v/>
      </c>
      <c r="R1359" s="297" t="str">
        <f>_xlfn.IFNA(VLOOKUP($E:$E,'5'!$A:$F,3,0),"")</f>
        <v/>
      </c>
      <c r="S1359" s="297" t="str">
        <f>_xlfn.IFNA(VLOOKUP($E:$E,'6'!$A:$F,3,0),"")</f>
        <v/>
      </c>
      <c r="T1359" s="313">
        <v>1</v>
      </c>
      <c r="U1359" s="313">
        <v>1</v>
      </c>
      <c r="V1359" s="313">
        <v>4</v>
      </c>
      <c r="W1359" s="314">
        <v>2.8149999999999999</v>
      </c>
      <c r="X1359" s="315">
        <v>1.13942308E-2</v>
      </c>
      <c r="Y1359" s="749">
        <v>4950</v>
      </c>
      <c r="Z1359" s="282"/>
      <c r="AA1359" s="316" t="s">
        <v>393</v>
      </c>
      <c r="AB1359" s="282" t="s">
        <v>9163</v>
      </c>
      <c r="AC1359" s="317" t="s">
        <v>2104</v>
      </c>
      <c r="AD1359" s="318" t="s">
        <v>5243</v>
      </c>
      <c r="AE1359" s="319" t="s">
        <v>11326</v>
      </c>
      <c r="AF1359" s="319" t="s">
        <v>11308</v>
      </c>
      <c r="AG1359" s="320">
        <v>65</v>
      </c>
      <c r="AH1359" s="321">
        <f t="shared" si="268"/>
        <v>0</v>
      </c>
      <c r="AI1359" s="287">
        <f>_xlfn.IFNA(VLOOKUP(AD:AD,грп!B:C,2,0),0)</f>
        <v>0</v>
      </c>
      <c r="AJ1359" s="607">
        <v>12</v>
      </c>
      <c r="AK1359" s="672">
        <f t="shared" si="259"/>
        <v>0</v>
      </c>
      <c r="AL1359" s="174"/>
    </row>
    <row r="1360" spans="1:39" s="4" customFormat="1" ht="12" customHeight="1" x14ac:dyDescent="0.35">
      <c r="A1360" s="288"/>
      <c r="B1360" s="289"/>
      <c r="C1360" s="290" t="s">
        <v>555</v>
      </c>
      <c r="D1360" s="291" t="s">
        <v>5299</v>
      </c>
      <c r="E1360" s="292"/>
      <c r="F1360" s="293"/>
      <c r="G1360" s="293"/>
      <c r="H1360" s="294"/>
      <c r="I1360" s="294"/>
      <c r="J1360" s="282" t="s">
        <v>393</v>
      </c>
      <c r="K1360" s="282" t="str">
        <f t="shared" si="258"/>
        <v/>
      </c>
      <c r="L1360" s="295"/>
      <c r="M1360" s="296"/>
      <c r="N1360" s="297"/>
      <c r="O1360" s="297"/>
      <c r="P1360" s="297"/>
      <c r="Q1360" s="297" t="str">
        <f>_xlfn.IFNA(VLOOKUP($E:$E,'4'!$A:$F,3,0),"")</f>
        <v/>
      </c>
      <c r="R1360" s="297" t="str">
        <f>_xlfn.IFNA(VLOOKUP($E:$E,'5'!$A:$F,3,0),"")</f>
        <v/>
      </c>
      <c r="S1360" s="297"/>
      <c r="T1360" s="298"/>
      <c r="U1360" s="299"/>
      <c r="V1360" s="299"/>
      <c r="W1360" s="300"/>
      <c r="X1360" s="301"/>
      <c r="Y1360" s="749"/>
      <c r="Z1360" s="282"/>
      <c r="AA1360" s="280"/>
      <c r="AB1360" s="280" t="s">
        <v>393</v>
      </c>
      <c r="AC1360" s="302"/>
      <c r="AD1360" s="338" t="s">
        <v>5299</v>
      </c>
      <c r="AE1360" s="282"/>
      <c r="AF1360" s="329"/>
      <c r="AG1360" s="305"/>
      <c r="AH1360" s="306"/>
      <c r="AI1360" s="287">
        <f>_xlfn.IFNA(VLOOKUP(AD:AD,грп!B:C,2,0),0)</f>
        <v>0</v>
      </c>
      <c r="AJ1360" s="607">
        <v>0</v>
      </c>
      <c r="AK1360" s="672" t="str">
        <f t="shared" si="259"/>
        <v xml:space="preserve"> </v>
      </c>
      <c r="AL1360" s="174"/>
    </row>
    <row r="1361" spans="1:38" s="4" customFormat="1" ht="12" customHeight="1" outlineLevel="1" x14ac:dyDescent="0.35">
      <c r="A1361" s="307" t="s">
        <v>10402</v>
      </c>
      <c r="B1361" s="308" t="s">
        <v>6962</v>
      </c>
      <c r="C1361" s="309"/>
      <c r="D1361" s="310" t="s">
        <v>5900</v>
      </c>
      <c r="E1361" s="322" t="s">
        <v>5110</v>
      </c>
      <c r="F1361" s="293"/>
      <c r="G1361" s="293"/>
      <c r="H1361" s="294">
        <v>2</v>
      </c>
      <c r="I1361" s="294" t="str">
        <f>IFERROR(_xlfn.IFNA(VLOOKUP($D:$D,history!$I:$Y,3,0),VLOOKUP(E:E,history!$H:$Y,4,0)),"--")</f>
        <v>--</v>
      </c>
      <c r="J1361" s="282" t="s">
        <v>9868</v>
      </c>
      <c r="K1361" s="282" t="str">
        <f t="shared" si="258"/>
        <v/>
      </c>
      <c r="L1361" s="312">
        <f>IF($A$3="ИМ",ROUND($Y1361*(1-($L$6-$F$4))*(1-$F$3)*(1+$AG$2),2),ROUND($M1361*(1-($L$6-$F$4))*(1-$F$3)*(1+$AG$2),2))</f>
        <v>2038.54</v>
      </c>
      <c r="M1361" s="312">
        <f>ROUND(IF($A$3="РЕГИОНЫ",AG1361*$AG$3*$AG$1,IF(AI1361=0,AG1361*$AG$3*$AG$1,AG1361*$AG$3*(1-5%)*$AG$1)),2)</f>
        <v>3088.69</v>
      </c>
      <c r="N1361" s="297" t="str">
        <f>_xlfn.IFNA(VLOOKUP($E:$E,'1'!$A:$E,3,0),"")</f>
        <v/>
      </c>
      <c r="O1361" s="297">
        <f>_xlfn.IFNA(VLOOKUP($E:$E,'2'!$A:$E,3,0),"")</f>
        <v>1850.4155124653741</v>
      </c>
      <c r="P1361" s="297" t="str">
        <f>_xlfn.IFNA(VLOOKUP($E:$E,'3'!$A:$D,3,0),"")</f>
        <v/>
      </c>
      <c r="Q1361" s="297" t="str">
        <f>_xlfn.IFNA(VLOOKUP($E:$E,'4'!$A:$F,3,0),"")</f>
        <v/>
      </c>
      <c r="R1361" s="297" t="str">
        <f>_xlfn.IFNA(VLOOKUP($E:$E,'5'!$A:$F,3,0),"")</f>
        <v/>
      </c>
      <c r="S1361" s="297" t="str">
        <f>_xlfn.IFNA(VLOOKUP($E:$E,'6'!$A:$F,3,0),"")</f>
        <v/>
      </c>
      <c r="T1361" s="313">
        <v>1</v>
      </c>
      <c r="U1361" s="313">
        <v>1</v>
      </c>
      <c r="V1361" s="313">
        <v>12</v>
      </c>
      <c r="W1361" s="314">
        <v>1.292</v>
      </c>
      <c r="X1361" s="315">
        <v>7.7083333E-3</v>
      </c>
      <c r="Y1361" s="749">
        <v>2950</v>
      </c>
      <c r="Z1361" s="282"/>
      <c r="AA1361" s="316" t="s">
        <v>10390</v>
      </c>
      <c r="AB1361" s="282" t="s">
        <v>9163</v>
      </c>
      <c r="AC1361" s="317" t="s">
        <v>2104</v>
      </c>
      <c r="AD1361" s="318" t="s">
        <v>5299</v>
      </c>
      <c r="AE1361" s="319">
        <v>0</v>
      </c>
      <c r="AF1361" s="319" t="s">
        <v>11273</v>
      </c>
      <c r="AG1361" s="320">
        <v>38.72</v>
      </c>
      <c r="AH1361" s="321">
        <f>IF($A$3="РЕГИОНЫ",ROUND($AG1361*(1-($L$6-$F$4))*(1-$F$3)*(1+$AG$2)*$AG$1,2),0)</f>
        <v>0</v>
      </c>
      <c r="AI1361" s="287">
        <f>_xlfn.IFNA(VLOOKUP(AD:AD,грп!B:C,2,0),0)</f>
        <v>0</v>
      </c>
      <c r="AJ1361" s="607">
        <v>23</v>
      </c>
      <c r="AK1361" s="672">
        <f t="shared" si="259"/>
        <v>0</v>
      </c>
      <c r="AL1361" s="174"/>
    </row>
    <row r="1362" spans="1:38" s="4" customFormat="1" ht="12" customHeight="1" outlineLevel="1" x14ac:dyDescent="0.35">
      <c r="A1362" s="307" t="s">
        <v>10402</v>
      </c>
      <c r="B1362" s="308" t="s">
        <v>6963</v>
      </c>
      <c r="C1362" s="309"/>
      <c r="D1362" s="310" t="s">
        <v>5431</v>
      </c>
      <c r="E1362" s="322" t="s">
        <v>5111</v>
      </c>
      <c r="F1362" s="293"/>
      <c r="G1362" s="293"/>
      <c r="H1362" s="294">
        <v>5</v>
      </c>
      <c r="I1362" s="294" t="str">
        <f>IFERROR(_xlfn.IFNA(VLOOKUP($D:$D,history!$I:$Y,3,0),VLOOKUP(E:E,history!$H:$Y,4,0)),"--")</f>
        <v>--</v>
      </c>
      <c r="J1362" s="282" t="s">
        <v>9870</v>
      </c>
      <c r="K1362" s="282" t="str">
        <f t="shared" si="258"/>
        <v/>
      </c>
      <c r="L1362" s="312">
        <f>IF($A$3="ИМ",ROUND($Y1362*(1-($L$6-$F$4))*(1-$F$3)*(1+$AG$2),2),ROUND($M1362*(1-($L$6-$F$4))*(1-$F$3)*(1+$AG$2),2))</f>
        <v>2275.98</v>
      </c>
      <c r="M1362" s="312">
        <f>ROUND(IF($A$3="РЕГИОНЫ",AG1362*$AG$3*$AG$1,IF(AI1362=0,AG1362*$AG$3*$AG$1,AG1362*$AG$3*(1-5%)*$AG$1)),2)</f>
        <v>3448.46</v>
      </c>
      <c r="N1362" s="297" t="str">
        <f>_xlfn.IFNA(VLOOKUP($E:$E,'1'!$A:$E,3,0),"")</f>
        <v/>
      </c>
      <c r="O1362" s="297">
        <f>_xlfn.IFNA(VLOOKUP($E:$E,'2'!$A:$E,3,0),"")</f>
        <v>1966.7590027700833</v>
      </c>
      <c r="P1362" s="297" t="str">
        <f>_xlfn.IFNA(VLOOKUP($E:$E,'3'!$A:$D,3,0),"")</f>
        <v/>
      </c>
      <c r="Q1362" s="297" t="str">
        <f>_xlfn.IFNA(VLOOKUP($E:$E,'4'!$A:$F,3,0),"")</f>
        <v/>
      </c>
      <c r="R1362" s="297" t="str">
        <f>_xlfn.IFNA(VLOOKUP($E:$E,'5'!$A:$F,3,0),"")</f>
        <v/>
      </c>
      <c r="S1362" s="297" t="str">
        <f>_xlfn.IFNA(VLOOKUP($E:$E,'6'!$A:$F,3,0),"")</f>
        <v/>
      </c>
      <c r="T1362" s="313">
        <v>1</v>
      </c>
      <c r="U1362" s="313">
        <v>1</v>
      </c>
      <c r="V1362" s="313">
        <v>12</v>
      </c>
      <c r="W1362" s="314">
        <v>1.246</v>
      </c>
      <c r="X1362" s="315">
        <v>5.4166667000000003E-3</v>
      </c>
      <c r="Y1362" s="749">
        <v>3290</v>
      </c>
      <c r="Z1362" s="282"/>
      <c r="AA1362" s="316" t="s">
        <v>10390</v>
      </c>
      <c r="AB1362" s="282" t="s">
        <v>9163</v>
      </c>
      <c r="AC1362" s="317" t="s">
        <v>2104</v>
      </c>
      <c r="AD1362" s="318" t="s">
        <v>5299</v>
      </c>
      <c r="AE1362" s="319">
        <v>0</v>
      </c>
      <c r="AF1362" s="319" t="s">
        <v>11273</v>
      </c>
      <c r="AG1362" s="320">
        <v>43.23</v>
      </c>
      <c r="AH1362" s="321">
        <f>IF($A$3="РЕГИОНЫ",ROUND($AG1362*(1-($L$6-$F$4))*(1-$F$3)*(1+$AG$2)*$AG$1,2),0)</f>
        <v>0</v>
      </c>
      <c r="AI1362" s="287">
        <f>_xlfn.IFNA(VLOOKUP(AD:AD,грп!B:C,2,0),0)</f>
        <v>0</v>
      </c>
      <c r="AJ1362" s="607">
        <v>14</v>
      </c>
      <c r="AK1362" s="672">
        <f t="shared" si="259"/>
        <v>0</v>
      </c>
      <c r="AL1362" s="174"/>
    </row>
    <row r="1363" spans="1:38" s="4" customFormat="1" ht="12" customHeight="1" x14ac:dyDescent="0.35">
      <c r="A1363" s="288"/>
      <c r="B1363" s="289"/>
      <c r="C1363" s="290" t="s">
        <v>555</v>
      </c>
      <c r="D1363" s="291" t="s">
        <v>5121</v>
      </c>
      <c r="E1363" s="292"/>
      <c r="F1363" s="293"/>
      <c r="G1363" s="293"/>
      <c r="H1363" s="294"/>
      <c r="I1363" s="294"/>
      <c r="J1363" s="282" t="s">
        <v>393</v>
      </c>
      <c r="K1363" s="282" t="str">
        <f t="shared" si="258"/>
        <v/>
      </c>
      <c r="L1363" s="295"/>
      <c r="M1363" s="296"/>
      <c r="N1363" s="297"/>
      <c r="O1363" s="297"/>
      <c r="P1363" s="297"/>
      <c r="Q1363" s="297" t="str">
        <f>_xlfn.IFNA(VLOOKUP($E:$E,'4'!$A:$F,3,0),"")</f>
        <v/>
      </c>
      <c r="R1363" s="297" t="str">
        <f>_xlfn.IFNA(VLOOKUP($E:$E,'5'!$A:$F,3,0),"")</f>
        <v/>
      </c>
      <c r="S1363" s="297"/>
      <c r="T1363" s="298"/>
      <c r="U1363" s="299"/>
      <c r="V1363" s="299"/>
      <c r="W1363" s="300"/>
      <c r="X1363" s="301"/>
      <c r="Y1363" s="749"/>
      <c r="Z1363" s="282"/>
      <c r="AA1363" s="280"/>
      <c r="AB1363" s="280" t="s">
        <v>393</v>
      </c>
      <c r="AC1363" s="302"/>
      <c r="AD1363" s="338" t="s">
        <v>5121</v>
      </c>
      <c r="AE1363" s="282"/>
      <c r="AF1363" s="329"/>
      <c r="AG1363" s="305"/>
      <c r="AH1363" s="306"/>
      <c r="AI1363" s="287">
        <f>_xlfn.IFNA(VLOOKUP(AD:AD,грп!B:C,2,0),0)</f>
        <v>0</v>
      </c>
      <c r="AJ1363" s="607">
        <v>0</v>
      </c>
      <c r="AK1363" s="672" t="str">
        <f t="shared" si="259"/>
        <v xml:space="preserve"> </v>
      </c>
      <c r="AL1363" s="174"/>
    </row>
    <row r="1364" spans="1:38" s="4" customFormat="1" ht="12" customHeight="1" outlineLevel="1" x14ac:dyDescent="0.35">
      <c r="A1364" s="307" t="s">
        <v>10402</v>
      </c>
      <c r="B1364" s="308" t="s">
        <v>6964</v>
      </c>
      <c r="C1364" s="323"/>
      <c r="D1364" s="310" t="s">
        <v>10858</v>
      </c>
      <c r="E1364" s="322" t="s">
        <v>2647</v>
      </c>
      <c r="F1364" s="293"/>
      <c r="G1364" s="293"/>
      <c r="H1364" s="294">
        <v>6</v>
      </c>
      <c r="I1364" s="294" t="str">
        <f>IFERROR(_xlfn.IFNA(VLOOKUP($D:$D,history!$I:$Y,3,0),VLOOKUP(E:E,history!$H:$Y,4,0)),"--")</f>
        <v>--</v>
      </c>
      <c r="J1364" s="282" t="s">
        <v>9870</v>
      </c>
      <c r="K1364" s="282" t="str">
        <f t="shared" si="258"/>
        <v/>
      </c>
      <c r="L1364" s="312">
        <f t="shared" ref="L1364:L1383" si="269">IF($A$3="ИМ",ROUND($Y1364*(1-($L$6-$F$4))*(1-$F$3)*(1+$AG$2),2),ROUND($M1364*(1-($L$6-$F$4))*(1-$F$3)*(1+$AG$2),2))</f>
        <v>574.39</v>
      </c>
      <c r="M1364" s="312">
        <f t="shared" ref="M1364:M1383" si="270">ROUND(IF($A$3="РЕГИОНЫ",AG1364*$AG$3*$AG$1,IF(AI1364=0,AG1364*$AG$3*$AG$1,AG1364*$AG$3*(1-5%)*$AG$1)),2)</f>
        <v>870.29</v>
      </c>
      <c r="N1364" s="297" t="str">
        <f>_xlfn.IFNA(VLOOKUP($E:$E,'1'!$A:$E,3,0),"")</f>
        <v/>
      </c>
      <c r="O1364" s="297" t="str">
        <f>_xlfn.IFNA(VLOOKUP($E:$E,'2'!$A:$E,3,0),"")</f>
        <v/>
      </c>
      <c r="P1364" s="297" t="str">
        <f>_xlfn.IFNA(VLOOKUP($E:$E,'3'!$A:$D,3,0),"")</f>
        <v/>
      </c>
      <c r="Q1364" s="297" t="str">
        <f>_xlfn.IFNA(VLOOKUP($E:$E,'4'!$A:$F,3,0),"")</f>
        <v/>
      </c>
      <c r="R1364" s="297" t="str">
        <f>_xlfn.IFNA(VLOOKUP($E:$E,'5'!$A:$F,3,0),"")</f>
        <v/>
      </c>
      <c r="S1364" s="297" t="str">
        <f>_xlfn.IFNA(VLOOKUP($E:$E,'6'!$A:$F,3,0),"")</f>
        <v/>
      </c>
      <c r="T1364" s="313">
        <v>1</v>
      </c>
      <c r="U1364" s="313">
        <v>1</v>
      </c>
      <c r="V1364" s="313">
        <v>40</v>
      </c>
      <c r="W1364" s="314">
        <v>0.25800000000000001</v>
      </c>
      <c r="X1364" s="315">
        <v>5.5921050000000004E-4</v>
      </c>
      <c r="Y1364" s="749">
        <v>830</v>
      </c>
      <c r="Z1364" s="282"/>
      <c r="AA1364" s="316" t="s">
        <v>10390</v>
      </c>
      <c r="AB1364" s="282" t="s">
        <v>9163</v>
      </c>
      <c r="AC1364" s="317" t="s">
        <v>2081</v>
      </c>
      <c r="AD1364" s="318" t="s">
        <v>5121</v>
      </c>
      <c r="AE1364" s="319">
        <v>0</v>
      </c>
      <c r="AF1364" s="319" t="s">
        <v>11282</v>
      </c>
      <c r="AG1364" s="320">
        <v>10.91</v>
      </c>
      <c r="AH1364" s="321">
        <f t="shared" ref="AH1364:AH1383" si="271">IF($A$3="РЕГИОНЫ",ROUND($AG1364*(1-($L$6-$F$4))*(1-$F$3)*(1+$AG$2)*$AG$1,2),0)</f>
        <v>0</v>
      </c>
      <c r="AI1364" s="287">
        <f>_xlfn.IFNA(VLOOKUP(AD:AD,грп!B:C,2,0),0)</f>
        <v>0</v>
      </c>
      <c r="AJ1364" s="607">
        <v>20</v>
      </c>
      <c r="AK1364" s="672">
        <f t="shared" si="259"/>
        <v>0</v>
      </c>
      <c r="AL1364" s="174"/>
    </row>
    <row r="1365" spans="1:38" s="4" customFormat="1" ht="12" customHeight="1" outlineLevel="1" x14ac:dyDescent="0.35">
      <c r="A1365" s="307" t="s">
        <v>10402</v>
      </c>
      <c r="B1365" s="308" t="s">
        <v>6965</v>
      </c>
      <c r="C1365" s="323"/>
      <c r="D1365" s="310" t="s">
        <v>10859</v>
      </c>
      <c r="E1365" s="322" t="s">
        <v>2624</v>
      </c>
      <c r="F1365" s="293"/>
      <c r="G1365" s="293"/>
      <c r="H1365" s="294">
        <v>6</v>
      </c>
      <c r="I1365" s="294" t="str">
        <f>IFERROR(_xlfn.IFNA(VLOOKUP($D:$D,history!$I:$Y,3,0),VLOOKUP(E:E,history!$H:$Y,4,0)),"--")</f>
        <v>--</v>
      </c>
      <c r="J1365" s="282" t="s">
        <v>9870</v>
      </c>
      <c r="K1365" s="282" t="str">
        <f t="shared" si="258"/>
        <v/>
      </c>
      <c r="L1365" s="312">
        <f t="shared" si="269"/>
        <v>574.39</v>
      </c>
      <c r="M1365" s="312">
        <f t="shared" si="270"/>
        <v>870.29</v>
      </c>
      <c r="N1365" s="297" t="str">
        <f>_xlfn.IFNA(VLOOKUP($E:$E,'1'!$A:$E,3,0),"")</f>
        <v/>
      </c>
      <c r="O1365" s="297" t="str">
        <f>_xlfn.IFNA(VLOOKUP($E:$E,'2'!$A:$E,3,0),"")</f>
        <v/>
      </c>
      <c r="P1365" s="297" t="str">
        <f>_xlfn.IFNA(VLOOKUP($E:$E,'3'!$A:$D,3,0),"")</f>
        <v/>
      </c>
      <c r="Q1365" s="297" t="str">
        <f>_xlfn.IFNA(VLOOKUP($E:$E,'4'!$A:$F,3,0),"")</f>
        <v/>
      </c>
      <c r="R1365" s="297" t="str">
        <f>_xlfn.IFNA(VLOOKUP($E:$E,'5'!$A:$F,3,0),"")</f>
        <v/>
      </c>
      <c r="S1365" s="297" t="str">
        <f>_xlfn.IFNA(VLOOKUP($E:$E,'6'!$A:$F,3,0),"")</f>
        <v/>
      </c>
      <c r="T1365" s="313">
        <v>1</v>
      </c>
      <c r="U1365" s="313">
        <v>1</v>
      </c>
      <c r="V1365" s="313">
        <v>40</v>
      </c>
      <c r="W1365" s="314">
        <v>0.38300000000000001</v>
      </c>
      <c r="X1365" s="315">
        <v>6.1184209999999995E-4</v>
      </c>
      <c r="Y1365" s="749">
        <v>830</v>
      </c>
      <c r="Z1365" s="282"/>
      <c r="AA1365" s="316" t="s">
        <v>10390</v>
      </c>
      <c r="AB1365" s="282" t="s">
        <v>9163</v>
      </c>
      <c r="AC1365" s="317" t="s">
        <v>2081</v>
      </c>
      <c r="AD1365" s="318" t="s">
        <v>5121</v>
      </c>
      <c r="AE1365" s="319">
        <v>0</v>
      </c>
      <c r="AF1365" s="319" t="s">
        <v>11312</v>
      </c>
      <c r="AG1365" s="320">
        <v>10.91</v>
      </c>
      <c r="AH1365" s="321">
        <f t="shared" si="271"/>
        <v>0</v>
      </c>
      <c r="AI1365" s="287">
        <f>_xlfn.IFNA(VLOOKUP(AD:AD,грп!B:C,2,0),0)</f>
        <v>0</v>
      </c>
      <c r="AJ1365" s="607">
        <v>19</v>
      </c>
      <c r="AK1365" s="672">
        <f t="shared" si="259"/>
        <v>0</v>
      </c>
      <c r="AL1365" s="174"/>
    </row>
    <row r="1366" spans="1:38" s="4" customFormat="1" ht="12" customHeight="1" outlineLevel="1" x14ac:dyDescent="0.35">
      <c r="A1366" s="307" t="s">
        <v>10402</v>
      </c>
      <c r="B1366" s="308" t="s">
        <v>6966</v>
      </c>
      <c r="C1366" s="309" t="s">
        <v>21</v>
      </c>
      <c r="D1366" s="310" t="s">
        <v>10860</v>
      </c>
      <c r="E1366" s="322" t="s">
        <v>5093</v>
      </c>
      <c r="F1366" s="293"/>
      <c r="G1366" s="293"/>
      <c r="H1366" s="294">
        <v>10</v>
      </c>
      <c r="I1366" s="294" t="str">
        <f>IFERROR(_xlfn.IFNA(VLOOKUP($D:$D,history!$I:$Y,3,0),VLOOKUP(E:E,history!$H:$Y,4,0)),"--")</f>
        <v>--</v>
      </c>
      <c r="J1366" s="282" t="s">
        <v>9870</v>
      </c>
      <c r="K1366" s="282" t="str">
        <f t="shared" si="258"/>
        <v/>
      </c>
      <c r="L1366" s="312">
        <f t="shared" si="269"/>
        <v>789.72</v>
      </c>
      <c r="M1366" s="312">
        <f t="shared" si="270"/>
        <v>1196.55</v>
      </c>
      <c r="N1366" s="297" t="str">
        <f>_xlfn.IFNA(VLOOKUP($E:$E,'1'!$A:$E,3,0),"")</f>
        <v/>
      </c>
      <c r="O1366" s="297" t="str">
        <f>_xlfn.IFNA(VLOOKUP($E:$E,'2'!$A:$E,3,0),"")</f>
        <v/>
      </c>
      <c r="P1366" s="297" t="str">
        <f>_xlfn.IFNA(VLOOKUP($E:$E,'3'!$A:$D,3,0),"")</f>
        <v/>
      </c>
      <c r="Q1366" s="297" t="str">
        <f>_xlfn.IFNA(VLOOKUP($E:$E,'4'!$A:$F,3,0),"")</f>
        <v/>
      </c>
      <c r="R1366" s="297" t="str">
        <f>_xlfn.IFNA(VLOOKUP($E:$E,'5'!$A:$F,3,0),"")</f>
        <v/>
      </c>
      <c r="S1366" s="297" t="str">
        <f>_xlfn.IFNA(VLOOKUP($E:$E,'6'!$A:$F,3,0),"")</f>
        <v/>
      </c>
      <c r="T1366" s="313">
        <v>1</v>
      </c>
      <c r="U1366" s="313">
        <v>1</v>
      </c>
      <c r="V1366" s="313">
        <v>50</v>
      </c>
      <c r="W1366" s="314">
        <v>0.377</v>
      </c>
      <c r="X1366" s="315">
        <v>1.1950000000000001E-3</v>
      </c>
      <c r="Y1366" s="749">
        <v>1140</v>
      </c>
      <c r="Z1366" s="282"/>
      <c r="AA1366" s="316" t="s">
        <v>393</v>
      </c>
      <c r="AB1366" s="282" t="s">
        <v>9164</v>
      </c>
      <c r="AC1366" s="317" t="s">
        <v>2081</v>
      </c>
      <c r="AD1366" s="318" t="s">
        <v>5121</v>
      </c>
      <c r="AE1366" s="319">
        <v>0</v>
      </c>
      <c r="AF1366" s="319" t="s">
        <v>11284</v>
      </c>
      <c r="AG1366" s="320">
        <v>15</v>
      </c>
      <c r="AH1366" s="321">
        <f t="shared" si="271"/>
        <v>0</v>
      </c>
      <c r="AI1366" s="287">
        <f>_xlfn.IFNA(VLOOKUP(AD:AD,грп!B:C,2,0),0)</f>
        <v>0</v>
      </c>
      <c r="AJ1366" s="607">
        <v>50</v>
      </c>
      <c r="AK1366" s="672" t="str">
        <f t="shared" si="259"/>
        <v>new</v>
      </c>
      <c r="AL1366" s="174"/>
    </row>
    <row r="1367" spans="1:38" s="4" customFormat="1" ht="12" customHeight="1" outlineLevel="1" x14ac:dyDescent="0.35">
      <c r="A1367" s="307" t="s">
        <v>10402</v>
      </c>
      <c r="B1367" s="308" t="s">
        <v>6967</v>
      </c>
      <c r="C1367" s="309" t="s">
        <v>21</v>
      </c>
      <c r="D1367" s="310" t="s">
        <v>10861</v>
      </c>
      <c r="E1367" s="322" t="s">
        <v>5094</v>
      </c>
      <c r="F1367" s="293"/>
      <c r="G1367" s="293"/>
      <c r="H1367" s="294">
        <v>10</v>
      </c>
      <c r="I1367" s="294" t="str">
        <f>IFERROR(_xlfn.IFNA(VLOOKUP($D:$D,history!$I:$Y,3,0),VLOOKUP(E:E,history!$H:$Y,4,0)),"--")</f>
        <v>--</v>
      </c>
      <c r="J1367" s="282" t="s">
        <v>9870</v>
      </c>
      <c r="K1367" s="282" t="str">
        <f t="shared" si="258"/>
        <v/>
      </c>
      <c r="L1367" s="312">
        <f t="shared" si="269"/>
        <v>895.02</v>
      </c>
      <c r="M1367" s="312">
        <f t="shared" si="270"/>
        <v>1356.09</v>
      </c>
      <c r="N1367" s="297" t="str">
        <f>_xlfn.IFNA(VLOOKUP($E:$E,'1'!$A:$E,3,0),"")</f>
        <v/>
      </c>
      <c r="O1367" s="297" t="str">
        <f>_xlfn.IFNA(VLOOKUP($E:$E,'2'!$A:$E,3,0),"")</f>
        <v/>
      </c>
      <c r="P1367" s="297" t="str">
        <f>_xlfn.IFNA(VLOOKUP($E:$E,'3'!$A:$D,3,0),"")</f>
        <v/>
      </c>
      <c r="Q1367" s="297" t="str">
        <f>_xlfn.IFNA(VLOOKUP($E:$E,'4'!$A:$F,3,0),"")</f>
        <v/>
      </c>
      <c r="R1367" s="297" t="str">
        <f>_xlfn.IFNA(VLOOKUP($E:$E,'5'!$A:$F,3,0),"")</f>
        <v/>
      </c>
      <c r="S1367" s="297" t="str">
        <f>_xlfn.IFNA(VLOOKUP($E:$E,'6'!$A:$F,3,0),"")</f>
        <v/>
      </c>
      <c r="T1367" s="313">
        <v>1</v>
      </c>
      <c r="U1367" s="313">
        <v>1</v>
      </c>
      <c r="V1367" s="313">
        <v>50</v>
      </c>
      <c r="W1367" s="314">
        <v>0.376</v>
      </c>
      <c r="X1367" s="315">
        <v>1.2099999999999999E-3</v>
      </c>
      <c r="Y1367" s="749">
        <v>1290</v>
      </c>
      <c r="Z1367" s="282"/>
      <c r="AA1367" s="316" t="s">
        <v>393</v>
      </c>
      <c r="AB1367" s="282" t="s">
        <v>9164</v>
      </c>
      <c r="AC1367" s="317" t="s">
        <v>2081</v>
      </c>
      <c r="AD1367" s="318" t="s">
        <v>5121</v>
      </c>
      <c r="AE1367" s="319">
        <v>0</v>
      </c>
      <c r="AF1367" s="319" t="s">
        <v>11284</v>
      </c>
      <c r="AG1367" s="320">
        <v>17</v>
      </c>
      <c r="AH1367" s="321">
        <f t="shared" si="271"/>
        <v>0</v>
      </c>
      <c r="AI1367" s="287">
        <f>_xlfn.IFNA(VLOOKUP(AD:AD,грп!B:C,2,0),0)</f>
        <v>0</v>
      </c>
      <c r="AJ1367" s="607">
        <v>50</v>
      </c>
      <c r="AK1367" s="672" t="str">
        <f t="shared" si="259"/>
        <v>new</v>
      </c>
      <c r="AL1367" s="174"/>
    </row>
    <row r="1368" spans="1:38" s="4" customFormat="1" ht="12" customHeight="1" outlineLevel="1" x14ac:dyDescent="0.35">
      <c r="A1368" s="307" t="s">
        <v>10402</v>
      </c>
      <c r="B1368" s="308" t="s">
        <v>6968</v>
      </c>
      <c r="C1368" s="309" t="s">
        <v>21</v>
      </c>
      <c r="D1368" s="310" t="s">
        <v>10862</v>
      </c>
      <c r="E1368" s="322" t="s">
        <v>5095</v>
      </c>
      <c r="F1368" s="293"/>
      <c r="G1368" s="293"/>
      <c r="H1368" s="294">
        <v>10</v>
      </c>
      <c r="I1368" s="294" t="str">
        <f>IFERROR(_xlfn.IFNA(VLOOKUP($D:$D,history!$I:$Y,3,0),VLOOKUP(E:E,history!$H:$Y,4,0)),"--")</f>
        <v>--</v>
      </c>
      <c r="J1368" s="282" t="s">
        <v>9870</v>
      </c>
      <c r="K1368" s="282" t="str">
        <f t="shared" si="258"/>
        <v/>
      </c>
      <c r="L1368" s="312">
        <f t="shared" si="269"/>
        <v>1316.21</v>
      </c>
      <c r="M1368" s="312">
        <f t="shared" si="270"/>
        <v>1994.25</v>
      </c>
      <c r="N1368" s="297" t="str">
        <f>_xlfn.IFNA(VLOOKUP($E:$E,'1'!$A:$E,3,0),"")</f>
        <v/>
      </c>
      <c r="O1368" s="297" t="str">
        <f>_xlfn.IFNA(VLOOKUP($E:$E,'2'!$A:$E,3,0),"")</f>
        <v/>
      </c>
      <c r="P1368" s="297" t="str">
        <f>_xlfn.IFNA(VLOOKUP($E:$E,'3'!$A:$D,3,0),"")</f>
        <v/>
      </c>
      <c r="Q1368" s="297" t="str">
        <f>_xlfn.IFNA(VLOOKUP($E:$E,'4'!$A:$F,3,0),"")</f>
        <v/>
      </c>
      <c r="R1368" s="297" t="str">
        <f>_xlfn.IFNA(VLOOKUP($E:$E,'5'!$A:$F,3,0),"")</f>
        <v/>
      </c>
      <c r="S1368" s="297" t="str">
        <f>_xlfn.IFNA(VLOOKUP($E:$E,'6'!$A:$F,3,0),"")</f>
        <v/>
      </c>
      <c r="T1368" s="313">
        <v>1</v>
      </c>
      <c r="U1368" s="313">
        <v>1</v>
      </c>
      <c r="V1368" s="313">
        <v>25</v>
      </c>
      <c r="W1368" s="314">
        <v>0.72599999999999998</v>
      </c>
      <c r="X1368" s="315">
        <v>2.3600000000000001E-3</v>
      </c>
      <c r="Y1368" s="749">
        <v>1890</v>
      </c>
      <c r="Z1368" s="282"/>
      <c r="AA1368" s="316" t="s">
        <v>393</v>
      </c>
      <c r="AB1368" s="282" t="s">
        <v>9164</v>
      </c>
      <c r="AC1368" s="317" t="s">
        <v>2081</v>
      </c>
      <c r="AD1368" s="318" t="s">
        <v>5121</v>
      </c>
      <c r="AE1368" s="319">
        <v>0</v>
      </c>
      <c r="AF1368" s="319" t="s">
        <v>11284</v>
      </c>
      <c r="AG1368" s="320">
        <v>25</v>
      </c>
      <c r="AH1368" s="321">
        <f t="shared" si="271"/>
        <v>0</v>
      </c>
      <c r="AI1368" s="287">
        <f>_xlfn.IFNA(VLOOKUP(AD:AD,грп!B:C,2,0),0)</f>
        <v>0</v>
      </c>
      <c r="AJ1368" s="607">
        <v>10</v>
      </c>
      <c r="AK1368" s="672" t="str">
        <f t="shared" si="259"/>
        <v>new</v>
      </c>
      <c r="AL1368" s="174"/>
    </row>
    <row r="1369" spans="1:38" s="4" customFormat="1" ht="12" customHeight="1" outlineLevel="1" x14ac:dyDescent="0.35">
      <c r="A1369" s="307" t="s">
        <v>10402</v>
      </c>
      <c r="B1369" s="308" t="s">
        <v>6969</v>
      </c>
      <c r="C1369" s="309" t="s">
        <v>21</v>
      </c>
      <c r="D1369" s="310" t="s">
        <v>10863</v>
      </c>
      <c r="E1369" s="322" t="s">
        <v>5096</v>
      </c>
      <c r="F1369" s="293"/>
      <c r="G1369" s="293"/>
      <c r="H1369" s="294">
        <v>10</v>
      </c>
      <c r="I1369" s="294" t="str">
        <f>IFERROR(_xlfn.IFNA(VLOOKUP($D:$D,history!$I:$Y,3,0),VLOOKUP(E:E,history!$H:$Y,4,0)),"--")</f>
        <v>--</v>
      </c>
      <c r="J1369" s="282" t="s">
        <v>9870</v>
      </c>
      <c r="K1369" s="282" t="str">
        <f t="shared" si="258"/>
        <v/>
      </c>
      <c r="L1369" s="312">
        <f t="shared" si="269"/>
        <v>305.36</v>
      </c>
      <c r="M1369" s="312">
        <f t="shared" si="270"/>
        <v>462.67</v>
      </c>
      <c r="N1369" s="297" t="str">
        <f>_xlfn.IFNA(VLOOKUP($E:$E,'1'!$A:$E,3,0),"")</f>
        <v/>
      </c>
      <c r="O1369" s="297" t="str">
        <f>_xlfn.IFNA(VLOOKUP($E:$E,'2'!$A:$E,3,0),"")</f>
        <v/>
      </c>
      <c r="P1369" s="297" t="str">
        <f>_xlfn.IFNA(VLOOKUP($E:$E,'3'!$A:$D,3,0),"")</f>
        <v/>
      </c>
      <c r="Q1369" s="297" t="str">
        <f>_xlfn.IFNA(VLOOKUP($E:$E,'4'!$A:$F,3,0),"")</f>
        <v/>
      </c>
      <c r="R1369" s="297" t="str">
        <f>_xlfn.IFNA(VLOOKUP($E:$E,'5'!$A:$F,3,0),"")</f>
        <v/>
      </c>
      <c r="S1369" s="297" t="str">
        <f>_xlfn.IFNA(VLOOKUP($E:$E,'6'!$A:$F,3,0),"")</f>
        <v/>
      </c>
      <c r="T1369" s="313">
        <v>1</v>
      </c>
      <c r="U1369" s="313">
        <v>1</v>
      </c>
      <c r="V1369" s="313">
        <v>50</v>
      </c>
      <c r="W1369" s="314">
        <v>0.35</v>
      </c>
      <c r="X1369" s="315">
        <v>6.8000000000000005E-4</v>
      </c>
      <c r="Y1369" s="749">
        <v>440</v>
      </c>
      <c r="Z1369" s="282"/>
      <c r="AA1369" s="316" t="s">
        <v>393</v>
      </c>
      <c r="AB1369" s="282" t="s">
        <v>9164</v>
      </c>
      <c r="AC1369" s="317" t="s">
        <v>2081</v>
      </c>
      <c r="AD1369" s="318" t="s">
        <v>5121</v>
      </c>
      <c r="AE1369" s="319">
        <v>0</v>
      </c>
      <c r="AF1369" s="319" t="s">
        <v>11284</v>
      </c>
      <c r="AG1369" s="320">
        <v>5.8</v>
      </c>
      <c r="AH1369" s="321">
        <f t="shared" si="271"/>
        <v>0</v>
      </c>
      <c r="AI1369" s="287">
        <f>_xlfn.IFNA(VLOOKUP(AD:AD,грп!B:C,2,0),0)</f>
        <v>0</v>
      </c>
      <c r="AJ1369" s="607">
        <v>9</v>
      </c>
      <c r="AK1369" s="672" t="str">
        <f t="shared" si="259"/>
        <v>new</v>
      </c>
      <c r="AL1369" s="174"/>
    </row>
    <row r="1370" spans="1:38" s="4" customFormat="1" ht="12" customHeight="1" outlineLevel="1" x14ac:dyDescent="0.35">
      <c r="A1370" s="307" t="s">
        <v>10402</v>
      </c>
      <c r="B1370" s="308" t="s">
        <v>6970</v>
      </c>
      <c r="C1370" s="309" t="s">
        <v>21</v>
      </c>
      <c r="D1370" s="310" t="s">
        <v>10864</v>
      </c>
      <c r="E1370" s="322" t="s">
        <v>5097</v>
      </c>
      <c r="F1370" s="293"/>
      <c r="G1370" s="293"/>
      <c r="H1370" s="294">
        <v>10</v>
      </c>
      <c r="I1370" s="294" t="str">
        <f>IFERROR(_xlfn.IFNA(VLOOKUP($D:$D,history!$I:$Y,3,0),VLOOKUP(E:E,history!$H:$Y,4,0)),"--")</f>
        <v>--</v>
      </c>
      <c r="J1370" s="282" t="s">
        <v>9870</v>
      </c>
      <c r="K1370" s="282" t="str">
        <f t="shared" si="258"/>
        <v/>
      </c>
      <c r="L1370" s="312">
        <f t="shared" si="269"/>
        <v>305.36</v>
      </c>
      <c r="M1370" s="312">
        <f t="shared" si="270"/>
        <v>462.67</v>
      </c>
      <c r="N1370" s="297" t="str">
        <f>_xlfn.IFNA(VLOOKUP($E:$E,'1'!$A:$E,3,0),"")</f>
        <v/>
      </c>
      <c r="O1370" s="297" t="str">
        <f>_xlfn.IFNA(VLOOKUP($E:$E,'2'!$A:$E,3,0),"")</f>
        <v/>
      </c>
      <c r="P1370" s="297" t="str">
        <f>_xlfn.IFNA(VLOOKUP($E:$E,'3'!$A:$D,3,0),"")</f>
        <v/>
      </c>
      <c r="Q1370" s="297" t="str">
        <f>_xlfn.IFNA(VLOOKUP($E:$E,'4'!$A:$F,3,0),"")</f>
        <v/>
      </c>
      <c r="R1370" s="297" t="str">
        <f>_xlfn.IFNA(VLOOKUP($E:$E,'5'!$A:$F,3,0),"")</f>
        <v/>
      </c>
      <c r="S1370" s="297" t="str">
        <f>_xlfn.IFNA(VLOOKUP($E:$E,'6'!$A:$F,3,0),"")</f>
        <v/>
      </c>
      <c r="T1370" s="313">
        <v>1</v>
      </c>
      <c r="U1370" s="313">
        <v>1</v>
      </c>
      <c r="V1370" s="313">
        <v>50</v>
      </c>
      <c r="W1370" s="314">
        <v>0.35099999999999998</v>
      </c>
      <c r="X1370" s="315">
        <v>6.8000000000000005E-4</v>
      </c>
      <c r="Y1370" s="749">
        <v>440</v>
      </c>
      <c r="Z1370" s="282"/>
      <c r="AA1370" s="316" t="s">
        <v>393</v>
      </c>
      <c r="AB1370" s="282" t="s">
        <v>9164</v>
      </c>
      <c r="AC1370" s="317" t="s">
        <v>2081</v>
      </c>
      <c r="AD1370" s="318" t="s">
        <v>5121</v>
      </c>
      <c r="AE1370" s="319">
        <v>0</v>
      </c>
      <c r="AF1370" s="319" t="s">
        <v>11284</v>
      </c>
      <c r="AG1370" s="320">
        <v>5.8</v>
      </c>
      <c r="AH1370" s="321">
        <f t="shared" si="271"/>
        <v>0</v>
      </c>
      <c r="AI1370" s="287">
        <f>_xlfn.IFNA(VLOOKUP(AD:AD,грп!B:C,2,0),0)</f>
        <v>0</v>
      </c>
      <c r="AJ1370" s="607">
        <v>10</v>
      </c>
      <c r="AK1370" s="672" t="str">
        <f t="shared" si="259"/>
        <v>new</v>
      </c>
      <c r="AL1370" s="174"/>
    </row>
    <row r="1371" spans="1:38" s="4" customFormat="1" ht="12" customHeight="1" outlineLevel="1" x14ac:dyDescent="0.35">
      <c r="A1371" s="307" t="s">
        <v>10402</v>
      </c>
      <c r="B1371" s="308" t="s">
        <v>6971</v>
      </c>
      <c r="C1371" s="309" t="s">
        <v>21</v>
      </c>
      <c r="D1371" s="310" t="s">
        <v>10865</v>
      </c>
      <c r="E1371" s="322" t="s">
        <v>5098</v>
      </c>
      <c r="F1371" s="293"/>
      <c r="G1371" s="293"/>
      <c r="H1371" s="294">
        <v>10</v>
      </c>
      <c r="I1371" s="294" t="str">
        <f>IFERROR(_xlfn.IFNA(VLOOKUP($D:$D,history!$I:$Y,3,0),VLOOKUP(E:E,history!$H:$Y,4,0)),"--")</f>
        <v>--</v>
      </c>
      <c r="J1371" s="282" t="s">
        <v>9870</v>
      </c>
      <c r="K1371" s="282" t="str">
        <f t="shared" si="258"/>
        <v/>
      </c>
      <c r="L1371" s="312">
        <f t="shared" si="269"/>
        <v>321.16000000000003</v>
      </c>
      <c r="M1371" s="312">
        <f t="shared" si="270"/>
        <v>486.6</v>
      </c>
      <c r="N1371" s="297" t="str">
        <f>_xlfn.IFNA(VLOOKUP($E:$E,'1'!$A:$E,3,0),"")</f>
        <v/>
      </c>
      <c r="O1371" s="297" t="str">
        <f>_xlfn.IFNA(VLOOKUP($E:$E,'2'!$A:$E,3,0),"")</f>
        <v/>
      </c>
      <c r="P1371" s="297" t="str">
        <f>_xlfn.IFNA(VLOOKUP($E:$E,'3'!$A:$D,3,0),"")</f>
        <v/>
      </c>
      <c r="Q1371" s="297" t="str">
        <f>_xlfn.IFNA(VLOOKUP($E:$E,'4'!$A:$F,3,0),"")</f>
        <v/>
      </c>
      <c r="R1371" s="297" t="str">
        <f>_xlfn.IFNA(VLOOKUP($E:$E,'5'!$A:$F,3,0),"")</f>
        <v/>
      </c>
      <c r="S1371" s="297" t="str">
        <f>_xlfn.IFNA(VLOOKUP($E:$E,'6'!$A:$F,3,0),"")</f>
        <v/>
      </c>
      <c r="T1371" s="313">
        <v>1</v>
      </c>
      <c r="U1371" s="313">
        <v>1</v>
      </c>
      <c r="V1371" s="313">
        <v>50</v>
      </c>
      <c r="W1371" s="314">
        <v>0.35599999999999998</v>
      </c>
      <c r="X1371" s="315">
        <v>6.8000000000000005E-4</v>
      </c>
      <c r="Y1371" s="749">
        <v>460</v>
      </c>
      <c r="Z1371" s="282"/>
      <c r="AA1371" s="316" t="s">
        <v>393</v>
      </c>
      <c r="AB1371" s="282" t="s">
        <v>9164</v>
      </c>
      <c r="AC1371" s="317" t="s">
        <v>2081</v>
      </c>
      <c r="AD1371" s="318" t="s">
        <v>5121</v>
      </c>
      <c r="AE1371" s="319">
        <v>0</v>
      </c>
      <c r="AF1371" s="319" t="s">
        <v>11284</v>
      </c>
      <c r="AG1371" s="320">
        <v>6.1</v>
      </c>
      <c r="AH1371" s="321">
        <f t="shared" si="271"/>
        <v>0</v>
      </c>
      <c r="AI1371" s="287">
        <f>_xlfn.IFNA(VLOOKUP(AD:AD,грп!B:C,2,0),0)</f>
        <v>0</v>
      </c>
      <c r="AJ1371" s="607">
        <v>9</v>
      </c>
      <c r="AK1371" s="672" t="str">
        <f t="shared" si="259"/>
        <v>new</v>
      </c>
      <c r="AL1371" s="174"/>
    </row>
    <row r="1372" spans="1:38" s="4" customFormat="1" ht="12" customHeight="1" outlineLevel="1" x14ac:dyDescent="0.35">
      <c r="A1372" s="307" t="s">
        <v>10402</v>
      </c>
      <c r="B1372" s="308" t="s">
        <v>6972</v>
      </c>
      <c r="C1372" s="309" t="s">
        <v>21</v>
      </c>
      <c r="D1372" s="310" t="s">
        <v>10866</v>
      </c>
      <c r="E1372" s="322" t="s">
        <v>5099</v>
      </c>
      <c r="F1372" s="293"/>
      <c r="G1372" s="293"/>
      <c r="H1372" s="294">
        <v>3</v>
      </c>
      <c r="I1372" s="294" t="str">
        <f>IFERROR(_xlfn.IFNA(VLOOKUP($D:$D,history!$I:$Y,3,0),VLOOKUP(E:E,history!$H:$Y,4,0)),"--")</f>
        <v>--</v>
      </c>
      <c r="J1372" s="282" t="s">
        <v>9868</v>
      </c>
      <c r="K1372" s="282" t="str">
        <f t="shared" si="258"/>
        <v/>
      </c>
      <c r="L1372" s="312">
        <f t="shared" si="269"/>
        <v>589.66</v>
      </c>
      <c r="M1372" s="312">
        <f t="shared" si="270"/>
        <v>893.42</v>
      </c>
      <c r="N1372" s="297" t="str">
        <f>_xlfn.IFNA(VLOOKUP($E:$E,'1'!$A:$E,3,0),"")</f>
        <v/>
      </c>
      <c r="O1372" s="297" t="str">
        <f>_xlfn.IFNA(VLOOKUP($E:$E,'2'!$A:$E,3,0),"")</f>
        <v/>
      </c>
      <c r="P1372" s="297" t="str">
        <f>_xlfn.IFNA(VLOOKUP($E:$E,'3'!$A:$D,3,0),"")</f>
        <v/>
      </c>
      <c r="Q1372" s="297" t="str">
        <f>_xlfn.IFNA(VLOOKUP($E:$E,'4'!$A:$F,3,0),"")</f>
        <v/>
      </c>
      <c r="R1372" s="297" t="str">
        <f>_xlfn.IFNA(VLOOKUP($E:$E,'5'!$A:$F,3,0),"")</f>
        <v/>
      </c>
      <c r="S1372" s="297" t="str">
        <f>_xlfn.IFNA(VLOOKUP($E:$E,'6'!$A:$F,3,0),"")</f>
        <v/>
      </c>
      <c r="T1372" s="313">
        <v>1</v>
      </c>
      <c r="U1372" s="313">
        <v>1</v>
      </c>
      <c r="V1372" s="313">
        <v>150</v>
      </c>
      <c r="W1372" s="314">
        <v>0.13700000000000001</v>
      </c>
      <c r="X1372" s="315">
        <v>2.333333E-4</v>
      </c>
      <c r="Y1372" s="749">
        <v>850</v>
      </c>
      <c r="Z1372" s="282"/>
      <c r="AA1372" s="316" t="s">
        <v>393</v>
      </c>
      <c r="AB1372" s="282" t="s">
        <v>9164</v>
      </c>
      <c r="AC1372" s="317" t="s">
        <v>2081</v>
      </c>
      <c r="AD1372" s="318" t="s">
        <v>5121</v>
      </c>
      <c r="AE1372" s="319">
        <v>0</v>
      </c>
      <c r="AF1372" s="319" t="s">
        <v>11284</v>
      </c>
      <c r="AG1372" s="320">
        <v>11.2</v>
      </c>
      <c r="AH1372" s="321">
        <f t="shared" si="271"/>
        <v>0</v>
      </c>
      <c r="AI1372" s="287">
        <f>_xlfn.IFNA(VLOOKUP(AD:AD,грп!B:C,2,0),0)</f>
        <v>0</v>
      </c>
      <c r="AJ1372" s="607">
        <v>10</v>
      </c>
      <c r="AK1372" s="672" t="str">
        <f t="shared" si="259"/>
        <v>new</v>
      </c>
      <c r="AL1372" s="174"/>
    </row>
    <row r="1373" spans="1:38" s="4" customFormat="1" ht="12" customHeight="1" outlineLevel="1" x14ac:dyDescent="0.35">
      <c r="A1373" s="307" t="s">
        <v>10402</v>
      </c>
      <c r="B1373" s="308" t="s">
        <v>6973</v>
      </c>
      <c r="C1373" s="309" t="s">
        <v>21</v>
      </c>
      <c r="D1373" s="310" t="s">
        <v>10867</v>
      </c>
      <c r="E1373" s="322" t="s">
        <v>5100</v>
      </c>
      <c r="F1373" s="293"/>
      <c r="G1373" s="293"/>
      <c r="H1373" s="294">
        <v>5</v>
      </c>
      <c r="I1373" s="294" t="str">
        <f>IFERROR(_xlfn.IFNA(VLOOKUP($D:$D,history!$I:$Y,3,0),VLOOKUP(E:E,history!$H:$Y,4,0)),"--")</f>
        <v>--</v>
      </c>
      <c r="J1373" s="282" t="s">
        <v>9868</v>
      </c>
      <c r="K1373" s="282" t="str">
        <f t="shared" si="258"/>
        <v/>
      </c>
      <c r="L1373" s="312">
        <f t="shared" si="269"/>
        <v>605.46</v>
      </c>
      <c r="M1373" s="312">
        <f t="shared" si="270"/>
        <v>917.36</v>
      </c>
      <c r="N1373" s="297" t="str">
        <f>_xlfn.IFNA(VLOOKUP($E:$E,'1'!$A:$E,3,0),"")</f>
        <v/>
      </c>
      <c r="O1373" s="297" t="str">
        <f>_xlfn.IFNA(VLOOKUP($E:$E,'2'!$A:$E,3,0),"")</f>
        <v/>
      </c>
      <c r="P1373" s="297" t="str">
        <f>_xlfn.IFNA(VLOOKUP($E:$E,'3'!$A:$D,3,0),"")</f>
        <v/>
      </c>
      <c r="Q1373" s="297" t="str">
        <f>_xlfn.IFNA(VLOOKUP($E:$E,'4'!$A:$F,3,0),"")</f>
        <v/>
      </c>
      <c r="R1373" s="297" t="str">
        <f>_xlfn.IFNA(VLOOKUP($E:$E,'5'!$A:$F,3,0),"")</f>
        <v/>
      </c>
      <c r="S1373" s="297" t="str">
        <f>_xlfn.IFNA(VLOOKUP($E:$E,'6'!$A:$F,3,0),"")</f>
        <v/>
      </c>
      <c r="T1373" s="313">
        <v>1</v>
      </c>
      <c r="U1373" s="313">
        <v>1</v>
      </c>
      <c r="V1373" s="313">
        <v>150</v>
      </c>
      <c r="W1373" s="314">
        <v>0.13100000000000001</v>
      </c>
      <c r="X1373" s="315">
        <v>2.333333E-4</v>
      </c>
      <c r="Y1373" s="749">
        <v>870</v>
      </c>
      <c r="Z1373" s="282"/>
      <c r="AA1373" s="316" t="s">
        <v>393</v>
      </c>
      <c r="AB1373" s="282" t="s">
        <v>9164</v>
      </c>
      <c r="AC1373" s="317" t="s">
        <v>2081</v>
      </c>
      <c r="AD1373" s="318" t="s">
        <v>5121</v>
      </c>
      <c r="AE1373" s="319">
        <v>0</v>
      </c>
      <c r="AF1373" s="319" t="s">
        <v>11284</v>
      </c>
      <c r="AG1373" s="320">
        <v>11.5</v>
      </c>
      <c r="AH1373" s="321">
        <f t="shared" si="271"/>
        <v>0</v>
      </c>
      <c r="AI1373" s="287">
        <f>_xlfn.IFNA(VLOOKUP(AD:AD,грп!B:C,2,0),0)</f>
        <v>0</v>
      </c>
      <c r="AJ1373" s="607">
        <v>10</v>
      </c>
      <c r="AK1373" s="672" t="str">
        <f t="shared" si="259"/>
        <v>new</v>
      </c>
      <c r="AL1373" s="174"/>
    </row>
    <row r="1374" spans="1:38" s="4" customFormat="1" ht="12" customHeight="1" outlineLevel="1" x14ac:dyDescent="0.35">
      <c r="A1374" s="307" t="s">
        <v>10402</v>
      </c>
      <c r="B1374" s="308" t="s">
        <v>6974</v>
      </c>
      <c r="C1374" s="309" t="s">
        <v>21</v>
      </c>
      <c r="D1374" s="310" t="s">
        <v>10868</v>
      </c>
      <c r="E1374" s="322" t="s">
        <v>5101</v>
      </c>
      <c r="F1374" s="293"/>
      <c r="G1374" s="293"/>
      <c r="H1374" s="294">
        <v>3</v>
      </c>
      <c r="I1374" s="294" t="str">
        <f>IFERROR(_xlfn.IFNA(VLOOKUP($D:$D,history!$I:$Y,3,0),VLOOKUP(E:E,history!$H:$Y,4,0)),"--")</f>
        <v>--</v>
      </c>
      <c r="J1374" s="282" t="s">
        <v>9870</v>
      </c>
      <c r="K1374" s="282" t="str">
        <f t="shared" si="258"/>
        <v/>
      </c>
      <c r="L1374" s="312">
        <f t="shared" si="269"/>
        <v>737.07</v>
      </c>
      <c r="M1374" s="312">
        <f t="shared" si="270"/>
        <v>1116.78</v>
      </c>
      <c r="N1374" s="297" t="str">
        <f>_xlfn.IFNA(VLOOKUP($E:$E,'1'!$A:$E,3,0),"")</f>
        <v/>
      </c>
      <c r="O1374" s="297" t="str">
        <f>_xlfn.IFNA(VLOOKUP($E:$E,'2'!$A:$E,3,0),"")</f>
        <v/>
      </c>
      <c r="P1374" s="297" t="str">
        <f>_xlfn.IFNA(VLOOKUP($E:$E,'3'!$A:$D,3,0),"")</f>
        <v/>
      </c>
      <c r="Q1374" s="297" t="str">
        <f>_xlfn.IFNA(VLOOKUP($E:$E,'4'!$A:$F,3,0),"")</f>
        <v/>
      </c>
      <c r="R1374" s="297" t="str">
        <f>_xlfn.IFNA(VLOOKUP($E:$E,'5'!$A:$F,3,0),"")</f>
        <v/>
      </c>
      <c r="S1374" s="297" t="str">
        <f>_xlfn.IFNA(VLOOKUP($E:$E,'6'!$A:$F,3,0),"")</f>
        <v/>
      </c>
      <c r="T1374" s="313">
        <v>1</v>
      </c>
      <c r="U1374" s="313">
        <v>1</v>
      </c>
      <c r="V1374" s="313">
        <v>120</v>
      </c>
      <c r="W1374" s="314">
        <v>0.1</v>
      </c>
      <c r="X1374" s="315">
        <v>1.9443999999999999E-4</v>
      </c>
      <c r="Y1374" s="749">
        <v>1060</v>
      </c>
      <c r="Z1374" s="282"/>
      <c r="AA1374" s="316" t="s">
        <v>393</v>
      </c>
      <c r="AB1374" s="282" t="s">
        <v>9164</v>
      </c>
      <c r="AC1374" s="317" t="s">
        <v>2081</v>
      </c>
      <c r="AD1374" s="318" t="s">
        <v>5121</v>
      </c>
      <c r="AE1374" s="319">
        <v>0</v>
      </c>
      <c r="AF1374" s="319" t="s">
        <v>11284</v>
      </c>
      <c r="AG1374" s="320">
        <v>14</v>
      </c>
      <c r="AH1374" s="321">
        <f t="shared" si="271"/>
        <v>0</v>
      </c>
      <c r="AI1374" s="287">
        <f>_xlfn.IFNA(VLOOKUP(AD:AD,грп!B:C,2,0),0)</f>
        <v>0</v>
      </c>
      <c r="AJ1374" s="607">
        <v>9</v>
      </c>
      <c r="AK1374" s="672" t="str">
        <f t="shared" si="259"/>
        <v>new</v>
      </c>
      <c r="AL1374" s="174"/>
    </row>
    <row r="1375" spans="1:38" s="4" customFormat="1" ht="12" customHeight="1" outlineLevel="1" x14ac:dyDescent="0.35">
      <c r="A1375" s="307" t="s">
        <v>10402</v>
      </c>
      <c r="B1375" s="308" t="s">
        <v>6975</v>
      </c>
      <c r="C1375" s="309" t="s">
        <v>21</v>
      </c>
      <c r="D1375" s="310" t="s">
        <v>10869</v>
      </c>
      <c r="E1375" s="322" t="s">
        <v>5102</v>
      </c>
      <c r="F1375" s="293"/>
      <c r="G1375" s="293"/>
      <c r="H1375" s="294">
        <v>5</v>
      </c>
      <c r="I1375" s="294" t="str">
        <f>IFERROR(_xlfn.IFNA(VLOOKUP($D:$D,history!$I:$Y,3,0),VLOOKUP(E:E,history!$H:$Y,4,0)),"--")</f>
        <v>--</v>
      </c>
      <c r="J1375" s="282" t="s">
        <v>9870</v>
      </c>
      <c r="K1375" s="282" t="str">
        <f t="shared" si="258"/>
        <v/>
      </c>
      <c r="L1375" s="312">
        <f t="shared" si="269"/>
        <v>763.4</v>
      </c>
      <c r="M1375" s="312">
        <f t="shared" si="270"/>
        <v>1156.67</v>
      </c>
      <c r="N1375" s="297" t="str">
        <f>_xlfn.IFNA(VLOOKUP($E:$E,'1'!$A:$E,3,0),"")</f>
        <v/>
      </c>
      <c r="O1375" s="297" t="str">
        <f>_xlfn.IFNA(VLOOKUP($E:$E,'2'!$A:$E,3,0),"")</f>
        <v/>
      </c>
      <c r="P1375" s="297" t="str">
        <f>_xlfn.IFNA(VLOOKUP($E:$E,'3'!$A:$D,3,0),"")</f>
        <v/>
      </c>
      <c r="Q1375" s="297" t="str">
        <f>_xlfn.IFNA(VLOOKUP($E:$E,'4'!$A:$F,3,0),"")</f>
        <v/>
      </c>
      <c r="R1375" s="297" t="str">
        <f>_xlfn.IFNA(VLOOKUP($E:$E,'5'!$A:$F,3,0),"")</f>
        <v/>
      </c>
      <c r="S1375" s="297" t="str">
        <f>_xlfn.IFNA(VLOOKUP($E:$E,'6'!$A:$F,3,0),"")</f>
        <v/>
      </c>
      <c r="T1375" s="313">
        <v>1</v>
      </c>
      <c r="U1375" s="313">
        <v>1</v>
      </c>
      <c r="V1375" s="313">
        <v>120</v>
      </c>
      <c r="W1375" s="314">
        <v>0.14699999999999999</v>
      </c>
      <c r="X1375" s="315">
        <v>3.333333E-4</v>
      </c>
      <c r="Y1375" s="749">
        <v>1090</v>
      </c>
      <c r="Z1375" s="282"/>
      <c r="AA1375" s="316" t="s">
        <v>393</v>
      </c>
      <c r="AB1375" s="282" t="s">
        <v>9164</v>
      </c>
      <c r="AC1375" s="317" t="s">
        <v>2081</v>
      </c>
      <c r="AD1375" s="318" t="s">
        <v>5121</v>
      </c>
      <c r="AE1375" s="319">
        <v>0</v>
      </c>
      <c r="AF1375" s="319" t="s">
        <v>11284</v>
      </c>
      <c r="AG1375" s="320">
        <v>14.5</v>
      </c>
      <c r="AH1375" s="321">
        <f t="shared" si="271"/>
        <v>0</v>
      </c>
      <c r="AI1375" s="287">
        <f>_xlfn.IFNA(VLOOKUP(AD:AD,грп!B:C,2,0),0)</f>
        <v>0</v>
      </c>
      <c r="AJ1375" s="607">
        <v>10</v>
      </c>
      <c r="AK1375" s="672" t="str">
        <f t="shared" si="259"/>
        <v>new</v>
      </c>
      <c r="AL1375" s="174"/>
    </row>
    <row r="1376" spans="1:38" s="4" customFormat="1" ht="12" customHeight="1" outlineLevel="1" x14ac:dyDescent="0.35">
      <c r="A1376" s="307" t="s">
        <v>10402</v>
      </c>
      <c r="B1376" s="308" t="s">
        <v>6976</v>
      </c>
      <c r="C1376" s="309" t="s">
        <v>21</v>
      </c>
      <c r="D1376" s="310" t="s">
        <v>10870</v>
      </c>
      <c r="E1376" s="322" t="s">
        <v>5103</v>
      </c>
      <c r="F1376" s="293"/>
      <c r="G1376" s="293"/>
      <c r="H1376" s="294">
        <v>5</v>
      </c>
      <c r="I1376" s="294" t="str">
        <f>IFERROR(_xlfn.IFNA(VLOOKUP($D:$D,history!$I:$Y,3,0),VLOOKUP(E:E,history!$H:$Y,4,0)),"--")</f>
        <v>--</v>
      </c>
      <c r="J1376" s="282" t="s">
        <v>9868</v>
      </c>
      <c r="K1376" s="282" t="str">
        <f t="shared" si="258"/>
        <v/>
      </c>
      <c r="L1376" s="312">
        <f t="shared" si="269"/>
        <v>800.25</v>
      </c>
      <c r="M1376" s="312">
        <f t="shared" si="270"/>
        <v>1212.5</v>
      </c>
      <c r="N1376" s="297" t="str">
        <f>_xlfn.IFNA(VLOOKUP($E:$E,'1'!$A:$E,3,0),"")</f>
        <v/>
      </c>
      <c r="O1376" s="297" t="str">
        <f>_xlfn.IFNA(VLOOKUP($E:$E,'2'!$A:$E,3,0),"")</f>
        <v/>
      </c>
      <c r="P1376" s="297" t="str">
        <f>_xlfn.IFNA(VLOOKUP($E:$E,'3'!$A:$D,3,0),"")</f>
        <v/>
      </c>
      <c r="Q1376" s="297" t="str">
        <f>_xlfn.IFNA(VLOOKUP($E:$E,'4'!$A:$F,3,0),"")</f>
        <v/>
      </c>
      <c r="R1376" s="297" t="str">
        <f>_xlfn.IFNA(VLOOKUP($E:$E,'5'!$A:$F,3,0),"")</f>
        <v/>
      </c>
      <c r="S1376" s="297" t="str">
        <f>_xlfn.IFNA(VLOOKUP($E:$E,'6'!$A:$F,3,0),"")</f>
        <v/>
      </c>
      <c r="T1376" s="313">
        <v>1</v>
      </c>
      <c r="U1376" s="313">
        <v>1</v>
      </c>
      <c r="V1376" s="313">
        <v>60</v>
      </c>
      <c r="W1376" s="314">
        <v>0.375</v>
      </c>
      <c r="X1376" s="315">
        <v>7.6666669999999996E-4</v>
      </c>
      <c r="Y1376" s="749">
        <v>1150</v>
      </c>
      <c r="Z1376" s="282"/>
      <c r="AA1376" s="316" t="s">
        <v>393</v>
      </c>
      <c r="AB1376" s="282" t="s">
        <v>9164</v>
      </c>
      <c r="AC1376" s="317" t="s">
        <v>2081</v>
      </c>
      <c r="AD1376" s="318" t="s">
        <v>5121</v>
      </c>
      <c r="AE1376" s="319">
        <v>0</v>
      </c>
      <c r="AF1376" s="319" t="s">
        <v>11284</v>
      </c>
      <c r="AG1376" s="320">
        <v>15.2</v>
      </c>
      <c r="AH1376" s="321">
        <f t="shared" si="271"/>
        <v>0</v>
      </c>
      <c r="AI1376" s="287">
        <f>_xlfn.IFNA(VLOOKUP(AD:AD,грп!B:C,2,0),0)</f>
        <v>0</v>
      </c>
      <c r="AJ1376" s="607">
        <v>10</v>
      </c>
      <c r="AK1376" s="672" t="str">
        <f t="shared" si="259"/>
        <v>new</v>
      </c>
      <c r="AL1376" s="174"/>
    </row>
    <row r="1377" spans="1:38" s="4" customFormat="1" ht="12" customHeight="1" outlineLevel="1" x14ac:dyDescent="0.35">
      <c r="A1377" s="307" t="s">
        <v>10402</v>
      </c>
      <c r="B1377" s="308" t="s">
        <v>6977</v>
      </c>
      <c r="C1377" s="309" t="s">
        <v>21</v>
      </c>
      <c r="D1377" s="310" t="s">
        <v>10871</v>
      </c>
      <c r="E1377" s="322" t="s">
        <v>5104</v>
      </c>
      <c r="F1377" s="293"/>
      <c r="G1377" s="293"/>
      <c r="H1377" s="294">
        <v>5</v>
      </c>
      <c r="I1377" s="294" t="str">
        <f>IFERROR(_xlfn.IFNA(VLOOKUP($D:$D,history!$I:$Y,3,0),VLOOKUP(E:E,history!$H:$Y,4,0)),"--")</f>
        <v>--</v>
      </c>
      <c r="J1377" s="282" t="s">
        <v>9868</v>
      </c>
      <c r="K1377" s="282" t="str">
        <f t="shared" si="258"/>
        <v/>
      </c>
      <c r="L1377" s="312">
        <f t="shared" si="269"/>
        <v>905.55</v>
      </c>
      <c r="M1377" s="312">
        <f t="shared" si="270"/>
        <v>1372.04</v>
      </c>
      <c r="N1377" s="297" t="str">
        <f>_xlfn.IFNA(VLOOKUP($E:$E,'1'!$A:$E,3,0),"")</f>
        <v/>
      </c>
      <c r="O1377" s="297" t="str">
        <f>_xlfn.IFNA(VLOOKUP($E:$E,'2'!$A:$E,3,0),"")</f>
        <v/>
      </c>
      <c r="P1377" s="297" t="str">
        <f>_xlfn.IFNA(VLOOKUP($E:$E,'3'!$A:$D,3,0),"")</f>
        <v/>
      </c>
      <c r="Q1377" s="297" t="str">
        <f>_xlfn.IFNA(VLOOKUP($E:$E,'4'!$A:$F,3,0),"")</f>
        <v/>
      </c>
      <c r="R1377" s="297" t="str">
        <f>_xlfn.IFNA(VLOOKUP($E:$E,'5'!$A:$F,3,0),"")</f>
        <v/>
      </c>
      <c r="S1377" s="297" t="str">
        <f>_xlfn.IFNA(VLOOKUP($E:$E,'6'!$A:$F,3,0),"")</f>
        <v/>
      </c>
      <c r="T1377" s="313">
        <v>1</v>
      </c>
      <c r="U1377" s="313">
        <v>1</v>
      </c>
      <c r="V1377" s="313">
        <v>60</v>
      </c>
      <c r="W1377" s="314">
        <v>0.40899999999999997</v>
      </c>
      <c r="X1377" s="315">
        <v>1E-3</v>
      </c>
      <c r="Y1377" s="749">
        <v>1290</v>
      </c>
      <c r="Z1377" s="282"/>
      <c r="AA1377" s="316" t="s">
        <v>393</v>
      </c>
      <c r="AB1377" s="282" t="s">
        <v>9164</v>
      </c>
      <c r="AC1377" s="317" t="s">
        <v>2081</v>
      </c>
      <c r="AD1377" s="318" t="s">
        <v>5121</v>
      </c>
      <c r="AE1377" s="319">
        <v>0</v>
      </c>
      <c r="AF1377" s="319" t="s">
        <v>11284</v>
      </c>
      <c r="AG1377" s="320">
        <v>17.2</v>
      </c>
      <c r="AH1377" s="321">
        <f t="shared" si="271"/>
        <v>0</v>
      </c>
      <c r="AI1377" s="287">
        <f>_xlfn.IFNA(VLOOKUP(AD:AD,грп!B:C,2,0),0)</f>
        <v>0</v>
      </c>
      <c r="AJ1377" s="607">
        <v>10</v>
      </c>
      <c r="AK1377" s="672" t="str">
        <f t="shared" si="259"/>
        <v>new</v>
      </c>
      <c r="AL1377" s="174"/>
    </row>
    <row r="1378" spans="1:38" s="4" customFormat="1" ht="12" customHeight="1" outlineLevel="1" x14ac:dyDescent="0.35">
      <c r="A1378" s="307" t="s">
        <v>10402</v>
      </c>
      <c r="B1378" s="308" t="s">
        <v>6978</v>
      </c>
      <c r="C1378" s="309" t="s">
        <v>21</v>
      </c>
      <c r="D1378" s="310" t="s">
        <v>10872</v>
      </c>
      <c r="E1378" s="322" t="s">
        <v>5105</v>
      </c>
      <c r="F1378" s="293"/>
      <c r="G1378" s="293"/>
      <c r="H1378" s="294"/>
      <c r="I1378" s="294" t="str">
        <f>IFERROR(_xlfn.IFNA(VLOOKUP($D:$D,history!$I:$Y,3,0),VLOOKUP(E:E,history!$H:$Y,4,0)),"--")</f>
        <v>--</v>
      </c>
      <c r="J1378" s="282" t="s">
        <v>9868</v>
      </c>
      <c r="K1378" s="282" t="str">
        <f t="shared" si="258"/>
        <v/>
      </c>
      <c r="L1378" s="312">
        <f t="shared" si="269"/>
        <v>263.24</v>
      </c>
      <c r="M1378" s="312">
        <f t="shared" si="270"/>
        <v>398.85</v>
      </c>
      <c r="N1378" s="297" t="str">
        <f>_xlfn.IFNA(VLOOKUP($E:$E,'1'!$A:$E,3,0),"")</f>
        <v/>
      </c>
      <c r="O1378" s="297" t="str">
        <f>_xlfn.IFNA(VLOOKUP($E:$E,'2'!$A:$E,3,0),"")</f>
        <v/>
      </c>
      <c r="P1378" s="297" t="str">
        <f>_xlfn.IFNA(VLOOKUP($E:$E,'3'!$A:$D,3,0),"")</f>
        <v/>
      </c>
      <c r="Q1378" s="297" t="str">
        <f>_xlfn.IFNA(VLOOKUP($E:$E,'4'!$A:$F,3,0),"")</f>
        <v/>
      </c>
      <c r="R1378" s="297" t="str">
        <f>_xlfn.IFNA(VLOOKUP($E:$E,'5'!$A:$F,3,0),"")</f>
        <v/>
      </c>
      <c r="S1378" s="297" t="str">
        <f>_xlfn.IFNA(VLOOKUP($E:$E,'6'!$A:$F,3,0),"")</f>
        <v/>
      </c>
      <c r="T1378" s="313">
        <v>1</v>
      </c>
      <c r="U1378" s="313">
        <v>1</v>
      </c>
      <c r="V1378" s="313">
        <v>200</v>
      </c>
      <c r="W1378" s="314">
        <v>8.1000000000000003E-2</v>
      </c>
      <c r="X1378" s="315">
        <v>2.0000000000000001E-4</v>
      </c>
      <c r="Y1378" s="749">
        <v>380</v>
      </c>
      <c r="Z1378" s="282"/>
      <c r="AA1378" s="316" t="s">
        <v>393</v>
      </c>
      <c r="AB1378" s="282" t="s">
        <v>9164</v>
      </c>
      <c r="AC1378" s="317" t="s">
        <v>2081</v>
      </c>
      <c r="AD1378" s="318" t="s">
        <v>5121</v>
      </c>
      <c r="AE1378" s="319">
        <v>0</v>
      </c>
      <c r="AF1378" s="319" t="s">
        <v>11284</v>
      </c>
      <c r="AG1378" s="320">
        <v>5</v>
      </c>
      <c r="AH1378" s="321">
        <f t="shared" si="271"/>
        <v>0</v>
      </c>
      <c r="AI1378" s="287">
        <f>_xlfn.IFNA(VLOOKUP(AD:AD,грп!B:C,2,0),0)</f>
        <v>0</v>
      </c>
      <c r="AJ1378" s="607">
        <v>10</v>
      </c>
      <c r="AK1378" s="672" t="str">
        <f t="shared" si="259"/>
        <v>new</v>
      </c>
      <c r="AL1378" s="174"/>
    </row>
    <row r="1379" spans="1:38" s="4" customFormat="1" ht="12" customHeight="1" outlineLevel="1" x14ac:dyDescent="0.35">
      <c r="A1379" s="307" t="s">
        <v>10402</v>
      </c>
      <c r="B1379" s="308" t="s">
        <v>6979</v>
      </c>
      <c r="C1379" s="309" t="s">
        <v>21</v>
      </c>
      <c r="D1379" s="310" t="s">
        <v>10873</v>
      </c>
      <c r="E1379" s="322" t="s">
        <v>5106</v>
      </c>
      <c r="F1379" s="293"/>
      <c r="G1379" s="293"/>
      <c r="H1379" s="294">
        <v>5</v>
      </c>
      <c r="I1379" s="294" t="str">
        <f>IFERROR(_xlfn.IFNA(VLOOKUP($D:$D,history!$I:$Y,3,0),VLOOKUP(E:E,history!$H:$Y,4,0)),"--")</f>
        <v>--</v>
      </c>
      <c r="J1379" s="282" t="s">
        <v>9869</v>
      </c>
      <c r="K1379" s="282" t="str">
        <f t="shared" si="258"/>
        <v/>
      </c>
      <c r="L1379" s="312">
        <f t="shared" si="269"/>
        <v>78.98</v>
      </c>
      <c r="M1379" s="312">
        <f t="shared" si="270"/>
        <v>119.66</v>
      </c>
      <c r="N1379" s="297" t="str">
        <f>_xlfn.IFNA(VLOOKUP($E:$E,'1'!$A:$E,3,0),"")</f>
        <v/>
      </c>
      <c r="O1379" s="297" t="str">
        <f>_xlfn.IFNA(VLOOKUP($E:$E,'2'!$A:$E,3,0),"")</f>
        <v/>
      </c>
      <c r="P1379" s="297" t="str">
        <f>_xlfn.IFNA(VLOOKUP($E:$E,'3'!$A:$D,3,0),"")</f>
        <v/>
      </c>
      <c r="Q1379" s="297" t="str">
        <f>_xlfn.IFNA(VLOOKUP($E:$E,'4'!$A:$F,3,0),"")</f>
        <v/>
      </c>
      <c r="R1379" s="297" t="str">
        <f>_xlfn.IFNA(VLOOKUP($E:$E,'5'!$A:$F,3,0),"")</f>
        <v/>
      </c>
      <c r="S1379" s="297" t="str">
        <f>_xlfn.IFNA(VLOOKUP($E:$E,'6'!$A:$F,3,0),"")</f>
        <v/>
      </c>
      <c r="T1379" s="313">
        <v>1</v>
      </c>
      <c r="U1379" s="313">
        <v>50</v>
      </c>
      <c r="V1379" s="313">
        <v>100</v>
      </c>
      <c r="W1379" s="314">
        <v>1.9E-2</v>
      </c>
      <c r="X1379" s="315">
        <v>8.0000000000000007E-5</v>
      </c>
      <c r="Y1379" s="749">
        <v>110</v>
      </c>
      <c r="Z1379" s="282"/>
      <c r="AA1379" s="316" t="s">
        <v>393</v>
      </c>
      <c r="AB1379" s="282" t="s">
        <v>9164</v>
      </c>
      <c r="AC1379" s="317" t="s">
        <v>2081</v>
      </c>
      <c r="AD1379" s="318" t="s">
        <v>5121</v>
      </c>
      <c r="AE1379" s="319">
        <v>0</v>
      </c>
      <c r="AF1379" s="319" t="s">
        <v>11284</v>
      </c>
      <c r="AG1379" s="320">
        <v>1.5</v>
      </c>
      <c r="AH1379" s="321">
        <f t="shared" si="271"/>
        <v>0</v>
      </c>
      <c r="AI1379" s="287">
        <f>_xlfn.IFNA(VLOOKUP(AD:AD,грп!B:C,2,0),0)</f>
        <v>0</v>
      </c>
      <c r="AJ1379" s="607">
        <v>0</v>
      </c>
      <c r="AK1379" s="672" t="str">
        <f t="shared" si="259"/>
        <v>new</v>
      </c>
      <c r="AL1379" s="174"/>
    </row>
    <row r="1380" spans="1:38" s="4" customFormat="1" ht="12" customHeight="1" outlineLevel="1" x14ac:dyDescent="0.35">
      <c r="A1380" s="307" t="s">
        <v>10402</v>
      </c>
      <c r="B1380" s="308" t="s">
        <v>6980</v>
      </c>
      <c r="C1380" s="309" t="s">
        <v>21</v>
      </c>
      <c r="D1380" s="310" t="s">
        <v>10874</v>
      </c>
      <c r="E1380" s="322" t="s">
        <v>5107</v>
      </c>
      <c r="F1380" s="293"/>
      <c r="G1380" s="293"/>
      <c r="H1380" s="294">
        <v>5</v>
      </c>
      <c r="I1380" s="294" t="str">
        <f>IFERROR(_xlfn.IFNA(VLOOKUP($D:$D,history!$I:$Y,3,0),VLOOKUP(E:E,history!$H:$Y,4,0)),"--")</f>
        <v>--</v>
      </c>
      <c r="J1380" s="282" t="s">
        <v>9868</v>
      </c>
      <c r="K1380" s="282" t="str">
        <f t="shared" si="258"/>
        <v/>
      </c>
      <c r="L1380" s="312">
        <f t="shared" si="269"/>
        <v>89.5</v>
      </c>
      <c r="M1380" s="312">
        <f t="shared" si="270"/>
        <v>135.61000000000001</v>
      </c>
      <c r="N1380" s="297" t="str">
        <f>_xlfn.IFNA(VLOOKUP($E:$E,'1'!$A:$E,3,0),"")</f>
        <v/>
      </c>
      <c r="O1380" s="297" t="str">
        <f>_xlfn.IFNA(VLOOKUP($E:$E,'2'!$A:$E,3,0),"")</f>
        <v/>
      </c>
      <c r="P1380" s="297" t="str">
        <f>_xlfn.IFNA(VLOOKUP($E:$E,'3'!$A:$D,3,0),"")</f>
        <v/>
      </c>
      <c r="Q1380" s="297" t="str">
        <f>_xlfn.IFNA(VLOOKUP($E:$E,'4'!$A:$F,3,0),"")</f>
        <v/>
      </c>
      <c r="R1380" s="297" t="str">
        <f>_xlfn.IFNA(VLOOKUP($E:$E,'5'!$A:$F,3,0),"")</f>
        <v/>
      </c>
      <c r="S1380" s="297" t="str">
        <f>_xlfn.IFNA(VLOOKUP($E:$E,'6'!$A:$F,3,0),"")</f>
        <v/>
      </c>
      <c r="T1380" s="313">
        <v>1</v>
      </c>
      <c r="U1380" s="313">
        <v>40</v>
      </c>
      <c r="V1380" s="313">
        <v>80</v>
      </c>
      <c r="W1380" s="314">
        <v>2.3E-2</v>
      </c>
      <c r="X1380" s="315">
        <v>8.9285700000000005E-5</v>
      </c>
      <c r="Y1380" s="749">
        <v>130</v>
      </c>
      <c r="Z1380" s="282"/>
      <c r="AA1380" s="316" t="s">
        <v>393</v>
      </c>
      <c r="AB1380" s="282" t="s">
        <v>9164</v>
      </c>
      <c r="AC1380" s="317" t="s">
        <v>2081</v>
      </c>
      <c r="AD1380" s="318" t="s">
        <v>5121</v>
      </c>
      <c r="AE1380" s="319">
        <v>0</v>
      </c>
      <c r="AF1380" s="319" t="s">
        <v>11284</v>
      </c>
      <c r="AG1380" s="320">
        <v>1.7</v>
      </c>
      <c r="AH1380" s="321">
        <f t="shared" si="271"/>
        <v>0</v>
      </c>
      <c r="AI1380" s="287">
        <f>_xlfn.IFNA(VLOOKUP(AD:AD,грп!B:C,2,0),0)</f>
        <v>0</v>
      </c>
      <c r="AJ1380" s="607">
        <v>40</v>
      </c>
      <c r="AK1380" s="672" t="str">
        <f t="shared" si="259"/>
        <v>new</v>
      </c>
      <c r="AL1380" s="174"/>
    </row>
    <row r="1381" spans="1:38" s="4" customFormat="1" ht="12" customHeight="1" outlineLevel="1" x14ac:dyDescent="0.35">
      <c r="A1381" s="307" t="s">
        <v>10402</v>
      </c>
      <c r="B1381" s="308" t="s">
        <v>6981</v>
      </c>
      <c r="C1381" s="309" t="s">
        <v>21</v>
      </c>
      <c r="D1381" s="310" t="s">
        <v>10875</v>
      </c>
      <c r="E1381" s="322" t="s">
        <v>5298</v>
      </c>
      <c r="F1381" s="293"/>
      <c r="G1381" s="293"/>
      <c r="H1381" s="294">
        <v>5</v>
      </c>
      <c r="I1381" s="294" t="str">
        <f>IFERROR(_xlfn.IFNA(VLOOKUP($D:$D,history!$I:$Y,3,0),VLOOKUP(E:E,history!$H:$Y,4,0)),"--")</f>
        <v>--</v>
      </c>
      <c r="J1381" s="282" t="s">
        <v>9870</v>
      </c>
      <c r="K1381" s="282" t="str">
        <f t="shared" si="258"/>
        <v/>
      </c>
      <c r="L1381" s="312">
        <f t="shared" si="269"/>
        <v>658.11</v>
      </c>
      <c r="M1381" s="312">
        <f t="shared" si="270"/>
        <v>997.13</v>
      </c>
      <c r="N1381" s="297" t="str">
        <f>_xlfn.IFNA(VLOOKUP($E:$E,'1'!$A:$E,3,0),"")</f>
        <v/>
      </c>
      <c r="O1381" s="297" t="str">
        <f>_xlfn.IFNA(VLOOKUP($E:$E,'2'!$A:$E,3,0),"")</f>
        <v/>
      </c>
      <c r="P1381" s="297" t="str">
        <f>_xlfn.IFNA(VLOOKUP($E:$E,'3'!$A:$D,3,0),"")</f>
        <v/>
      </c>
      <c r="Q1381" s="297" t="str">
        <f>_xlfn.IFNA(VLOOKUP($E:$E,'4'!$A:$F,3,0),"")</f>
        <v/>
      </c>
      <c r="R1381" s="297" t="str">
        <f>_xlfn.IFNA(VLOOKUP($E:$E,'5'!$A:$F,3,0),"")</f>
        <v/>
      </c>
      <c r="S1381" s="297" t="str">
        <f>_xlfn.IFNA(VLOOKUP($E:$E,'6'!$A:$F,3,0),"")</f>
        <v/>
      </c>
      <c r="T1381" s="313">
        <v>1</v>
      </c>
      <c r="U1381" s="313">
        <v>1</v>
      </c>
      <c r="V1381" s="313">
        <v>50</v>
      </c>
      <c r="W1381" s="314">
        <v>0.41099999999999998</v>
      </c>
      <c r="X1381" s="315">
        <v>1.0499999999999999E-3</v>
      </c>
      <c r="Y1381" s="749">
        <v>950</v>
      </c>
      <c r="Z1381" s="282"/>
      <c r="AA1381" s="316" t="s">
        <v>393</v>
      </c>
      <c r="AB1381" s="282" t="s">
        <v>9164</v>
      </c>
      <c r="AC1381" s="317" t="s">
        <v>2081</v>
      </c>
      <c r="AD1381" s="318" t="s">
        <v>5121</v>
      </c>
      <c r="AE1381" s="319">
        <v>0</v>
      </c>
      <c r="AF1381" s="319" t="s">
        <v>11284</v>
      </c>
      <c r="AG1381" s="320">
        <v>12.5</v>
      </c>
      <c r="AH1381" s="321">
        <f t="shared" si="271"/>
        <v>0</v>
      </c>
      <c r="AI1381" s="287">
        <f>_xlfn.IFNA(VLOOKUP(AD:AD,грп!B:C,2,0),0)</f>
        <v>0</v>
      </c>
      <c r="AJ1381" s="607">
        <v>50</v>
      </c>
      <c r="AK1381" s="672" t="str">
        <f t="shared" si="259"/>
        <v>new</v>
      </c>
      <c r="AL1381" s="174"/>
    </row>
    <row r="1382" spans="1:38" s="4" customFormat="1" ht="12" customHeight="1" outlineLevel="1" x14ac:dyDescent="0.35">
      <c r="A1382" s="307" t="s">
        <v>10402</v>
      </c>
      <c r="B1382" s="308" t="s">
        <v>6982</v>
      </c>
      <c r="C1382" s="309" t="s">
        <v>21</v>
      </c>
      <c r="D1382" s="310" t="s">
        <v>10876</v>
      </c>
      <c r="E1382" s="322" t="s">
        <v>5108</v>
      </c>
      <c r="F1382" s="293"/>
      <c r="G1382" s="293"/>
      <c r="H1382" s="294">
        <v>10</v>
      </c>
      <c r="I1382" s="294" t="str">
        <f>IFERROR(_xlfn.IFNA(VLOOKUP($D:$D,history!$I:$Y,3,0),VLOOKUP(E:E,history!$H:$Y,4,0)),"--")</f>
        <v>--</v>
      </c>
      <c r="J1382" s="282" t="s">
        <v>9870</v>
      </c>
      <c r="K1382" s="282" t="str">
        <f t="shared" si="258"/>
        <v/>
      </c>
      <c r="L1382" s="312">
        <f t="shared" si="269"/>
        <v>568.6</v>
      </c>
      <c r="M1382" s="312">
        <f t="shared" si="270"/>
        <v>861.52</v>
      </c>
      <c r="N1382" s="297" t="str">
        <f>_xlfn.IFNA(VLOOKUP($E:$E,'1'!$A:$E,3,0),"")</f>
        <v/>
      </c>
      <c r="O1382" s="297" t="str">
        <f>_xlfn.IFNA(VLOOKUP($E:$E,'2'!$A:$E,3,0),"")</f>
        <v/>
      </c>
      <c r="P1382" s="297" t="str">
        <f>_xlfn.IFNA(VLOOKUP($E:$E,'3'!$A:$D,3,0),"")</f>
        <v/>
      </c>
      <c r="Q1382" s="297" t="str">
        <f>_xlfn.IFNA(VLOOKUP($E:$E,'4'!$A:$F,3,0),"")</f>
        <v/>
      </c>
      <c r="R1382" s="297" t="str">
        <f>_xlfn.IFNA(VLOOKUP($E:$E,'5'!$A:$F,3,0),"")</f>
        <v/>
      </c>
      <c r="S1382" s="297" t="str">
        <f>_xlfn.IFNA(VLOOKUP($E:$E,'6'!$A:$F,3,0),"")</f>
        <v/>
      </c>
      <c r="T1382" s="313">
        <v>1</v>
      </c>
      <c r="U1382" s="313">
        <v>1</v>
      </c>
      <c r="V1382" s="313">
        <v>100</v>
      </c>
      <c r="W1382" s="314">
        <v>0.19700000000000001</v>
      </c>
      <c r="X1382" s="315">
        <v>2.9999999999999997E-4</v>
      </c>
      <c r="Y1382" s="749">
        <v>820</v>
      </c>
      <c r="Z1382" s="282"/>
      <c r="AA1382" s="316" t="s">
        <v>393</v>
      </c>
      <c r="AB1382" s="282" t="s">
        <v>9164</v>
      </c>
      <c r="AC1382" s="317" t="s">
        <v>2081</v>
      </c>
      <c r="AD1382" s="318" t="s">
        <v>5121</v>
      </c>
      <c r="AE1382" s="319">
        <v>0</v>
      </c>
      <c r="AF1382" s="319" t="s">
        <v>11284</v>
      </c>
      <c r="AG1382" s="320">
        <v>10.8</v>
      </c>
      <c r="AH1382" s="321">
        <f t="shared" si="271"/>
        <v>0</v>
      </c>
      <c r="AI1382" s="287">
        <f>_xlfn.IFNA(VLOOKUP(AD:AD,грп!B:C,2,0),0)</f>
        <v>0</v>
      </c>
      <c r="AJ1382" s="607">
        <v>10</v>
      </c>
      <c r="AK1382" s="672" t="str">
        <f t="shared" si="259"/>
        <v>new</v>
      </c>
      <c r="AL1382" s="174"/>
    </row>
    <row r="1383" spans="1:38" s="4" customFormat="1" ht="12" customHeight="1" outlineLevel="1" x14ac:dyDescent="0.35">
      <c r="A1383" s="307" t="s">
        <v>10402</v>
      </c>
      <c r="B1383" s="308" t="s">
        <v>6983</v>
      </c>
      <c r="C1383" s="309" t="s">
        <v>21</v>
      </c>
      <c r="D1383" s="310" t="s">
        <v>10877</v>
      </c>
      <c r="E1383" s="322" t="s">
        <v>5109</v>
      </c>
      <c r="F1383" s="293"/>
      <c r="G1383" s="293"/>
      <c r="H1383" s="294">
        <v>5</v>
      </c>
      <c r="I1383" s="294" t="str">
        <f>IFERROR(_xlfn.IFNA(VLOOKUP($D:$D,history!$I:$Y,3,0),VLOOKUP(E:E,history!$H:$Y,4,0)),"--")</f>
        <v>--</v>
      </c>
      <c r="J1383" s="282" t="s">
        <v>9870</v>
      </c>
      <c r="K1383" s="282" t="str">
        <f t="shared" si="258"/>
        <v/>
      </c>
      <c r="L1383" s="312">
        <f t="shared" si="269"/>
        <v>594.91999999999996</v>
      </c>
      <c r="M1383" s="312">
        <f t="shared" si="270"/>
        <v>901.4</v>
      </c>
      <c r="N1383" s="297" t="str">
        <f>_xlfn.IFNA(VLOOKUP($E:$E,'1'!$A:$E,3,0),"")</f>
        <v/>
      </c>
      <c r="O1383" s="297" t="str">
        <f>_xlfn.IFNA(VLOOKUP($E:$E,'2'!$A:$E,3,0),"")</f>
        <v/>
      </c>
      <c r="P1383" s="297" t="str">
        <f>_xlfn.IFNA(VLOOKUP($E:$E,'3'!$A:$D,3,0),"")</f>
        <v/>
      </c>
      <c r="Q1383" s="297" t="str">
        <f>_xlfn.IFNA(VLOOKUP($E:$E,'4'!$A:$F,3,0),"")</f>
        <v/>
      </c>
      <c r="R1383" s="297" t="str">
        <f>_xlfn.IFNA(VLOOKUP($E:$E,'5'!$A:$F,3,0),"")</f>
        <v/>
      </c>
      <c r="S1383" s="297" t="str">
        <f>_xlfn.IFNA(VLOOKUP($E:$E,'6'!$A:$F,3,0),"")</f>
        <v/>
      </c>
      <c r="T1383" s="313">
        <v>1</v>
      </c>
      <c r="U1383" s="313">
        <v>1</v>
      </c>
      <c r="V1383" s="313">
        <v>100</v>
      </c>
      <c r="W1383" s="314">
        <v>0.193</v>
      </c>
      <c r="X1383" s="315">
        <v>2.9999999999999997E-4</v>
      </c>
      <c r="Y1383" s="749">
        <v>860</v>
      </c>
      <c r="Z1383" s="282"/>
      <c r="AA1383" s="316" t="s">
        <v>393</v>
      </c>
      <c r="AB1383" s="282" t="s">
        <v>9164</v>
      </c>
      <c r="AC1383" s="317" t="s">
        <v>2081</v>
      </c>
      <c r="AD1383" s="318" t="s">
        <v>5121</v>
      </c>
      <c r="AE1383" s="319">
        <v>0</v>
      </c>
      <c r="AF1383" s="319" t="s">
        <v>11284</v>
      </c>
      <c r="AG1383" s="320">
        <v>11.3</v>
      </c>
      <c r="AH1383" s="321">
        <f t="shared" si="271"/>
        <v>0</v>
      </c>
      <c r="AI1383" s="287">
        <f>_xlfn.IFNA(VLOOKUP(AD:AD,грп!B:C,2,0),0)</f>
        <v>0</v>
      </c>
      <c r="AJ1383" s="607">
        <v>10</v>
      </c>
      <c r="AK1383" s="672" t="str">
        <f t="shared" si="259"/>
        <v>new</v>
      </c>
      <c r="AL1383" s="174"/>
    </row>
    <row r="1384" spans="1:38" s="4" customFormat="1" ht="12" customHeight="1" x14ac:dyDescent="0.35">
      <c r="A1384" s="288"/>
      <c r="B1384" s="289"/>
      <c r="C1384" s="290" t="s">
        <v>555</v>
      </c>
      <c r="D1384" s="291" t="s">
        <v>1842</v>
      </c>
      <c r="E1384" s="292"/>
      <c r="F1384" s="293"/>
      <c r="G1384" s="293"/>
      <c r="H1384" s="294"/>
      <c r="I1384" s="294"/>
      <c r="J1384" s="282" t="s">
        <v>393</v>
      </c>
      <c r="K1384" s="282" t="str">
        <f t="shared" si="258"/>
        <v/>
      </c>
      <c r="L1384" s="295"/>
      <c r="M1384" s="296"/>
      <c r="N1384" s="297"/>
      <c r="O1384" s="297"/>
      <c r="P1384" s="297"/>
      <c r="Q1384" s="297" t="str">
        <f>_xlfn.IFNA(VLOOKUP($E:$E,'4'!$A:$F,3,0),"")</f>
        <v/>
      </c>
      <c r="R1384" s="297" t="str">
        <f>_xlfn.IFNA(VLOOKUP($E:$E,'5'!$A:$F,3,0),"")</f>
        <v/>
      </c>
      <c r="S1384" s="297"/>
      <c r="T1384" s="298"/>
      <c r="U1384" s="299"/>
      <c r="V1384" s="299"/>
      <c r="W1384" s="300"/>
      <c r="X1384" s="301"/>
      <c r="Y1384" s="749"/>
      <c r="Z1384" s="282"/>
      <c r="AA1384" s="280"/>
      <c r="AB1384" s="280" t="s">
        <v>393</v>
      </c>
      <c r="AC1384" s="302"/>
      <c r="AD1384" s="338" t="s">
        <v>1842</v>
      </c>
      <c r="AE1384" s="282"/>
      <c r="AF1384" s="329"/>
      <c r="AG1384" s="305"/>
      <c r="AH1384" s="306"/>
      <c r="AI1384" s="287">
        <f>_xlfn.IFNA(VLOOKUP(AD:AD,грп!B:C,2,0),0)</f>
        <v>1</v>
      </c>
      <c r="AJ1384" s="607">
        <v>0</v>
      </c>
      <c r="AK1384" s="672" t="str">
        <f t="shared" si="259"/>
        <v xml:space="preserve"> </v>
      </c>
      <c r="AL1384" s="174"/>
    </row>
    <row r="1385" spans="1:38" s="4" customFormat="1" ht="12" customHeight="1" outlineLevel="1" x14ac:dyDescent="0.35">
      <c r="A1385" s="307" t="s">
        <v>10402</v>
      </c>
      <c r="B1385" s="308" t="s">
        <v>6984</v>
      </c>
      <c r="C1385" s="309"/>
      <c r="D1385" s="310" t="s">
        <v>4096</v>
      </c>
      <c r="E1385" s="322" t="s">
        <v>4097</v>
      </c>
      <c r="F1385" s="293"/>
      <c r="G1385" s="293"/>
      <c r="H1385" s="294">
        <v>5</v>
      </c>
      <c r="I1385" s="294" t="str">
        <f>IFERROR(_xlfn.IFNA(VLOOKUP($D:$D,history!$I:$Y,3,0),VLOOKUP(E:E,history!$H:$Y,4,0)),"--")</f>
        <v>V</v>
      </c>
      <c r="J1385" s="282" t="s">
        <v>9870</v>
      </c>
      <c r="K1385" s="282" t="str">
        <f t="shared" si="258"/>
        <v/>
      </c>
      <c r="L1385" s="312">
        <f t="shared" ref="L1385:L1398" si="272">IF($A$3="ИМ",ROUND($Y1385*(1-($L$6-$F$4))*(1-$F$3)*(1+$AG$2),2),ROUND($M1385*(1-($L$6-$F$4))*(1-$F$3)*(1+$AG$2),2))</f>
        <v>3630.15</v>
      </c>
      <c r="M1385" s="312">
        <f t="shared" ref="M1385:M1398" si="273">ROUND(IF($A$3="РЕГИОНЫ",AG1385*$AG$3*$AG$1,IF(AI1385=0,AG1385*$AG$3*$AG$1,AG1385*$AG$3*(1-5%)*$AG$1)),2)</f>
        <v>5500.22</v>
      </c>
      <c r="N1385" s="297" t="str">
        <f>_xlfn.IFNA(VLOOKUP($E:$E,'1'!$A:$E,3,0),"")</f>
        <v/>
      </c>
      <c r="O1385" s="297">
        <f>_xlfn.IFNA(VLOOKUP($E:$E,'2'!$A:$E,3,0),"")</f>
        <v>3534.626038781164</v>
      </c>
      <c r="P1385" s="297" t="str">
        <f>_xlfn.IFNA(VLOOKUP($E:$E,'3'!$A:$D,3,0),"")</f>
        <v/>
      </c>
      <c r="Q1385" s="297" t="str">
        <f>_xlfn.IFNA(VLOOKUP($E:$E,'4'!$A:$F,3,0),"")</f>
        <v/>
      </c>
      <c r="R1385" s="297" t="str">
        <f>_xlfn.IFNA(VLOOKUP($E:$E,'5'!$A:$F,3,0),"")</f>
        <v/>
      </c>
      <c r="S1385" s="297" t="str">
        <f>_xlfn.IFNA(VLOOKUP($E:$E,'6'!$A:$F,3,0),"")</f>
        <v/>
      </c>
      <c r="T1385" s="313">
        <v>1</v>
      </c>
      <c r="U1385" s="313">
        <v>1</v>
      </c>
      <c r="V1385" s="313">
        <v>6</v>
      </c>
      <c r="W1385" s="314">
        <v>3.323</v>
      </c>
      <c r="X1385" s="315">
        <v>2.9537036999999999E-2</v>
      </c>
      <c r="Y1385" s="749">
        <v>4950</v>
      </c>
      <c r="Z1385" s="282"/>
      <c r="AA1385" s="316" t="s">
        <v>393</v>
      </c>
      <c r="AB1385" s="282" t="s">
        <v>9163</v>
      </c>
      <c r="AC1385" s="317" t="s">
        <v>2104</v>
      </c>
      <c r="AD1385" s="318" t="s">
        <v>1842</v>
      </c>
      <c r="AE1385" s="319" t="s">
        <v>11326</v>
      </c>
      <c r="AF1385" s="319" t="s">
        <v>11328</v>
      </c>
      <c r="AG1385" s="320">
        <v>72.58</v>
      </c>
      <c r="AH1385" s="321">
        <f t="shared" ref="AH1385:AH1398" si="274">IF($A$3="РЕГИОНЫ",ROUND($AG1385*(1-($L$6-$F$4))*(1-$F$3)*(1+$AG$2)*$AG$1,2),0)</f>
        <v>0</v>
      </c>
      <c r="AI1385" s="287">
        <f>_xlfn.IFNA(VLOOKUP(AD:AD,грп!B:C,2,0),0)</f>
        <v>1</v>
      </c>
      <c r="AJ1385" s="607">
        <v>24</v>
      </c>
      <c r="AK1385" s="672">
        <f t="shared" si="259"/>
        <v>0</v>
      </c>
      <c r="AL1385" s="174"/>
    </row>
    <row r="1386" spans="1:38" s="4" customFormat="1" ht="12" customHeight="1" outlineLevel="1" x14ac:dyDescent="0.35">
      <c r="A1386" s="307" t="s">
        <v>10402</v>
      </c>
      <c r="B1386" s="308" t="s">
        <v>6985</v>
      </c>
      <c r="C1386" s="309"/>
      <c r="D1386" s="310" t="s">
        <v>2806</v>
      </c>
      <c r="E1386" s="322" t="s">
        <v>1834</v>
      </c>
      <c r="F1386" s="293"/>
      <c r="G1386" s="293"/>
      <c r="H1386" s="294"/>
      <c r="I1386" s="294" t="str">
        <f>IFERROR(_xlfn.IFNA(VLOOKUP($D:$D,history!$I:$Y,3,0),VLOOKUP(E:E,history!$H:$Y,4,0)),"--")</f>
        <v>--</v>
      </c>
      <c r="J1386" s="282" t="s">
        <v>5946</v>
      </c>
      <c r="K1386" s="282" t="str">
        <f t="shared" si="258"/>
        <v/>
      </c>
      <c r="L1386" s="312">
        <f t="shared" si="272"/>
        <v>2952.43</v>
      </c>
      <c r="M1386" s="312">
        <f t="shared" si="273"/>
        <v>4473.38</v>
      </c>
      <c r="N1386" s="297" t="str">
        <f>_xlfn.IFNA(VLOOKUP($E:$E,'1'!$A:$E,3,0),"")</f>
        <v/>
      </c>
      <c r="O1386" s="297">
        <f>_xlfn.IFNA(VLOOKUP($E:$E,'2'!$A:$E,3,0),"")</f>
        <v>2648.19944598338</v>
      </c>
      <c r="P1386" s="297" t="str">
        <f>_xlfn.IFNA(VLOOKUP($E:$E,'3'!$A:$D,3,0),"")</f>
        <v/>
      </c>
      <c r="Q1386" s="297" t="str">
        <f>_xlfn.IFNA(VLOOKUP($E:$E,'4'!$A:$F,3,0),"")</f>
        <v/>
      </c>
      <c r="R1386" s="297" t="str">
        <f>_xlfn.IFNA(VLOOKUP($E:$E,'5'!$A:$F,3,0),"")</f>
        <v/>
      </c>
      <c r="S1386" s="297" t="str">
        <f>_xlfn.IFNA(VLOOKUP($E:$E,'6'!$A:$F,3,0),"")</f>
        <v/>
      </c>
      <c r="T1386" s="313">
        <v>1</v>
      </c>
      <c r="U1386" s="313">
        <v>1</v>
      </c>
      <c r="V1386" s="313">
        <v>1</v>
      </c>
      <c r="W1386" s="314">
        <v>3.3250000000000002</v>
      </c>
      <c r="X1386" s="315">
        <v>2.58988159E-2</v>
      </c>
      <c r="Y1386" s="749">
        <v>4050</v>
      </c>
      <c r="Z1386" s="282"/>
      <c r="AA1386" s="316" t="s">
        <v>10390</v>
      </c>
      <c r="AB1386" s="282" t="s">
        <v>9163</v>
      </c>
      <c r="AC1386" s="317" t="s">
        <v>2104</v>
      </c>
      <c r="AD1386" s="318" t="s">
        <v>1842</v>
      </c>
      <c r="AE1386" s="319" t="s">
        <v>11326</v>
      </c>
      <c r="AF1386" s="319" t="s">
        <v>11328</v>
      </c>
      <c r="AG1386" s="320">
        <v>59.03</v>
      </c>
      <c r="AH1386" s="321">
        <f t="shared" si="274"/>
        <v>0</v>
      </c>
      <c r="AI1386" s="287">
        <f>_xlfn.IFNA(VLOOKUP(AD:AD,грп!B:C,2,0),0)</f>
        <v>1</v>
      </c>
      <c r="AJ1386" s="607">
        <v>0</v>
      </c>
      <c r="AK1386" s="672">
        <f t="shared" si="259"/>
        <v>0</v>
      </c>
      <c r="AL1386" s="174"/>
    </row>
    <row r="1387" spans="1:38" s="4" customFormat="1" ht="12" customHeight="1" outlineLevel="1" x14ac:dyDescent="0.35">
      <c r="A1387" s="307" t="s">
        <v>10402</v>
      </c>
      <c r="B1387" s="308" t="s">
        <v>6986</v>
      </c>
      <c r="C1387" s="348"/>
      <c r="D1387" s="310" t="s">
        <v>2807</v>
      </c>
      <c r="E1387" s="322" t="s">
        <v>2110</v>
      </c>
      <c r="F1387" s="293"/>
      <c r="G1387" s="293"/>
      <c r="H1387" s="294"/>
      <c r="I1387" s="294" t="str">
        <f>IFERROR(_xlfn.IFNA(VLOOKUP($D:$D,history!$I:$Y,3,0),VLOOKUP(E:E,history!$H:$Y,4,0)),"--")</f>
        <v>--</v>
      </c>
      <c r="J1387" s="282" t="s">
        <v>5946</v>
      </c>
      <c r="K1387" s="282" t="str">
        <f t="shared" si="258"/>
        <v/>
      </c>
      <c r="L1387" s="312">
        <f t="shared" si="272"/>
        <v>3228.02</v>
      </c>
      <c r="M1387" s="312">
        <f t="shared" si="273"/>
        <v>4890.9399999999996</v>
      </c>
      <c r="N1387" s="297" t="str">
        <f>_xlfn.IFNA(VLOOKUP($E:$E,'1'!$A:$E,3,0),"")</f>
        <v/>
      </c>
      <c r="O1387" s="297">
        <f>_xlfn.IFNA(VLOOKUP($E:$E,'2'!$A:$E,3,0),"")</f>
        <v>2869.8060941828257</v>
      </c>
      <c r="P1387" s="297" t="str">
        <f>_xlfn.IFNA(VLOOKUP($E:$E,'3'!$A:$D,3,0),"")</f>
        <v/>
      </c>
      <c r="Q1387" s="297" t="str">
        <f>_xlfn.IFNA(VLOOKUP($E:$E,'4'!$A:$F,3,0),"")</f>
        <v/>
      </c>
      <c r="R1387" s="297" t="str">
        <f>_xlfn.IFNA(VLOOKUP($E:$E,'5'!$A:$F,3,0),"")</f>
        <v/>
      </c>
      <c r="S1387" s="297" t="str">
        <f>_xlfn.IFNA(VLOOKUP($E:$E,'6'!$A:$F,3,0),"")</f>
        <v/>
      </c>
      <c r="T1387" s="313">
        <v>1</v>
      </c>
      <c r="U1387" s="313">
        <v>1</v>
      </c>
      <c r="V1387" s="313">
        <v>1</v>
      </c>
      <c r="W1387" s="314">
        <v>4.88</v>
      </c>
      <c r="X1387" s="315">
        <v>2.8702163100000001E-2</v>
      </c>
      <c r="Y1387" s="749">
        <v>4450</v>
      </c>
      <c r="Z1387" s="282"/>
      <c r="AA1387" s="316" t="s">
        <v>10390</v>
      </c>
      <c r="AB1387" s="282" t="s">
        <v>9163</v>
      </c>
      <c r="AC1387" s="317" t="s">
        <v>2104</v>
      </c>
      <c r="AD1387" s="318" t="s">
        <v>1842</v>
      </c>
      <c r="AE1387" s="319" t="s">
        <v>11326</v>
      </c>
      <c r="AF1387" s="319" t="s">
        <v>11328</v>
      </c>
      <c r="AG1387" s="320">
        <v>64.540000000000006</v>
      </c>
      <c r="AH1387" s="321">
        <f t="shared" si="274"/>
        <v>0</v>
      </c>
      <c r="AI1387" s="287">
        <f>_xlfn.IFNA(VLOOKUP(AD:AD,грп!B:C,2,0),0)</f>
        <v>1</v>
      </c>
      <c r="AJ1387" s="607">
        <v>1</v>
      </c>
      <c r="AK1387" s="672">
        <f t="shared" si="259"/>
        <v>0</v>
      </c>
      <c r="AL1387" s="174"/>
    </row>
    <row r="1388" spans="1:38" s="4" customFormat="1" ht="12" customHeight="1" outlineLevel="1" x14ac:dyDescent="0.35">
      <c r="A1388" s="307" t="s">
        <v>10402</v>
      </c>
      <c r="B1388" s="308" t="s">
        <v>6987</v>
      </c>
      <c r="C1388" s="309"/>
      <c r="D1388" s="310" t="s">
        <v>5203</v>
      </c>
      <c r="E1388" s="322" t="s">
        <v>4697</v>
      </c>
      <c r="F1388" s="293"/>
      <c r="G1388" s="293"/>
      <c r="H1388" s="294"/>
      <c r="I1388" s="294" t="str">
        <f>IFERROR(_xlfn.IFNA(VLOOKUP($D:$D,history!$I:$Y,3,0),VLOOKUP(E:E,history!$H:$Y,4,0)),"--")</f>
        <v>--</v>
      </c>
      <c r="J1388" s="282" t="s">
        <v>5946</v>
      </c>
      <c r="K1388" s="282" t="str">
        <f t="shared" si="258"/>
        <v/>
      </c>
      <c r="L1388" s="312">
        <f t="shared" si="272"/>
        <v>2319.7399999999998</v>
      </c>
      <c r="M1388" s="312">
        <f t="shared" si="273"/>
        <v>3514.75</v>
      </c>
      <c r="N1388" s="297" t="str">
        <f>_xlfn.IFNA(VLOOKUP($E:$E,'1'!$A:$E,3,0),"")</f>
        <v/>
      </c>
      <c r="O1388" s="297">
        <f>_xlfn.IFNA(VLOOKUP($E:$E,'2'!$A:$E,3,0),"")</f>
        <v>2204.986149584488</v>
      </c>
      <c r="P1388" s="297" t="str">
        <f>_xlfn.IFNA(VLOOKUP($E:$E,'3'!$A:$D,3,0),"")</f>
        <v/>
      </c>
      <c r="Q1388" s="297" t="str">
        <f>_xlfn.IFNA(VLOOKUP($E:$E,'4'!$A:$F,3,0),"")</f>
        <v/>
      </c>
      <c r="R1388" s="297">
        <f>_xlfn.IFNA(VLOOKUP($E:$E,'5'!$A:$F,3,0),"")</f>
        <v>1938</v>
      </c>
      <c r="S1388" s="297" t="str">
        <f>_xlfn.IFNA(VLOOKUP($E:$E,'6'!$A:$F,3,0),"")</f>
        <v/>
      </c>
      <c r="T1388" s="313">
        <v>1</v>
      </c>
      <c r="U1388" s="313">
        <v>1</v>
      </c>
      <c r="V1388" s="313">
        <v>1</v>
      </c>
      <c r="W1388" s="314">
        <v>4.88</v>
      </c>
      <c r="X1388" s="315">
        <v>2.8702163100000001E-2</v>
      </c>
      <c r="Y1388" s="749">
        <v>3190</v>
      </c>
      <c r="Z1388" s="282"/>
      <c r="AA1388" s="316" t="s">
        <v>10390</v>
      </c>
      <c r="AB1388" s="282" t="s">
        <v>9163</v>
      </c>
      <c r="AC1388" s="317" t="s">
        <v>2104</v>
      </c>
      <c r="AD1388" s="318" t="s">
        <v>1842</v>
      </c>
      <c r="AE1388" s="319" t="s">
        <v>11326</v>
      </c>
      <c r="AF1388" s="319" t="s">
        <v>11350</v>
      </c>
      <c r="AG1388" s="320">
        <v>46.38</v>
      </c>
      <c r="AH1388" s="321">
        <f t="shared" si="274"/>
        <v>0</v>
      </c>
      <c r="AI1388" s="287">
        <f>_xlfn.IFNA(VLOOKUP(AD:AD,грп!B:C,2,0),0)</f>
        <v>1</v>
      </c>
      <c r="AJ1388" s="607">
        <v>0</v>
      </c>
      <c r="AK1388" s="672">
        <f t="shared" si="259"/>
        <v>0</v>
      </c>
      <c r="AL1388" s="174"/>
    </row>
    <row r="1389" spans="1:38" s="249" customFormat="1" ht="11.45" customHeight="1" outlineLevel="1" x14ac:dyDescent="0.4">
      <c r="A1389" s="307" t="s">
        <v>10402</v>
      </c>
      <c r="B1389" s="308" t="s">
        <v>9180</v>
      </c>
      <c r="C1389" s="330"/>
      <c r="D1389" s="310" t="s">
        <v>10878</v>
      </c>
      <c r="E1389" s="322" t="s">
        <v>9166</v>
      </c>
      <c r="F1389" s="293"/>
      <c r="G1389" s="293"/>
      <c r="H1389" s="294"/>
      <c r="I1389" s="294" t="str">
        <f>IFERROR(_xlfn.IFNA(VLOOKUP($D:$D,history!$I:$Y,3,0),VLOOKUP(E:E,history!$H:$Y,4,0)),"--")</f>
        <v>--</v>
      </c>
      <c r="J1389" s="282" t="s">
        <v>9869</v>
      </c>
      <c r="K1389" s="282" t="str">
        <f t="shared" si="258"/>
        <v/>
      </c>
      <c r="L1389" s="312">
        <f t="shared" si="272"/>
        <v>9816.6</v>
      </c>
      <c r="M1389" s="312">
        <f t="shared" si="273"/>
        <v>14873.64</v>
      </c>
      <c r="N1389" s="297" t="str">
        <f>_xlfn.IFNA(VLOOKUP($E:$E,'1'!$A:$E,3,0),"")</f>
        <v/>
      </c>
      <c r="O1389" s="297" t="str">
        <f>_xlfn.IFNA(VLOOKUP($E:$E,'2'!$A:$E,3,0),"")</f>
        <v/>
      </c>
      <c r="P1389" s="297" t="str">
        <f>_xlfn.IFNA(VLOOKUP($E:$E,'3'!$A:$D,3,0),"")</f>
        <v/>
      </c>
      <c r="Q1389" s="297" t="str">
        <f>_xlfn.IFNA(VLOOKUP($E:$E,'4'!$A:$F,3,0),"")</f>
        <v/>
      </c>
      <c r="R1389" s="297" t="str">
        <f>_xlfn.IFNA(VLOOKUP($E:$E,'5'!$A:$F,3,0),"")</f>
        <v/>
      </c>
      <c r="S1389" s="297" t="str">
        <f>_xlfn.IFNA(VLOOKUP($E:$E,'6'!$A:$F,3,0),"")</f>
        <v/>
      </c>
      <c r="T1389" s="313">
        <v>1</v>
      </c>
      <c r="U1389" s="313">
        <v>1</v>
      </c>
      <c r="V1389" s="313">
        <v>1</v>
      </c>
      <c r="W1389" s="314">
        <v>12.5</v>
      </c>
      <c r="X1389" s="315">
        <v>0.1466666667</v>
      </c>
      <c r="Y1389" s="749">
        <v>13390</v>
      </c>
      <c r="Z1389" s="282"/>
      <c r="AA1389" s="316" t="s">
        <v>10390</v>
      </c>
      <c r="AB1389" s="282" t="s">
        <v>9163</v>
      </c>
      <c r="AC1389" s="317" t="s">
        <v>2105</v>
      </c>
      <c r="AD1389" s="318" t="s">
        <v>1842</v>
      </c>
      <c r="AE1389" s="319" t="s">
        <v>11326</v>
      </c>
      <c r="AF1389" s="319" t="s">
        <v>11328</v>
      </c>
      <c r="AG1389" s="320">
        <v>196.27</v>
      </c>
      <c r="AH1389" s="321">
        <f t="shared" si="274"/>
        <v>0</v>
      </c>
      <c r="AI1389" s="287">
        <f>_xlfn.IFNA(VLOOKUP(AD:AD,грп!B:C,2,0),0)</f>
        <v>1</v>
      </c>
      <c r="AJ1389" s="607">
        <v>0</v>
      </c>
      <c r="AK1389" s="672">
        <f t="shared" si="259"/>
        <v>0</v>
      </c>
      <c r="AL1389" s="174"/>
    </row>
    <row r="1390" spans="1:38" s="4" customFormat="1" ht="12" customHeight="1" outlineLevel="1" x14ac:dyDescent="0.35">
      <c r="A1390" s="307" t="s">
        <v>10402</v>
      </c>
      <c r="B1390" s="308" t="s">
        <v>6988</v>
      </c>
      <c r="C1390" s="309"/>
      <c r="D1390" s="310" t="s">
        <v>2808</v>
      </c>
      <c r="E1390" s="322" t="s">
        <v>1835</v>
      </c>
      <c r="F1390" s="293"/>
      <c r="G1390" s="293"/>
      <c r="H1390" s="294"/>
      <c r="I1390" s="294" t="str">
        <f>IFERROR(_xlfn.IFNA(VLOOKUP($D:$D,history!$I:$Y,3,0),VLOOKUP(E:E,history!$H:$Y,4,0)),"--")</f>
        <v>--</v>
      </c>
      <c r="J1390" s="282" t="s">
        <v>5946</v>
      </c>
      <c r="K1390" s="282" t="str">
        <f t="shared" si="258"/>
        <v/>
      </c>
      <c r="L1390" s="312">
        <f t="shared" si="272"/>
        <v>3311.54</v>
      </c>
      <c r="M1390" s="312">
        <f t="shared" si="273"/>
        <v>5017.49</v>
      </c>
      <c r="N1390" s="297" t="str">
        <f>_xlfn.IFNA(VLOOKUP($E:$E,'1'!$A:$E,3,0),"")</f>
        <v/>
      </c>
      <c r="O1390" s="297">
        <f>_xlfn.IFNA(VLOOKUP($E:$E,'2'!$A:$E,3,0),"")</f>
        <v>3091.4127423822715</v>
      </c>
      <c r="P1390" s="297" t="str">
        <f>_xlfn.IFNA(VLOOKUP($E:$E,'3'!$A:$D,3,0),"")</f>
        <v/>
      </c>
      <c r="Q1390" s="297" t="str">
        <f>_xlfn.IFNA(VLOOKUP($E:$E,'4'!$A:$F,3,0),"")</f>
        <v/>
      </c>
      <c r="R1390" s="297" t="str">
        <f>_xlfn.IFNA(VLOOKUP($E:$E,'5'!$A:$F,3,0),"")</f>
        <v/>
      </c>
      <c r="S1390" s="297" t="str">
        <f>_xlfn.IFNA(VLOOKUP($E:$E,'6'!$A:$F,3,0),"")</f>
        <v/>
      </c>
      <c r="T1390" s="313">
        <v>1</v>
      </c>
      <c r="U1390" s="313">
        <v>1</v>
      </c>
      <c r="V1390" s="313">
        <v>1</v>
      </c>
      <c r="W1390" s="314">
        <v>5.55</v>
      </c>
      <c r="X1390" s="315">
        <v>3.7805519099999997E-2</v>
      </c>
      <c r="Y1390" s="749">
        <v>4550</v>
      </c>
      <c r="Z1390" s="282"/>
      <c r="AA1390" s="316" t="s">
        <v>10390</v>
      </c>
      <c r="AB1390" s="282" t="s">
        <v>9163</v>
      </c>
      <c r="AC1390" s="317" t="s">
        <v>2104</v>
      </c>
      <c r="AD1390" s="318" t="s">
        <v>1842</v>
      </c>
      <c r="AE1390" s="319" t="s">
        <v>11326</v>
      </c>
      <c r="AF1390" s="319" t="s">
        <v>11328</v>
      </c>
      <c r="AG1390" s="320">
        <v>66.209999999999994</v>
      </c>
      <c r="AH1390" s="321">
        <f t="shared" si="274"/>
        <v>0</v>
      </c>
      <c r="AI1390" s="287">
        <f>_xlfn.IFNA(VLOOKUP(AD:AD,грп!B:C,2,0),0)</f>
        <v>1</v>
      </c>
      <c r="AJ1390" s="607">
        <v>0</v>
      </c>
      <c r="AK1390" s="672">
        <f t="shared" si="259"/>
        <v>0</v>
      </c>
      <c r="AL1390" s="174"/>
    </row>
    <row r="1391" spans="1:38" s="4" customFormat="1" ht="12" customHeight="1" outlineLevel="1" x14ac:dyDescent="0.35">
      <c r="A1391" s="307" t="s">
        <v>10402</v>
      </c>
      <c r="B1391" s="308" t="s">
        <v>6989</v>
      </c>
      <c r="C1391" s="309"/>
      <c r="D1391" s="310" t="s">
        <v>5654</v>
      </c>
      <c r="E1391" s="322" t="s">
        <v>4826</v>
      </c>
      <c r="F1391" s="293"/>
      <c r="G1391" s="293"/>
      <c r="H1391" s="294">
        <v>20</v>
      </c>
      <c r="I1391" s="294" t="str">
        <f>IFERROR(_xlfn.IFNA(VLOOKUP($D:$D,history!$I:$Y,3,0),VLOOKUP(E:E,history!$H:$Y,4,0)),"--")</f>
        <v>--</v>
      </c>
      <c r="J1391" s="282" t="s">
        <v>9870</v>
      </c>
      <c r="K1391" s="282" t="str">
        <f t="shared" ref="K1391:K1410" si="275" xml:space="preserve">
IF(OR($E1391="",$A$3&lt;&gt;"МОСКВА"),"",
IF(AND($AJ1391&gt;=1,$AJ1391&lt;20),"*",
IF(AND($AJ1391&gt;=20,$AJ1391&lt;100),"**",
IF(($AJ1391&gt;=100),"***","--"))))</f>
        <v/>
      </c>
      <c r="L1391" s="312">
        <f t="shared" si="272"/>
        <v>2521.79</v>
      </c>
      <c r="M1391" s="312">
        <f t="shared" si="273"/>
        <v>3820.9</v>
      </c>
      <c r="N1391" s="297" t="str">
        <f>_xlfn.IFNA(VLOOKUP($E:$E,'1'!$A:$E,3,0),"")</f>
        <v/>
      </c>
      <c r="O1391" s="297">
        <f>_xlfn.IFNA(VLOOKUP($E:$E,'2'!$A:$E,3,0),"")</f>
        <v>2426.5927977839337</v>
      </c>
      <c r="P1391" s="297" t="str">
        <f>_xlfn.IFNA(VLOOKUP($E:$E,'3'!$A:$D,3,0),"")</f>
        <v/>
      </c>
      <c r="Q1391" s="297" t="str">
        <f>_xlfn.IFNA(VLOOKUP($E:$E,'4'!$A:$F,3,0),"")</f>
        <v/>
      </c>
      <c r="R1391" s="297">
        <f>_xlfn.IFNA(VLOOKUP($E:$E,'5'!$A:$F,3,0),"")</f>
        <v>2154</v>
      </c>
      <c r="S1391" s="297" t="str">
        <f>_xlfn.IFNA(VLOOKUP($E:$E,'6'!$A:$F,3,0),"")</f>
        <v/>
      </c>
      <c r="T1391" s="313">
        <v>1</v>
      </c>
      <c r="U1391" s="313">
        <v>1</v>
      </c>
      <c r="V1391" s="313">
        <v>1</v>
      </c>
      <c r="W1391" s="314">
        <v>3.55</v>
      </c>
      <c r="X1391" s="315">
        <v>3.8595317699999999E-2</v>
      </c>
      <c r="Y1391" s="749">
        <v>3450</v>
      </c>
      <c r="Z1391" s="282"/>
      <c r="AA1391" s="316" t="s">
        <v>10390</v>
      </c>
      <c r="AB1391" s="282" t="s">
        <v>9163</v>
      </c>
      <c r="AC1391" s="317" t="s">
        <v>2104</v>
      </c>
      <c r="AD1391" s="318" t="s">
        <v>1842</v>
      </c>
      <c r="AE1391" s="319" t="s">
        <v>11326</v>
      </c>
      <c r="AF1391" s="319" t="s">
        <v>11350</v>
      </c>
      <c r="AG1391" s="320">
        <v>50.42</v>
      </c>
      <c r="AH1391" s="321">
        <f t="shared" si="274"/>
        <v>0</v>
      </c>
      <c r="AI1391" s="287">
        <f>_xlfn.IFNA(VLOOKUP(AD:AD,грп!B:C,2,0),0)</f>
        <v>1</v>
      </c>
      <c r="AJ1391" s="607">
        <v>0</v>
      </c>
      <c r="AK1391" s="672">
        <f t="shared" si="259"/>
        <v>0</v>
      </c>
      <c r="AL1391" s="174"/>
    </row>
    <row r="1392" spans="1:38" s="4" customFormat="1" ht="12" customHeight="1" outlineLevel="1" x14ac:dyDescent="0.35">
      <c r="A1392" s="307" t="s">
        <v>10402</v>
      </c>
      <c r="B1392" s="308" t="s">
        <v>6990</v>
      </c>
      <c r="C1392" s="309"/>
      <c r="D1392" s="310" t="s">
        <v>2809</v>
      </c>
      <c r="E1392" s="322" t="s">
        <v>1836</v>
      </c>
      <c r="F1392" s="293"/>
      <c r="G1392" s="293"/>
      <c r="H1392" s="294"/>
      <c r="I1392" s="294" t="str">
        <f>IFERROR(_xlfn.IFNA(VLOOKUP($D:$D,history!$I:$Y,3,0),VLOOKUP(E:E,history!$H:$Y,4,0)),"--")</f>
        <v>--</v>
      </c>
      <c r="J1392" s="282" t="s">
        <v>9869</v>
      </c>
      <c r="K1392" s="282" t="str">
        <f t="shared" si="275"/>
        <v/>
      </c>
      <c r="L1392" s="312">
        <f t="shared" si="272"/>
        <v>3595.13</v>
      </c>
      <c r="M1392" s="312">
        <f t="shared" si="273"/>
        <v>5447.17</v>
      </c>
      <c r="N1392" s="297" t="str">
        <f>_xlfn.IFNA(VLOOKUP($E:$E,'1'!$A:$E,3,0),"")</f>
        <v/>
      </c>
      <c r="O1392" s="297">
        <f>_xlfn.IFNA(VLOOKUP($E:$E,'2'!$A:$E,3,0),"")</f>
        <v>3313.0193905817177</v>
      </c>
      <c r="P1392" s="297" t="str">
        <f>_xlfn.IFNA(VLOOKUP($E:$E,'3'!$A:$D,3,0),"")</f>
        <v/>
      </c>
      <c r="Q1392" s="297" t="str">
        <f>_xlfn.IFNA(VLOOKUP($E:$E,'4'!$A:$F,3,0),"")</f>
        <v/>
      </c>
      <c r="R1392" s="297" t="str">
        <f>_xlfn.IFNA(VLOOKUP($E:$E,'5'!$A:$F,3,0),"")</f>
        <v/>
      </c>
      <c r="S1392" s="297" t="str">
        <f>_xlfn.IFNA(VLOOKUP($E:$E,'6'!$A:$F,3,0),"")</f>
        <v/>
      </c>
      <c r="T1392" s="313">
        <v>1</v>
      </c>
      <c r="U1392" s="313">
        <v>1</v>
      </c>
      <c r="V1392" s="313">
        <v>1</v>
      </c>
      <c r="W1392" s="314">
        <v>6.3</v>
      </c>
      <c r="X1392" s="315">
        <v>4.3495701999999997E-2</v>
      </c>
      <c r="Y1392" s="749">
        <v>4950</v>
      </c>
      <c r="Z1392" s="282"/>
      <c r="AA1392" s="316" t="s">
        <v>10390</v>
      </c>
      <c r="AB1392" s="282" t="s">
        <v>9163</v>
      </c>
      <c r="AC1392" s="317" t="s">
        <v>2104</v>
      </c>
      <c r="AD1392" s="318" t="s">
        <v>1842</v>
      </c>
      <c r="AE1392" s="319" t="s">
        <v>11326</v>
      </c>
      <c r="AF1392" s="319" t="s">
        <v>11328</v>
      </c>
      <c r="AG1392" s="320">
        <v>71.88</v>
      </c>
      <c r="AH1392" s="321">
        <f t="shared" si="274"/>
        <v>0</v>
      </c>
      <c r="AI1392" s="287">
        <f>_xlfn.IFNA(VLOOKUP(AD:AD,грп!B:C,2,0),0)</f>
        <v>1</v>
      </c>
      <c r="AJ1392" s="607">
        <v>0</v>
      </c>
      <c r="AK1392" s="672">
        <f t="shared" si="259"/>
        <v>0</v>
      </c>
      <c r="AL1392" s="174"/>
    </row>
    <row r="1393" spans="1:39" s="4" customFormat="1" ht="11.45" customHeight="1" outlineLevel="1" x14ac:dyDescent="0.35">
      <c r="A1393" s="307" t="s">
        <v>10402</v>
      </c>
      <c r="B1393" s="308">
        <v>0</v>
      </c>
      <c r="C1393" s="309" t="s">
        <v>21</v>
      </c>
      <c r="D1393" s="310" t="s">
        <v>10879</v>
      </c>
      <c r="E1393" s="322" t="s">
        <v>9292</v>
      </c>
      <c r="F1393" s="293"/>
      <c r="G1393" s="293"/>
      <c r="H1393" s="294"/>
      <c r="I1393" s="294" t="str">
        <f>IFERROR(_xlfn.IFNA(VLOOKUP($D:$D,history!$I:$Y,3,0),VLOOKUP(E:E,history!$H:$Y,4,0)),"--")</f>
        <v>--</v>
      </c>
      <c r="J1393" s="282" t="s">
        <v>5946</v>
      </c>
      <c r="K1393" s="282" t="str">
        <f t="shared" si="275"/>
        <v/>
      </c>
      <c r="L1393" s="312">
        <f t="shared" si="272"/>
        <v>0</v>
      </c>
      <c r="M1393" s="312">
        <f t="shared" si="273"/>
        <v>0</v>
      </c>
      <c r="N1393" s="297" t="str">
        <f>_xlfn.IFNA(VLOOKUP($E:$E,'1'!$A:$E,3,0),"")</f>
        <v/>
      </c>
      <c r="O1393" s="297" t="str">
        <f>_xlfn.IFNA(VLOOKUP($E:$E,'2'!$A:$E,3,0),"")</f>
        <v/>
      </c>
      <c r="P1393" s="297" t="str">
        <f>_xlfn.IFNA(VLOOKUP($E:$E,'3'!$A:$D,3,0),"")</f>
        <v/>
      </c>
      <c r="Q1393" s="297" t="str">
        <f>_xlfn.IFNA(VLOOKUP($E:$E,'4'!$A:$F,3,0),"")</f>
        <v/>
      </c>
      <c r="R1393" s="297" t="str">
        <f>_xlfn.IFNA(VLOOKUP($E:$E,'5'!$A:$F,3,0),"")</f>
        <v/>
      </c>
      <c r="S1393" s="297" t="str">
        <f>_xlfn.IFNA(VLOOKUP($E:$E,'6'!$A:$F,3,0),"")</f>
        <v/>
      </c>
      <c r="T1393" s="313">
        <v>1</v>
      </c>
      <c r="U1393" s="313">
        <v>1</v>
      </c>
      <c r="V1393" s="313">
        <v>1</v>
      </c>
      <c r="W1393" s="314">
        <v>12.5</v>
      </c>
      <c r="X1393" s="315">
        <v>0.15023400000000001</v>
      </c>
      <c r="Y1393" s="749">
        <v>0</v>
      </c>
      <c r="Z1393" s="282"/>
      <c r="AA1393" s="316" t="s">
        <v>10390</v>
      </c>
      <c r="AB1393" s="282" t="s">
        <v>10389</v>
      </c>
      <c r="AC1393" s="317" t="s">
        <v>2105</v>
      </c>
      <c r="AD1393" s="318" t="s">
        <v>1842</v>
      </c>
      <c r="AE1393" s="319" t="s">
        <v>11326</v>
      </c>
      <c r="AF1393" s="319" t="s">
        <v>11348</v>
      </c>
      <c r="AG1393" s="320">
        <v>0</v>
      </c>
      <c r="AH1393" s="321">
        <f t="shared" si="274"/>
        <v>0</v>
      </c>
      <c r="AI1393" s="287">
        <f>_xlfn.IFNA(VLOOKUP(AD:AD,грп!B:C,2,0),0)</f>
        <v>1</v>
      </c>
      <c r="AJ1393" s="607">
        <v>0</v>
      </c>
      <c r="AK1393" s="672" t="str">
        <f t="shared" ref="AK1393:AK1456" si="276">C1393</f>
        <v>new</v>
      </c>
      <c r="AL1393" s="174"/>
    </row>
    <row r="1394" spans="1:39" s="4" customFormat="1" ht="11.45" customHeight="1" outlineLevel="1" x14ac:dyDescent="0.35">
      <c r="A1394" s="307" t="s">
        <v>10402</v>
      </c>
      <c r="B1394" s="308">
        <v>0</v>
      </c>
      <c r="C1394" s="309" t="s">
        <v>21</v>
      </c>
      <c r="D1394" s="310" t="s">
        <v>10880</v>
      </c>
      <c r="E1394" s="322" t="s">
        <v>9293</v>
      </c>
      <c r="F1394" s="293"/>
      <c r="G1394" s="293"/>
      <c r="H1394" s="294"/>
      <c r="I1394" s="294" t="str">
        <f>IFERROR(_xlfn.IFNA(VLOOKUP($D:$D,history!$I:$Y,3,0),VLOOKUP(E:E,history!$H:$Y,4,0)),"--")</f>
        <v>--</v>
      </c>
      <c r="J1394" s="282" t="s">
        <v>5946</v>
      </c>
      <c r="K1394" s="282" t="str">
        <f t="shared" si="275"/>
        <v/>
      </c>
      <c r="L1394" s="312">
        <f t="shared" si="272"/>
        <v>0</v>
      </c>
      <c r="M1394" s="312">
        <f t="shared" si="273"/>
        <v>0</v>
      </c>
      <c r="N1394" s="297" t="str">
        <f>_xlfn.IFNA(VLOOKUP($E:$E,'1'!$A:$E,3,0),"")</f>
        <v/>
      </c>
      <c r="O1394" s="297" t="str">
        <f>_xlfn.IFNA(VLOOKUP($E:$E,'2'!$A:$E,3,0),"")</f>
        <v/>
      </c>
      <c r="P1394" s="297" t="str">
        <f>_xlfn.IFNA(VLOOKUP($E:$E,'3'!$A:$D,3,0),"")</f>
        <v/>
      </c>
      <c r="Q1394" s="297" t="str">
        <f>_xlfn.IFNA(VLOOKUP($E:$E,'4'!$A:$F,3,0),"")</f>
        <v/>
      </c>
      <c r="R1394" s="297" t="str">
        <f>_xlfn.IFNA(VLOOKUP($E:$E,'5'!$A:$F,3,0),"")</f>
        <v/>
      </c>
      <c r="S1394" s="297" t="str">
        <f>_xlfn.IFNA(VLOOKUP($E:$E,'6'!$A:$F,3,0),"")</f>
        <v/>
      </c>
      <c r="T1394" s="313">
        <v>1</v>
      </c>
      <c r="U1394" s="313">
        <v>1</v>
      </c>
      <c r="V1394" s="313">
        <v>1</v>
      </c>
      <c r="W1394" s="314">
        <v>9.5</v>
      </c>
      <c r="X1394" s="315">
        <v>5.2520999999999998E-2</v>
      </c>
      <c r="Y1394" s="749">
        <v>0</v>
      </c>
      <c r="Z1394" s="282"/>
      <c r="AA1394" s="316" t="s">
        <v>10390</v>
      </c>
      <c r="AB1394" s="282" t="s">
        <v>10389</v>
      </c>
      <c r="AC1394" s="317" t="s">
        <v>2105</v>
      </c>
      <c r="AD1394" s="318" t="s">
        <v>1842</v>
      </c>
      <c r="AE1394" s="319" t="s">
        <v>11326</v>
      </c>
      <c r="AF1394" s="319" t="s">
        <v>11348</v>
      </c>
      <c r="AG1394" s="320">
        <v>0</v>
      </c>
      <c r="AH1394" s="321">
        <f t="shared" si="274"/>
        <v>0</v>
      </c>
      <c r="AI1394" s="287">
        <f>_xlfn.IFNA(VLOOKUP(AD:AD,грп!B:C,2,0),0)</f>
        <v>1</v>
      </c>
      <c r="AJ1394" s="607">
        <v>0</v>
      </c>
      <c r="AK1394" s="672" t="str">
        <f t="shared" si="276"/>
        <v>new</v>
      </c>
      <c r="AL1394" s="174"/>
    </row>
    <row r="1395" spans="1:39" s="4" customFormat="1" ht="11.45" customHeight="1" outlineLevel="1" x14ac:dyDescent="0.35">
      <c r="A1395" s="307" t="s">
        <v>10402</v>
      </c>
      <c r="B1395" s="308" t="s">
        <v>9567</v>
      </c>
      <c r="C1395" s="309" t="s">
        <v>21</v>
      </c>
      <c r="D1395" s="310" t="s">
        <v>10881</v>
      </c>
      <c r="E1395" s="322" t="s">
        <v>9294</v>
      </c>
      <c r="F1395" s="293"/>
      <c r="G1395" s="293"/>
      <c r="H1395" s="294"/>
      <c r="I1395" s="294" t="str">
        <f>IFERROR(_xlfn.IFNA(VLOOKUP($D:$D,history!$I:$Y,3,0),VLOOKUP(E:E,history!$H:$Y,4,0)),"--")</f>
        <v>--</v>
      </c>
      <c r="J1395" s="282" t="s">
        <v>5946</v>
      </c>
      <c r="K1395" s="282" t="str">
        <f t="shared" si="275"/>
        <v/>
      </c>
      <c r="L1395" s="312">
        <f t="shared" si="272"/>
        <v>0</v>
      </c>
      <c r="M1395" s="312">
        <f t="shared" si="273"/>
        <v>0</v>
      </c>
      <c r="N1395" s="297" t="str">
        <f>_xlfn.IFNA(VLOOKUP($E:$E,'1'!$A:$E,3,0),"")</f>
        <v/>
      </c>
      <c r="O1395" s="297" t="str">
        <f>_xlfn.IFNA(VLOOKUP($E:$E,'2'!$A:$E,3,0),"")</f>
        <v/>
      </c>
      <c r="P1395" s="297" t="str">
        <f>_xlfn.IFNA(VLOOKUP($E:$E,'3'!$A:$D,3,0),"")</f>
        <v/>
      </c>
      <c r="Q1395" s="297" t="str">
        <f>_xlfn.IFNA(VLOOKUP($E:$E,'4'!$A:$F,3,0),"")</f>
        <v/>
      </c>
      <c r="R1395" s="297" t="str">
        <f>_xlfn.IFNA(VLOOKUP($E:$E,'5'!$A:$F,3,0),"")</f>
        <v/>
      </c>
      <c r="S1395" s="297" t="str">
        <f>_xlfn.IFNA(VLOOKUP($E:$E,'6'!$A:$F,3,0),"")</f>
        <v/>
      </c>
      <c r="T1395" s="313">
        <v>1</v>
      </c>
      <c r="U1395" s="313">
        <v>1</v>
      </c>
      <c r="V1395" s="313">
        <v>20</v>
      </c>
      <c r="W1395" s="314">
        <v>0.5</v>
      </c>
      <c r="X1395" s="315">
        <v>1.662375E-2</v>
      </c>
      <c r="Y1395" s="749">
        <v>0</v>
      </c>
      <c r="Z1395" s="282"/>
      <c r="AA1395" s="316" t="s">
        <v>10390</v>
      </c>
      <c r="AB1395" s="282" t="s">
        <v>10389</v>
      </c>
      <c r="AC1395" s="317" t="s">
        <v>2104</v>
      </c>
      <c r="AD1395" s="318" t="s">
        <v>1842</v>
      </c>
      <c r="AE1395" s="319" t="s">
        <v>11326</v>
      </c>
      <c r="AF1395" s="319" t="s">
        <v>11348</v>
      </c>
      <c r="AG1395" s="320">
        <v>0</v>
      </c>
      <c r="AH1395" s="321">
        <f t="shared" si="274"/>
        <v>0</v>
      </c>
      <c r="AI1395" s="287">
        <f>_xlfn.IFNA(VLOOKUP(AD:AD,грп!B:C,2,0),0)</f>
        <v>1</v>
      </c>
      <c r="AJ1395" s="607">
        <v>0</v>
      </c>
      <c r="AK1395" s="672" t="str">
        <f t="shared" si="276"/>
        <v>new</v>
      </c>
      <c r="AL1395" s="174"/>
    </row>
    <row r="1396" spans="1:39" s="4" customFormat="1" ht="11.45" customHeight="1" outlineLevel="1" x14ac:dyDescent="0.35">
      <c r="A1396" s="307" t="s">
        <v>10402</v>
      </c>
      <c r="B1396" s="308" t="s">
        <v>9568</v>
      </c>
      <c r="C1396" s="309" t="s">
        <v>21</v>
      </c>
      <c r="D1396" s="310" t="s">
        <v>10882</v>
      </c>
      <c r="E1396" s="322" t="s">
        <v>9295</v>
      </c>
      <c r="F1396" s="293"/>
      <c r="G1396" s="293"/>
      <c r="H1396" s="294"/>
      <c r="I1396" s="294" t="str">
        <f>IFERROR(_xlfn.IFNA(VLOOKUP($D:$D,history!$I:$Y,3,0),VLOOKUP(E:E,history!$H:$Y,4,0)),"--")</f>
        <v>--</v>
      </c>
      <c r="J1396" s="282" t="s">
        <v>5946</v>
      </c>
      <c r="K1396" s="282" t="str">
        <f t="shared" si="275"/>
        <v/>
      </c>
      <c r="L1396" s="312">
        <f t="shared" si="272"/>
        <v>0</v>
      </c>
      <c r="M1396" s="312">
        <f t="shared" si="273"/>
        <v>0</v>
      </c>
      <c r="N1396" s="297" t="str">
        <f>_xlfn.IFNA(VLOOKUP($E:$E,'1'!$A:$E,3,0),"")</f>
        <v/>
      </c>
      <c r="O1396" s="297" t="str">
        <f>_xlfn.IFNA(VLOOKUP($E:$E,'2'!$A:$E,3,0),"")</f>
        <v/>
      </c>
      <c r="P1396" s="297" t="str">
        <f>_xlfn.IFNA(VLOOKUP($E:$E,'3'!$A:$D,3,0),"")</f>
        <v/>
      </c>
      <c r="Q1396" s="297" t="str">
        <f>_xlfn.IFNA(VLOOKUP($E:$E,'4'!$A:$F,3,0),"")</f>
        <v/>
      </c>
      <c r="R1396" s="297" t="str">
        <f>_xlfn.IFNA(VLOOKUP($E:$E,'5'!$A:$F,3,0),"")</f>
        <v/>
      </c>
      <c r="S1396" s="297" t="str">
        <f>_xlfn.IFNA(VLOOKUP($E:$E,'6'!$A:$F,3,0),"")</f>
        <v/>
      </c>
      <c r="T1396" s="313">
        <v>1</v>
      </c>
      <c r="U1396" s="313">
        <v>1</v>
      </c>
      <c r="V1396" s="313">
        <v>6</v>
      </c>
      <c r="W1396" s="314">
        <v>1.73</v>
      </c>
      <c r="X1396" s="315">
        <v>4.1066899999999996E-3</v>
      </c>
      <c r="Y1396" s="749">
        <v>0</v>
      </c>
      <c r="Z1396" s="282"/>
      <c r="AA1396" s="316" t="s">
        <v>10390</v>
      </c>
      <c r="AB1396" s="282" t="s">
        <v>10389</v>
      </c>
      <c r="AC1396" s="317" t="s">
        <v>2104</v>
      </c>
      <c r="AD1396" s="318" t="s">
        <v>1842</v>
      </c>
      <c r="AE1396" s="319" t="s">
        <v>11326</v>
      </c>
      <c r="AF1396" s="319" t="s">
        <v>11348</v>
      </c>
      <c r="AG1396" s="320">
        <v>0</v>
      </c>
      <c r="AH1396" s="321">
        <f t="shared" si="274"/>
        <v>0</v>
      </c>
      <c r="AI1396" s="287">
        <f>_xlfn.IFNA(VLOOKUP(AD:AD,грп!B:C,2,0),0)</f>
        <v>1</v>
      </c>
      <c r="AJ1396" s="607">
        <v>0</v>
      </c>
      <c r="AK1396" s="672" t="str">
        <f t="shared" si="276"/>
        <v>new</v>
      </c>
      <c r="AL1396" s="174"/>
    </row>
    <row r="1397" spans="1:39" s="4" customFormat="1" ht="12" customHeight="1" outlineLevel="1" x14ac:dyDescent="0.35">
      <c r="A1397" s="307" t="s">
        <v>10402</v>
      </c>
      <c r="B1397" s="308" t="s">
        <v>6991</v>
      </c>
      <c r="C1397" s="309"/>
      <c r="D1397" s="310" t="s">
        <v>5407</v>
      </c>
      <c r="E1397" s="322" t="s">
        <v>4801</v>
      </c>
      <c r="F1397" s="293"/>
      <c r="G1397" s="293"/>
      <c r="H1397" s="294">
        <v>12</v>
      </c>
      <c r="I1397" s="294" t="str">
        <f>IFERROR(_xlfn.IFNA(VLOOKUP($D:$D,history!$I:$Y,3,0),VLOOKUP(E:E,history!$H:$Y,4,0)),"--")</f>
        <v>--</v>
      </c>
      <c r="J1397" s="282" t="s">
        <v>5946</v>
      </c>
      <c r="K1397" s="282" t="str">
        <f t="shared" si="275"/>
        <v/>
      </c>
      <c r="L1397" s="312">
        <f t="shared" si="272"/>
        <v>287.98</v>
      </c>
      <c r="M1397" s="312">
        <f t="shared" si="273"/>
        <v>436.34</v>
      </c>
      <c r="N1397" s="297" t="str">
        <f>_xlfn.IFNA(VLOOKUP($E:$E,'1'!$A:$E,3,0),"")</f>
        <v/>
      </c>
      <c r="O1397" s="297" t="str">
        <f>_xlfn.IFNA(VLOOKUP($E:$E,'2'!$A:$E,3,0),"")</f>
        <v/>
      </c>
      <c r="P1397" s="297" t="str">
        <f>_xlfn.IFNA(VLOOKUP($E:$E,'3'!$A:$D,3,0),"")</f>
        <v/>
      </c>
      <c r="Q1397" s="297" t="str">
        <f>_xlfn.IFNA(VLOOKUP($E:$E,'4'!$A:$F,3,0),"")</f>
        <v/>
      </c>
      <c r="R1397" s="297" t="str">
        <f>_xlfn.IFNA(VLOOKUP($E:$E,'5'!$A:$F,3,0),"")</f>
        <v/>
      </c>
      <c r="S1397" s="297" t="str">
        <f>_xlfn.IFNA(VLOOKUP($E:$E,'6'!$A:$F,3,0),"")</f>
        <v/>
      </c>
      <c r="T1397" s="313">
        <v>1</v>
      </c>
      <c r="U1397" s="313">
        <v>1</v>
      </c>
      <c r="V1397" s="313">
        <v>50</v>
      </c>
      <c r="W1397" s="314">
        <v>0.315</v>
      </c>
      <c r="X1397" s="315">
        <v>2.5249999999999999E-3</v>
      </c>
      <c r="Y1397" s="749">
        <v>410</v>
      </c>
      <c r="Z1397" s="282"/>
      <c r="AA1397" s="316" t="s">
        <v>10391</v>
      </c>
      <c r="AB1397" s="282" t="s">
        <v>9163</v>
      </c>
      <c r="AC1397" s="317" t="s">
        <v>2081</v>
      </c>
      <c r="AD1397" s="318" t="s">
        <v>11365</v>
      </c>
      <c r="AE1397" s="319" t="s">
        <v>11326</v>
      </c>
      <c r="AF1397" s="319" t="s">
        <v>11282</v>
      </c>
      <c r="AG1397" s="320">
        <v>5.47</v>
      </c>
      <c r="AH1397" s="321">
        <f t="shared" si="274"/>
        <v>0</v>
      </c>
      <c r="AI1397" s="287">
        <f>_xlfn.IFNA(VLOOKUP(AD:AD,грп!B:C,2,0),0)</f>
        <v>0</v>
      </c>
      <c r="AJ1397" s="607">
        <v>36</v>
      </c>
      <c r="AK1397" s="672">
        <f t="shared" si="276"/>
        <v>0</v>
      </c>
      <c r="AL1397" s="174"/>
    </row>
    <row r="1398" spans="1:39" s="4" customFormat="1" ht="12" customHeight="1" outlineLevel="1" x14ac:dyDescent="0.35">
      <c r="A1398" s="307" t="s">
        <v>10402</v>
      </c>
      <c r="B1398" s="308" t="s">
        <v>6992</v>
      </c>
      <c r="C1398" s="309"/>
      <c r="D1398" s="310" t="s">
        <v>10294</v>
      </c>
      <c r="E1398" s="322" t="s">
        <v>4802</v>
      </c>
      <c r="F1398" s="293"/>
      <c r="G1398" s="293"/>
      <c r="H1398" s="294">
        <v>22</v>
      </c>
      <c r="I1398" s="294" t="str">
        <f>IFERROR(_xlfn.IFNA(VLOOKUP($D:$D,history!$I:$Y,3,0),VLOOKUP(E:E,history!$H:$Y,4,0)),"--")</f>
        <v>--</v>
      </c>
      <c r="J1398" s="282" t="s">
        <v>9870</v>
      </c>
      <c r="K1398" s="282" t="str">
        <f t="shared" si="275"/>
        <v/>
      </c>
      <c r="L1398" s="312">
        <f t="shared" si="272"/>
        <v>320.63</v>
      </c>
      <c r="M1398" s="312">
        <f t="shared" si="273"/>
        <v>485.8</v>
      </c>
      <c r="N1398" s="297" t="str">
        <f>_xlfn.IFNA(VLOOKUP($E:$E,'1'!$A:$E,3,0),"")</f>
        <v/>
      </c>
      <c r="O1398" s="297" t="str">
        <f>_xlfn.IFNA(VLOOKUP($E:$E,'2'!$A:$E,3,0),"")</f>
        <v/>
      </c>
      <c r="P1398" s="297" t="str">
        <f>_xlfn.IFNA(VLOOKUP($E:$E,'3'!$A:$D,3,0),"")</f>
        <v/>
      </c>
      <c r="Q1398" s="297" t="str">
        <f>_xlfn.IFNA(VLOOKUP($E:$E,'4'!$A:$F,3,0),"")</f>
        <v/>
      </c>
      <c r="R1398" s="297" t="str">
        <f>_xlfn.IFNA(VLOOKUP($E:$E,'5'!$A:$F,3,0),"")</f>
        <v/>
      </c>
      <c r="S1398" s="297" t="str">
        <f>_xlfn.IFNA(VLOOKUP($E:$E,'6'!$A:$F,3,0),"")</f>
        <v/>
      </c>
      <c r="T1398" s="313">
        <v>1</v>
      </c>
      <c r="U1398" s="313">
        <v>1</v>
      </c>
      <c r="V1398" s="313">
        <v>50</v>
      </c>
      <c r="W1398" s="314">
        <v>0.26800000000000002</v>
      </c>
      <c r="X1398" s="315">
        <v>6.3000000000000003E-4</v>
      </c>
      <c r="Y1398" s="749">
        <v>460</v>
      </c>
      <c r="Z1398" s="282"/>
      <c r="AA1398" s="316" t="s">
        <v>10391</v>
      </c>
      <c r="AB1398" s="282" t="s">
        <v>9163</v>
      </c>
      <c r="AC1398" s="317" t="s">
        <v>2081</v>
      </c>
      <c r="AD1398" s="318" t="s">
        <v>11365</v>
      </c>
      <c r="AE1398" s="319" t="s">
        <v>11326</v>
      </c>
      <c r="AF1398" s="319" t="s">
        <v>11282</v>
      </c>
      <c r="AG1398" s="320">
        <v>6.09</v>
      </c>
      <c r="AH1398" s="321">
        <f t="shared" si="274"/>
        <v>0</v>
      </c>
      <c r="AI1398" s="287">
        <f>_xlfn.IFNA(VLOOKUP(AD:AD,грп!B:C,2,0),0)</f>
        <v>0</v>
      </c>
      <c r="AJ1398" s="607">
        <v>58</v>
      </c>
      <c r="AK1398" s="672">
        <f t="shared" si="276"/>
        <v>0</v>
      </c>
      <c r="AL1398" s="174"/>
    </row>
    <row r="1399" spans="1:39" s="6" customFormat="1" ht="12" customHeight="1" x14ac:dyDescent="0.35">
      <c r="A1399" s="288"/>
      <c r="B1399" s="289"/>
      <c r="C1399" s="328"/>
      <c r="D1399" s="291" t="s">
        <v>2716</v>
      </c>
      <c r="E1399" s="292"/>
      <c r="F1399" s="293"/>
      <c r="G1399" s="293"/>
      <c r="H1399" s="294"/>
      <c r="I1399" s="294"/>
      <c r="J1399" s="282" t="s">
        <v>393</v>
      </c>
      <c r="K1399" s="282" t="str">
        <f t="shared" si="275"/>
        <v/>
      </c>
      <c r="L1399" s="295"/>
      <c r="M1399" s="296"/>
      <c r="N1399" s="297"/>
      <c r="O1399" s="297"/>
      <c r="P1399" s="297"/>
      <c r="Q1399" s="297" t="str">
        <f>_xlfn.IFNA(VLOOKUP($E:$E,'4'!$A:$F,3,0),"")</f>
        <v/>
      </c>
      <c r="R1399" s="297" t="str">
        <f>_xlfn.IFNA(VLOOKUP($E:$E,'5'!$A:$F,3,0),"")</f>
        <v/>
      </c>
      <c r="S1399" s="297"/>
      <c r="T1399" s="298"/>
      <c r="U1399" s="299"/>
      <c r="V1399" s="299"/>
      <c r="W1399" s="300"/>
      <c r="X1399" s="301"/>
      <c r="Y1399" s="749"/>
      <c r="Z1399" s="282"/>
      <c r="AA1399" s="280"/>
      <c r="AB1399" s="280"/>
      <c r="AC1399" s="302"/>
      <c r="AD1399" s="338" t="s">
        <v>2716</v>
      </c>
      <c r="AE1399" s="282"/>
      <c r="AF1399" s="329"/>
      <c r="AG1399" s="305"/>
      <c r="AH1399" s="306"/>
      <c r="AI1399" s="287">
        <f>_xlfn.IFNA(VLOOKUP(AD:AD,грп!B:C,2,0),0)</f>
        <v>0</v>
      </c>
      <c r="AJ1399" s="607">
        <v>0</v>
      </c>
      <c r="AK1399" s="672">
        <f t="shared" si="276"/>
        <v>0</v>
      </c>
      <c r="AL1399" s="174"/>
      <c r="AM1399" s="4"/>
    </row>
    <row r="1400" spans="1:39" s="4" customFormat="1" ht="12" customHeight="1" outlineLevel="1" x14ac:dyDescent="0.35">
      <c r="A1400" s="307" t="s">
        <v>1897</v>
      </c>
      <c r="B1400" s="308" t="s">
        <v>6993</v>
      </c>
      <c r="C1400" s="309"/>
      <c r="D1400" s="310" t="s">
        <v>10883</v>
      </c>
      <c r="E1400" s="322" t="s">
        <v>4734</v>
      </c>
      <c r="F1400" s="293"/>
      <c r="G1400" s="293"/>
      <c r="H1400" s="294"/>
      <c r="I1400" s="294" t="str">
        <f>IFERROR(_xlfn.IFNA(VLOOKUP($D:$D,history!$I:$Y,3,0),VLOOKUP(E:E,history!$H:$Y,4,0)),"--")</f>
        <v>--</v>
      </c>
      <c r="J1400" s="282" t="s">
        <v>5946</v>
      </c>
      <c r="K1400" s="282" t="str">
        <f t="shared" si="275"/>
        <v/>
      </c>
      <c r="L1400" s="312">
        <f>IF($A$3="ИМ",ROUND($Y1400*(1-($L$6-$F$4))*(1-$F$3)*(1+$AG$2),2),ROUND($M1400*(1-($L$6-$F$4))*(1-$F$3)*(1+$AG$2),2))</f>
        <v>95207.42</v>
      </c>
      <c r="M1400" s="312">
        <f>ROUND(IF($A$3="РЕГИОНЫ",AG1400*$AG$3*$AG$1,IF(AI1400=0,AG1400*$AG$3*$AG$1,AG1400*$AG$3*(1-5%)*$AG$1)),2)</f>
        <v>144253.67000000001</v>
      </c>
      <c r="N1400" s="297" t="str">
        <f>_xlfn.IFNA(VLOOKUP($E:$E,'1'!$A:$E,3,0),"")</f>
        <v/>
      </c>
      <c r="O1400" s="297" t="str">
        <f>_xlfn.IFNA(VLOOKUP($E:$E,'2'!$A:$E,3,0),"")</f>
        <v/>
      </c>
      <c r="P1400" s="297" t="str">
        <f>_xlfn.IFNA(VLOOKUP($E:$E,'3'!$A:$D,3,0),"")</f>
        <v/>
      </c>
      <c r="Q1400" s="297" t="str">
        <f>_xlfn.IFNA(VLOOKUP($E:$E,'4'!$A:$F,3,0),"")</f>
        <v/>
      </c>
      <c r="R1400" s="297" t="str">
        <f>_xlfn.IFNA(VLOOKUP($E:$E,'5'!$A:$F,3,0),"")</f>
        <v/>
      </c>
      <c r="S1400" s="297" t="str">
        <f>_xlfn.IFNA(VLOOKUP($E:$E,'6'!$A:$F,3,0),"")</f>
        <v/>
      </c>
      <c r="T1400" s="313">
        <v>1</v>
      </c>
      <c r="U1400" s="313">
        <v>1</v>
      </c>
      <c r="V1400" s="313">
        <v>1</v>
      </c>
      <c r="W1400" s="314">
        <v>113</v>
      </c>
      <c r="X1400" s="315">
        <v>0.63666666670000005</v>
      </c>
      <c r="Y1400" s="749">
        <v>129850</v>
      </c>
      <c r="Z1400" s="282"/>
      <c r="AA1400" s="316" t="s">
        <v>393</v>
      </c>
      <c r="AB1400" s="282" t="s">
        <v>9163</v>
      </c>
      <c r="AC1400" s="317" t="s">
        <v>2105</v>
      </c>
      <c r="AD1400" s="318" t="s">
        <v>2716</v>
      </c>
      <c r="AE1400" s="319" t="s">
        <v>2478</v>
      </c>
      <c r="AF1400" s="319" t="s">
        <v>11328</v>
      </c>
      <c r="AG1400" s="320">
        <v>1808.37</v>
      </c>
      <c r="AH1400" s="321">
        <f t="shared" ref="AH1400:AH1410" si="277">IF($A$3="РЕГИОНЫ",ROUND($AG1400*(1-($L$6-$F$4))*(1-$F$3)*(1+$AG$2)*$AG$1,2),0)</f>
        <v>0</v>
      </c>
      <c r="AI1400" s="287">
        <f>_xlfn.IFNA(VLOOKUP(AD:AD,грп!B:C,2,0),0)</f>
        <v>0</v>
      </c>
      <c r="AJ1400" s="607">
        <v>0</v>
      </c>
      <c r="AK1400" s="672">
        <f t="shared" si="276"/>
        <v>0</v>
      </c>
      <c r="AL1400" s="174"/>
    </row>
    <row r="1401" spans="1:39" s="4" customFormat="1" ht="12" customHeight="1" outlineLevel="1" x14ac:dyDescent="0.35">
      <c r="A1401" s="307" t="s">
        <v>10402</v>
      </c>
      <c r="B1401" s="308" t="s">
        <v>6994</v>
      </c>
      <c r="C1401" s="309"/>
      <c r="D1401" s="310" t="s">
        <v>10884</v>
      </c>
      <c r="E1401" s="292" t="s">
        <v>4752</v>
      </c>
      <c r="F1401" s="293"/>
      <c r="G1401" s="293"/>
      <c r="H1401" s="294"/>
      <c r="I1401" s="294" t="str">
        <f>IFERROR(_xlfn.IFNA(VLOOKUP($D:$D,history!$I:$Y,3,0),VLOOKUP(E:E,history!$H:$Y,4,0)),"--")</f>
        <v>--</v>
      </c>
      <c r="J1401" s="282" t="s">
        <v>5946</v>
      </c>
      <c r="K1401" s="282" t="str">
        <f t="shared" si="275"/>
        <v/>
      </c>
      <c r="L1401" s="312">
        <f>IF($A$3="ИМ",ROUND($Y1401*(1-($L$6-$F$4))*(1-$F$3)*(1+$AG$2),2),ROUND($M1401*(1-($L$6-$F$4))*(1-$F$3)*(1+$AG$2),2))</f>
        <v>39452.46</v>
      </c>
      <c r="M1401" s="312">
        <f>ROUND(IF($A$3="РЕГИОНЫ",AG1401*$AG$3*$AG$1,IF(AI1401=0,AG1401*$AG$3*$AG$1,AG1401*$AG$3*(1-5%)*$AG$1)),2)</f>
        <v>59776.45</v>
      </c>
      <c r="N1401" s="297" t="str">
        <f>_xlfn.IFNA(VLOOKUP($E:$E,'1'!$A:$E,3,0),"")</f>
        <v/>
      </c>
      <c r="O1401" s="297" t="str">
        <f>_xlfn.IFNA(VLOOKUP($E:$E,'2'!$A:$E,3,0),"")</f>
        <v/>
      </c>
      <c r="P1401" s="297" t="str">
        <f>_xlfn.IFNA(VLOOKUP($E:$E,'3'!$A:$D,3,0),"")</f>
        <v/>
      </c>
      <c r="Q1401" s="297" t="str">
        <f>_xlfn.IFNA(VLOOKUP($E:$E,'4'!$A:$F,3,0),"")</f>
        <v/>
      </c>
      <c r="R1401" s="297" t="str">
        <f>_xlfn.IFNA(VLOOKUP($E:$E,'5'!$A:$F,3,0),"")</f>
        <v/>
      </c>
      <c r="S1401" s="297" t="str">
        <f>_xlfn.IFNA(VLOOKUP($E:$E,'6'!$A:$F,3,0),"")</f>
        <v/>
      </c>
      <c r="T1401" s="313">
        <v>1</v>
      </c>
      <c r="U1401" s="313">
        <v>1</v>
      </c>
      <c r="V1401" s="313">
        <v>1</v>
      </c>
      <c r="W1401" s="314">
        <v>58</v>
      </c>
      <c r="X1401" s="315">
        <v>0.27958333330000001</v>
      </c>
      <c r="Y1401" s="749">
        <v>56790</v>
      </c>
      <c r="Z1401" s="282"/>
      <c r="AA1401" s="316" t="s">
        <v>10390</v>
      </c>
      <c r="AB1401" s="282" t="s">
        <v>9163</v>
      </c>
      <c r="AC1401" s="317" t="s">
        <v>2105</v>
      </c>
      <c r="AD1401" s="318" t="s">
        <v>2716</v>
      </c>
      <c r="AE1401" s="319" t="s">
        <v>2478</v>
      </c>
      <c r="AF1401" s="319" t="s">
        <v>11328</v>
      </c>
      <c r="AG1401" s="320">
        <v>749.36</v>
      </c>
      <c r="AH1401" s="321">
        <f t="shared" si="277"/>
        <v>0</v>
      </c>
      <c r="AI1401" s="287">
        <f>_xlfn.IFNA(VLOOKUP(AD:AD,грп!B:C,2,0),0)</f>
        <v>0</v>
      </c>
      <c r="AJ1401" s="607">
        <v>0</v>
      </c>
      <c r="AK1401" s="672">
        <f t="shared" si="276"/>
        <v>0</v>
      </c>
      <c r="AL1401" s="174"/>
    </row>
    <row r="1402" spans="1:39" s="4" customFormat="1" ht="12" customHeight="1" outlineLevel="1" x14ac:dyDescent="0.35">
      <c r="A1402" s="307" t="s">
        <v>10402</v>
      </c>
      <c r="B1402" s="308" t="s">
        <v>6995</v>
      </c>
      <c r="C1402" s="325" t="s">
        <v>1916</v>
      </c>
      <c r="D1402" s="310" t="s">
        <v>10885</v>
      </c>
      <c r="E1402" s="292" t="s">
        <v>4753</v>
      </c>
      <c r="F1402" s="293"/>
      <c r="G1402" s="293"/>
      <c r="H1402" s="294"/>
      <c r="I1402" s="294" t="str">
        <f>IFERROR(_xlfn.IFNA(VLOOKUP($D:$D,history!$I:$Y,3,0),VLOOKUP(E:E,history!$H:$Y,4,0)),"--")</f>
        <v>--</v>
      </c>
      <c r="J1402" s="282" t="s">
        <v>5946</v>
      </c>
      <c r="K1402" s="282" t="str">
        <f t="shared" si="275"/>
        <v/>
      </c>
      <c r="L1402" s="326">
        <f>M1402</f>
        <v>33620</v>
      </c>
      <c r="M1402" s="326">
        <v>33620</v>
      </c>
      <c r="N1402" s="297" t="str">
        <f>_xlfn.IFNA(VLOOKUP($E:$E,'1'!$A:$E,3,0),"")</f>
        <v/>
      </c>
      <c r="O1402" s="297" t="str">
        <f>_xlfn.IFNA(VLOOKUP($E:$E,'2'!$A:$E,3,0),"")</f>
        <v/>
      </c>
      <c r="P1402" s="297" t="str">
        <f>_xlfn.IFNA(VLOOKUP($E:$E,'3'!$A:$D,3,0),"")</f>
        <v/>
      </c>
      <c r="Q1402" s="297" t="str">
        <f>_xlfn.IFNA(VLOOKUP($E:$E,'4'!$A:$F,3,0),"")</f>
        <v/>
      </c>
      <c r="R1402" s="297" t="str">
        <f>_xlfn.IFNA(VLOOKUP($E:$E,'5'!$A:$F,3,0),"")</f>
        <v/>
      </c>
      <c r="S1402" s="297" t="str">
        <f>_xlfn.IFNA(VLOOKUP($E:$E,'6'!$A:$F,3,0),"")</f>
        <v/>
      </c>
      <c r="T1402" s="313">
        <v>1</v>
      </c>
      <c r="U1402" s="313">
        <v>1</v>
      </c>
      <c r="V1402" s="313">
        <v>1</v>
      </c>
      <c r="W1402" s="314">
        <v>60</v>
      </c>
      <c r="X1402" s="315">
        <v>0.3132323232</v>
      </c>
      <c r="Y1402" s="749">
        <v>47090</v>
      </c>
      <c r="Z1402" s="282"/>
      <c r="AA1402" s="316" t="s">
        <v>10390</v>
      </c>
      <c r="AB1402" s="282" t="s">
        <v>9163</v>
      </c>
      <c r="AC1402" s="317" t="s">
        <v>2105</v>
      </c>
      <c r="AD1402" s="318" t="s">
        <v>2716</v>
      </c>
      <c r="AE1402" s="319" t="s">
        <v>2478</v>
      </c>
      <c r="AF1402" s="319" t="s">
        <v>11328</v>
      </c>
      <c r="AG1402" s="320">
        <v>767.9</v>
      </c>
      <c r="AH1402" s="321">
        <f t="shared" si="277"/>
        <v>0</v>
      </c>
      <c r="AI1402" s="287">
        <f>_xlfn.IFNA(VLOOKUP(AD:AD,грп!B:C,2,0),0)</f>
        <v>0</v>
      </c>
      <c r="AJ1402" s="607">
        <v>0</v>
      </c>
      <c r="AK1402" s="672" t="str">
        <f t="shared" si="276"/>
        <v>спеццена</v>
      </c>
      <c r="AL1402" s="174"/>
    </row>
    <row r="1403" spans="1:39" s="4" customFormat="1" ht="12" customHeight="1" outlineLevel="1" x14ac:dyDescent="0.35">
      <c r="A1403" s="307" t="s">
        <v>10402</v>
      </c>
      <c r="B1403" s="308" t="s">
        <v>6996</v>
      </c>
      <c r="C1403" s="325" t="s">
        <v>1916</v>
      </c>
      <c r="D1403" s="310" t="s">
        <v>10886</v>
      </c>
      <c r="E1403" s="292" t="s">
        <v>4754</v>
      </c>
      <c r="F1403" s="293"/>
      <c r="G1403" s="293"/>
      <c r="H1403" s="294"/>
      <c r="I1403" s="294" t="str">
        <f>IFERROR(_xlfn.IFNA(VLOOKUP($D:$D,history!$I:$Y,3,0),VLOOKUP(E:E,history!$H:$Y,4,0)),"--")</f>
        <v>--</v>
      </c>
      <c r="J1403" s="282" t="s">
        <v>5946</v>
      </c>
      <c r="K1403" s="282" t="str">
        <f t="shared" si="275"/>
        <v/>
      </c>
      <c r="L1403" s="326">
        <f t="shared" ref="L1403:L1405" si="278">M1403</f>
        <v>39720</v>
      </c>
      <c r="M1403" s="326">
        <v>39720</v>
      </c>
      <c r="N1403" s="297" t="str">
        <f>_xlfn.IFNA(VLOOKUP($E:$E,'1'!$A:$E,3,0),"")</f>
        <v/>
      </c>
      <c r="O1403" s="297" t="str">
        <f>_xlfn.IFNA(VLOOKUP($E:$E,'2'!$A:$E,3,0),"")</f>
        <v/>
      </c>
      <c r="P1403" s="297" t="str">
        <f>_xlfn.IFNA(VLOOKUP($E:$E,'3'!$A:$D,3,0),"")</f>
        <v/>
      </c>
      <c r="Q1403" s="297" t="str">
        <f>_xlfn.IFNA(VLOOKUP($E:$E,'4'!$A:$F,3,0),"")</f>
        <v/>
      </c>
      <c r="R1403" s="297" t="str">
        <f>_xlfn.IFNA(VLOOKUP($E:$E,'5'!$A:$F,3,0),"")</f>
        <v/>
      </c>
      <c r="S1403" s="297" t="str">
        <f>_xlfn.IFNA(VLOOKUP($E:$E,'6'!$A:$F,3,0),"")</f>
        <v/>
      </c>
      <c r="T1403" s="313">
        <v>1</v>
      </c>
      <c r="U1403" s="313">
        <v>1</v>
      </c>
      <c r="V1403" s="313">
        <v>1</v>
      </c>
      <c r="W1403" s="314">
        <v>66</v>
      </c>
      <c r="X1403" s="315">
        <v>0.31333333330000002</v>
      </c>
      <c r="Y1403" s="749">
        <v>55650</v>
      </c>
      <c r="Z1403" s="282"/>
      <c r="AA1403" s="316" t="s">
        <v>10390</v>
      </c>
      <c r="AB1403" s="282" t="s">
        <v>9163</v>
      </c>
      <c r="AC1403" s="317" t="s">
        <v>2105</v>
      </c>
      <c r="AD1403" s="318" t="s">
        <v>2716</v>
      </c>
      <c r="AE1403" s="319" t="s">
        <v>2478</v>
      </c>
      <c r="AF1403" s="319" t="s">
        <v>11328</v>
      </c>
      <c r="AG1403" s="320">
        <v>938.55</v>
      </c>
      <c r="AH1403" s="321">
        <f t="shared" si="277"/>
        <v>0</v>
      </c>
      <c r="AI1403" s="287">
        <f>_xlfn.IFNA(VLOOKUP(AD:AD,грп!B:C,2,0),0)</f>
        <v>0</v>
      </c>
      <c r="AJ1403" s="607">
        <v>0</v>
      </c>
      <c r="AK1403" s="672" t="str">
        <f t="shared" si="276"/>
        <v>спеццена</v>
      </c>
      <c r="AL1403" s="174"/>
    </row>
    <row r="1404" spans="1:39" s="4" customFormat="1" ht="12" customHeight="1" outlineLevel="1" x14ac:dyDescent="0.35">
      <c r="A1404" s="307" t="s">
        <v>10402</v>
      </c>
      <c r="B1404" s="308" t="s">
        <v>6997</v>
      </c>
      <c r="C1404" s="325" t="s">
        <v>1916</v>
      </c>
      <c r="D1404" s="310" t="s">
        <v>10887</v>
      </c>
      <c r="E1404" s="292" t="s">
        <v>4806</v>
      </c>
      <c r="F1404" s="293"/>
      <c r="G1404" s="293"/>
      <c r="H1404" s="294">
        <v>1</v>
      </c>
      <c r="I1404" s="294" t="str">
        <f>IFERROR(_xlfn.IFNA(VLOOKUP($D:$D,history!$I:$Y,3,0),VLOOKUP(E:E,history!$H:$Y,4,0)),"--")</f>
        <v>--</v>
      </c>
      <c r="J1404" s="282" t="s">
        <v>5946</v>
      </c>
      <c r="K1404" s="282" t="str">
        <f t="shared" si="275"/>
        <v/>
      </c>
      <c r="L1404" s="326">
        <f t="shared" si="278"/>
        <v>35770</v>
      </c>
      <c r="M1404" s="326">
        <v>35770</v>
      </c>
      <c r="N1404" s="297" t="str">
        <f>_xlfn.IFNA(VLOOKUP($E:$E,'1'!$A:$E,3,0),"")</f>
        <v/>
      </c>
      <c r="O1404" s="297" t="str">
        <f>_xlfn.IFNA(VLOOKUP($E:$E,'2'!$A:$E,3,0),"")</f>
        <v/>
      </c>
      <c r="P1404" s="297" t="str">
        <f>_xlfn.IFNA(VLOOKUP($E:$E,'3'!$A:$D,3,0),"")</f>
        <v/>
      </c>
      <c r="Q1404" s="297" t="str">
        <f>_xlfn.IFNA(VLOOKUP($E:$E,'4'!$A:$F,3,0),"")</f>
        <v/>
      </c>
      <c r="R1404" s="297" t="str">
        <f>_xlfn.IFNA(VLOOKUP($E:$E,'5'!$A:$F,3,0),"")</f>
        <v/>
      </c>
      <c r="S1404" s="297" t="str">
        <f>_xlfn.IFNA(VLOOKUP($E:$E,'6'!$A:$F,3,0),"")</f>
        <v/>
      </c>
      <c r="T1404" s="313">
        <v>1</v>
      </c>
      <c r="U1404" s="313">
        <v>1</v>
      </c>
      <c r="V1404" s="313">
        <v>1</v>
      </c>
      <c r="W1404" s="314">
        <v>76</v>
      </c>
      <c r="X1404" s="315">
        <v>0.42174</v>
      </c>
      <c r="Y1404" s="749">
        <v>50090</v>
      </c>
      <c r="Z1404" s="282"/>
      <c r="AA1404" s="316" t="s">
        <v>393</v>
      </c>
      <c r="AB1404" s="282" t="s">
        <v>9163</v>
      </c>
      <c r="AC1404" s="317" t="s">
        <v>2105</v>
      </c>
      <c r="AD1404" s="318" t="s">
        <v>2716</v>
      </c>
      <c r="AE1404" s="319" t="s">
        <v>2478</v>
      </c>
      <c r="AF1404" s="319" t="s">
        <v>11328</v>
      </c>
      <c r="AG1404" s="320">
        <v>835.65</v>
      </c>
      <c r="AH1404" s="321">
        <f t="shared" si="277"/>
        <v>0</v>
      </c>
      <c r="AI1404" s="287">
        <f>_xlfn.IFNA(VLOOKUP(AD:AD,грп!B:C,2,0),0)</f>
        <v>0</v>
      </c>
      <c r="AJ1404" s="607">
        <v>0</v>
      </c>
      <c r="AK1404" s="672" t="str">
        <f t="shared" si="276"/>
        <v>спеццена</v>
      </c>
      <c r="AL1404" s="174"/>
    </row>
    <row r="1405" spans="1:39" s="4" customFormat="1" ht="12" customHeight="1" outlineLevel="1" x14ac:dyDescent="0.35">
      <c r="A1405" s="307" t="s">
        <v>10402</v>
      </c>
      <c r="B1405" s="308" t="s">
        <v>6998</v>
      </c>
      <c r="C1405" s="325" t="s">
        <v>1916</v>
      </c>
      <c r="D1405" s="310" t="s">
        <v>10888</v>
      </c>
      <c r="E1405" s="292" t="s">
        <v>5884</v>
      </c>
      <c r="F1405" s="293"/>
      <c r="G1405" s="293"/>
      <c r="H1405" s="294">
        <v>1</v>
      </c>
      <c r="I1405" s="294" t="str">
        <f>IFERROR(_xlfn.IFNA(VLOOKUP($D:$D,history!$I:$Y,3,0),VLOOKUP(E:E,history!$H:$Y,4,0)),"--")</f>
        <v>--</v>
      </c>
      <c r="J1405" s="282" t="s">
        <v>5946</v>
      </c>
      <c r="K1405" s="282" t="str">
        <f t="shared" si="275"/>
        <v/>
      </c>
      <c r="L1405" s="326">
        <f t="shared" si="278"/>
        <v>40870</v>
      </c>
      <c r="M1405" s="326">
        <v>40870</v>
      </c>
      <c r="N1405" s="297" t="str">
        <f>_xlfn.IFNA(VLOOKUP($E:$E,'1'!$A:$E,3,0),"")</f>
        <v/>
      </c>
      <c r="O1405" s="297" t="str">
        <f>_xlfn.IFNA(VLOOKUP($E:$E,'2'!$A:$E,3,0),"")</f>
        <v/>
      </c>
      <c r="P1405" s="297" t="str">
        <f>_xlfn.IFNA(VLOOKUP($E:$E,'3'!$A:$D,3,0),"")</f>
        <v/>
      </c>
      <c r="Q1405" s="297" t="str">
        <f>_xlfn.IFNA(VLOOKUP($E:$E,'4'!$A:$F,3,0),"")</f>
        <v/>
      </c>
      <c r="R1405" s="297" t="str">
        <f>_xlfn.IFNA(VLOOKUP($E:$E,'5'!$A:$F,3,0),"")</f>
        <v/>
      </c>
      <c r="S1405" s="297" t="str">
        <f>_xlfn.IFNA(VLOOKUP($E:$E,'6'!$A:$F,3,0),"")</f>
        <v/>
      </c>
      <c r="T1405" s="313">
        <v>1</v>
      </c>
      <c r="U1405" s="313">
        <v>1</v>
      </c>
      <c r="V1405" s="313">
        <v>1</v>
      </c>
      <c r="W1405" s="314">
        <v>83</v>
      </c>
      <c r="X1405" s="315">
        <v>0.33616800000000002</v>
      </c>
      <c r="Y1405" s="749">
        <v>57250</v>
      </c>
      <c r="Z1405" s="282"/>
      <c r="AA1405" s="316" t="s">
        <v>393</v>
      </c>
      <c r="AB1405" s="282" t="s">
        <v>9163</v>
      </c>
      <c r="AC1405" s="317" t="s">
        <v>2105</v>
      </c>
      <c r="AD1405" s="318" t="s">
        <v>2716</v>
      </c>
      <c r="AE1405" s="319" t="s">
        <v>2478</v>
      </c>
      <c r="AF1405" s="319" t="s">
        <v>11328</v>
      </c>
      <c r="AG1405" s="320">
        <v>981.48</v>
      </c>
      <c r="AH1405" s="321">
        <f t="shared" si="277"/>
        <v>0</v>
      </c>
      <c r="AI1405" s="287">
        <f>_xlfn.IFNA(VLOOKUP(AD:AD,грп!B:C,2,0),0)</f>
        <v>0</v>
      </c>
      <c r="AJ1405" s="607">
        <v>0</v>
      </c>
      <c r="AK1405" s="672" t="str">
        <f t="shared" si="276"/>
        <v>спеццена</v>
      </c>
      <c r="AL1405" s="174"/>
    </row>
    <row r="1406" spans="1:39" s="4" customFormat="1" ht="12" customHeight="1" outlineLevel="1" x14ac:dyDescent="0.35">
      <c r="A1406" s="307" t="s">
        <v>10402</v>
      </c>
      <c r="B1406" s="308" t="s">
        <v>6999</v>
      </c>
      <c r="C1406" s="309"/>
      <c r="D1406" s="310" t="s">
        <v>10889</v>
      </c>
      <c r="E1406" s="292" t="s">
        <v>4755</v>
      </c>
      <c r="F1406" s="293"/>
      <c r="G1406" s="293"/>
      <c r="H1406" s="294"/>
      <c r="I1406" s="294" t="str">
        <f>IFERROR(_xlfn.IFNA(VLOOKUP($D:$D,history!$I:$Y,3,0),VLOOKUP(E:E,history!$H:$Y,4,0)),"--")</f>
        <v>--</v>
      </c>
      <c r="J1406" s="282" t="s">
        <v>5946</v>
      </c>
      <c r="K1406" s="282" t="str">
        <f t="shared" si="275"/>
        <v/>
      </c>
      <c r="L1406" s="312">
        <f>IF($A$3="ИМ",ROUND($Y1406*(1-($L$6-$F$4))*(1-$F$3)*(1+$AG$2),2),ROUND($M1406*(1-($L$6-$F$4))*(1-$F$3)*(1+$AG$2),2))</f>
        <v>52928.81</v>
      </c>
      <c r="M1406" s="312">
        <f>ROUND(IF($A$3="РЕГИОНЫ",AG1406*$AG$3*$AG$1,IF(AI1406=0,AG1406*$AG$3*$AG$1,AG1406*$AG$3*(1-5%)*$AG$1)),2)</f>
        <v>80195.17</v>
      </c>
      <c r="N1406" s="297" t="str">
        <f>_xlfn.IFNA(VLOOKUP($E:$E,'1'!$A:$E,3,0),"")</f>
        <v/>
      </c>
      <c r="O1406" s="297" t="str">
        <f>_xlfn.IFNA(VLOOKUP($E:$E,'2'!$A:$E,3,0),"")</f>
        <v/>
      </c>
      <c r="P1406" s="297" t="str">
        <f>_xlfn.IFNA(VLOOKUP($E:$E,'3'!$A:$D,3,0),"")</f>
        <v/>
      </c>
      <c r="Q1406" s="297" t="str">
        <f>_xlfn.IFNA(VLOOKUP($E:$E,'4'!$A:$F,3,0),"")</f>
        <v/>
      </c>
      <c r="R1406" s="297" t="str">
        <f>_xlfn.IFNA(VLOOKUP($E:$E,'5'!$A:$F,3,0),"")</f>
        <v/>
      </c>
      <c r="S1406" s="297" t="str">
        <f>_xlfn.IFNA(VLOOKUP($E:$E,'6'!$A:$F,3,0),"")</f>
        <v/>
      </c>
      <c r="T1406" s="313">
        <v>1</v>
      </c>
      <c r="U1406" s="313">
        <v>1</v>
      </c>
      <c r="V1406" s="313">
        <v>1</v>
      </c>
      <c r="W1406" s="314">
        <v>76</v>
      </c>
      <c r="X1406" s="315">
        <v>0.37264705879999999</v>
      </c>
      <c r="Y1406" s="749">
        <v>76190</v>
      </c>
      <c r="Z1406" s="282"/>
      <c r="AA1406" s="316" t="s">
        <v>10390</v>
      </c>
      <c r="AB1406" s="282" t="s">
        <v>9163</v>
      </c>
      <c r="AC1406" s="317" t="s">
        <v>2105</v>
      </c>
      <c r="AD1406" s="318" t="s">
        <v>2716</v>
      </c>
      <c r="AE1406" s="319" t="s">
        <v>2478</v>
      </c>
      <c r="AF1406" s="319" t="s">
        <v>11328</v>
      </c>
      <c r="AG1406" s="320">
        <v>1005.33</v>
      </c>
      <c r="AH1406" s="321">
        <f t="shared" si="277"/>
        <v>0</v>
      </c>
      <c r="AI1406" s="287">
        <f>_xlfn.IFNA(VLOOKUP(AD:AD,грп!B:C,2,0),0)</f>
        <v>0</v>
      </c>
      <c r="AJ1406" s="607">
        <v>0</v>
      </c>
      <c r="AK1406" s="672">
        <f t="shared" si="276"/>
        <v>0</v>
      </c>
      <c r="AL1406" s="174"/>
    </row>
    <row r="1407" spans="1:39" s="4" customFormat="1" ht="12" customHeight="1" outlineLevel="1" x14ac:dyDescent="0.35">
      <c r="A1407" s="307" t="s">
        <v>10402</v>
      </c>
      <c r="B1407" s="308" t="s">
        <v>7000</v>
      </c>
      <c r="C1407" s="325" t="s">
        <v>1916</v>
      </c>
      <c r="D1407" s="310" t="s">
        <v>10890</v>
      </c>
      <c r="E1407" s="292" t="s">
        <v>4756</v>
      </c>
      <c r="F1407" s="293"/>
      <c r="G1407" s="293"/>
      <c r="H1407" s="294">
        <v>1</v>
      </c>
      <c r="I1407" s="294" t="str">
        <f>IFERROR(_xlfn.IFNA(VLOOKUP($D:$D,history!$I:$Y,3,0),VLOOKUP(E:E,history!$H:$Y,4,0)),"--")</f>
        <v>--</v>
      </c>
      <c r="J1407" s="282" t="s">
        <v>5946</v>
      </c>
      <c r="K1407" s="282" t="str">
        <f t="shared" si="275"/>
        <v/>
      </c>
      <c r="L1407" s="326">
        <f t="shared" ref="L1407:L1410" si="279">M1407</f>
        <v>48600</v>
      </c>
      <c r="M1407" s="326">
        <v>48600</v>
      </c>
      <c r="N1407" s="297" t="str">
        <f>_xlfn.IFNA(VLOOKUP($E:$E,'1'!$A:$E,3,0),"")</f>
        <v/>
      </c>
      <c r="O1407" s="297" t="str">
        <f>_xlfn.IFNA(VLOOKUP($E:$E,'2'!$A:$E,3,0),"")</f>
        <v/>
      </c>
      <c r="P1407" s="297" t="str">
        <f>_xlfn.IFNA(VLOOKUP($E:$E,'3'!$A:$D,3,0),"")</f>
        <v/>
      </c>
      <c r="Q1407" s="297" t="str">
        <f>_xlfn.IFNA(VLOOKUP($E:$E,'4'!$A:$F,3,0),"")</f>
        <v/>
      </c>
      <c r="R1407" s="297" t="str">
        <f>_xlfn.IFNA(VLOOKUP($E:$E,'5'!$A:$F,3,0),"")</f>
        <v/>
      </c>
      <c r="S1407" s="297" t="str">
        <f>_xlfn.IFNA(VLOOKUP($E:$E,'6'!$A:$F,3,0),"")</f>
        <v/>
      </c>
      <c r="T1407" s="313">
        <v>1</v>
      </c>
      <c r="U1407" s="313">
        <v>1</v>
      </c>
      <c r="V1407" s="313">
        <v>1</v>
      </c>
      <c r="W1407" s="314">
        <v>79</v>
      </c>
      <c r="X1407" s="315">
        <v>0.3725</v>
      </c>
      <c r="Y1407" s="749">
        <v>68050</v>
      </c>
      <c r="Z1407" s="282"/>
      <c r="AA1407" s="316" t="s">
        <v>10390</v>
      </c>
      <c r="AB1407" s="282" t="s">
        <v>9163</v>
      </c>
      <c r="AC1407" s="317" t="s">
        <v>2105</v>
      </c>
      <c r="AD1407" s="318" t="s">
        <v>2716</v>
      </c>
      <c r="AE1407" s="319" t="s">
        <v>2478</v>
      </c>
      <c r="AF1407" s="319" t="s">
        <v>11328</v>
      </c>
      <c r="AG1407" s="320">
        <v>1135.18</v>
      </c>
      <c r="AH1407" s="321">
        <f t="shared" si="277"/>
        <v>0</v>
      </c>
      <c r="AI1407" s="287">
        <f>_xlfn.IFNA(VLOOKUP(AD:AD,грп!B:C,2,0),0)</f>
        <v>0</v>
      </c>
      <c r="AJ1407" s="607">
        <v>0</v>
      </c>
      <c r="AK1407" s="672" t="str">
        <f t="shared" si="276"/>
        <v>спеццена</v>
      </c>
      <c r="AL1407" s="174"/>
    </row>
    <row r="1408" spans="1:39" s="4" customFormat="1" ht="12" customHeight="1" outlineLevel="1" x14ac:dyDescent="0.35">
      <c r="A1408" s="307" t="s">
        <v>10402</v>
      </c>
      <c r="B1408" s="308" t="s">
        <v>7001</v>
      </c>
      <c r="C1408" s="325" t="s">
        <v>1916</v>
      </c>
      <c r="D1408" s="310" t="s">
        <v>10891</v>
      </c>
      <c r="E1408" s="292" t="s">
        <v>5885</v>
      </c>
      <c r="F1408" s="293"/>
      <c r="G1408" s="293"/>
      <c r="H1408" s="294">
        <v>1</v>
      </c>
      <c r="I1408" s="294" t="str">
        <f>IFERROR(_xlfn.IFNA(VLOOKUP($D:$D,history!$I:$Y,3,0),VLOOKUP(E:E,history!$H:$Y,4,0)),"--")</f>
        <v>--</v>
      </c>
      <c r="J1408" s="282" t="s">
        <v>5946</v>
      </c>
      <c r="K1408" s="282" t="str">
        <f t="shared" si="275"/>
        <v/>
      </c>
      <c r="L1408" s="326">
        <f t="shared" si="279"/>
        <v>41460</v>
      </c>
      <c r="M1408" s="326">
        <v>41460</v>
      </c>
      <c r="N1408" s="297" t="str">
        <f>_xlfn.IFNA(VLOOKUP($E:$E,'1'!$A:$E,3,0),"")</f>
        <v/>
      </c>
      <c r="O1408" s="297" t="str">
        <f>_xlfn.IFNA(VLOOKUP($E:$E,'2'!$A:$E,3,0),"")</f>
        <v/>
      </c>
      <c r="P1408" s="297" t="str">
        <f>_xlfn.IFNA(VLOOKUP($E:$E,'3'!$A:$D,3,0),"")</f>
        <v/>
      </c>
      <c r="Q1408" s="297" t="str">
        <f>_xlfn.IFNA(VLOOKUP($E:$E,'4'!$A:$F,3,0),"")</f>
        <v/>
      </c>
      <c r="R1408" s="297" t="str">
        <f>_xlfn.IFNA(VLOOKUP($E:$E,'5'!$A:$F,3,0),"")</f>
        <v/>
      </c>
      <c r="S1408" s="297" t="str">
        <f>_xlfn.IFNA(VLOOKUP($E:$E,'6'!$A:$F,3,0),"")</f>
        <v/>
      </c>
      <c r="T1408" s="313">
        <v>1</v>
      </c>
      <c r="U1408" s="313">
        <v>1</v>
      </c>
      <c r="V1408" s="313">
        <v>1</v>
      </c>
      <c r="W1408" s="314">
        <v>88</v>
      </c>
      <c r="X1408" s="315">
        <v>0.36514799999999997</v>
      </c>
      <c r="Y1408" s="749">
        <v>58050</v>
      </c>
      <c r="Z1408" s="282"/>
      <c r="AA1408" s="316" t="s">
        <v>393</v>
      </c>
      <c r="AB1408" s="282" t="s">
        <v>9163</v>
      </c>
      <c r="AC1408" s="317" t="s">
        <v>2105</v>
      </c>
      <c r="AD1408" s="318" t="s">
        <v>2716</v>
      </c>
      <c r="AE1408" s="319" t="s">
        <v>2478</v>
      </c>
      <c r="AF1408" s="319" t="s">
        <v>11348</v>
      </c>
      <c r="AG1408" s="320">
        <v>1046.3</v>
      </c>
      <c r="AH1408" s="321">
        <f t="shared" si="277"/>
        <v>0</v>
      </c>
      <c r="AI1408" s="287">
        <f>_xlfn.IFNA(VLOOKUP(AD:AD,грп!B:C,2,0),0)</f>
        <v>0</v>
      </c>
      <c r="AJ1408" s="607">
        <v>0</v>
      </c>
      <c r="AK1408" s="672" t="str">
        <f t="shared" si="276"/>
        <v>спеццена</v>
      </c>
      <c r="AL1408" s="174"/>
    </row>
    <row r="1409" spans="1:39" s="4" customFormat="1" ht="12" customHeight="1" outlineLevel="1" x14ac:dyDescent="0.35">
      <c r="A1409" s="307" t="s">
        <v>10402</v>
      </c>
      <c r="B1409" s="308" t="s">
        <v>9690</v>
      </c>
      <c r="C1409" s="325" t="s">
        <v>1916</v>
      </c>
      <c r="D1409" s="310" t="s">
        <v>10892</v>
      </c>
      <c r="E1409" s="292" t="s">
        <v>9214</v>
      </c>
      <c r="F1409" s="293"/>
      <c r="G1409" s="293"/>
      <c r="H1409" s="294"/>
      <c r="I1409" s="294" t="str">
        <f>IFERROR(_xlfn.IFNA(VLOOKUP($D:$D,history!$I:$Y,3,0),VLOOKUP(E:E,history!$H:$Y,4,0)),"--")</f>
        <v>--</v>
      </c>
      <c r="J1409" s="282" t="s">
        <v>9869</v>
      </c>
      <c r="K1409" s="282" t="str">
        <f t="shared" si="275"/>
        <v/>
      </c>
      <c r="L1409" s="326">
        <f t="shared" si="279"/>
        <v>53770</v>
      </c>
      <c r="M1409" s="326">
        <v>53770</v>
      </c>
      <c r="N1409" s="297" t="str">
        <f>_xlfn.IFNA(VLOOKUP($E:$E,'1'!$A:$E,3,0),"")</f>
        <v/>
      </c>
      <c r="O1409" s="297" t="str">
        <f>_xlfn.IFNA(VLOOKUP($E:$E,'2'!$A:$E,3,0),"")</f>
        <v/>
      </c>
      <c r="P1409" s="297" t="str">
        <f>_xlfn.IFNA(VLOOKUP($E:$E,'3'!$A:$D,3,0),"")</f>
        <v/>
      </c>
      <c r="Q1409" s="297" t="str">
        <f>_xlfn.IFNA(VLOOKUP($E:$E,'4'!$A:$F,3,0),"")</f>
        <v/>
      </c>
      <c r="R1409" s="297" t="str">
        <f>_xlfn.IFNA(VLOOKUP($E:$E,'5'!$A:$F,3,0),"")</f>
        <v/>
      </c>
      <c r="S1409" s="297" t="str">
        <f>_xlfn.IFNA(VLOOKUP($E:$E,'6'!$A:$F,3,0),"")</f>
        <v/>
      </c>
      <c r="T1409" s="313">
        <v>1</v>
      </c>
      <c r="U1409" s="313">
        <v>1</v>
      </c>
      <c r="V1409" s="313">
        <v>1</v>
      </c>
      <c r="W1409" s="314">
        <v>108</v>
      </c>
      <c r="X1409" s="315">
        <v>0.42890400000000001</v>
      </c>
      <c r="Y1409" s="749">
        <v>75290</v>
      </c>
      <c r="Z1409" s="282"/>
      <c r="AA1409" s="316" t="s">
        <v>393</v>
      </c>
      <c r="AB1409" s="282" t="s">
        <v>9164</v>
      </c>
      <c r="AC1409" s="317" t="s">
        <v>2105</v>
      </c>
      <c r="AD1409" s="318" t="s">
        <v>2716</v>
      </c>
      <c r="AE1409" s="319" t="s">
        <v>2478</v>
      </c>
      <c r="AF1409" s="319" t="s">
        <v>11348</v>
      </c>
      <c r="AG1409" s="320">
        <v>1359.26</v>
      </c>
      <c r="AH1409" s="321">
        <f t="shared" si="277"/>
        <v>0</v>
      </c>
      <c r="AI1409" s="287">
        <f>_xlfn.IFNA(VLOOKUP(AD:AD,грп!B:C,2,0),0)</f>
        <v>0</v>
      </c>
      <c r="AJ1409" s="607">
        <v>0</v>
      </c>
      <c r="AK1409" s="672" t="str">
        <f t="shared" si="276"/>
        <v>спеццена</v>
      </c>
      <c r="AL1409" s="174"/>
    </row>
    <row r="1410" spans="1:39" s="4" customFormat="1" ht="12" customHeight="1" outlineLevel="1" x14ac:dyDescent="0.35">
      <c r="A1410" s="307" t="s">
        <v>10402</v>
      </c>
      <c r="B1410" s="308" t="s">
        <v>9691</v>
      </c>
      <c r="C1410" s="325" t="s">
        <v>1916</v>
      </c>
      <c r="D1410" s="310" t="s">
        <v>10318</v>
      </c>
      <c r="E1410" s="292" t="s">
        <v>9215</v>
      </c>
      <c r="F1410" s="293"/>
      <c r="G1410" s="293"/>
      <c r="H1410" s="294"/>
      <c r="I1410" s="294" t="str">
        <f>IFERROR(_xlfn.IFNA(VLOOKUP($D:$D,history!$I:$Y,3,0),VLOOKUP(E:E,history!$H:$Y,4,0)),"--")</f>
        <v>V</v>
      </c>
      <c r="J1410" s="282" t="s">
        <v>9869</v>
      </c>
      <c r="K1410" s="282" t="str">
        <f t="shared" si="275"/>
        <v/>
      </c>
      <c r="L1410" s="326">
        <f t="shared" si="279"/>
        <v>45760</v>
      </c>
      <c r="M1410" s="326">
        <v>45760</v>
      </c>
      <c r="N1410" s="297" t="str">
        <f>_xlfn.IFNA(VLOOKUP($E:$E,'1'!$A:$E,3,0),"")</f>
        <v/>
      </c>
      <c r="O1410" s="297" t="str">
        <f>_xlfn.IFNA(VLOOKUP($E:$E,'2'!$A:$E,3,0),"")</f>
        <v/>
      </c>
      <c r="P1410" s="297" t="str">
        <f>_xlfn.IFNA(VLOOKUP($E:$E,'3'!$A:$D,3,0),"")</f>
        <v/>
      </c>
      <c r="Q1410" s="297" t="str">
        <f>_xlfn.IFNA(VLOOKUP($E:$E,'4'!$A:$F,3,0),"")</f>
        <v/>
      </c>
      <c r="R1410" s="297" t="str">
        <f>_xlfn.IFNA(VLOOKUP($E:$E,'5'!$A:$F,3,0),"")</f>
        <v/>
      </c>
      <c r="S1410" s="297" t="str">
        <f>_xlfn.IFNA(VLOOKUP($E:$E,'6'!$A:$F,3,0),"")</f>
        <v/>
      </c>
      <c r="T1410" s="313">
        <v>1</v>
      </c>
      <c r="U1410" s="313">
        <v>1</v>
      </c>
      <c r="V1410" s="313">
        <v>1</v>
      </c>
      <c r="W1410" s="314">
        <v>88</v>
      </c>
      <c r="X1410" s="315">
        <v>0.36514799999999997</v>
      </c>
      <c r="Y1410" s="749">
        <v>64090</v>
      </c>
      <c r="Z1410" s="282"/>
      <c r="AA1410" s="316" t="s">
        <v>393</v>
      </c>
      <c r="AB1410" s="282" t="s">
        <v>9164</v>
      </c>
      <c r="AC1410" s="317" t="s">
        <v>2105</v>
      </c>
      <c r="AD1410" s="318" t="s">
        <v>2716</v>
      </c>
      <c r="AE1410" s="319" t="s">
        <v>2478</v>
      </c>
      <c r="AF1410" s="319" t="s">
        <v>11348</v>
      </c>
      <c r="AG1410" s="320">
        <v>1157.4100000000001</v>
      </c>
      <c r="AH1410" s="321">
        <f t="shared" si="277"/>
        <v>0</v>
      </c>
      <c r="AI1410" s="287">
        <f>_xlfn.IFNA(VLOOKUP(AD:AD,грп!B:C,2,0),0)</f>
        <v>0</v>
      </c>
      <c r="AJ1410" s="607">
        <v>3</v>
      </c>
      <c r="AK1410" s="672" t="str">
        <f t="shared" si="276"/>
        <v>спеццена</v>
      </c>
      <c r="AL1410" s="174"/>
    </row>
    <row r="1411" spans="1:39" s="4" customFormat="1" ht="20.100000000000001" customHeight="1" x14ac:dyDescent="0.35">
      <c r="A1411" s="283"/>
      <c r="B1411" s="373"/>
      <c r="C1411" s="350" t="s">
        <v>555</v>
      </c>
      <c r="D1411" s="284" t="s">
        <v>2061</v>
      </c>
      <c r="E1411" s="351"/>
      <c r="F1411" s="293"/>
      <c r="G1411" s="293"/>
      <c r="H1411" s="294"/>
      <c r="I1411" s="352"/>
      <c r="J1411" s="353" t="s">
        <v>393</v>
      </c>
      <c r="K1411" s="353" t="s">
        <v>393</v>
      </c>
      <c r="L1411" s="356"/>
      <c r="M1411" s="374"/>
      <c r="N1411" s="355"/>
      <c r="O1411" s="355"/>
      <c r="P1411" s="355"/>
      <c r="Q1411" s="355"/>
      <c r="R1411" s="355"/>
      <c r="S1411" s="355"/>
      <c r="T1411" s="374"/>
      <c r="U1411" s="374"/>
      <c r="V1411" s="374"/>
      <c r="W1411" s="375"/>
      <c r="X1411" s="358" t="s">
        <v>393</v>
      </c>
      <c r="Y1411" s="752" t="s">
        <v>393</v>
      </c>
      <c r="Z1411" s="358" t="s">
        <v>393</v>
      </c>
      <c r="AA1411" s="376"/>
      <c r="AB1411" s="376" t="s">
        <v>393</v>
      </c>
      <c r="AC1411" s="361"/>
      <c r="AD1411" s="362"/>
      <c r="AE1411" s="376" t="s">
        <v>393</v>
      </c>
      <c r="AF1411" s="376"/>
      <c r="AG1411" s="320"/>
      <c r="AH1411" s="321"/>
      <c r="AI1411" s="287">
        <f>_xlfn.IFNA(VLOOKUP(AD:AD,грп!B:C,2,0),0)</f>
        <v>0</v>
      </c>
      <c r="AJ1411" s="607">
        <v>0</v>
      </c>
      <c r="AK1411" s="672" t="str">
        <f t="shared" si="276"/>
        <v xml:space="preserve"> </v>
      </c>
      <c r="AL1411" s="174"/>
    </row>
    <row r="1412" spans="1:39" s="4" customFormat="1" ht="12" customHeight="1" x14ac:dyDescent="0.35">
      <c r="A1412" s="288"/>
      <c r="B1412" s="289"/>
      <c r="C1412" s="290" t="s">
        <v>555</v>
      </c>
      <c r="D1412" s="291" t="s">
        <v>997</v>
      </c>
      <c r="E1412" s="292"/>
      <c r="F1412" s="293"/>
      <c r="G1412" s="293"/>
      <c r="H1412" s="294"/>
      <c r="I1412" s="294"/>
      <c r="J1412" s="282" t="s">
        <v>393</v>
      </c>
      <c r="K1412" s="282" t="str">
        <f t="shared" ref="K1412:K1475" si="280" xml:space="preserve">
IF(OR($E1412="",$A$3&lt;&gt;"МОСКВА"),"",
IF(AND($AJ1412&gt;=1,$AJ1412&lt;20),"*",
IF(AND($AJ1412&gt;=20,$AJ1412&lt;100),"**",
IF(($AJ1412&gt;=100),"***","--"))))</f>
        <v/>
      </c>
      <c r="L1412" s="295"/>
      <c r="M1412" s="296"/>
      <c r="N1412" s="297"/>
      <c r="O1412" s="297"/>
      <c r="P1412" s="297"/>
      <c r="Q1412" s="297" t="str">
        <f>_xlfn.IFNA(VLOOKUP($E:$E,'4'!$A:$F,3,0),"")</f>
        <v/>
      </c>
      <c r="R1412" s="297" t="str">
        <f>_xlfn.IFNA(VLOOKUP($E:$E,'5'!$A:$F,3,0),"")</f>
        <v/>
      </c>
      <c r="S1412" s="297"/>
      <c r="T1412" s="298"/>
      <c r="U1412" s="299"/>
      <c r="V1412" s="299"/>
      <c r="W1412" s="300"/>
      <c r="X1412" s="301"/>
      <c r="Y1412" s="749"/>
      <c r="Z1412" s="282"/>
      <c r="AA1412" s="280"/>
      <c r="AB1412" s="280" t="s">
        <v>393</v>
      </c>
      <c r="AC1412" s="302"/>
      <c r="AD1412" s="303" t="s">
        <v>997</v>
      </c>
      <c r="AE1412" s="282"/>
      <c r="AF1412" s="329"/>
      <c r="AG1412" s="305"/>
      <c r="AH1412" s="306"/>
      <c r="AI1412" s="287">
        <f>_xlfn.IFNA(VLOOKUP(AD:AD,грп!B:C,2,0),0)</f>
        <v>0</v>
      </c>
      <c r="AJ1412" s="607">
        <v>0</v>
      </c>
      <c r="AK1412" s="672" t="str">
        <f t="shared" si="276"/>
        <v xml:space="preserve"> </v>
      </c>
      <c r="AL1412" s="174"/>
    </row>
    <row r="1413" spans="1:39" s="4" customFormat="1" ht="12" customHeight="1" outlineLevel="1" x14ac:dyDescent="0.35">
      <c r="A1413" s="307" t="s">
        <v>10402</v>
      </c>
      <c r="B1413" s="308">
        <v>0</v>
      </c>
      <c r="C1413" s="309"/>
      <c r="D1413" s="310" t="s">
        <v>3519</v>
      </c>
      <c r="E1413" s="322" t="s">
        <v>3520</v>
      </c>
      <c r="F1413" s="293"/>
      <c r="G1413" s="293"/>
      <c r="H1413" s="294"/>
      <c r="I1413" s="294" t="str">
        <f>IFERROR(_xlfn.IFNA(VLOOKUP($D:$D,history!$I:$Y,3,0),VLOOKUP(E:E,history!$H:$Y,4,0)),"--")</f>
        <v>--</v>
      </c>
      <c r="J1413" s="282" t="s">
        <v>5946</v>
      </c>
      <c r="K1413" s="282" t="str">
        <f t="shared" si="280"/>
        <v/>
      </c>
      <c r="L1413" s="312">
        <f t="shared" ref="L1413:L1436" si="281">IF($A$3="ИМ",ROUND($Y1413*(1-($L$6-$F$4))*(1-$F$3)*(1+$AG$2),2),ROUND($M1413*(1-($L$6-$F$4))*(1-$F$3)*(1+$AG$2),2))</f>
        <v>99.51</v>
      </c>
      <c r="M1413" s="312">
        <f t="shared" ref="M1413:M1436" si="282">ROUND(IF($A$3="РЕГИОНЫ",AG1413*$AG$3*$AG$1,IF(AI1413=0,AG1413*$AG$3*$AG$1,AG1413*$AG$3*(1-5%)*$AG$1)),2)</f>
        <v>150.77000000000001</v>
      </c>
      <c r="N1413" s="297" t="str">
        <f>_xlfn.IFNA(VLOOKUP($E:$E,'1'!$A:$E,3,0),"")</f>
        <v/>
      </c>
      <c r="O1413" s="297" t="str">
        <f>_xlfn.IFNA(VLOOKUP($E:$E,'2'!$A:$E,3,0),"")</f>
        <v/>
      </c>
      <c r="P1413" s="297">
        <f>_xlfn.IFNA(VLOOKUP($E:$E,'3'!$A:$D,3,0),"")</f>
        <v>80</v>
      </c>
      <c r="Q1413" s="297" t="str">
        <f>_xlfn.IFNA(VLOOKUP($E:$E,'4'!$A:$F,3,0),"")</f>
        <v/>
      </c>
      <c r="R1413" s="297" t="str">
        <f>_xlfn.IFNA(VLOOKUP($E:$E,'5'!$A:$F,3,0),"")</f>
        <v/>
      </c>
      <c r="S1413" s="297" t="str">
        <f>_xlfn.IFNA(VLOOKUP($E:$E,'6'!$A:$F,3,0),"")</f>
        <v/>
      </c>
      <c r="T1413" s="313">
        <v>1</v>
      </c>
      <c r="U1413" s="313">
        <v>10</v>
      </c>
      <c r="V1413" s="313">
        <v>120</v>
      </c>
      <c r="W1413" s="314">
        <v>4.9000000000000002E-2</v>
      </c>
      <c r="X1413" s="315">
        <v>2.3039220000000001E-4</v>
      </c>
      <c r="Y1413" s="749">
        <v>140</v>
      </c>
      <c r="Z1413" s="282"/>
      <c r="AA1413" s="316" t="s">
        <v>10393</v>
      </c>
      <c r="AB1413" s="282" t="s">
        <v>9163</v>
      </c>
      <c r="AC1413" s="317" t="s">
        <v>2081</v>
      </c>
      <c r="AD1413" s="318" t="s">
        <v>997</v>
      </c>
      <c r="AE1413" s="319" t="s">
        <v>11326</v>
      </c>
      <c r="AF1413" s="319" t="s">
        <v>11282</v>
      </c>
      <c r="AG1413" s="320">
        <v>1.89</v>
      </c>
      <c r="AH1413" s="321">
        <f t="shared" ref="AH1413:AH1444" si="283">IF($A$3="РЕГИОНЫ",ROUND($AG1413*(1-($L$6-$F$4))*(1-$F$3)*(1+$AG$2)*$AG$1,2),0)</f>
        <v>0</v>
      </c>
      <c r="AI1413" s="287">
        <f>_xlfn.IFNA(VLOOKUP(AD:AD,грп!B:C,2,0),0)</f>
        <v>0</v>
      </c>
      <c r="AJ1413" s="607">
        <v>40</v>
      </c>
      <c r="AK1413" s="672">
        <f t="shared" si="276"/>
        <v>0</v>
      </c>
      <c r="AL1413" s="174"/>
    </row>
    <row r="1414" spans="1:39" s="4" customFormat="1" ht="12" customHeight="1" outlineLevel="1" x14ac:dyDescent="0.35">
      <c r="A1414" s="307" t="s">
        <v>10402</v>
      </c>
      <c r="B1414" s="308">
        <v>0</v>
      </c>
      <c r="C1414" s="309"/>
      <c r="D1414" s="310" t="s">
        <v>3521</v>
      </c>
      <c r="E1414" s="322" t="s">
        <v>3522</v>
      </c>
      <c r="F1414" s="293"/>
      <c r="G1414" s="293"/>
      <c r="H1414" s="294">
        <v>170</v>
      </c>
      <c r="I1414" s="294" t="str">
        <f>IFERROR(_xlfn.IFNA(VLOOKUP($D:$D,history!$I:$Y,3,0),VLOOKUP(E:E,history!$H:$Y,4,0)),"--")</f>
        <v>--</v>
      </c>
      <c r="J1414" s="282" t="s">
        <v>9870</v>
      </c>
      <c r="K1414" s="282" t="str">
        <f t="shared" si="280"/>
        <v/>
      </c>
      <c r="L1414" s="312">
        <f t="shared" si="281"/>
        <v>165.84</v>
      </c>
      <c r="M1414" s="312">
        <f t="shared" si="282"/>
        <v>251.28</v>
      </c>
      <c r="N1414" s="297" t="str">
        <f>_xlfn.IFNA(VLOOKUP($E:$E,'1'!$A:$E,3,0),"")</f>
        <v/>
      </c>
      <c r="O1414" s="297" t="str">
        <f>_xlfn.IFNA(VLOOKUP($E:$E,'2'!$A:$E,3,0),"")</f>
        <v/>
      </c>
      <c r="P1414" s="297">
        <f>_xlfn.IFNA(VLOOKUP($E:$E,'3'!$A:$D,3,0),"")</f>
        <v>112</v>
      </c>
      <c r="Q1414" s="297" t="str">
        <f>_xlfn.IFNA(VLOOKUP($E:$E,'4'!$A:$F,3,0),"")</f>
        <v/>
      </c>
      <c r="R1414" s="297" t="str">
        <f>_xlfn.IFNA(VLOOKUP($E:$E,'5'!$A:$F,3,0),"")</f>
        <v/>
      </c>
      <c r="S1414" s="297" t="str">
        <f>_xlfn.IFNA(VLOOKUP($E:$E,'6'!$A:$F,3,0),"")</f>
        <v/>
      </c>
      <c r="T1414" s="313">
        <v>1</v>
      </c>
      <c r="U1414" s="313">
        <v>10</v>
      </c>
      <c r="V1414" s="313">
        <v>80</v>
      </c>
      <c r="W1414" s="314">
        <v>0.115</v>
      </c>
      <c r="X1414" s="315">
        <v>4.519231E-4</v>
      </c>
      <c r="Y1414" s="749">
        <v>240</v>
      </c>
      <c r="Z1414" s="282"/>
      <c r="AA1414" s="316" t="s">
        <v>10393</v>
      </c>
      <c r="AB1414" s="282" t="s">
        <v>9163</v>
      </c>
      <c r="AC1414" s="317" t="s">
        <v>2081</v>
      </c>
      <c r="AD1414" s="318" t="s">
        <v>997</v>
      </c>
      <c r="AE1414" s="319" t="s">
        <v>11326</v>
      </c>
      <c r="AF1414" s="319" t="s">
        <v>11282</v>
      </c>
      <c r="AG1414" s="320">
        <v>3.15</v>
      </c>
      <c r="AH1414" s="321">
        <f t="shared" si="283"/>
        <v>0</v>
      </c>
      <c r="AI1414" s="287">
        <f>_xlfn.IFNA(VLOOKUP(AD:AD,грп!B:C,2,0),0)</f>
        <v>0</v>
      </c>
      <c r="AJ1414" s="607">
        <v>80</v>
      </c>
      <c r="AK1414" s="672">
        <f t="shared" si="276"/>
        <v>0</v>
      </c>
      <c r="AL1414" s="174"/>
    </row>
    <row r="1415" spans="1:39" s="6" customFormat="1" ht="12" customHeight="1" outlineLevel="1" x14ac:dyDescent="0.35">
      <c r="A1415" s="307" t="s">
        <v>10402</v>
      </c>
      <c r="B1415" s="308">
        <v>0</v>
      </c>
      <c r="C1415" s="309"/>
      <c r="D1415" s="310" t="s">
        <v>3523</v>
      </c>
      <c r="E1415" s="322" t="s">
        <v>3524</v>
      </c>
      <c r="F1415" s="293"/>
      <c r="G1415" s="293"/>
      <c r="H1415" s="294"/>
      <c r="I1415" s="294" t="str">
        <f>IFERROR(_xlfn.IFNA(VLOOKUP($D:$D,history!$I:$Y,3,0),VLOOKUP(E:E,history!$H:$Y,4,0)),"--")</f>
        <v>--</v>
      </c>
      <c r="J1415" s="282" t="s">
        <v>9869</v>
      </c>
      <c r="K1415" s="282" t="str">
        <f t="shared" si="280"/>
        <v/>
      </c>
      <c r="L1415" s="312">
        <f t="shared" si="281"/>
        <v>88.97</v>
      </c>
      <c r="M1415" s="312">
        <f t="shared" si="282"/>
        <v>134.81</v>
      </c>
      <c r="N1415" s="297" t="str">
        <f>_xlfn.IFNA(VLOOKUP($E:$E,'1'!$A:$E,3,0),"")</f>
        <v/>
      </c>
      <c r="O1415" s="297" t="str">
        <f>_xlfn.IFNA(VLOOKUP($E:$E,'2'!$A:$E,3,0),"")</f>
        <v/>
      </c>
      <c r="P1415" s="297">
        <f>_xlfn.IFNA(VLOOKUP($E:$E,'3'!$A:$D,3,0),"")</f>
        <v>67</v>
      </c>
      <c r="Q1415" s="297" t="str">
        <f>_xlfn.IFNA(VLOOKUP($E:$E,'4'!$A:$F,3,0),"")</f>
        <v/>
      </c>
      <c r="R1415" s="297" t="str">
        <f>_xlfn.IFNA(VLOOKUP($E:$E,'5'!$A:$F,3,0),"")</f>
        <v/>
      </c>
      <c r="S1415" s="297" t="str">
        <f>_xlfn.IFNA(VLOOKUP($E:$E,'6'!$A:$F,3,0),"")</f>
        <v/>
      </c>
      <c r="T1415" s="313">
        <v>1</v>
      </c>
      <c r="U1415" s="313">
        <v>10</v>
      </c>
      <c r="V1415" s="313">
        <v>120</v>
      </c>
      <c r="W1415" s="314">
        <v>0.27100000000000002</v>
      </c>
      <c r="X1415" s="315">
        <v>1.4623016E-3</v>
      </c>
      <c r="Y1415" s="749">
        <v>130</v>
      </c>
      <c r="Z1415" s="282"/>
      <c r="AA1415" s="316" t="s">
        <v>10396</v>
      </c>
      <c r="AB1415" s="282" t="s">
        <v>9163</v>
      </c>
      <c r="AC1415" s="317" t="s">
        <v>2081</v>
      </c>
      <c r="AD1415" s="318" t="s">
        <v>997</v>
      </c>
      <c r="AE1415" s="319" t="s">
        <v>11326</v>
      </c>
      <c r="AF1415" s="319" t="s">
        <v>11294</v>
      </c>
      <c r="AG1415" s="320">
        <v>1.69</v>
      </c>
      <c r="AH1415" s="321">
        <f t="shared" si="283"/>
        <v>0</v>
      </c>
      <c r="AI1415" s="287">
        <f>_xlfn.IFNA(VLOOKUP(AD:AD,грп!B:C,2,0),0)</f>
        <v>0</v>
      </c>
      <c r="AJ1415" s="607">
        <v>0</v>
      </c>
      <c r="AK1415" s="672">
        <f t="shared" si="276"/>
        <v>0</v>
      </c>
      <c r="AL1415" s="174"/>
      <c r="AM1415" s="4"/>
    </row>
    <row r="1416" spans="1:39" s="4" customFormat="1" ht="12" customHeight="1" outlineLevel="1" x14ac:dyDescent="0.35">
      <c r="A1416" s="307" t="s">
        <v>10402</v>
      </c>
      <c r="B1416" s="308">
        <v>0</v>
      </c>
      <c r="C1416" s="309"/>
      <c r="D1416" s="310" t="s">
        <v>3525</v>
      </c>
      <c r="E1416" s="322" t="s">
        <v>3526</v>
      </c>
      <c r="F1416" s="293"/>
      <c r="G1416" s="293"/>
      <c r="H1416" s="294">
        <v>86</v>
      </c>
      <c r="I1416" s="294" t="str">
        <f>IFERROR(_xlfn.IFNA(VLOOKUP($D:$D,history!$I:$Y,3,0),VLOOKUP(E:E,history!$H:$Y,4,0)),"--")</f>
        <v>--</v>
      </c>
      <c r="J1416" s="282" t="s">
        <v>5946</v>
      </c>
      <c r="K1416" s="282" t="str">
        <f t="shared" si="280"/>
        <v/>
      </c>
      <c r="L1416" s="312">
        <f t="shared" si="281"/>
        <v>142.68</v>
      </c>
      <c r="M1416" s="312">
        <f t="shared" si="282"/>
        <v>216.18</v>
      </c>
      <c r="N1416" s="297" t="str">
        <f>_xlfn.IFNA(VLOOKUP($E:$E,'1'!$A:$E,3,0),"")</f>
        <v/>
      </c>
      <c r="O1416" s="297" t="str">
        <f>_xlfn.IFNA(VLOOKUP($E:$E,'2'!$A:$E,3,0),"")</f>
        <v/>
      </c>
      <c r="P1416" s="297">
        <f>_xlfn.IFNA(VLOOKUP($E:$E,'3'!$A:$D,3,0),"")</f>
        <v>102</v>
      </c>
      <c r="Q1416" s="297" t="str">
        <f>_xlfn.IFNA(VLOOKUP($E:$E,'4'!$A:$F,3,0),"")</f>
        <v/>
      </c>
      <c r="R1416" s="297" t="str">
        <f>_xlfn.IFNA(VLOOKUP($E:$E,'5'!$A:$F,3,0),"")</f>
        <v/>
      </c>
      <c r="S1416" s="297" t="str">
        <f>_xlfn.IFNA(VLOOKUP($E:$E,'6'!$A:$F,3,0),"")</f>
        <v/>
      </c>
      <c r="T1416" s="313">
        <v>1</v>
      </c>
      <c r="U1416" s="313">
        <v>10</v>
      </c>
      <c r="V1416" s="313">
        <v>80</v>
      </c>
      <c r="W1416" s="314">
        <v>0.11899999999999999</v>
      </c>
      <c r="X1416" s="315">
        <v>8.253968E-4</v>
      </c>
      <c r="Y1416" s="749">
        <v>210</v>
      </c>
      <c r="Z1416" s="282"/>
      <c r="AA1416" s="316" t="s">
        <v>10396</v>
      </c>
      <c r="AB1416" s="282" t="s">
        <v>9163</v>
      </c>
      <c r="AC1416" s="317" t="s">
        <v>2081</v>
      </c>
      <c r="AD1416" s="318" t="s">
        <v>997</v>
      </c>
      <c r="AE1416" s="319" t="s">
        <v>11326</v>
      </c>
      <c r="AF1416" s="319" t="s">
        <v>11282</v>
      </c>
      <c r="AG1416" s="320">
        <v>2.71</v>
      </c>
      <c r="AH1416" s="321">
        <f t="shared" si="283"/>
        <v>0</v>
      </c>
      <c r="AI1416" s="287">
        <f>_xlfn.IFNA(VLOOKUP(AD:AD,грп!B:C,2,0),0)</f>
        <v>0</v>
      </c>
      <c r="AJ1416" s="607">
        <v>0</v>
      </c>
      <c r="AK1416" s="672">
        <f t="shared" si="276"/>
        <v>0</v>
      </c>
      <c r="AL1416" s="174"/>
    </row>
    <row r="1417" spans="1:39" s="4" customFormat="1" ht="12" customHeight="1" outlineLevel="1" x14ac:dyDescent="0.35">
      <c r="A1417" s="307" t="s">
        <v>10402</v>
      </c>
      <c r="B1417" s="308">
        <v>0</v>
      </c>
      <c r="C1417" s="309"/>
      <c r="D1417" s="310" t="s">
        <v>3527</v>
      </c>
      <c r="E1417" s="322" t="s">
        <v>3528</v>
      </c>
      <c r="F1417" s="293"/>
      <c r="G1417" s="293"/>
      <c r="H1417" s="294">
        <v>170</v>
      </c>
      <c r="I1417" s="294" t="str">
        <f>IFERROR(_xlfn.IFNA(VLOOKUP($D:$D,history!$I:$Y,3,0),VLOOKUP(E:E,history!$H:$Y,4,0)),"--")</f>
        <v>--</v>
      </c>
      <c r="J1417" s="282" t="s">
        <v>5946</v>
      </c>
      <c r="K1417" s="282" t="str">
        <f t="shared" si="280"/>
        <v/>
      </c>
      <c r="L1417" s="312">
        <f t="shared" si="281"/>
        <v>203.75</v>
      </c>
      <c r="M1417" s="312">
        <f t="shared" si="282"/>
        <v>308.70999999999998</v>
      </c>
      <c r="N1417" s="297" t="str">
        <f>_xlfn.IFNA(VLOOKUP($E:$E,'1'!$A:$E,3,0),"")</f>
        <v/>
      </c>
      <c r="O1417" s="297" t="str">
        <f>_xlfn.IFNA(VLOOKUP($E:$E,'2'!$A:$E,3,0),"")</f>
        <v/>
      </c>
      <c r="P1417" s="297">
        <f>_xlfn.IFNA(VLOOKUP($E:$E,'3'!$A:$D,3,0),"")</f>
        <v>116</v>
      </c>
      <c r="Q1417" s="297" t="str">
        <f>_xlfn.IFNA(VLOOKUP($E:$E,'4'!$A:$F,3,0),"")</f>
        <v/>
      </c>
      <c r="R1417" s="297" t="str">
        <f>_xlfn.IFNA(VLOOKUP($E:$E,'5'!$A:$F,3,0),"")</f>
        <v/>
      </c>
      <c r="S1417" s="297" t="str">
        <f>_xlfn.IFNA(VLOOKUP($E:$E,'6'!$A:$F,3,0),"")</f>
        <v/>
      </c>
      <c r="T1417" s="313">
        <v>1</v>
      </c>
      <c r="U1417" s="313">
        <v>10</v>
      </c>
      <c r="V1417" s="313">
        <v>80</v>
      </c>
      <c r="W1417" s="314">
        <v>0.73299999999999998</v>
      </c>
      <c r="X1417" s="315">
        <v>4.0000000000000001E-3</v>
      </c>
      <c r="Y1417" s="749">
        <v>290</v>
      </c>
      <c r="Z1417" s="282"/>
      <c r="AA1417" s="316" t="s">
        <v>10396</v>
      </c>
      <c r="AB1417" s="282" t="s">
        <v>9163</v>
      </c>
      <c r="AC1417" s="317" t="s">
        <v>2081</v>
      </c>
      <c r="AD1417" s="318" t="s">
        <v>997</v>
      </c>
      <c r="AE1417" s="319" t="s">
        <v>11326</v>
      </c>
      <c r="AF1417" s="319" t="s">
        <v>11294</v>
      </c>
      <c r="AG1417" s="320">
        <v>3.87</v>
      </c>
      <c r="AH1417" s="321">
        <f t="shared" si="283"/>
        <v>0</v>
      </c>
      <c r="AI1417" s="287">
        <f>_xlfn.IFNA(VLOOKUP(AD:AD,грп!B:C,2,0),0)</f>
        <v>0</v>
      </c>
      <c r="AJ1417" s="607">
        <v>80</v>
      </c>
      <c r="AK1417" s="672">
        <f t="shared" si="276"/>
        <v>0</v>
      </c>
      <c r="AL1417" s="174"/>
    </row>
    <row r="1418" spans="1:39" s="4" customFormat="1" ht="12" customHeight="1" outlineLevel="1" x14ac:dyDescent="0.35">
      <c r="A1418" s="307" t="s">
        <v>10402</v>
      </c>
      <c r="B1418" s="308">
        <v>0</v>
      </c>
      <c r="C1418" s="309"/>
      <c r="D1418" s="310" t="s">
        <v>10032</v>
      </c>
      <c r="E1418" s="322" t="s">
        <v>3529</v>
      </c>
      <c r="F1418" s="293"/>
      <c r="G1418" s="293"/>
      <c r="H1418" s="294">
        <v>109</v>
      </c>
      <c r="I1418" s="294" t="str">
        <f>IFERROR(_xlfn.IFNA(VLOOKUP($D:$D,history!$I:$Y,3,0),VLOOKUP(E:E,history!$H:$Y,4,0)),"--")</f>
        <v>--</v>
      </c>
      <c r="J1418" s="282" t="s">
        <v>9870</v>
      </c>
      <c r="K1418" s="282" t="str">
        <f t="shared" si="280"/>
        <v/>
      </c>
      <c r="L1418" s="312">
        <f t="shared" si="281"/>
        <v>134.78</v>
      </c>
      <c r="M1418" s="312">
        <f t="shared" si="282"/>
        <v>204.21</v>
      </c>
      <c r="N1418" s="297" t="str">
        <f>_xlfn.IFNA(VLOOKUP($E:$E,'1'!$A:$E,3,0),"")</f>
        <v/>
      </c>
      <c r="O1418" s="297" t="str">
        <f>_xlfn.IFNA(VLOOKUP($E:$E,'2'!$A:$E,3,0),"")</f>
        <v/>
      </c>
      <c r="P1418" s="297">
        <f>_xlfn.IFNA(VLOOKUP($E:$E,'3'!$A:$D,3,0),"")</f>
        <v>87</v>
      </c>
      <c r="Q1418" s="297" t="str">
        <f>_xlfn.IFNA(VLOOKUP($E:$E,'4'!$A:$F,3,0),"")</f>
        <v/>
      </c>
      <c r="R1418" s="297" t="str">
        <f>_xlfn.IFNA(VLOOKUP($E:$E,'5'!$A:$F,3,0),"")</f>
        <v/>
      </c>
      <c r="S1418" s="297" t="str">
        <f>_xlfn.IFNA(VLOOKUP($E:$E,'6'!$A:$F,3,0),"")</f>
        <v/>
      </c>
      <c r="T1418" s="313">
        <v>1</v>
      </c>
      <c r="U1418" s="313">
        <v>10</v>
      </c>
      <c r="V1418" s="313">
        <v>80</v>
      </c>
      <c r="W1418" s="314">
        <v>2.1999999999999999E-2</v>
      </c>
      <c r="X1418" s="315">
        <v>1.221591E-4</v>
      </c>
      <c r="Y1418" s="749">
        <v>190</v>
      </c>
      <c r="Z1418" s="282"/>
      <c r="AA1418" s="316" t="s">
        <v>10396</v>
      </c>
      <c r="AB1418" s="282" t="s">
        <v>9163</v>
      </c>
      <c r="AC1418" s="317" t="s">
        <v>2081</v>
      </c>
      <c r="AD1418" s="318" t="s">
        <v>997</v>
      </c>
      <c r="AE1418" s="319" t="s">
        <v>11326</v>
      </c>
      <c r="AF1418" s="319" t="s">
        <v>11294</v>
      </c>
      <c r="AG1418" s="320">
        <v>2.56</v>
      </c>
      <c r="AH1418" s="321">
        <f t="shared" si="283"/>
        <v>0</v>
      </c>
      <c r="AI1418" s="287">
        <f>_xlfn.IFNA(VLOOKUP(AD:AD,грп!B:C,2,0),0)</f>
        <v>0</v>
      </c>
      <c r="AJ1418" s="607">
        <v>160</v>
      </c>
      <c r="AK1418" s="672">
        <f t="shared" si="276"/>
        <v>0</v>
      </c>
      <c r="AL1418" s="174"/>
    </row>
    <row r="1419" spans="1:39" s="4" customFormat="1" ht="12" customHeight="1" outlineLevel="1" x14ac:dyDescent="0.35">
      <c r="A1419" s="307" t="s">
        <v>10402</v>
      </c>
      <c r="B1419" s="308">
        <v>0</v>
      </c>
      <c r="C1419" s="309"/>
      <c r="D1419" s="310" t="s">
        <v>3530</v>
      </c>
      <c r="E1419" s="322" t="s">
        <v>3531</v>
      </c>
      <c r="F1419" s="293"/>
      <c r="G1419" s="293"/>
      <c r="H1419" s="294"/>
      <c r="I1419" s="294" t="str">
        <f>IFERROR(_xlfn.IFNA(VLOOKUP($D:$D,history!$I:$Y,3,0),VLOOKUP(E:E,history!$H:$Y,4,0)),"--")</f>
        <v>--</v>
      </c>
      <c r="J1419" s="282" t="s">
        <v>5946</v>
      </c>
      <c r="K1419" s="282" t="str">
        <f t="shared" si="280"/>
        <v/>
      </c>
      <c r="L1419" s="312">
        <f t="shared" si="281"/>
        <v>213.75</v>
      </c>
      <c r="M1419" s="312">
        <f t="shared" si="282"/>
        <v>323.87</v>
      </c>
      <c r="N1419" s="297" t="str">
        <f>_xlfn.IFNA(VLOOKUP($E:$E,'1'!$A:$E,3,0),"")</f>
        <v/>
      </c>
      <c r="O1419" s="297" t="str">
        <f>_xlfn.IFNA(VLOOKUP($E:$E,'2'!$A:$E,3,0),"")</f>
        <v/>
      </c>
      <c r="P1419" s="297">
        <f>_xlfn.IFNA(VLOOKUP($E:$E,'3'!$A:$D,3,0),"")</f>
        <v>159</v>
      </c>
      <c r="Q1419" s="297" t="str">
        <f>_xlfn.IFNA(VLOOKUP($E:$E,'4'!$A:$F,3,0),"")</f>
        <v/>
      </c>
      <c r="R1419" s="297" t="str">
        <f>_xlfn.IFNA(VLOOKUP($E:$E,'5'!$A:$F,3,0),"")</f>
        <v/>
      </c>
      <c r="S1419" s="297" t="str">
        <f>_xlfn.IFNA(VLOOKUP($E:$E,'6'!$A:$F,3,0),"")</f>
        <v/>
      </c>
      <c r="T1419" s="313">
        <v>1</v>
      </c>
      <c r="U1419" s="313">
        <v>10</v>
      </c>
      <c r="V1419" s="313">
        <v>40</v>
      </c>
      <c r="W1419" s="314">
        <v>0.47499999999999998</v>
      </c>
      <c r="X1419" s="315">
        <v>2.2599999999999999E-3</v>
      </c>
      <c r="Y1419" s="749">
        <v>310</v>
      </c>
      <c r="Z1419" s="282"/>
      <c r="AA1419" s="316" t="s">
        <v>10393</v>
      </c>
      <c r="AB1419" s="282" t="s">
        <v>9163</v>
      </c>
      <c r="AC1419" s="317" t="s">
        <v>2081</v>
      </c>
      <c r="AD1419" s="318" t="s">
        <v>997</v>
      </c>
      <c r="AE1419" s="319" t="s">
        <v>11326</v>
      </c>
      <c r="AF1419" s="319" t="s">
        <v>11282</v>
      </c>
      <c r="AG1419" s="320">
        <v>4.0599999999999996</v>
      </c>
      <c r="AH1419" s="321">
        <f t="shared" si="283"/>
        <v>0</v>
      </c>
      <c r="AI1419" s="287">
        <f>_xlfn.IFNA(VLOOKUP(AD:AD,грп!B:C,2,0),0)</f>
        <v>0</v>
      </c>
      <c r="AJ1419" s="607">
        <v>0</v>
      </c>
      <c r="AK1419" s="672">
        <f t="shared" si="276"/>
        <v>0</v>
      </c>
      <c r="AL1419" s="174"/>
    </row>
    <row r="1420" spans="1:39" s="4" customFormat="1" ht="12" customHeight="1" outlineLevel="1" x14ac:dyDescent="0.35">
      <c r="A1420" s="307" t="s">
        <v>10402</v>
      </c>
      <c r="B1420" s="308">
        <v>0</v>
      </c>
      <c r="C1420" s="309"/>
      <c r="D1420" s="310" t="s">
        <v>3532</v>
      </c>
      <c r="E1420" s="322" t="s">
        <v>3533</v>
      </c>
      <c r="F1420" s="293"/>
      <c r="G1420" s="293"/>
      <c r="H1420" s="294">
        <v>120</v>
      </c>
      <c r="I1420" s="294" t="str">
        <f>IFERROR(_xlfn.IFNA(VLOOKUP($D:$D,history!$I:$Y,3,0),VLOOKUP(E:E,history!$H:$Y,4,0)),"--")</f>
        <v>--</v>
      </c>
      <c r="J1420" s="282" t="s">
        <v>5946</v>
      </c>
      <c r="K1420" s="282" t="str">
        <f t="shared" si="280"/>
        <v/>
      </c>
      <c r="L1420" s="312">
        <f t="shared" si="281"/>
        <v>168.47</v>
      </c>
      <c r="M1420" s="312">
        <f t="shared" si="282"/>
        <v>255.26</v>
      </c>
      <c r="N1420" s="297" t="str">
        <f>_xlfn.IFNA(VLOOKUP($E:$E,'1'!$A:$E,3,0),"")</f>
        <v/>
      </c>
      <c r="O1420" s="297" t="str">
        <f>_xlfn.IFNA(VLOOKUP($E:$E,'2'!$A:$E,3,0),"")</f>
        <v/>
      </c>
      <c r="P1420" s="297">
        <f>_xlfn.IFNA(VLOOKUP($E:$E,'3'!$A:$D,3,0),"")</f>
        <v>125</v>
      </c>
      <c r="Q1420" s="297" t="str">
        <f>_xlfn.IFNA(VLOOKUP($E:$E,'4'!$A:$F,3,0),"")</f>
        <v/>
      </c>
      <c r="R1420" s="297" t="str">
        <f>_xlfn.IFNA(VLOOKUP($E:$E,'5'!$A:$F,3,0),"")</f>
        <v/>
      </c>
      <c r="S1420" s="297" t="str">
        <f>_xlfn.IFNA(VLOOKUP($E:$E,'6'!$A:$F,3,0),"")</f>
        <v/>
      </c>
      <c r="T1420" s="313">
        <v>1</v>
      </c>
      <c r="U1420" s="313">
        <v>10</v>
      </c>
      <c r="V1420" s="313">
        <v>40</v>
      </c>
      <c r="W1420" s="314">
        <v>0.27500000000000002</v>
      </c>
      <c r="X1420" s="315">
        <v>1.175E-3</v>
      </c>
      <c r="Y1420" s="749">
        <v>240</v>
      </c>
      <c r="Z1420" s="282"/>
      <c r="AA1420" s="316" t="s">
        <v>10393</v>
      </c>
      <c r="AB1420" s="282" t="s">
        <v>9163</v>
      </c>
      <c r="AC1420" s="317" t="s">
        <v>2081</v>
      </c>
      <c r="AD1420" s="318" t="s">
        <v>997</v>
      </c>
      <c r="AE1420" s="319" t="s">
        <v>11326</v>
      </c>
      <c r="AF1420" s="319" t="s">
        <v>11282</v>
      </c>
      <c r="AG1420" s="320">
        <v>3.2</v>
      </c>
      <c r="AH1420" s="321">
        <f t="shared" si="283"/>
        <v>0</v>
      </c>
      <c r="AI1420" s="287">
        <f>_xlfn.IFNA(VLOOKUP(AD:AD,грп!B:C,2,0),0)</f>
        <v>0</v>
      </c>
      <c r="AJ1420" s="607">
        <v>75</v>
      </c>
      <c r="AK1420" s="672">
        <f t="shared" si="276"/>
        <v>0</v>
      </c>
      <c r="AL1420" s="174"/>
    </row>
    <row r="1421" spans="1:39" s="4" customFormat="1" ht="12" customHeight="1" outlineLevel="1" x14ac:dyDescent="0.35">
      <c r="A1421" s="307" t="s">
        <v>10402</v>
      </c>
      <c r="B1421" s="308" t="s">
        <v>7002</v>
      </c>
      <c r="C1421" s="290" t="s">
        <v>555</v>
      </c>
      <c r="D1421" s="310" t="s">
        <v>2106</v>
      </c>
      <c r="E1421" s="322" t="s">
        <v>142</v>
      </c>
      <c r="F1421" s="293"/>
      <c r="G1421" s="293"/>
      <c r="H1421" s="294">
        <v>173</v>
      </c>
      <c r="I1421" s="294" t="str">
        <f>IFERROR(_xlfn.IFNA(VLOOKUP($D:$D,history!$I:$Y,3,0),VLOOKUP(E:E,history!$H:$Y,4,0)),"--")</f>
        <v>--</v>
      </c>
      <c r="J1421" s="282" t="s">
        <v>9870</v>
      </c>
      <c r="K1421" s="282" t="str">
        <f t="shared" si="280"/>
        <v/>
      </c>
      <c r="L1421" s="312">
        <f t="shared" si="281"/>
        <v>159.52000000000001</v>
      </c>
      <c r="M1421" s="312">
        <f t="shared" si="282"/>
        <v>241.7</v>
      </c>
      <c r="N1421" s="297" t="str">
        <f>_xlfn.IFNA(VLOOKUP($E:$E,'1'!$A:$E,3,0),"")</f>
        <v/>
      </c>
      <c r="O1421" s="297" t="str">
        <f>_xlfn.IFNA(VLOOKUP($E:$E,'2'!$A:$E,3,0),"")</f>
        <v/>
      </c>
      <c r="P1421" s="297">
        <f>_xlfn.IFNA(VLOOKUP($E:$E,'3'!$A:$D,3,0),"")</f>
        <v>100</v>
      </c>
      <c r="Q1421" s="297" t="str">
        <f>_xlfn.IFNA(VLOOKUP($E:$E,'4'!$A:$F,3,0),"")</f>
        <v/>
      </c>
      <c r="R1421" s="297" t="str">
        <f>_xlfn.IFNA(VLOOKUP($E:$E,'5'!$A:$F,3,0),"")</f>
        <v/>
      </c>
      <c r="S1421" s="297" t="str">
        <f>_xlfn.IFNA(VLOOKUP($E:$E,'6'!$A:$F,3,0),"")</f>
        <v/>
      </c>
      <c r="T1421" s="313">
        <v>1</v>
      </c>
      <c r="U1421" s="313">
        <v>1</v>
      </c>
      <c r="V1421" s="313">
        <v>50</v>
      </c>
      <c r="W1421" s="314">
        <v>0.24099999999999999</v>
      </c>
      <c r="X1421" s="315">
        <v>1.6249999999999999E-4</v>
      </c>
      <c r="Y1421" s="749">
        <v>230</v>
      </c>
      <c r="Z1421" s="282"/>
      <c r="AA1421" s="316" t="s">
        <v>393</v>
      </c>
      <c r="AB1421" s="282" t="s">
        <v>9163</v>
      </c>
      <c r="AC1421" s="317" t="s">
        <v>2081</v>
      </c>
      <c r="AD1421" s="318" t="s">
        <v>997</v>
      </c>
      <c r="AE1421" s="319" t="s">
        <v>11326</v>
      </c>
      <c r="AF1421" s="319" t="s">
        <v>11282</v>
      </c>
      <c r="AG1421" s="320">
        <v>3.03</v>
      </c>
      <c r="AH1421" s="321">
        <f t="shared" si="283"/>
        <v>0</v>
      </c>
      <c r="AI1421" s="287">
        <f>_xlfn.IFNA(VLOOKUP(AD:AD,грп!B:C,2,0),0)</f>
        <v>0</v>
      </c>
      <c r="AJ1421" s="607">
        <v>40</v>
      </c>
      <c r="AK1421" s="672" t="str">
        <f t="shared" si="276"/>
        <v xml:space="preserve"> </v>
      </c>
      <c r="AL1421" s="174"/>
    </row>
    <row r="1422" spans="1:39" s="4" customFormat="1" ht="12" customHeight="1" outlineLevel="1" x14ac:dyDescent="0.35">
      <c r="A1422" s="307" t="s">
        <v>10402</v>
      </c>
      <c r="B1422" s="308" t="s">
        <v>7003</v>
      </c>
      <c r="C1422" s="290" t="s">
        <v>555</v>
      </c>
      <c r="D1422" s="310" t="s">
        <v>5574</v>
      </c>
      <c r="E1422" s="322" t="s">
        <v>1325</v>
      </c>
      <c r="F1422" s="293"/>
      <c r="G1422" s="293"/>
      <c r="H1422" s="294">
        <v>95</v>
      </c>
      <c r="I1422" s="294" t="str">
        <f>IFERROR(_xlfn.IFNA(VLOOKUP($D:$D,history!$I:$Y,3,0),VLOOKUP(E:E,history!$H:$Y,4,0)),"--")</f>
        <v>--</v>
      </c>
      <c r="J1422" s="282" t="s">
        <v>9870</v>
      </c>
      <c r="K1422" s="282" t="str">
        <f t="shared" si="280"/>
        <v/>
      </c>
      <c r="L1422" s="312">
        <f t="shared" si="281"/>
        <v>141.62</v>
      </c>
      <c r="M1422" s="312">
        <f t="shared" si="282"/>
        <v>214.58</v>
      </c>
      <c r="N1422" s="297" t="str">
        <f>_xlfn.IFNA(VLOOKUP($E:$E,'1'!$A:$E,3,0),"")</f>
        <v/>
      </c>
      <c r="O1422" s="297" t="str">
        <f>_xlfn.IFNA(VLOOKUP($E:$E,'2'!$A:$E,3,0),"")</f>
        <v/>
      </c>
      <c r="P1422" s="297">
        <f>_xlfn.IFNA(VLOOKUP($E:$E,'3'!$A:$D,3,0),"")</f>
        <v>88</v>
      </c>
      <c r="Q1422" s="297" t="str">
        <f>_xlfn.IFNA(VLOOKUP($E:$E,'4'!$A:$F,3,0),"")</f>
        <v/>
      </c>
      <c r="R1422" s="297" t="str">
        <f>_xlfn.IFNA(VLOOKUP($E:$E,'5'!$A:$F,3,0),"")</f>
        <v/>
      </c>
      <c r="S1422" s="297" t="str">
        <f>_xlfn.IFNA(VLOOKUP($E:$E,'6'!$A:$F,3,0),"")</f>
        <v/>
      </c>
      <c r="T1422" s="313">
        <v>1</v>
      </c>
      <c r="U1422" s="313">
        <v>1</v>
      </c>
      <c r="V1422" s="313">
        <v>50</v>
      </c>
      <c r="W1422" s="314">
        <v>0.182</v>
      </c>
      <c r="X1422" s="315">
        <v>9.6599999999999995E-4</v>
      </c>
      <c r="Y1422" s="749">
        <v>190</v>
      </c>
      <c r="Z1422" s="282"/>
      <c r="AA1422" s="316" t="s">
        <v>393</v>
      </c>
      <c r="AB1422" s="282" t="s">
        <v>9163</v>
      </c>
      <c r="AC1422" s="317" t="s">
        <v>2081</v>
      </c>
      <c r="AD1422" s="318" t="s">
        <v>997</v>
      </c>
      <c r="AE1422" s="319" t="s">
        <v>11326</v>
      </c>
      <c r="AF1422" s="319" t="s">
        <v>11294</v>
      </c>
      <c r="AG1422" s="320">
        <v>2.69</v>
      </c>
      <c r="AH1422" s="321">
        <f t="shared" si="283"/>
        <v>0</v>
      </c>
      <c r="AI1422" s="287">
        <f>_xlfn.IFNA(VLOOKUP(AD:AD,грп!B:C,2,0),0)</f>
        <v>0</v>
      </c>
      <c r="AJ1422" s="607">
        <v>197</v>
      </c>
      <c r="AK1422" s="672" t="str">
        <f t="shared" si="276"/>
        <v xml:space="preserve"> </v>
      </c>
      <c r="AL1422" s="174"/>
    </row>
    <row r="1423" spans="1:39" s="4" customFormat="1" ht="12" customHeight="1" outlineLevel="1" x14ac:dyDescent="0.35">
      <c r="A1423" s="307" t="s">
        <v>10402</v>
      </c>
      <c r="B1423" s="308" t="s">
        <v>7004</v>
      </c>
      <c r="C1423" s="309"/>
      <c r="D1423" s="310" t="s">
        <v>3623</v>
      </c>
      <c r="E1423" s="322" t="s">
        <v>3622</v>
      </c>
      <c r="F1423" s="293"/>
      <c r="G1423" s="293"/>
      <c r="H1423" s="294">
        <v>224</v>
      </c>
      <c r="I1423" s="294" t="str">
        <f>IFERROR(_xlfn.IFNA(VLOOKUP($D:$D,history!$I:$Y,3,0),VLOOKUP(E:E,history!$H:$Y,4,0)),"--")</f>
        <v>--</v>
      </c>
      <c r="J1423" s="282" t="s">
        <v>9870</v>
      </c>
      <c r="K1423" s="282" t="str">
        <f t="shared" si="280"/>
        <v/>
      </c>
      <c r="L1423" s="312">
        <f t="shared" si="281"/>
        <v>306.94</v>
      </c>
      <c r="M1423" s="312">
        <f t="shared" si="282"/>
        <v>465.06</v>
      </c>
      <c r="N1423" s="297" t="str">
        <f>_xlfn.IFNA(VLOOKUP($E:$E,'1'!$A:$E,3,0),"")</f>
        <v/>
      </c>
      <c r="O1423" s="297" t="str">
        <f>_xlfn.IFNA(VLOOKUP($E:$E,'2'!$A:$E,3,0),"")</f>
        <v/>
      </c>
      <c r="P1423" s="297">
        <f>_xlfn.IFNA(VLOOKUP($E:$E,'3'!$A:$D,3,0),"")</f>
        <v>232</v>
      </c>
      <c r="Q1423" s="297" t="str">
        <f>_xlfn.IFNA(VLOOKUP($E:$E,'4'!$A:$F,3,0),"")</f>
        <v/>
      </c>
      <c r="R1423" s="297" t="str">
        <f>_xlfn.IFNA(VLOOKUP($E:$E,'5'!$A:$F,3,0),"")</f>
        <v/>
      </c>
      <c r="S1423" s="297" t="str">
        <f>_xlfn.IFNA(VLOOKUP($E:$E,'6'!$A:$F,3,0),"")</f>
        <v/>
      </c>
      <c r="T1423" s="313">
        <v>1</v>
      </c>
      <c r="U1423" s="313">
        <v>1</v>
      </c>
      <c r="V1423" s="313">
        <v>50</v>
      </c>
      <c r="W1423" s="314">
        <v>0.38400000000000001</v>
      </c>
      <c r="X1423" s="315">
        <v>3.4200000000000002E-4</v>
      </c>
      <c r="Y1423" s="749">
        <v>440</v>
      </c>
      <c r="Z1423" s="282"/>
      <c r="AA1423" s="316" t="s">
        <v>10390</v>
      </c>
      <c r="AB1423" s="282" t="s">
        <v>9163</v>
      </c>
      <c r="AC1423" s="317" t="s">
        <v>2081</v>
      </c>
      <c r="AD1423" s="318" t="s">
        <v>997</v>
      </c>
      <c r="AE1423" s="319" t="s">
        <v>11326</v>
      </c>
      <c r="AF1423" s="319" t="s">
        <v>11294</v>
      </c>
      <c r="AG1423" s="320">
        <v>5.83</v>
      </c>
      <c r="AH1423" s="321">
        <f t="shared" si="283"/>
        <v>0</v>
      </c>
      <c r="AI1423" s="287">
        <f>_xlfn.IFNA(VLOOKUP(AD:AD,грп!B:C,2,0),0)</f>
        <v>0</v>
      </c>
      <c r="AJ1423" s="607">
        <v>100</v>
      </c>
      <c r="AK1423" s="672">
        <f t="shared" si="276"/>
        <v>0</v>
      </c>
      <c r="AL1423" s="174"/>
    </row>
    <row r="1424" spans="1:39" s="4" customFormat="1" ht="12" customHeight="1" outlineLevel="1" x14ac:dyDescent="0.35">
      <c r="A1424" s="307" t="s">
        <v>10402</v>
      </c>
      <c r="B1424" s="308" t="s">
        <v>7005</v>
      </c>
      <c r="C1424" s="309"/>
      <c r="D1424" s="310" t="s">
        <v>3625</v>
      </c>
      <c r="E1424" s="322" t="s">
        <v>3624</v>
      </c>
      <c r="F1424" s="293"/>
      <c r="G1424" s="293"/>
      <c r="H1424" s="294">
        <v>67</v>
      </c>
      <c r="I1424" s="294" t="str">
        <f>IFERROR(_xlfn.IFNA(VLOOKUP($D:$D,history!$I:$Y,3,0),VLOOKUP(E:E,history!$H:$Y,4,0)),"--")</f>
        <v>--</v>
      </c>
      <c r="J1424" s="282" t="s">
        <v>9870</v>
      </c>
      <c r="K1424" s="282" t="str">
        <f t="shared" si="280"/>
        <v/>
      </c>
      <c r="L1424" s="312">
        <f t="shared" si="281"/>
        <v>348.53</v>
      </c>
      <c r="M1424" s="312">
        <f t="shared" si="282"/>
        <v>528.08000000000004</v>
      </c>
      <c r="N1424" s="297" t="str">
        <f>_xlfn.IFNA(VLOOKUP($E:$E,'1'!$A:$E,3,0),"")</f>
        <v/>
      </c>
      <c r="O1424" s="297" t="str">
        <f>_xlfn.IFNA(VLOOKUP($E:$E,'2'!$A:$E,3,0),"")</f>
        <v/>
      </c>
      <c r="P1424" s="297">
        <f>_xlfn.IFNA(VLOOKUP($E:$E,'3'!$A:$D,3,0),"")</f>
        <v>244</v>
      </c>
      <c r="Q1424" s="297" t="str">
        <f>_xlfn.IFNA(VLOOKUP($E:$E,'4'!$A:$F,3,0),"")</f>
        <v/>
      </c>
      <c r="R1424" s="297" t="str">
        <f>_xlfn.IFNA(VLOOKUP($E:$E,'5'!$A:$F,3,0),"")</f>
        <v/>
      </c>
      <c r="S1424" s="297" t="str">
        <f>_xlfn.IFNA(VLOOKUP($E:$E,'6'!$A:$F,3,0),"")</f>
        <v/>
      </c>
      <c r="T1424" s="313">
        <v>1</v>
      </c>
      <c r="U1424" s="313">
        <v>1</v>
      </c>
      <c r="V1424" s="313">
        <v>50</v>
      </c>
      <c r="W1424" s="314">
        <v>0.37</v>
      </c>
      <c r="X1424" s="315">
        <v>3.4000000000000002E-4</v>
      </c>
      <c r="Y1424" s="749">
        <v>490</v>
      </c>
      <c r="Z1424" s="282"/>
      <c r="AA1424" s="316" t="s">
        <v>10390</v>
      </c>
      <c r="AB1424" s="282" t="s">
        <v>9163</v>
      </c>
      <c r="AC1424" s="317" t="s">
        <v>2081</v>
      </c>
      <c r="AD1424" s="318" t="s">
        <v>997</v>
      </c>
      <c r="AE1424" s="319" t="s">
        <v>11326</v>
      </c>
      <c r="AF1424" s="319" t="s">
        <v>11294</v>
      </c>
      <c r="AG1424" s="320">
        <v>6.62</v>
      </c>
      <c r="AH1424" s="321">
        <f t="shared" si="283"/>
        <v>0</v>
      </c>
      <c r="AI1424" s="287">
        <f>_xlfn.IFNA(VLOOKUP(AD:AD,грп!B:C,2,0),0)</f>
        <v>0</v>
      </c>
      <c r="AJ1424" s="607">
        <v>48</v>
      </c>
      <c r="AK1424" s="672">
        <f t="shared" si="276"/>
        <v>0</v>
      </c>
      <c r="AL1424" s="174"/>
    </row>
    <row r="1425" spans="1:39" s="4" customFormat="1" ht="12" customHeight="1" outlineLevel="1" x14ac:dyDescent="0.35">
      <c r="A1425" s="307" t="s">
        <v>10402</v>
      </c>
      <c r="B1425" s="308" t="s">
        <v>7006</v>
      </c>
      <c r="C1425" s="309"/>
      <c r="D1425" s="310" t="s">
        <v>3627</v>
      </c>
      <c r="E1425" s="322" t="s">
        <v>3626</v>
      </c>
      <c r="F1425" s="293"/>
      <c r="G1425" s="293"/>
      <c r="H1425" s="294">
        <v>200</v>
      </c>
      <c r="I1425" s="294" t="str">
        <f>IFERROR(_xlfn.IFNA(VLOOKUP($D:$D,history!$I:$Y,3,0),VLOOKUP(E:E,history!$H:$Y,4,0)),"--")</f>
        <v>--</v>
      </c>
      <c r="J1425" s="282" t="s">
        <v>9870</v>
      </c>
      <c r="K1425" s="282" t="str">
        <f t="shared" si="280"/>
        <v/>
      </c>
      <c r="L1425" s="312">
        <f t="shared" si="281"/>
        <v>244.81</v>
      </c>
      <c r="M1425" s="312">
        <f t="shared" si="282"/>
        <v>370.93</v>
      </c>
      <c r="N1425" s="297" t="str">
        <f>_xlfn.IFNA(VLOOKUP($E:$E,'1'!$A:$E,3,0),"")</f>
        <v/>
      </c>
      <c r="O1425" s="297" t="str">
        <f>_xlfn.IFNA(VLOOKUP($E:$E,'2'!$A:$E,3,0),"")</f>
        <v/>
      </c>
      <c r="P1425" s="297">
        <f>_xlfn.IFNA(VLOOKUP($E:$E,'3'!$A:$D,3,0),"")</f>
        <v>183</v>
      </c>
      <c r="Q1425" s="297" t="str">
        <f>_xlfn.IFNA(VLOOKUP($E:$E,'4'!$A:$F,3,0),"")</f>
        <v/>
      </c>
      <c r="R1425" s="297" t="str">
        <f>_xlfn.IFNA(VLOOKUP($E:$E,'5'!$A:$F,3,0),"")</f>
        <v/>
      </c>
      <c r="S1425" s="297" t="str">
        <f>_xlfn.IFNA(VLOOKUP($E:$E,'6'!$A:$F,3,0),"")</f>
        <v/>
      </c>
      <c r="T1425" s="313">
        <v>1</v>
      </c>
      <c r="U1425" s="313">
        <v>1</v>
      </c>
      <c r="V1425" s="313">
        <v>50</v>
      </c>
      <c r="W1425" s="314">
        <v>0.32</v>
      </c>
      <c r="X1425" s="315">
        <v>3.0312500000000001E-4</v>
      </c>
      <c r="Y1425" s="749">
        <v>350</v>
      </c>
      <c r="Z1425" s="282"/>
      <c r="AA1425" s="316" t="s">
        <v>393</v>
      </c>
      <c r="AB1425" s="282" t="s">
        <v>9163</v>
      </c>
      <c r="AC1425" s="317" t="s">
        <v>2081</v>
      </c>
      <c r="AD1425" s="318" t="s">
        <v>997</v>
      </c>
      <c r="AE1425" s="319" t="s">
        <v>11326</v>
      </c>
      <c r="AF1425" s="319" t="s">
        <v>11294</v>
      </c>
      <c r="AG1425" s="320">
        <v>4.6500000000000004</v>
      </c>
      <c r="AH1425" s="321">
        <f t="shared" si="283"/>
        <v>0</v>
      </c>
      <c r="AI1425" s="287">
        <f>_xlfn.IFNA(VLOOKUP(AD:AD,грп!B:C,2,0),0)</f>
        <v>0</v>
      </c>
      <c r="AJ1425" s="607">
        <v>211</v>
      </c>
      <c r="AK1425" s="672">
        <f t="shared" si="276"/>
        <v>0</v>
      </c>
      <c r="AL1425" s="174"/>
    </row>
    <row r="1426" spans="1:39" s="4" customFormat="1" ht="12" customHeight="1" outlineLevel="1" x14ac:dyDescent="0.35">
      <c r="A1426" s="307" t="s">
        <v>10402</v>
      </c>
      <c r="B1426" s="308" t="s">
        <v>7007</v>
      </c>
      <c r="C1426" s="309"/>
      <c r="D1426" s="310" t="s">
        <v>5003</v>
      </c>
      <c r="E1426" s="322" t="s">
        <v>3628</v>
      </c>
      <c r="F1426" s="293"/>
      <c r="G1426" s="293"/>
      <c r="H1426" s="294">
        <v>50</v>
      </c>
      <c r="I1426" s="294" t="str">
        <f>IFERROR(_xlfn.IFNA(VLOOKUP($D:$D,history!$I:$Y,3,0),VLOOKUP(E:E,history!$H:$Y,4,0)),"--")</f>
        <v>--</v>
      </c>
      <c r="J1426" s="282" t="s">
        <v>9870</v>
      </c>
      <c r="K1426" s="282" t="str">
        <f t="shared" si="280"/>
        <v/>
      </c>
      <c r="L1426" s="312">
        <f t="shared" si="281"/>
        <v>242.18</v>
      </c>
      <c r="M1426" s="312">
        <f t="shared" si="282"/>
        <v>366.94</v>
      </c>
      <c r="N1426" s="297" t="str">
        <f>_xlfn.IFNA(VLOOKUP($E:$E,'1'!$A:$E,3,0),"")</f>
        <v/>
      </c>
      <c r="O1426" s="297" t="str">
        <f>_xlfn.IFNA(VLOOKUP($E:$E,'2'!$A:$E,3,0),"")</f>
        <v/>
      </c>
      <c r="P1426" s="297">
        <f>_xlfn.IFNA(VLOOKUP($E:$E,'3'!$A:$D,3,0),"")</f>
        <v>166</v>
      </c>
      <c r="Q1426" s="297" t="str">
        <f>_xlfn.IFNA(VLOOKUP($E:$E,'4'!$A:$F,3,0),"")</f>
        <v/>
      </c>
      <c r="R1426" s="297" t="str">
        <f>_xlfn.IFNA(VLOOKUP($E:$E,'5'!$A:$F,3,0),"")</f>
        <v/>
      </c>
      <c r="S1426" s="297" t="str">
        <f>_xlfn.IFNA(VLOOKUP($E:$E,'6'!$A:$F,3,0),"")</f>
        <v/>
      </c>
      <c r="T1426" s="313">
        <v>1</v>
      </c>
      <c r="U1426" s="313">
        <v>1</v>
      </c>
      <c r="V1426" s="313">
        <v>50</v>
      </c>
      <c r="W1426" s="314">
        <v>0.46</v>
      </c>
      <c r="X1426" s="315">
        <v>1.954545E-4</v>
      </c>
      <c r="Y1426" s="749">
        <v>350</v>
      </c>
      <c r="Z1426" s="282"/>
      <c r="AA1426" s="316" t="s">
        <v>393</v>
      </c>
      <c r="AB1426" s="282" t="s">
        <v>9163</v>
      </c>
      <c r="AC1426" s="317" t="s">
        <v>2081</v>
      </c>
      <c r="AD1426" s="318" t="s">
        <v>997</v>
      </c>
      <c r="AE1426" s="319" t="s">
        <v>11326</v>
      </c>
      <c r="AF1426" s="319" t="s">
        <v>11282</v>
      </c>
      <c r="AG1426" s="320">
        <v>4.5999999999999996</v>
      </c>
      <c r="AH1426" s="321">
        <f t="shared" si="283"/>
        <v>0</v>
      </c>
      <c r="AI1426" s="287">
        <f>_xlfn.IFNA(VLOOKUP(AD:AD,грп!B:C,2,0),0)</f>
        <v>0</v>
      </c>
      <c r="AJ1426" s="607">
        <v>70</v>
      </c>
      <c r="AK1426" s="672">
        <f t="shared" si="276"/>
        <v>0</v>
      </c>
      <c r="AL1426" s="174"/>
    </row>
    <row r="1427" spans="1:39" s="4" customFormat="1" ht="12" customHeight="1" outlineLevel="1" x14ac:dyDescent="0.35">
      <c r="A1427" s="307" t="s">
        <v>10402</v>
      </c>
      <c r="B1427" s="308" t="s">
        <v>7008</v>
      </c>
      <c r="C1427" s="309"/>
      <c r="D1427" s="310" t="s">
        <v>3630</v>
      </c>
      <c r="E1427" s="322" t="s">
        <v>3629</v>
      </c>
      <c r="F1427" s="293"/>
      <c r="G1427" s="293"/>
      <c r="H1427" s="294">
        <v>222</v>
      </c>
      <c r="I1427" s="294" t="str">
        <f>IFERROR(_xlfn.IFNA(VLOOKUP($D:$D,history!$I:$Y,3,0),VLOOKUP(E:E,history!$H:$Y,4,0)),"--")</f>
        <v>--</v>
      </c>
      <c r="J1427" s="282" t="s">
        <v>9870</v>
      </c>
      <c r="K1427" s="282" t="str">
        <f t="shared" si="280"/>
        <v/>
      </c>
      <c r="L1427" s="312">
        <f t="shared" si="281"/>
        <v>257.45</v>
      </c>
      <c r="M1427" s="312">
        <f t="shared" si="282"/>
        <v>390.08</v>
      </c>
      <c r="N1427" s="297" t="str">
        <f>_xlfn.IFNA(VLOOKUP($E:$E,'1'!$A:$E,3,0),"")</f>
        <v/>
      </c>
      <c r="O1427" s="297" t="str">
        <f>_xlfn.IFNA(VLOOKUP($E:$E,'2'!$A:$E,3,0),"")</f>
        <v/>
      </c>
      <c r="P1427" s="297">
        <f>_xlfn.IFNA(VLOOKUP($E:$E,'3'!$A:$D,3,0),"")</f>
        <v>215</v>
      </c>
      <c r="Q1427" s="297" t="str">
        <f>_xlfn.IFNA(VLOOKUP($E:$E,'4'!$A:$F,3,0),"")</f>
        <v/>
      </c>
      <c r="R1427" s="297" t="str">
        <f>_xlfn.IFNA(VLOOKUP($E:$E,'5'!$A:$F,3,0),"")</f>
        <v/>
      </c>
      <c r="S1427" s="297" t="str">
        <f>_xlfn.IFNA(VLOOKUP($E:$E,'6'!$A:$F,3,0),"")</f>
        <v/>
      </c>
      <c r="T1427" s="313">
        <v>1</v>
      </c>
      <c r="U1427" s="313">
        <v>1</v>
      </c>
      <c r="V1427" s="313">
        <v>50</v>
      </c>
      <c r="W1427" s="314">
        <v>0.372</v>
      </c>
      <c r="X1427" s="315">
        <v>3.5E-4</v>
      </c>
      <c r="Y1427" s="749">
        <v>370</v>
      </c>
      <c r="Z1427" s="282"/>
      <c r="AA1427" s="316" t="s">
        <v>393</v>
      </c>
      <c r="AB1427" s="282" t="s">
        <v>9163</v>
      </c>
      <c r="AC1427" s="317" t="s">
        <v>2081</v>
      </c>
      <c r="AD1427" s="318" t="s">
        <v>997</v>
      </c>
      <c r="AE1427" s="319" t="s">
        <v>11326</v>
      </c>
      <c r="AF1427" s="319" t="s">
        <v>11282</v>
      </c>
      <c r="AG1427" s="320">
        <v>4.8899999999999997</v>
      </c>
      <c r="AH1427" s="321">
        <f t="shared" si="283"/>
        <v>0</v>
      </c>
      <c r="AI1427" s="287">
        <f>_xlfn.IFNA(VLOOKUP(AD:AD,грп!B:C,2,0),0)</f>
        <v>0</v>
      </c>
      <c r="AJ1427" s="607">
        <v>145</v>
      </c>
      <c r="AK1427" s="672">
        <f t="shared" si="276"/>
        <v>0</v>
      </c>
      <c r="AL1427" s="174"/>
    </row>
    <row r="1428" spans="1:39" s="4" customFormat="1" ht="11.45" customHeight="1" outlineLevel="1" x14ac:dyDescent="0.35">
      <c r="A1428" s="307" t="s">
        <v>10402</v>
      </c>
      <c r="B1428" s="308" t="s">
        <v>9644</v>
      </c>
      <c r="C1428" s="309" t="s">
        <v>21</v>
      </c>
      <c r="D1428" s="310" t="s">
        <v>10335</v>
      </c>
      <c r="E1428" s="322" t="s">
        <v>9393</v>
      </c>
      <c r="F1428" s="293"/>
      <c r="G1428" s="293"/>
      <c r="H1428" s="294">
        <v>40</v>
      </c>
      <c r="I1428" s="294" t="str">
        <f>IFERROR(_xlfn.IFNA(VLOOKUP($D:$D,history!$I:$Y,3,0),VLOOKUP(E:E,history!$H:$Y,4,0)),"--")</f>
        <v>--</v>
      </c>
      <c r="J1428" s="282" t="s">
        <v>9870</v>
      </c>
      <c r="K1428" s="282" t="str">
        <f t="shared" si="280"/>
        <v/>
      </c>
      <c r="L1428" s="312">
        <f t="shared" si="281"/>
        <v>260.61</v>
      </c>
      <c r="M1428" s="312">
        <f t="shared" si="282"/>
        <v>394.86</v>
      </c>
      <c r="N1428" s="297" t="str">
        <f>_xlfn.IFNA(VLOOKUP($E:$E,'1'!$A:$E,3,0),"")</f>
        <v/>
      </c>
      <c r="O1428" s="297" t="str">
        <f>_xlfn.IFNA(VLOOKUP($E:$E,'2'!$A:$E,3,0),"")</f>
        <v/>
      </c>
      <c r="P1428" s="297">
        <f>_xlfn.IFNA(VLOOKUP($E:$E,'3'!$A:$D,3,0),"")</f>
        <v>175</v>
      </c>
      <c r="Q1428" s="297" t="str">
        <f>_xlfn.IFNA(VLOOKUP($E:$E,'4'!$A:$F,3,0),"")</f>
        <v/>
      </c>
      <c r="R1428" s="297" t="str">
        <f>_xlfn.IFNA(VLOOKUP($E:$E,'5'!$A:$F,3,0),"")</f>
        <v/>
      </c>
      <c r="S1428" s="297" t="str">
        <f>_xlfn.IFNA(VLOOKUP($E:$E,'6'!$A:$F,3,0),"")</f>
        <v/>
      </c>
      <c r="T1428" s="313">
        <v>1</v>
      </c>
      <c r="U1428" s="313">
        <v>1</v>
      </c>
      <c r="V1428" s="313">
        <v>50</v>
      </c>
      <c r="W1428" s="314">
        <v>0.40300000000000002</v>
      </c>
      <c r="X1428" s="315">
        <v>6.1333329999999997E-4</v>
      </c>
      <c r="Y1428" s="749">
        <v>380</v>
      </c>
      <c r="Z1428" s="282"/>
      <c r="AA1428" s="316" t="s">
        <v>393</v>
      </c>
      <c r="AB1428" s="282" t="s">
        <v>9164</v>
      </c>
      <c r="AC1428" s="317" t="s">
        <v>2081</v>
      </c>
      <c r="AD1428" s="318" t="s">
        <v>997</v>
      </c>
      <c r="AE1428" s="319" t="s">
        <v>11326</v>
      </c>
      <c r="AF1428" s="319" t="s">
        <v>11284</v>
      </c>
      <c r="AG1428" s="320">
        <v>4.95</v>
      </c>
      <c r="AH1428" s="321">
        <f t="shared" si="283"/>
        <v>0</v>
      </c>
      <c r="AI1428" s="287">
        <f>_xlfn.IFNA(VLOOKUP(AD:AD,грп!B:C,2,0),0)</f>
        <v>0</v>
      </c>
      <c r="AJ1428" s="607">
        <v>50</v>
      </c>
      <c r="AK1428" s="672" t="str">
        <f t="shared" si="276"/>
        <v>new</v>
      </c>
      <c r="AL1428" s="174"/>
    </row>
    <row r="1429" spans="1:39" s="4" customFormat="1" ht="12" customHeight="1" outlineLevel="1" x14ac:dyDescent="0.35">
      <c r="A1429" s="307" t="s">
        <v>10402</v>
      </c>
      <c r="B1429" s="308" t="s">
        <v>9645</v>
      </c>
      <c r="C1429" s="309" t="s">
        <v>21</v>
      </c>
      <c r="D1429" s="310" t="s">
        <v>10336</v>
      </c>
      <c r="E1429" s="322" t="s">
        <v>9394</v>
      </c>
      <c r="F1429" s="293"/>
      <c r="G1429" s="293"/>
      <c r="H1429" s="294">
        <v>50</v>
      </c>
      <c r="I1429" s="294" t="str">
        <f>IFERROR(_xlfn.IFNA(VLOOKUP($D:$D,history!$I:$Y,3,0),VLOOKUP(E:E,history!$H:$Y,4,0)),"--")</f>
        <v>--</v>
      </c>
      <c r="J1429" s="282" t="s">
        <v>9870</v>
      </c>
      <c r="K1429" s="282" t="str">
        <f t="shared" si="280"/>
        <v/>
      </c>
      <c r="L1429" s="312">
        <f t="shared" si="281"/>
        <v>280.61</v>
      </c>
      <c r="M1429" s="312">
        <f t="shared" si="282"/>
        <v>425.17</v>
      </c>
      <c r="N1429" s="297" t="str">
        <f>_xlfn.IFNA(VLOOKUP($E:$E,'1'!$A:$E,3,0),"")</f>
        <v/>
      </c>
      <c r="O1429" s="297" t="str">
        <f>_xlfn.IFNA(VLOOKUP($E:$E,'2'!$A:$E,3,0),"")</f>
        <v/>
      </c>
      <c r="P1429" s="297">
        <f>_xlfn.IFNA(VLOOKUP($E:$E,'3'!$A:$D,3,0),"")</f>
        <v>225</v>
      </c>
      <c r="Q1429" s="297" t="str">
        <f>_xlfn.IFNA(VLOOKUP($E:$E,'4'!$A:$F,3,0),"")</f>
        <v/>
      </c>
      <c r="R1429" s="297" t="str">
        <f>_xlfn.IFNA(VLOOKUP($E:$E,'5'!$A:$F,3,0),"")</f>
        <v/>
      </c>
      <c r="S1429" s="297" t="str">
        <f>_xlfn.IFNA(VLOOKUP($E:$E,'6'!$A:$F,3,0),"")</f>
        <v/>
      </c>
      <c r="T1429" s="313">
        <v>1</v>
      </c>
      <c r="U1429" s="313">
        <v>1</v>
      </c>
      <c r="V1429" s="313">
        <v>50</v>
      </c>
      <c r="W1429" s="314">
        <v>0.40500000000000003</v>
      </c>
      <c r="X1429" s="315">
        <v>4.6999999999999999E-4</v>
      </c>
      <c r="Y1429" s="749">
        <v>390</v>
      </c>
      <c r="Z1429" s="282"/>
      <c r="AA1429" s="316" t="s">
        <v>393</v>
      </c>
      <c r="AB1429" s="282" t="s">
        <v>9164</v>
      </c>
      <c r="AC1429" s="317" t="s">
        <v>2081</v>
      </c>
      <c r="AD1429" s="318" t="s">
        <v>997</v>
      </c>
      <c r="AE1429" s="319" t="s">
        <v>11326</v>
      </c>
      <c r="AF1429" s="319" t="s">
        <v>11284</v>
      </c>
      <c r="AG1429" s="320">
        <v>5.33</v>
      </c>
      <c r="AH1429" s="321">
        <f t="shared" si="283"/>
        <v>0</v>
      </c>
      <c r="AI1429" s="287">
        <f>_xlfn.IFNA(VLOOKUP(AD:AD,грп!B:C,2,0),0)</f>
        <v>0</v>
      </c>
      <c r="AJ1429" s="607">
        <v>40</v>
      </c>
      <c r="AK1429" s="672" t="str">
        <f t="shared" si="276"/>
        <v>new</v>
      </c>
      <c r="AL1429" s="174"/>
    </row>
    <row r="1430" spans="1:39" s="4" customFormat="1" ht="12" customHeight="1" outlineLevel="1" x14ac:dyDescent="0.35">
      <c r="A1430" s="307" t="s">
        <v>10402</v>
      </c>
      <c r="B1430" s="308" t="s">
        <v>7009</v>
      </c>
      <c r="C1430" s="290" t="s">
        <v>555</v>
      </c>
      <c r="D1430" s="310" t="s">
        <v>3114</v>
      </c>
      <c r="E1430" s="322" t="s">
        <v>1419</v>
      </c>
      <c r="F1430" s="293"/>
      <c r="G1430" s="293"/>
      <c r="H1430" s="294">
        <v>470</v>
      </c>
      <c r="I1430" s="294" t="str">
        <f>IFERROR(_xlfn.IFNA(VLOOKUP($D:$D,history!$I:$Y,3,0),VLOOKUP(E:E,history!$H:$Y,4,0)),"--")</f>
        <v>--</v>
      </c>
      <c r="J1430" s="282" t="s">
        <v>9870</v>
      </c>
      <c r="K1430" s="282" t="str">
        <f t="shared" si="280"/>
        <v/>
      </c>
      <c r="L1430" s="312">
        <f t="shared" si="281"/>
        <v>253.24</v>
      </c>
      <c r="M1430" s="312">
        <f t="shared" si="282"/>
        <v>383.69</v>
      </c>
      <c r="N1430" s="297" t="str">
        <f>_xlfn.IFNA(VLOOKUP($E:$E,'1'!$A:$E,3,0),"")</f>
        <v/>
      </c>
      <c r="O1430" s="297" t="str">
        <f>_xlfn.IFNA(VLOOKUP($E:$E,'2'!$A:$E,3,0),"")</f>
        <v/>
      </c>
      <c r="P1430" s="297">
        <f>_xlfn.IFNA(VLOOKUP($E:$E,'3'!$A:$D,3,0),"")</f>
        <v>198</v>
      </c>
      <c r="Q1430" s="297" t="str">
        <f>_xlfn.IFNA(VLOOKUP($E:$E,'4'!$A:$F,3,0),"")</f>
        <v/>
      </c>
      <c r="R1430" s="297" t="str">
        <f>_xlfn.IFNA(VLOOKUP($E:$E,'5'!$A:$F,3,0),"")</f>
        <v/>
      </c>
      <c r="S1430" s="297" t="str">
        <f>_xlfn.IFNA(VLOOKUP($E:$E,'6'!$A:$F,3,0),"")</f>
        <v/>
      </c>
      <c r="T1430" s="313">
        <v>1</v>
      </c>
      <c r="U1430" s="313">
        <v>1</v>
      </c>
      <c r="V1430" s="313">
        <v>50</v>
      </c>
      <c r="W1430" s="314">
        <v>0.35899999999999999</v>
      </c>
      <c r="X1430" s="315">
        <v>3.2400000000000001E-4</v>
      </c>
      <c r="Y1430" s="749">
        <v>360</v>
      </c>
      <c r="Z1430" s="282"/>
      <c r="AA1430" s="316" t="s">
        <v>10390</v>
      </c>
      <c r="AB1430" s="282" t="s">
        <v>9163</v>
      </c>
      <c r="AC1430" s="317" t="s">
        <v>2081</v>
      </c>
      <c r="AD1430" s="318" t="s">
        <v>997</v>
      </c>
      <c r="AE1430" s="319" t="s">
        <v>11326</v>
      </c>
      <c r="AF1430" s="319" t="s">
        <v>11294</v>
      </c>
      <c r="AG1430" s="320">
        <v>4.8099999999999996</v>
      </c>
      <c r="AH1430" s="321">
        <f t="shared" si="283"/>
        <v>0</v>
      </c>
      <c r="AI1430" s="287">
        <f>_xlfn.IFNA(VLOOKUP(AD:AD,грп!B:C,2,0),0)</f>
        <v>0</v>
      </c>
      <c r="AJ1430" s="607">
        <v>150</v>
      </c>
      <c r="AK1430" s="672" t="str">
        <f t="shared" si="276"/>
        <v xml:space="preserve"> </v>
      </c>
      <c r="AL1430" s="174"/>
    </row>
    <row r="1431" spans="1:39" s="6" customFormat="1" ht="12" customHeight="1" outlineLevel="1" x14ac:dyDescent="0.35">
      <c r="A1431" s="307" t="s">
        <v>10402</v>
      </c>
      <c r="B1431" s="308" t="s">
        <v>7010</v>
      </c>
      <c r="C1431" s="290" t="s">
        <v>555</v>
      </c>
      <c r="D1431" s="310" t="s">
        <v>5872</v>
      </c>
      <c r="E1431" s="322" t="s">
        <v>746</v>
      </c>
      <c r="F1431" s="293"/>
      <c r="G1431" s="293"/>
      <c r="H1431" s="294">
        <v>120</v>
      </c>
      <c r="I1431" s="294" t="str">
        <f>IFERROR(_xlfn.IFNA(VLOOKUP($D:$D,history!$I:$Y,3,0),VLOOKUP(E:E,history!$H:$Y,4,0)),"--")</f>
        <v>--</v>
      </c>
      <c r="J1431" s="282" t="s">
        <v>9870</v>
      </c>
      <c r="K1431" s="282" t="str">
        <f t="shared" si="280"/>
        <v/>
      </c>
      <c r="L1431" s="312">
        <f t="shared" si="281"/>
        <v>354.32</v>
      </c>
      <c r="M1431" s="312">
        <f t="shared" si="282"/>
        <v>536.85</v>
      </c>
      <c r="N1431" s="297" t="str">
        <f>_xlfn.IFNA(VLOOKUP($E:$E,'1'!$A:$E,3,0),"")</f>
        <v/>
      </c>
      <c r="O1431" s="297" t="str">
        <f>_xlfn.IFNA(VLOOKUP($E:$E,'2'!$A:$E,3,0),"")</f>
        <v/>
      </c>
      <c r="P1431" s="297">
        <f>_xlfn.IFNA(VLOOKUP($E:$E,'3'!$A:$D,3,0),"")</f>
        <v>259</v>
      </c>
      <c r="Q1431" s="297" t="str">
        <f>_xlfn.IFNA(VLOOKUP($E:$E,'4'!$A:$F,3,0),"")</f>
        <v/>
      </c>
      <c r="R1431" s="297" t="str">
        <f>_xlfn.IFNA(VLOOKUP($E:$E,'5'!$A:$F,3,0),"")</f>
        <v/>
      </c>
      <c r="S1431" s="297" t="str">
        <f>_xlfn.IFNA(VLOOKUP($E:$E,'6'!$A:$F,3,0),"")</f>
        <v/>
      </c>
      <c r="T1431" s="313">
        <v>1</v>
      </c>
      <c r="U1431" s="313">
        <v>1</v>
      </c>
      <c r="V1431" s="313">
        <v>50</v>
      </c>
      <c r="W1431" s="314">
        <v>0.42199999999999999</v>
      </c>
      <c r="X1431" s="315">
        <v>1.108E-3</v>
      </c>
      <c r="Y1431" s="749">
        <v>510</v>
      </c>
      <c r="Z1431" s="282"/>
      <c r="AA1431" s="316" t="s">
        <v>10390</v>
      </c>
      <c r="AB1431" s="282" t="s">
        <v>9163</v>
      </c>
      <c r="AC1431" s="317" t="s">
        <v>2081</v>
      </c>
      <c r="AD1431" s="318" t="s">
        <v>997</v>
      </c>
      <c r="AE1431" s="319" t="s">
        <v>11326</v>
      </c>
      <c r="AF1431" s="319" t="s">
        <v>11294</v>
      </c>
      <c r="AG1431" s="320">
        <v>6.73</v>
      </c>
      <c r="AH1431" s="321">
        <f t="shared" si="283"/>
        <v>0</v>
      </c>
      <c r="AI1431" s="287">
        <f>_xlfn.IFNA(VLOOKUP(AD:AD,грп!B:C,2,0),0)</f>
        <v>0</v>
      </c>
      <c r="AJ1431" s="607">
        <v>297</v>
      </c>
      <c r="AK1431" s="672" t="str">
        <f t="shared" si="276"/>
        <v xml:space="preserve"> </v>
      </c>
      <c r="AL1431" s="174"/>
      <c r="AM1431" s="4"/>
    </row>
    <row r="1432" spans="1:39" s="6" customFormat="1" ht="12" customHeight="1" outlineLevel="1" x14ac:dyDescent="0.35">
      <c r="A1432" s="307" t="s">
        <v>10402</v>
      </c>
      <c r="B1432" s="308" t="s">
        <v>7011</v>
      </c>
      <c r="C1432" s="290" t="s">
        <v>555</v>
      </c>
      <c r="D1432" s="310" t="s">
        <v>5576</v>
      </c>
      <c r="E1432" s="322" t="s">
        <v>965</v>
      </c>
      <c r="F1432" s="293"/>
      <c r="G1432" s="293"/>
      <c r="H1432" s="294">
        <v>268</v>
      </c>
      <c r="I1432" s="294" t="str">
        <f>IFERROR(_xlfn.IFNA(VLOOKUP($D:$D,history!$I:$Y,3,0),VLOOKUP(E:E,history!$H:$Y,4,0)),"--")</f>
        <v>--</v>
      </c>
      <c r="J1432" s="282" t="s">
        <v>9870</v>
      </c>
      <c r="K1432" s="282" t="str">
        <f t="shared" si="280"/>
        <v/>
      </c>
      <c r="L1432" s="312">
        <f t="shared" si="281"/>
        <v>222.7</v>
      </c>
      <c r="M1432" s="312">
        <f t="shared" si="282"/>
        <v>337.43</v>
      </c>
      <c r="N1432" s="297" t="str">
        <f>_xlfn.IFNA(VLOOKUP($E:$E,'1'!$A:$E,3,0),"")</f>
        <v/>
      </c>
      <c r="O1432" s="297" t="str">
        <f>_xlfn.IFNA(VLOOKUP($E:$E,'2'!$A:$E,3,0),"")</f>
        <v/>
      </c>
      <c r="P1432" s="297">
        <f>_xlfn.IFNA(VLOOKUP($E:$E,'3'!$A:$D,3,0),"")</f>
        <v>166</v>
      </c>
      <c r="Q1432" s="297" t="str">
        <f>_xlfn.IFNA(VLOOKUP($E:$E,'4'!$A:$F,3,0),"")</f>
        <v/>
      </c>
      <c r="R1432" s="297" t="str">
        <f>_xlfn.IFNA(VLOOKUP($E:$E,'5'!$A:$F,3,0),"")</f>
        <v/>
      </c>
      <c r="S1432" s="297" t="str">
        <f>_xlfn.IFNA(VLOOKUP($E:$E,'6'!$A:$F,3,0),"")</f>
        <v/>
      </c>
      <c r="T1432" s="313">
        <v>1</v>
      </c>
      <c r="U1432" s="313">
        <v>1</v>
      </c>
      <c r="V1432" s="313">
        <v>50</v>
      </c>
      <c r="W1432" s="314">
        <v>0.29199999999999998</v>
      </c>
      <c r="X1432" s="315">
        <v>7.9000000000000001E-4</v>
      </c>
      <c r="Y1432" s="749">
        <v>320</v>
      </c>
      <c r="Z1432" s="282"/>
      <c r="AA1432" s="316" t="s">
        <v>393</v>
      </c>
      <c r="AB1432" s="282" t="s">
        <v>9163</v>
      </c>
      <c r="AC1432" s="317" t="s">
        <v>2081</v>
      </c>
      <c r="AD1432" s="318" t="s">
        <v>997</v>
      </c>
      <c r="AE1432" s="319" t="s">
        <v>11326</v>
      </c>
      <c r="AF1432" s="319" t="s">
        <v>11294</v>
      </c>
      <c r="AG1432" s="320">
        <v>4.2300000000000004</v>
      </c>
      <c r="AH1432" s="321">
        <f t="shared" si="283"/>
        <v>0</v>
      </c>
      <c r="AI1432" s="287">
        <f>_xlfn.IFNA(VLOOKUP(AD:AD,грп!B:C,2,0),0)</f>
        <v>0</v>
      </c>
      <c r="AJ1432" s="607">
        <v>277</v>
      </c>
      <c r="AK1432" s="672" t="str">
        <f t="shared" si="276"/>
        <v xml:space="preserve"> </v>
      </c>
      <c r="AL1432" s="174"/>
      <c r="AM1432" s="4"/>
    </row>
    <row r="1433" spans="1:39" s="4" customFormat="1" ht="12" customHeight="1" outlineLevel="1" x14ac:dyDescent="0.35">
      <c r="A1433" s="307" t="s">
        <v>10402</v>
      </c>
      <c r="B1433" s="308" t="s">
        <v>7012</v>
      </c>
      <c r="C1433" s="290" t="s">
        <v>555</v>
      </c>
      <c r="D1433" s="310" t="s">
        <v>5577</v>
      </c>
      <c r="E1433" s="322" t="s">
        <v>1330</v>
      </c>
      <c r="F1433" s="293"/>
      <c r="G1433" s="293"/>
      <c r="H1433" s="294">
        <v>472</v>
      </c>
      <c r="I1433" s="294" t="str">
        <f>IFERROR(_xlfn.IFNA(VLOOKUP($D:$D,history!$I:$Y,3,0),VLOOKUP(E:E,history!$H:$Y,4,0)),"--")</f>
        <v>--</v>
      </c>
      <c r="J1433" s="282" t="s">
        <v>9870</v>
      </c>
      <c r="K1433" s="282" t="str">
        <f t="shared" si="280"/>
        <v/>
      </c>
      <c r="L1433" s="312">
        <f t="shared" si="281"/>
        <v>279.02999999999997</v>
      </c>
      <c r="M1433" s="312">
        <f t="shared" si="282"/>
        <v>422.78</v>
      </c>
      <c r="N1433" s="297" t="str">
        <f>_xlfn.IFNA(VLOOKUP($E:$E,'1'!$A:$E,3,0),"")</f>
        <v/>
      </c>
      <c r="O1433" s="297" t="str">
        <f>_xlfn.IFNA(VLOOKUP($E:$E,'2'!$A:$E,3,0),"")</f>
        <v/>
      </c>
      <c r="P1433" s="297">
        <f>_xlfn.IFNA(VLOOKUP($E:$E,'3'!$A:$D,3,0),"")</f>
        <v>214</v>
      </c>
      <c r="Q1433" s="297" t="str">
        <f>_xlfn.IFNA(VLOOKUP($E:$E,'4'!$A:$F,3,0),"")</f>
        <v/>
      </c>
      <c r="R1433" s="297" t="str">
        <f>_xlfn.IFNA(VLOOKUP($E:$E,'5'!$A:$F,3,0),"")</f>
        <v/>
      </c>
      <c r="S1433" s="297" t="str">
        <f>_xlfn.IFNA(VLOOKUP($E:$E,'6'!$A:$F,3,0),"")</f>
        <v/>
      </c>
      <c r="T1433" s="313">
        <v>1</v>
      </c>
      <c r="U1433" s="313">
        <v>1</v>
      </c>
      <c r="V1433" s="313">
        <v>50</v>
      </c>
      <c r="W1433" s="314">
        <v>0.40600000000000003</v>
      </c>
      <c r="X1433" s="315">
        <v>1.161809E-3</v>
      </c>
      <c r="Y1433" s="749">
        <v>390</v>
      </c>
      <c r="Z1433" s="282"/>
      <c r="AA1433" s="316" t="s">
        <v>10391</v>
      </c>
      <c r="AB1433" s="282" t="s">
        <v>9163</v>
      </c>
      <c r="AC1433" s="317" t="s">
        <v>2081</v>
      </c>
      <c r="AD1433" s="318" t="s">
        <v>997</v>
      </c>
      <c r="AE1433" s="319" t="s">
        <v>11326</v>
      </c>
      <c r="AF1433" s="319" t="s">
        <v>11294</v>
      </c>
      <c r="AG1433" s="320">
        <v>5.3</v>
      </c>
      <c r="AH1433" s="321">
        <f t="shared" si="283"/>
        <v>0</v>
      </c>
      <c r="AI1433" s="287">
        <f>_xlfn.IFNA(VLOOKUP(AD:AD,грп!B:C,2,0),0)</f>
        <v>0</v>
      </c>
      <c r="AJ1433" s="607">
        <v>339</v>
      </c>
      <c r="AK1433" s="672" t="str">
        <f t="shared" si="276"/>
        <v xml:space="preserve"> </v>
      </c>
      <c r="AL1433" s="174"/>
    </row>
    <row r="1434" spans="1:39" s="4" customFormat="1" ht="12" customHeight="1" outlineLevel="1" x14ac:dyDescent="0.35">
      <c r="A1434" s="307" t="s">
        <v>10402</v>
      </c>
      <c r="B1434" s="308" t="s">
        <v>7013</v>
      </c>
      <c r="C1434" s="290" t="s">
        <v>555</v>
      </c>
      <c r="D1434" s="310" t="s">
        <v>5578</v>
      </c>
      <c r="E1434" s="322" t="s">
        <v>966</v>
      </c>
      <c r="F1434" s="293"/>
      <c r="G1434" s="293"/>
      <c r="H1434" s="294">
        <v>292</v>
      </c>
      <c r="I1434" s="294" t="str">
        <f>IFERROR(_xlfn.IFNA(VLOOKUP($D:$D,history!$I:$Y,3,0),VLOOKUP(E:E,history!$H:$Y,4,0)),"--")</f>
        <v>V</v>
      </c>
      <c r="J1434" s="282" t="s">
        <v>9870</v>
      </c>
      <c r="K1434" s="282" t="str">
        <f t="shared" si="280"/>
        <v/>
      </c>
      <c r="L1434" s="312">
        <f t="shared" si="281"/>
        <v>284.83</v>
      </c>
      <c r="M1434" s="312">
        <f t="shared" si="282"/>
        <v>431.56</v>
      </c>
      <c r="N1434" s="297" t="str">
        <f>_xlfn.IFNA(VLOOKUP($E:$E,'1'!$A:$E,3,0),"")</f>
        <v/>
      </c>
      <c r="O1434" s="297" t="str">
        <f>_xlfn.IFNA(VLOOKUP($E:$E,'2'!$A:$E,3,0),"")</f>
        <v/>
      </c>
      <c r="P1434" s="297">
        <f>_xlfn.IFNA(VLOOKUP($E:$E,'3'!$A:$D,3,0),"")</f>
        <v>214</v>
      </c>
      <c r="Q1434" s="297" t="str">
        <f>_xlfn.IFNA(VLOOKUP($E:$E,'4'!$A:$F,3,0),"")</f>
        <v/>
      </c>
      <c r="R1434" s="297" t="str">
        <f>_xlfn.IFNA(VLOOKUP($E:$E,'5'!$A:$F,3,0),"")</f>
        <v/>
      </c>
      <c r="S1434" s="297" t="str">
        <f>_xlfn.IFNA(VLOOKUP($E:$E,'6'!$A:$F,3,0),"")</f>
        <v/>
      </c>
      <c r="T1434" s="313">
        <v>1</v>
      </c>
      <c r="U1434" s="313">
        <v>1</v>
      </c>
      <c r="V1434" s="313">
        <v>50</v>
      </c>
      <c r="W1434" s="314">
        <v>0.376</v>
      </c>
      <c r="X1434" s="315">
        <v>1.0666667E-3</v>
      </c>
      <c r="Y1434" s="749">
        <v>410</v>
      </c>
      <c r="Z1434" s="282"/>
      <c r="AA1434" s="316" t="s">
        <v>10391</v>
      </c>
      <c r="AB1434" s="282" t="s">
        <v>9163</v>
      </c>
      <c r="AC1434" s="317" t="s">
        <v>2081</v>
      </c>
      <c r="AD1434" s="318" t="s">
        <v>997</v>
      </c>
      <c r="AE1434" s="319" t="s">
        <v>11326</v>
      </c>
      <c r="AF1434" s="319" t="s">
        <v>11294</v>
      </c>
      <c r="AG1434" s="320">
        <v>5.41</v>
      </c>
      <c r="AH1434" s="321">
        <f t="shared" si="283"/>
        <v>0</v>
      </c>
      <c r="AI1434" s="287">
        <f>_xlfn.IFNA(VLOOKUP(AD:AD,грп!B:C,2,0),0)</f>
        <v>0</v>
      </c>
      <c r="AJ1434" s="607">
        <v>192</v>
      </c>
      <c r="AK1434" s="672" t="str">
        <f t="shared" si="276"/>
        <v xml:space="preserve"> </v>
      </c>
      <c r="AL1434" s="174"/>
    </row>
    <row r="1435" spans="1:39" s="4" customFormat="1" ht="12" customHeight="1" outlineLevel="1" x14ac:dyDescent="0.35">
      <c r="A1435" s="307" t="s">
        <v>10402</v>
      </c>
      <c r="B1435" s="308" t="s">
        <v>7014</v>
      </c>
      <c r="C1435" s="323"/>
      <c r="D1435" s="310" t="s">
        <v>5579</v>
      </c>
      <c r="E1435" s="322" t="s">
        <v>2096</v>
      </c>
      <c r="F1435" s="293"/>
      <c r="G1435" s="293"/>
      <c r="H1435" s="294">
        <v>92</v>
      </c>
      <c r="I1435" s="294" t="str">
        <f>IFERROR(_xlfn.IFNA(VLOOKUP($D:$D,history!$I:$Y,3,0),VLOOKUP(E:E,history!$H:$Y,4,0)),"--")</f>
        <v>--</v>
      </c>
      <c r="J1435" s="282" t="s">
        <v>9870</v>
      </c>
      <c r="K1435" s="282" t="str">
        <f t="shared" si="280"/>
        <v/>
      </c>
      <c r="L1435" s="312">
        <f t="shared" si="281"/>
        <v>332.74</v>
      </c>
      <c r="M1435" s="312">
        <f t="shared" si="282"/>
        <v>504.15</v>
      </c>
      <c r="N1435" s="297" t="str">
        <f>_xlfn.IFNA(VLOOKUP($E:$E,'1'!$A:$E,3,0),"")</f>
        <v/>
      </c>
      <c r="O1435" s="297" t="str">
        <f>_xlfn.IFNA(VLOOKUP($E:$E,'2'!$A:$E,3,0),"")</f>
        <v/>
      </c>
      <c r="P1435" s="297">
        <f>_xlfn.IFNA(VLOOKUP($E:$E,'3'!$A:$D,3,0),"")</f>
        <v>237</v>
      </c>
      <c r="Q1435" s="297" t="str">
        <f>_xlfn.IFNA(VLOOKUP($E:$E,'4'!$A:$F,3,0),"")</f>
        <v/>
      </c>
      <c r="R1435" s="297" t="str">
        <f>_xlfn.IFNA(VLOOKUP($E:$E,'5'!$A:$F,3,0),"")</f>
        <v/>
      </c>
      <c r="S1435" s="297" t="str">
        <f>_xlfn.IFNA(VLOOKUP($E:$E,'6'!$A:$F,3,0),"")</f>
        <v/>
      </c>
      <c r="T1435" s="313">
        <v>1</v>
      </c>
      <c r="U1435" s="313">
        <v>1</v>
      </c>
      <c r="V1435" s="313">
        <v>50</v>
      </c>
      <c r="W1435" s="314">
        <v>0.379</v>
      </c>
      <c r="X1435" s="315">
        <v>1.1466667E-3</v>
      </c>
      <c r="Y1435" s="749">
        <v>480</v>
      </c>
      <c r="Z1435" s="282"/>
      <c r="AA1435" s="316" t="s">
        <v>10391</v>
      </c>
      <c r="AB1435" s="282" t="s">
        <v>9163</v>
      </c>
      <c r="AC1435" s="317" t="s">
        <v>2081</v>
      </c>
      <c r="AD1435" s="318" t="s">
        <v>997</v>
      </c>
      <c r="AE1435" s="319" t="s">
        <v>11326</v>
      </c>
      <c r="AF1435" s="319" t="s">
        <v>11294</v>
      </c>
      <c r="AG1435" s="320">
        <v>6.32</v>
      </c>
      <c r="AH1435" s="321">
        <f t="shared" si="283"/>
        <v>0</v>
      </c>
      <c r="AI1435" s="287">
        <f>_xlfn.IFNA(VLOOKUP(AD:AD,грп!B:C,2,0),0)</f>
        <v>0</v>
      </c>
      <c r="AJ1435" s="607">
        <v>95</v>
      </c>
      <c r="AK1435" s="672">
        <f t="shared" si="276"/>
        <v>0</v>
      </c>
      <c r="AL1435" s="174"/>
    </row>
    <row r="1436" spans="1:39" s="4" customFormat="1" ht="12" customHeight="1" outlineLevel="1" x14ac:dyDescent="0.35">
      <c r="A1436" s="307" t="s">
        <v>10402</v>
      </c>
      <c r="B1436" s="308" t="s">
        <v>7015</v>
      </c>
      <c r="C1436" s="309"/>
      <c r="D1436" s="310" t="s">
        <v>5661</v>
      </c>
      <c r="E1436" s="322" t="s">
        <v>4698</v>
      </c>
      <c r="F1436" s="293"/>
      <c r="G1436" s="293"/>
      <c r="H1436" s="294">
        <v>25</v>
      </c>
      <c r="I1436" s="294" t="str">
        <f>IFERROR(_xlfn.IFNA(VLOOKUP($D:$D,history!$I:$Y,3,0),VLOOKUP(E:E,history!$H:$Y,4,0)),"--")</f>
        <v>--</v>
      </c>
      <c r="J1436" s="282" t="s">
        <v>9870</v>
      </c>
      <c r="K1436" s="282" t="str">
        <f t="shared" si="280"/>
        <v/>
      </c>
      <c r="L1436" s="312">
        <f t="shared" si="281"/>
        <v>238.5</v>
      </c>
      <c r="M1436" s="312">
        <f t="shared" si="282"/>
        <v>361.36</v>
      </c>
      <c r="N1436" s="297" t="str">
        <f>_xlfn.IFNA(VLOOKUP($E:$E,'1'!$A:$E,3,0),"")</f>
        <v/>
      </c>
      <c r="O1436" s="297" t="str">
        <f>_xlfn.IFNA(VLOOKUP($E:$E,'2'!$A:$E,3,0),"")</f>
        <v/>
      </c>
      <c r="P1436" s="297">
        <f>_xlfn.IFNA(VLOOKUP($E:$E,'3'!$A:$D,3,0),"")</f>
        <v>214</v>
      </c>
      <c r="Q1436" s="297" t="str">
        <f>_xlfn.IFNA(VLOOKUP($E:$E,'4'!$A:$F,3,0),"")</f>
        <v/>
      </c>
      <c r="R1436" s="297" t="str">
        <f>_xlfn.IFNA(VLOOKUP($E:$E,'5'!$A:$F,3,0),"")</f>
        <v/>
      </c>
      <c r="S1436" s="297" t="str">
        <f>_xlfn.IFNA(VLOOKUP($E:$E,'6'!$A:$F,3,0),"")</f>
        <v/>
      </c>
      <c r="T1436" s="313">
        <v>1</v>
      </c>
      <c r="U1436" s="313">
        <v>1</v>
      </c>
      <c r="V1436" s="313">
        <v>50</v>
      </c>
      <c r="W1436" s="314">
        <v>0.372</v>
      </c>
      <c r="X1436" s="315">
        <v>1.16E-3</v>
      </c>
      <c r="Y1436" s="749">
        <v>340</v>
      </c>
      <c r="Z1436" s="282"/>
      <c r="AA1436" s="316" t="s">
        <v>393</v>
      </c>
      <c r="AB1436" s="282" t="s">
        <v>9163</v>
      </c>
      <c r="AC1436" s="317" t="s">
        <v>2081</v>
      </c>
      <c r="AD1436" s="318" t="s">
        <v>997</v>
      </c>
      <c r="AE1436" s="319" t="s">
        <v>11326</v>
      </c>
      <c r="AF1436" s="319" t="s">
        <v>11282</v>
      </c>
      <c r="AG1436" s="320">
        <v>4.53</v>
      </c>
      <c r="AH1436" s="321">
        <f t="shared" si="283"/>
        <v>0</v>
      </c>
      <c r="AI1436" s="287">
        <f>_xlfn.IFNA(VLOOKUP(AD:AD,грп!B:C,2,0),0)</f>
        <v>0</v>
      </c>
      <c r="AJ1436" s="607">
        <v>100</v>
      </c>
      <c r="AK1436" s="672">
        <f t="shared" si="276"/>
        <v>0</v>
      </c>
      <c r="AL1436" s="174"/>
    </row>
    <row r="1437" spans="1:39" s="4" customFormat="1" ht="12" customHeight="1" outlineLevel="1" x14ac:dyDescent="0.35">
      <c r="A1437" s="307" t="s">
        <v>10402</v>
      </c>
      <c r="B1437" s="308" t="s">
        <v>10020</v>
      </c>
      <c r="C1437" s="325" t="s">
        <v>1916</v>
      </c>
      <c r="D1437" s="310" t="s">
        <v>10384</v>
      </c>
      <c r="E1437" s="322" t="s">
        <v>9851</v>
      </c>
      <c r="F1437" s="293"/>
      <c r="G1437" s="293"/>
      <c r="H1437" s="294"/>
      <c r="I1437" s="294" t="str">
        <f>IFERROR(_xlfn.IFNA(VLOOKUP($D:$D,history!$I:$Y,3,0),VLOOKUP(E:E,history!$H:$Y,4,0)),"--")</f>
        <v>--</v>
      </c>
      <c r="J1437" s="282" t="s">
        <v>9870</v>
      </c>
      <c r="K1437" s="282" t="str">
        <f t="shared" si="280"/>
        <v/>
      </c>
      <c r="L1437" s="326">
        <f>M1437</f>
        <v>980</v>
      </c>
      <c r="M1437" s="326">
        <v>980</v>
      </c>
      <c r="N1437" s="297" t="str">
        <f>_xlfn.IFNA(VLOOKUP($E:$E,'1'!$A:$E,3,0),"")</f>
        <v/>
      </c>
      <c r="O1437" s="297" t="str">
        <f>_xlfn.IFNA(VLOOKUP($E:$E,'2'!$A:$E,3,0),"")</f>
        <v/>
      </c>
      <c r="P1437" s="297">
        <f>_xlfn.IFNA(VLOOKUP($E:$E,'3'!$A:$D,3,0),"")</f>
        <v>218.92893750000002</v>
      </c>
      <c r="Q1437" s="297" t="str">
        <f>_xlfn.IFNA(VLOOKUP($E:$E,'4'!$A:$F,3,0),"")</f>
        <v/>
      </c>
      <c r="R1437" s="297" t="str">
        <f>_xlfn.IFNA(VLOOKUP($E:$E,'5'!$A:$F,3,0),"")</f>
        <v/>
      </c>
      <c r="S1437" s="297" t="str">
        <f>_xlfn.IFNA(VLOOKUP($E:$E,'6'!$A:$F,3,0),"")</f>
        <v/>
      </c>
      <c r="T1437" s="313">
        <v>1</v>
      </c>
      <c r="U1437" s="313">
        <v>50</v>
      </c>
      <c r="V1437" s="313">
        <v>100</v>
      </c>
      <c r="W1437" s="314">
        <v>0.14199999999999999</v>
      </c>
      <c r="X1437" s="315">
        <v>5.5400000000000002E-4</v>
      </c>
      <c r="Y1437" s="749">
        <v>1370</v>
      </c>
      <c r="Z1437" s="282"/>
      <c r="AA1437" s="316" t="s">
        <v>10391</v>
      </c>
      <c r="AB1437" s="282" t="s">
        <v>9164</v>
      </c>
      <c r="AC1437" s="317" t="s">
        <v>2081</v>
      </c>
      <c r="AD1437" s="318" t="s">
        <v>997</v>
      </c>
      <c r="AE1437" s="319" t="s">
        <v>11326</v>
      </c>
      <c r="AF1437" s="319" t="s">
        <v>11284</v>
      </c>
      <c r="AG1437" s="320">
        <v>6.04</v>
      </c>
      <c r="AH1437" s="321">
        <f t="shared" si="283"/>
        <v>0</v>
      </c>
      <c r="AI1437" s="287">
        <f>_xlfn.IFNA(VLOOKUP(AD:AD,грп!B:C,2,0),0)</f>
        <v>0</v>
      </c>
      <c r="AJ1437" s="607">
        <v>0</v>
      </c>
      <c r="AK1437" s="672" t="str">
        <f t="shared" si="276"/>
        <v>спеццена</v>
      </c>
      <c r="AL1437" s="174"/>
    </row>
    <row r="1438" spans="1:39" s="4" customFormat="1" ht="12" customHeight="1" outlineLevel="1" x14ac:dyDescent="0.35">
      <c r="A1438" s="307" t="s">
        <v>10402</v>
      </c>
      <c r="B1438" s="308" t="s">
        <v>7016</v>
      </c>
      <c r="C1438" s="323"/>
      <c r="D1438" s="310" t="s">
        <v>10893</v>
      </c>
      <c r="E1438" s="311" t="s">
        <v>2574</v>
      </c>
      <c r="F1438" s="293"/>
      <c r="G1438" s="293"/>
      <c r="H1438" s="294"/>
      <c r="I1438" s="294" t="str">
        <f>IFERROR(_xlfn.IFNA(VLOOKUP($D:$D,history!$I:$Y,3,0),VLOOKUP(E:E,history!$H:$Y,4,0)),"--")</f>
        <v>--</v>
      </c>
      <c r="J1438" s="282" t="s">
        <v>9870</v>
      </c>
      <c r="K1438" s="282" t="str">
        <f t="shared" si="280"/>
        <v/>
      </c>
      <c r="L1438" s="312">
        <f t="shared" ref="L1438:L1469" si="284">IF($A$3="ИМ",ROUND($Y1438*(1-($L$6-$F$4))*(1-$F$3)*(1+$AG$2),2),ROUND($M1438*(1-($L$6-$F$4))*(1-$F$3)*(1+$AG$2),2))</f>
        <v>352.22</v>
      </c>
      <c r="M1438" s="312">
        <f t="shared" ref="M1438:M1469" si="285">ROUND(IF($A$3="РЕГИОНЫ",AG1438*$AG$3*$AG$1,IF(AI1438=0,AG1438*$AG$3*$AG$1,AG1438*$AG$3*(1-5%)*$AG$1)),2)</f>
        <v>533.66</v>
      </c>
      <c r="N1438" s="297" t="str">
        <f>_xlfn.IFNA(VLOOKUP($E:$E,'1'!$A:$E,3,0),"")</f>
        <v/>
      </c>
      <c r="O1438" s="297" t="str">
        <f>_xlfn.IFNA(VLOOKUP($E:$E,'2'!$A:$E,3,0),"")</f>
        <v/>
      </c>
      <c r="P1438" s="297">
        <f>_xlfn.IFNA(VLOOKUP($E:$E,'3'!$A:$D,3,0),"")</f>
        <v>282</v>
      </c>
      <c r="Q1438" s="297" t="str">
        <f>_xlfn.IFNA(VLOOKUP($E:$E,'4'!$A:$F,3,0),"")</f>
        <v/>
      </c>
      <c r="R1438" s="297" t="str">
        <f>_xlfn.IFNA(VLOOKUP($E:$E,'5'!$A:$F,3,0),"")</f>
        <v/>
      </c>
      <c r="S1438" s="297" t="str">
        <f>_xlfn.IFNA(VLOOKUP($E:$E,'6'!$A:$F,3,0),"")</f>
        <v/>
      </c>
      <c r="T1438" s="313">
        <v>1</v>
      </c>
      <c r="U1438" s="313">
        <v>1</v>
      </c>
      <c r="V1438" s="313">
        <v>100</v>
      </c>
      <c r="W1438" s="314">
        <v>0.29899999999999999</v>
      </c>
      <c r="X1438" s="315">
        <v>9.875000000000001E-4</v>
      </c>
      <c r="Y1438" s="749">
        <v>510</v>
      </c>
      <c r="Z1438" s="282"/>
      <c r="AA1438" s="316" t="s">
        <v>393</v>
      </c>
      <c r="AB1438" s="282" t="s">
        <v>9163</v>
      </c>
      <c r="AC1438" s="317" t="s">
        <v>2081</v>
      </c>
      <c r="AD1438" s="318" t="s">
        <v>997</v>
      </c>
      <c r="AE1438" s="319" t="s">
        <v>11326</v>
      </c>
      <c r="AF1438" s="319" t="s">
        <v>11282</v>
      </c>
      <c r="AG1438" s="320">
        <v>6.69</v>
      </c>
      <c r="AH1438" s="321">
        <f t="shared" si="283"/>
        <v>0</v>
      </c>
      <c r="AI1438" s="287">
        <f>_xlfn.IFNA(VLOOKUP(AD:AD,грп!B:C,2,0),0)</f>
        <v>0</v>
      </c>
      <c r="AJ1438" s="607">
        <v>46</v>
      </c>
      <c r="AK1438" s="672">
        <f t="shared" si="276"/>
        <v>0</v>
      </c>
      <c r="AL1438" s="174"/>
    </row>
    <row r="1439" spans="1:39" s="4" customFormat="1" ht="12" customHeight="1" outlineLevel="1" x14ac:dyDescent="0.35">
      <c r="A1439" s="307" t="s">
        <v>10402</v>
      </c>
      <c r="B1439" s="308" t="s">
        <v>9646</v>
      </c>
      <c r="C1439" s="309" t="s">
        <v>21</v>
      </c>
      <c r="D1439" s="310" t="s">
        <v>10337</v>
      </c>
      <c r="E1439" s="322" t="s">
        <v>9399</v>
      </c>
      <c r="F1439" s="293"/>
      <c r="G1439" s="293"/>
      <c r="H1439" s="294">
        <v>50</v>
      </c>
      <c r="I1439" s="294" t="str">
        <f>IFERROR(_xlfn.IFNA(VLOOKUP($D:$D,history!$I:$Y,3,0),VLOOKUP(E:E,history!$H:$Y,4,0)),"--")</f>
        <v>--</v>
      </c>
      <c r="J1439" s="282" t="s">
        <v>9868</v>
      </c>
      <c r="K1439" s="282" t="str">
        <f t="shared" si="280"/>
        <v/>
      </c>
      <c r="L1439" s="312">
        <f t="shared" si="284"/>
        <v>111.08</v>
      </c>
      <c r="M1439" s="312">
        <f t="shared" si="285"/>
        <v>168.31</v>
      </c>
      <c r="N1439" s="297" t="str">
        <f>_xlfn.IFNA(VLOOKUP($E:$E,'1'!$A:$E,3,0),"")</f>
        <v/>
      </c>
      <c r="O1439" s="297" t="str">
        <f>_xlfn.IFNA(VLOOKUP($E:$E,'2'!$A:$E,3,0),"")</f>
        <v/>
      </c>
      <c r="P1439" s="297">
        <f>_xlfn.IFNA(VLOOKUP($E:$E,'3'!$A:$D,3,0),"")</f>
        <v>90</v>
      </c>
      <c r="Q1439" s="297" t="str">
        <f>_xlfn.IFNA(VLOOKUP($E:$E,'4'!$A:$F,3,0),"")</f>
        <v/>
      </c>
      <c r="R1439" s="297" t="str">
        <f>_xlfn.IFNA(VLOOKUP($E:$E,'5'!$A:$F,3,0),"")</f>
        <v/>
      </c>
      <c r="S1439" s="297" t="str">
        <f>_xlfn.IFNA(VLOOKUP($E:$E,'6'!$A:$F,3,0),"")</f>
        <v/>
      </c>
      <c r="T1439" s="313">
        <v>1</v>
      </c>
      <c r="U1439" s="313">
        <v>1</v>
      </c>
      <c r="V1439" s="313">
        <v>500</v>
      </c>
      <c r="W1439" s="314">
        <v>4.1000000000000002E-2</v>
      </c>
      <c r="X1439" s="315">
        <v>1E-4</v>
      </c>
      <c r="Y1439" s="749">
        <v>160</v>
      </c>
      <c r="Z1439" s="282"/>
      <c r="AA1439" s="316" t="s">
        <v>393</v>
      </c>
      <c r="AB1439" s="282" t="s">
        <v>9164</v>
      </c>
      <c r="AC1439" s="317" t="s">
        <v>2081</v>
      </c>
      <c r="AD1439" s="318" t="s">
        <v>997</v>
      </c>
      <c r="AE1439" s="319">
        <v>0</v>
      </c>
      <c r="AF1439" s="319" t="s">
        <v>11284</v>
      </c>
      <c r="AG1439" s="320">
        <v>2.11</v>
      </c>
      <c r="AH1439" s="321">
        <f t="shared" si="283"/>
        <v>0</v>
      </c>
      <c r="AI1439" s="287">
        <f>_xlfn.IFNA(VLOOKUP(AD:AD,грп!B:C,2,0),0)</f>
        <v>0</v>
      </c>
      <c r="AJ1439" s="607">
        <v>100</v>
      </c>
      <c r="AK1439" s="672" t="str">
        <f t="shared" si="276"/>
        <v>new</v>
      </c>
      <c r="AL1439" s="174"/>
    </row>
    <row r="1440" spans="1:39" s="4" customFormat="1" ht="12" customHeight="1" outlineLevel="1" x14ac:dyDescent="0.35">
      <c r="A1440" s="307" t="s">
        <v>10402</v>
      </c>
      <c r="B1440" s="308" t="s">
        <v>7017</v>
      </c>
      <c r="C1440" s="309"/>
      <c r="D1440" s="310" t="s">
        <v>10894</v>
      </c>
      <c r="E1440" s="322" t="s">
        <v>3633</v>
      </c>
      <c r="F1440" s="293"/>
      <c r="G1440" s="293"/>
      <c r="H1440" s="294"/>
      <c r="I1440" s="294" t="str">
        <f>IFERROR(_xlfn.IFNA(VLOOKUP($D:$D,history!$I:$Y,3,0),VLOOKUP(E:E,history!$H:$Y,4,0)),"--")</f>
        <v>--</v>
      </c>
      <c r="J1440" s="282" t="s">
        <v>5946</v>
      </c>
      <c r="K1440" s="282" t="str">
        <f t="shared" si="280"/>
        <v/>
      </c>
      <c r="L1440" s="312">
        <f t="shared" si="284"/>
        <v>450.14</v>
      </c>
      <c r="M1440" s="312">
        <f t="shared" si="285"/>
        <v>682.03</v>
      </c>
      <c r="N1440" s="297" t="str">
        <f>_xlfn.IFNA(VLOOKUP($E:$E,'1'!$A:$E,3,0),"")</f>
        <v/>
      </c>
      <c r="O1440" s="297" t="str">
        <f>_xlfn.IFNA(VLOOKUP($E:$E,'2'!$A:$E,3,0),"")</f>
        <v/>
      </c>
      <c r="P1440" s="297">
        <f>_xlfn.IFNA(VLOOKUP($E:$E,'3'!$A:$D,3,0),"")</f>
        <v>339</v>
      </c>
      <c r="Q1440" s="297" t="str">
        <f>_xlfn.IFNA(VLOOKUP($E:$E,'4'!$A:$F,3,0),"")</f>
        <v/>
      </c>
      <c r="R1440" s="297" t="str">
        <f>_xlfn.IFNA(VLOOKUP($E:$E,'5'!$A:$F,3,0),"")</f>
        <v/>
      </c>
      <c r="S1440" s="297" t="str">
        <f>_xlfn.IFNA(VLOOKUP($E:$E,'6'!$A:$F,3,0),"")</f>
        <v/>
      </c>
      <c r="T1440" s="313">
        <v>1</v>
      </c>
      <c r="U1440" s="313">
        <v>1</v>
      </c>
      <c r="V1440" s="313">
        <v>30</v>
      </c>
      <c r="W1440" s="314">
        <v>0.56499999999999995</v>
      </c>
      <c r="X1440" s="315">
        <v>2.6333333E-3</v>
      </c>
      <c r="Y1440" s="749">
        <v>650</v>
      </c>
      <c r="Z1440" s="282"/>
      <c r="AA1440" s="316" t="s">
        <v>393</v>
      </c>
      <c r="AB1440" s="282" t="s">
        <v>9163</v>
      </c>
      <c r="AC1440" s="317" t="s">
        <v>2081</v>
      </c>
      <c r="AD1440" s="318" t="s">
        <v>997</v>
      </c>
      <c r="AE1440" s="319" t="s">
        <v>11326</v>
      </c>
      <c r="AF1440" s="319" t="s">
        <v>11282</v>
      </c>
      <c r="AG1440" s="320">
        <v>8.5500000000000007</v>
      </c>
      <c r="AH1440" s="321">
        <f t="shared" si="283"/>
        <v>0</v>
      </c>
      <c r="AI1440" s="287">
        <f>_xlfn.IFNA(VLOOKUP(AD:AD,грп!B:C,2,0),0)</f>
        <v>0</v>
      </c>
      <c r="AJ1440" s="607">
        <v>91</v>
      </c>
      <c r="AK1440" s="672">
        <f t="shared" si="276"/>
        <v>0</v>
      </c>
      <c r="AL1440" s="174"/>
    </row>
    <row r="1441" spans="1:39" s="4" customFormat="1" ht="12" customHeight="1" outlineLevel="1" x14ac:dyDescent="0.35">
      <c r="A1441" s="307" t="s">
        <v>10402</v>
      </c>
      <c r="B1441" s="308" t="s">
        <v>7018</v>
      </c>
      <c r="C1441" s="309"/>
      <c r="D1441" s="310" t="s">
        <v>10382</v>
      </c>
      <c r="E1441" s="322" t="s">
        <v>4699</v>
      </c>
      <c r="F1441" s="293"/>
      <c r="G1441" s="293"/>
      <c r="H1441" s="294">
        <v>205</v>
      </c>
      <c r="I1441" s="294" t="str">
        <f>IFERROR(_xlfn.IFNA(VLOOKUP($D:$D,history!$I:$Y,3,0),VLOOKUP(E:E,history!$H:$Y,4,0)),"--")</f>
        <v>--</v>
      </c>
      <c r="J1441" s="282" t="s">
        <v>9870</v>
      </c>
      <c r="K1441" s="282" t="str">
        <f t="shared" si="280"/>
        <v/>
      </c>
      <c r="L1441" s="312">
        <f t="shared" si="284"/>
        <v>284.83</v>
      </c>
      <c r="M1441" s="312">
        <f t="shared" si="285"/>
        <v>431.56</v>
      </c>
      <c r="N1441" s="297" t="str">
        <f>_xlfn.IFNA(VLOOKUP($E:$E,'1'!$A:$E,3,0),"")</f>
        <v/>
      </c>
      <c r="O1441" s="297" t="str">
        <f>_xlfn.IFNA(VLOOKUP($E:$E,'2'!$A:$E,3,0),"")</f>
        <v/>
      </c>
      <c r="P1441" s="297">
        <f>_xlfn.IFNA(VLOOKUP($E:$E,'3'!$A:$D,3,0),"")</f>
        <v>214</v>
      </c>
      <c r="Q1441" s="297" t="str">
        <f>_xlfn.IFNA(VLOOKUP($E:$E,'4'!$A:$F,3,0),"")</f>
        <v/>
      </c>
      <c r="R1441" s="297" t="str">
        <f>_xlfn.IFNA(VLOOKUP($E:$E,'5'!$A:$F,3,0),"")</f>
        <v/>
      </c>
      <c r="S1441" s="297" t="str">
        <f>_xlfn.IFNA(VLOOKUP($E:$E,'6'!$A:$F,3,0),"")</f>
        <v/>
      </c>
      <c r="T1441" s="313">
        <v>1</v>
      </c>
      <c r="U1441" s="313">
        <v>1</v>
      </c>
      <c r="V1441" s="313">
        <v>50</v>
      </c>
      <c r="W1441" s="314">
        <v>0.39</v>
      </c>
      <c r="X1441" s="315">
        <v>1.2066666999999999E-3</v>
      </c>
      <c r="Y1441" s="749">
        <v>410</v>
      </c>
      <c r="Z1441" s="282"/>
      <c r="AA1441" s="316" t="s">
        <v>393</v>
      </c>
      <c r="AB1441" s="282" t="s">
        <v>9163</v>
      </c>
      <c r="AC1441" s="317" t="s">
        <v>2081</v>
      </c>
      <c r="AD1441" s="318" t="s">
        <v>997</v>
      </c>
      <c r="AE1441" s="319" t="s">
        <v>11326</v>
      </c>
      <c r="AF1441" s="319" t="s">
        <v>11282</v>
      </c>
      <c r="AG1441" s="320">
        <v>5.41</v>
      </c>
      <c r="AH1441" s="321">
        <f t="shared" si="283"/>
        <v>0</v>
      </c>
      <c r="AI1441" s="287">
        <f>_xlfn.IFNA(VLOOKUP(AD:AD,грп!B:C,2,0),0)</f>
        <v>0</v>
      </c>
      <c r="AJ1441" s="607">
        <v>100</v>
      </c>
      <c r="AK1441" s="672">
        <f t="shared" si="276"/>
        <v>0</v>
      </c>
      <c r="AL1441" s="174"/>
    </row>
    <row r="1442" spans="1:39" ht="12" customHeight="1" outlineLevel="1" x14ac:dyDescent="0.35">
      <c r="A1442" s="307" t="s">
        <v>10402</v>
      </c>
      <c r="B1442" s="308" t="s">
        <v>9647</v>
      </c>
      <c r="C1442" s="309" t="s">
        <v>21</v>
      </c>
      <c r="D1442" s="310" t="s">
        <v>10383</v>
      </c>
      <c r="E1442" s="322" t="s">
        <v>9400</v>
      </c>
      <c r="F1442" s="293"/>
      <c r="G1442" s="293"/>
      <c r="H1442" s="294"/>
      <c r="I1442" s="294" t="str">
        <f>IFERROR(_xlfn.IFNA(VLOOKUP($D:$D,history!$I:$Y,3,0),VLOOKUP(E:E,history!$H:$Y,4,0)),"--")</f>
        <v>--</v>
      </c>
      <c r="J1442" s="282" t="s">
        <v>9870</v>
      </c>
      <c r="K1442" s="282" t="str">
        <f t="shared" si="280"/>
        <v/>
      </c>
      <c r="L1442" s="312">
        <f t="shared" si="284"/>
        <v>316.95</v>
      </c>
      <c r="M1442" s="312">
        <f t="shared" si="285"/>
        <v>480.22</v>
      </c>
      <c r="N1442" s="297" t="str">
        <f>_xlfn.IFNA(VLOOKUP($E:$E,'1'!$A:$E,3,0),"")</f>
        <v/>
      </c>
      <c r="O1442" s="297" t="str">
        <f>_xlfn.IFNA(VLOOKUP($E:$E,'2'!$A:$E,3,0),"")</f>
        <v/>
      </c>
      <c r="P1442" s="297">
        <f>_xlfn.IFNA(VLOOKUP($E:$E,'3'!$A:$D,3,0),"")</f>
        <v>238.3605</v>
      </c>
      <c r="Q1442" s="297" t="str">
        <f>_xlfn.IFNA(VLOOKUP($E:$E,'4'!$A:$F,3,0),"")</f>
        <v/>
      </c>
      <c r="R1442" s="297" t="str">
        <f>_xlfn.IFNA(VLOOKUP($E:$E,'5'!$A:$F,3,0),"")</f>
        <v/>
      </c>
      <c r="S1442" s="297" t="str">
        <f>_xlfn.IFNA(VLOOKUP($E:$E,'6'!$A:$F,3,0),"")</f>
        <v/>
      </c>
      <c r="T1442" s="313">
        <v>1</v>
      </c>
      <c r="U1442" s="313">
        <v>1</v>
      </c>
      <c r="V1442" s="313">
        <v>50</v>
      </c>
      <c r="W1442" s="314">
        <v>0.32200000000000001</v>
      </c>
      <c r="X1442" s="315">
        <v>1.5E-3</v>
      </c>
      <c r="Y1442" s="749">
        <v>460</v>
      </c>
      <c r="Z1442" s="282"/>
      <c r="AA1442" s="316" t="s">
        <v>10391</v>
      </c>
      <c r="AB1442" s="282" t="s">
        <v>10389</v>
      </c>
      <c r="AC1442" s="317" t="s">
        <v>2081</v>
      </c>
      <c r="AD1442" s="318" t="s">
        <v>997</v>
      </c>
      <c r="AE1442" s="319" t="s">
        <v>11326</v>
      </c>
      <c r="AF1442" s="319" t="s">
        <v>11284</v>
      </c>
      <c r="AG1442" s="320">
        <v>6.02</v>
      </c>
      <c r="AH1442" s="321">
        <f t="shared" si="283"/>
        <v>0</v>
      </c>
      <c r="AI1442" s="287">
        <f>_xlfn.IFNA(VLOOKUP(AD:AD,грп!B:C,2,0),0)</f>
        <v>0</v>
      </c>
      <c r="AJ1442" s="607">
        <v>0</v>
      </c>
      <c r="AK1442" s="672" t="str">
        <f t="shared" si="276"/>
        <v>new</v>
      </c>
      <c r="AL1442" s="174"/>
      <c r="AM1442" s="4"/>
    </row>
    <row r="1443" spans="1:39" s="4" customFormat="1" ht="12" customHeight="1" outlineLevel="1" x14ac:dyDescent="0.35">
      <c r="A1443" s="307" t="s">
        <v>10402</v>
      </c>
      <c r="B1443" s="308" t="s">
        <v>7019</v>
      </c>
      <c r="C1443" s="309" t="s">
        <v>21</v>
      </c>
      <c r="D1443" s="310" t="s">
        <v>10895</v>
      </c>
      <c r="E1443" s="322" t="s">
        <v>5630</v>
      </c>
      <c r="F1443" s="293"/>
      <c r="G1443" s="293"/>
      <c r="H1443" s="294"/>
      <c r="I1443" s="294" t="str">
        <f>IFERROR(_xlfn.IFNA(VLOOKUP($D:$D,history!$I:$Y,3,0),VLOOKUP(E:E,history!$H:$Y,4,0)),"--")</f>
        <v>--</v>
      </c>
      <c r="J1443" s="282" t="s">
        <v>5946</v>
      </c>
      <c r="K1443" s="282" t="str">
        <f t="shared" si="280"/>
        <v/>
      </c>
      <c r="L1443" s="312">
        <f t="shared" si="284"/>
        <v>0</v>
      </c>
      <c r="M1443" s="312">
        <f t="shared" si="285"/>
        <v>0</v>
      </c>
      <c r="N1443" s="297" t="str">
        <f>_xlfn.IFNA(VLOOKUP($E:$E,'1'!$A:$E,3,0),"")</f>
        <v/>
      </c>
      <c r="O1443" s="297" t="str">
        <f>_xlfn.IFNA(VLOOKUP($E:$E,'2'!$A:$E,3,0),"")</f>
        <v/>
      </c>
      <c r="P1443" s="297" t="str">
        <f>_xlfn.IFNA(VLOOKUP($E:$E,'3'!$A:$D,3,0),"")</f>
        <v/>
      </c>
      <c r="Q1443" s="297" t="str">
        <f>_xlfn.IFNA(VLOOKUP($E:$E,'4'!$A:$F,3,0),"")</f>
        <v/>
      </c>
      <c r="R1443" s="297" t="str">
        <f>_xlfn.IFNA(VLOOKUP($E:$E,'5'!$A:$F,3,0),"")</f>
        <v/>
      </c>
      <c r="S1443" s="297" t="str">
        <f>_xlfn.IFNA(VLOOKUP($E:$E,'6'!$A:$F,3,0),"")</f>
        <v/>
      </c>
      <c r="T1443" s="313">
        <v>1</v>
      </c>
      <c r="U1443" s="313">
        <v>1</v>
      </c>
      <c r="V1443" s="313">
        <v>40</v>
      </c>
      <c r="W1443" s="314">
        <v>0.49</v>
      </c>
      <c r="X1443" s="315">
        <v>1.3749999999999999E-3</v>
      </c>
      <c r="Y1443" s="749">
        <v>0</v>
      </c>
      <c r="Z1443" s="282"/>
      <c r="AA1443" s="316" t="s">
        <v>10390</v>
      </c>
      <c r="AB1443" s="282" t="s">
        <v>10389</v>
      </c>
      <c r="AC1443" s="317" t="s">
        <v>2081</v>
      </c>
      <c r="AD1443" s="318" t="s">
        <v>997</v>
      </c>
      <c r="AE1443" s="319" t="s">
        <v>11326</v>
      </c>
      <c r="AF1443" s="319" t="s">
        <v>11284</v>
      </c>
      <c r="AG1443" s="320">
        <v>0</v>
      </c>
      <c r="AH1443" s="321">
        <f t="shared" si="283"/>
        <v>0</v>
      </c>
      <c r="AI1443" s="287">
        <f>_xlfn.IFNA(VLOOKUP(AD:AD,грп!B:C,2,0),0)</f>
        <v>0</v>
      </c>
      <c r="AJ1443" s="607">
        <v>0</v>
      </c>
      <c r="AK1443" s="672" t="str">
        <f t="shared" si="276"/>
        <v>new</v>
      </c>
      <c r="AL1443" s="174"/>
    </row>
    <row r="1444" spans="1:39" s="4" customFormat="1" ht="12" customHeight="1" outlineLevel="1" x14ac:dyDescent="0.35">
      <c r="A1444" s="307" t="s">
        <v>10402</v>
      </c>
      <c r="B1444" s="308" t="s">
        <v>7020</v>
      </c>
      <c r="C1444" s="309" t="s">
        <v>21</v>
      </c>
      <c r="D1444" s="310" t="s">
        <v>10386</v>
      </c>
      <c r="E1444" s="322" t="s">
        <v>5631</v>
      </c>
      <c r="F1444" s="293"/>
      <c r="G1444" s="293"/>
      <c r="H1444" s="294"/>
      <c r="I1444" s="294" t="str">
        <f>IFERROR(_xlfn.IFNA(VLOOKUP($D:$D,history!$I:$Y,3,0),VLOOKUP(E:E,history!$H:$Y,4,0)),"--")</f>
        <v>--</v>
      </c>
      <c r="J1444" s="282" t="s">
        <v>9870</v>
      </c>
      <c r="K1444" s="282" t="str">
        <f t="shared" si="280"/>
        <v/>
      </c>
      <c r="L1444" s="312">
        <f t="shared" si="284"/>
        <v>672.84</v>
      </c>
      <c r="M1444" s="312">
        <f t="shared" si="285"/>
        <v>1019.46</v>
      </c>
      <c r="N1444" s="297" t="str">
        <f>_xlfn.IFNA(VLOOKUP($E:$E,'1'!$A:$E,3,0),"")</f>
        <v/>
      </c>
      <c r="O1444" s="297" t="str">
        <f>_xlfn.IFNA(VLOOKUP($E:$E,'2'!$A:$E,3,0),"")</f>
        <v/>
      </c>
      <c r="P1444" s="297">
        <f>_xlfn.IFNA(VLOOKUP($E:$E,'3'!$A:$D,3,0),"")</f>
        <v>536</v>
      </c>
      <c r="Q1444" s="297" t="str">
        <f>_xlfn.IFNA(VLOOKUP($E:$E,'4'!$A:$F,3,0),"")</f>
        <v/>
      </c>
      <c r="R1444" s="297" t="str">
        <f>_xlfn.IFNA(VLOOKUP($E:$E,'5'!$A:$F,3,0),"")</f>
        <v/>
      </c>
      <c r="S1444" s="297" t="str">
        <f>_xlfn.IFNA(VLOOKUP($E:$E,'6'!$A:$F,3,0),"")</f>
        <v/>
      </c>
      <c r="T1444" s="313">
        <v>1</v>
      </c>
      <c r="U1444" s="313">
        <v>1</v>
      </c>
      <c r="V1444" s="313">
        <v>30</v>
      </c>
      <c r="W1444" s="314">
        <v>0.70699999999999996</v>
      </c>
      <c r="X1444" s="315">
        <v>2.0933332999999998E-3</v>
      </c>
      <c r="Y1444" s="749">
        <v>970</v>
      </c>
      <c r="Z1444" s="282"/>
      <c r="AA1444" s="316" t="s">
        <v>393</v>
      </c>
      <c r="AB1444" s="282" t="s">
        <v>9164</v>
      </c>
      <c r="AC1444" s="317" t="s">
        <v>2081</v>
      </c>
      <c r="AD1444" s="318" t="s">
        <v>997</v>
      </c>
      <c r="AE1444" s="319" t="s">
        <v>11326</v>
      </c>
      <c r="AF1444" s="319" t="s">
        <v>11284</v>
      </c>
      <c r="AG1444" s="320">
        <v>12.78</v>
      </c>
      <c r="AH1444" s="321">
        <f t="shared" si="283"/>
        <v>0</v>
      </c>
      <c r="AI1444" s="287">
        <f>_xlfn.IFNA(VLOOKUP(AD:AD,грп!B:C,2,0),0)</f>
        <v>0</v>
      </c>
      <c r="AJ1444" s="607">
        <v>0</v>
      </c>
      <c r="AK1444" s="672" t="str">
        <f t="shared" si="276"/>
        <v>new</v>
      </c>
      <c r="AL1444" s="174"/>
    </row>
    <row r="1445" spans="1:39" s="4" customFormat="1" ht="12" customHeight="1" outlineLevel="1" x14ac:dyDescent="0.35">
      <c r="A1445" s="307" t="s">
        <v>10402</v>
      </c>
      <c r="B1445" s="308" t="s">
        <v>7021</v>
      </c>
      <c r="C1445" s="309" t="s">
        <v>21</v>
      </c>
      <c r="D1445" s="310" t="s">
        <v>10338</v>
      </c>
      <c r="E1445" s="322" t="s">
        <v>5632</v>
      </c>
      <c r="F1445" s="293"/>
      <c r="G1445" s="293"/>
      <c r="H1445" s="294"/>
      <c r="I1445" s="294" t="str">
        <f>IFERROR(_xlfn.IFNA(VLOOKUP($D:$D,history!$I:$Y,3,0),VLOOKUP(E:E,history!$H:$Y,4,0)),"--")</f>
        <v>--</v>
      </c>
      <c r="J1445" s="282" t="s">
        <v>9870</v>
      </c>
      <c r="K1445" s="282" t="str">
        <f t="shared" si="280"/>
        <v/>
      </c>
      <c r="L1445" s="312">
        <f t="shared" si="284"/>
        <v>407.5</v>
      </c>
      <c r="M1445" s="312">
        <f t="shared" si="285"/>
        <v>617.41999999999996</v>
      </c>
      <c r="N1445" s="297" t="str">
        <f>_xlfn.IFNA(VLOOKUP($E:$E,'1'!$A:$E,3,0),"")</f>
        <v/>
      </c>
      <c r="O1445" s="297" t="str">
        <f>_xlfn.IFNA(VLOOKUP($E:$E,'2'!$A:$E,3,0),"")</f>
        <v/>
      </c>
      <c r="P1445" s="297">
        <f>_xlfn.IFNA(VLOOKUP($E:$E,'3'!$A:$D,3,0),"")</f>
        <v>325</v>
      </c>
      <c r="Q1445" s="297" t="str">
        <f>_xlfn.IFNA(VLOOKUP($E:$E,'4'!$A:$F,3,0),"")</f>
        <v/>
      </c>
      <c r="R1445" s="297" t="str">
        <f>_xlfn.IFNA(VLOOKUP($E:$E,'5'!$A:$F,3,0),"")</f>
        <v/>
      </c>
      <c r="S1445" s="297" t="str">
        <f>_xlfn.IFNA(VLOOKUP($E:$E,'6'!$A:$F,3,0),"")</f>
        <v/>
      </c>
      <c r="T1445" s="313">
        <v>1</v>
      </c>
      <c r="U1445" s="313">
        <v>1</v>
      </c>
      <c r="V1445" s="313">
        <v>50</v>
      </c>
      <c r="W1445" s="314">
        <v>0.51600000000000001</v>
      </c>
      <c r="X1445" s="315">
        <v>1.482E-3</v>
      </c>
      <c r="Y1445" s="749">
        <v>590</v>
      </c>
      <c r="Z1445" s="282"/>
      <c r="AA1445" s="316" t="s">
        <v>393</v>
      </c>
      <c r="AB1445" s="282" t="s">
        <v>9164</v>
      </c>
      <c r="AC1445" s="317" t="s">
        <v>2081</v>
      </c>
      <c r="AD1445" s="318" t="s">
        <v>997</v>
      </c>
      <c r="AE1445" s="319" t="s">
        <v>11326</v>
      </c>
      <c r="AF1445" s="319" t="s">
        <v>11284</v>
      </c>
      <c r="AG1445" s="320">
        <v>7.74</v>
      </c>
      <c r="AH1445" s="321">
        <f t="shared" ref="AH1445:AH1476" si="286">IF($A$3="РЕГИОНЫ",ROUND($AG1445*(1-($L$6-$F$4))*(1-$F$3)*(1+$AG$2)*$AG$1,2),0)</f>
        <v>0</v>
      </c>
      <c r="AI1445" s="287">
        <f>_xlfn.IFNA(VLOOKUP(AD:AD,грп!B:C,2,0),0)</f>
        <v>0</v>
      </c>
      <c r="AJ1445" s="607">
        <v>0</v>
      </c>
      <c r="AK1445" s="672" t="str">
        <f t="shared" si="276"/>
        <v>new</v>
      </c>
      <c r="AL1445" s="174"/>
    </row>
    <row r="1446" spans="1:39" s="4" customFormat="1" ht="12" customHeight="1" outlineLevel="1" x14ac:dyDescent="0.35">
      <c r="A1446" s="307" t="s">
        <v>10402</v>
      </c>
      <c r="B1446" s="308" t="s">
        <v>7022</v>
      </c>
      <c r="C1446" s="309" t="s">
        <v>21</v>
      </c>
      <c r="D1446" s="310" t="s">
        <v>10339</v>
      </c>
      <c r="E1446" s="322" t="s">
        <v>5633</v>
      </c>
      <c r="F1446" s="293"/>
      <c r="G1446" s="293"/>
      <c r="H1446" s="294"/>
      <c r="I1446" s="294" t="str">
        <f>IFERROR(_xlfn.IFNA(VLOOKUP($D:$D,history!$I:$Y,3,0),VLOOKUP(E:E,history!$H:$Y,4,0)),"--")</f>
        <v>--</v>
      </c>
      <c r="J1446" s="282" t="s">
        <v>9870</v>
      </c>
      <c r="K1446" s="282" t="str">
        <f t="shared" si="280"/>
        <v/>
      </c>
      <c r="L1446" s="312">
        <f t="shared" si="284"/>
        <v>312.73</v>
      </c>
      <c r="M1446" s="312">
        <f t="shared" si="285"/>
        <v>473.83</v>
      </c>
      <c r="N1446" s="297" t="str">
        <f>_xlfn.IFNA(VLOOKUP($E:$E,'1'!$A:$E,3,0),"")</f>
        <v/>
      </c>
      <c r="O1446" s="297" t="str">
        <f>_xlfn.IFNA(VLOOKUP($E:$E,'2'!$A:$E,3,0),"")</f>
        <v/>
      </c>
      <c r="P1446" s="297">
        <f>_xlfn.IFNA(VLOOKUP($E:$E,'3'!$A:$D,3,0),"")</f>
        <v>249</v>
      </c>
      <c r="Q1446" s="297" t="str">
        <f>_xlfn.IFNA(VLOOKUP($E:$E,'4'!$A:$F,3,0),"")</f>
        <v/>
      </c>
      <c r="R1446" s="297" t="str">
        <f>_xlfn.IFNA(VLOOKUP($E:$E,'5'!$A:$F,3,0),"")</f>
        <v/>
      </c>
      <c r="S1446" s="297" t="str">
        <f>_xlfn.IFNA(VLOOKUP($E:$E,'6'!$A:$F,3,0),"")</f>
        <v/>
      </c>
      <c r="T1446" s="313">
        <v>1</v>
      </c>
      <c r="U1446" s="313">
        <v>1</v>
      </c>
      <c r="V1446" s="313">
        <v>50</v>
      </c>
      <c r="W1446" s="314">
        <v>0.48</v>
      </c>
      <c r="X1446" s="315">
        <v>1.4633332999999999E-3</v>
      </c>
      <c r="Y1446" s="749">
        <v>450</v>
      </c>
      <c r="Z1446" s="282"/>
      <c r="AA1446" s="316" t="s">
        <v>393</v>
      </c>
      <c r="AB1446" s="282" t="s">
        <v>9164</v>
      </c>
      <c r="AC1446" s="317" t="s">
        <v>2081</v>
      </c>
      <c r="AD1446" s="318" t="s">
        <v>997</v>
      </c>
      <c r="AE1446" s="319" t="s">
        <v>11326</v>
      </c>
      <c r="AF1446" s="319" t="s">
        <v>11284</v>
      </c>
      <c r="AG1446" s="320">
        <v>5.94</v>
      </c>
      <c r="AH1446" s="321">
        <f t="shared" si="286"/>
        <v>0</v>
      </c>
      <c r="AI1446" s="287">
        <f>_xlfn.IFNA(VLOOKUP(AD:AD,грп!B:C,2,0),0)</f>
        <v>0</v>
      </c>
      <c r="AJ1446" s="607">
        <v>0</v>
      </c>
      <c r="AK1446" s="672" t="str">
        <f t="shared" si="276"/>
        <v>new</v>
      </c>
      <c r="AL1446" s="174"/>
    </row>
    <row r="1447" spans="1:39" s="4" customFormat="1" ht="12" customHeight="1" outlineLevel="1" x14ac:dyDescent="0.35">
      <c r="A1447" s="307" t="s">
        <v>10402</v>
      </c>
      <c r="B1447" s="308" t="s">
        <v>7023</v>
      </c>
      <c r="C1447" s="309" t="s">
        <v>21</v>
      </c>
      <c r="D1447" s="310" t="s">
        <v>10340</v>
      </c>
      <c r="E1447" s="322" t="s">
        <v>5634</v>
      </c>
      <c r="F1447" s="293"/>
      <c r="G1447" s="293"/>
      <c r="H1447" s="294"/>
      <c r="I1447" s="294" t="str">
        <f>IFERROR(_xlfn.IFNA(VLOOKUP($D:$D,history!$I:$Y,3,0),VLOOKUP(E:E,history!$H:$Y,4,0)),"--")</f>
        <v>--</v>
      </c>
      <c r="J1447" s="282" t="s">
        <v>9870</v>
      </c>
      <c r="K1447" s="282" t="str">
        <f t="shared" si="280"/>
        <v/>
      </c>
      <c r="L1447" s="312">
        <f t="shared" si="284"/>
        <v>478.57</v>
      </c>
      <c r="M1447" s="312">
        <f t="shared" si="285"/>
        <v>725.11</v>
      </c>
      <c r="N1447" s="297" t="str">
        <f>_xlfn.IFNA(VLOOKUP($E:$E,'1'!$A:$E,3,0),"")</f>
        <v/>
      </c>
      <c r="O1447" s="297" t="str">
        <f>_xlfn.IFNA(VLOOKUP($E:$E,'2'!$A:$E,3,0),"")</f>
        <v/>
      </c>
      <c r="P1447" s="297">
        <f>_xlfn.IFNA(VLOOKUP($E:$E,'3'!$A:$D,3,0),"")</f>
        <v>381</v>
      </c>
      <c r="Q1447" s="297" t="str">
        <f>_xlfn.IFNA(VLOOKUP($E:$E,'4'!$A:$F,3,0),"")</f>
        <v/>
      </c>
      <c r="R1447" s="297" t="str">
        <f>_xlfn.IFNA(VLOOKUP($E:$E,'5'!$A:$F,3,0),"")</f>
        <v/>
      </c>
      <c r="S1447" s="297" t="str">
        <f>_xlfn.IFNA(VLOOKUP($E:$E,'6'!$A:$F,3,0),"")</f>
        <v/>
      </c>
      <c r="T1447" s="313">
        <v>1</v>
      </c>
      <c r="U1447" s="313">
        <v>1</v>
      </c>
      <c r="V1447" s="313">
        <v>50</v>
      </c>
      <c r="W1447" s="314">
        <v>0.376</v>
      </c>
      <c r="X1447" s="315">
        <v>1.4599999999999999E-3</v>
      </c>
      <c r="Y1447" s="749">
        <v>690</v>
      </c>
      <c r="Z1447" s="282"/>
      <c r="AA1447" s="316" t="s">
        <v>393</v>
      </c>
      <c r="AB1447" s="282" t="s">
        <v>9164</v>
      </c>
      <c r="AC1447" s="317" t="s">
        <v>2081</v>
      </c>
      <c r="AD1447" s="318" t="s">
        <v>997</v>
      </c>
      <c r="AE1447" s="319" t="s">
        <v>11326</v>
      </c>
      <c r="AF1447" s="319" t="s">
        <v>11284</v>
      </c>
      <c r="AG1447" s="320">
        <v>9.09</v>
      </c>
      <c r="AH1447" s="321">
        <f t="shared" si="286"/>
        <v>0</v>
      </c>
      <c r="AI1447" s="287">
        <f>_xlfn.IFNA(VLOOKUP(AD:AD,грп!B:C,2,0),0)</f>
        <v>0</v>
      </c>
      <c r="AJ1447" s="607">
        <v>0</v>
      </c>
      <c r="AK1447" s="672" t="str">
        <f t="shared" si="276"/>
        <v>new</v>
      </c>
      <c r="AL1447" s="174"/>
    </row>
    <row r="1448" spans="1:39" s="4" customFormat="1" ht="12" customHeight="1" outlineLevel="1" x14ac:dyDescent="0.35">
      <c r="A1448" s="307" t="s">
        <v>10402</v>
      </c>
      <c r="B1448" s="308" t="s">
        <v>7024</v>
      </c>
      <c r="C1448" s="309" t="s">
        <v>21</v>
      </c>
      <c r="D1448" s="310" t="s">
        <v>10341</v>
      </c>
      <c r="E1448" s="322" t="s">
        <v>5635</v>
      </c>
      <c r="F1448" s="293"/>
      <c r="G1448" s="293"/>
      <c r="H1448" s="294"/>
      <c r="I1448" s="294" t="str">
        <f>IFERROR(_xlfn.IFNA(VLOOKUP($D:$D,history!$I:$Y,3,0),VLOOKUP(E:E,history!$H:$Y,4,0)),"--")</f>
        <v>--</v>
      </c>
      <c r="J1448" s="282" t="s">
        <v>9870</v>
      </c>
      <c r="K1448" s="282" t="str">
        <f t="shared" si="280"/>
        <v/>
      </c>
      <c r="L1448" s="312">
        <f t="shared" si="284"/>
        <v>312.73</v>
      </c>
      <c r="M1448" s="312">
        <f t="shared" si="285"/>
        <v>473.83</v>
      </c>
      <c r="N1448" s="297" t="str">
        <f>_xlfn.IFNA(VLOOKUP($E:$E,'1'!$A:$E,3,0),"")</f>
        <v/>
      </c>
      <c r="O1448" s="297" t="str">
        <f>_xlfn.IFNA(VLOOKUP($E:$E,'2'!$A:$E,3,0),"")</f>
        <v/>
      </c>
      <c r="P1448" s="297">
        <f>_xlfn.IFNA(VLOOKUP($E:$E,'3'!$A:$D,3,0),"")</f>
        <v>249</v>
      </c>
      <c r="Q1448" s="297" t="str">
        <f>_xlfn.IFNA(VLOOKUP($E:$E,'4'!$A:$F,3,0),"")</f>
        <v/>
      </c>
      <c r="R1448" s="297" t="str">
        <f>_xlfn.IFNA(VLOOKUP($E:$E,'5'!$A:$F,3,0),"")</f>
        <v/>
      </c>
      <c r="S1448" s="297" t="str">
        <f>_xlfn.IFNA(VLOOKUP($E:$E,'6'!$A:$F,3,0),"")</f>
        <v/>
      </c>
      <c r="T1448" s="313">
        <v>1</v>
      </c>
      <c r="U1448" s="313">
        <v>1</v>
      </c>
      <c r="V1448" s="313">
        <v>50</v>
      </c>
      <c r="W1448" s="314">
        <v>0.30599999999999999</v>
      </c>
      <c r="X1448" s="315">
        <v>9.066667E-4</v>
      </c>
      <c r="Y1448" s="749">
        <v>450</v>
      </c>
      <c r="Z1448" s="282"/>
      <c r="AA1448" s="316" t="s">
        <v>393</v>
      </c>
      <c r="AB1448" s="282" t="s">
        <v>9164</v>
      </c>
      <c r="AC1448" s="317" t="s">
        <v>2081</v>
      </c>
      <c r="AD1448" s="318" t="s">
        <v>997</v>
      </c>
      <c r="AE1448" s="319" t="s">
        <v>11326</v>
      </c>
      <c r="AF1448" s="319" t="s">
        <v>11284</v>
      </c>
      <c r="AG1448" s="320">
        <v>5.94</v>
      </c>
      <c r="AH1448" s="321">
        <f t="shared" si="286"/>
        <v>0</v>
      </c>
      <c r="AI1448" s="287">
        <f>_xlfn.IFNA(VLOOKUP(AD:AD,грп!B:C,2,0),0)</f>
        <v>0</v>
      </c>
      <c r="AJ1448" s="607">
        <v>0</v>
      </c>
      <c r="AK1448" s="672" t="str">
        <f t="shared" si="276"/>
        <v>new</v>
      </c>
      <c r="AL1448" s="174"/>
    </row>
    <row r="1449" spans="1:39" s="4" customFormat="1" ht="12" customHeight="1" outlineLevel="1" x14ac:dyDescent="0.35">
      <c r="A1449" s="307" t="s">
        <v>10402</v>
      </c>
      <c r="B1449" s="308" t="s">
        <v>9648</v>
      </c>
      <c r="C1449" s="309" t="s">
        <v>21</v>
      </c>
      <c r="D1449" s="310" t="s">
        <v>10342</v>
      </c>
      <c r="E1449" s="322" t="s">
        <v>9401</v>
      </c>
      <c r="F1449" s="293"/>
      <c r="G1449" s="293"/>
      <c r="H1449" s="294">
        <v>15</v>
      </c>
      <c r="I1449" s="294" t="str">
        <f>IFERROR(_xlfn.IFNA(VLOOKUP($D:$D,history!$I:$Y,3,0),VLOOKUP(E:E,history!$H:$Y,4,0)),"--")</f>
        <v>--</v>
      </c>
      <c r="J1449" s="282" t="s">
        <v>9870</v>
      </c>
      <c r="K1449" s="282" t="str">
        <f t="shared" si="280"/>
        <v/>
      </c>
      <c r="L1449" s="312">
        <f t="shared" si="284"/>
        <v>303.77999999999997</v>
      </c>
      <c r="M1449" s="312">
        <f t="shared" si="285"/>
        <v>460.27</v>
      </c>
      <c r="N1449" s="297" t="str">
        <f>_xlfn.IFNA(VLOOKUP($E:$E,'1'!$A:$E,3,0),"")</f>
        <v/>
      </c>
      <c r="O1449" s="297" t="str">
        <f>_xlfn.IFNA(VLOOKUP($E:$E,'2'!$A:$E,3,0),"")</f>
        <v/>
      </c>
      <c r="P1449" s="297">
        <f>_xlfn.IFNA(VLOOKUP($E:$E,'3'!$A:$D,3,0),"")</f>
        <v>244</v>
      </c>
      <c r="Q1449" s="297" t="str">
        <f>_xlfn.IFNA(VLOOKUP($E:$E,'4'!$A:$F,3,0),"")</f>
        <v/>
      </c>
      <c r="R1449" s="297" t="str">
        <f>_xlfn.IFNA(VLOOKUP($E:$E,'5'!$A:$F,3,0),"")</f>
        <v/>
      </c>
      <c r="S1449" s="297" t="str">
        <f>_xlfn.IFNA(VLOOKUP($E:$E,'6'!$A:$F,3,0),"")</f>
        <v/>
      </c>
      <c r="T1449" s="313">
        <v>1</v>
      </c>
      <c r="U1449" s="313">
        <v>1</v>
      </c>
      <c r="V1449" s="313">
        <v>50</v>
      </c>
      <c r="W1449" s="314">
        <v>0.36799999999999999</v>
      </c>
      <c r="X1449" s="315">
        <v>1.005E-3</v>
      </c>
      <c r="Y1449" s="749">
        <v>440</v>
      </c>
      <c r="Z1449" s="282"/>
      <c r="AA1449" s="316" t="s">
        <v>393</v>
      </c>
      <c r="AB1449" s="282" t="s">
        <v>9164</v>
      </c>
      <c r="AC1449" s="317" t="s">
        <v>2081</v>
      </c>
      <c r="AD1449" s="318" t="s">
        <v>997</v>
      </c>
      <c r="AE1449" s="319" t="s">
        <v>11326</v>
      </c>
      <c r="AF1449" s="319" t="s">
        <v>11284</v>
      </c>
      <c r="AG1449" s="320">
        <v>5.77</v>
      </c>
      <c r="AH1449" s="321">
        <f t="shared" si="286"/>
        <v>0</v>
      </c>
      <c r="AI1449" s="287">
        <f>_xlfn.IFNA(VLOOKUP(AD:AD,грп!B:C,2,0),0)</f>
        <v>0</v>
      </c>
      <c r="AJ1449" s="607">
        <v>100</v>
      </c>
      <c r="AK1449" s="672" t="str">
        <f t="shared" si="276"/>
        <v>new</v>
      </c>
      <c r="AL1449" s="174"/>
    </row>
    <row r="1450" spans="1:39" s="4" customFormat="1" ht="12" customHeight="1" outlineLevel="1" x14ac:dyDescent="0.35">
      <c r="A1450" s="307" t="s">
        <v>10402</v>
      </c>
      <c r="B1450" s="308" t="s">
        <v>9649</v>
      </c>
      <c r="C1450" s="309" t="s">
        <v>21</v>
      </c>
      <c r="D1450" s="310" t="s">
        <v>10343</v>
      </c>
      <c r="E1450" s="322" t="s">
        <v>9402</v>
      </c>
      <c r="F1450" s="293"/>
      <c r="G1450" s="293"/>
      <c r="H1450" s="294">
        <v>50</v>
      </c>
      <c r="I1450" s="294" t="str">
        <f>IFERROR(_xlfn.IFNA(VLOOKUP($D:$D,history!$I:$Y,3,0),VLOOKUP(E:E,history!$H:$Y,4,0)),"--")</f>
        <v>--</v>
      </c>
      <c r="J1450" s="282" t="s">
        <v>9870</v>
      </c>
      <c r="K1450" s="282" t="str">
        <f t="shared" si="280"/>
        <v/>
      </c>
      <c r="L1450" s="312">
        <f t="shared" si="284"/>
        <v>89.5</v>
      </c>
      <c r="M1450" s="312">
        <f t="shared" si="285"/>
        <v>135.61000000000001</v>
      </c>
      <c r="N1450" s="297" t="str">
        <f>_xlfn.IFNA(VLOOKUP($E:$E,'1'!$A:$E,3,0),"")</f>
        <v/>
      </c>
      <c r="O1450" s="297" t="str">
        <f>_xlfn.IFNA(VLOOKUP($E:$E,'2'!$A:$E,3,0),"")</f>
        <v/>
      </c>
      <c r="P1450" s="297">
        <f>_xlfn.IFNA(VLOOKUP($E:$E,'3'!$A:$D,3,0),"")</f>
        <v>72</v>
      </c>
      <c r="Q1450" s="297" t="str">
        <f>_xlfn.IFNA(VLOOKUP($E:$E,'4'!$A:$F,3,0),"")</f>
        <v/>
      </c>
      <c r="R1450" s="297" t="str">
        <f>_xlfn.IFNA(VLOOKUP($E:$E,'5'!$A:$F,3,0),"")</f>
        <v/>
      </c>
      <c r="S1450" s="297" t="str">
        <f>_xlfn.IFNA(VLOOKUP($E:$E,'6'!$A:$F,3,0),"")</f>
        <v/>
      </c>
      <c r="T1450" s="313">
        <v>1</v>
      </c>
      <c r="U1450" s="313">
        <v>1</v>
      </c>
      <c r="V1450" s="313">
        <v>200</v>
      </c>
      <c r="W1450" s="314">
        <v>9.4E-2</v>
      </c>
      <c r="X1450" s="315">
        <v>6.9999999999999994E-5</v>
      </c>
      <c r="Y1450" s="749">
        <v>130</v>
      </c>
      <c r="Z1450" s="282"/>
      <c r="AA1450" s="316" t="s">
        <v>393</v>
      </c>
      <c r="AB1450" s="282" t="s">
        <v>9164</v>
      </c>
      <c r="AC1450" s="317" t="s">
        <v>2081</v>
      </c>
      <c r="AD1450" s="318" t="s">
        <v>997</v>
      </c>
      <c r="AE1450" s="319">
        <v>0</v>
      </c>
      <c r="AF1450" s="319" t="s">
        <v>11284</v>
      </c>
      <c r="AG1450" s="320">
        <v>1.7</v>
      </c>
      <c r="AH1450" s="321">
        <f t="shared" si="286"/>
        <v>0</v>
      </c>
      <c r="AI1450" s="287">
        <f>_xlfn.IFNA(VLOOKUP(AD:AD,грп!B:C,2,0),0)</f>
        <v>0</v>
      </c>
      <c r="AJ1450" s="607">
        <v>200</v>
      </c>
      <c r="AK1450" s="672" t="str">
        <f t="shared" si="276"/>
        <v>new</v>
      </c>
      <c r="AL1450" s="174"/>
    </row>
    <row r="1451" spans="1:39" s="4" customFormat="1" ht="12" customHeight="1" outlineLevel="1" x14ac:dyDescent="0.35">
      <c r="A1451" s="307" t="s">
        <v>10402</v>
      </c>
      <c r="B1451" s="308" t="s">
        <v>7025</v>
      </c>
      <c r="C1451" s="323"/>
      <c r="D1451" s="310" t="s">
        <v>2575</v>
      </c>
      <c r="E1451" s="311" t="s">
        <v>2576</v>
      </c>
      <c r="F1451" s="293"/>
      <c r="G1451" s="293"/>
      <c r="H1451" s="294">
        <v>29</v>
      </c>
      <c r="I1451" s="294" t="str">
        <f>IFERROR(_xlfn.IFNA(VLOOKUP($D:$D,history!$I:$Y,3,0),VLOOKUP(E:E,history!$H:$Y,4,0)),"--")</f>
        <v>--</v>
      </c>
      <c r="J1451" s="282" t="s">
        <v>9870</v>
      </c>
      <c r="K1451" s="282" t="str">
        <f t="shared" si="280"/>
        <v/>
      </c>
      <c r="L1451" s="312">
        <f t="shared" si="284"/>
        <v>2847.74</v>
      </c>
      <c r="M1451" s="312">
        <f t="shared" si="285"/>
        <v>4314.76</v>
      </c>
      <c r="N1451" s="297" t="str">
        <f>_xlfn.IFNA(VLOOKUP($E:$E,'1'!$A:$E,3,0),"")</f>
        <v/>
      </c>
      <c r="O1451" s="297">
        <f>_xlfn.IFNA(VLOOKUP($E:$E,'2'!$A:$E,3,0),"")</f>
        <v>2664.8199445983382</v>
      </c>
      <c r="P1451" s="297" t="str">
        <f>_xlfn.IFNA(VLOOKUP($E:$E,'3'!$A:$D,3,0),"")</f>
        <v/>
      </c>
      <c r="Q1451" s="297" t="str">
        <f>_xlfn.IFNA(VLOOKUP($E:$E,'4'!$A:$F,3,0),"")</f>
        <v/>
      </c>
      <c r="R1451" s="297" t="str">
        <f>_xlfn.IFNA(VLOOKUP($E:$E,'5'!$A:$F,3,0),"")</f>
        <v/>
      </c>
      <c r="S1451" s="297" t="str">
        <f>_xlfn.IFNA(VLOOKUP($E:$E,'6'!$A:$F,3,0),"")</f>
        <v/>
      </c>
      <c r="T1451" s="313">
        <v>1</v>
      </c>
      <c r="U1451" s="313">
        <v>1</v>
      </c>
      <c r="V1451" s="313">
        <v>6</v>
      </c>
      <c r="W1451" s="314">
        <v>4.0830000000000002</v>
      </c>
      <c r="X1451" s="315">
        <v>1.4999999999999999E-2</v>
      </c>
      <c r="Y1451" s="749">
        <v>4090</v>
      </c>
      <c r="Z1451" s="282"/>
      <c r="AA1451" s="316" t="s">
        <v>10390</v>
      </c>
      <c r="AB1451" s="282" t="s">
        <v>9163</v>
      </c>
      <c r="AC1451" s="317" t="s">
        <v>2081</v>
      </c>
      <c r="AD1451" s="318" t="s">
        <v>997</v>
      </c>
      <c r="AE1451" s="319" t="s">
        <v>11326</v>
      </c>
      <c r="AF1451" s="319" t="s">
        <v>11294</v>
      </c>
      <c r="AG1451" s="320">
        <v>54.09</v>
      </c>
      <c r="AH1451" s="321">
        <f t="shared" si="286"/>
        <v>0</v>
      </c>
      <c r="AI1451" s="287">
        <f>_xlfn.IFNA(VLOOKUP(AD:AD,грп!B:C,2,0),0)</f>
        <v>0</v>
      </c>
      <c r="AJ1451" s="607">
        <v>41</v>
      </c>
      <c r="AK1451" s="672">
        <f t="shared" si="276"/>
        <v>0</v>
      </c>
      <c r="AL1451" s="174"/>
    </row>
    <row r="1452" spans="1:39" s="4" customFormat="1" ht="12" customHeight="1" outlineLevel="1" x14ac:dyDescent="0.35">
      <c r="A1452" s="307" t="s">
        <v>10402</v>
      </c>
      <c r="B1452" s="308" t="s">
        <v>9650</v>
      </c>
      <c r="C1452" s="309" t="s">
        <v>21</v>
      </c>
      <c r="D1452" s="310" t="s">
        <v>10896</v>
      </c>
      <c r="E1452" s="322" t="s">
        <v>9403</v>
      </c>
      <c r="F1452" s="293"/>
      <c r="G1452" s="293"/>
      <c r="H1452" s="294"/>
      <c r="I1452" s="294" t="str">
        <f>IFERROR(_xlfn.IFNA(VLOOKUP($D:$D,history!$I:$Y,3,0),VLOOKUP(E:E,history!$H:$Y,4,0)),"--")</f>
        <v>--</v>
      </c>
      <c r="J1452" s="282" t="s">
        <v>5946</v>
      </c>
      <c r="K1452" s="282" t="str">
        <f t="shared" si="280"/>
        <v/>
      </c>
      <c r="L1452" s="312">
        <f t="shared" si="284"/>
        <v>0</v>
      </c>
      <c r="M1452" s="312">
        <f t="shared" si="285"/>
        <v>0</v>
      </c>
      <c r="N1452" s="297" t="str">
        <f>_xlfn.IFNA(VLOOKUP($E:$E,'1'!$A:$E,3,0),"")</f>
        <v/>
      </c>
      <c r="O1452" s="297" t="str">
        <f>_xlfn.IFNA(VLOOKUP($E:$E,'2'!$A:$E,3,0),"")</f>
        <v/>
      </c>
      <c r="P1452" s="297" t="str">
        <f>_xlfn.IFNA(VLOOKUP($E:$E,'3'!$A:$D,3,0),"")</f>
        <v/>
      </c>
      <c r="Q1452" s="297" t="str">
        <f>_xlfn.IFNA(VLOOKUP($E:$E,'4'!$A:$F,3,0),"")</f>
        <v/>
      </c>
      <c r="R1452" s="297" t="str">
        <f>_xlfn.IFNA(VLOOKUP($E:$E,'5'!$A:$F,3,0),"")</f>
        <v/>
      </c>
      <c r="S1452" s="297" t="str">
        <f>_xlfn.IFNA(VLOOKUP($E:$E,'6'!$A:$F,3,0),"")</f>
        <v/>
      </c>
      <c r="T1452" s="313">
        <v>1</v>
      </c>
      <c r="U1452" s="313">
        <v>1</v>
      </c>
      <c r="V1452" s="313">
        <v>6</v>
      </c>
      <c r="W1452" s="314">
        <v>3.4079999999999999</v>
      </c>
      <c r="X1452" s="315">
        <v>1.1268656700000001E-2</v>
      </c>
      <c r="Y1452" s="749">
        <v>0</v>
      </c>
      <c r="Z1452" s="282"/>
      <c r="AA1452" s="316" t="s">
        <v>10391</v>
      </c>
      <c r="AB1452" s="282" t="s">
        <v>10389</v>
      </c>
      <c r="AC1452" s="317" t="s">
        <v>2081</v>
      </c>
      <c r="AD1452" s="318" t="s">
        <v>997</v>
      </c>
      <c r="AE1452" s="319" t="s">
        <v>11326</v>
      </c>
      <c r="AF1452" s="319" t="s">
        <v>11284</v>
      </c>
      <c r="AG1452" s="320">
        <v>0</v>
      </c>
      <c r="AH1452" s="321">
        <f t="shared" si="286"/>
        <v>0</v>
      </c>
      <c r="AI1452" s="287">
        <f>_xlfn.IFNA(VLOOKUP(AD:AD,грп!B:C,2,0),0)</f>
        <v>0</v>
      </c>
      <c r="AJ1452" s="607">
        <v>0</v>
      </c>
      <c r="AK1452" s="672" t="str">
        <f t="shared" si="276"/>
        <v>new</v>
      </c>
      <c r="AL1452" s="174"/>
    </row>
    <row r="1453" spans="1:39" s="4" customFormat="1" ht="12" customHeight="1" outlineLevel="1" x14ac:dyDescent="0.35">
      <c r="A1453" s="307" t="s">
        <v>10402</v>
      </c>
      <c r="B1453" s="308" t="s">
        <v>9651</v>
      </c>
      <c r="C1453" s="309" t="s">
        <v>21</v>
      </c>
      <c r="D1453" s="310" t="s">
        <v>10897</v>
      </c>
      <c r="E1453" s="322" t="s">
        <v>9404</v>
      </c>
      <c r="F1453" s="293"/>
      <c r="G1453" s="293"/>
      <c r="H1453" s="294"/>
      <c r="I1453" s="294" t="str">
        <f>IFERROR(_xlfn.IFNA(VLOOKUP($D:$D,history!$I:$Y,3,0),VLOOKUP(E:E,history!$H:$Y,4,0)),"--")</f>
        <v>--</v>
      </c>
      <c r="J1453" s="282" t="s">
        <v>5946</v>
      </c>
      <c r="K1453" s="282" t="str">
        <f t="shared" si="280"/>
        <v/>
      </c>
      <c r="L1453" s="312">
        <f t="shared" si="284"/>
        <v>0</v>
      </c>
      <c r="M1453" s="312">
        <f t="shared" si="285"/>
        <v>0</v>
      </c>
      <c r="N1453" s="297" t="str">
        <f>_xlfn.IFNA(VLOOKUP($E:$E,'1'!$A:$E,3,0),"")</f>
        <v/>
      </c>
      <c r="O1453" s="297" t="str">
        <f>_xlfn.IFNA(VLOOKUP($E:$E,'2'!$A:$E,3,0),"")</f>
        <v/>
      </c>
      <c r="P1453" s="297" t="str">
        <f>_xlfn.IFNA(VLOOKUP($E:$E,'3'!$A:$D,3,0),"")</f>
        <v/>
      </c>
      <c r="Q1453" s="297" t="str">
        <f>_xlfn.IFNA(VLOOKUP($E:$E,'4'!$A:$F,3,0),"")</f>
        <v/>
      </c>
      <c r="R1453" s="297" t="str">
        <f>_xlfn.IFNA(VLOOKUP($E:$E,'5'!$A:$F,3,0),"")</f>
        <v/>
      </c>
      <c r="S1453" s="297" t="str">
        <f>_xlfn.IFNA(VLOOKUP($E:$E,'6'!$A:$F,3,0),"")</f>
        <v/>
      </c>
      <c r="T1453" s="313">
        <v>1</v>
      </c>
      <c r="U1453" s="313">
        <v>1</v>
      </c>
      <c r="V1453" s="313">
        <v>6</v>
      </c>
      <c r="W1453" s="314">
        <v>3.875</v>
      </c>
      <c r="X1453" s="315">
        <v>1.45895522E-2</v>
      </c>
      <c r="Y1453" s="749">
        <v>0</v>
      </c>
      <c r="Z1453" s="282"/>
      <c r="AA1453" s="316" t="s">
        <v>10391</v>
      </c>
      <c r="AB1453" s="282" t="s">
        <v>10389</v>
      </c>
      <c r="AC1453" s="317" t="s">
        <v>2081</v>
      </c>
      <c r="AD1453" s="318" t="s">
        <v>997</v>
      </c>
      <c r="AE1453" s="319" t="s">
        <v>11326</v>
      </c>
      <c r="AF1453" s="319" t="s">
        <v>11284</v>
      </c>
      <c r="AG1453" s="320">
        <v>0</v>
      </c>
      <c r="AH1453" s="321">
        <f t="shared" si="286"/>
        <v>0</v>
      </c>
      <c r="AI1453" s="287">
        <f>_xlfn.IFNA(VLOOKUP(AD:AD,грп!B:C,2,0),0)</f>
        <v>0</v>
      </c>
      <c r="AJ1453" s="607">
        <v>0</v>
      </c>
      <c r="AK1453" s="672" t="str">
        <f t="shared" si="276"/>
        <v>new</v>
      </c>
      <c r="AL1453" s="174"/>
    </row>
    <row r="1454" spans="1:39" s="4" customFormat="1" ht="12" customHeight="1" outlineLevel="1" x14ac:dyDescent="0.35">
      <c r="A1454" s="307" t="s">
        <v>10402</v>
      </c>
      <c r="B1454" s="308" t="s">
        <v>9652</v>
      </c>
      <c r="C1454" s="309" t="s">
        <v>21</v>
      </c>
      <c r="D1454" s="310" t="s">
        <v>10045</v>
      </c>
      <c r="E1454" s="322" t="s">
        <v>9405</v>
      </c>
      <c r="F1454" s="293"/>
      <c r="G1454" s="293"/>
      <c r="H1454" s="294">
        <v>6</v>
      </c>
      <c r="I1454" s="294" t="str">
        <f>IFERROR(_xlfn.IFNA(VLOOKUP($D:$D,history!$I:$Y,3,0),VLOOKUP(E:E,history!$H:$Y,4,0)),"--")</f>
        <v>--</v>
      </c>
      <c r="J1454" s="282" t="s">
        <v>9870</v>
      </c>
      <c r="K1454" s="282" t="str">
        <f t="shared" si="280"/>
        <v/>
      </c>
      <c r="L1454" s="312">
        <f t="shared" si="284"/>
        <v>2847.74</v>
      </c>
      <c r="M1454" s="312">
        <f t="shared" si="285"/>
        <v>4314.76</v>
      </c>
      <c r="N1454" s="297" t="str">
        <f>_xlfn.IFNA(VLOOKUP($E:$E,'1'!$A:$E,3,0),"")</f>
        <v/>
      </c>
      <c r="O1454" s="297">
        <f>_xlfn.IFNA(VLOOKUP($E:$E,'2'!$A:$E,3,0),"")</f>
        <v>2315.7894736842109</v>
      </c>
      <c r="P1454" s="297" t="str">
        <f>_xlfn.IFNA(VLOOKUP($E:$E,'3'!$A:$D,3,0),"")</f>
        <v/>
      </c>
      <c r="Q1454" s="297" t="str">
        <f>_xlfn.IFNA(VLOOKUP($E:$E,'4'!$A:$F,3,0),"")</f>
        <v/>
      </c>
      <c r="R1454" s="297" t="str">
        <f>_xlfn.IFNA(VLOOKUP($E:$E,'5'!$A:$F,3,0),"")</f>
        <v/>
      </c>
      <c r="S1454" s="297" t="str">
        <f>_xlfn.IFNA(VLOOKUP($E:$E,'6'!$A:$F,3,0),"")</f>
        <v/>
      </c>
      <c r="T1454" s="313">
        <v>1</v>
      </c>
      <c r="U1454" s="313">
        <v>1</v>
      </c>
      <c r="V1454" s="313">
        <v>6</v>
      </c>
      <c r="W1454" s="314">
        <v>2.9420000000000002</v>
      </c>
      <c r="X1454" s="315">
        <v>1.0422885600000001E-2</v>
      </c>
      <c r="Y1454" s="749">
        <v>4090</v>
      </c>
      <c r="Z1454" s="282"/>
      <c r="AA1454" s="316" t="s">
        <v>393</v>
      </c>
      <c r="AB1454" s="282" t="s">
        <v>9164</v>
      </c>
      <c r="AC1454" s="317" t="s">
        <v>2081</v>
      </c>
      <c r="AD1454" s="318" t="s">
        <v>997</v>
      </c>
      <c r="AE1454" s="319" t="s">
        <v>11326</v>
      </c>
      <c r="AF1454" s="319" t="s">
        <v>11284</v>
      </c>
      <c r="AG1454" s="320">
        <v>54.09</v>
      </c>
      <c r="AH1454" s="321">
        <f t="shared" si="286"/>
        <v>0</v>
      </c>
      <c r="AI1454" s="287">
        <f>_xlfn.IFNA(VLOOKUP(AD:AD,грп!B:C,2,0),0)</f>
        <v>0</v>
      </c>
      <c r="AJ1454" s="607">
        <v>18</v>
      </c>
      <c r="AK1454" s="672" t="str">
        <f t="shared" si="276"/>
        <v>new</v>
      </c>
      <c r="AL1454" s="174"/>
    </row>
    <row r="1455" spans="1:39" s="4" customFormat="1" ht="12" customHeight="1" outlineLevel="1" x14ac:dyDescent="0.35">
      <c r="A1455" s="307" t="s">
        <v>10402</v>
      </c>
      <c r="B1455" s="308" t="s">
        <v>7026</v>
      </c>
      <c r="C1455" s="309"/>
      <c r="D1455" s="310" t="s">
        <v>5582</v>
      </c>
      <c r="E1455" s="322" t="s">
        <v>1831</v>
      </c>
      <c r="F1455" s="293"/>
      <c r="G1455" s="293"/>
      <c r="H1455" s="294">
        <v>596</v>
      </c>
      <c r="I1455" s="294" t="str">
        <f>IFERROR(_xlfn.IFNA(VLOOKUP($D:$D,history!$I:$Y,3,0),VLOOKUP(E:E,history!$H:$Y,4,0)),"--")</f>
        <v>--</v>
      </c>
      <c r="J1455" s="282" t="s">
        <v>9870</v>
      </c>
      <c r="K1455" s="282" t="str">
        <f t="shared" si="280"/>
        <v/>
      </c>
      <c r="L1455" s="312">
        <f t="shared" si="284"/>
        <v>235.34</v>
      </c>
      <c r="M1455" s="312">
        <f t="shared" si="285"/>
        <v>356.57</v>
      </c>
      <c r="N1455" s="297" t="str">
        <f>_xlfn.IFNA(VLOOKUP($E:$E,'1'!$A:$E,3,0),"")</f>
        <v/>
      </c>
      <c r="O1455" s="297" t="str">
        <f>_xlfn.IFNA(VLOOKUP($E:$E,'2'!$A:$E,3,0),"")</f>
        <v/>
      </c>
      <c r="P1455" s="297">
        <f>_xlfn.IFNA(VLOOKUP($E:$E,'3'!$A:$D,3,0),"")</f>
        <v>176</v>
      </c>
      <c r="Q1455" s="297" t="str">
        <f>_xlfn.IFNA(VLOOKUP($E:$E,'4'!$A:$F,3,0),"")</f>
        <v/>
      </c>
      <c r="R1455" s="297" t="str">
        <f>_xlfn.IFNA(VLOOKUP($E:$E,'5'!$A:$F,3,0),"")</f>
        <v/>
      </c>
      <c r="S1455" s="297" t="str">
        <f>_xlfn.IFNA(VLOOKUP($E:$E,'6'!$A:$F,3,0),"")</f>
        <v/>
      </c>
      <c r="T1455" s="313">
        <v>1</v>
      </c>
      <c r="U1455" s="313">
        <v>10</v>
      </c>
      <c r="V1455" s="313">
        <v>40</v>
      </c>
      <c r="W1455" s="314">
        <v>0.19900000000000001</v>
      </c>
      <c r="X1455" s="315">
        <v>3.7533329999999999E-4</v>
      </c>
      <c r="Y1455" s="749">
        <v>340</v>
      </c>
      <c r="Z1455" s="282"/>
      <c r="AA1455" s="316" t="s">
        <v>10390</v>
      </c>
      <c r="AB1455" s="282" t="s">
        <v>9163</v>
      </c>
      <c r="AC1455" s="317" t="s">
        <v>2081</v>
      </c>
      <c r="AD1455" s="318" t="s">
        <v>997</v>
      </c>
      <c r="AE1455" s="319" t="s">
        <v>11326</v>
      </c>
      <c r="AF1455" s="319" t="s">
        <v>11294</v>
      </c>
      <c r="AG1455" s="320">
        <v>4.47</v>
      </c>
      <c r="AH1455" s="321">
        <f t="shared" si="286"/>
        <v>0</v>
      </c>
      <c r="AI1455" s="287">
        <f>_xlfn.IFNA(VLOOKUP(AD:AD,грп!B:C,2,0),0)</f>
        <v>0</v>
      </c>
      <c r="AJ1455" s="607">
        <v>131</v>
      </c>
      <c r="AK1455" s="672">
        <f t="shared" si="276"/>
        <v>0</v>
      </c>
      <c r="AL1455" s="174"/>
    </row>
    <row r="1456" spans="1:39" s="4" customFormat="1" ht="12" customHeight="1" outlineLevel="1" x14ac:dyDescent="0.35">
      <c r="A1456" s="307" t="s">
        <v>10402</v>
      </c>
      <c r="B1456" s="308" t="s">
        <v>9653</v>
      </c>
      <c r="C1456" s="309" t="s">
        <v>21</v>
      </c>
      <c r="D1456" s="310" t="s">
        <v>10385</v>
      </c>
      <c r="E1456" s="322" t="s">
        <v>9406</v>
      </c>
      <c r="F1456" s="293"/>
      <c r="G1456" s="293"/>
      <c r="H1456" s="294"/>
      <c r="I1456" s="294" t="str">
        <f>IFERROR(_xlfn.IFNA(VLOOKUP($D:$D,history!$I:$Y,3,0),VLOOKUP(E:E,history!$H:$Y,4,0)),"--")</f>
        <v>--</v>
      </c>
      <c r="J1456" s="282" t="s">
        <v>9870</v>
      </c>
      <c r="K1456" s="282" t="str">
        <f t="shared" si="280"/>
        <v/>
      </c>
      <c r="L1456" s="312">
        <f t="shared" si="284"/>
        <v>420.66</v>
      </c>
      <c r="M1456" s="312">
        <f t="shared" si="285"/>
        <v>637.36</v>
      </c>
      <c r="N1456" s="297" t="str">
        <f>_xlfn.IFNA(VLOOKUP($E:$E,'1'!$A:$E,3,0),"")</f>
        <v/>
      </c>
      <c r="O1456" s="297" t="str">
        <f>_xlfn.IFNA(VLOOKUP($E:$E,'2'!$A:$E,3,0),"")</f>
        <v/>
      </c>
      <c r="P1456" s="297">
        <f>_xlfn.IFNA(VLOOKUP($E:$E,'3'!$A:$D,3,0),"")</f>
        <v>277.22362500000003</v>
      </c>
      <c r="Q1456" s="297" t="str">
        <f>_xlfn.IFNA(VLOOKUP($E:$E,'4'!$A:$F,3,0),"")</f>
        <v/>
      </c>
      <c r="R1456" s="297" t="str">
        <f>_xlfn.IFNA(VLOOKUP($E:$E,'5'!$A:$F,3,0),"")</f>
        <v/>
      </c>
      <c r="S1456" s="297" t="str">
        <f>_xlfn.IFNA(VLOOKUP($E:$E,'6'!$A:$F,3,0),"")</f>
        <v/>
      </c>
      <c r="T1456" s="313">
        <v>1</v>
      </c>
      <c r="U1456" s="313">
        <v>50</v>
      </c>
      <c r="V1456" s="313">
        <v>100</v>
      </c>
      <c r="W1456" s="314">
        <v>0.19600000000000001</v>
      </c>
      <c r="X1456" s="315">
        <v>5.62E-4</v>
      </c>
      <c r="Y1456" s="749">
        <v>610</v>
      </c>
      <c r="Z1456" s="282"/>
      <c r="AA1456" s="316" t="s">
        <v>10391</v>
      </c>
      <c r="AB1456" s="282" t="s">
        <v>10389</v>
      </c>
      <c r="AC1456" s="317" t="s">
        <v>2081</v>
      </c>
      <c r="AD1456" s="318" t="s">
        <v>997</v>
      </c>
      <c r="AE1456" s="319" t="s">
        <v>11326</v>
      </c>
      <c r="AF1456" s="319" t="s">
        <v>11284</v>
      </c>
      <c r="AG1456" s="320">
        <v>7.99</v>
      </c>
      <c r="AH1456" s="321">
        <f t="shared" si="286"/>
        <v>0</v>
      </c>
      <c r="AI1456" s="287">
        <f>_xlfn.IFNA(VLOOKUP(AD:AD,грп!B:C,2,0),0)</f>
        <v>0</v>
      </c>
      <c r="AJ1456" s="607">
        <v>0</v>
      </c>
      <c r="AK1456" s="672" t="str">
        <f t="shared" si="276"/>
        <v>new</v>
      </c>
      <c r="AL1456" s="174"/>
    </row>
    <row r="1457" spans="1:38" s="4" customFormat="1" ht="12" customHeight="1" outlineLevel="1" x14ac:dyDescent="0.35">
      <c r="A1457" s="307" t="s">
        <v>10402</v>
      </c>
      <c r="B1457" s="308" t="s">
        <v>7027</v>
      </c>
      <c r="C1457" s="309"/>
      <c r="D1457" s="310" t="s">
        <v>5583</v>
      </c>
      <c r="E1457" s="322" t="s">
        <v>4700</v>
      </c>
      <c r="F1457" s="293"/>
      <c r="G1457" s="293"/>
      <c r="H1457" s="294">
        <v>94</v>
      </c>
      <c r="I1457" s="294" t="str">
        <f>IFERROR(_xlfn.IFNA(VLOOKUP($D:$D,history!$I:$Y,3,0),VLOOKUP(E:E,history!$H:$Y,4,0)),"--")</f>
        <v>--</v>
      </c>
      <c r="J1457" s="282" t="s">
        <v>9870</v>
      </c>
      <c r="K1457" s="282" t="str">
        <f t="shared" si="280"/>
        <v/>
      </c>
      <c r="L1457" s="312">
        <f t="shared" si="284"/>
        <v>224.28</v>
      </c>
      <c r="M1457" s="312">
        <f t="shared" si="285"/>
        <v>339.82</v>
      </c>
      <c r="N1457" s="297" t="str">
        <f>_xlfn.IFNA(VLOOKUP($E:$E,'1'!$A:$E,3,0),"")</f>
        <v/>
      </c>
      <c r="O1457" s="297" t="str">
        <f>_xlfn.IFNA(VLOOKUP($E:$E,'2'!$A:$E,3,0),"")</f>
        <v/>
      </c>
      <c r="P1457" s="297">
        <f>_xlfn.IFNA(VLOOKUP($E:$E,'3'!$A:$D,3,0),"")</f>
        <v>182</v>
      </c>
      <c r="Q1457" s="297" t="str">
        <f>_xlfn.IFNA(VLOOKUP($E:$E,'4'!$A:$F,3,0),"")</f>
        <v/>
      </c>
      <c r="R1457" s="297" t="str">
        <f>_xlfn.IFNA(VLOOKUP($E:$E,'5'!$A:$F,3,0),"")</f>
        <v/>
      </c>
      <c r="S1457" s="297" t="str">
        <f>_xlfn.IFNA(VLOOKUP($E:$E,'6'!$A:$F,3,0),"")</f>
        <v/>
      </c>
      <c r="T1457" s="313">
        <v>1</v>
      </c>
      <c r="U1457" s="313">
        <v>1</v>
      </c>
      <c r="V1457" s="313">
        <v>100</v>
      </c>
      <c r="W1457" s="314">
        <v>0.192</v>
      </c>
      <c r="X1457" s="315">
        <v>4.7600000000000002E-4</v>
      </c>
      <c r="Y1457" s="749">
        <v>320</v>
      </c>
      <c r="Z1457" s="282"/>
      <c r="AA1457" s="316" t="s">
        <v>393</v>
      </c>
      <c r="AB1457" s="282" t="s">
        <v>9163</v>
      </c>
      <c r="AC1457" s="317" t="s">
        <v>2081</v>
      </c>
      <c r="AD1457" s="318" t="s">
        <v>997</v>
      </c>
      <c r="AE1457" s="319" t="s">
        <v>11326</v>
      </c>
      <c r="AF1457" s="319" t="s">
        <v>11282</v>
      </c>
      <c r="AG1457" s="320">
        <v>4.26</v>
      </c>
      <c r="AH1457" s="321">
        <f t="shared" si="286"/>
        <v>0</v>
      </c>
      <c r="AI1457" s="287">
        <f>_xlfn.IFNA(VLOOKUP(AD:AD,грп!B:C,2,0),0)</f>
        <v>0</v>
      </c>
      <c r="AJ1457" s="607">
        <v>42</v>
      </c>
      <c r="AK1457" s="672">
        <f t="shared" ref="AK1457:AK1520" si="287">C1457</f>
        <v>0</v>
      </c>
      <c r="AL1457" s="174"/>
    </row>
    <row r="1458" spans="1:38" s="4" customFormat="1" ht="11.45" customHeight="1" outlineLevel="1" x14ac:dyDescent="0.35">
      <c r="A1458" s="307" t="s">
        <v>1897</v>
      </c>
      <c r="B1458" s="308" t="s">
        <v>9657</v>
      </c>
      <c r="C1458" s="309" t="s">
        <v>21</v>
      </c>
      <c r="D1458" s="310" t="s">
        <v>10898</v>
      </c>
      <c r="E1458" s="322" t="s">
        <v>9412</v>
      </c>
      <c r="F1458" s="293"/>
      <c r="G1458" s="293"/>
      <c r="H1458" s="294"/>
      <c r="I1458" s="294" t="str">
        <f>IFERROR(_xlfn.IFNA(VLOOKUP($D:$D,history!$I:$Y,3,0),VLOOKUP(E:E,history!$H:$Y,4,0)),"--")</f>
        <v>--</v>
      </c>
      <c r="J1458" s="282" t="s">
        <v>5946</v>
      </c>
      <c r="K1458" s="282" t="str">
        <f t="shared" si="280"/>
        <v/>
      </c>
      <c r="L1458" s="312">
        <f t="shared" si="284"/>
        <v>0</v>
      </c>
      <c r="M1458" s="312">
        <f t="shared" si="285"/>
        <v>0</v>
      </c>
      <c r="N1458" s="297" t="str">
        <f>_xlfn.IFNA(VLOOKUP($E:$E,'1'!$A:$E,3,0),"")</f>
        <v/>
      </c>
      <c r="O1458" s="297" t="str">
        <f>_xlfn.IFNA(VLOOKUP($E:$E,'2'!$A:$E,3,0),"")</f>
        <v/>
      </c>
      <c r="P1458" s="297" t="str">
        <f>_xlfn.IFNA(VLOOKUP($E:$E,'3'!$A:$D,3,0),"")</f>
        <v/>
      </c>
      <c r="Q1458" s="297" t="str">
        <f>_xlfn.IFNA(VLOOKUP($E:$E,'4'!$A:$F,3,0),"")</f>
        <v/>
      </c>
      <c r="R1458" s="297" t="str">
        <f>_xlfn.IFNA(VLOOKUP($E:$E,'5'!$A:$F,3,0),"")</f>
        <v/>
      </c>
      <c r="S1458" s="297" t="str">
        <f>_xlfn.IFNA(VLOOKUP($E:$E,'6'!$A:$F,3,0),"")</f>
        <v/>
      </c>
      <c r="T1458" s="313">
        <v>1</v>
      </c>
      <c r="U1458" s="313">
        <v>10</v>
      </c>
      <c r="V1458" s="313">
        <v>80</v>
      </c>
      <c r="W1458" s="314">
        <v>0.11600000000000001</v>
      </c>
      <c r="X1458" s="315">
        <v>8.2528409999999995E-4</v>
      </c>
      <c r="Y1458" s="749">
        <v>0</v>
      </c>
      <c r="Z1458" s="282"/>
      <c r="AA1458" s="316" t="s">
        <v>10396</v>
      </c>
      <c r="AB1458" s="282" t="s">
        <v>10389</v>
      </c>
      <c r="AC1458" s="317" t="s">
        <v>2081</v>
      </c>
      <c r="AD1458" s="318" t="s">
        <v>997</v>
      </c>
      <c r="AE1458" s="319" t="s">
        <v>11326</v>
      </c>
      <c r="AF1458" s="319" t="s">
        <v>11284</v>
      </c>
      <c r="AG1458" s="320">
        <v>0</v>
      </c>
      <c r="AH1458" s="321">
        <f t="shared" si="286"/>
        <v>0</v>
      </c>
      <c r="AI1458" s="287">
        <f>_xlfn.IFNA(VLOOKUP(AD:AD,грп!B:C,2,0),0)</f>
        <v>0</v>
      </c>
      <c r="AJ1458" s="607">
        <v>0</v>
      </c>
      <c r="AK1458" s="672" t="str">
        <f t="shared" si="287"/>
        <v>new</v>
      </c>
      <c r="AL1458" s="174"/>
    </row>
    <row r="1459" spans="1:38" s="4" customFormat="1" ht="11.45" customHeight="1" outlineLevel="1" x14ac:dyDescent="0.35">
      <c r="A1459" s="307" t="s">
        <v>1897</v>
      </c>
      <c r="B1459" s="308" t="s">
        <v>9658</v>
      </c>
      <c r="C1459" s="309" t="s">
        <v>21</v>
      </c>
      <c r="D1459" s="310" t="s">
        <v>10899</v>
      </c>
      <c r="E1459" s="322" t="s">
        <v>9413</v>
      </c>
      <c r="F1459" s="293"/>
      <c r="G1459" s="293"/>
      <c r="H1459" s="294"/>
      <c r="I1459" s="294" t="str">
        <f>IFERROR(_xlfn.IFNA(VLOOKUP($D:$D,history!$I:$Y,3,0),VLOOKUP(E:E,history!$H:$Y,4,0)),"--")</f>
        <v>--</v>
      </c>
      <c r="J1459" s="282" t="s">
        <v>5946</v>
      </c>
      <c r="K1459" s="282" t="str">
        <f t="shared" si="280"/>
        <v/>
      </c>
      <c r="L1459" s="312">
        <f t="shared" si="284"/>
        <v>0</v>
      </c>
      <c r="M1459" s="312">
        <f t="shared" si="285"/>
        <v>0</v>
      </c>
      <c r="N1459" s="297" t="str">
        <f>_xlfn.IFNA(VLOOKUP($E:$E,'1'!$A:$E,3,0),"")</f>
        <v/>
      </c>
      <c r="O1459" s="297" t="str">
        <f>_xlfn.IFNA(VLOOKUP($E:$E,'2'!$A:$E,3,0),"")</f>
        <v/>
      </c>
      <c r="P1459" s="297" t="str">
        <f>_xlfn.IFNA(VLOOKUP($E:$E,'3'!$A:$D,3,0),"")</f>
        <v/>
      </c>
      <c r="Q1459" s="297" t="str">
        <f>_xlfn.IFNA(VLOOKUP($E:$E,'4'!$A:$F,3,0),"")</f>
        <v/>
      </c>
      <c r="R1459" s="297" t="str">
        <f>_xlfn.IFNA(VLOOKUP($E:$E,'5'!$A:$F,3,0),"")</f>
        <v/>
      </c>
      <c r="S1459" s="297" t="str">
        <f>_xlfn.IFNA(VLOOKUP($E:$E,'6'!$A:$F,3,0),"")</f>
        <v/>
      </c>
      <c r="T1459" s="313">
        <v>1</v>
      </c>
      <c r="U1459" s="313">
        <v>10</v>
      </c>
      <c r="V1459" s="313">
        <v>80</v>
      </c>
      <c r="W1459" s="314">
        <v>0.111</v>
      </c>
      <c r="X1459" s="315">
        <v>8.2528409999999995E-4</v>
      </c>
      <c r="Y1459" s="749">
        <v>0</v>
      </c>
      <c r="Z1459" s="282"/>
      <c r="AA1459" s="316" t="s">
        <v>10396</v>
      </c>
      <c r="AB1459" s="282" t="s">
        <v>10389</v>
      </c>
      <c r="AC1459" s="317" t="s">
        <v>2081</v>
      </c>
      <c r="AD1459" s="318" t="s">
        <v>997</v>
      </c>
      <c r="AE1459" s="319" t="s">
        <v>11326</v>
      </c>
      <c r="AF1459" s="319" t="s">
        <v>11284</v>
      </c>
      <c r="AG1459" s="320">
        <v>0</v>
      </c>
      <c r="AH1459" s="321">
        <f t="shared" si="286"/>
        <v>0</v>
      </c>
      <c r="AI1459" s="287">
        <f>_xlfn.IFNA(VLOOKUP(AD:AD,грп!B:C,2,0),0)</f>
        <v>0</v>
      </c>
      <c r="AJ1459" s="607">
        <v>0</v>
      </c>
      <c r="AK1459" s="672" t="str">
        <f t="shared" si="287"/>
        <v>new</v>
      </c>
      <c r="AL1459" s="174"/>
    </row>
    <row r="1460" spans="1:38" s="4" customFormat="1" ht="11.45" customHeight="1" outlineLevel="1" x14ac:dyDescent="0.35">
      <c r="A1460" s="307" t="s">
        <v>1897</v>
      </c>
      <c r="B1460" s="308" t="s">
        <v>9659</v>
      </c>
      <c r="C1460" s="309" t="s">
        <v>21</v>
      </c>
      <c r="D1460" s="310" t="s">
        <v>10900</v>
      </c>
      <c r="E1460" s="322" t="s">
        <v>9414</v>
      </c>
      <c r="F1460" s="293"/>
      <c r="G1460" s="293"/>
      <c r="H1460" s="294"/>
      <c r="I1460" s="294" t="str">
        <f>IFERROR(_xlfn.IFNA(VLOOKUP($D:$D,history!$I:$Y,3,0),VLOOKUP(E:E,history!$H:$Y,4,0)),"--")</f>
        <v>--</v>
      </c>
      <c r="J1460" s="282" t="s">
        <v>5946</v>
      </c>
      <c r="K1460" s="282" t="str">
        <f t="shared" si="280"/>
        <v/>
      </c>
      <c r="L1460" s="312">
        <f t="shared" si="284"/>
        <v>0</v>
      </c>
      <c r="M1460" s="312">
        <f t="shared" si="285"/>
        <v>0</v>
      </c>
      <c r="N1460" s="297" t="str">
        <f>_xlfn.IFNA(VLOOKUP($E:$E,'1'!$A:$E,3,0),"")</f>
        <v/>
      </c>
      <c r="O1460" s="297" t="str">
        <f>_xlfn.IFNA(VLOOKUP($E:$E,'2'!$A:$E,3,0),"")</f>
        <v/>
      </c>
      <c r="P1460" s="297" t="str">
        <f>_xlfn.IFNA(VLOOKUP($E:$E,'3'!$A:$D,3,0),"")</f>
        <v/>
      </c>
      <c r="Q1460" s="297" t="str">
        <f>_xlfn.IFNA(VLOOKUP($E:$E,'4'!$A:$F,3,0),"")</f>
        <v/>
      </c>
      <c r="R1460" s="297" t="str">
        <f>_xlfn.IFNA(VLOOKUP($E:$E,'5'!$A:$F,3,0),"")</f>
        <v/>
      </c>
      <c r="S1460" s="297" t="str">
        <f>_xlfn.IFNA(VLOOKUP($E:$E,'6'!$A:$F,3,0),"")</f>
        <v/>
      </c>
      <c r="T1460" s="313">
        <v>1</v>
      </c>
      <c r="U1460" s="313">
        <v>10</v>
      </c>
      <c r="V1460" s="313">
        <v>80</v>
      </c>
      <c r="W1460" s="314">
        <v>0.16400000000000001</v>
      </c>
      <c r="X1460" s="315">
        <v>8.2528409999999995E-4</v>
      </c>
      <c r="Y1460" s="749">
        <v>0</v>
      </c>
      <c r="Z1460" s="282"/>
      <c r="AA1460" s="316" t="s">
        <v>10396</v>
      </c>
      <c r="AB1460" s="282" t="s">
        <v>10389</v>
      </c>
      <c r="AC1460" s="317" t="s">
        <v>2081</v>
      </c>
      <c r="AD1460" s="318" t="s">
        <v>997</v>
      </c>
      <c r="AE1460" s="319" t="s">
        <v>11326</v>
      </c>
      <c r="AF1460" s="319" t="s">
        <v>11284</v>
      </c>
      <c r="AG1460" s="320">
        <v>0</v>
      </c>
      <c r="AH1460" s="321">
        <f t="shared" si="286"/>
        <v>0</v>
      </c>
      <c r="AI1460" s="287">
        <f>_xlfn.IFNA(VLOOKUP(AD:AD,грп!B:C,2,0),0)</f>
        <v>0</v>
      </c>
      <c r="AJ1460" s="607">
        <v>0</v>
      </c>
      <c r="AK1460" s="672" t="str">
        <f t="shared" si="287"/>
        <v>new</v>
      </c>
      <c r="AL1460" s="174"/>
    </row>
    <row r="1461" spans="1:38" s="4" customFormat="1" ht="11.45" customHeight="1" outlineLevel="1" x14ac:dyDescent="0.35">
      <c r="A1461" s="307" t="s">
        <v>1897</v>
      </c>
      <c r="B1461" s="308" t="s">
        <v>9660</v>
      </c>
      <c r="C1461" s="309" t="s">
        <v>21</v>
      </c>
      <c r="D1461" s="310" t="s">
        <v>10901</v>
      </c>
      <c r="E1461" s="322" t="s">
        <v>9415</v>
      </c>
      <c r="F1461" s="293"/>
      <c r="G1461" s="293"/>
      <c r="H1461" s="294"/>
      <c r="I1461" s="294" t="str">
        <f>IFERROR(_xlfn.IFNA(VLOOKUP($D:$D,history!$I:$Y,3,0),VLOOKUP(E:E,history!$H:$Y,4,0)),"--")</f>
        <v>--</v>
      </c>
      <c r="J1461" s="282" t="s">
        <v>5946</v>
      </c>
      <c r="K1461" s="282" t="str">
        <f t="shared" si="280"/>
        <v/>
      </c>
      <c r="L1461" s="312">
        <f t="shared" si="284"/>
        <v>0</v>
      </c>
      <c r="M1461" s="312">
        <f t="shared" si="285"/>
        <v>0</v>
      </c>
      <c r="N1461" s="297" t="str">
        <f>_xlfn.IFNA(VLOOKUP($E:$E,'1'!$A:$E,3,0),"")</f>
        <v/>
      </c>
      <c r="O1461" s="297" t="str">
        <f>_xlfn.IFNA(VLOOKUP($E:$E,'2'!$A:$E,3,0),"")</f>
        <v/>
      </c>
      <c r="P1461" s="297" t="str">
        <f>_xlfn.IFNA(VLOOKUP($E:$E,'3'!$A:$D,3,0),"")</f>
        <v/>
      </c>
      <c r="Q1461" s="297" t="str">
        <f>_xlfn.IFNA(VLOOKUP($E:$E,'4'!$A:$F,3,0),"")</f>
        <v/>
      </c>
      <c r="R1461" s="297" t="str">
        <f>_xlfn.IFNA(VLOOKUP($E:$E,'5'!$A:$F,3,0),"")</f>
        <v/>
      </c>
      <c r="S1461" s="297" t="str">
        <f>_xlfn.IFNA(VLOOKUP($E:$E,'6'!$A:$F,3,0),"")</f>
        <v/>
      </c>
      <c r="T1461" s="313">
        <v>1</v>
      </c>
      <c r="U1461" s="313">
        <v>10</v>
      </c>
      <c r="V1461" s="313">
        <v>80</v>
      </c>
      <c r="W1461" s="314">
        <v>0.125</v>
      </c>
      <c r="X1461" s="315">
        <v>8.2528409999999995E-4</v>
      </c>
      <c r="Y1461" s="749">
        <v>0</v>
      </c>
      <c r="Z1461" s="282"/>
      <c r="AA1461" s="316" t="s">
        <v>10396</v>
      </c>
      <c r="AB1461" s="282" t="s">
        <v>10389</v>
      </c>
      <c r="AC1461" s="317" t="s">
        <v>2081</v>
      </c>
      <c r="AD1461" s="318" t="s">
        <v>997</v>
      </c>
      <c r="AE1461" s="319" t="s">
        <v>11326</v>
      </c>
      <c r="AF1461" s="319" t="s">
        <v>11284</v>
      </c>
      <c r="AG1461" s="320">
        <v>0</v>
      </c>
      <c r="AH1461" s="321">
        <f t="shared" si="286"/>
        <v>0</v>
      </c>
      <c r="AI1461" s="287">
        <f>_xlfn.IFNA(VLOOKUP(AD:AD,грп!B:C,2,0),0)</f>
        <v>0</v>
      </c>
      <c r="AJ1461" s="607">
        <v>0</v>
      </c>
      <c r="AK1461" s="672" t="str">
        <f t="shared" si="287"/>
        <v>new</v>
      </c>
      <c r="AL1461" s="174"/>
    </row>
    <row r="1462" spans="1:38" s="4" customFormat="1" ht="12" customHeight="1" outlineLevel="1" x14ac:dyDescent="0.35">
      <c r="A1462" s="307" t="s">
        <v>10402</v>
      </c>
      <c r="B1462" s="308" t="s">
        <v>7028</v>
      </c>
      <c r="C1462" s="330"/>
      <c r="D1462" s="310" t="s">
        <v>5603</v>
      </c>
      <c r="E1462" s="322" t="s">
        <v>5537</v>
      </c>
      <c r="F1462" s="293"/>
      <c r="G1462" s="293"/>
      <c r="H1462" s="294"/>
      <c r="I1462" s="294" t="str">
        <f>IFERROR(_xlfn.IFNA(VLOOKUP($D:$D,history!$I:$Y,3,0),VLOOKUP(E:E,history!$H:$Y,4,0)),"--")</f>
        <v>--</v>
      </c>
      <c r="J1462" s="282" t="s">
        <v>5946</v>
      </c>
      <c r="K1462" s="282" t="str">
        <f t="shared" si="280"/>
        <v/>
      </c>
      <c r="L1462" s="312">
        <f t="shared" si="284"/>
        <v>1115.6199999999999</v>
      </c>
      <c r="M1462" s="312">
        <f t="shared" si="285"/>
        <v>1690.33</v>
      </c>
      <c r="N1462" s="297" t="str">
        <f>_xlfn.IFNA(VLOOKUP($E:$E,'1'!$A:$E,3,0),"")</f>
        <v/>
      </c>
      <c r="O1462" s="297" t="str">
        <f>_xlfn.IFNA(VLOOKUP($E:$E,'2'!$A:$E,3,0),"")</f>
        <v/>
      </c>
      <c r="P1462" s="297">
        <f>_xlfn.IFNA(VLOOKUP($E:$E,'3'!$A:$D,3,0),"")</f>
        <v>712</v>
      </c>
      <c r="Q1462" s="297" t="str">
        <f>_xlfn.IFNA(VLOOKUP($E:$E,'4'!$A:$F,3,0),"")</f>
        <v/>
      </c>
      <c r="R1462" s="297" t="str">
        <f>_xlfn.IFNA(VLOOKUP($E:$E,'5'!$A:$F,3,0),"")</f>
        <v/>
      </c>
      <c r="S1462" s="297" t="str">
        <f>_xlfn.IFNA(VLOOKUP($E:$E,'6'!$A:$F,3,0),"")</f>
        <v/>
      </c>
      <c r="T1462" s="313">
        <v>1</v>
      </c>
      <c r="U1462" s="313">
        <v>1</v>
      </c>
      <c r="V1462" s="313">
        <v>1</v>
      </c>
      <c r="W1462" s="314">
        <v>1.46</v>
      </c>
      <c r="X1462" s="315">
        <v>4.4099999999999999E-3</v>
      </c>
      <c r="Y1462" s="749">
        <v>1610</v>
      </c>
      <c r="Z1462" s="282"/>
      <c r="AA1462" s="316" t="s">
        <v>393</v>
      </c>
      <c r="AB1462" s="282" t="s">
        <v>9885</v>
      </c>
      <c r="AC1462" s="317" t="s">
        <v>2081</v>
      </c>
      <c r="AD1462" s="318" t="s">
        <v>997</v>
      </c>
      <c r="AE1462" s="319" t="s">
        <v>11326</v>
      </c>
      <c r="AF1462" s="319" t="s">
        <v>11282</v>
      </c>
      <c r="AG1462" s="320">
        <v>21.19</v>
      </c>
      <c r="AH1462" s="321">
        <f t="shared" si="286"/>
        <v>0</v>
      </c>
      <c r="AI1462" s="287">
        <f>_xlfn.IFNA(VLOOKUP(AD:AD,грп!B:C,2,0),0)</f>
        <v>0</v>
      </c>
      <c r="AJ1462" s="607">
        <v>0</v>
      </c>
      <c r="AK1462" s="672">
        <f t="shared" si="287"/>
        <v>0</v>
      </c>
      <c r="AL1462" s="174"/>
    </row>
    <row r="1463" spans="1:38" s="4" customFormat="1" ht="12" customHeight="1" outlineLevel="1" x14ac:dyDescent="0.35">
      <c r="A1463" s="307" t="s">
        <v>10402</v>
      </c>
      <c r="B1463" s="308" t="s">
        <v>7029</v>
      </c>
      <c r="C1463" s="325"/>
      <c r="D1463" s="310" t="s">
        <v>2872</v>
      </c>
      <c r="E1463" s="322" t="s">
        <v>2129</v>
      </c>
      <c r="F1463" s="293"/>
      <c r="G1463" s="293"/>
      <c r="H1463" s="294"/>
      <c r="I1463" s="294" t="str">
        <f>IFERROR(_xlfn.IFNA(VLOOKUP($D:$D,history!$I:$Y,3,0),VLOOKUP(E:E,history!$H:$Y,4,0)),"--")</f>
        <v>--</v>
      </c>
      <c r="J1463" s="282" t="s">
        <v>5946</v>
      </c>
      <c r="K1463" s="282" t="str">
        <f t="shared" si="280"/>
        <v/>
      </c>
      <c r="L1463" s="312">
        <f t="shared" si="284"/>
        <v>1117.2</v>
      </c>
      <c r="M1463" s="312">
        <f t="shared" si="285"/>
        <v>1692.72</v>
      </c>
      <c r="N1463" s="297" t="str">
        <f>_xlfn.IFNA(VLOOKUP($E:$E,'1'!$A:$E,3,0),"")</f>
        <v/>
      </c>
      <c r="O1463" s="297" t="str">
        <f>_xlfn.IFNA(VLOOKUP($E:$E,'2'!$A:$E,3,0),"")</f>
        <v/>
      </c>
      <c r="P1463" s="297">
        <f>_xlfn.IFNA(VLOOKUP($E:$E,'3'!$A:$D,3,0),"")</f>
        <v>712</v>
      </c>
      <c r="Q1463" s="297" t="str">
        <f>_xlfn.IFNA(VLOOKUP($E:$E,'4'!$A:$F,3,0),"")</f>
        <v/>
      </c>
      <c r="R1463" s="297" t="str">
        <f>_xlfn.IFNA(VLOOKUP($E:$E,'5'!$A:$F,3,0),"")</f>
        <v/>
      </c>
      <c r="S1463" s="297" t="str">
        <f>_xlfn.IFNA(VLOOKUP($E:$E,'6'!$A:$F,3,0),"")</f>
        <v/>
      </c>
      <c r="T1463" s="313">
        <v>1</v>
      </c>
      <c r="U1463" s="313">
        <v>1</v>
      </c>
      <c r="V1463" s="313">
        <v>8</v>
      </c>
      <c r="W1463" s="314">
        <v>1.5</v>
      </c>
      <c r="X1463" s="315">
        <v>3.6753799999999998E-3</v>
      </c>
      <c r="Y1463" s="749">
        <v>1610</v>
      </c>
      <c r="Z1463" s="282"/>
      <c r="AA1463" s="316" t="s">
        <v>393</v>
      </c>
      <c r="AB1463" s="282" t="s">
        <v>9885</v>
      </c>
      <c r="AC1463" s="317" t="s">
        <v>2081</v>
      </c>
      <c r="AD1463" s="318" t="s">
        <v>997</v>
      </c>
      <c r="AE1463" s="319" t="s">
        <v>11326</v>
      </c>
      <c r="AF1463" s="319" t="s">
        <v>11282</v>
      </c>
      <c r="AG1463" s="320">
        <v>21.22</v>
      </c>
      <c r="AH1463" s="321">
        <f t="shared" si="286"/>
        <v>0</v>
      </c>
      <c r="AI1463" s="287">
        <f>_xlfn.IFNA(VLOOKUP(AD:AD,грп!B:C,2,0),0)</f>
        <v>0</v>
      </c>
      <c r="AJ1463" s="607">
        <v>0</v>
      </c>
      <c r="AK1463" s="672">
        <f t="shared" si="287"/>
        <v>0</v>
      </c>
      <c r="AL1463" s="174"/>
    </row>
    <row r="1464" spans="1:38" s="4" customFormat="1" ht="12" customHeight="1" outlineLevel="1" x14ac:dyDescent="0.35">
      <c r="A1464" s="307" t="s">
        <v>10402</v>
      </c>
      <c r="B1464" s="308" t="s">
        <v>7030</v>
      </c>
      <c r="C1464" s="309"/>
      <c r="D1464" s="310" t="s">
        <v>3534</v>
      </c>
      <c r="E1464" s="322" t="s">
        <v>3535</v>
      </c>
      <c r="F1464" s="293"/>
      <c r="G1464" s="293"/>
      <c r="H1464" s="294">
        <v>67</v>
      </c>
      <c r="I1464" s="294" t="str">
        <f>IFERROR(_xlfn.IFNA(VLOOKUP($D:$D,history!$I:$Y,3,0),VLOOKUP(E:E,history!$H:$Y,4,0)),"--")</f>
        <v>--</v>
      </c>
      <c r="J1464" s="282" t="s">
        <v>5946</v>
      </c>
      <c r="K1464" s="282" t="str">
        <f t="shared" si="280"/>
        <v/>
      </c>
      <c r="L1464" s="312">
        <f t="shared" si="284"/>
        <v>56.33</v>
      </c>
      <c r="M1464" s="312">
        <f t="shared" si="285"/>
        <v>85.35</v>
      </c>
      <c r="N1464" s="297" t="str">
        <f>_xlfn.IFNA(VLOOKUP($E:$E,'1'!$A:$E,3,0),"")</f>
        <v/>
      </c>
      <c r="O1464" s="297" t="str">
        <f>_xlfn.IFNA(VLOOKUP($E:$E,'2'!$A:$E,3,0),"")</f>
        <v/>
      </c>
      <c r="P1464" s="297">
        <f>_xlfn.IFNA(VLOOKUP($E:$E,'3'!$A:$D,3,0),"")</f>
        <v>45</v>
      </c>
      <c r="Q1464" s="297" t="str">
        <f>_xlfn.IFNA(VLOOKUP($E:$E,'4'!$A:$F,3,0),"")</f>
        <v/>
      </c>
      <c r="R1464" s="297" t="str">
        <f>_xlfn.IFNA(VLOOKUP($E:$E,'5'!$A:$F,3,0),"")</f>
        <v/>
      </c>
      <c r="S1464" s="297" t="str">
        <f>_xlfn.IFNA(VLOOKUP($E:$E,'6'!$A:$F,3,0),"")</f>
        <v/>
      </c>
      <c r="T1464" s="313">
        <v>1</v>
      </c>
      <c r="U1464" s="313">
        <v>16</v>
      </c>
      <c r="V1464" s="313">
        <v>192</v>
      </c>
      <c r="W1464" s="314">
        <v>3.5999999999999997E-2</v>
      </c>
      <c r="X1464" s="315">
        <v>1.136364E-4</v>
      </c>
      <c r="Y1464" s="749">
        <v>80</v>
      </c>
      <c r="Z1464" s="282"/>
      <c r="AA1464" s="316" t="s">
        <v>10393</v>
      </c>
      <c r="AB1464" s="282" t="s">
        <v>9163</v>
      </c>
      <c r="AC1464" s="317" t="s">
        <v>2081</v>
      </c>
      <c r="AD1464" s="318" t="s">
        <v>997</v>
      </c>
      <c r="AE1464" s="319" t="s">
        <v>11326</v>
      </c>
      <c r="AF1464" s="319" t="s">
        <v>11282</v>
      </c>
      <c r="AG1464" s="320">
        <v>1.07</v>
      </c>
      <c r="AH1464" s="321">
        <f t="shared" si="286"/>
        <v>0</v>
      </c>
      <c r="AI1464" s="287">
        <f>_xlfn.IFNA(VLOOKUP(AD:AD,грп!B:C,2,0),0)</f>
        <v>0</v>
      </c>
      <c r="AJ1464" s="607">
        <v>0</v>
      </c>
      <c r="AK1464" s="672">
        <f t="shared" si="287"/>
        <v>0</v>
      </c>
      <c r="AL1464" s="174"/>
    </row>
    <row r="1465" spans="1:38" s="4" customFormat="1" ht="12" customHeight="1" outlineLevel="1" x14ac:dyDescent="0.35">
      <c r="A1465" s="307" t="s">
        <v>10402</v>
      </c>
      <c r="B1465" s="308" t="s">
        <v>7031</v>
      </c>
      <c r="C1465" s="323"/>
      <c r="D1465" s="310" t="s">
        <v>3007</v>
      </c>
      <c r="E1465" s="322" t="s">
        <v>1428</v>
      </c>
      <c r="F1465" s="293"/>
      <c r="G1465" s="293"/>
      <c r="H1465" s="294">
        <v>16</v>
      </c>
      <c r="I1465" s="294" t="str">
        <f>IFERROR(_xlfn.IFNA(VLOOKUP($D:$D,history!$I:$Y,3,0),VLOOKUP(E:E,history!$H:$Y,4,0)),"--")</f>
        <v>--</v>
      </c>
      <c r="J1465" s="282" t="s">
        <v>5946</v>
      </c>
      <c r="K1465" s="282" t="str">
        <f t="shared" si="280"/>
        <v/>
      </c>
      <c r="L1465" s="312">
        <f t="shared" si="284"/>
        <v>63.18</v>
      </c>
      <c r="M1465" s="312">
        <f t="shared" si="285"/>
        <v>95.72</v>
      </c>
      <c r="N1465" s="297" t="str">
        <f>_xlfn.IFNA(VLOOKUP($E:$E,'1'!$A:$E,3,0),"")</f>
        <v/>
      </c>
      <c r="O1465" s="297" t="str">
        <f>_xlfn.IFNA(VLOOKUP($E:$E,'2'!$A:$E,3,0),"")</f>
        <v/>
      </c>
      <c r="P1465" s="297">
        <f>_xlfn.IFNA(VLOOKUP($E:$E,'3'!$A:$D,3,0),"")</f>
        <v>57</v>
      </c>
      <c r="Q1465" s="297" t="str">
        <f>_xlfn.IFNA(VLOOKUP($E:$E,'4'!$A:$F,3,0),"")</f>
        <v/>
      </c>
      <c r="R1465" s="297" t="str">
        <f>_xlfn.IFNA(VLOOKUP($E:$E,'5'!$A:$F,3,0),"")</f>
        <v/>
      </c>
      <c r="S1465" s="297" t="str">
        <f>_xlfn.IFNA(VLOOKUP($E:$E,'6'!$A:$F,3,0),"")</f>
        <v/>
      </c>
      <c r="T1465" s="313">
        <v>1</v>
      </c>
      <c r="U1465" s="313">
        <v>16</v>
      </c>
      <c r="V1465" s="313">
        <v>192</v>
      </c>
      <c r="W1465" s="314">
        <v>2.4E-2</v>
      </c>
      <c r="X1465" s="315">
        <v>7.8125000000000002E-5</v>
      </c>
      <c r="Y1465" s="749">
        <v>90</v>
      </c>
      <c r="Z1465" s="282"/>
      <c r="AA1465" s="316" t="s">
        <v>10393</v>
      </c>
      <c r="AB1465" s="282" t="s">
        <v>9163</v>
      </c>
      <c r="AC1465" s="317" t="s">
        <v>2081</v>
      </c>
      <c r="AD1465" s="318" t="s">
        <v>997</v>
      </c>
      <c r="AE1465" s="319" t="s">
        <v>11326</v>
      </c>
      <c r="AF1465" s="319" t="s">
        <v>11282</v>
      </c>
      <c r="AG1465" s="320">
        <v>1.2</v>
      </c>
      <c r="AH1465" s="321">
        <f t="shared" si="286"/>
        <v>0</v>
      </c>
      <c r="AI1465" s="287">
        <f>_xlfn.IFNA(VLOOKUP(AD:AD,грп!B:C,2,0),0)</f>
        <v>0</v>
      </c>
      <c r="AJ1465" s="607">
        <v>0</v>
      </c>
      <c r="AK1465" s="672">
        <f t="shared" si="287"/>
        <v>0</v>
      </c>
      <c r="AL1465" s="174"/>
    </row>
    <row r="1466" spans="1:38" s="4" customFormat="1" ht="12" customHeight="1" outlineLevel="1" x14ac:dyDescent="0.35">
      <c r="A1466" s="307" t="s">
        <v>10402</v>
      </c>
      <c r="B1466" s="308" t="s">
        <v>7032</v>
      </c>
      <c r="C1466" s="325"/>
      <c r="D1466" s="310" t="s">
        <v>1718</v>
      </c>
      <c r="E1466" s="322" t="s">
        <v>1717</v>
      </c>
      <c r="F1466" s="293"/>
      <c r="G1466" s="293"/>
      <c r="H1466" s="294">
        <v>9</v>
      </c>
      <c r="I1466" s="294" t="str">
        <f>IFERROR(_xlfn.IFNA(VLOOKUP($D:$D,history!$I:$Y,3,0),VLOOKUP(E:E,history!$H:$Y,4,0)),"--")</f>
        <v>--</v>
      </c>
      <c r="J1466" s="282" t="s">
        <v>5946</v>
      </c>
      <c r="K1466" s="282" t="str">
        <f t="shared" si="280"/>
        <v/>
      </c>
      <c r="L1466" s="312">
        <f t="shared" si="284"/>
        <v>43.17</v>
      </c>
      <c r="M1466" s="312">
        <f t="shared" si="285"/>
        <v>65.41</v>
      </c>
      <c r="N1466" s="297" t="str">
        <f>_xlfn.IFNA(VLOOKUP($E:$E,'1'!$A:$E,3,0),"")</f>
        <v/>
      </c>
      <c r="O1466" s="297" t="str">
        <f>_xlfn.IFNA(VLOOKUP($E:$E,'2'!$A:$E,3,0),"")</f>
        <v/>
      </c>
      <c r="P1466" s="297">
        <f>_xlfn.IFNA(VLOOKUP($E:$E,'3'!$A:$D,3,0),"")</f>
        <v>35</v>
      </c>
      <c r="Q1466" s="297" t="str">
        <f>_xlfn.IFNA(VLOOKUP($E:$E,'4'!$A:$F,3,0),"")</f>
        <v/>
      </c>
      <c r="R1466" s="297" t="str">
        <f>_xlfn.IFNA(VLOOKUP($E:$E,'5'!$A:$F,3,0),"")</f>
        <v/>
      </c>
      <c r="S1466" s="297" t="str">
        <f>_xlfn.IFNA(VLOOKUP($E:$E,'6'!$A:$F,3,0),"")</f>
        <v/>
      </c>
      <c r="T1466" s="313">
        <v>1</v>
      </c>
      <c r="U1466" s="313">
        <v>1</v>
      </c>
      <c r="V1466" s="313">
        <v>60</v>
      </c>
      <c r="W1466" s="314">
        <v>0.06</v>
      </c>
      <c r="X1466" s="315">
        <v>2.8499999999999999E-4</v>
      </c>
      <c r="Y1466" s="749">
        <v>60</v>
      </c>
      <c r="Z1466" s="282"/>
      <c r="AA1466" s="316" t="s">
        <v>393</v>
      </c>
      <c r="AB1466" s="282" t="s">
        <v>9885</v>
      </c>
      <c r="AC1466" s="317" t="s">
        <v>2081</v>
      </c>
      <c r="AD1466" s="318" t="s">
        <v>997</v>
      </c>
      <c r="AE1466" s="319" t="s">
        <v>11326</v>
      </c>
      <c r="AF1466" s="319" t="s">
        <v>11282</v>
      </c>
      <c r="AG1466" s="320">
        <v>0.82</v>
      </c>
      <c r="AH1466" s="321">
        <f t="shared" si="286"/>
        <v>0</v>
      </c>
      <c r="AI1466" s="287">
        <f>_xlfn.IFNA(VLOOKUP(AD:AD,грп!B:C,2,0),0)</f>
        <v>0</v>
      </c>
      <c r="AJ1466" s="607">
        <v>0</v>
      </c>
      <c r="AK1466" s="672">
        <f t="shared" si="287"/>
        <v>0</v>
      </c>
      <c r="AL1466" s="174"/>
    </row>
    <row r="1467" spans="1:38" s="4" customFormat="1" ht="12" customHeight="1" outlineLevel="1" x14ac:dyDescent="0.35">
      <c r="A1467" s="307" t="s">
        <v>10402</v>
      </c>
      <c r="B1467" s="308" t="s">
        <v>7033</v>
      </c>
      <c r="C1467" s="309"/>
      <c r="D1467" s="310" t="s">
        <v>5140</v>
      </c>
      <c r="E1467" s="322" t="s">
        <v>4701</v>
      </c>
      <c r="F1467" s="293"/>
      <c r="G1467" s="293"/>
      <c r="H1467" s="294">
        <v>60</v>
      </c>
      <c r="I1467" s="294" t="str">
        <f>IFERROR(_xlfn.IFNA(VLOOKUP($D:$D,history!$I:$Y,3,0),VLOOKUP(E:E,history!$H:$Y,4,0)),"--")</f>
        <v>--</v>
      </c>
      <c r="J1467" s="282" t="s">
        <v>5946</v>
      </c>
      <c r="K1467" s="282" t="str">
        <f t="shared" si="280"/>
        <v/>
      </c>
      <c r="L1467" s="312">
        <f t="shared" si="284"/>
        <v>58.44</v>
      </c>
      <c r="M1467" s="312">
        <f t="shared" si="285"/>
        <v>88.54</v>
      </c>
      <c r="N1467" s="297" t="str">
        <f>_xlfn.IFNA(VLOOKUP($E:$E,'1'!$A:$E,3,0),"")</f>
        <v/>
      </c>
      <c r="O1467" s="297" t="str">
        <f>_xlfn.IFNA(VLOOKUP($E:$E,'2'!$A:$E,3,0),"")</f>
        <v/>
      </c>
      <c r="P1467" s="297">
        <f>_xlfn.IFNA(VLOOKUP($E:$E,'3'!$A:$D,3,0),"")</f>
        <v>45</v>
      </c>
      <c r="Q1467" s="297" t="str">
        <f>_xlfn.IFNA(VLOOKUP($E:$E,'4'!$A:$F,3,0),"")</f>
        <v/>
      </c>
      <c r="R1467" s="297" t="str">
        <f>_xlfn.IFNA(VLOOKUP($E:$E,'5'!$A:$F,3,0),"")</f>
        <v/>
      </c>
      <c r="S1467" s="297" t="str">
        <f>_xlfn.IFNA(VLOOKUP($E:$E,'6'!$A:$F,3,0),"")</f>
        <v/>
      </c>
      <c r="T1467" s="313">
        <v>1</v>
      </c>
      <c r="U1467" s="313">
        <v>60</v>
      </c>
      <c r="V1467" s="313">
        <v>240</v>
      </c>
      <c r="W1467" s="314">
        <v>7.0999999999999994E-2</v>
      </c>
      <c r="X1467" s="315">
        <v>3.2870369999999998E-4</v>
      </c>
      <c r="Y1467" s="749">
        <v>80</v>
      </c>
      <c r="Z1467" s="282"/>
      <c r="AA1467" s="316" t="s">
        <v>393</v>
      </c>
      <c r="AB1467" s="282" t="s">
        <v>9163</v>
      </c>
      <c r="AC1467" s="317" t="s">
        <v>2081</v>
      </c>
      <c r="AD1467" s="318" t="s">
        <v>997</v>
      </c>
      <c r="AE1467" s="319" t="s">
        <v>11326</v>
      </c>
      <c r="AF1467" s="319" t="s">
        <v>11282</v>
      </c>
      <c r="AG1467" s="320">
        <v>1.1100000000000001</v>
      </c>
      <c r="AH1467" s="321">
        <f t="shared" si="286"/>
        <v>0</v>
      </c>
      <c r="AI1467" s="287">
        <f>_xlfn.IFNA(VLOOKUP(AD:AD,грп!B:C,2,0),0)</f>
        <v>0</v>
      </c>
      <c r="AJ1467" s="607">
        <v>97</v>
      </c>
      <c r="AK1467" s="672">
        <f t="shared" si="287"/>
        <v>0</v>
      </c>
      <c r="AL1467" s="174"/>
    </row>
    <row r="1468" spans="1:38" s="4" customFormat="1" ht="12" customHeight="1" outlineLevel="1" x14ac:dyDescent="0.35">
      <c r="A1468" s="307" t="s">
        <v>10402</v>
      </c>
      <c r="B1468" s="308" t="s">
        <v>7034</v>
      </c>
      <c r="C1468" s="323"/>
      <c r="D1468" s="310" t="s">
        <v>5141</v>
      </c>
      <c r="E1468" s="322" t="s">
        <v>1404</v>
      </c>
      <c r="F1468" s="293"/>
      <c r="G1468" s="293"/>
      <c r="H1468" s="294">
        <v>3</v>
      </c>
      <c r="I1468" s="294" t="str">
        <f>IFERROR(_xlfn.IFNA(VLOOKUP($D:$D,history!$I:$Y,3,0),VLOOKUP(E:E,history!$H:$Y,4,0)),"--")</f>
        <v>--</v>
      </c>
      <c r="J1468" s="282" t="s">
        <v>9870</v>
      </c>
      <c r="K1468" s="282" t="str">
        <f t="shared" si="280"/>
        <v/>
      </c>
      <c r="L1468" s="312">
        <f t="shared" si="284"/>
        <v>71.08</v>
      </c>
      <c r="M1468" s="312">
        <f t="shared" si="285"/>
        <v>107.69</v>
      </c>
      <c r="N1468" s="297" t="str">
        <f>_xlfn.IFNA(VLOOKUP($E:$E,'1'!$A:$E,3,0),"")</f>
        <v/>
      </c>
      <c r="O1468" s="297" t="str">
        <f>_xlfn.IFNA(VLOOKUP($E:$E,'2'!$A:$E,3,0),"")</f>
        <v/>
      </c>
      <c r="P1468" s="297">
        <f>_xlfn.IFNA(VLOOKUP($E:$E,'3'!$A:$D,3,0),"")</f>
        <v>45</v>
      </c>
      <c r="Q1468" s="297" t="str">
        <f>_xlfn.IFNA(VLOOKUP($E:$E,'4'!$A:$F,3,0),"")</f>
        <v/>
      </c>
      <c r="R1468" s="297" t="str">
        <f>_xlfn.IFNA(VLOOKUP($E:$E,'5'!$A:$F,3,0),"")</f>
        <v/>
      </c>
      <c r="S1468" s="297" t="str">
        <f>_xlfn.IFNA(VLOOKUP($E:$E,'6'!$A:$F,3,0),"")</f>
        <v/>
      </c>
      <c r="T1468" s="313">
        <v>1</v>
      </c>
      <c r="U1468" s="313">
        <v>16</v>
      </c>
      <c r="V1468" s="313">
        <v>192</v>
      </c>
      <c r="W1468" s="314">
        <v>4.9000000000000002E-2</v>
      </c>
      <c r="X1468" s="315">
        <v>3.2196969999999999E-4</v>
      </c>
      <c r="Y1468" s="749">
        <v>90</v>
      </c>
      <c r="Z1468" s="282"/>
      <c r="AA1468" s="316" t="s">
        <v>393</v>
      </c>
      <c r="AB1468" s="282" t="s">
        <v>9163</v>
      </c>
      <c r="AC1468" s="317" t="s">
        <v>2081</v>
      </c>
      <c r="AD1468" s="318" t="s">
        <v>997</v>
      </c>
      <c r="AE1468" s="319" t="s">
        <v>11326</v>
      </c>
      <c r="AF1468" s="319" t="s">
        <v>11282</v>
      </c>
      <c r="AG1468" s="320">
        <v>1.35</v>
      </c>
      <c r="AH1468" s="321">
        <f t="shared" si="286"/>
        <v>0</v>
      </c>
      <c r="AI1468" s="287">
        <f>_xlfn.IFNA(VLOOKUP(AD:AD,грп!B:C,2,0),0)</f>
        <v>0</v>
      </c>
      <c r="AJ1468" s="607">
        <v>48</v>
      </c>
      <c r="AK1468" s="672">
        <f t="shared" si="287"/>
        <v>0</v>
      </c>
      <c r="AL1468" s="174"/>
    </row>
    <row r="1469" spans="1:38" s="4" customFormat="1" ht="12" customHeight="1" outlineLevel="1" x14ac:dyDescent="0.35">
      <c r="A1469" s="307" t="s">
        <v>10402</v>
      </c>
      <c r="B1469" s="308" t="s">
        <v>7035</v>
      </c>
      <c r="C1469" s="330"/>
      <c r="D1469" s="310" t="s">
        <v>2937</v>
      </c>
      <c r="E1469" s="322" t="s">
        <v>5538</v>
      </c>
      <c r="F1469" s="293"/>
      <c r="G1469" s="293"/>
      <c r="H1469" s="294"/>
      <c r="I1469" s="294" t="str">
        <f>IFERROR(_xlfn.IFNA(VLOOKUP($D:$D,history!$I:$Y,3,0),VLOOKUP(E:E,history!$H:$Y,4,0)),"--")</f>
        <v>--</v>
      </c>
      <c r="J1469" s="282" t="s">
        <v>5946</v>
      </c>
      <c r="K1469" s="282" t="str">
        <f t="shared" si="280"/>
        <v/>
      </c>
      <c r="L1469" s="312">
        <f t="shared" si="284"/>
        <v>43.17</v>
      </c>
      <c r="M1469" s="312">
        <f t="shared" si="285"/>
        <v>65.41</v>
      </c>
      <c r="N1469" s="297" t="str">
        <f>_xlfn.IFNA(VLOOKUP($E:$E,'1'!$A:$E,3,0),"")</f>
        <v/>
      </c>
      <c r="O1469" s="297" t="str">
        <f>_xlfn.IFNA(VLOOKUP($E:$E,'2'!$A:$E,3,0),"")</f>
        <v/>
      </c>
      <c r="P1469" s="297">
        <f>_xlfn.IFNA(VLOOKUP($E:$E,'3'!$A:$D,3,0),"")</f>
        <v>35</v>
      </c>
      <c r="Q1469" s="297" t="str">
        <f>_xlfn.IFNA(VLOOKUP($E:$E,'4'!$A:$F,3,0),"")</f>
        <v/>
      </c>
      <c r="R1469" s="297" t="str">
        <f>_xlfn.IFNA(VLOOKUP($E:$E,'5'!$A:$F,3,0),"")</f>
        <v/>
      </c>
      <c r="S1469" s="297" t="str">
        <f>_xlfn.IFNA(VLOOKUP($E:$E,'6'!$A:$F,3,0),"")</f>
        <v/>
      </c>
      <c r="T1469" s="313">
        <v>1</v>
      </c>
      <c r="U1469" s="313">
        <v>1</v>
      </c>
      <c r="V1469" s="313">
        <v>60</v>
      </c>
      <c r="W1469" s="314">
        <v>0.06</v>
      </c>
      <c r="X1469" s="315">
        <v>2.5500000000000002E-4</v>
      </c>
      <c r="Y1469" s="749">
        <v>60</v>
      </c>
      <c r="Z1469" s="282"/>
      <c r="AA1469" s="316" t="s">
        <v>393</v>
      </c>
      <c r="AB1469" s="282" t="s">
        <v>9885</v>
      </c>
      <c r="AC1469" s="317" t="s">
        <v>2081</v>
      </c>
      <c r="AD1469" s="318" t="s">
        <v>997</v>
      </c>
      <c r="AE1469" s="319" t="s">
        <v>11326</v>
      </c>
      <c r="AF1469" s="319" t="s">
        <v>11282</v>
      </c>
      <c r="AG1469" s="320">
        <v>0.82</v>
      </c>
      <c r="AH1469" s="321">
        <f t="shared" si="286"/>
        <v>0</v>
      </c>
      <c r="AI1469" s="287">
        <f>_xlfn.IFNA(VLOOKUP(AD:AD,грп!B:C,2,0),0)</f>
        <v>0</v>
      </c>
      <c r="AJ1469" s="607">
        <v>0</v>
      </c>
      <c r="AK1469" s="672">
        <f t="shared" si="287"/>
        <v>0</v>
      </c>
      <c r="AL1469" s="174"/>
    </row>
    <row r="1470" spans="1:38" s="4" customFormat="1" ht="12" customHeight="1" outlineLevel="1" x14ac:dyDescent="0.35">
      <c r="A1470" s="307" t="s">
        <v>10402</v>
      </c>
      <c r="B1470" s="308" t="s">
        <v>7036</v>
      </c>
      <c r="C1470" s="309"/>
      <c r="D1470" s="310" t="s">
        <v>3536</v>
      </c>
      <c r="E1470" s="322" t="s">
        <v>3537</v>
      </c>
      <c r="F1470" s="293"/>
      <c r="G1470" s="293"/>
      <c r="H1470" s="294">
        <v>35</v>
      </c>
      <c r="I1470" s="294" t="str">
        <f>IFERROR(_xlfn.IFNA(VLOOKUP($D:$D,history!$I:$Y,3,0),VLOOKUP(E:E,history!$H:$Y,4,0)),"--")</f>
        <v>--</v>
      </c>
      <c r="J1470" s="282" t="s">
        <v>9868</v>
      </c>
      <c r="K1470" s="282" t="str">
        <f t="shared" si="280"/>
        <v/>
      </c>
      <c r="L1470" s="312">
        <f t="shared" ref="L1470:L1501" si="288">IF($A$3="ИМ",ROUND($Y1470*(1-($L$6-$F$4))*(1-$F$3)*(1+$AG$2),2),ROUND($M1470*(1-($L$6-$F$4))*(1-$F$3)*(1+$AG$2),2))</f>
        <v>45.8</v>
      </c>
      <c r="M1470" s="312">
        <f t="shared" ref="M1470:M1501" si="289">ROUND(IF($A$3="РЕГИОНЫ",AG1470*$AG$3*$AG$1,IF(AI1470=0,AG1470*$AG$3*$AG$1,AG1470*$AG$3*(1-5%)*$AG$1)),2)</f>
        <v>69.400000000000006</v>
      </c>
      <c r="N1470" s="297" t="str">
        <f>_xlfn.IFNA(VLOOKUP($E:$E,'1'!$A:$E,3,0),"")</f>
        <v/>
      </c>
      <c r="O1470" s="297" t="str">
        <f>_xlfn.IFNA(VLOOKUP($E:$E,'2'!$A:$E,3,0),"")</f>
        <v/>
      </c>
      <c r="P1470" s="297">
        <f>_xlfn.IFNA(VLOOKUP($E:$E,'3'!$A:$D,3,0),"")</f>
        <v>35</v>
      </c>
      <c r="Q1470" s="297" t="str">
        <f>_xlfn.IFNA(VLOOKUP($E:$E,'4'!$A:$F,3,0),"")</f>
        <v/>
      </c>
      <c r="R1470" s="297" t="str">
        <f>_xlfn.IFNA(VLOOKUP($E:$E,'5'!$A:$F,3,0),"")</f>
        <v/>
      </c>
      <c r="S1470" s="297" t="str">
        <f>_xlfn.IFNA(VLOOKUP($E:$E,'6'!$A:$F,3,0),"")</f>
        <v/>
      </c>
      <c r="T1470" s="313">
        <v>1</v>
      </c>
      <c r="U1470" s="313">
        <v>16</v>
      </c>
      <c r="V1470" s="313">
        <v>192</v>
      </c>
      <c r="W1470" s="314">
        <v>2.5999999999999999E-2</v>
      </c>
      <c r="X1470" s="315">
        <v>7.6497399999999997E-5</v>
      </c>
      <c r="Y1470" s="749">
        <v>70</v>
      </c>
      <c r="Z1470" s="282"/>
      <c r="AA1470" s="316" t="s">
        <v>10393</v>
      </c>
      <c r="AB1470" s="282" t="s">
        <v>9163</v>
      </c>
      <c r="AC1470" s="317" t="s">
        <v>2081</v>
      </c>
      <c r="AD1470" s="318" t="s">
        <v>997</v>
      </c>
      <c r="AE1470" s="319" t="s">
        <v>11326</v>
      </c>
      <c r="AF1470" s="319" t="s">
        <v>11282</v>
      </c>
      <c r="AG1470" s="320">
        <v>0.87</v>
      </c>
      <c r="AH1470" s="321">
        <f t="shared" si="286"/>
        <v>0</v>
      </c>
      <c r="AI1470" s="287">
        <f>_xlfn.IFNA(VLOOKUP(AD:AD,грп!B:C,2,0),0)</f>
        <v>0</v>
      </c>
      <c r="AJ1470" s="607">
        <v>182</v>
      </c>
      <c r="AK1470" s="672">
        <f t="shared" si="287"/>
        <v>0</v>
      </c>
      <c r="AL1470" s="174"/>
    </row>
    <row r="1471" spans="1:38" s="4" customFormat="1" ht="12" customHeight="1" outlineLevel="1" x14ac:dyDescent="0.35">
      <c r="A1471" s="307" t="s">
        <v>10402</v>
      </c>
      <c r="B1471" s="308" t="s">
        <v>7037</v>
      </c>
      <c r="C1471" s="323"/>
      <c r="D1471" s="310" t="s">
        <v>5142</v>
      </c>
      <c r="E1471" s="322" t="s">
        <v>1406</v>
      </c>
      <c r="F1471" s="293"/>
      <c r="G1471" s="293"/>
      <c r="H1471" s="294">
        <v>182</v>
      </c>
      <c r="I1471" s="294" t="str">
        <f>IFERROR(_xlfn.IFNA(VLOOKUP($D:$D,history!$I:$Y,3,0),VLOOKUP(E:E,history!$H:$Y,4,0)),"--")</f>
        <v>--</v>
      </c>
      <c r="J1471" s="282" t="s">
        <v>9868</v>
      </c>
      <c r="K1471" s="282" t="str">
        <f t="shared" si="280"/>
        <v/>
      </c>
      <c r="L1471" s="312">
        <f t="shared" si="288"/>
        <v>61.07</v>
      </c>
      <c r="M1471" s="312">
        <f t="shared" si="289"/>
        <v>92.53</v>
      </c>
      <c r="N1471" s="297" t="str">
        <f>_xlfn.IFNA(VLOOKUP($E:$E,'1'!$A:$E,3,0),"")</f>
        <v/>
      </c>
      <c r="O1471" s="297" t="str">
        <f>_xlfn.IFNA(VLOOKUP($E:$E,'2'!$A:$E,3,0),"")</f>
        <v/>
      </c>
      <c r="P1471" s="297">
        <f>_xlfn.IFNA(VLOOKUP($E:$E,'3'!$A:$D,3,0),"")</f>
        <v>45</v>
      </c>
      <c r="Q1471" s="297" t="str">
        <f>_xlfn.IFNA(VLOOKUP($E:$E,'4'!$A:$F,3,0),"")</f>
        <v/>
      </c>
      <c r="R1471" s="297" t="str">
        <f>_xlfn.IFNA(VLOOKUP($E:$E,'5'!$A:$F,3,0),"")</f>
        <v/>
      </c>
      <c r="S1471" s="297" t="str">
        <f>_xlfn.IFNA(VLOOKUP($E:$E,'6'!$A:$F,3,0),"")</f>
        <v/>
      </c>
      <c r="T1471" s="313">
        <v>1</v>
      </c>
      <c r="U1471" s="313">
        <v>16</v>
      </c>
      <c r="V1471" s="313">
        <v>192</v>
      </c>
      <c r="W1471" s="314">
        <v>0.02</v>
      </c>
      <c r="X1471" s="315">
        <v>5.9523800000000001E-5</v>
      </c>
      <c r="Y1471" s="749">
        <v>90</v>
      </c>
      <c r="Z1471" s="282"/>
      <c r="AA1471" s="316" t="s">
        <v>10393</v>
      </c>
      <c r="AB1471" s="282" t="s">
        <v>9163</v>
      </c>
      <c r="AC1471" s="317" t="s">
        <v>2081</v>
      </c>
      <c r="AD1471" s="318" t="s">
        <v>997</v>
      </c>
      <c r="AE1471" s="319" t="s">
        <v>11326</v>
      </c>
      <c r="AF1471" s="319" t="s">
        <v>11282</v>
      </c>
      <c r="AG1471" s="320">
        <v>1.1599999999999999</v>
      </c>
      <c r="AH1471" s="321">
        <f t="shared" si="286"/>
        <v>0</v>
      </c>
      <c r="AI1471" s="287">
        <f>_xlfn.IFNA(VLOOKUP(AD:AD,грп!B:C,2,0),0)</f>
        <v>0</v>
      </c>
      <c r="AJ1471" s="607">
        <v>77</v>
      </c>
      <c r="AK1471" s="672">
        <f t="shared" si="287"/>
        <v>0</v>
      </c>
      <c r="AL1471" s="174"/>
    </row>
    <row r="1472" spans="1:38" s="4" customFormat="1" ht="12" customHeight="1" outlineLevel="1" x14ac:dyDescent="0.35">
      <c r="A1472" s="307" t="s">
        <v>10402</v>
      </c>
      <c r="B1472" s="308" t="s">
        <v>7038</v>
      </c>
      <c r="C1472" s="330"/>
      <c r="D1472" s="310" t="s">
        <v>5597</v>
      </c>
      <c r="E1472" s="322" t="s">
        <v>5539</v>
      </c>
      <c r="F1472" s="293"/>
      <c r="G1472" s="293"/>
      <c r="H1472" s="294">
        <v>2</v>
      </c>
      <c r="I1472" s="294" t="str">
        <f>IFERROR(_xlfn.IFNA(VLOOKUP($D:$D,history!$I:$Y,3,0),VLOOKUP(E:E,history!$H:$Y,4,0)),"--")</f>
        <v>--</v>
      </c>
      <c r="J1472" s="282" t="s">
        <v>5946</v>
      </c>
      <c r="K1472" s="282" t="str">
        <f t="shared" si="280"/>
        <v/>
      </c>
      <c r="L1472" s="312">
        <f t="shared" si="288"/>
        <v>7061.7</v>
      </c>
      <c r="M1472" s="312">
        <f t="shared" si="289"/>
        <v>10699.55</v>
      </c>
      <c r="N1472" s="297" t="str">
        <f>_xlfn.IFNA(VLOOKUP($E:$E,'1'!$A:$E,3,0),"")</f>
        <v/>
      </c>
      <c r="O1472" s="297" t="str">
        <f>_xlfn.IFNA(VLOOKUP($E:$E,'2'!$A:$E,3,0),"")</f>
        <v/>
      </c>
      <c r="P1472" s="297">
        <f>_xlfn.IFNA(VLOOKUP($E:$E,'3'!$A:$D,3,0),"")</f>
        <v>4477</v>
      </c>
      <c r="Q1472" s="297" t="str">
        <f>_xlfn.IFNA(VLOOKUP($E:$E,'4'!$A:$F,3,0),"")</f>
        <v/>
      </c>
      <c r="R1472" s="297" t="str">
        <f>_xlfn.IFNA(VLOOKUP($E:$E,'5'!$A:$F,3,0),"")</f>
        <v/>
      </c>
      <c r="S1472" s="297" t="str">
        <f>_xlfn.IFNA(VLOOKUP($E:$E,'6'!$A:$F,3,0),"")</f>
        <v/>
      </c>
      <c r="T1472" s="313">
        <v>1</v>
      </c>
      <c r="U1472" s="313">
        <v>1</v>
      </c>
      <c r="V1472" s="313">
        <v>2</v>
      </c>
      <c r="W1472" s="314">
        <v>10.5</v>
      </c>
      <c r="X1472" s="315">
        <v>2.4947E-2</v>
      </c>
      <c r="Y1472" s="749">
        <v>10160</v>
      </c>
      <c r="Z1472" s="282"/>
      <c r="AA1472" s="316" t="s">
        <v>393</v>
      </c>
      <c r="AB1472" s="282" t="s">
        <v>9885</v>
      </c>
      <c r="AC1472" s="317" t="s">
        <v>2081</v>
      </c>
      <c r="AD1472" s="318" t="s">
        <v>997</v>
      </c>
      <c r="AE1472" s="319" t="s">
        <v>11326</v>
      </c>
      <c r="AF1472" s="319" t="s">
        <v>11282</v>
      </c>
      <c r="AG1472" s="320">
        <v>134.13</v>
      </c>
      <c r="AH1472" s="321">
        <f t="shared" si="286"/>
        <v>0</v>
      </c>
      <c r="AI1472" s="287">
        <f>_xlfn.IFNA(VLOOKUP(AD:AD,грп!B:C,2,0),0)</f>
        <v>0</v>
      </c>
      <c r="AJ1472" s="607">
        <v>0</v>
      </c>
      <c r="AK1472" s="672">
        <f t="shared" si="287"/>
        <v>0</v>
      </c>
      <c r="AL1472" s="174"/>
    </row>
    <row r="1473" spans="1:38" s="4" customFormat="1" ht="12" customHeight="1" outlineLevel="1" x14ac:dyDescent="0.35">
      <c r="A1473" s="307" t="s">
        <v>10402</v>
      </c>
      <c r="B1473" s="308" t="s">
        <v>7039</v>
      </c>
      <c r="C1473" s="330"/>
      <c r="D1473" s="310" t="s">
        <v>5933</v>
      </c>
      <c r="E1473" s="322" t="s">
        <v>5927</v>
      </c>
      <c r="F1473" s="293"/>
      <c r="G1473" s="293"/>
      <c r="H1473" s="294">
        <v>2</v>
      </c>
      <c r="I1473" s="294" t="str">
        <f>IFERROR(_xlfn.IFNA(VLOOKUP($D:$D,history!$I:$Y,3,0),VLOOKUP(E:E,history!$H:$Y,4,0)),"--")</f>
        <v>--</v>
      </c>
      <c r="J1473" s="282" t="s">
        <v>5946</v>
      </c>
      <c r="K1473" s="282" t="str">
        <f t="shared" si="280"/>
        <v/>
      </c>
      <c r="L1473" s="312">
        <f t="shared" si="288"/>
        <v>5475.41</v>
      </c>
      <c r="M1473" s="312">
        <f t="shared" si="289"/>
        <v>8296.08</v>
      </c>
      <c r="N1473" s="297" t="str">
        <f>_xlfn.IFNA(VLOOKUP($E:$E,'1'!$A:$E,3,0),"")</f>
        <v/>
      </c>
      <c r="O1473" s="297" t="str">
        <f>_xlfn.IFNA(VLOOKUP($E:$E,'2'!$A:$E,3,0),"")</f>
        <v/>
      </c>
      <c r="P1473" s="297">
        <f>_xlfn.IFNA(VLOOKUP($E:$E,'3'!$A:$D,3,0),"")</f>
        <v>4081</v>
      </c>
      <c r="Q1473" s="297" t="str">
        <f>_xlfn.IFNA(VLOOKUP($E:$E,'4'!$A:$F,3,0),"")</f>
        <v/>
      </c>
      <c r="R1473" s="297" t="str">
        <f>_xlfn.IFNA(VLOOKUP($E:$E,'5'!$A:$F,3,0),"")</f>
        <v/>
      </c>
      <c r="S1473" s="297" t="str">
        <f>_xlfn.IFNA(VLOOKUP($E:$E,'6'!$A:$F,3,0),"")</f>
        <v/>
      </c>
      <c r="T1473" s="313">
        <v>1</v>
      </c>
      <c r="U1473" s="313">
        <v>1</v>
      </c>
      <c r="V1473" s="313">
        <v>2</v>
      </c>
      <c r="W1473" s="314">
        <v>9.3000000000000007</v>
      </c>
      <c r="X1473" s="315">
        <v>2.8039999999999999E-2</v>
      </c>
      <c r="Y1473" s="749">
        <v>7880</v>
      </c>
      <c r="Z1473" s="282"/>
      <c r="AA1473" s="316" t="s">
        <v>393</v>
      </c>
      <c r="AB1473" s="282" t="s">
        <v>9885</v>
      </c>
      <c r="AC1473" s="317" t="s">
        <v>2081</v>
      </c>
      <c r="AD1473" s="318" t="s">
        <v>997</v>
      </c>
      <c r="AE1473" s="319" t="s">
        <v>11326</v>
      </c>
      <c r="AF1473" s="319" t="s">
        <v>11282</v>
      </c>
      <c r="AG1473" s="320">
        <v>104</v>
      </c>
      <c r="AH1473" s="321">
        <f t="shared" si="286"/>
        <v>0</v>
      </c>
      <c r="AI1473" s="287">
        <f>_xlfn.IFNA(VLOOKUP(AD:AD,грп!B:C,2,0),0)</f>
        <v>0</v>
      </c>
      <c r="AJ1473" s="607">
        <v>0</v>
      </c>
      <c r="AK1473" s="672">
        <f t="shared" si="287"/>
        <v>0</v>
      </c>
      <c r="AL1473" s="174"/>
    </row>
    <row r="1474" spans="1:38" s="4" customFormat="1" ht="12" customHeight="1" outlineLevel="1" x14ac:dyDescent="0.35">
      <c r="A1474" s="307" t="s">
        <v>10402</v>
      </c>
      <c r="B1474" s="308" t="s">
        <v>7040</v>
      </c>
      <c r="C1474" s="330"/>
      <c r="D1474" s="310" t="s">
        <v>1719</v>
      </c>
      <c r="E1474" s="322" t="s">
        <v>5540</v>
      </c>
      <c r="F1474" s="293"/>
      <c r="G1474" s="293"/>
      <c r="H1474" s="294"/>
      <c r="I1474" s="294" t="str">
        <f>IFERROR(_xlfn.IFNA(VLOOKUP($D:$D,history!$I:$Y,3,0),VLOOKUP(E:E,history!$H:$Y,4,0)),"--")</f>
        <v>--</v>
      </c>
      <c r="J1474" s="282" t="s">
        <v>5946</v>
      </c>
      <c r="K1474" s="282" t="str">
        <f t="shared" si="280"/>
        <v/>
      </c>
      <c r="L1474" s="312">
        <f t="shared" si="288"/>
        <v>53.7</v>
      </c>
      <c r="M1474" s="312">
        <f t="shared" si="289"/>
        <v>81.37</v>
      </c>
      <c r="N1474" s="297" t="str">
        <f>_xlfn.IFNA(VLOOKUP($E:$E,'1'!$A:$E,3,0),"")</f>
        <v/>
      </c>
      <c r="O1474" s="297" t="str">
        <f>_xlfn.IFNA(VLOOKUP($E:$E,'2'!$A:$E,3,0),"")</f>
        <v/>
      </c>
      <c r="P1474" s="297">
        <f>_xlfn.IFNA(VLOOKUP($E:$E,'3'!$A:$D,3,0),"")</f>
        <v>45</v>
      </c>
      <c r="Q1474" s="297" t="str">
        <f>_xlfn.IFNA(VLOOKUP($E:$E,'4'!$A:$F,3,0),"")</f>
        <v/>
      </c>
      <c r="R1474" s="297" t="str">
        <f>_xlfn.IFNA(VLOOKUP($E:$E,'5'!$A:$F,3,0),"")</f>
        <v/>
      </c>
      <c r="S1474" s="297" t="str">
        <f>_xlfn.IFNA(VLOOKUP($E:$E,'6'!$A:$F,3,0),"")</f>
        <v/>
      </c>
      <c r="T1474" s="313">
        <v>1</v>
      </c>
      <c r="U1474" s="313">
        <v>1</v>
      </c>
      <c r="V1474" s="313">
        <v>60</v>
      </c>
      <c r="W1474" s="314">
        <v>6.5000000000000002E-2</v>
      </c>
      <c r="X1474" s="315">
        <v>4.2000000000000002E-4</v>
      </c>
      <c r="Y1474" s="749">
        <v>80</v>
      </c>
      <c r="Z1474" s="282"/>
      <c r="AA1474" s="316" t="s">
        <v>393</v>
      </c>
      <c r="AB1474" s="282" t="s">
        <v>9885</v>
      </c>
      <c r="AC1474" s="317" t="s">
        <v>2081</v>
      </c>
      <c r="AD1474" s="318" t="s">
        <v>997</v>
      </c>
      <c r="AE1474" s="319" t="s">
        <v>11326</v>
      </c>
      <c r="AF1474" s="319" t="s">
        <v>11282</v>
      </c>
      <c r="AG1474" s="320">
        <v>1.02</v>
      </c>
      <c r="AH1474" s="321">
        <f t="shared" si="286"/>
        <v>0</v>
      </c>
      <c r="AI1474" s="287">
        <f>_xlfn.IFNA(VLOOKUP(AD:AD,грп!B:C,2,0),0)</f>
        <v>0</v>
      </c>
      <c r="AJ1474" s="607">
        <v>0</v>
      </c>
      <c r="AK1474" s="672">
        <f t="shared" si="287"/>
        <v>0</v>
      </c>
      <c r="AL1474" s="174"/>
    </row>
    <row r="1475" spans="1:38" s="4" customFormat="1" ht="12" customHeight="1" outlineLevel="1" x14ac:dyDescent="0.35">
      <c r="A1475" s="307" t="s">
        <v>10402</v>
      </c>
      <c r="B1475" s="308" t="s">
        <v>7041</v>
      </c>
      <c r="C1475" s="323"/>
      <c r="D1475" s="310" t="s">
        <v>3008</v>
      </c>
      <c r="E1475" s="322" t="s">
        <v>1407</v>
      </c>
      <c r="F1475" s="293"/>
      <c r="G1475" s="293"/>
      <c r="H1475" s="294">
        <v>212</v>
      </c>
      <c r="I1475" s="294" t="str">
        <f>IFERROR(_xlfn.IFNA(VLOOKUP($D:$D,history!$I:$Y,3,0),VLOOKUP(E:E,history!$H:$Y,4,0)),"--")</f>
        <v>--</v>
      </c>
      <c r="J1475" s="282" t="s">
        <v>9870</v>
      </c>
      <c r="K1475" s="282" t="str">
        <f t="shared" si="280"/>
        <v/>
      </c>
      <c r="L1475" s="312">
        <f t="shared" si="288"/>
        <v>64.23</v>
      </c>
      <c r="M1475" s="312">
        <f t="shared" si="289"/>
        <v>97.32</v>
      </c>
      <c r="N1475" s="297" t="str">
        <f>_xlfn.IFNA(VLOOKUP($E:$E,'1'!$A:$E,3,0),"")</f>
        <v/>
      </c>
      <c r="O1475" s="297" t="str">
        <f>_xlfn.IFNA(VLOOKUP($E:$E,'2'!$A:$E,3,0),"")</f>
        <v/>
      </c>
      <c r="P1475" s="297">
        <f>_xlfn.IFNA(VLOOKUP($E:$E,'3'!$A:$D,3,0),"")</f>
        <v>57</v>
      </c>
      <c r="Q1475" s="297" t="str">
        <f>_xlfn.IFNA(VLOOKUP($E:$E,'4'!$A:$F,3,0),"")</f>
        <v/>
      </c>
      <c r="R1475" s="297" t="str">
        <f>_xlfn.IFNA(VLOOKUP($E:$E,'5'!$A:$F,3,0),"")</f>
        <v/>
      </c>
      <c r="S1475" s="297" t="str">
        <f>_xlfn.IFNA(VLOOKUP($E:$E,'6'!$A:$F,3,0),"")</f>
        <v/>
      </c>
      <c r="T1475" s="313">
        <v>1</v>
      </c>
      <c r="U1475" s="313">
        <v>16</v>
      </c>
      <c r="V1475" s="313">
        <v>192</v>
      </c>
      <c r="W1475" s="314">
        <v>0.115</v>
      </c>
      <c r="X1475" s="315">
        <v>5.8712119999999998E-4</v>
      </c>
      <c r="Y1475" s="749">
        <v>90</v>
      </c>
      <c r="Z1475" s="282"/>
      <c r="AA1475" s="316" t="s">
        <v>10393</v>
      </c>
      <c r="AB1475" s="282" t="s">
        <v>9163</v>
      </c>
      <c r="AC1475" s="317" t="s">
        <v>2081</v>
      </c>
      <c r="AD1475" s="318" t="s">
        <v>997</v>
      </c>
      <c r="AE1475" s="319" t="s">
        <v>11326</v>
      </c>
      <c r="AF1475" s="319" t="s">
        <v>11294</v>
      </c>
      <c r="AG1475" s="320">
        <v>1.22</v>
      </c>
      <c r="AH1475" s="321">
        <f t="shared" si="286"/>
        <v>0</v>
      </c>
      <c r="AI1475" s="287">
        <f>_xlfn.IFNA(VLOOKUP(AD:AD,грп!B:C,2,0),0)</f>
        <v>0</v>
      </c>
      <c r="AJ1475" s="607">
        <v>192</v>
      </c>
      <c r="AK1475" s="672">
        <f t="shared" si="287"/>
        <v>0</v>
      </c>
      <c r="AL1475" s="174"/>
    </row>
    <row r="1476" spans="1:38" s="4" customFormat="1" ht="12" customHeight="1" outlineLevel="1" x14ac:dyDescent="0.35">
      <c r="A1476" s="307" t="s">
        <v>10402</v>
      </c>
      <c r="B1476" s="308" t="s">
        <v>7042</v>
      </c>
      <c r="C1476" s="330"/>
      <c r="D1476" s="310" t="s">
        <v>1720</v>
      </c>
      <c r="E1476" s="322" t="s">
        <v>5541</v>
      </c>
      <c r="F1476" s="293"/>
      <c r="G1476" s="293"/>
      <c r="H1476" s="294"/>
      <c r="I1476" s="294" t="str">
        <f>IFERROR(_xlfn.IFNA(VLOOKUP($D:$D,history!$I:$Y,3,0),VLOOKUP(E:E,history!$H:$Y,4,0)),"--")</f>
        <v>--</v>
      </c>
      <c r="J1476" s="282" t="s">
        <v>5946</v>
      </c>
      <c r="K1476" s="282" t="str">
        <f t="shared" ref="K1476:K1539" si="290" xml:space="preserve">
IF(OR($E1476="",$A$3&lt;&gt;"МОСКВА"),"",
IF(AND($AJ1476&gt;=1,$AJ1476&lt;20),"*",
IF(AND($AJ1476&gt;=20,$AJ1476&lt;100),"**",
IF(($AJ1476&gt;=100),"***","--"))))</f>
        <v/>
      </c>
      <c r="L1476" s="312">
        <f t="shared" si="288"/>
        <v>55.28</v>
      </c>
      <c r="M1476" s="312">
        <f t="shared" si="289"/>
        <v>83.76</v>
      </c>
      <c r="N1476" s="297" t="str">
        <f>_xlfn.IFNA(VLOOKUP($E:$E,'1'!$A:$E,3,0),"")</f>
        <v/>
      </c>
      <c r="O1476" s="297" t="str">
        <f>_xlfn.IFNA(VLOOKUP($E:$E,'2'!$A:$E,3,0),"")</f>
        <v/>
      </c>
      <c r="P1476" s="297">
        <f>_xlfn.IFNA(VLOOKUP($E:$E,'3'!$A:$D,3,0),"")</f>
        <v>45</v>
      </c>
      <c r="Q1476" s="297" t="str">
        <f>_xlfn.IFNA(VLOOKUP($E:$E,'4'!$A:$F,3,0),"")</f>
        <v/>
      </c>
      <c r="R1476" s="297" t="str">
        <f>_xlfn.IFNA(VLOOKUP($E:$E,'5'!$A:$F,3,0),"")</f>
        <v/>
      </c>
      <c r="S1476" s="297" t="str">
        <f>_xlfn.IFNA(VLOOKUP($E:$E,'6'!$A:$F,3,0),"")</f>
        <v/>
      </c>
      <c r="T1476" s="313">
        <v>1</v>
      </c>
      <c r="U1476" s="313">
        <v>1</v>
      </c>
      <c r="V1476" s="313">
        <v>60</v>
      </c>
      <c r="W1476" s="314">
        <v>0.06</v>
      </c>
      <c r="X1476" s="315">
        <v>2.5000000000000001E-4</v>
      </c>
      <c r="Y1476" s="749">
        <v>80</v>
      </c>
      <c r="Z1476" s="282"/>
      <c r="AA1476" s="316" t="s">
        <v>393</v>
      </c>
      <c r="AB1476" s="282" t="s">
        <v>9885</v>
      </c>
      <c r="AC1476" s="317" t="s">
        <v>2081</v>
      </c>
      <c r="AD1476" s="318" t="s">
        <v>997</v>
      </c>
      <c r="AE1476" s="319" t="s">
        <v>11326</v>
      </c>
      <c r="AF1476" s="319" t="s">
        <v>11282</v>
      </c>
      <c r="AG1476" s="320">
        <v>1.05</v>
      </c>
      <c r="AH1476" s="321">
        <f t="shared" si="286"/>
        <v>0</v>
      </c>
      <c r="AI1476" s="287">
        <f>_xlfn.IFNA(VLOOKUP(AD:AD,грп!B:C,2,0),0)</f>
        <v>0</v>
      </c>
      <c r="AJ1476" s="607">
        <v>0</v>
      </c>
      <c r="AK1476" s="672">
        <f t="shared" si="287"/>
        <v>0</v>
      </c>
      <c r="AL1476" s="174"/>
    </row>
    <row r="1477" spans="1:38" s="4" customFormat="1" ht="12" customHeight="1" outlineLevel="1" x14ac:dyDescent="0.35">
      <c r="A1477" s="307" t="s">
        <v>10402</v>
      </c>
      <c r="B1477" s="308" t="s">
        <v>7043</v>
      </c>
      <c r="C1477" s="309"/>
      <c r="D1477" s="310" t="s">
        <v>4971</v>
      </c>
      <c r="E1477" s="322" t="s">
        <v>4702</v>
      </c>
      <c r="F1477" s="293"/>
      <c r="G1477" s="293"/>
      <c r="H1477" s="294">
        <v>3</v>
      </c>
      <c r="I1477" s="294" t="str">
        <f>IFERROR(_xlfn.IFNA(VLOOKUP($D:$D,history!$I:$Y,3,0),VLOOKUP(E:E,history!$H:$Y,4,0)),"--")</f>
        <v>--</v>
      </c>
      <c r="J1477" s="282" t="s">
        <v>9870</v>
      </c>
      <c r="K1477" s="282" t="str">
        <f t="shared" si="290"/>
        <v/>
      </c>
      <c r="L1477" s="312">
        <f t="shared" si="288"/>
        <v>488.58</v>
      </c>
      <c r="M1477" s="312">
        <f t="shared" si="289"/>
        <v>740.27</v>
      </c>
      <c r="N1477" s="297" t="str">
        <f>_xlfn.IFNA(VLOOKUP($E:$E,'1'!$A:$E,3,0),"")</f>
        <v/>
      </c>
      <c r="O1477" s="297" t="str">
        <f>_xlfn.IFNA(VLOOKUP($E:$E,'2'!$A:$E,3,0),"")</f>
        <v/>
      </c>
      <c r="P1477" s="297">
        <f>_xlfn.IFNA(VLOOKUP($E:$E,'3'!$A:$D,3,0),"")</f>
        <v>361</v>
      </c>
      <c r="Q1477" s="297" t="str">
        <f>_xlfn.IFNA(VLOOKUP($E:$E,'4'!$A:$F,3,0),"")</f>
        <v/>
      </c>
      <c r="R1477" s="297" t="str">
        <f>_xlfn.IFNA(VLOOKUP($E:$E,'5'!$A:$F,3,0),"")</f>
        <v/>
      </c>
      <c r="S1477" s="297" t="str">
        <f>_xlfn.IFNA(VLOOKUP($E:$E,'6'!$A:$F,3,0),"")</f>
        <v/>
      </c>
      <c r="T1477" s="313">
        <v>1</v>
      </c>
      <c r="U1477" s="313">
        <v>1</v>
      </c>
      <c r="V1477" s="313">
        <v>20</v>
      </c>
      <c r="W1477" s="314">
        <v>0.66500000000000004</v>
      </c>
      <c r="X1477" s="315">
        <v>2.3695652000000002E-3</v>
      </c>
      <c r="Y1477" s="749">
        <v>690</v>
      </c>
      <c r="Z1477" s="282"/>
      <c r="AA1477" s="316" t="s">
        <v>393</v>
      </c>
      <c r="AB1477" s="282" t="s">
        <v>9163</v>
      </c>
      <c r="AC1477" s="317" t="s">
        <v>2081</v>
      </c>
      <c r="AD1477" s="318" t="s">
        <v>997</v>
      </c>
      <c r="AE1477" s="319" t="s">
        <v>11326</v>
      </c>
      <c r="AF1477" s="319" t="s">
        <v>11282</v>
      </c>
      <c r="AG1477" s="320">
        <v>9.2799999999999994</v>
      </c>
      <c r="AH1477" s="321">
        <f t="shared" ref="AH1477:AH1508" si="291">IF($A$3="РЕГИОНЫ",ROUND($AG1477*(1-($L$6-$F$4))*(1-$F$3)*(1+$AG$2)*$AG$1,2),0)</f>
        <v>0</v>
      </c>
      <c r="AI1477" s="287">
        <f>_xlfn.IFNA(VLOOKUP(AD:AD,грп!B:C,2,0),0)</f>
        <v>0</v>
      </c>
      <c r="AJ1477" s="607">
        <v>83</v>
      </c>
      <c r="AK1477" s="672">
        <f t="shared" si="287"/>
        <v>0</v>
      </c>
      <c r="AL1477" s="174"/>
    </row>
    <row r="1478" spans="1:38" s="4" customFormat="1" ht="12" customHeight="1" outlineLevel="1" x14ac:dyDescent="0.35">
      <c r="A1478" s="307" t="s">
        <v>10402</v>
      </c>
      <c r="B1478" s="308" t="s">
        <v>7044</v>
      </c>
      <c r="C1478" s="309"/>
      <c r="D1478" s="310" t="s">
        <v>3538</v>
      </c>
      <c r="E1478" s="322" t="s">
        <v>3539</v>
      </c>
      <c r="F1478" s="293"/>
      <c r="G1478" s="293"/>
      <c r="H1478" s="294">
        <v>34</v>
      </c>
      <c r="I1478" s="294" t="str">
        <f>IFERROR(_xlfn.IFNA(VLOOKUP($D:$D,history!$I:$Y,3,0),VLOOKUP(E:E,history!$H:$Y,4,0)),"--")</f>
        <v>--</v>
      </c>
      <c r="J1478" s="282" t="s">
        <v>9869</v>
      </c>
      <c r="K1478" s="282" t="str">
        <f t="shared" si="290"/>
        <v/>
      </c>
      <c r="L1478" s="312">
        <f t="shared" si="288"/>
        <v>71.08</v>
      </c>
      <c r="M1478" s="312">
        <f t="shared" si="289"/>
        <v>107.69</v>
      </c>
      <c r="N1478" s="297" t="str">
        <f>_xlfn.IFNA(VLOOKUP($E:$E,'1'!$A:$E,3,0),"")</f>
        <v/>
      </c>
      <c r="O1478" s="297" t="str">
        <f>_xlfn.IFNA(VLOOKUP($E:$E,'2'!$A:$E,3,0),"")</f>
        <v/>
      </c>
      <c r="P1478" s="297">
        <f>_xlfn.IFNA(VLOOKUP($E:$E,'3'!$A:$D,3,0),"")</f>
        <v>57</v>
      </c>
      <c r="Q1478" s="297" t="str">
        <f>_xlfn.IFNA(VLOOKUP($E:$E,'4'!$A:$F,3,0),"")</f>
        <v/>
      </c>
      <c r="R1478" s="297" t="str">
        <f>_xlfn.IFNA(VLOOKUP($E:$E,'5'!$A:$F,3,0),"")</f>
        <v/>
      </c>
      <c r="S1478" s="297" t="str">
        <f>_xlfn.IFNA(VLOOKUP($E:$E,'6'!$A:$F,3,0),"")</f>
        <v/>
      </c>
      <c r="T1478" s="313">
        <v>1</v>
      </c>
      <c r="U1478" s="313">
        <v>14</v>
      </c>
      <c r="V1478" s="313">
        <v>168</v>
      </c>
      <c r="W1478" s="314">
        <v>0.19</v>
      </c>
      <c r="X1478" s="315">
        <v>1.235119E-3</v>
      </c>
      <c r="Y1478" s="749">
        <v>90</v>
      </c>
      <c r="Z1478" s="282"/>
      <c r="AA1478" s="316" t="s">
        <v>10393</v>
      </c>
      <c r="AB1478" s="282" t="s">
        <v>9163</v>
      </c>
      <c r="AC1478" s="317" t="s">
        <v>2081</v>
      </c>
      <c r="AD1478" s="318" t="s">
        <v>997</v>
      </c>
      <c r="AE1478" s="319" t="s">
        <v>11326</v>
      </c>
      <c r="AF1478" s="319" t="s">
        <v>11282</v>
      </c>
      <c r="AG1478" s="320">
        <v>1.35</v>
      </c>
      <c r="AH1478" s="321">
        <f t="shared" si="291"/>
        <v>0</v>
      </c>
      <c r="AI1478" s="287">
        <f>_xlfn.IFNA(VLOOKUP(AD:AD,грп!B:C,2,0),0)</f>
        <v>0</v>
      </c>
      <c r="AJ1478" s="607">
        <v>0</v>
      </c>
      <c r="AK1478" s="672">
        <f t="shared" si="287"/>
        <v>0</v>
      </c>
      <c r="AL1478" s="174"/>
    </row>
    <row r="1479" spans="1:38" s="4" customFormat="1" ht="12" customHeight="1" outlineLevel="1" x14ac:dyDescent="0.35">
      <c r="A1479" s="307" t="s">
        <v>10402</v>
      </c>
      <c r="B1479" s="308" t="s">
        <v>7045</v>
      </c>
      <c r="C1479" s="323"/>
      <c r="D1479" s="310" t="s">
        <v>1451</v>
      </c>
      <c r="E1479" s="322" t="s">
        <v>1450</v>
      </c>
      <c r="F1479" s="293"/>
      <c r="G1479" s="293"/>
      <c r="H1479" s="294">
        <v>72</v>
      </c>
      <c r="I1479" s="294" t="str">
        <f>IFERROR(_xlfn.IFNA(VLOOKUP($D:$D,history!$I:$Y,3,0),VLOOKUP(E:E,history!$H:$Y,4,0)),"--")</f>
        <v>--</v>
      </c>
      <c r="J1479" s="282" t="s">
        <v>5946</v>
      </c>
      <c r="K1479" s="282" t="str">
        <f t="shared" si="290"/>
        <v/>
      </c>
      <c r="L1479" s="312">
        <f t="shared" si="288"/>
        <v>84.24</v>
      </c>
      <c r="M1479" s="312">
        <f t="shared" si="289"/>
        <v>127.63</v>
      </c>
      <c r="N1479" s="297" t="str">
        <f>_xlfn.IFNA(VLOOKUP($E:$E,'1'!$A:$E,3,0),"")</f>
        <v/>
      </c>
      <c r="O1479" s="297" t="str">
        <f>_xlfn.IFNA(VLOOKUP($E:$E,'2'!$A:$E,3,0),"")</f>
        <v/>
      </c>
      <c r="P1479" s="297">
        <f>_xlfn.IFNA(VLOOKUP($E:$E,'3'!$A:$D,3,0),"")</f>
        <v>67</v>
      </c>
      <c r="Q1479" s="297" t="str">
        <f>_xlfn.IFNA(VLOOKUP($E:$E,'4'!$A:$F,3,0),"")</f>
        <v/>
      </c>
      <c r="R1479" s="297" t="str">
        <f>_xlfn.IFNA(VLOOKUP($E:$E,'5'!$A:$F,3,0),"")</f>
        <v/>
      </c>
      <c r="S1479" s="297" t="str">
        <f>_xlfn.IFNA(VLOOKUP($E:$E,'6'!$A:$F,3,0),"")</f>
        <v/>
      </c>
      <c r="T1479" s="313">
        <v>1</v>
      </c>
      <c r="U1479" s="313">
        <v>14</v>
      </c>
      <c r="V1479" s="313">
        <v>168</v>
      </c>
      <c r="W1479" s="314">
        <v>1.4999999999999999E-2</v>
      </c>
      <c r="X1479" s="315">
        <v>7.4955899999999998E-5</v>
      </c>
      <c r="Y1479" s="749">
        <v>120</v>
      </c>
      <c r="Z1479" s="282"/>
      <c r="AA1479" s="316" t="s">
        <v>10393</v>
      </c>
      <c r="AB1479" s="282" t="s">
        <v>9163</v>
      </c>
      <c r="AC1479" s="317" t="s">
        <v>2081</v>
      </c>
      <c r="AD1479" s="318" t="s">
        <v>997</v>
      </c>
      <c r="AE1479" s="319" t="s">
        <v>11326</v>
      </c>
      <c r="AF1479" s="319" t="s">
        <v>11294</v>
      </c>
      <c r="AG1479" s="320">
        <v>1.6</v>
      </c>
      <c r="AH1479" s="321">
        <f t="shared" si="291"/>
        <v>0</v>
      </c>
      <c r="AI1479" s="287">
        <f>_xlfn.IFNA(VLOOKUP(AD:AD,грп!B:C,2,0),0)</f>
        <v>0</v>
      </c>
      <c r="AJ1479" s="607">
        <v>0</v>
      </c>
      <c r="AK1479" s="672">
        <f t="shared" si="287"/>
        <v>0</v>
      </c>
      <c r="AL1479" s="174"/>
    </row>
    <row r="1480" spans="1:38" s="4" customFormat="1" ht="12" customHeight="1" outlineLevel="1" x14ac:dyDescent="0.35">
      <c r="A1480" s="307" t="s">
        <v>10402</v>
      </c>
      <c r="B1480" s="308" t="s">
        <v>7046</v>
      </c>
      <c r="C1480" s="330"/>
      <c r="D1480" s="310" t="s">
        <v>10033</v>
      </c>
      <c r="E1480" s="322" t="s">
        <v>5542</v>
      </c>
      <c r="F1480" s="293"/>
      <c r="G1480" s="293"/>
      <c r="H1480" s="294">
        <v>34</v>
      </c>
      <c r="I1480" s="294" t="str">
        <f>IFERROR(_xlfn.IFNA(VLOOKUP($D:$D,history!$I:$Y,3,0),VLOOKUP(E:E,history!$H:$Y,4,0)),"--")</f>
        <v>--</v>
      </c>
      <c r="J1480" s="282" t="s">
        <v>5946</v>
      </c>
      <c r="K1480" s="282" t="str">
        <f t="shared" si="290"/>
        <v/>
      </c>
      <c r="L1480" s="312">
        <f t="shared" si="288"/>
        <v>61.6</v>
      </c>
      <c r="M1480" s="312">
        <f t="shared" si="289"/>
        <v>93.33</v>
      </c>
      <c r="N1480" s="297" t="str">
        <f>_xlfn.IFNA(VLOOKUP($E:$E,'1'!$A:$E,3,0),"")</f>
        <v/>
      </c>
      <c r="O1480" s="297" t="str">
        <f>_xlfn.IFNA(VLOOKUP($E:$E,'2'!$A:$E,3,0),"")</f>
        <v/>
      </c>
      <c r="P1480" s="297">
        <f>_xlfn.IFNA(VLOOKUP($E:$E,'3'!$A:$D,3,0),"")</f>
        <v>22</v>
      </c>
      <c r="Q1480" s="297" t="str">
        <f>_xlfn.IFNA(VLOOKUP($E:$E,'4'!$A:$F,3,0),"")</f>
        <v/>
      </c>
      <c r="R1480" s="297" t="str">
        <f>_xlfn.IFNA(VLOOKUP($E:$E,'5'!$A:$F,3,0),"")</f>
        <v/>
      </c>
      <c r="S1480" s="297" t="str">
        <f>_xlfn.IFNA(VLOOKUP($E:$E,'6'!$A:$F,3,0),"")</f>
        <v/>
      </c>
      <c r="T1480" s="313">
        <v>1</v>
      </c>
      <c r="U1480" s="313">
        <v>1</v>
      </c>
      <c r="V1480" s="313">
        <v>60</v>
      </c>
      <c r="W1480" s="314">
        <v>0.06</v>
      </c>
      <c r="X1480" s="315">
        <v>2.5000000000000001E-4</v>
      </c>
      <c r="Y1480" s="749">
        <v>90</v>
      </c>
      <c r="Z1480" s="282"/>
      <c r="AA1480" s="316" t="s">
        <v>393</v>
      </c>
      <c r="AB1480" s="282" t="s">
        <v>9885</v>
      </c>
      <c r="AC1480" s="317" t="s">
        <v>2081</v>
      </c>
      <c r="AD1480" s="318" t="s">
        <v>997</v>
      </c>
      <c r="AE1480" s="319" t="s">
        <v>11326</v>
      </c>
      <c r="AF1480" s="319" t="s">
        <v>11282</v>
      </c>
      <c r="AG1480" s="320">
        <v>1.17</v>
      </c>
      <c r="AH1480" s="321">
        <f t="shared" si="291"/>
        <v>0</v>
      </c>
      <c r="AI1480" s="287">
        <f>_xlfn.IFNA(VLOOKUP(AD:AD,грп!B:C,2,0),0)</f>
        <v>0</v>
      </c>
      <c r="AJ1480" s="607">
        <v>0</v>
      </c>
      <c r="AK1480" s="672">
        <f t="shared" si="287"/>
        <v>0</v>
      </c>
      <c r="AL1480" s="174"/>
    </row>
    <row r="1481" spans="1:38" s="4" customFormat="1" ht="12" customHeight="1" outlineLevel="1" x14ac:dyDescent="0.35">
      <c r="A1481" s="307" t="s">
        <v>10402</v>
      </c>
      <c r="B1481" s="308" t="s">
        <v>7047</v>
      </c>
      <c r="C1481" s="309"/>
      <c r="D1481" s="310" t="s">
        <v>5143</v>
      </c>
      <c r="E1481" s="292" t="s">
        <v>4703</v>
      </c>
      <c r="F1481" s="293"/>
      <c r="G1481" s="293"/>
      <c r="H1481" s="294">
        <v>54</v>
      </c>
      <c r="I1481" s="294" t="str">
        <f>IFERROR(_xlfn.IFNA(VLOOKUP($D:$D,history!$I:$Y,3,0),VLOOKUP(E:E,history!$H:$Y,4,0)),"--")</f>
        <v>--</v>
      </c>
      <c r="J1481" s="282" t="s">
        <v>9870</v>
      </c>
      <c r="K1481" s="282" t="str">
        <f t="shared" si="290"/>
        <v/>
      </c>
      <c r="L1481" s="312">
        <f t="shared" si="288"/>
        <v>95.29</v>
      </c>
      <c r="M1481" s="312">
        <f t="shared" si="289"/>
        <v>144.38</v>
      </c>
      <c r="N1481" s="297" t="str">
        <f>_xlfn.IFNA(VLOOKUP($E:$E,'1'!$A:$E,3,0),"")</f>
        <v/>
      </c>
      <c r="O1481" s="297" t="str">
        <f>_xlfn.IFNA(VLOOKUP($E:$E,'2'!$A:$E,3,0),"")</f>
        <v/>
      </c>
      <c r="P1481" s="297">
        <f>_xlfn.IFNA(VLOOKUP($E:$E,'3'!$A:$D,3,0),"")</f>
        <v>57</v>
      </c>
      <c r="Q1481" s="297" t="str">
        <f>_xlfn.IFNA(VLOOKUP($E:$E,'4'!$A:$F,3,0),"")</f>
        <v/>
      </c>
      <c r="R1481" s="297" t="str">
        <f>_xlfn.IFNA(VLOOKUP($E:$E,'5'!$A:$F,3,0),"")</f>
        <v/>
      </c>
      <c r="S1481" s="297" t="str">
        <f>_xlfn.IFNA(VLOOKUP($E:$E,'6'!$A:$F,3,0),"")</f>
        <v/>
      </c>
      <c r="T1481" s="313">
        <v>1</v>
      </c>
      <c r="U1481" s="313">
        <v>14</v>
      </c>
      <c r="V1481" s="313">
        <v>168</v>
      </c>
      <c r="W1481" s="314">
        <v>6.7000000000000004E-2</v>
      </c>
      <c r="X1481" s="315">
        <v>3.670635E-4</v>
      </c>
      <c r="Y1481" s="749">
        <v>140</v>
      </c>
      <c r="Z1481" s="282"/>
      <c r="AA1481" s="316" t="s">
        <v>393</v>
      </c>
      <c r="AB1481" s="282" t="s">
        <v>9163</v>
      </c>
      <c r="AC1481" s="317" t="s">
        <v>2081</v>
      </c>
      <c r="AD1481" s="318" t="s">
        <v>997</v>
      </c>
      <c r="AE1481" s="319" t="s">
        <v>11326</v>
      </c>
      <c r="AF1481" s="319" t="s">
        <v>11282</v>
      </c>
      <c r="AG1481" s="320">
        <v>1.81</v>
      </c>
      <c r="AH1481" s="321">
        <f t="shared" si="291"/>
        <v>0</v>
      </c>
      <c r="AI1481" s="287">
        <f>_xlfn.IFNA(VLOOKUP(AD:AD,грп!B:C,2,0),0)</f>
        <v>0</v>
      </c>
      <c r="AJ1481" s="607">
        <v>223</v>
      </c>
      <c r="AK1481" s="672">
        <f t="shared" si="287"/>
        <v>0</v>
      </c>
      <c r="AL1481" s="174"/>
    </row>
    <row r="1482" spans="1:38" s="4" customFormat="1" ht="12" customHeight="1" outlineLevel="1" x14ac:dyDescent="0.35">
      <c r="A1482" s="307" t="s">
        <v>10402</v>
      </c>
      <c r="B1482" s="308" t="s">
        <v>7048</v>
      </c>
      <c r="C1482" s="309"/>
      <c r="D1482" s="310" t="s">
        <v>5144</v>
      </c>
      <c r="E1482" s="322" t="s">
        <v>4704</v>
      </c>
      <c r="F1482" s="293"/>
      <c r="G1482" s="293"/>
      <c r="H1482" s="294">
        <v>19</v>
      </c>
      <c r="I1482" s="294" t="str">
        <f>IFERROR(_xlfn.IFNA(VLOOKUP($D:$D,history!$I:$Y,3,0),VLOOKUP(E:E,history!$H:$Y,4,0)),"--")</f>
        <v>--</v>
      </c>
      <c r="J1482" s="282" t="s">
        <v>9870</v>
      </c>
      <c r="K1482" s="282" t="str">
        <f t="shared" si="290"/>
        <v/>
      </c>
      <c r="L1482" s="312">
        <f t="shared" si="288"/>
        <v>559.13</v>
      </c>
      <c r="M1482" s="312">
        <f t="shared" si="289"/>
        <v>847.16</v>
      </c>
      <c r="N1482" s="297" t="str">
        <f>_xlfn.IFNA(VLOOKUP($E:$E,'1'!$A:$E,3,0),"")</f>
        <v/>
      </c>
      <c r="O1482" s="297" t="str">
        <f>_xlfn.IFNA(VLOOKUP($E:$E,'2'!$A:$E,3,0),"")</f>
        <v/>
      </c>
      <c r="P1482" s="297">
        <f>_xlfn.IFNA(VLOOKUP($E:$E,'3'!$A:$D,3,0),"")</f>
        <v>406</v>
      </c>
      <c r="Q1482" s="297" t="str">
        <f>_xlfn.IFNA(VLOOKUP($E:$E,'4'!$A:$F,3,0),"")</f>
        <v/>
      </c>
      <c r="R1482" s="297" t="str">
        <f>_xlfn.IFNA(VLOOKUP($E:$E,'5'!$A:$F,3,0),"")</f>
        <v/>
      </c>
      <c r="S1482" s="297" t="str">
        <f>_xlfn.IFNA(VLOOKUP($E:$E,'6'!$A:$F,3,0),"")</f>
        <v/>
      </c>
      <c r="T1482" s="313">
        <v>1</v>
      </c>
      <c r="U1482" s="313">
        <v>1</v>
      </c>
      <c r="V1482" s="313">
        <v>20</v>
      </c>
      <c r="W1482" s="314">
        <v>1.952</v>
      </c>
      <c r="X1482" s="315">
        <v>9.7999999999999997E-3</v>
      </c>
      <c r="Y1482" s="749">
        <v>790</v>
      </c>
      <c r="Z1482" s="282"/>
      <c r="AA1482" s="316" t="s">
        <v>10393</v>
      </c>
      <c r="AB1482" s="282" t="s">
        <v>9163</v>
      </c>
      <c r="AC1482" s="317" t="s">
        <v>2081</v>
      </c>
      <c r="AD1482" s="318" t="s">
        <v>997</v>
      </c>
      <c r="AE1482" s="319" t="s">
        <v>11326</v>
      </c>
      <c r="AF1482" s="319" t="s">
        <v>11282</v>
      </c>
      <c r="AG1482" s="320">
        <v>10.62</v>
      </c>
      <c r="AH1482" s="321">
        <f t="shared" si="291"/>
        <v>0</v>
      </c>
      <c r="AI1482" s="287">
        <f>_xlfn.IFNA(VLOOKUP(AD:AD,грп!B:C,2,0),0)</f>
        <v>0</v>
      </c>
      <c r="AJ1482" s="607">
        <v>95</v>
      </c>
      <c r="AK1482" s="672">
        <f t="shared" si="287"/>
        <v>0</v>
      </c>
      <c r="AL1482" s="174"/>
    </row>
    <row r="1483" spans="1:38" s="4" customFormat="1" ht="12" customHeight="1" outlineLevel="1" x14ac:dyDescent="0.35">
      <c r="A1483" s="307" t="s">
        <v>10402</v>
      </c>
      <c r="B1483" s="308" t="s">
        <v>7049</v>
      </c>
      <c r="C1483" s="309"/>
      <c r="D1483" s="310" t="s">
        <v>5145</v>
      </c>
      <c r="E1483" s="322" t="s">
        <v>4705</v>
      </c>
      <c r="F1483" s="293"/>
      <c r="G1483" s="293"/>
      <c r="H1483" s="294">
        <v>108</v>
      </c>
      <c r="I1483" s="294" t="str">
        <f>IFERROR(_xlfn.IFNA(VLOOKUP($D:$D,history!$I:$Y,3,0),VLOOKUP(E:E,history!$H:$Y,4,0)),"--")</f>
        <v>--</v>
      </c>
      <c r="J1483" s="282" t="s">
        <v>9870</v>
      </c>
      <c r="K1483" s="282" t="str">
        <f t="shared" si="290"/>
        <v/>
      </c>
      <c r="L1483" s="312">
        <f t="shared" si="288"/>
        <v>79.5</v>
      </c>
      <c r="M1483" s="312">
        <f t="shared" si="289"/>
        <v>120.45</v>
      </c>
      <c r="N1483" s="297" t="str">
        <f>_xlfn.IFNA(VLOOKUP($E:$E,'1'!$A:$E,3,0),"")</f>
        <v/>
      </c>
      <c r="O1483" s="297" t="str">
        <f>_xlfn.IFNA(VLOOKUP($E:$E,'2'!$A:$E,3,0),"")</f>
        <v/>
      </c>
      <c r="P1483" s="297">
        <f>_xlfn.IFNA(VLOOKUP($E:$E,'3'!$A:$D,3,0),"")</f>
        <v>67</v>
      </c>
      <c r="Q1483" s="297" t="str">
        <f>_xlfn.IFNA(VLOOKUP($E:$E,'4'!$A:$F,3,0),"")</f>
        <v/>
      </c>
      <c r="R1483" s="297" t="str">
        <f>_xlfn.IFNA(VLOOKUP($E:$E,'5'!$A:$F,3,0),"")</f>
        <v/>
      </c>
      <c r="S1483" s="297" t="str">
        <f>_xlfn.IFNA(VLOOKUP($E:$E,'6'!$A:$F,3,0),"")</f>
        <v/>
      </c>
      <c r="T1483" s="313">
        <v>1</v>
      </c>
      <c r="U1483" s="313">
        <v>50</v>
      </c>
      <c r="V1483" s="313">
        <v>200</v>
      </c>
      <c r="W1483" s="314">
        <v>0.06</v>
      </c>
      <c r="X1483" s="315">
        <v>3.9087300000000002E-4</v>
      </c>
      <c r="Y1483" s="749">
        <v>110</v>
      </c>
      <c r="Z1483" s="282"/>
      <c r="AA1483" s="316" t="s">
        <v>10393</v>
      </c>
      <c r="AB1483" s="282" t="s">
        <v>9163</v>
      </c>
      <c r="AC1483" s="317" t="s">
        <v>2081</v>
      </c>
      <c r="AD1483" s="318" t="s">
        <v>997</v>
      </c>
      <c r="AE1483" s="319" t="s">
        <v>11326</v>
      </c>
      <c r="AF1483" s="319" t="s">
        <v>11282</v>
      </c>
      <c r="AG1483" s="320">
        <v>1.51</v>
      </c>
      <c r="AH1483" s="321">
        <f t="shared" si="291"/>
        <v>0</v>
      </c>
      <c r="AI1483" s="287">
        <f>_xlfn.IFNA(VLOOKUP(AD:AD,грп!B:C,2,0),0)</f>
        <v>0</v>
      </c>
      <c r="AJ1483" s="607">
        <v>290</v>
      </c>
      <c r="AK1483" s="672">
        <f t="shared" si="287"/>
        <v>0</v>
      </c>
      <c r="AL1483" s="174"/>
    </row>
    <row r="1484" spans="1:38" s="4" customFormat="1" ht="12" customHeight="1" outlineLevel="1" x14ac:dyDescent="0.35">
      <c r="A1484" s="307" t="s">
        <v>10402</v>
      </c>
      <c r="B1484" s="308" t="s">
        <v>7050</v>
      </c>
      <c r="C1484" s="323"/>
      <c r="D1484" s="310" t="s">
        <v>5146</v>
      </c>
      <c r="E1484" s="322" t="s">
        <v>1405</v>
      </c>
      <c r="F1484" s="293"/>
      <c r="G1484" s="293"/>
      <c r="H1484" s="294">
        <v>42</v>
      </c>
      <c r="I1484" s="294" t="str">
        <f>IFERROR(_xlfn.IFNA(VLOOKUP($D:$D,history!$I:$Y,3,0),VLOOKUP(E:E,history!$H:$Y,4,0)),"--")</f>
        <v>--</v>
      </c>
      <c r="J1484" s="282" t="s">
        <v>9870</v>
      </c>
      <c r="K1484" s="282" t="str">
        <f t="shared" si="290"/>
        <v/>
      </c>
      <c r="L1484" s="312">
        <f t="shared" si="288"/>
        <v>78.98</v>
      </c>
      <c r="M1484" s="312">
        <f t="shared" si="289"/>
        <v>119.66</v>
      </c>
      <c r="N1484" s="297" t="str">
        <f>_xlfn.IFNA(VLOOKUP($E:$E,'1'!$A:$E,3,0),"")</f>
        <v/>
      </c>
      <c r="O1484" s="297" t="str">
        <f>_xlfn.IFNA(VLOOKUP($E:$E,'2'!$A:$E,3,0),"")</f>
        <v/>
      </c>
      <c r="P1484" s="297">
        <f>_xlfn.IFNA(VLOOKUP($E:$E,'3'!$A:$D,3,0),"")</f>
        <v>57</v>
      </c>
      <c r="Q1484" s="297" t="str">
        <f>_xlfn.IFNA(VLOOKUP($E:$E,'4'!$A:$F,3,0),"")</f>
        <v/>
      </c>
      <c r="R1484" s="297" t="str">
        <f>_xlfn.IFNA(VLOOKUP($E:$E,'5'!$A:$F,3,0),"")</f>
        <v/>
      </c>
      <c r="S1484" s="297" t="str">
        <f>_xlfn.IFNA(VLOOKUP($E:$E,'6'!$A:$F,3,0),"")</f>
        <v/>
      </c>
      <c r="T1484" s="313">
        <v>1</v>
      </c>
      <c r="U1484" s="313">
        <v>14</v>
      </c>
      <c r="V1484" s="313">
        <v>168</v>
      </c>
      <c r="W1484" s="314">
        <v>6.7000000000000004E-2</v>
      </c>
      <c r="X1484" s="315">
        <v>3.6507940000000001E-4</v>
      </c>
      <c r="Y1484" s="749">
        <v>110</v>
      </c>
      <c r="Z1484" s="282"/>
      <c r="AA1484" s="316" t="s">
        <v>393</v>
      </c>
      <c r="AB1484" s="282" t="s">
        <v>9163</v>
      </c>
      <c r="AC1484" s="317" t="s">
        <v>2081</v>
      </c>
      <c r="AD1484" s="318" t="s">
        <v>997</v>
      </c>
      <c r="AE1484" s="319" t="s">
        <v>11326</v>
      </c>
      <c r="AF1484" s="319" t="s">
        <v>11282</v>
      </c>
      <c r="AG1484" s="320">
        <v>1.5</v>
      </c>
      <c r="AH1484" s="321">
        <f t="shared" si="291"/>
        <v>0</v>
      </c>
      <c r="AI1484" s="287">
        <f>_xlfn.IFNA(VLOOKUP(AD:AD,грп!B:C,2,0),0)</f>
        <v>0</v>
      </c>
      <c r="AJ1484" s="607">
        <v>210</v>
      </c>
      <c r="AK1484" s="672">
        <f t="shared" si="287"/>
        <v>0</v>
      </c>
      <c r="AL1484" s="174"/>
    </row>
    <row r="1485" spans="1:38" s="4" customFormat="1" ht="12" customHeight="1" outlineLevel="1" x14ac:dyDescent="0.35">
      <c r="A1485" s="307" t="s">
        <v>10402</v>
      </c>
      <c r="B1485" s="308" t="s">
        <v>7051</v>
      </c>
      <c r="C1485" s="330"/>
      <c r="D1485" s="310" t="s">
        <v>1721</v>
      </c>
      <c r="E1485" s="322" t="s">
        <v>5543</v>
      </c>
      <c r="F1485" s="293"/>
      <c r="G1485" s="293"/>
      <c r="H1485" s="294">
        <v>5</v>
      </c>
      <c r="I1485" s="294" t="str">
        <f>IFERROR(_xlfn.IFNA(VLOOKUP($D:$D,history!$I:$Y,3,0),VLOOKUP(E:E,history!$H:$Y,4,0)),"--")</f>
        <v>--</v>
      </c>
      <c r="J1485" s="282" t="s">
        <v>5946</v>
      </c>
      <c r="K1485" s="282" t="str">
        <f t="shared" si="290"/>
        <v/>
      </c>
      <c r="L1485" s="312">
        <f t="shared" si="288"/>
        <v>50.01</v>
      </c>
      <c r="M1485" s="312">
        <f t="shared" si="289"/>
        <v>75.78</v>
      </c>
      <c r="N1485" s="297" t="str">
        <f>_xlfn.IFNA(VLOOKUP($E:$E,'1'!$A:$E,3,0),"")</f>
        <v/>
      </c>
      <c r="O1485" s="297" t="str">
        <f>_xlfn.IFNA(VLOOKUP($E:$E,'2'!$A:$E,3,0),"")</f>
        <v/>
      </c>
      <c r="P1485" s="297">
        <f>_xlfn.IFNA(VLOOKUP($E:$E,'3'!$A:$D,3,0),"")</f>
        <v>22</v>
      </c>
      <c r="Q1485" s="297" t="str">
        <f>_xlfn.IFNA(VLOOKUP($E:$E,'4'!$A:$F,3,0),"")</f>
        <v/>
      </c>
      <c r="R1485" s="297" t="str">
        <f>_xlfn.IFNA(VLOOKUP($E:$E,'5'!$A:$F,3,0),"")</f>
        <v/>
      </c>
      <c r="S1485" s="297" t="str">
        <f>_xlfn.IFNA(VLOOKUP($E:$E,'6'!$A:$F,3,0),"")</f>
        <v/>
      </c>
      <c r="T1485" s="313">
        <v>1</v>
      </c>
      <c r="U1485" s="313">
        <v>1</v>
      </c>
      <c r="V1485" s="313">
        <v>60</v>
      </c>
      <c r="W1485" s="314">
        <v>0.06</v>
      </c>
      <c r="X1485" s="315">
        <v>2.5000000000000001E-4</v>
      </c>
      <c r="Y1485" s="749">
        <v>70</v>
      </c>
      <c r="Z1485" s="282"/>
      <c r="AA1485" s="316" t="s">
        <v>393</v>
      </c>
      <c r="AB1485" s="282" t="s">
        <v>9885</v>
      </c>
      <c r="AC1485" s="317" t="s">
        <v>2081</v>
      </c>
      <c r="AD1485" s="318" t="s">
        <v>997</v>
      </c>
      <c r="AE1485" s="319" t="s">
        <v>11326</v>
      </c>
      <c r="AF1485" s="319" t="s">
        <v>11282</v>
      </c>
      <c r="AG1485" s="320">
        <v>0.95</v>
      </c>
      <c r="AH1485" s="321">
        <f t="shared" si="291"/>
        <v>0</v>
      </c>
      <c r="AI1485" s="287">
        <f>_xlfn.IFNA(VLOOKUP(AD:AD,грп!B:C,2,0),0)</f>
        <v>0</v>
      </c>
      <c r="AJ1485" s="607">
        <v>0</v>
      </c>
      <c r="AK1485" s="672">
        <f t="shared" si="287"/>
        <v>0</v>
      </c>
      <c r="AL1485" s="174"/>
    </row>
    <row r="1486" spans="1:38" s="4" customFormat="1" ht="12" customHeight="1" outlineLevel="1" x14ac:dyDescent="0.35">
      <c r="A1486" s="307" t="s">
        <v>10402</v>
      </c>
      <c r="B1486" s="308" t="s">
        <v>7052</v>
      </c>
      <c r="C1486" s="309"/>
      <c r="D1486" s="310" t="s">
        <v>5147</v>
      </c>
      <c r="E1486" s="322" t="s">
        <v>4706</v>
      </c>
      <c r="F1486" s="293"/>
      <c r="G1486" s="293"/>
      <c r="H1486" s="294">
        <v>17</v>
      </c>
      <c r="I1486" s="294" t="str">
        <f>IFERROR(_xlfn.IFNA(VLOOKUP($D:$D,history!$I:$Y,3,0),VLOOKUP(E:E,history!$H:$Y,4,0)),"--")</f>
        <v>--</v>
      </c>
      <c r="J1486" s="282" t="s">
        <v>9870</v>
      </c>
      <c r="K1486" s="282" t="str">
        <f t="shared" si="290"/>
        <v/>
      </c>
      <c r="L1486" s="312">
        <f t="shared" si="288"/>
        <v>475.41</v>
      </c>
      <c r="M1486" s="312">
        <f t="shared" si="289"/>
        <v>720.32</v>
      </c>
      <c r="N1486" s="297" t="str">
        <f>_xlfn.IFNA(VLOOKUP($E:$E,'1'!$A:$E,3,0),"")</f>
        <v/>
      </c>
      <c r="O1486" s="297" t="str">
        <f>_xlfn.IFNA(VLOOKUP($E:$E,'2'!$A:$E,3,0),"")</f>
        <v/>
      </c>
      <c r="P1486" s="297">
        <f>_xlfn.IFNA(VLOOKUP($E:$E,'3'!$A:$D,3,0),"")</f>
        <v>351</v>
      </c>
      <c r="Q1486" s="297" t="str">
        <f>_xlfn.IFNA(VLOOKUP($E:$E,'4'!$A:$F,3,0),"")</f>
        <v/>
      </c>
      <c r="R1486" s="297" t="str">
        <f>_xlfn.IFNA(VLOOKUP($E:$E,'5'!$A:$F,3,0),"")</f>
        <v/>
      </c>
      <c r="S1486" s="297" t="str">
        <f>_xlfn.IFNA(VLOOKUP($E:$E,'6'!$A:$F,3,0),"")</f>
        <v/>
      </c>
      <c r="T1486" s="313">
        <v>1</v>
      </c>
      <c r="U1486" s="313">
        <v>1</v>
      </c>
      <c r="V1486" s="313">
        <v>20</v>
      </c>
      <c r="W1486" s="314">
        <v>1.9850000000000001</v>
      </c>
      <c r="X1486" s="315">
        <v>1.29E-2</v>
      </c>
      <c r="Y1486" s="749">
        <v>680</v>
      </c>
      <c r="Z1486" s="282"/>
      <c r="AA1486" s="316" t="s">
        <v>10393</v>
      </c>
      <c r="AB1486" s="282" t="s">
        <v>9163</v>
      </c>
      <c r="AC1486" s="317" t="s">
        <v>2081</v>
      </c>
      <c r="AD1486" s="318" t="s">
        <v>997</v>
      </c>
      <c r="AE1486" s="319" t="s">
        <v>11326</v>
      </c>
      <c r="AF1486" s="319" t="s">
        <v>11282</v>
      </c>
      <c r="AG1486" s="320">
        <v>9.0299999999999994</v>
      </c>
      <c r="AH1486" s="321">
        <f t="shared" si="291"/>
        <v>0</v>
      </c>
      <c r="AI1486" s="287">
        <f>_xlfn.IFNA(VLOOKUP(AD:AD,грп!B:C,2,0),0)</f>
        <v>0</v>
      </c>
      <c r="AJ1486" s="607">
        <v>93</v>
      </c>
      <c r="AK1486" s="672">
        <f t="shared" si="287"/>
        <v>0</v>
      </c>
      <c r="AL1486" s="174"/>
    </row>
    <row r="1487" spans="1:38" s="4" customFormat="1" ht="12" customHeight="1" outlineLevel="1" x14ac:dyDescent="0.35">
      <c r="A1487" s="307" t="s">
        <v>10402</v>
      </c>
      <c r="B1487" s="308" t="s">
        <v>7053</v>
      </c>
      <c r="C1487" s="309"/>
      <c r="D1487" s="310" t="s">
        <v>3540</v>
      </c>
      <c r="E1487" s="322" t="s">
        <v>3541</v>
      </c>
      <c r="F1487" s="293"/>
      <c r="G1487" s="293"/>
      <c r="H1487" s="294">
        <v>230</v>
      </c>
      <c r="I1487" s="294" t="str">
        <f>IFERROR(_xlfn.IFNA(VLOOKUP($D:$D,history!$I:$Y,3,0),VLOOKUP(E:E,history!$H:$Y,4,0)),"--")</f>
        <v>--</v>
      </c>
      <c r="J1487" s="282" t="s">
        <v>9870</v>
      </c>
      <c r="K1487" s="282" t="str">
        <f t="shared" si="290"/>
        <v/>
      </c>
      <c r="L1487" s="312">
        <f t="shared" si="288"/>
        <v>58.44</v>
      </c>
      <c r="M1487" s="312">
        <f t="shared" si="289"/>
        <v>88.54</v>
      </c>
      <c r="N1487" s="297" t="str">
        <f>_xlfn.IFNA(VLOOKUP($E:$E,'1'!$A:$E,3,0),"")</f>
        <v/>
      </c>
      <c r="O1487" s="297" t="str">
        <f>_xlfn.IFNA(VLOOKUP($E:$E,'2'!$A:$E,3,0),"")</f>
        <v/>
      </c>
      <c r="P1487" s="297">
        <f>_xlfn.IFNA(VLOOKUP($E:$E,'3'!$A:$D,3,0),"")</f>
        <v>45</v>
      </c>
      <c r="Q1487" s="297" t="str">
        <f>_xlfn.IFNA(VLOOKUP($E:$E,'4'!$A:$F,3,0),"")</f>
        <v/>
      </c>
      <c r="R1487" s="297" t="str">
        <f>_xlfn.IFNA(VLOOKUP($E:$E,'5'!$A:$F,3,0),"")</f>
        <v/>
      </c>
      <c r="S1487" s="297" t="str">
        <f>_xlfn.IFNA(VLOOKUP($E:$E,'6'!$A:$F,3,0),"")</f>
        <v/>
      </c>
      <c r="T1487" s="313">
        <v>1</v>
      </c>
      <c r="U1487" s="313">
        <v>14</v>
      </c>
      <c r="V1487" s="313">
        <v>168</v>
      </c>
      <c r="W1487" s="314">
        <v>8.9999999999999993E-3</v>
      </c>
      <c r="X1487" s="315">
        <v>6.1327600000000006E-5</v>
      </c>
      <c r="Y1487" s="749">
        <v>80</v>
      </c>
      <c r="Z1487" s="282"/>
      <c r="AA1487" s="316" t="s">
        <v>10393</v>
      </c>
      <c r="AB1487" s="282" t="s">
        <v>9163</v>
      </c>
      <c r="AC1487" s="317" t="s">
        <v>2081</v>
      </c>
      <c r="AD1487" s="318" t="s">
        <v>997</v>
      </c>
      <c r="AE1487" s="319" t="s">
        <v>11326</v>
      </c>
      <c r="AF1487" s="319" t="s">
        <v>11282</v>
      </c>
      <c r="AG1487" s="320">
        <v>1.1100000000000001</v>
      </c>
      <c r="AH1487" s="321">
        <f t="shared" si="291"/>
        <v>0</v>
      </c>
      <c r="AI1487" s="287">
        <f>_xlfn.IFNA(VLOOKUP(AD:AD,грп!B:C,2,0),0)</f>
        <v>0</v>
      </c>
      <c r="AJ1487" s="607">
        <v>326</v>
      </c>
      <c r="AK1487" s="672">
        <f t="shared" si="287"/>
        <v>0</v>
      </c>
      <c r="AL1487" s="174"/>
    </row>
    <row r="1488" spans="1:38" s="4" customFormat="1" ht="12" customHeight="1" outlineLevel="1" x14ac:dyDescent="0.35">
      <c r="A1488" s="307" t="s">
        <v>10402</v>
      </c>
      <c r="B1488" s="308" t="s">
        <v>7054</v>
      </c>
      <c r="C1488" s="309"/>
      <c r="D1488" s="310" t="s">
        <v>5148</v>
      </c>
      <c r="E1488" s="292" t="s">
        <v>4707</v>
      </c>
      <c r="F1488" s="293"/>
      <c r="G1488" s="293"/>
      <c r="H1488" s="294">
        <v>32</v>
      </c>
      <c r="I1488" s="294" t="str">
        <f>IFERROR(_xlfn.IFNA(VLOOKUP($D:$D,history!$I:$Y,3,0),VLOOKUP(E:E,history!$H:$Y,4,0)),"--")</f>
        <v>--</v>
      </c>
      <c r="J1488" s="282" t="s">
        <v>9870</v>
      </c>
      <c r="K1488" s="282" t="str">
        <f t="shared" si="290"/>
        <v/>
      </c>
      <c r="L1488" s="312">
        <f t="shared" si="288"/>
        <v>113.72</v>
      </c>
      <c r="M1488" s="312">
        <f t="shared" si="289"/>
        <v>172.3</v>
      </c>
      <c r="N1488" s="297" t="str">
        <f>_xlfn.IFNA(VLOOKUP($E:$E,'1'!$A:$E,3,0),"")</f>
        <v/>
      </c>
      <c r="O1488" s="297" t="str">
        <f>_xlfn.IFNA(VLOOKUP($E:$E,'2'!$A:$E,3,0),"")</f>
        <v/>
      </c>
      <c r="P1488" s="297">
        <f>_xlfn.IFNA(VLOOKUP($E:$E,'3'!$A:$D,3,0),"")</f>
        <v>67</v>
      </c>
      <c r="Q1488" s="297" t="str">
        <f>_xlfn.IFNA(VLOOKUP($E:$E,'4'!$A:$F,3,0),"")</f>
        <v/>
      </c>
      <c r="R1488" s="297" t="str">
        <f>_xlfn.IFNA(VLOOKUP($E:$E,'5'!$A:$F,3,0),"")</f>
        <v/>
      </c>
      <c r="S1488" s="297" t="str">
        <f>_xlfn.IFNA(VLOOKUP($E:$E,'6'!$A:$F,3,0),"")</f>
        <v/>
      </c>
      <c r="T1488" s="313">
        <v>1</v>
      </c>
      <c r="U1488" s="313">
        <v>14</v>
      </c>
      <c r="V1488" s="313">
        <v>168</v>
      </c>
      <c r="W1488" s="314">
        <v>9.1999999999999998E-2</v>
      </c>
      <c r="X1488" s="315">
        <v>3.6458330000000002E-4</v>
      </c>
      <c r="Y1488" s="749">
        <v>160</v>
      </c>
      <c r="Z1488" s="282"/>
      <c r="AA1488" s="316" t="s">
        <v>393</v>
      </c>
      <c r="AB1488" s="282" t="s">
        <v>9163</v>
      </c>
      <c r="AC1488" s="317" t="s">
        <v>2081</v>
      </c>
      <c r="AD1488" s="318" t="s">
        <v>997</v>
      </c>
      <c r="AE1488" s="319" t="s">
        <v>11326</v>
      </c>
      <c r="AF1488" s="319" t="s">
        <v>11282</v>
      </c>
      <c r="AG1488" s="320">
        <v>2.16</v>
      </c>
      <c r="AH1488" s="321">
        <f t="shared" si="291"/>
        <v>0</v>
      </c>
      <c r="AI1488" s="287">
        <f>_xlfn.IFNA(VLOOKUP(AD:AD,грп!B:C,2,0),0)</f>
        <v>0</v>
      </c>
      <c r="AJ1488" s="607">
        <v>88</v>
      </c>
      <c r="AK1488" s="672">
        <f t="shared" si="287"/>
        <v>0</v>
      </c>
      <c r="AL1488" s="174"/>
    </row>
    <row r="1489" spans="1:38" s="4" customFormat="1" ht="12" customHeight="1" outlineLevel="1" x14ac:dyDescent="0.35">
      <c r="A1489" s="307" t="s">
        <v>10402</v>
      </c>
      <c r="B1489" s="308" t="s">
        <v>7055</v>
      </c>
      <c r="C1489" s="323"/>
      <c r="D1489" s="310" t="s">
        <v>5149</v>
      </c>
      <c r="E1489" s="322" t="s">
        <v>1408</v>
      </c>
      <c r="F1489" s="293"/>
      <c r="G1489" s="293"/>
      <c r="H1489" s="294">
        <v>182</v>
      </c>
      <c r="I1489" s="294" t="str">
        <f>IFERROR(_xlfn.IFNA(VLOOKUP($D:$D,history!$I:$Y,3,0),VLOOKUP(E:E,history!$H:$Y,4,0)),"--")</f>
        <v>--</v>
      </c>
      <c r="J1489" s="282" t="s">
        <v>9870</v>
      </c>
      <c r="K1489" s="282" t="str">
        <f t="shared" si="290"/>
        <v/>
      </c>
      <c r="L1489" s="312">
        <f t="shared" si="288"/>
        <v>73.709999999999994</v>
      </c>
      <c r="M1489" s="312">
        <f t="shared" si="289"/>
        <v>111.68</v>
      </c>
      <c r="N1489" s="297" t="str">
        <f>_xlfn.IFNA(VLOOKUP($E:$E,'1'!$A:$E,3,0),"")</f>
        <v/>
      </c>
      <c r="O1489" s="297" t="str">
        <f>_xlfn.IFNA(VLOOKUP($E:$E,'2'!$A:$E,3,0),"")</f>
        <v/>
      </c>
      <c r="P1489" s="297">
        <f>_xlfn.IFNA(VLOOKUP($E:$E,'3'!$A:$D,3,0),"")</f>
        <v>57</v>
      </c>
      <c r="Q1489" s="297" t="str">
        <f>_xlfn.IFNA(VLOOKUP($E:$E,'4'!$A:$F,3,0),"")</f>
        <v/>
      </c>
      <c r="R1489" s="297" t="str">
        <f>_xlfn.IFNA(VLOOKUP($E:$E,'5'!$A:$F,3,0),"")</f>
        <v/>
      </c>
      <c r="S1489" s="297" t="str">
        <f>_xlfn.IFNA(VLOOKUP($E:$E,'6'!$A:$F,3,0),"")</f>
        <v/>
      </c>
      <c r="T1489" s="313">
        <v>1</v>
      </c>
      <c r="U1489" s="313">
        <v>14</v>
      </c>
      <c r="V1489" s="313">
        <v>168</v>
      </c>
      <c r="W1489" s="314">
        <v>4.3999999999999997E-2</v>
      </c>
      <c r="X1489" s="315">
        <v>1.8353170000000001E-4</v>
      </c>
      <c r="Y1489" s="749">
        <v>110</v>
      </c>
      <c r="Z1489" s="282"/>
      <c r="AA1489" s="316" t="s">
        <v>10393</v>
      </c>
      <c r="AB1489" s="282" t="s">
        <v>9163</v>
      </c>
      <c r="AC1489" s="317" t="s">
        <v>2081</v>
      </c>
      <c r="AD1489" s="318" t="s">
        <v>997</v>
      </c>
      <c r="AE1489" s="319" t="s">
        <v>11326</v>
      </c>
      <c r="AF1489" s="319" t="s">
        <v>11294</v>
      </c>
      <c r="AG1489" s="320">
        <v>1.4</v>
      </c>
      <c r="AH1489" s="321">
        <f t="shared" si="291"/>
        <v>0</v>
      </c>
      <c r="AI1489" s="287">
        <f>_xlfn.IFNA(VLOOKUP(AD:AD,грп!B:C,2,0),0)</f>
        <v>0</v>
      </c>
      <c r="AJ1489" s="607">
        <v>164</v>
      </c>
      <c r="AK1489" s="672">
        <f t="shared" si="287"/>
        <v>0</v>
      </c>
      <c r="AL1489" s="174"/>
    </row>
    <row r="1490" spans="1:38" s="4" customFormat="1" ht="12" customHeight="1" outlineLevel="1" x14ac:dyDescent="0.35">
      <c r="A1490" s="307" t="s">
        <v>10402</v>
      </c>
      <c r="B1490" s="308" t="s">
        <v>7056</v>
      </c>
      <c r="C1490" s="330"/>
      <c r="D1490" s="310" t="s">
        <v>1722</v>
      </c>
      <c r="E1490" s="322" t="s">
        <v>5544</v>
      </c>
      <c r="F1490" s="293"/>
      <c r="G1490" s="293"/>
      <c r="H1490" s="294"/>
      <c r="I1490" s="294" t="str">
        <f>IFERROR(_xlfn.IFNA(VLOOKUP($D:$D,history!$I:$Y,3,0),VLOOKUP(E:E,history!$H:$Y,4,0)),"--")</f>
        <v>--</v>
      </c>
      <c r="J1490" s="282" t="s">
        <v>5946</v>
      </c>
      <c r="K1490" s="282" t="str">
        <f t="shared" si="290"/>
        <v/>
      </c>
      <c r="L1490" s="312">
        <f t="shared" si="288"/>
        <v>53.7</v>
      </c>
      <c r="M1490" s="312">
        <f t="shared" si="289"/>
        <v>81.37</v>
      </c>
      <c r="N1490" s="297" t="str">
        <f>_xlfn.IFNA(VLOOKUP($E:$E,'1'!$A:$E,3,0),"")</f>
        <v/>
      </c>
      <c r="O1490" s="297" t="str">
        <f>_xlfn.IFNA(VLOOKUP($E:$E,'2'!$A:$E,3,0),"")</f>
        <v/>
      </c>
      <c r="P1490" s="297">
        <f>_xlfn.IFNA(VLOOKUP($E:$E,'3'!$A:$D,3,0),"")</f>
        <v>35</v>
      </c>
      <c r="Q1490" s="297" t="str">
        <f>_xlfn.IFNA(VLOOKUP($E:$E,'4'!$A:$F,3,0),"")</f>
        <v/>
      </c>
      <c r="R1490" s="297" t="str">
        <f>_xlfn.IFNA(VLOOKUP($E:$E,'5'!$A:$F,3,0),"")</f>
        <v/>
      </c>
      <c r="S1490" s="297" t="str">
        <f>_xlfn.IFNA(VLOOKUP($E:$E,'6'!$A:$F,3,0),"")</f>
        <v/>
      </c>
      <c r="T1490" s="313">
        <v>1</v>
      </c>
      <c r="U1490" s="313">
        <v>1</v>
      </c>
      <c r="V1490" s="313">
        <v>60</v>
      </c>
      <c r="W1490" s="314">
        <v>0.06</v>
      </c>
      <c r="X1490" s="315">
        <v>2.5000000000000001E-4</v>
      </c>
      <c r="Y1490" s="749">
        <v>80</v>
      </c>
      <c r="Z1490" s="282"/>
      <c r="AA1490" s="316" t="s">
        <v>393</v>
      </c>
      <c r="AB1490" s="282" t="s">
        <v>9885</v>
      </c>
      <c r="AC1490" s="317" t="s">
        <v>2081</v>
      </c>
      <c r="AD1490" s="318" t="s">
        <v>997</v>
      </c>
      <c r="AE1490" s="319" t="s">
        <v>11326</v>
      </c>
      <c r="AF1490" s="319" t="s">
        <v>11282</v>
      </c>
      <c r="AG1490" s="320">
        <v>1.02</v>
      </c>
      <c r="AH1490" s="321">
        <f t="shared" si="291"/>
        <v>0</v>
      </c>
      <c r="AI1490" s="287">
        <f>_xlfn.IFNA(VLOOKUP(AD:AD,грп!B:C,2,0),0)</f>
        <v>0</v>
      </c>
      <c r="AJ1490" s="607">
        <v>0</v>
      </c>
      <c r="AK1490" s="672">
        <f t="shared" si="287"/>
        <v>0</v>
      </c>
      <c r="AL1490" s="174"/>
    </row>
    <row r="1491" spans="1:38" s="4" customFormat="1" ht="12" customHeight="1" outlineLevel="1" x14ac:dyDescent="0.35">
      <c r="A1491" s="307" t="s">
        <v>10402</v>
      </c>
      <c r="B1491" s="308" t="s">
        <v>7057</v>
      </c>
      <c r="C1491" s="309" t="s">
        <v>21</v>
      </c>
      <c r="D1491" s="310" t="s">
        <v>9210</v>
      </c>
      <c r="E1491" s="322" t="s">
        <v>5636</v>
      </c>
      <c r="F1491" s="293"/>
      <c r="G1491" s="293"/>
      <c r="H1491" s="294">
        <v>20</v>
      </c>
      <c r="I1491" s="294" t="str">
        <f>IFERROR(_xlfn.IFNA(VLOOKUP($D:$D,history!$I:$Y,3,0),VLOOKUP(E:E,history!$H:$Y,4,0)),"--")</f>
        <v>--</v>
      </c>
      <c r="J1491" s="282" t="s">
        <v>9870</v>
      </c>
      <c r="K1491" s="282" t="str">
        <f t="shared" si="290"/>
        <v/>
      </c>
      <c r="L1491" s="312">
        <f t="shared" si="288"/>
        <v>595.45000000000005</v>
      </c>
      <c r="M1491" s="312">
        <f t="shared" si="289"/>
        <v>902.2</v>
      </c>
      <c r="N1491" s="297" t="str">
        <f>_xlfn.IFNA(VLOOKUP($E:$E,'1'!$A:$E,3,0),"")</f>
        <v/>
      </c>
      <c r="O1491" s="297" t="str">
        <f>_xlfn.IFNA(VLOOKUP($E:$E,'2'!$A:$E,3,0),"")</f>
        <v/>
      </c>
      <c r="P1491" s="297">
        <f>_xlfn.IFNA(VLOOKUP($E:$E,'3'!$A:$D,3,0),"")</f>
        <v>406</v>
      </c>
      <c r="Q1491" s="297" t="str">
        <f>_xlfn.IFNA(VLOOKUP($E:$E,'4'!$A:$F,3,0),"")</f>
        <v/>
      </c>
      <c r="R1491" s="297" t="str">
        <f>_xlfn.IFNA(VLOOKUP($E:$E,'5'!$A:$F,3,0),"")</f>
        <v/>
      </c>
      <c r="S1491" s="297" t="str">
        <f>_xlfn.IFNA(VLOOKUP($E:$E,'6'!$A:$F,3,0),"")</f>
        <v/>
      </c>
      <c r="T1491" s="313">
        <v>1</v>
      </c>
      <c r="U1491" s="313">
        <v>1</v>
      </c>
      <c r="V1491" s="313">
        <v>20</v>
      </c>
      <c r="W1491" s="314">
        <v>0.20499999999999999</v>
      </c>
      <c r="X1491" s="315">
        <v>1.0833333E-3</v>
      </c>
      <c r="Y1491" s="749">
        <v>860</v>
      </c>
      <c r="Z1491" s="282"/>
      <c r="AA1491" s="316" t="s">
        <v>10393</v>
      </c>
      <c r="AB1491" s="282" t="s">
        <v>9164</v>
      </c>
      <c r="AC1491" s="317" t="s">
        <v>2081</v>
      </c>
      <c r="AD1491" s="318" t="s">
        <v>997</v>
      </c>
      <c r="AE1491" s="319" t="s">
        <v>11326</v>
      </c>
      <c r="AF1491" s="319" t="s">
        <v>11284</v>
      </c>
      <c r="AG1491" s="320">
        <v>11.31</v>
      </c>
      <c r="AH1491" s="321">
        <f t="shared" si="291"/>
        <v>0</v>
      </c>
      <c r="AI1491" s="287">
        <f>_xlfn.IFNA(VLOOKUP(AD:AD,грп!B:C,2,0),0)</f>
        <v>0</v>
      </c>
      <c r="AJ1491" s="607">
        <v>40</v>
      </c>
      <c r="AK1491" s="672" t="str">
        <f t="shared" si="287"/>
        <v>new</v>
      </c>
      <c r="AL1491" s="174"/>
    </row>
    <row r="1492" spans="1:38" s="4" customFormat="1" ht="12" customHeight="1" outlineLevel="1" x14ac:dyDescent="0.35">
      <c r="A1492" s="307" t="s">
        <v>10402</v>
      </c>
      <c r="B1492" s="308" t="s">
        <v>7058</v>
      </c>
      <c r="C1492" s="323"/>
      <c r="D1492" s="310" t="s">
        <v>3009</v>
      </c>
      <c r="E1492" s="322" t="s">
        <v>1409</v>
      </c>
      <c r="F1492" s="293"/>
      <c r="G1492" s="293"/>
      <c r="H1492" s="294">
        <v>210</v>
      </c>
      <c r="I1492" s="294" t="str">
        <f>IFERROR(_xlfn.IFNA(VLOOKUP($D:$D,history!$I:$Y,3,0),VLOOKUP(E:E,history!$H:$Y,4,0)),"--")</f>
        <v>--</v>
      </c>
      <c r="J1492" s="282" t="s">
        <v>5946</v>
      </c>
      <c r="K1492" s="282" t="str">
        <f t="shared" si="290"/>
        <v/>
      </c>
      <c r="L1492" s="312">
        <f t="shared" si="288"/>
        <v>77.39</v>
      </c>
      <c r="M1492" s="312">
        <f t="shared" si="289"/>
        <v>117.26</v>
      </c>
      <c r="N1492" s="297" t="str">
        <f>_xlfn.IFNA(VLOOKUP($E:$E,'1'!$A:$E,3,0),"")</f>
        <v/>
      </c>
      <c r="O1492" s="297" t="str">
        <f>_xlfn.IFNA(VLOOKUP($E:$E,'2'!$A:$E,3,0),"")</f>
        <v/>
      </c>
      <c r="P1492" s="297">
        <f>_xlfn.IFNA(VLOOKUP($E:$E,'3'!$A:$D,3,0),"")</f>
        <v>67</v>
      </c>
      <c r="Q1492" s="297" t="str">
        <f>_xlfn.IFNA(VLOOKUP($E:$E,'4'!$A:$F,3,0),"")</f>
        <v/>
      </c>
      <c r="R1492" s="297" t="str">
        <f>_xlfn.IFNA(VLOOKUP($E:$E,'5'!$A:$F,3,0),"")</f>
        <v/>
      </c>
      <c r="S1492" s="297" t="str">
        <f>_xlfn.IFNA(VLOOKUP($E:$E,'6'!$A:$F,3,0),"")</f>
        <v/>
      </c>
      <c r="T1492" s="313">
        <v>1</v>
      </c>
      <c r="U1492" s="313">
        <v>14</v>
      </c>
      <c r="V1492" s="313">
        <v>168</v>
      </c>
      <c r="W1492" s="314">
        <v>0.04</v>
      </c>
      <c r="X1492" s="315">
        <v>2.881944E-4</v>
      </c>
      <c r="Y1492" s="749">
        <v>110</v>
      </c>
      <c r="Z1492" s="282"/>
      <c r="AA1492" s="316" t="s">
        <v>10396</v>
      </c>
      <c r="AB1492" s="282" t="s">
        <v>9163</v>
      </c>
      <c r="AC1492" s="317" t="s">
        <v>2081</v>
      </c>
      <c r="AD1492" s="318" t="s">
        <v>997</v>
      </c>
      <c r="AE1492" s="319" t="s">
        <v>11326</v>
      </c>
      <c r="AF1492" s="319" t="s">
        <v>11294</v>
      </c>
      <c r="AG1492" s="320">
        <v>1.47</v>
      </c>
      <c r="AH1492" s="321">
        <f t="shared" si="291"/>
        <v>0</v>
      </c>
      <c r="AI1492" s="287">
        <f>_xlfn.IFNA(VLOOKUP(AD:AD,грп!B:C,2,0),0)</f>
        <v>0</v>
      </c>
      <c r="AJ1492" s="607">
        <v>321</v>
      </c>
      <c r="AK1492" s="672">
        <f t="shared" si="287"/>
        <v>0</v>
      </c>
      <c r="AL1492" s="174"/>
    </row>
    <row r="1493" spans="1:38" s="4" customFormat="1" ht="12" customHeight="1" outlineLevel="1" x14ac:dyDescent="0.35">
      <c r="A1493" s="307" t="s">
        <v>10402</v>
      </c>
      <c r="B1493" s="308" t="s">
        <v>7059</v>
      </c>
      <c r="C1493" s="309"/>
      <c r="D1493" s="310" t="s">
        <v>5426</v>
      </c>
      <c r="E1493" s="322" t="s">
        <v>5377</v>
      </c>
      <c r="F1493" s="293"/>
      <c r="G1493" s="293"/>
      <c r="H1493" s="294">
        <v>9</v>
      </c>
      <c r="I1493" s="294" t="str">
        <f>IFERROR(_xlfn.IFNA(VLOOKUP($D:$D,history!$I:$Y,3,0),VLOOKUP(E:E,history!$H:$Y,4,0)),"--")</f>
        <v>--</v>
      </c>
      <c r="J1493" s="282" t="s">
        <v>5946</v>
      </c>
      <c r="K1493" s="282" t="str">
        <f t="shared" si="290"/>
        <v/>
      </c>
      <c r="L1493" s="312">
        <f t="shared" si="288"/>
        <v>5908.71</v>
      </c>
      <c r="M1493" s="312">
        <f t="shared" si="289"/>
        <v>8952.59</v>
      </c>
      <c r="N1493" s="297" t="str">
        <f>_xlfn.IFNA(VLOOKUP($E:$E,'1'!$A:$E,3,0),"")</f>
        <v/>
      </c>
      <c r="O1493" s="297" t="str">
        <f>_xlfn.IFNA(VLOOKUP($E:$E,'2'!$A:$E,3,0),"")</f>
        <v/>
      </c>
      <c r="P1493" s="297">
        <f>_xlfn.IFNA(VLOOKUP($E:$E,'3'!$A:$D,3,0),"")</f>
        <v>3754</v>
      </c>
      <c r="Q1493" s="297" t="str">
        <f>_xlfn.IFNA(VLOOKUP($E:$E,'4'!$A:$F,3,0),"")</f>
        <v/>
      </c>
      <c r="R1493" s="297" t="str">
        <f>_xlfn.IFNA(VLOOKUP($E:$E,'5'!$A:$F,3,0),"")</f>
        <v/>
      </c>
      <c r="S1493" s="297" t="str">
        <f>_xlfn.IFNA(VLOOKUP($E:$E,'6'!$A:$F,3,0),"")</f>
        <v/>
      </c>
      <c r="T1493" s="313">
        <v>1</v>
      </c>
      <c r="U1493" s="313">
        <v>1</v>
      </c>
      <c r="V1493" s="313">
        <v>2</v>
      </c>
      <c r="W1493" s="314">
        <v>7.5</v>
      </c>
      <c r="X1493" s="315">
        <v>2.4947E-2</v>
      </c>
      <c r="Y1493" s="749">
        <v>8490</v>
      </c>
      <c r="Z1493" s="282"/>
      <c r="AA1493" s="316" t="s">
        <v>393</v>
      </c>
      <c r="AB1493" s="282" t="s">
        <v>9885</v>
      </c>
      <c r="AC1493" s="317" t="s">
        <v>2081</v>
      </c>
      <c r="AD1493" s="318" t="s">
        <v>997</v>
      </c>
      <c r="AE1493" s="319" t="s">
        <v>11326</v>
      </c>
      <c r="AF1493" s="319" t="s">
        <v>11282</v>
      </c>
      <c r="AG1493" s="320">
        <v>112.23</v>
      </c>
      <c r="AH1493" s="321">
        <f t="shared" si="291"/>
        <v>0</v>
      </c>
      <c r="AI1493" s="287">
        <f>_xlfn.IFNA(VLOOKUP(AD:AD,грп!B:C,2,0),0)</f>
        <v>0</v>
      </c>
      <c r="AJ1493" s="607">
        <v>0</v>
      </c>
      <c r="AK1493" s="672">
        <f t="shared" si="287"/>
        <v>0</v>
      </c>
      <c r="AL1493" s="174"/>
    </row>
    <row r="1494" spans="1:38" s="4" customFormat="1" ht="12" customHeight="1" outlineLevel="1" x14ac:dyDescent="0.35">
      <c r="A1494" s="307" t="s">
        <v>10402</v>
      </c>
      <c r="B1494" s="308" t="s">
        <v>7060</v>
      </c>
      <c r="C1494" s="330"/>
      <c r="D1494" s="310" t="s">
        <v>3010</v>
      </c>
      <c r="E1494" s="322" t="s">
        <v>5545</v>
      </c>
      <c r="F1494" s="293"/>
      <c r="G1494" s="293"/>
      <c r="H1494" s="294"/>
      <c r="I1494" s="294" t="str">
        <f>IFERROR(_xlfn.IFNA(VLOOKUP($D:$D,history!$I:$Y,3,0),VLOOKUP(E:E,history!$H:$Y,4,0)),"--")</f>
        <v>--</v>
      </c>
      <c r="J1494" s="282" t="s">
        <v>5946</v>
      </c>
      <c r="K1494" s="282" t="str">
        <f t="shared" si="290"/>
        <v/>
      </c>
      <c r="L1494" s="312">
        <f t="shared" si="288"/>
        <v>76.34</v>
      </c>
      <c r="M1494" s="312">
        <f t="shared" si="289"/>
        <v>115.67</v>
      </c>
      <c r="N1494" s="297" t="str">
        <f>_xlfn.IFNA(VLOOKUP($E:$E,'1'!$A:$E,3,0),"")</f>
        <v/>
      </c>
      <c r="O1494" s="297" t="str">
        <f>_xlfn.IFNA(VLOOKUP($E:$E,'2'!$A:$E,3,0),"")</f>
        <v/>
      </c>
      <c r="P1494" s="297">
        <f>_xlfn.IFNA(VLOOKUP($E:$E,'3'!$A:$D,3,0),"")</f>
        <v>57</v>
      </c>
      <c r="Q1494" s="297" t="str">
        <f>_xlfn.IFNA(VLOOKUP($E:$E,'4'!$A:$F,3,0),"")</f>
        <v/>
      </c>
      <c r="R1494" s="297" t="str">
        <f>_xlfn.IFNA(VLOOKUP($E:$E,'5'!$A:$F,3,0),"")</f>
        <v/>
      </c>
      <c r="S1494" s="297" t="str">
        <f>_xlfn.IFNA(VLOOKUP($E:$E,'6'!$A:$F,3,0),"")</f>
        <v/>
      </c>
      <c r="T1494" s="313">
        <v>1</v>
      </c>
      <c r="U1494" s="313">
        <v>1</v>
      </c>
      <c r="V1494" s="313">
        <v>60</v>
      </c>
      <c r="W1494" s="314">
        <v>0.06</v>
      </c>
      <c r="X1494" s="315">
        <v>2.5000000000000001E-4</v>
      </c>
      <c r="Y1494" s="749">
        <v>110</v>
      </c>
      <c r="Z1494" s="282"/>
      <c r="AA1494" s="316" t="s">
        <v>393</v>
      </c>
      <c r="AB1494" s="282" t="s">
        <v>9885</v>
      </c>
      <c r="AC1494" s="317" t="s">
        <v>2081</v>
      </c>
      <c r="AD1494" s="318" t="s">
        <v>997</v>
      </c>
      <c r="AE1494" s="319" t="s">
        <v>11326</v>
      </c>
      <c r="AF1494" s="319" t="s">
        <v>11282</v>
      </c>
      <c r="AG1494" s="320">
        <v>1.45</v>
      </c>
      <c r="AH1494" s="321">
        <f t="shared" si="291"/>
        <v>0</v>
      </c>
      <c r="AI1494" s="287">
        <f>_xlfn.IFNA(VLOOKUP(AD:AD,грп!B:C,2,0),0)</f>
        <v>0</v>
      </c>
      <c r="AJ1494" s="607">
        <v>0</v>
      </c>
      <c r="AK1494" s="672">
        <f t="shared" si="287"/>
        <v>0</v>
      </c>
      <c r="AL1494" s="174"/>
    </row>
    <row r="1495" spans="1:38" s="4" customFormat="1" ht="12" customHeight="1" outlineLevel="1" x14ac:dyDescent="0.35">
      <c r="A1495" s="307" t="s">
        <v>10402</v>
      </c>
      <c r="B1495" s="308" t="s">
        <v>7061</v>
      </c>
      <c r="C1495" s="309"/>
      <c r="D1495" s="310" t="s">
        <v>3542</v>
      </c>
      <c r="E1495" s="322" t="s">
        <v>3543</v>
      </c>
      <c r="F1495" s="293"/>
      <c r="G1495" s="293"/>
      <c r="H1495" s="294">
        <v>312</v>
      </c>
      <c r="I1495" s="294" t="str">
        <f>IFERROR(_xlfn.IFNA(VLOOKUP($D:$D,history!$I:$Y,3,0),VLOOKUP(E:E,history!$H:$Y,4,0)),"--")</f>
        <v>--</v>
      </c>
      <c r="J1495" s="282" t="s">
        <v>9870</v>
      </c>
      <c r="K1495" s="282" t="str">
        <f t="shared" si="290"/>
        <v/>
      </c>
      <c r="L1495" s="312">
        <f t="shared" si="288"/>
        <v>105.3</v>
      </c>
      <c r="M1495" s="312">
        <f t="shared" si="289"/>
        <v>159.54</v>
      </c>
      <c r="N1495" s="297" t="str">
        <f>_xlfn.IFNA(VLOOKUP($E:$E,'1'!$A:$E,3,0),"")</f>
        <v/>
      </c>
      <c r="O1495" s="297" t="str">
        <f>_xlfn.IFNA(VLOOKUP($E:$E,'2'!$A:$E,3,0),"")</f>
        <v/>
      </c>
      <c r="P1495" s="297">
        <f>_xlfn.IFNA(VLOOKUP($E:$E,'3'!$A:$D,3,0),"")</f>
        <v>80</v>
      </c>
      <c r="Q1495" s="297" t="str">
        <f>_xlfn.IFNA(VLOOKUP($E:$E,'4'!$A:$F,3,0),"")</f>
        <v/>
      </c>
      <c r="R1495" s="297" t="str">
        <f>_xlfn.IFNA(VLOOKUP($E:$E,'5'!$A:$F,3,0),"")</f>
        <v/>
      </c>
      <c r="S1495" s="297" t="str">
        <f>_xlfn.IFNA(VLOOKUP($E:$E,'6'!$A:$F,3,0),"")</f>
        <v/>
      </c>
      <c r="T1495" s="313">
        <v>1</v>
      </c>
      <c r="U1495" s="313">
        <v>40</v>
      </c>
      <c r="V1495" s="313">
        <v>160</v>
      </c>
      <c r="W1495" s="314">
        <v>0.23799999999999999</v>
      </c>
      <c r="X1495" s="315">
        <v>9.0196079999999999E-4</v>
      </c>
      <c r="Y1495" s="749">
        <v>150</v>
      </c>
      <c r="Z1495" s="282"/>
      <c r="AA1495" s="316" t="s">
        <v>10393</v>
      </c>
      <c r="AB1495" s="282" t="s">
        <v>9163</v>
      </c>
      <c r="AC1495" s="317" t="s">
        <v>2081</v>
      </c>
      <c r="AD1495" s="318" t="s">
        <v>997</v>
      </c>
      <c r="AE1495" s="319" t="s">
        <v>11326</v>
      </c>
      <c r="AF1495" s="319" t="s">
        <v>11282</v>
      </c>
      <c r="AG1495" s="320">
        <v>2</v>
      </c>
      <c r="AH1495" s="321">
        <f t="shared" si="291"/>
        <v>0</v>
      </c>
      <c r="AI1495" s="287">
        <f>_xlfn.IFNA(VLOOKUP(AD:AD,грп!B:C,2,0),0)</f>
        <v>0</v>
      </c>
      <c r="AJ1495" s="607">
        <v>150</v>
      </c>
      <c r="AK1495" s="672">
        <f t="shared" si="287"/>
        <v>0</v>
      </c>
      <c r="AL1495" s="174"/>
    </row>
    <row r="1496" spans="1:38" s="4" customFormat="1" ht="12" customHeight="1" outlineLevel="1" x14ac:dyDescent="0.35">
      <c r="A1496" s="307" t="s">
        <v>10402</v>
      </c>
      <c r="B1496" s="308" t="s">
        <v>7062</v>
      </c>
      <c r="C1496" s="309"/>
      <c r="D1496" s="310" t="s">
        <v>4972</v>
      </c>
      <c r="E1496" s="322" t="s">
        <v>4708</v>
      </c>
      <c r="F1496" s="293"/>
      <c r="G1496" s="293"/>
      <c r="H1496" s="294">
        <v>24</v>
      </c>
      <c r="I1496" s="294" t="str">
        <f>IFERROR(_xlfn.IFNA(VLOOKUP($D:$D,history!$I:$Y,3,0),VLOOKUP(E:E,history!$H:$Y,4,0)),"--")</f>
        <v>--</v>
      </c>
      <c r="J1496" s="282" t="s">
        <v>9870</v>
      </c>
      <c r="K1496" s="282" t="str">
        <f t="shared" si="290"/>
        <v/>
      </c>
      <c r="L1496" s="312">
        <f t="shared" si="288"/>
        <v>494.89</v>
      </c>
      <c r="M1496" s="312">
        <f t="shared" si="289"/>
        <v>749.84</v>
      </c>
      <c r="N1496" s="297" t="str">
        <f>_xlfn.IFNA(VLOOKUP($E:$E,'1'!$A:$E,3,0),"")</f>
        <v/>
      </c>
      <c r="O1496" s="297" t="str">
        <f>_xlfn.IFNA(VLOOKUP($E:$E,'2'!$A:$E,3,0),"")</f>
        <v/>
      </c>
      <c r="P1496" s="297">
        <f>_xlfn.IFNA(VLOOKUP($E:$E,'3'!$A:$D,3,0),"")</f>
        <v>361</v>
      </c>
      <c r="Q1496" s="297" t="str">
        <f>_xlfn.IFNA(VLOOKUP($E:$E,'4'!$A:$F,3,0),"")</f>
        <v/>
      </c>
      <c r="R1496" s="297" t="str">
        <f>_xlfn.IFNA(VLOOKUP($E:$E,'5'!$A:$F,3,0),"")</f>
        <v/>
      </c>
      <c r="S1496" s="297" t="str">
        <f>_xlfn.IFNA(VLOOKUP($E:$E,'6'!$A:$F,3,0),"")</f>
        <v/>
      </c>
      <c r="T1496" s="313">
        <v>1</v>
      </c>
      <c r="U1496" s="313">
        <v>1</v>
      </c>
      <c r="V1496" s="313">
        <v>20</v>
      </c>
      <c r="W1496" s="314">
        <v>0.67500000000000004</v>
      </c>
      <c r="X1496" s="315">
        <v>2.3749999999999999E-3</v>
      </c>
      <c r="Y1496" s="749">
        <v>710</v>
      </c>
      <c r="Z1496" s="282"/>
      <c r="AA1496" s="316" t="s">
        <v>393</v>
      </c>
      <c r="AB1496" s="282" t="s">
        <v>9163</v>
      </c>
      <c r="AC1496" s="317" t="s">
        <v>2081</v>
      </c>
      <c r="AD1496" s="318" t="s">
        <v>997</v>
      </c>
      <c r="AE1496" s="319" t="s">
        <v>11326</v>
      </c>
      <c r="AF1496" s="319" t="s">
        <v>11282</v>
      </c>
      <c r="AG1496" s="320">
        <v>9.4</v>
      </c>
      <c r="AH1496" s="321">
        <f t="shared" si="291"/>
        <v>0</v>
      </c>
      <c r="AI1496" s="287">
        <f>_xlfn.IFNA(VLOOKUP(AD:AD,грп!B:C,2,0),0)</f>
        <v>0</v>
      </c>
      <c r="AJ1496" s="607">
        <v>83</v>
      </c>
      <c r="AK1496" s="672">
        <f t="shared" si="287"/>
        <v>0</v>
      </c>
      <c r="AL1496" s="174"/>
    </row>
    <row r="1497" spans="1:38" s="4" customFormat="1" ht="12" customHeight="1" outlineLevel="1" x14ac:dyDescent="0.35">
      <c r="A1497" s="307" t="s">
        <v>10402</v>
      </c>
      <c r="B1497" s="308" t="s">
        <v>7063</v>
      </c>
      <c r="C1497" s="323"/>
      <c r="D1497" s="310" t="s">
        <v>1429</v>
      </c>
      <c r="E1497" s="322" t="s">
        <v>1430</v>
      </c>
      <c r="F1497" s="293"/>
      <c r="G1497" s="293"/>
      <c r="H1497" s="294">
        <v>447</v>
      </c>
      <c r="I1497" s="294" t="str">
        <f>IFERROR(_xlfn.IFNA(VLOOKUP($D:$D,history!$I:$Y,3,0),VLOOKUP(E:E,history!$H:$Y,4,0)),"--")</f>
        <v>--</v>
      </c>
      <c r="J1497" s="282" t="s">
        <v>9870</v>
      </c>
      <c r="K1497" s="282" t="str">
        <f t="shared" si="290"/>
        <v/>
      </c>
      <c r="L1497" s="312">
        <f t="shared" si="288"/>
        <v>122.67</v>
      </c>
      <c r="M1497" s="312">
        <f t="shared" si="289"/>
        <v>185.86</v>
      </c>
      <c r="N1497" s="297" t="str">
        <f>_xlfn.IFNA(VLOOKUP($E:$E,'1'!$A:$E,3,0),"")</f>
        <v/>
      </c>
      <c r="O1497" s="297" t="str">
        <f>_xlfn.IFNA(VLOOKUP($E:$E,'2'!$A:$E,3,0),"")</f>
        <v/>
      </c>
      <c r="P1497" s="297">
        <f>_xlfn.IFNA(VLOOKUP($E:$E,'3'!$A:$D,3,0),"")</f>
        <v>90</v>
      </c>
      <c r="Q1497" s="297" t="str">
        <f>_xlfn.IFNA(VLOOKUP($E:$E,'4'!$A:$F,3,0),"")</f>
        <v/>
      </c>
      <c r="R1497" s="297" t="str">
        <f>_xlfn.IFNA(VLOOKUP($E:$E,'5'!$A:$F,3,0),"")</f>
        <v/>
      </c>
      <c r="S1497" s="297" t="str">
        <f>_xlfn.IFNA(VLOOKUP($E:$E,'6'!$A:$F,3,0),"")</f>
        <v/>
      </c>
      <c r="T1497" s="313">
        <v>1</v>
      </c>
      <c r="U1497" s="313">
        <v>10</v>
      </c>
      <c r="V1497" s="313">
        <v>120</v>
      </c>
      <c r="W1497" s="314">
        <v>0.35299999999999998</v>
      </c>
      <c r="X1497" s="315">
        <v>1.9901961000000001E-3</v>
      </c>
      <c r="Y1497" s="749">
        <v>180</v>
      </c>
      <c r="Z1497" s="282"/>
      <c r="AA1497" s="316" t="s">
        <v>10393</v>
      </c>
      <c r="AB1497" s="282" t="s">
        <v>9163</v>
      </c>
      <c r="AC1497" s="317" t="s">
        <v>2081</v>
      </c>
      <c r="AD1497" s="318" t="s">
        <v>997</v>
      </c>
      <c r="AE1497" s="319" t="s">
        <v>11326</v>
      </c>
      <c r="AF1497" s="319" t="s">
        <v>11294</v>
      </c>
      <c r="AG1497" s="320">
        <v>2.33</v>
      </c>
      <c r="AH1497" s="321">
        <f t="shared" si="291"/>
        <v>0</v>
      </c>
      <c r="AI1497" s="287">
        <f>_xlfn.IFNA(VLOOKUP(AD:AD,грп!B:C,2,0),0)</f>
        <v>0</v>
      </c>
      <c r="AJ1497" s="607">
        <v>110</v>
      </c>
      <c r="AK1497" s="672">
        <f t="shared" si="287"/>
        <v>0</v>
      </c>
      <c r="AL1497" s="174"/>
    </row>
    <row r="1498" spans="1:38" s="4" customFormat="1" ht="12" customHeight="1" outlineLevel="1" x14ac:dyDescent="0.35">
      <c r="A1498" s="307" t="s">
        <v>10402</v>
      </c>
      <c r="B1498" s="308" t="s">
        <v>7064</v>
      </c>
      <c r="C1498" s="330"/>
      <c r="D1498" s="310" t="s">
        <v>10902</v>
      </c>
      <c r="E1498" s="322" t="s">
        <v>5546</v>
      </c>
      <c r="F1498" s="293"/>
      <c r="G1498" s="293"/>
      <c r="H1498" s="294"/>
      <c r="I1498" s="294" t="str">
        <f>IFERROR(_xlfn.IFNA(VLOOKUP($D:$D,history!$I:$Y,3,0),VLOOKUP(E:E,history!$H:$Y,4,0)),"--")</f>
        <v>--</v>
      </c>
      <c r="J1498" s="282" t="s">
        <v>5946</v>
      </c>
      <c r="K1498" s="282" t="str">
        <f t="shared" si="290"/>
        <v/>
      </c>
      <c r="L1498" s="312">
        <f t="shared" si="288"/>
        <v>81.599999999999994</v>
      </c>
      <c r="M1498" s="312">
        <f t="shared" si="289"/>
        <v>123.64</v>
      </c>
      <c r="N1498" s="297" t="str">
        <f>_xlfn.IFNA(VLOOKUP($E:$E,'1'!$A:$E,3,0),"")</f>
        <v/>
      </c>
      <c r="O1498" s="297" t="str">
        <f>_xlfn.IFNA(VLOOKUP($E:$E,'2'!$A:$E,3,0),"")</f>
        <v/>
      </c>
      <c r="P1498" s="297" t="str">
        <f>_xlfn.IFNA(VLOOKUP($E:$E,'3'!$A:$D,3,0),"")</f>
        <v/>
      </c>
      <c r="Q1498" s="297" t="str">
        <f>_xlfn.IFNA(VLOOKUP($E:$E,'4'!$A:$F,3,0),"")</f>
        <v/>
      </c>
      <c r="R1498" s="297" t="str">
        <f>_xlfn.IFNA(VLOOKUP($E:$E,'5'!$A:$F,3,0),"")</f>
        <v/>
      </c>
      <c r="S1498" s="297" t="str">
        <f>_xlfn.IFNA(VLOOKUP($E:$E,'6'!$A:$F,3,0),"")</f>
        <v/>
      </c>
      <c r="T1498" s="313">
        <v>1</v>
      </c>
      <c r="U1498" s="313">
        <v>1</v>
      </c>
      <c r="V1498" s="313">
        <v>60</v>
      </c>
      <c r="W1498" s="314">
        <v>0.06</v>
      </c>
      <c r="X1498" s="315">
        <v>2.5000000000000001E-4</v>
      </c>
      <c r="Y1498" s="749">
        <v>120</v>
      </c>
      <c r="Z1498" s="282"/>
      <c r="AA1498" s="316" t="s">
        <v>393</v>
      </c>
      <c r="AB1498" s="282" t="s">
        <v>9885</v>
      </c>
      <c r="AC1498" s="317" t="s">
        <v>2081</v>
      </c>
      <c r="AD1498" s="318" t="s">
        <v>997</v>
      </c>
      <c r="AE1498" s="319" t="s">
        <v>11326</v>
      </c>
      <c r="AF1498" s="319" t="s">
        <v>11282</v>
      </c>
      <c r="AG1498" s="320">
        <v>1.55</v>
      </c>
      <c r="AH1498" s="321">
        <f t="shared" si="291"/>
        <v>0</v>
      </c>
      <c r="AI1498" s="287">
        <f>_xlfn.IFNA(VLOOKUP(AD:AD,грп!B:C,2,0),0)</f>
        <v>0</v>
      </c>
      <c r="AJ1498" s="607">
        <v>0</v>
      </c>
      <c r="AK1498" s="672">
        <f t="shared" si="287"/>
        <v>0</v>
      </c>
      <c r="AL1498" s="174"/>
    </row>
    <row r="1499" spans="1:38" s="4" customFormat="1" ht="12" customHeight="1" outlineLevel="1" x14ac:dyDescent="0.35">
      <c r="A1499" s="307" t="s">
        <v>10402</v>
      </c>
      <c r="B1499" s="308" t="s">
        <v>7065</v>
      </c>
      <c r="C1499" s="323"/>
      <c r="D1499" s="310" t="s">
        <v>10034</v>
      </c>
      <c r="E1499" s="311" t="s">
        <v>2577</v>
      </c>
      <c r="F1499" s="293"/>
      <c r="G1499" s="293"/>
      <c r="H1499" s="294">
        <v>30</v>
      </c>
      <c r="I1499" s="294" t="str">
        <f>IFERROR(_xlfn.IFNA(VLOOKUP($D:$D,history!$I:$Y,3,0),VLOOKUP(E:E,history!$H:$Y,4,0)),"--")</f>
        <v>--</v>
      </c>
      <c r="J1499" s="282" t="s">
        <v>5946</v>
      </c>
      <c r="K1499" s="282" t="str">
        <f t="shared" si="290"/>
        <v/>
      </c>
      <c r="L1499" s="312">
        <f t="shared" si="288"/>
        <v>206.91</v>
      </c>
      <c r="M1499" s="312">
        <f t="shared" si="289"/>
        <v>313.5</v>
      </c>
      <c r="N1499" s="297" t="str">
        <f>_xlfn.IFNA(VLOOKUP($E:$E,'1'!$A:$E,3,0),"")</f>
        <v/>
      </c>
      <c r="O1499" s="297" t="str">
        <f>_xlfn.IFNA(VLOOKUP($E:$E,'2'!$A:$E,3,0),"")</f>
        <v/>
      </c>
      <c r="P1499" s="297">
        <f>_xlfn.IFNA(VLOOKUP($E:$E,'3'!$A:$D,3,0),"")</f>
        <v>106</v>
      </c>
      <c r="Q1499" s="297" t="str">
        <f>_xlfn.IFNA(VLOOKUP($E:$E,'4'!$A:$F,3,0),"")</f>
        <v/>
      </c>
      <c r="R1499" s="297" t="str">
        <f>_xlfn.IFNA(VLOOKUP($E:$E,'5'!$A:$F,3,0),"")</f>
        <v/>
      </c>
      <c r="S1499" s="297" t="str">
        <f>_xlfn.IFNA(VLOOKUP($E:$E,'6'!$A:$F,3,0),"")</f>
        <v/>
      </c>
      <c r="T1499" s="313">
        <v>1</v>
      </c>
      <c r="U1499" s="313">
        <v>10</v>
      </c>
      <c r="V1499" s="313">
        <v>120</v>
      </c>
      <c r="W1499" s="314">
        <v>0.13400000000000001</v>
      </c>
      <c r="X1499" s="315">
        <v>7.2058820000000005E-4</v>
      </c>
      <c r="Y1499" s="749">
        <v>290</v>
      </c>
      <c r="Z1499" s="282"/>
      <c r="AA1499" s="316" t="s">
        <v>10393</v>
      </c>
      <c r="AB1499" s="282" t="s">
        <v>9163</v>
      </c>
      <c r="AC1499" s="317" t="s">
        <v>2081</v>
      </c>
      <c r="AD1499" s="318" t="s">
        <v>997</v>
      </c>
      <c r="AE1499" s="319" t="s">
        <v>11326</v>
      </c>
      <c r="AF1499" s="319" t="s">
        <v>11294</v>
      </c>
      <c r="AG1499" s="320">
        <v>3.93</v>
      </c>
      <c r="AH1499" s="321">
        <f t="shared" si="291"/>
        <v>0</v>
      </c>
      <c r="AI1499" s="287">
        <f>_xlfn.IFNA(VLOOKUP(AD:AD,грп!B:C,2,0),0)</f>
        <v>0</v>
      </c>
      <c r="AJ1499" s="607">
        <v>0</v>
      </c>
      <c r="AK1499" s="672">
        <f t="shared" si="287"/>
        <v>0</v>
      </c>
      <c r="AL1499" s="174"/>
    </row>
    <row r="1500" spans="1:38" s="4" customFormat="1" ht="12" customHeight="1" outlineLevel="1" x14ac:dyDescent="0.35">
      <c r="A1500" s="307" t="s">
        <v>10402</v>
      </c>
      <c r="B1500" s="308" t="s">
        <v>7066</v>
      </c>
      <c r="C1500" s="309"/>
      <c r="D1500" s="310" t="s">
        <v>5150</v>
      </c>
      <c r="E1500" s="292" t="s">
        <v>4709</v>
      </c>
      <c r="F1500" s="293"/>
      <c r="G1500" s="293"/>
      <c r="H1500" s="294">
        <v>200</v>
      </c>
      <c r="I1500" s="294" t="str">
        <f>IFERROR(_xlfn.IFNA(VLOOKUP($D:$D,history!$I:$Y,3,0),VLOOKUP(E:E,history!$H:$Y,4,0)),"--")</f>
        <v>--</v>
      </c>
      <c r="J1500" s="282" t="s">
        <v>9870</v>
      </c>
      <c r="K1500" s="282" t="str">
        <f t="shared" si="290"/>
        <v/>
      </c>
      <c r="L1500" s="312">
        <f t="shared" si="288"/>
        <v>133.19999999999999</v>
      </c>
      <c r="M1500" s="312">
        <f t="shared" si="289"/>
        <v>201.82</v>
      </c>
      <c r="N1500" s="297" t="str">
        <f>_xlfn.IFNA(VLOOKUP($E:$E,'1'!$A:$E,3,0),"")</f>
        <v/>
      </c>
      <c r="O1500" s="297" t="str">
        <f>_xlfn.IFNA(VLOOKUP($E:$E,'2'!$A:$E,3,0),"")</f>
        <v/>
      </c>
      <c r="P1500" s="297">
        <f>_xlfn.IFNA(VLOOKUP($E:$E,'3'!$A:$D,3,0),"")</f>
        <v>80</v>
      </c>
      <c r="Q1500" s="297" t="str">
        <f>_xlfn.IFNA(VLOOKUP($E:$E,'4'!$A:$F,3,0),"")</f>
        <v/>
      </c>
      <c r="R1500" s="297" t="str">
        <f>_xlfn.IFNA(VLOOKUP($E:$E,'5'!$A:$F,3,0),"")</f>
        <v/>
      </c>
      <c r="S1500" s="297" t="str">
        <f>_xlfn.IFNA(VLOOKUP($E:$E,'6'!$A:$F,3,0),"")</f>
        <v/>
      </c>
      <c r="T1500" s="313">
        <v>1</v>
      </c>
      <c r="U1500" s="313">
        <v>10</v>
      </c>
      <c r="V1500" s="313">
        <v>120</v>
      </c>
      <c r="W1500" s="314">
        <v>0.10299999999999999</v>
      </c>
      <c r="X1500" s="315">
        <v>5.1333330000000003E-4</v>
      </c>
      <c r="Y1500" s="749">
        <v>190</v>
      </c>
      <c r="Z1500" s="282"/>
      <c r="AA1500" s="316" t="s">
        <v>393</v>
      </c>
      <c r="AB1500" s="282" t="s">
        <v>9163</v>
      </c>
      <c r="AC1500" s="317" t="s">
        <v>2081</v>
      </c>
      <c r="AD1500" s="318" t="s">
        <v>997</v>
      </c>
      <c r="AE1500" s="319" t="s">
        <v>11326</v>
      </c>
      <c r="AF1500" s="319" t="s">
        <v>11282</v>
      </c>
      <c r="AG1500" s="320">
        <v>2.5299999999999998</v>
      </c>
      <c r="AH1500" s="321">
        <f t="shared" si="291"/>
        <v>0</v>
      </c>
      <c r="AI1500" s="287">
        <f>_xlfn.IFNA(VLOOKUP(AD:AD,грп!B:C,2,0),0)</f>
        <v>0</v>
      </c>
      <c r="AJ1500" s="607">
        <v>105</v>
      </c>
      <c r="AK1500" s="672">
        <f t="shared" si="287"/>
        <v>0</v>
      </c>
      <c r="AL1500" s="174"/>
    </row>
    <row r="1501" spans="1:38" s="4" customFormat="1" ht="11.45" customHeight="1" outlineLevel="1" x14ac:dyDescent="0.35">
      <c r="A1501" s="307" t="s">
        <v>10402</v>
      </c>
      <c r="B1501" s="308" t="s">
        <v>7067</v>
      </c>
      <c r="C1501" s="309"/>
      <c r="D1501" s="310" t="s">
        <v>5151</v>
      </c>
      <c r="E1501" s="322" t="s">
        <v>4710</v>
      </c>
      <c r="F1501" s="293"/>
      <c r="G1501" s="293"/>
      <c r="H1501" s="294">
        <v>243</v>
      </c>
      <c r="I1501" s="294" t="str">
        <f>IFERROR(_xlfn.IFNA(VLOOKUP($D:$D,history!$I:$Y,3,0),VLOOKUP(E:E,history!$H:$Y,4,0)),"--")</f>
        <v>--</v>
      </c>
      <c r="J1501" s="282" t="s">
        <v>9870</v>
      </c>
      <c r="K1501" s="282" t="str">
        <f t="shared" si="290"/>
        <v/>
      </c>
      <c r="L1501" s="312">
        <f t="shared" si="288"/>
        <v>112.14</v>
      </c>
      <c r="M1501" s="312">
        <f t="shared" si="289"/>
        <v>169.91</v>
      </c>
      <c r="N1501" s="297" t="str">
        <f>_xlfn.IFNA(VLOOKUP($E:$E,'1'!$A:$E,3,0),"")</f>
        <v/>
      </c>
      <c r="O1501" s="297" t="str">
        <f>_xlfn.IFNA(VLOOKUP($E:$E,'2'!$A:$E,3,0),"")</f>
        <v/>
      </c>
      <c r="P1501" s="297">
        <f>_xlfn.IFNA(VLOOKUP($E:$E,'3'!$A:$D,3,0),"")</f>
        <v>90</v>
      </c>
      <c r="Q1501" s="297" t="str">
        <f>_xlfn.IFNA(VLOOKUP($E:$E,'4'!$A:$F,3,0),"")</f>
        <v/>
      </c>
      <c r="R1501" s="297" t="str">
        <f>_xlfn.IFNA(VLOOKUP($E:$E,'5'!$A:$F,3,0),"")</f>
        <v/>
      </c>
      <c r="S1501" s="297" t="str">
        <f>_xlfn.IFNA(VLOOKUP($E:$E,'6'!$A:$F,3,0),"")</f>
        <v/>
      </c>
      <c r="T1501" s="313">
        <v>1</v>
      </c>
      <c r="U1501" s="313">
        <v>35</v>
      </c>
      <c r="V1501" s="313">
        <v>140</v>
      </c>
      <c r="W1501" s="314">
        <v>2.4E-2</v>
      </c>
      <c r="X1501" s="315">
        <v>9.4202899999999999E-5</v>
      </c>
      <c r="Y1501" s="749">
        <v>160</v>
      </c>
      <c r="Z1501" s="282"/>
      <c r="AA1501" s="316" t="s">
        <v>10393</v>
      </c>
      <c r="AB1501" s="282" t="s">
        <v>9163</v>
      </c>
      <c r="AC1501" s="317" t="s">
        <v>2081</v>
      </c>
      <c r="AD1501" s="318" t="s">
        <v>997</v>
      </c>
      <c r="AE1501" s="319" t="s">
        <v>11326</v>
      </c>
      <c r="AF1501" s="319" t="s">
        <v>11282</v>
      </c>
      <c r="AG1501" s="320">
        <v>2.13</v>
      </c>
      <c r="AH1501" s="321">
        <f t="shared" si="291"/>
        <v>0</v>
      </c>
      <c r="AI1501" s="287">
        <f>_xlfn.IFNA(VLOOKUP(AD:AD,грп!B:C,2,0),0)</f>
        <v>0</v>
      </c>
      <c r="AJ1501" s="607">
        <v>140</v>
      </c>
      <c r="AK1501" s="672">
        <f t="shared" si="287"/>
        <v>0</v>
      </c>
      <c r="AL1501" s="174"/>
    </row>
    <row r="1502" spans="1:38" s="4" customFormat="1" ht="11.45" customHeight="1" outlineLevel="1" x14ac:dyDescent="0.35">
      <c r="A1502" s="307" t="s">
        <v>10402</v>
      </c>
      <c r="B1502" s="308" t="s">
        <v>7068</v>
      </c>
      <c r="C1502" s="309"/>
      <c r="D1502" s="310" t="s">
        <v>5152</v>
      </c>
      <c r="E1502" s="322" t="s">
        <v>4711</v>
      </c>
      <c r="F1502" s="293"/>
      <c r="G1502" s="293"/>
      <c r="H1502" s="294">
        <v>19</v>
      </c>
      <c r="I1502" s="294" t="str">
        <f>IFERROR(_xlfn.IFNA(VLOOKUP($D:$D,history!$I:$Y,3,0),VLOOKUP(E:E,history!$H:$Y,4,0)),"--")</f>
        <v>--</v>
      </c>
      <c r="J1502" s="282" t="s">
        <v>9870</v>
      </c>
      <c r="K1502" s="282" t="str">
        <f t="shared" si="290"/>
        <v/>
      </c>
      <c r="L1502" s="312">
        <f t="shared" ref="L1502:L1533" si="292">IF($A$3="ИМ",ROUND($Y1502*(1-($L$6-$F$4))*(1-$F$3)*(1+$AG$2),2),ROUND($M1502*(1-($L$6-$F$4))*(1-$F$3)*(1+$AG$2),2))</f>
        <v>559.13</v>
      </c>
      <c r="M1502" s="312">
        <f t="shared" ref="M1502:M1533" si="293">ROUND(IF($A$3="РЕГИОНЫ",AG1502*$AG$3*$AG$1,IF(AI1502=0,AG1502*$AG$3*$AG$1,AG1502*$AG$3*(1-5%)*$AG$1)),2)</f>
        <v>847.16</v>
      </c>
      <c r="N1502" s="297" t="str">
        <f>_xlfn.IFNA(VLOOKUP($E:$E,'1'!$A:$E,3,0),"")</f>
        <v/>
      </c>
      <c r="O1502" s="297" t="str">
        <f>_xlfn.IFNA(VLOOKUP($E:$E,'2'!$A:$E,3,0),"")</f>
        <v/>
      </c>
      <c r="P1502" s="297">
        <f>_xlfn.IFNA(VLOOKUP($E:$E,'3'!$A:$D,3,0),"")</f>
        <v>396</v>
      </c>
      <c r="Q1502" s="297" t="str">
        <f>_xlfn.IFNA(VLOOKUP($E:$E,'4'!$A:$F,3,0),"")</f>
        <v/>
      </c>
      <c r="R1502" s="297" t="str">
        <f>_xlfn.IFNA(VLOOKUP($E:$E,'5'!$A:$F,3,0),"")</f>
        <v/>
      </c>
      <c r="S1502" s="297" t="str">
        <f>_xlfn.IFNA(VLOOKUP($E:$E,'6'!$A:$F,3,0),"")</f>
        <v/>
      </c>
      <c r="T1502" s="313">
        <v>1</v>
      </c>
      <c r="U1502" s="313">
        <v>1</v>
      </c>
      <c r="V1502" s="313">
        <v>20</v>
      </c>
      <c r="W1502" s="314">
        <v>1.343</v>
      </c>
      <c r="X1502" s="315">
        <v>5.1999999999999998E-3</v>
      </c>
      <c r="Y1502" s="749">
        <v>790</v>
      </c>
      <c r="Z1502" s="282"/>
      <c r="AA1502" s="316" t="s">
        <v>10393</v>
      </c>
      <c r="AB1502" s="282" t="s">
        <v>9163</v>
      </c>
      <c r="AC1502" s="317" t="s">
        <v>2081</v>
      </c>
      <c r="AD1502" s="318" t="s">
        <v>997</v>
      </c>
      <c r="AE1502" s="319" t="s">
        <v>11326</v>
      </c>
      <c r="AF1502" s="319" t="s">
        <v>11282</v>
      </c>
      <c r="AG1502" s="320">
        <v>10.62</v>
      </c>
      <c r="AH1502" s="321">
        <f t="shared" si="291"/>
        <v>0</v>
      </c>
      <c r="AI1502" s="287">
        <f>_xlfn.IFNA(VLOOKUP(AD:AD,грп!B:C,2,0),0)</f>
        <v>0</v>
      </c>
      <c r="AJ1502" s="607">
        <v>75</v>
      </c>
      <c r="AK1502" s="672">
        <f t="shared" si="287"/>
        <v>0</v>
      </c>
      <c r="AL1502" s="174"/>
    </row>
    <row r="1503" spans="1:38" s="4" customFormat="1" ht="11.45" customHeight="1" outlineLevel="1" x14ac:dyDescent="0.35">
      <c r="A1503" s="307" t="s">
        <v>10402</v>
      </c>
      <c r="B1503" s="308" t="s">
        <v>7069</v>
      </c>
      <c r="C1503" s="323"/>
      <c r="D1503" s="310" t="s">
        <v>5153</v>
      </c>
      <c r="E1503" s="322" t="s">
        <v>1431</v>
      </c>
      <c r="F1503" s="293"/>
      <c r="G1503" s="293"/>
      <c r="H1503" s="294">
        <v>200</v>
      </c>
      <c r="I1503" s="294" t="str">
        <f>IFERROR(_xlfn.IFNA(VLOOKUP($D:$D,history!$I:$Y,3,0),VLOOKUP(E:E,history!$H:$Y,4,0)),"--")</f>
        <v>--</v>
      </c>
      <c r="J1503" s="282" t="s">
        <v>9870</v>
      </c>
      <c r="K1503" s="282" t="str">
        <f t="shared" si="290"/>
        <v/>
      </c>
      <c r="L1503" s="312">
        <f t="shared" si="292"/>
        <v>106.35</v>
      </c>
      <c r="M1503" s="312">
        <f t="shared" si="293"/>
        <v>161.13999999999999</v>
      </c>
      <c r="N1503" s="297" t="str">
        <f>_xlfn.IFNA(VLOOKUP($E:$E,'1'!$A:$E,3,0),"")</f>
        <v/>
      </c>
      <c r="O1503" s="297" t="str">
        <f>_xlfn.IFNA(VLOOKUP($E:$E,'2'!$A:$E,3,0),"")</f>
        <v/>
      </c>
      <c r="P1503" s="297">
        <f>_xlfn.IFNA(VLOOKUP($E:$E,'3'!$A:$D,3,0),"")</f>
        <v>67</v>
      </c>
      <c r="Q1503" s="297" t="str">
        <f>_xlfn.IFNA(VLOOKUP($E:$E,'4'!$A:$F,3,0),"")</f>
        <v/>
      </c>
      <c r="R1503" s="297" t="str">
        <f>_xlfn.IFNA(VLOOKUP($E:$E,'5'!$A:$F,3,0),"")</f>
        <v/>
      </c>
      <c r="S1503" s="297" t="str">
        <f>_xlfn.IFNA(VLOOKUP($E:$E,'6'!$A:$F,3,0),"")</f>
        <v/>
      </c>
      <c r="T1503" s="313">
        <v>1</v>
      </c>
      <c r="U1503" s="313">
        <v>10</v>
      </c>
      <c r="V1503" s="313">
        <v>120</v>
      </c>
      <c r="W1503" s="314">
        <v>0.10199999999999999</v>
      </c>
      <c r="X1503" s="315">
        <v>5.1166670000000005E-4</v>
      </c>
      <c r="Y1503" s="749">
        <v>150</v>
      </c>
      <c r="Z1503" s="282"/>
      <c r="AA1503" s="316" t="s">
        <v>393</v>
      </c>
      <c r="AB1503" s="282" t="s">
        <v>9163</v>
      </c>
      <c r="AC1503" s="317" t="s">
        <v>2081</v>
      </c>
      <c r="AD1503" s="318" t="s">
        <v>997</v>
      </c>
      <c r="AE1503" s="319" t="s">
        <v>11326</v>
      </c>
      <c r="AF1503" s="319" t="s">
        <v>11282</v>
      </c>
      <c r="AG1503" s="320">
        <v>2.02</v>
      </c>
      <c r="AH1503" s="321">
        <f t="shared" si="291"/>
        <v>0</v>
      </c>
      <c r="AI1503" s="287">
        <f>_xlfn.IFNA(VLOOKUP(AD:AD,грп!B:C,2,0),0)</f>
        <v>0</v>
      </c>
      <c r="AJ1503" s="607">
        <v>170</v>
      </c>
      <c r="AK1503" s="672">
        <f t="shared" si="287"/>
        <v>0</v>
      </c>
      <c r="AL1503" s="174"/>
    </row>
    <row r="1504" spans="1:38" s="4" customFormat="1" ht="11.45" customHeight="1" outlineLevel="1" x14ac:dyDescent="0.35">
      <c r="A1504" s="307" t="s">
        <v>10402</v>
      </c>
      <c r="B1504" s="308" t="s">
        <v>7070</v>
      </c>
      <c r="C1504" s="330"/>
      <c r="D1504" s="310" t="s">
        <v>10035</v>
      </c>
      <c r="E1504" s="322" t="s">
        <v>5547</v>
      </c>
      <c r="F1504" s="293"/>
      <c r="G1504" s="293"/>
      <c r="H1504" s="294"/>
      <c r="I1504" s="294" t="str">
        <f>IFERROR(_xlfn.IFNA(VLOOKUP($D:$D,history!$I:$Y,3,0),VLOOKUP(E:E,history!$H:$Y,4,0)),"--")</f>
        <v>--</v>
      </c>
      <c r="J1504" s="282" t="s">
        <v>5946</v>
      </c>
      <c r="K1504" s="282" t="str">
        <f t="shared" si="290"/>
        <v/>
      </c>
      <c r="L1504" s="312">
        <f t="shared" si="292"/>
        <v>61.6</v>
      </c>
      <c r="M1504" s="312">
        <f t="shared" si="293"/>
        <v>93.33</v>
      </c>
      <c r="N1504" s="297" t="str">
        <f>_xlfn.IFNA(VLOOKUP($E:$E,'1'!$A:$E,3,0),"")</f>
        <v/>
      </c>
      <c r="O1504" s="297" t="str">
        <f>_xlfn.IFNA(VLOOKUP($E:$E,'2'!$A:$E,3,0),"")</f>
        <v/>
      </c>
      <c r="P1504" s="297">
        <f>_xlfn.IFNA(VLOOKUP($E:$E,'3'!$A:$D,3,0),"")</f>
        <v>22</v>
      </c>
      <c r="Q1504" s="297" t="str">
        <f>_xlfn.IFNA(VLOOKUP($E:$E,'4'!$A:$F,3,0),"")</f>
        <v/>
      </c>
      <c r="R1504" s="297" t="str">
        <f>_xlfn.IFNA(VLOOKUP($E:$E,'5'!$A:$F,3,0),"")</f>
        <v/>
      </c>
      <c r="S1504" s="297" t="str">
        <f>_xlfn.IFNA(VLOOKUP($E:$E,'6'!$A:$F,3,0),"")</f>
        <v/>
      </c>
      <c r="T1504" s="313">
        <v>1</v>
      </c>
      <c r="U1504" s="313">
        <v>1</v>
      </c>
      <c r="V1504" s="313">
        <v>60</v>
      </c>
      <c r="W1504" s="314">
        <v>0.06</v>
      </c>
      <c r="X1504" s="315">
        <v>4.7600000000000002E-4</v>
      </c>
      <c r="Y1504" s="749">
        <v>90</v>
      </c>
      <c r="Z1504" s="282"/>
      <c r="AA1504" s="316" t="s">
        <v>393</v>
      </c>
      <c r="AB1504" s="282" t="s">
        <v>9885</v>
      </c>
      <c r="AC1504" s="317" t="s">
        <v>2081</v>
      </c>
      <c r="AD1504" s="318" t="s">
        <v>997</v>
      </c>
      <c r="AE1504" s="319" t="s">
        <v>11326</v>
      </c>
      <c r="AF1504" s="319" t="s">
        <v>11282</v>
      </c>
      <c r="AG1504" s="320">
        <v>1.17</v>
      </c>
      <c r="AH1504" s="321">
        <f t="shared" si="291"/>
        <v>0</v>
      </c>
      <c r="AI1504" s="287">
        <f>_xlfn.IFNA(VLOOKUP(AD:AD,грп!B:C,2,0),0)</f>
        <v>0</v>
      </c>
      <c r="AJ1504" s="607">
        <v>0</v>
      </c>
      <c r="AK1504" s="672">
        <f t="shared" si="287"/>
        <v>0</v>
      </c>
      <c r="AL1504" s="174"/>
    </row>
    <row r="1505" spans="1:38" s="4" customFormat="1" ht="11.45" customHeight="1" outlineLevel="1" x14ac:dyDescent="0.35">
      <c r="A1505" s="307" t="s">
        <v>10402</v>
      </c>
      <c r="B1505" s="308" t="s">
        <v>7071</v>
      </c>
      <c r="C1505" s="309"/>
      <c r="D1505" s="310" t="s">
        <v>3544</v>
      </c>
      <c r="E1505" s="322" t="s">
        <v>3545</v>
      </c>
      <c r="F1505" s="293"/>
      <c r="G1505" s="293"/>
      <c r="H1505" s="294">
        <v>364</v>
      </c>
      <c r="I1505" s="294" t="str">
        <f>IFERROR(_xlfn.IFNA(VLOOKUP($D:$D,history!$I:$Y,3,0),VLOOKUP(E:E,history!$H:$Y,4,0)),"--")</f>
        <v>--</v>
      </c>
      <c r="J1505" s="282" t="s">
        <v>5946</v>
      </c>
      <c r="K1505" s="282" t="str">
        <f t="shared" si="290"/>
        <v/>
      </c>
      <c r="L1505" s="312">
        <f t="shared" si="292"/>
        <v>81.599999999999994</v>
      </c>
      <c r="M1505" s="312">
        <f t="shared" si="293"/>
        <v>123.64</v>
      </c>
      <c r="N1505" s="297" t="str">
        <f>_xlfn.IFNA(VLOOKUP($E:$E,'1'!$A:$E,3,0),"")</f>
        <v/>
      </c>
      <c r="O1505" s="297" t="str">
        <f>_xlfn.IFNA(VLOOKUP($E:$E,'2'!$A:$E,3,0),"")</f>
        <v/>
      </c>
      <c r="P1505" s="297">
        <f>_xlfn.IFNA(VLOOKUP($E:$E,'3'!$A:$D,3,0),"")</f>
        <v>67</v>
      </c>
      <c r="Q1505" s="297" t="str">
        <f>_xlfn.IFNA(VLOOKUP($E:$E,'4'!$A:$F,3,0),"")</f>
        <v/>
      </c>
      <c r="R1505" s="297" t="str">
        <f>_xlfn.IFNA(VLOOKUP($E:$E,'5'!$A:$F,3,0),"")</f>
        <v/>
      </c>
      <c r="S1505" s="297" t="str">
        <f>_xlfn.IFNA(VLOOKUP($E:$E,'6'!$A:$F,3,0),"")</f>
        <v/>
      </c>
      <c r="T1505" s="313">
        <v>1</v>
      </c>
      <c r="U1505" s="313">
        <v>10</v>
      </c>
      <c r="V1505" s="313">
        <v>120</v>
      </c>
      <c r="W1505" s="314">
        <v>0.02</v>
      </c>
      <c r="X1505" s="315">
        <v>6.9333300000000002E-5</v>
      </c>
      <c r="Y1505" s="749">
        <v>120</v>
      </c>
      <c r="Z1505" s="282"/>
      <c r="AA1505" s="316" t="s">
        <v>10393</v>
      </c>
      <c r="AB1505" s="282" t="s">
        <v>9163</v>
      </c>
      <c r="AC1505" s="317" t="s">
        <v>2081</v>
      </c>
      <c r="AD1505" s="318" t="s">
        <v>997</v>
      </c>
      <c r="AE1505" s="319" t="s">
        <v>11326</v>
      </c>
      <c r="AF1505" s="319" t="s">
        <v>11282</v>
      </c>
      <c r="AG1505" s="320">
        <v>1.55</v>
      </c>
      <c r="AH1505" s="321">
        <f t="shared" si="291"/>
        <v>0</v>
      </c>
      <c r="AI1505" s="287">
        <f>_xlfn.IFNA(VLOOKUP(AD:AD,грп!B:C,2,0),0)</f>
        <v>0</v>
      </c>
      <c r="AJ1505" s="607">
        <v>470</v>
      </c>
      <c r="AK1505" s="672">
        <f t="shared" si="287"/>
        <v>0</v>
      </c>
      <c r="AL1505" s="174"/>
    </row>
    <row r="1506" spans="1:38" s="4" customFormat="1" ht="11.45" customHeight="1" outlineLevel="1" x14ac:dyDescent="0.35">
      <c r="A1506" s="307" t="s">
        <v>10402</v>
      </c>
      <c r="B1506" s="308" t="s">
        <v>7072</v>
      </c>
      <c r="C1506" s="309"/>
      <c r="D1506" s="310" t="s">
        <v>5154</v>
      </c>
      <c r="E1506" s="322" t="s">
        <v>4712</v>
      </c>
      <c r="F1506" s="293"/>
      <c r="G1506" s="293"/>
      <c r="H1506" s="294">
        <v>39</v>
      </c>
      <c r="I1506" s="294" t="str">
        <f>IFERROR(_xlfn.IFNA(VLOOKUP($D:$D,history!$I:$Y,3,0),VLOOKUP(E:E,history!$H:$Y,4,0)),"--")</f>
        <v>--</v>
      </c>
      <c r="J1506" s="282" t="s">
        <v>9870</v>
      </c>
      <c r="K1506" s="282" t="str">
        <f t="shared" si="290"/>
        <v/>
      </c>
      <c r="L1506" s="312">
        <f t="shared" si="292"/>
        <v>543.85</v>
      </c>
      <c r="M1506" s="312">
        <f t="shared" si="293"/>
        <v>824.02</v>
      </c>
      <c r="N1506" s="297" t="str">
        <f>_xlfn.IFNA(VLOOKUP($E:$E,'1'!$A:$E,3,0),"")</f>
        <v/>
      </c>
      <c r="O1506" s="297" t="str">
        <f>_xlfn.IFNA(VLOOKUP($E:$E,'2'!$A:$E,3,0),"")</f>
        <v/>
      </c>
      <c r="P1506" s="297">
        <f>_xlfn.IFNA(VLOOKUP($E:$E,'3'!$A:$D,3,0),"")</f>
        <v>361</v>
      </c>
      <c r="Q1506" s="297" t="str">
        <f>_xlfn.IFNA(VLOOKUP($E:$E,'4'!$A:$F,3,0),"")</f>
        <v/>
      </c>
      <c r="R1506" s="297" t="str">
        <f>_xlfn.IFNA(VLOOKUP($E:$E,'5'!$A:$F,3,0),"")</f>
        <v/>
      </c>
      <c r="S1506" s="297" t="str">
        <f>_xlfn.IFNA(VLOOKUP($E:$E,'6'!$A:$F,3,0),"")</f>
        <v/>
      </c>
      <c r="T1506" s="313">
        <v>1</v>
      </c>
      <c r="U1506" s="313">
        <v>1</v>
      </c>
      <c r="V1506" s="313">
        <v>20</v>
      </c>
      <c r="W1506" s="314">
        <v>15.85</v>
      </c>
      <c r="X1506" s="315">
        <v>5.6500000000000002E-2</v>
      </c>
      <c r="Y1506" s="749">
        <v>780</v>
      </c>
      <c r="Z1506" s="282"/>
      <c r="AA1506" s="316" t="s">
        <v>10393</v>
      </c>
      <c r="AB1506" s="282" t="s">
        <v>9163</v>
      </c>
      <c r="AC1506" s="317" t="s">
        <v>2081</v>
      </c>
      <c r="AD1506" s="318" t="s">
        <v>997</v>
      </c>
      <c r="AE1506" s="319" t="s">
        <v>11326</v>
      </c>
      <c r="AF1506" s="319" t="s">
        <v>11282</v>
      </c>
      <c r="AG1506" s="320">
        <v>10.33</v>
      </c>
      <c r="AH1506" s="321">
        <f t="shared" si="291"/>
        <v>0</v>
      </c>
      <c r="AI1506" s="287">
        <f>_xlfn.IFNA(VLOOKUP(AD:AD,грп!B:C,2,0),0)</f>
        <v>0</v>
      </c>
      <c r="AJ1506" s="607">
        <v>73</v>
      </c>
      <c r="AK1506" s="672">
        <f t="shared" si="287"/>
        <v>0</v>
      </c>
      <c r="AL1506" s="174"/>
    </row>
    <row r="1507" spans="1:38" s="4" customFormat="1" ht="11.45" customHeight="1" outlineLevel="1" x14ac:dyDescent="0.35">
      <c r="A1507" s="307" t="s">
        <v>10402</v>
      </c>
      <c r="B1507" s="308" t="s">
        <v>7073</v>
      </c>
      <c r="C1507" s="309"/>
      <c r="D1507" s="310" t="s">
        <v>5155</v>
      </c>
      <c r="E1507" s="292" t="s">
        <v>4713</v>
      </c>
      <c r="F1507" s="293"/>
      <c r="G1507" s="293"/>
      <c r="H1507" s="294">
        <v>120</v>
      </c>
      <c r="I1507" s="294" t="str">
        <f>IFERROR(_xlfn.IFNA(VLOOKUP($D:$D,history!$I:$Y,3,0),VLOOKUP(E:E,history!$H:$Y,4,0)),"--")</f>
        <v>--</v>
      </c>
      <c r="J1507" s="282" t="s">
        <v>9870</v>
      </c>
      <c r="K1507" s="282" t="str">
        <f t="shared" si="290"/>
        <v/>
      </c>
      <c r="L1507" s="312">
        <f t="shared" si="292"/>
        <v>166.37</v>
      </c>
      <c r="M1507" s="312">
        <f t="shared" si="293"/>
        <v>252.07</v>
      </c>
      <c r="N1507" s="297" t="str">
        <f>_xlfn.IFNA(VLOOKUP($E:$E,'1'!$A:$E,3,0),"")</f>
        <v/>
      </c>
      <c r="O1507" s="297" t="str">
        <f>_xlfn.IFNA(VLOOKUP($E:$E,'2'!$A:$E,3,0),"")</f>
        <v/>
      </c>
      <c r="P1507" s="297">
        <f>_xlfn.IFNA(VLOOKUP($E:$E,'3'!$A:$D,3,0),"")</f>
        <v>102</v>
      </c>
      <c r="Q1507" s="297" t="str">
        <f>_xlfn.IFNA(VLOOKUP($E:$E,'4'!$A:$F,3,0),"")</f>
        <v/>
      </c>
      <c r="R1507" s="297" t="str">
        <f>_xlfn.IFNA(VLOOKUP($E:$E,'5'!$A:$F,3,0),"")</f>
        <v/>
      </c>
      <c r="S1507" s="297" t="str">
        <f>_xlfn.IFNA(VLOOKUP($E:$E,'6'!$A:$F,3,0),"")</f>
        <v/>
      </c>
      <c r="T1507" s="313">
        <v>1</v>
      </c>
      <c r="U1507" s="313">
        <v>10</v>
      </c>
      <c r="V1507" s="313">
        <v>120</v>
      </c>
      <c r="W1507" s="314">
        <v>0.151</v>
      </c>
      <c r="X1507" s="315">
        <v>5.1225489999999995E-4</v>
      </c>
      <c r="Y1507" s="749">
        <v>240</v>
      </c>
      <c r="Z1507" s="282"/>
      <c r="AA1507" s="316" t="s">
        <v>393</v>
      </c>
      <c r="AB1507" s="282" t="s">
        <v>9163</v>
      </c>
      <c r="AC1507" s="317" t="s">
        <v>2081</v>
      </c>
      <c r="AD1507" s="318" t="s">
        <v>997</v>
      </c>
      <c r="AE1507" s="319" t="s">
        <v>11326</v>
      </c>
      <c r="AF1507" s="319" t="s">
        <v>11282</v>
      </c>
      <c r="AG1507" s="320">
        <v>3.16</v>
      </c>
      <c r="AH1507" s="321">
        <f t="shared" si="291"/>
        <v>0</v>
      </c>
      <c r="AI1507" s="287">
        <f>_xlfn.IFNA(VLOOKUP(AD:AD,грп!B:C,2,0),0)</f>
        <v>0</v>
      </c>
      <c r="AJ1507" s="607">
        <v>150</v>
      </c>
      <c r="AK1507" s="672">
        <f t="shared" si="287"/>
        <v>0</v>
      </c>
      <c r="AL1507" s="174"/>
    </row>
    <row r="1508" spans="1:38" s="4" customFormat="1" ht="11.45" customHeight="1" outlineLevel="1" x14ac:dyDescent="0.35">
      <c r="A1508" s="307" t="s">
        <v>10402</v>
      </c>
      <c r="B1508" s="308" t="s">
        <v>7074</v>
      </c>
      <c r="C1508" s="323"/>
      <c r="D1508" s="310" t="s">
        <v>5156</v>
      </c>
      <c r="E1508" s="322" t="s">
        <v>1410</v>
      </c>
      <c r="F1508" s="293"/>
      <c r="G1508" s="293"/>
      <c r="H1508" s="294">
        <v>200</v>
      </c>
      <c r="I1508" s="294" t="str">
        <f>IFERROR(_xlfn.IFNA(VLOOKUP($D:$D,history!$I:$Y,3,0),VLOOKUP(E:E,history!$H:$Y,4,0)),"--")</f>
        <v>--</v>
      </c>
      <c r="J1508" s="282" t="s">
        <v>9870</v>
      </c>
      <c r="K1508" s="282" t="str">
        <f t="shared" si="290"/>
        <v/>
      </c>
      <c r="L1508" s="312">
        <f t="shared" si="292"/>
        <v>101.61</v>
      </c>
      <c r="M1508" s="312">
        <f t="shared" si="293"/>
        <v>153.96</v>
      </c>
      <c r="N1508" s="297" t="str">
        <f>_xlfn.IFNA(VLOOKUP($E:$E,'1'!$A:$E,3,0),"")</f>
        <v/>
      </c>
      <c r="O1508" s="297" t="str">
        <f>_xlfn.IFNA(VLOOKUP($E:$E,'2'!$A:$E,3,0),"")</f>
        <v/>
      </c>
      <c r="P1508" s="297">
        <f>_xlfn.IFNA(VLOOKUP($E:$E,'3'!$A:$D,3,0),"")</f>
        <v>80</v>
      </c>
      <c r="Q1508" s="297" t="str">
        <f>_xlfn.IFNA(VLOOKUP($E:$E,'4'!$A:$F,3,0),"")</f>
        <v/>
      </c>
      <c r="R1508" s="297" t="str">
        <f>_xlfn.IFNA(VLOOKUP($E:$E,'5'!$A:$F,3,0),"")</f>
        <v/>
      </c>
      <c r="S1508" s="297" t="str">
        <f>_xlfn.IFNA(VLOOKUP($E:$E,'6'!$A:$F,3,0),"")</f>
        <v/>
      </c>
      <c r="T1508" s="313">
        <v>1</v>
      </c>
      <c r="U1508" s="313">
        <v>10</v>
      </c>
      <c r="V1508" s="313">
        <v>120</v>
      </c>
      <c r="W1508" s="314">
        <v>0.11</v>
      </c>
      <c r="X1508" s="315">
        <v>5.4700850000000004E-4</v>
      </c>
      <c r="Y1508" s="749">
        <v>150</v>
      </c>
      <c r="Z1508" s="282"/>
      <c r="AA1508" s="316" t="s">
        <v>10393</v>
      </c>
      <c r="AB1508" s="282" t="s">
        <v>9163</v>
      </c>
      <c r="AC1508" s="317" t="s">
        <v>2081</v>
      </c>
      <c r="AD1508" s="318" t="s">
        <v>997</v>
      </c>
      <c r="AE1508" s="319" t="s">
        <v>11326</v>
      </c>
      <c r="AF1508" s="319" t="s">
        <v>11294</v>
      </c>
      <c r="AG1508" s="320">
        <v>1.93</v>
      </c>
      <c r="AH1508" s="321">
        <f t="shared" si="291"/>
        <v>0</v>
      </c>
      <c r="AI1508" s="287">
        <f>_xlfn.IFNA(VLOOKUP(AD:AD,грп!B:C,2,0),0)</f>
        <v>0</v>
      </c>
      <c r="AJ1508" s="607">
        <v>479</v>
      </c>
      <c r="AK1508" s="672">
        <f t="shared" si="287"/>
        <v>0</v>
      </c>
      <c r="AL1508" s="174"/>
    </row>
    <row r="1509" spans="1:38" s="4" customFormat="1" ht="11.45" customHeight="1" outlineLevel="1" x14ac:dyDescent="0.35">
      <c r="A1509" s="307" t="s">
        <v>10402</v>
      </c>
      <c r="B1509" s="308" t="s">
        <v>7075</v>
      </c>
      <c r="C1509" s="330"/>
      <c r="D1509" s="310" t="s">
        <v>10036</v>
      </c>
      <c r="E1509" s="322" t="s">
        <v>5548</v>
      </c>
      <c r="F1509" s="293"/>
      <c r="G1509" s="293"/>
      <c r="H1509" s="294"/>
      <c r="I1509" s="294" t="str">
        <f>IFERROR(_xlfn.IFNA(VLOOKUP($D:$D,history!$I:$Y,3,0),VLOOKUP(E:E,history!$H:$Y,4,0)),"--")</f>
        <v>--</v>
      </c>
      <c r="J1509" s="282" t="s">
        <v>5946</v>
      </c>
      <c r="K1509" s="282" t="str">
        <f t="shared" si="290"/>
        <v/>
      </c>
      <c r="L1509" s="312">
        <f t="shared" si="292"/>
        <v>76.34</v>
      </c>
      <c r="M1509" s="312">
        <f t="shared" si="293"/>
        <v>115.67</v>
      </c>
      <c r="N1509" s="297" t="str">
        <f>_xlfn.IFNA(VLOOKUP($E:$E,'1'!$A:$E,3,0),"")</f>
        <v/>
      </c>
      <c r="O1509" s="297" t="str">
        <f>_xlfn.IFNA(VLOOKUP($E:$E,'2'!$A:$E,3,0),"")</f>
        <v/>
      </c>
      <c r="P1509" s="297">
        <f>_xlfn.IFNA(VLOOKUP($E:$E,'3'!$A:$D,3,0),"")</f>
        <v>46</v>
      </c>
      <c r="Q1509" s="297" t="str">
        <f>_xlfn.IFNA(VLOOKUP($E:$E,'4'!$A:$F,3,0),"")</f>
        <v/>
      </c>
      <c r="R1509" s="297" t="str">
        <f>_xlfn.IFNA(VLOOKUP($E:$E,'5'!$A:$F,3,0),"")</f>
        <v/>
      </c>
      <c r="S1509" s="297" t="str">
        <f>_xlfn.IFNA(VLOOKUP($E:$E,'6'!$A:$F,3,0),"")</f>
        <v/>
      </c>
      <c r="T1509" s="313">
        <v>1</v>
      </c>
      <c r="U1509" s="313">
        <v>1</v>
      </c>
      <c r="V1509" s="313">
        <v>60</v>
      </c>
      <c r="W1509" s="314">
        <v>0.06</v>
      </c>
      <c r="X1509" s="315">
        <v>2.5000000000000001E-4</v>
      </c>
      <c r="Y1509" s="749">
        <v>110</v>
      </c>
      <c r="Z1509" s="282"/>
      <c r="AA1509" s="316" t="s">
        <v>393</v>
      </c>
      <c r="AB1509" s="282" t="s">
        <v>9885</v>
      </c>
      <c r="AC1509" s="317" t="s">
        <v>2081</v>
      </c>
      <c r="AD1509" s="318" t="s">
        <v>997</v>
      </c>
      <c r="AE1509" s="319" t="s">
        <v>11326</v>
      </c>
      <c r="AF1509" s="319" t="s">
        <v>11282</v>
      </c>
      <c r="AG1509" s="320">
        <v>1.45</v>
      </c>
      <c r="AH1509" s="321">
        <f t="shared" ref="AH1509:AH1540" si="294">IF($A$3="РЕГИОНЫ",ROUND($AG1509*(1-($L$6-$F$4))*(1-$F$3)*(1+$AG$2)*$AG$1,2),0)</f>
        <v>0</v>
      </c>
      <c r="AI1509" s="287">
        <f>_xlfn.IFNA(VLOOKUP(AD:AD,грп!B:C,2,0),0)</f>
        <v>0</v>
      </c>
      <c r="AJ1509" s="607">
        <v>0</v>
      </c>
      <c r="AK1509" s="672">
        <f t="shared" si="287"/>
        <v>0</v>
      </c>
      <c r="AL1509" s="174"/>
    </row>
    <row r="1510" spans="1:38" s="4" customFormat="1" ht="11.45" customHeight="1" outlineLevel="1" x14ac:dyDescent="0.35">
      <c r="A1510" s="307" t="s">
        <v>10402</v>
      </c>
      <c r="B1510" s="308" t="s">
        <v>7076</v>
      </c>
      <c r="C1510" s="323"/>
      <c r="D1510" s="310" t="s">
        <v>1432</v>
      </c>
      <c r="E1510" s="322" t="s">
        <v>1433</v>
      </c>
      <c r="F1510" s="293"/>
      <c r="G1510" s="293"/>
      <c r="H1510" s="294">
        <v>140</v>
      </c>
      <c r="I1510" s="294" t="str">
        <f>IFERROR(_xlfn.IFNA(VLOOKUP($D:$D,history!$I:$Y,3,0),VLOOKUP(E:E,history!$H:$Y,4,0)),"--")</f>
        <v>--</v>
      </c>
      <c r="J1510" s="282" t="s">
        <v>9870</v>
      </c>
      <c r="K1510" s="282" t="str">
        <f t="shared" si="290"/>
        <v/>
      </c>
      <c r="L1510" s="312">
        <f t="shared" si="292"/>
        <v>106.87</v>
      </c>
      <c r="M1510" s="312">
        <f t="shared" si="293"/>
        <v>161.93</v>
      </c>
      <c r="N1510" s="297" t="str">
        <f>_xlfn.IFNA(VLOOKUP($E:$E,'1'!$A:$E,3,0),"")</f>
        <v/>
      </c>
      <c r="O1510" s="297" t="str">
        <f>_xlfn.IFNA(VLOOKUP($E:$E,'2'!$A:$E,3,0),"")</f>
        <v/>
      </c>
      <c r="P1510" s="297">
        <f>_xlfn.IFNA(VLOOKUP($E:$E,'3'!$A:$D,3,0),"")</f>
        <v>90</v>
      </c>
      <c r="Q1510" s="297" t="str">
        <f>_xlfn.IFNA(VLOOKUP($E:$E,'4'!$A:$F,3,0),"")</f>
        <v/>
      </c>
      <c r="R1510" s="297" t="str">
        <f>_xlfn.IFNA(VLOOKUP($E:$E,'5'!$A:$F,3,0),"")</f>
        <v/>
      </c>
      <c r="S1510" s="297" t="str">
        <f>_xlfn.IFNA(VLOOKUP($E:$E,'6'!$A:$F,3,0),"")</f>
        <v/>
      </c>
      <c r="T1510" s="313">
        <v>1</v>
      </c>
      <c r="U1510" s="313">
        <v>10</v>
      </c>
      <c r="V1510" s="313">
        <v>120</v>
      </c>
      <c r="W1510" s="314">
        <v>6.9000000000000006E-2</v>
      </c>
      <c r="X1510" s="315">
        <v>3.42381E-4</v>
      </c>
      <c r="Y1510" s="749">
        <v>150</v>
      </c>
      <c r="Z1510" s="282"/>
      <c r="AA1510" s="316" t="s">
        <v>10393</v>
      </c>
      <c r="AB1510" s="282" t="s">
        <v>9163</v>
      </c>
      <c r="AC1510" s="317" t="s">
        <v>2081</v>
      </c>
      <c r="AD1510" s="318" t="s">
        <v>997</v>
      </c>
      <c r="AE1510" s="319" t="s">
        <v>11326</v>
      </c>
      <c r="AF1510" s="319" t="s">
        <v>11294</v>
      </c>
      <c r="AG1510" s="320">
        <v>2.0299999999999998</v>
      </c>
      <c r="AH1510" s="321">
        <f t="shared" si="294"/>
        <v>0</v>
      </c>
      <c r="AI1510" s="287">
        <f>_xlfn.IFNA(VLOOKUP(AD:AD,грп!B:C,2,0),0)</f>
        <v>0</v>
      </c>
      <c r="AJ1510" s="607">
        <v>470</v>
      </c>
      <c r="AK1510" s="672">
        <f t="shared" si="287"/>
        <v>0</v>
      </c>
      <c r="AL1510" s="174"/>
    </row>
    <row r="1511" spans="1:38" s="4" customFormat="1" ht="11.45" customHeight="1" outlineLevel="1" x14ac:dyDescent="0.35">
      <c r="A1511" s="307" t="s">
        <v>10402</v>
      </c>
      <c r="B1511" s="308" t="s">
        <v>7077</v>
      </c>
      <c r="C1511" s="330"/>
      <c r="D1511" s="310" t="s">
        <v>10903</v>
      </c>
      <c r="E1511" s="322" t="s">
        <v>5549</v>
      </c>
      <c r="F1511" s="293"/>
      <c r="G1511" s="293"/>
      <c r="H1511" s="294"/>
      <c r="I1511" s="294" t="str">
        <f>IFERROR(_xlfn.IFNA(VLOOKUP($D:$D,history!$I:$Y,3,0),VLOOKUP(E:E,history!$H:$Y,4,0)),"--")</f>
        <v>--</v>
      </c>
      <c r="J1511" s="282" t="s">
        <v>5946</v>
      </c>
      <c r="K1511" s="282" t="str">
        <f t="shared" si="290"/>
        <v/>
      </c>
      <c r="L1511" s="312">
        <f t="shared" si="292"/>
        <v>76.34</v>
      </c>
      <c r="M1511" s="312">
        <f t="shared" si="293"/>
        <v>115.67</v>
      </c>
      <c r="N1511" s="297" t="str">
        <f>_xlfn.IFNA(VLOOKUP($E:$E,'1'!$A:$E,3,0),"")</f>
        <v/>
      </c>
      <c r="O1511" s="297" t="str">
        <f>_xlfn.IFNA(VLOOKUP($E:$E,'2'!$A:$E,3,0),"")</f>
        <v/>
      </c>
      <c r="P1511" s="297" t="str">
        <f>_xlfn.IFNA(VLOOKUP($E:$E,'3'!$A:$D,3,0),"")</f>
        <v/>
      </c>
      <c r="Q1511" s="297" t="str">
        <f>_xlfn.IFNA(VLOOKUP($E:$E,'4'!$A:$F,3,0),"")</f>
        <v/>
      </c>
      <c r="R1511" s="297" t="str">
        <f>_xlfn.IFNA(VLOOKUP($E:$E,'5'!$A:$F,3,0),"")</f>
        <v/>
      </c>
      <c r="S1511" s="297" t="str">
        <f>_xlfn.IFNA(VLOOKUP($E:$E,'6'!$A:$F,3,0),"")</f>
        <v/>
      </c>
      <c r="T1511" s="313">
        <v>1</v>
      </c>
      <c r="U1511" s="313">
        <v>1</v>
      </c>
      <c r="V1511" s="313">
        <v>60</v>
      </c>
      <c r="W1511" s="314">
        <v>0.06</v>
      </c>
      <c r="X1511" s="315">
        <v>4.9299999999999995E-4</v>
      </c>
      <c r="Y1511" s="749">
        <v>110</v>
      </c>
      <c r="Z1511" s="282"/>
      <c r="AA1511" s="316" t="s">
        <v>393</v>
      </c>
      <c r="AB1511" s="282" t="s">
        <v>9885</v>
      </c>
      <c r="AC1511" s="317" t="s">
        <v>2081</v>
      </c>
      <c r="AD1511" s="318" t="s">
        <v>997</v>
      </c>
      <c r="AE1511" s="319" t="s">
        <v>11326</v>
      </c>
      <c r="AF1511" s="319" t="s">
        <v>11282</v>
      </c>
      <c r="AG1511" s="320">
        <v>1.45</v>
      </c>
      <c r="AH1511" s="321">
        <f t="shared" si="294"/>
        <v>0</v>
      </c>
      <c r="AI1511" s="287">
        <f>_xlfn.IFNA(VLOOKUP(AD:AD,грп!B:C,2,0),0)</f>
        <v>0</v>
      </c>
      <c r="AJ1511" s="607">
        <v>0</v>
      </c>
      <c r="AK1511" s="672">
        <f t="shared" si="287"/>
        <v>0</v>
      </c>
      <c r="AL1511" s="174"/>
    </row>
    <row r="1512" spans="1:38" s="4" customFormat="1" ht="11.45" customHeight="1" outlineLevel="1" x14ac:dyDescent="0.35">
      <c r="A1512" s="307" t="s">
        <v>10402</v>
      </c>
      <c r="B1512" s="308" t="s">
        <v>7078</v>
      </c>
      <c r="C1512" s="309" t="s">
        <v>21</v>
      </c>
      <c r="D1512" s="310" t="s">
        <v>9211</v>
      </c>
      <c r="E1512" s="322" t="s">
        <v>5637</v>
      </c>
      <c r="F1512" s="293"/>
      <c r="G1512" s="293"/>
      <c r="H1512" s="294">
        <v>17</v>
      </c>
      <c r="I1512" s="294" t="str">
        <f>IFERROR(_xlfn.IFNA(VLOOKUP($D:$D,history!$I:$Y,3,0),VLOOKUP(E:E,history!$H:$Y,4,0)),"--")</f>
        <v>--</v>
      </c>
      <c r="J1512" s="282" t="s">
        <v>9870</v>
      </c>
      <c r="K1512" s="282" t="str">
        <f t="shared" si="290"/>
        <v/>
      </c>
      <c r="L1512" s="312">
        <f t="shared" si="292"/>
        <v>657.05</v>
      </c>
      <c r="M1512" s="312">
        <f t="shared" si="293"/>
        <v>995.53</v>
      </c>
      <c r="N1512" s="297" t="str">
        <f>_xlfn.IFNA(VLOOKUP($E:$E,'1'!$A:$E,3,0),"")</f>
        <v/>
      </c>
      <c r="O1512" s="297" t="str">
        <f>_xlfn.IFNA(VLOOKUP($E:$E,'2'!$A:$E,3,0),"")</f>
        <v/>
      </c>
      <c r="P1512" s="297">
        <f>_xlfn.IFNA(VLOOKUP($E:$E,'3'!$A:$D,3,0),"")</f>
        <v>453</v>
      </c>
      <c r="Q1512" s="297" t="str">
        <f>_xlfn.IFNA(VLOOKUP($E:$E,'4'!$A:$F,3,0),"")</f>
        <v/>
      </c>
      <c r="R1512" s="297" t="str">
        <f>_xlfn.IFNA(VLOOKUP($E:$E,'5'!$A:$F,3,0),"")</f>
        <v/>
      </c>
      <c r="S1512" s="297" t="str">
        <f>_xlfn.IFNA(VLOOKUP($E:$E,'6'!$A:$F,3,0),"")</f>
        <v/>
      </c>
      <c r="T1512" s="313">
        <v>1</v>
      </c>
      <c r="U1512" s="313">
        <v>1</v>
      </c>
      <c r="V1512" s="313">
        <v>20</v>
      </c>
      <c r="W1512" s="314">
        <v>0.11899999999999999</v>
      </c>
      <c r="X1512" s="315">
        <v>8.0000000000000004E-4</v>
      </c>
      <c r="Y1512" s="749">
        <v>950</v>
      </c>
      <c r="Z1512" s="282"/>
      <c r="AA1512" s="316" t="s">
        <v>10393</v>
      </c>
      <c r="AB1512" s="282" t="s">
        <v>9164</v>
      </c>
      <c r="AC1512" s="317" t="s">
        <v>2081</v>
      </c>
      <c r="AD1512" s="318" t="s">
        <v>997</v>
      </c>
      <c r="AE1512" s="319" t="s">
        <v>11326</v>
      </c>
      <c r="AF1512" s="319" t="s">
        <v>11284</v>
      </c>
      <c r="AG1512" s="320">
        <v>12.48</v>
      </c>
      <c r="AH1512" s="321">
        <f t="shared" si="294"/>
        <v>0</v>
      </c>
      <c r="AI1512" s="287">
        <f>_xlfn.IFNA(VLOOKUP(AD:AD,грп!B:C,2,0),0)</f>
        <v>0</v>
      </c>
      <c r="AJ1512" s="607">
        <v>80</v>
      </c>
      <c r="AK1512" s="672" t="str">
        <f t="shared" si="287"/>
        <v>new</v>
      </c>
      <c r="AL1512" s="174"/>
    </row>
    <row r="1513" spans="1:38" s="4" customFormat="1" ht="11.45" customHeight="1" outlineLevel="1" x14ac:dyDescent="0.35">
      <c r="A1513" s="307" t="s">
        <v>10402</v>
      </c>
      <c r="B1513" s="308" t="s">
        <v>7079</v>
      </c>
      <c r="C1513" s="323" t="s">
        <v>393</v>
      </c>
      <c r="D1513" s="310" t="s">
        <v>2787</v>
      </c>
      <c r="E1513" s="311" t="s">
        <v>2786</v>
      </c>
      <c r="F1513" s="293"/>
      <c r="G1513" s="293"/>
      <c r="H1513" s="294">
        <v>40</v>
      </c>
      <c r="I1513" s="294" t="str">
        <f>IFERROR(_xlfn.IFNA(VLOOKUP($D:$D,history!$I:$Y,3,0),VLOOKUP(E:E,history!$H:$Y,4,0)),"--")</f>
        <v>--</v>
      </c>
      <c r="J1513" s="282" t="s">
        <v>9870</v>
      </c>
      <c r="K1513" s="282" t="str">
        <f t="shared" si="290"/>
        <v/>
      </c>
      <c r="L1513" s="312">
        <f t="shared" si="292"/>
        <v>142.68</v>
      </c>
      <c r="M1513" s="312">
        <f t="shared" si="293"/>
        <v>216.18</v>
      </c>
      <c r="N1513" s="297" t="str">
        <f>_xlfn.IFNA(VLOOKUP($E:$E,'1'!$A:$E,3,0),"")</f>
        <v/>
      </c>
      <c r="O1513" s="297" t="str">
        <f>_xlfn.IFNA(VLOOKUP($E:$E,'2'!$A:$E,3,0),"")</f>
        <v/>
      </c>
      <c r="P1513" s="297">
        <f>_xlfn.IFNA(VLOOKUP($E:$E,'3'!$A:$D,3,0),"")</f>
        <v>102</v>
      </c>
      <c r="Q1513" s="297" t="str">
        <f>_xlfn.IFNA(VLOOKUP($E:$E,'4'!$A:$F,3,0),"")</f>
        <v/>
      </c>
      <c r="R1513" s="297" t="str">
        <f>_xlfn.IFNA(VLOOKUP($E:$E,'5'!$A:$F,3,0),"")</f>
        <v/>
      </c>
      <c r="S1513" s="297" t="str">
        <f>_xlfn.IFNA(VLOOKUP($E:$E,'6'!$A:$F,3,0),"")</f>
        <v/>
      </c>
      <c r="T1513" s="313">
        <v>1</v>
      </c>
      <c r="U1513" s="313">
        <v>10</v>
      </c>
      <c r="V1513" s="313">
        <v>120</v>
      </c>
      <c r="W1513" s="314">
        <v>0.50600000000000001</v>
      </c>
      <c r="X1513" s="315">
        <v>2.6348039000000001E-3</v>
      </c>
      <c r="Y1513" s="749">
        <v>210</v>
      </c>
      <c r="Z1513" s="282"/>
      <c r="AA1513" s="316" t="s">
        <v>10393</v>
      </c>
      <c r="AB1513" s="282" t="s">
        <v>9163</v>
      </c>
      <c r="AC1513" s="317" t="s">
        <v>2081</v>
      </c>
      <c r="AD1513" s="318" t="s">
        <v>997</v>
      </c>
      <c r="AE1513" s="319" t="s">
        <v>11326</v>
      </c>
      <c r="AF1513" s="319" t="s">
        <v>11294</v>
      </c>
      <c r="AG1513" s="320">
        <v>2.71</v>
      </c>
      <c r="AH1513" s="321">
        <f t="shared" si="294"/>
        <v>0</v>
      </c>
      <c r="AI1513" s="287">
        <f>_xlfn.IFNA(VLOOKUP(AD:AD,грп!B:C,2,0),0)</f>
        <v>0</v>
      </c>
      <c r="AJ1513" s="607">
        <v>60</v>
      </c>
      <c r="AK1513" s="672" t="str">
        <f t="shared" si="287"/>
        <v/>
      </c>
      <c r="AL1513" s="174"/>
    </row>
    <row r="1514" spans="1:38" s="4" customFormat="1" ht="11.45" customHeight="1" outlineLevel="1" x14ac:dyDescent="0.35">
      <c r="A1514" s="307" t="s">
        <v>10402</v>
      </c>
      <c r="B1514" s="308">
        <v>0</v>
      </c>
      <c r="C1514" s="309"/>
      <c r="D1514" s="310" t="s">
        <v>3546</v>
      </c>
      <c r="E1514" s="322" t="s">
        <v>3547</v>
      </c>
      <c r="F1514" s="293"/>
      <c r="G1514" s="293"/>
      <c r="H1514" s="294">
        <v>13</v>
      </c>
      <c r="I1514" s="294" t="str">
        <f>IFERROR(_xlfn.IFNA(VLOOKUP($D:$D,history!$I:$Y,3,0),VLOOKUP(E:E,history!$H:$Y,4,0)),"--")</f>
        <v>--</v>
      </c>
      <c r="J1514" s="282" t="s">
        <v>5946</v>
      </c>
      <c r="K1514" s="282" t="str">
        <f t="shared" si="290"/>
        <v/>
      </c>
      <c r="L1514" s="312">
        <f t="shared" si="292"/>
        <v>165.84</v>
      </c>
      <c r="M1514" s="312">
        <f t="shared" si="293"/>
        <v>251.28</v>
      </c>
      <c r="N1514" s="297" t="str">
        <f>_xlfn.IFNA(VLOOKUP($E:$E,'1'!$A:$E,3,0),"")</f>
        <v/>
      </c>
      <c r="O1514" s="297" t="str">
        <f>_xlfn.IFNA(VLOOKUP($E:$E,'2'!$A:$E,3,0),"")</f>
        <v/>
      </c>
      <c r="P1514" s="297">
        <f>_xlfn.IFNA(VLOOKUP($E:$E,'3'!$A:$D,3,0),"")</f>
        <v>125</v>
      </c>
      <c r="Q1514" s="297" t="str">
        <f>_xlfn.IFNA(VLOOKUP($E:$E,'4'!$A:$F,3,0),"")</f>
        <v/>
      </c>
      <c r="R1514" s="297" t="str">
        <f>_xlfn.IFNA(VLOOKUP($E:$E,'5'!$A:$F,3,0),"")</f>
        <v/>
      </c>
      <c r="S1514" s="297" t="str">
        <f>_xlfn.IFNA(VLOOKUP($E:$E,'6'!$A:$F,3,0),"")</f>
        <v/>
      </c>
      <c r="T1514" s="313">
        <v>1</v>
      </c>
      <c r="U1514" s="313">
        <v>10</v>
      </c>
      <c r="V1514" s="313">
        <v>80</v>
      </c>
      <c r="W1514" s="314">
        <v>0.13300000000000001</v>
      </c>
      <c r="X1514" s="315">
        <v>8.25E-4</v>
      </c>
      <c r="Y1514" s="749">
        <v>240</v>
      </c>
      <c r="Z1514" s="282"/>
      <c r="AA1514" s="316" t="s">
        <v>10396</v>
      </c>
      <c r="AB1514" s="282" t="s">
        <v>9163</v>
      </c>
      <c r="AC1514" s="317" t="s">
        <v>2081</v>
      </c>
      <c r="AD1514" s="318" t="s">
        <v>997</v>
      </c>
      <c r="AE1514" s="319" t="s">
        <v>11326</v>
      </c>
      <c r="AF1514" s="319" t="s">
        <v>11282</v>
      </c>
      <c r="AG1514" s="320">
        <v>3.15</v>
      </c>
      <c r="AH1514" s="321">
        <f t="shared" si="294"/>
        <v>0</v>
      </c>
      <c r="AI1514" s="287">
        <f>_xlfn.IFNA(VLOOKUP(AD:AD,грп!B:C,2,0),0)</f>
        <v>0</v>
      </c>
      <c r="AJ1514" s="607">
        <v>117</v>
      </c>
      <c r="AK1514" s="672">
        <f t="shared" si="287"/>
        <v>0</v>
      </c>
      <c r="AL1514" s="174"/>
    </row>
    <row r="1515" spans="1:38" s="4" customFormat="1" ht="11.45" customHeight="1" outlineLevel="1" x14ac:dyDescent="0.35">
      <c r="A1515" s="307" t="s">
        <v>10402</v>
      </c>
      <c r="B1515" s="308" t="s">
        <v>7080</v>
      </c>
      <c r="C1515" s="309"/>
      <c r="D1515" s="310" t="s">
        <v>5021</v>
      </c>
      <c r="E1515" s="322" t="s">
        <v>4714</v>
      </c>
      <c r="F1515" s="293"/>
      <c r="G1515" s="293"/>
      <c r="H1515" s="294">
        <v>8</v>
      </c>
      <c r="I1515" s="294" t="str">
        <f>IFERROR(_xlfn.IFNA(VLOOKUP($D:$D,history!$I:$Y,3,0),VLOOKUP(E:E,history!$H:$Y,4,0)),"--")</f>
        <v>--</v>
      </c>
      <c r="J1515" s="282" t="s">
        <v>5946</v>
      </c>
      <c r="K1515" s="282" t="str">
        <f t="shared" si="290"/>
        <v/>
      </c>
      <c r="L1515" s="312">
        <f t="shared" si="292"/>
        <v>181.11</v>
      </c>
      <c r="M1515" s="312">
        <f t="shared" si="293"/>
        <v>274.41000000000003</v>
      </c>
      <c r="N1515" s="297" t="str">
        <f>_xlfn.IFNA(VLOOKUP($E:$E,'1'!$A:$E,3,0),"")</f>
        <v/>
      </c>
      <c r="O1515" s="297" t="str">
        <f>_xlfn.IFNA(VLOOKUP($E:$E,'2'!$A:$E,3,0),"")</f>
        <v/>
      </c>
      <c r="P1515" s="297">
        <f>_xlfn.IFNA(VLOOKUP($E:$E,'3'!$A:$D,3,0),"")</f>
        <v>135</v>
      </c>
      <c r="Q1515" s="297" t="str">
        <f>_xlfn.IFNA(VLOOKUP($E:$E,'4'!$A:$F,3,0),"")</f>
        <v/>
      </c>
      <c r="R1515" s="297" t="str">
        <f>_xlfn.IFNA(VLOOKUP($E:$E,'5'!$A:$F,3,0),"")</f>
        <v/>
      </c>
      <c r="S1515" s="297" t="str">
        <f>_xlfn.IFNA(VLOOKUP($E:$E,'6'!$A:$F,3,0),"")</f>
        <v/>
      </c>
      <c r="T1515" s="313">
        <v>1</v>
      </c>
      <c r="U1515" s="313">
        <v>25</v>
      </c>
      <c r="V1515" s="313">
        <v>100</v>
      </c>
      <c r="W1515" s="314">
        <v>0.26</v>
      </c>
      <c r="X1515" s="315">
        <v>8.2528409999999995E-4</v>
      </c>
      <c r="Y1515" s="749">
        <v>260</v>
      </c>
      <c r="Z1515" s="282"/>
      <c r="AA1515" s="316" t="s">
        <v>10396</v>
      </c>
      <c r="AB1515" s="282" t="s">
        <v>9163</v>
      </c>
      <c r="AC1515" s="317" t="s">
        <v>2081</v>
      </c>
      <c r="AD1515" s="318" t="s">
        <v>997</v>
      </c>
      <c r="AE1515" s="319" t="s">
        <v>11326</v>
      </c>
      <c r="AF1515" s="319" t="s">
        <v>11282</v>
      </c>
      <c r="AG1515" s="320">
        <v>3.44</v>
      </c>
      <c r="AH1515" s="321">
        <f t="shared" si="294"/>
        <v>0</v>
      </c>
      <c r="AI1515" s="287">
        <f>_xlfn.IFNA(VLOOKUP(AD:AD,грп!B:C,2,0),0)</f>
        <v>0</v>
      </c>
      <c r="AJ1515" s="607">
        <v>45</v>
      </c>
      <c r="AK1515" s="672">
        <f t="shared" si="287"/>
        <v>0</v>
      </c>
      <c r="AL1515" s="174"/>
    </row>
    <row r="1516" spans="1:38" s="4" customFormat="1" ht="11.45" customHeight="1" outlineLevel="1" x14ac:dyDescent="0.35">
      <c r="A1516" s="307" t="s">
        <v>10402</v>
      </c>
      <c r="B1516" s="308" t="s">
        <v>7081</v>
      </c>
      <c r="C1516" s="330"/>
      <c r="D1516" s="310" t="s">
        <v>10904</v>
      </c>
      <c r="E1516" s="322" t="s">
        <v>5550</v>
      </c>
      <c r="F1516" s="293"/>
      <c r="G1516" s="293"/>
      <c r="H1516" s="294"/>
      <c r="I1516" s="294" t="str">
        <f>IFERROR(_xlfn.IFNA(VLOOKUP($D:$D,history!$I:$Y,3,0),VLOOKUP(E:E,history!$H:$Y,4,0)),"--")</f>
        <v>--</v>
      </c>
      <c r="J1516" s="282" t="s">
        <v>5946</v>
      </c>
      <c r="K1516" s="282" t="str">
        <f t="shared" si="290"/>
        <v/>
      </c>
      <c r="L1516" s="312">
        <f t="shared" si="292"/>
        <v>163.72999999999999</v>
      </c>
      <c r="M1516" s="312">
        <f t="shared" si="293"/>
        <v>248.08</v>
      </c>
      <c r="N1516" s="297" t="str">
        <f>_xlfn.IFNA(VLOOKUP($E:$E,'1'!$A:$E,3,0),"")</f>
        <v/>
      </c>
      <c r="O1516" s="297" t="str">
        <f>_xlfn.IFNA(VLOOKUP($E:$E,'2'!$A:$E,3,0),"")</f>
        <v/>
      </c>
      <c r="P1516" s="297" t="str">
        <f>_xlfn.IFNA(VLOOKUP($E:$E,'3'!$A:$D,3,0),"")</f>
        <v/>
      </c>
      <c r="Q1516" s="297" t="str">
        <f>_xlfn.IFNA(VLOOKUP($E:$E,'4'!$A:$F,3,0),"")</f>
        <v/>
      </c>
      <c r="R1516" s="297" t="str">
        <f>_xlfn.IFNA(VLOOKUP($E:$E,'5'!$A:$F,3,0),"")</f>
        <v/>
      </c>
      <c r="S1516" s="297" t="str">
        <f>_xlfn.IFNA(VLOOKUP($E:$E,'6'!$A:$F,3,0),"")</f>
        <v/>
      </c>
      <c r="T1516" s="313">
        <v>1</v>
      </c>
      <c r="U1516" s="313">
        <v>1</v>
      </c>
      <c r="V1516" s="313">
        <v>60</v>
      </c>
      <c r="W1516" s="314">
        <v>0.06</v>
      </c>
      <c r="X1516" s="315">
        <v>1.1999999999999999E-3</v>
      </c>
      <c r="Y1516" s="749">
        <v>240</v>
      </c>
      <c r="Z1516" s="282"/>
      <c r="AA1516" s="316" t="s">
        <v>393</v>
      </c>
      <c r="AB1516" s="282" t="s">
        <v>9885</v>
      </c>
      <c r="AC1516" s="317" t="s">
        <v>2081</v>
      </c>
      <c r="AD1516" s="318" t="s">
        <v>997</v>
      </c>
      <c r="AE1516" s="319" t="s">
        <v>11326</v>
      </c>
      <c r="AF1516" s="319" t="s">
        <v>11282</v>
      </c>
      <c r="AG1516" s="320">
        <v>3.11</v>
      </c>
      <c r="AH1516" s="321">
        <f t="shared" si="294"/>
        <v>0</v>
      </c>
      <c r="AI1516" s="287">
        <f>_xlfn.IFNA(VLOOKUP(AD:AD,грп!B:C,2,0),0)</f>
        <v>0</v>
      </c>
      <c r="AJ1516" s="607">
        <v>0</v>
      </c>
      <c r="AK1516" s="672">
        <f t="shared" si="287"/>
        <v>0</v>
      </c>
      <c r="AL1516" s="174"/>
    </row>
    <row r="1517" spans="1:38" s="4" customFormat="1" ht="11.45" customHeight="1" outlineLevel="1" x14ac:dyDescent="0.35">
      <c r="A1517" s="307" t="s">
        <v>10402</v>
      </c>
      <c r="B1517" s="308">
        <v>0</v>
      </c>
      <c r="C1517" s="309"/>
      <c r="D1517" s="310" t="s">
        <v>4235</v>
      </c>
      <c r="E1517" s="322" t="s">
        <v>3548</v>
      </c>
      <c r="F1517" s="293"/>
      <c r="G1517" s="293"/>
      <c r="H1517" s="294">
        <v>238</v>
      </c>
      <c r="I1517" s="294" t="str">
        <f>IFERROR(_xlfn.IFNA(VLOOKUP($D:$D,history!$I:$Y,3,0),VLOOKUP(E:E,history!$H:$Y,4,0)),"--")</f>
        <v>--</v>
      </c>
      <c r="J1517" s="282" t="s">
        <v>5946</v>
      </c>
      <c r="K1517" s="282" t="str">
        <f t="shared" si="290"/>
        <v/>
      </c>
      <c r="L1517" s="312">
        <f t="shared" si="292"/>
        <v>122.67</v>
      </c>
      <c r="M1517" s="312">
        <f t="shared" si="293"/>
        <v>185.86</v>
      </c>
      <c r="N1517" s="297" t="str">
        <f>_xlfn.IFNA(VLOOKUP($E:$E,'1'!$A:$E,3,0),"")</f>
        <v/>
      </c>
      <c r="O1517" s="297" t="str">
        <f>_xlfn.IFNA(VLOOKUP($E:$E,'2'!$A:$E,3,0),"")</f>
        <v/>
      </c>
      <c r="P1517" s="297">
        <f>_xlfn.IFNA(VLOOKUP($E:$E,'3'!$A:$D,3,0),"")</f>
        <v>90</v>
      </c>
      <c r="Q1517" s="297" t="str">
        <f>_xlfn.IFNA(VLOOKUP($E:$E,'4'!$A:$F,3,0),"")</f>
        <v/>
      </c>
      <c r="R1517" s="297" t="str">
        <f>_xlfn.IFNA(VLOOKUP($E:$E,'5'!$A:$F,3,0),"")</f>
        <v/>
      </c>
      <c r="S1517" s="297" t="str">
        <f>_xlfn.IFNA(VLOOKUP($E:$E,'6'!$A:$F,3,0),"")</f>
        <v/>
      </c>
      <c r="T1517" s="313">
        <v>1</v>
      </c>
      <c r="U1517" s="313">
        <v>10</v>
      </c>
      <c r="V1517" s="313">
        <v>80</v>
      </c>
      <c r="W1517" s="314">
        <v>0.184</v>
      </c>
      <c r="X1517" s="315">
        <v>8.25E-4</v>
      </c>
      <c r="Y1517" s="749">
        <v>180</v>
      </c>
      <c r="Z1517" s="282"/>
      <c r="AA1517" s="316" t="s">
        <v>10396</v>
      </c>
      <c r="AB1517" s="282" t="s">
        <v>9163</v>
      </c>
      <c r="AC1517" s="317" t="s">
        <v>2081</v>
      </c>
      <c r="AD1517" s="318" t="s">
        <v>997</v>
      </c>
      <c r="AE1517" s="319" t="s">
        <v>11326</v>
      </c>
      <c r="AF1517" s="319" t="s">
        <v>11282</v>
      </c>
      <c r="AG1517" s="320">
        <v>2.33</v>
      </c>
      <c r="AH1517" s="321">
        <f t="shared" si="294"/>
        <v>0</v>
      </c>
      <c r="AI1517" s="287">
        <f>_xlfn.IFNA(VLOOKUP(AD:AD,грп!B:C,2,0),0)</f>
        <v>0</v>
      </c>
      <c r="AJ1517" s="607">
        <v>75</v>
      </c>
      <c r="AK1517" s="672">
        <f t="shared" si="287"/>
        <v>0</v>
      </c>
      <c r="AL1517" s="174"/>
    </row>
    <row r="1518" spans="1:38" s="4" customFormat="1" ht="11.45" customHeight="1" outlineLevel="1" x14ac:dyDescent="0.35">
      <c r="A1518" s="307" t="s">
        <v>10402</v>
      </c>
      <c r="B1518" s="308" t="s">
        <v>7082</v>
      </c>
      <c r="C1518" s="323"/>
      <c r="D1518" s="310" t="s">
        <v>5157</v>
      </c>
      <c r="E1518" s="322" t="s">
        <v>1452</v>
      </c>
      <c r="F1518" s="293"/>
      <c r="G1518" s="293"/>
      <c r="H1518" s="294">
        <v>100</v>
      </c>
      <c r="I1518" s="294" t="str">
        <f>IFERROR(_xlfn.IFNA(VLOOKUP($D:$D,history!$I:$Y,3,0),VLOOKUP(E:E,history!$H:$Y,4,0)),"--")</f>
        <v>--</v>
      </c>
      <c r="J1518" s="282" t="s">
        <v>9870</v>
      </c>
      <c r="K1518" s="282" t="str">
        <f t="shared" si="290"/>
        <v/>
      </c>
      <c r="L1518" s="312">
        <f t="shared" si="292"/>
        <v>150.57</v>
      </c>
      <c r="M1518" s="312">
        <f t="shared" si="293"/>
        <v>228.14</v>
      </c>
      <c r="N1518" s="297" t="str">
        <f>_xlfn.IFNA(VLOOKUP($E:$E,'1'!$A:$E,3,0),"")</f>
        <v/>
      </c>
      <c r="O1518" s="297" t="str">
        <f>_xlfn.IFNA(VLOOKUP($E:$E,'2'!$A:$E,3,0),"")</f>
        <v/>
      </c>
      <c r="P1518" s="297">
        <f>_xlfn.IFNA(VLOOKUP($E:$E,'3'!$A:$D,3,0),"")</f>
        <v>125</v>
      </c>
      <c r="Q1518" s="297" t="str">
        <f>_xlfn.IFNA(VLOOKUP($E:$E,'4'!$A:$F,3,0),"")</f>
        <v/>
      </c>
      <c r="R1518" s="297" t="str">
        <f>_xlfn.IFNA(VLOOKUP($E:$E,'5'!$A:$F,3,0),"")</f>
        <v/>
      </c>
      <c r="S1518" s="297" t="str">
        <f>_xlfn.IFNA(VLOOKUP($E:$E,'6'!$A:$F,3,0),"")</f>
        <v/>
      </c>
      <c r="T1518" s="313">
        <v>1</v>
      </c>
      <c r="U1518" s="313">
        <v>10</v>
      </c>
      <c r="V1518" s="313">
        <v>80</v>
      </c>
      <c r="W1518" s="314">
        <v>0.17899999999999999</v>
      </c>
      <c r="X1518" s="315">
        <v>8.253968E-4</v>
      </c>
      <c r="Y1518" s="749">
        <v>220</v>
      </c>
      <c r="Z1518" s="282"/>
      <c r="AA1518" s="316" t="s">
        <v>10396</v>
      </c>
      <c r="AB1518" s="282" t="s">
        <v>9163</v>
      </c>
      <c r="AC1518" s="317" t="s">
        <v>2081</v>
      </c>
      <c r="AD1518" s="318" t="s">
        <v>997</v>
      </c>
      <c r="AE1518" s="319" t="s">
        <v>11326</v>
      </c>
      <c r="AF1518" s="319" t="s">
        <v>11294</v>
      </c>
      <c r="AG1518" s="320">
        <v>2.86</v>
      </c>
      <c r="AH1518" s="321">
        <f t="shared" si="294"/>
        <v>0</v>
      </c>
      <c r="AI1518" s="287">
        <f>_xlfn.IFNA(VLOOKUP(AD:AD,грп!B:C,2,0),0)</f>
        <v>0</v>
      </c>
      <c r="AJ1518" s="607">
        <v>80</v>
      </c>
      <c r="AK1518" s="672">
        <f t="shared" si="287"/>
        <v>0</v>
      </c>
      <c r="AL1518" s="174"/>
    </row>
    <row r="1519" spans="1:38" s="4" customFormat="1" ht="11.45" customHeight="1" outlineLevel="1" x14ac:dyDescent="0.35">
      <c r="A1519" s="307" t="s">
        <v>10402</v>
      </c>
      <c r="B1519" s="308" t="s">
        <v>7083</v>
      </c>
      <c r="C1519" s="330"/>
      <c r="D1519" s="310" t="s">
        <v>3011</v>
      </c>
      <c r="E1519" s="322" t="s">
        <v>5551</v>
      </c>
      <c r="F1519" s="293"/>
      <c r="G1519" s="293"/>
      <c r="H1519" s="294"/>
      <c r="I1519" s="294" t="str">
        <f>IFERROR(_xlfn.IFNA(VLOOKUP($D:$D,history!$I:$Y,3,0),VLOOKUP(E:E,history!$H:$Y,4,0)),"--")</f>
        <v>--</v>
      </c>
      <c r="J1519" s="282" t="s">
        <v>5946</v>
      </c>
      <c r="K1519" s="282" t="str">
        <f t="shared" si="290"/>
        <v/>
      </c>
      <c r="L1519" s="312">
        <f t="shared" si="292"/>
        <v>92.14</v>
      </c>
      <c r="M1519" s="312">
        <f t="shared" si="293"/>
        <v>139.6</v>
      </c>
      <c r="N1519" s="297" t="str">
        <f>_xlfn.IFNA(VLOOKUP($E:$E,'1'!$A:$E,3,0),"")</f>
        <v/>
      </c>
      <c r="O1519" s="297" t="str">
        <f>_xlfn.IFNA(VLOOKUP($E:$E,'2'!$A:$E,3,0),"")</f>
        <v/>
      </c>
      <c r="P1519" s="297">
        <f>_xlfn.IFNA(VLOOKUP($E:$E,'3'!$A:$D,3,0),"")</f>
        <v>67</v>
      </c>
      <c r="Q1519" s="297" t="str">
        <f>_xlfn.IFNA(VLOOKUP($E:$E,'4'!$A:$F,3,0),"")</f>
        <v/>
      </c>
      <c r="R1519" s="297" t="str">
        <f>_xlfn.IFNA(VLOOKUP($E:$E,'5'!$A:$F,3,0),"")</f>
        <v/>
      </c>
      <c r="S1519" s="297" t="str">
        <f>_xlfn.IFNA(VLOOKUP($E:$E,'6'!$A:$F,3,0),"")</f>
        <v/>
      </c>
      <c r="T1519" s="313">
        <v>1</v>
      </c>
      <c r="U1519" s="313">
        <v>1</v>
      </c>
      <c r="V1519" s="313">
        <v>60</v>
      </c>
      <c r="W1519" s="314">
        <v>0.06</v>
      </c>
      <c r="X1519" s="315">
        <v>1.4E-3</v>
      </c>
      <c r="Y1519" s="749">
        <v>130</v>
      </c>
      <c r="Z1519" s="282"/>
      <c r="AA1519" s="316" t="s">
        <v>393</v>
      </c>
      <c r="AB1519" s="282" t="s">
        <v>9885</v>
      </c>
      <c r="AC1519" s="317" t="s">
        <v>2081</v>
      </c>
      <c r="AD1519" s="318" t="s">
        <v>997</v>
      </c>
      <c r="AE1519" s="319" t="s">
        <v>11326</v>
      </c>
      <c r="AF1519" s="319" t="s">
        <v>11282</v>
      </c>
      <c r="AG1519" s="320">
        <v>1.75</v>
      </c>
      <c r="AH1519" s="321">
        <f t="shared" si="294"/>
        <v>0</v>
      </c>
      <c r="AI1519" s="287">
        <f>_xlfn.IFNA(VLOOKUP(AD:AD,грп!B:C,2,0),0)</f>
        <v>0</v>
      </c>
      <c r="AJ1519" s="607">
        <v>0</v>
      </c>
      <c r="AK1519" s="672">
        <f t="shared" si="287"/>
        <v>0</v>
      </c>
      <c r="AL1519" s="174"/>
    </row>
    <row r="1520" spans="1:38" s="4" customFormat="1" ht="11.45" customHeight="1" outlineLevel="1" x14ac:dyDescent="0.35">
      <c r="A1520" s="307" t="s">
        <v>10402</v>
      </c>
      <c r="B1520" s="308">
        <v>0</v>
      </c>
      <c r="C1520" s="309"/>
      <c r="D1520" s="310" t="s">
        <v>3549</v>
      </c>
      <c r="E1520" s="322" t="s">
        <v>3550</v>
      </c>
      <c r="F1520" s="293"/>
      <c r="G1520" s="293"/>
      <c r="H1520" s="294">
        <v>70</v>
      </c>
      <c r="I1520" s="294" t="str">
        <f>IFERROR(_xlfn.IFNA(VLOOKUP($D:$D,history!$I:$Y,3,0),VLOOKUP(E:E,history!$H:$Y,4,0)),"--")</f>
        <v>--</v>
      </c>
      <c r="J1520" s="282" t="s">
        <v>9870</v>
      </c>
      <c r="K1520" s="282" t="str">
        <f t="shared" si="290"/>
        <v/>
      </c>
      <c r="L1520" s="312">
        <f t="shared" si="292"/>
        <v>162.68</v>
      </c>
      <c r="M1520" s="312">
        <f t="shared" si="293"/>
        <v>246.49</v>
      </c>
      <c r="N1520" s="297" t="str">
        <f>_xlfn.IFNA(VLOOKUP($E:$E,'1'!$A:$E,3,0),"")</f>
        <v/>
      </c>
      <c r="O1520" s="297" t="str">
        <f>_xlfn.IFNA(VLOOKUP($E:$E,'2'!$A:$E,3,0),"")</f>
        <v/>
      </c>
      <c r="P1520" s="297">
        <f>_xlfn.IFNA(VLOOKUP($E:$E,'3'!$A:$D,3,0),"")</f>
        <v>112</v>
      </c>
      <c r="Q1520" s="297" t="str">
        <f>_xlfn.IFNA(VLOOKUP($E:$E,'4'!$A:$F,3,0),"")</f>
        <v/>
      </c>
      <c r="R1520" s="297" t="str">
        <f>_xlfn.IFNA(VLOOKUP($E:$E,'5'!$A:$F,3,0),"")</f>
        <v/>
      </c>
      <c r="S1520" s="297" t="str">
        <f>_xlfn.IFNA(VLOOKUP($E:$E,'6'!$A:$F,3,0),"")</f>
        <v/>
      </c>
      <c r="T1520" s="313">
        <v>1</v>
      </c>
      <c r="U1520" s="313">
        <v>10</v>
      </c>
      <c r="V1520" s="313">
        <v>80</v>
      </c>
      <c r="W1520" s="314">
        <v>0.26</v>
      </c>
      <c r="X1520" s="315">
        <v>8.2522119999999997E-4</v>
      </c>
      <c r="Y1520" s="749">
        <v>230</v>
      </c>
      <c r="Z1520" s="282"/>
      <c r="AA1520" s="316" t="s">
        <v>10396</v>
      </c>
      <c r="AB1520" s="282" t="s">
        <v>9163</v>
      </c>
      <c r="AC1520" s="317" t="s">
        <v>2081</v>
      </c>
      <c r="AD1520" s="318" t="s">
        <v>997</v>
      </c>
      <c r="AE1520" s="319" t="s">
        <v>11326</v>
      </c>
      <c r="AF1520" s="319" t="s">
        <v>11282</v>
      </c>
      <c r="AG1520" s="320">
        <v>3.09</v>
      </c>
      <c r="AH1520" s="321">
        <f t="shared" si="294"/>
        <v>0</v>
      </c>
      <c r="AI1520" s="287">
        <f>_xlfn.IFNA(VLOOKUP(AD:AD,грп!B:C,2,0),0)</f>
        <v>0</v>
      </c>
      <c r="AJ1520" s="607">
        <v>80</v>
      </c>
      <c r="AK1520" s="672">
        <f t="shared" si="287"/>
        <v>0</v>
      </c>
      <c r="AL1520" s="174"/>
    </row>
    <row r="1521" spans="1:38" s="4" customFormat="1" ht="11.45" customHeight="1" outlineLevel="1" x14ac:dyDescent="0.35">
      <c r="A1521" s="307" t="s">
        <v>339</v>
      </c>
      <c r="B1521" s="308" t="s">
        <v>7084</v>
      </c>
      <c r="C1521" s="325"/>
      <c r="D1521" s="310" t="s">
        <v>738</v>
      </c>
      <c r="E1521" s="322" t="s">
        <v>739</v>
      </c>
      <c r="F1521" s="293"/>
      <c r="G1521" s="293"/>
      <c r="H1521" s="294"/>
      <c r="I1521" s="294" t="str">
        <f>IFERROR(_xlfn.IFNA(VLOOKUP($D:$D,history!$I:$Y,3,0),VLOOKUP(E:E,history!$H:$Y,4,0)),"--")</f>
        <v>--</v>
      </c>
      <c r="J1521" s="282" t="s">
        <v>5946</v>
      </c>
      <c r="K1521" s="282" t="str">
        <f t="shared" si="290"/>
        <v/>
      </c>
      <c r="L1521" s="312">
        <f t="shared" si="292"/>
        <v>43.17</v>
      </c>
      <c r="M1521" s="312">
        <f t="shared" si="293"/>
        <v>65.41</v>
      </c>
      <c r="N1521" s="297" t="str">
        <f>_xlfn.IFNA(VLOOKUP($E:$E,'1'!$A:$E,3,0),"")</f>
        <v/>
      </c>
      <c r="O1521" s="297" t="str">
        <f>_xlfn.IFNA(VLOOKUP($E:$E,'2'!$A:$E,3,0),"")</f>
        <v/>
      </c>
      <c r="P1521" s="297">
        <f>_xlfn.IFNA(VLOOKUP($E:$E,'3'!$A:$D,3,0),"")</f>
        <v>35</v>
      </c>
      <c r="Q1521" s="297" t="str">
        <f>_xlfn.IFNA(VLOOKUP($E:$E,'4'!$A:$F,3,0),"")</f>
        <v/>
      </c>
      <c r="R1521" s="297" t="str">
        <f>_xlfn.IFNA(VLOOKUP($E:$E,'5'!$A:$F,3,0),"")</f>
        <v/>
      </c>
      <c r="S1521" s="297" t="str">
        <f>_xlfn.IFNA(VLOOKUP($E:$E,'6'!$A:$F,3,0),"")</f>
        <v/>
      </c>
      <c r="T1521" s="313">
        <v>1</v>
      </c>
      <c r="U1521" s="313">
        <v>70</v>
      </c>
      <c r="V1521" s="313">
        <v>280</v>
      </c>
      <c r="W1521" s="314">
        <v>6.2E-2</v>
      </c>
      <c r="X1521" s="315">
        <v>2.9999999999999997E-4</v>
      </c>
      <c r="Y1521" s="749">
        <v>60</v>
      </c>
      <c r="Z1521" s="282"/>
      <c r="AA1521" s="316" t="s">
        <v>393</v>
      </c>
      <c r="AB1521" s="282" t="s">
        <v>9885</v>
      </c>
      <c r="AC1521" s="317" t="s">
        <v>2081</v>
      </c>
      <c r="AD1521" s="318" t="s">
        <v>997</v>
      </c>
      <c r="AE1521" s="319" t="s">
        <v>11326</v>
      </c>
      <c r="AF1521" s="319" t="s">
        <v>11282</v>
      </c>
      <c r="AG1521" s="320">
        <v>0.82</v>
      </c>
      <c r="AH1521" s="321">
        <f t="shared" si="294"/>
        <v>0</v>
      </c>
      <c r="AI1521" s="287">
        <f>_xlfn.IFNA(VLOOKUP(AD:AD,грп!B:C,2,0),0)</f>
        <v>0</v>
      </c>
      <c r="AJ1521" s="607">
        <v>0</v>
      </c>
      <c r="AK1521" s="672">
        <f t="shared" ref="AK1521:AK1584" si="295">C1521</f>
        <v>0</v>
      </c>
      <c r="AL1521" s="174"/>
    </row>
    <row r="1522" spans="1:38" s="4" customFormat="1" ht="11.45" customHeight="1" outlineLevel="1" x14ac:dyDescent="0.35">
      <c r="A1522" s="307" t="s">
        <v>339</v>
      </c>
      <c r="B1522" s="308" t="s">
        <v>7085</v>
      </c>
      <c r="C1522" s="330"/>
      <c r="D1522" s="310" t="s">
        <v>5428</v>
      </c>
      <c r="E1522" s="322" t="s">
        <v>5378</v>
      </c>
      <c r="F1522" s="293"/>
      <c r="G1522" s="293"/>
      <c r="H1522" s="294">
        <v>2</v>
      </c>
      <c r="I1522" s="294" t="str">
        <f>IFERROR(_xlfn.IFNA(VLOOKUP($D:$D,history!$I:$Y,3,0),VLOOKUP(E:E,history!$H:$Y,4,0)),"--")</f>
        <v>--</v>
      </c>
      <c r="J1522" s="282" t="s">
        <v>5946</v>
      </c>
      <c r="K1522" s="282" t="str">
        <f t="shared" si="290"/>
        <v/>
      </c>
      <c r="L1522" s="312">
        <f t="shared" si="292"/>
        <v>6791.62</v>
      </c>
      <c r="M1522" s="312">
        <f t="shared" si="293"/>
        <v>10290.33</v>
      </c>
      <c r="N1522" s="297" t="str">
        <f>_xlfn.IFNA(VLOOKUP($E:$E,'1'!$A:$E,3,0),"")</f>
        <v/>
      </c>
      <c r="O1522" s="297" t="str">
        <f>_xlfn.IFNA(VLOOKUP($E:$E,'2'!$A:$E,3,0),"")</f>
        <v/>
      </c>
      <c r="P1522" s="297">
        <f>_xlfn.IFNA(VLOOKUP($E:$E,'3'!$A:$D,3,0),"")</f>
        <v>4308</v>
      </c>
      <c r="Q1522" s="297" t="str">
        <f>_xlfn.IFNA(VLOOKUP($E:$E,'4'!$A:$F,3,0),"")</f>
        <v/>
      </c>
      <c r="R1522" s="297" t="str">
        <f>_xlfn.IFNA(VLOOKUP($E:$E,'5'!$A:$F,3,0),"")</f>
        <v/>
      </c>
      <c r="S1522" s="297" t="str">
        <f>_xlfn.IFNA(VLOOKUP($E:$E,'6'!$A:$F,3,0),"")</f>
        <v/>
      </c>
      <c r="T1522" s="313">
        <v>1</v>
      </c>
      <c r="U1522" s="313">
        <v>1</v>
      </c>
      <c r="V1522" s="313">
        <v>2</v>
      </c>
      <c r="W1522" s="314">
        <v>10.5</v>
      </c>
      <c r="X1522" s="315">
        <v>2.7497000000000001E-2</v>
      </c>
      <c r="Y1522" s="749">
        <v>9260</v>
      </c>
      <c r="Z1522" s="282"/>
      <c r="AA1522" s="316" t="s">
        <v>393</v>
      </c>
      <c r="AB1522" s="282" t="s">
        <v>9885</v>
      </c>
      <c r="AC1522" s="317" t="s">
        <v>2081</v>
      </c>
      <c r="AD1522" s="318" t="s">
        <v>997</v>
      </c>
      <c r="AE1522" s="319" t="s">
        <v>11326</v>
      </c>
      <c r="AF1522" s="319" t="s">
        <v>11282</v>
      </c>
      <c r="AG1522" s="320">
        <v>129</v>
      </c>
      <c r="AH1522" s="321">
        <f t="shared" si="294"/>
        <v>0</v>
      </c>
      <c r="AI1522" s="287">
        <f>_xlfn.IFNA(VLOOKUP(AD:AD,грп!B:C,2,0),0)</f>
        <v>0</v>
      </c>
      <c r="AJ1522" s="607">
        <v>0</v>
      </c>
      <c r="AK1522" s="672">
        <f t="shared" si="295"/>
        <v>0</v>
      </c>
      <c r="AL1522" s="174"/>
    </row>
    <row r="1523" spans="1:38" s="4" customFormat="1" ht="11.45" customHeight="1" outlineLevel="1" x14ac:dyDescent="0.35">
      <c r="A1523" s="307" t="s">
        <v>339</v>
      </c>
      <c r="B1523" s="308" t="s">
        <v>7086</v>
      </c>
      <c r="C1523" s="330"/>
      <c r="D1523" s="310" t="s">
        <v>5598</v>
      </c>
      <c r="E1523" s="322" t="s">
        <v>5552</v>
      </c>
      <c r="F1523" s="293"/>
      <c r="G1523" s="293"/>
      <c r="H1523" s="294"/>
      <c r="I1523" s="294" t="str">
        <f>IFERROR(_xlfn.IFNA(VLOOKUP($D:$D,history!$I:$Y,3,0),VLOOKUP(E:E,history!$H:$Y,4,0)),"--")</f>
        <v>--</v>
      </c>
      <c r="J1523" s="282" t="s">
        <v>9869</v>
      </c>
      <c r="K1523" s="282" t="str">
        <f t="shared" si="290"/>
        <v/>
      </c>
      <c r="L1523" s="312">
        <f t="shared" si="292"/>
        <v>21.06</v>
      </c>
      <c r="M1523" s="312">
        <f t="shared" si="293"/>
        <v>31.91</v>
      </c>
      <c r="N1523" s="297" t="str">
        <f>_xlfn.IFNA(VLOOKUP($E:$E,'1'!$A:$E,3,0),"")</f>
        <v/>
      </c>
      <c r="O1523" s="297" t="str">
        <f>_xlfn.IFNA(VLOOKUP($E:$E,'2'!$A:$E,3,0),"")</f>
        <v/>
      </c>
      <c r="P1523" s="297">
        <f>_xlfn.IFNA(VLOOKUP($E:$E,'3'!$A:$D,3,0),"")</f>
        <v>22</v>
      </c>
      <c r="Q1523" s="297" t="str">
        <f>_xlfn.IFNA(VLOOKUP($E:$E,'4'!$A:$F,3,0),"")</f>
        <v/>
      </c>
      <c r="R1523" s="297" t="str">
        <f>_xlfn.IFNA(VLOOKUP($E:$E,'5'!$A:$F,3,0),"")</f>
        <v/>
      </c>
      <c r="S1523" s="297" t="str">
        <f>_xlfn.IFNA(VLOOKUP($E:$E,'6'!$A:$F,3,0),"")</f>
        <v/>
      </c>
      <c r="T1523" s="313">
        <v>1</v>
      </c>
      <c r="U1523" s="313">
        <v>1</v>
      </c>
      <c r="V1523" s="313">
        <v>70</v>
      </c>
      <c r="W1523" s="314">
        <v>0.06</v>
      </c>
      <c r="X1523" s="315">
        <v>3.3750000000000002E-4</v>
      </c>
      <c r="Y1523" s="749">
        <v>30</v>
      </c>
      <c r="Z1523" s="282"/>
      <c r="AA1523" s="316" t="s">
        <v>393</v>
      </c>
      <c r="AB1523" s="282" t="s">
        <v>9885</v>
      </c>
      <c r="AC1523" s="317" t="s">
        <v>2081</v>
      </c>
      <c r="AD1523" s="318" t="s">
        <v>997</v>
      </c>
      <c r="AE1523" s="319" t="s">
        <v>11326</v>
      </c>
      <c r="AF1523" s="319" t="s">
        <v>11282</v>
      </c>
      <c r="AG1523" s="320">
        <v>0.4</v>
      </c>
      <c r="AH1523" s="321">
        <f t="shared" si="294"/>
        <v>0</v>
      </c>
      <c r="AI1523" s="287">
        <f>_xlfn.IFNA(VLOOKUP(AD:AD,грп!B:C,2,0),0)</f>
        <v>0</v>
      </c>
      <c r="AJ1523" s="607">
        <v>0</v>
      </c>
      <c r="AK1523" s="672">
        <f t="shared" si="295"/>
        <v>0</v>
      </c>
      <c r="AL1523" s="174"/>
    </row>
    <row r="1524" spans="1:38" s="4" customFormat="1" ht="11.45" customHeight="1" outlineLevel="1" x14ac:dyDescent="0.35">
      <c r="A1524" s="307" t="s">
        <v>339</v>
      </c>
      <c r="B1524" s="308" t="s">
        <v>7087</v>
      </c>
      <c r="C1524" s="330"/>
      <c r="D1524" s="310" t="s">
        <v>740</v>
      </c>
      <c r="E1524" s="322" t="s">
        <v>5553</v>
      </c>
      <c r="F1524" s="293"/>
      <c r="G1524" s="293"/>
      <c r="H1524" s="294"/>
      <c r="I1524" s="294" t="str">
        <f>IFERROR(_xlfn.IFNA(VLOOKUP($D:$D,history!$I:$Y,3,0),VLOOKUP(E:E,history!$H:$Y,4,0)),"--")</f>
        <v>--</v>
      </c>
      <c r="J1524" s="282" t="s">
        <v>5946</v>
      </c>
      <c r="K1524" s="282" t="str">
        <f t="shared" si="290"/>
        <v/>
      </c>
      <c r="L1524" s="312">
        <f t="shared" si="292"/>
        <v>41.59</v>
      </c>
      <c r="M1524" s="312">
        <f t="shared" si="293"/>
        <v>63.02</v>
      </c>
      <c r="N1524" s="297" t="str">
        <f>_xlfn.IFNA(VLOOKUP($E:$E,'1'!$A:$E,3,0),"")</f>
        <v/>
      </c>
      <c r="O1524" s="297" t="str">
        <f>_xlfn.IFNA(VLOOKUP($E:$E,'2'!$A:$E,3,0),"")</f>
        <v/>
      </c>
      <c r="P1524" s="297">
        <f>_xlfn.IFNA(VLOOKUP($E:$E,'3'!$A:$D,3,0),"")</f>
        <v>22</v>
      </c>
      <c r="Q1524" s="297" t="str">
        <f>_xlfn.IFNA(VLOOKUP($E:$E,'4'!$A:$F,3,0),"")</f>
        <v/>
      </c>
      <c r="R1524" s="297" t="str">
        <f>_xlfn.IFNA(VLOOKUP($E:$E,'5'!$A:$F,3,0),"")</f>
        <v/>
      </c>
      <c r="S1524" s="297" t="str">
        <f>_xlfn.IFNA(VLOOKUP($E:$E,'6'!$A:$F,3,0),"")</f>
        <v/>
      </c>
      <c r="T1524" s="313">
        <v>1</v>
      </c>
      <c r="U1524" s="313">
        <v>70</v>
      </c>
      <c r="V1524" s="313">
        <v>280</v>
      </c>
      <c r="W1524" s="314">
        <v>6.2E-2</v>
      </c>
      <c r="X1524" s="315">
        <v>2.43E-4</v>
      </c>
      <c r="Y1524" s="749">
        <v>60</v>
      </c>
      <c r="Z1524" s="282"/>
      <c r="AA1524" s="316" t="s">
        <v>393</v>
      </c>
      <c r="AB1524" s="282" t="s">
        <v>9885</v>
      </c>
      <c r="AC1524" s="317" t="s">
        <v>2081</v>
      </c>
      <c r="AD1524" s="318" t="s">
        <v>997</v>
      </c>
      <c r="AE1524" s="319" t="s">
        <v>11326</v>
      </c>
      <c r="AF1524" s="319" t="s">
        <v>11282</v>
      </c>
      <c r="AG1524" s="320">
        <v>0.79</v>
      </c>
      <c r="AH1524" s="321">
        <f t="shared" si="294"/>
        <v>0</v>
      </c>
      <c r="AI1524" s="287">
        <f>_xlfn.IFNA(VLOOKUP(AD:AD,грп!B:C,2,0),0)</f>
        <v>0</v>
      </c>
      <c r="AJ1524" s="607">
        <v>0</v>
      </c>
      <c r="AK1524" s="672">
        <f t="shared" si="295"/>
        <v>0</v>
      </c>
      <c r="AL1524" s="174"/>
    </row>
    <row r="1525" spans="1:38" s="4" customFormat="1" ht="11.45" customHeight="1" outlineLevel="1" x14ac:dyDescent="0.35">
      <c r="A1525" s="307" t="s">
        <v>339</v>
      </c>
      <c r="B1525" s="308" t="s">
        <v>7088</v>
      </c>
      <c r="C1525" s="330"/>
      <c r="D1525" s="310" t="s">
        <v>5605</v>
      </c>
      <c r="E1525" s="322" t="s">
        <v>5554</v>
      </c>
      <c r="F1525" s="293"/>
      <c r="G1525" s="293"/>
      <c r="H1525" s="294"/>
      <c r="I1525" s="294" t="str">
        <f>IFERROR(_xlfn.IFNA(VLOOKUP($D:$D,history!$I:$Y,3,0),VLOOKUP(E:E,history!$H:$Y,4,0)),"--")</f>
        <v>--</v>
      </c>
      <c r="J1525" s="282" t="s">
        <v>5946</v>
      </c>
      <c r="K1525" s="282" t="str">
        <f t="shared" si="290"/>
        <v/>
      </c>
      <c r="L1525" s="312">
        <f t="shared" si="292"/>
        <v>53.18</v>
      </c>
      <c r="M1525" s="312">
        <f t="shared" si="293"/>
        <v>80.569999999999993</v>
      </c>
      <c r="N1525" s="297" t="str">
        <f>_xlfn.IFNA(VLOOKUP($E:$E,'1'!$A:$E,3,0),"")</f>
        <v/>
      </c>
      <c r="O1525" s="297" t="str">
        <f>_xlfn.IFNA(VLOOKUP($E:$E,'2'!$A:$E,3,0),"")</f>
        <v/>
      </c>
      <c r="P1525" s="297">
        <f>_xlfn.IFNA(VLOOKUP($E:$E,'3'!$A:$D,3,0),"")</f>
        <v>35</v>
      </c>
      <c r="Q1525" s="297" t="str">
        <f>_xlfn.IFNA(VLOOKUP($E:$E,'4'!$A:$F,3,0),"")</f>
        <v/>
      </c>
      <c r="R1525" s="297" t="str">
        <f>_xlfn.IFNA(VLOOKUP($E:$E,'5'!$A:$F,3,0),"")</f>
        <v/>
      </c>
      <c r="S1525" s="297" t="str">
        <f>_xlfn.IFNA(VLOOKUP($E:$E,'6'!$A:$F,3,0),"")</f>
        <v/>
      </c>
      <c r="T1525" s="313">
        <v>1</v>
      </c>
      <c r="U1525" s="313">
        <v>1</v>
      </c>
      <c r="V1525" s="313">
        <v>70</v>
      </c>
      <c r="W1525" s="314">
        <v>0.06</v>
      </c>
      <c r="X1525" s="315">
        <v>1.5E-3</v>
      </c>
      <c r="Y1525" s="749">
        <v>70</v>
      </c>
      <c r="Z1525" s="282"/>
      <c r="AA1525" s="316" t="s">
        <v>393</v>
      </c>
      <c r="AB1525" s="282" t="s">
        <v>9885</v>
      </c>
      <c r="AC1525" s="317" t="s">
        <v>2081</v>
      </c>
      <c r="AD1525" s="318" t="s">
        <v>997</v>
      </c>
      <c r="AE1525" s="319" t="s">
        <v>11326</v>
      </c>
      <c r="AF1525" s="319" t="s">
        <v>11282</v>
      </c>
      <c r="AG1525" s="320">
        <v>1.01</v>
      </c>
      <c r="AH1525" s="321">
        <f t="shared" si="294"/>
        <v>0</v>
      </c>
      <c r="AI1525" s="287">
        <f>_xlfn.IFNA(VLOOKUP(AD:AD,грп!B:C,2,0),0)</f>
        <v>0</v>
      </c>
      <c r="AJ1525" s="607">
        <v>0</v>
      </c>
      <c r="AK1525" s="672">
        <f t="shared" si="295"/>
        <v>0</v>
      </c>
      <c r="AL1525" s="174"/>
    </row>
    <row r="1526" spans="1:38" s="4" customFormat="1" ht="11.45" customHeight="1" outlineLevel="1" x14ac:dyDescent="0.35">
      <c r="A1526" s="307" t="s">
        <v>10402</v>
      </c>
      <c r="B1526" s="308" t="s">
        <v>7089</v>
      </c>
      <c r="C1526" s="330"/>
      <c r="D1526" s="310" t="s">
        <v>10038</v>
      </c>
      <c r="E1526" s="322" t="s">
        <v>5555</v>
      </c>
      <c r="F1526" s="293"/>
      <c r="G1526" s="293"/>
      <c r="H1526" s="294"/>
      <c r="I1526" s="294" t="str">
        <f>IFERROR(_xlfn.IFNA(VLOOKUP($D:$D,history!$I:$Y,3,0),VLOOKUP(E:E,history!$H:$Y,4,0)),"--")</f>
        <v>--</v>
      </c>
      <c r="J1526" s="282" t="s">
        <v>5946</v>
      </c>
      <c r="K1526" s="282" t="str">
        <f t="shared" si="290"/>
        <v/>
      </c>
      <c r="L1526" s="312">
        <f t="shared" si="292"/>
        <v>5863.95</v>
      </c>
      <c r="M1526" s="312">
        <f t="shared" si="293"/>
        <v>8884.7800000000007</v>
      </c>
      <c r="N1526" s="297" t="str">
        <f>_xlfn.IFNA(VLOOKUP($E:$E,'1'!$A:$E,3,0),"")</f>
        <v/>
      </c>
      <c r="O1526" s="297" t="str">
        <f>_xlfn.IFNA(VLOOKUP($E:$E,'2'!$A:$E,3,0),"")</f>
        <v/>
      </c>
      <c r="P1526" s="297" t="str">
        <f>_xlfn.IFNA(VLOOKUP($E:$E,'3'!$A:$D,3,0),"")</f>
        <v/>
      </c>
      <c r="Q1526" s="297" t="str">
        <f>_xlfn.IFNA(VLOOKUP($E:$E,'4'!$A:$F,3,0),"")</f>
        <v/>
      </c>
      <c r="R1526" s="297" t="str">
        <f>_xlfn.IFNA(VLOOKUP($E:$E,'5'!$A:$F,3,0),"")</f>
        <v/>
      </c>
      <c r="S1526" s="297" t="str">
        <f>_xlfn.IFNA(VLOOKUP($E:$E,'6'!$A:$F,3,0),"")</f>
        <v/>
      </c>
      <c r="T1526" s="313">
        <v>1</v>
      </c>
      <c r="U1526" s="313">
        <v>1</v>
      </c>
      <c r="V1526" s="313">
        <v>2</v>
      </c>
      <c r="W1526" s="314">
        <v>10.5</v>
      </c>
      <c r="X1526" s="315">
        <v>2.7497000000000001E-2</v>
      </c>
      <c r="Y1526" s="749">
        <v>8440</v>
      </c>
      <c r="Z1526" s="282"/>
      <c r="AA1526" s="316" t="s">
        <v>393</v>
      </c>
      <c r="AB1526" s="282" t="s">
        <v>9885</v>
      </c>
      <c r="AC1526" s="317" t="s">
        <v>2081</v>
      </c>
      <c r="AD1526" s="318" t="s">
        <v>997</v>
      </c>
      <c r="AE1526" s="319" t="s">
        <v>11326</v>
      </c>
      <c r="AF1526" s="319" t="s">
        <v>11282</v>
      </c>
      <c r="AG1526" s="320">
        <v>111.38</v>
      </c>
      <c r="AH1526" s="321">
        <f t="shared" si="294"/>
        <v>0</v>
      </c>
      <c r="AI1526" s="287">
        <f>_xlfn.IFNA(VLOOKUP(AD:AD,грп!B:C,2,0),0)</f>
        <v>0</v>
      </c>
      <c r="AJ1526" s="607">
        <v>0</v>
      </c>
      <c r="AK1526" s="672">
        <f t="shared" si="295"/>
        <v>0</v>
      </c>
      <c r="AL1526" s="174"/>
    </row>
    <row r="1527" spans="1:38" s="4" customFormat="1" ht="11.45" customHeight="1" outlineLevel="1" x14ac:dyDescent="0.35">
      <c r="A1527" s="307" t="s">
        <v>339</v>
      </c>
      <c r="B1527" s="308" t="s">
        <v>7090</v>
      </c>
      <c r="C1527" s="330"/>
      <c r="D1527" s="310" t="s">
        <v>741</v>
      </c>
      <c r="E1527" s="322" t="s">
        <v>5556</v>
      </c>
      <c r="F1527" s="293"/>
      <c r="G1527" s="293"/>
      <c r="H1527" s="294"/>
      <c r="I1527" s="294" t="str">
        <f>IFERROR(_xlfn.IFNA(VLOOKUP($D:$D,history!$I:$Y,3,0),VLOOKUP(E:E,history!$H:$Y,4,0)),"--")</f>
        <v>--</v>
      </c>
      <c r="J1527" s="282" t="s">
        <v>5946</v>
      </c>
      <c r="K1527" s="282" t="str">
        <f t="shared" si="290"/>
        <v/>
      </c>
      <c r="L1527" s="312">
        <f t="shared" si="292"/>
        <v>33.17</v>
      </c>
      <c r="M1527" s="312">
        <f t="shared" si="293"/>
        <v>50.26</v>
      </c>
      <c r="N1527" s="297" t="str">
        <f>_xlfn.IFNA(VLOOKUP($E:$E,'1'!$A:$E,3,0),"")</f>
        <v/>
      </c>
      <c r="O1527" s="297" t="str">
        <f>_xlfn.IFNA(VLOOKUP($E:$E,'2'!$A:$E,3,0),"")</f>
        <v/>
      </c>
      <c r="P1527" s="297">
        <f>_xlfn.IFNA(VLOOKUP($E:$E,'3'!$A:$D,3,0),"")</f>
        <v>22</v>
      </c>
      <c r="Q1527" s="297" t="str">
        <f>_xlfn.IFNA(VLOOKUP($E:$E,'4'!$A:$F,3,0),"")</f>
        <v/>
      </c>
      <c r="R1527" s="297" t="str">
        <f>_xlfn.IFNA(VLOOKUP($E:$E,'5'!$A:$F,3,0),"")</f>
        <v/>
      </c>
      <c r="S1527" s="297" t="str">
        <f>_xlfn.IFNA(VLOOKUP($E:$E,'6'!$A:$F,3,0),"")</f>
        <v/>
      </c>
      <c r="T1527" s="313">
        <v>1</v>
      </c>
      <c r="U1527" s="313">
        <v>70</v>
      </c>
      <c r="V1527" s="313">
        <v>280</v>
      </c>
      <c r="W1527" s="314">
        <v>5.2999999999999999E-2</v>
      </c>
      <c r="X1527" s="315">
        <v>2.1000000000000001E-4</v>
      </c>
      <c r="Y1527" s="749">
        <v>50</v>
      </c>
      <c r="Z1527" s="282"/>
      <c r="AA1527" s="316" t="s">
        <v>393</v>
      </c>
      <c r="AB1527" s="282" t="s">
        <v>9885</v>
      </c>
      <c r="AC1527" s="317" t="s">
        <v>2081</v>
      </c>
      <c r="AD1527" s="318" t="s">
        <v>997</v>
      </c>
      <c r="AE1527" s="319" t="s">
        <v>11326</v>
      </c>
      <c r="AF1527" s="319" t="s">
        <v>11282</v>
      </c>
      <c r="AG1527" s="320">
        <v>0.63</v>
      </c>
      <c r="AH1527" s="321">
        <f t="shared" si="294"/>
        <v>0</v>
      </c>
      <c r="AI1527" s="287">
        <f>_xlfn.IFNA(VLOOKUP(AD:AD,грп!B:C,2,0),0)</f>
        <v>0</v>
      </c>
      <c r="AJ1527" s="607">
        <v>0</v>
      </c>
      <c r="AK1527" s="672">
        <f t="shared" si="295"/>
        <v>0</v>
      </c>
      <c r="AL1527" s="174"/>
    </row>
    <row r="1528" spans="1:38" s="4" customFormat="1" ht="11.45" customHeight="1" outlineLevel="1" x14ac:dyDescent="0.35">
      <c r="A1528" s="307" t="s">
        <v>339</v>
      </c>
      <c r="B1528" s="308" t="s">
        <v>7091</v>
      </c>
      <c r="C1528" s="330"/>
      <c r="D1528" s="310" t="s">
        <v>10039</v>
      </c>
      <c r="E1528" s="322" t="s">
        <v>5557</v>
      </c>
      <c r="F1528" s="293"/>
      <c r="G1528" s="293"/>
      <c r="H1528" s="294"/>
      <c r="I1528" s="294" t="str">
        <f>IFERROR(_xlfn.IFNA(VLOOKUP($D:$D,history!$I:$Y,3,0),VLOOKUP(E:E,history!$H:$Y,4,0)),"--")</f>
        <v>--</v>
      </c>
      <c r="J1528" s="282" t="s">
        <v>5946</v>
      </c>
      <c r="K1528" s="282" t="str">
        <f t="shared" si="290"/>
        <v/>
      </c>
      <c r="L1528" s="312">
        <f t="shared" si="292"/>
        <v>47.38</v>
      </c>
      <c r="M1528" s="312">
        <f t="shared" si="293"/>
        <v>71.790000000000006</v>
      </c>
      <c r="N1528" s="297" t="str">
        <f>_xlfn.IFNA(VLOOKUP($E:$E,'1'!$A:$E,3,0),"")</f>
        <v/>
      </c>
      <c r="O1528" s="297" t="str">
        <f>_xlfn.IFNA(VLOOKUP($E:$E,'2'!$A:$E,3,0),"")</f>
        <v/>
      </c>
      <c r="P1528" s="297">
        <f>_xlfn.IFNA(VLOOKUP($E:$E,'3'!$A:$D,3,0),"")</f>
        <v>27</v>
      </c>
      <c r="Q1528" s="297" t="str">
        <f>_xlfn.IFNA(VLOOKUP($E:$E,'4'!$A:$F,3,0),"")</f>
        <v/>
      </c>
      <c r="R1528" s="297" t="str">
        <f>_xlfn.IFNA(VLOOKUP($E:$E,'5'!$A:$F,3,0),"")</f>
        <v/>
      </c>
      <c r="S1528" s="297" t="str">
        <f>_xlfn.IFNA(VLOOKUP($E:$E,'6'!$A:$F,3,0),"")</f>
        <v/>
      </c>
      <c r="T1528" s="313">
        <v>1</v>
      </c>
      <c r="U1528" s="313">
        <v>1</v>
      </c>
      <c r="V1528" s="313">
        <v>70</v>
      </c>
      <c r="W1528" s="314">
        <v>0.06</v>
      </c>
      <c r="X1528" s="315">
        <v>3.0600000000000001E-4</v>
      </c>
      <c r="Y1528" s="749">
        <v>60</v>
      </c>
      <c r="Z1528" s="282"/>
      <c r="AA1528" s="316" t="s">
        <v>393</v>
      </c>
      <c r="AB1528" s="282" t="s">
        <v>9885</v>
      </c>
      <c r="AC1528" s="317" t="s">
        <v>2081</v>
      </c>
      <c r="AD1528" s="318" t="s">
        <v>997</v>
      </c>
      <c r="AE1528" s="319" t="s">
        <v>11326</v>
      </c>
      <c r="AF1528" s="319" t="s">
        <v>11282</v>
      </c>
      <c r="AG1528" s="320">
        <v>0.9</v>
      </c>
      <c r="AH1528" s="321">
        <f t="shared" si="294"/>
        <v>0</v>
      </c>
      <c r="AI1528" s="287">
        <f>_xlfn.IFNA(VLOOKUP(AD:AD,грп!B:C,2,0),0)</f>
        <v>0</v>
      </c>
      <c r="AJ1528" s="607">
        <v>0</v>
      </c>
      <c r="AK1528" s="672">
        <f t="shared" si="295"/>
        <v>0</v>
      </c>
      <c r="AL1528" s="174"/>
    </row>
    <row r="1529" spans="1:38" s="4" customFormat="1" ht="11.45" customHeight="1" outlineLevel="1" x14ac:dyDescent="0.35">
      <c r="A1529" s="307" t="s">
        <v>339</v>
      </c>
      <c r="B1529" s="308" t="s">
        <v>7092</v>
      </c>
      <c r="C1529" s="330"/>
      <c r="D1529" s="310" t="s">
        <v>1832</v>
      </c>
      <c r="E1529" s="322" t="s">
        <v>5558</v>
      </c>
      <c r="F1529" s="293"/>
      <c r="G1529" s="293"/>
      <c r="H1529" s="294">
        <v>184</v>
      </c>
      <c r="I1529" s="294" t="str">
        <f>IFERROR(_xlfn.IFNA(VLOOKUP($D:$D,history!$I:$Y,3,0),VLOOKUP(E:E,history!$H:$Y,4,0)),"--")</f>
        <v>--</v>
      </c>
      <c r="J1529" s="282" t="s">
        <v>5946</v>
      </c>
      <c r="K1529" s="282" t="str">
        <f t="shared" si="290"/>
        <v/>
      </c>
      <c r="L1529" s="312">
        <f t="shared" si="292"/>
        <v>38.96</v>
      </c>
      <c r="M1529" s="312">
        <f t="shared" si="293"/>
        <v>59.03</v>
      </c>
      <c r="N1529" s="297" t="str">
        <f>_xlfn.IFNA(VLOOKUP($E:$E,'1'!$A:$E,3,0),"")</f>
        <v/>
      </c>
      <c r="O1529" s="297" t="str">
        <f>_xlfn.IFNA(VLOOKUP($E:$E,'2'!$A:$E,3,0),"")</f>
        <v/>
      </c>
      <c r="P1529" s="297">
        <f>_xlfn.IFNA(VLOOKUP($E:$E,'3'!$A:$D,3,0),"")</f>
        <v>35</v>
      </c>
      <c r="Q1529" s="297" t="str">
        <f>_xlfn.IFNA(VLOOKUP($E:$E,'4'!$A:$F,3,0),"")</f>
        <v/>
      </c>
      <c r="R1529" s="297" t="str">
        <f>_xlfn.IFNA(VLOOKUP($E:$E,'5'!$A:$F,3,0),"")</f>
        <v/>
      </c>
      <c r="S1529" s="297" t="str">
        <f>_xlfn.IFNA(VLOOKUP($E:$E,'6'!$A:$F,3,0),"")</f>
        <v/>
      </c>
      <c r="T1529" s="313">
        <v>1</v>
      </c>
      <c r="U1529" s="313">
        <v>70</v>
      </c>
      <c r="V1529" s="313">
        <v>280</v>
      </c>
      <c r="W1529" s="314">
        <v>6.2E-2</v>
      </c>
      <c r="X1529" s="315">
        <v>3.1500000000000001E-4</v>
      </c>
      <c r="Y1529" s="749">
        <v>50</v>
      </c>
      <c r="Z1529" s="282"/>
      <c r="AA1529" s="316" t="s">
        <v>393</v>
      </c>
      <c r="AB1529" s="282" t="s">
        <v>9885</v>
      </c>
      <c r="AC1529" s="317" t="s">
        <v>2081</v>
      </c>
      <c r="AD1529" s="318" t="s">
        <v>997</v>
      </c>
      <c r="AE1529" s="319" t="s">
        <v>11326</v>
      </c>
      <c r="AF1529" s="319" t="s">
        <v>11282</v>
      </c>
      <c r="AG1529" s="320">
        <v>0.74</v>
      </c>
      <c r="AH1529" s="321">
        <f t="shared" si="294"/>
        <v>0</v>
      </c>
      <c r="AI1529" s="287">
        <f>_xlfn.IFNA(VLOOKUP(AD:AD,грп!B:C,2,0),0)</f>
        <v>0</v>
      </c>
      <c r="AJ1529" s="607">
        <v>0</v>
      </c>
      <c r="AK1529" s="672">
        <f t="shared" si="295"/>
        <v>0</v>
      </c>
      <c r="AL1529" s="174"/>
    </row>
    <row r="1530" spans="1:38" s="4" customFormat="1" ht="11.45" customHeight="1" outlineLevel="1" x14ac:dyDescent="0.35">
      <c r="A1530" s="307" t="s">
        <v>339</v>
      </c>
      <c r="B1530" s="308">
        <v>0</v>
      </c>
      <c r="C1530" s="309"/>
      <c r="D1530" s="310" t="s">
        <v>5429</v>
      </c>
      <c r="E1530" s="322" t="s">
        <v>5379</v>
      </c>
      <c r="F1530" s="293"/>
      <c r="G1530" s="293"/>
      <c r="H1530" s="294">
        <v>5</v>
      </c>
      <c r="I1530" s="294" t="str">
        <f>IFERROR(_xlfn.IFNA(VLOOKUP($D:$D,history!$I:$Y,3,0),VLOOKUP(E:E,history!$H:$Y,4,0)),"--")</f>
        <v>--</v>
      </c>
      <c r="J1530" s="282" t="s">
        <v>9869</v>
      </c>
      <c r="K1530" s="282" t="str">
        <f t="shared" si="290"/>
        <v/>
      </c>
      <c r="L1530" s="312">
        <f t="shared" si="292"/>
        <v>6859.01</v>
      </c>
      <c r="M1530" s="312">
        <f t="shared" si="293"/>
        <v>10392.44</v>
      </c>
      <c r="N1530" s="297" t="str">
        <f>_xlfn.IFNA(VLOOKUP($E:$E,'1'!$A:$E,3,0),"")</f>
        <v/>
      </c>
      <c r="O1530" s="297" t="str">
        <f>_xlfn.IFNA(VLOOKUP($E:$E,'2'!$A:$E,3,0),"")</f>
        <v/>
      </c>
      <c r="P1530" s="297">
        <f>_xlfn.IFNA(VLOOKUP($E:$E,'3'!$A:$D,3,0),"")</f>
        <v>4353</v>
      </c>
      <c r="Q1530" s="297" t="str">
        <f>_xlfn.IFNA(VLOOKUP($E:$E,'4'!$A:$F,3,0),"")</f>
        <v/>
      </c>
      <c r="R1530" s="297" t="str">
        <f>_xlfn.IFNA(VLOOKUP($E:$E,'5'!$A:$F,3,0),"")</f>
        <v/>
      </c>
      <c r="S1530" s="297" t="str">
        <f>_xlfn.IFNA(VLOOKUP($E:$E,'6'!$A:$F,3,0),"")</f>
        <v/>
      </c>
      <c r="T1530" s="313">
        <v>1</v>
      </c>
      <c r="U1530" s="313">
        <v>1</v>
      </c>
      <c r="V1530" s="313">
        <v>2</v>
      </c>
      <c r="W1530" s="314">
        <v>10.5</v>
      </c>
      <c r="X1530" s="315">
        <v>2.8899999999999999E-2</v>
      </c>
      <c r="Y1530" s="749">
        <v>9350</v>
      </c>
      <c r="Z1530" s="282"/>
      <c r="AA1530" s="316" t="s">
        <v>393</v>
      </c>
      <c r="AB1530" s="282" t="s">
        <v>9885</v>
      </c>
      <c r="AC1530" s="317" t="s">
        <v>2081</v>
      </c>
      <c r="AD1530" s="318" t="s">
        <v>997</v>
      </c>
      <c r="AE1530" s="319" t="s">
        <v>11326</v>
      </c>
      <c r="AF1530" s="319" t="s">
        <v>11282</v>
      </c>
      <c r="AG1530" s="320">
        <v>130.28</v>
      </c>
      <c r="AH1530" s="321">
        <f t="shared" si="294"/>
        <v>0</v>
      </c>
      <c r="AI1530" s="287">
        <f>_xlfn.IFNA(VLOOKUP(AD:AD,грп!B:C,2,0),0)</f>
        <v>0</v>
      </c>
      <c r="AJ1530" s="607">
        <v>0</v>
      </c>
      <c r="AK1530" s="672">
        <f t="shared" si="295"/>
        <v>0</v>
      </c>
      <c r="AL1530" s="174"/>
    </row>
    <row r="1531" spans="1:38" s="4" customFormat="1" ht="11.45" customHeight="1" outlineLevel="1" x14ac:dyDescent="0.35">
      <c r="A1531" s="307" t="s">
        <v>339</v>
      </c>
      <c r="B1531" s="308" t="s">
        <v>7093</v>
      </c>
      <c r="C1531" s="330"/>
      <c r="D1531" s="310" t="s">
        <v>3332</v>
      </c>
      <c r="E1531" s="322" t="s">
        <v>5559</v>
      </c>
      <c r="F1531" s="293"/>
      <c r="G1531" s="293"/>
      <c r="H1531" s="294">
        <v>10</v>
      </c>
      <c r="I1531" s="294" t="str">
        <f>IFERROR(_xlfn.IFNA(VLOOKUP($D:$D,history!$I:$Y,3,0),VLOOKUP(E:E,history!$H:$Y,4,0)),"--")</f>
        <v>--</v>
      </c>
      <c r="J1531" s="282" t="s">
        <v>5946</v>
      </c>
      <c r="K1531" s="282" t="str">
        <f t="shared" si="290"/>
        <v/>
      </c>
      <c r="L1531" s="312">
        <f t="shared" si="292"/>
        <v>408.03</v>
      </c>
      <c r="M1531" s="312">
        <f t="shared" si="293"/>
        <v>618.22</v>
      </c>
      <c r="N1531" s="297" t="str">
        <f>_xlfn.IFNA(VLOOKUP($E:$E,'1'!$A:$E,3,0),"")</f>
        <v/>
      </c>
      <c r="O1531" s="297" t="str">
        <f>_xlfn.IFNA(VLOOKUP($E:$E,'2'!$A:$E,3,0),"")</f>
        <v/>
      </c>
      <c r="P1531" s="297">
        <f>_xlfn.IFNA(VLOOKUP($E:$E,'3'!$A:$D,3,0),"")</f>
        <v>214</v>
      </c>
      <c r="Q1531" s="297" t="str">
        <f>_xlfn.IFNA(VLOOKUP($E:$E,'4'!$A:$F,3,0),"")</f>
        <v/>
      </c>
      <c r="R1531" s="297" t="str">
        <f>_xlfn.IFNA(VLOOKUP($E:$E,'5'!$A:$F,3,0),"")</f>
        <v/>
      </c>
      <c r="S1531" s="297" t="str">
        <f>_xlfn.IFNA(VLOOKUP($E:$E,'6'!$A:$F,3,0),"")</f>
        <v/>
      </c>
      <c r="T1531" s="313">
        <v>1</v>
      </c>
      <c r="U1531" s="313">
        <v>1</v>
      </c>
      <c r="V1531" s="313">
        <v>24</v>
      </c>
      <c r="W1531" s="314">
        <v>0.72199999999999998</v>
      </c>
      <c r="X1531" s="315">
        <v>2.0279999999999999E-3</v>
      </c>
      <c r="Y1531" s="749">
        <v>560</v>
      </c>
      <c r="Z1531" s="282"/>
      <c r="AA1531" s="316" t="s">
        <v>393</v>
      </c>
      <c r="AB1531" s="282" t="s">
        <v>9885</v>
      </c>
      <c r="AC1531" s="317" t="s">
        <v>2081</v>
      </c>
      <c r="AD1531" s="318" t="s">
        <v>997</v>
      </c>
      <c r="AE1531" s="319" t="s">
        <v>11326</v>
      </c>
      <c r="AF1531" s="319" t="s">
        <v>11282</v>
      </c>
      <c r="AG1531" s="320">
        <v>7.75</v>
      </c>
      <c r="AH1531" s="321">
        <f t="shared" si="294"/>
        <v>0</v>
      </c>
      <c r="AI1531" s="287">
        <f>_xlfn.IFNA(VLOOKUP(AD:AD,грп!B:C,2,0),0)</f>
        <v>0</v>
      </c>
      <c r="AJ1531" s="607">
        <v>0</v>
      </c>
      <c r="AK1531" s="672">
        <f t="shared" si="295"/>
        <v>0</v>
      </c>
      <c r="AL1531" s="174"/>
    </row>
    <row r="1532" spans="1:38" s="4" customFormat="1" ht="11.45" customHeight="1" outlineLevel="1" x14ac:dyDescent="0.35">
      <c r="A1532" s="307" t="s">
        <v>339</v>
      </c>
      <c r="B1532" s="308" t="s">
        <v>7094</v>
      </c>
      <c r="C1532" s="325"/>
      <c r="D1532" s="310" t="s">
        <v>742</v>
      </c>
      <c r="E1532" s="322" t="s">
        <v>743</v>
      </c>
      <c r="F1532" s="293"/>
      <c r="G1532" s="293"/>
      <c r="H1532" s="294">
        <v>60</v>
      </c>
      <c r="I1532" s="294" t="str">
        <f>IFERROR(_xlfn.IFNA(VLOOKUP($D:$D,history!$I:$Y,3,0),VLOOKUP(E:E,history!$H:$Y,4,0)),"--")</f>
        <v>--</v>
      </c>
      <c r="J1532" s="282" t="s">
        <v>5946</v>
      </c>
      <c r="K1532" s="282" t="str">
        <f t="shared" si="290"/>
        <v/>
      </c>
      <c r="L1532" s="312">
        <f t="shared" si="292"/>
        <v>45.8</v>
      </c>
      <c r="M1532" s="312">
        <f t="shared" si="293"/>
        <v>69.400000000000006</v>
      </c>
      <c r="N1532" s="297" t="str">
        <f>_xlfn.IFNA(VLOOKUP($E:$E,'1'!$A:$E,3,0),"")</f>
        <v/>
      </c>
      <c r="O1532" s="297" t="str">
        <f>_xlfn.IFNA(VLOOKUP($E:$E,'2'!$A:$E,3,0),"")</f>
        <v/>
      </c>
      <c r="P1532" s="297">
        <f>_xlfn.IFNA(VLOOKUP($E:$E,'3'!$A:$D,3,0),"")</f>
        <v>35</v>
      </c>
      <c r="Q1532" s="297" t="str">
        <f>_xlfn.IFNA(VLOOKUP($E:$E,'4'!$A:$F,3,0),"")</f>
        <v/>
      </c>
      <c r="R1532" s="297" t="str">
        <f>_xlfn.IFNA(VLOOKUP($E:$E,'5'!$A:$F,3,0),"")</f>
        <v/>
      </c>
      <c r="S1532" s="297" t="str">
        <f>_xlfn.IFNA(VLOOKUP($E:$E,'6'!$A:$F,3,0),"")</f>
        <v/>
      </c>
      <c r="T1532" s="313">
        <v>1</v>
      </c>
      <c r="U1532" s="313">
        <v>60</v>
      </c>
      <c r="V1532" s="313">
        <v>240</v>
      </c>
      <c r="W1532" s="314">
        <v>8.5000000000000006E-2</v>
      </c>
      <c r="X1532" s="315">
        <v>4.8000000000000001E-4</v>
      </c>
      <c r="Y1532" s="749">
        <v>60</v>
      </c>
      <c r="Z1532" s="282"/>
      <c r="AA1532" s="316" t="s">
        <v>393</v>
      </c>
      <c r="AB1532" s="282" t="s">
        <v>9885</v>
      </c>
      <c r="AC1532" s="317" t="s">
        <v>2081</v>
      </c>
      <c r="AD1532" s="318" t="s">
        <v>997</v>
      </c>
      <c r="AE1532" s="319" t="s">
        <v>11326</v>
      </c>
      <c r="AF1532" s="319" t="s">
        <v>11282</v>
      </c>
      <c r="AG1532" s="320">
        <v>0.87</v>
      </c>
      <c r="AH1532" s="321">
        <f t="shared" si="294"/>
        <v>0</v>
      </c>
      <c r="AI1532" s="287">
        <f>_xlfn.IFNA(VLOOKUP(AD:AD,грп!B:C,2,0),0)</f>
        <v>0</v>
      </c>
      <c r="AJ1532" s="607">
        <v>0</v>
      </c>
      <c r="AK1532" s="672">
        <f t="shared" si="295"/>
        <v>0</v>
      </c>
      <c r="AL1532" s="174"/>
    </row>
    <row r="1533" spans="1:38" s="4" customFormat="1" ht="11.45" customHeight="1" outlineLevel="1" x14ac:dyDescent="0.35">
      <c r="A1533" s="307" t="s">
        <v>339</v>
      </c>
      <c r="B1533" s="308" t="s">
        <v>7095</v>
      </c>
      <c r="C1533" s="330"/>
      <c r="D1533" s="310" t="s">
        <v>5606</v>
      </c>
      <c r="E1533" s="322" t="s">
        <v>5560</v>
      </c>
      <c r="F1533" s="293"/>
      <c r="G1533" s="293"/>
      <c r="H1533" s="294"/>
      <c r="I1533" s="294" t="str">
        <f>IFERROR(_xlfn.IFNA(VLOOKUP($D:$D,history!$I:$Y,3,0),VLOOKUP(E:E,history!$H:$Y,4,0)),"--")</f>
        <v>--</v>
      </c>
      <c r="J1533" s="282" t="s">
        <v>5946</v>
      </c>
      <c r="K1533" s="282" t="str">
        <f t="shared" si="290"/>
        <v/>
      </c>
      <c r="L1533" s="312">
        <f t="shared" si="292"/>
        <v>63.18</v>
      </c>
      <c r="M1533" s="312">
        <f t="shared" si="293"/>
        <v>95.72</v>
      </c>
      <c r="N1533" s="297" t="str">
        <f>_xlfn.IFNA(VLOOKUP($E:$E,'1'!$A:$E,3,0),"")</f>
        <v/>
      </c>
      <c r="O1533" s="297" t="str">
        <f>_xlfn.IFNA(VLOOKUP($E:$E,'2'!$A:$E,3,0),"")</f>
        <v/>
      </c>
      <c r="P1533" s="297">
        <f>_xlfn.IFNA(VLOOKUP($E:$E,'3'!$A:$D,3,0),"")</f>
        <v>45</v>
      </c>
      <c r="Q1533" s="297" t="str">
        <f>_xlfn.IFNA(VLOOKUP($E:$E,'4'!$A:$F,3,0),"")</f>
        <v/>
      </c>
      <c r="R1533" s="297" t="str">
        <f>_xlfn.IFNA(VLOOKUP($E:$E,'5'!$A:$F,3,0),"")</f>
        <v/>
      </c>
      <c r="S1533" s="297" t="str">
        <f>_xlfn.IFNA(VLOOKUP($E:$E,'6'!$A:$F,3,0),"")</f>
        <v/>
      </c>
      <c r="T1533" s="313">
        <v>1</v>
      </c>
      <c r="U1533" s="313">
        <v>1</v>
      </c>
      <c r="V1533" s="313">
        <v>60</v>
      </c>
      <c r="W1533" s="314">
        <v>0.06</v>
      </c>
      <c r="X1533" s="315">
        <v>3.3750000000000002E-4</v>
      </c>
      <c r="Y1533" s="749">
        <v>90</v>
      </c>
      <c r="Z1533" s="282"/>
      <c r="AA1533" s="316" t="s">
        <v>393</v>
      </c>
      <c r="AB1533" s="282" t="s">
        <v>9885</v>
      </c>
      <c r="AC1533" s="317" t="s">
        <v>2081</v>
      </c>
      <c r="AD1533" s="318" t="s">
        <v>997</v>
      </c>
      <c r="AE1533" s="319" t="s">
        <v>11326</v>
      </c>
      <c r="AF1533" s="319" t="s">
        <v>11282</v>
      </c>
      <c r="AG1533" s="320">
        <v>1.2</v>
      </c>
      <c r="AH1533" s="321">
        <f t="shared" si="294"/>
        <v>0</v>
      </c>
      <c r="AI1533" s="287">
        <f>_xlfn.IFNA(VLOOKUP(AD:AD,грп!B:C,2,0),0)</f>
        <v>0</v>
      </c>
      <c r="AJ1533" s="607">
        <v>0</v>
      </c>
      <c r="AK1533" s="672">
        <f t="shared" si="295"/>
        <v>0</v>
      </c>
      <c r="AL1533" s="174"/>
    </row>
    <row r="1534" spans="1:38" s="4" customFormat="1" ht="11.45" customHeight="1" outlineLevel="1" x14ac:dyDescent="0.35">
      <c r="A1534" s="307" t="s">
        <v>339</v>
      </c>
      <c r="B1534" s="308" t="s">
        <v>7096</v>
      </c>
      <c r="C1534" s="330"/>
      <c r="D1534" s="310" t="s">
        <v>2132</v>
      </c>
      <c r="E1534" s="322" t="s">
        <v>5561</v>
      </c>
      <c r="F1534" s="293"/>
      <c r="G1534" s="293"/>
      <c r="H1534" s="294"/>
      <c r="I1534" s="294" t="str">
        <f>IFERROR(_xlfn.IFNA(VLOOKUP($D:$D,history!$I:$Y,3,0),VLOOKUP(E:E,history!$H:$Y,4,0)),"--")</f>
        <v>--</v>
      </c>
      <c r="J1534" s="282" t="s">
        <v>5946</v>
      </c>
      <c r="K1534" s="282" t="str">
        <f t="shared" si="290"/>
        <v/>
      </c>
      <c r="L1534" s="312">
        <f t="shared" ref="L1534:L1558" si="296">IF($A$3="ИМ",ROUND($Y1534*(1-($L$6-$F$4))*(1-$F$3)*(1+$AG$2),2),ROUND($M1534*(1-($L$6-$F$4))*(1-$F$3)*(1+$AG$2),2))</f>
        <v>318.52</v>
      </c>
      <c r="M1534" s="312">
        <f t="shared" ref="M1534:M1551" si="297">ROUND(IF($A$3="РЕГИОНЫ",AG1534*$AG$3*$AG$1,IF(AI1534=0,AG1534*$AG$3*$AG$1,AG1534*$AG$3*(1-5%)*$AG$1)),2)</f>
        <v>482.61</v>
      </c>
      <c r="N1534" s="297" t="str">
        <f>_xlfn.IFNA(VLOOKUP($E:$E,'1'!$A:$E,3,0),"")</f>
        <v/>
      </c>
      <c r="O1534" s="297" t="str">
        <f>_xlfn.IFNA(VLOOKUP($E:$E,'2'!$A:$E,3,0),"")</f>
        <v/>
      </c>
      <c r="P1534" s="297">
        <f>_xlfn.IFNA(VLOOKUP($E:$E,'3'!$A:$D,3,0),"")</f>
        <v>204</v>
      </c>
      <c r="Q1534" s="297" t="str">
        <f>_xlfn.IFNA(VLOOKUP($E:$E,'4'!$A:$F,3,0),"")</f>
        <v/>
      </c>
      <c r="R1534" s="297" t="str">
        <f>_xlfn.IFNA(VLOOKUP($E:$E,'5'!$A:$F,3,0),"")</f>
        <v/>
      </c>
      <c r="S1534" s="297" t="str">
        <f>_xlfn.IFNA(VLOOKUP($E:$E,'6'!$A:$F,3,0),"")</f>
        <v/>
      </c>
      <c r="T1534" s="313">
        <v>1</v>
      </c>
      <c r="U1534" s="313">
        <v>1</v>
      </c>
      <c r="V1534" s="313">
        <v>24</v>
      </c>
      <c r="W1534" s="314">
        <v>0.5</v>
      </c>
      <c r="X1534" s="315">
        <v>2.0279999999999999E-3</v>
      </c>
      <c r="Y1534" s="749">
        <v>430</v>
      </c>
      <c r="Z1534" s="282"/>
      <c r="AA1534" s="316" t="s">
        <v>393</v>
      </c>
      <c r="AB1534" s="282" t="s">
        <v>9885</v>
      </c>
      <c r="AC1534" s="317" t="s">
        <v>2081</v>
      </c>
      <c r="AD1534" s="318" t="s">
        <v>997</v>
      </c>
      <c r="AE1534" s="319" t="s">
        <v>11326</v>
      </c>
      <c r="AF1534" s="319" t="s">
        <v>11282</v>
      </c>
      <c r="AG1534" s="320">
        <v>6.05</v>
      </c>
      <c r="AH1534" s="321">
        <f t="shared" si="294"/>
        <v>0</v>
      </c>
      <c r="AI1534" s="287">
        <f>_xlfn.IFNA(VLOOKUP(AD:AD,грп!B:C,2,0),0)</f>
        <v>0</v>
      </c>
      <c r="AJ1534" s="607">
        <v>0</v>
      </c>
      <c r="AK1534" s="672">
        <f t="shared" si="295"/>
        <v>0</v>
      </c>
      <c r="AL1534" s="174"/>
    </row>
    <row r="1535" spans="1:38" s="4" customFormat="1" ht="11.45" customHeight="1" outlineLevel="1" x14ac:dyDescent="0.35">
      <c r="A1535" s="307" t="s">
        <v>339</v>
      </c>
      <c r="B1535" s="308" t="s">
        <v>7097</v>
      </c>
      <c r="C1535" s="325"/>
      <c r="D1535" s="310" t="s">
        <v>10905</v>
      </c>
      <c r="E1535" s="322" t="s">
        <v>1176</v>
      </c>
      <c r="F1535" s="293"/>
      <c r="G1535" s="293"/>
      <c r="H1535" s="294"/>
      <c r="I1535" s="294" t="str">
        <f>IFERROR(_xlfn.IFNA(VLOOKUP($D:$D,history!$I:$Y,3,0),VLOOKUP(E:E,history!$H:$Y,4,0)),"--")</f>
        <v>--</v>
      </c>
      <c r="J1535" s="282" t="s">
        <v>5946</v>
      </c>
      <c r="K1535" s="282" t="str">
        <f t="shared" si="290"/>
        <v/>
      </c>
      <c r="L1535" s="312">
        <f t="shared" si="296"/>
        <v>201.12</v>
      </c>
      <c r="M1535" s="312">
        <f t="shared" si="297"/>
        <v>304.72000000000003</v>
      </c>
      <c r="N1535" s="297" t="str">
        <f>_xlfn.IFNA(VLOOKUP($E:$E,'1'!$A:$E,3,0),"")</f>
        <v/>
      </c>
      <c r="O1535" s="297" t="str">
        <f>_xlfn.IFNA(VLOOKUP($E:$E,'2'!$A:$E,3,0),"")</f>
        <v/>
      </c>
      <c r="P1535" s="297" t="str">
        <f>_xlfn.IFNA(VLOOKUP($E:$E,'3'!$A:$D,3,0),"")</f>
        <v/>
      </c>
      <c r="Q1535" s="297" t="str">
        <f>_xlfn.IFNA(VLOOKUP($E:$E,'4'!$A:$F,3,0),"")</f>
        <v/>
      </c>
      <c r="R1535" s="297" t="str">
        <f>_xlfn.IFNA(VLOOKUP($E:$E,'5'!$A:$F,3,0),"")</f>
        <v/>
      </c>
      <c r="S1535" s="297" t="str">
        <f>_xlfn.IFNA(VLOOKUP($E:$E,'6'!$A:$F,3,0),"")</f>
        <v/>
      </c>
      <c r="T1535" s="313">
        <v>1</v>
      </c>
      <c r="U1535" s="313">
        <v>60</v>
      </c>
      <c r="V1535" s="313">
        <v>240</v>
      </c>
      <c r="W1535" s="314">
        <v>8.8999999999999996E-2</v>
      </c>
      <c r="X1535" s="315">
        <v>3.0449999999999997E-4</v>
      </c>
      <c r="Y1535" s="749">
        <v>270</v>
      </c>
      <c r="Z1535" s="282"/>
      <c r="AA1535" s="316" t="s">
        <v>393</v>
      </c>
      <c r="AB1535" s="282" t="s">
        <v>9885</v>
      </c>
      <c r="AC1535" s="317" t="s">
        <v>2081</v>
      </c>
      <c r="AD1535" s="318" t="s">
        <v>997</v>
      </c>
      <c r="AE1535" s="319" t="s">
        <v>11326</v>
      </c>
      <c r="AF1535" s="319" t="s">
        <v>11294</v>
      </c>
      <c r="AG1535" s="320">
        <v>3.82</v>
      </c>
      <c r="AH1535" s="321">
        <f t="shared" si="294"/>
        <v>0</v>
      </c>
      <c r="AI1535" s="287">
        <f>_xlfn.IFNA(VLOOKUP(AD:AD,грп!B:C,2,0),0)</f>
        <v>0</v>
      </c>
      <c r="AJ1535" s="607">
        <v>0</v>
      </c>
      <c r="AK1535" s="672">
        <f t="shared" si="295"/>
        <v>0</v>
      </c>
      <c r="AL1535" s="174"/>
    </row>
    <row r="1536" spans="1:38" s="4" customFormat="1" ht="11.45" customHeight="1" outlineLevel="1" x14ac:dyDescent="0.35">
      <c r="A1536" s="307" t="s">
        <v>339</v>
      </c>
      <c r="B1536" s="308" t="s">
        <v>7098</v>
      </c>
      <c r="C1536" s="330"/>
      <c r="D1536" s="310" t="s">
        <v>10040</v>
      </c>
      <c r="E1536" s="322" t="s">
        <v>5562</v>
      </c>
      <c r="F1536" s="293"/>
      <c r="G1536" s="293"/>
      <c r="H1536" s="294"/>
      <c r="I1536" s="294" t="str">
        <f>IFERROR(_xlfn.IFNA(VLOOKUP($D:$D,history!$I:$Y,3,0),VLOOKUP(E:E,history!$H:$Y,4,0)),"--")</f>
        <v>--</v>
      </c>
      <c r="J1536" s="282" t="s">
        <v>9869</v>
      </c>
      <c r="K1536" s="282" t="str">
        <f t="shared" si="290"/>
        <v/>
      </c>
      <c r="L1536" s="312">
        <f t="shared" si="296"/>
        <v>60.55</v>
      </c>
      <c r="M1536" s="312">
        <f t="shared" si="297"/>
        <v>91.74</v>
      </c>
      <c r="N1536" s="297" t="str">
        <f>_xlfn.IFNA(VLOOKUP($E:$E,'1'!$A:$E,3,0),"")</f>
        <v/>
      </c>
      <c r="O1536" s="297" t="str">
        <f>_xlfn.IFNA(VLOOKUP($E:$E,'2'!$A:$E,3,0),"")</f>
        <v/>
      </c>
      <c r="P1536" s="297">
        <f>_xlfn.IFNA(VLOOKUP($E:$E,'3'!$A:$D,3,0),"")</f>
        <v>33</v>
      </c>
      <c r="Q1536" s="297" t="str">
        <f>_xlfn.IFNA(VLOOKUP($E:$E,'4'!$A:$F,3,0),"")</f>
        <v/>
      </c>
      <c r="R1536" s="297" t="str">
        <f>_xlfn.IFNA(VLOOKUP($E:$E,'5'!$A:$F,3,0),"")</f>
        <v/>
      </c>
      <c r="S1536" s="297" t="str">
        <f>_xlfn.IFNA(VLOOKUP($E:$E,'6'!$A:$F,3,0),"")</f>
        <v/>
      </c>
      <c r="T1536" s="313">
        <v>1</v>
      </c>
      <c r="U1536" s="313">
        <v>1</v>
      </c>
      <c r="V1536" s="313">
        <v>60</v>
      </c>
      <c r="W1536" s="314">
        <v>0.06</v>
      </c>
      <c r="X1536" s="315">
        <v>6.4599999999999998E-4</v>
      </c>
      <c r="Y1536" s="749">
        <v>80</v>
      </c>
      <c r="Z1536" s="282"/>
      <c r="AA1536" s="316" t="s">
        <v>393</v>
      </c>
      <c r="AB1536" s="282" t="s">
        <v>9885</v>
      </c>
      <c r="AC1536" s="317" t="s">
        <v>2081</v>
      </c>
      <c r="AD1536" s="318" t="s">
        <v>997</v>
      </c>
      <c r="AE1536" s="319" t="s">
        <v>11326</v>
      </c>
      <c r="AF1536" s="319" t="s">
        <v>11282</v>
      </c>
      <c r="AG1536" s="320">
        <v>1.1499999999999999</v>
      </c>
      <c r="AH1536" s="321">
        <f t="shared" si="294"/>
        <v>0</v>
      </c>
      <c r="AI1536" s="287">
        <f>_xlfn.IFNA(VLOOKUP(AD:AD,грп!B:C,2,0),0)</f>
        <v>0</v>
      </c>
      <c r="AJ1536" s="607">
        <v>0</v>
      </c>
      <c r="AK1536" s="672">
        <f t="shared" si="295"/>
        <v>0</v>
      </c>
      <c r="AL1536" s="174"/>
    </row>
    <row r="1537" spans="1:38" s="4" customFormat="1" ht="11.45" customHeight="1" outlineLevel="1" x14ac:dyDescent="0.35">
      <c r="A1537" s="307" t="s">
        <v>339</v>
      </c>
      <c r="B1537" s="308" t="s">
        <v>7099</v>
      </c>
      <c r="C1537" s="325"/>
      <c r="D1537" s="310" t="s">
        <v>3216</v>
      </c>
      <c r="E1537" s="322" t="s">
        <v>744</v>
      </c>
      <c r="F1537" s="293"/>
      <c r="G1537" s="293"/>
      <c r="H1537" s="294"/>
      <c r="I1537" s="294" t="str">
        <f>IFERROR(_xlfn.IFNA(VLOOKUP($D:$D,history!$I:$Y,3,0),VLOOKUP(E:E,history!$H:$Y,4,0)),"--")</f>
        <v>--</v>
      </c>
      <c r="J1537" s="282" t="s">
        <v>5946</v>
      </c>
      <c r="K1537" s="282" t="str">
        <f t="shared" si="290"/>
        <v/>
      </c>
      <c r="L1537" s="312">
        <f t="shared" si="296"/>
        <v>37.380000000000003</v>
      </c>
      <c r="M1537" s="312">
        <f t="shared" si="297"/>
        <v>56.64</v>
      </c>
      <c r="N1537" s="297" t="str">
        <f>_xlfn.IFNA(VLOOKUP($E:$E,'1'!$A:$E,3,0),"")</f>
        <v/>
      </c>
      <c r="O1537" s="297" t="str">
        <f>_xlfn.IFNA(VLOOKUP($E:$E,'2'!$A:$E,3,0),"")</f>
        <v/>
      </c>
      <c r="P1537" s="297">
        <f>_xlfn.IFNA(VLOOKUP($E:$E,'3'!$A:$D,3,0),"")</f>
        <v>35</v>
      </c>
      <c r="Q1537" s="297" t="str">
        <f>_xlfn.IFNA(VLOOKUP($E:$E,'4'!$A:$F,3,0),"")</f>
        <v/>
      </c>
      <c r="R1537" s="297" t="str">
        <f>_xlfn.IFNA(VLOOKUP($E:$E,'5'!$A:$F,3,0),"")</f>
        <v/>
      </c>
      <c r="S1537" s="297" t="str">
        <f>_xlfn.IFNA(VLOOKUP($E:$E,'6'!$A:$F,3,0),"")</f>
        <v/>
      </c>
      <c r="T1537" s="313">
        <v>1</v>
      </c>
      <c r="U1537" s="313">
        <v>60</v>
      </c>
      <c r="V1537" s="313">
        <v>240</v>
      </c>
      <c r="W1537" s="314">
        <v>7.5999999999999998E-2</v>
      </c>
      <c r="X1537" s="315">
        <v>4.6999999999999999E-4</v>
      </c>
      <c r="Y1537" s="749">
        <v>50</v>
      </c>
      <c r="Z1537" s="282"/>
      <c r="AA1537" s="316" t="s">
        <v>393</v>
      </c>
      <c r="AB1537" s="282" t="s">
        <v>9885</v>
      </c>
      <c r="AC1537" s="317" t="s">
        <v>2081</v>
      </c>
      <c r="AD1537" s="318" t="s">
        <v>997</v>
      </c>
      <c r="AE1537" s="319" t="s">
        <v>11326</v>
      </c>
      <c r="AF1537" s="319" t="s">
        <v>11294</v>
      </c>
      <c r="AG1537" s="320">
        <v>0.71</v>
      </c>
      <c r="AH1537" s="321">
        <f t="shared" si="294"/>
        <v>0</v>
      </c>
      <c r="AI1537" s="287">
        <f>_xlfn.IFNA(VLOOKUP(AD:AD,грп!B:C,2,0),0)</f>
        <v>0</v>
      </c>
      <c r="AJ1537" s="607">
        <v>0</v>
      </c>
      <c r="AK1537" s="672">
        <f t="shared" si="295"/>
        <v>0</v>
      </c>
      <c r="AL1537" s="174"/>
    </row>
    <row r="1538" spans="1:38" s="4" customFormat="1" ht="11.45" customHeight="1" outlineLevel="1" x14ac:dyDescent="0.35">
      <c r="A1538" s="307" t="s">
        <v>339</v>
      </c>
      <c r="B1538" s="308" t="s">
        <v>7100</v>
      </c>
      <c r="C1538" s="330"/>
      <c r="D1538" s="310" t="s">
        <v>10041</v>
      </c>
      <c r="E1538" s="322" t="s">
        <v>5563</v>
      </c>
      <c r="F1538" s="293"/>
      <c r="G1538" s="293"/>
      <c r="H1538" s="294"/>
      <c r="I1538" s="294" t="str">
        <f>IFERROR(_xlfn.IFNA(VLOOKUP($D:$D,history!$I:$Y,3,0),VLOOKUP(E:E,history!$H:$Y,4,0)),"--")</f>
        <v>--</v>
      </c>
      <c r="J1538" s="282" t="s">
        <v>9869</v>
      </c>
      <c r="K1538" s="282" t="str">
        <f t="shared" si="290"/>
        <v/>
      </c>
      <c r="L1538" s="312">
        <f t="shared" si="296"/>
        <v>21.59</v>
      </c>
      <c r="M1538" s="312">
        <f t="shared" si="297"/>
        <v>32.71</v>
      </c>
      <c r="N1538" s="297" t="str">
        <f>_xlfn.IFNA(VLOOKUP($E:$E,'1'!$A:$E,3,0),"")</f>
        <v/>
      </c>
      <c r="O1538" s="297" t="str">
        <f>_xlfn.IFNA(VLOOKUP($E:$E,'2'!$A:$E,3,0),"")</f>
        <v/>
      </c>
      <c r="P1538" s="297">
        <f>_xlfn.IFNA(VLOOKUP($E:$E,'3'!$A:$D,3,0),"")</f>
        <v>13</v>
      </c>
      <c r="Q1538" s="297" t="str">
        <f>_xlfn.IFNA(VLOOKUP($E:$E,'4'!$A:$F,3,0),"")</f>
        <v/>
      </c>
      <c r="R1538" s="297" t="str">
        <f>_xlfn.IFNA(VLOOKUP($E:$E,'5'!$A:$F,3,0),"")</f>
        <v/>
      </c>
      <c r="S1538" s="297" t="str">
        <f>_xlfn.IFNA(VLOOKUP($E:$E,'6'!$A:$F,3,0),"")</f>
        <v/>
      </c>
      <c r="T1538" s="313">
        <v>1</v>
      </c>
      <c r="U1538" s="313">
        <v>1</v>
      </c>
      <c r="V1538" s="313">
        <v>60</v>
      </c>
      <c r="W1538" s="314">
        <v>0.06</v>
      </c>
      <c r="X1538" s="315">
        <v>6.8400000000000004E-4</v>
      </c>
      <c r="Y1538" s="749">
        <v>30</v>
      </c>
      <c r="Z1538" s="282"/>
      <c r="AA1538" s="316" t="s">
        <v>393</v>
      </c>
      <c r="AB1538" s="282" t="s">
        <v>9885</v>
      </c>
      <c r="AC1538" s="317" t="s">
        <v>2081</v>
      </c>
      <c r="AD1538" s="318" t="s">
        <v>997</v>
      </c>
      <c r="AE1538" s="319" t="s">
        <v>11326</v>
      </c>
      <c r="AF1538" s="319" t="s">
        <v>11282</v>
      </c>
      <c r="AG1538" s="320">
        <v>0.41</v>
      </c>
      <c r="AH1538" s="321">
        <f t="shared" si="294"/>
        <v>0</v>
      </c>
      <c r="AI1538" s="287">
        <f>_xlfn.IFNA(VLOOKUP(AD:AD,грп!B:C,2,0),0)</f>
        <v>0</v>
      </c>
      <c r="AJ1538" s="607">
        <v>0</v>
      </c>
      <c r="AK1538" s="672">
        <f t="shared" si="295"/>
        <v>0</v>
      </c>
      <c r="AL1538" s="174"/>
    </row>
    <row r="1539" spans="1:38" s="4" customFormat="1" ht="11.45" customHeight="1" outlineLevel="1" x14ac:dyDescent="0.35">
      <c r="A1539" s="307" t="s">
        <v>10402</v>
      </c>
      <c r="B1539" s="308" t="s">
        <v>7101</v>
      </c>
      <c r="C1539" s="323"/>
      <c r="D1539" s="310" t="s">
        <v>5162</v>
      </c>
      <c r="E1539" s="322" t="s">
        <v>2130</v>
      </c>
      <c r="F1539" s="293"/>
      <c r="G1539" s="293"/>
      <c r="H1539" s="294">
        <v>20</v>
      </c>
      <c r="I1539" s="294" t="str">
        <f>IFERROR(_xlfn.IFNA(VLOOKUP($D:$D,history!$I:$Y,3,0),VLOOKUP(E:E,history!$H:$Y,4,0)),"--")</f>
        <v>--</v>
      </c>
      <c r="J1539" s="282" t="s">
        <v>9870</v>
      </c>
      <c r="K1539" s="282" t="str">
        <f t="shared" si="290"/>
        <v/>
      </c>
      <c r="L1539" s="312">
        <f t="shared" si="296"/>
        <v>567.02</v>
      </c>
      <c r="M1539" s="312">
        <f t="shared" si="297"/>
        <v>859.12</v>
      </c>
      <c r="N1539" s="297" t="str">
        <f>_xlfn.IFNA(VLOOKUP($E:$E,'1'!$A:$E,3,0),"")</f>
        <v/>
      </c>
      <c r="O1539" s="297" t="str">
        <f>_xlfn.IFNA(VLOOKUP($E:$E,'2'!$A:$E,3,0),"")</f>
        <v/>
      </c>
      <c r="P1539" s="297">
        <f>_xlfn.IFNA(VLOOKUP($E:$E,'3'!$A:$D,3,0),"")</f>
        <v>406</v>
      </c>
      <c r="Q1539" s="297" t="str">
        <f>_xlfn.IFNA(VLOOKUP($E:$E,'4'!$A:$F,3,0),"")</f>
        <v/>
      </c>
      <c r="R1539" s="297" t="str">
        <f>_xlfn.IFNA(VLOOKUP($E:$E,'5'!$A:$F,3,0),"")</f>
        <v/>
      </c>
      <c r="S1539" s="297" t="str">
        <f>_xlfn.IFNA(VLOOKUP($E:$E,'6'!$A:$F,3,0),"")</f>
        <v/>
      </c>
      <c r="T1539" s="313">
        <v>1</v>
      </c>
      <c r="U1539" s="313">
        <v>1</v>
      </c>
      <c r="V1539" s="313">
        <v>20</v>
      </c>
      <c r="W1539" s="314">
        <v>3.9</v>
      </c>
      <c r="X1539" s="315">
        <v>1.66E-2</v>
      </c>
      <c r="Y1539" s="749">
        <v>820</v>
      </c>
      <c r="Z1539" s="282"/>
      <c r="AA1539" s="316" t="s">
        <v>10393</v>
      </c>
      <c r="AB1539" s="282" t="s">
        <v>9163</v>
      </c>
      <c r="AC1539" s="317" t="s">
        <v>2081</v>
      </c>
      <c r="AD1539" s="318" t="s">
        <v>997</v>
      </c>
      <c r="AE1539" s="319" t="s">
        <v>11326</v>
      </c>
      <c r="AF1539" s="319" t="s">
        <v>11282</v>
      </c>
      <c r="AG1539" s="320">
        <v>10.77</v>
      </c>
      <c r="AH1539" s="321">
        <f t="shared" si="294"/>
        <v>0</v>
      </c>
      <c r="AI1539" s="287">
        <f>_xlfn.IFNA(VLOOKUP(AD:AD,грп!B:C,2,0),0)</f>
        <v>0</v>
      </c>
      <c r="AJ1539" s="607">
        <v>61</v>
      </c>
      <c r="AK1539" s="672">
        <f t="shared" si="295"/>
        <v>0</v>
      </c>
      <c r="AL1539" s="174"/>
    </row>
    <row r="1540" spans="1:38" s="4" customFormat="1" ht="11.45" customHeight="1" outlineLevel="1" x14ac:dyDescent="0.35">
      <c r="A1540" s="307" t="s">
        <v>339</v>
      </c>
      <c r="B1540" s="308" t="s">
        <v>7102</v>
      </c>
      <c r="C1540" s="330"/>
      <c r="D1540" s="310" t="s">
        <v>1846</v>
      </c>
      <c r="E1540" s="322" t="s">
        <v>5564</v>
      </c>
      <c r="F1540" s="293"/>
      <c r="G1540" s="293"/>
      <c r="H1540" s="294"/>
      <c r="I1540" s="294" t="str">
        <f>IFERROR(_xlfn.IFNA(VLOOKUP($D:$D,history!$I:$Y,3,0),VLOOKUP(E:E,history!$H:$Y,4,0)),"--")</f>
        <v>--</v>
      </c>
      <c r="J1540" s="282" t="s">
        <v>5946</v>
      </c>
      <c r="K1540" s="282" t="str">
        <f t="shared" ref="K1540:K1603" si="298" xml:space="preserve">
IF(OR($E1540="",$A$3&lt;&gt;"МОСКВА"),"",
IF(AND($AJ1540&gt;=1,$AJ1540&lt;20),"*",
IF(AND($AJ1540&gt;=20,$AJ1540&lt;100),"**",
IF(($AJ1540&gt;=100),"***","--"))))</f>
        <v/>
      </c>
      <c r="L1540" s="312">
        <f t="shared" si="296"/>
        <v>45.8</v>
      </c>
      <c r="M1540" s="312">
        <f t="shared" si="297"/>
        <v>69.400000000000006</v>
      </c>
      <c r="N1540" s="297" t="str">
        <f>_xlfn.IFNA(VLOOKUP($E:$E,'1'!$A:$E,3,0),"")</f>
        <v/>
      </c>
      <c r="O1540" s="297" t="str">
        <f>_xlfn.IFNA(VLOOKUP($E:$E,'2'!$A:$E,3,0),"")</f>
        <v/>
      </c>
      <c r="P1540" s="297">
        <f>_xlfn.IFNA(VLOOKUP($E:$E,'3'!$A:$D,3,0),"")</f>
        <v>35</v>
      </c>
      <c r="Q1540" s="297" t="str">
        <f>_xlfn.IFNA(VLOOKUP($E:$E,'4'!$A:$F,3,0),"")</f>
        <v/>
      </c>
      <c r="R1540" s="297" t="str">
        <f>_xlfn.IFNA(VLOOKUP($E:$E,'5'!$A:$F,3,0),"")</f>
        <v/>
      </c>
      <c r="S1540" s="297" t="str">
        <f>_xlfn.IFNA(VLOOKUP($E:$E,'6'!$A:$F,3,0),"")</f>
        <v/>
      </c>
      <c r="T1540" s="313">
        <v>1</v>
      </c>
      <c r="U1540" s="313">
        <v>60</v>
      </c>
      <c r="V1540" s="313">
        <v>240</v>
      </c>
      <c r="W1540" s="314">
        <v>6.2E-2</v>
      </c>
      <c r="X1540" s="315">
        <v>2.9999999999999997E-4</v>
      </c>
      <c r="Y1540" s="749">
        <v>60</v>
      </c>
      <c r="Z1540" s="282"/>
      <c r="AA1540" s="316" t="s">
        <v>393</v>
      </c>
      <c r="AB1540" s="282" t="s">
        <v>9885</v>
      </c>
      <c r="AC1540" s="317" t="s">
        <v>2081</v>
      </c>
      <c r="AD1540" s="318" t="s">
        <v>997</v>
      </c>
      <c r="AE1540" s="319" t="s">
        <v>11326</v>
      </c>
      <c r="AF1540" s="319" t="s">
        <v>11282</v>
      </c>
      <c r="AG1540" s="320">
        <v>0.87</v>
      </c>
      <c r="AH1540" s="321">
        <f t="shared" si="294"/>
        <v>0</v>
      </c>
      <c r="AI1540" s="287">
        <f>_xlfn.IFNA(VLOOKUP(AD:AD,грп!B:C,2,0),0)</f>
        <v>0</v>
      </c>
      <c r="AJ1540" s="607">
        <v>0</v>
      </c>
      <c r="AK1540" s="672">
        <f t="shared" si="295"/>
        <v>0</v>
      </c>
      <c r="AL1540" s="174"/>
    </row>
    <row r="1541" spans="1:38" s="4" customFormat="1" ht="11.45" customHeight="1" outlineLevel="1" x14ac:dyDescent="0.35">
      <c r="A1541" s="307" t="s">
        <v>339</v>
      </c>
      <c r="B1541" s="308" t="s">
        <v>7103</v>
      </c>
      <c r="C1541" s="330"/>
      <c r="D1541" s="310" t="s">
        <v>3130</v>
      </c>
      <c r="E1541" s="322" t="s">
        <v>5566</v>
      </c>
      <c r="F1541" s="293"/>
      <c r="G1541" s="293"/>
      <c r="H1541" s="294"/>
      <c r="I1541" s="294" t="str">
        <f>IFERROR(_xlfn.IFNA(VLOOKUP($D:$D,history!$I:$Y,3,0),VLOOKUP(E:E,history!$H:$Y,4,0)),"--")</f>
        <v>--</v>
      </c>
      <c r="J1541" s="282" t="s">
        <v>5946</v>
      </c>
      <c r="K1541" s="282" t="str">
        <f t="shared" si="298"/>
        <v/>
      </c>
      <c r="L1541" s="312">
        <f t="shared" si="296"/>
        <v>76.34</v>
      </c>
      <c r="M1541" s="312">
        <f t="shared" si="297"/>
        <v>115.67</v>
      </c>
      <c r="N1541" s="297" t="str">
        <f>_xlfn.IFNA(VLOOKUP($E:$E,'1'!$A:$E,3,0),"")</f>
        <v/>
      </c>
      <c r="O1541" s="297" t="str">
        <f>_xlfn.IFNA(VLOOKUP($E:$E,'2'!$A:$E,3,0),"")</f>
        <v/>
      </c>
      <c r="P1541" s="297">
        <f>_xlfn.IFNA(VLOOKUP($E:$E,'3'!$A:$D,3,0),"")</f>
        <v>45</v>
      </c>
      <c r="Q1541" s="297" t="str">
        <f>_xlfn.IFNA(VLOOKUP($E:$E,'4'!$A:$F,3,0),"")</f>
        <v/>
      </c>
      <c r="R1541" s="297" t="str">
        <f>_xlfn.IFNA(VLOOKUP($E:$E,'5'!$A:$F,3,0),"")</f>
        <v/>
      </c>
      <c r="S1541" s="297" t="str">
        <f>_xlfn.IFNA(VLOOKUP($E:$E,'6'!$A:$F,3,0),"")</f>
        <v/>
      </c>
      <c r="T1541" s="313">
        <v>1</v>
      </c>
      <c r="U1541" s="313">
        <v>1</v>
      </c>
      <c r="V1541" s="313">
        <v>50</v>
      </c>
      <c r="W1541" s="314">
        <v>0.6</v>
      </c>
      <c r="X1541" s="315">
        <v>4.4999999999999999E-4</v>
      </c>
      <c r="Y1541" s="749">
        <v>90</v>
      </c>
      <c r="Z1541" s="282"/>
      <c r="AA1541" s="316" t="s">
        <v>393</v>
      </c>
      <c r="AB1541" s="282" t="s">
        <v>9885</v>
      </c>
      <c r="AC1541" s="317" t="s">
        <v>2081</v>
      </c>
      <c r="AD1541" s="318" t="s">
        <v>997</v>
      </c>
      <c r="AE1541" s="319" t="s">
        <v>11326</v>
      </c>
      <c r="AF1541" s="319" t="s">
        <v>11282</v>
      </c>
      <c r="AG1541" s="320">
        <v>1.45</v>
      </c>
      <c r="AH1541" s="321">
        <f t="shared" ref="AH1541:AH1558" si="299">IF($A$3="РЕГИОНЫ",ROUND($AG1541*(1-($L$6-$F$4))*(1-$F$3)*(1+$AG$2)*$AG$1,2),0)</f>
        <v>0</v>
      </c>
      <c r="AI1541" s="287">
        <f>_xlfn.IFNA(VLOOKUP(AD:AD,грп!B:C,2,0),0)</f>
        <v>0</v>
      </c>
      <c r="AJ1541" s="607">
        <v>0</v>
      </c>
      <c r="AK1541" s="672">
        <f t="shared" si="295"/>
        <v>0</v>
      </c>
      <c r="AL1541" s="174"/>
    </row>
    <row r="1542" spans="1:38" s="4" customFormat="1" ht="11.45" customHeight="1" outlineLevel="1" x14ac:dyDescent="0.35">
      <c r="A1542" s="307" t="s">
        <v>339</v>
      </c>
      <c r="B1542" s="308" t="s">
        <v>7104</v>
      </c>
      <c r="C1542" s="330"/>
      <c r="D1542" s="310" t="s">
        <v>10906</v>
      </c>
      <c r="E1542" s="322" t="s">
        <v>5567</v>
      </c>
      <c r="F1542" s="293"/>
      <c r="G1542" s="293"/>
      <c r="H1542" s="294"/>
      <c r="I1542" s="294" t="str">
        <f>IFERROR(_xlfn.IFNA(VLOOKUP($D:$D,history!$I:$Y,3,0),VLOOKUP(E:E,history!$H:$Y,4,0)),"--")</f>
        <v>--</v>
      </c>
      <c r="J1542" s="282" t="s">
        <v>5946</v>
      </c>
      <c r="K1542" s="282" t="str">
        <f t="shared" si="298"/>
        <v/>
      </c>
      <c r="L1542" s="312">
        <f t="shared" si="296"/>
        <v>78.98</v>
      </c>
      <c r="M1542" s="312">
        <f t="shared" si="297"/>
        <v>119.66</v>
      </c>
      <c r="N1542" s="297" t="str">
        <f>_xlfn.IFNA(VLOOKUP($E:$E,'1'!$A:$E,3,0),"")</f>
        <v/>
      </c>
      <c r="O1542" s="297" t="str">
        <f>_xlfn.IFNA(VLOOKUP($E:$E,'2'!$A:$E,3,0),"")</f>
        <v/>
      </c>
      <c r="P1542" s="297" t="str">
        <f>_xlfn.IFNA(VLOOKUP($E:$E,'3'!$A:$D,3,0),"")</f>
        <v/>
      </c>
      <c r="Q1542" s="297" t="str">
        <f>_xlfn.IFNA(VLOOKUP($E:$E,'4'!$A:$F,3,0),"")</f>
        <v/>
      </c>
      <c r="R1542" s="297" t="str">
        <f>_xlfn.IFNA(VLOOKUP($E:$E,'5'!$A:$F,3,0),"")</f>
        <v/>
      </c>
      <c r="S1542" s="297" t="str">
        <f>_xlfn.IFNA(VLOOKUP($E:$E,'6'!$A:$F,3,0),"")</f>
        <v/>
      </c>
      <c r="T1542" s="313">
        <v>1</v>
      </c>
      <c r="U1542" s="313">
        <v>40</v>
      </c>
      <c r="V1542" s="313">
        <v>160</v>
      </c>
      <c r="W1542" s="314">
        <v>0.13400000000000001</v>
      </c>
      <c r="X1542" s="315">
        <v>5.865E-4</v>
      </c>
      <c r="Y1542" s="749">
        <v>110</v>
      </c>
      <c r="Z1542" s="282"/>
      <c r="AA1542" s="316" t="s">
        <v>393</v>
      </c>
      <c r="AB1542" s="282" t="s">
        <v>9885</v>
      </c>
      <c r="AC1542" s="317" t="s">
        <v>2081</v>
      </c>
      <c r="AD1542" s="318" t="s">
        <v>997</v>
      </c>
      <c r="AE1542" s="319" t="s">
        <v>11326</v>
      </c>
      <c r="AF1542" s="319" t="s">
        <v>11294</v>
      </c>
      <c r="AG1542" s="320">
        <v>1.5</v>
      </c>
      <c r="AH1542" s="321">
        <f t="shared" si="299"/>
        <v>0</v>
      </c>
      <c r="AI1542" s="287">
        <f>_xlfn.IFNA(VLOOKUP(AD:AD,грп!B:C,2,0),0)</f>
        <v>0</v>
      </c>
      <c r="AJ1542" s="607">
        <v>0</v>
      </c>
      <c r="AK1542" s="672">
        <f t="shared" si="295"/>
        <v>0</v>
      </c>
      <c r="AL1542" s="174"/>
    </row>
    <row r="1543" spans="1:38" s="4" customFormat="1" ht="11.45" customHeight="1" outlineLevel="1" x14ac:dyDescent="0.35">
      <c r="A1543" s="307" t="s">
        <v>339</v>
      </c>
      <c r="B1543" s="308" t="s">
        <v>7105</v>
      </c>
      <c r="C1543" s="330"/>
      <c r="D1543" s="310" t="s">
        <v>3131</v>
      </c>
      <c r="E1543" s="322" t="s">
        <v>9867</v>
      </c>
      <c r="F1543" s="293"/>
      <c r="G1543" s="293"/>
      <c r="H1543" s="294"/>
      <c r="I1543" s="294" t="str">
        <f>IFERROR(_xlfn.IFNA(VLOOKUP($D:$D,history!$I:$Y,3,0),VLOOKUP(E:E,history!$H:$Y,4,0)),"--")</f>
        <v>--</v>
      </c>
      <c r="J1543" s="282" t="s">
        <v>9869</v>
      </c>
      <c r="K1543" s="282" t="str">
        <f t="shared" si="298"/>
        <v/>
      </c>
      <c r="L1543" s="312">
        <f t="shared" si="296"/>
        <v>80.55</v>
      </c>
      <c r="M1543" s="312">
        <f t="shared" si="297"/>
        <v>122.05</v>
      </c>
      <c r="N1543" s="297" t="str">
        <f>_xlfn.IFNA(VLOOKUP($E:$E,'1'!$A:$E,3,0),"")</f>
        <v/>
      </c>
      <c r="O1543" s="297" t="str">
        <f>_xlfn.IFNA(VLOOKUP($E:$E,'2'!$A:$E,3,0),"")</f>
        <v/>
      </c>
      <c r="P1543" s="297">
        <f>_xlfn.IFNA(VLOOKUP($E:$E,'3'!$A:$D,3,0),"")</f>
        <v>57</v>
      </c>
      <c r="Q1543" s="297" t="str">
        <f>_xlfn.IFNA(VLOOKUP($E:$E,'4'!$A:$F,3,0),"")</f>
        <v/>
      </c>
      <c r="R1543" s="297" t="str">
        <f>_xlfn.IFNA(VLOOKUP($E:$E,'5'!$A:$F,3,0),"")</f>
        <v/>
      </c>
      <c r="S1543" s="297" t="str">
        <f>_xlfn.IFNA(VLOOKUP($E:$E,'6'!$A:$F,3,0),"")</f>
        <v/>
      </c>
      <c r="T1543" s="313">
        <v>1</v>
      </c>
      <c r="U1543" s="313">
        <v>1</v>
      </c>
      <c r="V1543" s="313">
        <v>40</v>
      </c>
      <c r="W1543" s="314">
        <v>0.06</v>
      </c>
      <c r="X1543" s="315">
        <v>8.1000000000000004E-5</v>
      </c>
      <c r="Y1543" s="749">
        <v>110</v>
      </c>
      <c r="Z1543" s="282"/>
      <c r="AA1543" s="316" t="s">
        <v>393</v>
      </c>
      <c r="AB1543" s="282" t="s">
        <v>9885</v>
      </c>
      <c r="AC1543" s="317" t="s">
        <v>2081</v>
      </c>
      <c r="AD1543" s="318" t="s">
        <v>997</v>
      </c>
      <c r="AE1543" s="319" t="s">
        <v>11326</v>
      </c>
      <c r="AF1543" s="319" t="s">
        <v>11282</v>
      </c>
      <c r="AG1543" s="320">
        <v>1.53</v>
      </c>
      <c r="AH1543" s="321">
        <f t="shared" si="299"/>
        <v>0</v>
      </c>
      <c r="AI1543" s="287">
        <f>_xlfn.IFNA(VLOOKUP(AD:AD,грп!B:C,2,0),0)</f>
        <v>0</v>
      </c>
      <c r="AJ1543" s="607">
        <v>0</v>
      </c>
      <c r="AK1543" s="672">
        <f t="shared" si="295"/>
        <v>0</v>
      </c>
      <c r="AL1543" s="174"/>
    </row>
    <row r="1544" spans="1:38" s="4" customFormat="1" ht="11.45" customHeight="1" outlineLevel="1" x14ac:dyDescent="0.35">
      <c r="A1544" s="307" t="s">
        <v>339</v>
      </c>
      <c r="B1544" s="308" t="s">
        <v>7106</v>
      </c>
      <c r="C1544" s="330"/>
      <c r="D1544" s="310" t="s">
        <v>745</v>
      </c>
      <c r="E1544" s="322" t="s">
        <v>5568</v>
      </c>
      <c r="F1544" s="293"/>
      <c r="G1544" s="293"/>
      <c r="H1544" s="294"/>
      <c r="I1544" s="294" t="str">
        <f>IFERROR(_xlfn.IFNA(VLOOKUP($D:$D,history!$I:$Y,3,0),VLOOKUP(E:E,history!$H:$Y,4,0)),"--")</f>
        <v>--</v>
      </c>
      <c r="J1544" s="282" t="s">
        <v>5946</v>
      </c>
      <c r="K1544" s="282" t="str">
        <f t="shared" si="298"/>
        <v/>
      </c>
      <c r="L1544" s="312">
        <f t="shared" si="296"/>
        <v>63.18</v>
      </c>
      <c r="M1544" s="312">
        <f t="shared" si="297"/>
        <v>95.72</v>
      </c>
      <c r="N1544" s="297" t="str">
        <f>_xlfn.IFNA(VLOOKUP($E:$E,'1'!$A:$E,3,0),"")</f>
        <v/>
      </c>
      <c r="O1544" s="297" t="str">
        <f>_xlfn.IFNA(VLOOKUP($E:$E,'2'!$A:$E,3,0),"")</f>
        <v/>
      </c>
      <c r="P1544" s="297">
        <f>_xlfn.IFNA(VLOOKUP($E:$E,'3'!$A:$D,3,0),"")</f>
        <v>45</v>
      </c>
      <c r="Q1544" s="297" t="str">
        <f>_xlfn.IFNA(VLOOKUP($E:$E,'4'!$A:$F,3,0),"")</f>
        <v/>
      </c>
      <c r="R1544" s="297" t="str">
        <f>_xlfn.IFNA(VLOOKUP($E:$E,'5'!$A:$F,3,0),"")</f>
        <v/>
      </c>
      <c r="S1544" s="297" t="str">
        <f>_xlfn.IFNA(VLOOKUP($E:$E,'6'!$A:$F,3,0),"")</f>
        <v/>
      </c>
      <c r="T1544" s="313">
        <v>1</v>
      </c>
      <c r="U1544" s="313">
        <v>40</v>
      </c>
      <c r="V1544" s="313">
        <v>160</v>
      </c>
      <c r="W1544" s="314">
        <v>0.107</v>
      </c>
      <c r="X1544" s="315">
        <v>3.6299999999999999E-4</v>
      </c>
      <c r="Y1544" s="749">
        <v>90</v>
      </c>
      <c r="Z1544" s="282"/>
      <c r="AA1544" s="316" t="s">
        <v>393</v>
      </c>
      <c r="AB1544" s="282" t="s">
        <v>9885</v>
      </c>
      <c r="AC1544" s="317" t="s">
        <v>2081</v>
      </c>
      <c r="AD1544" s="318" t="s">
        <v>997</v>
      </c>
      <c r="AE1544" s="319" t="s">
        <v>11326</v>
      </c>
      <c r="AF1544" s="319" t="s">
        <v>11294</v>
      </c>
      <c r="AG1544" s="320">
        <v>1.2</v>
      </c>
      <c r="AH1544" s="321">
        <f t="shared" si="299"/>
        <v>0</v>
      </c>
      <c r="AI1544" s="287">
        <f>_xlfn.IFNA(VLOOKUP(AD:AD,грп!B:C,2,0),0)</f>
        <v>0</v>
      </c>
      <c r="AJ1544" s="607">
        <v>0</v>
      </c>
      <c r="AK1544" s="672">
        <f t="shared" si="295"/>
        <v>0</v>
      </c>
      <c r="AL1544" s="174"/>
    </row>
    <row r="1545" spans="1:38" s="4" customFormat="1" ht="11.45" customHeight="1" outlineLevel="1" x14ac:dyDescent="0.35">
      <c r="A1545" s="307" t="s">
        <v>339</v>
      </c>
      <c r="B1545" s="308" t="s">
        <v>7107</v>
      </c>
      <c r="C1545" s="330"/>
      <c r="D1545" s="310" t="s">
        <v>10907</v>
      </c>
      <c r="E1545" s="322" t="s">
        <v>5565</v>
      </c>
      <c r="F1545" s="293"/>
      <c r="G1545" s="293"/>
      <c r="H1545" s="294"/>
      <c r="I1545" s="294" t="str">
        <f>IFERROR(_xlfn.IFNA(VLOOKUP($D:$D,history!$I:$Y,3,0),VLOOKUP(E:E,history!$H:$Y,4,0)),"--")</f>
        <v>--</v>
      </c>
      <c r="J1545" s="282" t="s">
        <v>5946</v>
      </c>
      <c r="K1545" s="282" t="str">
        <f t="shared" si="298"/>
        <v/>
      </c>
      <c r="L1545" s="312">
        <f t="shared" si="296"/>
        <v>15.79</v>
      </c>
      <c r="M1545" s="312">
        <f t="shared" si="297"/>
        <v>23.93</v>
      </c>
      <c r="N1545" s="297" t="str">
        <f>_xlfn.IFNA(VLOOKUP($E:$E,'1'!$A:$E,3,0),"")</f>
        <v/>
      </c>
      <c r="O1545" s="297" t="str">
        <f>_xlfn.IFNA(VLOOKUP($E:$E,'2'!$A:$E,3,0),"")</f>
        <v/>
      </c>
      <c r="P1545" s="297" t="str">
        <f>_xlfn.IFNA(VLOOKUP($E:$E,'3'!$A:$D,3,0),"")</f>
        <v/>
      </c>
      <c r="Q1545" s="297" t="str">
        <f>_xlfn.IFNA(VLOOKUP($E:$E,'4'!$A:$F,3,0),"")</f>
        <v/>
      </c>
      <c r="R1545" s="297" t="str">
        <f>_xlfn.IFNA(VLOOKUP($E:$E,'5'!$A:$F,3,0),"")</f>
        <v/>
      </c>
      <c r="S1545" s="297" t="str">
        <f>_xlfn.IFNA(VLOOKUP($E:$E,'6'!$A:$F,3,0),"")</f>
        <v/>
      </c>
      <c r="T1545" s="313">
        <v>1</v>
      </c>
      <c r="U1545" s="313">
        <v>1</v>
      </c>
      <c r="V1545" s="313">
        <v>50</v>
      </c>
      <c r="W1545" s="314">
        <v>0.06</v>
      </c>
      <c r="X1545" s="315">
        <v>5.7600000000000001E-4</v>
      </c>
      <c r="Y1545" s="749">
        <v>20</v>
      </c>
      <c r="Z1545" s="282"/>
      <c r="AA1545" s="316" t="s">
        <v>393</v>
      </c>
      <c r="AB1545" s="282" t="s">
        <v>9885</v>
      </c>
      <c r="AC1545" s="317" t="s">
        <v>2081</v>
      </c>
      <c r="AD1545" s="318" t="s">
        <v>997</v>
      </c>
      <c r="AE1545" s="319" t="s">
        <v>11326</v>
      </c>
      <c r="AF1545" s="319" t="s">
        <v>11282</v>
      </c>
      <c r="AG1545" s="320">
        <v>0.3</v>
      </c>
      <c r="AH1545" s="321">
        <f t="shared" si="299"/>
        <v>0</v>
      </c>
      <c r="AI1545" s="287">
        <f>_xlfn.IFNA(VLOOKUP(AD:AD,грп!B:C,2,0),0)</f>
        <v>0</v>
      </c>
      <c r="AJ1545" s="607">
        <v>0</v>
      </c>
      <c r="AK1545" s="672">
        <f t="shared" si="295"/>
        <v>0</v>
      </c>
      <c r="AL1545" s="174"/>
    </row>
    <row r="1546" spans="1:38" s="4" customFormat="1" ht="11.45" customHeight="1" outlineLevel="1" x14ac:dyDescent="0.35">
      <c r="A1546" s="307" t="s">
        <v>10402</v>
      </c>
      <c r="B1546" s="308" t="s">
        <v>7108</v>
      </c>
      <c r="C1546" s="323"/>
      <c r="D1546" s="310" t="s">
        <v>5163</v>
      </c>
      <c r="E1546" s="322" t="s">
        <v>2131</v>
      </c>
      <c r="F1546" s="293"/>
      <c r="G1546" s="293"/>
      <c r="H1546" s="294">
        <v>19</v>
      </c>
      <c r="I1546" s="294" t="str">
        <f>IFERROR(_xlfn.IFNA(VLOOKUP($D:$D,history!$I:$Y,3,0),VLOOKUP(E:E,history!$H:$Y,4,0)),"--")</f>
        <v>--</v>
      </c>
      <c r="J1546" s="282" t="s">
        <v>9870</v>
      </c>
      <c r="K1546" s="282" t="str">
        <f t="shared" si="298"/>
        <v/>
      </c>
      <c r="L1546" s="312">
        <f t="shared" si="296"/>
        <v>625.99</v>
      </c>
      <c r="M1546" s="312">
        <f t="shared" si="297"/>
        <v>948.47</v>
      </c>
      <c r="N1546" s="297" t="str">
        <f>_xlfn.IFNA(VLOOKUP($E:$E,'1'!$A:$E,3,0),"")</f>
        <v/>
      </c>
      <c r="O1546" s="297" t="str">
        <f>_xlfn.IFNA(VLOOKUP($E:$E,'2'!$A:$E,3,0),"")</f>
        <v/>
      </c>
      <c r="P1546" s="297">
        <f>_xlfn.IFNA(VLOOKUP($E:$E,'3'!$A:$D,3,0),"")</f>
        <v>453</v>
      </c>
      <c r="Q1546" s="297" t="str">
        <f>_xlfn.IFNA(VLOOKUP($E:$E,'4'!$A:$F,3,0),"")</f>
        <v/>
      </c>
      <c r="R1546" s="297" t="str">
        <f>_xlfn.IFNA(VLOOKUP($E:$E,'5'!$A:$F,3,0),"")</f>
        <v/>
      </c>
      <c r="S1546" s="297" t="str">
        <f>_xlfn.IFNA(VLOOKUP($E:$E,'6'!$A:$F,3,0),"")</f>
        <v/>
      </c>
      <c r="T1546" s="313">
        <v>1</v>
      </c>
      <c r="U1546" s="313">
        <v>1</v>
      </c>
      <c r="V1546" s="313">
        <v>20</v>
      </c>
      <c r="W1546" s="314">
        <v>3.3</v>
      </c>
      <c r="X1546" s="315">
        <v>1.0449999999999999E-2</v>
      </c>
      <c r="Y1546" s="749">
        <v>890</v>
      </c>
      <c r="Z1546" s="282"/>
      <c r="AA1546" s="316" t="s">
        <v>10393</v>
      </c>
      <c r="AB1546" s="282" t="s">
        <v>9163</v>
      </c>
      <c r="AC1546" s="317" t="s">
        <v>2081</v>
      </c>
      <c r="AD1546" s="318" t="s">
        <v>997</v>
      </c>
      <c r="AE1546" s="319" t="s">
        <v>11326</v>
      </c>
      <c r="AF1546" s="319" t="s">
        <v>11294</v>
      </c>
      <c r="AG1546" s="320">
        <v>11.89</v>
      </c>
      <c r="AH1546" s="321">
        <f t="shared" si="299"/>
        <v>0</v>
      </c>
      <c r="AI1546" s="287">
        <f>_xlfn.IFNA(VLOOKUP(AD:AD,грп!B:C,2,0),0)</f>
        <v>0</v>
      </c>
      <c r="AJ1546" s="607">
        <v>53</v>
      </c>
      <c r="AK1546" s="672">
        <f t="shared" si="295"/>
        <v>0</v>
      </c>
      <c r="AL1546" s="174"/>
    </row>
    <row r="1547" spans="1:38" s="4" customFormat="1" ht="11.45" customHeight="1" outlineLevel="1" x14ac:dyDescent="0.35">
      <c r="A1547" s="307" t="s">
        <v>339</v>
      </c>
      <c r="B1547" s="308" t="s">
        <v>7109</v>
      </c>
      <c r="C1547" s="330"/>
      <c r="D1547" s="310" t="s">
        <v>1453</v>
      </c>
      <c r="E1547" s="322" t="s">
        <v>5569</v>
      </c>
      <c r="F1547" s="293"/>
      <c r="G1547" s="293"/>
      <c r="H1547" s="294"/>
      <c r="I1547" s="294" t="str">
        <f>IFERROR(_xlfn.IFNA(VLOOKUP($D:$D,history!$I:$Y,3,0),VLOOKUP(E:E,history!$H:$Y,4,0)),"--")</f>
        <v>--</v>
      </c>
      <c r="J1547" s="282" t="s">
        <v>5946</v>
      </c>
      <c r="K1547" s="282" t="str">
        <f t="shared" si="298"/>
        <v/>
      </c>
      <c r="L1547" s="312">
        <f t="shared" si="296"/>
        <v>116.35</v>
      </c>
      <c r="M1547" s="312">
        <f t="shared" si="297"/>
        <v>176.29</v>
      </c>
      <c r="N1547" s="297" t="str">
        <f>_xlfn.IFNA(VLOOKUP($E:$E,'1'!$A:$E,3,0),"")</f>
        <v/>
      </c>
      <c r="O1547" s="297" t="str">
        <f>_xlfn.IFNA(VLOOKUP($E:$E,'2'!$A:$E,3,0),"")</f>
        <v/>
      </c>
      <c r="P1547" s="297">
        <f>_xlfn.IFNA(VLOOKUP($E:$E,'3'!$A:$D,3,0),"")</f>
        <v>80</v>
      </c>
      <c r="Q1547" s="297" t="str">
        <f>_xlfn.IFNA(VLOOKUP($E:$E,'4'!$A:$F,3,0),"")</f>
        <v/>
      </c>
      <c r="R1547" s="297" t="str">
        <f>_xlfn.IFNA(VLOOKUP($E:$E,'5'!$A:$F,3,0),"")</f>
        <v/>
      </c>
      <c r="S1547" s="297" t="str">
        <f>_xlfn.IFNA(VLOOKUP($E:$E,'6'!$A:$F,3,0),"")</f>
        <v/>
      </c>
      <c r="T1547" s="313">
        <v>1</v>
      </c>
      <c r="U1547" s="313">
        <v>25</v>
      </c>
      <c r="V1547" s="313">
        <v>100</v>
      </c>
      <c r="W1547" s="314">
        <v>8.5000000000000006E-2</v>
      </c>
      <c r="X1547" s="315">
        <v>6.9999999999999999E-4</v>
      </c>
      <c r="Y1547" s="749">
        <v>160</v>
      </c>
      <c r="Z1547" s="282"/>
      <c r="AA1547" s="316" t="s">
        <v>393</v>
      </c>
      <c r="AB1547" s="282" t="s">
        <v>9885</v>
      </c>
      <c r="AC1547" s="317" t="s">
        <v>2081</v>
      </c>
      <c r="AD1547" s="318" t="s">
        <v>997</v>
      </c>
      <c r="AE1547" s="319" t="s">
        <v>11326</v>
      </c>
      <c r="AF1547" s="319" t="s">
        <v>11282</v>
      </c>
      <c r="AG1547" s="320">
        <v>2.21</v>
      </c>
      <c r="AH1547" s="321">
        <f t="shared" si="299"/>
        <v>0</v>
      </c>
      <c r="AI1547" s="287">
        <f>_xlfn.IFNA(VLOOKUP(AD:AD,грп!B:C,2,0),0)</f>
        <v>0</v>
      </c>
      <c r="AJ1547" s="607">
        <v>0</v>
      </c>
      <c r="AK1547" s="672">
        <f t="shared" si="295"/>
        <v>0</v>
      </c>
      <c r="AL1547" s="174"/>
    </row>
    <row r="1548" spans="1:38" s="4" customFormat="1" ht="11.45" customHeight="1" outlineLevel="1" x14ac:dyDescent="0.35">
      <c r="A1548" s="307" t="s">
        <v>339</v>
      </c>
      <c r="B1548" s="308" t="s">
        <v>7110</v>
      </c>
      <c r="C1548" s="330"/>
      <c r="D1548" s="310" t="s">
        <v>5604</v>
      </c>
      <c r="E1548" s="322" t="s">
        <v>5570</v>
      </c>
      <c r="F1548" s="293"/>
      <c r="G1548" s="293"/>
      <c r="H1548" s="294"/>
      <c r="I1548" s="294" t="str">
        <f>IFERROR(_xlfn.IFNA(VLOOKUP($D:$D,history!$I:$Y,3,0),VLOOKUP(E:E,history!$H:$Y,4,0)),"--")</f>
        <v>--</v>
      </c>
      <c r="J1548" s="282" t="s">
        <v>5946</v>
      </c>
      <c r="K1548" s="282" t="str">
        <f t="shared" si="298"/>
        <v/>
      </c>
      <c r="L1548" s="312">
        <f t="shared" si="296"/>
        <v>98.98</v>
      </c>
      <c r="M1548" s="312">
        <f t="shared" si="297"/>
        <v>149.97</v>
      </c>
      <c r="N1548" s="297" t="str">
        <f>_xlfn.IFNA(VLOOKUP($E:$E,'1'!$A:$E,3,0),"")</f>
        <v/>
      </c>
      <c r="O1548" s="297" t="str">
        <f>_xlfn.IFNA(VLOOKUP($E:$E,'2'!$A:$E,3,0),"")</f>
        <v/>
      </c>
      <c r="P1548" s="297">
        <f>_xlfn.IFNA(VLOOKUP($E:$E,'3'!$A:$D,3,0),"")</f>
        <v>67</v>
      </c>
      <c r="Q1548" s="297" t="str">
        <f>_xlfn.IFNA(VLOOKUP($E:$E,'4'!$A:$F,3,0),"")</f>
        <v/>
      </c>
      <c r="R1548" s="297" t="str">
        <f>_xlfn.IFNA(VLOOKUP($E:$E,'5'!$A:$F,3,0),"")</f>
        <v/>
      </c>
      <c r="S1548" s="297" t="str">
        <f>_xlfn.IFNA(VLOOKUP($E:$E,'6'!$A:$F,3,0),"")</f>
        <v/>
      </c>
      <c r="T1548" s="313">
        <v>1</v>
      </c>
      <c r="U1548" s="313">
        <v>1</v>
      </c>
      <c r="V1548" s="313">
        <v>60</v>
      </c>
      <c r="W1548" s="314">
        <v>0.06</v>
      </c>
      <c r="X1548" s="315">
        <v>1E-3</v>
      </c>
      <c r="Y1548" s="749">
        <v>130</v>
      </c>
      <c r="Z1548" s="282"/>
      <c r="AA1548" s="316" t="s">
        <v>393</v>
      </c>
      <c r="AB1548" s="282" t="s">
        <v>9885</v>
      </c>
      <c r="AC1548" s="317" t="s">
        <v>2081</v>
      </c>
      <c r="AD1548" s="318" t="s">
        <v>997</v>
      </c>
      <c r="AE1548" s="319" t="s">
        <v>11326</v>
      </c>
      <c r="AF1548" s="319" t="s">
        <v>11282</v>
      </c>
      <c r="AG1548" s="320">
        <v>1.88</v>
      </c>
      <c r="AH1548" s="321">
        <f t="shared" si="299"/>
        <v>0</v>
      </c>
      <c r="AI1548" s="287">
        <f>_xlfn.IFNA(VLOOKUP(AD:AD,грп!B:C,2,0),0)</f>
        <v>0</v>
      </c>
      <c r="AJ1548" s="607">
        <v>0</v>
      </c>
      <c r="AK1548" s="672">
        <f t="shared" si="295"/>
        <v>0</v>
      </c>
      <c r="AL1548" s="174"/>
    </row>
    <row r="1549" spans="1:38" s="4" customFormat="1" ht="11.45" customHeight="1" outlineLevel="1" x14ac:dyDescent="0.35">
      <c r="A1549" s="307" t="s">
        <v>339</v>
      </c>
      <c r="B1549" s="308" t="s">
        <v>7111</v>
      </c>
      <c r="C1549" s="330"/>
      <c r="D1549" s="310" t="s">
        <v>1454</v>
      </c>
      <c r="E1549" s="322" t="s">
        <v>5571</v>
      </c>
      <c r="F1549" s="293"/>
      <c r="G1549" s="293"/>
      <c r="H1549" s="294"/>
      <c r="I1549" s="294" t="str">
        <f>IFERROR(_xlfn.IFNA(VLOOKUP($D:$D,history!$I:$Y,3,0),VLOOKUP(E:E,history!$H:$Y,4,0)),"--")</f>
        <v>--</v>
      </c>
      <c r="J1549" s="282" t="s">
        <v>5946</v>
      </c>
      <c r="K1549" s="282" t="str">
        <f t="shared" si="298"/>
        <v/>
      </c>
      <c r="L1549" s="312">
        <f t="shared" si="296"/>
        <v>117.93</v>
      </c>
      <c r="M1549" s="312">
        <f t="shared" si="297"/>
        <v>178.68</v>
      </c>
      <c r="N1549" s="297" t="str">
        <f>_xlfn.IFNA(VLOOKUP($E:$E,'1'!$A:$E,3,0),"")</f>
        <v/>
      </c>
      <c r="O1549" s="297" t="str">
        <f>_xlfn.IFNA(VLOOKUP($E:$E,'2'!$A:$E,3,0),"")</f>
        <v/>
      </c>
      <c r="P1549" s="297">
        <f>_xlfn.IFNA(VLOOKUP($E:$E,'3'!$A:$D,3,0),"")</f>
        <v>80</v>
      </c>
      <c r="Q1549" s="297" t="str">
        <f>_xlfn.IFNA(VLOOKUP($E:$E,'4'!$A:$F,3,0),"")</f>
        <v/>
      </c>
      <c r="R1549" s="297" t="str">
        <f>_xlfn.IFNA(VLOOKUP($E:$E,'5'!$A:$F,3,0),"")</f>
        <v/>
      </c>
      <c r="S1549" s="297" t="str">
        <f>_xlfn.IFNA(VLOOKUP($E:$E,'6'!$A:$F,3,0),"")</f>
        <v/>
      </c>
      <c r="T1549" s="313">
        <v>1</v>
      </c>
      <c r="U1549" s="313">
        <v>25</v>
      </c>
      <c r="V1549" s="313">
        <v>100</v>
      </c>
      <c r="W1549" s="314">
        <v>8.5000000000000006E-2</v>
      </c>
      <c r="X1549" s="315">
        <v>4.8000000000000001E-4</v>
      </c>
      <c r="Y1549" s="749">
        <v>160</v>
      </c>
      <c r="Z1549" s="282"/>
      <c r="AA1549" s="316" t="s">
        <v>393</v>
      </c>
      <c r="AB1549" s="282" t="s">
        <v>9885</v>
      </c>
      <c r="AC1549" s="317" t="s">
        <v>2081</v>
      </c>
      <c r="AD1549" s="318" t="s">
        <v>997</v>
      </c>
      <c r="AE1549" s="319" t="s">
        <v>11326</v>
      </c>
      <c r="AF1549" s="319" t="s">
        <v>11294</v>
      </c>
      <c r="AG1549" s="320">
        <v>2.2400000000000002</v>
      </c>
      <c r="AH1549" s="321">
        <f t="shared" si="299"/>
        <v>0</v>
      </c>
      <c r="AI1549" s="287">
        <f>_xlfn.IFNA(VLOOKUP(AD:AD,грп!B:C,2,0),0)</f>
        <v>0</v>
      </c>
      <c r="AJ1549" s="607">
        <v>0</v>
      </c>
      <c r="AK1549" s="672">
        <f t="shared" si="295"/>
        <v>0</v>
      </c>
      <c r="AL1549" s="174"/>
    </row>
    <row r="1550" spans="1:38" s="4" customFormat="1" ht="11.45" customHeight="1" outlineLevel="1" x14ac:dyDescent="0.35">
      <c r="A1550" s="307" t="s">
        <v>339</v>
      </c>
      <c r="B1550" s="308" t="s">
        <v>7112</v>
      </c>
      <c r="C1550" s="330"/>
      <c r="D1550" s="310" t="s">
        <v>10908</v>
      </c>
      <c r="E1550" s="322" t="s">
        <v>5572</v>
      </c>
      <c r="F1550" s="293"/>
      <c r="G1550" s="293"/>
      <c r="H1550" s="294"/>
      <c r="I1550" s="294" t="str">
        <f>IFERROR(_xlfn.IFNA(VLOOKUP($D:$D,history!$I:$Y,3,0),VLOOKUP(E:E,history!$H:$Y,4,0)),"--")</f>
        <v>--</v>
      </c>
      <c r="J1550" s="282" t="s">
        <v>5946</v>
      </c>
      <c r="K1550" s="282" t="str">
        <f t="shared" si="298"/>
        <v/>
      </c>
      <c r="L1550" s="312">
        <f t="shared" si="296"/>
        <v>81.599999999999994</v>
      </c>
      <c r="M1550" s="312">
        <f t="shared" si="297"/>
        <v>123.64</v>
      </c>
      <c r="N1550" s="297" t="str">
        <f>_xlfn.IFNA(VLOOKUP($E:$E,'1'!$A:$E,3,0),"")</f>
        <v/>
      </c>
      <c r="O1550" s="297" t="str">
        <f>_xlfn.IFNA(VLOOKUP($E:$E,'2'!$A:$E,3,0),"")</f>
        <v/>
      </c>
      <c r="P1550" s="297" t="str">
        <f>_xlfn.IFNA(VLOOKUP($E:$E,'3'!$A:$D,3,0),"")</f>
        <v/>
      </c>
      <c r="Q1550" s="297" t="str">
        <f>_xlfn.IFNA(VLOOKUP($E:$E,'4'!$A:$F,3,0),"")</f>
        <v/>
      </c>
      <c r="R1550" s="297" t="str">
        <f>_xlfn.IFNA(VLOOKUP($E:$E,'5'!$A:$F,3,0),"")</f>
        <v/>
      </c>
      <c r="S1550" s="297" t="str">
        <f>_xlfn.IFNA(VLOOKUP($E:$E,'6'!$A:$F,3,0),"")</f>
        <v/>
      </c>
      <c r="T1550" s="313">
        <v>1</v>
      </c>
      <c r="U1550" s="313">
        <v>1</v>
      </c>
      <c r="V1550" s="313">
        <v>60</v>
      </c>
      <c r="W1550" s="314">
        <v>0.06</v>
      </c>
      <c r="X1550" s="315">
        <v>1E-3</v>
      </c>
      <c r="Y1550" s="749">
        <v>110</v>
      </c>
      <c r="Z1550" s="282"/>
      <c r="AA1550" s="316" t="s">
        <v>393</v>
      </c>
      <c r="AB1550" s="282" t="s">
        <v>9885</v>
      </c>
      <c r="AC1550" s="317" t="s">
        <v>2081</v>
      </c>
      <c r="AD1550" s="318" t="s">
        <v>997</v>
      </c>
      <c r="AE1550" s="319" t="s">
        <v>11326</v>
      </c>
      <c r="AF1550" s="319" t="s">
        <v>11282</v>
      </c>
      <c r="AG1550" s="320">
        <v>1.55</v>
      </c>
      <c r="AH1550" s="321">
        <f t="shared" si="299"/>
        <v>0</v>
      </c>
      <c r="AI1550" s="287">
        <f>_xlfn.IFNA(VLOOKUP(AD:AD,грп!B:C,2,0),0)</f>
        <v>0</v>
      </c>
      <c r="AJ1550" s="607">
        <v>0</v>
      </c>
      <c r="AK1550" s="672">
        <f t="shared" si="295"/>
        <v>0</v>
      </c>
      <c r="AL1550" s="174"/>
    </row>
    <row r="1551" spans="1:38" s="4" customFormat="1" ht="11.45" customHeight="1" outlineLevel="1" x14ac:dyDescent="0.35">
      <c r="A1551" s="307" t="s">
        <v>10909</v>
      </c>
      <c r="B1551" s="308" t="s">
        <v>7113</v>
      </c>
      <c r="C1551" s="309"/>
      <c r="D1551" s="310" t="s">
        <v>5934</v>
      </c>
      <c r="E1551" s="311" t="s">
        <v>4241</v>
      </c>
      <c r="F1551" s="293"/>
      <c r="G1551" s="293"/>
      <c r="H1551" s="294">
        <v>185</v>
      </c>
      <c r="I1551" s="294" t="str">
        <f>IFERROR(_xlfn.IFNA(VLOOKUP($D:$D,history!$I:$Y,3,0),VLOOKUP(E:E,history!$H:$Y,4,0)),"--")</f>
        <v>--</v>
      </c>
      <c r="J1551" s="282" t="s">
        <v>9870</v>
      </c>
      <c r="K1551" s="282" t="str">
        <f t="shared" si="298"/>
        <v/>
      </c>
      <c r="L1551" s="312">
        <f t="shared" si="296"/>
        <v>52.12</v>
      </c>
      <c r="M1551" s="312">
        <f t="shared" si="297"/>
        <v>78.97</v>
      </c>
      <c r="N1551" s="297" t="str">
        <f>_xlfn.IFNA(VLOOKUP($E:$E,'1'!$A:$E,3,0),"")</f>
        <v/>
      </c>
      <c r="O1551" s="297" t="str">
        <f>_xlfn.IFNA(VLOOKUP($E:$E,'2'!$A:$E,3,0),"")</f>
        <v/>
      </c>
      <c r="P1551" s="297">
        <f>_xlfn.IFNA(VLOOKUP($E:$E,'3'!$A:$D,3,0),"")</f>
        <v>45</v>
      </c>
      <c r="Q1551" s="297" t="str">
        <f>_xlfn.IFNA(VLOOKUP($E:$E,'4'!$A:$F,3,0),"")</f>
        <v/>
      </c>
      <c r="R1551" s="297" t="str">
        <f>_xlfn.IFNA(VLOOKUP($E:$E,'5'!$A:$F,3,0),"")</f>
        <v/>
      </c>
      <c r="S1551" s="297" t="str">
        <f>_xlfn.IFNA(VLOOKUP($E:$E,'6'!$A:$F,3,0),"")</f>
        <v/>
      </c>
      <c r="T1551" s="313">
        <v>1</v>
      </c>
      <c r="U1551" s="313">
        <v>1</v>
      </c>
      <c r="V1551" s="313">
        <v>180</v>
      </c>
      <c r="W1551" s="314">
        <v>6.8000000000000005E-2</v>
      </c>
      <c r="X1551" s="315">
        <v>3.6600000000000001E-4</v>
      </c>
      <c r="Y1551" s="749">
        <v>80</v>
      </c>
      <c r="Z1551" s="282"/>
      <c r="AA1551" s="316" t="s">
        <v>393</v>
      </c>
      <c r="AB1551" s="282" t="s">
        <v>9163</v>
      </c>
      <c r="AC1551" s="317" t="s">
        <v>2081</v>
      </c>
      <c r="AD1551" s="318" t="s">
        <v>997</v>
      </c>
      <c r="AE1551" s="319" t="s">
        <v>11326</v>
      </c>
      <c r="AF1551" s="319" t="s">
        <v>11282</v>
      </c>
      <c r="AG1551" s="320">
        <v>0.99</v>
      </c>
      <c r="AH1551" s="321">
        <f t="shared" si="299"/>
        <v>0</v>
      </c>
      <c r="AI1551" s="287">
        <f>_xlfn.IFNA(VLOOKUP(AD:AD,грп!B:C,2,0),0)</f>
        <v>0</v>
      </c>
      <c r="AJ1551" s="607">
        <v>90</v>
      </c>
      <c r="AK1551" s="672">
        <f t="shared" si="295"/>
        <v>0</v>
      </c>
      <c r="AL1551" s="174"/>
    </row>
    <row r="1552" spans="1:38" s="4" customFormat="1" ht="11.45" customHeight="1" outlineLevel="1" x14ac:dyDescent="0.35">
      <c r="A1552" s="307" t="s">
        <v>10909</v>
      </c>
      <c r="B1552" s="308" t="s">
        <v>7114</v>
      </c>
      <c r="C1552" s="309"/>
      <c r="D1552" s="310" t="s">
        <v>5599</v>
      </c>
      <c r="E1552" s="322" t="s">
        <v>4243</v>
      </c>
      <c r="F1552" s="293"/>
      <c r="G1552" s="293"/>
      <c r="H1552" s="294">
        <v>175</v>
      </c>
      <c r="I1552" s="294" t="str">
        <f>IFERROR(_xlfn.IFNA(VLOOKUP($D:$D,history!$I:$Y,3,0),VLOOKUP(E:E,history!$H:$Y,4,0)),"--")</f>
        <v>--</v>
      </c>
      <c r="J1552" s="282" t="s">
        <v>9870</v>
      </c>
      <c r="K1552" s="282" t="str">
        <f t="shared" si="298"/>
        <v/>
      </c>
      <c r="L1552" s="331">
        <f t="shared" si="296"/>
        <v>60.44</v>
      </c>
      <c r="M1552" s="331">
        <v>91.58</v>
      </c>
      <c r="N1552" s="297" t="str">
        <f>_xlfn.IFNA(VLOOKUP($E:$E,'1'!$A:$E,3,0),"")</f>
        <v/>
      </c>
      <c r="O1552" s="297" t="str">
        <f>_xlfn.IFNA(VLOOKUP($E:$E,'2'!$A:$E,3,0),"")</f>
        <v/>
      </c>
      <c r="P1552" s="297">
        <f>_xlfn.IFNA(VLOOKUP($E:$E,'3'!$A:$D,3,0),"")</f>
        <v>45</v>
      </c>
      <c r="Q1552" s="297" t="str">
        <f>_xlfn.IFNA(VLOOKUP($E:$E,'4'!$A:$F,3,0),"")</f>
        <v/>
      </c>
      <c r="R1552" s="297" t="str">
        <f>_xlfn.IFNA(VLOOKUP($E:$E,'5'!$A:$F,3,0),"")</f>
        <v/>
      </c>
      <c r="S1552" s="297" t="str">
        <f>_xlfn.IFNA(VLOOKUP($E:$E,'6'!$A:$F,3,0),"")</f>
        <v/>
      </c>
      <c r="T1552" s="313">
        <v>1</v>
      </c>
      <c r="U1552" s="313">
        <v>1</v>
      </c>
      <c r="V1552" s="313">
        <v>180</v>
      </c>
      <c r="W1552" s="314">
        <v>6.8000000000000005E-2</v>
      </c>
      <c r="X1552" s="315">
        <v>3.6600000000000001E-4</v>
      </c>
      <c r="Y1552" s="749">
        <v>90</v>
      </c>
      <c r="Z1552" s="332" t="s">
        <v>5283</v>
      </c>
      <c r="AA1552" s="316" t="s">
        <v>393</v>
      </c>
      <c r="AB1552" s="282" t="s">
        <v>9163</v>
      </c>
      <c r="AC1552" s="317" t="s">
        <v>2081</v>
      </c>
      <c r="AD1552" s="318" t="s">
        <v>997</v>
      </c>
      <c r="AE1552" s="319" t="s">
        <v>11326</v>
      </c>
      <c r="AF1552" s="319" t="s">
        <v>11282</v>
      </c>
      <c r="AG1552" s="320">
        <v>1.17</v>
      </c>
      <c r="AH1552" s="321">
        <f t="shared" si="299"/>
        <v>0</v>
      </c>
      <c r="AI1552" s="287">
        <f>_xlfn.IFNA(VLOOKUP(AD:AD,грп!B:C,2,0),0)</f>
        <v>0</v>
      </c>
      <c r="AJ1552" s="607">
        <v>230</v>
      </c>
      <c r="AK1552" s="672">
        <f t="shared" si="295"/>
        <v>0</v>
      </c>
      <c r="AL1552" s="174"/>
    </row>
    <row r="1553" spans="1:38" s="4" customFormat="1" ht="11.45" customHeight="1" outlineLevel="1" x14ac:dyDescent="0.35">
      <c r="A1553" s="307" t="s">
        <v>10909</v>
      </c>
      <c r="B1553" s="308" t="s">
        <v>7115</v>
      </c>
      <c r="C1553" s="309"/>
      <c r="D1553" s="310" t="s">
        <v>5935</v>
      </c>
      <c r="E1553" s="311" t="s">
        <v>4260</v>
      </c>
      <c r="F1553" s="293"/>
      <c r="G1553" s="293"/>
      <c r="H1553" s="294">
        <v>125</v>
      </c>
      <c r="I1553" s="294" t="str">
        <f>IFERROR(_xlfn.IFNA(VLOOKUP($D:$D,history!$I:$Y,3,0),VLOOKUP(E:E,history!$H:$Y,4,0)),"--")</f>
        <v>--</v>
      </c>
      <c r="J1553" s="282" t="s">
        <v>9870</v>
      </c>
      <c r="K1553" s="282" t="str">
        <f t="shared" si="298"/>
        <v/>
      </c>
      <c r="L1553" s="312">
        <f t="shared" si="296"/>
        <v>52.12</v>
      </c>
      <c r="M1553" s="312">
        <f>ROUND(IF($A$3="РЕГИОНЫ",AG1553*$AG$3*$AG$1,IF(AI1553=0,AG1553*$AG$3*$AG$1,AG1553*$AG$3*(1-5%)*$AG$1)),2)</f>
        <v>78.97</v>
      </c>
      <c r="N1553" s="297" t="str">
        <f>_xlfn.IFNA(VLOOKUP($E:$E,'1'!$A:$E,3,0),"")</f>
        <v/>
      </c>
      <c r="O1553" s="297" t="str">
        <f>_xlfn.IFNA(VLOOKUP($E:$E,'2'!$A:$E,3,0),"")</f>
        <v/>
      </c>
      <c r="P1553" s="297">
        <f>_xlfn.IFNA(VLOOKUP($E:$E,'3'!$A:$D,3,0),"")</f>
        <v>45</v>
      </c>
      <c r="Q1553" s="297" t="str">
        <f>_xlfn.IFNA(VLOOKUP($E:$E,'4'!$A:$F,3,0),"")</f>
        <v/>
      </c>
      <c r="R1553" s="297" t="str">
        <f>_xlfn.IFNA(VLOOKUP($E:$E,'5'!$A:$F,3,0),"")</f>
        <v/>
      </c>
      <c r="S1553" s="297" t="str">
        <f>_xlfn.IFNA(VLOOKUP($E:$E,'6'!$A:$F,3,0),"")</f>
        <v/>
      </c>
      <c r="T1553" s="313">
        <v>1</v>
      </c>
      <c r="U1553" s="313">
        <v>1</v>
      </c>
      <c r="V1553" s="313">
        <v>140</v>
      </c>
      <c r="W1553" s="314">
        <v>6.2E-2</v>
      </c>
      <c r="X1553" s="315">
        <v>3.6600000000000001E-4</v>
      </c>
      <c r="Y1553" s="749">
        <v>80</v>
      </c>
      <c r="Z1553" s="282"/>
      <c r="AA1553" s="316" t="s">
        <v>393</v>
      </c>
      <c r="AB1553" s="282" t="s">
        <v>9163</v>
      </c>
      <c r="AC1553" s="317" t="s">
        <v>2081</v>
      </c>
      <c r="AD1553" s="318" t="s">
        <v>997</v>
      </c>
      <c r="AE1553" s="319" t="s">
        <v>11326</v>
      </c>
      <c r="AF1553" s="319" t="s">
        <v>11282</v>
      </c>
      <c r="AG1553" s="320">
        <v>0.99</v>
      </c>
      <c r="AH1553" s="321">
        <f t="shared" si="299"/>
        <v>0</v>
      </c>
      <c r="AI1553" s="287">
        <f>_xlfn.IFNA(VLOOKUP(AD:AD,грп!B:C,2,0),0)</f>
        <v>0</v>
      </c>
      <c r="AJ1553" s="607">
        <v>140</v>
      </c>
      <c r="AK1553" s="672">
        <f t="shared" si="295"/>
        <v>0</v>
      </c>
      <c r="AL1553" s="174"/>
    </row>
    <row r="1554" spans="1:38" s="4" customFormat="1" ht="11.45" customHeight="1" outlineLevel="1" x14ac:dyDescent="0.35">
      <c r="A1554" s="307" t="s">
        <v>10909</v>
      </c>
      <c r="B1554" s="308" t="s">
        <v>7116</v>
      </c>
      <c r="C1554" s="309"/>
      <c r="D1554" s="310" t="s">
        <v>5600</v>
      </c>
      <c r="E1554" s="311" t="s">
        <v>4261</v>
      </c>
      <c r="F1554" s="293"/>
      <c r="G1554" s="293"/>
      <c r="H1554" s="294">
        <v>187</v>
      </c>
      <c r="I1554" s="294" t="str">
        <f>IFERROR(_xlfn.IFNA(VLOOKUP($D:$D,history!$I:$Y,3,0),VLOOKUP(E:E,history!$H:$Y,4,0)),"--")</f>
        <v>--</v>
      </c>
      <c r="J1554" s="282" t="s">
        <v>9870</v>
      </c>
      <c r="K1554" s="282" t="str">
        <f t="shared" si="298"/>
        <v/>
      </c>
      <c r="L1554" s="331">
        <f t="shared" si="296"/>
        <v>49.08</v>
      </c>
      <c r="M1554" s="331">
        <v>74.36</v>
      </c>
      <c r="N1554" s="297" t="str">
        <f>_xlfn.IFNA(VLOOKUP($E:$E,'1'!$A:$E,3,0),"")</f>
        <v/>
      </c>
      <c r="O1554" s="297" t="str">
        <f>_xlfn.IFNA(VLOOKUP($E:$E,'2'!$A:$E,3,0),"")</f>
        <v/>
      </c>
      <c r="P1554" s="297">
        <f>_xlfn.IFNA(VLOOKUP($E:$E,'3'!$A:$D,3,0),"")</f>
        <v>45</v>
      </c>
      <c r="Q1554" s="297" t="str">
        <f>_xlfn.IFNA(VLOOKUP($E:$E,'4'!$A:$F,3,0),"")</f>
        <v/>
      </c>
      <c r="R1554" s="297" t="str">
        <f>_xlfn.IFNA(VLOOKUP($E:$E,'5'!$A:$F,3,0),"")</f>
        <v/>
      </c>
      <c r="S1554" s="297" t="str">
        <f>_xlfn.IFNA(VLOOKUP($E:$E,'6'!$A:$F,3,0),"")</f>
        <v/>
      </c>
      <c r="T1554" s="313">
        <v>1</v>
      </c>
      <c r="U1554" s="313">
        <v>1</v>
      </c>
      <c r="V1554" s="313">
        <v>180</v>
      </c>
      <c r="W1554" s="314">
        <v>6.2E-2</v>
      </c>
      <c r="X1554" s="315">
        <v>3.6600000000000001E-4</v>
      </c>
      <c r="Y1554" s="749">
        <v>70</v>
      </c>
      <c r="Z1554" s="332" t="s">
        <v>5283</v>
      </c>
      <c r="AA1554" s="316" t="s">
        <v>393</v>
      </c>
      <c r="AB1554" s="282" t="s">
        <v>9163</v>
      </c>
      <c r="AC1554" s="317" t="s">
        <v>2081</v>
      </c>
      <c r="AD1554" s="318" t="s">
        <v>997</v>
      </c>
      <c r="AE1554" s="319" t="s">
        <v>11326</v>
      </c>
      <c r="AF1554" s="319" t="s">
        <v>11282</v>
      </c>
      <c r="AG1554" s="320">
        <v>0.95</v>
      </c>
      <c r="AH1554" s="321">
        <f t="shared" si="299"/>
        <v>0</v>
      </c>
      <c r="AI1554" s="287">
        <f>_xlfn.IFNA(VLOOKUP(AD:AD,грп!B:C,2,0),0)</f>
        <v>0</v>
      </c>
      <c r="AJ1554" s="607">
        <v>230</v>
      </c>
      <c r="AK1554" s="672">
        <f t="shared" si="295"/>
        <v>0</v>
      </c>
      <c r="AL1554" s="174"/>
    </row>
    <row r="1555" spans="1:38" s="4" customFormat="1" ht="11.45" customHeight="1" outlineLevel="1" x14ac:dyDescent="0.35">
      <c r="A1555" s="307" t="s">
        <v>10909</v>
      </c>
      <c r="B1555" s="308" t="s">
        <v>7117</v>
      </c>
      <c r="C1555" s="309"/>
      <c r="D1555" s="310" t="s">
        <v>5936</v>
      </c>
      <c r="E1555" s="311" t="s">
        <v>4242</v>
      </c>
      <c r="F1555" s="293"/>
      <c r="G1555" s="293"/>
      <c r="H1555" s="294">
        <v>135</v>
      </c>
      <c r="I1555" s="294" t="str">
        <f>IFERROR(_xlfn.IFNA(VLOOKUP($D:$D,history!$I:$Y,3,0),VLOOKUP(E:E,history!$H:$Y,4,0)),"--")</f>
        <v>--</v>
      </c>
      <c r="J1555" s="282" t="s">
        <v>9870</v>
      </c>
      <c r="K1555" s="282" t="str">
        <f t="shared" si="298"/>
        <v/>
      </c>
      <c r="L1555" s="312">
        <f t="shared" si="296"/>
        <v>94.24</v>
      </c>
      <c r="M1555" s="312">
        <f>ROUND(IF($A$3="РЕГИОНЫ",AG1555*$AG$3*$AG$1,IF(AI1555=0,AG1555*$AG$3*$AG$1,AG1555*$AG$3*(1-5%)*$AG$1)),2)</f>
        <v>142.79</v>
      </c>
      <c r="N1555" s="297" t="str">
        <f>_xlfn.IFNA(VLOOKUP($E:$E,'1'!$A:$E,3,0),"")</f>
        <v/>
      </c>
      <c r="O1555" s="297" t="str">
        <f>_xlfn.IFNA(VLOOKUP($E:$E,'2'!$A:$E,3,0),"")</f>
        <v/>
      </c>
      <c r="P1555" s="297">
        <f>_xlfn.IFNA(VLOOKUP($E:$E,'3'!$A:$D,3,0),"")</f>
        <v>57</v>
      </c>
      <c r="Q1555" s="297" t="str">
        <f>_xlfn.IFNA(VLOOKUP($E:$E,'4'!$A:$F,3,0),"")</f>
        <v/>
      </c>
      <c r="R1555" s="297" t="str">
        <f>_xlfn.IFNA(VLOOKUP($E:$E,'5'!$A:$F,3,0),"")</f>
        <v/>
      </c>
      <c r="S1555" s="297" t="str">
        <f>_xlfn.IFNA(VLOOKUP($E:$E,'6'!$A:$F,3,0),"")</f>
        <v/>
      </c>
      <c r="T1555" s="313">
        <v>1</v>
      </c>
      <c r="U1555" s="313">
        <v>1</v>
      </c>
      <c r="V1555" s="313">
        <v>140</v>
      </c>
      <c r="W1555" s="314">
        <v>8.5000000000000006E-2</v>
      </c>
      <c r="X1555" s="315">
        <v>6.9300000000000004E-4</v>
      </c>
      <c r="Y1555" s="749">
        <v>140</v>
      </c>
      <c r="Z1555" s="282"/>
      <c r="AA1555" s="316" t="s">
        <v>393</v>
      </c>
      <c r="AB1555" s="282" t="s">
        <v>9163</v>
      </c>
      <c r="AC1555" s="317" t="s">
        <v>2081</v>
      </c>
      <c r="AD1555" s="318" t="s">
        <v>997</v>
      </c>
      <c r="AE1555" s="319" t="s">
        <v>11326</v>
      </c>
      <c r="AF1555" s="319" t="s">
        <v>11282</v>
      </c>
      <c r="AG1555" s="320">
        <v>1.79</v>
      </c>
      <c r="AH1555" s="321">
        <f t="shared" si="299"/>
        <v>0</v>
      </c>
      <c r="AI1555" s="287">
        <f>_xlfn.IFNA(VLOOKUP(AD:AD,грп!B:C,2,0),0)</f>
        <v>0</v>
      </c>
      <c r="AJ1555" s="607">
        <v>140</v>
      </c>
      <c r="AK1555" s="672">
        <f t="shared" si="295"/>
        <v>0</v>
      </c>
      <c r="AL1555" s="174"/>
    </row>
    <row r="1556" spans="1:38" s="4" customFormat="1" ht="11.45" customHeight="1" outlineLevel="1" x14ac:dyDescent="0.35">
      <c r="A1556" s="307" t="s">
        <v>10909</v>
      </c>
      <c r="B1556" s="308" t="s">
        <v>7118</v>
      </c>
      <c r="C1556" s="309"/>
      <c r="D1556" s="310" t="s">
        <v>5601</v>
      </c>
      <c r="E1556" s="311" t="s">
        <v>4244</v>
      </c>
      <c r="F1556" s="293"/>
      <c r="G1556" s="293"/>
      <c r="H1556" s="294">
        <v>137</v>
      </c>
      <c r="I1556" s="294" t="str">
        <f>IFERROR(_xlfn.IFNA(VLOOKUP($D:$D,history!$I:$Y,3,0),VLOOKUP(E:E,history!$H:$Y,4,0)),"--")</f>
        <v>--</v>
      </c>
      <c r="J1556" s="282" t="s">
        <v>9870</v>
      </c>
      <c r="K1556" s="282" t="str">
        <f t="shared" si="298"/>
        <v/>
      </c>
      <c r="L1556" s="331">
        <f t="shared" si="296"/>
        <v>88.86</v>
      </c>
      <c r="M1556" s="331">
        <v>134.63999999999999</v>
      </c>
      <c r="N1556" s="297" t="str">
        <f>_xlfn.IFNA(VLOOKUP($E:$E,'1'!$A:$E,3,0),"")</f>
        <v/>
      </c>
      <c r="O1556" s="297" t="str">
        <f>_xlfn.IFNA(VLOOKUP($E:$E,'2'!$A:$E,3,0),"")</f>
        <v/>
      </c>
      <c r="P1556" s="297">
        <f>_xlfn.IFNA(VLOOKUP($E:$E,'3'!$A:$D,3,0),"")</f>
        <v>57</v>
      </c>
      <c r="Q1556" s="297" t="str">
        <f>_xlfn.IFNA(VLOOKUP($E:$E,'4'!$A:$F,3,0),"")</f>
        <v/>
      </c>
      <c r="R1556" s="297" t="str">
        <f>_xlfn.IFNA(VLOOKUP($E:$E,'5'!$A:$F,3,0),"")</f>
        <v/>
      </c>
      <c r="S1556" s="297" t="str">
        <f>_xlfn.IFNA(VLOOKUP($E:$E,'6'!$A:$F,3,0),"")</f>
        <v/>
      </c>
      <c r="T1556" s="313">
        <v>1</v>
      </c>
      <c r="U1556" s="313">
        <v>1</v>
      </c>
      <c r="V1556" s="313">
        <v>140</v>
      </c>
      <c r="W1556" s="314">
        <v>8.5000000000000006E-2</v>
      </c>
      <c r="X1556" s="315">
        <v>6.9300000000000004E-4</v>
      </c>
      <c r="Y1556" s="749">
        <v>130</v>
      </c>
      <c r="Z1556" s="332" t="s">
        <v>5283</v>
      </c>
      <c r="AA1556" s="316" t="s">
        <v>393</v>
      </c>
      <c r="AB1556" s="282" t="s">
        <v>9163</v>
      </c>
      <c r="AC1556" s="317" t="s">
        <v>2081</v>
      </c>
      <c r="AD1556" s="318" t="s">
        <v>997</v>
      </c>
      <c r="AE1556" s="319" t="s">
        <v>11326</v>
      </c>
      <c r="AF1556" s="319" t="s">
        <v>11282</v>
      </c>
      <c r="AG1556" s="320">
        <v>1.72</v>
      </c>
      <c r="AH1556" s="321">
        <f t="shared" si="299"/>
        <v>0</v>
      </c>
      <c r="AI1556" s="287">
        <f>_xlfn.IFNA(VLOOKUP(AD:AD,грп!B:C,2,0),0)</f>
        <v>0</v>
      </c>
      <c r="AJ1556" s="607">
        <v>190</v>
      </c>
      <c r="AK1556" s="672">
        <f t="shared" si="295"/>
        <v>0</v>
      </c>
      <c r="AL1556" s="174"/>
    </row>
    <row r="1557" spans="1:38" s="4" customFormat="1" ht="11.45" customHeight="1" outlineLevel="1" x14ac:dyDescent="0.35">
      <c r="A1557" s="307" t="s">
        <v>10909</v>
      </c>
      <c r="B1557" s="308" t="s">
        <v>7119</v>
      </c>
      <c r="C1557" s="309"/>
      <c r="D1557" s="310" t="s">
        <v>5937</v>
      </c>
      <c r="E1557" s="311" t="s">
        <v>4262</v>
      </c>
      <c r="F1557" s="293"/>
      <c r="G1557" s="293"/>
      <c r="H1557" s="294">
        <v>135</v>
      </c>
      <c r="I1557" s="294" t="str">
        <f>IFERROR(_xlfn.IFNA(VLOOKUP($D:$D,history!$I:$Y,3,0),VLOOKUP(E:E,history!$H:$Y,4,0)),"--")</f>
        <v>--</v>
      </c>
      <c r="J1557" s="282" t="s">
        <v>9870</v>
      </c>
      <c r="K1557" s="282" t="str">
        <f t="shared" si="298"/>
        <v/>
      </c>
      <c r="L1557" s="312">
        <f t="shared" si="296"/>
        <v>94.24</v>
      </c>
      <c r="M1557" s="312">
        <f>ROUND(IF($A$3="РЕГИОНЫ",AG1557*$AG$3*$AG$1,IF(AI1557=0,AG1557*$AG$3*$AG$1,AG1557*$AG$3*(1-5%)*$AG$1)),2)</f>
        <v>142.79</v>
      </c>
      <c r="N1557" s="297" t="str">
        <f>_xlfn.IFNA(VLOOKUP($E:$E,'1'!$A:$E,3,0),"")</f>
        <v/>
      </c>
      <c r="O1557" s="297" t="str">
        <f>_xlfn.IFNA(VLOOKUP($E:$E,'2'!$A:$E,3,0),"")</f>
        <v/>
      </c>
      <c r="P1557" s="297">
        <f>_xlfn.IFNA(VLOOKUP($E:$E,'3'!$A:$D,3,0),"")</f>
        <v>57</v>
      </c>
      <c r="Q1557" s="297" t="str">
        <f>_xlfn.IFNA(VLOOKUP($E:$E,'4'!$A:$F,3,0),"")</f>
        <v/>
      </c>
      <c r="R1557" s="297" t="str">
        <f>_xlfn.IFNA(VLOOKUP($E:$E,'5'!$A:$F,3,0),"")</f>
        <v/>
      </c>
      <c r="S1557" s="297" t="str">
        <f>_xlfn.IFNA(VLOOKUP($E:$E,'6'!$A:$F,3,0),"")</f>
        <v/>
      </c>
      <c r="T1557" s="313">
        <v>1</v>
      </c>
      <c r="U1557" s="313">
        <v>1</v>
      </c>
      <c r="V1557" s="313">
        <v>140</v>
      </c>
      <c r="W1557" s="314">
        <v>6.2E-2</v>
      </c>
      <c r="X1557" s="315">
        <v>3.6600000000000001E-4</v>
      </c>
      <c r="Y1557" s="749">
        <v>140</v>
      </c>
      <c r="Z1557" s="282"/>
      <c r="AA1557" s="316" t="s">
        <v>393</v>
      </c>
      <c r="AB1557" s="282" t="s">
        <v>9163</v>
      </c>
      <c r="AC1557" s="317" t="s">
        <v>2081</v>
      </c>
      <c r="AD1557" s="318" t="s">
        <v>997</v>
      </c>
      <c r="AE1557" s="319" t="s">
        <v>11326</v>
      </c>
      <c r="AF1557" s="319" t="s">
        <v>11282</v>
      </c>
      <c r="AG1557" s="320">
        <v>1.79</v>
      </c>
      <c r="AH1557" s="321">
        <f t="shared" si="299"/>
        <v>0</v>
      </c>
      <c r="AI1557" s="287">
        <f>_xlfn.IFNA(VLOOKUP(AD:AD,грп!B:C,2,0),0)</f>
        <v>0</v>
      </c>
      <c r="AJ1557" s="607">
        <v>140</v>
      </c>
      <c r="AK1557" s="672">
        <f t="shared" si="295"/>
        <v>0</v>
      </c>
      <c r="AL1557" s="174"/>
    </row>
    <row r="1558" spans="1:38" s="4" customFormat="1" ht="11.45" customHeight="1" outlineLevel="1" x14ac:dyDescent="0.35">
      <c r="A1558" s="307" t="s">
        <v>10909</v>
      </c>
      <c r="B1558" s="308" t="s">
        <v>7120</v>
      </c>
      <c r="C1558" s="309"/>
      <c r="D1558" s="310" t="s">
        <v>5602</v>
      </c>
      <c r="E1558" s="311" t="s">
        <v>4263</v>
      </c>
      <c r="F1558" s="293"/>
      <c r="G1558" s="293"/>
      <c r="H1558" s="294">
        <v>200</v>
      </c>
      <c r="I1558" s="294" t="str">
        <f>IFERROR(_xlfn.IFNA(VLOOKUP($D:$D,history!$I:$Y,3,0),VLOOKUP(E:E,history!$H:$Y,4,0)),"--")</f>
        <v>--</v>
      </c>
      <c r="J1558" s="282" t="s">
        <v>9870</v>
      </c>
      <c r="K1558" s="282" t="str">
        <f t="shared" si="298"/>
        <v/>
      </c>
      <c r="L1558" s="331">
        <f t="shared" si="296"/>
        <v>89.9</v>
      </c>
      <c r="M1558" s="331">
        <v>136.21</v>
      </c>
      <c r="N1558" s="297" t="str">
        <f>_xlfn.IFNA(VLOOKUP($E:$E,'1'!$A:$E,3,0),"")</f>
        <v/>
      </c>
      <c r="O1558" s="297" t="str">
        <f>_xlfn.IFNA(VLOOKUP($E:$E,'2'!$A:$E,3,0),"")</f>
        <v/>
      </c>
      <c r="P1558" s="297">
        <f>_xlfn.IFNA(VLOOKUP($E:$E,'3'!$A:$D,3,0),"")</f>
        <v>57</v>
      </c>
      <c r="Q1558" s="297" t="str">
        <f>_xlfn.IFNA(VLOOKUP($E:$E,'4'!$A:$F,3,0),"")</f>
        <v/>
      </c>
      <c r="R1558" s="297" t="str">
        <f>_xlfn.IFNA(VLOOKUP($E:$E,'5'!$A:$F,3,0),"")</f>
        <v/>
      </c>
      <c r="S1558" s="297" t="str">
        <f>_xlfn.IFNA(VLOOKUP($E:$E,'6'!$A:$F,3,0),"")</f>
        <v/>
      </c>
      <c r="T1558" s="313">
        <v>1</v>
      </c>
      <c r="U1558" s="313">
        <v>1</v>
      </c>
      <c r="V1558" s="313">
        <v>130</v>
      </c>
      <c r="W1558" s="314">
        <v>6.2E-2</v>
      </c>
      <c r="X1558" s="315">
        <v>3.6600000000000001E-4</v>
      </c>
      <c r="Y1558" s="749">
        <v>130</v>
      </c>
      <c r="Z1558" s="332" t="s">
        <v>5283</v>
      </c>
      <c r="AA1558" s="316" t="s">
        <v>10391</v>
      </c>
      <c r="AB1558" s="282" t="s">
        <v>9163</v>
      </c>
      <c r="AC1558" s="317" t="s">
        <v>2081</v>
      </c>
      <c r="AD1558" s="318" t="s">
        <v>997</v>
      </c>
      <c r="AE1558" s="319" t="s">
        <v>11326</v>
      </c>
      <c r="AF1558" s="319" t="s">
        <v>11282</v>
      </c>
      <c r="AG1558" s="320">
        <v>1.74</v>
      </c>
      <c r="AH1558" s="321">
        <f t="shared" si="299"/>
        <v>0</v>
      </c>
      <c r="AI1558" s="287">
        <f>_xlfn.IFNA(VLOOKUP(AD:AD,грп!B:C,2,0),0)</f>
        <v>0</v>
      </c>
      <c r="AJ1558" s="607">
        <v>180</v>
      </c>
      <c r="AK1558" s="672">
        <f t="shared" si="295"/>
        <v>0</v>
      </c>
      <c r="AL1558" s="174"/>
    </row>
    <row r="1559" spans="1:38" s="4" customFormat="1" ht="12" customHeight="1" x14ac:dyDescent="0.35">
      <c r="A1559" s="288"/>
      <c r="B1559" s="289"/>
      <c r="C1559" s="377" t="s">
        <v>555</v>
      </c>
      <c r="D1559" s="291" t="s">
        <v>2725</v>
      </c>
      <c r="E1559" s="292"/>
      <c r="F1559" s="293"/>
      <c r="G1559" s="293"/>
      <c r="H1559" s="294"/>
      <c r="I1559" s="294"/>
      <c r="J1559" s="282" t="s">
        <v>393</v>
      </c>
      <c r="K1559" s="282" t="str">
        <f t="shared" si="298"/>
        <v/>
      </c>
      <c r="L1559" s="295"/>
      <c r="M1559" s="296"/>
      <c r="N1559" s="297"/>
      <c r="O1559" s="297"/>
      <c r="P1559" s="297"/>
      <c r="Q1559" s="297" t="str">
        <f>_xlfn.IFNA(VLOOKUP($E:$E,'4'!$A:$F,3,0),"")</f>
        <v/>
      </c>
      <c r="R1559" s="297" t="str">
        <f>_xlfn.IFNA(VLOOKUP($E:$E,'5'!$A:$F,3,0),"")</f>
        <v/>
      </c>
      <c r="S1559" s="297"/>
      <c r="T1559" s="298"/>
      <c r="U1559" s="299"/>
      <c r="V1559" s="299"/>
      <c r="W1559" s="300"/>
      <c r="X1559" s="301"/>
      <c r="Y1559" s="749"/>
      <c r="Z1559" s="282"/>
      <c r="AA1559" s="280"/>
      <c r="AB1559" s="280" t="s">
        <v>393</v>
      </c>
      <c r="AC1559" s="302"/>
      <c r="AD1559" s="303" t="s">
        <v>2725</v>
      </c>
      <c r="AE1559" s="280"/>
      <c r="AF1559" s="329"/>
      <c r="AG1559" s="305"/>
      <c r="AH1559" s="306"/>
      <c r="AI1559" s="287">
        <f>_xlfn.IFNA(VLOOKUP(AD:AD,грп!B:C,2,0),0)</f>
        <v>0</v>
      </c>
      <c r="AJ1559" s="607">
        <v>0</v>
      </c>
      <c r="AK1559" s="672" t="str">
        <f t="shared" si="295"/>
        <v xml:space="preserve"> </v>
      </c>
      <c r="AL1559" s="174"/>
    </row>
    <row r="1560" spans="1:38" s="4" customFormat="1" ht="12" customHeight="1" outlineLevel="1" x14ac:dyDescent="0.35">
      <c r="A1560" s="307" t="s">
        <v>10402</v>
      </c>
      <c r="B1560" s="308" t="s">
        <v>7121</v>
      </c>
      <c r="C1560" s="377" t="s">
        <v>555</v>
      </c>
      <c r="D1560" s="310" t="s">
        <v>1620</v>
      </c>
      <c r="E1560" s="322" t="s">
        <v>1619</v>
      </c>
      <c r="F1560" s="293"/>
      <c r="G1560" s="293"/>
      <c r="H1560" s="294">
        <v>10</v>
      </c>
      <c r="I1560" s="294" t="str">
        <f>IFERROR(_xlfn.IFNA(VLOOKUP($D:$D,history!$I:$Y,3,0),VLOOKUP(E:E,history!$H:$Y,4,0)),"--")</f>
        <v>--</v>
      </c>
      <c r="J1560" s="282" t="s">
        <v>9870</v>
      </c>
      <c r="K1560" s="282" t="str">
        <f t="shared" si="298"/>
        <v/>
      </c>
      <c r="L1560" s="312">
        <f t="shared" ref="L1560:L1591" si="300">IF($A$3="ИМ",ROUND($Y1560*(1-($L$6-$F$4))*(1-$F$3)*(1+$AG$2),2),ROUND($M1560*(1-($L$6-$F$4))*(1-$F$3)*(1+$AG$2),2))</f>
        <v>465.41</v>
      </c>
      <c r="M1560" s="312">
        <f t="shared" ref="M1560:M1591" si="301">ROUND(IF($A$3="РЕГИОНЫ",AG1560*$AG$3*$AG$1,IF(AI1560=0,AG1560*$AG$3*$AG$1,AG1560*$AG$3*(1-5%)*$AG$1)),2)</f>
        <v>705.17</v>
      </c>
      <c r="N1560" s="297" t="str">
        <f>_xlfn.IFNA(VLOOKUP($E:$E,'1'!$A:$E,3,0),"")</f>
        <v/>
      </c>
      <c r="O1560" s="297" t="str">
        <f>_xlfn.IFNA(VLOOKUP($E:$E,'2'!$A:$E,3,0),"")</f>
        <v/>
      </c>
      <c r="P1560" s="297" t="str">
        <f>_xlfn.IFNA(VLOOKUP($E:$E,'3'!$A:$D,3,0),"")</f>
        <v/>
      </c>
      <c r="Q1560" s="297" t="str">
        <f>_xlfn.IFNA(VLOOKUP($E:$E,'4'!$A:$F,3,0),"")</f>
        <v/>
      </c>
      <c r="R1560" s="297" t="str">
        <f>_xlfn.IFNA(VLOOKUP($E:$E,'5'!$A:$F,3,0),"")</f>
        <v/>
      </c>
      <c r="S1560" s="297" t="str">
        <f>_xlfn.IFNA(VLOOKUP($E:$E,'6'!$A:$F,3,0),"")</f>
        <v/>
      </c>
      <c r="T1560" s="313">
        <v>1</v>
      </c>
      <c r="U1560" s="313">
        <v>1</v>
      </c>
      <c r="V1560" s="313">
        <v>40</v>
      </c>
      <c r="W1560" s="314">
        <v>0.58699999999999997</v>
      </c>
      <c r="X1560" s="315">
        <v>7.6800000000000002E-4</v>
      </c>
      <c r="Y1560" s="749">
        <v>670</v>
      </c>
      <c r="Z1560" s="282"/>
      <c r="AA1560" s="316" t="s">
        <v>393</v>
      </c>
      <c r="AB1560" s="282" t="s">
        <v>9163</v>
      </c>
      <c r="AC1560" s="317" t="s">
        <v>2081</v>
      </c>
      <c r="AD1560" s="318" t="s">
        <v>2725</v>
      </c>
      <c r="AE1560" s="319">
        <v>0</v>
      </c>
      <c r="AF1560" s="319" t="s">
        <v>11282</v>
      </c>
      <c r="AG1560" s="320">
        <v>8.84</v>
      </c>
      <c r="AH1560" s="321">
        <f t="shared" ref="AH1560:AH1591" si="302">IF($A$3="РЕГИОНЫ",ROUND($AG1560*(1-($L$6-$F$4))*(1-$F$3)*(1+$AG$2)*$AG$1,2),0)</f>
        <v>0</v>
      </c>
      <c r="AI1560" s="287">
        <f>_xlfn.IFNA(VLOOKUP(AD:AD,грп!B:C,2,0),0)</f>
        <v>0</v>
      </c>
      <c r="AJ1560" s="607">
        <v>4</v>
      </c>
      <c r="AK1560" s="672" t="str">
        <f t="shared" si="295"/>
        <v xml:space="preserve"> </v>
      </c>
      <c r="AL1560" s="174"/>
    </row>
    <row r="1561" spans="1:38" s="4" customFormat="1" ht="12" customHeight="1" outlineLevel="1" x14ac:dyDescent="0.35">
      <c r="A1561" s="307" t="s">
        <v>10402</v>
      </c>
      <c r="B1561" s="308" t="s">
        <v>7122</v>
      </c>
      <c r="C1561" s="377" t="s">
        <v>555</v>
      </c>
      <c r="D1561" s="310" t="s">
        <v>10910</v>
      </c>
      <c r="E1561" s="322" t="s">
        <v>1621</v>
      </c>
      <c r="F1561" s="293"/>
      <c r="G1561" s="293"/>
      <c r="H1561" s="294"/>
      <c r="I1561" s="294" t="str">
        <f>IFERROR(_xlfn.IFNA(VLOOKUP($D:$D,history!$I:$Y,3,0),VLOOKUP(E:E,history!$H:$Y,4,0)),"--")</f>
        <v>--</v>
      </c>
      <c r="J1561" s="282" t="s">
        <v>9869</v>
      </c>
      <c r="K1561" s="282" t="str">
        <f t="shared" si="298"/>
        <v/>
      </c>
      <c r="L1561" s="312">
        <f t="shared" si="300"/>
        <v>529.12</v>
      </c>
      <c r="M1561" s="312">
        <f t="shared" si="301"/>
        <v>801.69</v>
      </c>
      <c r="N1561" s="297" t="str">
        <f>_xlfn.IFNA(VLOOKUP($E:$E,'1'!$A:$E,3,0),"")</f>
        <v/>
      </c>
      <c r="O1561" s="297" t="str">
        <f>_xlfn.IFNA(VLOOKUP($E:$E,'2'!$A:$E,3,0),"")</f>
        <v/>
      </c>
      <c r="P1561" s="297" t="str">
        <f>_xlfn.IFNA(VLOOKUP($E:$E,'3'!$A:$D,3,0),"")</f>
        <v/>
      </c>
      <c r="Q1561" s="297" t="str">
        <f>_xlfn.IFNA(VLOOKUP($E:$E,'4'!$A:$F,3,0),"")</f>
        <v/>
      </c>
      <c r="R1561" s="297" t="str">
        <f>_xlfn.IFNA(VLOOKUP($E:$E,'5'!$A:$F,3,0),"")</f>
        <v/>
      </c>
      <c r="S1561" s="297" t="str">
        <f>_xlfn.IFNA(VLOOKUP($E:$E,'6'!$A:$F,3,0),"")</f>
        <v/>
      </c>
      <c r="T1561" s="313">
        <v>1</v>
      </c>
      <c r="U1561" s="313">
        <v>1</v>
      </c>
      <c r="V1561" s="313">
        <v>40</v>
      </c>
      <c r="W1561" s="314">
        <v>0.58699999999999997</v>
      </c>
      <c r="X1561" s="315">
        <v>1.1999999999999999E-3</v>
      </c>
      <c r="Y1561" s="749">
        <v>760</v>
      </c>
      <c r="Z1561" s="282"/>
      <c r="AA1561" s="316" t="s">
        <v>393</v>
      </c>
      <c r="AB1561" s="282" t="s">
        <v>9163</v>
      </c>
      <c r="AC1561" s="317" t="s">
        <v>2081</v>
      </c>
      <c r="AD1561" s="318" t="s">
        <v>2725</v>
      </c>
      <c r="AE1561" s="319">
        <v>0</v>
      </c>
      <c r="AF1561" s="319" t="s">
        <v>11282</v>
      </c>
      <c r="AG1561" s="320">
        <v>10.050000000000001</v>
      </c>
      <c r="AH1561" s="321">
        <f t="shared" si="302"/>
        <v>0</v>
      </c>
      <c r="AI1561" s="287">
        <f>_xlfn.IFNA(VLOOKUP(AD:AD,грп!B:C,2,0),0)</f>
        <v>0</v>
      </c>
      <c r="AJ1561" s="607">
        <v>0</v>
      </c>
      <c r="AK1561" s="672" t="str">
        <f t="shared" si="295"/>
        <v xml:space="preserve"> </v>
      </c>
      <c r="AL1561" s="174"/>
    </row>
    <row r="1562" spans="1:38" s="4" customFormat="1" ht="12" customHeight="1" outlineLevel="1" x14ac:dyDescent="0.35">
      <c r="A1562" s="307" t="s">
        <v>10402</v>
      </c>
      <c r="B1562" s="308" t="s">
        <v>7123</v>
      </c>
      <c r="C1562" s="377" t="s">
        <v>555</v>
      </c>
      <c r="D1562" s="310" t="s">
        <v>1623</v>
      </c>
      <c r="E1562" s="322" t="s">
        <v>1622</v>
      </c>
      <c r="F1562" s="293"/>
      <c r="G1562" s="293"/>
      <c r="H1562" s="294">
        <v>5</v>
      </c>
      <c r="I1562" s="294" t="str">
        <f>IFERROR(_xlfn.IFNA(VLOOKUP($D:$D,history!$I:$Y,3,0),VLOOKUP(E:E,history!$H:$Y,4,0)),"--")</f>
        <v>--</v>
      </c>
      <c r="J1562" s="282" t="s">
        <v>9868</v>
      </c>
      <c r="K1562" s="282" t="str">
        <f t="shared" si="298"/>
        <v/>
      </c>
      <c r="L1562" s="312">
        <f t="shared" si="300"/>
        <v>501.74</v>
      </c>
      <c r="M1562" s="312">
        <f t="shared" si="301"/>
        <v>760.21</v>
      </c>
      <c r="N1562" s="297" t="str">
        <f>_xlfn.IFNA(VLOOKUP($E:$E,'1'!$A:$E,3,0),"")</f>
        <v/>
      </c>
      <c r="O1562" s="297" t="str">
        <f>_xlfn.IFNA(VLOOKUP($E:$E,'2'!$A:$E,3,0),"")</f>
        <v/>
      </c>
      <c r="P1562" s="297" t="str">
        <f>_xlfn.IFNA(VLOOKUP($E:$E,'3'!$A:$D,3,0),"")</f>
        <v/>
      </c>
      <c r="Q1562" s="297" t="str">
        <f>_xlfn.IFNA(VLOOKUP($E:$E,'4'!$A:$F,3,0),"")</f>
        <v/>
      </c>
      <c r="R1562" s="297" t="str">
        <f>_xlfn.IFNA(VLOOKUP($E:$E,'5'!$A:$F,3,0),"")</f>
        <v/>
      </c>
      <c r="S1562" s="297" t="str">
        <f>_xlfn.IFNA(VLOOKUP($E:$E,'6'!$A:$F,3,0),"")</f>
        <v/>
      </c>
      <c r="T1562" s="313">
        <v>1</v>
      </c>
      <c r="U1562" s="313">
        <v>1</v>
      </c>
      <c r="V1562" s="313">
        <v>40</v>
      </c>
      <c r="W1562" s="314">
        <v>0.58699999999999997</v>
      </c>
      <c r="X1562" s="315">
        <v>1.3125000000000001E-3</v>
      </c>
      <c r="Y1562" s="749">
        <v>720</v>
      </c>
      <c r="Z1562" s="282"/>
      <c r="AA1562" s="316" t="s">
        <v>393</v>
      </c>
      <c r="AB1562" s="282" t="s">
        <v>9163</v>
      </c>
      <c r="AC1562" s="317" t="s">
        <v>2081</v>
      </c>
      <c r="AD1562" s="318" t="s">
        <v>2725</v>
      </c>
      <c r="AE1562" s="319">
        <v>0</v>
      </c>
      <c r="AF1562" s="319" t="s">
        <v>11282</v>
      </c>
      <c r="AG1562" s="320">
        <v>9.5299999999999994</v>
      </c>
      <c r="AH1562" s="321">
        <f t="shared" si="302"/>
        <v>0</v>
      </c>
      <c r="AI1562" s="287">
        <f>_xlfn.IFNA(VLOOKUP(AD:AD,грп!B:C,2,0),0)</f>
        <v>0</v>
      </c>
      <c r="AJ1562" s="607">
        <v>5</v>
      </c>
      <c r="AK1562" s="672" t="str">
        <f t="shared" si="295"/>
        <v xml:space="preserve"> </v>
      </c>
      <c r="AL1562" s="174"/>
    </row>
    <row r="1563" spans="1:38" s="4" customFormat="1" ht="12" customHeight="1" outlineLevel="1" x14ac:dyDescent="0.35">
      <c r="A1563" s="307" t="s">
        <v>10402</v>
      </c>
      <c r="B1563" s="308" t="s">
        <v>7124</v>
      </c>
      <c r="C1563" s="377" t="s">
        <v>555</v>
      </c>
      <c r="D1563" s="310" t="s">
        <v>1625</v>
      </c>
      <c r="E1563" s="322" t="s">
        <v>1624</v>
      </c>
      <c r="F1563" s="293"/>
      <c r="G1563" s="293"/>
      <c r="H1563" s="294"/>
      <c r="I1563" s="294" t="str">
        <f>IFERROR(_xlfn.IFNA(VLOOKUP($D:$D,history!$I:$Y,3,0),VLOOKUP(E:E,history!$H:$Y,4,0)),"--")</f>
        <v>--</v>
      </c>
      <c r="J1563" s="282" t="s">
        <v>9869</v>
      </c>
      <c r="K1563" s="282" t="str">
        <f t="shared" si="298"/>
        <v/>
      </c>
      <c r="L1563" s="312">
        <f t="shared" si="300"/>
        <v>570.71</v>
      </c>
      <c r="M1563" s="312">
        <f t="shared" si="301"/>
        <v>864.71</v>
      </c>
      <c r="N1563" s="297" t="str">
        <f>_xlfn.IFNA(VLOOKUP($E:$E,'1'!$A:$E,3,0),"")</f>
        <v/>
      </c>
      <c r="O1563" s="297" t="str">
        <f>_xlfn.IFNA(VLOOKUP($E:$E,'2'!$A:$E,3,0),"")</f>
        <v/>
      </c>
      <c r="P1563" s="297" t="str">
        <f>_xlfn.IFNA(VLOOKUP($E:$E,'3'!$A:$D,3,0),"")</f>
        <v/>
      </c>
      <c r="Q1563" s="297" t="str">
        <f>_xlfn.IFNA(VLOOKUP($E:$E,'4'!$A:$F,3,0),"")</f>
        <v/>
      </c>
      <c r="R1563" s="297" t="str">
        <f>_xlfn.IFNA(VLOOKUP($E:$E,'5'!$A:$F,3,0),"")</f>
        <v/>
      </c>
      <c r="S1563" s="297" t="str">
        <f>_xlfn.IFNA(VLOOKUP($E:$E,'6'!$A:$F,3,0),"")</f>
        <v/>
      </c>
      <c r="T1563" s="313">
        <v>1</v>
      </c>
      <c r="U1563" s="313">
        <v>1</v>
      </c>
      <c r="V1563" s="313">
        <v>40</v>
      </c>
      <c r="W1563" s="314">
        <v>0.55500000000000005</v>
      </c>
      <c r="X1563" s="315">
        <v>1.5499999999999999E-3</v>
      </c>
      <c r="Y1563" s="749">
        <v>820</v>
      </c>
      <c r="Z1563" s="282"/>
      <c r="AA1563" s="316" t="s">
        <v>393</v>
      </c>
      <c r="AB1563" s="282" t="s">
        <v>9163</v>
      </c>
      <c r="AC1563" s="317" t="s">
        <v>2081</v>
      </c>
      <c r="AD1563" s="318" t="s">
        <v>2725</v>
      </c>
      <c r="AE1563" s="319">
        <v>0</v>
      </c>
      <c r="AF1563" s="319" t="s">
        <v>11282</v>
      </c>
      <c r="AG1563" s="320">
        <v>10.84</v>
      </c>
      <c r="AH1563" s="321">
        <f t="shared" si="302"/>
        <v>0</v>
      </c>
      <c r="AI1563" s="287">
        <f>_xlfn.IFNA(VLOOKUP(AD:AD,грп!B:C,2,0),0)</f>
        <v>0</v>
      </c>
      <c r="AJ1563" s="607">
        <v>0</v>
      </c>
      <c r="AK1563" s="672" t="str">
        <f t="shared" si="295"/>
        <v xml:space="preserve"> </v>
      </c>
      <c r="AL1563" s="174"/>
    </row>
    <row r="1564" spans="1:38" s="4" customFormat="1" ht="12" customHeight="1" outlineLevel="1" x14ac:dyDescent="0.35">
      <c r="A1564" s="307" t="s">
        <v>10402</v>
      </c>
      <c r="B1564" s="308" t="s">
        <v>7125</v>
      </c>
      <c r="C1564" s="377" t="s">
        <v>555</v>
      </c>
      <c r="D1564" s="310" t="s">
        <v>1627</v>
      </c>
      <c r="E1564" s="322" t="s">
        <v>1626</v>
      </c>
      <c r="F1564" s="293"/>
      <c r="G1564" s="293"/>
      <c r="H1564" s="294">
        <v>1</v>
      </c>
      <c r="I1564" s="294" t="str">
        <f>IFERROR(_xlfn.IFNA(VLOOKUP($D:$D,history!$I:$Y,3,0),VLOOKUP(E:E,history!$H:$Y,4,0)),"--")</f>
        <v>--</v>
      </c>
      <c r="J1564" s="282" t="s">
        <v>9869</v>
      </c>
      <c r="K1564" s="282" t="str">
        <f t="shared" si="298"/>
        <v/>
      </c>
      <c r="L1564" s="312">
        <f t="shared" si="300"/>
        <v>570.71</v>
      </c>
      <c r="M1564" s="312">
        <f t="shared" si="301"/>
        <v>864.71</v>
      </c>
      <c r="N1564" s="297" t="str">
        <f>_xlfn.IFNA(VLOOKUP($E:$E,'1'!$A:$E,3,0),"")</f>
        <v/>
      </c>
      <c r="O1564" s="297" t="str">
        <f>_xlfn.IFNA(VLOOKUP($E:$E,'2'!$A:$E,3,0),"")</f>
        <v/>
      </c>
      <c r="P1564" s="297" t="str">
        <f>_xlfn.IFNA(VLOOKUP($E:$E,'3'!$A:$D,3,0),"")</f>
        <v/>
      </c>
      <c r="Q1564" s="297" t="str">
        <f>_xlfn.IFNA(VLOOKUP($E:$E,'4'!$A:$F,3,0),"")</f>
        <v/>
      </c>
      <c r="R1564" s="297" t="str">
        <f>_xlfn.IFNA(VLOOKUP($E:$E,'5'!$A:$F,3,0),"")</f>
        <v/>
      </c>
      <c r="S1564" s="297" t="str">
        <f>_xlfn.IFNA(VLOOKUP($E:$E,'6'!$A:$F,3,0),"")</f>
        <v/>
      </c>
      <c r="T1564" s="313">
        <v>1</v>
      </c>
      <c r="U1564" s="313">
        <v>1</v>
      </c>
      <c r="V1564" s="313">
        <v>40</v>
      </c>
      <c r="W1564" s="314">
        <v>0.57399999999999995</v>
      </c>
      <c r="X1564" s="315">
        <v>1.5833333E-3</v>
      </c>
      <c r="Y1564" s="749">
        <v>820</v>
      </c>
      <c r="Z1564" s="282"/>
      <c r="AA1564" s="316" t="s">
        <v>393</v>
      </c>
      <c r="AB1564" s="282" t="s">
        <v>9163</v>
      </c>
      <c r="AC1564" s="317" t="s">
        <v>2081</v>
      </c>
      <c r="AD1564" s="318" t="s">
        <v>2725</v>
      </c>
      <c r="AE1564" s="319">
        <v>0</v>
      </c>
      <c r="AF1564" s="319" t="s">
        <v>11282</v>
      </c>
      <c r="AG1564" s="320">
        <v>10.84</v>
      </c>
      <c r="AH1564" s="321">
        <f t="shared" si="302"/>
        <v>0</v>
      </c>
      <c r="AI1564" s="287">
        <f>_xlfn.IFNA(VLOOKUP(AD:AD,грп!B:C,2,0),0)</f>
        <v>0</v>
      </c>
      <c r="AJ1564" s="607">
        <v>0</v>
      </c>
      <c r="AK1564" s="672" t="str">
        <f t="shared" si="295"/>
        <v xml:space="preserve"> </v>
      </c>
      <c r="AL1564" s="174"/>
    </row>
    <row r="1565" spans="1:38" s="4" customFormat="1" ht="12" customHeight="1" outlineLevel="1" x14ac:dyDescent="0.35">
      <c r="A1565" s="307" t="s">
        <v>10402</v>
      </c>
      <c r="B1565" s="308" t="s">
        <v>7126</v>
      </c>
      <c r="C1565" s="377" t="s">
        <v>555</v>
      </c>
      <c r="D1565" s="310" t="s">
        <v>10911</v>
      </c>
      <c r="E1565" s="322" t="s">
        <v>1628</v>
      </c>
      <c r="F1565" s="293"/>
      <c r="G1565" s="293"/>
      <c r="H1565" s="294">
        <v>1</v>
      </c>
      <c r="I1565" s="294" t="str">
        <f>IFERROR(_xlfn.IFNA(VLOOKUP($D:$D,history!$I:$Y,3,0),VLOOKUP(E:E,history!$H:$Y,4,0)),"--")</f>
        <v>--</v>
      </c>
      <c r="J1565" s="282" t="s">
        <v>9869</v>
      </c>
      <c r="K1565" s="282" t="str">
        <f t="shared" si="298"/>
        <v/>
      </c>
      <c r="L1565" s="312">
        <f t="shared" si="300"/>
        <v>570.71</v>
      </c>
      <c r="M1565" s="312">
        <f t="shared" si="301"/>
        <v>864.71</v>
      </c>
      <c r="N1565" s="297" t="str">
        <f>_xlfn.IFNA(VLOOKUP($E:$E,'1'!$A:$E,3,0),"")</f>
        <v/>
      </c>
      <c r="O1565" s="297" t="str">
        <f>_xlfn.IFNA(VLOOKUP($E:$E,'2'!$A:$E,3,0),"")</f>
        <v/>
      </c>
      <c r="P1565" s="297" t="str">
        <f>_xlfn.IFNA(VLOOKUP($E:$E,'3'!$A:$D,3,0),"")</f>
        <v/>
      </c>
      <c r="Q1565" s="297" t="str">
        <f>_xlfn.IFNA(VLOOKUP($E:$E,'4'!$A:$F,3,0),"")</f>
        <v/>
      </c>
      <c r="R1565" s="297" t="str">
        <f>_xlfn.IFNA(VLOOKUP($E:$E,'5'!$A:$F,3,0),"")</f>
        <v/>
      </c>
      <c r="S1565" s="297" t="str">
        <f>_xlfn.IFNA(VLOOKUP($E:$E,'6'!$A:$F,3,0),"")</f>
        <v/>
      </c>
      <c r="T1565" s="313">
        <v>1</v>
      </c>
      <c r="U1565" s="313">
        <v>1</v>
      </c>
      <c r="V1565" s="313">
        <v>40</v>
      </c>
      <c r="W1565" s="314">
        <v>0.55300000000000005</v>
      </c>
      <c r="X1565" s="315">
        <v>1.5833333E-3</v>
      </c>
      <c r="Y1565" s="749">
        <v>820</v>
      </c>
      <c r="Z1565" s="282"/>
      <c r="AA1565" s="316" t="s">
        <v>393</v>
      </c>
      <c r="AB1565" s="282" t="s">
        <v>9163</v>
      </c>
      <c r="AC1565" s="317" t="s">
        <v>2081</v>
      </c>
      <c r="AD1565" s="318" t="s">
        <v>2725</v>
      </c>
      <c r="AE1565" s="319">
        <v>0</v>
      </c>
      <c r="AF1565" s="319" t="s">
        <v>11282</v>
      </c>
      <c r="AG1565" s="320">
        <v>10.84</v>
      </c>
      <c r="AH1565" s="321">
        <f t="shared" si="302"/>
        <v>0</v>
      </c>
      <c r="AI1565" s="287">
        <f>_xlfn.IFNA(VLOOKUP(AD:AD,грп!B:C,2,0),0)</f>
        <v>0</v>
      </c>
      <c r="AJ1565" s="607">
        <v>0</v>
      </c>
      <c r="AK1565" s="672" t="str">
        <f t="shared" si="295"/>
        <v xml:space="preserve"> </v>
      </c>
      <c r="AL1565" s="174"/>
    </row>
    <row r="1566" spans="1:38" s="4" customFormat="1" ht="12" customHeight="1" outlineLevel="1" x14ac:dyDescent="0.35">
      <c r="A1566" s="307" t="s">
        <v>10402</v>
      </c>
      <c r="B1566" s="308" t="s">
        <v>7127</v>
      </c>
      <c r="C1566" s="377" t="s">
        <v>555</v>
      </c>
      <c r="D1566" s="310" t="s">
        <v>10912</v>
      </c>
      <c r="E1566" s="322" t="s">
        <v>1629</v>
      </c>
      <c r="F1566" s="293"/>
      <c r="G1566" s="293"/>
      <c r="H1566" s="294"/>
      <c r="I1566" s="294" t="str">
        <f>IFERROR(_xlfn.IFNA(VLOOKUP($D:$D,history!$I:$Y,3,0),VLOOKUP(E:E,history!$H:$Y,4,0)),"--")</f>
        <v>--</v>
      </c>
      <c r="J1566" s="282" t="s">
        <v>9869</v>
      </c>
      <c r="K1566" s="282" t="str">
        <f t="shared" si="298"/>
        <v/>
      </c>
      <c r="L1566" s="312">
        <f t="shared" si="300"/>
        <v>570.71</v>
      </c>
      <c r="M1566" s="312">
        <f t="shared" si="301"/>
        <v>864.71</v>
      </c>
      <c r="N1566" s="297" t="str">
        <f>_xlfn.IFNA(VLOOKUP($E:$E,'1'!$A:$E,3,0),"")</f>
        <v/>
      </c>
      <c r="O1566" s="297" t="str">
        <f>_xlfn.IFNA(VLOOKUP($E:$E,'2'!$A:$E,3,0),"")</f>
        <v/>
      </c>
      <c r="P1566" s="297" t="str">
        <f>_xlfn.IFNA(VLOOKUP($E:$E,'3'!$A:$D,3,0),"")</f>
        <v/>
      </c>
      <c r="Q1566" s="297" t="str">
        <f>_xlfn.IFNA(VLOOKUP($E:$E,'4'!$A:$F,3,0),"")</f>
        <v/>
      </c>
      <c r="R1566" s="297" t="str">
        <f>_xlfn.IFNA(VLOOKUP($E:$E,'5'!$A:$F,3,0),"")</f>
        <v/>
      </c>
      <c r="S1566" s="297" t="str">
        <f>_xlfn.IFNA(VLOOKUP($E:$E,'6'!$A:$F,3,0),"")</f>
        <v/>
      </c>
      <c r="T1566" s="313">
        <v>1</v>
      </c>
      <c r="U1566" s="313">
        <v>1</v>
      </c>
      <c r="V1566" s="313">
        <v>40</v>
      </c>
      <c r="W1566" s="314">
        <v>0.55400000000000005</v>
      </c>
      <c r="X1566" s="315">
        <v>1.5833333E-3</v>
      </c>
      <c r="Y1566" s="749">
        <v>820</v>
      </c>
      <c r="Z1566" s="282"/>
      <c r="AA1566" s="316" t="s">
        <v>393</v>
      </c>
      <c r="AB1566" s="282" t="s">
        <v>9163</v>
      </c>
      <c r="AC1566" s="317" t="s">
        <v>2081</v>
      </c>
      <c r="AD1566" s="318" t="s">
        <v>2725</v>
      </c>
      <c r="AE1566" s="319">
        <v>0</v>
      </c>
      <c r="AF1566" s="319" t="s">
        <v>11282</v>
      </c>
      <c r="AG1566" s="320">
        <v>10.84</v>
      </c>
      <c r="AH1566" s="321">
        <f t="shared" si="302"/>
        <v>0</v>
      </c>
      <c r="AI1566" s="287">
        <f>_xlfn.IFNA(VLOOKUP(AD:AD,грп!B:C,2,0),0)</f>
        <v>0</v>
      </c>
      <c r="AJ1566" s="607">
        <v>0</v>
      </c>
      <c r="AK1566" s="672" t="str">
        <f t="shared" si="295"/>
        <v xml:space="preserve"> </v>
      </c>
      <c r="AL1566" s="174"/>
    </row>
    <row r="1567" spans="1:38" s="4" customFormat="1" ht="12" customHeight="1" outlineLevel="1" x14ac:dyDescent="0.35">
      <c r="A1567" s="307" t="s">
        <v>10402</v>
      </c>
      <c r="B1567" s="308" t="s">
        <v>7128</v>
      </c>
      <c r="C1567" s="309" t="s">
        <v>393</v>
      </c>
      <c r="D1567" s="310" t="s">
        <v>10285</v>
      </c>
      <c r="E1567" s="322" t="s">
        <v>4275</v>
      </c>
      <c r="F1567" s="293"/>
      <c r="G1567" s="293"/>
      <c r="H1567" s="294"/>
      <c r="I1567" s="294" t="str">
        <f>IFERROR(_xlfn.IFNA(VLOOKUP($D:$D,history!$I:$Y,3,0),VLOOKUP(E:E,history!$H:$Y,4,0)),"--")</f>
        <v>--</v>
      </c>
      <c r="J1567" s="282" t="s">
        <v>5946</v>
      </c>
      <c r="K1567" s="282" t="str">
        <f t="shared" si="298"/>
        <v/>
      </c>
      <c r="L1567" s="312">
        <f t="shared" si="300"/>
        <v>710.75</v>
      </c>
      <c r="M1567" s="312">
        <f t="shared" si="301"/>
        <v>1076.9000000000001</v>
      </c>
      <c r="N1567" s="297" t="str">
        <f>_xlfn.IFNA(VLOOKUP($E:$E,'1'!$A:$E,3,0),"")</f>
        <v/>
      </c>
      <c r="O1567" s="297" t="str">
        <f>_xlfn.IFNA(VLOOKUP($E:$E,'2'!$A:$E,3,0),"")</f>
        <v/>
      </c>
      <c r="P1567" s="297" t="str">
        <f>_xlfn.IFNA(VLOOKUP($E:$E,'3'!$A:$D,3,0),"")</f>
        <v/>
      </c>
      <c r="Q1567" s="297" t="str">
        <f>_xlfn.IFNA(VLOOKUP($E:$E,'4'!$A:$F,3,0),"")</f>
        <v/>
      </c>
      <c r="R1567" s="297" t="str">
        <f>_xlfn.IFNA(VLOOKUP($E:$E,'5'!$A:$F,3,0),"")</f>
        <v/>
      </c>
      <c r="S1567" s="297" t="str">
        <f>_xlfn.IFNA(VLOOKUP($E:$E,'6'!$A:$F,3,0),"")</f>
        <v/>
      </c>
      <c r="T1567" s="313">
        <v>1</v>
      </c>
      <c r="U1567" s="313">
        <v>1</v>
      </c>
      <c r="V1567" s="313">
        <v>40</v>
      </c>
      <c r="W1567" s="314">
        <v>0.46800000000000003</v>
      </c>
      <c r="X1567" s="315">
        <v>1.5499999999999999E-3</v>
      </c>
      <c r="Y1567" s="749">
        <v>1020</v>
      </c>
      <c r="Z1567" s="282"/>
      <c r="AA1567" s="316" t="s">
        <v>393</v>
      </c>
      <c r="AB1567" s="282" t="s">
        <v>9163</v>
      </c>
      <c r="AC1567" s="317" t="s">
        <v>2081</v>
      </c>
      <c r="AD1567" s="318" t="s">
        <v>2725</v>
      </c>
      <c r="AE1567" s="319">
        <v>0</v>
      </c>
      <c r="AF1567" s="319" t="s">
        <v>11282</v>
      </c>
      <c r="AG1567" s="320">
        <v>13.5</v>
      </c>
      <c r="AH1567" s="321">
        <f t="shared" si="302"/>
        <v>0</v>
      </c>
      <c r="AI1567" s="287">
        <f>_xlfn.IFNA(VLOOKUP(AD:AD,грп!B:C,2,0),0)</f>
        <v>0</v>
      </c>
      <c r="AJ1567" s="607">
        <v>0</v>
      </c>
      <c r="AK1567" s="672" t="str">
        <f t="shared" si="295"/>
        <v/>
      </c>
      <c r="AL1567" s="174"/>
    </row>
    <row r="1568" spans="1:38" s="4" customFormat="1" ht="12" customHeight="1" outlineLevel="1" x14ac:dyDescent="0.35">
      <c r="A1568" s="307" t="s">
        <v>10402</v>
      </c>
      <c r="B1568" s="308" t="s">
        <v>7129</v>
      </c>
      <c r="C1568" s="309" t="s">
        <v>393</v>
      </c>
      <c r="D1568" s="310" t="s">
        <v>10286</v>
      </c>
      <c r="E1568" s="322" t="s">
        <v>4274</v>
      </c>
      <c r="F1568" s="293"/>
      <c r="G1568" s="293"/>
      <c r="H1568" s="294"/>
      <c r="I1568" s="294" t="str">
        <f>IFERROR(_xlfn.IFNA(VLOOKUP($D:$D,history!$I:$Y,3,0),VLOOKUP(E:E,history!$H:$Y,4,0)),"--")</f>
        <v>--</v>
      </c>
      <c r="J1568" s="282" t="s">
        <v>5946</v>
      </c>
      <c r="K1568" s="282" t="str">
        <f t="shared" si="298"/>
        <v/>
      </c>
      <c r="L1568" s="312">
        <f t="shared" si="300"/>
        <v>710.75</v>
      </c>
      <c r="M1568" s="312">
        <f t="shared" si="301"/>
        <v>1076.9000000000001</v>
      </c>
      <c r="N1568" s="297" t="str">
        <f>_xlfn.IFNA(VLOOKUP($E:$E,'1'!$A:$E,3,0),"")</f>
        <v/>
      </c>
      <c r="O1568" s="297" t="str">
        <f>_xlfn.IFNA(VLOOKUP($E:$E,'2'!$A:$E,3,0),"")</f>
        <v/>
      </c>
      <c r="P1568" s="297" t="str">
        <f>_xlfn.IFNA(VLOOKUP($E:$E,'3'!$A:$D,3,0),"")</f>
        <v/>
      </c>
      <c r="Q1568" s="297" t="str">
        <f>_xlfn.IFNA(VLOOKUP($E:$E,'4'!$A:$F,3,0),"")</f>
        <v/>
      </c>
      <c r="R1568" s="297" t="str">
        <f>_xlfn.IFNA(VLOOKUP($E:$E,'5'!$A:$F,3,0),"")</f>
        <v/>
      </c>
      <c r="S1568" s="297" t="str">
        <f>_xlfn.IFNA(VLOOKUP($E:$E,'6'!$A:$F,3,0),"")</f>
        <v/>
      </c>
      <c r="T1568" s="313">
        <v>1</v>
      </c>
      <c r="U1568" s="313">
        <v>1</v>
      </c>
      <c r="V1568" s="313">
        <v>40</v>
      </c>
      <c r="W1568" s="314">
        <v>0.501</v>
      </c>
      <c r="X1568" s="315">
        <v>1.5499999999999999E-3</v>
      </c>
      <c r="Y1568" s="749">
        <v>1020</v>
      </c>
      <c r="Z1568" s="282"/>
      <c r="AA1568" s="316" t="s">
        <v>393</v>
      </c>
      <c r="AB1568" s="282" t="s">
        <v>9163</v>
      </c>
      <c r="AC1568" s="317" t="s">
        <v>2081</v>
      </c>
      <c r="AD1568" s="318" t="s">
        <v>2725</v>
      </c>
      <c r="AE1568" s="319">
        <v>0</v>
      </c>
      <c r="AF1568" s="319" t="s">
        <v>11282</v>
      </c>
      <c r="AG1568" s="320">
        <v>13.5</v>
      </c>
      <c r="AH1568" s="321">
        <f t="shared" si="302"/>
        <v>0</v>
      </c>
      <c r="AI1568" s="287">
        <f>_xlfn.IFNA(VLOOKUP(AD:AD,грп!B:C,2,0),0)</f>
        <v>0</v>
      </c>
      <c r="AJ1568" s="607">
        <v>0</v>
      </c>
      <c r="AK1568" s="672" t="str">
        <f t="shared" si="295"/>
        <v/>
      </c>
      <c r="AL1568" s="174"/>
    </row>
    <row r="1569" spans="1:38" s="4" customFormat="1" ht="12" customHeight="1" outlineLevel="1" x14ac:dyDescent="0.35">
      <c r="A1569" s="307" t="s">
        <v>10402</v>
      </c>
      <c r="B1569" s="308" t="s">
        <v>7130</v>
      </c>
      <c r="C1569" s="377" t="s">
        <v>555</v>
      </c>
      <c r="D1569" s="310" t="s">
        <v>4264</v>
      </c>
      <c r="E1569" s="322" t="s">
        <v>1630</v>
      </c>
      <c r="F1569" s="293"/>
      <c r="G1569" s="293"/>
      <c r="H1569" s="294">
        <v>2</v>
      </c>
      <c r="I1569" s="294" t="str">
        <f>IFERROR(_xlfn.IFNA(VLOOKUP($D:$D,history!$I:$Y,3,0),VLOOKUP(E:E,history!$H:$Y,4,0)),"--")</f>
        <v>--</v>
      </c>
      <c r="J1569" s="282" t="s">
        <v>5946</v>
      </c>
      <c r="K1569" s="282" t="str">
        <f t="shared" si="298"/>
        <v/>
      </c>
      <c r="L1569" s="312">
        <f t="shared" si="300"/>
        <v>571.23</v>
      </c>
      <c r="M1569" s="312">
        <f t="shared" si="301"/>
        <v>865.5</v>
      </c>
      <c r="N1569" s="297" t="str">
        <f>_xlfn.IFNA(VLOOKUP($E:$E,'1'!$A:$E,3,0),"")</f>
        <v/>
      </c>
      <c r="O1569" s="297" t="str">
        <f>_xlfn.IFNA(VLOOKUP($E:$E,'2'!$A:$E,3,0),"")</f>
        <v/>
      </c>
      <c r="P1569" s="297" t="str">
        <f>_xlfn.IFNA(VLOOKUP($E:$E,'3'!$A:$D,3,0),"")</f>
        <v/>
      </c>
      <c r="Q1569" s="297" t="str">
        <f>_xlfn.IFNA(VLOOKUP($E:$E,'4'!$A:$F,3,0),"")</f>
        <v/>
      </c>
      <c r="R1569" s="297" t="str">
        <f>_xlfn.IFNA(VLOOKUP($E:$E,'5'!$A:$F,3,0),"")</f>
        <v/>
      </c>
      <c r="S1569" s="297" t="str">
        <f>_xlfn.IFNA(VLOOKUP($E:$E,'6'!$A:$F,3,0),"")</f>
        <v/>
      </c>
      <c r="T1569" s="313">
        <v>1</v>
      </c>
      <c r="U1569" s="313">
        <v>1</v>
      </c>
      <c r="V1569" s="313">
        <v>100</v>
      </c>
      <c r="W1569" s="314">
        <v>0.14799999999999999</v>
      </c>
      <c r="X1569" s="315">
        <v>2.5999999999999998E-4</v>
      </c>
      <c r="Y1569" s="749">
        <v>820</v>
      </c>
      <c r="Z1569" s="282"/>
      <c r="AA1569" s="316" t="s">
        <v>393</v>
      </c>
      <c r="AB1569" s="282" t="s">
        <v>9163</v>
      </c>
      <c r="AC1569" s="317" t="s">
        <v>2081</v>
      </c>
      <c r="AD1569" s="318" t="s">
        <v>2725</v>
      </c>
      <c r="AE1569" s="319">
        <v>0</v>
      </c>
      <c r="AF1569" s="319" t="s">
        <v>11282</v>
      </c>
      <c r="AG1569" s="320">
        <v>10.85</v>
      </c>
      <c r="AH1569" s="321">
        <f t="shared" si="302"/>
        <v>0</v>
      </c>
      <c r="AI1569" s="287">
        <f>_xlfn.IFNA(VLOOKUP(AD:AD,грп!B:C,2,0),0)</f>
        <v>0</v>
      </c>
      <c r="AJ1569" s="607">
        <v>0</v>
      </c>
      <c r="AK1569" s="672" t="str">
        <f t="shared" si="295"/>
        <v xml:space="preserve"> </v>
      </c>
      <c r="AL1569" s="174"/>
    </row>
    <row r="1570" spans="1:38" s="4" customFormat="1" ht="12" customHeight="1" outlineLevel="1" x14ac:dyDescent="0.35">
      <c r="A1570" s="307" t="s">
        <v>10402</v>
      </c>
      <c r="B1570" s="308" t="s">
        <v>7131</v>
      </c>
      <c r="C1570" s="377" t="s">
        <v>555</v>
      </c>
      <c r="D1570" s="310" t="s">
        <v>4265</v>
      </c>
      <c r="E1570" s="322" t="s">
        <v>1631</v>
      </c>
      <c r="F1570" s="293"/>
      <c r="G1570" s="293"/>
      <c r="H1570" s="294">
        <v>1</v>
      </c>
      <c r="I1570" s="294" t="str">
        <f>IFERROR(_xlfn.IFNA(VLOOKUP($D:$D,history!$I:$Y,3,0),VLOOKUP(E:E,history!$H:$Y,4,0)),"--")</f>
        <v>--</v>
      </c>
      <c r="J1570" s="282" t="s">
        <v>5946</v>
      </c>
      <c r="K1570" s="282" t="str">
        <f t="shared" si="298"/>
        <v/>
      </c>
      <c r="L1570" s="312">
        <f t="shared" si="300"/>
        <v>649.15</v>
      </c>
      <c r="M1570" s="312">
        <f t="shared" si="301"/>
        <v>983.56</v>
      </c>
      <c r="N1570" s="297" t="str">
        <f>_xlfn.IFNA(VLOOKUP($E:$E,'1'!$A:$E,3,0),"")</f>
        <v/>
      </c>
      <c r="O1570" s="297" t="str">
        <f>_xlfn.IFNA(VLOOKUP($E:$E,'2'!$A:$E,3,0),"")</f>
        <v/>
      </c>
      <c r="P1570" s="297" t="str">
        <f>_xlfn.IFNA(VLOOKUP($E:$E,'3'!$A:$D,3,0),"")</f>
        <v/>
      </c>
      <c r="Q1570" s="297" t="str">
        <f>_xlfn.IFNA(VLOOKUP($E:$E,'4'!$A:$F,3,0),"")</f>
        <v/>
      </c>
      <c r="R1570" s="297" t="str">
        <f>_xlfn.IFNA(VLOOKUP($E:$E,'5'!$A:$F,3,0),"")</f>
        <v/>
      </c>
      <c r="S1570" s="297" t="str">
        <f>_xlfn.IFNA(VLOOKUP($E:$E,'6'!$A:$F,3,0),"")</f>
        <v/>
      </c>
      <c r="T1570" s="313">
        <v>1</v>
      </c>
      <c r="U1570" s="313">
        <v>1</v>
      </c>
      <c r="V1570" s="313">
        <v>100</v>
      </c>
      <c r="W1570" s="314">
        <v>0.14499999999999999</v>
      </c>
      <c r="X1570" s="315">
        <v>2.5999999999999998E-4</v>
      </c>
      <c r="Y1570" s="749">
        <v>930</v>
      </c>
      <c r="Z1570" s="282"/>
      <c r="AA1570" s="316" t="s">
        <v>393</v>
      </c>
      <c r="AB1570" s="282" t="s">
        <v>9163</v>
      </c>
      <c r="AC1570" s="317" t="s">
        <v>2081</v>
      </c>
      <c r="AD1570" s="318" t="s">
        <v>2725</v>
      </c>
      <c r="AE1570" s="319">
        <v>0</v>
      </c>
      <c r="AF1570" s="319" t="s">
        <v>11282</v>
      </c>
      <c r="AG1570" s="320">
        <v>12.33</v>
      </c>
      <c r="AH1570" s="321">
        <f t="shared" si="302"/>
        <v>0</v>
      </c>
      <c r="AI1570" s="287">
        <f>_xlfn.IFNA(VLOOKUP(AD:AD,грп!B:C,2,0),0)</f>
        <v>0</v>
      </c>
      <c r="AJ1570" s="607">
        <v>0</v>
      </c>
      <c r="AK1570" s="672" t="str">
        <f t="shared" si="295"/>
        <v xml:space="preserve"> </v>
      </c>
      <c r="AL1570" s="174"/>
    </row>
    <row r="1571" spans="1:38" s="4" customFormat="1" ht="12" customHeight="1" outlineLevel="1" x14ac:dyDescent="0.35">
      <c r="A1571" s="307" t="s">
        <v>10402</v>
      </c>
      <c r="B1571" s="308" t="s">
        <v>7132</v>
      </c>
      <c r="C1571" s="377" t="s">
        <v>555</v>
      </c>
      <c r="D1571" s="310" t="s">
        <v>1633</v>
      </c>
      <c r="E1571" s="322" t="s">
        <v>1632</v>
      </c>
      <c r="F1571" s="293"/>
      <c r="G1571" s="293"/>
      <c r="H1571" s="294">
        <v>1</v>
      </c>
      <c r="I1571" s="294" t="str">
        <f>IFERROR(_xlfn.IFNA(VLOOKUP($D:$D,history!$I:$Y,3,0),VLOOKUP(E:E,history!$H:$Y,4,0)),"--")</f>
        <v>--</v>
      </c>
      <c r="J1571" s="282" t="s">
        <v>9869</v>
      </c>
      <c r="K1571" s="282" t="str">
        <f t="shared" si="298"/>
        <v/>
      </c>
      <c r="L1571" s="312">
        <f t="shared" si="300"/>
        <v>274.3</v>
      </c>
      <c r="M1571" s="312">
        <f t="shared" si="301"/>
        <v>415.6</v>
      </c>
      <c r="N1571" s="297" t="str">
        <f>_xlfn.IFNA(VLOOKUP($E:$E,'1'!$A:$E,3,0),"")</f>
        <v/>
      </c>
      <c r="O1571" s="297" t="str">
        <f>_xlfn.IFNA(VLOOKUP($E:$E,'2'!$A:$E,3,0),"")</f>
        <v/>
      </c>
      <c r="P1571" s="297" t="str">
        <f>_xlfn.IFNA(VLOOKUP($E:$E,'3'!$A:$D,3,0),"")</f>
        <v/>
      </c>
      <c r="Q1571" s="297" t="str">
        <f>_xlfn.IFNA(VLOOKUP($E:$E,'4'!$A:$F,3,0),"")</f>
        <v/>
      </c>
      <c r="R1571" s="297" t="str">
        <f>_xlfn.IFNA(VLOOKUP($E:$E,'5'!$A:$F,3,0),"")</f>
        <v/>
      </c>
      <c r="S1571" s="297" t="str">
        <f>_xlfn.IFNA(VLOOKUP($E:$E,'6'!$A:$F,3,0),"")</f>
        <v/>
      </c>
      <c r="T1571" s="313">
        <v>1</v>
      </c>
      <c r="U1571" s="313">
        <v>1</v>
      </c>
      <c r="V1571" s="313">
        <v>40</v>
      </c>
      <c r="W1571" s="314">
        <v>0.41099999999999998</v>
      </c>
      <c r="X1571" s="315">
        <v>1.5873015999999999E-3</v>
      </c>
      <c r="Y1571" s="749">
        <v>390</v>
      </c>
      <c r="Z1571" s="282"/>
      <c r="AA1571" s="316" t="s">
        <v>393</v>
      </c>
      <c r="AB1571" s="282" t="s">
        <v>9163</v>
      </c>
      <c r="AC1571" s="317" t="s">
        <v>2081</v>
      </c>
      <c r="AD1571" s="318" t="s">
        <v>2725</v>
      </c>
      <c r="AE1571" s="319">
        <v>0</v>
      </c>
      <c r="AF1571" s="319" t="s">
        <v>11282</v>
      </c>
      <c r="AG1571" s="320">
        <v>5.21</v>
      </c>
      <c r="AH1571" s="321">
        <f t="shared" si="302"/>
        <v>0</v>
      </c>
      <c r="AI1571" s="287">
        <f>_xlfn.IFNA(VLOOKUP(AD:AD,грп!B:C,2,0),0)</f>
        <v>0</v>
      </c>
      <c r="AJ1571" s="607">
        <v>0</v>
      </c>
      <c r="AK1571" s="672" t="str">
        <f t="shared" si="295"/>
        <v xml:space="preserve"> </v>
      </c>
      <c r="AL1571" s="174"/>
    </row>
    <row r="1572" spans="1:38" s="4" customFormat="1" ht="12" customHeight="1" outlineLevel="1" x14ac:dyDescent="0.35">
      <c r="A1572" s="307" t="s">
        <v>10402</v>
      </c>
      <c r="B1572" s="308" t="s">
        <v>7133</v>
      </c>
      <c r="C1572" s="377" t="s">
        <v>555</v>
      </c>
      <c r="D1572" s="310" t="s">
        <v>1635</v>
      </c>
      <c r="E1572" s="322" t="s">
        <v>1634</v>
      </c>
      <c r="F1572" s="293"/>
      <c r="G1572" s="293"/>
      <c r="H1572" s="294">
        <v>7</v>
      </c>
      <c r="I1572" s="294" t="str">
        <f>IFERROR(_xlfn.IFNA(VLOOKUP($D:$D,history!$I:$Y,3,0),VLOOKUP(E:E,history!$H:$Y,4,0)),"--")</f>
        <v>--</v>
      </c>
      <c r="J1572" s="282" t="s">
        <v>9870</v>
      </c>
      <c r="K1572" s="282" t="str">
        <f t="shared" si="298"/>
        <v/>
      </c>
      <c r="L1572" s="312">
        <f t="shared" si="300"/>
        <v>687.59</v>
      </c>
      <c r="M1572" s="312">
        <f t="shared" si="301"/>
        <v>1041.8</v>
      </c>
      <c r="N1572" s="297" t="str">
        <f>_xlfn.IFNA(VLOOKUP($E:$E,'1'!$A:$E,3,0),"")</f>
        <v/>
      </c>
      <c r="O1572" s="297" t="str">
        <f>_xlfn.IFNA(VLOOKUP($E:$E,'2'!$A:$E,3,0),"")</f>
        <v/>
      </c>
      <c r="P1572" s="297" t="str">
        <f>_xlfn.IFNA(VLOOKUP($E:$E,'3'!$A:$D,3,0),"")</f>
        <v/>
      </c>
      <c r="Q1572" s="297" t="str">
        <f>_xlfn.IFNA(VLOOKUP($E:$E,'4'!$A:$F,3,0),"")</f>
        <v/>
      </c>
      <c r="R1572" s="297" t="str">
        <f>_xlfn.IFNA(VLOOKUP($E:$E,'5'!$A:$F,3,0),"")</f>
        <v/>
      </c>
      <c r="S1572" s="297" t="str">
        <f>_xlfn.IFNA(VLOOKUP($E:$E,'6'!$A:$F,3,0),"")</f>
        <v/>
      </c>
      <c r="T1572" s="313">
        <v>1</v>
      </c>
      <c r="U1572" s="313">
        <v>1</v>
      </c>
      <c r="V1572" s="313">
        <v>40</v>
      </c>
      <c r="W1572" s="314">
        <v>0.61</v>
      </c>
      <c r="X1572" s="315">
        <v>1.5499999999999999E-3</v>
      </c>
      <c r="Y1572" s="749">
        <v>990</v>
      </c>
      <c r="Z1572" s="282"/>
      <c r="AA1572" s="316" t="s">
        <v>393</v>
      </c>
      <c r="AB1572" s="282" t="s">
        <v>9163</v>
      </c>
      <c r="AC1572" s="317" t="s">
        <v>2081</v>
      </c>
      <c r="AD1572" s="318" t="s">
        <v>2725</v>
      </c>
      <c r="AE1572" s="319">
        <v>0</v>
      </c>
      <c r="AF1572" s="319" t="s">
        <v>11282</v>
      </c>
      <c r="AG1572" s="320">
        <v>13.06</v>
      </c>
      <c r="AH1572" s="321">
        <f t="shared" si="302"/>
        <v>0</v>
      </c>
      <c r="AI1572" s="287">
        <f>_xlfn.IFNA(VLOOKUP(AD:AD,грп!B:C,2,0),0)</f>
        <v>0</v>
      </c>
      <c r="AJ1572" s="607">
        <v>10</v>
      </c>
      <c r="AK1572" s="672" t="str">
        <f t="shared" si="295"/>
        <v xml:space="preserve"> </v>
      </c>
      <c r="AL1572" s="174"/>
    </row>
    <row r="1573" spans="1:38" s="4" customFormat="1" ht="12" customHeight="1" outlineLevel="1" x14ac:dyDescent="0.35">
      <c r="A1573" s="307" t="s">
        <v>10402</v>
      </c>
      <c r="B1573" s="308" t="s">
        <v>7134</v>
      </c>
      <c r="C1573" s="377" t="s">
        <v>555</v>
      </c>
      <c r="D1573" s="310" t="s">
        <v>1637</v>
      </c>
      <c r="E1573" s="322" t="s">
        <v>1636</v>
      </c>
      <c r="F1573" s="293"/>
      <c r="G1573" s="293"/>
      <c r="H1573" s="294">
        <v>1</v>
      </c>
      <c r="I1573" s="294" t="str">
        <f>IFERROR(_xlfn.IFNA(VLOOKUP($D:$D,history!$I:$Y,3,0),VLOOKUP(E:E,history!$H:$Y,4,0)),"--")</f>
        <v>--</v>
      </c>
      <c r="J1573" s="282" t="s">
        <v>5946</v>
      </c>
      <c r="K1573" s="282" t="str">
        <f t="shared" si="298"/>
        <v/>
      </c>
      <c r="L1573" s="312">
        <f t="shared" si="300"/>
        <v>687.59</v>
      </c>
      <c r="M1573" s="312">
        <f t="shared" si="301"/>
        <v>1041.8</v>
      </c>
      <c r="N1573" s="297" t="str">
        <f>_xlfn.IFNA(VLOOKUP($E:$E,'1'!$A:$E,3,0),"")</f>
        <v/>
      </c>
      <c r="O1573" s="297" t="str">
        <f>_xlfn.IFNA(VLOOKUP($E:$E,'2'!$A:$E,3,0),"")</f>
        <v/>
      </c>
      <c r="P1573" s="297" t="str">
        <f>_xlfn.IFNA(VLOOKUP($E:$E,'3'!$A:$D,3,0),"")</f>
        <v/>
      </c>
      <c r="Q1573" s="297" t="str">
        <f>_xlfn.IFNA(VLOOKUP($E:$E,'4'!$A:$F,3,0),"")</f>
        <v/>
      </c>
      <c r="R1573" s="297" t="str">
        <f>_xlfn.IFNA(VLOOKUP($E:$E,'5'!$A:$F,3,0),"")</f>
        <v/>
      </c>
      <c r="S1573" s="297" t="str">
        <f>_xlfn.IFNA(VLOOKUP($E:$E,'6'!$A:$F,3,0),"")</f>
        <v/>
      </c>
      <c r="T1573" s="313">
        <v>1</v>
      </c>
      <c r="U1573" s="313">
        <v>1</v>
      </c>
      <c r="V1573" s="313">
        <v>40</v>
      </c>
      <c r="W1573" s="314">
        <v>0.61</v>
      </c>
      <c r="X1573" s="315">
        <v>1.5499999999999999E-3</v>
      </c>
      <c r="Y1573" s="749">
        <v>990</v>
      </c>
      <c r="Z1573" s="282"/>
      <c r="AA1573" s="316" t="s">
        <v>393</v>
      </c>
      <c r="AB1573" s="282" t="s">
        <v>9163</v>
      </c>
      <c r="AC1573" s="317" t="s">
        <v>2081</v>
      </c>
      <c r="AD1573" s="318" t="s">
        <v>2725</v>
      </c>
      <c r="AE1573" s="319">
        <v>0</v>
      </c>
      <c r="AF1573" s="319" t="s">
        <v>11282</v>
      </c>
      <c r="AG1573" s="320">
        <v>13.06</v>
      </c>
      <c r="AH1573" s="321">
        <f t="shared" si="302"/>
        <v>0</v>
      </c>
      <c r="AI1573" s="287">
        <f>_xlfn.IFNA(VLOOKUP(AD:AD,грп!B:C,2,0),0)</f>
        <v>0</v>
      </c>
      <c r="AJ1573" s="607">
        <v>0</v>
      </c>
      <c r="AK1573" s="672" t="str">
        <f t="shared" si="295"/>
        <v xml:space="preserve"> </v>
      </c>
      <c r="AL1573" s="174"/>
    </row>
    <row r="1574" spans="1:38" s="4" customFormat="1" ht="12" customHeight="1" outlineLevel="1" x14ac:dyDescent="0.35">
      <c r="A1574" s="307" t="s">
        <v>10402</v>
      </c>
      <c r="B1574" s="308" t="s">
        <v>7135</v>
      </c>
      <c r="C1574" s="377" t="s">
        <v>555</v>
      </c>
      <c r="D1574" s="310" t="s">
        <v>1639</v>
      </c>
      <c r="E1574" s="322" t="s">
        <v>1638</v>
      </c>
      <c r="F1574" s="293"/>
      <c r="G1574" s="293"/>
      <c r="H1574" s="294">
        <v>8</v>
      </c>
      <c r="I1574" s="294" t="str">
        <f>IFERROR(_xlfn.IFNA(VLOOKUP($D:$D,history!$I:$Y,3,0),VLOOKUP(E:E,history!$H:$Y,4,0)),"--")</f>
        <v>--</v>
      </c>
      <c r="J1574" s="282" t="s">
        <v>9870</v>
      </c>
      <c r="K1574" s="282" t="str">
        <f t="shared" si="298"/>
        <v/>
      </c>
      <c r="L1574" s="312">
        <f t="shared" si="300"/>
        <v>687.59</v>
      </c>
      <c r="M1574" s="312">
        <f t="shared" si="301"/>
        <v>1041.8</v>
      </c>
      <c r="N1574" s="297" t="str">
        <f>_xlfn.IFNA(VLOOKUP($E:$E,'1'!$A:$E,3,0),"")</f>
        <v/>
      </c>
      <c r="O1574" s="297" t="str">
        <f>_xlfn.IFNA(VLOOKUP($E:$E,'2'!$A:$E,3,0),"")</f>
        <v/>
      </c>
      <c r="P1574" s="297" t="str">
        <f>_xlfn.IFNA(VLOOKUP($E:$E,'3'!$A:$D,3,0),"")</f>
        <v/>
      </c>
      <c r="Q1574" s="297" t="str">
        <f>_xlfn.IFNA(VLOOKUP($E:$E,'4'!$A:$F,3,0),"")</f>
        <v/>
      </c>
      <c r="R1574" s="297" t="str">
        <f>_xlfn.IFNA(VLOOKUP($E:$E,'5'!$A:$F,3,0),"")</f>
        <v/>
      </c>
      <c r="S1574" s="297" t="str">
        <f>_xlfn.IFNA(VLOOKUP($E:$E,'6'!$A:$F,3,0),"")</f>
        <v/>
      </c>
      <c r="T1574" s="313">
        <v>1</v>
      </c>
      <c r="U1574" s="313">
        <v>1</v>
      </c>
      <c r="V1574" s="313">
        <v>40</v>
      </c>
      <c r="W1574" s="314">
        <v>0.61199999999999999</v>
      </c>
      <c r="X1574" s="315">
        <v>1.5499999999999999E-3</v>
      </c>
      <c r="Y1574" s="749">
        <v>990</v>
      </c>
      <c r="Z1574" s="282"/>
      <c r="AA1574" s="316" t="s">
        <v>393</v>
      </c>
      <c r="AB1574" s="282" t="s">
        <v>9163</v>
      </c>
      <c r="AC1574" s="317" t="s">
        <v>2081</v>
      </c>
      <c r="AD1574" s="318" t="s">
        <v>2725</v>
      </c>
      <c r="AE1574" s="319">
        <v>0</v>
      </c>
      <c r="AF1574" s="319" t="s">
        <v>11282</v>
      </c>
      <c r="AG1574" s="320">
        <v>13.06</v>
      </c>
      <c r="AH1574" s="321">
        <f t="shared" si="302"/>
        <v>0</v>
      </c>
      <c r="AI1574" s="287">
        <f>_xlfn.IFNA(VLOOKUP(AD:AD,грп!B:C,2,0),0)</f>
        <v>0</v>
      </c>
      <c r="AJ1574" s="607">
        <v>10</v>
      </c>
      <c r="AK1574" s="672" t="str">
        <f t="shared" si="295"/>
        <v xml:space="preserve"> </v>
      </c>
      <c r="AL1574" s="174"/>
    </row>
    <row r="1575" spans="1:38" s="4" customFormat="1" ht="12" customHeight="1" outlineLevel="1" x14ac:dyDescent="0.35">
      <c r="A1575" s="307" t="s">
        <v>10402</v>
      </c>
      <c r="B1575" s="308" t="s">
        <v>7136</v>
      </c>
      <c r="C1575" s="377" t="s">
        <v>555</v>
      </c>
      <c r="D1575" s="310" t="s">
        <v>10913</v>
      </c>
      <c r="E1575" s="322" t="s">
        <v>1640</v>
      </c>
      <c r="F1575" s="293"/>
      <c r="G1575" s="293"/>
      <c r="H1575" s="294">
        <v>2</v>
      </c>
      <c r="I1575" s="294" t="str">
        <f>IFERROR(_xlfn.IFNA(VLOOKUP($D:$D,history!$I:$Y,3,0),VLOOKUP(E:E,history!$H:$Y,4,0)),"--")</f>
        <v>--</v>
      </c>
      <c r="J1575" s="282" t="s">
        <v>9869</v>
      </c>
      <c r="K1575" s="282" t="str">
        <f t="shared" si="298"/>
        <v/>
      </c>
      <c r="L1575" s="312">
        <f t="shared" si="300"/>
        <v>781.82</v>
      </c>
      <c r="M1575" s="312">
        <f t="shared" si="301"/>
        <v>1184.58</v>
      </c>
      <c r="N1575" s="297" t="str">
        <f>_xlfn.IFNA(VLOOKUP($E:$E,'1'!$A:$E,3,0),"")</f>
        <v/>
      </c>
      <c r="O1575" s="297" t="str">
        <f>_xlfn.IFNA(VLOOKUP($E:$E,'2'!$A:$E,3,0),"")</f>
        <v/>
      </c>
      <c r="P1575" s="297" t="str">
        <f>_xlfn.IFNA(VLOOKUP($E:$E,'3'!$A:$D,3,0),"")</f>
        <v/>
      </c>
      <c r="Q1575" s="297" t="str">
        <f>_xlfn.IFNA(VLOOKUP($E:$E,'4'!$A:$F,3,0),"")</f>
        <v/>
      </c>
      <c r="R1575" s="297" t="str">
        <f>_xlfn.IFNA(VLOOKUP($E:$E,'5'!$A:$F,3,0),"")</f>
        <v/>
      </c>
      <c r="S1575" s="297" t="str">
        <f>_xlfn.IFNA(VLOOKUP($E:$E,'6'!$A:$F,3,0),"")</f>
        <v/>
      </c>
      <c r="T1575" s="313">
        <v>1</v>
      </c>
      <c r="U1575" s="313">
        <v>1</v>
      </c>
      <c r="V1575" s="313">
        <v>40</v>
      </c>
      <c r="W1575" s="314">
        <v>0.623</v>
      </c>
      <c r="X1575" s="315">
        <v>1.25E-3</v>
      </c>
      <c r="Y1575" s="749">
        <v>1130</v>
      </c>
      <c r="Z1575" s="282"/>
      <c r="AA1575" s="316" t="s">
        <v>393</v>
      </c>
      <c r="AB1575" s="282" t="s">
        <v>9163</v>
      </c>
      <c r="AC1575" s="317" t="s">
        <v>2081</v>
      </c>
      <c r="AD1575" s="318" t="s">
        <v>2725</v>
      </c>
      <c r="AE1575" s="319">
        <v>0</v>
      </c>
      <c r="AF1575" s="319" t="s">
        <v>11282</v>
      </c>
      <c r="AG1575" s="320">
        <v>14.85</v>
      </c>
      <c r="AH1575" s="321">
        <f t="shared" si="302"/>
        <v>0</v>
      </c>
      <c r="AI1575" s="287">
        <f>_xlfn.IFNA(VLOOKUP(AD:AD,грп!B:C,2,0),0)</f>
        <v>0</v>
      </c>
      <c r="AJ1575" s="607">
        <v>2</v>
      </c>
      <c r="AK1575" s="672" t="str">
        <f t="shared" si="295"/>
        <v xml:space="preserve"> </v>
      </c>
      <c r="AL1575" s="174"/>
    </row>
    <row r="1576" spans="1:38" s="4" customFormat="1" ht="12" customHeight="1" outlineLevel="1" x14ac:dyDescent="0.35">
      <c r="A1576" s="307" t="s">
        <v>10402</v>
      </c>
      <c r="B1576" s="308" t="s">
        <v>7137</v>
      </c>
      <c r="C1576" s="377" t="s">
        <v>555</v>
      </c>
      <c r="D1576" s="310" t="s">
        <v>10287</v>
      </c>
      <c r="E1576" s="322" t="s">
        <v>1641</v>
      </c>
      <c r="F1576" s="293"/>
      <c r="G1576" s="293"/>
      <c r="H1576" s="294">
        <v>4</v>
      </c>
      <c r="I1576" s="294" t="str">
        <f>IFERROR(_xlfn.IFNA(VLOOKUP($D:$D,history!$I:$Y,3,0),VLOOKUP(E:E,history!$H:$Y,4,0)),"--")</f>
        <v>--</v>
      </c>
      <c r="J1576" s="282" t="s">
        <v>9869</v>
      </c>
      <c r="K1576" s="282" t="str">
        <f t="shared" si="298"/>
        <v/>
      </c>
      <c r="L1576" s="312">
        <f t="shared" si="300"/>
        <v>219.54</v>
      </c>
      <c r="M1576" s="312">
        <f t="shared" si="301"/>
        <v>332.64</v>
      </c>
      <c r="N1576" s="297" t="str">
        <f>_xlfn.IFNA(VLOOKUP($E:$E,'1'!$A:$E,3,0),"")</f>
        <v/>
      </c>
      <c r="O1576" s="297" t="str">
        <f>_xlfn.IFNA(VLOOKUP($E:$E,'2'!$A:$E,3,0),"")</f>
        <v/>
      </c>
      <c r="P1576" s="297" t="str">
        <f>_xlfn.IFNA(VLOOKUP($E:$E,'3'!$A:$D,3,0),"")</f>
        <v/>
      </c>
      <c r="Q1576" s="297" t="str">
        <f>_xlfn.IFNA(VLOOKUP($E:$E,'4'!$A:$F,3,0),"")</f>
        <v/>
      </c>
      <c r="R1576" s="297" t="str">
        <f>_xlfn.IFNA(VLOOKUP($E:$E,'5'!$A:$F,3,0),"")</f>
        <v/>
      </c>
      <c r="S1576" s="297" t="str">
        <f>_xlfn.IFNA(VLOOKUP($E:$E,'6'!$A:$F,3,0),"")</f>
        <v/>
      </c>
      <c r="T1576" s="313">
        <v>1</v>
      </c>
      <c r="U1576" s="313">
        <v>1</v>
      </c>
      <c r="V1576" s="313">
        <v>25</v>
      </c>
      <c r="W1576" s="314">
        <v>0.58699999999999997</v>
      </c>
      <c r="X1576" s="315">
        <v>3.8499999999999998E-4</v>
      </c>
      <c r="Y1576" s="749">
        <v>320</v>
      </c>
      <c r="Z1576" s="282"/>
      <c r="AA1576" s="316" t="s">
        <v>393</v>
      </c>
      <c r="AB1576" s="282" t="s">
        <v>9163</v>
      </c>
      <c r="AC1576" s="317" t="s">
        <v>2081</v>
      </c>
      <c r="AD1576" s="318" t="s">
        <v>2725</v>
      </c>
      <c r="AE1576" s="319">
        <v>0</v>
      </c>
      <c r="AF1576" s="319" t="s">
        <v>11282</v>
      </c>
      <c r="AG1576" s="320">
        <v>4.17</v>
      </c>
      <c r="AH1576" s="321">
        <f t="shared" si="302"/>
        <v>0</v>
      </c>
      <c r="AI1576" s="287">
        <f>_xlfn.IFNA(VLOOKUP(AD:AD,грп!B:C,2,0),0)</f>
        <v>0</v>
      </c>
      <c r="AJ1576" s="607">
        <v>0</v>
      </c>
      <c r="AK1576" s="672" t="str">
        <f t="shared" si="295"/>
        <v xml:space="preserve"> </v>
      </c>
      <c r="AL1576" s="174"/>
    </row>
    <row r="1577" spans="1:38" s="4" customFormat="1" ht="12" customHeight="1" outlineLevel="1" x14ac:dyDescent="0.35">
      <c r="A1577" s="307" t="s">
        <v>10402</v>
      </c>
      <c r="B1577" s="308" t="s">
        <v>7138</v>
      </c>
      <c r="C1577" s="377" t="s">
        <v>555</v>
      </c>
      <c r="D1577" s="310" t="s">
        <v>10288</v>
      </c>
      <c r="E1577" s="322" t="s">
        <v>1642</v>
      </c>
      <c r="F1577" s="293"/>
      <c r="G1577" s="293"/>
      <c r="H1577" s="294">
        <v>6</v>
      </c>
      <c r="I1577" s="294" t="str">
        <f>IFERROR(_xlfn.IFNA(VLOOKUP($D:$D,history!$I:$Y,3,0),VLOOKUP(E:E,history!$H:$Y,4,0)),"--")</f>
        <v>--</v>
      </c>
      <c r="J1577" s="282" t="s">
        <v>5946</v>
      </c>
      <c r="K1577" s="282" t="str">
        <f t="shared" si="298"/>
        <v/>
      </c>
      <c r="L1577" s="312">
        <f t="shared" si="300"/>
        <v>219.54</v>
      </c>
      <c r="M1577" s="312">
        <f t="shared" si="301"/>
        <v>332.64</v>
      </c>
      <c r="N1577" s="297" t="str">
        <f>_xlfn.IFNA(VLOOKUP($E:$E,'1'!$A:$E,3,0),"")</f>
        <v/>
      </c>
      <c r="O1577" s="297" t="str">
        <f>_xlfn.IFNA(VLOOKUP($E:$E,'2'!$A:$E,3,0),"")</f>
        <v/>
      </c>
      <c r="P1577" s="297" t="str">
        <f>_xlfn.IFNA(VLOOKUP($E:$E,'3'!$A:$D,3,0),"")</f>
        <v/>
      </c>
      <c r="Q1577" s="297" t="str">
        <f>_xlfn.IFNA(VLOOKUP($E:$E,'4'!$A:$F,3,0),"")</f>
        <v/>
      </c>
      <c r="R1577" s="297" t="str">
        <f>_xlfn.IFNA(VLOOKUP($E:$E,'5'!$A:$F,3,0),"")</f>
        <v/>
      </c>
      <c r="S1577" s="297" t="str">
        <f>_xlfn.IFNA(VLOOKUP($E:$E,'6'!$A:$F,3,0),"")</f>
        <v/>
      </c>
      <c r="T1577" s="313">
        <v>1</v>
      </c>
      <c r="U1577" s="313">
        <v>1</v>
      </c>
      <c r="V1577" s="313">
        <v>25</v>
      </c>
      <c r="W1577" s="314">
        <v>0.59299999999999997</v>
      </c>
      <c r="X1577" s="315">
        <v>3.8499999999999998E-4</v>
      </c>
      <c r="Y1577" s="749">
        <v>320</v>
      </c>
      <c r="Z1577" s="282"/>
      <c r="AA1577" s="316" t="s">
        <v>393</v>
      </c>
      <c r="AB1577" s="282" t="s">
        <v>9163</v>
      </c>
      <c r="AC1577" s="317" t="s">
        <v>2081</v>
      </c>
      <c r="AD1577" s="318" t="s">
        <v>2725</v>
      </c>
      <c r="AE1577" s="319">
        <v>0</v>
      </c>
      <c r="AF1577" s="319" t="s">
        <v>11282</v>
      </c>
      <c r="AG1577" s="320">
        <v>4.17</v>
      </c>
      <c r="AH1577" s="321">
        <f t="shared" si="302"/>
        <v>0</v>
      </c>
      <c r="AI1577" s="287">
        <f>_xlfn.IFNA(VLOOKUP(AD:AD,грп!B:C,2,0),0)</f>
        <v>0</v>
      </c>
      <c r="AJ1577" s="607">
        <v>0</v>
      </c>
      <c r="AK1577" s="672" t="str">
        <f t="shared" si="295"/>
        <v xml:space="preserve"> </v>
      </c>
      <c r="AL1577" s="174"/>
    </row>
    <row r="1578" spans="1:38" s="4" customFormat="1" ht="12" customHeight="1" outlineLevel="1" x14ac:dyDescent="0.35">
      <c r="A1578" s="307" t="s">
        <v>10402</v>
      </c>
      <c r="B1578" s="308" t="s">
        <v>7139</v>
      </c>
      <c r="C1578" s="377" t="s">
        <v>555</v>
      </c>
      <c r="D1578" s="310" t="s">
        <v>10914</v>
      </c>
      <c r="E1578" s="322" t="s">
        <v>1643</v>
      </c>
      <c r="F1578" s="293"/>
      <c r="G1578" s="293"/>
      <c r="H1578" s="294">
        <v>8</v>
      </c>
      <c r="I1578" s="294" t="str">
        <f>IFERROR(_xlfn.IFNA(VLOOKUP($D:$D,history!$I:$Y,3,0),VLOOKUP(E:E,history!$H:$Y,4,0)),"--")</f>
        <v>--</v>
      </c>
      <c r="J1578" s="282" t="s">
        <v>9869</v>
      </c>
      <c r="K1578" s="282" t="str">
        <f t="shared" si="298"/>
        <v/>
      </c>
      <c r="L1578" s="312">
        <f t="shared" si="300"/>
        <v>192.69</v>
      </c>
      <c r="M1578" s="312">
        <f t="shared" si="301"/>
        <v>291.95999999999998</v>
      </c>
      <c r="N1578" s="297" t="str">
        <f>_xlfn.IFNA(VLOOKUP($E:$E,'1'!$A:$E,3,0),"")</f>
        <v/>
      </c>
      <c r="O1578" s="297" t="str">
        <f>_xlfn.IFNA(VLOOKUP($E:$E,'2'!$A:$E,3,0),"")</f>
        <v/>
      </c>
      <c r="P1578" s="297" t="str">
        <f>_xlfn.IFNA(VLOOKUP($E:$E,'3'!$A:$D,3,0),"")</f>
        <v/>
      </c>
      <c r="Q1578" s="297" t="str">
        <f>_xlfn.IFNA(VLOOKUP($E:$E,'4'!$A:$F,3,0),"")</f>
        <v/>
      </c>
      <c r="R1578" s="297" t="str">
        <f>_xlfn.IFNA(VLOOKUP($E:$E,'5'!$A:$F,3,0),"")</f>
        <v/>
      </c>
      <c r="S1578" s="297" t="str">
        <f>_xlfn.IFNA(VLOOKUP($E:$E,'6'!$A:$F,3,0),"")</f>
        <v/>
      </c>
      <c r="T1578" s="313">
        <v>1</v>
      </c>
      <c r="U1578" s="313">
        <v>1</v>
      </c>
      <c r="V1578" s="313">
        <v>25</v>
      </c>
      <c r="W1578" s="314">
        <v>0.6</v>
      </c>
      <c r="X1578" s="315">
        <v>3.8499999999999998E-4</v>
      </c>
      <c r="Y1578" s="749">
        <v>280</v>
      </c>
      <c r="Z1578" s="282"/>
      <c r="AA1578" s="316" t="s">
        <v>393</v>
      </c>
      <c r="AB1578" s="282" t="s">
        <v>9163</v>
      </c>
      <c r="AC1578" s="317" t="s">
        <v>2081</v>
      </c>
      <c r="AD1578" s="318" t="s">
        <v>2725</v>
      </c>
      <c r="AE1578" s="319">
        <v>0</v>
      </c>
      <c r="AF1578" s="319" t="s">
        <v>11282</v>
      </c>
      <c r="AG1578" s="320">
        <v>3.66</v>
      </c>
      <c r="AH1578" s="321">
        <f t="shared" si="302"/>
        <v>0</v>
      </c>
      <c r="AI1578" s="287">
        <f>_xlfn.IFNA(VLOOKUP(AD:AD,грп!B:C,2,0),0)</f>
        <v>0</v>
      </c>
      <c r="AJ1578" s="607">
        <v>0</v>
      </c>
      <c r="AK1578" s="672" t="str">
        <f t="shared" si="295"/>
        <v xml:space="preserve"> </v>
      </c>
      <c r="AL1578" s="174"/>
    </row>
    <row r="1579" spans="1:38" s="4" customFormat="1" ht="12" customHeight="1" outlineLevel="1" x14ac:dyDescent="0.35">
      <c r="A1579" s="307" t="s">
        <v>10402</v>
      </c>
      <c r="B1579" s="308" t="s">
        <v>7140</v>
      </c>
      <c r="C1579" s="377" t="s">
        <v>555</v>
      </c>
      <c r="D1579" s="310" t="s">
        <v>1645</v>
      </c>
      <c r="E1579" s="322" t="s">
        <v>1644</v>
      </c>
      <c r="F1579" s="293"/>
      <c r="G1579" s="293"/>
      <c r="H1579" s="294">
        <v>3</v>
      </c>
      <c r="I1579" s="294" t="str">
        <f>IFERROR(_xlfn.IFNA(VLOOKUP($D:$D,history!$I:$Y,3,0),VLOOKUP(E:E,history!$H:$Y,4,0)),"--")</f>
        <v>--</v>
      </c>
      <c r="J1579" s="282" t="s">
        <v>5946</v>
      </c>
      <c r="K1579" s="282" t="str">
        <f t="shared" si="298"/>
        <v/>
      </c>
      <c r="L1579" s="312">
        <f t="shared" si="300"/>
        <v>176.37</v>
      </c>
      <c r="M1579" s="312">
        <f t="shared" si="301"/>
        <v>267.23</v>
      </c>
      <c r="N1579" s="297" t="str">
        <f>_xlfn.IFNA(VLOOKUP($E:$E,'1'!$A:$E,3,0),"")</f>
        <v/>
      </c>
      <c r="O1579" s="297" t="str">
        <f>_xlfn.IFNA(VLOOKUP($E:$E,'2'!$A:$E,3,0),"")</f>
        <v/>
      </c>
      <c r="P1579" s="297" t="str">
        <f>_xlfn.IFNA(VLOOKUP($E:$E,'3'!$A:$D,3,0),"")</f>
        <v/>
      </c>
      <c r="Q1579" s="297" t="str">
        <f>_xlfn.IFNA(VLOOKUP($E:$E,'4'!$A:$F,3,0),"")</f>
        <v/>
      </c>
      <c r="R1579" s="297" t="str">
        <f>_xlfn.IFNA(VLOOKUP($E:$E,'5'!$A:$F,3,0),"")</f>
        <v/>
      </c>
      <c r="S1579" s="297" t="str">
        <f>_xlfn.IFNA(VLOOKUP($E:$E,'6'!$A:$F,3,0),"")</f>
        <v/>
      </c>
      <c r="T1579" s="313">
        <v>1</v>
      </c>
      <c r="U1579" s="313">
        <v>1</v>
      </c>
      <c r="V1579" s="313">
        <v>40</v>
      </c>
      <c r="W1579" s="314">
        <v>0.13300000000000001</v>
      </c>
      <c r="X1579" s="315">
        <v>5.9999999999999995E-4</v>
      </c>
      <c r="Y1579" s="749">
        <v>250</v>
      </c>
      <c r="Z1579" s="282"/>
      <c r="AA1579" s="316" t="s">
        <v>393</v>
      </c>
      <c r="AB1579" s="282" t="s">
        <v>9163</v>
      </c>
      <c r="AC1579" s="317" t="s">
        <v>2081</v>
      </c>
      <c r="AD1579" s="318" t="s">
        <v>2725</v>
      </c>
      <c r="AE1579" s="319">
        <v>0</v>
      </c>
      <c r="AF1579" s="319" t="s">
        <v>11282</v>
      </c>
      <c r="AG1579" s="320">
        <v>3.35</v>
      </c>
      <c r="AH1579" s="321">
        <f t="shared" si="302"/>
        <v>0</v>
      </c>
      <c r="AI1579" s="287">
        <f>_xlfn.IFNA(VLOOKUP(AD:AD,грп!B:C,2,0),0)</f>
        <v>0</v>
      </c>
      <c r="AJ1579" s="607">
        <v>0</v>
      </c>
      <c r="AK1579" s="672" t="str">
        <f t="shared" si="295"/>
        <v xml:space="preserve"> </v>
      </c>
      <c r="AL1579" s="174"/>
    </row>
    <row r="1580" spans="1:38" s="4" customFormat="1" ht="12" customHeight="1" outlineLevel="1" x14ac:dyDescent="0.35">
      <c r="A1580" s="307" t="s">
        <v>10402</v>
      </c>
      <c r="B1580" s="308" t="s">
        <v>7141</v>
      </c>
      <c r="C1580" s="377" t="s">
        <v>555</v>
      </c>
      <c r="D1580" s="310" t="s">
        <v>1647</v>
      </c>
      <c r="E1580" s="322" t="s">
        <v>1646</v>
      </c>
      <c r="F1580" s="293"/>
      <c r="G1580" s="293"/>
      <c r="H1580" s="294">
        <v>4</v>
      </c>
      <c r="I1580" s="294" t="str">
        <f>IFERROR(_xlfn.IFNA(VLOOKUP($D:$D,history!$I:$Y,3,0),VLOOKUP(E:E,history!$H:$Y,4,0)),"--")</f>
        <v>--</v>
      </c>
      <c r="J1580" s="282" t="s">
        <v>9869</v>
      </c>
      <c r="K1580" s="282" t="str">
        <f t="shared" si="298"/>
        <v/>
      </c>
      <c r="L1580" s="312">
        <f t="shared" si="300"/>
        <v>212.7</v>
      </c>
      <c r="M1580" s="312">
        <f t="shared" si="301"/>
        <v>322.27</v>
      </c>
      <c r="N1580" s="297" t="str">
        <f>_xlfn.IFNA(VLOOKUP($E:$E,'1'!$A:$E,3,0),"")</f>
        <v/>
      </c>
      <c r="O1580" s="297" t="str">
        <f>_xlfn.IFNA(VLOOKUP($E:$E,'2'!$A:$E,3,0),"")</f>
        <v/>
      </c>
      <c r="P1580" s="297" t="str">
        <f>_xlfn.IFNA(VLOOKUP($E:$E,'3'!$A:$D,3,0),"")</f>
        <v/>
      </c>
      <c r="Q1580" s="297" t="str">
        <f>_xlfn.IFNA(VLOOKUP($E:$E,'4'!$A:$F,3,0),"")</f>
        <v/>
      </c>
      <c r="R1580" s="297" t="str">
        <f>_xlfn.IFNA(VLOOKUP($E:$E,'5'!$A:$F,3,0),"")</f>
        <v/>
      </c>
      <c r="S1580" s="297" t="str">
        <f>_xlfn.IFNA(VLOOKUP($E:$E,'6'!$A:$F,3,0),"")</f>
        <v/>
      </c>
      <c r="T1580" s="313">
        <v>1</v>
      </c>
      <c r="U1580" s="313">
        <v>1</v>
      </c>
      <c r="V1580" s="313">
        <v>40</v>
      </c>
      <c r="W1580" s="314">
        <v>0.14799999999999999</v>
      </c>
      <c r="X1580" s="315">
        <v>5.9999999999999995E-4</v>
      </c>
      <c r="Y1580" s="749">
        <v>310</v>
      </c>
      <c r="Z1580" s="282"/>
      <c r="AA1580" s="316" t="s">
        <v>393</v>
      </c>
      <c r="AB1580" s="282" t="s">
        <v>9163</v>
      </c>
      <c r="AC1580" s="317" t="s">
        <v>2081</v>
      </c>
      <c r="AD1580" s="318" t="s">
        <v>2725</v>
      </c>
      <c r="AE1580" s="319">
        <v>0</v>
      </c>
      <c r="AF1580" s="319" t="s">
        <v>11282</v>
      </c>
      <c r="AG1580" s="320">
        <v>4.04</v>
      </c>
      <c r="AH1580" s="321">
        <f t="shared" si="302"/>
        <v>0</v>
      </c>
      <c r="AI1580" s="287">
        <f>_xlfn.IFNA(VLOOKUP(AD:AD,грп!B:C,2,0),0)</f>
        <v>0</v>
      </c>
      <c r="AJ1580" s="607">
        <v>10</v>
      </c>
      <c r="AK1580" s="672" t="str">
        <f t="shared" si="295"/>
        <v xml:space="preserve"> </v>
      </c>
      <c r="AL1580" s="174"/>
    </row>
    <row r="1581" spans="1:38" s="4" customFormat="1" ht="12" customHeight="1" outlineLevel="1" x14ac:dyDescent="0.35">
      <c r="A1581" s="307" t="s">
        <v>10402</v>
      </c>
      <c r="B1581" s="308" t="s">
        <v>7142</v>
      </c>
      <c r="C1581" s="377" t="s">
        <v>555</v>
      </c>
      <c r="D1581" s="310" t="s">
        <v>1649</v>
      </c>
      <c r="E1581" s="322" t="s">
        <v>1648</v>
      </c>
      <c r="F1581" s="293"/>
      <c r="G1581" s="293"/>
      <c r="H1581" s="294"/>
      <c r="I1581" s="294" t="str">
        <f>IFERROR(_xlfn.IFNA(VLOOKUP($D:$D,history!$I:$Y,3,0),VLOOKUP(E:E,history!$H:$Y,4,0)),"--")</f>
        <v>--</v>
      </c>
      <c r="J1581" s="282" t="s">
        <v>5946</v>
      </c>
      <c r="K1581" s="282" t="str">
        <f t="shared" si="298"/>
        <v/>
      </c>
      <c r="L1581" s="312">
        <f t="shared" si="300"/>
        <v>188.48</v>
      </c>
      <c r="M1581" s="312">
        <f t="shared" si="301"/>
        <v>285.58</v>
      </c>
      <c r="N1581" s="297" t="str">
        <f>_xlfn.IFNA(VLOOKUP($E:$E,'1'!$A:$E,3,0),"")</f>
        <v/>
      </c>
      <c r="O1581" s="297" t="str">
        <f>_xlfn.IFNA(VLOOKUP($E:$E,'2'!$A:$E,3,0),"")</f>
        <v/>
      </c>
      <c r="P1581" s="297" t="str">
        <f>_xlfn.IFNA(VLOOKUP($E:$E,'3'!$A:$D,3,0),"")</f>
        <v/>
      </c>
      <c r="Q1581" s="297" t="str">
        <f>_xlfn.IFNA(VLOOKUP($E:$E,'4'!$A:$F,3,0),"")</f>
        <v/>
      </c>
      <c r="R1581" s="297" t="str">
        <f>_xlfn.IFNA(VLOOKUP($E:$E,'5'!$A:$F,3,0),"")</f>
        <v/>
      </c>
      <c r="S1581" s="297" t="str">
        <f>_xlfn.IFNA(VLOOKUP($E:$E,'6'!$A:$F,3,0),"")</f>
        <v/>
      </c>
      <c r="T1581" s="313">
        <v>1</v>
      </c>
      <c r="U1581" s="313">
        <v>1</v>
      </c>
      <c r="V1581" s="313">
        <v>40</v>
      </c>
      <c r="W1581" s="314">
        <v>0.186</v>
      </c>
      <c r="X1581" s="315">
        <v>8.0833330000000005E-4</v>
      </c>
      <c r="Y1581" s="749">
        <v>270</v>
      </c>
      <c r="Z1581" s="282"/>
      <c r="AA1581" s="316" t="s">
        <v>393</v>
      </c>
      <c r="AB1581" s="282" t="s">
        <v>9163</v>
      </c>
      <c r="AC1581" s="317" t="s">
        <v>2081</v>
      </c>
      <c r="AD1581" s="318" t="s">
        <v>2725</v>
      </c>
      <c r="AE1581" s="319">
        <v>0</v>
      </c>
      <c r="AF1581" s="319" t="s">
        <v>11282</v>
      </c>
      <c r="AG1581" s="320">
        <v>3.58</v>
      </c>
      <c r="AH1581" s="321">
        <f t="shared" si="302"/>
        <v>0</v>
      </c>
      <c r="AI1581" s="287">
        <f>_xlfn.IFNA(VLOOKUP(AD:AD,грп!B:C,2,0),0)</f>
        <v>0</v>
      </c>
      <c r="AJ1581" s="607">
        <v>0</v>
      </c>
      <c r="AK1581" s="672" t="str">
        <f t="shared" si="295"/>
        <v xml:space="preserve"> </v>
      </c>
      <c r="AL1581" s="174"/>
    </row>
    <row r="1582" spans="1:38" s="4" customFormat="1" ht="12" customHeight="1" outlineLevel="1" x14ac:dyDescent="0.35">
      <c r="A1582" s="307" t="s">
        <v>10402</v>
      </c>
      <c r="B1582" s="308" t="s">
        <v>7143</v>
      </c>
      <c r="C1582" s="377" t="s">
        <v>555</v>
      </c>
      <c r="D1582" s="310" t="s">
        <v>1651</v>
      </c>
      <c r="E1582" s="322" t="s">
        <v>1650</v>
      </c>
      <c r="F1582" s="293"/>
      <c r="G1582" s="293"/>
      <c r="H1582" s="294"/>
      <c r="I1582" s="294" t="str">
        <f>IFERROR(_xlfn.IFNA(VLOOKUP($D:$D,history!$I:$Y,3,0),VLOOKUP(E:E,history!$H:$Y,4,0)),"--")</f>
        <v>--</v>
      </c>
      <c r="J1582" s="282" t="s">
        <v>5946</v>
      </c>
      <c r="K1582" s="282" t="str">
        <f t="shared" si="298"/>
        <v/>
      </c>
      <c r="L1582" s="312">
        <f t="shared" si="300"/>
        <v>194.27</v>
      </c>
      <c r="M1582" s="312">
        <f t="shared" si="301"/>
        <v>294.35000000000002</v>
      </c>
      <c r="N1582" s="297" t="str">
        <f>_xlfn.IFNA(VLOOKUP($E:$E,'1'!$A:$E,3,0),"")</f>
        <v/>
      </c>
      <c r="O1582" s="297" t="str">
        <f>_xlfn.IFNA(VLOOKUP($E:$E,'2'!$A:$E,3,0),"")</f>
        <v/>
      </c>
      <c r="P1582" s="297" t="str">
        <f>_xlfn.IFNA(VLOOKUP($E:$E,'3'!$A:$D,3,0),"")</f>
        <v/>
      </c>
      <c r="Q1582" s="297" t="str">
        <f>_xlfn.IFNA(VLOOKUP($E:$E,'4'!$A:$F,3,0),"")</f>
        <v/>
      </c>
      <c r="R1582" s="297" t="str">
        <f>_xlfn.IFNA(VLOOKUP($E:$E,'5'!$A:$F,3,0),"")</f>
        <v/>
      </c>
      <c r="S1582" s="297" t="str">
        <f>_xlfn.IFNA(VLOOKUP($E:$E,'6'!$A:$F,3,0),"")</f>
        <v/>
      </c>
      <c r="T1582" s="313">
        <v>1</v>
      </c>
      <c r="U1582" s="313">
        <v>1</v>
      </c>
      <c r="V1582" s="313">
        <v>40</v>
      </c>
      <c r="W1582" s="314">
        <v>0.17899999999999999</v>
      </c>
      <c r="X1582" s="315">
        <v>8.1999999999999998E-4</v>
      </c>
      <c r="Y1582" s="749">
        <v>280</v>
      </c>
      <c r="Z1582" s="282"/>
      <c r="AA1582" s="316" t="s">
        <v>393</v>
      </c>
      <c r="AB1582" s="282" t="s">
        <v>9163</v>
      </c>
      <c r="AC1582" s="317" t="s">
        <v>2081</v>
      </c>
      <c r="AD1582" s="318" t="s">
        <v>2725</v>
      </c>
      <c r="AE1582" s="319">
        <v>0</v>
      </c>
      <c r="AF1582" s="319" t="s">
        <v>11282</v>
      </c>
      <c r="AG1582" s="320">
        <v>3.69</v>
      </c>
      <c r="AH1582" s="321">
        <f t="shared" si="302"/>
        <v>0</v>
      </c>
      <c r="AI1582" s="287">
        <f>_xlfn.IFNA(VLOOKUP(AD:AD,грп!B:C,2,0),0)</f>
        <v>0</v>
      </c>
      <c r="AJ1582" s="607">
        <v>0</v>
      </c>
      <c r="AK1582" s="672" t="str">
        <f t="shared" si="295"/>
        <v xml:space="preserve"> </v>
      </c>
      <c r="AL1582" s="174"/>
    </row>
    <row r="1583" spans="1:38" s="4" customFormat="1" ht="12" customHeight="1" outlineLevel="1" x14ac:dyDescent="0.35">
      <c r="A1583" s="307" t="s">
        <v>10402</v>
      </c>
      <c r="B1583" s="308" t="s">
        <v>7144</v>
      </c>
      <c r="C1583" s="377" t="s">
        <v>555</v>
      </c>
      <c r="D1583" s="310" t="s">
        <v>3217</v>
      </c>
      <c r="E1583" s="322" t="s">
        <v>1652</v>
      </c>
      <c r="F1583" s="293"/>
      <c r="G1583" s="293"/>
      <c r="H1583" s="294"/>
      <c r="I1583" s="294" t="str">
        <f>IFERROR(_xlfn.IFNA(VLOOKUP($D:$D,history!$I:$Y,3,0),VLOOKUP(E:E,history!$H:$Y,4,0)),"--")</f>
        <v>--</v>
      </c>
      <c r="J1583" s="282" t="s">
        <v>5946</v>
      </c>
      <c r="K1583" s="282" t="str">
        <f t="shared" si="298"/>
        <v/>
      </c>
      <c r="L1583" s="312">
        <f t="shared" si="300"/>
        <v>233.23</v>
      </c>
      <c r="M1583" s="312">
        <f t="shared" si="301"/>
        <v>353.38</v>
      </c>
      <c r="N1583" s="297" t="str">
        <f>_xlfn.IFNA(VLOOKUP($E:$E,'1'!$A:$E,3,0),"")</f>
        <v/>
      </c>
      <c r="O1583" s="297" t="str">
        <f>_xlfn.IFNA(VLOOKUP($E:$E,'2'!$A:$E,3,0),"")</f>
        <v/>
      </c>
      <c r="P1583" s="297" t="str">
        <f>_xlfn.IFNA(VLOOKUP($E:$E,'3'!$A:$D,3,0),"")</f>
        <v/>
      </c>
      <c r="Q1583" s="297" t="str">
        <f>_xlfn.IFNA(VLOOKUP($E:$E,'4'!$A:$F,3,0),"")</f>
        <v/>
      </c>
      <c r="R1583" s="297" t="str">
        <f>_xlfn.IFNA(VLOOKUP($E:$E,'5'!$A:$F,3,0),"")</f>
        <v/>
      </c>
      <c r="S1583" s="297" t="str">
        <f>_xlfn.IFNA(VLOOKUP($E:$E,'6'!$A:$F,3,0),"")</f>
        <v/>
      </c>
      <c r="T1583" s="313">
        <v>1</v>
      </c>
      <c r="U1583" s="313">
        <v>1</v>
      </c>
      <c r="V1583" s="313">
        <v>40</v>
      </c>
      <c r="W1583" s="314">
        <v>0.21</v>
      </c>
      <c r="X1583" s="315">
        <v>8.0999999999999996E-4</v>
      </c>
      <c r="Y1583" s="749">
        <v>340</v>
      </c>
      <c r="Z1583" s="282"/>
      <c r="AA1583" s="316" t="s">
        <v>393</v>
      </c>
      <c r="AB1583" s="282" t="s">
        <v>9163</v>
      </c>
      <c r="AC1583" s="317" t="s">
        <v>2081</v>
      </c>
      <c r="AD1583" s="318" t="s">
        <v>2725</v>
      </c>
      <c r="AE1583" s="319">
        <v>0</v>
      </c>
      <c r="AF1583" s="319" t="s">
        <v>11282</v>
      </c>
      <c r="AG1583" s="320">
        <v>4.43</v>
      </c>
      <c r="AH1583" s="321">
        <f t="shared" si="302"/>
        <v>0</v>
      </c>
      <c r="AI1583" s="287">
        <f>_xlfn.IFNA(VLOOKUP(AD:AD,грп!B:C,2,0),0)</f>
        <v>0</v>
      </c>
      <c r="AJ1583" s="607">
        <v>0</v>
      </c>
      <c r="AK1583" s="672" t="str">
        <f t="shared" si="295"/>
        <v xml:space="preserve"> </v>
      </c>
      <c r="AL1583" s="174"/>
    </row>
    <row r="1584" spans="1:38" s="4" customFormat="1" ht="12" customHeight="1" outlineLevel="1" x14ac:dyDescent="0.35">
      <c r="A1584" s="307" t="s">
        <v>10402</v>
      </c>
      <c r="B1584" s="308" t="s">
        <v>7145</v>
      </c>
      <c r="C1584" s="377" t="s">
        <v>555</v>
      </c>
      <c r="D1584" s="310" t="s">
        <v>10289</v>
      </c>
      <c r="E1584" s="322" t="s">
        <v>1653</v>
      </c>
      <c r="F1584" s="293"/>
      <c r="G1584" s="293"/>
      <c r="H1584" s="294"/>
      <c r="I1584" s="294" t="str">
        <f>IFERROR(_xlfn.IFNA(VLOOKUP($D:$D,history!$I:$Y,3,0),VLOOKUP(E:E,history!$H:$Y,4,0)),"--")</f>
        <v>--</v>
      </c>
      <c r="J1584" s="282" t="s">
        <v>5946</v>
      </c>
      <c r="K1584" s="282" t="str">
        <f t="shared" si="298"/>
        <v/>
      </c>
      <c r="L1584" s="312">
        <f t="shared" si="300"/>
        <v>730.76</v>
      </c>
      <c r="M1584" s="312">
        <f t="shared" si="301"/>
        <v>1107.21</v>
      </c>
      <c r="N1584" s="297" t="str">
        <f>_xlfn.IFNA(VLOOKUP($E:$E,'1'!$A:$E,3,0),"")</f>
        <v/>
      </c>
      <c r="O1584" s="297" t="str">
        <f>_xlfn.IFNA(VLOOKUP($E:$E,'2'!$A:$E,3,0),"")</f>
        <v/>
      </c>
      <c r="P1584" s="297" t="str">
        <f>_xlfn.IFNA(VLOOKUP($E:$E,'3'!$A:$D,3,0),"")</f>
        <v/>
      </c>
      <c r="Q1584" s="297" t="str">
        <f>_xlfn.IFNA(VLOOKUP($E:$E,'4'!$A:$F,3,0),"")</f>
        <v/>
      </c>
      <c r="R1584" s="297" t="str">
        <f>_xlfn.IFNA(VLOOKUP($E:$E,'5'!$A:$F,3,0),"")</f>
        <v/>
      </c>
      <c r="S1584" s="297" t="str">
        <f>_xlfn.IFNA(VLOOKUP($E:$E,'6'!$A:$F,3,0),"")</f>
        <v/>
      </c>
      <c r="T1584" s="313">
        <v>1</v>
      </c>
      <c r="U1584" s="313">
        <v>1</v>
      </c>
      <c r="V1584" s="313">
        <v>20</v>
      </c>
      <c r="W1584" s="314">
        <v>1.173</v>
      </c>
      <c r="X1584" s="315">
        <v>2.0500000000000002E-3</v>
      </c>
      <c r="Y1584" s="749">
        <v>1050</v>
      </c>
      <c r="Z1584" s="282"/>
      <c r="AA1584" s="316" t="s">
        <v>393</v>
      </c>
      <c r="AB1584" s="282" t="s">
        <v>9163</v>
      </c>
      <c r="AC1584" s="317" t="s">
        <v>2081</v>
      </c>
      <c r="AD1584" s="318" t="s">
        <v>2725</v>
      </c>
      <c r="AE1584" s="319">
        <v>0</v>
      </c>
      <c r="AF1584" s="319" t="s">
        <v>11282</v>
      </c>
      <c r="AG1584" s="320">
        <v>13.88</v>
      </c>
      <c r="AH1584" s="321">
        <f t="shared" si="302"/>
        <v>0</v>
      </c>
      <c r="AI1584" s="287">
        <f>_xlfn.IFNA(VLOOKUP(AD:AD,грп!B:C,2,0),0)</f>
        <v>0</v>
      </c>
      <c r="AJ1584" s="607">
        <v>0</v>
      </c>
      <c r="AK1584" s="672" t="str">
        <f t="shared" si="295"/>
        <v xml:space="preserve"> </v>
      </c>
      <c r="AL1584" s="174"/>
    </row>
    <row r="1585" spans="1:38" s="4" customFormat="1" ht="12" customHeight="1" outlineLevel="1" x14ac:dyDescent="0.35">
      <c r="A1585" s="307" t="s">
        <v>10402</v>
      </c>
      <c r="B1585" s="308" t="s">
        <v>7146</v>
      </c>
      <c r="C1585" s="377" t="s">
        <v>555</v>
      </c>
      <c r="D1585" s="310" t="s">
        <v>10915</v>
      </c>
      <c r="E1585" s="322" t="s">
        <v>1654</v>
      </c>
      <c r="F1585" s="293"/>
      <c r="G1585" s="293"/>
      <c r="H1585" s="294"/>
      <c r="I1585" s="294" t="str">
        <f>IFERROR(_xlfn.IFNA(VLOOKUP($D:$D,history!$I:$Y,3,0),VLOOKUP(E:E,history!$H:$Y,4,0)),"--")</f>
        <v>--</v>
      </c>
      <c r="J1585" s="282" t="s">
        <v>5946</v>
      </c>
      <c r="K1585" s="282" t="str">
        <f t="shared" si="298"/>
        <v/>
      </c>
      <c r="L1585" s="312">
        <f t="shared" si="300"/>
        <v>730.76</v>
      </c>
      <c r="M1585" s="312">
        <f t="shared" si="301"/>
        <v>1107.21</v>
      </c>
      <c r="N1585" s="297" t="str">
        <f>_xlfn.IFNA(VLOOKUP($E:$E,'1'!$A:$E,3,0),"")</f>
        <v/>
      </c>
      <c r="O1585" s="297" t="str">
        <f>_xlfn.IFNA(VLOOKUP($E:$E,'2'!$A:$E,3,0),"")</f>
        <v/>
      </c>
      <c r="P1585" s="297" t="str">
        <f>_xlfn.IFNA(VLOOKUP($E:$E,'3'!$A:$D,3,0),"")</f>
        <v/>
      </c>
      <c r="Q1585" s="297" t="str">
        <f>_xlfn.IFNA(VLOOKUP($E:$E,'4'!$A:$F,3,0),"")</f>
        <v/>
      </c>
      <c r="R1585" s="297" t="str">
        <f>_xlfn.IFNA(VLOOKUP($E:$E,'5'!$A:$F,3,0),"")</f>
        <v/>
      </c>
      <c r="S1585" s="297" t="str">
        <f>_xlfn.IFNA(VLOOKUP($E:$E,'6'!$A:$F,3,0),"")</f>
        <v/>
      </c>
      <c r="T1585" s="313">
        <v>1</v>
      </c>
      <c r="U1585" s="313">
        <v>1</v>
      </c>
      <c r="V1585" s="313">
        <v>20</v>
      </c>
      <c r="W1585" s="314">
        <v>1.1779999999999999</v>
      </c>
      <c r="X1585" s="315">
        <v>1.8666666999999999E-3</v>
      </c>
      <c r="Y1585" s="749">
        <v>1050</v>
      </c>
      <c r="Z1585" s="282"/>
      <c r="AA1585" s="316" t="s">
        <v>393</v>
      </c>
      <c r="AB1585" s="282" t="s">
        <v>9163</v>
      </c>
      <c r="AC1585" s="317" t="s">
        <v>2081</v>
      </c>
      <c r="AD1585" s="318" t="s">
        <v>2725</v>
      </c>
      <c r="AE1585" s="319">
        <v>0</v>
      </c>
      <c r="AF1585" s="319" t="s">
        <v>11282</v>
      </c>
      <c r="AG1585" s="320">
        <v>13.88</v>
      </c>
      <c r="AH1585" s="321">
        <f t="shared" si="302"/>
        <v>0</v>
      </c>
      <c r="AI1585" s="287">
        <f>_xlfn.IFNA(VLOOKUP(AD:AD,грп!B:C,2,0),0)</f>
        <v>0</v>
      </c>
      <c r="AJ1585" s="607">
        <v>0</v>
      </c>
      <c r="AK1585" s="672" t="str">
        <f t="shared" ref="AK1585:AK1648" si="303">C1585</f>
        <v xml:space="preserve"> </v>
      </c>
      <c r="AL1585" s="174"/>
    </row>
    <row r="1586" spans="1:38" s="4" customFormat="1" ht="11.45" customHeight="1" outlineLevel="1" x14ac:dyDescent="0.35">
      <c r="A1586" s="307" t="s">
        <v>1897</v>
      </c>
      <c r="B1586" s="308" t="s">
        <v>7147</v>
      </c>
      <c r="C1586" s="309" t="s">
        <v>21</v>
      </c>
      <c r="D1586" s="310" t="s">
        <v>10916</v>
      </c>
      <c r="E1586" s="322" t="s">
        <v>5639</v>
      </c>
      <c r="F1586" s="293"/>
      <c r="G1586" s="293"/>
      <c r="H1586" s="294">
        <v>275</v>
      </c>
      <c r="I1586" s="294" t="str">
        <f>IFERROR(_xlfn.IFNA(VLOOKUP($D:$D,history!$I:$Y,3,0),VLOOKUP(E:E,history!$H:$Y,4,0)),"--")</f>
        <v>--</v>
      </c>
      <c r="J1586" s="282" t="s">
        <v>9870</v>
      </c>
      <c r="K1586" s="282" t="str">
        <f t="shared" si="298"/>
        <v/>
      </c>
      <c r="L1586" s="312">
        <f t="shared" si="300"/>
        <v>117.41</v>
      </c>
      <c r="M1586" s="312">
        <f t="shared" si="301"/>
        <v>177.89</v>
      </c>
      <c r="N1586" s="297" t="str">
        <f>_xlfn.IFNA(VLOOKUP($E:$E,'1'!$A:$E,3,0),"")</f>
        <v/>
      </c>
      <c r="O1586" s="297" t="str">
        <f>_xlfn.IFNA(VLOOKUP($E:$E,'2'!$A:$E,3,0),"")</f>
        <v/>
      </c>
      <c r="P1586" s="297" t="str">
        <f>_xlfn.IFNA(VLOOKUP($E:$E,'3'!$A:$D,3,0),"")</f>
        <v/>
      </c>
      <c r="Q1586" s="297" t="str">
        <f>_xlfn.IFNA(VLOOKUP($E:$E,'4'!$A:$F,3,0),"")</f>
        <v/>
      </c>
      <c r="R1586" s="297" t="str">
        <f>_xlfn.IFNA(VLOOKUP($E:$E,'5'!$A:$F,3,0),"")</f>
        <v/>
      </c>
      <c r="S1586" s="297" t="str">
        <f>_xlfn.IFNA(VLOOKUP($E:$E,'6'!$A:$F,3,0),"")</f>
        <v/>
      </c>
      <c r="T1586" s="313">
        <v>1</v>
      </c>
      <c r="U1586" s="313">
        <v>10</v>
      </c>
      <c r="V1586" s="313">
        <v>200</v>
      </c>
      <c r="W1586" s="314">
        <v>4.2999999999999997E-2</v>
      </c>
      <c r="X1586" s="315">
        <v>1.156863E-4</v>
      </c>
      <c r="Y1586" s="749">
        <v>170</v>
      </c>
      <c r="Z1586" s="282"/>
      <c r="AA1586" s="316" t="s">
        <v>393</v>
      </c>
      <c r="AB1586" s="282" t="s">
        <v>9164</v>
      </c>
      <c r="AC1586" s="317" t="s">
        <v>2081</v>
      </c>
      <c r="AD1586" s="318" t="s">
        <v>2725</v>
      </c>
      <c r="AE1586" s="319">
        <v>0</v>
      </c>
      <c r="AF1586" s="319" t="s">
        <v>11284</v>
      </c>
      <c r="AG1586" s="320">
        <v>2.23</v>
      </c>
      <c r="AH1586" s="321">
        <f t="shared" si="302"/>
        <v>0</v>
      </c>
      <c r="AI1586" s="287">
        <f>_xlfn.IFNA(VLOOKUP(AD:AD,грп!B:C,2,0),0)</f>
        <v>0</v>
      </c>
      <c r="AJ1586" s="607">
        <v>330</v>
      </c>
      <c r="AK1586" s="672" t="str">
        <f t="shared" si="303"/>
        <v>new</v>
      </c>
      <c r="AL1586" s="174"/>
    </row>
    <row r="1587" spans="1:38" s="4" customFormat="1" ht="11.45" customHeight="1" outlineLevel="1" x14ac:dyDescent="0.35">
      <c r="A1587" s="307" t="s">
        <v>1897</v>
      </c>
      <c r="B1587" s="308" t="s">
        <v>7148</v>
      </c>
      <c r="C1587" s="309" t="s">
        <v>21</v>
      </c>
      <c r="D1587" s="310" t="s">
        <v>10917</v>
      </c>
      <c r="E1587" s="322" t="s">
        <v>5640</v>
      </c>
      <c r="F1587" s="293"/>
      <c r="G1587" s="293"/>
      <c r="H1587" s="294">
        <v>195</v>
      </c>
      <c r="I1587" s="294" t="str">
        <f>IFERROR(_xlfn.IFNA(VLOOKUP($D:$D,history!$I:$Y,3,0),VLOOKUP(E:E,history!$H:$Y,4,0)),"--")</f>
        <v>--</v>
      </c>
      <c r="J1587" s="282" t="s">
        <v>9870</v>
      </c>
      <c r="K1587" s="282" t="str">
        <f t="shared" si="298"/>
        <v/>
      </c>
      <c r="L1587" s="312">
        <f t="shared" si="300"/>
        <v>122.15</v>
      </c>
      <c r="M1587" s="312">
        <f t="shared" si="301"/>
        <v>185.07</v>
      </c>
      <c r="N1587" s="297" t="str">
        <f>_xlfn.IFNA(VLOOKUP($E:$E,'1'!$A:$E,3,0),"")</f>
        <v/>
      </c>
      <c r="O1587" s="297" t="str">
        <f>_xlfn.IFNA(VLOOKUP($E:$E,'2'!$A:$E,3,0),"")</f>
        <v/>
      </c>
      <c r="P1587" s="297" t="str">
        <f>_xlfn.IFNA(VLOOKUP($E:$E,'3'!$A:$D,3,0),"")</f>
        <v/>
      </c>
      <c r="Q1587" s="297" t="str">
        <f>_xlfn.IFNA(VLOOKUP($E:$E,'4'!$A:$F,3,0),"")</f>
        <v/>
      </c>
      <c r="R1587" s="297" t="str">
        <f>_xlfn.IFNA(VLOOKUP($E:$E,'5'!$A:$F,3,0),"")</f>
        <v/>
      </c>
      <c r="S1587" s="297" t="str">
        <f>_xlfn.IFNA(VLOOKUP($E:$E,'6'!$A:$F,3,0),"")</f>
        <v/>
      </c>
      <c r="T1587" s="313">
        <v>1</v>
      </c>
      <c r="U1587" s="313">
        <v>10</v>
      </c>
      <c r="V1587" s="313">
        <v>200</v>
      </c>
      <c r="W1587" s="314">
        <v>3.7999999999999999E-2</v>
      </c>
      <c r="X1587" s="315">
        <v>1.148649E-4</v>
      </c>
      <c r="Y1587" s="749">
        <v>180</v>
      </c>
      <c r="Z1587" s="282"/>
      <c r="AA1587" s="316" t="s">
        <v>10391</v>
      </c>
      <c r="AB1587" s="282" t="s">
        <v>9164</v>
      </c>
      <c r="AC1587" s="317" t="s">
        <v>2081</v>
      </c>
      <c r="AD1587" s="318" t="s">
        <v>2725</v>
      </c>
      <c r="AE1587" s="319">
        <v>0</v>
      </c>
      <c r="AF1587" s="319" t="s">
        <v>11284</v>
      </c>
      <c r="AG1587" s="320">
        <v>2.3199999999999998</v>
      </c>
      <c r="AH1587" s="321">
        <f t="shared" si="302"/>
        <v>0</v>
      </c>
      <c r="AI1587" s="287">
        <f>_xlfn.IFNA(VLOOKUP(AD:AD,грп!B:C,2,0),0)</f>
        <v>0</v>
      </c>
      <c r="AJ1587" s="607">
        <v>200</v>
      </c>
      <c r="AK1587" s="672" t="str">
        <f t="shared" si="303"/>
        <v>new</v>
      </c>
      <c r="AL1587" s="174"/>
    </row>
    <row r="1588" spans="1:38" s="4" customFormat="1" ht="12" customHeight="1" outlineLevel="1" x14ac:dyDescent="0.35">
      <c r="A1588" s="307" t="s">
        <v>10402</v>
      </c>
      <c r="B1588" s="308" t="s">
        <v>10021</v>
      </c>
      <c r="C1588" s="377" t="s">
        <v>555</v>
      </c>
      <c r="D1588" s="310" t="s">
        <v>1696</v>
      </c>
      <c r="E1588" s="322" t="s">
        <v>1695</v>
      </c>
      <c r="F1588" s="293"/>
      <c r="G1588" s="293"/>
      <c r="H1588" s="294">
        <v>18</v>
      </c>
      <c r="I1588" s="294" t="str">
        <f>IFERROR(_xlfn.IFNA(VLOOKUP($D:$D,history!$I:$Y,3,0),VLOOKUP(E:E,history!$H:$Y,4,0)),"--")</f>
        <v>--</v>
      </c>
      <c r="J1588" s="282" t="s">
        <v>9870</v>
      </c>
      <c r="K1588" s="282" t="str">
        <f t="shared" si="298"/>
        <v/>
      </c>
      <c r="L1588" s="312">
        <f t="shared" si="300"/>
        <v>86.34</v>
      </c>
      <c r="M1588" s="312">
        <f t="shared" si="301"/>
        <v>130.82</v>
      </c>
      <c r="N1588" s="297" t="str">
        <f>_xlfn.IFNA(VLOOKUP($E:$E,'1'!$A:$E,3,0),"")</f>
        <v/>
      </c>
      <c r="O1588" s="297" t="str">
        <f>_xlfn.IFNA(VLOOKUP($E:$E,'2'!$A:$E,3,0),"")</f>
        <v/>
      </c>
      <c r="P1588" s="297" t="str">
        <f>_xlfn.IFNA(VLOOKUP($E:$E,'3'!$A:$D,3,0),"")</f>
        <v/>
      </c>
      <c r="Q1588" s="297" t="str">
        <f>_xlfn.IFNA(VLOOKUP($E:$E,'4'!$A:$F,3,0),"")</f>
        <v/>
      </c>
      <c r="R1588" s="297" t="str">
        <f>_xlfn.IFNA(VLOOKUP($E:$E,'5'!$A:$F,3,0),"")</f>
        <v/>
      </c>
      <c r="S1588" s="297" t="str">
        <f>_xlfn.IFNA(VLOOKUP($E:$E,'6'!$A:$F,3,0),"")</f>
        <v/>
      </c>
      <c r="T1588" s="313">
        <v>1</v>
      </c>
      <c r="U1588" s="313">
        <v>1</v>
      </c>
      <c r="V1588" s="313">
        <v>10</v>
      </c>
      <c r="W1588" s="314">
        <v>3.9E-2</v>
      </c>
      <c r="X1588" s="315">
        <v>6.4999999999999994E-5</v>
      </c>
      <c r="Y1588" s="749">
        <v>120</v>
      </c>
      <c r="Z1588" s="282"/>
      <c r="AA1588" s="316" t="s">
        <v>10388</v>
      </c>
      <c r="AB1588" s="282" t="s">
        <v>9163</v>
      </c>
      <c r="AC1588" s="317" t="s">
        <v>2081</v>
      </c>
      <c r="AD1588" s="318" t="s">
        <v>2725</v>
      </c>
      <c r="AE1588" s="319">
        <v>0</v>
      </c>
      <c r="AF1588" s="319" t="s">
        <v>11282</v>
      </c>
      <c r="AG1588" s="320">
        <v>1.64</v>
      </c>
      <c r="AH1588" s="321">
        <f t="shared" si="302"/>
        <v>0</v>
      </c>
      <c r="AI1588" s="287">
        <f>_xlfn.IFNA(VLOOKUP(AD:AD,грп!B:C,2,0),0)</f>
        <v>0</v>
      </c>
      <c r="AJ1588" s="607">
        <v>90</v>
      </c>
      <c r="AK1588" s="672" t="str">
        <f t="shared" si="303"/>
        <v xml:space="preserve"> </v>
      </c>
      <c r="AL1588" s="174"/>
    </row>
    <row r="1589" spans="1:38" s="4" customFormat="1" ht="12" customHeight="1" outlineLevel="1" x14ac:dyDescent="0.35">
      <c r="A1589" s="307" t="s">
        <v>10402</v>
      </c>
      <c r="B1589" s="308" t="s">
        <v>10022</v>
      </c>
      <c r="C1589" s="377" t="s">
        <v>555</v>
      </c>
      <c r="D1589" s="310" t="s">
        <v>1698</v>
      </c>
      <c r="E1589" s="322" t="s">
        <v>1697</v>
      </c>
      <c r="F1589" s="293"/>
      <c r="G1589" s="293"/>
      <c r="H1589" s="294">
        <v>223</v>
      </c>
      <c r="I1589" s="294" t="str">
        <f>IFERROR(_xlfn.IFNA(VLOOKUP($D:$D,history!$I:$Y,3,0),VLOOKUP(E:E,history!$H:$Y,4,0)),"--")</f>
        <v>--</v>
      </c>
      <c r="J1589" s="282" t="s">
        <v>9870</v>
      </c>
      <c r="K1589" s="282" t="str">
        <f t="shared" si="298"/>
        <v/>
      </c>
      <c r="L1589" s="312">
        <f t="shared" si="300"/>
        <v>86.34</v>
      </c>
      <c r="M1589" s="312">
        <f t="shared" si="301"/>
        <v>130.82</v>
      </c>
      <c r="N1589" s="297" t="str">
        <f>_xlfn.IFNA(VLOOKUP($E:$E,'1'!$A:$E,3,0),"")</f>
        <v/>
      </c>
      <c r="O1589" s="297" t="str">
        <f>_xlfn.IFNA(VLOOKUP($E:$E,'2'!$A:$E,3,0),"")</f>
        <v/>
      </c>
      <c r="P1589" s="297" t="str">
        <f>_xlfn.IFNA(VLOOKUP($E:$E,'3'!$A:$D,3,0),"")</f>
        <v/>
      </c>
      <c r="Q1589" s="297" t="str">
        <f>_xlfn.IFNA(VLOOKUP($E:$E,'4'!$A:$F,3,0),"")</f>
        <v/>
      </c>
      <c r="R1589" s="297" t="str">
        <f>_xlfn.IFNA(VLOOKUP($E:$E,'5'!$A:$F,3,0),"")</f>
        <v/>
      </c>
      <c r="S1589" s="297" t="str">
        <f>_xlfn.IFNA(VLOOKUP($E:$E,'6'!$A:$F,3,0),"")</f>
        <v/>
      </c>
      <c r="T1589" s="313">
        <v>1</v>
      </c>
      <c r="U1589" s="313">
        <v>10</v>
      </c>
      <c r="V1589" s="313">
        <v>200</v>
      </c>
      <c r="W1589" s="314">
        <v>3.9E-2</v>
      </c>
      <c r="X1589" s="315">
        <v>6.6000000000000005E-5</v>
      </c>
      <c r="Y1589" s="749">
        <v>120</v>
      </c>
      <c r="Z1589" s="282"/>
      <c r="AA1589" s="316" t="s">
        <v>10391</v>
      </c>
      <c r="AB1589" s="282" t="s">
        <v>9163</v>
      </c>
      <c r="AC1589" s="317" t="s">
        <v>2081</v>
      </c>
      <c r="AD1589" s="318" t="s">
        <v>2725</v>
      </c>
      <c r="AE1589" s="319">
        <v>0</v>
      </c>
      <c r="AF1589" s="319" t="s">
        <v>11282</v>
      </c>
      <c r="AG1589" s="320">
        <v>1.64</v>
      </c>
      <c r="AH1589" s="321">
        <f t="shared" si="302"/>
        <v>0</v>
      </c>
      <c r="AI1589" s="287">
        <f>_xlfn.IFNA(VLOOKUP(AD:AD,грп!B:C,2,0),0)</f>
        <v>0</v>
      </c>
      <c r="AJ1589" s="607">
        <v>0</v>
      </c>
      <c r="AK1589" s="672" t="str">
        <f t="shared" si="303"/>
        <v xml:space="preserve"> </v>
      </c>
      <c r="AL1589" s="174"/>
    </row>
    <row r="1590" spans="1:38" s="4" customFormat="1" ht="12" customHeight="1" outlineLevel="1" x14ac:dyDescent="0.35">
      <c r="A1590" s="307" t="s">
        <v>10402</v>
      </c>
      <c r="B1590" s="308" t="s">
        <v>10023</v>
      </c>
      <c r="C1590" s="377" t="s">
        <v>555</v>
      </c>
      <c r="D1590" s="310" t="s">
        <v>10300</v>
      </c>
      <c r="E1590" s="322" t="s">
        <v>1699</v>
      </c>
      <c r="F1590" s="293"/>
      <c r="G1590" s="293"/>
      <c r="H1590" s="294">
        <v>46</v>
      </c>
      <c r="I1590" s="294" t="str">
        <f>IFERROR(_xlfn.IFNA(VLOOKUP($D:$D,history!$I:$Y,3,0),VLOOKUP(E:E,history!$H:$Y,4,0)),"--")</f>
        <v>--</v>
      </c>
      <c r="J1590" s="282" t="s">
        <v>9870</v>
      </c>
      <c r="K1590" s="282" t="str">
        <f t="shared" si="298"/>
        <v/>
      </c>
      <c r="L1590" s="312">
        <f t="shared" si="300"/>
        <v>95.29</v>
      </c>
      <c r="M1590" s="312">
        <f t="shared" si="301"/>
        <v>144.38</v>
      </c>
      <c r="N1590" s="297" t="str">
        <f>_xlfn.IFNA(VLOOKUP($E:$E,'1'!$A:$E,3,0),"")</f>
        <v/>
      </c>
      <c r="O1590" s="297" t="str">
        <f>_xlfn.IFNA(VLOOKUP($E:$E,'2'!$A:$E,3,0),"")</f>
        <v/>
      </c>
      <c r="P1590" s="297" t="str">
        <f>_xlfn.IFNA(VLOOKUP($E:$E,'3'!$A:$D,3,0),"")</f>
        <v/>
      </c>
      <c r="Q1590" s="297" t="str">
        <f>_xlfn.IFNA(VLOOKUP($E:$E,'4'!$A:$F,3,0),"")</f>
        <v/>
      </c>
      <c r="R1590" s="297" t="str">
        <f>_xlfn.IFNA(VLOOKUP($E:$E,'5'!$A:$F,3,0),"")</f>
        <v/>
      </c>
      <c r="S1590" s="297" t="str">
        <f>_xlfn.IFNA(VLOOKUP($E:$E,'6'!$A:$F,3,0),"")</f>
        <v/>
      </c>
      <c r="T1590" s="313">
        <v>1</v>
      </c>
      <c r="U1590" s="313">
        <v>1</v>
      </c>
      <c r="V1590" s="313">
        <v>10</v>
      </c>
      <c r="W1590" s="314">
        <v>3.5000000000000003E-2</v>
      </c>
      <c r="X1590" s="315">
        <v>6.0000000000000002E-5</v>
      </c>
      <c r="Y1590" s="749">
        <v>140</v>
      </c>
      <c r="Z1590" s="282"/>
      <c r="AA1590" s="316" t="s">
        <v>10390</v>
      </c>
      <c r="AB1590" s="282" t="s">
        <v>9163</v>
      </c>
      <c r="AC1590" s="317" t="s">
        <v>2081</v>
      </c>
      <c r="AD1590" s="318" t="s">
        <v>2725</v>
      </c>
      <c r="AE1590" s="319">
        <v>0</v>
      </c>
      <c r="AF1590" s="319" t="s">
        <v>11282</v>
      </c>
      <c r="AG1590" s="320">
        <v>1.81</v>
      </c>
      <c r="AH1590" s="321">
        <f t="shared" si="302"/>
        <v>0</v>
      </c>
      <c r="AI1590" s="287">
        <f>_xlfn.IFNA(VLOOKUP(AD:AD,грп!B:C,2,0),0)</f>
        <v>0</v>
      </c>
      <c r="AJ1590" s="607">
        <v>50</v>
      </c>
      <c r="AK1590" s="672" t="str">
        <f t="shared" si="303"/>
        <v xml:space="preserve"> </v>
      </c>
      <c r="AL1590" s="174"/>
    </row>
    <row r="1591" spans="1:38" s="4" customFormat="1" ht="12" customHeight="1" outlineLevel="1" x14ac:dyDescent="0.35">
      <c r="A1591" s="307" t="s">
        <v>10402</v>
      </c>
      <c r="B1591" s="308" t="s">
        <v>7149</v>
      </c>
      <c r="C1591" s="377" t="s">
        <v>555</v>
      </c>
      <c r="D1591" s="310" t="s">
        <v>10301</v>
      </c>
      <c r="E1591" s="322" t="s">
        <v>1700</v>
      </c>
      <c r="F1591" s="293"/>
      <c r="G1591" s="293"/>
      <c r="H1591" s="294">
        <v>49</v>
      </c>
      <c r="I1591" s="294" t="str">
        <f>IFERROR(_xlfn.IFNA(VLOOKUP($D:$D,history!$I:$Y,3,0),VLOOKUP(E:E,history!$H:$Y,4,0)),"--")</f>
        <v>--</v>
      </c>
      <c r="J1591" s="282" t="s">
        <v>9870</v>
      </c>
      <c r="K1591" s="282" t="str">
        <f t="shared" si="298"/>
        <v/>
      </c>
      <c r="L1591" s="312">
        <f t="shared" si="300"/>
        <v>110.56</v>
      </c>
      <c r="M1591" s="312">
        <f t="shared" si="301"/>
        <v>167.52</v>
      </c>
      <c r="N1591" s="297" t="str">
        <f>_xlfn.IFNA(VLOOKUP($E:$E,'1'!$A:$E,3,0),"")</f>
        <v/>
      </c>
      <c r="O1591" s="297" t="str">
        <f>_xlfn.IFNA(VLOOKUP($E:$E,'2'!$A:$E,3,0),"")</f>
        <v/>
      </c>
      <c r="P1591" s="297" t="str">
        <f>_xlfn.IFNA(VLOOKUP($E:$E,'3'!$A:$D,3,0),"")</f>
        <v/>
      </c>
      <c r="Q1591" s="297" t="str">
        <f>_xlfn.IFNA(VLOOKUP($E:$E,'4'!$A:$F,3,0),"")</f>
        <v/>
      </c>
      <c r="R1591" s="297" t="str">
        <f>_xlfn.IFNA(VLOOKUP($E:$E,'5'!$A:$F,3,0),"")</f>
        <v/>
      </c>
      <c r="S1591" s="297" t="str">
        <f>_xlfn.IFNA(VLOOKUP($E:$E,'6'!$A:$F,3,0),"")</f>
        <v/>
      </c>
      <c r="T1591" s="313">
        <v>1</v>
      </c>
      <c r="U1591" s="313">
        <v>1</v>
      </c>
      <c r="V1591" s="313">
        <v>10</v>
      </c>
      <c r="W1591" s="314">
        <v>5.8000000000000003E-2</v>
      </c>
      <c r="X1591" s="315">
        <v>6.0000000000000002E-5</v>
      </c>
      <c r="Y1591" s="749">
        <v>160</v>
      </c>
      <c r="Z1591" s="282"/>
      <c r="AA1591" s="316" t="s">
        <v>10390</v>
      </c>
      <c r="AB1591" s="282" t="s">
        <v>9163</v>
      </c>
      <c r="AC1591" s="317" t="s">
        <v>2081</v>
      </c>
      <c r="AD1591" s="318" t="s">
        <v>2725</v>
      </c>
      <c r="AE1591" s="319">
        <v>0</v>
      </c>
      <c r="AF1591" s="319" t="s">
        <v>11282</v>
      </c>
      <c r="AG1591" s="320">
        <v>2.1</v>
      </c>
      <c r="AH1591" s="321">
        <f t="shared" si="302"/>
        <v>0</v>
      </c>
      <c r="AI1591" s="287">
        <f>_xlfn.IFNA(VLOOKUP(AD:AD,грп!B:C,2,0),0)</f>
        <v>0</v>
      </c>
      <c r="AJ1591" s="607">
        <v>90</v>
      </c>
      <c r="AK1591" s="672" t="str">
        <f t="shared" si="303"/>
        <v xml:space="preserve"> </v>
      </c>
      <c r="AL1591" s="174"/>
    </row>
    <row r="1592" spans="1:38" s="4" customFormat="1" ht="12" customHeight="1" x14ac:dyDescent="0.35">
      <c r="A1592" s="288"/>
      <c r="B1592" s="289"/>
      <c r="C1592" s="377" t="s">
        <v>555</v>
      </c>
      <c r="D1592" s="291" t="s">
        <v>1738</v>
      </c>
      <c r="E1592" s="292"/>
      <c r="F1592" s="293"/>
      <c r="G1592" s="293"/>
      <c r="H1592" s="294"/>
      <c r="I1592" s="294"/>
      <c r="J1592" s="282" t="s">
        <v>393</v>
      </c>
      <c r="K1592" s="282" t="str">
        <f t="shared" si="298"/>
        <v/>
      </c>
      <c r="L1592" s="295"/>
      <c r="M1592" s="296"/>
      <c r="N1592" s="297"/>
      <c r="O1592" s="297"/>
      <c r="P1592" s="297"/>
      <c r="Q1592" s="297" t="str">
        <f>_xlfn.IFNA(VLOOKUP($E:$E,'4'!$A:$F,3,0),"")</f>
        <v/>
      </c>
      <c r="R1592" s="297" t="str">
        <f>_xlfn.IFNA(VLOOKUP($E:$E,'5'!$A:$F,3,0),"")</f>
        <v/>
      </c>
      <c r="S1592" s="297"/>
      <c r="T1592" s="298"/>
      <c r="U1592" s="299"/>
      <c r="V1592" s="299"/>
      <c r="W1592" s="300"/>
      <c r="X1592" s="301"/>
      <c r="Y1592" s="749"/>
      <c r="Z1592" s="282"/>
      <c r="AA1592" s="280"/>
      <c r="AB1592" s="280" t="s">
        <v>393</v>
      </c>
      <c r="AC1592" s="302"/>
      <c r="AD1592" s="303" t="s">
        <v>1738</v>
      </c>
      <c r="AE1592" s="280"/>
      <c r="AF1592" s="329"/>
      <c r="AG1592" s="305"/>
      <c r="AH1592" s="306"/>
      <c r="AI1592" s="287">
        <f>_xlfn.IFNA(VLOOKUP(AD:AD,грп!B:C,2,0),0)</f>
        <v>0</v>
      </c>
      <c r="AJ1592" s="607">
        <v>0</v>
      </c>
      <c r="AK1592" s="672" t="str">
        <f t="shared" si="303"/>
        <v xml:space="preserve"> </v>
      </c>
      <c r="AL1592" s="174"/>
    </row>
    <row r="1593" spans="1:38" s="4" customFormat="1" ht="11.45" customHeight="1" outlineLevel="1" x14ac:dyDescent="0.35">
      <c r="A1593" s="307" t="s">
        <v>10402</v>
      </c>
      <c r="B1593" s="308" t="s">
        <v>7150</v>
      </c>
      <c r="C1593" s="377" t="s">
        <v>555</v>
      </c>
      <c r="D1593" s="310" t="s">
        <v>5399</v>
      </c>
      <c r="E1593" s="322" t="s">
        <v>1693</v>
      </c>
      <c r="F1593" s="293"/>
      <c r="G1593" s="293"/>
      <c r="H1593" s="294">
        <v>190</v>
      </c>
      <c r="I1593" s="294" t="str">
        <f>IFERROR(_xlfn.IFNA(VLOOKUP($D:$D,history!$I:$Y,3,0),VLOOKUP(E:E,history!$H:$Y,4,0)),"--")</f>
        <v>--</v>
      </c>
      <c r="J1593" s="282" t="s">
        <v>9870</v>
      </c>
      <c r="K1593" s="282" t="str">
        <f t="shared" si="298"/>
        <v/>
      </c>
      <c r="L1593" s="312">
        <f t="shared" ref="L1593:L1624" si="304">IF($A$3="ИМ",ROUND($Y1593*(1-($L$6-$F$4))*(1-$F$3)*(1+$AG$2),2),ROUND($M1593*(1-($L$6-$F$4))*(1-$F$3)*(1+$AG$2),2))</f>
        <v>51.07</v>
      </c>
      <c r="M1593" s="312">
        <f t="shared" ref="M1593:M1624" si="305">ROUND(IF($A$3="РЕГИОНЫ",AG1593*$AG$3*$AG$1,IF(AI1593=0,AG1593*$AG$3*$AG$1,AG1593*$AG$3*(1-5%)*$AG$1)),2)</f>
        <v>77.38</v>
      </c>
      <c r="N1593" s="297" t="str">
        <f>_xlfn.IFNA(VLOOKUP($E:$E,'1'!$A:$E,3,0),"")</f>
        <v/>
      </c>
      <c r="O1593" s="297" t="str">
        <f>_xlfn.IFNA(VLOOKUP($E:$E,'2'!$A:$E,3,0),"")</f>
        <v/>
      </c>
      <c r="P1593" s="297" t="str">
        <f>_xlfn.IFNA(VLOOKUP($E:$E,'3'!$A:$D,3,0),"")</f>
        <v/>
      </c>
      <c r="Q1593" s="297" t="str">
        <f>_xlfn.IFNA(VLOOKUP($E:$E,'4'!$A:$F,3,0),"")</f>
        <v/>
      </c>
      <c r="R1593" s="297" t="str">
        <f>_xlfn.IFNA(VLOOKUP($E:$E,'5'!$A:$F,3,0),"")</f>
        <v/>
      </c>
      <c r="S1593" s="297" t="str">
        <f>_xlfn.IFNA(VLOOKUP($E:$E,'6'!$A:$F,3,0),"")</f>
        <v/>
      </c>
      <c r="T1593" s="313">
        <v>1</v>
      </c>
      <c r="U1593" s="313">
        <v>20</v>
      </c>
      <c r="V1593" s="313">
        <v>200</v>
      </c>
      <c r="W1593" s="314">
        <v>2.1000000000000001E-2</v>
      </c>
      <c r="X1593" s="315">
        <v>1.5E-5</v>
      </c>
      <c r="Y1593" s="749">
        <v>70</v>
      </c>
      <c r="Z1593" s="282"/>
      <c r="AA1593" s="316" t="s">
        <v>10391</v>
      </c>
      <c r="AB1593" s="282" t="s">
        <v>9163</v>
      </c>
      <c r="AC1593" s="317" t="s">
        <v>2081</v>
      </c>
      <c r="AD1593" s="318" t="s">
        <v>1738</v>
      </c>
      <c r="AE1593" s="319">
        <v>0</v>
      </c>
      <c r="AF1593" s="319" t="s">
        <v>11282</v>
      </c>
      <c r="AG1593" s="320">
        <v>0.97</v>
      </c>
      <c r="AH1593" s="321">
        <f t="shared" ref="AH1593:AH1624" si="306">IF($A$3="РЕГИОНЫ",ROUND($AG1593*(1-($L$6-$F$4))*(1-$F$3)*(1+$AG$2)*$AG$1,2),0)</f>
        <v>0</v>
      </c>
      <c r="AI1593" s="287">
        <f>_xlfn.IFNA(VLOOKUP(AD:AD,грп!B:C,2,0),0)</f>
        <v>0</v>
      </c>
      <c r="AJ1593" s="607">
        <v>200</v>
      </c>
      <c r="AK1593" s="672" t="str">
        <f t="shared" si="303"/>
        <v xml:space="preserve"> </v>
      </c>
      <c r="AL1593" s="174"/>
    </row>
    <row r="1594" spans="1:38" s="4" customFormat="1" ht="11.45" customHeight="1" outlineLevel="1" x14ac:dyDescent="0.35">
      <c r="A1594" s="307" t="s">
        <v>10402</v>
      </c>
      <c r="B1594" s="308" t="s">
        <v>7151</v>
      </c>
      <c r="C1594" s="377" t="s">
        <v>555</v>
      </c>
      <c r="D1594" s="310" t="s">
        <v>5400</v>
      </c>
      <c r="E1594" s="322" t="s">
        <v>1694</v>
      </c>
      <c r="F1594" s="293"/>
      <c r="G1594" s="293"/>
      <c r="H1594" s="294">
        <v>20</v>
      </c>
      <c r="I1594" s="294" t="str">
        <f>IFERROR(_xlfn.IFNA(VLOOKUP($D:$D,history!$I:$Y,3,0),VLOOKUP(E:E,history!$H:$Y,4,0)),"--")</f>
        <v>--</v>
      </c>
      <c r="J1594" s="282" t="s">
        <v>9870</v>
      </c>
      <c r="K1594" s="282" t="str">
        <f t="shared" si="298"/>
        <v/>
      </c>
      <c r="L1594" s="312">
        <f t="shared" si="304"/>
        <v>52.65</v>
      </c>
      <c r="M1594" s="312">
        <f t="shared" si="305"/>
        <v>79.77</v>
      </c>
      <c r="N1594" s="297" t="str">
        <f>_xlfn.IFNA(VLOOKUP($E:$E,'1'!$A:$E,3,0),"")</f>
        <v/>
      </c>
      <c r="O1594" s="297" t="str">
        <f>_xlfn.IFNA(VLOOKUP($E:$E,'2'!$A:$E,3,0),"")</f>
        <v/>
      </c>
      <c r="P1594" s="297" t="str">
        <f>_xlfn.IFNA(VLOOKUP($E:$E,'3'!$A:$D,3,0),"")</f>
        <v/>
      </c>
      <c r="Q1594" s="297" t="str">
        <f>_xlfn.IFNA(VLOOKUP($E:$E,'4'!$A:$F,3,0),"")</f>
        <v/>
      </c>
      <c r="R1594" s="297" t="str">
        <f>_xlfn.IFNA(VLOOKUP($E:$E,'5'!$A:$F,3,0),"")</f>
        <v/>
      </c>
      <c r="S1594" s="297" t="str">
        <f>_xlfn.IFNA(VLOOKUP($E:$E,'6'!$A:$F,3,0),"")</f>
        <v/>
      </c>
      <c r="T1594" s="313">
        <v>1</v>
      </c>
      <c r="U1594" s="313">
        <v>20</v>
      </c>
      <c r="V1594" s="313">
        <v>200</v>
      </c>
      <c r="W1594" s="314">
        <v>2.7E-2</v>
      </c>
      <c r="X1594" s="315">
        <v>1.2500000000000001E-5</v>
      </c>
      <c r="Y1594" s="749">
        <v>80</v>
      </c>
      <c r="Z1594" s="282"/>
      <c r="AA1594" s="316" t="s">
        <v>10391</v>
      </c>
      <c r="AB1594" s="282" t="s">
        <v>9163</v>
      </c>
      <c r="AC1594" s="317" t="s">
        <v>2081</v>
      </c>
      <c r="AD1594" s="318" t="s">
        <v>1738</v>
      </c>
      <c r="AE1594" s="319">
        <v>0</v>
      </c>
      <c r="AF1594" s="319" t="s">
        <v>11282</v>
      </c>
      <c r="AG1594" s="320">
        <v>1</v>
      </c>
      <c r="AH1594" s="321">
        <f t="shared" si="306"/>
        <v>0</v>
      </c>
      <c r="AI1594" s="287">
        <f>_xlfn.IFNA(VLOOKUP(AD:AD,грп!B:C,2,0),0)</f>
        <v>0</v>
      </c>
      <c r="AJ1594" s="607">
        <v>0</v>
      </c>
      <c r="AK1594" s="672" t="str">
        <f t="shared" si="303"/>
        <v xml:space="preserve"> </v>
      </c>
      <c r="AL1594" s="174"/>
    </row>
    <row r="1595" spans="1:38" s="4" customFormat="1" ht="11.45" customHeight="1" outlineLevel="1" x14ac:dyDescent="0.35">
      <c r="A1595" s="307" t="s">
        <v>10402</v>
      </c>
      <c r="B1595" s="308" t="s">
        <v>7152</v>
      </c>
      <c r="C1595" s="309" t="s">
        <v>21</v>
      </c>
      <c r="D1595" s="310" t="s">
        <v>10918</v>
      </c>
      <c r="E1595" s="322" t="s">
        <v>5642</v>
      </c>
      <c r="F1595" s="293"/>
      <c r="G1595" s="293"/>
      <c r="H1595" s="294"/>
      <c r="I1595" s="294" t="str">
        <f>IFERROR(_xlfn.IFNA(VLOOKUP($D:$D,history!$I:$Y,3,0),VLOOKUP(E:E,history!$H:$Y,4,0)),"--")</f>
        <v>--</v>
      </c>
      <c r="J1595" s="282" t="s">
        <v>9870</v>
      </c>
      <c r="K1595" s="282" t="str">
        <f t="shared" si="298"/>
        <v/>
      </c>
      <c r="L1595" s="312">
        <f t="shared" si="304"/>
        <v>265.87</v>
      </c>
      <c r="M1595" s="312">
        <f t="shared" si="305"/>
        <v>402.84</v>
      </c>
      <c r="N1595" s="297" t="str">
        <f>_xlfn.IFNA(VLOOKUP($E:$E,'1'!$A:$E,3,0),"")</f>
        <v/>
      </c>
      <c r="O1595" s="297" t="str">
        <f>_xlfn.IFNA(VLOOKUP($E:$E,'2'!$A:$E,3,0),"")</f>
        <v/>
      </c>
      <c r="P1595" s="297" t="str">
        <f>_xlfn.IFNA(VLOOKUP($E:$E,'3'!$A:$D,3,0),"")</f>
        <v/>
      </c>
      <c r="Q1595" s="297" t="str">
        <f>_xlfn.IFNA(VLOOKUP($E:$E,'4'!$A:$F,3,0),"")</f>
        <v/>
      </c>
      <c r="R1595" s="297" t="str">
        <f>_xlfn.IFNA(VLOOKUP($E:$E,'5'!$A:$F,3,0),"")</f>
        <v/>
      </c>
      <c r="S1595" s="297" t="str">
        <f>_xlfn.IFNA(VLOOKUP($E:$E,'6'!$A:$F,3,0),"")</f>
        <v/>
      </c>
      <c r="T1595" s="313">
        <v>1</v>
      </c>
      <c r="U1595" s="313">
        <v>25</v>
      </c>
      <c r="V1595" s="313">
        <v>100</v>
      </c>
      <c r="W1595" s="314">
        <v>0.151</v>
      </c>
      <c r="X1595" s="315">
        <v>1.8000000000000001E-4</v>
      </c>
      <c r="Y1595" s="749">
        <v>380</v>
      </c>
      <c r="Z1595" s="282"/>
      <c r="AA1595" s="316" t="s">
        <v>393</v>
      </c>
      <c r="AB1595" s="282" t="s">
        <v>9164</v>
      </c>
      <c r="AC1595" s="317" t="s">
        <v>2081</v>
      </c>
      <c r="AD1595" s="318" t="s">
        <v>1738</v>
      </c>
      <c r="AE1595" s="319">
        <v>0</v>
      </c>
      <c r="AF1595" s="319" t="s">
        <v>11284</v>
      </c>
      <c r="AG1595" s="320">
        <v>5.05</v>
      </c>
      <c r="AH1595" s="321">
        <f t="shared" si="306"/>
        <v>0</v>
      </c>
      <c r="AI1595" s="287">
        <f>_xlfn.IFNA(VLOOKUP(AD:AD,грп!B:C,2,0),0)</f>
        <v>0</v>
      </c>
      <c r="AJ1595" s="607">
        <v>0</v>
      </c>
      <c r="AK1595" s="672" t="str">
        <f t="shared" si="303"/>
        <v>new</v>
      </c>
      <c r="AL1595" s="174"/>
    </row>
    <row r="1596" spans="1:38" s="4" customFormat="1" ht="11.45" customHeight="1" outlineLevel="1" x14ac:dyDescent="0.35">
      <c r="A1596" s="307" t="s">
        <v>10402</v>
      </c>
      <c r="B1596" s="308" t="s">
        <v>7153</v>
      </c>
      <c r="C1596" s="309"/>
      <c r="D1596" s="310" t="s">
        <v>5314</v>
      </c>
      <c r="E1596" s="292" t="s">
        <v>4741</v>
      </c>
      <c r="F1596" s="293"/>
      <c r="G1596" s="293"/>
      <c r="H1596" s="294">
        <v>38</v>
      </c>
      <c r="I1596" s="294" t="str">
        <f>IFERROR(_xlfn.IFNA(VLOOKUP($D:$D,history!$I:$Y,3,0),VLOOKUP(E:E,history!$H:$Y,4,0)),"--")</f>
        <v>--</v>
      </c>
      <c r="J1596" s="282" t="s">
        <v>9870</v>
      </c>
      <c r="K1596" s="282" t="str">
        <f t="shared" si="298"/>
        <v/>
      </c>
      <c r="L1596" s="312">
        <f t="shared" si="304"/>
        <v>355.91</v>
      </c>
      <c r="M1596" s="312">
        <f t="shared" si="305"/>
        <v>539.25</v>
      </c>
      <c r="N1596" s="297" t="str">
        <f>_xlfn.IFNA(VLOOKUP($E:$E,'1'!$A:$E,3,0),"")</f>
        <v/>
      </c>
      <c r="O1596" s="297" t="str">
        <f>_xlfn.IFNA(VLOOKUP($E:$E,'2'!$A:$E,3,0),"")</f>
        <v/>
      </c>
      <c r="P1596" s="297" t="str">
        <f>_xlfn.IFNA(VLOOKUP($E:$E,'3'!$A:$D,3,0),"")</f>
        <v/>
      </c>
      <c r="Q1596" s="297" t="str">
        <f>_xlfn.IFNA(VLOOKUP($E:$E,'4'!$A:$F,3,0),"")</f>
        <v/>
      </c>
      <c r="R1596" s="297" t="str">
        <f>_xlfn.IFNA(VLOOKUP($E:$E,'5'!$A:$F,3,0),"")</f>
        <v/>
      </c>
      <c r="S1596" s="297" t="str">
        <f>_xlfn.IFNA(VLOOKUP($E:$E,'6'!$A:$F,3,0),"")</f>
        <v/>
      </c>
      <c r="T1596" s="313">
        <v>1</v>
      </c>
      <c r="U1596" s="313">
        <v>1</v>
      </c>
      <c r="V1596" s="313">
        <v>50</v>
      </c>
      <c r="W1596" s="314">
        <v>0.30199999999999999</v>
      </c>
      <c r="X1596" s="315">
        <v>1.4999999999999999E-4</v>
      </c>
      <c r="Y1596" s="749">
        <v>510</v>
      </c>
      <c r="Z1596" s="282"/>
      <c r="AA1596" s="316" t="s">
        <v>10390</v>
      </c>
      <c r="AB1596" s="282" t="s">
        <v>9163</v>
      </c>
      <c r="AC1596" s="317" t="s">
        <v>2081</v>
      </c>
      <c r="AD1596" s="318" t="s">
        <v>1738</v>
      </c>
      <c r="AE1596" s="319">
        <v>0</v>
      </c>
      <c r="AF1596" s="319" t="s">
        <v>11282</v>
      </c>
      <c r="AG1596" s="320">
        <v>6.76</v>
      </c>
      <c r="AH1596" s="321">
        <f t="shared" si="306"/>
        <v>0</v>
      </c>
      <c r="AI1596" s="287">
        <f>_xlfn.IFNA(VLOOKUP(AD:AD,грп!B:C,2,0),0)</f>
        <v>0</v>
      </c>
      <c r="AJ1596" s="607">
        <v>10</v>
      </c>
      <c r="AK1596" s="672">
        <f t="shared" si="303"/>
        <v>0</v>
      </c>
      <c r="AL1596" s="174"/>
    </row>
    <row r="1597" spans="1:38" s="4" customFormat="1" ht="11.45" customHeight="1" outlineLevel="1" x14ac:dyDescent="0.35">
      <c r="A1597" s="307" t="s">
        <v>10402</v>
      </c>
      <c r="B1597" s="308" t="s">
        <v>7154</v>
      </c>
      <c r="C1597" s="323"/>
      <c r="D1597" s="310" t="s">
        <v>10298</v>
      </c>
      <c r="E1597" s="324" t="s">
        <v>2175</v>
      </c>
      <c r="F1597" s="293"/>
      <c r="G1597" s="293"/>
      <c r="H1597" s="294">
        <v>19</v>
      </c>
      <c r="I1597" s="294" t="str">
        <f>IFERROR(_xlfn.IFNA(VLOOKUP($D:$D,history!$I:$Y,3,0),VLOOKUP(E:E,history!$H:$Y,4,0)),"--")</f>
        <v>--</v>
      </c>
      <c r="J1597" s="282" t="s">
        <v>9868</v>
      </c>
      <c r="K1597" s="282" t="str">
        <f t="shared" si="298"/>
        <v/>
      </c>
      <c r="L1597" s="312">
        <f t="shared" si="304"/>
        <v>792.36</v>
      </c>
      <c r="M1597" s="312">
        <f t="shared" si="305"/>
        <v>1200.54</v>
      </c>
      <c r="N1597" s="297" t="str">
        <f>_xlfn.IFNA(VLOOKUP($E:$E,'1'!$A:$E,3,0),"")</f>
        <v/>
      </c>
      <c r="O1597" s="297" t="str">
        <f>_xlfn.IFNA(VLOOKUP($E:$E,'2'!$A:$E,3,0),"")</f>
        <v/>
      </c>
      <c r="P1597" s="297" t="str">
        <f>_xlfn.IFNA(VLOOKUP($E:$E,'3'!$A:$D,3,0),"")</f>
        <v/>
      </c>
      <c r="Q1597" s="297" t="str">
        <f>_xlfn.IFNA(VLOOKUP($E:$E,'4'!$A:$F,3,0),"")</f>
        <v/>
      </c>
      <c r="R1597" s="297" t="str">
        <f>_xlfn.IFNA(VLOOKUP($E:$E,'5'!$A:$F,3,0),"")</f>
        <v/>
      </c>
      <c r="S1597" s="297" t="str">
        <f>_xlfn.IFNA(VLOOKUP($E:$E,'6'!$A:$F,3,0),"")</f>
        <v/>
      </c>
      <c r="T1597" s="313">
        <v>1</v>
      </c>
      <c r="U1597" s="313">
        <v>1</v>
      </c>
      <c r="V1597" s="313">
        <v>1</v>
      </c>
      <c r="W1597" s="314">
        <v>0.67</v>
      </c>
      <c r="X1597" s="315">
        <v>1.7249999999999999E-4</v>
      </c>
      <c r="Y1597" s="749">
        <v>1140</v>
      </c>
      <c r="Z1597" s="282"/>
      <c r="AA1597" s="316" t="s">
        <v>10390</v>
      </c>
      <c r="AB1597" s="282" t="s">
        <v>9163</v>
      </c>
      <c r="AC1597" s="317" t="s">
        <v>2081</v>
      </c>
      <c r="AD1597" s="318" t="s">
        <v>1738</v>
      </c>
      <c r="AE1597" s="319">
        <v>0</v>
      </c>
      <c r="AF1597" s="319" t="s">
        <v>11282</v>
      </c>
      <c r="AG1597" s="320">
        <v>15.05</v>
      </c>
      <c r="AH1597" s="321">
        <f t="shared" si="306"/>
        <v>0</v>
      </c>
      <c r="AI1597" s="287">
        <f>_xlfn.IFNA(VLOOKUP(AD:AD,грп!B:C,2,0),0)</f>
        <v>0</v>
      </c>
      <c r="AJ1597" s="607">
        <v>8</v>
      </c>
      <c r="AK1597" s="672">
        <f t="shared" si="303"/>
        <v>0</v>
      </c>
      <c r="AL1597" s="174"/>
    </row>
    <row r="1598" spans="1:38" s="4" customFormat="1" ht="11.45" customHeight="1" outlineLevel="1" x14ac:dyDescent="0.35">
      <c r="A1598" s="307" t="s">
        <v>10402</v>
      </c>
      <c r="B1598" s="308">
        <v>0</v>
      </c>
      <c r="C1598" s="309"/>
      <c r="D1598" s="310" t="s">
        <v>10919</v>
      </c>
      <c r="E1598" s="292" t="s">
        <v>4742</v>
      </c>
      <c r="F1598" s="293"/>
      <c r="G1598" s="293"/>
      <c r="H1598" s="294">
        <v>4</v>
      </c>
      <c r="I1598" s="294" t="str">
        <f>IFERROR(_xlfn.IFNA(VLOOKUP($D:$D,history!$I:$Y,3,0),VLOOKUP(E:E,history!$H:$Y,4,0)),"--")</f>
        <v>--</v>
      </c>
      <c r="J1598" s="282" t="s">
        <v>9870</v>
      </c>
      <c r="K1598" s="282" t="str">
        <f t="shared" si="298"/>
        <v/>
      </c>
      <c r="L1598" s="312">
        <f t="shared" si="304"/>
        <v>665.47</v>
      </c>
      <c r="M1598" s="312">
        <f t="shared" si="305"/>
        <v>1008.29</v>
      </c>
      <c r="N1598" s="297" t="str">
        <f>_xlfn.IFNA(VLOOKUP($E:$E,'1'!$A:$E,3,0),"")</f>
        <v/>
      </c>
      <c r="O1598" s="297" t="str">
        <f>_xlfn.IFNA(VLOOKUP($E:$E,'2'!$A:$E,3,0),"")</f>
        <v/>
      </c>
      <c r="P1598" s="297" t="str">
        <f>_xlfn.IFNA(VLOOKUP($E:$E,'3'!$A:$D,3,0),"")</f>
        <v/>
      </c>
      <c r="Q1598" s="297" t="str">
        <f>_xlfn.IFNA(VLOOKUP($E:$E,'4'!$A:$F,3,0),"")</f>
        <v/>
      </c>
      <c r="R1598" s="297" t="str">
        <f>_xlfn.IFNA(VLOOKUP($E:$E,'5'!$A:$F,3,0),"")</f>
        <v/>
      </c>
      <c r="S1598" s="297" t="str">
        <f>_xlfn.IFNA(VLOOKUP($E:$E,'6'!$A:$F,3,0),"")</f>
        <v/>
      </c>
      <c r="T1598" s="313">
        <v>1</v>
      </c>
      <c r="U1598" s="313">
        <v>1</v>
      </c>
      <c r="V1598" s="313">
        <v>20</v>
      </c>
      <c r="W1598" s="314">
        <v>0.56499999999999995</v>
      </c>
      <c r="X1598" s="315">
        <v>2.933333E-4</v>
      </c>
      <c r="Y1598" s="749">
        <v>960</v>
      </c>
      <c r="Z1598" s="282"/>
      <c r="AA1598" s="316" t="s">
        <v>393</v>
      </c>
      <c r="AB1598" s="282" t="s">
        <v>9163</v>
      </c>
      <c r="AC1598" s="317" t="s">
        <v>2081</v>
      </c>
      <c r="AD1598" s="318" t="s">
        <v>1738</v>
      </c>
      <c r="AE1598" s="319">
        <v>0</v>
      </c>
      <c r="AF1598" s="319" t="s">
        <v>11282</v>
      </c>
      <c r="AG1598" s="320">
        <v>12.64</v>
      </c>
      <c r="AH1598" s="321">
        <f t="shared" si="306"/>
        <v>0</v>
      </c>
      <c r="AI1598" s="287">
        <f>_xlfn.IFNA(VLOOKUP(AD:AD,грп!B:C,2,0),0)</f>
        <v>0</v>
      </c>
      <c r="AJ1598" s="607">
        <v>20</v>
      </c>
      <c r="AK1598" s="672">
        <f t="shared" si="303"/>
        <v>0</v>
      </c>
      <c r="AL1598" s="174"/>
    </row>
    <row r="1599" spans="1:38" s="4" customFormat="1" ht="11.45" customHeight="1" outlineLevel="1" x14ac:dyDescent="0.35">
      <c r="A1599" s="307" t="s">
        <v>10402</v>
      </c>
      <c r="B1599" s="308" t="s">
        <v>7155</v>
      </c>
      <c r="C1599" s="377" t="s">
        <v>555</v>
      </c>
      <c r="D1599" s="310" t="s">
        <v>10920</v>
      </c>
      <c r="E1599" s="322" t="s">
        <v>747</v>
      </c>
      <c r="F1599" s="293"/>
      <c r="G1599" s="293"/>
      <c r="H1599" s="294">
        <v>26</v>
      </c>
      <c r="I1599" s="294" t="str">
        <f>IFERROR(_xlfn.IFNA(VLOOKUP($D:$D,history!$I:$Y,3,0),VLOOKUP(E:E,history!$H:$Y,4,0)),"--")</f>
        <v>--</v>
      </c>
      <c r="J1599" s="282" t="s">
        <v>5946</v>
      </c>
      <c r="K1599" s="282" t="str">
        <f t="shared" si="298"/>
        <v/>
      </c>
      <c r="L1599" s="312">
        <f t="shared" si="304"/>
        <v>740.24</v>
      </c>
      <c r="M1599" s="312">
        <f t="shared" si="305"/>
        <v>1121.57</v>
      </c>
      <c r="N1599" s="297" t="str">
        <f>_xlfn.IFNA(VLOOKUP($E:$E,'1'!$A:$E,3,0),"")</f>
        <v/>
      </c>
      <c r="O1599" s="297" t="str">
        <f>_xlfn.IFNA(VLOOKUP($E:$E,'2'!$A:$E,3,0),"")</f>
        <v/>
      </c>
      <c r="P1599" s="297" t="str">
        <f>_xlfn.IFNA(VLOOKUP($E:$E,'3'!$A:$D,3,0),"")</f>
        <v/>
      </c>
      <c r="Q1599" s="297" t="str">
        <f>_xlfn.IFNA(VLOOKUP($E:$E,'4'!$A:$F,3,0),"")</f>
        <v/>
      </c>
      <c r="R1599" s="297" t="str">
        <f>_xlfn.IFNA(VLOOKUP($E:$E,'5'!$A:$F,3,0),"")</f>
        <v/>
      </c>
      <c r="S1599" s="297" t="str">
        <f>_xlfn.IFNA(VLOOKUP($E:$E,'6'!$A:$F,3,0),"")</f>
        <v/>
      </c>
      <c r="T1599" s="313">
        <v>1</v>
      </c>
      <c r="U1599" s="313">
        <v>1</v>
      </c>
      <c r="V1599" s="313">
        <v>50</v>
      </c>
      <c r="W1599" s="314">
        <v>0.56000000000000005</v>
      </c>
      <c r="X1599" s="315">
        <v>1.7249999999999999E-4</v>
      </c>
      <c r="Y1599" s="749">
        <v>1070</v>
      </c>
      <c r="Z1599" s="282"/>
      <c r="AA1599" s="316" t="s">
        <v>10390</v>
      </c>
      <c r="AB1599" s="282" t="s">
        <v>9163</v>
      </c>
      <c r="AC1599" s="317" t="s">
        <v>2081</v>
      </c>
      <c r="AD1599" s="318" t="s">
        <v>1738</v>
      </c>
      <c r="AE1599" s="319">
        <v>0</v>
      </c>
      <c r="AF1599" s="319" t="s">
        <v>11282</v>
      </c>
      <c r="AG1599" s="320">
        <v>14.06</v>
      </c>
      <c r="AH1599" s="321">
        <f t="shared" si="306"/>
        <v>0</v>
      </c>
      <c r="AI1599" s="287">
        <f>_xlfn.IFNA(VLOOKUP(AD:AD,грп!B:C,2,0),0)</f>
        <v>0</v>
      </c>
      <c r="AJ1599" s="607">
        <v>5</v>
      </c>
      <c r="AK1599" s="672" t="str">
        <f t="shared" si="303"/>
        <v xml:space="preserve"> </v>
      </c>
      <c r="AL1599" s="174"/>
    </row>
    <row r="1600" spans="1:38" s="4" customFormat="1" ht="12" customHeight="1" outlineLevel="1" x14ac:dyDescent="0.35">
      <c r="A1600" s="307" t="s">
        <v>10402</v>
      </c>
      <c r="B1600" s="308" t="s">
        <v>7156</v>
      </c>
      <c r="C1600" s="309" t="s">
        <v>21</v>
      </c>
      <c r="D1600" s="310" t="s">
        <v>10921</v>
      </c>
      <c r="E1600" s="322" t="s">
        <v>5643</v>
      </c>
      <c r="F1600" s="293"/>
      <c r="G1600" s="293"/>
      <c r="H1600" s="294"/>
      <c r="I1600" s="294" t="str">
        <f>IFERROR(_xlfn.IFNA(VLOOKUP($D:$D,history!$I:$Y,3,0),VLOOKUP(E:E,history!$H:$Y,4,0)),"--")</f>
        <v>--</v>
      </c>
      <c r="J1600" s="282" t="s">
        <v>9870</v>
      </c>
      <c r="K1600" s="282" t="str">
        <f t="shared" si="298"/>
        <v/>
      </c>
      <c r="L1600" s="312">
        <f t="shared" si="304"/>
        <v>439.61</v>
      </c>
      <c r="M1600" s="312">
        <f t="shared" si="305"/>
        <v>666.08</v>
      </c>
      <c r="N1600" s="297" t="str">
        <f>_xlfn.IFNA(VLOOKUP($E:$E,'1'!$A:$E,3,0),"")</f>
        <v/>
      </c>
      <c r="O1600" s="297" t="str">
        <f>_xlfn.IFNA(VLOOKUP($E:$E,'2'!$A:$E,3,0),"")</f>
        <v/>
      </c>
      <c r="P1600" s="297" t="str">
        <f>_xlfn.IFNA(VLOOKUP($E:$E,'3'!$A:$D,3,0),"")</f>
        <v/>
      </c>
      <c r="Q1600" s="297" t="str">
        <f>_xlfn.IFNA(VLOOKUP($E:$E,'4'!$A:$F,3,0),"")</f>
        <v/>
      </c>
      <c r="R1600" s="297" t="str">
        <f>_xlfn.IFNA(VLOOKUP($E:$E,'5'!$A:$F,3,0),"")</f>
        <v/>
      </c>
      <c r="S1600" s="297" t="str">
        <f>_xlfn.IFNA(VLOOKUP($E:$E,'6'!$A:$F,3,0),"")</f>
        <v/>
      </c>
      <c r="T1600" s="313">
        <v>1</v>
      </c>
      <c r="U1600" s="313">
        <v>1</v>
      </c>
      <c r="V1600" s="313">
        <v>25</v>
      </c>
      <c r="W1600" s="314">
        <v>0.628</v>
      </c>
      <c r="X1600" s="315">
        <v>2.5999999999999998E-4</v>
      </c>
      <c r="Y1600" s="749">
        <v>630</v>
      </c>
      <c r="Z1600" s="282"/>
      <c r="AA1600" s="316" t="s">
        <v>10390</v>
      </c>
      <c r="AB1600" s="282" t="s">
        <v>9164</v>
      </c>
      <c r="AC1600" s="317" t="s">
        <v>2081</v>
      </c>
      <c r="AD1600" s="318" t="s">
        <v>1738</v>
      </c>
      <c r="AE1600" s="319">
        <v>0</v>
      </c>
      <c r="AF1600" s="319" t="s">
        <v>11284</v>
      </c>
      <c r="AG1600" s="320">
        <v>8.35</v>
      </c>
      <c r="AH1600" s="321">
        <f t="shared" si="306"/>
        <v>0</v>
      </c>
      <c r="AI1600" s="287">
        <f>_xlfn.IFNA(VLOOKUP(AD:AD,грп!B:C,2,0),0)</f>
        <v>0</v>
      </c>
      <c r="AJ1600" s="607">
        <v>0</v>
      </c>
      <c r="AK1600" s="672" t="str">
        <f t="shared" si="303"/>
        <v>new</v>
      </c>
      <c r="AL1600" s="174"/>
    </row>
    <row r="1601" spans="1:39" s="4" customFormat="1" ht="12" customHeight="1" outlineLevel="1" x14ac:dyDescent="0.35">
      <c r="A1601" s="307" t="s">
        <v>10402</v>
      </c>
      <c r="B1601" s="308">
        <v>0</v>
      </c>
      <c r="C1601" s="309" t="s">
        <v>21</v>
      </c>
      <c r="D1601" s="310" t="s">
        <v>10922</v>
      </c>
      <c r="E1601" s="322" t="s">
        <v>5644</v>
      </c>
      <c r="F1601" s="293"/>
      <c r="G1601" s="293"/>
      <c r="H1601" s="294">
        <v>10</v>
      </c>
      <c r="I1601" s="294" t="str">
        <f>IFERROR(_xlfn.IFNA(VLOOKUP($D:$D,history!$I:$Y,3,0),VLOOKUP(E:E,history!$H:$Y,4,0)),"--")</f>
        <v>--</v>
      </c>
      <c r="J1601" s="282" t="s">
        <v>9870</v>
      </c>
      <c r="K1601" s="282" t="str">
        <f t="shared" si="298"/>
        <v/>
      </c>
      <c r="L1601" s="312">
        <f t="shared" si="304"/>
        <v>992.94</v>
      </c>
      <c r="M1601" s="312">
        <f t="shared" si="305"/>
        <v>1504.46</v>
      </c>
      <c r="N1601" s="297" t="str">
        <f>_xlfn.IFNA(VLOOKUP($E:$E,'1'!$A:$E,3,0),"")</f>
        <v/>
      </c>
      <c r="O1601" s="297" t="str">
        <f>_xlfn.IFNA(VLOOKUP($E:$E,'2'!$A:$E,3,0),"")</f>
        <v/>
      </c>
      <c r="P1601" s="297" t="str">
        <f>_xlfn.IFNA(VLOOKUP($E:$E,'3'!$A:$D,3,0),"")</f>
        <v/>
      </c>
      <c r="Q1601" s="297" t="str">
        <f>_xlfn.IFNA(VLOOKUP($E:$E,'4'!$A:$F,3,0),"")</f>
        <v/>
      </c>
      <c r="R1601" s="297" t="str">
        <f>_xlfn.IFNA(VLOOKUP($E:$E,'5'!$A:$F,3,0),"")</f>
        <v/>
      </c>
      <c r="S1601" s="297" t="str">
        <f>_xlfn.IFNA(VLOOKUP($E:$E,'6'!$A:$F,3,0),"")</f>
        <v/>
      </c>
      <c r="T1601" s="313">
        <v>1</v>
      </c>
      <c r="U1601" s="313">
        <v>1</v>
      </c>
      <c r="V1601" s="313">
        <v>20</v>
      </c>
      <c r="W1601" s="314">
        <v>0.745</v>
      </c>
      <c r="X1601" s="315">
        <v>4.2000000000000002E-4</v>
      </c>
      <c r="Y1601" s="749">
        <v>1430</v>
      </c>
      <c r="Z1601" s="282"/>
      <c r="AA1601" s="316" t="s">
        <v>393</v>
      </c>
      <c r="AB1601" s="282" t="s">
        <v>9164</v>
      </c>
      <c r="AC1601" s="317" t="s">
        <v>2081</v>
      </c>
      <c r="AD1601" s="318" t="s">
        <v>1738</v>
      </c>
      <c r="AE1601" s="319">
        <v>0</v>
      </c>
      <c r="AF1601" s="319" t="s">
        <v>11284</v>
      </c>
      <c r="AG1601" s="320">
        <v>18.86</v>
      </c>
      <c r="AH1601" s="321">
        <f t="shared" si="306"/>
        <v>0</v>
      </c>
      <c r="AI1601" s="287">
        <f>_xlfn.IFNA(VLOOKUP(AD:AD,грп!B:C,2,0),0)</f>
        <v>0</v>
      </c>
      <c r="AJ1601" s="607">
        <v>40</v>
      </c>
      <c r="AK1601" s="672" t="str">
        <f t="shared" si="303"/>
        <v>new</v>
      </c>
      <c r="AL1601" s="174"/>
    </row>
    <row r="1602" spans="1:39" s="4" customFormat="1" ht="12" customHeight="1" outlineLevel="1" x14ac:dyDescent="0.35">
      <c r="A1602" s="307" t="s">
        <v>10402</v>
      </c>
      <c r="B1602" s="308" t="s">
        <v>7157</v>
      </c>
      <c r="C1602" s="377" t="s">
        <v>555</v>
      </c>
      <c r="D1602" s="310" t="s">
        <v>1541</v>
      </c>
      <c r="E1602" s="322" t="s">
        <v>715</v>
      </c>
      <c r="F1602" s="293"/>
      <c r="G1602" s="293"/>
      <c r="H1602" s="294"/>
      <c r="I1602" s="294" t="str">
        <f>IFERROR(_xlfn.IFNA(VLOOKUP($D:$D,history!$I:$Y,3,0),VLOOKUP(E:E,history!$H:$Y,4,0)),"--")</f>
        <v>--</v>
      </c>
      <c r="J1602" s="282" t="s">
        <v>9869</v>
      </c>
      <c r="K1602" s="282" t="str">
        <f t="shared" si="298"/>
        <v/>
      </c>
      <c r="L1602" s="312">
        <f t="shared" si="304"/>
        <v>769.19</v>
      </c>
      <c r="M1602" s="312">
        <f t="shared" si="305"/>
        <v>1165.44</v>
      </c>
      <c r="N1602" s="297" t="str">
        <f>_xlfn.IFNA(VLOOKUP($E:$E,'1'!$A:$E,3,0),"")</f>
        <v/>
      </c>
      <c r="O1602" s="297" t="str">
        <f>_xlfn.IFNA(VLOOKUP($E:$E,'2'!$A:$E,3,0),"")</f>
        <v/>
      </c>
      <c r="P1602" s="297" t="str">
        <f>_xlfn.IFNA(VLOOKUP($E:$E,'3'!$A:$D,3,0),"")</f>
        <v/>
      </c>
      <c r="Q1602" s="297" t="str">
        <f>_xlfn.IFNA(VLOOKUP($E:$E,'4'!$A:$F,3,0),"")</f>
        <v/>
      </c>
      <c r="R1602" s="297" t="str">
        <f>_xlfn.IFNA(VLOOKUP($E:$E,'5'!$A:$F,3,0),"")</f>
        <v/>
      </c>
      <c r="S1602" s="297" t="str">
        <f>_xlfn.IFNA(VLOOKUP($E:$E,'6'!$A:$F,3,0),"")</f>
        <v/>
      </c>
      <c r="T1602" s="313">
        <v>1</v>
      </c>
      <c r="U1602" s="313">
        <v>1</v>
      </c>
      <c r="V1602" s="313">
        <v>50</v>
      </c>
      <c r="W1602" s="314">
        <v>0.68600000000000005</v>
      </c>
      <c r="X1602" s="315">
        <v>4.3333329999999999E-4</v>
      </c>
      <c r="Y1602" s="749">
        <v>1110</v>
      </c>
      <c r="Z1602" s="282"/>
      <c r="AA1602" s="316" t="s">
        <v>10390</v>
      </c>
      <c r="AB1602" s="282" t="s">
        <v>9163</v>
      </c>
      <c r="AC1602" s="317" t="s">
        <v>2081</v>
      </c>
      <c r="AD1602" s="318" t="s">
        <v>1738</v>
      </c>
      <c r="AE1602" s="319">
        <v>0</v>
      </c>
      <c r="AF1602" s="319" t="s">
        <v>11282</v>
      </c>
      <c r="AG1602" s="320">
        <v>14.61</v>
      </c>
      <c r="AH1602" s="321">
        <f t="shared" si="306"/>
        <v>0</v>
      </c>
      <c r="AI1602" s="287">
        <f>_xlfn.IFNA(VLOOKUP(AD:AD,грп!B:C,2,0),0)</f>
        <v>0</v>
      </c>
      <c r="AJ1602" s="607">
        <v>0</v>
      </c>
      <c r="AK1602" s="672" t="str">
        <f t="shared" si="303"/>
        <v xml:space="preserve"> </v>
      </c>
      <c r="AL1602" s="174"/>
    </row>
    <row r="1603" spans="1:39" s="4" customFormat="1" ht="12" customHeight="1" outlineLevel="1" x14ac:dyDescent="0.35">
      <c r="A1603" s="307" t="s">
        <v>10402</v>
      </c>
      <c r="B1603" s="308" t="s">
        <v>7158</v>
      </c>
      <c r="C1603" s="378"/>
      <c r="D1603" s="310" t="s">
        <v>1857</v>
      </c>
      <c r="E1603" s="322" t="s">
        <v>1858</v>
      </c>
      <c r="F1603" s="293"/>
      <c r="G1603" s="293"/>
      <c r="H1603" s="294">
        <v>16</v>
      </c>
      <c r="I1603" s="294" t="str">
        <f>IFERROR(_xlfn.IFNA(VLOOKUP($D:$D,history!$I:$Y,3,0),VLOOKUP(E:E,history!$H:$Y,4,0)),"--")</f>
        <v>--</v>
      </c>
      <c r="J1603" s="282" t="s">
        <v>9870</v>
      </c>
      <c r="K1603" s="282" t="str">
        <f t="shared" si="298"/>
        <v/>
      </c>
      <c r="L1603" s="312">
        <f t="shared" si="304"/>
        <v>800.25</v>
      </c>
      <c r="M1603" s="312">
        <f t="shared" si="305"/>
        <v>1212.5</v>
      </c>
      <c r="N1603" s="297" t="str">
        <f>_xlfn.IFNA(VLOOKUP($E:$E,'1'!$A:$E,3,0),"")</f>
        <v/>
      </c>
      <c r="O1603" s="297" t="str">
        <f>_xlfn.IFNA(VLOOKUP($E:$E,'2'!$A:$E,3,0),"")</f>
        <v/>
      </c>
      <c r="P1603" s="297" t="str">
        <f>_xlfn.IFNA(VLOOKUP($E:$E,'3'!$A:$D,3,0),"")</f>
        <v/>
      </c>
      <c r="Q1603" s="297" t="str">
        <f>_xlfn.IFNA(VLOOKUP($E:$E,'4'!$A:$F,3,0),"")</f>
        <v/>
      </c>
      <c r="R1603" s="297" t="str">
        <f>_xlfn.IFNA(VLOOKUP($E:$E,'5'!$A:$F,3,0),"")</f>
        <v/>
      </c>
      <c r="S1603" s="297" t="str">
        <f>_xlfn.IFNA(VLOOKUP($E:$E,'6'!$A:$F,3,0),"")</f>
        <v/>
      </c>
      <c r="T1603" s="313">
        <v>1</v>
      </c>
      <c r="U1603" s="313">
        <v>1</v>
      </c>
      <c r="V1603" s="313">
        <v>20</v>
      </c>
      <c r="W1603" s="314">
        <v>1</v>
      </c>
      <c r="X1603" s="315">
        <v>1.56E-4</v>
      </c>
      <c r="Y1603" s="749">
        <v>1150</v>
      </c>
      <c r="Z1603" s="282"/>
      <c r="AA1603" s="316" t="s">
        <v>10390</v>
      </c>
      <c r="AB1603" s="282" t="s">
        <v>9163</v>
      </c>
      <c r="AC1603" s="317" t="s">
        <v>2081</v>
      </c>
      <c r="AD1603" s="318" t="s">
        <v>1738</v>
      </c>
      <c r="AE1603" s="319">
        <v>0</v>
      </c>
      <c r="AF1603" s="319" t="s">
        <v>11282</v>
      </c>
      <c r="AG1603" s="320">
        <v>15.2</v>
      </c>
      <c r="AH1603" s="321">
        <f t="shared" si="306"/>
        <v>0</v>
      </c>
      <c r="AI1603" s="287">
        <f>_xlfn.IFNA(VLOOKUP(AD:AD,грп!B:C,2,0),0)</f>
        <v>0</v>
      </c>
      <c r="AJ1603" s="607">
        <v>9</v>
      </c>
      <c r="AK1603" s="672">
        <f t="shared" si="303"/>
        <v>0</v>
      </c>
      <c r="AL1603" s="174"/>
    </row>
    <row r="1604" spans="1:39" s="4" customFormat="1" ht="12" customHeight="1" outlineLevel="1" x14ac:dyDescent="0.35">
      <c r="A1604" s="307" t="s">
        <v>10402</v>
      </c>
      <c r="B1604" s="308">
        <v>0</v>
      </c>
      <c r="C1604" s="309" t="s">
        <v>21</v>
      </c>
      <c r="D1604" s="310" t="s">
        <v>10923</v>
      </c>
      <c r="E1604" s="322" t="s">
        <v>5645</v>
      </c>
      <c r="F1604" s="293"/>
      <c r="G1604" s="293"/>
      <c r="H1604" s="294"/>
      <c r="I1604" s="294" t="str">
        <f>IFERROR(_xlfn.IFNA(VLOOKUP($D:$D,history!$I:$Y,3,0),VLOOKUP(E:E,history!$H:$Y,4,0)),"--")</f>
        <v>--</v>
      </c>
      <c r="J1604" s="282" t="s">
        <v>9870</v>
      </c>
      <c r="K1604" s="282" t="str">
        <f t="shared" ref="K1604:K1667" si="307" xml:space="preserve">
IF(OR($E1604="",$A$3&lt;&gt;"МОСКВА"),"",
IF(AND($AJ1604&gt;=1,$AJ1604&lt;20),"*",
IF(AND($AJ1604&gt;=20,$AJ1604&lt;100),"**",
IF(($AJ1604&gt;=100),"***","--"))))</f>
        <v/>
      </c>
      <c r="L1604" s="312">
        <f t="shared" si="304"/>
        <v>439.61</v>
      </c>
      <c r="M1604" s="312">
        <f t="shared" si="305"/>
        <v>666.08</v>
      </c>
      <c r="N1604" s="297" t="str">
        <f>_xlfn.IFNA(VLOOKUP($E:$E,'1'!$A:$E,3,0),"")</f>
        <v/>
      </c>
      <c r="O1604" s="297" t="str">
        <f>_xlfn.IFNA(VLOOKUP($E:$E,'2'!$A:$E,3,0),"")</f>
        <v/>
      </c>
      <c r="P1604" s="297" t="str">
        <f>_xlfn.IFNA(VLOOKUP($E:$E,'3'!$A:$D,3,0),"")</f>
        <v/>
      </c>
      <c r="Q1604" s="297" t="str">
        <f>_xlfn.IFNA(VLOOKUP($E:$E,'4'!$A:$F,3,0),"")</f>
        <v/>
      </c>
      <c r="R1604" s="297" t="str">
        <f>_xlfn.IFNA(VLOOKUP($E:$E,'5'!$A:$F,3,0),"")</f>
        <v/>
      </c>
      <c r="S1604" s="297" t="str">
        <f>_xlfn.IFNA(VLOOKUP($E:$E,'6'!$A:$F,3,0),"")</f>
        <v/>
      </c>
      <c r="T1604" s="313">
        <v>1</v>
      </c>
      <c r="U1604" s="313">
        <v>1</v>
      </c>
      <c r="V1604" s="313">
        <v>25</v>
      </c>
      <c r="W1604" s="314">
        <v>0.72799999999999998</v>
      </c>
      <c r="X1604" s="315">
        <v>2.5000000000000001E-4</v>
      </c>
      <c r="Y1604" s="749">
        <v>630</v>
      </c>
      <c r="Z1604" s="282"/>
      <c r="AA1604" s="316" t="s">
        <v>10390</v>
      </c>
      <c r="AB1604" s="282" t="s">
        <v>9164</v>
      </c>
      <c r="AC1604" s="317" t="s">
        <v>2081</v>
      </c>
      <c r="AD1604" s="318" t="s">
        <v>1738</v>
      </c>
      <c r="AE1604" s="319">
        <v>0</v>
      </c>
      <c r="AF1604" s="319" t="s">
        <v>11284</v>
      </c>
      <c r="AG1604" s="320">
        <v>8.35</v>
      </c>
      <c r="AH1604" s="321">
        <f t="shared" si="306"/>
        <v>0</v>
      </c>
      <c r="AI1604" s="287">
        <f>_xlfn.IFNA(VLOOKUP(AD:AD,грп!B:C,2,0),0)</f>
        <v>0</v>
      </c>
      <c r="AJ1604" s="607">
        <v>0</v>
      </c>
      <c r="AK1604" s="672" t="str">
        <f t="shared" si="303"/>
        <v>new</v>
      </c>
      <c r="AL1604" s="174"/>
    </row>
    <row r="1605" spans="1:39" s="4" customFormat="1" ht="12" customHeight="1" outlineLevel="1" x14ac:dyDescent="0.35">
      <c r="A1605" s="307" t="s">
        <v>10402</v>
      </c>
      <c r="B1605" s="308" t="s">
        <v>7159</v>
      </c>
      <c r="C1605" s="377" t="s">
        <v>555</v>
      </c>
      <c r="D1605" s="310" t="s">
        <v>10924</v>
      </c>
      <c r="E1605" s="322" t="s">
        <v>335</v>
      </c>
      <c r="F1605" s="293"/>
      <c r="G1605" s="293"/>
      <c r="H1605" s="294">
        <v>3</v>
      </c>
      <c r="I1605" s="294" t="str">
        <f>IFERROR(_xlfn.IFNA(VLOOKUP($D:$D,history!$I:$Y,3,0),VLOOKUP(E:E,history!$H:$Y,4,0)),"--")</f>
        <v>--</v>
      </c>
      <c r="J1605" s="282" t="s">
        <v>9870</v>
      </c>
      <c r="K1605" s="282" t="str">
        <f t="shared" si="307"/>
        <v/>
      </c>
      <c r="L1605" s="312">
        <f t="shared" si="304"/>
        <v>800.25</v>
      </c>
      <c r="M1605" s="312">
        <f t="shared" si="305"/>
        <v>1212.5</v>
      </c>
      <c r="N1605" s="297" t="str">
        <f>_xlfn.IFNA(VLOOKUP($E:$E,'1'!$A:$E,3,0),"")</f>
        <v/>
      </c>
      <c r="O1605" s="297" t="str">
        <f>_xlfn.IFNA(VLOOKUP($E:$E,'2'!$A:$E,3,0),"")</f>
        <v/>
      </c>
      <c r="P1605" s="297" t="str">
        <f>_xlfn.IFNA(VLOOKUP($E:$E,'3'!$A:$D,3,0),"")</f>
        <v/>
      </c>
      <c r="Q1605" s="297" t="str">
        <f>_xlfn.IFNA(VLOOKUP($E:$E,'4'!$A:$F,3,0),"")</f>
        <v/>
      </c>
      <c r="R1605" s="297" t="str">
        <f>_xlfn.IFNA(VLOOKUP($E:$E,'5'!$A:$F,3,0),"")</f>
        <v/>
      </c>
      <c r="S1605" s="297" t="str">
        <f>_xlfn.IFNA(VLOOKUP($E:$E,'6'!$A:$F,3,0),"")</f>
        <v/>
      </c>
      <c r="T1605" s="313">
        <v>1</v>
      </c>
      <c r="U1605" s="313">
        <v>1</v>
      </c>
      <c r="V1605" s="313">
        <v>20</v>
      </c>
      <c r="W1605" s="314">
        <v>0.86</v>
      </c>
      <c r="X1605" s="315">
        <v>9.3599999999999998E-5</v>
      </c>
      <c r="Y1605" s="749">
        <v>1150</v>
      </c>
      <c r="Z1605" s="282"/>
      <c r="AA1605" s="316" t="s">
        <v>10390</v>
      </c>
      <c r="AB1605" s="282" t="s">
        <v>9163</v>
      </c>
      <c r="AC1605" s="317" t="s">
        <v>2081</v>
      </c>
      <c r="AD1605" s="318" t="s">
        <v>1738</v>
      </c>
      <c r="AE1605" s="319">
        <v>0</v>
      </c>
      <c r="AF1605" s="319" t="s">
        <v>11282</v>
      </c>
      <c r="AG1605" s="320">
        <v>15.2</v>
      </c>
      <c r="AH1605" s="321">
        <f t="shared" si="306"/>
        <v>0</v>
      </c>
      <c r="AI1605" s="287">
        <f>_xlfn.IFNA(VLOOKUP(AD:AD,грп!B:C,2,0),0)</f>
        <v>0</v>
      </c>
      <c r="AJ1605" s="607">
        <v>10</v>
      </c>
      <c r="AK1605" s="672" t="str">
        <f t="shared" si="303"/>
        <v xml:space="preserve"> </v>
      </c>
      <c r="AL1605" s="174"/>
    </row>
    <row r="1606" spans="1:39" s="4" customFormat="1" ht="12" customHeight="1" outlineLevel="1" x14ac:dyDescent="0.35">
      <c r="A1606" s="307" t="s">
        <v>10402</v>
      </c>
      <c r="B1606" s="308" t="s">
        <v>7160</v>
      </c>
      <c r="C1606" s="377" t="s">
        <v>555</v>
      </c>
      <c r="D1606" s="310" t="s">
        <v>749</v>
      </c>
      <c r="E1606" s="322" t="s">
        <v>336</v>
      </c>
      <c r="F1606" s="293"/>
      <c r="G1606" s="293"/>
      <c r="H1606" s="294">
        <v>4</v>
      </c>
      <c r="I1606" s="294" t="str">
        <f>IFERROR(_xlfn.IFNA(VLOOKUP($D:$D,history!$I:$Y,3,0),VLOOKUP(E:E,history!$H:$Y,4,0)),"--")</f>
        <v>--</v>
      </c>
      <c r="J1606" s="282" t="s">
        <v>9868</v>
      </c>
      <c r="K1606" s="282" t="str">
        <f t="shared" si="307"/>
        <v/>
      </c>
      <c r="L1606" s="312">
        <f t="shared" si="304"/>
        <v>892.39</v>
      </c>
      <c r="M1606" s="312">
        <f t="shared" si="305"/>
        <v>1352.1</v>
      </c>
      <c r="N1606" s="297" t="str">
        <f>_xlfn.IFNA(VLOOKUP($E:$E,'1'!$A:$E,3,0),"")</f>
        <v/>
      </c>
      <c r="O1606" s="297" t="str">
        <f>_xlfn.IFNA(VLOOKUP($E:$E,'2'!$A:$E,3,0),"")</f>
        <v/>
      </c>
      <c r="P1606" s="297" t="str">
        <f>_xlfn.IFNA(VLOOKUP($E:$E,'3'!$A:$D,3,0),"")</f>
        <v/>
      </c>
      <c r="Q1606" s="297" t="str">
        <f>_xlfn.IFNA(VLOOKUP($E:$E,'4'!$A:$F,3,0),"")</f>
        <v/>
      </c>
      <c r="R1606" s="297" t="str">
        <f>_xlfn.IFNA(VLOOKUP($E:$E,'5'!$A:$F,3,0),"")</f>
        <v/>
      </c>
      <c r="S1606" s="297" t="str">
        <f>_xlfn.IFNA(VLOOKUP($E:$E,'6'!$A:$F,3,0),"")</f>
        <v/>
      </c>
      <c r="T1606" s="313">
        <v>1</v>
      </c>
      <c r="U1606" s="313">
        <v>1</v>
      </c>
      <c r="V1606" s="313">
        <v>20</v>
      </c>
      <c r="W1606" s="314">
        <v>0.87</v>
      </c>
      <c r="X1606" s="315">
        <v>1.3439999999999999E-3</v>
      </c>
      <c r="Y1606" s="749">
        <v>1280</v>
      </c>
      <c r="Z1606" s="282"/>
      <c r="AA1606" s="316" t="s">
        <v>10390</v>
      </c>
      <c r="AB1606" s="282" t="s">
        <v>9163</v>
      </c>
      <c r="AC1606" s="317" t="s">
        <v>2081</v>
      </c>
      <c r="AD1606" s="318" t="s">
        <v>1738</v>
      </c>
      <c r="AE1606" s="319">
        <v>0</v>
      </c>
      <c r="AF1606" s="319" t="s">
        <v>11282</v>
      </c>
      <c r="AG1606" s="320">
        <v>16.95</v>
      </c>
      <c r="AH1606" s="321">
        <f t="shared" si="306"/>
        <v>0</v>
      </c>
      <c r="AI1606" s="287">
        <f>_xlfn.IFNA(VLOOKUP(AD:AD,грп!B:C,2,0),0)</f>
        <v>0</v>
      </c>
      <c r="AJ1606" s="607">
        <v>9</v>
      </c>
      <c r="AK1606" s="672" t="str">
        <f t="shared" si="303"/>
        <v xml:space="preserve"> </v>
      </c>
      <c r="AL1606" s="174"/>
    </row>
    <row r="1607" spans="1:39" s="6" customFormat="1" ht="12" customHeight="1" outlineLevel="1" x14ac:dyDescent="0.35">
      <c r="A1607" s="307" t="s">
        <v>10402</v>
      </c>
      <c r="B1607" s="308" t="s">
        <v>7161</v>
      </c>
      <c r="C1607" s="309" t="s">
        <v>21</v>
      </c>
      <c r="D1607" s="310" t="s">
        <v>10925</v>
      </c>
      <c r="E1607" s="322" t="s">
        <v>5646</v>
      </c>
      <c r="F1607" s="293"/>
      <c r="G1607" s="293"/>
      <c r="H1607" s="294"/>
      <c r="I1607" s="294" t="str">
        <f>IFERROR(_xlfn.IFNA(VLOOKUP($D:$D,history!$I:$Y,3,0),VLOOKUP(E:E,history!$H:$Y,4,0)),"--")</f>
        <v>--</v>
      </c>
      <c r="J1607" s="282" t="s">
        <v>9870</v>
      </c>
      <c r="K1607" s="282" t="str">
        <f t="shared" si="307"/>
        <v/>
      </c>
      <c r="L1607" s="312">
        <f t="shared" si="304"/>
        <v>166.37</v>
      </c>
      <c r="M1607" s="312">
        <f t="shared" si="305"/>
        <v>252.07</v>
      </c>
      <c r="N1607" s="297" t="str">
        <f>_xlfn.IFNA(VLOOKUP($E:$E,'1'!$A:$E,3,0),"")</f>
        <v/>
      </c>
      <c r="O1607" s="297" t="str">
        <f>_xlfn.IFNA(VLOOKUP($E:$E,'2'!$A:$E,3,0),"")</f>
        <v/>
      </c>
      <c r="P1607" s="297" t="str">
        <f>_xlfn.IFNA(VLOOKUP($E:$E,'3'!$A:$D,3,0),"")</f>
        <v/>
      </c>
      <c r="Q1607" s="297" t="str">
        <f>_xlfn.IFNA(VLOOKUP($E:$E,'4'!$A:$F,3,0),"")</f>
        <v/>
      </c>
      <c r="R1607" s="297" t="str">
        <f>_xlfn.IFNA(VLOOKUP($E:$E,'5'!$A:$F,3,0),"")</f>
        <v/>
      </c>
      <c r="S1607" s="297" t="str">
        <f>_xlfn.IFNA(VLOOKUP($E:$E,'6'!$A:$F,3,0),"")</f>
        <v/>
      </c>
      <c r="T1607" s="313">
        <v>1</v>
      </c>
      <c r="U1607" s="313">
        <v>50</v>
      </c>
      <c r="V1607" s="313">
        <v>100</v>
      </c>
      <c r="W1607" s="314">
        <v>6.3E-2</v>
      </c>
      <c r="X1607" s="315">
        <v>1E-4</v>
      </c>
      <c r="Y1607" s="749">
        <v>240</v>
      </c>
      <c r="Z1607" s="282"/>
      <c r="AA1607" s="316" t="s">
        <v>393</v>
      </c>
      <c r="AB1607" s="282" t="s">
        <v>9164</v>
      </c>
      <c r="AC1607" s="317" t="s">
        <v>2081</v>
      </c>
      <c r="AD1607" s="318" t="s">
        <v>1738</v>
      </c>
      <c r="AE1607" s="319">
        <v>0</v>
      </c>
      <c r="AF1607" s="319" t="s">
        <v>11284</v>
      </c>
      <c r="AG1607" s="320">
        <v>3.16</v>
      </c>
      <c r="AH1607" s="321">
        <f t="shared" si="306"/>
        <v>0</v>
      </c>
      <c r="AI1607" s="287">
        <f>_xlfn.IFNA(VLOOKUP(AD:AD,грп!B:C,2,0),0)</f>
        <v>0</v>
      </c>
      <c r="AJ1607" s="607">
        <v>0</v>
      </c>
      <c r="AK1607" s="672" t="str">
        <f t="shared" si="303"/>
        <v>new</v>
      </c>
      <c r="AL1607" s="174"/>
      <c r="AM1607" s="4"/>
    </row>
    <row r="1608" spans="1:39" s="4" customFormat="1" ht="11.45" customHeight="1" outlineLevel="1" x14ac:dyDescent="0.35">
      <c r="A1608" s="307" t="s">
        <v>10402</v>
      </c>
      <c r="B1608" s="308" t="s">
        <v>7162</v>
      </c>
      <c r="C1608" s="377" t="s">
        <v>555</v>
      </c>
      <c r="D1608" s="310" t="s">
        <v>10926</v>
      </c>
      <c r="E1608" s="322" t="s">
        <v>716</v>
      </c>
      <c r="F1608" s="293"/>
      <c r="G1608" s="293"/>
      <c r="H1608" s="294"/>
      <c r="I1608" s="294" t="str">
        <f>IFERROR(_xlfn.IFNA(VLOOKUP($D:$D,history!$I:$Y,3,0),VLOOKUP(E:E,history!$H:$Y,4,0)),"--")</f>
        <v>--</v>
      </c>
      <c r="J1608" s="282" t="s">
        <v>5946</v>
      </c>
      <c r="K1608" s="282" t="str">
        <f t="shared" si="307"/>
        <v/>
      </c>
      <c r="L1608" s="312">
        <f t="shared" si="304"/>
        <v>15913.44</v>
      </c>
      <c r="M1608" s="312">
        <f t="shared" si="305"/>
        <v>24111.279999999999</v>
      </c>
      <c r="N1608" s="297" t="str">
        <f>_xlfn.IFNA(VLOOKUP($E:$E,'1'!$A:$E,3,0),"")</f>
        <v/>
      </c>
      <c r="O1608" s="297" t="str">
        <f>_xlfn.IFNA(VLOOKUP($E:$E,'2'!$A:$E,3,0),"")</f>
        <v/>
      </c>
      <c r="P1608" s="297" t="str">
        <f>_xlfn.IFNA(VLOOKUP($E:$E,'3'!$A:$D,3,0),"")</f>
        <v/>
      </c>
      <c r="Q1608" s="297" t="str">
        <f>_xlfn.IFNA(VLOOKUP($E:$E,'4'!$A:$F,3,0),"")</f>
        <v/>
      </c>
      <c r="R1608" s="297" t="str">
        <f>_xlfn.IFNA(VLOOKUP($E:$E,'5'!$A:$F,3,0),"")</f>
        <v/>
      </c>
      <c r="S1608" s="297" t="str">
        <f>_xlfn.IFNA(VLOOKUP($E:$E,'6'!$A:$F,3,0),"")</f>
        <v/>
      </c>
      <c r="T1608" s="313">
        <v>1</v>
      </c>
      <c r="U1608" s="313">
        <v>1</v>
      </c>
      <c r="V1608" s="313">
        <v>2</v>
      </c>
      <c r="W1608" s="314">
        <v>7.6150000000000002</v>
      </c>
      <c r="X1608" s="315">
        <v>1.0999999999999999E-2</v>
      </c>
      <c r="Y1608" s="749">
        <v>22910</v>
      </c>
      <c r="Z1608" s="282"/>
      <c r="AA1608" s="316" t="s">
        <v>393</v>
      </c>
      <c r="AB1608" s="282" t="s">
        <v>9163</v>
      </c>
      <c r="AC1608" s="317" t="s">
        <v>2081</v>
      </c>
      <c r="AD1608" s="318" t="s">
        <v>1738</v>
      </c>
      <c r="AE1608" s="319">
        <v>0</v>
      </c>
      <c r="AF1608" s="319" t="s">
        <v>11282</v>
      </c>
      <c r="AG1608" s="320">
        <v>302.26</v>
      </c>
      <c r="AH1608" s="321">
        <f t="shared" si="306"/>
        <v>0</v>
      </c>
      <c r="AI1608" s="287">
        <f>_xlfn.IFNA(VLOOKUP(AD:AD,грп!B:C,2,0),0)</f>
        <v>0</v>
      </c>
      <c r="AJ1608" s="607">
        <v>0</v>
      </c>
      <c r="AK1608" s="672" t="str">
        <f t="shared" si="303"/>
        <v xml:space="preserve"> </v>
      </c>
      <c r="AL1608" s="174"/>
    </row>
    <row r="1609" spans="1:39" s="4" customFormat="1" ht="12" customHeight="1" outlineLevel="1" x14ac:dyDescent="0.35">
      <c r="A1609" s="307" t="s">
        <v>10402</v>
      </c>
      <c r="B1609" s="308" t="s">
        <v>7163</v>
      </c>
      <c r="C1609" s="377" t="s">
        <v>555</v>
      </c>
      <c r="D1609" s="310" t="s">
        <v>10927</v>
      </c>
      <c r="E1609" s="322" t="s">
        <v>935</v>
      </c>
      <c r="F1609" s="293"/>
      <c r="G1609" s="293"/>
      <c r="H1609" s="294">
        <v>13</v>
      </c>
      <c r="I1609" s="294" t="str">
        <f>IFERROR(_xlfn.IFNA(VLOOKUP($D:$D,history!$I:$Y,3,0),VLOOKUP(E:E,history!$H:$Y,4,0)),"--")</f>
        <v>--</v>
      </c>
      <c r="J1609" s="282" t="s">
        <v>9869</v>
      </c>
      <c r="K1609" s="282" t="str">
        <f t="shared" si="307"/>
        <v/>
      </c>
      <c r="L1609" s="312">
        <f t="shared" si="304"/>
        <v>627.04</v>
      </c>
      <c r="M1609" s="312">
        <f t="shared" si="305"/>
        <v>950.06</v>
      </c>
      <c r="N1609" s="297" t="str">
        <f>_xlfn.IFNA(VLOOKUP($E:$E,'1'!$A:$E,3,0),"")</f>
        <v/>
      </c>
      <c r="O1609" s="297" t="str">
        <f>_xlfn.IFNA(VLOOKUP($E:$E,'2'!$A:$E,3,0),"")</f>
        <v/>
      </c>
      <c r="P1609" s="297" t="str">
        <f>_xlfn.IFNA(VLOOKUP($E:$E,'3'!$A:$D,3,0),"")</f>
        <v/>
      </c>
      <c r="Q1609" s="297" t="str">
        <f>_xlfn.IFNA(VLOOKUP($E:$E,'4'!$A:$F,3,0),"")</f>
        <v/>
      </c>
      <c r="R1609" s="297" t="str">
        <f>_xlfn.IFNA(VLOOKUP($E:$E,'5'!$A:$F,3,0),"")</f>
        <v/>
      </c>
      <c r="S1609" s="297" t="str">
        <f>_xlfn.IFNA(VLOOKUP($E:$E,'6'!$A:$F,3,0),"")</f>
        <v/>
      </c>
      <c r="T1609" s="313">
        <v>1</v>
      </c>
      <c r="U1609" s="313">
        <v>1</v>
      </c>
      <c r="V1609" s="313">
        <v>100</v>
      </c>
      <c r="W1609" s="314">
        <v>0.249</v>
      </c>
      <c r="X1609" s="315">
        <v>3.4000000000000002E-4</v>
      </c>
      <c r="Y1609" s="749">
        <v>890</v>
      </c>
      <c r="Z1609" s="282"/>
      <c r="AA1609" s="316" t="s">
        <v>10390</v>
      </c>
      <c r="AB1609" s="282" t="s">
        <v>9163</v>
      </c>
      <c r="AC1609" s="317" t="s">
        <v>2081</v>
      </c>
      <c r="AD1609" s="318" t="s">
        <v>1738</v>
      </c>
      <c r="AE1609" s="319">
        <v>0</v>
      </c>
      <c r="AF1609" s="319" t="s">
        <v>11282</v>
      </c>
      <c r="AG1609" s="320">
        <v>11.91</v>
      </c>
      <c r="AH1609" s="321">
        <f t="shared" si="306"/>
        <v>0</v>
      </c>
      <c r="AI1609" s="287">
        <f>_xlfn.IFNA(VLOOKUP(AD:AD,грп!B:C,2,0),0)</f>
        <v>0</v>
      </c>
      <c r="AJ1609" s="607">
        <v>7</v>
      </c>
      <c r="AK1609" s="672" t="str">
        <f t="shared" si="303"/>
        <v xml:space="preserve"> </v>
      </c>
      <c r="AL1609" s="174"/>
    </row>
    <row r="1610" spans="1:39" s="4" customFormat="1" ht="12" customHeight="1" outlineLevel="1" x14ac:dyDescent="0.35">
      <c r="A1610" s="307" t="s">
        <v>10402</v>
      </c>
      <c r="B1610" s="308" t="s">
        <v>7164</v>
      </c>
      <c r="C1610" s="377" t="s">
        <v>555</v>
      </c>
      <c r="D1610" s="310" t="s">
        <v>2877</v>
      </c>
      <c r="E1610" s="322" t="s">
        <v>821</v>
      </c>
      <c r="F1610" s="293"/>
      <c r="G1610" s="293"/>
      <c r="H1610" s="294">
        <v>11</v>
      </c>
      <c r="I1610" s="294" t="str">
        <f>IFERROR(_xlfn.IFNA(VLOOKUP($D:$D,history!$I:$Y,3,0),VLOOKUP(E:E,history!$H:$Y,4,0)),"--")</f>
        <v>--</v>
      </c>
      <c r="J1610" s="282" t="s">
        <v>9870</v>
      </c>
      <c r="K1610" s="282" t="str">
        <f t="shared" si="307"/>
        <v/>
      </c>
      <c r="L1610" s="312">
        <f t="shared" si="304"/>
        <v>568.08000000000004</v>
      </c>
      <c r="M1610" s="312">
        <f t="shared" si="305"/>
        <v>860.72</v>
      </c>
      <c r="N1610" s="297" t="str">
        <f>_xlfn.IFNA(VLOOKUP($E:$E,'1'!$A:$E,3,0),"")</f>
        <v/>
      </c>
      <c r="O1610" s="297" t="str">
        <f>_xlfn.IFNA(VLOOKUP($E:$E,'2'!$A:$E,3,0),"")</f>
        <v/>
      </c>
      <c r="P1610" s="297" t="str">
        <f>_xlfn.IFNA(VLOOKUP($E:$E,'3'!$A:$D,3,0),"")</f>
        <v/>
      </c>
      <c r="Q1610" s="297" t="str">
        <f>_xlfn.IFNA(VLOOKUP($E:$E,'4'!$A:$F,3,0),"")</f>
        <v/>
      </c>
      <c r="R1610" s="297" t="str">
        <f>_xlfn.IFNA(VLOOKUP($E:$E,'5'!$A:$F,3,0),"")</f>
        <v/>
      </c>
      <c r="S1610" s="297" t="str">
        <f>_xlfn.IFNA(VLOOKUP($E:$E,'6'!$A:$F,3,0),"")</f>
        <v/>
      </c>
      <c r="T1610" s="313">
        <v>1</v>
      </c>
      <c r="U1610" s="313">
        <v>1</v>
      </c>
      <c r="V1610" s="313">
        <v>100</v>
      </c>
      <c r="W1610" s="314">
        <v>0.25600000000000001</v>
      </c>
      <c r="X1610" s="315">
        <v>3.4000000000000002E-4</v>
      </c>
      <c r="Y1610" s="749">
        <v>820</v>
      </c>
      <c r="Z1610" s="282"/>
      <c r="AA1610" s="316" t="s">
        <v>10390</v>
      </c>
      <c r="AB1610" s="282" t="s">
        <v>9163</v>
      </c>
      <c r="AC1610" s="317" t="s">
        <v>2081</v>
      </c>
      <c r="AD1610" s="318" t="s">
        <v>1738</v>
      </c>
      <c r="AE1610" s="319">
        <v>0</v>
      </c>
      <c r="AF1610" s="319" t="s">
        <v>11282</v>
      </c>
      <c r="AG1610" s="320">
        <v>10.79</v>
      </c>
      <c r="AH1610" s="321">
        <f t="shared" si="306"/>
        <v>0</v>
      </c>
      <c r="AI1610" s="287">
        <f>_xlfn.IFNA(VLOOKUP(AD:AD,грп!B:C,2,0),0)</f>
        <v>0</v>
      </c>
      <c r="AJ1610" s="607">
        <v>10</v>
      </c>
      <c r="AK1610" s="672" t="str">
        <f t="shared" si="303"/>
        <v xml:space="preserve"> </v>
      </c>
      <c r="AL1610" s="174"/>
    </row>
    <row r="1611" spans="1:39" s="4" customFormat="1" ht="12" customHeight="1" outlineLevel="1" x14ac:dyDescent="0.35">
      <c r="A1611" s="307" t="s">
        <v>10402</v>
      </c>
      <c r="B1611" s="308" t="s">
        <v>7165</v>
      </c>
      <c r="C1611" s="377" t="s">
        <v>555</v>
      </c>
      <c r="D1611" s="310" t="s">
        <v>10928</v>
      </c>
      <c r="E1611" s="322" t="s">
        <v>936</v>
      </c>
      <c r="F1611" s="293"/>
      <c r="G1611" s="293"/>
      <c r="H1611" s="294">
        <v>4</v>
      </c>
      <c r="I1611" s="294" t="str">
        <f>IFERROR(_xlfn.IFNA(VLOOKUP($D:$D,history!$I:$Y,3,0),VLOOKUP(E:E,history!$H:$Y,4,0)),"--")</f>
        <v>--</v>
      </c>
      <c r="J1611" s="282" t="s">
        <v>9868</v>
      </c>
      <c r="K1611" s="282" t="str">
        <f t="shared" si="307"/>
        <v/>
      </c>
      <c r="L1611" s="312">
        <f t="shared" si="304"/>
        <v>700.75</v>
      </c>
      <c r="M1611" s="312">
        <f t="shared" si="305"/>
        <v>1061.74</v>
      </c>
      <c r="N1611" s="297" t="str">
        <f>_xlfn.IFNA(VLOOKUP($E:$E,'1'!$A:$E,3,0),"")</f>
        <v/>
      </c>
      <c r="O1611" s="297" t="str">
        <f>_xlfn.IFNA(VLOOKUP($E:$E,'2'!$A:$E,3,0),"")</f>
        <v/>
      </c>
      <c r="P1611" s="297" t="str">
        <f>_xlfn.IFNA(VLOOKUP($E:$E,'3'!$A:$D,3,0),"")</f>
        <v/>
      </c>
      <c r="Q1611" s="297" t="str">
        <f>_xlfn.IFNA(VLOOKUP($E:$E,'4'!$A:$F,3,0),"")</f>
        <v/>
      </c>
      <c r="R1611" s="297" t="str">
        <f>_xlfn.IFNA(VLOOKUP($E:$E,'5'!$A:$F,3,0),"")</f>
        <v/>
      </c>
      <c r="S1611" s="297" t="str">
        <f>_xlfn.IFNA(VLOOKUP($E:$E,'6'!$A:$F,3,0),"")</f>
        <v/>
      </c>
      <c r="T1611" s="313">
        <v>1</v>
      </c>
      <c r="U1611" s="313">
        <v>1</v>
      </c>
      <c r="V1611" s="313">
        <v>100</v>
      </c>
      <c r="W1611" s="314">
        <v>0.27800000000000002</v>
      </c>
      <c r="X1611" s="315">
        <v>3.4000000000000002E-4</v>
      </c>
      <c r="Y1611" s="749">
        <v>1010</v>
      </c>
      <c r="Z1611" s="282"/>
      <c r="AA1611" s="316" t="s">
        <v>10390</v>
      </c>
      <c r="AB1611" s="282" t="s">
        <v>9163</v>
      </c>
      <c r="AC1611" s="317" t="s">
        <v>2081</v>
      </c>
      <c r="AD1611" s="318" t="s">
        <v>1738</v>
      </c>
      <c r="AE1611" s="319">
        <v>0</v>
      </c>
      <c r="AF1611" s="319" t="s">
        <v>11282</v>
      </c>
      <c r="AG1611" s="320">
        <v>13.31</v>
      </c>
      <c r="AH1611" s="321">
        <f t="shared" si="306"/>
        <v>0</v>
      </c>
      <c r="AI1611" s="287">
        <f>_xlfn.IFNA(VLOOKUP(AD:AD,грп!B:C,2,0),0)</f>
        <v>0</v>
      </c>
      <c r="AJ1611" s="607">
        <v>33</v>
      </c>
      <c r="AK1611" s="672" t="str">
        <f t="shared" si="303"/>
        <v xml:space="preserve"> </v>
      </c>
      <c r="AL1611" s="174"/>
    </row>
    <row r="1612" spans="1:39" s="1" customFormat="1" ht="12" customHeight="1" outlineLevel="1" x14ac:dyDescent="0.35">
      <c r="A1612" s="307" t="s">
        <v>10402</v>
      </c>
      <c r="B1612" s="308" t="s">
        <v>7166</v>
      </c>
      <c r="C1612" s="309"/>
      <c r="D1612" s="310" t="s">
        <v>10929</v>
      </c>
      <c r="E1612" s="292" t="s">
        <v>2612</v>
      </c>
      <c r="F1612" s="293"/>
      <c r="G1612" s="293"/>
      <c r="H1612" s="294"/>
      <c r="I1612" s="294" t="str">
        <f>IFERROR(_xlfn.IFNA(VLOOKUP($D:$D,history!$I:$Y,3,0),VLOOKUP(E:E,history!$H:$Y,4,0)),"--")</f>
        <v>--</v>
      </c>
      <c r="J1612" s="282" t="s">
        <v>9869</v>
      </c>
      <c r="K1612" s="282" t="str">
        <f t="shared" si="307"/>
        <v/>
      </c>
      <c r="L1612" s="312">
        <f t="shared" si="304"/>
        <v>19355.060000000001</v>
      </c>
      <c r="M1612" s="312">
        <f t="shared" si="305"/>
        <v>29325.85</v>
      </c>
      <c r="N1612" s="297" t="str">
        <f>_xlfn.IFNA(VLOOKUP($E:$E,'1'!$A:$E,3,0),"")</f>
        <v/>
      </c>
      <c r="O1612" s="297" t="str">
        <f>_xlfn.IFNA(VLOOKUP($E:$E,'2'!$A:$E,3,0),"")</f>
        <v/>
      </c>
      <c r="P1612" s="297" t="str">
        <f>_xlfn.IFNA(VLOOKUP($E:$E,'3'!$A:$D,3,0),"")</f>
        <v/>
      </c>
      <c r="Q1612" s="297" t="str">
        <f>_xlfn.IFNA(VLOOKUP($E:$E,'4'!$A:$F,3,0),"")</f>
        <v/>
      </c>
      <c r="R1612" s="297" t="str">
        <f>_xlfn.IFNA(VLOOKUP($E:$E,'5'!$A:$F,3,0),"")</f>
        <v/>
      </c>
      <c r="S1612" s="297" t="str">
        <f>_xlfn.IFNA(VLOOKUP($E:$E,'6'!$A:$F,3,0),"")</f>
        <v/>
      </c>
      <c r="T1612" s="313">
        <v>1</v>
      </c>
      <c r="U1612" s="313">
        <v>1</v>
      </c>
      <c r="V1612" s="313">
        <v>2</v>
      </c>
      <c r="W1612" s="314">
        <v>7.7750000000000004</v>
      </c>
      <c r="X1612" s="315">
        <v>1.0999999999999999E-2</v>
      </c>
      <c r="Y1612" s="749">
        <v>27860</v>
      </c>
      <c r="Z1612" s="282"/>
      <c r="AA1612" s="316" t="s">
        <v>393</v>
      </c>
      <c r="AB1612" s="282" t="s">
        <v>9163</v>
      </c>
      <c r="AC1612" s="317" t="s">
        <v>2081</v>
      </c>
      <c r="AD1612" s="318" t="s">
        <v>1738</v>
      </c>
      <c r="AE1612" s="319">
        <v>0</v>
      </c>
      <c r="AF1612" s="319" t="s">
        <v>11282</v>
      </c>
      <c r="AG1612" s="320">
        <v>367.63</v>
      </c>
      <c r="AH1612" s="321">
        <f t="shared" si="306"/>
        <v>0</v>
      </c>
      <c r="AI1612" s="287">
        <f>_xlfn.IFNA(VLOOKUP(AD:AD,грп!B:C,2,0),0)</f>
        <v>0</v>
      </c>
      <c r="AJ1612" s="607">
        <v>0</v>
      </c>
      <c r="AK1612" s="672">
        <f t="shared" si="303"/>
        <v>0</v>
      </c>
      <c r="AL1612" s="174"/>
      <c r="AM1612" s="4"/>
    </row>
    <row r="1613" spans="1:39" s="1" customFormat="1" ht="12" customHeight="1" outlineLevel="1" x14ac:dyDescent="0.35">
      <c r="A1613" s="307" t="s">
        <v>10402</v>
      </c>
      <c r="B1613" s="308" t="s">
        <v>7167</v>
      </c>
      <c r="C1613" s="341"/>
      <c r="D1613" s="310" t="s">
        <v>3218</v>
      </c>
      <c r="E1613" s="322" t="s">
        <v>2557</v>
      </c>
      <c r="F1613" s="293"/>
      <c r="G1613" s="293"/>
      <c r="H1613" s="294"/>
      <c r="I1613" s="294" t="str">
        <f>IFERROR(_xlfn.IFNA(VLOOKUP($D:$D,history!$I:$Y,3,0),VLOOKUP(E:E,history!$H:$Y,4,0)),"--")</f>
        <v>--</v>
      </c>
      <c r="J1613" s="282" t="s">
        <v>9870</v>
      </c>
      <c r="K1613" s="282" t="str">
        <f t="shared" si="307"/>
        <v/>
      </c>
      <c r="L1613" s="312">
        <f t="shared" si="304"/>
        <v>691.27</v>
      </c>
      <c r="M1613" s="312">
        <f t="shared" si="305"/>
        <v>1047.3800000000001</v>
      </c>
      <c r="N1613" s="297" t="str">
        <f>_xlfn.IFNA(VLOOKUP($E:$E,'1'!$A:$E,3,0),"")</f>
        <v/>
      </c>
      <c r="O1613" s="297" t="str">
        <f>_xlfn.IFNA(VLOOKUP($E:$E,'2'!$A:$E,3,0),"")</f>
        <v/>
      </c>
      <c r="P1613" s="297" t="str">
        <f>_xlfn.IFNA(VLOOKUP($E:$E,'3'!$A:$D,3,0),"")</f>
        <v/>
      </c>
      <c r="Q1613" s="297" t="str">
        <f>_xlfn.IFNA(VLOOKUP($E:$E,'4'!$A:$F,3,0),"")</f>
        <v/>
      </c>
      <c r="R1613" s="297" t="str">
        <f>_xlfn.IFNA(VLOOKUP($E:$E,'5'!$A:$F,3,0),"")</f>
        <v/>
      </c>
      <c r="S1613" s="297" t="str">
        <f>_xlfn.IFNA(VLOOKUP($E:$E,'6'!$A:$F,3,0),"")</f>
        <v/>
      </c>
      <c r="T1613" s="313">
        <v>1</v>
      </c>
      <c r="U1613" s="313">
        <v>1</v>
      </c>
      <c r="V1613" s="313">
        <v>100</v>
      </c>
      <c r="W1613" s="314">
        <v>0.255</v>
      </c>
      <c r="X1613" s="315">
        <v>3.4000000000000002E-4</v>
      </c>
      <c r="Y1613" s="749">
        <v>990</v>
      </c>
      <c r="Z1613" s="282"/>
      <c r="AA1613" s="316" t="s">
        <v>393</v>
      </c>
      <c r="AB1613" s="282" t="s">
        <v>9163</v>
      </c>
      <c r="AC1613" s="317" t="s">
        <v>2081</v>
      </c>
      <c r="AD1613" s="318" t="s">
        <v>1738</v>
      </c>
      <c r="AE1613" s="319">
        <v>0</v>
      </c>
      <c r="AF1613" s="319" t="s">
        <v>11282</v>
      </c>
      <c r="AG1613" s="320">
        <v>13.13</v>
      </c>
      <c r="AH1613" s="321">
        <f t="shared" si="306"/>
        <v>0</v>
      </c>
      <c r="AI1613" s="287">
        <f>_xlfn.IFNA(VLOOKUP(AD:AD,грп!B:C,2,0),0)</f>
        <v>0</v>
      </c>
      <c r="AJ1613" s="607">
        <v>0</v>
      </c>
      <c r="AK1613" s="672">
        <f t="shared" si="303"/>
        <v>0</v>
      </c>
      <c r="AL1613" s="174"/>
      <c r="AM1613" s="4"/>
    </row>
    <row r="1614" spans="1:39" s="1" customFormat="1" ht="12" customHeight="1" outlineLevel="1" x14ac:dyDescent="0.35">
      <c r="A1614" s="307" t="s">
        <v>10402</v>
      </c>
      <c r="B1614" s="308" t="s">
        <v>7168</v>
      </c>
      <c r="C1614" s="341"/>
      <c r="D1614" s="310" t="s">
        <v>10930</v>
      </c>
      <c r="E1614" s="322" t="s">
        <v>2558</v>
      </c>
      <c r="F1614" s="293"/>
      <c r="G1614" s="293"/>
      <c r="H1614" s="294">
        <v>3</v>
      </c>
      <c r="I1614" s="294" t="str">
        <f>IFERROR(_xlfn.IFNA(VLOOKUP($D:$D,history!$I:$Y,3,0),VLOOKUP(E:E,history!$H:$Y,4,0)),"--")</f>
        <v>--</v>
      </c>
      <c r="J1614" s="282" t="s">
        <v>9870</v>
      </c>
      <c r="K1614" s="282" t="str">
        <f t="shared" si="307"/>
        <v/>
      </c>
      <c r="L1614" s="312">
        <f t="shared" si="304"/>
        <v>709.17</v>
      </c>
      <c r="M1614" s="312">
        <f t="shared" si="305"/>
        <v>1074.5</v>
      </c>
      <c r="N1614" s="297" t="str">
        <f>_xlfn.IFNA(VLOOKUP($E:$E,'1'!$A:$E,3,0),"")</f>
        <v/>
      </c>
      <c r="O1614" s="297" t="str">
        <f>_xlfn.IFNA(VLOOKUP($E:$E,'2'!$A:$E,3,0),"")</f>
        <v/>
      </c>
      <c r="P1614" s="297" t="str">
        <f>_xlfn.IFNA(VLOOKUP($E:$E,'3'!$A:$D,3,0),"")</f>
        <v/>
      </c>
      <c r="Q1614" s="297" t="str">
        <f>_xlfn.IFNA(VLOOKUP($E:$E,'4'!$A:$F,3,0),"")</f>
        <v/>
      </c>
      <c r="R1614" s="297" t="str">
        <f>_xlfn.IFNA(VLOOKUP($E:$E,'5'!$A:$F,3,0),"")</f>
        <v/>
      </c>
      <c r="S1614" s="297" t="str">
        <f>_xlfn.IFNA(VLOOKUP($E:$E,'6'!$A:$F,3,0),"")</f>
        <v/>
      </c>
      <c r="T1614" s="313">
        <v>1</v>
      </c>
      <c r="U1614" s="313">
        <v>1</v>
      </c>
      <c r="V1614" s="313">
        <v>100</v>
      </c>
      <c r="W1614" s="314">
        <v>0.26200000000000001</v>
      </c>
      <c r="X1614" s="315">
        <v>3.5E-4</v>
      </c>
      <c r="Y1614" s="749">
        <v>1020</v>
      </c>
      <c r="Z1614" s="282"/>
      <c r="AA1614" s="316" t="s">
        <v>393</v>
      </c>
      <c r="AB1614" s="282" t="s">
        <v>9163</v>
      </c>
      <c r="AC1614" s="317" t="s">
        <v>2081</v>
      </c>
      <c r="AD1614" s="318" t="s">
        <v>1738</v>
      </c>
      <c r="AE1614" s="319">
        <v>0</v>
      </c>
      <c r="AF1614" s="319" t="s">
        <v>11282</v>
      </c>
      <c r="AG1614" s="320">
        <v>13.47</v>
      </c>
      <c r="AH1614" s="321">
        <f t="shared" si="306"/>
        <v>0</v>
      </c>
      <c r="AI1614" s="287">
        <f>_xlfn.IFNA(VLOOKUP(AD:AD,грп!B:C,2,0),0)</f>
        <v>0</v>
      </c>
      <c r="AJ1614" s="607">
        <v>5</v>
      </c>
      <c r="AK1614" s="672">
        <f t="shared" si="303"/>
        <v>0</v>
      </c>
      <c r="AL1614" s="174"/>
      <c r="AM1614" s="4"/>
    </row>
    <row r="1615" spans="1:39" s="4" customFormat="1" ht="12" customHeight="1" outlineLevel="1" x14ac:dyDescent="0.35">
      <c r="A1615" s="307" t="s">
        <v>10402</v>
      </c>
      <c r="B1615" s="308" t="s">
        <v>7169</v>
      </c>
      <c r="C1615" s="341"/>
      <c r="D1615" s="310" t="s">
        <v>10931</v>
      </c>
      <c r="E1615" s="322" t="s">
        <v>2559</v>
      </c>
      <c r="F1615" s="293"/>
      <c r="G1615" s="293"/>
      <c r="H1615" s="294"/>
      <c r="I1615" s="294" t="str">
        <f>IFERROR(_xlfn.IFNA(VLOOKUP($D:$D,history!$I:$Y,3,0),VLOOKUP(E:E,history!$H:$Y,4,0)),"--")</f>
        <v>--</v>
      </c>
      <c r="J1615" s="282" t="s">
        <v>9870</v>
      </c>
      <c r="K1615" s="282" t="str">
        <f t="shared" si="307"/>
        <v/>
      </c>
      <c r="L1615" s="312">
        <f t="shared" si="304"/>
        <v>770.77</v>
      </c>
      <c r="M1615" s="312">
        <f t="shared" si="305"/>
        <v>1167.83</v>
      </c>
      <c r="N1615" s="297" t="str">
        <f>_xlfn.IFNA(VLOOKUP($E:$E,'1'!$A:$E,3,0),"")</f>
        <v/>
      </c>
      <c r="O1615" s="297" t="str">
        <f>_xlfn.IFNA(VLOOKUP($E:$E,'2'!$A:$E,3,0),"")</f>
        <v/>
      </c>
      <c r="P1615" s="297" t="str">
        <f>_xlfn.IFNA(VLOOKUP($E:$E,'3'!$A:$D,3,0),"")</f>
        <v/>
      </c>
      <c r="Q1615" s="297" t="str">
        <f>_xlfn.IFNA(VLOOKUP($E:$E,'4'!$A:$F,3,0),"")</f>
        <v/>
      </c>
      <c r="R1615" s="297" t="str">
        <f>_xlfn.IFNA(VLOOKUP($E:$E,'5'!$A:$F,3,0),"")</f>
        <v/>
      </c>
      <c r="S1615" s="297" t="str">
        <f>_xlfn.IFNA(VLOOKUP($E:$E,'6'!$A:$F,3,0),"")</f>
        <v/>
      </c>
      <c r="T1615" s="313">
        <v>1</v>
      </c>
      <c r="U1615" s="313">
        <v>1</v>
      </c>
      <c r="V1615" s="313">
        <v>100</v>
      </c>
      <c r="W1615" s="314">
        <v>0.28399999999999997</v>
      </c>
      <c r="X1615" s="315">
        <v>3.4000000000000002E-4</v>
      </c>
      <c r="Y1615" s="749">
        <v>1110</v>
      </c>
      <c r="Z1615" s="282"/>
      <c r="AA1615" s="316" t="s">
        <v>393</v>
      </c>
      <c r="AB1615" s="282" t="s">
        <v>9163</v>
      </c>
      <c r="AC1615" s="317" t="s">
        <v>2081</v>
      </c>
      <c r="AD1615" s="318" t="s">
        <v>1738</v>
      </c>
      <c r="AE1615" s="319">
        <v>0</v>
      </c>
      <c r="AF1615" s="319" t="s">
        <v>11282</v>
      </c>
      <c r="AG1615" s="320">
        <v>14.64</v>
      </c>
      <c r="AH1615" s="321">
        <f t="shared" si="306"/>
        <v>0</v>
      </c>
      <c r="AI1615" s="287">
        <f>_xlfn.IFNA(VLOOKUP(AD:AD,грп!B:C,2,0),0)</f>
        <v>0</v>
      </c>
      <c r="AJ1615" s="607">
        <v>0</v>
      </c>
      <c r="AK1615" s="672">
        <f t="shared" si="303"/>
        <v>0</v>
      </c>
      <c r="AL1615" s="174"/>
    </row>
    <row r="1616" spans="1:39" s="4" customFormat="1" ht="12" customHeight="1" outlineLevel="1" x14ac:dyDescent="0.35">
      <c r="A1616" s="307" t="s">
        <v>10402</v>
      </c>
      <c r="B1616" s="308" t="s">
        <v>7170</v>
      </c>
      <c r="C1616" s="377" t="s">
        <v>555</v>
      </c>
      <c r="D1616" s="310" t="s">
        <v>10932</v>
      </c>
      <c r="E1616" s="322" t="s">
        <v>924</v>
      </c>
      <c r="F1616" s="293"/>
      <c r="G1616" s="293"/>
      <c r="H1616" s="294"/>
      <c r="I1616" s="294" t="str">
        <f>IFERROR(_xlfn.IFNA(VLOOKUP($D:$D,history!$I:$Y,3,0),VLOOKUP(E:E,history!$H:$Y,4,0)),"--")</f>
        <v>--</v>
      </c>
      <c r="J1616" s="282" t="s">
        <v>5946</v>
      </c>
      <c r="K1616" s="282" t="str">
        <f t="shared" si="307"/>
        <v/>
      </c>
      <c r="L1616" s="312">
        <f t="shared" si="304"/>
        <v>17634.509999999998</v>
      </c>
      <c r="M1616" s="312">
        <f t="shared" si="305"/>
        <v>26718.959999999999</v>
      </c>
      <c r="N1616" s="297" t="str">
        <f>_xlfn.IFNA(VLOOKUP($E:$E,'1'!$A:$E,3,0),"")</f>
        <v/>
      </c>
      <c r="O1616" s="297" t="str">
        <f>_xlfn.IFNA(VLOOKUP($E:$E,'2'!$A:$E,3,0),"")</f>
        <v/>
      </c>
      <c r="P1616" s="297" t="str">
        <f>_xlfn.IFNA(VLOOKUP($E:$E,'3'!$A:$D,3,0),"")</f>
        <v/>
      </c>
      <c r="Q1616" s="297" t="str">
        <f>_xlfn.IFNA(VLOOKUP($E:$E,'4'!$A:$F,3,0),"")</f>
        <v/>
      </c>
      <c r="R1616" s="297" t="str">
        <f>_xlfn.IFNA(VLOOKUP($E:$E,'5'!$A:$F,3,0),"")</f>
        <v/>
      </c>
      <c r="S1616" s="297" t="str">
        <f>_xlfn.IFNA(VLOOKUP($E:$E,'6'!$A:$F,3,0),"")</f>
        <v/>
      </c>
      <c r="T1616" s="313">
        <v>1</v>
      </c>
      <c r="U1616" s="313">
        <v>1</v>
      </c>
      <c r="V1616" s="313">
        <v>2</v>
      </c>
      <c r="W1616" s="314">
        <v>7.58</v>
      </c>
      <c r="X1616" s="315">
        <v>1.0999999999999999E-2</v>
      </c>
      <c r="Y1616" s="749">
        <v>25380</v>
      </c>
      <c r="Z1616" s="282"/>
      <c r="AA1616" s="316" t="s">
        <v>393</v>
      </c>
      <c r="AB1616" s="282" t="s">
        <v>9163</v>
      </c>
      <c r="AC1616" s="317" t="s">
        <v>2081</v>
      </c>
      <c r="AD1616" s="318" t="s">
        <v>1738</v>
      </c>
      <c r="AE1616" s="319">
        <v>0</v>
      </c>
      <c r="AF1616" s="319" t="s">
        <v>11282</v>
      </c>
      <c r="AG1616" s="320">
        <v>334.95</v>
      </c>
      <c r="AH1616" s="321">
        <f t="shared" si="306"/>
        <v>0</v>
      </c>
      <c r="AI1616" s="287">
        <f>_xlfn.IFNA(VLOOKUP(AD:AD,грп!B:C,2,0),0)</f>
        <v>0</v>
      </c>
      <c r="AJ1616" s="607">
        <v>1</v>
      </c>
      <c r="AK1616" s="672" t="str">
        <f t="shared" si="303"/>
        <v xml:space="preserve"> </v>
      </c>
      <c r="AL1616" s="174"/>
    </row>
    <row r="1617" spans="1:39" s="4" customFormat="1" ht="12" customHeight="1" outlineLevel="1" x14ac:dyDescent="0.35">
      <c r="A1617" s="307" t="s">
        <v>10402</v>
      </c>
      <c r="B1617" s="308">
        <v>0</v>
      </c>
      <c r="C1617" s="309" t="s">
        <v>21</v>
      </c>
      <c r="D1617" s="310" t="s">
        <v>10933</v>
      </c>
      <c r="E1617" s="322" t="s">
        <v>5647</v>
      </c>
      <c r="F1617" s="293"/>
      <c r="G1617" s="293"/>
      <c r="H1617" s="294"/>
      <c r="I1617" s="294" t="str">
        <f>IFERROR(_xlfn.IFNA(VLOOKUP($D:$D,history!$I:$Y,3,0),VLOOKUP(E:E,history!$H:$Y,4,0)),"--")</f>
        <v>--</v>
      </c>
      <c r="J1617" s="282" t="s">
        <v>9870</v>
      </c>
      <c r="K1617" s="282" t="str">
        <f t="shared" si="307"/>
        <v/>
      </c>
      <c r="L1617" s="312">
        <f t="shared" si="304"/>
        <v>274.3</v>
      </c>
      <c r="M1617" s="312">
        <f t="shared" si="305"/>
        <v>415.6</v>
      </c>
      <c r="N1617" s="297" t="str">
        <f>_xlfn.IFNA(VLOOKUP($E:$E,'1'!$A:$E,3,0),"")</f>
        <v/>
      </c>
      <c r="O1617" s="297" t="str">
        <f>_xlfn.IFNA(VLOOKUP($E:$E,'2'!$A:$E,3,0),"")</f>
        <v/>
      </c>
      <c r="P1617" s="297" t="str">
        <f>_xlfn.IFNA(VLOOKUP($E:$E,'3'!$A:$D,3,0),"")</f>
        <v/>
      </c>
      <c r="Q1617" s="297" t="str">
        <f>_xlfn.IFNA(VLOOKUP($E:$E,'4'!$A:$F,3,0),"")</f>
        <v/>
      </c>
      <c r="R1617" s="297" t="str">
        <f>_xlfn.IFNA(VLOOKUP($E:$E,'5'!$A:$F,3,0),"")</f>
        <v/>
      </c>
      <c r="S1617" s="297" t="str">
        <f>_xlfn.IFNA(VLOOKUP($E:$E,'6'!$A:$F,3,0),"")</f>
        <v/>
      </c>
      <c r="T1617" s="313">
        <v>1</v>
      </c>
      <c r="U1617" s="313">
        <v>1</v>
      </c>
      <c r="V1617" s="313">
        <v>100</v>
      </c>
      <c r="W1617" s="314">
        <v>0.248</v>
      </c>
      <c r="X1617" s="315">
        <v>3.333333E-4</v>
      </c>
      <c r="Y1617" s="749">
        <v>390</v>
      </c>
      <c r="Z1617" s="282"/>
      <c r="AA1617" s="316" t="s">
        <v>393</v>
      </c>
      <c r="AB1617" s="282" t="s">
        <v>9164</v>
      </c>
      <c r="AC1617" s="317" t="s">
        <v>2081</v>
      </c>
      <c r="AD1617" s="318" t="s">
        <v>1738</v>
      </c>
      <c r="AE1617" s="319">
        <v>0</v>
      </c>
      <c r="AF1617" s="319" t="s">
        <v>11284</v>
      </c>
      <c r="AG1617" s="320">
        <v>5.21</v>
      </c>
      <c r="AH1617" s="321">
        <f t="shared" si="306"/>
        <v>0</v>
      </c>
      <c r="AI1617" s="287">
        <f>_xlfn.IFNA(VLOOKUP(AD:AD,грп!B:C,2,0),0)</f>
        <v>0</v>
      </c>
      <c r="AJ1617" s="607">
        <v>0</v>
      </c>
      <c r="AK1617" s="672" t="str">
        <f t="shared" si="303"/>
        <v>new</v>
      </c>
      <c r="AL1617" s="174"/>
    </row>
    <row r="1618" spans="1:39" s="6" customFormat="1" ht="12" customHeight="1" outlineLevel="1" x14ac:dyDescent="0.35">
      <c r="A1618" s="307" t="s">
        <v>10402</v>
      </c>
      <c r="B1618" s="308" t="s">
        <v>7171</v>
      </c>
      <c r="C1618" s="377" t="s">
        <v>555</v>
      </c>
      <c r="D1618" s="310" t="s">
        <v>10934</v>
      </c>
      <c r="E1618" s="322" t="s">
        <v>937</v>
      </c>
      <c r="F1618" s="293"/>
      <c r="G1618" s="293"/>
      <c r="H1618" s="294">
        <v>10</v>
      </c>
      <c r="I1618" s="294" t="str">
        <f>IFERROR(_xlfn.IFNA(VLOOKUP($D:$D,history!$I:$Y,3,0),VLOOKUP(E:E,history!$H:$Y,4,0)),"--")</f>
        <v>--</v>
      </c>
      <c r="J1618" s="282" t="s">
        <v>9870</v>
      </c>
      <c r="K1618" s="282" t="str">
        <f t="shared" si="307"/>
        <v/>
      </c>
      <c r="L1618" s="312">
        <f t="shared" si="304"/>
        <v>707.06</v>
      </c>
      <c r="M1618" s="312">
        <f t="shared" si="305"/>
        <v>1071.31</v>
      </c>
      <c r="N1618" s="297" t="str">
        <f>_xlfn.IFNA(VLOOKUP($E:$E,'1'!$A:$E,3,0),"")</f>
        <v/>
      </c>
      <c r="O1618" s="297" t="str">
        <f>_xlfn.IFNA(VLOOKUP($E:$E,'2'!$A:$E,3,0),"")</f>
        <v/>
      </c>
      <c r="P1618" s="297" t="str">
        <f>_xlfn.IFNA(VLOOKUP($E:$E,'3'!$A:$D,3,0),"")</f>
        <v/>
      </c>
      <c r="Q1618" s="297" t="str">
        <f>_xlfn.IFNA(VLOOKUP($E:$E,'4'!$A:$F,3,0),"")</f>
        <v/>
      </c>
      <c r="R1618" s="297" t="str">
        <f>_xlfn.IFNA(VLOOKUP($E:$E,'5'!$A:$F,3,0),"")</f>
        <v/>
      </c>
      <c r="S1618" s="297" t="str">
        <f>_xlfn.IFNA(VLOOKUP($E:$E,'6'!$A:$F,3,0),"")</f>
        <v/>
      </c>
      <c r="T1618" s="313">
        <v>1</v>
      </c>
      <c r="U1618" s="313">
        <v>1</v>
      </c>
      <c r="V1618" s="313">
        <v>100</v>
      </c>
      <c r="W1618" s="314">
        <v>0.254</v>
      </c>
      <c r="X1618" s="315">
        <v>3.4000000000000002E-4</v>
      </c>
      <c r="Y1618" s="749">
        <v>1020</v>
      </c>
      <c r="Z1618" s="282"/>
      <c r="AA1618" s="316" t="s">
        <v>393</v>
      </c>
      <c r="AB1618" s="282" t="s">
        <v>9163</v>
      </c>
      <c r="AC1618" s="317" t="s">
        <v>2081</v>
      </c>
      <c r="AD1618" s="318" t="s">
        <v>1738</v>
      </c>
      <c r="AE1618" s="319">
        <v>0</v>
      </c>
      <c r="AF1618" s="319" t="s">
        <v>11282</v>
      </c>
      <c r="AG1618" s="320">
        <v>13.43</v>
      </c>
      <c r="AH1618" s="321">
        <f t="shared" si="306"/>
        <v>0</v>
      </c>
      <c r="AI1618" s="287">
        <f>_xlfn.IFNA(VLOOKUP(AD:AD,грп!B:C,2,0),0)</f>
        <v>0</v>
      </c>
      <c r="AJ1618" s="607">
        <v>10</v>
      </c>
      <c r="AK1618" s="672" t="str">
        <f t="shared" si="303"/>
        <v xml:space="preserve"> </v>
      </c>
      <c r="AL1618" s="174"/>
      <c r="AM1618" s="4"/>
    </row>
    <row r="1619" spans="1:39" s="1" customFormat="1" ht="12" customHeight="1" outlineLevel="1" x14ac:dyDescent="0.35">
      <c r="A1619" s="307" t="s">
        <v>10402</v>
      </c>
      <c r="B1619" s="308" t="s">
        <v>7172</v>
      </c>
      <c r="C1619" s="377" t="s">
        <v>555</v>
      </c>
      <c r="D1619" s="310" t="s">
        <v>2938</v>
      </c>
      <c r="E1619" s="322" t="s">
        <v>938</v>
      </c>
      <c r="F1619" s="293"/>
      <c r="G1619" s="293"/>
      <c r="H1619" s="294">
        <v>21</v>
      </c>
      <c r="I1619" s="294" t="str">
        <f>IFERROR(_xlfn.IFNA(VLOOKUP($D:$D,history!$I:$Y,3,0),VLOOKUP(E:E,history!$H:$Y,4,0)),"--")</f>
        <v>--</v>
      </c>
      <c r="J1619" s="282" t="s">
        <v>5946</v>
      </c>
      <c r="K1619" s="282" t="str">
        <f t="shared" si="307"/>
        <v/>
      </c>
      <c r="L1619" s="312">
        <f t="shared" si="304"/>
        <v>764.98</v>
      </c>
      <c r="M1619" s="312">
        <f t="shared" si="305"/>
        <v>1159.06</v>
      </c>
      <c r="N1619" s="297" t="str">
        <f>_xlfn.IFNA(VLOOKUP($E:$E,'1'!$A:$E,3,0),"")</f>
        <v/>
      </c>
      <c r="O1619" s="297" t="str">
        <f>_xlfn.IFNA(VLOOKUP($E:$E,'2'!$A:$E,3,0),"")</f>
        <v/>
      </c>
      <c r="P1619" s="297" t="str">
        <f>_xlfn.IFNA(VLOOKUP($E:$E,'3'!$A:$D,3,0),"")</f>
        <v/>
      </c>
      <c r="Q1619" s="297" t="str">
        <f>_xlfn.IFNA(VLOOKUP($E:$E,'4'!$A:$F,3,0),"")</f>
        <v/>
      </c>
      <c r="R1619" s="297" t="str">
        <f>_xlfn.IFNA(VLOOKUP($E:$E,'5'!$A:$F,3,0),"")</f>
        <v/>
      </c>
      <c r="S1619" s="297" t="str">
        <f>_xlfn.IFNA(VLOOKUP($E:$E,'6'!$A:$F,3,0),"")</f>
        <v/>
      </c>
      <c r="T1619" s="313">
        <v>1</v>
      </c>
      <c r="U1619" s="313">
        <v>1</v>
      </c>
      <c r="V1619" s="313">
        <v>100</v>
      </c>
      <c r="W1619" s="314">
        <v>0.27500000000000002</v>
      </c>
      <c r="X1619" s="315">
        <v>3.4000000000000002E-4</v>
      </c>
      <c r="Y1619" s="749">
        <v>1090</v>
      </c>
      <c r="Z1619" s="282"/>
      <c r="AA1619" s="316" t="s">
        <v>10390</v>
      </c>
      <c r="AB1619" s="282" t="s">
        <v>9163</v>
      </c>
      <c r="AC1619" s="317" t="s">
        <v>2081</v>
      </c>
      <c r="AD1619" s="318" t="s">
        <v>1738</v>
      </c>
      <c r="AE1619" s="319">
        <v>0</v>
      </c>
      <c r="AF1619" s="319" t="s">
        <v>11282</v>
      </c>
      <c r="AG1619" s="320">
        <v>14.53</v>
      </c>
      <c r="AH1619" s="321">
        <f t="shared" si="306"/>
        <v>0</v>
      </c>
      <c r="AI1619" s="287">
        <f>_xlfn.IFNA(VLOOKUP(AD:AD,грп!B:C,2,0),0)</f>
        <v>0</v>
      </c>
      <c r="AJ1619" s="607">
        <v>0</v>
      </c>
      <c r="AK1619" s="672" t="str">
        <f t="shared" si="303"/>
        <v xml:space="preserve"> </v>
      </c>
      <c r="AL1619" s="174"/>
      <c r="AM1619" s="4"/>
    </row>
    <row r="1620" spans="1:39" s="1" customFormat="1" ht="12" customHeight="1" outlineLevel="1" x14ac:dyDescent="0.35">
      <c r="A1620" s="307" t="s">
        <v>10402</v>
      </c>
      <c r="B1620" s="308" t="s">
        <v>7173</v>
      </c>
      <c r="C1620" s="377" t="s">
        <v>555</v>
      </c>
      <c r="D1620" s="310" t="s">
        <v>2939</v>
      </c>
      <c r="E1620" s="322" t="s">
        <v>939</v>
      </c>
      <c r="F1620" s="293"/>
      <c r="G1620" s="293"/>
      <c r="H1620" s="294">
        <v>20</v>
      </c>
      <c r="I1620" s="294" t="str">
        <f>IFERROR(_xlfn.IFNA(VLOOKUP($D:$D,history!$I:$Y,3,0),VLOOKUP(E:E,history!$H:$Y,4,0)),"--")</f>
        <v>--</v>
      </c>
      <c r="J1620" s="282" t="s">
        <v>9870</v>
      </c>
      <c r="K1620" s="282" t="str">
        <f t="shared" si="307"/>
        <v/>
      </c>
      <c r="L1620" s="312">
        <f t="shared" si="304"/>
        <v>651.26</v>
      </c>
      <c r="M1620" s="312">
        <f t="shared" si="305"/>
        <v>986.75</v>
      </c>
      <c r="N1620" s="297" t="str">
        <f>_xlfn.IFNA(VLOOKUP($E:$E,'1'!$A:$E,3,0),"")</f>
        <v/>
      </c>
      <c r="O1620" s="297" t="str">
        <f>_xlfn.IFNA(VLOOKUP($E:$E,'2'!$A:$E,3,0),"")</f>
        <v/>
      </c>
      <c r="P1620" s="297" t="str">
        <f>_xlfn.IFNA(VLOOKUP($E:$E,'3'!$A:$D,3,0),"")</f>
        <v/>
      </c>
      <c r="Q1620" s="297" t="str">
        <f>_xlfn.IFNA(VLOOKUP($E:$E,'4'!$A:$F,3,0),"")</f>
        <v/>
      </c>
      <c r="R1620" s="297" t="str">
        <f>_xlfn.IFNA(VLOOKUP($E:$E,'5'!$A:$F,3,0),"")</f>
        <v/>
      </c>
      <c r="S1620" s="297" t="str">
        <f>_xlfn.IFNA(VLOOKUP($E:$E,'6'!$A:$F,3,0),"")</f>
        <v/>
      </c>
      <c r="T1620" s="313">
        <v>1</v>
      </c>
      <c r="U1620" s="313">
        <v>1</v>
      </c>
      <c r="V1620" s="313">
        <v>100</v>
      </c>
      <c r="W1620" s="314">
        <v>0.28899999999999998</v>
      </c>
      <c r="X1620" s="315">
        <v>3.333333E-4</v>
      </c>
      <c r="Y1620" s="749">
        <v>940</v>
      </c>
      <c r="Z1620" s="282"/>
      <c r="AA1620" s="316" t="s">
        <v>393</v>
      </c>
      <c r="AB1620" s="282" t="s">
        <v>9163</v>
      </c>
      <c r="AC1620" s="317" t="s">
        <v>2081</v>
      </c>
      <c r="AD1620" s="318" t="s">
        <v>1738</v>
      </c>
      <c r="AE1620" s="319">
        <v>0</v>
      </c>
      <c r="AF1620" s="319" t="s">
        <v>11282</v>
      </c>
      <c r="AG1620" s="320">
        <v>12.37</v>
      </c>
      <c r="AH1620" s="321">
        <f t="shared" si="306"/>
        <v>0</v>
      </c>
      <c r="AI1620" s="287">
        <f>_xlfn.IFNA(VLOOKUP(AD:AD,грп!B:C,2,0),0)</f>
        <v>0</v>
      </c>
      <c r="AJ1620" s="607">
        <v>9</v>
      </c>
      <c r="AK1620" s="672" t="str">
        <f t="shared" si="303"/>
        <v xml:space="preserve"> </v>
      </c>
      <c r="AL1620" s="174"/>
      <c r="AM1620" s="4"/>
    </row>
    <row r="1621" spans="1:39" s="1" customFormat="1" ht="12" customHeight="1" outlineLevel="1" x14ac:dyDescent="0.35">
      <c r="A1621" s="307" t="s">
        <v>10402</v>
      </c>
      <c r="B1621" s="308">
        <v>0</v>
      </c>
      <c r="C1621" s="341"/>
      <c r="D1621" s="310" t="s">
        <v>10935</v>
      </c>
      <c r="E1621" s="322" t="s">
        <v>2560</v>
      </c>
      <c r="F1621" s="293"/>
      <c r="G1621" s="293"/>
      <c r="H1621" s="294"/>
      <c r="I1621" s="294" t="str">
        <f>IFERROR(_xlfn.IFNA(VLOOKUP($D:$D,history!$I:$Y,3,0),VLOOKUP(E:E,history!$H:$Y,4,0)),"--")</f>
        <v>--</v>
      </c>
      <c r="J1621" s="282" t="s">
        <v>9868</v>
      </c>
      <c r="K1621" s="282" t="str">
        <f t="shared" si="307"/>
        <v/>
      </c>
      <c r="L1621" s="312">
        <f t="shared" si="304"/>
        <v>17348.63</v>
      </c>
      <c r="M1621" s="312">
        <f t="shared" si="305"/>
        <v>26285.81</v>
      </c>
      <c r="N1621" s="297" t="str">
        <f>_xlfn.IFNA(VLOOKUP($E:$E,'1'!$A:$E,3,0),"")</f>
        <v/>
      </c>
      <c r="O1621" s="297" t="str">
        <f>_xlfn.IFNA(VLOOKUP($E:$E,'2'!$A:$E,3,0),"")</f>
        <v/>
      </c>
      <c r="P1621" s="297" t="str">
        <f>_xlfn.IFNA(VLOOKUP($E:$E,'3'!$A:$D,3,0),"")</f>
        <v/>
      </c>
      <c r="Q1621" s="297" t="str">
        <f>_xlfn.IFNA(VLOOKUP($E:$E,'4'!$A:$F,3,0),"")</f>
        <v/>
      </c>
      <c r="R1621" s="297" t="str">
        <f>_xlfn.IFNA(VLOOKUP($E:$E,'5'!$A:$F,3,0),"")</f>
        <v/>
      </c>
      <c r="S1621" s="297" t="str">
        <f>_xlfn.IFNA(VLOOKUP($E:$E,'6'!$A:$F,3,0),"")</f>
        <v/>
      </c>
      <c r="T1621" s="313">
        <v>1</v>
      </c>
      <c r="U1621" s="313">
        <v>1</v>
      </c>
      <c r="V1621" s="313">
        <v>2</v>
      </c>
      <c r="W1621" s="314">
        <v>7.8</v>
      </c>
      <c r="X1621" s="315">
        <v>1.125E-2</v>
      </c>
      <c r="Y1621" s="749">
        <v>24970</v>
      </c>
      <c r="Z1621" s="282"/>
      <c r="AA1621" s="316" t="s">
        <v>393</v>
      </c>
      <c r="AB1621" s="282" t="s">
        <v>9163</v>
      </c>
      <c r="AC1621" s="317" t="s">
        <v>2081</v>
      </c>
      <c r="AD1621" s="318" t="s">
        <v>1738</v>
      </c>
      <c r="AE1621" s="319">
        <v>0</v>
      </c>
      <c r="AF1621" s="319" t="s">
        <v>11282</v>
      </c>
      <c r="AG1621" s="320">
        <v>329.52</v>
      </c>
      <c r="AH1621" s="321">
        <f t="shared" si="306"/>
        <v>0</v>
      </c>
      <c r="AI1621" s="287">
        <f>_xlfn.IFNA(VLOOKUP(AD:AD,грп!B:C,2,0),0)</f>
        <v>0</v>
      </c>
      <c r="AJ1621" s="607">
        <v>1</v>
      </c>
      <c r="AK1621" s="672">
        <f t="shared" si="303"/>
        <v>0</v>
      </c>
      <c r="AL1621" s="174"/>
      <c r="AM1621" s="4"/>
    </row>
    <row r="1622" spans="1:39" s="1" customFormat="1" ht="12" customHeight="1" outlineLevel="1" x14ac:dyDescent="0.35">
      <c r="A1622" s="307" t="s">
        <v>10402</v>
      </c>
      <c r="B1622" s="308">
        <v>0</v>
      </c>
      <c r="C1622" s="309" t="s">
        <v>21</v>
      </c>
      <c r="D1622" s="310" t="s">
        <v>10936</v>
      </c>
      <c r="E1622" s="322" t="s">
        <v>5648</v>
      </c>
      <c r="F1622" s="293"/>
      <c r="G1622" s="293"/>
      <c r="H1622" s="294"/>
      <c r="I1622" s="294" t="str">
        <f>IFERROR(_xlfn.IFNA(VLOOKUP($D:$D,history!$I:$Y,3,0),VLOOKUP(E:E,history!$H:$Y,4,0)),"--")</f>
        <v>--</v>
      </c>
      <c r="J1622" s="282" t="s">
        <v>9870</v>
      </c>
      <c r="K1622" s="282" t="str">
        <f t="shared" si="307"/>
        <v/>
      </c>
      <c r="L1622" s="312">
        <f t="shared" si="304"/>
        <v>406.44</v>
      </c>
      <c r="M1622" s="312">
        <f t="shared" si="305"/>
        <v>615.82000000000005</v>
      </c>
      <c r="N1622" s="297" t="str">
        <f>_xlfn.IFNA(VLOOKUP($E:$E,'1'!$A:$E,3,0),"")</f>
        <v/>
      </c>
      <c r="O1622" s="297" t="str">
        <f>_xlfn.IFNA(VLOOKUP($E:$E,'2'!$A:$E,3,0),"")</f>
        <v/>
      </c>
      <c r="P1622" s="297" t="str">
        <f>_xlfn.IFNA(VLOOKUP($E:$E,'3'!$A:$D,3,0),"")</f>
        <v/>
      </c>
      <c r="Q1622" s="297" t="str">
        <f>_xlfn.IFNA(VLOOKUP($E:$E,'4'!$A:$F,3,0),"")</f>
        <v/>
      </c>
      <c r="R1622" s="297" t="str">
        <f>_xlfn.IFNA(VLOOKUP($E:$E,'5'!$A:$F,3,0),"")</f>
        <v/>
      </c>
      <c r="S1622" s="297" t="str">
        <f>_xlfn.IFNA(VLOOKUP($E:$E,'6'!$A:$F,3,0),"")</f>
        <v/>
      </c>
      <c r="T1622" s="313">
        <v>1</v>
      </c>
      <c r="U1622" s="313">
        <v>1</v>
      </c>
      <c r="V1622" s="313">
        <v>100</v>
      </c>
      <c r="W1622" s="314">
        <v>0.255</v>
      </c>
      <c r="X1622" s="315">
        <v>3.333333E-4</v>
      </c>
      <c r="Y1622" s="749">
        <v>590</v>
      </c>
      <c r="Z1622" s="282"/>
      <c r="AA1622" s="316" t="s">
        <v>393</v>
      </c>
      <c r="AB1622" s="282" t="s">
        <v>9164</v>
      </c>
      <c r="AC1622" s="317" t="s">
        <v>2081</v>
      </c>
      <c r="AD1622" s="318" t="s">
        <v>1738</v>
      </c>
      <c r="AE1622" s="319">
        <v>0</v>
      </c>
      <c r="AF1622" s="319" t="s">
        <v>11284</v>
      </c>
      <c r="AG1622" s="320">
        <v>7.72</v>
      </c>
      <c r="AH1622" s="321">
        <f t="shared" si="306"/>
        <v>0</v>
      </c>
      <c r="AI1622" s="287">
        <f>_xlfn.IFNA(VLOOKUP(AD:AD,грп!B:C,2,0),0)</f>
        <v>0</v>
      </c>
      <c r="AJ1622" s="607">
        <v>0</v>
      </c>
      <c r="AK1622" s="672" t="str">
        <f t="shared" si="303"/>
        <v>new</v>
      </c>
      <c r="AL1622" s="174"/>
      <c r="AM1622" s="4"/>
    </row>
    <row r="1623" spans="1:39" s="1" customFormat="1" ht="12" customHeight="1" outlineLevel="1" x14ac:dyDescent="0.35">
      <c r="A1623" s="307" t="s">
        <v>10402</v>
      </c>
      <c r="B1623" s="308" t="s">
        <v>7174</v>
      </c>
      <c r="C1623" s="341"/>
      <c r="D1623" s="310" t="s">
        <v>10937</v>
      </c>
      <c r="E1623" s="322" t="s">
        <v>2561</v>
      </c>
      <c r="F1623" s="293"/>
      <c r="G1623" s="293"/>
      <c r="H1623" s="294"/>
      <c r="I1623" s="294" t="str">
        <f>IFERROR(_xlfn.IFNA(VLOOKUP($D:$D,history!$I:$Y,3,0),VLOOKUP(E:E,history!$H:$Y,4,0)),"--")</f>
        <v>--</v>
      </c>
      <c r="J1623" s="282" t="s">
        <v>9870</v>
      </c>
      <c r="K1623" s="282" t="str">
        <f t="shared" si="307"/>
        <v/>
      </c>
      <c r="L1623" s="312">
        <f t="shared" si="304"/>
        <v>642.30999999999995</v>
      </c>
      <c r="M1623" s="312">
        <f t="shared" si="305"/>
        <v>973.19</v>
      </c>
      <c r="N1623" s="297" t="str">
        <f>_xlfn.IFNA(VLOOKUP($E:$E,'1'!$A:$E,3,0),"")</f>
        <v/>
      </c>
      <c r="O1623" s="297" t="str">
        <f>_xlfn.IFNA(VLOOKUP($E:$E,'2'!$A:$E,3,0),"")</f>
        <v/>
      </c>
      <c r="P1623" s="297" t="str">
        <f>_xlfn.IFNA(VLOOKUP($E:$E,'3'!$A:$D,3,0),"")</f>
        <v/>
      </c>
      <c r="Q1623" s="297" t="str">
        <f>_xlfn.IFNA(VLOOKUP($E:$E,'4'!$A:$F,3,0),"")</f>
        <v/>
      </c>
      <c r="R1623" s="297" t="str">
        <f>_xlfn.IFNA(VLOOKUP($E:$E,'5'!$A:$F,3,0),"")</f>
        <v/>
      </c>
      <c r="S1623" s="297" t="str">
        <f>_xlfn.IFNA(VLOOKUP($E:$E,'6'!$A:$F,3,0),"")</f>
        <v/>
      </c>
      <c r="T1623" s="313">
        <v>1</v>
      </c>
      <c r="U1623" s="313">
        <v>1</v>
      </c>
      <c r="V1623" s="313">
        <v>100</v>
      </c>
      <c r="W1623" s="314">
        <v>0.26</v>
      </c>
      <c r="X1623" s="315">
        <v>3.333333E-4</v>
      </c>
      <c r="Y1623" s="749">
        <v>920</v>
      </c>
      <c r="Z1623" s="282"/>
      <c r="AA1623" s="316" t="s">
        <v>393</v>
      </c>
      <c r="AB1623" s="282" t="s">
        <v>9163</v>
      </c>
      <c r="AC1623" s="317" t="s">
        <v>2081</v>
      </c>
      <c r="AD1623" s="318" t="s">
        <v>1738</v>
      </c>
      <c r="AE1623" s="319">
        <v>0</v>
      </c>
      <c r="AF1623" s="319" t="s">
        <v>11282</v>
      </c>
      <c r="AG1623" s="320">
        <v>12.2</v>
      </c>
      <c r="AH1623" s="321">
        <f t="shared" si="306"/>
        <v>0</v>
      </c>
      <c r="AI1623" s="287">
        <f>_xlfn.IFNA(VLOOKUP(AD:AD,грп!B:C,2,0),0)</f>
        <v>0</v>
      </c>
      <c r="AJ1623" s="607">
        <v>0</v>
      </c>
      <c r="AK1623" s="672">
        <f t="shared" si="303"/>
        <v>0</v>
      </c>
      <c r="AL1623" s="174"/>
      <c r="AM1623" s="4"/>
    </row>
    <row r="1624" spans="1:39" s="1" customFormat="1" ht="12" customHeight="1" outlineLevel="1" x14ac:dyDescent="0.35">
      <c r="A1624" s="307" t="s">
        <v>10402</v>
      </c>
      <c r="B1624" s="308" t="s">
        <v>7175</v>
      </c>
      <c r="C1624" s="323"/>
      <c r="D1624" s="310" t="s">
        <v>10938</v>
      </c>
      <c r="E1624" s="324" t="s">
        <v>2496</v>
      </c>
      <c r="F1624" s="293"/>
      <c r="G1624" s="293"/>
      <c r="H1624" s="294"/>
      <c r="I1624" s="294" t="str">
        <f>IFERROR(_xlfn.IFNA(VLOOKUP($D:$D,history!$I:$Y,3,0),VLOOKUP(E:E,history!$H:$Y,4,0)),"--")</f>
        <v>--</v>
      </c>
      <c r="J1624" s="282" t="s">
        <v>9870</v>
      </c>
      <c r="K1624" s="282" t="str">
        <f t="shared" si="307"/>
        <v/>
      </c>
      <c r="L1624" s="312">
        <f t="shared" si="304"/>
        <v>770.77</v>
      </c>
      <c r="M1624" s="312">
        <f t="shared" si="305"/>
        <v>1167.83</v>
      </c>
      <c r="N1624" s="297" t="str">
        <f>_xlfn.IFNA(VLOOKUP($E:$E,'1'!$A:$E,3,0),"")</f>
        <v/>
      </c>
      <c r="O1624" s="297" t="str">
        <f>_xlfn.IFNA(VLOOKUP($E:$E,'2'!$A:$E,3,0),"")</f>
        <v/>
      </c>
      <c r="P1624" s="297" t="str">
        <f>_xlfn.IFNA(VLOOKUP($E:$E,'3'!$A:$D,3,0),"")</f>
        <v/>
      </c>
      <c r="Q1624" s="297" t="str">
        <f>_xlfn.IFNA(VLOOKUP($E:$E,'4'!$A:$F,3,0),"")</f>
        <v/>
      </c>
      <c r="R1624" s="297" t="str">
        <f>_xlfn.IFNA(VLOOKUP($E:$E,'5'!$A:$F,3,0),"")</f>
        <v/>
      </c>
      <c r="S1624" s="297" t="str">
        <f>_xlfn.IFNA(VLOOKUP($E:$E,'6'!$A:$F,3,0),"")</f>
        <v/>
      </c>
      <c r="T1624" s="313">
        <v>1</v>
      </c>
      <c r="U1624" s="313">
        <v>1</v>
      </c>
      <c r="V1624" s="313">
        <v>100</v>
      </c>
      <c r="W1624" s="314">
        <v>0.28299999999999997</v>
      </c>
      <c r="X1624" s="315">
        <v>3.3500000000000001E-4</v>
      </c>
      <c r="Y1624" s="749">
        <v>1110</v>
      </c>
      <c r="Z1624" s="282"/>
      <c r="AA1624" s="316" t="s">
        <v>10390</v>
      </c>
      <c r="AB1624" s="282" t="s">
        <v>9163</v>
      </c>
      <c r="AC1624" s="317" t="s">
        <v>2081</v>
      </c>
      <c r="AD1624" s="318" t="s">
        <v>1738</v>
      </c>
      <c r="AE1624" s="319">
        <v>0</v>
      </c>
      <c r="AF1624" s="319" t="s">
        <v>11282</v>
      </c>
      <c r="AG1624" s="320">
        <v>14.64</v>
      </c>
      <c r="AH1624" s="321">
        <f t="shared" si="306"/>
        <v>0</v>
      </c>
      <c r="AI1624" s="287">
        <f>_xlfn.IFNA(VLOOKUP(AD:AD,грп!B:C,2,0),0)</f>
        <v>0</v>
      </c>
      <c r="AJ1624" s="607">
        <v>0</v>
      </c>
      <c r="AK1624" s="672">
        <f t="shared" si="303"/>
        <v>0</v>
      </c>
      <c r="AL1624" s="174"/>
      <c r="AM1624" s="4"/>
    </row>
    <row r="1625" spans="1:39" s="1" customFormat="1" ht="12" customHeight="1" outlineLevel="1" x14ac:dyDescent="0.35">
      <c r="A1625" s="307" t="s">
        <v>10402</v>
      </c>
      <c r="B1625" s="308" t="s">
        <v>7176</v>
      </c>
      <c r="C1625" s="341"/>
      <c r="D1625" s="310" t="s">
        <v>10939</v>
      </c>
      <c r="E1625" s="322" t="s">
        <v>2562</v>
      </c>
      <c r="F1625" s="293"/>
      <c r="G1625" s="293"/>
      <c r="H1625" s="294"/>
      <c r="I1625" s="294" t="str">
        <f>IFERROR(_xlfn.IFNA(VLOOKUP($D:$D,history!$I:$Y,3,0),VLOOKUP(E:E,history!$H:$Y,4,0)),"--")</f>
        <v>--</v>
      </c>
      <c r="J1625" s="282" t="s">
        <v>9870</v>
      </c>
      <c r="K1625" s="282" t="str">
        <f t="shared" si="307"/>
        <v/>
      </c>
      <c r="L1625" s="312">
        <f t="shared" ref="L1625:L1652" si="308">IF($A$3="ИМ",ROUND($Y1625*(1-($L$6-$F$4))*(1-$F$3)*(1+$AG$2),2),ROUND($M1625*(1-($L$6-$F$4))*(1-$F$3)*(1+$AG$2),2))</f>
        <v>815.52</v>
      </c>
      <c r="M1625" s="312">
        <f t="shared" ref="M1625:M1652" si="309">ROUND(IF($A$3="РЕГИОНЫ",AG1625*$AG$3*$AG$1,IF(AI1625=0,AG1625*$AG$3*$AG$1,AG1625*$AG$3*(1-5%)*$AG$1)),2)</f>
        <v>1235.6400000000001</v>
      </c>
      <c r="N1625" s="297" t="str">
        <f>_xlfn.IFNA(VLOOKUP($E:$E,'1'!$A:$E,3,0),"")</f>
        <v/>
      </c>
      <c r="O1625" s="297" t="str">
        <f>_xlfn.IFNA(VLOOKUP($E:$E,'2'!$A:$E,3,0),"")</f>
        <v/>
      </c>
      <c r="P1625" s="297" t="str">
        <f>_xlfn.IFNA(VLOOKUP($E:$E,'3'!$A:$D,3,0),"")</f>
        <v/>
      </c>
      <c r="Q1625" s="297" t="str">
        <f>_xlfn.IFNA(VLOOKUP($E:$E,'4'!$A:$F,3,0),"")</f>
        <v/>
      </c>
      <c r="R1625" s="297" t="str">
        <f>_xlfn.IFNA(VLOOKUP($E:$E,'5'!$A:$F,3,0),"")</f>
        <v/>
      </c>
      <c r="S1625" s="297" t="str">
        <f>_xlfn.IFNA(VLOOKUP($E:$E,'6'!$A:$F,3,0),"")</f>
        <v/>
      </c>
      <c r="T1625" s="313">
        <v>1</v>
      </c>
      <c r="U1625" s="313">
        <v>1</v>
      </c>
      <c r="V1625" s="313">
        <v>100</v>
      </c>
      <c r="W1625" s="314">
        <v>0.29599999999999999</v>
      </c>
      <c r="X1625" s="315">
        <v>3.4000000000000002E-4</v>
      </c>
      <c r="Y1625" s="749">
        <v>1170</v>
      </c>
      <c r="Z1625" s="282"/>
      <c r="AA1625" s="316" t="s">
        <v>393</v>
      </c>
      <c r="AB1625" s="282" t="s">
        <v>9163</v>
      </c>
      <c r="AC1625" s="317" t="s">
        <v>2081</v>
      </c>
      <c r="AD1625" s="318" t="s">
        <v>1738</v>
      </c>
      <c r="AE1625" s="319">
        <v>0</v>
      </c>
      <c r="AF1625" s="319" t="s">
        <v>11282</v>
      </c>
      <c r="AG1625" s="320">
        <v>15.49</v>
      </c>
      <c r="AH1625" s="321">
        <f t="shared" ref="AH1625:AH1652" si="310">IF($A$3="РЕГИОНЫ",ROUND($AG1625*(1-($L$6-$F$4))*(1-$F$3)*(1+$AG$2)*$AG$1,2),0)</f>
        <v>0</v>
      </c>
      <c r="AI1625" s="287">
        <f>_xlfn.IFNA(VLOOKUP(AD:AD,грп!B:C,2,0),0)</f>
        <v>0</v>
      </c>
      <c r="AJ1625" s="607">
        <v>5</v>
      </c>
      <c r="AK1625" s="672">
        <f t="shared" si="303"/>
        <v>0</v>
      </c>
      <c r="AL1625" s="174"/>
      <c r="AM1625" s="4"/>
    </row>
    <row r="1626" spans="1:39" s="1" customFormat="1" ht="12" customHeight="1" outlineLevel="1" x14ac:dyDescent="0.35">
      <c r="A1626" s="307" t="s">
        <v>10402</v>
      </c>
      <c r="B1626" s="308">
        <v>0</v>
      </c>
      <c r="C1626" s="309"/>
      <c r="D1626" s="310" t="s">
        <v>5315</v>
      </c>
      <c r="E1626" s="292" t="s">
        <v>4743</v>
      </c>
      <c r="F1626" s="293"/>
      <c r="G1626" s="293"/>
      <c r="H1626" s="294">
        <v>22</v>
      </c>
      <c r="I1626" s="294" t="str">
        <f>IFERROR(_xlfn.IFNA(VLOOKUP($D:$D,history!$I:$Y,3,0),VLOOKUP(E:E,history!$H:$Y,4,0)),"--")</f>
        <v>--</v>
      </c>
      <c r="J1626" s="282" t="s">
        <v>9870</v>
      </c>
      <c r="K1626" s="282" t="str">
        <f t="shared" si="307"/>
        <v/>
      </c>
      <c r="L1626" s="312">
        <f t="shared" si="308"/>
        <v>665.47</v>
      </c>
      <c r="M1626" s="312">
        <f t="shared" si="309"/>
        <v>1008.29</v>
      </c>
      <c r="N1626" s="297" t="str">
        <f>_xlfn.IFNA(VLOOKUP($E:$E,'1'!$A:$E,3,0),"")</f>
        <v/>
      </c>
      <c r="O1626" s="297" t="str">
        <f>_xlfn.IFNA(VLOOKUP($E:$E,'2'!$A:$E,3,0),"")</f>
        <v/>
      </c>
      <c r="P1626" s="297" t="str">
        <f>_xlfn.IFNA(VLOOKUP($E:$E,'3'!$A:$D,3,0),"")</f>
        <v/>
      </c>
      <c r="Q1626" s="297" t="str">
        <f>_xlfn.IFNA(VLOOKUP($E:$E,'4'!$A:$F,3,0),"")</f>
        <v/>
      </c>
      <c r="R1626" s="297" t="str">
        <f>_xlfn.IFNA(VLOOKUP($E:$E,'5'!$A:$F,3,0),"")</f>
        <v/>
      </c>
      <c r="S1626" s="297" t="str">
        <f>_xlfn.IFNA(VLOOKUP($E:$E,'6'!$A:$F,3,0),"")</f>
        <v/>
      </c>
      <c r="T1626" s="313">
        <v>1</v>
      </c>
      <c r="U1626" s="313">
        <v>1</v>
      </c>
      <c r="V1626" s="313">
        <v>50</v>
      </c>
      <c r="W1626" s="314">
        <v>0.184</v>
      </c>
      <c r="X1626" s="315">
        <v>2.4666670000000001E-4</v>
      </c>
      <c r="Y1626" s="749">
        <v>960</v>
      </c>
      <c r="Z1626" s="282"/>
      <c r="AA1626" s="316" t="s">
        <v>10390</v>
      </c>
      <c r="AB1626" s="282" t="s">
        <v>9163</v>
      </c>
      <c r="AC1626" s="317" t="s">
        <v>2081</v>
      </c>
      <c r="AD1626" s="318" t="s">
        <v>1738</v>
      </c>
      <c r="AE1626" s="319">
        <v>0</v>
      </c>
      <c r="AF1626" s="319" t="s">
        <v>11282</v>
      </c>
      <c r="AG1626" s="320">
        <v>12.64</v>
      </c>
      <c r="AH1626" s="321">
        <f t="shared" si="310"/>
        <v>0</v>
      </c>
      <c r="AI1626" s="287">
        <f>_xlfn.IFNA(VLOOKUP(AD:AD,грп!B:C,2,0),0)</f>
        <v>0</v>
      </c>
      <c r="AJ1626" s="607">
        <v>20</v>
      </c>
      <c r="AK1626" s="672">
        <f t="shared" si="303"/>
        <v>0</v>
      </c>
      <c r="AL1626" s="174"/>
      <c r="AM1626" s="4"/>
    </row>
    <row r="1627" spans="1:39" s="4" customFormat="1" ht="12" customHeight="1" outlineLevel="1" x14ac:dyDescent="0.35">
      <c r="A1627" s="307" t="s">
        <v>10402</v>
      </c>
      <c r="B1627" s="308" t="s">
        <v>7177</v>
      </c>
      <c r="C1627" s="377" t="s">
        <v>555</v>
      </c>
      <c r="D1627" s="310" t="s">
        <v>10940</v>
      </c>
      <c r="E1627" s="322" t="s">
        <v>717</v>
      </c>
      <c r="F1627" s="293"/>
      <c r="G1627" s="293"/>
      <c r="H1627" s="294"/>
      <c r="I1627" s="294" t="str">
        <f>IFERROR(_xlfn.IFNA(VLOOKUP($D:$D,history!$I:$Y,3,0),VLOOKUP(E:E,history!$H:$Y,4,0)),"--")</f>
        <v>--</v>
      </c>
      <c r="J1627" s="282" t="s">
        <v>5946</v>
      </c>
      <c r="K1627" s="282" t="str">
        <f t="shared" si="307"/>
        <v/>
      </c>
      <c r="L1627" s="312">
        <f t="shared" si="308"/>
        <v>13979.68</v>
      </c>
      <c r="M1627" s="312">
        <f t="shared" si="309"/>
        <v>21181.33</v>
      </c>
      <c r="N1627" s="297" t="str">
        <f>_xlfn.IFNA(VLOOKUP($E:$E,'1'!$A:$E,3,0),"")</f>
        <v/>
      </c>
      <c r="O1627" s="297" t="str">
        <f>_xlfn.IFNA(VLOOKUP($E:$E,'2'!$A:$E,3,0),"")</f>
        <v/>
      </c>
      <c r="P1627" s="297" t="str">
        <f>_xlfn.IFNA(VLOOKUP($E:$E,'3'!$A:$D,3,0),"")</f>
        <v/>
      </c>
      <c r="Q1627" s="297" t="str">
        <f>_xlfn.IFNA(VLOOKUP($E:$E,'4'!$A:$F,3,0),"")</f>
        <v/>
      </c>
      <c r="R1627" s="297" t="str">
        <f>_xlfn.IFNA(VLOOKUP($E:$E,'5'!$A:$F,3,0),"")</f>
        <v/>
      </c>
      <c r="S1627" s="297" t="str">
        <f>_xlfn.IFNA(VLOOKUP($E:$E,'6'!$A:$F,3,0),"")</f>
        <v/>
      </c>
      <c r="T1627" s="313">
        <v>1</v>
      </c>
      <c r="U1627" s="313">
        <v>1</v>
      </c>
      <c r="V1627" s="313">
        <v>2</v>
      </c>
      <c r="W1627" s="314">
        <v>5.85</v>
      </c>
      <c r="X1627" s="315">
        <v>1.15E-2</v>
      </c>
      <c r="Y1627" s="749">
        <v>20120</v>
      </c>
      <c r="Z1627" s="282"/>
      <c r="AA1627" s="316" t="s">
        <v>393</v>
      </c>
      <c r="AB1627" s="282" t="s">
        <v>9163</v>
      </c>
      <c r="AC1627" s="317" t="s">
        <v>2081</v>
      </c>
      <c r="AD1627" s="318" t="s">
        <v>1738</v>
      </c>
      <c r="AE1627" s="319">
        <v>0</v>
      </c>
      <c r="AF1627" s="319" t="s">
        <v>11294</v>
      </c>
      <c r="AG1627" s="320">
        <v>265.52999999999997</v>
      </c>
      <c r="AH1627" s="321">
        <f t="shared" si="310"/>
        <v>0</v>
      </c>
      <c r="AI1627" s="287">
        <f>_xlfn.IFNA(VLOOKUP(AD:AD,грп!B:C,2,0),0)</f>
        <v>0</v>
      </c>
      <c r="AJ1627" s="607">
        <v>0</v>
      </c>
      <c r="AK1627" s="672" t="str">
        <f t="shared" si="303"/>
        <v xml:space="preserve"> </v>
      </c>
      <c r="AL1627" s="174"/>
    </row>
    <row r="1628" spans="1:39" s="6" customFormat="1" ht="12" customHeight="1" outlineLevel="1" x14ac:dyDescent="0.35">
      <c r="A1628" s="307" t="s">
        <v>10402</v>
      </c>
      <c r="B1628" s="308" t="s">
        <v>7178</v>
      </c>
      <c r="C1628" s="323"/>
      <c r="D1628" s="310" t="s">
        <v>10941</v>
      </c>
      <c r="E1628" s="322" t="s">
        <v>1703</v>
      </c>
      <c r="F1628" s="293"/>
      <c r="G1628" s="293"/>
      <c r="H1628" s="294">
        <v>11</v>
      </c>
      <c r="I1628" s="294" t="str">
        <f>IFERROR(_xlfn.IFNA(VLOOKUP($D:$D,history!$I:$Y,3,0),VLOOKUP(E:E,history!$H:$Y,4,0)),"--")</f>
        <v>--</v>
      </c>
      <c r="J1628" s="282" t="s">
        <v>5946</v>
      </c>
      <c r="K1628" s="282" t="str">
        <f t="shared" si="307"/>
        <v/>
      </c>
      <c r="L1628" s="312">
        <f t="shared" si="308"/>
        <v>400.65</v>
      </c>
      <c r="M1628" s="312">
        <f t="shared" si="309"/>
        <v>607.04999999999995</v>
      </c>
      <c r="N1628" s="297" t="str">
        <f>_xlfn.IFNA(VLOOKUP($E:$E,'1'!$A:$E,3,0),"")</f>
        <v/>
      </c>
      <c r="O1628" s="297" t="str">
        <f>_xlfn.IFNA(VLOOKUP($E:$E,'2'!$A:$E,3,0),"")</f>
        <v/>
      </c>
      <c r="P1628" s="297" t="str">
        <f>_xlfn.IFNA(VLOOKUP($E:$E,'3'!$A:$D,3,0),"")</f>
        <v/>
      </c>
      <c r="Q1628" s="297" t="str">
        <f>_xlfn.IFNA(VLOOKUP($E:$E,'4'!$A:$F,3,0),"")</f>
        <v/>
      </c>
      <c r="R1628" s="297" t="str">
        <f>_xlfn.IFNA(VLOOKUP($E:$E,'5'!$A:$F,3,0),"")</f>
        <v/>
      </c>
      <c r="S1628" s="297" t="str">
        <f>_xlfn.IFNA(VLOOKUP($E:$E,'6'!$A:$F,3,0),"")</f>
        <v/>
      </c>
      <c r="T1628" s="313">
        <v>1</v>
      </c>
      <c r="U1628" s="313">
        <v>1</v>
      </c>
      <c r="V1628" s="313">
        <v>100</v>
      </c>
      <c r="W1628" s="314">
        <v>0.155</v>
      </c>
      <c r="X1628" s="315">
        <v>2.5999999999999998E-4</v>
      </c>
      <c r="Y1628" s="749">
        <v>580</v>
      </c>
      <c r="Z1628" s="282"/>
      <c r="AA1628" s="316" t="s">
        <v>10390</v>
      </c>
      <c r="AB1628" s="282" t="s">
        <v>9163</v>
      </c>
      <c r="AC1628" s="317" t="s">
        <v>2081</v>
      </c>
      <c r="AD1628" s="318" t="s">
        <v>1738</v>
      </c>
      <c r="AE1628" s="319">
        <v>0</v>
      </c>
      <c r="AF1628" s="319" t="s">
        <v>11282</v>
      </c>
      <c r="AG1628" s="320">
        <v>7.61</v>
      </c>
      <c r="AH1628" s="321">
        <f t="shared" si="310"/>
        <v>0</v>
      </c>
      <c r="AI1628" s="287">
        <f>_xlfn.IFNA(VLOOKUP(AD:AD,грп!B:C,2,0),0)</f>
        <v>0</v>
      </c>
      <c r="AJ1628" s="607">
        <v>0</v>
      </c>
      <c r="AK1628" s="672">
        <f t="shared" si="303"/>
        <v>0</v>
      </c>
      <c r="AL1628" s="174"/>
      <c r="AM1628" s="4"/>
    </row>
    <row r="1629" spans="1:39" s="4" customFormat="1" ht="12" customHeight="1" outlineLevel="1" x14ac:dyDescent="0.35">
      <c r="A1629" s="307" t="s">
        <v>10402</v>
      </c>
      <c r="B1629" s="308">
        <v>0</v>
      </c>
      <c r="C1629" s="309" t="s">
        <v>21</v>
      </c>
      <c r="D1629" s="310" t="s">
        <v>10942</v>
      </c>
      <c r="E1629" s="322" t="s">
        <v>9132</v>
      </c>
      <c r="F1629" s="293"/>
      <c r="G1629" s="293"/>
      <c r="H1629" s="294">
        <v>9</v>
      </c>
      <c r="I1629" s="294" t="str">
        <f>IFERROR(_xlfn.IFNA(VLOOKUP($D:$D,history!$I:$Y,3,0),VLOOKUP(E:E,history!$H:$Y,4,0)),"--")</f>
        <v>--</v>
      </c>
      <c r="J1629" s="282" t="s">
        <v>9870</v>
      </c>
      <c r="K1629" s="282" t="str">
        <f t="shared" si="307"/>
        <v/>
      </c>
      <c r="L1629" s="312">
        <f t="shared" si="308"/>
        <v>416.45</v>
      </c>
      <c r="M1629" s="312">
        <f t="shared" si="309"/>
        <v>630.98</v>
      </c>
      <c r="N1629" s="297" t="str">
        <f>_xlfn.IFNA(VLOOKUP($E:$E,'1'!$A:$E,3,0),"")</f>
        <v/>
      </c>
      <c r="O1629" s="297" t="str">
        <f>_xlfn.IFNA(VLOOKUP($E:$E,'2'!$A:$E,3,0),"")</f>
        <v/>
      </c>
      <c r="P1629" s="297" t="str">
        <f>_xlfn.IFNA(VLOOKUP($E:$E,'3'!$A:$D,3,0),"")</f>
        <v/>
      </c>
      <c r="Q1629" s="297" t="str">
        <f>_xlfn.IFNA(VLOOKUP($E:$E,'4'!$A:$F,3,0),"")</f>
        <v/>
      </c>
      <c r="R1629" s="297" t="str">
        <f>_xlfn.IFNA(VLOOKUP($E:$E,'5'!$A:$F,3,0),"")</f>
        <v/>
      </c>
      <c r="S1629" s="297" t="str">
        <f>_xlfn.IFNA(VLOOKUP($E:$E,'6'!$A:$F,3,0),"")</f>
        <v/>
      </c>
      <c r="T1629" s="313">
        <v>1</v>
      </c>
      <c r="U1629" s="313">
        <v>1</v>
      </c>
      <c r="V1629" s="313">
        <v>100</v>
      </c>
      <c r="W1629" s="314">
        <v>0.16400000000000001</v>
      </c>
      <c r="X1629" s="315">
        <v>2.7E-4</v>
      </c>
      <c r="Y1629" s="749">
        <v>590</v>
      </c>
      <c r="Z1629" s="282"/>
      <c r="AA1629" s="316" t="s">
        <v>393</v>
      </c>
      <c r="AB1629" s="282" t="s">
        <v>9163</v>
      </c>
      <c r="AC1629" s="317" t="s">
        <v>2081</v>
      </c>
      <c r="AD1629" s="318" t="s">
        <v>1738</v>
      </c>
      <c r="AE1629" s="319">
        <v>0</v>
      </c>
      <c r="AF1629" s="319" t="s">
        <v>11284</v>
      </c>
      <c r="AG1629" s="320">
        <v>7.91</v>
      </c>
      <c r="AH1629" s="321">
        <f t="shared" si="310"/>
        <v>0</v>
      </c>
      <c r="AI1629" s="287">
        <f>_xlfn.IFNA(VLOOKUP(AD:AD,грп!B:C,2,0),0)</f>
        <v>0</v>
      </c>
      <c r="AJ1629" s="607">
        <v>40</v>
      </c>
      <c r="AK1629" s="672" t="str">
        <f t="shared" si="303"/>
        <v>new</v>
      </c>
      <c r="AL1629" s="174"/>
    </row>
    <row r="1630" spans="1:39" s="4" customFormat="1" ht="12" customHeight="1" outlineLevel="1" x14ac:dyDescent="0.35">
      <c r="A1630" s="307" t="s">
        <v>10402</v>
      </c>
      <c r="B1630" s="308" t="s">
        <v>7179</v>
      </c>
      <c r="C1630" s="377" t="s">
        <v>555</v>
      </c>
      <c r="D1630" s="310" t="s">
        <v>941</v>
      </c>
      <c r="E1630" s="322" t="s">
        <v>940</v>
      </c>
      <c r="F1630" s="293"/>
      <c r="G1630" s="293"/>
      <c r="H1630" s="294"/>
      <c r="I1630" s="294" t="str">
        <f>IFERROR(_xlfn.IFNA(VLOOKUP($D:$D,history!$I:$Y,3,0),VLOOKUP(E:E,history!$H:$Y,4,0)),"--")</f>
        <v>--</v>
      </c>
      <c r="J1630" s="282" t="s">
        <v>5946</v>
      </c>
      <c r="K1630" s="282" t="str">
        <f t="shared" si="307"/>
        <v/>
      </c>
      <c r="L1630" s="312">
        <f t="shared" si="308"/>
        <v>441.19</v>
      </c>
      <c r="M1630" s="312">
        <f t="shared" si="309"/>
        <v>668.47</v>
      </c>
      <c r="N1630" s="297" t="str">
        <f>_xlfn.IFNA(VLOOKUP($E:$E,'1'!$A:$E,3,0),"")</f>
        <v/>
      </c>
      <c r="O1630" s="297" t="str">
        <f>_xlfn.IFNA(VLOOKUP($E:$E,'2'!$A:$E,3,0),"")</f>
        <v/>
      </c>
      <c r="P1630" s="297" t="str">
        <f>_xlfn.IFNA(VLOOKUP($E:$E,'3'!$A:$D,3,0),"")</f>
        <v/>
      </c>
      <c r="Q1630" s="297" t="str">
        <f>_xlfn.IFNA(VLOOKUP($E:$E,'4'!$A:$F,3,0),"")</f>
        <v/>
      </c>
      <c r="R1630" s="297" t="str">
        <f>_xlfn.IFNA(VLOOKUP($E:$E,'5'!$A:$F,3,0),"")</f>
        <v/>
      </c>
      <c r="S1630" s="297" t="str">
        <f>_xlfn.IFNA(VLOOKUP($E:$E,'6'!$A:$F,3,0),"")</f>
        <v/>
      </c>
      <c r="T1630" s="313">
        <v>1</v>
      </c>
      <c r="U1630" s="313">
        <v>1</v>
      </c>
      <c r="V1630" s="313">
        <v>100</v>
      </c>
      <c r="W1630" s="314">
        <v>0.17</v>
      </c>
      <c r="X1630" s="315">
        <v>2.5999999999999998E-4</v>
      </c>
      <c r="Y1630" s="749">
        <v>640</v>
      </c>
      <c r="Z1630" s="282"/>
      <c r="AA1630" s="316" t="s">
        <v>10390</v>
      </c>
      <c r="AB1630" s="282" t="s">
        <v>9163</v>
      </c>
      <c r="AC1630" s="317" t="s">
        <v>2081</v>
      </c>
      <c r="AD1630" s="318" t="s">
        <v>1738</v>
      </c>
      <c r="AE1630" s="319">
        <v>0</v>
      </c>
      <c r="AF1630" s="319" t="s">
        <v>11294</v>
      </c>
      <c r="AG1630" s="320">
        <v>8.3800000000000008</v>
      </c>
      <c r="AH1630" s="321">
        <f t="shared" si="310"/>
        <v>0</v>
      </c>
      <c r="AI1630" s="287">
        <f>_xlfn.IFNA(VLOOKUP(AD:AD,грп!B:C,2,0),0)</f>
        <v>0</v>
      </c>
      <c r="AJ1630" s="607">
        <v>0</v>
      </c>
      <c r="AK1630" s="672" t="str">
        <f t="shared" si="303"/>
        <v xml:space="preserve"> </v>
      </c>
      <c r="AL1630" s="174"/>
    </row>
    <row r="1631" spans="1:39" s="4" customFormat="1" ht="12" customHeight="1" outlineLevel="1" x14ac:dyDescent="0.35">
      <c r="A1631" s="307" t="s">
        <v>10402</v>
      </c>
      <c r="B1631" s="308" t="s">
        <v>7180</v>
      </c>
      <c r="C1631" s="377" t="s">
        <v>555</v>
      </c>
      <c r="D1631" s="310" t="s">
        <v>10943</v>
      </c>
      <c r="E1631" s="322" t="s">
        <v>942</v>
      </c>
      <c r="F1631" s="293"/>
      <c r="G1631" s="293"/>
      <c r="H1631" s="294">
        <v>23</v>
      </c>
      <c r="I1631" s="294" t="str">
        <f>IFERROR(_xlfn.IFNA(VLOOKUP($D:$D,history!$I:$Y,3,0),VLOOKUP(E:E,history!$H:$Y,4,0)),"--")</f>
        <v>--</v>
      </c>
      <c r="J1631" s="282" t="s">
        <v>9868</v>
      </c>
      <c r="K1631" s="282" t="str">
        <f t="shared" si="307"/>
        <v/>
      </c>
      <c r="L1631" s="312">
        <f t="shared" si="308"/>
        <v>460.67</v>
      </c>
      <c r="M1631" s="312">
        <f t="shared" si="309"/>
        <v>697.99</v>
      </c>
      <c r="N1631" s="297" t="str">
        <f>_xlfn.IFNA(VLOOKUP($E:$E,'1'!$A:$E,3,0),"")</f>
        <v/>
      </c>
      <c r="O1631" s="297" t="str">
        <f>_xlfn.IFNA(VLOOKUP($E:$E,'2'!$A:$E,3,0),"")</f>
        <v/>
      </c>
      <c r="P1631" s="297" t="str">
        <f>_xlfn.IFNA(VLOOKUP($E:$E,'3'!$A:$D,3,0),"")</f>
        <v/>
      </c>
      <c r="Q1631" s="297" t="str">
        <f>_xlfn.IFNA(VLOOKUP($E:$E,'4'!$A:$F,3,0),"")</f>
        <v/>
      </c>
      <c r="R1631" s="297" t="str">
        <f>_xlfn.IFNA(VLOOKUP($E:$E,'5'!$A:$F,3,0),"")</f>
        <v/>
      </c>
      <c r="S1631" s="297" t="str">
        <f>_xlfn.IFNA(VLOOKUP($E:$E,'6'!$A:$F,3,0),"")</f>
        <v/>
      </c>
      <c r="T1631" s="313">
        <v>1</v>
      </c>
      <c r="U1631" s="313">
        <v>1</v>
      </c>
      <c r="V1631" s="313">
        <v>100</v>
      </c>
      <c r="W1631" s="314">
        <v>0.17599999999999999</v>
      </c>
      <c r="X1631" s="315">
        <v>2.7E-4</v>
      </c>
      <c r="Y1631" s="749">
        <v>660</v>
      </c>
      <c r="Z1631" s="282"/>
      <c r="AA1631" s="316" t="s">
        <v>10390</v>
      </c>
      <c r="AB1631" s="282" t="s">
        <v>9163</v>
      </c>
      <c r="AC1631" s="317" t="s">
        <v>2081</v>
      </c>
      <c r="AD1631" s="318" t="s">
        <v>1738</v>
      </c>
      <c r="AE1631" s="319">
        <v>0</v>
      </c>
      <c r="AF1631" s="319" t="s">
        <v>11294</v>
      </c>
      <c r="AG1631" s="320">
        <v>8.75</v>
      </c>
      <c r="AH1631" s="321">
        <f t="shared" si="310"/>
        <v>0</v>
      </c>
      <c r="AI1631" s="287">
        <f>_xlfn.IFNA(VLOOKUP(AD:AD,грп!B:C,2,0),0)</f>
        <v>0</v>
      </c>
      <c r="AJ1631" s="607">
        <v>41</v>
      </c>
      <c r="AK1631" s="672" t="str">
        <f t="shared" si="303"/>
        <v xml:space="preserve"> </v>
      </c>
      <c r="AL1631" s="174"/>
    </row>
    <row r="1632" spans="1:39" s="6" customFormat="1" ht="12" customHeight="1" outlineLevel="1" x14ac:dyDescent="0.35">
      <c r="A1632" s="307" t="s">
        <v>10402</v>
      </c>
      <c r="B1632" s="308">
        <v>0</v>
      </c>
      <c r="C1632" s="309"/>
      <c r="D1632" s="310" t="s">
        <v>2878</v>
      </c>
      <c r="E1632" s="322" t="s">
        <v>2879</v>
      </c>
      <c r="F1632" s="293"/>
      <c r="G1632" s="293"/>
      <c r="H1632" s="294">
        <v>7</v>
      </c>
      <c r="I1632" s="294" t="str">
        <f>IFERROR(_xlfn.IFNA(VLOOKUP($D:$D,history!$I:$Y,3,0),VLOOKUP(E:E,history!$H:$Y,4,0)),"--")</f>
        <v>--</v>
      </c>
      <c r="J1632" s="282" t="s">
        <v>9870</v>
      </c>
      <c r="K1632" s="282" t="str">
        <f t="shared" si="307"/>
        <v/>
      </c>
      <c r="L1632" s="312">
        <f t="shared" si="308"/>
        <v>439.08</v>
      </c>
      <c r="M1632" s="312">
        <f t="shared" si="309"/>
        <v>665.28</v>
      </c>
      <c r="N1632" s="297" t="str">
        <f>_xlfn.IFNA(VLOOKUP($E:$E,'1'!$A:$E,3,0),"")</f>
        <v/>
      </c>
      <c r="O1632" s="297" t="str">
        <f>_xlfn.IFNA(VLOOKUP($E:$E,'2'!$A:$E,3,0),"")</f>
        <v/>
      </c>
      <c r="P1632" s="297" t="str">
        <f>_xlfn.IFNA(VLOOKUP($E:$E,'3'!$A:$D,3,0),"")</f>
        <v/>
      </c>
      <c r="Q1632" s="297" t="str">
        <f>_xlfn.IFNA(VLOOKUP($E:$E,'4'!$A:$F,3,0),"")</f>
        <v/>
      </c>
      <c r="R1632" s="297" t="str">
        <f>_xlfn.IFNA(VLOOKUP($E:$E,'5'!$A:$F,3,0),"")</f>
        <v/>
      </c>
      <c r="S1632" s="297" t="str">
        <f>_xlfn.IFNA(VLOOKUP($E:$E,'6'!$A:$F,3,0),"")</f>
        <v/>
      </c>
      <c r="T1632" s="313">
        <v>1</v>
      </c>
      <c r="U1632" s="313">
        <v>1</v>
      </c>
      <c r="V1632" s="313">
        <v>100</v>
      </c>
      <c r="W1632" s="314">
        <v>0.17899999999999999</v>
      </c>
      <c r="X1632" s="315">
        <v>2.6666670000000001E-4</v>
      </c>
      <c r="Y1632" s="749">
        <v>630</v>
      </c>
      <c r="Z1632" s="282"/>
      <c r="AA1632" s="316" t="s">
        <v>393</v>
      </c>
      <c r="AB1632" s="282" t="s">
        <v>9163</v>
      </c>
      <c r="AC1632" s="317" t="s">
        <v>2081</v>
      </c>
      <c r="AD1632" s="318" t="s">
        <v>1738</v>
      </c>
      <c r="AE1632" s="319">
        <v>0</v>
      </c>
      <c r="AF1632" s="319" t="s">
        <v>11282</v>
      </c>
      <c r="AG1632" s="320">
        <v>8.34</v>
      </c>
      <c r="AH1632" s="321">
        <f t="shared" si="310"/>
        <v>0</v>
      </c>
      <c r="AI1632" s="287">
        <f>_xlfn.IFNA(VLOOKUP(AD:AD,грп!B:C,2,0),0)</f>
        <v>0</v>
      </c>
      <c r="AJ1632" s="607">
        <v>23</v>
      </c>
      <c r="AK1632" s="672">
        <f t="shared" si="303"/>
        <v>0</v>
      </c>
      <c r="AL1632" s="174"/>
      <c r="AM1632" s="4"/>
    </row>
    <row r="1633" spans="1:39" s="1" customFormat="1" ht="12" customHeight="1" outlineLevel="1" x14ac:dyDescent="0.35">
      <c r="A1633" s="307" t="s">
        <v>10402</v>
      </c>
      <c r="B1633" s="308" t="s">
        <v>7181</v>
      </c>
      <c r="C1633" s="309" t="s">
        <v>393</v>
      </c>
      <c r="D1633" s="310" t="s">
        <v>10944</v>
      </c>
      <c r="E1633" s="322" t="s">
        <v>4236</v>
      </c>
      <c r="F1633" s="293"/>
      <c r="G1633" s="293"/>
      <c r="H1633" s="294">
        <v>31</v>
      </c>
      <c r="I1633" s="294" t="str">
        <f>IFERROR(_xlfn.IFNA(VLOOKUP($D:$D,history!$I:$Y,3,0),VLOOKUP(E:E,history!$H:$Y,4,0)),"--")</f>
        <v>--</v>
      </c>
      <c r="J1633" s="282" t="s">
        <v>9870</v>
      </c>
      <c r="K1633" s="282" t="str">
        <f t="shared" si="307"/>
        <v/>
      </c>
      <c r="L1633" s="312">
        <f t="shared" si="308"/>
        <v>482.78</v>
      </c>
      <c r="M1633" s="312">
        <f t="shared" si="309"/>
        <v>731.49</v>
      </c>
      <c r="N1633" s="297" t="str">
        <f>_xlfn.IFNA(VLOOKUP($E:$E,'1'!$A:$E,3,0),"")</f>
        <v/>
      </c>
      <c r="O1633" s="297" t="str">
        <f>_xlfn.IFNA(VLOOKUP($E:$E,'2'!$A:$E,3,0),"")</f>
        <v/>
      </c>
      <c r="P1633" s="297" t="str">
        <f>_xlfn.IFNA(VLOOKUP($E:$E,'3'!$A:$D,3,0),"")</f>
        <v/>
      </c>
      <c r="Q1633" s="297" t="str">
        <f>_xlfn.IFNA(VLOOKUP($E:$E,'4'!$A:$F,3,0),"")</f>
        <v/>
      </c>
      <c r="R1633" s="297" t="str">
        <f>_xlfn.IFNA(VLOOKUP($E:$E,'5'!$A:$F,3,0),"")</f>
        <v/>
      </c>
      <c r="S1633" s="297" t="str">
        <f>_xlfn.IFNA(VLOOKUP($E:$E,'6'!$A:$F,3,0),"")</f>
        <v/>
      </c>
      <c r="T1633" s="313">
        <v>1</v>
      </c>
      <c r="U1633" s="313">
        <v>1</v>
      </c>
      <c r="V1633" s="313">
        <v>100</v>
      </c>
      <c r="W1633" s="314">
        <v>0.189</v>
      </c>
      <c r="X1633" s="315">
        <v>2.6666670000000001E-4</v>
      </c>
      <c r="Y1633" s="749">
        <v>690</v>
      </c>
      <c r="Z1633" s="282"/>
      <c r="AA1633" s="316" t="s">
        <v>393</v>
      </c>
      <c r="AB1633" s="282" t="s">
        <v>9163</v>
      </c>
      <c r="AC1633" s="317" t="s">
        <v>2081</v>
      </c>
      <c r="AD1633" s="318" t="s">
        <v>1738</v>
      </c>
      <c r="AE1633" s="319">
        <v>0</v>
      </c>
      <c r="AF1633" s="319" t="s">
        <v>11282</v>
      </c>
      <c r="AG1633" s="320">
        <v>9.17</v>
      </c>
      <c r="AH1633" s="321">
        <f t="shared" si="310"/>
        <v>0</v>
      </c>
      <c r="AI1633" s="287">
        <f>_xlfn.IFNA(VLOOKUP(AD:AD,грп!B:C,2,0),0)</f>
        <v>0</v>
      </c>
      <c r="AJ1633" s="607">
        <v>20</v>
      </c>
      <c r="AK1633" s="672" t="str">
        <f t="shared" si="303"/>
        <v/>
      </c>
      <c r="AL1633" s="174"/>
      <c r="AM1633" s="4"/>
    </row>
    <row r="1634" spans="1:39" s="1" customFormat="1" ht="12" customHeight="1" outlineLevel="1" x14ac:dyDescent="0.35">
      <c r="A1634" s="307" t="s">
        <v>10402</v>
      </c>
      <c r="B1634" s="308" t="s">
        <v>7182</v>
      </c>
      <c r="C1634" s="377" t="s">
        <v>555</v>
      </c>
      <c r="D1634" s="310" t="s">
        <v>10945</v>
      </c>
      <c r="E1634" s="322" t="s">
        <v>750</v>
      </c>
      <c r="F1634" s="293"/>
      <c r="G1634" s="293"/>
      <c r="H1634" s="294">
        <v>12</v>
      </c>
      <c r="I1634" s="294" t="str">
        <f>IFERROR(_xlfn.IFNA(VLOOKUP($D:$D,history!$I:$Y,3,0),VLOOKUP(E:E,history!$H:$Y,4,0)),"--")</f>
        <v>--</v>
      </c>
      <c r="J1634" s="282" t="s">
        <v>5946</v>
      </c>
      <c r="K1634" s="282" t="str">
        <f t="shared" si="307"/>
        <v/>
      </c>
      <c r="L1634" s="312">
        <f t="shared" si="308"/>
        <v>503.32</v>
      </c>
      <c r="M1634" s="312">
        <f t="shared" si="309"/>
        <v>762.6</v>
      </c>
      <c r="N1634" s="297" t="str">
        <f>_xlfn.IFNA(VLOOKUP($E:$E,'1'!$A:$E,3,0),"")</f>
        <v/>
      </c>
      <c r="O1634" s="297" t="str">
        <f>_xlfn.IFNA(VLOOKUP($E:$E,'2'!$A:$E,3,0),"")</f>
        <v/>
      </c>
      <c r="P1634" s="297" t="str">
        <f>_xlfn.IFNA(VLOOKUP($E:$E,'3'!$A:$D,3,0),"")</f>
        <v/>
      </c>
      <c r="Q1634" s="297" t="str">
        <f>_xlfn.IFNA(VLOOKUP($E:$E,'4'!$A:$F,3,0),"")</f>
        <v/>
      </c>
      <c r="R1634" s="297" t="str">
        <f>_xlfn.IFNA(VLOOKUP($E:$E,'5'!$A:$F,3,0),"")</f>
        <v/>
      </c>
      <c r="S1634" s="297" t="str">
        <f>_xlfn.IFNA(VLOOKUP($E:$E,'6'!$A:$F,3,0),"")</f>
        <v/>
      </c>
      <c r="T1634" s="313">
        <v>1</v>
      </c>
      <c r="U1634" s="313">
        <v>1</v>
      </c>
      <c r="V1634" s="313">
        <v>100</v>
      </c>
      <c r="W1634" s="314">
        <v>0.191</v>
      </c>
      <c r="X1634" s="315">
        <v>2.7E-4</v>
      </c>
      <c r="Y1634" s="749">
        <v>720</v>
      </c>
      <c r="Z1634" s="282"/>
      <c r="AA1634" s="316" t="s">
        <v>10390</v>
      </c>
      <c r="AB1634" s="282" t="s">
        <v>9163</v>
      </c>
      <c r="AC1634" s="317" t="s">
        <v>2081</v>
      </c>
      <c r="AD1634" s="318" t="s">
        <v>1738</v>
      </c>
      <c r="AE1634" s="319">
        <v>0</v>
      </c>
      <c r="AF1634" s="319" t="s">
        <v>11294</v>
      </c>
      <c r="AG1634" s="320">
        <v>9.56</v>
      </c>
      <c r="AH1634" s="321">
        <f t="shared" si="310"/>
        <v>0</v>
      </c>
      <c r="AI1634" s="287">
        <f>_xlfn.IFNA(VLOOKUP(AD:AD,грп!B:C,2,0),0)</f>
        <v>0</v>
      </c>
      <c r="AJ1634" s="607">
        <v>0</v>
      </c>
      <c r="AK1634" s="672" t="str">
        <f t="shared" si="303"/>
        <v xml:space="preserve"> </v>
      </c>
      <c r="AL1634" s="174"/>
      <c r="AM1634" s="4"/>
    </row>
    <row r="1635" spans="1:39" s="1" customFormat="1" ht="12" customHeight="1" outlineLevel="1" x14ac:dyDescent="0.35">
      <c r="A1635" s="307" t="s">
        <v>10402</v>
      </c>
      <c r="B1635" s="308" t="s">
        <v>7183</v>
      </c>
      <c r="C1635" s="323"/>
      <c r="D1635" s="310" t="s">
        <v>1701</v>
      </c>
      <c r="E1635" s="322" t="s">
        <v>1702</v>
      </c>
      <c r="F1635" s="293"/>
      <c r="G1635" s="293"/>
      <c r="H1635" s="294">
        <v>27</v>
      </c>
      <c r="I1635" s="294" t="str">
        <f>IFERROR(_xlfn.IFNA(VLOOKUP($D:$D,history!$I:$Y,3,0),VLOOKUP(E:E,history!$H:$Y,4,0)),"--")</f>
        <v>--</v>
      </c>
      <c r="J1635" s="282" t="s">
        <v>9870</v>
      </c>
      <c r="K1635" s="282" t="str">
        <f t="shared" si="307"/>
        <v/>
      </c>
      <c r="L1635" s="312">
        <f t="shared" si="308"/>
        <v>451.2</v>
      </c>
      <c r="M1635" s="312">
        <f t="shared" si="309"/>
        <v>683.63</v>
      </c>
      <c r="N1635" s="297" t="str">
        <f>_xlfn.IFNA(VLOOKUP($E:$E,'1'!$A:$E,3,0),"")</f>
        <v/>
      </c>
      <c r="O1635" s="297" t="str">
        <f>_xlfn.IFNA(VLOOKUP($E:$E,'2'!$A:$E,3,0),"")</f>
        <v/>
      </c>
      <c r="P1635" s="297" t="str">
        <f>_xlfn.IFNA(VLOOKUP($E:$E,'3'!$A:$D,3,0),"")</f>
        <v/>
      </c>
      <c r="Q1635" s="297" t="str">
        <f>_xlfn.IFNA(VLOOKUP($E:$E,'4'!$A:$F,3,0),"")</f>
        <v/>
      </c>
      <c r="R1635" s="297" t="str">
        <f>_xlfn.IFNA(VLOOKUP($E:$E,'5'!$A:$F,3,0),"")</f>
        <v/>
      </c>
      <c r="S1635" s="297" t="str">
        <f>_xlfn.IFNA(VLOOKUP($E:$E,'6'!$A:$F,3,0),"")</f>
        <v/>
      </c>
      <c r="T1635" s="313">
        <v>1</v>
      </c>
      <c r="U1635" s="313">
        <v>1</v>
      </c>
      <c r="V1635" s="313">
        <v>100</v>
      </c>
      <c r="W1635" s="314">
        <v>0.19700000000000001</v>
      </c>
      <c r="X1635" s="315">
        <v>2.6666670000000001E-4</v>
      </c>
      <c r="Y1635" s="749">
        <v>650</v>
      </c>
      <c r="Z1635" s="282"/>
      <c r="AA1635" s="316" t="s">
        <v>10390</v>
      </c>
      <c r="AB1635" s="282" t="s">
        <v>9163</v>
      </c>
      <c r="AC1635" s="317" t="s">
        <v>2081</v>
      </c>
      <c r="AD1635" s="318" t="s">
        <v>1738</v>
      </c>
      <c r="AE1635" s="319">
        <v>0</v>
      </c>
      <c r="AF1635" s="319" t="s">
        <v>11282</v>
      </c>
      <c r="AG1635" s="320">
        <v>8.57</v>
      </c>
      <c r="AH1635" s="321">
        <f t="shared" si="310"/>
        <v>0</v>
      </c>
      <c r="AI1635" s="287">
        <f>_xlfn.IFNA(VLOOKUP(AD:AD,грп!B:C,2,0),0)</f>
        <v>0</v>
      </c>
      <c r="AJ1635" s="607">
        <v>17</v>
      </c>
      <c r="AK1635" s="672">
        <f t="shared" si="303"/>
        <v>0</v>
      </c>
      <c r="AL1635" s="174"/>
      <c r="AM1635" s="4"/>
    </row>
    <row r="1636" spans="1:39" s="4" customFormat="1" ht="12" customHeight="1" outlineLevel="1" x14ac:dyDescent="0.35">
      <c r="A1636" s="307" t="s">
        <v>10402</v>
      </c>
      <c r="B1636" s="308" t="s">
        <v>7184</v>
      </c>
      <c r="C1636" s="378"/>
      <c r="D1636" s="310" t="s">
        <v>10946</v>
      </c>
      <c r="E1636" s="322" t="s">
        <v>1859</v>
      </c>
      <c r="F1636" s="293"/>
      <c r="G1636" s="293"/>
      <c r="H1636" s="294"/>
      <c r="I1636" s="294" t="str">
        <f>IFERROR(_xlfn.IFNA(VLOOKUP($D:$D,history!$I:$Y,3,0),VLOOKUP(E:E,history!$H:$Y,4,0)),"--")</f>
        <v>--</v>
      </c>
      <c r="J1636" s="282" t="s">
        <v>5946</v>
      </c>
      <c r="K1636" s="282" t="str">
        <f t="shared" si="307"/>
        <v/>
      </c>
      <c r="L1636" s="312">
        <f t="shared" si="308"/>
        <v>16842.689999999999</v>
      </c>
      <c r="M1636" s="312">
        <f t="shared" si="309"/>
        <v>25519.22</v>
      </c>
      <c r="N1636" s="297" t="str">
        <f>_xlfn.IFNA(VLOOKUP($E:$E,'1'!$A:$E,3,0),"")</f>
        <v/>
      </c>
      <c r="O1636" s="297" t="str">
        <f>_xlfn.IFNA(VLOOKUP($E:$E,'2'!$A:$E,3,0),"")</f>
        <v/>
      </c>
      <c r="P1636" s="297" t="str">
        <f>_xlfn.IFNA(VLOOKUP($E:$E,'3'!$A:$D,3,0),"")</f>
        <v/>
      </c>
      <c r="Q1636" s="297" t="str">
        <f>_xlfn.IFNA(VLOOKUP($E:$E,'4'!$A:$F,3,0),"")</f>
        <v/>
      </c>
      <c r="R1636" s="297" t="str">
        <f>_xlfn.IFNA(VLOOKUP($E:$E,'5'!$A:$F,3,0),"")</f>
        <v/>
      </c>
      <c r="S1636" s="297" t="str">
        <f>_xlfn.IFNA(VLOOKUP($E:$E,'6'!$A:$F,3,0),"")</f>
        <v/>
      </c>
      <c r="T1636" s="313">
        <v>1</v>
      </c>
      <c r="U1636" s="313">
        <v>1</v>
      </c>
      <c r="V1636" s="313">
        <v>1</v>
      </c>
      <c r="W1636" s="314">
        <v>6.2</v>
      </c>
      <c r="X1636" s="315">
        <v>1.2E-2</v>
      </c>
      <c r="Y1636" s="749">
        <v>24240</v>
      </c>
      <c r="Z1636" s="282"/>
      <c r="AA1636" s="316" t="s">
        <v>393</v>
      </c>
      <c r="AB1636" s="282" t="s">
        <v>9163</v>
      </c>
      <c r="AC1636" s="317" t="s">
        <v>2081</v>
      </c>
      <c r="AD1636" s="318" t="s">
        <v>1738</v>
      </c>
      <c r="AE1636" s="319">
        <v>0</v>
      </c>
      <c r="AF1636" s="319" t="s">
        <v>11282</v>
      </c>
      <c r="AG1636" s="320">
        <v>319.91000000000003</v>
      </c>
      <c r="AH1636" s="321">
        <f t="shared" si="310"/>
        <v>0</v>
      </c>
      <c r="AI1636" s="287">
        <f>_xlfn.IFNA(VLOOKUP(AD:AD,грп!B:C,2,0),0)</f>
        <v>0</v>
      </c>
      <c r="AJ1636" s="607">
        <v>0</v>
      </c>
      <c r="AK1636" s="672">
        <f t="shared" si="303"/>
        <v>0</v>
      </c>
      <c r="AL1636" s="174"/>
    </row>
    <row r="1637" spans="1:39" s="4" customFormat="1" ht="12" customHeight="1" outlineLevel="1" x14ac:dyDescent="0.35">
      <c r="A1637" s="307" t="s">
        <v>10402</v>
      </c>
      <c r="B1637" s="308" t="s">
        <v>7185</v>
      </c>
      <c r="C1637" s="309"/>
      <c r="D1637" s="310" t="s">
        <v>10947</v>
      </c>
      <c r="E1637" s="322" t="s">
        <v>2563</v>
      </c>
      <c r="F1637" s="293"/>
      <c r="G1637" s="293"/>
      <c r="H1637" s="294">
        <v>16</v>
      </c>
      <c r="I1637" s="294" t="str">
        <f>IFERROR(_xlfn.IFNA(VLOOKUP($D:$D,history!$I:$Y,3,0),VLOOKUP(E:E,history!$H:$Y,4,0)),"--")</f>
        <v>--</v>
      </c>
      <c r="J1637" s="282" t="s">
        <v>9869</v>
      </c>
      <c r="K1637" s="282" t="str">
        <f t="shared" si="307"/>
        <v/>
      </c>
      <c r="L1637" s="312">
        <f t="shared" si="308"/>
        <v>517</v>
      </c>
      <c r="M1637" s="312">
        <f t="shared" si="309"/>
        <v>783.34</v>
      </c>
      <c r="N1637" s="297" t="str">
        <f>_xlfn.IFNA(VLOOKUP($E:$E,'1'!$A:$E,3,0),"")</f>
        <v/>
      </c>
      <c r="O1637" s="297" t="str">
        <f>_xlfn.IFNA(VLOOKUP($E:$E,'2'!$A:$E,3,0),"")</f>
        <v/>
      </c>
      <c r="P1637" s="297" t="str">
        <f>_xlfn.IFNA(VLOOKUP($E:$E,'3'!$A:$D,3,0),"")</f>
        <v/>
      </c>
      <c r="Q1637" s="297" t="str">
        <f>_xlfn.IFNA(VLOOKUP($E:$E,'4'!$A:$F,3,0),"")</f>
        <v/>
      </c>
      <c r="R1637" s="297" t="str">
        <f>_xlfn.IFNA(VLOOKUP($E:$E,'5'!$A:$F,3,0),"")</f>
        <v/>
      </c>
      <c r="S1637" s="297" t="str">
        <f>_xlfn.IFNA(VLOOKUP($E:$E,'6'!$A:$F,3,0),"")</f>
        <v/>
      </c>
      <c r="T1637" s="313">
        <v>1</v>
      </c>
      <c r="U1637" s="313">
        <v>1</v>
      </c>
      <c r="V1637" s="313">
        <v>100</v>
      </c>
      <c r="W1637" s="314">
        <v>0.151</v>
      </c>
      <c r="X1637" s="315">
        <v>1.6666669999999999E-4</v>
      </c>
      <c r="Y1637" s="749">
        <v>740</v>
      </c>
      <c r="Z1637" s="282"/>
      <c r="AA1637" s="316" t="s">
        <v>10390</v>
      </c>
      <c r="AB1637" s="282" t="s">
        <v>9163</v>
      </c>
      <c r="AC1637" s="317" t="s">
        <v>2081</v>
      </c>
      <c r="AD1637" s="318" t="s">
        <v>1738</v>
      </c>
      <c r="AE1637" s="319">
        <v>0</v>
      </c>
      <c r="AF1637" s="319" t="s">
        <v>11282</v>
      </c>
      <c r="AG1637" s="320">
        <v>9.82</v>
      </c>
      <c r="AH1637" s="321">
        <f t="shared" si="310"/>
        <v>0</v>
      </c>
      <c r="AI1637" s="287">
        <f>_xlfn.IFNA(VLOOKUP(AD:AD,грп!B:C,2,0),0)</f>
        <v>0</v>
      </c>
      <c r="AJ1637" s="607">
        <v>0</v>
      </c>
      <c r="AK1637" s="672">
        <f t="shared" si="303"/>
        <v>0</v>
      </c>
      <c r="AL1637" s="174"/>
    </row>
    <row r="1638" spans="1:39" s="4" customFormat="1" ht="12" customHeight="1" outlineLevel="1" x14ac:dyDescent="0.35">
      <c r="A1638" s="307" t="s">
        <v>10402</v>
      </c>
      <c r="B1638" s="308" t="s">
        <v>7186</v>
      </c>
      <c r="C1638" s="309"/>
      <c r="D1638" s="310" t="s">
        <v>1900</v>
      </c>
      <c r="E1638" s="322" t="s">
        <v>1899</v>
      </c>
      <c r="F1638" s="293"/>
      <c r="G1638" s="293"/>
      <c r="H1638" s="294">
        <v>14</v>
      </c>
      <c r="I1638" s="294" t="str">
        <f>IFERROR(_xlfn.IFNA(VLOOKUP($D:$D,history!$I:$Y,3,0),VLOOKUP(E:E,history!$H:$Y,4,0)),"--")</f>
        <v>--</v>
      </c>
      <c r="J1638" s="282" t="s">
        <v>9868</v>
      </c>
      <c r="K1638" s="282" t="str">
        <f t="shared" si="307"/>
        <v/>
      </c>
      <c r="L1638" s="312">
        <f t="shared" si="308"/>
        <v>595.98</v>
      </c>
      <c r="M1638" s="312">
        <f t="shared" si="309"/>
        <v>903</v>
      </c>
      <c r="N1638" s="297" t="str">
        <f>_xlfn.IFNA(VLOOKUP($E:$E,'1'!$A:$E,3,0),"")</f>
        <v/>
      </c>
      <c r="O1638" s="297" t="str">
        <f>_xlfn.IFNA(VLOOKUP($E:$E,'2'!$A:$E,3,0),"")</f>
        <v/>
      </c>
      <c r="P1638" s="297" t="str">
        <f>_xlfn.IFNA(VLOOKUP($E:$E,'3'!$A:$D,3,0),"")</f>
        <v/>
      </c>
      <c r="Q1638" s="297" t="str">
        <f>_xlfn.IFNA(VLOOKUP($E:$E,'4'!$A:$F,3,0),"")</f>
        <v/>
      </c>
      <c r="R1638" s="297" t="str">
        <f>_xlfn.IFNA(VLOOKUP($E:$E,'5'!$A:$F,3,0),"")</f>
        <v/>
      </c>
      <c r="S1638" s="297" t="str">
        <f>_xlfn.IFNA(VLOOKUP($E:$E,'6'!$A:$F,3,0),"")</f>
        <v/>
      </c>
      <c r="T1638" s="313">
        <v>1</v>
      </c>
      <c r="U1638" s="313">
        <v>1</v>
      </c>
      <c r="V1638" s="313">
        <v>100</v>
      </c>
      <c r="W1638" s="314">
        <v>0.193</v>
      </c>
      <c r="X1638" s="315">
        <v>1.7142859999999999E-4</v>
      </c>
      <c r="Y1638" s="749">
        <v>860</v>
      </c>
      <c r="Z1638" s="282"/>
      <c r="AA1638" s="316" t="s">
        <v>10390</v>
      </c>
      <c r="AB1638" s="282" t="s">
        <v>9163</v>
      </c>
      <c r="AC1638" s="317" t="s">
        <v>2081</v>
      </c>
      <c r="AD1638" s="318" t="s">
        <v>1738</v>
      </c>
      <c r="AE1638" s="319">
        <v>0</v>
      </c>
      <c r="AF1638" s="319" t="s">
        <v>11282</v>
      </c>
      <c r="AG1638" s="320">
        <v>11.32</v>
      </c>
      <c r="AH1638" s="321">
        <f t="shared" si="310"/>
        <v>0</v>
      </c>
      <c r="AI1638" s="287">
        <f>_xlfn.IFNA(VLOOKUP(AD:AD,грп!B:C,2,0),0)</f>
        <v>0</v>
      </c>
      <c r="AJ1638" s="607">
        <v>17</v>
      </c>
      <c r="AK1638" s="672">
        <f t="shared" si="303"/>
        <v>0</v>
      </c>
      <c r="AL1638" s="174"/>
    </row>
    <row r="1639" spans="1:39" s="4" customFormat="1" ht="12" customHeight="1" outlineLevel="1" x14ac:dyDescent="0.35">
      <c r="A1639" s="307" t="s">
        <v>10402</v>
      </c>
      <c r="B1639" s="308">
        <v>0</v>
      </c>
      <c r="C1639" s="309"/>
      <c r="D1639" s="310" t="s">
        <v>10948</v>
      </c>
      <c r="E1639" s="292" t="s">
        <v>4744</v>
      </c>
      <c r="F1639" s="293"/>
      <c r="G1639" s="293"/>
      <c r="H1639" s="294">
        <v>3</v>
      </c>
      <c r="I1639" s="294" t="str">
        <f>IFERROR(_xlfn.IFNA(VLOOKUP($D:$D,history!$I:$Y,3,0),VLOOKUP(E:E,history!$H:$Y,4,0)),"--")</f>
        <v>--</v>
      </c>
      <c r="J1639" s="282" t="s">
        <v>9869</v>
      </c>
      <c r="K1639" s="282" t="str">
        <f t="shared" si="307"/>
        <v/>
      </c>
      <c r="L1639" s="312">
        <f t="shared" si="308"/>
        <v>14030.75</v>
      </c>
      <c r="M1639" s="312">
        <f t="shared" si="309"/>
        <v>21258.71</v>
      </c>
      <c r="N1639" s="297" t="str">
        <f>_xlfn.IFNA(VLOOKUP($E:$E,'1'!$A:$E,3,0),"")</f>
        <v/>
      </c>
      <c r="O1639" s="297" t="str">
        <f>_xlfn.IFNA(VLOOKUP($E:$E,'2'!$A:$E,3,0),"")</f>
        <v/>
      </c>
      <c r="P1639" s="297" t="str">
        <f>_xlfn.IFNA(VLOOKUP($E:$E,'3'!$A:$D,3,0),"")</f>
        <v/>
      </c>
      <c r="Q1639" s="297" t="str">
        <f>_xlfn.IFNA(VLOOKUP($E:$E,'4'!$A:$F,3,0),"")</f>
        <v/>
      </c>
      <c r="R1639" s="297" t="str">
        <f>_xlfn.IFNA(VLOOKUP($E:$E,'5'!$A:$F,3,0),"")</f>
        <v/>
      </c>
      <c r="S1639" s="297" t="str">
        <f>_xlfn.IFNA(VLOOKUP($E:$E,'6'!$A:$F,3,0),"")</f>
        <v/>
      </c>
      <c r="T1639" s="313">
        <v>1</v>
      </c>
      <c r="U1639" s="313">
        <v>1</v>
      </c>
      <c r="V1639" s="313">
        <v>2</v>
      </c>
      <c r="W1639" s="314">
        <v>5.85</v>
      </c>
      <c r="X1639" s="315">
        <v>1.15384615E-2</v>
      </c>
      <c r="Y1639" s="749">
        <v>20190</v>
      </c>
      <c r="Z1639" s="282"/>
      <c r="AA1639" s="316" t="s">
        <v>393</v>
      </c>
      <c r="AB1639" s="282" t="s">
        <v>9163</v>
      </c>
      <c r="AC1639" s="317" t="s">
        <v>2081</v>
      </c>
      <c r="AD1639" s="318" t="s">
        <v>1738</v>
      </c>
      <c r="AE1639" s="319">
        <v>0</v>
      </c>
      <c r="AF1639" s="319" t="s">
        <v>11282</v>
      </c>
      <c r="AG1639" s="320">
        <v>266.5</v>
      </c>
      <c r="AH1639" s="321">
        <f t="shared" si="310"/>
        <v>0</v>
      </c>
      <c r="AI1639" s="287">
        <f>_xlfn.IFNA(VLOOKUP(AD:AD,грп!B:C,2,0),0)</f>
        <v>0</v>
      </c>
      <c r="AJ1639" s="607">
        <v>0</v>
      </c>
      <c r="AK1639" s="672">
        <f t="shared" si="303"/>
        <v>0</v>
      </c>
      <c r="AL1639" s="174"/>
    </row>
    <row r="1640" spans="1:39" s="4" customFormat="1" ht="12" customHeight="1" outlineLevel="1" x14ac:dyDescent="0.35">
      <c r="A1640" s="307" t="s">
        <v>10402</v>
      </c>
      <c r="B1640" s="308">
        <v>0</v>
      </c>
      <c r="C1640" s="309"/>
      <c r="D1640" s="310" t="s">
        <v>4947</v>
      </c>
      <c r="E1640" s="292" t="s">
        <v>4745</v>
      </c>
      <c r="F1640" s="293"/>
      <c r="G1640" s="293"/>
      <c r="H1640" s="294"/>
      <c r="I1640" s="294" t="str">
        <f>IFERROR(_xlfn.IFNA(VLOOKUP($D:$D,history!$I:$Y,3,0),VLOOKUP(E:E,history!$H:$Y,4,0)),"--")</f>
        <v>--</v>
      </c>
      <c r="J1640" s="282" t="s">
        <v>5946</v>
      </c>
      <c r="K1640" s="282" t="str">
        <f t="shared" si="307"/>
        <v/>
      </c>
      <c r="L1640" s="312">
        <f t="shared" si="308"/>
        <v>588.08000000000004</v>
      </c>
      <c r="M1640" s="312">
        <f t="shared" si="309"/>
        <v>891.03</v>
      </c>
      <c r="N1640" s="297" t="str">
        <f>_xlfn.IFNA(VLOOKUP($E:$E,'1'!$A:$E,3,0),"")</f>
        <v/>
      </c>
      <c r="O1640" s="297" t="str">
        <f>_xlfn.IFNA(VLOOKUP($E:$E,'2'!$A:$E,3,0),"")</f>
        <v/>
      </c>
      <c r="P1640" s="297" t="str">
        <f>_xlfn.IFNA(VLOOKUP($E:$E,'3'!$A:$D,3,0),"")</f>
        <v/>
      </c>
      <c r="Q1640" s="297" t="str">
        <f>_xlfn.IFNA(VLOOKUP($E:$E,'4'!$A:$F,3,0),"")</f>
        <v/>
      </c>
      <c r="R1640" s="297" t="str">
        <f>_xlfn.IFNA(VLOOKUP($E:$E,'5'!$A:$F,3,0),"")</f>
        <v/>
      </c>
      <c r="S1640" s="297" t="str">
        <f>_xlfn.IFNA(VLOOKUP($E:$E,'6'!$A:$F,3,0),"")</f>
        <v/>
      </c>
      <c r="T1640" s="313">
        <v>1</v>
      </c>
      <c r="U1640" s="313">
        <v>1</v>
      </c>
      <c r="V1640" s="313">
        <v>100</v>
      </c>
      <c r="W1640" s="314">
        <v>0.153</v>
      </c>
      <c r="X1640" s="315">
        <v>2.5999999999999998E-4</v>
      </c>
      <c r="Y1640" s="749">
        <v>850</v>
      </c>
      <c r="Z1640" s="282"/>
      <c r="AA1640" s="316" t="s">
        <v>10390</v>
      </c>
      <c r="AB1640" s="282" t="s">
        <v>9163</v>
      </c>
      <c r="AC1640" s="317" t="s">
        <v>2081</v>
      </c>
      <c r="AD1640" s="318" t="s">
        <v>1738</v>
      </c>
      <c r="AE1640" s="319">
        <v>0</v>
      </c>
      <c r="AF1640" s="319" t="s">
        <v>11282</v>
      </c>
      <c r="AG1640" s="320">
        <v>11.17</v>
      </c>
      <c r="AH1640" s="321">
        <f t="shared" si="310"/>
        <v>0</v>
      </c>
      <c r="AI1640" s="287">
        <f>_xlfn.IFNA(VLOOKUP(AD:AD,грп!B:C,2,0),0)</f>
        <v>0</v>
      </c>
      <c r="AJ1640" s="607">
        <v>0</v>
      </c>
      <c r="AK1640" s="672">
        <f t="shared" si="303"/>
        <v>0</v>
      </c>
      <c r="AL1640" s="174"/>
    </row>
    <row r="1641" spans="1:39" s="4" customFormat="1" ht="12" customHeight="1" outlineLevel="1" x14ac:dyDescent="0.35">
      <c r="A1641" s="307" t="s">
        <v>10402</v>
      </c>
      <c r="B1641" s="308">
        <v>0</v>
      </c>
      <c r="C1641" s="309"/>
      <c r="D1641" s="310" t="s">
        <v>4867</v>
      </c>
      <c r="E1641" s="292" t="s">
        <v>4746</v>
      </c>
      <c r="F1641" s="293"/>
      <c r="G1641" s="293"/>
      <c r="H1641" s="294">
        <v>10</v>
      </c>
      <c r="I1641" s="294" t="str">
        <f>IFERROR(_xlfn.IFNA(VLOOKUP($D:$D,history!$I:$Y,3,0),VLOOKUP(E:E,history!$H:$Y,4,0)),"--")</f>
        <v>--</v>
      </c>
      <c r="J1641" s="282" t="s">
        <v>9870</v>
      </c>
      <c r="K1641" s="282" t="str">
        <f t="shared" si="307"/>
        <v/>
      </c>
      <c r="L1641" s="312">
        <f t="shared" si="308"/>
        <v>572.80999999999995</v>
      </c>
      <c r="M1641" s="312">
        <f t="shared" si="309"/>
        <v>867.9</v>
      </c>
      <c r="N1641" s="297" t="str">
        <f>_xlfn.IFNA(VLOOKUP($E:$E,'1'!$A:$E,3,0),"")</f>
        <v/>
      </c>
      <c r="O1641" s="297" t="str">
        <f>_xlfn.IFNA(VLOOKUP($E:$E,'2'!$A:$E,3,0),"")</f>
        <v/>
      </c>
      <c r="P1641" s="297" t="str">
        <f>_xlfn.IFNA(VLOOKUP($E:$E,'3'!$A:$D,3,0),"")</f>
        <v/>
      </c>
      <c r="Q1641" s="297" t="str">
        <f>_xlfn.IFNA(VLOOKUP($E:$E,'4'!$A:$F,3,0),"")</f>
        <v/>
      </c>
      <c r="R1641" s="297" t="str">
        <f>_xlfn.IFNA(VLOOKUP($E:$E,'5'!$A:$F,3,0),"")</f>
        <v/>
      </c>
      <c r="S1641" s="297" t="str">
        <f>_xlfn.IFNA(VLOOKUP($E:$E,'6'!$A:$F,3,0),"")</f>
        <v/>
      </c>
      <c r="T1641" s="313">
        <v>1</v>
      </c>
      <c r="U1641" s="313">
        <v>1</v>
      </c>
      <c r="V1641" s="313">
        <v>100</v>
      </c>
      <c r="W1641" s="314">
        <v>0.16800000000000001</v>
      </c>
      <c r="X1641" s="315">
        <v>2.6800000000000001E-4</v>
      </c>
      <c r="Y1641" s="749">
        <v>820</v>
      </c>
      <c r="Z1641" s="282"/>
      <c r="AA1641" s="316" t="s">
        <v>10390</v>
      </c>
      <c r="AB1641" s="282" t="s">
        <v>9163</v>
      </c>
      <c r="AC1641" s="317" t="s">
        <v>2081</v>
      </c>
      <c r="AD1641" s="318" t="s">
        <v>1738</v>
      </c>
      <c r="AE1641" s="319">
        <v>0</v>
      </c>
      <c r="AF1641" s="319" t="s">
        <v>11282</v>
      </c>
      <c r="AG1641" s="320">
        <v>10.88</v>
      </c>
      <c r="AH1641" s="321">
        <f t="shared" si="310"/>
        <v>0</v>
      </c>
      <c r="AI1641" s="287">
        <f>_xlfn.IFNA(VLOOKUP(AD:AD,грп!B:C,2,0),0)</f>
        <v>0</v>
      </c>
      <c r="AJ1641" s="607">
        <v>53</v>
      </c>
      <c r="AK1641" s="672">
        <f t="shared" si="303"/>
        <v>0</v>
      </c>
      <c r="AL1641" s="174"/>
    </row>
    <row r="1642" spans="1:39" s="4" customFormat="1" ht="12" customHeight="1" outlineLevel="1" x14ac:dyDescent="0.35">
      <c r="A1642" s="307" t="s">
        <v>10402</v>
      </c>
      <c r="B1642" s="308">
        <v>0</v>
      </c>
      <c r="C1642" s="309"/>
      <c r="D1642" s="310" t="s">
        <v>4948</v>
      </c>
      <c r="E1642" s="292" t="s">
        <v>4747</v>
      </c>
      <c r="F1642" s="293"/>
      <c r="G1642" s="293"/>
      <c r="H1642" s="294">
        <v>2</v>
      </c>
      <c r="I1642" s="294" t="str">
        <f>IFERROR(_xlfn.IFNA(VLOOKUP($D:$D,history!$I:$Y,3,0),VLOOKUP(E:E,history!$H:$Y,4,0)),"--")</f>
        <v>--</v>
      </c>
      <c r="J1642" s="282" t="s">
        <v>9870</v>
      </c>
      <c r="K1642" s="282" t="str">
        <f t="shared" si="307"/>
        <v/>
      </c>
      <c r="L1642" s="312">
        <f t="shared" si="308"/>
        <v>595.45000000000005</v>
      </c>
      <c r="M1642" s="312">
        <f t="shared" si="309"/>
        <v>902.2</v>
      </c>
      <c r="N1642" s="297" t="str">
        <f>_xlfn.IFNA(VLOOKUP($E:$E,'1'!$A:$E,3,0),"")</f>
        <v/>
      </c>
      <c r="O1642" s="297" t="str">
        <f>_xlfn.IFNA(VLOOKUP($E:$E,'2'!$A:$E,3,0),"")</f>
        <v/>
      </c>
      <c r="P1642" s="297" t="str">
        <f>_xlfn.IFNA(VLOOKUP($E:$E,'3'!$A:$D,3,0),"")</f>
        <v/>
      </c>
      <c r="Q1642" s="297" t="str">
        <f>_xlfn.IFNA(VLOOKUP($E:$E,'4'!$A:$F,3,0),"")</f>
        <v/>
      </c>
      <c r="R1642" s="297" t="str">
        <f>_xlfn.IFNA(VLOOKUP($E:$E,'5'!$A:$F,3,0),"")</f>
        <v/>
      </c>
      <c r="S1642" s="297" t="str">
        <f>_xlfn.IFNA(VLOOKUP($E:$E,'6'!$A:$F,3,0),"")</f>
        <v/>
      </c>
      <c r="T1642" s="313">
        <v>1</v>
      </c>
      <c r="U1642" s="313">
        <v>1</v>
      </c>
      <c r="V1642" s="313">
        <v>100</v>
      </c>
      <c r="W1642" s="314">
        <v>0.17399999999999999</v>
      </c>
      <c r="X1642" s="315">
        <v>2.6666670000000001E-4</v>
      </c>
      <c r="Y1642" s="749">
        <v>860</v>
      </c>
      <c r="Z1642" s="282"/>
      <c r="AA1642" s="316" t="s">
        <v>10390</v>
      </c>
      <c r="AB1642" s="282" t="s">
        <v>9163</v>
      </c>
      <c r="AC1642" s="317" t="s">
        <v>2081</v>
      </c>
      <c r="AD1642" s="318" t="s">
        <v>1738</v>
      </c>
      <c r="AE1642" s="319">
        <v>0</v>
      </c>
      <c r="AF1642" s="319" t="s">
        <v>11282</v>
      </c>
      <c r="AG1642" s="320">
        <v>11.31</v>
      </c>
      <c r="AH1642" s="321">
        <f t="shared" si="310"/>
        <v>0</v>
      </c>
      <c r="AI1642" s="287">
        <f>_xlfn.IFNA(VLOOKUP(AD:AD,грп!B:C,2,0),0)</f>
        <v>0</v>
      </c>
      <c r="AJ1642" s="607">
        <v>20</v>
      </c>
      <c r="AK1642" s="672">
        <f t="shared" si="303"/>
        <v>0</v>
      </c>
      <c r="AL1642" s="174"/>
    </row>
    <row r="1643" spans="1:39" s="4" customFormat="1" ht="12" customHeight="1" outlineLevel="1" x14ac:dyDescent="0.35">
      <c r="A1643" s="307" t="s">
        <v>10402</v>
      </c>
      <c r="B1643" s="308">
        <v>0</v>
      </c>
      <c r="C1643" s="309"/>
      <c r="D1643" s="310" t="s">
        <v>10949</v>
      </c>
      <c r="E1643" s="292" t="s">
        <v>4748</v>
      </c>
      <c r="F1643" s="293"/>
      <c r="G1643" s="293"/>
      <c r="H1643" s="294">
        <v>14</v>
      </c>
      <c r="I1643" s="294" t="str">
        <f>IFERROR(_xlfn.IFNA(VLOOKUP($D:$D,history!$I:$Y,3,0),VLOOKUP(E:E,history!$H:$Y,4,0)),"--")</f>
        <v>--</v>
      </c>
      <c r="J1643" s="282" t="s">
        <v>9870</v>
      </c>
      <c r="K1643" s="282" t="str">
        <f t="shared" si="307"/>
        <v/>
      </c>
      <c r="L1643" s="312">
        <f t="shared" si="308"/>
        <v>734.44</v>
      </c>
      <c r="M1643" s="312">
        <f t="shared" si="309"/>
        <v>1112.79</v>
      </c>
      <c r="N1643" s="297" t="str">
        <f>_xlfn.IFNA(VLOOKUP($E:$E,'1'!$A:$E,3,0),"")</f>
        <v/>
      </c>
      <c r="O1643" s="297" t="str">
        <f>_xlfn.IFNA(VLOOKUP($E:$E,'2'!$A:$E,3,0),"")</f>
        <v/>
      </c>
      <c r="P1643" s="297" t="str">
        <f>_xlfn.IFNA(VLOOKUP($E:$E,'3'!$A:$D,3,0),"")</f>
        <v/>
      </c>
      <c r="Q1643" s="297" t="str">
        <f>_xlfn.IFNA(VLOOKUP($E:$E,'4'!$A:$F,3,0),"")</f>
        <v/>
      </c>
      <c r="R1643" s="297" t="str">
        <f>_xlfn.IFNA(VLOOKUP($E:$E,'5'!$A:$F,3,0),"")</f>
        <v/>
      </c>
      <c r="S1643" s="297" t="str">
        <f>_xlfn.IFNA(VLOOKUP($E:$E,'6'!$A:$F,3,0),"")</f>
        <v/>
      </c>
      <c r="T1643" s="313">
        <v>1</v>
      </c>
      <c r="U1643" s="313">
        <v>1</v>
      </c>
      <c r="V1643" s="313">
        <v>100</v>
      </c>
      <c r="W1643" s="314">
        <v>0.187</v>
      </c>
      <c r="X1643" s="315">
        <v>2.6800000000000001E-4</v>
      </c>
      <c r="Y1643" s="749">
        <v>1060</v>
      </c>
      <c r="Z1643" s="282"/>
      <c r="AA1643" s="316" t="s">
        <v>10390</v>
      </c>
      <c r="AB1643" s="282" t="s">
        <v>9163</v>
      </c>
      <c r="AC1643" s="317" t="s">
        <v>2081</v>
      </c>
      <c r="AD1643" s="318" t="s">
        <v>1738</v>
      </c>
      <c r="AE1643" s="319">
        <v>0</v>
      </c>
      <c r="AF1643" s="319" t="s">
        <v>11282</v>
      </c>
      <c r="AG1643" s="320">
        <v>13.95</v>
      </c>
      <c r="AH1643" s="321">
        <f t="shared" si="310"/>
        <v>0</v>
      </c>
      <c r="AI1643" s="287">
        <f>_xlfn.IFNA(VLOOKUP(AD:AD,грп!B:C,2,0),0)</f>
        <v>0</v>
      </c>
      <c r="AJ1643" s="607">
        <v>37</v>
      </c>
      <c r="AK1643" s="672">
        <f t="shared" si="303"/>
        <v>0</v>
      </c>
      <c r="AL1643" s="174"/>
    </row>
    <row r="1644" spans="1:39" s="4" customFormat="1" ht="12" customHeight="1" outlineLevel="1" x14ac:dyDescent="0.35">
      <c r="A1644" s="307" t="s">
        <v>10402</v>
      </c>
      <c r="B1644" s="308" t="s">
        <v>7187</v>
      </c>
      <c r="C1644" s="309"/>
      <c r="D1644" s="310" t="s">
        <v>4949</v>
      </c>
      <c r="E1644" s="292" t="s">
        <v>4749</v>
      </c>
      <c r="F1644" s="293"/>
      <c r="G1644" s="293"/>
      <c r="H1644" s="294">
        <v>56</v>
      </c>
      <c r="I1644" s="294" t="str">
        <f>IFERROR(_xlfn.IFNA(VLOOKUP($D:$D,history!$I:$Y,3,0),VLOOKUP(E:E,history!$H:$Y,4,0)),"--")</f>
        <v>--</v>
      </c>
      <c r="J1644" s="282" t="s">
        <v>9870</v>
      </c>
      <c r="K1644" s="282" t="str">
        <f t="shared" si="307"/>
        <v/>
      </c>
      <c r="L1644" s="312">
        <f t="shared" si="308"/>
        <v>654.94000000000005</v>
      </c>
      <c r="M1644" s="312">
        <f t="shared" si="309"/>
        <v>992.34</v>
      </c>
      <c r="N1644" s="297" t="str">
        <f>_xlfn.IFNA(VLOOKUP($E:$E,'1'!$A:$E,3,0),"")</f>
        <v/>
      </c>
      <c r="O1644" s="297" t="str">
        <f>_xlfn.IFNA(VLOOKUP($E:$E,'2'!$A:$E,3,0),"")</f>
        <v/>
      </c>
      <c r="P1644" s="297" t="str">
        <f>_xlfn.IFNA(VLOOKUP($E:$E,'3'!$A:$D,3,0),"")</f>
        <v/>
      </c>
      <c r="Q1644" s="297" t="str">
        <f>_xlfn.IFNA(VLOOKUP($E:$E,'4'!$A:$F,3,0),"")</f>
        <v/>
      </c>
      <c r="R1644" s="297" t="str">
        <f>_xlfn.IFNA(VLOOKUP($E:$E,'5'!$A:$F,3,0),"")</f>
        <v/>
      </c>
      <c r="S1644" s="297" t="str">
        <f>_xlfn.IFNA(VLOOKUP($E:$E,'6'!$A:$F,3,0),"")</f>
        <v/>
      </c>
      <c r="T1644" s="313">
        <v>1</v>
      </c>
      <c r="U1644" s="313">
        <v>1</v>
      </c>
      <c r="V1644" s="313">
        <v>100</v>
      </c>
      <c r="W1644" s="314">
        <v>0.189</v>
      </c>
      <c r="X1644" s="315">
        <v>2.6666670000000001E-4</v>
      </c>
      <c r="Y1644" s="749">
        <v>940</v>
      </c>
      <c r="Z1644" s="282"/>
      <c r="AA1644" s="316" t="s">
        <v>10390</v>
      </c>
      <c r="AB1644" s="282" t="s">
        <v>9163</v>
      </c>
      <c r="AC1644" s="317" t="s">
        <v>2081</v>
      </c>
      <c r="AD1644" s="318" t="s">
        <v>1738</v>
      </c>
      <c r="AE1644" s="319">
        <v>0</v>
      </c>
      <c r="AF1644" s="319" t="s">
        <v>11282</v>
      </c>
      <c r="AG1644" s="320">
        <v>12.44</v>
      </c>
      <c r="AH1644" s="321">
        <f t="shared" si="310"/>
        <v>0</v>
      </c>
      <c r="AI1644" s="287">
        <f>_xlfn.IFNA(VLOOKUP(AD:AD,грп!B:C,2,0),0)</f>
        <v>0</v>
      </c>
      <c r="AJ1644" s="607">
        <v>15</v>
      </c>
      <c r="AK1644" s="672">
        <f t="shared" si="303"/>
        <v>0</v>
      </c>
      <c r="AL1644" s="174"/>
    </row>
    <row r="1645" spans="1:39" s="4" customFormat="1" ht="12" customHeight="1" outlineLevel="1" x14ac:dyDescent="0.35">
      <c r="A1645" s="307" t="s">
        <v>10402</v>
      </c>
      <c r="B1645" s="308">
        <v>0</v>
      </c>
      <c r="C1645" s="309"/>
      <c r="D1645" s="310" t="s">
        <v>4907</v>
      </c>
      <c r="E1645" s="292" t="s">
        <v>4750</v>
      </c>
      <c r="F1645" s="293"/>
      <c r="G1645" s="293"/>
      <c r="H1645" s="294">
        <v>3</v>
      </c>
      <c r="I1645" s="294" t="str">
        <f>IFERROR(_xlfn.IFNA(VLOOKUP($D:$D,history!$I:$Y,3,0),VLOOKUP(E:E,history!$H:$Y,4,0)),"--")</f>
        <v>--</v>
      </c>
      <c r="J1645" s="282" t="s">
        <v>9870</v>
      </c>
      <c r="K1645" s="282" t="str">
        <f t="shared" si="307"/>
        <v/>
      </c>
      <c r="L1645" s="312">
        <f t="shared" si="308"/>
        <v>673.9</v>
      </c>
      <c r="M1645" s="312">
        <f t="shared" si="309"/>
        <v>1021.06</v>
      </c>
      <c r="N1645" s="297" t="str">
        <f>_xlfn.IFNA(VLOOKUP($E:$E,'1'!$A:$E,3,0),"")</f>
        <v/>
      </c>
      <c r="O1645" s="297" t="str">
        <f>_xlfn.IFNA(VLOOKUP($E:$E,'2'!$A:$E,3,0),"")</f>
        <v/>
      </c>
      <c r="P1645" s="297" t="str">
        <f>_xlfn.IFNA(VLOOKUP($E:$E,'3'!$A:$D,3,0),"")</f>
        <v/>
      </c>
      <c r="Q1645" s="297" t="str">
        <f>_xlfn.IFNA(VLOOKUP($E:$E,'4'!$A:$F,3,0),"")</f>
        <v/>
      </c>
      <c r="R1645" s="297" t="str">
        <f>_xlfn.IFNA(VLOOKUP($E:$E,'5'!$A:$F,3,0),"")</f>
        <v/>
      </c>
      <c r="S1645" s="297" t="str">
        <f>_xlfn.IFNA(VLOOKUP($E:$E,'6'!$A:$F,3,0),"")</f>
        <v/>
      </c>
      <c r="T1645" s="313">
        <v>1</v>
      </c>
      <c r="U1645" s="313">
        <v>1</v>
      </c>
      <c r="V1645" s="313">
        <v>100</v>
      </c>
      <c r="W1645" s="314">
        <v>0.19600000000000001</v>
      </c>
      <c r="X1645" s="315">
        <v>2.5999999999999998E-4</v>
      </c>
      <c r="Y1645" s="749">
        <v>970</v>
      </c>
      <c r="Z1645" s="282"/>
      <c r="AA1645" s="316" t="s">
        <v>10391</v>
      </c>
      <c r="AB1645" s="282" t="s">
        <v>9163</v>
      </c>
      <c r="AC1645" s="317" t="s">
        <v>2081</v>
      </c>
      <c r="AD1645" s="318" t="s">
        <v>1738</v>
      </c>
      <c r="AE1645" s="319">
        <v>0</v>
      </c>
      <c r="AF1645" s="319" t="s">
        <v>11282</v>
      </c>
      <c r="AG1645" s="320">
        <v>12.8</v>
      </c>
      <c r="AH1645" s="321">
        <f t="shared" si="310"/>
        <v>0</v>
      </c>
      <c r="AI1645" s="287">
        <f>_xlfn.IFNA(VLOOKUP(AD:AD,грп!B:C,2,0),0)</f>
        <v>0</v>
      </c>
      <c r="AJ1645" s="607">
        <v>20</v>
      </c>
      <c r="AK1645" s="672">
        <f t="shared" si="303"/>
        <v>0</v>
      </c>
      <c r="AL1645" s="174"/>
    </row>
    <row r="1646" spans="1:39" s="4" customFormat="1" ht="12" customHeight="1" outlineLevel="1" x14ac:dyDescent="0.35">
      <c r="A1646" s="307" t="s">
        <v>10402</v>
      </c>
      <c r="B1646" s="308" t="s">
        <v>7188</v>
      </c>
      <c r="C1646" s="309"/>
      <c r="D1646" s="310" t="s">
        <v>10299</v>
      </c>
      <c r="E1646" s="292" t="s">
        <v>4751</v>
      </c>
      <c r="F1646" s="293"/>
      <c r="G1646" s="293"/>
      <c r="H1646" s="294">
        <v>11</v>
      </c>
      <c r="I1646" s="294" t="str">
        <f>IFERROR(_xlfn.IFNA(VLOOKUP($D:$D,history!$I:$Y,3,0),VLOOKUP(E:E,history!$H:$Y,4,0)),"--")</f>
        <v>--</v>
      </c>
      <c r="J1646" s="282" t="s">
        <v>9870</v>
      </c>
      <c r="K1646" s="282" t="str">
        <f t="shared" si="307"/>
        <v/>
      </c>
      <c r="L1646" s="312">
        <f t="shared" si="308"/>
        <v>264.82</v>
      </c>
      <c r="M1646" s="312">
        <f t="shared" si="309"/>
        <v>401.24</v>
      </c>
      <c r="N1646" s="297" t="str">
        <f>_xlfn.IFNA(VLOOKUP($E:$E,'1'!$A:$E,3,0),"")</f>
        <v/>
      </c>
      <c r="O1646" s="297" t="str">
        <f>_xlfn.IFNA(VLOOKUP($E:$E,'2'!$A:$E,3,0),"")</f>
        <v/>
      </c>
      <c r="P1646" s="297" t="str">
        <f>_xlfn.IFNA(VLOOKUP($E:$E,'3'!$A:$D,3,0),"")</f>
        <v/>
      </c>
      <c r="Q1646" s="297" t="str">
        <f>_xlfn.IFNA(VLOOKUP($E:$E,'4'!$A:$F,3,0),"")</f>
        <v/>
      </c>
      <c r="R1646" s="297" t="str">
        <f>_xlfn.IFNA(VLOOKUP($E:$E,'5'!$A:$F,3,0),"")</f>
        <v/>
      </c>
      <c r="S1646" s="297" t="str">
        <f>_xlfn.IFNA(VLOOKUP($E:$E,'6'!$A:$F,3,0),"")</f>
        <v/>
      </c>
      <c r="T1646" s="313">
        <v>1</v>
      </c>
      <c r="U1646" s="313">
        <v>10</v>
      </c>
      <c r="V1646" s="313">
        <v>100</v>
      </c>
      <c r="W1646" s="314">
        <v>0.112</v>
      </c>
      <c r="X1646" s="315">
        <v>1.9000000000000001E-4</v>
      </c>
      <c r="Y1646" s="749">
        <v>380</v>
      </c>
      <c r="Z1646" s="282"/>
      <c r="AA1646" s="316" t="s">
        <v>393</v>
      </c>
      <c r="AB1646" s="282" t="s">
        <v>9163</v>
      </c>
      <c r="AC1646" s="317" t="s">
        <v>2081</v>
      </c>
      <c r="AD1646" s="318" t="s">
        <v>1738</v>
      </c>
      <c r="AE1646" s="319">
        <v>0</v>
      </c>
      <c r="AF1646" s="319" t="s">
        <v>11282</v>
      </c>
      <c r="AG1646" s="320">
        <v>5.03</v>
      </c>
      <c r="AH1646" s="321">
        <f t="shared" si="310"/>
        <v>0</v>
      </c>
      <c r="AI1646" s="287">
        <f>_xlfn.IFNA(VLOOKUP(AD:AD,грп!B:C,2,0),0)</f>
        <v>0</v>
      </c>
      <c r="AJ1646" s="607">
        <v>6</v>
      </c>
      <c r="AK1646" s="672">
        <f t="shared" si="303"/>
        <v>0</v>
      </c>
      <c r="AL1646" s="174"/>
    </row>
    <row r="1647" spans="1:39" s="4" customFormat="1" ht="12" customHeight="1" outlineLevel="1" x14ac:dyDescent="0.35">
      <c r="A1647" s="307" t="s">
        <v>339</v>
      </c>
      <c r="B1647" s="308" t="s">
        <v>7189</v>
      </c>
      <c r="C1647" s="377" t="s">
        <v>555</v>
      </c>
      <c r="D1647" s="310" t="s">
        <v>1333</v>
      </c>
      <c r="E1647" s="322" t="s">
        <v>1334</v>
      </c>
      <c r="F1647" s="293"/>
      <c r="G1647" s="293"/>
      <c r="H1647" s="294">
        <v>5</v>
      </c>
      <c r="I1647" s="294" t="str">
        <f>IFERROR(_xlfn.IFNA(VLOOKUP($D:$D,history!$I:$Y,3,0),VLOOKUP(E:E,history!$H:$Y,4,0)),"--")</f>
        <v>--</v>
      </c>
      <c r="J1647" s="282" t="s">
        <v>9870</v>
      </c>
      <c r="K1647" s="282" t="str">
        <f t="shared" si="307"/>
        <v/>
      </c>
      <c r="L1647" s="312">
        <f t="shared" si="308"/>
        <v>384.33</v>
      </c>
      <c r="M1647" s="312">
        <f t="shared" si="309"/>
        <v>582.32000000000005</v>
      </c>
      <c r="N1647" s="297" t="str">
        <f>_xlfn.IFNA(VLOOKUP($E:$E,'1'!$A:$E,3,0),"")</f>
        <v/>
      </c>
      <c r="O1647" s="297" t="str">
        <f>_xlfn.IFNA(VLOOKUP($E:$E,'2'!$A:$E,3,0),"")</f>
        <v/>
      </c>
      <c r="P1647" s="297" t="str">
        <f>_xlfn.IFNA(VLOOKUP($E:$E,'3'!$A:$D,3,0),"")</f>
        <v/>
      </c>
      <c r="Q1647" s="297" t="str">
        <f>_xlfn.IFNA(VLOOKUP($E:$E,'4'!$A:$F,3,0),"")</f>
        <v/>
      </c>
      <c r="R1647" s="297" t="str">
        <f>_xlfn.IFNA(VLOOKUP($E:$E,'5'!$A:$F,3,0),"")</f>
        <v/>
      </c>
      <c r="S1647" s="297" t="str">
        <f>_xlfn.IFNA(VLOOKUP($E:$E,'6'!$A:$F,3,0),"")</f>
        <v/>
      </c>
      <c r="T1647" s="313">
        <v>1</v>
      </c>
      <c r="U1647" s="313">
        <v>1</v>
      </c>
      <c r="V1647" s="313">
        <v>20</v>
      </c>
      <c r="W1647" s="314">
        <v>0.60199999999999998</v>
      </c>
      <c r="X1647" s="315">
        <v>1.8000000000000001E-4</v>
      </c>
      <c r="Y1647" s="749">
        <v>520</v>
      </c>
      <c r="Z1647" s="282"/>
      <c r="AA1647" s="316" t="s">
        <v>10390</v>
      </c>
      <c r="AB1647" s="282" t="s">
        <v>9163</v>
      </c>
      <c r="AC1647" s="317" t="s">
        <v>2081</v>
      </c>
      <c r="AD1647" s="318" t="s">
        <v>1738</v>
      </c>
      <c r="AE1647" s="319">
        <v>0</v>
      </c>
      <c r="AF1647" s="319" t="s">
        <v>11282</v>
      </c>
      <c r="AG1647" s="320">
        <v>7.3</v>
      </c>
      <c r="AH1647" s="321">
        <f t="shared" si="310"/>
        <v>0</v>
      </c>
      <c r="AI1647" s="287">
        <f>_xlfn.IFNA(VLOOKUP(AD:AD,грп!B:C,2,0),0)</f>
        <v>0</v>
      </c>
      <c r="AJ1647" s="607">
        <v>0</v>
      </c>
      <c r="AK1647" s="672" t="str">
        <f t="shared" si="303"/>
        <v xml:space="preserve"> </v>
      </c>
      <c r="AL1647" s="174"/>
    </row>
    <row r="1648" spans="1:39" s="4" customFormat="1" ht="12" customHeight="1" outlineLevel="1" x14ac:dyDescent="0.35">
      <c r="A1648" s="307" t="s">
        <v>339</v>
      </c>
      <c r="B1648" s="308" t="s">
        <v>7190</v>
      </c>
      <c r="C1648" s="377" t="s">
        <v>555</v>
      </c>
      <c r="D1648" s="310" t="s">
        <v>1335</v>
      </c>
      <c r="E1648" s="322" t="s">
        <v>1336</v>
      </c>
      <c r="F1648" s="293"/>
      <c r="G1648" s="293"/>
      <c r="H1648" s="294">
        <v>13</v>
      </c>
      <c r="I1648" s="294" t="str">
        <f>IFERROR(_xlfn.IFNA(VLOOKUP($D:$D,history!$I:$Y,3,0),VLOOKUP(E:E,history!$H:$Y,4,0)),"--")</f>
        <v>--</v>
      </c>
      <c r="J1648" s="282" t="s">
        <v>9870</v>
      </c>
      <c r="K1648" s="282" t="str">
        <f t="shared" si="307"/>
        <v/>
      </c>
      <c r="L1648" s="312">
        <f t="shared" si="308"/>
        <v>439.08</v>
      </c>
      <c r="M1648" s="312">
        <f t="shared" si="309"/>
        <v>665.28</v>
      </c>
      <c r="N1648" s="297" t="str">
        <f>_xlfn.IFNA(VLOOKUP($E:$E,'1'!$A:$E,3,0),"")</f>
        <v/>
      </c>
      <c r="O1648" s="297" t="str">
        <f>_xlfn.IFNA(VLOOKUP($E:$E,'2'!$A:$E,3,0),"")</f>
        <v/>
      </c>
      <c r="P1648" s="297" t="str">
        <f>_xlfn.IFNA(VLOOKUP($E:$E,'3'!$A:$D,3,0),"")</f>
        <v/>
      </c>
      <c r="Q1648" s="297" t="str">
        <f>_xlfn.IFNA(VLOOKUP($E:$E,'4'!$A:$F,3,0),"")</f>
        <v/>
      </c>
      <c r="R1648" s="297" t="str">
        <f>_xlfn.IFNA(VLOOKUP($E:$E,'5'!$A:$F,3,0),"")</f>
        <v/>
      </c>
      <c r="S1648" s="297" t="str">
        <f>_xlfn.IFNA(VLOOKUP($E:$E,'6'!$A:$F,3,0),"")</f>
        <v/>
      </c>
      <c r="T1648" s="313">
        <v>1</v>
      </c>
      <c r="U1648" s="313">
        <v>1</v>
      </c>
      <c r="V1648" s="313">
        <v>20</v>
      </c>
      <c r="W1648" s="314">
        <v>0.68300000000000005</v>
      </c>
      <c r="X1648" s="315">
        <v>2.0000000000000001E-4</v>
      </c>
      <c r="Y1648" s="749">
        <v>590</v>
      </c>
      <c r="Z1648" s="282"/>
      <c r="AA1648" s="316" t="s">
        <v>10390</v>
      </c>
      <c r="AB1648" s="282" t="s">
        <v>9163</v>
      </c>
      <c r="AC1648" s="317" t="s">
        <v>2081</v>
      </c>
      <c r="AD1648" s="318" t="s">
        <v>1738</v>
      </c>
      <c r="AE1648" s="319">
        <v>0</v>
      </c>
      <c r="AF1648" s="319" t="s">
        <v>11282</v>
      </c>
      <c r="AG1648" s="320">
        <v>8.34</v>
      </c>
      <c r="AH1648" s="321">
        <f t="shared" si="310"/>
        <v>0</v>
      </c>
      <c r="AI1648" s="287">
        <f>_xlfn.IFNA(VLOOKUP(AD:AD,грп!B:C,2,0),0)</f>
        <v>0</v>
      </c>
      <c r="AJ1648" s="607">
        <v>18</v>
      </c>
      <c r="AK1648" s="672" t="str">
        <f t="shared" si="303"/>
        <v xml:space="preserve"> </v>
      </c>
      <c r="AL1648" s="174"/>
    </row>
    <row r="1649" spans="1:39" s="4" customFormat="1" ht="12" customHeight="1" outlineLevel="1" x14ac:dyDescent="0.35">
      <c r="A1649" s="307" t="s">
        <v>339</v>
      </c>
      <c r="B1649" s="308" t="s">
        <v>7191</v>
      </c>
      <c r="C1649" s="377" t="s">
        <v>555</v>
      </c>
      <c r="D1649" s="310" t="s">
        <v>10313</v>
      </c>
      <c r="E1649" s="322" t="s">
        <v>979</v>
      </c>
      <c r="F1649" s="293"/>
      <c r="G1649" s="293"/>
      <c r="H1649" s="294">
        <v>3</v>
      </c>
      <c r="I1649" s="294" t="str">
        <f>IFERROR(_xlfn.IFNA(VLOOKUP($D:$D,history!$I:$Y,3,0),VLOOKUP(E:E,history!$H:$Y,4,0)),"--")</f>
        <v>--</v>
      </c>
      <c r="J1649" s="282" t="s">
        <v>9870</v>
      </c>
      <c r="K1649" s="282" t="str">
        <f t="shared" si="307"/>
        <v/>
      </c>
      <c r="L1649" s="312">
        <f t="shared" si="308"/>
        <v>461.2</v>
      </c>
      <c r="M1649" s="312">
        <f t="shared" si="309"/>
        <v>698.79</v>
      </c>
      <c r="N1649" s="297" t="str">
        <f>_xlfn.IFNA(VLOOKUP($E:$E,'1'!$A:$E,3,0),"")</f>
        <v/>
      </c>
      <c r="O1649" s="297" t="str">
        <f>_xlfn.IFNA(VLOOKUP($E:$E,'2'!$A:$E,3,0),"")</f>
        <v/>
      </c>
      <c r="P1649" s="297" t="str">
        <f>_xlfn.IFNA(VLOOKUP($E:$E,'3'!$A:$D,3,0),"")</f>
        <v/>
      </c>
      <c r="Q1649" s="297" t="str">
        <f>_xlfn.IFNA(VLOOKUP($E:$E,'4'!$A:$F,3,0),"")</f>
        <v/>
      </c>
      <c r="R1649" s="297" t="str">
        <f>_xlfn.IFNA(VLOOKUP($E:$E,'5'!$A:$F,3,0),"")</f>
        <v/>
      </c>
      <c r="S1649" s="297" t="str">
        <f>_xlfn.IFNA(VLOOKUP($E:$E,'6'!$A:$F,3,0),"")</f>
        <v/>
      </c>
      <c r="T1649" s="313">
        <v>1</v>
      </c>
      <c r="U1649" s="313">
        <v>1</v>
      </c>
      <c r="V1649" s="313">
        <v>20</v>
      </c>
      <c r="W1649" s="314">
        <v>0.71</v>
      </c>
      <c r="X1649" s="315">
        <v>1.8000000000000001E-4</v>
      </c>
      <c r="Y1649" s="749">
        <v>630</v>
      </c>
      <c r="Z1649" s="282"/>
      <c r="AA1649" s="316" t="s">
        <v>10390</v>
      </c>
      <c r="AB1649" s="282" t="s">
        <v>9163</v>
      </c>
      <c r="AC1649" s="317" t="s">
        <v>2081</v>
      </c>
      <c r="AD1649" s="318" t="s">
        <v>1738</v>
      </c>
      <c r="AE1649" s="319">
        <v>0</v>
      </c>
      <c r="AF1649" s="319" t="s">
        <v>11282</v>
      </c>
      <c r="AG1649" s="320">
        <v>8.76</v>
      </c>
      <c r="AH1649" s="321">
        <f t="shared" si="310"/>
        <v>0</v>
      </c>
      <c r="AI1649" s="287">
        <f>_xlfn.IFNA(VLOOKUP(AD:AD,грп!B:C,2,0),0)</f>
        <v>0</v>
      </c>
      <c r="AJ1649" s="607">
        <v>0</v>
      </c>
      <c r="AK1649" s="672" t="str">
        <f t="shared" ref="AK1649:AK1712" si="311">C1649</f>
        <v xml:space="preserve"> </v>
      </c>
      <c r="AL1649" s="174"/>
    </row>
    <row r="1650" spans="1:39" s="4" customFormat="1" ht="12" customHeight="1" outlineLevel="1" x14ac:dyDescent="0.35">
      <c r="A1650" s="307" t="s">
        <v>339</v>
      </c>
      <c r="B1650" s="308" t="s">
        <v>7192</v>
      </c>
      <c r="C1650" s="377" t="s">
        <v>555</v>
      </c>
      <c r="D1650" s="310" t="s">
        <v>10314</v>
      </c>
      <c r="E1650" s="322" t="s">
        <v>1337</v>
      </c>
      <c r="F1650" s="293"/>
      <c r="G1650" s="293"/>
      <c r="H1650" s="294"/>
      <c r="I1650" s="294" t="str">
        <f>IFERROR(_xlfn.IFNA(VLOOKUP($D:$D,history!$I:$Y,3,0),VLOOKUP(E:E,history!$H:$Y,4,0)),"--")</f>
        <v>--</v>
      </c>
      <c r="J1650" s="282" t="s">
        <v>9870</v>
      </c>
      <c r="K1650" s="282" t="str">
        <f t="shared" si="307"/>
        <v/>
      </c>
      <c r="L1650" s="312">
        <f t="shared" si="308"/>
        <v>475.94</v>
      </c>
      <c r="M1650" s="312">
        <f t="shared" si="309"/>
        <v>721.12</v>
      </c>
      <c r="N1650" s="297" t="str">
        <f>_xlfn.IFNA(VLOOKUP($E:$E,'1'!$A:$E,3,0),"")</f>
        <v/>
      </c>
      <c r="O1650" s="297" t="str">
        <f>_xlfn.IFNA(VLOOKUP($E:$E,'2'!$A:$E,3,0),"")</f>
        <v/>
      </c>
      <c r="P1650" s="297" t="str">
        <f>_xlfn.IFNA(VLOOKUP($E:$E,'3'!$A:$D,3,0),"")</f>
        <v/>
      </c>
      <c r="Q1650" s="297" t="str">
        <f>_xlfn.IFNA(VLOOKUP($E:$E,'4'!$A:$F,3,0),"")</f>
        <v/>
      </c>
      <c r="R1650" s="297" t="str">
        <f>_xlfn.IFNA(VLOOKUP($E:$E,'5'!$A:$F,3,0),"")</f>
        <v/>
      </c>
      <c r="S1650" s="297" t="str">
        <f>_xlfn.IFNA(VLOOKUP($E:$E,'6'!$A:$F,3,0),"")</f>
        <v/>
      </c>
      <c r="T1650" s="313">
        <v>1</v>
      </c>
      <c r="U1650" s="313">
        <v>1</v>
      </c>
      <c r="V1650" s="313">
        <v>20</v>
      </c>
      <c r="W1650" s="314">
        <v>0.78</v>
      </c>
      <c r="X1650" s="315">
        <v>2.0000000000000001E-4</v>
      </c>
      <c r="Y1650" s="749">
        <v>650</v>
      </c>
      <c r="Z1650" s="282"/>
      <c r="AA1650" s="316" t="s">
        <v>10390</v>
      </c>
      <c r="AB1650" s="282" t="s">
        <v>9163</v>
      </c>
      <c r="AC1650" s="317" t="s">
        <v>2081</v>
      </c>
      <c r="AD1650" s="318" t="s">
        <v>1738</v>
      </c>
      <c r="AE1650" s="319">
        <v>0</v>
      </c>
      <c r="AF1650" s="319" t="s">
        <v>11282</v>
      </c>
      <c r="AG1650" s="320">
        <v>9.0399999999999991</v>
      </c>
      <c r="AH1650" s="321">
        <f t="shared" si="310"/>
        <v>0</v>
      </c>
      <c r="AI1650" s="287">
        <f>_xlfn.IFNA(VLOOKUP(AD:AD,грп!B:C,2,0),0)</f>
        <v>0</v>
      </c>
      <c r="AJ1650" s="607">
        <v>49</v>
      </c>
      <c r="AK1650" s="672" t="str">
        <f t="shared" si="311"/>
        <v xml:space="preserve"> </v>
      </c>
      <c r="AL1650" s="174"/>
    </row>
    <row r="1651" spans="1:39" s="4" customFormat="1" ht="12" customHeight="1" outlineLevel="1" x14ac:dyDescent="0.35">
      <c r="A1651" s="307" t="s">
        <v>339</v>
      </c>
      <c r="B1651" s="308" t="s">
        <v>7193</v>
      </c>
      <c r="C1651" s="377" t="s">
        <v>555</v>
      </c>
      <c r="D1651" s="310" t="s">
        <v>10315</v>
      </c>
      <c r="E1651" s="322" t="s">
        <v>980</v>
      </c>
      <c r="F1651" s="293"/>
      <c r="G1651" s="293"/>
      <c r="H1651" s="294">
        <v>8</v>
      </c>
      <c r="I1651" s="294" t="str">
        <f>IFERROR(_xlfn.IFNA(VLOOKUP($D:$D,history!$I:$Y,3,0),VLOOKUP(E:E,history!$H:$Y,4,0)),"--")</f>
        <v>--</v>
      </c>
      <c r="J1651" s="282" t="s">
        <v>9868</v>
      </c>
      <c r="K1651" s="282" t="str">
        <f t="shared" si="307"/>
        <v/>
      </c>
      <c r="L1651" s="312">
        <f t="shared" si="308"/>
        <v>598.09</v>
      </c>
      <c r="M1651" s="312">
        <f t="shared" si="309"/>
        <v>906.19</v>
      </c>
      <c r="N1651" s="297" t="str">
        <f>_xlfn.IFNA(VLOOKUP($E:$E,'1'!$A:$E,3,0),"")</f>
        <v/>
      </c>
      <c r="O1651" s="297" t="str">
        <f>_xlfn.IFNA(VLOOKUP($E:$E,'2'!$A:$E,3,0),"")</f>
        <v/>
      </c>
      <c r="P1651" s="297" t="str">
        <f>_xlfn.IFNA(VLOOKUP($E:$E,'3'!$A:$D,3,0),"")</f>
        <v/>
      </c>
      <c r="Q1651" s="297" t="str">
        <f>_xlfn.IFNA(VLOOKUP($E:$E,'4'!$A:$F,3,0),"")</f>
        <v/>
      </c>
      <c r="R1651" s="297" t="str">
        <f>_xlfn.IFNA(VLOOKUP($E:$E,'5'!$A:$F,3,0),"")</f>
        <v/>
      </c>
      <c r="S1651" s="297" t="str">
        <f>_xlfn.IFNA(VLOOKUP($E:$E,'6'!$A:$F,3,0),"")</f>
        <v/>
      </c>
      <c r="T1651" s="313">
        <v>1</v>
      </c>
      <c r="U1651" s="313">
        <v>1</v>
      </c>
      <c r="V1651" s="313">
        <v>20</v>
      </c>
      <c r="W1651" s="314">
        <v>0.81299999999999994</v>
      </c>
      <c r="X1651" s="315">
        <v>2.1000000000000001E-4</v>
      </c>
      <c r="Y1651" s="749">
        <v>820</v>
      </c>
      <c r="Z1651" s="282"/>
      <c r="AA1651" s="316" t="s">
        <v>10390</v>
      </c>
      <c r="AB1651" s="282" t="s">
        <v>9163</v>
      </c>
      <c r="AC1651" s="317" t="s">
        <v>2081</v>
      </c>
      <c r="AD1651" s="318" t="s">
        <v>1738</v>
      </c>
      <c r="AE1651" s="319">
        <v>0</v>
      </c>
      <c r="AF1651" s="319" t="s">
        <v>11282</v>
      </c>
      <c r="AG1651" s="320">
        <v>11.36</v>
      </c>
      <c r="AH1651" s="321">
        <f t="shared" si="310"/>
        <v>0</v>
      </c>
      <c r="AI1651" s="287">
        <f>_xlfn.IFNA(VLOOKUP(AD:AD,грп!B:C,2,0),0)</f>
        <v>0</v>
      </c>
      <c r="AJ1651" s="607">
        <v>5</v>
      </c>
      <c r="AK1651" s="672" t="str">
        <f t="shared" si="311"/>
        <v xml:space="preserve"> </v>
      </c>
      <c r="AL1651" s="174"/>
    </row>
    <row r="1652" spans="1:39" s="4" customFormat="1" ht="12" customHeight="1" outlineLevel="1" x14ac:dyDescent="0.35">
      <c r="A1652" s="307" t="s">
        <v>339</v>
      </c>
      <c r="B1652" s="308" t="s">
        <v>7194</v>
      </c>
      <c r="C1652" s="377" t="s">
        <v>555</v>
      </c>
      <c r="D1652" s="310" t="s">
        <v>978</v>
      </c>
      <c r="E1652" s="322" t="s">
        <v>981</v>
      </c>
      <c r="F1652" s="293"/>
      <c r="G1652" s="293"/>
      <c r="H1652" s="294">
        <v>5</v>
      </c>
      <c r="I1652" s="294" t="str">
        <f>IFERROR(_xlfn.IFNA(VLOOKUP($D:$D,history!$I:$Y,3,0),VLOOKUP(E:E,history!$H:$Y,4,0)),"--")</f>
        <v>--</v>
      </c>
      <c r="J1652" s="282" t="s">
        <v>9870</v>
      </c>
      <c r="K1652" s="282" t="str">
        <f t="shared" si="307"/>
        <v/>
      </c>
      <c r="L1652" s="312">
        <f t="shared" si="308"/>
        <v>621.77</v>
      </c>
      <c r="M1652" s="312">
        <f t="shared" si="309"/>
        <v>942.08</v>
      </c>
      <c r="N1652" s="297" t="str">
        <f>_xlfn.IFNA(VLOOKUP($E:$E,'1'!$A:$E,3,0),"")</f>
        <v/>
      </c>
      <c r="O1652" s="297" t="str">
        <f>_xlfn.IFNA(VLOOKUP($E:$E,'2'!$A:$E,3,0),"")</f>
        <v/>
      </c>
      <c r="P1652" s="297" t="str">
        <f>_xlfn.IFNA(VLOOKUP($E:$E,'3'!$A:$D,3,0),"")</f>
        <v/>
      </c>
      <c r="Q1652" s="297" t="str">
        <f>_xlfn.IFNA(VLOOKUP($E:$E,'4'!$A:$F,3,0),"")</f>
        <v/>
      </c>
      <c r="R1652" s="297" t="str">
        <f>_xlfn.IFNA(VLOOKUP($E:$E,'5'!$A:$F,3,0),"")</f>
        <v/>
      </c>
      <c r="S1652" s="297" t="str">
        <f>_xlfn.IFNA(VLOOKUP($E:$E,'6'!$A:$F,3,0),"")</f>
        <v/>
      </c>
      <c r="T1652" s="313">
        <v>1</v>
      </c>
      <c r="U1652" s="313">
        <v>1</v>
      </c>
      <c r="V1652" s="313">
        <v>20</v>
      </c>
      <c r="W1652" s="314">
        <v>0.94</v>
      </c>
      <c r="X1652" s="315">
        <v>2.5999999999999998E-4</v>
      </c>
      <c r="Y1652" s="749">
        <v>850</v>
      </c>
      <c r="Z1652" s="282"/>
      <c r="AA1652" s="316" t="s">
        <v>10390</v>
      </c>
      <c r="AB1652" s="282" t="s">
        <v>9163</v>
      </c>
      <c r="AC1652" s="317" t="s">
        <v>2081</v>
      </c>
      <c r="AD1652" s="318" t="s">
        <v>1738</v>
      </c>
      <c r="AE1652" s="319">
        <v>0</v>
      </c>
      <c r="AF1652" s="319" t="s">
        <v>11282</v>
      </c>
      <c r="AG1652" s="320">
        <v>11.81</v>
      </c>
      <c r="AH1652" s="321">
        <f t="shared" si="310"/>
        <v>0</v>
      </c>
      <c r="AI1652" s="287">
        <f>_xlfn.IFNA(VLOOKUP(AD:AD,грп!B:C,2,0),0)</f>
        <v>0</v>
      </c>
      <c r="AJ1652" s="607">
        <v>0</v>
      </c>
      <c r="AK1652" s="672" t="str">
        <f t="shared" si="311"/>
        <v xml:space="preserve"> </v>
      </c>
      <c r="AL1652" s="174"/>
    </row>
    <row r="1653" spans="1:39" s="4" customFormat="1" ht="12" customHeight="1" x14ac:dyDescent="0.35">
      <c r="A1653" s="288"/>
      <c r="B1653" s="289"/>
      <c r="C1653" s="290" t="s">
        <v>555</v>
      </c>
      <c r="D1653" s="291" t="s">
        <v>2732</v>
      </c>
      <c r="E1653" s="292"/>
      <c r="F1653" s="293"/>
      <c r="G1653" s="293"/>
      <c r="H1653" s="294"/>
      <c r="I1653" s="294"/>
      <c r="J1653" s="282" t="s">
        <v>393</v>
      </c>
      <c r="K1653" s="282" t="str">
        <f t="shared" si="307"/>
        <v/>
      </c>
      <c r="L1653" s="295"/>
      <c r="M1653" s="296"/>
      <c r="N1653" s="297"/>
      <c r="O1653" s="297"/>
      <c r="P1653" s="297"/>
      <c r="Q1653" s="297" t="str">
        <f>_xlfn.IFNA(VLOOKUP($E:$E,'4'!$A:$F,3,0),"")</f>
        <v/>
      </c>
      <c r="R1653" s="297" t="str">
        <f>_xlfn.IFNA(VLOOKUP($E:$E,'5'!$A:$F,3,0),"")</f>
        <v/>
      </c>
      <c r="S1653" s="297"/>
      <c r="T1653" s="298"/>
      <c r="U1653" s="299"/>
      <c r="V1653" s="299"/>
      <c r="W1653" s="300"/>
      <c r="X1653" s="301"/>
      <c r="Y1653" s="749"/>
      <c r="Z1653" s="282"/>
      <c r="AA1653" s="280"/>
      <c r="AB1653" s="280"/>
      <c r="AC1653" s="302"/>
      <c r="AD1653" s="303" t="s">
        <v>2732</v>
      </c>
      <c r="AE1653" s="280"/>
      <c r="AF1653" s="329"/>
      <c r="AG1653" s="339"/>
      <c r="AH1653" s="306"/>
      <c r="AI1653" s="287">
        <f>_xlfn.IFNA(VLOOKUP(AD:AD,грп!B:C,2,0),0)</f>
        <v>0</v>
      </c>
      <c r="AJ1653" s="607">
        <v>0</v>
      </c>
      <c r="AK1653" s="672" t="str">
        <f t="shared" si="311"/>
        <v xml:space="preserve"> </v>
      </c>
      <c r="AL1653" s="174"/>
    </row>
    <row r="1654" spans="1:39" s="4" customFormat="1" ht="12" customHeight="1" outlineLevel="1" x14ac:dyDescent="0.35">
      <c r="A1654" s="307" t="s">
        <v>10402</v>
      </c>
      <c r="B1654" s="308" t="s">
        <v>7195</v>
      </c>
      <c r="C1654" s="290" t="s">
        <v>555</v>
      </c>
      <c r="D1654" s="310" t="s">
        <v>10950</v>
      </c>
      <c r="E1654" s="322" t="s">
        <v>434</v>
      </c>
      <c r="F1654" s="293"/>
      <c r="G1654" s="293"/>
      <c r="H1654" s="294">
        <v>324</v>
      </c>
      <c r="I1654" s="294" t="str">
        <f>IFERROR(_xlfn.IFNA(VLOOKUP($D:$D,history!$I:$Y,3,0),VLOOKUP(E:E,history!$H:$Y,4,0)),"--")</f>
        <v>--</v>
      </c>
      <c r="J1654" s="282" t="s">
        <v>9870</v>
      </c>
      <c r="K1654" s="282" t="str">
        <f t="shared" si="307"/>
        <v/>
      </c>
      <c r="L1654" s="312">
        <f t="shared" ref="L1654:L1675" si="312">IF($A$3="ИМ",ROUND($Y1654*(1-($L$6-$F$4))*(1-$F$3)*(1+$AG$2),2),ROUND($M1654*(1-($L$6-$F$4))*(1-$F$3)*(1+$AG$2),2))</f>
        <v>25.8</v>
      </c>
      <c r="M1654" s="312">
        <f t="shared" ref="M1654:M1675" si="313">ROUND(IF($A$3="РЕГИОНЫ",AG1654*$AG$3*$AG$1,IF(AI1654=0,AG1654*$AG$3*$AG$1,AG1654*$AG$3*(1-5%)*$AG$1)),2)</f>
        <v>39.090000000000003</v>
      </c>
      <c r="N1654" s="297" t="str">
        <f>_xlfn.IFNA(VLOOKUP($E:$E,'1'!$A:$E,3,0),"")</f>
        <v/>
      </c>
      <c r="O1654" s="297" t="str">
        <f>_xlfn.IFNA(VLOOKUP($E:$E,'2'!$A:$E,3,0),"")</f>
        <v/>
      </c>
      <c r="P1654" s="297" t="str">
        <f>_xlfn.IFNA(VLOOKUP($E:$E,'3'!$A:$D,3,0),"")</f>
        <v/>
      </c>
      <c r="Q1654" s="297" t="str">
        <f>_xlfn.IFNA(VLOOKUP($E:$E,'4'!$A:$F,3,0),"")</f>
        <v/>
      </c>
      <c r="R1654" s="297" t="str">
        <f>_xlfn.IFNA(VLOOKUP($E:$E,'5'!$A:$F,3,0),"")</f>
        <v/>
      </c>
      <c r="S1654" s="297" t="str">
        <f>_xlfn.IFNA(VLOOKUP($E:$E,'6'!$A:$F,3,0),"")</f>
        <v/>
      </c>
      <c r="T1654" s="313">
        <v>25</v>
      </c>
      <c r="U1654" s="313">
        <v>125</v>
      </c>
      <c r="V1654" s="313">
        <v>500</v>
      </c>
      <c r="W1654" s="314">
        <v>2.7E-2</v>
      </c>
      <c r="X1654" s="315">
        <v>2.69231E-5</v>
      </c>
      <c r="Y1654" s="749">
        <v>40</v>
      </c>
      <c r="Z1654" s="282"/>
      <c r="AA1654" s="316" t="s">
        <v>10388</v>
      </c>
      <c r="AB1654" s="282" t="s">
        <v>9163</v>
      </c>
      <c r="AC1654" s="317" t="s">
        <v>2081</v>
      </c>
      <c r="AD1654" s="318" t="s">
        <v>2732</v>
      </c>
      <c r="AE1654" s="319">
        <v>0</v>
      </c>
      <c r="AF1654" s="319" t="s">
        <v>11282</v>
      </c>
      <c r="AG1654" s="320">
        <v>0.49</v>
      </c>
      <c r="AH1654" s="321">
        <f t="shared" ref="AH1654:AH1675" si="314">IF($A$3="РЕГИОНЫ",ROUND($AG1654*(1-($L$6-$F$4))*(1-$F$3)*(1+$AG$2)*$AG$1,2),0)</f>
        <v>0</v>
      </c>
      <c r="AI1654" s="287">
        <f>_xlfn.IFNA(VLOOKUP(AD:AD,грп!B:C,2,0),0)</f>
        <v>0</v>
      </c>
      <c r="AJ1654" s="607">
        <v>125</v>
      </c>
      <c r="AK1654" s="672" t="str">
        <f t="shared" si="311"/>
        <v xml:space="preserve"> </v>
      </c>
      <c r="AL1654" s="174"/>
    </row>
    <row r="1655" spans="1:39" s="1" customFormat="1" ht="12" customHeight="1" outlineLevel="1" x14ac:dyDescent="0.35">
      <c r="A1655" s="307" t="s">
        <v>10402</v>
      </c>
      <c r="B1655" s="308" t="s">
        <v>7196</v>
      </c>
      <c r="C1655" s="290" t="s">
        <v>555</v>
      </c>
      <c r="D1655" s="310" t="s">
        <v>10951</v>
      </c>
      <c r="E1655" s="322" t="s">
        <v>435</v>
      </c>
      <c r="F1655" s="293"/>
      <c r="G1655" s="293"/>
      <c r="H1655" s="294"/>
      <c r="I1655" s="294" t="str">
        <f>IFERROR(_xlfn.IFNA(VLOOKUP($D:$D,history!$I:$Y,3,0),VLOOKUP(E:E,history!$H:$Y,4,0)),"--")</f>
        <v>--</v>
      </c>
      <c r="J1655" s="282" t="s">
        <v>9870</v>
      </c>
      <c r="K1655" s="282" t="str">
        <f t="shared" si="307"/>
        <v/>
      </c>
      <c r="L1655" s="312">
        <f t="shared" si="312"/>
        <v>25.8</v>
      </c>
      <c r="M1655" s="312">
        <f t="shared" si="313"/>
        <v>39.090000000000003</v>
      </c>
      <c r="N1655" s="297" t="str">
        <f>_xlfn.IFNA(VLOOKUP($E:$E,'1'!$A:$E,3,0),"")</f>
        <v/>
      </c>
      <c r="O1655" s="297" t="str">
        <f>_xlfn.IFNA(VLOOKUP($E:$E,'2'!$A:$E,3,0),"")</f>
        <v/>
      </c>
      <c r="P1655" s="297" t="str">
        <f>_xlfn.IFNA(VLOOKUP($E:$E,'3'!$A:$D,3,0),"")</f>
        <v/>
      </c>
      <c r="Q1655" s="297" t="str">
        <f>_xlfn.IFNA(VLOOKUP($E:$E,'4'!$A:$F,3,0),"")</f>
        <v/>
      </c>
      <c r="R1655" s="297" t="str">
        <f>_xlfn.IFNA(VLOOKUP($E:$E,'5'!$A:$F,3,0),"")</f>
        <v/>
      </c>
      <c r="S1655" s="297" t="str">
        <f>_xlfn.IFNA(VLOOKUP($E:$E,'6'!$A:$F,3,0),"")</f>
        <v/>
      </c>
      <c r="T1655" s="313">
        <v>25</v>
      </c>
      <c r="U1655" s="313">
        <v>125</v>
      </c>
      <c r="V1655" s="313">
        <v>500</v>
      </c>
      <c r="W1655" s="314">
        <v>2.9000000000000001E-2</v>
      </c>
      <c r="X1655" s="315">
        <v>2.8846199999999998E-5</v>
      </c>
      <c r="Y1655" s="749">
        <v>40</v>
      </c>
      <c r="Z1655" s="282"/>
      <c r="AA1655" s="316" t="s">
        <v>10391</v>
      </c>
      <c r="AB1655" s="282" t="s">
        <v>9163</v>
      </c>
      <c r="AC1655" s="317" t="s">
        <v>2081</v>
      </c>
      <c r="AD1655" s="318" t="s">
        <v>2732</v>
      </c>
      <c r="AE1655" s="319">
        <v>0</v>
      </c>
      <c r="AF1655" s="319" t="s">
        <v>11282</v>
      </c>
      <c r="AG1655" s="320">
        <v>0.49</v>
      </c>
      <c r="AH1655" s="321">
        <f t="shared" si="314"/>
        <v>0</v>
      </c>
      <c r="AI1655" s="287">
        <f>_xlfn.IFNA(VLOOKUP(AD:AD,грп!B:C,2,0),0)</f>
        <v>0</v>
      </c>
      <c r="AJ1655" s="607">
        <v>15</v>
      </c>
      <c r="AK1655" s="672" t="str">
        <f t="shared" si="311"/>
        <v xml:space="preserve"> </v>
      </c>
      <c r="AL1655" s="174"/>
      <c r="AM1655" s="4"/>
    </row>
    <row r="1656" spans="1:39" s="1" customFormat="1" ht="12" customHeight="1" outlineLevel="1" x14ac:dyDescent="0.35">
      <c r="A1656" s="307" t="s">
        <v>10402</v>
      </c>
      <c r="B1656" s="308" t="s">
        <v>7197</v>
      </c>
      <c r="C1656" s="290" t="s">
        <v>555</v>
      </c>
      <c r="D1656" s="310" t="s">
        <v>679</v>
      </c>
      <c r="E1656" s="322" t="s">
        <v>436</v>
      </c>
      <c r="F1656" s="293"/>
      <c r="G1656" s="293"/>
      <c r="H1656" s="294"/>
      <c r="I1656" s="294" t="str">
        <f>IFERROR(_xlfn.IFNA(VLOOKUP($D:$D,history!$I:$Y,3,0),VLOOKUP(E:E,history!$H:$Y,4,0)),"--")</f>
        <v>--</v>
      </c>
      <c r="J1656" s="282" t="s">
        <v>9870</v>
      </c>
      <c r="K1656" s="282" t="str">
        <f t="shared" si="307"/>
        <v/>
      </c>
      <c r="L1656" s="312">
        <f t="shared" si="312"/>
        <v>26.85</v>
      </c>
      <c r="M1656" s="312">
        <f t="shared" si="313"/>
        <v>40.68</v>
      </c>
      <c r="N1656" s="297" t="str">
        <f>_xlfn.IFNA(VLOOKUP($E:$E,'1'!$A:$E,3,0),"")</f>
        <v/>
      </c>
      <c r="O1656" s="297" t="str">
        <f>_xlfn.IFNA(VLOOKUP($E:$E,'2'!$A:$E,3,0),"")</f>
        <v/>
      </c>
      <c r="P1656" s="297" t="str">
        <f>_xlfn.IFNA(VLOOKUP($E:$E,'3'!$A:$D,3,0),"")</f>
        <v/>
      </c>
      <c r="Q1656" s="297" t="str">
        <f>_xlfn.IFNA(VLOOKUP($E:$E,'4'!$A:$F,3,0),"")</f>
        <v/>
      </c>
      <c r="R1656" s="297" t="str">
        <f>_xlfn.IFNA(VLOOKUP($E:$E,'5'!$A:$F,3,0),"")</f>
        <v/>
      </c>
      <c r="S1656" s="297" t="str">
        <f>_xlfn.IFNA(VLOOKUP($E:$E,'6'!$A:$F,3,0),"")</f>
        <v/>
      </c>
      <c r="T1656" s="313">
        <v>25</v>
      </c>
      <c r="U1656" s="313">
        <v>125</v>
      </c>
      <c r="V1656" s="313">
        <v>500</v>
      </c>
      <c r="W1656" s="314">
        <v>3.3000000000000002E-2</v>
      </c>
      <c r="X1656" s="315">
        <v>3.4999999999999997E-5</v>
      </c>
      <c r="Y1656" s="749">
        <v>40</v>
      </c>
      <c r="Z1656" s="282"/>
      <c r="AA1656" s="316" t="s">
        <v>10391</v>
      </c>
      <c r="AB1656" s="282" t="s">
        <v>9163</v>
      </c>
      <c r="AC1656" s="317" t="s">
        <v>2081</v>
      </c>
      <c r="AD1656" s="318" t="s">
        <v>2732</v>
      </c>
      <c r="AE1656" s="319">
        <v>0</v>
      </c>
      <c r="AF1656" s="319" t="s">
        <v>11294</v>
      </c>
      <c r="AG1656" s="320">
        <v>0.51</v>
      </c>
      <c r="AH1656" s="321">
        <f t="shared" si="314"/>
        <v>0</v>
      </c>
      <c r="AI1656" s="287">
        <f>_xlfn.IFNA(VLOOKUP(AD:AD,грп!B:C,2,0),0)</f>
        <v>0</v>
      </c>
      <c r="AJ1656" s="607">
        <v>0</v>
      </c>
      <c r="AK1656" s="672" t="str">
        <f t="shared" si="311"/>
        <v xml:space="preserve"> </v>
      </c>
      <c r="AL1656" s="174"/>
      <c r="AM1656" s="4"/>
    </row>
    <row r="1657" spans="1:39" s="1" customFormat="1" ht="12" customHeight="1" outlineLevel="1" x14ac:dyDescent="0.35">
      <c r="A1657" s="307" t="s">
        <v>10402</v>
      </c>
      <c r="B1657" s="308" t="s">
        <v>7198</v>
      </c>
      <c r="C1657" s="290" t="s">
        <v>555</v>
      </c>
      <c r="D1657" s="310" t="s">
        <v>680</v>
      </c>
      <c r="E1657" s="322" t="s">
        <v>437</v>
      </c>
      <c r="F1657" s="293"/>
      <c r="G1657" s="293"/>
      <c r="H1657" s="294"/>
      <c r="I1657" s="294" t="str">
        <f>IFERROR(_xlfn.IFNA(VLOOKUP($D:$D,history!$I:$Y,3,0),VLOOKUP(E:E,history!$H:$Y,4,0)),"--")</f>
        <v>--</v>
      </c>
      <c r="J1657" s="282" t="s">
        <v>9870</v>
      </c>
      <c r="K1657" s="282" t="str">
        <f t="shared" si="307"/>
        <v/>
      </c>
      <c r="L1657" s="312">
        <f t="shared" si="312"/>
        <v>26.85</v>
      </c>
      <c r="M1657" s="312">
        <f t="shared" si="313"/>
        <v>40.68</v>
      </c>
      <c r="N1657" s="297" t="str">
        <f>_xlfn.IFNA(VLOOKUP($E:$E,'1'!$A:$E,3,0),"")</f>
        <v/>
      </c>
      <c r="O1657" s="297" t="str">
        <f>_xlfn.IFNA(VLOOKUP($E:$E,'2'!$A:$E,3,0),"")</f>
        <v/>
      </c>
      <c r="P1657" s="297" t="str">
        <f>_xlfn.IFNA(VLOOKUP($E:$E,'3'!$A:$D,3,0),"")</f>
        <v/>
      </c>
      <c r="Q1657" s="297" t="str">
        <f>_xlfn.IFNA(VLOOKUP($E:$E,'4'!$A:$F,3,0),"")</f>
        <v/>
      </c>
      <c r="R1657" s="297" t="str">
        <f>_xlfn.IFNA(VLOOKUP($E:$E,'5'!$A:$F,3,0),"")</f>
        <v/>
      </c>
      <c r="S1657" s="297" t="str">
        <f>_xlfn.IFNA(VLOOKUP($E:$E,'6'!$A:$F,3,0),"")</f>
        <v/>
      </c>
      <c r="T1657" s="313">
        <v>25</v>
      </c>
      <c r="U1657" s="313">
        <v>125</v>
      </c>
      <c r="V1657" s="313">
        <v>500</v>
      </c>
      <c r="W1657" s="314">
        <v>3.4000000000000002E-2</v>
      </c>
      <c r="X1657" s="315">
        <v>3.3333300000000002E-5</v>
      </c>
      <c r="Y1657" s="749">
        <v>40</v>
      </c>
      <c r="Z1657" s="282"/>
      <c r="AA1657" s="316" t="s">
        <v>10391</v>
      </c>
      <c r="AB1657" s="282" t="s">
        <v>9163</v>
      </c>
      <c r="AC1657" s="317" t="s">
        <v>2081</v>
      </c>
      <c r="AD1657" s="318" t="s">
        <v>2732</v>
      </c>
      <c r="AE1657" s="319">
        <v>0</v>
      </c>
      <c r="AF1657" s="319" t="s">
        <v>11294</v>
      </c>
      <c r="AG1657" s="320">
        <v>0.51</v>
      </c>
      <c r="AH1657" s="321">
        <f t="shared" si="314"/>
        <v>0</v>
      </c>
      <c r="AI1657" s="287">
        <f>_xlfn.IFNA(VLOOKUP(AD:AD,грп!B:C,2,0),0)</f>
        <v>0</v>
      </c>
      <c r="AJ1657" s="607">
        <v>0</v>
      </c>
      <c r="AK1657" s="672" t="str">
        <f t="shared" si="311"/>
        <v xml:space="preserve"> </v>
      </c>
      <c r="AL1657" s="174"/>
      <c r="AM1657" s="4"/>
    </row>
    <row r="1658" spans="1:39" s="1" customFormat="1" ht="12" customHeight="1" outlineLevel="1" x14ac:dyDescent="0.35">
      <c r="A1658" s="307" t="s">
        <v>10402</v>
      </c>
      <c r="B1658" s="308" t="s">
        <v>7199</v>
      </c>
      <c r="C1658" s="290" t="s">
        <v>555</v>
      </c>
      <c r="D1658" s="310" t="s">
        <v>681</v>
      </c>
      <c r="E1658" s="322" t="s">
        <v>438</v>
      </c>
      <c r="F1658" s="293"/>
      <c r="G1658" s="293"/>
      <c r="H1658" s="294">
        <v>357</v>
      </c>
      <c r="I1658" s="294" t="str">
        <f>IFERROR(_xlfn.IFNA(VLOOKUP($D:$D,history!$I:$Y,3,0),VLOOKUP(E:E,history!$H:$Y,4,0)),"--")</f>
        <v>--</v>
      </c>
      <c r="J1658" s="282" t="s">
        <v>9870</v>
      </c>
      <c r="K1658" s="282" t="str">
        <f t="shared" si="307"/>
        <v/>
      </c>
      <c r="L1658" s="312">
        <f t="shared" si="312"/>
        <v>31.06</v>
      </c>
      <c r="M1658" s="312">
        <f t="shared" si="313"/>
        <v>47.06</v>
      </c>
      <c r="N1658" s="297" t="str">
        <f>_xlfn.IFNA(VLOOKUP($E:$E,'1'!$A:$E,3,0),"")</f>
        <v/>
      </c>
      <c r="O1658" s="297" t="str">
        <f>_xlfn.IFNA(VLOOKUP($E:$E,'2'!$A:$E,3,0),"")</f>
        <v/>
      </c>
      <c r="P1658" s="297" t="str">
        <f>_xlfn.IFNA(VLOOKUP($E:$E,'3'!$A:$D,3,0),"")</f>
        <v/>
      </c>
      <c r="Q1658" s="297" t="str">
        <f>_xlfn.IFNA(VLOOKUP($E:$E,'4'!$A:$F,3,0),"")</f>
        <v/>
      </c>
      <c r="R1658" s="297" t="str">
        <f>_xlfn.IFNA(VLOOKUP($E:$E,'5'!$A:$F,3,0),"")</f>
        <v/>
      </c>
      <c r="S1658" s="297" t="str">
        <f>_xlfn.IFNA(VLOOKUP($E:$E,'6'!$A:$F,3,0),"")</f>
        <v/>
      </c>
      <c r="T1658" s="313">
        <v>25</v>
      </c>
      <c r="U1658" s="313">
        <v>125</v>
      </c>
      <c r="V1658" s="313">
        <v>500</v>
      </c>
      <c r="W1658" s="314">
        <v>4.4999999999999998E-2</v>
      </c>
      <c r="X1658" s="315">
        <v>4.0000000000000003E-5</v>
      </c>
      <c r="Y1658" s="749">
        <v>40</v>
      </c>
      <c r="Z1658" s="282"/>
      <c r="AA1658" s="316" t="s">
        <v>10390</v>
      </c>
      <c r="AB1658" s="282" t="s">
        <v>9163</v>
      </c>
      <c r="AC1658" s="317" t="s">
        <v>2081</v>
      </c>
      <c r="AD1658" s="318" t="s">
        <v>2732</v>
      </c>
      <c r="AE1658" s="319">
        <v>0</v>
      </c>
      <c r="AF1658" s="319" t="s">
        <v>11294</v>
      </c>
      <c r="AG1658" s="320">
        <v>0.59</v>
      </c>
      <c r="AH1658" s="321">
        <f t="shared" si="314"/>
        <v>0</v>
      </c>
      <c r="AI1658" s="287">
        <f>_xlfn.IFNA(VLOOKUP(AD:AD,грп!B:C,2,0),0)</f>
        <v>0</v>
      </c>
      <c r="AJ1658" s="607">
        <v>103</v>
      </c>
      <c r="AK1658" s="672" t="str">
        <f t="shared" si="311"/>
        <v xml:space="preserve"> </v>
      </c>
      <c r="AL1658" s="174"/>
      <c r="AM1658" s="4"/>
    </row>
    <row r="1659" spans="1:39" s="1" customFormat="1" ht="12" customHeight="1" outlineLevel="1" x14ac:dyDescent="0.35">
      <c r="A1659" s="307" t="s">
        <v>10402</v>
      </c>
      <c r="B1659" s="308" t="s">
        <v>7200</v>
      </c>
      <c r="C1659" s="290" t="s">
        <v>555</v>
      </c>
      <c r="D1659" s="310" t="s">
        <v>10250</v>
      </c>
      <c r="E1659" s="322" t="s">
        <v>439</v>
      </c>
      <c r="F1659" s="293"/>
      <c r="G1659" s="293"/>
      <c r="H1659" s="294"/>
      <c r="I1659" s="294" t="str">
        <f>IFERROR(_xlfn.IFNA(VLOOKUP($D:$D,history!$I:$Y,3,0),VLOOKUP(E:E,history!$H:$Y,4,0)),"--")</f>
        <v>--</v>
      </c>
      <c r="J1659" s="282" t="s">
        <v>5946</v>
      </c>
      <c r="K1659" s="282" t="str">
        <f t="shared" si="307"/>
        <v/>
      </c>
      <c r="L1659" s="312">
        <f t="shared" si="312"/>
        <v>45.28</v>
      </c>
      <c r="M1659" s="312">
        <f t="shared" si="313"/>
        <v>68.599999999999994</v>
      </c>
      <c r="N1659" s="297" t="str">
        <f>_xlfn.IFNA(VLOOKUP($E:$E,'1'!$A:$E,3,0),"")</f>
        <v/>
      </c>
      <c r="O1659" s="297" t="str">
        <f>_xlfn.IFNA(VLOOKUP($E:$E,'2'!$A:$E,3,0),"")</f>
        <v/>
      </c>
      <c r="P1659" s="297" t="str">
        <f>_xlfn.IFNA(VLOOKUP($E:$E,'3'!$A:$D,3,0),"")</f>
        <v/>
      </c>
      <c r="Q1659" s="297" t="str">
        <f>_xlfn.IFNA(VLOOKUP($E:$E,'4'!$A:$F,3,0),"")</f>
        <v/>
      </c>
      <c r="R1659" s="297" t="str">
        <f>_xlfn.IFNA(VLOOKUP($E:$E,'5'!$A:$F,3,0),"")</f>
        <v/>
      </c>
      <c r="S1659" s="297" t="str">
        <f>_xlfn.IFNA(VLOOKUP($E:$E,'6'!$A:$F,3,0),"")</f>
        <v/>
      </c>
      <c r="T1659" s="313">
        <v>25</v>
      </c>
      <c r="U1659" s="313">
        <v>100</v>
      </c>
      <c r="V1659" s="313">
        <v>200</v>
      </c>
      <c r="W1659" s="314">
        <v>4.5999999999999999E-2</v>
      </c>
      <c r="X1659" s="315">
        <v>6.0000000000000002E-5</v>
      </c>
      <c r="Y1659" s="749">
        <v>70</v>
      </c>
      <c r="Z1659" s="282"/>
      <c r="AA1659" s="316" t="s">
        <v>10388</v>
      </c>
      <c r="AB1659" s="282" t="s">
        <v>9163</v>
      </c>
      <c r="AC1659" s="317" t="s">
        <v>2081</v>
      </c>
      <c r="AD1659" s="318" t="s">
        <v>2732</v>
      </c>
      <c r="AE1659" s="319">
        <v>0</v>
      </c>
      <c r="AF1659" s="319" t="s">
        <v>11282</v>
      </c>
      <c r="AG1659" s="320">
        <v>0.86</v>
      </c>
      <c r="AH1659" s="321">
        <f t="shared" si="314"/>
        <v>0</v>
      </c>
      <c r="AI1659" s="287">
        <f>_xlfn.IFNA(VLOOKUP(AD:AD,грп!B:C,2,0),0)</f>
        <v>0</v>
      </c>
      <c r="AJ1659" s="607">
        <v>0</v>
      </c>
      <c r="AK1659" s="672" t="str">
        <f t="shared" si="311"/>
        <v xml:space="preserve"> </v>
      </c>
      <c r="AL1659" s="174"/>
      <c r="AM1659" s="4"/>
    </row>
    <row r="1660" spans="1:39" s="1" customFormat="1" ht="12" customHeight="1" outlineLevel="1" x14ac:dyDescent="0.35">
      <c r="A1660" s="307" t="s">
        <v>10402</v>
      </c>
      <c r="B1660" s="308" t="s">
        <v>7201</v>
      </c>
      <c r="C1660" s="290" t="s">
        <v>555</v>
      </c>
      <c r="D1660" s="310" t="s">
        <v>10251</v>
      </c>
      <c r="E1660" s="322" t="s">
        <v>440</v>
      </c>
      <c r="F1660" s="293"/>
      <c r="G1660" s="293"/>
      <c r="H1660" s="294"/>
      <c r="I1660" s="294" t="str">
        <f>IFERROR(_xlfn.IFNA(VLOOKUP($D:$D,history!$I:$Y,3,0),VLOOKUP(E:E,history!$H:$Y,4,0)),"--")</f>
        <v>--</v>
      </c>
      <c r="J1660" s="282" t="s">
        <v>9870</v>
      </c>
      <c r="K1660" s="282" t="str">
        <f t="shared" si="307"/>
        <v/>
      </c>
      <c r="L1660" s="312">
        <f t="shared" si="312"/>
        <v>47.91</v>
      </c>
      <c r="M1660" s="312">
        <f t="shared" si="313"/>
        <v>72.59</v>
      </c>
      <c r="N1660" s="297" t="str">
        <f>_xlfn.IFNA(VLOOKUP($E:$E,'1'!$A:$E,3,0),"")</f>
        <v/>
      </c>
      <c r="O1660" s="297" t="str">
        <f>_xlfn.IFNA(VLOOKUP($E:$E,'2'!$A:$E,3,0),"")</f>
        <v/>
      </c>
      <c r="P1660" s="297" t="str">
        <f>_xlfn.IFNA(VLOOKUP($E:$E,'3'!$A:$D,3,0),"")</f>
        <v/>
      </c>
      <c r="Q1660" s="297" t="str">
        <f>_xlfn.IFNA(VLOOKUP($E:$E,'4'!$A:$F,3,0),"")</f>
        <v/>
      </c>
      <c r="R1660" s="297" t="str">
        <f>_xlfn.IFNA(VLOOKUP($E:$E,'5'!$A:$F,3,0),"")</f>
        <v/>
      </c>
      <c r="S1660" s="297" t="str">
        <f>_xlfn.IFNA(VLOOKUP($E:$E,'6'!$A:$F,3,0),"")</f>
        <v/>
      </c>
      <c r="T1660" s="313">
        <v>25</v>
      </c>
      <c r="U1660" s="313">
        <v>100</v>
      </c>
      <c r="V1660" s="313">
        <v>200</v>
      </c>
      <c r="W1660" s="314">
        <v>6.8000000000000005E-2</v>
      </c>
      <c r="X1660" s="315">
        <v>6.3999999999999997E-5</v>
      </c>
      <c r="Y1660" s="749">
        <v>70</v>
      </c>
      <c r="Z1660" s="282"/>
      <c r="AA1660" s="316" t="s">
        <v>10391</v>
      </c>
      <c r="AB1660" s="282" t="s">
        <v>9163</v>
      </c>
      <c r="AC1660" s="317" t="s">
        <v>2081</v>
      </c>
      <c r="AD1660" s="318" t="s">
        <v>2732</v>
      </c>
      <c r="AE1660" s="319">
        <v>0</v>
      </c>
      <c r="AF1660" s="319" t="s">
        <v>11282</v>
      </c>
      <c r="AG1660" s="320">
        <v>0.91</v>
      </c>
      <c r="AH1660" s="321">
        <f t="shared" si="314"/>
        <v>0</v>
      </c>
      <c r="AI1660" s="287">
        <f>_xlfn.IFNA(VLOOKUP(AD:AD,грп!B:C,2,0),0)</f>
        <v>0</v>
      </c>
      <c r="AJ1660" s="607">
        <v>0</v>
      </c>
      <c r="AK1660" s="672" t="str">
        <f t="shared" si="311"/>
        <v xml:space="preserve"> </v>
      </c>
      <c r="AL1660" s="174"/>
      <c r="AM1660" s="4"/>
    </row>
    <row r="1661" spans="1:39" s="1" customFormat="1" ht="12" customHeight="1" outlineLevel="1" x14ac:dyDescent="0.35">
      <c r="A1661" s="307" t="s">
        <v>10402</v>
      </c>
      <c r="B1661" s="308" t="s">
        <v>7202</v>
      </c>
      <c r="C1661" s="290" t="s">
        <v>555</v>
      </c>
      <c r="D1661" s="310" t="s">
        <v>10252</v>
      </c>
      <c r="E1661" s="322" t="s">
        <v>441</v>
      </c>
      <c r="F1661" s="293"/>
      <c r="G1661" s="293"/>
      <c r="H1661" s="294"/>
      <c r="I1661" s="294" t="str">
        <f>IFERROR(_xlfn.IFNA(VLOOKUP($D:$D,history!$I:$Y,3,0),VLOOKUP(E:E,history!$H:$Y,4,0)),"--")</f>
        <v>--</v>
      </c>
      <c r="J1661" s="282" t="s">
        <v>9870</v>
      </c>
      <c r="K1661" s="282" t="str">
        <f t="shared" si="307"/>
        <v/>
      </c>
      <c r="L1661" s="312">
        <f t="shared" si="312"/>
        <v>55.28</v>
      </c>
      <c r="M1661" s="312">
        <f t="shared" si="313"/>
        <v>83.76</v>
      </c>
      <c r="N1661" s="297" t="str">
        <f>_xlfn.IFNA(VLOOKUP($E:$E,'1'!$A:$E,3,0),"")</f>
        <v/>
      </c>
      <c r="O1661" s="297" t="str">
        <f>_xlfn.IFNA(VLOOKUP($E:$E,'2'!$A:$E,3,0),"")</f>
        <v/>
      </c>
      <c r="P1661" s="297" t="str">
        <f>_xlfn.IFNA(VLOOKUP($E:$E,'3'!$A:$D,3,0),"")</f>
        <v/>
      </c>
      <c r="Q1661" s="297" t="str">
        <f>_xlfn.IFNA(VLOOKUP($E:$E,'4'!$A:$F,3,0),"")</f>
        <v/>
      </c>
      <c r="R1661" s="297" t="str">
        <f>_xlfn.IFNA(VLOOKUP($E:$E,'5'!$A:$F,3,0),"")</f>
        <v/>
      </c>
      <c r="S1661" s="297" t="str">
        <f>_xlfn.IFNA(VLOOKUP($E:$E,'6'!$A:$F,3,0),"")</f>
        <v/>
      </c>
      <c r="T1661" s="313">
        <v>25</v>
      </c>
      <c r="U1661" s="313">
        <v>50</v>
      </c>
      <c r="V1661" s="313">
        <v>100</v>
      </c>
      <c r="W1661" s="314">
        <v>9.4E-2</v>
      </c>
      <c r="X1661" s="315">
        <v>8.7999999999999998E-5</v>
      </c>
      <c r="Y1661" s="749">
        <v>80</v>
      </c>
      <c r="Z1661" s="282"/>
      <c r="AA1661" s="316" t="s">
        <v>10391</v>
      </c>
      <c r="AB1661" s="282" t="s">
        <v>9163</v>
      </c>
      <c r="AC1661" s="317" t="s">
        <v>2081</v>
      </c>
      <c r="AD1661" s="318" t="s">
        <v>2732</v>
      </c>
      <c r="AE1661" s="319">
        <v>0</v>
      </c>
      <c r="AF1661" s="319" t="s">
        <v>11282</v>
      </c>
      <c r="AG1661" s="320">
        <v>1.05</v>
      </c>
      <c r="AH1661" s="321">
        <f t="shared" si="314"/>
        <v>0</v>
      </c>
      <c r="AI1661" s="287">
        <f>_xlfn.IFNA(VLOOKUP(AD:AD,грп!B:C,2,0),0)</f>
        <v>0</v>
      </c>
      <c r="AJ1661" s="607">
        <v>0</v>
      </c>
      <c r="AK1661" s="672" t="str">
        <f t="shared" si="311"/>
        <v xml:space="preserve"> </v>
      </c>
      <c r="AL1661" s="174"/>
      <c r="AM1661" s="4"/>
    </row>
    <row r="1662" spans="1:39" s="1" customFormat="1" ht="12" customHeight="1" outlineLevel="1" x14ac:dyDescent="0.35">
      <c r="A1662" s="307" t="s">
        <v>10402</v>
      </c>
      <c r="B1662" s="308" t="s">
        <v>7203</v>
      </c>
      <c r="C1662" s="290" t="s">
        <v>555</v>
      </c>
      <c r="D1662" s="310" t="s">
        <v>10253</v>
      </c>
      <c r="E1662" s="322" t="s">
        <v>442</v>
      </c>
      <c r="F1662" s="293"/>
      <c r="G1662" s="293"/>
      <c r="H1662" s="294"/>
      <c r="I1662" s="294" t="str">
        <f>IFERROR(_xlfn.IFNA(VLOOKUP($D:$D,history!$I:$Y,3,0),VLOOKUP(E:E,history!$H:$Y,4,0)),"--")</f>
        <v>--</v>
      </c>
      <c r="J1662" s="282" t="s">
        <v>5946</v>
      </c>
      <c r="K1662" s="282" t="str">
        <f t="shared" si="307"/>
        <v/>
      </c>
      <c r="L1662" s="312">
        <f t="shared" si="312"/>
        <v>54.23</v>
      </c>
      <c r="M1662" s="312">
        <f t="shared" si="313"/>
        <v>82.16</v>
      </c>
      <c r="N1662" s="297" t="str">
        <f>_xlfn.IFNA(VLOOKUP($E:$E,'1'!$A:$E,3,0),"")</f>
        <v/>
      </c>
      <c r="O1662" s="297" t="str">
        <f>_xlfn.IFNA(VLOOKUP($E:$E,'2'!$A:$E,3,0),"")</f>
        <v/>
      </c>
      <c r="P1662" s="297" t="str">
        <f>_xlfn.IFNA(VLOOKUP($E:$E,'3'!$A:$D,3,0),"")</f>
        <v/>
      </c>
      <c r="Q1662" s="297" t="str">
        <f>_xlfn.IFNA(VLOOKUP($E:$E,'4'!$A:$F,3,0),"")</f>
        <v/>
      </c>
      <c r="R1662" s="297" t="str">
        <f>_xlfn.IFNA(VLOOKUP($E:$E,'5'!$A:$F,3,0),"")</f>
        <v/>
      </c>
      <c r="S1662" s="297" t="str">
        <f>_xlfn.IFNA(VLOOKUP($E:$E,'6'!$A:$F,3,0),"")</f>
        <v/>
      </c>
      <c r="T1662" s="313">
        <v>25</v>
      </c>
      <c r="U1662" s="313">
        <v>50</v>
      </c>
      <c r="V1662" s="313">
        <v>100</v>
      </c>
      <c r="W1662" s="314">
        <v>0.107</v>
      </c>
      <c r="X1662" s="315">
        <v>9.3999999999999994E-5</v>
      </c>
      <c r="Y1662" s="749">
        <v>80</v>
      </c>
      <c r="Z1662" s="282"/>
      <c r="AA1662" s="316" t="s">
        <v>10388</v>
      </c>
      <c r="AB1662" s="282" t="s">
        <v>9163</v>
      </c>
      <c r="AC1662" s="317" t="s">
        <v>2081</v>
      </c>
      <c r="AD1662" s="318" t="s">
        <v>2732</v>
      </c>
      <c r="AE1662" s="319">
        <v>0</v>
      </c>
      <c r="AF1662" s="319" t="s">
        <v>11282</v>
      </c>
      <c r="AG1662" s="320">
        <v>1.03</v>
      </c>
      <c r="AH1662" s="321">
        <f t="shared" si="314"/>
        <v>0</v>
      </c>
      <c r="AI1662" s="287">
        <f>_xlfn.IFNA(VLOOKUP(AD:AD,грп!B:C,2,0),0)</f>
        <v>0</v>
      </c>
      <c r="AJ1662" s="607">
        <v>0</v>
      </c>
      <c r="AK1662" s="672" t="str">
        <f t="shared" si="311"/>
        <v xml:space="preserve"> </v>
      </c>
      <c r="AL1662" s="174"/>
      <c r="AM1662" s="4"/>
    </row>
    <row r="1663" spans="1:39" s="1" customFormat="1" ht="12" customHeight="1" outlineLevel="1" x14ac:dyDescent="0.35">
      <c r="A1663" s="307" t="s">
        <v>10402</v>
      </c>
      <c r="B1663" s="308" t="s">
        <v>7204</v>
      </c>
      <c r="C1663" s="290" t="s">
        <v>555</v>
      </c>
      <c r="D1663" s="310" t="s">
        <v>10952</v>
      </c>
      <c r="E1663" s="322" t="s">
        <v>443</v>
      </c>
      <c r="F1663" s="293"/>
      <c r="G1663" s="293"/>
      <c r="H1663" s="294"/>
      <c r="I1663" s="294" t="str">
        <f>IFERROR(_xlfn.IFNA(VLOOKUP($D:$D,history!$I:$Y,3,0),VLOOKUP(E:E,history!$H:$Y,4,0)),"--")</f>
        <v>--</v>
      </c>
      <c r="J1663" s="282" t="s">
        <v>9870</v>
      </c>
      <c r="K1663" s="282" t="str">
        <f t="shared" si="307"/>
        <v/>
      </c>
      <c r="L1663" s="312">
        <f t="shared" si="312"/>
        <v>88.97</v>
      </c>
      <c r="M1663" s="312">
        <f t="shared" si="313"/>
        <v>134.81</v>
      </c>
      <c r="N1663" s="297" t="str">
        <f>_xlfn.IFNA(VLOOKUP($E:$E,'1'!$A:$E,3,0),"")</f>
        <v/>
      </c>
      <c r="O1663" s="297" t="str">
        <f>_xlfn.IFNA(VLOOKUP($E:$E,'2'!$A:$E,3,0),"")</f>
        <v/>
      </c>
      <c r="P1663" s="297" t="str">
        <f>_xlfn.IFNA(VLOOKUP($E:$E,'3'!$A:$D,3,0),"")</f>
        <v/>
      </c>
      <c r="Q1663" s="297" t="str">
        <f>_xlfn.IFNA(VLOOKUP($E:$E,'4'!$A:$F,3,0),"")</f>
        <v/>
      </c>
      <c r="R1663" s="297" t="str">
        <f>_xlfn.IFNA(VLOOKUP($E:$E,'5'!$A:$F,3,0),"")</f>
        <v/>
      </c>
      <c r="S1663" s="297" t="str">
        <f>_xlfn.IFNA(VLOOKUP($E:$E,'6'!$A:$F,3,0),"")</f>
        <v/>
      </c>
      <c r="T1663" s="313">
        <v>25</v>
      </c>
      <c r="U1663" s="313">
        <v>25</v>
      </c>
      <c r="V1663" s="313">
        <v>50</v>
      </c>
      <c r="W1663" s="314">
        <v>0.19400000000000001</v>
      </c>
      <c r="X1663" s="315">
        <v>1.5899999999999999E-4</v>
      </c>
      <c r="Y1663" s="749">
        <v>130</v>
      </c>
      <c r="Z1663" s="282"/>
      <c r="AA1663" s="316" t="s">
        <v>10391</v>
      </c>
      <c r="AB1663" s="282" t="s">
        <v>9163</v>
      </c>
      <c r="AC1663" s="317" t="s">
        <v>2081</v>
      </c>
      <c r="AD1663" s="318" t="s">
        <v>2732</v>
      </c>
      <c r="AE1663" s="319">
        <v>0</v>
      </c>
      <c r="AF1663" s="319" t="s">
        <v>11282</v>
      </c>
      <c r="AG1663" s="320">
        <v>1.69</v>
      </c>
      <c r="AH1663" s="321">
        <f t="shared" si="314"/>
        <v>0</v>
      </c>
      <c r="AI1663" s="287">
        <f>_xlfn.IFNA(VLOOKUP(AD:AD,грп!B:C,2,0),0)</f>
        <v>0</v>
      </c>
      <c r="AJ1663" s="607">
        <v>0</v>
      </c>
      <c r="AK1663" s="672" t="str">
        <f t="shared" si="311"/>
        <v xml:space="preserve"> </v>
      </c>
      <c r="AL1663" s="174"/>
      <c r="AM1663" s="4"/>
    </row>
    <row r="1664" spans="1:39" s="1" customFormat="1" ht="12" customHeight="1" outlineLevel="1" x14ac:dyDescent="0.35">
      <c r="A1664" s="307" t="s">
        <v>10402</v>
      </c>
      <c r="B1664" s="308" t="s">
        <v>7205</v>
      </c>
      <c r="C1664" s="290" t="s">
        <v>555</v>
      </c>
      <c r="D1664" s="310" t="s">
        <v>10254</v>
      </c>
      <c r="E1664" s="322" t="s">
        <v>444</v>
      </c>
      <c r="F1664" s="293"/>
      <c r="G1664" s="293"/>
      <c r="H1664" s="294"/>
      <c r="I1664" s="294" t="str">
        <f>IFERROR(_xlfn.IFNA(VLOOKUP($D:$D,history!$I:$Y,3,0),VLOOKUP(E:E,history!$H:$Y,4,0)),"--")</f>
        <v>--</v>
      </c>
      <c r="J1664" s="282" t="s">
        <v>9870</v>
      </c>
      <c r="K1664" s="282" t="str">
        <f t="shared" si="307"/>
        <v/>
      </c>
      <c r="L1664" s="312">
        <f t="shared" si="312"/>
        <v>90.55</v>
      </c>
      <c r="M1664" s="312">
        <f t="shared" si="313"/>
        <v>137.19999999999999</v>
      </c>
      <c r="N1664" s="297" t="str">
        <f>_xlfn.IFNA(VLOOKUP($E:$E,'1'!$A:$E,3,0),"")</f>
        <v/>
      </c>
      <c r="O1664" s="297" t="str">
        <f>_xlfn.IFNA(VLOOKUP($E:$E,'2'!$A:$E,3,0),"")</f>
        <v/>
      </c>
      <c r="P1664" s="297" t="str">
        <f>_xlfn.IFNA(VLOOKUP($E:$E,'3'!$A:$D,3,0),"")</f>
        <v/>
      </c>
      <c r="Q1664" s="297" t="str">
        <f>_xlfn.IFNA(VLOOKUP($E:$E,'4'!$A:$F,3,0),"")</f>
        <v/>
      </c>
      <c r="R1664" s="297" t="str">
        <f>_xlfn.IFNA(VLOOKUP($E:$E,'5'!$A:$F,3,0),"")</f>
        <v/>
      </c>
      <c r="S1664" s="297" t="str">
        <f>_xlfn.IFNA(VLOOKUP($E:$E,'6'!$A:$F,3,0),"")</f>
        <v/>
      </c>
      <c r="T1664" s="313">
        <v>1</v>
      </c>
      <c r="U1664" s="313">
        <v>25</v>
      </c>
      <c r="V1664" s="313">
        <v>50</v>
      </c>
      <c r="W1664" s="314">
        <v>0.24299999999999999</v>
      </c>
      <c r="X1664" s="315">
        <v>1.9000000000000001E-4</v>
      </c>
      <c r="Y1664" s="749">
        <v>130</v>
      </c>
      <c r="Z1664" s="282"/>
      <c r="AA1664" s="316" t="s">
        <v>10391</v>
      </c>
      <c r="AB1664" s="282" t="s">
        <v>9163</v>
      </c>
      <c r="AC1664" s="317" t="s">
        <v>2081</v>
      </c>
      <c r="AD1664" s="318" t="s">
        <v>2732</v>
      </c>
      <c r="AE1664" s="319">
        <v>0</v>
      </c>
      <c r="AF1664" s="319" t="s">
        <v>11282</v>
      </c>
      <c r="AG1664" s="320">
        <v>1.72</v>
      </c>
      <c r="AH1664" s="321">
        <f t="shared" si="314"/>
        <v>0</v>
      </c>
      <c r="AI1664" s="287">
        <f>_xlfn.IFNA(VLOOKUP(AD:AD,грп!B:C,2,0),0)</f>
        <v>0</v>
      </c>
      <c r="AJ1664" s="607">
        <v>0</v>
      </c>
      <c r="AK1664" s="672" t="str">
        <f t="shared" si="311"/>
        <v xml:space="preserve"> </v>
      </c>
      <c r="AL1664" s="174"/>
      <c r="AM1664" s="4"/>
    </row>
    <row r="1665" spans="1:38" s="4" customFormat="1" ht="12" customHeight="1" outlineLevel="1" x14ac:dyDescent="0.35">
      <c r="A1665" s="307" t="s">
        <v>10525</v>
      </c>
      <c r="B1665" s="308" t="s">
        <v>7206</v>
      </c>
      <c r="C1665" s="323"/>
      <c r="D1665" s="310" t="s">
        <v>10953</v>
      </c>
      <c r="E1665" s="324" t="s">
        <v>2411</v>
      </c>
      <c r="F1665" s="293"/>
      <c r="G1665" s="293"/>
      <c r="H1665" s="294">
        <v>34</v>
      </c>
      <c r="I1665" s="294" t="str">
        <f>IFERROR(_xlfn.IFNA(VLOOKUP($D:$D,history!$I:$Y,3,0),VLOOKUP(E:E,history!$H:$Y,4,0)),"--")</f>
        <v>--</v>
      </c>
      <c r="J1665" s="282" t="s">
        <v>5946</v>
      </c>
      <c r="K1665" s="282" t="str">
        <f t="shared" si="307"/>
        <v/>
      </c>
      <c r="L1665" s="312">
        <f t="shared" si="312"/>
        <v>35.799999999999997</v>
      </c>
      <c r="M1665" s="312">
        <f t="shared" si="313"/>
        <v>54.24</v>
      </c>
      <c r="N1665" s="297" t="str">
        <f>_xlfn.IFNA(VLOOKUP($E:$E,'1'!$A:$E,3,0),"")</f>
        <v/>
      </c>
      <c r="O1665" s="297" t="str">
        <f>_xlfn.IFNA(VLOOKUP($E:$E,'2'!$A:$E,3,0),"")</f>
        <v/>
      </c>
      <c r="P1665" s="297" t="str">
        <f>_xlfn.IFNA(VLOOKUP($E:$E,'3'!$A:$D,3,0),"")</f>
        <v/>
      </c>
      <c r="Q1665" s="297" t="str">
        <f>_xlfn.IFNA(VLOOKUP($E:$E,'4'!$A:$F,3,0),"")</f>
        <v/>
      </c>
      <c r="R1665" s="297" t="str">
        <f>_xlfn.IFNA(VLOOKUP($E:$E,'5'!$A:$F,3,0),"")</f>
        <v/>
      </c>
      <c r="S1665" s="297" t="str">
        <f>_xlfn.IFNA(VLOOKUP($E:$E,'6'!$A:$F,3,0),"")</f>
        <v/>
      </c>
      <c r="T1665" s="313">
        <v>10</v>
      </c>
      <c r="U1665" s="313">
        <v>50</v>
      </c>
      <c r="V1665" s="313">
        <v>600</v>
      </c>
      <c r="W1665" s="314">
        <v>2.7E-2</v>
      </c>
      <c r="X1665" s="315">
        <v>2.69231E-5</v>
      </c>
      <c r="Y1665" s="749">
        <v>50</v>
      </c>
      <c r="Z1665" s="282"/>
      <c r="AA1665" s="316" t="s">
        <v>10388</v>
      </c>
      <c r="AB1665" s="282" t="s">
        <v>9163</v>
      </c>
      <c r="AC1665" s="317" t="s">
        <v>2081</v>
      </c>
      <c r="AD1665" s="318" t="s">
        <v>2732</v>
      </c>
      <c r="AE1665" s="319">
        <v>0</v>
      </c>
      <c r="AF1665" s="319" t="s">
        <v>11282</v>
      </c>
      <c r="AG1665" s="320">
        <v>0.68</v>
      </c>
      <c r="AH1665" s="321">
        <f t="shared" si="314"/>
        <v>0</v>
      </c>
      <c r="AI1665" s="287">
        <f>_xlfn.IFNA(VLOOKUP(AD:AD,грп!B:C,2,0),0)</f>
        <v>0</v>
      </c>
      <c r="AJ1665" s="607">
        <v>20</v>
      </c>
      <c r="AK1665" s="672">
        <f t="shared" si="311"/>
        <v>0</v>
      </c>
      <c r="AL1665" s="174"/>
    </row>
    <row r="1666" spans="1:38" s="4" customFormat="1" ht="12" customHeight="1" outlineLevel="1" x14ac:dyDescent="0.35">
      <c r="A1666" s="307" t="s">
        <v>10525</v>
      </c>
      <c r="B1666" s="308" t="s">
        <v>7207</v>
      </c>
      <c r="C1666" s="323"/>
      <c r="D1666" s="310" t="s">
        <v>10954</v>
      </c>
      <c r="E1666" s="324" t="s">
        <v>2412</v>
      </c>
      <c r="F1666" s="293"/>
      <c r="G1666" s="293"/>
      <c r="H1666" s="294">
        <v>5</v>
      </c>
      <c r="I1666" s="294" t="str">
        <f>IFERROR(_xlfn.IFNA(VLOOKUP($D:$D,history!$I:$Y,3,0),VLOOKUP(E:E,history!$H:$Y,4,0)),"--")</f>
        <v>--</v>
      </c>
      <c r="J1666" s="282" t="s">
        <v>9868</v>
      </c>
      <c r="K1666" s="282" t="str">
        <f t="shared" si="307"/>
        <v/>
      </c>
      <c r="L1666" s="312">
        <f t="shared" si="312"/>
        <v>35.799999999999997</v>
      </c>
      <c r="M1666" s="312">
        <f t="shared" si="313"/>
        <v>54.24</v>
      </c>
      <c r="N1666" s="297" t="str">
        <f>_xlfn.IFNA(VLOOKUP($E:$E,'1'!$A:$E,3,0),"")</f>
        <v/>
      </c>
      <c r="O1666" s="297" t="str">
        <f>_xlfn.IFNA(VLOOKUP($E:$E,'2'!$A:$E,3,0),"")</f>
        <v/>
      </c>
      <c r="P1666" s="297" t="str">
        <f>_xlfn.IFNA(VLOOKUP($E:$E,'3'!$A:$D,3,0),"")</f>
        <v/>
      </c>
      <c r="Q1666" s="297" t="str">
        <f>_xlfn.IFNA(VLOOKUP($E:$E,'4'!$A:$F,3,0),"")</f>
        <v/>
      </c>
      <c r="R1666" s="297" t="str">
        <f>_xlfn.IFNA(VLOOKUP($E:$E,'5'!$A:$F,3,0),"")</f>
        <v/>
      </c>
      <c r="S1666" s="297" t="str">
        <f>_xlfn.IFNA(VLOOKUP($E:$E,'6'!$A:$F,3,0),"")</f>
        <v/>
      </c>
      <c r="T1666" s="313">
        <v>10</v>
      </c>
      <c r="U1666" s="313">
        <v>50</v>
      </c>
      <c r="V1666" s="313">
        <v>600</v>
      </c>
      <c r="W1666" s="314">
        <v>2.8000000000000001E-2</v>
      </c>
      <c r="X1666" s="315">
        <v>2.69231E-5</v>
      </c>
      <c r="Y1666" s="749">
        <v>50</v>
      </c>
      <c r="Z1666" s="282"/>
      <c r="AA1666" s="316" t="s">
        <v>10388</v>
      </c>
      <c r="AB1666" s="282" t="s">
        <v>9163</v>
      </c>
      <c r="AC1666" s="317" t="s">
        <v>2081</v>
      </c>
      <c r="AD1666" s="318" t="s">
        <v>2732</v>
      </c>
      <c r="AE1666" s="319">
        <v>0</v>
      </c>
      <c r="AF1666" s="319" t="s">
        <v>11282</v>
      </c>
      <c r="AG1666" s="320">
        <v>0.68</v>
      </c>
      <c r="AH1666" s="321">
        <f t="shared" si="314"/>
        <v>0</v>
      </c>
      <c r="AI1666" s="287">
        <f>_xlfn.IFNA(VLOOKUP(AD:AD,грп!B:C,2,0),0)</f>
        <v>0</v>
      </c>
      <c r="AJ1666" s="607">
        <v>0</v>
      </c>
      <c r="AK1666" s="672">
        <f t="shared" si="311"/>
        <v>0</v>
      </c>
      <c r="AL1666" s="174"/>
    </row>
    <row r="1667" spans="1:38" s="4" customFormat="1" ht="12" customHeight="1" outlineLevel="1" x14ac:dyDescent="0.35">
      <c r="A1667" s="307" t="s">
        <v>10525</v>
      </c>
      <c r="B1667" s="308" t="s">
        <v>7208</v>
      </c>
      <c r="C1667" s="323"/>
      <c r="D1667" s="310" t="s">
        <v>2413</v>
      </c>
      <c r="E1667" s="324" t="s">
        <v>2414</v>
      </c>
      <c r="F1667" s="293"/>
      <c r="G1667" s="293"/>
      <c r="H1667" s="294"/>
      <c r="I1667" s="294" t="str">
        <f>IFERROR(_xlfn.IFNA(VLOOKUP($D:$D,history!$I:$Y,3,0),VLOOKUP(E:E,history!$H:$Y,4,0)),"--")</f>
        <v>--</v>
      </c>
      <c r="J1667" s="282" t="s">
        <v>9870</v>
      </c>
      <c r="K1667" s="282" t="str">
        <f t="shared" si="307"/>
        <v/>
      </c>
      <c r="L1667" s="312">
        <f t="shared" si="312"/>
        <v>40.54</v>
      </c>
      <c r="M1667" s="312">
        <f t="shared" si="313"/>
        <v>61.42</v>
      </c>
      <c r="N1667" s="297" t="str">
        <f>_xlfn.IFNA(VLOOKUP($E:$E,'1'!$A:$E,3,0),"")</f>
        <v/>
      </c>
      <c r="O1667" s="297" t="str">
        <f>_xlfn.IFNA(VLOOKUP($E:$E,'2'!$A:$E,3,0),"")</f>
        <v/>
      </c>
      <c r="P1667" s="297" t="str">
        <f>_xlfn.IFNA(VLOOKUP($E:$E,'3'!$A:$D,3,0),"")</f>
        <v/>
      </c>
      <c r="Q1667" s="297" t="str">
        <f>_xlfn.IFNA(VLOOKUP($E:$E,'4'!$A:$F,3,0),"")</f>
        <v/>
      </c>
      <c r="R1667" s="297" t="str">
        <f>_xlfn.IFNA(VLOOKUP($E:$E,'5'!$A:$F,3,0),"")</f>
        <v/>
      </c>
      <c r="S1667" s="297" t="str">
        <f>_xlfn.IFNA(VLOOKUP($E:$E,'6'!$A:$F,3,0),"")</f>
        <v/>
      </c>
      <c r="T1667" s="313">
        <v>10</v>
      </c>
      <c r="U1667" s="313">
        <v>50</v>
      </c>
      <c r="V1667" s="313">
        <v>600</v>
      </c>
      <c r="W1667" s="314">
        <v>3.3000000000000002E-2</v>
      </c>
      <c r="X1667" s="315">
        <v>3.4999999999999997E-5</v>
      </c>
      <c r="Y1667" s="749">
        <v>60</v>
      </c>
      <c r="Z1667" s="282"/>
      <c r="AA1667" s="316" t="s">
        <v>10391</v>
      </c>
      <c r="AB1667" s="282" t="s">
        <v>9163</v>
      </c>
      <c r="AC1667" s="317" t="s">
        <v>2081</v>
      </c>
      <c r="AD1667" s="318" t="s">
        <v>2732</v>
      </c>
      <c r="AE1667" s="319">
        <v>0</v>
      </c>
      <c r="AF1667" s="319" t="s">
        <v>11294</v>
      </c>
      <c r="AG1667" s="320">
        <v>0.77</v>
      </c>
      <c r="AH1667" s="321">
        <f t="shared" si="314"/>
        <v>0</v>
      </c>
      <c r="AI1667" s="287">
        <f>_xlfn.IFNA(VLOOKUP(AD:AD,грп!B:C,2,0),0)</f>
        <v>0</v>
      </c>
      <c r="AJ1667" s="607">
        <v>0</v>
      </c>
      <c r="AK1667" s="672">
        <f t="shared" si="311"/>
        <v>0</v>
      </c>
      <c r="AL1667" s="174"/>
    </row>
    <row r="1668" spans="1:38" s="4" customFormat="1" ht="12" customHeight="1" outlineLevel="1" x14ac:dyDescent="0.35">
      <c r="A1668" s="307" t="s">
        <v>10525</v>
      </c>
      <c r="B1668" s="308" t="s">
        <v>7209</v>
      </c>
      <c r="C1668" s="323"/>
      <c r="D1668" s="310" t="s">
        <v>2415</v>
      </c>
      <c r="E1668" s="324" t="s">
        <v>2416</v>
      </c>
      <c r="F1668" s="293"/>
      <c r="G1668" s="293"/>
      <c r="H1668" s="294">
        <v>11</v>
      </c>
      <c r="I1668" s="294" t="str">
        <f>IFERROR(_xlfn.IFNA(VLOOKUP($D:$D,history!$I:$Y,3,0),VLOOKUP(E:E,history!$H:$Y,4,0)),"--")</f>
        <v>--</v>
      </c>
      <c r="J1668" s="282" t="s">
        <v>9870</v>
      </c>
      <c r="K1668" s="282" t="str">
        <f t="shared" ref="K1668:K1731" si="315" xml:space="preserve">
IF(OR($E1668="",$A$3&lt;&gt;"МОСКВА"),"",
IF(AND($AJ1668&gt;=1,$AJ1668&lt;20),"*",
IF(AND($AJ1668&gt;=20,$AJ1668&lt;100),"**",
IF(($AJ1668&gt;=100),"***","--"))))</f>
        <v/>
      </c>
      <c r="L1668" s="312">
        <f t="shared" si="312"/>
        <v>40.54</v>
      </c>
      <c r="M1668" s="312">
        <f t="shared" si="313"/>
        <v>61.42</v>
      </c>
      <c r="N1668" s="297" t="str">
        <f>_xlfn.IFNA(VLOOKUP($E:$E,'1'!$A:$E,3,0),"")</f>
        <v/>
      </c>
      <c r="O1668" s="297" t="str">
        <f>_xlfn.IFNA(VLOOKUP($E:$E,'2'!$A:$E,3,0),"")</f>
        <v/>
      </c>
      <c r="P1668" s="297" t="str">
        <f>_xlfn.IFNA(VLOOKUP($E:$E,'3'!$A:$D,3,0),"")</f>
        <v/>
      </c>
      <c r="Q1668" s="297" t="str">
        <f>_xlfn.IFNA(VLOOKUP($E:$E,'4'!$A:$F,3,0),"")</f>
        <v/>
      </c>
      <c r="R1668" s="297" t="str">
        <f>_xlfn.IFNA(VLOOKUP($E:$E,'5'!$A:$F,3,0),"")</f>
        <v/>
      </c>
      <c r="S1668" s="297" t="str">
        <f>_xlfn.IFNA(VLOOKUP($E:$E,'6'!$A:$F,3,0),"")</f>
        <v/>
      </c>
      <c r="T1668" s="313">
        <v>10</v>
      </c>
      <c r="U1668" s="313">
        <v>50</v>
      </c>
      <c r="V1668" s="313">
        <v>600</v>
      </c>
      <c r="W1668" s="314">
        <v>3.4000000000000002E-2</v>
      </c>
      <c r="X1668" s="315">
        <v>3.4999999999999997E-5</v>
      </c>
      <c r="Y1668" s="749">
        <v>60</v>
      </c>
      <c r="Z1668" s="282"/>
      <c r="AA1668" s="316" t="s">
        <v>10391</v>
      </c>
      <c r="AB1668" s="282" t="s">
        <v>9163</v>
      </c>
      <c r="AC1668" s="317" t="s">
        <v>2081</v>
      </c>
      <c r="AD1668" s="318" t="s">
        <v>2732</v>
      </c>
      <c r="AE1668" s="319">
        <v>0</v>
      </c>
      <c r="AF1668" s="319" t="s">
        <v>11294</v>
      </c>
      <c r="AG1668" s="320">
        <v>0.77</v>
      </c>
      <c r="AH1668" s="321">
        <f t="shared" si="314"/>
        <v>0</v>
      </c>
      <c r="AI1668" s="287">
        <f>_xlfn.IFNA(VLOOKUP(AD:AD,грп!B:C,2,0),0)</f>
        <v>0</v>
      </c>
      <c r="AJ1668" s="607">
        <v>0</v>
      </c>
      <c r="AK1668" s="672">
        <f t="shared" si="311"/>
        <v>0</v>
      </c>
      <c r="AL1668" s="174"/>
    </row>
    <row r="1669" spans="1:38" s="4" customFormat="1" ht="12" customHeight="1" outlineLevel="1" x14ac:dyDescent="0.35">
      <c r="A1669" s="307" t="s">
        <v>10525</v>
      </c>
      <c r="B1669" s="308" t="s">
        <v>7210</v>
      </c>
      <c r="C1669" s="323"/>
      <c r="D1669" s="310" t="s">
        <v>2417</v>
      </c>
      <c r="E1669" s="324" t="s">
        <v>2418</v>
      </c>
      <c r="F1669" s="293"/>
      <c r="G1669" s="293"/>
      <c r="H1669" s="294">
        <v>200</v>
      </c>
      <c r="I1669" s="294" t="str">
        <f>IFERROR(_xlfn.IFNA(VLOOKUP($D:$D,history!$I:$Y,3,0),VLOOKUP(E:E,history!$H:$Y,4,0)),"--")</f>
        <v>--</v>
      </c>
      <c r="J1669" s="282" t="s">
        <v>9870</v>
      </c>
      <c r="K1669" s="282" t="str">
        <f t="shared" si="315"/>
        <v/>
      </c>
      <c r="L1669" s="312">
        <f t="shared" si="312"/>
        <v>42.12</v>
      </c>
      <c r="M1669" s="312">
        <f t="shared" si="313"/>
        <v>63.82</v>
      </c>
      <c r="N1669" s="297" t="str">
        <f>_xlfn.IFNA(VLOOKUP($E:$E,'1'!$A:$E,3,0),"")</f>
        <v/>
      </c>
      <c r="O1669" s="297" t="str">
        <f>_xlfn.IFNA(VLOOKUP($E:$E,'2'!$A:$E,3,0),"")</f>
        <v/>
      </c>
      <c r="P1669" s="297" t="str">
        <f>_xlfn.IFNA(VLOOKUP($E:$E,'3'!$A:$D,3,0),"")</f>
        <v/>
      </c>
      <c r="Q1669" s="297" t="str">
        <f>_xlfn.IFNA(VLOOKUP($E:$E,'4'!$A:$F,3,0),"")</f>
        <v/>
      </c>
      <c r="R1669" s="297" t="str">
        <f>_xlfn.IFNA(VLOOKUP($E:$E,'5'!$A:$F,3,0),"")</f>
        <v/>
      </c>
      <c r="S1669" s="297" t="str">
        <f>_xlfn.IFNA(VLOOKUP($E:$E,'6'!$A:$F,3,0),"")</f>
        <v/>
      </c>
      <c r="T1669" s="313">
        <v>10</v>
      </c>
      <c r="U1669" s="313">
        <v>50</v>
      </c>
      <c r="V1669" s="313">
        <v>600</v>
      </c>
      <c r="W1669" s="314">
        <v>4.2999999999999997E-2</v>
      </c>
      <c r="X1669" s="315">
        <v>3.4999999999999997E-5</v>
      </c>
      <c r="Y1669" s="749">
        <v>60</v>
      </c>
      <c r="Z1669" s="282"/>
      <c r="AA1669" s="316" t="s">
        <v>10390</v>
      </c>
      <c r="AB1669" s="282" t="s">
        <v>9163</v>
      </c>
      <c r="AC1669" s="317" t="s">
        <v>2081</v>
      </c>
      <c r="AD1669" s="318" t="s">
        <v>2732</v>
      </c>
      <c r="AE1669" s="319">
        <v>0</v>
      </c>
      <c r="AF1669" s="319" t="s">
        <v>11294</v>
      </c>
      <c r="AG1669" s="320">
        <v>0.8</v>
      </c>
      <c r="AH1669" s="321">
        <f t="shared" si="314"/>
        <v>0</v>
      </c>
      <c r="AI1669" s="287">
        <f>_xlfn.IFNA(VLOOKUP(AD:AD,грп!B:C,2,0),0)</f>
        <v>0</v>
      </c>
      <c r="AJ1669" s="607">
        <v>860</v>
      </c>
      <c r="AK1669" s="672">
        <f t="shared" si="311"/>
        <v>0</v>
      </c>
      <c r="AL1669" s="174"/>
    </row>
    <row r="1670" spans="1:38" s="4" customFormat="1" ht="12" customHeight="1" outlineLevel="1" x14ac:dyDescent="0.35">
      <c r="A1670" s="307" t="s">
        <v>10525</v>
      </c>
      <c r="B1670" s="308" t="s">
        <v>7211</v>
      </c>
      <c r="C1670" s="323"/>
      <c r="D1670" s="310" t="s">
        <v>2419</v>
      </c>
      <c r="E1670" s="324" t="s">
        <v>2420</v>
      </c>
      <c r="F1670" s="293"/>
      <c r="G1670" s="293"/>
      <c r="H1670" s="294"/>
      <c r="I1670" s="294" t="str">
        <f>IFERROR(_xlfn.IFNA(VLOOKUP($D:$D,history!$I:$Y,3,0),VLOOKUP(E:E,history!$H:$Y,4,0)),"--")</f>
        <v>--</v>
      </c>
      <c r="J1670" s="282" t="s">
        <v>5946</v>
      </c>
      <c r="K1670" s="282" t="str">
        <f t="shared" si="315"/>
        <v/>
      </c>
      <c r="L1670" s="312">
        <f t="shared" si="312"/>
        <v>65.81</v>
      </c>
      <c r="M1670" s="312">
        <f t="shared" si="313"/>
        <v>99.71</v>
      </c>
      <c r="N1670" s="297" t="str">
        <f>_xlfn.IFNA(VLOOKUP($E:$E,'1'!$A:$E,3,0),"")</f>
        <v/>
      </c>
      <c r="O1670" s="297" t="str">
        <f>_xlfn.IFNA(VLOOKUP($E:$E,'2'!$A:$E,3,0),"")</f>
        <v/>
      </c>
      <c r="P1670" s="297" t="str">
        <f>_xlfn.IFNA(VLOOKUP($E:$E,'3'!$A:$D,3,0),"")</f>
        <v/>
      </c>
      <c r="Q1670" s="297" t="str">
        <f>_xlfn.IFNA(VLOOKUP($E:$E,'4'!$A:$F,3,0),"")</f>
        <v/>
      </c>
      <c r="R1670" s="297" t="str">
        <f>_xlfn.IFNA(VLOOKUP($E:$E,'5'!$A:$F,3,0),"")</f>
        <v/>
      </c>
      <c r="S1670" s="297" t="str">
        <f>_xlfn.IFNA(VLOOKUP($E:$E,'6'!$A:$F,3,0),"")</f>
        <v/>
      </c>
      <c r="T1670" s="313">
        <v>10</v>
      </c>
      <c r="U1670" s="313">
        <v>50</v>
      </c>
      <c r="V1670" s="313">
        <v>300</v>
      </c>
      <c r="W1670" s="314">
        <v>5.8999999999999997E-2</v>
      </c>
      <c r="X1670" s="315">
        <v>6.0000000000000002E-5</v>
      </c>
      <c r="Y1670" s="749">
        <v>90</v>
      </c>
      <c r="Z1670" s="282"/>
      <c r="AA1670" s="316" t="s">
        <v>10388</v>
      </c>
      <c r="AB1670" s="282" t="s">
        <v>9163</v>
      </c>
      <c r="AC1670" s="317" t="s">
        <v>2081</v>
      </c>
      <c r="AD1670" s="318" t="s">
        <v>2732</v>
      </c>
      <c r="AE1670" s="319">
        <v>0</v>
      </c>
      <c r="AF1670" s="319" t="s">
        <v>11282</v>
      </c>
      <c r="AG1670" s="320">
        <v>1.25</v>
      </c>
      <c r="AH1670" s="321">
        <f t="shared" si="314"/>
        <v>0</v>
      </c>
      <c r="AI1670" s="287">
        <f>_xlfn.IFNA(VLOOKUP(AD:AD,грп!B:C,2,0),0)</f>
        <v>0</v>
      </c>
      <c r="AJ1670" s="607">
        <v>0</v>
      </c>
      <c r="AK1670" s="672">
        <f t="shared" si="311"/>
        <v>0</v>
      </c>
      <c r="AL1670" s="174"/>
    </row>
    <row r="1671" spans="1:38" s="4" customFormat="1" ht="12" customHeight="1" outlineLevel="1" x14ac:dyDescent="0.35">
      <c r="A1671" s="307" t="s">
        <v>10525</v>
      </c>
      <c r="B1671" s="308" t="s">
        <v>7212</v>
      </c>
      <c r="C1671" s="323"/>
      <c r="D1671" s="310" t="s">
        <v>2421</v>
      </c>
      <c r="E1671" s="324" t="s">
        <v>2422</v>
      </c>
      <c r="F1671" s="293"/>
      <c r="G1671" s="293"/>
      <c r="H1671" s="294">
        <v>114</v>
      </c>
      <c r="I1671" s="294" t="str">
        <f>IFERROR(_xlfn.IFNA(VLOOKUP($D:$D,history!$I:$Y,3,0),VLOOKUP(E:E,history!$H:$Y,4,0)),"--")</f>
        <v>--</v>
      </c>
      <c r="J1671" s="282" t="s">
        <v>5946</v>
      </c>
      <c r="K1671" s="282" t="str">
        <f t="shared" si="315"/>
        <v/>
      </c>
      <c r="L1671" s="312">
        <f t="shared" si="312"/>
        <v>80.03</v>
      </c>
      <c r="M1671" s="312">
        <f t="shared" si="313"/>
        <v>121.25</v>
      </c>
      <c r="N1671" s="297" t="str">
        <f>_xlfn.IFNA(VLOOKUP($E:$E,'1'!$A:$E,3,0),"")</f>
        <v/>
      </c>
      <c r="O1671" s="297" t="str">
        <f>_xlfn.IFNA(VLOOKUP($E:$E,'2'!$A:$E,3,0),"")</f>
        <v/>
      </c>
      <c r="P1671" s="297" t="str">
        <f>_xlfn.IFNA(VLOOKUP($E:$E,'3'!$A:$D,3,0),"")</f>
        <v/>
      </c>
      <c r="Q1671" s="297" t="str">
        <f>_xlfn.IFNA(VLOOKUP($E:$E,'4'!$A:$F,3,0),"")</f>
        <v/>
      </c>
      <c r="R1671" s="297" t="str">
        <f>_xlfn.IFNA(VLOOKUP($E:$E,'5'!$A:$F,3,0),"")</f>
        <v/>
      </c>
      <c r="S1671" s="297" t="str">
        <f>_xlfn.IFNA(VLOOKUP($E:$E,'6'!$A:$F,3,0),"")</f>
        <v/>
      </c>
      <c r="T1671" s="313">
        <v>10</v>
      </c>
      <c r="U1671" s="313">
        <v>50</v>
      </c>
      <c r="V1671" s="313">
        <v>300</v>
      </c>
      <c r="W1671" s="314">
        <v>9.0999999999999998E-2</v>
      </c>
      <c r="X1671" s="315">
        <v>8.6000000000000003E-5</v>
      </c>
      <c r="Y1671" s="749">
        <v>120</v>
      </c>
      <c r="Z1671" s="282"/>
      <c r="AA1671" s="316" t="s">
        <v>10388</v>
      </c>
      <c r="AB1671" s="282" t="s">
        <v>9163</v>
      </c>
      <c r="AC1671" s="317" t="s">
        <v>2081</v>
      </c>
      <c r="AD1671" s="318" t="s">
        <v>2732</v>
      </c>
      <c r="AE1671" s="319">
        <v>0</v>
      </c>
      <c r="AF1671" s="319" t="s">
        <v>11282</v>
      </c>
      <c r="AG1671" s="320">
        <v>1.52</v>
      </c>
      <c r="AH1671" s="321">
        <f t="shared" si="314"/>
        <v>0</v>
      </c>
      <c r="AI1671" s="287">
        <f>_xlfn.IFNA(VLOOKUP(AD:AD,грп!B:C,2,0),0)</f>
        <v>0</v>
      </c>
      <c r="AJ1671" s="607">
        <v>0</v>
      </c>
      <c r="AK1671" s="672">
        <f t="shared" si="311"/>
        <v>0</v>
      </c>
      <c r="AL1671" s="174"/>
    </row>
    <row r="1672" spans="1:38" s="4" customFormat="1" ht="12" customHeight="1" outlineLevel="1" x14ac:dyDescent="0.35">
      <c r="A1672" s="307" t="s">
        <v>10525</v>
      </c>
      <c r="B1672" s="308" t="s">
        <v>7213</v>
      </c>
      <c r="C1672" s="323"/>
      <c r="D1672" s="310" t="s">
        <v>10269</v>
      </c>
      <c r="E1672" s="324" t="s">
        <v>2423</v>
      </c>
      <c r="F1672" s="293"/>
      <c r="G1672" s="293"/>
      <c r="H1672" s="294"/>
      <c r="I1672" s="294" t="str">
        <f>IFERROR(_xlfn.IFNA(VLOOKUP($D:$D,history!$I:$Y,3,0),VLOOKUP(E:E,history!$H:$Y,4,0)),"--")</f>
        <v>--</v>
      </c>
      <c r="J1672" s="282" t="s">
        <v>9868</v>
      </c>
      <c r="K1672" s="282" t="str">
        <f t="shared" si="315"/>
        <v/>
      </c>
      <c r="L1672" s="312">
        <f t="shared" si="312"/>
        <v>83.71</v>
      </c>
      <c r="M1672" s="312">
        <f t="shared" si="313"/>
        <v>126.83</v>
      </c>
      <c r="N1672" s="297" t="str">
        <f>_xlfn.IFNA(VLOOKUP($E:$E,'1'!$A:$E,3,0),"")</f>
        <v/>
      </c>
      <c r="O1672" s="297" t="str">
        <f>_xlfn.IFNA(VLOOKUP($E:$E,'2'!$A:$E,3,0),"")</f>
        <v/>
      </c>
      <c r="P1672" s="297" t="str">
        <f>_xlfn.IFNA(VLOOKUP($E:$E,'3'!$A:$D,3,0),"")</f>
        <v/>
      </c>
      <c r="Q1672" s="297" t="str">
        <f>_xlfn.IFNA(VLOOKUP($E:$E,'4'!$A:$F,3,0),"")</f>
        <v/>
      </c>
      <c r="R1672" s="297" t="str">
        <f>_xlfn.IFNA(VLOOKUP($E:$E,'5'!$A:$F,3,0),"")</f>
        <v/>
      </c>
      <c r="S1672" s="297" t="str">
        <f>_xlfn.IFNA(VLOOKUP($E:$E,'6'!$A:$F,3,0),"")</f>
        <v/>
      </c>
      <c r="T1672" s="313">
        <v>10</v>
      </c>
      <c r="U1672" s="313">
        <v>50</v>
      </c>
      <c r="V1672" s="313">
        <v>300</v>
      </c>
      <c r="W1672" s="314">
        <v>0.106</v>
      </c>
      <c r="X1672" s="315">
        <v>9.3999999999999994E-5</v>
      </c>
      <c r="Y1672" s="749">
        <v>120</v>
      </c>
      <c r="Z1672" s="282"/>
      <c r="AA1672" s="316" t="s">
        <v>10388</v>
      </c>
      <c r="AB1672" s="282" t="s">
        <v>9163</v>
      </c>
      <c r="AC1672" s="317" t="s">
        <v>2081</v>
      </c>
      <c r="AD1672" s="318" t="s">
        <v>2732</v>
      </c>
      <c r="AE1672" s="319">
        <v>0</v>
      </c>
      <c r="AF1672" s="319" t="s">
        <v>11282</v>
      </c>
      <c r="AG1672" s="320">
        <v>1.59</v>
      </c>
      <c r="AH1672" s="321">
        <f t="shared" si="314"/>
        <v>0</v>
      </c>
      <c r="AI1672" s="287">
        <f>_xlfn.IFNA(VLOOKUP(AD:AD,грп!B:C,2,0),0)</f>
        <v>0</v>
      </c>
      <c r="AJ1672" s="607">
        <v>100</v>
      </c>
      <c r="AK1672" s="672">
        <f t="shared" si="311"/>
        <v>0</v>
      </c>
      <c r="AL1672" s="174"/>
    </row>
    <row r="1673" spans="1:38" s="4" customFormat="1" ht="12" customHeight="1" outlineLevel="1" x14ac:dyDescent="0.35">
      <c r="A1673" s="307" t="s">
        <v>10525</v>
      </c>
      <c r="B1673" s="308" t="s">
        <v>7214</v>
      </c>
      <c r="C1673" s="323"/>
      <c r="D1673" s="310" t="s">
        <v>2424</v>
      </c>
      <c r="E1673" s="324" t="s">
        <v>2425</v>
      </c>
      <c r="F1673" s="293"/>
      <c r="G1673" s="293"/>
      <c r="H1673" s="294"/>
      <c r="I1673" s="294" t="str">
        <f>IFERROR(_xlfn.IFNA(VLOOKUP($D:$D,history!$I:$Y,3,0),VLOOKUP(E:E,history!$H:$Y,4,0)),"--")</f>
        <v>--</v>
      </c>
      <c r="J1673" s="282" t="s">
        <v>5946</v>
      </c>
      <c r="K1673" s="282" t="str">
        <f t="shared" si="315"/>
        <v/>
      </c>
      <c r="L1673" s="312">
        <f t="shared" si="312"/>
        <v>128.99</v>
      </c>
      <c r="M1673" s="312">
        <f t="shared" si="313"/>
        <v>195.44</v>
      </c>
      <c r="N1673" s="297" t="str">
        <f>_xlfn.IFNA(VLOOKUP($E:$E,'1'!$A:$E,3,0),"")</f>
        <v/>
      </c>
      <c r="O1673" s="297" t="str">
        <f>_xlfn.IFNA(VLOOKUP($E:$E,'2'!$A:$E,3,0),"")</f>
        <v/>
      </c>
      <c r="P1673" s="297" t="str">
        <f>_xlfn.IFNA(VLOOKUP($E:$E,'3'!$A:$D,3,0),"")</f>
        <v/>
      </c>
      <c r="Q1673" s="297" t="str">
        <f>_xlfn.IFNA(VLOOKUP($E:$E,'4'!$A:$F,3,0),"")</f>
        <v/>
      </c>
      <c r="R1673" s="297" t="str">
        <f>_xlfn.IFNA(VLOOKUP($E:$E,'5'!$A:$F,3,0),"")</f>
        <v/>
      </c>
      <c r="S1673" s="297" t="str">
        <f>_xlfn.IFNA(VLOOKUP($E:$E,'6'!$A:$F,3,0),"")</f>
        <v/>
      </c>
      <c r="T1673" s="313">
        <v>5</v>
      </c>
      <c r="U1673" s="313">
        <v>25</v>
      </c>
      <c r="V1673" s="313">
        <v>100</v>
      </c>
      <c r="W1673" s="314">
        <v>0.187</v>
      </c>
      <c r="X1673" s="315">
        <v>1.76E-4</v>
      </c>
      <c r="Y1673" s="749">
        <v>190</v>
      </c>
      <c r="Z1673" s="282"/>
      <c r="AA1673" s="316" t="s">
        <v>10388</v>
      </c>
      <c r="AB1673" s="282" t="s">
        <v>9163</v>
      </c>
      <c r="AC1673" s="317" t="s">
        <v>2081</v>
      </c>
      <c r="AD1673" s="318" t="s">
        <v>2732</v>
      </c>
      <c r="AE1673" s="319">
        <v>0</v>
      </c>
      <c r="AF1673" s="319" t="s">
        <v>11294</v>
      </c>
      <c r="AG1673" s="320">
        <v>2.4500000000000002</v>
      </c>
      <c r="AH1673" s="321">
        <f t="shared" si="314"/>
        <v>0</v>
      </c>
      <c r="AI1673" s="287">
        <f>_xlfn.IFNA(VLOOKUP(AD:AD,грп!B:C,2,0),0)</f>
        <v>0</v>
      </c>
      <c r="AJ1673" s="607">
        <v>0</v>
      </c>
      <c r="AK1673" s="672">
        <f t="shared" si="311"/>
        <v>0</v>
      </c>
      <c r="AL1673" s="174"/>
    </row>
    <row r="1674" spans="1:38" s="4" customFormat="1" ht="12" customHeight="1" outlineLevel="1" x14ac:dyDescent="0.35">
      <c r="A1674" s="307" t="s">
        <v>10525</v>
      </c>
      <c r="B1674" s="308" t="s">
        <v>7215</v>
      </c>
      <c r="C1674" s="323"/>
      <c r="D1674" s="310" t="s">
        <v>10270</v>
      </c>
      <c r="E1674" s="324" t="s">
        <v>2426</v>
      </c>
      <c r="F1674" s="293"/>
      <c r="G1674" s="293"/>
      <c r="H1674" s="294"/>
      <c r="I1674" s="294" t="str">
        <f>IFERROR(_xlfn.IFNA(VLOOKUP($D:$D,history!$I:$Y,3,0),VLOOKUP(E:E,history!$H:$Y,4,0)),"--")</f>
        <v>--</v>
      </c>
      <c r="J1674" s="282" t="s">
        <v>9870</v>
      </c>
      <c r="K1674" s="282" t="str">
        <f t="shared" si="315"/>
        <v/>
      </c>
      <c r="L1674" s="312">
        <f t="shared" si="312"/>
        <v>132.66999999999999</v>
      </c>
      <c r="M1674" s="312">
        <f t="shared" si="313"/>
        <v>201.02</v>
      </c>
      <c r="N1674" s="297" t="str">
        <f>_xlfn.IFNA(VLOOKUP($E:$E,'1'!$A:$E,3,0),"")</f>
        <v/>
      </c>
      <c r="O1674" s="297" t="str">
        <f>_xlfn.IFNA(VLOOKUP($E:$E,'2'!$A:$E,3,0),"")</f>
        <v/>
      </c>
      <c r="P1674" s="297" t="str">
        <f>_xlfn.IFNA(VLOOKUP($E:$E,'3'!$A:$D,3,0),"")</f>
        <v/>
      </c>
      <c r="Q1674" s="297" t="str">
        <f>_xlfn.IFNA(VLOOKUP($E:$E,'4'!$A:$F,3,0),"")</f>
        <v/>
      </c>
      <c r="R1674" s="297" t="str">
        <f>_xlfn.IFNA(VLOOKUP($E:$E,'5'!$A:$F,3,0),"")</f>
        <v/>
      </c>
      <c r="S1674" s="297" t="str">
        <f>_xlfn.IFNA(VLOOKUP($E:$E,'6'!$A:$F,3,0),"")</f>
        <v/>
      </c>
      <c r="T1674" s="313">
        <v>5</v>
      </c>
      <c r="U1674" s="313">
        <v>25</v>
      </c>
      <c r="V1674" s="313">
        <v>100</v>
      </c>
      <c r="W1674" s="314">
        <v>0.222</v>
      </c>
      <c r="X1674" s="315">
        <v>2.0000000000000001E-4</v>
      </c>
      <c r="Y1674" s="749">
        <v>190</v>
      </c>
      <c r="Z1674" s="282"/>
      <c r="AA1674" s="316" t="s">
        <v>10390</v>
      </c>
      <c r="AB1674" s="282" t="s">
        <v>9163</v>
      </c>
      <c r="AC1674" s="317" t="s">
        <v>2081</v>
      </c>
      <c r="AD1674" s="318" t="s">
        <v>2732</v>
      </c>
      <c r="AE1674" s="319">
        <v>0</v>
      </c>
      <c r="AF1674" s="319" t="s">
        <v>11282</v>
      </c>
      <c r="AG1674" s="320">
        <v>2.52</v>
      </c>
      <c r="AH1674" s="321">
        <f t="shared" si="314"/>
        <v>0</v>
      </c>
      <c r="AI1674" s="287">
        <f>_xlfn.IFNA(VLOOKUP(AD:AD,грп!B:C,2,0),0)</f>
        <v>0</v>
      </c>
      <c r="AJ1674" s="607">
        <v>145</v>
      </c>
      <c r="AK1674" s="672">
        <f t="shared" si="311"/>
        <v>0</v>
      </c>
      <c r="AL1674" s="174"/>
    </row>
    <row r="1675" spans="1:38" s="4" customFormat="1" ht="12" customHeight="1" outlineLevel="1" x14ac:dyDescent="0.35">
      <c r="A1675" s="307" t="s">
        <v>10525</v>
      </c>
      <c r="B1675" s="308" t="s">
        <v>7216</v>
      </c>
      <c r="C1675" s="309"/>
      <c r="D1675" s="310" t="s">
        <v>4944</v>
      </c>
      <c r="E1675" s="322" t="s">
        <v>4657</v>
      </c>
      <c r="F1675" s="293"/>
      <c r="G1675" s="293"/>
      <c r="H1675" s="294"/>
      <c r="I1675" s="294" t="str">
        <f>IFERROR(_xlfn.IFNA(VLOOKUP($D:$D,history!$I:$Y,3,0),VLOOKUP(E:E,history!$H:$Y,4,0)),"--")</f>
        <v>--</v>
      </c>
      <c r="J1675" s="282" t="s">
        <v>9870</v>
      </c>
      <c r="K1675" s="282" t="str">
        <f t="shared" si="315"/>
        <v/>
      </c>
      <c r="L1675" s="312">
        <f t="shared" si="312"/>
        <v>285.35000000000002</v>
      </c>
      <c r="M1675" s="312">
        <f t="shared" si="313"/>
        <v>432.35</v>
      </c>
      <c r="N1675" s="297" t="str">
        <f>_xlfn.IFNA(VLOOKUP($E:$E,'1'!$A:$E,3,0),"")</f>
        <v/>
      </c>
      <c r="O1675" s="297" t="str">
        <f>_xlfn.IFNA(VLOOKUP($E:$E,'2'!$A:$E,3,0),"")</f>
        <v/>
      </c>
      <c r="P1675" s="297" t="str">
        <f>_xlfn.IFNA(VLOOKUP($E:$E,'3'!$A:$D,3,0),"")</f>
        <v/>
      </c>
      <c r="Q1675" s="297" t="str">
        <f>_xlfn.IFNA(VLOOKUP($E:$E,'4'!$A:$F,3,0),"")</f>
        <v/>
      </c>
      <c r="R1675" s="297" t="str">
        <f>_xlfn.IFNA(VLOOKUP($E:$E,'5'!$A:$F,3,0),"")</f>
        <v/>
      </c>
      <c r="S1675" s="297" t="str">
        <f>_xlfn.IFNA(VLOOKUP($E:$E,'6'!$A:$F,3,0),"")</f>
        <v/>
      </c>
      <c r="T1675" s="313">
        <v>1</v>
      </c>
      <c r="U1675" s="313">
        <v>1</v>
      </c>
      <c r="V1675" s="313">
        <v>25</v>
      </c>
      <c r="W1675" s="314">
        <v>0.65200000000000002</v>
      </c>
      <c r="X1675" s="315">
        <v>4.8000000000000001E-4</v>
      </c>
      <c r="Y1675" s="749">
        <v>410</v>
      </c>
      <c r="Z1675" s="282"/>
      <c r="AA1675" s="316" t="s">
        <v>10391</v>
      </c>
      <c r="AB1675" s="282" t="s">
        <v>9163</v>
      </c>
      <c r="AC1675" s="317" t="s">
        <v>2081</v>
      </c>
      <c r="AD1675" s="318" t="s">
        <v>2732</v>
      </c>
      <c r="AE1675" s="319">
        <v>0</v>
      </c>
      <c r="AF1675" s="319" t="s">
        <v>11282</v>
      </c>
      <c r="AG1675" s="320">
        <v>5.42</v>
      </c>
      <c r="AH1675" s="321">
        <f t="shared" si="314"/>
        <v>0</v>
      </c>
      <c r="AI1675" s="287">
        <f>_xlfn.IFNA(VLOOKUP(AD:AD,грп!B:C,2,0),0)</f>
        <v>0</v>
      </c>
      <c r="AJ1675" s="607">
        <v>0</v>
      </c>
      <c r="AK1675" s="672">
        <f t="shared" si="311"/>
        <v>0</v>
      </c>
      <c r="AL1675" s="174"/>
    </row>
    <row r="1676" spans="1:38" s="4" customFormat="1" ht="12" customHeight="1" x14ac:dyDescent="0.35">
      <c r="A1676" s="288"/>
      <c r="B1676" s="289"/>
      <c r="C1676" s="290" t="s">
        <v>555</v>
      </c>
      <c r="D1676" s="291" t="s">
        <v>4050</v>
      </c>
      <c r="E1676" s="292"/>
      <c r="F1676" s="293"/>
      <c r="G1676" s="293"/>
      <c r="H1676" s="294"/>
      <c r="I1676" s="294"/>
      <c r="J1676" s="282" t="s">
        <v>393</v>
      </c>
      <c r="K1676" s="282" t="str">
        <f t="shared" si="315"/>
        <v/>
      </c>
      <c r="L1676" s="295"/>
      <c r="M1676" s="296"/>
      <c r="N1676" s="297"/>
      <c r="O1676" s="297"/>
      <c r="P1676" s="297"/>
      <c r="Q1676" s="297" t="str">
        <f>_xlfn.IFNA(VLOOKUP($E:$E,'4'!$A:$F,3,0),"")</f>
        <v/>
      </c>
      <c r="R1676" s="297" t="str">
        <f>_xlfn.IFNA(VLOOKUP($E:$E,'5'!$A:$F,3,0),"")</f>
        <v/>
      </c>
      <c r="S1676" s="297"/>
      <c r="T1676" s="298"/>
      <c r="U1676" s="299"/>
      <c r="V1676" s="299"/>
      <c r="W1676" s="300"/>
      <c r="X1676" s="301"/>
      <c r="Y1676" s="749"/>
      <c r="Z1676" s="282"/>
      <c r="AA1676" s="280"/>
      <c r="AB1676" s="280"/>
      <c r="AC1676" s="302"/>
      <c r="AD1676" s="303" t="s">
        <v>4050</v>
      </c>
      <c r="AE1676" s="280"/>
      <c r="AF1676" s="329"/>
      <c r="AG1676" s="305"/>
      <c r="AH1676" s="306"/>
      <c r="AI1676" s="287">
        <f>_xlfn.IFNA(VLOOKUP(AD:AD,грп!B:C,2,0),0)</f>
        <v>0</v>
      </c>
      <c r="AJ1676" s="607">
        <v>0</v>
      </c>
      <c r="AK1676" s="672" t="str">
        <f t="shared" si="311"/>
        <v xml:space="preserve"> </v>
      </c>
      <c r="AL1676" s="174"/>
    </row>
    <row r="1677" spans="1:38" s="4" customFormat="1" ht="12" customHeight="1" outlineLevel="1" x14ac:dyDescent="0.35">
      <c r="A1677" s="307" t="s">
        <v>10402</v>
      </c>
      <c r="B1677" s="308" t="s">
        <v>7217</v>
      </c>
      <c r="C1677" s="290" t="s">
        <v>555</v>
      </c>
      <c r="D1677" s="310" t="s">
        <v>861</v>
      </c>
      <c r="E1677" s="322" t="s">
        <v>878</v>
      </c>
      <c r="F1677" s="293"/>
      <c r="G1677" s="293"/>
      <c r="H1677" s="294">
        <v>23</v>
      </c>
      <c r="I1677" s="294" t="str">
        <f>IFERROR(_xlfn.IFNA(VLOOKUP($D:$D,history!$I:$Y,3,0),VLOOKUP(E:E,history!$H:$Y,4,0)),"--")</f>
        <v>--</v>
      </c>
      <c r="J1677" s="282" t="s">
        <v>9870</v>
      </c>
      <c r="K1677" s="282" t="str">
        <f t="shared" si="315"/>
        <v/>
      </c>
      <c r="L1677" s="312">
        <f t="shared" ref="L1677:L1708" si="316">IF($A$3="ИМ",ROUND($Y1677*(1-($L$6-$F$4))*(1-$F$3)*(1+$AG$2),2),ROUND($M1677*(1-($L$6-$F$4))*(1-$F$3)*(1+$AG$2),2))</f>
        <v>211.65</v>
      </c>
      <c r="M1677" s="312">
        <f t="shared" ref="M1677:M1708" si="317">ROUND(IF($A$3="РЕГИОНЫ",AG1677*$AG$3*$AG$1,IF(AI1677=0,AG1677*$AG$3*$AG$1,AG1677*$AG$3*(1-5%)*$AG$1)),2)</f>
        <v>320.68</v>
      </c>
      <c r="N1677" s="297" t="str">
        <f>_xlfn.IFNA(VLOOKUP($E:$E,'1'!$A:$E,3,0),"")</f>
        <v/>
      </c>
      <c r="O1677" s="297" t="str">
        <f>_xlfn.IFNA(VLOOKUP($E:$E,'2'!$A:$E,3,0),"")</f>
        <v/>
      </c>
      <c r="P1677" s="297" t="str">
        <f>_xlfn.IFNA(VLOOKUP($E:$E,'3'!$A:$D,3,0),"")</f>
        <v/>
      </c>
      <c r="Q1677" s="297" t="str">
        <f>_xlfn.IFNA(VLOOKUP($E:$E,'4'!$A:$F,3,0),"")</f>
        <v/>
      </c>
      <c r="R1677" s="297" t="str">
        <f>_xlfn.IFNA(VLOOKUP($E:$E,'5'!$A:$F,3,0),"")</f>
        <v/>
      </c>
      <c r="S1677" s="297" t="str">
        <f>_xlfn.IFNA(VLOOKUP($E:$E,'6'!$A:$F,3,0),"")</f>
        <v/>
      </c>
      <c r="T1677" s="313">
        <v>5</v>
      </c>
      <c r="U1677" s="313">
        <v>50</v>
      </c>
      <c r="V1677" s="313">
        <v>200</v>
      </c>
      <c r="W1677" s="314">
        <v>0.113</v>
      </c>
      <c r="X1677" s="315">
        <v>2.7E-4</v>
      </c>
      <c r="Y1677" s="749">
        <v>290</v>
      </c>
      <c r="Z1677" s="282"/>
      <c r="AA1677" s="316" t="s">
        <v>10391</v>
      </c>
      <c r="AB1677" s="282" t="s">
        <v>9163</v>
      </c>
      <c r="AC1677" s="317" t="s">
        <v>2081</v>
      </c>
      <c r="AD1677" s="318" t="s">
        <v>4050</v>
      </c>
      <c r="AE1677" s="319">
        <v>0</v>
      </c>
      <c r="AF1677" s="319" t="s">
        <v>11282</v>
      </c>
      <c r="AG1677" s="320">
        <v>4.0199999999999996</v>
      </c>
      <c r="AH1677" s="321">
        <f t="shared" ref="AH1677:AH1708" si="318">IF($A$3="РЕГИОНЫ",ROUND($AG1677*(1-($L$6-$F$4))*(1-$F$3)*(1+$AG$2)*$AG$1,2),0)</f>
        <v>0</v>
      </c>
      <c r="AI1677" s="287">
        <f>_xlfn.IFNA(VLOOKUP(AD:AD,грп!B:C,2,0),0)</f>
        <v>0</v>
      </c>
      <c r="AJ1677" s="607">
        <v>18</v>
      </c>
      <c r="AK1677" s="672" t="str">
        <f t="shared" si="311"/>
        <v xml:space="preserve"> </v>
      </c>
      <c r="AL1677" s="174"/>
    </row>
    <row r="1678" spans="1:38" s="4" customFormat="1" ht="12" customHeight="1" outlineLevel="1" x14ac:dyDescent="0.35">
      <c r="A1678" s="307" t="s">
        <v>10402</v>
      </c>
      <c r="B1678" s="308" t="s">
        <v>7218</v>
      </c>
      <c r="C1678" s="346"/>
      <c r="D1678" s="310" t="s">
        <v>862</v>
      </c>
      <c r="E1678" s="322" t="s">
        <v>879</v>
      </c>
      <c r="F1678" s="293"/>
      <c r="G1678" s="293"/>
      <c r="H1678" s="294">
        <v>23</v>
      </c>
      <c r="I1678" s="294" t="str">
        <f>IFERROR(_xlfn.IFNA(VLOOKUP($D:$D,history!$I:$Y,3,0),VLOOKUP(E:E,history!$H:$Y,4,0)),"--")</f>
        <v>--</v>
      </c>
      <c r="J1678" s="282" t="s">
        <v>9870</v>
      </c>
      <c r="K1678" s="282" t="str">
        <f t="shared" si="315"/>
        <v/>
      </c>
      <c r="L1678" s="312">
        <f t="shared" si="316"/>
        <v>232.7</v>
      </c>
      <c r="M1678" s="312">
        <f t="shared" si="317"/>
        <v>352.58</v>
      </c>
      <c r="N1678" s="297" t="str">
        <f>_xlfn.IFNA(VLOOKUP($E:$E,'1'!$A:$E,3,0),"")</f>
        <v/>
      </c>
      <c r="O1678" s="297" t="str">
        <f>_xlfn.IFNA(VLOOKUP($E:$E,'2'!$A:$E,3,0),"")</f>
        <v/>
      </c>
      <c r="P1678" s="297" t="str">
        <f>_xlfn.IFNA(VLOOKUP($E:$E,'3'!$A:$D,3,0),"")</f>
        <v/>
      </c>
      <c r="Q1678" s="297" t="str">
        <f>_xlfn.IFNA(VLOOKUP($E:$E,'4'!$A:$F,3,0),"")</f>
        <v/>
      </c>
      <c r="R1678" s="297" t="str">
        <f>_xlfn.IFNA(VLOOKUP($E:$E,'5'!$A:$F,3,0),"")</f>
        <v/>
      </c>
      <c r="S1678" s="297" t="str">
        <f>_xlfn.IFNA(VLOOKUP($E:$E,'6'!$A:$F,3,0),"")</f>
        <v/>
      </c>
      <c r="T1678" s="313">
        <v>5</v>
      </c>
      <c r="U1678" s="313">
        <v>50</v>
      </c>
      <c r="V1678" s="313">
        <v>200</v>
      </c>
      <c r="W1678" s="314">
        <v>0.11899999999999999</v>
      </c>
      <c r="X1678" s="315">
        <v>2.7799999999999998E-4</v>
      </c>
      <c r="Y1678" s="749">
        <v>330</v>
      </c>
      <c r="Z1678" s="282"/>
      <c r="AA1678" s="316" t="s">
        <v>10390</v>
      </c>
      <c r="AB1678" s="282" t="s">
        <v>9163</v>
      </c>
      <c r="AC1678" s="317" t="s">
        <v>2081</v>
      </c>
      <c r="AD1678" s="318" t="s">
        <v>4050</v>
      </c>
      <c r="AE1678" s="319">
        <v>0</v>
      </c>
      <c r="AF1678" s="319" t="s">
        <v>11294</v>
      </c>
      <c r="AG1678" s="320">
        <v>4.42</v>
      </c>
      <c r="AH1678" s="321">
        <f t="shared" si="318"/>
        <v>0</v>
      </c>
      <c r="AI1678" s="287">
        <f>_xlfn.IFNA(VLOOKUP(AD:AD,грп!B:C,2,0),0)</f>
        <v>0</v>
      </c>
      <c r="AJ1678" s="607">
        <v>32</v>
      </c>
      <c r="AK1678" s="672">
        <f t="shared" si="311"/>
        <v>0</v>
      </c>
      <c r="AL1678" s="174"/>
    </row>
    <row r="1679" spans="1:38" s="4" customFormat="1" ht="12" customHeight="1" outlineLevel="1" x14ac:dyDescent="0.35">
      <c r="A1679" s="307" t="s">
        <v>10402</v>
      </c>
      <c r="B1679" s="308" t="s">
        <v>7219</v>
      </c>
      <c r="C1679" s="309"/>
      <c r="D1679" s="310" t="s">
        <v>1785</v>
      </c>
      <c r="E1679" s="322" t="s">
        <v>1786</v>
      </c>
      <c r="F1679" s="293"/>
      <c r="G1679" s="293"/>
      <c r="H1679" s="294"/>
      <c r="I1679" s="294" t="str">
        <f>IFERROR(_xlfn.IFNA(VLOOKUP($D:$D,history!$I:$Y,3,0),VLOOKUP(E:E,history!$H:$Y,4,0)),"--")</f>
        <v>--</v>
      </c>
      <c r="J1679" s="282" t="s">
        <v>9870</v>
      </c>
      <c r="K1679" s="282" t="str">
        <f t="shared" si="315"/>
        <v/>
      </c>
      <c r="L1679" s="312">
        <f t="shared" si="316"/>
        <v>212.17</v>
      </c>
      <c r="M1679" s="312">
        <f t="shared" si="317"/>
        <v>321.47000000000003</v>
      </c>
      <c r="N1679" s="297" t="str">
        <f>_xlfn.IFNA(VLOOKUP($E:$E,'1'!$A:$E,3,0),"")</f>
        <v/>
      </c>
      <c r="O1679" s="297" t="str">
        <f>_xlfn.IFNA(VLOOKUP($E:$E,'2'!$A:$E,3,0),"")</f>
        <v/>
      </c>
      <c r="P1679" s="297" t="str">
        <f>_xlfn.IFNA(VLOOKUP($E:$E,'3'!$A:$D,3,0),"")</f>
        <v/>
      </c>
      <c r="Q1679" s="297" t="str">
        <f>_xlfn.IFNA(VLOOKUP($E:$E,'4'!$A:$F,3,0),"")</f>
        <v/>
      </c>
      <c r="R1679" s="297" t="str">
        <f>_xlfn.IFNA(VLOOKUP($E:$E,'5'!$A:$F,3,0),"")</f>
        <v/>
      </c>
      <c r="S1679" s="297" t="str">
        <f>_xlfn.IFNA(VLOOKUP($E:$E,'6'!$A:$F,3,0),"")</f>
        <v/>
      </c>
      <c r="T1679" s="313">
        <v>5</v>
      </c>
      <c r="U1679" s="313">
        <v>25</v>
      </c>
      <c r="V1679" s="313">
        <v>100</v>
      </c>
      <c r="W1679" s="314">
        <v>0.13100000000000001</v>
      </c>
      <c r="X1679" s="315">
        <v>3.1500000000000001E-4</v>
      </c>
      <c r="Y1679" s="749">
        <v>310</v>
      </c>
      <c r="Z1679" s="282"/>
      <c r="AA1679" s="316" t="s">
        <v>10391</v>
      </c>
      <c r="AB1679" s="282" t="s">
        <v>9163</v>
      </c>
      <c r="AC1679" s="317" t="s">
        <v>2081</v>
      </c>
      <c r="AD1679" s="318" t="s">
        <v>4050</v>
      </c>
      <c r="AE1679" s="319">
        <v>0</v>
      </c>
      <c r="AF1679" s="319" t="s">
        <v>11282</v>
      </c>
      <c r="AG1679" s="320">
        <v>4.03</v>
      </c>
      <c r="AH1679" s="321">
        <f t="shared" si="318"/>
        <v>0</v>
      </c>
      <c r="AI1679" s="287">
        <f>_xlfn.IFNA(VLOOKUP(AD:AD,грп!B:C,2,0),0)</f>
        <v>0</v>
      </c>
      <c r="AJ1679" s="607">
        <v>0</v>
      </c>
      <c r="AK1679" s="672">
        <f t="shared" si="311"/>
        <v>0</v>
      </c>
      <c r="AL1679" s="174"/>
    </row>
    <row r="1680" spans="1:38" s="4" customFormat="1" ht="12" customHeight="1" outlineLevel="1" x14ac:dyDescent="0.35">
      <c r="A1680" s="307" t="s">
        <v>10402</v>
      </c>
      <c r="B1680" s="308" t="s">
        <v>7220</v>
      </c>
      <c r="C1680" s="290" t="s">
        <v>555</v>
      </c>
      <c r="D1680" s="310" t="s">
        <v>863</v>
      </c>
      <c r="E1680" s="322" t="s">
        <v>880</v>
      </c>
      <c r="F1680" s="293"/>
      <c r="G1680" s="293"/>
      <c r="H1680" s="294">
        <v>46</v>
      </c>
      <c r="I1680" s="294" t="str">
        <f>IFERROR(_xlfn.IFNA(VLOOKUP($D:$D,history!$I:$Y,3,0),VLOOKUP(E:E,history!$H:$Y,4,0)),"--")</f>
        <v>V</v>
      </c>
      <c r="J1680" s="282" t="s">
        <v>9870</v>
      </c>
      <c r="K1680" s="282" t="str">
        <f t="shared" si="315"/>
        <v/>
      </c>
      <c r="L1680" s="312">
        <f t="shared" si="316"/>
        <v>231.13</v>
      </c>
      <c r="M1680" s="312">
        <f t="shared" si="317"/>
        <v>350.19</v>
      </c>
      <c r="N1680" s="297" t="str">
        <f>_xlfn.IFNA(VLOOKUP($E:$E,'1'!$A:$E,3,0),"")</f>
        <v/>
      </c>
      <c r="O1680" s="297" t="str">
        <f>_xlfn.IFNA(VLOOKUP($E:$E,'2'!$A:$E,3,0),"")</f>
        <v/>
      </c>
      <c r="P1680" s="297" t="str">
        <f>_xlfn.IFNA(VLOOKUP($E:$E,'3'!$A:$D,3,0),"")</f>
        <v/>
      </c>
      <c r="Q1680" s="297" t="str">
        <f>_xlfn.IFNA(VLOOKUP($E:$E,'4'!$A:$F,3,0),"")</f>
        <v/>
      </c>
      <c r="R1680" s="297" t="str">
        <f>_xlfn.IFNA(VLOOKUP($E:$E,'5'!$A:$F,3,0),"")</f>
        <v/>
      </c>
      <c r="S1680" s="297" t="str">
        <f>_xlfn.IFNA(VLOOKUP($E:$E,'6'!$A:$F,3,0),"")</f>
        <v/>
      </c>
      <c r="T1680" s="313">
        <v>5</v>
      </c>
      <c r="U1680" s="313">
        <v>25</v>
      </c>
      <c r="V1680" s="313">
        <v>100</v>
      </c>
      <c r="W1680" s="314">
        <v>0.13700000000000001</v>
      </c>
      <c r="X1680" s="315">
        <v>3.1555560000000001E-4</v>
      </c>
      <c r="Y1680" s="749">
        <v>330</v>
      </c>
      <c r="Z1680" s="282"/>
      <c r="AA1680" s="316" t="s">
        <v>10390</v>
      </c>
      <c r="AB1680" s="282" t="s">
        <v>9163</v>
      </c>
      <c r="AC1680" s="317" t="s">
        <v>2081</v>
      </c>
      <c r="AD1680" s="318" t="s">
        <v>4050</v>
      </c>
      <c r="AE1680" s="319">
        <v>0</v>
      </c>
      <c r="AF1680" s="319" t="s">
        <v>11294</v>
      </c>
      <c r="AG1680" s="320">
        <v>4.3899999999999997</v>
      </c>
      <c r="AH1680" s="321">
        <f t="shared" si="318"/>
        <v>0</v>
      </c>
      <c r="AI1680" s="287">
        <f>_xlfn.IFNA(VLOOKUP(AD:AD,грп!B:C,2,0),0)</f>
        <v>0</v>
      </c>
      <c r="AJ1680" s="607">
        <v>44</v>
      </c>
      <c r="AK1680" s="672" t="str">
        <f t="shared" si="311"/>
        <v xml:space="preserve"> </v>
      </c>
      <c r="AL1680" s="174"/>
    </row>
    <row r="1681" spans="1:38" s="4" customFormat="1" ht="12" customHeight="1" outlineLevel="1" x14ac:dyDescent="0.35">
      <c r="A1681" s="307" t="s">
        <v>10402</v>
      </c>
      <c r="B1681" s="308" t="s">
        <v>7221</v>
      </c>
      <c r="C1681" s="309"/>
      <c r="D1681" s="310" t="s">
        <v>3222</v>
      </c>
      <c r="E1681" s="322" t="s">
        <v>1787</v>
      </c>
      <c r="F1681" s="293"/>
      <c r="G1681" s="293"/>
      <c r="H1681" s="294">
        <v>21</v>
      </c>
      <c r="I1681" s="294" t="str">
        <f>IFERROR(_xlfn.IFNA(VLOOKUP($D:$D,history!$I:$Y,3,0),VLOOKUP(E:E,history!$H:$Y,4,0)),"--")</f>
        <v>V</v>
      </c>
      <c r="J1681" s="282" t="s">
        <v>9868</v>
      </c>
      <c r="K1681" s="282" t="str">
        <f t="shared" si="315"/>
        <v/>
      </c>
      <c r="L1681" s="312">
        <f t="shared" si="316"/>
        <v>433.3</v>
      </c>
      <c r="M1681" s="312">
        <f t="shared" si="317"/>
        <v>656.51</v>
      </c>
      <c r="N1681" s="297" t="str">
        <f>_xlfn.IFNA(VLOOKUP($E:$E,'1'!$A:$E,3,0),"")</f>
        <v/>
      </c>
      <c r="O1681" s="297" t="str">
        <f>_xlfn.IFNA(VLOOKUP($E:$E,'2'!$A:$E,3,0),"")</f>
        <v/>
      </c>
      <c r="P1681" s="297" t="str">
        <f>_xlfn.IFNA(VLOOKUP($E:$E,'3'!$A:$D,3,0),"")</f>
        <v/>
      </c>
      <c r="Q1681" s="297" t="str">
        <f>_xlfn.IFNA(VLOOKUP($E:$E,'4'!$A:$F,3,0),"")</f>
        <v/>
      </c>
      <c r="R1681" s="297" t="str">
        <f>_xlfn.IFNA(VLOOKUP($E:$E,'5'!$A:$F,3,0),"")</f>
        <v/>
      </c>
      <c r="S1681" s="297" t="str">
        <f>_xlfn.IFNA(VLOOKUP($E:$E,'6'!$A:$F,3,0),"")</f>
        <v/>
      </c>
      <c r="T1681" s="313">
        <v>5</v>
      </c>
      <c r="U1681" s="313">
        <v>25</v>
      </c>
      <c r="V1681" s="313">
        <v>100</v>
      </c>
      <c r="W1681" s="314">
        <v>0.223</v>
      </c>
      <c r="X1681" s="315">
        <v>3.1500000000000001E-4</v>
      </c>
      <c r="Y1681" s="749">
        <v>620</v>
      </c>
      <c r="Z1681" s="282"/>
      <c r="AA1681" s="316" t="s">
        <v>10391</v>
      </c>
      <c r="AB1681" s="282" t="s">
        <v>9163</v>
      </c>
      <c r="AC1681" s="317" t="s">
        <v>2081</v>
      </c>
      <c r="AD1681" s="318" t="s">
        <v>4050</v>
      </c>
      <c r="AE1681" s="319">
        <v>0</v>
      </c>
      <c r="AF1681" s="319" t="s">
        <v>11294</v>
      </c>
      <c r="AG1681" s="320">
        <v>8.23</v>
      </c>
      <c r="AH1681" s="321">
        <f t="shared" si="318"/>
        <v>0</v>
      </c>
      <c r="AI1681" s="287">
        <f>_xlfn.IFNA(VLOOKUP(AD:AD,грп!B:C,2,0),0)</f>
        <v>0</v>
      </c>
      <c r="AJ1681" s="607">
        <v>41</v>
      </c>
      <c r="AK1681" s="672">
        <f t="shared" si="311"/>
        <v>0</v>
      </c>
      <c r="AL1681" s="174"/>
    </row>
    <row r="1682" spans="1:38" s="4" customFormat="1" ht="12" customHeight="1" outlineLevel="1" x14ac:dyDescent="0.35">
      <c r="A1682" s="307" t="s">
        <v>10402</v>
      </c>
      <c r="B1682" s="308" t="s">
        <v>7222</v>
      </c>
      <c r="C1682" s="346"/>
      <c r="D1682" s="310" t="s">
        <v>864</v>
      </c>
      <c r="E1682" s="322" t="s">
        <v>881</v>
      </c>
      <c r="F1682" s="293"/>
      <c r="G1682" s="293"/>
      <c r="H1682" s="294">
        <v>42</v>
      </c>
      <c r="I1682" s="294" t="str">
        <f>IFERROR(_xlfn.IFNA(VLOOKUP($D:$D,history!$I:$Y,3,0),VLOOKUP(E:E,history!$H:$Y,4,0)),"--")</f>
        <v>V</v>
      </c>
      <c r="J1682" s="282" t="s">
        <v>9870</v>
      </c>
      <c r="K1682" s="282" t="str">
        <f t="shared" si="315"/>
        <v/>
      </c>
      <c r="L1682" s="312">
        <f t="shared" si="316"/>
        <v>276.39999999999998</v>
      </c>
      <c r="M1682" s="312">
        <f t="shared" si="317"/>
        <v>418.79</v>
      </c>
      <c r="N1682" s="297" t="str">
        <f>_xlfn.IFNA(VLOOKUP($E:$E,'1'!$A:$E,3,0),"")</f>
        <v/>
      </c>
      <c r="O1682" s="297" t="str">
        <f>_xlfn.IFNA(VLOOKUP($E:$E,'2'!$A:$E,3,0),"")</f>
        <v/>
      </c>
      <c r="P1682" s="297" t="str">
        <f>_xlfn.IFNA(VLOOKUP($E:$E,'3'!$A:$D,3,0),"")</f>
        <v/>
      </c>
      <c r="Q1682" s="297" t="str">
        <f>_xlfn.IFNA(VLOOKUP($E:$E,'4'!$A:$F,3,0),"")</f>
        <v/>
      </c>
      <c r="R1682" s="297" t="str">
        <f>_xlfn.IFNA(VLOOKUP($E:$E,'5'!$A:$F,3,0),"")</f>
        <v/>
      </c>
      <c r="S1682" s="297" t="str">
        <f>_xlfn.IFNA(VLOOKUP($E:$E,'6'!$A:$F,3,0),"")</f>
        <v/>
      </c>
      <c r="T1682" s="313">
        <v>5</v>
      </c>
      <c r="U1682" s="313">
        <v>25</v>
      </c>
      <c r="V1682" s="313">
        <v>100</v>
      </c>
      <c r="W1682" s="314">
        <v>0.14000000000000001</v>
      </c>
      <c r="X1682" s="315">
        <v>3.1555560000000001E-4</v>
      </c>
      <c r="Y1682" s="749">
        <v>390</v>
      </c>
      <c r="Z1682" s="282"/>
      <c r="AA1682" s="316" t="s">
        <v>10390</v>
      </c>
      <c r="AB1682" s="282" t="s">
        <v>9163</v>
      </c>
      <c r="AC1682" s="317" t="s">
        <v>2081</v>
      </c>
      <c r="AD1682" s="318" t="s">
        <v>4050</v>
      </c>
      <c r="AE1682" s="319">
        <v>0</v>
      </c>
      <c r="AF1682" s="319" t="s">
        <v>11294</v>
      </c>
      <c r="AG1682" s="320">
        <v>5.25</v>
      </c>
      <c r="AH1682" s="321">
        <f t="shared" si="318"/>
        <v>0</v>
      </c>
      <c r="AI1682" s="287">
        <f>_xlfn.IFNA(VLOOKUP(AD:AD,грп!B:C,2,0),0)</f>
        <v>0</v>
      </c>
      <c r="AJ1682" s="607">
        <v>64</v>
      </c>
      <c r="AK1682" s="672">
        <f t="shared" si="311"/>
        <v>0</v>
      </c>
      <c r="AL1682" s="174"/>
    </row>
    <row r="1683" spans="1:38" s="4" customFormat="1" ht="12" customHeight="1" outlineLevel="1" x14ac:dyDescent="0.35">
      <c r="A1683" s="307" t="s">
        <v>10402</v>
      </c>
      <c r="B1683" s="308" t="s">
        <v>7223</v>
      </c>
      <c r="C1683" s="323"/>
      <c r="D1683" s="310" t="s">
        <v>10955</v>
      </c>
      <c r="E1683" s="322" t="s">
        <v>882</v>
      </c>
      <c r="F1683" s="293"/>
      <c r="G1683" s="293"/>
      <c r="H1683" s="294">
        <v>28</v>
      </c>
      <c r="I1683" s="294" t="str">
        <f>IFERROR(_xlfn.IFNA(VLOOKUP($D:$D,history!$I:$Y,3,0),VLOOKUP(E:E,history!$H:$Y,4,0)),"--")</f>
        <v>--</v>
      </c>
      <c r="J1683" s="282" t="s">
        <v>9870</v>
      </c>
      <c r="K1683" s="282" t="str">
        <f t="shared" si="315"/>
        <v/>
      </c>
      <c r="L1683" s="312">
        <f t="shared" si="316"/>
        <v>253.76</v>
      </c>
      <c r="M1683" s="312">
        <f t="shared" si="317"/>
        <v>384.49</v>
      </c>
      <c r="N1683" s="297" t="str">
        <f>_xlfn.IFNA(VLOOKUP($E:$E,'1'!$A:$E,3,0),"")</f>
        <v/>
      </c>
      <c r="O1683" s="297" t="str">
        <f>_xlfn.IFNA(VLOOKUP($E:$E,'2'!$A:$E,3,0),"")</f>
        <v/>
      </c>
      <c r="P1683" s="297" t="str">
        <f>_xlfn.IFNA(VLOOKUP($E:$E,'3'!$A:$D,3,0),"")</f>
        <v/>
      </c>
      <c r="Q1683" s="297" t="str">
        <f>_xlfn.IFNA(VLOOKUP($E:$E,'4'!$A:$F,3,0),"")</f>
        <v/>
      </c>
      <c r="R1683" s="297" t="str">
        <f>_xlfn.IFNA(VLOOKUP($E:$E,'5'!$A:$F,3,0),"")</f>
        <v/>
      </c>
      <c r="S1683" s="297" t="str">
        <f>_xlfn.IFNA(VLOOKUP($E:$E,'6'!$A:$F,3,0),"")</f>
        <v/>
      </c>
      <c r="T1683" s="313">
        <v>5</v>
      </c>
      <c r="U1683" s="313">
        <v>10</v>
      </c>
      <c r="V1683" s="313">
        <v>50</v>
      </c>
      <c r="W1683" s="314">
        <v>0.17</v>
      </c>
      <c r="X1683" s="315">
        <v>4.0000000000000002E-4</v>
      </c>
      <c r="Y1683" s="749">
        <v>370</v>
      </c>
      <c r="Z1683" s="282"/>
      <c r="AA1683" s="316" t="s">
        <v>393</v>
      </c>
      <c r="AB1683" s="282" t="s">
        <v>9885</v>
      </c>
      <c r="AC1683" s="317" t="s">
        <v>2081</v>
      </c>
      <c r="AD1683" s="318" t="s">
        <v>4050</v>
      </c>
      <c r="AE1683" s="319">
        <v>0</v>
      </c>
      <c r="AF1683" s="319" t="s">
        <v>11282</v>
      </c>
      <c r="AG1683" s="320">
        <v>4.82</v>
      </c>
      <c r="AH1683" s="321">
        <f t="shared" si="318"/>
        <v>0</v>
      </c>
      <c r="AI1683" s="287">
        <f>_xlfn.IFNA(VLOOKUP(AD:AD,грп!B:C,2,0),0)</f>
        <v>0</v>
      </c>
      <c r="AJ1683" s="607">
        <v>8</v>
      </c>
      <c r="AK1683" s="672">
        <f t="shared" si="311"/>
        <v>0</v>
      </c>
      <c r="AL1683" s="174"/>
    </row>
    <row r="1684" spans="1:38" s="4" customFormat="1" ht="12" customHeight="1" outlineLevel="1" x14ac:dyDescent="0.35">
      <c r="A1684" s="307" t="s">
        <v>10402</v>
      </c>
      <c r="B1684" s="308" t="s">
        <v>7224</v>
      </c>
      <c r="C1684" s="323"/>
      <c r="D1684" s="310" t="s">
        <v>865</v>
      </c>
      <c r="E1684" s="322" t="s">
        <v>883</v>
      </c>
      <c r="F1684" s="293"/>
      <c r="G1684" s="293"/>
      <c r="H1684" s="294">
        <v>36</v>
      </c>
      <c r="I1684" s="294" t="str">
        <f>IFERROR(_xlfn.IFNA(VLOOKUP($D:$D,history!$I:$Y,3,0),VLOOKUP(E:E,history!$H:$Y,4,0)),"--")</f>
        <v>--</v>
      </c>
      <c r="J1684" s="282" t="s">
        <v>9868</v>
      </c>
      <c r="K1684" s="282" t="str">
        <f t="shared" si="315"/>
        <v/>
      </c>
      <c r="L1684" s="312">
        <f t="shared" si="316"/>
        <v>261.66000000000003</v>
      </c>
      <c r="M1684" s="312">
        <f t="shared" si="317"/>
        <v>396.46</v>
      </c>
      <c r="N1684" s="297" t="str">
        <f>_xlfn.IFNA(VLOOKUP($E:$E,'1'!$A:$E,3,0),"")</f>
        <v/>
      </c>
      <c r="O1684" s="297" t="str">
        <f>_xlfn.IFNA(VLOOKUP($E:$E,'2'!$A:$E,3,0),"")</f>
        <v/>
      </c>
      <c r="P1684" s="297" t="str">
        <f>_xlfn.IFNA(VLOOKUP($E:$E,'3'!$A:$D,3,0),"")</f>
        <v/>
      </c>
      <c r="Q1684" s="297" t="str">
        <f>_xlfn.IFNA(VLOOKUP($E:$E,'4'!$A:$F,3,0),"")</f>
        <v/>
      </c>
      <c r="R1684" s="297" t="str">
        <f>_xlfn.IFNA(VLOOKUP($E:$E,'5'!$A:$F,3,0),"")</f>
        <v/>
      </c>
      <c r="S1684" s="297" t="str">
        <f>_xlfn.IFNA(VLOOKUP($E:$E,'6'!$A:$F,3,0),"")</f>
        <v/>
      </c>
      <c r="T1684" s="313">
        <v>5</v>
      </c>
      <c r="U1684" s="313">
        <v>10</v>
      </c>
      <c r="V1684" s="313">
        <v>50</v>
      </c>
      <c r="W1684" s="314">
        <v>0.17499999999999999</v>
      </c>
      <c r="X1684" s="315">
        <v>4.0000000000000002E-4</v>
      </c>
      <c r="Y1684" s="749">
        <v>380</v>
      </c>
      <c r="Z1684" s="282"/>
      <c r="AA1684" s="316" t="s">
        <v>10388</v>
      </c>
      <c r="AB1684" s="282" t="s">
        <v>9163</v>
      </c>
      <c r="AC1684" s="317" t="s">
        <v>2081</v>
      </c>
      <c r="AD1684" s="318" t="s">
        <v>4050</v>
      </c>
      <c r="AE1684" s="319">
        <v>0</v>
      </c>
      <c r="AF1684" s="319" t="s">
        <v>11282</v>
      </c>
      <c r="AG1684" s="320">
        <v>4.97</v>
      </c>
      <c r="AH1684" s="321">
        <f t="shared" si="318"/>
        <v>0</v>
      </c>
      <c r="AI1684" s="287">
        <f>_xlfn.IFNA(VLOOKUP(AD:AD,грп!B:C,2,0),0)</f>
        <v>0</v>
      </c>
      <c r="AJ1684" s="607">
        <v>25</v>
      </c>
      <c r="AK1684" s="672">
        <f t="shared" si="311"/>
        <v>0</v>
      </c>
      <c r="AL1684" s="174"/>
    </row>
    <row r="1685" spans="1:38" s="4" customFormat="1" ht="12" customHeight="1" outlineLevel="1" x14ac:dyDescent="0.35">
      <c r="A1685" s="307" t="s">
        <v>10402</v>
      </c>
      <c r="B1685" s="308" t="s">
        <v>7225</v>
      </c>
      <c r="C1685" s="309"/>
      <c r="D1685" s="310" t="s">
        <v>3931</v>
      </c>
      <c r="E1685" s="311" t="s">
        <v>3932</v>
      </c>
      <c r="F1685" s="293"/>
      <c r="G1685" s="293"/>
      <c r="H1685" s="294">
        <v>5</v>
      </c>
      <c r="I1685" s="294" t="str">
        <f>IFERROR(_xlfn.IFNA(VLOOKUP($D:$D,history!$I:$Y,3,0),VLOOKUP(E:E,history!$H:$Y,4,0)),"--")</f>
        <v>--</v>
      </c>
      <c r="J1685" s="282" t="s">
        <v>9870</v>
      </c>
      <c r="K1685" s="282" t="str">
        <f t="shared" si="315"/>
        <v/>
      </c>
      <c r="L1685" s="312">
        <f t="shared" si="316"/>
        <v>263.24</v>
      </c>
      <c r="M1685" s="312">
        <f t="shared" si="317"/>
        <v>398.85</v>
      </c>
      <c r="N1685" s="297" t="str">
        <f>_xlfn.IFNA(VLOOKUP($E:$E,'1'!$A:$E,3,0),"")</f>
        <v/>
      </c>
      <c r="O1685" s="297" t="str">
        <f>_xlfn.IFNA(VLOOKUP($E:$E,'2'!$A:$E,3,0),"")</f>
        <v/>
      </c>
      <c r="P1685" s="297" t="str">
        <f>_xlfn.IFNA(VLOOKUP($E:$E,'3'!$A:$D,3,0),"")</f>
        <v/>
      </c>
      <c r="Q1685" s="297" t="str">
        <f>_xlfn.IFNA(VLOOKUP($E:$E,'4'!$A:$F,3,0),"")</f>
        <v/>
      </c>
      <c r="R1685" s="297" t="str">
        <f>_xlfn.IFNA(VLOOKUP($E:$E,'5'!$A:$F,3,0),"")</f>
        <v/>
      </c>
      <c r="S1685" s="297" t="str">
        <f>_xlfn.IFNA(VLOOKUP($E:$E,'6'!$A:$F,3,0),"")</f>
        <v/>
      </c>
      <c r="T1685" s="313">
        <v>1</v>
      </c>
      <c r="U1685" s="313">
        <v>10</v>
      </c>
      <c r="V1685" s="313">
        <v>50</v>
      </c>
      <c r="W1685" s="314">
        <v>0.22500000000000001</v>
      </c>
      <c r="X1685" s="315">
        <v>4.8000000000000001E-4</v>
      </c>
      <c r="Y1685" s="749">
        <v>380</v>
      </c>
      <c r="Z1685" s="282"/>
      <c r="AA1685" s="316" t="s">
        <v>10390</v>
      </c>
      <c r="AB1685" s="282" t="s">
        <v>9163</v>
      </c>
      <c r="AC1685" s="317" t="s">
        <v>2081</v>
      </c>
      <c r="AD1685" s="318" t="s">
        <v>4050</v>
      </c>
      <c r="AE1685" s="319">
        <v>0</v>
      </c>
      <c r="AF1685" s="319" t="s">
        <v>11282</v>
      </c>
      <c r="AG1685" s="320">
        <v>5</v>
      </c>
      <c r="AH1685" s="321">
        <f t="shared" si="318"/>
        <v>0</v>
      </c>
      <c r="AI1685" s="287">
        <f>_xlfn.IFNA(VLOOKUP(AD:AD,грп!B:C,2,0),0)</f>
        <v>0</v>
      </c>
      <c r="AJ1685" s="607">
        <v>18</v>
      </c>
      <c r="AK1685" s="672">
        <f t="shared" si="311"/>
        <v>0</v>
      </c>
      <c r="AL1685" s="174"/>
    </row>
    <row r="1686" spans="1:38" s="4" customFormat="1" ht="12" customHeight="1" outlineLevel="1" x14ac:dyDescent="0.35">
      <c r="A1686" s="307" t="s">
        <v>10402</v>
      </c>
      <c r="B1686" s="308" t="s">
        <v>7226</v>
      </c>
      <c r="C1686" s="290" t="s">
        <v>555</v>
      </c>
      <c r="D1686" s="310" t="s">
        <v>866</v>
      </c>
      <c r="E1686" s="322" t="s">
        <v>884</v>
      </c>
      <c r="F1686" s="293"/>
      <c r="G1686" s="293"/>
      <c r="H1686" s="294">
        <v>14</v>
      </c>
      <c r="I1686" s="294" t="str">
        <f>IFERROR(_xlfn.IFNA(VLOOKUP($D:$D,history!$I:$Y,3,0),VLOOKUP(E:E,history!$H:$Y,4,0)),"--")</f>
        <v>--</v>
      </c>
      <c r="J1686" s="282" t="s">
        <v>9869</v>
      </c>
      <c r="K1686" s="282" t="str">
        <f t="shared" si="315"/>
        <v/>
      </c>
      <c r="L1686" s="312">
        <f t="shared" si="316"/>
        <v>277.45999999999998</v>
      </c>
      <c r="M1686" s="312">
        <f t="shared" si="317"/>
        <v>420.39</v>
      </c>
      <c r="N1686" s="297" t="str">
        <f>_xlfn.IFNA(VLOOKUP($E:$E,'1'!$A:$E,3,0),"")</f>
        <v/>
      </c>
      <c r="O1686" s="297" t="str">
        <f>_xlfn.IFNA(VLOOKUP($E:$E,'2'!$A:$E,3,0),"")</f>
        <v/>
      </c>
      <c r="P1686" s="297" t="str">
        <f>_xlfn.IFNA(VLOOKUP($E:$E,'3'!$A:$D,3,0),"")</f>
        <v/>
      </c>
      <c r="Q1686" s="297" t="str">
        <f>_xlfn.IFNA(VLOOKUP($E:$E,'4'!$A:$F,3,0),"")</f>
        <v/>
      </c>
      <c r="R1686" s="297" t="str">
        <f>_xlfn.IFNA(VLOOKUP($E:$E,'5'!$A:$F,3,0),"")</f>
        <v/>
      </c>
      <c r="S1686" s="297" t="str">
        <f>_xlfn.IFNA(VLOOKUP($E:$E,'6'!$A:$F,3,0),"")</f>
        <v/>
      </c>
      <c r="T1686" s="313">
        <v>5</v>
      </c>
      <c r="U1686" s="313">
        <v>10</v>
      </c>
      <c r="V1686" s="313">
        <v>50</v>
      </c>
      <c r="W1686" s="314">
        <v>0.24399999999999999</v>
      </c>
      <c r="X1686" s="315">
        <v>4.8000000000000001E-4</v>
      </c>
      <c r="Y1686" s="749">
        <v>390</v>
      </c>
      <c r="Z1686" s="282"/>
      <c r="AA1686" s="316" t="s">
        <v>10388</v>
      </c>
      <c r="AB1686" s="282" t="s">
        <v>9163</v>
      </c>
      <c r="AC1686" s="317" t="s">
        <v>2081</v>
      </c>
      <c r="AD1686" s="318" t="s">
        <v>4050</v>
      </c>
      <c r="AE1686" s="319">
        <v>0</v>
      </c>
      <c r="AF1686" s="319" t="s">
        <v>11282</v>
      </c>
      <c r="AG1686" s="320">
        <v>5.27</v>
      </c>
      <c r="AH1686" s="321">
        <f t="shared" si="318"/>
        <v>0</v>
      </c>
      <c r="AI1686" s="287">
        <f>_xlfn.IFNA(VLOOKUP(AD:AD,грп!B:C,2,0),0)</f>
        <v>0</v>
      </c>
      <c r="AJ1686" s="607">
        <v>0</v>
      </c>
      <c r="AK1686" s="672" t="str">
        <f t="shared" si="311"/>
        <v xml:space="preserve"> </v>
      </c>
      <c r="AL1686" s="174"/>
    </row>
    <row r="1687" spans="1:38" s="4" customFormat="1" ht="12" customHeight="1" outlineLevel="1" x14ac:dyDescent="0.35">
      <c r="A1687" s="307" t="s">
        <v>10402</v>
      </c>
      <c r="B1687" s="308" t="s">
        <v>7227</v>
      </c>
      <c r="C1687" s="290" t="s">
        <v>555</v>
      </c>
      <c r="D1687" s="310" t="s">
        <v>867</v>
      </c>
      <c r="E1687" s="322" t="s">
        <v>885</v>
      </c>
      <c r="F1687" s="293"/>
      <c r="G1687" s="293"/>
      <c r="H1687" s="294"/>
      <c r="I1687" s="294" t="str">
        <f>IFERROR(_xlfn.IFNA(VLOOKUP($D:$D,history!$I:$Y,3,0),VLOOKUP(E:E,history!$H:$Y,4,0)),"--")</f>
        <v>--</v>
      </c>
      <c r="J1687" s="282" t="s">
        <v>9870</v>
      </c>
      <c r="K1687" s="282" t="str">
        <f t="shared" si="315"/>
        <v/>
      </c>
      <c r="L1687" s="312">
        <f t="shared" si="316"/>
        <v>324.83999999999997</v>
      </c>
      <c r="M1687" s="312">
        <f t="shared" si="317"/>
        <v>492.18</v>
      </c>
      <c r="N1687" s="297" t="str">
        <f>_xlfn.IFNA(VLOOKUP($E:$E,'1'!$A:$E,3,0),"")</f>
        <v/>
      </c>
      <c r="O1687" s="297" t="str">
        <f>_xlfn.IFNA(VLOOKUP($E:$E,'2'!$A:$E,3,0),"")</f>
        <v/>
      </c>
      <c r="P1687" s="297" t="str">
        <f>_xlfn.IFNA(VLOOKUP($E:$E,'3'!$A:$D,3,0),"")</f>
        <v/>
      </c>
      <c r="Q1687" s="297" t="str">
        <f>_xlfn.IFNA(VLOOKUP($E:$E,'4'!$A:$F,3,0),"")</f>
        <v/>
      </c>
      <c r="R1687" s="297" t="str">
        <f>_xlfn.IFNA(VLOOKUP($E:$E,'5'!$A:$F,3,0),"")</f>
        <v/>
      </c>
      <c r="S1687" s="297" t="str">
        <f>_xlfn.IFNA(VLOOKUP($E:$E,'6'!$A:$F,3,0),"")</f>
        <v/>
      </c>
      <c r="T1687" s="313">
        <v>5</v>
      </c>
      <c r="U1687" s="313">
        <v>10</v>
      </c>
      <c r="V1687" s="313">
        <v>50</v>
      </c>
      <c r="W1687" s="314">
        <v>0.253</v>
      </c>
      <c r="X1687" s="315">
        <v>4.8000000000000001E-4</v>
      </c>
      <c r="Y1687" s="749">
        <v>470</v>
      </c>
      <c r="Z1687" s="282"/>
      <c r="AA1687" s="316" t="s">
        <v>10391</v>
      </c>
      <c r="AB1687" s="282" t="s">
        <v>9163</v>
      </c>
      <c r="AC1687" s="317" t="s">
        <v>2081</v>
      </c>
      <c r="AD1687" s="318" t="s">
        <v>4050</v>
      </c>
      <c r="AE1687" s="319">
        <v>0</v>
      </c>
      <c r="AF1687" s="319" t="s">
        <v>11282</v>
      </c>
      <c r="AG1687" s="320">
        <v>6.17</v>
      </c>
      <c r="AH1687" s="321">
        <f t="shared" si="318"/>
        <v>0</v>
      </c>
      <c r="AI1687" s="287">
        <f>_xlfn.IFNA(VLOOKUP(AD:AD,грп!B:C,2,0),0)</f>
        <v>0</v>
      </c>
      <c r="AJ1687" s="607">
        <v>0</v>
      </c>
      <c r="AK1687" s="672" t="str">
        <f t="shared" si="311"/>
        <v xml:space="preserve"> </v>
      </c>
      <c r="AL1687" s="174"/>
    </row>
    <row r="1688" spans="1:38" s="4" customFormat="1" ht="12" customHeight="1" outlineLevel="1" x14ac:dyDescent="0.35">
      <c r="A1688" s="307" t="s">
        <v>10402</v>
      </c>
      <c r="B1688" s="308" t="s">
        <v>7228</v>
      </c>
      <c r="C1688" s="323"/>
      <c r="D1688" s="310" t="s">
        <v>868</v>
      </c>
      <c r="E1688" s="322" t="s">
        <v>886</v>
      </c>
      <c r="F1688" s="293"/>
      <c r="G1688" s="293"/>
      <c r="H1688" s="294"/>
      <c r="I1688" s="294" t="str">
        <f>IFERROR(_xlfn.IFNA(VLOOKUP($D:$D,history!$I:$Y,3,0),VLOOKUP(E:E,history!$H:$Y,4,0)),"--")</f>
        <v>--</v>
      </c>
      <c r="J1688" s="282" t="s">
        <v>5946</v>
      </c>
      <c r="K1688" s="282" t="str">
        <f t="shared" si="315"/>
        <v/>
      </c>
      <c r="L1688" s="312">
        <f t="shared" si="316"/>
        <v>363.27</v>
      </c>
      <c r="M1688" s="312">
        <f t="shared" si="317"/>
        <v>550.41</v>
      </c>
      <c r="N1688" s="297" t="str">
        <f>_xlfn.IFNA(VLOOKUP($E:$E,'1'!$A:$E,3,0),"")</f>
        <v/>
      </c>
      <c r="O1688" s="297" t="str">
        <f>_xlfn.IFNA(VLOOKUP($E:$E,'2'!$A:$E,3,0),"")</f>
        <v/>
      </c>
      <c r="P1688" s="297" t="str">
        <f>_xlfn.IFNA(VLOOKUP($E:$E,'3'!$A:$D,3,0),"")</f>
        <v/>
      </c>
      <c r="Q1688" s="297" t="str">
        <f>_xlfn.IFNA(VLOOKUP($E:$E,'4'!$A:$F,3,0),"")</f>
        <v/>
      </c>
      <c r="R1688" s="297" t="str">
        <f>_xlfn.IFNA(VLOOKUP($E:$E,'5'!$A:$F,3,0),"")</f>
        <v/>
      </c>
      <c r="S1688" s="297" t="str">
        <f>_xlfn.IFNA(VLOOKUP($E:$E,'6'!$A:$F,3,0),"")</f>
        <v/>
      </c>
      <c r="T1688" s="313">
        <v>5</v>
      </c>
      <c r="U1688" s="313">
        <v>10</v>
      </c>
      <c r="V1688" s="313">
        <v>50</v>
      </c>
      <c r="W1688" s="314">
        <v>0.25600000000000001</v>
      </c>
      <c r="X1688" s="315">
        <v>5.0000000000000001E-4</v>
      </c>
      <c r="Y1688" s="749">
        <v>520</v>
      </c>
      <c r="Z1688" s="282"/>
      <c r="AA1688" s="316" t="s">
        <v>10388</v>
      </c>
      <c r="AB1688" s="282" t="s">
        <v>9163</v>
      </c>
      <c r="AC1688" s="317" t="s">
        <v>2081</v>
      </c>
      <c r="AD1688" s="318" t="s">
        <v>4050</v>
      </c>
      <c r="AE1688" s="319">
        <v>0</v>
      </c>
      <c r="AF1688" s="319" t="s">
        <v>11282</v>
      </c>
      <c r="AG1688" s="320">
        <v>6.9</v>
      </c>
      <c r="AH1688" s="321">
        <f t="shared" si="318"/>
        <v>0</v>
      </c>
      <c r="AI1688" s="287">
        <f>_xlfn.IFNA(VLOOKUP(AD:AD,грп!B:C,2,0),0)</f>
        <v>0</v>
      </c>
      <c r="AJ1688" s="607">
        <v>0</v>
      </c>
      <c r="AK1688" s="672">
        <f t="shared" si="311"/>
        <v>0</v>
      </c>
      <c r="AL1688" s="174"/>
    </row>
    <row r="1689" spans="1:38" s="4" customFormat="1" ht="12" customHeight="1" outlineLevel="1" x14ac:dyDescent="0.35">
      <c r="A1689" s="307" t="s">
        <v>10402</v>
      </c>
      <c r="B1689" s="308" t="s">
        <v>7229</v>
      </c>
      <c r="C1689" s="290" t="s">
        <v>555</v>
      </c>
      <c r="D1689" s="310" t="s">
        <v>901</v>
      </c>
      <c r="E1689" s="322" t="s">
        <v>902</v>
      </c>
      <c r="F1689" s="293"/>
      <c r="G1689" s="293"/>
      <c r="H1689" s="294">
        <v>14</v>
      </c>
      <c r="I1689" s="294" t="str">
        <f>IFERROR(_xlfn.IFNA(VLOOKUP($D:$D,history!$I:$Y,3,0),VLOOKUP(E:E,history!$H:$Y,4,0)),"--")</f>
        <v>--</v>
      </c>
      <c r="J1689" s="282" t="s">
        <v>9870</v>
      </c>
      <c r="K1689" s="282" t="str">
        <f t="shared" si="315"/>
        <v/>
      </c>
      <c r="L1689" s="312">
        <f t="shared" si="316"/>
        <v>277.99</v>
      </c>
      <c r="M1689" s="312">
        <f t="shared" si="317"/>
        <v>421.19</v>
      </c>
      <c r="N1689" s="297" t="str">
        <f>_xlfn.IFNA(VLOOKUP($E:$E,'1'!$A:$E,3,0),"")</f>
        <v/>
      </c>
      <c r="O1689" s="297" t="str">
        <f>_xlfn.IFNA(VLOOKUP($E:$E,'2'!$A:$E,3,0),"")</f>
        <v/>
      </c>
      <c r="P1689" s="297" t="str">
        <f>_xlfn.IFNA(VLOOKUP($E:$E,'3'!$A:$D,3,0),"")</f>
        <v/>
      </c>
      <c r="Q1689" s="297" t="str">
        <f>_xlfn.IFNA(VLOOKUP($E:$E,'4'!$A:$F,3,0),"")</f>
        <v/>
      </c>
      <c r="R1689" s="297" t="str">
        <f>_xlfn.IFNA(VLOOKUP($E:$E,'5'!$A:$F,3,0),"")</f>
        <v/>
      </c>
      <c r="S1689" s="297" t="str">
        <f>_xlfn.IFNA(VLOOKUP($E:$E,'6'!$A:$F,3,0),"")</f>
        <v/>
      </c>
      <c r="T1689" s="313">
        <v>5</v>
      </c>
      <c r="U1689" s="313">
        <v>10</v>
      </c>
      <c r="V1689" s="313">
        <v>50</v>
      </c>
      <c r="W1689" s="314">
        <v>0.25800000000000001</v>
      </c>
      <c r="X1689" s="315">
        <v>4.8000000000000001E-4</v>
      </c>
      <c r="Y1689" s="749">
        <v>390</v>
      </c>
      <c r="Z1689" s="282"/>
      <c r="AA1689" s="316" t="s">
        <v>10388</v>
      </c>
      <c r="AB1689" s="282" t="s">
        <v>9163</v>
      </c>
      <c r="AC1689" s="317" t="s">
        <v>2081</v>
      </c>
      <c r="AD1689" s="318" t="s">
        <v>4050</v>
      </c>
      <c r="AE1689" s="319">
        <v>0</v>
      </c>
      <c r="AF1689" s="319" t="s">
        <v>11282</v>
      </c>
      <c r="AG1689" s="320">
        <v>5.28</v>
      </c>
      <c r="AH1689" s="321">
        <f t="shared" si="318"/>
        <v>0</v>
      </c>
      <c r="AI1689" s="287">
        <f>_xlfn.IFNA(VLOOKUP(AD:AD,грп!B:C,2,0),0)</f>
        <v>0</v>
      </c>
      <c r="AJ1689" s="607">
        <v>30</v>
      </c>
      <c r="AK1689" s="672" t="str">
        <f t="shared" si="311"/>
        <v xml:space="preserve"> </v>
      </c>
      <c r="AL1689" s="174"/>
    </row>
    <row r="1690" spans="1:38" s="4" customFormat="1" ht="12" customHeight="1" outlineLevel="1" x14ac:dyDescent="0.35">
      <c r="A1690" s="307" t="s">
        <v>10402</v>
      </c>
      <c r="B1690" s="308" t="s">
        <v>7230</v>
      </c>
      <c r="C1690" s="290" t="s">
        <v>555</v>
      </c>
      <c r="D1690" s="310" t="s">
        <v>10255</v>
      </c>
      <c r="E1690" s="322" t="s">
        <v>903</v>
      </c>
      <c r="F1690" s="293"/>
      <c r="G1690" s="293"/>
      <c r="H1690" s="294"/>
      <c r="I1690" s="294" t="str">
        <f>IFERROR(_xlfn.IFNA(VLOOKUP($D:$D,history!$I:$Y,3,0),VLOOKUP(E:E,history!$H:$Y,4,0)),"--")</f>
        <v>--</v>
      </c>
      <c r="J1690" s="282" t="s">
        <v>9870</v>
      </c>
      <c r="K1690" s="282" t="str">
        <f t="shared" si="315"/>
        <v/>
      </c>
      <c r="L1690" s="312">
        <f t="shared" si="316"/>
        <v>324.83999999999997</v>
      </c>
      <c r="M1690" s="312">
        <f t="shared" si="317"/>
        <v>492.18</v>
      </c>
      <c r="N1690" s="297" t="str">
        <f>_xlfn.IFNA(VLOOKUP($E:$E,'1'!$A:$E,3,0),"")</f>
        <v/>
      </c>
      <c r="O1690" s="297" t="str">
        <f>_xlfn.IFNA(VLOOKUP($E:$E,'2'!$A:$E,3,0),"")</f>
        <v/>
      </c>
      <c r="P1690" s="297" t="str">
        <f>_xlfn.IFNA(VLOOKUP($E:$E,'3'!$A:$D,3,0),"")</f>
        <v/>
      </c>
      <c r="Q1690" s="297" t="str">
        <f>_xlfn.IFNA(VLOOKUP($E:$E,'4'!$A:$F,3,0),"")</f>
        <v/>
      </c>
      <c r="R1690" s="297" t="str">
        <f>_xlfn.IFNA(VLOOKUP($E:$E,'5'!$A:$F,3,0),"")</f>
        <v/>
      </c>
      <c r="S1690" s="297" t="str">
        <f>_xlfn.IFNA(VLOOKUP($E:$E,'6'!$A:$F,3,0),"")</f>
        <v/>
      </c>
      <c r="T1690" s="313">
        <v>5</v>
      </c>
      <c r="U1690" s="313">
        <v>10</v>
      </c>
      <c r="V1690" s="313">
        <v>50</v>
      </c>
      <c r="W1690" s="314">
        <v>0.26600000000000001</v>
      </c>
      <c r="X1690" s="315">
        <v>5.1000000000000004E-4</v>
      </c>
      <c r="Y1690" s="749">
        <v>470</v>
      </c>
      <c r="Z1690" s="282"/>
      <c r="AA1690" s="316" t="s">
        <v>10391</v>
      </c>
      <c r="AB1690" s="282" t="s">
        <v>9163</v>
      </c>
      <c r="AC1690" s="317" t="s">
        <v>2081</v>
      </c>
      <c r="AD1690" s="318" t="s">
        <v>4050</v>
      </c>
      <c r="AE1690" s="319">
        <v>0</v>
      </c>
      <c r="AF1690" s="319" t="s">
        <v>11282</v>
      </c>
      <c r="AG1690" s="320">
        <v>6.17</v>
      </c>
      <c r="AH1690" s="321">
        <f t="shared" si="318"/>
        <v>0</v>
      </c>
      <c r="AI1690" s="287">
        <f>_xlfn.IFNA(VLOOKUP(AD:AD,грп!B:C,2,0),0)</f>
        <v>0</v>
      </c>
      <c r="AJ1690" s="607">
        <v>0</v>
      </c>
      <c r="AK1690" s="672" t="str">
        <f t="shared" si="311"/>
        <v xml:space="preserve"> </v>
      </c>
      <c r="AL1690" s="174"/>
    </row>
    <row r="1691" spans="1:38" s="4" customFormat="1" ht="12" customHeight="1" outlineLevel="1" x14ac:dyDescent="0.35">
      <c r="A1691" s="307" t="s">
        <v>10402</v>
      </c>
      <c r="B1691" s="308" t="s">
        <v>7231</v>
      </c>
      <c r="C1691" s="323"/>
      <c r="D1691" s="310" t="s">
        <v>904</v>
      </c>
      <c r="E1691" s="322" t="s">
        <v>905</v>
      </c>
      <c r="F1691" s="293"/>
      <c r="G1691" s="293"/>
      <c r="H1691" s="294">
        <v>15</v>
      </c>
      <c r="I1691" s="294" t="str">
        <f>IFERROR(_xlfn.IFNA(VLOOKUP($D:$D,history!$I:$Y,3,0),VLOOKUP(E:E,history!$H:$Y,4,0)),"--")</f>
        <v>V</v>
      </c>
      <c r="J1691" s="282" t="s">
        <v>9870</v>
      </c>
      <c r="K1691" s="282" t="str">
        <f t="shared" si="315"/>
        <v/>
      </c>
      <c r="L1691" s="312">
        <f t="shared" si="316"/>
        <v>384.33</v>
      </c>
      <c r="M1691" s="312">
        <f t="shared" si="317"/>
        <v>582.32000000000005</v>
      </c>
      <c r="N1691" s="297" t="str">
        <f>_xlfn.IFNA(VLOOKUP($E:$E,'1'!$A:$E,3,0),"")</f>
        <v/>
      </c>
      <c r="O1691" s="297" t="str">
        <f>_xlfn.IFNA(VLOOKUP($E:$E,'2'!$A:$E,3,0),"")</f>
        <v/>
      </c>
      <c r="P1691" s="297" t="str">
        <f>_xlfn.IFNA(VLOOKUP($E:$E,'3'!$A:$D,3,0),"")</f>
        <v/>
      </c>
      <c r="Q1691" s="297" t="str">
        <f>_xlfn.IFNA(VLOOKUP($E:$E,'4'!$A:$F,3,0),"")</f>
        <v/>
      </c>
      <c r="R1691" s="297" t="str">
        <f>_xlfn.IFNA(VLOOKUP($E:$E,'5'!$A:$F,3,0),"")</f>
        <v/>
      </c>
      <c r="S1691" s="297" t="str">
        <f>_xlfn.IFNA(VLOOKUP($E:$E,'6'!$A:$F,3,0),"")</f>
        <v/>
      </c>
      <c r="T1691" s="313">
        <v>5</v>
      </c>
      <c r="U1691" s="313">
        <v>10</v>
      </c>
      <c r="V1691" s="313">
        <v>50</v>
      </c>
      <c r="W1691" s="314">
        <v>0.27100000000000002</v>
      </c>
      <c r="X1691" s="315">
        <v>4.8000000000000001E-4</v>
      </c>
      <c r="Y1691" s="749">
        <v>550</v>
      </c>
      <c r="Z1691" s="282"/>
      <c r="AA1691" s="316" t="s">
        <v>10391</v>
      </c>
      <c r="AB1691" s="282" t="s">
        <v>9163</v>
      </c>
      <c r="AC1691" s="317" t="s">
        <v>2081</v>
      </c>
      <c r="AD1691" s="318" t="s">
        <v>4050</v>
      </c>
      <c r="AE1691" s="319">
        <v>0</v>
      </c>
      <c r="AF1691" s="319" t="s">
        <v>11282</v>
      </c>
      <c r="AG1691" s="320">
        <v>7.3</v>
      </c>
      <c r="AH1691" s="321">
        <f t="shared" si="318"/>
        <v>0</v>
      </c>
      <c r="AI1691" s="287">
        <f>_xlfn.IFNA(VLOOKUP(AD:AD,грп!B:C,2,0),0)</f>
        <v>0</v>
      </c>
      <c r="AJ1691" s="607">
        <v>0</v>
      </c>
      <c r="AK1691" s="672">
        <f t="shared" si="311"/>
        <v>0</v>
      </c>
      <c r="AL1691" s="174"/>
    </row>
    <row r="1692" spans="1:38" s="4" customFormat="1" ht="12" customHeight="1" outlineLevel="1" x14ac:dyDescent="0.35">
      <c r="A1692" s="307" t="s">
        <v>10402</v>
      </c>
      <c r="B1692" s="308" t="s">
        <v>7232</v>
      </c>
      <c r="C1692" s="290" t="s">
        <v>555</v>
      </c>
      <c r="D1692" s="310" t="s">
        <v>869</v>
      </c>
      <c r="E1692" s="322" t="s">
        <v>887</v>
      </c>
      <c r="F1692" s="293"/>
      <c r="G1692" s="293"/>
      <c r="H1692" s="294">
        <v>15</v>
      </c>
      <c r="I1692" s="294" t="str">
        <f>IFERROR(_xlfn.IFNA(VLOOKUP($D:$D,history!$I:$Y,3,0),VLOOKUP(E:E,history!$H:$Y,4,0)),"--")</f>
        <v>--</v>
      </c>
      <c r="J1692" s="282" t="s">
        <v>5946</v>
      </c>
      <c r="K1692" s="282" t="str">
        <f t="shared" si="315"/>
        <v/>
      </c>
      <c r="L1692" s="312">
        <f t="shared" si="316"/>
        <v>358.01</v>
      </c>
      <c r="M1692" s="312">
        <f t="shared" si="317"/>
        <v>542.44000000000005</v>
      </c>
      <c r="N1692" s="297" t="str">
        <f>_xlfn.IFNA(VLOOKUP($E:$E,'1'!$A:$E,3,0),"")</f>
        <v/>
      </c>
      <c r="O1692" s="297" t="str">
        <f>_xlfn.IFNA(VLOOKUP($E:$E,'2'!$A:$E,3,0),"")</f>
        <v/>
      </c>
      <c r="P1692" s="297" t="str">
        <f>_xlfn.IFNA(VLOOKUP($E:$E,'3'!$A:$D,3,0),"")</f>
        <v/>
      </c>
      <c r="Q1692" s="297" t="str">
        <f>_xlfn.IFNA(VLOOKUP($E:$E,'4'!$A:$F,3,0),"")</f>
        <v/>
      </c>
      <c r="R1692" s="297" t="str">
        <f>_xlfn.IFNA(VLOOKUP($E:$E,'5'!$A:$F,3,0),"")</f>
        <v/>
      </c>
      <c r="S1692" s="297" t="str">
        <f>_xlfn.IFNA(VLOOKUP($E:$E,'6'!$A:$F,3,0),"")</f>
        <v/>
      </c>
      <c r="T1692" s="313">
        <v>5</v>
      </c>
      <c r="U1692" s="313">
        <v>10</v>
      </c>
      <c r="V1692" s="313">
        <v>50</v>
      </c>
      <c r="W1692" s="314">
        <v>0.33500000000000002</v>
      </c>
      <c r="X1692" s="315">
        <v>7.2000000000000005E-4</v>
      </c>
      <c r="Y1692" s="749">
        <v>520</v>
      </c>
      <c r="Z1692" s="282"/>
      <c r="AA1692" s="316" t="s">
        <v>10388</v>
      </c>
      <c r="AB1692" s="282" t="s">
        <v>9163</v>
      </c>
      <c r="AC1692" s="317" t="s">
        <v>2081</v>
      </c>
      <c r="AD1692" s="318" t="s">
        <v>4050</v>
      </c>
      <c r="AE1692" s="319">
        <v>0</v>
      </c>
      <c r="AF1692" s="319" t="s">
        <v>11282</v>
      </c>
      <c r="AG1692" s="320">
        <v>6.8</v>
      </c>
      <c r="AH1692" s="321">
        <f t="shared" si="318"/>
        <v>0</v>
      </c>
      <c r="AI1692" s="287">
        <f>_xlfn.IFNA(VLOOKUP(AD:AD,грп!B:C,2,0),0)</f>
        <v>0</v>
      </c>
      <c r="AJ1692" s="607">
        <v>0</v>
      </c>
      <c r="AK1692" s="672" t="str">
        <f t="shared" si="311"/>
        <v xml:space="preserve"> </v>
      </c>
      <c r="AL1692" s="174"/>
    </row>
    <row r="1693" spans="1:38" s="4" customFormat="1" ht="12" customHeight="1" outlineLevel="1" x14ac:dyDescent="0.35">
      <c r="A1693" s="307" t="s">
        <v>10402</v>
      </c>
      <c r="B1693" s="308" t="s">
        <v>7233</v>
      </c>
      <c r="C1693" s="346"/>
      <c r="D1693" s="310" t="s">
        <v>870</v>
      </c>
      <c r="E1693" s="322" t="s">
        <v>888</v>
      </c>
      <c r="F1693" s="293"/>
      <c r="G1693" s="293"/>
      <c r="H1693" s="294">
        <v>5</v>
      </c>
      <c r="I1693" s="294" t="str">
        <f>IFERROR(_xlfn.IFNA(VLOOKUP($D:$D,history!$I:$Y,3,0),VLOOKUP(E:E,history!$H:$Y,4,0)),"--")</f>
        <v>--</v>
      </c>
      <c r="J1693" s="282" t="s">
        <v>9870</v>
      </c>
      <c r="K1693" s="282" t="str">
        <f t="shared" si="315"/>
        <v/>
      </c>
      <c r="L1693" s="312">
        <f t="shared" si="316"/>
        <v>338.53</v>
      </c>
      <c r="M1693" s="312">
        <f t="shared" si="317"/>
        <v>512.91999999999996</v>
      </c>
      <c r="N1693" s="297" t="str">
        <f>_xlfn.IFNA(VLOOKUP($E:$E,'1'!$A:$E,3,0),"")</f>
        <v/>
      </c>
      <c r="O1693" s="297" t="str">
        <f>_xlfn.IFNA(VLOOKUP($E:$E,'2'!$A:$E,3,0),"")</f>
        <v/>
      </c>
      <c r="P1693" s="297" t="str">
        <f>_xlfn.IFNA(VLOOKUP($E:$E,'3'!$A:$D,3,0),"")</f>
        <v/>
      </c>
      <c r="Q1693" s="297" t="str">
        <f>_xlfn.IFNA(VLOOKUP($E:$E,'4'!$A:$F,3,0),"")</f>
        <v/>
      </c>
      <c r="R1693" s="297" t="str">
        <f>_xlfn.IFNA(VLOOKUP($E:$E,'5'!$A:$F,3,0),"")</f>
        <v/>
      </c>
      <c r="S1693" s="297" t="str">
        <f>_xlfn.IFNA(VLOOKUP($E:$E,'6'!$A:$F,3,0),"")</f>
        <v/>
      </c>
      <c r="T1693" s="313">
        <v>5</v>
      </c>
      <c r="U1693" s="313">
        <v>10</v>
      </c>
      <c r="V1693" s="313">
        <v>50</v>
      </c>
      <c r="W1693" s="314">
        <v>0.33900000000000002</v>
      </c>
      <c r="X1693" s="315">
        <v>3.8999999999999999E-4</v>
      </c>
      <c r="Y1693" s="749">
        <v>490</v>
      </c>
      <c r="Z1693" s="282"/>
      <c r="AA1693" s="316" t="s">
        <v>10388</v>
      </c>
      <c r="AB1693" s="282" t="s">
        <v>9163</v>
      </c>
      <c r="AC1693" s="317" t="s">
        <v>2081</v>
      </c>
      <c r="AD1693" s="318" t="s">
        <v>4050</v>
      </c>
      <c r="AE1693" s="319">
        <v>0</v>
      </c>
      <c r="AF1693" s="319" t="s">
        <v>11294</v>
      </c>
      <c r="AG1693" s="320">
        <v>6.43</v>
      </c>
      <c r="AH1693" s="321">
        <f t="shared" si="318"/>
        <v>0</v>
      </c>
      <c r="AI1693" s="287">
        <f>_xlfn.IFNA(VLOOKUP(AD:AD,грп!B:C,2,0),0)</f>
        <v>0</v>
      </c>
      <c r="AJ1693" s="607">
        <v>34</v>
      </c>
      <c r="AK1693" s="672">
        <f t="shared" si="311"/>
        <v>0</v>
      </c>
      <c r="AL1693" s="174"/>
    </row>
    <row r="1694" spans="1:38" s="4" customFormat="1" ht="12" customHeight="1" outlineLevel="1" x14ac:dyDescent="0.35">
      <c r="A1694" s="307" t="s">
        <v>10402</v>
      </c>
      <c r="B1694" s="308" t="s">
        <v>7234</v>
      </c>
      <c r="C1694" s="309"/>
      <c r="D1694" s="310" t="s">
        <v>3933</v>
      </c>
      <c r="E1694" s="311" t="s">
        <v>3934</v>
      </c>
      <c r="F1694" s="293"/>
      <c r="G1694" s="293"/>
      <c r="H1694" s="294">
        <v>10</v>
      </c>
      <c r="I1694" s="294" t="str">
        <f>IFERROR(_xlfn.IFNA(VLOOKUP($D:$D,history!$I:$Y,3,0),VLOOKUP(E:E,history!$H:$Y,4,0)),"--")</f>
        <v>--</v>
      </c>
      <c r="J1694" s="282" t="s">
        <v>5946</v>
      </c>
      <c r="K1694" s="282" t="str">
        <f t="shared" si="315"/>
        <v/>
      </c>
      <c r="L1694" s="312">
        <f t="shared" si="316"/>
        <v>374.33</v>
      </c>
      <c r="M1694" s="312">
        <f t="shared" si="317"/>
        <v>567.16</v>
      </c>
      <c r="N1694" s="297" t="str">
        <f>_xlfn.IFNA(VLOOKUP($E:$E,'1'!$A:$E,3,0),"")</f>
        <v/>
      </c>
      <c r="O1694" s="297" t="str">
        <f>_xlfn.IFNA(VLOOKUP($E:$E,'2'!$A:$E,3,0),"")</f>
        <v/>
      </c>
      <c r="P1694" s="297" t="str">
        <f>_xlfn.IFNA(VLOOKUP($E:$E,'3'!$A:$D,3,0),"")</f>
        <v/>
      </c>
      <c r="Q1694" s="297" t="str">
        <f>_xlfn.IFNA(VLOOKUP($E:$E,'4'!$A:$F,3,0),"")</f>
        <v/>
      </c>
      <c r="R1694" s="297" t="str">
        <f>_xlfn.IFNA(VLOOKUP($E:$E,'5'!$A:$F,3,0),"")</f>
        <v/>
      </c>
      <c r="S1694" s="297" t="str">
        <f>_xlfn.IFNA(VLOOKUP($E:$E,'6'!$A:$F,3,0),"")</f>
        <v/>
      </c>
      <c r="T1694" s="313">
        <v>1</v>
      </c>
      <c r="U1694" s="313">
        <v>10</v>
      </c>
      <c r="V1694" s="313">
        <v>50</v>
      </c>
      <c r="W1694" s="314">
        <v>0.35299999999999998</v>
      </c>
      <c r="X1694" s="315">
        <v>7.2999999999999996E-4</v>
      </c>
      <c r="Y1694" s="749">
        <v>540</v>
      </c>
      <c r="Z1694" s="282"/>
      <c r="AA1694" s="316" t="s">
        <v>10388</v>
      </c>
      <c r="AB1694" s="282" t="s">
        <v>9163</v>
      </c>
      <c r="AC1694" s="317" t="s">
        <v>2081</v>
      </c>
      <c r="AD1694" s="318" t="s">
        <v>4050</v>
      </c>
      <c r="AE1694" s="319">
        <v>0</v>
      </c>
      <c r="AF1694" s="319" t="s">
        <v>11282</v>
      </c>
      <c r="AG1694" s="320">
        <v>7.11</v>
      </c>
      <c r="AH1694" s="321">
        <f t="shared" si="318"/>
        <v>0</v>
      </c>
      <c r="AI1694" s="287">
        <f>_xlfn.IFNA(VLOOKUP(AD:AD,грп!B:C,2,0),0)</f>
        <v>0</v>
      </c>
      <c r="AJ1694" s="607">
        <v>7</v>
      </c>
      <c r="AK1694" s="672">
        <f t="shared" si="311"/>
        <v>0</v>
      </c>
      <c r="AL1694" s="174"/>
    </row>
    <row r="1695" spans="1:38" s="4" customFormat="1" ht="12" customHeight="1" outlineLevel="1" x14ac:dyDescent="0.35">
      <c r="A1695" s="307" t="s">
        <v>10402</v>
      </c>
      <c r="B1695" s="308" t="s">
        <v>7235</v>
      </c>
      <c r="C1695" s="290" t="s">
        <v>555</v>
      </c>
      <c r="D1695" s="310" t="s">
        <v>871</v>
      </c>
      <c r="E1695" s="322" t="s">
        <v>889</v>
      </c>
      <c r="F1695" s="293"/>
      <c r="G1695" s="293"/>
      <c r="H1695" s="294"/>
      <c r="I1695" s="294" t="str">
        <f>IFERROR(_xlfn.IFNA(VLOOKUP($D:$D,history!$I:$Y,3,0),VLOOKUP(E:E,history!$H:$Y,4,0)),"--")</f>
        <v>--</v>
      </c>
      <c r="J1695" s="282" t="s">
        <v>9870</v>
      </c>
      <c r="K1695" s="282" t="str">
        <f t="shared" si="315"/>
        <v/>
      </c>
      <c r="L1695" s="312">
        <f t="shared" si="316"/>
        <v>422.24</v>
      </c>
      <c r="M1695" s="312">
        <f t="shared" si="317"/>
        <v>639.76</v>
      </c>
      <c r="N1695" s="297" t="str">
        <f>_xlfn.IFNA(VLOOKUP($E:$E,'1'!$A:$E,3,0),"")</f>
        <v/>
      </c>
      <c r="O1695" s="297" t="str">
        <f>_xlfn.IFNA(VLOOKUP($E:$E,'2'!$A:$E,3,0),"")</f>
        <v/>
      </c>
      <c r="P1695" s="297" t="str">
        <f>_xlfn.IFNA(VLOOKUP($E:$E,'3'!$A:$D,3,0),"")</f>
        <v/>
      </c>
      <c r="Q1695" s="297" t="str">
        <f>_xlfn.IFNA(VLOOKUP($E:$E,'4'!$A:$F,3,0),"")</f>
        <v/>
      </c>
      <c r="R1695" s="297" t="str">
        <f>_xlfn.IFNA(VLOOKUP($E:$E,'5'!$A:$F,3,0),"")</f>
        <v/>
      </c>
      <c r="S1695" s="297" t="str">
        <f>_xlfn.IFNA(VLOOKUP($E:$E,'6'!$A:$F,3,0),"")</f>
        <v/>
      </c>
      <c r="T1695" s="313">
        <v>5</v>
      </c>
      <c r="U1695" s="313">
        <v>10</v>
      </c>
      <c r="V1695" s="313">
        <v>50</v>
      </c>
      <c r="W1695" s="314">
        <v>0.34599999999999997</v>
      </c>
      <c r="X1695" s="315">
        <v>3.8000000000000002E-4</v>
      </c>
      <c r="Y1695" s="749">
        <v>610</v>
      </c>
      <c r="Z1695" s="282"/>
      <c r="AA1695" s="316" t="s">
        <v>10391</v>
      </c>
      <c r="AB1695" s="282" t="s">
        <v>9163</v>
      </c>
      <c r="AC1695" s="317" t="s">
        <v>2081</v>
      </c>
      <c r="AD1695" s="318" t="s">
        <v>4050</v>
      </c>
      <c r="AE1695" s="319">
        <v>0</v>
      </c>
      <c r="AF1695" s="319" t="s">
        <v>11294</v>
      </c>
      <c r="AG1695" s="320">
        <v>8.02</v>
      </c>
      <c r="AH1695" s="321">
        <f t="shared" si="318"/>
        <v>0</v>
      </c>
      <c r="AI1695" s="287">
        <f>_xlfn.IFNA(VLOOKUP(AD:AD,грп!B:C,2,0),0)</f>
        <v>0</v>
      </c>
      <c r="AJ1695" s="607">
        <v>0</v>
      </c>
      <c r="AK1695" s="672" t="str">
        <f t="shared" si="311"/>
        <v xml:space="preserve"> </v>
      </c>
      <c r="AL1695" s="174"/>
    </row>
    <row r="1696" spans="1:38" s="4" customFormat="1" ht="12" customHeight="1" outlineLevel="1" x14ac:dyDescent="0.35">
      <c r="A1696" s="307" t="s">
        <v>10402</v>
      </c>
      <c r="B1696" s="308" t="s">
        <v>7236</v>
      </c>
      <c r="C1696" s="290" t="s">
        <v>555</v>
      </c>
      <c r="D1696" s="310" t="s">
        <v>906</v>
      </c>
      <c r="E1696" s="322" t="s">
        <v>907</v>
      </c>
      <c r="F1696" s="293"/>
      <c r="G1696" s="293"/>
      <c r="H1696" s="294">
        <v>4</v>
      </c>
      <c r="I1696" s="294" t="str">
        <f>IFERROR(_xlfn.IFNA(VLOOKUP($D:$D,history!$I:$Y,3,0),VLOOKUP(E:E,history!$H:$Y,4,0)),"--")</f>
        <v>--</v>
      </c>
      <c r="J1696" s="282" t="s">
        <v>9870</v>
      </c>
      <c r="K1696" s="282" t="str">
        <f t="shared" si="315"/>
        <v/>
      </c>
      <c r="L1696" s="312">
        <f t="shared" si="316"/>
        <v>297.45999999999998</v>
      </c>
      <c r="M1696" s="312">
        <f t="shared" si="317"/>
        <v>450.7</v>
      </c>
      <c r="N1696" s="297" t="str">
        <f>_xlfn.IFNA(VLOOKUP($E:$E,'1'!$A:$E,3,0),"")</f>
        <v/>
      </c>
      <c r="O1696" s="297" t="str">
        <f>_xlfn.IFNA(VLOOKUP($E:$E,'2'!$A:$E,3,0),"")</f>
        <v/>
      </c>
      <c r="P1696" s="297" t="str">
        <f>_xlfn.IFNA(VLOOKUP($E:$E,'3'!$A:$D,3,0),"")</f>
        <v/>
      </c>
      <c r="Q1696" s="297" t="str">
        <f>_xlfn.IFNA(VLOOKUP($E:$E,'4'!$A:$F,3,0),"")</f>
        <v/>
      </c>
      <c r="R1696" s="297" t="str">
        <f>_xlfn.IFNA(VLOOKUP($E:$E,'5'!$A:$F,3,0),"")</f>
        <v/>
      </c>
      <c r="S1696" s="297" t="str">
        <f>_xlfn.IFNA(VLOOKUP($E:$E,'6'!$A:$F,3,0),"")</f>
        <v/>
      </c>
      <c r="T1696" s="313">
        <v>5</v>
      </c>
      <c r="U1696" s="313">
        <v>10</v>
      </c>
      <c r="V1696" s="313">
        <v>40</v>
      </c>
      <c r="W1696" s="314">
        <v>0.35</v>
      </c>
      <c r="X1696" s="315">
        <v>6.9999999999999999E-4</v>
      </c>
      <c r="Y1696" s="749">
        <v>430</v>
      </c>
      <c r="Z1696" s="282"/>
      <c r="AA1696" s="316" t="s">
        <v>10391</v>
      </c>
      <c r="AB1696" s="282" t="s">
        <v>9163</v>
      </c>
      <c r="AC1696" s="317" t="s">
        <v>2081</v>
      </c>
      <c r="AD1696" s="318" t="s">
        <v>4050</v>
      </c>
      <c r="AE1696" s="319">
        <v>0</v>
      </c>
      <c r="AF1696" s="319" t="s">
        <v>11282</v>
      </c>
      <c r="AG1696" s="320">
        <v>5.65</v>
      </c>
      <c r="AH1696" s="321">
        <f t="shared" si="318"/>
        <v>0</v>
      </c>
      <c r="AI1696" s="287">
        <f>_xlfn.IFNA(VLOOKUP(AD:AD,грп!B:C,2,0),0)</f>
        <v>0</v>
      </c>
      <c r="AJ1696" s="607">
        <v>0</v>
      </c>
      <c r="AK1696" s="672" t="str">
        <f t="shared" si="311"/>
        <v xml:space="preserve"> </v>
      </c>
      <c r="AL1696" s="174"/>
    </row>
    <row r="1697" spans="1:39" s="4" customFormat="1" ht="12" customHeight="1" outlineLevel="1" x14ac:dyDescent="0.35">
      <c r="A1697" s="307" t="s">
        <v>10402</v>
      </c>
      <c r="B1697" s="308" t="s">
        <v>7237</v>
      </c>
      <c r="C1697" s="290" t="s">
        <v>555</v>
      </c>
      <c r="D1697" s="310" t="s">
        <v>908</v>
      </c>
      <c r="E1697" s="322" t="s">
        <v>909</v>
      </c>
      <c r="F1697" s="293"/>
      <c r="G1697" s="293"/>
      <c r="H1697" s="294">
        <v>20</v>
      </c>
      <c r="I1697" s="294" t="str">
        <f>IFERROR(_xlfn.IFNA(VLOOKUP($D:$D,history!$I:$Y,3,0),VLOOKUP(E:E,history!$H:$Y,4,0)),"--")</f>
        <v>--</v>
      </c>
      <c r="J1697" s="282" t="s">
        <v>9870</v>
      </c>
      <c r="K1697" s="282" t="str">
        <f t="shared" si="315"/>
        <v/>
      </c>
      <c r="L1697" s="312">
        <f t="shared" si="316"/>
        <v>353.79</v>
      </c>
      <c r="M1697" s="312">
        <f t="shared" si="317"/>
        <v>536.04999999999995</v>
      </c>
      <c r="N1697" s="297" t="str">
        <f>_xlfn.IFNA(VLOOKUP($E:$E,'1'!$A:$E,3,0),"")</f>
        <v/>
      </c>
      <c r="O1697" s="297" t="str">
        <f>_xlfn.IFNA(VLOOKUP($E:$E,'2'!$A:$E,3,0),"")</f>
        <v/>
      </c>
      <c r="P1697" s="297" t="str">
        <f>_xlfn.IFNA(VLOOKUP($E:$E,'3'!$A:$D,3,0),"")</f>
        <v/>
      </c>
      <c r="Q1697" s="297" t="str">
        <f>_xlfn.IFNA(VLOOKUP($E:$E,'4'!$A:$F,3,0),"")</f>
        <v/>
      </c>
      <c r="R1697" s="297" t="str">
        <f>_xlfn.IFNA(VLOOKUP($E:$E,'5'!$A:$F,3,0),"")</f>
        <v/>
      </c>
      <c r="S1697" s="297" t="str">
        <f>_xlfn.IFNA(VLOOKUP($E:$E,'6'!$A:$F,3,0),"")</f>
        <v/>
      </c>
      <c r="T1697" s="313">
        <v>5</v>
      </c>
      <c r="U1697" s="313">
        <v>10</v>
      </c>
      <c r="V1697" s="313">
        <v>40</v>
      </c>
      <c r="W1697" s="314">
        <v>0.36</v>
      </c>
      <c r="X1697" s="315">
        <v>7.3999999999999999E-4</v>
      </c>
      <c r="Y1697" s="749">
        <v>510</v>
      </c>
      <c r="Z1697" s="282"/>
      <c r="AA1697" s="316" t="s">
        <v>10391</v>
      </c>
      <c r="AB1697" s="282" t="s">
        <v>9163</v>
      </c>
      <c r="AC1697" s="317" t="s">
        <v>2081</v>
      </c>
      <c r="AD1697" s="318" t="s">
        <v>4050</v>
      </c>
      <c r="AE1697" s="319">
        <v>0</v>
      </c>
      <c r="AF1697" s="319" t="s">
        <v>11282</v>
      </c>
      <c r="AG1697" s="320">
        <v>6.72</v>
      </c>
      <c r="AH1697" s="321">
        <f t="shared" si="318"/>
        <v>0</v>
      </c>
      <c r="AI1697" s="287">
        <f>_xlfn.IFNA(VLOOKUP(AD:AD,грп!B:C,2,0),0)</f>
        <v>0</v>
      </c>
      <c r="AJ1697" s="607">
        <v>14</v>
      </c>
      <c r="AK1697" s="672" t="str">
        <f t="shared" si="311"/>
        <v xml:space="preserve"> </v>
      </c>
      <c r="AL1697" s="174"/>
    </row>
    <row r="1698" spans="1:39" s="4" customFormat="1" ht="12" customHeight="1" outlineLevel="1" x14ac:dyDescent="0.35">
      <c r="A1698" s="307" t="s">
        <v>10402</v>
      </c>
      <c r="B1698" s="308" t="s">
        <v>7238</v>
      </c>
      <c r="C1698" s="323"/>
      <c r="D1698" s="310" t="s">
        <v>910</v>
      </c>
      <c r="E1698" s="322" t="s">
        <v>911</v>
      </c>
      <c r="F1698" s="293"/>
      <c r="G1698" s="293"/>
      <c r="H1698" s="294">
        <v>10</v>
      </c>
      <c r="I1698" s="294" t="str">
        <f>IFERROR(_xlfn.IFNA(VLOOKUP($D:$D,history!$I:$Y,3,0),VLOOKUP(E:E,history!$H:$Y,4,0)),"--")</f>
        <v>--</v>
      </c>
      <c r="J1698" s="282" t="s">
        <v>9870</v>
      </c>
      <c r="K1698" s="282" t="str">
        <f t="shared" si="315"/>
        <v/>
      </c>
      <c r="L1698" s="312">
        <f t="shared" si="316"/>
        <v>417.5</v>
      </c>
      <c r="M1698" s="312">
        <f t="shared" si="317"/>
        <v>632.58000000000004</v>
      </c>
      <c r="N1698" s="297" t="str">
        <f>_xlfn.IFNA(VLOOKUP($E:$E,'1'!$A:$E,3,0),"")</f>
        <v/>
      </c>
      <c r="O1698" s="297" t="str">
        <f>_xlfn.IFNA(VLOOKUP($E:$E,'2'!$A:$E,3,0),"")</f>
        <v/>
      </c>
      <c r="P1698" s="297" t="str">
        <f>_xlfn.IFNA(VLOOKUP($E:$E,'3'!$A:$D,3,0),"")</f>
        <v/>
      </c>
      <c r="Q1698" s="297" t="str">
        <f>_xlfn.IFNA(VLOOKUP($E:$E,'4'!$A:$F,3,0),"")</f>
        <v/>
      </c>
      <c r="R1698" s="297" t="str">
        <f>_xlfn.IFNA(VLOOKUP($E:$E,'5'!$A:$F,3,0),"")</f>
        <v/>
      </c>
      <c r="S1698" s="297" t="str">
        <f>_xlfn.IFNA(VLOOKUP($E:$E,'6'!$A:$F,3,0),"")</f>
        <v/>
      </c>
      <c r="T1698" s="313">
        <v>5</v>
      </c>
      <c r="U1698" s="313">
        <v>10</v>
      </c>
      <c r="V1698" s="313">
        <v>40</v>
      </c>
      <c r="W1698" s="314">
        <v>0.36099999999999999</v>
      </c>
      <c r="X1698" s="315">
        <v>7.1000000000000002E-4</v>
      </c>
      <c r="Y1698" s="749">
        <v>590</v>
      </c>
      <c r="Z1698" s="282"/>
      <c r="AA1698" s="316" t="s">
        <v>10391</v>
      </c>
      <c r="AB1698" s="282" t="s">
        <v>9163</v>
      </c>
      <c r="AC1698" s="317" t="s">
        <v>2081</v>
      </c>
      <c r="AD1698" s="318" t="s">
        <v>4050</v>
      </c>
      <c r="AE1698" s="319">
        <v>0</v>
      </c>
      <c r="AF1698" s="319" t="s">
        <v>11282</v>
      </c>
      <c r="AG1698" s="320">
        <v>7.93</v>
      </c>
      <c r="AH1698" s="321">
        <f t="shared" si="318"/>
        <v>0</v>
      </c>
      <c r="AI1698" s="287">
        <f>_xlfn.IFNA(VLOOKUP(AD:AD,грп!B:C,2,0),0)</f>
        <v>0</v>
      </c>
      <c r="AJ1698" s="607">
        <v>0</v>
      </c>
      <c r="AK1698" s="672">
        <f t="shared" si="311"/>
        <v>0</v>
      </c>
      <c r="AL1698" s="174"/>
    </row>
    <row r="1699" spans="1:39" s="4" customFormat="1" ht="12" customHeight="1" outlineLevel="1" x14ac:dyDescent="0.35">
      <c r="A1699" s="307" t="s">
        <v>10402</v>
      </c>
      <c r="B1699" s="308" t="s">
        <v>7239</v>
      </c>
      <c r="C1699" s="290" t="s">
        <v>555</v>
      </c>
      <c r="D1699" s="310" t="s">
        <v>872</v>
      </c>
      <c r="E1699" s="322" t="s">
        <v>890</v>
      </c>
      <c r="F1699" s="293"/>
      <c r="G1699" s="293"/>
      <c r="H1699" s="294">
        <v>6</v>
      </c>
      <c r="I1699" s="294" t="str">
        <f>IFERROR(_xlfn.IFNA(VLOOKUP($D:$D,history!$I:$Y,3,0),VLOOKUP(E:E,history!$H:$Y,4,0)),"--")</f>
        <v>--</v>
      </c>
      <c r="J1699" s="282" t="s">
        <v>5946</v>
      </c>
      <c r="K1699" s="282" t="str">
        <f t="shared" si="315"/>
        <v/>
      </c>
      <c r="L1699" s="312">
        <f t="shared" si="316"/>
        <v>303.26</v>
      </c>
      <c r="M1699" s="312">
        <f t="shared" si="317"/>
        <v>459.48</v>
      </c>
      <c r="N1699" s="297" t="str">
        <f>_xlfn.IFNA(VLOOKUP($E:$E,'1'!$A:$E,3,0),"")</f>
        <v/>
      </c>
      <c r="O1699" s="297" t="str">
        <f>_xlfn.IFNA(VLOOKUP($E:$E,'2'!$A:$E,3,0),"")</f>
        <v/>
      </c>
      <c r="P1699" s="297" t="str">
        <f>_xlfn.IFNA(VLOOKUP($E:$E,'3'!$A:$D,3,0),"")</f>
        <v/>
      </c>
      <c r="Q1699" s="297" t="str">
        <f>_xlfn.IFNA(VLOOKUP($E:$E,'4'!$A:$F,3,0),"")</f>
        <v/>
      </c>
      <c r="R1699" s="297" t="str">
        <f>_xlfn.IFNA(VLOOKUP($E:$E,'5'!$A:$F,3,0),"")</f>
        <v/>
      </c>
      <c r="S1699" s="297" t="str">
        <f>_xlfn.IFNA(VLOOKUP($E:$E,'6'!$A:$F,3,0),"")</f>
        <v/>
      </c>
      <c r="T1699" s="313">
        <v>5</v>
      </c>
      <c r="U1699" s="313">
        <v>10</v>
      </c>
      <c r="V1699" s="313">
        <v>40</v>
      </c>
      <c r="W1699" s="314">
        <v>0.34399999999999997</v>
      </c>
      <c r="X1699" s="315">
        <v>7.1000000000000002E-4</v>
      </c>
      <c r="Y1699" s="749">
        <v>440</v>
      </c>
      <c r="Z1699" s="282"/>
      <c r="AA1699" s="316" t="s">
        <v>10388</v>
      </c>
      <c r="AB1699" s="282" t="s">
        <v>9163</v>
      </c>
      <c r="AC1699" s="317" t="s">
        <v>2081</v>
      </c>
      <c r="AD1699" s="318" t="s">
        <v>4050</v>
      </c>
      <c r="AE1699" s="319">
        <v>0</v>
      </c>
      <c r="AF1699" s="319" t="s">
        <v>11282</v>
      </c>
      <c r="AG1699" s="320">
        <v>5.76</v>
      </c>
      <c r="AH1699" s="321">
        <f t="shared" si="318"/>
        <v>0</v>
      </c>
      <c r="AI1699" s="287">
        <f>_xlfn.IFNA(VLOOKUP(AD:AD,грп!B:C,2,0),0)</f>
        <v>0</v>
      </c>
      <c r="AJ1699" s="607">
        <v>0</v>
      </c>
      <c r="AK1699" s="672" t="str">
        <f t="shared" si="311"/>
        <v xml:space="preserve"> </v>
      </c>
      <c r="AL1699" s="174"/>
    </row>
    <row r="1700" spans="1:39" s="4" customFormat="1" ht="12" customHeight="1" outlineLevel="1" x14ac:dyDescent="0.35">
      <c r="A1700" s="307" t="s">
        <v>10402</v>
      </c>
      <c r="B1700" s="308" t="s">
        <v>7240</v>
      </c>
      <c r="C1700" s="290" t="s">
        <v>555</v>
      </c>
      <c r="D1700" s="310" t="s">
        <v>873</v>
      </c>
      <c r="E1700" s="322" t="s">
        <v>891</v>
      </c>
      <c r="F1700" s="293"/>
      <c r="G1700" s="293"/>
      <c r="H1700" s="294"/>
      <c r="I1700" s="294" t="str">
        <f>IFERROR(_xlfn.IFNA(VLOOKUP($D:$D,history!$I:$Y,3,0),VLOOKUP(E:E,history!$H:$Y,4,0)),"--")</f>
        <v>--</v>
      </c>
      <c r="J1700" s="282" t="s">
        <v>9870</v>
      </c>
      <c r="K1700" s="282" t="str">
        <f t="shared" si="315"/>
        <v/>
      </c>
      <c r="L1700" s="312">
        <f t="shared" si="316"/>
        <v>385.39</v>
      </c>
      <c r="M1700" s="312">
        <f t="shared" si="317"/>
        <v>583.91999999999996</v>
      </c>
      <c r="N1700" s="297" t="str">
        <f>_xlfn.IFNA(VLOOKUP($E:$E,'1'!$A:$E,3,0),"")</f>
        <v/>
      </c>
      <c r="O1700" s="297" t="str">
        <f>_xlfn.IFNA(VLOOKUP($E:$E,'2'!$A:$E,3,0),"")</f>
        <v/>
      </c>
      <c r="P1700" s="297" t="str">
        <f>_xlfn.IFNA(VLOOKUP($E:$E,'3'!$A:$D,3,0),"")</f>
        <v/>
      </c>
      <c r="Q1700" s="297" t="str">
        <f>_xlfn.IFNA(VLOOKUP($E:$E,'4'!$A:$F,3,0),"")</f>
        <v/>
      </c>
      <c r="R1700" s="297" t="str">
        <f>_xlfn.IFNA(VLOOKUP($E:$E,'5'!$A:$F,3,0),"")</f>
        <v/>
      </c>
      <c r="S1700" s="297" t="str">
        <f>_xlfn.IFNA(VLOOKUP($E:$E,'6'!$A:$F,3,0),"")</f>
        <v/>
      </c>
      <c r="T1700" s="313">
        <v>5</v>
      </c>
      <c r="U1700" s="313">
        <v>10</v>
      </c>
      <c r="V1700" s="313">
        <v>40</v>
      </c>
      <c r="W1700" s="314">
        <v>0.35399999999999998</v>
      </c>
      <c r="X1700" s="315">
        <v>7.4038459999999995E-4</v>
      </c>
      <c r="Y1700" s="749">
        <v>550</v>
      </c>
      <c r="Z1700" s="282"/>
      <c r="AA1700" s="316" t="s">
        <v>10391</v>
      </c>
      <c r="AB1700" s="282" t="s">
        <v>9163</v>
      </c>
      <c r="AC1700" s="317" t="s">
        <v>2081</v>
      </c>
      <c r="AD1700" s="318" t="s">
        <v>4050</v>
      </c>
      <c r="AE1700" s="319">
        <v>0</v>
      </c>
      <c r="AF1700" s="319" t="s">
        <v>11282</v>
      </c>
      <c r="AG1700" s="320">
        <v>7.32</v>
      </c>
      <c r="AH1700" s="321">
        <f t="shared" si="318"/>
        <v>0</v>
      </c>
      <c r="AI1700" s="287">
        <f>_xlfn.IFNA(VLOOKUP(AD:AD,грп!B:C,2,0),0)</f>
        <v>0</v>
      </c>
      <c r="AJ1700" s="607">
        <v>0</v>
      </c>
      <c r="AK1700" s="672" t="str">
        <f t="shared" si="311"/>
        <v xml:space="preserve"> </v>
      </c>
      <c r="AL1700" s="174"/>
    </row>
    <row r="1701" spans="1:39" s="4" customFormat="1" ht="12" customHeight="1" outlineLevel="1" x14ac:dyDescent="0.35">
      <c r="A1701" s="307" t="s">
        <v>10402</v>
      </c>
      <c r="B1701" s="308" t="s">
        <v>7241</v>
      </c>
      <c r="C1701" s="290" t="s">
        <v>555</v>
      </c>
      <c r="D1701" s="310" t="s">
        <v>874</v>
      </c>
      <c r="E1701" s="322" t="s">
        <v>892</v>
      </c>
      <c r="F1701" s="293"/>
      <c r="G1701" s="293"/>
      <c r="H1701" s="294">
        <v>14</v>
      </c>
      <c r="I1701" s="294" t="str">
        <f>IFERROR(_xlfn.IFNA(VLOOKUP($D:$D,history!$I:$Y,3,0),VLOOKUP(E:E,history!$H:$Y,4,0)),"--")</f>
        <v>V</v>
      </c>
      <c r="J1701" s="282" t="s">
        <v>9870</v>
      </c>
      <c r="K1701" s="282" t="str">
        <f t="shared" si="315"/>
        <v/>
      </c>
      <c r="L1701" s="312">
        <f t="shared" si="316"/>
        <v>405.39</v>
      </c>
      <c r="M1701" s="312">
        <f t="shared" si="317"/>
        <v>614.23</v>
      </c>
      <c r="N1701" s="297" t="str">
        <f>_xlfn.IFNA(VLOOKUP($E:$E,'1'!$A:$E,3,0),"")</f>
        <v/>
      </c>
      <c r="O1701" s="297" t="str">
        <f>_xlfn.IFNA(VLOOKUP($E:$E,'2'!$A:$E,3,0),"")</f>
        <v/>
      </c>
      <c r="P1701" s="297" t="str">
        <f>_xlfn.IFNA(VLOOKUP($E:$E,'3'!$A:$D,3,0),"")</f>
        <v/>
      </c>
      <c r="Q1701" s="297" t="str">
        <f>_xlfn.IFNA(VLOOKUP($E:$E,'4'!$A:$F,3,0),"")</f>
        <v/>
      </c>
      <c r="R1701" s="297" t="str">
        <f>_xlfn.IFNA(VLOOKUP($E:$E,'5'!$A:$F,3,0),"")</f>
        <v/>
      </c>
      <c r="S1701" s="297" t="str">
        <f>_xlfn.IFNA(VLOOKUP($E:$E,'6'!$A:$F,3,0),"")</f>
        <v/>
      </c>
      <c r="T1701" s="313">
        <v>5</v>
      </c>
      <c r="U1701" s="313">
        <v>10</v>
      </c>
      <c r="V1701" s="313">
        <v>40</v>
      </c>
      <c r="W1701" s="314">
        <v>0.35499999999999998</v>
      </c>
      <c r="X1701" s="315">
        <v>7.1153850000000001E-4</v>
      </c>
      <c r="Y1701" s="749">
        <v>580</v>
      </c>
      <c r="Z1701" s="282"/>
      <c r="AA1701" s="316" t="s">
        <v>10391</v>
      </c>
      <c r="AB1701" s="282" t="s">
        <v>9163</v>
      </c>
      <c r="AC1701" s="317" t="s">
        <v>2081</v>
      </c>
      <c r="AD1701" s="318" t="s">
        <v>4050</v>
      </c>
      <c r="AE1701" s="319">
        <v>0</v>
      </c>
      <c r="AF1701" s="319" t="s">
        <v>11282</v>
      </c>
      <c r="AG1701" s="320">
        <v>7.7</v>
      </c>
      <c r="AH1701" s="321">
        <f t="shared" si="318"/>
        <v>0</v>
      </c>
      <c r="AI1701" s="287">
        <f>_xlfn.IFNA(VLOOKUP(AD:AD,грп!B:C,2,0),0)</f>
        <v>0</v>
      </c>
      <c r="AJ1701" s="607">
        <v>31</v>
      </c>
      <c r="AK1701" s="672" t="str">
        <f t="shared" si="311"/>
        <v xml:space="preserve"> </v>
      </c>
      <c r="AL1701" s="174"/>
    </row>
    <row r="1702" spans="1:39" s="4" customFormat="1" ht="12" customHeight="1" outlineLevel="1" x14ac:dyDescent="0.35">
      <c r="A1702" s="307" t="s">
        <v>10402</v>
      </c>
      <c r="B1702" s="308" t="s">
        <v>7242</v>
      </c>
      <c r="C1702" s="290" t="s">
        <v>555</v>
      </c>
      <c r="D1702" s="310" t="s">
        <v>914</v>
      </c>
      <c r="E1702" s="322" t="s">
        <v>913</v>
      </c>
      <c r="F1702" s="293"/>
      <c r="G1702" s="293"/>
      <c r="H1702" s="294">
        <v>8</v>
      </c>
      <c r="I1702" s="294" t="str">
        <f>IFERROR(_xlfn.IFNA(VLOOKUP($D:$D,history!$I:$Y,3,0),VLOOKUP(E:E,history!$H:$Y,4,0)),"--")</f>
        <v>--</v>
      </c>
      <c r="J1702" s="282" t="s">
        <v>9870</v>
      </c>
      <c r="K1702" s="282" t="str">
        <f t="shared" si="315"/>
        <v/>
      </c>
      <c r="L1702" s="312">
        <f t="shared" si="316"/>
        <v>361.17</v>
      </c>
      <c r="M1702" s="312">
        <f t="shared" si="317"/>
        <v>547.22</v>
      </c>
      <c r="N1702" s="297" t="str">
        <f>_xlfn.IFNA(VLOOKUP($E:$E,'1'!$A:$E,3,0),"")</f>
        <v/>
      </c>
      <c r="O1702" s="297" t="str">
        <f>_xlfn.IFNA(VLOOKUP($E:$E,'2'!$A:$E,3,0),"")</f>
        <v/>
      </c>
      <c r="P1702" s="297" t="str">
        <f>_xlfn.IFNA(VLOOKUP($E:$E,'3'!$A:$D,3,0),"")</f>
        <v/>
      </c>
      <c r="Q1702" s="297" t="str">
        <f>_xlfn.IFNA(VLOOKUP($E:$E,'4'!$A:$F,3,0),"")</f>
        <v/>
      </c>
      <c r="R1702" s="297" t="str">
        <f>_xlfn.IFNA(VLOOKUP($E:$E,'5'!$A:$F,3,0),"")</f>
        <v/>
      </c>
      <c r="S1702" s="297" t="str">
        <f>_xlfn.IFNA(VLOOKUP($E:$E,'6'!$A:$F,3,0),"")</f>
        <v/>
      </c>
      <c r="T1702" s="313">
        <v>5</v>
      </c>
      <c r="U1702" s="313">
        <v>10</v>
      </c>
      <c r="V1702" s="313">
        <v>50</v>
      </c>
      <c r="W1702" s="314">
        <v>0.40300000000000002</v>
      </c>
      <c r="X1702" s="315">
        <v>7.1153850000000001E-4</v>
      </c>
      <c r="Y1702" s="749">
        <v>520</v>
      </c>
      <c r="Z1702" s="282"/>
      <c r="AA1702" s="316" t="s">
        <v>10388</v>
      </c>
      <c r="AB1702" s="282" t="s">
        <v>9163</v>
      </c>
      <c r="AC1702" s="317" t="s">
        <v>2081</v>
      </c>
      <c r="AD1702" s="318" t="s">
        <v>4050</v>
      </c>
      <c r="AE1702" s="319">
        <v>0</v>
      </c>
      <c r="AF1702" s="319" t="s">
        <v>11282</v>
      </c>
      <c r="AG1702" s="320">
        <v>6.86</v>
      </c>
      <c r="AH1702" s="321">
        <f t="shared" si="318"/>
        <v>0</v>
      </c>
      <c r="AI1702" s="287">
        <f>_xlfn.IFNA(VLOOKUP(AD:AD,грп!B:C,2,0),0)</f>
        <v>0</v>
      </c>
      <c r="AJ1702" s="607">
        <v>19</v>
      </c>
      <c r="AK1702" s="672" t="str">
        <f t="shared" si="311"/>
        <v xml:space="preserve"> </v>
      </c>
      <c r="AL1702" s="174"/>
    </row>
    <row r="1703" spans="1:39" s="4" customFormat="1" ht="12" customHeight="1" outlineLevel="1" x14ac:dyDescent="0.35">
      <c r="A1703" s="307" t="s">
        <v>10402</v>
      </c>
      <c r="B1703" s="308" t="s">
        <v>7243</v>
      </c>
      <c r="C1703" s="346"/>
      <c r="D1703" s="310" t="s">
        <v>916</v>
      </c>
      <c r="E1703" s="322" t="s">
        <v>915</v>
      </c>
      <c r="F1703" s="293"/>
      <c r="G1703" s="293"/>
      <c r="H1703" s="294">
        <v>20</v>
      </c>
      <c r="I1703" s="294" t="str">
        <f>IFERROR(_xlfn.IFNA(VLOOKUP($D:$D,history!$I:$Y,3,0),VLOOKUP(E:E,history!$H:$Y,4,0)),"--")</f>
        <v>--</v>
      </c>
      <c r="J1703" s="282" t="s">
        <v>9870</v>
      </c>
      <c r="K1703" s="282" t="str">
        <f t="shared" si="315"/>
        <v/>
      </c>
      <c r="L1703" s="312">
        <f t="shared" si="316"/>
        <v>402.23</v>
      </c>
      <c r="M1703" s="312">
        <f t="shared" si="317"/>
        <v>609.44000000000005</v>
      </c>
      <c r="N1703" s="297" t="str">
        <f>_xlfn.IFNA(VLOOKUP($E:$E,'1'!$A:$E,3,0),"")</f>
        <v/>
      </c>
      <c r="O1703" s="297" t="str">
        <f>_xlfn.IFNA(VLOOKUP($E:$E,'2'!$A:$E,3,0),"")</f>
        <v/>
      </c>
      <c r="P1703" s="297" t="str">
        <f>_xlfn.IFNA(VLOOKUP($E:$E,'3'!$A:$D,3,0),"")</f>
        <v/>
      </c>
      <c r="Q1703" s="297" t="str">
        <f>_xlfn.IFNA(VLOOKUP($E:$E,'4'!$A:$F,3,0),"")</f>
        <v/>
      </c>
      <c r="R1703" s="297" t="str">
        <f>_xlfn.IFNA(VLOOKUP($E:$E,'5'!$A:$F,3,0),"")</f>
        <v/>
      </c>
      <c r="S1703" s="297" t="str">
        <f>_xlfn.IFNA(VLOOKUP($E:$E,'6'!$A:$F,3,0),"")</f>
        <v/>
      </c>
      <c r="T1703" s="313">
        <v>5</v>
      </c>
      <c r="U1703" s="313">
        <v>10</v>
      </c>
      <c r="V1703" s="313">
        <v>50</v>
      </c>
      <c r="W1703" s="314">
        <v>0.43099999999999999</v>
      </c>
      <c r="X1703" s="315">
        <v>7.3999999999999999E-4</v>
      </c>
      <c r="Y1703" s="749">
        <v>580</v>
      </c>
      <c r="Z1703" s="282"/>
      <c r="AA1703" s="316" t="s">
        <v>10390</v>
      </c>
      <c r="AB1703" s="282" t="s">
        <v>9163</v>
      </c>
      <c r="AC1703" s="317" t="s">
        <v>2081</v>
      </c>
      <c r="AD1703" s="318" t="s">
        <v>4050</v>
      </c>
      <c r="AE1703" s="319">
        <v>0</v>
      </c>
      <c r="AF1703" s="319" t="s">
        <v>11282</v>
      </c>
      <c r="AG1703" s="320">
        <v>7.64</v>
      </c>
      <c r="AH1703" s="321">
        <f t="shared" si="318"/>
        <v>0</v>
      </c>
      <c r="AI1703" s="287">
        <f>_xlfn.IFNA(VLOOKUP(AD:AD,грп!B:C,2,0),0)</f>
        <v>0</v>
      </c>
      <c r="AJ1703" s="607">
        <v>18</v>
      </c>
      <c r="AK1703" s="672">
        <f t="shared" si="311"/>
        <v>0</v>
      </c>
      <c r="AL1703" s="174"/>
    </row>
    <row r="1704" spans="1:39" s="4" customFormat="1" ht="12" customHeight="1" outlineLevel="1" x14ac:dyDescent="0.35">
      <c r="A1704" s="307" t="s">
        <v>10402</v>
      </c>
      <c r="B1704" s="308" t="s">
        <v>7244</v>
      </c>
      <c r="C1704" s="290" t="s">
        <v>555</v>
      </c>
      <c r="D1704" s="310" t="s">
        <v>918</v>
      </c>
      <c r="E1704" s="322" t="s">
        <v>917</v>
      </c>
      <c r="F1704" s="293"/>
      <c r="G1704" s="293"/>
      <c r="H1704" s="294">
        <v>21</v>
      </c>
      <c r="I1704" s="294" t="str">
        <f>IFERROR(_xlfn.IFNA(VLOOKUP($D:$D,history!$I:$Y,3,0),VLOOKUP(E:E,history!$H:$Y,4,0)),"--")</f>
        <v>--</v>
      </c>
      <c r="J1704" s="282" t="s">
        <v>9870</v>
      </c>
      <c r="K1704" s="282" t="str">
        <f t="shared" si="315"/>
        <v/>
      </c>
      <c r="L1704" s="312">
        <f t="shared" si="316"/>
        <v>450.67</v>
      </c>
      <c r="M1704" s="312">
        <f t="shared" si="317"/>
        <v>682.83</v>
      </c>
      <c r="N1704" s="297" t="str">
        <f>_xlfn.IFNA(VLOOKUP($E:$E,'1'!$A:$E,3,0),"")</f>
        <v/>
      </c>
      <c r="O1704" s="297" t="str">
        <f>_xlfn.IFNA(VLOOKUP($E:$E,'2'!$A:$E,3,0),"")</f>
        <v/>
      </c>
      <c r="P1704" s="297" t="str">
        <f>_xlfn.IFNA(VLOOKUP($E:$E,'3'!$A:$D,3,0),"")</f>
        <v/>
      </c>
      <c r="Q1704" s="297" t="str">
        <f>_xlfn.IFNA(VLOOKUP($E:$E,'4'!$A:$F,3,0),"")</f>
        <v/>
      </c>
      <c r="R1704" s="297" t="str">
        <f>_xlfn.IFNA(VLOOKUP($E:$E,'5'!$A:$F,3,0),"")</f>
        <v/>
      </c>
      <c r="S1704" s="297" t="str">
        <f>_xlfn.IFNA(VLOOKUP($E:$E,'6'!$A:$F,3,0),"")</f>
        <v/>
      </c>
      <c r="T1704" s="313">
        <v>5</v>
      </c>
      <c r="U1704" s="313">
        <v>5</v>
      </c>
      <c r="V1704" s="313">
        <v>25</v>
      </c>
      <c r="W1704" s="314">
        <v>0.41799999999999998</v>
      </c>
      <c r="X1704" s="315">
        <v>7.4038459999999995E-4</v>
      </c>
      <c r="Y1704" s="749">
        <v>650</v>
      </c>
      <c r="Z1704" s="282"/>
      <c r="AA1704" s="316" t="s">
        <v>10388</v>
      </c>
      <c r="AB1704" s="282" t="s">
        <v>9163</v>
      </c>
      <c r="AC1704" s="317" t="s">
        <v>2081</v>
      </c>
      <c r="AD1704" s="318" t="s">
        <v>4050</v>
      </c>
      <c r="AE1704" s="319">
        <v>0</v>
      </c>
      <c r="AF1704" s="319" t="s">
        <v>11282</v>
      </c>
      <c r="AG1704" s="320">
        <v>8.56</v>
      </c>
      <c r="AH1704" s="321">
        <f t="shared" si="318"/>
        <v>0</v>
      </c>
      <c r="AI1704" s="287">
        <f>_xlfn.IFNA(VLOOKUP(AD:AD,грп!B:C,2,0),0)</f>
        <v>0</v>
      </c>
      <c r="AJ1704" s="607">
        <v>17</v>
      </c>
      <c r="AK1704" s="672" t="str">
        <f t="shared" si="311"/>
        <v xml:space="preserve"> </v>
      </c>
      <c r="AL1704" s="174"/>
    </row>
    <row r="1705" spans="1:39" s="5" customFormat="1" ht="12" customHeight="1" outlineLevel="1" x14ac:dyDescent="0.35">
      <c r="A1705" s="307" t="s">
        <v>10402</v>
      </c>
      <c r="B1705" s="308" t="s">
        <v>7245</v>
      </c>
      <c r="C1705" s="323"/>
      <c r="D1705" s="310" t="s">
        <v>920</v>
      </c>
      <c r="E1705" s="322" t="s">
        <v>919</v>
      </c>
      <c r="F1705" s="293"/>
      <c r="G1705" s="293"/>
      <c r="H1705" s="294"/>
      <c r="I1705" s="294" t="str">
        <f>IFERROR(_xlfn.IFNA(VLOOKUP($D:$D,history!$I:$Y,3,0),VLOOKUP(E:E,history!$H:$Y,4,0)),"--")</f>
        <v>--</v>
      </c>
      <c r="J1705" s="282" t="s">
        <v>9870</v>
      </c>
      <c r="K1705" s="282" t="str">
        <f t="shared" si="315"/>
        <v/>
      </c>
      <c r="L1705" s="312">
        <f t="shared" si="316"/>
        <v>370.64</v>
      </c>
      <c r="M1705" s="312">
        <f t="shared" si="317"/>
        <v>561.58000000000004</v>
      </c>
      <c r="N1705" s="297" t="str">
        <f>_xlfn.IFNA(VLOOKUP($E:$E,'1'!$A:$E,3,0),"")</f>
        <v/>
      </c>
      <c r="O1705" s="297" t="str">
        <f>_xlfn.IFNA(VLOOKUP($E:$E,'2'!$A:$E,3,0),"")</f>
        <v/>
      </c>
      <c r="P1705" s="297" t="str">
        <f>_xlfn.IFNA(VLOOKUP($E:$E,'3'!$A:$D,3,0),"")</f>
        <v/>
      </c>
      <c r="Q1705" s="297" t="str">
        <f>_xlfn.IFNA(VLOOKUP($E:$E,'4'!$A:$F,3,0),"")</f>
        <v/>
      </c>
      <c r="R1705" s="297" t="str">
        <f>_xlfn.IFNA(VLOOKUP($E:$E,'5'!$A:$F,3,0),"")</f>
        <v/>
      </c>
      <c r="S1705" s="297" t="str">
        <f>_xlfn.IFNA(VLOOKUP($E:$E,'6'!$A:$F,3,0),"")</f>
        <v/>
      </c>
      <c r="T1705" s="313">
        <v>5</v>
      </c>
      <c r="U1705" s="313">
        <v>10</v>
      </c>
      <c r="V1705" s="313">
        <v>50</v>
      </c>
      <c r="W1705" s="314">
        <v>0.46600000000000003</v>
      </c>
      <c r="X1705" s="315">
        <v>8.2692309999999995E-4</v>
      </c>
      <c r="Y1705" s="749">
        <v>530</v>
      </c>
      <c r="Z1705" s="282"/>
      <c r="AA1705" s="316" t="s">
        <v>10391</v>
      </c>
      <c r="AB1705" s="282" t="s">
        <v>9163</v>
      </c>
      <c r="AC1705" s="317" t="s">
        <v>2081</v>
      </c>
      <c r="AD1705" s="318" t="s">
        <v>4050</v>
      </c>
      <c r="AE1705" s="319">
        <v>0</v>
      </c>
      <c r="AF1705" s="319" t="s">
        <v>11282</v>
      </c>
      <c r="AG1705" s="320">
        <v>7.04</v>
      </c>
      <c r="AH1705" s="321">
        <f t="shared" si="318"/>
        <v>0</v>
      </c>
      <c r="AI1705" s="287">
        <f>_xlfn.IFNA(VLOOKUP(AD:AD,грп!B:C,2,0),0)</f>
        <v>0</v>
      </c>
      <c r="AJ1705" s="607">
        <v>0</v>
      </c>
      <c r="AK1705" s="672">
        <f t="shared" si="311"/>
        <v>0</v>
      </c>
      <c r="AL1705" s="174"/>
      <c r="AM1705" s="4"/>
    </row>
    <row r="1706" spans="1:39" s="5" customFormat="1" ht="12" customHeight="1" outlineLevel="1" x14ac:dyDescent="0.35">
      <c r="A1706" s="307" t="s">
        <v>10402</v>
      </c>
      <c r="B1706" s="308" t="s">
        <v>7246</v>
      </c>
      <c r="C1706" s="290" t="s">
        <v>555</v>
      </c>
      <c r="D1706" s="310" t="s">
        <v>875</v>
      </c>
      <c r="E1706" s="322" t="s">
        <v>893</v>
      </c>
      <c r="F1706" s="293"/>
      <c r="G1706" s="293"/>
      <c r="H1706" s="294">
        <v>19</v>
      </c>
      <c r="I1706" s="294" t="str">
        <f>IFERROR(_xlfn.IFNA(VLOOKUP($D:$D,history!$I:$Y,3,0),VLOOKUP(E:E,history!$H:$Y,4,0)),"--")</f>
        <v>--</v>
      </c>
      <c r="J1706" s="282" t="s">
        <v>5946</v>
      </c>
      <c r="K1706" s="282" t="str">
        <f t="shared" si="315"/>
        <v/>
      </c>
      <c r="L1706" s="312">
        <f t="shared" si="316"/>
        <v>404.86</v>
      </c>
      <c r="M1706" s="312">
        <f t="shared" si="317"/>
        <v>613.42999999999995</v>
      </c>
      <c r="N1706" s="297" t="str">
        <f>_xlfn.IFNA(VLOOKUP($E:$E,'1'!$A:$E,3,0),"")</f>
        <v/>
      </c>
      <c r="O1706" s="297" t="str">
        <f>_xlfn.IFNA(VLOOKUP($E:$E,'2'!$A:$E,3,0),"")</f>
        <v/>
      </c>
      <c r="P1706" s="297" t="str">
        <f>_xlfn.IFNA(VLOOKUP($E:$E,'3'!$A:$D,3,0),"")</f>
        <v/>
      </c>
      <c r="Q1706" s="297" t="str">
        <f>_xlfn.IFNA(VLOOKUP($E:$E,'4'!$A:$F,3,0),"")</f>
        <v/>
      </c>
      <c r="R1706" s="297" t="str">
        <f>_xlfn.IFNA(VLOOKUP($E:$E,'5'!$A:$F,3,0),"")</f>
        <v/>
      </c>
      <c r="S1706" s="297" t="str">
        <f>_xlfn.IFNA(VLOOKUP($E:$E,'6'!$A:$F,3,0),"")</f>
        <v/>
      </c>
      <c r="T1706" s="313">
        <v>5</v>
      </c>
      <c r="U1706" s="313">
        <v>10</v>
      </c>
      <c r="V1706" s="313">
        <v>50</v>
      </c>
      <c r="W1706" s="314">
        <v>0.47099999999999997</v>
      </c>
      <c r="X1706" s="315">
        <v>7.8846150000000002E-4</v>
      </c>
      <c r="Y1706" s="749">
        <v>580</v>
      </c>
      <c r="Z1706" s="282"/>
      <c r="AA1706" s="316" t="s">
        <v>10388</v>
      </c>
      <c r="AB1706" s="282" t="s">
        <v>9163</v>
      </c>
      <c r="AC1706" s="317" t="s">
        <v>2081</v>
      </c>
      <c r="AD1706" s="318" t="s">
        <v>4050</v>
      </c>
      <c r="AE1706" s="319">
        <v>0</v>
      </c>
      <c r="AF1706" s="319" t="s">
        <v>11282</v>
      </c>
      <c r="AG1706" s="320">
        <v>7.69</v>
      </c>
      <c r="AH1706" s="321">
        <f t="shared" si="318"/>
        <v>0</v>
      </c>
      <c r="AI1706" s="287">
        <f>_xlfn.IFNA(VLOOKUP(AD:AD,грп!B:C,2,0),0)</f>
        <v>0</v>
      </c>
      <c r="AJ1706" s="607">
        <v>0</v>
      </c>
      <c r="AK1706" s="672" t="str">
        <f t="shared" si="311"/>
        <v xml:space="preserve"> </v>
      </c>
      <c r="AL1706" s="174"/>
      <c r="AM1706" s="4"/>
    </row>
    <row r="1707" spans="1:39" s="4" customFormat="1" ht="12" customHeight="1" outlineLevel="1" x14ac:dyDescent="0.35">
      <c r="A1707" s="307" t="s">
        <v>10402</v>
      </c>
      <c r="B1707" s="308" t="s">
        <v>7247</v>
      </c>
      <c r="C1707" s="290" t="s">
        <v>555</v>
      </c>
      <c r="D1707" s="310" t="s">
        <v>876</v>
      </c>
      <c r="E1707" s="322" t="s">
        <v>894</v>
      </c>
      <c r="F1707" s="293"/>
      <c r="G1707" s="293"/>
      <c r="H1707" s="294">
        <v>8</v>
      </c>
      <c r="I1707" s="294" t="str">
        <f>IFERROR(_xlfn.IFNA(VLOOKUP($D:$D,history!$I:$Y,3,0),VLOOKUP(E:E,history!$H:$Y,4,0)),"--")</f>
        <v>--</v>
      </c>
      <c r="J1707" s="282" t="s">
        <v>5946</v>
      </c>
      <c r="K1707" s="282" t="str">
        <f t="shared" si="315"/>
        <v/>
      </c>
      <c r="L1707" s="312">
        <f t="shared" si="316"/>
        <v>455.41</v>
      </c>
      <c r="M1707" s="312">
        <f t="shared" si="317"/>
        <v>690.01</v>
      </c>
      <c r="N1707" s="297" t="str">
        <f>_xlfn.IFNA(VLOOKUP($E:$E,'1'!$A:$E,3,0),"")</f>
        <v/>
      </c>
      <c r="O1707" s="297" t="str">
        <f>_xlfn.IFNA(VLOOKUP($E:$E,'2'!$A:$E,3,0),"")</f>
        <v/>
      </c>
      <c r="P1707" s="297" t="str">
        <f>_xlfn.IFNA(VLOOKUP($E:$E,'3'!$A:$D,3,0),"")</f>
        <v/>
      </c>
      <c r="Q1707" s="297" t="str">
        <f>_xlfn.IFNA(VLOOKUP($E:$E,'4'!$A:$F,3,0),"")</f>
        <v/>
      </c>
      <c r="R1707" s="297" t="str">
        <f>_xlfn.IFNA(VLOOKUP($E:$E,'5'!$A:$F,3,0),"")</f>
        <v/>
      </c>
      <c r="S1707" s="297" t="str">
        <f>_xlfn.IFNA(VLOOKUP($E:$E,'6'!$A:$F,3,0),"")</f>
        <v/>
      </c>
      <c r="T1707" s="313">
        <v>5</v>
      </c>
      <c r="U1707" s="313">
        <v>10</v>
      </c>
      <c r="V1707" s="313">
        <v>50</v>
      </c>
      <c r="W1707" s="314">
        <v>0.47299999999999998</v>
      </c>
      <c r="X1707" s="315">
        <v>7.8846150000000002E-4</v>
      </c>
      <c r="Y1707" s="749">
        <v>660</v>
      </c>
      <c r="Z1707" s="282"/>
      <c r="AA1707" s="316" t="s">
        <v>10388</v>
      </c>
      <c r="AB1707" s="282" t="s">
        <v>9163</v>
      </c>
      <c r="AC1707" s="317" t="s">
        <v>2081</v>
      </c>
      <c r="AD1707" s="318" t="s">
        <v>4050</v>
      </c>
      <c r="AE1707" s="319">
        <v>0</v>
      </c>
      <c r="AF1707" s="319" t="s">
        <v>11282</v>
      </c>
      <c r="AG1707" s="320">
        <v>8.65</v>
      </c>
      <c r="AH1707" s="321">
        <f t="shared" si="318"/>
        <v>0</v>
      </c>
      <c r="AI1707" s="287">
        <f>_xlfn.IFNA(VLOOKUP(AD:AD,грп!B:C,2,0),0)</f>
        <v>0</v>
      </c>
      <c r="AJ1707" s="607">
        <v>26</v>
      </c>
      <c r="AK1707" s="672" t="str">
        <f t="shared" si="311"/>
        <v xml:space="preserve"> </v>
      </c>
      <c r="AL1707" s="174"/>
    </row>
    <row r="1708" spans="1:39" s="4" customFormat="1" ht="12" customHeight="1" outlineLevel="1" x14ac:dyDescent="0.35">
      <c r="A1708" s="307" t="s">
        <v>10402</v>
      </c>
      <c r="B1708" s="308" t="s">
        <v>7248</v>
      </c>
      <c r="C1708" s="290" t="s">
        <v>555</v>
      </c>
      <c r="D1708" s="310" t="s">
        <v>10956</v>
      </c>
      <c r="E1708" s="322" t="s">
        <v>895</v>
      </c>
      <c r="F1708" s="293"/>
      <c r="G1708" s="293"/>
      <c r="H1708" s="294">
        <v>17</v>
      </c>
      <c r="I1708" s="294" t="str">
        <f>IFERROR(_xlfn.IFNA(VLOOKUP($D:$D,history!$I:$Y,3,0),VLOOKUP(E:E,history!$H:$Y,4,0)),"--")</f>
        <v>--</v>
      </c>
      <c r="J1708" s="282" t="s">
        <v>9870</v>
      </c>
      <c r="K1708" s="282" t="str">
        <f t="shared" si="315"/>
        <v/>
      </c>
      <c r="L1708" s="312">
        <f t="shared" si="316"/>
        <v>501.21</v>
      </c>
      <c r="M1708" s="312">
        <f t="shared" si="317"/>
        <v>759.41</v>
      </c>
      <c r="N1708" s="297" t="str">
        <f>_xlfn.IFNA(VLOOKUP($E:$E,'1'!$A:$E,3,0),"")</f>
        <v/>
      </c>
      <c r="O1708" s="297" t="str">
        <f>_xlfn.IFNA(VLOOKUP($E:$E,'2'!$A:$E,3,0),"")</f>
        <v/>
      </c>
      <c r="P1708" s="297" t="str">
        <f>_xlfn.IFNA(VLOOKUP($E:$E,'3'!$A:$D,3,0),"")</f>
        <v/>
      </c>
      <c r="Q1708" s="297" t="str">
        <f>_xlfn.IFNA(VLOOKUP($E:$E,'4'!$A:$F,3,0),"")</f>
        <v/>
      </c>
      <c r="R1708" s="297" t="str">
        <f>_xlfn.IFNA(VLOOKUP($E:$E,'5'!$A:$F,3,0),"")</f>
        <v/>
      </c>
      <c r="S1708" s="297" t="str">
        <f>_xlfn.IFNA(VLOOKUP($E:$E,'6'!$A:$F,3,0),"")</f>
        <v/>
      </c>
      <c r="T1708" s="313">
        <v>5</v>
      </c>
      <c r="U1708" s="313">
        <v>5</v>
      </c>
      <c r="V1708" s="313">
        <v>25</v>
      </c>
      <c r="W1708" s="314">
        <v>0.6</v>
      </c>
      <c r="X1708" s="315">
        <v>9.6000000000000002E-4</v>
      </c>
      <c r="Y1708" s="749">
        <v>720</v>
      </c>
      <c r="Z1708" s="282"/>
      <c r="AA1708" s="316" t="s">
        <v>10391</v>
      </c>
      <c r="AB1708" s="282" t="s">
        <v>9163</v>
      </c>
      <c r="AC1708" s="317" t="s">
        <v>2081</v>
      </c>
      <c r="AD1708" s="318" t="s">
        <v>4050</v>
      </c>
      <c r="AE1708" s="319">
        <v>0</v>
      </c>
      <c r="AF1708" s="319" t="s">
        <v>11282</v>
      </c>
      <c r="AG1708" s="320">
        <v>9.52</v>
      </c>
      <c r="AH1708" s="321">
        <f t="shared" si="318"/>
        <v>0</v>
      </c>
      <c r="AI1708" s="287">
        <f>_xlfn.IFNA(VLOOKUP(AD:AD,грп!B:C,2,0),0)</f>
        <v>0</v>
      </c>
      <c r="AJ1708" s="607">
        <v>0</v>
      </c>
      <c r="AK1708" s="672" t="str">
        <f t="shared" si="311"/>
        <v xml:space="preserve"> </v>
      </c>
      <c r="AL1708" s="174"/>
    </row>
    <row r="1709" spans="1:39" s="4" customFormat="1" ht="12" customHeight="1" outlineLevel="1" x14ac:dyDescent="0.35">
      <c r="A1709" s="307" t="s">
        <v>10402</v>
      </c>
      <c r="B1709" s="308" t="s">
        <v>7249</v>
      </c>
      <c r="C1709" s="309"/>
      <c r="D1709" s="310" t="s">
        <v>10957</v>
      </c>
      <c r="E1709" s="322" t="s">
        <v>3365</v>
      </c>
      <c r="F1709" s="293"/>
      <c r="G1709" s="293"/>
      <c r="H1709" s="294"/>
      <c r="I1709" s="294" t="str">
        <f>IFERROR(_xlfn.IFNA(VLOOKUP($D:$D,history!$I:$Y,3,0),VLOOKUP(E:E,history!$H:$Y,4,0)),"--")</f>
        <v>--</v>
      </c>
      <c r="J1709" s="282" t="s">
        <v>9870</v>
      </c>
      <c r="K1709" s="282" t="str">
        <f t="shared" si="315"/>
        <v/>
      </c>
      <c r="L1709" s="312">
        <f t="shared" ref="L1709:L1740" si="319">IF($A$3="ИМ",ROUND($Y1709*(1-($L$6-$F$4))*(1-$F$3)*(1+$AG$2),2),ROUND($M1709*(1-($L$6-$F$4))*(1-$F$3)*(1+$AG$2),2))</f>
        <v>400.13</v>
      </c>
      <c r="M1709" s="312">
        <f t="shared" ref="M1709:M1740" si="320">ROUND(IF($A$3="РЕГИОНЫ",AG1709*$AG$3*$AG$1,IF(AI1709=0,AG1709*$AG$3*$AG$1,AG1709*$AG$3*(1-5%)*$AG$1)),2)</f>
        <v>606.25</v>
      </c>
      <c r="N1709" s="297" t="str">
        <f>_xlfn.IFNA(VLOOKUP($E:$E,'1'!$A:$E,3,0),"")</f>
        <v/>
      </c>
      <c r="O1709" s="297" t="str">
        <f>_xlfn.IFNA(VLOOKUP($E:$E,'2'!$A:$E,3,0),"")</f>
        <v/>
      </c>
      <c r="P1709" s="297" t="str">
        <f>_xlfn.IFNA(VLOOKUP($E:$E,'3'!$A:$D,3,0),"")</f>
        <v/>
      </c>
      <c r="Q1709" s="297" t="str">
        <f>_xlfn.IFNA(VLOOKUP($E:$E,'4'!$A:$F,3,0),"")</f>
        <v/>
      </c>
      <c r="R1709" s="297" t="str">
        <f>_xlfn.IFNA(VLOOKUP($E:$E,'5'!$A:$F,3,0),"")</f>
        <v/>
      </c>
      <c r="S1709" s="297" t="str">
        <f>_xlfn.IFNA(VLOOKUP($E:$E,'6'!$A:$F,3,0),"")</f>
        <v/>
      </c>
      <c r="T1709" s="313">
        <v>5</v>
      </c>
      <c r="U1709" s="313">
        <v>5</v>
      </c>
      <c r="V1709" s="313">
        <v>25</v>
      </c>
      <c r="W1709" s="314">
        <v>0.6</v>
      </c>
      <c r="X1709" s="315">
        <v>9.6000000000000002E-4</v>
      </c>
      <c r="Y1709" s="749">
        <v>580</v>
      </c>
      <c r="Z1709" s="282"/>
      <c r="AA1709" s="316" t="s">
        <v>10391</v>
      </c>
      <c r="AB1709" s="282" t="s">
        <v>9163</v>
      </c>
      <c r="AC1709" s="317" t="s">
        <v>2081</v>
      </c>
      <c r="AD1709" s="318" t="s">
        <v>4050</v>
      </c>
      <c r="AE1709" s="319">
        <v>0</v>
      </c>
      <c r="AF1709" s="319" t="s">
        <v>11282</v>
      </c>
      <c r="AG1709" s="320">
        <v>7.6</v>
      </c>
      <c r="AH1709" s="321">
        <f t="shared" ref="AH1709:AH1740" si="321">IF($A$3="РЕГИОНЫ",ROUND($AG1709*(1-($L$6-$F$4))*(1-$F$3)*(1+$AG$2)*$AG$1,2),0)</f>
        <v>0</v>
      </c>
      <c r="AI1709" s="287">
        <f>_xlfn.IFNA(VLOOKUP(AD:AD,грп!B:C,2,0),0)</f>
        <v>0</v>
      </c>
      <c r="AJ1709" s="607">
        <v>0</v>
      </c>
      <c r="AK1709" s="672">
        <f t="shared" si="311"/>
        <v>0</v>
      </c>
      <c r="AL1709" s="174"/>
    </row>
    <row r="1710" spans="1:39" s="4" customFormat="1" ht="12" customHeight="1" outlineLevel="1" x14ac:dyDescent="0.35">
      <c r="A1710" s="307" t="s">
        <v>10402</v>
      </c>
      <c r="B1710" s="308" t="s">
        <v>7250</v>
      </c>
      <c r="C1710" s="323"/>
      <c r="D1710" s="310" t="s">
        <v>2491</v>
      </c>
      <c r="E1710" s="324" t="s">
        <v>2492</v>
      </c>
      <c r="F1710" s="293"/>
      <c r="G1710" s="293"/>
      <c r="H1710" s="294"/>
      <c r="I1710" s="294" t="str">
        <f>IFERROR(_xlfn.IFNA(VLOOKUP($D:$D,history!$I:$Y,3,0),VLOOKUP(E:E,history!$H:$Y,4,0)),"--")</f>
        <v>--</v>
      </c>
      <c r="J1710" s="282" t="s">
        <v>5946</v>
      </c>
      <c r="K1710" s="282" t="str">
        <f t="shared" si="315"/>
        <v/>
      </c>
      <c r="L1710" s="312">
        <f t="shared" si="319"/>
        <v>521.74</v>
      </c>
      <c r="M1710" s="312">
        <f t="shared" si="320"/>
        <v>790.52</v>
      </c>
      <c r="N1710" s="297" t="str">
        <f>_xlfn.IFNA(VLOOKUP($E:$E,'1'!$A:$E,3,0),"")</f>
        <v/>
      </c>
      <c r="O1710" s="297" t="str">
        <f>_xlfn.IFNA(VLOOKUP($E:$E,'2'!$A:$E,3,0),"")</f>
        <v/>
      </c>
      <c r="P1710" s="297" t="str">
        <f>_xlfn.IFNA(VLOOKUP($E:$E,'3'!$A:$D,3,0),"")</f>
        <v/>
      </c>
      <c r="Q1710" s="297" t="str">
        <f>_xlfn.IFNA(VLOOKUP($E:$E,'4'!$A:$F,3,0),"")</f>
        <v/>
      </c>
      <c r="R1710" s="297" t="str">
        <f>_xlfn.IFNA(VLOOKUP($E:$E,'5'!$A:$F,3,0),"")</f>
        <v/>
      </c>
      <c r="S1710" s="297" t="str">
        <f>_xlfn.IFNA(VLOOKUP($E:$E,'6'!$A:$F,3,0),"")</f>
        <v/>
      </c>
      <c r="T1710" s="313">
        <v>5</v>
      </c>
      <c r="U1710" s="313">
        <v>5</v>
      </c>
      <c r="V1710" s="313">
        <v>25</v>
      </c>
      <c r="W1710" s="314">
        <v>0.59199999999999997</v>
      </c>
      <c r="X1710" s="315">
        <v>1.0399999999999999E-3</v>
      </c>
      <c r="Y1710" s="749">
        <v>750</v>
      </c>
      <c r="Z1710" s="282"/>
      <c r="AA1710" s="316" t="s">
        <v>10391</v>
      </c>
      <c r="AB1710" s="282" t="s">
        <v>9163</v>
      </c>
      <c r="AC1710" s="317" t="s">
        <v>2081</v>
      </c>
      <c r="AD1710" s="318" t="s">
        <v>4050</v>
      </c>
      <c r="AE1710" s="319">
        <v>0</v>
      </c>
      <c r="AF1710" s="319" t="s">
        <v>11282</v>
      </c>
      <c r="AG1710" s="320">
        <v>9.91</v>
      </c>
      <c r="AH1710" s="321">
        <f t="shared" si="321"/>
        <v>0</v>
      </c>
      <c r="AI1710" s="287">
        <f>_xlfn.IFNA(VLOOKUP(AD:AD,грп!B:C,2,0),0)</f>
        <v>0</v>
      </c>
      <c r="AJ1710" s="607">
        <v>0</v>
      </c>
      <c r="AK1710" s="672">
        <f t="shared" si="311"/>
        <v>0</v>
      </c>
      <c r="AL1710" s="174"/>
    </row>
    <row r="1711" spans="1:39" s="4" customFormat="1" ht="12" customHeight="1" outlineLevel="1" x14ac:dyDescent="0.35">
      <c r="A1711" s="307" t="s">
        <v>10402</v>
      </c>
      <c r="B1711" s="308" t="s">
        <v>7251</v>
      </c>
      <c r="C1711" s="290" t="s">
        <v>555</v>
      </c>
      <c r="D1711" s="310" t="s">
        <v>877</v>
      </c>
      <c r="E1711" s="322" t="s">
        <v>896</v>
      </c>
      <c r="F1711" s="293"/>
      <c r="G1711" s="293"/>
      <c r="H1711" s="294">
        <v>6</v>
      </c>
      <c r="I1711" s="294" t="str">
        <f>IFERROR(_xlfn.IFNA(VLOOKUP($D:$D,history!$I:$Y,3,0),VLOOKUP(E:E,history!$H:$Y,4,0)),"--")</f>
        <v>V</v>
      </c>
      <c r="J1711" s="282" t="s">
        <v>9870</v>
      </c>
      <c r="K1711" s="282" t="str">
        <f t="shared" si="315"/>
        <v/>
      </c>
      <c r="L1711" s="312">
        <f t="shared" si="319"/>
        <v>677.05</v>
      </c>
      <c r="M1711" s="312">
        <f t="shared" si="320"/>
        <v>1025.8399999999999</v>
      </c>
      <c r="N1711" s="297" t="str">
        <f>_xlfn.IFNA(VLOOKUP($E:$E,'1'!$A:$E,3,0),"")</f>
        <v/>
      </c>
      <c r="O1711" s="297" t="str">
        <f>_xlfn.IFNA(VLOOKUP($E:$E,'2'!$A:$E,3,0),"")</f>
        <v/>
      </c>
      <c r="P1711" s="297" t="str">
        <f>_xlfn.IFNA(VLOOKUP($E:$E,'3'!$A:$D,3,0),"")</f>
        <v/>
      </c>
      <c r="Q1711" s="297" t="str">
        <f>_xlfn.IFNA(VLOOKUP($E:$E,'4'!$A:$F,3,0),"")</f>
        <v/>
      </c>
      <c r="R1711" s="297" t="str">
        <f>_xlfn.IFNA(VLOOKUP($E:$E,'5'!$A:$F,3,0),"")</f>
        <v/>
      </c>
      <c r="S1711" s="297" t="str">
        <f>_xlfn.IFNA(VLOOKUP($E:$E,'6'!$A:$F,3,0),"")</f>
        <v/>
      </c>
      <c r="T1711" s="313">
        <v>5</v>
      </c>
      <c r="U1711" s="313">
        <v>5</v>
      </c>
      <c r="V1711" s="313">
        <v>25</v>
      </c>
      <c r="W1711" s="314">
        <v>0.77800000000000002</v>
      </c>
      <c r="X1711" s="315">
        <v>9.7999999999999997E-4</v>
      </c>
      <c r="Y1711" s="749">
        <v>970</v>
      </c>
      <c r="Z1711" s="282"/>
      <c r="AA1711" s="316" t="s">
        <v>10388</v>
      </c>
      <c r="AB1711" s="282" t="s">
        <v>9163</v>
      </c>
      <c r="AC1711" s="317" t="s">
        <v>2081</v>
      </c>
      <c r="AD1711" s="318" t="s">
        <v>4050</v>
      </c>
      <c r="AE1711" s="319">
        <v>0</v>
      </c>
      <c r="AF1711" s="319" t="s">
        <v>11282</v>
      </c>
      <c r="AG1711" s="320">
        <v>12.86</v>
      </c>
      <c r="AH1711" s="321">
        <f t="shared" si="321"/>
        <v>0</v>
      </c>
      <c r="AI1711" s="287">
        <f>_xlfn.IFNA(VLOOKUP(AD:AD,грп!B:C,2,0),0)</f>
        <v>0</v>
      </c>
      <c r="AJ1711" s="607">
        <v>8</v>
      </c>
      <c r="AK1711" s="672" t="str">
        <f t="shared" si="311"/>
        <v xml:space="preserve"> </v>
      </c>
      <c r="AL1711" s="174"/>
    </row>
    <row r="1712" spans="1:39" s="4" customFormat="1" ht="12" customHeight="1" outlineLevel="1" x14ac:dyDescent="0.35">
      <c r="A1712" s="307" t="s">
        <v>10402</v>
      </c>
      <c r="B1712" s="308" t="s">
        <v>7252</v>
      </c>
      <c r="C1712" s="323"/>
      <c r="D1712" s="310" t="s">
        <v>922</v>
      </c>
      <c r="E1712" s="322" t="s">
        <v>921</v>
      </c>
      <c r="F1712" s="293"/>
      <c r="G1712" s="293"/>
      <c r="H1712" s="294">
        <v>10</v>
      </c>
      <c r="I1712" s="294" t="str">
        <f>IFERROR(_xlfn.IFNA(VLOOKUP($D:$D,history!$I:$Y,3,0),VLOOKUP(E:E,history!$H:$Y,4,0)),"--")</f>
        <v>--</v>
      </c>
      <c r="J1712" s="282" t="s">
        <v>9870</v>
      </c>
      <c r="K1712" s="282" t="str">
        <f t="shared" si="315"/>
        <v/>
      </c>
      <c r="L1712" s="312">
        <f t="shared" si="319"/>
        <v>816.57</v>
      </c>
      <c r="M1712" s="312">
        <f t="shared" si="320"/>
        <v>1237.23</v>
      </c>
      <c r="N1712" s="297" t="str">
        <f>_xlfn.IFNA(VLOOKUP($E:$E,'1'!$A:$E,3,0),"")</f>
        <v/>
      </c>
      <c r="O1712" s="297" t="str">
        <f>_xlfn.IFNA(VLOOKUP($E:$E,'2'!$A:$E,3,0),"")</f>
        <v/>
      </c>
      <c r="P1712" s="297" t="str">
        <f>_xlfn.IFNA(VLOOKUP($E:$E,'3'!$A:$D,3,0),"")</f>
        <v/>
      </c>
      <c r="Q1712" s="297" t="str">
        <f>_xlfn.IFNA(VLOOKUP($E:$E,'4'!$A:$F,3,0),"")</f>
        <v/>
      </c>
      <c r="R1712" s="297" t="str">
        <f>_xlfn.IFNA(VLOOKUP($E:$E,'5'!$A:$F,3,0),"")</f>
        <v/>
      </c>
      <c r="S1712" s="297" t="str">
        <f>_xlfn.IFNA(VLOOKUP($E:$E,'6'!$A:$F,3,0),"")</f>
        <v/>
      </c>
      <c r="T1712" s="313">
        <v>5</v>
      </c>
      <c r="U1712" s="313">
        <v>5</v>
      </c>
      <c r="V1712" s="313">
        <v>25</v>
      </c>
      <c r="W1712" s="314">
        <v>0.76400000000000001</v>
      </c>
      <c r="X1712" s="315">
        <v>1.14E-3</v>
      </c>
      <c r="Y1712" s="749">
        <v>1180</v>
      </c>
      <c r="Z1712" s="282"/>
      <c r="AA1712" s="316" t="s">
        <v>10388</v>
      </c>
      <c r="AB1712" s="282" t="s">
        <v>9163</v>
      </c>
      <c r="AC1712" s="317" t="s">
        <v>2081</v>
      </c>
      <c r="AD1712" s="318" t="s">
        <v>4050</v>
      </c>
      <c r="AE1712" s="319">
        <v>0</v>
      </c>
      <c r="AF1712" s="319" t="s">
        <v>11282</v>
      </c>
      <c r="AG1712" s="320">
        <v>15.51</v>
      </c>
      <c r="AH1712" s="321">
        <f t="shared" si="321"/>
        <v>0</v>
      </c>
      <c r="AI1712" s="287">
        <f>_xlfn.IFNA(VLOOKUP(AD:AD,грп!B:C,2,0),0)</f>
        <v>0</v>
      </c>
      <c r="AJ1712" s="607">
        <v>5</v>
      </c>
      <c r="AK1712" s="672">
        <f t="shared" si="311"/>
        <v>0</v>
      </c>
      <c r="AL1712" s="174"/>
    </row>
    <row r="1713" spans="1:39" s="4" customFormat="1" ht="12" customHeight="1" outlineLevel="1" x14ac:dyDescent="0.35">
      <c r="A1713" s="307" t="s">
        <v>10402</v>
      </c>
      <c r="B1713" s="308" t="s">
        <v>7253</v>
      </c>
      <c r="C1713" s="309"/>
      <c r="D1713" s="310" t="s">
        <v>3935</v>
      </c>
      <c r="E1713" s="311" t="s">
        <v>3936</v>
      </c>
      <c r="F1713" s="293"/>
      <c r="G1713" s="293"/>
      <c r="H1713" s="294"/>
      <c r="I1713" s="294" t="str">
        <f>IFERROR(_xlfn.IFNA(VLOOKUP($D:$D,history!$I:$Y,3,0),VLOOKUP(E:E,history!$H:$Y,4,0)),"--")</f>
        <v>--</v>
      </c>
      <c r="J1713" s="282" t="s">
        <v>5946</v>
      </c>
      <c r="K1713" s="282" t="str">
        <f t="shared" si="315"/>
        <v/>
      </c>
      <c r="L1713" s="312">
        <f t="shared" si="319"/>
        <v>691.27</v>
      </c>
      <c r="M1713" s="312">
        <f t="shared" si="320"/>
        <v>1047.3800000000001</v>
      </c>
      <c r="N1713" s="297" t="str">
        <f>_xlfn.IFNA(VLOOKUP($E:$E,'1'!$A:$E,3,0),"")</f>
        <v/>
      </c>
      <c r="O1713" s="297" t="str">
        <f>_xlfn.IFNA(VLOOKUP($E:$E,'2'!$A:$E,3,0),"")</f>
        <v/>
      </c>
      <c r="P1713" s="297" t="str">
        <f>_xlfn.IFNA(VLOOKUP($E:$E,'3'!$A:$D,3,0),"")</f>
        <v/>
      </c>
      <c r="Q1713" s="297" t="str">
        <f>_xlfn.IFNA(VLOOKUP($E:$E,'4'!$A:$F,3,0),"")</f>
        <v/>
      </c>
      <c r="R1713" s="297" t="str">
        <f>_xlfn.IFNA(VLOOKUP($E:$E,'5'!$A:$F,3,0),"")</f>
        <v/>
      </c>
      <c r="S1713" s="297" t="str">
        <f>_xlfn.IFNA(VLOOKUP($E:$E,'6'!$A:$F,3,0),"")</f>
        <v/>
      </c>
      <c r="T1713" s="313">
        <v>1</v>
      </c>
      <c r="U1713" s="313">
        <v>5</v>
      </c>
      <c r="V1713" s="313">
        <v>20</v>
      </c>
      <c r="W1713" s="314">
        <v>0.8</v>
      </c>
      <c r="X1713" s="315">
        <v>1.3600000000000001E-3</v>
      </c>
      <c r="Y1713" s="749">
        <v>990</v>
      </c>
      <c r="Z1713" s="282"/>
      <c r="AA1713" s="316" t="s">
        <v>10388</v>
      </c>
      <c r="AB1713" s="282" t="s">
        <v>9163</v>
      </c>
      <c r="AC1713" s="317" t="s">
        <v>2081</v>
      </c>
      <c r="AD1713" s="318" t="s">
        <v>4050</v>
      </c>
      <c r="AE1713" s="319">
        <v>0</v>
      </c>
      <c r="AF1713" s="319" t="s">
        <v>11282</v>
      </c>
      <c r="AG1713" s="320">
        <v>13.13</v>
      </c>
      <c r="AH1713" s="321">
        <f t="shared" si="321"/>
        <v>0</v>
      </c>
      <c r="AI1713" s="287">
        <f>_xlfn.IFNA(VLOOKUP(AD:AD,грп!B:C,2,0),0)</f>
        <v>0</v>
      </c>
      <c r="AJ1713" s="607">
        <v>0</v>
      </c>
      <c r="AK1713" s="672">
        <f t="shared" ref="AK1713:AK1776" si="322">C1713</f>
        <v>0</v>
      </c>
      <c r="AL1713" s="174"/>
    </row>
    <row r="1714" spans="1:39" s="4" customFormat="1" ht="12" customHeight="1" outlineLevel="1" x14ac:dyDescent="0.35">
      <c r="A1714" s="307" t="s">
        <v>10402</v>
      </c>
      <c r="B1714" s="308" t="s">
        <v>7254</v>
      </c>
      <c r="C1714" s="309"/>
      <c r="D1714" s="310" t="s">
        <v>3937</v>
      </c>
      <c r="E1714" s="311" t="s">
        <v>3938</v>
      </c>
      <c r="F1714" s="293"/>
      <c r="G1714" s="293"/>
      <c r="H1714" s="294"/>
      <c r="I1714" s="294" t="str">
        <f>IFERROR(_xlfn.IFNA(VLOOKUP($D:$D,history!$I:$Y,3,0),VLOOKUP(E:E,history!$H:$Y,4,0)),"--")</f>
        <v>--</v>
      </c>
      <c r="J1714" s="282" t="s">
        <v>5946</v>
      </c>
      <c r="K1714" s="282" t="str">
        <f t="shared" si="315"/>
        <v/>
      </c>
      <c r="L1714" s="312">
        <f t="shared" si="319"/>
        <v>857.12</v>
      </c>
      <c r="M1714" s="312">
        <f t="shared" si="320"/>
        <v>1298.6600000000001</v>
      </c>
      <c r="N1714" s="297" t="str">
        <f>_xlfn.IFNA(VLOOKUP($E:$E,'1'!$A:$E,3,0),"")</f>
        <v/>
      </c>
      <c r="O1714" s="297" t="str">
        <f>_xlfn.IFNA(VLOOKUP($E:$E,'2'!$A:$E,3,0),"")</f>
        <v/>
      </c>
      <c r="P1714" s="297" t="str">
        <f>_xlfn.IFNA(VLOOKUP($E:$E,'3'!$A:$D,3,0),"")</f>
        <v/>
      </c>
      <c r="Q1714" s="297" t="str">
        <f>_xlfn.IFNA(VLOOKUP($E:$E,'4'!$A:$F,3,0),"")</f>
        <v/>
      </c>
      <c r="R1714" s="297" t="str">
        <f>_xlfn.IFNA(VLOOKUP($E:$E,'5'!$A:$F,3,0),"")</f>
        <v/>
      </c>
      <c r="S1714" s="297" t="str">
        <f>_xlfn.IFNA(VLOOKUP($E:$E,'6'!$A:$F,3,0),"")</f>
        <v/>
      </c>
      <c r="T1714" s="313">
        <v>1</v>
      </c>
      <c r="U1714" s="313">
        <v>5</v>
      </c>
      <c r="V1714" s="313">
        <v>20</v>
      </c>
      <c r="W1714" s="314">
        <v>0.8</v>
      </c>
      <c r="X1714" s="315">
        <v>1.3600000000000001E-3</v>
      </c>
      <c r="Y1714" s="749">
        <v>1230</v>
      </c>
      <c r="Z1714" s="282"/>
      <c r="AA1714" s="316" t="s">
        <v>10388</v>
      </c>
      <c r="AB1714" s="282" t="s">
        <v>9163</v>
      </c>
      <c r="AC1714" s="317" t="s">
        <v>2081</v>
      </c>
      <c r="AD1714" s="318" t="s">
        <v>4050</v>
      </c>
      <c r="AE1714" s="319">
        <v>0</v>
      </c>
      <c r="AF1714" s="319" t="s">
        <v>11282</v>
      </c>
      <c r="AG1714" s="320">
        <v>16.28</v>
      </c>
      <c r="AH1714" s="321">
        <f t="shared" si="321"/>
        <v>0</v>
      </c>
      <c r="AI1714" s="287">
        <f>_xlfn.IFNA(VLOOKUP(AD:AD,грп!B:C,2,0),0)</f>
        <v>0</v>
      </c>
      <c r="AJ1714" s="607">
        <v>0</v>
      </c>
      <c r="AK1714" s="672">
        <f t="shared" si="322"/>
        <v>0</v>
      </c>
      <c r="AL1714" s="174"/>
    </row>
    <row r="1715" spans="1:39" s="4" customFormat="1" ht="12" customHeight="1" outlineLevel="1" x14ac:dyDescent="0.35">
      <c r="A1715" s="307" t="s">
        <v>10402</v>
      </c>
      <c r="B1715" s="308" t="s">
        <v>7255</v>
      </c>
      <c r="C1715" s="309"/>
      <c r="D1715" s="310" t="s">
        <v>3939</v>
      </c>
      <c r="E1715" s="311" t="s">
        <v>3940</v>
      </c>
      <c r="F1715" s="293"/>
      <c r="G1715" s="293"/>
      <c r="H1715" s="294"/>
      <c r="I1715" s="294" t="str">
        <f>IFERROR(_xlfn.IFNA(VLOOKUP($D:$D,history!$I:$Y,3,0),VLOOKUP(E:E,history!$H:$Y,4,0)),"--")</f>
        <v>--</v>
      </c>
      <c r="J1715" s="282" t="s">
        <v>5946</v>
      </c>
      <c r="K1715" s="282" t="str">
        <f t="shared" si="315"/>
        <v/>
      </c>
      <c r="L1715" s="312">
        <f t="shared" si="319"/>
        <v>1014</v>
      </c>
      <c r="M1715" s="312">
        <f t="shared" si="320"/>
        <v>1536.37</v>
      </c>
      <c r="N1715" s="297" t="str">
        <f>_xlfn.IFNA(VLOOKUP($E:$E,'1'!$A:$E,3,0),"")</f>
        <v/>
      </c>
      <c r="O1715" s="297" t="str">
        <f>_xlfn.IFNA(VLOOKUP($E:$E,'2'!$A:$E,3,0),"")</f>
        <v/>
      </c>
      <c r="P1715" s="297" t="str">
        <f>_xlfn.IFNA(VLOOKUP($E:$E,'3'!$A:$D,3,0),"")</f>
        <v/>
      </c>
      <c r="Q1715" s="297" t="str">
        <f>_xlfn.IFNA(VLOOKUP($E:$E,'4'!$A:$F,3,0),"")</f>
        <v/>
      </c>
      <c r="R1715" s="297" t="str">
        <f>_xlfn.IFNA(VLOOKUP($E:$E,'5'!$A:$F,3,0),"")</f>
        <v/>
      </c>
      <c r="S1715" s="297" t="str">
        <f>_xlfn.IFNA(VLOOKUP($E:$E,'6'!$A:$F,3,0),"")</f>
        <v/>
      </c>
      <c r="T1715" s="313">
        <v>1</v>
      </c>
      <c r="U1715" s="313">
        <v>5</v>
      </c>
      <c r="V1715" s="313">
        <v>10</v>
      </c>
      <c r="W1715" s="314">
        <v>1.2150000000000001</v>
      </c>
      <c r="X1715" s="315">
        <v>3.3E-3</v>
      </c>
      <c r="Y1715" s="749">
        <v>1460</v>
      </c>
      <c r="Z1715" s="282"/>
      <c r="AA1715" s="316" t="s">
        <v>10392</v>
      </c>
      <c r="AB1715" s="282" t="s">
        <v>9163</v>
      </c>
      <c r="AC1715" s="317" t="s">
        <v>2081</v>
      </c>
      <c r="AD1715" s="318" t="s">
        <v>4050</v>
      </c>
      <c r="AE1715" s="319">
        <v>0</v>
      </c>
      <c r="AF1715" s="319" t="s">
        <v>11282</v>
      </c>
      <c r="AG1715" s="320">
        <v>19.260000000000002</v>
      </c>
      <c r="AH1715" s="321">
        <f t="shared" si="321"/>
        <v>0</v>
      </c>
      <c r="AI1715" s="287">
        <f>_xlfn.IFNA(VLOOKUP(AD:AD,грп!B:C,2,0),0)</f>
        <v>0</v>
      </c>
      <c r="AJ1715" s="607">
        <v>0</v>
      </c>
      <c r="AK1715" s="672">
        <f t="shared" si="322"/>
        <v>0</v>
      </c>
      <c r="AL1715" s="174"/>
    </row>
    <row r="1716" spans="1:39" s="4" customFormat="1" ht="12" customHeight="1" outlineLevel="1" x14ac:dyDescent="0.35">
      <c r="A1716" s="307" t="s">
        <v>10402</v>
      </c>
      <c r="B1716" s="308" t="s">
        <v>7256</v>
      </c>
      <c r="C1716" s="309"/>
      <c r="D1716" s="310" t="s">
        <v>10958</v>
      </c>
      <c r="E1716" s="322" t="s">
        <v>4158</v>
      </c>
      <c r="F1716" s="293"/>
      <c r="G1716" s="293"/>
      <c r="H1716" s="294">
        <v>18</v>
      </c>
      <c r="I1716" s="294" t="str">
        <f>IFERROR(_xlfn.IFNA(VLOOKUP($D:$D,history!$I:$Y,3,0),VLOOKUP(E:E,history!$H:$Y,4,0)),"--")</f>
        <v>--</v>
      </c>
      <c r="J1716" s="282" t="s">
        <v>9870</v>
      </c>
      <c r="K1716" s="282" t="str">
        <f t="shared" si="315"/>
        <v/>
      </c>
      <c r="L1716" s="312">
        <f t="shared" si="319"/>
        <v>521.22</v>
      </c>
      <c r="M1716" s="312">
        <f t="shared" si="320"/>
        <v>789.72</v>
      </c>
      <c r="N1716" s="297" t="str">
        <f>_xlfn.IFNA(VLOOKUP($E:$E,'1'!$A:$E,3,0),"")</f>
        <v/>
      </c>
      <c r="O1716" s="297" t="str">
        <f>_xlfn.IFNA(VLOOKUP($E:$E,'2'!$A:$E,3,0),"")</f>
        <v/>
      </c>
      <c r="P1716" s="297" t="str">
        <f>_xlfn.IFNA(VLOOKUP($E:$E,'3'!$A:$D,3,0),"")</f>
        <v/>
      </c>
      <c r="Q1716" s="297" t="str">
        <f>_xlfn.IFNA(VLOOKUP($E:$E,'4'!$A:$F,3,0),"")</f>
        <v/>
      </c>
      <c r="R1716" s="297" t="str">
        <f>_xlfn.IFNA(VLOOKUP($E:$E,'5'!$A:$F,3,0),"")</f>
        <v/>
      </c>
      <c r="S1716" s="297" t="str">
        <f>_xlfn.IFNA(VLOOKUP($E:$E,'6'!$A:$F,3,0),"")</f>
        <v/>
      </c>
      <c r="T1716" s="313">
        <v>1</v>
      </c>
      <c r="U1716" s="313">
        <v>10</v>
      </c>
      <c r="V1716" s="313">
        <v>50</v>
      </c>
      <c r="W1716" s="314">
        <v>0.29699999999999999</v>
      </c>
      <c r="X1716" s="315">
        <v>5.0000000000000001E-4</v>
      </c>
      <c r="Y1716" s="749">
        <v>750</v>
      </c>
      <c r="Z1716" s="282"/>
      <c r="AA1716" s="316" t="s">
        <v>10390</v>
      </c>
      <c r="AB1716" s="282" t="s">
        <v>9163</v>
      </c>
      <c r="AC1716" s="317" t="s">
        <v>2081</v>
      </c>
      <c r="AD1716" s="318" t="s">
        <v>4050</v>
      </c>
      <c r="AE1716" s="319">
        <v>0</v>
      </c>
      <c r="AF1716" s="319" t="s">
        <v>11282</v>
      </c>
      <c r="AG1716" s="320">
        <v>9.9</v>
      </c>
      <c r="AH1716" s="321">
        <f t="shared" si="321"/>
        <v>0</v>
      </c>
      <c r="AI1716" s="287">
        <f>_xlfn.IFNA(VLOOKUP(AD:AD,грп!B:C,2,0),0)</f>
        <v>0</v>
      </c>
      <c r="AJ1716" s="607">
        <v>18</v>
      </c>
      <c r="AK1716" s="672">
        <f t="shared" si="322"/>
        <v>0</v>
      </c>
      <c r="AL1716" s="174"/>
    </row>
    <row r="1717" spans="1:39" s="4" customFormat="1" ht="12" customHeight="1" outlineLevel="1" x14ac:dyDescent="0.35">
      <c r="A1717" s="307" t="s">
        <v>10402</v>
      </c>
      <c r="B1717" s="308" t="s">
        <v>7257</v>
      </c>
      <c r="C1717" s="309"/>
      <c r="D1717" s="310" t="s">
        <v>10256</v>
      </c>
      <c r="E1717" s="322" t="s">
        <v>4159</v>
      </c>
      <c r="F1717" s="293"/>
      <c r="G1717" s="293"/>
      <c r="H1717" s="294">
        <v>10</v>
      </c>
      <c r="I1717" s="294" t="str">
        <f>IFERROR(_xlfn.IFNA(VLOOKUP($D:$D,history!$I:$Y,3,0),VLOOKUP(E:E,history!$H:$Y,4,0)),"--")</f>
        <v>--</v>
      </c>
      <c r="J1717" s="282" t="s">
        <v>9870</v>
      </c>
      <c r="K1717" s="282" t="str">
        <f t="shared" si="315"/>
        <v/>
      </c>
      <c r="L1717" s="312">
        <f t="shared" si="319"/>
        <v>666</v>
      </c>
      <c r="M1717" s="312">
        <f t="shared" si="320"/>
        <v>1009.09</v>
      </c>
      <c r="N1717" s="297" t="str">
        <f>_xlfn.IFNA(VLOOKUP($E:$E,'1'!$A:$E,3,0),"")</f>
        <v/>
      </c>
      <c r="O1717" s="297" t="str">
        <f>_xlfn.IFNA(VLOOKUP($E:$E,'2'!$A:$E,3,0),"")</f>
        <v/>
      </c>
      <c r="P1717" s="297" t="str">
        <f>_xlfn.IFNA(VLOOKUP($E:$E,'3'!$A:$D,3,0),"")</f>
        <v/>
      </c>
      <c r="Q1717" s="297" t="str">
        <f>_xlfn.IFNA(VLOOKUP($E:$E,'4'!$A:$F,3,0),"")</f>
        <v/>
      </c>
      <c r="R1717" s="297" t="str">
        <f>_xlfn.IFNA(VLOOKUP($E:$E,'5'!$A:$F,3,0),"")</f>
        <v/>
      </c>
      <c r="S1717" s="297" t="str">
        <f>_xlfn.IFNA(VLOOKUP($E:$E,'6'!$A:$F,3,0),"")</f>
        <v/>
      </c>
      <c r="T1717" s="313">
        <v>1</v>
      </c>
      <c r="U1717" s="313">
        <v>10</v>
      </c>
      <c r="V1717" s="313">
        <v>50</v>
      </c>
      <c r="W1717" s="314">
        <v>0.443</v>
      </c>
      <c r="X1717" s="315">
        <v>6.9999999999999999E-4</v>
      </c>
      <c r="Y1717" s="749">
        <v>960</v>
      </c>
      <c r="Z1717" s="282"/>
      <c r="AA1717" s="316" t="s">
        <v>10390</v>
      </c>
      <c r="AB1717" s="282" t="s">
        <v>9163</v>
      </c>
      <c r="AC1717" s="317" t="s">
        <v>2081</v>
      </c>
      <c r="AD1717" s="318" t="s">
        <v>4050</v>
      </c>
      <c r="AE1717" s="319">
        <v>0</v>
      </c>
      <c r="AF1717" s="319" t="s">
        <v>11282</v>
      </c>
      <c r="AG1717" s="320">
        <v>12.65</v>
      </c>
      <c r="AH1717" s="321">
        <f t="shared" si="321"/>
        <v>0</v>
      </c>
      <c r="AI1717" s="287">
        <f>_xlfn.IFNA(VLOOKUP(AD:AD,грп!B:C,2,0),0)</f>
        <v>0</v>
      </c>
      <c r="AJ1717" s="607">
        <v>28</v>
      </c>
      <c r="AK1717" s="672">
        <f t="shared" si="322"/>
        <v>0</v>
      </c>
      <c r="AL1717" s="174"/>
    </row>
    <row r="1718" spans="1:39" s="4" customFormat="1" ht="12" customHeight="1" outlineLevel="1" x14ac:dyDescent="0.35">
      <c r="A1718" s="307" t="s">
        <v>10402</v>
      </c>
      <c r="B1718" s="308" t="s">
        <v>7258</v>
      </c>
      <c r="C1718" s="309"/>
      <c r="D1718" s="310" t="s">
        <v>10959</v>
      </c>
      <c r="E1718" s="322" t="s">
        <v>4160</v>
      </c>
      <c r="F1718" s="293"/>
      <c r="G1718" s="293"/>
      <c r="H1718" s="294">
        <v>20</v>
      </c>
      <c r="I1718" s="294" t="str">
        <f>IFERROR(_xlfn.IFNA(VLOOKUP($D:$D,history!$I:$Y,3,0),VLOOKUP(E:E,history!$H:$Y,4,0)),"--")</f>
        <v>--</v>
      </c>
      <c r="J1718" s="282" t="s">
        <v>9870</v>
      </c>
      <c r="K1718" s="282" t="str">
        <f t="shared" si="315"/>
        <v/>
      </c>
      <c r="L1718" s="312">
        <f t="shared" si="319"/>
        <v>717.6</v>
      </c>
      <c r="M1718" s="312">
        <f t="shared" si="320"/>
        <v>1087.27</v>
      </c>
      <c r="N1718" s="297" t="str">
        <f>_xlfn.IFNA(VLOOKUP($E:$E,'1'!$A:$E,3,0),"")</f>
        <v/>
      </c>
      <c r="O1718" s="297" t="str">
        <f>_xlfn.IFNA(VLOOKUP($E:$E,'2'!$A:$E,3,0),"")</f>
        <v/>
      </c>
      <c r="P1718" s="297" t="str">
        <f>_xlfn.IFNA(VLOOKUP($E:$E,'3'!$A:$D,3,0),"")</f>
        <v/>
      </c>
      <c r="Q1718" s="297" t="str">
        <f>_xlfn.IFNA(VLOOKUP($E:$E,'4'!$A:$F,3,0),"")</f>
        <v/>
      </c>
      <c r="R1718" s="297" t="str">
        <f>_xlfn.IFNA(VLOOKUP($E:$E,'5'!$A:$F,3,0),"")</f>
        <v/>
      </c>
      <c r="S1718" s="297" t="str">
        <f>_xlfn.IFNA(VLOOKUP($E:$E,'6'!$A:$F,3,0),"")</f>
        <v/>
      </c>
      <c r="T1718" s="313">
        <v>1</v>
      </c>
      <c r="U1718" s="313">
        <v>10</v>
      </c>
      <c r="V1718" s="313">
        <v>40</v>
      </c>
      <c r="W1718" s="314">
        <v>0.56100000000000005</v>
      </c>
      <c r="X1718" s="315">
        <v>8.4615380000000004E-4</v>
      </c>
      <c r="Y1718" s="749">
        <v>1030</v>
      </c>
      <c r="Z1718" s="282"/>
      <c r="AA1718" s="316" t="s">
        <v>10390</v>
      </c>
      <c r="AB1718" s="282" t="s">
        <v>9163</v>
      </c>
      <c r="AC1718" s="317" t="s">
        <v>2081</v>
      </c>
      <c r="AD1718" s="318" t="s">
        <v>4050</v>
      </c>
      <c r="AE1718" s="319">
        <v>0</v>
      </c>
      <c r="AF1718" s="319" t="s">
        <v>11282</v>
      </c>
      <c r="AG1718" s="320">
        <v>13.63</v>
      </c>
      <c r="AH1718" s="321">
        <f t="shared" si="321"/>
        <v>0</v>
      </c>
      <c r="AI1718" s="287">
        <f>_xlfn.IFNA(VLOOKUP(AD:AD,грп!B:C,2,0),0)</f>
        <v>0</v>
      </c>
      <c r="AJ1718" s="607">
        <v>4</v>
      </c>
      <c r="AK1718" s="672">
        <f t="shared" si="322"/>
        <v>0</v>
      </c>
      <c r="AL1718" s="174"/>
    </row>
    <row r="1719" spans="1:39" s="4" customFormat="1" ht="12" customHeight="1" outlineLevel="1" x14ac:dyDescent="0.35">
      <c r="A1719" s="307" t="s">
        <v>10402</v>
      </c>
      <c r="B1719" s="308" t="s">
        <v>7259</v>
      </c>
      <c r="C1719" s="309"/>
      <c r="D1719" s="310" t="s">
        <v>10960</v>
      </c>
      <c r="E1719" s="322" t="s">
        <v>4161</v>
      </c>
      <c r="F1719" s="293"/>
      <c r="G1719" s="293"/>
      <c r="H1719" s="294">
        <v>10</v>
      </c>
      <c r="I1719" s="294" t="str">
        <f>IFERROR(_xlfn.IFNA(VLOOKUP($D:$D,history!$I:$Y,3,0),VLOOKUP(E:E,history!$H:$Y,4,0)),"--")</f>
        <v>--</v>
      </c>
      <c r="J1719" s="282" t="s">
        <v>9870</v>
      </c>
      <c r="K1719" s="282" t="str">
        <f t="shared" si="315"/>
        <v/>
      </c>
      <c r="L1719" s="312">
        <f t="shared" si="319"/>
        <v>1216.18</v>
      </c>
      <c r="M1719" s="312">
        <f t="shared" si="320"/>
        <v>1842.69</v>
      </c>
      <c r="N1719" s="297" t="str">
        <f>_xlfn.IFNA(VLOOKUP($E:$E,'1'!$A:$E,3,0),"")</f>
        <v/>
      </c>
      <c r="O1719" s="297" t="str">
        <f>_xlfn.IFNA(VLOOKUP($E:$E,'2'!$A:$E,3,0),"")</f>
        <v/>
      </c>
      <c r="P1719" s="297" t="str">
        <f>_xlfn.IFNA(VLOOKUP($E:$E,'3'!$A:$D,3,0),"")</f>
        <v/>
      </c>
      <c r="Q1719" s="297" t="str">
        <f>_xlfn.IFNA(VLOOKUP($E:$E,'4'!$A:$F,3,0),"")</f>
        <v/>
      </c>
      <c r="R1719" s="297" t="str">
        <f>_xlfn.IFNA(VLOOKUP($E:$E,'5'!$A:$F,3,0),"")</f>
        <v/>
      </c>
      <c r="S1719" s="297" t="str">
        <f>_xlfn.IFNA(VLOOKUP($E:$E,'6'!$A:$F,3,0),"")</f>
        <v/>
      </c>
      <c r="T1719" s="313">
        <v>1</v>
      </c>
      <c r="U1719" s="313">
        <v>5</v>
      </c>
      <c r="V1719" s="313">
        <v>25</v>
      </c>
      <c r="W1719" s="314">
        <v>0.81799999999999995</v>
      </c>
      <c r="X1719" s="315">
        <v>1.34E-3</v>
      </c>
      <c r="Y1719" s="749">
        <v>1750</v>
      </c>
      <c r="Z1719" s="282"/>
      <c r="AA1719" s="316" t="s">
        <v>10390</v>
      </c>
      <c r="AB1719" s="282" t="s">
        <v>9163</v>
      </c>
      <c r="AC1719" s="317" t="s">
        <v>2081</v>
      </c>
      <c r="AD1719" s="318" t="s">
        <v>4050</v>
      </c>
      <c r="AE1719" s="319">
        <v>0</v>
      </c>
      <c r="AF1719" s="319" t="s">
        <v>11282</v>
      </c>
      <c r="AG1719" s="320">
        <v>23.1</v>
      </c>
      <c r="AH1719" s="321">
        <f t="shared" si="321"/>
        <v>0</v>
      </c>
      <c r="AI1719" s="287">
        <f>_xlfn.IFNA(VLOOKUP(AD:AD,грп!B:C,2,0),0)</f>
        <v>0</v>
      </c>
      <c r="AJ1719" s="607">
        <v>7</v>
      </c>
      <c r="AK1719" s="672">
        <f t="shared" si="322"/>
        <v>0</v>
      </c>
      <c r="AL1719" s="174"/>
    </row>
    <row r="1720" spans="1:39" ht="12" customHeight="1" outlineLevel="1" x14ac:dyDescent="0.35">
      <c r="A1720" s="307" t="s">
        <v>10402</v>
      </c>
      <c r="B1720" s="308" t="s">
        <v>7260</v>
      </c>
      <c r="C1720" s="309"/>
      <c r="D1720" s="310" t="s">
        <v>10961</v>
      </c>
      <c r="E1720" s="322" t="s">
        <v>4162</v>
      </c>
      <c r="F1720" s="293"/>
      <c r="G1720" s="293"/>
      <c r="H1720" s="294"/>
      <c r="I1720" s="294" t="str">
        <f>IFERROR(_xlfn.IFNA(VLOOKUP($D:$D,history!$I:$Y,3,0),VLOOKUP(E:E,history!$H:$Y,4,0)),"--")</f>
        <v>--</v>
      </c>
      <c r="J1720" s="282" t="s">
        <v>5946</v>
      </c>
      <c r="K1720" s="282" t="str">
        <f t="shared" si="315"/>
        <v/>
      </c>
      <c r="L1720" s="312">
        <f t="shared" si="319"/>
        <v>200.59</v>
      </c>
      <c r="M1720" s="312">
        <f t="shared" si="320"/>
        <v>303.92</v>
      </c>
      <c r="N1720" s="297" t="str">
        <f>_xlfn.IFNA(VLOOKUP($E:$E,'1'!$A:$E,3,0),"")</f>
        <v/>
      </c>
      <c r="O1720" s="297" t="str">
        <f>_xlfn.IFNA(VLOOKUP($E:$E,'2'!$A:$E,3,0),"")</f>
        <v/>
      </c>
      <c r="P1720" s="297" t="str">
        <f>_xlfn.IFNA(VLOOKUP($E:$E,'3'!$A:$D,3,0),"")</f>
        <v/>
      </c>
      <c r="Q1720" s="297" t="str">
        <f>_xlfn.IFNA(VLOOKUP($E:$E,'4'!$A:$F,3,0),"")</f>
        <v/>
      </c>
      <c r="R1720" s="297" t="str">
        <f>_xlfn.IFNA(VLOOKUP($E:$E,'5'!$A:$F,3,0),"")</f>
        <v/>
      </c>
      <c r="S1720" s="297" t="str">
        <f>_xlfn.IFNA(VLOOKUP($E:$E,'6'!$A:$F,3,0),"")</f>
        <v/>
      </c>
      <c r="T1720" s="313">
        <v>1</v>
      </c>
      <c r="U1720" s="313">
        <v>10</v>
      </c>
      <c r="V1720" s="313">
        <v>50</v>
      </c>
      <c r="W1720" s="314">
        <v>0.33600000000000002</v>
      </c>
      <c r="X1720" s="315">
        <v>6.9999999999999999E-4</v>
      </c>
      <c r="Y1720" s="749">
        <v>290</v>
      </c>
      <c r="Z1720" s="282"/>
      <c r="AA1720" s="316" t="s">
        <v>10388</v>
      </c>
      <c r="AB1720" s="282" t="s">
        <v>9163</v>
      </c>
      <c r="AC1720" s="317" t="s">
        <v>2081</v>
      </c>
      <c r="AD1720" s="318" t="s">
        <v>4050</v>
      </c>
      <c r="AE1720" s="319">
        <v>0</v>
      </c>
      <c r="AF1720" s="319" t="s">
        <v>11282</v>
      </c>
      <c r="AG1720" s="320">
        <v>3.81</v>
      </c>
      <c r="AH1720" s="321">
        <f t="shared" si="321"/>
        <v>0</v>
      </c>
      <c r="AI1720" s="287">
        <f>_xlfn.IFNA(VLOOKUP(AD:AD,грп!B:C,2,0),0)</f>
        <v>0</v>
      </c>
      <c r="AJ1720" s="607">
        <v>0</v>
      </c>
      <c r="AK1720" s="672">
        <f t="shared" si="322"/>
        <v>0</v>
      </c>
      <c r="AL1720" s="174"/>
      <c r="AM1720" s="4"/>
    </row>
    <row r="1721" spans="1:39" s="4" customFormat="1" ht="12" customHeight="1" outlineLevel="1" x14ac:dyDescent="0.35">
      <c r="A1721" s="307" t="s">
        <v>10525</v>
      </c>
      <c r="B1721" s="308" t="s">
        <v>7261</v>
      </c>
      <c r="C1721" s="309"/>
      <c r="D1721" s="310" t="s">
        <v>3715</v>
      </c>
      <c r="E1721" s="322" t="s">
        <v>3619</v>
      </c>
      <c r="F1721" s="293"/>
      <c r="G1721" s="293"/>
      <c r="H1721" s="294">
        <v>3</v>
      </c>
      <c r="I1721" s="294" t="str">
        <f>IFERROR(_xlfn.IFNA(VLOOKUP($D:$D,history!$I:$Y,3,0),VLOOKUP(E:E,history!$H:$Y,4,0)),"--")</f>
        <v>--</v>
      </c>
      <c r="J1721" s="282" t="s">
        <v>9870</v>
      </c>
      <c r="K1721" s="282" t="str">
        <f t="shared" si="315"/>
        <v/>
      </c>
      <c r="L1721" s="312">
        <f t="shared" si="319"/>
        <v>421.71</v>
      </c>
      <c r="M1721" s="312">
        <f t="shared" si="320"/>
        <v>638.96</v>
      </c>
      <c r="N1721" s="297" t="str">
        <f>_xlfn.IFNA(VLOOKUP($E:$E,'1'!$A:$E,3,0),"")</f>
        <v/>
      </c>
      <c r="O1721" s="297" t="str">
        <f>_xlfn.IFNA(VLOOKUP($E:$E,'2'!$A:$E,3,0),"")</f>
        <v/>
      </c>
      <c r="P1721" s="297" t="str">
        <f>_xlfn.IFNA(VLOOKUP($E:$E,'3'!$A:$D,3,0),"")</f>
        <v/>
      </c>
      <c r="Q1721" s="297" t="str">
        <f>_xlfn.IFNA(VLOOKUP($E:$E,'4'!$A:$F,3,0),"")</f>
        <v/>
      </c>
      <c r="R1721" s="297" t="str">
        <f>_xlfn.IFNA(VLOOKUP($E:$E,'5'!$A:$F,3,0),"")</f>
        <v/>
      </c>
      <c r="S1721" s="297" t="str">
        <f>_xlfn.IFNA(VLOOKUP($E:$E,'6'!$A:$F,3,0),"")</f>
        <v/>
      </c>
      <c r="T1721" s="313">
        <v>1</v>
      </c>
      <c r="U1721" s="313">
        <v>10</v>
      </c>
      <c r="V1721" s="313">
        <v>100</v>
      </c>
      <c r="W1721" s="314">
        <v>0.14899999999999999</v>
      </c>
      <c r="X1721" s="315">
        <v>3.0499999999999999E-4</v>
      </c>
      <c r="Y1721" s="749">
        <v>610</v>
      </c>
      <c r="Z1721" s="282"/>
      <c r="AA1721" s="316" t="s">
        <v>10391</v>
      </c>
      <c r="AB1721" s="282" t="s">
        <v>9163</v>
      </c>
      <c r="AC1721" s="317" t="s">
        <v>2081</v>
      </c>
      <c r="AD1721" s="318" t="s">
        <v>4050</v>
      </c>
      <c r="AE1721" s="319">
        <v>0</v>
      </c>
      <c r="AF1721" s="319" t="s">
        <v>11282</v>
      </c>
      <c r="AG1721" s="320">
        <v>8.01</v>
      </c>
      <c r="AH1721" s="321">
        <f t="shared" si="321"/>
        <v>0</v>
      </c>
      <c r="AI1721" s="287">
        <f>_xlfn.IFNA(VLOOKUP(AD:AD,грп!B:C,2,0),0)</f>
        <v>0</v>
      </c>
      <c r="AJ1721" s="607">
        <v>13</v>
      </c>
      <c r="AK1721" s="672">
        <f t="shared" si="322"/>
        <v>0</v>
      </c>
      <c r="AL1721" s="174"/>
    </row>
    <row r="1722" spans="1:39" s="4" customFormat="1" ht="12" customHeight="1" outlineLevel="1" x14ac:dyDescent="0.35">
      <c r="A1722" s="307" t="s">
        <v>10525</v>
      </c>
      <c r="B1722" s="308" t="s">
        <v>7262</v>
      </c>
      <c r="C1722" s="323"/>
      <c r="D1722" s="310" t="s">
        <v>10962</v>
      </c>
      <c r="E1722" s="311" t="s">
        <v>2255</v>
      </c>
      <c r="F1722" s="293"/>
      <c r="G1722" s="293"/>
      <c r="H1722" s="294">
        <v>11</v>
      </c>
      <c r="I1722" s="294" t="str">
        <f>IFERROR(_xlfn.IFNA(VLOOKUP($D:$D,history!$I:$Y,3,0),VLOOKUP(E:E,history!$H:$Y,4,0)),"--")</f>
        <v>--</v>
      </c>
      <c r="J1722" s="282" t="s">
        <v>9870</v>
      </c>
      <c r="K1722" s="282" t="str">
        <f t="shared" si="315"/>
        <v/>
      </c>
      <c r="L1722" s="312">
        <f t="shared" si="319"/>
        <v>277.45999999999998</v>
      </c>
      <c r="M1722" s="312">
        <f t="shared" si="320"/>
        <v>420.39</v>
      </c>
      <c r="N1722" s="297" t="str">
        <f>_xlfn.IFNA(VLOOKUP($E:$E,'1'!$A:$E,3,0),"")</f>
        <v/>
      </c>
      <c r="O1722" s="297" t="str">
        <f>_xlfn.IFNA(VLOOKUP($E:$E,'2'!$A:$E,3,0),"")</f>
        <v/>
      </c>
      <c r="P1722" s="297" t="str">
        <f>_xlfn.IFNA(VLOOKUP($E:$E,'3'!$A:$D,3,0),"")</f>
        <v/>
      </c>
      <c r="Q1722" s="297" t="str">
        <f>_xlfn.IFNA(VLOOKUP($E:$E,'4'!$A:$F,3,0),"")</f>
        <v/>
      </c>
      <c r="R1722" s="297" t="str">
        <f>_xlfn.IFNA(VLOOKUP($E:$E,'5'!$A:$F,3,0),"")</f>
        <v/>
      </c>
      <c r="S1722" s="297" t="str">
        <f>_xlfn.IFNA(VLOOKUP($E:$E,'6'!$A:$F,3,0),"")</f>
        <v/>
      </c>
      <c r="T1722" s="313">
        <v>5</v>
      </c>
      <c r="U1722" s="313">
        <v>50</v>
      </c>
      <c r="V1722" s="313">
        <v>100</v>
      </c>
      <c r="W1722" s="314">
        <v>0.113</v>
      </c>
      <c r="X1722" s="315">
        <v>1.8000000000000001E-4</v>
      </c>
      <c r="Y1722" s="749">
        <v>390</v>
      </c>
      <c r="Z1722" s="282"/>
      <c r="AA1722" s="316" t="s">
        <v>393</v>
      </c>
      <c r="AB1722" s="282" t="s">
        <v>9885</v>
      </c>
      <c r="AC1722" s="317" t="s">
        <v>2081</v>
      </c>
      <c r="AD1722" s="318" t="s">
        <v>4050</v>
      </c>
      <c r="AE1722" s="319">
        <v>0</v>
      </c>
      <c r="AF1722" s="319" t="s">
        <v>11282</v>
      </c>
      <c r="AG1722" s="320">
        <v>5.27</v>
      </c>
      <c r="AH1722" s="321">
        <f t="shared" si="321"/>
        <v>0</v>
      </c>
      <c r="AI1722" s="287">
        <f>_xlfn.IFNA(VLOOKUP(AD:AD,грп!B:C,2,0),0)</f>
        <v>0</v>
      </c>
      <c r="AJ1722" s="607">
        <v>50</v>
      </c>
      <c r="AK1722" s="672">
        <f t="shared" si="322"/>
        <v>0</v>
      </c>
      <c r="AL1722" s="174"/>
    </row>
    <row r="1723" spans="1:39" s="4" customFormat="1" ht="12" customHeight="1" outlineLevel="1" x14ac:dyDescent="0.35">
      <c r="A1723" s="307" t="s">
        <v>10525</v>
      </c>
      <c r="B1723" s="308" t="s">
        <v>7263</v>
      </c>
      <c r="C1723" s="323"/>
      <c r="D1723" s="310" t="s">
        <v>2256</v>
      </c>
      <c r="E1723" s="311" t="s">
        <v>2257</v>
      </c>
      <c r="F1723" s="293"/>
      <c r="G1723" s="293"/>
      <c r="H1723" s="294">
        <v>3</v>
      </c>
      <c r="I1723" s="294" t="str">
        <f>IFERROR(_xlfn.IFNA(VLOOKUP($D:$D,history!$I:$Y,3,0),VLOOKUP(E:E,history!$H:$Y,4,0)),"--")</f>
        <v>--</v>
      </c>
      <c r="J1723" s="282" t="s">
        <v>9870</v>
      </c>
      <c r="K1723" s="282" t="str">
        <f t="shared" si="315"/>
        <v/>
      </c>
      <c r="L1723" s="312">
        <f t="shared" si="319"/>
        <v>336.42</v>
      </c>
      <c r="M1723" s="312">
        <f t="shared" si="320"/>
        <v>509.73</v>
      </c>
      <c r="N1723" s="297" t="str">
        <f>_xlfn.IFNA(VLOOKUP($E:$E,'1'!$A:$E,3,0),"")</f>
        <v/>
      </c>
      <c r="O1723" s="297" t="str">
        <f>_xlfn.IFNA(VLOOKUP($E:$E,'2'!$A:$E,3,0),"")</f>
        <v/>
      </c>
      <c r="P1723" s="297" t="str">
        <f>_xlfn.IFNA(VLOOKUP($E:$E,'3'!$A:$D,3,0),"")</f>
        <v/>
      </c>
      <c r="Q1723" s="297" t="str">
        <f>_xlfn.IFNA(VLOOKUP($E:$E,'4'!$A:$F,3,0),"")</f>
        <v/>
      </c>
      <c r="R1723" s="297" t="str">
        <f>_xlfn.IFNA(VLOOKUP($E:$E,'5'!$A:$F,3,0),"")</f>
        <v/>
      </c>
      <c r="S1723" s="297" t="str">
        <f>_xlfn.IFNA(VLOOKUP($E:$E,'6'!$A:$F,3,0),"")</f>
        <v/>
      </c>
      <c r="T1723" s="313">
        <v>5</v>
      </c>
      <c r="U1723" s="313">
        <v>50</v>
      </c>
      <c r="V1723" s="313">
        <v>100</v>
      </c>
      <c r="W1723" s="314">
        <v>0.11799999999999999</v>
      </c>
      <c r="X1723" s="315">
        <v>1.8000000000000001E-4</v>
      </c>
      <c r="Y1723" s="749">
        <v>480</v>
      </c>
      <c r="Z1723" s="282"/>
      <c r="AA1723" s="316" t="s">
        <v>393</v>
      </c>
      <c r="AB1723" s="282" t="s">
        <v>9885</v>
      </c>
      <c r="AC1723" s="317" t="s">
        <v>2081</v>
      </c>
      <c r="AD1723" s="318" t="s">
        <v>4050</v>
      </c>
      <c r="AE1723" s="319">
        <v>0</v>
      </c>
      <c r="AF1723" s="319" t="s">
        <v>11282</v>
      </c>
      <c r="AG1723" s="320">
        <v>6.39</v>
      </c>
      <c r="AH1723" s="321">
        <f t="shared" si="321"/>
        <v>0</v>
      </c>
      <c r="AI1723" s="287">
        <f>_xlfn.IFNA(VLOOKUP(AD:AD,грп!B:C,2,0),0)</f>
        <v>0</v>
      </c>
      <c r="AJ1723" s="607">
        <v>10</v>
      </c>
      <c r="AK1723" s="672">
        <f t="shared" si="322"/>
        <v>0</v>
      </c>
      <c r="AL1723" s="174"/>
    </row>
    <row r="1724" spans="1:39" s="4" customFormat="1" ht="12" customHeight="1" outlineLevel="1" x14ac:dyDescent="0.35">
      <c r="A1724" s="307" t="s">
        <v>10525</v>
      </c>
      <c r="B1724" s="308" t="s">
        <v>7264</v>
      </c>
      <c r="C1724" s="323"/>
      <c r="D1724" s="310" t="s">
        <v>2258</v>
      </c>
      <c r="E1724" s="311" t="s">
        <v>2259</v>
      </c>
      <c r="F1724" s="293"/>
      <c r="G1724" s="293"/>
      <c r="H1724" s="294">
        <v>19</v>
      </c>
      <c r="I1724" s="294" t="str">
        <f>IFERROR(_xlfn.IFNA(VLOOKUP($D:$D,history!$I:$Y,3,0),VLOOKUP(E:E,history!$H:$Y,4,0)),"--")</f>
        <v>--</v>
      </c>
      <c r="J1724" s="282" t="s">
        <v>9870</v>
      </c>
      <c r="K1724" s="282" t="str">
        <f t="shared" si="315"/>
        <v/>
      </c>
      <c r="L1724" s="312">
        <f t="shared" si="319"/>
        <v>243.76</v>
      </c>
      <c r="M1724" s="312">
        <f t="shared" si="320"/>
        <v>369.34</v>
      </c>
      <c r="N1724" s="297" t="str">
        <f>_xlfn.IFNA(VLOOKUP($E:$E,'1'!$A:$E,3,0),"")</f>
        <v/>
      </c>
      <c r="O1724" s="297" t="str">
        <f>_xlfn.IFNA(VLOOKUP($E:$E,'2'!$A:$E,3,0),"")</f>
        <v/>
      </c>
      <c r="P1724" s="297" t="str">
        <f>_xlfn.IFNA(VLOOKUP($E:$E,'3'!$A:$D,3,0),"")</f>
        <v/>
      </c>
      <c r="Q1724" s="297" t="str">
        <f>_xlfn.IFNA(VLOOKUP($E:$E,'4'!$A:$F,3,0),"")</f>
        <v/>
      </c>
      <c r="R1724" s="297" t="str">
        <f>_xlfn.IFNA(VLOOKUP($E:$E,'5'!$A:$F,3,0),"")</f>
        <v/>
      </c>
      <c r="S1724" s="297" t="str">
        <f>_xlfn.IFNA(VLOOKUP($E:$E,'6'!$A:$F,3,0),"")</f>
        <v/>
      </c>
      <c r="T1724" s="313">
        <v>5</v>
      </c>
      <c r="U1724" s="313">
        <v>50</v>
      </c>
      <c r="V1724" s="313">
        <v>100</v>
      </c>
      <c r="W1724" s="314">
        <v>0.13400000000000001</v>
      </c>
      <c r="X1724" s="315">
        <v>2.1000000000000001E-4</v>
      </c>
      <c r="Y1724" s="749">
        <v>350</v>
      </c>
      <c r="Z1724" s="282"/>
      <c r="AA1724" s="316" t="s">
        <v>10390</v>
      </c>
      <c r="AB1724" s="282" t="s">
        <v>9163</v>
      </c>
      <c r="AC1724" s="317" t="s">
        <v>2081</v>
      </c>
      <c r="AD1724" s="318" t="s">
        <v>4050</v>
      </c>
      <c r="AE1724" s="319">
        <v>0</v>
      </c>
      <c r="AF1724" s="319" t="s">
        <v>11282</v>
      </c>
      <c r="AG1724" s="320">
        <v>4.63</v>
      </c>
      <c r="AH1724" s="321">
        <f t="shared" si="321"/>
        <v>0</v>
      </c>
      <c r="AI1724" s="287">
        <f>_xlfn.IFNA(VLOOKUP(AD:AD,грп!B:C,2,0),0)</f>
        <v>0</v>
      </c>
      <c r="AJ1724" s="607">
        <v>35</v>
      </c>
      <c r="AK1724" s="672">
        <f t="shared" si="322"/>
        <v>0</v>
      </c>
      <c r="AL1724" s="174"/>
    </row>
    <row r="1725" spans="1:39" s="4" customFormat="1" ht="12" customHeight="1" outlineLevel="1" x14ac:dyDescent="0.35">
      <c r="A1725" s="307" t="s">
        <v>10525</v>
      </c>
      <c r="B1725" s="308" t="s">
        <v>7265</v>
      </c>
      <c r="C1725" s="323"/>
      <c r="D1725" s="310" t="s">
        <v>2260</v>
      </c>
      <c r="E1725" s="311" t="s">
        <v>2261</v>
      </c>
      <c r="F1725" s="293"/>
      <c r="G1725" s="293"/>
      <c r="H1725" s="294">
        <v>21</v>
      </c>
      <c r="I1725" s="294" t="str">
        <f>IFERROR(_xlfn.IFNA(VLOOKUP($D:$D,history!$I:$Y,3,0),VLOOKUP(E:E,history!$H:$Y,4,0)),"--")</f>
        <v>--</v>
      </c>
      <c r="J1725" s="282" t="s">
        <v>9870</v>
      </c>
      <c r="K1725" s="282" t="str">
        <f t="shared" si="315"/>
        <v/>
      </c>
      <c r="L1725" s="312">
        <f t="shared" si="319"/>
        <v>285.88</v>
      </c>
      <c r="M1725" s="312">
        <f t="shared" si="320"/>
        <v>433.15</v>
      </c>
      <c r="N1725" s="297" t="str">
        <f>_xlfn.IFNA(VLOOKUP($E:$E,'1'!$A:$E,3,0),"")</f>
        <v/>
      </c>
      <c r="O1725" s="297" t="str">
        <f>_xlfn.IFNA(VLOOKUP($E:$E,'2'!$A:$E,3,0),"")</f>
        <v/>
      </c>
      <c r="P1725" s="297" t="str">
        <f>_xlfn.IFNA(VLOOKUP($E:$E,'3'!$A:$D,3,0),"")</f>
        <v/>
      </c>
      <c r="Q1725" s="297" t="str">
        <f>_xlfn.IFNA(VLOOKUP($E:$E,'4'!$A:$F,3,0),"")</f>
        <v/>
      </c>
      <c r="R1725" s="297" t="str">
        <f>_xlfn.IFNA(VLOOKUP($E:$E,'5'!$A:$F,3,0),"")</f>
        <v/>
      </c>
      <c r="S1725" s="297" t="str">
        <f>_xlfn.IFNA(VLOOKUP($E:$E,'6'!$A:$F,3,0),"")</f>
        <v/>
      </c>
      <c r="T1725" s="313">
        <v>5</v>
      </c>
      <c r="U1725" s="313">
        <v>50</v>
      </c>
      <c r="V1725" s="313">
        <v>100</v>
      </c>
      <c r="W1725" s="314">
        <v>0.13500000000000001</v>
      </c>
      <c r="X1725" s="315">
        <v>2.1000000000000001E-4</v>
      </c>
      <c r="Y1725" s="749">
        <v>410</v>
      </c>
      <c r="Z1725" s="282"/>
      <c r="AA1725" s="316" t="s">
        <v>10388</v>
      </c>
      <c r="AB1725" s="282" t="s">
        <v>9163</v>
      </c>
      <c r="AC1725" s="317" t="s">
        <v>2081</v>
      </c>
      <c r="AD1725" s="318" t="s">
        <v>4050</v>
      </c>
      <c r="AE1725" s="319">
        <v>0</v>
      </c>
      <c r="AF1725" s="319" t="s">
        <v>11282</v>
      </c>
      <c r="AG1725" s="320">
        <v>5.43</v>
      </c>
      <c r="AH1725" s="321">
        <f t="shared" si="321"/>
        <v>0</v>
      </c>
      <c r="AI1725" s="287">
        <f>_xlfn.IFNA(VLOOKUP(AD:AD,грп!B:C,2,0),0)</f>
        <v>0</v>
      </c>
      <c r="AJ1725" s="607">
        <v>37</v>
      </c>
      <c r="AK1725" s="672">
        <f t="shared" si="322"/>
        <v>0</v>
      </c>
      <c r="AL1725" s="174"/>
    </row>
    <row r="1726" spans="1:39" s="4" customFormat="1" ht="12" customHeight="1" outlineLevel="1" x14ac:dyDescent="0.35">
      <c r="A1726" s="307" t="s">
        <v>10525</v>
      </c>
      <c r="B1726" s="308" t="s">
        <v>7266</v>
      </c>
      <c r="C1726" s="323"/>
      <c r="D1726" s="310" t="s">
        <v>2262</v>
      </c>
      <c r="E1726" s="311" t="s">
        <v>2263</v>
      </c>
      <c r="F1726" s="293"/>
      <c r="G1726" s="293"/>
      <c r="H1726" s="294">
        <v>1</v>
      </c>
      <c r="I1726" s="294" t="str">
        <f>IFERROR(_xlfn.IFNA(VLOOKUP($D:$D,history!$I:$Y,3,0),VLOOKUP(E:E,history!$H:$Y,4,0)),"--")</f>
        <v>--</v>
      </c>
      <c r="J1726" s="282" t="s">
        <v>9870</v>
      </c>
      <c r="K1726" s="282" t="str">
        <f t="shared" si="315"/>
        <v/>
      </c>
      <c r="L1726" s="312">
        <f t="shared" si="319"/>
        <v>328.52</v>
      </c>
      <c r="M1726" s="312">
        <f t="shared" si="320"/>
        <v>497.76</v>
      </c>
      <c r="N1726" s="297" t="str">
        <f>_xlfn.IFNA(VLOOKUP($E:$E,'1'!$A:$E,3,0),"")</f>
        <v/>
      </c>
      <c r="O1726" s="297" t="str">
        <f>_xlfn.IFNA(VLOOKUP($E:$E,'2'!$A:$E,3,0),"")</f>
        <v/>
      </c>
      <c r="P1726" s="297" t="str">
        <f>_xlfn.IFNA(VLOOKUP($E:$E,'3'!$A:$D,3,0),"")</f>
        <v/>
      </c>
      <c r="Q1726" s="297" t="str">
        <f>_xlfn.IFNA(VLOOKUP($E:$E,'4'!$A:$F,3,0),"")</f>
        <v/>
      </c>
      <c r="R1726" s="297" t="str">
        <f>_xlfn.IFNA(VLOOKUP($E:$E,'5'!$A:$F,3,0),"")</f>
        <v/>
      </c>
      <c r="S1726" s="297" t="str">
        <f>_xlfn.IFNA(VLOOKUP($E:$E,'6'!$A:$F,3,0),"")</f>
        <v/>
      </c>
      <c r="T1726" s="313">
        <v>5</v>
      </c>
      <c r="U1726" s="313">
        <v>50</v>
      </c>
      <c r="V1726" s="313">
        <v>100</v>
      </c>
      <c r="W1726" s="314">
        <v>0.13700000000000001</v>
      </c>
      <c r="X1726" s="315">
        <v>2.1000000000000001E-4</v>
      </c>
      <c r="Y1726" s="749">
        <v>470</v>
      </c>
      <c r="Z1726" s="282"/>
      <c r="AA1726" s="316" t="s">
        <v>10391</v>
      </c>
      <c r="AB1726" s="282" t="s">
        <v>9163</v>
      </c>
      <c r="AC1726" s="317" t="s">
        <v>2081</v>
      </c>
      <c r="AD1726" s="318" t="s">
        <v>4050</v>
      </c>
      <c r="AE1726" s="319">
        <v>0</v>
      </c>
      <c r="AF1726" s="319" t="s">
        <v>11294</v>
      </c>
      <c r="AG1726" s="320">
        <v>6.24</v>
      </c>
      <c r="AH1726" s="321">
        <f t="shared" si="321"/>
        <v>0</v>
      </c>
      <c r="AI1726" s="287">
        <f>_xlfn.IFNA(VLOOKUP(AD:AD,грп!B:C,2,0),0)</f>
        <v>0</v>
      </c>
      <c r="AJ1726" s="607">
        <v>7</v>
      </c>
      <c r="AK1726" s="672">
        <f t="shared" si="322"/>
        <v>0</v>
      </c>
      <c r="AL1726" s="174"/>
    </row>
    <row r="1727" spans="1:39" ht="12" customHeight="1" outlineLevel="1" x14ac:dyDescent="0.35">
      <c r="A1727" s="307" t="s">
        <v>10525</v>
      </c>
      <c r="B1727" s="308" t="s">
        <v>7267</v>
      </c>
      <c r="C1727" s="323"/>
      <c r="D1727" s="310" t="s">
        <v>10963</v>
      </c>
      <c r="E1727" s="311" t="s">
        <v>2264</v>
      </c>
      <c r="F1727" s="293"/>
      <c r="G1727" s="293"/>
      <c r="H1727" s="294">
        <v>9</v>
      </c>
      <c r="I1727" s="294" t="str">
        <f>IFERROR(_xlfn.IFNA(VLOOKUP($D:$D,history!$I:$Y,3,0),VLOOKUP(E:E,history!$H:$Y,4,0)),"--")</f>
        <v>--</v>
      </c>
      <c r="J1727" s="282" t="s">
        <v>9868</v>
      </c>
      <c r="K1727" s="282" t="str">
        <f t="shared" si="315"/>
        <v/>
      </c>
      <c r="L1727" s="312">
        <f t="shared" si="319"/>
        <v>270.08999999999997</v>
      </c>
      <c r="M1727" s="312">
        <f t="shared" si="320"/>
        <v>409.22</v>
      </c>
      <c r="N1727" s="297" t="str">
        <f>_xlfn.IFNA(VLOOKUP($E:$E,'1'!$A:$E,3,0),"")</f>
        <v/>
      </c>
      <c r="O1727" s="297" t="str">
        <f>_xlfn.IFNA(VLOOKUP($E:$E,'2'!$A:$E,3,0),"")</f>
        <v/>
      </c>
      <c r="P1727" s="297" t="str">
        <f>_xlfn.IFNA(VLOOKUP($E:$E,'3'!$A:$D,3,0),"")</f>
        <v/>
      </c>
      <c r="Q1727" s="297" t="str">
        <f>_xlfn.IFNA(VLOOKUP($E:$E,'4'!$A:$F,3,0),"")</f>
        <v/>
      </c>
      <c r="R1727" s="297" t="str">
        <f>_xlfn.IFNA(VLOOKUP($E:$E,'5'!$A:$F,3,0),"")</f>
        <v/>
      </c>
      <c r="S1727" s="297" t="str">
        <f>_xlfn.IFNA(VLOOKUP($E:$E,'6'!$A:$F,3,0),"")</f>
        <v/>
      </c>
      <c r="T1727" s="313">
        <v>5</v>
      </c>
      <c r="U1727" s="313">
        <v>25</v>
      </c>
      <c r="V1727" s="313">
        <v>50</v>
      </c>
      <c r="W1727" s="314">
        <v>0.16900000000000001</v>
      </c>
      <c r="X1727" s="315">
        <v>2.5999999999999998E-4</v>
      </c>
      <c r="Y1727" s="749">
        <v>390</v>
      </c>
      <c r="Z1727" s="282"/>
      <c r="AA1727" s="316" t="s">
        <v>393</v>
      </c>
      <c r="AB1727" s="282" t="s">
        <v>9885</v>
      </c>
      <c r="AC1727" s="317" t="s">
        <v>2081</v>
      </c>
      <c r="AD1727" s="318" t="s">
        <v>4050</v>
      </c>
      <c r="AE1727" s="319">
        <v>0</v>
      </c>
      <c r="AF1727" s="319" t="s">
        <v>11282</v>
      </c>
      <c r="AG1727" s="320">
        <v>5.13</v>
      </c>
      <c r="AH1727" s="321">
        <f t="shared" si="321"/>
        <v>0</v>
      </c>
      <c r="AI1727" s="287">
        <f>_xlfn.IFNA(VLOOKUP(AD:AD,грп!B:C,2,0),0)</f>
        <v>0</v>
      </c>
      <c r="AJ1727" s="607">
        <v>30</v>
      </c>
      <c r="AK1727" s="672">
        <f t="shared" si="322"/>
        <v>0</v>
      </c>
      <c r="AL1727" s="174"/>
      <c r="AM1727" s="4"/>
    </row>
    <row r="1728" spans="1:39" s="4" customFormat="1" ht="12" customHeight="1" outlineLevel="1" x14ac:dyDescent="0.35">
      <c r="A1728" s="307" t="s">
        <v>10525</v>
      </c>
      <c r="B1728" s="308" t="s">
        <v>7268</v>
      </c>
      <c r="C1728" s="323"/>
      <c r="D1728" s="310" t="s">
        <v>2265</v>
      </c>
      <c r="E1728" s="311" t="s">
        <v>2266</v>
      </c>
      <c r="F1728" s="293"/>
      <c r="G1728" s="293"/>
      <c r="H1728" s="294">
        <v>8</v>
      </c>
      <c r="I1728" s="294" t="str">
        <f>IFERROR(_xlfn.IFNA(VLOOKUP($D:$D,history!$I:$Y,3,0),VLOOKUP(E:E,history!$H:$Y,4,0)),"--")</f>
        <v>--</v>
      </c>
      <c r="J1728" s="282" t="s">
        <v>9870</v>
      </c>
      <c r="K1728" s="282" t="str">
        <f t="shared" si="315"/>
        <v/>
      </c>
      <c r="L1728" s="312">
        <f t="shared" si="319"/>
        <v>342.22</v>
      </c>
      <c r="M1728" s="312">
        <f t="shared" si="320"/>
        <v>518.51</v>
      </c>
      <c r="N1728" s="297" t="str">
        <f>_xlfn.IFNA(VLOOKUP($E:$E,'1'!$A:$E,3,0),"")</f>
        <v/>
      </c>
      <c r="O1728" s="297" t="str">
        <f>_xlfn.IFNA(VLOOKUP($E:$E,'2'!$A:$E,3,0),"")</f>
        <v/>
      </c>
      <c r="P1728" s="297" t="str">
        <f>_xlfn.IFNA(VLOOKUP($E:$E,'3'!$A:$D,3,0),"")</f>
        <v/>
      </c>
      <c r="Q1728" s="297" t="str">
        <f>_xlfn.IFNA(VLOOKUP($E:$E,'4'!$A:$F,3,0),"")</f>
        <v/>
      </c>
      <c r="R1728" s="297" t="str">
        <f>_xlfn.IFNA(VLOOKUP($E:$E,'5'!$A:$F,3,0),"")</f>
        <v/>
      </c>
      <c r="S1728" s="297" t="str">
        <f>_xlfn.IFNA(VLOOKUP($E:$E,'6'!$A:$F,3,0),"")</f>
        <v/>
      </c>
      <c r="T1728" s="313">
        <v>5</v>
      </c>
      <c r="U1728" s="313">
        <v>25</v>
      </c>
      <c r="V1728" s="313">
        <v>50</v>
      </c>
      <c r="W1728" s="314">
        <v>0.17599999999999999</v>
      </c>
      <c r="X1728" s="315">
        <v>2.5999999999999998E-4</v>
      </c>
      <c r="Y1728" s="749">
        <v>490</v>
      </c>
      <c r="Z1728" s="282"/>
      <c r="AA1728" s="316" t="s">
        <v>393</v>
      </c>
      <c r="AB1728" s="282" t="s">
        <v>9885</v>
      </c>
      <c r="AC1728" s="317" t="s">
        <v>2081</v>
      </c>
      <c r="AD1728" s="318" t="s">
        <v>4050</v>
      </c>
      <c r="AE1728" s="319">
        <v>0</v>
      </c>
      <c r="AF1728" s="319" t="s">
        <v>11282</v>
      </c>
      <c r="AG1728" s="320">
        <v>6.5</v>
      </c>
      <c r="AH1728" s="321">
        <f t="shared" si="321"/>
        <v>0</v>
      </c>
      <c r="AI1728" s="287">
        <f>_xlfn.IFNA(VLOOKUP(AD:AD,грп!B:C,2,0),0)</f>
        <v>0</v>
      </c>
      <c r="AJ1728" s="607">
        <v>25</v>
      </c>
      <c r="AK1728" s="672">
        <f t="shared" si="322"/>
        <v>0</v>
      </c>
      <c r="AL1728" s="174"/>
    </row>
    <row r="1729" spans="1:38" s="4" customFormat="1" ht="12" customHeight="1" outlineLevel="1" x14ac:dyDescent="0.35">
      <c r="A1729" s="307" t="s">
        <v>10525</v>
      </c>
      <c r="B1729" s="308" t="s">
        <v>7269</v>
      </c>
      <c r="C1729" s="323"/>
      <c r="D1729" s="310" t="s">
        <v>2267</v>
      </c>
      <c r="E1729" s="311" t="s">
        <v>2268</v>
      </c>
      <c r="F1729" s="293"/>
      <c r="G1729" s="293"/>
      <c r="H1729" s="294">
        <v>48</v>
      </c>
      <c r="I1729" s="294" t="str">
        <f>IFERROR(_xlfn.IFNA(VLOOKUP($D:$D,history!$I:$Y,3,0),VLOOKUP(E:E,history!$H:$Y,4,0)),"--")</f>
        <v>--</v>
      </c>
      <c r="J1729" s="282" t="s">
        <v>9870</v>
      </c>
      <c r="K1729" s="282" t="str">
        <f t="shared" si="315"/>
        <v/>
      </c>
      <c r="L1729" s="312">
        <f t="shared" si="319"/>
        <v>301.14</v>
      </c>
      <c r="M1729" s="312">
        <f t="shared" si="320"/>
        <v>456.28</v>
      </c>
      <c r="N1729" s="297" t="str">
        <f>_xlfn.IFNA(VLOOKUP($E:$E,'1'!$A:$E,3,0),"")</f>
        <v/>
      </c>
      <c r="O1729" s="297" t="str">
        <f>_xlfn.IFNA(VLOOKUP($E:$E,'2'!$A:$E,3,0),"")</f>
        <v/>
      </c>
      <c r="P1729" s="297" t="str">
        <f>_xlfn.IFNA(VLOOKUP($E:$E,'3'!$A:$D,3,0),"")</f>
        <v/>
      </c>
      <c r="Q1729" s="297" t="str">
        <f>_xlfn.IFNA(VLOOKUP($E:$E,'4'!$A:$F,3,0),"")</f>
        <v/>
      </c>
      <c r="R1729" s="297" t="str">
        <f>_xlfn.IFNA(VLOOKUP($E:$E,'5'!$A:$F,3,0),"")</f>
        <v/>
      </c>
      <c r="S1729" s="297" t="str">
        <f>_xlfn.IFNA(VLOOKUP($E:$E,'6'!$A:$F,3,0),"")</f>
        <v/>
      </c>
      <c r="T1729" s="313">
        <v>5</v>
      </c>
      <c r="U1729" s="313">
        <v>25</v>
      </c>
      <c r="V1729" s="313">
        <v>50</v>
      </c>
      <c r="W1729" s="314">
        <v>0.248</v>
      </c>
      <c r="X1729" s="315">
        <v>3.4000000000000002E-4</v>
      </c>
      <c r="Y1729" s="749">
        <v>430</v>
      </c>
      <c r="Z1729" s="282"/>
      <c r="AA1729" s="316" t="s">
        <v>393</v>
      </c>
      <c r="AB1729" s="282" t="s">
        <v>9163</v>
      </c>
      <c r="AC1729" s="317" t="s">
        <v>2081</v>
      </c>
      <c r="AD1729" s="318" t="s">
        <v>4050</v>
      </c>
      <c r="AE1729" s="319">
        <v>0</v>
      </c>
      <c r="AF1729" s="319" t="s">
        <v>11282</v>
      </c>
      <c r="AG1729" s="320">
        <v>5.72</v>
      </c>
      <c r="AH1729" s="321">
        <f t="shared" si="321"/>
        <v>0</v>
      </c>
      <c r="AI1729" s="287">
        <f>_xlfn.IFNA(VLOOKUP(AD:AD,грп!B:C,2,0),0)</f>
        <v>0</v>
      </c>
      <c r="AJ1729" s="607">
        <v>25</v>
      </c>
      <c r="AK1729" s="672">
        <f t="shared" si="322"/>
        <v>0</v>
      </c>
      <c r="AL1729" s="174"/>
    </row>
    <row r="1730" spans="1:38" s="4" customFormat="1" ht="12" customHeight="1" outlineLevel="1" x14ac:dyDescent="0.35">
      <c r="A1730" s="307" t="s">
        <v>10525</v>
      </c>
      <c r="B1730" s="308" t="s">
        <v>7270</v>
      </c>
      <c r="C1730" s="323"/>
      <c r="D1730" s="310" t="s">
        <v>2269</v>
      </c>
      <c r="E1730" s="311" t="s">
        <v>2270</v>
      </c>
      <c r="F1730" s="293"/>
      <c r="G1730" s="293"/>
      <c r="H1730" s="294">
        <v>12</v>
      </c>
      <c r="I1730" s="294" t="str">
        <f>IFERROR(_xlfn.IFNA(VLOOKUP($D:$D,history!$I:$Y,3,0),VLOOKUP(E:E,history!$H:$Y,4,0)),"--")</f>
        <v>--</v>
      </c>
      <c r="J1730" s="282" t="s">
        <v>9870</v>
      </c>
      <c r="K1730" s="282" t="str">
        <f t="shared" si="315"/>
        <v/>
      </c>
      <c r="L1730" s="312">
        <f t="shared" si="319"/>
        <v>395.39</v>
      </c>
      <c r="M1730" s="312">
        <f t="shared" si="320"/>
        <v>599.07000000000005</v>
      </c>
      <c r="N1730" s="297" t="str">
        <f>_xlfn.IFNA(VLOOKUP($E:$E,'1'!$A:$E,3,0),"")</f>
        <v/>
      </c>
      <c r="O1730" s="297" t="str">
        <f>_xlfn.IFNA(VLOOKUP($E:$E,'2'!$A:$E,3,0),"")</f>
        <v/>
      </c>
      <c r="P1730" s="297" t="str">
        <f>_xlfn.IFNA(VLOOKUP($E:$E,'3'!$A:$D,3,0),"")</f>
        <v/>
      </c>
      <c r="Q1730" s="297" t="str">
        <f>_xlfn.IFNA(VLOOKUP($E:$E,'4'!$A:$F,3,0),"")</f>
        <v/>
      </c>
      <c r="R1730" s="297" t="str">
        <f>_xlfn.IFNA(VLOOKUP($E:$E,'5'!$A:$F,3,0),"")</f>
        <v/>
      </c>
      <c r="S1730" s="297" t="str">
        <f>_xlfn.IFNA(VLOOKUP($E:$E,'6'!$A:$F,3,0),"")</f>
        <v/>
      </c>
      <c r="T1730" s="313">
        <v>5</v>
      </c>
      <c r="U1730" s="313">
        <v>25</v>
      </c>
      <c r="V1730" s="313">
        <v>50</v>
      </c>
      <c r="W1730" s="314">
        <v>0.26</v>
      </c>
      <c r="X1730" s="315">
        <v>3.4000000000000002E-4</v>
      </c>
      <c r="Y1730" s="749">
        <v>570</v>
      </c>
      <c r="Z1730" s="282"/>
      <c r="AA1730" s="316" t="s">
        <v>10388</v>
      </c>
      <c r="AB1730" s="282" t="s">
        <v>9163</v>
      </c>
      <c r="AC1730" s="317" t="s">
        <v>2081</v>
      </c>
      <c r="AD1730" s="318" t="s">
        <v>4050</v>
      </c>
      <c r="AE1730" s="319">
        <v>0</v>
      </c>
      <c r="AF1730" s="319" t="s">
        <v>11282</v>
      </c>
      <c r="AG1730" s="320">
        <v>7.51</v>
      </c>
      <c r="AH1730" s="321">
        <f t="shared" si="321"/>
        <v>0</v>
      </c>
      <c r="AI1730" s="287">
        <f>_xlfn.IFNA(VLOOKUP(AD:AD,грп!B:C,2,0),0)</f>
        <v>0</v>
      </c>
      <c r="AJ1730" s="607">
        <v>23</v>
      </c>
      <c r="AK1730" s="672">
        <f t="shared" si="322"/>
        <v>0</v>
      </c>
      <c r="AL1730" s="174"/>
    </row>
    <row r="1731" spans="1:38" s="4" customFormat="1" ht="12" customHeight="1" outlineLevel="1" x14ac:dyDescent="0.35">
      <c r="A1731" s="307" t="s">
        <v>10525</v>
      </c>
      <c r="B1731" s="308" t="s">
        <v>7271</v>
      </c>
      <c r="C1731" s="323"/>
      <c r="D1731" s="310" t="s">
        <v>2271</v>
      </c>
      <c r="E1731" s="311" t="s">
        <v>2272</v>
      </c>
      <c r="F1731" s="293"/>
      <c r="G1731" s="293"/>
      <c r="H1731" s="294">
        <v>17</v>
      </c>
      <c r="I1731" s="294" t="str">
        <f>IFERROR(_xlfn.IFNA(VLOOKUP($D:$D,history!$I:$Y,3,0),VLOOKUP(E:E,history!$H:$Y,4,0)),"--")</f>
        <v>--</v>
      </c>
      <c r="J1731" s="282" t="s">
        <v>9870</v>
      </c>
      <c r="K1731" s="282" t="str">
        <f t="shared" si="315"/>
        <v/>
      </c>
      <c r="L1731" s="312">
        <f t="shared" si="319"/>
        <v>462.78</v>
      </c>
      <c r="M1731" s="312">
        <f t="shared" si="320"/>
        <v>701.18</v>
      </c>
      <c r="N1731" s="297" t="str">
        <f>_xlfn.IFNA(VLOOKUP($E:$E,'1'!$A:$E,3,0),"")</f>
        <v/>
      </c>
      <c r="O1731" s="297" t="str">
        <f>_xlfn.IFNA(VLOOKUP($E:$E,'2'!$A:$E,3,0),"")</f>
        <v/>
      </c>
      <c r="P1731" s="297" t="str">
        <f>_xlfn.IFNA(VLOOKUP($E:$E,'3'!$A:$D,3,0),"")</f>
        <v/>
      </c>
      <c r="Q1731" s="297" t="str">
        <f>_xlfn.IFNA(VLOOKUP($E:$E,'4'!$A:$F,3,0),"")</f>
        <v/>
      </c>
      <c r="R1731" s="297" t="str">
        <f>_xlfn.IFNA(VLOOKUP($E:$E,'5'!$A:$F,3,0),"")</f>
        <v/>
      </c>
      <c r="S1731" s="297" t="str">
        <f>_xlfn.IFNA(VLOOKUP($E:$E,'6'!$A:$F,3,0),"")</f>
        <v/>
      </c>
      <c r="T1731" s="313">
        <v>5</v>
      </c>
      <c r="U1731" s="313">
        <v>25</v>
      </c>
      <c r="V1731" s="313">
        <v>50</v>
      </c>
      <c r="W1731" s="314">
        <v>0.26300000000000001</v>
      </c>
      <c r="X1731" s="315">
        <v>3.4000000000000002E-4</v>
      </c>
      <c r="Y1731" s="749">
        <v>670</v>
      </c>
      <c r="Z1731" s="282"/>
      <c r="AA1731" s="316" t="s">
        <v>10388</v>
      </c>
      <c r="AB1731" s="282" t="s">
        <v>9163</v>
      </c>
      <c r="AC1731" s="317" t="s">
        <v>2081</v>
      </c>
      <c r="AD1731" s="318" t="s">
        <v>4050</v>
      </c>
      <c r="AE1731" s="319">
        <v>0</v>
      </c>
      <c r="AF1731" s="319" t="s">
        <v>11282</v>
      </c>
      <c r="AG1731" s="320">
        <v>8.7899999999999991</v>
      </c>
      <c r="AH1731" s="321">
        <f t="shared" si="321"/>
        <v>0</v>
      </c>
      <c r="AI1731" s="287">
        <f>_xlfn.IFNA(VLOOKUP(AD:AD,грп!B:C,2,0),0)</f>
        <v>0</v>
      </c>
      <c r="AJ1731" s="607">
        <v>22</v>
      </c>
      <c r="AK1731" s="672">
        <f t="shared" si="322"/>
        <v>0</v>
      </c>
      <c r="AL1731" s="174"/>
    </row>
    <row r="1732" spans="1:38" s="4" customFormat="1" ht="12" customHeight="1" outlineLevel="1" x14ac:dyDescent="0.35">
      <c r="A1732" s="307" t="s">
        <v>10525</v>
      </c>
      <c r="B1732" s="308" t="s">
        <v>7272</v>
      </c>
      <c r="C1732" s="323"/>
      <c r="D1732" s="310" t="s">
        <v>2273</v>
      </c>
      <c r="E1732" s="311" t="s">
        <v>2274</v>
      </c>
      <c r="F1732" s="293"/>
      <c r="G1732" s="293"/>
      <c r="H1732" s="294">
        <v>31</v>
      </c>
      <c r="I1732" s="294" t="str">
        <f>IFERROR(_xlfn.IFNA(VLOOKUP($D:$D,history!$I:$Y,3,0),VLOOKUP(E:E,history!$H:$Y,4,0)),"--")</f>
        <v>--</v>
      </c>
      <c r="J1732" s="282" t="s">
        <v>9870</v>
      </c>
      <c r="K1732" s="282" t="str">
        <f t="shared" ref="K1732:K1795" si="323" xml:space="preserve">
IF(OR($E1732="",$A$3&lt;&gt;"МОСКВА"),"",
IF(AND($AJ1732&gt;=1,$AJ1732&lt;20),"*",
IF(AND($AJ1732&gt;=20,$AJ1732&lt;100),"**",
IF(($AJ1732&gt;=100),"***","--"))))</f>
        <v/>
      </c>
      <c r="L1732" s="312">
        <f t="shared" si="319"/>
        <v>321.16000000000003</v>
      </c>
      <c r="M1732" s="312">
        <f t="shared" si="320"/>
        <v>486.6</v>
      </c>
      <c r="N1732" s="297" t="str">
        <f>_xlfn.IFNA(VLOOKUP($E:$E,'1'!$A:$E,3,0),"")</f>
        <v/>
      </c>
      <c r="O1732" s="297" t="str">
        <f>_xlfn.IFNA(VLOOKUP($E:$E,'2'!$A:$E,3,0),"")</f>
        <v/>
      </c>
      <c r="P1732" s="297" t="str">
        <f>_xlfn.IFNA(VLOOKUP($E:$E,'3'!$A:$D,3,0),"")</f>
        <v/>
      </c>
      <c r="Q1732" s="297" t="str">
        <f>_xlfn.IFNA(VLOOKUP($E:$E,'4'!$A:$F,3,0),"")</f>
        <v/>
      </c>
      <c r="R1732" s="297" t="str">
        <f>_xlfn.IFNA(VLOOKUP($E:$E,'5'!$A:$F,3,0),"")</f>
        <v/>
      </c>
      <c r="S1732" s="297" t="str">
        <f>_xlfn.IFNA(VLOOKUP($E:$E,'6'!$A:$F,3,0),"")</f>
        <v/>
      </c>
      <c r="T1732" s="313">
        <v>5</v>
      </c>
      <c r="U1732" s="313">
        <v>25</v>
      </c>
      <c r="V1732" s="313">
        <v>50</v>
      </c>
      <c r="W1732" s="314">
        <v>0.26100000000000001</v>
      </c>
      <c r="X1732" s="315">
        <v>3.4000000000000002E-4</v>
      </c>
      <c r="Y1732" s="749">
        <v>460</v>
      </c>
      <c r="Z1732" s="282"/>
      <c r="AA1732" s="316" t="s">
        <v>10390</v>
      </c>
      <c r="AB1732" s="282" t="s">
        <v>9163</v>
      </c>
      <c r="AC1732" s="317" t="s">
        <v>2081</v>
      </c>
      <c r="AD1732" s="318" t="s">
        <v>4050</v>
      </c>
      <c r="AE1732" s="319">
        <v>0</v>
      </c>
      <c r="AF1732" s="319" t="s">
        <v>11282</v>
      </c>
      <c r="AG1732" s="320">
        <v>6.1</v>
      </c>
      <c r="AH1732" s="321">
        <f t="shared" si="321"/>
        <v>0</v>
      </c>
      <c r="AI1732" s="287">
        <f>_xlfn.IFNA(VLOOKUP(AD:AD,грп!B:C,2,0),0)</f>
        <v>0</v>
      </c>
      <c r="AJ1732" s="607">
        <v>24</v>
      </c>
      <c r="AK1732" s="672">
        <f t="shared" si="322"/>
        <v>0</v>
      </c>
      <c r="AL1732" s="174"/>
    </row>
    <row r="1733" spans="1:38" s="4" customFormat="1" ht="12" customHeight="1" outlineLevel="1" x14ac:dyDescent="0.35">
      <c r="A1733" s="307" t="s">
        <v>10525</v>
      </c>
      <c r="B1733" s="308" t="s">
        <v>7273</v>
      </c>
      <c r="C1733" s="323"/>
      <c r="D1733" s="310" t="s">
        <v>2275</v>
      </c>
      <c r="E1733" s="311" t="s">
        <v>2276</v>
      </c>
      <c r="F1733" s="293"/>
      <c r="G1733" s="293"/>
      <c r="H1733" s="294">
        <v>4</v>
      </c>
      <c r="I1733" s="294" t="str">
        <f>IFERROR(_xlfn.IFNA(VLOOKUP($D:$D,history!$I:$Y,3,0),VLOOKUP(E:E,history!$H:$Y,4,0)),"--")</f>
        <v>--</v>
      </c>
      <c r="J1733" s="282" t="s">
        <v>9868</v>
      </c>
      <c r="K1733" s="282" t="str">
        <f t="shared" si="323"/>
        <v/>
      </c>
      <c r="L1733" s="312">
        <f t="shared" si="319"/>
        <v>411.18</v>
      </c>
      <c r="M1733" s="312">
        <f t="shared" si="320"/>
        <v>623</v>
      </c>
      <c r="N1733" s="297" t="str">
        <f>_xlfn.IFNA(VLOOKUP($E:$E,'1'!$A:$E,3,0),"")</f>
        <v/>
      </c>
      <c r="O1733" s="297" t="str">
        <f>_xlfn.IFNA(VLOOKUP($E:$E,'2'!$A:$E,3,0),"")</f>
        <v/>
      </c>
      <c r="P1733" s="297" t="str">
        <f>_xlfn.IFNA(VLOOKUP($E:$E,'3'!$A:$D,3,0),"")</f>
        <v/>
      </c>
      <c r="Q1733" s="297" t="str">
        <f>_xlfn.IFNA(VLOOKUP($E:$E,'4'!$A:$F,3,0),"")</f>
        <v/>
      </c>
      <c r="R1733" s="297" t="str">
        <f>_xlfn.IFNA(VLOOKUP($E:$E,'5'!$A:$F,3,0),"")</f>
        <v/>
      </c>
      <c r="S1733" s="297" t="str">
        <f>_xlfn.IFNA(VLOOKUP($E:$E,'6'!$A:$F,3,0),"")</f>
        <v/>
      </c>
      <c r="T1733" s="313">
        <v>5</v>
      </c>
      <c r="U1733" s="313">
        <v>25</v>
      </c>
      <c r="V1733" s="313">
        <v>50</v>
      </c>
      <c r="W1733" s="314">
        <v>0.27200000000000002</v>
      </c>
      <c r="X1733" s="315">
        <v>3.2000000000000003E-4</v>
      </c>
      <c r="Y1733" s="749">
        <v>590</v>
      </c>
      <c r="Z1733" s="282"/>
      <c r="AA1733" s="316" t="s">
        <v>10388</v>
      </c>
      <c r="AB1733" s="282" t="s">
        <v>9163</v>
      </c>
      <c r="AC1733" s="317" t="s">
        <v>2081</v>
      </c>
      <c r="AD1733" s="318" t="s">
        <v>4050</v>
      </c>
      <c r="AE1733" s="319">
        <v>0</v>
      </c>
      <c r="AF1733" s="319" t="s">
        <v>11282</v>
      </c>
      <c r="AG1733" s="320">
        <v>7.81</v>
      </c>
      <c r="AH1733" s="321">
        <f t="shared" si="321"/>
        <v>0</v>
      </c>
      <c r="AI1733" s="287">
        <f>_xlfn.IFNA(VLOOKUP(AD:AD,грп!B:C,2,0),0)</f>
        <v>0</v>
      </c>
      <c r="AJ1733" s="607">
        <v>25</v>
      </c>
      <c r="AK1733" s="672">
        <f t="shared" si="322"/>
        <v>0</v>
      </c>
      <c r="AL1733" s="174"/>
    </row>
    <row r="1734" spans="1:38" s="4" customFormat="1" ht="12" customHeight="1" outlineLevel="1" x14ac:dyDescent="0.35">
      <c r="A1734" s="307" t="s">
        <v>10525</v>
      </c>
      <c r="B1734" s="308" t="s">
        <v>7274</v>
      </c>
      <c r="C1734" s="323"/>
      <c r="D1734" s="310" t="s">
        <v>2277</v>
      </c>
      <c r="E1734" s="311" t="s">
        <v>2278</v>
      </c>
      <c r="F1734" s="293"/>
      <c r="G1734" s="293"/>
      <c r="H1734" s="294">
        <v>54</v>
      </c>
      <c r="I1734" s="294" t="str">
        <f>IFERROR(_xlfn.IFNA(VLOOKUP($D:$D,history!$I:$Y,3,0),VLOOKUP(E:E,history!$H:$Y,4,0)),"--")</f>
        <v>--</v>
      </c>
      <c r="J1734" s="282" t="s">
        <v>9868</v>
      </c>
      <c r="K1734" s="282" t="str">
        <f t="shared" si="323"/>
        <v/>
      </c>
      <c r="L1734" s="312">
        <f t="shared" si="319"/>
        <v>462.78</v>
      </c>
      <c r="M1734" s="312">
        <f t="shared" si="320"/>
        <v>701.18</v>
      </c>
      <c r="N1734" s="297" t="str">
        <f>_xlfn.IFNA(VLOOKUP($E:$E,'1'!$A:$E,3,0),"")</f>
        <v/>
      </c>
      <c r="O1734" s="297" t="str">
        <f>_xlfn.IFNA(VLOOKUP($E:$E,'2'!$A:$E,3,0),"")</f>
        <v/>
      </c>
      <c r="P1734" s="297" t="str">
        <f>_xlfn.IFNA(VLOOKUP($E:$E,'3'!$A:$D,3,0),"")</f>
        <v/>
      </c>
      <c r="Q1734" s="297" t="str">
        <f>_xlfn.IFNA(VLOOKUP($E:$E,'4'!$A:$F,3,0),"")</f>
        <v/>
      </c>
      <c r="R1734" s="297" t="str">
        <f>_xlfn.IFNA(VLOOKUP($E:$E,'5'!$A:$F,3,0),"")</f>
        <v/>
      </c>
      <c r="S1734" s="297" t="str">
        <f>_xlfn.IFNA(VLOOKUP($E:$E,'6'!$A:$F,3,0),"")</f>
        <v/>
      </c>
      <c r="T1734" s="313">
        <v>5</v>
      </c>
      <c r="U1734" s="313">
        <v>25</v>
      </c>
      <c r="V1734" s="313">
        <v>50</v>
      </c>
      <c r="W1734" s="314">
        <v>0.27700000000000002</v>
      </c>
      <c r="X1734" s="315">
        <v>3.2000000000000003E-4</v>
      </c>
      <c r="Y1734" s="749">
        <v>670</v>
      </c>
      <c r="Z1734" s="282"/>
      <c r="AA1734" s="316" t="s">
        <v>10388</v>
      </c>
      <c r="AB1734" s="282" t="s">
        <v>9163</v>
      </c>
      <c r="AC1734" s="317" t="s">
        <v>2081</v>
      </c>
      <c r="AD1734" s="318" t="s">
        <v>4050</v>
      </c>
      <c r="AE1734" s="319">
        <v>0</v>
      </c>
      <c r="AF1734" s="319" t="s">
        <v>11282</v>
      </c>
      <c r="AG1734" s="320">
        <v>8.7899999999999991</v>
      </c>
      <c r="AH1734" s="321">
        <f t="shared" si="321"/>
        <v>0</v>
      </c>
      <c r="AI1734" s="287">
        <f>_xlfn.IFNA(VLOOKUP(AD:AD,грп!B:C,2,0),0)</f>
        <v>0</v>
      </c>
      <c r="AJ1734" s="607">
        <v>18</v>
      </c>
      <c r="AK1734" s="672">
        <f t="shared" si="322"/>
        <v>0</v>
      </c>
      <c r="AL1734" s="174"/>
    </row>
    <row r="1735" spans="1:38" s="4" customFormat="1" ht="12" customHeight="1" outlineLevel="1" x14ac:dyDescent="0.35">
      <c r="A1735" s="307" t="s">
        <v>10525</v>
      </c>
      <c r="B1735" s="308" t="s">
        <v>7275</v>
      </c>
      <c r="C1735" s="323"/>
      <c r="D1735" s="310" t="s">
        <v>2279</v>
      </c>
      <c r="E1735" s="311" t="s">
        <v>2280</v>
      </c>
      <c r="F1735" s="293"/>
      <c r="G1735" s="293"/>
      <c r="H1735" s="294">
        <v>3</v>
      </c>
      <c r="I1735" s="294" t="str">
        <f>IFERROR(_xlfn.IFNA(VLOOKUP($D:$D,history!$I:$Y,3,0),VLOOKUP(E:E,history!$H:$Y,4,0)),"--")</f>
        <v>--</v>
      </c>
      <c r="J1735" s="282" t="s">
        <v>9870</v>
      </c>
      <c r="K1735" s="282" t="str">
        <f t="shared" si="323"/>
        <v/>
      </c>
      <c r="L1735" s="312">
        <f t="shared" si="319"/>
        <v>462.78</v>
      </c>
      <c r="M1735" s="312">
        <f t="shared" si="320"/>
        <v>701.18</v>
      </c>
      <c r="N1735" s="297" t="str">
        <f>_xlfn.IFNA(VLOOKUP($E:$E,'1'!$A:$E,3,0),"")</f>
        <v/>
      </c>
      <c r="O1735" s="297" t="str">
        <f>_xlfn.IFNA(VLOOKUP($E:$E,'2'!$A:$E,3,0),"")</f>
        <v/>
      </c>
      <c r="P1735" s="297" t="str">
        <f>_xlfn.IFNA(VLOOKUP($E:$E,'3'!$A:$D,3,0),"")</f>
        <v/>
      </c>
      <c r="Q1735" s="297" t="str">
        <f>_xlfn.IFNA(VLOOKUP($E:$E,'4'!$A:$F,3,0),"")</f>
        <v/>
      </c>
      <c r="R1735" s="297" t="str">
        <f>_xlfn.IFNA(VLOOKUP($E:$E,'5'!$A:$F,3,0),"")</f>
        <v/>
      </c>
      <c r="S1735" s="297" t="str">
        <f>_xlfn.IFNA(VLOOKUP($E:$E,'6'!$A:$F,3,0),"")</f>
        <v/>
      </c>
      <c r="T1735" s="313">
        <v>5</v>
      </c>
      <c r="U1735" s="313">
        <v>25</v>
      </c>
      <c r="V1735" s="313">
        <v>50</v>
      </c>
      <c r="W1735" s="314">
        <v>0.32100000000000001</v>
      </c>
      <c r="X1735" s="315">
        <v>3.8000000000000002E-4</v>
      </c>
      <c r="Y1735" s="749">
        <v>670</v>
      </c>
      <c r="Z1735" s="282"/>
      <c r="AA1735" s="316" t="s">
        <v>10390</v>
      </c>
      <c r="AB1735" s="282" t="s">
        <v>9163</v>
      </c>
      <c r="AC1735" s="317" t="s">
        <v>2081</v>
      </c>
      <c r="AD1735" s="318" t="s">
        <v>4050</v>
      </c>
      <c r="AE1735" s="319">
        <v>0</v>
      </c>
      <c r="AF1735" s="319" t="s">
        <v>11282</v>
      </c>
      <c r="AG1735" s="320">
        <v>8.7899999999999991</v>
      </c>
      <c r="AH1735" s="321">
        <f t="shared" si="321"/>
        <v>0</v>
      </c>
      <c r="AI1735" s="287">
        <f>_xlfn.IFNA(VLOOKUP(AD:AD,грп!B:C,2,0),0)</f>
        <v>0</v>
      </c>
      <c r="AJ1735" s="607">
        <v>10</v>
      </c>
      <c r="AK1735" s="672">
        <f t="shared" si="322"/>
        <v>0</v>
      </c>
      <c r="AL1735" s="174"/>
    </row>
    <row r="1736" spans="1:38" s="4" customFormat="1" ht="12" customHeight="1" outlineLevel="1" x14ac:dyDescent="0.35">
      <c r="A1736" s="307" t="s">
        <v>10525</v>
      </c>
      <c r="B1736" s="308" t="s">
        <v>7276</v>
      </c>
      <c r="C1736" s="323"/>
      <c r="D1736" s="310" t="s">
        <v>2281</v>
      </c>
      <c r="E1736" s="311" t="s">
        <v>2282</v>
      </c>
      <c r="F1736" s="293"/>
      <c r="G1736" s="293"/>
      <c r="H1736" s="294">
        <v>27</v>
      </c>
      <c r="I1736" s="294" t="str">
        <f>IFERROR(_xlfn.IFNA(VLOOKUP($D:$D,history!$I:$Y,3,0),VLOOKUP(E:E,history!$H:$Y,4,0)),"--")</f>
        <v>V</v>
      </c>
      <c r="J1736" s="282" t="s">
        <v>9868</v>
      </c>
      <c r="K1736" s="282" t="str">
        <f t="shared" si="323"/>
        <v/>
      </c>
      <c r="L1736" s="312">
        <f t="shared" si="319"/>
        <v>403.81</v>
      </c>
      <c r="M1736" s="312">
        <f t="shared" si="320"/>
        <v>611.84</v>
      </c>
      <c r="N1736" s="297" t="str">
        <f>_xlfn.IFNA(VLOOKUP($E:$E,'1'!$A:$E,3,0),"")</f>
        <v/>
      </c>
      <c r="O1736" s="297" t="str">
        <f>_xlfn.IFNA(VLOOKUP($E:$E,'2'!$A:$E,3,0),"")</f>
        <v/>
      </c>
      <c r="P1736" s="297" t="str">
        <f>_xlfn.IFNA(VLOOKUP($E:$E,'3'!$A:$D,3,0),"")</f>
        <v/>
      </c>
      <c r="Q1736" s="297" t="str">
        <f>_xlfn.IFNA(VLOOKUP($E:$E,'4'!$A:$F,3,0),"")</f>
        <v/>
      </c>
      <c r="R1736" s="297" t="str">
        <f>_xlfn.IFNA(VLOOKUP($E:$E,'5'!$A:$F,3,0),"")</f>
        <v/>
      </c>
      <c r="S1736" s="297" t="str">
        <f>_xlfn.IFNA(VLOOKUP($E:$E,'6'!$A:$F,3,0),"")</f>
        <v/>
      </c>
      <c r="T1736" s="313">
        <v>5</v>
      </c>
      <c r="U1736" s="313">
        <v>25</v>
      </c>
      <c r="V1736" s="313">
        <v>50</v>
      </c>
      <c r="W1736" s="314">
        <v>0.33500000000000002</v>
      </c>
      <c r="X1736" s="315">
        <v>3.8000000000000002E-4</v>
      </c>
      <c r="Y1736" s="749">
        <v>580</v>
      </c>
      <c r="Z1736" s="282"/>
      <c r="AA1736" s="316" t="s">
        <v>10388</v>
      </c>
      <c r="AB1736" s="282" t="s">
        <v>9163</v>
      </c>
      <c r="AC1736" s="317" t="s">
        <v>2081</v>
      </c>
      <c r="AD1736" s="318" t="s">
        <v>4050</v>
      </c>
      <c r="AE1736" s="319">
        <v>0</v>
      </c>
      <c r="AF1736" s="319" t="s">
        <v>11282</v>
      </c>
      <c r="AG1736" s="320">
        <v>7.67</v>
      </c>
      <c r="AH1736" s="321">
        <f t="shared" si="321"/>
        <v>0</v>
      </c>
      <c r="AI1736" s="287">
        <f>_xlfn.IFNA(VLOOKUP(AD:AD,грп!B:C,2,0),0)</f>
        <v>0</v>
      </c>
      <c r="AJ1736" s="607">
        <v>23</v>
      </c>
      <c r="AK1736" s="672">
        <f t="shared" si="322"/>
        <v>0</v>
      </c>
      <c r="AL1736" s="174"/>
    </row>
    <row r="1737" spans="1:38" s="4" customFormat="1" ht="12" customHeight="1" outlineLevel="1" x14ac:dyDescent="0.35">
      <c r="A1737" s="307" t="s">
        <v>10525</v>
      </c>
      <c r="B1737" s="308">
        <v>0</v>
      </c>
      <c r="C1737" s="309"/>
      <c r="D1737" s="310" t="s">
        <v>10964</v>
      </c>
      <c r="E1737" s="322" t="s">
        <v>4660</v>
      </c>
      <c r="F1737" s="293"/>
      <c r="G1737" s="293"/>
      <c r="H1737" s="294">
        <v>2</v>
      </c>
      <c r="I1737" s="294" t="str">
        <f>IFERROR(_xlfn.IFNA(VLOOKUP($D:$D,history!$I:$Y,3,0),VLOOKUP(E:E,history!$H:$Y,4,0)),"--")</f>
        <v>--</v>
      </c>
      <c r="J1737" s="282" t="s">
        <v>5946</v>
      </c>
      <c r="K1737" s="282" t="str">
        <f t="shared" si="323"/>
        <v/>
      </c>
      <c r="L1737" s="312">
        <f t="shared" si="319"/>
        <v>437.51</v>
      </c>
      <c r="M1737" s="312">
        <f t="shared" si="320"/>
        <v>662.89</v>
      </c>
      <c r="N1737" s="297" t="str">
        <f>_xlfn.IFNA(VLOOKUP($E:$E,'1'!$A:$E,3,0),"")</f>
        <v/>
      </c>
      <c r="O1737" s="297" t="str">
        <f>_xlfn.IFNA(VLOOKUP($E:$E,'2'!$A:$E,3,0),"")</f>
        <v/>
      </c>
      <c r="P1737" s="297" t="str">
        <f>_xlfn.IFNA(VLOOKUP($E:$E,'3'!$A:$D,3,0),"")</f>
        <v/>
      </c>
      <c r="Q1737" s="297" t="str">
        <f>_xlfn.IFNA(VLOOKUP($E:$E,'4'!$A:$F,3,0),"")</f>
        <v/>
      </c>
      <c r="R1737" s="297" t="str">
        <f>_xlfn.IFNA(VLOOKUP($E:$E,'5'!$A:$F,3,0),"")</f>
        <v/>
      </c>
      <c r="S1737" s="297" t="str">
        <f>_xlfn.IFNA(VLOOKUP($E:$E,'6'!$A:$F,3,0),"")</f>
        <v/>
      </c>
      <c r="T1737" s="313">
        <v>1</v>
      </c>
      <c r="U1737" s="313">
        <v>25</v>
      </c>
      <c r="V1737" s="313">
        <v>50</v>
      </c>
      <c r="W1737" s="314">
        <v>0.33900000000000002</v>
      </c>
      <c r="X1737" s="315">
        <v>4.8999999999999998E-4</v>
      </c>
      <c r="Y1737" s="749">
        <v>630</v>
      </c>
      <c r="Z1737" s="282"/>
      <c r="AA1737" s="316" t="s">
        <v>10390</v>
      </c>
      <c r="AB1737" s="282" t="s">
        <v>9163</v>
      </c>
      <c r="AC1737" s="317" t="s">
        <v>2081</v>
      </c>
      <c r="AD1737" s="318" t="s">
        <v>4050</v>
      </c>
      <c r="AE1737" s="319">
        <v>0</v>
      </c>
      <c r="AF1737" s="319" t="s">
        <v>11282</v>
      </c>
      <c r="AG1737" s="320">
        <v>8.31</v>
      </c>
      <c r="AH1737" s="321">
        <f t="shared" si="321"/>
        <v>0</v>
      </c>
      <c r="AI1737" s="287">
        <f>_xlfn.IFNA(VLOOKUP(AD:AD,грп!B:C,2,0),0)</f>
        <v>0</v>
      </c>
      <c r="AJ1737" s="607">
        <v>0</v>
      </c>
      <c r="AK1737" s="672">
        <f t="shared" si="322"/>
        <v>0</v>
      </c>
      <c r="AL1737" s="174"/>
    </row>
    <row r="1738" spans="1:38" s="4" customFormat="1" ht="12" customHeight="1" outlineLevel="1" x14ac:dyDescent="0.35">
      <c r="A1738" s="307" t="s">
        <v>10525</v>
      </c>
      <c r="B1738" s="308" t="s">
        <v>7277</v>
      </c>
      <c r="C1738" s="323"/>
      <c r="D1738" s="310" t="s">
        <v>2283</v>
      </c>
      <c r="E1738" s="311" t="s">
        <v>2284</v>
      </c>
      <c r="F1738" s="293"/>
      <c r="G1738" s="293"/>
      <c r="H1738" s="294"/>
      <c r="I1738" s="294" t="str">
        <f>IFERROR(_xlfn.IFNA(VLOOKUP($D:$D,history!$I:$Y,3,0),VLOOKUP(E:E,history!$H:$Y,4,0)),"--")</f>
        <v>--</v>
      </c>
      <c r="J1738" s="282" t="s">
        <v>5946</v>
      </c>
      <c r="K1738" s="282" t="str">
        <f t="shared" si="323"/>
        <v/>
      </c>
      <c r="L1738" s="312">
        <f t="shared" si="319"/>
        <v>497</v>
      </c>
      <c r="M1738" s="312">
        <f t="shared" si="320"/>
        <v>753.03</v>
      </c>
      <c r="N1738" s="297" t="str">
        <f>_xlfn.IFNA(VLOOKUP($E:$E,'1'!$A:$E,3,0),"")</f>
        <v/>
      </c>
      <c r="O1738" s="297" t="str">
        <f>_xlfn.IFNA(VLOOKUP($E:$E,'2'!$A:$E,3,0),"")</f>
        <v/>
      </c>
      <c r="P1738" s="297" t="str">
        <f>_xlfn.IFNA(VLOOKUP($E:$E,'3'!$A:$D,3,0),"")</f>
        <v/>
      </c>
      <c r="Q1738" s="297" t="str">
        <f>_xlfn.IFNA(VLOOKUP($E:$E,'4'!$A:$F,3,0),"")</f>
        <v/>
      </c>
      <c r="R1738" s="297" t="str">
        <f>_xlfn.IFNA(VLOOKUP($E:$E,'5'!$A:$F,3,0),"")</f>
        <v/>
      </c>
      <c r="S1738" s="297" t="str">
        <f>_xlfn.IFNA(VLOOKUP($E:$E,'6'!$A:$F,3,0),"")</f>
        <v/>
      </c>
      <c r="T1738" s="313">
        <v>5</v>
      </c>
      <c r="U1738" s="313">
        <v>25</v>
      </c>
      <c r="V1738" s="313">
        <v>50</v>
      </c>
      <c r="W1738" s="314">
        <v>0.35</v>
      </c>
      <c r="X1738" s="315">
        <v>3.6000000000000002E-4</v>
      </c>
      <c r="Y1738" s="749">
        <v>720</v>
      </c>
      <c r="Z1738" s="282"/>
      <c r="AA1738" s="316" t="s">
        <v>10388</v>
      </c>
      <c r="AB1738" s="282" t="s">
        <v>9163</v>
      </c>
      <c r="AC1738" s="317" t="s">
        <v>2081</v>
      </c>
      <c r="AD1738" s="318" t="s">
        <v>4050</v>
      </c>
      <c r="AE1738" s="319">
        <v>0</v>
      </c>
      <c r="AF1738" s="319" t="s">
        <v>11282</v>
      </c>
      <c r="AG1738" s="320">
        <v>9.44</v>
      </c>
      <c r="AH1738" s="321">
        <f t="shared" si="321"/>
        <v>0</v>
      </c>
      <c r="AI1738" s="287">
        <f>_xlfn.IFNA(VLOOKUP(AD:AD,грп!B:C,2,0),0)</f>
        <v>0</v>
      </c>
      <c r="AJ1738" s="607">
        <v>10</v>
      </c>
      <c r="AK1738" s="672">
        <f t="shared" si="322"/>
        <v>0</v>
      </c>
      <c r="AL1738" s="174"/>
    </row>
    <row r="1739" spans="1:38" s="4" customFormat="1" ht="12" customHeight="1" outlineLevel="1" x14ac:dyDescent="0.35">
      <c r="A1739" s="307" t="s">
        <v>10525</v>
      </c>
      <c r="B1739" s="308" t="s">
        <v>7278</v>
      </c>
      <c r="C1739" s="323"/>
      <c r="D1739" s="310" t="s">
        <v>2285</v>
      </c>
      <c r="E1739" s="311" t="s">
        <v>2286</v>
      </c>
      <c r="F1739" s="293"/>
      <c r="G1739" s="293"/>
      <c r="H1739" s="294">
        <v>22</v>
      </c>
      <c r="I1739" s="294" t="str">
        <f>IFERROR(_xlfn.IFNA(VLOOKUP($D:$D,history!$I:$Y,3,0),VLOOKUP(E:E,history!$H:$Y,4,0)),"--")</f>
        <v>--</v>
      </c>
      <c r="J1739" s="282" t="s">
        <v>9870</v>
      </c>
      <c r="K1739" s="282" t="str">
        <f t="shared" si="323"/>
        <v/>
      </c>
      <c r="L1739" s="312">
        <f t="shared" si="319"/>
        <v>393.81</v>
      </c>
      <c r="M1739" s="312">
        <f t="shared" si="320"/>
        <v>596.67999999999995</v>
      </c>
      <c r="N1739" s="297" t="str">
        <f>_xlfn.IFNA(VLOOKUP($E:$E,'1'!$A:$E,3,0),"")</f>
        <v/>
      </c>
      <c r="O1739" s="297" t="str">
        <f>_xlfn.IFNA(VLOOKUP($E:$E,'2'!$A:$E,3,0),"")</f>
        <v/>
      </c>
      <c r="P1739" s="297" t="str">
        <f>_xlfn.IFNA(VLOOKUP($E:$E,'3'!$A:$D,3,0),"")</f>
        <v/>
      </c>
      <c r="Q1739" s="297" t="str">
        <f>_xlfn.IFNA(VLOOKUP($E:$E,'4'!$A:$F,3,0),"")</f>
        <v/>
      </c>
      <c r="R1739" s="297" t="str">
        <f>_xlfn.IFNA(VLOOKUP($E:$E,'5'!$A:$F,3,0),"")</f>
        <v/>
      </c>
      <c r="S1739" s="297" t="str">
        <f>_xlfn.IFNA(VLOOKUP($E:$E,'6'!$A:$F,3,0),"")</f>
        <v/>
      </c>
      <c r="T1739" s="313">
        <v>5</v>
      </c>
      <c r="U1739" s="313">
        <v>25</v>
      </c>
      <c r="V1739" s="313">
        <v>50</v>
      </c>
      <c r="W1739" s="314">
        <v>0.373</v>
      </c>
      <c r="X1739" s="315">
        <v>4.0000000000000002E-4</v>
      </c>
      <c r="Y1739" s="749">
        <v>570</v>
      </c>
      <c r="Z1739" s="282"/>
      <c r="AA1739" s="316" t="s">
        <v>10388</v>
      </c>
      <c r="AB1739" s="282" t="s">
        <v>9163</v>
      </c>
      <c r="AC1739" s="317" t="s">
        <v>2081</v>
      </c>
      <c r="AD1739" s="318" t="s">
        <v>4050</v>
      </c>
      <c r="AE1739" s="319">
        <v>0</v>
      </c>
      <c r="AF1739" s="319" t="s">
        <v>11282</v>
      </c>
      <c r="AG1739" s="320">
        <v>7.48</v>
      </c>
      <c r="AH1739" s="321">
        <f t="shared" si="321"/>
        <v>0</v>
      </c>
      <c r="AI1739" s="287">
        <f>_xlfn.IFNA(VLOOKUP(AD:AD,грп!B:C,2,0),0)</f>
        <v>0</v>
      </c>
      <c r="AJ1739" s="607">
        <v>18</v>
      </c>
      <c r="AK1739" s="672">
        <f t="shared" si="322"/>
        <v>0</v>
      </c>
      <c r="AL1739" s="174"/>
    </row>
    <row r="1740" spans="1:38" s="4" customFormat="1" ht="12" customHeight="1" outlineLevel="1" x14ac:dyDescent="0.35">
      <c r="A1740" s="307" t="s">
        <v>10525</v>
      </c>
      <c r="B1740" s="308" t="s">
        <v>7279</v>
      </c>
      <c r="C1740" s="323"/>
      <c r="D1740" s="310" t="s">
        <v>2287</v>
      </c>
      <c r="E1740" s="311" t="s">
        <v>2288</v>
      </c>
      <c r="F1740" s="293"/>
      <c r="G1740" s="293"/>
      <c r="H1740" s="294">
        <v>14</v>
      </c>
      <c r="I1740" s="294" t="str">
        <f>IFERROR(_xlfn.IFNA(VLOOKUP($D:$D,history!$I:$Y,3,0),VLOOKUP(E:E,history!$H:$Y,4,0)),"--")</f>
        <v>--</v>
      </c>
      <c r="J1740" s="282" t="s">
        <v>5946</v>
      </c>
      <c r="K1740" s="282" t="str">
        <f t="shared" si="323"/>
        <v/>
      </c>
      <c r="L1740" s="312">
        <f t="shared" si="319"/>
        <v>477.52</v>
      </c>
      <c r="M1740" s="312">
        <f t="shared" si="320"/>
        <v>723.51</v>
      </c>
      <c r="N1740" s="297" t="str">
        <f>_xlfn.IFNA(VLOOKUP($E:$E,'1'!$A:$E,3,0),"")</f>
        <v/>
      </c>
      <c r="O1740" s="297" t="str">
        <f>_xlfn.IFNA(VLOOKUP($E:$E,'2'!$A:$E,3,0),"")</f>
        <v/>
      </c>
      <c r="P1740" s="297" t="str">
        <f>_xlfn.IFNA(VLOOKUP($E:$E,'3'!$A:$D,3,0),"")</f>
        <v/>
      </c>
      <c r="Q1740" s="297" t="str">
        <f>_xlfn.IFNA(VLOOKUP($E:$E,'4'!$A:$F,3,0),"")</f>
        <v/>
      </c>
      <c r="R1740" s="297" t="str">
        <f>_xlfn.IFNA(VLOOKUP($E:$E,'5'!$A:$F,3,0),"")</f>
        <v/>
      </c>
      <c r="S1740" s="297" t="str">
        <f>_xlfn.IFNA(VLOOKUP($E:$E,'6'!$A:$F,3,0),"")</f>
        <v/>
      </c>
      <c r="T1740" s="313">
        <v>5</v>
      </c>
      <c r="U1740" s="313">
        <v>25</v>
      </c>
      <c r="V1740" s="313">
        <v>50</v>
      </c>
      <c r="W1740" s="314">
        <v>0.38400000000000001</v>
      </c>
      <c r="X1740" s="315">
        <v>4.0000000000000002E-4</v>
      </c>
      <c r="Y1740" s="749">
        <v>690</v>
      </c>
      <c r="Z1740" s="282"/>
      <c r="AA1740" s="316" t="s">
        <v>10388</v>
      </c>
      <c r="AB1740" s="282" t="s">
        <v>9163</v>
      </c>
      <c r="AC1740" s="317" t="s">
        <v>2081</v>
      </c>
      <c r="AD1740" s="318" t="s">
        <v>4050</v>
      </c>
      <c r="AE1740" s="319">
        <v>0</v>
      </c>
      <c r="AF1740" s="319" t="s">
        <v>11282</v>
      </c>
      <c r="AG1740" s="320">
        <v>9.07</v>
      </c>
      <c r="AH1740" s="321">
        <f t="shared" si="321"/>
        <v>0</v>
      </c>
      <c r="AI1740" s="287">
        <f>_xlfn.IFNA(VLOOKUP(AD:AD,грп!B:C,2,0),0)</f>
        <v>0</v>
      </c>
      <c r="AJ1740" s="607">
        <v>9</v>
      </c>
      <c r="AK1740" s="672">
        <f t="shared" si="322"/>
        <v>0</v>
      </c>
      <c r="AL1740" s="174"/>
    </row>
    <row r="1741" spans="1:38" s="4" customFormat="1" ht="12" customHeight="1" outlineLevel="1" x14ac:dyDescent="0.35">
      <c r="A1741" s="307" t="s">
        <v>10525</v>
      </c>
      <c r="B1741" s="308" t="s">
        <v>7280</v>
      </c>
      <c r="C1741" s="323"/>
      <c r="D1741" s="310" t="s">
        <v>2289</v>
      </c>
      <c r="E1741" s="311" t="s">
        <v>2290</v>
      </c>
      <c r="F1741" s="293"/>
      <c r="G1741" s="293"/>
      <c r="H1741" s="294">
        <v>6</v>
      </c>
      <c r="I1741" s="294" t="str">
        <f>IFERROR(_xlfn.IFNA(VLOOKUP($D:$D,history!$I:$Y,3,0),VLOOKUP(E:E,history!$H:$Y,4,0)),"--")</f>
        <v>--</v>
      </c>
      <c r="J1741" s="282" t="s">
        <v>9870</v>
      </c>
      <c r="K1741" s="282" t="str">
        <f t="shared" si="323"/>
        <v/>
      </c>
      <c r="L1741" s="312">
        <f t="shared" ref="L1741:L1771" si="324">IF($A$3="ИМ",ROUND($Y1741*(1-($L$6-$F$4))*(1-$F$3)*(1+$AG$2),2),ROUND($M1741*(1-($L$6-$F$4))*(1-$F$3)*(1+$AG$2),2))</f>
        <v>563.86</v>
      </c>
      <c r="M1741" s="312">
        <f t="shared" ref="M1741:M1771" si="325">ROUND(IF($A$3="РЕГИОНЫ",AG1741*$AG$3*$AG$1,IF(AI1741=0,AG1741*$AG$3*$AG$1,AG1741*$AG$3*(1-5%)*$AG$1)),2)</f>
        <v>854.34</v>
      </c>
      <c r="N1741" s="297" t="str">
        <f>_xlfn.IFNA(VLOOKUP($E:$E,'1'!$A:$E,3,0),"")</f>
        <v/>
      </c>
      <c r="O1741" s="297" t="str">
        <f>_xlfn.IFNA(VLOOKUP($E:$E,'2'!$A:$E,3,0),"")</f>
        <v/>
      </c>
      <c r="P1741" s="297" t="str">
        <f>_xlfn.IFNA(VLOOKUP($E:$E,'3'!$A:$D,3,0),"")</f>
        <v/>
      </c>
      <c r="Q1741" s="297" t="str">
        <f>_xlfn.IFNA(VLOOKUP($E:$E,'4'!$A:$F,3,0),"")</f>
        <v/>
      </c>
      <c r="R1741" s="297" t="str">
        <f>_xlfn.IFNA(VLOOKUP($E:$E,'5'!$A:$F,3,0),"")</f>
        <v/>
      </c>
      <c r="S1741" s="297" t="str">
        <f>_xlfn.IFNA(VLOOKUP($E:$E,'6'!$A:$F,3,0),"")</f>
        <v/>
      </c>
      <c r="T1741" s="313">
        <v>5</v>
      </c>
      <c r="U1741" s="313">
        <v>25</v>
      </c>
      <c r="V1741" s="313">
        <v>50</v>
      </c>
      <c r="W1741" s="314">
        <v>0.35899999999999999</v>
      </c>
      <c r="X1741" s="315">
        <v>4.8000000000000001E-4</v>
      </c>
      <c r="Y1741" s="749">
        <v>810</v>
      </c>
      <c r="Z1741" s="282"/>
      <c r="AA1741" s="316" t="s">
        <v>10388</v>
      </c>
      <c r="AB1741" s="282" t="s">
        <v>9163</v>
      </c>
      <c r="AC1741" s="317" t="s">
        <v>2081</v>
      </c>
      <c r="AD1741" s="318" t="s">
        <v>4050</v>
      </c>
      <c r="AE1741" s="319">
        <v>0</v>
      </c>
      <c r="AF1741" s="319" t="s">
        <v>11282</v>
      </c>
      <c r="AG1741" s="320">
        <v>10.71</v>
      </c>
      <c r="AH1741" s="321">
        <f t="shared" ref="AH1741:AH1771" si="326">IF($A$3="РЕГИОНЫ",ROUND($AG1741*(1-($L$6-$F$4))*(1-$F$3)*(1+$AG$2)*$AG$1,2),0)</f>
        <v>0</v>
      </c>
      <c r="AI1741" s="287">
        <f>_xlfn.IFNA(VLOOKUP(AD:AD,грп!B:C,2,0),0)</f>
        <v>0</v>
      </c>
      <c r="AJ1741" s="607">
        <v>23</v>
      </c>
      <c r="AK1741" s="672">
        <f t="shared" si="322"/>
        <v>0</v>
      </c>
      <c r="AL1741" s="174"/>
    </row>
    <row r="1742" spans="1:38" s="4" customFormat="1" ht="12" customHeight="1" outlineLevel="1" x14ac:dyDescent="0.35">
      <c r="A1742" s="307" t="s">
        <v>10525</v>
      </c>
      <c r="B1742" s="308" t="s">
        <v>7281</v>
      </c>
      <c r="C1742" s="323"/>
      <c r="D1742" s="310" t="s">
        <v>2291</v>
      </c>
      <c r="E1742" s="311" t="s">
        <v>2292</v>
      </c>
      <c r="F1742" s="293"/>
      <c r="G1742" s="293"/>
      <c r="H1742" s="294">
        <v>37</v>
      </c>
      <c r="I1742" s="294" t="str">
        <f>IFERROR(_xlfn.IFNA(VLOOKUP($D:$D,history!$I:$Y,3,0),VLOOKUP(E:E,history!$H:$Y,4,0)),"--")</f>
        <v>V</v>
      </c>
      <c r="J1742" s="282" t="s">
        <v>9870</v>
      </c>
      <c r="K1742" s="282" t="str">
        <f t="shared" si="323"/>
        <v/>
      </c>
      <c r="L1742" s="312">
        <f t="shared" si="324"/>
        <v>393.81</v>
      </c>
      <c r="M1742" s="312">
        <f t="shared" si="325"/>
        <v>596.67999999999995</v>
      </c>
      <c r="N1742" s="297" t="str">
        <f>_xlfn.IFNA(VLOOKUP($E:$E,'1'!$A:$E,3,0),"")</f>
        <v/>
      </c>
      <c r="O1742" s="297" t="str">
        <f>_xlfn.IFNA(VLOOKUP($E:$E,'2'!$A:$E,3,0),"")</f>
        <v/>
      </c>
      <c r="P1742" s="297" t="str">
        <f>_xlfn.IFNA(VLOOKUP($E:$E,'3'!$A:$D,3,0),"")</f>
        <v/>
      </c>
      <c r="Q1742" s="297" t="str">
        <f>_xlfn.IFNA(VLOOKUP($E:$E,'4'!$A:$F,3,0),"")</f>
        <v/>
      </c>
      <c r="R1742" s="297" t="str">
        <f>_xlfn.IFNA(VLOOKUP($E:$E,'5'!$A:$F,3,0),"")</f>
        <v/>
      </c>
      <c r="S1742" s="297" t="str">
        <f>_xlfn.IFNA(VLOOKUP($E:$E,'6'!$A:$F,3,0),"")</f>
        <v/>
      </c>
      <c r="T1742" s="313">
        <v>5</v>
      </c>
      <c r="U1742" s="313">
        <v>25</v>
      </c>
      <c r="V1742" s="313">
        <v>50</v>
      </c>
      <c r="W1742" s="314">
        <v>0.36899999999999999</v>
      </c>
      <c r="X1742" s="315">
        <v>4.0000000000000002E-4</v>
      </c>
      <c r="Y1742" s="749">
        <v>570</v>
      </c>
      <c r="Z1742" s="282"/>
      <c r="AA1742" s="316" t="s">
        <v>10388</v>
      </c>
      <c r="AB1742" s="282" t="s">
        <v>9163</v>
      </c>
      <c r="AC1742" s="317" t="s">
        <v>2081</v>
      </c>
      <c r="AD1742" s="318" t="s">
        <v>4050</v>
      </c>
      <c r="AE1742" s="319">
        <v>0</v>
      </c>
      <c r="AF1742" s="319" t="s">
        <v>11282</v>
      </c>
      <c r="AG1742" s="320">
        <v>7.48</v>
      </c>
      <c r="AH1742" s="321">
        <f t="shared" si="326"/>
        <v>0</v>
      </c>
      <c r="AI1742" s="287">
        <f>_xlfn.IFNA(VLOOKUP(AD:AD,грп!B:C,2,0),0)</f>
        <v>0</v>
      </c>
      <c r="AJ1742" s="607">
        <v>47</v>
      </c>
      <c r="AK1742" s="672">
        <f t="shared" si="322"/>
        <v>0</v>
      </c>
      <c r="AL1742" s="174"/>
    </row>
    <row r="1743" spans="1:38" s="4" customFormat="1" ht="12" customHeight="1" outlineLevel="1" x14ac:dyDescent="0.35">
      <c r="A1743" s="307" t="s">
        <v>10525</v>
      </c>
      <c r="B1743" s="308" t="s">
        <v>7282</v>
      </c>
      <c r="C1743" s="323"/>
      <c r="D1743" s="310" t="s">
        <v>2293</v>
      </c>
      <c r="E1743" s="311" t="s">
        <v>2294</v>
      </c>
      <c r="F1743" s="293"/>
      <c r="G1743" s="293"/>
      <c r="H1743" s="294">
        <v>22</v>
      </c>
      <c r="I1743" s="294" t="str">
        <f>IFERROR(_xlfn.IFNA(VLOOKUP($D:$D,history!$I:$Y,3,0),VLOOKUP(E:E,history!$H:$Y,4,0)),"--")</f>
        <v>--</v>
      </c>
      <c r="J1743" s="282" t="s">
        <v>5946</v>
      </c>
      <c r="K1743" s="282" t="str">
        <f t="shared" si="323"/>
        <v/>
      </c>
      <c r="L1743" s="312">
        <f t="shared" si="324"/>
        <v>475.41</v>
      </c>
      <c r="M1743" s="312">
        <f t="shared" si="325"/>
        <v>720.32</v>
      </c>
      <c r="N1743" s="297" t="str">
        <f>_xlfn.IFNA(VLOOKUP($E:$E,'1'!$A:$E,3,0),"")</f>
        <v/>
      </c>
      <c r="O1743" s="297" t="str">
        <f>_xlfn.IFNA(VLOOKUP($E:$E,'2'!$A:$E,3,0),"")</f>
        <v/>
      </c>
      <c r="P1743" s="297" t="str">
        <f>_xlfn.IFNA(VLOOKUP($E:$E,'3'!$A:$D,3,0),"")</f>
        <v/>
      </c>
      <c r="Q1743" s="297" t="str">
        <f>_xlfn.IFNA(VLOOKUP($E:$E,'4'!$A:$F,3,0),"")</f>
        <v/>
      </c>
      <c r="R1743" s="297" t="str">
        <f>_xlfn.IFNA(VLOOKUP($E:$E,'5'!$A:$F,3,0),"")</f>
        <v/>
      </c>
      <c r="S1743" s="297" t="str">
        <f>_xlfn.IFNA(VLOOKUP($E:$E,'6'!$A:$F,3,0),"")</f>
        <v/>
      </c>
      <c r="T1743" s="313">
        <v>5</v>
      </c>
      <c r="U1743" s="313">
        <v>25</v>
      </c>
      <c r="V1743" s="313">
        <v>50</v>
      </c>
      <c r="W1743" s="314">
        <v>0.38200000000000001</v>
      </c>
      <c r="X1743" s="315">
        <v>4.0000000000000002E-4</v>
      </c>
      <c r="Y1743" s="749">
        <v>680</v>
      </c>
      <c r="Z1743" s="282"/>
      <c r="AA1743" s="316" t="s">
        <v>10388</v>
      </c>
      <c r="AB1743" s="282" t="s">
        <v>9163</v>
      </c>
      <c r="AC1743" s="317" t="s">
        <v>2081</v>
      </c>
      <c r="AD1743" s="318" t="s">
        <v>4050</v>
      </c>
      <c r="AE1743" s="319">
        <v>0</v>
      </c>
      <c r="AF1743" s="319" t="s">
        <v>11282</v>
      </c>
      <c r="AG1743" s="320">
        <v>9.0299999999999994</v>
      </c>
      <c r="AH1743" s="321">
        <f t="shared" si="326"/>
        <v>0</v>
      </c>
      <c r="AI1743" s="287">
        <f>_xlfn.IFNA(VLOOKUP(AD:AD,грп!B:C,2,0),0)</f>
        <v>0</v>
      </c>
      <c r="AJ1743" s="607">
        <v>25</v>
      </c>
      <c r="AK1743" s="672">
        <f t="shared" si="322"/>
        <v>0</v>
      </c>
      <c r="AL1743" s="174"/>
    </row>
    <row r="1744" spans="1:38" s="4" customFormat="1" ht="12" customHeight="1" outlineLevel="1" x14ac:dyDescent="0.35">
      <c r="A1744" s="307" t="s">
        <v>10525</v>
      </c>
      <c r="B1744" s="308" t="s">
        <v>7283</v>
      </c>
      <c r="C1744" s="323"/>
      <c r="D1744" s="310" t="s">
        <v>2295</v>
      </c>
      <c r="E1744" s="311" t="s">
        <v>2296</v>
      </c>
      <c r="F1744" s="293"/>
      <c r="G1744" s="293"/>
      <c r="H1744" s="294">
        <v>25</v>
      </c>
      <c r="I1744" s="294" t="str">
        <f>IFERROR(_xlfn.IFNA(VLOOKUP($D:$D,history!$I:$Y,3,0),VLOOKUP(E:E,history!$H:$Y,4,0)),"--")</f>
        <v>--</v>
      </c>
      <c r="J1744" s="282" t="s">
        <v>9868</v>
      </c>
      <c r="K1744" s="282" t="str">
        <f t="shared" si="323"/>
        <v/>
      </c>
      <c r="L1744" s="312">
        <f t="shared" si="324"/>
        <v>523.85</v>
      </c>
      <c r="M1744" s="312">
        <f t="shared" si="325"/>
        <v>793.71</v>
      </c>
      <c r="N1744" s="297" t="str">
        <f>_xlfn.IFNA(VLOOKUP($E:$E,'1'!$A:$E,3,0),"")</f>
        <v/>
      </c>
      <c r="O1744" s="297" t="str">
        <f>_xlfn.IFNA(VLOOKUP($E:$E,'2'!$A:$E,3,0),"")</f>
        <v/>
      </c>
      <c r="P1744" s="297" t="str">
        <f>_xlfn.IFNA(VLOOKUP($E:$E,'3'!$A:$D,3,0),"")</f>
        <v/>
      </c>
      <c r="Q1744" s="297" t="str">
        <f>_xlfn.IFNA(VLOOKUP($E:$E,'4'!$A:$F,3,0),"")</f>
        <v/>
      </c>
      <c r="R1744" s="297" t="str">
        <f>_xlfn.IFNA(VLOOKUP($E:$E,'5'!$A:$F,3,0),"")</f>
        <v/>
      </c>
      <c r="S1744" s="297" t="str">
        <f>_xlfn.IFNA(VLOOKUP($E:$E,'6'!$A:$F,3,0),"")</f>
        <v/>
      </c>
      <c r="T1744" s="313">
        <v>5</v>
      </c>
      <c r="U1744" s="313">
        <v>25</v>
      </c>
      <c r="V1744" s="313">
        <v>50</v>
      </c>
      <c r="W1744" s="314">
        <v>0.35499999999999998</v>
      </c>
      <c r="X1744" s="315">
        <v>4.0000000000000002E-4</v>
      </c>
      <c r="Y1744" s="749">
        <v>750</v>
      </c>
      <c r="Z1744" s="282"/>
      <c r="AA1744" s="316" t="s">
        <v>10388</v>
      </c>
      <c r="AB1744" s="282" t="s">
        <v>9163</v>
      </c>
      <c r="AC1744" s="317" t="s">
        <v>2081</v>
      </c>
      <c r="AD1744" s="318" t="s">
        <v>4050</v>
      </c>
      <c r="AE1744" s="319">
        <v>0</v>
      </c>
      <c r="AF1744" s="319" t="s">
        <v>11282</v>
      </c>
      <c r="AG1744" s="320">
        <v>9.9499999999999993</v>
      </c>
      <c r="AH1744" s="321">
        <f t="shared" si="326"/>
        <v>0</v>
      </c>
      <c r="AI1744" s="287">
        <f>_xlfn.IFNA(VLOOKUP(AD:AD,грп!B:C,2,0),0)</f>
        <v>0</v>
      </c>
      <c r="AJ1744" s="607">
        <v>22</v>
      </c>
      <c r="AK1744" s="672">
        <f t="shared" si="322"/>
        <v>0</v>
      </c>
      <c r="AL1744" s="174"/>
    </row>
    <row r="1745" spans="1:38" s="4" customFormat="1" ht="12" customHeight="1" outlineLevel="1" x14ac:dyDescent="0.35">
      <c r="A1745" s="307" t="s">
        <v>10525</v>
      </c>
      <c r="B1745" s="308" t="s">
        <v>7284</v>
      </c>
      <c r="C1745" s="309"/>
      <c r="D1745" s="310" t="s">
        <v>3372</v>
      </c>
      <c r="E1745" s="322" t="s">
        <v>3373</v>
      </c>
      <c r="F1745" s="293"/>
      <c r="G1745" s="293"/>
      <c r="H1745" s="294">
        <v>11</v>
      </c>
      <c r="I1745" s="294" t="str">
        <f>IFERROR(_xlfn.IFNA(VLOOKUP($D:$D,history!$I:$Y,3,0),VLOOKUP(E:E,history!$H:$Y,4,0)),"--")</f>
        <v>--</v>
      </c>
      <c r="J1745" s="282" t="s">
        <v>9870</v>
      </c>
      <c r="K1745" s="282" t="str">
        <f t="shared" si="323"/>
        <v/>
      </c>
      <c r="L1745" s="312">
        <f t="shared" si="324"/>
        <v>481.21</v>
      </c>
      <c r="M1745" s="312">
        <f t="shared" si="325"/>
        <v>729.1</v>
      </c>
      <c r="N1745" s="297" t="str">
        <f>_xlfn.IFNA(VLOOKUP($E:$E,'1'!$A:$E,3,0),"")</f>
        <v/>
      </c>
      <c r="O1745" s="297" t="str">
        <f>_xlfn.IFNA(VLOOKUP($E:$E,'2'!$A:$E,3,0),"")</f>
        <v/>
      </c>
      <c r="P1745" s="297" t="str">
        <f>_xlfn.IFNA(VLOOKUP($E:$E,'3'!$A:$D,3,0),"")</f>
        <v/>
      </c>
      <c r="Q1745" s="297" t="str">
        <f>_xlfn.IFNA(VLOOKUP($E:$E,'4'!$A:$F,3,0),"")</f>
        <v/>
      </c>
      <c r="R1745" s="297" t="str">
        <f>_xlfn.IFNA(VLOOKUP($E:$E,'5'!$A:$F,3,0),"")</f>
        <v/>
      </c>
      <c r="S1745" s="297" t="str">
        <f>_xlfn.IFNA(VLOOKUP($E:$E,'6'!$A:$F,3,0),"")</f>
        <v/>
      </c>
      <c r="T1745" s="313">
        <v>5</v>
      </c>
      <c r="U1745" s="313">
        <v>25</v>
      </c>
      <c r="V1745" s="313">
        <v>50</v>
      </c>
      <c r="W1745" s="314">
        <v>0.41299999999999998</v>
      </c>
      <c r="X1745" s="315">
        <v>4.0000000000000002E-4</v>
      </c>
      <c r="Y1745" s="749">
        <v>690</v>
      </c>
      <c r="Z1745" s="282"/>
      <c r="AA1745" s="316" t="s">
        <v>393</v>
      </c>
      <c r="AB1745" s="282" t="s">
        <v>9163</v>
      </c>
      <c r="AC1745" s="317" t="s">
        <v>2081</v>
      </c>
      <c r="AD1745" s="318" t="s">
        <v>4050</v>
      </c>
      <c r="AE1745" s="319">
        <v>0</v>
      </c>
      <c r="AF1745" s="319" t="s">
        <v>11282</v>
      </c>
      <c r="AG1745" s="320">
        <v>9.14</v>
      </c>
      <c r="AH1745" s="321">
        <f t="shared" si="326"/>
        <v>0</v>
      </c>
      <c r="AI1745" s="287">
        <f>_xlfn.IFNA(VLOOKUP(AD:AD,грп!B:C,2,0),0)</f>
        <v>0</v>
      </c>
      <c r="AJ1745" s="607">
        <v>9</v>
      </c>
      <c r="AK1745" s="672">
        <f t="shared" si="322"/>
        <v>0</v>
      </c>
      <c r="AL1745" s="174"/>
    </row>
    <row r="1746" spans="1:38" s="4" customFormat="1" ht="12" customHeight="1" outlineLevel="1" x14ac:dyDescent="0.35">
      <c r="A1746" s="307" t="s">
        <v>10525</v>
      </c>
      <c r="B1746" s="308" t="s">
        <v>7285</v>
      </c>
      <c r="C1746" s="323"/>
      <c r="D1746" s="310" t="s">
        <v>2297</v>
      </c>
      <c r="E1746" s="311" t="s">
        <v>2298</v>
      </c>
      <c r="F1746" s="293"/>
      <c r="G1746" s="293"/>
      <c r="H1746" s="294">
        <v>18</v>
      </c>
      <c r="I1746" s="294" t="str">
        <f>IFERROR(_xlfn.IFNA(VLOOKUP($D:$D,history!$I:$Y,3,0),VLOOKUP(E:E,history!$H:$Y,4,0)),"--")</f>
        <v>V</v>
      </c>
      <c r="J1746" s="282" t="s">
        <v>9870</v>
      </c>
      <c r="K1746" s="282" t="str">
        <f t="shared" si="323"/>
        <v/>
      </c>
      <c r="L1746" s="312">
        <f t="shared" si="324"/>
        <v>462.78</v>
      </c>
      <c r="M1746" s="312">
        <f t="shared" si="325"/>
        <v>701.18</v>
      </c>
      <c r="N1746" s="297" t="str">
        <f>_xlfn.IFNA(VLOOKUP($E:$E,'1'!$A:$E,3,0),"")</f>
        <v/>
      </c>
      <c r="O1746" s="297" t="str">
        <f>_xlfn.IFNA(VLOOKUP($E:$E,'2'!$A:$E,3,0),"")</f>
        <v/>
      </c>
      <c r="P1746" s="297" t="str">
        <f>_xlfn.IFNA(VLOOKUP($E:$E,'3'!$A:$D,3,0),"")</f>
        <v/>
      </c>
      <c r="Q1746" s="297" t="str">
        <f>_xlfn.IFNA(VLOOKUP($E:$E,'4'!$A:$F,3,0),"")</f>
        <v/>
      </c>
      <c r="R1746" s="297" t="str">
        <f>_xlfn.IFNA(VLOOKUP($E:$E,'5'!$A:$F,3,0),"")</f>
        <v/>
      </c>
      <c r="S1746" s="297" t="str">
        <f>_xlfn.IFNA(VLOOKUP($E:$E,'6'!$A:$F,3,0),"")</f>
        <v/>
      </c>
      <c r="T1746" s="313">
        <v>5</v>
      </c>
      <c r="U1746" s="313">
        <v>25</v>
      </c>
      <c r="V1746" s="313">
        <v>50</v>
      </c>
      <c r="W1746" s="314">
        <v>0.40200000000000002</v>
      </c>
      <c r="X1746" s="315">
        <v>4.0000000000000002E-4</v>
      </c>
      <c r="Y1746" s="749">
        <v>670</v>
      </c>
      <c r="Z1746" s="282"/>
      <c r="AA1746" s="316" t="s">
        <v>10390</v>
      </c>
      <c r="AB1746" s="282" t="s">
        <v>9163</v>
      </c>
      <c r="AC1746" s="317" t="s">
        <v>2081</v>
      </c>
      <c r="AD1746" s="318" t="s">
        <v>4050</v>
      </c>
      <c r="AE1746" s="319">
        <v>0</v>
      </c>
      <c r="AF1746" s="319" t="s">
        <v>11282</v>
      </c>
      <c r="AG1746" s="320">
        <v>8.7899999999999991</v>
      </c>
      <c r="AH1746" s="321">
        <f t="shared" si="326"/>
        <v>0</v>
      </c>
      <c r="AI1746" s="287">
        <f>_xlfn.IFNA(VLOOKUP(AD:AD,грп!B:C,2,0),0)</f>
        <v>0</v>
      </c>
      <c r="AJ1746" s="607">
        <v>10</v>
      </c>
      <c r="AK1746" s="672">
        <f t="shared" si="322"/>
        <v>0</v>
      </c>
      <c r="AL1746" s="174"/>
    </row>
    <row r="1747" spans="1:38" s="4" customFormat="1" ht="12" customHeight="1" outlineLevel="1" x14ac:dyDescent="0.35">
      <c r="A1747" s="307" t="s">
        <v>10525</v>
      </c>
      <c r="B1747" s="308" t="s">
        <v>7286</v>
      </c>
      <c r="C1747" s="323"/>
      <c r="D1747" s="310" t="s">
        <v>2299</v>
      </c>
      <c r="E1747" s="311" t="s">
        <v>2300</v>
      </c>
      <c r="F1747" s="293"/>
      <c r="G1747" s="293"/>
      <c r="H1747" s="294">
        <v>15</v>
      </c>
      <c r="I1747" s="294" t="str">
        <f>IFERROR(_xlfn.IFNA(VLOOKUP($D:$D,history!$I:$Y,3,0),VLOOKUP(E:E,history!$H:$Y,4,0)),"--")</f>
        <v>--</v>
      </c>
      <c r="J1747" s="282" t="s">
        <v>9869</v>
      </c>
      <c r="K1747" s="282" t="str">
        <f t="shared" si="323"/>
        <v/>
      </c>
      <c r="L1747" s="312">
        <f t="shared" si="324"/>
        <v>546.49</v>
      </c>
      <c r="M1747" s="312">
        <f t="shared" si="325"/>
        <v>828.01</v>
      </c>
      <c r="N1747" s="297" t="str">
        <f>_xlfn.IFNA(VLOOKUP($E:$E,'1'!$A:$E,3,0),"")</f>
        <v/>
      </c>
      <c r="O1747" s="297" t="str">
        <f>_xlfn.IFNA(VLOOKUP($E:$E,'2'!$A:$E,3,0),"")</f>
        <v/>
      </c>
      <c r="P1747" s="297" t="str">
        <f>_xlfn.IFNA(VLOOKUP($E:$E,'3'!$A:$D,3,0),"")</f>
        <v/>
      </c>
      <c r="Q1747" s="297" t="str">
        <f>_xlfn.IFNA(VLOOKUP($E:$E,'4'!$A:$F,3,0),"")</f>
        <v/>
      </c>
      <c r="R1747" s="297" t="str">
        <f>_xlfn.IFNA(VLOOKUP($E:$E,'5'!$A:$F,3,0),"")</f>
        <v/>
      </c>
      <c r="S1747" s="297" t="str">
        <f>_xlfn.IFNA(VLOOKUP($E:$E,'6'!$A:$F,3,0),"")</f>
        <v/>
      </c>
      <c r="T1747" s="313">
        <v>5</v>
      </c>
      <c r="U1747" s="313">
        <v>25</v>
      </c>
      <c r="V1747" s="313">
        <v>50</v>
      </c>
      <c r="W1747" s="314">
        <v>0.41899999999999998</v>
      </c>
      <c r="X1747" s="315">
        <v>4.3333329999999999E-4</v>
      </c>
      <c r="Y1747" s="749">
        <v>790</v>
      </c>
      <c r="Z1747" s="282"/>
      <c r="AA1747" s="316" t="s">
        <v>10388</v>
      </c>
      <c r="AB1747" s="282" t="s">
        <v>9163</v>
      </c>
      <c r="AC1747" s="317" t="s">
        <v>2081</v>
      </c>
      <c r="AD1747" s="318" t="s">
        <v>4050</v>
      </c>
      <c r="AE1747" s="319">
        <v>0</v>
      </c>
      <c r="AF1747" s="319" t="s">
        <v>11282</v>
      </c>
      <c r="AG1747" s="320">
        <v>10.38</v>
      </c>
      <c r="AH1747" s="321">
        <f t="shared" si="326"/>
        <v>0</v>
      </c>
      <c r="AI1747" s="287">
        <f>_xlfn.IFNA(VLOOKUP(AD:AD,грп!B:C,2,0),0)</f>
        <v>0</v>
      </c>
      <c r="AJ1747" s="607">
        <v>10</v>
      </c>
      <c r="AK1747" s="672">
        <f t="shared" si="322"/>
        <v>0</v>
      </c>
      <c r="AL1747" s="174"/>
    </row>
    <row r="1748" spans="1:38" s="4" customFormat="1" ht="12" customHeight="1" outlineLevel="1" x14ac:dyDescent="0.35">
      <c r="A1748" s="307" t="s">
        <v>10525</v>
      </c>
      <c r="B1748" s="308" t="s">
        <v>7287</v>
      </c>
      <c r="C1748" s="323"/>
      <c r="D1748" s="310" t="s">
        <v>2301</v>
      </c>
      <c r="E1748" s="311" t="s">
        <v>2302</v>
      </c>
      <c r="F1748" s="293"/>
      <c r="G1748" s="293"/>
      <c r="H1748" s="294">
        <v>3</v>
      </c>
      <c r="I1748" s="294" t="str">
        <f>IFERROR(_xlfn.IFNA(VLOOKUP($D:$D,history!$I:$Y,3,0),VLOOKUP(E:E,history!$H:$Y,4,0)),"--")</f>
        <v>--</v>
      </c>
      <c r="J1748" s="282" t="s">
        <v>9869</v>
      </c>
      <c r="K1748" s="282" t="str">
        <f t="shared" si="323"/>
        <v/>
      </c>
      <c r="L1748" s="312">
        <f t="shared" si="324"/>
        <v>614.41</v>
      </c>
      <c r="M1748" s="312">
        <f t="shared" si="325"/>
        <v>930.92</v>
      </c>
      <c r="N1748" s="297" t="str">
        <f>_xlfn.IFNA(VLOOKUP($E:$E,'1'!$A:$E,3,0),"")</f>
        <v/>
      </c>
      <c r="O1748" s="297" t="str">
        <f>_xlfn.IFNA(VLOOKUP($E:$E,'2'!$A:$E,3,0),"")</f>
        <v/>
      </c>
      <c r="P1748" s="297" t="str">
        <f>_xlfn.IFNA(VLOOKUP($E:$E,'3'!$A:$D,3,0),"")</f>
        <v/>
      </c>
      <c r="Q1748" s="297" t="str">
        <f>_xlfn.IFNA(VLOOKUP($E:$E,'4'!$A:$F,3,0),"")</f>
        <v/>
      </c>
      <c r="R1748" s="297" t="str">
        <f>_xlfn.IFNA(VLOOKUP($E:$E,'5'!$A:$F,3,0),"")</f>
        <v/>
      </c>
      <c r="S1748" s="297" t="str">
        <f>_xlfn.IFNA(VLOOKUP($E:$E,'6'!$A:$F,3,0),"")</f>
        <v/>
      </c>
      <c r="T1748" s="313">
        <v>5</v>
      </c>
      <c r="U1748" s="313">
        <v>25</v>
      </c>
      <c r="V1748" s="313">
        <v>50</v>
      </c>
      <c r="W1748" s="314">
        <v>0.41699999999999998</v>
      </c>
      <c r="X1748" s="315">
        <v>4.4000000000000002E-4</v>
      </c>
      <c r="Y1748" s="749">
        <v>880</v>
      </c>
      <c r="Z1748" s="282"/>
      <c r="AA1748" s="316" t="s">
        <v>10388</v>
      </c>
      <c r="AB1748" s="282" t="s">
        <v>9163</v>
      </c>
      <c r="AC1748" s="317" t="s">
        <v>2081</v>
      </c>
      <c r="AD1748" s="318" t="s">
        <v>4050</v>
      </c>
      <c r="AE1748" s="319">
        <v>0</v>
      </c>
      <c r="AF1748" s="319" t="s">
        <v>11282</v>
      </c>
      <c r="AG1748" s="320">
        <v>11.67</v>
      </c>
      <c r="AH1748" s="321">
        <f t="shared" si="326"/>
        <v>0</v>
      </c>
      <c r="AI1748" s="287">
        <f>_xlfn.IFNA(VLOOKUP(AD:AD,грп!B:C,2,0),0)</f>
        <v>0</v>
      </c>
      <c r="AJ1748" s="607">
        <v>10</v>
      </c>
      <c r="AK1748" s="672">
        <f t="shared" si="322"/>
        <v>0</v>
      </c>
      <c r="AL1748" s="174"/>
    </row>
    <row r="1749" spans="1:38" s="4" customFormat="1" ht="12" customHeight="1" outlineLevel="1" x14ac:dyDescent="0.35">
      <c r="A1749" s="307" t="s">
        <v>10525</v>
      </c>
      <c r="B1749" s="308" t="s">
        <v>7288</v>
      </c>
      <c r="C1749" s="323"/>
      <c r="D1749" s="310" t="s">
        <v>2303</v>
      </c>
      <c r="E1749" s="311" t="s">
        <v>2304</v>
      </c>
      <c r="F1749" s="293"/>
      <c r="G1749" s="293"/>
      <c r="H1749" s="294">
        <v>10</v>
      </c>
      <c r="I1749" s="294" t="str">
        <f>IFERROR(_xlfn.IFNA(VLOOKUP($D:$D,history!$I:$Y,3,0),VLOOKUP(E:E,history!$H:$Y,4,0)),"--")</f>
        <v>--</v>
      </c>
      <c r="J1749" s="282" t="s">
        <v>9869</v>
      </c>
      <c r="K1749" s="282" t="str">
        <f t="shared" si="323"/>
        <v/>
      </c>
      <c r="L1749" s="312">
        <f t="shared" si="324"/>
        <v>479.1</v>
      </c>
      <c r="M1749" s="312">
        <f t="shared" si="325"/>
        <v>725.91</v>
      </c>
      <c r="N1749" s="297" t="str">
        <f>_xlfn.IFNA(VLOOKUP($E:$E,'1'!$A:$E,3,0),"")</f>
        <v/>
      </c>
      <c r="O1749" s="297" t="str">
        <f>_xlfn.IFNA(VLOOKUP($E:$E,'2'!$A:$E,3,0),"")</f>
        <v/>
      </c>
      <c r="P1749" s="297" t="str">
        <f>_xlfn.IFNA(VLOOKUP($E:$E,'3'!$A:$D,3,0),"")</f>
        <v/>
      </c>
      <c r="Q1749" s="297" t="str">
        <f>_xlfn.IFNA(VLOOKUP($E:$E,'4'!$A:$F,3,0),"")</f>
        <v/>
      </c>
      <c r="R1749" s="297" t="str">
        <f>_xlfn.IFNA(VLOOKUP($E:$E,'5'!$A:$F,3,0),"")</f>
        <v/>
      </c>
      <c r="S1749" s="297" t="str">
        <f>_xlfn.IFNA(VLOOKUP($E:$E,'6'!$A:$F,3,0),"")</f>
        <v/>
      </c>
      <c r="T1749" s="313">
        <v>5</v>
      </c>
      <c r="U1749" s="313">
        <v>25</v>
      </c>
      <c r="V1749" s="313">
        <v>50</v>
      </c>
      <c r="W1749" s="314">
        <v>0.46300000000000002</v>
      </c>
      <c r="X1749" s="315">
        <v>4.8000000000000001E-4</v>
      </c>
      <c r="Y1749" s="749">
        <v>690</v>
      </c>
      <c r="Z1749" s="282"/>
      <c r="AA1749" s="316" t="s">
        <v>10388</v>
      </c>
      <c r="AB1749" s="282" t="s">
        <v>9163</v>
      </c>
      <c r="AC1749" s="317" t="s">
        <v>2081</v>
      </c>
      <c r="AD1749" s="318" t="s">
        <v>4050</v>
      </c>
      <c r="AE1749" s="319">
        <v>0</v>
      </c>
      <c r="AF1749" s="319" t="s">
        <v>11282</v>
      </c>
      <c r="AG1749" s="320">
        <v>9.1</v>
      </c>
      <c r="AH1749" s="321">
        <f t="shared" si="326"/>
        <v>0</v>
      </c>
      <c r="AI1749" s="287">
        <f>_xlfn.IFNA(VLOOKUP(AD:AD,грп!B:C,2,0),0)</f>
        <v>0</v>
      </c>
      <c r="AJ1749" s="607">
        <v>23</v>
      </c>
      <c r="AK1749" s="672">
        <f t="shared" si="322"/>
        <v>0</v>
      </c>
      <c r="AL1749" s="174"/>
    </row>
    <row r="1750" spans="1:38" s="4" customFormat="1" ht="12" customHeight="1" outlineLevel="1" x14ac:dyDescent="0.35">
      <c r="A1750" s="307" t="s">
        <v>10525</v>
      </c>
      <c r="B1750" s="308" t="s">
        <v>7289</v>
      </c>
      <c r="C1750" s="323"/>
      <c r="D1750" s="310" t="s">
        <v>2305</v>
      </c>
      <c r="E1750" s="311" t="s">
        <v>2306</v>
      </c>
      <c r="F1750" s="293"/>
      <c r="G1750" s="293"/>
      <c r="H1750" s="294"/>
      <c r="I1750" s="294" t="str">
        <f>IFERROR(_xlfn.IFNA(VLOOKUP($D:$D,history!$I:$Y,3,0),VLOOKUP(E:E,history!$H:$Y,4,0)),"--")</f>
        <v>V</v>
      </c>
      <c r="J1750" s="282" t="s">
        <v>9870</v>
      </c>
      <c r="K1750" s="282" t="str">
        <f t="shared" si="323"/>
        <v/>
      </c>
      <c r="L1750" s="312">
        <f t="shared" si="324"/>
        <v>546.49</v>
      </c>
      <c r="M1750" s="312">
        <f t="shared" si="325"/>
        <v>828.01</v>
      </c>
      <c r="N1750" s="297" t="str">
        <f>_xlfn.IFNA(VLOOKUP($E:$E,'1'!$A:$E,3,0),"")</f>
        <v/>
      </c>
      <c r="O1750" s="297" t="str">
        <f>_xlfn.IFNA(VLOOKUP($E:$E,'2'!$A:$E,3,0),"")</f>
        <v/>
      </c>
      <c r="P1750" s="297" t="str">
        <f>_xlfn.IFNA(VLOOKUP($E:$E,'3'!$A:$D,3,0),"")</f>
        <v/>
      </c>
      <c r="Q1750" s="297" t="str">
        <f>_xlfn.IFNA(VLOOKUP($E:$E,'4'!$A:$F,3,0),"")</f>
        <v/>
      </c>
      <c r="R1750" s="297" t="str">
        <f>_xlfn.IFNA(VLOOKUP($E:$E,'5'!$A:$F,3,0),"")</f>
        <v/>
      </c>
      <c r="S1750" s="297" t="str">
        <f>_xlfn.IFNA(VLOOKUP($E:$E,'6'!$A:$F,3,0),"")</f>
        <v/>
      </c>
      <c r="T1750" s="313">
        <v>5</v>
      </c>
      <c r="U1750" s="313">
        <v>25</v>
      </c>
      <c r="V1750" s="313">
        <v>50</v>
      </c>
      <c r="W1750" s="314">
        <v>0.47299999999999998</v>
      </c>
      <c r="X1750" s="315">
        <v>4.8000000000000001E-4</v>
      </c>
      <c r="Y1750" s="749">
        <v>790</v>
      </c>
      <c r="Z1750" s="282"/>
      <c r="AA1750" s="316" t="s">
        <v>10390</v>
      </c>
      <c r="AB1750" s="282" t="s">
        <v>9163</v>
      </c>
      <c r="AC1750" s="317" t="s">
        <v>2081</v>
      </c>
      <c r="AD1750" s="318" t="s">
        <v>4050</v>
      </c>
      <c r="AE1750" s="319">
        <v>0</v>
      </c>
      <c r="AF1750" s="319" t="s">
        <v>11282</v>
      </c>
      <c r="AG1750" s="320">
        <v>10.38</v>
      </c>
      <c r="AH1750" s="321">
        <f t="shared" si="326"/>
        <v>0</v>
      </c>
      <c r="AI1750" s="287">
        <f>_xlfn.IFNA(VLOOKUP(AD:AD,грп!B:C,2,0),0)</f>
        <v>0</v>
      </c>
      <c r="AJ1750" s="607">
        <v>17</v>
      </c>
      <c r="AK1750" s="672">
        <f t="shared" si="322"/>
        <v>0</v>
      </c>
      <c r="AL1750" s="174"/>
    </row>
    <row r="1751" spans="1:38" s="4" customFormat="1" ht="12" customHeight="1" outlineLevel="1" x14ac:dyDescent="0.35">
      <c r="A1751" s="307" t="s">
        <v>10525</v>
      </c>
      <c r="B1751" s="308" t="s">
        <v>7290</v>
      </c>
      <c r="C1751" s="323"/>
      <c r="D1751" s="310" t="s">
        <v>2307</v>
      </c>
      <c r="E1751" s="311" t="s">
        <v>2308</v>
      </c>
      <c r="F1751" s="293"/>
      <c r="G1751" s="293"/>
      <c r="H1751" s="294">
        <v>8</v>
      </c>
      <c r="I1751" s="294" t="str">
        <f>IFERROR(_xlfn.IFNA(VLOOKUP($D:$D,history!$I:$Y,3,0),VLOOKUP(E:E,history!$H:$Y,4,0)),"--")</f>
        <v>--</v>
      </c>
      <c r="J1751" s="282" t="s">
        <v>5946</v>
      </c>
      <c r="K1751" s="282" t="str">
        <f t="shared" si="323"/>
        <v/>
      </c>
      <c r="L1751" s="312">
        <f t="shared" si="324"/>
        <v>664.95</v>
      </c>
      <c r="M1751" s="312">
        <f t="shared" si="325"/>
        <v>1007.5</v>
      </c>
      <c r="N1751" s="297" t="str">
        <f>_xlfn.IFNA(VLOOKUP($E:$E,'1'!$A:$E,3,0),"")</f>
        <v/>
      </c>
      <c r="O1751" s="297" t="str">
        <f>_xlfn.IFNA(VLOOKUP($E:$E,'2'!$A:$E,3,0),"")</f>
        <v/>
      </c>
      <c r="P1751" s="297" t="str">
        <f>_xlfn.IFNA(VLOOKUP($E:$E,'3'!$A:$D,3,0),"")</f>
        <v/>
      </c>
      <c r="Q1751" s="297" t="str">
        <f>_xlfn.IFNA(VLOOKUP($E:$E,'4'!$A:$F,3,0),"")</f>
        <v/>
      </c>
      <c r="R1751" s="297" t="str">
        <f>_xlfn.IFNA(VLOOKUP($E:$E,'5'!$A:$F,3,0),"")</f>
        <v/>
      </c>
      <c r="S1751" s="297" t="str">
        <f>_xlfn.IFNA(VLOOKUP($E:$E,'6'!$A:$F,3,0),"")</f>
        <v/>
      </c>
      <c r="T1751" s="313">
        <v>5</v>
      </c>
      <c r="U1751" s="313">
        <v>25</v>
      </c>
      <c r="V1751" s="313">
        <v>50</v>
      </c>
      <c r="W1751" s="314">
        <v>0.48099999999999998</v>
      </c>
      <c r="X1751" s="315">
        <v>5.0000000000000001E-4</v>
      </c>
      <c r="Y1751" s="749">
        <v>960</v>
      </c>
      <c r="Z1751" s="282"/>
      <c r="AA1751" s="316" t="s">
        <v>10388</v>
      </c>
      <c r="AB1751" s="282" t="s">
        <v>9163</v>
      </c>
      <c r="AC1751" s="317" t="s">
        <v>2081</v>
      </c>
      <c r="AD1751" s="318" t="s">
        <v>4050</v>
      </c>
      <c r="AE1751" s="319">
        <v>0</v>
      </c>
      <c r="AF1751" s="319" t="s">
        <v>11282</v>
      </c>
      <c r="AG1751" s="320">
        <v>12.63</v>
      </c>
      <c r="AH1751" s="321">
        <f t="shared" si="326"/>
        <v>0</v>
      </c>
      <c r="AI1751" s="287">
        <f>_xlfn.IFNA(VLOOKUP(AD:AD,грп!B:C,2,0),0)</f>
        <v>0</v>
      </c>
      <c r="AJ1751" s="607">
        <v>0</v>
      </c>
      <c r="AK1751" s="672">
        <f t="shared" si="322"/>
        <v>0</v>
      </c>
      <c r="AL1751" s="174"/>
    </row>
    <row r="1752" spans="1:38" s="4" customFormat="1" ht="12" customHeight="1" outlineLevel="1" x14ac:dyDescent="0.35">
      <c r="A1752" s="307" t="s">
        <v>10525</v>
      </c>
      <c r="B1752" s="308" t="s">
        <v>7291</v>
      </c>
      <c r="C1752" s="323"/>
      <c r="D1752" s="310" t="s">
        <v>2309</v>
      </c>
      <c r="E1752" s="311" t="s">
        <v>2310</v>
      </c>
      <c r="F1752" s="293"/>
      <c r="G1752" s="293"/>
      <c r="H1752" s="294">
        <v>18</v>
      </c>
      <c r="I1752" s="294" t="str">
        <f>IFERROR(_xlfn.IFNA(VLOOKUP($D:$D,history!$I:$Y,3,0),VLOOKUP(E:E,history!$H:$Y,4,0)),"--")</f>
        <v>--</v>
      </c>
      <c r="J1752" s="282" t="s">
        <v>9870</v>
      </c>
      <c r="K1752" s="282" t="str">
        <f t="shared" si="323"/>
        <v/>
      </c>
      <c r="L1752" s="312">
        <f t="shared" si="324"/>
        <v>748.66</v>
      </c>
      <c r="M1752" s="312">
        <f t="shared" si="325"/>
        <v>1134.33</v>
      </c>
      <c r="N1752" s="297" t="str">
        <f>_xlfn.IFNA(VLOOKUP($E:$E,'1'!$A:$E,3,0),"")</f>
        <v/>
      </c>
      <c r="O1752" s="297" t="str">
        <f>_xlfn.IFNA(VLOOKUP($E:$E,'2'!$A:$E,3,0),"")</f>
        <v/>
      </c>
      <c r="P1752" s="297" t="str">
        <f>_xlfn.IFNA(VLOOKUP($E:$E,'3'!$A:$D,3,0),"")</f>
        <v/>
      </c>
      <c r="Q1752" s="297" t="str">
        <f>_xlfn.IFNA(VLOOKUP($E:$E,'4'!$A:$F,3,0),"")</f>
        <v/>
      </c>
      <c r="R1752" s="297" t="str">
        <f>_xlfn.IFNA(VLOOKUP($E:$E,'5'!$A:$F,3,0),"")</f>
        <v/>
      </c>
      <c r="S1752" s="297" t="str">
        <f>_xlfn.IFNA(VLOOKUP($E:$E,'6'!$A:$F,3,0),"")</f>
        <v/>
      </c>
      <c r="T1752" s="313">
        <v>5</v>
      </c>
      <c r="U1752" s="313">
        <v>25</v>
      </c>
      <c r="V1752" s="313">
        <v>50</v>
      </c>
      <c r="W1752" s="314">
        <v>0.60199999999999998</v>
      </c>
      <c r="X1752" s="315">
        <v>5.8E-4</v>
      </c>
      <c r="Y1752" s="749">
        <v>1080</v>
      </c>
      <c r="Z1752" s="282"/>
      <c r="AA1752" s="316" t="s">
        <v>10390</v>
      </c>
      <c r="AB1752" s="282" t="s">
        <v>9163</v>
      </c>
      <c r="AC1752" s="317" t="s">
        <v>2081</v>
      </c>
      <c r="AD1752" s="318" t="s">
        <v>4050</v>
      </c>
      <c r="AE1752" s="319">
        <v>0</v>
      </c>
      <c r="AF1752" s="319" t="s">
        <v>11282</v>
      </c>
      <c r="AG1752" s="320">
        <v>14.22</v>
      </c>
      <c r="AH1752" s="321">
        <f t="shared" si="326"/>
        <v>0</v>
      </c>
      <c r="AI1752" s="287">
        <f>_xlfn.IFNA(VLOOKUP(AD:AD,грп!B:C,2,0),0)</f>
        <v>0</v>
      </c>
      <c r="AJ1752" s="607">
        <v>20</v>
      </c>
      <c r="AK1752" s="672">
        <f t="shared" si="322"/>
        <v>0</v>
      </c>
      <c r="AL1752" s="174"/>
    </row>
    <row r="1753" spans="1:38" s="4" customFormat="1" ht="12" customHeight="1" outlineLevel="1" x14ac:dyDescent="0.35">
      <c r="A1753" s="307" t="s">
        <v>10525</v>
      </c>
      <c r="B1753" s="308" t="s">
        <v>7292</v>
      </c>
      <c r="C1753" s="323"/>
      <c r="D1753" s="310" t="s">
        <v>2311</v>
      </c>
      <c r="E1753" s="311" t="s">
        <v>2312</v>
      </c>
      <c r="F1753" s="293"/>
      <c r="G1753" s="293"/>
      <c r="H1753" s="294">
        <v>17</v>
      </c>
      <c r="I1753" s="294" t="str">
        <f>IFERROR(_xlfn.IFNA(VLOOKUP($D:$D,history!$I:$Y,3,0),VLOOKUP(E:E,history!$H:$Y,4,0)),"--")</f>
        <v>V</v>
      </c>
      <c r="J1753" s="282" t="s">
        <v>9868</v>
      </c>
      <c r="K1753" s="282" t="str">
        <f t="shared" si="323"/>
        <v/>
      </c>
      <c r="L1753" s="312">
        <f t="shared" si="324"/>
        <v>858.17</v>
      </c>
      <c r="M1753" s="312">
        <f t="shared" si="325"/>
        <v>1300.25</v>
      </c>
      <c r="N1753" s="297" t="str">
        <f>_xlfn.IFNA(VLOOKUP($E:$E,'1'!$A:$E,3,0),"")</f>
        <v/>
      </c>
      <c r="O1753" s="297" t="str">
        <f>_xlfn.IFNA(VLOOKUP($E:$E,'2'!$A:$E,3,0),"")</f>
        <v/>
      </c>
      <c r="P1753" s="297" t="str">
        <f>_xlfn.IFNA(VLOOKUP($E:$E,'3'!$A:$D,3,0),"")</f>
        <v/>
      </c>
      <c r="Q1753" s="297" t="str">
        <f>_xlfn.IFNA(VLOOKUP($E:$E,'4'!$A:$F,3,0),"")</f>
        <v/>
      </c>
      <c r="R1753" s="297" t="str">
        <f>_xlfn.IFNA(VLOOKUP($E:$E,'5'!$A:$F,3,0),"")</f>
        <v/>
      </c>
      <c r="S1753" s="297" t="str">
        <f>_xlfn.IFNA(VLOOKUP($E:$E,'6'!$A:$F,3,0),"")</f>
        <v/>
      </c>
      <c r="T1753" s="313">
        <v>5</v>
      </c>
      <c r="U1753" s="313">
        <v>25</v>
      </c>
      <c r="V1753" s="313">
        <v>50</v>
      </c>
      <c r="W1753" s="314">
        <v>0.76400000000000001</v>
      </c>
      <c r="X1753" s="315">
        <v>6.9999999999999999E-4</v>
      </c>
      <c r="Y1753" s="749">
        <v>1240</v>
      </c>
      <c r="Z1753" s="282"/>
      <c r="AA1753" s="316" t="s">
        <v>10388</v>
      </c>
      <c r="AB1753" s="282" t="s">
        <v>9163</v>
      </c>
      <c r="AC1753" s="317" t="s">
        <v>2081</v>
      </c>
      <c r="AD1753" s="318" t="s">
        <v>4050</v>
      </c>
      <c r="AE1753" s="319">
        <v>0</v>
      </c>
      <c r="AF1753" s="319" t="s">
        <v>11282</v>
      </c>
      <c r="AG1753" s="320">
        <v>16.3</v>
      </c>
      <c r="AH1753" s="321">
        <f t="shared" si="326"/>
        <v>0</v>
      </c>
      <c r="AI1753" s="287">
        <f>_xlfn.IFNA(VLOOKUP(AD:AD,грп!B:C,2,0),0)</f>
        <v>0</v>
      </c>
      <c r="AJ1753" s="607">
        <v>9</v>
      </c>
      <c r="AK1753" s="672">
        <f t="shared" si="322"/>
        <v>0</v>
      </c>
      <c r="AL1753" s="174"/>
    </row>
    <row r="1754" spans="1:38" s="4" customFormat="1" ht="12" customHeight="1" outlineLevel="1" x14ac:dyDescent="0.35">
      <c r="A1754" s="307" t="s">
        <v>10525</v>
      </c>
      <c r="B1754" s="308" t="s">
        <v>7293</v>
      </c>
      <c r="C1754" s="323"/>
      <c r="D1754" s="310" t="s">
        <v>2313</v>
      </c>
      <c r="E1754" s="311" t="s">
        <v>2314</v>
      </c>
      <c r="F1754" s="293"/>
      <c r="G1754" s="293"/>
      <c r="H1754" s="294">
        <v>8</v>
      </c>
      <c r="I1754" s="294" t="str">
        <f>IFERROR(_xlfn.IFNA(VLOOKUP($D:$D,history!$I:$Y,3,0),VLOOKUP(E:E,history!$H:$Y,4,0)),"--")</f>
        <v>--</v>
      </c>
      <c r="J1754" s="282" t="s">
        <v>9870</v>
      </c>
      <c r="K1754" s="282" t="str">
        <f t="shared" si="323"/>
        <v/>
      </c>
      <c r="L1754" s="312">
        <f t="shared" si="324"/>
        <v>1000.84</v>
      </c>
      <c r="M1754" s="312">
        <f t="shared" si="325"/>
        <v>1516.43</v>
      </c>
      <c r="N1754" s="297" t="str">
        <f>_xlfn.IFNA(VLOOKUP($E:$E,'1'!$A:$E,3,0),"")</f>
        <v/>
      </c>
      <c r="O1754" s="297" t="str">
        <f>_xlfn.IFNA(VLOOKUP($E:$E,'2'!$A:$E,3,0),"")</f>
        <v/>
      </c>
      <c r="P1754" s="297" t="str">
        <f>_xlfn.IFNA(VLOOKUP($E:$E,'3'!$A:$D,3,0),"")</f>
        <v/>
      </c>
      <c r="Q1754" s="297" t="str">
        <f>_xlfn.IFNA(VLOOKUP($E:$E,'4'!$A:$F,3,0),"")</f>
        <v/>
      </c>
      <c r="R1754" s="297" t="str">
        <f>_xlfn.IFNA(VLOOKUP($E:$E,'5'!$A:$F,3,0),"")</f>
        <v/>
      </c>
      <c r="S1754" s="297" t="str">
        <f>_xlfn.IFNA(VLOOKUP($E:$E,'6'!$A:$F,3,0),"")</f>
        <v/>
      </c>
      <c r="T1754" s="313">
        <v>5</v>
      </c>
      <c r="U1754" s="313">
        <v>25</v>
      </c>
      <c r="V1754" s="313">
        <v>50</v>
      </c>
      <c r="W1754" s="314">
        <v>0.76900000000000002</v>
      </c>
      <c r="X1754" s="315">
        <v>6.9999999999999999E-4</v>
      </c>
      <c r="Y1754" s="749">
        <v>1440</v>
      </c>
      <c r="Z1754" s="282"/>
      <c r="AA1754" s="316" t="s">
        <v>10390</v>
      </c>
      <c r="AB1754" s="282" t="s">
        <v>9163</v>
      </c>
      <c r="AC1754" s="317" t="s">
        <v>2081</v>
      </c>
      <c r="AD1754" s="318" t="s">
        <v>4050</v>
      </c>
      <c r="AE1754" s="319">
        <v>0</v>
      </c>
      <c r="AF1754" s="319" t="s">
        <v>11282</v>
      </c>
      <c r="AG1754" s="320">
        <v>19.010000000000002</v>
      </c>
      <c r="AH1754" s="321">
        <f t="shared" si="326"/>
        <v>0</v>
      </c>
      <c r="AI1754" s="287">
        <f>_xlfn.IFNA(VLOOKUP(AD:AD,грп!B:C,2,0),0)</f>
        <v>0</v>
      </c>
      <c r="AJ1754" s="607">
        <v>10</v>
      </c>
      <c r="AK1754" s="672">
        <f t="shared" si="322"/>
        <v>0</v>
      </c>
      <c r="AL1754" s="174"/>
    </row>
    <row r="1755" spans="1:38" s="4" customFormat="1" ht="12" customHeight="1" outlineLevel="1" x14ac:dyDescent="0.35">
      <c r="A1755" s="307" t="s">
        <v>10525</v>
      </c>
      <c r="B1755" s="308" t="s">
        <v>7294</v>
      </c>
      <c r="C1755" s="309"/>
      <c r="D1755" s="310" t="s">
        <v>4167</v>
      </c>
      <c r="E1755" s="322" t="s">
        <v>4168</v>
      </c>
      <c r="F1755" s="293"/>
      <c r="G1755" s="293"/>
      <c r="H1755" s="294"/>
      <c r="I1755" s="294" t="str">
        <f>IFERROR(_xlfn.IFNA(VLOOKUP($D:$D,history!$I:$Y,3,0),VLOOKUP(E:E,history!$H:$Y,4,0)),"--")</f>
        <v>--</v>
      </c>
      <c r="J1755" s="282" t="s">
        <v>9870</v>
      </c>
      <c r="K1755" s="282" t="str">
        <f t="shared" si="323"/>
        <v/>
      </c>
      <c r="L1755" s="312">
        <f t="shared" si="324"/>
        <v>2131.73</v>
      </c>
      <c r="M1755" s="312">
        <f t="shared" si="325"/>
        <v>3229.89</v>
      </c>
      <c r="N1755" s="297" t="str">
        <f>_xlfn.IFNA(VLOOKUP($E:$E,'1'!$A:$E,3,0),"")</f>
        <v/>
      </c>
      <c r="O1755" s="297" t="str">
        <f>_xlfn.IFNA(VLOOKUP($E:$E,'2'!$A:$E,3,0),"")</f>
        <v/>
      </c>
      <c r="P1755" s="297" t="str">
        <f>_xlfn.IFNA(VLOOKUP($E:$E,'3'!$A:$D,3,0),"")</f>
        <v/>
      </c>
      <c r="Q1755" s="297" t="str">
        <f>_xlfn.IFNA(VLOOKUP($E:$E,'4'!$A:$F,3,0),"")</f>
        <v/>
      </c>
      <c r="R1755" s="297" t="str">
        <f>_xlfn.IFNA(VLOOKUP($E:$E,'5'!$A:$F,3,0),"")</f>
        <v/>
      </c>
      <c r="S1755" s="297" t="str">
        <f>_xlfn.IFNA(VLOOKUP($E:$E,'6'!$A:$F,3,0),"")</f>
        <v/>
      </c>
      <c r="T1755" s="313">
        <v>1</v>
      </c>
      <c r="U1755" s="313">
        <v>5</v>
      </c>
      <c r="V1755" s="313">
        <v>25</v>
      </c>
      <c r="W1755" s="314">
        <v>0.86</v>
      </c>
      <c r="X1755" s="315">
        <v>8.0000000000000004E-4</v>
      </c>
      <c r="Y1755" s="749">
        <v>3070</v>
      </c>
      <c r="Z1755" s="282"/>
      <c r="AA1755" s="316" t="s">
        <v>10391</v>
      </c>
      <c r="AB1755" s="282" t="s">
        <v>9163</v>
      </c>
      <c r="AC1755" s="317" t="s">
        <v>2081</v>
      </c>
      <c r="AD1755" s="318" t="s">
        <v>4050</v>
      </c>
      <c r="AE1755" s="319">
        <v>0</v>
      </c>
      <c r="AF1755" s="319" t="s">
        <v>11282</v>
      </c>
      <c r="AG1755" s="320">
        <v>40.49</v>
      </c>
      <c r="AH1755" s="321">
        <f t="shared" si="326"/>
        <v>0</v>
      </c>
      <c r="AI1755" s="287">
        <f>_xlfn.IFNA(VLOOKUP(AD:AD,грп!B:C,2,0),0)</f>
        <v>0</v>
      </c>
      <c r="AJ1755" s="607">
        <v>0</v>
      </c>
      <c r="AK1755" s="672">
        <f t="shared" si="322"/>
        <v>0</v>
      </c>
      <c r="AL1755" s="174"/>
    </row>
    <row r="1756" spans="1:38" s="4" customFormat="1" ht="12" customHeight="1" outlineLevel="1" x14ac:dyDescent="0.35">
      <c r="A1756" s="307" t="s">
        <v>10525</v>
      </c>
      <c r="B1756" s="308" t="s">
        <v>7295</v>
      </c>
      <c r="C1756" s="309"/>
      <c r="D1756" s="310" t="s">
        <v>10965</v>
      </c>
      <c r="E1756" s="322" t="s">
        <v>4169</v>
      </c>
      <c r="F1756" s="293"/>
      <c r="G1756" s="293"/>
      <c r="H1756" s="294">
        <v>6</v>
      </c>
      <c r="I1756" s="294" t="str">
        <f>IFERROR(_xlfn.IFNA(VLOOKUP($D:$D,history!$I:$Y,3,0),VLOOKUP(E:E,history!$H:$Y,4,0)),"--")</f>
        <v>--</v>
      </c>
      <c r="J1756" s="282" t="s">
        <v>9870</v>
      </c>
      <c r="K1756" s="282" t="str">
        <f t="shared" si="323"/>
        <v/>
      </c>
      <c r="L1756" s="312">
        <f t="shared" si="324"/>
        <v>644.41</v>
      </c>
      <c r="M1756" s="312">
        <f t="shared" si="325"/>
        <v>976.38</v>
      </c>
      <c r="N1756" s="297" t="str">
        <f>_xlfn.IFNA(VLOOKUP($E:$E,'1'!$A:$E,3,0),"")</f>
        <v/>
      </c>
      <c r="O1756" s="297" t="str">
        <f>_xlfn.IFNA(VLOOKUP($E:$E,'2'!$A:$E,3,0),"")</f>
        <v/>
      </c>
      <c r="P1756" s="297" t="str">
        <f>_xlfn.IFNA(VLOOKUP($E:$E,'3'!$A:$D,3,0),"")</f>
        <v/>
      </c>
      <c r="Q1756" s="297" t="str">
        <f>_xlfn.IFNA(VLOOKUP($E:$E,'4'!$A:$F,3,0),"")</f>
        <v/>
      </c>
      <c r="R1756" s="297" t="str">
        <f>_xlfn.IFNA(VLOOKUP($E:$E,'5'!$A:$F,3,0),"")</f>
        <v/>
      </c>
      <c r="S1756" s="297" t="str">
        <f>_xlfn.IFNA(VLOOKUP($E:$E,'6'!$A:$F,3,0),"")</f>
        <v/>
      </c>
      <c r="T1756" s="313">
        <v>1</v>
      </c>
      <c r="U1756" s="313">
        <v>10</v>
      </c>
      <c r="V1756" s="313">
        <v>50</v>
      </c>
      <c r="W1756" s="314">
        <v>0.27300000000000002</v>
      </c>
      <c r="X1756" s="315">
        <v>5.0000000000000001E-4</v>
      </c>
      <c r="Y1756" s="749">
        <v>930</v>
      </c>
      <c r="Z1756" s="282"/>
      <c r="AA1756" s="316" t="s">
        <v>393</v>
      </c>
      <c r="AB1756" s="282" t="s">
        <v>9885</v>
      </c>
      <c r="AC1756" s="317" t="s">
        <v>2081</v>
      </c>
      <c r="AD1756" s="318" t="s">
        <v>4050</v>
      </c>
      <c r="AE1756" s="319">
        <v>0</v>
      </c>
      <c r="AF1756" s="319" t="s">
        <v>11282</v>
      </c>
      <c r="AG1756" s="320">
        <v>12.24</v>
      </c>
      <c r="AH1756" s="321">
        <f t="shared" si="326"/>
        <v>0</v>
      </c>
      <c r="AI1756" s="287">
        <f>_xlfn.IFNA(VLOOKUP(AD:AD,грп!B:C,2,0),0)</f>
        <v>0</v>
      </c>
      <c r="AJ1756" s="607">
        <v>15</v>
      </c>
      <c r="AK1756" s="672">
        <f t="shared" si="322"/>
        <v>0</v>
      </c>
      <c r="AL1756" s="174"/>
    </row>
    <row r="1757" spans="1:38" s="4" customFormat="1" ht="12" customHeight="1" outlineLevel="1" x14ac:dyDescent="0.35">
      <c r="A1757" s="307" t="s">
        <v>10525</v>
      </c>
      <c r="B1757" s="308" t="s">
        <v>7296</v>
      </c>
      <c r="C1757" s="309"/>
      <c r="D1757" s="310" t="s">
        <v>4170</v>
      </c>
      <c r="E1757" s="322" t="s">
        <v>4171</v>
      </c>
      <c r="F1757" s="293"/>
      <c r="G1757" s="293"/>
      <c r="H1757" s="294">
        <v>7</v>
      </c>
      <c r="I1757" s="294" t="str">
        <f>IFERROR(_xlfn.IFNA(VLOOKUP($D:$D,history!$I:$Y,3,0),VLOOKUP(E:E,history!$H:$Y,4,0)),"--")</f>
        <v>--</v>
      </c>
      <c r="J1757" s="282" t="s">
        <v>9868</v>
      </c>
      <c r="K1757" s="282" t="str">
        <f t="shared" si="323"/>
        <v/>
      </c>
      <c r="L1757" s="312">
        <f t="shared" si="324"/>
        <v>833.42</v>
      </c>
      <c r="M1757" s="312">
        <f t="shared" si="325"/>
        <v>1262.76</v>
      </c>
      <c r="N1757" s="297" t="str">
        <f>_xlfn.IFNA(VLOOKUP($E:$E,'1'!$A:$E,3,0),"")</f>
        <v/>
      </c>
      <c r="O1757" s="297" t="str">
        <f>_xlfn.IFNA(VLOOKUP($E:$E,'2'!$A:$E,3,0),"")</f>
        <v/>
      </c>
      <c r="P1757" s="297" t="str">
        <f>_xlfn.IFNA(VLOOKUP($E:$E,'3'!$A:$D,3,0),"")</f>
        <v/>
      </c>
      <c r="Q1757" s="297" t="str">
        <f>_xlfn.IFNA(VLOOKUP($E:$E,'4'!$A:$F,3,0),"")</f>
        <v/>
      </c>
      <c r="R1757" s="297" t="str">
        <f>_xlfn.IFNA(VLOOKUP($E:$E,'5'!$A:$F,3,0),"")</f>
        <v/>
      </c>
      <c r="S1757" s="297" t="str">
        <f>_xlfn.IFNA(VLOOKUP($E:$E,'6'!$A:$F,3,0),"")</f>
        <v/>
      </c>
      <c r="T1757" s="313">
        <v>1</v>
      </c>
      <c r="U1757" s="313">
        <v>10</v>
      </c>
      <c r="V1757" s="313">
        <v>50</v>
      </c>
      <c r="W1757" s="314">
        <v>0.42699999999999999</v>
      </c>
      <c r="X1757" s="315">
        <v>6.9999999999999999E-4</v>
      </c>
      <c r="Y1757" s="749">
        <v>1190</v>
      </c>
      <c r="Z1757" s="282"/>
      <c r="AA1757" s="316" t="s">
        <v>10390</v>
      </c>
      <c r="AB1757" s="282" t="s">
        <v>9163</v>
      </c>
      <c r="AC1757" s="317" t="s">
        <v>2081</v>
      </c>
      <c r="AD1757" s="318" t="s">
        <v>4050</v>
      </c>
      <c r="AE1757" s="319">
        <v>0</v>
      </c>
      <c r="AF1757" s="319" t="s">
        <v>11282</v>
      </c>
      <c r="AG1757" s="320">
        <v>15.83</v>
      </c>
      <c r="AH1757" s="321">
        <f t="shared" si="326"/>
        <v>0</v>
      </c>
      <c r="AI1757" s="287">
        <f>_xlfn.IFNA(VLOOKUP(AD:AD,грп!B:C,2,0),0)</f>
        <v>0</v>
      </c>
      <c r="AJ1757" s="607">
        <v>7</v>
      </c>
      <c r="AK1757" s="672">
        <f t="shared" si="322"/>
        <v>0</v>
      </c>
      <c r="AL1757" s="174"/>
    </row>
    <row r="1758" spans="1:38" s="4" customFormat="1" ht="12" customHeight="1" outlineLevel="1" x14ac:dyDescent="0.35">
      <c r="A1758" s="307" t="s">
        <v>10525</v>
      </c>
      <c r="B1758" s="308" t="s">
        <v>7297</v>
      </c>
      <c r="C1758" s="309"/>
      <c r="D1758" s="310" t="s">
        <v>10966</v>
      </c>
      <c r="E1758" s="322" t="s">
        <v>4172</v>
      </c>
      <c r="F1758" s="293"/>
      <c r="G1758" s="293"/>
      <c r="H1758" s="294">
        <v>10</v>
      </c>
      <c r="I1758" s="294" t="str">
        <f>IFERROR(_xlfn.IFNA(VLOOKUP($D:$D,history!$I:$Y,3,0),VLOOKUP(E:E,history!$H:$Y,4,0)),"--")</f>
        <v>--</v>
      </c>
      <c r="J1758" s="282" t="s">
        <v>9870</v>
      </c>
      <c r="K1758" s="282" t="str">
        <f t="shared" si="323"/>
        <v/>
      </c>
      <c r="L1758" s="312">
        <f t="shared" si="324"/>
        <v>953.46</v>
      </c>
      <c r="M1758" s="312">
        <f t="shared" si="325"/>
        <v>1444.63</v>
      </c>
      <c r="N1758" s="297" t="str">
        <f>_xlfn.IFNA(VLOOKUP($E:$E,'1'!$A:$E,3,0),"")</f>
        <v/>
      </c>
      <c r="O1758" s="297" t="str">
        <f>_xlfn.IFNA(VLOOKUP($E:$E,'2'!$A:$E,3,0),"")</f>
        <v/>
      </c>
      <c r="P1758" s="297" t="str">
        <f>_xlfn.IFNA(VLOOKUP($E:$E,'3'!$A:$D,3,0),"")</f>
        <v/>
      </c>
      <c r="Q1758" s="297" t="str">
        <f>_xlfn.IFNA(VLOOKUP($E:$E,'4'!$A:$F,3,0),"")</f>
        <v/>
      </c>
      <c r="R1758" s="297" t="str">
        <f>_xlfn.IFNA(VLOOKUP($E:$E,'5'!$A:$F,3,0),"")</f>
        <v/>
      </c>
      <c r="S1758" s="297" t="str">
        <f>_xlfn.IFNA(VLOOKUP($E:$E,'6'!$A:$F,3,0),"")</f>
        <v/>
      </c>
      <c r="T1758" s="313">
        <v>1</v>
      </c>
      <c r="U1758" s="313">
        <v>10</v>
      </c>
      <c r="V1758" s="313">
        <v>40</v>
      </c>
      <c r="W1758" s="314">
        <v>0.55100000000000005</v>
      </c>
      <c r="X1758" s="315">
        <v>8.2692309999999995E-4</v>
      </c>
      <c r="Y1758" s="749">
        <v>1370</v>
      </c>
      <c r="Z1758" s="282"/>
      <c r="AA1758" s="316" t="s">
        <v>10390</v>
      </c>
      <c r="AB1758" s="282" t="s">
        <v>9163</v>
      </c>
      <c r="AC1758" s="317" t="s">
        <v>2081</v>
      </c>
      <c r="AD1758" s="318" t="s">
        <v>4050</v>
      </c>
      <c r="AE1758" s="319">
        <v>0</v>
      </c>
      <c r="AF1758" s="319" t="s">
        <v>11282</v>
      </c>
      <c r="AG1758" s="320">
        <v>18.11</v>
      </c>
      <c r="AH1758" s="321">
        <f t="shared" si="326"/>
        <v>0</v>
      </c>
      <c r="AI1758" s="287">
        <f>_xlfn.IFNA(VLOOKUP(AD:AD,грп!B:C,2,0),0)</f>
        <v>0</v>
      </c>
      <c r="AJ1758" s="607">
        <v>18</v>
      </c>
      <c r="AK1758" s="672">
        <f t="shared" si="322"/>
        <v>0</v>
      </c>
      <c r="AL1758" s="174"/>
    </row>
    <row r="1759" spans="1:38" s="4" customFormat="1" ht="12" customHeight="1" outlineLevel="1" x14ac:dyDescent="0.35">
      <c r="A1759" s="307" t="s">
        <v>10525</v>
      </c>
      <c r="B1759" s="308" t="s">
        <v>7298</v>
      </c>
      <c r="C1759" s="323"/>
      <c r="D1759" s="310" t="s">
        <v>2429</v>
      </c>
      <c r="E1759" s="324" t="s">
        <v>2430</v>
      </c>
      <c r="F1759" s="293"/>
      <c r="G1759" s="293"/>
      <c r="H1759" s="294">
        <v>37</v>
      </c>
      <c r="I1759" s="294" t="str">
        <f>IFERROR(_xlfn.IFNA(VLOOKUP($D:$D,history!$I:$Y,3,0),VLOOKUP(E:E,history!$H:$Y,4,0)),"--")</f>
        <v>V</v>
      </c>
      <c r="J1759" s="282" t="s">
        <v>9870</v>
      </c>
      <c r="K1759" s="282" t="str">
        <f t="shared" si="323"/>
        <v/>
      </c>
      <c r="L1759" s="312">
        <f t="shared" si="324"/>
        <v>1776.88</v>
      </c>
      <c r="M1759" s="312">
        <f t="shared" si="325"/>
        <v>2692.24</v>
      </c>
      <c r="N1759" s="297" t="str">
        <f>_xlfn.IFNA(VLOOKUP($E:$E,'1'!$A:$E,3,0),"")</f>
        <v/>
      </c>
      <c r="O1759" s="297" t="str">
        <f>_xlfn.IFNA(VLOOKUP($E:$E,'2'!$A:$E,3,0),"")</f>
        <v/>
      </c>
      <c r="P1759" s="297" t="str">
        <f>_xlfn.IFNA(VLOOKUP($E:$E,'3'!$A:$D,3,0),"")</f>
        <v/>
      </c>
      <c r="Q1759" s="297" t="str">
        <f>_xlfn.IFNA(VLOOKUP($E:$E,'4'!$A:$F,3,0),"")</f>
        <v/>
      </c>
      <c r="R1759" s="297" t="str">
        <f>_xlfn.IFNA(VLOOKUP($E:$E,'5'!$A:$F,3,0),"")</f>
        <v/>
      </c>
      <c r="S1759" s="297" t="str">
        <f>_xlfn.IFNA(VLOOKUP($E:$E,'6'!$A:$F,3,0),"")</f>
        <v/>
      </c>
      <c r="T1759" s="313">
        <v>5</v>
      </c>
      <c r="U1759" s="313">
        <v>25</v>
      </c>
      <c r="V1759" s="313">
        <v>25</v>
      </c>
      <c r="W1759" s="314">
        <v>0.85599999999999998</v>
      </c>
      <c r="X1759" s="315">
        <v>6.3166670000000004E-4</v>
      </c>
      <c r="Y1759" s="749">
        <v>2560</v>
      </c>
      <c r="Z1759" s="282"/>
      <c r="AA1759" s="316" t="s">
        <v>10391</v>
      </c>
      <c r="AB1759" s="282" t="s">
        <v>9163</v>
      </c>
      <c r="AC1759" s="317" t="s">
        <v>2081</v>
      </c>
      <c r="AD1759" s="318" t="s">
        <v>4050</v>
      </c>
      <c r="AE1759" s="319">
        <v>0</v>
      </c>
      <c r="AF1759" s="319" t="s">
        <v>11294</v>
      </c>
      <c r="AG1759" s="320">
        <v>33.75</v>
      </c>
      <c r="AH1759" s="321">
        <f t="shared" si="326"/>
        <v>0</v>
      </c>
      <c r="AI1759" s="287">
        <f>_xlfn.IFNA(VLOOKUP(AD:AD,грп!B:C,2,0),0)</f>
        <v>0</v>
      </c>
      <c r="AJ1759" s="607">
        <v>93</v>
      </c>
      <c r="AK1759" s="672">
        <f t="shared" si="322"/>
        <v>0</v>
      </c>
      <c r="AL1759" s="174"/>
    </row>
    <row r="1760" spans="1:38" s="4" customFormat="1" ht="12" customHeight="1" outlineLevel="1" x14ac:dyDescent="0.35">
      <c r="A1760" s="307" t="s">
        <v>10525</v>
      </c>
      <c r="B1760" s="308" t="s">
        <v>7299</v>
      </c>
      <c r="C1760" s="309"/>
      <c r="D1760" s="310" t="s">
        <v>10967</v>
      </c>
      <c r="E1760" s="322" t="s">
        <v>4173</v>
      </c>
      <c r="F1760" s="293"/>
      <c r="G1760" s="293"/>
      <c r="H1760" s="294">
        <v>9</v>
      </c>
      <c r="I1760" s="294" t="str">
        <f>IFERROR(_xlfn.IFNA(VLOOKUP($D:$D,history!$I:$Y,3,0),VLOOKUP(E:E,history!$H:$Y,4,0)),"--")</f>
        <v>--</v>
      </c>
      <c r="J1760" s="282" t="s">
        <v>9868</v>
      </c>
      <c r="K1760" s="282" t="str">
        <f t="shared" si="323"/>
        <v/>
      </c>
      <c r="L1760" s="312">
        <f t="shared" si="324"/>
        <v>1566.81</v>
      </c>
      <c r="M1760" s="312">
        <f t="shared" si="325"/>
        <v>2373.96</v>
      </c>
      <c r="N1760" s="297" t="str">
        <f>_xlfn.IFNA(VLOOKUP($E:$E,'1'!$A:$E,3,0),"")</f>
        <v/>
      </c>
      <c r="O1760" s="297" t="str">
        <f>_xlfn.IFNA(VLOOKUP($E:$E,'2'!$A:$E,3,0),"")</f>
        <v/>
      </c>
      <c r="P1760" s="297" t="str">
        <f>_xlfn.IFNA(VLOOKUP($E:$E,'3'!$A:$D,3,0),"")</f>
        <v/>
      </c>
      <c r="Q1760" s="297" t="str">
        <f>_xlfn.IFNA(VLOOKUP($E:$E,'4'!$A:$F,3,0),"")</f>
        <v/>
      </c>
      <c r="R1760" s="297" t="str">
        <f>_xlfn.IFNA(VLOOKUP($E:$E,'5'!$A:$F,3,0),"")</f>
        <v/>
      </c>
      <c r="S1760" s="297" t="str">
        <f>_xlfn.IFNA(VLOOKUP($E:$E,'6'!$A:$F,3,0),"")</f>
        <v/>
      </c>
      <c r="T1760" s="313">
        <v>1</v>
      </c>
      <c r="U1760" s="313">
        <v>5</v>
      </c>
      <c r="V1760" s="313">
        <v>25</v>
      </c>
      <c r="W1760" s="314">
        <v>0.82799999999999996</v>
      </c>
      <c r="X1760" s="315">
        <v>9.3999999999999997E-4</v>
      </c>
      <c r="Y1760" s="749">
        <v>2260</v>
      </c>
      <c r="Z1760" s="282"/>
      <c r="AA1760" s="316" t="s">
        <v>10390</v>
      </c>
      <c r="AB1760" s="282" t="s">
        <v>9163</v>
      </c>
      <c r="AC1760" s="317" t="s">
        <v>2081</v>
      </c>
      <c r="AD1760" s="318" t="s">
        <v>4050</v>
      </c>
      <c r="AE1760" s="319">
        <v>0</v>
      </c>
      <c r="AF1760" s="319" t="s">
        <v>11282</v>
      </c>
      <c r="AG1760" s="320">
        <v>29.76</v>
      </c>
      <c r="AH1760" s="321">
        <f t="shared" si="326"/>
        <v>0</v>
      </c>
      <c r="AI1760" s="287">
        <f>_xlfn.IFNA(VLOOKUP(AD:AD,грп!B:C,2,0),0)</f>
        <v>0</v>
      </c>
      <c r="AJ1760" s="607">
        <v>2</v>
      </c>
      <c r="AK1760" s="672">
        <f t="shared" si="322"/>
        <v>0</v>
      </c>
      <c r="AL1760" s="174"/>
    </row>
    <row r="1761" spans="1:38" s="4" customFormat="1" ht="11.45" customHeight="1" outlineLevel="1" x14ac:dyDescent="0.35">
      <c r="A1761" s="307" t="s">
        <v>10402</v>
      </c>
      <c r="B1761" s="308" t="s">
        <v>7300</v>
      </c>
      <c r="C1761" s="309" t="s">
        <v>21</v>
      </c>
      <c r="D1761" s="310" t="s">
        <v>10968</v>
      </c>
      <c r="E1761" s="322" t="s">
        <v>5413</v>
      </c>
      <c r="F1761" s="293"/>
      <c r="G1761" s="293"/>
      <c r="H1761" s="294">
        <v>9</v>
      </c>
      <c r="I1761" s="294" t="str">
        <f>IFERROR(_xlfn.IFNA(VLOOKUP($D:$D,history!$I:$Y,3,0),VLOOKUP(E:E,history!$H:$Y,4,0)),"--")</f>
        <v>--</v>
      </c>
      <c r="J1761" s="282" t="s">
        <v>5946</v>
      </c>
      <c r="K1761" s="282" t="str">
        <f t="shared" si="323"/>
        <v/>
      </c>
      <c r="L1761" s="312">
        <f t="shared" si="324"/>
        <v>500.16</v>
      </c>
      <c r="M1761" s="312">
        <f t="shared" si="325"/>
        <v>757.82</v>
      </c>
      <c r="N1761" s="297" t="str">
        <f>_xlfn.IFNA(VLOOKUP($E:$E,'1'!$A:$E,3,0),"")</f>
        <v/>
      </c>
      <c r="O1761" s="297" t="str">
        <f>_xlfn.IFNA(VLOOKUP($E:$E,'2'!$A:$E,3,0),"")</f>
        <v/>
      </c>
      <c r="P1761" s="297" t="str">
        <f>_xlfn.IFNA(VLOOKUP($E:$E,'3'!$A:$D,3,0),"")</f>
        <v/>
      </c>
      <c r="Q1761" s="297" t="str">
        <f>_xlfn.IFNA(VLOOKUP($E:$E,'4'!$A:$F,3,0),"")</f>
        <v/>
      </c>
      <c r="R1761" s="297" t="str">
        <f>_xlfn.IFNA(VLOOKUP($E:$E,'5'!$A:$F,3,0),"")</f>
        <v/>
      </c>
      <c r="S1761" s="297" t="str">
        <f>_xlfn.IFNA(VLOOKUP($E:$E,'6'!$A:$F,3,0),"")</f>
        <v/>
      </c>
      <c r="T1761" s="313">
        <v>1</v>
      </c>
      <c r="U1761" s="313">
        <v>10</v>
      </c>
      <c r="V1761" s="313">
        <v>40</v>
      </c>
      <c r="W1761" s="314">
        <v>0.47799999999999998</v>
      </c>
      <c r="X1761" s="315">
        <v>8.0000000000000004E-4</v>
      </c>
      <c r="Y1761" s="749">
        <v>720</v>
      </c>
      <c r="Z1761" s="282"/>
      <c r="AA1761" s="316" t="s">
        <v>393</v>
      </c>
      <c r="AB1761" s="282" t="s">
        <v>9164</v>
      </c>
      <c r="AC1761" s="317" t="s">
        <v>2081</v>
      </c>
      <c r="AD1761" s="318" t="s">
        <v>4050</v>
      </c>
      <c r="AE1761" s="319">
        <v>0</v>
      </c>
      <c r="AF1761" s="319" t="s">
        <v>11284</v>
      </c>
      <c r="AG1761" s="320">
        <v>9.5</v>
      </c>
      <c r="AH1761" s="321">
        <f t="shared" si="326"/>
        <v>0</v>
      </c>
      <c r="AI1761" s="287">
        <f>_xlfn.IFNA(VLOOKUP(AD:AD,грп!B:C,2,0),0)</f>
        <v>0</v>
      </c>
      <c r="AJ1761" s="607">
        <v>10</v>
      </c>
      <c r="AK1761" s="672" t="str">
        <f t="shared" si="322"/>
        <v>new</v>
      </c>
      <c r="AL1761" s="174"/>
    </row>
    <row r="1762" spans="1:38" s="4" customFormat="1" ht="11.45" customHeight="1" outlineLevel="1" x14ac:dyDescent="0.35">
      <c r="A1762" s="307" t="s">
        <v>10402</v>
      </c>
      <c r="B1762" s="308" t="s">
        <v>7301</v>
      </c>
      <c r="C1762" s="309" t="s">
        <v>21</v>
      </c>
      <c r="D1762" s="310" t="s">
        <v>10969</v>
      </c>
      <c r="E1762" s="322" t="s">
        <v>5414</v>
      </c>
      <c r="F1762" s="293"/>
      <c r="G1762" s="293"/>
      <c r="H1762" s="294">
        <v>4</v>
      </c>
      <c r="I1762" s="294" t="str">
        <f>IFERROR(_xlfn.IFNA(VLOOKUP($D:$D,history!$I:$Y,3,0),VLOOKUP(E:E,history!$H:$Y,4,0)),"--")</f>
        <v>--</v>
      </c>
      <c r="J1762" s="282" t="s">
        <v>9869</v>
      </c>
      <c r="K1762" s="282" t="str">
        <f t="shared" si="323"/>
        <v/>
      </c>
      <c r="L1762" s="312">
        <f t="shared" si="324"/>
        <v>947.67</v>
      </c>
      <c r="M1762" s="312">
        <f t="shared" si="325"/>
        <v>1435.86</v>
      </c>
      <c r="N1762" s="297" t="str">
        <f>_xlfn.IFNA(VLOOKUP($E:$E,'1'!$A:$E,3,0),"")</f>
        <v/>
      </c>
      <c r="O1762" s="297" t="str">
        <f>_xlfn.IFNA(VLOOKUP($E:$E,'2'!$A:$E,3,0),"")</f>
        <v/>
      </c>
      <c r="P1762" s="297" t="str">
        <f>_xlfn.IFNA(VLOOKUP($E:$E,'3'!$A:$D,3,0),"")</f>
        <v/>
      </c>
      <c r="Q1762" s="297" t="str">
        <f>_xlfn.IFNA(VLOOKUP($E:$E,'4'!$A:$F,3,0),"")</f>
        <v/>
      </c>
      <c r="R1762" s="297" t="str">
        <f>_xlfn.IFNA(VLOOKUP($E:$E,'5'!$A:$F,3,0),"")</f>
        <v/>
      </c>
      <c r="S1762" s="297" t="str">
        <f>_xlfn.IFNA(VLOOKUP($E:$E,'6'!$A:$F,3,0),"")</f>
        <v/>
      </c>
      <c r="T1762" s="313">
        <v>1</v>
      </c>
      <c r="U1762" s="313">
        <v>5</v>
      </c>
      <c r="V1762" s="313">
        <v>25</v>
      </c>
      <c r="W1762" s="314">
        <v>0.81599999999999995</v>
      </c>
      <c r="X1762" s="315">
        <v>1.4E-3</v>
      </c>
      <c r="Y1762" s="749">
        <v>1360</v>
      </c>
      <c r="Z1762" s="282"/>
      <c r="AA1762" s="316" t="s">
        <v>393</v>
      </c>
      <c r="AB1762" s="282" t="s">
        <v>9164</v>
      </c>
      <c r="AC1762" s="317" t="s">
        <v>2081</v>
      </c>
      <c r="AD1762" s="318" t="s">
        <v>4050</v>
      </c>
      <c r="AE1762" s="319">
        <v>0</v>
      </c>
      <c r="AF1762" s="319" t="s">
        <v>11284</v>
      </c>
      <c r="AG1762" s="320">
        <v>18</v>
      </c>
      <c r="AH1762" s="321">
        <f t="shared" si="326"/>
        <v>0</v>
      </c>
      <c r="AI1762" s="287">
        <f>_xlfn.IFNA(VLOOKUP(AD:AD,грп!B:C,2,0),0)</f>
        <v>0</v>
      </c>
      <c r="AJ1762" s="607">
        <v>10</v>
      </c>
      <c r="AK1762" s="672" t="str">
        <f t="shared" si="322"/>
        <v>new</v>
      </c>
      <c r="AL1762" s="174"/>
    </row>
    <row r="1763" spans="1:38" s="4" customFormat="1" ht="11.45" customHeight="1" outlineLevel="1" x14ac:dyDescent="0.35">
      <c r="A1763" s="307" t="s">
        <v>10402</v>
      </c>
      <c r="B1763" s="308" t="s">
        <v>7302</v>
      </c>
      <c r="C1763" s="309" t="s">
        <v>21</v>
      </c>
      <c r="D1763" s="310" t="s">
        <v>10970</v>
      </c>
      <c r="E1763" s="322" t="s">
        <v>5415</v>
      </c>
      <c r="F1763" s="293"/>
      <c r="G1763" s="293"/>
      <c r="H1763" s="294">
        <v>15</v>
      </c>
      <c r="I1763" s="294" t="str">
        <f>IFERROR(_xlfn.IFNA(VLOOKUP($D:$D,history!$I:$Y,3,0),VLOOKUP(E:E,history!$H:$Y,4,0)),"--")</f>
        <v>--</v>
      </c>
      <c r="J1763" s="282" t="s">
        <v>9868</v>
      </c>
      <c r="K1763" s="282" t="str">
        <f t="shared" si="323"/>
        <v/>
      </c>
      <c r="L1763" s="312">
        <f t="shared" si="324"/>
        <v>1044.01</v>
      </c>
      <c r="M1763" s="312">
        <f t="shared" si="325"/>
        <v>1581.84</v>
      </c>
      <c r="N1763" s="297" t="str">
        <f>_xlfn.IFNA(VLOOKUP($E:$E,'1'!$A:$E,3,0),"")</f>
        <v/>
      </c>
      <c r="O1763" s="297" t="str">
        <f>_xlfn.IFNA(VLOOKUP($E:$E,'2'!$A:$E,3,0),"")</f>
        <v/>
      </c>
      <c r="P1763" s="297" t="str">
        <f>_xlfn.IFNA(VLOOKUP($E:$E,'3'!$A:$D,3,0),"")</f>
        <v/>
      </c>
      <c r="Q1763" s="297" t="str">
        <f>_xlfn.IFNA(VLOOKUP($E:$E,'4'!$A:$F,3,0),"")</f>
        <v/>
      </c>
      <c r="R1763" s="297" t="str">
        <f>_xlfn.IFNA(VLOOKUP($E:$E,'5'!$A:$F,3,0),"")</f>
        <v/>
      </c>
      <c r="S1763" s="297" t="str">
        <f>_xlfn.IFNA(VLOOKUP($E:$E,'6'!$A:$F,3,0),"")</f>
        <v/>
      </c>
      <c r="T1763" s="313">
        <v>1</v>
      </c>
      <c r="U1763" s="313">
        <v>5</v>
      </c>
      <c r="V1763" s="313">
        <v>10</v>
      </c>
      <c r="W1763" s="314">
        <v>1.2749999999999999</v>
      </c>
      <c r="X1763" s="315">
        <v>1.8500000000000001E-3</v>
      </c>
      <c r="Y1763" s="749">
        <v>1490</v>
      </c>
      <c r="Z1763" s="282"/>
      <c r="AA1763" s="316" t="s">
        <v>393</v>
      </c>
      <c r="AB1763" s="282" t="s">
        <v>9164</v>
      </c>
      <c r="AC1763" s="317" t="s">
        <v>2081</v>
      </c>
      <c r="AD1763" s="318" t="s">
        <v>4050</v>
      </c>
      <c r="AE1763" s="319">
        <v>0</v>
      </c>
      <c r="AF1763" s="319" t="s">
        <v>11284</v>
      </c>
      <c r="AG1763" s="320">
        <v>19.829999999999998</v>
      </c>
      <c r="AH1763" s="321">
        <f t="shared" si="326"/>
        <v>0</v>
      </c>
      <c r="AI1763" s="287">
        <f>_xlfn.IFNA(VLOOKUP(AD:AD,грп!B:C,2,0),0)</f>
        <v>0</v>
      </c>
      <c r="AJ1763" s="607">
        <v>20</v>
      </c>
      <c r="AK1763" s="672" t="str">
        <f t="shared" si="322"/>
        <v>new</v>
      </c>
      <c r="AL1763" s="174"/>
    </row>
    <row r="1764" spans="1:38" s="4" customFormat="1" ht="11.45" customHeight="1" outlineLevel="1" x14ac:dyDescent="0.35">
      <c r="A1764" s="307" t="s">
        <v>10402</v>
      </c>
      <c r="B1764" s="308" t="s">
        <v>7303</v>
      </c>
      <c r="C1764" s="309" t="s">
        <v>21</v>
      </c>
      <c r="D1764" s="310" t="s">
        <v>10971</v>
      </c>
      <c r="E1764" s="322" t="s">
        <v>5416</v>
      </c>
      <c r="F1764" s="293"/>
      <c r="G1764" s="293"/>
      <c r="H1764" s="294">
        <v>5</v>
      </c>
      <c r="I1764" s="294" t="str">
        <f>IFERROR(_xlfn.IFNA(VLOOKUP($D:$D,history!$I:$Y,3,0),VLOOKUP(E:E,history!$H:$Y,4,0)),"--")</f>
        <v>--</v>
      </c>
      <c r="J1764" s="282" t="s">
        <v>9868</v>
      </c>
      <c r="K1764" s="282" t="str">
        <f t="shared" si="323"/>
        <v/>
      </c>
      <c r="L1764" s="312">
        <f t="shared" si="324"/>
        <v>1158.79</v>
      </c>
      <c r="M1764" s="312">
        <f t="shared" si="325"/>
        <v>1755.74</v>
      </c>
      <c r="N1764" s="297" t="str">
        <f>_xlfn.IFNA(VLOOKUP($E:$E,'1'!$A:$E,3,0),"")</f>
        <v/>
      </c>
      <c r="O1764" s="297" t="str">
        <f>_xlfn.IFNA(VLOOKUP($E:$E,'2'!$A:$E,3,0),"")</f>
        <v/>
      </c>
      <c r="P1764" s="297" t="str">
        <f>_xlfn.IFNA(VLOOKUP($E:$E,'3'!$A:$D,3,0),"")</f>
        <v/>
      </c>
      <c r="Q1764" s="297" t="str">
        <f>_xlfn.IFNA(VLOOKUP($E:$E,'4'!$A:$F,3,0),"")</f>
        <v/>
      </c>
      <c r="R1764" s="297" t="str">
        <f>_xlfn.IFNA(VLOOKUP($E:$E,'5'!$A:$F,3,0),"")</f>
        <v/>
      </c>
      <c r="S1764" s="297" t="str">
        <f>_xlfn.IFNA(VLOOKUP($E:$E,'6'!$A:$F,3,0),"")</f>
        <v/>
      </c>
      <c r="T1764" s="313">
        <v>1</v>
      </c>
      <c r="U1764" s="313">
        <v>5</v>
      </c>
      <c r="V1764" s="313">
        <v>10</v>
      </c>
      <c r="W1764" s="314">
        <v>1.28</v>
      </c>
      <c r="X1764" s="315">
        <v>1.8500000000000001E-3</v>
      </c>
      <c r="Y1764" s="749">
        <v>1670</v>
      </c>
      <c r="Z1764" s="282"/>
      <c r="AA1764" s="316" t="s">
        <v>393</v>
      </c>
      <c r="AB1764" s="282" t="s">
        <v>9164</v>
      </c>
      <c r="AC1764" s="317" t="s">
        <v>2081</v>
      </c>
      <c r="AD1764" s="318" t="s">
        <v>4050</v>
      </c>
      <c r="AE1764" s="319">
        <v>0</v>
      </c>
      <c r="AF1764" s="319" t="s">
        <v>11284</v>
      </c>
      <c r="AG1764" s="320">
        <v>22.01</v>
      </c>
      <c r="AH1764" s="321">
        <f t="shared" si="326"/>
        <v>0</v>
      </c>
      <c r="AI1764" s="287">
        <f>_xlfn.IFNA(VLOOKUP(AD:AD,грп!B:C,2,0),0)</f>
        <v>0</v>
      </c>
      <c r="AJ1764" s="607">
        <v>10</v>
      </c>
      <c r="AK1764" s="672" t="str">
        <f t="shared" si="322"/>
        <v>new</v>
      </c>
      <c r="AL1764" s="174"/>
    </row>
    <row r="1765" spans="1:38" s="4" customFormat="1" ht="11.45" customHeight="1" outlineLevel="1" x14ac:dyDescent="0.35">
      <c r="A1765" s="307" t="s">
        <v>10525</v>
      </c>
      <c r="B1765" s="308" t="s">
        <v>7304</v>
      </c>
      <c r="C1765" s="309" t="s">
        <v>21</v>
      </c>
      <c r="D1765" s="310" t="s">
        <v>10972</v>
      </c>
      <c r="E1765" s="322" t="s">
        <v>5418</v>
      </c>
      <c r="F1765" s="293"/>
      <c r="G1765" s="293"/>
      <c r="H1765" s="294">
        <v>7</v>
      </c>
      <c r="I1765" s="294" t="str">
        <f>IFERROR(_xlfn.IFNA(VLOOKUP($D:$D,history!$I:$Y,3,0),VLOOKUP(E:E,history!$H:$Y,4,0)),"--")</f>
        <v>--</v>
      </c>
      <c r="J1765" s="282" t="s">
        <v>5946</v>
      </c>
      <c r="K1765" s="282" t="str">
        <f t="shared" si="323"/>
        <v/>
      </c>
      <c r="L1765" s="312">
        <f t="shared" si="324"/>
        <v>1421.5</v>
      </c>
      <c r="M1765" s="312">
        <f t="shared" si="325"/>
        <v>2153.79</v>
      </c>
      <c r="N1765" s="297" t="str">
        <f>_xlfn.IFNA(VLOOKUP($E:$E,'1'!$A:$E,3,0),"")</f>
        <v/>
      </c>
      <c r="O1765" s="297" t="str">
        <f>_xlfn.IFNA(VLOOKUP($E:$E,'2'!$A:$E,3,0),"")</f>
        <v/>
      </c>
      <c r="P1765" s="297" t="str">
        <f>_xlfn.IFNA(VLOOKUP($E:$E,'3'!$A:$D,3,0),"")</f>
        <v/>
      </c>
      <c r="Q1765" s="297" t="str">
        <f>_xlfn.IFNA(VLOOKUP($E:$E,'4'!$A:$F,3,0),"")</f>
        <v/>
      </c>
      <c r="R1765" s="297" t="str">
        <f>_xlfn.IFNA(VLOOKUP($E:$E,'5'!$A:$F,3,0),"")</f>
        <v/>
      </c>
      <c r="S1765" s="297" t="str">
        <f>_xlfn.IFNA(VLOOKUP($E:$E,'6'!$A:$F,3,0),"")</f>
        <v/>
      </c>
      <c r="T1765" s="313">
        <v>1</v>
      </c>
      <c r="U1765" s="313">
        <v>10</v>
      </c>
      <c r="V1765" s="313">
        <v>40</v>
      </c>
      <c r="W1765" s="314">
        <v>0.56499999999999995</v>
      </c>
      <c r="X1765" s="315">
        <v>5.8E-4</v>
      </c>
      <c r="Y1765" s="749">
        <v>2050</v>
      </c>
      <c r="Z1765" s="282"/>
      <c r="AA1765" s="316" t="s">
        <v>10388</v>
      </c>
      <c r="AB1765" s="282" t="s">
        <v>9164</v>
      </c>
      <c r="AC1765" s="317" t="s">
        <v>2081</v>
      </c>
      <c r="AD1765" s="318" t="s">
        <v>4050</v>
      </c>
      <c r="AE1765" s="319">
        <v>0</v>
      </c>
      <c r="AF1765" s="319" t="s">
        <v>11284</v>
      </c>
      <c r="AG1765" s="320">
        <v>27</v>
      </c>
      <c r="AH1765" s="321">
        <f t="shared" si="326"/>
        <v>0</v>
      </c>
      <c r="AI1765" s="287">
        <f>_xlfn.IFNA(VLOOKUP(AD:AD,грп!B:C,2,0),0)</f>
        <v>0</v>
      </c>
      <c r="AJ1765" s="607">
        <v>10</v>
      </c>
      <c r="AK1765" s="672" t="str">
        <f t="shared" si="322"/>
        <v>new</v>
      </c>
      <c r="AL1765" s="174"/>
    </row>
    <row r="1766" spans="1:38" s="4" customFormat="1" ht="11.45" customHeight="1" outlineLevel="1" x14ac:dyDescent="0.35">
      <c r="A1766" s="307" t="s">
        <v>10525</v>
      </c>
      <c r="B1766" s="308" t="s">
        <v>7305</v>
      </c>
      <c r="C1766" s="309" t="s">
        <v>21</v>
      </c>
      <c r="D1766" s="310" t="s">
        <v>10973</v>
      </c>
      <c r="E1766" s="322" t="s">
        <v>5419</v>
      </c>
      <c r="F1766" s="293"/>
      <c r="G1766" s="293"/>
      <c r="H1766" s="294">
        <v>7</v>
      </c>
      <c r="I1766" s="294" t="str">
        <f>IFERROR(_xlfn.IFNA(VLOOKUP($D:$D,history!$I:$Y,3,0),VLOOKUP(E:E,history!$H:$Y,4,0)),"--")</f>
        <v>--</v>
      </c>
      <c r="J1766" s="282" t="s">
        <v>9868</v>
      </c>
      <c r="K1766" s="282" t="str">
        <f t="shared" si="323"/>
        <v/>
      </c>
      <c r="L1766" s="312">
        <f t="shared" si="324"/>
        <v>733.91</v>
      </c>
      <c r="M1766" s="312">
        <f t="shared" si="325"/>
        <v>1111.99</v>
      </c>
      <c r="N1766" s="297" t="str">
        <f>_xlfn.IFNA(VLOOKUP($E:$E,'1'!$A:$E,3,0),"")</f>
        <v/>
      </c>
      <c r="O1766" s="297" t="str">
        <f>_xlfn.IFNA(VLOOKUP($E:$E,'2'!$A:$E,3,0),"")</f>
        <v/>
      </c>
      <c r="P1766" s="297" t="str">
        <f>_xlfn.IFNA(VLOOKUP($E:$E,'3'!$A:$D,3,0),"")</f>
        <v/>
      </c>
      <c r="Q1766" s="297" t="str">
        <f>_xlfn.IFNA(VLOOKUP($E:$E,'4'!$A:$F,3,0),"")</f>
        <v/>
      </c>
      <c r="R1766" s="297" t="str">
        <f>_xlfn.IFNA(VLOOKUP($E:$E,'5'!$A:$F,3,0),"")</f>
        <v/>
      </c>
      <c r="S1766" s="297" t="str">
        <f>_xlfn.IFNA(VLOOKUP($E:$E,'6'!$A:$F,3,0),"")</f>
        <v/>
      </c>
      <c r="T1766" s="313">
        <v>1</v>
      </c>
      <c r="U1766" s="313">
        <v>10</v>
      </c>
      <c r="V1766" s="313">
        <v>40</v>
      </c>
      <c r="W1766" s="314">
        <v>0.46400000000000002</v>
      </c>
      <c r="X1766" s="315">
        <v>6.4999999999999997E-4</v>
      </c>
      <c r="Y1766" s="749">
        <v>1060</v>
      </c>
      <c r="Z1766" s="282"/>
      <c r="AA1766" s="316" t="s">
        <v>393</v>
      </c>
      <c r="AB1766" s="282" t="s">
        <v>9164</v>
      </c>
      <c r="AC1766" s="317" t="s">
        <v>2081</v>
      </c>
      <c r="AD1766" s="318" t="s">
        <v>4050</v>
      </c>
      <c r="AE1766" s="319">
        <v>0</v>
      </c>
      <c r="AF1766" s="319" t="s">
        <v>11284</v>
      </c>
      <c r="AG1766" s="320">
        <v>13.94</v>
      </c>
      <c r="AH1766" s="321">
        <f t="shared" si="326"/>
        <v>0</v>
      </c>
      <c r="AI1766" s="287">
        <f>_xlfn.IFNA(VLOOKUP(AD:AD,грп!B:C,2,0),0)</f>
        <v>0</v>
      </c>
      <c r="AJ1766" s="607">
        <v>10</v>
      </c>
      <c r="AK1766" s="672" t="str">
        <f t="shared" si="322"/>
        <v>new</v>
      </c>
      <c r="AL1766" s="174"/>
    </row>
    <row r="1767" spans="1:38" s="4" customFormat="1" ht="11.45" customHeight="1" outlineLevel="1" x14ac:dyDescent="0.35">
      <c r="A1767" s="307" t="s">
        <v>10525</v>
      </c>
      <c r="B1767" s="308" t="s">
        <v>7306</v>
      </c>
      <c r="C1767" s="309" t="s">
        <v>21</v>
      </c>
      <c r="D1767" s="310" t="s">
        <v>10974</v>
      </c>
      <c r="E1767" s="322" t="s">
        <v>5420</v>
      </c>
      <c r="F1767" s="293"/>
      <c r="G1767" s="293"/>
      <c r="H1767" s="294">
        <v>5</v>
      </c>
      <c r="I1767" s="294" t="str">
        <f>IFERROR(_xlfn.IFNA(VLOOKUP($D:$D,history!$I:$Y,3,0),VLOOKUP(E:E,history!$H:$Y,4,0)),"--")</f>
        <v>--</v>
      </c>
      <c r="J1767" s="282" t="s">
        <v>5946</v>
      </c>
      <c r="K1767" s="282" t="str">
        <f t="shared" si="323"/>
        <v/>
      </c>
      <c r="L1767" s="312">
        <f t="shared" si="324"/>
        <v>1705.28</v>
      </c>
      <c r="M1767" s="312">
        <f t="shared" si="325"/>
        <v>2583.75</v>
      </c>
      <c r="N1767" s="297" t="str">
        <f>_xlfn.IFNA(VLOOKUP($E:$E,'1'!$A:$E,3,0),"")</f>
        <v/>
      </c>
      <c r="O1767" s="297" t="str">
        <f>_xlfn.IFNA(VLOOKUP($E:$E,'2'!$A:$E,3,0),"")</f>
        <v/>
      </c>
      <c r="P1767" s="297" t="str">
        <f>_xlfn.IFNA(VLOOKUP($E:$E,'3'!$A:$D,3,0),"")</f>
        <v/>
      </c>
      <c r="Q1767" s="297" t="str">
        <f>_xlfn.IFNA(VLOOKUP($E:$E,'4'!$A:$F,3,0),"")</f>
        <v/>
      </c>
      <c r="R1767" s="297" t="str">
        <f>_xlfn.IFNA(VLOOKUP($E:$E,'5'!$A:$F,3,0),"")</f>
        <v/>
      </c>
      <c r="S1767" s="297" t="str">
        <f>_xlfn.IFNA(VLOOKUP($E:$E,'6'!$A:$F,3,0),"")</f>
        <v/>
      </c>
      <c r="T1767" s="313">
        <v>1</v>
      </c>
      <c r="U1767" s="313">
        <v>10</v>
      </c>
      <c r="V1767" s="313">
        <v>40</v>
      </c>
      <c r="W1767" s="314">
        <v>0.57799999999999996</v>
      </c>
      <c r="X1767" s="315">
        <v>5.8E-4</v>
      </c>
      <c r="Y1767" s="749">
        <v>2450</v>
      </c>
      <c r="Z1767" s="282"/>
      <c r="AA1767" s="316" t="s">
        <v>10388</v>
      </c>
      <c r="AB1767" s="282" t="s">
        <v>9164</v>
      </c>
      <c r="AC1767" s="317" t="s">
        <v>2081</v>
      </c>
      <c r="AD1767" s="318" t="s">
        <v>4050</v>
      </c>
      <c r="AE1767" s="319">
        <v>0</v>
      </c>
      <c r="AF1767" s="319" t="s">
        <v>11284</v>
      </c>
      <c r="AG1767" s="320">
        <v>32.39</v>
      </c>
      <c r="AH1767" s="321">
        <f t="shared" si="326"/>
        <v>0</v>
      </c>
      <c r="AI1767" s="287">
        <f>_xlfn.IFNA(VLOOKUP(AD:AD,грп!B:C,2,0),0)</f>
        <v>0</v>
      </c>
      <c r="AJ1767" s="607">
        <v>10</v>
      </c>
      <c r="AK1767" s="672" t="str">
        <f t="shared" si="322"/>
        <v>new</v>
      </c>
      <c r="AL1767" s="174"/>
    </row>
    <row r="1768" spans="1:38" s="4" customFormat="1" ht="11.45" customHeight="1" outlineLevel="1" x14ac:dyDescent="0.35">
      <c r="A1768" s="307" t="s">
        <v>10525</v>
      </c>
      <c r="B1768" s="308" t="s">
        <v>7307</v>
      </c>
      <c r="C1768" s="309" t="s">
        <v>21</v>
      </c>
      <c r="D1768" s="310" t="s">
        <v>10975</v>
      </c>
      <c r="E1768" s="322" t="s">
        <v>5421</v>
      </c>
      <c r="F1768" s="293"/>
      <c r="G1768" s="293"/>
      <c r="H1768" s="294">
        <v>7</v>
      </c>
      <c r="I1768" s="294" t="str">
        <f>IFERROR(_xlfn.IFNA(VLOOKUP($D:$D,history!$I:$Y,3,0),VLOOKUP(E:E,history!$H:$Y,4,0)),"--")</f>
        <v>--</v>
      </c>
      <c r="J1768" s="282" t="s">
        <v>9868</v>
      </c>
      <c r="K1768" s="282" t="str">
        <f t="shared" si="323"/>
        <v/>
      </c>
      <c r="L1768" s="312">
        <f t="shared" si="324"/>
        <v>858.17</v>
      </c>
      <c r="M1768" s="312">
        <f t="shared" si="325"/>
        <v>1300.25</v>
      </c>
      <c r="N1768" s="297" t="str">
        <f>_xlfn.IFNA(VLOOKUP($E:$E,'1'!$A:$E,3,0),"")</f>
        <v/>
      </c>
      <c r="O1768" s="297" t="str">
        <f>_xlfn.IFNA(VLOOKUP($E:$E,'2'!$A:$E,3,0),"")</f>
        <v/>
      </c>
      <c r="P1768" s="297" t="str">
        <f>_xlfn.IFNA(VLOOKUP($E:$E,'3'!$A:$D,3,0),"")</f>
        <v/>
      </c>
      <c r="Q1768" s="297" t="str">
        <f>_xlfn.IFNA(VLOOKUP($E:$E,'4'!$A:$F,3,0),"")</f>
        <v/>
      </c>
      <c r="R1768" s="297" t="str">
        <f>_xlfn.IFNA(VLOOKUP($E:$E,'5'!$A:$F,3,0),"")</f>
        <v/>
      </c>
      <c r="S1768" s="297" t="str">
        <f>_xlfn.IFNA(VLOOKUP($E:$E,'6'!$A:$F,3,0),"")</f>
        <v/>
      </c>
      <c r="T1768" s="313">
        <v>1</v>
      </c>
      <c r="U1768" s="313">
        <v>5</v>
      </c>
      <c r="V1768" s="313">
        <v>25</v>
      </c>
      <c r="W1768" s="314">
        <v>0.78400000000000003</v>
      </c>
      <c r="X1768" s="315">
        <v>9.5E-4</v>
      </c>
      <c r="Y1768" s="749">
        <v>1240</v>
      </c>
      <c r="Z1768" s="282"/>
      <c r="AA1768" s="316" t="s">
        <v>393</v>
      </c>
      <c r="AB1768" s="282" t="s">
        <v>9164</v>
      </c>
      <c r="AC1768" s="317" t="s">
        <v>2081</v>
      </c>
      <c r="AD1768" s="318" t="s">
        <v>4050</v>
      </c>
      <c r="AE1768" s="319">
        <v>0</v>
      </c>
      <c r="AF1768" s="319" t="s">
        <v>11284</v>
      </c>
      <c r="AG1768" s="320">
        <v>16.3</v>
      </c>
      <c r="AH1768" s="321">
        <f t="shared" si="326"/>
        <v>0</v>
      </c>
      <c r="AI1768" s="287">
        <f>_xlfn.IFNA(VLOOKUP(AD:AD,грп!B:C,2,0),0)</f>
        <v>0</v>
      </c>
      <c r="AJ1768" s="607">
        <v>9</v>
      </c>
      <c r="AK1768" s="672" t="str">
        <f t="shared" si="322"/>
        <v>new</v>
      </c>
      <c r="AL1768" s="174"/>
    </row>
    <row r="1769" spans="1:38" s="4" customFormat="1" ht="11.45" customHeight="1" outlineLevel="1" x14ac:dyDescent="0.35">
      <c r="A1769" s="307" t="s">
        <v>10525</v>
      </c>
      <c r="B1769" s="308" t="s">
        <v>7308</v>
      </c>
      <c r="C1769" s="309" t="s">
        <v>21</v>
      </c>
      <c r="D1769" s="310" t="s">
        <v>10976</v>
      </c>
      <c r="E1769" s="322" t="s">
        <v>5422</v>
      </c>
      <c r="F1769" s="293"/>
      <c r="G1769" s="293"/>
      <c r="H1769" s="294">
        <v>5</v>
      </c>
      <c r="I1769" s="294" t="str">
        <f>IFERROR(_xlfn.IFNA(VLOOKUP($D:$D,history!$I:$Y,3,0),VLOOKUP(E:E,history!$H:$Y,4,0)),"--")</f>
        <v>--</v>
      </c>
      <c r="J1769" s="282" t="s">
        <v>9868</v>
      </c>
      <c r="K1769" s="282" t="str">
        <f t="shared" si="323"/>
        <v/>
      </c>
      <c r="L1769" s="312">
        <f t="shared" si="324"/>
        <v>1000.84</v>
      </c>
      <c r="M1769" s="312">
        <f t="shared" si="325"/>
        <v>1516.43</v>
      </c>
      <c r="N1769" s="297" t="str">
        <f>_xlfn.IFNA(VLOOKUP($E:$E,'1'!$A:$E,3,0),"")</f>
        <v/>
      </c>
      <c r="O1769" s="297" t="str">
        <f>_xlfn.IFNA(VLOOKUP($E:$E,'2'!$A:$E,3,0),"")</f>
        <v/>
      </c>
      <c r="P1769" s="297" t="str">
        <f>_xlfn.IFNA(VLOOKUP($E:$E,'3'!$A:$D,3,0),"")</f>
        <v/>
      </c>
      <c r="Q1769" s="297" t="str">
        <f>_xlfn.IFNA(VLOOKUP($E:$E,'4'!$A:$F,3,0),"")</f>
        <v/>
      </c>
      <c r="R1769" s="297" t="str">
        <f>_xlfn.IFNA(VLOOKUP($E:$E,'5'!$A:$F,3,0),"")</f>
        <v/>
      </c>
      <c r="S1769" s="297" t="str">
        <f>_xlfn.IFNA(VLOOKUP($E:$E,'6'!$A:$F,3,0),"")</f>
        <v/>
      </c>
      <c r="T1769" s="313">
        <v>1</v>
      </c>
      <c r="U1769" s="313">
        <v>5</v>
      </c>
      <c r="V1769" s="313">
        <v>25</v>
      </c>
      <c r="W1769" s="314">
        <v>0.79</v>
      </c>
      <c r="X1769" s="315">
        <v>9.5E-4</v>
      </c>
      <c r="Y1769" s="749">
        <v>1440</v>
      </c>
      <c r="Z1769" s="282"/>
      <c r="AA1769" s="316" t="s">
        <v>393</v>
      </c>
      <c r="AB1769" s="282" t="s">
        <v>9164</v>
      </c>
      <c r="AC1769" s="317" t="s">
        <v>2081</v>
      </c>
      <c r="AD1769" s="318" t="s">
        <v>4050</v>
      </c>
      <c r="AE1769" s="319">
        <v>0</v>
      </c>
      <c r="AF1769" s="319" t="s">
        <v>11284</v>
      </c>
      <c r="AG1769" s="320">
        <v>19.010000000000002</v>
      </c>
      <c r="AH1769" s="321">
        <f t="shared" si="326"/>
        <v>0</v>
      </c>
      <c r="AI1769" s="287">
        <f>_xlfn.IFNA(VLOOKUP(AD:AD,грп!B:C,2,0),0)</f>
        <v>0</v>
      </c>
      <c r="AJ1769" s="607">
        <v>18</v>
      </c>
      <c r="AK1769" s="672" t="str">
        <f t="shared" si="322"/>
        <v>new</v>
      </c>
      <c r="AL1769" s="174"/>
    </row>
    <row r="1770" spans="1:38" s="4" customFormat="1" ht="11.45" customHeight="1" outlineLevel="1" x14ac:dyDescent="0.35">
      <c r="A1770" s="307" t="s">
        <v>10525</v>
      </c>
      <c r="B1770" s="308" t="s">
        <v>7309</v>
      </c>
      <c r="C1770" s="309" t="s">
        <v>21</v>
      </c>
      <c r="D1770" s="310" t="s">
        <v>10977</v>
      </c>
      <c r="E1770" s="322" t="s">
        <v>5423</v>
      </c>
      <c r="F1770" s="293"/>
      <c r="G1770" s="293"/>
      <c r="H1770" s="294">
        <v>9</v>
      </c>
      <c r="I1770" s="294" t="str">
        <f>IFERROR(_xlfn.IFNA(VLOOKUP($D:$D,history!$I:$Y,3,0),VLOOKUP(E:E,history!$H:$Y,4,0)),"--")</f>
        <v>--</v>
      </c>
      <c r="J1770" s="282" t="s">
        <v>9868</v>
      </c>
      <c r="K1770" s="282" t="str">
        <f t="shared" si="323"/>
        <v/>
      </c>
      <c r="L1770" s="312">
        <f t="shared" si="324"/>
        <v>1294.0999999999999</v>
      </c>
      <c r="M1770" s="312">
        <f t="shared" si="325"/>
        <v>1960.75</v>
      </c>
      <c r="N1770" s="297" t="str">
        <f>_xlfn.IFNA(VLOOKUP($E:$E,'1'!$A:$E,3,0),"")</f>
        <v/>
      </c>
      <c r="O1770" s="297" t="str">
        <f>_xlfn.IFNA(VLOOKUP($E:$E,'2'!$A:$E,3,0),"")</f>
        <v/>
      </c>
      <c r="P1770" s="297" t="str">
        <f>_xlfn.IFNA(VLOOKUP($E:$E,'3'!$A:$D,3,0),"")</f>
        <v/>
      </c>
      <c r="Q1770" s="297" t="str">
        <f>_xlfn.IFNA(VLOOKUP($E:$E,'4'!$A:$F,3,0),"")</f>
        <v/>
      </c>
      <c r="R1770" s="297" t="str">
        <f>_xlfn.IFNA(VLOOKUP($E:$E,'5'!$A:$F,3,0),"")</f>
        <v/>
      </c>
      <c r="S1770" s="297" t="str">
        <f>_xlfn.IFNA(VLOOKUP($E:$E,'6'!$A:$F,3,0),"")</f>
        <v/>
      </c>
      <c r="T1770" s="313">
        <v>1</v>
      </c>
      <c r="U1770" s="313">
        <v>5</v>
      </c>
      <c r="V1770" s="313">
        <v>10</v>
      </c>
      <c r="W1770" s="314">
        <v>1.2849999999999999</v>
      </c>
      <c r="X1770" s="315">
        <v>1.4499999999999999E-3</v>
      </c>
      <c r="Y1770" s="749">
        <v>1860</v>
      </c>
      <c r="Z1770" s="282"/>
      <c r="AA1770" s="316" t="s">
        <v>393</v>
      </c>
      <c r="AB1770" s="282" t="s">
        <v>9164</v>
      </c>
      <c r="AC1770" s="317" t="s">
        <v>2081</v>
      </c>
      <c r="AD1770" s="318" t="s">
        <v>4050</v>
      </c>
      <c r="AE1770" s="319">
        <v>0</v>
      </c>
      <c r="AF1770" s="319" t="s">
        <v>11284</v>
      </c>
      <c r="AG1770" s="320">
        <v>24.58</v>
      </c>
      <c r="AH1770" s="321">
        <f t="shared" si="326"/>
        <v>0</v>
      </c>
      <c r="AI1770" s="287">
        <f>_xlfn.IFNA(VLOOKUP(AD:AD,грп!B:C,2,0),0)</f>
        <v>0</v>
      </c>
      <c r="AJ1770" s="607">
        <v>20</v>
      </c>
      <c r="AK1770" s="672" t="str">
        <f t="shared" si="322"/>
        <v>new</v>
      </c>
      <c r="AL1770" s="174"/>
    </row>
    <row r="1771" spans="1:38" s="4" customFormat="1" ht="11.45" customHeight="1" outlineLevel="1" x14ac:dyDescent="0.35">
      <c r="A1771" s="307" t="s">
        <v>10525</v>
      </c>
      <c r="B1771" s="308" t="s">
        <v>7310</v>
      </c>
      <c r="C1771" s="309" t="s">
        <v>21</v>
      </c>
      <c r="D1771" s="310" t="s">
        <v>10978</v>
      </c>
      <c r="E1771" s="322" t="s">
        <v>5424</v>
      </c>
      <c r="F1771" s="293"/>
      <c r="G1771" s="293"/>
      <c r="H1771" s="294">
        <v>9</v>
      </c>
      <c r="I1771" s="294" t="str">
        <f>IFERROR(_xlfn.IFNA(VLOOKUP($D:$D,history!$I:$Y,3,0),VLOOKUP(E:E,history!$H:$Y,4,0)),"--")</f>
        <v>--</v>
      </c>
      <c r="J1771" s="282" t="s">
        <v>9868</v>
      </c>
      <c r="K1771" s="282" t="str">
        <f t="shared" si="323"/>
        <v/>
      </c>
      <c r="L1771" s="312">
        <f t="shared" si="324"/>
        <v>1425.71</v>
      </c>
      <c r="M1771" s="312">
        <f t="shared" si="325"/>
        <v>2160.17</v>
      </c>
      <c r="N1771" s="297" t="str">
        <f>_xlfn.IFNA(VLOOKUP($E:$E,'1'!$A:$E,3,0),"")</f>
        <v/>
      </c>
      <c r="O1771" s="297" t="str">
        <f>_xlfn.IFNA(VLOOKUP($E:$E,'2'!$A:$E,3,0),"")</f>
        <v/>
      </c>
      <c r="P1771" s="297" t="str">
        <f>_xlfn.IFNA(VLOOKUP($E:$E,'3'!$A:$D,3,0),"")</f>
        <v/>
      </c>
      <c r="Q1771" s="297" t="str">
        <f>_xlfn.IFNA(VLOOKUP($E:$E,'4'!$A:$F,3,0),"")</f>
        <v/>
      </c>
      <c r="R1771" s="297" t="str">
        <f>_xlfn.IFNA(VLOOKUP($E:$E,'5'!$A:$F,3,0),"")</f>
        <v/>
      </c>
      <c r="S1771" s="297" t="str">
        <f>_xlfn.IFNA(VLOOKUP($E:$E,'6'!$A:$F,3,0),"")</f>
        <v/>
      </c>
      <c r="T1771" s="313">
        <v>1</v>
      </c>
      <c r="U1771" s="313">
        <v>5</v>
      </c>
      <c r="V1771" s="313">
        <v>10</v>
      </c>
      <c r="W1771" s="314">
        <v>1.29</v>
      </c>
      <c r="X1771" s="315">
        <v>1.4499999999999999E-3</v>
      </c>
      <c r="Y1771" s="749">
        <v>2050</v>
      </c>
      <c r="Z1771" s="282"/>
      <c r="AA1771" s="316" t="s">
        <v>393</v>
      </c>
      <c r="AB1771" s="282" t="s">
        <v>9164</v>
      </c>
      <c r="AC1771" s="317" t="s">
        <v>2081</v>
      </c>
      <c r="AD1771" s="318" t="s">
        <v>4050</v>
      </c>
      <c r="AE1771" s="319">
        <v>0</v>
      </c>
      <c r="AF1771" s="319" t="s">
        <v>11284</v>
      </c>
      <c r="AG1771" s="320">
        <v>27.08</v>
      </c>
      <c r="AH1771" s="321">
        <f t="shared" si="326"/>
        <v>0</v>
      </c>
      <c r="AI1771" s="287">
        <f>_xlfn.IFNA(VLOOKUP(AD:AD,грп!B:C,2,0),0)</f>
        <v>0</v>
      </c>
      <c r="AJ1771" s="607">
        <v>20</v>
      </c>
      <c r="AK1771" s="672" t="str">
        <f t="shared" si="322"/>
        <v>new</v>
      </c>
      <c r="AL1771" s="174"/>
    </row>
    <row r="1772" spans="1:38" s="4" customFormat="1" ht="12" customHeight="1" x14ac:dyDescent="0.35">
      <c r="A1772" s="288"/>
      <c r="B1772" s="289"/>
      <c r="C1772" s="290" t="s">
        <v>555</v>
      </c>
      <c r="D1772" s="291" t="s">
        <v>2731</v>
      </c>
      <c r="E1772" s="292"/>
      <c r="F1772" s="293"/>
      <c r="G1772" s="293"/>
      <c r="H1772" s="294"/>
      <c r="I1772" s="294"/>
      <c r="J1772" s="282" t="s">
        <v>393</v>
      </c>
      <c r="K1772" s="282" t="str">
        <f t="shared" si="323"/>
        <v/>
      </c>
      <c r="L1772" s="295"/>
      <c r="M1772" s="296"/>
      <c r="N1772" s="297"/>
      <c r="O1772" s="297"/>
      <c r="P1772" s="297"/>
      <c r="Q1772" s="297" t="str">
        <f>_xlfn.IFNA(VLOOKUP($E:$E,'4'!$A:$F,3,0),"")</f>
        <v/>
      </c>
      <c r="R1772" s="297" t="str">
        <f>_xlfn.IFNA(VLOOKUP($E:$E,'5'!$A:$F,3,0),"")</f>
        <v/>
      </c>
      <c r="S1772" s="297"/>
      <c r="T1772" s="298"/>
      <c r="U1772" s="299"/>
      <c r="V1772" s="299"/>
      <c r="W1772" s="300"/>
      <c r="X1772" s="301"/>
      <c r="Y1772" s="749"/>
      <c r="Z1772" s="282"/>
      <c r="AA1772" s="280"/>
      <c r="AB1772" s="282"/>
      <c r="AC1772" s="302"/>
      <c r="AD1772" s="303" t="s">
        <v>2731</v>
      </c>
      <c r="AE1772" s="280"/>
      <c r="AF1772" s="329"/>
      <c r="AG1772" s="305"/>
      <c r="AH1772" s="306"/>
      <c r="AI1772" s="287">
        <f>_xlfn.IFNA(VLOOKUP(AD:AD,грп!B:C,2,0),0)</f>
        <v>0</v>
      </c>
      <c r="AJ1772" s="607">
        <v>0</v>
      </c>
      <c r="AK1772" s="672" t="str">
        <f t="shared" si="322"/>
        <v xml:space="preserve"> </v>
      </c>
      <c r="AL1772" s="174"/>
    </row>
    <row r="1773" spans="1:38" s="4" customFormat="1" ht="12" customHeight="1" outlineLevel="1" x14ac:dyDescent="0.35">
      <c r="A1773" s="307" t="s">
        <v>10402</v>
      </c>
      <c r="B1773" s="308" t="s">
        <v>7311</v>
      </c>
      <c r="C1773" s="323"/>
      <c r="D1773" s="310" t="s">
        <v>674</v>
      </c>
      <c r="E1773" s="322" t="s">
        <v>5</v>
      </c>
      <c r="F1773" s="293"/>
      <c r="G1773" s="293"/>
      <c r="H1773" s="294"/>
      <c r="I1773" s="294" t="str">
        <f>IFERROR(_xlfn.IFNA(VLOOKUP($D:$D,history!$I:$Y,3,0),VLOOKUP(E:E,history!$H:$Y,4,0)),"--")</f>
        <v>--</v>
      </c>
      <c r="J1773" s="282" t="s">
        <v>5946</v>
      </c>
      <c r="K1773" s="282" t="str">
        <f t="shared" si="323"/>
        <v/>
      </c>
      <c r="L1773" s="312">
        <f t="shared" ref="L1773:L1807" si="327">IF($A$3="ИМ",ROUND($Y1773*(1-($L$6-$F$4))*(1-$F$3)*(1+$AG$2),2),ROUND($M1773*(1-($L$6-$F$4))*(1-$F$3)*(1+$AG$2),2))</f>
        <v>206.91</v>
      </c>
      <c r="M1773" s="312">
        <f t="shared" ref="M1773:M1807" si="328">ROUND(IF($A$3="РЕГИОНЫ",AG1773*$AG$3*$AG$1,IF(AI1773=0,AG1773*$AG$3*$AG$1,AG1773*$AG$3*(1-5%)*$AG$1)),2)</f>
        <v>313.5</v>
      </c>
      <c r="N1773" s="297" t="str">
        <f>_xlfn.IFNA(VLOOKUP($E:$E,'1'!$A:$E,3,0),"")</f>
        <v/>
      </c>
      <c r="O1773" s="297" t="str">
        <f>_xlfn.IFNA(VLOOKUP($E:$E,'2'!$A:$E,3,0),"")</f>
        <v/>
      </c>
      <c r="P1773" s="297" t="str">
        <f>_xlfn.IFNA(VLOOKUP($E:$E,'3'!$A:$D,3,0),"")</f>
        <v/>
      </c>
      <c r="Q1773" s="297" t="str">
        <f>_xlfn.IFNA(VLOOKUP($E:$E,'4'!$A:$F,3,0),"")</f>
        <v/>
      </c>
      <c r="R1773" s="297" t="str">
        <f>_xlfn.IFNA(VLOOKUP($E:$E,'5'!$A:$F,3,0),"")</f>
        <v/>
      </c>
      <c r="S1773" s="297" t="str">
        <f>_xlfn.IFNA(VLOOKUP($E:$E,'6'!$A:$F,3,0),"")</f>
        <v/>
      </c>
      <c r="T1773" s="313">
        <v>5</v>
      </c>
      <c r="U1773" s="313">
        <v>50</v>
      </c>
      <c r="V1773" s="313">
        <v>100</v>
      </c>
      <c r="W1773" s="314">
        <v>0.122</v>
      </c>
      <c r="X1773" s="315">
        <v>1.2E-4</v>
      </c>
      <c r="Y1773" s="749">
        <v>290</v>
      </c>
      <c r="Z1773" s="282"/>
      <c r="AA1773" s="316" t="s">
        <v>10388</v>
      </c>
      <c r="AB1773" s="282" t="s">
        <v>9163</v>
      </c>
      <c r="AC1773" s="317" t="s">
        <v>2081</v>
      </c>
      <c r="AD1773" s="318" t="s">
        <v>2731</v>
      </c>
      <c r="AE1773" s="319">
        <v>0</v>
      </c>
      <c r="AF1773" s="319" t="s">
        <v>11282</v>
      </c>
      <c r="AG1773" s="320">
        <v>3.93</v>
      </c>
      <c r="AH1773" s="321">
        <f t="shared" ref="AH1773:AH1804" si="329">IF($A$3="РЕГИОНЫ",ROUND($AG1773*(1-($L$6-$F$4))*(1-$F$3)*(1+$AG$2)*$AG$1,2),0)</f>
        <v>0</v>
      </c>
      <c r="AI1773" s="287">
        <f>_xlfn.IFNA(VLOOKUP(AD:AD,грп!B:C,2,0),0)</f>
        <v>0</v>
      </c>
      <c r="AJ1773" s="607">
        <v>0</v>
      </c>
      <c r="AK1773" s="672">
        <f t="shared" si="322"/>
        <v>0</v>
      </c>
      <c r="AL1773" s="174"/>
    </row>
    <row r="1774" spans="1:38" s="4" customFormat="1" ht="12" customHeight="1" outlineLevel="1" x14ac:dyDescent="0.35">
      <c r="A1774" s="307" t="s">
        <v>339</v>
      </c>
      <c r="B1774" s="308" t="s">
        <v>7312</v>
      </c>
      <c r="C1774" s="290" t="s">
        <v>555</v>
      </c>
      <c r="D1774" s="310" t="s">
        <v>10979</v>
      </c>
      <c r="E1774" s="322" t="s">
        <v>1186</v>
      </c>
      <c r="F1774" s="293"/>
      <c r="G1774" s="293"/>
      <c r="H1774" s="294">
        <v>5</v>
      </c>
      <c r="I1774" s="294" t="str">
        <f>IFERROR(_xlfn.IFNA(VLOOKUP($D:$D,history!$I:$Y,3,0),VLOOKUP(E:E,history!$H:$Y,4,0)),"--")</f>
        <v>--</v>
      </c>
      <c r="J1774" s="282" t="s">
        <v>5946</v>
      </c>
      <c r="K1774" s="282" t="str">
        <f t="shared" si="323"/>
        <v/>
      </c>
      <c r="L1774" s="312">
        <f t="shared" si="327"/>
        <v>162.68</v>
      </c>
      <c r="M1774" s="312">
        <f t="shared" si="328"/>
        <v>246.49</v>
      </c>
      <c r="N1774" s="297" t="str">
        <f>_xlfn.IFNA(VLOOKUP($E:$E,'1'!$A:$E,3,0),"")</f>
        <v/>
      </c>
      <c r="O1774" s="297" t="str">
        <f>_xlfn.IFNA(VLOOKUP($E:$E,'2'!$A:$E,3,0),"")</f>
        <v/>
      </c>
      <c r="P1774" s="297" t="str">
        <f>_xlfn.IFNA(VLOOKUP($E:$E,'3'!$A:$D,3,0),"")</f>
        <v/>
      </c>
      <c r="Q1774" s="297" t="str">
        <f>_xlfn.IFNA(VLOOKUP($E:$E,'4'!$A:$F,3,0),"")</f>
        <v/>
      </c>
      <c r="R1774" s="297" t="str">
        <f>_xlfn.IFNA(VLOOKUP($E:$E,'5'!$A:$F,3,0),"")</f>
        <v/>
      </c>
      <c r="S1774" s="297" t="str">
        <f>_xlfn.IFNA(VLOOKUP($E:$E,'6'!$A:$F,3,0),"")</f>
        <v/>
      </c>
      <c r="T1774" s="313">
        <v>5</v>
      </c>
      <c r="U1774" s="313">
        <v>50</v>
      </c>
      <c r="V1774" s="313">
        <v>100</v>
      </c>
      <c r="W1774" s="314">
        <v>0.11799999999999999</v>
      </c>
      <c r="X1774" s="315">
        <v>1.3999999999999999E-4</v>
      </c>
      <c r="Y1774" s="749">
        <v>220</v>
      </c>
      <c r="Z1774" s="282"/>
      <c r="AA1774" s="316" t="s">
        <v>10388</v>
      </c>
      <c r="AB1774" s="282" t="s">
        <v>9163</v>
      </c>
      <c r="AC1774" s="317" t="s">
        <v>2081</v>
      </c>
      <c r="AD1774" s="318" t="s">
        <v>2731</v>
      </c>
      <c r="AE1774" s="319">
        <v>0</v>
      </c>
      <c r="AF1774" s="319" t="s">
        <v>11282</v>
      </c>
      <c r="AG1774" s="320">
        <v>3.09</v>
      </c>
      <c r="AH1774" s="321">
        <f t="shared" si="329"/>
        <v>0</v>
      </c>
      <c r="AI1774" s="287">
        <f>_xlfn.IFNA(VLOOKUP(AD:AD,грп!B:C,2,0),0)</f>
        <v>0</v>
      </c>
      <c r="AJ1774" s="607">
        <v>0</v>
      </c>
      <c r="AK1774" s="672" t="str">
        <f t="shared" si="322"/>
        <v xml:space="preserve"> </v>
      </c>
      <c r="AL1774" s="174"/>
    </row>
    <row r="1775" spans="1:38" s="4" customFormat="1" ht="12" customHeight="1" outlineLevel="1" x14ac:dyDescent="0.35">
      <c r="A1775" s="307" t="s">
        <v>339</v>
      </c>
      <c r="B1775" s="308" t="s">
        <v>7313</v>
      </c>
      <c r="C1775" s="323"/>
      <c r="D1775" s="310" t="s">
        <v>1179</v>
      </c>
      <c r="E1775" s="322" t="s">
        <v>1191</v>
      </c>
      <c r="F1775" s="293"/>
      <c r="G1775" s="293"/>
      <c r="H1775" s="294">
        <v>49</v>
      </c>
      <c r="I1775" s="294" t="str">
        <f>IFERROR(_xlfn.IFNA(VLOOKUP($D:$D,history!$I:$Y,3,0),VLOOKUP(E:E,history!$H:$Y,4,0)),"--")</f>
        <v>--</v>
      </c>
      <c r="J1775" s="282" t="s">
        <v>9870</v>
      </c>
      <c r="K1775" s="282" t="str">
        <f t="shared" si="323"/>
        <v/>
      </c>
      <c r="L1775" s="312">
        <f t="shared" si="327"/>
        <v>155.84</v>
      </c>
      <c r="M1775" s="312">
        <f t="shared" si="328"/>
        <v>236.12</v>
      </c>
      <c r="N1775" s="297" t="str">
        <f>_xlfn.IFNA(VLOOKUP($E:$E,'1'!$A:$E,3,0),"")</f>
        <v/>
      </c>
      <c r="O1775" s="297" t="str">
        <f>_xlfn.IFNA(VLOOKUP($E:$E,'2'!$A:$E,3,0),"")</f>
        <v/>
      </c>
      <c r="P1775" s="297" t="str">
        <f>_xlfn.IFNA(VLOOKUP($E:$E,'3'!$A:$D,3,0),"")</f>
        <v/>
      </c>
      <c r="Q1775" s="297" t="str">
        <f>_xlfn.IFNA(VLOOKUP($E:$E,'4'!$A:$F,3,0),"")</f>
        <v/>
      </c>
      <c r="R1775" s="297" t="str">
        <f>_xlfn.IFNA(VLOOKUP($E:$E,'5'!$A:$F,3,0),"")</f>
        <v/>
      </c>
      <c r="S1775" s="297" t="str">
        <f>_xlfn.IFNA(VLOOKUP($E:$E,'6'!$A:$F,3,0),"")</f>
        <v/>
      </c>
      <c r="T1775" s="313">
        <v>5</v>
      </c>
      <c r="U1775" s="313">
        <v>50</v>
      </c>
      <c r="V1775" s="313">
        <v>100</v>
      </c>
      <c r="W1775" s="314">
        <v>0.121</v>
      </c>
      <c r="X1775" s="315">
        <v>1.2999999999999999E-4</v>
      </c>
      <c r="Y1775" s="749">
        <v>210</v>
      </c>
      <c r="Z1775" s="282"/>
      <c r="AA1775" s="316" t="s">
        <v>10390</v>
      </c>
      <c r="AB1775" s="282" t="s">
        <v>9163</v>
      </c>
      <c r="AC1775" s="317" t="s">
        <v>2081</v>
      </c>
      <c r="AD1775" s="318" t="s">
        <v>2731</v>
      </c>
      <c r="AE1775" s="319">
        <v>0</v>
      </c>
      <c r="AF1775" s="319" t="s">
        <v>11282</v>
      </c>
      <c r="AG1775" s="320">
        <v>2.96</v>
      </c>
      <c r="AH1775" s="321">
        <f t="shared" si="329"/>
        <v>0</v>
      </c>
      <c r="AI1775" s="287">
        <f>_xlfn.IFNA(VLOOKUP(AD:AD,грп!B:C,2,0),0)</f>
        <v>0</v>
      </c>
      <c r="AJ1775" s="607">
        <v>20</v>
      </c>
      <c r="AK1775" s="672">
        <f t="shared" si="322"/>
        <v>0</v>
      </c>
      <c r="AL1775" s="174"/>
    </row>
    <row r="1776" spans="1:38" s="4" customFormat="1" ht="12" customHeight="1" outlineLevel="1" x14ac:dyDescent="0.35">
      <c r="A1776" s="307" t="s">
        <v>339</v>
      </c>
      <c r="B1776" s="308" t="s">
        <v>7314</v>
      </c>
      <c r="C1776" s="290" t="s">
        <v>555</v>
      </c>
      <c r="D1776" s="310" t="s">
        <v>1182</v>
      </c>
      <c r="E1776" s="322" t="s">
        <v>1196</v>
      </c>
      <c r="F1776" s="293"/>
      <c r="G1776" s="293"/>
      <c r="H1776" s="294">
        <v>4</v>
      </c>
      <c r="I1776" s="294" t="str">
        <f>IFERROR(_xlfn.IFNA(VLOOKUP($D:$D,history!$I:$Y,3,0),VLOOKUP(E:E,history!$H:$Y,4,0)),"--")</f>
        <v>--</v>
      </c>
      <c r="J1776" s="282" t="s">
        <v>9868</v>
      </c>
      <c r="K1776" s="282" t="str">
        <f t="shared" si="323"/>
        <v/>
      </c>
      <c r="L1776" s="312">
        <f t="shared" si="327"/>
        <v>185.32</v>
      </c>
      <c r="M1776" s="312">
        <f t="shared" si="328"/>
        <v>280.79000000000002</v>
      </c>
      <c r="N1776" s="297" t="str">
        <f>_xlfn.IFNA(VLOOKUP($E:$E,'1'!$A:$E,3,0),"")</f>
        <v/>
      </c>
      <c r="O1776" s="297" t="str">
        <f>_xlfn.IFNA(VLOOKUP($E:$E,'2'!$A:$E,3,0),"")</f>
        <v/>
      </c>
      <c r="P1776" s="297" t="str">
        <f>_xlfn.IFNA(VLOOKUP($E:$E,'3'!$A:$D,3,0),"")</f>
        <v/>
      </c>
      <c r="Q1776" s="297" t="str">
        <f>_xlfn.IFNA(VLOOKUP($E:$E,'4'!$A:$F,3,0),"")</f>
        <v/>
      </c>
      <c r="R1776" s="297" t="str">
        <f>_xlfn.IFNA(VLOOKUP($E:$E,'5'!$A:$F,3,0),"")</f>
        <v/>
      </c>
      <c r="S1776" s="297" t="str">
        <f>_xlfn.IFNA(VLOOKUP($E:$E,'6'!$A:$F,3,0),"")</f>
        <v/>
      </c>
      <c r="T1776" s="313">
        <v>5</v>
      </c>
      <c r="U1776" s="313">
        <v>50</v>
      </c>
      <c r="V1776" s="313">
        <v>100</v>
      </c>
      <c r="W1776" s="314">
        <v>0.127</v>
      </c>
      <c r="X1776" s="315">
        <v>1.3999999999999999E-4</v>
      </c>
      <c r="Y1776" s="749">
        <v>250</v>
      </c>
      <c r="Z1776" s="282"/>
      <c r="AA1776" s="316" t="s">
        <v>10390</v>
      </c>
      <c r="AB1776" s="282" t="s">
        <v>9885</v>
      </c>
      <c r="AC1776" s="317" t="s">
        <v>2081</v>
      </c>
      <c r="AD1776" s="318" t="s">
        <v>2731</v>
      </c>
      <c r="AE1776" s="319">
        <v>0</v>
      </c>
      <c r="AF1776" s="319" t="s">
        <v>11282</v>
      </c>
      <c r="AG1776" s="320">
        <v>3.52</v>
      </c>
      <c r="AH1776" s="321">
        <f t="shared" si="329"/>
        <v>0</v>
      </c>
      <c r="AI1776" s="287">
        <f>_xlfn.IFNA(VLOOKUP(AD:AD,грп!B:C,2,0),0)</f>
        <v>0</v>
      </c>
      <c r="AJ1776" s="607">
        <v>10</v>
      </c>
      <c r="AK1776" s="672" t="str">
        <f t="shared" si="322"/>
        <v xml:space="preserve"> </v>
      </c>
      <c r="AL1776" s="174"/>
    </row>
    <row r="1777" spans="1:38" s="4" customFormat="1" ht="12" customHeight="1" outlineLevel="1" x14ac:dyDescent="0.35">
      <c r="A1777" s="307" t="s">
        <v>339</v>
      </c>
      <c r="B1777" s="308" t="s">
        <v>7315</v>
      </c>
      <c r="C1777" s="290" t="s">
        <v>555</v>
      </c>
      <c r="D1777" s="310" t="s">
        <v>10980</v>
      </c>
      <c r="E1777" s="322" t="s">
        <v>1212</v>
      </c>
      <c r="F1777" s="293"/>
      <c r="G1777" s="293"/>
      <c r="H1777" s="294">
        <v>8</v>
      </c>
      <c r="I1777" s="294" t="str">
        <f>IFERROR(_xlfn.IFNA(VLOOKUP($D:$D,history!$I:$Y,3,0),VLOOKUP(E:E,history!$H:$Y,4,0)),"--")</f>
        <v>--</v>
      </c>
      <c r="J1777" s="282" t="s">
        <v>9870</v>
      </c>
      <c r="K1777" s="282" t="str">
        <f t="shared" si="323"/>
        <v/>
      </c>
      <c r="L1777" s="312">
        <f t="shared" si="327"/>
        <v>220.6</v>
      </c>
      <c r="M1777" s="312">
        <f t="shared" si="328"/>
        <v>334.24</v>
      </c>
      <c r="N1777" s="297" t="str">
        <f>_xlfn.IFNA(VLOOKUP($E:$E,'1'!$A:$E,3,0),"")</f>
        <v/>
      </c>
      <c r="O1777" s="297" t="str">
        <f>_xlfn.IFNA(VLOOKUP($E:$E,'2'!$A:$E,3,0),"")</f>
        <v/>
      </c>
      <c r="P1777" s="297" t="str">
        <f>_xlfn.IFNA(VLOOKUP($E:$E,'3'!$A:$D,3,0),"")</f>
        <v/>
      </c>
      <c r="Q1777" s="297" t="str">
        <f>_xlfn.IFNA(VLOOKUP($E:$E,'4'!$A:$F,3,0),"")</f>
        <v/>
      </c>
      <c r="R1777" s="297" t="str">
        <f>_xlfn.IFNA(VLOOKUP($E:$E,'5'!$A:$F,3,0),"")</f>
        <v/>
      </c>
      <c r="S1777" s="297" t="str">
        <f>_xlfn.IFNA(VLOOKUP($E:$E,'6'!$A:$F,3,0),"")</f>
        <v/>
      </c>
      <c r="T1777" s="313">
        <v>5</v>
      </c>
      <c r="U1777" s="313">
        <v>50</v>
      </c>
      <c r="V1777" s="313">
        <v>100</v>
      </c>
      <c r="W1777" s="314">
        <v>0.126</v>
      </c>
      <c r="X1777" s="315">
        <v>1.2999999999999999E-4</v>
      </c>
      <c r="Y1777" s="749">
        <v>290</v>
      </c>
      <c r="Z1777" s="282"/>
      <c r="AA1777" s="316" t="s">
        <v>10390</v>
      </c>
      <c r="AB1777" s="282" t="s">
        <v>9885</v>
      </c>
      <c r="AC1777" s="317" t="s">
        <v>2081</v>
      </c>
      <c r="AD1777" s="318" t="s">
        <v>2731</v>
      </c>
      <c r="AE1777" s="319">
        <v>0</v>
      </c>
      <c r="AF1777" s="319" t="s">
        <v>11282</v>
      </c>
      <c r="AG1777" s="320">
        <v>4.1900000000000004</v>
      </c>
      <c r="AH1777" s="321">
        <f t="shared" si="329"/>
        <v>0</v>
      </c>
      <c r="AI1777" s="287">
        <f>_xlfn.IFNA(VLOOKUP(AD:AD,грп!B:C,2,0),0)</f>
        <v>0</v>
      </c>
      <c r="AJ1777" s="607">
        <v>10</v>
      </c>
      <c r="AK1777" s="672" t="str">
        <f t="shared" ref="AK1777:AK1840" si="330">C1777</f>
        <v xml:space="preserve"> </v>
      </c>
      <c r="AL1777" s="174"/>
    </row>
    <row r="1778" spans="1:38" s="4" customFormat="1" ht="12" customHeight="1" outlineLevel="1" x14ac:dyDescent="0.35">
      <c r="A1778" s="307" t="s">
        <v>10402</v>
      </c>
      <c r="B1778" s="308" t="s">
        <v>7316</v>
      </c>
      <c r="C1778" s="290" t="s">
        <v>555</v>
      </c>
      <c r="D1778" s="310" t="s">
        <v>10981</v>
      </c>
      <c r="E1778" s="322" t="s">
        <v>134</v>
      </c>
      <c r="F1778" s="293"/>
      <c r="G1778" s="293"/>
      <c r="H1778" s="294">
        <v>2</v>
      </c>
      <c r="I1778" s="294" t="str">
        <f>IFERROR(_xlfn.IFNA(VLOOKUP($D:$D,history!$I:$Y,3,0),VLOOKUP(E:E,history!$H:$Y,4,0)),"--")</f>
        <v>--</v>
      </c>
      <c r="J1778" s="282" t="s">
        <v>9870</v>
      </c>
      <c r="K1778" s="282" t="str">
        <f t="shared" si="323"/>
        <v/>
      </c>
      <c r="L1778" s="312">
        <f t="shared" si="327"/>
        <v>195.33</v>
      </c>
      <c r="M1778" s="312">
        <f t="shared" si="328"/>
        <v>295.95</v>
      </c>
      <c r="N1778" s="297" t="str">
        <f>_xlfn.IFNA(VLOOKUP($E:$E,'1'!$A:$E,3,0),"")</f>
        <v/>
      </c>
      <c r="O1778" s="297" t="str">
        <f>_xlfn.IFNA(VLOOKUP($E:$E,'2'!$A:$E,3,0),"")</f>
        <v/>
      </c>
      <c r="P1778" s="297" t="str">
        <f>_xlfn.IFNA(VLOOKUP($E:$E,'3'!$A:$D,3,0),"")</f>
        <v/>
      </c>
      <c r="Q1778" s="297" t="str">
        <f>_xlfn.IFNA(VLOOKUP($E:$E,'4'!$A:$F,3,0),"")</f>
        <v/>
      </c>
      <c r="R1778" s="297" t="str">
        <f>_xlfn.IFNA(VLOOKUP($E:$E,'5'!$A:$F,3,0),"")</f>
        <v/>
      </c>
      <c r="S1778" s="297" t="str">
        <f>_xlfn.IFNA(VLOOKUP($E:$E,'6'!$A:$F,3,0),"")</f>
        <v/>
      </c>
      <c r="T1778" s="313">
        <v>5</v>
      </c>
      <c r="U1778" s="313">
        <v>50</v>
      </c>
      <c r="V1778" s="313">
        <v>100</v>
      </c>
      <c r="W1778" s="314">
        <v>0.128</v>
      </c>
      <c r="X1778" s="315">
        <v>1.2E-4</v>
      </c>
      <c r="Y1778" s="749">
        <v>280</v>
      </c>
      <c r="Z1778" s="282"/>
      <c r="AA1778" s="316" t="s">
        <v>10391</v>
      </c>
      <c r="AB1778" s="282" t="s">
        <v>9163</v>
      </c>
      <c r="AC1778" s="317" t="s">
        <v>2081</v>
      </c>
      <c r="AD1778" s="318" t="s">
        <v>2731</v>
      </c>
      <c r="AE1778" s="319">
        <v>0</v>
      </c>
      <c r="AF1778" s="319" t="s">
        <v>11282</v>
      </c>
      <c r="AG1778" s="320">
        <v>3.71</v>
      </c>
      <c r="AH1778" s="321">
        <f t="shared" si="329"/>
        <v>0</v>
      </c>
      <c r="AI1778" s="287">
        <f>_xlfn.IFNA(VLOOKUP(AD:AD,грп!B:C,2,0),0)</f>
        <v>0</v>
      </c>
      <c r="AJ1778" s="607">
        <v>0</v>
      </c>
      <c r="AK1778" s="672" t="str">
        <f t="shared" si="330"/>
        <v xml:space="preserve"> </v>
      </c>
      <c r="AL1778" s="174"/>
    </row>
    <row r="1779" spans="1:38" s="4" customFormat="1" ht="12" customHeight="1" outlineLevel="1" x14ac:dyDescent="0.35">
      <c r="A1779" s="307" t="s">
        <v>10402</v>
      </c>
      <c r="B1779" s="308" t="s">
        <v>7317</v>
      </c>
      <c r="C1779" s="290" t="s">
        <v>555</v>
      </c>
      <c r="D1779" s="310" t="s">
        <v>675</v>
      </c>
      <c r="E1779" s="322" t="s">
        <v>262</v>
      </c>
      <c r="F1779" s="293"/>
      <c r="G1779" s="293"/>
      <c r="H1779" s="294">
        <v>50</v>
      </c>
      <c r="I1779" s="294" t="str">
        <f>IFERROR(_xlfn.IFNA(VLOOKUP($D:$D,history!$I:$Y,3,0),VLOOKUP(E:E,history!$H:$Y,4,0)),"--")</f>
        <v>--</v>
      </c>
      <c r="J1779" s="282" t="s">
        <v>9870</v>
      </c>
      <c r="K1779" s="282" t="str">
        <f t="shared" si="323"/>
        <v/>
      </c>
      <c r="L1779" s="312">
        <f t="shared" si="327"/>
        <v>265.35000000000002</v>
      </c>
      <c r="M1779" s="312">
        <f t="shared" si="328"/>
        <v>402.04</v>
      </c>
      <c r="N1779" s="297" t="str">
        <f>_xlfn.IFNA(VLOOKUP($E:$E,'1'!$A:$E,3,0),"")</f>
        <v/>
      </c>
      <c r="O1779" s="297" t="str">
        <f>_xlfn.IFNA(VLOOKUP($E:$E,'2'!$A:$E,3,0),"")</f>
        <v/>
      </c>
      <c r="P1779" s="297" t="str">
        <f>_xlfn.IFNA(VLOOKUP($E:$E,'3'!$A:$D,3,0),"")</f>
        <v/>
      </c>
      <c r="Q1779" s="297" t="str">
        <f>_xlfn.IFNA(VLOOKUP($E:$E,'4'!$A:$F,3,0),"")</f>
        <v/>
      </c>
      <c r="R1779" s="297" t="str">
        <f>_xlfn.IFNA(VLOOKUP($E:$E,'5'!$A:$F,3,0),"")</f>
        <v/>
      </c>
      <c r="S1779" s="297" t="str">
        <f>_xlfn.IFNA(VLOOKUP($E:$E,'6'!$A:$F,3,0),"")</f>
        <v/>
      </c>
      <c r="T1779" s="313">
        <v>5</v>
      </c>
      <c r="U1779" s="313">
        <v>50</v>
      </c>
      <c r="V1779" s="313">
        <v>100</v>
      </c>
      <c r="W1779" s="314">
        <v>0.14399999999999999</v>
      </c>
      <c r="X1779" s="315">
        <v>1.7000000000000001E-4</v>
      </c>
      <c r="Y1779" s="749">
        <v>380</v>
      </c>
      <c r="Z1779" s="282"/>
      <c r="AA1779" s="316" t="s">
        <v>10391</v>
      </c>
      <c r="AB1779" s="282" t="s">
        <v>9163</v>
      </c>
      <c r="AC1779" s="317" t="s">
        <v>2081</v>
      </c>
      <c r="AD1779" s="318" t="s">
        <v>2731</v>
      </c>
      <c r="AE1779" s="319">
        <v>0</v>
      </c>
      <c r="AF1779" s="319" t="s">
        <v>11282</v>
      </c>
      <c r="AG1779" s="320">
        <v>5.04</v>
      </c>
      <c r="AH1779" s="321">
        <f t="shared" si="329"/>
        <v>0</v>
      </c>
      <c r="AI1779" s="287">
        <f>_xlfn.IFNA(VLOOKUP(AD:AD,грп!B:C,2,0),0)</f>
        <v>0</v>
      </c>
      <c r="AJ1779" s="607">
        <v>43</v>
      </c>
      <c r="AK1779" s="672" t="str">
        <f t="shared" si="330"/>
        <v xml:space="preserve"> </v>
      </c>
      <c r="AL1779" s="174"/>
    </row>
    <row r="1780" spans="1:38" s="4" customFormat="1" ht="12" customHeight="1" outlineLevel="1" x14ac:dyDescent="0.35">
      <c r="A1780" s="307" t="s">
        <v>339</v>
      </c>
      <c r="B1780" s="308" t="s">
        <v>7318</v>
      </c>
      <c r="C1780" s="290" t="s">
        <v>555</v>
      </c>
      <c r="D1780" s="310" t="s">
        <v>1177</v>
      </c>
      <c r="E1780" s="322" t="s">
        <v>1187</v>
      </c>
      <c r="F1780" s="293"/>
      <c r="G1780" s="293"/>
      <c r="H1780" s="294">
        <v>46</v>
      </c>
      <c r="I1780" s="294" t="str">
        <f>IFERROR(_xlfn.IFNA(VLOOKUP($D:$D,history!$I:$Y,3,0),VLOOKUP(E:E,history!$H:$Y,4,0)),"--")</f>
        <v>--</v>
      </c>
      <c r="J1780" s="282" t="s">
        <v>5946</v>
      </c>
      <c r="K1780" s="282" t="str">
        <f t="shared" si="323"/>
        <v/>
      </c>
      <c r="L1780" s="312">
        <f t="shared" si="327"/>
        <v>189.53</v>
      </c>
      <c r="M1780" s="312">
        <f t="shared" si="328"/>
        <v>287.17</v>
      </c>
      <c r="N1780" s="297" t="str">
        <f>_xlfn.IFNA(VLOOKUP($E:$E,'1'!$A:$E,3,0),"")</f>
        <v/>
      </c>
      <c r="O1780" s="297" t="str">
        <f>_xlfn.IFNA(VLOOKUP($E:$E,'2'!$A:$E,3,0),"")</f>
        <v/>
      </c>
      <c r="P1780" s="297" t="str">
        <f>_xlfn.IFNA(VLOOKUP($E:$E,'3'!$A:$D,3,0),"")</f>
        <v/>
      </c>
      <c r="Q1780" s="297" t="str">
        <f>_xlfn.IFNA(VLOOKUP($E:$E,'4'!$A:$F,3,0),"")</f>
        <v/>
      </c>
      <c r="R1780" s="297" t="str">
        <f>_xlfn.IFNA(VLOOKUP($E:$E,'5'!$A:$F,3,0),"")</f>
        <v/>
      </c>
      <c r="S1780" s="297" t="str">
        <f>_xlfn.IFNA(VLOOKUP($E:$E,'6'!$A:$F,3,0),"")</f>
        <v/>
      </c>
      <c r="T1780" s="313">
        <v>5</v>
      </c>
      <c r="U1780" s="313">
        <v>50</v>
      </c>
      <c r="V1780" s="313">
        <v>100</v>
      </c>
      <c r="W1780" s="314">
        <v>0.14799999999999999</v>
      </c>
      <c r="X1780" s="315">
        <v>1.4999999999999999E-4</v>
      </c>
      <c r="Y1780" s="749">
        <v>260</v>
      </c>
      <c r="Z1780" s="282"/>
      <c r="AA1780" s="316" t="s">
        <v>10392</v>
      </c>
      <c r="AB1780" s="282" t="s">
        <v>9163</v>
      </c>
      <c r="AC1780" s="317" t="s">
        <v>2081</v>
      </c>
      <c r="AD1780" s="318" t="s">
        <v>2731</v>
      </c>
      <c r="AE1780" s="319">
        <v>0</v>
      </c>
      <c r="AF1780" s="319" t="s">
        <v>11282</v>
      </c>
      <c r="AG1780" s="320">
        <v>3.6</v>
      </c>
      <c r="AH1780" s="321">
        <f t="shared" si="329"/>
        <v>0</v>
      </c>
      <c r="AI1780" s="287">
        <f>_xlfn.IFNA(VLOOKUP(AD:AD,грп!B:C,2,0),0)</f>
        <v>0</v>
      </c>
      <c r="AJ1780" s="607">
        <v>31</v>
      </c>
      <c r="AK1780" s="672" t="str">
        <f t="shared" si="330"/>
        <v xml:space="preserve"> </v>
      </c>
      <c r="AL1780" s="174"/>
    </row>
    <row r="1781" spans="1:38" s="4" customFormat="1" ht="12" customHeight="1" outlineLevel="1" x14ac:dyDescent="0.35">
      <c r="A1781" s="307" t="s">
        <v>339</v>
      </c>
      <c r="B1781" s="308" t="s">
        <v>7319</v>
      </c>
      <c r="C1781" s="290" t="s">
        <v>555</v>
      </c>
      <c r="D1781" s="310" t="s">
        <v>1180</v>
      </c>
      <c r="E1781" s="322" t="s">
        <v>1192</v>
      </c>
      <c r="F1781" s="293"/>
      <c r="G1781" s="293"/>
      <c r="H1781" s="294">
        <v>50</v>
      </c>
      <c r="I1781" s="294" t="str">
        <f>IFERROR(_xlfn.IFNA(VLOOKUP($D:$D,history!$I:$Y,3,0),VLOOKUP(E:E,history!$H:$Y,4,0)),"--")</f>
        <v>--</v>
      </c>
      <c r="J1781" s="282" t="s">
        <v>9870</v>
      </c>
      <c r="K1781" s="282" t="str">
        <f t="shared" si="323"/>
        <v/>
      </c>
      <c r="L1781" s="312">
        <f t="shared" si="327"/>
        <v>189.53</v>
      </c>
      <c r="M1781" s="312">
        <f t="shared" si="328"/>
        <v>287.17</v>
      </c>
      <c r="N1781" s="297" t="str">
        <f>_xlfn.IFNA(VLOOKUP($E:$E,'1'!$A:$E,3,0),"")</f>
        <v/>
      </c>
      <c r="O1781" s="297" t="str">
        <f>_xlfn.IFNA(VLOOKUP($E:$E,'2'!$A:$E,3,0),"")</f>
        <v/>
      </c>
      <c r="P1781" s="297" t="str">
        <f>_xlfn.IFNA(VLOOKUP($E:$E,'3'!$A:$D,3,0),"")</f>
        <v/>
      </c>
      <c r="Q1781" s="297" t="str">
        <f>_xlfn.IFNA(VLOOKUP($E:$E,'4'!$A:$F,3,0),"")</f>
        <v/>
      </c>
      <c r="R1781" s="297" t="str">
        <f>_xlfn.IFNA(VLOOKUP($E:$E,'5'!$A:$F,3,0),"")</f>
        <v/>
      </c>
      <c r="S1781" s="297" t="str">
        <f>_xlfn.IFNA(VLOOKUP($E:$E,'6'!$A:$F,3,0),"")</f>
        <v/>
      </c>
      <c r="T1781" s="313">
        <v>5</v>
      </c>
      <c r="U1781" s="313">
        <v>50</v>
      </c>
      <c r="V1781" s="313">
        <v>100</v>
      </c>
      <c r="W1781" s="314">
        <v>0.15</v>
      </c>
      <c r="X1781" s="315">
        <v>1.7000000000000001E-4</v>
      </c>
      <c r="Y1781" s="749">
        <v>260</v>
      </c>
      <c r="Z1781" s="282"/>
      <c r="AA1781" s="316" t="s">
        <v>10390</v>
      </c>
      <c r="AB1781" s="282" t="s">
        <v>9163</v>
      </c>
      <c r="AC1781" s="317" t="s">
        <v>2081</v>
      </c>
      <c r="AD1781" s="318" t="s">
        <v>2731</v>
      </c>
      <c r="AE1781" s="319">
        <v>0</v>
      </c>
      <c r="AF1781" s="319" t="s">
        <v>11282</v>
      </c>
      <c r="AG1781" s="320">
        <v>3.6</v>
      </c>
      <c r="AH1781" s="321">
        <f t="shared" si="329"/>
        <v>0</v>
      </c>
      <c r="AI1781" s="287">
        <f>_xlfn.IFNA(VLOOKUP(AD:AD,грп!B:C,2,0),0)</f>
        <v>0</v>
      </c>
      <c r="AJ1781" s="607">
        <v>93</v>
      </c>
      <c r="AK1781" s="672" t="str">
        <f t="shared" si="330"/>
        <v xml:space="preserve"> </v>
      </c>
      <c r="AL1781" s="174"/>
    </row>
    <row r="1782" spans="1:38" s="4" customFormat="1" ht="12" customHeight="1" outlineLevel="1" x14ac:dyDescent="0.35">
      <c r="A1782" s="307" t="s">
        <v>339</v>
      </c>
      <c r="B1782" s="308" t="s">
        <v>7320</v>
      </c>
      <c r="C1782" s="323"/>
      <c r="D1782" s="310" t="s">
        <v>1183</v>
      </c>
      <c r="E1782" s="322" t="s">
        <v>1197</v>
      </c>
      <c r="F1782" s="293"/>
      <c r="G1782" s="293"/>
      <c r="H1782" s="294">
        <v>20</v>
      </c>
      <c r="I1782" s="294" t="str">
        <f>IFERROR(_xlfn.IFNA(VLOOKUP($D:$D,history!$I:$Y,3,0),VLOOKUP(E:E,history!$H:$Y,4,0)),"--")</f>
        <v>--</v>
      </c>
      <c r="J1782" s="282" t="s">
        <v>9869</v>
      </c>
      <c r="K1782" s="282" t="str">
        <f t="shared" si="323"/>
        <v/>
      </c>
      <c r="L1782" s="312">
        <f t="shared" si="327"/>
        <v>218.49</v>
      </c>
      <c r="M1782" s="312">
        <f t="shared" si="328"/>
        <v>331.05</v>
      </c>
      <c r="N1782" s="297" t="str">
        <f>_xlfn.IFNA(VLOOKUP($E:$E,'1'!$A:$E,3,0),"")</f>
        <v/>
      </c>
      <c r="O1782" s="297" t="str">
        <f>_xlfn.IFNA(VLOOKUP($E:$E,'2'!$A:$E,3,0),"")</f>
        <v/>
      </c>
      <c r="P1782" s="297" t="str">
        <f>_xlfn.IFNA(VLOOKUP($E:$E,'3'!$A:$D,3,0),"")</f>
        <v/>
      </c>
      <c r="Q1782" s="297" t="str">
        <f>_xlfn.IFNA(VLOOKUP($E:$E,'4'!$A:$F,3,0),"")</f>
        <v/>
      </c>
      <c r="R1782" s="297" t="str">
        <f>_xlfn.IFNA(VLOOKUP($E:$E,'5'!$A:$F,3,0),"")</f>
        <v/>
      </c>
      <c r="S1782" s="297" t="str">
        <f>_xlfn.IFNA(VLOOKUP($E:$E,'6'!$A:$F,3,0),"")</f>
        <v/>
      </c>
      <c r="T1782" s="313">
        <v>5</v>
      </c>
      <c r="U1782" s="313">
        <v>50</v>
      </c>
      <c r="V1782" s="313">
        <v>100</v>
      </c>
      <c r="W1782" s="314">
        <v>0.152</v>
      </c>
      <c r="X1782" s="315">
        <v>1.6000000000000001E-4</v>
      </c>
      <c r="Y1782" s="749">
        <v>290</v>
      </c>
      <c r="Z1782" s="282"/>
      <c r="AA1782" s="316" t="s">
        <v>10392</v>
      </c>
      <c r="AB1782" s="282" t="s">
        <v>9163</v>
      </c>
      <c r="AC1782" s="317" t="s">
        <v>2081</v>
      </c>
      <c r="AD1782" s="318" t="s">
        <v>2731</v>
      </c>
      <c r="AE1782" s="319">
        <v>0</v>
      </c>
      <c r="AF1782" s="319" t="s">
        <v>11282</v>
      </c>
      <c r="AG1782" s="320">
        <v>4.1500000000000004</v>
      </c>
      <c r="AH1782" s="321">
        <f t="shared" si="329"/>
        <v>0</v>
      </c>
      <c r="AI1782" s="287">
        <f>_xlfn.IFNA(VLOOKUP(AD:AD,грп!B:C,2,0),0)</f>
        <v>0</v>
      </c>
      <c r="AJ1782" s="607">
        <v>52</v>
      </c>
      <c r="AK1782" s="672">
        <f t="shared" si="330"/>
        <v>0</v>
      </c>
      <c r="AL1782" s="174"/>
    </row>
    <row r="1783" spans="1:38" s="4" customFormat="1" ht="12" customHeight="1" outlineLevel="1" x14ac:dyDescent="0.35">
      <c r="A1783" s="307" t="s">
        <v>10402</v>
      </c>
      <c r="B1783" s="308" t="s">
        <v>7321</v>
      </c>
      <c r="C1783" s="290" t="s">
        <v>555</v>
      </c>
      <c r="D1783" s="310" t="s">
        <v>3292</v>
      </c>
      <c r="E1783" s="322" t="s">
        <v>263</v>
      </c>
      <c r="F1783" s="293"/>
      <c r="G1783" s="293"/>
      <c r="H1783" s="294">
        <v>20</v>
      </c>
      <c r="I1783" s="294" t="str">
        <f>IFERROR(_xlfn.IFNA(VLOOKUP($D:$D,history!$I:$Y,3,0),VLOOKUP(E:E,history!$H:$Y,4,0)),"--")</f>
        <v>--</v>
      </c>
      <c r="J1783" s="282" t="s">
        <v>9868</v>
      </c>
      <c r="K1783" s="282" t="str">
        <f t="shared" si="323"/>
        <v/>
      </c>
      <c r="L1783" s="312">
        <f t="shared" si="327"/>
        <v>274.82</v>
      </c>
      <c r="M1783" s="312">
        <f t="shared" si="328"/>
        <v>416.4</v>
      </c>
      <c r="N1783" s="297" t="str">
        <f>_xlfn.IFNA(VLOOKUP($E:$E,'1'!$A:$E,3,0),"")</f>
        <v/>
      </c>
      <c r="O1783" s="297" t="str">
        <f>_xlfn.IFNA(VLOOKUP($E:$E,'2'!$A:$E,3,0),"")</f>
        <v/>
      </c>
      <c r="P1783" s="297" t="str">
        <f>_xlfn.IFNA(VLOOKUP($E:$E,'3'!$A:$D,3,0),"")</f>
        <v/>
      </c>
      <c r="Q1783" s="297" t="str">
        <f>_xlfn.IFNA(VLOOKUP($E:$E,'4'!$A:$F,3,0),"")</f>
        <v/>
      </c>
      <c r="R1783" s="297" t="str">
        <f>_xlfn.IFNA(VLOOKUP($E:$E,'5'!$A:$F,3,0),"")</f>
        <v/>
      </c>
      <c r="S1783" s="297" t="str">
        <f>_xlfn.IFNA(VLOOKUP($E:$E,'6'!$A:$F,3,0),"")</f>
        <v/>
      </c>
      <c r="T1783" s="313">
        <v>5</v>
      </c>
      <c r="U1783" s="313">
        <v>50</v>
      </c>
      <c r="V1783" s="313">
        <v>100</v>
      </c>
      <c r="W1783" s="314">
        <v>0.151</v>
      </c>
      <c r="X1783" s="315">
        <v>1.6000000000000001E-4</v>
      </c>
      <c r="Y1783" s="749">
        <v>390</v>
      </c>
      <c r="Z1783" s="282"/>
      <c r="AA1783" s="316" t="s">
        <v>10392</v>
      </c>
      <c r="AB1783" s="282" t="s">
        <v>9163</v>
      </c>
      <c r="AC1783" s="317" t="s">
        <v>2081</v>
      </c>
      <c r="AD1783" s="318" t="s">
        <v>2731</v>
      </c>
      <c r="AE1783" s="319">
        <v>0</v>
      </c>
      <c r="AF1783" s="319" t="s">
        <v>11282</v>
      </c>
      <c r="AG1783" s="320">
        <v>5.22</v>
      </c>
      <c r="AH1783" s="321">
        <f t="shared" si="329"/>
        <v>0</v>
      </c>
      <c r="AI1783" s="287">
        <f>_xlfn.IFNA(VLOOKUP(AD:AD,грп!B:C,2,0),0)</f>
        <v>0</v>
      </c>
      <c r="AJ1783" s="607">
        <v>43</v>
      </c>
      <c r="AK1783" s="672" t="str">
        <f t="shared" si="330"/>
        <v xml:space="preserve"> </v>
      </c>
      <c r="AL1783" s="174"/>
    </row>
    <row r="1784" spans="1:38" s="4" customFormat="1" ht="12" customHeight="1" outlineLevel="1" x14ac:dyDescent="0.35">
      <c r="A1784" s="307" t="s">
        <v>339</v>
      </c>
      <c r="B1784" s="308" t="s">
        <v>7322</v>
      </c>
      <c r="C1784" s="290" t="s">
        <v>555</v>
      </c>
      <c r="D1784" s="310" t="s">
        <v>1185</v>
      </c>
      <c r="E1784" s="322" t="s">
        <v>1201</v>
      </c>
      <c r="F1784" s="293"/>
      <c r="G1784" s="293"/>
      <c r="H1784" s="294">
        <v>20</v>
      </c>
      <c r="I1784" s="294" t="str">
        <f>IFERROR(_xlfn.IFNA(VLOOKUP($D:$D,history!$I:$Y,3,0),VLOOKUP(E:E,history!$H:$Y,4,0)),"--")</f>
        <v>--</v>
      </c>
      <c r="J1784" s="282" t="s">
        <v>9870</v>
      </c>
      <c r="K1784" s="282" t="str">
        <f t="shared" si="323"/>
        <v/>
      </c>
      <c r="L1784" s="312">
        <f t="shared" si="327"/>
        <v>235.86</v>
      </c>
      <c r="M1784" s="312">
        <f t="shared" si="328"/>
        <v>357.37</v>
      </c>
      <c r="N1784" s="297" t="str">
        <f>_xlfn.IFNA(VLOOKUP($E:$E,'1'!$A:$E,3,0),"")</f>
        <v/>
      </c>
      <c r="O1784" s="297" t="str">
        <f>_xlfn.IFNA(VLOOKUP($E:$E,'2'!$A:$E,3,0),"")</f>
        <v/>
      </c>
      <c r="P1784" s="297" t="str">
        <f>_xlfn.IFNA(VLOOKUP($E:$E,'3'!$A:$D,3,0),"")</f>
        <v/>
      </c>
      <c r="Q1784" s="297" t="str">
        <f>_xlfn.IFNA(VLOOKUP($E:$E,'4'!$A:$F,3,0),"")</f>
        <v/>
      </c>
      <c r="R1784" s="297" t="str">
        <f>_xlfn.IFNA(VLOOKUP($E:$E,'5'!$A:$F,3,0),"")</f>
        <v/>
      </c>
      <c r="S1784" s="297" t="str">
        <f>_xlfn.IFNA(VLOOKUP($E:$E,'6'!$A:$F,3,0),"")</f>
        <v/>
      </c>
      <c r="T1784" s="313">
        <v>5</v>
      </c>
      <c r="U1784" s="313">
        <v>50</v>
      </c>
      <c r="V1784" s="313">
        <v>100</v>
      </c>
      <c r="W1784" s="314">
        <v>0.151</v>
      </c>
      <c r="X1784" s="315">
        <v>1.3999999999999999E-4</v>
      </c>
      <c r="Y1784" s="749">
        <v>320</v>
      </c>
      <c r="Z1784" s="282"/>
      <c r="AA1784" s="316" t="s">
        <v>10391</v>
      </c>
      <c r="AB1784" s="282" t="s">
        <v>9163</v>
      </c>
      <c r="AC1784" s="317" t="s">
        <v>2081</v>
      </c>
      <c r="AD1784" s="318" t="s">
        <v>2731</v>
      </c>
      <c r="AE1784" s="319">
        <v>0</v>
      </c>
      <c r="AF1784" s="319" t="s">
        <v>11282</v>
      </c>
      <c r="AG1784" s="320">
        <v>4.4800000000000004</v>
      </c>
      <c r="AH1784" s="321">
        <f t="shared" si="329"/>
        <v>0</v>
      </c>
      <c r="AI1784" s="287">
        <f>_xlfn.IFNA(VLOOKUP(AD:AD,грп!B:C,2,0),0)</f>
        <v>0</v>
      </c>
      <c r="AJ1784" s="607">
        <v>20</v>
      </c>
      <c r="AK1784" s="672" t="str">
        <f t="shared" si="330"/>
        <v xml:space="preserve"> </v>
      </c>
      <c r="AL1784" s="174"/>
    </row>
    <row r="1785" spans="1:38" s="4" customFormat="1" ht="12" customHeight="1" outlineLevel="1" x14ac:dyDescent="0.35">
      <c r="A1785" s="307" t="s">
        <v>10402</v>
      </c>
      <c r="B1785" s="308" t="s">
        <v>7323</v>
      </c>
      <c r="C1785" s="290" t="s">
        <v>555</v>
      </c>
      <c r="D1785" s="310" t="s">
        <v>772</v>
      </c>
      <c r="E1785" s="322" t="s">
        <v>264</v>
      </c>
      <c r="F1785" s="293"/>
      <c r="G1785" s="293"/>
      <c r="H1785" s="294">
        <v>20</v>
      </c>
      <c r="I1785" s="294" t="str">
        <f>IFERROR(_xlfn.IFNA(VLOOKUP($D:$D,history!$I:$Y,3,0),VLOOKUP(E:E,history!$H:$Y,4,0)),"--")</f>
        <v>--</v>
      </c>
      <c r="J1785" s="282" t="s">
        <v>5946</v>
      </c>
      <c r="K1785" s="282" t="str">
        <f t="shared" si="323"/>
        <v/>
      </c>
      <c r="L1785" s="312">
        <f t="shared" si="327"/>
        <v>293.25</v>
      </c>
      <c r="M1785" s="312">
        <f t="shared" si="328"/>
        <v>444.32</v>
      </c>
      <c r="N1785" s="297" t="str">
        <f>_xlfn.IFNA(VLOOKUP($E:$E,'1'!$A:$E,3,0),"")</f>
        <v/>
      </c>
      <c r="O1785" s="297" t="str">
        <f>_xlfn.IFNA(VLOOKUP($E:$E,'2'!$A:$E,3,0),"")</f>
        <v/>
      </c>
      <c r="P1785" s="297" t="str">
        <f>_xlfn.IFNA(VLOOKUP($E:$E,'3'!$A:$D,3,0),"")</f>
        <v/>
      </c>
      <c r="Q1785" s="297" t="str">
        <f>_xlfn.IFNA(VLOOKUP($E:$E,'4'!$A:$F,3,0),"")</f>
        <v/>
      </c>
      <c r="R1785" s="297" t="str">
        <f>_xlfn.IFNA(VLOOKUP($E:$E,'5'!$A:$F,3,0),"")</f>
        <v/>
      </c>
      <c r="S1785" s="297" t="str">
        <f>_xlfn.IFNA(VLOOKUP($E:$E,'6'!$A:$F,3,0),"")</f>
        <v/>
      </c>
      <c r="T1785" s="313">
        <v>5</v>
      </c>
      <c r="U1785" s="313">
        <v>50</v>
      </c>
      <c r="V1785" s="313">
        <v>100</v>
      </c>
      <c r="W1785" s="314">
        <v>0.151</v>
      </c>
      <c r="X1785" s="315">
        <v>1.6000000000000001E-4</v>
      </c>
      <c r="Y1785" s="749">
        <v>420</v>
      </c>
      <c r="Z1785" s="282"/>
      <c r="AA1785" s="316" t="s">
        <v>10388</v>
      </c>
      <c r="AB1785" s="282" t="s">
        <v>9163</v>
      </c>
      <c r="AC1785" s="317" t="s">
        <v>2081</v>
      </c>
      <c r="AD1785" s="318" t="s">
        <v>2731</v>
      </c>
      <c r="AE1785" s="319">
        <v>0</v>
      </c>
      <c r="AF1785" s="319" t="s">
        <v>11282</v>
      </c>
      <c r="AG1785" s="320">
        <v>5.57</v>
      </c>
      <c r="AH1785" s="321">
        <f t="shared" si="329"/>
        <v>0</v>
      </c>
      <c r="AI1785" s="287">
        <f>_xlfn.IFNA(VLOOKUP(AD:AD,грп!B:C,2,0),0)</f>
        <v>0</v>
      </c>
      <c r="AJ1785" s="607">
        <v>47</v>
      </c>
      <c r="AK1785" s="672" t="str">
        <f t="shared" si="330"/>
        <v xml:space="preserve"> </v>
      </c>
      <c r="AL1785" s="174"/>
    </row>
    <row r="1786" spans="1:38" s="4" customFormat="1" ht="12" customHeight="1" outlineLevel="1" x14ac:dyDescent="0.35">
      <c r="A1786" s="307" t="s">
        <v>10402</v>
      </c>
      <c r="B1786" s="308" t="s">
        <v>7324</v>
      </c>
      <c r="C1786" s="323"/>
      <c r="D1786" s="310" t="s">
        <v>10982</v>
      </c>
      <c r="E1786" s="322" t="s">
        <v>265</v>
      </c>
      <c r="F1786" s="293"/>
      <c r="G1786" s="293"/>
      <c r="H1786" s="294"/>
      <c r="I1786" s="294" t="str">
        <f>IFERROR(_xlfn.IFNA(VLOOKUP($D:$D,history!$I:$Y,3,0),VLOOKUP(E:E,history!$H:$Y,4,0)),"--")</f>
        <v>--</v>
      </c>
      <c r="J1786" s="282" t="s">
        <v>5946</v>
      </c>
      <c r="K1786" s="282" t="str">
        <f t="shared" si="323"/>
        <v/>
      </c>
      <c r="L1786" s="312">
        <f t="shared" si="327"/>
        <v>239.03</v>
      </c>
      <c r="M1786" s="312">
        <f t="shared" si="328"/>
        <v>362.16</v>
      </c>
      <c r="N1786" s="297" t="str">
        <f>_xlfn.IFNA(VLOOKUP($E:$E,'1'!$A:$E,3,0),"")</f>
        <v/>
      </c>
      <c r="O1786" s="297" t="str">
        <f>_xlfn.IFNA(VLOOKUP($E:$E,'2'!$A:$E,3,0),"")</f>
        <v/>
      </c>
      <c r="P1786" s="297" t="str">
        <f>_xlfn.IFNA(VLOOKUP($E:$E,'3'!$A:$D,3,0),"")</f>
        <v/>
      </c>
      <c r="Q1786" s="297" t="str">
        <f>_xlfn.IFNA(VLOOKUP($E:$E,'4'!$A:$F,3,0),"")</f>
        <v/>
      </c>
      <c r="R1786" s="297" t="str">
        <f>_xlfn.IFNA(VLOOKUP($E:$E,'5'!$A:$F,3,0),"")</f>
        <v/>
      </c>
      <c r="S1786" s="297" t="str">
        <f>_xlfn.IFNA(VLOOKUP($E:$E,'6'!$A:$F,3,0),"")</f>
        <v/>
      </c>
      <c r="T1786" s="313">
        <v>5</v>
      </c>
      <c r="U1786" s="313">
        <v>50</v>
      </c>
      <c r="V1786" s="313">
        <v>100</v>
      </c>
      <c r="W1786" s="314">
        <v>0.14899999999999999</v>
      </c>
      <c r="X1786" s="315">
        <v>1.7000000000000001E-4</v>
      </c>
      <c r="Y1786" s="749">
        <v>340</v>
      </c>
      <c r="Z1786" s="282"/>
      <c r="AA1786" s="316" t="s">
        <v>10392</v>
      </c>
      <c r="AB1786" s="282" t="s">
        <v>9163</v>
      </c>
      <c r="AC1786" s="317" t="s">
        <v>2081</v>
      </c>
      <c r="AD1786" s="318" t="s">
        <v>2731</v>
      </c>
      <c r="AE1786" s="319">
        <v>0</v>
      </c>
      <c r="AF1786" s="319" t="s">
        <v>11282</v>
      </c>
      <c r="AG1786" s="320">
        <v>4.54</v>
      </c>
      <c r="AH1786" s="321">
        <f t="shared" si="329"/>
        <v>0</v>
      </c>
      <c r="AI1786" s="287">
        <f>_xlfn.IFNA(VLOOKUP(AD:AD,грп!B:C,2,0),0)</f>
        <v>0</v>
      </c>
      <c r="AJ1786" s="607">
        <v>0</v>
      </c>
      <c r="AK1786" s="672">
        <f t="shared" si="330"/>
        <v>0</v>
      </c>
      <c r="AL1786" s="174"/>
    </row>
    <row r="1787" spans="1:38" s="4" customFormat="1" ht="12" customHeight="1" outlineLevel="1" x14ac:dyDescent="0.35">
      <c r="A1787" s="307" t="s">
        <v>10402</v>
      </c>
      <c r="B1787" s="308" t="s">
        <v>7325</v>
      </c>
      <c r="C1787" s="290" t="s">
        <v>555</v>
      </c>
      <c r="D1787" s="310" t="s">
        <v>10983</v>
      </c>
      <c r="E1787" s="322" t="s">
        <v>266</v>
      </c>
      <c r="F1787" s="293"/>
      <c r="G1787" s="293"/>
      <c r="H1787" s="294">
        <v>14</v>
      </c>
      <c r="I1787" s="294" t="str">
        <f>IFERROR(_xlfn.IFNA(VLOOKUP($D:$D,history!$I:$Y,3,0),VLOOKUP(E:E,history!$H:$Y,4,0)),"--")</f>
        <v>--</v>
      </c>
      <c r="J1787" s="282" t="s">
        <v>5946</v>
      </c>
      <c r="K1787" s="282" t="str">
        <f t="shared" si="323"/>
        <v/>
      </c>
      <c r="L1787" s="312">
        <f t="shared" si="327"/>
        <v>361.17</v>
      </c>
      <c r="M1787" s="312">
        <f t="shared" si="328"/>
        <v>547.22</v>
      </c>
      <c r="N1787" s="297" t="str">
        <f>_xlfn.IFNA(VLOOKUP($E:$E,'1'!$A:$E,3,0),"")</f>
        <v/>
      </c>
      <c r="O1787" s="297" t="str">
        <f>_xlfn.IFNA(VLOOKUP($E:$E,'2'!$A:$E,3,0),"")</f>
        <v/>
      </c>
      <c r="P1787" s="297" t="str">
        <f>_xlfn.IFNA(VLOOKUP($E:$E,'3'!$A:$D,3,0),"")</f>
        <v/>
      </c>
      <c r="Q1787" s="297" t="str">
        <f>_xlfn.IFNA(VLOOKUP($E:$E,'4'!$A:$F,3,0),"")</f>
        <v/>
      </c>
      <c r="R1787" s="297" t="str">
        <f>_xlfn.IFNA(VLOOKUP($E:$E,'5'!$A:$F,3,0),"")</f>
        <v/>
      </c>
      <c r="S1787" s="297" t="str">
        <f>_xlfn.IFNA(VLOOKUP($E:$E,'6'!$A:$F,3,0),"")</f>
        <v/>
      </c>
      <c r="T1787" s="313">
        <v>5</v>
      </c>
      <c r="U1787" s="313">
        <v>50</v>
      </c>
      <c r="V1787" s="313">
        <v>100</v>
      </c>
      <c r="W1787" s="314">
        <v>0.23899999999999999</v>
      </c>
      <c r="X1787" s="315">
        <v>2.2000000000000001E-4</v>
      </c>
      <c r="Y1787" s="749">
        <v>520</v>
      </c>
      <c r="Z1787" s="282"/>
      <c r="AA1787" s="316" t="s">
        <v>10388</v>
      </c>
      <c r="AB1787" s="282" t="s">
        <v>9163</v>
      </c>
      <c r="AC1787" s="317" t="s">
        <v>2081</v>
      </c>
      <c r="AD1787" s="318" t="s">
        <v>2731</v>
      </c>
      <c r="AE1787" s="319">
        <v>0</v>
      </c>
      <c r="AF1787" s="319" t="s">
        <v>11282</v>
      </c>
      <c r="AG1787" s="320">
        <v>6.86</v>
      </c>
      <c r="AH1787" s="321">
        <f t="shared" si="329"/>
        <v>0</v>
      </c>
      <c r="AI1787" s="287">
        <f>_xlfn.IFNA(VLOOKUP(AD:AD,грп!B:C,2,0),0)</f>
        <v>0</v>
      </c>
      <c r="AJ1787" s="607">
        <v>0</v>
      </c>
      <c r="AK1787" s="672" t="str">
        <f t="shared" si="330"/>
        <v xml:space="preserve"> </v>
      </c>
      <c r="AL1787" s="174"/>
    </row>
    <row r="1788" spans="1:38" s="4" customFormat="1" ht="12" customHeight="1" outlineLevel="1" x14ac:dyDescent="0.35">
      <c r="A1788" s="307" t="s">
        <v>339</v>
      </c>
      <c r="B1788" s="308" t="s">
        <v>7326</v>
      </c>
      <c r="C1788" s="290" t="s">
        <v>555</v>
      </c>
      <c r="D1788" s="310" t="s">
        <v>10984</v>
      </c>
      <c r="E1788" s="322" t="s">
        <v>1188</v>
      </c>
      <c r="F1788" s="293"/>
      <c r="G1788" s="293"/>
      <c r="H1788" s="294">
        <v>19</v>
      </c>
      <c r="I1788" s="294" t="str">
        <f>IFERROR(_xlfn.IFNA(VLOOKUP($D:$D,history!$I:$Y,3,0),VLOOKUP(E:E,history!$H:$Y,4,0)),"--")</f>
        <v>--</v>
      </c>
      <c r="J1788" s="282" t="s">
        <v>5946</v>
      </c>
      <c r="K1788" s="282" t="str">
        <f t="shared" si="323"/>
        <v/>
      </c>
      <c r="L1788" s="312">
        <f t="shared" si="327"/>
        <v>280.61</v>
      </c>
      <c r="M1788" s="312">
        <f t="shared" si="328"/>
        <v>425.17</v>
      </c>
      <c r="N1788" s="297" t="str">
        <f>_xlfn.IFNA(VLOOKUP($E:$E,'1'!$A:$E,3,0),"")</f>
        <v/>
      </c>
      <c r="O1788" s="297" t="str">
        <f>_xlfn.IFNA(VLOOKUP($E:$E,'2'!$A:$E,3,0),"")</f>
        <v/>
      </c>
      <c r="P1788" s="297" t="str">
        <f>_xlfn.IFNA(VLOOKUP($E:$E,'3'!$A:$D,3,0),"")</f>
        <v/>
      </c>
      <c r="Q1788" s="297" t="str">
        <f>_xlfn.IFNA(VLOOKUP($E:$E,'4'!$A:$F,3,0),"")</f>
        <v/>
      </c>
      <c r="R1788" s="297" t="str">
        <f>_xlfn.IFNA(VLOOKUP($E:$E,'5'!$A:$F,3,0),"")</f>
        <v/>
      </c>
      <c r="S1788" s="297" t="str">
        <f>_xlfn.IFNA(VLOOKUP($E:$E,'6'!$A:$F,3,0),"")</f>
        <v/>
      </c>
      <c r="T1788" s="313">
        <v>5</v>
      </c>
      <c r="U1788" s="313">
        <v>25</v>
      </c>
      <c r="V1788" s="313">
        <v>50</v>
      </c>
      <c r="W1788" s="314">
        <v>0.23599999999999999</v>
      </c>
      <c r="X1788" s="315">
        <v>2.4000000000000001E-4</v>
      </c>
      <c r="Y1788" s="749">
        <v>380</v>
      </c>
      <c r="Z1788" s="282"/>
      <c r="AA1788" s="316" t="s">
        <v>10388</v>
      </c>
      <c r="AB1788" s="282" t="s">
        <v>9163</v>
      </c>
      <c r="AC1788" s="317" t="s">
        <v>2081</v>
      </c>
      <c r="AD1788" s="318" t="s">
        <v>2731</v>
      </c>
      <c r="AE1788" s="319">
        <v>0</v>
      </c>
      <c r="AF1788" s="319" t="s">
        <v>11282</v>
      </c>
      <c r="AG1788" s="320">
        <v>5.33</v>
      </c>
      <c r="AH1788" s="321">
        <f t="shared" si="329"/>
        <v>0</v>
      </c>
      <c r="AI1788" s="287">
        <f>_xlfn.IFNA(VLOOKUP(AD:AD,грп!B:C,2,0),0)</f>
        <v>0</v>
      </c>
      <c r="AJ1788" s="607">
        <v>0</v>
      </c>
      <c r="AK1788" s="672" t="str">
        <f t="shared" si="330"/>
        <v xml:space="preserve"> </v>
      </c>
      <c r="AL1788" s="174"/>
    </row>
    <row r="1789" spans="1:38" s="4" customFormat="1" ht="12" customHeight="1" outlineLevel="1" x14ac:dyDescent="0.35">
      <c r="A1789" s="307" t="s">
        <v>339</v>
      </c>
      <c r="B1789" s="308" t="s">
        <v>7327</v>
      </c>
      <c r="C1789" s="290" t="s">
        <v>555</v>
      </c>
      <c r="D1789" s="310" t="s">
        <v>10985</v>
      </c>
      <c r="E1789" s="322" t="s">
        <v>1193</v>
      </c>
      <c r="F1789" s="293"/>
      <c r="G1789" s="293"/>
      <c r="H1789" s="294">
        <v>24</v>
      </c>
      <c r="I1789" s="294" t="str">
        <f>IFERROR(_xlfn.IFNA(VLOOKUP($D:$D,history!$I:$Y,3,0),VLOOKUP(E:E,history!$H:$Y,4,0)),"--")</f>
        <v>--</v>
      </c>
      <c r="J1789" s="282" t="s">
        <v>9868</v>
      </c>
      <c r="K1789" s="282" t="str">
        <f t="shared" si="323"/>
        <v/>
      </c>
      <c r="L1789" s="312">
        <f t="shared" si="327"/>
        <v>266.92</v>
      </c>
      <c r="M1789" s="312">
        <f t="shared" si="328"/>
        <v>404.43</v>
      </c>
      <c r="N1789" s="297" t="str">
        <f>_xlfn.IFNA(VLOOKUP($E:$E,'1'!$A:$E,3,0),"")</f>
        <v/>
      </c>
      <c r="O1789" s="297" t="str">
        <f>_xlfn.IFNA(VLOOKUP($E:$E,'2'!$A:$E,3,0),"")</f>
        <v/>
      </c>
      <c r="P1789" s="297" t="str">
        <f>_xlfn.IFNA(VLOOKUP($E:$E,'3'!$A:$D,3,0),"")</f>
        <v/>
      </c>
      <c r="Q1789" s="297" t="str">
        <f>_xlfn.IFNA(VLOOKUP($E:$E,'4'!$A:$F,3,0),"")</f>
        <v/>
      </c>
      <c r="R1789" s="297" t="str">
        <f>_xlfn.IFNA(VLOOKUP($E:$E,'5'!$A:$F,3,0),"")</f>
        <v/>
      </c>
      <c r="S1789" s="297" t="str">
        <f>_xlfn.IFNA(VLOOKUP($E:$E,'6'!$A:$F,3,0),"")</f>
        <v/>
      </c>
      <c r="T1789" s="313">
        <v>5</v>
      </c>
      <c r="U1789" s="313">
        <v>25</v>
      </c>
      <c r="V1789" s="313">
        <v>50</v>
      </c>
      <c r="W1789" s="314">
        <v>0.248</v>
      </c>
      <c r="X1789" s="315">
        <v>2.4000000000000001E-4</v>
      </c>
      <c r="Y1789" s="749">
        <v>360</v>
      </c>
      <c r="Z1789" s="282"/>
      <c r="AA1789" s="316" t="s">
        <v>393</v>
      </c>
      <c r="AB1789" s="282" t="s">
        <v>9885</v>
      </c>
      <c r="AC1789" s="317" t="s">
        <v>2081</v>
      </c>
      <c r="AD1789" s="318" t="s">
        <v>2731</v>
      </c>
      <c r="AE1789" s="319">
        <v>0</v>
      </c>
      <c r="AF1789" s="319" t="s">
        <v>11282</v>
      </c>
      <c r="AG1789" s="320">
        <v>5.07</v>
      </c>
      <c r="AH1789" s="321">
        <f t="shared" si="329"/>
        <v>0</v>
      </c>
      <c r="AI1789" s="287">
        <f>_xlfn.IFNA(VLOOKUP(AD:AD,грп!B:C,2,0),0)</f>
        <v>0</v>
      </c>
      <c r="AJ1789" s="607">
        <v>5</v>
      </c>
      <c r="AK1789" s="672" t="str">
        <f t="shared" si="330"/>
        <v xml:space="preserve"> </v>
      </c>
      <c r="AL1789" s="174"/>
    </row>
    <row r="1790" spans="1:38" s="4" customFormat="1" ht="12" customHeight="1" outlineLevel="1" x14ac:dyDescent="0.35">
      <c r="A1790" s="307" t="s">
        <v>339</v>
      </c>
      <c r="B1790" s="308" t="s">
        <v>7328</v>
      </c>
      <c r="C1790" s="290" t="s">
        <v>555</v>
      </c>
      <c r="D1790" s="310" t="s">
        <v>10244</v>
      </c>
      <c r="E1790" s="322" t="s">
        <v>1198</v>
      </c>
      <c r="F1790" s="293"/>
      <c r="G1790" s="293"/>
      <c r="H1790" s="294"/>
      <c r="I1790" s="294" t="str">
        <f>IFERROR(_xlfn.IFNA(VLOOKUP($D:$D,history!$I:$Y,3,0),VLOOKUP(E:E,history!$H:$Y,4,0)),"--")</f>
        <v>--</v>
      </c>
      <c r="J1790" s="282" t="s">
        <v>5946</v>
      </c>
      <c r="K1790" s="282" t="str">
        <f t="shared" si="323"/>
        <v/>
      </c>
      <c r="L1790" s="312">
        <f t="shared" si="327"/>
        <v>324.83999999999997</v>
      </c>
      <c r="M1790" s="312">
        <f t="shared" si="328"/>
        <v>492.18</v>
      </c>
      <c r="N1790" s="297" t="str">
        <f>_xlfn.IFNA(VLOOKUP($E:$E,'1'!$A:$E,3,0),"")</f>
        <v/>
      </c>
      <c r="O1790" s="297" t="str">
        <f>_xlfn.IFNA(VLOOKUP($E:$E,'2'!$A:$E,3,0),"")</f>
        <v/>
      </c>
      <c r="P1790" s="297" t="str">
        <f>_xlfn.IFNA(VLOOKUP($E:$E,'3'!$A:$D,3,0),"")</f>
        <v/>
      </c>
      <c r="Q1790" s="297" t="str">
        <f>_xlfn.IFNA(VLOOKUP($E:$E,'4'!$A:$F,3,0),"")</f>
        <v/>
      </c>
      <c r="R1790" s="297" t="str">
        <f>_xlfn.IFNA(VLOOKUP($E:$E,'5'!$A:$F,3,0),"")</f>
        <v/>
      </c>
      <c r="S1790" s="297" t="str">
        <f>_xlfn.IFNA(VLOOKUP($E:$E,'6'!$A:$F,3,0),"")</f>
        <v/>
      </c>
      <c r="T1790" s="313">
        <v>5</v>
      </c>
      <c r="U1790" s="313">
        <v>25</v>
      </c>
      <c r="V1790" s="313">
        <v>50</v>
      </c>
      <c r="W1790" s="314">
        <v>0.23699999999999999</v>
      </c>
      <c r="X1790" s="315">
        <v>2.5999999999999998E-4</v>
      </c>
      <c r="Y1790" s="749">
        <v>440</v>
      </c>
      <c r="Z1790" s="282"/>
      <c r="AA1790" s="316" t="s">
        <v>10388</v>
      </c>
      <c r="AB1790" s="282" t="s">
        <v>9163</v>
      </c>
      <c r="AC1790" s="317" t="s">
        <v>2081</v>
      </c>
      <c r="AD1790" s="318" t="s">
        <v>2731</v>
      </c>
      <c r="AE1790" s="319">
        <v>0</v>
      </c>
      <c r="AF1790" s="319" t="s">
        <v>11282</v>
      </c>
      <c r="AG1790" s="320">
        <v>6.17</v>
      </c>
      <c r="AH1790" s="321">
        <f t="shared" si="329"/>
        <v>0</v>
      </c>
      <c r="AI1790" s="287">
        <f>_xlfn.IFNA(VLOOKUP(AD:AD,грп!B:C,2,0),0)</f>
        <v>0</v>
      </c>
      <c r="AJ1790" s="607">
        <v>0</v>
      </c>
      <c r="AK1790" s="672" t="str">
        <f t="shared" si="330"/>
        <v xml:space="preserve"> </v>
      </c>
      <c r="AL1790" s="174"/>
    </row>
    <row r="1791" spans="1:38" s="4" customFormat="1" ht="12" customHeight="1" outlineLevel="1" x14ac:dyDescent="0.35">
      <c r="A1791" s="307" t="s">
        <v>10402</v>
      </c>
      <c r="B1791" s="308" t="s">
        <v>7329</v>
      </c>
      <c r="C1791" s="290" t="s">
        <v>555</v>
      </c>
      <c r="D1791" s="310" t="s">
        <v>10245</v>
      </c>
      <c r="E1791" s="322" t="s">
        <v>267</v>
      </c>
      <c r="F1791" s="293"/>
      <c r="G1791" s="293"/>
      <c r="H1791" s="294"/>
      <c r="I1791" s="294" t="str">
        <f>IFERROR(_xlfn.IFNA(VLOOKUP($D:$D,history!$I:$Y,3,0),VLOOKUP(E:E,history!$H:$Y,4,0)),"--")</f>
        <v>--</v>
      </c>
      <c r="J1791" s="282" t="s">
        <v>5946</v>
      </c>
      <c r="K1791" s="282" t="str">
        <f t="shared" si="323"/>
        <v/>
      </c>
      <c r="L1791" s="312">
        <f t="shared" si="327"/>
        <v>376.44</v>
      </c>
      <c r="M1791" s="312">
        <f t="shared" si="328"/>
        <v>570.36</v>
      </c>
      <c r="N1791" s="297" t="str">
        <f>_xlfn.IFNA(VLOOKUP($E:$E,'1'!$A:$E,3,0),"")</f>
        <v/>
      </c>
      <c r="O1791" s="297" t="str">
        <f>_xlfn.IFNA(VLOOKUP($E:$E,'2'!$A:$E,3,0),"")</f>
        <v/>
      </c>
      <c r="P1791" s="297" t="str">
        <f>_xlfn.IFNA(VLOOKUP($E:$E,'3'!$A:$D,3,0),"")</f>
        <v/>
      </c>
      <c r="Q1791" s="297" t="str">
        <f>_xlfn.IFNA(VLOOKUP($E:$E,'4'!$A:$F,3,0),"")</f>
        <v/>
      </c>
      <c r="R1791" s="297" t="str">
        <f>_xlfn.IFNA(VLOOKUP($E:$E,'5'!$A:$F,3,0),"")</f>
        <v/>
      </c>
      <c r="S1791" s="297" t="str">
        <f>_xlfn.IFNA(VLOOKUP($E:$E,'6'!$A:$F,3,0),"")</f>
        <v/>
      </c>
      <c r="T1791" s="313">
        <v>5</v>
      </c>
      <c r="U1791" s="313">
        <v>50</v>
      </c>
      <c r="V1791" s="313">
        <v>100</v>
      </c>
      <c r="W1791" s="314">
        <v>0.23599999999999999</v>
      </c>
      <c r="X1791" s="315">
        <v>2.4000000000000001E-4</v>
      </c>
      <c r="Y1791" s="749">
        <v>540</v>
      </c>
      <c r="Z1791" s="282"/>
      <c r="AA1791" s="316" t="s">
        <v>10388</v>
      </c>
      <c r="AB1791" s="282" t="s">
        <v>9163</v>
      </c>
      <c r="AC1791" s="317" t="s">
        <v>2081</v>
      </c>
      <c r="AD1791" s="318" t="s">
        <v>2731</v>
      </c>
      <c r="AE1791" s="319">
        <v>0</v>
      </c>
      <c r="AF1791" s="319" t="s">
        <v>11282</v>
      </c>
      <c r="AG1791" s="320">
        <v>7.15</v>
      </c>
      <c r="AH1791" s="321">
        <f t="shared" si="329"/>
        <v>0</v>
      </c>
      <c r="AI1791" s="287">
        <f>_xlfn.IFNA(VLOOKUP(AD:AD,грп!B:C,2,0),0)</f>
        <v>0</v>
      </c>
      <c r="AJ1791" s="607">
        <v>0</v>
      </c>
      <c r="AK1791" s="672" t="str">
        <f t="shared" si="330"/>
        <v xml:space="preserve"> </v>
      </c>
      <c r="AL1791" s="174"/>
    </row>
    <row r="1792" spans="1:38" s="4" customFormat="1" ht="12" customHeight="1" outlineLevel="1" x14ac:dyDescent="0.35">
      <c r="A1792" s="307" t="s">
        <v>339</v>
      </c>
      <c r="B1792" s="308" t="s">
        <v>7330</v>
      </c>
      <c r="C1792" s="290" t="s">
        <v>555</v>
      </c>
      <c r="D1792" s="310" t="s">
        <v>10986</v>
      </c>
      <c r="E1792" s="322" t="s">
        <v>1202</v>
      </c>
      <c r="F1792" s="293"/>
      <c r="G1792" s="293"/>
      <c r="H1792" s="294">
        <v>6</v>
      </c>
      <c r="I1792" s="294" t="str">
        <f>IFERROR(_xlfn.IFNA(VLOOKUP($D:$D,history!$I:$Y,3,0),VLOOKUP(E:E,history!$H:$Y,4,0)),"--")</f>
        <v>--</v>
      </c>
      <c r="J1792" s="282" t="s">
        <v>9870</v>
      </c>
      <c r="K1792" s="282" t="str">
        <f t="shared" si="323"/>
        <v/>
      </c>
      <c r="L1792" s="312">
        <f t="shared" si="327"/>
        <v>347.48</v>
      </c>
      <c r="M1792" s="312">
        <f t="shared" si="328"/>
        <v>526.48</v>
      </c>
      <c r="N1792" s="297" t="str">
        <f>_xlfn.IFNA(VLOOKUP($E:$E,'1'!$A:$E,3,0),"")</f>
        <v/>
      </c>
      <c r="O1792" s="297" t="str">
        <f>_xlfn.IFNA(VLOOKUP($E:$E,'2'!$A:$E,3,0),"")</f>
        <v/>
      </c>
      <c r="P1792" s="297" t="str">
        <f>_xlfn.IFNA(VLOOKUP($E:$E,'3'!$A:$D,3,0),"")</f>
        <v/>
      </c>
      <c r="Q1792" s="297" t="str">
        <f>_xlfn.IFNA(VLOOKUP($E:$E,'4'!$A:$F,3,0),"")</f>
        <v/>
      </c>
      <c r="R1792" s="297" t="str">
        <f>_xlfn.IFNA(VLOOKUP($E:$E,'5'!$A:$F,3,0),"")</f>
        <v/>
      </c>
      <c r="S1792" s="297" t="str">
        <f>_xlfn.IFNA(VLOOKUP($E:$E,'6'!$A:$F,3,0),"")</f>
        <v/>
      </c>
      <c r="T1792" s="313">
        <v>5</v>
      </c>
      <c r="U1792" s="313">
        <v>25</v>
      </c>
      <c r="V1792" s="313">
        <v>50</v>
      </c>
      <c r="W1792" s="314">
        <v>0.23899999999999999</v>
      </c>
      <c r="X1792" s="315">
        <v>1.8000000000000001E-4</v>
      </c>
      <c r="Y1792" s="749">
        <v>470</v>
      </c>
      <c r="Z1792" s="282"/>
      <c r="AA1792" s="316" t="s">
        <v>393</v>
      </c>
      <c r="AB1792" s="282" t="s">
        <v>9885</v>
      </c>
      <c r="AC1792" s="317" t="s">
        <v>2081</v>
      </c>
      <c r="AD1792" s="318" t="s">
        <v>2731</v>
      </c>
      <c r="AE1792" s="319">
        <v>0</v>
      </c>
      <c r="AF1792" s="319" t="s">
        <v>11282</v>
      </c>
      <c r="AG1792" s="320">
        <v>6.6</v>
      </c>
      <c r="AH1792" s="321">
        <f t="shared" si="329"/>
        <v>0</v>
      </c>
      <c r="AI1792" s="287">
        <f>_xlfn.IFNA(VLOOKUP(AD:AD,грп!B:C,2,0),0)</f>
        <v>0</v>
      </c>
      <c r="AJ1792" s="607">
        <v>3</v>
      </c>
      <c r="AK1792" s="672" t="str">
        <f t="shared" si="330"/>
        <v xml:space="preserve"> </v>
      </c>
      <c r="AL1792" s="174"/>
    </row>
    <row r="1793" spans="1:38" s="4" customFormat="1" ht="12" customHeight="1" outlineLevel="1" x14ac:dyDescent="0.35">
      <c r="A1793" s="307" t="s">
        <v>10402</v>
      </c>
      <c r="B1793" s="308" t="s">
        <v>7331</v>
      </c>
      <c r="C1793" s="290" t="s">
        <v>555</v>
      </c>
      <c r="D1793" s="310" t="s">
        <v>10246</v>
      </c>
      <c r="E1793" s="322" t="s">
        <v>228</v>
      </c>
      <c r="F1793" s="293"/>
      <c r="G1793" s="293"/>
      <c r="H1793" s="294">
        <v>19</v>
      </c>
      <c r="I1793" s="294" t="str">
        <f>IFERROR(_xlfn.IFNA(VLOOKUP($D:$D,history!$I:$Y,3,0),VLOOKUP(E:E,history!$H:$Y,4,0)),"--")</f>
        <v>--</v>
      </c>
      <c r="J1793" s="282" t="s">
        <v>5946</v>
      </c>
      <c r="K1793" s="282" t="str">
        <f t="shared" si="323"/>
        <v/>
      </c>
      <c r="L1793" s="312">
        <f t="shared" si="327"/>
        <v>370.64</v>
      </c>
      <c r="M1793" s="312">
        <f t="shared" si="328"/>
        <v>561.58000000000004</v>
      </c>
      <c r="N1793" s="297" t="str">
        <f>_xlfn.IFNA(VLOOKUP($E:$E,'1'!$A:$E,3,0),"")</f>
        <v/>
      </c>
      <c r="O1793" s="297" t="str">
        <f>_xlfn.IFNA(VLOOKUP($E:$E,'2'!$A:$E,3,0),"")</f>
        <v/>
      </c>
      <c r="P1793" s="297" t="str">
        <f>_xlfn.IFNA(VLOOKUP($E:$E,'3'!$A:$D,3,0),"")</f>
        <v/>
      </c>
      <c r="Q1793" s="297" t="str">
        <f>_xlfn.IFNA(VLOOKUP($E:$E,'4'!$A:$F,3,0),"")</f>
        <v/>
      </c>
      <c r="R1793" s="297" t="str">
        <f>_xlfn.IFNA(VLOOKUP($E:$E,'5'!$A:$F,3,0),"")</f>
        <v/>
      </c>
      <c r="S1793" s="297" t="str">
        <f>_xlfn.IFNA(VLOOKUP($E:$E,'6'!$A:$F,3,0),"")</f>
        <v/>
      </c>
      <c r="T1793" s="313">
        <v>5</v>
      </c>
      <c r="U1793" s="313">
        <v>50</v>
      </c>
      <c r="V1793" s="313">
        <v>100</v>
      </c>
      <c r="W1793" s="314">
        <v>0.246</v>
      </c>
      <c r="X1793" s="315">
        <v>2.3000000000000001E-4</v>
      </c>
      <c r="Y1793" s="749">
        <v>530</v>
      </c>
      <c r="Z1793" s="282"/>
      <c r="AA1793" s="316" t="s">
        <v>10390</v>
      </c>
      <c r="AB1793" s="282" t="s">
        <v>9163</v>
      </c>
      <c r="AC1793" s="317" t="s">
        <v>2081</v>
      </c>
      <c r="AD1793" s="318" t="s">
        <v>2731</v>
      </c>
      <c r="AE1793" s="319">
        <v>0</v>
      </c>
      <c r="AF1793" s="319" t="s">
        <v>11282</v>
      </c>
      <c r="AG1793" s="320">
        <v>7.04</v>
      </c>
      <c r="AH1793" s="321">
        <f t="shared" si="329"/>
        <v>0</v>
      </c>
      <c r="AI1793" s="287">
        <f>_xlfn.IFNA(VLOOKUP(AD:AD,грп!B:C,2,0),0)</f>
        <v>0</v>
      </c>
      <c r="AJ1793" s="607">
        <v>0</v>
      </c>
      <c r="AK1793" s="672" t="str">
        <f t="shared" si="330"/>
        <v xml:space="preserve"> </v>
      </c>
      <c r="AL1793" s="174"/>
    </row>
    <row r="1794" spans="1:38" s="4" customFormat="1" ht="12" customHeight="1" outlineLevel="1" x14ac:dyDescent="0.35">
      <c r="A1794" s="307" t="s">
        <v>10402</v>
      </c>
      <c r="B1794" s="308" t="s">
        <v>7332</v>
      </c>
      <c r="C1794" s="290" t="s">
        <v>555</v>
      </c>
      <c r="D1794" s="310" t="s">
        <v>10987</v>
      </c>
      <c r="E1794" s="322" t="s">
        <v>229</v>
      </c>
      <c r="F1794" s="293"/>
      <c r="G1794" s="293"/>
      <c r="H1794" s="294">
        <v>15</v>
      </c>
      <c r="I1794" s="294" t="str">
        <f>IFERROR(_xlfn.IFNA(VLOOKUP($D:$D,history!$I:$Y,3,0),VLOOKUP(E:E,history!$H:$Y,4,0)),"--")</f>
        <v>--</v>
      </c>
      <c r="J1794" s="282" t="s">
        <v>9870</v>
      </c>
      <c r="K1794" s="282" t="str">
        <f t="shared" si="323"/>
        <v/>
      </c>
      <c r="L1794" s="312">
        <f t="shared" si="327"/>
        <v>380.12</v>
      </c>
      <c r="M1794" s="312">
        <f t="shared" si="328"/>
        <v>575.94000000000005</v>
      </c>
      <c r="N1794" s="297" t="str">
        <f>_xlfn.IFNA(VLOOKUP($E:$E,'1'!$A:$E,3,0),"")</f>
        <v/>
      </c>
      <c r="O1794" s="297" t="str">
        <f>_xlfn.IFNA(VLOOKUP($E:$E,'2'!$A:$E,3,0),"")</f>
        <v/>
      </c>
      <c r="P1794" s="297" t="str">
        <f>_xlfn.IFNA(VLOOKUP($E:$E,'3'!$A:$D,3,0),"")</f>
        <v/>
      </c>
      <c r="Q1794" s="297" t="str">
        <f>_xlfn.IFNA(VLOOKUP($E:$E,'4'!$A:$F,3,0),"")</f>
        <v/>
      </c>
      <c r="R1794" s="297" t="str">
        <f>_xlfn.IFNA(VLOOKUP($E:$E,'5'!$A:$F,3,0),"")</f>
        <v/>
      </c>
      <c r="S1794" s="297" t="str">
        <f>_xlfn.IFNA(VLOOKUP($E:$E,'6'!$A:$F,3,0),"")</f>
        <v/>
      </c>
      <c r="T1794" s="313">
        <v>5</v>
      </c>
      <c r="U1794" s="313">
        <v>50</v>
      </c>
      <c r="V1794" s="313">
        <v>100</v>
      </c>
      <c r="W1794" s="314">
        <v>0.23400000000000001</v>
      </c>
      <c r="X1794" s="315">
        <v>2.2000000000000001E-4</v>
      </c>
      <c r="Y1794" s="749">
        <v>550</v>
      </c>
      <c r="Z1794" s="282"/>
      <c r="AA1794" s="316" t="s">
        <v>393</v>
      </c>
      <c r="AB1794" s="282" t="s">
        <v>9885</v>
      </c>
      <c r="AC1794" s="317" t="s">
        <v>2081</v>
      </c>
      <c r="AD1794" s="318" t="s">
        <v>2731</v>
      </c>
      <c r="AE1794" s="319">
        <v>0</v>
      </c>
      <c r="AF1794" s="319" t="s">
        <v>11282</v>
      </c>
      <c r="AG1794" s="320">
        <v>7.22</v>
      </c>
      <c r="AH1794" s="321">
        <f t="shared" si="329"/>
        <v>0</v>
      </c>
      <c r="AI1794" s="287">
        <f>_xlfn.IFNA(VLOOKUP(AD:AD,грп!B:C,2,0),0)</f>
        <v>0</v>
      </c>
      <c r="AJ1794" s="607">
        <v>10</v>
      </c>
      <c r="AK1794" s="672" t="str">
        <f t="shared" si="330"/>
        <v xml:space="preserve"> </v>
      </c>
      <c r="AL1794" s="174"/>
    </row>
    <row r="1795" spans="1:38" s="4" customFormat="1" ht="12" customHeight="1" outlineLevel="1" x14ac:dyDescent="0.35">
      <c r="A1795" s="307" t="s">
        <v>10402</v>
      </c>
      <c r="B1795" s="308" t="s">
        <v>7333</v>
      </c>
      <c r="C1795" s="323"/>
      <c r="D1795" s="310" t="s">
        <v>10247</v>
      </c>
      <c r="E1795" s="322" t="s">
        <v>226</v>
      </c>
      <c r="F1795" s="293"/>
      <c r="G1795" s="293"/>
      <c r="H1795" s="294">
        <v>20</v>
      </c>
      <c r="I1795" s="294" t="str">
        <f>IFERROR(_xlfn.IFNA(VLOOKUP($D:$D,history!$I:$Y,3,0),VLOOKUP(E:E,history!$H:$Y,4,0)),"--")</f>
        <v>--</v>
      </c>
      <c r="J1795" s="282" t="s">
        <v>9869</v>
      </c>
      <c r="K1795" s="282" t="str">
        <f t="shared" si="323"/>
        <v/>
      </c>
      <c r="L1795" s="312">
        <f t="shared" si="327"/>
        <v>468.57</v>
      </c>
      <c r="M1795" s="312">
        <f t="shared" si="328"/>
        <v>709.95</v>
      </c>
      <c r="N1795" s="297" t="str">
        <f>_xlfn.IFNA(VLOOKUP($E:$E,'1'!$A:$E,3,0),"")</f>
        <v/>
      </c>
      <c r="O1795" s="297" t="str">
        <f>_xlfn.IFNA(VLOOKUP($E:$E,'2'!$A:$E,3,0),"")</f>
        <v/>
      </c>
      <c r="P1795" s="297" t="str">
        <f>_xlfn.IFNA(VLOOKUP($E:$E,'3'!$A:$D,3,0),"")</f>
        <v/>
      </c>
      <c r="Q1795" s="297" t="str">
        <f>_xlfn.IFNA(VLOOKUP($E:$E,'4'!$A:$F,3,0),"")</f>
        <v/>
      </c>
      <c r="R1795" s="297" t="str">
        <f>_xlfn.IFNA(VLOOKUP($E:$E,'5'!$A:$F,3,0),"")</f>
        <v/>
      </c>
      <c r="S1795" s="297" t="str">
        <f>_xlfn.IFNA(VLOOKUP($E:$E,'6'!$A:$F,3,0),"")</f>
        <v/>
      </c>
      <c r="T1795" s="313">
        <v>5</v>
      </c>
      <c r="U1795" s="313">
        <v>25</v>
      </c>
      <c r="V1795" s="313">
        <v>50</v>
      </c>
      <c r="W1795" s="314">
        <v>0.376</v>
      </c>
      <c r="X1795" s="315">
        <v>3.4000000000000002E-4</v>
      </c>
      <c r="Y1795" s="749">
        <v>670</v>
      </c>
      <c r="Z1795" s="282"/>
      <c r="AA1795" s="316" t="s">
        <v>10388</v>
      </c>
      <c r="AB1795" s="282" t="s">
        <v>9163</v>
      </c>
      <c r="AC1795" s="317" t="s">
        <v>2081</v>
      </c>
      <c r="AD1795" s="318" t="s">
        <v>2731</v>
      </c>
      <c r="AE1795" s="319">
        <v>0</v>
      </c>
      <c r="AF1795" s="319" t="s">
        <v>11282</v>
      </c>
      <c r="AG1795" s="320">
        <v>8.9</v>
      </c>
      <c r="AH1795" s="321">
        <f t="shared" si="329"/>
        <v>0</v>
      </c>
      <c r="AI1795" s="287">
        <f>_xlfn.IFNA(VLOOKUP(AD:AD,грп!B:C,2,0),0)</f>
        <v>0</v>
      </c>
      <c r="AJ1795" s="607">
        <v>0</v>
      </c>
      <c r="AK1795" s="672">
        <f t="shared" si="330"/>
        <v>0</v>
      </c>
      <c r="AL1795" s="174"/>
    </row>
    <row r="1796" spans="1:38" s="4" customFormat="1" ht="12" customHeight="1" outlineLevel="1" x14ac:dyDescent="0.35">
      <c r="A1796" s="307" t="s">
        <v>339</v>
      </c>
      <c r="B1796" s="308" t="s">
        <v>7334</v>
      </c>
      <c r="C1796" s="290" t="s">
        <v>555</v>
      </c>
      <c r="D1796" s="310" t="s">
        <v>10988</v>
      </c>
      <c r="E1796" s="322" t="s">
        <v>1189</v>
      </c>
      <c r="F1796" s="293"/>
      <c r="G1796" s="293"/>
      <c r="H1796" s="294"/>
      <c r="I1796" s="294" t="str">
        <f>IFERROR(_xlfn.IFNA(VLOOKUP($D:$D,history!$I:$Y,3,0),VLOOKUP(E:E,history!$H:$Y,4,0)),"--")</f>
        <v>--</v>
      </c>
      <c r="J1796" s="282" t="s">
        <v>5946</v>
      </c>
      <c r="K1796" s="282" t="str">
        <f t="shared" ref="K1796:K1859" si="331" xml:space="preserve">
IF(OR($E1796="",$A$3&lt;&gt;"МОСКВА"),"",
IF(AND($AJ1796&gt;=1,$AJ1796&lt;20),"*",
IF(AND($AJ1796&gt;=20,$AJ1796&lt;100),"**",
IF(($AJ1796&gt;=100),"***","--"))))</f>
        <v/>
      </c>
      <c r="L1796" s="312">
        <f t="shared" si="327"/>
        <v>401.71</v>
      </c>
      <c r="M1796" s="312">
        <f t="shared" si="328"/>
        <v>608.65</v>
      </c>
      <c r="N1796" s="297" t="str">
        <f>_xlfn.IFNA(VLOOKUP($E:$E,'1'!$A:$E,3,0),"")</f>
        <v/>
      </c>
      <c r="O1796" s="297" t="str">
        <f>_xlfn.IFNA(VLOOKUP($E:$E,'2'!$A:$E,3,0),"")</f>
        <v/>
      </c>
      <c r="P1796" s="297" t="str">
        <f>_xlfn.IFNA(VLOOKUP($E:$E,'3'!$A:$D,3,0),"")</f>
        <v/>
      </c>
      <c r="Q1796" s="297" t="str">
        <f>_xlfn.IFNA(VLOOKUP($E:$E,'4'!$A:$F,3,0),"")</f>
        <v/>
      </c>
      <c r="R1796" s="297" t="str">
        <f>_xlfn.IFNA(VLOOKUP($E:$E,'5'!$A:$F,3,0),"")</f>
        <v/>
      </c>
      <c r="S1796" s="297" t="str">
        <f>_xlfn.IFNA(VLOOKUP($E:$E,'6'!$A:$F,3,0),"")</f>
        <v/>
      </c>
      <c r="T1796" s="313">
        <v>5</v>
      </c>
      <c r="U1796" s="313">
        <v>25</v>
      </c>
      <c r="V1796" s="313">
        <v>50</v>
      </c>
      <c r="W1796" s="314">
        <v>0.374</v>
      </c>
      <c r="X1796" s="315">
        <v>2.9999999999999997E-4</v>
      </c>
      <c r="Y1796" s="749">
        <v>550</v>
      </c>
      <c r="Z1796" s="282"/>
      <c r="AA1796" s="316" t="s">
        <v>10388</v>
      </c>
      <c r="AB1796" s="282" t="s">
        <v>9163</v>
      </c>
      <c r="AC1796" s="317" t="s">
        <v>2081</v>
      </c>
      <c r="AD1796" s="318" t="s">
        <v>2731</v>
      </c>
      <c r="AE1796" s="319">
        <v>0</v>
      </c>
      <c r="AF1796" s="319" t="s">
        <v>11282</v>
      </c>
      <c r="AG1796" s="320">
        <v>7.63</v>
      </c>
      <c r="AH1796" s="321">
        <f t="shared" si="329"/>
        <v>0</v>
      </c>
      <c r="AI1796" s="287">
        <f>_xlfn.IFNA(VLOOKUP(AD:AD,грп!B:C,2,0),0)</f>
        <v>0</v>
      </c>
      <c r="AJ1796" s="607">
        <v>0</v>
      </c>
      <c r="AK1796" s="672" t="str">
        <f t="shared" si="330"/>
        <v xml:space="preserve"> </v>
      </c>
      <c r="AL1796" s="174"/>
    </row>
    <row r="1797" spans="1:38" s="4" customFormat="1" ht="12" customHeight="1" outlineLevel="1" x14ac:dyDescent="0.35">
      <c r="A1797" s="307" t="s">
        <v>339</v>
      </c>
      <c r="B1797" s="308" t="s">
        <v>7335</v>
      </c>
      <c r="C1797" s="323"/>
      <c r="D1797" s="310" t="s">
        <v>1181</v>
      </c>
      <c r="E1797" s="322" t="s">
        <v>1194</v>
      </c>
      <c r="F1797" s="293"/>
      <c r="G1797" s="293"/>
      <c r="H1797" s="294">
        <v>10</v>
      </c>
      <c r="I1797" s="294" t="str">
        <f>IFERROR(_xlfn.IFNA(VLOOKUP($D:$D,history!$I:$Y,3,0),VLOOKUP(E:E,history!$H:$Y,4,0)),"--")</f>
        <v>--</v>
      </c>
      <c r="J1797" s="282" t="s">
        <v>9870</v>
      </c>
      <c r="K1797" s="282" t="str">
        <f t="shared" si="331"/>
        <v/>
      </c>
      <c r="L1797" s="312">
        <f t="shared" si="327"/>
        <v>384.86</v>
      </c>
      <c r="M1797" s="312">
        <f t="shared" si="328"/>
        <v>583.12</v>
      </c>
      <c r="N1797" s="297" t="str">
        <f>_xlfn.IFNA(VLOOKUP($E:$E,'1'!$A:$E,3,0),"")</f>
        <v/>
      </c>
      <c r="O1797" s="297" t="str">
        <f>_xlfn.IFNA(VLOOKUP($E:$E,'2'!$A:$E,3,0),"")</f>
        <v/>
      </c>
      <c r="P1797" s="297" t="str">
        <f>_xlfn.IFNA(VLOOKUP($E:$E,'3'!$A:$D,3,0),"")</f>
        <v/>
      </c>
      <c r="Q1797" s="297" t="str">
        <f>_xlfn.IFNA(VLOOKUP($E:$E,'4'!$A:$F,3,0),"")</f>
        <v/>
      </c>
      <c r="R1797" s="297" t="str">
        <f>_xlfn.IFNA(VLOOKUP($E:$E,'5'!$A:$F,3,0),"")</f>
        <v/>
      </c>
      <c r="S1797" s="297" t="str">
        <f>_xlfn.IFNA(VLOOKUP($E:$E,'6'!$A:$F,3,0),"")</f>
        <v/>
      </c>
      <c r="T1797" s="313">
        <v>5</v>
      </c>
      <c r="U1797" s="313">
        <v>25</v>
      </c>
      <c r="V1797" s="313">
        <v>50</v>
      </c>
      <c r="W1797" s="314">
        <v>0.375</v>
      </c>
      <c r="X1797" s="315">
        <v>3.6000000000000002E-4</v>
      </c>
      <c r="Y1797" s="749">
        <v>520</v>
      </c>
      <c r="Z1797" s="282"/>
      <c r="AA1797" s="316" t="s">
        <v>393</v>
      </c>
      <c r="AB1797" s="282" t="s">
        <v>9163</v>
      </c>
      <c r="AC1797" s="317" t="s">
        <v>2081</v>
      </c>
      <c r="AD1797" s="318" t="s">
        <v>2731</v>
      </c>
      <c r="AE1797" s="319">
        <v>0</v>
      </c>
      <c r="AF1797" s="319" t="s">
        <v>11282</v>
      </c>
      <c r="AG1797" s="320">
        <v>7.31</v>
      </c>
      <c r="AH1797" s="321">
        <f t="shared" si="329"/>
        <v>0</v>
      </c>
      <c r="AI1797" s="287">
        <f>_xlfn.IFNA(VLOOKUP(AD:AD,грп!B:C,2,0),0)</f>
        <v>0</v>
      </c>
      <c r="AJ1797" s="607">
        <v>14</v>
      </c>
      <c r="AK1797" s="672">
        <f t="shared" si="330"/>
        <v>0</v>
      </c>
      <c r="AL1797" s="174"/>
    </row>
    <row r="1798" spans="1:38" s="4" customFormat="1" ht="12" customHeight="1" outlineLevel="1" x14ac:dyDescent="0.35">
      <c r="A1798" s="307" t="s">
        <v>339</v>
      </c>
      <c r="B1798" s="308" t="s">
        <v>7336</v>
      </c>
      <c r="C1798" s="290" t="s">
        <v>555</v>
      </c>
      <c r="D1798" s="310" t="s">
        <v>10989</v>
      </c>
      <c r="E1798" s="322" t="s">
        <v>1199</v>
      </c>
      <c r="F1798" s="293"/>
      <c r="G1798" s="293"/>
      <c r="H1798" s="294">
        <v>8</v>
      </c>
      <c r="I1798" s="294" t="str">
        <f>IFERROR(_xlfn.IFNA(VLOOKUP($D:$D,history!$I:$Y,3,0),VLOOKUP(E:E,history!$H:$Y,4,0)),"--")</f>
        <v>--</v>
      </c>
      <c r="J1798" s="282" t="s">
        <v>9870</v>
      </c>
      <c r="K1798" s="282" t="str">
        <f t="shared" si="331"/>
        <v/>
      </c>
      <c r="L1798" s="312">
        <f t="shared" si="327"/>
        <v>404.34</v>
      </c>
      <c r="M1798" s="312">
        <f t="shared" si="328"/>
        <v>612.63</v>
      </c>
      <c r="N1798" s="297" t="str">
        <f>_xlfn.IFNA(VLOOKUP($E:$E,'1'!$A:$E,3,0),"")</f>
        <v/>
      </c>
      <c r="O1798" s="297" t="str">
        <f>_xlfn.IFNA(VLOOKUP($E:$E,'2'!$A:$E,3,0),"")</f>
        <v/>
      </c>
      <c r="P1798" s="297" t="str">
        <f>_xlfn.IFNA(VLOOKUP($E:$E,'3'!$A:$D,3,0),"")</f>
        <v/>
      </c>
      <c r="Q1798" s="297" t="str">
        <f>_xlfn.IFNA(VLOOKUP($E:$E,'4'!$A:$F,3,0),"")</f>
        <v/>
      </c>
      <c r="R1798" s="297" t="str">
        <f>_xlfn.IFNA(VLOOKUP($E:$E,'5'!$A:$F,3,0),"")</f>
        <v/>
      </c>
      <c r="S1798" s="297" t="str">
        <f>_xlfn.IFNA(VLOOKUP($E:$E,'6'!$A:$F,3,0),"")</f>
        <v/>
      </c>
      <c r="T1798" s="313">
        <v>5</v>
      </c>
      <c r="U1798" s="313">
        <v>25</v>
      </c>
      <c r="V1798" s="313">
        <v>50</v>
      </c>
      <c r="W1798" s="314">
        <v>0.36699999999999999</v>
      </c>
      <c r="X1798" s="315">
        <v>3.5E-4</v>
      </c>
      <c r="Y1798" s="749">
        <v>550</v>
      </c>
      <c r="Z1798" s="282"/>
      <c r="AA1798" s="316" t="s">
        <v>10390</v>
      </c>
      <c r="AB1798" s="282" t="s">
        <v>9163</v>
      </c>
      <c r="AC1798" s="317" t="s">
        <v>2081</v>
      </c>
      <c r="AD1798" s="318" t="s">
        <v>2731</v>
      </c>
      <c r="AE1798" s="319">
        <v>0</v>
      </c>
      <c r="AF1798" s="319" t="s">
        <v>11282</v>
      </c>
      <c r="AG1798" s="320">
        <v>7.68</v>
      </c>
      <c r="AH1798" s="321">
        <f t="shared" si="329"/>
        <v>0</v>
      </c>
      <c r="AI1798" s="287">
        <f>_xlfn.IFNA(VLOOKUP(AD:AD,грп!B:C,2,0),0)</f>
        <v>0</v>
      </c>
      <c r="AJ1798" s="607">
        <v>30</v>
      </c>
      <c r="AK1798" s="672" t="str">
        <f t="shared" si="330"/>
        <v xml:space="preserve"> </v>
      </c>
      <c r="AL1798" s="174"/>
    </row>
    <row r="1799" spans="1:38" s="4" customFormat="1" ht="12" customHeight="1" outlineLevel="1" x14ac:dyDescent="0.35">
      <c r="A1799" s="307" t="s">
        <v>10402</v>
      </c>
      <c r="B1799" s="308" t="s">
        <v>7337</v>
      </c>
      <c r="C1799" s="290" t="s">
        <v>555</v>
      </c>
      <c r="D1799" s="310" t="s">
        <v>10990</v>
      </c>
      <c r="E1799" s="322" t="s">
        <v>227</v>
      </c>
      <c r="F1799" s="293"/>
      <c r="G1799" s="293"/>
      <c r="H1799" s="294">
        <v>27</v>
      </c>
      <c r="I1799" s="294" t="str">
        <f>IFERROR(_xlfn.IFNA(VLOOKUP($D:$D,history!$I:$Y,3,0),VLOOKUP(E:E,history!$H:$Y,4,0)),"--")</f>
        <v>--</v>
      </c>
      <c r="J1799" s="282" t="s">
        <v>5946</v>
      </c>
      <c r="K1799" s="282" t="str">
        <f t="shared" si="331"/>
        <v/>
      </c>
      <c r="L1799" s="312">
        <f t="shared" si="327"/>
        <v>489.63</v>
      </c>
      <c r="M1799" s="312">
        <f t="shared" si="328"/>
        <v>741.86</v>
      </c>
      <c r="N1799" s="297" t="str">
        <f>_xlfn.IFNA(VLOOKUP($E:$E,'1'!$A:$E,3,0),"")</f>
        <v/>
      </c>
      <c r="O1799" s="297" t="str">
        <f>_xlfn.IFNA(VLOOKUP($E:$E,'2'!$A:$E,3,0),"")</f>
        <v/>
      </c>
      <c r="P1799" s="297" t="str">
        <f>_xlfn.IFNA(VLOOKUP($E:$E,'3'!$A:$D,3,0),"")</f>
        <v/>
      </c>
      <c r="Q1799" s="297" t="str">
        <f>_xlfn.IFNA(VLOOKUP($E:$E,'4'!$A:$F,3,0),"")</f>
        <v/>
      </c>
      <c r="R1799" s="297" t="str">
        <f>_xlfn.IFNA(VLOOKUP($E:$E,'5'!$A:$F,3,0),"")</f>
        <v/>
      </c>
      <c r="S1799" s="297" t="str">
        <f>_xlfn.IFNA(VLOOKUP($E:$E,'6'!$A:$F,3,0),"")</f>
        <v/>
      </c>
      <c r="T1799" s="313">
        <v>5</v>
      </c>
      <c r="U1799" s="313">
        <v>25</v>
      </c>
      <c r="V1799" s="313">
        <v>50</v>
      </c>
      <c r="W1799" s="314">
        <v>0.377</v>
      </c>
      <c r="X1799" s="315">
        <v>3.4000000000000002E-4</v>
      </c>
      <c r="Y1799" s="749">
        <v>690</v>
      </c>
      <c r="Z1799" s="282"/>
      <c r="AA1799" s="316" t="s">
        <v>10388</v>
      </c>
      <c r="AB1799" s="282" t="s">
        <v>9163</v>
      </c>
      <c r="AC1799" s="317" t="s">
        <v>2081</v>
      </c>
      <c r="AD1799" s="318" t="s">
        <v>2731</v>
      </c>
      <c r="AE1799" s="319">
        <v>0</v>
      </c>
      <c r="AF1799" s="319" t="s">
        <v>11282</v>
      </c>
      <c r="AG1799" s="320">
        <v>9.3000000000000007</v>
      </c>
      <c r="AH1799" s="321">
        <f t="shared" si="329"/>
        <v>0</v>
      </c>
      <c r="AI1799" s="287">
        <f>_xlfn.IFNA(VLOOKUP(AD:AD,грп!B:C,2,0),0)</f>
        <v>0</v>
      </c>
      <c r="AJ1799" s="607">
        <v>0</v>
      </c>
      <c r="AK1799" s="672" t="str">
        <f t="shared" si="330"/>
        <v xml:space="preserve"> </v>
      </c>
      <c r="AL1799" s="174"/>
    </row>
    <row r="1800" spans="1:38" s="4" customFormat="1" ht="12" customHeight="1" outlineLevel="1" x14ac:dyDescent="0.35">
      <c r="A1800" s="307" t="s">
        <v>10402</v>
      </c>
      <c r="B1800" s="308" t="s">
        <v>7338</v>
      </c>
      <c r="C1800" s="290" t="s">
        <v>555</v>
      </c>
      <c r="D1800" s="310" t="s">
        <v>10991</v>
      </c>
      <c r="E1800" s="322" t="s">
        <v>35</v>
      </c>
      <c r="F1800" s="293"/>
      <c r="G1800" s="293"/>
      <c r="H1800" s="294">
        <v>9</v>
      </c>
      <c r="I1800" s="294" t="str">
        <f>IFERROR(_xlfn.IFNA(VLOOKUP($D:$D,history!$I:$Y,3,0),VLOOKUP(E:E,history!$H:$Y,4,0)),"--")</f>
        <v>--</v>
      </c>
      <c r="J1800" s="282" t="s">
        <v>9870</v>
      </c>
      <c r="K1800" s="282" t="str">
        <f t="shared" si="331"/>
        <v/>
      </c>
      <c r="L1800" s="312">
        <f t="shared" si="327"/>
        <v>588.08000000000004</v>
      </c>
      <c r="M1800" s="312">
        <f t="shared" si="328"/>
        <v>891.03</v>
      </c>
      <c r="N1800" s="297" t="str">
        <f>_xlfn.IFNA(VLOOKUP($E:$E,'1'!$A:$E,3,0),"")</f>
        <v/>
      </c>
      <c r="O1800" s="297" t="str">
        <f>_xlfn.IFNA(VLOOKUP($E:$E,'2'!$A:$E,3,0),"")</f>
        <v/>
      </c>
      <c r="P1800" s="297" t="str">
        <f>_xlfn.IFNA(VLOOKUP($E:$E,'3'!$A:$D,3,0),"")</f>
        <v/>
      </c>
      <c r="Q1800" s="297" t="str">
        <f>_xlfn.IFNA(VLOOKUP($E:$E,'4'!$A:$F,3,0),"")</f>
        <v/>
      </c>
      <c r="R1800" s="297" t="str">
        <f>_xlfn.IFNA(VLOOKUP($E:$E,'5'!$A:$F,3,0),"")</f>
        <v/>
      </c>
      <c r="S1800" s="297" t="str">
        <f>_xlfn.IFNA(VLOOKUP($E:$E,'6'!$A:$F,3,0),"")</f>
        <v/>
      </c>
      <c r="T1800" s="313">
        <v>5</v>
      </c>
      <c r="U1800" s="313">
        <v>25</v>
      </c>
      <c r="V1800" s="313">
        <v>50</v>
      </c>
      <c r="W1800" s="314">
        <v>0.35299999999999998</v>
      </c>
      <c r="X1800" s="315">
        <v>3.4000000000000002E-4</v>
      </c>
      <c r="Y1800" s="749">
        <v>850</v>
      </c>
      <c r="Z1800" s="282"/>
      <c r="AA1800" s="316" t="s">
        <v>393</v>
      </c>
      <c r="AB1800" s="282" t="s">
        <v>9885</v>
      </c>
      <c r="AC1800" s="317" t="s">
        <v>2081</v>
      </c>
      <c r="AD1800" s="318" t="s">
        <v>2731</v>
      </c>
      <c r="AE1800" s="319">
        <v>0</v>
      </c>
      <c r="AF1800" s="319" t="s">
        <v>11282</v>
      </c>
      <c r="AG1800" s="320">
        <v>11.17</v>
      </c>
      <c r="AH1800" s="321">
        <f t="shared" si="329"/>
        <v>0</v>
      </c>
      <c r="AI1800" s="287">
        <f>_xlfn.IFNA(VLOOKUP(AD:AD,грп!B:C,2,0),0)</f>
        <v>0</v>
      </c>
      <c r="AJ1800" s="607">
        <v>10</v>
      </c>
      <c r="AK1800" s="672" t="str">
        <f t="shared" si="330"/>
        <v xml:space="preserve"> </v>
      </c>
      <c r="AL1800" s="174"/>
    </row>
    <row r="1801" spans="1:38" s="4" customFormat="1" ht="12" customHeight="1" outlineLevel="1" x14ac:dyDescent="0.35">
      <c r="A1801" s="307" t="s">
        <v>10402</v>
      </c>
      <c r="B1801" s="308" t="s">
        <v>7339</v>
      </c>
      <c r="C1801" s="323"/>
      <c r="D1801" s="310" t="s">
        <v>676</v>
      </c>
      <c r="E1801" s="322" t="s">
        <v>36</v>
      </c>
      <c r="F1801" s="293"/>
      <c r="G1801" s="293"/>
      <c r="H1801" s="294">
        <v>33</v>
      </c>
      <c r="I1801" s="294" t="str">
        <f>IFERROR(_xlfn.IFNA(VLOOKUP($D:$D,history!$I:$Y,3,0),VLOOKUP(E:E,history!$H:$Y,4,0)),"--")</f>
        <v>--</v>
      </c>
      <c r="J1801" s="282" t="s">
        <v>5946</v>
      </c>
      <c r="K1801" s="282" t="str">
        <f t="shared" si="331"/>
        <v/>
      </c>
      <c r="L1801" s="312">
        <f t="shared" si="327"/>
        <v>489.63</v>
      </c>
      <c r="M1801" s="312">
        <f t="shared" si="328"/>
        <v>741.86</v>
      </c>
      <c r="N1801" s="297" t="str">
        <f>_xlfn.IFNA(VLOOKUP($E:$E,'1'!$A:$E,3,0),"")</f>
        <v/>
      </c>
      <c r="O1801" s="297" t="str">
        <f>_xlfn.IFNA(VLOOKUP($E:$E,'2'!$A:$E,3,0),"")</f>
        <v/>
      </c>
      <c r="P1801" s="297" t="str">
        <f>_xlfn.IFNA(VLOOKUP($E:$E,'3'!$A:$D,3,0),"")</f>
        <v/>
      </c>
      <c r="Q1801" s="297" t="str">
        <f>_xlfn.IFNA(VLOOKUP($E:$E,'4'!$A:$F,3,0),"")</f>
        <v/>
      </c>
      <c r="R1801" s="297" t="str">
        <f>_xlfn.IFNA(VLOOKUP($E:$E,'5'!$A:$F,3,0),"")</f>
        <v/>
      </c>
      <c r="S1801" s="297" t="str">
        <f>_xlfn.IFNA(VLOOKUP($E:$E,'6'!$A:$F,3,0),"")</f>
        <v/>
      </c>
      <c r="T1801" s="313">
        <v>5</v>
      </c>
      <c r="U1801" s="313">
        <v>25</v>
      </c>
      <c r="V1801" s="313">
        <v>50</v>
      </c>
      <c r="W1801" s="314">
        <v>0.374</v>
      </c>
      <c r="X1801" s="315">
        <v>3.4000000000000002E-4</v>
      </c>
      <c r="Y1801" s="749">
        <v>690</v>
      </c>
      <c r="Z1801" s="282"/>
      <c r="AA1801" s="316" t="s">
        <v>10388</v>
      </c>
      <c r="AB1801" s="282" t="s">
        <v>9163</v>
      </c>
      <c r="AC1801" s="317" t="s">
        <v>2081</v>
      </c>
      <c r="AD1801" s="318" t="s">
        <v>2731</v>
      </c>
      <c r="AE1801" s="319">
        <v>0</v>
      </c>
      <c r="AF1801" s="319" t="s">
        <v>11282</v>
      </c>
      <c r="AG1801" s="320">
        <v>9.3000000000000007</v>
      </c>
      <c r="AH1801" s="321">
        <f t="shared" si="329"/>
        <v>0</v>
      </c>
      <c r="AI1801" s="287">
        <f>_xlfn.IFNA(VLOOKUP(AD:AD,грп!B:C,2,0),0)</f>
        <v>0</v>
      </c>
      <c r="AJ1801" s="607">
        <v>0</v>
      </c>
      <c r="AK1801" s="672">
        <f t="shared" si="330"/>
        <v>0</v>
      </c>
      <c r="AL1801" s="174"/>
    </row>
    <row r="1802" spans="1:38" s="4" customFormat="1" ht="12" customHeight="1" outlineLevel="1" x14ac:dyDescent="0.35">
      <c r="A1802" s="307" t="s">
        <v>10402</v>
      </c>
      <c r="B1802" s="308" t="s">
        <v>7340</v>
      </c>
      <c r="C1802" s="323"/>
      <c r="D1802" s="310" t="s">
        <v>677</v>
      </c>
      <c r="E1802" s="322" t="s">
        <v>37</v>
      </c>
      <c r="F1802" s="293"/>
      <c r="G1802" s="293"/>
      <c r="H1802" s="294"/>
      <c r="I1802" s="294" t="str">
        <f>IFERROR(_xlfn.IFNA(VLOOKUP($D:$D,history!$I:$Y,3,0),VLOOKUP(E:E,history!$H:$Y,4,0)),"--")</f>
        <v>--</v>
      </c>
      <c r="J1802" s="282" t="s">
        <v>5946</v>
      </c>
      <c r="K1802" s="282" t="str">
        <f t="shared" si="331"/>
        <v/>
      </c>
      <c r="L1802" s="312">
        <f t="shared" si="327"/>
        <v>684.95</v>
      </c>
      <c r="M1802" s="312">
        <f t="shared" si="328"/>
        <v>1037.81</v>
      </c>
      <c r="N1802" s="297" t="str">
        <f>_xlfn.IFNA(VLOOKUP($E:$E,'1'!$A:$E,3,0),"")</f>
        <v/>
      </c>
      <c r="O1802" s="297" t="str">
        <f>_xlfn.IFNA(VLOOKUP($E:$E,'2'!$A:$E,3,0),"")</f>
        <v/>
      </c>
      <c r="P1802" s="297" t="str">
        <f>_xlfn.IFNA(VLOOKUP($E:$E,'3'!$A:$D,3,0),"")</f>
        <v/>
      </c>
      <c r="Q1802" s="297" t="str">
        <f>_xlfn.IFNA(VLOOKUP($E:$E,'4'!$A:$F,3,0),"")</f>
        <v/>
      </c>
      <c r="R1802" s="297" t="str">
        <f>_xlfn.IFNA(VLOOKUP($E:$E,'5'!$A:$F,3,0),"")</f>
        <v/>
      </c>
      <c r="S1802" s="297" t="str">
        <f>_xlfn.IFNA(VLOOKUP($E:$E,'6'!$A:$F,3,0),"")</f>
        <v/>
      </c>
      <c r="T1802" s="313">
        <v>5</v>
      </c>
      <c r="U1802" s="313">
        <v>20</v>
      </c>
      <c r="V1802" s="313">
        <v>40</v>
      </c>
      <c r="W1802" s="314">
        <v>0.66300000000000003</v>
      </c>
      <c r="X1802" s="315">
        <v>5.2884619999999999E-4</v>
      </c>
      <c r="Y1802" s="749">
        <v>990</v>
      </c>
      <c r="Z1802" s="282"/>
      <c r="AA1802" s="316" t="s">
        <v>10392</v>
      </c>
      <c r="AB1802" s="282" t="s">
        <v>9163</v>
      </c>
      <c r="AC1802" s="317" t="s">
        <v>2081</v>
      </c>
      <c r="AD1802" s="318" t="s">
        <v>2731</v>
      </c>
      <c r="AE1802" s="319">
        <v>0</v>
      </c>
      <c r="AF1802" s="319" t="s">
        <v>11294</v>
      </c>
      <c r="AG1802" s="320">
        <v>13.01</v>
      </c>
      <c r="AH1802" s="321">
        <f t="shared" si="329"/>
        <v>0</v>
      </c>
      <c r="AI1802" s="287">
        <f>_xlfn.IFNA(VLOOKUP(AD:AD,грп!B:C,2,0),0)</f>
        <v>0</v>
      </c>
      <c r="AJ1802" s="607">
        <v>0</v>
      </c>
      <c r="AK1802" s="672">
        <f t="shared" si="330"/>
        <v>0</v>
      </c>
      <c r="AL1802" s="174"/>
    </row>
    <row r="1803" spans="1:38" s="4" customFormat="1" ht="12" customHeight="1" outlineLevel="1" x14ac:dyDescent="0.35">
      <c r="A1803" s="307" t="s">
        <v>339</v>
      </c>
      <c r="B1803" s="308" t="s">
        <v>7341</v>
      </c>
      <c r="C1803" s="290" t="s">
        <v>555</v>
      </c>
      <c r="D1803" s="310" t="s">
        <v>1178</v>
      </c>
      <c r="E1803" s="322" t="s">
        <v>1190</v>
      </c>
      <c r="F1803" s="293"/>
      <c r="G1803" s="293"/>
      <c r="H1803" s="294">
        <v>16</v>
      </c>
      <c r="I1803" s="294" t="str">
        <f>IFERROR(_xlfn.IFNA(VLOOKUP($D:$D,history!$I:$Y,3,0),VLOOKUP(E:E,history!$H:$Y,4,0)),"--")</f>
        <v>--</v>
      </c>
      <c r="J1803" s="282" t="s">
        <v>9870</v>
      </c>
      <c r="K1803" s="282" t="str">
        <f t="shared" si="331"/>
        <v/>
      </c>
      <c r="L1803" s="312">
        <f t="shared" si="327"/>
        <v>565.97</v>
      </c>
      <c r="M1803" s="312">
        <f t="shared" si="328"/>
        <v>857.53</v>
      </c>
      <c r="N1803" s="297" t="str">
        <f>_xlfn.IFNA(VLOOKUP($E:$E,'1'!$A:$E,3,0),"")</f>
        <v/>
      </c>
      <c r="O1803" s="297" t="str">
        <f>_xlfn.IFNA(VLOOKUP($E:$E,'2'!$A:$E,3,0),"")</f>
        <v/>
      </c>
      <c r="P1803" s="297" t="str">
        <f>_xlfn.IFNA(VLOOKUP($E:$E,'3'!$A:$D,3,0),"")</f>
        <v/>
      </c>
      <c r="Q1803" s="297" t="str">
        <f>_xlfn.IFNA(VLOOKUP($E:$E,'4'!$A:$F,3,0),"")</f>
        <v/>
      </c>
      <c r="R1803" s="297" t="str">
        <f>_xlfn.IFNA(VLOOKUP($E:$E,'5'!$A:$F,3,0),"")</f>
        <v/>
      </c>
      <c r="S1803" s="297" t="str">
        <f>_xlfn.IFNA(VLOOKUP($E:$E,'6'!$A:$F,3,0),"")</f>
        <v/>
      </c>
      <c r="T1803" s="313">
        <v>1</v>
      </c>
      <c r="U1803" s="313">
        <v>1</v>
      </c>
      <c r="V1803" s="313">
        <v>25</v>
      </c>
      <c r="W1803" s="314">
        <v>0.66400000000000003</v>
      </c>
      <c r="X1803" s="315">
        <v>5.0476190000000004E-4</v>
      </c>
      <c r="Y1803" s="749">
        <v>770</v>
      </c>
      <c r="Z1803" s="282"/>
      <c r="AA1803" s="316" t="s">
        <v>10388</v>
      </c>
      <c r="AB1803" s="282" t="s">
        <v>9163</v>
      </c>
      <c r="AC1803" s="317" t="s">
        <v>2081</v>
      </c>
      <c r="AD1803" s="318" t="s">
        <v>2731</v>
      </c>
      <c r="AE1803" s="319">
        <v>0</v>
      </c>
      <c r="AF1803" s="319" t="s">
        <v>11294</v>
      </c>
      <c r="AG1803" s="320">
        <v>10.75</v>
      </c>
      <c r="AH1803" s="321">
        <f t="shared" si="329"/>
        <v>0</v>
      </c>
      <c r="AI1803" s="287">
        <f>_xlfn.IFNA(VLOOKUP(AD:AD,грп!B:C,2,0),0)</f>
        <v>0</v>
      </c>
      <c r="AJ1803" s="607">
        <v>43</v>
      </c>
      <c r="AK1803" s="672" t="str">
        <f t="shared" si="330"/>
        <v xml:space="preserve"> </v>
      </c>
      <c r="AL1803" s="174"/>
    </row>
    <row r="1804" spans="1:38" s="4" customFormat="1" ht="12" customHeight="1" outlineLevel="1" x14ac:dyDescent="0.35">
      <c r="A1804" s="307" t="s">
        <v>339</v>
      </c>
      <c r="B1804" s="308" t="s">
        <v>7342</v>
      </c>
      <c r="C1804" s="290" t="s">
        <v>555</v>
      </c>
      <c r="D1804" s="310" t="s">
        <v>10992</v>
      </c>
      <c r="E1804" s="322" t="s">
        <v>1195</v>
      </c>
      <c r="F1804" s="293"/>
      <c r="G1804" s="293"/>
      <c r="H1804" s="294">
        <v>4</v>
      </c>
      <c r="I1804" s="294" t="str">
        <f>IFERROR(_xlfn.IFNA(VLOOKUP($D:$D,history!$I:$Y,3,0),VLOOKUP(E:E,history!$H:$Y,4,0)),"--")</f>
        <v>--</v>
      </c>
      <c r="J1804" s="282" t="s">
        <v>5946</v>
      </c>
      <c r="K1804" s="282" t="str">
        <f t="shared" si="331"/>
        <v/>
      </c>
      <c r="L1804" s="312">
        <f t="shared" si="327"/>
        <v>561.23</v>
      </c>
      <c r="M1804" s="312">
        <f t="shared" si="328"/>
        <v>850.35</v>
      </c>
      <c r="N1804" s="297" t="str">
        <f>_xlfn.IFNA(VLOOKUP($E:$E,'1'!$A:$E,3,0),"")</f>
        <v/>
      </c>
      <c r="O1804" s="297" t="str">
        <f>_xlfn.IFNA(VLOOKUP($E:$E,'2'!$A:$E,3,0),"")</f>
        <v/>
      </c>
      <c r="P1804" s="297" t="str">
        <f>_xlfn.IFNA(VLOOKUP($E:$E,'3'!$A:$D,3,0),"")</f>
        <v/>
      </c>
      <c r="Q1804" s="297" t="str">
        <f>_xlfn.IFNA(VLOOKUP($E:$E,'4'!$A:$F,3,0),"")</f>
        <v/>
      </c>
      <c r="R1804" s="297" t="str">
        <f>_xlfn.IFNA(VLOOKUP($E:$E,'5'!$A:$F,3,0),"")</f>
        <v/>
      </c>
      <c r="S1804" s="297" t="str">
        <f>_xlfn.IFNA(VLOOKUP($E:$E,'6'!$A:$F,3,0),"")</f>
        <v/>
      </c>
      <c r="T1804" s="313">
        <v>5</v>
      </c>
      <c r="U1804" s="313">
        <v>1</v>
      </c>
      <c r="V1804" s="313">
        <v>25</v>
      </c>
      <c r="W1804" s="314">
        <v>0.69</v>
      </c>
      <c r="X1804" s="315">
        <v>4.9523809999999998E-4</v>
      </c>
      <c r="Y1804" s="749">
        <v>770</v>
      </c>
      <c r="Z1804" s="282"/>
      <c r="AA1804" s="316" t="s">
        <v>10388</v>
      </c>
      <c r="AB1804" s="282" t="s">
        <v>9163</v>
      </c>
      <c r="AC1804" s="317" t="s">
        <v>2081</v>
      </c>
      <c r="AD1804" s="318" t="s">
        <v>2731</v>
      </c>
      <c r="AE1804" s="319">
        <v>0</v>
      </c>
      <c r="AF1804" s="319" t="s">
        <v>11282</v>
      </c>
      <c r="AG1804" s="320">
        <v>10.66</v>
      </c>
      <c r="AH1804" s="321">
        <f t="shared" si="329"/>
        <v>0</v>
      </c>
      <c r="AI1804" s="287">
        <f>_xlfn.IFNA(VLOOKUP(AD:AD,грп!B:C,2,0),0)</f>
        <v>0</v>
      </c>
      <c r="AJ1804" s="607">
        <v>0</v>
      </c>
      <c r="AK1804" s="672" t="str">
        <f t="shared" si="330"/>
        <v xml:space="preserve"> </v>
      </c>
      <c r="AL1804" s="174"/>
    </row>
    <row r="1805" spans="1:38" s="4" customFormat="1" ht="12" customHeight="1" outlineLevel="1" x14ac:dyDescent="0.35">
      <c r="A1805" s="307" t="s">
        <v>339</v>
      </c>
      <c r="B1805" s="308" t="s">
        <v>7343</v>
      </c>
      <c r="C1805" s="290" t="s">
        <v>555</v>
      </c>
      <c r="D1805" s="310" t="s">
        <v>1184</v>
      </c>
      <c r="E1805" s="322" t="s">
        <v>1200</v>
      </c>
      <c r="F1805" s="293"/>
      <c r="G1805" s="293"/>
      <c r="H1805" s="294"/>
      <c r="I1805" s="294" t="str">
        <f>IFERROR(_xlfn.IFNA(VLOOKUP($D:$D,history!$I:$Y,3,0),VLOOKUP(E:E,history!$H:$Y,4,0)),"--")</f>
        <v>--</v>
      </c>
      <c r="J1805" s="282" t="s">
        <v>5946</v>
      </c>
      <c r="K1805" s="282" t="str">
        <f t="shared" si="331"/>
        <v/>
      </c>
      <c r="L1805" s="312">
        <f t="shared" si="327"/>
        <v>611.25</v>
      </c>
      <c r="M1805" s="312">
        <f t="shared" si="328"/>
        <v>926.13</v>
      </c>
      <c r="N1805" s="297" t="str">
        <f>_xlfn.IFNA(VLOOKUP($E:$E,'1'!$A:$E,3,0),"")</f>
        <v/>
      </c>
      <c r="O1805" s="297" t="str">
        <f>_xlfn.IFNA(VLOOKUP($E:$E,'2'!$A:$E,3,0),"")</f>
        <v/>
      </c>
      <c r="P1805" s="297" t="str">
        <f>_xlfn.IFNA(VLOOKUP($E:$E,'3'!$A:$D,3,0),"")</f>
        <v/>
      </c>
      <c r="Q1805" s="297" t="str">
        <f>_xlfn.IFNA(VLOOKUP($E:$E,'4'!$A:$F,3,0),"")</f>
        <v/>
      </c>
      <c r="R1805" s="297" t="str">
        <f>_xlfn.IFNA(VLOOKUP($E:$E,'5'!$A:$F,3,0),"")</f>
        <v/>
      </c>
      <c r="S1805" s="297" t="str">
        <f>_xlfn.IFNA(VLOOKUP($E:$E,'6'!$A:$F,3,0),"")</f>
        <v/>
      </c>
      <c r="T1805" s="313">
        <v>5</v>
      </c>
      <c r="U1805" s="313">
        <v>5</v>
      </c>
      <c r="V1805" s="313">
        <v>25</v>
      </c>
      <c r="W1805" s="314">
        <v>0.67400000000000004</v>
      </c>
      <c r="X1805" s="315">
        <v>5.3333329999999998E-4</v>
      </c>
      <c r="Y1805" s="749">
        <v>830</v>
      </c>
      <c r="Z1805" s="282"/>
      <c r="AA1805" s="316" t="s">
        <v>10392</v>
      </c>
      <c r="AB1805" s="282" t="s">
        <v>9163</v>
      </c>
      <c r="AC1805" s="317" t="s">
        <v>2081</v>
      </c>
      <c r="AD1805" s="318" t="s">
        <v>2731</v>
      </c>
      <c r="AE1805" s="319">
        <v>0</v>
      </c>
      <c r="AF1805" s="319" t="s">
        <v>11282</v>
      </c>
      <c r="AG1805" s="320">
        <v>11.61</v>
      </c>
      <c r="AH1805" s="321">
        <f t="shared" ref="AH1805:AH1838" si="332">IF($A$3="РЕГИОНЫ",ROUND($AG1805*(1-($L$6-$F$4))*(1-$F$3)*(1+$AG$2)*$AG$1,2),0)</f>
        <v>0</v>
      </c>
      <c r="AI1805" s="287">
        <f>_xlfn.IFNA(VLOOKUP(AD:AD,грп!B:C,2,0),0)</f>
        <v>0</v>
      </c>
      <c r="AJ1805" s="607">
        <v>0</v>
      </c>
      <c r="AK1805" s="672" t="str">
        <f t="shared" si="330"/>
        <v xml:space="preserve"> </v>
      </c>
      <c r="AL1805" s="174"/>
    </row>
    <row r="1806" spans="1:38" s="4" customFormat="1" ht="12" customHeight="1" outlineLevel="1" x14ac:dyDescent="0.35">
      <c r="A1806" s="307" t="s">
        <v>10402</v>
      </c>
      <c r="B1806" s="308" t="s">
        <v>7344</v>
      </c>
      <c r="C1806" s="290" t="s">
        <v>555</v>
      </c>
      <c r="D1806" s="310" t="s">
        <v>678</v>
      </c>
      <c r="E1806" s="322" t="s">
        <v>38</v>
      </c>
      <c r="F1806" s="293"/>
      <c r="G1806" s="293"/>
      <c r="H1806" s="294"/>
      <c r="I1806" s="294" t="str">
        <f>IFERROR(_xlfn.IFNA(VLOOKUP($D:$D,history!$I:$Y,3,0),VLOOKUP(E:E,history!$H:$Y,4,0)),"--")</f>
        <v>--</v>
      </c>
      <c r="J1806" s="282" t="s">
        <v>9870</v>
      </c>
      <c r="K1806" s="282" t="str">
        <f t="shared" si="331"/>
        <v/>
      </c>
      <c r="L1806" s="312">
        <f t="shared" si="327"/>
        <v>710.23</v>
      </c>
      <c r="M1806" s="312">
        <f t="shared" si="328"/>
        <v>1076.0999999999999</v>
      </c>
      <c r="N1806" s="297" t="str">
        <f>_xlfn.IFNA(VLOOKUP($E:$E,'1'!$A:$E,3,0),"")</f>
        <v/>
      </c>
      <c r="O1806" s="297" t="str">
        <f>_xlfn.IFNA(VLOOKUP($E:$E,'2'!$A:$E,3,0),"")</f>
        <v/>
      </c>
      <c r="P1806" s="297" t="str">
        <f>_xlfn.IFNA(VLOOKUP($E:$E,'3'!$A:$D,3,0),"")</f>
        <v/>
      </c>
      <c r="Q1806" s="297" t="str">
        <f>_xlfn.IFNA(VLOOKUP($E:$E,'4'!$A:$F,3,0),"")</f>
        <v/>
      </c>
      <c r="R1806" s="297" t="str">
        <f>_xlfn.IFNA(VLOOKUP($E:$E,'5'!$A:$F,3,0),"")</f>
        <v/>
      </c>
      <c r="S1806" s="297" t="str">
        <f>_xlfn.IFNA(VLOOKUP($E:$E,'6'!$A:$F,3,0),"")</f>
        <v/>
      </c>
      <c r="T1806" s="313">
        <v>5</v>
      </c>
      <c r="U1806" s="313">
        <v>20</v>
      </c>
      <c r="V1806" s="313">
        <v>40</v>
      </c>
      <c r="W1806" s="314">
        <v>0.67500000000000004</v>
      </c>
      <c r="X1806" s="315">
        <v>5.1923080000000003E-4</v>
      </c>
      <c r="Y1806" s="749">
        <v>1020</v>
      </c>
      <c r="Z1806" s="282"/>
      <c r="AA1806" s="316" t="s">
        <v>10391</v>
      </c>
      <c r="AB1806" s="282" t="s">
        <v>9163</v>
      </c>
      <c r="AC1806" s="317" t="s">
        <v>2081</v>
      </c>
      <c r="AD1806" s="318" t="s">
        <v>2731</v>
      </c>
      <c r="AE1806" s="319">
        <v>0</v>
      </c>
      <c r="AF1806" s="319" t="s">
        <v>11294</v>
      </c>
      <c r="AG1806" s="320">
        <v>13.49</v>
      </c>
      <c r="AH1806" s="321">
        <f t="shared" si="332"/>
        <v>0</v>
      </c>
      <c r="AI1806" s="287">
        <f>_xlfn.IFNA(VLOOKUP(AD:AD,грп!B:C,2,0),0)</f>
        <v>0</v>
      </c>
      <c r="AJ1806" s="607">
        <v>0</v>
      </c>
      <c r="AK1806" s="672" t="str">
        <f t="shared" si="330"/>
        <v xml:space="preserve"> </v>
      </c>
      <c r="AL1806" s="174"/>
    </row>
    <row r="1807" spans="1:38" s="4" customFormat="1" ht="12" customHeight="1" outlineLevel="1" x14ac:dyDescent="0.35">
      <c r="A1807" s="307" t="s">
        <v>339</v>
      </c>
      <c r="B1807" s="308" t="s">
        <v>7345</v>
      </c>
      <c r="C1807" s="290"/>
      <c r="D1807" s="310" t="s">
        <v>10248</v>
      </c>
      <c r="E1807" s="322" t="s">
        <v>1203</v>
      </c>
      <c r="F1807" s="293"/>
      <c r="G1807" s="293"/>
      <c r="H1807" s="294"/>
      <c r="I1807" s="294" t="str">
        <f>IFERROR(_xlfn.IFNA(VLOOKUP($D:$D,history!$I:$Y,3,0),VLOOKUP(E:E,history!$H:$Y,4,0)),"--")</f>
        <v>--</v>
      </c>
      <c r="J1807" s="282" t="s">
        <v>5946</v>
      </c>
      <c r="K1807" s="282" t="str">
        <f t="shared" si="331"/>
        <v/>
      </c>
      <c r="L1807" s="312">
        <f t="shared" si="327"/>
        <v>672.32</v>
      </c>
      <c r="M1807" s="312">
        <f t="shared" si="328"/>
        <v>1018.66</v>
      </c>
      <c r="N1807" s="297" t="str">
        <f>_xlfn.IFNA(VLOOKUP($E:$E,'1'!$A:$E,3,0),"")</f>
        <v/>
      </c>
      <c r="O1807" s="297" t="str">
        <f>_xlfn.IFNA(VLOOKUP($E:$E,'2'!$A:$E,3,0),"")</f>
        <v/>
      </c>
      <c r="P1807" s="297" t="str">
        <f>_xlfn.IFNA(VLOOKUP($E:$E,'3'!$A:$D,3,0),"")</f>
        <v/>
      </c>
      <c r="Q1807" s="297" t="str">
        <f>_xlfn.IFNA(VLOOKUP($E:$E,'4'!$A:$F,3,0),"")</f>
        <v/>
      </c>
      <c r="R1807" s="297" t="str">
        <f>_xlfn.IFNA(VLOOKUP($E:$E,'5'!$A:$F,3,0),"")</f>
        <v/>
      </c>
      <c r="S1807" s="297" t="str">
        <f>_xlfn.IFNA(VLOOKUP($E:$E,'6'!$A:$F,3,0),"")</f>
        <v/>
      </c>
      <c r="T1807" s="313">
        <v>5</v>
      </c>
      <c r="U1807" s="313">
        <v>1</v>
      </c>
      <c r="V1807" s="313">
        <v>25</v>
      </c>
      <c r="W1807" s="314">
        <v>0.626</v>
      </c>
      <c r="X1807" s="315">
        <v>5.3333329999999998E-4</v>
      </c>
      <c r="Y1807" s="749">
        <v>920</v>
      </c>
      <c r="Z1807" s="282"/>
      <c r="AA1807" s="316" t="s">
        <v>10388</v>
      </c>
      <c r="AB1807" s="282" t="s">
        <v>9163</v>
      </c>
      <c r="AC1807" s="317" t="s">
        <v>2081</v>
      </c>
      <c r="AD1807" s="318" t="s">
        <v>2731</v>
      </c>
      <c r="AE1807" s="319">
        <v>0</v>
      </c>
      <c r="AF1807" s="319" t="s">
        <v>11282</v>
      </c>
      <c r="AG1807" s="320">
        <v>12.77</v>
      </c>
      <c r="AH1807" s="321">
        <f t="shared" si="332"/>
        <v>0</v>
      </c>
      <c r="AI1807" s="287">
        <f>_xlfn.IFNA(VLOOKUP(AD:AD,грп!B:C,2,0),0)</f>
        <v>0</v>
      </c>
      <c r="AJ1807" s="607">
        <v>0</v>
      </c>
      <c r="AK1807" s="672">
        <f t="shared" si="330"/>
        <v>0</v>
      </c>
      <c r="AL1807" s="174"/>
    </row>
    <row r="1808" spans="1:38" s="4" customFormat="1" ht="12" customHeight="1" outlineLevel="1" x14ac:dyDescent="0.35">
      <c r="A1808" s="307" t="s">
        <v>10402</v>
      </c>
      <c r="B1808" s="308" t="s">
        <v>7346</v>
      </c>
      <c r="C1808" s="325" t="s">
        <v>1916</v>
      </c>
      <c r="D1808" s="310" t="s">
        <v>773</v>
      </c>
      <c r="E1808" s="322" t="s">
        <v>39</v>
      </c>
      <c r="F1808" s="293"/>
      <c r="G1808" s="293"/>
      <c r="H1808" s="294">
        <v>20</v>
      </c>
      <c r="I1808" s="294" t="str">
        <f>IFERROR(_xlfn.IFNA(VLOOKUP($D:$D,history!$I:$Y,3,0),VLOOKUP(E:E,history!$H:$Y,4,0)),"--")</f>
        <v>V</v>
      </c>
      <c r="J1808" s="282" t="s">
        <v>5946</v>
      </c>
      <c r="K1808" s="282" t="str">
        <f t="shared" si="331"/>
        <v/>
      </c>
      <c r="L1808" s="326">
        <f>M1808</f>
        <v>438.95</v>
      </c>
      <c r="M1808" s="326">
        <v>438.95</v>
      </c>
      <c r="N1808" s="297" t="str">
        <f>_xlfn.IFNA(VLOOKUP($E:$E,'1'!$A:$E,3,0),"")</f>
        <v/>
      </c>
      <c r="O1808" s="297" t="str">
        <f>_xlfn.IFNA(VLOOKUP($E:$E,'2'!$A:$E,3,0),"")</f>
        <v/>
      </c>
      <c r="P1808" s="297" t="str">
        <f>_xlfn.IFNA(VLOOKUP($E:$E,'3'!$A:$D,3,0),"")</f>
        <v/>
      </c>
      <c r="Q1808" s="297" t="str">
        <f>_xlfn.IFNA(VLOOKUP($E:$E,'4'!$A:$F,3,0),"")</f>
        <v/>
      </c>
      <c r="R1808" s="297" t="str">
        <f>_xlfn.IFNA(VLOOKUP($E:$E,'5'!$A:$F,3,0),"")</f>
        <v/>
      </c>
      <c r="S1808" s="297" t="str">
        <f>_xlfn.IFNA(VLOOKUP($E:$E,'6'!$A:$F,3,0),"")</f>
        <v/>
      </c>
      <c r="T1808" s="313">
        <v>5</v>
      </c>
      <c r="U1808" s="313">
        <v>20</v>
      </c>
      <c r="V1808" s="313">
        <v>40</v>
      </c>
      <c r="W1808" s="314">
        <v>0.624</v>
      </c>
      <c r="X1808" s="315">
        <v>5.2884619999999999E-4</v>
      </c>
      <c r="Y1808" s="749">
        <v>610</v>
      </c>
      <c r="Z1808" s="282"/>
      <c r="AA1808" s="316" t="s">
        <v>10388</v>
      </c>
      <c r="AB1808" s="282" t="s">
        <v>9163</v>
      </c>
      <c r="AC1808" s="317" t="s">
        <v>2081</v>
      </c>
      <c r="AD1808" s="318" t="s">
        <v>2731</v>
      </c>
      <c r="AE1808" s="319">
        <v>0</v>
      </c>
      <c r="AF1808" s="319" t="s">
        <v>11305</v>
      </c>
      <c r="AG1808" s="320">
        <v>14.05</v>
      </c>
      <c r="AH1808" s="321">
        <f t="shared" si="332"/>
        <v>0</v>
      </c>
      <c r="AI1808" s="287">
        <f>_xlfn.IFNA(VLOOKUP(AD:AD,грп!B:C,2,0),0)</f>
        <v>0</v>
      </c>
      <c r="AJ1808" s="607">
        <v>36</v>
      </c>
      <c r="AK1808" s="672" t="str">
        <f t="shared" si="330"/>
        <v>спеццена</v>
      </c>
      <c r="AL1808" s="174"/>
    </row>
    <row r="1809" spans="1:39" s="4" customFormat="1" ht="12" customHeight="1" outlineLevel="1" x14ac:dyDescent="0.35">
      <c r="A1809" s="307" t="s">
        <v>10402</v>
      </c>
      <c r="B1809" s="308" t="s">
        <v>7347</v>
      </c>
      <c r="C1809" s="290" t="s">
        <v>555</v>
      </c>
      <c r="D1809" s="310" t="s">
        <v>10249</v>
      </c>
      <c r="E1809" s="322" t="s">
        <v>40</v>
      </c>
      <c r="F1809" s="293"/>
      <c r="G1809" s="293"/>
      <c r="H1809" s="294"/>
      <c r="I1809" s="294" t="str">
        <f>IFERROR(_xlfn.IFNA(VLOOKUP($D:$D,history!$I:$Y,3,0),VLOOKUP(E:E,history!$H:$Y,4,0)),"--")</f>
        <v>--</v>
      </c>
      <c r="J1809" s="282" t="s">
        <v>5946</v>
      </c>
      <c r="K1809" s="282" t="str">
        <f t="shared" si="331"/>
        <v/>
      </c>
      <c r="L1809" s="312">
        <f t="shared" ref="L1809:L1838" si="333">IF($A$3="ИМ",ROUND($Y1809*(1-($L$6-$F$4))*(1-$F$3)*(1+$AG$2),2),ROUND($M1809*(1-($L$6-$F$4))*(1-$F$3)*(1+$AG$2),2))</f>
        <v>744.45</v>
      </c>
      <c r="M1809" s="312">
        <f t="shared" ref="M1809:M1838" si="334">ROUND(IF($A$3="РЕГИОНЫ",AG1809*$AG$3*$AG$1,IF(AI1809=0,AG1809*$AG$3*$AG$1,AG1809*$AG$3*(1-5%)*$AG$1)),2)</f>
        <v>1127.95</v>
      </c>
      <c r="N1809" s="297" t="str">
        <f>_xlfn.IFNA(VLOOKUP($E:$E,'1'!$A:$E,3,0),"")</f>
        <v/>
      </c>
      <c r="O1809" s="297" t="str">
        <f>_xlfn.IFNA(VLOOKUP($E:$E,'2'!$A:$E,3,0),"")</f>
        <v/>
      </c>
      <c r="P1809" s="297" t="str">
        <f>_xlfn.IFNA(VLOOKUP($E:$E,'3'!$A:$D,3,0),"")</f>
        <v/>
      </c>
      <c r="Q1809" s="297" t="str">
        <f>_xlfn.IFNA(VLOOKUP($E:$E,'4'!$A:$F,3,0),"")</f>
        <v/>
      </c>
      <c r="R1809" s="297" t="str">
        <f>_xlfn.IFNA(VLOOKUP($E:$E,'5'!$A:$F,3,0),"")</f>
        <v/>
      </c>
      <c r="S1809" s="297" t="str">
        <f>_xlfn.IFNA(VLOOKUP($E:$E,'6'!$A:$F,3,0),"")</f>
        <v/>
      </c>
      <c r="T1809" s="313">
        <v>5</v>
      </c>
      <c r="U1809" s="313">
        <v>20</v>
      </c>
      <c r="V1809" s="313">
        <v>40</v>
      </c>
      <c r="W1809" s="314">
        <v>0.67400000000000004</v>
      </c>
      <c r="X1809" s="315">
        <v>5.1923080000000003E-4</v>
      </c>
      <c r="Y1809" s="749">
        <v>1070</v>
      </c>
      <c r="Z1809" s="282"/>
      <c r="AA1809" s="316" t="s">
        <v>10388</v>
      </c>
      <c r="AB1809" s="282" t="s">
        <v>9163</v>
      </c>
      <c r="AC1809" s="317" t="s">
        <v>2081</v>
      </c>
      <c r="AD1809" s="318" t="s">
        <v>2731</v>
      </c>
      <c r="AE1809" s="319">
        <v>0</v>
      </c>
      <c r="AF1809" s="319" t="s">
        <v>11282</v>
      </c>
      <c r="AG1809" s="320">
        <v>14.14</v>
      </c>
      <c r="AH1809" s="321">
        <f t="shared" si="332"/>
        <v>0</v>
      </c>
      <c r="AI1809" s="287">
        <f>_xlfn.IFNA(VLOOKUP(AD:AD,грп!B:C,2,0),0)</f>
        <v>0</v>
      </c>
      <c r="AJ1809" s="607">
        <v>0</v>
      </c>
      <c r="AK1809" s="672" t="str">
        <f t="shared" si="330"/>
        <v xml:space="preserve"> </v>
      </c>
      <c r="AL1809" s="174"/>
    </row>
    <row r="1810" spans="1:39" s="4" customFormat="1" ht="12" customHeight="1" outlineLevel="1" x14ac:dyDescent="0.35">
      <c r="A1810" s="307" t="s">
        <v>10525</v>
      </c>
      <c r="B1810" s="308" t="s">
        <v>7348</v>
      </c>
      <c r="C1810" s="323"/>
      <c r="D1810" s="310" t="s">
        <v>10271</v>
      </c>
      <c r="E1810" s="311" t="s">
        <v>2221</v>
      </c>
      <c r="F1810" s="293"/>
      <c r="G1810" s="293"/>
      <c r="H1810" s="294">
        <v>10</v>
      </c>
      <c r="I1810" s="294" t="str">
        <f>IFERROR(_xlfn.IFNA(VLOOKUP($D:$D,history!$I:$Y,3,0),VLOOKUP(E:E,history!$H:$Y,4,0)),"--")</f>
        <v>--</v>
      </c>
      <c r="J1810" s="282" t="s">
        <v>9870</v>
      </c>
      <c r="K1810" s="282" t="str">
        <f t="shared" si="331"/>
        <v/>
      </c>
      <c r="L1810" s="312">
        <f t="shared" si="333"/>
        <v>321.16000000000003</v>
      </c>
      <c r="M1810" s="312">
        <f t="shared" si="334"/>
        <v>486.6</v>
      </c>
      <c r="N1810" s="297" t="str">
        <f>_xlfn.IFNA(VLOOKUP($E:$E,'1'!$A:$E,3,0),"")</f>
        <v/>
      </c>
      <c r="O1810" s="297" t="str">
        <f>_xlfn.IFNA(VLOOKUP($E:$E,'2'!$A:$E,3,0),"")</f>
        <v/>
      </c>
      <c r="P1810" s="297" t="str">
        <f>_xlfn.IFNA(VLOOKUP($E:$E,'3'!$A:$D,3,0),"")</f>
        <v/>
      </c>
      <c r="Q1810" s="297" t="str">
        <f>_xlfn.IFNA(VLOOKUP($E:$E,'4'!$A:$F,3,0),"")</f>
        <v/>
      </c>
      <c r="R1810" s="297" t="str">
        <f>_xlfn.IFNA(VLOOKUP($E:$E,'5'!$A:$F,3,0),"")</f>
        <v/>
      </c>
      <c r="S1810" s="297" t="str">
        <f>_xlfn.IFNA(VLOOKUP($E:$E,'6'!$A:$F,3,0),"")</f>
        <v/>
      </c>
      <c r="T1810" s="313">
        <v>5</v>
      </c>
      <c r="U1810" s="313">
        <v>50</v>
      </c>
      <c r="V1810" s="313">
        <v>100</v>
      </c>
      <c r="W1810" s="314">
        <v>0.127</v>
      </c>
      <c r="X1810" s="315">
        <v>1.3999999999999999E-4</v>
      </c>
      <c r="Y1810" s="749">
        <v>460</v>
      </c>
      <c r="Z1810" s="282"/>
      <c r="AA1810" s="316" t="s">
        <v>10391</v>
      </c>
      <c r="AB1810" s="282" t="s">
        <v>9885</v>
      </c>
      <c r="AC1810" s="317" t="s">
        <v>2081</v>
      </c>
      <c r="AD1810" s="318" t="s">
        <v>2731</v>
      </c>
      <c r="AE1810" s="319">
        <v>0</v>
      </c>
      <c r="AF1810" s="319" t="s">
        <v>11282</v>
      </c>
      <c r="AG1810" s="320">
        <v>6.1</v>
      </c>
      <c r="AH1810" s="321">
        <f t="shared" si="332"/>
        <v>0</v>
      </c>
      <c r="AI1810" s="287">
        <f>_xlfn.IFNA(VLOOKUP(AD:AD,грп!B:C,2,0),0)</f>
        <v>0</v>
      </c>
      <c r="AJ1810" s="607">
        <v>20</v>
      </c>
      <c r="AK1810" s="672">
        <f t="shared" si="330"/>
        <v>0</v>
      </c>
      <c r="AL1810" s="174"/>
    </row>
    <row r="1811" spans="1:39" s="4" customFormat="1" ht="12" customHeight="1" outlineLevel="1" x14ac:dyDescent="0.35">
      <c r="A1811" s="307" t="s">
        <v>10525</v>
      </c>
      <c r="B1811" s="308" t="s">
        <v>7349</v>
      </c>
      <c r="C1811" s="323"/>
      <c r="D1811" s="310" t="s">
        <v>10993</v>
      </c>
      <c r="E1811" s="311" t="s">
        <v>2222</v>
      </c>
      <c r="F1811" s="293"/>
      <c r="G1811" s="293"/>
      <c r="H1811" s="294">
        <v>15</v>
      </c>
      <c r="I1811" s="294" t="str">
        <f>IFERROR(_xlfn.IFNA(VLOOKUP($D:$D,history!$I:$Y,3,0),VLOOKUP(E:E,history!$H:$Y,4,0)),"--")</f>
        <v>--</v>
      </c>
      <c r="J1811" s="282" t="s">
        <v>9870</v>
      </c>
      <c r="K1811" s="282" t="str">
        <f t="shared" si="331"/>
        <v/>
      </c>
      <c r="L1811" s="312">
        <f t="shared" si="333"/>
        <v>340.1</v>
      </c>
      <c r="M1811" s="312">
        <f t="shared" si="334"/>
        <v>515.30999999999995</v>
      </c>
      <c r="N1811" s="297" t="str">
        <f>_xlfn.IFNA(VLOOKUP($E:$E,'1'!$A:$E,3,0),"")</f>
        <v/>
      </c>
      <c r="O1811" s="297" t="str">
        <f>_xlfn.IFNA(VLOOKUP($E:$E,'2'!$A:$E,3,0),"")</f>
        <v/>
      </c>
      <c r="P1811" s="297" t="str">
        <f>_xlfn.IFNA(VLOOKUP($E:$E,'3'!$A:$D,3,0),"")</f>
        <v/>
      </c>
      <c r="Q1811" s="297" t="str">
        <f>_xlfn.IFNA(VLOOKUP($E:$E,'4'!$A:$F,3,0),"")</f>
        <v/>
      </c>
      <c r="R1811" s="297" t="str">
        <f>_xlfn.IFNA(VLOOKUP($E:$E,'5'!$A:$F,3,0),"")</f>
        <v/>
      </c>
      <c r="S1811" s="297" t="str">
        <f>_xlfn.IFNA(VLOOKUP($E:$E,'6'!$A:$F,3,0),"")</f>
        <v/>
      </c>
      <c r="T1811" s="313">
        <v>5</v>
      </c>
      <c r="U1811" s="313">
        <v>50</v>
      </c>
      <c r="V1811" s="313">
        <v>100</v>
      </c>
      <c r="W1811" s="314">
        <v>0.13100000000000001</v>
      </c>
      <c r="X1811" s="315">
        <v>1.3999999999999999E-4</v>
      </c>
      <c r="Y1811" s="749">
        <v>490</v>
      </c>
      <c r="Z1811" s="282"/>
      <c r="AA1811" s="316" t="s">
        <v>10391</v>
      </c>
      <c r="AB1811" s="282" t="s">
        <v>9885</v>
      </c>
      <c r="AC1811" s="317" t="s">
        <v>2081</v>
      </c>
      <c r="AD1811" s="318" t="s">
        <v>2731</v>
      </c>
      <c r="AE1811" s="319">
        <v>0</v>
      </c>
      <c r="AF1811" s="319" t="s">
        <v>11282</v>
      </c>
      <c r="AG1811" s="320">
        <v>6.46</v>
      </c>
      <c r="AH1811" s="321">
        <f t="shared" si="332"/>
        <v>0</v>
      </c>
      <c r="AI1811" s="287">
        <f>_xlfn.IFNA(VLOOKUP(AD:AD,грп!B:C,2,0),0)</f>
        <v>0</v>
      </c>
      <c r="AJ1811" s="607">
        <v>10</v>
      </c>
      <c r="AK1811" s="672">
        <f t="shared" si="330"/>
        <v>0</v>
      </c>
      <c r="AL1811" s="174"/>
    </row>
    <row r="1812" spans="1:39" s="4" customFormat="1" ht="12" customHeight="1" outlineLevel="1" x14ac:dyDescent="0.35">
      <c r="A1812" s="307" t="s">
        <v>10525</v>
      </c>
      <c r="B1812" s="308" t="s">
        <v>7350</v>
      </c>
      <c r="C1812" s="323"/>
      <c r="D1812" s="310" t="s">
        <v>10994</v>
      </c>
      <c r="E1812" s="311" t="s">
        <v>2223</v>
      </c>
      <c r="F1812" s="293"/>
      <c r="G1812" s="293"/>
      <c r="H1812" s="294">
        <v>16</v>
      </c>
      <c r="I1812" s="294" t="str">
        <f>IFERROR(_xlfn.IFNA(VLOOKUP($D:$D,history!$I:$Y,3,0),VLOOKUP(E:E,history!$H:$Y,4,0)),"--")</f>
        <v>--</v>
      </c>
      <c r="J1812" s="282" t="s">
        <v>9870</v>
      </c>
      <c r="K1812" s="282" t="str">
        <f t="shared" si="331"/>
        <v/>
      </c>
      <c r="L1812" s="312">
        <f t="shared" si="333"/>
        <v>368.54</v>
      </c>
      <c r="M1812" s="312">
        <f t="shared" si="334"/>
        <v>558.39</v>
      </c>
      <c r="N1812" s="297" t="str">
        <f>_xlfn.IFNA(VLOOKUP($E:$E,'1'!$A:$E,3,0),"")</f>
        <v/>
      </c>
      <c r="O1812" s="297" t="str">
        <f>_xlfn.IFNA(VLOOKUP($E:$E,'2'!$A:$E,3,0),"")</f>
        <v/>
      </c>
      <c r="P1812" s="297" t="str">
        <f>_xlfn.IFNA(VLOOKUP($E:$E,'3'!$A:$D,3,0),"")</f>
        <v/>
      </c>
      <c r="Q1812" s="297" t="str">
        <f>_xlfn.IFNA(VLOOKUP($E:$E,'4'!$A:$F,3,0),"")</f>
        <v/>
      </c>
      <c r="R1812" s="297" t="str">
        <f>_xlfn.IFNA(VLOOKUP($E:$E,'5'!$A:$F,3,0),"")</f>
        <v/>
      </c>
      <c r="S1812" s="297" t="str">
        <f>_xlfn.IFNA(VLOOKUP($E:$E,'6'!$A:$F,3,0),"")</f>
        <v/>
      </c>
      <c r="T1812" s="313">
        <v>5</v>
      </c>
      <c r="U1812" s="313">
        <v>50</v>
      </c>
      <c r="V1812" s="313">
        <v>100</v>
      </c>
      <c r="W1812" s="314">
        <v>0.153</v>
      </c>
      <c r="X1812" s="315">
        <v>1.3999999999999999E-4</v>
      </c>
      <c r="Y1812" s="749">
        <v>530</v>
      </c>
      <c r="Z1812" s="282"/>
      <c r="AA1812" s="316" t="s">
        <v>10391</v>
      </c>
      <c r="AB1812" s="282" t="s">
        <v>9885</v>
      </c>
      <c r="AC1812" s="317" t="s">
        <v>2081</v>
      </c>
      <c r="AD1812" s="318" t="s">
        <v>2731</v>
      </c>
      <c r="AE1812" s="319">
        <v>0</v>
      </c>
      <c r="AF1812" s="319" t="s">
        <v>11282</v>
      </c>
      <c r="AG1812" s="320">
        <v>7</v>
      </c>
      <c r="AH1812" s="321">
        <f t="shared" si="332"/>
        <v>0</v>
      </c>
      <c r="AI1812" s="287">
        <f>_xlfn.IFNA(VLOOKUP(AD:AD,грп!B:C,2,0),0)</f>
        <v>0</v>
      </c>
      <c r="AJ1812" s="607">
        <v>5</v>
      </c>
      <c r="AK1812" s="672">
        <f t="shared" si="330"/>
        <v>0</v>
      </c>
      <c r="AL1812" s="174"/>
    </row>
    <row r="1813" spans="1:39" s="4" customFormat="1" ht="12" customHeight="1" outlineLevel="1" x14ac:dyDescent="0.35">
      <c r="A1813" s="307" t="s">
        <v>10525</v>
      </c>
      <c r="B1813" s="308" t="s">
        <v>7351</v>
      </c>
      <c r="C1813" s="323"/>
      <c r="D1813" s="310" t="s">
        <v>2224</v>
      </c>
      <c r="E1813" s="311" t="s">
        <v>2225</v>
      </c>
      <c r="F1813" s="293"/>
      <c r="G1813" s="293"/>
      <c r="H1813" s="294">
        <v>10</v>
      </c>
      <c r="I1813" s="294" t="str">
        <f>IFERROR(_xlfn.IFNA(VLOOKUP($D:$D,history!$I:$Y,3,0),VLOOKUP(E:E,history!$H:$Y,4,0)),"--")</f>
        <v>--</v>
      </c>
      <c r="J1813" s="282" t="s">
        <v>9870</v>
      </c>
      <c r="K1813" s="282" t="str">
        <f t="shared" si="331"/>
        <v/>
      </c>
      <c r="L1813" s="312">
        <f t="shared" si="333"/>
        <v>418.02</v>
      </c>
      <c r="M1813" s="312">
        <f t="shared" si="334"/>
        <v>633.37</v>
      </c>
      <c r="N1813" s="297" t="str">
        <f>_xlfn.IFNA(VLOOKUP($E:$E,'1'!$A:$E,3,0),"")</f>
        <v/>
      </c>
      <c r="O1813" s="297" t="str">
        <f>_xlfn.IFNA(VLOOKUP($E:$E,'2'!$A:$E,3,0),"")</f>
        <v/>
      </c>
      <c r="P1813" s="297" t="str">
        <f>_xlfn.IFNA(VLOOKUP($E:$E,'3'!$A:$D,3,0),"")</f>
        <v/>
      </c>
      <c r="Q1813" s="297" t="str">
        <f>_xlfn.IFNA(VLOOKUP($E:$E,'4'!$A:$F,3,0),"")</f>
        <v/>
      </c>
      <c r="R1813" s="297" t="str">
        <f>_xlfn.IFNA(VLOOKUP($E:$E,'5'!$A:$F,3,0),"")</f>
        <v/>
      </c>
      <c r="S1813" s="297" t="str">
        <f>_xlfn.IFNA(VLOOKUP($E:$E,'6'!$A:$F,3,0),"")</f>
        <v/>
      </c>
      <c r="T1813" s="313">
        <v>5</v>
      </c>
      <c r="U1813" s="313">
        <v>50</v>
      </c>
      <c r="V1813" s="313">
        <v>100</v>
      </c>
      <c r="W1813" s="314">
        <v>0.159</v>
      </c>
      <c r="X1813" s="315">
        <v>1.95E-5</v>
      </c>
      <c r="Y1813" s="749">
        <v>590</v>
      </c>
      <c r="Z1813" s="282"/>
      <c r="AA1813" s="316" t="s">
        <v>10390</v>
      </c>
      <c r="AB1813" s="282" t="s">
        <v>9163</v>
      </c>
      <c r="AC1813" s="317" t="s">
        <v>2081</v>
      </c>
      <c r="AD1813" s="318" t="s">
        <v>2731</v>
      </c>
      <c r="AE1813" s="319">
        <v>0</v>
      </c>
      <c r="AF1813" s="319" t="s">
        <v>11282</v>
      </c>
      <c r="AG1813" s="320">
        <v>7.94</v>
      </c>
      <c r="AH1813" s="321">
        <f t="shared" si="332"/>
        <v>0</v>
      </c>
      <c r="AI1813" s="287">
        <f>_xlfn.IFNA(VLOOKUP(AD:AD,грп!B:C,2,0),0)</f>
        <v>0</v>
      </c>
      <c r="AJ1813" s="607">
        <v>49</v>
      </c>
      <c r="AK1813" s="672">
        <f t="shared" si="330"/>
        <v>0</v>
      </c>
      <c r="AL1813" s="174"/>
    </row>
    <row r="1814" spans="1:39" s="4" customFormat="1" ht="12" customHeight="1" outlineLevel="1" x14ac:dyDescent="0.35">
      <c r="A1814" s="307" t="s">
        <v>10525</v>
      </c>
      <c r="B1814" s="308" t="s">
        <v>7352</v>
      </c>
      <c r="C1814" s="323"/>
      <c r="D1814" s="310" t="s">
        <v>2226</v>
      </c>
      <c r="E1814" s="311" t="s">
        <v>2227</v>
      </c>
      <c r="F1814" s="293"/>
      <c r="G1814" s="293"/>
      <c r="H1814" s="294"/>
      <c r="I1814" s="294" t="str">
        <f>IFERROR(_xlfn.IFNA(VLOOKUP($D:$D,history!$I:$Y,3,0),VLOOKUP(E:E,history!$H:$Y,4,0)),"--")</f>
        <v>--</v>
      </c>
      <c r="J1814" s="282" t="s">
        <v>9870</v>
      </c>
      <c r="K1814" s="282" t="str">
        <f t="shared" si="331"/>
        <v/>
      </c>
      <c r="L1814" s="312">
        <f t="shared" si="333"/>
        <v>514.9</v>
      </c>
      <c r="M1814" s="312">
        <f t="shared" si="334"/>
        <v>780.15</v>
      </c>
      <c r="N1814" s="297" t="str">
        <f>_xlfn.IFNA(VLOOKUP($E:$E,'1'!$A:$E,3,0),"")</f>
        <v/>
      </c>
      <c r="O1814" s="297" t="str">
        <f>_xlfn.IFNA(VLOOKUP($E:$E,'2'!$A:$E,3,0),"")</f>
        <v/>
      </c>
      <c r="P1814" s="297" t="str">
        <f>_xlfn.IFNA(VLOOKUP($E:$E,'3'!$A:$D,3,0),"")</f>
        <v/>
      </c>
      <c r="Q1814" s="297" t="str">
        <f>_xlfn.IFNA(VLOOKUP($E:$E,'4'!$A:$F,3,0),"")</f>
        <v/>
      </c>
      <c r="R1814" s="297" t="str">
        <f>_xlfn.IFNA(VLOOKUP($E:$E,'5'!$A:$F,3,0),"")</f>
        <v/>
      </c>
      <c r="S1814" s="297" t="str">
        <f>_xlfn.IFNA(VLOOKUP($E:$E,'6'!$A:$F,3,0),"")</f>
        <v/>
      </c>
      <c r="T1814" s="313">
        <v>5</v>
      </c>
      <c r="U1814" s="313">
        <v>50</v>
      </c>
      <c r="V1814" s="313">
        <v>100</v>
      </c>
      <c r="W1814" s="314">
        <v>0.156</v>
      </c>
      <c r="X1814" s="315">
        <v>1.8000000000000001E-4</v>
      </c>
      <c r="Y1814" s="749">
        <v>740</v>
      </c>
      <c r="Z1814" s="282"/>
      <c r="AA1814" s="316" t="s">
        <v>10391</v>
      </c>
      <c r="AB1814" s="282" t="s">
        <v>9163</v>
      </c>
      <c r="AC1814" s="317" t="s">
        <v>2081</v>
      </c>
      <c r="AD1814" s="318" t="s">
        <v>2731</v>
      </c>
      <c r="AE1814" s="319">
        <v>0</v>
      </c>
      <c r="AF1814" s="319" t="s">
        <v>11282</v>
      </c>
      <c r="AG1814" s="320">
        <v>9.7799999999999994</v>
      </c>
      <c r="AH1814" s="321">
        <f t="shared" si="332"/>
        <v>0</v>
      </c>
      <c r="AI1814" s="287">
        <f>_xlfn.IFNA(VLOOKUP(AD:AD,грп!B:C,2,0),0)</f>
        <v>0</v>
      </c>
      <c r="AJ1814" s="607">
        <v>9</v>
      </c>
      <c r="AK1814" s="672">
        <f t="shared" si="330"/>
        <v>0</v>
      </c>
      <c r="AL1814" s="174"/>
    </row>
    <row r="1815" spans="1:39" s="4" customFormat="1" ht="12" customHeight="1" outlineLevel="1" x14ac:dyDescent="0.35">
      <c r="A1815" s="307" t="s">
        <v>10525</v>
      </c>
      <c r="B1815" s="308" t="s">
        <v>7353</v>
      </c>
      <c r="C1815" s="323"/>
      <c r="D1815" s="310" t="s">
        <v>2228</v>
      </c>
      <c r="E1815" s="311" t="s">
        <v>2229</v>
      </c>
      <c r="F1815" s="293"/>
      <c r="G1815" s="293"/>
      <c r="H1815" s="294"/>
      <c r="I1815" s="294" t="str">
        <f>IFERROR(_xlfn.IFNA(VLOOKUP($D:$D,history!$I:$Y,3,0),VLOOKUP(E:E,history!$H:$Y,4,0)),"--")</f>
        <v>--</v>
      </c>
      <c r="J1815" s="282" t="s">
        <v>9870</v>
      </c>
      <c r="K1815" s="282" t="str">
        <f t="shared" si="331"/>
        <v/>
      </c>
      <c r="L1815" s="312">
        <f t="shared" si="333"/>
        <v>430.66</v>
      </c>
      <c r="M1815" s="312">
        <f t="shared" si="334"/>
        <v>652.52</v>
      </c>
      <c r="N1815" s="297" t="str">
        <f>_xlfn.IFNA(VLOOKUP($E:$E,'1'!$A:$E,3,0),"")</f>
        <v/>
      </c>
      <c r="O1815" s="297" t="str">
        <f>_xlfn.IFNA(VLOOKUP($E:$E,'2'!$A:$E,3,0),"")</f>
        <v/>
      </c>
      <c r="P1815" s="297" t="str">
        <f>_xlfn.IFNA(VLOOKUP($E:$E,'3'!$A:$D,3,0),"")</f>
        <v/>
      </c>
      <c r="Q1815" s="297" t="str">
        <f>_xlfn.IFNA(VLOOKUP($E:$E,'4'!$A:$F,3,0),"")</f>
        <v/>
      </c>
      <c r="R1815" s="297" t="str">
        <f>_xlfn.IFNA(VLOOKUP($E:$E,'5'!$A:$F,3,0),"")</f>
        <v/>
      </c>
      <c r="S1815" s="297" t="str">
        <f>_xlfn.IFNA(VLOOKUP($E:$E,'6'!$A:$F,3,0),"")</f>
        <v/>
      </c>
      <c r="T1815" s="313">
        <v>5</v>
      </c>
      <c r="U1815" s="313">
        <v>50</v>
      </c>
      <c r="V1815" s="313">
        <v>100</v>
      </c>
      <c r="W1815" s="314">
        <v>0.16700000000000001</v>
      </c>
      <c r="X1815" s="315">
        <v>1.8000000000000001E-4</v>
      </c>
      <c r="Y1815" s="749">
        <v>620</v>
      </c>
      <c r="Z1815" s="282"/>
      <c r="AA1815" s="316" t="s">
        <v>10391</v>
      </c>
      <c r="AB1815" s="282" t="s">
        <v>9163</v>
      </c>
      <c r="AC1815" s="317" t="s">
        <v>2081</v>
      </c>
      <c r="AD1815" s="318" t="s">
        <v>2731</v>
      </c>
      <c r="AE1815" s="319">
        <v>0</v>
      </c>
      <c r="AF1815" s="319" t="s">
        <v>11282</v>
      </c>
      <c r="AG1815" s="320">
        <v>8.18</v>
      </c>
      <c r="AH1815" s="321">
        <f t="shared" si="332"/>
        <v>0</v>
      </c>
      <c r="AI1815" s="287">
        <f>_xlfn.IFNA(VLOOKUP(AD:AD,грп!B:C,2,0),0)</f>
        <v>0</v>
      </c>
      <c r="AJ1815" s="607">
        <v>0</v>
      </c>
      <c r="AK1815" s="672">
        <f t="shared" si="330"/>
        <v>0</v>
      </c>
      <c r="AL1815" s="174"/>
    </row>
    <row r="1816" spans="1:39" s="4" customFormat="1" ht="12" customHeight="1" outlineLevel="1" x14ac:dyDescent="0.35">
      <c r="A1816" s="307" t="s">
        <v>10525</v>
      </c>
      <c r="B1816" s="308" t="s">
        <v>7354</v>
      </c>
      <c r="C1816" s="323"/>
      <c r="D1816" s="310" t="s">
        <v>2230</v>
      </c>
      <c r="E1816" s="311" t="s">
        <v>2231</v>
      </c>
      <c r="F1816" s="293"/>
      <c r="G1816" s="293"/>
      <c r="H1816" s="294"/>
      <c r="I1816" s="294" t="str">
        <f>IFERROR(_xlfn.IFNA(VLOOKUP($D:$D,history!$I:$Y,3,0),VLOOKUP(E:E,history!$H:$Y,4,0)),"--")</f>
        <v>--</v>
      </c>
      <c r="J1816" s="282" t="s">
        <v>5946</v>
      </c>
      <c r="K1816" s="282" t="str">
        <f t="shared" si="331"/>
        <v/>
      </c>
      <c r="L1816" s="312">
        <f t="shared" si="333"/>
        <v>553.86</v>
      </c>
      <c r="M1816" s="312">
        <f t="shared" si="334"/>
        <v>839.18</v>
      </c>
      <c r="N1816" s="297" t="str">
        <f>_xlfn.IFNA(VLOOKUP($E:$E,'1'!$A:$E,3,0),"")</f>
        <v/>
      </c>
      <c r="O1816" s="297" t="str">
        <f>_xlfn.IFNA(VLOOKUP($E:$E,'2'!$A:$E,3,0),"")</f>
        <v/>
      </c>
      <c r="P1816" s="297" t="str">
        <f>_xlfn.IFNA(VLOOKUP($E:$E,'3'!$A:$D,3,0),"")</f>
        <v/>
      </c>
      <c r="Q1816" s="297" t="str">
        <f>_xlfn.IFNA(VLOOKUP($E:$E,'4'!$A:$F,3,0),"")</f>
        <v/>
      </c>
      <c r="R1816" s="297" t="str">
        <f>_xlfn.IFNA(VLOOKUP($E:$E,'5'!$A:$F,3,0),"")</f>
        <v/>
      </c>
      <c r="S1816" s="297" t="str">
        <f>_xlfn.IFNA(VLOOKUP($E:$E,'6'!$A:$F,3,0),"")</f>
        <v/>
      </c>
      <c r="T1816" s="313">
        <v>5</v>
      </c>
      <c r="U1816" s="313">
        <v>50</v>
      </c>
      <c r="V1816" s="313">
        <v>100</v>
      </c>
      <c r="W1816" s="314">
        <v>0.14799999999999999</v>
      </c>
      <c r="X1816" s="315">
        <v>1.7000000000000001E-4</v>
      </c>
      <c r="Y1816" s="749">
        <v>790</v>
      </c>
      <c r="Z1816" s="282"/>
      <c r="AA1816" s="316" t="s">
        <v>10388</v>
      </c>
      <c r="AB1816" s="282" t="s">
        <v>9163</v>
      </c>
      <c r="AC1816" s="317" t="s">
        <v>2081</v>
      </c>
      <c r="AD1816" s="318" t="s">
        <v>2731</v>
      </c>
      <c r="AE1816" s="319">
        <v>0</v>
      </c>
      <c r="AF1816" s="319" t="s">
        <v>11282</v>
      </c>
      <c r="AG1816" s="320">
        <v>10.52</v>
      </c>
      <c r="AH1816" s="321">
        <f t="shared" si="332"/>
        <v>0</v>
      </c>
      <c r="AI1816" s="287">
        <f>_xlfn.IFNA(VLOOKUP(AD:AD,грп!B:C,2,0),0)</f>
        <v>0</v>
      </c>
      <c r="AJ1816" s="607">
        <v>0</v>
      </c>
      <c r="AK1816" s="672">
        <f t="shared" si="330"/>
        <v>0</v>
      </c>
      <c r="AL1816" s="174"/>
    </row>
    <row r="1817" spans="1:39" s="4" customFormat="1" ht="12" customHeight="1" outlineLevel="1" x14ac:dyDescent="0.35">
      <c r="A1817" s="307" t="s">
        <v>10525</v>
      </c>
      <c r="B1817" s="308" t="s">
        <v>7355</v>
      </c>
      <c r="C1817" s="323"/>
      <c r="D1817" s="310" t="s">
        <v>2232</v>
      </c>
      <c r="E1817" s="311" t="s">
        <v>2233</v>
      </c>
      <c r="F1817" s="293"/>
      <c r="G1817" s="293"/>
      <c r="H1817" s="294">
        <v>21</v>
      </c>
      <c r="I1817" s="294" t="str">
        <f>IFERROR(_xlfn.IFNA(VLOOKUP($D:$D,history!$I:$Y,3,0),VLOOKUP(E:E,history!$H:$Y,4,0)),"--")</f>
        <v>--</v>
      </c>
      <c r="J1817" s="282" t="s">
        <v>9870</v>
      </c>
      <c r="K1817" s="282" t="str">
        <f t="shared" si="331"/>
        <v/>
      </c>
      <c r="L1817" s="312">
        <f t="shared" si="333"/>
        <v>465.41</v>
      </c>
      <c r="M1817" s="312">
        <f t="shared" si="334"/>
        <v>705.17</v>
      </c>
      <c r="N1817" s="297" t="str">
        <f>_xlfn.IFNA(VLOOKUP($E:$E,'1'!$A:$E,3,0),"")</f>
        <v/>
      </c>
      <c r="O1817" s="297" t="str">
        <f>_xlfn.IFNA(VLOOKUP($E:$E,'2'!$A:$E,3,0),"")</f>
        <v/>
      </c>
      <c r="P1817" s="297" t="str">
        <f>_xlfn.IFNA(VLOOKUP($E:$E,'3'!$A:$D,3,0),"")</f>
        <v/>
      </c>
      <c r="Q1817" s="297" t="str">
        <f>_xlfn.IFNA(VLOOKUP($E:$E,'4'!$A:$F,3,0),"")</f>
        <v/>
      </c>
      <c r="R1817" s="297" t="str">
        <f>_xlfn.IFNA(VLOOKUP($E:$E,'5'!$A:$F,3,0),"")</f>
        <v/>
      </c>
      <c r="S1817" s="297" t="str">
        <f>_xlfn.IFNA(VLOOKUP($E:$E,'6'!$A:$F,3,0),"")</f>
        <v/>
      </c>
      <c r="T1817" s="313">
        <v>5</v>
      </c>
      <c r="U1817" s="313">
        <v>50</v>
      </c>
      <c r="V1817" s="313">
        <v>100</v>
      </c>
      <c r="W1817" s="314">
        <v>0.17799999999999999</v>
      </c>
      <c r="X1817" s="315">
        <v>1.6000000000000001E-4</v>
      </c>
      <c r="Y1817" s="749">
        <v>670</v>
      </c>
      <c r="Z1817" s="282"/>
      <c r="AA1817" s="316" t="s">
        <v>10390</v>
      </c>
      <c r="AB1817" s="282" t="s">
        <v>9163</v>
      </c>
      <c r="AC1817" s="317" t="s">
        <v>2081</v>
      </c>
      <c r="AD1817" s="318" t="s">
        <v>2731</v>
      </c>
      <c r="AE1817" s="319">
        <v>0</v>
      </c>
      <c r="AF1817" s="319" t="s">
        <v>11282</v>
      </c>
      <c r="AG1817" s="320">
        <v>8.84</v>
      </c>
      <c r="AH1817" s="321">
        <f t="shared" si="332"/>
        <v>0</v>
      </c>
      <c r="AI1817" s="287">
        <f>_xlfn.IFNA(VLOOKUP(AD:AD,грп!B:C,2,0),0)</f>
        <v>0</v>
      </c>
      <c r="AJ1817" s="607">
        <v>4</v>
      </c>
      <c r="AK1817" s="672">
        <f t="shared" si="330"/>
        <v>0</v>
      </c>
      <c r="AL1817" s="174"/>
    </row>
    <row r="1818" spans="1:39" s="4" customFormat="1" ht="12" customHeight="1" outlineLevel="1" x14ac:dyDescent="0.35">
      <c r="A1818" s="307" t="s">
        <v>10525</v>
      </c>
      <c r="B1818" s="308" t="s">
        <v>7356</v>
      </c>
      <c r="C1818" s="323"/>
      <c r="D1818" s="310" t="s">
        <v>2234</v>
      </c>
      <c r="E1818" s="311" t="s">
        <v>2235</v>
      </c>
      <c r="F1818" s="293"/>
      <c r="G1818" s="293"/>
      <c r="H1818" s="294">
        <v>24</v>
      </c>
      <c r="I1818" s="294" t="str">
        <f>IFERROR(_xlfn.IFNA(VLOOKUP($D:$D,history!$I:$Y,3,0),VLOOKUP(E:E,history!$H:$Y,4,0)),"--")</f>
        <v>--</v>
      </c>
      <c r="J1818" s="282" t="s">
        <v>9870</v>
      </c>
      <c r="K1818" s="282" t="str">
        <f t="shared" si="331"/>
        <v/>
      </c>
      <c r="L1818" s="312">
        <f t="shared" si="333"/>
        <v>452.77</v>
      </c>
      <c r="M1818" s="312">
        <f t="shared" si="334"/>
        <v>686.02</v>
      </c>
      <c r="N1818" s="297" t="str">
        <f>_xlfn.IFNA(VLOOKUP($E:$E,'1'!$A:$E,3,0),"")</f>
        <v/>
      </c>
      <c r="O1818" s="297" t="str">
        <f>_xlfn.IFNA(VLOOKUP($E:$E,'2'!$A:$E,3,0),"")</f>
        <v/>
      </c>
      <c r="P1818" s="297" t="str">
        <f>_xlfn.IFNA(VLOOKUP($E:$E,'3'!$A:$D,3,0),"")</f>
        <v/>
      </c>
      <c r="Q1818" s="297" t="str">
        <f>_xlfn.IFNA(VLOOKUP($E:$E,'4'!$A:$F,3,0),"")</f>
        <v/>
      </c>
      <c r="R1818" s="297" t="str">
        <f>_xlfn.IFNA(VLOOKUP($E:$E,'5'!$A:$F,3,0),"")</f>
        <v/>
      </c>
      <c r="S1818" s="297" t="str">
        <f>_xlfn.IFNA(VLOOKUP($E:$E,'6'!$A:$F,3,0),"")</f>
        <v/>
      </c>
      <c r="T1818" s="313">
        <v>5</v>
      </c>
      <c r="U1818" s="313">
        <v>50</v>
      </c>
      <c r="V1818" s="313">
        <v>100</v>
      </c>
      <c r="W1818" s="314">
        <v>0.182</v>
      </c>
      <c r="X1818" s="315">
        <v>1.6000000000000001E-4</v>
      </c>
      <c r="Y1818" s="749">
        <v>650</v>
      </c>
      <c r="Z1818" s="282"/>
      <c r="AA1818" s="316" t="s">
        <v>10390</v>
      </c>
      <c r="AB1818" s="282" t="s">
        <v>9163</v>
      </c>
      <c r="AC1818" s="317" t="s">
        <v>2081</v>
      </c>
      <c r="AD1818" s="318" t="s">
        <v>2731</v>
      </c>
      <c r="AE1818" s="319">
        <v>0</v>
      </c>
      <c r="AF1818" s="319" t="s">
        <v>11282</v>
      </c>
      <c r="AG1818" s="320">
        <v>8.6</v>
      </c>
      <c r="AH1818" s="321">
        <f t="shared" si="332"/>
        <v>0</v>
      </c>
      <c r="AI1818" s="287">
        <f>_xlfn.IFNA(VLOOKUP(AD:AD,грп!B:C,2,0),0)</f>
        <v>0</v>
      </c>
      <c r="AJ1818" s="607">
        <v>25</v>
      </c>
      <c r="AK1818" s="672">
        <f t="shared" si="330"/>
        <v>0</v>
      </c>
      <c r="AL1818" s="174"/>
    </row>
    <row r="1819" spans="1:39" s="4" customFormat="1" ht="12" customHeight="1" outlineLevel="1" x14ac:dyDescent="0.35">
      <c r="A1819" s="307" t="s">
        <v>10525</v>
      </c>
      <c r="B1819" s="308" t="s">
        <v>7357</v>
      </c>
      <c r="C1819" s="323"/>
      <c r="D1819" s="310" t="s">
        <v>2236</v>
      </c>
      <c r="E1819" s="311" t="s">
        <v>2237</v>
      </c>
      <c r="F1819" s="293"/>
      <c r="G1819" s="293"/>
      <c r="H1819" s="294">
        <v>16</v>
      </c>
      <c r="I1819" s="294" t="str">
        <f>IFERROR(_xlfn.IFNA(VLOOKUP($D:$D,history!$I:$Y,3,0),VLOOKUP(E:E,history!$H:$Y,4,0)),"--")</f>
        <v>--</v>
      </c>
      <c r="J1819" s="282" t="s">
        <v>9870</v>
      </c>
      <c r="K1819" s="282" t="str">
        <f t="shared" si="331"/>
        <v/>
      </c>
      <c r="L1819" s="312">
        <f t="shared" si="333"/>
        <v>454.36</v>
      </c>
      <c r="M1819" s="312">
        <f t="shared" si="334"/>
        <v>688.42</v>
      </c>
      <c r="N1819" s="297" t="str">
        <f>_xlfn.IFNA(VLOOKUP($E:$E,'1'!$A:$E,3,0),"")</f>
        <v/>
      </c>
      <c r="O1819" s="297" t="str">
        <f>_xlfn.IFNA(VLOOKUP($E:$E,'2'!$A:$E,3,0),"")</f>
        <v/>
      </c>
      <c r="P1819" s="297" t="str">
        <f>_xlfn.IFNA(VLOOKUP($E:$E,'3'!$A:$D,3,0),"")</f>
        <v/>
      </c>
      <c r="Q1819" s="297" t="str">
        <f>_xlfn.IFNA(VLOOKUP($E:$E,'4'!$A:$F,3,0),"")</f>
        <v/>
      </c>
      <c r="R1819" s="297" t="str">
        <f>_xlfn.IFNA(VLOOKUP($E:$E,'5'!$A:$F,3,0),"")</f>
        <v/>
      </c>
      <c r="S1819" s="297" t="str">
        <f>_xlfn.IFNA(VLOOKUP($E:$E,'6'!$A:$F,3,0),"")</f>
        <v/>
      </c>
      <c r="T1819" s="313">
        <v>5</v>
      </c>
      <c r="U1819" s="313">
        <v>50</v>
      </c>
      <c r="V1819" s="313">
        <v>100</v>
      </c>
      <c r="W1819" s="314">
        <v>0.16</v>
      </c>
      <c r="X1819" s="315">
        <v>1.8000000000000001E-4</v>
      </c>
      <c r="Y1819" s="749">
        <v>650</v>
      </c>
      <c r="Z1819" s="282"/>
      <c r="AA1819" s="316" t="s">
        <v>10391</v>
      </c>
      <c r="AB1819" s="282" t="s">
        <v>9163</v>
      </c>
      <c r="AC1819" s="317" t="s">
        <v>2081</v>
      </c>
      <c r="AD1819" s="318" t="s">
        <v>2731</v>
      </c>
      <c r="AE1819" s="319">
        <v>0</v>
      </c>
      <c r="AF1819" s="319" t="s">
        <v>11282</v>
      </c>
      <c r="AG1819" s="320">
        <v>8.6300000000000008</v>
      </c>
      <c r="AH1819" s="321">
        <f t="shared" si="332"/>
        <v>0</v>
      </c>
      <c r="AI1819" s="287">
        <f>_xlfn.IFNA(VLOOKUP(AD:AD,грп!B:C,2,0),0)</f>
        <v>0</v>
      </c>
      <c r="AJ1819" s="607">
        <v>10</v>
      </c>
      <c r="AK1819" s="672">
        <f t="shared" si="330"/>
        <v>0</v>
      </c>
      <c r="AL1819" s="174"/>
    </row>
    <row r="1820" spans="1:39" s="4" customFormat="1" ht="12" customHeight="1" outlineLevel="1" x14ac:dyDescent="0.35">
      <c r="A1820" s="307" t="s">
        <v>10525</v>
      </c>
      <c r="B1820" s="308" t="s">
        <v>7358</v>
      </c>
      <c r="C1820" s="323"/>
      <c r="D1820" s="310" t="s">
        <v>2238</v>
      </c>
      <c r="E1820" s="311" t="s">
        <v>2239</v>
      </c>
      <c r="F1820" s="293"/>
      <c r="G1820" s="293"/>
      <c r="H1820" s="294">
        <v>16</v>
      </c>
      <c r="I1820" s="294" t="str">
        <f>IFERROR(_xlfn.IFNA(VLOOKUP($D:$D,history!$I:$Y,3,0),VLOOKUP(E:E,history!$H:$Y,4,0)),"--")</f>
        <v>--</v>
      </c>
      <c r="J1820" s="282" t="s">
        <v>5946</v>
      </c>
      <c r="K1820" s="282" t="str">
        <f t="shared" si="331"/>
        <v/>
      </c>
      <c r="L1820" s="312">
        <f t="shared" si="333"/>
        <v>465.41</v>
      </c>
      <c r="M1820" s="312">
        <f t="shared" si="334"/>
        <v>705.17</v>
      </c>
      <c r="N1820" s="297" t="str">
        <f>_xlfn.IFNA(VLOOKUP($E:$E,'1'!$A:$E,3,0),"")</f>
        <v/>
      </c>
      <c r="O1820" s="297" t="str">
        <f>_xlfn.IFNA(VLOOKUP($E:$E,'2'!$A:$E,3,0),"")</f>
        <v/>
      </c>
      <c r="P1820" s="297" t="str">
        <f>_xlfn.IFNA(VLOOKUP($E:$E,'3'!$A:$D,3,0),"")</f>
        <v/>
      </c>
      <c r="Q1820" s="297" t="str">
        <f>_xlfn.IFNA(VLOOKUP($E:$E,'4'!$A:$F,3,0),"")</f>
        <v/>
      </c>
      <c r="R1820" s="297" t="str">
        <f>_xlfn.IFNA(VLOOKUP($E:$E,'5'!$A:$F,3,0),"")</f>
        <v/>
      </c>
      <c r="S1820" s="297" t="str">
        <f>_xlfn.IFNA(VLOOKUP($E:$E,'6'!$A:$F,3,0),"")</f>
        <v/>
      </c>
      <c r="T1820" s="313">
        <v>5</v>
      </c>
      <c r="U1820" s="313">
        <v>50</v>
      </c>
      <c r="V1820" s="313">
        <v>100</v>
      </c>
      <c r="W1820" s="314">
        <v>0.158</v>
      </c>
      <c r="X1820" s="315">
        <v>1.95E-5</v>
      </c>
      <c r="Y1820" s="749">
        <v>670</v>
      </c>
      <c r="Z1820" s="282"/>
      <c r="AA1820" s="316" t="s">
        <v>10390</v>
      </c>
      <c r="AB1820" s="282" t="s">
        <v>9163</v>
      </c>
      <c r="AC1820" s="317" t="s">
        <v>2081</v>
      </c>
      <c r="AD1820" s="318" t="s">
        <v>2731</v>
      </c>
      <c r="AE1820" s="319">
        <v>0</v>
      </c>
      <c r="AF1820" s="319" t="s">
        <v>11282</v>
      </c>
      <c r="AG1820" s="320">
        <v>8.84</v>
      </c>
      <c r="AH1820" s="321">
        <f t="shared" si="332"/>
        <v>0</v>
      </c>
      <c r="AI1820" s="287">
        <f>_xlfn.IFNA(VLOOKUP(AD:AD,грп!B:C,2,0),0)</f>
        <v>0</v>
      </c>
      <c r="AJ1820" s="607">
        <v>10</v>
      </c>
      <c r="AK1820" s="672">
        <f t="shared" si="330"/>
        <v>0</v>
      </c>
      <c r="AL1820" s="174"/>
    </row>
    <row r="1821" spans="1:39" s="4" customFormat="1" ht="12" customHeight="1" outlineLevel="1" x14ac:dyDescent="0.35">
      <c r="A1821" s="307" t="s">
        <v>10525</v>
      </c>
      <c r="B1821" s="308" t="s">
        <v>7359</v>
      </c>
      <c r="C1821" s="323"/>
      <c r="D1821" s="310" t="s">
        <v>2240</v>
      </c>
      <c r="E1821" s="311" t="s">
        <v>2241</v>
      </c>
      <c r="F1821" s="293"/>
      <c r="G1821" s="293"/>
      <c r="H1821" s="294">
        <v>141</v>
      </c>
      <c r="I1821" s="294" t="str">
        <f>IFERROR(_xlfn.IFNA(VLOOKUP($D:$D,history!$I:$Y,3,0),VLOOKUP(E:E,history!$H:$Y,4,0)),"--")</f>
        <v>--</v>
      </c>
      <c r="J1821" s="282" t="s">
        <v>5946</v>
      </c>
      <c r="K1821" s="282" t="str">
        <f t="shared" si="331"/>
        <v/>
      </c>
      <c r="L1821" s="312">
        <f t="shared" si="333"/>
        <v>539.64</v>
      </c>
      <c r="M1821" s="312">
        <f t="shared" si="334"/>
        <v>817.64</v>
      </c>
      <c r="N1821" s="297" t="str">
        <f>_xlfn.IFNA(VLOOKUP($E:$E,'1'!$A:$E,3,0),"")</f>
        <v/>
      </c>
      <c r="O1821" s="297" t="str">
        <f>_xlfn.IFNA(VLOOKUP($E:$E,'2'!$A:$E,3,0),"")</f>
        <v/>
      </c>
      <c r="P1821" s="297" t="str">
        <f>_xlfn.IFNA(VLOOKUP($E:$E,'3'!$A:$D,3,0),"")</f>
        <v/>
      </c>
      <c r="Q1821" s="297" t="str">
        <f>_xlfn.IFNA(VLOOKUP($E:$E,'4'!$A:$F,3,0),"")</f>
        <v/>
      </c>
      <c r="R1821" s="297" t="str">
        <f>_xlfn.IFNA(VLOOKUP($E:$E,'5'!$A:$F,3,0),"")</f>
        <v/>
      </c>
      <c r="S1821" s="297" t="str">
        <f>_xlfn.IFNA(VLOOKUP($E:$E,'6'!$A:$F,3,0),"")</f>
        <v/>
      </c>
      <c r="T1821" s="313">
        <v>5</v>
      </c>
      <c r="U1821" s="313">
        <v>50</v>
      </c>
      <c r="V1821" s="313">
        <v>100</v>
      </c>
      <c r="W1821" s="314">
        <v>0.161</v>
      </c>
      <c r="X1821" s="315">
        <v>1.7000000000000001E-4</v>
      </c>
      <c r="Y1821" s="749">
        <v>780</v>
      </c>
      <c r="Z1821" s="282"/>
      <c r="AA1821" s="316" t="s">
        <v>10392</v>
      </c>
      <c r="AB1821" s="282" t="s">
        <v>9163</v>
      </c>
      <c r="AC1821" s="317" t="s">
        <v>2081</v>
      </c>
      <c r="AD1821" s="318" t="s">
        <v>2731</v>
      </c>
      <c r="AE1821" s="319">
        <v>0</v>
      </c>
      <c r="AF1821" s="319" t="s">
        <v>11294</v>
      </c>
      <c r="AG1821" s="320">
        <v>10.25</v>
      </c>
      <c r="AH1821" s="321">
        <f t="shared" si="332"/>
        <v>0</v>
      </c>
      <c r="AI1821" s="287">
        <f>_xlfn.IFNA(VLOOKUP(AD:AD,грп!B:C,2,0),0)</f>
        <v>0</v>
      </c>
      <c r="AJ1821" s="607">
        <v>45</v>
      </c>
      <c r="AK1821" s="672">
        <f t="shared" si="330"/>
        <v>0</v>
      </c>
      <c r="AL1821" s="174"/>
    </row>
    <row r="1822" spans="1:39" s="6" customFormat="1" ht="12" customHeight="1" outlineLevel="1" x14ac:dyDescent="0.35">
      <c r="A1822" s="307" t="s">
        <v>10525</v>
      </c>
      <c r="B1822" s="308" t="s">
        <v>7360</v>
      </c>
      <c r="C1822" s="323"/>
      <c r="D1822" s="310" t="s">
        <v>10273</v>
      </c>
      <c r="E1822" s="311" t="s">
        <v>2242</v>
      </c>
      <c r="F1822" s="293"/>
      <c r="G1822" s="293"/>
      <c r="H1822" s="294">
        <v>20</v>
      </c>
      <c r="I1822" s="294" t="str">
        <f>IFERROR(_xlfn.IFNA(VLOOKUP($D:$D,history!$I:$Y,3,0),VLOOKUP(E:E,history!$H:$Y,4,0)),"--")</f>
        <v>--</v>
      </c>
      <c r="J1822" s="282" t="s">
        <v>9869</v>
      </c>
      <c r="K1822" s="282" t="str">
        <f t="shared" si="331"/>
        <v/>
      </c>
      <c r="L1822" s="312">
        <f t="shared" si="333"/>
        <v>558.6</v>
      </c>
      <c r="M1822" s="312">
        <f t="shared" si="334"/>
        <v>846.36</v>
      </c>
      <c r="N1822" s="297" t="str">
        <f>_xlfn.IFNA(VLOOKUP($E:$E,'1'!$A:$E,3,0),"")</f>
        <v/>
      </c>
      <c r="O1822" s="297" t="str">
        <f>_xlfn.IFNA(VLOOKUP($E:$E,'2'!$A:$E,3,0),"")</f>
        <v/>
      </c>
      <c r="P1822" s="297" t="str">
        <f>_xlfn.IFNA(VLOOKUP($E:$E,'3'!$A:$D,3,0),"")</f>
        <v/>
      </c>
      <c r="Q1822" s="297" t="str">
        <f>_xlfn.IFNA(VLOOKUP($E:$E,'4'!$A:$F,3,0),"")</f>
        <v/>
      </c>
      <c r="R1822" s="297" t="str">
        <f>_xlfn.IFNA(VLOOKUP($E:$E,'5'!$A:$F,3,0),"")</f>
        <v/>
      </c>
      <c r="S1822" s="297" t="str">
        <f>_xlfn.IFNA(VLOOKUP($E:$E,'6'!$A:$F,3,0),"")</f>
        <v/>
      </c>
      <c r="T1822" s="313">
        <v>5</v>
      </c>
      <c r="U1822" s="313">
        <v>50</v>
      </c>
      <c r="V1822" s="313">
        <v>50</v>
      </c>
      <c r="W1822" s="314">
        <v>0.23</v>
      </c>
      <c r="X1822" s="315">
        <v>2.8799999999999999E-5</v>
      </c>
      <c r="Y1822" s="749">
        <v>790</v>
      </c>
      <c r="Z1822" s="282"/>
      <c r="AA1822" s="316" t="s">
        <v>393</v>
      </c>
      <c r="AB1822" s="282" t="s">
        <v>9163</v>
      </c>
      <c r="AC1822" s="317" t="s">
        <v>2081</v>
      </c>
      <c r="AD1822" s="318" t="s">
        <v>2731</v>
      </c>
      <c r="AE1822" s="319">
        <v>0</v>
      </c>
      <c r="AF1822" s="319" t="s">
        <v>11282</v>
      </c>
      <c r="AG1822" s="320">
        <v>10.61</v>
      </c>
      <c r="AH1822" s="321">
        <f t="shared" si="332"/>
        <v>0</v>
      </c>
      <c r="AI1822" s="287">
        <f>_xlfn.IFNA(VLOOKUP(AD:AD,грп!B:C,2,0),0)</f>
        <v>0</v>
      </c>
      <c r="AJ1822" s="607">
        <v>10</v>
      </c>
      <c r="AK1822" s="672">
        <f t="shared" si="330"/>
        <v>0</v>
      </c>
      <c r="AL1822" s="174"/>
      <c r="AM1822" s="4"/>
    </row>
    <row r="1823" spans="1:39" s="4" customFormat="1" ht="12" customHeight="1" outlineLevel="1" x14ac:dyDescent="0.35">
      <c r="A1823" s="307" t="s">
        <v>10525</v>
      </c>
      <c r="B1823" s="308" t="s">
        <v>7361</v>
      </c>
      <c r="C1823" s="323"/>
      <c r="D1823" s="310" t="s">
        <v>10274</v>
      </c>
      <c r="E1823" s="311" t="s">
        <v>2243</v>
      </c>
      <c r="F1823" s="293"/>
      <c r="G1823" s="293"/>
      <c r="H1823" s="294">
        <v>30</v>
      </c>
      <c r="I1823" s="294" t="str">
        <f>IFERROR(_xlfn.IFNA(VLOOKUP($D:$D,history!$I:$Y,3,0),VLOOKUP(E:E,history!$H:$Y,4,0)),"--")</f>
        <v>--</v>
      </c>
      <c r="J1823" s="282" t="s">
        <v>9870</v>
      </c>
      <c r="K1823" s="282" t="str">
        <f t="shared" si="331"/>
        <v/>
      </c>
      <c r="L1823" s="312">
        <f t="shared" si="333"/>
        <v>601.24</v>
      </c>
      <c r="M1823" s="312">
        <f t="shared" si="334"/>
        <v>910.97</v>
      </c>
      <c r="N1823" s="297" t="str">
        <f>_xlfn.IFNA(VLOOKUP($E:$E,'1'!$A:$E,3,0),"")</f>
        <v/>
      </c>
      <c r="O1823" s="297" t="str">
        <f>_xlfn.IFNA(VLOOKUP($E:$E,'2'!$A:$E,3,0),"")</f>
        <v/>
      </c>
      <c r="P1823" s="297" t="str">
        <f>_xlfn.IFNA(VLOOKUP($E:$E,'3'!$A:$D,3,0),"")</f>
        <v/>
      </c>
      <c r="Q1823" s="297" t="str">
        <f>_xlfn.IFNA(VLOOKUP($E:$E,'4'!$A:$F,3,0),"")</f>
        <v/>
      </c>
      <c r="R1823" s="297" t="str">
        <f>_xlfn.IFNA(VLOOKUP($E:$E,'5'!$A:$F,3,0),"")</f>
        <v/>
      </c>
      <c r="S1823" s="297" t="str">
        <f>_xlfn.IFNA(VLOOKUP($E:$E,'6'!$A:$F,3,0),"")</f>
        <v/>
      </c>
      <c r="T1823" s="313">
        <v>5</v>
      </c>
      <c r="U1823" s="313">
        <v>50</v>
      </c>
      <c r="V1823" s="313">
        <v>50</v>
      </c>
      <c r="W1823" s="314">
        <v>0.24199999999999999</v>
      </c>
      <c r="X1823" s="315">
        <v>2.4000000000000001E-4</v>
      </c>
      <c r="Y1823" s="749">
        <v>870</v>
      </c>
      <c r="Z1823" s="282"/>
      <c r="AA1823" s="316" t="s">
        <v>393</v>
      </c>
      <c r="AB1823" s="282" t="s">
        <v>9163</v>
      </c>
      <c r="AC1823" s="317" t="s">
        <v>2081</v>
      </c>
      <c r="AD1823" s="318" t="s">
        <v>2731</v>
      </c>
      <c r="AE1823" s="319">
        <v>0</v>
      </c>
      <c r="AF1823" s="319" t="s">
        <v>11282</v>
      </c>
      <c r="AG1823" s="320">
        <v>11.42</v>
      </c>
      <c r="AH1823" s="321">
        <f t="shared" si="332"/>
        <v>0</v>
      </c>
      <c r="AI1823" s="287">
        <f>_xlfn.IFNA(VLOOKUP(AD:AD,грп!B:C,2,0),0)</f>
        <v>0</v>
      </c>
      <c r="AJ1823" s="607">
        <v>10</v>
      </c>
      <c r="AK1823" s="672">
        <f t="shared" si="330"/>
        <v>0</v>
      </c>
      <c r="AL1823" s="174"/>
    </row>
    <row r="1824" spans="1:39" s="4" customFormat="1" ht="12" customHeight="1" outlineLevel="1" x14ac:dyDescent="0.35">
      <c r="A1824" s="307" t="s">
        <v>10525</v>
      </c>
      <c r="B1824" s="308" t="s">
        <v>7362</v>
      </c>
      <c r="C1824" s="323"/>
      <c r="D1824" s="310" t="s">
        <v>10275</v>
      </c>
      <c r="E1824" s="311" t="s">
        <v>2244</v>
      </c>
      <c r="F1824" s="293"/>
      <c r="G1824" s="293"/>
      <c r="H1824" s="294">
        <v>5</v>
      </c>
      <c r="I1824" s="294" t="str">
        <f>IFERROR(_xlfn.IFNA(VLOOKUP($D:$D,history!$I:$Y,3,0),VLOOKUP(E:E,history!$H:$Y,4,0)),"--")</f>
        <v>--</v>
      </c>
      <c r="J1824" s="282" t="s">
        <v>9870</v>
      </c>
      <c r="K1824" s="282" t="str">
        <f t="shared" si="331"/>
        <v/>
      </c>
      <c r="L1824" s="312">
        <f t="shared" si="333"/>
        <v>655.99</v>
      </c>
      <c r="M1824" s="312">
        <f t="shared" si="334"/>
        <v>993.93</v>
      </c>
      <c r="N1824" s="297" t="str">
        <f>_xlfn.IFNA(VLOOKUP($E:$E,'1'!$A:$E,3,0),"")</f>
        <v/>
      </c>
      <c r="O1824" s="297" t="str">
        <f>_xlfn.IFNA(VLOOKUP($E:$E,'2'!$A:$E,3,0),"")</f>
        <v/>
      </c>
      <c r="P1824" s="297" t="str">
        <f>_xlfn.IFNA(VLOOKUP($E:$E,'3'!$A:$D,3,0),"")</f>
        <v/>
      </c>
      <c r="Q1824" s="297" t="str">
        <f>_xlfn.IFNA(VLOOKUP($E:$E,'4'!$A:$F,3,0),"")</f>
        <v/>
      </c>
      <c r="R1824" s="297" t="str">
        <f>_xlfn.IFNA(VLOOKUP($E:$E,'5'!$A:$F,3,0),"")</f>
        <v/>
      </c>
      <c r="S1824" s="297" t="str">
        <f>_xlfn.IFNA(VLOOKUP($E:$E,'6'!$A:$F,3,0),"")</f>
        <v/>
      </c>
      <c r="T1824" s="313">
        <v>5</v>
      </c>
      <c r="U1824" s="313">
        <v>50</v>
      </c>
      <c r="V1824" s="313">
        <v>50</v>
      </c>
      <c r="W1824" s="314">
        <v>0.25800000000000001</v>
      </c>
      <c r="X1824" s="315">
        <v>2.4000000000000001E-4</v>
      </c>
      <c r="Y1824" s="749">
        <v>940</v>
      </c>
      <c r="Z1824" s="282"/>
      <c r="AA1824" s="316" t="s">
        <v>10391</v>
      </c>
      <c r="AB1824" s="282" t="s">
        <v>9885</v>
      </c>
      <c r="AC1824" s="317" t="s">
        <v>2081</v>
      </c>
      <c r="AD1824" s="318" t="s">
        <v>2731</v>
      </c>
      <c r="AE1824" s="319">
        <v>0</v>
      </c>
      <c r="AF1824" s="319" t="s">
        <v>11282</v>
      </c>
      <c r="AG1824" s="320">
        <v>12.46</v>
      </c>
      <c r="AH1824" s="321">
        <f t="shared" si="332"/>
        <v>0</v>
      </c>
      <c r="AI1824" s="287">
        <f>_xlfn.IFNA(VLOOKUP(AD:AD,грп!B:C,2,0),0)</f>
        <v>0</v>
      </c>
      <c r="AJ1824" s="607">
        <v>0</v>
      </c>
      <c r="AK1824" s="672">
        <f t="shared" si="330"/>
        <v>0</v>
      </c>
      <c r="AL1824" s="174"/>
    </row>
    <row r="1825" spans="1:39" s="4" customFormat="1" ht="12" customHeight="1" outlineLevel="1" x14ac:dyDescent="0.35">
      <c r="A1825" s="307" t="s">
        <v>10525</v>
      </c>
      <c r="B1825" s="308" t="s">
        <v>7363</v>
      </c>
      <c r="C1825" s="323"/>
      <c r="D1825" s="310" t="s">
        <v>10276</v>
      </c>
      <c r="E1825" s="311" t="s">
        <v>2245</v>
      </c>
      <c r="F1825" s="293"/>
      <c r="G1825" s="293"/>
      <c r="H1825" s="294">
        <v>7</v>
      </c>
      <c r="I1825" s="294" t="str">
        <f>IFERROR(_xlfn.IFNA(VLOOKUP($D:$D,history!$I:$Y,3,0),VLOOKUP(E:E,history!$H:$Y,4,0)),"--")</f>
        <v>--</v>
      </c>
      <c r="J1825" s="282" t="s">
        <v>9870</v>
      </c>
      <c r="K1825" s="282" t="str">
        <f t="shared" si="331"/>
        <v/>
      </c>
      <c r="L1825" s="312">
        <f t="shared" si="333"/>
        <v>572.80999999999995</v>
      </c>
      <c r="M1825" s="312">
        <f t="shared" si="334"/>
        <v>867.9</v>
      </c>
      <c r="N1825" s="297" t="str">
        <f>_xlfn.IFNA(VLOOKUP($E:$E,'1'!$A:$E,3,0),"")</f>
        <v/>
      </c>
      <c r="O1825" s="297" t="str">
        <f>_xlfn.IFNA(VLOOKUP($E:$E,'2'!$A:$E,3,0),"")</f>
        <v/>
      </c>
      <c r="P1825" s="297" t="str">
        <f>_xlfn.IFNA(VLOOKUP($E:$E,'3'!$A:$D,3,0),"")</f>
        <v/>
      </c>
      <c r="Q1825" s="297" t="str">
        <f>_xlfn.IFNA(VLOOKUP($E:$E,'4'!$A:$F,3,0),"")</f>
        <v/>
      </c>
      <c r="R1825" s="297" t="str">
        <f>_xlfn.IFNA(VLOOKUP($E:$E,'5'!$A:$F,3,0),"")</f>
        <v/>
      </c>
      <c r="S1825" s="297" t="str">
        <f>_xlfn.IFNA(VLOOKUP($E:$E,'6'!$A:$F,3,0),"")</f>
        <v/>
      </c>
      <c r="T1825" s="313">
        <v>5</v>
      </c>
      <c r="U1825" s="313">
        <v>50</v>
      </c>
      <c r="V1825" s="313">
        <v>50</v>
      </c>
      <c r="W1825" s="314">
        <v>0.26400000000000001</v>
      </c>
      <c r="X1825" s="315">
        <v>2.4000000000000001E-4</v>
      </c>
      <c r="Y1825" s="749">
        <v>820</v>
      </c>
      <c r="Z1825" s="282"/>
      <c r="AA1825" s="316" t="s">
        <v>393</v>
      </c>
      <c r="AB1825" s="282" t="s">
        <v>9885</v>
      </c>
      <c r="AC1825" s="317" t="s">
        <v>2081</v>
      </c>
      <c r="AD1825" s="318" t="s">
        <v>2731</v>
      </c>
      <c r="AE1825" s="319">
        <v>0</v>
      </c>
      <c r="AF1825" s="319" t="s">
        <v>11282</v>
      </c>
      <c r="AG1825" s="320">
        <v>10.88</v>
      </c>
      <c r="AH1825" s="321">
        <f t="shared" si="332"/>
        <v>0</v>
      </c>
      <c r="AI1825" s="287">
        <f>_xlfn.IFNA(VLOOKUP(AD:AD,грп!B:C,2,0),0)</f>
        <v>0</v>
      </c>
      <c r="AJ1825" s="607">
        <v>5</v>
      </c>
      <c r="AK1825" s="672">
        <f t="shared" si="330"/>
        <v>0</v>
      </c>
      <c r="AL1825" s="174"/>
    </row>
    <row r="1826" spans="1:39" s="1" customFormat="1" ht="12" customHeight="1" outlineLevel="1" x14ac:dyDescent="0.35">
      <c r="A1826" s="307" t="s">
        <v>10525</v>
      </c>
      <c r="B1826" s="308" t="s">
        <v>7364</v>
      </c>
      <c r="C1826" s="323"/>
      <c r="D1826" s="310" t="s">
        <v>10995</v>
      </c>
      <c r="E1826" s="311" t="s">
        <v>2246</v>
      </c>
      <c r="F1826" s="293"/>
      <c r="G1826" s="293"/>
      <c r="H1826" s="294">
        <v>28</v>
      </c>
      <c r="I1826" s="294" t="str">
        <f>IFERROR(_xlfn.IFNA(VLOOKUP($D:$D,history!$I:$Y,3,0),VLOOKUP(E:E,history!$H:$Y,4,0)),"--")</f>
        <v>--</v>
      </c>
      <c r="J1826" s="282" t="s">
        <v>9870</v>
      </c>
      <c r="K1826" s="282" t="str">
        <f t="shared" si="331"/>
        <v/>
      </c>
      <c r="L1826" s="312">
        <f t="shared" si="333"/>
        <v>631.25</v>
      </c>
      <c r="M1826" s="312">
        <f t="shared" si="334"/>
        <v>956.44</v>
      </c>
      <c r="N1826" s="297" t="str">
        <f>_xlfn.IFNA(VLOOKUP($E:$E,'1'!$A:$E,3,0),"")</f>
        <v/>
      </c>
      <c r="O1826" s="297" t="str">
        <f>_xlfn.IFNA(VLOOKUP($E:$E,'2'!$A:$E,3,0),"")</f>
        <v/>
      </c>
      <c r="P1826" s="297" t="str">
        <f>_xlfn.IFNA(VLOOKUP($E:$E,'3'!$A:$D,3,0),"")</f>
        <v/>
      </c>
      <c r="Q1826" s="297" t="str">
        <f>_xlfn.IFNA(VLOOKUP($E:$E,'4'!$A:$F,3,0),"")</f>
        <v/>
      </c>
      <c r="R1826" s="297" t="str">
        <f>_xlfn.IFNA(VLOOKUP($E:$E,'5'!$A:$F,3,0),"")</f>
        <v/>
      </c>
      <c r="S1826" s="297" t="str">
        <f>_xlfn.IFNA(VLOOKUP($E:$E,'6'!$A:$F,3,0),"")</f>
        <v/>
      </c>
      <c r="T1826" s="313">
        <v>5</v>
      </c>
      <c r="U1826" s="313">
        <v>50</v>
      </c>
      <c r="V1826" s="313">
        <v>50</v>
      </c>
      <c r="W1826" s="314">
        <v>0.248</v>
      </c>
      <c r="X1826" s="315">
        <v>1.8000000000000001E-4</v>
      </c>
      <c r="Y1826" s="749">
        <v>910</v>
      </c>
      <c r="Z1826" s="282"/>
      <c r="AA1826" s="316" t="s">
        <v>393</v>
      </c>
      <c r="AB1826" s="282" t="s">
        <v>9885</v>
      </c>
      <c r="AC1826" s="317" t="s">
        <v>2081</v>
      </c>
      <c r="AD1826" s="318" t="s">
        <v>2731</v>
      </c>
      <c r="AE1826" s="319">
        <v>0</v>
      </c>
      <c r="AF1826" s="319" t="s">
        <v>11282</v>
      </c>
      <c r="AG1826" s="320">
        <v>11.99</v>
      </c>
      <c r="AH1826" s="321">
        <f t="shared" si="332"/>
        <v>0</v>
      </c>
      <c r="AI1826" s="287">
        <f>_xlfn.IFNA(VLOOKUP(AD:AD,грп!B:C,2,0),0)</f>
        <v>0</v>
      </c>
      <c r="AJ1826" s="607">
        <v>5</v>
      </c>
      <c r="AK1826" s="672">
        <f t="shared" si="330"/>
        <v>0</v>
      </c>
      <c r="AL1826" s="174"/>
      <c r="AM1826" s="4"/>
    </row>
    <row r="1827" spans="1:39" s="1" customFormat="1" ht="12" customHeight="1" outlineLevel="1" x14ac:dyDescent="0.35">
      <c r="A1827" s="307" t="s">
        <v>10525</v>
      </c>
      <c r="B1827" s="308" t="s">
        <v>7365</v>
      </c>
      <c r="C1827" s="323"/>
      <c r="D1827" s="310" t="s">
        <v>10996</v>
      </c>
      <c r="E1827" s="311" t="s">
        <v>2247</v>
      </c>
      <c r="F1827" s="293"/>
      <c r="G1827" s="293"/>
      <c r="H1827" s="294">
        <v>3</v>
      </c>
      <c r="I1827" s="294" t="str">
        <f>IFERROR(_xlfn.IFNA(VLOOKUP($D:$D,history!$I:$Y,3,0),VLOOKUP(E:E,history!$H:$Y,4,0)),"--")</f>
        <v>--</v>
      </c>
      <c r="J1827" s="282" t="s">
        <v>9870</v>
      </c>
      <c r="K1827" s="282" t="str">
        <f t="shared" si="331"/>
        <v/>
      </c>
      <c r="L1827" s="312">
        <f t="shared" si="333"/>
        <v>657.05</v>
      </c>
      <c r="M1827" s="312">
        <f t="shared" si="334"/>
        <v>995.53</v>
      </c>
      <c r="N1827" s="297" t="str">
        <f>_xlfn.IFNA(VLOOKUP($E:$E,'1'!$A:$E,3,0),"")</f>
        <v/>
      </c>
      <c r="O1827" s="297" t="str">
        <f>_xlfn.IFNA(VLOOKUP($E:$E,'2'!$A:$E,3,0),"")</f>
        <v/>
      </c>
      <c r="P1827" s="297" t="str">
        <f>_xlfn.IFNA(VLOOKUP($E:$E,'3'!$A:$D,3,0),"")</f>
        <v/>
      </c>
      <c r="Q1827" s="297" t="str">
        <f>_xlfn.IFNA(VLOOKUP($E:$E,'4'!$A:$F,3,0),"")</f>
        <v/>
      </c>
      <c r="R1827" s="297" t="str">
        <f>_xlfn.IFNA(VLOOKUP($E:$E,'5'!$A:$F,3,0),"")</f>
        <v/>
      </c>
      <c r="S1827" s="297" t="str">
        <f>_xlfn.IFNA(VLOOKUP($E:$E,'6'!$A:$F,3,0),"")</f>
        <v/>
      </c>
      <c r="T1827" s="313">
        <v>5</v>
      </c>
      <c r="U1827" s="313">
        <v>50</v>
      </c>
      <c r="V1827" s="313">
        <v>50</v>
      </c>
      <c r="W1827" s="314">
        <v>0.26200000000000001</v>
      </c>
      <c r="X1827" s="315">
        <v>2.8E-5</v>
      </c>
      <c r="Y1827" s="749">
        <v>950</v>
      </c>
      <c r="Z1827" s="282"/>
      <c r="AA1827" s="316" t="s">
        <v>393</v>
      </c>
      <c r="AB1827" s="282" t="s">
        <v>9885</v>
      </c>
      <c r="AC1827" s="317" t="s">
        <v>2081</v>
      </c>
      <c r="AD1827" s="318" t="s">
        <v>2731</v>
      </c>
      <c r="AE1827" s="319">
        <v>0</v>
      </c>
      <c r="AF1827" s="319" t="s">
        <v>11282</v>
      </c>
      <c r="AG1827" s="320">
        <v>12.48</v>
      </c>
      <c r="AH1827" s="321">
        <f t="shared" si="332"/>
        <v>0</v>
      </c>
      <c r="AI1827" s="287">
        <f>_xlfn.IFNA(VLOOKUP(AD:AD,грп!B:C,2,0),0)</f>
        <v>0</v>
      </c>
      <c r="AJ1827" s="607">
        <v>10</v>
      </c>
      <c r="AK1827" s="672">
        <f t="shared" si="330"/>
        <v>0</v>
      </c>
      <c r="AL1827" s="174"/>
      <c r="AM1827" s="4"/>
    </row>
    <row r="1828" spans="1:39" s="1" customFormat="1" ht="12" customHeight="1" outlineLevel="1" x14ac:dyDescent="0.35">
      <c r="A1828" s="307" t="s">
        <v>10525</v>
      </c>
      <c r="B1828" s="308" t="s">
        <v>7366</v>
      </c>
      <c r="C1828" s="323"/>
      <c r="D1828" s="310" t="s">
        <v>10277</v>
      </c>
      <c r="E1828" s="311" t="s">
        <v>2248</v>
      </c>
      <c r="F1828" s="293"/>
      <c r="G1828" s="293"/>
      <c r="H1828" s="294">
        <v>2</v>
      </c>
      <c r="I1828" s="294" t="str">
        <f>IFERROR(_xlfn.IFNA(VLOOKUP($D:$D,history!$I:$Y,3,0),VLOOKUP(E:E,history!$H:$Y,4,0)),"--")</f>
        <v>--</v>
      </c>
      <c r="J1828" s="282" t="s">
        <v>9870</v>
      </c>
      <c r="K1828" s="282" t="str">
        <f t="shared" si="331"/>
        <v/>
      </c>
      <c r="L1828" s="312">
        <f t="shared" si="333"/>
        <v>770.25</v>
      </c>
      <c r="M1828" s="312">
        <f t="shared" si="334"/>
        <v>1167.04</v>
      </c>
      <c r="N1828" s="297" t="str">
        <f>_xlfn.IFNA(VLOOKUP($E:$E,'1'!$A:$E,3,0),"")</f>
        <v/>
      </c>
      <c r="O1828" s="297" t="str">
        <f>_xlfn.IFNA(VLOOKUP($E:$E,'2'!$A:$E,3,0),"")</f>
        <v/>
      </c>
      <c r="P1828" s="297" t="str">
        <f>_xlfn.IFNA(VLOOKUP($E:$E,'3'!$A:$D,3,0),"")</f>
        <v/>
      </c>
      <c r="Q1828" s="297" t="str">
        <f>_xlfn.IFNA(VLOOKUP($E:$E,'4'!$A:$F,3,0),"")</f>
        <v/>
      </c>
      <c r="R1828" s="297" t="str">
        <f>_xlfn.IFNA(VLOOKUP($E:$E,'5'!$A:$F,3,0),"")</f>
        <v/>
      </c>
      <c r="S1828" s="297" t="str">
        <f>_xlfn.IFNA(VLOOKUP($E:$E,'6'!$A:$F,3,0),"")</f>
        <v/>
      </c>
      <c r="T1828" s="313">
        <v>5</v>
      </c>
      <c r="U1828" s="313">
        <v>1</v>
      </c>
      <c r="V1828" s="313">
        <v>50</v>
      </c>
      <c r="W1828" s="314">
        <v>0.40799999999999997</v>
      </c>
      <c r="X1828" s="315">
        <v>3.6000000000000002E-4</v>
      </c>
      <c r="Y1828" s="749">
        <v>1110</v>
      </c>
      <c r="Z1828" s="282"/>
      <c r="AA1828" s="316" t="s">
        <v>10391</v>
      </c>
      <c r="AB1828" s="282" t="s">
        <v>9163</v>
      </c>
      <c r="AC1828" s="317" t="s">
        <v>2081</v>
      </c>
      <c r="AD1828" s="318" t="s">
        <v>2731</v>
      </c>
      <c r="AE1828" s="319">
        <v>0</v>
      </c>
      <c r="AF1828" s="319" t="s">
        <v>11282</v>
      </c>
      <c r="AG1828" s="320">
        <v>14.63</v>
      </c>
      <c r="AH1828" s="321">
        <f t="shared" si="332"/>
        <v>0</v>
      </c>
      <c r="AI1828" s="287">
        <f>_xlfn.IFNA(VLOOKUP(AD:AD,грп!B:C,2,0),0)</f>
        <v>0</v>
      </c>
      <c r="AJ1828" s="607">
        <v>5</v>
      </c>
      <c r="AK1828" s="672">
        <f t="shared" si="330"/>
        <v>0</v>
      </c>
      <c r="AL1828" s="174"/>
      <c r="AM1828" s="4"/>
    </row>
    <row r="1829" spans="1:39" s="4" customFormat="1" ht="12" customHeight="1" outlineLevel="1" x14ac:dyDescent="0.35">
      <c r="A1829" s="307" t="s">
        <v>10525</v>
      </c>
      <c r="B1829" s="308" t="s">
        <v>7367</v>
      </c>
      <c r="C1829" s="323"/>
      <c r="D1829" s="310" t="s">
        <v>10278</v>
      </c>
      <c r="E1829" s="311" t="s">
        <v>2249</v>
      </c>
      <c r="F1829" s="293"/>
      <c r="G1829" s="293"/>
      <c r="H1829" s="294"/>
      <c r="I1829" s="294" t="str">
        <f>IFERROR(_xlfn.IFNA(VLOOKUP($D:$D,history!$I:$Y,3,0),VLOOKUP(E:E,history!$H:$Y,4,0)),"--")</f>
        <v>--</v>
      </c>
      <c r="J1829" s="282" t="s">
        <v>9870</v>
      </c>
      <c r="K1829" s="282" t="str">
        <f t="shared" si="331"/>
        <v/>
      </c>
      <c r="L1829" s="312">
        <f t="shared" si="333"/>
        <v>784.46</v>
      </c>
      <c r="M1829" s="312">
        <f t="shared" si="334"/>
        <v>1188.57</v>
      </c>
      <c r="N1829" s="297" t="str">
        <f>_xlfn.IFNA(VLOOKUP($E:$E,'1'!$A:$E,3,0),"")</f>
        <v/>
      </c>
      <c r="O1829" s="297" t="str">
        <f>_xlfn.IFNA(VLOOKUP($E:$E,'2'!$A:$E,3,0),"")</f>
        <v/>
      </c>
      <c r="P1829" s="297" t="str">
        <f>_xlfn.IFNA(VLOOKUP($E:$E,'3'!$A:$D,3,0),"")</f>
        <v/>
      </c>
      <c r="Q1829" s="297" t="str">
        <f>_xlfn.IFNA(VLOOKUP($E:$E,'4'!$A:$F,3,0),"")</f>
        <v/>
      </c>
      <c r="R1829" s="297" t="str">
        <f>_xlfn.IFNA(VLOOKUP($E:$E,'5'!$A:$F,3,0),"")</f>
        <v/>
      </c>
      <c r="S1829" s="297" t="str">
        <f>_xlfn.IFNA(VLOOKUP($E:$E,'6'!$A:$F,3,0),"")</f>
        <v/>
      </c>
      <c r="T1829" s="313">
        <v>5</v>
      </c>
      <c r="U1829" s="313">
        <v>1</v>
      </c>
      <c r="V1829" s="313">
        <v>50</v>
      </c>
      <c r="W1829" s="314">
        <v>0.38900000000000001</v>
      </c>
      <c r="X1829" s="315">
        <v>3.8000000000000002E-4</v>
      </c>
      <c r="Y1829" s="749">
        <v>1130</v>
      </c>
      <c r="Z1829" s="282"/>
      <c r="AA1829" s="316" t="s">
        <v>10391</v>
      </c>
      <c r="AB1829" s="282" t="s">
        <v>9163</v>
      </c>
      <c r="AC1829" s="317" t="s">
        <v>2081</v>
      </c>
      <c r="AD1829" s="318" t="s">
        <v>2731</v>
      </c>
      <c r="AE1829" s="319">
        <v>0</v>
      </c>
      <c r="AF1829" s="319" t="s">
        <v>11282</v>
      </c>
      <c r="AG1829" s="320">
        <v>14.9</v>
      </c>
      <c r="AH1829" s="321">
        <f t="shared" si="332"/>
        <v>0</v>
      </c>
      <c r="AI1829" s="287">
        <f>_xlfn.IFNA(VLOOKUP(AD:AD,грп!B:C,2,0),0)</f>
        <v>0</v>
      </c>
      <c r="AJ1829" s="607">
        <v>0</v>
      </c>
      <c r="AK1829" s="672">
        <f t="shared" si="330"/>
        <v>0</v>
      </c>
      <c r="AL1829" s="174"/>
    </row>
    <row r="1830" spans="1:39" s="4" customFormat="1" ht="12" customHeight="1" outlineLevel="1" x14ac:dyDescent="0.35">
      <c r="A1830" s="307" t="s">
        <v>10525</v>
      </c>
      <c r="B1830" s="308" t="s">
        <v>7368</v>
      </c>
      <c r="C1830" s="323"/>
      <c r="D1830" s="310" t="s">
        <v>10279</v>
      </c>
      <c r="E1830" s="311" t="s">
        <v>2250</v>
      </c>
      <c r="F1830" s="293"/>
      <c r="G1830" s="293"/>
      <c r="H1830" s="294">
        <v>5</v>
      </c>
      <c r="I1830" s="294" t="str">
        <f>IFERROR(_xlfn.IFNA(VLOOKUP($D:$D,history!$I:$Y,3,0),VLOOKUP(E:E,history!$H:$Y,4,0)),"--")</f>
        <v>--</v>
      </c>
      <c r="J1830" s="282" t="s">
        <v>9870</v>
      </c>
      <c r="K1830" s="282" t="str">
        <f t="shared" si="331"/>
        <v/>
      </c>
      <c r="L1830" s="312">
        <f t="shared" si="333"/>
        <v>840.79</v>
      </c>
      <c r="M1830" s="312">
        <f t="shared" si="334"/>
        <v>1273.93</v>
      </c>
      <c r="N1830" s="297" t="str">
        <f>_xlfn.IFNA(VLOOKUP($E:$E,'1'!$A:$E,3,0),"")</f>
        <v/>
      </c>
      <c r="O1830" s="297" t="str">
        <f>_xlfn.IFNA(VLOOKUP($E:$E,'2'!$A:$E,3,0),"")</f>
        <v/>
      </c>
      <c r="P1830" s="297" t="str">
        <f>_xlfn.IFNA(VLOOKUP($E:$E,'3'!$A:$D,3,0),"")</f>
        <v/>
      </c>
      <c r="Q1830" s="297" t="str">
        <f>_xlfn.IFNA(VLOOKUP($E:$E,'4'!$A:$F,3,0),"")</f>
        <v/>
      </c>
      <c r="R1830" s="297" t="str">
        <f>_xlfn.IFNA(VLOOKUP($E:$E,'5'!$A:$F,3,0),"")</f>
        <v/>
      </c>
      <c r="S1830" s="297" t="str">
        <f>_xlfn.IFNA(VLOOKUP($E:$E,'6'!$A:$F,3,0),"")</f>
        <v/>
      </c>
      <c r="T1830" s="313">
        <v>5</v>
      </c>
      <c r="U1830" s="313">
        <v>1</v>
      </c>
      <c r="V1830" s="313">
        <v>50</v>
      </c>
      <c r="W1830" s="314">
        <v>0.39600000000000002</v>
      </c>
      <c r="X1830" s="315">
        <v>3.8000000000000002E-4</v>
      </c>
      <c r="Y1830" s="749">
        <v>1210</v>
      </c>
      <c r="Z1830" s="282"/>
      <c r="AA1830" s="316" t="s">
        <v>10391</v>
      </c>
      <c r="AB1830" s="282" t="s">
        <v>9885</v>
      </c>
      <c r="AC1830" s="317" t="s">
        <v>2081</v>
      </c>
      <c r="AD1830" s="318" t="s">
        <v>2731</v>
      </c>
      <c r="AE1830" s="319">
        <v>0</v>
      </c>
      <c r="AF1830" s="319" t="s">
        <v>11282</v>
      </c>
      <c r="AG1830" s="320">
        <v>15.97</v>
      </c>
      <c r="AH1830" s="321">
        <f t="shared" si="332"/>
        <v>0</v>
      </c>
      <c r="AI1830" s="287">
        <f>_xlfn.IFNA(VLOOKUP(AD:AD,грп!B:C,2,0),0)</f>
        <v>0</v>
      </c>
      <c r="AJ1830" s="607">
        <v>5</v>
      </c>
      <c r="AK1830" s="672">
        <f t="shared" si="330"/>
        <v>0</v>
      </c>
      <c r="AL1830" s="174"/>
    </row>
    <row r="1831" spans="1:39" s="1" customFormat="1" ht="12" customHeight="1" outlineLevel="1" x14ac:dyDescent="0.35">
      <c r="A1831" s="307" t="s">
        <v>10525</v>
      </c>
      <c r="B1831" s="308" t="s">
        <v>7369</v>
      </c>
      <c r="C1831" s="323"/>
      <c r="D1831" s="310" t="s">
        <v>3112</v>
      </c>
      <c r="E1831" s="311" t="s">
        <v>2251</v>
      </c>
      <c r="F1831" s="293"/>
      <c r="G1831" s="293"/>
      <c r="H1831" s="294">
        <v>8</v>
      </c>
      <c r="I1831" s="294" t="str">
        <f>IFERROR(_xlfn.IFNA(VLOOKUP($D:$D,history!$I:$Y,3,0),VLOOKUP(E:E,history!$H:$Y,4,0)),"--")</f>
        <v>--</v>
      </c>
      <c r="J1831" s="282" t="s">
        <v>5946</v>
      </c>
      <c r="K1831" s="282" t="str">
        <f t="shared" si="331"/>
        <v/>
      </c>
      <c r="L1831" s="312">
        <f t="shared" si="333"/>
        <v>1024.53</v>
      </c>
      <c r="M1831" s="312">
        <f t="shared" si="334"/>
        <v>1552.32</v>
      </c>
      <c r="N1831" s="297" t="str">
        <f>_xlfn.IFNA(VLOOKUP($E:$E,'1'!$A:$E,3,0),"")</f>
        <v/>
      </c>
      <c r="O1831" s="297" t="str">
        <f>_xlfn.IFNA(VLOOKUP($E:$E,'2'!$A:$E,3,0),"")</f>
        <v/>
      </c>
      <c r="P1831" s="297" t="str">
        <f>_xlfn.IFNA(VLOOKUP($E:$E,'3'!$A:$D,3,0),"")</f>
        <v/>
      </c>
      <c r="Q1831" s="297" t="str">
        <f>_xlfn.IFNA(VLOOKUP($E:$E,'4'!$A:$F,3,0),"")</f>
        <v/>
      </c>
      <c r="R1831" s="297" t="str">
        <f>_xlfn.IFNA(VLOOKUP($E:$E,'5'!$A:$F,3,0),"")</f>
        <v/>
      </c>
      <c r="S1831" s="297" t="str">
        <f>_xlfn.IFNA(VLOOKUP($E:$E,'6'!$A:$F,3,0),"")</f>
        <v/>
      </c>
      <c r="T1831" s="313">
        <v>1</v>
      </c>
      <c r="U1831" s="313">
        <v>1</v>
      </c>
      <c r="V1831" s="313">
        <v>25</v>
      </c>
      <c r="W1831" s="314">
        <v>0.72699999999999998</v>
      </c>
      <c r="X1831" s="315">
        <v>6.4999999999999997E-4</v>
      </c>
      <c r="Y1831" s="749">
        <v>1470</v>
      </c>
      <c r="Z1831" s="282"/>
      <c r="AA1831" s="316" t="s">
        <v>393</v>
      </c>
      <c r="AB1831" s="282" t="s">
        <v>9163</v>
      </c>
      <c r="AC1831" s="317" t="s">
        <v>2081</v>
      </c>
      <c r="AD1831" s="318" t="s">
        <v>2731</v>
      </c>
      <c r="AE1831" s="319">
        <v>0</v>
      </c>
      <c r="AF1831" s="319" t="s">
        <v>11282</v>
      </c>
      <c r="AG1831" s="320">
        <v>19.46</v>
      </c>
      <c r="AH1831" s="321">
        <f t="shared" si="332"/>
        <v>0</v>
      </c>
      <c r="AI1831" s="287">
        <f>_xlfn.IFNA(VLOOKUP(AD:AD,грп!B:C,2,0),0)</f>
        <v>0</v>
      </c>
      <c r="AJ1831" s="607">
        <v>0</v>
      </c>
      <c r="AK1831" s="672">
        <f t="shared" si="330"/>
        <v>0</v>
      </c>
      <c r="AL1831" s="174"/>
      <c r="AM1831" s="4"/>
    </row>
    <row r="1832" spans="1:39" s="1" customFormat="1" ht="12" customHeight="1" outlineLevel="1" x14ac:dyDescent="0.35">
      <c r="A1832" s="307" t="s">
        <v>10525</v>
      </c>
      <c r="B1832" s="308" t="s">
        <v>7370</v>
      </c>
      <c r="C1832" s="323"/>
      <c r="D1832" s="310" t="s">
        <v>3113</v>
      </c>
      <c r="E1832" s="311" t="s">
        <v>2252</v>
      </c>
      <c r="F1832" s="293"/>
      <c r="G1832" s="293"/>
      <c r="H1832" s="294"/>
      <c r="I1832" s="294" t="str">
        <f>IFERROR(_xlfn.IFNA(VLOOKUP($D:$D,history!$I:$Y,3,0),VLOOKUP(E:E,history!$H:$Y,4,0)),"--")</f>
        <v>--</v>
      </c>
      <c r="J1832" s="282" t="s">
        <v>5946</v>
      </c>
      <c r="K1832" s="282" t="str">
        <f t="shared" si="331"/>
        <v/>
      </c>
      <c r="L1832" s="312">
        <f t="shared" si="333"/>
        <v>1080.8699999999999</v>
      </c>
      <c r="M1832" s="312">
        <f t="shared" si="334"/>
        <v>1637.68</v>
      </c>
      <c r="N1832" s="297" t="str">
        <f>_xlfn.IFNA(VLOOKUP($E:$E,'1'!$A:$E,3,0),"")</f>
        <v/>
      </c>
      <c r="O1832" s="297" t="str">
        <f>_xlfn.IFNA(VLOOKUP($E:$E,'2'!$A:$E,3,0),"")</f>
        <v/>
      </c>
      <c r="P1832" s="297" t="str">
        <f>_xlfn.IFNA(VLOOKUP($E:$E,'3'!$A:$D,3,0),"")</f>
        <v/>
      </c>
      <c r="Q1832" s="297" t="str">
        <f>_xlfn.IFNA(VLOOKUP($E:$E,'4'!$A:$F,3,0),"")</f>
        <v/>
      </c>
      <c r="R1832" s="297" t="str">
        <f>_xlfn.IFNA(VLOOKUP($E:$E,'5'!$A:$F,3,0),"")</f>
        <v/>
      </c>
      <c r="S1832" s="297" t="str">
        <f>_xlfn.IFNA(VLOOKUP($E:$E,'6'!$A:$F,3,0),"")</f>
        <v/>
      </c>
      <c r="T1832" s="313">
        <v>1</v>
      </c>
      <c r="U1832" s="313">
        <v>1</v>
      </c>
      <c r="V1832" s="313">
        <v>25</v>
      </c>
      <c r="W1832" s="314">
        <v>0.70599999999999996</v>
      </c>
      <c r="X1832" s="315">
        <v>6.8000000000000005E-4</v>
      </c>
      <c r="Y1832" s="749">
        <v>1560</v>
      </c>
      <c r="Z1832" s="282"/>
      <c r="AA1832" s="316" t="s">
        <v>393</v>
      </c>
      <c r="AB1832" s="282" t="s">
        <v>9163</v>
      </c>
      <c r="AC1832" s="317" t="s">
        <v>2081</v>
      </c>
      <c r="AD1832" s="318" t="s">
        <v>2731</v>
      </c>
      <c r="AE1832" s="319">
        <v>0</v>
      </c>
      <c r="AF1832" s="319" t="s">
        <v>11282</v>
      </c>
      <c r="AG1832" s="320">
        <v>20.53</v>
      </c>
      <c r="AH1832" s="321">
        <f t="shared" si="332"/>
        <v>0</v>
      </c>
      <c r="AI1832" s="287">
        <f>_xlfn.IFNA(VLOOKUP(AD:AD,грп!B:C,2,0),0)</f>
        <v>0</v>
      </c>
      <c r="AJ1832" s="607">
        <v>0</v>
      </c>
      <c r="AK1832" s="672">
        <f t="shared" si="330"/>
        <v>0</v>
      </c>
      <c r="AL1832" s="174"/>
      <c r="AM1832" s="4"/>
    </row>
    <row r="1833" spans="1:39" s="1" customFormat="1" ht="12" customHeight="1" outlineLevel="1" x14ac:dyDescent="0.35">
      <c r="A1833" s="307" t="s">
        <v>10525</v>
      </c>
      <c r="B1833" s="308" t="s">
        <v>7371</v>
      </c>
      <c r="C1833" s="323"/>
      <c r="D1833" s="310" t="s">
        <v>10280</v>
      </c>
      <c r="E1833" s="311" t="s">
        <v>2253</v>
      </c>
      <c r="F1833" s="293"/>
      <c r="G1833" s="293"/>
      <c r="H1833" s="294"/>
      <c r="I1833" s="294" t="str">
        <f>IFERROR(_xlfn.IFNA(VLOOKUP($D:$D,history!$I:$Y,3,0),VLOOKUP(E:E,history!$H:$Y,4,0)),"--")</f>
        <v>--</v>
      </c>
      <c r="J1833" s="282" t="s">
        <v>5946</v>
      </c>
      <c r="K1833" s="282" t="str">
        <f t="shared" si="331"/>
        <v/>
      </c>
      <c r="L1833" s="312">
        <f t="shared" si="333"/>
        <v>1109.82</v>
      </c>
      <c r="M1833" s="312">
        <f t="shared" si="334"/>
        <v>1681.55</v>
      </c>
      <c r="N1833" s="297" t="str">
        <f>_xlfn.IFNA(VLOOKUP($E:$E,'1'!$A:$E,3,0),"")</f>
        <v/>
      </c>
      <c r="O1833" s="297" t="str">
        <f>_xlfn.IFNA(VLOOKUP($E:$E,'2'!$A:$E,3,0),"")</f>
        <v/>
      </c>
      <c r="P1833" s="297" t="str">
        <f>_xlfn.IFNA(VLOOKUP($E:$E,'3'!$A:$D,3,0),"")</f>
        <v/>
      </c>
      <c r="Q1833" s="297" t="str">
        <f>_xlfn.IFNA(VLOOKUP($E:$E,'4'!$A:$F,3,0),"")</f>
        <v/>
      </c>
      <c r="R1833" s="297" t="str">
        <f>_xlfn.IFNA(VLOOKUP($E:$E,'5'!$A:$F,3,0),"")</f>
        <v/>
      </c>
      <c r="S1833" s="297" t="str">
        <f>_xlfn.IFNA(VLOOKUP($E:$E,'6'!$A:$F,3,0),"")</f>
        <v/>
      </c>
      <c r="T1833" s="313">
        <v>1</v>
      </c>
      <c r="U1833" s="313">
        <v>1</v>
      </c>
      <c r="V1833" s="313">
        <v>25</v>
      </c>
      <c r="W1833" s="314">
        <v>0.70599999999999996</v>
      </c>
      <c r="X1833" s="315">
        <v>6.0000000000000001E-3</v>
      </c>
      <c r="Y1833" s="749">
        <v>1590</v>
      </c>
      <c r="Z1833" s="282"/>
      <c r="AA1833" s="316" t="s">
        <v>393</v>
      </c>
      <c r="AB1833" s="282" t="s">
        <v>9163</v>
      </c>
      <c r="AC1833" s="317" t="s">
        <v>2081</v>
      </c>
      <c r="AD1833" s="318" t="s">
        <v>2731</v>
      </c>
      <c r="AE1833" s="319">
        <v>0</v>
      </c>
      <c r="AF1833" s="319" t="s">
        <v>11282</v>
      </c>
      <c r="AG1833" s="320">
        <v>21.08</v>
      </c>
      <c r="AH1833" s="321">
        <f t="shared" si="332"/>
        <v>0</v>
      </c>
      <c r="AI1833" s="287">
        <f>_xlfn.IFNA(VLOOKUP(AD:AD,грп!B:C,2,0),0)</f>
        <v>0</v>
      </c>
      <c r="AJ1833" s="607">
        <v>0</v>
      </c>
      <c r="AK1833" s="672">
        <f t="shared" si="330"/>
        <v>0</v>
      </c>
      <c r="AL1833" s="174"/>
      <c r="AM1833" s="4"/>
    </row>
    <row r="1834" spans="1:39" s="4" customFormat="1" ht="12" customHeight="1" outlineLevel="1" x14ac:dyDescent="0.35">
      <c r="A1834" s="307" t="s">
        <v>10525</v>
      </c>
      <c r="B1834" s="308" t="s">
        <v>7372</v>
      </c>
      <c r="C1834" s="323"/>
      <c r="D1834" s="310" t="s">
        <v>10997</v>
      </c>
      <c r="E1834" s="311" t="s">
        <v>2254</v>
      </c>
      <c r="F1834" s="293"/>
      <c r="G1834" s="293"/>
      <c r="H1834" s="294">
        <v>10</v>
      </c>
      <c r="I1834" s="294" t="str">
        <f>IFERROR(_xlfn.IFNA(VLOOKUP($D:$D,history!$I:$Y,3,0),VLOOKUP(E:E,history!$H:$Y,4,0)),"--")</f>
        <v>--</v>
      </c>
      <c r="J1834" s="282" t="s">
        <v>5946</v>
      </c>
      <c r="K1834" s="282" t="str">
        <f t="shared" si="331"/>
        <v/>
      </c>
      <c r="L1834" s="312">
        <f t="shared" si="333"/>
        <v>1504.16</v>
      </c>
      <c r="M1834" s="312">
        <f t="shared" si="334"/>
        <v>2279.0300000000002</v>
      </c>
      <c r="N1834" s="297" t="str">
        <f>_xlfn.IFNA(VLOOKUP($E:$E,'1'!$A:$E,3,0),"")</f>
        <v/>
      </c>
      <c r="O1834" s="297" t="str">
        <f>_xlfn.IFNA(VLOOKUP($E:$E,'2'!$A:$E,3,0),"")</f>
        <v/>
      </c>
      <c r="P1834" s="297" t="str">
        <f>_xlfn.IFNA(VLOOKUP($E:$E,'3'!$A:$D,3,0),"")</f>
        <v/>
      </c>
      <c r="Q1834" s="297" t="str">
        <f>_xlfn.IFNA(VLOOKUP($E:$E,'4'!$A:$F,3,0),"")</f>
        <v/>
      </c>
      <c r="R1834" s="297" t="str">
        <f>_xlfn.IFNA(VLOOKUP($E:$E,'5'!$A:$F,3,0),"")</f>
        <v/>
      </c>
      <c r="S1834" s="297" t="str">
        <f>_xlfn.IFNA(VLOOKUP($E:$E,'6'!$A:$F,3,0),"")</f>
        <v/>
      </c>
      <c r="T1834" s="313">
        <v>1</v>
      </c>
      <c r="U1834" s="313">
        <v>1</v>
      </c>
      <c r="V1834" s="313">
        <v>25</v>
      </c>
      <c r="W1834" s="314">
        <v>0.74399999999999999</v>
      </c>
      <c r="X1834" s="315">
        <v>6.4999999999999997E-4</v>
      </c>
      <c r="Y1834" s="749">
        <v>2170</v>
      </c>
      <c r="Z1834" s="282"/>
      <c r="AA1834" s="316" t="s">
        <v>393</v>
      </c>
      <c r="AB1834" s="282" t="s">
        <v>9163</v>
      </c>
      <c r="AC1834" s="317" t="s">
        <v>2081</v>
      </c>
      <c r="AD1834" s="318" t="s">
        <v>2731</v>
      </c>
      <c r="AE1834" s="319">
        <v>0</v>
      </c>
      <c r="AF1834" s="319" t="s">
        <v>11282</v>
      </c>
      <c r="AG1834" s="320">
        <v>28.57</v>
      </c>
      <c r="AH1834" s="321">
        <f t="shared" si="332"/>
        <v>0</v>
      </c>
      <c r="AI1834" s="287">
        <f>_xlfn.IFNA(VLOOKUP(AD:AD,грп!B:C,2,0),0)</f>
        <v>0</v>
      </c>
      <c r="AJ1834" s="607">
        <v>0</v>
      </c>
      <c r="AK1834" s="672">
        <f t="shared" si="330"/>
        <v>0</v>
      </c>
      <c r="AL1834" s="174"/>
    </row>
    <row r="1835" spans="1:39" s="4" customFormat="1" ht="12" customHeight="1" outlineLevel="1" x14ac:dyDescent="0.35">
      <c r="A1835" s="307" t="s">
        <v>10525</v>
      </c>
      <c r="B1835" s="308" t="s">
        <v>7373</v>
      </c>
      <c r="C1835" s="323"/>
      <c r="D1835" s="310" t="s">
        <v>10998</v>
      </c>
      <c r="E1835" s="324" t="s">
        <v>2427</v>
      </c>
      <c r="F1835" s="293"/>
      <c r="G1835" s="293"/>
      <c r="H1835" s="294">
        <v>24</v>
      </c>
      <c r="I1835" s="294" t="str">
        <f>IFERROR(_xlfn.IFNA(VLOOKUP($D:$D,history!$I:$Y,3,0),VLOOKUP(E:E,history!$H:$Y,4,0)),"--")</f>
        <v>--</v>
      </c>
      <c r="J1835" s="282" t="s">
        <v>5946</v>
      </c>
      <c r="K1835" s="282" t="str">
        <f t="shared" si="331"/>
        <v/>
      </c>
      <c r="L1835" s="312">
        <f t="shared" si="333"/>
        <v>1350.43</v>
      </c>
      <c r="M1835" s="312">
        <f t="shared" si="334"/>
        <v>2046.1</v>
      </c>
      <c r="N1835" s="297" t="str">
        <f>_xlfn.IFNA(VLOOKUP($E:$E,'1'!$A:$E,3,0),"")</f>
        <v/>
      </c>
      <c r="O1835" s="297" t="str">
        <f>_xlfn.IFNA(VLOOKUP($E:$E,'2'!$A:$E,3,0),"")</f>
        <v/>
      </c>
      <c r="P1835" s="297" t="str">
        <f>_xlfn.IFNA(VLOOKUP($E:$E,'3'!$A:$D,3,0),"")</f>
        <v/>
      </c>
      <c r="Q1835" s="297" t="str">
        <f>_xlfn.IFNA(VLOOKUP($E:$E,'4'!$A:$F,3,0),"")</f>
        <v/>
      </c>
      <c r="R1835" s="297" t="str">
        <f>_xlfn.IFNA(VLOOKUP($E:$E,'5'!$A:$F,3,0),"")</f>
        <v/>
      </c>
      <c r="S1835" s="297" t="str">
        <f>_xlfn.IFNA(VLOOKUP($E:$E,'6'!$A:$F,3,0),"")</f>
        <v/>
      </c>
      <c r="T1835" s="313">
        <v>1</v>
      </c>
      <c r="U1835" s="313">
        <v>1</v>
      </c>
      <c r="V1835" s="313">
        <v>25</v>
      </c>
      <c r="W1835" s="314">
        <v>0.71399999999999997</v>
      </c>
      <c r="X1835" s="315">
        <v>6.4761899999999999E-4</v>
      </c>
      <c r="Y1835" s="749">
        <v>1940</v>
      </c>
      <c r="Z1835" s="282"/>
      <c r="AA1835" s="316" t="s">
        <v>10388</v>
      </c>
      <c r="AB1835" s="282" t="s">
        <v>9163</v>
      </c>
      <c r="AC1835" s="317" t="s">
        <v>2081</v>
      </c>
      <c r="AD1835" s="318" t="s">
        <v>2731</v>
      </c>
      <c r="AE1835" s="319">
        <v>0</v>
      </c>
      <c r="AF1835" s="319" t="s">
        <v>11282</v>
      </c>
      <c r="AG1835" s="320">
        <v>25.65</v>
      </c>
      <c r="AH1835" s="321">
        <f t="shared" si="332"/>
        <v>0</v>
      </c>
      <c r="AI1835" s="287">
        <f>_xlfn.IFNA(VLOOKUP(AD:AD,грп!B:C,2,0),0)</f>
        <v>0</v>
      </c>
      <c r="AJ1835" s="607">
        <v>0</v>
      </c>
      <c r="AK1835" s="672">
        <f t="shared" si="330"/>
        <v>0</v>
      </c>
      <c r="AL1835" s="174"/>
    </row>
    <row r="1836" spans="1:39" s="4" customFormat="1" ht="12" customHeight="1" outlineLevel="1" x14ac:dyDescent="0.35">
      <c r="A1836" s="307" t="s">
        <v>10525</v>
      </c>
      <c r="B1836" s="308" t="s">
        <v>7374</v>
      </c>
      <c r="C1836" s="323"/>
      <c r="D1836" s="310" t="s">
        <v>10999</v>
      </c>
      <c r="E1836" s="324" t="s">
        <v>2428</v>
      </c>
      <c r="F1836" s="293"/>
      <c r="G1836" s="293"/>
      <c r="H1836" s="294"/>
      <c r="I1836" s="294" t="str">
        <f>IFERROR(_xlfn.IFNA(VLOOKUP($D:$D,history!$I:$Y,3,0),VLOOKUP(E:E,history!$H:$Y,4,0)),"--")</f>
        <v>--</v>
      </c>
      <c r="J1836" s="282" t="s">
        <v>9870</v>
      </c>
      <c r="K1836" s="282" t="str">
        <f t="shared" si="331"/>
        <v/>
      </c>
      <c r="L1836" s="312">
        <f t="shared" si="333"/>
        <v>1316.73</v>
      </c>
      <c r="M1836" s="312">
        <f t="shared" si="334"/>
        <v>1995.05</v>
      </c>
      <c r="N1836" s="297" t="str">
        <f>_xlfn.IFNA(VLOOKUP($E:$E,'1'!$A:$E,3,0),"")</f>
        <v/>
      </c>
      <c r="O1836" s="297" t="str">
        <f>_xlfn.IFNA(VLOOKUP($E:$E,'2'!$A:$E,3,0),"")</f>
        <v/>
      </c>
      <c r="P1836" s="297" t="str">
        <f>_xlfn.IFNA(VLOOKUP($E:$E,'3'!$A:$D,3,0),"")</f>
        <v/>
      </c>
      <c r="Q1836" s="297" t="str">
        <f>_xlfn.IFNA(VLOOKUP($E:$E,'4'!$A:$F,3,0),"")</f>
        <v/>
      </c>
      <c r="R1836" s="297" t="str">
        <f>_xlfn.IFNA(VLOOKUP($E:$E,'5'!$A:$F,3,0),"")</f>
        <v/>
      </c>
      <c r="S1836" s="297" t="str">
        <f>_xlfn.IFNA(VLOOKUP($E:$E,'6'!$A:$F,3,0),"")</f>
        <v/>
      </c>
      <c r="T1836" s="313">
        <v>1</v>
      </c>
      <c r="U1836" s="313">
        <v>1</v>
      </c>
      <c r="V1836" s="313">
        <v>25</v>
      </c>
      <c r="W1836" s="314">
        <v>0.66800000000000004</v>
      </c>
      <c r="X1836" s="315">
        <v>5.1999999999999995E-4</v>
      </c>
      <c r="Y1836" s="749">
        <v>1890</v>
      </c>
      <c r="Z1836" s="282"/>
      <c r="AA1836" s="316" t="s">
        <v>10391</v>
      </c>
      <c r="AB1836" s="282" t="s">
        <v>9163</v>
      </c>
      <c r="AC1836" s="317" t="s">
        <v>2081</v>
      </c>
      <c r="AD1836" s="318" t="s">
        <v>2731</v>
      </c>
      <c r="AE1836" s="319">
        <v>0</v>
      </c>
      <c r="AF1836" s="319" t="s">
        <v>11282</v>
      </c>
      <c r="AG1836" s="320">
        <v>25.01</v>
      </c>
      <c r="AH1836" s="321">
        <f t="shared" si="332"/>
        <v>0</v>
      </c>
      <c r="AI1836" s="287">
        <f>_xlfn.IFNA(VLOOKUP(AD:AD,грп!B:C,2,0),0)</f>
        <v>0</v>
      </c>
      <c r="AJ1836" s="607">
        <v>0</v>
      </c>
      <c r="AK1836" s="672">
        <f t="shared" si="330"/>
        <v>0</v>
      </c>
      <c r="AL1836" s="174"/>
    </row>
    <row r="1837" spans="1:39" s="4" customFormat="1" ht="12" customHeight="1" outlineLevel="1" x14ac:dyDescent="0.35">
      <c r="A1837" s="307" t="s">
        <v>10525</v>
      </c>
      <c r="B1837" s="308" t="s">
        <v>7375</v>
      </c>
      <c r="C1837" s="309"/>
      <c r="D1837" s="310" t="s">
        <v>4965</v>
      </c>
      <c r="E1837" s="322" t="s">
        <v>4658</v>
      </c>
      <c r="F1837" s="293"/>
      <c r="G1837" s="293"/>
      <c r="H1837" s="294">
        <v>7</v>
      </c>
      <c r="I1837" s="294" t="str">
        <f>IFERROR(_xlfn.IFNA(VLOOKUP($D:$D,history!$I:$Y,3,0),VLOOKUP(E:E,history!$H:$Y,4,0)),"--")</f>
        <v>--</v>
      </c>
      <c r="J1837" s="282" t="s">
        <v>5946</v>
      </c>
      <c r="K1837" s="282" t="str">
        <f t="shared" si="331"/>
        <v/>
      </c>
      <c r="L1837" s="312">
        <f t="shared" si="333"/>
        <v>890.28</v>
      </c>
      <c r="M1837" s="312">
        <f t="shared" si="334"/>
        <v>1348.91</v>
      </c>
      <c r="N1837" s="297" t="str">
        <f>_xlfn.IFNA(VLOOKUP($E:$E,'1'!$A:$E,3,0),"")</f>
        <v/>
      </c>
      <c r="O1837" s="297" t="str">
        <f>_xlfn.IFNA(VLOOKUP($E:$E,'2'!$A:$E,3,0),"")</f>
        <v/>
      </c>
      <c r="P1837" s="297" t="str">
        <f>_xlfn.IFNA(VLOOKUP($E:$E,'3'!$A:$D,3,0),"")</f>
        <v/>
      </c>
      <c r="Q1837" s="297" t="str">
        <f>_xlfn.IFNA(VLOOKUP($E:$E,'4'!$A:$F,3,0),"")</f>
        <v/>
      </c>
      <c r="R1837" s="297" t="str">
        <f>_xlfn.IFNA(VLOOKUP($E:$E,'5'!$A:$F,3,0),"")</f>
        <v/>
      </c>
      <c r="S1837" s="297" t="str">
        <f>_xlfn.IFNA(VLOOKUP($E:$E,'6'!$A:$F,3,0),"")</f>
        <v/>
      </c>
      <c r="T1837" s="313">
        <v>1</v>
      </c>
      <c r="U1837" s="313">
        <v>50</v>
      </c>
      <c r="V1837" s="313">
        <v>100</v>
      </c>
      <c r="W1837" s="314">
        <v>0.161</v>
      </c>
      <c r="X1837" s="315">
        <v>1.1E-4</v>
      </c>
      <c r="Y1837" s="749">
        <v>1280</v>
      </c>
      <c r="Z1837" s="282"/>
      <c r="AA1837" s="316" t="s">
        <v>393</v>
      </c>
      <c r="AB1837" s="282" t="s">
        <v>9163</v>
      </c>
      <c r="AC1837" s="317" t="s">
        <v>2081</v>
      </c>
      <c r="AD1837" s="318" t="s">
        <v>2731</v>
      </c>
      <c r="AE1837" s="319">
        <v>0</v>
      </c>
      <c r="AF1837" s="319" t="s">
        <v>11282</v>
      </c>
      <c r="AG1837" s="320">
        <v>16.91</v>
      </c>
      <c r="AH1837" s="321">
        <f t="shared" si="332"/>
        <v>0</v>
      </c>
      <c r="AI1837" s="287">
        <f>_xlfn.IFNA(VLOOKUP(AD:AD,грп!B:C,2,0),0)</f>
        <v>0</v>
      </c>
      <c r="AJ1837" s="607">
        <v>10</v>
      </c>
      <c r="AK1837" s="672">
        <f t="shared" si="330"/>
        <v>0</v>
      </c>
      <c r="AL1837" s="174"/>
    </row>
    <row r="1838" spans="1:39" s="4" customFormat="1" ht="12" customHeight="1" outlineLevel="1" x14ac:dyDescent="0.35">
      <c r="A1838" s="307" t="s">
        <v>10525</v>
      </c>
      <c r="B1838" s="308" t="s">
        <v>7376</v>
      </c>
      <c r="C1838" s="309"/>
      <c r="D1838" s="310" t="s">
        <v>10272</v>
      </c>
      <c r="E1838" s="322" t="s">
        <v>4659</v>
      </c>
      <c r="F1838" s="293"/>
      <c r="G1838" s="293"/>
      <c r="H1838" s="294"/>
      <c r="I1838" s="294" t="str">
        <f>IFERROR(_xlfn.IFNA(VLOOKUP($D:$D,history!$I:$Y,3,0),VLOOKUP(E:E,history!$H:$Y,4,0)),"--")</f>
        <v>--</v>
      </c>
      <c r="J1838" s="282" t="s">
        <v>9870</v>
      </c>
      <c r="K1838" s="282" t="str">
        <f t="shared" si="331"/>
        <v/>
      </c>
      <c r="L1838" s="312">
        <f t="shared" si="333"/>
        <v>642.30999999999995</v>
      </c>
      <c r="M1838" s="312">
        <f t="shared" si="334"/>
        <v>973.19</v>
      </c>
      <c r="N1838" s="297" t="str">
        <f>_xlfn.IFNA(VLOOKUP($E:$E,'1'!$A:$E,3,0),"")</f>
        <v/>
      </c>
      <c r="O1838" s="297" t="str">
        <f>_xlfn.IFNA(VLOOKUP($E:$E,'2'!$A:$E,3,0),"")</f>
        <v/>
      </c>
      <c r="P1838" s="297" t="str">
        <f>_xlfn.IFNA(VLOOKUP($E:$E,'3'!$A:$D,3,0),"")</f>
        <v/>
      </c>
      <c r="Q1838" s="297" t="str">
        <f>_xlfn.IFNA(VLOOKUP($E:$E,'4'!$A:$F,3,0),"")</f>
        <v/>
      </c>
      <c r="R1838" s="297" t="str">
        <f>_xlfn.IFNA(VLOOKUP($E:$E,'5'!$A:$F,3,0),"")</f>
        <v/>
      </c>
      <c r="S1838" s="297" t="str">
        <f>_xlfn.IFNA(VLOOKUP($E:$E,'6'!$A:$F,3,0),"")</f>
        <v/>
      </c>
      <c r="T1838" s="313">
        <v>1</v>
      </c>
      <c r="U1838" s="313">
        <v>50</v>
      </c>
      <c r="V1838" s="313">
        <v>100</v>
      </c>
      <c r="W1838" s="314">
        <v>0.158</v>
      </c>
      <c r="X1838" s="315">
        <v>1.15E-4</v>
      </c>
      <c r="Y1838" s="749">
        <v>920</v>
      </c>
      <c r="Z1838" s="282"/>
      <c r="AA1838" s="316" t="s">
        <v>10391</v>
      </c>
      <c r="AB1838" s="282" t="s">
        <v>9163</v>
      </c>
      <c r="AC1838" s="317" t="s">
        <v>2081</v>
      </c>
      <c r="AD1838" s="318" t="s">
        <v>2731</v>
      </c>
      <c r="AE1838" s="319">
        <v>0</v>
      </c>
      <c r="AF1838" s="319" t="s">
        <v>11282</v>
      </c>
      <c r="AG1838" s="320">
        <v>12.2</v>
      </c>
      <c r="AH1838" s="321">
        <f t="shared" si="332"/>
        <v>0</v>
      </c>
      <c r="AI1838" s="287">
        <f>_xlfn.IFNA(VLOOKUP(AD:AD,грп!B:C,2,0),0)</f>
        <v>0</v>
      </c>
      <c r="AJ1838" s="607">
        <v>0</v>
      </c>
      <c r="AK1838" s="672">
        <f t="shared" si="330"/>
        <v>0</v>
      </c>
      <c r="AL1838" s="174"/>
    </row>
    <row r="1839" spans="1:39" s="4" customFormat="1" ht="12" customHeight="1" x14ac:dyDescent="0.35">
      <c r="A1839" s="288"/>
      <c r="B1839" s="289"/>
      <c r="C1839" s="290" t="s">
        <v>555</v>
      </c>
      <c r="D1839" s="291" t="s">
        <v>3005</v>
      </c>
      <c r="E1839" s="292"/>
      <c r="F1839" s="293"/>
      <c r="G1839" s="293"/>
      <c r="H1839" s="294"/>
      <c r="I1839" s="294"/>
      <c r="J1839" s="282" t="s">
        <v>393</v>
      </c>
      <c r="K1839" s="282" t="str">
        <f t="shared" si="331"/>
        <v/>
      </c>
      <c r="L1839" s="295"/>
      <c r="M1839" s="296"/>
      <c r="N1839" s="297"/>
      <c r="O1839" s="297"/>
      <c r="P1839" s="297"/>
      <c r="Q1839" s="297" t="str">
        <f>_xlfn.IFNA(VLOOKUP($E:$E,'4'!$A:$F,3,0),"")</f>
        <v/>
      </c>
      <c r="R1839" s="297" t="str">
        <f>_xlfn.IFNA(VLOOKUP($E:$E,'5'!$A:$F,3,0),"")</f>
        <v/>
      </c>
      <c r="S1839" s="297"/>
      <c r="T1839" s="298"/>
      <c r="U1839" s="299"/>
      <c r="V1839" s="299"/>
      <c r="W1839" s="300"/>
      <c r="X1839" s="301"/>
      <c r="Y1839" s="749"/>
      <c r="Z1839" s="282"/>
      <c r="AA1839" s="280"/>
      <c r="AB1839" s="282"/>
      <c r="AC1839" s="302"/>
      <c r="AD1839" s="338" t="s">
        <v>3005</v>
      </c>
      <c r="AE1839" s="280"/>
      <c r="AF1839" s="329"/>
      <c r="AG1839" s="305"/>
      <c r="AH1839" s="306"/>
      <c r="AI1839" s="287">
        <f>_xlfn.IFNA(VLOOKUP(AD:AD,грп!B:C,2,0),0)</f>
        <v>0</v>
      </c>
      <c r="AJ1839" s="607">
        <v>0</v>
      </c>
      <c r="AK1839" s="672" t="str">
        <f t="shared" si="330"/>
        <v xml:space="preserve"> </v>
      </c>
      <c r="AL1839" s="174"/>
    </row>
    <row r="1840" spans="1:39" s="4" customFormat="1" ht="12" customHeight="1" outlineLevel="1" x14ac:dyDescent="0.35">
      <c r="A1840" s="307" t="s">
        <v>339</v>
      </c>
      <c r="B1840" s="308" t="s">
        <v>7377</v>
      </c>
      <c r="C1840" s="323"/>
      <c r="D1840" s="310" t="s">
        <v>11000</v>
      </c>
      <c r="E1840" s="324" t="s">
        <v>5781</v>
      </c>
      <c r="F1840" s="293"/>
      <c r="G1840" s="293"/>
      <c r="H1840" s="294">
        <v>3</v>
      </c>
      <c r="I1840" s="294" t="str">
        <f>IFERROR(_xlfn.IFNA(VLOOKUP($D:$D,history!$I:$Y,3,0),VLOOKUP(E:E,history!$H:$Y,4,0)),"--")</f>
        <v>--</v>
      </c>
      <c r="J1840" s="282" t="s">
        <v>9870</v>
      </c>
      <c r="K1840" s="282" t="str">
        <f t="shared" si="331"/>
        <v/>
      </c>
      <c r="L1840" s="312">
        <f>IF($A$3="ИМ",ROUND($Y1840*(1-($L$6-$F$4))*(1-$F$3)*(1+$AG$2),2),ROUND($M1840*(1-($L$6-$F$4))*(1-$F$3)*(1+$AG$2),2))</f>
        <v>312.73</v>
      </c>
      <c r="M1840" s="312">
        <f>ROUND(IF($A$3="РЕГИОНЫ",AG1840*$AG$3*$AG$1,IF(AI1840=0,AG1840*$AG$3*$AG$1,AG1840*$AG$3*(1-5%)*$AG$1)),2)</f>
        <v>473.83</v>
      </c>
      <c r="N1840" s="297" t="str">
        <f>_xlfn.IFNA(VLOOKUP($E:$E,'1'!$A:$E,3,0),"")</f>
        <v/>
      </c>
      <c r="O1840" s="297" t="str">
        <f>_xlfn.IFNA(VLOOKUP($E:$E,'2'!$A:$E,3,0),"")</f>
        <v/>
      </c>
      <c r="P1840" s="297" t="str">
        <f>_xlfn.IFNA(VLOOKUP($E:$E,'3'!$A:$D,3,0),"")</f>
        <v/>
      </c>
      <c r="Q1840" s="297" t="str">
        <f>_xlfn.IFNA(VLOOKUP($E:$E,'4'!$A:$F,3,0),"")</f>
        <v/>
      </c>
      <c r="R1840" s="297" t="str">
        <f>_xlfn.IFNA(VLOOKUP($E:$E,'5'!$A:$F,3,0),"")</f>
        <v/>
      </c>
      <c r="S1840" s="297" t="str">
        <f>_xlfn.IFNA(VLOOKUP($E:$E,'6'!$A:$F,3,0),"")</f>
        <v/>
      </c>
      <c r="T1840" s="313">
        <v>1</v>
      </c>
      <c r="U1840" s="313">
        <v>10</v>
      </c>
      <c r="V1840" s="313">
        <v>60</v>
      </c>
      <c r="W1840" s="314">
        <v>0.16700000000000001</v>
      </c>
      <c r="X1840" s="315">
        <v>1.416667E-4</v>
      </c>
      <c r="Y1840" s="749">
        <v>430</v>
      </c>
      <c r="Z1840" s="282"/>
      <c r="AA1840" s="316" t="s">
        <v>393</v>
      </c>
      <c r="AB1840" s="282" t="s">
        <v>9163</v>
      </c>
      <c r="AC1840" s="317" t="s">
        <v>2081</v>
      </c>
      <c r="AD1840" s="318" t="s">
        <v>3005</v>
      </c>
      <c r="AE1840" s="319">
        <v>0</v>
      </c>
      <c r="AF1840" s="319" t="s">
        <v>11273</v>
      </c>
      <c r="AG1840" s="320">
        <v>5.94</v>
      </c>
      <c r="AH1840" s="321">
        <f>IF($A$3="РЕГИОНЫ",ROUND($AG1840*(1-($L$6-$F$4))*(1-$F$3)*(1+$AG$2)*$AG$1,2),0)</f>
        <v>0</v>
      </c>
      <c r="AI1840" s="287">
        <f>_xlfn.IFNA(VLOOKUP(AD:AD,грп!B:C,2,0),0)</f>
        <v>0</v>
      </c>
      <c r="AJ1840" s="607">
        <v>19</v>
      </c>
      <c r="AK1840" s="672">
        <f t="shared" si="330"/>
        <v>0</v>
      </c>
      <c r="AL1840" s="174"/>
    </row>
    <row r="1841" spans="1:39" s="4" customFormat="1" ht="12" customHeight="1" outlineLevel="1" x14ac:dyDescent="0.35">
      <c r="A1841" s="307" t="s">
        <v>339</v>
      </c>
      <c r="B1841" s="308" t="s">
        <v>7378</v>
      </c>
      <c r="C1841" s="323"/>
      <c r="D1841" s="310" t="s">
        <v>11001</v>
      </c>
      <c r="E1841" s="324" t="s">
        <v>5782</v>
      </c>
      <c r="F1841" s="293"/>
      <c r="G1841" s="293"/>
      <c r="H1841" s="294">
        <v>12</v>
      </c>
      <c r="I1841" s="294" t="str">
        <f>IFERROR(_xlfn.IFNA(VLOOKUP($D:$D,history!$I:$Y,3,0),VLOOKUP(E:E,history!$H:$Y,4,0)),"--")</f>
        <v>--</v>
      </c>
      <c r="J1841" s="282" t="s">
        <v>9870</v>
      </c>
      <c r="K1841" s="282" t="str">
        <f t="shared" si="331"/>
        <v/>
      </c>
      <c r="L1841" s="312">
        <f>IF($A$3="ИМ",ROUND($Y1841*(1-($L$6-$F$4))*(1-$F$3)*(1+$AG$2),2),ROUND($M1841*(1-($L$6-$F$4))*(1-$F$3)*(1+$AG$2),2))</f>
        <v>580.71</v>
      </c>
      <c r="M1841" s="312">
        <f>ROUND(IF($A$3="РЕГИОНЫ",AG1841*$AG$3*$AG$1,IF(AI1841=0,AG1841*$AG$3*$AG$1,AG1841*$AG$3*(1-5%)*$AG$1)),2)</f>
        <v>879.86</v>
      </c>
      <c r="N1841" s="297" t="str">
        <f>_xlfn.IFNA(VLOOKUP($E:$E,'1'!$A:$E,3,0),"")</f>
        <v/>
      </c>
      <c r="O1841" s="297" t="str">
        <f>_xlfn.IFNA(VLOOKUP($E:$E,'2'!$A:$E,3,0),"")</f>
        <v/>
      </c>
      <c r="P1841" s="297" t="str">
        <f>_xlfn.IFNA(VLOOKUP($E:$E,'3'!$A:$D,3,0),"")</f>
        <v/>
      </c>
      <c r="Q1841" s="297" t="str">
        <f>_xlfn.IFNA(VLOOKUP($E:$E,'4'!$A:$F,3,0),"")</f>
        <v/>
      </c>
      <c r="R1841" s="297" t="str">
        <f>_xlfn.IFNA(VLOOKUP($E:$E,'5'!$A:$F,3,0),"")</f>
        <v/>
      </c>
      <c r="S1841" s="297" t="str">
        <f>_xlfn.IFNA(VLOOKUP($E:$E,'6'!$A:$F,3,0),"")</f>
        <v/>
      </c>
      <c r="T1841" s="313">
        <v>1</v>
      </c>
      <c r="U1841" s="313">
        <v>10</v>
      </c>
      <c r="V1841" s="313">
        <v>50</v>
      </c>
      <c r="W1841" s="314">
        <v>0.49299999999999999</v>
      </c>
      <c r="X1841" s="315">
        <v>5.7499999999999999E-4</v>
      </c>
      <c r="Y1841" s="749">
        <v>790</v>
      </c>
      <c r="Z1841" s="282"/>
      <c r="AA1841" s="316" t="s">
        <v>393</v>
      </c>
      <c r="AB1841" s="282" t="s">
        <v>9885</v>
      </c>
      <c r="AC1841" s="317" t="s">
        <v>2081</v>
      </c>
      <c r="AD1841" s="318" t="s">
        <v>3005</v>
      </c>
      <c r="AE1841" s="319">
        <v>0</v>
      </c>
      <c r="AF1841" s="319" t="s">
        <v>11273</v>
      </c>
      <c r="AG1841" s="320">
        <v>11.03</v>
      </c>
      <c r="AH1841" s="321">
        <f>IF($A$3="РЕГИОНЫ",ROUND($AG1841*(1-($L$6-$F$4))*(1-$F$3)*(1+$AG$2)*$AG$1,2),0)</f>
        <v>0</v>
      </c>
      <c r="AI1841" s="287">
        <f>_xlfn.IFNA(VLOOKUP(AD:AD,грп!B:C,2,0),0)</f>
        <v>0</v>
      </c>
      <c r="AJ1841" s="607">
        <v>8</v>
      </c>
      <c r="AK1841" s="672">
        <f t="shared" ref="AK1841:AK1904" si="335">C1841</f>
        <v>0</v>
      </c>
      <c r="AL1841" s="174"/>
    </row>
    <row r="1842" spans="1:39" s="4" customFormat="1" ht="12" customHeight="1" outlineLevel="1" x14ac:dyDescent="0.35">
      <c r="A1842" s="307" t="s">
        <v>339</v>
      </c>
      <c r="B1842" s="308" t="s">
        <v>7379</v>
      </c>
      <c r="C1842" s="323"/>
      <c r="D1842" s="310" t="s">
        <v>11002</v>
      </c>
      <c r="E1842" s="324" t="s">
        <v>5783</v>
      </c>
      <c r="F1842" s="293"/>
      <c r="G1842" s="293"/>
      <c r="H1842" s="294">
        <v>4</v>
      </c>
      <c r="I1842" s="294" t="str">
        <f>IFERROR(_xlfn.IFNA(VLOOKUP($D:$D,history!$I:$Y,3,0),VLOOKUP(E:E,history!$H:$Y,4,0)),"--")</f>
        <v>--</v>
      </c>
      <c r="J1842" s="282" t="s">
        <v>9870</v>
      </c>
      <c r="K1842" s="282" t="str">
        <f t="shared" si="331"/>
        <v/>
      </c>
      <c r="L1842" s="312">
        <f>IF($A$3="ИМ",ROUND($Y1842*(1-($L$6-$F$4))*(1-$F$3)*(1+$AG$2),2),ROUND($M1842*(1-($L$6-$F$4))*(1-$F$3)*(1+$AG$2),2))</f>
        <v>1112.46</v>
      </c>
      <c r="M1842" s="312">
        <f>ROUND(IF($A$3="РЕГИОНЫ",AG1842*$AG$3*$AG$1,IF(AI1842=0,AG1842*$AG$3*$AG$1,AG1842*$AG$3*(1-5%)*$AG$1)),2)</f>
        <v>1685.54</v>
      </c>
      <c r="N1842" s="297" t="str">
        <f>_xlfn.IFNA(VLOOKUP($E:$E,'1'!$A:$E,3,0),"")</f>
        <v/>
      </c>
      <c r="O1842" s="297" t="str">
        <f>_xlfn.IFNA(VLOOKUP($E:$E,'2'!$A:$E,3,0),"")</f>
        <v/>
      </c>
      <c r="P1842" s="297" t="str">
        <f>_xlfn.IFNA(VLOOKUP($E:$E,'3'!$A:$D,3,0),"")</f>
        <v/>
      </c>
      <c r="Q1842" s="297" t="str">
        <f>_xlfn.IFNA(VLOOKUP($E:$E,'4'!$A:$F,3,0),"")</f>
        <v/>
      </c>
      <c r="R1842" s="297" t="str">
        <f>_xlfn.IFNA(VLOOKUP($E:$E,'5'!$A:$F,3,0),"")</f>
        <v/>
      </c>
      <c r="S1842" s="297" t="str">
        <f>_xlfn.IFNA(VLOOKUP($E:$E,'6'!$A:$F,3,0),"")</f>
        <v/>
      </c>
      <c r="T1842" s="313">
        <v>1</v>
      </c>
      <c r="U1842" s="313">
        <v>5</v>
      </c>
      <c r="V1842" s="313">
        <v>20</v>
      </c>
      <c r="W1842" s="314">
        <v>1.02</v>
      </c>
      <c r="X1842" s="315">
        <v>1.0416666999999999E-3</v>
      </c>
      <c r="Y1842" s="749">
        <v>1520</v>
      </c>
      <c r="Z1842" s="282"/>
      <c r="AA1842" s="316" t="s">
        <v>393</v>
      </c>
      <c r="AB1842" s="282" t="s">
        <v>9163</v>
      </c>
      <c r="AC1842" s="317" t="s">
        <v>2081</v>
      </c>
      <c r="AD1842" s="318" t="s">
        <v>3005</v>
      </c>
      <c r="AE1842" s="319">
        <v>0</v>
      </c>
      <c r="AF1842" s="319" t="s">
        <v>11273</v>
      </c>
      <c r="AG1842" s="320">
        <v>21.13</v>
      </c>
      <c r="AH1842" s="321">
        <f>IF($A$3="РЕГИОНЫ",ROUND($AG1842*(1-($L$6-$F$4))*(1-$F$3)*(1+$AG$2)*$AG$1,2),0)</f>
        <v>0</v>
      </c>
      <c r="AI1842" s="287">
        <f>_xlfn.IFNA(VLOOKUP(AD:AD,грп!B:C,2,0),0)</f>
        <v>0</v>
      </c>
      <c r="AJ1842" s="607">
        <v>5</v>
      </c>
      <c r="AK1842" s="672">
        <f t="shared" si="335"/>
        <v>0</v>
      </c>
      <c r="AL1842" s="174"/>
    </row>
    <row r="1843" spans="1:39" s="6" customFormat="1" ht="12" customHeight="1" x14ac:dyDescent="0.35">
      <c r="A1843" s="288"/>
      <c r="B1843" s="289"/>
      <c r="C1843" s="290" t="s">
        <v>555</v>
      </c>
      <c r="D1843" s="291" t="s">
        <v>2692</v>
      </c>
      <c r="E1843" s="292"/>
      <c r="F1843" s="293"/>
      <c r="G1843" s="293"/>
      <c r="H1843" s="294"/>
      <c r="I1843" s="294"/>
      <c r="J1843" s="282" t="s">
        <v>393</v>
      </c>
      <c r="K1843" s="282" t="str">
        <f t="shared" si="331"/>
        <v/>
      </c>
      <c r="L1843" s="295"/>
      <c r="M1843" s="296"/>
      <c r="N1843" s="297"/>
      <c r="O1843" s="297"/>
      <c r="P1843" s="297"/>
      <c r="Q1843" s="297" t="str">
        <f>_xlfn.IFNA(VLOOKUP($E:$E,'4'!$A:$F,3,0),"")</f>
        <v/>
      </c>
      <c r="R1843" s="297" t="str">
        <f>_xlfn.IFNA(VLOOKUP($E:$E,'5'!$A:$F,3,0),"")</f>
        <v/>
      </c>
      <c r="S1843" s="297"/>
      <c r="T1843" s="298"/>
      <c r="U1843" s="371"/>
      <c r="V1843" s="371"/>
      <c r="W1843" s="300"/>
      <c r="X1843" s="301"/>
      <c r="Y1843" s="749"/>
      <c r="Z1843" s="282"/>
      <c r="AA1843" s="280"/>
      <c r="AB1843" s="280"/>
      <c r="AC1843" s="302"/>
      <c r="AD1843" s="303" t="s">
        <v>2692</v>
      </c>
      <c r="AE1843" s="280"/>
      <c r="AF1843" s="329"/>
      <c r="AG1843" s="305"/>
      <c r="AH1843" s="306"/>
      <c r="AI1843" s="287">
        <f>_xlfn.IFNA(VLOOKUP(AD:AD,грп!B:C,2,0),0)</f>
        <v>0</v>
      </c>
      <c r="AJ1843" s="607">
        <v>0</v>
      </c>
      <c r="AK1843" s="672" t="str">
        <f t="shared" si="335"/>
        <v xml:space="preserve"> </v>
      </c>
      <c r="AL1843" s="174"/>
      <c r="AM1843" s="4"/>
    </row>
    <row r="1844" spans="1:39" s="4" customFormat="1" ht="12" customHeight="1" outlineLevel="1" x14ac:dyDescent="0.35">
      <c r="A1844" s="307" t="s">
        <v>10525</v>
      </c>
      <c r="B1844" s="308" t="s">
        <v>7380</v>
      </c>
      <c r="C1844" s="323"/>
      <c r="D1844" s="310" t="s">
        <v>11003</v>
      </c>
      <c r="E1844" s="324" t="s">
        <v>2329</v>
      </c>
      <c r="F1844" s="293"/>
      <c r="G1844" s="293"/>
      <c r="H1844" s="294">
        <v>38</v>
      </c>
      <c r="I1844" s="294" t="str">
        <f>IFERROR(_xlfn.IFNA(VLOOKUP($D:$D,history!$I:$Y,3,0),VLOOKUP(E:E,history!$H:$Y,4,0)),"--")</f>
        <v>--</v>
      </c>
      <c r="J1844" s="282" t="s">
        <v>5946</v>
      </c>
      <c r="K1844" s="282" t="str">
        <f t="shared" si="331"/>
        <v/>
      </c>
      <c r="L1844" s="312">
        <f t="shared" ref="L1844:L1875" si="336">IF($A$3="ИМ",ROUND($Y1844*(1-($L$6-$F$4))*(1-$F$3)*(1+$AG$2),2),ROUND($M1844*(1-($L$6-$F$4))*(1-$F$3)*(1+$AG$2),2))</f>
        <v>207.96</v>
      </c>
      <c r="M1844" s="312">
        <f t="shared" ref="M1844:M1875" si="337">ROUND(IF($A$3="РЕГИОНЫ",AG1844*$AG$3*$AG$1,IF(AI1844=0,AG1844*$AG$3*$AG$1,AG1844*$AG$3*(1-5%)*$AG$1)),2)</f>
        <v>315.08999999999997</v>
      </c>
      <c r="N1844" s="297" t="str">
        <f>_xlfn.IFNA(VLOOKUP($E:$E,'1'!$A:$E,3,0),"")</f>
        <v/>
      </c>
      <c r="O1844" s="297" t="str">
        <f>_xlfn.IFNA(VLOOKUP($E:$E,'2'!$A:$E,3,0),"")</f>
        <v/>
      </c>
      <c r="P1844" s="297" t="str">
        <f>_xlfn.IFNA(VLOOKUP($E:$E,'3'!$A:$D,3,0),"")</f>
        <v/>
      </c>
      <c r="Q1844" s="297" t="str">
        <f>_xlfn.IFNA(VLOOKUP($E:$E,'4'!$A:$F,3,0),"")</f>
        <v/>
      </c>
      <c r="R1844" s="297" t="str">
        <f>_xlfn.IFNA(VLOOKUP($E:$E,'5'!$A:$F,3,0),"")</f>
        <v/>
      </c>
      <c r="S1844" s="297" t="str">
        <f>_xlfn.IFNA(VLOOKUP($E:$E,'6'!$A:$F,3,0),"")</f>
        <v/>
      </c>
      <c r="T1844" s="313">
        <v>1</v>
      </c>
      <c r="U1844" s="313">
        <v>50</v>
      </c>
      <c r="V1844" s="313">
        <v>400</v>
      </c>
      <c r="W1844" s="314">
        <v>1.7000000000000001E-2</v>
      </c>
      <c r="X1844" s="315">
        <v>3.3333300000000002E-5</v>
      </c>
      <c r="Y1844" s="749">
        <v>290</v>
      </c>
      <c r="Z1844" s="282"/>
      <c r="AA1844" s="316" t="s">
        <v>10388</v>
      </c>
      <c r="AB1844" s="282" t="s">
        <v>9163</v>
      </c>
      <c r="AC1844" s="317" t="s">
        <v>2081</v>
      </c>
      <c r="AD1844" s="318" t="s">
        <v>2692</v>
      </c>
      <c r="AE1844" s="319">
        <v>0</v>
      </c>
      <c r="AF1844" s="319" t="s">
        <v>11282</v>
      </c>
      <c r="AG1844" s="320">
        <v>3.95</v>
      </c>
      <c r="AH1844" s="321">
        <f t="shared" ref="AH1844:AH1875" si="338">IF($A$3="РЕГИОНЫ",ROUND($AG1844*(1-($L$6-$F$4))*(1-$F$3)*(1+$AG$2)*$AG$1,2),0)</f>
        <v>0</v>
      </c>
      <c r="AI1844" s="287">
        <f>_xlfn.IFNA(VLOOKUP(AD:AD,грп!B:C,2,0),0)</f>
        <v>0</v>
      </c>
      <c r="AJ1844" s="607">
        <v>47</v>
      </c>
      <c r="AK1844" s="672">
        <f t="shared" si="335"/>
        <v>0</v>
      </c>
      <c r="AL1844" s="174"/>
    </row>
    <row r="1845" spans="1:39" s="4" customFormat="1" ht="12" customHeight="1" outlineLevel="1" x14ac:dyDescent="0.35">
      <c r="A1845" s="307" t="s">
        <v>10525</v>
      </c>
      <c r="B1845" s="308" t="s">
        <v>7381</v>
      </c>
      <c r="C1845" s="323"/>
      <c r="D1845" s="310" t="s">
        <v>9992</v>
      </c>
      <c r="E1845" s="324" t="s">
        <v>2330</v>
      </c>
      <c r="F1845" s="293"/>
      <c r="G1845" s="293"/>
      <c r="H1845" s="294">
        <v>62</v>
      </c>
      <c r="I1845" s="294" t="str">
        <f>IFERROR(_xlfn.IFNA(VLOOKUP($D:$D,history!$I:$Y,3,0),VLOOKUP(E:E,history!$H:$Y,4,0)),"--")</f>
        <v>--</v>
      </c>
      <c r="J1845" s="282" t="s">
        <v>9870</v>
      </c>
      <c r="K1845" s="282" t="str">
        <f t="shared" si="331"/>
        <v/>
      </c>
      <c r="L1845" s="312">
        <f t="shared" si="336"/>
        <v>80.03</v>
      </c>
      <c r="M1845" s="312">
        <f t="shared" si="337"/>
        <v>121.25</v>
      </c>
      <c r="N1845" s="297" t="str">
        <f>_xlfn.IFNA(VLOOKUP($E:$E,'1'!$A:$E,3,0),"")</f>
        <v/>
      </c>
      <c r="O1845" s="297" t="str">
        <f>_xlfn.IFNA(VLOOKUP($E:$E,'2'!$A:$E,3,0),"")</f>
        <v/>
      </c>
      <c r="P1845" s="297" t="str">
        <f>_xlfn.IFNA(VLOOKUP($E:$E,'3'!$A:$D,3,0),"")</f>
        <v/>
      </c>
      <c r="Q1845" s="297" t="str">
        <f>_xlfn.IFNA(VLOOKUP($E:$E,'4'!$A:$F,3,0),"")</f>
        <v/>
      </c>
      <c r="R1845" s="297" t="str">
        <f>_xlfn.IFNA(VLOOKUP($E:$E,'5'!$A:$F,3,0),"")</f>
        <v/>
      </c>
      <c r="S1845" s="297" t="str">
        <f>_xlfn.IFNA(VLOOKUP($E:$E,'6'!$A:$F,3,0),"")</f>
        <v/>
      </c>
      <c r="T1845" s="313">
        <v>1</v>
      </c>
      <c r="U1845" s="313">
        <v>50</v>
      </c>
      <c r="V1845" s="313">
        <v>400</v>
      </c>
      <c r="W1845" s="314">
        <v>1.2999999999999999E-2</v>
      </c>
      <c r="X1845" s="315">
        <v>3.3333300000000002E-5</v>
      </c>
      <c r="Y1845" s="749">
        <v>120</v>
      </c>
      <c r="Z1845" s="282"/>
      <c r="AA1845" s="316" t="s">
        <v>10388</v>
      </c>
      <c r="AB1845" s="282" t="s">
        <v>9163</v>
      </c>
      <c r="AC1845" s="317" t="s">
        <v>2081</v>
      </c>
      <c r="AD1845" s="318" t="s">
        <v>2692</v>
      </c>
      <c r="AE1845" s="319">
        <v>0</v>
      </c>
      <c r="AF1845" s="319" t="s">
        <v>11282</v>
      </c>
      <c r="AG1845" s="320">
        <v>1.52</v>
      </c>
      <c r="AH1845" s="321">
        <f t="shared" si="338"/>
        <v>0</v>
      </c>
      <c r="AI1845" s="287">
        <f>_xlfn.IFNA(VLOOKUP(AD:AD,грп!B:C,2,0),0)</f>
        <v>0</v>
      </c>
      <c r="AJ1845" s="607">
        <v>75</v>
      </c>
      <c r="AK1845" s="672">
        <f t="shared" si="335"/>
        <v>0</v>
      </c>
      <c r="AL1845" s="174"/>
    </row>
    <row r="1846" spans="1:39" s="4" customFormat="1" ht="12" customHeight="1" outlineLevel="1" x14ac:dyDescent="0.35">
      <c r="A1846" s="307" t="s">
        <v>10525</v>
      </c>
      <c r="B1846" s="308" t="s">
        <v>7382</v>
      </c>
      <c r="C1846" s="323"/>
      <c r="D1846" s="310" t="s">
        <v>9925</v>
      </c>
      <c r="E1846" s="324" t="s">
        <v>2331</v>
      </c>
      <c r="F1846" s="293"/>
      <c r="G1846" s="293"/>
      <c r="H1846" s="294">
        <v>76</v>
      </c>
      <c r="I1846" s="294" t="str">
        <f>IFERROR(_xlfn.IFNA(VLOOKUP($D:$D,history!$I:$Y,3,0),VLOOKUP(E:E,history!$H:$Y,4,0)),"--")</f>
        <v>V</v>
      </c>
      <c r="J1846" s="282" t="s">
        <v>9868</v>
      </c>
      <c r="K1846" s="282" t="str">
        <f t="shared" si="331"/>
        <v/>
      </c>
      <c r="L1846" s="312">
        <f t="shared" si="336"/>
        <v>84.24</v>
      </c>
      <c r="M1846" s="312">
        <f t="shared" si="337"/>
        <v>127.63</v>
      </c>
      <c r="N1846" s="297" t="str">
        <f>_xlfn.IFNA(VLOOKUP($E:$E,'1'!$A:$E,3,0),"")</f>
        <v/>
      </c>
      <c r="O1846" s="297" t="str">
        <f>_xlfn.IFNA(VLOOKUP($E:$E,'2'!$A:$E,3,0),"")</f>
        <v/>
      </c>
      <c r="P1846" s="297" t="str">
        <f>_xlfn.IFNA(VLOOKUP($E:$E,'3'!$A:$D,3,0),"")</f>
        <v/>
      </c>
      <c r="Q1846" s="297" t="str">
        <f>_xlfn.IFNA(VLOOKUP($E:$E,'4'!$A:$F,3,0),"")</f>
        <v/>
      </c>
      <c r="R1846" s="297" t="str">
        <f>_xlfn.IFNA(VLOOKUP($E:$E,'5'!$A:$F,3,0),"")</f>
        <v/>
      </c>
      <c r="S1846" s="297" t="str">
        <f>_xlfn.IFNA(VLOOKUP($E:$E,'6'!$A:$F,3,0),"")</f>
        <v/>
      </c>
      <c r="T1846" s="313">
        <v>1</v>
      </c>
      <c r="U1846" s="313">
        <v>50</v>
      </c>
      <c r="V1846" s="313">
        <v>400</v>
      </c>
      <c r="W1846" s="314">
        <v>1.9E-2</v>
      </c>
      <c r="X1846" s="315">
        <v>3.3333300000000002E-5</v>
      </c>
      <c r="Y1846" s="749">
        <v>120</v>
      </c>
      <c r="Z1846" s="282"/>
      <c r="AA1846" s="316" t="s">
        <v>10388</v>
      </c>
      <c r="AB1846" s="282" t="s">
        <v>9163</v>
      </c>
      <c r="AC1846" s="317" t="s">
        <v>2081</v>
      </c>
      <c r="AD1846" s="318" t="s">
        <v>2692</v>
      </c>
      <c r="AE1846" s="319">
        <v>0</v>
      </c>
      <c r="AF1846" s="319" t="s">
        <v>11282</v>
      </c>
      <c r="AG1846" s="320">
        <v>1.6</v>
      </c>
      <c r="AH1846" s="321">
        <f t="shared" si="338"/>
        <v>0</v>
      </c>
      <c r="AI1846" s="287">
        <f>_xlfn.IFNA(VLOOKUP(AD:AD,грп!B:C,2,0),0)</f>
        <v>0</v>
      </c>
      <c r="AJ1846" s="607">
        <v>137</v>
      </c>
      <c r="AK1846" s="672">
        <f t="shared" si="335"/>
        <v>0</v>
      </c>
      <c r="AL1846" s="174"/>
    </row>
    <row r="1847" spans="1:39" s="4" customFormat="1" ht="12" customHeight="1" outlineLevel="1" x14ac:dyDescent="0.35">
      <c r="A1847" s="307" t="s">
        <v>10525</v>
      </c>
      <c r="B1847" s="308" t="s">
        <v>7383</v>
      </c>
      <c r="C1847" s="323"/>
      <c r="D1847" s="310" t="s">
        <v>11004</v>
      </c>
      <c r="E1847" s="324" t="s">
        <v>2332</v>
      </c>
      <c r="F1847" s="293"/>
      <c r="G1847" s="293"/>
      <c r="H1847" s="294">
        <v>16</v>
      </c>
      <c r="I1847" s="294" t="str">
        <f>IFERROR(_xlfn.IFNA(VLOOKUP($D:$D,history!$I:$Y,3,0),VLOOKUP(E:E,history!$H:$Y,4,0)),"--")</f>
        <v>--</v>
      </c>
      <c r="J1847" s="282" t="s">
        <v>9870</v>
      </c>
      <c r="K1847" s="282" t="str">
        <f t="shared" si="331"/>
        <v/>
      </c>
      <c r="L1847" s="312">
        <f t="shared" si="336"/>
        <v>176.37</v>
      </c>
      <c r="M1847" s="312">
        <f t="shared" si="337"/>
        <v>267.23</v>
      </c>
      <c r="N1847" s="297" t="str">
        <f>_xlfn.IFNA(VLOOKUP($E:$E,'1'!$A:$E,3,0),"")</f>
        <v/>
      </c>
      <c r="O1847" s="297" t="str">
        <f>_xlfn.IFNA(VLOOKUP($E:$E,'2'!$A:$E,3,0),"")</f>
        <v/>
      </c>
      <c r="P1847" s="297" t="str">
        <f>_xlfn.IFNA(VLOOKUP($E:$E,'3'!$A:$D,3,0),"")</f>
        <v/>
      </c>
      <c r="Q1847" s="297" t="str">
        <f>_xlfn.IFNA(VLOOKUP($E:$E,'4'!$A:$F,3,0),"")</f>
        <v/>
      </c>
      <c r="R1847" s="297" t="str">
        <f>_xlfn.IFNA(VLOOKUP($E:$E,'5'!$A:$F,3,0),"")</f>
        <v/>
      </c>
      <c r="S1847" s="297" t="str">
        <f>_xlfn.IFNA(VLOOKUP($E:$E,'6'!$A:$F,3,0),"")</f>
        <v/>
      </c>
      <c r="T1847" s="313">
        <v>1</v>
      </c>
      <c r="U1847" s="313">
        <v>50</v>
      </c>
      <c r="V1847" s="313">
        <v>400</v>
      </c>
      <c r="W1847" s="314">
        <v>1.7000000000000001E-2</v>
      </c>
      <c r="X1847" s="315">
        <v>3.3333300000000002E-5</v>
      </c>
      <c r="Y1847" s="749">
        <v>250</v>
      </c>
      <c r="Z1847" s="282"/>
      <c r="AA1847" s="316" t="s">
        <v>10388</v>
      </c>
      <c r="AB1847" s="282" t="s">
        <v>9163</v>
      </c>
      <c r="AC1847" s="317" t="s">
        <v>2081</v>
      </c>
      <c r="AD1847" s="318" t="s">
        <v>2692</v>
      </c>
      <c r="AE1847" s="319">
        <v>0</v>
      </c>
      <c r="AF1847" s="319" t="s">
        <v>11282</v>
      </c>
      <c r="AG1847" s="320">
        <v>3.35</v>
      </c>
      <c r="AH1847" s="321">
        <f t="shared" si="338"/>
        <v>0</v>
      </c>
      <c r="AI1847" s="287">
        <f>_xlfn.IFNA(VLOOKUP(AD:AD,грп!B:C,2,0),0)</f>
        <v>0</v>
      </c>
      <c r="AJ1847" s="607">
        <v>92</v>
      </c>
      <c r="AK1847" s="672">
        <f t="shared" si="335"/>
        <v>0</v>
      </c>
      <c r="AL1847" s="174"/>
    </row>
    <row r="1848" spans="1:39" s="4" customFormat="1" ht="12" customHeight="1" outlineLevel="1" x14ac:dyDescent="0.35">
      <c r="A1848" s="307" t="s">
        <v>10525</v>
      </c>
      <c r="B1848" s="308" t="s">
        <v>7384</v>
      </c>
      <c r="C1848" s="323"/>
      <c r="D1848" s="310" t="s">
        <v>11005</v>
      </c>
      <c r="E1848" s="324" t="s">
        <v>2333</v>
      </c>
      <c r="F1848" s="293"/>
      <c r="G1848" s="293"/>
      <c r="H1848" s="294">
        <v>80</v>
      </c>
      <c r="I1848" s="294" t="str">
        <f>IFERROR(_xlfn.IFNA(VLOOKUP($D:$D,history!$I:$Y,3,0),VLOOKUP(E:E,history!$H:$Y,4,0)),"--")</f>
        <v>--</v>
      </c>
      <c r="J1848" s="282" t="s">
        <v>9870</v>
      </c>
      <c r="K1848" s="282" t="str">
        <f t="shared" si="331"/>
        <v/>
      </c>
      <c r="L1848" s="312">
        <f t="shared" si="336"/>
        <v>80.03</v>
      </c>
      <c r="M1848" s="312">
        <f t="shared" si="337"/>
        <v>121.25</v>
      </c>
      <c r="N1848" s="297" t="str">
        <f>_xlfn.IFNA(VLOOKUP($E:$E,'1'!$A:$E,3,0),"")</f>
        <v/>
      </c>
      <c r="O1848" s="297" t="str">
        <f>_xlfn.IFNA(VLOOKUP($E:$E,'2'!$A:$E,3,0),"")</f>
        <v/>
      </c>
      <c r="P1848" s="297" t="str">
        <f>_xlfn.IFNA(VLOOKUP($E:$E,'3'!$A:$D,3,0),"")</f>
        <v/>
      </c>
      <c r="Q1848" s="297" t="str">
        <f>_xlfn.IFNA(VLOOKUP($E:$E,'4'!$A:$F,3,0),"")</f>
        <v/>
      </c>
      <c r="R1848" s="297" t="str">
        <f>_xlfn.IFNA(VLOOKUP($E:$E,'5'!$A:$F,3,0),"")</f>
        <v/>
      </c>
      <c r="S1848" s="297" t="str">
        <f>_xlfn.IFNA(VLOOKUP($E:$E,'6'!$A:$F,3,0),"")</f>
        <v/>
      </c>
      <c r="T1848" s="313">
        <v>1</v>
      </c>
      <c r="U1848" s="313">
        <v>50</v>
      </c>
      <c r="V1848" s="313">
        <v>400</v>
      </c>
      <c r="W1848" s="314">
        <v>1.9E-2</v>
      </c>
      <c r="X1848" s="315">
        <v>3.3333300000000002E-5</v>
      </c>
      <c r="Y1848" s="749">
        <v>120</v>
      </c>
      <c r="Z1848" s="282"/>
      <c r="AA1848" s="316" t="s">
        <v>10388</v>
      </c>
      <c r="AB1848" s="282" t="s">
        <v>9163</v>
      </c>
      <c r="AC1848" s="317" t="s">
        <v>2081</v>
      </c>
      <c r="AD1848" s="318" t="s">
        <v>2692</v>
      </c>
      <c r="AE1848" s="319">
        <v>0</v>
      </c>
      <c r="AF1848" s="319" t="s">
        <v>11282</v>
      </c>
      <c r="AG1848" s="320">
        <v>1.52</v>
      </c>
      <c r="AH1848" s="321">
        <f t="shared" si="338"/>
        <v>0</v>
      </c>
      <c r="AI1848" s="287">
        <f>_xlfn.IFNA(VLOOKUP(AD:AD,грп!B:C,2,0),0)</f>
        <v>0</v>
      </c>
      <c r="AJ1848" s="607">
        <v>77</v>
      </c>
      <c r="AK1848" s="672">
        <f t="shared" si="335"/>
        <v>0</v>
      </c>
      <c r="AL1848" s="174"/>
    </row>
    <row r="1849" spans="1:39" s="4" customFormat="1" ht="12" customHeight="1" outlineLevel="1" x14ac:dyDescent="0.35">
      <c r="A1849" s="307" t="s">
        <v>10525</v>
      </c>
      <c r="B1849" s="308" t="s">
        <v>7385</v>
      </c>
      <c r="C1849" s="323"/>
      <c r="D1849" s="310" t="s">
        <v>9926</v>
      </c>
      <c r="E1849" s="324" t="s">
        <v>2334</v>
      </c>
      <c r="F1849" s="293"/>
      <c r="G1849" s="293"/>
      <c r="H1849" s="294">
        <v>39</v>
      </c>
      <c r="I1849" s="294" t="str">
        <f>IFERROR(_xlfn.IFNA(VLOOKUP($D:$D,history!$I:$Y,3,0),VLOOKUP(E:E,history!$H:$Y,4,0)),"--")</f>
        <v>--</v>
      </c>
      <c r="J1849" s="282" t="s">
        <v>9870</v>
      </c>
      <c r="K1849" s="282" t="str">
        <f t="shared" si="331"/>
        <v/>
      </c>
      <c r="L1849" s="312">
        <f t="shared" si="336"/>
        <v>165.84</v>
      </c>
      <c r="M1849" s="312">
        <f t="shared" si="337"/>
        <v>251.28</v>
      </c>
      <c r="N1849" s="297" t="str">
        <f>_xlfn.IFNA(VLOOKUP($E:$E,'1'!$A:$E,3,0),"")</f>
        <v/>
      </c>
      <c r="O1849" s="297" t="str">
        <f>_xlfn.IFNA(VLOOKUP($E:$E,'2'!$A:$E,3,0),"")</f>
        <v/>
      </c>
      <c r="P1849" s="297" t="str">
        <f>_xlfn.IFNA(VLOOKUP($E:$E,'3'!$A:$D,3,0),"")</f>
        <v/>
      </c>
      <c r="Q1849" s="297" t="str">
        <f>_xlfn.IFNA(VLOOKUP($E:$E,'4'!$A:$F,3,0),"")</f>
        <v/>
      </c>
      <c r="R1849" s="297" t="str">
        <f>_xlfn.IFNA(VLOOKUP($E:$E,'5'!$A:$F,3,0),"")</f>
        <v/>
      </c>
      <c r="S1849" s="297" t="str">
        <f>_xlfn.IFNA(VLOOKUP($E:$E,'6'!$A:$F,3,0),"")</f>
        <v/>
      </c>
      <c r="T1849" s="313">
        <v>1</v>
      </c>
      <c r="U1849" s="313">
        <v>50</v>
      </c>
      <c r="V1849" s="313">
        <v>400</v>
      </c>
      <c r="W1849" s="314">
        <v>1.9E-2</v>
      </c>
      <c r="X1849" s="315">
        <v>3.3333300000000002E-5</v>
      </c>
      <c r="Y1849" s="749">
        <v>240</v>
      </c>
      <c r="Z1849" s="282"/>
      <c r="AA1849" s="316" t="s">
        <v>393</v>
      </c>
      <c r="AB1849" s="282" t="s">
        <v>9163</v>
      </c>
      <c r="AC1849" s="317" t="s">
        <v>2081</v>
      </c>
      <c r="AD1849" s="318" t="s">
        <v>2692</v>
      </c>
      <c r="AE1849" s="319">
        <v>0</v>
      </c>
      <c r="AF1849" s="319" t="s">
        <v>11282</v>
      </c>
      <c r="AG1849" s="320">
        <v>3.15</v>
      </c>
      <c r="AH1849" s="321">
        <f t="shared" si="338"/>
        <v>0</v>
      </c>
      <c r="AI1849" s="287">
        <f>_xlfn.IFNA(VLOOKUP(AD:AD,грп!B:C,2,0),0)</f>
        <v>0</v>
      </c>
      <c r="AJ1849" s="607">
        <v>79</v>
      </c>
      <c r="AK1849" s="672">
        <f t="shared" si="335"/>
        <v>0</v>
      </c>
      <c r="AL1849" s="174"/>
    </row>
    <row r="1850" spans="1:39" s="4" customFormat="1" ht="12" customHeight="1" outlineLevel="1" x14ac:dyDescent="0.35">
      <c r="A1850" s="307" t="s">
        <v>10525</v>
      </c>
      <c r="B1850" s="308" t="s">
        <v>7386</v>
      </c>
      <c r="C1850" s="323"/>
      <c r="D1850" s="310" t="s">
        <v>9993</v>
      </c>
      <c r="E1850" s="324" t="s">
        <v>2335</v>
      </c>
      <c r="F1850" s="293"/>
      <c r="G1850" s="293"/>
      <c r="H1850" s="294">
        <v>43</v>
      </c>
      <c r="I1850" s="294" t="str">
        <f>IFERROR(_xlfn.IFNA(VLOOKUP($D:$D,history!$I:$Y,3,0),VLOOKUP(E:E,history!$H:$Y,4,0)),"--")</f>
        <v>V</v>
      </c>
      <c r="J1850" s="282" t="s">
        <v>9870</v>
      </c>
      <c r="K1850" s="282" t="str">
        <f t="shared" si="331"/>
        <v/>
      </c>
      <c r="L1850" s="312">
        <f t="shared" si="336"/>
        <v>76.34</v>
      </c>
      <c r="M1850" s="312">
        <f t="shared" si="337"/>
        <v>115.67</v>
      </c>
      <c r="N1850" s="297" t="str">
        <f>_xlfn.IFNA(VLOOKUP($E:$E,'1'!$A:$E,3,0),"")</f>
        <v/>
      </c>
      <c r="O1850" s="297" t="str">
        <f>_xlfn.IFNA(VLOOKUP($E:$E,'2'!$A:$E,3,0),"")</f>
        <v/>
      </c>
      <c r="P1850" s="297" t="str">
        <f>_xlfn.IFNA(VLOOKUP($E:$E,'3'!$A:$D,3,0),"")</f>
        <v/>
      </c>
      <c r="Q1850" s="297" t="str">
        <f>_xlfn.IFNA(VLOOKUP($E:$E,'4'!$A:$F,3,0),"")</f>
        <v/>
      </c>
      <c r="R1850" s="297" t="str">
        <f>_xlfn.IFNA(VLOOKUP($E:$E,'5'!$A:$F,3,0),"")</f>
        <v/>
      </c>
      <c r="S1850" s="297" t="str">
        <f>_xlfn.IFNA(VLOOKUP($E:$E,'6'!$A:$F,3,0),"")</f>
        <v/>
      </c>
      <c r="T1850" s="313">
        <v>1</v>
      </c>
      <c r="U1850" s="313">
        <v>50</v>
      </c>
      <c r="V1850" s="313">
        <v>400</v>
      </c>
      <c r="W1850" s="314">
        <v>1.7999999999999999E-2</v>
      </c>
      <c r="X1850" s="315">
        <v>3.3333300000000002E-5</v>
      </c>
      <c r="Y1850" s="749">
        <v>110</v>
      </c>
      <c r="Z1850" s="282"/>
      <c r="AA1850" s="316" t="s">
        <v>10390</v>
      </c>
      <c r="AB1850" s="282" t="s">
        <v>9163</v>
      </c>
      <c r="AC1850" s="317" t="s">
        <v>2081</v>
      </c>
      <c r="AD1850" s="318" t="s">
        <v>2692</v>
      </c>
      <c r="AE1850" s="319">
        <v>0</v>
      </c>
      <c r="AF1850" s="319" t="s">
        <v>11282</v>
      </c>
      <c r="AG1850" s="320">
        <v>1.45</v>
      </c>
      <c r="AH1850" s="321">
        <f t="shared" si="338"/>
        <v>0</v>
      </c>
      <c r="AI1850" s="287">
        <f>_xlfn.IFNA(VLOOKUP(AD:AD,грп!B:C,2,0),0)</f>
        <v>0</v>
      </c>
      <c r="AJ1850" s="607">
        <v>45</v>
      </c>
      <c r="AK1850" s="672">
        <f t="shared" si="335"/>
        <v>0</v>
      </c>
      <c r="AL1850" s="174"/>
    </row>
    <row r="1851" spans="1:39" s="4" customFormat="1" ht="12" customHeight="1" outlineLevel="1" x14ac:dyDescent="0.35">
      <c r="A1851" s="307" t="s">
        <v>10525</v>
      </c>
      <c r="B1851" s="308" t="s">
        <v>7387</v>
      </c>
      <c r="C1851" s="323"/>
      <c r="D1851" s="310" t="s">
        <v>9994</v>
      </c>
      <c r="E1851" s="324" t="s">
        <v>2336</v>
      </c>
      <c r="F1851" s="293"/>
      <c r="G1851" s="293"/>
      <c r="H1851" s="294">
        <v>54</v>
      </c>
      <c r="I1851" s="294" t="str">
        <f>IFERROR(_xlfn.IFNA(VLOOKUP($D:$D,history!$I:$Y,3,0),VLOOKUP(E:E,history!$H:$Y,4,0)),"--")</f>
        <v>--</v>
      </c>
      <c r="J1851" s="282" t="s">
        <v>9870</v>
      </c>
      <c r="K1851" s="282" t="str">
        <f t="shared" si="331"/>
        <v/>
      </c>
      <c r="L1851" s="312">
        <f t="shared" si="336"/>
        <v>50.01</v>
      </c>
      <c r="M1851" s="312">
        <f t="shared" si="337"/>
        <v>75.78</v>
      </c>
      <c r="N1851" s="297" t="str">
        <f>_xlfn.IFNA(VLOOKUP($E:$E,'1'!$A:$E,3,0),"")</f>
        <v/>
      </c>
      <c r="O1851" s="297" t="str">
        <f>_xlfn.IFNA(VLOOKUP($E:$E,'2'!$A:$E,3,0),"")</f>
        <v/>
      </c>
      <c r="P1851" s="297" t="str">
        <f>_xlfn.IFNA(VLOOKUP($E:$E,'3'!$A:$D,3,0),"")</f>
        <v/>
      </c>
      <c r="Q1851" s="297" t="str">
        <f>_xlfn.IFNA(VLOOKUP($E:$E,'4'!$A:$F,3,0),"")</f>
        <v/>
      </c>
      <c r="R1851" s="297" t="str">
        <f>_xlfn.IFNA(VLOOKUP($E:$E,'5'!$A:$F,3,0),"")</f>
        <v/>
      </c>
      <c r="S1851" s="297" t="str">
        <f>_xlfn.IFNA(VLOOKUP($E:$E,'6'!$A:$F,3,0),"")</f>
        <v/>
      </c>
      <c r="T1851" s="313">
        <v>1</v>
      </c>
      <c r="U1851" s="313">
        <v>50</v>
      </c>
      <c r="V1851" s="313">
        <v>400</v>
      </c>
      <c r="W1851" s="314">
        <v>1.9E-2</v>
      </c>
      <c r="X1851" s="315">
        <v>3.3333300000000002E-5</v>
      </c>
      <c r="Y1851" s="749">
        <v>70</v>
      </c>
      <c r="Z1851" s="282"/>
      <c r="AA1851" s="316" t="s">
        <v>10390</v>
      </c>
      <c r="AB1851" s="282" t="s">
        <v>9163</v>
      </c>
      <c r="AC1851" s="317" t="s">
        <v>2081</v>
      </c>
      <c r="AD1851" s="318" t="s">
        <v>2692</v>
      </c>
      <c r="AE1851" s="319">
        <v>0</v>
      </c>
      <c r="AF1851" s="319" t="s">
        <v>11282</v>
      </c>
      <c r="AG1851" s="320">
        <v>0.95</v>
      </c>
      <c r="AH1851" s="321">
        <f t="shared" si="338"/>
        <v>0</v>
      </c>
      <c r="AI1851" s="287">
        <f>_xlfn.IFNA(VLOOKUP(AD:AD,грп!B:C,2,0),0)</f>
        <v>0</v>
      </c>
      <c r="AJ1851" s="607">
        <v>40</v>
      </c>
      <c r="AK1851" s="672">
        <f t="shared" si="335"/>
        <v>0</v>
      </c>
      <c r="AL1851" s="174"/>
    </row>
    <row r="1852" spans="1:39" s="4" customFormat="1" ht="12" customHeight="1" outlineLevel="1" x14ac:dyDescent="0.35">
      <c r="A1852" s="307" t="s">
        <v>10525</v>
      </c>
      <c r="B1852" s="308" t="s">
        <v>7388</v>
      </c>
      <c r="C1852" s="323"/>
      <c r="D1852" s="310" t="s">
        <v>9995</v>
      </c>
      <c r="E1852" s="324" t="s">
        <v>2337</v>
      </c>
      <c r="F1852" s="293"/>
      <c r="G1852" s="293"/>
      <c r="H1852" s="294">
        <v>26</v>
      </c>
      <c r="I1852" s="294" t="str">
        <f>IFERROR(_xlfn.IFNA(VLOOKUP($D:$D,history!$I:$Y,3,0),VLOOKUP(E:E,history!$H:$Y,4,0)),"--")</f>
        <v>--</v>
      </c>
      <c r="J1852" s="282" t="s">
        <v>5946</v>
      </c>
      <c r="K1852" s="282" t="str">
        <f t="shared" si="331"/>
        <v/>
      </c>
      <c r="L1852" s="312">
        <f t="shared" si="336"/>
        <v>88.97</v>
      </c>
      <c r="M1852" s="312">
        <f t="shared" si="337"/>
        <v>134.81</v>
      </c>
      <c r="N1852" s="297" t="str">
        <f>_xlfn.IFNA(VLOOKUP($E:$E,'1'!$A:$E,3,0),"")</f>
        <v/>
      </c>
      <c r="O1852" s="297" t="str">
        <f>_xlfn.IFNA(VLOOKUP($E:$E,'2'!$A:$E,3,0),"")</f>
        <v/>
      </c>
      <c r="P1852" s="297" t="str">
        <f>_xlfn.IFNA(VLOOKUP($E:$E,'3'!$A:$D,3,0),"")</f>
        <v/>
      </c>
      <c r="Q1852" s="297" t="str">
        <f>_xlfn.IFNA(VLOOKUP($E:$E,'4'!$A:$F,3,0),"")</f>
        <v/>
      </c>
      <c r="R1852" s="297" t="str">
        <f>_xlfn.IFNA(VLOOKUP($E:$E,'5'!$A:$F,3,0),"")</f>
        <v/>
      </c>
      <c r="S1852" s="297" t="str">
        <f>_xlfn.IFNA(VLOOKUP($E:$E,'6'!$A:$F,3,0),"")</f>
        <v/>
      </c>
      <c r="T1852" s="313">
        <v>1</v>
      </c>
      <c r="U1852" s="313">
        <v>50</v>
      </c>
      <c r="V1852" s="313">
        <v>400</v>
      </c>
      <c r="W1852" s="314">
        <v>1.4E-2</v>
      </c>
      <c r="X1852" s="315">
        <v>3.3333300000000002E-5</v>
      </c>
      <c r="Y1852" s="749">
        <v>130</v>
      </c>
      <c r="Z1852" s="282"/>
      <c r="AA1852" s="316" t="s">
        <v>10388</v>
      </c>
      <c r="AB1852" s="282" t="s">
        <v>9163</v>
      </c>
      <c r="AC1852" s="317" t="s">
        <v>2081</v>
      </c>
      <c r="AD1852" s="318" t="s">
        <v>2692</v>
      </c>
      <c r="AE1852" s="319">
        <v>0</v>
      </c>
      <c r="AF1852" s="319" t="s">
        <v>11282</v>
      </c>
      <c r="AG1852" s="320">
        <v>1.69</v>
      </c>
      <c r="AH1852" s="321">
        <f t="shared" si="338"/>
        <v>0</v>
      </c>
      <c r="AI1852" s="287">
        <f>_xlfn.IFNA(VLOOKUP(AD:AD,грп!B:C,2,0),0)</f>
        <v>0</v>
      </c>
      <c r="AJ1852" s="607">
        <v>0</v>
      </c>
      <c r="AK1852" s="672">
        <f t="shared" si="335"/>
        <v>0</v>
      </c>
      <c r="AL1852" s="174"/>
    </row>
    <row r="1853" spans="1:39" s="4" customFormat="1" ht="12" customHeight="1" outlineLevel="1" x14ac:dyDescent="0.35">
      <c r="A1853" s="307" t="s">
        <v>10525</v>
      </c>
      <c r="B1853" s="308" t="s">
        <v>7389</v>
      </c>
      <c r="C1853" s="323"/>
      <c r="D1853" s="310" t="s">
        <v>9996</v>
      </c>
      <c r="E1853" s="324" t="s">
        <v>2338</v>
      </c>
      <c r="F1853" s="293"/>
      <c r="G1853" s="293"/>
      <c r="H1853" s="294">
        <v>22</v>
      </c>
      <c r="I1853" s="294" t="str">
        <f>IFERROR(_xlfn.IFNA(VLOOKUP($D:$D,history!$I:$Y,3,0),VLOOKUP(E:E,history!$H:$Y,4,0)),"--")</f>
        <v>--</v>
      </c>
      <c r="J1853" s="282" t="s">
        <v>5946</v>
      </c>
      <c r="K1853" s="282" t="str">
        <f t="shared" si="331"/>
        <v/>
      </c>
      <c r="L1853" s="312">
        <f t="shared" si="336"/>
        <v>88.97</v>
      </c>
      <c r="M1853" s="312">
        <f t="shared" si="337"/>
        <v>134.81</v>
      </c>
      <c r="N1853" s="297" t="str">
        <f>_xlfn.IFNA(VLOOKUP($E:$E,'1'!$A:$E,3,0),"")</f>
        <v/>
      </c>
      <c r="O1853" s="297" t="str">
        <f>_xlfn.IFNA(VLOOKUP($E:$E,'2'!$A:$E,3,0),"")</f>
        <v/>
      </c>
      <c r="P1853" s="297" t="str">
        <f>_xlfn.IFNA(VLOOKUP($E:$E,'3'!$A:$D,3,0),"")</f>
        <v/>
      </c>
      <c r="Q1853" s="297" t="str">
        <f>_xlfn.IFNA(VLOOKUP($E:$E,'4'!$A:$F,3,0),"")</f>
        <v/>
      </c>
      <c r="R1853" s="297" t="str">
        <f>_xlfn.IFNA(VLOOKUP($E:$E,'5'!$A:$F,3,0),"")</f>
        <v/>
      </c>
      <c r="S1853" s="297" t="str">
        <f>_xlfn.IFNA(VLOOKUP($E:$E,'6'!$A:$F,3,0),"")</f>
        <v/>
      </c>
      <c r="T1853" s="313">
        <v>1</v>
      </c>
      <c r="U1853" s="313">
        <v>50</v>
      </c>
      <c r="V1853" s="313">
        <v>400</v>
      </c>
      <c r="W1853" s="314">
        <v>1.4999999999999999E-2</v>
      </c>
      <c r="X1853" s="315">
        <v>3.3333300000000002E-5</v>
      </c>
      <c r="Y1853" s="749">
        <v>130</v>
      </c>
      <c r="Z1853" s="282"/>
      <c r="AA1853" s="316" t="s">
        <v>10388</v>
      </c>
      <c r="AB1853" s="282" t="s">
        <v>9163</v>
      </c>
      <c r="AC1853" s="317" t="s">
        <v>2081</v>
      </c>
      <c r="AD1853" s="318" t="s">
        <v>2692</v>
      </c>
      <c r="AE1853" s="319">
        <v>0</v>
      </c>
      <c r="AF1853" s="319" t="s">
        <v>11282</v>
      </c>
      <c r="AG1853" s="320">
        <v>1.69</v>
      </c>
      <c r="AH1853" s="321">
        <f t="shared" si="338"/>
        <v>0</v>
      </c>
      <c r="AI1853" s="287">
        <f>_xlfn.IFNA(VLOOKUP(AD:AD,грп!B:C,2,0),0)</f>
        <v>0</v>
      </c>
      <c r="AJ1853" s="607">
        <v>0</v>
      </c>
      <c r="AK1853" s="672">
        <f t="shared" si="335"/>
        <v>0</v>
      </c>
      <c r="AL1853" s="174"/>
    </row>
    <row r="1854" spans="1:39" s="4" customFormat="1" ht="12" customHeight="1" outlineLevel="1" x14ac:dyDescent="0.35">
      <c r="A1854" s="307" t="s">
        <v>10525</v>
      </c>
      <c r="B1854" s="308" t="s">
        <v>7390</v>
      </c>
      <c r="C1854" s="323"/>
      <c r="D1854" s="310" t="s">
        <v>9997</v>
      </c>
      <c r="E1854" s="324" t="s">
        <v>2339</v>
      </c>
      <c r="F1854" s="293"/>
      <c r="G1854" s="293"/>
      <c r="H1854" s="294">
        <v>47</v>
      </c>
      <c r="I1854" s="294" t="str">
        <f>IFERROR(_xlfn.IFNA(VLOOKUP($D:$D,history!$I:$Y,3,0),VLOOKUP(E:E,history!$H:$Y,4,0)),"--")</f>
        <v>--</v>
      </c>
      <c r="J1854" s="282" t="s">
        <v>9870</v>
      </c>
      <c r="K1854" s="282" t="str">
        <f t="shared" si="331"/>
        <v/>
      </c>
      <c r="L1854" s="312">
        <f t="shared" si="336"/>
        <v>88.97</v>
      </c>
      <c r="M1854" s="312">
        <f t="shared" si="337"/>
        <v>134.81</v>
      </c>
      <c r="N1854" s="297" t="str">
        <f>_xlfn.IFNA(VLOOKUP($E:$E,'1'!$A:$E,3,0),"")</f>
        <v/>
      </c>
      <c r="O1854" s="297" t="str">
        <f>_xlfn.IFNA(VLOOKUP($E:$E,'2'!$A:$E,3,0),"")</f>
        <v/>
      </c>
      <c r="P1854" s="297" t="str">
        <f>_xlfn.IFNA(VLOOKUP($E:$E,'3'!$A:$D,3,0),"")</f>
        <v/>
      </c>
      <c r="Q1854" s="297" t="str">
        <f>_xlfn.IFNA(VLOOKUP($E:$E,'4'!$A:$F,3,0),"")</f>
        <v/>
      </c>
      <c r="R1854" s="297" t="str">
        <f>_xlfn.IFNA(VLOOKUP($E:$E,'5'!$A:$F,3,0),"")</f>
        <v/>
      </c>
      <c r="S1854" s="297" t="str">
        <f>_xlfn.IFNA(VLOOKUP($E:$E,'6'!$A:$F,3,0),"")</f>
        <v/>
      </c>
      <c r="T1854" s="313">
        <v>1</v>
      </c>
      <c r="U1854" s="313">
        <v>50</v>
      </c>
      <c r="V1854" s="313">
        <v>400</v>
      </c>
      <c r="W1854" s="314">
        <v>1.6E-2</v>
      </c>
      <c r="X1854" s="315">
        <v>4.0000000000000003E-5</v>
      </c>
      <c r="Y1854" s="749">
        <v>130</v>
      </c>
      <c r="Z1854" s="282"/>
      <c r="AA1854" s="316" t="s">
        <v>10390</v>
      </c>
      <c r="AB1854" s="282" t="s">
        <v>9163</v>
      </c>
      <c r="AC1854" s="317" t="s">
        <v>2081</v>
      </c>
      <c r="AD1854" s="318" t="s">
        <v>2692</v>
      </c>
      <c r="AE1854" s="319">
        <v>0</v>
      </c>
      <c r="AF1854" s="319" t="s">
        <v>11282</v>
      </c>
      <c r="AG1854" s="320">
        <v>1.69</v>
      </c>
      <c r="AH1854" s="321">
        <f t="shared" si="338"/>
        <v>0</v>
      </c>
      <c r="AI1854" s="287">
        <f>_xlfn.IFNA(VLOOKUP(AD:AD,грп!B:C,2,0),0)</f>
        <v>0</v>
      </c>
      <c r="AJ1854" s="607">
        <v>82</v>
      </c>
      <c r="AK1854" s="672">
        <f t="shared" si="335"/>
        <v>0</v>
      </c>
      <c r="AL1854" s="174"/>
    </row>
    <row r="1855" spans="1:39" s="4" customFormat="1" ht="12" customHeight="1" outlineLevel="1" x14ac:dyDescent="0.35">
      <c r="A1855" s="307" t="s">
        <v>10525</v>
      </c>
      <c r="B1855" s="308" t="s">
        <v>7391</v>
      </c>
      <c r="C1855" s="323"/>
      <c r="D1855" s="310" t="s">
        <v>9998</v>
      </c>
      <c r="E1855" s="311" t="s">
        <v>2340</v>
      </c>
      <c r="F1855" s="293"/>
      <c r="G1855" s="293"/>
      <c r="H1855" s="294">
        <v>35</v>
      </c>
      <c r="I1855" s="294" t="str">
        <f>IFERROR(_xlfn.IFNA(VLOOKUP($D:$D,history!$I:$Y,3,0),VLOOKUP(E:E,history!$H:$Y,4,0)),"--")</f>
        <v>--</v>
      </c>
      <c r="J1855" s="282" t="s">
        <v>9870</v>
      </c>
      <c r="K1855" s="282" t="str">
        <f t="shared" si="331"/>
        <v/>
      </c>
      <c r="L1855" s="312">
        <f t="shared" si="336"/>
        <v>51.59</v>
      </c>
      <c r="M1855" s="312">
        <f t="shared" si="337"/>
        <v>78.17</v>
      </c>
      <c r="N1855" s="297" t="str">
        <f>_xlfn.IFNA(VLOOKUP($E:$E,'1'!$A:$E,3,0),"")</f>
        <v/>
      </c>
      <c r="O1855" s="297" t="str">
        <f>_xlfn.IFNA(VLOOKUP($E:$E,'2'!$A:$E,3,0),"")</f>
        <v/>
      </c>
      <c r="P1855" s="297" t="str">
        <f>_xlfn.IFNA(VLOOKUP($E:$E,'3'!$A:$D,3,0),"")</f>
        <v/>
      </c>
      <c r="Q1855" s="297" t="str">
        <f>_xlfn.IFNA(VLOOKUP($E:$E,'4'!$A:$F,3,0),"")</f>
        <v/>
      </c>
      <c r="R1855" s="297" t="str">
        <f>_xlfn.IFNA(VLOOKUP($E:$E,'5'!$A:$F,3,0),"")</f>
        <v/>
      </c>
      <c r="S1855" s="297" t="str">
        <f>_xlfn.IFNA(VLOOKUP($E:$E,'6'!$A:$F,3,0),"")</f>
        <v/>
      </c>
      <c r="T1855" s="313">
        <v>1</v>
      </c>
      <c r="U1855" s="313">
        <v>50</v>
      </c>
      <c r="V1855" s="313">
        <v>400</v>
      </c>
      <c r="W1855" s="314">
        <v>1.4999999999999999E-2</v>
      </c>
      <c r="X1855" s="315">
        <v>3.3333300000000002E-5</v>
      </c>
      <c r="Y1855" s="749">
        <v>70</v>
      </c>
      <c r="Z1855" s="282"/>
      <c r="AA1855" s="316" t="s">
        <v>393</v>
      </c>
      <c r="AB1855" s="282" t="s">
        <v>9163</v>
      </c>
      <c r="AC1855" s="317" t="s">
        <v>2081</v>
      </c>
      <c r="AD1855" s="318" t="s">
        <v>2692</v>
      </c>
      <c r="AE1855" s="319">
        <v>0</v>
      </c>
      <c r="AF1855" s="319" t="s">
        <v>11282</v>
      </c>
      <c r="AG1855" s="320">
        <v>0.98</v>
      </c>
      <c r="AH1855" s="321">
        <f t="shared" si="338"/>
        <v>0</v>
      </c>
      <c r="AI1855" s="287">
        <f>_xlfn.IFNA(VLOOKUP(AD:AD,грп!B:C,2,0),0)</f>
        <v>0</v>
      </c>
      <c r="AJ1855" s="607">
        <v>95</v>
      </c>
      <c r="AK1855" s="672">
        <f t="shared" si="335"/>
        <v>0</v>
      </c>
      <c r="AL1855" s="174"/>
    </row>
    <row r="1856" spans="1:39" s="4" customFormat="1" ht="12" customHeight="1" outlineLevel="1" x14ac:dyDescent="0.35">
      <c r="A1856" s="307" t="s">
        <v>10525</v>
      </c>
      <c r="B1856" s="308" t="s">
        <v>7392</v>
      </c>
      <c r="C1856" s="323"/>
      <c r="D1856" s="310" t="s">
        <v>9980</v>
      </c>
      <c r="E1856" s="311" t="s">
        <v>2341</v>
      </c>
      <c r="F1856" s="293"/>
      <c r="G1856" s="293"/>
      <c r="H1856" s="294">
        <v>51</v>
      </c>
      <c r="I1856" s="294" t="str">
        <f>IFERROR(_xlfn.IFNA(VLOOKUP($D:$D,history!$I:$Y,3,0),VLOOKUP(E:E,history!$H:$Y,4,0)),"--")</f>
        <v>--</v>
      </c>
      <c r="J1856" s="282" t="s">
        <v>9870</v>
      </c>
      <c r="K1856" s="282" t="str">
        <f t="shared" si="331"/>
        <v/>
      </c>
      <c r="L1856" s="312">
        <f t="shared" si="336"/>
        <v>48.97</v>
      </c>
      <c r="M1856" s="312">
        <f t="shared" si="337"/>
        <v>74.19</v>
      </c>
      <c r="N1856" s="297" t="str">
        <f>_xlfn.IFNA(VLOOKUP($E:$E,'1'!$A:$E,3,0),"")</f>
        <v/>
      </c>
      <c r="O1856" s="297" t="str">
        <f>_xlfn.IFNA(VLOOKUP($E:$E,'2'!$A:$E,3,0),"")</f>
        <v/>
      </c>
      <c r="P1856" s="297" t="str">
        <f>_xlfn.IFNA(VLOOKUP($E:$E,'3'!$A:$D,3,0),"")</f>
        <v/>
      </c>
      <c r="Q1856" s="297" t="str">
        <f>_xlfn.IFNA(VLOOKUP($E:$E,'4'!$A:$F,3,0),"")</f>
        <v/>
      </c>
      <c r="R1856" s="297" t="str">
        <f>_xlfn.IFNA(VLOOKUP($E:$E,'5'!$A:$F,3,0),"")</f>
        <v/>
      </c>
      <c r="S1856" s="297" t="str">
        <f>_xlfn.IFNA(VLOOKUP($E:$E,'6'!$A:$F,3,0),"")</f>
        <v/>
      </c>
      <c r="T1856" s="313">
        <v>1</v>
      </c>
      <c r="U1856" s="313">
        <v>50</v>
      </c>
      <c r="V1856" s="313">
        <v>400</v>
      </c>
      <c r="W1856" s="314">
        <v>1.2999999999999999E-2</v>
      </c>
      <c r="X1856" s="315">
        <v>3.3333300000000002E-5</v>
      </c>
      <c r="Y1856" s="749">
        <v>70</v>
      </c>
      <c r="Z1856" s="282"/>
      <c r="AA1856" s="316" t="s">
        <v>393</v>
      </c>
      <c r="AB1856" s="282" t="s">
        <v>9163</v>
      </c>
      <c r="AC1856" s="317" t="s">
        <v>2081</v>
      </c>
      <c r="AD1856" s="318" t="s">
        <v>2692</v>
      </c>
      <c r="AE1856" s="319">
        <v>0</v>
      </c>
      <c r="AF1856" s="319" t="s">
        <v>11282</v>
      </c>
      <c r="AG1856" s="320">
        <v>0.93</v>
      </c>
      <c r="AH1856" s="321">
        <f t="shared" si="338"/>
        <v>0</v>
      </c>
      <c r="AI1856" s="287">
        <f>_xlfn.IFNA(VLOOKUP(AD:AD,грп!B:C,2,0),0)</f>
        <v>0</v>
      </c>
      <c r="AJ1856" s="607">
        <v>85</v>
      </c>
      <c r="AK1856" s="672">
        <f t="shared" si="335"/>
        <v>0</v>
      </c>
      <c r="AL1856" s="174"/>
    </row>
    <row r="1857" spans="1:38" s="4" customFormat="1" ht="12" customHeight="1" outlineLevel="1" x14ac:dyDescent="0.35">
      <c r="A1857" s="307" t="s">
        <v>10525</v>
      </c>
      <c r="B1857" s="308" t="s">
        <v>7393</v>
      </c>
      <c r="C1857" s="323"/>
      <c r="D1857" s="310" t="s">
        <v>9999</v>
      </c>
      <c r="E1857" s="324" t="s">
        <v>2342</v>
      </c>
      <c r="F1857" s="293"/>
      <c r="G1857" s="293"/>
      <c r="H1857" s="294">
        <v>20</v>
      </c>
      <c r="I1857" s="294" t="str">
        <f>IFERROR(_xlfn.IFNA(VLOOKUP($D:$D,history!$I:$Y,3,0),VLOOKUP(E:E,history!$H:$Y,4,0)),"--")</f>
        <v>--</v>
      </c>
      <c r="J1857" s="282" t="s">
        <v>9869</v>
      </c>
      <c r="K1857" s="282" t="str">
        <f t="shared" si="331"/>
        <v/>
      </c>
      <c r="L1857" s="312">
        <f t="shared" si="336"/>
        <v>109.51</v>
      </c>
      <c r="M1857" s="312">
        <f t="shared" si="337"/>
        <v>165.92</v>
      </c>
      <c r="N1857" s="297" t="str">
        <f>_xlfn.IFNA(VLOOKUP($E:$E,'1'!$A:$E,3,0),"")</f>
        <v/>
      </c>
      <c r="O1857" s="297" t="str">
        <f>_xlfn.IFNA(VLOOKUP($E:$E,'2'!$A:$E,3,0),"")</f>
        <v/>
      </c>
      <c r="P1857" s="297" t="str">
        <f>_xlfn.IFNA(VLOOKUP($E:$E,'3'!$A:$D,3,0),"")</f>
        <v/>
      </c>
      <c r="Q1857" s="297" t="str">
        <f>_xlfn.IFNA(VLOOKUP($E:$E,'4'!$A:$F,3,0),"")</f>
        <v/>
      </c>
      <c r="R1857" s="297" t="str">
        <f>_xlfn.IFNA(VLOOKUP($E:$E,'5'!$A:$F,3,0),"")</f>
        <v/>
      </c>
      <c r="S1857" s="297" t="str">
        <f>_xlfn.IFNA(VLOOKUP($E:$E,'6'!$A:$F,3,0),"")</f>
        <v/>
      </c>
      <c r="T1857" s="313">
        <v>1</v>
      </c>
      <c r="U1857" s="313">
        <v>50</v>
      </c>
      <c r="V1857" s="313">
        <v>400</v>
      </c>
      <c r="W1857" s="314">
        <v>1.7000000000000001E-2</v>
      </c>
      <c r="X1857" s="315">
        <v>3.3333300000000002E-5</v>
      </c>
      <c r="Y1857" s="749">
        <v>160</v>
      </c>
      <c r="Z1857" s="282"/>
      <c r="AA1857" s="316" t="s">
        <v>10388</v>
      </c>
      <c r="AB1857" s="282" t="s">
        <v>9885</v>
      </c>
      <c r="AC1857" s="317" t="s">
        <v>2081</v>
      </c>
      <c r="AD1857" s="318" t="s">
        <v>2692</v>
      </c>
      <c r="AE1857" s="319">
        <v>0</v>
      </c>
      <c r="AF1857" s="319" t="s">
        <v>11282</v>
      </c>
      <c r="AG1857" s="320">
        <v>2.08</v>
      </c>
      <c r="AH1857" s="321">
        <f t="shared" si="338"/>
        <v>0</v>
      </c>
      <c r="AI1857" s="287">
        <f>_xlfn.IFNA(VLOOKUP(AD:AD,грп!B:C,2,0),0)</f>
        <v>0</v>
      </c>
      <c r="AJ1857" s="607">
        <v>50</v>
      </c>
      <c r="AK1857" s="672">
        <f t="shared" si="335"/>
        <v>0</v>
      </c>
      <c r="AL1857" s="174"/>
    </row>
    <row r="1858" spans="1:38" s="4" customFormat="1" ht="12" customHeight="1" outlineLevel="1" x14ac:dyDescent="0.35">
      <c r="A1858" s="307" t="s">
        <v>10525</v>
      </c>
      <c r="B1858" s="308" t="s">
        <v>7394</v>
      </c>
      <c r="C1858" s="323"/>
      <c r="D1858" s="310" t="s">
        <v>10000</v>
      </c>
      <c r="E1858" s="324" t="s">
        <v>2343</v>
      </c>
      <c r="F1858" s="293"/>
      <c r="G1858" s="293"/>
      <c r="H1858" s="294"/>
      <c r="I1858" s="294" t="str">
        <f>IFERROR(_xlfn.IFNA(VLOOKUP($D:$D,history!$I:$Y,3,0),VLOOKUP(E:E,history!$H:$Y,4,0)),"--")</f>
        <v>--</v>
      </c>
      <c r="J1858" s="282" t="s">
        <v>5946</v>
      </c>
      <c r="K1858" s="282" t="str">
        <f t="shared" si="331"/>
        <v/>
      </c>
      <c r="L1858" s="312">
        <f t="shared" si="336"/>
        <v>54.23</v>
      </c>
      <c r="M1858" s="312">
        <f t="shared" si="337"/>
        <v>82.16</v>
      </c>
      <c r="N1858" s="297" t="str">
        <f>_xlfn.IFNA(VLOOKUP($E:$E,'1'!$A:$E,3,0),"")</f>
        <v/>
      </c>
      <c r="O1858" s="297" t="str">
        <f>_xlfn.IFNA(VLOOKUP($E:$E,'2'!$A:$E,3,0),"")</f>
        <v/>
      </c>
      <c r="P1858" s="297" t="str">
        <f>_xlfn.IFNA(VLOOKUP($E:$E,'3'!$A:$D,3,0),"")</f>
        <v/>
      </c>
      <c r="Q1858" s="297" t="str">
        <f>_xlfn.IFNA(VLOOKUP($E:$E,'4'!$A:$F,3,0),"")</f>
        <v/>
      </c>
      <c r="R1858" s="297" t="str">
        <f>_xlfn.IFNA(VLOOKUP($E:$E,'5'!$A:$F,3,0),"")</f>
        <v/>
      </c>
      <c r="S1858" s="297" t="str">
        <f>_xlfn.IFNA(VLOOKUP($E:$E,'6'!$A:$F,3,0),"")</f>
        <v/>
      </c>
      <c r="T1858" s="313">
        <v>1</v>
      </c>
      <c r="U1858" s="313">
        <v>50</v>
      </c>
      <c r="V1858" s="313">
        <v>400</v>
      </c>
      <c r="W1858" s="314">
        <v>1.7999999999999999E-2</v>
      </c>
      <c r="X1858" s="315">
        <v>3.3333300000000002E-5</v>
      </c>
      <c r="Y1858" s="749">
        <v>80</v>
      </c>
      <c r="Z1858" s="282"/>
      <c r="AA1858" s="316" t="s">
        <v>10388</v>
      </c>
      <c r="AB1858" s="282" t="s">
        <v>9163</v>
      </c>
      <c r="AC1858" s="317" t="s">
        <v>2081</v>
      </c>
      <c r="AD1858" s="318" t="s">
        <v>2692</v>
      </c>
      <c r="AE1858" s="319">
        <v>0</v>
      </c>
      <c r="AF1858" s="319" t="s">
        <v>11282</v>
      </c>
      <c r="AG1858" s="320">
        <v>1.03</v>
      </c>
      <c r="AH1858" s="321">
        <f t="shared" si="338"/>
        <v>0</v>
      </c>
      <c r="AI1858" s="287">
        <f>_xlfn.IFNA(VLOOKUP(AD:AD,грп!B:C,2,0),0)</f>
        <v>0</v>
      </c>
      <c r="AJ1858" s="607">
        <v>0</v>
      </c>
      <c r="AK1858" s="672">
        <f t="shared" si="335"/>
        <v>0</v>
      </c>
      <c r="AL1858" s="174"/>
    </row>
    <row r="1859" spans="1:38" s="4" customFormat="1" ht="12" customHeight="1" outlineLevel="1" x14ac:dyDescent="0.35">
      <c r="A1859" s="307" t="s">
        <v>10525</v>
      </c>
      <c r="B1859" s="308" t="s">
        <v>7395</v>
      </c>
      <c r="C1859" s="323"/>
      <c r="D1859" s="310" t="s">
        <v>10001</v>
      </c>
      <c r="E1859" s="324" t="s">
        <v>2344</v>
      </c>
      <c r="F1859" s="293"/>
      <c r="G1859" s="293"/>
      <c r="H1859" s="294">
        <v>31</v>
      </c>
      <c r="I1859" s="294" t="str">
        <f>IFERROR(_xlfn.IFNA(VLOOKUP($D:$D,history!$I:$Y,3,0),VLOOKUP(E:E,history!$H:$Y,4,0)),"--")</f>
        <v>--</v>
      </c>
      <c r="J1859" s="282" t="s">
        <v>5946</v>
      </c>
      <c r="K1859" s="282" t="str">
        <f t="shared" si="331"/>
        <v/>
      </c>
      <c r="L1859" s="312">
        <f t="shared" si="336"/>
        <v>62.13</v>
      </c>
      <c r="M1859" s="312">
        <f t="shared" si="337"/>
        <v>94.13</v>
      </c>
      <c r="N1859" s="297" t="str">
        <f>_xlfn.IFNA(VLOOKUP($E:$E,'1'!$A:$E,3,0),"")</f>
        <v/>
      </c>
      <c r="O1859" s="297" t="str">
        <f>_xlfn.IFNA(VLOOKUP($E:$E,'2'!$A:$E,3,0),"")</f>
        <v/>
      </c>
      <c r="P1859" s="297" t="str">
        <f>_xlfn.IFNA(VLOOKUP($E:$E,'3'!$A:$D,3,0),"")</f>
        <v/>
      </c>
      <c r="Q1859" s="297" t="str">
        <f>_xlfn.IFNA(VLOOKUP($E:$E,'4'!$A:$F,3,0),"")</f>
        <v/>
      </c>
      <c r="R1859" s="297" t="str">
        <f>_xlfn.IFNA(VLOOKUP($E:$E,'5'!$A:$F,3,0),"")</f>
        <v/>
      </c>
      <c r="S1859" s="297" t="str">
        <f>_xlfn.IFNA(VLOOKUP($E:$E,'6'!$A:$F,3,0),"")</f>
        <v/>
      </c>
      <c r="T1859" s="313">
        <v>1</v>
      </c>
      <c r="U1859" s="313">
        <v>50</v>
      </c>
      <c r="V1859" s="313">
        <v>400</v>
      </c>
      <c r="W1859" s="314">
        <v>1.7999999999999999E-2</v>
      </c>
      <c r="X1859" s="315">
        <v>3.3333300000000002E-5</v>
      </c>
      <c r="Y1859" s="749">
        <v>90</v>
      </c>
      <c r="Z1859" s="282"/>
      <c r="AA1859" s="316" t="s">
        <v>10388</v>
      </c>
      <c r="AB1859" s="282" t="s">
        <v>9163</v>
      </c>
      <c r="AC1859" s="317" t="s">
        <v>2081</v>
      </c>
      <c r="AD1859" s="318" t="s">
        <v>2692</v>
      </c>
      <c r="AE1859" s="319">
        <v>0</v>
      </c>
      <c r="AF1859" s="319" t="s">
        <v>11282</v>
      </c>
      <c r="AG1859" s="320">
        <v>1.18</v>
      </c>
      <c r="AH1859" s="321">
        <f t="shared" si="338"/>
        <v>0</v>
      </c>
      <c r="AI1859" s="287">
        <f>_xlfn.IFNA(VLOOKUP(AD:AD,грп!B:C,2,0),0)</f>
        <v>0</v>
      </c>
      <c r="AJ1859" s="607">
        <v>0</v>
      </c>
      <c r="AK1859" s="672">
        <f t="shared" si="335"/>
        <v>0</v>
      </c>
      <c r="AL1859" s="174"/>
    </row>
    <row r="1860" spans="1:38" s="4" customFormat="1" ht="12" customHeight="1" outlineLevel="1" x14ac:dyDescent="0.35">
      <c r="A1860" s="307" t="s">
        <v>10525</v>
      </c>
      <c r="B1860" s="308" t="s">
        <v>7396</v>
      </c>
      <c r="C1860" s="323"/>
      <c r="D1860" s="310" t="s">
        <v>11006</v>
      </c>
      <c r="E1860" s="324" t="s">
        <v>2345</v>
      </c>
      <c r="F1860" s="293"/>
      <c r="G1860" s="293"/>
      <c r="H1860" s="294">
        <v>16</v>
      </c>
      <c r="I1860" s="294" t="str">
        <f>IFERROR(_xlfn.IFNA(VLOOKUP($D:$D,history!$I:$Y,3,0),VLOOKUP(E:E,history!$H:$Y,4,0)),"--")</f>
        <v>--</v>
      </c>
      <c r="J1860" s="282" t="s">
        <v>9870</v>
      </c>
      <c r="K1860" s="282" t="str">
        <f t="shared" ref="K1860:K1923" si="339" xml:space="preserve">
IF(OR($E1860="",$A$3&lt;&gt;"МОСКВА"),"",
IF(AND($AJ1860&gt;=1,$AJ1860&lt;20),"*",
IF(AND($AJ1860&gt;=20,$AJ1860&lt;100),"**",
IF(($AJ1860&gt;=100),"***","--"))))</f>
        <v/>
      </c>
      <c r="L1860" s="312">
        <f t="shared" si="336"/>
        <v>63.7</v>
      </c>
      <c r="M1860" s="312">
        <f t="shared" si="337"/>
        <v>96.52</v>
      </c>
      <c r="N1860" s="297" t="str">
        <f>_xlfn.IFNA(VLOOKUP($E:$E,'1'!$A:$E,3,0),"")</f>
        <v/>
      </c>
      <c r="O1860" s="297" t="str">
        <f>_xlfn.IFNA(VLOOKUP($E:$E,'2'!$A:$E,3,0),"")</f>
        <v/>
      </c>
      <c r="P1860" s="297" t="str">
        <f>_xlfn.IFNA(VLOOKUP($E:$E,'3'!$A:$D,3,0),"")</f>
        <v/>
      </c>
      <c r="Q1860" s="297" t="str">
        <f>_xlfn.IFNA(VLOOKUP($E:$E,'4'!$A:$F,3,0),"")</f>
        <v/>
      </c>
      <c r="R1860" s="297" t="str">
        <f>_xlfn.IFNA(VLOOKUP($E:$E,'5'!$A:$F,3,0),"")</f>
        <v/>
      </c>
      <c r="S1860" s="297" t="str">
        <f>_xlfn.IFNA(VLOOKUP($E:$E,'6'!$A:$F,3,0),"")</f>
        <v/>
      </c>
      <c r="T1860" s="313">
        <v>1</v>
      </c>
      <c r="U1860" s="313">
        <v>50</v>
      </c>
      <c r="V1860" s="313">
        <v>400</v>
      </c>
      <c r="W1860" s="314">
        <v>0.02</v>
      </c>
      <c r="X1860" s="315">
        <v>3.3333300000000002E-5</v>
      </c>
      <c r="Y1860" s="749">
        <v>90</v>
      </c>
      <c r="Z1860" s="282"/>
      <c r="AA1860" s="316" t="s">
        <v>393</v>
      </c>
      <c r="AB1860" s="282" t="s">
        <v>9885</v>
      </c>
      <c r="AC1860" s="317" t="s">
        <v>2081</v>
      </c>
      <c r="AD1860" s="318" t="s">
        <v>2692</v>
      </c>
      <c r="AE1860" s="319">
        <v>0</v>
      </c>
      <c r="AF1860" s="319" t="s">
        <v>11282</v>
      </c>
      <c r="AG1860" s="320">
        <v>1.21</v>
      </c>
      <c r="AH1860" s="321">
        <f t="shared" si="338"/>
        <v>0</v>
      </c>
      <c r="AI1860" s="287">
        <f>_xlfn.IFNA(VLOOKUP(AD:AD,грп!B:C,2,0),0)</f>
        <v>0</v>
      </c>
      <c r="AJ1860" s="607">
        <v>32</v>
      </c>
      <c r="AK1860" s="672">
        <f t="shared" si="335"/>
        <v>0</v>
      </c>
      <c r="AL1860" s="174"/>
    </row>
    <row r="1861" spans="1:38" s="4" customFormat="1" ht="12" customHeight="1" outlineLevel="1" x14ac:dyDescent="0.35">
      <c r="A1861" s="307" t="s">
        <v>10525</v>
      </c>
      <c r="B1861" s="308" t="s">
        <v>7397</v>
      </c>
      <c r="C1861" s="323"/>
      <c r="D1861" s="310" t="s">
        <v>11007</v>
      </c>
      <c r="E1861" s="324" t="s">
        <v>2346</v>
      </c>
      <c r="F1861" s="293"/>
      <c r="G1861" s="293"/>
      <c r="H1861" s="294">
        <v>58</v>
      </c>
      <c r="I1861" s="294" t="str">
        <f>IFERROR(_xlfn.IFNA(VLOOKUP($D:$D,history!$I:$Y,3,0),VLOOKUP(E:E,history!$H:$Y,4,0)),"--")</f>
        <v>--</v>
      </c>
      <c r="J1861" s="282" t="s">
        <v>9870</v>
      </c>
      <c r="K1861" s="282" t="str">
        <f t="shared" si="339"/>
        <v/>
      </c>
      <c r="L1861" s="312">
        <f t="shared" si="336"/>
        <v>88.97</v>
      </c>
      <c r="M1861" s="312">
        <f t="shared" si="337"/>
        <v>134.81</v>
      </c>
      <c r="N1861" s="297" t="str">
        <f>_xlfn.IFNA(VLOOKUP($E:$E,'1'!$A:$E,3,0),"")</f>
        <v/>
      </c>
      <c r="O1861" s="297" t="str">
        <f>_xlfn.IFNA(VLOOKUP($E:$E,'2'!$A:$E,3,0),"")</f>
        <v/>
      </c>
      <c r="P1861" s="297" t="str">
        <f>_xlfn.IFNA(VLOOKUP($E:$E,'3'!$A:$D,3,0),"")</f>
        <v/>
      </c>
      <c r="Q1861" s="297" t="str">
        <f>_xlfn.IFNA(VLOOKUP($E:$E,'4'!$A:$F,3,0),"")</f>
        <v/>
      </c>
      <c r="R1861" s="297" t="str">
        <f>_xlfn.IFNA(VLOOKUP($E:$E,'5'!$A:$F,3,0),"")</f>
        <v/>
      </c>
      <c r="S1861" s="297" t="str">
        <f>_xlfn.IFNA(VLOOKUP($E:$E,'6'!$A:$F,3,0),"")</f>
        <v/>
      </c>
      <c r="T1861" s="313">
        <v>1</v>
      </c>
      <c r="U1861" s="313">
        <v>50</v>
      </c>
      <c r="V1861" s="313">
        <v>400</v>
      </c>
      <c r="W1861" s="314">
        <v>1.6E-2</v>
      </c>
      <c r="X1861" s="315">
        <v>3.3333300000000002E-5</v>
      </c>
      <c r="Y1861" s="749">
        <v>130</v>
      </c>
      <c r="Z1861" s="282"/>
      <c r="AA1861" s="316" t="s">
        <v>393</v>
      </c>
      <c r="AB1861" s="282" t="s">
        <v>9885</v>
      </c>
      <c r="AC1861" s="317" t="s">
        <v>2081</v>
      </c>
      <c r="AD1861" s="318" t="s">
        <v>2692</v>
      </c>
      <c r="AE1861" s="319">
        <v>0</v>
      </c>
      <c r="AF1861" s="319" t="s">
        <v>11282</v>
      </c>
      <c r="AG1861" s="320">
        <v>1.69</v>
      </c>
      <c r="AH1861" s="321">
        <f t="shared" si="338"/>
        <v>0</v>
      </c>
      <c r="AI1861" s="287">
        <f>_xlfn.IFNA(VLOOKUP(AD:AD,грп!B:C,2,0),0)</f>
        <v>0</v>
      </c>
      <c r="AJ1861" s="607">
        <v>45</v>
      </c>
      <c r="AK1861" s="672">
        <f t="shared" si="335"/>
        <v>0</v>
      </c>
      <c r="AL1861" s="174"/>
    </row>
    <row r="1862" spans="1:38" s="4" customFormat="1" ht="12" customHeight="1" outlineLevel="1" x14ac:dyDescent="0.35">
      <c r="A1862" s="307" t="s">
        <v>10525</v>
      </c>
      <c r="B1862" s="308" t="s">
        <v>7398</v>
      </c>
      <c r="C1862" s="323"/>
      <c r="D1862" s="310" t="s">
        <v>11008</v>
      </c>
      <c r="E1862" s="324" t="s">
        <v>2347</v>
      </c>
      <c r="F1862" s="293"/>
      <c r="G1862" s="293"/>
      <c r="H1862" s="294">
        <v>64</v>
      </c>
      <c r="I1862" s="294" t="str">
        <f>IFERROR(_xlfn.IFNA(VLOOKUP($D:$D,history!$I:$Y,3,0),VLOOKUP(E:E,history!$H:$Y,4,0)),"--")</f>
        <v>--</v>
      </c>
      <c r="J1862" s="282" t="s">
        <v>9870</v>
      </c>
      <c r="K1862" s="282" t="str">
        <f t="shared" si="339"/>
        <v/>
      </c>
      <c r="L1862" s="312">
        <f t="shared" si="336"/>
        <v>54.75</v>
      </c>
      <c r="M1862" s="312">
        <f t="shared" si="337"/>
        <v>82.96</v>
      </c>
      <c r="N1862" s="297" t="str">
        <f>_xlfn.IFNA(VLOOKUP($E:$E,'1'!$A:$E,3,0),"")</f>
        <v/>
      </c>
      <c r="O1862" s="297" t="str">
        <f>_xlfn.IFNA(VLOOKUP($E:$E,'2'!$A:$E,3,0),"")</f>
        <v/>
      </c>
      <c r="P1862" s="297" t="str">
        <f>_xlfn.IFNA(VLOOKUP($E:$E,'3'!$A:$D,3,0),"")</f>
        <v/>
      </c>
      <c r="Q1862" s="297" t="str">
        <f>_xlfn.IFNA(VLOOKUP($E:$E,'4'!$A:$F,3,0),"")</f>
        <v/>
      </c>
      <c r="R1862" s="297" t="str">
        <f>_xlfn.IFNA(VLOOKUP($E:$E,'5'!$A:$F,3,0),"")</f>
        <v/>
      </c>
      <c r="S1862" s="297" t="str">
        <f>_xlfn.IFNA(VLOOKUP($E:$E,'6'!$A:$F,3,0),"")</f>
        <v/>
      </c>
      <c r="T1862" s="313">
        <v>1</v>
      </c>
      <c r="U1862" s="313">
        <v>50</v>
      </c>
      <c r="V1862" s="313">
        <v>400</v>
      </c>
      <c r="W1862" s="314">
        <v>1.6E-2</v>
      </c>
      <c r="X1862" s="315">
        <v>3.3333300000000002E-5</v>
      </c>
      <c r="Y1862" s="749">
        <v>80</v>
      </c>
      <c r="Z1862" s="282"/>
      <c r="AA1862" s="316" t="s">
        <v>393</v>
      </c>
      <c r="AB1862" s="282" t="s">
        <v>9885</v>
      </c>
      <c r="AC1862" s="317" t="s">
        <v>2081</v>
      </c>
      <c r="AD1862" s="318" t="s">
        <v>2692</v>
      </c>
      <c r="AE1862" s="319">
        <v>0</v>
      </c>
      <c r="AF1862" s="319" t="s">
        <v>11282</v>
      </c>
      <c r="AG1862" s="320">
        <v>1.04</v>
      </c>
      <c r="AH1862" s="321">
        <f t="shared" si="338"/>
        <v>0</v>
      </c>
      <c r="AI1862" s="287">
        <f>_xlfn.IFNA(VLOOKUP(AD:AD,грп!B:C,2,0),0)</f>
        <v>0</v>
      </c>
      <c r="AJ1862" s="607">
        <v>40</v>
      </c>
      <c r="AK1862" s="672">
        <f t="shared" si="335"/>
        <v>0</v>
      </c>
      <c r="AL1862" s="174"/>
    </row>
    <row r="1863" spans="1:38" s="4" customFormat="1" ht="12" customHeight="1" outlineLevel="1" x14ac:dyDescent="0.35">
      <c r="A1863" s="307" t="s">
        <v>10525</v>
      </c>
      <c r="B1863" s="308" t="s">
        <v>7399</v>
      </c>
      <c r="C1863" s="323"/>
      <c r="D1863" s="310" t="s">
        <v>11009</v>
      </c>
      <c r="E1863" s="324" t="s">
        <v>2348</v>
      </c>
      <c r="F1863" s="293"/>
      <c r="G1863" s="293"/>
      <c r="H1863" s="294">
        <v>16</v>
      </c>
      <c r="I1863" s="294" t="str">
        <f>IFERROR(_xlfn.IFNA(VLOOKUP($D:$D,history!$I:$Y,3,0),VLOOKUP(E:E,history!$H:$Y,4,0)),"--")</f>
        <v>--</v>
      </c>
      <c r="J1863" s="282" t="s">
        <v>9870</v>
      </c>
      <c r="K1863" s="282" t="str">
        <f t="shared" si="339"/>
        <v/>
      </c>
      <c r="L1863" s="312">
        <f t="shared" si="336"/>
        <v>88.97</v>
      </c>
      <c r="M1863" s="312">
        <f t="shared" si="337"/>
        <v>134.81</v>
      </c>
      <c r="N1863" s="297" t="str">
        <f>_xlfn.IFNA(VLOOKUP($E:$E,'1'!$A:$E,3,0),"")</f>
        <v/>
      </c>
      <c r="O1863" s="297" t="str">
        <f>_xlfn.IFNA(VLOOKUP($E:$E,'2'!$A:$E,3,0),"")</f>
        <v/>
      </c>
      <c r="P1863" s="297" t="str">
        <f>_xlfn.IFNA(VLOOKUP($E:$E,'3'!$A:$D,3,0),"")</f>
        <v/>
      </c>
      <c r="Q1863" s="297" t="str">
        <f>_xlfn.IFNA(VLOOKUP($E:$E,'4'!$A:$F,3,0),"")</f>
        <v/>
      </c>
      <c r="R1863" s="297" t="str">
        <f>_xlfn.IFNA(VLOOKUP($E:$E,'5'!$A:$F,3,0),"")</f>
        <v/>
      </c>
      <c r="S1863" s="297" t="str">
        <f>_xlfn.IFNA(VLOOKUP($E:$E,'6'!$A:$F,3,0),"")</f>
        <v/>
      </c>
      <c r="T1863" s="313">
        <v>1</v>
      </c>
      <c r="U1863" s="313">
        <v>50</v>
      </c>
      <c r="V1863" s="313">
        <v>400</v>
      </c>
      <c r="W1863" s="314">
        <v>1.4E-2</v>
      </c>
      <c r="X1863" s="315">
        <v>3.3333300000000002E-5</v>
      </c>
      <c r="Y1863" s="749">
        <v>130</v>
      </c>
      <c r="Z1863" s="282"/>
      <c r="AA1863" s="316" t="s">
        <v>393</v>
      </c>
      <c r="AB1863" s="282" t="s">
        <v>9885</v>
      </c>
      <c r="AC1863" s="317" t="s">
        <v>2081</v>
      </c>
      <c r="AD1863" s="318" t="s">
        <v>2692</v>
      </c>
      <c r="AE1863" s="319">
        <v>0</v>
      </c>
      <c r="AF1863" s="319" t="s">
        <v>11282</v>
      </c>
      <c r="AG1863" s="320">
        <v>1.69</v>
      </c>
      <c r="AH1863" s="321">
        <f t="shared" si="338"/>
        <v>0</v>
      </c>
      <c r="AI1863" s="287">
        <f>_xlfn.IFNA(VLOOKUP(AD:AD,грп!B:C,2,0),0)</f>
        <v>0</v>
      </c>
      <c r="AJ1863" s="607">
        <v>50</v>
      </c>
      <c r="AK1863" s="672">
        <f t="shared" si="335"/>
        <v>0</v>
      </c>
      <c r="AL1863" s="174"/>
    </row>
    <row r="1864" spans="1:38" s="4" customFormat="1" ht="12" customHeight="1" outlineLevel="1" x14ac:dyDescent="0.35">
      <c r="A1864" s="307" t="s">
        <v>10525</v>
      </c>
      <c r="B1864" s="308" t="s">
        <v>7400</v>
      </c>
      <c r="C1864" s="323"/>
      <c r="D1864" s="310" t="s">
        <v>10002</v>
      </c>
      <c r="E1864" s="324" t="s">
        <v>2349</v>
      </c>
      <c r="F1864" s="293"/>
      <c r="G1864" s="293"/>
      <c r="H1864" s="294">
        <v>35</v>
      </c>
      <c r="I1864" s="294" t="str">
        <f>IFERROR(_xlfn.IFNA(VLOOKUP($D:$D,history!$I:$Y,3,0),VLOOKUP(E:E,history!$H:$Y,4,0)),"--")</f>
        <v>--</v>
      </c>
      <c r="J1864" s="282" t="s">
        <v>9868</v>
      </c>
      <c r="K1864" s="282" t="str">
        <f t="shared" si="339"/>
        <v/>
      </c>
      <c r="L1864" s="312">
        <f t="shared" si="336"/>
        <v>412.24</v>
      </c>
      <c r="M1864" s="312">
        <f t="shared" si="337"/>
        <v>624.6</v>
      </c>
      <c r="N1864" s="297" t="str">
        <f>_xlfn.IFNA(VLOOKUP($E:$E,'1'!$A:$E,3,0),"")</f>
        <v/>
      </c>
      <c r="O1864" s="297" t="str">
        <f>_xlfn.IFNA(VLOOKUP($E:$E,'2'!$A:$E,3,0),"")</f>
        <v/>
      </c>
      <c r="P1864" s="297" t="str">
        <f>_xlfn.IFNA(VLOOKUP($E:$E,'3'!$A:$D,3,0),"")</f>
        <v/>
      </c>
      <c r="Q1864" s="297" t="str">
        <f>_xlfn.IFNA(VLOOKUP($E:$E,'4'!$A:$F,3,0),"")</f>
        <v/>
      </c>
      <c r="R1864" s="297" t="str">
        <f>_xlfn.IFNA(VLOOKUP($E:$E,'5'!$A:$F,3,0),"")</f>
        <v/>
      </c>
      <c r="S1864" s="297" t="str">
        <f>_xlfn.IFNA(VLOOKUP($E:$E,'6'!$A:$F,3,0),"")</f>
        <v/>
      </c>
      <c r="T1864" s="313">
        <v>1</v>
      </c>
      <c r="U1864" s="313">
        <v>100</v>
      </c>
      <c r="V1864" s="313">
        <v>400</v>
      </c>
      <c r="W1864" s="314">
        <v>1.9E-2</v>
      </c>
      <c r="X1864" s="315">
        <v>2.72E-5</v>
      </c>
      <c r="Y1864" s="749">
        <v>590</v>
      </c>
      <c r="Z1864" s="282"/>
      <c r="AA1864" s="316" t="s">
        <v>393</v>
      </c>
      <c r="AB1864" s="282" t="s">
        <v>9163</v>
      </c>
      <c r="AC1864" s="317" t="s">
        <v>2081</v>
      </c>
      <c r="AD1864" s="318" t="s">
        <v>2692</v>
      </c>
      <c r="AE1864" s="319">
        <v>0</v>
      </c>
      <c r="AF1864" s="319" t="s">
        <v>11282</v>
      </c>
      <c r="AG1864" s="320">
        <v>7.83</v>
      </c>
      <c r="AH1864" s="321">
        <f t="shared" si="338"/>
        <v>0</v>
      </c>
      <c r="AI1864" s="287">
        <f>_xlfn.IFNA(VLOOKUP(AD:AD,грп!B:C,2,0),0)</f>
        <v>0</v>
      </c>
      <c r="AJ1864" s="607">
        <v>50</v>
      </c>
      <c r="AK1864" s="672">
        <f t="shared" si="335"/>
        <v>0</v>
      </c>
      <c r="AL1864" s="174"/>
    </row>
    <row r="1865" spans="1:38" s="4" customFormat="1" ht="12" customHeight="1" outlineLevel="1" x14ac:dyDescent="0.35">
      <c r="A1865" s="307" t="s">
        <v>10525</v>
      </c>
      <c r="B1865" s="308" t="s">
        <v>7401</v>
      </c>
      <c r="C1865" s="323"/>
      <c r="D1865" s="310" t="s">
        <v>10003</v>
      </c>
      <c r="E1865" s="324" t="s">
        <v>2350</v>
      </c>
      <c r="F1865" s="293"/>
      <c r="G1865" s="293"/>
      <c r="H1865" s="294">
        <v>55</v>
      </c>
      <c r="I1865" s="294" t="str">
        <f>IFERROR(_xlfn.IFNA(VLOOKUP($D:$D,history!$I:$Y,3,0),VLOOKUP(E:E,history!$H:$Y,4,0)),"--")</f>
        <v>--</v>
      </c>
      <c r="J1865" s="282" t="s">
        <v>9868</v>
      </c>
      <c r="K1865" s="282" t="str">
        <f t="shared" si="339"/>
        <v/>
      </c>
      <c r="L1865" s="312">
        <f t="shared" si="336"/>
        <v>353.79</v>
      </c>
      <c r="M1865" s="312">
        <f t="shared" si="337"/>
        <v>536.04999999999995</v>
      </c>
      <c r="N1865" s="297" t="str">
        <f>_xlfn.IFNA(VLOOKUP($E:$E,'1'!$A:$E,3,0),"")</f>
        <v/>
      </c>
      <c r="O1865" s="297" t="str">
        <f>_xlfn.IFNA(VLOOKUP($E:$E,'2'!$A:$E,3,0),"")</f>
        <v/>
      </c>
      <c r="P1865" s="297" t="str">
        <f>_xlfn.IFNA(VLOOKUP($E:$E,'3'!$A:$D,3,0),"")</f>
        <v/>
      </c>
      <c r="Q1865" s="297" t="str">
        <f>_xlfn.IFNA(VLOOKUP($E:$E,'4'!$A:$F,3,0),"")</f>
        <v/>
      </c>
      <c r="R1865" s="297" t="str">
        <f>_xlfn.IFNA(VLOOKUP($E:$E,'5'!$A:$F,3,0),"")</f>
        <v/>
      </c>
      <c r="S1865" s="297" t="str">
        <f>_xlfn.IFNA(VLOOKUP($E:$E,'6'!$A:$F,3,0),"")</f>
        <v/>
      </c>
      <c r="T1865" s="313">
        <v>1</v>
      </c>
      <c r="U1865" s="313">
        <v>100</v>
      </c>
      <c r="V1865" s="313">
        <v>400</v>
      </c>
      <c r="W1865" s="314">
        <v>1.9E-2</v>
      </c>
      <c r="X1865" s="315">
        <v>2.72E-5</v>
      </c>
      <c r="Y1865" s="749">
        <v>510</v>
      </c>
      <c r="Z1865" s="282"/>
      <c r="AA1865" s="316" t="s">
        <v>393</v>
      </c>
      <c r="AB1865" s="282" t="s">
        <v>9163</v>
      </c>
      <c r="AC1865" s="317" t="s">
        <v>2081</v>
      </c>
      <c r="AD1865" s="318" t="s">
        <v>2692</v>
      </c>
      <c r="AE1865" s="319">
        <v>0</v>
      </c>
      <c r="AF1865" s="319" t="s">
        <v>11282</v>
      </c>
      <c r="AG1865" s="320">
        <v>6.72</v>
      </c>
      <c r="AH1865" s="321">
        <f t="shared" si="338"/>
        <v>0</v>
      </c>
      <c r="AI1865" s="287">
        <f>_xlfn.IFNA(VLOOKUP(AD:AD,грп!B:C,2,0),0)</f>
        <v>0</v>
      </c>
      <c r="AJ1865" s="607">
        <v>17</v>
      </c>
      <c r="AK1865" s="672">
        <f t="shared" si="335"/>
        <v>0</v>
      </c>
      <c r="AL1865" s="174"/>
    </row>
    <row r="1866" spans="1:38" s="4" customFormat="1" ht="12" customHeight="1" outlineLevel="1" x14ac:dyDescent="0.35">
      <c r="A1866" s="307" t="s">
        <v>10525</v>
      </c>
      <c r="B1866" s="308" t="s">
        <v>7402</v>
      </c>
      <c r="C1866" s="323"/>
      <c r="D1866" s="310" t="s">
        <v>11010</v>
      </c>
      <c r="E1866" s="324" t="s">
        <v>2351</v>
      </c>
      <c r="F1866" s="293"/>
      <c r="G1866" s="293"/>
      <c r="H1866" s="294">
        <v>39</v>
      </c>
      <c r="I1866" s="294" t="str">
        <f>IFERROR(_xlfn.IFNA(VLOOKUP($D:$D,history!$I:$Y,3,0),VLOOKUP(E:E,history!$H:$Y,4,0)),"--")</f>
        <v>--</v>
      </c>
      <c r="J1866" s="282" t="s">
        <v>9870</v>
      </c>
      <c r="K1866" s="282" t="str">
        <f t="shared" si="339"/>
        <v/>
      </c>
      <c r="L1866" s="312">
        <f t="shared" si="336"/>
        <v>157.41999999999999</v>
      </c>
      <c r="M1866" s="312">
        <f t="shared" si="337"/>
        <v>238.51</v>
      </c>
      <c r="N1866" s="297" t="str">
        <f>_xlfn.IFNA(VLOOKUP($E:$E,'1'!$A:$E,3,0),"")</f>
        <v/>
      </c>
      <c r="O1866" s="297" t="str">
        <f>_xlfn.IFNA(VLOOKUP($E:$E,'2'!$A:$E,3,0),"")</f>
        <v/>
      </c>
      <c r="P1866" s="297" t="str">
        <f>_xlfn.IFNA(VLOOKUP($E:$E,'3'!$A:$D,3,0),"")</f>
        <v/>
      </c>
      <c r="Q1866" s="297" t="str">
        <f>_xlfn.IFNA(VLOOKUP($E:$E,'4'!$A:$F,3,0),"")</f>
        <v/>
      </c>
      <c r="R1866" s="297" t="str">
        <f>_xlfn.IFNA(VLOOKUP($E:$E,'5'!$A:$F,3,0),"")</f>
        <v/>
      </c>
      <c r="S1866" s="297" t="str">
        <f>_xlfn.IFNA(VLOOKUP($E:$E,'6'!$A:$F,3,0),"")</f>
        <v/>
      </c>
      <c r="T1866" s="313">
        <v>1</v>
      </c>
      <c r="U1866" s="313">
        <v>100</v>
      </c>
      <c r="V1866" s="313">
        <v>400</v>
      </c>
      <c r="W1866" s="314">
        <v>0.04</v>
      </c>
      <c r="X1866" s="315">
        <v>4.5000000000000003E-5</v>
      </c>
      <c r="Y1866" s="749">
        <v>230</v>
      </c>
      <c r="Z1866" s="282"/>
      <c r="AA1866" s="316" t="s">
        <v>393</v>
      </c>
      <c r="AB1866" s="282" t="s">
        <v>9163</v>
      </c>
      <c r="AC1866" s="317" t="s">
        <v>2081</v>
      </c>
      <c r="AD1866" s="318" t="s">
        <v>2692</v>
      </c>
      <c r="AE1866" s="319">
        <v>0</v>
      </c>
      <c r="AF1866" s="319" t="s">
        <v>11282</v>
      </c>
      <c r="AG1866" s="320">
        <v>2.99</v>
      </c>
      <c r="AH1866" s="321">
        <f t="shared" si="338"/>
        <v>0</v>
      </c>
      <c r="AI1866" s="287">
        <f>_xlfn.IFNA(VLOOKUP(AD:AD,грп!B:C,2,0),0)</f>
        <v>0</v>
      </c>
      <c r="AJ1866" s="607">
        <v>50</v>
      </c>
      <c r="AK1866" s="672">
        <f t="shared" si="335"/>
        <v>0</v>
      </c>
      <c r="AL1866" s="174"/>
    </row>
    <row r="1867" spans="1:38" s="4" customFormat="1" ht="12" customHeight="1" outlineLevel="1" x14ac:dyDescent="0.35">
      <c r="A1867" s="307" t="s">
        <v>10525</v>
      </c>
      <c r="B1867" s="308" t="s">
        <v>7403</v>
      </c>
      <c r="C1867" s="323"/>
      <c r="D1867" s="310" t="s">
        <v>10004</v>
      </c>
      <c r="E1867" s="324" t="s">
        <v>2352</v>
      </c>
      <c r="F1867" s="293"/>
      <c r="G1867" s="293"/>
      <c r="H1867" s="294">
        <v>11</v>
      </c>
      <c r="I1867" s="294" t="str">
        <f>IFERROR(_xlfn.IFNA(VLOOKUP($D:$D,history!$I:$Y,3,0),VLOOKUP(E:E,history!$H:$Y,4,0)),"--")</f>
        <v>--</v>
      </c>
      <c r="J1867" s="282" t="s">
        <v>9870</v>
      </c>
      <c r="K1867" s="282" t="str">
        <f t="shared" si="339"/>
        <v/>
      </c>
      <c r="L1867" s="312">
        <f t="shared" si="336"/>
        <v>353.79</v>
      </c>
      <c r="M1867" s="312">
        <f t="shared" si="337"/>
        <v>536.04999999999995</v>
      </c>
      <c r="N1867" s="297" t="str">
        <f>_xlfn.IFNA(VLOOKUP($E:$E,'1'!$A:$E,3,0),"")</f>
        <v/>
      </c>
      <c r="O1867" s="297" t="str">
        <f>_xlfn.IFNA(VLOOKUP($E:$E,'2'!$A:$E,3,0),"")</f>
        <v/>
      </c>
      <c r="P1867" s="297" t="str">
        <f>_xlfn.IFNA(VLOOKUP($E:$E,'3'!$A:$D,3,0),"")</f>
        <v/>
      </c>
      <c r="Q1867" s="297" t="str">
        <f>_xlfn.IFNA(VLOOKUP($E:$E,'4'!$A:$F,3,0),"")</f>
        <v/>
      </c>
      <c r="R1867" s="297" t="str">
        <f>_xlfn.IFNA(VLOOKUP($E:$E,'5'!$A:$F,3,0),"")</f>
        <v/>
      </c>
      <c r="S1867" s="297" t="str">
        <f>_xlfn.IFNA(VLOOKUP($E:$E,'6'!$A:$F,3,0),"")</f>
        <v/>
      </c>
      <c r="T1867" s="313">
        <v>1</v>
      </c>
      <c r="U1867" s="313">
        <v>100</v>
      </c>
      <c r="V1867" s="313">
        <v>400</v>
      </c>
      <c r="W1867" s="314">
        <v>1.9E-2</v>
      </c>
      <c r="X1867" s="315">
        <v>2.72E-5</v>
      </c>
      <c r="Y1867" s="749">
        <v>510</v>
      </c>
      <c r="Z1867" s="282"/>
      <c r="AA1867" s="316" t="s">
        <v>393</v>
      </c>
      <c r="AB1867" s="282" t="s">
        <v>9163</v>
      </c>
      <c r="AC1867" s="317" t="s">
        <v>2081</v>
      </c>
      <c r="AD1867" s="318" t="s">
        <v>2692</v>
      </c>
      <c r="AE1867" s="319">
        <v>0</v>
      </c>
      <c r="AF1867" s="319" t="s">
        <v>11282</v>
      </c>
      <c r="AG1867" s="320">
        <v>6.72</v>
      </c>
      <c r="AH1867" s="321">
        <f t="shared" si="338"/>
        <v>0</v>
      </c>
      <c r="AI1867" s="287">
        <f>_xlfn.IFNA(VLOOKUP(AD:AD,грп!B:C,2,0),0)</f>
        <v>0</v>
      </c>
      <c r="AJ1867" s="607">
        <v>20</v>
      </c>
      <c r="AK1867" s="672">
        <f t="shared" si="335"/>
        <v>0</v>
      </c>
      <c r="AL1867" s="174"/>
    </row>
    <row r="1868" spans="1:38" s="4" customFormat="1" ht="12" customHeight="1" outlineLevel="1" x14ac:dyDescent="0.35">
      <c r="A1868" s="307" t="s">
        <v>10525</v>
      </c>
      <c r="B1868" s="308" t="s">
        <v>7404</v>
      </c>
      <c r="C1868" s="323"/>
      <c r="D1868" s="310" t="s">
        <v>10005</v>
      </c>
      <c r="E1868" s="324" t="s">
        <v>2353</v>
      </c>
      <c r="F1868" s="293"/>
      <c r="G1868" s="293"/>
      <c r="H1868" s="294">
        <v>28</v>
      </c>
      <c r="I1868" s="294" t="str">
        <f>IFERROR(_xlfn.IFNA(VLOOKUP($D:$D,history!$I:$Y,3,0),VLOOKUP(E:E,history!$H:$Y,4,0)),"--")</f>
        <v>--</v>
      </c>
      <c r="J1868" s="282" t="s">
        <v>9870</v>
      </c>
      <c r="K1868" s="282" t="str">
        <f t="shared" si="339"/>
        <v/>
      </c>
      <c r="L1868" s="312">
        <f t="shared" si="336"/>
        <v>150.04</v>
      </c>
      <c r="M1868" s="312">
        <f t="shared" si="337"/>
        <v>227.34</v>
      </c>
      <c r="N1868" s="297" t="str">
        <f>_xlfn.IFNA(VLOOKUP($E:$E,'1'!$A:$E,3,0),"")</f>
        <v/>
      </c>
      <c r="O1868" s="297" t="str">
        <f>_xlfn.IFNA(VLOOKUP($E:$E,'2'!$A:$E,3,0),"")</f>
        <v/>
      </c>
      <c r="P1868" s="297" t="str">
        <f>_xlfn.IFNA(VLOOKUP($E:$E,'3'!$A:$D,3,0),"")</f>
        <v/>
      </c>
      <c r="Q1868" s="297" t="str">
        <f>_xlfn.IFNA(VLOOKUP($E:$E,'4'!$A:$F,3,0),"")</f>
        <v/>
      </c>
      <c r="R1868" s="297" t="str">
        <f>_xlfn.IFNA(VLOOKUP($E:$E,'5'!$A:$F,3,0),"")</f>
        <v/>
      </c>
      <c r="S1868" s="297" t="str">
        <f>_xlfn.IFNA(VLOOKUP($E:$E,'6'!$A:$F,3,0),"")</f>
        <v/>
      </c>
      <c r="T1868" s="313">
        <v>1</v>
      </c>
      <c r="U1868" s="313">
        <v>100</v>
      </c>
      <c r="V1868" s="313">
        <v>400</v>
      </c>
      <c r="W1868" s="314">
        <v>3.6999999999999998E-2</v>
      </c>
      <c r="X1868" s="315">
        <v>4.5000000000000003E-5</v>
      </c>
      <c r="Y1868" s="749">
        <v>220</v>
      </c>
      <c r="Z1868" s="282"/>
      <c r="AA1868" s="316" t="s">
        <v>393</v>
      </c>
      <c r="AB1868" s="282" t="s">
        <v>9163</v>
      </c>
      <c r="AC1868" s="317" t="s">
        <v>2081</v>
      </c>
      <c r="AD1868" s="318" t="s">
        <v>2692</v>
      </c>
      <c r="AE1868" s="319">
        <v>0</v>
      </c>
      <c r="AF1868" s="319" t="s">
        <v>11282</v>
      </c>
      <c r="AG1868" s="320">
        <v>2.85</v>
      </c>
      <c r="AH1868" s="321">
        <f t="shared" si="338"/>
        <v>0</v>
      </c>
      <c r="AI1868" s="287">
        <f>_xlfn.IFNA(VLOOKUP(AD:AD,грп!B:C,2,0),0)</f>
        <v>0</v>
      </c>
      <c r="AJ1868" s="607">
        <v>50</v>
      </c>
      <c r="AK1868" s="672">
        <f t="shared" si="335"/>
        <v>0</v>
      </c>
      <c r="AL1868" s="174"/>
    </row>
    <row r="1869" spans="1:38" s="4" customFormat="1" ht="12" customHeight="1" outlineLevel="1" x14ac:dyDescent="0.35">
      <c r="A1869" s="307" t="s">
        <v>10525</v>
      </c>
      <c r="B1869" s="308" t="s">
        <v>7405</v>
      </c>
      <c r="C1869" s="323"/>
      <c r="D1869" s="310" t="s">
        <v>10261</v>
      </c>
      <c r="E1869" s="324" t="s">
        <v>2354</v>
      </c>
      <c r="F1869" s="293"/>
      <c r="G1869" s="293"/>
      <c r="H1869" s="294">
        <v>44</v>
      </c>
      <c r="I1869" s="294" t="str">
        <f>IFERROR(_xlfn.IFNA(VLOOKUP($D:$D,history!$I:$Y,3,0),VLOOKUP(E:E,history!$H:$Y,4,0)),"--")</f>
        <v>--</v>
      </c>
      <c r="J1869" s="282" t="s">
        <v>9870</v>
      </c>
      <c r="K1869" s="282" t="str">
        <f t="shared" si="339"/>
        <v/>
      </c>
      <c r="L1869" s="312">
        <f t="shared" si="336"/>
        <v>99.51</v>
      </c>
      <c r="M1869" s="312">
        <f t="shared" si="337"/>
        <v>150.77000000000001</v>
      </c>
      <c r="N1869" s="297" t="str">
        <f>_xlfn.IFNA(VLOOKUP($E:$E,'1'!$A:$E,3,0),"")</f>
        <v/>
      </c>
      <c r="O1869" s="297" t="str">
        <f>_xlfn.IFNA(VLOOKUP($E:$E,'2'!$A:$E,3,0),"")</f>
        <v/>
      </c>
      <c r="P1869" s="297" t="str">
        <f>_xlfn.IFNA(VLOOKUP($E:$E,'3'!$A:$D,3,0),"")</f>
        <v/>
      </c>
      <c r="Q1869" s="297" t="str">
        <f>_xlfn.IFNA(VLOOKUP($E:$E,'4'!$A:$F,3,0),"")</f>
        <v/>
      </c>
      <c r="R1869" s="297" t="str">
        <f>_xlfn.IFNA(VLOOKUP($E:$E,'5'!$A:$F,3,0),"")</f>
        <v/>
      </c>
      <c r="S1869" s="297" t="str">
        <f>_xlfn.IFNA(VLOOKUP($E:$E,'6'!$A:$F,3,0),"")</f>
        <v/>
      </c>
      <c r="T1869" s="313">
        <v>1</v>
      </c>
      <c r="U1869" s="313">
        <v>100</v>
      </c>
      <c r="V1869" s="313">
        <v>400</v>
      </c>
      <c r="W1869" s="314">
        <v>4.1000000000000002E-2</v>
      </c>
      <c r="X1869" s="315">
        <v>4.5000000000000003E-5</v>
      </c>
      <c r="Y1869" s="749">
        <v>140</v>
      </c>
      <c r="Z1869" s="282"/>
      <c r="AA1869" s="316" t="s">
        <v>393</v>
      </c>
      <c r="AB1869" s="282" t="s">
        <v>9885</v>
      </c>
      <c r="AC1869" s="317" t="s">
        <v>2081</v>
      </c>
      <c r="AD1869" s="318" t="s">
        <v>2692</v>
      </c>
      <c r="AE1869" s="319">
        <v>0</v>
      </c>
      <c r="AF1869" s="319" t="s">
        <v>11282</v>
      </c>
      <c r="AG1869" s="320">
        <v>1.89</v>
      </c>
      <c r="AH1869" s="321">
        <f t="shared" si="338"/>
        <v>0</v>
      </c>
      <c r="AI1869" s="287">
        <f>_xlfn.IFNA(VLOOKUP(AD:AD,грп!B:C,2,0),0)</f>
        <v>0</v>
      </c>
      <c r="AJ1869" s="607">
        <v>20</v>
      </c>
      <c r="AK1869" s="672">
        <f t="shared" si="335"/>
        <v>0</v>
      </c>
      <c r="AL1869" s="174"/>
    </row>
    <row r="1870" spans="1:38" s="4" customFormat="1" ht="12" customHeight="1" outlineLevel="1" x14ac:dyDescent="0.35">
      <c r="A1870" s="307" t="s">
        <v>10525</v>
      </c>
      <c r="B1870" s="308" t="s">
        <v>7406</v>
      </c>
      <c r="C1870" s="323"/>
      <c r="D1870" s="310" t="s">
        <v>10262</v>
      </c>
      <c r="E1870" s="324" t="s">
        <v>2355</v>
      </c>
      <c r="F1870" s="293"/>
      <c r="G1870" s="293"/>
      <c r="H1870" s="294">
        <v>54</v>
      </c>
      <c r="I1870" s="294" t="str">
        <f>IFERROR(_xlfn.IFNA(VLOOKUP($D:$D,history!$I:$Y,3,0),VLOOKUP(E:E,history!$H:$Y,4,0)),"--")</f>
        <v>--</v>
      </c>
      <c r="J1870" s="282" t="s">
        <v>9870</v>
      </c>
      <c r="K1870" s="282" t="str">
        <f t="shared" si="339"/>
        <v/>
      </c>
      <c r="L1870" s="312">
        <f t="shared" si="336"/>
        <v>191.64</v>
      </c>
      <c r="M1870" s="312">
        <f t="shared" si="337"/>
        <v>290.36</v>
      </c>
      <c r="N1870" s="297" t="str">
        <f>_xlfn.IFNA(VLOOKUP($E:$E,'1'!$A:$E,3,0),"")</f>
        <v/>
      </c>
      <c r="O1870" s="297" t="str">
        <f>_xlfn.IFNA(VLOOKUP($E:$E,'2'!$A:$E,3,0),"")</f>
        <v/>
      </c>
      <c r="P1870" s="297" t="str">
        <f>_xlfn.IFNA(VLOOKUP($E:$E,'3'!$A:$D,3,0),"")</f>
        <v/>
      </c>
      <c r="Q1870" s="297" t="str">
        <f>_xlfn.IFNA(VLOOKUP($E:$E,'4'!$A:$F,3,0),"")</f>
        <v/>
      </c>
      <c r="R1870" s="297" t="str">
        <f>_xlfn.IFNA(VLOOKUP($E:$E,'5'!$A:$F,3,0),"")</f>
        <v/>
      </c>
      <c r="S1870" s="297" t="str">
        <f>_xlfn.IFNA(VLOOKUP($E:$E,'6'!$A:$F,3,0),"")</f>
        <v/>
      </c>
      <c r="T1870" s="313">
        <v>1</v>
      </c>
      <c r="U1870" s="313">
        <v>100</v>
      </c>
      <c r="V1870" s="313">
        <v>400</v>
      </c>
      <c r="W1870" s="314">
        <v>2.9000000000000001E-2</v>
      </c>
      <c r="X1870" s="315">
        <v>4.5000000000000003E-5</v>
      </c>
      <c r="Y1870" s="749">
        <v>280</v>
      </c>
      <c r="Z1870" s="282"/>
      <c r="AA1870" s="316" t="s">
        <v>393</v>
      </c>
      <c r="AB1870" s="282" t="s">
        <v>9163</v>
      </c>
      <c r="AC1870" s="317" t="s">
        <v>2081</v>
      </c>
      <c r="AD1870" s="318" t="s">
        <v>2692</v>
      </c>
      <c r="AE1870" s="319">
        <v>0</v>
      </c>
      <c r="AF1870" s="319" t="s">
        <v>11282</v>
      </c>
      <c r="AG1870" s="320">
        <v>3.64</v>
      </c>
      <c r="AH1870" s="321">
        <f t="shared" si="338"/>
        <v>0</v>
      </c>
      <c r="AI1870" s="287">
        <f>_xlfn.IFNA(VLOOKUP(AD:AD,грп!B:C,2,0),0)</f>
        <v>0</v>
      </c>
      <c r="AJ1870" s="607">
        <v>20</v>
      </c>
      <c r="AK1870" s="672">
        <f t="shared" si="335"/>
        <v>0</v>
      </c>
      <c r="AL1870" s="174"/>
    </row>
    <row r="1871" spans="1:38" s="4" customFormat="1" ht="12" customHeight="1" outlineLevel="1" x14ac:dyDescent="0.35">
      <c r="A1871" s="307" t="s">
        <v>10525</v>
      </c>
      <c r="B1871" s="308" t="s">
        <v>7407</v>
      </c>
      <c r="C1871" s="323"/>
      <c r="D1871" s="310" t="s">
        <v>10263</v>
      </c>
      <c r="E1871" s="324" t="s">
        <v>2356</v>
      </c>
      <c r="F1871" s="293"/>
      <c r="G1871" s="293"/>
      <c r="H1871" s="294">
        <v>39</v>
      </c>
      <c r="I1871" s="294" t="str">
        <f>IFERROR(_xlfn.IFNA(VLOOKUP($D:$D,history!$I:$Y,3,0),VLOOKUP(E:E,history!$H:$Y,4,0)),"--")</f>
        <v>--</v>
      </c>
      <c r="J1871" s="282" t="s">
        <v>9870</v>
      </c>
      <c r="K1871" s="282" t="str">
        <f t="shared" si="339"/>
        <v/>
      </c>
      <c r="L1871" s="312">
        <f t="shared" si="336"/>
        <v>195.33</v>
      </c>
      <c r="M1871" s="312">
        <f t="shared" si="337"/>
        <v>295.95</v>
      </c>
      <c r="N1871" s="297" t="str">
        <f>_xlfn.IFNA(VLOOKUP($E:$E,'1'!$A:$E,3,0),"")</f>
        <v/>
      </c>
      <c r="O1871" s="297" t="str">
        <f>_xlfn.IFNA(VLOOKUP($E:$E,'2'!$A:$E,3,0),"")</f>
        <v/>
      </c>
      <c r="P1871" s="297" t="str">
        <f>_xlfn.IFNA(VLOOKUP($E:$E,'3'!$A:$D,3,0),"")</f>
        <v/>
      </c>
      <c r="Q1871" s="297" t="str">
        <f>_xlfn.IFNA(VLOOKUP($E:$E,'4'!$A:$F,3,0),"")</f>
        <v/>
      </c>
      <c r="R1871" s="297" t="str">
        <f>_xlfn.IFNA(VLOOKUP($E:$E,'5'!$A:$F,3,0),"")</f>
        <v/>
      </c>
      <c r="S1871" s="297" t="str">
        <f>_xlfn.IFNA(VLOOKUP($E:$E,'6'!$A:$F,3,0),"")</f>
        <v/>
      </c>
      <c r="T1871" s="313">
        <v>1</v>
      </c>
      <c r="U1871" s="313">
        <v>100</v>
      </c>
      <c r="V1871" s="313">
        <v>400</v>
      </c>
      <c r="W1871" s="314">
        <v>2.9000000000000001E-2</v>
      </c>
      <c r="X1871" s="315">
        <v>4.5000000000000003E-5</v>
      </c>
      <c r="Y1871" s="749">
        <v>280</v>
      </c>
      <c r="Z1871" s="282"/>
      <c r="AA1871" s="316" t="s">
        <v>393</v>
      </c>
      <c r="AB1871" s="282" t="s">
        <v>9163</v>
      </c>
      <c r="AC1871" s="317" t="s">
        <v>2081</v>
      </c>
      <c r="AD1871" s="318" t="s">
        <v>2692</v>
      </c>
      <c r="AE1871" s="319">
        <v>0</v>
      </c>
      <c r="AF1871" s="319" t="s">
        <v>11282</v>
      </c>
      <c r="AG1871" s="320">
        <v>3.71</v>
      </c>
      <c r="AH1871" s="321">
        <f t="shared" si="338"/>
        <v>0</v>
      </c>
      <c r="AI1871" s="287">
        <f>_xlfn.IFNA(VLOOKUP(AD:AD,грп!B:C,2,0),0)</f>
        <v>0</v>
      </c>
      <c r="AJ1871" s="607">
        <v>50</v>
      </c>
      <c r="AK1871" s="672">
        <f t="shared" si="335"/>
        <v>0</v>
      </c>
      <c r="AL1871" s="174"/>
    </row>
    <row r="1872" spans="1:38" s="4" customFormat="1" ht="12" customHeight="1" outlineLevel="1" x14ac:dyDescent="0.35">
      <c r="A1872" s="307" t="s">
        <v>10525</v>
      </c>
      <c r="B1872" s="308" t="s">
        <v>7408</v>
      </c>
      <c r="C1872" s="323"/>
      <c r="D1872" s="310" t="s">
        <v>10006</v>
      </c>
      <c r="E1872" s="324" t="s">
        <v>2357</v>
      </c>
      <c r="F1872" s="293"/>
      <c r="G1872" s="293"/>
      <c r="H1872" s="294">
        <v>23</v>
      </c>
      <c r="I1872" s="294" t="str">
        <f>IFERROR(_xlfn.IFNA(VLOOKUP($D:$D,history!$I:$Y,3,0),VLOOKUP(E:E,history!$H:$Y,4,0)),"--")</f>
        <v>--</v>
      </c>
      <c r="J1872" s="282" t="s">
        <v>9870</v>
      </c>
      <c r="K1872" s="282" t="str">
        <f t="shared" si="339"/>
        <v/>
      </c>
      <c r="L1872" s="312">
        <f t="shared" si="336"/>
        <v>195.33</v>
      </c>
      <c r="M1872" s="312">
        <f t="shared" si="337"/>
        <v>295.95</v>
      </c>
      <c r="N1872" s="297" t="str">
        <f>_xlfn.IFNA(VLOOKUP($E:$E,'1'!$A:$E,3,0),"")</f>
        <v/>
      </c>
      <c r="O1872" s="297" t="str">
        <f>_xlfn.IFNA(VLOOKUP($E:$E,'2'!$A:$E,3,0),"")</f>
        <v/>
      </c>
      <c r="P1872" s="297" t="str">
        <f>_xlfn.IFNA(VLOOKUP($E:$E,'3'!$A:$D,3,0),"")</f>
        <v/>
      </c>
      <c r="Q1872" s="297" t="str">
        <f>_xlfn.IFNA(VLOOKUP($E:$E,'4'!$A:$F,3,0),"")</f>
        <v/>
      </c>
      <c r="R1872" s="297" t="str">
        <f>_xlfn.IFNA(VLOOKUP($E:$E,'5'!$A:$F,3,0),"")</f>
        <v/>
      </c>
      <c r="S1872" s="297" t="str">
        <f>_xlfn.IFNA(VLOOKUP($E:$E,'6'!$A:$F,3,0),"")</f>
        <v/>
      </c>
      <c r="T1872" s="313">
        <v>1</v>
      </c>
      <c r="U1872" s="313">
        <v>100</v>
      </c>
      <c r="V1872" s="313">
        <v>400</v>
      </c>
      <c r="W1872" s="314">
        <v>1.6E-2</v>
      </c>
      <c r="X1872" s="315">
        <v>2.72E-5</v>
      </c>
      <c r="Y1872" s="749">
        <v>280</v>
      </c>
      <c r="Z1872" s="282"/>
      <c r="AA1872" s="316" t="s">
        <v>393</v>
      </c>
      <c r="AB1872" s="282" t="s">
        <v>9885</v>
      </c>
      <c r="AC1872" s="317" t="s">
        <v>2081</v>
      </c>
      <c r="AD1872" s="318" t="s">
        <v>2692</v>
      </c>
      <c r="AE1872" s="319">
        <v>0</v>
      </c>
      <c r="AF1872" s="319" t="s">
        <v>11282</v>
      </c>
      <c r="AG1872" s="320">
        <v>3.71</v>
      </c>
      <c r="AH1872" s="321">
        <f t="shared" si="338"/>
        <v>0</v>
      </c>
      <c r="AI1872" s="287">
        <f>_xlfn.IFNA(VLOOKUP(AD:AD,грп!B:C,2,0),0)</f>
        <v>0</v>
      </c>
      <c r="AJ1872" s="607">
        <v>27</v>
      </c>
      <c r="AK1872" s="672">
        <f t="shared" si="335"/>
        <v>0</v>
      </c>
      <c r="AL1872" s="174"/>
    </row>
    <row r="1873" spans="1:39" s="4" customFormat="1" ht="12" customHeight="1" outlineLevel="1" x14ac:dyDescent="0.35">
      <c r="A1873" s="307" t="s">
        <v>10525</v>
      </c>
      <c r="B1873" s="308" t="s">
        <v>7409</v>
      </c>
      <c r="C1873" s="323"/>
      <c r="D1873" s="310" t="s">
        <v>10007</v>
      </c>
      <c r="E1873" s="324" t="s">
        <v>2358</v>
      </c>
      <c r="F1873" s="293"/>
      <c r="G1873" s="293"/>
      <c r="H1873" s="294">
        <v>20</v>
      </c>
      <c r="I1873" s="294" t="str">
        <f>IFERROR(_xlfn.IFNA(VLOOKUP($D:$D,history!$I:$Y,3,0),VLOOKUP(E:E,history!$H:$Y,4,0)),"--")</f>
        <v>--</v>
      </c>
      <c r="J1873" s="282" t="s">
        <v>9870</v>
      </c>
      <c r="K1873" s="282" t="str">
        <f t="shared" si="339"/>
        <v/>
      </c>
      <c r="L1873" s="312">
        <f t="shared" si="336"/>
        <v>86.87</v>
      </c>
      <c r="M1873" s="312">
        <f t="shared" si="337"/>
        <v>131.62</v>
      </c>
      <c r="N1873" s="297" t="str">
        <f>_xlfn.IFNA(VLOOKUP($E:$E,'1'!$A:$E,3,0),"")</f>
        <v/>
      </c>
      <c r="O1873" s="297" t="str">
        <f>_xlfn.IFNA(VLOOKUP($E:$E,'2'!$A:$E,3,0),"")</f>
        <v/>
      </c>
      <c r="P1873" s="297" t="str">
        <f>_xlfn.IFNA(VLOOKUP($E:$E,'3'!$A:$D,3,0),"")</f>
        <v/>
      </c>
      <c r="Q1873" s="297" t="str">
        <f>_xlfn.IFNA(VLOOKUP($E:$E,'4'!$A:$F,3,0),"")</f>
        <v/>
      </c>
      <c r="R1873" s="297" t="str">
        <f>_xlfn.IFNA(VLOOKUP($E:$E,'5'!$A:$F,3,0),"")</f>
        <v/>
      </c>
      <c r="S1873" s="297" t="str">
        <f>_xlfn.IFNA(VLOOKUP($E:$E,'6'!$A:$F,3,0),"")</f>
        <v/>
      </c>
      <c r="T1873" s="313">
        <v>1</v>
      </c>
      <c r="U1873" s="313">
        <v>100</v>
      </c>
      <c r="V1873" s="313">
        <v>400</v>
      </c>
      <c r="W1873" s="314">
        <v>0.03</v>
      </c>
      <c r="X1873" s="315">
        <v>4.5000000000000003E-5</v>
      </c>
      <c r="Y1873" s="749">
        <v>130</v>
      </c>
      <c r="Z1873" s="282"/>
      <c r="AA1873" s="316" t="s">
        <v>393</v>
      </c>
      <c r="AB1873" s="282" t="s">
        <v>9163</v>
      </c>
      <c r="AC1873" s="317" t="s">
        <v>2081</v>
      </c>
      <c r="AD1873" s="318" t="s">
        <v>2692</v>
      </c>
      <c r="AE1873" s="319">
        <v>0</v>
      </c>
      <c r="AF1873" s="319" t="s">
        <v>11282</v>
      </c>
      <c r="AG1873" s="320">
        <v>1.65</v>
      </c>
      <c r="AH1873" s="321">
        <f t="shared" si="338"/>
        <v>0</v>
      </c>
      <c r="AI1873" s="287">
        <f>_xlfn.IFNA(VLOOKUP(AD:AD,грп!B:C,2,0),0)</f>
        <v>0</v>
      </c>
      <c r="AJ1873" s="607">
        <v>50</v>
      </c>
      <c r="AK1873" s="672">
        <f t="shared" si="335"/>
        <v>0</v>
      </c>
      <c r="AL1873" s="174"/>
    </row>
    <row r="1874" spans="1:39" s="4" customFormat="1" ht="12" customHeight="1" outlineLevel="1" x14ac:dyDescent="0.35">
      <c r="A1874" s="307" t="s">
        <v>10525</v>
      </c>
      <c r="B1874" s="308" t="s">
        <v>7410</v>
      </c>
      <c r="C1874" s="323"/>
      <c r="D1874" s="310" t="s">
        <v>11011</v>
      </c>
      <c r="E1874" s="324" t="s">
        <v>2359</v>
      </c>
      <c r="F1874" s="293"/>
      <c r="G1874" s="293"/>
      <c r="H1874" s="294">
        <v>34</v>
      </c>
      <c r="I1874" s="294" t="str">
        <f>IFERROR(_xlfn.IFNA(VLOOKUP($D:$D,history!$I:$Y,3,0),VLOOKUP(E:E,history!$H:$Y,4,0)),"--")</f>
        <v>--</v>
      </c>
      <c r="J1874" s="282" t="s">
        <v>9868</v>
      </c>
      <c r="K1874" s="282" t="str">
        <f t="shared" si="339"/>
        <v/>
      </c>
      <c r="L1874" s="312">
        <f t="shared" si="336"/>
        <v>241.65</v>
      </c>
      <c r="M1874" s="312">
        <f t="shared" si="337"/>
        <v>366.14</v>
      </c>
      <c r="N1874" s="297" t="str">
        <f>_xlfn.IFNA(VLOOKUP($E:$E,'1'!$A:$E,3,0),"")</f>
        <v/>
      </c>
      <c r="O1874" s="297" t="str">
        <f>_xlfn.IFNA(VLOOKUP($E:$E,'2'!$A:$E,3,0),"")</f>
        <v/>
      </c>
      <c r="P1874" s="297" t="str">
        <f>_xlfn.IFNA(VLOOKUP($E:$E,'3'!$A:$D,3,0),"")</f>
        <v/>
      </c>
      <c r="Q1874" s="297" t="str">
        <f>_xlfn.IFNA(VLOOKUP($E:$E,'4'!$A:$F,3,0),"")</f>
        <v/>
      </c>
      <c r="R1874" s="297" t="str">
        <f>_xlfn.IFNA(VLOOKUP($E:$E,'5'!$A:$F,3,0),"")</f>
        <v/>
      </c>
      <c r="S1874" s="297" t="str">
        <f>_xlfn.IFNA(VLOOKUP($E:$E,'6'!$A:$F,3,0),"")</f>
        <v/>
      </c>
      <c r="T1874" s="313">
        <v>1</v>
      </c>
      <c r="U1874" s="313">
        <v>100</v>
      </c>
      <c r="V1874" s="313">
        <v>400</v>
      </c>
      <c r="W1874" s="314">
        <v>1.7999999999999999E-2</v>
      </c>
      <c r="X1874" s="315">
        <v>2.72E-5</v>
      </c>
      <c r="Y1874" s="749">
        <v>350</v>
      </c>
      <c r="Z1874" s="282"/>
      <c r="AA1874" s="316" t="s">
        <v>393</v>
      </c>
      <c r="AB1874" s="282" t="s">
        <v>9885</v>
      </c>
      <c r="AC1874" s="317" t="s">
        <v>2081</v>
      </c>
      <c r="AD1874" s="318" t="s">
        <v>2692</v>
      </c>
      <c r="AE1874" s="319">
        <v>0</v>
      </c>
      <c r="AF1874" s="319" t="s">
        <v>11282</v>
      </c>
      <c r="AG1874" s="320">
        <v>4.59</v>
      </c>
      <c r="AH1874" s="321">
        <f t="shared" si="338"/>
        <v>0</v>
      </c>
      <c r="AI1874" s="287">
        <f>_xlfn.IFNA(VLOOKUP(AD:AD,грп!B:C,2,0),0)</f>
        <v>0</v>
      </c>
      <c r="AJ1874" s="607">
        <v>20</v>
      </c>
      <c r="AK1874" s="672">
        <f t="shared" si="335"/>
        <v>0</v>
      </c>
      <c r="AL1874" s="174"/>
    </row>
    <row r="1875" spans="1:39" s="4" customFormat="1" ht="12" customHeight="1" outlineLevel="1" x14ac:dyDescent="0.35">
      <c r="A1875" s="307" t="s">
        <v>10525</v>
      </c>
      <c r="B1875" s="308" t="s">
        <v>7411</v>
      </c>
      <c r="C1875" s="323"/>
      <c r="D1875" s="310" t="s">
        <v>10264</v>
      </c>
      <c r="E1875" s="324" t="s">
        <v>2360</v>
      </c>
      <c r="F1875" s="293"/>
      <c r="G1875" s="293"/>
      <c r="H1875" s="294">
        <v>2</v>
      </c>
      <c r="I1875" s="294" t="str">
        <f>IFERROR(_xlfn.IFNA(VLOOKUP($D:$D,history!$I:$Y,3,0),VLOOKUP(E:E,history!$H:$Y,4,0)),"--")</f>
        <v>--</v>
      </c>
      <c r="J1875" s="282" t="s">
        <v>9870</v>
      </c>
      <c r="K1875" s="282" t="str">
        <f t="shared" si="339"/>
        <v/>
      </c>
      <c r="L1875" s="312">
        <f t="shared" si="336"/>
        <v>118.98</v>
      </c>
      <c r="M1875" s="312">
        <f t="shared" si="337"/>
        <v>180.28</v>
      </c>
      <c r="N1875" s="297" t="str">
        <f>_xlfn.IFNA(VLOOKUP($E:$E,'1'!$A:$E,3,0),"")</f>
        <v/>
      </c>
      <c r="O1875" s="297" t="str">
        <f>_xlfn.IFNA(VLOOKUP($E:$E,'2'!$A:$E,3,0),"")</f>
        <v/>
      </c>
      <c r="P1875" s="297" t="str">
        <f>_xlfn.IFNA(VLOOKUP($E:$E,'3'!$A:$D,3,0),"")</f>
        <v/>
      </c>
      <c r="Q1875" s="297" t="str">
        <f>_xlfn.IFNA(VLOOKUP($E:$E,'4'!$A:$F,3,0),"")</f>
        <v/>
      </c>
      <c r="R1875" s="297" t="str">
        <f>_xlfn.IFNA(VLOOKUP($E:$E,'5'!$A:$F,3,0),"")</f>
        <v/>
      </c>
      <c r="S1875" s="297" t="str">
        <f>_xlfn.IFNA(VLOOKUP($E:$E,'6'!$A:$F,3,0),"")</f>
        <v/>
      </c>
      <c r="T1875" s="313">
        <v>1</v>
      </c>
      <c r="U1875" s="313">
        <v>100</v>
      </c>
      <c r="V1875" s="313">
        <v>400</v>
      </c>
      <c r="W1875" s="314">
        <v>3.5999999999999997E-2</v>
      </c>
      <c r="X1875" s="315">
        <v>4.5000000000000003E-5</v>
      </c>
      <c r="Y1875" s="749">
        <v>170</v>
      </c>
      <c r="Z1875" s="282"/>
      <c r="AA1875" s="316" t="s">
        <v>393</v>
      </c>
      <c r="AB1875" s="282" t="s">
        <v>9163</v>
      </c>
      <c r="AC1875" s="317" t="s">
        <v>2081</v>
      </c>
      <c r="AD1875" s="318" t="s">
        <v>2692</v>
      </c>
      <c r="AE1875" s="319">
        <v>0</v>
      </c>
      <c r="AF1875" s="319" t="s">
        <v>11282</v>
      </c>
      <c r="AG1875" s="320">
        <v>2.2599999999999998</v>
      </c>
      <c r="AH1875" s="321">
        <f t="shared" si="338"/>
        <v>0</v>
      </c>
      <c r="AI1875" s="287">
        <f>_xlfn.IFNA(VLOOKUP(AD:AD,грп!B:C,2,0),0)</f>
        <v>0</v>
      </c>
      <c r="AJ1875" s="607">
        <v>50</v>
      </c>
      <c r="AK1875" s="672">
        <f t="shared" si="335"/>
        <v>0</v>
      </c>
      <c r="AL1875" s="174"/>
    </row>
    <row r="1876" spans="1:39" s="4" customFormat="1" ht="12" customHeight="1" outlineLevel="1" x14ac:dyDescent="0.35">
      <c r="A1876" s="307" t="s">
        <v>10525</v>
      </c>
      <c r="B1876" s="308" t="s">
        <v>7412</v>
      </c>
      <c r="C1876" s="323"/>
      <c r="D1876" s="310" t="s">
        <v>10008</v>
      </c>
      <c r="E1876" s="324" t="s">
        <v>2361</v>
      </c>
      <c r="F1876" s="293"/>
      <c r="G1876" s="293"/>
      <c r="H1876" s="294">
        <v>26</v>
      </c>
      <c r="I1876" s="294" t="str">
        <f>IFERROR(_xlfn.IFNA(VLOOKUP($D:$D,history!$I:$Y,3,0),VLOOKUP(E:E,history!$H:$Y,4,0)),"--")</f>
        <v>--</v>
      </c>
      <c r="J1876" s="282" t="s">
        <v>9870</v>
      </c>
      <c r="K1876" s="282" t="str">
        <f t="shared" si="339"/>
        <v/>
      </c>
      <c r="L1876" s="312">
        <f t="shared" ref="L1876:L1907" si="340">IF($A$3="ИМ",ROUND($Y1876*(1-($L$6-$F$4))*(1-$F$3)*(1+$AG$2),2),ROUND($M1876*(1-($L$6-$F$4))*(1-$F$3)*(1+$AG$2),2))</f>
        <v>139.52000000000001</v>
      </c>
      <c r="M1876" s="312">
        <f t="shared" ref="M1876:M1907" si="341">ROUND(IF($A$3="РЕГИОНЫ",AG1876*$AG$3*$AG$1,IF(AI1876=0,AG1876*$AG$3*$AG$1,AG1876*$AG$3*(1-5%)*$AG$1)),2)</f>
        <v>211.39</v>
      </c>
      <c r="N1876" s="297" t="str">
        <f>_xlfn.IFNA(VLOOKUP($E:$E,'1'!$A:$E,3,0),"")</f>
        <v/>
      </c>
      <c r="O1876" s="297" t="str">
        <f>_xlfn.IFNA(VLOOKUP($E:$E,'2'!$A:$E,3,0),"")</f>
        <v/>
      </c>
      <c r="P1876" s="297" t="str">
        <f>_xlfn.IFNA(VLOOKUP($E:$E,'3'!$A:$D,3,0),"")</f>
        <v/>
      </c>
      <c r="Q1876" s="297" t="str">
        <f>_xlfn.IFNA(VLOOKUP($E:$E,'4'!$A:$F,3,0),"")</f>
        <v/>
      </c>
      <c r="R1876" s="297" t="str">
        <f>_xlfn.IFNA(VLOOKUP($E:$E,'5'!$A:$F,3,0),"")</f>
        <v/>
      </c>
      <c r="S1876" s="297" t="str">
        <f>_xlfn.IFNA(VLOOKUP($E:$E,'6'!$A:$F,3,0),"")</f>
        <v/>
      </c>
      <c r="T1876" s="313">
        <v>1</v>
      </c>
      <c r="U1876" s="313">
        <v>100</v>
      </c>
      <c r="V1876" s="313">
        <v>400</v>
      </c>
      <c r="W1876" s="314">
        <v>4.1000000000000002E-2</v>
      </c>
      <c r="X1876" s="315">
        <v>4.5000000000000003E-5</v>
      </c>
      <c r="Y1876" s="749">
        <v>190</v>
      </c>
      <c r="Z1876" s="282"/>
      <c r="AA1876" s="316" t="s">
        <v>393</v>
      </c>
      <c r="AB1876" s="282" t="s">
        <v>9163</v>
      </c>
      <c r="AC1876" s="317" t="s">
        <v>2081</v>
      </c>
      <c r="AD1876" s="318" t="s">
        <v>2692</v>
      </c>
      <c r="AE1876" s="319">
        <v>0</v>
      </c>
      <c r="AF1876" s="319" t="s">
        <v>11282</v>
      </c>
      <c r="AG1876" s="320">
        <v>2.65</v>
      </c>
      <c r="AH1876" s="321">
        <f t="shared" ref="AH1876:AH1907" si="342">IF($A$3="РЕГИОНЫ",ROUND($AG1876*(1-($L$6-$F$4))*(1-$F$3)*(1+$AG$2)*$AG$1,2),0)</f>
        <v>0</v>
      </c>
      <c r="AI1876" s="287">
        <f>_xlfn.IFNA(VLOOKUP(AD:AD,грп!B:C,2,0),0)</f>
        <v>0</v>
      </c>
      <c r="AJ1876" s="607">
        <v>50</v>
      </c>
      <c r="AK1876" s="672">
        <f t="shared" si="335"/>
        <v>0</v>
      </c>
      <c r="AL1876" s="174"/>
    </row>
    <row r="1877" spans="1:39" s="4" customFormat="1" ht="12" customHeight="1" outlineLevel="1" x14ac:dyDescent="0.35">
      <c r="A1877" s="307" t="s">
        <v>10525</v>
      </c>
      <c r="B1877" s="308" t="s">
        <v>7413</v>
      </c>
      <c r="C1877" s="323"/>
      <c r="D1877" s="310" t="s">
        <v>11012</v>
      </c>
      <c r="E1877" s="324" t="s">
        <v>2362</v>
      </c>
      <c r="F1877" s="293"/>
      <c r="G1877" s="293"/>
      <c r="H1877" s="294">
        <v>40</v>
      </c>
      <c r="I1877" s="294" t="str">
        <f>IFERROR(_xlfn.IFNA(VLOOKUP($D:$D,history!$I:$Y,3,0),VLOOKUP(E:E,history!$H:$Y,4,0)),"--")</f>
        <v>--</v>
      </c>
      <c r="J1877" s="282" t="s">
        <v>9870</v>
      </c>
      <c r="K1877" s="282" t="str">
        <f t="shared" si="339"/>
        <v/>
      </c>
      <c r="L1877" s="312">
        <f t="shared" si="340"/>
        <v>195.33</v>
      </c>
      <c r="M1877" s="312">
        <f t="shared" si="341"/>
        <v>295.95</v>
      </c>
      <c r="N1877" s="297" t="str">
        <f>_xlfn.IFNA(VLOOKUP($E:$E,'1'!$A:$E,3,0),"")</f>
        <v/>
      </c>
      <c r="O1877" s="297" t="str">
        <f>_xlfn.IFNA(VLOOKUP($E:$E,'2'!$A:$E,3,0),"")</f>
        <v/>
      </c>
      <c r="P1877" s="297" t="str">
        <f>_xlfn.IFNA(VLOOKUP($E:$E,'3'!$A:$D,3,0),"")</f>
        <v/>
      </c>
      <c r="Q1877" s="297" t="str">
        <f>_xlfn.IFNA(VLOOKUP($E:$E,'4'!$A:$F,3,0),"")</f>
        <v/>
      </c>
      <c r="R1877" s="297" t="str">
        <f>_xlfn.IFNA(VLOOKUP($E:$E,'5'!$A:$F,3,0),"")</f>
        <v/>
      </c>
      <c r="S1877" s="297" t="str">
        <f>_xlfn.IFNA(VLOOKUP($E:$E,'6'!$A:$F,3,0),"")</f>
        <v/>
      </c>
      <c r="T1877" s="313">
        <v>1</v>
      </c>
      <c r="U1877" s="313">
        <v>100</v>
      </c>
      <c r="V1877" s="313">
        <v>400</v>
      </c>
      <c r="W1877" s="314">
        <v>2.7E-2</v>
      </c>
      <c r="X1877" s="315">
        <v>4.5000000000000003E-5</v>
      </c>
      <c r="Y1877" s="749">
        <v>280</v>
      </c>
      <c r="Z1877" s="282"/>
      <c r="AA1877" s="316" t="s">
        <v>393</v>
      </c>
      <c r="AB1877" s="282" t="s">
        <v>9163</v>
      </c>
      <c r="AC1877" s="317" t="s">
        <v>2081</v>
      </c>
      <c r="AD1877" s="318" t="s">
        <v>2692</v>
      </c>
      <c r="AE1877" s="319">
        <v>0</v>
      </c>
      <c r="AF1877" s="319" t="s">
        <v>11282</v>
      </c>
      <c r="AG1877" s="320">
        <v>3.71</v>
      </c>
      <c r="AH1877" s="321">
        <f t="shared" si="342"/>
        <v>0</v>
      </c>
      <c r="AI1877" s="287">
        <f>_xlfn.IFNA(VLOOKUP(AD:AD,грп!B:C,2,0),0)</f>
        <v>0</v>
      </c>
      <c r="AJ1877" s="607">
        <v>30</v>
      </c>
      <c r="AK1877" s="672">
        <f t="shared" si="335"/>
        <v>0</v>
      </c>
      <c r="AL1877" s="174"/>
    </row>
    <row r="1878" spans="1:39" s="4" customFormat="1" ht="12" customHeight="1" outlineLevel="1" x14ac:dyDescent="0.35">
      <c r="A1878" s="307" t="s">
        <v>10525</v>
      </c>
      <c r="B1878" s="308" t="s">
        <v>7414</v>
      </c>
      <c r="C1878" s="323"/>
      <c r="D1878" s="310" t="s">
        <v>11013</v>
      </c>
      <c r="E1878" s="324" t="s">
        <v>2363</v>
      </c>
      <c r="F1878" s="293"/>
      <c r="G1878" s="293"/>
      <c r="H1878" s="294">
        <v>12</v>
      </c>
      <c r="I1878" s="294" t="str">
        <f>IFERROR(_xlfn.IFNA(VLOOKUP($D:$D,history!$I:$Y,3,0),VLOOKUP(E:E,history!$H:$Y,4,0)),"--")</f>
        <v>--</v>
      </c>
      <c r="J1878" s="282" t="s">
        <v>9870</v>
      </c>
      <c r="K1878" s="282" t="str">
        <f t="shared" si="339"/>
        <v/>
      </c>
      <c r="L1878" s="312">
        <f t="shared" si="340"/>
        <v>185.32</v>
      </c>
      <c r="M1878" s="312">
        <f t="shared" si="341"/>
        <v>280.79000000000002</v>
      </c>
      <c r="N1878" s="297" t="str">
        <f>_xlfn.IFNA(VLOOKUP($E:$E,'1'!$A:$E,3,0),"")</f>
        <v/>
      </c>
      <c r="O1878" s="297" t="str">
        <f>_xlfn.IFNA(VLOOKUP($E:$E,'2'!$A:$E,3,0),"")</f>
        <v/>
      </c>
      <c r="P1878" s="297" t="str">
        <f>_xlfn.IFNA(VLOOKUP($E:$E,'3'!$A:$D,3,0),"")</f>
        <v/>
      </c>
      <c r="Q1878" s="297" t="str">
        <f>_xlfn.IFNA(VLOOKUP($E:$E,'4'!$A:$F,3,0),"")</f>
        <v/>
      </c>
      <c r="R1878" s="297" t="str">
        <f>_xlfn.IFNA(VLOOKUP($E:$E,'5'!$A:$F,3,0),"")</f>
        <v/>
      </c>
      <c r="S1878" s="297" t="str">
        <f>_xlfn.IFNA(VLOOKUP($E:$E,'6'!$A:$F,3,0),"")</f>
        <v/>
      </c>
      <c r="T1878" s="313">
        <v>1</v>
      </c>
      <c r="U1878" s="313">
        <v>100</v>
      </c>
      <c r="V1878" s="313">
        <v>400</v>
      </c>
      <c r="W1878" s="314">
        <v>3.1E-2</v>
      </c>
      <c r="X1878" s="315">
        <v>4.5000000000000003E-5</v>
      </c>
      <c r="Y1878" s="749">
        <v>270</v>
      </c>
      <c r="Z1878" s="282"/>
      <c r="AA1878" s="316" t="s">
        <v>393</v>
      </c>
      <c r="AB1878" s="282" t="s">
        <v>9163</v>
      </c>
      <c r="AC1878" s="317" t="s">
        <v>2081</v>
      </c>
      <c r="AD1878" s="318" t="s">
        <v>2692</v>
      </c>
      <c r="AE1878" s="319">
        <v>0</v>
      </c>
      <c r="AF1878" s="319" t="s">
        <v>11282</v>
      </c>
      <c r="AG1878" s="320">
        <v>3.52</v>
      </c>
      <c r="AH1878" s="321">
        <f t="shared" si="342"/>
        <v>0</v>
      </c>
      <c r="AI1878" s="287">
        <f>_xlfn.IFNA(VLOOKUP(AD:AD,грп!B:C,2,0),0)</f>
        <v>0</v>
      </c>
      <c r="AJ1878" s="607">
        <v>0</v>
      </c>
      <c r="AK1878" s="672">
        <f t="shared" si="335"/>
        <v>0</v>
      </c>
      <c r="AL1878" s="174"/>
    </row>
    <row r="1879" spans="1:39" s="4" customFormat="1" ht="12" customHeight="1" outlineLevel="1" x14ac:dyDescent="0.35">
      <c r="A1879" s="307" t="s">
        <v>10525</v>
      </c>
      <c r="B1879" s="308" t="s">
        <v>7415</v>
      </c>
      <c r="C1879" s="323"/>
      <c r="D1879" s="310" t="s">
        <v>11014</v>
      </c>
      <c r="E1879" s="324" t="s">
        <v>2364</v>
      </c>
      <c r="F1879" s="293"/>
      <c r="G1879" s="293"/>
      <c r="H1879" s="294">
        <v>23</v>
      </c>
      <c r="I1879" s="294" t="str">
        <f>IFERROR(_xlfn.IFNA(VLOOKUP($D:$D,history!$I:$Y,3,0),VLOOKUP(E:E,history!$H:$Y,4,0)),"--")</f>
        <v>--</v>
      </c>
      <c r="J1879" s="282" t="s">
        <v>9870</v>
      </c>
      <c r="K1879" s="282" t="str">
        <f t="shared" si="339"/>
        <v/>
      </c>
      <c r="L1879" s="312">
        <f t="shared" si="340"/>
        <v>193.74</v>
      </c>
      <c r="M1879" s="312">
        <f t="shared" si="341"/>
        <v>293.55</v>
      </c>
      <c r="N1879" s="297" t="str">
        <f>_xlfn.IFNA(VLOOKUP($E:$E,'1'!$A:$E,3,0),"")</f>
        <v/>
      </c>
      <c r="O1879" s="297" t="str">
        <f>_xlfn.IFNA(VLOOKUP($E:$E,'2'!$A:$E,3,0),"")</f>
        <v/>
      </c>
      <c r="P1879" s="297" t="str">
        <f>_xlfn.IFNA(VLOOKUP($E:$E,'3'!$A:$D,3,0),"")</f>
        <v/>
      </c>
      <c r="Q1879" s="297" t="str">
        <f>_xlfn.IFNA(VLOOKUP($E:$E,'4'!$A:$F,3,0),"")</f>
        <v/>
      </c>
      <c r="R1879" s="297" t="str">
        <f>_xlfn.IFNA(VLOOKUP($E:$E,'5'!$A:$F,3,0),"")</f>
        <v/>
      </c>
      <c r="S1879" s="297" t="str">
        <f>_xlfn.IFNA(VLOOKUP($E:$E,'6'!$A:$F,3,0),"")</f>
        <v/>
      </c>
      <c r="T1879" s="313">
        <v>1</v>
      </c>
      <c r="U1879" s="313">
        <v>100</v>
      </c>
      <c r="V1879" s="313">
        <v>400</v>
      </c>
      <c r="W1879" s="314">
        <v>4.2000000000000003E-2</v>
      </c>
      <c r="X1879" s="315">
        <v>5.0000000000000002E-5</v>
      </c>
      <c r="Y1879" s="749">
        <v>280</v>
      </c>
      <c r="Z1879" s="282"/>
      <c r="AA1879" s="316" t="s">
        <v>393</v>
      </c>
      <c r="AB1879" s="282" t="s">
        <v>9163</v>
      </c>
      <c r="AC1879" s="317" t="s">
        <v>2081</v>
      </c>
      <c r="AD1879" s="318" t="s">
        <v>2692</v>
      </c>
      <c r="AE1879" s="319">
        <v>0</v>
      </c>
      <c r="AF1879" s="319" t="s">
        <v>11282</v>
      </c>
      <c r="AG1879" s="320">
        <v>3.68</v>
      </c>
      <c r="AH1879" s="321">
        <f t="shared" si="342"/>
        <v>0</v>
      </c>
      <c r="AI1879" s="287">
        <f>_xlfn.IFNA(VLOOKUP(AD:AD,грп!B:C,2,0),0)</f>
        <v>0</v>
      </c>
      <c r="AJ1879" s="607">
        <v>0</v>
      </c>
      <c r="AK1879" s="672">
        <f t="shared" si="335"/>
        <v>0</v>
      </c>
      <c r="AL1879" s="174"/>
    </row>
    <row r="1880" spans="1:39" s="4" customFormat="1" ht="12" customHeight="1" outlineLevel="1" x14ac:dyDescent="0.35">
      <c r="A1880" s="307" t="s">
        <v>10525</v>
      </c>
      <c r="B1880" s="308" t="s">
        <v>7416</v>
      </c>
      <c r="C1880" s="323"/>
      <c r="D1880" s="310" t="s">
        <v>11015</v>
      </c>
      <c r="E1880" s="324" t="s">
        <v>2365</v>
      </c>
      <c r="F1880" s="293"/>
      <c r="G1880" s="293"/>
      <c r="H1880" s="294">
        <v>31</v>
      </c>
      <c r="I1880" s="294" t="str">
        <f>IFERROR(_xlfn.IFNA(VLOOKUP($D:$D,history!$I:$Y,3,0),VLOOKUP(E:E,history!$H:$Y,4,0)),"--")</f>
        <v>--</v>
      </c>
      <c r="J1880" s="282" t="s">
        <v>9870</v>
      </c>
      <c r="K1880" s="282" t="str">
        <f t="shared" si="339"/>
        <v/>
      </c>
      <c r="L1880" s="312">
        <f t="shared" si="340"/>
        <v>127.41</v>
      </c>
      <c r="M1880" s="312">
        <f t="shared" si="341"/>
        <v>193.04</v>
      </c>
      <c r="N1880" s="297" t="str">
        <f>_xlfn.IFNA(VLOOKUP($E:$E,'1'!$A:$E,3,0),"")</f>
        <v/>
      </c>
      <c r="O1880" s="297" t="str">
        <f>_xlfn.IFNA(VLOOKUP($E:$E,'2'!$A:$E,3,0),"")</f>
        <v/>
      </c>
      <c r="P1880" s="297" t="str">
        <f>_xlfn.IFNA(VLOOKUP($E:$E,'3'!$A:$D,3,0),"")</f>
        <v/>
      </c>
      <c r="Q1880" s="297" t="str">
        <f>_xlfn.IFNA(VLOOKUP($E:$E,'4'!$A:$F,3,0),"")</f>
        <v/>
      </c>
      <c r="R1880" s="297" t="str">
        <f>_xlfn.IFNA(VLOOKUP($E:$E,'5'!$A:$F,3,0),"")</f>
        <v/>
      </c>
      <c r="S1880" s="297" t="str">
        <f>_xlfn.IFNA(VLOOKUP($E:$E,'6'!$A:$F,3,0),"")</f>
        <v/>
      </c>
      <c r="T1880" s="313">
        <v>1</v>
      </c>
      <c r="U1880" s="313">
        <v>100</v>
      </c>
      <c r="V1880" s="313">
        <v>400</v>
      </c>
      <c r="W1880" s="314">
        <v>4.9000000000000002E-2</v>
      </c>
      <c r="X1880" s="315">
        <v>5.5000000000000002E-5</v>
      </c>
      <c r="Y1880" s="749">
        <v>180</v>
      </c>
      <c r="Z1880" s="282"/>
      <c r="AA1880" s="316" t="s">
        <v>393</v>
      </c>
      <c r="AB1880" s="282" t="s">
        <v>9885</v>
      </c>
      <c r="AC1880" s="317" t="s">
        <v>2081</v>
      </c>
      <c r="AD1880" s="318" t="s">
        <v>2692</v>
      </c>
      <c r="AE1880" s="319">
        <v>0</v>
      </c>
      <c r="AF1880" s="319" t="s">
        <v>11282</v>
      </c>
      <c r="AG1880" s="320">
        <v>2.42</v>
      </c>
      <c r="AH1880" s="321">
        <f t="shared" si="342"/>
        <v>0</v>
      </c>
      <c r="AI1880" s="287">
        <f>_xlfn.IFNA(VLOOKUP(AD:AD,грп!B:C,2,0),0)</f>
        <v>0</v>
      </c>
      <c r="AJ1880" s="607">
        <v>50</v>
      </c>
      <c r="AK1880" s="672">
        <f t="shared" si="335"/>
        <v>0</v>
      </c>
      <c r="AL1880" s="174"/>
    </row>
    <row r="1881" spans="1:39" s="4" customFormat="1" ht="12" customHeight="1" outlineLevel="1" x14ac:dyDescent="0.35">
      <c r="A1881" s="307" t="s">
        <v>10525</v>
      </c>
      <c r="B1881" s="308" t="s">
        <v>7417</v>
      </c>
      <c r="C1881" s="323"/>
      <c r="D1881" s="310" t="s">
        <v>2366</v>
      </c>
      <c r="E1881" s="324" t="s">
        <v>2367</v>
      </c>
      <c r="F1881" s="293"/>
      <c r="G1881" s="293"/>
      <c r="H1881" s="294">
        <v>16</v>
      </c>
      <c r="I1881" s="294" t="str">
        <f>IFERROR(_xlfn.IFNA(VLOOKUP($D:$D,history!$I:$Y,3,0),VLOOKUP(E:E,history!$H:$Y,4,0)),"--")</f>
        <v>--</v>
      </c>
      <c r="J1881" s="282" t="s">
        <v>9870</v>
      </c>
      <c r="K1881" s="282" t="str">
        <f t="shared" si="339"/>
        <v/>
      </c>
      <c r="L1881" s="312">
        <f t="shared" si="340"/>
        <v>400.13</v>
      </c>
      <c r="M1881" s="312">
        <f t="shared" si="341"/>
        <v>606.25</v>
      </c>
      <c r="N1881" s="297" t="str">
        <f>_xlfn.IFNA(VLOOKUP($E:$E,'1'!$A:$E,3,0),"")</f>
        <v/>
      </c>
      <c r="O1881" s="297" t="str">
        <f>_xlfn.IFNA(VLOOKUP($E:$E,'2'!$A:$E,3,0),"")</f>
        <v/>
      </c>
      <c r="P1881" s="297" t="str">
        <f>_xlfn.IFNA(VLOOKUP($E:$E,'3'!$A:$D,3,0),"")</f>
        <v/>
      </c>
      <c r="Q1881" s="297" t="str">
        <f>_xlfn.IFNA(VLOOKUP($E:$E,'4'!$A:$F,3,0),"")</f>
        <v/>
      </c>
      <c r="R1881" s="297" t="str">
        <f>_xlfn.IFNA(VLOOKUP($E:$E,'5'!$A:$F,3,0),"")</f>
        <v/>
      </c>
      <c r="S1881" s="297" t="str">
        <f>_xlfn.IFNA(VLOOKUP($E:$E,'6'!$A:$F,3,0),"")</f>
        <v/>
      </c>
      <c r="T1881" s="313">
        <v>1</v>
      </c>
      <c r="U1881" s="313">
        <v>20</v>
      </c>
      <c r="V1881" s="313">
        <v>100</v>
      </c>
      <c r="W1881" s="314">
        <v>0.126</v>
      </c>
      <c r="X1881" s="315">
        <v>2.9500000000000001E-4</v>
      </c>
      <c r="Y1881" s="749">
        <v>580</v>
      </c>
      <c r="Z1881" s="282"/>
      <c r="AA1881" s="316" t="s">
        <v>393</v>
      </c>
      <c r="AB1881" s="282" t="s">
        <v>9163</v>
      </c>
      <c r="AC1881" s="317" t="s">
        <v>2081</v>
      </c>
      <c r="AD1881" s="318" t="s">
        <v>2692</v>
      </c>
      <c r="AE1881" s="319">
        <v>0</v>
      </c>
      <c r="AF1881" s="319" t="s">
        <v>11282</v>
      </c>
      <c r="AG1881" s="320">
        <v>7.6</v>
      </c>
      <c r="AH1881" s="321">
        <f t="shared" si="342"/>
        <v>0</v>
      </c>
      <c r="AI1881" s="287">
        <f>_xlfn.IFNA(VLOOKUP(AD:AD,грп!B:C,2,0),0)</f>
        <v>0</v>
      </c>
      <c r="AJ1881" s="607">
        <v>19</v>
      </c>
      <c r="AK1881" s="672">
        <f t="shared" si="335"/>
        <v>0</v>
      </c>
      <c r="AL1881" s="174"/>
    </row>
    <row r="1882" spans="1:39" s="4" customFormat="1" ht="12" customHeight="1" outlineLevel="1" x14ac:dyDescent="0.35">
      <c r="A1882" s="307" t="s">
        <v>10525</v>
      </c>
      <c r="B1882" s="308" t="s">
        <v>7418</v>
      </c>
      <c r="C1882" s="323"/>
      <c r="D1882" s="310" t="s">
        <v>3219</v>
      </c>
      <c r="E1882" s="324" t="s">
        <v>2368</v>
      </c>
      <c r="F1882" s="293"/>
      <c r="G1882" s="293"/>
      <c r="H1882" s="294">
        <v>30</v>
      </c>
      <c r="I1882" s="294" t="str">
        <f>IFERROR(_xlfn.IFNA(VLOOKUP($D:$D,history!$I:$Y,3,0),VLOOKUP(E:E,history!$H:$Y,4,0)),"--")</f>
        <v>--</v>
      </c>
      <c r="J1882" s="282" t="s">
        <v>9870</v>
      </c>
      <c r="K1882" s="282" t="str">
        <f t="shared" si="339"/>
        <v/>
      </c>
      <c r="L1882" s="312">
        <f t="shared" si="340"/>
        <v>364.85</v>
      </c>
      <c r="M1882" s="312">
        <f t="shared" si="341"/>
        <v>552.80999999999995</v>
      </c>
      <c r="N1882" s="297" t="str">
        <f>_xlfn.IFNA(VLOOKUP($E:$E,'1'!$A:$E,3,0),"")</f>
        <v/>
      </c>
      <c r="O1882" s="297" t="str">
        <f>_xlfn.IFNA(VLOOKUP($E:$E,'2'!$A:$E,3,0),"")</f>
        <v/>
      </c>
      <c r="P1882" s="297" t="str">
        <f>_xlfn.IFNA(VLOOKUP($E:$E,'3'!$A:$D,3,0),"")</f>
        <v/>
      </c>
      <c r="Q1882" s="297" t="str">
        <f>_xlfn.IFNA(VLOOKUP($E:$E,'4'!$A:$F,3,0),"")</f>
        <v/>
      </c>
      <c r="R1882" s="297" t="str">
        <f>_xlfn.IFNA(VLOOKUP($E:$E,'5'!$A:$F,3,0),"")</f>
        <v/>
      </c>
      <c r="S1882" s="297" t="str">
        <f>_xlfn.IFNA(VLOOKUP($E:$E,'6'!$A:$F,3,0),"")</f>
        <v/>
      </c>
      <c r="T1882" s="313">
        <v>1</v>
      </c>
      <c r="U1882" s="313">
        <v>20</v>
      </c>
      <c r="V1882" s="313">
        <v>100</v>
      </c>
      <c r="W1882" s="314">
        <v>0.126</v>
      </c>
      <c r="X1882" s="315">
        <v>2.9500000000000001E-4</v>
      </c>
      <c r="Y1882" s="749">
        <v>530</v>
      </c>
      <c r="Z1882" s="282"/>
      <c r="AA1882" s="316" t="s">
        <v>393</v>
      </c>
      <c r="AB1882" s="282" t="s">
        <v>9163</v>
      </c>
      <c r="AC1882" s="317" t="s">
        <v>2081</v>
      </c>
      <c r="AD1882" s="318" t="s">
        <v>2692</v>
      </c>
      <c r="AE1882" s="319">
        <v>0</v>
      </c>
      <c r="AF1882" s="319" t="s">
        <v>11282</v>
      </c>
      <c r="AG1882" s="320">
        <v>6.93</v>
      </c>
      <c r="AH1882" s="321">
        <f t="shared" si="342"/>
        <v>0</v>
      </c>
      <c r="AI1882" s="287">
        <f>_xlfn.IFNA(VLOOKUP(AD:AD,грп!B:C,2,0),0)</f>
        <v>0</v>
      </c>
      <c r="AJ1882" s="607">
        <v>32</v>
      </c>
      <c r="AK1882" s="672">
        <f t="shared" si="335"/>
        <v>0</v>
      </c>
      <c r="AL1882" s="174"/>
    </row>
    <row r="1883" spans="1:39" s="4" customFormat="1" ht="12" customHeight="1" outlineLevel="1" x14ac:dyDescent="0.35">
      <c r="A1883" s="307" t="s">
        <v>10402</v>
      </c>
      <c r="B1883" s="308" t="s">
        <v>7419</v>
      </c>
      <c r="C1883" s="290" t="s">
        <v>555</v>
      </c>
      <c r="D1883" s="310" t="s">
        <v>10193</v>
      </c>
      <c r="E1883" s="322">
        <v>5250301</v>
      </c>
      <c r="F1883" s="293"/>
      <c r="G1883" s="293"/>
      <c r="H1883" s="294">
        <v>40</v>
      </c>
      <c r="I1883" s="294" t="str">
        <f>IFERROR(_xlfn.IFNA(VLOOKUP($D:$D,history!$I:$Y,3,0),VLOOKUP(E:E,history!$H:$Y,4,0)),"--")</f>
        <v>--</v>
      </c>
      <c r="J1883" s="282" t="s">
        <v>5946</v>
      </c>
      <c r="K1883" s="282" t="str">
        <f t="shared" si="339"/>
        <v/>
      </c>
      <c r="L1883" s="312">
        <f t="shared" si="340"/>
        <v>173.21</v>
      </c>
      <c r="M1883" s="312">
        <f t="shared" si="341"/>
        <v>262.44</v>
      </c>
      <c r="N1883" s="297" t="str">
        <f>_xlfn.IFNA(VLOOKUP($E:$E,'1'!$A:$E,3,0),"")</f>
        <v/>
      </c>
      <c r="O1883" s="297" t="str">
        <f>_xlfn.IFNA(VLOOKUP($E:$E,'2'!$A:$E,3,0),"")</f>
        <v/>
      </c>
      <c r="P1883" s="297" t="str">
        <f>_xlfn.IFNA(VLOOKUP($E:$E,'3'!$A:$D,3,0),"")</f>
        <v/>
      </c>
      <c r="Q1883" s="297" t="str">
        <f>_xlfn.IFNA(VLOOKUP($E:$E,'4'!$A:$F,3,0),"")</f>
        <v/>
      </c>
      <c r="R1883" s="297" t="str">
        <f>_xlfn.IFNA(VLOOKUP($E:$E,'5'!$A:$F,3,0),"")</f>
        <v/>
      </c>
      <c r="S1883" s="297" t="str">
        <f>_xlfn.IFNA(VLOOKUP($E:$E,'6'!$A:$F,3,0),"")</f>
        <v/>
      </c>
      <c r="T1883" s="313">
        <v>10</v>
      </c>
      <c r="U1883" s="313">
        <v>50</v>
      </c>
      <c r="V1883" s="313">
        <v>400</v>
      </c>
      <c r="W1883" s="314">
        <v>4.4999999999999998E-2</v>
      </c>
      <c r="X1883" s="315">
        <v>5.0000000000000002E-5</v>
      </c>
      <c r="Y1883" s="749">
        <v>250</v>
      </c>
      <c r="Z1883" s="282"/>
      <c r="AA1883" s="316" t="s">
        <v>10388</v>
      </c>
      <c r="AB1883" s="282" t="s">
        <v>9163</v>
      </c>
      <c r="AC1883" s="317" t="s">
        <v>2081</v>
      </c>
      <c r="AD1883" s="318" t="s">
        <v>2692</v>
      </c>
      <c r="AE1883" s="319">
        <v>0</v>
      </c>
      <c r="AF1883" s="319" t="s">
        <v>11282</v>
      </c>
      <c r="AG1883" s="320">
        <v>3.29</v>
      </c>
      <c r="AH1883" s="321">
        <f t="shared" si="342"/>
        <v>0</v>
      </c>
      <c r="AI1883" s="287">
        <f>_xlfn.IFNA(VLOOKUP(AD:AD,грп!B:C,2,0),0)</f>
        <v>0</v>
      </c>
      <c r="AJ1883" s="607">
        <v>0</v>
      </c>
      <c r="AK1883" s="672" t="str">
        <f t="shared" si="335"/>
        <v xml:space="preserve"> </v>
      </c>
      <c r="AL1883" s="174"/>
    </row>
    <row r="1884" spans="1:39" s="4" customFormat="1" ht="12" customHeight="1" outlineLevel="1" x14ac:dyDescent="0.35">
      <c r="A1884" s="307" t="s">
        <v>10402</v>
      </c>
      <c r="B1884" s="308" t="s">
        <v>7420</v>
      </c>
      <c r="C1884" s="290" t="s">
        <v>555</v>
      </c>
      <c r="D1884" s="310" t="s">
        <v>800</v>
      </c>
      <c r="E1884" s="322">
        <v>5250302</v>
      </c>
      <c r="F1884" s="293"/>
      <c r="G1884" s="293"/>
      <c r="H1884" s="294">
        <v>37</v>
      </c>
      <c r="I1884" s="294" t="str">
        <f>IFERROR(_xlfn.IFNA(VLOOKUP($D:$D,history!$I:$Y,3,0),VLOOKUP(E:E,history!$H:$Y,4,0)),"--")</f>
        <v>--</v>
      </c>
      <c r="J1884" s="282" t="s">
        <v>9870</v>
      </c>
      <c r="K1884" s="282" t="str">
        <f t="shared" si="339"/>
        <v/>
      </c>
      <c r="L1884" s="312">
        <f t="shared" si="340"/>
        <v>123.72</v>
      </c>
      <c r="M1884" s="312">
        <f t="shared" si="341"/>
        <v>187.46</v>
      </c>
      <c r="N1884" s="297" t="str">
        <f>_xlfn.IFNA(VLOOKUP($E:$E,'1'!$A:$E,3,0),"")</f>
        <v/>
      </c>
      <c r="O1884" s="297" t="str">
        <f>_xlfn.IFNA(VLOOKUP($E:$E,'2'!$A:$E,3,0),"")</f>
        <v/>
      </c>
      <c r="P1884" s="297" t="str">
        <f>_xlfn.IFNA(VLOOKUP($E:$E,'3'!$A:$D,3,0),"")</f>
        <v/>
      </c>
      <c r="Q1884" s="297" t="str">
        <f>_xlfn.IFNA(VLOOKUP($E:$E,'4'!$A:$F,3,0),"")</f>
        <v/>
      </c>
      <c r="R1884" s="297" t="str">
        <f>_xlfn.IFNA(VLOOKUP($E:$E,'5'!$A:$F,3,0),"")</f>
        <v/>
      </c>
      <c r="S1884" s="297" t="str">
        <f>_xlfn.IFNA(VLOOKUP($E:$E,'6'!$A:$F,3,0),"")</f>
        <v/>
      </c>
      <c r="T1884" s="313">
        <v>10</v>
      </c>
      <c r="U1884" s="313">
        <v>50</v>
      </c>
      <c r="V1884" s="313">
        <v>400</v>
      </c>
      <c r="W1884" s="314">
        <v>3.9E-2</v>
      </c>
      <c r="X1884" s="315">
        <v>4.0000000000000003E-5</v>
      </c>
      <c r="Y1884" s="749">
        <v>180</v>
      </c>
      <c r="Z1884" s="282"/>
      <c r="AA1884" s="316" t="s">
        <v>10388</v>
      </c>
      <c r="AB1884" s="282" t="s">
        <v>9163</v>
      </c>
      <c r="AC1884" s="317" t="s">
        <v>2081</v>
      </c>
      <c r="AD1884" s="318" t="s">
        <v>2692</v>
      </c>
      <c r="AE1884" s="319">
        <v>0</v>
      </c>
      <c r="AF1884" s="319" t="s">
        <v>11282</v>
      </c>
      <c r="AG1884" s="320">
        <v>2.35</v>
      </c>
      <c r="AH1884" s="321">
        <f t="shared" si="342"/>
        <v>0</v>
      </c>
      <c r="AI1884" s="287">
        <f>_xlfn.IFNA(VLOOKUP(AD:AD,грп!B:C,2,0),0)</f>
        <v>0</v>
      </c>
      <c r="AJ1884" s="607">
        <v>50</v>
      </c>
      <c r="AK1884" s="672" t="str">
        <f t="shared" si="335"/>
        <v xml:space="preserve"> </v>
      </c>
      <c r="AL1884" s="174"/>
    </row>
    <row r="1885" spans="1:39" s="4" customFormat="1" ht="12" customHeight="1" outlineLevel="1" x14ac:dyDescent="0.35">
      <c r="A1885" s="307" t="s">
        <v>10402</v>
      </c>
      <c r="B1885" s="308" t="s">
        <v>7421</v>
      </c>
      <c r="C1885" s="290" t="s">
        <v>555</v>
      </c>
      <c r="D1885" s="310" t="s">
        <v>801</v>
      </c>
      <c r="E1885" s="322">
        <v>5250303</v>
      </c>
      <c r="F1885" s="293"/>
      <c r="G1885" s="293"/>
      <c r="H1885" s="294">
        <v>24</v>
      </c>
      <c r="I1885" s="294" t="str">
        <f>IFERROR(_xlfn.IFNA(VLOOKUP($D:$D,history!$I:$Y,3,0),VLOOKUP(E:E,history!$H:$Y,4,0)),"--")</f>
        <v>V</v>
      </c>
      <c r="J1885" s="282" t="s">
        <v>9870</v>
      </c>
      <c r="K1885" s="282" t="str">
        <f t="shared" si="339"/>
        <v/>
      </c>
      <c r="L1885" s="312">
        <f t="shared" si="340"/>
        <v>95.29</v>
      </c>
      <c r="M1885" s="312">
        <f t="shared" si="341"/>
        <v>144.38</v>
      </c>
      <c r="N1885" s="297" t="str">
        <f>_xlfn.IFNA(VLOOKUP($E:$E,'1'!$A:$E,3,0),"")</f>
        <v/>
      </c>
      <c r="O1885" s="297" t="str">
        <f>_xlfn.IFNA(VLOOKUP($E:$E,'2'!$A:$E,3,0),"")</f>
        <v/>
      </c>
      <c r="P1885" s="297" t="str">
        <f>_xlfn.IFNA(VLOOKUP($E:$E,'3'!$A:$D,3,0),"")</f>
        <v/>
      </c>
      <c r="Q1885" s="297" t="str">
        <f>_xlfn.IFNA(VLOOKUP($E:$E,'4'!$A:$F,3,0),"")</f>
        <v/>
      </c>
      <c r="R1885" s="297" t="str">
        <f>_xlfn.IFNA(VLOOKUP($E:$E,'5'!$A:$F,3,0),"")</f>
        <v/>
      </c>
      <c r="S1885" s="297" t="str">
        <f>_xlfn.IFNA(VLOOKUP($E:$E,'6'!$A:$F,3,0),"")</f>
        <v/>
      </c>
      <c r="T1885" s="313">
        <v>10</v>
      </c>
      <c r="U1885" s="313">
        <v>50</v>
      </c>
      <c r="V1885" s="313">
        <v>400</v>
      </c>
      <c r="W1885" s="314">
        <v>3.9E-2</v>
      </c>
      <c r="X1885" s="315">
        <v>4.0000000000000003E-5</v>
      </c>
      <c r="Y1885" s="749">
        <v>140</v>
      </c>
      <c r="Z1885" s="282"/>
      <c r="AA1885" s="316" t="s">
        <v>10388</v>
      </c>
      <c r="AB1885" s="282" t="s">
        <v>9163</v>
      </c>
      <c r="AC1885" s="317" t="s">
        <v>2081</v>
      </c>
      <c r="AD1885" s="318" t="s">
        <v>2692</v>
      </c>
      <c r="AE1885" s="319">
        <v>0</v>
      </c>
      <c r="AF1885" s="319" t="s">
        <v>11282</v>
      </c>
      <c r="AG1885" s="320">
        <v>1.81</v>
      </c>
      <c r="AH1885" s="321">
        <f t="shared" si="342"/>
        <v>0</v>
      </c>
      <c r="AI1885" s="287">
        <f>_xlfn.IFNA(VLOOKUP(AD:AD,грп!B:C,2,0),0)</f>
        <v>0</v>
      </c>
      <c r="AJ1885" s="607">
        <v>47</v>
      </c>
      <c r="AK1885" s="672" t="str">
        <f t="shared" si="335"/>
        <v xml:space="preserve"> </v>
      </c>
      <c r="AL1885" s="174"/>
    </row>
    <row r="1886" spans="1:39" s="4" customFormat="1" ht="12" customHeight="1" outlineLevel="1" x14ac:dyDescent="0.35">
      <c r="A1886" s="307" t="s">
        <v>10402</v>
      </c>
      <c r="B1886" s="308" t="s">
        <v>7422</v>
      </c>
      <c r="C1886" s="290" t="s">
        <v>555</v>
      </c>
      <c r="D1886" s="310" t="s">
        <v>802</v>
      </c>
      <c r="E1886" s="322">
        <v>5250304</v>
      </c>
      <c r="F1886" s="293"/>
      <c r="G1886" s="293"/>
      <c r="H1886" s="294">
        <v>34</v>
      </c>
      <c r="I1886" s="294" t="str">
        <f>IFERROR(_xlfn.IFNA(VLOOKUP($D:$D,history!$I:$Y,3,0),VLOOKUP(E:E,history!$H:$Y,4,0)),"--")</f>
        <v>--</v>
      </c>
      <c r="J1886" s="282" t="s">
        <v>5946</v>
      </c>
      <c r="K1886" s="282" t="str">
        <f t="shared" si="339"/>
        <v/>
      </c>
      <c r="L1886" s="312">
        <f t="shared" si="340"/>
        <v>187.43</v>
      </c>
      <c r="M1886" s="312">
        <f t="shared" si="341"/>
        <v>283.98</v>
      </c>
      <c r="N1886" s="297" t="str">
        <f>_xlfn.IFNA(VLOOKUP($E:$E,'1'!$A:$E,3,0),"")</f>
        <v/>
      </c>
      <c r="O1886" s="297" t="str">
        <f>_xlfn.IFNA(VLOOKUP($E:$E,'2'!$A:$E,3,0),"")</f>
        <v/>
      </c>
      <c r="P1886" s="297" t="str">
        <f>_xlfn.IFNA(VLOOKUP($E:$E,'3'!$A:$D,3,0),"")</f>
        <v/>
      </c>
      <c r="Q1886" s="297" t="str">
        <f>_xlfn.IFNA(VLOOKUP($E:$E,'4'!$A:$F,3,0),"")</f>
        <v/>
      </c>
      <c r="R1886" s="297" t="str">
        <f>_xlfn.IFNA(VLOOKUP($E:$E,'5'!$A:$F,3,0),"")</f>
        <v/>
      </c>
      <c r="S1886" s="297" t="str">
        <f>_xlfn.IFNA(VLOOKUP($E:$E,'6'!$A:$F,3,0),"")</f>
        <v/>
      </c>
      <c r="T1886" s="313">
        <v>10</v>
      </c>
      <c r="U1886" s="313">
        <v>50</v>
      </c>
      <c r="V1886" s="313">
        <v>400</v>
      </c>
      <c r="W1886" s="314">
        <v>6.7000000000000004E-2</v>
      </c>
      <c r="X1886" s="315">
        <v>5.5000000000000002E-5</v>
      </c>
      <c r="Y1886" s="749">
        <v>270</v>
      </c>
      <c r="Z1886" s="282"/>
      <c r="AA1886" s="316" t="s">
        <v>10388</v>
      </c>
      <c r="AB1886" s="282" t="s">
        <v>9163</v>
      </c>
      <c r="AC1886" s="317" t="s">
        <v>2081</v>
      </c>
      <c r="AD1886" s="318" t="s">
        <v>2692</v>
      </c>
      <c r="AE1886" s="319">
        <v>0</v>
      </c>
      <c r="AF1886" s="319" t="s">
        <v>11282</v>
      </c>
      <c r="AG1886" s="320">
        <v>3.56</v>
      </c>
      <c r="AH1886" s="321">
        <f t="shared" si="342"/>
        <v>0</v>
      </c>
      <c r="AI1886" s="287">
        <f>_xlfn.IFNA(VLOOKUP(AD:AD,грп!B:C,2,0),0)</f>
        <v>0</v>
      </c>
      <c r="AJ1886" s="607">
        <v>0</v>
      </c>
      <c r="AK1886" s="672" t="str">
        <f t="shared" si="335"/>
        <v xml:space="preserve"> </v>
      </c>
      <c r="AL1886" s="174"/>
    </row>
    <row r="1887" spans="1:39" s="4" customFormat="1" ht="12" customHeight="1" outlineLevel="1" x14ac:dyDescent="0.35">
      <c r="A1887" s="307" t="s">
        <v>10402</v>
      </c>
      <c r="B1887" s="308" t="s">
        <v>7423</v>
      </c>
      <c r="C1887" s="290" t="s">
        <v>555</v>
      </c>
      <c r="D1887" s="310" t="s">
        <v>10195</v>
      </c>
      <c r="E1887" s="322">
        <v>5250306</v>
      </c>
      <c r="F1887" s="293"/>
      <c r="G1887" s="293"/>
      <c r="H1887" s="294">
        <v>44</v>
      </c>
      <c r="I1887" s="294" t="str">
        <f>IFERROR(_xlfn.IFNA(VLOOKUP($D:$D,history!$I:$Y,3,0),VLOOKUP(E:E,history!$H:$Y,4,0)),"--")</f>
        <v>--</v>
      </c>
      <c r="J1887" s="282" t="s">
        <v>9870</v>
      </c>
      <c r="K1887" s="282" t="str">
        <f t="shared" si="339"/>
        <v/>
      </c>
      <c r="L1887" s="312">
        <f t="shared" si="340"/>
        <v>88.97</v>
      </c>
      <c r="M1887" s="312">
        <f t="shared" si="341"/>
        <v>134.81</v>
      </c>
      <c r="N1887" s="297" t="str">
        <f>_xlfn.IFNA(VLOOKUP($E:$E,'1'!$A:$E,3,0),"")</f>
        <v/>
      </c>
      <c r="O1887" s="297" t="str">
        <f>_xlfn.IFNA(VLOOKUP($E:$E,'2'!$A:$E,3,0),"")</f>
        <v/>
      </c>
      <c r="P1887" s="297" t="str">
        <f>_xlfn.IFNA(VLOOKUP($E:$E,'3'!$A:$D,3,0),"")</f>
        <v/>
      </c>
      <c r="Q1887" s="297" t="str">
        <f>_xlfn.IFNA(VLOOKUP($E:$E,'4'!$A:$F,3,0),"")</f>
        <v/>
      </c>
      <c r="R1887" s="297" t="str">
        <f>_xlfn.IFNA(VLOOKUP($E:$E,'5'!$A:$F,3,0),"")</f>
        <v/>
      </c>
      <c r="S1887" s="297" t="str">
        <f>_xlfn.IFNA(VLOOKUP($E:$E,'6'!$A:$F,3,0),"")</f>
        <v/>
      </c>
      <c r="T1887" s="313">
        <v>10</v>
      </c>
      <c r="U1887" s="313">
        <v>50</v>
      </c>
      <c r="V1887" s="313">
        <v>400</v>
      </c>
      <c r="W1887" s="314">
        <v>4.4999999999999998E-2</v>
      </c>
      <c r="X1887" s="315">
        <v>4.0000000000000003E-5</v>
      </c>
      <c r="Y1887" s="749">
        <v>130</v>
      </c>
      <c r="Z1887" s="282"/>
      <c r="AA1887" s="316" t="s">
        <v>10388</v>
      </c>
      <c r="AB1887" s="282" t="s">
        <v>9163</v>
      </c>
      <c r="AC1887" s="317" t="s">
        <v>2081</v>
      </c>
      <c r="AD1887" s="318" t="s">
        <v>2692</v>
      </c>
      <c r="AE1887" s="319">
        <v>0</v>
      </c>
      <c r="AF1887" s="319" t="s">
        <v>11282</v>
      </c>
      <c r="AG1887" s="320">
        <v>1.69</v>
      </c>
      <c r="AH1887" s="321">
        <f t="shared" si="342"/>
        <v>0</v>
      </c>
      <c r="AI1887" s="287">
        <f>_xlfn.IFNA(VLOOKUP(AD:AD,грп!B:C,2,0),0)</f>
        <v>0</v>
      </c>
      <c r="AJ1887" s="607">
        <v>50</v>
      </c>
      <c r="AK1887" s="672" t="str">
        <f t="shared" si="335"/>
        <v xml:space="preserve"> </v>
      </c>
      <c r="AL1887" s="174"/>
    </row>
    <row r="1888" spans="1:39" s="6" customFormat="1" ht="12" customHeight="1" outlineLevel="1" x14ac:dyDescent="0.35">
      <c r="A1888" s="307" t="s">
        <v>10402</v>
      </c>
      <c r="B1888" s="308" t="s">
        <v>7424</v>
      </c>
      <c r="C1888" s="290" t="s">
        <v>555</v>
      </c>
      <c r="D1888" s="310" t="s">
        <v>3220</v>
      </c>
      <c r="E1888" s="322">
        <v>5250307</v>
      </c>
      <c r="F1888" s="293"/>
      <c r="G1888" s="293"/>
      <c r="H1888" s="294">
        <v>20</v>
      </c>
      <c r="I1888" s="294" t="str">
        <f>IFERROR(_xlfn.IFNA(VLOOKUP($D:$D,history!$I:$Y,3,0),VLOOKUP(E:E,history!$H:$Y,4,0)),"--")</f>
        <v>--</v>
      </c>
      <c r="J1888" s="282" t="s">
        <v>9870</v>
      </c>
      <c r="K1888" s="282" t="str">
        <f t="shared" si="339"/>
        <v/>
      </c>
      <c r="L1888" s="312">
        <f t="shared" si="340"/>
        <v>90.55</v>
      </c>
      <c r="M1888" s="312">
        <f t="shared" si="341"/>
        <v>137.19999999999999</v>
      </c>
      <c r="N1888" s="297" t="str">
        <f>_xlfn.IFNA(VLOOKUP($E:$E,'1'!$A:$E,3,0),"")</f>
        <v/>
      </c>
      <c r="O1888" s="297" t="str">
        <f>_xlfn.IFNA(VLOOKUP($E:$E,'2'!$A:$E,3,0),"")</f>
        <v/>
      </c>
      <c r="P1888" s="297" t="str">
        <f>_xlfn.IFNA(VLOOKUP($E:$E,'3'!$A:$D,3,0),"")</f>
        <v/>
      </c>
      <c r="Q1888" s="297" t="str">
        <f>_xlfn.IFNA(VLOOKUP($E:$E,'4'!$A:$F,3,0),"")</f>
        <v/>
      </c>
      <c r="R1888" s="297" t="str">
        <f>_xlfn.IFNA(VLOOKUP($E:$E,'5'!$A:$F,3,0),"")</f>
        <v/>
      </c>
      <c r="S1888" s="297" t="str">
        <f>_xlfn.IFNA(VLOOKUP($E:$E,'6'!$A:$F,3,0),"")</f>
        <v/>
      </c>
      <c r="T1888" s="313">
        <v>10</v>
      </c>
      <c r="U1888" s="313">
        <v>50</v>
      </c>
      <c r="V1888" s="313">
        <v>400</v>
      </c>
      <c r="W1888" s="314">
        <v>3.3000000000000002E-2</v>
      </c>
      <c r="X1888" s="315">
        <v>4.0000000000000003E-5</v>
      </c>
      <c r="Y1888" s="749">
        <v>130</v>
      </c>
      <c r="Z1888" s="282"/>
      <c r="AA1888" s="316" t="s">
        <v>10388</v>
      </c>
      <c r="AB1888" s="282" t="s">
        <v>9163</v>
      </c>
      <c r="AC1888" s="317" t="s">
        <v>2081</v>
      </c>
      <c r="AD1888" s="318" t="s">
        <v>2692</v>
      </c>
      <c r="AE1888" s="319">
        <v>0</v>
      </c>
      <c r="AF1888" s="319" t="s">
        <v>11282</v>
      </c>
      <c r="AG1888" s="320">
        <v>1.72</v>
      </c>
      <c r="AH1888" s="321">
        <f t="shared" si="342"/>
        <v>0</v>
      </c>
      <c r="AI1888" s="287">
        <f>_xlfn.IFNA(VLOOKUP(AD:AD,грп!B:C,2,0),0)</f>
        <v>0</v>
      </c>
      <c r="AJ1888" s="607">
        <v>50</v>
      </c>
      <c r="AK1888" s="672" t="str">
        <f t="shared" si="335"/>
        <v xml:space="preserve"> </v>
      </c>
      <c r="AL1888" s="174"/>
      <c r="AM1888" s="4"/>
    </row>
    <row r="1889" spans="1:39" s="6" customFormat="1" ht="12" customHeight="1" outlineLevel="1" x14ac:dyDescent="0.35">
      <c r="A1889" s="307" t="s">
        <v>10402</v>
      </c>
      <c r="B1889" s="308" t="s">
        <v>7425</v>
      </c>
      <c r="C1889" s="290" t="s">
        <v>555</v>
      </c>
      <c r="D1889" s="310" t="s">
        <v>803</v>
      </c>
      <c r="E1889" s="322">
        <v>5250308</v>
      </c>
      <c r="F1889" s="293"/>
      <c r="G1889" s="293"/>
      <c r="H1889" s="294">
        <v>48</v>
      </c>
      <c r="I1889" s="294" t="str">
        <f>IFERROR(_xlfn.IFNA(VLOOKUP($D:$D,history!$I:$Y,3,0),VLOOKUP(E:E,history!$H:$Y,4,0)),"--")</f>
        <v>--</v>
      </c>
      <c r="J1889" s="282" t="s">
        <v>9869</v>
      </c>
      <c r="K1889" s="282" t="str">
        <f t="shared" si="339"/>
        <v/>
      </c>
      <c r="L1889" s="312">
        <f t="shared" si="340"/>
        <v>88.45</v>
      </c>
      <c r="M1889" s="312">
        <f t="shared" si="341"/>
        <v>134.01</v>
      </c>
      <c r="N1889" s="297" t="str">
        <f>_xlfn.IFNA(VLOOKUP($E:$E,'1'!$A:$E,3,0),"")</f>
        <v/>
      </c>
      <c r="O1889" s="297" t="str">
        <f>_xlfn.IFNA(VLOOKUP($E:$E,'2'!$A:$E,3,0),"")</f>
        <v/>
      </c>
      <c r="P1889" s="297" t="str">
        <f>_xlfn.IFNA(VLOOKUP($E:$E,'3'!$A:$D,3,0),"")</f>
        <v/>
      </c>
      <c r="Q1889" s="297" t="str">
        <f>_xlfn.IFNA(VLOOKUP($E:$E,'4'!$A:$F,3,0),"")</f>
        <v/>
      </c>
      <c r="R1889" s="297" t="str">
        <f>_xlfn.IFNA(VLOOKUP($E:$E,'5'!$A:$F,3,0),"")</f>
        <v/>
      </c>
      <c r="S1889" s="297" t="str">
        <f>_xlfn.IFNA(VLOOKUP($E:$E,'6'!$A:$F,3,0),"")</f>
        <v/>
      </c>
      <c r="T1889" s="313">
        <v>10</v>
      </c>
      <c r="U1889" s="313">
        <v>50</v>
      </c>
      <c r="V1889" s="313">
        <v>400</v>
      </c>
      <c r="W1889" s="314">
        <v>2.8000000000000001E-2</v>
      </c>
      <c r="X1889" s="315">
        <v>4.0000000000000003E-5</v>
      </c>
      <c r="Y1889" s="749">
        <v>130</v>
      </c>
      <c r="Z1889" s="282"/>
      <c r="AA1889" s="316" t="s">
        <v>10388</v>
      </c>
      <c r="AB1889" s="282" t="s">
        <v>9163</v>
      </c>
      <c r="AC1889" s="317" t="s">
        <v>2081</v>
      </c>
      <c r="AD1889" s="318" t="s">
        <v>2692</v>
      </c>
      <c r="AE1889" s="319">
        <v>0</v>
      </c>
      <c r="AF1889" s="319" t="s">
        <v>11282</v>
      </c>
      <c r="AG1889" s="320">
        <v>1.68</v>
      </c>
      <c r="AH1889" s="321">
        <f t="shared" si="342"/>
        <v>0</v>
      </c>
      <c r="AI1889" s="287">
        <f>_xlfn.IFNA(VLOOKUP(AD:AD,грп!B:C,2,0),0)</f>
        <v>0</v>
      </c>
      <c r="AJ1889" s="607">
        <v>50</v>
      </c>
      <c r="AK1889" s="672" t="str">
        <f t="shared" si="335"/>
        <v xml:space="preserve"> </v>
      </c>
      <c r="AL1889" s="174"/>
      <c r="AM1889" s="4"/>
    </row>
    <row r="1890" spans="1:39" s="4" customFormat="1" ht="12" customHeight="1" outlineLevel="1" x14ac:dyDescent="0.35">
      <c r="A1890" s="307" t="s">
        <v>10402</v>
      </c>
      <c r="B1890" s="308" t="s">
        <v>7426</v>
      </c>
      <c r="C1890" s="290" t="s">
        <v>555</v>
      </c>
      <c r="D1890" s="310" t="s">
        <v>2867</v>
      </c>
      <c r="E1890" s="322">
        <v>5250309</v>
      </c>
      <c r="F1890" s="293"/>
      <c r="G1890" s="293"/>
      <c r="H1890" s="294">
        <v>13</v>
      </c>
      <c r="I1890" s="294" t="str">
        <f>IFERROR(_xlfn.IFNA(VLOOKUP($D:$D,history!$I:$Y,3,0),VLOOKUP(E:E,history!$H:$Y,4,0)),"--")</f>
        <v>--</v>
      </c>
      <c r="J1890" s="282" t="s">
        <v>9870</v>
      </c>
      <c r="K1890" s="282" t="str">
        <f t="shared" si="339"/>
        <v/>
      </c>
      <c r="L1890" s="312">
        <f t="shared" si="340"/>
        <v>144.78</v>
      </c>
      <c r="M1890" s="312">
        <f t="shared" si="341"/>
        <v>219.37</v>
      </c>
      <c r="N1890" s="297" t="str">
        <f>_xlfn.IFNA(VLOOKUP($E:$E,'1'!$A:$E,3,0),"")</f>
        <v/>
      </c>
      <c r="O1890" s="297" t="str">
        <f>_xlfn.IFNA(VLOOKUP($E:$E,'2'!$A:$E,3,0),"")</f>
        <v/>
      </c>
      <c r="P1890" s="297" t="str">
        <f>_xlfn.IFNA(VLOOKUP($E:$E,'3'!$A:$D,3,0),"")</f>
        <v/>
      </c>
      <c r="Q1890" s="297" t="str">
        <f>_xlfn.IFNA(VLOOKUP($E:$E,'4'!$A:$F,3,0),"")</f>
        <v/>
      </c>
      <c r="R1890" s="297" t="str">
        <f>_xlfn.IFNA(VLOOKUP($E:$E,'5'!$A:$F,3,0),"")</f>
        <v/>
      </c>
      <c r="S1890" s="297" t="str">
        <f>_xlfn.IFNA(VLOOKUP($E:$E,'6'!$A:$F,3,0),"")</f>
        <v/>
      </c>
      <c r="T1890" s="313">
        <v>10</v>
      </c>
      <c r="U1890" s="313">
        <v>50</v>
      </c>
      <c r="V1890" s="313">
        <v>400</v>
      </c>
      <c r="W1890" s="314">
        <v>4.1000000000000002E-2</v>
      </c>
      <c r="X1890" s="315">
        <v>4.0000000000000003E-5</v>
      </c>
      <c r="Y1890" s="749">
        <v>210</v>
      </c>
      <c r="Z1890" s="282"/>
      <c r="AA1890" s="316" t="s">
        <v>10388</v>
      </c>
      <c r="AB1890" s="282" t="s">
        <v>9163</v>
      </c>
      <c r="AC1890" s="317" t="s">
        <v>2081</v>
      </c>
      <c r="AD1890" s="318" t="s">
        <v>2692</v>
      </c>
      <c r="AE1890" s="319">
        <v>0</v>
      </c>
      <c r="AF1890" s="319" t="s">
        <v>11282</v>
      </c>
      <c r="AG1890" s="320">
        <v>2.75</v>
      </c>
      <c r="AH1890" s="321">
        <f t="shared" si="342"/>
        <v>0</v>
      </c>
      <c r="AI1890" s="287">
        <f>_xlfn.IFNA(VLOOKUP(AD:AD,грп!B:C,2,0),0)</f>
        <v>0</v>
      </c>
      <c r="AJ1890" s="607">
        <v>95</v>
      </c>
      <c r="AK1890" s="672" t="str">
        <f t="shared" si="335"/>
        <v xml:space="preserve"> </v>
      </c>
      <c r="AL1890" s="174"/>
    </row>
    <row r="1891" spans="1:39" s="4" customFormat="1" ht="12" customHeight="1" outlineLevel="1" x14ac:dyDescent="0.35">
      <c r="A1891" s="307" t="s">
        <v>10402</v>
      </c>
      <c r="B1891" s="308" t="s">
        <v>7427</v>
      </c>
      <c r="C1891" s="290" t="s">
        <v>555</v>
      </c>
      <c r="D1891" s="310" t="s">
        <v>804</v>
      </c>
      <c r="E1891" s="322">
        <v>5250310</v>
      </c>
      <c r="F1891" s="293"/>
      <c r="G1891" s="293"/>
      <c r="H1891" s="294">
        <v>32</v>
      </c>
      <c r="I1891" s="294" t="str">
        <f>IFERROR(_xlfn.IFNA(VLOOKUP($D:$D,history!$I:$Y,3,0),VLOOKUP(E:E,history!$H:$Y,4,0)),"--")</f>
        <v>V</v>
      </c>
      <c r="J1891" s="282" t="s">
        <v>9870</v>
      </c>
      <c r="K1891" s="282" t="str">
        <f t="shared" si="339"/>
        <v/>
      </c>
      <c r="L1891" s="312">
        <f t="shared" si="340"/>
        <v>144.78</v>
      </c>
      <c r="M1891" s="312">
        <f t="shared" si="341"/>
        <v>219.37</v>
      </c>
      <c r="N1891" s="297" t="str">
        <f>_xlfn.IFNA(VLOOKUP($E:$E,'1'!$A:$E,3,0),"")</f>
        <v/>
      </c>
      <c r="O1891" s="297" t="str">
        <f>_xlfn.IFNA(VLOOKUP($E:$E,'2'!$A:$E,3,0),"")</f>
        <v/>
      </c>
      <c r="P1891" s="297" t="str">
        <f>_xlfn.IFNA(VLOOKUP($E:$E,'3'!$A:$D,3,0),"")</f>
        <v/>
      </c>
      <c r="Q1891" s="297" t="str">
        <f>_xlfn.IFNA(VLOOKUP($E:$E,'4'!$A:$F,3,0),"")</f>
        <v/>
      </c>
      <c r="R1891" s="297" t="str">
        <f>_xlfn.IFNA(VLOOKUP($E:$E,'5'!$A:$F,3,0),"")</f>
        <v/>
      </c>
      <c r="S1891" s="297" t="str">
        <f>_xlfn.IFNA(VLOOKUP($E:$E,'6'!$A:$F,3,0),"")</f>
        <v/>
      </c>
      <c r="T1891" s="313">
        <v>10</v>
      </c>
      <c r="U1891" s="313">
        <v>50</v>
      </c>
      <c r="V1891" s="313">
        <v>400</v>
      </c>
      <c r="W1891" s="314">
        <v>3.9E-2</v>
      </c>
      <c r="X1891" s="315">
        <v>4.0000000000000003E-5</v>
      </c>
      <c r="Y1891" s="749">
        <v>210</v>
      </c>
      <c r="Z1891" s="282"/>
      <c r="AA1891" s="316" t="s">
        <v>10388</v>
      </c>
      <c r="AB1891" s="282" t="s">
        <v>9163</v>
      </c>
      <c r="AC1891" s="317" t="s">
        <v>2081</v>
      </c>
      <c r="AD1891" s="318" t="s">
        <v>2692</v>
      </c>
      <c r="AE1891" s="319">
        <v>0</v>
      </c>
      <c r="AF1891" s="319" t="s">
        <v>11282</v>
      </c>
      <c r="AG1891" s="320">
        <v>2.75</v>
      </c>
      <c r="AH1891" s="321">
        <f t="shared" si="342"/>
        <v>0</v>
      </c>
      <c r="AI1891" s="287">
        <f>_xlfn.IFNA(VLOOKUP(AD:AD,грп!B:C,2,0),0)</f>
        <v>0</v>
      </c>
      <c r="AJ1891" s="607">
        <v>46</v>
      </c>
      <c r="AK1891" s="672" t="str">
        <f t="shared" si="335"/>
        <v xml:space="preserve"> </v>
      </c>
      <c r="AL1891" s="174"/>
    </row>
    <row r="1892" spans="1:39" s="6" customFormat="1" ht="12" customHeight="1" outlineLevel="1" x14ac:dyDescent="0.35">
      <c r="A1892" s="307" t="s">
        <v>10402</v>
      </c>
      <c r="B1892" s="308" t="s">
        <v>7428</v>
      </c>
      <c r="C1892" s="290" t="s">
        <v>555</v>
      </c>
      <c r="D1892" s="310" t="s">
        <v>805</v>
      </c>
      <c r="E1892" s="322">
        <v>5250312</v>
      </c>
      <c r="F1892" s="293"/>
      <c r="G1892" s="293"/>
      <c r="H1892" s="294">
        <v>53</v>
      </c>
      <c r="I1892" s="294" t="str">
        <f>IFERROR(_xlfn.IFNA(VLOOKUP($D:$D,history!$I:$Y,3,0),VLOOKUP(E:E,history!$H:$Y,4,0)),"--")</f>
        <v>V</v>
      </c>
      <c r="J1892" s="282" t="s">
        <v>9870</v>
      </c>
      <c r="K1892" s="282" t="str">
        <f t="shared" si="339"/>
        <v/>
      </c>
      <c r="L1892" s="312">
        <f t="shared" si="340"/>
        <v>144.78</v>
      </c>
      <c r="M1892" s="312">
        <f t="shared" si="341"/>
        <v>219.37</v>
      </c>
      <c r="N1892" s="297" t="str">
        <f>_xlfn.IFNA(VLOOKUP($E:$E,'1'!$A:$E,3,0),"")</f>
        <v/>
      </c>
      <c r="O1892" s="297" t="str">
        <f>_xlfn.IFNA(VLOOKUP($E:$E,'2'!$A:$E,3,0),"")</f>
        <v/>
      </c>
      <c r="P1892" s="297" t="str">
        <f>_xlfn.IFNA(VLOOKUP($E:$E,'3'!$A:$D,3,0),"")</f>
        <v/>
      </c>
      <c r="Q1892" s="297" t="str">
        <f>_xlfn.IFNA(VLOOKUP($E:$E,'4'!$A:$F,3,0),"")</f>
        <v/>
      </c>
      <c r="R1892" s="297" t="str">
        <f>_xlfn.IFNA(VLOOKUP($E:$E,'5'!$A:$F,3,0),"")</f>
        <v/>
      </c>
      <c r="S1892" s="297" t="str">
        <f>_xlfn.IFNA(VLOOKUP($E:$E,'6'!$A:$F,3,0),"")</f>
        <v/>
      </c>
      <c r="T1892" s="313">
        <v>10</v>
      </c>
      <c r="U1892" s="313">
        <v>50</v>
      </c>
      <c r="V1892" s="313">
        <v>400</v>
      </c>
      <c r="W1892" s="314">
        <v>4.2000000000000003E-2</v>
      </c>
      <c r="X1892" s="315">
        <v>4.0000000000000003E-5</v>
      </c>
      <c r="Y1892" s="749">
        <v>210</v>
      </c>
      <c r="Z1892" s="282"/>
      <c r="AA1892" s="316" t="s">
        <v>10388</v>
      </c>
      <c r="AB1892" s="282" t="s">
        <v>9163</v>
      </c>
      <c r="AC1892" s="317" t="s">
        <v>2081</v>
      </c>
      <c r="AD1892" s="318" t="s">
        <v>2692</v>
      </c>
      <c r="AE1892" s="319">
        <v>0</v>
      </c>
      <c r="AF1892" s="319" t="s">
        <v>11282</v>
      </c>
      <c r="AG1892" s="320">
        <v>2.75</v>
      </c>
      <c r="AH1892" s="321">
        <f t="shared" si="342"/>
        <v>0</v>
      </c>
      <c r="AI1892" s="287">
        <f>_xlfn.IFNA(VLOOKUP(AD:AD,грп!B:C,2,0),0)</f>
        <v>0</v>
      </c>
      <c r="AJ1892" s="607">
        <v>33</v>
      </c>
      <c r="AK1892" s="672" t="str">
        <f t="shared" si="335"/>
        <v xml:space="preserve"> </v>
      </c>
      <c r="AL1892" s="174"/>
      <c r="AM1892" s="4"/>
    </row>
    <row r="1893" spans="1:39" s="4" customFormat="1" ht="12" customHeight="1" outlineLevel="1" x14ac:dyDescent="0.35">
      <c r="A1893" s="307" t="s">
        <v>10402</v>
      </c>
      <c r="B1893" s="308" t="s">
        <v>7429</v>
      </c>
      <c r="C1893" s="290" t="s">
        <v>555</v>
      </c>
      <c r="D1893" s="310" t="s">
        <v>834</v>
      </c>
      <c r="E1893" s="322">
        <v>5250313</v>
      </c>
      <c r="F1893" s="293"/>
      <c r="G1893" s="293"/>
      <c r="H1893" s="294">
        <v>13</v>
      </c>
      <c r="I1893" s="294" t="str">
        <f>IFERROR(_xlfn.IFNA(VLOOKUP($D:$D,history!$I:$Y,3,0),VLOOKUP(E:E,history!$H:$Y,4,0)),"--")</f>
        <v>--</v>
      </c>
      <c r="J1893" s="282" t="s">
        <v>9869</v>
      </c>
      <c r="K1893" s="282" t="str">
        <f t="shared" si="339"/>
        <v/>
      </c>
      <c r="L1893" s="312">
        <f t="shared" si="340"/>
        <v>132.15</v>
      </c>
      <c r="M1893" s="312">
        <f t="shared" si="341"/>
        <v>200.22</v>
      </c>
      <c r="N1893" s="297" t="str">
        <f>_xlfn.IFNA(VLOOKUP($E:$E,'1'!$A:$E,3,0),"")</f>
        <v/>
      </c>
      <c r="O1893" s="297" t="str">
        <f>_xlfn.IFNA(VLOOKUP($E:$E,'2'!$A:$E,3,0),"")</f>
        <v/>
      </c>
      <c r="P1893" s="297" t="str">
        <f>_xlfn.IFNA(VLOOKUP($E:$E,'3'!$A:$D,3,0),"")</f>
        <v/>
      </c>
      <c r="Q1893" s="297" t="str">
        <f>_xlfn.IFNA(VLOOKUP($E:$E,'4'!$A:$F,3,0),"")</f>
        <v/>
      </c>
      <c r="R1893" s="297" t="str">
        <f>_xlfn.IFNA(VLOOKUP($E:$E,'5'!$A:$F,3,0),"")</f>
        <v/>
      </c>
      <c r="S1893" s="297" t="str">
        <f>_xlfn.IFNA(VLOOKUP($E:$E,'6'!$A:$F,3,0),"")</f>
        <v/>
      </c>
      <c r="T1893" s="313">
        <v>10</v>
      </c>
      <c r="U1893" s="313">
        <v>50</v>
      </c>
      <c r="V1893" s="313">
        <v>400</v>
      </c>
      <c r="W1893" s="314">
        <v>0.03</v>
      </c>
      <c r="X1893" s="315">
        <v>4.0000000000000003E-5</v>
      </c>
      <c r="Y1893" s="749">
        <v>190</v>
      </c>
      <c r="Z1893" s="282"/>
      <c r="AA1893" s="316" t="s">
        <v>10388</v>
      </c>
      <c r="AB1893" s="282" t="s">
        <v>9163</v>
      </c>
      <c r="AC1893" s="317" t="s">
        <v>2081</v>
      </c>
      <c r="AD1893" s="318" t="s">
        <v>2692</v>
      </c>
      <c r="AE1893" s="319">
        <v>0</v>
      </c>
      <c r="AF1893" s="319" t="s">
        <v>11282</v>
      </c>
      <c r="AG1893" s="320">
        <v>2.5099999999999998</v>
      </c>
      <c r="AH1893" s="321">
        <f t="shared" si="342"/>
        <v>0</v>
      </c>
      <c r="AI1893" s="287">
        <f>_xlfn.IFNA(VLOOKUP(AD:AD,грп!B:C,2,0),0)</f>
        <v>0</v>
      </c>
      <c r="AJ1893" s="607">
        <v>35</v>
      </c>
      <c r="AK1893" s="672" t="str">
        <f t="shared" si="335"/>
        <v xml:space="preserve"> </v>
      </c>
      <c r="AL1893" s="174"/>
    </row>
    <row r="1894" spans="1:39" s="4" customFormat="1" ht="12" customHeight="1" outlineLevel="1" x14ac:dyDescent="0.35">
      <c r="A1894" s="307" t="s">
        <v>10402</v>
      </c>
      <c r="B1894" s="308" t="s">
        <v>7430</v>
      </c>
      <c r="C1894" s="290" t="s">
        <v>555</v>
      </c>
      <c r="D1894" s="310" t="s">
        <v>835</v>
      </c>
      <c r="E1894" s="322">
        <v>5250401</v>
      </c>
      <c r="F1894" s="293"/>
      <c r="G1894" s="293"/>
      <c r="H1894" s="294">
        <v>25</v>
      </c>
      <c r="I1894" s="294" t="str">
        <f>IFERROR(_xlfn.IFNA(VLOOKUP($D:$D,history!$I:$Y,3,0),VLOOKUP(E:E,history!$H:$Y,4,0)),"--")</f>
        <v>--</v>
      </c>
      <c r="J1894" s="282" t="s">
        <v>9870</v>
      </c>
      <c r="K1894" s="282" t="str">
        <f t="shared" si="339"/>
        <v/>
      </c>
      <c r="L1894" s="312">
        <f t="shared" si="340"/>
        <v>186.9</v>
      </c>
      <c r="M1894" s="312">
        <f t="shared" si="341"/>
        <v>283.18</v>
      </c>
      <c r="N1894" s="297" t="str">
        <f>_xlfn.IFNA(VLOOKUP($E:$E,'1'!$A:$E,3,0),"")</f>
        <v/>
      </c>
      <c r="O1894" s="297" t="str">
        <f>_xlfn.IFNA(VLOOKUP($E:$E,'2'!$A:$E,3,0),"")</f>
        <v/>
      </c>
      <c r="P1894" s="297" t="str">
        <f>_xlfn.IFNA(VLOOKUP($E:$E,'3'!$A:$D,3,0),"")</f>
        <v/>
      </c>
      <c r="Q1894" s="297" t="str">
        <f>_xlfn.IFNA(VLOOKUP($E:$E,'4'!$A:$F,3,0),"")</f>
        <v/>
      </c>
      <c r="R1894" s="297" t="str">
        <f>_xlfn.IFNA(VLOOKUP($E:$E,'5'!$A:$F,3,0),"")</f>
        <v/>
      </c>
      <c r="S1894" s="297" t="str">
        <f>_xlfn.IFNA(VLOOKUP($E:$E,'6'!$A:$F,3,0),"")</f>
        <v/>
      </c>
      <c r="T1894" s="313">
        <v>10</v>
      </c>
      <c r="U1894" s="313">
        <v>50</v>
      </c>
      <c r="V1894" s="313">
        <v>400</v>
      </c>
      <c r="W1894" s="314">
        <v>3.3000000000000002E-2</v>
      </c>
      <c r="X1894" s="315">
        <v>4.0000000000000003E-5</v>
      </c>
      <c r="Y1894" s="749">
        <v>270</v>
      </c>
      <c r="Z1894" s="282"/>
      <c r="AA1894" s="316" t="s">
        <v>393</v>
      </c>
      <c r="AB1894" s="282" t="s">
        <v>9163</v>
      </c>
      <c r="AC1894" s="317" t="s">
        <v>2081</v>
      </c>
      <c r="AD1894" s="318" t="s">
        <v>2692</v>
      </c>
      <c r="AE1894" s="319">
        <v>0</v>
      </c>
      <c r="AF1894" s="319" t="s">
        <v>11282</v>
      </c>
      <c r="AG1894" s="320">
        <v>3.55</v>
      </c>
      <c r="AH1894" s="321">
        <f t="shared" si="342"/>
        <v>0</v>
      </c>
      <c r="AI1894" s="287">
        <f>_xlfn.IFNA(VLOOKUP(AD:AD,грп!B:C,2,0),0)</f>
        <v>0</v>
      </c>
      <c r="AJ1894" s="607">
        <v>50</v>
      </c>
      <c r="AK1894" s="672" t="str">
        <f t="shared" si="335"/>
        <v xml:space="preserve"> </v>
      </c>
      <c r="AL1894" s="174"/>
    </row>
    <row r="1895" spans="1:39" s="4" customFormat="1" ht="12" customHeight="1" outlineLevel="1" x14ac:dyDescent="0.35">
      <c r="A1895" s="307" t="s">
        <v>10402</v>
      </c>
      <c r="B1895" s="308" t="s">
        <v>7431</v>
      </c>
      <c r="C1895" s="290" t="s">
        <v>555</v>
      </c>
      <c r="D1895" s="310" t="s">
        <v>932</v>
      </c>
      <c r="E1895" s="322">
        <v>5250402</v>
      </c>
      <c r="F1895" s="293"/>
      <c r="G1895" s="293"/>
      <c r="H1895" s="294">
        <v>23</v>
      </c>
      <c r="I1895" s="294" t="str">
        <f>IFERROR(_xlfn.IFNA(VLOOKUP($D:$D,history!$I:$Y,3,0),VLOOKUP(E:E,history!$H:$Y,4,0)),"--")</f>
        <v>V</v>
      </c>
      <c r="J1895" s="282" t="s">
        <v>9870</v>
      </c>
      <c r="K1895" s="282" t="str">
        <f t="shared" si="339"/>
        <v/>
      </c>
      <c r="L1895" s="312">
        <f t="shared" si="340"/>
        <v>192.69</v>
      </c>
      <c r="M1895" s="312">
        <f t="shared" si="341"/>
        <v>291.95999999999998</v>
      </c>
      <c r="N1895" s="297" t="str">
        <f>_xlfn.IFNA(VLOOKUP($E:$E,'1'!$A:$E,3,0),"")</f>
        <v/>
      </c>
      <c r="O1895" s="297" t="str">
        <f>_xlfn.IFNA(VLOOKUP($E:$E,'2'!$A:$E,3,0),"")</f>
        <v/>
      </c>
      <c r="P1895" s="297" t="str">
        <f>_xlfn.IFNA(VLOOKUP($E:$E,'3'!$A:$D,3,0),"")</f>
        <v/>
      </c>
      <c r="Q1895" s="297" t="str">
        <f>_xlfn.IFNA(VLOOKUP($E:$E,'4'!$A:$F,3,0),"")</f>
        <v/>
      </c>
      <c r="R1895" s="297" t="str">
        <f>_xlfn.IFNA(VLOOKUP($E:$E,'5'!$A:$F,3,0),"")</f>
        <v/>
      </c>
      <c r="S1895" s="297" t="str">
        <f>_xlfn.IFNA(VLOOKUP($E:$E,'6'!$A:$F,3,0),"")</f>
        <v/>
      </c>
      <c r="T1895" s="313">
        <v>10</v>
      </c>
      <c r="U1895" s="313">
        <v>50</v>
      </c>
      <c r="V1895" s="313">
        <v>400</v>
      </c>
      <c r="W1895" s="314">
        <v>3.3000000000000002E-2</v>
      </c>
      <c r="X1895" s="315">
        <v>4.0000000000000003E-5</v>
      </c>
      <c r="Y1895" s="749">
        <v>280</v>
      </c>
      <c r="Z1895" s="282"/>
      <c r="AA1895" s="316" t="s">
        <v>10388</v>
      </c>
      <c r="AB1895" s="282" t="s">
        <v>9163</v>
      </c>
      <c r="AC1895" s="317" t="s">
        <v>2081</v>
      </c>
      <c r="AD1895" s="318" t="s">
        <v>2692</v>
      </c>
      <c r="AE1895" s="319">
        <v>0</v>
      </c>
      <c r="AF1895" s="319" t="s">
        <v>11282</v>
      </c>
      <c r="AG1895" s="320">
        <v>3.66</v>
      </c>
      <c r="AH1895" s="321">
        <f t="shared" si="342"/>
        <v>0</v>
      </c>
      <c r="AI1895" s="287">
        <f>_xlfn.IFNA(VLOOKUP(AD:AD,грп!B:C,2,0),0)</f>
        <v>0</v>
      </c>
      <c r="AJ1895" s="607">
        <v>36</v>
      </c>
      <c r="AK1895" s="672" t="str">
        <f t="shared" si="335"/>
        <v xml:space="preserve"> </v>
      </c>
      <c r="AL1895" s="174"/>
    </row>
    <row r="1896" spans="1:39" s="4" customFormat="1" ht="12" customHeight="1" outlineLevel="1" x14ac:dyDescent="0.35">
      <c r="A1896" s="307" t="s">
        <v>10402</v>
      </c>
      <c r="B1896" s="308" t="s">
        <v>7432</v>
      </c>
      <c r="C1896" s="290" t="s">
        <v>555</v>
      </c>
      <c r="D1896" s="310" t="s">
        <v>2868</v>
      </c>
      <c r="E1896" s="322">
        <v>5250501</v>
      </c>
      <c r="F1896" s="293"/>
      <c r="G1896" s="293"/>
      <c r="H1896" s="294">
        <v>20</v>
      </c>
      <c r="I1896" s="294" t="str">
        <f>IFERROR(_xlfn.IFNA(VLOOKUP($D:$D,history!$I:$Y,3,0),VLOOKUP(E:E,history!$H:$Y,4,0)),"--")</f>
        <v>--</v>
      </c>
      <c r="J1896" s="282" t="s">
        <v>9870</v>
      </c>
      <c r="K1896" s="282" t="str">
        <f t="shared" si="339"/>
        <v/>
      </c>
      <c r="L1896" s="312">
        <f t="shared" si="340"/>
        <v>373.8</v>
      </c>
      <c r="M1896" s="312">
        <f t="shared" si="341"/>
        <v>566.37</v>
      </c>
      <c r="N1896" s="297" t="str">
        <f>_xlfn.IFNA(VLOOKUP($E:$E,'1'!$A:$E,3,0),"")</f>
        <v/>
      </c>
      <c r="O1896" s="297" t="str">
        <f>_xlfn.IFNA(VLOOKUP($E:$E,'2'!$A:$E,3,0),"")</f>
        <v/>
      </c>
      <c r="P1896" s="297" t="str">
        <f>_xlfn.IFNA(VLOOKUP($E:$E,'3'!$A:$D,3,0),"")</f>
        <v/>
      </c>
      <c r="Q1896" s="297" t="str">
        <f>_xlfn.IFNA(VLOOKUP($E:$E,'4'!$A:$F,3,0),"")</f>
        <v/>
      </c>
      <c r="R1896" s="297" t="str">
        <f>_xlfn.IFNA(VLOOKUP($E:$E,'5'!$A:$F,3,0),"")</f>
        <v/>
      </c>
      <c r="S1896" s="297" t="str">
        <f>_xlfn.IFNA(VLOOKUP($E:$E,'6'!$A:$F,3,0),"")</f>
        <v/>
      </c>
      <c r="T1896" s="313">
        <v>1</v>
      </c>
      <c r="U1896" s="313">
        <v>10</v>
      </c>
      <c r="V1896" s="313">
        <v>100</v>
      </c>
      <c r="W1896" s="314">
        <v>0.11600000000000001</v>
      </c>
      <c r="X1896" s="315">
        <v>2.9500000000000001E-4</v>
      </c>
      <c r="Y1896" s="749">
        <v>540</v>
      </c>
      <c r="Z1896" s="282"/>
      <c r="AA1896" s="316" t="s">
        <v>10390</v>
      </c>
      <c r="AB1896" s="282" t="s">
        <v>9163</v>
      </c>
      <c r="AC1896" s="317" t="s">
        <v>2081</v>
      </c>
      <c r="AD1896" s="318" t="s">
        <v>2692</v>
      </c>
      <c r="AE1896" s="319">
        <v>0</v>
      </c>
      <c r="AF1896" s="319" t="s">
        <v>11282</v>
      </c>
      <c r="AG1896" s="320">
        <v>7.1</v>
      </c>
      <c r="AH1896" s="321">
        <f t="shared" si="342"/>
        <v>0</v>
      </c>
      <c r="AI1896" s="287">
        <f>_xlfn.IFNA(VLOOKUP(AD:AD,грп!B:C,2,0),0)</f>
        <v>0</v>
      </c>
      <c r="AJ1896" s="607">
        <v>33</v>
      </c>
      <c r="AK1896" s="672" t="str">
        <f t="shared" si="335"/>
        <v xml:space="preserve"> </v>
      </c>
      <c r="AL1896" s="174"/>
    </row>
    <row r="1897" spans="1:39" s="4" customFormat="1" ht="12" customHeight="1" outlineLevel="1" x14ac:dyDescent="0.35">
      <c r="A1897" s="307" t="s">
        <v>10402</v>
      </c>
      <c r="B1897" s="308" t="s">
        <v>7433</v>
      </c>
      <c r="C1897" s="290" t="s">
        <v>555</v>
      </c>
      <c r="D1897" s="310" t="s">
        <v>2869</v>
      </c>
      <c r="E1897" s="322">
        <v>5250502</v>
      </c>
      <c r="F1897" s="293"/>
      <c r="G1897" s="293"/>
      <c r="H1897" s="294"/>
      <c r="I1897" s="294" t="str">
        <f>IFERROR(_xlfn.IFNA(VLOOKUP($D:$D,history!$I:$Y,3,0),VLOOKUP(E:E,history!$H:$Y,4,0)),"--")</f>
        <v>--</v>
      </c>
      <c r="J1897" s="282" t="s">
        <v>5946</v>
      </c>
      <c r="K1897" s="282" t="str">
        <f t="shared" si="339"/>
        <v/>
      </c>
      <c r="L1897" s="312">
        <f t="shared" si="340"/>
        <v>355.91</v>
      </c>
      <c r="M1897" s="312">
        <f t="shared" si="341"/>
        <v>539.25</v>
      </c>
      <c r="N1897" s="297" t="str">
        <f>_xlfn.IFNA(VLOOKUP($E:$E,'1'!$A:$E,3,0),"")</f>
        <v/>
      </c>
      <c r="O1897" s="297" t="str">
        <f>_xlfn.IFNA(VLOOKUP($E:$E,'2'!$A:$E,3,0),"")</f>
        <v/>
      </c>
      <c r="P1897" s="297" t="str">
        <f>_xlfn.IFNA(VLOOKUP($E:$E,'3'!$A:$D,3,0),"")</f>
        <v/>
      </c>
      <c r="Q1897" s="297" t="str">
        <f>_xlfn.IFNA(VLOOKUP($E:$E,'4'!$A:$F,3,0),"")</f>
        <v/>
      </c>
      <c r="R1897" s="297" t="str">
        <f>_xlfn.IFNA(VLOOKUP($E:$E,'5'!$A:$F,3,0),"")</f>
        <v/>
      </c>
      <c r="S1897" s="297" t="str">
        <f>_xlfn.IFNA(VLOOKUP($E:$E,'6'!$A:$F,3,0),"")</f>
        <v/>
      </c>
      <c r="T1897" s="313">
        <v>1</v>
      </c>
      <c r="U1897" s="313">
        <v>10</v>
      </c>
      <c r="V1897" s="313">
        <v>100</v>
      </c>
      <c r="W1897" s="314">
        <v>0.11600000000000001</v>
      </c>
      <c r="X1897" s="315">
        <v>2.5999999999999998E-4</v>
      </c>
      <c r="Y1897" s="749">
        <v>510</v>
      </c>
      <c r="Z1897" s="282"/>
      <c r="AA1897" s="316" t="s">
        <v>10388</v>
      </c>
      <c r="AB1897" s="282" t="s">
        <v>9163</v>
      </c>
      <c r="AC1897" s="317" t="s">
        <v>2081</v>
      </c>
      <c r="AD1897" s="318" t="s">
        <v>2692</v>
      </c>
      <c r="AE1897" s="319">
        <v>0</v>
      </c>
      <c r="AF1897" s="319" t="s">
        <v>11282</v>
      </c>
      <c r="AG1897" s="320">
        <v>6.76</v>
      </c>
      <c r="AH1897" s="321">
        <f t="shared" si="342"/>
        <v>0</v>
      </c>
      <c r="AI1897" s="287">
        <f>_xlfn.IFNA(VLOOKUP(AD:AD,грп!B:C,2,0),0)</f>
        <v>0</v>
      </c>
      <c r="AJ1897" s="607">
        <v>0</v>
      </c>
      <c r="AK1897" s="672" t="str">
        <f t="shared" si="335"/>
        <v xml:space="preserve"> </v>
      </c>
      <c r="AL1897" s="174"/>
    </row>
    <row r="1898" spans="1:39" s="4" customFormat="1" ht="12" customHeight="1" outlineLevel="1" x14ac:dyDescent="0.35">
      <c r="A1898" s="307" t="s">
        <v>10402</v>
      </c>
      <c r="B1898" s="308" t="s">
        <v>7434</v>
      </c>
      <c r="C1898" s="323"/>
      <c r="D1898" s="310" t="s">
        <v>2461</v>
      </c>
      <c r="E1898" s="311">
        <v>5250601</v>
      </c>
      <c r="F1898" s="293"/>
      <c r="G1898" s="293"/>
      <c r="H1898" s="294">
        <v>12</v>
      </c>
      <c r="I1898" s="294" t="str">
        <f>IFERROR(_xlfn.IFNA(VLOOKUP($D:$D,history!$I:$Y,3,0),VLOOKUP(E:E,history!$H:$Y,4,0)),"--")</f>
        <v>--</v>
      </c>
      <c r="J1898" s="282" t="s">
        <v>9868</v>
      </c>
      <c r="K1898" s="282" t="str">
        <f t="shared" si="339"/>
        <v/>
      </c>
      <c r="L1898" s="312">
        <f t="shared" si="340"/>
        <v>84.76</v>
      </c>
      <c r="M1898" s="312">
        <f t="shared" si="341"/>
        <v>128.43</v>
      </c>
      <c r="N1898" s="297" t="str">
        <f>_xlfn.IFNA(VLOOKUP($E:$E,'1'!$A:$E,3,0),"")</f>
        <v/>
      </c>
      <c r="O1898" s="297" t="str">
        <f>_xlfn.IFNA(VLOOKUP($E:$E,'2'!$A:$E,3,0),"")</f>
        <v/>
      </c>
      <c r="P1898" s="297" t="str">
        <f>_xlfn.IFNA(VLOOKUP($E:$E,'3'!$A:$D,3,0),"")</f>
        <v/>
      </c>
      <c r="Q1898" s="297" t="str">
        <f>_xlfn.IFNA(VLOOKUP($E:$E,'4'!$A:$F,3,0),"")</f>
        <v/>
      </c>
      <c r="R1898" s="297" t="str">
        <f>_xlfn.IFNA(VLOOKUP($E:$E,'5'!$A:$F,3,0),"")</f>
        <v/>
      </c>
      <c r="S1898" s="297" t="str">
        <f>_xlfn.IFNA(VLOOKUP($E:$E,'6'!$A:$F,3,0),"")</f>
        <v/>
      </c>
      <c r="T1898" s="313">
        <v>10</v>
      </c>
      <c r="U1898" s="313">
        <v>50</v>
      </c>
      <c r="V1898" s="313">
        <v>600</v>
      </c>
      <c r="W1898" s="314">
        <v>0.02</v>
      </c>
      <c r="X1898" s="315">
        <v>4.1666699999999999E-5</v>
      </c>
      <c r="Y1898" s="749">
        <v>120</v>
      </c>
      <c r="Z1898" s="282"/>
      <c r="AA1898" s="316" t="s">
        <v>10390</v>
      </c>
      <c r="AB1898" s="282" t="s">
        <v>9163</v>
      </c>
      <c r="AC1898" s="317" t="s">
        <v>2081</v>
      </c>
      <c r="AD1898" s="318" t="s">
        <v>2692</v>
      </c>
      <c r="AE1898" s="319">
        <v>0</v>
      </c>
      <c r="AF1898" s="319" t="s">
        <v>11282</v>
      </c>
      <c r="AG1898" s="320">
        <v>1.61</v>
      </c>
      <c r="AH1898" s="321">
        <f t="shared" si="342"/>
        <v>0</v>
      </c>
      <c r="AI1898" s="287">
        <f>_xlfn.IFNA(VLOOKUP(AD:AD,грп!B:C,2,0),0)</f>
        <v>0</v>
      </c>
      <c r="AJ1898" s="607">
        <v>20</v>
      </c>
      <c r="AK1898" s="672">
        <f t="shared" si="335"/>
        <v>0</v>
      </c>
      <c r="AL1898" s="174"/>
    </row>
    <row r="1899" spans="1:39" s="4" customFormat="1" ht="12" customHeight="1" outlineLevel="1" x14ac:dyDescent="0.35">
      <c r="A1899" s="307" t="s">
        <v>10402</v>
      </c>
      <c r="B1899" s="308" t="s">
        <v>7435</v>
      </c>
      <c r="C1899" s="323"/>
      <c r="D1899" s="310" t="s">
        <v>2462</v>
      </c>
      <c r="E1899" s="311">
        <v>5250602</v>
      </c>
      <c r="F1899" s="293"/>
      <c r="G1899" s="293"/>
      <c r="H1899" s="294">
        <v>23</v>
      </c>
      <c r="I1899" s="294" t="str">
        <f>IFERROR(_xlfn.IFNA(VLOOKUP($D:$D,history!$I:$Y,3,0),VLOOKUP(E:E,history!$H:$Y,4,0)),"--")</f>
        <v>--</v>
      </c>
      <c r="J1899" s="282" t="s">
        <v>9870</v>
      </c>
      <c r="K1899" s="282" t="str">
        <f t="shared" si="339"/>
        <v/>
      </c>
      <c r="L1899" s="312">
        <f t="shared" si="340"/>
        <v>50.01</v>
      </c>
      <c r="M1899" s="312">
        <f t="shared" si="341"/>
        <v>75.78</v>
      </c>
      <c r="N1899" s="297" t="str">
        <f>_xlfn.IFNA(VLOOKUP($E:$E,'1'!$A:$E,3,0),"")</f>
        <v/>
      </c>
      <c r="O1899" s="297" t="str">
        <f>_xlfn.IFNA(VLOOKUP($E:$E,'2'!$A:$E,3,0),"")</f>
        <v/>
      </c>
      <c r="P1899" s="297" t="str">
        <f>_xlfn.IFNA(VLOOKUP($E:$E,'3'!$A:$D,3,0),"")</f>
        <v/>
      </c>
      <c r="Q1899" s="297" t="str">
        <f>_xlfn.IFNA(VLOOKUP($E:$E,'4'!$A:$F,3,0),"")</f>
        <v/>
      </c>
      <c r="R1899" s="297" t="str">
        <f>_xlfn.IFNA(VLOOKUP($E:$E,'5'!$A:$F,3,0),"")</f>
        <v/>
      </c>
      <c r="S1899" s="297" t="str">
        <f>_xlfn.IFNA(VLOOKUP($E:$E,'6'!$A:$F,3,0),"")</f>
        <v/>
      </c>
      <c r="T1899" s="313">
        <v>10</v>
      </c>
      <c r="U1899" s="313">
        <v>50</v>
      </c>
      <c r="V1899" s="313">
        <v>600</v>
      </c>
      <c r="W1899" s="314">
        <v>1.7999999999999999E-2</v>
      </c>
      <c r="X1899" s="315">
        <v>3.7499999999999997E-5</v>
      </c>
      <c r="Y1899" s="749">
        <v>70</v>
      </c>
      <c r="Z1899" s="282"/>
      <c r="AA1899" s="316" t="s">
        <v>10390</v>
      </c>
      <c r="AB1899" s="282" t="s">
        <v>9163</v>
      </c>
      <c r="AC1899" s="317" t="s">
        <v>2081</v>
      </c>
      <c r="AD1899" s="318" t="s">
        <v>2692</v>
      </c>
      <c r="AE1899" s="319">
        <v>0</v>
      </c>
      <c r="AF1899" s="319" t="s">
        <v>11282</v>
      </c>
      <c r="AG1899" s="320">
        <v>0.95</v>
      </c>
      <c r="AH1899" s="321">
        <f t="shared" si="342"/>
        <v>0</v>
      </c>
      <c r="AI1899" s="287">
        <f>_xlfn.IFNA(VLOOKUP(AD:AD,грп!B:C,2,0),0)</f>
        <v>0</v>
      </c>
      <c r="AJ1899" s="607">
        <v>45</v>
      </c>
      <c r="AK1899" s="672">
        <f t="shared" si="335"/>
        <v>0</v>
      </c>
      <c r="AL1899" s="174"/>
    </row>
    <row r="1900" spans="1:39" s="4" customFormat="1" ht="12" customHeight="1" outlineLevel="1" x14ac:dyDescent="0.35">
      <c r="A1900" s="307" t="s">
        <v>10402</v>
      </c>
      <c r="B1900" s="308" t="s">
        <v>7436</v>
      </c>
      <c r="C1900" s="323"/>
      <c r="D1900" s="310" t="s">
        <v>2463</v>
      </c>
      <c r="E1900" s="311">
        <v>5250603</v>
      </c>
      <c r="F1900" s="293"/>
      <c r="G1900" s="293"/>
      <c r="H1900" s="294">
        <v>24</v>
      </c>
      <c r="I1900" s="294" t="str">
        <f>IFERROR(_xlfn.IFNA(VLOOKUP($D:$D,history!$I:$Y,3,0),VLOOKUP(E:E,history!$H:$Y,4,0)),"--")</f>
        <v>--</v>
      </c>
      <c r="J1900" s="282" t="s">
        <v>9869</v>
      </c>
      <c r="K1900" s="282" t="str">
        <f t="shared" si="339"/>
        <v/>
      </c>
      <c r="L1900" s="312">
        <f t="shared" si="340"/>
        <v>42.12</v>
      </c>
      <c r="M1900" s="312">
        <f t="shared" si="341"/>
        <v>63.82</v>
      </c>
      <c r="N1900" s="297" t="str">
        <f>_xlfn.IFNA(VLOOKUP($E:$E,'1'!$A:$E,3,0),"")</f>
        <v/>
      </c>
      <c r="O1900" s="297" t="str">
        <f>_xlfn.IFNA(VLOOKUP($E:$E,'2'!$A:$E,3,0),"")</f>
        <v/>
      </c>
      <c r="P1900" s="297" t="str">
        <f>_xlfn.IFNA(VLOOKUP($E:$E,'3'!$A:$D,3,0),"")</f>
        <v/>
      </c>
      <c r="Q1900" s="297" t="str">
        <f>_xlfn.IFNA(VLOOKUP($E:$E,'4'!$A:$F,3,0),"")</f>
        <v/>
      </c>
      <c r="R1900" s="297" t="str">
        <f>_xlfn.IFNA(VLOOKUP($E:$E,'5'!$A:$F,3,0),"")</f>
        <v/>
      </c>
      <c r="S1900" s="297" t="str">
        <f>_xlfn.IFNA(VLOOKUP($E:$E,'6'!$A:$F,3,0),"")</f>
        <v/>
      </c>
      <c r="T1900" s="313">
        <v>10</v>
      </c>
      <c r="U1900" s="313">
        <v>50</v>
      </c>
      <c r="V1900" s="313">
        <v>600</v>
      </c>
      <c r="W1900" s="314">
        <v>1.7999999999999999E-2</v>
      </c>
      <c r="X1900" s="315">
        <v>3.3333300000000002E-5</v>
      </c>
      <c r="Y1900" s="749">
        <v>60</v>
      </c>
      <c r="Z1900" s="282"/>
      <c r="AA1900" s="316" t="s">
        <v>10390</v>
      </c>
      <c r="AB1900" s="282" t="s">
        <v>9163</v>
      </c>
      <c r="AC1900" s="317" t="s">
        <v>2081</v>
      </c>
      <c r="AD1900" s="318" t="s">
        <v>2692</v>
      </c>
      <c r="AE1900" s="319">
        <v>0</v>
      </c>
      <c r="AF1900" s="319" t="s">
        <v>11282</v>
      </c>
      <c r="AG1900" s="320">
        <v>0.8</v>
      </c>
      <c r="AH1900" s="321">
        <f t="shared" si="342"/>
        <v>0</v>
      </c>
      <c r="AI1900" s="287">
        <f>_xlfn.IFNA(VLOOKUP(AD:AD,грп!B:C,2,0),0)</f>
        <v>0</v>
      </c>
      <c r="AJ1900" s="607">
        <v>45</v>
      </c>
      <c r="AK1900" s="672">
        <f t="shared" si="335"/>
        <v>0</v>
      </c>
      <c r="AL1900" s="174"/>
    </row>
    <row r="1901" spans="1:39" s="4" customFormat="1" ht="12" customHeight="1" outlineLevel="1" x14ac:dyDescent="0.35">
      <c r="A1901" s="307" t="s">
        <v>10402</v>
      </c>
      <c r="B1901" s="308" t="s">
        <v>7437</v>
      </c>
      <c r="C1901" s="323"/>
      <c r="D1901" s="310" t="s">
        <v>2464</v>
      </c>
      <c r="E1901" s="311">
        <v>5250604</v>
      </c>
      <c r="F1901" s="293"/>
      <c r="G1901" s="293"/>
      <c r="H1901" s="294">
        <v>14</v>
      </c>
      <c r="I1901" s="294" t="str">
        <f>IFERROR(_xlfn.IFNA(VLOOKUP($D:$D,history!$I:$Y,3,0),VLOOKUP(E:E,history!$H:$Y,4,0)),"--")</f>
        <v>--</v>
      </c>
      <c r="J1901" s="282" t="s">
        <v>5946</v>
      </c>
      <c r="K1901" s="282" t="str">
        <f t="shared" si="339"/>
        <v/>
      </c>
      <c r="L1901" s="312">
        <f t="shared" si="340"/>
        <v>95.82</v>
      </c>
      <c r="M1901" s="312">
        <f t="shared" si="341"/>
        <v>145.18</v>
      </c>
      <c r="N1901" s="297" t="str">
        <f>_xlfn.IFNA(VLOOKUP($E:$E,'1'!$A:$E,3,0),"")</f>
        <v/>
      </c>
      <c r="O1901" s="297" t="str">
        <f>_xlfn.IFNA(VLOOKUP($E:$E,'2'!$A:$E,3,0),"")</f>
        <v/>
      </c>
      <c r="P1901" s="297" t="str">
        <f>_xlfn.IFNA(VLOOKUP($E:$E,'3'!$A:$D,3,0),"")</f>
        <v/>
      </c>
      <c r="Q1901" s="297" t="str">
        <f>_xlfn.IFNA(VLOOKUP($E:$E,'4'!$A:$F,3,0),"")</f>
        <v/>
      </c>
      <c r="R1901" s="297" t="str">
        <f>_xlfn.IFNA(VLOOKUP($E:$E,'5'!$A:$F,3,0),"")</f>
        <v/>
      </c>
      <c r="S1901" s="297" t="str">
        <f>_xlfn.IFNA(VLOOKUP($E:$E,'6'!$A:$F,3,0),"")</f>
        <v/>
      </c>
      <c r="T1901" s="313">
        <v>10</v>
      </c>
      <c r="U1901" s="313">
        <v>50</v>
      </c>
      <c r="V1901" s="313">
        <v>600</v>
      </c>
      <c r="W1901" s="314">
        <v>2.8000000000000001E-2</v>
      </c>
      <c r="X1901" s="315">
        <v>4.1666699999999999E-5</v>
      </c>
      <c r="Y1901" s="749">
        <v>140</v>
      </c>
      <c r="Z1901" s="282"/>
      <c r="AA1901" s="316" t="s">
        <v>10388</v>
      </c>
      <c r="AB1901" s="282" t="s">
        <v>9163</v>
      </c>
      <c r="AC1901" s="317" t="s">
        <v>2081</v>
      </c>
      <c r="AD1901" s="318" t="s">
        <v>2692</v>
      </c>
      <c r="AE1901" s="319">
        <v>0</v>
      </c>
      <c r="AF1901" s="319" t="s">
        <v>11282</v>
      </c>
      <c r="AG1901" s="320">
        <v>1.82</v>
      </c>
      <c r="AH1901" s="321">
        <f t="shared" si="342"/>
        <v>0</v>
      </c>
      <c r="AI1901" s="287">
        <f>_xlfn.IFNA(VLOOKUP(AD:AD,грп!B:C,2,0),0)</f>
        <v>0</v>
      </c>
      <c r="AJ1901" s="607">
        <v>0</v>
      </c>
      <c r="AK1901" s="672">
        <f t="shared" si="335"/>
        <v>0</v>
      </c>
      <c r="AL1901" s="174"/>
    </row>
    <row r="1902" spans="1:39" s="4" customFormat="1" ht="12" customHeight="1" outlineLevel="1" x14ac:dyDescent="0.35">
      <c r="A1902" s="307" t="s">
        <v>10402</v>
      </c>
      <c r="B1902" s="308" t="s">
        <v>7438</v>
      </c>
      <c r="C1902" s="323"/>
      <c r="D1902" s="310" t="s">
        <v>10197</v>
      </c>
      <c r="E1902" s="311">
        <v>5250606</v>
      </c>
      <c r="F1902" s="293"/>
      <c r="G1902" s="293"/>
      <c r="H1902" s="294">
        <v>15</v>
      </c>
      <c r="I1902" s="294" t="str">
        <f>IFERROR(_xlfn.IFNA(VLOOKUP($D:$D,history!$I:$Y,3,0),VLOOKUP(E:E,history!$H:$Y,4,0)),"--")</f>
        <v>--</v>
      </c>
      <c r="J1902" s="282" t="s">
        <v>9869</v>
      </c>
      <c r="K1902" s="282" t="str">
        <f t="shared" si="339"/>
        <v/>
      </c>
      <c r="L1902" s="312">
        <f t="shared" si="340"/>
        <v>50.54</v>
      </c>
      <c r="M1902" s="312">
        <f t="shared" si="341"/>
        <v>76.58</v>
      </c>
      <c r="N1902" s="297" t="str">
        <f>_xlfn.IFNA(VLOOKUP($E:$E,'1'!$A:$E,3,0),"")</f>
        <v/>
      </c>
      <c r="O1902" s="297" t="str">
        <f>_xlfn.IFNA(VLOOKUP($E:$E,'2'!$A:$E,3,0),"")</f>
        <v/>
      </c>
      <c r="P1902" s="297" t="str">
        <f>_xlfn.IFNA(VLOOKUP($E:$E,'3'!$A:$D,3,0),"")</f>
        <v/>
      </c>
      <c r="Q1902" s="297" t="str">
        <f>_xlfn.IFNA(VLOOKUP($E:$E,'4'!$A:$F,3,0),"")</f>
        <v/>
      </c>
      <c r="R1902" s="297" t="str">
        <f>_xlfn.IFNA(VLOOKUP($E:$E,'5'!$A:$F,3,0),"")</f>
        <v/>
      </c>
      <c r="S1902" s="297" t="str">
        <f>_xlfn.IFNA(VLOOKUP($E:$E,'6'!$A:$F,3,0),"")</f>
        <v/>
      </c>
      <c r="T1902" s="313">
        <v>10</v>
      </c>
      <c r="U1902" s="313">
        <v>50</v>
      </c>
      <c r="V1902" s="313">
        <v>600</v>
      </c>
      <c r="W1902" s="314">
        <v>0.02</v>
      </c>
      <c r="X1902" s="315">
        <v>3.7499999999999997E-5</v>
      </c>
      <c r="Y1902" s="749">
        <v>70</v>
      </c>
      <c r="Z1902" s="282"/>
      <c r="AA1902" s="316" t="s">
        <v>10390</v>
      </c>
      <c r="AB1902" s="282" t="s">
        <v>9163</v>
      </c>
      <c r="AC1902" s="317" t="s">
        <v>2081</v>
      </c>
      <c r="AD1902" s="318" t="s">
        <v>2692</v>
      </c>
      <c r="AE1902" s="319">
        <v>0</v>
      </c>
      <c r="AF1902" s="319" t="s">
        <v>11282</v>
      </c>
      <c r="AG1902" s="320">
        <v>0.96</v>
      </c>
      <c r="AH1902" s="321">
        <f t="shared" si="342"/>
        <v>0</v>
      </c>
      <c r="AI1902" s="287">
        <f>_xlfn.IFNA(VLOOKUP(AD:AD,грп!B:C,2,0),0)</f>
        <v>0</v>
      </c>
      <c r="AJ1902" s="607">
        <v>20</v>
      </c>
      <c r="AK1902" s="672">
        <f t="shared" si="335"/>
        <v>0</v>
      </c>
      <c r="AL1902" s="174"/>
    </row>
    <row r="1903" spans="1:39" s="4" customFormat="1" ht="12" customHeight="1" outlineLevel="1" x14ac:dyDescent="0.35">
      <c r="A1903" s="307" t="s">
        <v>10402</v>
      </c>
      <c r="B1903" s="308" t="s">
        <v>7439</v>
      </c>
      <c r="C1903" s="323"/>
      <c r="D1903" s="310" t="s">
        <v>3221</v>
      </c>
      <c r="E1903" s="311">
        <v>5250607</v>
      </c>
      <c r="F1903" s="293"/>
      <c r="G1903" s="293"/>
      <c r="H1903" s="294">
        <v>27</v>
      </c>
      <c r="I1903" s="294" t="str">
        <f>IFERROR(_xlfn.IFNA(VLOOKUP($D:$D,history!$I:$Y,3,0),VLOOKUP(E:E,history!$H:$Y,4,0)),"--")</f>
        <v>--</v>
      </c>
      <c r="J1903" s="282" t="s">
        <v>9869</v>
      </c>
      <c r="K1903" s="282" t="str">
        <f t="shared" si="339"/>
        <v/>
      </c>
      <c r="L1903" s="312">
        <f t="shared" si="340"/>
        <v>52.65</v>
      </c>
      <c r="M1903" s="312">
        <f t="shared" si="341"/>
        <v>79.77</v>
      </c>
      <c r="N1903" s="297" t="str">
        <f>_xlfn.IFNA(VLOOKUP($E:$E,'1'!$A:$E,3,0),"")</f>
        <v/>
      </c>
      <c r="O1903" s="297" t="str">
        <f>_xlfn.IFNA(VLOOKUP($E:$E,'2'!$A:$E,3,0),"")</f>
        <v/>
      </c>
      <c r="P1903" s="297" t="str">
        <f>_xlfn.IFNA(VLOOKUP($E:$E,'3'!$A:$D,3,0),"")</f>
        <v/>
      </c>
      <c r="Q1903" s="297" t="str">
        <f>_xlfn.IFNA(VLOOKUP($E:$E,'4'!$A:$F,3,0),"")</f>
        <v/>
      </c>
      <c r="R1903" s="297" t="str">
        <f>_xlfn.IFNA(VLOOKUP($E:$E,'5'!$A:$F,3,0),"")</f>
        <v/>
      </c>
      <c r="S1903" s="297" t="str">
        <f>_xlfn.IFNA(VLOOKUP($E:$E,'6'!$A:$F,3,0),"")</f>
        <v/>
      </c>
      <c r="T1903" s="313">
        <v>10</v>
      </c>
      <c r="U1903" s="313">
        <v>50</v>
      </c>
      <c r="V1903" s="313">
        <v>600</v>
      </c>
      <c r="W1903" s="314">
        <v>1.4999999999999999E-2</v>
      </c>
      <c r="X1903" s="315">
        <v>3.7499999999999997E-5</v>
      </c>
      <c r="Y1903" s="749">
        <v>80</v>
      </c>
      <c r="Z1903" s="282"/>
      <c r="AA1903" s="316" t="s">
        <v>10390</v>
      </c>
      <c r="AB1903" s="282" t="s">
        <v>9163</v>
      </c>
      <c r="AC1903" s="317" t="s">
        <v>2081</v>
      </c>
      <c r="AD1903" s="318" t="s">
        <v>2692</v>
      </c>
      <c r="AE1903" s="319">
        <v>0</v>
      </c>
      <c r="AF1903" s="319" t="s">
        <v>11282</v>
      </c>
      <c r="AG1903" s="320">
        <v>1</v>
      </c>
      <c r="AH1903" s="321">
        <f t="shared" si="342"/>
        <v>0</v>
      </c>
      <c r="AI1903" s="287">
        <f>_xlfn.IFNA(VLOOKUP(AD:AD,грп!B:C,2,0),0)</f>
        <v>0</v>
      </c>
      <c r="AJ1903" s="607">
        <v>8</v>
      </c>
      <c r="AK1903" s="672">
        <f t="shared" si="335"/>
        <v>0</v>
      </c>
      <c r="AL1903" s="174"/>
    </row>
    <row r="1904" spans="1:39" s="4" customFormat="1" ht="12" customHeight="1" outlineLevel="1" x14ac:dyDescent="0.35">
      <c r="A1904" s="307" t="s">
        <v>10402</v>
      </c>
      <c r="B1904" s="308" t="s">
        <v>7440</v>
      </c>
      <c r="C1904" s="323"/>
      <c r="D1904" s="310" t="s">
        <v>10199</v>
      </c>
      <c r="E1904" s="311">
        <v>5250608</v>
      </c>
      <c r="F1904" s="293"/>
      <c r="G1904" s="293"/>
      <c r="H1904" s="294">
        <v>29</v>
      </c>
      <c r="I1904" s="294" t="str">
        <f>IFERROR(_xlfn.IFNA(VLOOKUP($D:$D,history!$I:$Y,3,0),VLOOKUP(E:E,history!$H:$Y,4,0)),"--")</f>
        <v>--</v>
      </c>
      <c r="J1904" s="282" t="s">
        <v>5946</v>
      </c>
      <c r="K1904" s="282" t="str">
        <f t="shared" si="339"/>
        <v/>
      </c>
      <c r="L1904" s="312">
        <f t="shared" si="340"/>
        <v>52.65</v>
      </c>
      <c r="M1904" s="312">
        <f t="shared" si="341"/>
        <v>79.77</v>
      </c>
      <c r="N1904" s="297" t="str">
        <f>_xlfn.IFNA(VLOOKUP($E:$E,'1'!$A:$E,3,0),"")</f>
        <v/>
      </c>
      <c r="O1904" s="297" t="str">
        <f>_xlfn.IFNA(VLOOKUP($E:$E,'2'!$A:$E,3,0),"")</f>
        <v/>
      </c>
      <c r="P1904" s="297" t="str">
        <f>_xlfn.IFNA(VLOOKUP($E:$E,'3'!$A:$D,3,0),"")</f>
        <v/>
      </c>
      <c r="Q1904" s="297" t="str">
        <f>_xlfn.IFNA(VLOOKUP($E:$E,'4'!$A:$F,3,0),"")</f>
        <v/>
      </c>
      <c r="R1904" s="297" t="str">
        <f>_xlfn.IFNA(VLOOKUP($E:$E,'5'!$A:$F,3,0),"")</f>
        <v/>
      </c>
      <c r="S1904" s="297" t="str">
        <f>_xlfn.IFNA(VLOOKUP($E:$E,'6'!$A:$F,3,0),"")</f>
        <v/>
      </c>
      <c r="T1904" s="313">
        <v>10</v>
      </c>
      <c r="U1904" s="313">
        <v>50</v>
      </c>
      <c r="V1904" s="313">
        <v>600</v>
      </c>
      <c r="W1904" s="314">
        <v>1.2999999999999999E-2</v>
      </c>
      <c r="X1904" s="315">
        <v>3.3333300000000002E-5</v>
      </c>
      <c r="Y1904" s="749">
        <v>80</v>
      </c>
      <c r="Z1904" s="282"/>
      <c r="AA1904" s="316" t="s">
        <v>10388</v>
      </c>
      <c r="AB1904" s="282" t="s">
        <v>9163</v>
      </c>
      <c r="AC1904" s="317" t="s">
        <v>2081</v>
      </c>
      <c r="AD1904" s="318" t="s">
        <v>2692</v>
      </c>
      <c r="AE1904" s="319">
        <v>0</v>
      </c>
      <c r="AF1904" s="319" t="s">
        <v>11282</v>
      </c>
      <c r="AG1904" s="320">
        <v>1</v>
      </c>
      <c r="AH1904" s="321">
        <f t="shared" si="342"/>
        <v>0</v>
      </c>
      <c r="AI1904" s="287">
        <f>_xlfn.IFNA(VLOOKUP(AD:AD,грп!B:C,2,0),0)</f>
        <v>0</v>
      </c>
      <c r="AJ1904" s="607">
        <v>0</v>
      </c>
      <c r="AK1904" s="672">
        <f t="shared" si="335"/>
        <v>0</v>
      </c>
      <c r="AL1904" s="174"/>
    </row>
    <row r="1905" spans="1:38" s="4" customFormat="1" ht="12" customHeight="1" outlineLevel="1" x14ac:dyDescent="0.35">
      <c r="A1905" s="307" t="s">
        <v>10402</v>
      </c>
      <c r="B1905" s="308" t="s">
        <v>7441</v>
      </c>
      <c r="C1905" s="323"/>
      <c r="D1905" s="310" t="s">
        <v>2465</v>
      </c>
      <c r="E1905" s="311">
        <v>5250609</v>
      </c>
      <c r="F1905" s="293"/>
      <c r="G1905" s="293"/>
      <c r="H1905" s="294">
        <v>1</v>
      </c>
      <c r="I1905" s="294" t="str">
        <f>IFERROR(_xlfn.IFNA(VLOOKUP($D:$D,history!$I:$Y,3,0),VLOOKUP(E:E,history!$H:$Y,4,0)),"--")</f>
        <v>--</v>
      </c>
      <c r="J1905" s="282" t="s">
        <v>5946</v>
      </c>
      <c r="K1905" s="282" t="str">
        <f t="shared" si="339"/>
        <v/>
      </c>
      <c r="L1905" s="312">
        <f t="shared" si="340"/>
        <v>59.49</v>
      </c>
      <c r="M1905" s="312">
        <f t="shared" si="341"/>
        <v>90.14</v>
      </c>
      <c r="N1905" s="297" t="str">
        <f>_xlfn.IFNA(VLOOKUP($E:$E,'1'!$A:$E,3,0),"")</f>
        <v/>
      </c>
      <c r="O1905" s="297" t="str">
        <f>_xlfn.IFNA(VLOOKUP($E:$E,'2'!$A:$E,3,0),"")</f>
        <v/>
      </c>
      <c r="P1905" s="297" t="str">
        <f>_xlfn.IFNA(VLOOKUP($E:$E,'3'!$A:$D,3,0),"")</f>
        <v/>
      </c>
      <c r="Q1905" s="297" t="str">
        <f>_xlfn.IFNA(VLOOKUP($E:$E,'4'!$A:$F,3,0),"")</f>
        <v/>
      </c>
      <c r="R1905" s="297" t="str">
        <f>_xlfn.IFNA(VLOOKUP($E:$E,'5'!$A:$F,3,0),"")</f>
        <v/>
      </c>
      <c r="S1905" s="297" t="str">
        <f>_xlfn.IFNA(VLOOKUP($E:$E,'6'!$A:$F,3,0),"")</f>
        <v/>
      </c>
      <c r="T1905" s="313">
        <v>10</v>
      </c>
      <c r="U1905" s="313">
        <v>50</v>
      </c>
      <c r="V1905" s="313">
        <v>600</v>
      </c>
      <c r="W1905" s="314">
        <v>1.7999999999999999E-2</v>
      </c>
      <c r="X1905" s="315">
        <v>2.5000000000000001E-5</v>
      </c>
      <c r="Y1905" s="749">
        <v>90</v>
      </c>
      <c r="Z1905" s="282"/>
      <c r="AA1905" s="316" t="s">
        <v>10390</v>
      </c>
      <c r="AB1905" s="282" t="s">
        <v>9163</v>
      </c>
      <c r="AC1905" s="317" t="s">
        <v>2081</v>
      </c>
      <c r="AD1905" s="318" t="s">
        <v>2692</v>
      </c>
      <c r="AE1905" s="319">
        <v>0</v>
      </c>
      <c r="AF1905" s="319" t="s">
        <v>11282</v>
      </c>
      <c r="AG1905" s="320">
        <v>1.1299999999999999</v>
      </c>
      <c r="AH1905" s="321">
        <f t="shared" si="342"/>
        <v>0</v>
      </c>
      <c r="AI1905" s="287">
        <f>_xlfn.IFNA(VLOOKUP(AD:AD,грп!B:C,2,0),0)</f>
        <v>0</v>
      </c>
      <c r="AJ1905" s="607">
        <v>0</v>
      </c>
      <c r="AK1905" s="672">
        <f t="shared" ref="AK1905:AK1968" si="343">C1905</f>
        <v>0</v>
      </c>
      <c r="AL1905" s="174"/>
    </row>
    <row r="1906" spans="1:38" s="4" customFormat="1" ht="12" customHeight="1" outlineLevel="1" x14ac:dyDescent="0.35">
      <c r="A1906" s="307" t="s">
        <v>10402</v>
      </c>
      <c r="B1906" s="308" t="s">
        <v>7442</v>
      </c>
      <c r="C1906" s="323"/>
      <c r="D1906" s="310" t="s">
        <v>2466</v>
      </c>
      <c r="E1906" s="311">
        <v>5250610</v>
      </c>
      <c r="F1906" s="293"/>
      <c r="G1906" s="293"/>
      <c r="H1906" s="294"/>
      <c r="I1906" s="294" t="str">
        <f>IFERROR(_xlfn.IFNA(VLOOKUP($D:$D,history!$I:$Y,3,0),VLOOKUP(E:E,history!$H:$Y,4,0)),"--")</f>
        <v>--</v>
      </c>
      <c r="J1906" s="282" t="s">
        <v>5946</v>
      </c>
      <c r="K1906" s="282" t="str">
        <f t="shared" si="339"/>
        <v/>
      </c>
      <c r="L1906" s="312">
        <f t="shared" si="340"/>
        <v>59.49</v>
      </c>
      <c r="M1906" s="312">
        <f t="shared" si="341"/>
        <v>90.14</v>
      </c>
      <c r="N1906" s="297" t="str">
        <f>_xlfn.IFNA(VLOOKUP($E:$E,'1'!$A:$E,3,0),"")</f>
        <v/>
      </c>
      <c r="O1906" s="297" t="str">
        <f>_xlfn.IFNA(VLOOKUP($E:$E,'2'!$A:$E,3,0),"")</f>
        <v/>
      </c>
      <c r="P1906" s="297" t="str">
        <f>_xlfn.IFNA(VLOOKUP($E:$E,'3'!$A:$D,3,0),"")</f>
        <v/>
      </c>
      <c r="Q1906" s="297" t="str">
        <f>_xlfn.IFNA(VLOOKUP($E:$E,'4'!$A:$F,3,0),"")</f>
        <v/>
      </c>
      <c r="R1906" s="297" t="str">
        <f>_xlfn.IFNA(VLOOKUP($E:$E,'5'!$A:$F,3,0),"")</f>
        <v/>
      </c>
      <c r="S1906" s="297" t="str">
        <f>_xlfn.IFNA(VLOOKUP($E:$E,'6'!$A:$F,3,0),"")</f>
        <v/>
      </c>
      <c r="T1906" s="313">
        <v>10</v>
      </c>
      <c r="U1906" s="313">
        <v>50</v>
      </c>
      <c r="V1906" s="313">
        <v>600</v>
      </c>
      <c r="W1906" s="314">
        <v>1.7999999999999999E-2</v>
      </c>
      <c r="X1906" s="315">
        <v>5.0000000000000002E-5</v>
      </c>
      <c r="Y1906" s="749">
        <v>90</v>
      </c>
      <c r="Z1906" s="282"/>
      <c r="AA1906" s="316" t="s">
        <v>10388</v>
      </c>
      <c r="AB1906" s="282" t="s">
        <v>9163</v>
      </c>
      <c r="AC1906" s="317" t="s">
        <v>2081</v>
      </c>
      <c r="AD1906" s="318" t="s">
        <v>2692</v>
      </c>
      <c r="AE1906" s="319">
        <v>0</v>
      </c>
      <c r="AF1906" s="319" t="s">
        <v>11282</v>
      </c>
      <c r="AG1906" s="320">
        <v>1.1299999999999999</v>
      </c>
      <c r="AH1906" s="321">
        <f t="shared" si="342"/>
        <v>0</v>
      </c>
      <c r="AI1906" s="287">
        <f>_xlfn.IFNA(VLOOKUP(AD:AD,грп!B:C,2,0),0)</f>
        <v>0</v>
      </c>
      <c r="AJ1906" s="607">
        <v>0</v>
      </c>
      <c r="AK1906" s="672">
        <f t="shared" si="343"/>
        <v>0</v>
      </c>
      <c r="AL1906" s="174"/>
    </row>
    <row r="1907" spans="1:38" s="4" customFormat="1" ht="12" customHeight="1" outlineLevel="1" x14ac:dyDescent="0.35">
      <c r="A1907" s="307" t="s">
        <v>10402</v>
      </c>
      <c r="B1907" s="308" t="s">
        <v>7443</v>
      </c>
      <c r="C1907" s="323"/>
      <c r="D1907" s="310" t="s">
        <v>2467</v>
      </c>
      <c r="E1907" s="311">
        <v>5250612</v>
      </c>
      <c r="F1907" s="293"/>
      <c r="G1907" s="293"/>
      <c r="H1907" s="294"/>
      <c r="I1907" s="294" t="str">
        <f>IFERROR(_xlfn.IFNA(VLOOKUP($D:$D,history!$I:$Y,3,0),VLOOKUP(E:E,history!$H:$Y,4,0)),"--")</f>
        <v>--</v>
      </c>
      <c r="J1907" s="282" t="s">
        <v>5946</v>
      </c>
      <c r="K1907" s="282" t="str">
        <f t="shared" si="339"/>
        <v/>
      </c>
      <c r="L1907" s="312">
        <f t="shared" si="340"/>
        <v>68.97</v>
      </c>
      <c r="M1907" s="312">
        <f t="shared" si="341"/>
        <v>104.5</v>
      </c>
      <c r="N1907" s="297" t="str">
        <f>_xlfn.IFNA(VLOOKUP($E:$E,'1'!$A:$E,3,0),"")</f>
        <v/>
      </c>
      <c r="O1907" s="297" t="str">
        <f>_xlfn.IFNA(VLOOKUP($E:$E,'2'!$A:$E,3,0),"")</f>
        <v/>
      </c>
      <c r="P1907" s="297" t="str">
        <f>_xlfn.IFNA(VLOOKUP($E:$E,'3'!$A:$D,3,0),"")</f>
        <v/>
      </c>
      <c r="Q1907" s="297" t="str">
        <f>_xlfn.IFNA(VLOOKUP($E:$E,'4'!$A:$F,3,0),"")</f>
        <v/>
      </c>
      <c r="R1907" s="297" t="str">
        <f>_xlfn.IFNA(VLOOKUP($E:$E,'5'!$A:$F,3,0),"")</f>
        <v/>
      </c>
      <c r="S1907" s="297" t="str">
        <f>_xlfn.IFNA(VLOOKUP($E:$E,'6'!$A:$F,3,0),"")</f>
        <v/>
      </c>
      <c r="T1907" s="313">
        <v>10</v>
      </c>
      <c r="U1907" s="313">
        <v>50</v>
      </c>
      <c r="V1907" s="313">
        <v>600</v>
      </c>
      <c r="W1907" s="314">
        <v>1.9E-2</v>
      </c>
      <c r="X1907" s="315">
        <v>3.3333300000000002E-5</v>
      </c>
      <c r="Y1907" s="749">
        <v>90</v>
      </c>
      <c r="Z1907" s="282"/>
      <c r="AA1907" s="316" t="s">
        <v>10388</v>
      </c>
      <c r="AB1907" s="282" t="s">
        <v>9163</v>
      </c>
      <c r="AC1907" s="317" t="s">
        <v>2081</v>
      </c>
      <c r="AD1907" s="318" t="s">
        <v>2692</v>
      </c>
      <c r="AE1907" s="319">
        <v>0</v>
      </c>
      <c r="AF1907" s="319" t="s">
        <v>11282</v>
      </c>
      <c r="AG1907" s="320">
        <v>1.31</v>
      </c>
      <c r="AH1907" s="321">
        <f t="shared" si="342"/>
        <v>0</v>
      </c>
      <c r="AI1907" s="287">
        <f>_xlfn.IFNA(VLOOKUP(AD:AD,грп!B:C,2,0),0)</f>
        <v>0</v>
      </c>
      <c r="AJ1907" s="607">
        <v>0</v>
      </c>
      <c r="AK1907" s="672">
        <f t="shared" si="343"/>
        <v>0</v>
      </c>
      <c r="AL1907" s="174"/>
    </row>
    <row r="1908" spans="1:38" s="4" customFormat="1" ht="12" customHeight="1" outlineLevel="1" x14ac:dyDescent="0.35">
      <c r="A1908" s="307" t="s">
        <v>10402</v>
      </c>
      <c r="B1908" s="308" t="s">
        <v>7444</v>
      </c>
      <c r="C1908" s="323"/>
      <c r="D1908" s="310" t="s">
        <v>2468</v>
      </c>
      <c r="E1908" s="311">
        <v>5250613</v>
      </c>
      <c r="F1908" s="293"/>
      <c r="G1908" s="293"/>
      <c r="H1908" s="294">
        <v>50</v>
      </c>
      <c r="I1908" s="294" t="str">
        <f>IFERROR(_xlfn.IFNA(VLOOKUP($D:$D,history!$I:$Y,3,0),VLOOKUP(E:E,history!$H:$Y,4,0)),"--")</f>
        <v>--</v>
      </c>
      <c r="J1908" s="282" t="s">
        <v>9869</v>
      </c>
      <c r="K1908" s="282" t="str">
        <f t="shared" si="339"/>
        <v/>
      </c>
      <c r="L1908" s="312">
        <f t="shared" ref="L1908:L1913" si="344">IF($A$3="ИМ",ROUND($Y1908*(1-($L$6-$F$4))*(1-$F$3)*(1+$AG$2),2),ROUND($M1908*(1-($L$6-$F$4))*(1-$F$3)*(1+$AG$2),2))</f>
        <v>65.81</v>
      </c>
      <c r="M1908" s="312">
        <f t="shared" ref="M1908:M1913" si="345">ROUND(IF($A$3="РЕГИОНЫ",AG1908*$AG$3*$AG$1,IF(AI1908=0,AG1908*$AG$3*$AG$1,AG1908*$AG$3*(1-5%)*$AG$1)),2)</f>
        <v>99.71</v>
      </c>
      <c r="N1908" s="297" t="str">
        <f>_xlfn.IFNA(VLOOKUP($E:$E,'1'!$A:$E,3,0),"")</f>
        <v/>
      </c>
      <c r="O1908" s="297" t="str">
        <f>_xlfn.IFNA(VLOOKUP($E:$E,'2'!$A:$E,3,0),"")</f>
        <v/>
      </c>
      <c r="P1908" s="297" t="str">
        <f>_xlfn.IFNA(VLOOKUP($E:$E,'3'!$A:$D,3,0),"")</f>
        <v/>
      </c>
      <c r="Q1908" s="297" t="str">
        <f>_xlfn.IFNA(VLOOKUP($E:$E,'4'!$A:$F,3,0),"")</f>
        <v/>
      </c>
      <c r="R1908" s="297" t="str">
        <f>_xlfn.IFNA(VLOOKUP($E:$E,'5'!$A:$F,3,0),"")</f>
        <v/>
      </c>
      <c r="S1908" s="297" t="str">
        <f>_xlfn.IFNA(VLOOKUP($E:$E,'6'!$A:$F,3,0),"")</f>
        <v/>
      </c>
      <c r="T1908" s="313">
        <v>10</v>
      </c>
      <c r="U1908" s="313">
        <v>50</v>
      </c>
      <c r="V1908" s="313">
        <v>600</v>
      </c>
      <c r="W1908" s="314">
        <v>1.4999999999999999E-2</v>
      </c>
      <c r="X1908" s="315">
        <v>3.3333300000000002E-5</v>
      </c>
      <c r="Y1908" s="749">
        <v>90</v>
      </c>
      <c r="Z1908" s="282"/>
      <c r="AA1908" s="316" t="s">
        <v>10388</v>
      </c>
      <c r="AB1908" s="282" t="s">
        <v>9163</v>
      </c>
      <c r="AC1908" s="317" t="s">
        <v>2081</v>
      </c>
      <c r="AD1908" s="318" t="s">
        <v>2692</v>
      </c>
      <c r="AE1908" s="319">
        <v>0</v>
      </c>
      <c r="AF1908" s="319" t="s">
        <v>11282</v>
      </c>
      <c r="AG1908" s="320">
        <v>1.25</v>
      </c>
      <c r="AH1908" s="321">
        <f t="shared" ref="AH1908:AH1913" si="346">IF($A$3="РЕГИОНЫ",ROUND($AG1908*(1-($L$6-$F$4))*(1-$F$3)*(1+$AG$2)*$AG$1,2),0)</f>
        <v>0</v>
      </c>
      <c r="AI1908" s="287">
        <f>_xlfn.IFNA(VLOOKUP(AD:AD,грп!B:C,2,0),0)</f>
        <v>0</v>
      </c>
      <c r="AJ1908" s="607">
        <v>50</v>
      </c>
      <c r="AK1908" s="672">
        <f t="shared" si="343"/>
        <v>0</v>
      </c>
      <c r="AL1908" s="174"/>
    </row>
    <row r="1909" spans="1:38" s="4" customFormat="1" ht="12" customHeight="1" outlineLevel="1" x14ac:dyDescent="0.35">
      <c r="A1909" s="307" t="s">
        <v>10402</v>
      </c>
      <c r="B1909" s="308" t="s">
        <v>7445</v>
      </c>
      <c r="C1909" s="323"/>
      <c r="D1909" s="310" t="s">
        <v>2469</v>
      </c>
      <c r="E1909" s="311">
        <v>5250615</v>
      </c>
      <c r="F1909" s="293"/>
      <c r="G1909" s="293"/>
      <c r="H1909" s="294">
        <v>9</v>
      </c>
      <c r="I1909" s="294" t="str">
        <f>IFERROR(_xlfn.IFNA(VLOOKUP($D:$D,history!$I:$Y,3,0),VLOOKUP(E:E,history!$H:$Y,4,0)),"--")</f>
        <v>--</v>
      </c>
      <c r="J1909" s="282" t="s">
        <v>5946</v>
      </c>
      <c r="K1909" s="282" t="str">
        <f t="shared" si="339"/>
        <v/>
      </c>
      <c r="L1909" s="312">
        <f t="shared" si="344"/>
        <v>151.1</v>
      </c>
      <c r="M1909" s="312">
        <f t="shared" si="345"/>
        <v>228.94</v>
      </c>
      <c r="N1909" s="297" t="str">
        <f>_xlfn.IFNA(VLOOKUP($E:$E,'1'!$A:$E,3,0),"")</f>
        <v/>
      </c>
      <c r="O1909" s="297" t="str">
        <f>_xlfn.IFNA(VLOOKUP($E:$E,'2'!$A:$E,3,0),"")</f>
        <v/>
      </c>
      <c r="P1909" s="297" t="str">
        <f>_xlfn.IFNA(VLOOKUP($E:$E,'3'!$A:$D,3,0),"")</f>
        <v/>
      </c>
      <c r="Q1909" s="297" t="str">
        <f>_xlfn.IFNA(VLOOKUP($E:$E,'4'!$A:$F,3,0),"")</f>
        <v/>
      </c>
      <c r="R1909" s="297" t="str">
        <f>_xlfn.IFNA(VLOOKUP($E:$E,'5'!$A:$F,3,0),"")</f>
        <v/>
      </c>
      <c r="S1909" s="297" t="str">
        <f>_xlfn.IFNA(VLOOKUP($E:$E,'6'!$A:$F,3,0),"")</f>
        <v/>
      </c>
      <c r="T1909" s="313">
        <v>1</v>
      </c>
      <c r="U1909" s="313">
        <v>20</v>
      </c>
      <c r="V1909" s="313">
        <v>200</v>
      </c>
      <c r="W1909" s="314">
        <v>1.7999999999999999E-2</v>
      </c>
      <c r="X1909" s="315">
        <v>4.5000000000000003E-5</v>
      </c>
      <c r="Y1909" s="749">
        <v>220</v>
      </c>
      <c r="Z1909" s="282"/>
      <c r="AA1909" s="316" t="s">
        <v>10390</v>
      </c>
      <c r="AB1909" s="282" t="s">
        <v>9163</v>
      </c>
      <c r="AC1909" s="317" t="s">
        <v>2081</v>
      </c>
      <c r="AD1909" s="318" t="s">
        <v>2692</v>
      </c>
      <c r="AE1909" s="319">
        <v>0</v>
      </c>
      <c r="AF1909" s="319" t="s">
        <v>11282</v>
      </c>
      <c r="AG1909" s="320">
        <v>2.87</v>
      </c>
      <c r="AH1909" s="321">
        <f t="shared" si="346"/>
        <v>0</v>
      </c>
      <c r="AI1909" s="287">
        <f>_xlfn.IFNA(VLOOKUP(AD:AD,грп!B:C,2,0),0)</f>
        <v>0</v>
      </c>
      <c r="AJ1909" s="607">
        <v>0</v>
      </c>
      <c r="AK1909" s="672">
        <f t="shared" si="343"/>
        <v>0</v>
      </c>
      <c r="AL1909" s="174"/>
    </row>
    <row r="1910" spans="1:38" s="4" customFormat="1" ht="12" customHeight="1" outlineLevel="1" x14ac:dyDescent="0.35">
      <c r="A1910" s="307" t="s">
        <v>10402</v>
      </c>
      <c r="B1910" s="308" t="s">
        <v>7446</v>
      </c>
      <c r="C1910" s="323"/>
      <c r="D1910" s="310" t="s">
        <v>2470</v>
      </c>
      <c r="E1910" s="311">
        <v>5250616</v>
      </c>
      <c r="F1910" s="293"/>
      <c r="G1910" s="293"/>
      <c r="H1910" s="294"/>
      <c r="I1910" s="294" t="str">
        <f>IFERROR(_xlfn.IFNA(VLOOKUP($D:$D,history!$I:$Y,3,0),VLOOKUP(E:E,history!$H:$Y,4,0)),"--")</f>
        <v>--</v>
      </c>
      <c r="J1910" s="282" t="s">
        <v>9870</v>
      </c>
      <c r="K1910" s="282" t="str">
        <f t="shared" si="339"/>
        <v/>
      </c>
      <c r="L1910" s="312">
        <f t="shared" si="344"/>
        <v>141.62</v>
      </c>
      <c r="M1910" s="312">
        <f t="shared" si="345"/>
        <v>214.58</v>
      </c>
      <c r="N1910" s="297" t="str">
        <f>_xlfn.IFNA(VLOOKUP($E:$E,'1'!$A:$E,3,0),"")</f>
        <v/>
      </c>
      <c r="O1910" s="297" t="str">
        <f>_xlfn.IFNA(VLOOKUP($E:$E,'2'!$A:$E,3,0),"")</f>
        <v/>
      </c>
      <c r="P1910" s="297" t="str">
        <f>_xlfn.IFNA(VLOOKUP($E:$E,'3'!$A:$D,3,0),"")</f>
        <v/>
      </c>
      <c r="Q1910" s="297" t="str">
        <f>_xlfn.IFNA(VLOOKUP($E:$E,'4'!$A:$F,3,0),"")</f>
        <v/>
      </c>
      <c r="R1910" s="297" t="str">
        <f>_xlfn.IFNA(VLOOKUP($E:$E,'5'!$A:$F,3,0),"")</f>
        <v/>
      </c>
      <c r="S1910" s="297" t="str">
        <f>_xlfn.IFNA(VLOOKUP($E:$E,'6'!$A:$F,3,0),"")</f>
        <v/>
      </c>
      <c r="T1910" s="313">
        <v>1</v>
      </c>
      <c r="U1910" s="313">
        <v>20</v>
      </c>
      <c r="V1910" s="313">
        <v>160</v>
      </c>
      <c r="W1910" s="314">
        <v>2.1000000000000001E-2</v>
      </c>
      <c r="X1910" s="315">
        <v>5.2884599999999998E-5</v>
      </c>
      <c r="Y1910" s="749">
        <v>190</v>
      </c>
      <c r="Z1910" s="282"/>
      <c r="AA1910" s="316" t="s">
        <v>393</v>
      </c>
      <c r="AB1910" s="282" t="s">
        <v>9163</v>
      </c>
      <c r="AC1910" s="317" t="s">
        <v>2081</v>
      </c>
      <c r="AD1910" s="318" t="s">
        <v>2692</v>
      </c>
      <c r="AE1910" s="319">
        <v>0</v>
      </c>
      <c r="AF1910" s="319" t="s">
        <v>11282</v>
      </c>
      <c r="AG1910" s="320">
        <v>2.69</v>
      </c>
      <c r="AH1910" s="321">
        <f t="shared" si="346"/>
        <v>0</v>
      </c>
      <c r="AI1910" s="287">
        <f>_xlfn.IFNA(VLOOKUP(AD:AD,грп!B:C,2,0),0)</f>
        <v>0</v>
      </c>
      <c r="AJ1910" s="607">
        <v>0</v>
      </c>
      <c r="AK1910" s="672">
        <f t="shared" si="343"/>
        <v>0</v>
      </c>
      <c r="AL1910" s="174"/>
    </row>
    <row r="1911" spans="1:38" s="4" customFormat="1" ht="12" customHeight="1" outlineLevel="1" x14ac:dyDescent="0.35">
      <c r="A1911" s="307" t="s">
        <v>10402</v>
      </c>
      <c r="B1911" s="308" t="s">
        <v>7447</v>
      </c>
      <c r="C1911" s="323"/>
      <c r="D1911" s="310" t="s">
        <v>2472</v>
      </c>
      <c r="E1911" s="311">
        <v>5250617</v>
      </c>
      <c r="F1911" s="293"/>
      <c r="G1911" s="293"/>
      <c r="H1911" s="294">
        <v>13</v>
      </c>
      <c r="I1911" s="294" t="str">
        <f>IFERROR(_xlfn.IFNA(VLOOKUP($D:$D,history!$I:$Y,3,0),VLOOKUP(E:E,history!$H:$Y,4,0)),"--")</f>
        <v>--</v>
      </c>
      <c r="J1911" s="282" t="s">
        <v>9870</v>
      </c>
      <c r="K1911" s="282" t="str">
        <f t="shared" si="339"/>
        <v/>
      </c>
      <c r="L1911" s="312">
        <f t="shared" si="344"/>
        <v>246.92</v>
      </c>
      <c r="M1911" s="312">
        <f t="shared" si="345"/>
        <v>374.12</v>
      </c>
      <c r="N1911" s="297" t="str">
        <f>_xlfn.IFNA(VLOOKUP($E:$E,'1'!$A:$E,3,0),"")</f>
        <v/>
      </c>
      <c r="O1911" s="297" t="str">
        <f>_xlfn.IFNA(VLOOKUP($E:$E,'2'!$A:$E,3,0),"")</f>
        <v/>
      </c>
      <c r="P1911" s="297" t="str">
        <f>_xlfn.IFNA(VLOOKUP($E:$E,'3'!$A:$D,3,0),"")</f>
        <v/>
      </c>
      <c r="Q1911" s="297" t="str">
        <f>_xlfn.IFNA(VLOOKUP($E:$E,'4'!$A:$F,3,0),"")</f>
        <v/>
      </c>
      <c r="R1911" s="297" t="str">
        <f>_xlfn.IFNA(VLOOKUP($E:$E,'5'!$A:$F,3,0),"")</f>
        <v/>
      </c>
      <c r="S1911" s="297" t="str">
        <f>_xlfn.IFNA(VLOOKUP($E:$E,'6'!$A:$F,3,0),"")</f>
        <v/>
      </c>
      <c r="T1911" s="313">
        <v>1</v>
      </c>
      <c r="U1911" s="313">
        <v>20</v>
      </c>
      <c r="V1911" s="313">
        <v>100</v>
      </c>
      <c r="W1911" s="314">
        <v>2.7E-2</v>
      </c>
      <c r="X1911" s="315">
        <v>6.9999999999999994E-5</v>
      </c>
      <c r="Y1911" s="749">
        <v>360</v>
      </c>
      <c r="Z1911" s="282"/>
      <c r="AA1911" s="316" t="s">
        <v>10390</v>
      </c>
      <c r="AB1911" s="282" t="s">
        <v>9163</v>
      </c>
      <c r="AC1911" s="317" t="s">
        <v>2081</v>
      </c>
      <c r="AD1911" s="318" t="s">
        <v>2692</v>
      </c>
      <c r="AE1911" s="319">
        <v>0</v>
      </c>
      <c r="AF1911" s="319" t="s">
        <v>11282</v>
      </c>
      <c r="AG1911" s="320">
        <v>4.6900000000000004</v>
      </c>
      <c r="AH1911" s="321">
        <f t="shared" si="346"/>
        <v>0</v>
      </c>
      <c r="AI1911" s="287">
        <f>_xlfn.IFNA(VLOOKUP(AD:AD,грп!B:C,2,0),0)</f>
        <v>0</v>
      </c>
      <c r="AJ1911" s="607">
        <v>20</v>
      </c>
      <c r="AK1911" s="672">
        <f t="shared" si="343"/>
        <v>0</v>
      </c>
      <c r="AL1911" s="174"/>
    </row>
    <row r="1912" spans="1:38" s="4" customFormat="1" ht="12" customHeight="1" outlineLevel="1" x14ac:dyDescent="0.35">
      <c r="A1912" s="307" t="s">
        <v>10402</v>
      </c>
      <c r="B1912" s="308" t="s">
        <v>7448</v>
      </c>
      <c r="C1912" s="323"/>
      <c r="D1912" s="310" t="s">
        <v>10201</v>
      </c>
      <c r="E1912" s="311">
        <v>5250701</v>
      </c>
      <c r="F1912" s="293"/>
      <c r="G1912" s="293"/>
      <c r="H1912" s="294">
        <v>17</v>
      </c>
      <c r="I1912" s="294" t="str">
        <f>IFERROR(_xlfn.IFNA(VLOOKUP($D:$D,history!$I:$Y,3,0),VLOOKUP(E:E,history!$H:$Y,4,0)),"--")</f>
        <v>--</v>
      </c>
      <c r="J1912" s="282" t="s">
        <v>5946</v>
      </c>
      <c r="K1912" s="282" t="str">
        <f t="shared" si="339"/>
        <v/>
      </c>
      <c r="L1912" s="312">
        <f t="shared" si="344"/>
        <v>81.599999999999994</v>
      </c>
      <c r="M1912" s="312">
        <f t="shared" si="345"/>
        <v>123.64</v>
      </c>
      <c r="N1912" s="297" t="str">
        <f>_xlfn.IFNA(VLOOKUP($E:$E,'1'!$A:$E,3,0),"")</f>
        <v/>
      </c>
      <c r="O1912" s="297" t="str">
        <f>_xlfn.IFNA(VLOOKUP($E:$E,'2'!$A:$E,3,0),"")</f>
        <v/>
      </c>
      <c r="P1912" s="297" t="str">
        <f>_xlfn.IFNA(VLOOKUP($E:$E,'3'!$A:$D,3,0),"")</f>
        <v/>
      </c>
      <c r="Q1912" s="297" t="str">
        <f>_xlfn.IFNA(VLOOKUP($E:$E,'4'!$A:$F,3,0),"")</f>
        <v/>
      </c>
      <c r="R1912" s="297" t="str">
        <f>_xlfn.IFNA(VLOOKUP($E:$E,'5'!$A:$F,3,0),"")</f>
        <v/>
      </c>
      <c r="S1912" s="297" t="str">
        <f>_xlfn.IFNA(VLOOKUP($E:$E,'6'!$A:$F,3,0),"")</f>
        <v/>
      </c>
      <c r="T1912" s="313">
        <v>1</v>
      </c>
      <c r="U1912" s="313">
        <v>50</v>
      </c>
      <c r="V1912" s="313">
        <v>600</v>
      </c>
      <c r="W1912" s="314">
        <v>1.6E-2</v>
      </c>
      <c r="X1912" s="315">
        <v>3.3333300000000002E-5</v>
      </c>
      <c r="Y1912" s="749">
        <v>120</v>
      </c>
      <c r="Z1912" s="282"/>
      <c r="AA1912" s="316" t="s">
        <v>10388</v>
      </c>
      <c r="AB1912" s="282" t="s">
        <v>9163</v>
      </c>
      <c r="AC1912" s="317" t="s">
        <v>2081</v>
      </c>
      <c r="AD1912" s="318" t="s">
        <v>2692</v>
      </c>
      <c r="AE1912" s="319">
        <v>0</v>
      </c>
      <c r="AF1912" s="319" t="s">
        <v>11282</v>
      </c>
      <c r="AG1912" s="320">
        <v>1.55</v>
      </c>
      <c r="AH1912" s="321">
        <f t="shared" si="346"/>
        <v>0</v>
      </c>
      <c r="AI1912" s="287">
        <f>_xlfn.IFNA(VLOOKUP(AD:AD,грп!B:C,2,0),0)</f>
        <v>0</v>
      </c>
      <c r="AJ1912" s="607">
        <v>50</v>
      </c>
      <c r="AK1912" s="672">
        <f t="shared" si="343"/>
        <v>0</v>
      </c>
      <c r="AL1912" s="174"/>
    </row>
    <row r="1913" spans="1:38" s="4" customFormat="1" ht="12" customHeight="1" outlineLevel="1" x14ac:dyDescent="0.35">
      <c r="A1913" s="307" t="s">
        <v>10402</v>
      </c>
      <c r="B1913" s="308" t="s">
        <v>7449</v>
      </c>
      <c r="C1913" s="323"/>
      <c r="D1913" s="310" t="s">
        <v>2471</v>
      </c>
      <c r="E1913" s="311">
        <v>5250702</v>
      </c>
      <c r="F1913" s="293"/>
      <c r="G1913" s="293"/>
      <c r="H1913" s="294">
        <v>10</v>
      </c>
      <c r="I1913" s="294" t="str">
        <f>IFERROR(_xlfn.IFNA(VLOOKUP($D:$D,history!$I:$Y,3,0),VLOOKUP(E:E,history!$H:$Y,4,0)),"--")</f>
        <v>--</v>
      </c>
      <c r="J1913" s="282" t="s">
        <v>5946</v>
      </c>
      <c r="K1913" s="282" t="str">
        <f t="shared" si="339"/>
        <v/>
      </c>
      <c r="L1913" s="312">
        <f t="shared" si="344"/>
        <v>81.599999999999994</v>
      </c>
      <c r="M1913" s="312">
        <f t="shared" si="345"/>
        <v>123.64</v>
      </c>
      <c r="N1913" s="297" t="str">
        <f>_xlfn.IFNA(VLOOKUP($E:$E,'1'!$A:$E,3,0),"")</f>
        <v/>
      </c>
      <c r="O1913" s="297" t="str">
        <f>_xlfn.IFNA(VLOOKUP($E:$E,'2'!$A:$E,3,0),"")</f>
        <v/>
      </c>
      <c r="P1913" s="297" t="str">
        <f>_xlfn.IFNA(VLOOKUP($E:$E,'3'!$A:$D,3,0),"")</f>
        <v/>
      </c>
      <c r="Q1913" s="297" t="str">
        <f>_xlfn.IFNA(VLOOKUP($E:$E,'4'!$A:$F,3,0),"")</f>
        <v/>
      </c>
      <c r="R1913" s="297" t="str">
        <f>_xlfn.IFNA(VLOOKUP($E:$E,'5'!$A:$F,3,0),"")</f>
        <v/>
      </c>
      <c r="S1913" s="297" t="str">
        <f>_xlfn.IFNA(VLOOKUP($E:$E,'6'!$A:$F,3,0),"")</f>
        <v/>
      </c>
      <c r="T1913" s="313">
        <v>1</v>
      </c>
      <c r="U1913" s="313">
        <v>50</v>
      </c>
      <c r="V1913" s="313">
        <v>600</v>
      </c>
      <c r="W1913" s="314">
        <v>1.4999999999999999E-2</v>
      </c>
      <c r="X1913" s="315">
        <v>3.3333300000000002E-5</v>
      </c>
      <c r="Y1913" s="749">
        <v>120</v>
      </c>
      <c r="Z1913" s="282"/>
      <c r="AA1913" s="316" t="s">
        <v>10390</v>
      </c>
      <c r="AB1913" s="282" t="s">
        <v>9163</v>
      </c>
      <c r="AC1913" s="317" t="s">
        <v>2081</v>
      </c>
      <c r="AD1913" s="318" t="s">
        <v>2692</v>
      </c>
      <c r="AE1913" s="319">
        <v>0</v>
      </c>
      <c r="AF1913" s="319" t="s">
        <v>11282</v>
      </c>
      <c r="AG1913" s="320">
        <v>1.55</v>
      </c>
      <c r="AH1913" s="321">
        <f t="shared" si="346"/>
        <v>0</v>
      </c>
      <c r="AI1913" s="287">
        <f>_xlfn.IFNA(VLOOKUP(AD:AD,грп!B:C,2,0),0)</f>
        <v>0</v>
      </c>
      <c r="AJ1913" s="607">
        <v>0</v>
      </c>
      <c r="AK1913" s="672">
        <f t="shared" si="343"/>
        <v>0</v>
      </c>
      <c r="AL1913" s="174"/>
    </row>
    <row r="1914" spans="1:38" s="4" customFormat="1" ht="12" customHeight="1" x14ac:dyDescent="0.35">
      <c r="A1914" s="288"/>
      <c r="B1914" s="289"/>
      <c r="C1914" s="290" t="s">
        <v>555</v>
      </c>
      <c r="D1914" s="291" t="s">
        <v>2741</v>
      </c>
      <c r="E1914" s="292"/>
      <c r="F1914" s="293"/>
      <c r="G1914" s="293"/>
      <c r="H1914" s="294"/>
      <c r="I1914" s="294"/>
      <c r="J1914" s="282" t="s">
        <v>393</v>
      </c>
      <c r="K1914" s="282" t="str">
        <f t="shared" si="339"/>
        <v/>
      </c>
      <c r="L1914" s="295"/>
      <c r="M1914" s="296"/>
      <c r="N1914" s="297"/>
      <c r="O1914" s="297"/>
      <c r="P1914" s="297"/>
      <c r="Q1914" s="297" t="str">
        <f>_xlfn.IFNA(VLOOKUP($E:$E,'4'!$A:$F,3,0),"")</f>
        <v/>
      </c>
      <c r="R1914" s="297" t="str">
        <f>_xlfn.IFNA(VLOOKUP($E:$E,'5'!$A:$F,3,0),"")</f>
        <v/>
      </c>
      <c r="S1914" s="297"/>
      <c r="T1914" s="298"/>
      <c r="U1914" s="299"/>
      <c r="V1914" s="299"/>
      <c r="W1914" s="300"/>
      <c r="X1914" s="301"/>
      <c r="Y1914" s="749"/>
      <c r="Z1914" s="282"/>
      <c r="AA1914" s="280"/>
      <c r="AB1914" s="280"/>
      <c r="AC1914" s="302"/>
      <c r="AD1914" s="303" t="s">
        <v>2741</v>
      </c>
      <c r="AE1914" s="280"/>
      <c r="AF1914" s="329"/>
      <c r="AG1914" s="305"/>
      <c r="AH1914" s="306"/>
      <c r="AI1914" s="287">
        <f>_xlfn.IFNA(VLOOKUP(AD:AD,грп!B:C,2,0),0)</f>
        <v>0</v>
      </c>
      <c r="AJ1914" s="607">
        <v>0</v>
      </c>
      <c r="AK1914" s="672" t="str">
        <f t="shared" si="343"/>
        <v xml:space="preserve"> </v>
      </c>
      <c r="AL1914" s="174"/>
    </row>
    <row r="1915" spans="1:38" s="4" customFormat="1" ht="12" customHeight="1" outlineLevel="1" x14ac:dyDescent="0.35">
      <c r="A1915" s="307" t="s">
        <v>1897</v>
      </c>
      <c r="B1915" s="308" t="s">
        <v>7450</v>
      </c>
      <c r="C1915" s="309" t="s">
        <v>21</v>
      </c>
      <c r="D1915" s="310" t="s">
        <v>11016</v>
      </c>
      <c r="E1915" s="322" t="s">
        <v>5006</v>
      </c>
      <c r="F1915" s="293"/>
      <c r="G1915" s="293"/>
      <c r="H1915" s="294"/>
      <c r="I1915" s="294" t="str">
        <f>IFERROR(_xlfn.IFNA(VLOOKUP($D:$D,history!$I:$Y,3,0),VLOOKUP(E:E,history!$H:$Y,4,0)),"--")</f>
        <v>--</v>
      </c>
      <c r="J1915" s="282" t="s">
        <v>5946</v>
      </c>
      <c r="K1915" s="282" t="str">
        <f t="shared" si="339"/>
        <v/>
      </c>
      <c r="L1915" s="312">
        <f t="shared" ref="L1915:L1922" si="347">IF($A$3="ИМ",ROUND($Y1915*(1-($L$6-$F$4))*(1-$F$3)*(1+$AG$2),2),ROUND($M1915*(1-($L$6-$F$4))*(1-$F$3)*(1+$AG$2),2))</f>
        <v>128.99</v>
      </c>
      <c r="M1915" s="312">
        <f t="shared" ref="M1915:M1922" si="348">ROUND(IF($A$3="РЕГИОНЫ",AG1915*$AG$3*$AG$1,IF(AI1915=0,AG1915*$AG$3*$AG$1,AG1915*$AG$3*(1-5%)*$AG$1)),2)</f>
        <v>195.44</v>
      </c>
      <c r="N1915" s="297" t="str">
        <f>_xlfn.IFNA(VLOOKUP($E:$E,'1'!$A:$E,3,0),"")</f>
        <v/>
      </c>
      <c r="O1915" s="297" t="str">
        <f>_xlfn.IFNA(VLOOKUP($E:$E,'2'!$A:$E,3,0),"")</f>
        <v/>
      </c>
      <c r="P1915" s="297" t="str">
        <f>_xlfn.IFNA(VLOOKUP($E:$E,'3'!$A:$D,3,0),"")</f>
        <v/>
      </c>
      <c r="Q1915" s="297" t="str">
        <f>_xlfn.IFNA(VLOOKUP($E:$E,'4'!$A:$F,3,0),"")</f>
        <v/>
      </c>
      <c r="R1915" s="297" t="str">
        <f>_xlfn.IFNA(VLOOKUP($E:$E,'5'!$A:$F,3,0),"")</f>
        <v/>
      </c>
      <c r="S1915" s="297" t="str">
        <f>_xlfn.IFNA(VLOOKUP($E:$E,'6'!$A:$F,3,0),"")</f>
        <v/>
      </c>
      <c r="T1915" s="313">
        <v>1</v>
      </c>
      <c r="U1915" s="313">
        <v>100</v>
      </c>
      <c r="V1915" s="313">
        <v>200</v>
      </c>
      <c r="W1915" s="314">
        <v>4.5999999999999999E-2</v>
      </c>
      <c r="X1915" s="315">
        <v>1.2999999999999999E-4</v>
      </c>
      <c r="Y1915" s="749">
        <v>180</v>
      </c>
      <c r="Z1915" s="282"/>
      <c r="AA1915" s="316" t="s">
        <v>10388</v>
      </c>
      <c r="AB1915" s="282" t="s">
        <v>9163</v>
      </c>
      <c r="AC1915" s="317" t="s">
        <v>2081</v>
      </c>
      <c r="AD1915" s="318" t="s">
        <v>2741</v>
      </c>
      <c r="AE1915" s="319">
        <v>0</v>
      </c>
      <c r="AF1915" s="319" t="s">
        <v>11284</v>
      </c>
      <c r="AG1915" s="320">
        <v>2.4500000000000002</v>
      </c>
      <c r="AH1915" s="321">
        <f t="shared" ref="AH1915:AH1946" si="349">IF($A$3="РЕГИОНЫ",ROUND($AG1915*(1-($L$6-$F$4))*(1-$F$3)*(1+$AG$2)*$AG$1,2),0)</f>
        <v>0</v>
      </c>
      <c r="AI1915" s="287">
        <f>_xlfn.IFNA(VLOOKUP(AD:AD,грп!B:C,2,0),0)</f>
        <v>0</v>
      </c>
      <c r="AJ1915" s="607">
        <v>0</v>
      </c>
      <c r="AK1915" s="672" t="str">
        <f t="shared" si="343"/>
        <v>new</v>
      </c>
      <c r="AL1915" s="174"/>
    </row>
    <row r="1916" spans="1:38" s="4" customFormat="1" ht="12" customHeight="1" outlineLevel="1" x14ac:dyDescent="0.35">
      <c r="A1916" s="307" t="s">
        <v>1897</v>
      </c>
      <c r="B1916" s="308" t="s">
        <v>7451</v>
      </c>
      <c r="C1916" s="309" t="s">
        <v>21</v>
      </c>
      <c r="D1916" s="310" t="s">
        <v>11017</v>
      </c>
      <c r="E1916" s="322" t="s">
        <v>5007</v>
      </c>
      <c r="F1916" s="293"/>
      <c r="G1916" s="293"/>
      <c r="H1916" s="294"/>
      <c r="I1916" s="294" t="str">
        <f>IFERROR(_xlfn.IFNA(VLOOKUP($D:$D,history!$I:$Y,3,0),VLOOKUP(E:E,history!$H:$Y,4,0)),"--")</f>
        <v>--</v>
      </c>
      <c r="J1916" s="282" t="s">
        <v>5946</v>
      </c>
      <c r="K1916" s="282" t="str">
        <f t="shared" si="339"/>
        <v/>
      </c>
      <c r="L1916" s="312">
        <f t="shared" si="347"/>
        <v>155.84</v>
      </c>
      <c r="M1916" s="312">
        <f t="shared" si="348"/>
        <v>236.12</v>
      </c>
      <c r="N1916" s="297" t="str">
        <f>_xlfn.IFNA(VLOOKUP($E:$E,'1'!$A:$E,3,0),"")</f>
        <v/>
      </c>
      <c r="O1916" s="297" t="str">
        <f>_xlfn.IFNA(VLOOKUP($E:$E,'2'!$A:$E,3,0),"")</f>
        <v/>
      </c>
      <c r="P1916" s="297" t="str">
        <f>_xlfn.IFNA(VLOOKUP($E:$E,'3'!$A:$D,3,0),"")</f>
        <v/>
      </c>
      <c r="Q1916" s="297" t="str">
        <f>_xlfn.IFNA(VLOOKUP($E:$E,'4'!$A:$F,3,0),"")</f>
        <v/>
      </c>
      <c r="R1916" s="297" t="str">
        <f>_xlfn.IFNA(VLOOKUP($E:$E,'5'!$A:$F,3,0),"")</f>
        <v/>
      </c>
      <c r="S1916" s="297" t="str">
        <f>_xlfn.IFNA(VLOOKUP($E:$E,'6'!$A:$F,3,0),"")</f>
        <v/>
      </c>
      <c r="T1916" s="313">
        <v>1</v>
      </c>
      <c r="U1916" s="313">
        <v>100</v>
      </c>
      <c r="V1916" s="313">
        <v>200</v>
      </c>
      <c r="W1916" s="314">
        <v>6.0999999999999999E-2</v>
      </c>
      <c r="X1916" s="315">
        <v>1.55E-4</v>
      </c>
      <c r="Y1916" s="749">
        <v>210</v>
      </c>
      <c r="Z1916" s="282"/>
      <c r="AA1916" s="316" t="s">
        <v>10388</v>
      </c>
      <c r="AB1916" s="282" t="s">
        <v>9163</v>
      </c>
      <c r="AC1916" s="317" t="s">
        <v>2081</v>
      </c>
      <c r="AD1916" s="318" t="s">
        <v>2741</v>
      </c>
      <c r="AE1916" s="319">
        <v>0</v>
      </c>
      <c r="AF1916" s="319" t="s">
        <v>11284</v>
      </c>
      <c r="AG1916" s="320">
        <v>2.96</v>
      </c>
      <c r="AH1916" s="321">
        <f t="shared" si="349"/>
        <v>0</v>
      </c>
      <c r="AI1916" s="287">
        <f>_xlfn.IFNA(VLOOKUP(AD:AD,грп!B:C,2,0),0)</f>
        <v>0</v>
      </c>
      <c r="AJ1916" s="607">
        <v>0</v>
      </c>
      <c r="AK1916" s="672" t="str">
        <f t="shared" si="343"/>
        <v>new</v>
      </c>
      <c r="AL1916" s="174"/>
    </row>
    <row r="1917" spans="1:38" s="4" customFormat="1" ht="12" customHeight="1" outlineLevel="1" x14ac:dyDescent="0.35">
      <c r="A1917" s="307" t="s">
        <v>1897</v>
      </c>
      <c r="B1917" s="308" t="s">
        <v>7452</v>
      </c>
      <c r="C1917" s="309" t="s">
        <v>21</v>
      </c>
      <c r="D1917" s="310" t="s">
        <v>11018</v>
      </c>
      <c r="E1917" s="322" t="s">
        <v>5008</v>
      </c>
      <c r="F1917" s="293"/>
      <c r="G1917" s="293"/>
      <c r="H1917" s="294"/>
      <c r="I1917" s="294" t="str">
        <f>IFERROR(_xlfn.IFNA(VLOOKUP($D:$D,history!$I:$Y,3,0),VLOOKUP(E:E,history!$H:$Y,4,0)),"--")</f>
        <v>--</v>
      </c>
      <c r="J1917" s="282" t="s">
        <v>5946</v>
      </c>
      <c r="K1917" s="282" t="str">
        <f t="shared" si="339"/>
        <v/>
      </c>
      <c r="L1917" s="312">
        <f t="shared" si="347"/>
        <v>98.98</v>
      </c>
      <c r="M1917" s="312">
        <f t="shared" si="348"/>
        <v>149.97</v>
      </c>
      <c r="N1917" s="297" t="str">
        <f>_xlfn.IFNA(VLOOKUP($E:$E,'1'!$A:$E,3,0),"")</f>
        <v/>
      </c>
      <c r="O1917" s="297" t="str">
        <f>_xlfn.IFNA(VLOOKUP($E:$E,'2'!$A:$E,3,0),"")</f>
        <v/>
      </c>
      <c r="P1917" s="297" t="str">
        <f>_xlfn.IFNA(VLOOKUP($E:$E,'3'!$A:$D,3,0),"")</f>
        <v/>
      </c>
      <c r="Q1917" s="297" t="str">
        <f>_xlfn.IFNA(VLOOKUP($E:$E,'4'!$A:$F,3,0),"")</f>
        <v/>
      </c>
      <c r="R1917" s="297" t="str">
        <f>_xlfn.IFNA(VLOOKUP($E:$E,'5'!$A:$F,3,0),"")</f>
        <v/>
      </c>
      <c r="S1917" s="297" t="str">
        <f>_xlfn.IFNA(VLOOKUP($E:$E,'6'!$A:$F,3,0),"")</f>
        <v/>
      </c>
      <c r="T1917" s="313">
        <v>1</v>
      </c>
      <c r="U1917" s="313">
        <v>100</v>
      </c>
      <c r="V1917" s="313">
        <v>200</v>
      </c>
      <c r="W1917" s="314">
        <v>3.5999999999999997E-2</v>
      </c>
      <c r="X1917" s="315">
        <v>9.0000000000000006E-5</v>
      </c>
      <c r="Y1917" s="749">
        <v>130</v>
      </c>
      <c r="Z1917" s="282"/>
      <c r="AA1917" s="316" t="s">
        <v>10388</v>
      </c>
      <c r="AB1917" s="282" t="s">
        <v>9163</v>
      </c>
      <c r="AC1917" s="317" t="s">
        <v>2081</v>
      </c>
      <c r="AD1917" s="318" t="s">
        <v>2741</v>
      </c>
      <c r="AE1917" s="319">
        <v>0</v>
      </c>
      <c r="AF1917" s="319" t="s">
        <v>11284</v>
      </c>
      <c r="AG1917" s="320">
        <v>1.88</v>
      </c>
      <c r="AH1917" s="321">
        <f t="shared" si="349"/>
        <v>0</v>
      </c>
      <c r="AI1917" s="287">
        <f>_xlfn.IFNA(VLOOKUP(AD:AD,грп!B:C,2,0),0)</f>
        <v>0</v>
      </c>
      <c r="AJ1917" s="607">
        <v>0</v>
      </c>
      <c r="AK1917" s="672" t="str">
        <f t="shared" si="343"/>
        <v>new</v>
      </c>
      <c r="AL1917" s="174"/>
    </row>
    <row r="1918" spans="1:38" s="4" customFormat="1" ht="12" customHeight="1" outlineLevel="1" x14ac:dyDescent="0.35">
      <c r="A1918" s="307" t="s">
        <v>1897</v>
      </c>
      <c r="B1918" s="308" t="s">
        <v>7453</v>
      </c>
      <c r="C1918" s="309" t="s">
        <v>21</v>
      </c>
      <c r="D1918" s="310" t="s">
        <v>11019</v>
      </c>
      <c r="E1918" s="322" t="s">
        <v>5009</v>
      </c>
      <c r="F1918" s="293"/>
      <c r="G1918" s="293"/>
      <c r="H1918" s="294"/>
      <c r="I1918" s="294" t="str">
        <f>IFERROR(_xlfn.IFNA(VLOOKUP($D:$D,history!$I:$Y,3,0),VLOOKUP(E:E,history!$H:$Y,4,0)),"--")</f>
        <v>--</v>
      </c>
      <c r="J1918" s="282" t="s">
        <v>5946</v>
      </c>
      <c r="K1918" s="282" t="str">
        <f t="shared" si="339"/>
        <v/>
      </c>
      <c r="L1918" s="312">
        <f t="shared" si="347"/>
        <v>113.2</v>
      </c>
      <c r="M1918" s="312">
        <f t="shared" si="348"/>
        <v>171.51</v>
      </c>
      <c r="N1918" s="297" t="str">
        <f>_xlfn.IFNA(VLOOKUP($E:$E,'1'!$A:$E,3,0),"")</f>
        <v/>
      </c>
      <c r="O1918" s="297" t="str">
        <f>_xlfn.IFNA(VLOOKUP($E:$E,'2'!$A:$E,3,0),"")</f>
        <v/>
      </c>
      <c r="P1918" s="297" t="str">
        <f>_xlfn.IFNA(VLOOKUP($E:$E,'3'!$A:$D,3,0),"")</f>
        <v/>
      </c>
      <c r="Q1918" s="297" t="str">
        <f>_xlfn.IFNA(VLOOKUP($E:$E,'4'!$A:$F,3,0),"")</f>
        <v/>
      </c>
      <c r="R1918" s="297" t="str">
        <f>_xlfn.IFNA(VLOOKUP($E:$E,'5'!$A:$F,3,0),"")</f>
        <v/>
      </c>
      <c r="S1918" s="297" t="str">
        <f>_xlfn.IFNA(VLOOKUP($E:$E,'6'!$A:$F,3,0),"")</f>
        <v/>
      </c>
      <c r="T1918" s="313">
        <v>1</v>
      </c>
      <c r="U1918" s="313">
        <v>100</v>
      </c>
      <c r="V1918" s="313">
        <v>200</v>
      </c>
      <c r="W1918" s="314">
        <v>5.0999999999999997E-2</v>
      </c>
      <c r="X1918" s="315">
        <v>1.05E-4</v>
      </c>
      <c r="Y1918" s="749">
        <v>150</v>
      </c>
      <c r="Z1918" s="282"/>
      <c r="AA1918" s="316" t="s">
        <v>10388</v>
      </c>
      <c r="AB1918" s="282" t="s">
        <v>9163</v>
      </c>
      <c r="AC1918" s="317" t="s">
        <v>2081</v>
      </c>
      <c r="AD1918" s="318" t="s">
        <v>2741</v>
      </c>
      <c r="AE1918" s="319">
        <v>0</v>
      </c>
      <c r="AF1918" s="319" t="s">
        <v>11284</v>
      </c>
      <c r="AG1918" s="320">
        <v>2.15</v>
      </c>
      <c r="AH1918" s="321">
        <f t="shared" si="349"/>
        <v>0</v>
      </c>
      <c r="AI1918" s="287">
        <f>_xlfn.IFNA(VLOOKUP(AD:AD,грп!B:C,2,0),0)</f>
        <v>0</v>
      </c>
      <c r="AJ1918" s="607">
        <v>0</v>
      </c>
      <c r="AK1918" s="672" t="str">
        <f t="shared" si="343"/>
        <v>new</v>
      </c>
      <c r="AL1918" s="174"/>
    </row>
    <row r="1919" spans="1:38" s="4" customFormat="1" ht="12" customHeight="1" outlineLevel="1" x14ac:dyDescent="0.35">
      <c r="A1919" s="307" t="s">
        <v>1897</v>
      </c>
      <c r="B1919" s="308" t="s">
        <v>7454</v>
      </c>
      <c r="C1919" s="309" t="s">
        <v>21</v>
      </c>
      <c r="D1919" s="310" t="s">
        <v>11020</v>
      </c>
      <c r="E1919" s="322" t="s">
        <v>5010</v>
      </c>
      <c r="F1919" s="293"/>
      <c r="G1919" s="293"/>
      <c r="H1919" s="294"/>
      <c r="I1919" s="294" t="str">
        <f>IFERROR(_xlfn.IFNA(VLOOKUP($D:$D,history!$I:$Y,3,0),VLOOKUP(E:E,history!$H:$Y,4,0)),"--")</f>
        <v>--</v>
      </c>
      <c r="J1919" s="282" t="s">
        <v>5946</v>
      </c>
      <c r="K1919" s="282" t="str">
        <f t="shared" si="339"/>
        <v/>
      </c>
      <c r="L1919" s="312">
        <f t="shared" si="347"/>
        <v>149</v>
      </c>
      <c r="M1919" s="312">
        <f t="shared" si="348"/>
        <v>225.75</v>
      </c>
      <c r="N1919" s="297" t="str">
        <f>_xlfn.IFNA(VLOOKUP($E:$E,'1'!$A:$E,3,0),"")</f>
        <v/>
      </c>
      <c r="O1919" s="297" t="str">
        <f>_xlfn.IFNA(VLOOKUP($E:$E,'2'!$A:$E,3,0),"")</f>
        <v/>
      </c>
      <c r="P1919" s="297" t="str">
        <f>_xlfn.IFNA(VLOOKUP($E:$E,'3'!$A:$D,3,0),"")</f>
        <v/>
      </c>
      <c r="Q1919" s="297" t="str">
        <f>_xlfn.IFNA(VLOOKUP($E:$E,'4'!$A:$F,3,0),"")</f>
        <v/>
      </c>
      <c r="R1919" s="297" t="str">
        <f>_xlfn.IFNA(VLOOKUP($E:$E,'5'!$A:$F,3,0),"")</f>
        <v/>
      </c>
      <c r="S1919" s="297" t="str">
        <f>_xlfn.IFNA(VLOOKUP($E:$E,'6'!$A:$F,3,0),"")</f>
        <v/>
      </c>
      <c r="T1919" s="313">
        <v>1</v>
      </c>
      <c r="U1919" s="313">
        <v>100</v>
      </c>
      <c r="V1919" s="313">
        <v>200</v>
      </c>
      <c r="W1919" s="314">
        <v>4.3999999999999997E-2</v>
      </c>
      <c r="X1919" s="315">
        <v>1E-4</v>
      </c>
      <c r="Y1919" s="749">
        <v>190</v>
      </c>
      <c r="Z1919" s="282"/>
      <c r="AA1919" s="316" t="s">
        <v>10388</v>
      </c>
      <c r="AB1919" s="282" t="s">
        <v>9163</v>
      </c>
      <c r="AC1919" s="317" t="s">
        <v>2081</v>
      </c>
      <c r="AD1919" s="318" t="s">
        <v>2741</v>
      </c>
      <c r="AE1919" s="319">
        <v>0</v>
      </c>
      <c r="AF1919" s="319" t="s">
        <v>11284</v>
      </c>
      <c r="AG1919" s="320">
        <v>2.83</v>
      </c>
      <c r="AH1919" s="321">
        <f t="shared" si="349"/>
        <v>0</v>
      </c>
      <c r="AI1919" s="287">
        <f>_xlfn.IFNA(VLOOKUP(AD:AD,грп!B:C,2,0),0)</f>
        <v>0</v>
      </c>
      <c r="AJ1919" s="607">
        <v>0</v>
      </c>
      <c r="AK1919" s="672" t="str">
        <f t="shared" si="343"/>
        <v>new</v>
      </c>
      <c r="AL1919" s="174"/>
    </row>
    <row r="1920" spans="1:38" s="4" customFormat="1" ht="12" customHeight="1" outlineLevel="1" x14ac:dyDescent="0.35">
      <c r="A1920" s="307" t="s">
        <v>10402</v>
      </c>
      <c r="B1920" s="308" t="s">
        <v>7455</v>
      </c>
      <c r="C1920" s="290" t="s">
        <v>555</v>
      </c>
      <c r="D1920" s="310" t="s">
        <v>615</v>
      </c>
      <c r="E1920" s="322" t="s">
        <v>559</v>
      </c>
      <c r="F1920" s="293"/>
      <c r="G1920" s="293"/>
      <c r="H1920" s="294"/>
      <c r="I1920" s="294" t="str">
        <f>IFERROR(_xlfn.IFNA(VLOOKUP($D:$D,history!$I:$Y,3,0),VLOOKUP(E:E,history!$H:$Y,4,0)),"--")</f>
        <v>--</v>
      </c>
      <c r="J1920" s="282" t="s">
        <v>5946</v>
      </c>
      <c r="K1920" s="282" t="str">
        <f t="shared" si="339"/>
        <v/>
      </c>
      <c r="L1920" s="312">
        <f t="shared" si="347"/>
        <v>483.84</v>
      </c>
      <c r="M1920" s="312">
        <f t="shared" si="348"/>
        <v>733.09</v>
      </c>
      <c r="N1920" s="297" t="str">
        <f>_xlfn.IFNA(VLOOKUP($E:$E,'1'!$A:$E,3,0),"")</f>
        <v/>
      </c>
      <c r="O1920" s="297" t="str">
        <f>_xlfn.IFNA(VLOOKUP($E:$E,'2'!$A:$E,3,0),"")</f>
        <v/>
      </c>
      <c r="P1920" s="297" t="str">
        <f>_xlfn.IFNA(VLOOKUP($E:$E,'3'!$A:$D,3,0),"")</f>
        <v/>
      </c>
      <c r="Q1920" s="297" t="str">
        <f>_xlfn.IFNA(VLOOKUP($E:$E,'4'!$A:$F,3,0),"")</f>
        <v/>
      </c>
      <c r="R1920" s="297" t="str">
        <f>_xlfn.IFNA(VLOOKUP($E:$E,'5'!$A:$F,3,0),"")</f>
        <v/>
      </c>
      <c r="S1920" s="297" t="str">
        <f>_xlfn.IFNA(VLOOKUP($E:$E,'6'!$A:$F,3,0),"")</f>
        <v/>
      </c>
      <c r="T1920" s="313">
        <v>1</v>
      </c>
      <c r="U1920" s="313">
        <v>1</v>
      </c>
      <c r="V1920" s="313">
        <v>12</v>
      </c>
      <c r="W1920" s="314">
        <v>0.25800000000000001</v>
      </c>
      <c r="X1920" s="315">
        <v>9.6230160000000003E-4</v>
      </c>
      <c r="Y1920" s="749">
        <v>690</v>
      </c>
      <c r="Z1920" s="282"/>
      <c r="AA1920" s="316" t="s">
        <v>10391</v>
      </c>
      <c r="AB1920" s="282" t="s">
        <v>9163</v>
      </c>
      <c r="AC1920" s="317" t="s">
        <v>2081</v>
      </c>
      <c r="AD1920" s="318" t="s">
        <v>2741</v>
      </c>
      <c r="AE1920" s="319">
        <v>0</v>
      </c>
      <c r="AF1920" s="319" t="s">
        <v>11294</v>
      </c>
      <c r="AG1920" s="320">
        <v>9.19</v>
      </c>
      <c r="AH1920" s="321">
        <f t="shared" si="349"/>
        <v>0</v>
      </c>
      <c r="AI1920" s="287">
        <f>_xlfn.IFNA(VLOOKUP(AD:AD,грп!B:C,2,0),0)</f>
        <v>0</v>
      </c>
      <c r="AJ1920" s="607">
        <v>0</v>
      </c>
      <c r="AK1920" s="672" t="str">
        <f t="shared" si="343"/>
        <v xml:space="preserve"> </v>
      </c>
      <c r="AL1920" s="174"/>
    </row>
    <row r="1921" spans="1:39" s="8" customFormat="1" ht="12" customHeight="1" outlineLevel="1" x14ac:dyDescent="0.35">
      <c r="A1921" s="307" t="s">
        <v>10402</v>
      </c>
      <c r="B1921" s="308" t="s">
        <v>7456</v>
      </c>
      <c r="C1921" s="290" t="s">
        <v>555</v>
      </c>
      <c r="D1921" s="310" t="s">
        <v>11021</v>
      </c>
      <c r="E1921" s="322" t="s">
        <v>320</v>
      </c>
      <c r="F1921" s="293"/>
      <c r="G1921" s="293"/>
      <c r="H1921" s="294">
        <v>19</v>
      </c>
      <c r="I1921" s="294" t="str">
        <f>IFERROR(_xlfn.IFNA(VLOOKUP($D:$D,history!$I:$Y,3,0),VLOOKUP(E:E,history!$H:$Y,4,0)),"--")</f>
        <v>--</v>
      </c>
      <c r="J1921" s="282" t="s">
        <v>9870</v>
      </c>
      <c r="K1921" s="282" t="str">
        <f t="shared" si="339"/>
        <v/>
      </c>
      <c r="L1921" s="312">
        <f t="shared" si="347"/>
        <v>137.41</v>
      </c>
      <c r="M1921" s="312">
        <f t="shared" si="348"/>
        <v>208.2</v>
      </c>
      <c r="N1921" s="297" t="str">
        <f>_xlfn.IFNA(VLOOKUP($E:$E,'1'!$A:$E,3,0),"")</f>
        <v/>
      </c>
      <c r="O1921" s="297" t="str">
        <f>_xlfn.IFNA(VLOOKUP($E:$E,'2'!$A:$E,3,0),"")</f>
        <v/>
      </c>
      <c r="P1921" s="297" t="str">
        <f>_xlfn.IFNA(VLOOKUP($E:$E,'3'!$A:$D,3,0),"")</f>
        <v/>
      </c>
      <c r="Q1921" s="297" t="str">
        <f>_xlfn.IFNA(VLOOKUP($E:$E,'4'!$A:$F,3,0),"")</f>
        <v/>
      </c>
      <c r="R1921" s="297" t="str">
        <f>_xlfn.IFNA(VLOOKUP($E:$E,'5'!$A:$F,3,0),"")</f>
        <v/>
      </c>
      <c r="S1921" s="297" t="str">
        <f>_xlfn.IFNA(VLOOKUP($E:$E,'6'!$A:$F,3,0),"")</f>
        <v/>
      </c>
      <c r="T1921" s="313">
        <v>10</v>
      </c>
      <c r="U1921" s="313">
        <v>20</v>
      </c>
      <c r="V1921" s="313">
        <v>100</v>
      </c>
      <c r="W1921" s="314">
        <v>9.7000000000000003E-2</v>
      </c>
      <c r="X1921" s="315">
        <v>1.4999999999999999E-4</v>
      </c>
      <c r="Y1921" s="749">
        <v>190</v>
      </c>
      <c r="Z1921" s="282"/>
      <c r="AA1921" s="316" t="s">
        <v>10393</v>
      </c>
      <c r="AB1921" s="282" t="s">
        <v>9163</v>
      </c>
      <c r="AC1921" s="317" t="s">
        <v>2081</v>
      </c>
      <c r="AD1921" s="318" t="s">
        <v>2741</v>
      </c>
      <c r="AE1921" s="319">
        <v>0</v>
      </c>
      <c r="AF1921" s="319" t="s">
        <v>11282</v>
      </c>
      <c r="AG1921" s="320">
        <v>2.61</v>
      </c>
      <c r="AH1921" s="321">
        <f t="shared" si="349"/>
        <v>0</v>
      </c>
      <c r="AI1921" s="287">
        <f>_xlfn.IFNA(VLOOKUP(AD:AD,грп!B:C,2,0),0)</f>
        <v>0</v>
      </c>
      <c r="AJ1921" s="607">
        <v>20</v>
      </c>
      <c r="AK1921" s="672" t="str">
        <f t="shared" si="343"/>
        <v xml:space="preserve"> </v>
      </c>
      <c r="AL1921" s="174"/>
      <c r="AM1921" s="4"/>
    </row>
    <row r="1922" spans="1:39" s="4" customFormat="1" ht="12" customHeight="1" outlineLevel="1" x14ac:dyDescent="0.35">
      <c r="A1922" s="307" t="s">
        <v>10402</v>
      </c>
      <c r="B1922" s="308" t="s">
        <v>7457</v>
      </c>
      <c r="C1922" s="290" t="s">
        <v>555</v>
      </c>
      <c r="D1922" s="310" t="s">
        <v>2853</v>
      </c>
      <c r="E1922" s="322" t="s">
        <v>321</v>
      </c>
      <c r="F1922" s="293"/>
      <c r="G1922" s="293"/>
      <c r="H1922" s="294"/>
      <c r="I1922" s="294" t="str">
        <f>IFERROR(_xlfn.IFNA(VLOOKUP($D:$D,history!$I:$Y,3,0),VLOOKUP(E:E,history!$H:$Y,4,0)),"--")</f>
        <v>--</v>
      </c>
      <c r="J1922" s="282" t="s">
        <v>5946</v>
      </c>
      <c r="K1922" s="282" t="str">
        <f t="shared" si="339"/>
        <v/>
      </c>
      <c r="L1922" s="312">
        <f t="shared" si="347"/>
        <v>161.63</v>
      </c>
      <c r="M1922" s="312">
        <f t="shared" si="348"/>
        <v>244.89</v>
      </c>
      <c r="N1922" s="297" t="str">
        <f>_xlfn.IFNA(VLOOKUP($E:$E,'1'!$A:$E,3,0),"")</f>
        <v/>
      </c>
      <c r="O1922" s="297" t="str">
        <f>_xlfn.IFNA(VLOOKUP($E:$E,'2'!$A:$E,3,0),"")</f>
        <v/>
      </c>
      <c r="P1922" s="297" t="str">
        <f>_xlfn.IFNA(VLOOKUP($E:$E,'3'!$A:$D,3,0),"")</f>
        <v/>
      </c>
      <c r="Q1922" s="297" t="str">
        <f>_xlfn.IFNA(VLOOKUP($E:$E,'4'!$A:$F,3,0),"")</f>
        <v/>
      </c>
      <c r="R1922" s="297" t="str">
        <f>_xlfn.IFNA(VLOOKUP($E:$E,'5'!$A:$F,3,0),"")</f>
        <v/>
      </c>
      <c r="S1922" s="297" t="str">
        <f>_xlfn.IFNA(VLOOKUP($E:$E,'6'!$A:$F,3,0),"")</f>
        <v/>
      </c>
      <c r="T1922" s="313">
        <v>10</v>
      </c>
      <c r="U1922" s="313">
        <v>20</v>
      </c>
      <c r="V1922" s="313">
        <v>100</v>
      </c>
      <c r="W1922" s="314">
        <v>0.115</v>
      </c>
      <c r="X1922" s="315">
        <v>1.4999999999999999E-4</v>
      </c>
      <c r="Y1922" s="749">
        <v>230</v>
      </c>
      <c r="Z1922" s="282"/>
      <c r="AA1922" s="316" t="s">
        <v>10395</v>
      </c>
      <c r="AB1922" s="282" t="s">
        <v>9163</v>
      </c>
      <c r="AC1922" s="317" t="s">
        <v>2081</v>
      </c>
      <c r="AD1922" s="318" t="s">
        <v>2741</v>
      </c>
      <c r="AE1922" s="319">
        <v>0</v>
      </c>
      <c r="AF1922" s="319" t="s">
        <v>11282</v>
      </c>
      <c r="AG1922" s="320">
        <v>3.07</v>
      </c>
      <c r="AH1922" s="321">
        <f t="shared" si="349"/>
        <v>0</v>
      </c>
      <c r="AI1922" s="287">
        <f>_xlfn.IFNA(VLOOKUP(AD:AD,грп!B:C,2,0),0)</f>
        <v>0</v>
      </c>
      <c r="AJ1922" s="607">
        <v>0</v>
      </c>
      <c r="AK1922" s="672" t="str">
        <f t="shared" si="343"/>
        <v xml:space="preserve"> </v>
      </c>
      <c r="AL1922" s="174"/>
    </row>
    <row r="1923" spans="1:39" s="4" customFormat="1" ht="12" customHeight="1" outlineLevel="1" x14ac:dyDescent="0.35">
      <c r="A1923" s="307" t="s">
        <v>10402</v>
      </c>
      <c r="B1923" s="308" t="s">
        <v>7458</v>
      </c>
      <c r="C1923" s="325" t="s">
        <v>1916</v>
      </c>
      <c r="D1923" s="310" t="s">
        <v>10171</v>
      </c>
      <c r="E1923" s="322">
        <v>1270101</v>
      </c>
      <c r="F1923" s="293"/>
      <c r="G1923" s="293"/>
      <c r="H1923" s="294">
        <v>20</v>
      </c>
      <c r="I1923" s="294" t="str">
        <f>IFERROR(_xlfn.IFNA(VLOOKUP($D:$D,history!$I:$Y,3,0),VLOOKUP(E:E,history!$H:$Y,4,0)),"--")</f>
        <v>--</v>
      </c>
      <c r="J1923" s="282" t="s">
        <v>9870</v>
      </c>
      <c r="K1923" s="282" t="str">
        <f t="shared" si="339"/>
        <v/>
      </c>
      <c r="L1923" s="326">
        <f>M1923</f>
        <v>100</v>
      </c>
      <c r="M1923" s="327">
        <v>100</v>
      </c>
      <c r="N1923" s="297" t="str">
        <f>_xlfn.IFNA(VLOOKUP($E:$E,'1'!$A:$E,3,0),"")</f>
        <v/>
      </c>
      <c r="O1923" s="297" t="str">
        <f>_xlfn.IFNA(VLOOKUP($E:$E,'2'!$A:$E,3,0),"")</f>
        <v/>
      </c>
      <c r="P1923" s="297" t="str">
        <f>_xlfn.IFNA(VLOOKUP($E:$E,'3'!$A:$D,3,0),"")</f>
        <v/>
      </c>
      <c r="Q1923" s="297" t="str">
        <f>_xlfn.IFNA(VLOOKUP($E:$E,'4'!$A:$F,3,0),"")</f>
        <v/>
      </c>
      <c r="R1923" s="297" t="str">
        <f>_xlfn.IFNA(VLOOKUP($E:$E,'5'!$A:$F,3,0),"")</f>
        <v/>
      </c>
      <c r="S1923" s="297" t="str">
        <f>_xlfn.IFNA(VLOOKUP($E:$E,'6'!$A:$F,3,0),"")</f>
        <v/>
      </c>
      <c r="T1923" s="313">
        <v>1</v>
      </c>
      <c r="U1923" s="313">
        <v>10</v>
      </c>
      <c r="V1923" s="313">
        <v>100</v>
      </c>
      <c r="W1923" s="314">
        <v>0.111</v>
      </c>
      <c r="X1923" s="315">
        <v>1.3999999999999999E-4</v>
      </c>
      <c r="Y1923" s="749">
        <v>140</v>
      </c>
      <c r="Z1923" s="282"/>
      <c r="AA1923" s="316" t="s">
        <v>393</v>
      </c>
      <c r="AB1923" s="282" t="s">
        <v>9885</v>
      </c>
      <c r="AC1923" s="317" t="s">
        <v>2081</v>
      </c>
      <c r="AD1923" s="318" t="s">
        <v>2741</v>
      </c>
      <c r="AE1923" s="319">
        <v>0</v>
      </c>
      <c r="AF1923" s="319" t="s">
        <v>11305</v>
      </c>
      <c r="AG1923" s="320">
        <v>1.5</v>
      </c>
      <c r="AH1923" s="321">
        <f t="shared" si="349"/>
        <v>0</v>
      </c>
      <c r="AI1923" s="287">
        <f>_xlfn.IFNA(VLOOKUP(AD:AD,грп!B:C,2,0),0)</f>
        <v>0</v>
      </c>
      <c r="AJ1923" s="607">
        <v>10</v>
      </c>
      <c r="AK1923" s="672" t="str">
        <f t="shared" si="343"/>
        <v>спеццена</v>
      </c>
      <c r="AL1923" s="174"/>
    </row>
    <row r="1924" spans="1:39" s="4" customFormat="1" ht="12" customHeight="1" outlineLevel="1" x14ac:dyDescent="0.35">
      <c r="A1924" s="307" t="s">
        <v>10402</v>
      </c>
      <c r="B1924" s="308" t="s">
        <v>7459</v>
      </c>
      <c r="C1924" s="325" t="s">
        <v>1916</v>
      </c>
      <c r="D1924" s="310" t="s">
        <v>762</v>
      </c>
      <c r="E1924" s="322">
        <v>1270102</v>
      </c>
      <c r="F1924" s="293"/>
      <c r="G1924" s="293"/>
      <c r="H1924" s="294">
        <v>14</v>
      </c>
      <c r="I1924" s="294" t="str">
        <f>IFERROR(_xlfn.IFNA(VLOOKUP($D:$D,history!$I:$Y,3,0),VLOOKUP(E:E,history!$H:$Y,4,0)),"--")</f>
        <v>--</v>
      </c>
      <c r="J1924" s="282" t="s">
        <v>9869</v>
      </c>
      <c r="K1924" s="282" t="str">
        <f t="shared" ref="K1924:K1987" si="350" xml:space="preserve">
IF(OR($E1924="",$A$3&lt;&gt;"МОСКВА"),"",
IF(AND($AJ1924&gt;=1,$AJ1924&lt;20),"*",
IF(AND($AJ1924&gt;=20,$AJ1924&lt;100),"**",
IF(($AJ1924&gt;=100),"***","--"))))</f>
        <v/>
      </c>
      <c r="L1924" s="326">
        <f>M1924</f>
        <v>100</v>
      </c>
      <c r="M1924" s="327">
        <v>100</v>
      </c>
      <c r="N1924" s="297" t="str">
        <f>_xlfn.IFNA(VLOOKUP($E:$E,'1'!$A:$E,3,0),"")</f>
        <v/>
      </c>
      <c r="O1924" s="297" t="str">
        <f>_xlfn.IFNA(VLOOKUP($E:$E,'2'!$A:$E,3,0),"")</f>
        <v/>
      </c>
      <c r="P1924" s="297" t="str">
        <f>_xlfn.IFNA(VLOOKUP($E:$E,'3'!$A:$D,3,0),"")</f>
        <v/>
      </c>
      <c r="Q1924" s="297" t="str">
        <f>_xlfn.IFNA(VLOOKUP($E:$E,'4'!$A:$F,3,0),"")</f>
        <v/>
      </c>
      <c r="R1924" s="297" t="str">
        <f>_xlfn.IFNA(VLOOKUP($E:$E,'5'!$A:$F,3,0),"")</f>
        <v/>
      </c>
      <c r="S1924" s="297" t="str">
        <f>_xlfn.IFNA(VLOOKUP($E:$E,'6'!$A:$F,3,0),"")</f>
        <v/>
      </c>
      <c r="T1924" s="313">
        <v>1</v>
      </c>
      <c r="U1924" s="313">
        <v>25</v>
      </c>
      <c r="V1924" s="313">
        <v>100</v>
      </c>
      <c r="W1924" s="314">
        <v>0.14000000000000001</v>
      </c>
      <c r="X1924" s="315">
        <v>5.5999999999999999E-5</v>
      </c>
      <c r="Y1924" s="749">
        <v>140</v>
      </c>
      <c r="Z1924" s="282"/>
      <c r="AA1924" s="316" t="s">
        <v>393</v>
      </c>
      <c r="AB1924" s="282" t="s">
        <v>9885</v>
      </c>
      <c r="AC1924" s="317" t="s">
        <v>2081</v>
      </c>
      <c r="AD1924" s="318" t="s">
        <v>2741</v>
      </c>
      <c r="AE1924" s="319">
        <v>0</v>
      </c>
      <c r="AF1924" s="319" t="s">
        <v>11305</v>
      </c>
      <c r="AG1924" s="320">
        <v>1.5</v>
      </c>
      <c r="AH1924" s="321">
        <f t="shared" si="349"/>
        <v>0</v>
      </c>
      <c r="AI1924" s="287">
        <f>_xlfn.IFNA(VLOOKUP(AD:AD,грп!B:C,2,0),0)</f>
        <v>0</v>
      </c>
      <c r="AJ1924" s="607">
        <v>25</v>
      </c>
      <c r="AK1924" s="672" t="str">
        <f t="shared" si="343"/>
        <v>спеццена</v>
      </c>
      <c r="AL1924" s="174"/>
    </row>
    <row r="1925" spans="1:39" s="4" customFormat="1" ht="12" customHeight="1" outlineLevel="1" x14ac:dyDescent="0.35">
      <c r="A1925" s="307" t="s">
        <v>10402</v>
      </c>
      <c r="B1925" s="308" t="s">
        <v>7460</v>
      </c>
      <c r="C1925" s="325" t="s">
        <v>1916</v>
      </c>
      <c r="D1925" s="310" t="s">
        <v>10173</v>
      </c>
      <c r="E1925" s="322">
        <v>1270103</v>
      </c>
      <c r="F1925" s="293"/>
      <c r="G1925" s="293"/>
      <c r="H1925" s="294">
        <v>6</v>
      </c>
      <c r="I1925" s="294" t="str">
        <f>IFERROR(_xlfn.IFNA(VLOOKUP($D:$D,history!$I:$Y,3,0),VLOOKUP(E:E,history!$H:$Y,4,0)),"--")</f>
        <v>--</v>
      </c>
      <c r="J1925" s="282" t="s">
        <v>9870</v>
      </c>
      <c r="K1925" s="282" t="str">
        <f t="shared" si="350"/>
        <v/>
      </c>
      <c r="L1925" s="326">
        <f>M1925</f>
        <v>160</v>
      </c>
      <c r="M1925" s="327">
        <v>160</v>
      </c>
      <c r="N1925" s="297" t="str">
        <f>_xlfn.IFNA(VLOOKUP($E:$E,'1'!$A:$E,3,0),"")</f>
        <v/>
      </c>
      <c r="O1925" s="297" t="str">
        <f>_xlfn.IFNA(VLOOKUP($E:$E,'2'!$A:$E,3,0),"")</f>
        <v/>
      </c>
      <c r="P1925" s="297" t="str">
        <f>_xlfn.IFNA(VLOOKUP($E:$E,'3'!$A:$D,3,0),"")</f>
        <v/>
      </c>
      <c r="Q1925" s="297" t="str">
        <f>_xlfn.IFNA(VLOOKUP($E:$E,'4'!$A:$F,3,0),"")</f>
        <v/>
      </c>
      <c r="R1925" s="297" t="str">
        <f>_xlfn.IFNA(VLOOKUP($E:$E,'5'!$A:$F,3,0),"")</f>
        <v/>
      </c>
      <c r="S1925" s="297" t="str">
        <f>_xlfn.IFNA(VLOOKUP($E:$E,'6'!$A:$F,3,0),"")</f>
        <v/>
      </c>
      <c r="T1925" s="313">
        <v>1</v>
      </c>
      <c r="U1925" s="313">
        <v>10</v>
      </c>
      <c r="V1925" s="313">
        <v>100</v>
      </c>
      <c r="W1925" s="314">
        <v>0.15</v>
      </c>
      <c r="X1925" s="315">
        <v>7.6000000000000004E-5</v>
      </c>
      <c r="Y1925" s="749">
        <v>220</v>
      </c>
      <c r="Z1925" s="282"/>
      <c r="AA1925" s="316" t="s">
        <v>393</v>
      </c>
      <c r="AB1925" s="282" t="s">
        <v>9885</v>
      </c>
      <c r="AC1925" s="317" t="s">
        <v>2081</v>
      </c>
      <c r="AD1925" s="318" t="s">
        <v>2741</v>
      </c>
      <c r="AE1925" s="319">
        <v>0</v>
      </c>
      <c r="AF1925" s="319" t="s">
        <v>11305</v>
      </c>
      <c r="AG1925" s="320">
        <v>1.5</v>
      </c>
      <c r="AH1925" s="321">
        <f t="shared" si="349"/>
        <v>0</v>
      </c>
      <c r="AI1925" s="287">
        <f>_xlfn.IFNA(VLOOKUP(AD:AD,грп!B:C,2,0),0)</f>
        <v>0</v>
      </c>
      <c r="AJ1925" s="607">
        <v>20</v>
      </c>
      <c r="AK1925" s="672" t="str">
        <f t="shared" si="343"/>
        <v>спеццена</v>
      </c>
      <c r="AL1925" s="174"/>
    </row>
    <row r="1926" spans="1:39" s="4" customFormat="1" ht="12" customHeight="1" outlineLevel="1" x14ac:dyDescent="0.35">
      <c r="A1926" s="307" t="s">
        <v>10402</v>
      </c>
      <c r="B1926" s="308" t="s">
        <v>7461</v>
      </c>
      <c r="C1926" s="325" t="s">
        <v>1916</v>
      </c>
      <c r="D1926" s="310" t="s">
        <v>11022</v>
      </c>
      <c r="E1926" s="322">
        <v>1270104</v>
      </c>
      <c r="F1926" s="293"/>
      <c r="G1926" s="293"/>
      <c r="H1926" s="294">
        <v>20</v>
      </c>
      <c r="I1926" s="294" t="str">
        <f>IFERROR(_xlfn.IFNA(VLOOKUP($D:$D,history!$I:$Y,3,0),VLOOKUP(E:E,history!$H:$Y,4,0)),"--")</f>
        <v>--</v>
      </c>
      <c r="J1926" s="282" t="s">
        <v>9870</v>
      </c>
      <c r="K1926" s="282" t="str">
        <f t="shared" si="350"/>
        <v/>
      </c>
      <c r="L1926" s="326">
        <f>M1926</f>
        <v>70</v>
      </c>
      <c r="M1926" s="327">
        <v>70</v>
      </c>
      <c r="N1926" s="297" t="str">
        <f>_xlfn.IFNA(VLOOKUP($E:$E,'1'!$A:$E,3,0),"")</f>
        <v/>
      </c>
      <c r="O1926" s="297" t="str">
        <f>_xlfn.IFNA(VLOOKUP($E:$E,'2'!$A:$E,3,0),"")</f>
        <v/>
      </c>
      <c r="P1926" s="297" t="str">
        <f>_xlfn.IFNA(VLOOKUP($E:$E,'3'!$A:$D,3,0),"")</f>
        <v/>
      </c>
      <c r="Q1926" s="297" t="str">
        <f>_xlfn.IFNA(VLOOKUP($E:$E,'4'!$A:$F,3,0),"")</f>
        <v/>
      </c>
      <c r="R1926" s="297" t="str">
        <f>_xlfn.IFNA(VLOOKUP($E:$E,'5'!$A:$F,3,0),"")</f>
        <v/>
      </c>
      <c r="S1926" s="297" t="str">
        <f>_xlfn.IFNA(VLOOKUP($E:$E,'6'!$A:$F,3,0),"")</f>
        <v/>
      </c>
      <c r="T1926" s="313">
        <v>10</v>
      </c>
      <c r="U1926" s="313">
        <v>80</v>
      </c>
      <c r="V1926" s="313">
        <v>160</v>
      </c>
      <c r="W1926" s="314">
        <v>6.9000000000000006E-2</v>
      </c>
      <c r="X1926" s="315">
        <v>7.1428599999999996E-5</v>
      </c>
      <c r="Y1926" s="749">
        <v>90</v>
      </c>
      <c r="Z1926" s="282"/>
      <c r="AA1926" s="316" t="s">
        <v>393</v>
      </c>
      <c r="AB1926" s="282" t="s">
        <v>9885</v>
      </c>
      <c r="AC1926" s="317" t="s">
        <v>2081</v>
      </c>
      <c r="AD1926" s="318" t="s">
        <v>2741</v>
      </c>
      <c r="AE1926" s="319">
        <v>0</v>
      </c>
      <c r="AF1926" s="319" t="s">
        <v>11305</v>
      </c>
      <c r="AG1926" s="320">
        <v>0.63</v>
      </c>
      <c r="AH1926" s="321">
        <f t="shared" si="349"/>
        <v>0</v>
      </c>
      <c r="AI1926" s="287">
        <f>_xlfn.IFNA(VLOOKUP(AD:AD,грп!B:C,2,0),0)</f>
        <v>0</v>
      </c>
      <c r="AJ1926" s="607">
        <v>20</v>
      </c>
      <c r="AK1926" s="672" t="str">
        <f t="shared" si="343"/>
        <v>спеццена</v>
      </c>
      <c r="AL1926" s="174"/>
    </row>
    <row r="1927" spans="1:39" s="4" customFormat="1" ht="12" customHeight="1" outlineLevel="1" x14ac:dyDescent="0.35">
      <c r="A1927" s="307" t="s">
        <v>10402</v>
      </c>
      <c r="B1927" s="308" t="s">
        <v>7462</v>
      </c>
      <c r="C1927" s="325" t="s">
        <v>1916</v>
      </c>
      <c r="D1927" s="310" t="s">
        <v>10175</v>
      </c>
      <c r="E1927" s="322">
        <v>1270201</v>
      </c>
      <c r="F1927" s="293"/>
      <c r="G1927" s="293"/>
      <c r="H1927" s="294">
        <v>16</v>
      </c>
      <c r="I1927" s="294" t="str">
        <f>IFERROR(_xlfn.IFNA(VLOOKUP($D:$D,history!$I:$Y,3,0),VLOOKUP(E:E,history!$H:$Y,4,0)),"--")</f>
        <v>--</v>
      </c>
      <c r="J1927" s="282" t="s">
        <v>9868</v>
      </c>
      <c r="K1927" s="282" t="str">
        <f t="shared" si="350"/>
        <v/>
      </c>
      <c r="L1927" s="326">
        <f>M1927</f>
        <v>100</v>
      </c>
      <c r="M1927" s="327">
        <v>100</v>
      </c>
      <c r="N1927" s="297" t="str">
        <f>_xlfn.IFNA(VLOOKUP($E:$E,'1'!$A:$E,3,0),"")</f>
        <v/>
      </c>
      <c r="O1927" s="297" t="str">
        <f>_xlfn.IFNA(VLOOKUP($E:$E,'2'!$A:$E,3,0),"")</f>
        <v/>
      </c>
      <c r="P1927" s="297" t="str">
        <f>_xlfn.IFNA(VLOOKUP($E:$E,'3'!$A:$D,3,0),"")</f>
        <v/>
      </c>
      <c r="Q1927" s="297" t="str">
        <f>_xlfn.IFNA(VLOOKUP($E:$E,'4'!$A:$F,3,0),"")</f>
        <v/>
      </c>
      <c r="R1927" s="297" t="str">
        <f>_xlfn.IFNA(VLOOKUP($E:$E,'5'!$A:$F,3,0),"")</f>
        <v/>
      </c>
      <c r="S1927" s="297" t="str">
        <f>_xlfn.IFNA(VLOOKUP($E:$E,'6'!$A:$F,3,0),"")</f>
        <v/>
      </c>
      <c r="T1927" s="313">
        <v>1</v>
      </c>
      <c r="U1927" s="313">
        <v>10</v>
      </c>
      <c r="V1927" s="313">
        <v>100</v>
      </c>
      <c r="W1927" s="314">
        <v>0.13100000000000001</v>
      </c>
      <c r="X1927" s="315">
        <v>1.2E-4</v>
      </c>
      <c r="Y1927" s="749">
        <v>140</v>
      </c>
      <c r="Z1927" s="282"/>
      <c r="AA1927" s="316" t="s">
        <v>393</v>
      </c>
      <c r="AB1927" s="282" t="s">
        <v>9885</v>
      </c>
      <c r="AC1927" s="317" t="s">
        <v>2081</v>
      </c>
      <c r="AD1927" s="318" t="s">
        <v>2741</v>
      </c>
      <c r="AE1927" s="319">
        <v>0</v>
      </c>
      <c r="AF1927" s="319" t="s">
        <v>11305</v>
      </c>
      <c r="AG1927" s="320">
        <v>1.5</v>
      </c>
      <c r="AH1927" s="321">
        <f t="shared" si="349"/>
        <v>0</v>
      </c>
      <c r="AI1927" s="287">
        <f>_xlfn.IFNA(VLOOKUP(AD:AD,грп!B:C,2,0),0)</f>
        <v>0</v>
      </c>
      <c r="AJ1927" s="607">
        <v>20</v>
      </c>
      <c r="AK1927" s="672" t="str">
        <f t="shared" si="343"/>
        <v>спеццена</v>
      </c>
      <c r="AL1927" s="174"/>
    </row>
    <row r="1928" spans="1:39" s="4" customFormat="1" ht="12" customHeight="1" outlineLevel="1" x14ac:dyDescent="0.35">
      <c r="A1928" s="307" t="s">
        <v>10402</v>
      </c>
      <c r="B1928" s="308" t="s">
        <v>7463</v>
      </c>
      <c r="C1928" s="290" t="s">
        <v>555</v>
      </c>
      <c r="D1928" s="310" t="s">
        <v>10177</v>
      </c>
      <c r="E1928" s="322">
        <v>1270202</v>
      </c>
      <c r="F1928" s="293"/>
      <c r="G1928" s="293"/>
      <c r="H1928" s="294">
        <v>23</v>
      </c>
      <c r="I1928" s="294" t="str">
        <f>IFERROR(_xlfn.IFNA(VLOOKUP($D:$D,history!$I:$Y,3,0),VLOOKUP(E:E,history!$H:$Y,4,0)),"--")</f>
        <v>--</v>
      </c>
      <c r="J1928" s="282" t="s">
        <v>9870</v>
      </c>
      <c r="K1928" s="282" t="str">
        <f t="shared" si="350"/>
        <v/>
      </c>
      <c r="L1928" s="312">
        <f>IF($A$3="ИМ",ROUND($Y1928*(1-($L$6-$F$4))*(1-$F$3)*(1+$AG$2),2),ROUND($M1928*(1-($L$6-$F$4))*(1-$F$3)*(1+$AG$2),2))</f>
        <v>166.37</v>
      </c>
      <c r="M1928" s="312">
        <f>ROUND(IF($A$3="РЕГИОНЫ",AG1928*$AG$3*$AG$1,IF(AI1928=0,AG1928*$AG$3*$AG$1,AG1928*$AG$3*(1-5%)*$AG$1)),2)</f>
        <v>252.07</v>
      </c>
      <c r="N1928" s="297" t="str">
        <f>_xlfn.IFNA(VLOOKUP($E:$E,'1'!$A:$E,3,0),"")</f>
        <v/>
      </c>
      <c r="O1928" s="297" t="str">
        <f>_xlfn.IFNA(VLOOKUP($E:$E,'2'!$A:$E,3,0),"")</f>
        <v/>
      </c>
      <c r="P1928" s="297" t="str">
        <f>_xlfn.IFNA(VLOOKUP($E:$E,'3'!$A:$D,3,0),"")</f>
        <v/>
      </c>
      <c r="Q1928" s="297" t="str">
        <f>_xlfn.IFNA(VLOOKUP($E:$E,'4'!$A:$F,3,0),"")</f>
        <v/>
      </c>
      <c r="R1928" s="297" t="str">
        <f>_xlfn.IFNA(VLOOKUP($E:$E,'5'!$A:$F,3,0),"")</f>
        <v/>
      </c>
      <c r="S1928" s="297" t="str">
        <f>_xlfn.IFNA(VLOOKUP($E:$E,'6'!$A:$F,3,0),"")</f>
        <v/>
      </c>
      <c r="T1928" s="313">
        <v>1</v>
      </c>
      <c r="U1928" s="313">
        <v>10</v>
      </c>
      <c r="V1928" s="313">
        <v>100</v>
      </c>
      <c r="W1928" s="314">
        <v>0.13700000000000001</v>
      </c>
      <c r="X1928" s="315">
        <v>1.3666669999999999E-4</v>
      </c>
      <c r="Y1928" s="749">
        <v>240</v>
      </c>
      <c r="Z1928" s="282"/>
      <c r="AA1928" s="316" t="s">
        <v>10390</v>
      </c>
      <c r="AB1928" s="282" t="s">
        <v>9163</v>
      </c>
      <c r="AC1928" s="317" t="s">
        <v>2081</v>
      </c>
      <c r="AD1928" s="318" t="s">
        <v>2741</v>
      </c>
      <c r="AE1928" s="319">
        <v>0</v>
      </c>
      <c r="AF1928" s="319" t="s">
        <v>11282</v>
      </c>
      <c r="AG1928" s="320">
        <v>3.16</v>
      </c>
      <c r="AH1928" s="321">
        <f t="shared" si="349"/>
        <v>0</v>
      </c>
      <c r="AI1928" s="287">
        <f>_xlfn.IFNA(VLOOKUP(AD:AD,грп!B:C,2,0),0)</f>
        <v>0</v>
      </c>
      <c r="AJ1928" s="607">
        <v>19</v>
      </c>
      <c r="AK1928" s="672" t="str">
        <f t="shared" si="343"/>
        <v xml:space="preserve"> </v>
      </c>
      <c r="AL1928" s="174"/>
    </row>
    <row r="1929" spans="1:39" s="4" customFormat="1" ht="12" customHeight="1" outlineLevel="1" x14ac:dyDescent="0.35">
      <c r="A1929" s="307" t="s">
        <v>10402</v>
      </c>
      <c r="B1929" s="308" t="s">
        <v>7464</v>
      </c>
      <c r="C1929" s="290" t="s">
        <v>555</v>
      </c>
      <c r="D1929" s="310" t="s">
        <v>11023</v>
      </c>
      <c r="E1929" s="322">
        <v>1270203</v>
      </c>
      <c r="F1929" s="293"/>
      <c r="G1929" s="293"/>
      <c r="H1929" s="294">
        <v>10</v>
      </c>
      <c r="I1929" s="294" t="str">
        <f>IFERROR(_xlfn.IFNA(VLOOKUP($D:$D,history!$I:$Y,3,0),VLOOKUP(E:E,history!$H:$Y,4,0)),"--")</f>
        <v>--</v>
      </c>
      <c r="J1929" s="282" t="s">
        <v>9869</v>
      </c>
      <c r="K1929" s="282" t="str">
        <f t="shared" si="350"/>
        <v/>
      </c>
      <c r="L1929" s="312">
        <f>IF($A$3="ИМ",ROUND($Y1929*(1-($L$6-$F$4))*(1-$F$3)*(1+$AG$2),2),ROUND($M1929*(1-($L$6-$F$4))*(1-$F$3)*(1+$AG$2),2))</f>
        <v>231.13</v>
      </c>
      <c r="M1929" s="312">
        <f>ROUND(IF($A$3="РЕГИОНЫ",AG1929*$AG$3*$AG$1,IF(AI1929=0,AG1929*$AG$3*$AG$1,AG1929*$AG$3*(1-5%)*$AG$1)),2)</f>
        <v>350.19</v>
      </c>
      <c r="N1929" s="297" t="str">
        <f>_xlfn.IFNA(VLOOKUP($E:$E,'1'!$A:$E,3,0),"")</f>
        <v/>
      </c>
      <c r="O1929" s="297" t="str">
        <f>_xlfn.IFNA(VLOOKUP($E:$E,'2'!$A:$E,3,0),"")</f>
        <v/>
      </c>
      <c r="P1929" s="297" t="str">
        <f>_xlfn.IFNA(VLOOKUP($E:$E,'3'!$A:$D,3,0),"")</f>
        <v/>
      </c>
      <c r="Q1929" s="297" t="str">
        <f>_xlfn.IFNA(VLOOKUP($E:$E,'4'!$A:$F,3,0),"")</f>
        <v/>
      </c>
      <c r="R1929" s="297" t="str">
        <f>_xlfn.IFNA(VLOOKUP($E:$E,'5'!$A:$F,3,0),"")</f>
        <v/>
      </c>
      <c r="S1929" s="297" t="str">
        <f>_xlfn.IFNA(VLOOKUP($E:$E,'6'!$A:$F,3,0),"")</f>
        <v/>
      </c>
      <c r="T1929" s="313">
        <v>1</v>
      </c>
      <c r="U1929" s="313">
        <v>10</v>
      </c>
      <c r="V1929" s="313">
        <v>100</v>
      </c>
      <c r="W1929" s="314">
        <v>0.15</v>
      </c>
      <c r="X1929" s="315">
        <v>8.0749999999999998E-5</v>
      </c>
      <c r="Y1929" s="749">
        <v>330</v>
      </c>
      <c r="Z1929" s="282"/>
      <c r="AA1929" s="316" t="s">
        <v>393</v>
      </c>
      <c r="AB1929" s="282" t="s">
        <v>9885</v>
      </c>
      <c r="AC1929" s="317" t="s">
        <v>2081</v>
      </c>
      <c r="AD1929" s="318" t="s">
        <v>2741</v>
      </c>
      <c r="AE1929" s="319">
        <v>0</v>
      </c>
      <c r="AF1929" s="319" t="s">
        <v>11282</v>
      </c>
      <c r="AG1929" s="320">
        <v>4.3899999999999997</v>
      </c>
      <c r="AH1929" s="321">
        <f t="shared" si="349"/>
        <v>0</v>
      </c>
      <c r="AI1929" s="287">
        <f>_xlfn.IFNA(VLOOKUP(AD:AD,грп!B:C,2,0),0)</f>
        <v>0</v>
      </c>
      <c r="AJ1929" s="607">
        <v>10</v>
      </c>
      <c r="AK1929" s="672" t="str">
        <f t="shared" si="343"/>
        <v xml:space="preserve"> </v>
      </c>
      <c r="AL1929" s="174"/>
    </row>
    <row r="1930" spans="1:39" s="4" customFormat="1" ht="12" customHeight="1" outlineLevel="1" x14ac:dyDescent="0.35">
      <c r="A1930" s="307" t="s">
        <v>10402</v>
      </c>
      <c r="B1930" s="308" t="s">
        <v>7465</v>
      </c>
      <c r="C1930" s="290" t="s">
        <v>555</v>
      </c>
      <c r="D1930" s="310" t="s">
        <v>945</v>
      </c>
      <c r="E1930" s="322">
        <v>1270204</v>
      </c>
      <c r="F1930" s="293"/>
      <c r="G1930" s="293"/>
      <c r="H1930" s="294"/>
      <c r="I1930" s="294" t="str">
        <f>IFERROR(_xlfn.IFNA(VLOOKUP($D:$D,history!$I:$Y,3,0),VLOOKUP(E:E,history!$H:$Y,4,0)),"--")</f>
        <v>--</v>
      </c>
      <c r="J1930" s="282" t="s">
        <v>9869</v>
      </c>
      <c r="K1930" s="282" t="str">
        <f t="shared" si="350"/>
        <v/>
      </c>
      <c r="L1930" s="312">
        <f>IF($A$3="ИМ",ROUND($Y1930*(1-($L$6-$F$4))*(1-$F$3)*(1+$AG$2),2),ROUND($M1930*(1-($L$6-$F$4))*(1-$F$3)*(1+$AG$2),2))</f>
        <v>157.41999999999999</v>
      </c>
      <c r="M1930" s="312">
        <f>ROUND(IF($A$3="РЕГИОНЫ",AG1930*$AG$3*$AG$1,IF(AI1930=0,AG1930*$AG$3*$AG$1,AG1930*$AG$3*(1-5%)*$AG$1)),2)</f>
        <v>238.51</v>
      </c>
      <c r="N1930" s="297" t="str">
        <f>_xlfn.IFNA(VLOOKUP($E:$E,'1'!$A:$E,3,0),"")</f>
        <v/>
      </c>
      <c r="O1930" s="297" t="str">
        <f>_xlfn.IFNA(VLOOKUP($E:$E,'2'!$A:$E,3,0),"")</f>
        <v/>
      </c>
      <c r="P1930" s="297" t="str">
        <f>_xlfn.IFNA(VLOOKUP($E:$E,'3'!$A:$D,3,0),"")</f>
        <v/>
      </c>
      <c r="Q1930" s="297" t="str">
        <f>_xlfn.IFNA(VLOOKUP($E:$E,'4'!$A:$F,3,0),"")</f>
        <v/>
      </c>
      <c r="R1930" s="297" t="str">
        <f>_xlfn.IFNA(VLOOKUP($E:$E,'5'!$A:$F,3,0),"")</f>
        <v/>
      </c>
      <c r="S1930" s="297" t="str">
        <f>_xlfn.IFNA(VLOOKUP($E:$E,'6'!$A:$F,3,0),"")</f>
        <v/>
      </c>
      <c r="T1930" s="313">
        <v>1</v>
      </c>
      <c r="U1930" s="313">
        <v>10</v>
      </c>
      <c r="V1930" s="313">
        <v>100</v>
      </c>
      <c r="W1930" s="314">
        <v>0.114</v>
      </c>
      <c r="X1930" s="315">
        <v>1.3999999999999999E-4</v>
      </c>
      <c r="Y1930" s="749">
        <v>230</v>
      </c>
      <c r="Z1930" s="282"/>
      <c r="AA1930" s="316" t="s">
        <v>10390</v>
      </c>
      <c r="AB1930" s="282" t="s">
        <v>9163</v>
      </c>
      <c r="AC1930" s="317" t="s">
        <v>2081</v>
      </c>
      <c r="AD1930" s="318" t="s">
        <v>2741</v>
      </c>
      <c r="AE1930" s="319">
        <v>0</v>
      </c>
      <c r="AF1930" s="319" t="s">
        <v>11282</v>
      </c>
      <c r="AG1930" s="320">
        <v>2.99</v>
      </c>
      <c r="AH1930" s="321">
        <f t="shared" si="349"/>
        <v>0</v>
      </c>
      <c r="AI1930" s="287">
        <f>_xlfn.IFNA(VLOOKUP(AD:AD,грп!B:C,2,0),0)</f>
        <v>0</v>
      </c>
      <c r="AJ1930" s="607">
        <v>0</v>
      </c>
      <c r="AK1930" s="672" t="str">
        <f t="shared" si="343"/>
        <v xml:space="preserve"> </v>
      </c>
      <c r="AL1930" s="174"/>
    </row>
    <row r="1931" spans="1:39" s="4" customFormat="1" ht="12" customHeight="1" outlineLevel="1" x14ac:dyDescent="0.35">
      <c r="A1931" s="307" t="s">
        <v>10402</v>
      </c>
      <c r="B1931" s="308" t="s">
        <v>7466</v>
      </c>
      <c r="C1931" s="325" t="s">
        <v>1916</v>
      </c>
      <c r="D1931" s="310" t="s">
        <v>11024</v>
      </c>
      <c r="E1931" s="322">
        <v>1270301</v>
      </c>
      <c r="F1931" s="293"/>
      <c r="G1931" s="293"/>
      <c r="H1931" s="294">
        <v>18</v>
      </c>
      <c r="I1931" s="294" t="str">
        <f>IFERROR(_xlfn.IFNA(VLOOKUP($D:$D,history!$I:$Y,3,0),VLOOKUP(E:E,history!$H:$Y,4,0)),"--")</f>
        <v>--</v>
      </c>
      <c r="J1931" s="282" t="s">
        <v>9870</v>
      </c>
      <c r="K1931" s="282" t="str">
        <f t="shared" si="350"/>
        <v/>
      </c>
      <c r="L1931" s="326">
        <f>M1931</f>
        <v>160</v>
      </c>
      <c r="M1931" s="327">
        <v>160</v>
      </c>
      <c r="N1931" s="297" t="str">
        <f>_xlfn.IFNA(VLOOKUP($E:$E,'1'!$A:$E,3,0),"")</f>
        <v/>
      </c>
      <c r="O1931" s="297" t="str">
        <f>_xlfn.IFNA(VLOOKUP($E:$E,'2'!$A:$E,3,0),"")</f>
        <v/>
      </c>
      <c r="P1931" s="297" t="str">
        <f>_xlfn.IFNA(VLOOKUP($E:$E,'3'!$A:$D,3,0),"")</f>
        <v/>
      </c>
      <c r="Q1931" s="297" t="str">
        <f>_xlfn.IFNA(VLOOKUP($E:$E,'4'!$A:$F,3,0),"")</f>
        <v/>
      </c>
      <c r="R1931" s="297" t="str">
        <f>_xlfn.IFNA(VLOOKUP($E:$E,'5'!$A:$F,3,0),"")</f>
        <v/>
      </c>
      <c r="S1931" s="297" t="str">
        <f>_xlfn.IFNA(VLOOKUP($E:$E,'6'!$A:$F,3,0),"")</f>
        <v/>
      </c>
      <c r="T1931" s="313">
        <v>1</v>
      </c>
      <c r="U1931" s="313">
        <v>10</v>
      </c>
      <c r="V1931" s="313">
        <v>100</v>
      </c>
      <c r="W1931" s="314">
        <v>0.15</v>
      </c>
      <c r="X1931" s="315">
        <v>8.0749999999999998E-5</v>
      </c>
      <c r="Y1931" s="749">
        <v>220</v>
      </c>
      <c r="Z1931" s="282"/>
      <c r="AA1931" s="316" t="s">
        <v>393</v>
      </c>
      <c r="AB1931" s="282" t="s">
        <v>9885</v>
      </c>
      <c r="AC1931" s="317" t="s">
        <v>2081</v>
      </c>
      <c r="AD1931" s="318" t="s">
        <v>2741</v>
      </c>
      <c r="AE1931" s="319">
        <v>0</v>
      </c>
      <c r="AF1931" s="319" t="s">
        <v>11305</v>
      </c>
      <c r="AG1931" s="320">
        <v>1.72</v>
      </c>
      <c r="AH1931" s="321">
        <f t="shared" si="349"/>
        <v>0</v>
      </c>
      <c r="AI1931" s="287">
        <f>_xlfn.IFNA(VLOOKUP(AD:AD,грп!B:C,2,0),0)</f>
        <v>0</v>
      </c>
      <c r="AJ1931" s="607">
        <v>10</v>
      </c>
      <c r="AK1931" s="672" t="str">
        <f t="shared" si="343"/>
        <v>спеццена</v>
      </c>
      <c r="AL1931" s="174"/>
    </row>
    <row r="1932" spans="1:39" s="4" customFormat="1" ht="12" customHeight="1" outlineLevel="1" x14ac:dyDescent="0.35">
      <c r="A1932" s="307" t="s">
        <v>10402</v>
      </c>
      <c r="B1932" s="308" t="s">
        <v>7467</v>
      </c>
      <c r="C1932" s="325" t="s">
        <v>1916</v>
      </c>
      <c r="D1932" s="310" t="s">
        <v>11025</v>
      </c>
      <c r="E1932" s="322">
        <v>1270401</v>
      </c>
      <c r="F1932" s="293"/>
      <c r="G1932" s="293"/>
      <c r="H1932" s="294">
        <v>14</v>
      </c>
      <c r="I1932" s="294" t="str">
        <f>IFERROR(_xlfn.IFNA(VLOOKUP($D:$D,history!$I:$Y,3,0),VLOOKUP(E:E,history!$H:$Y,4,0)),"--")</f>
        <v>--</v>
      </c>
      <c r="J1932" s="282" t="s">
        <v>9870</v>
      </c>
      <c r="K1932" s="282" t="str">
        <f t="shared" si="350"/>
        <v/>
      </c>
      <c r="L1932" s="326">
        <f>M1932</f>
        <v>150</v>
      </c>
      <c r="M1932" s="327">
        <v>150</v>
      </c>
      <c r="N1932" s="297" t="str">
        <f>_xlfn.IFNA(VLOOKUP($E:$E,'1'!$A:$E,3,0),"")</f>
        <v/>
      </c>
      <c r="O1932" s="297" t="str">
        <f>_xlfn.IFNA(VLOOKUP($E:$E,'2'!$A:$E,3,0),"")</f>
        <v/>
      </c>
      <c r="P1932" s="297" t="str">
        <f>_xlfn.IFNA(VLOOKUP($E:$E,'3'!$A:$D,3,0),"")</f>
        <v/>
      </c>
      <c r="Q1932" s="297" t="str">
        <f>_xlfn.IFNA(VLOOKUP($E:$E,'4'!$A:$F,3,0),"")</f>
        <v/>
      </c>
      <c r="R1932" s="297" t="str">
        <f>_xlfn.IFNA(VLOOKUP($E:$E,'5'!$A:$F,3,0),"")</f>
        <v/>
      </c>
      <c r="S1932" s="297" t="str">
        <f>_xlfn.IFNA(VLOOKUP($E:$E,'6'!$A:$F,3,0),"")</f>
        <v/>
      </c>
      <c r="T1932" s="313">
        <v>1</v>
      </c>
      <c r="U1932" s="313">
        <v>10</v>
      </c>
      <c r="V1932" s="313">
        <v>100</v>
      </c>
      <c r="W1932" s="314">
        <v>0.15</v>
      </c>
      <c r="X1932" s="315">
        <v>7.6000000000000004E-5</v>
      </c>
      <c r="Y1932" s="749">
        <v>210</v>
      </c>
      <c r="Z1932" s="282"/>
      <c r="AA1932" s="316" t="s">
        <v>393</v>
      </c>
      <c r="AB1932" s="282" t="s">
        <v>9885</v>
      </c>
      <c r="AC1932" s="317" t="s">
        <v>2081</v>
      </c>
      <c r="AD1932" s="318" t="s">
        <v>2741</v>
      </c>
      <c r="AE1932" s="319">
        <v>0</v>
      </c>
      <c r="AF1932" s="319" t="s">
        <v>11305</v>
      </c>
      <c r="AG1932" s="320">
        <v>1.65</v>
      </c>
      <c r="AH1932" s="321">
        <f t="shared" si="349"/>
        <v>0</v>
      </c>
      <c r="AI1932" s="287">
        <f>_xlfn.IFNA(VLOOKUP(AD:AD,грп!B:C,2,0),0)</f>
        <v>0</v>
      </c>
      <c r="AJ1932" s="607">
        <v>10</v>
      </c>
      <c r="AK1932" s="672" t="str">
        <f t="shared" si="343"/>
        <v>спеццена</v>
      </c>
      <c r="AL1932" s="174"/>
    </row>
    <row r="1933" spans="1:39" s="4" customFormat="1" ht="12" customHeight="1" outlineLevel="1" x14ac:dyDescent="0.35">
      <c r="A1933" s="307" t="s">
        <v>10402</v>
      </c>
      <c r="B1933" s="308" t="s">
        <v>7468</v>
      </c>
      <c r="C1933" s="290" t="s">
        <v>555</v>
      </c>
      <c r="D1933" s="310" t="s">
        <v>11026</v>
      </c>
      <c r="E1933" s="322">
        <v>1270501</v>
      </c>
      <c r="F1933" s="293"/>
      <c r="G1933" s="293"/>
      <c r="H1933" s="294">
        <v>17</v>
      </c>
      <c r="I1933" s="294" t="str">
        <f>IFERROR(_xlfn.IFNA(VLOOKUP($D:$D,history!$I:$Y,3,0),VLOOKUP(E:E,history!$H:$Y,4,0)),"--")</f>
        <v>--</v>
      </c>
      <c r="J1933" s="282" t="s">
        <v>5946</v>
      </c>
      <c r="K1933" s="282" t="str">
        <f t="shared" si="350"/>
        <v/>
      </c>
      <c r="L1933" s="312">
        <f t="shared" ref="L1933:L1974" si="351">IF($A$3="ИМ",ROUND($Y1933*(1-($L$6-$F$4))*(1-$F$3)*(1+$AG$2),2),ROUND($M1933*(1-($L$6-$F$4))*(1-$F$3)*(1+$AG$2),2))</f>
        <v>209.02</v>
      </c>
      <c r="M1933" s="312">
        <f t="shared" ref="M1933:M1974" si="352">ROUND(IF($A$3="РЕГИОНЫ",AG1933*$AG$3*$AG$1,IF(AI1933=0,AG1933*$AG$3*$AG$1,AG1933*$AG$3*(1-5%)*$AG$1)),2)</f>
        <v>316.69</v>
      </c>
      <c r="N1933" s="297" t="str">
        <f>_xlfn.IFNA(VLOOKUP($E:$E,'1'!$A:$E,3,0),"")</f>
        <v/>
      </c>
      <c r="O1933" s="297" t="str">
        <f>_xlfn.IFNA(VLOOKUP($E:$E,'2'!$A:$E,3,0),"")</f>
        <v/>
      </c>
      <c r="P1933" s="297" t="str">
        <f>_xlfn.IFNA(VLOOKUP($E:$E,'3'!$A:$D,3,0),"")</f>
        <v/>
      </c>
      <c r="Q1933" s="297" t="str">
        <f>_xlfn.IFNA(VLOOKUP($E:$E,'4'!$A:$F,3,0),"")</f>
        <v/>
      </c>
      <c r="R1933" s="297" t="str">
        <f>_xlfn.IFNA(VLOOKUP($E:$E,'5'!$A:$F,3,0),"")</f>
        <v/>
      </c>
      <c r="S1933" s="297" t="str">
        <f>_xlfn.IFNA(VLOOKUP($E:$E,'6'!$A:$F,3,0),"")</f>
        <v/>
      </c>
      <c r="T1933" s="313">
        <v>1</v>
      </c>
      <c r="U1933" s="313">
        <v>1</v>
      </c>
      <c r="V1933" s="313">
        <v>80</v>
      </c>
      <c r="W1933" s="314">
        <v>0.20599999999999999</v>
      </c>
      <c r="X1933" s="315">
        <v>1.7307689999999999E-4</v>
      </c>
      <c r="Y1933" s="749">
        <v>290</v>
      </c>
      <c r="Z1933" s="282"/>
      <c r="AA1933" s="316" t="s">
        <v>10390</v>
      </c>
      <c r="AB1933" s="282" t="s">
        <v>9163</v>
      </c>
      <c r="AC1933" s="317" t="s">
        <v>2081</v>
      </c>
      <c r="AD1933" s="318" t="s">
        <v>2741</v>
      </c>
      <c r="AE1933" s="319">
        <v>0</v>
      </c>
      <c r="AF1933" s="319" t="s">
        <v>11282</v>
      </c>
      <c r="AG1933" s="320">
        <v>3.97</v>
      </c>
      <c r="AH1933" s="321">
        <f t="shared" si="349"/>
        <v>0</v>
      </c>
      <c r="AI1933" s="287">
        <f>_xlfn.IFNA(VLOOKUP(AD:AD,грп!B:C,2,0),0)</f>
        <v>0</v>
      </c>
      <c r="AJ1933" s="607">
        <v>20</v>
      </c>
      <c r="AK1933" s="672" t="str">
        <f t="shared" si="343"/>
        <v xml:space="preserve"> </v>
      </c>
      <c r="AL1933" s="174"/>
    </row>
    <row r="1934" spans="1:39" s="4" customFormat="1" ht="12" customHeight="1" outlineLevel="1" x14ac:dyDescent="0.35">
      <c r="A1934" s="307" t="s">
        <v>10525</v>
      </c>
      <c r="B1934" s="308" t="s">
        <v>7469</v>
      </c>
      <c r="C1934" s="323"/>
      <c r="D1934" s="310" t="s">
        <v>11027</v>
      </c>
      <c r="E1934" s="324" t="s">
        <v>2431</v>
      </c>
      <c r="F1934" s="293"/>
      <c r="G1934" s="293"/>
      <c r="H1934" s="294">
        <v>56</v>
      </c>
      <c r="I1934" s="294" t="str">
        <f>IFERROR(_xlfn.IFNA(VLOOKUP($D:$D,history!$I:$Y,3,0),VLOOKUP(E:E,history!$H:$Y,4,0)),"--")</f>
        <v>--</v>
      </c>
      <c r="J1934" s="282" t="s">
        <v>9870</v>
      </c>
      <c r="K1934" s="282" t="str">
        <f t="shared" si="350"/>
        <v/>
      </c>
      <c r="L1934" s="312">
        <f t="shared" si="351"/>
        <v>82.13</v>
      </c>
      <c r="M1934" s="312">
        <f t="shared" si="352"/>
        <v>124.44</v>
      </c>
      <c r="N1934" s="297" t="str">
        <f>_xlfn.IFNA(VLOOKUP($E:$E,'1'!$A:$E,3,0),"")</f>
        <v/>
      </c>
      <c r="O1934" s="297" t="str">
        <f>_xlfn.IFNA(VLOOKUP($E:$E,'2'!$A:$E,3,0),"")</f>
        <v/>
      </c>
      <c r="P1934" s="297" t="str">
        <f>_xlfn.IFNA(VLOOKUP($E:$E,'3'!$A:$D,3,0),"")</f>
        <v/>
      </c>
      <c r="Q1934" s="297" t="str">
        <f>_xlfn.IFNA(VLOOKUP($E:$E,'4'!$A:$F,3,0),"")</f>
        <v/>
      </c>
      <c r="R1934" s="297" t="str">
        <f>_xlfn.IFNA(VLOOKUP($E:$E,'5'!$A:$F,3,0),"")</f>
        <v/>
      </c>
      <c r="S1934" s="297" t="str">
        <f>_xlfn.IFNA(VLOOKUP($E:$E,'6'!$A:$F,3,0),"")</f>
        <v/>
      </c>
      <c r="T1934" s="313">
        <v>10</v>
      </c>
      <c r="U1934" s="313">
        <v>100</v>
      </c>
      <c r="V1934" s="313">
        <v>400</v>
      </c>
      <c r="W1934" s="314">
        <v>3.5000000000000003E-2</v>
      </c>
      <c r="X1934" s="315">
        <v>9.1666699999999994E-5</v>
      </c>
      <c r="Y1934" s="749">
        <v>120</v>
      </c>
      <c r="Z1934" s="282"/>
      <c r="AA1934" s="316" t="s">
        <v>10390</v>
      </c>
      <c r="AB1934" s="282" t="s">
        <v>9163</v>
      </c>
      <c r="AC1934" s="317" t="s">
        <v>2081</v>
      </c>
      <c r="AD1934" s="318" t="s">
        <v>2741</v>
      </c>
      <c r="AE1934" s="319">
        <v>0</v>
      </c>
      <c r="AF1934" s="319" t="s">
        <v>11282</v>
      </c>
      <c r="AG1934" s="320">
        <v>1.56</v>
      </c>
      <c r="AH1934" s="321">
        <f t="shared" si="349"/>
        <v>0</v>
      </c>
      <c r="AI1934" s="287">
        <f>_xlfn.IFNA(VLOOKUP(AD:AD,грп!B:C,2,0),0)</f>
        <v>0</v>
      </c>
      <c r="AJ1934" s="607">
        <v>10</v>
      </c>
      <c r="AK1934" s="672">
        <f t="shared" si="343"/>
        <v>0</v>
      </c>
      <c r="AL1934" s="174"/>
    </row>
    <row r="1935" spans="1:39" s="4" customFormat="1" ht="12" customHeight="1" outlineLevel="1" x14ac:dyDescent="0.35">
      <c r="A1935" s="307" t="s">
        <v>10525</v>
      </c>
      <c r="B1935" s="308" t="s">
        <v>7470</v>
      </c>
      <c r="C1935" s="323"/>
      <c r="D1935" s="310" t="s">
        <v>11028</v>
      </c>
      <c r="E1935" s="324" t="s">
        <v>2432</v>
      </c>
      <c r="F1935" s="293"/>
      <c r="G1935" s="293"/>
      <c r="H1935" s="294">
        <v>50</v>
      </c>
      <c r="I1935" s="294" t="str">
        <f>IFERROR(_xlfn.IFNA(VLOOKUP($D:$D,history!$I:$Y,3,0),VLOOKUP(E:E,history!$H:$Y,4,0)),"--")</f>
        <v>--</v>
      </c>
      <c r="J1935" s="282" t="s">
        <v>5946</v>
      </c>
      <c r="K1935" s="282" t="str">
        <f t="shared" si="350"/>
        <v/>
      </c>
      <c r="L1935" s="312">
        <f t="shared" si="351"/>
        <v>142.15</v>
      </c>
      <c r="M1935" s="312">
        <f t="shared" si="352"/>
        <v>215.38</v>
      </c>
      <c r="N1935" s="297" t="str">
        <f>_xlfn.IFNA(VLOOKUP($E:$E,'1'!$A:$E,3,0),"")</f>
        <v/>
      </c>
      <c r="O1935" s="297" t="str">
        <f>_xlfn.IFNA(VLOOKUP($E:$E,'2'!$A:$E,3,0),"")</f>
        <v/>
      </c>
      <c r="P1935" s="297" t="str">
        <f>_xlfn.IFNA(VLOOKUP($E:$E,'3'!$A:$D,3,0),"")</f>
        <v/>
      </c>
      <c r="Q1935" s="297" t="str">
        <f>_xlfn.IFNA(VLOOKUP($E:$E,'4'!$A:$F,3,0),"")</f>
        <v/>
      </c>
      <c r="R1935" s="297" t="str">
        <f>_xlfn.IFNA(VLOOKUP($E:$E,'5'!$A:$F,3,0),"")</f>
        <v/>
      </c>
      <c r="S1935" s="297" t="str">
        <f>_xlfn.IFNA(VLOOKUP($E:$E,'6'!$A:$F,3,0),"")</f>
        <v/>
      </c>
      <c r="T1935" s="313">
        <v>10</v>
      </c>
      <c r="U1935" s="313">
        <v>100</v>
      </c>
      <c r="V1935" s="313">
        <v>400</v>
      </c>
      <c r="W1935" s="314">
        <v>4.2999999999999997E-2</v>
      </c>
      <c r="X1935" s="315">
        <v>9.1666699999999994E-5</v>
      </c>
      <c r="Y1935" s="749">
        <v>190</v>
      </c>
      <c r="Z1935" s="282"/>
      <c r="AA1935" s="316" t="s">
        <v>10390</v>
      </c>
      <c r="AB1935" s="282" t="s">
        <v>9163</v>
      </c>
      <c r="AC1935" s="317" t="s">
        <v>2081</v>
      </c>
      <c r="AD1935" s="318" t="s">
        <v>2741</v>
      </c>
      <c r="AE1935" s="319">
        <v>0</v>
      </c>
      <c r="AF1935" s="319" t="s">
        <v>11282</v>
      </c>
      <c r="AG1935" s="320">
        <v>2.7</v>
      </c>
      <c r="AH1935" s="321">
        <f t="shared" si="349"/>
        <v>0</v>
      </c>
      <c r="AI1935" s="287">
        <f>_xlfn.IFNA(VLOOKUP(AD:AD,грп!B:C,2,0),0)</f>
        <v>0</v>
      </c>
      <c r="AJ1935" s="607">
        <v>50</v>
      </c>
      <c r="AK1935" s="672">
        <f t="shared" si="343"/>
        <v>0</v>
      </c>
      <c r="AL1935" s="174"/>
    </row>
    <row r="1936" spans="1:39" s="4" customFormat="1" ht="12" customHeight="1" outlineLevel="1" x14ac:dyDescent="0.35">
      <c r="A1936" s="307" t="s">
        <v>10525</v>
      </c>
      <c r="B1936" s="308">
        <v>0</v>
      </c>
      <c r="C1936" s="309"/>
      <c r="D1936" s="310" t="s">
        <v>4966</v>
      </c>
      <c r="E1936" s="322" t="s">
        <v>4662</v>
      </c>
      <c r="F1936" s="293"/>
      <c r="G1936" s="293"/>
      <c r="H1936" s="294">
        <v>9</v>
      </c>
      <c r="I1936" s="294" t="str">
        <f>IFERROR(_xlfn.IFNA(VLOOKUP($D:$D,history!$I:$Y,3,0),VLOOKUP(E:E,history!$H:$Y,4,0)),"--")</f>
        <v>--</v>
      </c>
      <c r="J1936" s="282" t="s">
        <v>9870</v>
      </c>
      <c r="K1936" s="282" t="str">
        <f t="shared" si="350"/>
        <v/>
      </c>
      <c r="L1936" s="312">
        <f t="shared" si="351"/>
        <v>307.99</v>
      </c>
      <c r="M1936" s="312">
        <f t="shared" si="352"/>
        <v>466.65</v>
      </c>
      <c r="N1936" s="297" t="str">
        <f>_xlfn.IFNA(VLOOKUP($E:$E,'1'!$A:$E,3,0),"")</f>
        <v/>
      </c>
      <c r="O1936" s="297" t="str">
        <f>_xlfn.IFNA(VLOOKUP($E:$E,'2'!$A:$E,3,0),"")</f>
        <v/>
      </c>
      <c r="P1936" s="297" t="str">
        <f>_xlfn.IFNA(VLOOKUP($E:$E,'3'!$A:$D,3,0),"")</f>
        <v/>
      </c>
      <c r="Q1936" s="297" t="str">
        <f>_xlfn.IFNA(VLOOKUP($E:$E,'4'!$A:$F,3,0),"")</f>
        <v/>
      </c>
      <c r="R1936" s="297" t="str">
        <f>_xlfn.IFNA(VLOOKUP($E:$E,'5'!$A:$F,3,0),"")</f>
        <v/>
      </c>
      <c r="S1936" s="297" t="str">
        <f>_xlfn.IFNA(VLOOKUP($E:$E,'6'!$A:$F,3,0),"")</f>
        <v/>
      </c>
      <c r="T1936" s="313">
        <v>1</v>
      </c>
      <c r="U1936" s="313">
        <v>30</v>
      </c>
      <c r="V1936" s="313">
        <v>120</v>
      </c>
      <c r="W1936" s="314">
        <v>0.13800000000000001</v>
      </c>
      <c r="X1936" s="315">
        <v>2.8431369999999998E-4</v>
      </c>
      <c r="Y1936" s="749">
        <v>440</v>
      </c>
      <c r="Z1936" s="282"/>
      <c r="AA1936" s="316" t="s">
        <v>393</v>
      </c>
      <c r="AB1936" s="282" t="s">
        <v>9163</v>
      </c>
      <c r="AC1936" s="317" t="s">
        <v>2081</v>
      </c>
      <c r="AD1936" s="318" t="s">
        <v>2741</v>
      </c>
      <c r="AE1936" s="319">
        <v>0</v>
      </c>
      <c r="AF1936" s="319" t="s">
        <v>11282</v>
      </c>
      <c r="AG1936" s="320">
        <v>5.85</v>
      </c>
      <c r="AH1936" s="321">
        <f t="shared" si="349"/>
        <v>0</v>
      </c>
      <c r="AI1936" s="287">
        <f>_xlfn.IFNA(VLOOKUP(AD:AD,грп!B:C,2,0),0)</f>
        <v>0</v>
      </c>
      <c r="AJ1936" s="607">
        <v>30</v>
      </c>
      <c r="AK1936" s="672">
        <f t="shared" si="343"/>
        <v>0</v>
      </c>
      <c r="AL1936" s="174"/>
    </row>
    <row r="1937" spans="1:38" s="4" customFormat="1" ht="12" customHeight="1" outlineLevel="1" x14ac:dyDescent="0.35">
      <c r="A1937" s="307" t="s">
        <v>10525</v>
      </c>
      <c r="B1937" s="308" t="s">
        <v>7471</v>
      </c>
      <c r="C1937" s="323"/>
      <c r="D1937" s="310" t="s">
        <v>11029</v>
      </c>
      <c r="E1937" s="324" t="s">
        <v>2433</v>
      </c>
      <c r="F1937" s="293"/>
      <c r="G1937" s="293"/>
      <c r="H1937" s="294">
        <v>13</v>
      </c>
      <c r="I1937" s="294" t="str">
        <f>IFERROR(_xlfn.IFNA(VLOOKUP($D:$D,history!$I:$Y,3,0),VLOOKUP(E:E,history!$H:$Y,4,0)),"--")</f>
        <v>--</v>
      </c>
      <c r="J1937" s="282" t="s">
        <v>9870</v>
      </c>
      <c r="K1937" s="282" t="str">
        <f t="shared" si="350"/>
        <v/>
      </c>
      <c r="L1937" s="312">
        <f t="shared" si="351"/>
        <v>170.58</v>
      </c>
      <c r="M1937" s="312">
        <f t="shared" si="352"/>
        <v>258.45</v>
      </c>
      <c r="N1937" s="297" t="str">
        <f>_xlfn.IFNA(VLOOKUP($E:$E,'1'!$A:$E,3,0),"")</f>
        <v/>
      </c>
      <c r="O1937" s="297" t="str">
        <f>_xlfn.IFNA(VLOOKUP($E:$E,'2'!$A:$E,3,0),"")</f>
        <v/>
      </c>
      <c r="P1937" s="297" t="str">
        <f>_xlfn.IFNA(VLOOKUP($E:$E,'3'!$A:$D,3,0),"")</f>
        <v/>
      </c>
      <c r="Q1937" s="297" t="str">
        <f>_xlfn.IFNA(VLOOKUP($E:$E,'4'!$A:$F,3,0),"")</f>
        <v/>
      </c>
      <c r="R1937" s="297" t="str">
        <f>_xlfn.IFNA(VLOOKUP($E:$E,'5'!$A:$F,3,0),"")</f>
        <v/>
      </c>
      <c r="S1937" s="297" t="str">
        <f>_xlfn.IFNA(VLOOKUP($E:$E,'6'!$A:$F,3,0),"")</f>
        <v/>
      </c>
      <c r="T1937" s="313">
        <v>10</v>
      </c>
      <c r="U1937" s="313">
        <v>100</v>
      </c>
      <c r="V1937" s="313">
        <v>400</v>
      </c>
      <c r="W1937" s="314">
        <v>5.5E-2</v>
      </c>
      <c r="X1937" s="315">
        <v>1.0399999999999999E-4</v>
      </c>
      <c r="Y1937" s="749">
        <v>250</v>
      </c>
      <c r="Z1937" s="282"/>
      <c r="AA1937" s="316" t="s">
        <v>393</v>
      </c>
      <c r="AB1937" s="282" t="s">
        <v>9885</v>
      </c>
      <c r="AC1937" s="317" t="s">
        <v>2081</v>
      </c>
      <c r="AD1937" s="318" t="s">
        <v>2741</v>
      </c>
      <c r="AE1937" s="319">
        <v>0</v>
      </c>
      <c r="AF1937" s="319" t="s">
        <v>11282</v>
      </c>
      <c r="AG1937" s="320">
        <v>3.24</v>
      </c>
      <c r="AH1937" s="321">
        <f t="shared" si="349"/>
        <v>0</v>
      </c>
      <c r="AI1937" s="287">
        <f>_xlfn.IFNA(VLOOKUP(AD:AD,грп!B:C,2,0),0)</f>
        <v>0</v>
      </c>
      <c r="AJ1937" s="607">
        <v>20</v>
      </c>
      <c r="AK1937" s="672">
        <f t="shared" si="343"/>
        <v>0</v>
      </c>
      <c r="AL1937" s="174"/>
    </row>
    <row r="1938" spans="1:38" s="4" customFormat="1" ht="12" customHeight="1" outlineLevel="1" x14ac:dyDescent="0.35">
      <c r="A1938" s="307" t="s">
        <v>10525</v>
      </c>
      <c r="B1938" s="308" t="s">
        <v>7472</v>
      </c>
      <c r="C1938" s="323"/>
      <c r="D1938" s="310" t="s">
        <v>11030</v>
      </c>
      <c r="E1938" s="324" t="s">
        <v>2434</v>
      </c>
      <c r="F1938" s="293"/>
      <c r="G1938" s="293"/>
      <c r="H1938" s="294">
        <v>10</v>
      </c>
      <c r="I1938" s="294" t="str">
        <f>IFERROR(_xlfn.IFNA(VLOOKUP($D:$D,history!$I:$Y,3,0),VLOOKUP(E:E,history!$H:$Y,4,0)),"--")</f>
        <v>--</v>
      </c>
      <c r="J1938" s="282" t="s">
        <v>9868</v>
      </c>
      <c r="K1938" s="282" t="str">
        <f t="shared" si="350"/>
        <v/>
      </c>
      <c r="L1938" s="312">
        <f t="shared" si="351"/>
        <v>43.17</v>
      </c>
      <c r="M1938" s="312">
        <f t="shared" si="352"/>
        <v>65.41</v>
      </c>
      <c r="N1938" s="297" t="str">
        <f>_xlfn.IFNA(VLOOKUP($E:$E,'1'!$A:$E,3,0),"")</f>
        <v/>
      </c>
      <c r="O1938" s="297" t="str">
        <f>_xlfn.IFNA(VLOOKUP($E:$E,'2'!$A:$E,3,0),"")</f>
        <v/>
      </c>
      <c r="P1938" s="297" t="str">
        <f>_xlfn.IFNA(VLOOKUP($E:$E,'3'!$A:$D,3,0),"")</f>
        <v/>
      </c>
      <c r="Q1938" s="297" t="str">
        <f>_xlfn.IFNA(VLOOKUP($E:$E,'4'!$A:$F,3,0),"")</f>
        <v/>
      </c>
      <c r="R1938" s="297" t="str">
        <f>_xlfn.IFNA(VLOOKUP($E:$E,'5'!$A:$F,3,0),"")</f>
        <v/>
      </c>
      <c r="S1938" s="297" t="str">
        <f>_xlfn.IFNA(VLOOKUP($E:$E,'6'!$A:$F,3,0),"")</f>
        <v/>
      </c>
      <c r="T1938" s="313">
        <v>1</v>
      </c>
      <c r="U1938" s="313">
        <v>125</v>
      </c>
      <c r="V1938" s="313">
        <v>500</v>
      </c>
      <c r="W1938" s="314">
        <v>1.4999999999999999E-2</v>
      </c>
      <c r="X1938" s="315">
        <v>6.9999999999999994E-5</v>
      </c>
      <c r="Y1938" s="749">
        <v>60</v>
      </c>
      <c r="Z1938" s="282"/>
      <c r="AA1938" s="316" t="s">
        <v>10390</v>
      </c>
      <c r="AB1938" s="282" t="s">
        <v>9163</v>
      </c>
      <c r="AC1938" s="317" t="s">
        <v>2081</v>
      </c>
      <c r="AD1938" s="318" t="s">
        <v>2741</v>
      </c>
      <c r="AE1938" s="319">
        <v>0</v>
      </c>
      <c r="AF1938" s="319" t="s">
        <v>11282</v>
      </c>
      <c r="AG1938" s="320">
        <v>0.82</v>
      </c>
      <c r="AH1938" s="321">
        <f t="shared" si="349"/>
        <v>0</v>
      </c>
      <c r="AI1938" s="287">
        <f>_xlfn.IFNA(VLOOKUP(AD:AD,грп!B:C,2,0),0)</f>
        <v>0</v>
      </c>
      <c r="AJ1938" s="607">
        <v>30</v>
      </c>
      <c r="AK1938" s="672">
        <f t="shared" si="343"/>
        <v>0</v>
      </c>
      <c r="AL1938" s="174"/>
    </row>
    <row r="1939" spans="1:38" s="4" customFormat="1" ht="12" customHeight="1" outlineLevel="1" x14ac:dyDescent="0.35">
      <c r="A1939" s="307" t="s">
        <v>10525</v>
      </c>
      <c r="B1939" s="308" t="s">
        <v>7473</v>
      </c>
      <c r="C1939" s="323"/>
      <c r="D1939" s="310" t="s">
        <v>11031</v>
      </c>
      <c r="E1939" s="324" t="s">
        <v>2435</v>
      </c>
      <c r="F1939" s="293"/>
      <c r="G1939" s="293"/>
      <c r="H1939" s="294">
        <v>37</v>
      </c>
      <c r="I1939" s="294" t="str">
        <f>IFERROR(_xlfn.IFNA(VLOOKUP($D:$D,history!$I:$Y,3,0),VLOOKUP(E:E,history!$H:$Y,4,0)),"--")</f>
        <v>--</v>
      </c>
      <c r="J1939" s="282" t="s">
        <v>9870</v>
      </c>
      <c r="K1939" s="282" t="str">
        <f t="shared" si="350"/>
        <v/>
      </c>
      <c r="L1939" s="312">
        <f t="shared" si="351"/>
        <v>300.62</v>
      </c>
      <c r="M1939" s="312">
        <f t="shared" si="352"/>
        <v>455.49</v>
      </c>
      <c r="N1939" s="297" t="str">
        <f>_xlfn.IFNA(VLOOKUP($E:$E,'1'!$A:$E,3,0),"")</f>
        <v/>
      </c>
      <c r="O1939" s="297" t="str">
        <f>_xlfn.IFNA(VLOOKUP($E:$E,'2'!$A:$E,3,0),"")</f>
        <v/>
      </c>
      <c r="P1939" s="297" t="str">
        <f>_xlfn.IFNA(VLOOKUP($E:$E,'3'!$A:$D,3,0),"")</f>
        <v/>
      </c>
      <c r="Q1939" s="297" t="str">
        <f>_xlfn.IFNA(VLOOKUP($E:$E,'4'!$A:$F,3,0),"")</f>
        <v/>
      </c>
      <c r="R1939" s="297" t="str">
        <f>_xlfn.IFNA(VLOOKUP($E:$E,'5'!$A:$F,3,0),"")</f>
        <v/>
      </c>
      <c r="S1939" s="297" t="str">
        <f>_xlfn.IFNA(VLOOKUP($E:$E,'6'!$A:$F,3,0),"")</f>
        <v/>
      </c>
      <c r="T1939" s="313">
        <v>10</v>
      </c>
      <c r="U1939" s="313">
        <v>50</v>
      </c>
      <c r="V1939" s="313">
        <v>200</v>
      </c>
      <c r="W1939" s="314">
        <v>0.12</v>
      </c>
      <c r="X1939" s="315">
        <v>2.7500000000000002E-4</v>
      </c>
      <c r="Y1939" s="749">
        <v>430</v>
      </c>
      <c r="Z1939" s="282"/>
      <c r="AA1939" s="316" t="s">
        <v>393</v>
      </c>
      <c r="AB1939" s="282" t="s">
        <v>9163</v>
      </c>
      <c r="AC1939" s="317" t="s">
        <v>2081</v>
      </c>
      <c r="AD1939" s="318" t="s">
        <v>2741</v>
      </c>
      <c r="AE1939" s="319">
        <v>0</v>
      </c>
      <c r="AF1939" s="319" t="s">
        <v>11282</v>
      </c>
      <c r="AG1939" s="320">
        <v>5.71</v>
      </c>
      <c r="AH1939" s="321">
        <f t="shared" si="349"/>
        <v>0</v>
      </c>
      <c r="AI1939" s="287">
        <f>_xlfn.IFNA(VLOOKUP(AD:AD,грп!B:C,2,0),0)</f>
        <v>0</v>
      </c>
      <c r="AJ1939" s="607">
        <v>50</v>
      </c>
      <c r="AK1939" s="672">
        <f t="shared" si="343"/>
        <v>0</v>
      </c>
      <c r="AL1939" s="174"/>
    </row>
    <row r="1940" spans="1:38" s="4" customFormat="1" ht="12" customHeight="1" outlineLevel="1" x14ac:dyDescent="0.35">
      <c r="A1940" s="307" t="s">
        <v>10525</v>
      </c>
      <c r="B1940" s="308" t="s">
        <v>7474</v>
      </c>
      <c r="C1940" s="323"/>
      <c r="D1940" s="310" t="s">
        <v>2436</v>
      </c>
      <c r="E1940" s="324" t="s">
        <v>2437</v>
      </c>
      <c r="F1940" s="293"/>
      <c r="G1940" s="293"/>
      <c r="H1940" s="294"/>
      <c r="I1940" s="294" t="str">
        <f>IFERROR(_xlfn.IFNA(VLOOKUP($D:$D,history!$I:$Y,3,0),VLOOKUP(E:E,history!$H:$Y,4,0)),"--")</f>
        <v>--</v>
      </c>
      <c r="J1940" s="282" t="s">
        <v>9868</v>
      </c>
      <c r="K1940" s="282" t="str">
        <f t="shared" si="350"/>
        <v/>
      </c>
      <c r="L1940" s="312">
        <f t="shared" si="351"/>
        <v>83.71</v>
      </c>
      <c r="M1940" s="312">
        <f t="shared" si="352"/>
        <v>126.83</v>
      </c>
      <c r="N1940" s="297" t="str">
        <f>_xlfn.IFNA(VLOOKUP($E:$E,'1'!$A:$E,3,0),"")</f>
        <v/>
      </c>
      <c r="O1940" s="297" t="str">
        <f>_xlfn.IFNA(VLOOKUP($E:$E,'2'!$A:$E,3,0),"")</f>
        <v/>
      </c>
      <c r="P1940" s="297" t="str">
        <f>_xlfn.IFNA(VLOOKUP($E:$E,'3'!$A:$D,3,0),"")</f>
        <v/>
      </c>
      <c r="Q1940" s="297" t="str">
        <f>_xlfn.IFNA(VLOOKUP($E:$E,'4'!$A:$F,3,0),"")</f>
        <v/>
      </c>
      <c r="R1940" s="297" t="str">
        <f>_xlfn.IFNA(VLOOKUP($E:$E,'5'!$A:$F,3,0),"")</f>
        <v/>
      </c>
      <c r="S1940" s="297" t="str">
        <f>_xlfn.IFNA(VLOOKUP($E:$E,'6'!$A:$F,3,0),"")</f>
        <v/>
      </c>
      <c r="T1940" s="313">
        <v>1</v>
      </c>
      <c r="U1940" s="313">
        <v>125</v>
      </c>
      <c r="V1940" s="313">
        <v>500</v>
      </c>
      <c r="W1940" s="314">
        <v>2.8000000000000001E-2</v>
      </c>
      <c r="X1940" s="315">
        <v>6.9999999999999994E-5</v>
      </c>
      <c r="Y1940" s="749">
        <v>120</v>
      </c>
      <c r="Z1940" s="282"/>
      <c r="AA1940" s="316" t="s">
        <v>10390</v>
      </c>
      <c r="AB1940" s="282" t="s">
        <v>9163</v>
      </c>
      <c r="AC1940" s="317" t="s">
        <v>2081</v>
      </c>
      <c r="AD1940" s="318" t="s">
        <v>2741</v>
      </c>
      <c r="AE1940" s="319">
        <v>0</v>
      </c>
      <c r="AF1940" s="319" t="s">
        <v>11282</v>
      </c>
      <c r="AG1940" s="320">
        <v>1.59</v>
      </c>
      <c r="AH1940" s="321">
        <f t="shared" si="349"/>
        <v>0</v>
      </c>
      <c r="AI1940" s="287">
        <f>_xlfn.IFNA(VLOOKUP(AD:AD,грп!B:C,2,0),0)</f>
        <v>0</v>
      </c>
      <c r="AJ1940" s="607">
        <v>50</v>
      </c>
      <c r="AK1940" s="672">
        <f t="shared" si="343"/>
        <v>0</v>
      </c>
      <c r="AL1940" s="174"/>
    </row>
    <row r="1941" spans="1:38" s="4" customFormat="1" ht="12" customHeight="1" outlineLevel="1" x14ac:dyDescent="0.35">
      <c r="A1941" s="307" t="s">
        <v>10525</v>
      </c>
      <c r="B1941" s="308">
        <v>0</v>
      </c>
      <c r="C1941" s="309"/>
      <c r="D1941" s="310" t="s">
        <v>4967</v>
      </c>
      <c r="E1941" s="322" t="s">
        <v>4663</v>
      </c>
      <c r="F1941" s="293"/>
      <c r="G1941" s="293"/>
      <c r="H1941" s="294">
        <v>53</v>
      </c>
      <c r="I1941" s="294" t="str">
        <f>IFERROR(_xlfn.IFNA(VLOOKUP($D:$D,history!$I:$Y,3,0),VLOOKUP(E:E,history!$H:$Y,4,0)),"--")</f>
        <v>--</v>
      </c>
      <c r="J1941" s="282" t="s">
        <v>9870</v>
      </c>
      <c r="K1941" s="282" t="str">
        <f t="shared" si="350"/>
        <v/>
      </c>
      <c r="L1941" s="312">
        <f t="shared" si="351"/>
        <v>84.76</v>
      </c>
      <c r="M1941" s="312">
        <f t="shared" si="352"/>
        <v>128.43</v>
      </c>
      <c r="N1941" s="297" t="str">
        <f>_xlfn.IFNA(VLOOKUP($E:$E,'1'!$A:$E,3,0),"")</f>
        <v/>
      </c>
      <c r="O1941" s="297" t="str">
        <f>_xlfn.IFNA(VLOOKUP($E:$E,'2'!$A:$E,3,0),"")</f>
        <v/>
      </c>
      <c r="P1941" s="297" t="str">
        <f>_xlfn.IFNA(VLOOKUP($E:$E,'3'!$A:$D,3,0),"")</f>
        <v/>
      </c>
      <c r="Q1941" s="297" t="str">
        <f>_xlfn.IFNA(VLOOKUP($E:$E,'4'!$A:$F,3,0),"")</f>
        <v/>
      </c>
      <c r="R1941" s="297" t="str">
        <f>_xlfn.IFNA(VLOOKUP($E:$E,'5'!$A:$F,3,0),"")</f>
        <v/>
      </c>
      <c r="S1941" s="297" t="str">
        <f>_xlfn.IFNA(VLOOKUP($E:$E,'6'!$A:$F,3,0),"")</f>
        <v/>
      </c>
      <c r="T1941" s="313">
        <v>1</v>
      </c>
      <c r="U1941" s="313">
        <v>125</v>
      </c>
      <c r="V1941" s="313">
        <v>500</v>
      </c>
      <c r="W1941" s="314">
        <v>2.4E-2</v>
      </c>
      <c r="X1941" s="315">
        <v>6.9999999999999994E-5</v>
      </c>
      <c r="Y1941" s="749">
        <v>120</v>
      </c>
      <c r="Z1941" s="282"/>
      <c r="AA1941" s="316" t="s">
        <v>393</v>
      </c>
      <c r="AB1941" s="282" t="s">
        <v>9163</v>
      </c>
      <c r="AC1941" s="317" t="s">
        <v>2081</v>
      </c>
      <c r="AD1941" s="318" t="s">
        <v>2741</v>
      </c>
      <c r="AE1941" s="319">
        <v>0</v>
      </c>
      <c r="AF1941" s="319" t="s">
        <v>11282</v>
      </c>
      <c r="AG1941" s="320">
        <v>1.61</v>
      </c>
      <c r="AH1941" s="321">
        <f t="shared" si="349"/>
        <v>0</v>
      </c>
      <c r="AI1941" s="287">
        <f>_xlfn.IFNA(VLOOKUP(AD:AD,грп!B:C,2,0),0)</f>
        <v>0</v>
      </c>
      <c r="AJ1941" s="607">
        <v>50</v>
      </c>
      <c r="AK1941" s="672">
        <f t="shared" si="343"/>
        <v>0</v>
      </c>
      <c r="AL1941" s="174"/>
    </row>
    <row r="1942" spans="1:38" s="4" customFormat="1" ht="12" customHeight="1" outlineLevel="1" x14ac:dyDescent="0.35">
      <c r="A1942" s="307" t="s">
        <v>10525</v>
      </c>
      <c r="B1942" s="308" t="s">
        <v>7475</v>
      </c>
      <c r="C1942" s="323"/>
      <c r="D1942" s="310" t="s">
        <v>2438</v>
      </c>
      <c r="E1942" s="324" t="s">
        <v>2439</v>
      </c>
      <c r="F1942" s="293"/>
      <c r="G1942" s="293"/>
      <c r="H1942" s="294"/>
      <c r="I1942" s="294" t="str">
        <f>IFERROR(_xlfn.IFNA(VLOOKUP($D:$D,history!$I:$Y,3,0),VLOOKUP(E:E,history!$H:$Y,4,0)),"--")</f>
        <v>--</v>
      </c>
      <c r="J1942" s="282" t="s">
        <v>5946</v>
      </c>
      <c r="K1942" s="282" t="str">
        <f t="shared" si="350"/>
        <v/>
      </c>
      <c r="L1942" s="312">
        <f t="shared" si="351"/>
        <v>112.14</v>
      </c>
      <c r="M1942" s="312">
        <f t="shared" si="352"/>
        <v>169.91</v>
      </c>
      <c r="N1942" s="297" t="str">
        <f>_xlfn.IFNA(VLOOKUP($E:$E,'1'!$A:$E,3,0),"")</f>
        <v/>
      </c>
      <c r="O1942" s="297" t="str">
        <f>_xlfn.IFNA(VLOOKUP($E:$E,'2'!$A:$E,3,0),"")</f>
        <v/>
      </c>
      <c r="P1942" s="297" t="str">
        <f>_xlfn.IFNA(VLOOKUP($E:$E,'3'!$A:$D,3,0),"")</f>
        <v/>
      </c>
      <c r="Q1942" s="297" t="str">
        <f>_xlfn.IFNA(VLOOKUP($E:$E,'4'!$A:$F,3,0),"")</f>
        <v/>
      </c>
      <c r="R1942" s="297" t="str">
        <f>_xlfn.IFNA(VLOOKUP($E:$E,'5'!$A:$F,3,0),"")</f>
        <v/>
      </c>
      <c r="S1942" s="297" t="str">
        <f>_xlfn.IFNA(VLOOKUP($E:$E,'6'!$A:$F,3,0),"")</f>
        <v/>
      </c>
      <c r="T1942" s="313">
        <v>5</v>
      </c>
      <c r="U1942" s="313">
        <v>50</v>
      </c>
      <c r="V1942" s="313">
        <v>200</v>
      </c>
      <c r="W1942" s="314">
        <v>3.5000000000000003E-2</v>
      </c>
      <c r="X1942" s="315">
        <v>1.85E-4</v>
      </c>
      <c r="Y1942" s="749">
        <v>160</v>
      </c>
      <c r="Z1942" s="282"/>
      <c r="AA1942" s="316" t="s">
        <v>10391</v>
      </c>
      <c r="AB1942" s="282" t="s">
        <v>9163</v>
      </c>
      <c r="AC1942" s="317" t="s">
        <v>2081</v>
      </c>
      <c r="AD1942" s="318" t="s">
        <v>2741</v>
      </c>
      <c r="AE1942" s="319">
        <v>0</v>
      </c>
      <c r="AF1942" s="319" t="s">
        <v>11282</v>
      </c>
      <c r="AG1942" s="320">
        <v>2.13</v>
      </c>
      <c r="AH1942" s="321">
        <f t="shared" si="349"/>
        <v>0</v>
      </c>
      <c r="AI1942" s="287">
        <f>_xlfn.IFNA(VLOOKUP(AD:AD,грп!B:C,2,0),0)</f>
        <v>0</v>
      </c>
      <c r="AJ1942" s="607">
        <v>0</v>
      </c>
      <c r="AK1942" s="672">
        <f t="shared" si="343"/>
        <v>0</v>
      </c>
      <c r="AL1942" s="174"/>
    </row>
    <row r="1943" spans="1:38" s="4" customFormat="1" ht="12" customHeight="1" outlineLevel="1" x14ac:dyDescent="0.35">
      <c r="A1943" s="307" t="s">
        <v>10525</v>
      </c>
      <c r="B1943" s="308" t="s">
        <v>7476</v>
      </c>
      <c r="C1943" s="323"/>
      <c r="D1943" s="310" t="s">
        <v>3709</v>
      </c>
      <c r="E1943" s="324" t="s">
        <v>2440</v>
      </c>
      <c r="F1943" s="293"/>
      <c r="G1943" s="293"/>
      <c r="H1943" s="294">
        <v>29</v>
      </c>
      <c r="I1943" s="294" t="str">
        <f>IFERROR(_xlfn.IFNA(VLOOKUP($D:$D,history!$I:$Y,3,0),VLOOKUP(E:E,history!$H:$Y,4,0)),"--")</f>
        <v>--</v>
      </c>
      <c r="J1943" s="282" t="s">
        <v>9870</v>
      </c>
      <c r="K1943" s="282" t="str">
        <f t="shared" si="350"/>
        <v/>
      </c>
      <c r="L1943" s="312">
        <f t="shared" si="351"/>
        <v>95.29</v>
      </c>
      <c r="M1943" s="312">
        <f t="shared" si="352"/>
        <v>144.38</v>
      </c>
      <c r="N1943" s="297" t="str">
        <f>_xlfn.IFNA(VLOOKUP($E:$E,'1'!$A:$E,3,0),"")</f>
        <v/>
      </c>
      <c r="O1943" s="297" t="str">
        <f>_xlfn.IFNA(VLOOKUP($E:$E,'2'!$A:$E,3,0),"")</f>
        <v/>
      </c>
      <c r="P1943" s="297" t="str">
        <f>_xlfn.IFNA(VLOOKUP($E:$E,'3'!$A:$D,3,0),"")</f>
        <v/>
      </c>
      <c r="Q1943" s="297" t="str">
        <f>_xlfn.IFNA(VLOOKUP($E:$E,'4'!$A:$F,3,0),"")</f>
        <v/>
      </c>
      <c r="R1943" s="297" t="str">
        <f>_xlfn.IFNA(VLOOKUP($E:$E,'5'!$A:$F,3,0),"")</f>
        <v/>
      </c>
      <c r="S1943" s="297" t="str">
        <f>_xlfn.IFNA(VLOOKUP($E:$E,'6'!$A:$F,3,0),"")</f>
        <v/>
      </c>
      <c r="T1943" s="313">
        <v>5</v>
      </c>
      <c r="U1943" s="313">
        <v>50</v>
      </c>
      <c r="V1943" s="313">
        <v>200</v>
      </c>
      <c r="W1943" s="314">
        <v>3.1E-2</v>
      </c>
      <c r="X1943" s="315">
        <v>1.85E-4</v>
      </c>
      <c r="Y1943" s="749">
        <v>140</v>
      </c>
      <c r="Z1943" s="282"/>
      <c r="AA1943" s="316" t="s">
        <v>10390</v>
      </c>
      <c r="AB1943" s="282" t="s">
        <v>9163</v>
      </c>
      <c r="AC1943" s="317" t="s">
        <v>2081</v>
      </c>
      <c r="AD1943" s="318" t="s">
        <v>2741</v>
      </c>
      <c r="AE1943" s="319">
        <v>0</v>
      </c>
      <c r="AF1943" s="319" t="s">
        <v>11282</v>
      </c>
      <c r="AG1943" s="320">
        <v>1.81</v>
      </c>
      <c r="AH1943" s="321">
        <f t="shared" si="349"/>
        <v>0</v>
      </c>
      <c r="AI1943" s="287">
        <f>_xlfn.IFNA(VLOOKUP(AD:AD,грп!B:C,2,0),0)</f>
        <v>0</v>
      </c>
      <c r="AJ1943" s="607">
        <v>50</v>
      </c>
      <c r="AK1943" s="672">
        <f t="shared" si="343"/>
        <v>0</v>
      </c>
      <c r="AL1943" s="174"/>
    </row>
    <row r="1944" spans="1:38" s="4" customFormat="1" ht="12" customHeight="1" outlineLevel="1" x14ac:dyDescent="0.35">
      <c r="A1944" s="307" t="s">
        <v>10525</v>
      </c>
      <c r="B1944" s="308" t="s">
        <v>7477</v>
      </c>
      <c r="C1944" s="323"/>
      <c r="D1944" s="310" t="s">
        <v>2441</v>
      </c>
      <c r="E1944" s="324" t="s">
        <v>2442</v>
      </c>
      <c r="F1944" s="293"/>
      <c r="G1944" s="293"/>
      <c r="H1944" s="294"/>
      <c r="I1944" s="294" t="str">
        <f>IFERROR(_xlfn.IFNA(VLOOKUP($D:$D,history!$I:$Y,3,0),VLOOKUP(E:E,history!$H:$Y,4,0)),"--")</f>
        <v>--</v>
      </c>
      <c r="J1944" s="282" t="s">
        <v>9870</v>
      </c>
      <c r="K1944" s="282" t="str">
        <f t="shared" si="350"/>
        <v/>
      </c>
      <c r="L1944" s="312">
        <f t="shared" si="351"/>
        <v>135.31</v>
      </c>
      <c r="M1944" s="312">
        <f t="shared" si="352"/>
        <v>205.01</v>
      </c>
      <c r="N1944" s="297" t="str">
        <f>_xlfn.IFNA(VLOOKUP($E:$E,'1'!$A:$E,3,0),"")</f>
        <v/>
      </c>
      <c r="O1944" s="297" t="str">
        <f>_xlfn.IFNA(VLOOKUP($E:$E,'2'!$A:$E,3,0),"")</f>
        <v/>
      </c>
      <c r="P1944" s="297" t="str">
        <f>_xlfn.IFNA(VLOOKUP($E:$E,'3'!$A:$D,3,0),"")</f>
        <v/>
      </c>
      <c r="Q1944" s="297" t="str">
        <f>_xlfn.IFNA(VLOOKUP($E:$E,'4'!$A:$F,3,0),"")</f>
        <v/>
      </c>
      <c r="R1944" s="297" t="str">
        <f>_xlfn.IFNA(VLOOKUP($E:$E,'5'!$A:$F,3,0),"")</f>
        <v/>
      </c>
      <c r="S1944" s="297" t="str">
        <f>_xlfn.IFNA(VLOOKUP($E:$E,'6'!$A:$F,3,0),"")</f>
        <v/>
      </c>
      <c r="T1944" s="313">
        <v>5</v>
      </c>
      <c r="U1944" s="313">
        <v>50</v>
      </c>
      <c r="V1944" s="313">
        <v>200</v>
      </c>
      <c r="W1944" s="314">
        <v>4.5999999999999999E-2</v>
      </c>
      <c r="X1944" s="315">
        <v>1.85E-4</v>
      </c>
      <c r="Y1944" s="749">
        <v>190</v>
      </c>
      <c r="Z1944" s="282"/>
      <c r="AA1944" s="316" t="s">
        <v>10390</v>
      </c>
      <c r="AB1944" s="282" t="s">
        <v>9163</v>
      </c>
      <c r="AC1944" s="317" t="s">
        <v>2081</v>
      </c>
      <c r="AD1944" s="318" t="s">
        <v>2741</v>
      </c>
      <c r="AE1944" s="319">
        <v>0</v>
      </c>
      <c r="AF1944" s="319" t="s">
        <v>11282</v>
      </c>
      <c r="AG1944" s="320">
        <v>2.57</v>
      </c>
      <c r="AH1944" s="321">
        <f t="shared" si="349"/>
        <v>0</v>
      </c>
      <c r="AI1944" s="287">
        <f>_xlfn.IFNA(VLOOKUP(AD:AD,грп!B:C,2,0),0)</f>
        <v>0</v>
      </c>
      <c r="AJ1944" s="607">
        <v>100</v>
      </c>
      <c r="AK1944" s="672">
        <f t="shared" si="343"/>
        <v>0</v>
      </c>
      <c r="AL1944" s="174"/>
    </row>
    <row r="1945" spans="1:38" s="4" customFormat="1" ht="12" customHeight="1" outlineLevel="1" x14ac:dyDescent="0.35">
      <c r="A1945" s="307" t="s">
        <v>10525</v>
      </c>
      <c r="B1945" s="308" t="s">
        <v>7478</v>
      </c>
      <c r="C1945" s="323"/>
      <c r="D1945" s="310" t="s">
        <v>11032</v>
      </c>
      <c r="E1945" s="324" t="s">
        <v>2443</v>
      </c>
      <c r="F1945" s="293"/>
      <c r="G1945" s="293"/>
      <c r="H1945" s="294"/>
      <c r="I1945" s="294" t="str">
        <f>IFERROR(_xlfn.IFNA(VLOOKUP($D:$D,history!$I:$Y,3,0),VLOOKUP(E:E,history!$H:$Y,4,0)),"--")</f>
        <v>--</v>
      </c>
      <c r="J1945" s="282" t="s">
        <v>9870</v>
      </c>
      <c r="K1945" s="282" t="str">
        <f t="shared" si="350"/>
        <v/>
      </c>
      <c r="L1945" s="312">
        <f t="shared" si="351"/>
        <v>179.53</v>
      </c>
      <c r="M1945" s="312">
        <f t="shared" si="352"/>
        <v>272.02</v>
      </c>
      <c r="N1945" s="297" t="str">
        <f>_xlfn.IFNA(VLOOKUP($E:$E,'1'!$A:$E,3,0),"")</f>
        <v/>
      </c>
      <c r="O1945" s="297" t="str">
        <f>_xlfn.IFNA(VLOOKUP($E:$E,'2'!$A:$E,3,0),"")</f>
        <v/>
      </c>
      <c r="P1945" s="297" t="str">
        <f>_xlfn.IFNA(VLOOKUP($E:$E,'3'!$A:$D,3,0),"")</f>
        <v/>
      </c>
      <c r="Q1945" s="297" t="str">
        <f>_xlfn.IFNA(VLOOKUP($E:$E,'4'!$A:$F,3,0),"")</f>
        <v/>
      </c>
      <c r="R1945" s="297" t="str">
        <f>_xlfn.IFNA(VLOOKUP($E:$E,'5'!$A:$F,3,0),"")</f>
        <v/>
      </c>
      <c r="S1945" s="297" t="str">
        <f>_xlfn.IFNA(VLOOKUP($E:$E,'6'!$A:$F,3,0),"")</f>
        <v/>
      </c>
      <c r="T1945" s="313">
        <v>10</v>
      </c>
      <c r="U1945" s="313">
        <v>100</v>
      </c>
      <c r="V1945" s="313">
        <v>400</v>
      </c>
      <c r="W1945" s="314">
        <v>0.06</v>
      </c>
      <c r="X1945" s="315">
        <v>1.35E-4</v>
      </c>
      <c r="Y1945" s="749">
        <v>260</v>
      </c>
      <c r="Z1945" s="282"/>
      <c r="AA1945" s="316" t="s">
        <v>393</v>
      </c>
      <c r="AB1945" s="282" t="s">
        <v>9163</v>
      </c>
      <c r="AC1945" s="317" t="s">
        <v>2081</v>
      </c>
      <c r="AD1945" s="318" t="s">
        <v>2741</v>
      </c>
      <c r="AE1945" s="319">
        <v>0</v>
      </c>
      <c r="AF1945" s="319" t="s">
        <v>11282</v>
      </c>
      <c r="AG1945" s="320">
        <v>3.41</v>
      </c>
      <c r="AH1945" s="321">
        <f t="shared" si="349"/>
        <v>0</v>
      </c>
      <c r="AI1945" s="287">
        <f>_xlfn.IFNA(VLOOKUP(AD:AD,грп!B:C,2,0),0)</f>
        <v>0</v>
      </c>
      <c r="AJ1945" s="607">
        <v>20</v>
      </c>
      <c r="AK1945" s="672">
        <f t="shared" si="343"/>
        <v>0</v>
      </c>
      <c r="AL1945" s="174"/>
    </row>
    <row r="1946" spans="1:38" s="4" customFormat="1" ht="12" customHeight="1" outlineLevel="1" x14ac:dyDescent="0.35">
      <c r="A1946" s="307" t="s">
        <v>10525</v>
      </c>
      <c r="B1946" s="308" t="s">
        <v>7479</v>
      </c>
      <c r="C1946" s="323"/>
      <c r="D1946" s="310" t="s">
        <v>11033</v>
      </c>
      <c r="E1946" s="324" t="s">
        <v>2444</v>
      </c>
      <c r="F1946" s="293"/>
      <c r="G1946" s="293"/>
      <c r="H1946" s="294"/>
      <c r="I1946" s="294" t="str">
        <f>IFERROR(_xlfn.IFNA(VLOOKUP($D:$D,history!$I:$Y,3,0),VLOOKUP(E:E,history!$H:$Y,4,0)),"--")</f>
        <v>--</v>
      </c>
      <c r="J1946" s="282" t="s">
        <v>9870</v>
      </c>
      <c r="K1946" s="282" t="str">
        <f t="shared" si="350"/>
        <v/>
      </c>
      <c r="L1946" s="312">
        <f t="shared" si="351"/>
        <v>48.97</v>
      </c>
      <c r="M1946" s="312">
        <f t="shared" si="352"/>
        <v>74.19</v>
      </c>
      <c r="N1946" s="297" t="str">
        <f>_xlfn.IFNA(VLOOKUP($E:$E,'1'!$A:$E,3,0),"")</f>
        <v/>
      </c>
      <c r="O1946" s="297" t="str">
        <f>_xlfn.IFNA(VLOOKUP($E:$E,'2'!$A:$E,3,0),"")</f>
        <v/>
      </c>
      <c r="P1946" s="297" t="str">
        <f>_xlfn.IFNA(VLOOKUP($E:$E,'3'!$A:$D,3,0),"")</f>
        <v/>
      </c>
      <c r="Q1946" s="297" t="str">
        <f>_xlfn.IFNA(VLOOKUP($E:$E,'4'!$A:$F,3,0),"")</f>
        <v/>
      </c>
      <c r="R1946" s="297" t="str">
        <f>_xlfn.IFNA(VLOOKUP($E:$E,'5'!$A:$F,3,0),"")</f>
        <v/>
      </c>
      <c r="S1946" s="297" t="str">
        <f>_xlfn.IFNA(VLOOKUP($E:$E,'6'!$A:$F,3,0),"")</f>
        <v/>
      </c>
      <c r="T1946" s="313">
        <v>1</v>
      </c>
      <c r="U1946" s="313">
        <v>125</v>
      </c>
      <c r="V1946" s="313">
        <v>500</v>
      </c>
      <c r="W1946" s="314">
        <v>1.4999999999999999E-2</v>
      </c>
      <c r="X1946" s="315">
        <v>7.4999999999999993E-5</v>
      </c>
      <c r="Y1946" s="749">
        <v>70</v>
      </c>
      <c r="Z1946" s="282"/>
      <c r="AA1946" s="316" t="s">
        <v>393</v>
      </c>
      <c r="AB1946" s="282" t="s">
        <v>9163</v>
      </c>
      <c r="AC1946" s="317" t="s">
        <v>2081</v>
      </c>
      <c r="AD1946" s="318" t="s">
        <v>2741</v>
      </c>
      <c r="AE1946" s="319">
        <v>0</v>
      </c>
      <c r="AF1946" s="319" t="s">
        <v>11282</v>
      </c>
      <c r="AG1946" s="320">
        <v>0.93</v>
      </c>
      <c r="AH1946" s="321">
        <f t="shared" si="349"/>
        <v>0</v>
      </c>
      <c r="AI1946" s="287">
        <f>_xlfn.IFNA(VLOOKUP(AD:AD,грп!B:C,2,0),0)</f>
        <v>0</v>
      </c>
      <c r="AJ1946" s="607">
        <v>23</v>
      </c>
      <c r="AK1946" s="672">
        <f t="shared" si="343"/>
        <v>0</v>
      </c>
      <c r="AL1946" s="174"/>
    </row>
    <row r="1947" spans="1:38" s="4" customFormat="1" ht="12" customHeight="1" outlineLevel="1" x14ac:dyDescent="0.35">
      <c r="A1947" s="307" t="s">
        <v>10525</v>
      </c>
      <c r="B1947" s="308" t="s">
        <v>7480</v>
      </c>
      <c r="C1947" s="323"/>
      <c r="D1947" s="310" t="s">
        <v>2445</v>
      </c>
      <c r="E1947" s="324" t="s">
        <v>2446</v>
      </c>
      <c r="F1947" s="293"/>
      <c r="G1947" s="293"/>
      <c r="H1947" s="294"/>
      <c r="I1947" s="294" t="str">
        <f>IFERROR(_xlfn.IFNA(VLOOKUP($D:$D,history!$I:$Y,3,0),VLOOKUP(E:E,history!$H:$Y,4,0)),"--")</f>
        <v>--</v>
      </c>
      <c r="J1947" s="282" t="s">
        <v>5946</v>
      </c>
      <c r="K1947" s="282" t="str">
        <f t="shared" si="350"/>
        <v/>
      </c>
      <c r="L1947" s="312">
        <f t="shared" si="351"/>
        <v>339.06</v>
      </c>
      <c r="M1947" s="312">
        <f t="shared" si="352"/>
        <v>513.72</v>
      </c>
      <c r="N1947" s="297" t="str">
        <f>_xlfn.IFNA(VLOOKUP($E:$E,'1'!$A:$E,3,0),"")</f>
        <v/>
      </c>
      <c r="O1947" s="297" t="str">
        <f>_xlfn.IFNA(VLOOKUP($E:$E,'2'!$A:$E,3,0),"")</f>
        <v/>
      </c>
      <c r="P1947" s="297" t="str">
        <f>_xlfn.IFNA(VLOOKUP($E:$E,'3'!$A:$D,3,0),"")</f>
        <v/>
      </c>
      <c r="Q1947" s="297" t="str">
        <f>_xlfn.IFNA(VLOOKUP($E:$E,'4'!$A:$F,3,0),"")</f>
        <v/>
      </c>
      <c r="R1947" s="297" t="str">
        <f>_xlfn.IFNA(VLOOKUP($E:$E,'5'!$A:$F,3,0),"")</f>
        <v/>
      </c>
      <c r="S1947" s="297" t="str">
        <f>_xlfn.IFNA(VLOOKUP($E:$E,'6'!$A:$F,3,0),"")</f>
        <v/>
      </c>
      <c r="T1947" s="313">
        <v>10</v>
      </c>
      <c r="U1947" s="313">
        <v>50</v>
      </c>
      <c r="V1947" s="313">
        <v>200</v>
      </c>
      <c r="W1947" s="314">
        <v>0.123</v>
      </c>
      <c r="X1947" s="315">
        <v>2.7500000000000002E-4</v>
      </c>
      <c r="Y1947" s="749">
        <v>490</v>
      </c>
      <c r="Z1947" s="282"/>
      <c r="AA1947" s="316" t="s">
        <v>10390</v>
      </c>
      <c r="AB1947" s="282" t="s">
        <v>9163</v>
      </c>
      <c r="AC1947" s="317" t="s">
        <v>2081</v>
      </c>
      <c r="AD1947" s="318" t="s">
        <v>2741</v>
      </c>
      <c r="AE1947" s="319">
        <v>0</v>
      </c>
      <c r="AF1947" s="319" t="s">
        <v>11294</v>
      </c>
      <c r="AG1947" s="320">
        <v>6.44</v>
      </c>
      <c r="AH1947" s="321">
        <f t="shared" ref="AH1947:AH1974" si="353">IF($A$3="РЕГИОНЫ",ROUND($AG1947*(1-($L$6-$F$4))*(1-$F$3)*(1+$AG$2)*$AG$1,2),0)</f>
        <v>0</v>
      </c>
      <c r="AI1947" s="287">
        <f>_xlfn.IFNA(VLOOKUP(AD:AD,грп!B:C,2,0),0)</f>
        <v>0</v>
      </c>
      <c r="AJ1947" s="607">
        <v>50</v>
      </c>
      <c r="AK1947" s="672">
        <f t="shared" si="343"/>
        <v>0</v>
      </c>
      <c r="AL1947" s="174"/>
    </row>
    <row r="1948" spans="1:38" s="4" customFormat="1" ht="12" customHeight="1" outlineLevel="1" x14ac:dyDescent="0.35">
      <c r="A1948" s="307" t="s">
        <v>10525</v>
      </c>
      <c r="B1948" s="308" t="s">
        <v>7481</v>
      </c>
      <c r="C1948" s="323"/>
      <c r="D1948" s="310" t="s">
        <v>2622</v>
      </c>
      <c r="E1948" s="324" t="s">
        <v>2623</v>
      </c>
      <c r="F1948" s="293"/>
      <c r="G1948" s="293"/>
      <c r="H1948" s="294"/>
      <c r="I1948" s="294" t="str">
        <f>IFERROR(_xlfn.IFNA(VLOOKUP($D:$D,history!$I:$Y,3,0),VLOOKUP(E:E,history!$H:$Y,4,0)),"--")</f>
        <v>--</v>
      </c>
      <c r="J1948" s="282" t="s">
        <v>9870</v>
      </c>
      <c r="K1948" s="282" t="str">
        <f t="shared" si="350"/>
        <v/>
      </c>
      <c r="L1948" s="312">
        <f t="shared" si="351"/>
        <v>307.99</v>
      </c>
      <c r="M1948" s="312">
        <f t="shared" si="352"/>
        <v>466.65</v>
      </c>
      <c r="N1948" s="297" t="str">
        <f>_xlfn.IFNA(VLOOKUP($E:$E,'1'!$A:$E,3,0),"")</f>
        <v/>
      </c>
      <c r="O1948" s="297" t="str">
        <f>_xlfn.IFNA(VLOOKUP($E:$E,'2'!$A:$E,3,0),"")</f>
        <v/>
      </c>
      <c r="P1948" s="297" t="str">
        <f>_xlfn.IFNA(VLOOKUP($E:$E,'3'!$A:$D,3,0),"")</f>
        <v/>
      </c>
      <c r="Q1948" s="297" t="str">
        <f>_xlfn.IFNA(VLOOKUP($E:$E,'4'!$A:$F,3,0),"")</f>
        <v/>
      </c>
      <c r="R1948" s="297" t="str">
        <f>_xlfn.IFNA(VLOOKUP($E:$E,'5'!$A:$F,3,0),"")</f>
        <v/>
      </c>
      <c r="S1948" s="297" t="str">
        <f>_xlfn.IFNA(VLOOKUP($E:$E,'6'!$A:$F,3,0),"")</f>
        <v/>
      </c>
      <c r="T1948" s="313">
        <v>1</v>
      </c>
      <c r="U1948" s="313">
        <v>30</v>
      </c>
      <c r="V1948" s="313">
        <v>120</v>
      </c>
      <c r="W1948" s="314">
        <v>0.13600000000000001</v>
      </c>
      <c r="X1948" s="315">
        <v>2.9629629999999998E-4</v>
      </c>
      <c r="Y1948" s="749">
        <v>440</v>
      </c>
      <c r="Z1948" s="282"/>
      <c r="AA1948" s="316" t="s">
        <v>10391</v>
      </c>
      <c r="AB1948" s="282" t="s">
        <v>9163</v>
      </c>
      <c r="AC1948" s="317" t="s">
        <v>2081</v>
      </c>
      <c r="AD1948" s="318" t="s">
        <v>2741</v>
      </c>
      <c r="AE1948" s="319">
        <v>0</v>
      </c>
      <c r="AF1948" s="319" t="s">
        <v>11282</v>
      </c>
      <c r="AG1948" s="320">
        <v>5.85</v>
      </c>
      <c r="AH1948" s="321">
        <f t="shared" si="353"/>
        <v>0</v>
      </c>
      <c r="AI1948" s="287">
        <f>_xlfn.IFNA(VLOOKUP(AD:AD,грп!B:C,2,0),0)</f>
        <v>0</v>
      </c>
      <c r="AJ1948" s="607">
        <v>52</v>
      </c>
      <c r="AK1948" s="672">
        <f t="shared" si="343"/>
        <v>0</v>
      </c>
      <c r="AL1948" s="174"/>
    </row>
    <row r="1949" spans="1:38" s="4" customFormat="1" ht="12" customHeight="1" outlineLevel="1" x14ac:dyDescent="0.35">
      <c r="A1949" s="307" t="s">
        <v>10525</v>
      </c>
      <c r="B1949" s="308" t="s">
        <v>7482</v>
      </c>
      <c r="C1949" s="323"/>
      <c r="D1949" s="310" t="s">
        <v>10282</v>
      </c>
      <c r="E1949" s="324" t="s">
        <v>2447</v>
      </c>
      <c r="F1949" s="293"/>
      <c r="G1949" s="293"/>
      <c r="H1949" s="294"/>
      <c r="I1949" s="294" t="str">
        <f>IFERROR(_xlfn.IFNA(VLOOKUP($D:$D,history!$I:$Y,3,0),VLOOKUP(E:E,history!$H:$Y,4,0)),"--")</f>
        <v>--</v>
      </c>
      <c r="J1949" s="282" t="s">
        <v>9870</v>
      </c>
      <c r="K1949" s="282" t="str">
        <f t="shared" si="350"/>
        <v/>
      </c>
      <c r="L1949" s="312">
        <f t="shared" si="351"/>
        <v>87.93</v>
      </c>
      <c r="M1949" s="312">
        <f t="shared" si="352"/>
        <v>133.22</v>
      </c>
      <c r="N1949" s="297" t="str">
        <f>_xlfn.IFNA(VLOOKUP($E:$E,'1'!$A:$E,3,0),"")</f>
        <v/>
      </c>
      <c r="O1949" s="297" t="str">
        <f>_xlfn.IFNA(VLOOKUP($E:$E,'2'!$A:$E,3,0),"")</f>
        <v/>
      </c>
      <c r="P1949" s="297" t="str">
        <f>_xlfn.IFNA(VLOOKUP($E:$E,'3'!$A:$D,3,0),"")</f>
        <v/>
      </c>
      <c r="Q1949" s="297" t="str">
        <f>_xlfn.IFNA(VLOOKUP($E:$E,'4'!$A:$F,3,0),"")</f>
        <v/>
      </c>
      <c r="R1949" s="297" t="str">
        <f>_xlfn.IFNA(VLOOKUP($E:$E,'5'!$A:$F,3,0),"")</f>
        <v/>
      </c>
      <c r="S1949" s="297" t="str">
        <f>_xlfn.IFNA(VLOOKUP($E:$E,'6'!$A:$F,3,0),"")</f>
        <v/>
      </c>
      <c r="T1949" s="313">
        <v>1</v>
      </c>
      <c r="U1949" s="313">
        <v>125</v>
      </c>
      <c r="V1949" s="313">
        <v>500</v>
      </c>
      <c r="W1949" s="314">
        <v>2.7E-2</v>
      </c>
      <c r="X1949" s="315">
        <v>7.4999999999999993E-5</v>
      </c>
      <c r="Y1949" s="749">
        <v>130</v>
      </c>
      <c r="Z1949" s="282"/>
      <c r="AA1949" s="316" t="s">
        <v>10391</v>
      </c>
      <c r="AB1949" s="282" t="s">
        <v>9163</v>
      </c>
      <c r="AC1949" s="317" t="s">
        <v>2081</v>
      </c>
      <c r="AD1949" s="318" t="s">
        <v>2741</v>
      </c>
      <c r="AE1949" s="319">
        <v>0</v>
      </c>
      <c r="AF1949" s="319" t="s">
        <v>11282</v>
      </c>
      <c r="AG1949" s="320">
        <v>1.67</v>
      </c>
      <c r="AH1949" s="321">
        <f t="shared" si="353"/>
        <v>0</v>
      </c>
      <c r="AI1949" s="287">
        <f>_xlfn.IFNA(VLOOKUP(AD:AD,грп!B:C,2,0),0)</f>
        <v>0</v>
      </c>
      <c r="AJ1949" s="607">
        <v>0</v>
      </c>
      <c r="AK1949" s="672">
        <f t="shared" si="343"/>
        <v>0</v>
      </c>
      <c r="AL1949" s="174"/>
    </row>
    <row r="1950" spans="1:38" s="4" customFormat="1" ht="12" customHeight="1" outlineLevel="1" x14ac:dyDescent="0.35">
      <c r="A1950" s="307" t="s">
        <v>10525</v>
      </c>
      <c r="B1950" s="308">
        <v>0</v>
      </c>
      <c r="C1950" s="309"/>
      <c r="D1950" s="310" t="s">
        <v>4968</v>
      </c>
      <c r="E1950" s="322" t="s">
        <v>4664</v>
      </c>
      <c r="F1950" s="293"/>
      <c r="G1950" s="293"/>
      <c r="H1950" s="294"/>
      <c r="I1950" s="294" t="str">
        <f>IFERROR(_xlfn.IFNA(VLOOKUP($D:$D,history!$I:$Y,3,0),VLOOKUP(E:E,history!$H:$Y,4,0)),"--")</f>
        <v>--</v>
      </c>
      <c r="J1950" s="282" t="s">
        <v>5946</v>
      </c>
      <c r="K1950" s="282" t="str">
        <f t="shared" si="350"/>
        <v/>
      </c>
      <c r="L1950" s="312">
        <f t="shared" si="351"/>
        <v>84.76</v>
      </c>
      <c r="M1950" s="312">
        <f t="shared" si="352"/>
        <v>128.43</v>
      </c>
      <c r="N1950" s="297" t="str">
        <f>_xlfn.IFNA(VLOOKUP($E:$E,'1'!$A:$E,3,0),"")</f>
        <v/>
      </c>
      <c r="O1950" s="297" t="str">
        <f>_xlfn.IFNA(VLOOKUP($E:$E,'2'!$A:$E,3,0),"")</f>
        <v/>
      </c>
      <c r="P1950" s="297" t="str">
        <f>_xlfn.IFNA(VLOOKUP($E:$E,'3'!$A:$D,3,0),"")</f>
        <v/>
      </c>
      <c r="Q1950" s="297" t="str">
        <f>_xlfn.IFNA(VLOOKUP($E:$E,'4'!$A:$F,3,0),"")</f>
        <v/>
      </c>
      <c r="R1950" s="297" t="str">
        <f>_xlfn.IFNA(VLOOKUP($E:$E,'5'!$A:$F,3,0),"")</f>
        <v/>
      </c>
      <c r="S1950" s="297" t="str">
        <f>_xlfn.IFNA(VLOOKUP($E:$E,'6'!$A:$F,3,0),"")</f>
        <v/>
      </c>
      <c r="T1950" s="313">
        <v>1</v>
      </c>
      <c r="U1950" s="313">
        <v>125</v>
      </c>
      <c r="V1950" s="313">
        <v>500</v>
      </c>
      <c r="W1950" s="314">
        <v>2.5000000000000001E-2</v>
      </c>
      <c r="X1950" s="315">
        <v>6.9999999999999994E-5</v>
      </c>
      <c r="Y1950" s="749">
        <v>120</v>
      </c>
      <c r="Z1950" s="282"/>
      <c r="AA1950" s="316" t="s">
        <v>10390</v>
      </c>
      <c r="AB1950" s="282" t="s">
        <v>9163</v>
      </c>
      <c r="AC1950" s="317" t="s">
        <v>2081</v>
      </c>
      <c r="AD1950" s="318" t="s">
        <v>2741</v>
      </c>
      <c r="AE1950" s="319">
        <v>0</v>
      </c>
      <c r="AF1950" s="319" t="s">
        <v>11282</v>
      </c>
      <c r="AG1950" s="320">
        <v>1.61</v>
      </c>
      <c r="AH1950" s="321">
        <f t="shared" si="353"/>
        <v>0</v>
      </c>
      <c r="AI1950" s="287">
        <f>_xlfn.IFNA(VLOOKUP(AD:AD,грп!B:C,2,0),0)</f>
        <v>0</v>
      </c>
      <c r="AJ1950" s="607">
        <v>50</v>
      </c>
      <c r="AK1950" s="672">
        <f t="shared" si="343"/>
        <v>0</v>
      </c>
      <c r="AL1950" s="174"/>
    </row>
    <row r="1951" spans="1:38" s="4" customFormat="1" ht="12" customHeight="1" outlineLevel="1" x14ac:dyDescent="0.35">
      <c r="A1951" s="307" t="s">
        <v>10525</v>
      </c>
      <c r="B1951" s="308" t="s">
        <v>7483</v>
      </c>
      <c r="C1951" s="309"/>
      <c r="D1951" s="310" t="s">
        <v>11034</v>
      </c>
      <c r="E1951" s="311" t="s">
        <v>3829</v>
      </c>
      <c r="F1951" s="293"/>
      <c r="G1951" s="293"/>
      <c r="H1951" s="294">
        <v>136</v>
      </c>
      <c r="I1951" s="294" t="str">
        <f>IFERROR(_xlfn.IFNA(VLOOKUP($D:$D,history!$I:$Y,3,0),VLOOKUP(E:E,history!$H:$Y,4,0)),"--")</f>
        <v>--</v>
      </c>
      <c r="J1951" s="282" t="s">
        <v>9870</v>
      </c>
      <c r="K1951" s="282" t="str">
        <f t="shared" si="350"/>
        <v/>
      </c>
      <c r="L1951" s="312">
        <f t="shared" si="351"/>
        <v>120.56</v>
      </c>
      <c r="M1951" s="312">
        <f t="shared" si="352"/>
        <v>182.67</v>
      </c>
      <c r="N1951" s="297" t="str">
        <f>_xlfn.IFNA(VLOOKUP($E:$E,'1'!$A:$E,3,0),"")</f>
        <v/>
      </c>
      <c r="O1951" s="297" t="str">
        <f>_xlfn.IFNA(VLOOKUP($E:$E,'2'!$A:$E,3,0),"")</f>
        <v/>
      </c>
      <c r="P1951" s="297" t="str">
        <f>_xlfn.IFNA(VLOOKUP($E:$E,'3'!$A:$D,3,0),"")</f>
        <v/>
      </c>
      <c r="Q1951" s="297" t="str">
        <f>_xlfn.IFNA(VLOOKUP($E:$E,'4'!$A:$F,3,0),"")</f>
        <v/>
      </c>
      <c r="R1951" s="297" t="str">
        <f>_xlfn.IFNA(VLOOKUP($E:$E,'5'!$A:$F,3,0),"")</f>
        <v/>
      </c>
      <c r="S1951" s="297" t="str">
        <f>_xlfn.IFNA(VLOOKUP($E:$E,'6'!$A:$F,3,0),"")</f>
        <v/>
      </c>
      <c r="T1951" s="313">
        <v>1</v>
      </c>
      <c r="U1951" s="313">
        <v>40</v>
      </c>
      <c r="V1951" s="313">
        <v>160</v>
      </c>
      <c r="W1951" s="314">
        <v>0.03</v>
      </c>
      <c r="X1951" s="315">
        <v>9.2105299999999994E-5</v>
      </c>
      <c r="Y1951" s="749">
        <v>170</v>
      </c>
      <c r="Z1951" s="282"/>
      <c r="AA1951" s="316" t="s">
        <v>10390</v>
      </c>
      <c r="AB1951" s="282" t="s">
        <v>9163</v>
      </c>
      <c r="AC1951" s="317" t="s">
        <v>2081</v>
      </c>
      <c r="AD1951" s="318" t="s">
        <v>2741</v>
      </c>
      <c r="AE1951" s="319">
        <v>0</v>
      </c>
      <c r="AF1951" s="319" t="s">
        <v>11282</v>
      </c>
      <c r="AG1951" s="320">
        <v>2.29</v>
      </c>
      <c r="AH1951" s="321">
        <f t="shared" si="353"/>
        <v>0</v>
      </c>
      <c r="AI1951" s="287">
        <f>_xlfn.IFNA(VLOOKUP(AD:AD,грп!B:C,2,0),0)</f>
        <v>0</v>
      </c>
      <c r="AJ1951" s="607">
        <v>40</v>
      </c>
      <c r="AK1951" s="672">
        <f t="shared" si="343"/>
        <v>0</v>
      </c>
      <c r="AL1951" s="174"/>
    </row>
    <row r="1952" spans="1:38" s="4" customFormat="1" ht="12" customHeight="1" outlineLevel="1" x14ac:dyDescent="0.35">
      <c r="A1952" s="307" t="s">
        <v>10525</v>
      </c>
      <c r="B1952" s="308" t="s">
        <v>7484</v>
      </c>
      <c r="C1952" s="309"/>
      <c r="D1952" s="310" t="s">
        <v>11035</v>
      </c>
      <c r="E1952" s="311" t="s">
        <v>3830</v>
      </c>
      <c r="F1952" s="293"/>
      <c r="G1952" s="293"/>
      <c r="H1952" s="294"/>
      <c r="I1952" s="294" t="str">
        <f>IFERROR(_xlfn.IFNA(VLOOKUP($D:$D,history!$I:$Y,3,0),VLOOKUP(E:E,history!$H:$Y,4,0)),"--")</f>
        <v>--</v>
      </c>
      <c r="J1952" s="282" t="s">
        <v>5946</v>
      </c>
      <c r="K1952" s="282" t="str">
        <f t="shared" si="350"/>
        <v/>
      </c>
      <c r="L1952" s="312">
        <f t="shared" si="351"/>
        <v>136.36000000000001</v>
      </c>
      <c r="M1952" s="312">
        <f t="shared" si="352"/>
        <v>206.6</v>
      </c>
      <c r="N1952" s="297" t="str">
        <f>_xlfn.IFNA(VLOOKUP($E:$E,'1'!$A:$E,3,0),"")</f>
        <v/>
      </c>
      <c r="O1952" s="297" t="str">
        <f>_xlfn.IFNA(VLOOKUP($E:$E,'2'!$A:$E,3,0),"")</f>
        <v/>
      </c>
      <c r="P1952" s="297" t="str">
        <f>_xlfn.IFNA(VLOOKUP($E:$E,'3'!$A:$D,3,0),"")</f>
        <v/>
      </c>
      <c r="Q1952" s="297" t="str">
        <f>_xlfn.IFNA(VLOOKUP($E:$E,'4'!$A:$F,3,0),"")</f>
        <v/>
      </c>
      <c r="R1952" s="297" t="str">
        <f>_xlfn.IFNA(VLOOKUP($E:$E,'5'!$A:$F,3,0),"")</f>
        <v/>
      </c>
      <c r="S1952" s="297" t="str">
        <f>_xlfn.IFNA(VLOOKUP($E:$E,'6'!$A:$F,3,0),"")</f>
        <v/>
      </c>
      <c r="T1952" s="313">
        <v>1</v>
      </c>
      <c r="U1952" s="313">
        <v>10</v>
      </c>
      <c r="V1952" s="313">
        <v>100</v>
      </c>
      <c r="W1952" s="314">
        <v>4.2000000000000003E-2</v>
      </c>
      <c r="X1952" s="315">
        <v>3.0689660000000001E-4</v>
      </c>
      <c r="Y1952" s="749">
        <v>190</v>
      </c>
      <c r="Z1952" s="282"/>
      <c r="AA1952" s="316" t="s">
        <v>10390</v>
      </c>
      <c r="AB1952" s="282" t="s">
        <v>9163</v>
      </c>
      <c r="AC1952" s="317" t="s">
        <v>2081</v>
      </c>
      <c r="AD1952" s="318" t="s">
        <v>2741</v>
      </c>
      <c r="AE1952" s="319">
        <v>0</v>
      </c>
      <c r="AF1952" s="319" t="s">
        <v>11282</v>
      </c>
      <c r="AG1952" s="320">
        <v>2.59</v>
      </c>
      <c r="AH1952" s="321">
        <f t="shared" si="353"/>
        <v>0</v>
      </c>
      <c r="AI1952" s="287">
        <f>_xlfn.IFNA(VLOOKUP(AD:AD,грп!B:C,2,0),0)</f>
        <v>0</v>
      </c>
      <c r="AJ1952" s="607">
        <v>50</v>
      </c>
      <c r="AK1952" s="672">
        <f t="shared" si="343"/>
        <v>0</v>
      </c>
      <c r="AL1952" s="174"/>
    </row>
    <row r="1953" spans="1:38" s="4" customFormat="1" ht="12" customHeight="1" outlineLevel="1" x14ac:dyDescent="0.35">
      <c r="A1953" s="307" t="s">
        <v>10525</v>
      </c>
      <c r="B1953" s="308" t="s">
        <v>7485</v>
      </c>
      <c r="C1953" s="323"/>
      <c r="D1953" s="310" t="s">
        <v>3708</v>
      </c>
      <c r="E1953" s="324" t="s">
        <v>2448</v>
      </c>
      <c r="F1953" s="293"/>
      <c r="G1953" s="293"/>
      <c r="H1953" s="294">
        <v>84</v>
      </c>
      <c r="I1953" s="294" t="str">
        <f>IFERROR(_xlfn.IFNA(VLOOKUP($D:$D,history!$I:$Y,3,0),VLOOKUP(E:E,history!$H:$Y,4,0)),"--")</f>
        <v>--</v>
      </c>
      <c r="J1953" s="282" t="s">
        <v>5946</v>
      </c>
      <c r="K1953" s="282" t="str">
        <f t="shared" si="350"/>
        <v/>
      </c>
      <c r="L1953" s="312">
        <f t="shared" si="351"/>
        <v>121.09</v>
      </c>
      <c r="M1953" s="312">
        <f t="shared" si="352"/>
        <v>183.47</v>
      </c>
      <c r="N1953" s="297" t="str">
        <f>_xlfn.IFNA(VLOOKUP($E:$E,'1'!$A:$E,3,0),"")</f>
        <v/>
      </c>
      <c r="O1953" s="297" t="str">
        <f>_xlfn.IFNA(VLOOKUP($E:$E,'2'!$A:$E,3,0),"")</f>
        <v/>
      </c>
      <c r="P1953" s="297" t="str">
        <f>_xlfn.IFNA(VLOOKUP($E:$E,'3'!$A:$D,3,0),"")</f>
        <v/>
      </c>
      <c r="Q1953" s="297" t="str">
        <f>_xlfn.IFNA(VLOOKUP($E:$E,'4'!$A:$F,3,0),"")</f>
        <v/>
      </c>
      <c r="R1953" s="297" t="str">
        <f>_xlfn.IFNA(VLOOKUP($E:$E,'5'!$A:$F,3,0),"")</f>
        <v/>
      </c>
      <c r="S1953" s="297" t="str">
        <f>_xlfn.IFNA(VLOOKUP($E:$E,'6'!$A:$F,3,0),"")</f>
        <v/>
      </c>
      <c r="T1953" s="313">
        <v>10</v>
      </c>
      <c r="U1953" s="313">
        <v>100</v>
      </c>
      <c r="V1953" s="313">
        <v>400</v>
      </c>
      <c r="W1953" s="314">
        <v>0.03</v>
      </c>
      <c r="X1953" s="315">
        <v>1E-4</v>
      </c>
      <c r="Y1953" s="749">
        <v>170</v>
      </c>
      <c r="Z1953" s="282"/>
      <c r="AA1953" s="316" t="s">
        <v>10391</v>
      </c>
      <c r="AB1953" s="282" t="s">
        <v>9163</v>
      </c>
      <c r="AC1953" s="317" t="s">
        <v>2081</v>
      </c>
      <c r="AD1953" s="318" t="s">
        <v>2741</v>
      </c>
      <c r="AE1953" s="319">
        <v>0</v>
      </c>
      <c r="AF1953" s="319" t="s">
        <v>11282</v>
      </c>
      <c r="AG1953" s="320">
        <v>2.2999999999999998</v>
      </c>
      <c r="AH1953" s="321">
        <f t="shared" si="353"/>
        <v>0</v>
      </c>
      <c r="AI1953" s="287">
        <f>_xlfn.IFNA(VLOOKUP(AD:AD,грп!B:C,2,0),0)</f>
        <v>0</v>
      </c>
      <c r="AJ1953" s="607">
        <v>90</v>
      </c>
      <c r="AK1953" s="672">
        <f t="shared" si="343"/>
        <v>0</v>
      </c>
      <c r="AL1953" s="174"/>
    </row>
    <row r="1954" spans="1:38" s="4" customFormat="1" ht="12" customHeight="1" outlineLevel="1" x14ac:dyDescent="0.35">
      <c r="A1954" s="307" t="s">
        <v>10525</v>
      </c>
      <c r="B1954" s="308" t="s">
        <v>7486</v>
      </c>
      <c r="C1954" s="309"/>
      <c r="D1954" s="310" t="s">
        <v>11036</v>
      </c>
      <c r="E1954" s="311" t="s">
        <v>3831</v>
      </c>
      <c r="F1954" s="293"/>
      <c r="G1954" s="293"/>
      <c r="H1954" s="294"/>
      <c r="I1954" s="294" t="str">
        <f>IFERROR(_xlfn.IFNA(VLOOKUP($D:$D,history!$I:$Y,3,0),VLOOKUP(E:E,history!$H:$Y,4,0)),"--")</f>
        <v>--</v>
      </c>
      <c r="J1954" s="282" t="s">
        <v>5946</v>
      </c>
      <c r="K1954" s="282" t="str">
        <f t="shared" si="350"/>
        <v/>
      </c>
      <c r="L1954" s="312">
        <f t="shared" si="351"/>
        <v>151.1</v>
      </c>
      <c r="M1954" s="312">
        <f t="shared" si="352"/>
        <v>228.94</v>
      </c>
      <c r="N1954" s="297" t="str">
        <f>_xlfn.IFNA(VLOOKUP($E:$E,'1'!$A:$E,3,0),"")</f>
        <v/>
      </c>
      <c r="O1954" s="297" t="str">
        <f>_xlfn.IFNA(VLOOKUP($E:$E,'2'!$A:$E,3,0),"")</f>
        <v/>
      </c>
      <c r="P1954" s="297" t="str">
        <f>_xlfn.IFNA(VLOOKUP($E:$E,'3'!$A:$D,3,0),"")</f>
        <v/>
      </c>
      <c r="Q1954" s="297" t="str">
        <f>_xlfn.IFNA(VLOOKUP($E:$E,'4'!$A:$F,3,0),"")</f>
        <v/>
      </c>
      <c r="R1954" s="297" t="str">
        <f>_xlfn.IFNA(VLOOKUP($E:$E,'5'!$A:$F,3,0),"")</f>
        <v/>
      </c>
      <c r="S1954" s="297" t="str">
        <f>_xlfn.IFNA(VLOOKUP($E:$E,'6'!$A:$F,3,0),"")</f>
        <v/>
      </c>
      <c r="T1954" s="313">
        <v>1</v>
      </c>
      <c r="U1954" s="313">
        <v>10</v>
      </c>
      <c r="V1954" s="313">
        <v>100</v>
      </c>
      <c r="W1954" s="314">
        <v>4.5999999999999999E-2</v>
      </c>
      <c r="X1954" s="315">
        <v>3.066667E-4</v>
      </c>
      <c r="Y1954" s="749">
        <v>220</v>
      </c>
      <c r="Z1954" s="282"/>
      <c r="AA1954" s="316" t="s">
        <v>10390</v>
      </c>
      <c r="AB1954" s="282" t="s">
        <v>9163</v>
      </c>
      <c r="AC1954" s="317" t="s">
        <v>2081</v>
      </c>
      <c r="AD1954" s="318" t="s">
        <v>2741</v>
      </c>
      <c r="AE1954" s="319">
        <v>0</v>
      </c>
      <c r="AF1954" s="319" t="s">
        <v>11282</v>
      </c>
      <c r="AG1954" s="320">
        <v>2.87</v>
      </c>
      <c r="AH1954" s="321">
        <f t="shared" si="353"/>
        <v>0</v>
      </c>
      <c r="AI1954" s="287">
        <f>_xlfn.IFNA(VLOOKUP(AD:AD,грп!B:C,2,0),0)</f>
        <v>0</v>
      </c>
      <c r="AJ1954" s="607">
        <v>50</v>
      </c>
      <c r="AK1954" s="672">
        <f t="shared" si="343"/>
        <v>0</v>
      </c>
      <c r="AL1954" s="174"/>
    </row>
    <row r="1955" spans="1:38" s="4" customFormat="1" ht="12" customHeight="1" outlineLevel="1" x14ac:dyDescent="0.35">
      <c r="A1955" s="307" t="s">
        <v>10525</v>
      </c>
      <c r="B1955" s="308" t="s">
        <v>7487</v>
      </c>
      <c r="C1955" s="309"/>
      <c r="D1955" s="310" t="s">
        <v>11037</v>
      </c>
      <c r="E1955" s="322" t="s">
        <v>4824</v>
      </c>
      <c r="F1955" s="293"/>
      <c r="G1955" s="293"/>
      <c r="H1955" s="294"/>
      <c r="I1955" s="294" t="str">
        <f>IFERROR(_xlfn.IFNA(VLOOKUP($D:$D,history!$I:$Y,3,0),VLOOKUP(E:E,history!$H:$Y,4,0)),"--")</f>
        <v>--</v>
      </c>
      <c r="J1955" s="282" t="s">
        <v>9870</v>
      </c>
      <c r="K1955" s="282" t="str">
        <f t="shared" si="350"/>
        <v/>
      </c>
      <c r="L1955" s="312">
        <f t="shared" si="351"/>
        <v>716.54</v>
      </c>
      <c r="M1955" s="312">
        <f t="shared" si="352"/>
        <v>1085.67</v>
      </c>
      <c r="N1955" s="297" t="str">
        <f>_xlfn.IFNA(VLOOKUP($E:$E,'1'!$A:$E,3,0),"")</f>
        <v/>
      </c>
      <c r="O1955" s="297" t="str">
        <f>_xlfn.IFNA(VLOOKUP($E:$E,'2'!$A:$E,3,0),"")</f>
        <v/>
      </c>
      <c r="P1955" s="297" t="str">
        <f>_xlfn.IFNA(VLOOKUP($E:$E,'3'!$A:$D,3,0),"")</f>
        <v/>
      </c>
      <c r="Q1955" s="297" t="str">
        <f>_xlfn.IFNA(VLOOKUP($E:$E,'4'!$A:$F,3,0),"")</f>
        <v/>
      </c>
      <c r="R1955" s="297" t="str">
        <f>_xlfn.IFNA(VLOOKUP($E:$E,'5'!$A:$F,3,0),"")</f>
        <v/>
      </c>
      <c r="S1955" s="297" t="str">
        <f>_xlfn.IFNA(VLOOKUP($E:$E,'6'!$A:$F,3,0),"")</f>
        <v/>
      </c>
      <c r="T1955" s="313">
        <v>1</v>
      </c>
      <c r="U1955" s="313">
        <v>25</v>
      </c>
      <c r="V1955" s="313">
        <v>100</v>
      </c>
      <c r="W1955" s="314">
        <v>0.154</v>
      </c>
      <c r="X1955" s="315">
        <v>2.433333E-4</v>
      </c>
      <c r="Y1955" s="749">
        <v>1030</v>
      </c>
      <c r="Z1955" s="282"/>
      <c r="AA1955" s="316" t="s">
        <v>393</v>
      </c>
      <c r="AB1955" s="282" t="s">
        <v>9163</v>
      </c>
      <c r="AC1955" s="317" t="s">
        <v>2081</v>
      </c>
      <c r="AD1955" s="318" t="s">
        <v>2741</v>
      </c>
      <c r="AE1955" s="319">
        <v>0</v>
      </c>
      <c r="AF1955" s="319" t="s">
        <v>11282</v>
      </c>
      <c r="AG1955" s="320">
        <v>13.61</v>
      </c>
      <c r="AH1955" s="321">
        <f t="shared" si="353"/>
        <v>0</v>
      </c>
      <c r="AI1955" s="287">
        <f>_xlfn.IFNA(VLOOKUP(AD:AD,грп!B:C,2,0),0)</f>
        <v>0</v>
      </c>
      <c r="AJ1955" s="607">
        <v>25</v>
      </c>
      <c r="AK1955" s="672">
        <f t="shared" si="343"/>
        <v>0</v>
      </c>
      <c r="AL1955" s="174"/>
    </row>
    <row r="1956" spans="1:38" s="4" customFormat="1" ht="12" customHeight="1" outlineLevel="1" x14ac:dyDescent="0.35">
      <c r="A1956" s="307" t="s">
        <v>10525</v>
      </c>
      <c r="B1956" s="308" t="s">
        <v>7488</v>
      </c>
      <c r="C1956" s="309"/>
      <c r="D1956" s="310" t="s">
        <v>11038</v>
      </c>
      <c r="E1956" s="322" t="s">
        <v>4825</v>
      </c>
      <c r="F1956" s="293"/>
      <c r="G1956" s="293"/>
      <c r="H1956" s="294"/>
      <c r="I1956" s="294" t="str">
        <f>IFERROR(_xlfn.IFNA(VLOOKUP($D:$D,history!$I:$Y,3,0),VLOOKUP(E:E,history!$H:$Y,4,0)),"--")</f>
        <v>--</v>
      </c>
      <c r="J1956" s="282" t="s">
        <v>9870</v>
      </c>
      <c r="K1956" s="282" t="str">
        <f t="shared" si="350"/>
        <v/>
      </c>
      <c r="L1956" s="312">
        <f t="shared" si="351"/>
        <v>282.2</v>
      </c>
      <c r="M1956" s="312">
        <f t="shared" si="352"/>
        <v>427.57</v>
      </c>
      <c r="N1956" s="297" t="str">
        <f>_xlfn.IFNA(VLOOKUP($E:$E,'1'!$A:$E,3,0),"")</f>
        <v/>
      </c>
      <c r="O1956" s="297" t="str">
        <f>_xlfn.IFNA(VLOOKUP($E:$E,'2'!$A:$E,3,0),"")</f>
        <v/>
      </c>
      <c r="P1956" s="297" t="str">
        <f>_xlfn.IFNA(VLOOKUP($E:$E,'3'!$A:$D,3,0),"")</f>
        <v/>
      </c>
      <c r="Q1956" s="297" t="str">
        <f>_xlfn.IFNA(VLOOKUP($E:$E,'4'!$A:$F,3,0),"")</f>
        <v/>
      </c>
      <c r="R1956" s="297" t="str">
        <f>_xlfn.IFNA(VLOOKUP($E:$E,'5'!$A:$F,3,0),"")</f>
        <v/>
      </c>
      <c r="S1956" s="297" t="str">
        <f>_xlfn.IFNA(VLOOKUP($E:$E,'6'!$A:$F,3,0),"")</f>
        <v/>
      </c>
      <c r="T1956" s="313">
        <v>1</v>
      </c>
      <c r="U1956" s="313">
        <v>30</v>
      </c>
      <c r="V1956" s="313">
        <v>120</v>
      </c>
      <c r="W1956" s="314">
        <v>7.4999999999999997E-2</v>
      </c>
      <c r="X1956" s="315">
        <v>2.0333330000000001E-4</v>
      </c>
      <c r="Y1956" s="749">
        <v>410</v>
      </c>
      <c r="Z1956" s="282"/>
      <c r="AA1956" s="316" t="s">
        <v>393</v>
      </c>
      <c r="AB1956" s="282" t="s">
        <v>9163</v>
      </c>
      <c r="AC1956" s="317" t="s">
        <v>2081</v>
      </c>
      <c r="AD1956" s="318" t="s">
        <v>2741</v>
      </c>
      <c r="AE1956" s="319">
        <v>0</v>
      </c>
      <c r="AF1956" s="319" t="s">
        <v>11282</v>
      </c>
      <c r="AG1956" s="320">
        <v>5.36</v>
      </c>
      <c r="AH1956" s="321">
        <f t="shared" si="353"/>
        <v>0</v>
      </c>
      <c r="AI1956" s="287">
        <f>_xlfn.IFNA(VLOOKUP(AD:AD,грп!B:C,2,0),0)</f>
        <v>0</v>
      </c>
      <c r="AJ1956" s="607">
        <v>30</v>
      </c>
      <c r="AK1956" s="672">
        <f t="shared" si="343"/>
        <v>0</v>
      </c>
      <c r="AL1956" s="174"/>
    </row>
    <row r="1957" spans="1:38" s="4" customFormat="1" ht="12" customHeight="1" outlineLevel="1" x14ac:dyDescent="0.35">
      <c r="A1957" s="307" t="s">
        <v>10525</v>
      </c>
      <c r="B1957" s="308" t="s">
        <v>7489</v>
      </c>
      <c r="C1957" s="323"/>
      <c r="D1957" s="310" t="s">
        <v>2449</v>
      </c>
      <c r="E1957" s="324" t="s">
        <v>2450</v>
      </c>
      <c r="F1957" s="293"/>
      <c r="G1957" s="293"/>
      <c r="H1957" s="294"/>
      <c r="I1957" s="294" t="str">
        <f>IFERROR(_xlfn.IFNA(VLOOKUP($D:$D,history!$I:$Y,3,0),VLOOKUP(E:E,history!$H:$Y,4,0)),"--")</f>
        <v>--</v>
      </c>
      <c r="J1957" s="282" t="s">
        <v>9870</v>
      </c>
      <c r="K1957" s="282" t="str">
        <f t="shared" si="350"/>
        <v/>
      </c>
      <c r="L1957" s="312">
        <f t="shared" si="351"/>
        <v>411.18</v>
      </c>
      <c r="M1957" s="312">
        <f t="shared" si="352"/>
        <v>623</v>
      </c>
      <c r="N1957" s="297" t="str">
        <f>_xlfn.IFNA(VLOOKUP($E:$E,'1'!$A:$E,3,0),"")</f>
        <v/>
      </c>
      <c r="O1957" s="297" t="str">
        <f>_xlfn.IFNA(VLOOKUP($E:$E,'2'!$A:$E,3,0),"")</f>
        <v/>
      </c>
      <c r="P1957" s="297" t="str">
        <f>_xlfn.IFNA(VLOOKUP($E:$E,'3'!$A:$D,3,0),"")</f>
        <v/>
      </c>
      <c r="Q1957" s="297" t="str">
        <f>_xlfn.IFNA(VLOOKUP($E:$E,'4'!$A:$F,3,0),"")</f>
        <v/>
      </c>
      <c r="R1957" s="297" t="str">
        <f>_xlfn.IFNA(VLOOKUP($E:$E,'5'!$A:$F,3,0),"")</f>
        <v/>
      </c>
      <c r="S1957" s="297" t="str">
        <f>_xlfn.IFNA(VLOOKUP($E:$E,'6'!$A:$F,3,0),"")</f>
        <v/>
      </c>
      <c r="T1957" s="313">
        <v>1</v>
      </c>
      <c r="U1957" s="313">
        <v>25</v>
      </c>
      <c r="V1957" s="313">
        <v>100</v>
      </c>
      <c r="W1957" s="314">
        <v>0.186</v>
      </c>
      <c r="X1957" s="315">
        <v>2.9E-4</v>
      </c>
      <c r="Y1957" s="749">
        <v>590</v>
      </c>
      <c r="Z1957" s="282"/>
      <c r="AA1957" s="316" t="s">
        <v>10390</v>
      </c>
      <c r="AB1957" s="282" t="s">
        <v>9163</v>
      </c>
      <c r="AC1957" s="317" t="s">
        <v>2081</v>
      </c>
      <c r="AD1957" s="318" t="s">
        <v>2741</v>
      </c>
      <c r="AE1957" s="319">
        <v>0</v>
      </c>
      <c r="AF1957" s="319" t="s">
        <v>11282</v>
      </c>
      <c r="AG1957" s="320">
        <v>7.81</v>
      </c>
      <c r="AH1957" s="321">
        <f t="shared" si="353"/>
        <v>0</v>
      </c>
      <c r="AI1957" s="287">
        <f>_xlfn.IFNA(VLOOKUP(AD:AD,грп!B:C,2,0),0)</f>
        <v>0</v>
      </c>
      <c r="AJ1957" s="607">
        <v>25</v>
      </c>
      <c r="AK1957" s="672">
        <f t="shared" si="343"/>
        <v>0</v>
      </c>
      <c r="AL1957" s="174"/>
    </row>
    <row r="1958" spans="1:38" s="4" customFormat="1" ht="12" customHeight="1" outlineLevel="1" x14ac:dyDescent="0.35">
      <c r="A1958" s="307" t="s">
        <v>10525</v>
      </c>
      <c r="B1958" s="308" t="s">
        <v>7490</v>
      </c>
      <c r="C1958" s="323"/>
      <c r="D1958" s="310" t="s">
        <v>10283</v>
      </c>
      <c r="E1958" s="324" t="s">
        <v>2633</v>
      </c>
      <c r="F1958" s="293"/>
      <c r="G1958" s="293"/>
      <c r="H1958" s="294"/>
      <c r="I1958" s="294" t="str">
        <f>IFERROR(_xlfn.IFNA(VLOOKUP($D:$D,history!$I:$Y,3,0),VLOOKUP(E:E,history!$H:$Y,4,0)),"--")</f>
        <v>--</v>
      </c>
      <c r="J1958" s="282" t="s">
        <v>5946</v>
      </c>
      <c r="K1958" s="282" t="str">
        <f t="shared" si="350"/>
        <v/>
      </c>
      <c r="L1958" s="312">
        <f t="shared" si="351"/>
        <v>405.39</v>
      </c>
      <c r="M1958" s="312">
        <f t="shared" si="352"/>
        <v>614.23</v>
      </c>
      <c r="N1958" s="297" t="str">
        <f>_xlfn.IFNA(VLOOKUP($E:$E,'1'!$A:$E,3,0),"")</f>
        <v/>
      </c>
      <c r="O1958" s="297" t="str">
        <f>_xlfn.IFNA(VLOOKUP($E:$E,'2'!$A:$E,3,0),"")</f>
        <v/>
      </c>
      <c r="P1958" s="297" t="str">
        <f>_xlfn.IFNA(VLOOKUP($E:$E,'3'!$A:$D,3,0),"")</f>
        <v/>
      </c>
      <c r="Q1958" s="297" t="str">
        <f>_xlfn.IFNA(VLOOKUP($E:$E,'4'!$A:$F,3,0),"")</f>
        <v/>
      </c>
      <c r="R1958" s="297" t="str">
        <f>_xlfn.IFNA(VLOOKUP($E:$E,'5'!$A:$F,3,0),"")</f>
        <v/>
      </c>
      <c r="S1958" s="297" t="str">
        <f>_xlfn.IFNA(VLOOKUP($E:$E,'6'!$A:$F,3,0),"")</f>
        <v/>
      </c>
      <c r="T1958" s="313">
        <v>1</v>
      </c>
      <c r="U1958" s="313">
        <v>20</v>
      </c>
      <c r="V1958" s="313">
        <v>80</v>
      </c>
      <c r="W1958" s="314">
        <v>0.2</v>
      </c>
      <c r="X1958" s="315">
        <v>3.8461540000000002E-4</v>
      </c>
      <c r="Y1958" s="749">
        <v>580</v>
      </c>
      <c r="Z1958" s="282"/>
      <c r="AA1958" s="316" t="s">
        <v>10390</v>
      </c>
      <c r="AB1958" s="282" t="s">
        <v>9163</v>
      </c>
      <c r="AC1958" s="317" t="s">
        <v>2081</v>
      </c>
      <c r="AD1958" s="318" t="s">
        <v>2741</v>
      </c>
      <c r="AE1958" s="319">
        <v>0</v>
      </c>
      <c r="AF1958" s="319" t="s">
        <v>11282</v>
      </c>
      <c r="AG1958" s="320">
        <v>7.7</v>
      </c>
      <c r="AH1958" s="321">
        <f t="shared" si="353"/>
        <v>0</v>
      </c>
      <c r="AI1958" s="287">
        <f>_xlfn.IFNA(VLOOKUP(AD:AD,грп!B:C,2,0),0)</f>
        <v>0</v>
      </c>
      <c r="AJ1958" s="607">
        <v>20</v>
      </c>
      <c r="AK1958" s="672">
        <f t="shared" si="343"/>
        <v>0</v>
      </c>
      <c r="AL1958" s="174"/>
    </row>
    <row r="1959" spans="1:38" s="4" customFormat="1" ht="12" customHeight="1" outlineLevel="1" x14ac:dyDescent="0.35">
      <c r="A1959" s="307" t="s">
        <v>10525</v>
      </c>
      <c r="B1959" s="308" t="s">
        <v>7491</v>
      </c>
      <c r="C1959" s="323"/>
      <c r="D1959" s="310" t="s">
        <v>2451</v>
      </c>
      <c r="E1959" s="324" t="s">
        <v>2452</v>
      </c>
      <c r="F1959" s="293"/>
      <c r="G1959" s="293"/>
      <c r="H1959" s="294"/>
      <c r="I1959" s="294" t="str">
        <f>IFERROR(_xlfn.IFNA(VLOOKUP($D:$D,history!$I:$Y,3,0),VLOOKUP(E:E,history!$H:$Y,4,0)),"--")</f>
        <v>--</v>
      </c>
      <c r="J1959" s="282" t="s">
        <v>9870</v>
      </c>
      <c r="K1959" s="282" t="str">
        <f t="shared" si="350"/>
        <v/>
      </c>
      <c r="L1959" s="312">
        <f t="shared" si="351"/>
        <v>107.93</v>
      </c>
      <c r="M1959" s="312">
        <f t="shared" si="352"/>
        <v>163.53</v>
      </c>
      <c r="N1959" s="297" t="str">
        <f>_xlfn.IFNA(VLOOKUP($E:$E,'1'!$A:$E,3,0),"")</f>
        <v/>
      </c>
      <c r="O1959" s="297" t="str">
        <f>_xlfn.IFNA(VLOOKUP($E:$E,'2'!$A:$E,3,0),"")</f>
        <v/>
      </c>
      <c r="P1959" s="297" t="str">
        <f>_xlfn.IFNA(VLOOKUP($E:$E,'3'!$A:$D,3,0),"")</f>
        <v/>
      </c>
      <c r="Q1959" s="297" t="str">
        <f>_xlfn.IFNA(VLOOKUP($E:$E,'4'!$A:$F,3,0),"")</f>
        <v/>
      </c>
      <c r="R1959" s="297" t="str">
        <f>_xlfn.IFNA(VLOOKUP($E:$E,'5'!$A:$F,3,0),"")</f>
        <v/>
      </c>
      <c r="S1959" s="297" t="str">
        <f>_xlfn.IFNA(VLOOKUP($E:$E,'6'!$A:$F,3,0),"")</f>
        <v/>
      </c>
      <c r="T1959" s="313">
        <v>10</v>
      </c>
      <c r="U1959" s="313">
        <v>100</v>
      </c>
      <c r="V1959" s="313">
        <v>400</v>
      </c>
      <c r="W1959" s="314">
        <v>4.1000000000000002E-2</v>
      </c>
      <c r="X1959" s="315">
        <v>9.0000000000000006E-5</v>
      </c>
      <c r="Y1959" s="749">
        <v>160</v>
      </c>
      <c r="Z1959" s="282"/>
      <c r="AA1959" s="316" t="s">
        <v>10390</v>
      </c>
      <c r="AB1959" s="282" t="s">
        <v>9163</v>
      </c>
      <c r="AC1959" s="317" t="s">
        <v>2081</v>
      </c>
      <c r="AD1959" s="318" t="s">
        <v>2741</v>
      </c>
      <c r="AE1959" s="319">
        <v>0</v>
      </c>
      <c r="AF1959" s="319" t="s">
        <v>11282</v>
      </c>
      <c r="AG1959" s="320">
        <v>2.0499999999999998</v>
      </c>
      <c r="AH1959" s="321">
        <f t="shared" si="353"/>
        <v>0</v>
      </c>
      <c r="AI1959" s="287">
        <f>_xlfn.IFNA(VLOOKUP(AD:AD,грп!B:C,2,0),0)</f>
        <v>0</v>
      </c>
      <c r="AJ1959" s="607">
        <v>50</v>
      </c>
      <c r="AK1959" s="672">
        <f t="shared" si="343"/>
        <v>0</v>
      </c>
      <c r="AL1959" s="174"/>
    </row>
    <row r="1960" spans="1:38" s="4" customFormat="1" ht="12" customHeight="1" outlineLevel="1" x14ac:dyDescent="0.35">
      <c r="A1960" s="307" t="s">
        <v>10525</v>
      </c>
      <c r="B1960" s="308" t="s">
        <v>7492</v>
      </c>
      <c r="C1960" s="323"/>
      <c r="D1960" s="310" t="s">
        <v>11039</v>
      </c>
      <c r="E1960" s="324" t="s">
        <v>2634</v>
      </c>
      <c r="F1960" s="293"/>
      <c r="G1960" s="293"/>
      <c r="H1960" s="294"/>
      <c r="I1960" s="294" t="str">
        <f>IFERROR(_xlfn.IFNA(VLOOKUP($D:$D,history!$I:$Y,3,0),VLOOKUP(E:E,history!$H:$Y,4,0)),"--")</f>
        <v>--</v>
      </c>
      <c r="J1960" s="282" t="s">
        <v>9870</v>
      </c>
      <c r="K1960" s="282" t="str">
        <f t="shared" si="350"/>
        <v/>
      </c>
      <c r="L1960" s="312">
        <f t="shared" si="351"/>
        <v>556.49</v>
      </c>
      <c r="M1960" s="312">
        <f t="shared" si="352"/>
        <v>843.17</v>
      </c>
      <c r="N1960" s="297" t="str">
        <f>_xlfn.IFNA(VLOOKUP($E:$E,'1'!$A:$E,3,0),"")</f>
        <v/>
      </c>
      <c r="O1960" s="297" t="str">
        <f>_xlfn.IFNA(VLOOKUP($E:$E,'2'!$A:$E,3,0),"")</f>
        <v/>
      </c>
      <c r="P1960" s="297" t="str">
        <f>_xlfn.IFNA(VLOOKUP($E:$E,'3'!$A:$D,3,0),"")</f>
        <v/>
      </c>
      <c r="Q1960" s="297" t="str">
        <f>_xlfn.IFNA(VLOOKUP($E:$E,'4'!$A:$F,3,0),"")</f>
        <v/>
      </c>
      <c r="R1960" s="297" t="str">
        <f>_xlfn.IFNA(VLOOKUP($E:$E,'5'!$A:$F,3,0),"")</f>
        <v/>
      </c>
      <c r="S1960" s="297" t="str">
        <f>_xlfn.IFNA(VLOOKUP($E:$E,'6'!$A:$F,3,0),"")</f>
        <v/>
      </c>
      <c r="T1960" s="313">
        <v>1</v>
      </c>
      <c r="U1960" s="313">
        <v>20</v>
      </c>
      <c r="V1960" s="313">
        <v>80</v>
      </c>
      <c r="W1960" s="314">
        <v>0.24099999999999999</v>
      </c>
      <c r="X1960" s="315">
        <v>4.6000000000000001E-4</v>
      </c>
      <c r="Y1960" s="749">
        <v>790</v>
      </c>
      <c r="Z1960" s="282"/>
      <c r="AA1960" s="316" t="s">
        <v>10390</v>
      </c>
      <c r="AB1960" s="282" t="s">
        <v>9163</v>
      </c>
      <c r="AC1960" s="317" t="s">
        <v>2081</v>
      </c>
      <c r="AD1960" s="318" t="s">
        <v>2741</v>
      </c>
      <c r="AE1960" s="319">
        <v>0</v>
      </c>
      <c r="AF1960" s="319" t="s">
        <v>11282</v>
      </c>
      <c r="AG1960" s="320">
        <v>10.57</v>
      </c>
      <c r="AH1960" s="321">
        <f t="shared" si="353"/>
        <v>0</v>
      </c>
      <c r="AI1960" s="287">
        <f>_xlfn.IFNA(VLOOKUP(AD:AD,грп!B:C,2,0),0)</f>
        <v>0</v>
      </c>
      <c r="AJ1960" s="607">
        <v>40</v>
      </c>
      <c r="AK1960" s="672">
        <f t="shared" si="343"/>
        <v>0</v>
      </c>
      <c r="AL1960" s="174"/>
    </row>
    <row r="1961" spans="1:38" s="4" customFormat="1" ht="12" customHeight="1" outlineLevel="1" x14ac:dyDescent="0.35">
      <c r="A1961" s="307" t="s">
        <v>10525</v>
      </c>
      <c r="B1961" s="308" t="s">
        <v>7493</v>
      </c>
      <c r="C1961" s="323"/>
      <c r="D1961" s="310" t="s">
        <v>10284</v>
      </c>
      <c r="E1961" s="324" t="s">
        <v>2453</v>
      </c>
      <c r="F1961" s="293"/>
      <c r="G1961" s="293"/>
      <c r="H1961" s="294">
        <v>32</v>
      </c>
      <c r="I1961" s="294" t="str">
        <f>IFERROR(_xlfn.IFNA(VLOOKUP($D:$D,history!$I:$Y,3,0),VLOOKUP(E:E,history!$H:$Y,4,0)),"--")</f>
        <v>--</v>
      </c>
      <c r="J1961" s="282" t="s">
        <v>9870</v>
      </c>
      <c r="K1961" s="282" t="str">
        <f t="shared" si="350"/>
        <v/>
      </c>
      <c r="L1961" s="312">
        <f t="shared" si="351"/>
        <v>112.67</v>
      </c>
      <c r="M1961" s="312">
        <f t="shared" si="352"/>
        <v>170.71</v>
      </c>
      <c r="N1961" s="297" t="str">
        <f>_xlfn.IFNA(VLOOKUP($E:$E,'1'!$A:$E,3,0),"")</f>
        <v/>
      </c>
      <c r="O1961" s="297" t="str">
        <f>_xlfn.IFNA(VLOOKUP($E:$E,'2'!$A:$E,3,0),"")</f>
        <v/>
      </c>
      <c r="P1961" s="297" t="str">
        <f>_xlfn.IFNA(VLOOKUP($E:$E,'3'!$A:$D,3,0),"")</f>
        <v/>
      </c>
      <c r="Q1961" s="297" t="str">
        <f>_xlfn.IFNA(VLOOKUP($E:$E,'4'!$A:$F,3,0),"")</f>
        <v/>
      </c>
      <c r="R1961" s="297" t="str">
        <f>_xlfn.IFNA(VLOOKUP($E:$E,'5'!$A:$F,3,0),"")</f>
        <v/>
      </c>
      <c r="S1961" s="297" t="str">
        <f>_xlfn.IFNA(VLOOKUP($E:$E,'6'!$A:$F,3,0),"")</f>
        <v/>
      </c>
      <c r="T1961" s="313">
        <v>5</v>
      </c>
      <c r="U1961" s="313">
        <v>50</v>
      </c>
      <c r="V1961" s="313">
        <v>200</v>
      </c>
      <c r="W1961" s="314">
        <v>3.1E-2</v>
      </c>
      <c r="X1961" s="315">
        <v>1.4999999999999999E-4</v>
      </c>
      <c r="Y1961" s="749">
        <v>160</v>
      </c>
      <c r="Z1961" s="282"/>
      <c r="AA1961" s="316" t="s">
        <v>10390</v>
      </c>
      <c r="AB1961" s="282" t="s">
        <v>9163</v>
      </c>
      <c r="AC1961" s="317" t="s">
        <v>2081</v>
      </c>
      <c r="AD1961" s="318" t="s">
        <v>2741</v>
      </c>
      <c r="AE1961" s="319">
        <v>0</v>
      </c>
      <c r="AF1961" s="319" t="s">
        <v>11282</v>
      </c>
      <c r="AG1961" s="320">
        <v>2.14</v>
      </c>
      <c r="AH1961" s="321">
        <f t="shared" si="353"/>
        <v>0</v>
      </c>
      <c r="AI1961" s="287">
        <f>_xlfn.IFNA(VLOOKUP(AD:AD,грп!B:C,2,0),0)</f>
        <v>0</v>
      </c>
      <c r="AJ1961" s="607">
        <v>0</v>
      </c>
      <c r="AK1961" s="672">
        <f t="shared" si="343"/>
        <v>0</v>
      </c>
      <c r="AL1961" s="174"/>
    </row>
    <row r="1962" spans="1:38" s="4" customFormat="1" ht="12" customHeight="1" outlineLevel="1" x14ac:dyDescent="0.35">
      <c r="A1962" s="307" t="s">
        <v>10525</v>
      </c>
      <c r="B1962" s="308" t="s">
        <v>7494</v>
      </c>
      <c r="C1962" s="323"/>
      <c r="D1962" s="310" t="s">
        <v>3707</v>
      </c>
      <c r="E1962" s="324" t="s">
        <v>2454</v>
      </c>
      <c r="F1962" s="293"/>
      <c r="G1962" s="293"/>
      <c r="H1962" s="294">
        <v>40</v>
      </c>
      <c r="I1962" s="294" t="str">
        <f>IFERROR(_xlfn.IFNA(VLOOKUP($D:$D,history!$I:$Y,3,0),VLOOKUP(E:E,history!$H:$Y,4,0)),"--")</f>
        <v>V</v>
      </c>
      <c r="J1962" s="282" t="s">
        <v>9870</v>
      </c>
      <c r="K1962" s="282" t="str">
        <f t="shared" si="350"/>
        <v/>
      </c>
      <c r="L1962" s="312">
        <f t="shared" si="351"/>
        <v>122.67</v>
      </c>
      <c r="M1962" s="312">
        <f t="shared" si="352"/>
        <v>185.86</v>
      </c>
      <c r="N1962" s="297" t="str">
        <f>_xlfn.IFNA(VLOOKUP($E:$E,'1'!$A:$E,3,0),"")</f>
        <v/>
      </c>
      <c r="O1962" s="297" t="str">
        <f>_xlfn.IFNA(VLOOKUP($E:$E,'2'!$A:$E,3,0),"")</f>
        <v/>
      </c>
      <c r="P1962" s="297" t="str">
        <f>_xlfn.IFNA(VLOOKUP($E:$E,'3'!$A:$D,3,0),"")</f>
        <v/>
      </c>
      <c r="Q1962" s="297" t="str">
        <f>_xlfn.IFNA(VLOOKUP($E:$E,'4'!$A:$F,3,0),"")</f>
        <v/>
      </c>
      <c r="R1962" s="297" t="str">
        <f>_xlfn.IFNA(VLOOKUP($E:$E,'5'!$A:$F,3,0),"")</f>
        <v/>
      </c>
      <c r="S1962" s="297" t="str">
        <f>_xlfn.IFNA(VLOOKUP($E:$E,'6'!$A:$F,3,0),"")</f>
        <v/>
      </c>
      <c r="T1962" s="313">
        <v>10</v>
      </c>
      <c r="U1962" s="313">
        <v>100</v>
      </c>
      <c r="V1962" s="313">
        <v>400</v>
      </c>
      <c r="W1962" s="314">
        <v>3.1E-2</v>
      </c>
      <c r="X1962" s="315">
        <v>9.1666699999999994E-5</v>
      </c>
      <c r="Y1962" s="749">
        <v>180</v>
      </c>
      <c r="Z1962" s="282"/>
      <c r="AA1962" s="316" t="s">
        <v>10390</v>
      </c>
      <c r="AB1962" s="282" t="s">
        <v>9163</v>
      </c>
      <c r="AC1962" s="317" t="s">
        <v>2081</v>
      </c>
      <c r="AD1962" s="318" t="s">
        <v>2741</v>
      </c>
      <c r="AE1962" s="319">
        <v>0</v>
      </c>
      <c r="AF1962" s="319" t="s">
        <v>11282</v>
      </c>
      <c r="AG1962" s="320">
        <v>2.33</v>
      </c>
      <c r="AH1962" s="321">
        <f t="shared" si="353"/>
        <v>0</v>
      </c>
      <c r="AI1962" s="287">
        <f>_xlfn.IFNA(VLOOKUP(AD:AD,грп!B:C,2,0),0)</f>
        <v>0</v>
      </c>
      <c r="AJ1962" s="607">
        <v>90</v>
      </c>
      <c r="AK1962" s="672">
        <f t="shared" si="343"/>
        <v>0</v>
      </c>
      <c r="AL1962" s="174"/>
    </row>
    <row r="1963" spans="1:38" s="4" customFormat="1" ht="12" customHeight="1" outlineLevel="1" x14ac:dyDescent="0.35">
      <c r="A1963" s="307" t="s">
        <v>10525</v>
      </c>
      <c r="B1963" s="308" t="s">
        <v>7495</v>
      </c>
      <c r="C1963" s="323"/>
      <c r="D1963" s="310" t="s">
        <v>2455</v>
      </c>
      <c r="E1963" s="324" t="s">
        <v>2456</v>
      </c>
      <c r="F1963" s="293"/>
      <c r="G1963" s="293"/>
      <c r="H1963" s="294">
        <v>22</v>
      </c>
      <c r="I1963" s="294" t="str">
        <f>IFERROR(_xlfn.IFNA(VLOOKUP($D:$D,history!$I:$Y,3,0),VLOOKUP(E:E,history!$H:$Y,4,0)),"--")</f>
        <v>--</v>
      </c>
      <c r="J1963" s="282" t="s">
        <v>9870</v>
      </c>
      <c r="K1963" s="282" t="str">
        <f t="shared" si="350"/>
        <v/>
      </c>
      <c r="L1963" s="312">
        <f t="shared" si="351"/>
        <v>285.88</v>
      </c>
      <c r="M1963" s="312">
        <f t="shared" si="352"/>
        <v>433.15</v>
      </c>
      <c r="N1963" s="297" t="str">
        <f>_xlfn.IFNA(VLOOKUP($E:$E,'1'!$A:$E,3,0),"")</f>
        <v/>
      </c>
      <c r="O1963" s="297" t="str">
        <f>_xlfn.IFNA(VLOOKUP($E:$E,'2'!$A:$E,3,0),"")</f>
        <v/>
      </c>
      <c r="P1963" s="297" t="str">
        <f>_xlfn.IFNA(VLOOKUP($E:$E,'3'!$A:$D,3,0),"")</f>
        <v/>
      </c>
      <c r="Q1963" s="297" t="str">
        <f>_xlfn.IFNA(VLOOKUP($E:$E,'4'!$A:$F,3,0),"")</f>
        <v/>
      </c>
      <c r="R1963" s="297" t="str">
        <f>_xlfn.IFNA(VLOOKUP($E:$E,'5'!$A:$F,3,0),"")</f>
        <v/>
      </c>
      <c r="S1963" s="297" t="str">
        <f>_xlfn.IFNA(VLOOKUP($E:$E,'6'!$A:$F,3,0),"")</f>
        <v/>
      </c>
      <c r="T1963" s="313">
        <v>10</v>
      </c>
      <c r="U1963" s="313">
        <v>50</v>
      </c>
      <c r="V1963" s="313">
        <v>200</v>
      </c>
      <c r="W1963" s="314">
        <v>0.128</v>
      </c>
      <c r="X1963" s="315">
        <v>1.95E-4</v>
      </c>
      <c r="Y1963" s="749">
        <v>410</v>
      </c>
      <c r="Z1963" s="282"/>
      <c r="AA1963" s="316" t="s">
        <v>393</v>
      </c>
      <c r="AB1963" s="282" t="s">
        <v>9163</v>
      </c>
      <c r="AC1963" s="317" t="s">
        <v>2081</v>
      </c>
      <c r="AD1963" s="318" t="s">
        <v>2741</v>
      </c>
      <c r="AE1963" s="319">
        <v>0</v>
      </c>
      <c r="AF1963" s="319" t="s">
        <v>11282</v>
      </c>
      <c r="AG1963" s="320">
        <v>5.43</v>
      </c>
      <c r="AH1963" s="321">
        <f t="shared" si="353"/>
        <v>0</v>
      </c>
      <c r="AI1963" s="287">
        <f>_xlfn.IFNA(VLOOKUP(AD:AD,грп!B:C,2,0),0)</f>
        <v>0</v>
      </c>
      <c r="AJ1963" s="607">
        <v>19</v>
      </c>
      <c r="AK1963" s="672">
        <f t="shared" si="343"/>
        <v>0</v>
      </c>
      <c r="AL1963" s="174"/>
    </row>
    <row r="1964" spans="1:38" s="4" customFormat="1" ht="12" customHeight="1" outlineLevel="1" x14ac:dyDescent="0.35">
      <c r="A1964" s="307" t="s">
        <v>10525</v>
      </c>
      <c r="B1964" s="308" t="s">
        <v>7496</v>
      </c>
      <c r="C1964" s="323"/>
      <c r="D1964" s="310" t="s">
        <v>11040</v>
      </c>
      <c r="E1964" s="324" t="s">
        <v>2457</v>
      </c>
      <c r="F1964" s="293"/>
      <c r="G1964" s="293"/>
      <c r="H1964" s="294">
        <v>23</v>
      </c>
      <c r="I1964" s="294" t="str">
        <f>IFERROR(_xlfn.IFNA(VLOOKUP($D:$D,history!$I:$Y,3,0),VLOOKUP(E:E,history!$H:$Y,4,0)),"--")</f>
        <v>--</v>
      </c>
      <c r="J1964" s="282" t="s">
        <v>9870</v>
      </c>
      <c r="K1964" s="282" t="str">
        <f t="shared" si="350"/>
        <v/>
      </c>
      <c r="L1964" s="312">
        <f t="shared" si="351"/>
        <v>69.5</v>
      </c>
      <c r="M1964" s="312">
        <f t="shared" si="352"/>
        <v>105.3</v>
      </c>
      <c r="N1964" s="297" t="str">
        <f>_xlfn.IFNA(VLOOKUP($E:$E,'1'!$A:$E,3,0),"")</f>
        <v/>
      </c>
      <c r="O1964" s="297" t="str">
        <f>_xlfn.IFNA(VLOOKUP($E:$E,'2'!$A:$E,3,0),"")</f>
        <v/>
      </c>
      <c r="P1964" s="297" t="str">
        <f>_xlfn.IFNA(VLOOKUP($E:$E,'3'!$A:$D,3,0),"")</f>
        <v/>
      </c>
      <c r="Q1964" s="297" t="str">
        <f>_xlfn.IFNA(VLOOKUP($E:$E,'4'!$A:$F,3,0),"")</f>
        <v/>
      </c>
      <c r="R1964" s="297" t="str">
        <f>_xlfn.IFNA(VLOOKUP($E:$E,'5'!$A:$F,3,0),"")</f>
        <v/>
      </c>
      <c r="S1964" s="297" t="str">
        <f>_xlfn.IFNA(VLOOKUP($E:$E,'6'!$A:$F,3,0),"")</f>
        <v/>
      </c>
      <c r="T1964" s="313">
        <v>1</v>
      </c>
      <c r="U1964" s="313">
        <v>125</v>
      </c>
      <c r="V1964" s="313">
        <v>500</v>
      </c>
      <c r="W1964" s="314">
        <v>2.8000000000000001E-2</v>
      </c>
      <c r="X1964" s="315">
        <v>6.9999999999999994E-5</v>
      </c>
      <c r="Y1964" s="749">
        <v>90</v>
      </c>
      <c r="Z1964" s="282"/>
      <c r="AA1964" s="316" t="s">
        <v>393</v>
      </c>
      <c r="AB1964" s="282" t="s">
        <v>9163</v>
      </c>
      <c r="AC1964" s="317" t="s">
        <v>2081</v>
      </c>
      <c r="AD1964" s="318" t="s">
        <v>2741</v>
      </c>
      <c r="AE1964" s="319">
        <v>0</v>
      </c>
      <c r="AF1964" s="319" t="s">
        <v>11282</v>
      </c>
      <c r="AG1964" s="320">
        <v>1.32</v>
      </c>
      <c r="AH1964" s="321">
        <f t="shared" si="353"/>
        <v>0</v>
      </c>
      <c r="AI1964" s="287">
        <f>_xlfn.IFNA(VLOOKUP(AD:AD,грп!B:C,2,0),0)</f>
        <v>0</v>
      </c>
      <c r="AJ1964" s="607">
        <v>50</v>
      </c>
      <c r="AK1964" s="672">
        <f t="shared" si="343"/>
        <v>0</v>
      </c>
      <c r="AL1964" s="174"/>
    </row>
    <row r="1965" spans="1:38" s="4" customFormat="1" ht="12" customHeight="1" outlineLevel="1" x14ac:dyDescent="0.35">
      <c r="A1965" s="307" t="s">
        <v>10525</v>
      </c>
      <c r="B1965" s="308">
        <v>0</v>
      </c>
      <c r="C1965" s="309"/>
      <c r="D1965" s="310" t="s">
        <v>11041</v>
      </c>
      <c r="E1965" s="322" t="s">
        <v>4665</v>
      </c>
      <c r="F1965" s="293"/>
      <c r="G1965" s="293"/>
      <c r="H1965" s="294">
        <v>71</v>
      </c>
      <c r="I1965" s="294" t="str">
        <f>IFERROR(_xlfn.IFNA(VLOOKUP($D:$D,history!$I:$Y,3,0),VLOOKUP(E:E,history!$H:$Y,4,0)),"--")</f>
        <v>--</v>
      </c>
      <c r="J1965" s="282" t="s">
        <v>9868</v>
      </c>
      <c r="K1965" s="282" t="str">
        <f t="shared" si="350"/>
        <v/>
      </c>
      <c r="L1965" s="312">
        <f t="shared" si="351"/>
        <v>48.97</v>
      </c>
      <c r="M1965" s="312">
        <f t="shared" si="352"/>
        <v>74.19</v>
      </c>
      <c r="N1965" s="297" t="str">
        <f>_xlfn.IFNA(VLOOKUP($E:$E,'1'!$A:$E,3,0),"")</f>
        <v/>
      </c>
      <c r="O1965" s="297" t="str">
        <f>_xlfn.IFNA(VLOOKUP($E:$E,'2'!$A:$E,3,0),"")</f>
        <v/>
      </c>
      <c r="P1965" s="297" t="str">
        <f>_xlfn.IFNA(VLOOKUP($E:$E,'3'!$A:$D,3,0),"")</f>
        <v/>
      </c>
      <c r="Q1965" s="297" t="str">
        <f>_xlfn.IFNA(VLOOKUP($E:$E,'4'!$A:$F,3,0),"")</f>
        <v/>
      </c>
      <c r="R1965" s="297" t="str">
        <f>_xlfn.IFNA(VLOOKUP($E:$E,'5'!$A:$F,3,0),"")</f>
        <v/>
      </c>
      <c r="S1965" s="297" t="str">
        <f>_xlfn.IFNA(VLOOKUP($E:$E,'6'!$A:$F,3,0),"")</f>
        <v/>
      </c>
      <c r="T1965" s="313">
        <v>1</v>
      </c>
      <c r="U1965" s="313">
        <v>125</v>
      </c>
      <c r="V1965" s="313">
        <v>500</v>
      </c>
      <c r="W1965" s="314">
        <v>1.4999999999999999E-2</v>
      </c>
      <c r="X1965" s="315">
        <v>6.9999999999999994E-5</v>
      </c>
      <c r="Y1965" s="749">
        <v>70</v>
      </c>
      <c r="Z1965" s="282"/>
      <c r="AA1965" s="316" t="s">
        <v>10390</v>
      </c>
      <c r="AB1965" s="282" t="s">
        <v>9163</v>
      </c>
      <c r="AC1965" s="317" t="s">
        <v>2081</v>
      </c>
      <c r="AD1965" s="318" t="s">
        <v>2741</v>
      </c>
      <c r="AE1965" s="319">
        <v>0</v>
      </c>
      <c r="AF1965" s="319" t="s">
        <v>11282</v>
      </c>
      <c r="AG1965" s="320">
        <v>0.93</v>
      </c>
      <c r="AH1965" s="321">
        <f t="shared" si="353"/>
        <v>0</v>
      </c>
      <c r="AI1965" s="287">
        <f>_xlfn.IFNA(VLOOKUP(AD:AD,грп!B:C,2,0),0)</f>
        <v>0</v>
      </c>
      <c r="AJ1965" s="607">
        <v>30</v>
      </c>
      <c r="AK1965" s="672">
        <f t="shared" si="343"/>
        <v>0</v>
      </c>
      <c r="AL1965" s="174"/>
    </row>
    <row r="1966" spans="1:38" s="4" customFormat="1" ht="12" customHeight="1" outlineLevel="1" x14ac:dyDescent="0.35">
      <c r="A1966" s="307" t="s">
        <v>10525</v>
      </c>
      <c r="B1966" s="308">
        <v>0</v>
      </c>
      <c r="C1966" s="309"/>
      <c r="D1966" s="310" t="s">
        <v>4969</v>
      </c>
      <c r="E1966" s="322" t="s">
        <v>4666</v>
      </c>
      <c r="F1966" s="293"/>
      <c r="G1966" s="293"/>
      <c r="H1966" s="294">
        <v>40</v>
      </c>
      <c r="I1966" s="294" t="str">
        <f>IFERROR(_xlfn.IFNA(VLOOKUP($D:$D,history!$I:$Y,3,0),VLOOKUP(E:E,history!$H:$Y,4,0)),"--")</f>
        <v>--</v>
      </c>
      <c r="J1966" s="282" t="s">
        <v>9870</v>
      </c>
      <c r="K1966" s="282" t="str">
        <f t="shared" si="350"/>
        <v/>
      </c>
      <c r="L1966" s="312">
        <f t="shared" si="351"/>
        <v>87.93</v>
      </c>
      <c r="M1966" s="312">
        <f t="shared" si="352"/>
        <v>133.22</v>
      </c>
      <c r="N1966" s="297" t="str">
        <f>_xlfn.IFNA(VLOOKUP($E:$E,'1'!$A:$E,3,0),"")</f>
        <v/>
      </c>
      <c r="O1966" s="297" t="str">
        <f>_xlfn.IFNA(VLOOKUP($E:$E,'2'!$A:$E,3,0),"")</f>
        <v/>
      </c>
      <c r="P1966" s="297" t="str">
        <f>_xlfn.IFNA(VLOOKUP($E:$E,'3'!$A:$D,3,0),"")</f>
        <v/>
      </c>
      <c r="Q1966" s="297" t="str">
        <f>_xlfn.IFNA(VLOOKUP($E:$E,'4'!$A:$F,3,0),"")</f>
        <v/>
      </c>
      <c r="R1966" s="297" t="str">
        <f>_xlfn.IFNA(VLOOKUP($E:$E,'5'!$A:$F,3,0),"")</f>
        <v/>
      </c>
      <c r="S1966" s="297" t="str">
        <f>_xlfn.IFNA(VLOOKUP($E:$E,'6'!$A:$F,3,0),"")</f>
        <v/>
      </c>
      <c r="T1966" s="313">
        <v>1</v>
      </c>
      <c r="U1966" s="313">
        <v>125</v>
      </c>
      <c r="V1966" s="313">
        <v>500</v>
      </c>
      <c r="W1966" s="314">
        <v>2.7E-2</v>
      </c>
      <c r="X1966" s="315">
        <v>6.9999999999999994E-5</v>
      </c>
      <c r="Y1966" s="749">
        <v>130</v>
      </c>
      <c r="Z1966" s="282"/>
      <c r="AA1966" s="316" t="s">
        <v>393</v>
      </c>
      <c r="AB1966" s="282" t="s">
        <v>9163</v>
      </c>
      <c r="AC1966" s="317" t="s">
        <v>2081</v>
      </c>
      <c r="AD1966" s="318" t="s">
        <v>2741</v>
      </c>
      <c r="AE1966" s="319">
        <v>0</v>
      </c>
      <c r="AF1966" s="319" t="s">
        <v>11282</v>
      </c>
      <c r="AG1966" s="320">
        <v>1.67</v>
      </c>
      <c r="AH1966" s="321">
        <f t="shared" si="353"/>
        <v>0</v>
      </c>
      <c r="AI1966" s="287">
        <f>_xlfn.IFNA(VLOOKUP(AD:AD,грп!B:C,2,0),0)</f>
        <v>0</v>
      </c>
      <c r="AJ1966" s="607">
        <v>30</v>
      </c>
      <c r="AK1966" s="672">
        <f t="shared" si="343"/>
        <v>0</v>
      </c>
      <c r="AL1966" s="174"/>
    </row>
    <row r="1967" spans="1:38" s="4" customFormat="1" ht="12" customHeight="1" outlineLevel="1" x14ac:dyDescent="0.35">
      <c r="A1967" s="307" t="s">
        <v>10525</v>
      </c>
      <c r="B1967" s="308">
        <v>0</v>
      </c>
      <c r="C1967" s="309"/>
      <c r="D1967" s="310" t="s">
        <v>11042</v>
      </c>
      <c r="E1967" s="322" t="s">
        <v>4667</v>
      </c>
      <c r="F1967" s="293"/>
      <c r="G1967" s="293"/>
      <c r="H1967" s="294"/>
      <c r="I1967" s="294" t="str">
        <f>IFERROR(_xlfn.IFNA(VLOOKUP($D:$D,history!$I:$Y,3,0),VLOOKUP(E:E,history!$H:$Y,4,0)),"--")</f>
        <v>--</v>
      </c>
      <c r="J1967" s="282" t="s">
        <v>9870</v>
      </c>
      <c r="K1967" s="282" t="str">
        <f t="shared" si="350"/>
        <v/>
      </c>
      <c r="L1967" s="312">
        <f t="shared" si="351"/>
        <v>48.97</v>
      </c>
      <c r="M1967" s="312">
        <f t="shared" si="352"/>
        <v>74.19</v>
      </c>
      <c r="N1967" s="297" t="str">
        <f>_xlfn.IFNA(VLOOKUP($E:$E,'1'!$A:$E,3,0),"")</f>
        <v/>
      </c>
      <c r="O1967" s="297" t="str">
        <f>_xlfn.IFNA(VLOOKUP($E:$E,'2'!$A:$E,3,0),"")</f>
        <v/>
      </c>
      <c r="P1967" s="297" t="str">
        <f>_xlfn.IFNA(VLOOKUP($E:$E,'3'!$A:$D,3,0),"")</f>
        <v/>
      </c>
      <c r="Q1967" s="297" t="str">
        <f>_xlfn.IFNA(VLOOKUP($E:$E,'4'!$A:$F,3,0),"")</f>
        <v/>
      </c>
      <c r="R1967" s="297" t="str">
        <f>_xlfn.IFNA(VLOOKUP($E:$E,'5'!$A:$F,3,0),"")</f>
        <v/>
      </c>
      <c r="S1967" s="297" t="str">
        <f>_xlfn.IFNA(VLOOKUP($E:$E,'6'!$A:$F,3,0),"")</f>
        <v/>
      </c>
      <c r="T1967" s="313">
        <v>1</v>
      </c>
      <c r="U1967" s="313">
        <v>125</v>
      </c>
      <c r="V1967" s="313">
        <v>500</v>
      </c>
      <c r="W1967" s="314">
        <v>1.6E-2</v>
      </c>
      <c r="X1967" s="315">
        <v>6.9999999999999994E-5</v>
      </c>
      <c r="Y1967" s="749">
        <v>70</v>
      </c>
      <c r="Z1967" s="282"/>
      <c r="AA1967" s="316" t="s">
        <v>10390</v>
      </c>
      <c r="AB1967" s="282" t="s">
        <v>9163</v>
      </c>
      <c r="AC1967" s="317" t="s">
        <v>2081</v>
      </c>
      <c r="AD1967" s="318" t="s">
        <v>2741</v>
      </c>
      <c r="AE1967" s="319">
        <v>0</v>
      </c>
      <c r="AF1967" s="319" t="s">
        <v>11282</v>
      </c>
      <c r="AG1967" s="320">
        <v>0.93</v>
      </c>
      <c r="AH1967" s="321">
        <f t="shared" si="353"/>
        <v>0</v>
      </c>
      <c r="AI1967" s="287">
        <f>_xlfn.IFNA(VLOOKUP(AD:AD,грп!B:C,2,0),0)</f>
        <v>0</v>
      </c>
      <c r="AJ1967" s="607">
        <v>30</v>
      </c>
      <c r="AK1967" s="672">
        <f t="shared" si="343"/>
        <v>0</v>
      </c>
      <c r="AL1967" s="174"/>
    </row>
    <row r="1968" spans="1:38" s="4" customFormat="1" ht="12" customHeight="1" outlineLevel="1" x14ac:dyDescent="0.35">
      <c r="A1968" s="307" t="s">
        <v>10525</v>
      </c>
      <c r="B1968" s="308">
        <v>0</v>
      </c>
      <c r="C1968" s="309"/>
      <c r="D1968" s="310" t="s">
        <v>4970</v>
      </c>
      <c r="E1968" s="322" t="s">
        <v>4668</v>
      </c>
      <c r="F1968" s="293"/>
      <c r="G1968" s="293"/>
      <c r="H1968" s="294"/>
      <c r="I1968" s="294" t="str">
        <f>IFERROR(_xlfn.IFNA(VLOOKUP($D:$D,history!$I:$Y,3,0),VLOOKUP(E:E,history!$H:$Y,4,0)),"--")</f>
        <v>--</v>
      </c>
      <c r="J1968" s="282" t="s">
        <v>9870</v>
      </c>
      <c r="K1968" s="282" t="str">
        <f t="shared" si="350"/>
        <v/>
      </c>
      <c r="L1968" s="312">
        <f t="shared" si="351"/>
        <v>87.93</v>
      </c>
      <c r="M1968" s="312">
        <f t="shared" si="352"/>
        <v>133.22</v>
      </c>
      <c r="N1968" s="297" t="str">
        <f>_xlfn.IFNA(VLOOKUP($E:$E,'1'!$A:$E,3,0),"")</f>
        <v/>
      </c>
      <c r="O1968" s="297" t="str">
        <f>_xlfn.IFNA(VLOOKUP($E:$E,'2'!$A:$E,3,0),"")</f>
        <v/>
      </c>
      <c r="P1968" s="297" t="str">
        <f>_xlfn.IFNA(VLOOKUP($E:$E,'3'!$A:$D,3,0),"")</f>
        <v/>
      </c>
      <c r="Q1968" s="297" t="str">
        <f>_xlfn.IFNA(VLOOKUP($E:$E,'4'!$A:$F,3,0),"")</f>
        <v/>
      </c>
      <c r="R1968" s="297" t="str">
        <f>_xlfn.IFNA(VLOOKUP($E:$E,'5'!$A:$F,3,0),"")</f>
        <v/>
      </c>
      <c r="S1968" s="297" t="str">
        <f>_xlfn.IFNA(VLOOKUP($E:$E,'6'!$A:$F,3,0),"")</f>
        <v/>
      </c>
      <c r="T1968" s="313">
        <v>1</v>
      </c>
      <c r="U1968" s="313">
        <v>125</v>
      </c>
      <c r="V1968" s="313">
        <v>500</v>
      </c>
      <c r="W1968" s="314">
        <v>2.7E-2</v>
      </c>
      <c r="X1968" s="315">
        <v>6.9999999999999994E-5</v>
      </c>
      <c r="Y1968" s="749">
        <v>130</v>
      </c>
      <c r="Z1968" s="282"/>
      <c r="AA1968" s="316" t="s">
        <v>393</v>
      </c>
      <c r="AB1968" s="282" t="s">
        <v>9163</v>
      </c>
      <c r="AC1968" s="317" t="s">
        <v>2081</v>
      </c>
      <c r="AD1968" s="318" t="s">
        <v>2741</v>
      </c>
      <c r="AE1968" s="319">
        <v>0</v>
      </c>
      <c r="AF1968" s="319" t="s">
        <v>11282</v>
      </c>
      <c r="AG1968" s="320">
        <v>1.67</v>
      </c>
      <c r="AH1968" s="321">
        <f t="shared" si="353"/>
        <v>0</v>
      </c>
      <c r="AI1968" s="287">
        <f>_xlfn.IFNA(VLOOKUP(AD:AD,грп!B:C,2,0),0)</f>
        <v>0</v>
      </c>
      <c r="AJ1968" s="607">
        <v>125</v>
      </c>
      <c r="AK1968" s="672">
        <f t="shared" si="343"/>
        <v>0</v>
      </c>
      <c r="AL1968" s="174"/>
    </row>
    <row r="1969" spans="1:39" s="4" customFormat="1" ht="12" customHeight="1" outlineLevel="1" x14ac:dyDescent="0.35">
      <c r="A1969" s="307" t="s">
        <v>10525</v>
      </c>
      <c r="B1969" s="308">
        <v>0</v>
      </c>
      <c r="C1969" s="309"/>
      <c r="D1969" s="310" t="s">
        <v>5063</v>
      </c>
      <c r="E1969" s="322" t="s">
        <v>4669</v>
      </c>
      <c r="F1969" s="293"/>
      <c r="G1969" s="293"/>
      <c r="H1969" s="294">
        <v>96</v>
      </c>
      <c r="I1969" s="294" t="str">
        <f>IFERROR(_xlfn.IFNA(VLOOKUP($D:$D,history!$I:$Y,3,0),VLOOKUP(E:E,history!$H:$Y,4,0)),"--")</f>
        <v>--</v>
      </c>
      <c r="J1969" s="282" t="s">
        <v>9870</v>
      </c>
      <c r="K1969" s="282" t="str">
        <f t="shared" si="350"/>
        <v/>
      </c>
      <c r="L1969" s="312">
        <f t="shared" si="351"/>
        <v>83.71</v>
      </c>
      <c r="M1969" s="312">
        <f t="shared" si="352"/>
        <v>126.83</v>
      </c>
      <c r="N1969" s="297" t="str">
        <f>_xlfn.IFNA(VLOOKUP($E:$E,'1'!$A:$E,3,0),"")</f>
        <v/>
      </c>
      <c r="O1969" s="297" t="str">
        <f>_xlfn.IFNA(VLOOKUP($E:$E,'2'!$A:$E,3,0),"")</f>
        <v/>
      </c>
      <c r="P1969" s="297" t="str">
        <f>_xlfn.IFNA(VLOOKUP($E:$E,'3'!$A:$D,3,0),"")</f>
        <v/>
      </c>
      <c r="Q1969" s="297" t="str">
        <f>_xlfn.IFNA(VLOOKUP($E:$E,'4'!$A:$F,3,0),"")</f>
        <v/>
      </c>
      <c r="R1969" s="297" t="str">
        <f>_xlfn.IFNA(VLOOKUP($E:$E,'5'!$A:$F,3,0),"")</f>
        <v/>
      </c>
      <c r="S1969" s="297" t="str">
        <f>_xlfn.IFNA(VLOOKUP($E:$E,'6'!$A:$F,3,0),"")</f>
        <v/>
      </c>
      <c r="T1969" s="313">
        <v>1</v>
      </c>
      <c r="U1969" s="313">
        <v>125</v>
      </c>
      <c r="V1969" s="313">
        <v>500</v>
      </c>
      <c r="W1969" s="314">
        <v>2.9000000000000001E-2</v>
      </c>
      <c r="X1969" s="315">
        <v>6.9999999999999994E-5</v>
      </c>
      <c r="Y1969" s="749">
        <v>120</v>
      </c>
      <c r="Z1969" s="282"/>
      <c r="AA1969" s="316" t="s">
        <v>393</v>
      </c>
      <c r="AB1969" s="282" t="s">
        <v>9163</v>
      </c>
      <c r="AC1969" s="317" t="s">
        <v>2081</v>
      </c>
      <c r="AD1969" s="318" t="s">
        <v>2741</v>
      </c>
      <c r="AE1969" s="319">
        <v>0</v>
      </c>
      <c r="AF1969" s="319" t="s">
        <v>11282</v>
      </c>
      <c r="AG1969" s="320">
        <v>1.59</v>
      </c>
      <c r="AH1969" s="321">
        <f t="shared" si="353"/>
        <v>0</v>
      </c>
      <c r="AI1969" s="287">
        <f>_xlfn.IFNA(VLOOKUP(AD:AD,грп!B:C,2,0),0)</f>
        <v>0</v>
      </c>
      <c r="AJ1969" s="607">
        <v>50</v>
      </c>
      <c r="AK1969" s="672">
        <f t="shared" ref="AK1969:AK2032" si="354">C1969</f>
        <v>0</v>
      </c>
      <c r="AL1969" s="174"/>
    </row>
    <row r="1970" spans="1:39" s="4" customFormat="1" ht="12" customHeight="1" outlineLevel="1" x14ac:dyDescent="0.35">
      <c r="A1970" s="307" t="s">
        <v>10525</v>
      </c>
      <c r="B1970" s="308" t="s">
        <v>7497</v>
      </c>
      <c r="C1970" s="309"/>
      <c r="D1970" s="310" t="s">
        <v>11043</v>
      </c>
      <c r="E1970" s="322" t="s">
        <v>4174</v>
      </c>
      <c r="F1970" s="293"/>
      <c r="G1970" s="293"/>
      <c r="H1970" s="294">
        <v>62</v>
      </c>
      <c r="I1970" s="294" t="str">
        <f>IFERROR(_xlfn.IFNA(VLOOKUP($D:$D,history!$I:$Y,3,0),VLOOKUP(E:E,history!$H:$Y,4,0)),"--")</f>
        <v>--</v>
      </c>
      <c r="J1970" s="282" t="s">
        <v>9870</v>
      </c>
      <c r="K1970" s="282" t="str">
        <f t="shared" si="350"/>
        <v/>
      </c>
      <c r="L1970" s="312">
        <f t="shared" si="351"/>
        <v>339.06</v>
      </c>
      <c r="M1970" s="312">
        <f t="shared" si="352"/>
        <v>513.72</v>
      </c>
      <c r="N1970" s="297" t="str">
        <f>_xlfn.IFNA(VLOOKUP($E:$E,'1'!$A:$E,3,0),"")</f>
        <v/>
      </c>
      <c r="O1970" s="297" t="str">
        <f>_xlfn.IFNA(VLOOKUP($E:$E,'2'!$A:$E,3,0),"")</f>
        <v/>
      </c>
      <c r="P1970" s="297" t="str">
        <f>_xlfn.IFNA(VLOOKUP($E:$E,'3'!$A:$D,3,0),"")</f>
        <v/>
      </c>
      <c r="Q1970" s="297" t="str">
        <f>_xlfn.IFNA(VLOOKUP($E:$E,'4'!$A:$F,3,0),"")</f>
        <v/>
      </c>
      <c r="R1970" s="297" t="str">
        <f>_xlfn.IFNA(VLOOKUP($E:$E,'5'!$A:$F,3,0),"")</f>
        <v/>
      </c>
      <c r="S1970" s="297" t="str">
        <f>_xlfn.IFNA(VLOOKUP($E:$E,'6'!$A:$F,3,0),"")</f>
        <v/>
      </c>
      <c r="T1970" s="313">
        <v>1</v>
      </c>
      <c r="U1970" s="313">
        <v>50</v>
      </c>
      <c r="V1970" s="313">
        <v>200</v>
      </c>
      <c r="W1970" s="314">
        <v>0.122</v>
      </c>
      <c r="X1970" s="315">
        <v>1.7000000000000001E-4</v>
      </c>
      <c r="Y1970" s="749">
        <v>490</v>
      </c>
      <c r="Z1970" s="282"/>
      <c r="AA1970" s="316" t="s">
        <v>10391</v>
      </c>
      <c r="AB1970" s="282" t="s">
        <v>9163</v>
      </c>
      <c r="AC1970" s="317" t="s">
        <v>2081</v>
      </c>
      <c r="AD1970" s="318" t="s">
        <v>2741</v>
      </c>
      <c r="AE1970" s="319">
        <v>0</v>
      </c>
      <c r="AF1970" s="319" t="s">
        <v>11282</v>
      </c>
      <c r="AG1970" s="320">
        <v>6.44</v>
      </c>
      <c r="AH1970" s="321">
        <f t="shared" si="353"/>
        <v>0</v>
      </c>
      <c r="AI1970" s="287">
        <f>_xlfn.IFNA(VLOOKUP(AD:AD,грп!B:C,2,0),0)</f>
        <v>0</v>
      </c>
      <c r="AJ1970" s="607">
        <v>40</v>
      </c>
      <c r="AK1970" s="672">
        <f t="shared" si="354"/>
        <v>0</v>
      </c>
      <c r="AL1970" s="174"/>
    </row>
    <row r="1971" spans="1:39" s="4" customFormat="1" ht="12" customHeight="1" outlineLevel="1" x14ac:dyDescent="0.35">
      <c r="A1971" s="307" t="s">
        <v>10525</v>
      </c>
      <c r="B1971" s="308">
        <v>0</v>
      </c>
      <c r="C1971" s="309"/>
      <c r="D1971" s="310" t="s">
        <v>5019</v>
      </c>
      <c r="E1971" s="322" t="s">
        <v>4670</v>
      </c>
      <c r="F1971" s="293"/>
      <c r="G1971" s="293"/>
      <c r="H1971" s="294">
        <v>29</v>
      </c>
      <c r="I1971" s="294" t="str">
        <f>IFERROR(_xlfn.IFNA(VLOOKUP($D:$D,history!$I:$Y,3,0),VLOOKUP(E:E,history!$H:$Y,4,0)),"--")</f>
        <v>--</v>
      </c>
      <c r="J1971" s="282" t="s">
        <v>9870</v>
      </c>
      <c r="K1971" s="282" t="str">
        <f t="shared" si="350"/>
        <v/>
      </c>
      <c r="L1971" s="312">
        <f t="shared" si="351"/>
        <v>307.99</v>
      </c>
      <c r="M1971" s="312">
        <f t="shared" si="352"/>
        <v>466.65</v>
      </c>
      <c r="N1971" s="297" t="str">
        <f>_xlfn.IFNA(VLOOKUP($E:$E,'1'!$A:$E,3,0),"")</f>
        <v/>
      </c>
      <c r="O1971" s="297" t="str">
        <f>_xlfn.IFNA(VLOOKUP($E:$E,'2'!$A:$E,3,0),"")</f>
        <v/>
      </c>
      <c r="P1971" s="297" t="str">
        <f>_xlfn.IFNA(VLOOKUP($E:$E,'3'!$A:$D,3,0),"")</f>
        <v/>
      </c>
      <c r="Q1971" s="297" t="str">
        <f>_xlfn.IFNA(VLOOKUP($E:$E,'4'!$A:$F,3,0),"")</f>
        <v/>
      </c>
      <c r="R1971" s="297" t="str">
        <f>_xlfn.IFNA(VLOOKUP($E:$E,'5'!$A:$F,3,0),"")</f>
        <v/>
      </c>
      <c r="S1971" s="297" t="str">
        <f>_xlfn.IFNA(VLOOKUP($E:$E,'6'!$A:$F,3,0),"")</f>
        <v/>
      </c>
      <c r="T1971" s="313">
        <v>1</v>
      </c>
      <c r="U1971" s="313">
        <v>30</v>
      </c>
      <c r="V1971" s="313">
        <v>120</v>
      </c>
      <c r="W1971" s="314">
        <v>0.13100000000000001</v>
      </c>
      <c r="X1971" s="315">
        <v>2.8431369999999998E-4</v>
      </c>
      <c r="Y1971" s="749">
        <v>440</v>
      </c>
      <c r="Z1971" s="282"/>
      <c r="AA1971" s="316" t="s">
        <v>393</v>
      </c>
      <c r="AB1971" s="282" t="s">
        <v>9163</v>
      </c>
      <c r="AC1971" s="317" t="s">
        <v>2081</v>
      </c>
      <c r="AD1971" s="318" t="s">
        <v>2741</v>
      </c>
      <c r="AE1971" s="319">
        <v>0</v>
      </c>
      <c r="AF1971" s="319" t="s">
        <v>11282</v>
      </c>
      <c r="AG1971" s="320">
        <v>5.85</v>
      </c>
      <c r="AH1971" s="321">
        <f t="shared" si="353"/>
        <v>0</v>
      </c>
      <c r="AI1971" s="287">
        <f>_xlfn.IFNA(VLOOKUP(AD:AD,грп!B:C,2,0),0)</f>
        <v>0</v>
      </c>
      <c r="AJ1971" s="607">
        <v>30</v>
      </c>
      <c r="AK1971" s="672">
        <f t="shared" si="354"/>
        <v>0</v>
      </c>
      <c r="AL1971" s="174"/>
    </row>
    <row r="1972" spans="1:39" s="4" customFormat="1" ht="12" customHeight="1" outlineLevel="1" x14ac:dyDescent="0.35">
      <c r="A1972" s="307" t="s">
        <v>10525</v>
      </c>
      <c r="B1972" s="308">
        <v>0</v>
      </c>
      <c r="C1972" s="309"/>
      <c r="D1972" s="310" t="s">
        <v>11044</v>
      </c>
      <c r="E1972" s="322" t="s">
        <v>4671</v>
      </c>
      <c r="F1972" s="293"/>
      <c r="G1972" s="293"/>
      <c r="H1972" s="294">
        <v>4</v>
      </c>
      <c r="I1972" s="294" t="str">
        <f>IFERROR(_xlfn.IFNA(VLOOKUP($D:$D,history!$I:$Y,3,0),VLOOKUP(E:E,history!$H:$Y,4,0)),"--")</f>
        <v>--</v>
      </c>
      <c r="J1972" s="282" t="s">
        <v>9870</v>
      </c>
      <c r="K1972" s="282" t="str">
        <f t="shared" si="350"/>
        <v/>
      </c>
      <c r="L1972" s="312">
        <f t="shared" si="351"/>
        <v>307.99</v>
      </c>
      <c r="M1972" s="312">
        <f t="shared" si="352"/>
        <v>466.65</v>
      </c>
      <c r="N1972" s="297" t="str">
        <f>_xlfn.IFNA(VLOOKUP($E:$E,'1'!$A:$E,3,0),"")</f>
        <v/>
      </c>
      <c r="O1972" s="297" t="str">
        <f>_xlfn.IFNA(VLOOKUP($E:$E,'2'!$A:$E,3,0),"")</f>
        <v/>
      </c>
      <c r="P1972" s="297" t="str">
        <f>_xlfn.IFNA(VLOOKUP($E:$E,'3'!$A:$D,3,0),"")</f>
        <v/>
      </c>
      <c r="Q1972" s="297" t="str">
        <f>_xlfn.IFNA(VLOOKUP($E:$E,'4'!$A:$F,3,0),"")</f>
        <v/>
      </c>
      <c r="R1972" s="297" t="str">
        <f>_xlfn.IFNA(VLOOKUP($E:$E,'5'!$A:$F,3,0),"")</f>
        <v/>
      </c>
      <c r="S1972" s="297" t="str">
        <f>_xlfn.IFNA(VLOOKUP($E:$E,'6'!$A:$F,3,0),"")</f>
        <v/>
      </c>
      <c r="T1972" s="313">
        <v>1</v>
      </c>
      <c r="U1972" s="313">
        <v>30</v>
      </c>
      <c r="V1972" s="313">
        <v>120</v>
      </c>
      <c r="W1972" s="314">
        <v>0.13300000000000001</v>
      </c>
      <c r="X1972" s="315">
        <v>2.8431369999999998E-4</v>
      </c>
      <c r="Y1972" s="749">
        <v>440</v>
      </c>
      <c r="Z1972" s="282"/>
      <c r="AA1972" s="316" t="s">
        <v>393</v>
      </c>
      <c r="AB1972" s="282" t="s">
        <v>9163</v>
      </c>
      <c r="AC1972" s="317" t="s">
        <v>2081</v>
      </c>
      <c r="AD1972" s="318" t="s">
        <v>2741</v>
      </c>
      <c r="AE1972" s="319">
        <v>0</v>
      </c>
      <c r="AF1972" s="319" t="s">
        <v>11282</v>
      </c>
      <c r="AG1972" s="320">
        <v>5.85</v>
      </c>
      <c r="AH1972" s="321">
        <f t="shared" si="353"/>
        <v>0</v>
      </c>
      <c r="AI1972" s="287">
        <f>_xlfn.IFNA(VLOOKUP(AD:AD,грп!B:C,2,0),0)</f>
        <v>0</v>
      </c>
      <c r="AJ1972" s="607">
        <v>30</v>
      </c>
      <c r="AK1972" s="672">
        <f t="shared" si="354"/>
        <v>0</v>
      </c>
      <c r="AL1972" s="174"/>
    </row>
    <row r="1973" spans="1:39" s="4" customFormat="1" ht="12" customHeight="1" outlineLevel="1" x14ac:dyDescent="0.35">
      <c r="A1973" s="307" t="s">
        <v>10525</v>
      </c>
      <c r="B1973" s="308">
        <v>0</v>
      </c>
      <c r="C1973" s="309"/>
      <c r="D1973" s="310" t="s">
        <v>11045</v>
      </c>
      <c r="E1973" s="322" t="s">
        <v>4672</v>
      </c>
      <c r="F1973" s="293"/>
      <c r="G1973" s="293"/>
      <c r="H1973" s="294">
        <v>24</v>
      </c>
      <c r="I1973" s="294" t="str">
        <f>IFERROR(_xlfn.IFNA(VLOOKUP($D:$D,history!$I:$Y,3,0),VLOOKUP(E:E,history!$H:$Y,4,0)),"--")</f>
        <v>--</v>
      </c>
      <c r="J1973" s="282" t="s">
        <v>9870</v>
      </c>
      <c r="K1973" s="282" t="str">
        <f t="shared" si="350"/>
        <v/>
      </c>
      <c r="L1973" s="312">
        <f t="shared" si="351"/>
        <v>307.99</v>
      </c>
      <c r="M1973" s="312">
        <f t="shared" si="352"/>
        <v>466.65</v>
      </c>
      <c r="N1973" s="297" t="str">
        <f>_xlfn.IFNA(VLOOKUP($E:$E,'1'!$A:$E,3,0),"")</f>
        <v/>
      </c>
      <c r="O1973" s="297" t="str">
        <f>_xlfn.IFNA(VLOOKUP($E:$E,'2'!$A:$E,3,0),"")</f>
        <v/>
      </c>
      <c r="P1973" s="297" t="str">
        <f>_xlfn.IFNA(VLOOKUP($E:$E,'3'!$A:$D,3,0),"")</f>
        <v/>
      </c>
      <c r="Q1973" s="297" t="str">
        <f>_xlfn.IFNA(VLOOKUP($E:$E,'4'!$A:$F,3,0),"")</f>
        <v/>
      </c>
      <c r="R1973" s="297" t="str">
        <f>_xlfn.IFNA(VLOOKUP($E:$E,'5'!$A:$F,3,0),"")</f>
        <v/>
      </c>
      <c r="S1973" s="297" t="str">
        <f>_xlfn.IFNA(VLOOKUP($E:$E,'6'!$A:$F,3,0),"")</f>
        <v/>
      </c>
      <c r="T1973" s="313">
        <v>1</v>
      </c>
      <c r="U1973" s="313">
        <v>30</v>
      </c>
      <c r="V1973" s="313">
        <v>120</v>
      </c>
      <c r="W1973" s="314">
        <v>0.13600000000000001</v>
      </c>
      <c r="X1973" s="315">
        <v>2.8431369999999998E-4</v>
      </c>
      <c r="Y1973" s="749">
        <v>440</v>
      </c>
      <c r="Z1973" s="282"/>
      <c r="AA1973" s="316" t="s">
        <v>393</v>
      </c>
      <c r="AB1973" s="282" t="s">
        <v>9163</v>
      </c>
      <c r="AC1973" s="317" t="s">
        <v>2081</v>
      </c>
      <c r="AD1973" s="318" t="s">
        <v>2741</v>
      </c>
      <c r="AE1973" s="319">
        <v>0</v>
      </c>
      <c r="AF1973" s="319" t="s">
        <v>11282</v>
      </c>
      <c r="AG1973" s="320">
        <v>5.85</v>
      </c>
      <c r="AH1973" s="321">
        <f t="shared" si="353"/>
        <v>0</v>
      </c>
      <c r="AI1973" s="287">
        <f>_xlfn.IFNA(VLOOKUP(AD:AD,грп!B:C,2,0),0)</f>
        <v>0</v>
      </c>
      <c r="AJ1973" s="607">
        <v>30</v>
      </c>
      <c r="AK1973" s="672">
        <f t="shared" si="354"/>
        <v>0</v>
      </c>
      <c r="AL1973" s="174"/>
    </row>
    <row r="1974" spans="1:39" s="4" customFormat="1" ht="12" customHeight="1" outlineLevel="1" x14ac:dyDescent="0.35">
      <c r="A1974" s="307" t="s">
        <v>10525</v>
      </c>
      <c r="B1974" s="308" t="s">
        <v>7498</v>
      </c>
      <c r="C1974" s="323"/>
      <c r="D1974" s="310" t="s">
        <v>5020</v>
      </c>
      <c r="E1974" s="324" t="s">
        <v>2635</v>
      </c>
      <c r="F1974" s="293"/>
      <c r="G1974" s="293"/>
      <c r="H1974" s="294"/>
      <c r="I1974" s="294" t="str">
        <f>IFERROR(_xlfn.IFNA(VLOOKUP($D:$D,history!$I:$Y,3,0),VLOOKUP(E:E,history!$H:$Y,4,0)),"--")</f>
        <v>--</v>
      </c>
      <c r="J1974" s="282" t="s">
        <v>9870</v>
      </c>
      <c r="K1974" s="282" t="str">
        <f t="shared" si="350"/>
        <v/>
      </c>
      <c r="L1974" s="312">
        <f t="shared" si="351"/>
        <v>307.99</v>
      </c>
      <c r="M1974" s="312">
        <f t="shared" si="352"/>
        <v>466.65</v>
      </c>
      <c r="N1974" s="297" t="str">
        <f>_xlfn.IFNA(VLOOKUP($E:$E,'1'!$A:$E,3,0),"")</f>
        <v/>
      </c>
      <c r="O1974" s="297" t="str">
        <f>_xlfn.IFNA(VLOOKUP($E:$E,'2'!$A:$E,3,0),"")</f>
        <v/>
      </c>
      <c r="P1974" s="297" t="str">
        <f>_xlfn.IFNA(VLOOKUP($E:$E,'3'!$A:$D,3,0),"")</f>
        <v/>
      </c>
      <c r="Q1974" s="297" t="str">
        <f>_xlfn.IFNA(VLOOKUP($E:$E,'4'!$A:$F,3,0),"")</f>
        <v/>
      </c>
      <c r="R1974" s="297" t="str">
        <f>_xlfn.IFNA(VLOOKUP($E:$E,'5'!$A:$F,3,0),"")</f>
        <v/>
      </c>
      <c r="S1974" s="297" t="str">
        <f>_xlfn.IFNA(VLOOKUP($E:$E,'6'!$A:$F,3,0),"")</f>
        <v/>
      </c>
      <c r="T1974" s="313">
        <v>1</v>
      </c>
      <c r="U1974" s="313">
        <v>30</v>
      </c>
      <c r="V1974" s="313">
        <v>120</v>
      </c>
      <c r="W1974" s="314">
        <v>0.14099999999999999</v>
      </c>
      <c r="X1974" s="315">
        <v>2.9629629999999998E-4</v>
      </c>
      <c r="Y1974" s="749">
        <v>440</v>
      </c>
      <c r="Z1974" s="282"/>
      <c r="AA1974" s="316" t="s">
        <v>393</v>
      </c>
      <c r="AB1974" s="282" t="s">
        <v>9163</v>
      </c>
      <c r="AC1974" s="317" t="s">
        <v>2081</v>
      </c>
      <c r="AD1974" s="318" t="s">
        <v>2741</v>
      </c>
      <c r="AE1974" s="319">
        <v>0</v>
      </c>
      <c r="AF1974" s="319" t="s">
        <v>11282</v>
      </c>
      <c r="AG1974" s="320">
        <v>5.85</v>
      </c>
      <c r="AH1974" s="321">
        <f t="shared" si="353"/>
        <v>0</v>
      </c>
      <c r="AI1974" s="287">
        <f>_xlfn.IFNA(VLOOKUP(AD:AD,грп!B:C,2,0),0)</f>
        <v>0</v>
      </c>
      <c r="AJ1974" s="607">
        <v>0</v>
      </c>
      <c r="AK1974" s="672">
        <f t="shared" si="354"/>
        <v>0</v>
      </c>
      <c r="AL1974" s="174"/>
    </row>
    <row r="1975" spans="1:39" s="4" customFormat="1" ht="12" customHeight="1" x14ac:dyDescent="0.35">
      <c r="A1975" s="288"/>
      <c r="B1975" s="289"/>
      <c r="C1975" s="290" t="s">
        <v>555</v>
      </c>
      <c r="D1975" s="291" t="s">
        <v>2742</v>
      </c>
      <c r="E1975" s="292"/>
      <c r="F1975" s="293"/>
      <c r="G1975" s="293"/>
      <c r="H1975" s="294"/>
      <c r="I1975" s="294"/>
      <c r="J1975" s="282" t="s">
        <v>393</v>
      </c>
      <c r="K1975" s="282" t="str">
        <f t="shared" si="350"/>
        <v/>
      </c>
      <c r="L1975" s="295"/>
      <c r="M1975" s="296"/>
      <c r="N1975" s="297"/>
      <c r="O1975" s="297"/>
      <c r="P1975" s="297"/>
      <c r="Q1975" s="297" t="str">
        <f>_xlfn.IFNA(VLOOKUP($E:$E,'4'!$A:$F,3,0),"")</f>
        <v/>
      </c>
      <c r="R1975" s="297" t="str">
        <f>_xlfn.IFNA(VLOOKUP($E:$E,'5'!$A:$F,3,0),"")</f>
        <v/>
      </c>
      <c r="S1975" s="297"/>
      <c r="T1975" s="298"/>
      <c r="U1975" s="299"/>
      <c r="V1975" s="299"/>
      <c r="W1975" s="300"/>
      <c r="X1975" s="301"/>
      <c r="Y1975" s="749"/>
      <c r="Z1975" s="282"/>
      <c r="AA1975" s="280"/>
      <c r="AB1975" s="280"/>
      <c r="AC1975" s="302"/>
      <c r="AD1975" s="303" t="s">
        <v>2742</v>
      </c>
      <c r="AE1975" s="280"/>
      <c r="AF1975" s="329"/>
      <c r="AG1975" s="305"/>
      <c r="AH1975" s="306"/>
      <c r="AI1975" s="287">
        <f>_xlfn.IFNA(VLOOKUP(AD:AD,грп!B:C,2,0),0)</f>
        <v>0</v>
      </c>
      <c r="AJ1975" s="607">
        <v>0</v>
      </c>
      <c r="AK1975" s="672" t="str">
        <f t="shared" si="354"/>
        <v xml:space="preserve"> </v>
      </c>
      <c r="AL1975" s="174"/>
    </row>
    <row r="1976" spans="1:39" s="4" customFormat="1" ht="12" customHeight="1" outlineLevel="1" x14ac:dyDescent="0.35">
      <c r="A1976" s="307" t="s">
        <v>10402</v>
      </c>
      <c r="B1976" s="308" t="s">
        <v>7499</v>
      </c>
      <c r="C1976" s="328"/>
      <c r="D1976" s="310" t="s">
        <v>9212</v>
      </c>
      <c r="E1976" s="322" t="s">
        <v>1754</v>
      </c>
      <c r="F1976" s="293"/>
      <c r="G1976" s="293"/>
      <c r="H1976" s="294"/>
      <c r="I1976" s="294" t="str">
        <f>IFERROR(_xlfn.IFNA(VLOOKUP($D:$D,history!$I:$Y,3,0),VLOOKUP(E:E,history!$H:$Y,4,0)),"--")</f>
        <v>--</v>
      </c>
      <c r="J1976" s="282" t="s">
        <v>5946</v>
      </c>
      <c r="K1976" s="282" t="str">
        <f t="shared" si="350"/>
        <v/>
      </c>
      <c r="L1976" s="312">
        <f>IF($A$3="ИМ",ROUND($Y1976*(1-($L$6-$F$4))*(1-$F$3)*(1+$AG$2),2),ROUND($M1976*(1-($L$6-$F$4))*(1-$F$3)*(1+$AG$2),2))</f>
        <v>170.06</v>
      </c>
      <c r="M1976" s="312">
        <f>ROUND(IF($A$3="РЕГИОНЫ",AG1976*$AG$3*$AG$1,IF(AI1976=0,AG1976*$AG$3*$AG$1,AG1976*$AG$3*(1-5%)*$AG$1)),2)</f>
        <v>257.66000000000003</v>
      </c>
      <c r="N1976" s="297" t="str">
        <f>_xlfn.IFNA(VLOOKUP($E:$E,'1'!$A:$E,3,0),"")</f>
        <v/>
      </c>
      <c r="O1976" s="297" t="str">
        <f>_xlfn.IFNA(VLOOKUP($E:$E,'2'!$A:$E,3,0),"")</f>
        <v/>
      </c>
      <c r="P1976" s="297" t="str">
        <f>_xlfn.IFNA(VLOOKUP($E:$E,'3'!$A:$D,3,0),"")</f>
        <v/>
      </c>
      <c r="Q1976" s="297" t="str">
        <f>_xlfn.IFNA(VLOOKUP($E:$E,'4'!$A:$F,3,0),"")</f>
        <v/>
      </c>
      <c r="R1976" s="297" t="str">
        <f>_xlfn.IFNA(VLOOKUP($E:$E,'5'!$A:$F,3,0),"")</f>
        <v/>
      </c>
      <c r="S1976" s="297" t="str">
        <f>_xlfn.IFNA(VLOOKUP($E:$E,'6'!$A:$F,3,0),"")</f>
        <v/>
      </c>
      <c r="T1976" s="313">
        <v>2</v>
      </c>
      <c r="U1976" s="313">
        <v>10</v>
      </c>
      <c r="V1976" s="313">
        <v>80</v>
      </c>
      <c r="W1976" s="314">
        <v>0.11</v>
      </c>
      <c r="X1976" s="315">
        <v>2.0370370000000001E-4</v>
      </c>
      <c r="Y1976" s="749">
        <v>240</v>
      </c>
      <c r="Z1976" s="282"/>
      <c r="AA1976" s="316" t="s">
        <v>10396</v>
      </c>
      <c r="AB1976" s="282" t="s">
        <v>9163</v>
      </c>
      <c r="AC1976" s="317" t="s">
        <v>2081</v>
      </c>
      <c r="AD1976" s="318" t="s">
        <v>2742</v>
      </c>
      <c r="AE1976" s="319">
        <v>0</v>
      </c>
      <c r="AF1976" s="319" t="s">
        <v>11282</v>
      </c>
      <c r="AG1976" s="320">
        <v>3.23</v>
      </c>
      <c r="AH1976" s="321">
        <f>IF($A$3="РЕГИОНЫ",ROUND($AG1976*(1-($L$6-$F$4))*(1-$F$3)*(1+$AG$2)*$AG$1,2),0)</f>
        <v>0</v>
      </c>
      <c r="AI1976" s="287">
        <f>_xlfn.IFNA(VLOOKUP(AD:AD,грп!B:C,2,0),0)</f>
        <v>0</v>
      </c>
      <c r="AJ1976" s="607">
        <v>0</v>
      </c>
      <c r="AK1976" s="672">
        <f t="shared" si="354"/>
        <v>0</v>
      </c>
      <c r="AL1976" s="174"/>
    </row>
    <row r="1977" spans="1:39" s="8" customFormat="1" ht="12" customHeight="1" outlineLevel="1" x14ac:dyDescent="0.35">
      <c r="A1977" s="307" t="s">
        <v>10402</v>
      </c>
      <c r="B1977" s="308" t="s">
        <v>7500</v>
      </c>
      <c r="C1977" s="328"/>
      <c r="D1977" s="310" t="s">
        <v>9213</v>
      </c>
      <c r="E1977" s="322" t="s">
        <v>1747</v>
      </c>
      <c r="F1977" s="293"/>
      <c r="G1977" s="293"/>
      <c r="H1977" s="294"/>
      <c r="I1977" s="294" t="str">
        <f>IFERROR(_xlfn.IFNA(VLOOKUP($D:$D,history!$I:$Y,3,0),VLOOKUP(E:E,history!$H:$Y,4,0)),"--")</f>
        <v>--</v>
      </c>
      <c r="J1977" s="282" t="s">
        <v>9870</v>
      </c>
      <c r="K1977" s="282" t="str">
        <f t="shared" si="350"/>
        <v/>
      </c>
      <c r="L1977" s="312">
        <f>IF($A$3="ИМ",ROUND($Y1977*(1-($L$6-$F$4))*(1-$F$3)*(1+$AG$2),2),ROUND($M1977*(1-($L$6-$F$4))*(1-$F$3)*(1+$AG$2),2))</f>
        <v>247.45</v>
      </c>
      <c r="M1977" s="312">
        <f>ROUND(IF($A$3="РЕГИОНЫ",AG1977*$AG$3*$AG$1,IF(AI1977=0,AG1977*$AG$3*$AG$1,AG1977*$AG$3*(1-5%)*$AG$1)),2)</f>
        <v>374.92</v>
      </c>
      <c r="N1977" s="297" t="str">
        <f>_xlfn.IFNA(VLOOKUP($E:$E,'1'!$A:$E,3,0),"")</f>
        <v/>
      </c>
      <c r="O1977" s="297" t="str">
        <f>_xlfn.IFNA(VLOOKUP($E:$E,'2'!$A:$E,3,0),"")</f>
        <v/>
      </c>
      <c r="P1977" s="297" t="str">
        <f>_xlfn.IFNA(VLOOKUP($E:$E,'3'!$A:$D,3,0),"")</f>
        <v/>
      </c>
      <c r="Q1977" s="297" t="str">
        <f>_xlfn.IFNA(VLOOKUP($E:$E,'4'!$A:$F,3,0),"")</f>
        <v/>
      </c>
      <c r="R1977" s="297" t="str">
        <f>_xlfn.IFNA(VLOOKUP($E:$E,'5'!$A:$F,3,0),"")</f>
        <v/>
      </c>
      <c r="S1977" s="297" t="str">
        <f>_xlfn.IFNA(VLOOKUP($E:$E,'6'!$A:$F,3,0),"")</f>
        <v/>
      </c>
      <c r="T1977" s="313">
        <v>1</v>
      </c>
      <c r="U1977" s="313">
        <v>10</v>
      </c>
      <c r="V1977" s="313">
        <v>50</v>
      </c>
      <c r="W1977" s="314">
        <v>0.19600000000000001</v>
      </c>
      <c r="X1977" s="315">
        <v>2.9999999999999997E-4</v>
      </c>
      <c r="Y1977" s="749">
        <v>360</v>
      </c>
      <c r="Z1977" s="282"/>
      <c r="AA1977" s="316" t="s">
        <v>10390</v>
      </c>
      <c r="AB1977" s="282" t="s">
        <v>9163</v>
      </c>
      <c r="AC1977" s="317" t="s">
        <v>2081</v>
      </c>
      <c r="AD1977" s="318" t="s">
        <v>2742</v>
      </c>
      <c r="AE1977" s="319">
        <v>0</v>
      </c>
      <c r="AF1977" s="319" t="s">
        <v>11282</v>
      </c>
      <c r="AG1977" s="320">
        <v>4.7</v>
      </c>
      <c r="AH1977" s="321">
        <f>IF($A$3="РЕГИОНЫ",ROUND($AG1977*(1-($L$6-$F$4))*(1-$F$3)*(1+$AG$2)*$AG$1,2),0)</f>
        <v>0</v>
      </c>
      <c r="AI1977" s="287">
        <f>_xlfn.IFNA(VLOOKUP(AD:AD,грп!B:C,2,0),0)</f>
        <v>0</v>
      </c>
      <c r="AJ1977" s="607">
        <v>3</v>
      </c>
      <c r="AK1977" s="672">
        <f t="shared" si="354"/>
        <v>0</v>
      </c>
      <c r="AL1977" s="174"/>
      <c r="AM1977" s="4"/>
    </row>
    <row r="1978" spans="1:39" s="4" customFormat="1" ht="12" customHeight="1" outlineLevel="1" x14ac:dyDescent="0.35">
      <c r="A1978" s="307" t="s">
        <v>10402</v>
      </c>
      <c r="B1978" s="308" t="s">
        <v>7501</v>
      </c>
      <c r="C1978" s="290" t="s">
        <v>555</v>
      </c>
      <c r="D1978" s="310" t="s">
        <v>925</v>
      </c>
      <c r="E1978" s="322">
        <v>1270602</v>
      </c>
      <c r="F1978" s="293"/>
      <c r="G1978" s="293"/>
      <c r="H1978" s="294"/>
      <c r="I1978" s="294" t="str">
        <f>IFERROR(_xlfn.IFNA(VLOOKUP($D:$D,history!$I:$Y,3,0),VLOOKUP(E:E,history!$H:$Y,4,0)),"--")</f>
        <v>--</v>
      </c>
      <c r="J1978" s="282" t="s">
        <v>9870</v>
      </c>
      <c r="K1978" s="282" t="str">
        <f t="shared" si="350"/>
        <v/>
      </c>
      <c r="L1978" s="312">
        <f>IF($A$3="ИМ",ROUND($Y1978*(1-($L$6-$F$4))*(1-$F$3)*(1+$AG$2),2),ROUND($M1978*(1-($L$6-$F$4))*(1-$F$3)*(1+$AG$2),2))</f>
        <v>601.24</v>
      </c>
      <c r="M1978" s="312">
        <f>ROUND(IF($A$3="РЕГИОНЫ",AG1978*$AG$3*$AG$1,IF(AI1978=0,AG1978*$AG$3*$AG$1,AG1978*$AG$3*(1-5%)*$AG$1)),2)</f>
        <v>910.97</v>
      </c>
      <c r="N1978" s="297" t="str">
        <f>_xlfn.IFNA(VLOOKUP($E:$E,'1'!$A:$E,3,0),"")</f>
        <v/>
      </c>
      <c r="O1978" s="297" t="str">
        <f>_xlfn.IFNA(VLOOKUP($E:$E,'2'!$A:$E,3,0),"")</f>
        <v/>
      </c>
      <c r="P1978" s="297" t="str">
        <f>_xlfn.IFNA(VLOOKUP($E:$E,'3'!$A:$D,3,0),"")</f>
        <v/>
      </c>
      <c r="Q1978" s="297" t="str">
        <f>_xlfn.IFNA(VLOOKUP($E:$E,'4'!$A:$F,3,0),"")</f>
        <v/>
      </c>
      <c r="R1978" s="297" t="str">
        <f>_xlfn.IFNA(VLOOKUP($E:$E,'5'!$A:$F,3,0),"")</f>
        <v/>
      </c>
      <c r="S1978" s="297" t="str">
        <f>_xlfn.IFNA(VLOOKUP($E:$E,'6'!$A:$F,3,0),"")</f>
        <v/>
      </c>
      <c r="T1978" s="313">
        <v>1</v>
      </c>
      <c r="U1978" s="313">
        <v>1</v>
      </c>
      <c r="V1978" s="313">
        <v>40</v>
      </c>
      <c r="W1978" s="314">
        <v>0.496</v>
      </c>
      <c r="X1978" s="315">
        <v>7.6999999999999996E-4</v>
      </c>
      <c r="Y1978" s="749">
        <v>870</v>
      </c>
      <c r="Z1978" s="282"/>
      <c r="AA1978" s="316" t="s">
        <v>10391</v>
      </c>
      <c r="AB1978" s="282" t="s">
        <v>9163</v>
      </c>
      <c r="AC1978" s="317" t="s">
        <v>2081</v>
      </c>
      <c r="AD1978" s="318" t="s">
        <v>2742</v>
      </c>
      <c r="AE1978" s="319">
        <v>0</v>
      </c>
      <c r="AF1978" s="319" t="s">
        <v>11294</v>
      </c>
      <c r="AG1978" s="320">
        <v>11.42</v>
      </c>
      <c r="AH1978" s="321">
        <f>IF($A$3="РЕГИОНЫ",ROUND($AG1978*(1-($L$6-$F$4))*(1-$F$3)*(1+$AG$2)*$AG$1,2),0)</f>
        <v>0</v>
      </c>
      <c r="AI1978" s="287">
        <f>_xlfn.IFNA(VLOOKUP(AD:AD,грп!B:C,2,0),0)</f>
        <v>0</v>
      </c>
      <c r="AJ1978" s="607">
        <v>0</v>
      </c>
      <c r="AK1978" s="672" t="str">
        <f t="shared" si="354"/>
        <v xml:space="preserve"> </v>
      </c>
      <c r="AL1978" s="174"/>
    </row>
    <row r="1979" spans="1:39" s="4" customFormat="1" ht="12" customHeight="1" outlineLevel="1" x14ac:dyDescent="0.35">
      <c r="A1979" s="307" t="s">
        <v>10402</v>
      </c>
      <c r="B1979" s="308" t="s">
        <v>7502</v>
      </c>
      <c r="C1979" s="290" t="s">
        <v>555</v>
      </c>
      <c r="D1979" s="310" t="s">
        <v>926</v>
      </c>
      <c r="E1979" s="322">
        <v>1270604</v>
      </c>
      <c r="F1979" s="293"/>
      <c r="G1979" s="293"/>
      <c r="H1979" s="294">
        <v>12</v>
      </c>
      <c r="I1979" s="294" t="str">
        <f>IFERROR(_xlfn.IFNA(VLOOKUP($D:$D,history!$I:$Y,3,0),VLOOKUP(E:E,history!$H:$Y,4,0)),"--")</f>
        <v>--</v>
      </c>
      <c r="J1979" s="282" t="s">
        <v>5946</v>
      </c>
      <c r="K1979" s="282" t="str">
        <f t="shared" si="350"/>
        <v/>
      </c>
      <c r="L1979" s="312">
        <f>IF($A$3="ИМ",ROUND($Y1979*(1-($L$6-$F$4))*(1-$F$3)*(1+$AG$2),2),ROUND($M1979*(1-($L$6-$F$4))*(1-$F$3)*(1+$AG$2),2))</f>
        <v>811.83</v>
      </c>
      <c r="M1979" s="312">
        <f>ROUND(IF($A$3="РЕГИОНЫ",AG1979*$AG$3*$AG$1,IF(AI1979=0,AG1979*$AG$3*$AG$1,AG1979*$AG$3*(1-5%)*$AG$1)),2)</f>
        <v>1230.05</v>
      </c>
      <c r="N1979" s="297" t="str">
        <f>_xlfn.IFNA(VLOOKUP($E:$E,'1'!$A:$E,3,0),"")</f>
        <v/>
      </c>
      <c r="O1979" s="297" t="str">
        <f>_xlfn.IFNA(VLOOKUP($E:$E,'2'!$A:$E,3,0),"")</f>
        <v/>
      </c>
      <c r="P1979" s="297" t="str">
        <f>_xlfn.IFNA(VLOOKUP($E:$E,'3'!$A:$D,3,0),"")</f>
        <v/>
      </c>
      <c r="Q1979" s="297" t="str">
        <f>_xlfn.IFNA(VLOOKUP($E:$E,'4'!$A:$F,3,0),"")</f>
        <v/>
      </c>
      <c r="R1979" s="297" t="str">
        <f>_xlfn.IFNA(VLOOKUP($E:$E,'5'!$A:$F,3,0),"")</f>
        <v/>
      </c>
      <c r="S1979" s="297" t="str">
        <f>_xlfn.IFNA(VLOOKUP($E:$E,'6'!$A:$F,3,0),"")</f>
        <v/>
      </c>
      <c r="T1979" s="313">
        <v>1</v>
      </c>
      <c r="U1979" s="313">
        <v>5</v>
      </c>
      <c r="V1979" s="313">
        <v>20</v>
      </c>
      <c r="W1979" s="314">
        <v>0.52600000000000002</v>
      </c>
      <c r="X1979" s="315">
        <v>2.3400000000000001E-3</v>
      </c>
      <c r="Y1979" s="749">
        <v>1170</v>
      </c>
      <c r="Z1979" s="282"/>
      <c r="AA1979" s="316" t="s">
        <v>10393</v>
      </c>
      <c r="AB1979" s="282" t="s">
        <v>9163</v>
      </c>
      <c r="AC1979" s="317" t="s">
        <v>2081</v>
      </c>
      <c r="AD1979" s="318" t="s">
        <v>2742</v>
      </c>
      <c r="AE1979" s="319">
        <v>0</v>
      </c>
      <c r="AF1979" s="319" t="s">
        <v>11282</v>
      </c>
      <c r="AG1979" s="320">
        <v>15.42</v>
      </c>
      <c r="AH1979" s="321">
        <f>IF($A$3="РЕГИОНЫ",ROUND($AG1979*(1-($L$6-$F$4))*(1-$F$3)*(1+$AG$2)*$AG$1,2),0)</f>
        <v>0</v>
      </c>
      <c r="AI1979" s="287">
        <f>_xlfn.IFNA(VLOOKUP(AD:AD,грп!B:C,2,0),0)</f>
        <v>0</v>
      </c>
      <c r="AJ1979" s="607">
        <v>0</v>
      </c>
      <c r="AK1979" s="672" t="str">
        <f t="shared" si="354"/>
        <v xml:space="preserve"> </v>
      </c>
      <c r="AL1979" s="174"/>
    </row>
    <row r="1980" spans="1:39" s="4" customFormat="1" ht="12" customHeight="1" x14ac:dyDescent="0.35">
      <c r="A1980" s="288"/>
      <c r="B1980" s="289"/>
      <c r="C1980" s="290" t="s">
        <v>555</v>
      </c>
      <c r="D1980" s="291" t="s">
        <v>2743</v>
      </c>
      <c r="E1980" s="292"/>
      <c r="F1980" s="293"/>
      <c r="G1980" s="293"/>
      <c r="H1980" s="294"/>
      <c r="I1980" s="294"/>
      <c r="J1980" s="282" t="s">
        <v>393</v>
      </c>
      <c r="K1980" s="282" t="str">
        <f t="shared" si="350"/>
        <v/>
      </c>
      <c r="L1980" s="295"/>
      <c r="M1980" s="296"/>
      <c r="N1980" s="297"/>
      <c r="O1980" s="297"/>
      <c r="P1980" s="297"/>
      <c r="Q1980" s="297" t="str">
        <f>_xlfn.IFNA(VLOOKUP($E:$E,'4'!$A:$F,3,0),"")</f>
        <v/>
      </c>
      <c r="R1980" s="297" t="str">
        <f>_xlfn.IFNA(VLOOKUP($E:$E,'5'!$A:$F,3,0),"")</f>
        <v/>
      </c>
      <c r="S1980" s="297"/>
      <c r="T1980" s="298"/>
      <c r="U1980" s="299"/>
      <c r="V1980" s="299"/>
      <c r="W1980" s="300"/>
      <c r="X1980" s="301"/>
      <c r="Y1980" s="749"/>
      <c r="Z1980" s="282"/>
      <c r="AA1980" s="280"/>
      <c r="AB1980" s="280"/>
      <c r="AC1980" s="302"/>
      <c r="AD1980" s="303" t="s">
        <v>2743</v>
      </c>
      <c r="AE1980" s="280"/>
      <c r="AF1980" s="329"/>
      <c r="AG1980" s="339"/>
      <c r="AH1980" s="306"/>
      <c r="AI1980" s="287">
        <f>_xlfn.IFNA(VLOOKUP(AD:AD,грп!B:C,2,0),0)</f>
        <v>0</v>
      </c>
      <c r="AJ1980" s="607">
        <v>0</v>
      </c>
      <c r="AK1980" s="672" t="str">
        <f t="shared" si="354"/>
        <v xml:space="preserve"> </v>
      </c>
      <c r="AL1980" s="174"/>
    </row>
    <row r="1981" spans="1:39" s="4" customFormat="1" ht="12" customHeight="1" outlineLevel="1" x14ac:dyDescent="0.35">
      <c r="A1981" s="307" t="s">
        <v>10402</v>
      </c>
      <c r="B1981" s="308" t="s">
        <v>7503</v>
      </c>
      <c r="C1981" s="328"/>
      <c r="D1981" s="310" t="s">
        <v>1794</v>
      </c>
      <c r="E1981" s="322" t="s">
        <v>1745</v>
      </c>
      <c r="F1981" s="293"/>
      <c r="G1981" s="293"/>
      <c r="H1981" s="294"/>
      <c r="I1981" s="294" t="str">
        <f>IFERROR(_xlfn.IFNA(VLOOKUP($D:$D,history!$I:$Y,3,0),VLOOKUP(E:E,history!$H:$Y,4,0)),"--")</f>
        <v>--</v>
      </c>
      <c r="J1981" s="282" t="s">
        <v>5946</v>
      </c>
      <c r="K1981" s="282" t="str">
        <f t="shared" si="350"/>
        <v/>
      </c>
      <c r="L1981" s="312">
        <f>IF($A$3="ИМ",ROUND($Y1981*(1-($L$6-$F$4))*(1-$F$3)*(1+$AG$2),2),ROUND($M1981*(1-($L$6-$F$4))*(1-$F$3)*(1+$AG$2),2))</f>
        <v>259.02999999999997</v>
      </c>
      <c r="M1981" s="312">
        <f>ROUND(IF($A$3="РЕГИОНЫ",AG1981*$AG$3*$AG$1,IF(AI1981=0,AG1981*$AG$3*$AG$1,AG1981*$AG$3*(1-5%)*$AG$1)),2)</f>
        <v>392.47</v>
      </c>
      <c r="N1981" s="297" t="str">
        <f>_xlfn.IFNA(VLOOKUP($E:$E,'1'!$A:$E,3,0),"")</f>
        <v/>
      </c>
      <c r="O1981" s="297" t="str">
        <f>_xlfn.IFNA(VLOOKUP($E:$E,'2'!$A:$E,3,0),"")</f>
        <v/>
      </c>
      <c r="P1981" s="297" t="str">
        <f>_xlfn.IFNA(VLOOKUP($E:$E,'3'!$A:$D,3,0),"")</f>
        <v/>
      </c>
      <c r="Q1981" s="297" t="str">
        <f>_xlfn.IFNA(VLOOKUP($E:$E,'4'!$A:$F,3,0),"")</f>
        <v/>
      </c>
      <c r="R1981" s="297" t="str">
        <f>_xlfn.IFNA(VLOOKUP($E:$E,'5'!$A:$F,3,0),"")</f>
        <v/>
      </c>
      <c r="S1981" s="297" t="str">
        <f>_xlfn.IFNA(VLOOKUP($E:$E,'6'!$A:$F,3,0),"")</f>
        <v/>
      </c>
      <c r="T1981" s="313">
        <v>1</v>
      </c>
      <c r="U1981" s="313">
        <v>10</v>
      </c>
      <c r="V1981" s="313">
        <v>80</v>
      </c>
      <c r="W1981" s="314">
        <v>0.186</v>
      </c>
      <c r="X1981" s="315">
        <v>2.8846150000000001E-4</v>
      </c>
      <c r="Y1981" s="749">
        <v>370</v>
      </c>
      <c r="Z1981" s="282"/>
      <c r="AA1981" s="316" t="s">
        <v>10395</v>
      </c>
      <c r="AB1981" s="282" t="s">
        <v>9163</v>
      </c>
      <c r="AC1981" s="317" t="s">
        <v>2081</v>
      </c>
      <c r="AD1981" s="318" t="s">
        <v>2743</v>
      </c>
      <c r="AE1981" s="319">
        <v>0</v>
      </c>
      <c r="AF1981" s="319" t="s">
        <v>11282</v>
      </c>
      <c r="AG1981" s="320">
        <v>4.92</v>
      </c>
      <c r="AH1981" s="321">
        <f>IF($A$3="РЕГИОНЫ",ROUND($AG1981*(1-($L$6-$F$4))*(1-$F$3)*(1+$AG$2)*$AG$1,2),0)</f>
        <v>0</v>
      </c>
      <c r="AI1981" s="287">
        <f>_xlfn.IFNA(VLOOKUP(AD:AD,грп!B:C,2,0),0)</f>
        <v>0</v>
      </c>
      <c r="AJ1981" s="607">
        <v>0</v>
      </c>
      <c r="AK1981" s="672">
        <f t="shared" si="354"/>
        <v>0</v>
      </c>
      <c r="AL1981" s="174"/>
    </row>
    <row r="1982" spans="1:39" s="4" customFormat="1" ht="12" customHeight="1" outlineLevel="1" x14ac:dyDescent="0.35">
      <c r="A1982" s="307" t="s">
        <v>10402</v>
      </c>
      <c r="B1982" s="308" t="s">
        <v>7504</v>
      </c>
      <c r="C1982" s="290" t="s">
        <v>555</v>
      </c>
      <c r="D1982" s="310" t="s">
        <v>616</v>
      </c>
      <c r="E1982" s="322" t="s">
        <v>89</v>
      </c>
      <c r="F1982" s="293"/>
      <c r="G1982" s="293"/>
      <c r="H1982" s="294"/>
      <c r="I1982" s="294" t="str">
        <f>IFERROR(_xlfn.IFNA(VLOOKUP($D:$D,history!$I:$Y,3,0),VLOOKUP(E:E,history!$H:$Y,4,0)),"--")</f>
        <v>--</v>
      </c>
      <c r="J1982" s="282" t="s">
        <v>9868</v>
      </c>
      <c r="K1982" s="282" t="str">
        <f t="shared" si="350"/>
        <v/>
      </c>
      <c r="L1982" s="312">
        <f>IF($A$3="ИМ",ROUND($Y1982*(1-($L$6-$F$4))*(1-$F$3)*(1+$AG$2),2),ROUND($M1982*(1-($L$6-$F$4))*(1-$F$3)*(1+$AG$2),2))</f>
        <v>539.11</v>
      </c>
      <c r="M1982" s="312">
        <f>ROUND(IF($A$3="РЕГИОНЫ",AG1982*$AG$3*$AG$1,IF(AI1982=0,AG1982*$AG$3*$AG$1,AG1982*$AG$3*(1-5%)*$AG$1)),2)</f>
        <v>816.84</v>
      </c>
      <c r="N1982" s="297" t="str">
        <f>_xlfn.IFNA(VLOOKUP($E:$E,'1'!$A:$E,3,0),"")</f>
        <v/>
      </c>
      <c r="O1982" s="297" t="str">
        <f>_xlfn.IFNA(VLOOKUP($E:$E,'2'!$A:$E,3,0),"")</f>
        <v/>
      </c>
      <c r="P1982" s="297" t="str">
        <f>_xlfn.IFNA(VLOOKUP($E:$E,'3'!$A:$D,3,0),"")</f>
        <v/>
      </c>
      <c r="Q1982" s="297" t="str">
        <f>_xlfn.IFNA(VLOOKUP($E:$E,'4'!$A:$F,3,0),"")</f>
        <v/>
      </c>
      <c r="R1982" s="297" t="str">
        <f>_xlfn.IFNA(VLOOKUP($E:$E,'5'!$A:$F,3,0),"")</f>
        <v/>
      </c>
      <c r="S1982" s="297" t="str">
        <f>_xlfn.IFNA(VLOOKUP($E:$E,'6'!$A:$F,3,0),"")</f>
        <v/>
      </c>
      <c r="T1982" s="313">
        <v>1</v>
      </c>
      <c r="U1982" s="313">
        <v>10</v>
      </c>
      <c r="V1982" s="313">
        <v>60</v>
      </c>
      <c r="W1982" s="314">
        <v>0.39800000000000002</v>
      </c>
      <c r="X1982" s="315">
        <v>2.8431369999999998E-4</v>
      </c>
      <c r="Y1982" s="749">
        <v>780</v>
      </c>
      <c r="Z1982" s="282"/>
      <c r="AA1982" s="316" t="s">
        <v>10396</v>
      </c>
      <c r="AB1982" s="282" t="s">
        <v>9163</v>
      </c>
      <c r="AC1982" s="317" t="s">
        <v>2081</v>
      </c>
      <c r="AD1982" s="318" t="s">
        <v>2743</v>
      </c>
      <c r="AE1982" s="319">
        <v>0</v>
      </c>
      <c r="AF1982" s="319" t="s">
        <v>11282</v>
      </c>
      <c r="AG1982" s="320">
        <v>10.24</v>
      </c>
      <c r="AH1982" s="321">
        <f>IF($A$3="РЕГИОНЫ",ROUND($AG1982*(1-($L$6-$F$4))*(1-$F$3)*(1+$AG$2)*$AG$1,2),0)</f>
        <v>0</v>
      </c>
      <c r="AI1982" s="287">
        <f>_xlfn.IFNA(VLOOKUP(AD:AD,грп!B:C,2,0),0)</f>
        <v>0</v>
      </c>
      <c r="AJ1982" s="607">
        <v>20</v>
      </c>
      <c r="AK1982" s="672" t="str">
        <f t="shared" si="354"/>
        <v xml:space="preserve"> </v>
      </c>
      <c r="AL1982" s="174"/>
    </row>
    <row r="1983" spans="1:39" s="4" customFormat="1" ht="12" customHeight="1" outlineLevel="1" x14ac:dyDescent="0.35">
      <c r="A1983" s="307" t="s">
        <v>10402</v>
      </c>
      <c r="B1983" s="308" t="s">
        <v>7505</v>
      </c>
      <c r="C1983" s="325" t="s">
        <v>1916</v>
      </c>
      <c r="D1983" s="310" t="s">
        <v>10141</v>
      </c>
      <c r="E1983" s="322" t="s">
        <v>1746</v>
      </c>
      <c r="F1983" s="293"/>
      <c r="G1983" s="293"/>
      <c r="H1983" s="294"/>
      <c r="I1983" s="294" t="str">
        <f>IFERROR(_xlfn.IFNA(VLOOKUP($D:$D,history!$I:$Y,3,0),VLOOKUP(E:E,history!$H:$Y,4,0)),"--")</f>
        <v>--</v>
      </c>
      <c r="J1983" s="282" t="s">
        <v>5946</v>
      </c>
      <c r="K1983" s="282" t="str">
        <f t="shared" si="350"/>
        <v/>
      </c>
      <c r="L1983" s="326">
        <f>M1983</f>
        <v>180</v>
      </c>
      <c r="M1983" s="327">
        <v>180</v>
      </c>
      <c r="N1983" s="297" t="str">
        <f>_xlfn.IFNA(VLOOKUP($E:$E,'1'!$A:$E,3,0),"")</f>
        <v/>
      </c>
      <c r="O1983" s="297" t="str">
        <f>_xlfn.IFNA(VLOOKUP($E:$E,'2'!$A:$E,3,0),"")</f>
        <v/>
      </c>
      <c r="P1983" s="297" t="str">
        <f>_xlfn.IFNA(VLOOKUP($E:$E,'3'!$A:$D,3,0),"")</f>
        <v/>
      </c>
      <c r="Q1983" s="297" t="str">
        <f>_xlfn.IFNA(VLOOKUP($E:$E,'4'!$A:$F,3,0),"")</f>
        <v/>
      </c>
      <c r="R1983" s="297" t="str">
        <f>_xlfn.IFNA(VLOOKUP($E:$E,'5'!$A:$F,3,0),"")</f>
        <v/>
      </c>
      <c r="S1983" s="297" t="str">
        <f>_xlfn.IFNA(VLOOKUP($E:$E,'6'!$A:$F,3,0),"")</f>
        <v/>
      </c>
      <c r="T1983" s="313">
        <v>1</v>
      </c>
      <c r="U1983" s="313">
        <v>10</v>
      </c>
      <c r="V1983" s="313">
        <v>50</v>
      </c>
      <c r="W1983" s="314">
        <v>0.26400000000000001</v>
      </c>
      <c r="X1983" s="315">
        <v>2.375E-4</v>
      </c>
      <c r="Y1983" s="749">
        <v>250</v>
      </c>
      <c r="Z1983" s="282"/>
      <c r="AA1983" s="316" t="s">
        <v>393</v>
      </c>
      <c r="AB1983" s="282" t="s">
        <v>9885</v>
      </c>
      <c r="AC1983" s="317" t="s">
        <v>2081</v>
      </c>
      <c r="AD1983" s="318" t="s">
        <v>2743</v>
      </c>
      <c r="AE1983" s="319">
        <v>0</v>
      </c>
      <c r="AF1983" s="319" t="s">
        <v>11305</v>
      </c>
      <c r="AG1983" s="320">
        <v>1.64</v>
      </c>
      <c r="AH1983" s="321">
        <f>IF($A$3="РЕГИОНЫ",ROUND($AG1983*(1-($L$6-$F$4))*(1-$F$3)*(1+$AG$2)*$AG$1,2),0)</f>
        <v>0</v>
      </c>
      <c r="AI1983" s="287">
        <f>_xlfn.IFNA(VLOOKUP(AD:AD,грп!B:C,2,0),0)</f>
        <v>0</v>
      </c>
      <c r="AJ1983" s="607">
        <v>0</v>
      </c>
      <c r="AK1983" s="672" t="str">
        <f t="shared" si="354"/>
        <v>спеццена</v>
      </c>
      <c r="AL1983" s="174"/>
    </row>
    <row r="1984" spans="1:39" s="8" customFormat="1" ht="12" customHeight="1" outlineLevel="1" x14ac:dyDescent="0.35">
      <c r="A1984" s="307" t="s">
        <v>10402</v>
      </c>
      <c r="B1984" s="308" t="s">
        <v>7506</v>
      </c>
      <c r="C1984" s="290" t="s">
        <v>555</v>
      </c>
      <c r="D1984" s="310" t="s">
        <v>617</v>
      </c>
      <c r="E1984" s="322" t="s">
        <v>90</v>
      </c>
      <c r="F1984" s="293"/>
      <c r="G1984" s="293"/>
      <c r="H1984" s="294">
        <v>60</v>
      </c>
      <c r="I1984" s="294" t="str">
        <f>IFERROR(_xlfn.IFNA(VLOOKUP($D:$D,history!$I:$Y,3,0),VLOOKUP(E:E,history!$H:$Y,4,0)),"--")</f>
        <v>--</v>
      </c>
      <c r="J1984" s="282" t="s">
        <v>9870</v>
      </c>
      <c r="K1984" s="282" t="str">
        <f t="shared" si="350"/>
        <v/>
      </c>
      <c r="L1984" s="312">
        <f>IF($A$3="ИМ",ROUND($Y1984*(1-($L$6-$F$4))*(1-$F$3)*(1+$AG$2),2),ROUND($M1984*(1-($L$6-$F$4))*(1-$F$3)*(1+$AG$2),2))</f>
        <v>460.15</v>
      </c>
      <c r="M1984" s="312">
        <f>ROUND(IF($A$3="РЕГИОНЫ",AG1984*$AG$3*$AG$1,IF(AI1984=0,AG1984*$AG$3*$AG$1,AG1984*$AG$3*(1-5%)*$AG$1)),2)</f>
        <v>697.19</v>
      </c>
      <c r="N1984" s="297" t="str">
        <f>_xlfn.IFNA(VLOOKUP($E:$E,'1'!$A:$E,3,0),"")</f>
        <v/>
      </c>
      <c r="O1984" s="297" t="str">
        <f>_xlfn.IFNA(VLOOKUP($E:$E,'2'!$A:$E,3,0),"")</f>
        <v/>
      </c>
      <c r="P1984" s="297" t="str">
        <f>_xlfn.IFNA(VLOOKUP($E:$E,'3'!$A:$D,3,0),"")</f>
        <v/>
      </c>
      <c r="Q1984" s="297" t="str">
        <f>_xlfn.IFNA(VLOOKUP($E:$E,'4'!$A:$F,3,0),"")</f>
        <v/>
      </c>
      <c r="R1984" s="297" t="str">
        <f>_xlfn.IFNA(VLOOKUP($E:$E,'5'!$A:$F,3,0),"")</f>
        <v/>
      </c>
      <c r="S1984" s="297" t="str">
        <f>_xlfn.IFNA(VLOOKUP($E:$E,'6'!$A:$F,3,0),"")</f>
        <v/>
      </c>
      <c r="T1984" s="313">
        <v>1</v>
      </c>
      <c r="U1984" s="313">
        <v>10</v>
      </c>
      <c r="V1984" s="313">
        <v>60</v>
      </c>
      <c r="W1984" s="314">
        <v>0.36799999999999999</v>
      </c>
      <c r="X1984" s="315">
        <v>2.7941179999999997E-4</v>
      </c>
      <c r="Y1984" s="749">
        <v>660</v>
      </c>
      <c r="Z1984" s="282"/>
      <c r="AA1984" s="316" t="s">
        <v>10390</v>
      </c>
      <c r="AB1984" s="282" t="s">
        <v>9163</v>
      </c>
      <c r="AC1984" s="317" t="s">
        <v>2081</v>
      </c>
      <c r="AD1984" s="318" t="s">
        <v>2743</v>
      </c>
      <c r="AE1984" s="319">
        <v>0</v>
      </c>
      <c r="AF1984" s="319" t="s">
        <v>11294</v>
      </c>
      <c r="AG1984" s="320">
        <v>8.74</v>
      </c>
      <c r="AH1984" s="321">
        <f>IF($A$3="РЕГИОНЫ",ROUND($AG1984*(1-($L$6-$F$4))*(1-$F$3)*(1+$AG$2)*$AG$1,2),0)</f>
        <v>0</v>
      </c>
      <c r="AI1984" s="287">
        <f>_xlfn.IFNA(VLOOKUP(AD:AD,грп!B:C,2,0),0)</f>
        <v>0</v>
      </c>
      <c r="AJ1984" s="607">
        <v>58</v>
      </c>
      <c r="AK1984" s="672" t="str">
        <f t="shared" si="354"/>
        <v xml:space="preserve"> </v>
      </c>
      <c r="AL1984" s="174"/>
      <c r="AM1984" s="4"/>
    </row>
    <row r="1985" spans="1:39" s="1" customFormat="1" ht="12" customHeight="1" x14ac:dyDescent="0.35">
      <c r="A1985" s="288"/>
      <c r="B1985" s="289"/>
      <c r="C1985" s="290" t="s">
        <v>555</v>
      </c>
      <c r="D1985" s="291" t="s">
        <v>510</v>
      </c>
      <c r="E1985" s="292"/>
      <c r="F1985" s="293"/>
      <c r="G1985" s="293"/>
      <c r="H1985" s="294"/>
      <c r="I1985" s="294"/>
      <c r="J1985" s="282" t="s">
        <v>393</v>
      </c>
      <c r="K1985" s="282" t="str">
        <f t="shared" si="350"/>
        <v/>
      </c>
      <c r="L1985" s="295"/>
      <c r="M1985" s="296"/>
      <c r="N1985" s="297"/>
      <c r="O1985" s="297"/>
      <c r="P1985" s="297"/>
      <c r="Q1985" s="297" t="str">
        <f>_xlfn.IFNA(VLOOKUP($E:$E,'4'!$A:$F,3,0),"")</f>
        <v/>
      </c>
      <c r="R1985" s="297" t="str">
        <f>_xlfn.IFNA(VLOOKUP($E:$E,'5'!$A:$F,3,0),"")</f>
        <v/>
      </c>
      <c r="S1985" s="297"/>
      <c r="T1985" s="298"/>
      <c r="U1985" s="299"/>
      <c r="V1985" s="299"/>
      <c r="W1985" s="300"/>
      <c r="X1985" s="301"/>
      <c r="Y1985" s="749"/>
      <c r="Z1985" s="282"/>
      <c r="AA1985" s="280"/>
      <c r="AB1985" s="280"/>
      <c r="AC1985" s="302"/>
      <c r="AD1985" s="303" t="s">
        <v>510</v>
      </c>
      <c r="AE1985" s="280"/>
      <c r="AF1985" s="329"/>
      <c r="AG1985" s="339"/>
      <c r="AH1985" s="306"/>
      <c r="AI1985" s="287">
        <f>_xlfn.IFNA(VLOOKUP(AD:AD,грп!B:C,2,0),0)</f>
        <v>0</v>
      </c>
      <c r="AJ1985" s="607">
        <v>0</v>
      </c>
      <c r="AK1985" s="672" t="str">
        <f t="shared" si="354"/>
        <v xml:space="preserve"> </v>
      </c>
      <c r="AL1985" s="174"/>
      <c r="AM1985" s="4"/>
    </row>
    <row r="1986" spans="1:39" s="5" customFormat="1" ht="12" customHeight="1" outlineLevel="1" x14ac:dyDescent="0.35">
      <c r="A1986" s="307" t="s">
        <v>339</v>
      </c>
      <c r="B1986" s="308" t="s">
        <v>7507</v>
      </c>
      <c r="C1986" s="290" t="s">
        <v>555</v>
      </c>
      <c r="D1986" s="310" t="s">
        <v>11046</v>
      </c>
      <c r="E1986" s="322" t="s">
        <v>1249</v>
      </c>
      <c r="F1986" s="293"/>
      <c r="G1986" s="293"/>
      <c r="H1986" s="294">
        <v>85</v>
      </c>
      <c r="I1986" s="294" t="str">
        <f>IFERROR(_xlfn.IFNA(VLOOKUP($D:$D,history!$I:$Y,3,0),VLOOKUP(E:E,history!$H:$Y,4,0)),"--")</f>
        <v>--</v>
      </c>
      <c r="J1986" s="282" t="s">
        <v>9870</v>
      </c>
      <c r="K1986" s="282" t="str">
        <f t="shared" si="350"/>
        <v/>
      </c>
      <c r="L1986" s="312">
        <f t="shared" ref="L1986:L2017" si="355">IF($A$3="ИМ",ROUND($Y1986*(1-($L$6-$F$4))*(1-$F$3)*(1+$AG$2),2),ROUND($M1986*(1-($L$6-$F$4))*(1-$F$3)*(1+$AG$2),2))</f>
        <v>46.33</v>
      </c>
      <c r="M1986" s="312">
        <f t="shared" ref="M1986:M2017" si="356">ROUND(IF($A$3="РЕГИОНЫ",AG1986*$AG$3*$AG$1,IF(AI1986=0,AG1986*$AG$3*$AG$1,AG1986*$AG$3*(1-5%)*$AG$1)),2)</f>
        <v>70.2</v>
      </c>
      <c r="N1986" s="297" t="str">
        <f>_xlfn.IFNA(VLOOKUP($E:$E,'1'!$A:$E,3,0),"")</f>
        <v/>
      </c>
      <c r="O1986" s="297" t="str">
        <f>_xlfn.IFNA(VLOOKUP($E:$E,'2'!$A:$E,3,0),"")</f>
        <v/>
      </c>
      <c r="P1986" s="297" t="str">
        <f>_xlfn.IFNA(VLOOKUP($E:$E,'3'!$A:$D,3,0),"")</f>
        <v/>
      </c>
      <c r="Q1986" s="297" t="str">
        <f>_xlfn.IFNA(VLOOKUP($E:$E,'4'!$A:$F,3,0),"")</f>
        <v/>
      </c>
      <c r="R1986" s="297" t="str">
        <f>_xlfn.IFNA(VLOOKUP($E:$E,'5'!$A:$F,3,0),"")</f>
        <v/>
      </c>
      <c r="S1986" s="297" t="str">
        <f>_xlfn.IFNA(VLOOKUP($E:$E,'6'!$A:$F,3,0),"")</f>
        <v/>
      </c>
      <c r="T1986" s="313">
        <v>5</v>
      </c>
      <c r="U1986" s="313">
        <v>100</v>
      </c>
      <c r="V1986" s="313">
        <v>500</v>
      </c>
      <c r="W1986" s="314">
        <v>0.04</v>
      </c>
      <c r="X1986" s="315">
        <v>9.0000000000000006E-5</v>
      </c>
      <c r="Y1986" s="749">
        <v>60</v>
      </c>
      <c r="Z1986" s="282"/>
      <c r="AA1986" s="316" t="s">
        <v>10388</v>
      </c>
      <c r="AB1986" s="282" t="s">
        <v>9163</v>
      </c>
      <c r="AC1986" s="317" t="s">
        <v>2081</v>
      </c>
      <c r="AD1986" s="318" t="s">
        <v>510</v>
      </c>
      <c r="AE1986" s="319">
        <v>0</v>
      </c>
      <c r="AF1986" s="319" t="s">
        <v>11282</v>
      </c>
      <c r="AG1986" s="320">
        <v>0.88</v>
      </c>
      <c r="AH1986" s="321">
        <f t="shared" ref="AH1986:AH2017" si="357">IF($A$3="РЕГИОНЫ",ROUND($AG1986*(1-($L$6-$F$4))*(1-$F$3)*(1+$AG$2)*$AG$1,2),0)</f>
        <v>0</v>
      </c>
      <c r="AI1986" s="287">
        <f>_xlfn.IFNA(VLOOKUP(AD:AD,грп!B:C,2,0),0)</f>
        <v>0</v>
      </c>
      <c r="AJ1986" s="607">
        <v>40</v>
      </c>
      <c r="AK1986" s="672" t="str">
        <f t="shared" si="354"/>
        <v xml:space="preserve"> </v>
      </c>
      <c r="AL1986" s="174"/>
      <c r="AM1986" s="4"/>
    </row>
    <row r="1987" spans="1:39" s="5" customFormat="1" ht="12" customHeight="1" outlineLevel="1" x14ac:dyDescent="0.35">
      <c r="A1987" s="307" t="s">
        <v>339</v>
      </c>
      <c r="B1987" s="308" t="s">
        <v>7508</v>
      </c>
      <c r="C1987" s="290" t="s">
        <v>555</v>
      </c>
      <c r="D1987" s="310" t="s">
        <v>1123</v>
      </c>
      <c r="E1987" s="322" t="s">
        <v>1124</v>
      </c>
      <c r="F1987" s="293"/>
      <c r="G1987" s="293"/>
      <c r="H1987" s="294">
        <v>19</v>
      </c>
      <c r="I1987" s="294" t="str">
        <f>IFERROR(_xlfn.IFNA(VLOOKUP($D:$D,history!$I:$Y,3,0),VLOOKUP(E:E,history!$H:$Y,4,0)),"--")</f>
        <v>--</v>
      </c>
      <c r="J1987" s="282" t="s">
        <v>9870</v>
      </c>
      <c r="K1987" s="282" t="str">
        <f t="shared" si="350"/>
        <v/>
      </c>
      <c r="L1987" s="312">
        <f t="shared" si="355"/>
        <v>50.54</v>
      </c>
      <c r="M1987" s="312">
        <f t="shared" si="356"/>
        <v>76.58</v>
      </c>
      <c r="N1987" s="297" t="str">
        <f>_xlfn.IFNA(VLOOKUP($E:$E,'1'!$A:$E,3,0),"")</f>
        <v/>
      </c>
      <c r="O1987" s="297" t="str">
        <f>_xlfn.IFNA(VLOOKUP($E:$E,'2'!$A:$E,3,0),"")</f>
        <v/>
      </c>
      <c r="P1987" s="297" t="str">
        <f>_xlfn.IFNA(VLOOKUP($E:$E,'3'!$A:$D,3,0),"")</f>
        <v/>
      </c>
      <c r="Q1987" s="297" t="str">
        <f>_xlfn.IFNA(VLOOKUP($E:$E,'4'!$A:$F,3,0),"")</f>
        <v/>
      </c>
      <c r="R1987" s="297" t="str">
        <f>_xlfn.IFNA(VLOOKUP($E:$E,'5'!$A:$F,3,0),"")</f>
        <v/>
      </c>
      <c r="S1987" s="297" t="str">
        <f>_xlfn.IFNA(VLOOKUP($E:$E,'6'!$A:$F,3,0),"")</f>
        <v/>
      </c>
      <c r="T1987" s="313">
        <v>5</v>
      </c>
      <c r="U1987" s="313">
        <v>100</v>
      </c>
      <c r="V1987" s="313">
        <v>500</v>
      </c>
      <c r="W1987" s="314">
        <v>4.3999999999999997E-2</v>
      </c>
      <c r="X1987" s="315">
        <v>9.0000000000000006E-5</v>
      </c>
      <c r="Y1987" s="749">
        <v>70</v>
      </c>
      <c r="Z1987" s="282"/>
      <c r="AA1987" s="316" t="s">
        <v>10388</v>
      </c>
      <c r="AB1987" s="282" t="s">
        <v>9163</v>
      </c>
      <c r="AC1987" s="317" t="s">
        <v>2081</v>
      </c>
      <c r="AD1987" s="318" t="s">
        <v>510</v>
      </c>
      <c r="AE1987" s="319">
        <v>0</v>
      </c>
      <c r="AF1987" s="319" t="s">
        <v>11282</v>
      </c>
      <c r="AG1987" s="320">
        <v>0.96</v>
      </c>
      <c r="AH1987" s="321">
        <f t="shared" si="357"/>
        <v>0</v>
      </c>
      <c r="AI1987" s="287">
        <f>_xlfn.IFNA(VLOOKUP(AD:AD,грп!B:C,2,0),0)</f>
        <v>0</v>
      </c>
      <c r="AJ1987" s="607">
        <v>50</v>
      </c>
      <c r="AK1987" s="672" t="str">
        <f t="shared" si="354"/>
        <v xml:space="preserve"> </v>
      </c>
      <c r="AL1987" s="174"/>
      <c r="AM1987" s="4"/>
    </row>
    <row r="1988" spans="1:39" s="5" customFormat="1" ht="12" customHeight="1" outlineLevel="1" x14ac:dyDescent="0.35">
      <c r="A1988" s="307" t="s">
        <v>339</v>
      </c>
      <c r="B1988" s="308" t="s">
        <v>7509</v>
      </c>
      <c r="C1988" s="290" t="s">
        <v>555</v>
      </c>
      <c r="D1988" s="310" t="s">
        <v>11047</v>
      </c>
      <c r="E1988" s="322" t="s">
        <v>1125</v>
      </c>
      <c r="F1988" s="293"/>
      <c r="G1988" s="293"/>
      <c r="H1988" s="294">
        <v>64</v>
      </c>
      <c r="I1988" s="294" t="str">
        <f>IFERROR(_xlfn.IFNA(VLOOKUP($D:$D,history!$I:$Y,3,0),VLOOKUP(E:E,history!$H:$Y,4,0)),"--")</f>
        <v>--</v>
      </c>
      <c r="J1988" s="282" t="s">
        <v>9870</v>
      </c>
      <c r="K1988" s="282" t="str">
        <f t="shared" ref="K1988:K2051" si="358" xml:space="preserve">
IF(OR($E1988="",$A$3&lt;&gt;"МОСКВА"),"",
IF(AND($AJ1988&gt;=1,$AJ1988&lt;20),"*",
IF(AND($AJ1988&gt;=20,$AJ1988&lt;100),"**",
IF(($AJ1988&gt;=100),"***","--"))))</f>
        <v/>
      </c>
      <c r="L1988" s="312">
        <f t="shared" si="355"/>
        <v>55.28</v>
      </c>
      <c r="M1988" s="312">
        <f t="shared" si="356"/>
        <v>83.76</v>
      </c>
      <c r="N1988" s="297" t="str">
        <f>_xlfn.IFNA(VLOOKUP($E:$E,'1'!$A:$E,3,0),"")</f>
        <v/>
      </c>
      <c r="O1988" s="297" t="str">
        <f>_xlfn.IFNA(VLOOKUP($E:$E,'2'!$A:$E,3,0),"")</f>
        <v/>
      </c>
      <c r="P1988" s="297" t="str">
        <f>_xlfn.IFNA(VLOOKUP($E:$E,'3'!$A:$D,3,0),"")</f>
        <v/>
      </c>
      <c r="Q1988" s="297" t="str">
        <f>_xlfn.IFNA(VLOOKUP($E:$E,'4'!$A:$F,3,0),"")</f>
        <v/>
      </c>
      <c r="R1988" s="297" t="str">
        <f>_xlfn.IFNA(VLOOKUP($E:$E,'5'!$A:$F,3,0),"")</f>
        <v/>
      </c>
      <c r="S1988" s="297" t="str">
        <f>_xlfn.IFNA(VLOOKUP($E:$E,'6'!$A:$F,3,0),"")</f>
        <v/>
      </c>
      <c r="T1988" s="313">
        <v>5</v>
      </c>
      <c r="U1988" s="313">
        <v>100</v>
      </c>
      <c r="V1988" s="313">
        <v>500</v>
      </c>
      <c r="W1988" s="314">
        <v>4.9000000000000002E-2</v>
      </c>
      <c r="X1988" s="315">
        <v>9.0000000000000006E-5</v>
      </c>
      <c r="Y1988" s="749">
        <v>80</v>
      </c>
      <c r="Z1988" s="282"/>
      <c r="AA1988" s="316" t="s">
        <v>10388</v>
      </c>
      <c r="AB1988" s="282" t="s">
        <v>9163</v>
      </c>
      <c r="AC1988" s="317" t="s">
        <v>2081</v>
      </c>
      <c r="AD1988" s="318" t="s">
        <v>510</v>
      </c>
      <c r="AE1988" s="319">
        <v>0</v>
      </c>
      <c r="AF1988" s="319" t="s">
        <v>11282</v>
      </c>
      <c r="AG1988" s="320">
        <v>1.05</v>
      </c>
      <c r="AH1988" s="321">
        <f t="shared" si="357"/>
        <v>0</v>
      </c>
      <c r="AI1988" s="287">
        <f>_xlfn.IFNA(VLOOKUP(AD:AD,грп!B:C,2,0),0)</f>
        <v>0</v>
      </c>
      <c r="AJ1988" s="607">
        <v>50</v>
      </c>
      <c r="AK1988" s="672" t="str">
        <f t="shared" si="354"/>
        <v xml:space="preserve"> </v>
      </c>
      <c r="AL1988" s="174"/>
      <c r="AM1988" s="4"/>
    </row>
    <row r="1989" spans="1:39" s="5" customFormat="1" ht="12" customHeight="1" outlineLevel="1" x14ac:dyDescent="0.35">
      <c r="A1989" s="307" t="s">
        <v>339</v>
      </c>
      <c r="B1989" s="308" t="s">
        <v>7510</v>
      </c>
      <c r="C1989" s="290" t="s">
        <v>555</v>
      </c>
      <c r="D1989" s="310" t="s">
        <v>1126</v>
      </c>
      <c r="E1989" s="322" t="s">
        <v>1127</v>
      </c>
      <c r="F1989" s="293"/>
      <c r="G1989" s="293"/>
      <c r="H1989" s="294"/>
      <c r="I1989" s="294" t="str">
        <f>IFERROR(_xlfn.IFNA(VLOOKUP($D:$D,history!$I:$Y,3,0),VLOOKUP(E:E,history!$H:$Y,4,0)),"--")</f>
        <v>--</v>
      </c>
      <c r="J1989" s="282" t="s">
        <v>9868</v>
      </c>
      <c r="K1989" s="282" t="str">
        <f t="shared" si="358"/>
        <v/>
      </c>
      <c r="L1989" s="312">
        <f t="shared" si="355"/>
        <v>51.59</v>
      </c>
      <c r="M1989" s="312">
        <f t="shared" si="356"/>
        <v>78.17</v>
      </c>
      <c r="N1989" s="297" t="str">
        <f>_xlfn.IFNA(VLOOKUP($E:$E,'1'!$A:$E,3,0),"")</f>
        <v/>
      </c>
      <c r="O1989" s="297" t="str">
        <f>_xlfn.IFNA(VLOOKUP($E:$E,'2'!$A:$E,3,0),"")</f>
        <v/>
      </c>
      <c r="P1989" s="297" t="str">
        <f>_xlfn.IFNA(VLOOKUP($E:$E,'3'!$A:$D,3,0),"")</f>
        <v/>
      </c>
      <c r="Q1989" s="297" t="str">
        <f>_xlfn.IFNA(VLOOKUP($E:$E,'4'!$A:$F,3,0),"")</f>
        <v/>
      </c>
      <c r="R1989" s="297" t="str">
        <f>_xlfn.IFNA(VLOOKUP($E:$E,'5'!$A:$F,3,0),"")</f>
        <v/>
      </c>
      <c r="S1989" s="297" t="str">
        <f>_xlfn.IFNA(VLOOKUP($E:$E,'6'!$A:$F,3,0),"")</f>
        <v/>
      </c>
      <c r="T1989" s="313">
        <v>5</v>
      </c>
      <c r="U1989" s="313">
        <v>100</v>
      </c>
      <c r="V1989" s="313">
        <v>500</v>
      </c>
      <c r="W1989" s="314">
        <v>4.5999999999999999E-2</v>
      </c>
      <c r="X1989" s="315">
        <v>8.7499999999999999E-5</v>
      </c>
      <c r="Y1989" s="749">
        <v>70</v>
      </c>
      <c r="Z1989" s="282"/>
      <c r="AA1989" s="316" t="s">
        <v>10388</v>
      </c>
      <c r="AB1989" s="282" t="s">
        <v>9163</v>
      </c>
      <c r="AC1989" s="317" t="s">
        <v>2081</v>
      </c>
      <c r="AD1989" s="318" t="s">
        <v>510</v>
      </c>
      <c r="AE1989" s="319">
        <v>0</v>
      </c>
      <c r="AF1989" s="319" t="s">
        <v>11282</v>
      </c>
      <c r="AG1989" s="320">
        <v>0.98</v>
      </c>
      <c r="AH1989" s="321">
        <f t="shared" si="357"/>
        <v>0</v>
      </c>
      <c r="AI1989" s="287">
        <f>_xlfn.IFNA(VLOOKUP(AD:AD,грп!B:C,2,0),0)</f>
        <v>0</v>
      </c>
      <c r="AJ1989" s="607">
        <v>175</v>
      </c>
      <c r="AK1989" s="672" t="str">
        <f t="shared" si="354"/>
        <v xml:space="preserve"> </v>
      </c>
      <c r="AL1989" s="174"/>
      <c r="AM1989" s="4"/>
    </row>
    <row r="1990" spans="1:39" s="5" customFormat="1" ht="12" customHeight="1" outlineLevel="1" x14ac:dyDescent="0.35">
      <c r="A1990" s="307" t="s">
        <v>339</v>
      </c>
      <c r="B1990" s="308" t="s">
        <v>7511</v>
      </c>
      <c r="C1990" s="290" t="s">
        <v>555</v>
      </c>
      <c r="D1990" s="310" t="s">
        <v>1128</v>
      </c>
      <c r="E1990" s="322" t="s">
        <v>1129</v>
      </c>
      <c r="F1990" s="293"/>
      <c r="G1990" s="293"/>
      <c r="H1990" s="294">
        <v>100</v>
      </c>
      <c r="I1990" s="294" t="str">
        <f>IFERROR(_xlfn.IFNA(VLOOKUP($D:$D,history!$I:$Y,3,0),VLOOKUP(E:E,history!$H:$Y,4,0)),"--")</f>
        <v>--</v>
      </c>
      <c r="J1990" s="282" t="s">
        <v>9870</v>
      </c>
      <c r="K1990" s="282" t="str">
        <f t="shared" si="358"/>
        <v/>
      </c>
      <c r="L1990" s="312">
        <f t="shared" si="355"/>
        <v>57.92</v>
      </c>
      <c r="M1990" s="312">
        <f t="shared" si="356"/>
        <v>87.75</v>
      </c>
      <c r="N1990" s="297" t="str">
        <f>_xlfn.IFNA(VLOOKUP($E:$E,'1'!$A:$E,3,0),"")</f>
        <v/>
      </c>
      <c r="O1990" s="297" t="str">
        <f>_xlfn.IFNA(VLOOKUP($E:$E,'2'!$A:$E,3,0),"")</f>
        <v/>
      </c>
      <c r="P1990" s="297" t="str">
        <f>_xlfn.IFNA(VLOOKUP($E:$E,'3'!$A:$D,3,0),"")</f>
        <v/>
      </c>
      <c r="Q1990" s="297" t="str">
        <f>_xlfn.IFNA(VLOOKUP($E:$E,'4'!$A:$F,3,0),"")</f>
        <v/>
      </c>
      <c r="R1990" s="297" t="str">
        <f>_xlfn.IFNA(VLOOKUP($E:$E,'5'!$A:$F,3,0),"")</f>
        <v/>
      </c>
      <c r="S1990" s="297" t="str">
        <f>_xlfn.IFNA(VLOOKUP($E:$E,'6'!$A:$F,3,0),"")</f>
        <v/>
      </c>
      <c r="T1990" s="313">
        <v>5</v>
      </c>
      <c r="U1990" s="313">
        <v>100</v>
      </c>
      <c r="V1990" s="313">
        <v>500</v>
      </c>
      <c r="W1990" s="314">
        <v>5.2999999999999999E-2</v>
      </c>
      <c r="X1990" s="315">
        <v>9.0000000000000006E-5</v>
      </c>
      <c r="Y1990" s="749">
        <v>80</v>
      </c>
      <c r="Z1990" s="282"/>
      <c r="AA1990" s="316" t="s">
        <v>10388</v>
      </c>
      <c r="AB1990" s="282" t="s">
        <v>9163</v>
      </c>
      <c r="AC1990" s="317" t="s">
        <v>2081</v>
      </c>
      <c r="AD1990" s="318" t="s">
        <v>510</v>
      </c>
      <c r="AE1990" s="319">
        <v>0</v>
      </c>
      <c r="AF1990" s="319" t="s">
        <v>11282</v>
      </c>
      <c r="AG1990" s="320">
        <v>1.1000000000000001</v>
      </c>
      <c r="AH1990" s="321">
        <f t="shared" si="357"/>
        <v>0</v>
      </c>
      <c r="AI1990" s="287">
        <f>_xlfn.IFNA(VLOOKUP(AD:AD,грп!B:C,2,0),0)</f>
        <v>0</v>
      </c>
      <c r="AJ1990" s="607">
        <v>70</v>
      </c>
      <c r="AK1990" s="672" t="str">
        <f t="shared" si="354"/>
        <v xml:space="preserve"> </v>
      </c>
      <c r="AL1990" s="174"/>
      <c r="AM1990" s="4"/>
    </row>
    <row r="1991" spans="1:39" s="5" customFormat="1" ht="12" customHeight="1" outlineLevel="1" x14ac:dyDescent="0.35">
      <c r="A1991" s="307" t="s">
        <v>339</v>
      </c>
      <c r="B1991" s="308" t="s">
        <v>7512</v>
      </c>
      <c r="C1991" s="290" t="s">
        <v>555</v>
      </c>
      <c r="D1991" s="310" t="s">
        <v>1130</v>
      </c>
      <c r="E1991" s="322" t="s">
        <v>1131</v>
      </c>
      <c r="F1991" s="293"/>
      <c r="G1991" s="293"/>
      <c r="H1991" s="294">
        <v>8</v>
      </c>
      <c r="I1991" s="294" t="str">
        <f>IFERROR(_xlfn.IFNA(VLOOKUP($D:$D,history!$I:$Y,3,0),VLOOKUP(E:E,history!$H:$Y,4,0)),"--")</f>
        <v>--</v>
      </c>
      <c r="J1991" s="282" t="s">
        <v>9869</v>
      </c>
      <c r="K1991" s="282" t="str">
        <f t="shared" si="358"/>
        <v/>
      </c>
      <c r="L1991" s="312">
        <f t="shared" si="355"/>
        <v>67.39</v>
      </c>
      <c r="M1991" s="312">
        <f t="shared" si="356"/>
        <v>102.11</v>
      </c>
      <c r="N1991" s="297" t="str">
        <f>_xlfn.IFNA(VLOOKUP($E:$E,'1'!$A:$E,3,0),"")</f>
        <v/>
      </c>
      <c r="O1991" s="297" t="str">
        <f>_xlfn.IFNA(VLOOKUP($E:$E,'2'!$A:$E,3,0),"")</f>
        <v/>
      </c>
      <c r="P1991" s="297" t="str">
        <f>_xlfn.IFNA(VLOOKUP($E:$E,'3'!$A:$D,3,0),"")</f>
        <v/>
      </c>
      <c r="Q1991" s="297" t="str">
        <f>_xlfn.IFNA(VLOOKUP($E:$E,'4'!$A:$F,3,0),"")</f>
        <v/>
      </c>
      <c r="R1991" s="297" t="str">
        <f>_xlfn.IFNA(VLOOKUP($E:$E,'5'!$A:$F,3,0),"")</f>
        <v/>
      </c>
      <c r="S1991" s="297" t="str">
        <f>_xlfn.IFNA(VLOOKUP($E:$E,'6'!$A:$F,3,0),"")</f>
        <v/>
      </c>
      <c r="T1991" s="313">
        <v>5</v>
      </c>
      <c r="U1991" s="313">
        <v>100</v>
      </c>
      <c r="V1991" s="313">
        <v>400</v>
      </c>
      <c r="W1991" s="314">
        <v>6.4000000000000001E-2</v>
      </c>
      <c r="X1991" s="315">
        <v>1E-4</v>
      </c>
      <c r="Y1991" s="749">
        <v>90</v>
      </c>
      <c r="Z1991" s="282"/>
      <c r="AA1991" s="316" t="s">
        <v>10388</v>
      </c>
      <c r="AB1991" s="282" t="s">
        <v>9163</v>
      </c>
      <c r="AC1991" s="317" t="s">
        <v>2081</v>
      </c>
      <c r="AD1991" s="318" t="s">
        <v>510</v>
      </c>
      <c r="AE1991" s="319">
        <v>0</v>
      </c>
      <c r="AF1991" s="319" t="s">
        <v>11282</v>
      </c>
      <c r="AG1991" s="320">
        <v>1.28</v>
      </c>
      <c r="AH1991" s="321">
        <f t="shared" si="357"/>
        <v>0</v>
      </c>
      <c r="AI1991" s="287">
        <f>_xlfn.IFNA(VLOOKUP(AD:AD,грп!B:C,2,0),0)</f>
        <v>0</v>
      </c>
      <c r="AJ1991" s="607">
        <v>0</v>
      </c>
      <c r="AK1991" s="672" t="str">
        <f t="shared" si="354"/>
        <v xml:space="preserve"> </v>
      </c>
      <c r="AL1991" s="174"/>
      <c r="AM1991" s="4"/>
    </row>
    <row r="1992" spans="1:39" s="5" customFormat="1" ht="12" customHeight="1" outlineLevel="1" x14ac:dyDescent="0.35">
      <c r="A1992" s="307" t="s">
        <v>339</v>
      </c>
      <c r="B1992" s="308" t="s">
        <v>7513</v>
      </c>
      <c r="C1992" s="290" t="s">
        <v>555</v>
      </c>
      <c r="D1992" s="310" t="s">
        <v>1132</v>
      </c>
      <c r="E1992" s="322" t="s">
        <v>1133</v>
      </c>
      <c r="F1992" s="293"/>
      <c r="G1992" s="293"/>
      <c r="H1992" s="294">
        <v>48</v>
      </c>
      <c r="I1992" s="294" t="str">
        <f>IFERROR(_xlfn.IFNA(VLOOKUP($D:$D,history!$I:$Y,3,0),VLOOKUP(E:E,history!$H:$Y,4,0)),"--")</f>
        <v>--</v>
      </c>
      <c r="J1992" s="282" t="s">
        <v>9870</v>
      </c>
      <c r="K1992" s="282" t="str">
        <f t="shared" si="358"/>
        <v/>
      </c>
      <c r="L1992" s="312">
        <f t="shared" si="355"/>
        <v>64.23</v>
      </c>
      <c r="M1992" s="312">
        <f t="shared" si="356"/>
        <v>97.32</v>
      </c>
      <c r="N1992" s="297" t="str">
        <f>_xlfn.IFNA(VLOOKUP($E:$E,'1'!$A:$E,3,0),"")</f>
        <v/>
      </c>
      <c r="O1992" s="297" t="str">
        <f>_xlfn.IFNA(VLOOKUP($E:$E,'2'!$A:$E,3,0),"")</f>
        <v/>
      </c>
      <c r="P1992" s="297" t="str">
        <f>_xlfn.IFNA(VLOOKUP($E:$E,'3'!$A:$D,3,0),"")</f>
        <v/>
      </c>
      <c r="Q1992" s="297" t="str">
        <f>_xlfn.IFNA(VLOOKUP($E:$E,'4'!$A:$F,3,0),"")</f>
        <v/>
      </c>
      <c r="R1992" s="297" t="str">
        <f>_xlfn.IFNA(VLOOKUP($E:$E,'5'!$A:$F,3,0),"")</f>
        <v/>
      </c>
      <c r="S1992" s="297" t="str">
        <f>_xlfn.IFNA(VLOOKUP($E:$E,'6'!$A:$F,3,0),"")</f>
        <v/>
      </c>
      <c r="T1992" s="313">
        <v>5</v>
      </c>
      <c r="U1992" s="313">
        <v>100</v>
      </c>
      <c r="V1992" s="313">
        <v>500</v>
      </c>
      <c r="W1992" s="314">
        <v>5.2999999999999999E-2</v>
      </c>
      <c r="X1992" s="315">
        <v>9.0000000000000006E-5</v>
      </c>
      <c r="Y1992" s="749">
        <v>90</v>
      </c>
      <c r="Z1992" s="282"/>
      <c r="AA1992" s="316" t="s">
        <v>10388</v>
      </c>
      <c r="AB1992" s="282" t="s">
        <v>9163</v>
      </c>
      <c r="AC1992" s="317" t="s">
        <v>2081</v>
      </c>
      <c r="AD1992" s="318" t="s">
        <v>510</v>
      </c>
      <c r="AE1992" s="319">
        <v>0</v>
      </c>
      <c r="AF1992" s="319" t="s">
        <v>11282</v>
      </c>
      <c r="AG1992" s="320">
        <v>1.22</v>
      </c>
      <c r="AH1992" s="321">
        <f t="shared" si="357"/>
        <v>0</v>
      </c>
      <c r="AI1992" s="287">
        <f>_xlfn.IFNA(VLOOKUP(AD:AD,грп!B:C,2,0),0)</f>
        <v>0</v>
      </c>
      <c r="AJ1992" s="607">
        <v>45</v>
      </c>
      <c r="AK1992" s="672" t="str">
        <f t="shared" si="354"/>
        <v xml:space="preserve"> </v>
      </c>
      <c r="AL1992" s="174"/>
      <c r="AM1992" s="4"/>
    </row>
    <row r="1993" spans="1:39" s="5" customFormat="1" ht="12" customHeight="1" outlineLevel="1" x14ac:dyDescent="0.35">
      <c r="A1993" s="307" t="s">
        <v>339</v>
      </c>
      <c r="B1993" s="308" t="s">
        <v>7514</v>
      </c>
      <c r="C1993" s="290" t="s">
        <v>555</v>
      </c>
      <c r="D1993" s="310" t="s">
        <v>11048</v>
      </c>
      <c r="E1993" s="322" t="s">
        <v>1134</v>
      </c>
      <c r="F1993" s="293"/>
      <c r="G1993" s="293"/>
      <c r="H1993" s="294">
        <v>20</v>
      </c>
      <c r="I1993" s="294" t="str">
        <f>IFERROR(_xlfn.IFNA(VLOOKUP($D:$D,history!$I:$Y,3,0),VLOOKUP(E:E,history!$H:$Y,4,0)),"--")</f>
        <v>--</v>
      </c>
      <c r="J1993" s="282" t="s">
        <v>5946</v>
      </c>
      <c r="K1993" s="282" t="str">
        <f t="shared" si="358"/>
        <v/>
      </c>
      <c r="L1993" s="312">
        <f t="shared" si="355"/>
        <v>87.93</v>
      </c>
      <c r="M1993" s="312">
        <f t="shared" si="356"/>
        <v>133.22</v>
      </c>
      <c r="N1993" s="297" t="str">
        <f>_xlfn.IFNA(VLOOKUP($E:$E,'1'!$A:$E,3,0),"")</f>
        <v/>
      </c>
      <c r="O1993" s="297" t="str">
        <f>_xlfn.IFNA(VLOOKUP($E:$E,'2'!$A:$E,3,0),"")</f>
        <v/>
      </c>
      <c r="P1993" s="297" t="str">
        <f>_xlfn.IFNA(VLOOKUP($E:$E,'3'!$A:$D,3,0),"")</f>
        <v/>
      </c>
      <c r="Q1993" s="297" t="str">
        <f>_xlfn.IFNA(VLOOKUP($E:$E,'4'!$A:$F,3,0),"")</f>
        <v/>
      </c>
      <c r="R1993" s="297" t="str">
        <f>_xlfn.IFNA(VLOOKUP($E:$E,'5'!$A:$F,3,0),"")</f>
        <v/>
      </c>
      <c r="S1993" s="297" t="str">
        <f>_xlfn.IFNA(VLOOKUP($E:$E,'6'!$A:$F,3,0),"")</f>
        <v/>
      </c>
      <c r="T1993" s="313">
        <v>5</v>
      </c>
      <c r="U1993" s="313">
        <v>50</v>
      </c>
      <c r="V1993" s="313">
        <v>300</v>
      </c>
      <c r="W1993" s="314">
        <v>6.7000000000000004E-2</v>
      </c>
      <c r="X1993" s="315">
        <v>1.1666670000000001E-4</v>
      </c>
      <c r="Y1993" s="749">
        <v>120</v>
      </c>
      <c r="Z1993" s="282"/>
      <c r="AA1993" s="316" t="s">
        <v>10388</v>
      </c>
      <c r="AB1993" s="282" t="s">
        <v>9885</v>
      </c>
      <c r="AC1993" s="317" t="s">
        <v>2081</v>
      </c>
      <c r="AD1993" s="318" t="s">
        <v>510</v>
      </c>
      <c r="AE1993" s="319">
        <v>0</v>
      </c>
      <c r="AF1993" s="319" t="s">
        <v>11282</v>
      </c>
      <c r="AG1993" s="320">
        <v>1.67</v>
      </c>
      <c r="AH1993" s="321">
        <f t="shared" si="357"/>
        <v>0</v>
      </c>
      <c r="AI1993" s="287">
        <f>_xlfn.IFNA(VLOOKUP(AD:AD,грп!B:C,2,0),0)</f>
        <v>0</v>
      </c>
      <c r="AJ1993" s="607">
        <v>0</v>
      </c>
      <c r="AK1993" s="672" t="str">
        <f t="shared" si="354"/>
        <v xml:space="preserve"> </v>
      </c>
      <c r="AL1993" s="174"/>
      <c r="AM1993" s="4"/>
    </row>
    <row r="1994" spans="1:39" s="5" customFormat="1" ht="12" customHeight="1" outlineLevel="1" x14ac:dyDescent="0.35">
      <c r="A1994" s="307" t="s">
        <v>339</v>
      </c>
      <c r="B1994" s="308" t="s">
        <v>7515</v>
      </c>
      <c r="C1994" s="290" t="s">
        <v>555</v>
      </c>
      <c r="D1994" s="310" t="s">
        <v>11049</v>
      </c>
      <c r="E1994" s="322" t="s">
        <v>1135</v>
      </c>
      <c r="F1994" s="293"/>
      <c r="G1994" s="293"/>
      <c r="H1994" s="294">
        <v>23</v>
      </c>
      <c r="I1994" s="294" t="str">
        <f>IFERROR(_xlfn.IFNA(VLOOKUP($D:$D,history!$I:$Y,3,0),VLOOKUP(E:E,history!$H:$Y,4,0)),"--")</f>
        <v>--</v>
      </c>
      <c r="J1994" s="282" t="s">
        <v>5946</v>
      </c>
      <c r="K1994" s="282" t="str">
        <f t="shared" si="358"/>
        <v/>
      </c>
      <c r="L1994" s="312">
        <f t="shared" si="355"/>
        <v>54.23</v>
      </c>
      <c r="M1994" s="312">
        <f t="shared" si="356"/>
        <v>82.16</v>
      </c>
      <c r="N1994" s="297" t="str">
        <f>_xlfn.IFNA(VLOOKUP($E:$E,'1'!$A:$E,3,0),"")</f>
        <v/>
      </c>
      <c r="O1994" s="297" t="str">
        <f>_xlfn.IFNA(VLOOKUP($E:$E,'2'!$A:$E,3,0),"")</f>
        <v/>
      </c>
      <c r="P1994" s="297" t="str">
        <f>_xlfn.IFNA(VLOOKUP($E:$E,'3'!$A:$D,3,0),"")</f>
        <v/>
      </c>
      <c r="Q1994" s="297" t="str">
        <f>_xlfn.IFNA(VLOOKUP($E:$E,'4'!$A:$F,3,0),"")</f>
        <v/>
      </c>
      <c r="R1994" s="297" t="str">
        <f>_xlfn.IFNA(VLOOKUP($E:$E,'5'!$A:$F,3,0),"")</f>
        <v/>
      </c>
      <c r="S1994" s="297" t="str">
        <f>_xlfn.IFNA(VLOOKUP($E:$E,'6'!$A:$F,3,0),"")</f>
        <v/>
      </c>
      <c r="T1994" s="313">
        <v>5</v>
      </c>
      <c r="U1994" s="313">
        <v>100</v>
      </c>
      <c r="V1994" s="313">
        <v>500</v>
      </c>
      <c r="W1994" s="314">
        <v>5.1999999999999998E-2</v>
      </c>
      <c r="X1994" s="315">
        <v>9.0000000000000006E-5</v>
      </c>
      <c r="Y1994" s="749">
        <v>70</v>
      </c>
      <c r="Z1994" s="282"/>
      <c r="AA1994" s="316" t="s">
        <v>10388</v>
      </c>
      <c r="AB1994" s="282" t="s">
        <v>9163</v>
      </c>
      <c r="AC1994" s="317" t="s">
        <v>2081</v>
      </c>
      <c r="AD1994" s="318" t="s">
        <v>510</v>
      </c>
      <c r="AE1994" s="319">
        <v>0</v>
      </c>
      <c r="AF1994" s="319" t="s">
        <v>11282</v>
      </c>
      <c r="AG1994" s="320">
        <v>1.03</v>
      </c>
      <c r="AH1994" s="321">
        <f t="shared" si="357"/>
        <v>0</v>
      </c>
      <c r="AI1994" s="287">
        <f>_xlfn.IFNA(VLOOKUP(AD:AD,грп!B:C,2,0),0)</f>
        <v>0</v>
      </c>
      <c r="AJ1994" s="607">
        <v>0</v>
      </c>
      <c r="AK1994" s="672" t="str">
        <f t="shared" si="354"/>
        <v xml:space="preserve"> </v>
      </c>
      <c r="AL1994" s="174"/>
      <c r="AM1994" s="4"/>
    </row>
    <row r="1995" spans="1:39" s="5" customFormat="1" ht="12" customHeight="1" outlineLevel="1" x14ac:dyDescent="0.35">
      <c r="A1995" s="307" t="s">
        <v>339</v>
      </c>
      <c r="B1995" s="308" t="s">
        <v>7516</v>
      </c>
      <c r="C1995" s="290" t="s">
        <v>555</v>
      </c>
      <c r="D1995" s="310" t="s">
        <v>11050</v>
      </c>
      <c r="E1995" s="322" t="s">
        <v>1136</v>
      </c>
      <c r="F1995" s="293"/>
      <c r="G1995" s="293"/>
      <c r="H1995" s="294">
        <v>33</v>
      </c>
      <c r="I1995" s="294" t="str">
        <f>IFERROR(_xlfn.IFNA(VLOOKUP($D:$D,history!$I:$Y,3,0),VLOOKUP(E:E,history!$H:$Y,4,0)),"--")</f>
        <v>--</v>
      </c>
      <c r="J1995" s="282" t="s">
        <v>5946</v>
      </c>
      <c r="K1995" s="282" t="str">
        <f t="shared" si="358"/>
        <v/>
      </c>
      <c r="L1995" s="312">
        <f t="shared" si="355"/>
        <v>64.23</v>
      </c>
      <c r="M1995" s="312">
        <f t="shared" si="356"/>
        <v>97.32</v>
      </c>
      <c r="N1995" s="297" t="str">
        <f>_xlfn.IFNA(VLOOKUP($E:$E,'1'!$A:$E,3,0),"")</f>
        <v/>
      </c>
      <c r="O1995" s="297" t="str">
        <f>_xlfn.IFNA(VLOOKUP($E:$E,'2'!$A:$E,3,0),"")</f>
        <v/>
      </c>
      <c r="P1995" s="297" t="str">
        <f>_xlfn.IFNA(VLOOKUP($E:$E,'3'!$A:$D,3,0),"")</f>
        <v/>
      </c>
      <c r="Q1995" s="297" t="str">
        <f>_xlfn.IFNA(VLOOKUP($E:$E,'4'!$A:$F,3,0),"")</f>
        <v/>
      </c>
      <c r="R1995" s="297" t="str">
        <f>_xlfn.IFNA(VLOOKUP($E:$E,'5'!$A:$F,3,0),"")</f>
        <v/>
      </c>
      <c r="S1995" s="297" t="str">
        <f>_xlfn.IFNA(VLOOKUP($E:$E,'6'!$A:$F,3,0),"")</f>
        <v/>
      </c>
      <c r="T1995" s="313">
        <v>5</v>
      </c>
      <c r="U1995" s="313">
        <v>100</v>
      </c>
      <c r="V1995" s="313">
        <v>400</v>
      </c>
      <c r="W1995" s="314">
        <v>6.2E-2</v>
      </c>
      <c r="X1995" s="315">
        <v>9.5833299999999996E-5</v>
      </c>
      <c r="Y1995" s="749">
        <v>90</v>
      </c>
      <c r="Z1995" s="282"/>
      <c r="AA1995" s="316" t="s">
        <v>10388</v>
      </c>
      <c r="AB1995" s="282" t="s">
        <v>9163</v>
      </c>
      <c r="AC1995" s="317" t="s">
        <v>2081</v>
      </c>
      <c r="AD1995" s="318" t="s">
        <v>510</v>
      </c>
      <c r="AE1995" s="319">
        <v>0</v>
      </c>
      <c r="AF1995" s="319" t="s">
        <v>11282</v>
      </c>
      <c r="AG1995" s="320">
        <v>1.22</v>
      </c>
      <c r="AH1995" s="321">
        <f t="shared" si="357"/>
        <v>0</v>
      </c>
      <c r="AI1995" s="287">
        <f>_xlfn.IFNA(VLOOKUP(AD:AD,грп!B:C,2,0),0)</f>
        <v>0</v>
      </c>
      <c r="AJ1995" s="607">
        <v>0</v>
      </c>
      <c r="AK1995" s="672" t="str">
        <f t="shared" si="354"/>
        <v xml:space="preserve"> </v>
      </c>
      <c r="AL1995" s="174"/>
      <c r="AM1995" s="4"/>
    </row>
    <row r="1996" spans="1:39" s="5" customFormat="1" ht="12" customHeight="1" outlineLevel="1" x14ac:dyDescent="0.35">
      <c r="A1996" s="307" t="s">
        <v>339</v>
      </c>
      <c r="B1996" s="308" t="s">
        <v>7517</v>
      </c>
      <c r="C1996" s="290" t="s">
        <v>555</v>
      </c>
      <c r="D1996" s="310" t="s">
        <v>1137</v>
      </c>
      <c r="E1996" s="322" t="s">
        <v>1138</v>
      </c>
      <c r="F1996" s="293"/>
      <c r="G1996" s="293"/>
      <c r="H1996" s="294">
        <v>10</v>
      </c>
      <c r="I1996" s="294" t="str">
        <f>IFERROR(_xlfn.IFNA(VLOOKUP($D:$D,history!$I:$Y,3,0),VLOOKUP(E:E,history!$H:$Y,4,0)),"--")</f>
        <v>--</v>
      </c>
      <c r="J1996" s="282" t="s">
        <v>5946</v>
      </c>
      <c r="K1996" s="282" t="str">
        <f t="shared" si="358"/>
        <v/>
      </c>
      <c r="L1996" s="312">
        <f t="shared" si="355"/>
        <v>82.13</v>
      </c>
      <c r="M1996" s="312">
        <f t="shared" si="356"/>
        <v>124.44</v>
      </c>
      <c r="N1996" s="297" t="str">
        <f>_xlfn.IFNA(VLOOKUP($E:$E,'1'!$A:$E,3,0),"")</f>
        <v/>
      </c>
      <c r="O1996" s="297" t="str">
        <f>_xlfn.IFNA(VLOOKUP($E:$E,'2'!$A:$E,3,0),"")</f>
        <v/>
      </c>
      <c r="P1996" s="297" t="str">
        <f>_xlfn.IFNA(VLOOKUP($E:$E,'3'!$A:$D,3,0),"")</f>
        <v/>
      </c>
      <c r="Q1996" s="297" t="str">
        <f>_xlfn.IFNA(VLOOKUP($E:$E,'4'!$A:$F,3,0),"")</f>
        <v/>
      </c>
      <c r="R1996" s="297" t="str">
        <f>_xlfn.IFNA(VLOOKUP($E:$E,'5'!$A:$F,3,0),"")</f>
        <v/>
      </c>
      <c r="S1996" s="297" t="str">
        <f>_xlfn.IFNA(VLOOKUP($E:$E,'6'!$A:$F,3,0),"")</f>
        <v/>
      </c>
      <c r="T1996" s="313">
        <v>5</v>
      </c>
      <c r="U1996" s="313">
        <v>100</v>
      </c>
      <c r="V1996" s="313">
        <v>300</v>
      </c>
      <c r="W1996" s="314">
        <v>7.3999999999999996E-2</v>
      </c>
      <c r="X1996" s="315">
        <v>1E-4</v>
      </c>
      <c r="Y1996" s="749">
        <v>110</v>
      </c>
      <c r="Z1996" s="282"/>
      <c r="AA1996" s="316" t="s">
        <v>10388</v>
      </c>
      <c r="AB1996" s="282" t="s">
        <v>9163</v>
      </c>
      <c r="AC1996" s="317" t="s">
        <v>2081</v>
      </c>
      <c r="AD1996" s="318" t="s">
        <v>510</v>
      </c>
      <c r="AE1996" s="319">
        <v>0</v>
      </c>
      <c r="AF1996" s="319" t="s">
        <v>11282</v>
      </c>
      <c r="AG1996" s="320">
        <v>1.56</v>
      </c>
      <c r="AH1996" s="321">
        <f t="shared" si="357"/>
        <v>0</v>
      </c>
      <c r="AI1996" s="287">
        <f>_xlfn.IFNA(VLOOKUP(AD:AD,грп!B:C,2,0),0)</f>
        <v>0</v>
      </c>
      <c r="AJ1996" s="607">
        <v>0</v>
      </c>
      <c r="AK1996" s="672" t="str">
        <f t="shared" si="354"/>
        <v xml:space="preserve"> </v>
      </c>
      <c r="AL1996" s="174"/>
      <c r="AM1996" s="4"/>
    </row>
    <row r="1997" spans="1:39" s="5" customFormat="1" ht="12" customHeight="1" outlineLevel="1" x14ac:dyDescent="0.35">
      <c r="A1997" s="307" t="s">
        <v>339</v>
      </c>
      <c r="B1997" s="308" t="s">
        <v>7518</v>
      </c>
      <c r="C1997" s="290" t="s">
        <v>555</v>
      </c>
      <c r="D1997" s="310" t="s">
        <v>1251</v>
      </c>
      <c r="E1997" s="322" t="s">
        <v>1250</v>
      </c>
      <c r="F1997" s="293"/>
      <c r="G1997" s="293"/>
      <c r="H1997" s="294">
        <v>11</v>
      </c>
      <c r="I1997" s="294" t="str">
        <f>IFERROR(_xlfn.IFNA(VLOOKUP($D:$D,history!$I:$Y,3,0),VLOOKUP(E:E,history!$H:$Y,4,0)),"--")</f>
        <v>--</v>
      </c>
      <c r="J1997" s="282" t="s">
        <v>9870</v>
      </c>
      <c r="K1997" s="282" t="str">
        <f t="shared" si="358"/>
        <v/>
      </c>
      <c r="L1997" s="312">
        <f t="shared" si="355"/>
        <v>90.03</v>
      </c>
      <c r="M1997" s="312">
        <f t="shared" si="356"/>
        <v>136.41</v>
      </c>
      <c r="N1997" s="297" t="str">
        <f>_xlfn.IFNA(VLOOKUP($E:$E,'1'!$A:$E,3,0),"")</f>
        <v/>
      </c>
      <c r="O1997" s="297" t="str">
        <f>_xlfn.IFNA(VLOOKUP($E:$E,'2'!$A:$E,3,0),"")</f>
        <v/>
      </c>
      <c r="P1997" s="297" t="str">
        <f>_xlfn.IFNA(VLOOKUP($E:$E,'3'!$A:$D,3,0),"")</f>
        <v/>
      </c>
      <c r="Q1997" s="297" t="str">
        <f>_xlfn.IFNA(VLOOKUP($E:$E,'4'!$A:$F,3,0),"")</f>
        <v/>
      </c>
      <c r="R1997" s="297" t="str">
        <f>_xlfn.IFNA(VLOOKUP($E:$E,'5'!$A:$F,3,0),"")</f>
        <v/>
      </c>
      <c r="S1997" s="297" t="str">
        <f>_xlfn.IFNA(VLOOKUP($E:$E,'6'!$A:$F,3,0),"")</f>
        <v/>
      </c>
      <c r="T1997" s="313">
        <v>5</v>
      </c>
      <c r="U1997" s="313">
        <v>50</v>
      </c>
      <c r="V1997" s="313">
        <v>250</v>
      </c>
      <c r="W1997" s="314">
        <v>9.1999999999999998E-2</v>
      </c>
      <c r="X1997" s="315">
        <v>1.3999999999999999E-4</v>
      </c>
      <c r="Y1997" s="749">
        <v>120</v>
      </c>
      <c r="Z1997" s="282"/>
      <c r="AA1997" s="316" t="s">
        <v>10390</v>
      </c>
      <c r="AB1997" s="282" t="s">
        <v>9163</v>
      </c>
      <c r="AC1997" s="317" t="s">
        <v>2081</v>
      </c>
      <c r="AD1997" s="318" t="s">
        <v>510</v>
      </c>
      <c r="AE1997" s="319">
        <v>0</v>
      </c>
      <c r="AF1997" s="319" t="s">
        <v>11282</v>
      </c>
      <c r="AG1997" s="320">
        <v>1.71</v>
      </c>
      <c r="AH1997" s="321">
        <f t="shared" si="357"/>
        <v>0</v>
      </c>
      <c r="AI1997" s="287">
        <f>_xlfn.IFNA(VLOOKUP(AD:AD,грп!B:C,2,0),0)</f>
        <v>0</v>
      </c>
      <c r="AJ1997" s="607">
        <v>50</v>
      </c>
      <c r="AK1997" s="672" t="str">
        <f t="shared" si="354"/>
        <v xml:space="preserve"> </v>
      </c>
      <c r="AL1997" s="174"/>
      <c r="AM1997" s="4"/>
    </row>
    <row r="1998" spans="1:39" s="5" customFormat="1" ht="12" customHeight="1" outlineLevel="1" x14ac:dyDescent="0.35">
      <c r="A1998" s="307" t="s">
        <v>339</v>
      </c>
      <c r="B1998" s="308" t="s">
        <v>7519</v>
      </c>
      <c r="C1998" s="290" t="s">
        <v>555</v>
      </c>
      <c r="D1998" s="310" t="s">
        <v>11051</v>
      </c>
      <c r="E1998" s="322" t="s">
        <v>1252</v>
      </c>
      <c r="F1998" s="293"/>
      <c r="G1998" s="293"/>
      <c r="H1998" s="294"/>
      <c r="I1998" s="294" t="str">
        <f>IFERROR(_xlfn.IFNA(VLOOKUP($D:$D,history!$I:$Y,3,0),VLOOKUP(E:E,history!$H:$Y,4,0)),"--")</f>
        <v>--</v>
      </c>
      <c r="J1998" s="282" t="s">
        <v>5946</v>
      </c>
      <c r="K1998" s="282" t="str">
        <f t="shared" si="358"/>
        <v/>
      </c>
      <c r="L1998" s="312">
        <f t="shared" si="355"/>
        <v>231.65</v>
      </c>
      <c r="M1998" s="312">
        <f t="shared" si="356"/>
        <v>350.99</v>
      </c>
      <c r="N1998" s="297" t="str">
        <f>_xlfn.IFNA(VLOOKUP($E:$E,'1'!$A:$E,3,0),"")</f>
        <v/>
      </c>
      <c r="O1998" s="297" t="str">
        <f>_xlfn.IFNA(VLOOKUP($E:$E,'2'!$A:$E,3,0),"")</f>
        <v/>
      </c>
      <c r="P1998" s="297" t="str">
        <f>_xlfn.IFNA(VLOOKUP($E:$E,'3'!$A:$D,3,0),"")</f>
        <v/>
      </c>
      <c r="Q1998" s="297" t="str">
        <f>_xlfn.IFNA(VLOOKUP($E:$E,'4'!$A:$F,3,0),"")</f>
        <v/>
      </c>
      <c r="R1998" s="297" t="str">
        <f>_xlfn.IFNA(VLOOKUP($E:$E,'5'!$A:$F,3,0),"")</f>
        <v/>
      </c>
      <c r="S1998" s="297" t="str">
        <f>_xlfn.IFNA(VLOOKUP($E:$E,'6'!$A:$F,3,0),"")</f>
        <v/>
      </c>
      <c r="T1998" s="313">
        <v>5</v>
      </c>
      <c r="U1998" s="313">
        <v>25</v>
      </c>
      <c r="V1998" s="313">
        <v>50</v>
      </c>
      <c r="W1998" s="314">
        <v>0.33800000000000002</v>
      </c>
      <c r="X1998" s="315">
        <v>5.6666669999999998E-4</v>
      </c>
      <c r="Y1998" s="749">
        <v>320</v>
      </c>
      <c r="Z1998" s="282"/>
      <c r="AA1998" s="316" t="s">
        <v>10388</v>
      </c>
      <c r="AB1998" s="282" t="s">
        <v>9163</v>
      </c>
      <c r="AC1998" s="317" t="s">
        <v>2081</v>
      </c>
      <c r="AD1998" s="318" t="s">
        <v>510</v>
      </c>
      <c r="AE1998" s="319">
        <v>0</v>
      </c>
      <c r="AF1998" s="319" t="s">
        <v>11282</v>
      </c>
      <c r="AG1998" s="320">
        <v>4.4000000000000004</v>
      </c>
      <c r="AH1998" s="321">
        <f t="shared" si="357"/>
        <v>0</v>
      </c>
      <c r="AI1998" s="287">
        <f>_xlfn.IFNA(VLOOKUP(AD:AD,грп!B:C,2,0),0)</f>
        <v>0</v>
      </c>
      <c r="AJ1998" s="607">
        <v>0</v>
      </c>
      <c r="AK1998" s="672" t="str">
        <f t="shared" si="354"/>
        <v xml:space="preserve"> </v>
      </c>
      <c r="AL1998" s="174"/>
      <c r="AM1998" s="4"/>
    </row>
    <row r="1999" spans="1:39" s="4" customFormat="1" ht="12" customHeight="1" outlineLevel="1" x14ac:dyDescent="0.35">
      <c r="A1999" s="307" t="s">
        <v>339</v>
      </c>
      <c r="B1999" s="308" t="s">
        <v>7520</v>
      </c>
      <c r="C1999" s="290" t="s">
        <v>555</v>
      </c>
      <c r="D1999" s="310" t="s">
        <v>11052</v>
      </c>
      <c r="E1999" s="322" t="s">
        <v>1253</v>
      </c>
      <c r="F1999" s="293"/>
      <c r="G1999" s="293"/>
      <c r="H1999" s="294">
        <v>47</v>
      </c>
      <c r="I1999" s="294" t="str">
        <f>IFERROR(_xlfn.IFNA(VLOOKUP($D:$D,history!$I:$Y,3,0),VLOOKUP(E:E,history!$H:$Y,4,0)),"--")</f>
        <v>--</v>
      </c>
      <c r="J1999" s="282" t="s">
        <v>5946</v>
      </c>
      <c r="K1999" s="282" t="str">
        <f t="shared" si="358"/>
        <v/>
      </c>
      <c r="L1999" s="312">
        <f t="shared" si="355"/>
        <v>55.28</v>
      </c>
      <c r="M1999" s="312">
        <f t="shared" si="356"/>
        <v>83.76</v>
      </c>
      <c r="N1999" s="297" t="str">
        <f>_xlfn.IFNA(VLOOKUP($E:$E,'1'!$A:$E,3,0),"")</f>
        <v/>
      </c>
      <c r="O1999" s="297" t="str">
        <f>_xlfn.IFNA(VLOOKUP($E:$E,'2'!$A:$E,3,0),"")</f>
        <v/>
      </c>
      <c r="P1999" s="297" t="str">
        <f>_xlfn.IFNA(VLOOKUP($E:$E,'3'!$A:$D,3,0),"")</f>
        <v/>
      </c>
      <c r="Q1999" s="297" t="str">
        <f>_xlfn.IFNA(VLOOKUP($E:$E,'4'!$A:$F,3,0),"")</f>
        <v/>
      </c>
      <c r="R1999" s="297" t="str">
        <f>_xlfn.IFNA(VLOOKUP($E:$E,'5'!$A:$F,3,0),"")</f>
        <v/>
      </c>
      <c r="S1999" s="297" t="str">
        <f>_xlfn.IFNA(VLOOKUP($E:$E,'6'!$A:$F,3,0),"")</f>
        <v/>
      </c>
      <c r="T1999" s="313">
        <v>5</v>
      </c>
      <c r="U1999" s="313">
        <v>100</v>
      </c>
      <c r="V1999" s="313">
        <v>400</v>
      </c>
      <c r="W1999" s="314">
        <v>5.8000000000000003E-2</v>
      </c>
      <c r="X1999" s="315">
        <v>8.7499999999999999E-5</v>
      </c>
      <c r="Y1999" s="749">
        <v>80</v>
      </c>
      <c r="Z1999" s="282"/>
      <c r="AA1999" s="316" t="s">
        <v>10388</v>
      </c>
      <c r="AB1999" s="282" t="s">
        <v>9163</v>
      </c>
      <c r="AC1999" s="317" t="s">
        <v>2081</v>
      </c>
      <c r="AD1999" s="318" t="s">
        <v>510</v>
      </c>
      <c r="AE1999" s="319">
        <v>0</v>
      </c>
      <c r="AF1999" s="319" t="s">
        <v>11282</v>
      </c>
      <c r="AG1999" s="320">
        <v>1.05</v>
      </c>
      <c r="AH1999" s="321">
        <f t="shared" si="357"/>
        <v>0</v>
      </c>
      <c r="AI1999" s="287">
        <f>_xlfn.IFNA(VLOOKUP(AD:AD,грп!B:C,2,0),0)</f>
        <v>0</v>
      </c>
      <c r="AJ1999" s="607">
        <v>50</v>
      </c>
      <c r="AK1999" s="672" t="str">
        <f t="shared" si="354"/>
        <v xml:space="preserve"> </v>
      </c>
      <c r="AL1999" s="174"/>
    </row>
    <row r="2000" spans="1:39" s="4" customFormat="1" ht="12" customHeight="1" outlineLevel="1" x14ac:dyDescent="0.35">
      <c r="A2000" s="307" t="s">
        <v>339</v>
      </c>
      <c r="B2000" s="308" t="s">
        <v>7521</v>
      </c>
      <c r="C2000" s="290" t="s">
        <v>555</v>
      </c>
      <c r="D2000" s="310" t="s">
        <v>1139</v>
      </c>
      <c r="E2000" s="322" t="s">
        <v>1140</v>
      </c>
      <c r="F2000" s="293"/>
      <c r="G2000" s="293"/>
      <c r="H2000" s="294">
        <v>33</v>
      </c>
      <c r="I2000" s="294" t="str">
        <f>IFERROR(_xlfn.IFNA(VLOOKUP($D:$D,history!$I:$Y,3,0),VLOOKUP(E:E,history!$H:$Y,4,0)),"--")</f>
        <v>--</v>
      </c>
      <c r="J2000" s="282" t="s">
        <v>9870</v>
      </c>
      <c r="K2000" s="282" t="str">
        <f t="shared" si="358"/>
        <v/>
      </c>
      <c r="L2000" s="312">
        <f t="shared" si="355"/>
        <v>65.81</v>
      </c>
      <c r="M2000" s="312">
        <f t="shared" si="356"/>
        <v>99.71</v>
      </c>
      <c r="N2000" s="297" t="str">
        <f>_xlfn.IFNA(VLOOKUP($E:$E,'1'!$A:$E,3,0),"")</f>
        <v/>
      </c>
      <c r="O2000" s="297" t="str">
        <f>_xlfn.IFNA(VLOOKUP($E:$E,'2'!$A:$E,3,0),"")</f>
        <v/>
      </c>
      <c r="P2000" s="297" t="str">
        <f>_xlfn.IFNA(VLOOKUP($E:$E,'3'!$A:$D,3,0),"")</f>
        <v/>
      </c>
      <c r="Q2000" s="297" t="str">
        <f>_xlfn.IFNA(VLOOKUP($E:$E,'4'!$A:$F,3,0),"")</f>
        <v/>
      </c>
      <c r="R2000" s="297" t="str">
        <f>_xlfn.IFNA(VLOOKUP($E:$E,'5'!$A:$F,3,0),"")</f>
        <v/>
      </c>
      <c r="S2000" s="297" t="str">
        <f>_xlfn.IFNA(VLOOKUP($E:$E,'6'!$A:$F,3,0),"")</f>
        <v/>
      </c>
      <c r="T2000" s="313">
        <v>5</v>
      </c>
      <c r="U2000" s="313">
        <v>100</v>
      </c>
      <c r="V2000" s="313">
        <v>300</v>
      </c>
      <c r="W2000" s="314">
        <v>7.0999999999999994E-2</v>
      </c>
      <c r="X2000" s="315">
        <v>1E-4</v>
      </c>
      <c r="Y2000" s="749">
        <v>90</v>
      </c>
      <c r="Z2000" s="282"/>
      <c r="AA2000" s="316" t="s">
        <v>10388</v>
      </c>
      <c r="AB2000" s="282" t="s">
        <v>9163</v>
      </c>
      <c r="AC2000" s="317" t="s">
        <v>2081</v>
      </c>
      <c r="AD2000" s="318" t="s">
        <v>510</v>
      </c>
      <c r="AE2000" s="319">
        <v>0</v>
      </c>
      <c r="AF2000" s="319" t="s">
        <v>11282</v>
      </c>
      <c r="AG2000" s="320">
        <v>1.25</v>
      </c>
      <c r="AH2000" s="321">
        <f t="shared" si="357"/>
        <v>0</v>
      </c>
      <c r="AI2000" s="287">
        <f>_xlfn.IFNA(VLOOKUP(AD:AD,грп!B:C,2,0),0)</f>
        <v>0</v>
      </c>
      <c r="AJ2000" s="607">
        <v>85</v>
      </c>
      <c r="AK2000" s="672" t="str">
        <f t="shared" si="354"/>
        <v xml:space="preserve"> </v>
      </c>
      <c r="AL2000" s="174"/>
    </row>
    <row r="2001" spans="1:39" s="4" customFormat="1" ht="12" customHeight="1" outlineLevel="1" x14ac:dyDescent="0.35">
      <c r="A2001" s="307" t="s">
        <v>339</v>
      </c>
      <c r="B2001" s="308" t="s">
        <v>7522</v>
      </c>
      <c r="C2001" s="290" t="s">
        <v>555</v>
      </c>
      <c r="D2001" s="310" t="s">
        <v>1141</v>
      </c>
      <c r="E2001" s="322" t="s">
        <v>1142</v>
      </c>
      <c r="F2001" s="293"/>
      <c r="G2001" s="293"/>
      <c r="H2001" s="294">
        <v>25</v>
      </c>
      <c r="I2001" s="294" t="str">
        <f>IFERROR(_xlfn.IFNA(VLOOKUP($D:$D,history!$I:$Y,3,0),VLOOKUP(E:E,history!$H:$Y,4,0)),"--")</f>
        <v>--</v>
      </c>
      <c r="J2001" s="282" t="s">
        <v>5946</v>
      </c>
      <c r="K2001" s="282" t="str">
        <f t="shared" si="358"/>
        <v/>
      </c>
      <c r="L2001" s="312">
        <f t="shared" si="355"/>
        <v>95.82</v>
      </c>
      <c r="M2001" s="312">
        <f t="shared" si="356"/>
        <v>145.18</v>
      </c>
      <c r="N2001" s="297" t="str">
        <f>_xlfn.IFNA(VLOOKUP($E:$E,'1'!$A:$E,3,0),"")</f>
        <v/>
      </c>
      <c r="O2001" s="297" t="str">
        <f>_xlfn.IFNA(VLOOKUP($E:$E,'2'!$A:$E,3,0),"")</f>
        <v/>
      </c>
      <c r="P2001" s="297" t="str">
        <f>_xlfn.IFNA(VLOOKUP($E:$E,'3'!$A:$D,3,0),"")</f>
        <v/>
      </c>
      <c r="Q2001" s="297" t="str">
        <f>_xlfn.IFNA(VLOOKUP($E:$E,'4'!$A:$F,3,0),"")</f>
        <v/>
      </c>
      <c r="R2001" s="297" t="str">
        <f>_xlfn.IFNA(VLOOKUP($E:$E,'5'!$A:$F,3,0),"")</f>
        <v/>
      </c>
      <c r="S2001" s="297" t="str">
        <f>_xlfn.IFNA(VLOOKUP($E:$E,'6'!$A:$F,3,0),"")</f>
        <v/>
      </c>
      <c r="T2001" s="313">
        <v>5</v>
      </c>
      <c r="U2001" s="313">
        <v>100</v>
      </c>
      <c r="V2001" s="313">
        <v>300</v>
      </c>
      <c r="W2001" s="314">
        <v>8.8999999999999996E-2</v>
      </c>
      <c r="X2001" s="315">
        <v>1.142857E-4</v>
      </c>
      <c r="Y2001" s="749">
        <v>130</v>
      </c>
      <c r="Z2001" s="282"/>
      <c r="AA2001" s="316" t="s">
        <v>10388</v>
      </c>
      <c r="AB2001" s="282" t="s">
        <v>9163</v>
      </c>
      <c r="AC2001" s="317" t="s">
        <v>2081</v>
      </c>
      <c r="AD2001" s="318" t="s">
        <v>510</v>
      </c>
      <c r="AE2001" s="319">
        <v>0</v>
      </c>
      <c r="AF2001" s="319" t="s">
        <v>11282</v>
      </c>
      <c r="AG2001" s="320">
        <v>1.82</v>
      </c>
      <c r="AH2001" s="321">
        <f t="shared" si="357"/>
        <v>0</v>
      </c>
      <c r="AI2001" s="287">
        <f>_xlfn.IFNA(VLOOKUP(AD:AD,грп!B:C,2,0),0)</f>
        <v>0</v>
      </c>
      <c r="AJ2001" s="607">
        <v>30</v>
      </c>
      <c r="AK2001" s="672" t="str">
        <f t="shared" si="354"/>
        <v xml:space="preserve"> </v>
      </c>
      <c r="AL2001" s="174"/>
    </row>
    <row r="2002" spans="1:39" s="4" customFormat="1" ht="12" customHeight="1" outlineLevel="1" x14ac:dyDescent="0.35">
      <c r="A2002" s="307" t="s">
        <v>339</v>
      </c>
      <c r="B2002" s="308" t="s">
        <v>7523</v>
      </c>
      <c r="C2002" s="290" t="s">
        <v>555</v>
      </c>
      <c r="D2002" s="310" t="s">
        <v>1255</v>
      </c>
      <c r="E2002" s="322" t="s">
        <v>1254</v>
      </c>
      <c r="F2002" s="293"/>
      <c r="G2002" s="293"/>
      <c r="H2002" s="294">
        <v>6</v>
      </c>
      <c r="I2002" s="294" t="str">
        <f>IFERROR(_xlfn.IFNA(VLOOKUP($D:$D,history!$I:$Y,3,0),VLOOKUP(E:E,history!$H:$Y,4,0)),"--")</f>
        <v>--</v>
      </c>
      <c r="J2002" s="282" t="s">
        <v>5946</v>
      </c>
      <c r="K2002" s="282" t="str">
        <f t="shared" si="358"/>
        <v/>
      </c>
      <c r="L2002" s="312">
        <f t="shared" si="355"/>
        <v>95.82</v>
      </c>
      <c r="M2002" s="312">
        <f t="shared" si="356"/>
        <v>145.18</v>
      </c>
      <c r="N2002" s="297" t="str">
        <f>_xlfn.IFNA(VLOOKUP($E:$E,'1'!$A:$E,3,0),"")</f>
        <v/>
      </c>
      <c r="O2002" s="297" t="str">
        <f>_xlfn.IFNA(VLOOKUP($E:$E,'2'!$A:$E,3,0),"")</f>
        <v/>
      </c>
      <c r="P2002" s="297" t="str">
        <f>_xlfn.IFNA(VLOOKUP($E:$E,'3'!$A:$D,3,0),"")</f>
        <v/>
      </c>
      <c r="Q2002" s="297" t="str">
        <f>_xlfn.IFNA(VLOOKUP($E:$E,'4'!$A:$F,3,0),"")</f>
        <v/>
      </c>
      <c r="R2002" s="297" t="str">
        <f>_xlfn.IFNA(VLOOKUP($E:$E,'5'!$A:$F,3,0),"")</f>
        <v/>
      </c>
      <c r="S2002" s="297" t="str">
        <f>_xlfn.IFNA(VLOOKUP($E:$E,'6'!$A:$F,3,0),"")</f>
        <v/>
      </c>
      <c r="T2002" s="313">
        <v>5</v>
      </c>
      <c r="U2002" s="313">
        <v>50</v>
      </c>
      <c r="V2002" s="313">
        <v>250</v>
      </c>
      <c r="W2002" s="314">
        <v>0.104</v>
      </c>
      <c r="X2002" s="315">
        <v>1.6000000000000001E-4</v>
      </c>
      <c r="Y2002" s="749">
        <v>130</v>
      </c>
      <c r="Z2002" s="282"/>
      <c r="AA2002" s="316" t="s">
        <v>10388</v>
      </c>
      <c r="AB2002" s="282" t="s">
        <v>9163</v>
      </c>
      <c r="AC2002" s="317" t="s">
        <v>2081</v>
      </c>
      <c r="AD2002" s="318" t="s">
        <v>510</v>
      </c>
      <c r="AE2002" s="319">
        <v>0</v>
      </c>
      <c r="AF2002" s="319" t="s">
        <v>11282</v>
      </c>
      <c r="AG2002" s="320">
        <v>1.82</v>
      </c>
      <c r="AH2002" s="321">
        <f t="shared" si="357"/>
        <v>0</v>
      </c>
      <c r="AI2002" s="287">
        <f>_xlfn.IFNA(VLOOKUP(AD:AD,грп!B:C,2,0),0)</f>
        <v>0</v>
      </c>
      <c r="AJ2002" s="607">
        <v>0</v>
      </c>
      <c r="AK2002" s="672" t="str">
        <f t="shared" si="354"/>
        <v xml:space="preserve"> </v>
      </c>
      <c r="AL2002" s="174"/>
    </row>
    <row r="2003" spans="1:39" s="4" customFormat="1" ht="12" customHeight="1" outlineLevel="1" x14ac:dyDescent="0.35">
      <c r="A2003" s="307" t="s">
        <v>339</v>
      </c>
      <c r="B2003" s="308" t="s">
        <v>7524</v>
      </c>
      <c r="C2003" s="328"/>
      <c r="D2003" s="310" t="s">
        <v>2043</v>
      </c>
      <c r="E2003" s="322" t="s">
        <v>1982</v>
      </c>
      <c r="F2003" s="293"/>
      <c r="G2003" s="293"/>
      <c r="H2003" s="294">
        <v>6</v>
      </c>
      <c r="I2003" s="294" t="str">
        <f>IFERROR(_xlfn.IFNA(VLOOKUP($D:$D,history!$I:$Y,3,0),VLOOKUP(E:E,history!$H:$Y,4,0)),"--")</f>
        <v>--</v>
      </c>
      <c r="J2003" s="282" t="s">
        <v>5946</v>
      </c>
      <c r="K2003" s="282" t="str">
        <f t="shared" si="358"/>
        <v/>
      </c>
      <c r="L2003" s="312">
        <f t="shared" si="355"/>
        <v>142.68</v>
      </c>
      <c r="M2003" s="312">
        <f t="shared" si="356"/>
        <v>216.18</v>
      </c>
      <c r="N2003" s="297" t="str">
        <f>_xlfn.IFNA(VLOOKUP($E:$E,'1'!$A:$E,3,0),"")</f>
        <v/>
      </c>
      <c r="O2003" s="297" t="str">
        <f>_xlfn.IFNA(VLOOKUP($E:$E,'2'!$A:$E,3,0),"")</f>
        <v/>
      </c>
      <c r="P2003" s="297" t="str">
        <f>_xlfn.IFNA(VLOOKUP($E:$E,'3'!$A:$D,3,0),"")</f>
        <v/>
      </c>
      <c r="Q2003" s="297" t="str">
        <f>_xlfn.IFNA(VLOOKUP($E:$E,'4'!$A:$F,3,0),"")</f>
        <v/>
      </c>
      <c r="R2003" s="297" t="str">
        <f>_xlfn.IFNA(VLOOKUP($E:$E,'5'!$A:$F,3,0),"")</f>
        <v/>
      </c>
      <c r="S2003" s="297" t="str">
        <f>_xlfn.IFNA(VLOOKUP($E:$E,'6'!$A:$F,3,0),"")</f>
        <v/>
      </c>
      <c r="T2003" s="313">
        <v>5</v>
      </c>
      <c r="U2003" s="313">
        <v>100</v>
      </c>
      <c r="V2003" s="313">
        <v>200</v>
      </c>
      <c r="W2003" s="314">
        <v>0.123</v>
      </c>
      <c r="X2003" s="315">
        <v>1.4999999999999999E-4</v>
      </c>
      <c r="Y2003" s="749">
        <v>190</v>
      </c>
      <c r="Z2003" s="282"/>
      <c r="AA2003" s="316" t="s">
        <v>10390</v>
      </c>
      <c r="AB2003" s="282" t="s">
        <v>9163</v>
      </c>
      <c r="AC2003" s="317" t="s">
        <v>2081</v>
      </c>
      <c r="AD2003" s="318" t="s">
        <v>510</v>
      </c>
      <c r="AE2003" s="319">
        <v>0</v>
      </c>
      <c r="AF2003" s="319" t="s">
        <v>11282</v>
      </c>
      <c r="AG2003" s="320">
        <v>2.71</v>
      </c>
      <c r="AH2003" s="321">
        <f t="shared" si="357"/>
        <v>0</v>
      </c>
      <c r="AI2003" s="287">
        <f>_xlfn.IFNA(VLOOKUP(AD:AD,грп!B:C,2,0),0)</f>
        <v>0</v>
      </c>
      <c r="AJ2003" s="607">
        <v>0</v>
      </c>
      <c r="AK2003" s="672">
        <f t="shared" si="354"/>
        <v>0</v>
      </c>
      <c r="AL2003" s="174"/>
    </row>
    <row r="2004" spans="1:39" s="4" customFormat="1" ht="12" customHeight="1" outlineLevel="1" x14ac:dyDescent="0.35">
      <c r="A2004" s="307" t="s">
        <v>339</v>
      </c>
      <c r="B2004" s="308" t="s">
        <v>7525</v>
      </c>
      <c r="C2004" s="290" t="s">
        <v>555</v>
      </c>
      <c r="D2004" s="310" t="s">
        <v>11053</v>
      </c>
      <c r="E2004" s="322" t="s">
        <v>1256</v>
      </c>
      <c r="F2004" s="293"/>
      <c r="G2004" s="293"/>
      <c r="H2004" s="294">
        <v>2</v>
      </c>
      <c r="I2004" s="294" t="str">
        <f>IFERROR(_xlfn.IFNA(VLOOKUP($D:$D,history!$I:$Y,3,0),VLOOKUP(E:E,history!$H:$Y,4,0)),"--")</f>
        <v>--</v>
      </c>
      <c r="J2004" s="282" t="s">
        <v>9868</v>
      </c>
      <c r="K2004" s="282" t="str">
        <f t="shared" si="358"/>
        <v/>
      </c>
      <c r="L2004" s="312">
        <f t="shared" si="355"/>
        <v>229.55</v>
      </c>
      <c r="M2004" s="312">
        <f t="shared" si="356"/>
        <v>347.8</v>
      </c>
      <c r="N2004" s="297" t="str">
        <f>_xlfn.IFNA(VLOOKUP($E:$E,'1'!$A:$E,3,0),"")</f>
        <v/>
      </c>
      <c r="O2004" s="297" t="str">
        <f>_xlfn.IFNA(VLOOKUP($E:$E,'2'!$A:$E,3,0),"")</f>
        <v/>
      </c>
      <c r="P2004" s="297" t="str">
        <f>_xlfn.IFNA(VLOOKUP($E:$E,'3'!$A:$D,3,0),"")</f>
        <v/>
      </c>
      <c r="Q2004" s="297" t="str">
        <f>_xlfn.IFNA(VLOOKUP($E:$E,'4'!$A:$F,3,0),"")</f>
        <v/>
      </c>
      <c r="R2004" s="297" t="str">
        <f>_xlfn.IFNA(VLOOKUP($E:$E,'5'!$A:$F,3,0),"")</f>
        <v/>
      </c>
      <c r="S2004" s="297" t="str">
        <f>_xlfn.IFNA(VLOOKUP($E:$E,'6'!$A:$F,3,0),"")</f>
        <v/>
      </c>
      <c r="T2004" s="313">
        <v>5</v>
      </c>
      <c r="U2004" s="313">
        <v>75</v>
      </c>
      <c r="V2004" s="313">
        <v>75</v>
      </c>
      <c r="W2004" s="314">
        <v>0.25700000000000001</v>
      </c>
      <c r="X2004" s="315">
        <v>4.6666669999999999E-4</v>
      </c>
      <c r="Y2004" s="749">
        <v>310</v>
      </c>
      <c r="Z2004" s="282"/>
      <c r="AA2004" s="316" t="s">
        <v>10388</v>
      </c>
      <c r="AB2004" s="282" t="s">
        <v>9885</v>
      </c>
      <c r="AC2004" s="317" t="s">
        <v>2081</v>
      </c>
      <c r="AD2004" s="318" t="s">
        <v>510</v>
      </c>
      <c r="AE2004" s="319">
        <v>0</v>
      </c>
      <c r="AF2004" s="319" t="s">
        <v>11282</v>
      </c>
      <c r="AG2004" s="320">
        <v>4.3600000000000003</v>
      </c>
      <c r="AH2004" s="321">
        <f t="shared" si="357"/>
        <v>0</v>
      </c>
      <c r="AI2004" s="287">
        <f>_xlfn.IFNA(VLOOKUP(AD:AD,грп!B:C,2,0),0)</f>
        <v>0</v>
      </c>
      <c r="AJ2004" s="607">
        <v>10</v>
      </c>
      <c r="AK2004" s="672" t="str">
        <f t="shared" si="354"/>
        <v xml:space="preserve"> </v>
      </c>
      <c r="AL2004" s="174"/>
    </row>
    <row r="2005" spans="1:39" s="4" customFormat="1" ht="12" customHeight="1" outlineLevel="1" x14ac:dyDescent="0.35">
      <c r="A2005" s="307" t="s">
        <v>339</v>
      </c>
      <c r="B2005" s="308" t="s">
        <v>7526</v>
      </c>
      <c r="C2005" s="290" t="s">
        <v>555</v>
      </c>
      <c r="D2005" s="310" t="s">
        <v>11054</v>
      </c>
      <c r="E2005" s="322" t="s">
        <v>1257</v>
      </c>
      <c r="F2005" s="293"/>
      <c r="G2005" s="293"/>
      <c r="H2005" s="294">
        <v>6</v>
      </c>
      <c r="I2005" s="294" t="str">
        <f>IFERROR(_xlfn.IFNA(VLOOKUP($D:$D,history!$I:$Y,3,0),VLOOKUP(E:E,history!$H:$Y,4,0)),"--")</f>
        <v>--</v>
      </c>
      <c r="J2005" s="282" t="s">
        <v>5946</v>
      </c>
      <c r="K2005" s="282" t="str">
        <f t="shared" si="358"/>
        <v/>
      </c>
      <c r="L2005" s="312">
        <f t="shared" si="355"/>
        <v>54.75</v>
      </c>
      <c r="M2005" s="312">
        <f t="shared" si="356"/>
        <v>82.96</v>
      </c>
      <c r="N2005" s="297" t="str">
        <f>_xlfn.IFNA(VLOOKUP($E:$E,'1'!$A:$E,3,0),"")</f>
        <v/>
      </c>
      <c r="O2005" s="297" t="str">
        <f>_xlfn.IFNA(VLOOKUP($E:$E,'2'!$A:$E,3,0),"")</f>
        <v/>
      </c>
      <c r="P2005" s="297" t="str">
        <f>_xlfn.IFNA(VLOOKUP($E:$E,'3'!$A:$D,3,0),"")</f>
        <v/>
      </c>
      <c r="Q2005" s="297" t="str">
        <f>_xlfn.IFNA(VLOOKUP($E:$E,'4'!$A:$F,3,0),"")</f>
        <v/>
      </c>
      <c r="R2005" s="297" t="str">
        <f>_xlfn.IFNA(VLOOKUP($E:$E,'5'!$A:$F,3,0),"")</f>
        <v/>
      </c>
      <c r="S2005" s="297" t="str">
        <f>_xlfn.IFNA(VLOOKUP($E:$E,'6'!$A:$F,3,0),"")</f>
        <v/>
      </c>
      <c r="T2005" s="313">
        <v>5</v>
      </c>
      <c r="U2005" s="313">
        <v>50</v>
      </c>
      <c r="V2005" s="313">
        <v>250</v>
      </c>
      <c r="W2005" s="314">
        <v>6.8000000000000005E-2</v>
      </c>
      <c r="X2005" s="315">
        <v>1E-4</v>
      </c>
      <c r="Y2005" s="749">
        <v>70</v>
      </c>
      <c r="Z2005" s="282"/>
      <c r="AA2005" s="316" t="s">
        <v>10388</v>
      </c>
      <c r="AB2005" s="282" t="s">
        <v>9163</v>
      </c>
      <c r="AC2005" s="317" t="s">
        <v>2081</v>
      </c>
      <c r="AD2005" s="318" t="s">
        <v>510</v>
      </c>
      <c r="AE2005" s="319">
        <v>0</v>
      </c>
      <c r="AF2005" s="319" t="s">
        <v>11282</v>
      </c>
      <c r="AG2005" s="320">
        <v>1.04</v>
      </c>
      <c r="AH2005" s="321">
        <f t="shared" si="357"/>
        <v>0</v>
      </c>
      <c r="AI2005" s="287">
        <f>_xlfn.IFNA(VLOOKUP(AD:AD,грп!B:C,2,0),0)</f>
        <v>0</v>
      </c>
      <c r="AJ2005" s="607">
        <v>0</v>
      </c>
      <c r="AK2005" s="672" t="str">
        <f t="shared" si="354"/>
        <v xml:space="preserve"> </v>
      </c>
      <c r="AL2005" s="174"/>
    </row>
    <row r="2006" spans="1:39" s="4" customFormat="1" ht="12" customHeight="1" outlineLevel="1" x14ac:dyDescent="0.35">
      <c r="A2006" s="307" t="s">
        <v>339</v>
      </c>
      <c r="B2006" s="308" t="s">
        <v>7527</v>
      </c>
      <c r="C2006" s="290" t="s">
        <v>555</v>
      </c>
      <c r="D2006" s="310" t="s">
        <v>11055</v>
      </c>
      <c r="E2006" s="322" t="s">
        <v>1143</v>
      </c>
      <c r="F2006" s="293"/>
      <c r="G2006" s="293"/>
      <c r="H2006" s="294">
        <v>13</v>
      </c>
      <c r="I2006" s="294" t="str">
        <f>IFERROR(_xlfn.IFNA(VLOOKUP($D:$D,history!$I:$Y,3,0),VLOOKUP(E:E,history!$H:$Y,4,0)),"--")</f>
        <v>--</v>
      </c>
      <c r="J2006" s="282" t="s">
        <v>5946</v>
      </c>
      <c r="K2006" s="282" t="str">
        <f t="shared" si="358"/>
        <v/>
      </c>
      <c r="L2006" s="312">
        <f t="shared" si="355"/>
        <v>68.97</v>
      </c>
      <c r="M2006" s="312">
        <f t="shared" si="356"/>
        <v>104.5</v>
      </c>
      <c r="N2006" s="297" t="str">
        <f>_xlfn.IFNA(VLOOKUP($E:$E,'1'!$A:$E,3,0),"")</f>
        <v/>
      </c>
      <c r="O2006" s="297" t="str">
        <f>_xlfn.IFNA(VLOOKUP($E:$E,'2'!$A:$E,3,0),"")</f>
        <v/>
      </c>
      <c r="P2006" s="297" t="str">
        <f>_xlfn.IFNA(VLOOKUP($E:$E,'3'!$A:$D,3,0),"")</f>
        <v/>
      </c>
      <c r="Q2006" s="297" t="str">
        <f>_xlfn.IFNA(VLOOKUP($E:$E,'4'!$A:$F,3,0),"")</f>
        <v/>
      </c>
      <c r="R2006" s="297" t="str">
        <f>_xlfn.IFNA(VLOOKUP($E:$E,'5'!$A:$F,3,0),"")</f>
        <v/>
      </c>
      <c r="S2006" s="297" t="str">
        <f>_xlfn.IFNA(VLOOKUP($E:$E,'6'!$A:$F,3,0),"")</f>
        <v/>
      </c>
      <c r="T2006" s="313">
        <v>5</v>
      </c>
      <c r="U2006" s="313">
        <v>100</v>
      </c>
      <c r="V2006" s="313">
        <v>300</v>
      </c>
      <c r="W2006" s="314">
        <v>8.3000000000000004E-2</v>
      </c>
      <c r="X2006" s="315">
        <v>1E-4</v>
      </c>
      <c r="Y2006" s="749">
        <v>90</v>
      </c>
      <c r="Z2006" s="282"/>
      <c r="AA2006" s="316" t="s">
        <v>10388</v>
      </c>
      <c r="AB2006" s="282" t="s">
        <v>9163</v>
      </c>
      <c r="AC2006" s="317" t="s">
        <v>2081</v>
      </c>
      <c r="AD2006" s="318" t="s">
        <v>510</v>
      </c>
      <c r="AE2006" s="319">
        <v>0</v>
      </c>
      <c r="AF2006" s="319" t="s">
        <v>11282</v>
      </c>
      <c r="AG2006" s="320">
        <v>1.31</v>
      </c>
      <c r="AH2006" s="321">
        <f t="shared" si="357"/>
        <v>0</v>
      </c>
      <c r="AI2006" s="287">
        <f>_xlfn.IFNA(VLOOKUP(AD:AD,грп!B:C,2,0),0)</f>
        <v>0</v>
      </c>
      <c r="AJ2006" s="607">
        <v>0</v>
      </c>
      <c r="AK2006" s="672" t="str">
        <f t="shared" si="354"/>
        <v xml:space="preserve"> </v>
      </c>
      <c r="AL2006" s="174"/>
    </row>
    <row r="2007" spans="1:39" s="4" customFormat="1" ht="12" customHeight="1" outlineLevel="1" x14ac:dyDescent="0.35">
      <c r="A2007" s="307" t="s">
        <v>339</v>
      </c>
      <c r="B2007" s="308" t="s">
        <v>7528</v>
      </c>
      <c r="C2007" s="290" t="s">
        <v>555</v>
      </c>
      <c r="D2007" s="310" t="s">
        <v>1259</v>
      </c>
      <c r="E2007" s="322" t="s">
        <v>1258</v>
      </c>
      <c r="F2007" s="293"/>
      <c r="G2007" s="293"/>
      <c r="H2007" s="294"/>
      <c r="I2007" s="294" t="str">
        <f>IFERROR(_xlfn.IFNA(VLOOKUP($D:$D,history!$I:$Y,3,0),VLOOKUP(E:E,history!$H:$Y,4,0)),"--")</f>
        <v>--</v>
      </c>
      <c r="J2007" s="282" t="s">
        <v>5946</v>
      </c>
      <c r="K2007" s="282" t="str">
        <f t="shared" si="358"/>
        <v/>
      </c>
      <c r="L2007" s="312">
        <f t="shared" si="355"/>
        <v>97.92</v>
      </c>
      <c r="M2007" s="312">
        <f t="shared" si="356"/>
        <v>148.37</v>
      </c>
      <c r="N2007" s="297" t="str">
        <f>_xlfn.IFNA(VLOOKUP($E:$E,'1'!$A:$E,3,0),"")</f>
        <v/>
      </c>
      <c r="O2007" s="297" t="str">
        <f>_xlfn.IFNA(VLOOKUP($E:$E,'2'!$A:$E,3,0),"")</f>
        <v/>
      </c>
      <c r="P2007" s="297" t="str">
        <f>_xlfn.IFNA(VLOOKUP($E:$E,'3'!$A:$D,3,0),"")</f>
        <v/>
      </c>
      <c r="Q2007" s="297" t="str">
        <f>_xlfn.IFNA(VLOOKUP($E:$E,'4'!$A:$F,3,0),"")</f>
        <v/>
      </c>
      <c r="R2007" s="297" t="str">
        <f>_xlfn.IFNA(VLOOKUP($E:$E,'5'!$A:$F,3,0),"")</f>
        <v/>
      </c>
      <c r="S2007" s="297" t="str">
        <f>_xlfn.IFNA(VLOOKUP($E:$E,'6'!$A:$F,3,0),"")</f>
        <v/>
      </c>
      <c r="T2007" s="313">
        <v>5</v>
      </c>
      <c r="U2007" s="313">
        <v>50</v>
      </c>
      <c r="V2007" s="313">
        <v>250</v>
      </c>
      <c r="W2007" s="314">
        <v>0.11600000000000001</v>
      </c>
      <c r="X2007" s="315">
        <v>1.2E-4</v>
      </c>
      <c r="Y2007" s="749">
        <v>130</v>
      </c>
      <c r="Z2007" s="282"/>
      <c r="AA2007" s="316" t="s">
        <v>10388</v>
      </c>
      <c r="AB2007" s="282" t="s">
        <v>9163</v>
      </c>
      <c r="AC2007" s="317" t="s">
        <v>2081</v>
      </c>
      <c r="AD2007" s="318" t="s">
        <v>510</v>
      </c>
      <c r="AE2007" s="319">
        <v>0</v>
      </c>
      <c r="AF2007" s="319" t="s">
        <v>11282</v>
      </c>
      <c r="AG2007" s="320">
        <v>1.86</v>
      </c>
      <c r="AH2007" s="321">
        <f t="shared" si="357"/>
        <v>0</v>
      </c>
      <c r="AI2007" s="287">
        <f>_xlfn.IFNA(VLOOKUP(AD:AD,грп!B:C,2,0),0)</f>
        <v>0</v>
      </c>
      <c r="AJ2007" s="607">
        <v>0</v>
      </c>
      <c r="AK2007" s="672" t="str">
        <f t="shared" si="354"/>
        <v xml:space="preserve"> </v>
      </c>
      <c r="AL2007" s="174"/>
    </row>
    <row r="2008" spans="1:39" s="4" customFormat="1" ht="12" customHeight="1" outlineLevel="1" x14ac:dyDescent="0.35">
      <c r="A2008" s="307" t="s">
        <v>339</v>
      </c>
      <c r="B2008" s="308" t="s">
        <v>7529</v>
      </c>
      <c r="C2008" s="290" t="s">
        <v>555</v>
      </c>
      <c r="D2008" s="310" t="s">
        <v>1144</v>
      </c>
      <c r="E2008" s="322" t="s">
        <v>1145</v>
      </c>
      <c r="F2008" s="293"/>
      <c r="G2008" s="293"/>
      <c r="H2008" s="294">
        <v>39</v>
      </c>
      <c r="I2008" s="294" t="str">
        <f>IFERROR(_xlfn.IFNA(VLOOKUP($D:$D,history!$I:$Y,3,0),VLOOKUP(E:E,history!$H:$Y,4,0)),"--")</f>
        <v>--</v>
      </c>
      <c r="J2008" s="282" t="s">
        <v>5946</v>
      </c>
      <c r="K2008" s="282" t="str">
        <f t="shared" si="358"/>
        <v/>
      </c>
      <c r="L2008" s="312">
        <f t="shared" si="355"/>
        <v>101.09</v>
      </c>
      <c r="M2008" s="312">
        <f t="shared" si="356"/>
        <v>153.16</v>
      </c>
      <c r="N2008" s="297" t="str">
        <f>_xlfn.IFNA(VLOOKUP($E:$E,'1'!$A:$E,3,0),"")</f>
        <v/>
      </c>
      <c r="O2008" s="297" t="str">
        <f>_xlfn.IFNA(VLOOKUP($E:$E,'2'!$A:$E,3,0),"")</f>
        <v/>
      </c>
      <c r="P2008" s="297" t="str">
        <f>_xlfn.IFNA(VLOOKUP($E:$E,'3'!$A:$D,3,0),"")</f>
        <v/>
      </c>
      <c r="Q2008" s="297" t="str">
        <f>_xlfn.IFNA(VLOOKUP($E:$E,'4'!$A:$F,3,0),"")</f>
        <v/>
      </c>
      <c r="R2008" s="297" t="str">
        <f>_xlfn.IFNA(VLOOKUP($E:$E,'5'!$A:$F,3,0),"")</f>
        <v/>
      </c>
      <c r="S2008" s="297" t="str">
        <f>_xlfn.IFNA(VLOOKUP($E:$E,'6'!$A:$F,3,0),"")</f>
        <v/>
      </c>
      <c r="T2008" s="313">
        <v>5</v>
      </c>
      <c r="U2008" s="313">
        <v>50</v>
      </c>
      <c r="V2008" s="313">
        <v>200</v>
      </c>
      <c r="W2008" s="314">
        <v>0.126</v>
      </c>
      <c r="X2008" s="315">
        <v>1.8000000000000001E-4</v>
      </c>
      <c r="Y2008" s="749">
        <v>140</v>
      </c>
      <c r="Z2008" s="282"/>
      <c r="AA2008" s="316" t="s">
        <v>10388</v>
      </c>
      <c r="AB2008" s="282" t="s">
        <v>9163</v>
      </c>
      <c r="AC2008" s="317" t="s">
        <v>2081</v>
      </c>
      <c r="AD2008" s="318" t="s">
        <v>510</v>
      </c>
      <c r="AE2008" s="319">
        <v>0</v>
      </c>
      <c r="AF2008" s="319" t="s">
        <v>11282</v>
      </c>
      <c r="AG2008" s="320">
        <v>1.92</v>
      </c>
      <c r="AH2008" s="321">
        <f t="shared" si="357"/>
        <v>0</v>
      </c>
      <c r="AI2008" s="287">
        <f>_xlfn.IFNA(VLOOKUP(AD:AD,грп!B:C,2,0),0)</f>
        <v>0</v>
      </c>
      <c r="AJ2008" s="607">
        <v>0</v>
      </c>
      <c r="AK2008" s="672" t="str">
        <f t="shared" si="354"/>
        <v xml:space="preserve"> </v>
      </c>
      <c r="AL2008" s="174"/>
    </row>
    <row r="2009" spans="1:39" s="4" customFormat="1" ht="12" customHeight="1" outlineLevel="1" x14ac:dyDescent="0.35">
      <c r="A2009" s="307" t="s">
        <v>339</v>
      </c>
      <c r="B2009" s="308" t="s">
        <v>7530</v>
      </c>
      <c r="C2009" s="290" t="s">
        <v>555</v>
      </c>
      <c r="D2009" s="310" t="s">
        <v>11056</v>
      </c>
      <c r="E2009" s="322" t="s">
        <v>1260</v>
      </c>
      <c r="F2009" s="293"/>
      <c r="G2009" s="293"/>
      <c r="H2009" s="294">
        <v>14</v>
      </c>
      <c r="I2009" s="294" t="str">
        <f>IFERROR(_xlfn.IFNA(VLOOKUP($D:$D,history!$I:$Y,3,0),VLOOKUP(E:E,history!$H:$Y,4,0)),"--")</f>
        <v>--</v>
      </c>
      <c r="J2009" s="282" t="s">
        <v>9868</v>
      </c>
      <c r="K2009" s="282" t="str">
        <f t="shared" si="358"/>
        <v/>
      </c>
      <c r="L2009" s="312">
        <f t="shared" si="355"/>
        <v>337.48</v>
      </c>
      <c r="M2009" s="312">
        <f t="shared" si="356"/>
        <v>511.33</v>
      </c>
      <c r="N2009" s="297" t="str">
        <f>_xlfn.IFNA(VLOOKUP($E:$E,'1'!$A:$E,3,0),"")</f>
        <v/>
      </c>
      <c r="O2009" s="297" t="str">
        <f>_xlfn.IFNA(VLOOKUP($E:$E,'2'!$A:$E,3,0),"")</f>
        <v/>
      </c>
      <c r="P2009" s="297" t="str">
        <f>_xlfn.IFNA(VLOOKUP($E:$E,'3'!$A:$D,3,0),"")</f>
        <v/>
      </c>
      <c r="Q2009" s="297" t="str">
        <f>_xlfn.IFNA(VLOOKUP($E:$E,'4'!$A:$F,3,0),"")</f>
        <v/>
      </c>
      <c r="R2009" s="297" t="str">
        <f>_xlfn.IFNA(VLOOKUP($E:$E,'5'!$A:$F,3,0),"")</f>
        <v/>
      </c>
      <c r="S2009" s="297" t="str">
        <f>_xlfn.IFNA(VLOOKUP($E:$E,'6'!$A:$F,3,0),"")</f>
        <v/>
      </c>
      <c r="T2009" s="313">
        <v>5</v>
      </c>
      <c r="U2009" s="313">
        <v>40</v>
      </c>
      <c r="V2009" s="313">
        <v>40</v>
      </c>
      <c r="W2009" s="314">
        <v>0.57699999999999996</v>
      </c>
      <c r="X2009" s="315">
        <v>5.833333E-4</v>
      </c>
      <c r="Y2009" s="749">
        <v>460</v>
      </c>
      <c r="Z2009" s="282"/>
      <c r="AA2009" s="316" t="s">
        <v>393</v>
      </c>
      <c r="AB2009" s="282" t="s">
        <v>9163</v>
      </c>
      <c r="AC2009" s="317" t="s">
        <v>2081</v>
      </c>
      <c r="AD2009" s="318" t="s">
        <v>510</v>
      </c>
      <c r="AE2009" s="319">
        <v>0</v>
      </c>
      <c r="AF2009" s="319" t="s">
        <v>11282</v>
      </c>
      <c r="AG2009" s="320">
        <v>6.41</v>
      </c>
      <c r="AH2009" s="321">
        <f t="shared" si="357"/>
        <v>0</v>
      </c>
      <c r="AI2009" s="287">
        <f>_xlfn.IFNA(VLOOKUP(AD:AD,грп!B:C,2,0),0)</f>
        <v>0</v>
      </c>
      <c r="AJ2009" s="607">
        <v>8</v>
      </c>
      <c r="AK2009" s="672" t="str">
        <f t="shared" si="354"/>
        <v xml:space="preserve"> </v>
      </c>
      <c r="AL2009" s="174"/>
    </row>
    <row r="2010" spans="1:39" s="5" customFormat="1" ht="12" customHeight="1" outlineLevel="1" x14ac:dyDescent="0.35">
      <c r="A2010" s="307" t="s">
        <v>339</v>
      </c>
      <c r="B2010" s="308" t="s">
        <v>7531</v>
      </c>
      <c r="C2010" s="290" t="s">
        <v>555</v>
      </c>
      <c r="D2010" s="310" t="s">
        <v>11057</v>
      </c>
      <c r="E2010" s="322" t="s">
        <v>1261</v>
      </c>
      <c r="F2010" s="293"/>
      <c r="G2010" s="293"/>
      <c r="H2010" s="294">
        <v>18</v>
      </c>
      <c r="I2010" s="294" t="str">
        <f>IFERROR(_xlfn.IFNA(VLOOKUP($D:$D,history!$I:$Y,3,0),VLOOKUP(E:E,history!$H:$Y,4,0)),"--")</f>
        <v>--</v>
      </c>
      <c r="J2010" s="282" t="s">
        <v>9868</v>
      </c>
      <c r="K2010" s="282" t="str">
        <f t="shared" si="358"/>
        <v/>
      </c>
      <c r="L2010" s="312">
        <f t="shared" si="355"/>
        <v>98.98</v>
      </c>
      <c r="M2010" s="312">
        <f t="shared" si="356"/>
        <v>149.97</v>
      </c>
      <c r="N2010" s="297" t="str">
        <f>_xlfn.IFNA(VLOOKUP($E:$E,'1'!$A:$E,3,0),"")</f>
        <v/>
      </c>
      <c r="O2010" s="297" t="str">
        <f>_xlfn.IFNA(VLOOKUP($E:$E,'2'!$A:$E,3,0),"")</f>
        <v/>
      </c>
      <c r="P2010" s="297" t="str">
        <f>_xlfn.IFNA(VLOOKUP($E:$E,'3'!$A:$D,3,0),"")</f>
        <v/>
      </c>
      <c r="Q2010" s="297" t="str">
        <f>_xlfn.IFNA(VLOOKUP($E:$E,'4'!$A:$F,3,0),"")</f>
        <v/>
      </c>
      <c r="R2010" s="297" t="str">
        <f>_xlfn.IFNA(VLOOKUP($E:$E,'5'!$A:$F,3,0),"")</f>
        <v/>
      </c>
      <c r="S2010" s="297" t="str">
        <f>_xlfn.IFNA(VLOOKUP($E:$E,'6'!$A:$F,3,0),"")</f>
        <v/>
      </c>
      <c r="T2010" s="313">
        <v>5</v>
      </c>
      <c r="U2010" s="313">
        <v>25</v>
      </c>
      <c r="V2010" s="313">
        <v>250</v>
      </c>
      <c r="W2010" s="314">
        <v>9.7000000000000003E-2</v>
      </c>
      <c r="X2010" s="315">
        <v>1.6000000000000001E-4</v>
      </c>
      <c r="Y2010" s="749">
        <v>130</v>
      </c>
      <c r="Z2010" s="282"/>
      <c r="AA2010" s="316" t="s">
        <v>10388</v>
      </c>
      <c r="AB2010" s="282" t="s">
        <v>9163</v>
      </c>
      <c r="AC2010" s="317" t="s">
        <v>2081</v>
      </c>
      <c r="AD2010" s="318" t="s">
        <v>510</v>
      </c>
      <c r="AE2010" s="319">
        <v>0</v>
      </c>
      <c r="AF2010" s="319" t="s">
        <v>11282</v>
      </c>
      <c r="AG2010" s="320">
        <v>1.88</v>
      </c>
      <c r="AH2010" s="321">
        <f t="shared" si="357"/>
        <v>0</v>
      </c>
      <c r="AI2010" s="287">
        <f>_xlfn.IFNA(VLOOKUP(AD:AD,грп!B:C,2,0),0)</f>
        <v>0</v>
      </c>
      <c r="AJ2010" s="607">
        <v>10</v>
      </c>
      <c r="AK2010" s="672" t="str">
        <f t="shared" si="354"/>
        <v xml:space="preserve"> </v>
      </c>
      <c r="AL2010" s="174"/>
      <c r="AM2010" s="4"/>
    </row>
    <row r="2011" spans="1:39" s="5" customFormat="1" ht="12" customHeight="1" outlineLevel="1" x14ac:dyDescent="0.35">
      <c r="A2011" s="307" t="s">
        <v>339</v>
      </c>
      <c r="B2011" s="308" t="s">
        <v>7532</v>
      </c>
      <c r="C2011" s="290" t="s">
        <v>555</v>
      </c>
      <c r="D2011" s="310" t="s">
        <v>11058</v>
      </c>
      <c r="E2011" s="322" t="s">
        <v>1262</v>
      </c>
      <c r="F2011" s="293"/>
      <c r="G2011" s="293"/>
      <c r="H2011" s="294">
        <v>3</v>
      </c>
      <c r="I2011" s="294" t="str">
        <f>IFERROR(_xlfn.IFNA(VLOOKUP($D:$D,history!$I:$Y,3,0),VLOOKUP(E:E,history!$H:$Y,4,0)),"--")</f>
        <v>--</v>
      </c>
      <c r="J2011" s="282" t="s">
        <v>9870</v>
      </c>
      <c r="K2011" s="282" t="str">
        <f t="shared" si="358"/>
        <v/>
      </c>
      <c r="L2011" s="312">
        <f t="shared" si="355"/>
        <v>121.62</v>
      </c>
      <c r="M2011" s="312">
        <f t="shared" si="356"/>
        <v>184.27</v>
      </c>
      <c r="N2011" s="297" t="str">
        <f>_xlfn.IFNA(VLOOKUP($E:$E,'1'!$A:$E,3,0),"")</f>
        <v/>
      </c>
      <c r="O2011" s="297" t="str">
        <f>_xlfn.IFNA(VLOOKUP($E:$E,'2'!$A:$E,3,0),"")</f>
        <v/>
      </c>
      <c r="P2011" s="297" t="str">
        <f>_xlfn.IFNA(VLOOKUP($E:$E,'3'!$A:$D,3,0),"")</f>
        <v/>
      </c>
      <c r="Q2011" s="297" t="str">
        <f>_xlfn.IFNA(VLOOKUP($E:$E,'4'!$A:$F,3,0),"")</f>
        <v/>
      </c>
      <c r="R2011" s="297" t="str">
        <f>_xlfn.IFNA(VLOOKUP($E:$E,'5'!$A:$F,3,0),"")</f>
        <v/>
      </c>
      <c r="S2011" s="297" t="str">
        <f>_xlfn.IFNA(VLOOKUP($E:$E,'6'!$A:$F,3,0),"")</f>
        <v/>
      </c>
      <c r="T2011" s="313">
        <v>5</v>
      </c>
      <c r="U2011" s="313">
        <v>50</v>
      </c>
      <c r="V2011" s="313">
        <v>200</v>
      </c>
      <c r="W2011" s="314">
        <v>0.128</v>
      </c>
      <c r="X2011" s="315">
        <v>1.3333330000000001E-4</v>
      </c>
      <c r="Y2011" s="749">
        <v>170</v>
      </c>
      <c r="Z2011" s="282"/>
      <c r="AA2011" s="316" t="s">
        <v>10390</v>
      </c>
      <c r="AB2011" s="282" t="s">
        <v>9163</v>
      </c>
      <c r="AC2011" s="317" t="s">
        <v>2081</v>
      </c>
      <c r="AD2011" s="318" t="s">
        <v>510</v>
      </c>
      <c r="AE2011" s="319">
        <v>0</v>
      </c>
      <c r="AF2011" s="319" t="s">
        <v>11282</v>
      </c>
      <c r="AG2011" s="320">
        <v>2.31</v>
      </c>
      <c r="AH2011" s="321">
        <f t="shared" si="357"/>
        <v>0</v>
      </c>
      <c r="AI2011" s="287">
        <f>_xlfn.IFNA(VLOOKUP(AD:AD,грп!B:C,2,0),0)</f>
        <v>0</v>
      </c>
      <c r="AJ2011" s="607">
        <v>10</v>
      </c>
      <c r="AK2011" s="672" t="str">
        <f t="shared" si="354"/>
        <v xml:space="preserve"> </v>
      </c>
      <c r="AL2011" s="174"/>
      <c r="AM2011" s="4"/>
    </row>
    <row r="2012" spans="1:39" s="5" customFormat="1" ht="12" customHeight="1" outlineLevel="1" x14ac:dyDescent="0.35">
      <c r="A2012" s="307" t="s">
        <v>339</v>
      </c>
      <c r="B2012" s="308" t="s">
        <v>7533</v>
      </c>
      <c r="C2012" s="290" t="s">
        <v>555</v>
      </c>
      <c r="D2012" s="310" t="s">
        <v>11059</v>
      </c>
      <c r="E2012" s="322" t="s">
        <v>1146</v>
      </c>
      <c r="F2012" s="293"/>
      <c r="G2012" s="293"/>
      <c r="H2012" s="294">
        <v>14</v>
      </c>
      <c r="I2012" s="294" t="str">
        <f>IFERROR(_xlfn.IFNA(VLOOKUP($D:$D,history!$I:$Y,3,0),VLOOKUP(E:E,history!$H:$Y,4,0)),"--")</f>
        <v>--</v>
      </c>
      <c r="J2012" s="282" t="s">
        <v>9870</v>
      </c>
      <c r="K2012" s="282" t="str">
        <f t="shared" si="358"/>
        <v/>
      </c>
      <c r="L2012" s="312">
        <f t="shared" si="355"/>
        <v>141.09</v>
      </c>
      <c r="M2012" s="312">
        <f t="shared" si="356"/>
        <v>213.78</v>
      </c>
      <c r="N2012" s="297" t="str">
        <f>_xlfn.IFNA(VLOOKUP($E:$E,'1'!$A:$E,3,0),"")</f>
        <v/>
      </c>
      <c r="O2012" s="297" t="str">
        <f>_xlfn.IFNA(VLOOKUP($E:$E,'2'!$A:$E,3,0),"")</f>
        <v/>
      </c>
      <c r="P2012" s="297" t="str">
        <f>_xlfn.IFNA(VLOOKUP($E:$E,'3'!$A:$D,3,0),"")</f>
        <v/>
      </c>
      <c r="Q2012" s="297" t="str">
        <f>_xlfn.IFNA(VLOOKUP($E:$E,'4'!$A:$F,3,0),"")</f>
        <v/>
      </c>
      <c r="R2012" s="297" t="str">
        <f>_xlfn.IFNA(VLOOKUP($E:$E,'5'!$A:$F,3,0),"")</f>
        <v/>
      </c>
      <c r="S2012" s="297" t="str">
        <f>_xlfn.IFNA(VLOOKUP($E:$E,'6'!$A:$F,3,0),"")</f>
        <v/>
      </c>
      <c r="T2012" s="313">
        <v>5</v>
      </c>
      <c r="U2012" s="313">
        <v>50</v>
      </c>
      <c r="V2012" s="313">
        <v>150</v>
      </c>
      <c r="W2012" s="314">
        <v>0.16300000000000001</v>
      </c>
      <c r="X2012" s="315">
        <v>1.4999999999999999E-4</v>
      </c>
      <c r="Y2012" s="749">
        <v>190</v>
      </c>
      <c r="Z2012" s="282"/>
      <c r="AA2012" s="316" t="s">
        <v>393</v>
      </c>
      <c r="AB2012" s="282" t="s">
        <v>9885</v>
      </c>
      <c r="AC2012" s="317" t="s">
        <v>2081</v>
      </c>
      <c r="AD2012" s="318" t="s">
        <v>510</v>
      </c>
      <c r="AE2012" s="319">
        <v>0</v>
      </c>
      <c r="AF2012" s="319" t="s">
        <v>11282</v>
      </c>
      <c r="AG2012" s="320">
        <v>2.68</v>
      </c>
      <c r="AH2012" s="321">
        <f t="shared" si="357"/>
        <v>0</v>
      </c>
      <c r="AI2012" s="287">
        <f>_xlfn.IFNA(VLOOKUP(AD:AD,грп!B:C,2,0),0)</f>
        <v>0</v>
      </c>
      <c r="AJ2012" s="607">
        <v>10</v>
      </c>
      <c r="AK2012" s="672" t="str">
        <f t="shared" si="354"/>
        <v xml:space="preserve"> </v>
      </c>
      <c r="AL2012" s="174"/>
      <c r="AM2012" s="4"/>
    </row>
    <row r="2013" spans="1:39" s="5" customFormat="1" ht="12" customHeight="1" outlineLevel="1" x14ac:dyDescent="0.35">
      <c r="A2013" s="307" t="s">
        <v>339</v>
      </c>
      <c r="B2013" s="308" t="s">
        <v>7534</v>
      </c>
      <c r="C2013" s="290" t="s">
        <v>555</v>
      </c>
      <c r="D2013" s="310" t="s">
        <v>10239</v>
      </c>
      <c r="E2013" s="322" t="s">
        <v>1263</v>
      </c>
      <c r="F2013" s="293"/>
      <c r="G2013" s="293"/>
      <c r="H2013" s="294">
        <v>3</v>
      </c>
      <c r="I2013" s="294" t="str">
        <f>IFERROR(_xlfn.IFNA(VLOOKUP($D:$D,history!$I:$Y,3,0),VLOOKUP(E:E,history!$H:$Y,4,0)),"--")</f>
        <v>--</v>
      </c>
      <c r="J2013" s="282" t="s">
        <v>9868</v>
      </c>
      <c r="K2013" s="282" t="str">
        <f t="shared" si="358"/>
        <v/>
      </c>
      <c r="L2013" s="312">
        <f t="shared" si="355"/>
        <v>226.91</v>
      </c>
      <c r="M2013" s="312">
        <f t="shared" si="356"/>
        <v>343.81</v>
      </c>
      <c r="N2013" s="297" t="str">
        <f>_xlfn.IFNA(VLOOKUP($E:$E,'1'!$A:$E,3,0),"")</f>
        <v/>
      </c>
      <c r="O2013" s="297" t="str">
        <f>_xlfn.IFNA(VLOOKUP($E:$E,'2'!$A:$E,3,0),"")</f>
        <v/>
      </c>
      <c r="P2013" s="297" t="str">
        <f>_xlfn.IFNA(VLOOKUP($E:$E,'3'!$A:$D,3,0),"")</f>
        <v/>
      </c>
      <c r="Q2013" s="297" t="str">
        <f>_xlfn.IFNA(VLOOKUP($E:$E,'4'!$A:$F,3,0),"")</f>
        <v/>
      </c>
      <c r="R2013" s="297" t="str">
        <f>_xlfn.IFNA(VLOOKUP($E:$E,'5'!$A:$F,3,0),"")</f>
        <v/>
      </c>
      <c r="S2013" s="297" t="str">
        <f>_xlfn.IFNA(VLOOKUP($E:$E,'6'!$A:$F,3,0),"")</f>
        <v/>
      </c>
      <c r="T2013" s="313">
        <v>5</v>
      </c>
      <c r="U2013" s="313">
        <v>35</v>
      </c>
      <c r="V2013" s="313">
        <v>70</v>
      </c>
      <c r="W2013" s="314">
        <v>0.30199999999999999</v>
      </c>
      <c r="X2013" s="315">
        <v>3.142857E-4</v>
      </c>
      <c r="Y2013" s="749">
        <v>310</v>
      </c>
      <c r="Z2013" s="282"/>
      <c r="AA2013" s="316" t="s">
        <v>10388</v>
      </c>
      <c r="AB2013" s="282" t="s">
        <v>9163</v>
      </c>
      <c r="AC2013" s="317" t="s">
        <v>2081</v>
      </c>
      <c r="AD2013" s="318" t="s">
        <v>510</v>
      </c>
      <c r="AE2013" s="319">
        <v>0</v>
      </c>
      <c r="AF2013" s="319" t="s">
        <v>11282</v>
      </c>
      <c r="AG2013" s="320">
        <v>4.3099999999999996</v>
      </c>
      <c r="AH2013" s="321">
        <f t="shared" si="357"/>
        <v>0</v>
      </c>
      <c r="AI2013" s="287">
        <f>_xlfn.IFNA(VLOOKUP(AD:AD,грп!B:C,2,0),0)</f>
        <v>0</v>
      </c>
      <c r="AJ2013" s="607">
        <v>35</v>
      </c>
      <c r="AK2013" s="672" t="str">
        <f t="shared" si="354"/>
        <v xml:space="preserve"> </v>
      </c>
      <c r="AL2013" s="174"/>
      <c r="AM2013" s="4"/>
    </row>
    <row r="2014" spans="1:39" s="5" customFormat="1" ht="12" customHeight="1" outlineLevel="1" x14ac:dyDescent="0.35">
      <c r="A2014" s="307" t="s">
        <v>339</v>
      </c>
      <c r="B2014" s="308" t="s">
        <v>7535</v>
      </c>
      <c r="C2014" s="290" t="s">
        <v>555</v>
      </c>
      <c r="D2014" s="310" t="s">
        <v>11060</v>
      </c>
      <c r="E2014" s="322" t="s">
        <v>1264</v>
      </c>
      <c r="F2014" s="293"/>
      <c r="G2014" s="293"/>
      <c r="H2014" s="294"/>
      <c r="I2014" s="294" t="str">
        <f>IFERROR(_xlfn.IFNA(VLOOKUP($D:$D,history!$I:$Y,3,0),VLOOKUP(E:E,history!$H:$Y,4,0)),"--")</f>
        <v>--</v>
      </c>
      <c r="J2014" s="282" t="s">
        <v>9869</v>
      </c>
      <c r="K2014" s="282" t="str">
        <f t="shared" si="358"/>
        <v/>
      </c>
      <c r="L2014" s="312">
        <f t="shared" si="355"/>
        <v>310.62</v>
      </c>
      <c r="M2014" s="312">
        <f t="shared" si="356"/>
        <v>470.64</v>
      </c>
      <c r="N2014" s="297" t="str">
        <f>_xlfn.IFNA(VLOOKUP($E:$E,'1'!$A:$E,3,0),"")</f>
        <v/>
      </c>
      <c r="O2014" s="297" t="str">
        <f>_xlfn.IFNA(VLOOKUP($E:$E,'2'!$A:$E,3,0),"")</f>
        <v/>
      </c>
      <c r="P2014" s="297" t="str">
        <f>_xlfn.IFNA(VLOOKUP($E:$E,'3'!$A:$D,3,0),"")</f>
        <v/>
      </c>
      <c r="Q2014" s="297" t="str">
        <f>_xlfn.IFNA(VLOOKUP($E:$E,'4'!$A:$F,3,0),"")</f>
        <v/>
      </c>
      <c r="R2014" s="297" t="str">
        <f>_xlfn.IFNA(VLOOKUP($E:$E,'5'!$A:$F,3,0),"")</f>
        <v/>
      </c>
      <c r="S2014" s="297" t="str">
        <f>_xlfn.IFNA(VLOOKUP($E:$E,'6'!$A:$F,3,0),"")</f>
        <v/>
      </c>
      <c r="T2014" s="313">
        <v>5</v>
      </c>
      <c r="U2014" s="313">
        <v>50</v>
      </c>
      <c r="V2014" s="313">
        <v>50</v>
      </c>
      <c r="W2014" s="314">
        <v>0.39500000000000002</v>
      </c>
      <c r="X2014" s="315">
        <v>4.0000000000000002E-4</v>
      </c>
      <c r="Y2014" s="749">
        <v>420</v>
      </c>
      <c r="Z2014" s="282"/>
      <c r="AA2014" s="316" t="s">
        <v>10388</v>
      </c>
      <c r="AB2014" s="282" t="s">
        <v>9163</v>
      </c>
      <c r="AC2014" s="317" t="s">
        <v>2081</v>
      </c>
      <c r="AD2014" s="318" t="s">
        <v>510</v>
      </c>
      <c r="AE2014" s="319">
        <v>0</v>
      </c>
      <c r="AF2014" s="319" t="s">
        <v>11282</v>
      </c>
      <c r="AG2014" s="320">
        <v>5.9</v>
      </c>
      <c r="AH2014" s="321">
        <f t="shared" si="357"/>
        <v>0</v>
      </c>
      <c r="AI2014" s="287">
        <f>_xlfn.IFNA(VLOOKUP(AD:AD,грп!B:C,2,0),0)</f>
        <v>0</v>
      </c>
      <c r="AJ2014" s="607">
        <v>0</v>
      </c>
      <c r="AK2014" s="672" t="str">
        <f t="shared" si="354"/>
        <v xml:space="preserve"> </v>
      </c>
      <c r="AL2014" s="174"/>
      <c r="AM2014" s="4"/>
    </row>
    <row r="2015" spans="1:39" s="5" customFormat="1" ht="12" customHeight="1" outlineLevel="1" x14ac:dyDescent="0.35">
      <c r="A2015" s="307" t="s">
        <v>339</v>
      </c>
      <c r="B2015" s="308" t="s">
        <v>7536</v>
      </c>
      <c r="C2015" s="290" t="s">
        <v>555</v>
      </c>
      <c r="D2015" s="310" t="s">
        <v>11061</v>
      </c>
      <c r="E2015" s="322" t="s">
        <v>1265</v>
      </c>
      <c r="F2015" s="293"/>
      <c r="G2015" s="293"/>
      <c r="H2015" s="294">
        <v>3</v>
      </c>
      <c r="I2015" s="294" t="str">
        <f>IFERROR(_xlfn.IFNA(VLOOKUP($D:$D,history!$I:$Y,3,0),VLOOKUP(E:E,history!$H:$Y,4,0)),"--")</f>
        <v>--</v>
      </c>
      <c r="J2015" s="282" t="s">
        <v>9869</v>
      </c>
      <c r="K2015" s="282" t="str">
        <f t="shared" si="358"/>
        <v/>
      </c>
      <c r="L2015" s="312">
        <f t="shared" si="355"/>
        <v>503.84</v>
      </c>
      <c r="M2015" s="312">
        <f t="shared" si="356"/>
        <v>763.4</v>
      </c>
      <c r="N2015" s="297" t="str">
        <f>_xlfn.IFNA(VLOOKUP($E:$E,'1'!$A:$E,3,0),"")</f>
        <v/>
      </c>
      <c r="O2015" s="297" t="str">
        <f>_xlfn.IFNA(VLOOKUP($E:$E,'2'!$A:$E,3,0),"")</f>
        <v/>
      </c>
      <c r="P2015" s="297" t="str">
        <f>_xlfn.IFNA(VLOOKUP($E:$E,'3'!$A:$D,3,0),"")</f>
        <v/>
      </c>
      <c r="Q2015" s="297" t="str">
        <f>_xlfn.IFNA(VLOOKUP($E:$E,'4'!$A:$F,3,0),"")</f>
        <v/>
      </c>
      <c r="R2015" s="297" t="str">
        <f>_xlfn.IFNA(VLOOKUP($E:$E,'5'!$A:$F,3,0),"")</f>
        <v/>
      </c>
      <c r="S2015" s="297" t="str">
        <f>_xlfn.IFNA(VLOOKUP($E:$E,'6'!$A:$F,3,0),"")</f>
        <v/>
      </c>
      <c r="T2015" s="313">
        <v>5</v>
      </c>
      <c r="U2015" s="313">
        <v>1</v>
      </c>
      <c r="V2015" s="313">
        <v>40</v>
      </c>
      <c r="W2015" s="314">
        <v>0.54100000000000004</v>
      </c>
      <c r="X2015" s="315">
        <v>7.1874999999999999E-4</v>
      </c>
      <c r="Y2015" s="749">
        <v>690</v>
      </c>
      <c r="Z2015" s="282"/>
      <c r="AA2015" s="316" t="s">
        <v>10388</v>
      </c>
      <c r="AB2015" s="282" t="s">
        <v>9163</v>
      </c>
      <c r="AC2015" s="317" t="s">
        <v>2081</v>
      </c>
      <c r="AD2015" s="318" t="s">
        <v>510</v>
      </c>
      <c r="AE2015" s="319">
        <v>0</v>
      </c>
      <c r="AF2015" s="319" t="s">
        <v>11282</v>
      </c>
      <c r="AG2015" s="320">
        <v>9.57</v>
      </c>
      <c r="AH2015" s="321">
        <f t="shared" si="357"/>
        <v>0</v>
      </c>
      <c r="AI2015" s="287">
        <f>_xlfn.IFNA(VLOOKUP(AD:AD,грп!B:C,2,0),0)</f>
        <v>0</v>
      </c>
      <c r="AJ2015" s="607">
        <v>0</v>
      </c>
      <c r="AK2015" s="672" t="str">
        <f t="shared" si="354"/>
        <v xml:space="preserve"> </v>
      </c>
      <c r="AL2015" s="174"/>
      <c r="AM2015" s="4"/>
    </row>
    <row r="2016" spans="1:39" s="5" customFormat="1" ht="12" customHeight="1" outlineLevel="1" x14ac:dyDescent="0.35">
      <c r="A2016" s="307" t="s">
        <v>339</v>
      </c>
      <c r="B2016" s="308" t="s">
        <v>7537</v>
      </c>
      <c r="C2016" s="290" t="s">
        <v>555</v>
      </c>
      <c r="D2016" s="310" t="s">
        <v>11062</v>
      </c>
      <c r="E2016" s="322" t="s">
        <v>1147</v>
      </c>
      <c r="F2016" s="293"/>
      <c r="G2016" s="293"/>
      <c r="H2016" s="294">
        <v>6</v>
      </c>
      <c r="I2016" s="294" t="str">
        <f>IFERROR(_xlfn.IFNA(VLOOKUP($D:$D,history!$I:$Y,3,0),VLOOKUP(E:E,history!$H:$Y,4,0)),"--")</f>
        <v>--</v>
      </c>
      <c r="J2016" s="282" t="s">
        <v>9870</v>
      </c>
      <c r="K2016" s="282" t="str">
        <f t="shared" si="358"/>
        <v/>
      </c>
      <c r="L2016" s="312">
        <f t="shared" si="355"/>
        <v>95.82</v>
      </c>
      <c r="M2016" s="312">
        <f t="shared" si="356"/>
        <v>145.18</v>
      </c>
      <c r="N2016" s="297" t="str">
        <f>_xlfn.IFNA(VLOOKUP($E:$E,'1'!$A:$E,3,0),"")</f>
        <v/>
      </c>
      <c r="O2016" s="297" t="str">
        <f>_xlfn.IFNA(VLOOKUP($E:$E,'2'!$A:$E,3,0),"")</f>
        <v/>
      </c>
      <c r="P2016" s="297" t="str">
        <f>_xlfn.IFNA(VLOOKUP($E:$E,'3'!$A:$D,3,0),"")</f>
        <v/>
      </c>
      <c r="Q2016" s="297" t="str">
        <f>_xlfn.IFNA(VLOOKUP($E:$E,'4'!$A:$F,3,0),"")</f>
        <v/>
      </c>
      <c r="R2016" s="297" t="str">
        <f>_xlfn.IFNA(VLOOKUP($E:$E,'5'!$A:$F,3,0),"")</f>
        <v/>
      </c>
      <c r="S2016" s="297" t="str">
        <f>_xlfn.IFNA(VLOOKUP($E:$E,'6'!$A:$F,3,0),"")</f>
        <v/>
      </c>
      <c r="T2016" s="313">
        <v>5</v>
      </c>
      <c r="U2016" s="313">
        <v>50</v>
      </c>
      <c r="V2016" s="313">
        <v>250</v>
      </c>
      <c r="W2016" s="314">
        <v>0.10199999999999999</v>
      </c>
      <c r="X2016" s="315">
        <v>1.2E-4</v>
      </c>
      <c r="Y2016" s="749">
        <v>130</v>
      </c>
      <c r="Z2016" s="282"/>
      <c r="AA2016" s="316" t="s">
        <v>10388</v>
      </c>
      <c r="AB2016" s="282" t="s">
        <v>9163</v>
      </c>
      <c r="AC2016" s="317" t="s">
        <v>2081</v>
      </c>
      <c r="AD2016" s="318" t="s">
        <v>510</v>
      </c>
      <c r="AE2016" s="319">
        <v>0</v>
      </c>
      <c r="AF2016" s="319" t="s">
        <v>11282</v>
      </c>
      <c r="AG2016" s="320">
        <v>1.82</v>
      </c>
      <c r="AH2016" s="321">
        <f t="shared" si="357"/>
        <v>0</v>
      </c>
      <c r="AI2016" s="287">
        <f>_xlfn.IFNA(VLOOKUP(AD:AD,грп!B:C,2,0),0)</f>
        <v>0</v>
      </c>
      <c r="AJ2016" s="607">
        <v>10</v>
      </c>
      <c r="AK2016" s="672" t="str">
        <f t="shared" si="354"/>
        <v xml:space="preserve"> </v>
      </c>
      <c r="AL2016" s="174"/>
      <c r="AM2016" s="4"/>
    </row>
    <row r="2017" spans="1:39" s="5" customFormat="1" ht="12" customHeight="1" outlineLevel="1" x14ac:dyDescent="0.35">
      <c r="A2017" s="307" t="s">
        <v>339</v>
      </c>
      <c r="B2017" s="308" t="s">
        <v>7538</v>
      </c>
      <c r="C2017" s="290" t="s">
        <v>555</v>
      </c>
      <c r="D2017" s="310" t="s">
        <v>10240</v>
      </c>
      <c r="E2017" s="322" t="s">
        <v>1148</v>
      </c>
      <c r="F2017" s="293"/>
      <c r="G2017" s="293"/>
      <c r="H2017" s="294">
        <v>6</v>
      </c>
      <c r="I2017" s="294" t="str">
        <f>IFERROR(_xlfn.IFNA(VLOOKUP($D:$D,history!$I:$Y,3,0),VLOOKUP(E:E,history!$H:$Y,4,0)),"--")</f>
        <v>--</v>
      </c>
      <c r="J2017" s="282" t="s">
        <v>5946</v>
      </c>
      <c r="K2017" s="282" t="str">
        <f t="shared" si="358"/>
        <v/>
      </c>
      <c r="L2017" s="312">
        <f t="shared" si="355"/>
        <v>157.41999999999999</v>
      </c>
      <c r="M2017" s="312">
        <f t="shared" si="356"/>
        <v>238.51</v>
      </c>
      <c r="N2017" s="297" t="str">
        <f>_xlfn.IFNA(VLOOKUP($E:$E,'1'!$A:$E,3,0),"")</f>
        <v/>
      </c>
      <c r="O2017" s="297" t="str">
        <f>_xlfn.IFNA(VLOOKUP($E:$E,'2'!$A:$E,3,0),"")</f>
        <v/>
      </c>
      <c r="P2017" s="297" t="str">
        <f>_xlfn.IFNA(VLOOKUP($E:$E,'3'!$A:$D,3,0),"")</f>
        <v/>
      </c>
      <c r="Q2017" s="297" t="str">
        <f>_xlfn.IFNA(VLOOKUP($E:$E,'4'!$A:$F,3,0),"")</f>
        <v/>
      </c>
      <c r="R2017" s="297" t="str">
        <f>_xlfn.IFNA(VLOOKUP($E:$E,'5'!$A:$F,3,0),"")</f>
        <v/>
      </c>
      <c r="S2017" s="297" t="str">
        <f>_xlfn.IFNA(VLOOKUP($E:$E,'6'!$A:$F,3,0),"")</f>
        <v/>
      </c>
      <c r="T2017" s="313">
        <v>5</v>
      </c>
      <c r="U2017" s="313">
        <v>50</v>
      </c>
      <c r="V2017" s="313">
        <v>150</v>
      </c>
      <c r="W2017" s="314">
        <v>0.14499999999999999</v>
      </c>
      <c r="X2017" s="315">
        <v>1.1666670000000001E-4</v>
      </c>
      <c r="Y2017" s="749">
        <v>210</v>
      </c>
      <c r="Z2017" s="282"/>
      <c r="AA2017" s="316" t="s">
        <v>10388</v>
      </c>
      <c r="AB2017" s="282" t="s">
        <v>9163</v>
      </c>
      <c r="AC2017" s="317" t="s">
        <v>2081</v>
      </c>
      <c r="AD2017" s="318" t="s">
        <v>510</v>
      </c>
      <c r="AE2017" s="319">
        <v>0</v>
      </c>
      <c r="AF2017" s="319" t="s">
        <v>11282</v>
      </c>
      <c r="AG2017" s="320">
        <v>2.99</v>
      </c>
      <c r="AH2017" s="321">
        <f t="shared" si="357"/>
        <v>0</v>
      </c>
      <c r="AI2017" s="287">
        <f>_xlfn.IFNA(VLOOKUP(AD:AD,грп!B:C,2,0),0)</f>
        <v>0</v>
      </c>
      <c r="AJ2017" s="607">
        <v>0</v>
      </c>
      <c r="AK2017" s="672" t="str">
        <f t="shared" si="354"/>
        <v xml:space="preserve"> </v>
      </c>
      <c r="AL2017" s="174"/>
      <c r="AM2017" s="4"/>
    </row>
    <row r="2018" spans="1:39" s="1" customFormat="1" ht="12" customHeight="1" outlineLevel="1" x14ac:dyDescent="0.35">
      <c r="A2018" s="307" t="s">
        <v>339</v>
      </c>
      <c r="B2018" s="308" t="s">
        <v>7539</v>
      </c>
      <c r="C2018" s="290" t="s">
        <v>555</v>
      </c>
      <c r="D2018" s="310" t="s">
        <v>10241</v>
      </c>
      <c r="E2018" s="322" t="s">
        <v>1149</v>
      </c>
      <c r="F2018" s="293"/>
      <c r="G2018" s="293"/>
      <c r="H2018" s="294">
        <v>6</v>
      </c>
      <c r="I2018" s="294" t="str">
        <f>IFERROR(_xlfn.IFNA(VLOOKUP($D:$D,history!$I:$Y,3,0),VLOOKUP(E:E,history!$H:$Y,4,0)),"--")</f>
        <v>--</v>
      </c>
      <c r="J2018" s="282" t="s">
        <v>5946</v>
      </c>
      <c r="K2018" s="282" t="str">
        <f t="shared" si="358"/>
        <v/>
      </c>
      <c r="L2018" s="312">
        <f t="shared" ref="L2018:L2049" si="359">IF($A$3="ИМ",ROUND($Y2018*(1-($L$6-$F$4))*(1-$F$3)*(1+$AG$2),2),ROUND($M2018*(1-($L$6-$F$4))*(1-$F$3)*(1+$AG$2),2))</f>
        <v>172.69</v>
      </c>
      <c r="M2018" s="312">
        <f t="shared" ref="M2018:M2049" si="360">ROUND(IF($A$3="РЕГИОНЫ",AG2018*$AG$3*$AG$1,IF(AI2018=0,AG2018*$AG$3*$AG$1,AG2018*$AG$3*(1-5%)*$AG$1)),2)</f>
        <v>261.64999999999998</v>
      </c>
      <c r="N2018" s="297" t="str">
        <f>_xlfn.IFNA(VLOOKUP($E:$E,'1'!$A:$E,3,0),"")</f>
        <v/>
      </c>
      <c r="O2018" s="297" t="str">
        <f>_xlfn.IFNA(VLOOKUP($E:$E,'2'!$A:$E,3,0),"")</f>
        <v/>
      </c>
      <c r="P2018" s="297" t="str">
        <f>_xlfn.IFNA(VLOOKUP($E:$E,'3'!$A:$D,3,0),"")</f>
        <v/>
      </c>
      <c r="Q2018" s="297" t="str">
        <f>_xlfn.IFNA(VLOOKUP($E:$E,'4'!$A:$F,3,0),"")</f>
        <v/>
      </c>
      <c r="R2018" s="297" t="str">
        <f>_xlfn.IFNA(VLOOKUP($E:$E,'5'!$A:$F,3,0),"")</f>
        <v/>
      </c>
      <c r="S2018" s="297" t="str">
        <f>_xlfn.IFNA(VLOOKUP($E:$E,'6'!$A:$F,3,0),"")</f>
        <v/>
      </c>
      <c r="T2018" s="313">
        <v>5</v>
      </c>
      <c r="U2018" s="313">
        <v>50</v>
      </c>
      <c r="V2018" s="313">
        <v>150</v>
      </c>
      <c r="W2018" s="314">
        <v>0.18099999999999999</v>
      </c>
      <c r="X2018" s="315">
        <v>1.4999999999999999E-4</v>
      </c>
      <c r="Y2018" s="749">
        <v>240</v>
      </c>
      <c r="Z2018" s="282"/>
      <c r="AA2018" s="316" t="s">
        <v>10388</v>
      </c>
      <c r="AB2018" s="282" t="s">
        <v>9163</v>
      </c>
      <c r="AC2018" s="317" t="s">
        <v>2081</v>
      </c>
      <c r="AD2018" s="318" t="s">
        <v>510</v>
      </c>
      <c r="AE2018" s="319">
        <v>0</v>
      </c>
      <c r="AF2018" s="319" t="s">
        <v>11282</v>
      </c>
      <c r="AG2018" s="320">
        <v>3.28</v>
      </c>
      <c r="AH2018" s="321">
        <f t="shared" ref="AH2018:AH2049" si="361">IF($A$3="РЕГИОНЫ",ROUND($AG2018*(1-($L$6-$F$4))*(1-$F$3)*(1+$AG$2)*$AG$1,2),0)</f>
        <v>0</v>
      </c>
      <c r="AI2018" s="287">
        <f>_xlfn.IFNA(VLOOKUP(AD:AD,грп!B:C,2,0),0)</f>
        <v>0</v>
      </c>
      <c r="AJ2018" s="607">
        <v>0</v>
      </c>
      <c r="AK2018" s="672" t="str">
        <f t="shared" si="354"/>
        <v xml:space="preserve"> </v>
      </c>
      <c r="AL2018" s="174"/>
      <c r="AM2018" s="4"/>
    </row>
    <row r="2019" spans="1:39" s="5" customFormat="1" ht="12" customHeight="1" outlineLevel="1" x14ac:dyDescent="0.35">
      <c r="A2019" s="307" t="s">
        <v>339</v>
      </c>
      <c r="B2019" s="308" t="s">
        <v>7540</v>
      </c>
      <c r="C2019" s="290"/>
      <c r="D2019" s="310" t="s">
        <v>11063</v>
      </c>
      <c r="E2019" s="322" t="s">
        <v>1266</v>
      </c>
      <c r="F2019" s="293"/>
      <c r="G2019" s="293"/>
      <c r="H2019" s="294">
        <v>10</v>
      </c>
      <c r="I2019" s="294" t="str">
        <f>IFERROR(_xlfn.IFNA(VLOOKUP($D:$D,history!$I:$Y,3,0),VLOOKUP(E:E,history!$H:$Y,4,0)),"--")</f>
        <v>--</v>
      </c>
      <c r="J2019" s="282" t="s">
        <v>5946</v>
      </c>
      <c r="K2019" s="282" t="str">
        <f t="shared" si="358"/>
        <v/>
      </c>
      <c r="L2019" s="312">
        <f t="shared" si="359"/>
        <v>267.45</v>
      </c>
      <c r="M2019" s="312">
        <f t="shared" si="360"/>
        <v>405.23</v>
      </c>
      <c r="N2019" s="297" t="str">
        <f>_xlfn.IFNA(VLOOKUP($E:$E,'1'!$A:$E,3,0),"")</f>
        <v/>
      </c>
      <c r="O2019" s="297" t="str">
        <f>_xlfn.IFNA(VLOOKUP($E:$E,'2'!$A:$E,3,0),"")</f>
        <v/>
      </c>
      <c r="P2019" s="297" t="str">
        <f>_xlfn.IFNA(VLOOKUP($E:$E,'3'!$A:$D,3,0),"")</f>
        <v/>
      </c>
      <c r="Q2019" s="297" t="str">
        <f>_xlfn.IFNA(VLOOKUP($E:$E,'4'!$A:$F,3,0),"")</f>
        <v/>
      </c>
      <c r="R2019" s="297" t="str">
        <f>_xlfn.IFNA(VLOOKUP($E:$E,'5'!$A:$F,3,0),"")</f>
        <v/>
      </c>
      <c r="S2019" s="297" t="str">
        <f>_xlfn.IFNA(VLOOKUP($E:$E,'6'!$A:$F,3,0),"")</f>
        <v/>
      </c>
      <c r="T2019" s="313">
        <v>5</v>
      </c>
      <c r="U2019" s="313">
        <v>30</v>
      </c>
      <c r="V2019" s="313">
        <v>60</v>
      </c>
      <c r="W2019" s="314">
        <v>0.35099999999999998</v>
      </c>
      <c r="X2019" s="315">
        <v>3.666667E-4</v>
      </c>
      <c r="Y2019" s="749">
        <v>360</v>
      </c>
      <c r="Z2019" s="282"/>
      <c r="AA2019" s="316" t="s">
        <v>10388</v>
      </c>
      <c r="AB2019" s="282" t="s">
        <v>9163</v>
      </c>
      <c r="AC2019" s="317" t="s">
        <v>2081</v>
      </c>
      <c r="AD2019" s="318" t="s">
        <v>510</v>
      </c>
      <c r="AE2019" s="319">
        <v>0</v>
      </c>
      <c r="AF2019" s="319" t="s">
        <v>11282</v>
      </c>
      <c r="AG2019" s="320">
        <v>5.08</v>
      </c>
      <c r="AH2019" s="321">
        <f t="shared" si="361"/>
        <v>0</v>
      </c>
      <c r="AI2019" s="287">
        <f>_xlfn.IFNA(VLOOKUP(AD:AD,грп!B:C,2,0),0)</f>
        <v>0</v>
      </c>
      <c r="AJ2019" s="607">
        <v>0</v>
      </c>
      <c r="AK2019" s="672">
        <f t="shared" si="354"/>
        <v>0</v>
      </c>
      <c r="AL2019" s="174"/>
      <c r="AM2019" s="4"/>
    </row>
    <row r="2020" spans="1:39" s="5" customFormat="1" ht="12" customHeight="1" outlineLevel="1" x14ac:dyDescent="0.35">
      <c r="A2020" s="307" t="s">
        <v>339</v>
      </c>
      <c r="B2020" s="308" t="s">
        <v>7541</v>
      </c>
      <c r="C2020" s="290" t="s">
        <v>555</v>
      </c>
      <c r="D2020" s="310" t="s">
        <v>11064</v>
      </c>
      <c r="E2020" s="322" t="s">
        <v>1267</v>
      </c>
      <c r="F2020" s="293"/>
      <c r="G2020" s="293"/>
      <c r="H2020" s="294">
        <v>2</v>
      </c>
      <c r="I2020" s="294" t="str">
        <f>IFERROR(_xlfn.IFNA(VLOOKUP($D:$D,history!$I:$Y,3,0),VLOOKUP(E:E,history!$H:$Y,4,0)),"--")</f>
        <v>--</v>
      </c>
      <c r="J2020" s="282" t="s">
        <v>9868</v>
      </c>
      <c r="K2020" s="282" t="str">
        <f t="shared" si="358"/>
        <v/>
      </c>
      <c r="L2020" s="312">
        <f t="shared" si="359"/>
        <v>390.13</v>
      </c>
      <c r="M2020" s="312">
        <f t="shared" si="360"/>
        <v>591.1</v>
      </c>
      <c r="N2020" s="297" t="str">
        <f>_xlfn.IFNA(VLOOKUP($E:$E,'1'!$A:$E,3,0),"")</f>
        <v/>
      </c>
      <c r="O2020" s="297" t="str">
        <f>_xlfn.IFNA(VLOOKUP($E:$E,'2'!$A:$E,3,0),"")</f>
        <v/>
      </c>
      <c r="P2020" s="297" t="str">
        <f>_xlfn.IFNA(VLOOKUP($E:$E,'3'!$A:$D,3,0),"")</f>
        <v/>
      </c>
      <c r="Q2020" s="297" t="str">
        <f>_xlfn.IFNA(VLOOKUP($E:$E,'4'!$A:$F,3,0),"")</f>
        <v/>
      </c>
      <c r="R2020" s="297" t="str">
        <f>_xlfn.IFNA(VLOOKUP($E:$E,'5'!$A:$F,3,0),"")</f>
        <v/>
      </c>
      <c r="S2020" s="297" t="str">
        <f>_xlfn.IFNA(VLOOKUP($E:$E,'6'!$A:$F,3,0),"")</f>
        <v/>
      </c>
      <c r="T2020" s="313">
        <v>1</v>
      </c>
      <c r="U2020" s="313">
        <v>1</v>
      </c>
      <c r="V2020" s="313">
        <v>30</v>
      </c>
      <c r="W2020" s="314">
        <v>0.52600000000000002</v>
      </c>
      <c r="X2020" s="315">
        <v>5.9999999999999995E-4</v>
      </c>
      <c r="Y2020" s="749">
        <v>530</v>
      </c>
      <c r="Z2020" s="282"/>
      <c r="AA2020" s="316" t="s">
        <v>10390</v>
      </c>
      <c r="AB2020" s="282" t="s">
        <v>9163</v>
      </c>
      <c r="AC2020" s="317" t="s">
        <v>2081</v>
      </c>
      <c r="AD2020" s="318" t="s">
        <v>510</v>
      </c>
      <c r="AE2020" s="319">
        <v>0</v>
      </c>
      <c r="AF2020" s="319" t="s">
        <v>11282</v>
      </c>
      <c r="AG2020" s="320">
        <v>7.41</v>
      </c>
      <c r="AH2020" s="321">
        <f t="shared" si="361"/>
        <v>0</v>
      </c>
      <c r="AI2020" s="287">
        <f>_xlfn.IFNA(VLOOKUP(AD:AD,грп!B:C,2,0),0)</f>
        <v>0</v>
      </c>
      <c r="AJ2020" s="607">
        <v>29</v>
      </c>
      <c r="AK2020" s="672" t="str">
        <f t="shared" si="354"/>
        <v xml:space="preserve"> </v>
      </c>
      <c r="AL2020" s="174"/>
      <c r="AM2020" s="4"/>
    </row>
    <row r="2021" spans="1:39" s="5" customFormat="1" ht="12" customHeight="1" outlineLevel="1" x14ac:dyDescent="0.35">
      <c r="A2021" s="307" t="s">
        <v>339</v>
      </c>
      <c r="B2021" s="308" t="s">
        <v>7542</v>
      </c>
      <c r="C2021" s="290" t="s">
        <v>555</v>
      </c>
      <c r="D2021" s="310" t="s">
        <v>11065</v>
      </c>
      <c r="E2021" s="322" t="s">
        <v>1268</v>
      </c>
      <c r="F2021" s="293"/>
      <c r="G2021" s="293"/>
      <c r="H2021" s="294">
        <v>6</v>
      </c>
      <c r="I2021" s="294" t="str">
        <f>IFERROR(_xlfn.IFNA(VLOOKUP($D:$D,history!$I:$Y,3,0),VLOOKUP(E:E,history!$H:$Y,4,0)),"--")</f>
        <v>--</v>
      </c>
      <c r="J2021" s="282" t="s">
        <v>5946</v>
      </c>
      <c r="K2021" s="282" t="str">
        <f t="shared" si="358"/>
        <v/>
      </c>
      <c r="L2021" s="312">
        <f t="shared" si="359"/>
        <v>199.54</v>
      </c>
      <c r="M2021" s="312">
        <f t="shared" si="360"/>
        <v>302.33</v>
      </c>
      <c r="N2021" s="297" t="str">
        <f>_xlfn.IFNA(VLOOKUP($E:$E,'1'!$A:$E,3,0),"")</f>
        <v/>
      </c>
      <c r="O2021" s="297" t="str">
        <f>_xlfn.IFNA(VLOOKUP($E:$E,'2'!$A:$E,3,0),"")</f>
        <v/>
      </c>
      <c r="P2021" s="297" t="str">
        <f>_xlfn.IFNA(VLOOKUP($E:$E,'3'!$A:$D,3,0),"")</f>
        <v/>
      </c>
      <c r="Q2021" s="297" t="str">
        <f>_xlfn.IFNA(VLOOKUP($E:$E,'4'!$A:$F,3,0),"")</f>
        <v/>
      </c>
      <c r="R2021" s="297" t="str">
        <f>_xlfn.IFNA(VLOOKUP($E:$E,'5'!$A:$F,3,0),"")</f>
        <v/>
      </c>
      <c r="S2021" s="297" t="str">
        <f>_xlfn.IFNA(VLOOKUP($E:$E,'6'!$A:$F,3,0),"")</f>
        <v/>
      </c>
      <c r="T2021" s="313">
        <v>5</v>
      </c>
      <c r="U2021" s="313">
        <v>50</v>
      </c>
      <c r="V2021" s="313">
        <v>150</v>
      </c>
      <c r="W2021" s="314">
        <v>0.19400000000000001</v>
      </c>
      <c r="X2021" s="315">
        <v>1.6666669999999999E-4</v>
      </c>
      <c r="Y2021" s="749">
        <v>270</v>
      </c>
      <c r="Z2021" s="282"/>
      <c r="AA2021" s="316" t="s">
        <v>393</v>
      </c>
      <c r="AB2021" s="282" t="s">
        <v>9885</v>
      </c>
      <c r="AC2021" s="317" t="s">
        <v>2081</v>
      </c>
      <c r="AD2021" s="318" t="s">
        <v>510</v>
      </c>
      <c r="AE2021" s="319">
        <v>0</v>
      </c>
      <c r="AF2021" s="319" t="s">
        <v>11282</v>
      </c>
      <c r="AG2021" s="320">
        <v>3.79</v>
      </c>
      <c r="AH2021" s="321">
        <f t="shared" si="361"/>
        <v>0</v>
      </c>
      <c r="AI2021" s="287">
        <f>_xlfn.IFNA(VLOOKUP(AD:AD,грп!B:C,2,0),0)</f>
        <v>0</v>
      </c>
      <c r="AJ2021" s="607">
        <v>0</v>
      </c>
      <c r="AK2021" s="672" t="str">
        <f t="shared" si="354"/>
        <v xml:space="preserve"> </v>
      </c>
      <c r="AL2021" s="174"/>
      <c r="AM2021" s="4"/>
    </row>
    <row r="2022" spans="1:39" s="5" customFormat="1" ht="12" customHeight="1" outlineLevel="1" x14ac:dyDescent="0.35">
      <c r="A2022" s="307" t="s">
        <v>339</v>
      </c>
      <c r="B2022" s="308" t="s">
        <v>7543</v>
      </c>
      <c r="C2022" s="290" t="s">
        <v>555</v>
      </c>
      <c r="D2022" s="310" t="s">
        <v>11066</v>
      </c>
      <c r="E2022" s="322" t="s">
        <v>1150</v>
      </c>
      <c r="F2022" s="293"/>
      <c r="G2022" s="293"/>
      <c r="H2022" s="294">
        <v>33</v>
      </c>
      <c r="I2022" s="294" t="str">
        <f>IFERROR(_xlfn.IFNA(VLOOKUP($D:$D,history!$I:$Y,3,0),VLOOKUP(E:E,history!$H:$Y,4,0)),"--")</f>
        <v>--</v>
      </c>
      <c r="J2022" s="282" t="s">
        <v>9868</v>
      </c>
      <c r="K2022" s="282" t="str">
        <f t="shared" si="358"/>
        <v/>
      </c>
      <c r="L2022" s="312">
        <f t="shared" si="359"/>
        <v>201.12</v>
      </c>
      <c r="M2022" s="312">
        <f t="shared" si="360"/>
        <v>304.72000000000003</v>
      </c>
      <c r="N2022" s="297" t="str">
        <f>_xlfn.IFNA(VLOOKUP($E:$E,'1'!$A:$E,3,0),"")</f>
        <v/>
      </c>
      <c r="O2022" s="297" t="str">
        <f>_xlfn.IFNA(VLOOKUP($E:$E,'2'!$A:$E,3,0),"")</f>
        <v/>
      </c>
      <c r="P2022" s="297" t="str">
        <f>_xlfn.IFNA(VLOOKUP($E:$E,'3'!$A:$D,3,0),"")</f>
        <v/>
      </c>
      <c r="Q2022" s="297" t="str">
        <f>_xlfn.IFNA(VLOOKUP($E:$E,'4'!$A:$F,3,0),"")</f>
        <v/>
      </c>
      <c r="R2022" s="297" t="str">
        <f>_xlfn.IFNA(VLOOKUP($E:$E,'5'!$A:$F,3,0),"")</f>
        <v/>
      </c>
      <c r="S2022" s="297" t="str">
        <f>_xlfn.IFNA(VLOOKUP($E:$E,'6'!$A:$F,3,0),"")</f>
        <v/>
      </c>
      <c r="T2022" s="313">
        <v>5</v>
      </c>
      <c r="U2022" s="313">
        <v>50</v>
      </c>
      <c r="V2022" s="313">
        <v>100</v>
      </c>
      <c r="W2022" s="314">
        <v>0.252</v>
      </c>
      <c r="X2022" s="315">
        <v>2.5999999999999998E-4</v>
      </c>
      <c r="Y2022" s="749">
        <v>270</v>
      </c>
      <c r="Z2022" s="282"/>
      <c r="AA2022" s="316" t="s">
        <v>393</v>
      </c>
      <c r="AB2022" s="282" t="s">
        <v>9885</v>
      </c>
      <c r="AC2022" s="317" t="s">
        <v>2081</v>
      </c>
      <c r="AD2022" s="318" t="s">
        <v>510</v>
      </c>
      <c r="AE2022" s="319">
        <v>0</v>
      </c>
      <c r="AF2022" s="319" t="s">
        <v>11282</v>
      </c>
      <c r="AG2022" s="320">
        <v>3.82</v>
      </c>
      <c r="AH2022" s="321">
        <f t="shared" si="361"/>
        <v>0</v>
      </c>
      <c r="AI2022" s="287">
        <f>_xlfn.IFNA(VLOOKUP(AD:AD,грп!B:C,2,0),0)</f>
        <v>0</v>
      </c>
      <c r="AJ2022" s="607">
        <v>10</v>
      </c>
      <c r="AK2022" s="672" t="str">
        <f t="shared" si="354"/>
        <v xml:space="preserve"> </v>
      </c>
      <c r="AL2022" s="174"/>
      <c r="AM2022" s="4"/>
    </row>
    <row r="2023" spans="1:39" s="5" customFormat="1" ht="12" customHeight="1" outlineLevel="1" x14ac:dyDescent="0.35">
      <c r="A2023" s="307" t="s">
        <v>339</v>
      </c>
      <c r="B2023" s="308" t="s">
        <v>7544</v>
      </c>
      <c r="C2023" s="290" t="s">
        <v>555</v>
      </c>
      <c r="D2023" s="310" t="s">
        <v>11067</v>
      </c>
      <c r="E2023" s="322" t="s">
        <v>1151</v>
      </c>
      <c r="F2023" s="293"/>
      <c r="G2023" s="293"/>
      <c r="H2023" s="294">
        <v>10</v>
      </c>
      <c r="I2023" s="294" t="str">
        <f>IFERROR(_xlfn.IFNA(VLOOKUP($D:$D,history!$I:$Y,3,0),VLOOKUP(E:E,history!$H:$Y,4,0)),"--")</f>
        <v>--</v>
      </c>
      <c r="J2023" s="282" t="s">
        <v>5946</v>
      </c>
      <c r="K2023" s="282" t="str">
        <f t="shared" si="358"/>
        <v/>
      </c>
      <c r="L2023" s="312">
        <f t="shared" si="359"/>
        <v>258.5</v>
      </c>
      <c r="M2023" s="312">
        <f t="shared" si="360"/>
        <v>391.67</v>
      </c>
      <c r="N2023" s="297" t="str">
        <f>_xlfn.IFNA(VLOOKUP($E:$E,'1'!$A:$E,3,0),"")</f>
        <v/>
      </c>
      <c r="O2023" s="297" t="str">
        <f>_xlfn.IFNA(VLOOKUP($E:$E,'2'!$A:$E,3,0),"")</f>
        <v/>
      </c>
      <c r="P2023" s="297" t="str">
        <f>_xlfn.IFNA(VLOOKUP($E:$E,'3'!$A:$D,3,0),"")</f>
        <v/>
      </c>
      <c r="Q2023" s="297" t="str">
        <f>_xlfn.IFNA(VLOOKUP($E:$E,'4'!$A:$F,3,0),"")</f>
        <v/>
      </c>
      <c r="R2023" s="297" t="str">
        <f>_xlfn.IFNA(VLOOKUP($E:$E,'5'!$A:$F,3,0),"")</f>
        <v/>
      </c>
      <c r="S2023" s="297" t="str">
        <f>_xlfn.IFNA(VLOOKUP($E:$E,'6'!$A:$F,3,0),"")</f>
        <v/>
      </c>
      <c r="T2023" s="313">
        <v>5</v>
      </c>
      <c r="U2023" s="313">
        <v>50</v>
      </c>
      <c r="V2023" s="313">
        <v>50</v>
      </c>
      <c r="W2023" s="314">
        <v>0.373</v>
      </c>
      <c r="X2023" s="315">
        <v>2.5000000000000001E-4</v>
      </c>
      <c r="Y2023" s="749">
        <v>350</v>
      </c>
      <c r="Z2023" s="282"/>
      <c r="AA2023" s="316" t="s">
        <v>10388</v>
      </c>
      <c r="AB2023" s="282" t="s">
        <v>9885</v>
      </c>
      <c r="AC2023" s="317" t="s">
        <v>2081</v>
      </c>
      <c r="AD2023" s="318" t="s">
        <v>510</v>
      </c>
      <c r="AE2023" s="319">
        <v>0</v>
      </c>
      <c r="AF2023" s="319" t="s">
        <v>11282</v>
      </c>
      <c r="AG2023" s="320">
        <v>4.91</v>
      </c>
      <c r="AH2023" s="321">
        <f t="shared" si="361"/>
        <v>0</v>
      </c>
      <c r="AI2023" s="287">
        <f>_xlfn.IFNA(VLOOKUP(AD:AD,грп!B:C,2,0),0)</f>
        <v>0</v>
      </c>
      <c r="AJ2023" s="607">
        <v>0</v>
      </c>
      <c r="AK2023" s="672" t="str">
        <f t="shared" si="354"/>
        <v xml:space="preserve"> </v>
      </c>
      <c r="AL2023" s="174"/>
      <c r="AM2023" s="4"/>
    </row>
    <row r="2024" spans="1:39" s="4" customFormat="1" ht="12" customHeight="1" outlineLevel="1" x14ac:dyDescent="0.35">
      <c r="A2024" s="307" t="s">
        <v>339</v>
      </c>
      <c r="B2024" s="308" t="s">
        <v>7545</v>
      </c>
      <c r="C2024" s="290" t="s">
        <v>555</v>
      </c>
      <c r="D2024" s="310" t="s">
        <v>11068</v>
      </c>
      <c r="E2024" s="322" t="s">
        <v>1269</v>
      </c>
      <c r="F2024" s="293"/>
      <c r="G2024" s="293"/>
      <c r="H2024" s="294"/>
      <c r="I2024" s="294" t="str">
        <f>IFERROR(_xlfn.IFNA(VLOOKUP($D:$D,history!$I:$Y,3,0),VLOOKUP(E:E,history!$H:$Y,4,0)),"--")</f>
        <v>--</v>
      </c>
      <c r="J2024" s="282" t="s">
        <v>5946</v>
      </c>
      <c r="K2024" s="282" t="str">
        <f t="shared" si="358"/>
        <v/>
      </c>
      <c r="L2024" s="312">
        <f t="shared" si="359"/>
        <v>328</v>
      </c>
      <c r="M2024" s="312">
        <f t="shared" si="360"/>
        <v>496.97</v>
      </c>
      <c r="N2024" s="297" t="str">
        <f>_xlfn.IFNA(VLOOKUP($E:$E,'1'!$A:$E,3,0),"")</f>
        <v/>
      </c>
      <c r="O2024" s="297" t="str">
        <f>_xlfn.IFNA(VLOOKUP($E:$E,'2'!$A:$E,3,0),"")</f>
        <v/>
      </c>
      <c r="P2024" s="297" t="str">
        <f>_xlfn.IFNA(VLOOKUP($E:$E,'3'!$A:$D,3,0),"")</f>
        <v/>
      </c>
      <c r="Q2024" s="297" t="str">
        <f>_xlfn.IFNA(VLOOKUP($E:$E,'4'!$A:$F,3,0),"")</f>
        <v/>
      </c>
      <c r="R2024" s="297" t="str">
        <f>_xlfn.IFNA(VLOOKUP($E:$E,'5'!$A:$F,3,0),"")</f>
        <v/>
      </c>
      <c r="S2024" s="297" t="str">
        <f>_xlfn.IFNA(VLOOKUP($E:$E,'6'!$A:$F,3,0),"")</f>
        <v/>
      </c>
      <c r="T2024" s="313">
        <v>5</v>
      </c>
      <c r="U2024" s="313">
        <v>25</v>
      </c>
      <c r="V2024" s="313">
        <v>50</v>
      </c>
      <c r="W2024" s="314">
        <v>0.40799999999999997</v>
      </c>
      <c r="X2024" s="315">
        <v>4.0000000000000002E-4</v>
      </c>
      <c r="Y2024" s="749">
        <v>450</v>
      </c>
      <c r="Z2024" s="282"/>
      <c r="AA2024" s="316" t="s">
        <v>10388</v>
      </c>
      <c r="AB2024" s="282" t="s">
        <v>9163</v>
      </c>
      <c r="AC2024" s="317" t="s">
        <v>2081</v>
      </c>
      <c r="AD2024" s="318" t="s">
        <v>510</v>
      </c>
      <c r="AE2024" s="319">
        <v>0</v>
      </c>
      <c r="AF2024" s="319" t="s">
        <v>11282</v>
      </c>
      <c r="AG2024" s="320">
        <v>6.23</v>
      </c>
      <c r="AH2024" s="321">
        <f t="shared" si="361"/>
        <v>0</v>
      </c>
      <c r="AI2024" s="287">
        <f>_xlfn.IFNA(VLOOKUP(AD:AD,грп!B:C,2,0),0)</f>
        <v>0</v>
      </c>
      <c r="AJ2024" s="607">
        <v>0</v>
      </c>
      <c r="AK2024" s="672" t="str">
        <f t="shared" si="354"/>
        <v xml:space="preserve"> </v>
      </c>
      <c r="AL2024" s="174"/>
    </row>
    <row r="2025" spans="1:39" s="4" customFormat="1" ht="12" customHeight="1" outlineLevel="1" x14ac:dyDescent="0.35">
      <c r="A2025" s="307" t="s">
        <v>339</v>
      </c>
      <c r="B2025" s="308" t="s">
        <v>7546</v>
      </c>
      <c r="C2025" s="290" t="s">
        <v>555</v>
      </c>
      <c r="D2025" s="310" t="s">
        <v>11069</v>
      </c>
      <c r="E2025" s="322" t="s">
        <v>1270</v>
      </c>
      <c r="F2025" s="293"/>
      <c r="G2025" s="293"/>
      <c r="H2025" s="294"/>
      <c r="I2025" s="294" t="str">
        <f>IFERROR(_xlfn.IFNA(VLOOKUP($D:$D,history!$I:$Y,3,0),VLOOKUP(E:E,history!$H:$Y,4,0)),"--")</f>
        <v>--</v>
      </c>
      <c r="J2025" s="282" t="s">
        <v>5946</v>
      </c>
      <c r="K2025" s="282" t="str">
        <f t="shared" si="358"/>
        <v/>
      </c>
      <c r="L2025" s="312">
        <f t="shared" si="359"/>
        <v>485.42</v>
      </c>
      <c r="M2025" s="312">
        <f t="shared" si="360"/>
        <v>735.48</v>
      </c>
      <c r="N2025" s="297" t="str">
        <f>_xlfn.IFNA(VLOOKUP($E:$E,'1'!$A:$E,3,0),"")</f>
        <v/>
      </c>
      <c r="O2025" s="297" t="str">
        <f>_xlfn.IFNA(VLOOKUP($E:$E,'2'!$A:$E,3,0),"")</f>
        <v/>
      </c>
      <c r="P2025" s="297" t="str">
        <f>_xlfn.IFNA(VLOOKUP($E:$E,'3'!$A:$D,3,0),"")</f>
        <v/>
      </c>
      <c r="Q2025" s="297" t="str">
        <f>_xlfn.IFNA(VLOOKUP($E:$E,'4'!$A:$F,3,0),"")</f>
        <v/>
      </c>
      <c r="R2025" s="297" t="str">
        <f>_xlfn.IFNA(VLOOKUP($E:$E,'5'!$A:$F,3,0),"")</f>
        <v/>
      </c>
      <c r="S2025" s="297" t="str">
        <f>_xlfn.IFNA(VLOOKUP($E:$E,'6'!$A:$F,3,0),"")</f>
        <v/>
      </c>
      <c r="T2025" s="313">
        <v>1</v>
      </c>
      <c r="U2025" s="313">
        <v>1</v>
      </c>
      <c r="V2025" s="313">
        <v>20</v>
      </c>
      <c r="W2025" s="314">
        <v>0.53700000000000003</v>
      </c>
      <c r="X2025" s="315">
        <v>1.2999999999999999E-3</v>
      </c>
      <c r="Y2025" s="749">
        <v>660</v>
      </c>
      <c r="Z2025" s="282"/>
      <c r="AA2025" s="316" t="s">
        <v>10388</v>
      </c>
      <c r="AB2025" s="282" t="s">
        <v>9885</v>
      </c>
      <c r="AC2025" s="317" t="s">
        <v>2081</v>
      </c>
      <c r="AD2025" s="318" t="s">
        <v>510</v>
      </c>
      <c r="AE2025" s="319">
        <v>0</v>
      </c>
      <c r="AF2025" s="319" t="s">
        <v>11282</v>
      </c>
      <c r="AG2025" s="320">
        <v>9.2200000000000006</v>
      </c>
      <c r="AH2025" s="321">
        <f t="shared" si="361"/>
        <v>0</v>
      </c>
      <c r="AI2025" s="287">
        <f>_xlfn.IFNA(VLOOKUP(AD:AD,грп!B:C,2,0),0)</f>
        <v>0</v>
      </c>
      <c r="AJ2025" s="607">
        <v>0</v>
      </c>
      <c r="AK2025" s="672" t="str">
        <f t="shared" si="354"/>
        <v xml:space="preserve"> </v>
      </c>
      <c r="AL2025" s="174"/>
    </row>
    <row r="2026" spans="1:39" s="4" customFormat="1" ht="12" customHeight="1" outlineLevel="1" x14ac:dyDescent="0.35">
      <c r="A2026" s="307" t="s">
        <v>339</v>
      </c>
      <c r="B2026" s="308" t="s">
        <v>7547</v>
      </c>
      <c r="C2026" s="290" t="s">
        <v>555</v>
      </c>
      <c r="D2026" s="310" t="s">
        <v>11070</v>
      </c>
      <c r="E2026" s="322" t="s">
        <v>1271</v>
      </c>
      <c r="F2026" s="293"/>
      <c r="G2026" s="293"/>
      <c r="H2026" s="294">
        <v>2</v>
      </c>
      <c r="I2026" s="294" t="str">
        <f>IFERROR(_xlfn.IFNA(VLOOKUP($D:$D,history!$I:$Y,3,0),VLOOKUP(E:E,history!$H:$Y,4,0)),"--")</f>
        <v>--</v>
      </c>
      <c r="J2026" s="282" t="s">
        <v>5946</v>
      </c>
      <c r="K2026" s="282" t="str">
        <f t="shared" si="358"/>
        <v/>
      </c>
      <c r="L2026" s="312">
        <f t="shared" si="359"/>
        <v>670.21</v>
      </c>
      <c r="M2026" s="312">
        <f t="shared" si="360"/>
        <v>1015.47</v>
      </c>
      <c r="N2026" s="297" t="str">
        <f>_xlfn.IFNA(VLOOKUP($E:$E,'1'!$A:$E,3,0),"")</f>
        <v/>
      </c>
      <c r="O2026" s="297" t="str">
        <f>_xlfn.IFNA(VLOOKUP($E:$E,'2'!$A:$E,3,0),"")</f>
        <v/>
      </c>
      <c r="P2026" s="297" t="str">
        <f>_xlfn.IFNA(VLOOKUP($E:$E,'3'!$A:$D,3,0),"")</f>
        <v/>
      </c>
      <c r="Q2026" s="297" t="str">
        <f>_xlfn.IFNA(VLOOKUP($E:$E,'4'!$A:$F,3,0),"")</f>
        <v/>
      </c>
      <c r="R2026" s="297" t="str">
        <f>_xlfn.IFNA(VLOOKUP($E:$E,'5'!$A:$F,3,0),"")</f>
        <v/>
      </c>
      <c r="S2026" s="297" t="str">
        <f>_xlfn.IFNA(VLOOKUP($E:$E,'6'!$A:$F,3,0),"")</f>
        <v/>
      </c>
      <c r="T2026" s="313">
        <v>1</v>
      </c>
      <c r="U2026" s="313">
        <v>1</v>
      </c>
      <c r="V2026" s="313">
        <v>25</v>
      </c>
      <c r="W2026" s="314">
        <v>0.84599999999999997</v>
      </c>
      <c r="X2026" s="315">
        <v>6.4999999999999997E-4</v>
      </c>
      <c r="Y2026" s="749">
        <v>910</v>
      </c>
      <c r="Z2026" s="282"/>
      <c r="AA2026" s="316" t="s">
        <v>10388</v>
      </c>
      <c r="AB2026" s="282" t="s">
        <v>9163</v>
      </c>
      <c r="AC2026" s="317" t="s">
        <v>2081</v>
      </c>
      <c r="AD2026" s="318" t="s">
        <v>510</v>
      </c>
      <c r="AE2026" s="319">
        <v>0</v>
      </c>
      <c r="AF2026" s="319" t="s">
        <v>11282</v>
      </c>
      <c r="AG2026" s="320">
        <v>12.73</v>
      </c>
      <c r="AH2026" s="321">
        <f t="shared" si="361"/>
        <v>0</v>
      </c>
      <c r="AI2026" s="287">
        <f>_xlfn.IFNA(VLOOKUP(AD:AD,грп!B:C,2,0),0)</f>
        <v>0</v>
      </c>
      <c r="AJ2026" s="607">
        <v>0</v>
      </c>
      <c r="AK2026" s="672" t="str">
        <f t="shared" si="354"/>
        <v xml:space="preserve"> </v>
      </c>
      <c r="AL2026" s="174"/>
    </row>
    <row r="2027" spans="1:39" s="4" customFormat="1" ht="12" customHeight="1" outlineLevel="1" x14ac:dyDescent="0.35">
      <c r="A2027" s="307" t="s">
        <v>339</v>
      </c>
      <c r="B2027" s="308" t="s">
        <v>7548</v>
      </c>
      <c r="C2027" s="290" t="s">
        <v>555</v>
      </c>
      <c r="D2027" s="310" t="s">
        <v>1152</v>
      </c>
      <c r="E2027" s="322" t="s">
        <v>1153</v>
      </c>
      <c r="F2027" s="293"/>
      <c r="G2027" s="293"/>
      <c r="H2027" s="294">
        <v>3</v>
      </c>
      <c r="I2027" s="294" t="str">
        <f>IFERROR(_xlfn.IFNA(VLOOKUP($D:$D,history!$I:$Y,3,0),VLOOKUP(E:E,history!$H:$Y,4,0)),"--")</f>
        <v>--</v>
      </c>
      <c r="J2027" s="282" t="s">
        <v>9869</v>
      </c>
      <c r="K2027" s="282" t="str">
        <f t="shared" si="358"/>
        <v/>
      </c>
      <c r="L2027" s="312">
        <f t="shared" si="359"/>
        <v>438.56</v>
      </c>
      <c r="M2027" s="312">
        <f t="shared" si="360"/>
        <v>664.48</v>
      </c>
      <c r="N2027" s="297" t="str">
        <f>_xlfn.IFNA(VLOOKUP($E:$E,'1'!$A:$E,3,0),"")</f>
        <v/>
      </c>
      <c r="O2027" s="297" t="str">
        <f>_xlfn.IFNA(VLOOKUP($E:$E,'2'!$A:$E,3,0),"")</f>
        <v/>
      </c>
      <c r="P2027" s="297" t="str">
        <f>_xlfn.IFNA(VLOOKUP($E:$E,'3'!$A:$D,3,0),"")</f>
        <v/>
      </c>
      <c r="Q2027" s="297" t="str">
        <f>_xlfn.IFNA(VLOOKUP($E:$E,'4'!$A:$F,3,0),"")</f>
        <v/>
      </c>
      <c r="R2027" s="297" t="str">
        <f>_xlfn.IFNA(VLOOKUP($E:$E,'5'!$A:$F,3,0),"")</f>
        <v/>
      </c>
      <c r="S2027" s="297" t="str">
        <f>_xlfn.IFNA(VLOOKUP($E:$E,'6'!$A:$F,3,0),"")</f>
        <v/>
      </c>
      <c r="T2027" s="313">
        <v>5</v>
      </c>
      <c r="U2027" s="313">
        <v>50</v>
      </c>
      <c r="V2027" s="313">
        <v>50</v>
      </c>
      <c r="W2027" s="314">
        <v>0.41599999999999998</v>
      </c>
      <c r="X2027" s="315">
        <v>2.9999999999999997E-4</v>
      </c>
      <c r="Y2027" s="749">
        <v>590</v>
      </c>
      <c r="Z2027" s="282"/>
      <c r="AA2027" s="316" t="s">
        <v>10388</v>
      </c>
      <c r="AB2027" s="282" t="s">
        <v>9163</v>
      </c>
      <c r="AC2027" s="317" t="s">
        <v>2081</v>
      </c>
      <c r="AD2027" s="318" t="s">
        <v>510</v>
      </c>
      <c r="AE2027" s="319">
        <v>0</v>
      </c>
      <c r="AF2027" s="319" t="s">
        <v>11282</v>
      </c>
      <c r="AG2027" s="320">
        <v>8.33</v>
      </c>
      <c r="AH2027" s="321">
        <f t="shared" si="361"/>
        <v>0</v>
      </c>
      <c r="AI2027" s="287">
        <f>_xlfn.IFNA(VLOOKUP(AD:AD,грп!B:C,2,0),0)</f>
        <v>0</v>
      </c>
      <c r="AJ2027" s="607">
        <v>0</v>
      </c>
      <c r="AK2027" s="672" t="str">
        <f t="shared" si="354"/>
        <v xml:space="preserve"> </v>
      </c>
      <c r="AL2027" s="174"/>
    </row>
    <row r="2028" spans="1:39" s="4" customFormat="1" ht="12" customHeight="1" outlineLevel="1" x14ac:dyDescent="0.35">
      <c r="A2028" s="307" t="s">
        <v>339</v>
      </c>
      <c r="B2028" s="308" t="s">
        <v>7549</v>
      </c>
      <c r="C2028" s="290" t="s">
        <v>555</v>
      </c>
      <c r="D2028" s="310" t="s">
        <v>1273</v>
      </c>
      <c r="E2028" s="322" t="s">
        <v>1272</v>
      </c>
      <c r="F2028" s="293"/>
      <c r="G2028" s="293"/>
      <c r="H2028" s="294">
        <v>13</v>
      </c>
      <c r="I2028" s="294" t="str">
        <f>IFERROR(_xlfn.IFNA(VLOOKUP($D:$D,history!$I:$Y,3,0),VLOOKUP(E:E,history!$H:$Y,4,0)),"--")</f>
        <v>--</v>
      </c>
      <c r="J2028" s="282" t="s">
        <v>5946</v>
      </c>
      <c r="K2028" s="282" t="str">
        <f t="shared" si="358"/>
        <v/>
      </c>
      <c r="L2028" s="312">
        <f t="shared" si="359"/>
        <v>488.58</v>
      </c>
      <c r="M2028" s="312">
        <f t="shared" si="360"/>
        <v>740.27</v>
      </c>
      <c r="N2028" s="297" t="str">
        <f>_xlfn.IFNA(VLOOKUP($E:$E,'1'!$A:$E,3,0),"")</f>
        <v/>
      </c>
      <c r="O2028" s="297" t="str">
        <f>_xlfn.IFNA(VLOOKUP($E:$E,'2'!$A:$E,3,0),"")</f>
        <v/>
      </c>
      <c r="P2028" s="297" t="str">
        <f>_xlfn.IFNA(VLOOKUP($E:$E,'3'!$A:$D,3,0),"")</f>
        <v/>
      </c>
      <c r="Q2028" s="297" t="str">
        <f>_xlfn.IFNA(VLOOKUP($E:$E,'4'!$A:$F,3,0),"")</f>
        <v/>
      </c>
      <c r="R2028" s="297" t="str">
        <f>_xlfn.IFNA(VLOOKUP($E:$E,'5'!$A:$F,3,0),"")</f>
        <v/>
      </c>
      <c r="S2028" s="297" t="str">
        <f>_xlfn.IFNA(VLOOKUP($E:$E,'6'!$A:$F,3,0),"")</f>
        <v/>
      </c>
      <c r="T2028" s="313">
        <v>2</v>
      </c>
      <c r="U2028" s="313">
        <v>40</v>
      </c>
      <c r="V2028" s="313">
        <v>40</v>
      </c>
      <c r="W2028" s="314">
        <v>0.55900000000000005</v>
      </c>
      <c r="X2028" s="315">
        <v>4.4999999999999999E-4</v>
      </c>
      <c r="Y2028" s="749">
        <v>670</v>
      </c>
      <c r="Z2028" s="282"/>
      <c r="AA2028" s="316" t="s">
        <v>10388</v>
      </c>
      <c r="AB2028" s="282" t="s">
        <v>9163</v>
      </c>
      <c r="AC2028" s="317" t="s">
        <v>2081</v>
      </c>
      <c r="AD2028" s="318" t="s">
        <v>510</v>
      </c>
      <c r="AE2028" s="319">
        <v>0</v>
      </c>
      <c r="AF2028" s="319" t="s">
        <v>11282</v>
      </c>
      <c r="AG2028" s="320">
        <v>9.2799999999999994</v>
      </c>
      <c r="AH2028" s="321">
        <f t="shared" si="361"/>
        <v>0</v>
      </c>
      <c r="AI2028" s="287">
        <f>_xlfn.IFNA(VLOOKUP(AD:AD,грп!B:C,2,0),0)</f>
        <v>0</v>
      </c>
      <c r="AJ2028" s="607">
        <v>0</v>
      </c>
      <c r="AK2028" s="672" t="str">
        <f t="shared" si="354"/>
        <v xml:space="preserve"> </v>
      </c>
      <c r="AL2028" s="174"/>
    </row>
    <row r="2029" spans="1:39" s="4" customFormat="1" ht="12" customHeight="1" outlineLevel="1" x14ac:dyDescent="0.35">
      <c r="A2029" s="307" t="s">
        <v>339</v>
      </c>
      <c r="B2029" s="308" t="s">
        <v>7550</v>
      </c>
      <c r="C2029" s="290" t="s">
        <v>555</v>
      </c>
      <c r="D2029" s="310" t="s">
        <v>11071</v>
      </c>
      <c r="E2029" s="322" t="s">
        <v>1274</v>
      </c>
      <c r="F2029" s="293"/>
      <c r="G2029" s="293"/>
      <c r="H2029" s="294">
        <v>3</v>
      </c>
      <c r="I2029" s="294" t="str">
        <f>IFERROR(_xlfn.IFNA(VLOOKUP($D:$D,history!$I:$Y,3,0),VLOOKUP(E:E,history!$H:$Y,4,0)),"--")</f>
        <v>--</v>
      </c>
      <c r="J2029" s="282" t="s">
        <v>9868</v>
      </c>
      <c r="K2029" s="282" t="str">
        <f t="shared" si="358"/>
        <v/>
      </c>
      <c r="L2029" s="312">
        <f t="shared" si="359"/>
        <v>516.48</v>
      </c>
      <c r="M2029" s="312">
        <f t="shared" si="360"/>
        <v>782.54</v>
      </c>
      <c r="N2029" s="297" t="str">
        <f>_xlfn.IFNA(VLOOKUP($E:$E,'1'!$A:$E,3,0),"")</f>
        <v/>
      </c>
      <c r="O2029" s="297" t="str">
        <f>_xlfn.IFNA(VLOOKUP($E:$E,'2'!$A:$E,3,0),"")</f>
        <v/>
      </c>
      <c r="P2029" s="297" t="str">
        <f>_xlfn.IFNA(VLOOKUP($E:$E,'3'!$A:$D,3,0),"")</f>
        <v/>
      </c>
      <c r="Q2029" s="297" t="str">
        <f>_xlfn.IFNA(VLOOKUP($E:$E,'4'!$A:$F,3,0),"")</f>
        <v/>
      </c>
      <c r="R2029" s="297" t="str">
        <f>_xlfn.IFNA(VLOOKUP($E:$E,'5'!$A:$F,3,0),"")</f>
        <v/>
      </c>
      <c r="S2029" s="297" t="str">
        <f>_xlfn.IFNA(VLOOKUP($E:$E,'6'!$A:$F,3,0),"")</f>
        <v/>
      </c>
      <c r="T2029" s="313">
        <v>2</v>
      </c>
      <c r="U2029" s="313">
        <v>30</v>
      </c>
      <c r="V2029" s="313">
        <v>30</v>
      </c>
      <c r="W2029" s="314">
        <v>0.79400000000000004</v>
      </c>
      <c r="X2029" s="315">
        <v>4.2857140000000001E-4</v>
      </c>
      <c r="Y2029" s="749">
        <v>690</v>
      </c>
      <c r="Z2029" s="282"/>
      <c r="AA2029" s="316" t="s">
        <v>10388</v>
      </c>
      <c r="AB2029" s="282" t="s">
        <v>9163</v>
      </c>
      <c r="AC2029" s="317" t="s">
        <v>2081</v>
      </c>
      <c r="AD2029" s="318" t="s">
        <v>510</v>
      </c>
      <c r="AE2029" s="319">
        <v>0</v>
      </c>
      <c r="AF2029" s="319" t="s">
        <v>11282</v>
      </c>
      <c r="AG2029" s="320">
        <v>9.81</v>
      </c>
      <c r="AH2029" s="321">
        <f t="shared" si="361"/>
        <v>0</v>
      </c>
      <c r="AI2029" s="287">
        <f>_xlfn.IFNA(VLOOKUP(AD:AD,грп!B:C,2,0),0)</f>
        <v>0</v>
      </c>
      <c r="AJ2029" s="607">
        <v>10</v>
      </c>
      <c r="AK2029" s="672" t="str">
        <f t="shared" si="354"/>
        <v xml:space="preserve"> </v>
      </c>
      <c r="AL2029" s="174"/>
    </row>
    <row r="2030" spans="1:39" s="4" customFormat="1" ht="12" customHeight="1" outlineLevel="1" x14ac:dyDescent="0.35">
      <c r="A2030" s="307" t="s">
        <v>339</v>
      </c>
      <c r="B2030" s="308" t="s">
        <v>7551</v>
      </c>
      <c r="C2030" s="290" t="s">
        <v>555</v>
      </c>
      <c r="D2030" s="310" t="s">
        <v>11072</v>
      </c>
      <c r="E2030" s="322" t="s">
        <v>1275</v>
      </c>
      <c r="F2030" s="293"/>
      <c r="G2030" s="293"/>
      <c r="H2030" s="294">
        <v>2</v>
      </c>
      <c r="I2030" s="294" t="str">
        <f>IFERROR(_xlfn.IFNA(VLOOKUP($D:$D,history!$I:$Y,3,0),VLOOKUP(E:E,history!$H:$Y,4,0)),"--")</f>
        <v>--</v>
      </c>
      <c r="J2030" s="282" t="s">
        <v>9868</v>
      </c>
      <c r="K2030" s="282" t="str">
        <f t="shared" si="358"/>
        <v/>
      </c>
      <c r="L2030" s="312">
        <f t="shared" si="359"/>
        <v>642.83000000000004</v>
      </c>
      <c r="M2030" s="312">
        <f t="shared" si="360"/>
        <v>973.99</v>
      </c>
      <c r="N2030" s="297" t="str">
        <f>_xlfn.IFNA(VLOOKUP($E:$E,'1'!$A:$E,3,0),"")</f>
        <v/>
      </c>
      <c r="O2030" s="297" t="str">
        <f>_xlfn.IFNA(VLOOKUP($E:$E,'2'!$A:$E,3,0),"")</f>
        <v/>
      </c>
      <c r="P2030" s="297" t="str">
        <f>_xlfn.IFNA(VLOOKUP($E:$E,'3'!$A:$D,3,0),"")</f>
        <v/>
      </c>
      <c r="Q2030" s="297" t="str">
        <f>_xlfn.IFNA(VLOOKUP($E:$E,'4'!$A:$F,3,0),"")</f>
        <v/>
      </c>
      <c r="R2030" s="297" t="str">
        <f>_xlfn.IFNA(VLOOKUP($E:$E,'5'!$A:$F,3,0),"")</f>
        <v/>
      </c>
      <c r="S2030" s="297" t="str">
        <f>_xlfn.IFNA(VLOOKUP($E:$E,'6'!$A:$F,3,0),"")</f>
        <v/>
      </c>
      <c r="T2030" s="313">
        <v>2</v>
      </c>
      <c r="U2030" s="313">
        <v>1</v>
      </c>
      <c r="V2030" s="313">
        <v>30</v>
      </c>
      <c r="W2030" s="314">
        <v>0.91700000000000004</v>
      </c>
      <c r="X2030" s="315">
        <v>5.7142860000000001E-4</v>
      </c>
      <c r="Y2030" s="749">
        <v>880</v>
      </c>
      <c r="Z2030" s="282"/>
      <c r="AA2030" s="316" t="s">
        <v>10390</v>
      </c>
      <c r="AB2030" s="282" t="s">
        <v>9163</v>
      </c>
      <c r="AC2030" s="317" t="s">
        <v>2081</v>
      </c>
      <c r="AD2030" s="318" t="s">
        <v>510</v>
      </c>
      <c r="AE2030" s="319">
        <v>0</v>
      </c>
      <c r="AF2030" s="319" t="s">
        <v>11282</v>
      </c>
      <c r="AG2030" s="320">
        <v>12.21</v>
      </c>
      <c r="AH2030" s="321">
        <f t="shared" si="361"/>
        <v>0</v>
      </c>
      <c r="AI2030" s="287">
        <f>_xlfn.IFNA(VLOOKUP(AD:AD,грп!B:C,2,0),0)</f>
        <v>0</v>
      </c>
      <c r="AJ2030" s="607">
        <v>6</v>
      </c>
      <c r="AK2030" s="672" t="str">
        <f t="shared" si="354"/>
        <v xml:space="preserve"> </v>
      </c>
      <c r="AL2030" s="174"/>
    </row>
    <row r="2031" spans="1:39" s="4" customFormat="1" ht="12" customHeight="1" outlineLevel="1" x14ac:dyDescent="0.35">
      <c r="A2031" s="307" t="s">
        <v>339</v>
      </c>
      <c r="B2031" s="308" t="s">
        <v>7552</v>
      </c>
      <c r="C2031" s="290" t="s">
        <v>555</v>
      </c>
      <c r="D2031" s="310" t="s">
        <v>11073</v>
      </c>
      <c r="E2031" s="322" t="s">
        <v>1276</v>
      </c>
      <c r="F2031" s="293"/>
      <c r="G2031" s="293"/>
      <c r="H2031" s="294">
        <v>3</v>
      </c>
      <c r="I2031" s="294" t="str">
        <f>IFERROR(_xlfn.IFNA(VLOOKUP($D:$D,history!$I:$Y,3,0),VLOOKUP(E:E,history!$H:$Y,4,0)),"--")</f>
        <v>--</v>
      </c>
      <c r="J2031" s="282" t="s">
        <v>9868</v>
      </c>
      <c r="K2031" s="282" t="str">
        <f t="shared" si="358"/>
        <v/>
      </c>
      <c r="L2031" s="312">
        <f t="shared" si="359"/>
        <v>736.02</v>
      </c>
      <c r="M2031" s="312">
        <f t="shared" si="360"/>
        <v>1115.18</v>
      </c>
      <c r="N2031" s="297" t="str">
        <f>_xlfn.IFNA(VLOOKUP($E:$E,'1'!$A:$E,3,0),"")</f>
        <v/>
      </c>
      <c r="O2031" s="297" t="str">
        <f>_xlfn.IFNA(VLOOKUP($E:$E,'2'!$A:$E,3,0),"")</f>
        <v/>
      </c>
      <c r="P2031" s="297" t="str">
        <f>_xlfn.IFNA(VLOOKUP($E:$E,'3'!$A:$D,3,0),"")</f>
        <v/>
      </c>
      <c r="Q2031" s="297" t="str">
        <f>_xlfn.IFNA(VLOOKUP($E:$E,'4'!$A:$F,3,0),"")</f>
        <v/>
      </c>
      <c r="R2031" s="297" t="str">
        <f>_xlfn.IFNA(VLOOKUP($E:$E,'5'!$A:$F,3,0),"")</f>
        <v/>
      </c>
      <c r="S2031" s="297" t="str">
        <f>_xlfn.IFNA(VLOOKUP($E:$E,'6'!$A:$F,3,0),"")</f>
        <v/>
      </c>
      <c r="T2031" s="313">
        <v>2</v>
      </c>
      <c r="U2031" s="313">
        <v>25</v>
      </c>
      <c r="V2031" s="313">
        <v>25</v>
      </c>
      <c r="W2031" s="314">
        <v>0.92600000000000005</v>
      </c>
      <c r="X2031" s="315">
        <v>5.9999999999999995E-4</v>
      </c>
      <c r="Y2031" s="749">
        <v>990</v>
      </c>
      <c r="Z2031" s="282"/>
      <c r="AA2031" s="316" t="s">
        <v>10390</v>
      </c>
      <c r="AB2031" s="282" t="s">
        <v>9163</v>
      </c>
      <c r="AC2031" s="317" t="s">
        <v>2081</v>
      </c>
      <c r="AD2031" s="318" t="s">
        <v>510</v>
      </c>
      <c r="AE2031" s="319">
        <v>0</v>
      </c>
      <c r="AF2031" s="319" t="s">
        <v>11282</v>
      </c>
      <c r="AG2031" s="320">
        <v>13.98</v>
      </c>
      <c r="AH2031" s="321">
        <f t="shared" si="361"/>
        <v>0</v>
      </c>
      <c r="AI2031" s="287">
        <f>_xlfn.IFNA(VLOOKUP(AD:AD,грп!B:C,2,0),0)</f>
        <v>0</v>
      </c>
      <c r="AJ2031" s="607">
        <v>10</v>
      </c>
      <c r="AK2031" s="672" t="str">
        <f t="shared" si="354"/>
        <v xml:space="preserve"> </v>
      </c>
      <c r="AL2031" s="174"/>
    </row>
    <row r="2032" spans="1:39" s="4" customFormat="1" ht="12" customHeight="1" outlineLevel="1" x14ac:dyDescent="0.35">
      <c r="A2032" s="307" t="s">
        <v>339</v>
      </c>
      <c r="B2032" s="308" t="s">
        <v>7553</v>
      </c>
      <c r="C2032" s="290" t="s">
        <v>555</v>
      </c>
      <c r="D2032" s="310" t="s">
        <v>11074</v>
      </c>
      <c r="E2032" s="322" t="s">
        <v>1277</v>
      </c>
      <c r="F2032" s="293"/>
      <c r="G2032" s="293"/>
      <c r="H2032" s="294">
        <v>6</v>
      </c>
      <c r="I2032" s="294" t="str">
        <f>IFERROR(_xlfn.IFNA(VLOOKUP($D:$D,history!$I:$Y,3,0),VLOOKUP(E:E,history!$H:$Y,4,0)),"--")</f>
        <v>--</v>
      </c>
      <c r="J2032" s="282" t="s">
        <v>5946</v>
      </c>
      <c r="K2032" s="282" t="str">
        <f t="shared" si="358"/>
        <v/>
      </c>
      <c r="L2032" s="312">
        <f t="shared" si="359"/>
        <v>824.47</v>
      </c>
      <c r="M2032" s="312">
        <f t="shared" si="360"/>
        <v>1249.2</v>
      </c>
      <c r="N2032" s="297" t="str">
        <f>_xlfn.IFNA(VLOOKUP($E:$E,'1'!$A:$E,3,0),"")</f>
        <v/>
      </c>
      <c r="O2032" s="297" t="str">
        <f>_xlfn.IFNA(VLOOKUP($E:$E,'2'!$A:$E,3,0),"")</f>
        <v/>
      </c>
      <c r="P2032" s="297" t="str">
        <f>_xlfn.IFNA(VLOOKUP($E:$E,'3'!$A:$D,3,0),"")</f>
        <v/>
      </c>
      <c r="Q2032" s="297" t="str">
        <f>_xlfn.IFNA(VLOOKUP($E:$E,'4'!$A:$F,3,0),"")</f>
        <v/>
      </c>
      <c r="R2032" s="297" t="str">
        <f>_xlfn.IFNA(VLOOKUP($E:$E,'5'!$A:$F,3,0),"")</f>
        <v/>
      </c>
      <c r="S2032" s="297" t="str">
        <f>_xlfn.IFNA(VLOOKUP($E:$E,'6'!$A:$F,3,0),"")</f>
        <v/>
      </c>
      <c r="T2032" s="313">
        <v>2</v>
      </c>
      <c r="U2032" s="313">
        <v>20</v>
      </c>
      <c r="V2032" s="313">
        <v>20</v>
      </c>
      <c r="W2032" s="314">
        <v>1.5069999999999999</v>
      </c>
      <c r="X2032" s="315">
        <v>6.9999999999999999E-4</v>
      </c>
      <c r="Y2032" s="749">
        <v>1120</v>
      </c>
      <c r="Z2032" s="282"/>
      <c r="AA2032" s="316" t="s">
        <v>10390</v>
      </c>
      <c r="AB2032" s="282" t="s">
        <v>9163</v>
      </c>
      <c r="AC2032" s="317" t="s">
        <v>2081</v>
      </c>
      <c r="AD2032" s="318" t="s">
        <v>510</v>
      </c>
      <c r="AE2032" s="319">
        <v>0</v>
      </c>
      <c r="AF2032" s="319" t="s">
        <v>11282</v>
      </c>
      <c r="AG2032" s="320">
        <v>15.66</v>
      </c>
      <c r="AH2032" s="321">
        <f t="shared" si="361"/>
        <v>0</v>
      </c>
      <c r="AI2032" s="287">
        <f>_xlfn.IFNA(VLOOKUP(AD:AD,грп!B:C,2,0),0)</f>
        <v>0</v>
      </c>
      <c r="AJ2032" s="607">
        <v>0</v>
      </c>
      <c r="AK2032" s="672" t="str">
        <f t="shared" si="354"/>
        <v xml:space="preserve"> </v>
      </c>
      <c r="AL2032" s="174"/>
    </row>
    <row r="2033" spans="1:38" s="4" customFormat="1" ht="12" customHeight="1" outlineLevel="1" x14ac:dyDescent="0.35">
      <c r="A2033" s="307" t="s">
        <v>339</v>
      </c>
      <c r="B2033" s="308" t="s">
        <v>7554</v>
      </c>
      <c r="C2033" s="290" t="s">
        <v>555</v>
      </c>
      <c r="D2033" s="310" t="s">
        <v>11075</v>
      </c>
      <c r="E2033" s="322" t="s">
        <v>1278</v>
      </c>
      <c r="F2033" s="293"/>
      <c r="G2033" s="293"/>
      <c r="H2033" s="294"/>
      <c r="I2033" s="294" t="str">
        <f>IFERROR(_xlfn.IFNA(VLOOKUP($D:$D,history!$I:$Y,3,0),VLOOKUP(E:E,history!$H:$Y,4,0)),"--")</f>
        <v>--</v>
      </c>
      <c r="J2033" s="282" t="s">
        <v>5946</v>
      </c>
      <c r="K2033" s="282" t="str">
        <f t="shared" si="358"/>
        <v/>
      </c>
      <c r="L2033" s="312">
        <f t="shared" si="359"/>
        <v>1019.27</v>
      </c>
      <c r="M2033" s="312">
        <f t="shared" si="360"/>
        <v>1544.35</v>
      </c>
      <c r="N2033" s="297" t="str">
        <f>_xlfn.IFNA(VLOOKUP($E:$E,'1'!$A:$E,3,0),"")</f>
        <v/>
      </c>
      <c r="O2033" s="297" t="str">
        <f>_xlfn.IFNA(VLOOKUP($E:$E,'2'!$A:$E,3,0),"")</f>
        <v/>
      </c>
      <c r="P2033" s="297" t="str">
        <f>_xlfn.IFNA(VLOOKUP($E:$E,'3'!$A:$D,3,0),"")</f>
        <v/>
      </c>
      <c r="Q2033" s="297" t="str">
        <f>_xlfn.IFNA(VLOOKUP($E:$E,'4'!$A:$F,3,0),"")</f>
        <v/>
      </c>
      <c r="R2033" s="297" t="str">
        <f>_xlfn.IFNA(VLOOKUP($E:$E,'5'!$A:$F,3,0),"")</f>
        <v/>
      </c>
      <c r="S2033" s="297" t="str">
        <f>_xlfn.IFNA(VLOOKUP($E:$E,'6'!$A:$F,3,0),"")</f>
        <v/>
      </c>
      <c r="T2033" s="313">
        <v>2</v>
      </c>
      <c r="U2033" s="313">
        <v>1</v>
      </c>
      <c r="V2033" s="313">
        <v>15</v>
      </c>
      <c r="W2033" s="314">
        <v>2.02</v>
      </c>
      <c r="X2033" s="315">
        <v>1.4545455E-3</v>
      </c>
      <c r="Y2033" s="749">
        <v>1390</v>
      </c>
      <c r="Z2033" s="282"/>
      <c r="AA2033" s="316" t="s">
        <v>10390</v>
      </c>
      <c r="AB2033" s="282" t="s">
        <v>9163</v>
      </c>
      <c r="AC2033" s="317" t="s">
        <v>2081</v>
      </c>
      <c r="AD2033" s="318" t="s">
        <v>510</v>
      </c>
      <c r="AE2033" s="319">
        <v>0</v>
      </c>
      <c r="AF2033" s="319" t="s">
        <v>11282</v>
      </c>
      <c r="AG2033" s="320">
        <v>19.36</v>
      </c>
      <c r="AH2033" s="321">
        <f t="shared" si="361"/>
        <v>0</v>
      </c>
      <c r="AI2033" s="287">
        <f>_xlfn.IFNA(VLOOKUP(AD:AD,грп!B:C,2,0),0)</f>
        <v>0</v>
      </c>
      <c r="AJ2033" s="607">
        <v>0</v>
      </c>
      <c r="AK2033" s="672" t="str">
        <f t="shared" ref="AK2033:AK2096" si="362">C2033</f>
        <v xml:space="preserve"> </v>
      </c>
      <c r="AL2033" s="174"/>
    </row>
    <row r="2034" spans="1:38" s="4" customFormat="1" ht="12" customHeight="1" outlineLevel="1" x14ac:dyDescent="0.35">
      <c r="A2034" s="307" t="s">
        <v>339</v>
      </c>
      <c r="B2034" s="308" t="s">
        <v>7555</v>
      </c>
      <c r="C2034" s="290" t="s">
        <v>555</v>
      </c>
      <c r="D2034" s="310" t="s">
        <v>11076</v>
      </c>
      <c r="E2034" s="322" t="s">
        <v>1279</v>
      </c>
      <c r="F2034" s="293"/>
      <c r="G2034" s="293"/>
      <c r="H2034" s="294">
        <v>2</v>
      </c>
      <c r="I2034" s="294" t="str">
        <f>IFERROR(_xlfn.IFNA(VLOOKUP($D:$D,history!$I:$Y,3,0),VLOOKUP(E:E,history!$H:$Y,4,0)),"--")</f>
        <v>--</v>
      </c>
      <c r="J2034" s="282" t="s">
        <v>5946</v>
      </c>
      <c r="K2034" s="282" t="str">
        <f t="shared" si="358"/>
        <v/>
      </c>
      <c r="L2034" s="312">
        <f t="shared" si="359"/>
        <v>995.05</v>
      </c>
      <c r="M2034" s="312">
        <f t="shared" si="360"/>
        <v>1507.65</v>
      </c>
      <c r="N2034" s="297" t="str">
        <f>_xlfn.IFNA(VLOOKUP($E:$E,'1'!$A:$E,3,0),"")</f>
        <v/>
      </c>
      <c r="O2034" s="297" t="str">
        <f>_xlfn.IFNA(VLOOKUP($E:$E,'2'!$A:$E,3,0),"")</f>
        <v/>
      </c>
      <c r="P2034" s="297" t="str">
        <f>_xlfn.IFNA(VLOOKUP($E:$E,'3'!$A:$D,3,0),"")</f>
        <v/>
      </c>
      <c r="Q2034" s="297" t="str">
        <f>_xlfn.IFNA(VLOOKUP($E:$E,'4'!$A:$F,3,0),"")</f>
        <v/>
      </c>
      <c r="R2034" s="297" t="str">
        <f>_xlfn.IFNA(VLOOKUP($E:$E,'5'!$A:$F,3,0),"")</f>
        <v/>
      </c>
      <c r="S2034" s="297" t="str">
        <f>_xlfn.IFNA(VLOOKUP($E:$E,'6'!$A:$F,3,0),"")</f>
        <v/>
      </c>
      <c r="T2034" s="313">
        <v>2</v>
      </c>
      <c r="U2034" s="313">
        <v>20</v>
      </c>
      <c r="V2034" s="313">
        <v>20</v>
      </c>
      <c r="W2034" s="314">
        <v>1.3089999999999999</v>
      </c>
      <c r="X2034" s="315">
        <v>6.4999999999999997E-4</v>
      </c>
      <c r="Y2034" s="749">
        <v>1360</v>
      </c>
      <c r="Z2034" s="282"/>
      <c r="AA2034" s="316" t="s">
        <v>10388</v>
      </c>
      <c r="AB2034" s="282" t="s">
        <v>9163</v>
      </c>
      <c r="AC2034" s="317" t="s">
        <v>2081</v>
      </c>
      <c r="AD2034" s="318" t="s">
        <v>510</v>
      </c>
      <c r="AE2034" s="319">
        <v>0</v>
      </c>
      <c r="AF2034" s="319" t="s">
        <v>11282</v>
      </c>
      <c r="AG2034" s="320">
        <v>18.899999999999999</v>
      </c>
      <c r="AH2034" s="321">
        <f t="shared" si="361"/>
        <v>0</v>
      </c>
      <c r="AI2034" s="287">
        <f>_xlfn.IFNA(VLOOKUP(AD:AD,грп!B:C,2,0),0)</f>
        <v>0</v>
      </c>
      <c r="AJ2034" s="607">
        <v>0</v>
      </c>
      <c r="AK2034" s="672" t="str">
        <f t="shared" si="362"/>
        <v xml:space="preserve"> </v>
      </c>
      <c r="AL2034" s="174"/>
    </row>
    <row r="2035" spans="1:38" s="4" customFormat="1" ht="12" customHeight="1" outlineLevel="1" x14ac:dyDescent="0.35">
      <c r="A2035" s="307" t="s">
        <v>339</v>
      </c>
      <c r="B2035" s="308" t="s">
        <v>7556</v>
      </c>
      <c r="C2035" s="290" t="s">
        <v>555</v>
      </c>
      <c r="D2035" s="310" t="s">
        <v>11077</v>
      </c>
      <c r="E2035" s="322" t="s">
        <v>1280</v>
      </c>
      <c r="F2035" s="293"/>
      <c r="G2035" s="293"/>
      <c r="H2035" s="294">
        <v>12</v>
      </c>
      <c r="I2035" s="294" t="str">
        <f>IFERROR(_xlfn.IFNA(VLOOKUP($D:$D,history!$I:$Y,3,0),VLOOKUP(E:E,history!$H:$Y,4,0)),"--")</f>
        <v>--</v>
      </c>
      <c r="J2035" s="282" t="s">
        <v>9869</v>
      </c>
      <c r="K2035" s="282" t="str">
        <f t="shared" si="358"/>
        <v/>
      </c>
      <c r="L2035" s="312">
        <f t="shared" si="359"/>
        <v>1204.5899999999999</v>
      </c>
      <c r="M2035" s="312">
        <f t="shared" si="360"/>
        <v>1825.14</v>
      </c>
      <c r="N2035" s="297" t="str">
        <f>_xlfn.IFNA(VLOOKUP($E:$E,'1'!$A:$E,3,0),"")</f>
        <v/>
      </c>
      <c r="O2035" s="297" t="str">
        <f>_xlfn.IFNA(VLOOKUP($E:$E,'2'!$A:$E,3,0),"")</f>
        <v/>
      </c>
      <c r="P2035" s="297" t="str">
        <f>_xlfn.IFNA(VLOOKUP($E:$E,'3'!$A:$D,3,0),"")</f>
        <v/>
      </c>
      <c r="Q2035" s="297" t="str">
        <f>_xlfn.IFNA(VLOOKUP($E:$E,'4'!$A:$F,3,0),"")</f>
        <v/>
      </c>
      <c r="R2035" s="297" t="str">
        <f>_xlfn.IFNA(VLOOKUP($E:$E,'5'!$A:$F,3,0),"")</f>
        <v/>
      </c>
      <c r="S2035" s="297" t="str">
        <f>_xlfn.IFNA(VLOOKUP($E:$E,'6'!$A:$F,3,0),"")</f>
        <v/>
      </c>
      <c r="T2035" s="313">
        <v>2</v>
      </c>
      <c r="U2035" s="313">
        <v>10</v>
      </c>
      <c r="V2035" s="313">
        <v>10</v>
      </c>
      <c r="W2035" s="314">
        <v>2.1179999999999999</v>
      </c>
      <c r="X2035" s="315">
        <v>1.1000000000000001E-3</v>
      </c>
      <c r="Y2035" s="749">
        <v>1640</v>
      </c>
      <c r="Z2035" s="282"/>
      <c r="AA2035" s="316" t="s">
        <v>393</v>
      </c>
      <c r="AB2035" s="282" t="s">
        <v>9163</v>
      </c>
      <c r="AC2035" s="317" t="s">
        <v>2081</v>
      </c>
      <c r="AD2035" s="318" t="s">
        <v>510</v>
      </c>
      <c r="AE2035" s="319">
        <v>0</v>
      </c>
      <c r="AF2035" s="319" t="s">
        <v>11282</v>
      </c>
      <c r="AG2035" s="320">
        <v>22.88</v>
      </c>
      <c r="AH2035" s="321">
        <f t="shared" si="361"/>
        <v>0</v>
      </c>
      <c r="AI2035" s="287">
        <f>_xlfn.IFNA(VLOOKUP(AD:AD,грп!B:C,2,0),0)</f>
        <v>0</v>
      </c>
      <c r="AJ2035" s="607">
        <v>4</v>
      </c>
      <c r="AK2035" s="672" t="str">
        <f t="shared" si="362"/>
        <v xml:space="preserve"> </v>
      </c>
      <c r="AL2035" s="174"/>
    </row>
    <row r="2036" spans="1:38" s="4" customFormat="1" ht="12" customHeight="1" outlineLevel="1" x14ac:dyDescent="0.35">
      <c r="A2036" s="307" t="s">
        <v>339</v>
      </c>
      <c r="B2036" s="308" t="s">
        <v>7557</v>
      </c>
      <c r="C2036" s="290" t="s">
        <v>555</v>
      </c>
      <c r="D2036" s="310" t="s">
        <v>10243</v>
      </c>
      <c r="E2036" s="322" t="s">
        <v>1281</v>
      </c>
      <c r="F2036" s="293"/>
      <c r="G2036" s="293"/>
      <c r="H2036" s="294">
        <v>1</v>
      </c>
      <c r="I2036" s="294" t="str">
        <f>IFERROR(_xlfn.IFNA(VLOOKUP($D:$D,history!$I:$Y,3,0),VLOOKUP(E:E,history!$H:$Y,4,0)),"--")</f>
        <v>--</v>
      </c>
      <c r="J2036" s="282" t="s">
        <v>5946</v>
      </c>
      <c r="K2036" s="282" t="str">
        <f t="shared" si="358"/>
        <v/>
      </c>
      <c r="L2036" s="312">
        <f t="shared" si="359"/>
        <v>1618.93</v>
      </c>
      <c r="M2036" s="312">
        <f t="shared" si="360"/>
        <v>2452.9299999999998</v>
      </c>
      <c r="N2036" s="297" t="str">
        <f>_xlfn.IFNA(VLOOKUP($E:$E,'1'!$A:$E,3,0),"")</f>
        <v/>
      </c>
      <c r="O2036" s="297" t="str">
        <f>_xlfn.IFNA(VLOOKUP($E:$E,'2'!$A:$E,3,0),"")</f>
        <v/>
      </c>
      <c r="P2036" s="297" t="str">
        <f>_xlfn.IFNA(VLOOKUP($E:$E,'3'!$A:$D,3,0),"")</f>
        <v/>
      </c>
      <c r="Q2036" s="297" t="str">
        <f>_xlfn.IFNA(VLOOKUP($E:$E,'4'!$A:$F,3,0),"")</f>
        <v/>
      </c>
      <c r="R2036" s="297" t="str">
        <f>_xlfn.IFNA(VLOOKUP($E:$E,'5'!$A:$F,3,0),"")</f>
        <v/>
      </c>
      <c r="S2036" s="297" t="str">
        <f>_xlfn.IFNA(VLOOKUP($E:$E,'6'!$A:$F,3,0),"")</f>
        <v/>
      </c>
      <c r="T2036" s="313">
        <v>2</v>
      </c>
      <c r="U2036" s="313">
        <v>10</v>
      </c>
      <c r="V2036" s="313">
        <v>10</v>
      </c>
      <c r="W2036" s="314">
        <v>2.2280000000000002</v>
      </c>
      <c r="X2036" s="315">
        <v>1.4E-3</v>
      </c>
      <c r="Y2036" s="749">
        <v>2210</v>
      </c>
      <c r="Z2036" s="282"/>
      <c r="AA2036" s="316" t="s">
        <v>10388</v>
      </c>
      <c r="AB2036" s="282" t="s">
        <v>9163</v>
      </c>
      <c r="AC2036" s="317" t="s">
        <v>2081</v>
      </c>
      <c r="AD2036" s="318" t="s">
        <v>510</v>
      </c>
      <c r="AE2036" s="319">
        <v>0</v>
      </c>
      <c r="AF2036" s="319" t="s">
        <v>11282</v>
      </c>
      <c r="AG2036" s="320">
        <v>30.75</v>
      </c>
      <c r="AH2036" s="321">
        <f t="shared" si="361"/>
        <v>0</v>
      </c>
      <c r="AI2036" s="287">
        <f>_xlfn.IFNA(VLOOKUP(AD:AD,грп!B:C,2,0),0)</f>
        <v>0</v>
      </c>
      <c r="AJ2036" s="607">
        <v>0</v>
      </c>
      <c r="AK2036" s="672" t="str">
        <f t="shared" si="362"/>
        <v xml:space="preserve"> </v>
      </c>
      <c r="AL2036" s="174"/>
    </row>
    <row r="2037" spans="1:38" s="4" customFormat="1" ht="12" customHeight="1" outlineLevel="1" x14ac:dyDescent="0.35">
      <c r="A2037" s="307" t="s">
        <v>10525</v>
      </c>
      <c r="B2037" s="308" t="s">
        <v>7558</v>
      </c>
      <c r="C2037" s="323"/>
      <c r="D2037" s="310" t="s">
        <v>11078</v>
      </c>
      <c r="E2037" s="324" t="s">
        <v>2369</v>
      </c>
      <c r="F2037" s="293"/>
      <c r="G2037" s="293"/>
      <c r="H2037" s="294"/>
      <c r="I2037" s="294" t="str">
        <f>IFERROR(_xlfn.IFNA(VLOOKUP($D:$D,history!$I:$Y,3,0),VLOOKUP(E:E,history!$H:$Y,4,0)),"--")</f>
        <v>--</v>
      </c>
      <c r="J2037" s="282" t="s">
        <v>5946</v>
      </c>
      <c r="K2037" s="282" t="str">
        <f t="shared" si="358"/>
        <v/>
      </c>
      <c r="L2037" s="312">
        <f t="shared" si="359"/>
        <v>95.29</v>
      </c>
      <c r="M2037" s="312">
        <f t="shared" si="360"/>
        <v>144.38</v>
      </c>
      <c r="N2037" s="297" t="str">
        <f>_xlfn.IFNA(VLOOKUP($E:$E,'1'!$A:$E,3,0),"")</f>
        <v/>
      </c>
      <c r="O2037" s="297" t="str">
        <f>_xlfn.IFNA(VLOOKUP($E:$E,'2'!$A:$E,3,0),"")</f>
        <v/>
      </c>
      <c r="P2037" s="297" t="str">
        <f>_xlfn.IFNA(VLOOKUP($E:$E,'3'!$A:$D,3,0),"")</f>
        <v/>
      </c>
      <c r="Q2037" s="297" t="str">
        <f>_xlfn.IFNA(VLOOKUP($E:$E,'4'!$A:$F,3,0),"")</f>
        <v/>
      </c>
      <c r="R2037" s="297" t="str">
        <f>_xlfn.IFNA(VLOOKUP($E:$E,'5'!$A:$F,3,0),"")</f>
        <v/>
      </c>
      <c r="S2037" s="297" t="str">
        <f>_xlfn.IFNA(VLOOKUP($E:$E,'6'!$A:$F,3,0),"")</f>
        <v/>
      </c>
      <c r="T2037" s="313">
        <v>5</v>
      </c>
      <c r="U2037" s="313">
        <v>50</v>
      </c>
      <c r="V2037" s="313">
        <v>500</v>
      </c>
      <c r="W2037" s="314">
        <v>4.8000000000000001E-2</v>
      </c>
      <c r="X2037" s="315">
        <v>9.0000000000000006E-5</v>
      </c>
      <c r="Y2037" s="749">
        <v>140</v>
      </c>
      <c r="Z2037" s="282"/>
      <c r="AA2037" s="316" t="s">
        <v>10390</v>
      </c>
      <c r="AB2037" s="282" t="s">
        <v>9163</v>
      </c>
      <c r="AC2037" s="317" t="s">
        <v>2081</v>
      </c>
      <c r="AD2037" s="318" t="s">
        <v>510</v>
      </c>
      <c r="AE2037" s="319">
        <v>0</v>
      </c>
      <c r="AF2037" s="319" t="s">
        <v>11282</v>
      </c>
      <c r="AG2037" s="320">
        <v>1.81</v>
      </c>
      <c r="AH2037" s="321">
        <f t="shared" si="361"/>
        <v>0</v>
      </c>
      <c r="AI2037" s="287">
        <f>_xlfn.IFNA(VLOOKUP(AD:AD,грп!B:C,2,0),0)</f>
        <v>0</v>
      </c>
      <c r="AJ2037" s="607">
        <v>0</v>
      </c>
      <c r="AK2037" s="672">
        <f t="shared" si="362"/>
        <v>0</v>
      </c>
      <c r="AL2037" s="174"/>
    </row>
    <row r="2038" spans="1:38" s="4" customFormat="1" ht="12" customHeight="1" outlineLevel="1" x14ac:dyDescent="0.35">
      <c r="A2038" s="307" t="s">
        <v>10525</v>
      </c>
      <c r="B2038" s="308" t="s">
        <v>7559</v>
      </c>
      <c r="C2038" s="323"/>
      <c r="D2038" s="310" t="s">
        <v>11079</v>
      </c>
      <c r="E2038" s="324" t="s">
        <v>2370</v>
      </c>
      <c r="F2038" s="293"/>
      <c r="G2038" s="293"/>
      <c r="H2038" s="294"/>
      <c r="I2038" s="294" t="str">
        <f>IFERROR(_xlfn.IFNA(VLOOKUP($D:$D,history!$I:$Y,3,0),VLOOKUP(E:E,history!$H:$Y,4,0)),"--")</f>
        <v>--</v>
      </c>
      <c r="J2038" s="282" t="s">
        <v>5946</v>
      </c>
      <c r="K2038" s="282" t="str">
        <f t="shared" si="358"/>
        <v/>
      </c>
      <c r="L2038" s="312">
        <f t="shared" si="359"/>
        <v>108.98</v>
      </c>
      <c r="M2038" s="312">
        <f t="shared" si="360"/>
        <v>165.12</v>
      </c>
      <c r="N2038" s="297" t="str">
        <f>_xlfn.IFNA(VLOOKUP($E:$E,'1'!$A:$E,3,0),"")</f>
        <v/>
      </c>
      <c r="O2038" s="297" t="str">
        <f>_xlfn.IFNA(VLOOKUP($E:$E,'2'!$A:$E,3,0),"")</f>
        <v/>
      </c>
      <c r="P2038" s="297" t="str">
        <f>_xlfn.IFNA(VLOOKUP($E:$E,'3'!$A:$D,3,0),"")</f>
        <v/>
      </c>
      <c r="Q2038" s="297" t="str">
        <f>_xlfn.IFNA(VLOOKUP($E:$E,'4'!$A:$F,3,0),"")</f>
        <v/>
      </c>
      <c r="R2038" s="297" t="str">
        <f>_xlfn.IFNA(VLOOKUP($E:$E,'5'!$A:$F,3,0),"")</f>
        <v/>
      </c>
      <c r="S2038" s="297" t="str">
        <f>_xlfn.IFNA(VLOOKUP($E:$E,'6'!$A:$F,3,0),"")</f>
        <v/>
      </c>
      <c r="T2038" s="313">
        <v>5</v>
      </c>
      <c r="U2038" s="313">
        <v>50</v>
      </c>
      <c r="V2038" s="313">
        <v>400</v>
      </c>
      <c r="W2038" s="314">
        <v>5.5E-2</v>
      </c>
      <c r="X2038" s="315">
        <v>1.15E-4</v>
      </c>
      <c r="Y2038" s="749">
        <v>160</v>
      </c>
      <c r="Z2038" s="282"/>
      <c r="AA2038" s="316" t="s">
        <v>10391</v>
      </c>
      <c r="AB2038" s="282" t="s">
        <v>9163</v>
      </c>
      <c r="AC2038" s="317" t="s">
        <v>2081</v>
      </c>
      <c r="AD2038" s="318" t="s">
        <v>510</v>
      </c>
      <c r="AE2038" s="319">
        <v>0</v>
      </c>
      <c r="AF2038" s="319" t="s">
        <v>11282</v>
      </c>
      <c r="AG2038" s="320">
        <v>2.0699999999999998</v>
      </c>
      <c r="AH2038" s="321">
        <f t="shared" si="361"/>
        <v>0</v>
      </c>
      <c r="AI2038" s="287">
        <f>_xlfn.IFNA(VLOOKUP(AD:AD,грп!B:C,2,0),0)</f>
        <v>0</v>
      </c>
      <c r="AJ2038" s="607">
        <v>0</v>
      </c>
      <c r="AK2038" s="672">
        <f t="shared" si="362"/>
        <v>0</v>
      </c>
      <c r="AL2038" s="174"/>
    </row>
    <row r="2039" spans="1:38" s="4" customFormat="1" ht="12" customHeight="1" outlineLevel="1" x14ac:dyDescent="0.35">
      <c r="A2039" s="307" t="s">
        <v>10525</v>
      </c>
      <c r="B2039" s="308" t="s">
        <v>7560</v>
      </c>
      <c r="C2039" s="323"/>
      <c r="D2039" s="310" t="s">
        <v>11080</v>
      </c>
      <c r="E2039" s="324" t="s">
        <v>2371</v>
      </c>
      <c r="F2039" s="293"/>
      <c r="G2039" s="293"/>
      <c r="H2039" s="294"/>
      <c r="I2039" s="294" t="str">
        <f>IFERROR(_xlfn.IFNA(VLOOKUP($D:$D,history!$I:$Y,3,0),VLOOKUP(E:E,history!$H:$Y,4,0)),"--")</f>
        <v>--</v>
      </c>
      <c r="J2039" s="282" t="s">
        <v>9870</v>
      </c>
      <c r="K2039" s="282" t="str">
        <f t="shared" si="358"/>
        <v/>
      </c>
      <c r="L2039" s="312">
        <f t="shared" si="359"/>
        <v>134.25</v>
      </c>
      <c r="M2039" s="312">
        <f t="shared" si="360"/>
        <v>203.41</v>
      </c>
      <c r="N2039" s="297" t="str">
        <f>_xlfn.IFNA(VLOOKUP($E:$E,'1'!$A:$E,3,0),"")</f>
        <v/>
      </c>
      <c r="O2039" s="297" t="str">
        <f>_xlfn.IFNA(VLOOKUP($E:$E,'2'!$A:$E,3,0),"")</f>
        <v/>
      </c>
      <c r="P2039" s="297" t="str">
        <f>_xlfn.IFNA(VLOOKUP($E:$E,'3'!$A:$D,3,0),"")</f>
        <v/>
      </c>
      <c r="Q2039" s="297" t="str">
        <f>_xlfn.IFNA(VLOOKUP($E:$E,'4'!$A:$F,3,0),"")</f>
        <v/>
      </c>
      <c r="R2039" s="297" t="str">
        <f>_xlfn.IFNA(VLOOKUP($E:$E,'5'!$A:$F,3,0),"")</f>
        <v/>
      </c>
      <c r="S2039" s="297" t="str">
        <f>_xlfn.IFNA(VLOOKUP($E:$E,'6'!$A:$F,3,0),"")</f>
        <v/>
      </c>
      <c r="T2039" s="313">
        <v>5</v>
      </c>
      <c r="U2039" s="313">
        <v>50</v>
      </c>
      <c r="V2039" s="313">
        <v>200</v>
      </c>
      <c r="W2039" s="314">
        <v>6.4000000000000001E-2</v>
      </c>
      <c r="X2039" s="315">
        <v>1.3999999999999999E-4</v>
      </c>
      <c r="Y2039" s="749">
        <v>190</v>
      </c>
      <c r="Z2039" s="282"/>
      <c r="AA2039" s="316" t="s">
        <v>10390</v>
      </c>
      <c r="AB2039" s="282" t="s">
        <v>9163</v>
      </c>
      <c r="AC2039" s="317" t="s">
        <v>2081</v>
      </c>
      <c r="AD2039" s="318" t="s">
        <v>510</v>
      </c>
      <c r="AE2039" s="319">
        <v>0</v>
      </c>
      <c r="AF2039" s="319" t="s">
        <v>11282</v>
      </c>
      <c r="AG2039" s="320">
        <v>2.5499999999999998</v>
      </c>
      <c r="AH2039" s="321">
        <f t="shared" si="361"/>
        <v>0</v>
      </c>
      <c r="AI2039" s="287">
        <f>_xlfn.IFNA(VLOOKUP(AD:AD,грп!B:C,2,0),0)</f>
        <v>0</v>
      </c>
      <c r="AJ2039" s="607">
        <v>0</v>
      </c>
      <c r="AK2039" s="672">
        <f t="shared" si="362"/>
        <v>0</v>
      </c>
      <c r="AL2039" s="174"/>
    </row>
    <row r="2040" spans="1:38" s="4" customFormat="1" ht="12" customHeight="1" outlineLevel="1" x14ac:dyDescent="0.35">
      <c r="A2040" s="307" t="s">
        <v>10525</v>
      </c>
      <c r="B2040" s="308" t="s">
        <v>7561</v>
      </c>
      <c r="C2040" s="323"/>
      <c r="D2040" s="310" t="s">
        <v>11081</v>
      </c>
      <c r="E2040" s="324" t="s">
        <v>2372</v>
      </c>
      <c r="F2040" s="293"/>
      <c r="G2040" s="293"/>
      <c r="H2040" s="294"/>
      <c r="I2040" s="294" t="str">
        <f>IFERROR(_xlfn.IFNA(VLOOKUP($D:$D,history!$I:$Y,3,0),VLOOKUP(E:E,history!$H:$Y,4,0)),"--")</f>
        <v>--</v>
      </c>
      <c r="J2040" s="282" t="s">
        <v>9870</v>
      </c>
      <c r="K2040" s="282" t="str">
        <f t="shared" si="358"/>
        <v/>
      </c>
      <c r="L2040" s="312">
        <f t="shared" si="359"/>
        <v>107.93</v>
      </c>
      <c r="M2040" s="312">
        <f t="shared" si="360"/>
        <v>163.53</v>
      </c>
      <c r="N2040" s="297" t="str">
        <f>_xlfn.IFNA(VLOOKUP($E:$E,'1'!$A:$E,3,0),"")</f>
        <v/>
      </c>
      <c r="O2040" s="297" t="str">
        <f>_xlfn.IFNA(VLOOKUP($E:$E,'2'!$A:$E,3,0),"")</f>
        <v/>
      </c>
      <c r="P2040" s="297" t="str">
        <f>_xlfn.IFNA(VLOOKUP($E:$E,'3'!$A:$D,3,0),"")</f>
        <v/>
      </c>
      <c r="Q2040" s="297" t="str">
        <f>_xlfn.IFNA(VLOOKUP($E:$E,'4'!$A:$F,3,0),"")</f>
        <v/>
      </c>
      <c r="R2040" s="297" t="str">
        <f>_xlfn.IFNA(VLOOKUP($E:$E,'5'!$A:$F,3,0),"")</f>
        <v/>
      </c>
      <c r="S2040" s="297" t="str">
        <f>_xlfn.IFNA(VLOOKUP($E:$E,'6'!$A:$F,3,0),"")</f>
        <v/>
      </c>
      <c r="T2040" s="313">
        <v>5</v>
      </c>
      <c r="U2040" s="313">
        <v>50</v>
      </c>
      <c r="V2040" s="313">
        <v>500</v>
      </c>
      <c r="W2040" s="314">
        <v>5.7000000000000002E-2</v>
      </c>
      <c r="X2040" s="315">
        <v>9.0000000000000006E-5</v>
      </c>
      <c r="Y2040" s="749">
        <v>160</v>
      </c>
      <c r="Z2040" s="282"/>
      <c r="AA2040" s="316" t="s">
        <v>10390</v>
      </c>
      <c r="AB2040" s="282" t="s">
        <v>9163</v>
      </c>
      <c r="AC2040" s="317" t="s">
        <v>2081</v>
      </c>
      <c r="AD2040" s="318" t="s">
        <v>510</v>
      </c>
      <c r="AE2040" s="319">
        <v>0</v>
      </c>
      <c r="AF2040" s="319" t="s">
        <v>11282</v>
      </c>
      <c r="AG2040" s="320">
        <v>2.0499999999999998</v>
      </c>
      <c r="AH2040" s="321">
        <f t="shared" si="361"/>
        <v>0</v>
      </c>
      <c r="AI2040" s="287">
        <f>_xlfn.IFNA(VLOOKUP(AD:AD,грп!B:C,2,0),0)</f>
        <v>0</v>
      </c>
      <c r="AJ2040" s="607">
        <v>50</v>
      </c>
      <c r="AK2040" s="672">
        <f t="shared" si="362"/>
        <v>0</v>
      </c>
      <c r="AL2040" s="174"/>
    </row>
    <row r="2041" spans="1:38" s="4" customFormat="1" ht="12" customHeight="1" outlineLevel="1" x14ac:dyDescent="0.35">
      <c r="A2041" s="307" t="s">
        <v>10525</v>
      </c>
      <c r="B2041" s="308" t="s">
        <v>7562</v>
      </c>
      <c r="C2041" s="323"/>
      <c r="D2041" s="310" t="s">
        <v>11082</v>
      </c>
      <c r="E2041" s="324" t="s">
        <v>2373</v>
      </c>
      <c r="F2041" s="293"/>
      <c r="G2041" s="293"/>
      <c r="H2041" s="294"/>
      <c r="I2041" s="294" t="str">
        <f>IFERROR(_xlfn.IFNA(VLOOKUP($D:$D,history!$I:$Y,3,0),VLOOKUP(E:E,history!$H:$Y,4,0)),"--")</f>
        <v>--</v>
      </c>
      <c r="J2041" s="282" t="s">
        <v>9870</v>
      </c>
      <c r="K2041" s="282" t="str">
        <f t="shared" si="358"/>
        <v/>
      </c>
      <c r="L2041" s="312">
        <f t="shared" si="359"/>
        <v>119.51</v>
      </c>
      <c r="M2041" s="312">
        <f t="shared" si="360"/>
        <v>181.08</v>
      </c>
      <c r="N2041" s="297" t="str">
        <f>_xlfn.IFNA(VLOOKUP($E:$E,'1'!$A:$E,3,0),"")</f>
        <v/>
      </c>
      <c r="O2041" s="297" t="str">
        <f>_xlfn.IFNA(VLOOKUP($E:$E,'2'!$A:$E,3,0),"")</f>
        <v/>
      </c>
      <c r="P2041" s="297" t="str">
        <f>_xlfn.IFNA(VLOOKUP($E:$E,'3'!$A:$D,3,0),"")</f>
        <v/>
      </c>
      <c r="Q2041" s="297" t="str">
        <f>_xlfn.IFNA(VLOOKUP($E:$E,'4'!$A:$F,3,0),"")</f>
        <v/>
      </c>
      <c r="R2041" s="297" t="str">
        <f>_xlfn.IFNA(VLOOKUP($E:$E,'5'!$A:$F,3,0),"")</f>
        <v/>
      </c>
      <c r="S2041" s="297" t="str">
        <f>_xlfn.IFNA(VLOOKUP($E:$E,'6'!$A:$F,3,0),"")</f>
        <v/>
      </c>
      <c r="T2041" s="313">
        <v>5</v>
      </c>
      <c r="U2041" s="313">
        <v>50</v>
      </c>
      <c r="V2041" s="313">
        <v>250</v>
      </c>
      <c r="W2041" s="314">
        <v>6.9000000000000006E-2</v>
      </c>
      <c r="X2041" s="315">
        <v>1.2E-4</v>
      </c>
      <c r="Y2041" s="749">
        <v>170</v>
      </c>
      <c r="Z2041" s="282"/>
      <c r="AA2041" s="316" t="s">
        <v>10390</v>
      </c>
      <c r="AB2041" s="282" t="s">
        <v>9163</v>
      </c>
      <c r="AC2041" s="317" t="s">
        <v>2081</v>
      </c>
      <c r="AD2041" s="318" t="s">
        <v>510</v>
      </c>
      <c r="AE2041" s="319">
        <v>0</v>
      </c>
      <c r="AF2041" s="319" t="s">
        <v>11282</v>
      </c>
      <c r="AG2041" s="320">
        <v>2.27</v>
      </c>
      <c r="AH2041" s="321">
        <f t="shared" si="361"/>
        <v>0</v>
      </c>
      <c r="AI2041" s="287">
        <f>_xlfn.IFNA(VLOOKUP(AD:AD,грп!B:C,2,0),0)</f>
        <v>0</v>
      </c>
      <c r="AJ2041" s="607">
        <v>45</v>
      </c>
      <c r="AK2041" s="672">
        <f t="shared" si="362"/>
        <v>0</v>
      </c>
      <c r="AL2041" s="174"/>
    </row>
    <row r="2042" spans="1:38" s="4" customFormat="1" ht="12" customHeight="1" outlineLevel="1" x14ac:dyDescent="0.35">
      <c r="A2042" s="307" t="s">
        <v>10525</v>
      </c>
      <c r="B2042" s="308" t="s">
        <v>7563</v>
      </c>
      <c r="C2042" s="323"/>
      <c r="D2042" s="310" t="s">
        <v>11083</v>
      </c>
      <c r="E2042" s="324" t="s">
        <v>2374</v>
      </c>
      <c r="F2042" s="293"/>
      <c r="G2042" s="293"/>
      <c r="H2042" s="294"/>
      <c r="I2042" s="294" t="str">
        <f>IFERROR(_xlfn.IFNA(VLOOKUP($D:$D,history!$I:$Y,3,0),VLOOKUP(E:E,history!$H:$Y,4,0)),"--")</f>
        <v>--</v>
      </c>
      <c r="J2042" s="282" t="s">
        <v>9870</v>
      </c>
      <c r="K2042" s="282" t="str">
        <f t="shared" si="358"/>
        <v/>
      </c>
      <c r="L2042" s="312">
        <f t="shared" si="359"/>
        <v>152.68</v>
      </c>
      <c r="M2042" s="312">
        <f t="shared" si="360"/>
        <v>231.33</v>
      </c>
      <c r="N2042" s="297" t="str">
        <f>_xlfn.IFNA(VLOOKUP($E:$E,'1'!$A:$E,3,0),"")</f>
        <v/>
      </c>
      <c r="O2042" s="297" t="str">
        <f>_xlfn.IFNA(VLOOKUP($E:$E,'2'!$A:$E,3,0),"")</f>
        <v/>
      </c>
      <c r="P2042" s="297" t="str">
        <f>_xlfn.IFNA(VLOOKUP($E:$E,'3'!$A:$D,3,0),"")</f>
        <v/>
      </c>
      <c r="Q2042" s="297" t="str">
        <f>_xlfn.IFNA(VLOOKUP($E:$E,'4'!$A:$F,3,0),"")</f>
        <v/>
      </c>
      <c r="R2042" s="297" t="str">
        <f>_xlfn.IFNA(VLOOKUP($E:$E,'5'!$A:$F,3,0),"")</f>
        <v/>
      </c>
      <c r="S2042" s="297" t="str">
        <f>_xlfn.IFNA(VLOOKUP($E:$E,'6'!$A:$F,3,0),"")</f>
        <v/>
      </c>
      <c r="T2042" s="313">
        <v>5</v>
      </c>
      <c r="U2042" s="313">
        <v>50</v>
      </c>
      <c r="V2042" s="313">
        <v>200</v>
      </c>
      <c r="W2042" s="314">
        <v>8.3000000000000004E-2</v>
      </c>
      <c r="X2042" s="315">
        <v>1.3999999999999999E-4</v>
      </c>
      <c r="Y2042" s="749">
        <v>220</v>
      </c>
      <c r="Z2042" s="282"/>
      <c r="AA2042" s="316" t="s">
        <v>10390</v>
      </c>
      <c r="AB2042" s="282" t="s">
        <v>9163</v>
      </c>
      <c r="AC2042" s="317" t="s">
        <v>2081</v>
      </c>
      <c r="AD2042" s="318" t="s">
        <v>510</v>
      </c>
      <c r="AE2042" s="319">
        <v>0</v>
      </c>
      <c r="AF2042" s="319" t="s">
        <v>11282</v>
      </c>
      <c r="AG2042" s="320">
        <v>2.9</v>
      </c>
      <c r="AH2042" s="321">
        <f t="shared" si="361"/>
        <v>0</v>
      </c>
      <c r="AI2042" s="287">
        <f>_xlfn.IFNA(VLOOKUP(AD:AD,грп!B:C,2,0),0)</f>
        <v>0</v>
      </c>
      <c r="AJ2042" s="607">
        <v>50</v>
      </c>
      <c r="AK2042" s="672">
        <f t="shared" si="362"/>
        <v>0</v>
      </c>
      <c r="AL2042" s="174"/>
    </row>
    <row r="2043" spans="1:38" s="4" customFormat="1" ht="12" customHeight="1" outlineLevel="1" x14ac:dyDescent="0.35">
      <c r="A2043" s="307" t="s">
        <v>10525</v>
      </c>
      <c r="B2043" s="308" t="s">
        <v>7564</v>
      </c>
      <c r="C2043" s="323"/>
      <c r="D2043" s="310" t="s">
        <v>2375</v>
      </c>
      <c r="E2043" s="324" t="s">
        <v>2376</v>
      </c>
      <c r="F2043" s="293"/>
      <c r="G2043" s="293"/>
      <c r="H2043" s="294"/>
      <c r="I2043" s="294" t="str">
        <f>IFERROR(_xlfn.IFNA(VLOOKUP($D:$D,history!$I:$Y,3,0),VLOOKUP(E:E,history!$H:$Y,4,0)),"--")</f>
        <v>--</v>
      </c>
      <c r="J2043" s="282" t="s">
        <v>5946</v>
      </c>
      <c r="K2043" s="282" t="str">
        <f t="shared" si="358"/>
        <v/>
      </c>
      <c r="L2043" s="312">
        <f t="shared" si="359"/>
        <v>144.26</v>
      </c>
      <c r="M2043" s="312">
        <f t="shared" si="360"/>
        <v>218.57</v>
      </c>
      <c r="N2043" s="297" t="str">
        <f>_xlfn.IFNA(VLOOKUP($E:$E,'1'!$A:$E,3,0),"")</f>
        <v/>
      </c>
      <c r="O2043" s="297" t="str">
        <f>_xlfn.IFNA(VLOOKUP($E:$E,'2'!$A:$E,3,0),"")</f>
        <v/>
      </c>
      <c r="P2043" s="297" t="str">
        <f>_xlfn.IFNA(VLOOKUP($E:$E,'3'!$A:$D,3,0),"")</f>
        <v/>
      </c>
      <c r="Q2043" s="297" t="str">
        <f>_xlfn.IFNA(VLOOKUP($E:$E,'4'!$A:$F,3,0),"")</f>
        <v/>
      </c>
      <c r="R2043" s="297" t="str">
        <f>_xlfn.IFNA(VLOOKUP($E:$E,'5'!$A:$F,3,0),"")</f>
        <v/>
      </c>
      <c r="S2043" s="297" t="str">
        <f>_xlfn.IFNA(VLOOKUP($E:$E,'6'!$A:$F,3,0),"")</f>
        <v/>
      </c>
      <c r="T2043" s="313">
        <v>5</v>
      </c>
      <c r="U2043" s="313">
        <v>50</v>
      </c>
      <c r="V2043" s="313">
        <v>250</v>
      </c>
      <c r="W2043" s="314">
        <v>8.1000000000000003E-2</v>
      </c>
      <c r="X2043" s="315">
        <v>1.2E-4</v>
      </c>
      <c r="Y2043" s="749">
        <v>210</v>
      </c>
      <c r="Z2043" s="282"/>
      <c r="AA2043" s="316" t="s">
        <v>10391</v>
      </c>
      <c r="AB2043" s="282" t="s">
        <v>9163</v>
      </c>
      <c r="AC2043" s="317" t="s">
        <v>2081</v>
      </c>
      <c r="AD2043" s="318" t="s">
        <v>510</v>
      </c>
      <c r="AE2043" s="319">
        <v>0</v>
      </c>
      <c r="AF2043" s="319" t="s">
        <v>11282</v>
      </c>
      <c r="AG2043" s="320">
        <v>2.74</v>
      </c>
      <c r="AH2043" s="321">
        <f t="shared" si="361"/>
        <v>0</v>
      </c>
      <c r="AI2043" s="287">
        <f>_xlfn.IFNA(VLOOKUP(AD:AD,грп!B:C,2,0),0)</f>
        <v>0</v>
      </c>
      <c r="AJ2043" s="607">
        <v>0</v>
      </c>
      <c r="AK2043" s="672">
        <f t="shared" si="362"/>
        <v>0</v>
      </c>
      <c r="AL2043" s="174"/>
    </row>
    <row r="2044" spans="1:38" s="4" customFormat="1" ht="12" customHeight="1" outlineLevel="1" x14ac:dyDescent="0.35">
      <c r="A2044" s="307" t="s">
        <v>10525</v>
      </c>
      <c r="B2044" s="308" t="s">
        <v>7565</v>
      </c>
      <c r="C2044" s="323"/>
      <c r="D2044" s="310" t="s">
        <v>2377</v>
      </c>
      <c r="E2044" s="324" t="s">
        <v>2378</v>
      </c>
      <c r="F2044" s="293"/>
      <c r="G2044" s="293"/>
      <c r="H2044" s="294"/>
      <c r="I2044" s="294" t="str">
        <f>IFERROR(_xlfn.IFNA(VLOOKUP($D:$D,history!$I:$Y,3,0),VLOOKUP(E:E,history!$H:$Y,4,0)),"--")</f>
        <v>--</v>
      </c>
      <c r="J2044" s="282" t="s">
        <v>5946</v>
      </c>
      <c r="K2044" s="282" t="str">
        <f t="shared" si="358"/>
        <v/>
      </c>
      <c r="L2044" s="312">
        <f t="shared" si="359"/>
        <v>163.72999999999999</v>
      </c>
      <c r="M2044" s="312">
        <f t="shared" si="360"/>
        <v>248.08</v>
      </c>
      <c r="N2044" s="297" t="str">
        <f>_xlfn.IFNA(VLOOKUP($E:$E,'1'!$A:$E,3,0),"")</f>
        <v/>
      </c>
      <c r="O2044" s="297" t="str">
        <f>_xlfn.IFNA(VLOOKUP($E:$E,'2'!$A:$E,3,0),"")</f>
        <v/>
      </c>
      <c r="P2044" s="297" t="str">
        <f>_xlfn.IFNA(VLOOKUP($E:$E,'3'!$A:$D,3,0),"")</f>
        <v/>
      </c>
      <c r="Q2044" s="297" t="str">
        <f>_xlfn.IFNA(VLOOKUP($E:$E,'4'!$A:$F,3,0),"")</f>
        <v/>
      </c>
      <c r="R2044" s="297" t="str">
        <f>_xlfn.IFNA(VLOOKUP($E:$E,'5'!$A:$F,3,0),"")</f>
        <v/>
      </c>
      <c r="S2044" s="297" t="str">
        <f>_xlfn.IFNA(VLOOKUP($E:$E,'6'!$A:$F,3,0),"")</f>
        <v/>
      </c>
      <c r="T2044" s="313">
        <v>5</v>
      </c>
      <c r="U2044" s="313">
        <v>50</v>
      </c>
      <c r="V2044" s="313">
        <v>200</v>
      </c>
      <c r="W2044" s="314">
        <v>9.9000000000000005E-2</v>
      </c>
      <c r="X2044" s="315">
        <v>1.3999999999999999E-4</v>
      </c>
      <c r="Y2044" s="749">
        <v>240</v>
      </c>
      <c r="Z2044" s="282"/>
      <c r="AA2044" s="316" t="s">
        <v>10390</v>
      </c>
      <c r="AB2044" s="282" t="s">
        <v>9163</v>
      </c>
      <c r="AC2044" s="317" t="s">
        <v>2081</v>
      </c>
      <c r="AD2044" s="318" t="s">
        <v>510</v>
      </c>
      <c r="AE2044" s="319">
        <v>0</v>
      </c>
      <c r="AF2044" s="319" t="s">
        <v>11282</v>
      </c>
      <c r="AG2044" s="320">
        <v>3.11</v>
      </c>
      <c r="AH2044" s="321">
        <f t="shared" si="361"/>
        <v>0</v>
      </c>
      <c r="AI2044" s="287">
        <f>_xlfn.IFNA(VLOOKUP(AD:AD,грп!B:C,2,0),0)</f>
        <v>0</v>
      </c>
      <c r="AJ2044" s="607">
        <v>0</v>
      </c>
      <c r="AK2044" s="672">
        <f t="shared" si="362"/>
        <v>0</v>
      </c>
      <c r="AL2044" s="174"/>
    </row>
    <row r="2045" spans="1:38" s="4" customFormat="1" ht="12" customHeight="1" outlineLevel="1" x14ac:dyDescent="0.35">
      <c r="A2045" s="307" t="s">
        <v>10525</v>
      </c>
      <c r="B2045" s="308" t="s">
        <v>7566</v>
      </c>
      <c r="C2045" s="323"/>
      <c r="D2045" s="310" t="s">
        <v>11084</v>
      </c>
      <c r="E2045" s="324" t="s">
        <v>2379</v>
      </c>
      <c r="F2045" s="293"/>
      <c r="G2045" s="293"/>
      <c r="H2045" s="294"/>
      <c r="I2045" s="294" t="str">
        <f>IFERROR(_xlfn.IFNA(VLOOKUP($D:$D,history!$I:$Y,3,0),VLOOKUP(E:E,history!$H:$Y,4,0)),"--")</f>
        <v>--</v>
      </c>
      <c r="J2045" s="282" t="s">
        <v>9868</v>
      </c>
      <c r="K2045" s="282" t="str">
        <f t="shared" si="358"/>
        <v/>
      </c>
      <c r="L2045" s="312">
        <f t="shared" si="359"/>
        <v>65.28</v>
      </c>
      <c r="M2045" s="312">
        <f t="shared" si="360"/>
        <v>98.91</v>
      </c>
      <c r="N2045" s="297" t="str">
        <f>_xlfn.IFNA(VLOOKUP($E:$E,'1'!$A:$E,3,0),"")</f>
        <v/>
      </c>
      <c r="O2045" s="297" t="str">
        <f>_xlfn.IFNA(VLOOKUP($E:$E,'2'!$A:$E,3,0),"")</f>
        <v/>
      </c>
      <c r="P2045" s="297" t="str">
        <f>_xlfn.IFNA(VLOOKUP($E:$E,'3'!$A:$D,3,0),"")</f>
        <v/>
      </c>
      <c r="Q2045" s="297" t="str">
        <f>_xlfn.IFNA(VLOOKUP($E:$E,'4'!$A:$F,3,0),"")</f>
        <v/>
      </c>
      <c r="R2045" s="297" t="str">
        <f>_xlfn.IFNA(VLOOKUP($E:$E,'5'!$A:$F,3,0),"")</f>
        <v/>
      </c>
      <c r="S2045" s="297" t="str">
        <f>_xlfn.IFNA(VLOOKUP($E:$E,'6'!$A:$F,3,0),"")</f>
        <v/>
      </c>
      <c r="T2045" s="313">
        <v>5</v>
      </c>
      <c r="U2045" s="313">
        <v>50</v>
      </c>
      <c r="V2045" s="313">
        <v>500</v>
      </c>
      <c r="W2045" s="314">
        <v>4.4999999999999998E-2</v>
      </c>
      <c r="X2045" s="315">
        <v>9.0000000000000006E-5</v>
      </c>
      <c r="Y2045" s="749">
        <v>90</v>
      </c>
      <c r="Z2045" s="282"/>
      <c r="AA2045" s="316" t="s">
        <v>10390</v>
      </c>
      <c r="AB2045" s="282" t="s">
        <v>9163</v>
      </c>
      <c r="AC2045" s="317" t="s">
        <v>2081</v>
      </c>
      <c r="AD2045" s="318" t="s">
        <v>510</v>
      </c>
      <c r="AE2045" s="319">
        <v>0</v>
      </c>
      <c r="AF2045" s="319" t="s">
        <v>11282</v>
      </c>
      <c r="AG2045" s="320">
        <v>1.24</v>
      </c>
      <c r="AH2045" s="321">
        <f t="shared" si="361"/>
        <v>0</v>
      </c>
      <c r="AI2045" s="287">
        <f>_xlfn.IFNA(VLOOKUP(AD:AD,грп!B:C,2,0),0)</f>
        <v>0</v>
      </c>
      <c r="AJ2045" s="607">
        <v>5</v>
      </c>
      <c r="AK2045" s="672">
        <f t="shared" si="362"/>
        <v>0</v>
      </c>
      <c r="AL2045" s="174"/>
    </row>
    <row r="2046" spans="1:38" s="4" customFormat="1" ht="12" customHeight="1" outlineLevel="1" x14ac:dyDescent="0.35">
      <c r="A2046" s="307" t="s">
        <v>10525</v>
      </c>
      <c r="B2046" s="308" t="s">
        <v>7567</v>
      </c>
      <c r="C2046" s="323"/>
      <c r="D2046" s="310" t="s">
        <v>11085</v>
      </c>
      <c r="E2046" s="324" t="s">
        <v>2380</v>
      </c>
      <c r="F2046" s="293"/>
      <c r="G2046" s="293"/>
      <c r="H2046" s="294"/>
      <c r="I2046" s="294" t="str">
        <f>IFERROR(_xlfn.IFNA(VLOOKUP($D:$D,history!$I:$Y,3,0),VLOOKUP(E:E,history!$H:$Y,4,0)),"--")</f>
        <v>--</v>
      </c>
      <c r="J2046" s="282" t="s">
        <v>9870</v>
      </c>
      <c r="K2046" s="282" t="str">
        <f t="shared" si="358"/>
        <v/>
      </c>
      <c r="L2046" s="312">
        <f t="shared" si="359"/>
        <v>78.45</v>
      </c>
      <c r="M2046" s="312">
        <f t="shared" si="360"/>
        <v>118.86</v>
      </c>
      <c r="N2046" s="297" t="str">
        <f>_xlfn.IFNA(VLOOKUP($E:$E,'1'!$A:$E,3,0),"")</f>
        <v/>
      </c>
      <c r="O2046" s="297" t="str">
        <f>_xlfn.IFNA(VLOOKUP($E:$E,'2'!$A:$E,3,0),"")</f>
        <v/>
      </c>
      <c r="P2046" s="297" t="str">
        <f>_xlfn.IFNA(VLOOKUP($E:$E,'3'!$A:$D,3,0),"")</f>
        <v/>
      </c>
      <c r="Q2046" s="297" t="str">
        <f>_xlfn.IFNA(VLOOKUP($E:$E,'4'!$A:$F,3,0),"")</f>
        <v/>
      </c>
      <c r="R2046" s="297" t="str">
        <f>_xlfn.IFNA(VLOOKUP($E:$E,'5'!$A:$F,3,0),"")</f>
        <v/>
      </c>
      <c r="S2046" s="297" t="str">
        <f>_xlfn.IFNA(VLOOKUP($E:$E,'6'!$A:$F,3,0),"")</f>
        <v/>
      </c>
      <c r="T2046" s="313">
        <v>5</v>
      </c>
      <c r="U2046" s="313">
        <v>50</v>
      </c>
      <c r="V2046" s="313">
        <v>400</v>
      </c>
      <c r="W2046" s="314">
        <v>5.0999999999999997E-2</v>
      </c>
      <c r="X2046" s="315">
        <v>1.1666670000000001E-4</v>
      </c>
      <c r="Y2046" s="749">
        <v>110</v>
      </c>
      <c r="Z2046" s="282"/>
      <c r="AA2046" s="316" t="s">
        <v>393</v>
      </c>
      <c r="AB2046" s="282" t="s">
        <v>9885</v>
      </c>
      <c r="AC2046" s="317" t="s">
        <v>2081</v>
      </c>
      <c r="AD2046" s="318" t="s">
        <v>510</v>
      </c>
      <c r="AE2046" s="319">
        <v>0</v>
      </c>
      <c r="AF2046" s="319" t="s">
        <v>11282</v>
      </c>
      <c r="AG2046" s="320">
        <v>1.49</v>
      </c>
      <c r="AH2046" s="321">
        <f t="shared" si="361"/>
        <v>0</v>
      </c>
      <c r="AI2046" s="287">
        <f>_xlfn.IFNA(VLOOKUP(AD:AD,грп!B:C,2,0),0)</f>
        <v>0</v>
      </c>
      <c r="AJ2046" s="607">
        <v>15</v>
      </c>
      <c r="AK2046" s="672">
        <f t="shared" si="362"/>
        <v>0</v>
      </c>
      <c r="AL2046" s="174"/>
    </row>
    <row r="2047" spans="1:38" s="4" customFormat="1" ht="12" customHeight="1" outlineLevel="1" x14ac:dyDescent="0.35">
      <c r="A2047" s="307" t="s">
        <v>10525</v>
      </c>
      <c r="B2047" s="308" t="s">
        <v>7568</v>
      </c>
      <c r="C2047" s="323"/>
      <c r="D2047" s="310" t="s">
        <v>2381</v>
      </c>
      <c r="E2047" s="324" t="s">
        <v>2382</v>
      </c>
      <c r="F2047" s="293"/>
      <c r="G2047" s="293"/>
      <c r="H2047" s="294"/>
      <c r="I2047" s="294" t="str">
        <f>IFERROR(_xlfn.IFNA(VLOOKUP($D:$D,history!$I:$Y,3,0),VLOOKUP(E:E,history!$H:$Y,4,0)),"--")</f>
        <v>--</v>
      </c>
      <c r="J2047" s="282" t="s">
        <v>9870</v>
      </c>
      <c r="K2047" s="282" t="str">
        <f t="shared" si="358"/>
        <v/>
      </c>
      <c r="L2047" s="312">
        <f t="shared" si="359"/>
        <v>65.28</v>
      </c>
      <c r="M2047" s="312">
        <f t="shared" si="360"/>
        <v>98.91</v>
      </c>
      <c r="N2047" s="297" t="str">
        <f>_xlfn.IFNA(VLOOKUP($E:$E,'1'!$A:$E,3,0),"")</f>
        <v/>
      </c>
      <c r="O2047" s="297" t="str">
        <f>_xlfn.IFNA(VLOOKUP($E:$E,'2'!$A:$E,3,0),"")</f>
        <v/>
      </c>
      <c r="P2047" s="297" t="str">
        <f>_xlfn.IFNA(VLOOKUP($E:$E,'3'!$A:$D,3,0),"")</f>
        <v/>
      </c>
      <c r="Q2047" s="297" t="str">
        <f>_xlfn.IFNA(VLOOKUP($E:$E,'4'!$A:$F,3,0),"")</f>
        <v/>
      </c>
      <c r="R2047" s="297" t="str">
        <f>_xlfn.IFNA(VLOOKUP($E:$E,'5'!$A:$F,3,0),"")</f>
        <v/>
      </c>
      <c r="S2047" s="297" t="str">
        <f>_xlfn.IFNA(VLOOKUP($E:$E,'6'!$A:$F,3,0),"")</f>
        <v/>
      </c>
      <c r="T2047" s="313">
        <v>5</v>
      </c>
      <c r="U2047" s="313">
        <v>50</v>
      </c>
      <c r="V2047" s="313">
        <v>500</v>
      </c>
      <c r="W2047" s="314">
        <v>4.7E-2</v>
      </c>
      <c r="X2047" s="315">
        <v>9.0000000000000006E-5</v>
      </c>
      <c r="Y2047" s="749">
        <v>90</v>
      </c>
      <c r="Z2047" s="282"/>
      <c r="AA2047" s="316" t="s">
        <v>10391</v>
      </c>
      <c r="AB2047" s="282" t="s">
        <v>9885</v>
      </c>
      <c r="AC2047" s="317" t="s">
        <v>2081</v>
      </c>
      <c r="AD2047" s="318" t="s">
        <v>510</v>
      </c>
      <c r="AE2047" s="319">
        <v>0</v>
      </c>
      <c r="AF2047" s="319" t="s">
        <v>11282</v>
      </c>
      <c r="AG2047" s="320">
        <v>1.24</v>
      </c>
      <c r="AH2047" s="321">
        <f t="shared" si="361"/>
        <v>0</v>
      </c>
      <c r="AI2047" s="287">
        <f>_xlfn.IFNA(VLOOKUP(AD:AD,грп!B:C,2,0),0)</f>
        <v>0</v>
      </c>
      <c r="AJ2047" s="607">
        <v>0</v>
      </c>
      <c r="AK2047" s="672">
        <f t="shared" si="362"/>
        <v>0</v>
      </c>
      <c r="AL2047" s="174"/>
    </row>
    <row r="2048" spans="1:38" s="4" customFormat="1" ht="12" customHeight="1" outlineLevel="1" x14ac:dyDescent="0.35">
      <c r="A2048" s="307" t="s">
        <v>10525</v>
      </c>
      <c r="B2048" s="308" t="s">
        <v>7569</v>
      </c>
      <c r="C2048" s="323"/>
      <c r="D2048" s="310" t="s">
        <v>2383</v>
      </c>
      <c r="E2048" s="324" t="s">
        <v>2384</v>
      </c>
      <c r="F2048" s="293"/>
      <c r="G2048" s="293"/>
      <c r="H2048" s="294"/>
      <c r="I2048" s="294" t="str">
        <f>IFERROR(_xlfn.IFNA(VLOOKUP($D:$D,history!$I:$Y,3,0),VLOOKUP(E:E,history!$H:$Y,4,0)),"--")</f>
        <v>--</v>
      </c>
      <c r="J2048" s="282" t="s">
        <v>9870</v>
      </c>
      <c r="K2048" s="282" t="str">
        <f t="shared" si="358"/>
        <v/>
      </c>
      <c r="L2048" s="312">
        <f t="shared" si="359"/>
        <v>76.86</v>
      </c>
      <c r="M2048" s="312">
        <f t="shared" si="360"/>
        <v>116.46</v>
      </c>
      <c r="N2048" s="297" t="str">
        <f>_xlfn.IFNA(VLOOKUP($E:$E,'1'!$A:$E,3,0),"")</f>
        <v/>
      </c>
      <c r="O2048" s="297" t="str">
        <f>_xlfn.IFNA(VLOOKUP($E:$E,'2'!$A:$E,3,0),"")</f>
        <v/>
      </c>
      <c r="P2048" s="297" t="str">
        <f>_xlfn.IFNA(VLOOKUP($E:$E,'3'!$A:$D,3,0),"")</f>
        <v/>
      </c>
      <c r="Q2048" s="297" t="str">
        <f>_xlfn.IFNA(VLOOKUP($E:$E,'4'!$A:$F,3,0),"")</f>
        <v/>
      </c>
      <c r="R2048" s="297" t="str">
        <f>_xlfn.IFNA(VLOOKUP($E:$E,'5'!$A:$F,3,0),"")</f>
        <v/>
      </c>
      <c r="S2048" s="297" t="str">
        <f>_xlfn.IFNA(VLOOKUP($E:$E,'6'!$A:$F,3,0),"")</f>
        <v/>
      </c>
      <c r="T2048" s="313">
        <v>5</v>
      </c>
      <c r="U2048" s="313">
        <v>50</v>
      </c>
      <c r="V2048" s="313">
        <v>400</v>
      </c>
      <c r="W2048" s="314">
        <v>5.5E-2</v>
      </c>
      <c r="X2048" s="315">
        <v>1.1666670000000001E-4</v>
      </c>
      <c r="Y2048" s="749">
        <v>110</v>
      </c>
      <c r="Z2048" s="282"/>
      <c r="AA2048" s="316" t="s">
        <v>10391</v>
      </c>
      <c r="AB2048" s="282" t="s">
        <v>9163</v>
      </c>
      <c r="AC2048" s="317" t="s">
        <v>2081</v>
      </c>
      <c r="AD2048" s="318" t="s">
        <v>510</v>
      </c>
      <c r="AE2048" s="319">
        <v>0</v>
      </c>
      <c r="AF2048" s="319" t="s">
        <v>11282</v>
      </c>
      <c r="AG2048" s="320">
        <v>1.46</v>
      </c>
      <c r="AH2048" s="321">
        <f t="shared" si="361"/>
        <v>0</v>
      </c>
      <c r="AI2048" s="287">
        <f>_xlfn.IFNA(VLOOKUP(AD:AD,грп!B:C,2,0),0)</f>
        <v>0</v>
      </c>
      <c r="AJ2048" s="607">
        <v>0</v>
      </c>
      <c r="AK2048" s="672">
        <f t="shared" si="362"/>
        <v>0</v>
      </c>
      <c r="AL2048" s="174"/>
    </row>
    <row r="2049" spans="1:38" s="4" customFormat="1" ht="12" customHeight="1" outlineLevel="1" x14ac:dyDescent="0.35">
      <c r="A2049" s="307" t="s">
        <v>10525</v>
      </c>
      <c r="B2049" s="308" t="s">
        <v>7570</v>
      </c>
      <c r="C2049" s="323"/>
      <c r="D2049" s="310" t="s">
        <v>2385</v>
      </c>
      <c r="E2049" s="324" t="s">
        <v>2386</v>
      </c>
      <c r="F2049" s="293"/>
      <c r="G2049" s="293"/>
      <c r="H2049" s="294">
        <v>1</v>
      </c>
      <c r="I2049" s="294" t="str">
        <f>IFERROR(_xlfn.IFNA(VLOOKUP($D:$D,history!$I:$Y,3,0),VLOOKUP(E:E,history!$H:$Y,4,0)),"--")</f>
        <v>--</v>
      </c>
      <c r="J2049" s="282" t="s">
        <v>5946</v>
      </c>
      <c r="K2049" s="282" t="str">
        <f t="shared" si="358"/>
        <v/>
      </c>
      <c r="L2049" s="312">
        <f t="shared" si="359"/>
        <v>113.72</v>
      </c>
      <c r="M2049" s="312">
        <f t="shared" si="360"/>
        <v>172.3</v>
      </c>
      <c r="N2049" s="297" t="str">
        <f>_xlfn.IFNA(VLOOKUP($E:$E,'1'!$A:$E,3,0),"")</f>
        <v/>
      </c>
      <c r="O2049" s="297" t="str">
        <f>_xlfn.IFNA(VLOOKUP($E:$E,'2'!$A:$E,3,0),"")</f>
        <v/>
      </c>
      <c r="P2049" s="297" t="str">
        <f>_xlfn.IFNA(VLOOKUP($E:$E,'3'!$A:$D,3,0),"")</f>
        <v/>
      </c>
      <c r="Q2049" s="297" t="str">
        <f>_xlfn.IFNA(VLOOKUP($E:$E,'4'!$A:$F,3,0),"")</f>
        <v/>
      </c>
      <c r="R2049" s="297" t="str">
        <f>_xlfn.IFNA(VLOOKUP($E:$E,'5'!$A:$F,3,0),"")</f>
        <v/>
      </c>
      <c r="S2049" s="297" t="str">
        <f>_xlfn.IFNA(VLOOKUP($E:$E,'6'!$A:$F,3,0),"")</f>
        <v/>
      </c>
      <c r="T2049" s="313">
        <v>5</v>
      </c>
      <c r="U2049" s="313">
        <v>50</v>
      </c>
      <c r="V2049" s="313">
        <v>200</v>
      </c>
      <c r="W2049" s="314">
        <v>6.4000000000000001E-2</v>
      </c>
      <c r="X2049" s="315">
        <v>2.3000000000000001E-4</v>
      </c>
      <c r="Y2049" s="749">
        <v>160</v>
      </c>
      <c r="Z2049" s="282"/>
      <c r="AA2049" s="316" t="s">
        <v>10390</v>
      </c>
      <c r="AB2049" s="282" t="s">
        <v>9885</v>
      </c>
      <c r="AC2049" s="317" t="s">
        <v>2081</v>
      </c>
      <c r="AD2049" s="318" t="s">
        <v>510</v>
      </c>
      <c r="AE2049" s="319">
        <v>0</v>
      </c>
      <c r="AF2049" s="319" t="s">
        <v>11282</v>
      </c>
      <c r="AG2049" s="320">
        <v>2.16</v>
      </c>
      <c r="AH2049" s="321">
        <f t="shared" si="361"/>
        <v>0</v>
      </c>
      <c r="AI2049" s="287">
        <f>_xlfn.IFNA(VLOOKUP(AD:AD,грп!B:C,2,0),0)</f>
        <v>0</v>
      </c>
      <c r="AJ2049" s="607">
        <v>15</v>
      </c>
      <c r="AK2049" s="672">
        <f t="shared" si="362"/>
        <v>0</v>
      </c>
      <c r="AL2049" s="174"/>
    </row>
    <row r="2050" spans="1:38" s="4" customFormat="1" ht="12" customHeight="1" outlineLevel="1" x14ac:dyDescent="0.35">
      <c r="A2050" s="307" t="s">
        <v>10525</v>
      </c>
      <c r="B2050" s="308" t="s">
        <v>7571</v>
      </c>
      <c r="C2050" s="323"/>
      <c r="D2050" s="310" t="s">
        <v>2387</v>
      </c>
      <c r="E2050" s="324" t="s">
        <v>2388</v>
      </c>
      <c r="F2050" s="293"/>
      <c r="G2050" s="293"/>
      <c r="H2050" s="294">
        <v>49</v>
      </c>
      <c r="I2050" s="294" t="str">
        <f>IFERROR(_xlfn.IFNA(VLOOKUP($D:$D,history!$I:$Y,3,0),VLOOKUP(E:E,history!$H:$Y,4,0)),"--")</f>
        <v>--</v>
      </c>
      <c r="J2050" s="282" t="s">
        <v>9870</v>
      </c>
      <c r="K2050" s="282" t="str">
        <f t="shared" si="358"/>
        <v/>
      </c>
      <c r="L2050" s="312">
        <f t="shared" ref="L2050:L2067" si="363">IF($A$3="ИМ",ROUND($Y2050*(1-($L$6-$F$4))*(1-$F$3)*(1+$AG$2),2),ROUND($M2050*(1-($L$6-$F$4))*(1-$F$3)*(1+$AG$2),2))</f>
        <v>88.97</v>
      </c>
      <c r="M2050" s="312">
        <f t="shared" ref="M2050:M2067" si="364">ROUND(IF($A$3="РЕГИОНЫ",AG2050*$AG$3*$AG$1,IF(AI2050=0,AG2050*$AG$3*$AG$1,AG2050*$AG$3*(1-5%)*$AG$1)),2)</f>
        <v>134.81</v>
      </c>
      <c r="N2050" s="297" t="str">
        <f>_xlfn.IFNA(VLOOKUP($E:$E,'1'!$A:$E,3,0),"")</f>
        <v/>
      </c>
      <c r="O2050" s="297" t="str">
        <f>_xlfn.IFNA(VLOOKUP($E:$E,'2'!$A:$E,3,0),"")</f>
        <v/>
      </c>
      <c r="P2050" s="297" t="str">
        <f>_xlfn.IFNA(VLOOKUP($E:$E,'3'!$A:$D,3,0),"")</f>
        <v/>
      </c>
      <c r="Q2050" s="297" t="str">
        <f>_xlfn.IFNA(VLOOKUP($E:$E,'4'!$A:$F,3,0),"")</f>
        <v/>
      </c>
      <c r="R2050" s="297" t="str">
        <f>_xlfn.IFNA(VLOOKUP($E:$E,'5'!$A:$F,3,0),"")</f>
        <v/>
      </c>
      <c r="S2050" s="297" t="str">
        <f>_xlfn.IFNA(VLOOKUP($E:$E,'6'!$A:$F,3,0),"")</f>
        <v/>
      </c>
      <c r="T2050" s="313">
        <v>5</v>
      </c>
      <c r="U2050" s="313">
        <v>50</v>
      </c>
      <c r="V2050" s="313">
        <v>500</v>
      </c>
      <c r="W2050" s="314">
        <v>5.3999999999999999E-2</v>
      </c>
      <c r="X2050" s="315">
        <v>9.0000000000000006E-5</v>
      </c>
      <c r="Y2050" s="749">
        <v>130</v>
      </c>
      <c r="Z2050" s="282"/>
      <c r="AA2050" s="316" t="s">
        <v>393</v>
      </c>
      <c r="AB2050" s="282" t="s">
        <v>9885</v>
      </c>
      <c r="AC2050" s="317" t="s">
        <v>2081</v>
      </c>
      <c r="AD2050" s="318" t="s">
        <v>510</v>
      </c>
      <c r="AE2050" s="319">
        <v>0</v>
      </c>
      <c r="AF2050" s="319" t="s">
        <v>11282</v>
      </c>
      <c r="AG2050" s="320">
        <v>1.69</v>
      </c>
      <c r="AH2050" s="321">
        <f t="shared" ref="AH2050:AH2070" si="365">IF($A$3="РЕГИОНЫ",ROUND($AG2050*(1-($L$6-$F$4))*(1-$F$3)*(1+$AG$2)*$AG$1,2),0)</f>
        <v>0</v>
      </c>
      <c r="AI2050" s="287">
        <f>_xlfn.IFNA(VLOOKUP(AD:AD,грп!B:C,2,0),0)</f>
        <v>0</v>
      </c>
      <c r="AJ2050" s="607">
        <v>20</v>
      </c>
      <c r="AK2050" s="672">
        <f t="shared" si="362"/>
        <v>0</v>
      </c>
      <c r="AL2050" s="174"/>
    </row>
    <row r="2051" spans="1:38" s="4" customFormat="1" ht="12" customHeight="1" outlineLevel="1" x14ac:dyDescent="0.35">
      <c r="A2051" s="307" t="s">
        <v>10525</v>
      </c>
      <c r="B2051" s="308" t="s">
        <v>7572</v>
      </c>
      <c r="C2051" s="323"/>
      <c r="D2051" s="310" t="s">
        <v>11086</v>
      </c>
      <c r="E2051" s="311" t="s">
        <v>2389</v>
      </c>
      <c r="F2051" s="293"/>
      <c r="G2051" s="293"/>
      <c r="H2051" s="294"/>
      <c r="I2051" s="294" t="str">
        <f>IFERROR(_xlfn.IFNA(VLOOKUP($D:$D,history!$I:$Y,3,0),VLOOKUP(E:E,history!$H:$Y,4,0)),"--")</f>
        <v>--</v>
      </c>
      <c r="J2051" s="282" t="s">
        <v>9870</v>
      </c>
      <c r="K2051" s="282" t="str">
        <f t="shared" si="358"/>
        <v/>
      </c>
      <c r="L2051" s="312">
        <f t="shared" si="363"/>
        <v>91.61</v>
      </c>
      <c r="M2051" s="312">
        <f t="shared" si="364"/>
        <v>138.80000000000001</v>
      </c>
      <c r="N2051" s="297" t="str">
        <f>_xlfn.IFNA(VLOOKUP($E:$E,'1'!$A:$E,3,0),"")</f>
        <v/>
      </c>
      <c r="O2051" s="297" t="str">
        <f>_xlfn.IFNA(VLOOKUP($E:$E,'2'!$A:$E,3,0),"")</f>
        <v/>
      </c>
      <c r="P2051" s="297" t="str">
        <f>_xlfn.IFNA(VLOOKUP($E:$E,'3'!$A:$D,3,0),"")</f>
        <v/>
      </c>
      <c r="Q2051" s="297" t="str">
        <f>_xlfn.IFNA(VLOOKUP($E:$E,'4'!$A:$F,3,0),"")</f>
        <v/>
      </c>
      <c r="R2051" s="297" t="str">
        <f>_xlfn.IFNA(VLOOKUP($E:$E,'5'!$A:$F,3,0),"")</f>
        <v/>
      </c>
      <c r="S2051" s="297" t="str">
        <f>_xlfn.IFNA(VLOOKUP($E:$E,'6'!$A:$F,3,0),"")</f>
        <v/>
      </c>
      <c r="T2051" s="313">
        <v>5</v>
      </c>
      <c r="U2051" s="313">
        <v>50</v>
      </c>
      <c r="V2051" s="313">
        <v>250</v>
      </c>
      <c r="W2051" s="314">
        <v>7.0000000000000007E-2</v>
      </c>
      <c r="X2051" s="315">
        <v>1.2E-4</v>
      </c>
      <c r="Y2051" s="749">
        <v>130</v>
      </c>
      <c r="Z2051" s="282"/>
      <c r="AA2051" s="316" t="s">
        <v>10390</v>
      </c>
      <c r="AB2051" s="282" t="s">
        <v>9885</v>
      </c>
      <c r="AC2051" s="317" t="s">
        <v>2081</v>
      </c>
      <c r="AD2051" s="318" t="s">
        <v>510</v>
      </c>
      <c r="AE2051" s="319">
        <v>0</v>
      </c>
      <c r="AF2051" s="319" t="s">
        <v>11282</v>
      </c>
      <c r="AG2051" s="320">
        <v>1.74</v>
      </c>
      <c r="AH2051" s="321">
        <f t="shared" si="365"/>
        <v>0</v>
      </c>
      <c r="AI2051" s="287">
        <f>_xlfn.IFNA(VLOOKUP(AD:AD,грп!B:C,2,0),0)</f>
        <v>0</v>
      </c>
      <c r="AJ2051" s="607">
        <v>5</v>
      </c>
      <c r="AK2051" s="672">
        <f t="shared" si="362"/>
        <v>0</v>
      </c>
      <c r="AL2051" s="174"/>
    </row>
    <row r="2052" spans="1:38" s="4" customFormat="1" ht="12" customHeight="1" outlineLevel="1" x14ac:dyDescent="0.35">
      <c r="A2052" s="307" t="s">
        <v>10525</v>
      </c>
      <c r="B2052" s="308" t="s">
        <v>7573</v>
      </c>
      <c r="C2052" s="323"/>
      <c r="D2052" s="310" t="s">
        <v>11087</v>
      </c>
      <c r="E2052" s="324" t="s">
        <v>2390</v>
      </c>
      <c r="F2052" s="293"/>
      <c r="G2052" s="293"/>
      <c r="H2052" s="294"/>
      <c r="I2052" s="294" t="str">
        <f>IFERROR(_xlfn.IFNA(VLOOKUP($D:$D,history!$I:$Y,3,0),VLOOKUP(E:E,history!$H:$Y,4,0)),"--")</f>
        <v>--</v>
      </c>
      <c r="J2052" s="282" t="s">
        <v>9868</v>
      </c>
      <c r="K2052" s="282" t="str">
        <f t="shared" ref="K2052:K2115" si="366" xml:space="preserve">
IF(OR($E2052="",$A$3&lt;&gt;"МОСКВА"),"",
IF(AND($AJ2052&gt;=1,$AJ2052&lt;20),"*",
IF(AND($AJ2052&gt;=20,$AJ2052&lt;100),"**",
IF(($AJ2052&gt;=100),"***","--"))))</f>
        <v/>
      </c>
      <c r="L2052" s="312">
        <f t="shared" si="363"/>
        <v>107.93</v>
      </c>
      <c r="M2052" s="312">
        <f t="shared" si="364"/>
        <v>163.53</v>
      </c>
      <c r="N2052" s="297" t="str">
        <f>_xlfn.IFNA(VLOOKUP($E:$E,'1'!$A:$E,3,0),"")</f>
        <v/>
      </c>
      <c r="O2052" s="297" t="str">
        <f>_xlfn.IFNA(VLOOKUP($E:$E,'2'!$A:$E,3,0),"")</f>
        <v/>
      </c>
      <c r="P2052" s="297" t="str">
        <f>_xlfn.IFNA(VLOOKUP($E:$E,'3'!$A:$D,3,0),"")</f>
        <v/>
      </c>
      <c r="Q2052" s="297" t="str">
        <f>_xlfn.IFNA(VLOOKUP($E:$E,'4'!$A:$F,3,0),"")</f>
        <v/>
      </c>
      <c r="R2052" s="297" t="str">
        <f>_xlfn.IFNA(VLOOKUP($E:$E,'5'!$A:$F,3,0),"")</f>
        <v/>
      </c>
      <c r="S2052" s="297" t="str">
        <f>_xlfn.IFNA(VLOOKUP($E:$E,'6'!$A:$F,3,0),"")</f>
        <v/>
      </c>
      <c r="T2052" s="313">
        <v>5</v>
      </c>
      <c r="U2052" s="313">
        <v>50</v>
      </c>
      <c r="V2052" s="313">
        <v>200</v>
      </c>
      <c r="W2052" s="314">
        <v>8.2000000000000003E-2</v>
      </c>
      <c r="X2052" s="315">
        <v>1.3333330000000001E-4</v>
      </c>
      <c r="Y2052" s="749">
        <v>160</v>
      </c>
      <c r="Z2052" s="282"/>
      <c r="AA2052" s="316" t="s">
        <v>10390</v>
      </c>
      <c r="AB2052" s="282" t="s">
        <v>9163</v>
      </c>
      <c r="AC2052" s="317" t="s">
        <v>2081</v>
      </c>
      <c r="AD2052" s="318" t="s">
        <v>510</v>
      </c>
      <c r="AE2052" s="319">
        <v>0</v>
      </c>
      <c r="AF2052" s="319" t="s">
        <v>11282</v>
      </c>
      <c r="AG2052" s="320">
        <v>2.0499999999999998</v>
      </c>
      <c r="AH2052" s="321">
        <f t="shared" si="365"/>
        <v>0</v>
      </c>
      <c r="AI2052" s="287">
        <f>_xlfn.IFNA(VLOOKUP(AD:AD,грп!B:C,2,0),0)</f>
        <v>0</v>
      </c>
      <c r="AJ2052" s="607">
        <v>15</v>
      </c>
      <c r="AK2052" s="672">
        <f t="shared" si="362"/>
        <v>0</v>
      </c>
      <c r="AL2052" s="174"/>
    </row>
    <row r="2053" spans="1:38" s="4" customFormat="1" ht="12" customHeight="1" outlineLevel="1" x14ac:dyDescent="0.35">
      <c r="A2053" s="307" t="s">
        <v>10525</v>
      </c>
      <c r="B2053" s="308" t="s">
        <v>7574</v>
      </c>
      <c r="C2053" s="323"/>
      <c r="D2053" s="310" t="s">
        <v>2391</v>
      </c>
      <c r="E2053" s="324" t="s">
        <v>2392</v>
      </c>
      <c r="F2053" s="293"/>
      <c r="G2053" s="293"/>
      <c r="H2053" s="294"/>
      <c r="I2053" s="294" t="str">
        <f>IFERROR(_xlfn.IFNA(VLOOKUP($D:$D,history!$I:$Y,3,0),VLOOKUP(E:E,history!$H:$Y,4,0)),"--")</f>
        <v>--</v>
      </c>
      <c r="J2053" s="282" t="s">
        <v>9870</v>
      </c>
      <c r="K2053" s="282" t="str">
        <f t="shared" si="366"/>
        <v/>
      </c>
      <c r="L2053" s="312">
        <f t="shared" si="363"/>
        <v>139.52000000000001</v>
      </c>
      <c r="M2053" s="312">
        <f t="shared" si="364"/>
        <v>211.39</v>
      </c>
      <c r="N2053" s="297" t="str">
        <f>_xlfn.IFNA(VLOOKUP($E:$E,'1'!$A:$E,3,0),"")</f>
        <v/>
      </c>
      <c r="O2053" s="297" t="str">
        <f>_xlfn.IFNA(VLOOKUP($E:$E,'2'!$A:$E,3,0),"")</f>
        <v/>
      </c>
      <c r="P2053" s="297" t="str">
        <f>_xlfn.IFNA(VLOOKUP($E:$E,'3'!$A:$D,3,0),"")</f>
        <v/>
      </c>
      <c r="Q2053" s="297" t="str">
        <f>_xlfn.IFNA(VLOOKUP($E:$E,'4'!$A:$F,3,0),"")</f>
        <v/>
      </c>
      <c r="R2053" s="297" t="str">
        <f>_xlfn.IFNA(VLOOKUP($E:$E,'5'!$A:$F,3,0),"")</f>
        <v/>
      </c>
      <c r="S2053" s="297" t="str">
        <f>_xlfn.IFNA(VLOOKUP($E:$E,'6'!$A:$F,3,0),"")</f>
        <v/>
      </c>
      <c r="T2053" s="313">
        <v>5</v>
      </c>
      <c r="U2053" s="313">
        <v>50</v>
      </c>
      <c r="V2053" s="313">
        <v>200</v>
      </c>
      <c r="W2053" s="314">
        <v>9.9000000000000005E-2</v>
      </c>
      <c r="X2053" s="315">
        <v>1.6666669999999999E-4</v>
      </c>
      <c r="Y2053" s="749">
        <v>190</v>
      </c>
      <c r="Z2053" s="282"/>
      <c r="AA2053" s="316" t="s">
        <v>10390</v>
      </c>
      <c r="AB2053" s="282" t="s">
        <v>9885</v>
      </c>
      <c r="AC2053" s="317" t="s">
        <v>2081</v>
      </c>
      <c r="AD2053" s="318" t="s">
        <v>510</v>
      </c>
      <c r="AE2053" s="319">
        <v>0</v>
      </c>
      <c r="AF2053" s="319" t="s">
        <v>11282</v>
      </c>
      <c r="AG2053" s="320">
        <v>2.65</v>
      </c>
      <c r="AH2053" s="321">
        <f t="shared" si="365"/>
        <v>0</v>
      </c>
      <c r="AI2053" s="287">
        <f>_xlfn.IFNA(VLOOKUP(AD:AD,грп!B:C,2,0),0)</f>
        <v>0</v>
      </c>
      <c r="AJ2053" s="607">
        <v>5</v>
      </c>
      <c r="AK2053" s="672">
        <f t="shared" si="362"/>
        <v>0</v>
      </c>
      <c r="AL2053" s="174"/>
    </row>
    <row r="2054" spans="1:38" s="4" customFormat="1" ht="12" customHeight="1" outlineLevel="1" x14ac:dyDescent="0.35">
      <c r="A2054" s="307" t="s">
        <v>10525</v>
      </c>
      <c r="B2054" s="308" t="s">
        <v>7575</v>
      </c>
      <c r="C2054" s="323"/>
      <c r="D2054" s="310" t="s">
        <v>11088</v>
      </c>
      <c r="E2054" s="324" t="s">
        <v>2393</v>
      </c>
      <c r="F2054" s="293"/>
      <c r="G2054" s="293"/>
      <c r="H2054" s="294"/>
      <c r="I2054" s="294" t="str">
        <f>IFERROR(_xlfn.IFNA(VLOOKUP($D:$D,history!$I:$Y,3,0),VLOOKUP(E:E,history!$H:$Y,4,0)),"--")</f>
        <v>--</v>
      </c>
      <c r="J2054" s="282" t="s">
        <v>9870</v>
      </c>
      <c r="K2054" s="282" t="str">
        <f t="shared" si="366"/>
        <v/>
      </c>
      <c r="L2054" s="312">
        <f t="shared" si="363"/>
        <v>91.61</v>
      </c>
      <c r="M2054" s="312">
        <f t="shared" si="364"/>
        <v>138.80000000000001</v>
      </c>
      <c r="N2054" s="297" t="str">
        <f>_xlfn.IFNA(VLOOKUP($E:$E,'1'!$A:$E,3,0),"")</f>
        <v/>
      </c>
      <c r="O2054" s="297" t="str">
        <f>_xlfn.IFNA(VLOOKUP($E:$E,'2'!$A:$E,3,0),"")</f>
        <v/>
      </c>
      <c r="P2054" s="297" t="str">
        <f>_xlfn.IFNA(VLOOKUP($E:$E,'3'!$A:$D,3,0),"")</f>
        <v/>
      </c>
      <c r="Q2054" s="297" t="str">
        <f>_xlfn.IFNA(VLOOKUP($E:$E,'4'!$A:$F,3,0),"")</f>
        <v/>
      </c>
      <c r="R2054" s="297" t="str">
        <f>_xlfn.IFNA(VLOOKUP($E:$E,'5'!$A:$F,3,0),"")</f>
        <v/>
      </c>
      <c r="S2054" s="297" t="str">
        <f>_xlfn.IFNA(VLOOKUP($E:$E,'6'!$A:$F,3,0),"")</f>
        <v/>
      </c>
      <c r="T2054" s="313">
        <v>5</v>
      </c>
      <c r="U2054" s="313">
        <v>50</v>
      </c>
      <c r="V2054" s="313">
        <v>400</v>
      </c>
      <c r="W2054" s="314">
        <v>6.0999999999999999E-2</v>
      </c>
      <c r="X2054" s="315">
        <v>1E-4</v>
      </c>
      <c r="Y2054" s="749">
        <v>130</v>
      </c>
      <c r="Z2054" s="282"/>
      <c r="AA2054" s="316" t="s">
        <v>10390</v>
      </c>
      <c r="AB2054" s="282" t="s">
        <v>9885</v>
      </c>
      <c r="AC2054" s="317" t="s">
        <v>2081</v>
      </c>
      <c r="AD2054" s="318" t="s">
        <v>510</v>
      </c>
      <c r="AE2054" s="319">
        <v>0</v>
      </c>
      <c r="AF2054" s="319" t="s">
        <v>11282</v>
      </c>
      <c r="AG2054" s="320">
        <v>1.74</v>
      </c>
      <c r="AH2054" s="321">
        <f t="shared" si="365"/>
        <v>0</v>
      </c>
      <c r="AI2054" s="287">
        <f>_xlfn.IFNA(VLOOKUP(AD:AD,грп!B:C,2,0),0)</f>
        <v>0</v>
      </c>
      <c r="AJ2054" s="607">
        <v>15</v>
      </c>
      <c r="AK2054" s="672">
        <f t="shared" si="362"/>
        <v>0</v>
      </c>
      <c r="AL2054" s="174"/>
    </row>
    <row r="2055" spans="1:38" s="4" customFormat="1" ht="12" customHeight="1" outlineLevel="1" x14ac:dyDescent="0.35">
      <c r="A2055" s="307" t="s">
        <v>10525</v>
      </c>
      <c r="B2055" s="308" t="s">
        <v>7576</v>
      </c>
      <c r="C2055" s="323"/>
      <c r="D2055" s="310" t="s">
        <v>2394</v>
      </c>
      <c r="E2055" s="311" t="s">
        <v>2395</v>
      </c>
      <c r="F2055" s="293"/>
      <c r="G2055" s="293"/>
      <c r="H2055" s="294"/>
      <c r="I2055" s="294" t="str">
        <f>IFERROR(_xlfn.IFNA(VLOOKUP($D:$D,history!$I:$Y,3,0),VLOOKUP(E:E,history!$H:$Y,4,0)),"--")</f>
        <v>--</v>
      </c>
      <c r="J2055" s="282" t="s">
        <v>9868</v>
      </c>
      <c r="K2055" s="282" t="str">
        <f t="shared" si="366"/>
        <v/>
      </c>
      <c r="L2055" s="312">
        <f t="shared" si="363"/>
        <v>108.98</v>
      </c>
      <c r="M2055" s="312">
        <f t="shared" si="364"/>
        <v>165.12</v>
      </c>
      <c r="N2055" s="297" t="str">
        <f>_xlfn.IFNA(VLOOKUP($E:$E,'1'!$A:$E,3,0),"")</f>
        <v/>
      </c>
      <c r="O2055" s="297" t="str">
        <f>_xlfn.IFNA(VLOOKUP($E:$E,'2'!$A:$E,3,0),"")</f>
        <v/>
      </c>
      <c r="P2055" s="297" t="str">
        <f>_xlfn.IFNA(VLOOKUP($E:$E,'3'!$A:$D,3,0),"")</f>
        <v/>
      </c>
      <c r="Q2055" s="297" t="str">
        <f>_xlfn.IFNA(VLOOKUP($E:$E,'4'!$A:$F,3,0),"")</f>
        <v/>
      </c>
      <c r="R2055" s="297" t="str">
        <f>_xlfn.IFNA(VLOOKUP($E:$E,'5'!$A:$F,3,0),"")</f>
        <v/>
      </c>
      <c r="S2055" s="297" t="str">
        <f>_xlfn.IFNA(VLOOKUP($E:$E,'6'!$A:$F,3,0),"")</f>
        <v/>
      </c>
      <c r="T2055" s="313">
        <v>5</v>
      </c>
      <c r="U2055" s="313">
        <v>50</v>
      </c>
      <c r="V2055" s="313">
        <v>250</v>
      </c>
      <c r="W2055" s="314">
        <v>0.08</v>
      </c>
      <c r="X2055" s="315">
        <v>1.2E-4</v>
      </c>
      <c r="Y2055" s="749">
        <v>160</v>
      </c>
      <c r="Z2055" s="282"/>
      <c r="AA2055" s="316" t="s">
        <v>10390</v>
      </c>
      <c r="AB2055" s="282" t="s">
        <v>9885</v>
      </c>
      <c r="AC2055" s="317" t="s">
        <v>2081</v>
      </c>
      <c r="AD2055" s="318" t="s">
        <v>510</v>
      </c>
      <c r="AE2055" s="319">
        <v>0</v>
      </c>
      <c r="AF2055" s="319" t="s">
        <v>11282</v>
      </c>
      <c r="AG2055" s="320">
        <v>2.0699999999999998</v>
      </c>
      <c r="AH2055" s="321">
        <f t="shared" si="365"/>
        <v>0</v>
      </c>
      <c r="AI2055" s="287">
        <f>_xlfn.IFNA(VLOOKUP(AD:AD,грп!B:C,2,0),0)</f>
        <v>0</v>
      </c>
      <c r="AJ2055" s="607">
        <v>40</v>
      </c>
      <c r="AK2055" s="672">
        <f t="shared" si="362"/>
        <v>0</v>
      </c>
      <c r="AL2055" s="174"/>
    </row>
    <row r="2056" spans="1:38" s="4" customFormat="1" ht="12" customHeight="1" outlineLevel="1" x14ac:dyDescent="0.35">
      <c r="A2056" s="307" t="s">
        <v>10525</v>
      </c>
      <c r="B2056" s="308" t="s">
        <v>7577</v>
      </c>
      <c r="C2056" s="323"/>
      <c r="D2056" s="310" t="s">
        <v>2396</v>
      </c>
      <c r="E2056" s="324" t="s">
        <v>2397</v>
      </c>
      <c r="F2056" s="293"/>
      <c r="G2056" s="293"/>
      <c r="H2056" s="294"/>
      <c r="I2056" s="294" t="str">
        <f>IFERROR(_xlfn.IFNA(VLOOKUP($D:$D,history!$I:$Y,3,0),VLOOKUP(E:E,history!$H:$Y,4,0)),"--")</f>
        <v>--</v>
      </c>
      <c r="J2056" s="282" t="s">
        <v>5946</v>
      </c>
      <c r="K2056" s="282" t="str">
        <f t="shared" si="366"/>
        <v/>
      </c>
      <c r="L2056" s="312">
        <f t="shared" si="363"/>
        <v>130.04</v>
      </c>
      <c r="M2056" s="312">
        <f t="shared" si="364"/>
        <v>197.03</v>
      </c>
      <c r="N2056" s="297" t="str">
        <f>_xlfn.IFNA(VLOOKUP($E:$E,'1'!$A:$E,3,0),"")</f>
        <v/>
      </c>
      <c r="O2056" s="297" t="str">
        <f>_xlfn.IFNA(VLOOKUP($E:$E,'2'!$A:$E,3,0),"")</f>
        <v/>
      </c>
      <c r="P2056" s="297" t="str">
        <f>_xlfn.IFNA(VLOOKUP($E:$E,'3'!$A:$D,3,0),"")</f>
        <v/>
      </c>
      <c r="Q2056" s="297" t="str">
        <f>_xlfn.IFNA(VLOOKUP($E:$E,'4'!$A:$F,3,0),"")</f>
        <v/>
      </c>
      <c r="R2056" s="297" t="str">
        <f>_xlfn.IFNA(VLOOKUP($E:$E,'5'!$A:$F,3,0),"")</f>
        <v/>
      </c>
      <c r="S2056" s="297" t="str">
        <f>_xlfn.IFNA(VLOOKUP($E:$E,'6'!$A:$F,3,0),"")</f>
        <v/>
      </c>
      <c r="T2056" s="313">
        <v>5</v>
      </c>
      <c r="U2056" s="313">
        <v>50</v>
      </c>
      <c r="V2056" s="313">
        <v>200</v>
      </c>
      <c r="W2056" s="314">
        <v>9.6000000000000002E-2</v>
      </c>
      <c r="X2056" s="315">
        <v>1.3999999999999999E-4</v>
      </c>
      <c r="Y2056" s="749">
        <v>190</v>
      </c>
      <c r="Z2056" s="282"/>
      <c r="AA2056" s="316" t="s">
        <v>10391</v>
      </c>
      <c r="AB2056" s="282" t="s">
        <v>9163</v>
      </c>
      <c r="AC2056" s="317" t="s">
        <v>2081</v>
      </c>
      <c r="AD2056" s="318" t="s">
        <v>510</v>
      </c>
      <c r="AE2056" s="319">
        <v>0</v>
      </c>
      <c r="AF2056" s="319" t="s">
        <v>11282</v>
      </c>
      <c r="AG2056" s="320">
        <v>2.4700000000000002</v>
      </c>
      <c r="AH2056" s="321">
        <f t="shared" si="365"/>
        <v>0</v>
      </c>
      <c r="AI2056" s="287">
        <f>_xlfn.IFNA(VLOOKUP(AD:AD,грп!B:C,2,0),0)</f>
        <v>0</v>
      </c>
      <c r="AJ2056" s="607">
        <v>0</v>
      </c>
      <c r="AK2056" s="672">
        <f t="shared" si="362"/>
        <v>0</v>
      </c>
      <c r="AL2056" s="174"/>
    </row>
    <row r="2057" spans="1:38" s="4" customFormat="1" ht="12" customHeight="1" outlineLevel="1" x14ac:dyDescent="0.35">
      <c r="A2057" s="307" t="s">
        <v>10525</v>
      </c>
      <c r="B2057" s="308" t="s">
        <v>7578</v>
      </c>
      <c r="C2057" s="323"/>
      <c r="D2057" s="310" t="s">
        <v>11089</v>
      </c>
      <c r="E2057" s="324" t="s">
        <v>2398</v>
      </c>
      <c r="F2057" s="293"/>
      <c r="G2057" s="293"/>
      <c r="H2057" s="294"/>
      <c r="I2057" s="294" t="str">
        <f>IFERROR(_xlfn.IFNA(VLOOKUP($D:$D,history!$I:$Y,3,0),VLOOKUP(E:E,history!$H:$Y,4,0)),"--")</f>
        <v>--</v>
      </c>
      <c r="J2057" s="282" t="s">
        <v>9870</v>
      </c>
      <c r="K2057" s="282" t="str">
        <f t="shared" si="366"/>
        <v/>
      </c>
      <c r="L2057" s="312">
        <f t="shared" si="363"/>
        <v>134.25</v>
      </c>
      <c r="M2057" s="312">
        <f t="shared" si="364"/>
        <v>203.41</v>
      </c>
      <c r="N2057" s="297" t="str">
        <f>_xlfn.IFNA(VLOOKUP($E:$E,'1'!$A:$E,3,0),"")</f>
        <v/>
      </c>
      <c r="O2057" s="297" t="str">
        <f>_xlfn.IFNA(VLOOKUP($E:$E,'2'!$A:$E,3,0),"")</f>
        <v/>
      </c>
      <c r="P2057" s="297" t="str">
        <f>_xlfn.IFNA(VLOOKUP($E:$E,'3'!$A:$D,3,0),"")</f>
        <v/>
      </c>
      <c r="Q2057" s="297" t="str">
        <f>_xlfn.IFNA(VLOOKUP($E:$E,'4'!$A:$F,3,0),"")</f>
        <v/>
      </c>
      <c r="R2057" s="297" t="str">
        <f>_xlfn.IFNA(VLOOKUP($E:$E,'5'!$A:$F,3,0),"")</f>
        <v/>
      </c>
      <c r="S2057" s="297" t="str">
        <f>_xlfn.IFNA(VLOOKUP($E:$E,'6'!$A:$F,3,0),"")</f>
        <v/>
      </c>
      <c r="T2057" s="313">
        <v>5</v>
      </c>
      <c r="U2057" s="313">
        <v>50</v>
      </c>
      <c r="V2057" s="313">
        <v>100</v>
      </c>
      <c r="W2057" s="314">
        <v>0.113</v>
      </c>
      <c r="X2057" s="315">
        <v>1.9000000000000001E-4</v>
      </c>
      <c r="Y2057" s="749">
        <v>190</v>
      </c>
      <c r="Z2057" s="282"/>
      <c r="AA2057" s="316" t="s">
        <v>393</v>
      </c>
      <c r="AB2057" s="282" t="s">
        <v>9163</v>
      </c>
      <c r="AC2057" s="317" t="s">
        <v>2081</v>
      </c>
      <c r="AD2057" s="318" t="s">
        <v>510</v>
      </c>
      <c r="AE2057" s="319">
        <v>0</v>
      </c>
      <c r="AF2057" s="319" t="s">
        <v>11282</v>
      </c>
      <c r="AG2057" s="320">
        <v>2.5499999999999998</v>
      </c>
      <c r="AH2057" s="321">
        <f t="shared" si="365"/>
        <v>0</v>
      </c>
      <c r="AI2057" s="287">
        <f>_xlfn.IFNA(VLOOKUP(AD:AD,грп!B:C,2,0),0)</f>
        <v>0</v>
      </c>
      <c r="AJ2057" s="607">
        <v>50</v>
      </c>
      <c r="AK2057" s="672">
        <f t="shared" si="362"/>
        <v>0</v>
      </c>
      <c r="AL2057" s="174"/>
    </row>
    <row r="2058" spans="1:38" s="4" customFormat="1" ht="12" customHeight="1" outlineLevel="1" x14ac:dyDescent="0.35">
      <c r="A2058" s="307" t="s">
        <v>10525</v>
      </c>
      <c r="B2058" s="308" t="s">
        <v>7579</v>
      </c>
      <c r="C2058" s="323"/>
      <c r="D2058" s="310" t="s">
        <v>2399</v>
      </c>
      <c r="E2058" s="324" t="s">
        <v>2400</v>
      </c>
      <c r="F2058" s="293"/>
      <c r="G2058" s="293"/>
      <c r="H2058" s="294"/>
      <c r="I2058" s="294" t="str">
        <f>IFERROR(_xlfn.IFNA(VLOOKUP($D:$D,history!$I:$Y,3,0),VLOOKUP(E:E,history!$H:$Y,4,0)),"--")</f>
        <v>--</v>
      </c>
      <c r="J2058" s="282" t="s">
        <v>9868</v>
      </c>
      <c r="K2058" s="282" t="str">
        <f t="shared" si="366"/>
        <v/>
      </c>
      <c r="L2058" s="312">
        <f t="shared" si="363"/>
        <v>134.25</v>
      </c>
      <c r="M2058" s="312">
        <f t="shared" si="364"/>
        <v>203.41</v>
      </c>
      <c r="N2058" s="297" t="str">
        <f>_xlfn.IFNA(VLOOKUP($E:$E,'1'!$A:$E,3,0),"")</f>
        <v/>
      </c>
      <c r="O2058" s="297" t="str">
        <f>_xlfn.IFNA(VLOOKUP($E:$E,'2'!$A:$E,3,0),"")</f>
        <v/>
      </c>
      <c r="P2058" s="297" t="str">
        <f>_xlfn.IFNA(VLOOKUP($E:$E,'3'!$A:$D,3,0),"")</f>
        <v/>
      </c>
      <c r="Q2058" s="297" t="str">
        <f>_xlfn.IFNA(VLOOKUP($E:$E,'4'!$A:$F,3,0),"")</f>
        <v/>
      </c>
      <c r="R2058" s="297" t="str">
        <f>_xlfn.IFNA(VLOOKUP($E:$E,'5'!$A:$F,3,0),"")</f>
        <v/>
      </c>
      <c r="S2058" s="297" t="str">
        <f>_xlfn.IFNA(VLOOKUP($E:$E,'6'!$A:$F,3,0),"")</f>
        <v/>
      </c>
      <c r="T2058" s="313">
        <v>5</v>
      </c>
      <c r="U2058" s="313">
        <v>50</v>
      </c>
      <c r="V2058" s="313">
        <v>200</v>
      </c>
      <c r="W2058" s="314">
        <v>0.09</v>
      </c>
      <c r="X2058" s="315">
        <v>1.3999999999999999E-4</v>
      </c>
      <c r="Y2058" s="749">
        <v>190</v>
      </c>
      <c r="Z2058" s="282"/>
      <c r="AA2058" s="316" t="s">
        <v>10390</v>
      </c>
      <c r="AB2058" s="282" t="s">
        <v>9885</v>
      </c>
      <c r="AC2058" s="317" t="s">
        <v>2081</v>
      </c>
      <c r="AD2058" s="318" t="s">
        <v>510</v>
      </c>
      <c r="AE2058" s="319">
        <v>0</v>
      </c>
      <c r="AF2058" s="319" t="s">
        <v>11282</v>
      </c>
      <c r="AG2058" s="320">
        <v>2.5499999999999998</v>
      </c>
      <c r="AH2058" s="321">
        <f t="shared" si="365"/>
        <v>0</v>
      </c>
      <c r="AI2058" s="287">
        <f>_xlfn.IFNA(VLOOKUP(AD:AD,грп!B:C,2,0),0)</f>
        <v>0</v>
      </c>
      <c r="AJ2058" s="607">
        <v>10</v>
      </c>
      <c r="AK2058" s="672">
        <f t="shared" si="362"/>
        <v>0</v>
      </c>
      <c r="AL2058" s="174"/>
    </row>
    <row r="2059" spans="1:38" s="4" customFormat="1" ht="12" customHeight="1" outlineLevel="1" x14ac:dyDescent="0.35">
      <c r="A2059" s="307" t="s">
        <v>10525</v>
      </c>
      <c r="B2059" s="308" t="s">
        <v>7580</v>
      </c>
      <c r="C2059" s="323"/>
      <c r="D2059" s="310" t="s">
        <v>11090</v>
      </c>
      <c r="E2059" s="324" t="s">
        <v>2401</v>
      </c>
      <c r="F2059" s="293"/>
      <c r="G2059" s="293"/>
      <c r="H2059" s="294"/>
      <c r="I2059" s="294" t="str">
        <f>IFERROR(_xlfn.IFNA(VLOOKUP($D:$D,history!$I:$Y,3,0),VLOOKUP(E:E,history!$H:$Y,4,0)),"--")</f>
        <v>--</v>
      </c>
      <c r="J2059" s="282" t="s">
        <v>5946</v>
      </c>
      <c r="K2059" s="282" t="str">
        <f t="shared" si="366"/>
        <v/>
      </c>
      <c r="L2059" s="312">
        <f t="shared" si="363"/>
        <v>136.36000000000001</v>
      </c>
      <c r="M2059" s="312">
        <f t="shared" si="364"/>
        <v>206.6</v>
      </c>
      <c r="N2059" s="297" t="str">
        <f>_xlfn.IFNA(VLOOKUP($E:$E,'1'!$A:$E,3,0),"")</f>
        <v/>
      </c>
      <c r="O2059" s="297" t="str">
        <f>_xlfn.IFNA(VLOOKUP($E:$E,'2'!$A:$E,3,0),"")</f>
        <v/>
      </c>
      <c r="P2059" s="297" t="str">
        <f>_xlfn.IFNA(VLOOKUP($E:$E,'3'!$A:$D,3,0),"")</f>
        <v/>
      </c>
      <c r="Q2059" s="297" t="str">
        <f>_xlfn.IFNA(VLOOKUP($E:$E,'4'!$A:$F,3,0),"")</f>
        <v/>
      </c>
      <c r="R2059" s="297" t="str">
        <f>_xlfn.IFNA(VLOOKUP($E:$E,'5'!$A:$F,3,0),"")</f>
        <v/>
      </c>
      <c r="S2059" s="297" t="str">
        <f>_xlfn.IFNA(VLOOKUP($E:$E,'6'!$A:$F,3,0),"")</f>
        <v/>
      </c>
      <c r="T2059" s="313">
        <v>5</v>
      </c>
      <c r="U2059" s="313">
        <v>50</v>
      </c>
      <c r="V2059" s="313">
        <v>200</v>
      </c>
      <c r="W2059" s="314">
        <v>0.112</v>
      </c>
      <c r="X2059" s="315">
        <v>1.3333330000000001E-4</v>
      </c>
      <c r="Y2059" s="749">
        <v>190</v>
      </c>
      <c r="Z2059" s="282"/>
      <c r="AA2059" s="316" t="s">
        <v>10390</v>
      </c>
      <c r="AB2059" s="282" t="s">
        <v>9163</v>
      </c>
      <c r="AC2059" s="317" t="s">
        <v>2081</v>
      </c>
      <c r="AD2059" s="318" t="s">
        <v>510</v>
      </c>
      <c r="AE2059" s="319">
        <v>0</v>
      </c>
      <c r="AF2059" s="319" t="s">
        <v>11282</v>
      </c>
      <c r="AG2059" s="320">
        <v>2.59</v>
      </c>
      <c r="AH2059" s="321">
        <f t="shared" si="365"/>
        <v>0</v>
      </c>
      <c r="AI2059" s="287">
        <f>_xlfn.IFNA(VLOOKUP(AD:AD,грп!B:C,2,0),0)</f>
        <v>0</v>
      </c>
      <c r="AJ2059" s="607">
        <v>0</v>
      </c>
      <c r="AK2059" s="672">
        <f t="shared" si="362"/>
        <v>0</v>
      </c>
      <c r="AL2059" s="174"/>
    </row>
    <row r="2060" spans="1:38" s="4" customFormat="1" ht="12" customHeight="1" outlineLevel="1" x14ac:dyDescent="0.35">
      <c r="A2060" s="307" t="s">
        <v>10525</v>
      </c>
      <c r="B2060" s="308" t="s">
        <v>7581</v>
      </c>
      <c r="C2060" s="323"/>
      <c r="D2060" s="310" t="s">
        <v>11091</v>
      </c>
      <c r="E2060" s="324" t="s">
        <v>2402</v>
      </c>
      <c r="F2060" s="293"/>
      <c r="G2060" s="293"/>
      <c r="H2060" s="294"/>
      <c r="I2060" s="294" t="str">
        <f>IFERROR(_xlfn.IFNA(VLOOKUP($D:$D,history!$I:$Y,3,0),VLOOKUP(E:E,history!$H:$Y,4,0)),"--")</f>
        <v>--</v>
      </c>
      <c r="J2060" s="282" t="s">
        <v>9870</v>
      </c>
      <c r="K2060" s="282" t="str">
        <f t="shared" si="366"/>
        <v/>
      </c>
      <c r="L2060" s="312">
        <f t="shared" si="363"/>
        <v>156.88999999999999</v>
      </c>
      <c r="M2060" s="312">
        <f t="shared" si="364"/>
        <v>237.71</v>
      </c>
      <c r="N2060" s="297" t="str">
        <f>_xlfn.IFNA(VLOOKUP($E:$E,'1'!$A:$E,3,0),"")</f>
        <v/>
      </c>
      <c r="O2060" s="297" t="str">
        <f>_xlfn.IFNA(VLOOKUP($E:$E,'2'!$A:$E,3,0),"")</f>
        <v/>
      </c>
      <c r="P2060" s="297" t="str">
        <f>_xlfn.IFNA(VLOOKUP($E:$E,'3'!$A:$D,3,0),"")</f>
        <v/>
      </c>
      <c r="Q2060" s="297" t="str">
        <f>_xlfn.IFNA(VLOOKUP($E:$E,'4'!$A:$F,3,0),"")</f>
        <v/>
      </c>
      <c r="R2060" s="297" t="str">
        <f>_xlfn.IFNA(VLOOKUP($E:$E,'5'!$A:$F,3,0),"")</f>
        <v/>
      </c>
      <c r="S2060" s="297" t="str">
        <f>_xlfn.IFNA(VLOOKUP($E:$E,'6'!$A:$F,3,0),"")</f>
        <v/>
      </c>
      <c r="T2060" s="313">
        <v>5</v>
      </c>
      <c r="U2060" s="313">
        <v>50</v>
      </c>
      <c r="V2060" s="313">
        <v>100</v>
      </c>
      <c r="W2060" s="314">
        <v>0.13300000000000001</v>
      </c>
      <c r="X2060" s="315">
        <v>1.6000000000000001E-4</v>
      </c>
      <c r="Y2060" s="749">
        <v>230</v>
      </c>
      <c r="Z2060" s="282"/>
      <c r="AA2060" s="316" t="s">
        <v>10390</v>
      </c>
      <c r="AB2060" s="282" t="s">
        <v>9885</v>
      </c>
      <c r="AC2060" s="317" t="s">
        <v>2081</v>
      </c>
      <c r="AD2060" s="318" t="s">
        <v>510</v>
      </c>
      <c r="AE2060" s="319">
        <v>0</v>
      </c>
      <c r="AF2060" s="319" t="s">
        <v>11282</v>
      </c>
      <c r="AG2060" s="320">
        <v>2.98</v>
      </c>
      <c r="AH2060" s="321">
        <f t="shared" si="365"/>
        <v>0</v>
      </c>
      <c r="AI2060" s="287">
        <f>_xlfn.IFNA(VLOOKUP(AD:AD,грп!B:C,2,0),0)</f>
        <v>0</v>
      </c>
      <c r="AJ2060" s="607">
        <v>45</v>
      </c>
      <c r="AK2060" s="672">
        <f t="shared" si="362"/>
        <v>0</v>
      </c>
      <c r="AL2060" s="174"/>
    </row>
    <row r="2061" spans="1:38" s="4" customFormat="1" ht="12" customHeight="1" outlineLevel="1" x14ac:dyDescent="0.35">
      <c r="A2061" s="307" t="s">
        <v>10525</v>
      </c>
      <c r="B2061" s="308" t="s">
        <v>7582</v>
      </c>
      <c r="C2061" s="323"/>
      <c r="D2061" s="310" t="s">
        <v>10265</v>
      </c>
      <c r="E2061" s="324" t="s">
        <v>2403</v>
      </c>
      <c r="F2061" s="293"/>
      <c r="G2061" s="293"/>
      <c r="H2061" s="294"/>
      <c r="I2061" s="294" t="str">
        <f>IFERROR(_xlfn.IFNA(VLOOKUP($D:$D,history!$I:$Y,3,0),VLOOKUP(E:E,history!$H:$Y,4,0)),"--")</f>
        <v>--</v>
      </c>
      <c r="J2061" s="282" t="s">
        <v>9870</v>
      </c>
      <c r="K2061" s="282" t="str">
        <f t="shared" si="366"/>
        <v/>
      </c>
      <c r="L2061" s="312">
        <f t="shared" si="363"/>
        <v>158.47</v>
      </c>
      <c r="M2061" s="312">
        <f t="shared" si="364"/>
        <v>240.11</v>
      </c>
      <c r="N2061" s="297" t="str">
        <f>_xlfn.IFNA(VLOOKUP($E:$E,'1'!$A:$E,3,0),"")</f>
        <v/>
      </c>
      <c r="O2061" s="297" t="str">
        <f>_xlfn.IFNA(VLOOKUP($E:$E,'2'!$A:$E,3,0),"")</f>
        <v/>
      </c>
      <c r="P2061" s="297" t="str">
        <f>_xlfn.IFNA(VLOOKUP($E:$E,'3'!$A:$D,3,0),"")</f>
        <v/>
      </c>
      <c r="Q2061" s="297" t="str">
        <f>_xlfn.IFNA(VLOOKUP($E:$E,'4'!$A:$F,3,0),"")</f>
        <v/>
      </c>
      <c r="R2061" s="297" t="str">
        <f>_xlfn.IFNA(VLOOKUP($E:$E,'5'!$A:$F,3,0),"")</f>
        <v/>
      </c>
      <c r="S2061" s="297" t="str">
        <f>_xlfn.IFNA(VLOOKUP($E:$E,'6'!$A:$F,3,0),"")</f>
        <v/>
      </c>
      <c r="T2061" s="313">
        <v>5</v>
      </c>
      <c r="U2061" s="313">
        <v>50</v>
      </c>
      <c r="V2061" s="313">
        <v>100</v>
      </c>
      <c r="W2061" s="314">
        <v>0.112</v>
      </c>
      <c r="X2061" s="315">
        <v>1.4999999999999999E-4</v>
      </c>
      <c r="Y2061" s="749">
        <v>230</v>
      </c>
      <c r="Z2061" s="282"/>
      <c r="AA2061" s="316" t="s">
        <v>393</v>
      </c>
      <c r="AB2061" s="282" t="s">
        <v>9163</v>
      </c>
      <c r="AC2061" s="317" t="s">
        <v>2081</v>
      </c>
      <c r="AD2061" s="318" t="s">
        <v>510</v>
      </c>
      <c r="AE2061" s="319">
        <v>0</v>
      </c>
      <c r="AF2061" s="319" t="s">
        <v>11282</v>
      </c>
      <c r="AG2061" s="320">
        <v>3.01</v>
      </c>
      <c r="AH2061" s="321">
        <f t="shared" si="365"/>
        <v>0</v>
      </c>
      <c r="AI2061" s="287">
        <f>_xlfn.IFNA(VLOOKUP(AD:AD,грп!B:C,2,0),0)</f>
        <v>0</v>
      </c>
      <c r="AJ2061" s="607">
        <v>0</v>
      </c>
      <c r="AK2061" s="672">
        <f t="shared" si="362"/>
        <v>0</v>
      </c>
      <c r="AL2061" s="174"/>
    </row>
    <row r="2062" spans="1:38" s="4" customFormat="1" ht="12" customHeight="1" outlineLevel="1" x14ac:dyDescent="0.35">
      <c r="A2062" s="307" t="s">
        <v>10525</v>
      </c>
      <c r="B2062" s="308" t="s">
        <v>7583</v>
      </c>
      <c r="C2062" s="323"/>
      <c r="D2062" s="310" t="s">
        <v>10266</v>
      </c>
      <c r="E2062" s="324" t="s">
        <v>2404</v>
      </c>
      <c r="F2062" s="293"/>
      <c r="G2062" s="293"/>
      <c r="H2062" s="294">
        <v>10</v>
      </c>
      <c r="I2062" s="294" t="str">
        <f>IFERROR(_xlfn.IFNA(VLOOKUP($D:$D,history!$I:$Y,3,0),VLOOKUP(E:E,history!$H:$Y,4,0)),"--")</f>
        <v>--</v>
      </c>
      <c r="J2062" s="282" t="s">
        <v>9870</v>
      </c>
      <c r="K2062" s="282" t="str">
        <f t="shared" si="366"/>
        <v/>
      </c>
      <c r="L2062" s="312">
        <f t="shared" si="363"/>
        <v>200.07</v>
      </c>
      <c r="M2062" s="312">
        <f t="shared" si="364"/>
        <v>303.13</v>
      </c>
      <c r="N2062" s="297" t="str">
        <f>_xlfn.IFNA(VLOOKUP($E:$E,'1'!$A:$E,3,0),"")</f>
        <v/>
      </c>
      <c r="O2062" s="297" t="str">
        <f>_xlfn.IFNA(VLOOKUP($E:$E,'2'!$A:$E,3,0),"")</f>
        <v/>
      </c>
      <c r="P2062" s="297" t="str">
        <f>_xlfn.IFNA(VLOOKUP($E:$E,'3'!$A:$D,3,0),"")</f>
        <v/>
      </c>
      <c r="Q2062" s="297" t="str">
        <f>_xlfn.IFNA(VLOOKUP($E:$E,'4'!$A:$F,3,0),"")</f>
        <v/>
      </c>
      <c r="R2062" s="297" t="str">
        <f>_xlfn.IFNA(VLOOKUP($E:$E,'5'!$A:$F,3,0),"")</f>
        <v/>
      </c>
      <c r="S2062" s="297" t="str">
        <f>_xlfn.IFNA(VLOOKUP($E:$E,'6'!$A:$F,3,0),"")</f>
        <v/>
      </c>
      <c r="T2062" s="313">
        <v>5</v>
      </c>
      <c r="U2062" s="313">
        <v>50</v>
      </c>
      <c r="V2062" s="313">
        <v>100</v>
      </c>
      <c r="W2062" s="314">
        <v>0.14599999999999999</v>
      </c>
      <c r="X2062" s="315">
        <v>1.9000000000000001E-4</v>
      </c>
      <c r="Y2062" s="749">
        <v>290</v>
      </c>
      <c r="Z2062" s="282"/>
      <c r="AA2062" s="316" t="s">
        <v>393</v>
      </c>
      <c r="AB2062" s="282" t="s">
        <v>9885</v>
      </c>
      <c r="AC2062" s="317" t="s">
        <v>2081</v>
      </c>
      <c r="AD2062" s="318" t="s">
        <v>510</v>
      </c>
      <c r="AE2062" s="319">
        <v>0</v>
      </c>
      <c r="AF2062" s="319" t="s">
        <v>11282</v>
      </c>
      <c r="AG2062" s="320">
        <v>3.8</v>
      </c>
      <c r="AH2062" s="321">
        <f t="shared" si="365"/>
        <v>0</v>
      </c>
      <c r="AI2062" s="287">
        <f>_xlfn.IFNA(VLOOKUP(AD:AD,грп!B:C,2,0),0)</f>
        <v>0</v>
      </c>
      <c r="AJ2062" s="607">
        <v>20</v>
      </c>
      <c r="AK2062" s="672">
        <f t="shared" si="362"/>
        <v>0</v>
      </c>
      <c r="AL2062" s="174"/>
    </row>
    <row r="2063" spans="1:38" s="4" customFormat="1" ht="12" customHeight="1" outlineLevel="1" x14ac:dyDescent="0.35">
      <c r="A2063" s="307" t="s">
        <v>10525</v>
      </c>
      <c r="B2063" s="308" t="s">
        <v>7584</v>
      </c>
      <c r="C2063" s="323"/>
      <c r="D2063" s="310" t="s">
        <v>10267</v>
      </c>
      <c r="E2063" s="324" t="s">
        <v>2405</v>
      </c>
      <c r="F2063" s="293"/>
      <c r="G2063" s="293"/>
      <c r="H2063" s="294"/>
      <c r="I2063" s="294" t="str">
        <f>IFERROR(_xlfn.IFNA(VLOOKUP($D:$D,history!$I:$Y,3,0),VLOOKUP(E:E,history!$H:$Y,4,0)),"--")</f>
        <v>--</v>
      </c>
      <c r="J2063" s="282" t="s">
        <v>9870</v>
      </c>
      <c r="K2063" s="282" t="str">
        <f t="shared" si="366"/>
        <v/>
      </c>
      <c r="L2063" s="312">
        <f t="shared" si="363"/>
        <v>221.65</v>
      </c>
      <c r="M2063" s="312">
        <f t="shared" si="364"/>
        <v>335.83</v>
      </c>
      <c r="N2063" s="297" t="str">
        <f>_xlfn.IFNA(VLOOKUP($E:$E,'1'!$A:$E,3,0),"")</f>
        <v/>
      </c>
      <c r="O2063" s="297" t="str">
        <f>_xlfn.IFNA(VLOOKUP($E:$E,'2'!$A:$E,3,0),"")</f>
        <v/>
      </c>
      <c r="P2063" s="297" t="str">
        <f>_xlfn.IFNA(VLOOKUP($E:$E,'3'!$A:$D,3,0),"")</f>
        <v/>
      </c>
      <c r="Q2063" s="297" t="str">
        <f>_xlfn.IFNA(VLOOKUP($E:$E,'4'!$A:$F,3,0),"")</f>
        <v/>
      </c>
      <c r="R2063" s="297" t="str">
        <f>_xlfn.IFNA(VLOOKUP($E:$E,'5'!$A:$F,3,0),"")</f>
        <v/>
      </c>
      <c r="S2063" s="297" t="str">
        <f>_xlfn.IFNA(VLOOKUP($E:$E,'6'!$A:$F,3,0),"")</f>
        <v/>
      </c>
      <c r="T2063" s="313">
        <v>5</v>
      </c>
      <c r="U2063" s="313">
        <v>50</v>
      </c>
      <c r="V2063" s="313">
        <v>100</v>
      </c>
      <c r="W2063" s="314">
        <v>0.18099999999999999</v>
      </c>
      <c r="X2063" s="315">
        <v>1.9000000000000001E-4</v>
      </c>
      <c r="Y2063" s="749">
        <v>320</v>
      </c>
      <c r="Z2063" s="282"/>
      <c r="AA2063" s="316" t="s">
        <v>393</v>
      </c>
      <c r="AB2063" s="282" t="s">
        <v>9885</v>
      </c>
      <c r="AC2063" s="317" t="s">
        <v>2081</v>
      </c>
      <c r="AD2063" s="318" t="s">
        <v>510</v>
      </c>
      <c r="AE2063" s="319">
        <v>0</v>
      </c>
      <c r="AF2063" s="319" t="s">
        <v>11282</v>
      </c>
      <c r="AG2063" s="320">
        <v>4.21</v>
      </c>
      <c r="AH2063" s="321">
        <f t="shared" si="365"/>
        <v>0</v>
      </c>
      <c r="AI2063" s="287">
        <f>_xlfn.IFNA(VLOOKUP(AD:AD,грп!B:C,2,0),0)</f>
        <v>0</v>
      </c>
      <c r="AJ2063" s="607">
        <v>50</v>
      </c>
      <c r="AK2063" s="672">
        <f t="shared" si="362"/>
        <v>0</v>
      </c>
      <c r="AL2063" s="174"/>
    </row>
    <row r="2064" spans="1:38" s="4" customFormat="1" ht="12" customHeight="1" outlineLevel="1" x14ac:dyDescent="0.35">
      <c r="A2064" s="307" t="s">
        <v>10525</v>
      </c>
      <c r="B2064" s="308" t="s">
        <v>7585</v>
      </c>
      <c r="C2064" s="323"/>
      <c r="D2064" s="310" t="s">
        <v>11092</v>
      </c>
      <c r="E2064" s="324" t="s">
        <v>2406</v>
      </c>
      <c r="F2064" s="293"/>
      <c r="G2064" s="293"/>
      <c r="H2064" s="294"/>
      <c r="I2064" s="294" t="str">
        <f>IFERROR(_xlfn.IFNA(VLOOKUP($D:$D,history!$I:$Y,3,0),VLOOKUP(E:E,history!$H:$Y,4,0)),"--")</f>
        <v>--</v>
      </c>
      <c r="J2064" s="282" t="s">
        <v>9870</v>
      </c>
      <c r="K2064" s="282" t="str">
        <f t="shared" si="366"/>
        <v/>
      </c>
      <c r="L2064" s="312">
        <f t="shared" si="363"/>
        <v>192.17</v>
      </c>
      <c r="M2064" s="312">
        <f t="shared" si="364"/>
        <v>291.16000000000003</v>
      </c>
      <c r="N2064" s="297" t="str">
        <f>_xlfn.IFNA(VLOOKUP($E:$E,'1'!$A:$E,3,0),"")</f>
        <v/>
      </c>
      <c r="O2064" s="297" t="str">
        <f>_xlfn.IFNA(VLOOKUP($E:$E,'2'!$A:$E,3,0),"")</f>
        <v/>
      </c>
      <c r="P2064" s="297" t="str">
        <f>_xlfn.IFNA(VLOOKUP($E:$E,'3'!$A:$D,3,0),"")</f>
        <v/>
      </c>
      <c r="Q2064" s="297" t="str">
        <f>_xlfn.IFNA(VLOOKUP($E:$E,'4'!$A:$F,3,0),"")</f>
        <v/>
      </c>
      <c r="R2064" s="297" t="str">
        <f>_xlfn.IFNA(VLOOKUP($E:$E,'5'!$A:$F,3,0),"")</f>
        <v/>
      </c>
      <c r="S2064" s="297" t="str">
        <f>_xlfn.IFNA(VLOOKUP($E:$E,'6'!$A:$F,3,0),"")</f>
        <v/>
      </c>
      <c r="T2064" s="313">
        <v>5</v>
      </c>
      <c r="U2064" s="313">
        <v>50</v>
      </c>
      <c r="V2064" s="313">
        <v>100</v>
      </c>
      <c r="W2064" s="314">
        <v>0.13200000000000001</v>
      </c>
      <c r="X2064" s="315">
        <v>1.3999999999999999E-4</v>
      </c>
      <c r="Y2064" s="749">
        <v>280</v>
      </c>
      <c r="Z2064" s="282"/>
      <c r="AA2064" s="316" t="s">
        <v>393</v>
      </c>
      <c r="AB2064" s="282" t="s">
        <v>9885</v>
      </c>
      <c r="AC2064" s="317" t="s">
        <v>2081</v>
      </c>
      <c r="AD2064" s="318" t="s">
        <v>510</v>
      </c>
      <c r="AE2064" s="319">
        <v>0</v>
      </c>
      <c r="AF2064" s="319" t="s">
        <v>11282</v>
      </c>
      <c r="AG2064" s="320">
        <v>3.65</v>
      </c>
      <c r="AH2064" s="321">
        <f t="shared" si="365"/>
        <v>0</v>
      </c>
      <c r="AI2064" s="287">
        <f>_xlfn.IFNA(VLOOKUP(AD:AD,грп!B:C,2,0),0)</f>
        <v>0</v>
      </c>
      <c r="AJ2064" s="607">
        <v>50</v>
      </c>
      <c r="AK2064" s="672">
        <f t="shared" si="362"/>
        <v>0</v>
      </c>
      <c r="AL2064" s="174"/>
    </row>
    <row r="2065" spans="1:39" s="4" customFormat="1" ht="12" customHeight="1" outlineLevel="1" x14ac:dyDescent="0.35">
      <c r="A2065" s="307" t="s">
        <v>10525</v>
      </c>
      <c r="B2065" s="308" t="s">
        <v>7586</v>
      </c>
      <c r="C2065" s="323"/>
      <c r="D2065" s="310" t="s">
        <v>11093</v>
      </c>
      <c r="E2065" s="324" t="s">
        <v>2407</v>
      </c>
      <c r="F2065" s="293"/>
      <c r="G2065" s="293"/>
      <c r="H2065" s="294"/>
      <c r="I2065" s="294" t="str">
        <f>IFERROR(_xlfn.IFNA(VLOOKUP($D:$D,history!$I:$Y,3,0),VLOOKUP(E:E,history!$H:$Y,4,0)),"--")</f>
        <v>--</v>
      </c>
      <c r="J2065" s="282" t="s">
        <v>9868</v>
      </c>
      <c r="K2065" s="282" t="str">
        <f t="shared" si="366"/>
        <v/>
      </c>
      <c r="L2065" s="312">
        <f t="shared" si="363"/>
        <v>231.13</v>
      </c>
      <c r="M2065" s="312">
        <f t="shared" si="364"/>
        <v>350.19</v>
      </c>
      <c r="N2065" s="297" t="str">
        <f>_xlfn.IFNA(VLOOKUP($E:$E,'1'!$A:$E,3,0),"")</f>
        <v/>
      </c>
      <c r="O2065" s="297" t="str">
        <f>_xlfn.IFNA(VLOOKUP($E:$E,'2'!$A:$E,3,0),"")</f>
        <v/>
      </c>
      <c r="P2065" s="297" t="str">
        <f>_xlfn.IFNA(VLOOKUP($E:$E,'3'!$A:$D,3,0),"")</f>
        <v/>
      </c>
      <c r="Q2065" s="297" t="str">
        <f>_xlfn.IFNA(VLOOKUP($E:$E,'4'!$A:$F,3,0),"")</f>
        <v/>
      </c>
      <c r="R2065" s="297" t="str">
        <f>_xlfn.IFNA(VLOOKUP($E:$E,'5'!$A:$F,3,0),"")</f>
        <v/>
      </c>
      <c r="S2065" s="297" t="str">
        <f>_xlfn.IFNA(VLOOKUP($E:$E,'6'!$A:$F,3,0),"")</f>
        <v/>
      </c>
      <c r="T2065" s="313">
        <v>5</v>
      </c>
      <c r="U2065" s="313">
        <v>50</v>
      </c>
      <c r="V2065" s="313">
        <v>100</v>
      </c>
      <c r="W2065" s="314">
        <v>0.16700000000000001</v>
      </c>
      <c r="X2065" s="315">
        <v>2.0000000000000001E-4</v>
      </c>
      <c r="Y2065" s="749">
        <v>330</v>
      </c>
      <c r="Z2065" s="282"/>
      <c r="AA2065" s="316" t="s">
        <v>393</v>
      </c>
      <c r="AB2065" s="282" t="s">
        <v>9885</v>
      </c>
      <c r="AC2065" s="317" t="s">
        <v>2081</v>
      </c>
      <c r="AD2065" s="318" t="s">
        <v>510</v>
      </c>
      <c r="AE2065" s="319">
        <v>0</v>
      </c>
      <c r="AF2065" s="319" t="s">
        <v>11282</v>
      </c>
      <c r="AG2065" s="320">
        <v>4.3899999999999997</v>
      </c>
      <c r="AH2065" s="321">
        <f t="shared" si="365"/>
        <v>0</v>
      </c>
      <c r="AI2065" s="287">
        <f>_xlfn.IFNA(VLOOKUP(AD:AD,грп!B:C,2,0),0)</f>
        <v>0</v>
      </c>
      <c r="AJ2065" s="607">
        <v>44</v>
      </c>
      <c r="AK2065" s="672">
        <f t="shared" si="362"/>
        <v>0</v>
      </c>
      <c r="AL2065" s="174"/>
    </row>
    <row r="2066" spans="1:39" s="4" customFormat="1" ht="12" customHeight="1" outlineLevel="1" x14ac:dyDescent="0.35">
      <c r="A2066" s="307" t="s">
        <v>10525</v>
      </c>
      <c r="B2066" s="308" t="s">
        <v>7587</v>
      </c>
      <c r="C2066" s="323"/>
      <c r="D2066" s="310" t="s">
        <v>2408</v>
      </c>
      <c r="E2066" s="324" t="s">
        <v>2409</v>
      </c>
      <c r="F2066" s="293"/>
      <c r="G2066" s="293"/>
      <c r="H2066" s="294"/>
      <c r="I2066" s="294" t="str">
        <f>IFERROR(_xlfn.IFNA(VLOOKUP($D:$D,history!$I:$Y,3,0),VLOOKUP(E:E,history!$H:$Y,4,0)),"--")</f>
        <v>--</v>
      </c>
      <c r="J2066" s="282" t="s">
        <v>9870</v>
      </c>
      <c r="K2066" s="282" t="str">
        <f t="shared" si="366"/>
        <v/>
      </c>
      <c r="L2066" s="312">
        <f t="shared" si="363"/>
        <v>265.35000000000002</v>
      </c>
      <c r="M2066" s="312">
        <f t="shared" si="364"/>
        <v>402.04</v>
      </c>
      <c r="N2066" s="297" t="str">
        <f>_xlfn.IFNA(VLOOKUP($E:$E,'1'!$A:$E,3,0),"")</f>
        <v/>
      </c>
      <c r="O2066" s="297" t="str">
        <f>_xlfn.IFNA(VLOOKUP($E:$E,'2'!$A:$E,3,0),"")</f>
        <v/>
      </c>
      <c r="P2066" s="297" t="str">
        <f>_xlfn.IFNA(VLOOKUP($E:$E,'3'!$A:$D,3,0),"")</f>
        <v/>
      </c>
      <c r="Q2066" s="297" t="str">
        <f>_xlfn.IFNA(VLOOKUP($E:$E,'4'!$A:$F,3,0),"")</f>
        <v/>
      </c>
      <c r="R2066" s="297" t="str">
        <f>_xlfn.IFNA(VLOOKUP($E:$E,'5'!$A:$F,3,0),"")</f>
        <v/>
      </c>
      <c r="S2066" s="297" t="str">
        <f>_xlfn.IFNA(VLOOKUP($E:$E,'6'!$A:$F,3,0),"")</f>
        <v/>
      </c>
      <c r="T2066" s="313">
        <v>5</v>
      </c>
      <c r="U2066" s="313">
        <v>50</v>
      </c>
      <c r="V2066" s="313">
        <v>100</v>
      </c>
      <c r="W2066" s="314">
        <v>0.21199999999999999</v>
      </c>
      <c r="X2066" s="315">
        <v>1.9000000000000001E-4</v>
      </c>
      <c r="Y2066" s="749">
        <v>380</v>
      </c>
      <c r="Z2066" s="282"/>
      <c r="AA2066" s="316" t="s">
        <v>393</v>
      </c>
      <c r="AB2066" s="282" t="s">
        <v>9163</v>
      </c>
      <c r="AC2066" s="317" t="s">
        <v>2081</v>
      </c>
      <c r="AD2066" s="318" t="s">
        <v>510</v>
      </c>
      <c r="AE2066" s="319">
        <v>0</v>
      </c>
      <c r="AF2066" s="319" t="s">
        <v>11282</v>
      </c>
      <c r="AG2066" s="320">
        <v>5.04</v>
      </c>
      <c r="AH2066" s="321">
        <f t="shared" si="365"/>
        <v>0</v>
      </c>
      <c r="AI2066" s="287">
        <f>_xlfn.IFNA(VLOOKUP(AD:AD,грп!B:C,2,0),0)</f>
        <v>0</v>
      </c>
      <c r="AJ2066" s="607">
        <v>10</v>
      </c>
      <c r="AK2066" s="672">
        <f t="shared" si="362"/>
        <v>0</v>
      </c>
      <c r="AL2066" s="174"/>
    </row>
    <row r="2067" spans="1:39" s="4" customFormat="1" ht="12" customHeight="1" outlineLevel="1" x14ac:dyDescent="0.35">
      <c r="A2067" s="307" t="s">
        <v>10525</v>
      </c>
      <c r="B2067" s="308" t="s">
        <v>7588</v>
      </c>
      <c r="C2067" s="323"/>
      <c r="D2067" s="310" t="s">
        <v>10268</v>
      </c>
      <c r="E2067" s="324" t="s">
        <v>2410</v>
      </c>
      <c r="F2067" s="293"/>
      <c r="G2067" s="293"/>
      <c r="H2067" s="294"/>
      <c r="I2067" s="294" t="str">
        <f>IFERROR(_xlfn.IFNA(VLOOKUP($D:$D,history!$I:$Y,3,0),VLOOKUP(E:E,history!$H:$Y,4,0)),"--")</f>
        <v>--</v>
      </c>
      <c r="J2067" s="282" t="s">
        <v>9870</v>
      </c>
      <c r="K2067" s="282" t="str">
        <f t="shared" si="366"/>
        <v/>
      </c>
      <c r="L2067" s="312">
        <f t="shared" si="363"/>
        <v>446.99</v>
      </c>
      <c r="M2067" s="312">
        <f t="shared" si="364"/>
        <v>677.25</v>
      </c>
      <c r="N2067" s="297" t="str">
        <f>_xlfn.IFNA(VLOOKUP($E:$E,'1'!$A:$E,3,0),"")</f>
        <v/>
      </c>
      <c r="O2067" s="297" t="str">
        <f>_xlfn.IFNA(VLOOKUP($E:$E,'2'!$A:$E,3,0),"")</f>
        <v/>
      </c>
      <c r="P2067" s="297" t="str">
        <f>_xlfn.IFNA(VLOOKUP($E:$E,'3'!$A:$D,3,0),"")</f>
        <v/>
      </c>
      <c r="Q2067" s="297" t="str">
        <f>_xlfn.IFNA(VLOOKUP($E:$E,'4'!$A:$F,3,0),"")</f>
        <v/>
      </c>
      <c r="R2067" s="297" t="str">
        <f>_xlfn.IFNA(VLOOKUP($E:$E,'5'!$A:$F,3,0),"")</f>
        <v/>
      </c>
      <c r="S2067" s="297" t="str">
        <f>_xlfn.IFNA(VLOOKUP($E:$E,'6'!$A:$F,3,0),"")</f>
        <v/>
      </c>
      <c r="T2067" s="313">
        <v>1</v>
      </c>
      <c r="U2067" s="313">
        <v>1</v>
      </c>
      <c r="V2067" s="313">
        <v>25</v>
      </c>
      <c r="W2067" s="314">
        <v>0.48399999999999999</v>
      </c>
      <c r="X2067" s="315">
        <v>3.8000000000000002E-4</v>
      </c>
      <c r="Y2067" s="749">
        <v>640</v>
      </c>
      <c r="Z2067" s="282"/>
      <c r="AA2067" s="316" t="s">
        <v>393</v>
      </c>
      <c r="AB2067" s="282" t="s">
        <v>9885</v>
      </c>
      <c r="AC2067" s="317" t="s">
        <v>2081</v>
      </c>
      <c r="AD2067" s="318" t="s">
        <v>510</v>
      </c>
      <c r="AE2067" s="319">
        <v>0</v>
      </c>
      <c r="AF2067" s="319" t="s">
        <v>11282</v>
      </c>
      <c r="AG2067" s="320">
        <v>8.49</v>
      </c>
      <c r="AH2067" s="321">
        <f t="shared" si="365"/>
        <v>0</v>
      </c>
      <c r="AI2067" s="287">
        <f>_xlfn.IFNA(VLOOKUP(AD:AD,грп!B:C,2,0),0)</f>
        <v>0</v>
      </c>
      <c r="AJ2067" s="607">
        <v>5</v>
      </c>
      <c r="AK2067" s="672">
        <f t="shared" si="362"/>
        <v>0</v>
      </c>
      <c r="AL2067" s="174"/>
    </row>
    <row r="2068" spans="1:39" s="4" customFormat="1" ht="12" customHeight="1" outlineLevel="1" x14ac:dyDescent="0.35">
      <c r="A2068" s="307" t="s">
        <v>339</v>
      </c>
      <c r="B2068" s="308" t="s">
        <v>7589</v>
      </c>
      <c r="C2068" s="325" t="s">
        <v>1916</v>
      </c>
      <c r="D2068" s="310" t="s">
        <v>10242</v>
      </c>
      <c r="E2068" s="322" t="s">
        <v>1154</v>
      </c>
      <c r="F2068" s="293"/>
      <c r="G2068" s="293"/>
      <c r="H2068" s="294">
        <v>4</v>
      </c>
      <c r="I2068" s="294" t="str">
        <f>IFERROR(_xlfn.IFNA(VLOOKUP($D:$D,history!$I:$Y,3,0),VLOOKUP(E:E,history!$H:$Y,4,0)),"--")</f>
        <v>--</v>
      </c>
      <c r="J2068" s="282" t="s">
        <v>9870</v>
      </c>
      <c r="K2068" s="282" t="str">
        <f t="shared" si="366"/>
        <v/>
      </c>
      <c r="L2068" s="326">
        <f t="shared" ref="L2068:L2070" si="367">M2068</f>
        <v>200</v>
      </c>
      <c r="M2068" s="327">
        <v>200</v>
      </c>
      <c r="N2068" s="297" t="str">
        <f>_xlfn.IFNA(VLOOKUP($E:$E,'1'!$A:$E,3,0),"")</f>
        <v/>
      </c>
      <c r="O2068" s="297" t="str">
        <f>_xlfn.IFNA(VLOOKUP($E:$E,'2'!$A:$E,3,0),"")</f>
        <v/>
      </c>
      <c r="P2068" s="297" t="str">
        <f>_xlfn.IFNA(VLOOKUP($E:$E,'3'!$A:$D,3,0),"")</f>
        <v/>
      </c>
      <c r="Q2068" s="297" t="str">
        <f>_xlfn.IFNA(VLOOKUP($E:$E,'4'!$A:$F,3,0),"")</f>
        <v/>
      </c>
      <c r="R2068" s="297" t="str">
        <f>_xlfn.IFNA(VLOOKUP($E:$E,'5'!$A:$F,3,0),"")</f>
        <v/>
      </c>
      <c r="S2068" s="297" t="str">
        <f>_xlfn.IFNA(VLOOKUP($E:$E,'6'!$A:$F,3,0),"")</f>
        <v/>
      </c>
      <c r="T2068" s="313">
        <v>2</v>
      </c>
      <c r="U2068" s="313">
        <v>30</v>
      </c>
      <c r="V2068" s="313">
        <v>60</v>
      </c>
      <c r="W2068" s="314">
        <v>0.38300000000000001</v>
      </c>
      <c r="X2068" s="315">
        <v>1.75E-4</v>
      </c>
      <c r="Y2068" s="749">
        <v>280</v>
      </c>
      <c r="Z2068" s="282"/>
      <c r="AA2068" s="316" t="s">
        <v>393</v>
      </c>
      <c r="AB2068" s="282" t="s">
        <v>9885</v>
      </c>
      <c r="AC2068" s="317" t="s">
        <v>2081</v>
      </c>
      <c r="AD2068" s="318" t="s">
        <v>510</v>
      </c>
      <c r="AE2068" s="319">
        <v>0</v>
      </c>
      <c r="AF2068" s="319" t="s">
        <v>11305</v>
      </c>
      <c r="AG2068" s="320">
        <v>2.21</v>
      </c>
      <c r="AH2068" s="321">
        <f t="shared" si="365"/>
        <v>0</v>
      </c>
      <c r="AI2068" s="287">
        <f>_xlfn.IFNA(VLOOKUP(AD:AD,грп!B:C,2,0),0)</f>
        <v>0</v>
      </c>
      <c r="AJ2068" s="607">
        <v>30</v>
      </c>
      <c r="AK2068" s="672" t="str">
        <f t="shared" si="362"/>
        <v>спеццена</v>
      </c>
      <c r="AL2068" s="174"/>
    </row>
    <row r="2069" spans="1:39" s="5" customFormat="1" ht="12" customHeight="1" outlineLevel="1" x14ac:dyDescent="0.35">
      <c r="A2069" s="307" t="s">
        <v>10402</v>
      </c>
      <c r="B2069" s="308" t="s">
        <v>7590</v>
      </c>
      <c r="C2069" s="325" t="s">
        <v>1916</v>
      </c>
      <c r="D2069" s="310" t="s">
        <v>1574</v>
      </c>
      <c r="E2069" s="322" t="s">
        <v>161</v>
      </c>
      <c r="F2069" s="293"/>
      <c r="G2069" s="293"/>
      <c r="H2069" s="294">
        <v>12</v>
      </c>
      <c r="I2069" s="294" t="str">
        <f>IFERROR(_xlfn.IFNA(VLOOKUP($D:$D,history!$I:$Y,3,0),VLOOKUP(E:E,history!$H:$Y,4,0)),"--")</f>
        <v>--</v>
      </c>
      <c r="J2069" s="282" t="s">
        <v>9870</v>
      </c>
      <c r="K2069" s="282" t="str">
        <f t="shared" si="366"/>
        <v/>
      </c>
      <c r="L2069" s="326">
        <f t="shared" si="367"/>
        <v>310</v>
      </c>
      <c r="M2069" s="327">
        <v>310</v>
      </c>
      <c r="N2069" s="297" t="str">
        <f>_xlfn.IFNA(VLOOKUP($E:$E,'1'!$A:$E,3,0),"")</f>
        <v/>
      </c>
      <c r="O2069" s="297" t="str">
        <f>_xlfn.IFNA(VLOOKUP($E:$E,'2'!$A:$E,3,0),"")</f>
        <v/>
      </c>
      <c r="P2069" s="297" t="str">
        <f>_xlfn.IFNA(VLOOKUP($E:$E,'3'!$A:$D,3,0),"")</f>
        <v/>
      </c>
      <c r="Q2069" s="297" t="str">
        <f>_xlfn.IFNA(VLOOKUP($E:$E,'4'!$A:$F,3,0),"")</f>
        <v/>
      </c>
      <c r="R2069" s="297" t="str">
        <f>_xlfn.IFNA(VLOOKUP($E:$E,'5'!$A:$F,3,0),"")</f>
        <v/>
      </c>
      <c r="S2069" s="297" t="str">
        <f>_xlfn.IFNA(VLOOKUP($E:$E,'6'!$A:$F,3,0),"")</f>
        <v/>
      </c>
      <c r="T2069" s="313">
        <v>1</v>
      </c>
      <c r="U2069" s="313">
        <v>1</v>
      </c>
      <c r="V2069" s="313">
        <v>25</v>
      </c>
      <c r="W2069" s="314">
        <v>0.64400000000000002</v>
      </c>
      <c r="X2069" s="315">
        <v>4.5899999999999999E-4</v>
      </c>
      <c r="Y2069" s="749">
        <v>430</v>
      </c>
      <c r="Z2069" s="282"/>
      <c r="AA2069" s="316" t="s">
        <v>393</v>
      </c>
      <c r="AB2069" s="282" t="s">
        <v>9885</v>
      </c>
      <c r="AC2069" s="317" t="s">
        <v>2081</v>
      </c>
      <c r="AD2069" s="318" t="s">
        <v>510</v>
      </c>
      <c r="AE2069" s="319">
        <v>0</v>
      </c>
      <c r="AF2069" s="319" t="s">
        <v>11305</v>
      </c>
      <c r="AG2069" s="320">
        <v>2.08</v>
      </c>
      <c r="AH2069" s="321">
        <f t="shared" si="365"/>
        <v>0</v>
      </c>
      <c r="AI2069" s="287">
        <f>_xlfn.IFNA(VLOOKUP(AD:AD,грп!B:C,2,0),0)</f>
        <v>0</v>
      </c>
      <c r="AJ2069" s="607">
        <v>24</v>
      </c>
      <c r="AK2069" s="672" t="str">
        <f t="shared" si="362"/>
        <v>спеццена</v>
      </c>
      <c r="AL2069" s="174"/>
      <c r="AM2069" s="4"/>
    </row>
    <row r="2070" spans="1:39" s="4" customFormat="1" ht="12" customHeight="1" outlineLevel="1" x14ac:dyDescent="0.35">
      <c r="A2070" s="307" t="s">
        <v>10402</v>
      </c>
      <c r="B2070" s="308" t="s">
        <v>7591</v>
      </c>
      <c r="C2070" s="325" t="s">
        <v>1916</v>
      </c>
      <c r="D2070" s="310" t="s">
        <v>1575</v>
      </c>
      <c r="E2070" s="322" t="s">
        <v>26</v>
      </c>
      <c r="F2070" s="293"/>
      <c r="G2070" s="293"/>
      <c r="H2070" s="294"/>
      <c r="I2070" s="294" t="str">
        <f>IFERROR(_xlfn.IFNA(VLOOKUP($D:$D,history!$I:$Y,3,0),VLOOKUP(E:E,history!$H:$Y,4,0)),"--")</f>
        <v>--</v>
      </c>
      <c r="J2070" s="282" t="s">
        <v>5946</v>
      </c>
      <c r="K2070" s="282" t="str">
        <f t="shared" si="366"/>
        <v/>
      </c>
      <c r="L2070" s="326">
        <f t="shared" si="367"/>
        <v>740</v>
      </c>
      <c r="M2070" s="327">
        <v>740</v>
      </c>
      <c r="N2070" s="297" t="str">
        <f>_xlfn.IFNA(VLOOKUP($E:$E,'1'!$A:$E,3,0),"")</f>
        <v/>
      </c>
      <c r="O2070" s="297" t="str">
        <f>_xlfn.IFNA(VLOOKUP($E:$E,'2'!$A:$E,3,0),"")</f>
        <v/>
      </c>
      <c r="P2070" s="297" t="str">
        <f>_xlfn.IFNA(VLOOKUP($E:$E,'3'!$A:$D,3,0),"")</f>
        <v/>
      </c>
      <c r="Q2070" s="297" t="str">
        <f>_xlfn.IFNA(VLOOKUP($E:$E,'4'!$A:$F,3,0),"")</f>
        <v/>
      </c>
      <c r="R2070" s="297" t="str">
        <f>_xlfn.IFNA(VLOOKUP($E:$E,'5'!$A:$F,3,0),"")</f>
        <v/>
      </c>
      <c r="S2070" s="297" t="str">
        <f>_xlfn.IFNA(VLOOKUP($E:$E,'6'!$A:$F,3,0),"")</f>
        <v/>
      </c>
      <c r="T2070" s="313">
        <v>1</v>
      </c>
      <c r="U2070" s="313">
        <v>2</v>
      </c>
      <c r="V2070" s="313">
        <v>10</v>
      </c>
      <c r="W2070" s="314">
        <v>2.1549999999999998</v>
      </c>
      <c r="X2070" s="315">
        <v>4.2999999999999999E-4</v>
      </c>
      <c r="Y2070" s="749">
        <v>1040</v>
      </c>
      <c r="Z2070" s="282"/>
      <c r="AA2070" s="316" t="s">
        <v>393</v>
      </c>
      <c r="AB2070" s="282" t="s">
        <v>9885</v>
      </c>
      <c r="AC2070" s="317" t="s">
        <v>2081</v>
      </c>
      <c r="AD2070" s="318" t="s">
        <v>510</v>
      </c>
      <c r="AE2070" s="319">
        <v>0</v>
      </c>
      <c r="AF2070" s="319" t="s">
        <v>11305</v>
      </c>
      <c r="AG2070" s="320">
        <v>5</v>
      </c>
      <c r="AH2070" s="321">
        <f t="shared" si="365"/>
        <v>0</v>
      </c>
      <c r="AI2070" s="287">
        <f>_xlfn.IFNA(VLOOKUP(AD:AD,грп!B:C,2,0),0)</f>
        <v>0</v>
      </c>
      <c r="AJ2070" s="607">
        <v>0</v>
      </c>
      <c r="AK2070" s="672" t="str">
        <f t="shared" si="362"/>
        <v>спеццена</v>
      </c>
      <c r="AL2070" s="174"/>
    </row>
    <row r="2071" spans="1:39" s="4" customFormat="1" ht="12" customHeight="1" x14ac:dyDescent="0.35">
      <c r="A2071" s="288"/>
      <c r="B2071" s="289"/>
      <c r="C2071" s="290" t="s">
        <v>555</v>
      </c>
      <c r="D2071" s="291" t="s">
        <v>1587</v>
      </c>
      <c r="E2071" s="292"/>
      <c r="F2071" s="293"/>
      <c r="G2071" s="293"/>
      <c r="H2071" s="294"/>
      <c r="I2071" s="294"/>
      <c r="J2071" s="282" t="s">
        <v>393</v>
      </c>
      <c r="K2071" s="282" t="str">
        <f t="shared" si="366"/>
        <v/>
      </c>
      <c r="L2071" s="295"/>
      <c r="M2071" s="296"/>
      <c r="N2071" s="297"/>
      <c r="O2071" s="297"/>
      <c r="P2071" s="297"/>
      <c r="Q2071" s="297" t="str">
        <f>_xlfn.IFNA(VLOOKUP($E:$E,'4'!$A:$F,3,0),"")</f>
        <v/>
      </c>
      <c r="R2071" s="297" t="str">
        <f>_xlfn.IFNA(VLOOKUP($E:$E,'5'!$A:$F,3,0),"")</f>
        <v/>
      </c>
      <c r="S2071" s="297"/>
      <c r="T2071" s="298"/>
      <c r="U2071" s="299"/>
      <c r="V2071" s="299"/>
      <c r="W2071" s="300"/>
      <c r="X2071" s="301"/>
      <c r="Y2071" s="749"/>
      <c r="Z2071" s="282"/>
      <c r="AA2071" s="280"/>
      <c r="AB2071" s="280"/>
      <c r="AC2071" s="302"/>
      <c r="AD2071" s="303" t="s">
        <v>1587</v>
      </c>
      <c r="AE2071" s="280"/>
      <c r="AF2071" s="329"/>
      <c r="AG2071" s="339"/>
      <c r="AH2071" s="306"/>
      <c r="AI2071" s="287">
        <f>_xlfn.IFNA(VLOOKUP(AD:AD,грп!B:C,2,0),0)</f>
        <v>0</v>
      </c>
      <c r="AJ2071" s="607">
        <v>0</v>
      </c>
      <c r="AK2071" s="672" t="str">
        <f t="shared" si="362"/>
        <v xml:space="preserve"> </v>
      </c>
      <c r="AL2071" s="174"/>
    </row>
    <row r="2072" spans="1:39" s="4" customFormat="1" ht="12" customHeight="1" outlineLevel="1" x14ac:dyDescent="0.35">
      <c r="A2072" s="307" t="s">
        <v>339</v>
      </c>
      <c r="B2072" s="308" t="s">
        <v>7592</v>
      </c>
      <c r="C2072" s="290" t="s">
        <v>555</v>
      </c>
      <c r="D2072" s="310" t="s">
        <v>1283</v>
      </c>
      <c r="E2072" s="322" t="s">
        <v>1282</v>
      </c>
      <c r="F2072" s="293"/>
      <c r="G2072" s="293"/>
      <c r="H2072" s="294">
        <v>45</v>
      </c>
      <c r="I2072" s="294" t="str">
        <f>IFERROR(_xlfn.IFNA(VLOOKUP($D:$D,history!$I:$Y,3,0),VLOOKUP(E:E,history!$H:$Y,4,0)),"--")</f>
        <v>--</v>
      </c>
      <c r="J2072" s="282" t="s">
        <v>9870</v>
      </c>
      <c r="K2072" s="282" t="str">
        <f t="shared" si="366"/>
        <v/>
      </c>
      <c r="L2072" s="312">
        <f t="shared" ref="L2072:L2085" si="368">IF($A$3="ИМ",ROUND($Y2072*(1-($L$6-$F$4))*(1-$F$3)*(1+$AG$2),2),ROUND($M2072*(1-($L$6-$F$4))*(1-$F$3)*(1+$AG$2),2))</f>
        <v>33.17</v>
      </c>
      <c r="M2072" s="312">
        <f t="shared" ref="M2072:M2085" si="369">ROUND(IF($A$3="РЕГИОНЫ",AG2072*$AG$3*$AG$1,IF(AI2072=0,AG2072*$AG$3*$AG$1,AG2072*$AG$3*(1-5%)*$AG$1)),2)</f>
        <v>50.26</v>
      </c>
      <c r="N2072" s="297" t="str">
        <f>_xlfn.IFNA(VLOOKUP($E:$E,'1'!$A:$E,3,0),"")</f>
        <v/>
      </c>
      <c r="O2072" s="297" t="str">
        <f>_xlfn.IFNA(VLOOKUP($E:$E,'2'!$A:$E,3,0),"")</f>
        <v/>
      </c>
      <c r="P2072" s="297" t="str">
        <f>_xlfn.IFNA(VLOOKUP($E:$E,'3'!$A:$D,3,0),"")</f>
        <v/>
      </c>
      <c r="Q2072" s="297" t="str">
        <f>_xlfn.IFNA(VLOOKUP($E:$E,'4'!$A:$F,3,0),"")</f>
        <v/>
      </c>
      <c r="R2072" s="297" t="str">
        <f>_xlfn.IFNA(VLOOKUP($E:$E,'5'!$A:$F,3,0),"")</f>
        <v/>
      </c>
      <c r="S2072" s="297" t="str">
        <f>_xlfn.IFNA(VLOOKUP($E:$E,'6'!$A:$F,3,0),"")</f>
        <v/>
      </c>
      <c r="T2072" s="313">
        <v>10</v>
      </c>
      <c r="U2072" s="313">
        <v>250</v>
      </c>
      <c r="V2072" s="313">
        <v>500</v>
      </c>
      <c r="W2072" s="314">
        <v>1.2999999999999999E-2</v>
      </c>
      <c r="X2072" s="315">
        <v>6.0000000000000002E-5</v>
      </c>
      <c r="Y2072" s="749">
        <v>50</v>
      </c>
      <c r="Z2072" s="282"/>
      <c r="AA2072" s="316" t="s">
        <v>10390</v>
      </c>
      <c r="AB2072" s="282" t="s">
        <v>9163</v>
      </c>
      <c r="AC2072" s="317" t="s">
        <v>2081</v>
      </c>
      <c r="AD2072" s="318" t="s">
        <v>1587</v>
      </c>
      <c r="AE2072" s="319">
        <v>0</v>
      </c>
      <c r="AF2072" s="319" t="s">
        <v>11282</v>
      </c>
      <c r="AG2072" s="320">
        <v>0.63</v>
      </c>
      <c r="AH2072" s="321">
        <f t="shared" ref="AH2072:AH2085" si="370">IF($A$3="РЕГИОНЫ",ROUND($AG2072*(1-($L$6-$F$4))*(1-$F$3)*(1+$AG$2)*$AG$1,2),0)</f>
        <v>0</v>
      </c>
      <c r="AI2072" s="287">
        <f>_xlfn.IFNA(VLOOKUP(AD:AD,грп!B:C,2,0),0)</f>
        <v>0</v>
      </c>
      <c r="AJ2072" s="607">
        <v>40</v>
      </c>
      <c r="AK2072" s="672" t="str">
        <f t="shared" si="362"/>
        <v xml:space="preserve"> </v>
      </c>
      <c r="AL2072" s="174"/>
    </row>
    <row r="2073" spans="1:39" s="4" customFormat="1" ht="12" customHeight="1" outlineLevel="1" x14ac:dyDescent="0.35">
      <c r="A2073" s="307" t="s">
        <v>339</v>
      </c>
      <c r="B2073" s="308" t="s">
        <v>7593</v>
      </c>
      <c r="C2073" s="290" t="s">
        <v>555</v>
      </c>
      <c r="D2073" s="310" t="s">
        <v>1285</v>
      </c>
      <c r="E2073" s="322" t="s">
        <v>1284</v>
      </c>
      <c r="F2073" s="293"/>
      <c r="G2073" s="293"/>
      <c r="H2073" s="294">
        <v>60</v>
      </c>
      <c r="I2073" s="294" t="str">
        <f>IFERROR(_xlfn.IFNA(VLOOKUP($D:$D,history!$I:$Y,3,0),VLOOKUP(E:E,history!$H:$Y,4,0)),"--")</f>
        <v>--</v>
      </c>
      <c r="J2073" s="282" t="s">
        <v>9870</v>
      </c>
      <c r="K2073" s="282" t="str">
        <f t="shared" si="366"/>
        <v/>
      </c>
      <c r="L2073" s="312">
        <f t="shared" si="368"/>
        <v>35.799999999999997</v>
      </c>
      <c r="M2073" s="312">
        <f t="shared" si="369"/>
        <v>54.24</v>
      </c>
      <c r="N2073" s="297" t="str">
        <f>_xlfn.IFNA(VLOOKUP($E:$E,'1'!$A:$E,3,0),"")</f>
        <v/>
      </c>
      <c r="O2073" s="297" t="str">
        <f>_xlfn.IFNA(VLOOKUP($E:$E,'2'!$A:$E,3,0),"")</f>
        <v/>
      </c>
      <c r="P2073" s="297" t="str">
        <f>_xlfn.IFNA(VLOOKUP($E:$E,'3'!$A:$D,3,0),"")</f>
        <v/>
      </c>
      <c r="Q2073" s="297" t="str">
        <f>_xlfn.IFNA(VLOOKUP($E:$E,'4'!$A:$F,3,0),"")</f>
        <v/>
      </c>
      <c r="R2073" s="297" t="str">
        <f>_xlfn.IFNA(VLOOKUP($E:$E,'5'!$A:$F,3,0),"")</f>
        <v/>
      </c>
      <c r="S2073" s="297" t="str">
        <f>_xlfn.IFNA(VLOOKUP($E:$E,'6'!$A:$F,3,0),"")</f>
        <v/>
      </c>
      <c r="T2073" s="313">
        <v>10</v>
      </c>
      <c r="U2073" s="313">
        <v>250</v>
      </c>
      <c r="V2073" s="313">
        <v>500</v>
      </c>
      <c r="W2073" s="314">
        <v>0.03</v>
      </c>
      <c r="X2073" s="315">
        <v>1.2333329999999999E-4</v>
      </c>
      <c r="Y2073" s="749">
        <v>50</v>
      </c>
      <c r="Z2073" s="282"/>
      <c r="AA2073" s="316" t="s">
        <v>10388</v>
      </c>
      <c r="AB2073" s="282" t="s">
        <v>9163</v>
      </c>
      <c r="AC2073" s="317" t="s">
        <v>2081</v>
      </c>
      <c r="AD2073" s="318" t="s">
        <v>1587</v>
      </c>
      <c r="AE2073" s="319">
        <v>0</v>
      </c>
      <c r="AF2073" s="319" t="s">
        <v>11282</v>
      </c>
      <c r="AG2073" s="320">
        <v>0.68</v>
      </c>
      <c r="AH2073" s="321">
        <f t="shared" si="370"/>
        <v>0</v>
      </c>
      <c r="AI2073" s="287">
        <f>_xlfn.IFNA(VLOOKUP(AD:AD,грп!B:C,2,0),0)</f>
        <v>0</v>
      </c>
      <c r="AJ2073" s="607">
        <v>40</v>
      </c>
      <c r="AK2073" s="672" t="str">
        <f t="shared" si="362"/>
        <v xml:space="preserve"> </v>
      </c>
      <c r="AL2073" s="174"/>
    </row>
    <row r="2074" spans="1:39" s="4" customFormat="1" ht="12" customHeight="1" outlineLevel="1" x14ac:dyDescent="0.35">
      <c r="A2074" s="307" t="s">
        <v>339</v>
      </c>
      <c r="B2074" s="308" t="s">
        <v>7594</v>
      </c>
      <c r="C2074" s="290" t="s">
        <v>555</v>
      </c>
      <c r="D2074" s="310" t="s">
        <v>1287</v>
      </c>
      <c r="E2074" s="322" t="s">
        <v>1286</v>
      </c>
      <c r="F2074" s="293"/>
      <c r="G2074" s="293"/>
      <c r="H2074" s="294">
        <v>119</v>
      </c>
      <c r="I2074" s="294" t="str">
        <f>IFERROR(_xlfn.IFNA(VLOOKUP($D:$D,history!$I:$Y,3,0),VLOOKUP(E:E,history!$H:$Y,4,0)),"--")</f>
        <v>--</v>
      </c>
      <c r="J2074" s="282" t="s">
        <v>5946</v>
      </c>
      <c r="K2074" s="282" t="str">
        <f t="shared" si="366"/>
        <v/>
      </c>
      <c r="L2074" s="312">
        <f t="shared" si="368"/>
        <v>44.75</v>
      </c>
      <c r="M2074" s="312">
        <f t="shared" si="369"/>
        <v>67.8</v>
      </c>
      <c r="N2074" s="297" t="str">
        <f>_xlfn.IFNA(VLOOKUP($E:$E,'1'!$A:$E,3,0),"")</f>
        <v/>
      </c>
      <c r="O2074" s="297" t="str">
        <f>_xlfn.IFNA(VLOOKUP($E:$E,'2'!$A:$E,3,0),"")</f>
        <v/>
      </c>
      <c r="P2074" s="297" t="str">
        <f>_xlfn.IFNA(VLOOKUP($E:$E,'3'!$A:$D,3,0),"")</f>
        <v/>
      </c>
      <c r="Q2074" s="297" t="str">
        <f>_xlfn.IFNA(VLOOKUP($E:$E,'4'!$A:$F,3,0),"")</f>
        <v/>
      </c>
      <c r="R2074" s="297" t="str">
        <f>_xlfn.IFNA(VLOOKUP($E:$E,'5'!$A:$F,3,0),"")</f>
        <v/>
      </c>
      <c r="S2074" s="297" t="str">
        <f>_xlfn.IFNA(VLOOKUP($E:$E,'6'!$A:$F,3,0),"")</f>
        <v/>
      </c>
      <c r="T2074" s="313">
        <v>10</v>
      </c>
      <c r="U2074" s="313">
        <v>250</v>
      </c>
      <c r="V2074" s="313">
        <v>500</v>
      </c>
      <c r="W2074" s="314">
        <v>4.2000000000000003E-2</v>
      </c>
      <c r="X2074" s="315">
        <v>1E-4</v>
      </c>
      <c r="Y2074" s="749">
        <v>60</v>
      </c>
      <c r="Z2074" s="282"/>
      <c r="AA2074" s="316" t="s">
        <v>10388</v>
      </c>
      <c r="AB2074" s="282" t="s">
        <v>9163</v>
      </c>
      <c r="AC2074" s="317" t="s">
        <v>2081</v>
      </c>
      <c r="AD2074" s="318" t="s">
        <v>1587</v>
      </c>
      <c r="AE2074" s="319">
        <v>0</v>
      </c>
      <c r="AF2074" s="319" t="s">
        <v>11282</v>
      </c>
      <c r="AG2074" s="320">
        <v>0.85</v>
      </c>
      <c r="AH2074" s="321">
        <f t="shared" si="370"/>
        <v>0</v>
      </c>
      <c r="AI2074" s="287">
        <f>_xlfn.IFNA(VLOOKUP(AD:AD,грп!B:C,2,0),0)</f>
        <v>0</v>
      </c>
      <c r="AJ2074" s="607">
        <v>217</v>
      </c>
      <c r="AK2074" s="672" t="str">
        <f t="shared" si="362"/>
        <v xml:space="preserve"> </v>
      </c>
      <c r="AL2074" s="174"/>
    </row>
    <row r="2075" spans="1:39" s="4" customFormat="1" ht="12" customHeight="1" outlineLevel="1" x14ac:dyDescent="0.35">
      <c r="A2075" s="307" t="s">
        <v>339</v>
      </c>
      <c r="B2075" s="308" t="s">
        <v>7595</v>
      </c>
      <c r="C2075" s="290" t="s">
        <v>555</v>
      </c>
      <c r="D2075" s="310" t="s">
        <v>11094</v>
      </c>
      <c r="E2075" s="322" t="s">
        <v>1288</v>
      </c>
      <c r="F2075" s="293"/>
      <c r="G2075" s="293"/>
      <c r="H2075" s="294">
        <v>37</v>
      </c>
      <c r="I2075" s="294" t="str">
        <f>IFERROR(_xlfn.IFNA(VLOOKUP($D:$D,history!$I:$Y,3,0),VLOOKUP(E:E,history!$H:$Y,4,0)),"--")</f>
        <v>--</v>
      </c>
      <c r="J2075" s="282" t="s">
        <v>9870</v>
      </c>
      <c r="K2075" s="282" t="str">
        <f t="shared" si="366"/>
        <v/>
      </c>
      <c r="L2075" s="312">
        <f t="shared" si="368"/>
        <v>61.07</v>
      </c>
      <c r="M2075" s="312">
        <f t="shared" si="369"/>
        <v>92.53</v>
      </c>
      <c r="N2075" s="297" t="str">
        <f>_xlfn.IFNA(VLOOKUP($E:$E,'1'!$A:$E,3,0),"")</f>
        <v/>
      </c>
      <c r="O2075" s="297" t="str">
        <f>_xlfn.IFNA(VLOOKUP($E:$E,'2'!$A:$E,3,0),"")</f>
        <v/>
      </c>
      <c r="P2075" s="297" t="str">
        <f>_xlfn.IFNA(VLOOKUP($E:$E,'3'!$A:$D,3,0),"")</f>
        <v/>
      </c>
      <c r="Q2075" s="297" t="str">
        <f>_xlfn.IFNA(VLOOKUP($E:$E,'4'!$A:$F,3,0),"")</f>
        <v/>
      </c>
      <c r="R2075" s="297" t="str">
        <f>_xlfn.IFNA(VLOOKUP($E:$E,'5'!$A:$F,3,0),"")</f>
        <v/>
      </c>
      <c r="S2075" s="297" t="str">
        <f>_xlfn.IFNA(VLOOKUP($E:$E,'6'!$A:$F,3,0),"")</f>
        <v/>
      </c>
      <c r="T2075" s="313">
        <v>10</v>
      </c>
      <c r="U2075" s="313">
        <v>250</v>
      </c>
      <c r="V2075" s="313">
        <v>500</v>
      </c>
      <c r="W2075" s="314">
        <v>4.1000000000000002E-2</v>
      </c>
      <c r="X2075" s="315">
        <v>9.0000000000000006E-5</v>
      </c>
      <c r="Y2075" s="749">
        <v>80</v>
      </c>
      <c r="Z2075" s="282"/>
      <c r="AA2075" s="316" t="s">
        <v>10388</v>
      </c>
      <c r="AB2075" s="282" t="s">
        <v>9163</v>
      </c>
      <c r="AC2075" s="317" t="s">
        <v>2081</v>
      </c>
      <c r="AD2075" s="318" t="s">
        <v>1587</v>
      </c>
      <c r="AE2075" s="319">
        <v>0</v>
      </c>
      <c r="AF2075" s="319" t="s">
        <v>11282</v>
      </c>
      <c r="AG2075" s="320">
        <v>1.1599999999999999</v>
      </c>
      <c r="AH2075" s="321">
        <f t="shared" si="370"/>
        <v>0</v>
      </c>
      <c r="AI2075" s="287">
        <f>_xlfn.IFNA(VLOOKUP(AD:AD,грп!B:C,2,0),0)</f>
        <v>0</v>
      </c>
      <c r="AJ2075" s="607">
        <v>142</v>
      </c>
      <c r="AK2075" s="672" t="str">
        <f t="shared" si="362"/>
        <v xml:space="preserve"> </v>
      </c>
      <c r="AL2075" s="174"/>
    </row>
    <row r="2076" spans="1:39" s="4" customFormat="1" ht="12" customHeight="1" outlineLevel="1" x14ac:dyDescent="0.35">
      <c r="A2076" s="307" t="s">
        <v>339</v>
      </c>
      <c r="B2076" s="308" t="s">
        <v>7596</v>
      </c>
      <c r="C2076" s="290" t="s">
        <v>555</v>
      </c>
      <c r="D2076" s="310" t="s">
        <v>1290</v>
      </c>
      <c r="E2076" s="322" t="s">
        <v>1289</v>
      </c>
      <c r="F2076" s="293"/>
      <c r="G2076" s="293"/>
      <c r="H2076" s="294">
        <v>136</v>
      </c>
      <c r="I2076" s="294" t="str">
        <f>IFERROR(_xlfn.IFNA(VLOOKUP($D:$D,history!$I:$Y,3,0),VLOOKUP(E:E,history!$H:$Y,4,0)),"--")</f>
        <v>--</v>
      </c>
      <c r="J2076" s="282" t="s">
        <v>9869</v>
      </c>
      <c r="K2076" s="282" t="str">
        <f t="shared" si="366"/>
        <v/>
      </c>
      <c r="L2076" s="312">
        <f t="shared" si="368"/>
        <v>64.760000000000005</v>
      </c>
      <c r="M2076" s="312">
        <f t="shared" si="369"/>
        <v>98.12</v>
      </c>
      <c r="N2076" s="297" t="str">
        <f>_xlfn.IFNA(VLOOKUP($E:$E,'1'!$A:$E,3,0),"")</f>
        <v/>
      </c>
      <c r="O2076" s="297" t="str">
        <f>_xlfn.IFNA(VLOOKUP($E:$E,'2'!$A:$E,3,0),"")</f>
        <v/>
      </c>
      <c r="P2076" s="297" t="str">
        <f>_xlfn.IFNA(VLOOKUP($E:$E,'3'!$A:$D,3,0),"")</f>
        <v/>
      </c>
      <c r="Q2076" s="297" t="str">
        <f>_xlfn.IFNA(VLOOKUP($E:$E,'4'!$A:$F,3,0),"")</f>
        <v/>
      </c>
      <c r="R2076" s="297" t="str">
        <f>_xlfn.IFNA(VLOOKUP($E:$E,'5'!$A:$F,3,0),"")</f>
        <v/>
      </c>
      <c r="S2076" s="297" t="str">
        <f>_xlfn.IFNA(VLOOKUP($E:$E,'6'!$A:$F,3,0),"")</f>
        <v/>
      </c>
      <c r="T2076" s="313">
        <v>10</v>
      </c>
      <c r="U2076" s="313">
        <v>250</v>
      </c>
      <c r="V2076" s="313">
        <v>500</v>
      </c>
      <c r="W2076" s="314">
        <v>4.9000000000000002E-2</v>
      </c>
      <c r="X2076" s="315">
        <v>5.5000000000000002E-5</v>
      </c>
      <c r="Y2076" s="749">
        <v>90</v>
      </c>
      <c r="Z2076" s="282"/>
      <c r="AA2076" s="316" t="s">
        <v>10388</v>
      </c>
      <c r="AB2076" s="282" t="s">
        <v>9163</v>
      </c>
      <c r="AC2076" s="317" t="s">
        <v>2081</v>
      </c>
      <c r="AD2076" s="318" t="s">
        <v>1587</v>
      </c>
      <c r="AE2076" s="319">
        <v>0</v>
      </c>
      <c r="AF2076" s="319" t="s">
        <v>11282</v>
      </c>
      <c r="AG2076" s="320">
        <v>1.23</v>
      </c>
      <c r="AH2076" s="321">
        <f t="shared" si="370"/>
        <v>0</v>
      </c>
      <c r="AI2076" s="287">
        <f>_xlfn.IFNA(VLOOKUP(AD:AD,грп!B:C,2,0),0)</f>
        <v>0</v>
      </c>
      <c r="AJ2076" s="607">
        <v>32</v>
      </c>
      <c r="AK2076" s="672" t="str">
        <f t="shared" si="362"/>
        <v xml:space="preserve"> </v>
      </c>
      <c r="AL2076" s="174"/>
    </row>
    <row r="2077" spans="1:39" s="4" customFormat="1" ht="12" customHeight="1" outlineLevel="1" x14ac:dyDescent="0.35">
      <c r="A2077" s="307" t="s">
        <v>339</v>
      </c>
      <c r="B2077" s="308" t="s">
        <v>7597</v>
      </c>
      <c r="C2077" s="290" t="s">
        <v>555</v>
      </c>
      <c r="D2077" s="310" t="s">
        <v>1292</v>
      </c>
      <c r="E2077" s="322" t="s">
        <v>1291</v>
      </c>
      <c r="F2077" s="293"/>
      <c r="G2077" s="293"/>
      <c r="H2077" s="294">
        <v>15</v>
      </c>
      <c r="I2077" s="294" t="str">
        <f>IFERROR(_xlfn.IFNA(VLOOKUP($D:$D,history!$I:$Y,3,0),VLOOKUP(E:E,history!$H:$Y,4,0)),"--")</f>
        <v>--</v>
      </c>
      <c r="J2077" s="282" t="s">
        <v>9870</v>
      </c>
      <c r="K2077" s="282" t="str">
        <f t="shared" si="366"/>
        <v/>
      </c>
      <c r="L2077" s="312">
        <f t="shared" si="368"/>
        <v>37.380000000000003</v>
      </c>
      <c r="M2077" s="312">
        <f t="shared" si="369"/>
        <v>56.64</v>
      </c>
      <c r="N2077" s="297" t="str">
        <f>_xlfn.IFNA(VLOOKUP($E:$E,'1'!$A:$E,3,0),"")</f>
        <v/>
      </c>
      <c r="O2077" s="297" t="str">
        <f>_xlfn.IFNA(VLOOKUP($E:$E,'2'!$A:$E,3,0),"")</f>
        <v/>
      </c>
      <c r="P2077" s="297" t="str">
        <f>_xlfn.IFNA(VLOOKUP($E:$E,'3'!$A:$D,3,0),"")</f>
        <v/>
      </c>
      <c r="Q2077" s="297" t="str">
        <f>_xlfn.IFNA(VLOOKUP($E:$E,'4'!$A:$F,3,0),"")</f>
        <v/>
      </c>
      <c r="R2077" s="297" t="str">
        <f>_xlfn.IFNA(VLOOKUP($E:$E,'5'!$A:$F,3,0),"")</f>
        <v/>
      </c>
      <c r="S2077" s="297" t="str">
        <f>_xlfn.IFNA(VLOOKUP($E:$E,'6'!$A:$F,3,0),"")</f>
        <v/>
      </c>
      <c r="T2077" s="313">
        <v>10</v>
      </c>
      <c r="U2077" s="313">
        <v>250</v>
      </c>
      <c r="V2077" s="313">
        <v>500</v>
      </c>
      <c r="W2077" s="314">
        <v>1.4999999999999999E-2</v>
      </c>
      <c r="X2077" s="315">
        <v>5.0000000000000002E-5</v>
      </c>
      <c r="Y2077" s="749">
        <v>50</v>
      </c>
      <c r="Z2077" s="282"/>
      <c r="AA2077" s="316" t="s">
        <v>10388</v>
      </c>
      <c r="AB2077" s="282" t="s">
        <v>9163</v>
      </c>
      <c r="AC2077" s="317" t="s">
        <v>2081</v>
      </c>
      <c r="AD2077" s="318" t="s">
        <v>1587</v>
      </c>
      <c r="AE2077" s="319">
        <v>0</v>
      </c>
      <c r="AF2077" s="319" t="s">
        <v>11282</v>
      </c>
      <c r="AG2077" s="320">
        <v>0.71</v>
      </c>
      <c r="AH2077" s="321">
        <f t="shared" si="370"/>
        <v>0</v>
      </c>
      <c r="AI2077" s="287">
        <f>_xlfn.IFNA(VLOOKUP(AD:AD,грп!B:C,2,0),0)</f>
        <v>0</v>
      </c>
      <c r="AJ2077" s="607">
        <v>10</v>
      </c>
      <c r="AK2077" s="672" t="str">
        <f t="shared" si="362"/>
        <v xml:space="preserve"> </v>
      </c>
      <c r="AL2077" s="174"/>
    </row>
    <row r="2078" spans="1:39" s="4" customFormat="1" ht="12" customHeight="1" outlineLevel="1" x14ac:dyDescent="0.35">
      <c r="A2078" s="307" t="s">
        <v>339</v>
      </c>
      <c r="B2078" s="308" t="s">
        <v>7598</v>
      </c>
      <c r="C2078" s="290" t="s">
        <v>555</v>
      </c>
      <c r="D2078" s="310" t="s">
        <v>1294</v>
      </c>
      <c r="E2078" s="322" t="s">
        <v>1293</v>
      </c>
      <c r="F2078" s="293"/>
      <c r="G2078" s="293"/>
      <c r="H2078" s="294">
        <v>82</v>
      </c>
      <c r="I2078" s="294" t="str">
        <f>IFERROR(_xlfn.IFNA(VLOOKUP($D:$D,history!$I:$Y,3,0),VLOOKUP(E:E,history!$H:$Y,4,0)),"--")</f>
        <v>--</v>
      </c>
      <c r="J2078" s="282" t="s">
        <v>9870</v>
      </c>
      <c r="K2078" s="282" t="str">
        <f t="shared" si="366"/>
        <v/>
      </c>
      <c r="L2078" s="312">
        <f t="shared" si="368"/>
        <v>47.91</v>
      </c>
      <c r="M2078" s="312">
        <f t="shared" si="369"/>
        <v>72.59</v>
      </c>
      <c r="N2078" s="297" t="str">
        <f>_xlfn.IFNA(VLOOKUP($E:$E,'1'!$A:$E,3,0),"")</f>
        <v/>
      </c>
      <c r="O2078" s="297" t="str">
        <f>_xlfn.IFNA(VLOOKUP($E:$E,'2'!$A:$E,3,0),"")</f>
        <v/>
      </c>
      <c r="P2078" s="297" t="str">
        <f>_xlfn.IFNA(VLOOKUP($E:$E,'3'!$A:$D,3,0),"")</f>
        <v/>
      </c>
      <c r="Q2078" s="297" t="str">
        <f>_xlfn.IFNA(VLOOKUP($E:$E,'4'!$A:$F,3,0),"")</f>
        <v/>
      </c>
      <c r="R2078" s="297" t="str">
        <f>_xlfn.IFNA(VLOOKUP($E:$E,'5'!$A:$F,3,0),"")</f>
        <v/>
      </c>
      <c r="S2078" s="297" t="str">
        <f>_xlfn.IFNA(VLOOKUP($E:$E,'6'!$A:$F,3,0),"")</f>
        <v/>
      </c>
      <c r="T2078" s="313">
        <v>10</v>
      </c>
      <c r="U2078" s="313">
        <v>250</v>
      </c>
      <c r="V2078" s="313">
        <v>500</v>
      </c>
      <c r="W2078" s="314">
        <v>0.02</v>
      </c>
      <c r="X2078" s="315">
        <v>5.0000000000000002E-5</v>
      </c>
      <c r="Y2078" s="749">
        <v>70</v>
      </c>
      <c r="Z2078" s="282"/>
      <c r="AA2078" s="316" t="s">
        <v>10388</v>
      </c>
      <c r="AB2078" s="282" t="s">
        <v>9163</v>
      </c>
      <c r="AC2078" s="317" t="s">
        <v>2081</v>
      </c>
      <c r="AD2078" s="318" t="s">
        <v>1587</v>
      </c>
      <c r="AE2078" s="319">
        <v>0</v>
      </c>
      <c r="AF2078" s="319" t="s">
        <v>11282</v>
      </c>
      <c r="AG2078" s="320">
        <v>0.91</v>
      </c>
      <c r="AH2078" s="321">
        <f t="shared" si="370"/>
        <v>0</v>
      </c>
      <c r="AI2078" s="287">
        <f>_xlfn.IFNA(VLOOKUP(AD:AD,грп!B:C,2,0),0)</f>
        <v>0</v>
      </c>
      <c r="AJ2078" s="607">
        <v>50</v>
      </c>
      <c r="AK2078" s="672" t="str">
        <f t="shared" si="362"/>
        <v xml:space="preserve"> </v>
      </c>
      <c r="AL2078" s="174"/>
    </row>
    <row r="2079" spans="1:39" s="4" customFormat="1" ht="12" customHeight="1" outlineLevel="1" x14ac:dyDescent="0.35">
      <c r="A2079" s="307" t="s">
        <v>339</v>
      </c>
      <c r="B2079" s="308" t="s">
        <v>7599</v>
      </c>
      <c r="C2079" s="290" t="s">
        <v>555</v>
      </c>
      <c r="D2079" s="310" t="s">
        <v>1296</v>
      </c>
      <c r="E2079" s="322" t="s">
        <v>1295</v>
      </c>
      <c r="F2079" s="293"/>
      <c r="G2079" s="293"/>
      <c r="H2079" s="294">
        <v>36</v>
      </c>
      <c r="I2079" s="294" t="str">
        <f>IFERROR(_xlfn.IFNA(VLOOKUP($D:$D,history!$I:$Y,3,0),VLOOKUP(E:E,history!$H:$Y,4,0)),"--")</f>
        <v>--</v>
      </c>
      <c r="J2079" s="282" t="s">
        <v>9870</v>
      </c>
      <c r="K2079" s="282" t="str">
        <f t="shared" si="366"/>
        <v/>
      </c>
      <c r="L2079" s="312">
        <f t="shared" si="368"/>
        <v>61.6</v>
      </c>
      <c r="M2079" s="312">
        <f t="shared" si="369"/>
        <v>93.33</v>
      </c>
      <c r="N2079" s="297" t="str">
        <f>_xlfn.IFNA(VLOOKUP($E:$E,'1'!$A:$E,3,0),"")</f>
        <v/>
      </c>
      <c r="O2079" s="297" t="str">
        <f>_xlfn.IFNA(VLOOKUP($E:$E,'2'!$A:$E,3,0),"")</f>
        <v/>
      </c>
      <c r="P2079" s="297" t="str">
        <f>_xlfn.IFNA(VLOOKUP($E:$E,'3'!$A:$D,3,0),"")</f>
        <v/>
      </c>
      <c r="Q2079" s="297" t="str">
        <f>_xlfn.IFNA(VLOOKUP($E:$E,'4'!$A:$F,3,0),"")</f>
        <v/>
      </c>
      <c r="R2079" s="297" t="str">
        <f>_xlfn.IFNA(VLOOKUP($E:$E,'5'!$A:$F,3,0),"")</f>
        <v/>
      </c>
      <c r="S2079" s="297" t="str">
        <f>_xlfn.IFNA(VLOOKUP($E:$E,'6'!$A:$F,3,0),"")</f>
        <v/>
      </c>
      <c r="T2079" s="313">
        <v>10</v>
      </c>
      <c r="U2079" s="313">
        <v>250</v>
      </c>
      <c r="V2079" s="313">
        <v>500</v>
      </c>
      <c r="W2079" s="314">
        <v>0.04</v>
      </c>
      <c r="X2079" s="315">
        <v>1.1E-4</v>
      </c>
      <c r="Y2079" s="749">
        <v>80</v>
      </c>
      <c r="Z2079" s="282"/>
      <c r="AA2079" s="316" t="s">
        <v>10388</v>
      </c>
      <c r="AB2079" s="282" t="s">
        <v>9163</v>
      </c>
      <c r="AC2079" s="317" t="s">
        <v>2081</v>
      </c>
      <c r="AD2079" s="318" t="s">
        <v>1587</v>
      </c>
      <c r="AE2079" s="319">
        <v>0</v>
      </c>
      <c r="AF2079" s="319" t="s">
        <v>11282</v>
      </c>
      <c r="AG2079" s="320">
        <v>1.17</v>
      </c>
      <c r="AH2079" s="321">
        <f t="shared" si="370"/>
        <v>0</v>
      </c>
      <c r="AI2079" s="287">
        <f>_xlfn.IFNA(VLOOKUP(AD:AD,грп!B:C,2,0),0)</f>
        <v>0</v>
      </c>
      <c r="AJ2079" s="607">
        <v>50</v>
      </c>
      <c r="AK2079" s="672" t="str">
        <f t="shared" si="362"/>
        <v xml:space="preserve"> </v>
      </c>
      <c r="AL2079" s="174"/>
    </row>
    <row r="2080" spans="1:39" s="4" customFormat="1" ht="12" customHeight="1" outlineLevel="1" x14ac:dyDescent="0.35">
      <c r="A2080" s="307" t="s">
        <v>339</v>
      </c>
      <c r="B2080" s="308" t="s">
        <v>7600</v>
      </c>
      <c r="C2080" s="290" t="s">
        <v>555</v>
      </c>
      <c r="D2080" s="310" t="s">
        <v>1298</v>
      </c>
      <c r="E2080" s="322" t="s">
        <v>1297</v>
      </c>
      <c r="F2080" s="293"/>
      <c r="G2080" s="293"/>
      <c r="H2080" s="294">
        <v>8</v>
      </c>
      <c r="I2080" s="294" t="str">
        <f>IFERROR(_xlfn.IFNA(VLOOKUP($D:$D,history!$I:$Y,3,0),VLOOKUP(E:E,history!$H:$Y,4,0)),"--")</f>
        <v>--</v>
      </c>
      <c r="J2080" s="282" t="s">
        <v>9870</v>
      </c>
      <c r="K2080" s="282" t="str">
        <f t="shared" si="366"/>
        <v/>
      </c>
      <c r="L2080" s="312">
        <f t="shared" si="368"/>
        <v>66.34</v>
      </c>
      <c r="M2080" s="312">
        <f t="shared" si="369"/>
        <v>100.51</v>
      </c>
      <c r="N2080" s="297" t="str">
        <f>_xlfn.IFNA(VLOOKUP($E:$E,'1'!$A:$E,3,0),"")</f>
        <v/>
      </c>
      <c r="O2080" s="297" t="str">
        <f>_xlfn.IFNA(VLOOKUP($E:$E,'2'!$A:$E,3,0),"")</f>
        <v/>
      </c>
      <c r="P2080" s="297" t="str">
        <f>_xlfn.IFNA(VLOOKUP($E:$E,'3'!$A:$D,3,0),"")</f>
        <v/>
      </c>
      <c r="Q2080" s="297" t="str">
        <f>_xlfn.IFNA(VLOOKUP($E:$E,'4'!$A:$F,3,0),"")</f>
        <v/>
      </c>
      <c r="R2080" s="297" t="str">
        <f>_xlfn.IFNA(VLOOKUP($E:$E,'5'!$A:$F,3,0),"")</f>
        <v/>
      </c>
      <c r="S2080" s="297" t="str">
        <f>_xlfn.IFNA(VLOOKUP($E:$E,'6'!$A:$F,3,0),"")</f>
        <v/>
      </c>
      <c r="T2080" s="313">
        <v>10</v>
      </c>
      <c r="U2080" s="313">
        <v>250</v>
      </c>
      <c r="V2080" s="313">
        <v>500</v>
      </c>
      <c r="W2080" s="314">
        <v>5.1999999999999998E-2</v>
      </c>
      <c r="X2080" s="315">
        <v>1.1E-4</v>
      </c>
      <c r="Y2080" s="749">
        <v>90</v>
      </c>
      <c r="Z2080" s="282"/>
      <c r="AA2080" s="316" t="s">
        <v>393</v>
      </c>
      <c r="AB2080" s="282" t="s">
        <v>9163</v>
      </c>
      <c r="AC2080" s="317" t="s">
        <v>2081</v>
      </c>
      <c r="AD2080" s="318" t="s">
        <v>1587</v>
      </c>
      <c r="AE2080" s="319">
        <v>0</v>
      </c>
      <c r="AF2080" s="319" t="s">
        <v>11282</v>
      </c>
      <c r="AG2080" s="320">
        <v>1.26</v>
      </c>
      <c r="AH2080" s="321">
        <f t="shared" si="370"/>
        <v>0</v>
      </c>
      <c r="AI2080" s="287">
        <f>_xlfn.IFNA(VLOOKUP(AD:AD,грп!B:C,2,0),0)</f>
        <v>0</v>
      </c>
      <c r="AJ2080" s="607">
        <v>50</v>
      </c>
      <c r="AK2080" s="672" t="str">
        <f t="shared" si="362"/>
        <v xml:space="preserve"> </v>
      </c>
      <c r="AL2080" s="174"/>
    </row>
    <row r="2081" spans="1:39" s="4" customFormat="1" ht="12" customHeight="1" outlineLevel="1" x14ac:dyDescent="0.35">
      <c r="A2081" s="307" t="s">
        <v>10525</v>
      </c>
      <c r="B2081" s="308" t="s">
        <v>7601</v>
      </c>
      <c r="C2081" s="309"/>
      <c r="D2081" s="310" t="s">
        <v>11095</v>
      </c>
      <c r="E2081" s="322" t="s">
        <v>4648</v>
      </c>
      <c r="F2081" s="293"/>
      <c r="G2081" s="293"/>
      <c r="H2081" s="294">
        <v>20</v>
      </c>
      <c r="I2081" s="294" t="str">
        <f>IFERROR(_xlfn.IFNA(VLOOKUP($D:$D,history!$I:$Y,3,0),VLOOKUP(E:E,history!$H:$Y,4,0)),"--")</f>
        <v>--</v>
      </c>
      <c r="J2081" s="282" t="s">
        <v>5946</v>
      </c>
      <c r="K2081" s="282" t="str">
        <f t="shared" si="366"/>
        <v/>
      </c>
      <c r="L2081" s="312">
        <f t="shared" si="368"/>
        <v>42.12</v>
      </c>
      <c r="M2081" s="312">
        <f t="shared" si="369"/>
        <v>63.82</v>
      </c>
      <c r="N2081" s="297" t="str">
        <f>_xlfn.IFNA(VLOOKUP($E:$E,'1'!$A:$E,3,0),"")</f>
        <v/>
      </c>
      <c r="O2081" s="297" t="str">
        <f>_xlfn.IFNA(VLOOKUP($E:$E,'2'!$A:$E,3,0),"")</f>
        <v/>
      </c>
      <c r="P2081" s="297" t="str">
        <f>_xlfn.IFNA(VLOOKUP($E:$E,'3'!$A:$D,3,0),"")</f>
        <v/>
      </c>
      <c r="Q2081" s="297" t="str">
        <f>_xlfn.IFNA(VLOOKUP($E:$E,'4'!$A:$F,3,0),"")</f>
        <v/>
      </c>
      <c r="R2081" s="297" t="str">
        <f>_xlfn.IFNA(VLOOKUP($E:$E,'5'!$A:$F,3,0),"")</f>
        <v/>
      </c>
      <c r="S2081" s="297" t="str">
        <f>_xlfn.IFNA(VLOOKUP($E:$E,'6'!$A:$F,3,0),"")</f>
        <v/>
      </c>
      <c r="T2081" s="313">
        <v>1</v>
      </c>
      <c r="U2081" s="313">
        <v>100</v>
      </c>
      <c r="V2081" s="313">
        <v>400</v>
      </c>
      <c r="W2081" s="314">
        <v>1.2999999999999999E-2</v>
      </c>
      <c r="X2081" s="315">
        <v>9.0000000000000006E-5</v>
      </c>
      <c r="Y2081" s="749">
        <v>60</v>
      </c>
      <c r="Z2081" s="282"/>
      <c r="AA2081" s="316" t="s">
        <v>10390</v>
      </c>
      <c r="AB2081" s="282" t="s">
        <v>9163</v>
      </c>
      <c r="AC2081" s="317" t="s">
        <v>2081</v>
      </c>
      <c r="AD2081" s="318" t="s">
        <v>1587</v>
      </c>
      <c r="AE2081" s="319">
        <v>0</v>
      </c>
      <c r="AF2081" s="319" t="s">
        <v>11282</v>
      </c>
      <c r="AG2081" s="320">
        <v>0.8</v>
      </c>
      <c r="AH2081" s="321">
        <f t="shared" si="370"/>
        <v>0</v>
      </c>
      <c r="AI2081" s="287">
        <f>_xlfn.IFNA(VLOOKUP(AD:AD,грп!B:C,2,0),0)</f>
        <v>0</v>
      </c>
      <c r="AJ2081" s="607">
        <v>0</v>
      </c>
      <c r="AK2081" s="672">
        <f t="shared" si="362"/>
        <v>0</v>
      </c>
      <c r="AL2081" s="174"/>
    </row>
    <row r="2082" spans="1:39" s="4" customFormat="1" ht="12" customHeight="1" outlineLevel="1" x14ac:dyDescent="0.35">
      <c r="A2082" s="307" t="s">
        <v>10525</v>
      </c>
      <c r="B2082" s="308" t="s">
        <v>7602</v>
      </c>
      <c r="C2082" s="309"/>
      <c r="D2082" s="310" t="s">
        <v>11096</v>
      </c>
      <c r="E2082" s="322" t="s">
        <v>4649</v>
      </c>
      <c r="F2082" s="293"/>
      <c r="G2082" s="293"/>
      <c r="H2082" s="294"/>
      <c r="I2082" s="294" t="str">
        <f>IFERROR(_xlfn.IFNA(VLOOKUP($D:$D,history!$I:$Y,3,0),VLOOKUP(E:E,history!$H:$Y,4,0)),"--")</f>
        <v>--</v>
      </c>
      <c r="J2082" s="282" t="s">
        <v>5946</v>
      </c>
      <c r="K2082" s="282" t="str">
        <f t="shared" si="366"/>
        <v/>
      </c>
      <c r="L2082" s="312">
        <f t="shared" si="368"/>
        <v>44.23</v>
      </c>
      <c r="M2082" s="312">
        <f t="shared" si="369"/>
        <v>67.010000000000005</v>
      </c>
      <c r="N2082" s="297" t="str">
        <f>_xlfn.IFNA(VLOOKUP($E:$E,'1'!$A:$E,3,0),"")</f>
        <v/>
      </c>
      <c r="O2082" s="297" t="str">
        <f>_xlfn.IFNA(VLOOKUP($E:$E,'2'!$A:$E,3,0),"")</f>
        <v/>
      </c>
      <c r="P2082" s="297" t="str">
        <f>_xlfn.IFNA(VLOOKUP($E:$E,'3'!$A:$D,3,0),"")</f>
        <v/>
      </c>
      <c r="Q2082" s="297" t="str">
        <f>_xlfn.IFNA(VLOOKUP($E:$E,'4'!$A:$F,3,0),"")</f>
        <v/>
      </c>
      <c r="R2082" s="297" t="str">
        <f>_xlfn.IFNA(VLOOKUP($E:$E,'5'!$A:$F,3,0),"")</f>
        <v/>
      </c>
      <c r="S2082" s="297" t="str">
        <f>_xlfn.IFNA(VLOOKUP($E:$E,'6'!$A:$F,3,0),"")</f>
        <v/>
      </c>
      <c r="T2082" s="313">
        <v>1</v>
      </c>
      <c r="U2082" s="313">
        <v>100</v>
      </c>
      <c r="V2082" s="313">
        <v>400</v>
      </c>
      <c r="W2082" s="314">
        <v>1.7000000000000001E-2</v>
      </c>
      <c r="X2082" s="315">
        <v>9.0000000000000006E-5</v>
      </c>
      <c r="Y2082" s="749">
        <v>60</v>
      </c>
      <c r="Z2082" s="282"/>
      <c r="AA2082" s="316" t="s">
        <v>10390</v>
      </c>
      <c r="AB2082" s="282" t="s">
        <v>9163</v>
      </c>
      <c r="AC2082" s="317" t="s">
        <v>2081</v>
      </c>
      <c r="AD2082" s="318" t="s">
        <v>1587</v>
      </c>
      <c r="AE2082" s="319">
        <v>0</v>
      </c>
      <c r="AF2082" s="319" t="s">
        <v>11282</v>
      </c>
      <c r="AG2082" s="320">
        <v>0.84</v>
      </c>
      <c r="AH2082" s="321">
        <f t="shared" si="370"/>
        <v>0</v>
      </c>
      <c r="AI2082" s="287">
        <f>_xlfn.IFNA(VLOOKUP(AD:AD,грп!B:C,2,0),0)</f>
        <v>0</v>
      </c>
      <c r="AJ2082" s="607">
        <v>0</v>
      </c>
      <c r="AK2082" s="672">
        <f t="shared" si="362"/>
        <v>0</v>
      </c>
      <c r="AL2082" s="174"/>
    </row>
    <row r="2083" spans="1:39" s="4" customFormat="1" ht="12" customHeight="1" outlineLevel="1" x14ac:dyDescent="0.35">
      <c r="A2083" s="307" t="s">
        <v>10525</v>
      </c>
      <c r="B2083" s="308" t="s">
        <v>7603</v>
      </c>
      <c r="C2083" s="309"/>
      <c r="D2083" s="310" t="s">
        <v>11097</v>
      </c>
      <c r="E2083" s="322" t="s">
        <v>4650</v>
      </c>
      <c r="F2083" s="293"/>
      <c r="G2083" s="293"/>
      <c r="H2083" s="294"/>
      <c r="I2083" s="294" t="str">
        <f>IFERROR(_xlfn.IFNA(VLOOKUP($D:$D,history!$I:$Y,3,0),VLOOKUP(E:E,history!$H:$Y,4,0)),"--")</f>
        <v>--</v>
      </c>
      <c r="J2083" s="282" t="s">
        <v>5946</v>
      </c>
      <c r="K2083" s="282" t="str">
        <f t="shared" si="366"/>
        <v/>
      </c>
      <c r="L2083" s="312">
        <f t="shared" si="368"/>
        <v>57.39</v>
      </c>
      <c r="M2083" s="312">
        <f t="shared" si="369"/>
        <v>86.95</v>
      </c>
      <c r="N2083" s="297" t="str">
        <f>_xlfn.IFNA(VLOOKUP($E:$E,'1'!$A:$E,3,0),"")</f>
        <v/>
      </c>
      <c r="O2083" s="297" t="str">
        <f>_xlfn.IFNA(VLOOKUP($E:$E,'2'!$A:$E,3,0),"")</f>
        <v/>
      </c>
      <c r="P2083" s="297" t="str">
        <f>_xlfn.IFNA(VLOOKUP($E:$E,'3'!$A:$D,3,0),"")</f>
        <v/>
      </c>
      <c r="Q2083" s="297" t="str">
        <f>_xlfn.IFNA(VLOOKUP($E:$E,'4'!$A:$F,3,0),"")</f>
        <v/>
      </c>
      <c r="R2083" s="297" t="str">
        <f>_xlfn.IFNA(VLOOKUP($E:$E,'5'!$A:$F,3,0),"")</f>
        <v/>
      </c>
      <c r="S2083" s="297" t="str">
        <f>_xlfn.IFNA(VLOOKUP($E:$E,'6'!$A:$F,3,0),"")</f>
        <v/>
      </c>
      <c r="T2083" s="313">
        <v>1</v>
      </c>
      <c r="U2083" s="313">
        <v>50</v>
      </c>
      <c r="V2083" s="313">
        <v>200</v>
      </c>
      <c r="W2083" s="314">
        <v>2.5000000000000001E-2</v>
      </c>
      <c r="X2083" s="315">
        <v>1.8000000000000001E-4</v>
      </c>
      <c r="Y2083" s="749">
        <v>80</v>
      </c>
      <c r="Z2083" s="282"/>
      <c r="AA2083" s="316" t="s">
        <v>10391</v>
      </c>
      <c r="AB2083" s="282" t="s">
        <v>9163</v>
      </c>
      <c r="AC2083" s="317" t="s">
        <v>2081</v>
      </c>
      <c r="AD2083" s="318" t="s">
        <v>1587</v>
      </c>
      <c r="AE2083" s="319">
        <v>0</v>
      </c>
      <c r="AF2083" s="319" t="s">
        <v>11282</v>
      </c>
      <c r="AG2083" s="320">
        <v>1.0900000000000001</v>
      </c>
      <c r="AH2083" s="321">
        <f t="shared" si="370"/>
        <v>0</v>
      </c>
      <c r="AI2083" s="287">
        <f>_xlfn.IFNA(VLOOKUP(AD:AD,грп!B:C,2,0),0)</f>
        <v>0</v>
      </c>
      <c r="AJ2083" s="607">
        <v>0</v>
      </c>
      <c r="AK2083" s="672">
        <f t="shared" si="362"/>
        <v>0</v>
      </c>
      <c r="AL2083" s="174"/>
    </row>
    <row r="2084" spans="1:39" s="4" customFormat="1" ht="12" customHeight="1" outlineLevel="1" x14ac:dyDescent="0.35">
      <c r="A2084" s="307" t="s">
        <v>10525</v>
      </c>
      <c r="B2084" s="308" t="s">
        <v>7604</v>
      </c>
      <c r="C2084" s="309"/>
      <c r="D2084" s="310" t="s">
        <v>11098</v>
      </c>
      <c r="E2084" s="322" t="s">
        <v>4651</v>
      </c>
      <c r="F2084" s="293"/>
      <c r="G2084" s="293"/>
      <c r="H2084" s="294">
        <v>85</v>
      </c>
      <c r="I2084" s="294" t="str">
        <f>IFERROR(_xlfn.IFNA(VLOOKUP($D:$D,history!$I:$Y,3,0),VLOOKUP(E:E,history!$H:$Y,4,0)),"--")</f>
        <v>--</v>
      </c>
      <c r="J2084" s="282" t="s">
        <v>9869</v>
      </c>
      <c r="K2084" s="282" t="str">
        <f t="shared" si="366"/>
        <v/>
      </c>
      <c r="L2084" s="312">
        <f t="shared" si="368"/>
        <v>66.34</v>
      </c>
      <c r="M2084" s="312">
        <f t="shared" si="369"/>
        <v>100.51</v>
      </c>
      <c r="N2084" s="297" t="str">
        <f>_xlfn.IFNA(VLOOKUP($E:$E,'1'!$A:$E,3,0),"")</f>
        <v/>
      </c>
      <c r="O2084" s="297" t="str">
        <f>_xlfn.IFNA(VLOOKUP($E:$E,'2'!$A:$E,3,0),"")</f>
        <v/>
      </c>
      <c r="P2084" s="297" t="str">
        <f>_xlfn.IFNA(VLOOKUP($E:$E,'3'!$A:$D,3,0),"")</f>
        <v/>
      </c>
      <c r="Q2084" s="297" t="str">
        <f>_xlfn.IFNA(VLOOKUP($E:$E,'4'!$A:$F,3,0),"")</f>
        <v/>
      </c>
      <c r="R2084" s="297" t="str">
        <f>_xlfn.IFNA(VLOOKUP($E:$E,'5'!$A:$F,3,0),"")</f>
        <v/>
      </c>
      <c r="S2084" s="297" t="str">
        <f>_xlfn.IFNA(VLOOKUP($E:$E,'6'!$A:$F,3,0),"")</f>
        <v/>
      </c>
      <c r="T2084" s="313">
        <v>1</v>
      </c>
      <c r="U2084" s="313">
        <v>50</v>
      </c>
      <c r="V2084" s="313">
        <v>200</v>
      </c>
      <c r="W2084" s="314">
        <v>4.3999999999999997E-2</v>
      </c>
      <c r="X2084" s="315">
        <v>1.55E-4</v>
      </c>
      <c r="Y2084" s="749">
        <v>90</v>
      </c>
      <c r="Z2084" s="282"/>
      <c r="AA2084" s="316" t="s">
        <v>10390</v>
      </c>
      <c r="AB2084" s="282" t="s">
        <v>9163</v>
      </c>
      <c r="AC2084" s="317" t="s">
        <v>2081</v>
      </c>
      <c r="AD2084" s="318" t="s">
        <v>1587</v>
      </c>
      <c r="AE2084" s="319">
        <v>0</v>
      </c>
      <c r="AF2084" s="319" t="s">
        <v>11282</v>
      </c>
      <c r="AG2084" s="320">
        <v>1.26</v>
      </c>
      <c r="AH2084" s="321">
        <f t="shared" si="370"/>
        <v>0</v>
      </c>
      <c r="AI2084" s="287">
        <f>_xlfn.IFNA(VLOOKUP(AD:AD,грп!B:C,2,0),0)</f>
        <v>0</v>
      </c>
      <c r="AJ2084" s="607">
        <v>0</v>
      </c>
      <c r="AK2084" s="672">
        <f t="shared" si="362"/>
        <v>0</v>
      </c>
      <c r="AL2084" s="174"/>
    </row>
    <row r="2085" spans="1:39" s="4" customFormat="1" ht="12" customHeight="1" outlineLevel="1" x14ac:dyDescent="0.35">
      <c r="A2085" s="307" t="s">
        <v>10525</v>
      </c>
      <c r="B2085" s="308" t="s">
        <v>7605</v>
      </c>
      <c r="C2085" s="309"/>
      <c r="D2085" s="310" t="s">
        <v>11099</v>
      </c>
      <c r="E2085" s="322" t="s">
        <v>4652</v>
      </c>
      <c r="F2085" s="293"/>
      <c r="G2085" s="293"/>
      <c r="H2085" s="294">
        <v>92</v>
      </c>
      <c r="I2085" s="294" t="str">
        <f>IFERROR(_xlfn.IFNA(VLOOKUP($D:$D,history!$I:$Y,3,0),VLOOKUP(E:E,history!$H:$Y,4,0)),"--")</f>
        <v>--</v>
      </c>
      <c r="J2085" s="282" t="s">
        <v>5946</v>
      </c>
      <c r="K2085" s="282" t="str">
        <f t="shared" si="366"/>
        <v/>
      </c>
      <c r="L2085" s="312">
        <f t="shared" si="368"/>
        <v>84.76</v>
      </c>
      <c r="M2085" s="312">
        <f t="shared" si="369"/>
        <v>128.43</v>
      </c>
      <c r="N2085" s="297" t="str">
        <f>_xlfn.IFNA(VLOOKUP($E:$E,'1'!$A:$E,3,0),"")</f>
        <v/>
      </c>
      <c r="O2085" s="297" t="str">
        <f>_xlfn.IFNA(VLOOKUP($E:$E,'2'!$A:$E,3,0),"")</f>
        <v/>
      </c>
      <c r="P2085" s="297" t="str">
        <f>_xlfn.IFNA(VLOOKUP($E:$E,'3'!$A:$D,3,0),"")</f>
        <v/>
      </c>
      <c r="Q2085" s="297" t="str">
        <f>_xlfn.IFNA(VLOOKUP($E:$E,'4'!$A:$F,3,0),"")</f>
        <v/>
      </c>
      <c r="R2085" s="297" t="str">
        <f>_xlfn.IFNA(VLOOKUP($E:$E,'5'!$A:$F,3,0),"")</f>
        <v/>
      </c>
      <c r="S2085" s="297" t="str">
        <f>_xlfn.IFNA(VLOOKUP($E:$E,'6'!$A:$F,3,0),"")</f>
        <v/>
      </c>
      <c r="T2085" s="313">
        <v>1</v>
      </c>
      <c r="U2085" s="313">
        <v>50</v>
      </c>
      <c r="V2085" s="313">
        <v>200</v>
      </c>
      <c r="W2085" s="314">
        <v>5.1999999999999998E-2</v>
      </c>
      <c r="X2085" s="315">
        <v>1.55E-4</v>
      </c>
      <c r="Y2085" s="749">
        <v>120</v>
      </c>
      <c r="Z2085" s="282"/>
      <c r="AA2085" s="316" t="s">
        <v>10390</v>
      </c>
      <c r="AB2085" s="282" t="s">
        <v>9163</v>
      </c>
      <c r="AC2085" s="317" t="s">
        <v>2081</v>
      </c>
      <c r="AD2085" s="318" t="s">
        <v>1587</v>
      </c>
      <c r="AE2085" s="319">
        <v>0</v>
      </c>
      <c r="AF2085" s="319" t="s">
        <v>11282</v>
      </c>
      <c r="AG2085" s="320">
        <v>1.61</v>
      </c>
      <c r="AH2085" s="321">
        <f t="shared" si="370"/>
        <v>0</v>
      </c>
      <c r="AI2085" s="287">
        <f>_xlfn.IFNA(VLOOKUP(AD:AD,грп!B:C,2,0),0)</f>
        <v>0</v>
      </c>
      <c r="AJ2085" s="607">
        <v>50</v>
      </c>
      <c r="AK2085" s="672">
        <f t="shared" si="362"/>
        <v>0</v>
      </c>
      <c r="AL2085" s="174"/>
    </row>
    <row r="2086" spans="1:39" s="4" customFormat="1" ht="12" customHeight="1" x14ac:dyDescent="0.35">
      <c r="A2086" s="288"/>
      <c r="B2086" s="289"/>
      <c r="C2086" s="290" t="s">
        <v>555</v>
      </c>
      <c r="D2086" s="291" t="s">
        <v>2737</v>
      </c>
      <c r="E2086" s="292"/>
      <c r="F2086" s="293"/>
      <c r="G2086" s="293"/>
      <c r="H2086" s="294"/>
      <c r="I2086" s="294"/>
      <c r="J2086" s="282" t="s">
        <v>393</v>
      </c>
      <c r="K2086" s="282" t="str">
        <f t="shared" si="366"/>
        <v/>
      </c>
      <c r="L2086" s="295"/>
      <c r="M2086" s="296"/>
      <c r="N2086" s="297"/>
      <c r="O2086" s="297"/>
      <c r="P2086" s="297"/>
      <c r="Q2086" s="297" t="str">
        <f>_xlfn.IFNA(VLOOKUP($E:$E,'4'!$A:$F,3,0),"")</f>
        <v/>
      </c>
      <c r="R2086" s="297" t="str">
        <f>_xlfn.IFNA(VLOOKUP($E:$E,'5'!$A:$F,3,0),"")</f>
        <v/>
      </c>
      <c r="S2086" s="297"/>
      <c r="T2086" s="298"/>
      <c r="U2086" s="299"/>
      <c r="V2086" s="299"/>
      <c r="W2086" s="300"/>
      <c r="X2086" s="301"/>
      <c r="Y2086" s="749"/>
      <c r="Z2086" s="282"/>
      <c r="AA2086" s="280"/>
      <c r="AB2086" s="280"/>
      <c r="AC2086" s="302"/>
      <c r="AD2086" s="303" t="s">
        <v>2737</v>
      </c>
      <c r="AE2086" s="280"/>
      <c r="AF2086" s="329"/>
      <c r="AG2086" s="305"/>
      <c r="AH2086" s="306"/>
      <c r="AI2086" s="287">
        <f>_xlfn.IFNA(VLOOKUP(AD:AD,грп!B:C,2,0),0)</f>
        <v>0</v>
      </c>
      <c r="AJ2086" s="607">
        <v>0</v>
      </c>
      <c r="AK2086" s="672" t="str">
        <f t="shared" si="362"/>
        <v xml:space="preserve"> </v>
      </c>
      <c r="AL2086" s="174"/>
    </row>
    <row r="2087" spans="1:39" s="4" customFormat="1" ht="12" customHeight="1" outlineLevel="1" x14ac:dyDescent="0.35">
      <c r="A2087" s="307" t="s">
        <v>10402</v>
      </c>
      <c r="B2087" s="308" t="s">
        <v>7606</v>
      </c>
      <c r="C2087" s="290" t="s">
        <v>555</v>
      </c>
      <c r="D2087" s="310" t="s">
        <v>927</v>
      </c>
      <c r="E2087" s="322" t="s">
        <v>150</v>
      </c>
      <c r="F2087" s="293"/>
      <c r="G2087" s="293"/>
      <c r="H2087" s="294">
        <v>139</v>
      </c>
      <c r="I2087" s="294" t="str">
        <f>IFERROR(_xlfn.IFNA(VLOOKUP($D:$D,history!$I:$Y,3,0),VLOOKUP(E:E,history!$H:$Y,4,0)),"--")</f>
        <v>--</v>
      </c>
      <c r="J2087" s="282" t="s">
        <v>9870</v>
      </c>
      <c r="K2087" s="282" t="str">
        <f t="shared" si="366"/>
        <v/>
      </c>
      <c r="L2087" s="312">
        <f t="shared" ref="L2087:L2095" si="371">IF($A$3="ИМ",ROUND($Y2087*(1-($L$6-$F$4))*(1-$F$3)*(1+$AG$2),2),ROUND($M2087*(1-($L$6-$F$4))*(1-$F$3)*(1+$AG$2),2))</f>
        <v>68.97</v>
      </c>
      <c r="M2087" s="312">
        <f t="shared" ref="M2087:M2095" si="372">ROUND(IF($A$3="РЕГИОНЫ",AG2087*$AG$3*$AG$1,IF(AI2087=0,AG2087*$AG$3*$AG$1,AG2087*$AG$3*(1-5%)*$AG$1)),2)</f>
        <v>104.5</v>
      </c>
      <c r="N2087" s="297" t="str">
        <f>_xlfn.IFNA(VLOOKUP($E:$E,'1'!$A:$E,3,0),"")</f>
        <v/>
      </c>
      <c r="O2087" s="297" t="str">
        <f>_xlfn.IFNA(VLOOKUP($E:$E,'2'!$A:$E,3,0),"")</f>
        <v/>
      </c>
      <c r="P2087" s="297" t="str">
        <f>_xlfn.IFNA(VLOOKUP($E:$E,'3'!$A:$D,3,0),"")</f>
        <v/>
      </c>
      <c r="Q2087" s="297" t="str">
        <f>_xlfn.IFNA(VLOOKUP($E:$E,'4'!$A:$F,3,0),"")</f>
        <v/>
      </c>
      <c r="R2087" s="297" t="str">
        <f>_xlfn.IFNA(VLOOKUP($E:$E,'5'!$A:$F,3,0),"")</f>
        <v/>
      </c>
      <c r="S2087" s="297" t="str">
        <f>_xlfn.IFNA(VLOOKUP($E:$E,'6'!$A:$F,3,0),"")</f>
        <v/>
      </c>
      <c r="T2087" s="313">
        <v>1</v>
      </c>
      <c r="U2087" s="313">
        <v>125</v>
      </c>
      <c r="V2087" s="313">
        <v>500</v>
      </c>
      <c r="W2087" s="314">
        <v>0.01</v>
      </c>
      <c r="X2087" s="315">
        <v>6.0000000000000002E-5</v>
      </c>
      <c r="Y2087" s="749">
        <v>90</v>
      </c>
      <c r="Z2087" s="282"/>
      <c r="AA2087" s="316" t="s">
        <v>10388</v>
      </c>
      <c r="AB2087" s="282" t="s">
        <v>9163</v>
      </c>
      <c r="AC2087" s="317" t="s">
        <v>2081</v>
      </c>
      <c r="AD2087" s="318" t="s">
        <v>2737</v>
      </c>
      <c r="AE2087" s="319">
        <v>0</v>
      </c>
      <c r="AF2087" s="319" t="s">
        <v>11282</v>
      </c>
      <c r="AG2087" s="320">
        <v>1.31</v>
      </c>
      <c r="AH2087" s="321">
        <f t="shared" ref="AH2087:AH2095" si="373">IF($A$3="РЕГИОНЫ",ROUND($AG2087*(1-($L$6-$F$4))*(1-$F$3)*(1+$AG$2)*$AG$1,2),0)</f>
        <v>0</v>
      </c>
      <c r="AI2087" s="287">
        <f>_xlfn.IFNA(VLOOKUP(AD:AD,грп!B:C,2,0),0)</f>
        <v>0</v>
      </c>
      <c r="AJ2087" s="607">
        <v>105</v>
      </c>
      <c r="AK2087" s="672" t="str">
        <f t="shared" si="362"/>
        <v xml:space="preserve"> </v>
      </c>
      <c r="AL2087" s="174"/>
    </row>
    <row r="2088" spans="1:39" s="4" customFormat="1" ht="12" customHeight="1" outlineLevel="1" x14ac:dyDescent="0.35">
      <c r="A2088" s="307" t="s">
        <v>10402</v>
      </c>
      <c r="B2088" s="308" t="s">
        <v>7607</v>
      </c>
      <c r="C2088" s="290" t="s">
        <v>555</v>
      </c>
      <c r="D2088" s="310" t="s">
        <v>928</v>
      </c>
      <c r="E2088" s="322" t="s">
        <v>151</v>
      </c>
      <c r="F2088" s="293"/>
      <c r="G2088" s="293"/>
      <c r="H2088" s="294">
        <v>157</v>
      </c>
      <c r="I2088" s="294" t="str">
        <f>IFERROR(_xlfn.IFNA(VLOOKUP($D:$D,history!$I:$Y,3,0),VLOOKUP(E:E,history!$H:$Y,4,0)),"--")</f>
        <v>--</v>
      </c>
      <c r="J2088" s="282" t="s">
        <v>9870</v>
      </c>
      <c r="K2088" s="282" t="str">
        <f t="shared" si="366"/>
        <v/>
      </c>
      <c r="L2088" s="312">
        <f t="shared" si="371"/>
        <v>71.08</v>
      </c>
      <c r="M2088" s="312">
        <f t="shared" si="372"/>
        <v>107.69</v>
      </c>
      <c r="N2088" s="297" t="str">
        <f>_xlfn.IFNA(VLOOKUP($E:$E,'1'!$A:$E,3,0),"")</f>
        <v/>
      </c>
      <c r="O2088" s="297" t="str">
        <f>_xlfn.IFNA(VLOOKUP($E:$E,'2'!$A:$E,3,0),"")</f>
        <v/>
      </c>
      <c r="P2088" s="297" t="str">
        <f>_xlfn.IFNA(VLOOKUP($E:$E,'3'!$A:$D,3,0),"")</f>
        <v/>
      </c>
      <c r="Q2088" s="297" t="str">
        <f>_xlfn.IFNA(VLOOKUP($E:$E,'4'!$A:$F,3,0),"")</f>
        <v/>
      </c>
      <c r="R2088" s="297" t="str">
        <f>_xlfn.IFNA(VLOOKUP($E:$E,'5'!$A:$F,3,0),"")</f>
        <v/>
      </c>
      <c r="S2088" s="297" t="str">
        <f>_xlfn.IFNA(VLOOKUP($E:$E,'6'!$A:$F,3,0),"")</f>
        <v/>
      </c>
      <c r="T2088" s="313">
        <v>1</v>
      </c>
      <c r="U2088" s="313">
        <v>125</v>
      </c>
      <c r="V2088" s="313">
        <v>500</v>
      </c>
      <c r="W2088" s="314">
        <v>1.2E-2</v>
      </c>
      <c r="X2088" s="315">
        <v>5.5000000000000002E-5</v>
      </c>
      <c r="Y2088" s="749">
        <v>90</v>
      </c>
      <c r="Z2088" s="282"/>
      <c r="AA2088" s="316" t="s">
        <v>10388</v>
      </c>
      <c r="AB2088" s="282" t="s">
        <v>9163</v>
      </c>
      <c r="AC2088" s="317" t="s">
        <v>2081</v>
      </c>
      <c r="AD2088" s="318" t="s">
        <v>2737</v>
      </c>
      <c r="AE2088" s="319">
        <v>0</v>
      </c>
      <c r="AF2088" s="319" t="s">
        <v>11282</v>
      </c>
      <c r="AG2088" s="320">
        <v>1.35</v>
      </c>
      <c r="AH2088" s="321">
        <f t="shared" si="373"/>
        <v>0</v>
      </c>
      <c r="AI2088" s="287">
        <f>_xlfn.IFNA(VLOOKUP(AD:AD,грп!B:C,2,0),0)</f>
        <v>0</v>
      </c>
      <c r="AJ2088" s="607">
        <v>110</v>
      </c>
      <c r="AK2088" s="672" t="str">
        <f t="shared" si="362"/>
        <v xml:space="preserve"> </v>
      </c>
      <c r="AL2088" s="174"/>
    </row>
    <row r="2089" spans="1:39" s="4" customFormat="1" ht="12" customHeight="1" outlineLevel="1" x14ac:dyDescent="0.35">
      <c r="A2089" s="307" t="s">
        <v>10402</v>
      </c>
      <c r="B2089" s="308" t="s">
        <v>7608</v>
      </c>
      <c r="C2089" s="290" t="s">
        <v>555</v>
      </c>
      <c r="D2089" s="310" t="s">
        <v>929</v>
      </c>
      <c r="E2089" s="322" t="s">
        <v>152</v>
      </c>
      <c r="F2089" s="293"/>
      <c r="G2089" s="293"/>
      <c r="H2089" s="294">
        <v>131</v>
      </c>
      <c r="I2089" s="294" t="str">
        <f>IFERROR(_xlfn.IFNA(VLOOKUP($D:$D,history!$I:$Y,3,0),VLOOKUP(E:E,history!$H:$Y,4,0)),"--")</f>
        <v>V</v>
      </c>
      <c r="J2089" s="282" t="s">
        <v>5946</v>
      </c>
      <c r="K2089" s="282" t="str">
        <f t="shared" si="366"/>
        <v/>
      </c>
      <c r="L2089" s="312">
        <f t="shared" si="371"/>
        <v>83.19</v>
      </c>
      <c r="M2089" s="312">
        <f t="shared" si="372"/>
        <v>126.04</v>
      </c>
      <c r="N2089" s="297" t="str">
        <f>_xlfn.IFNA(VLOOKUP($E:$E,'1'!$A:$E,3,0),"")</f>
        <v/>
      </c>
      <c r="O2089" s="297" t="str">
        <f>_xlfn.IFNA(VLOOKUP($E:$E,'2'!$A:$E,3,0),"")</f>
        <v/>
      </c>
      <c r="P2089" s="297" t="str">
        <f>_xlfn.IFNA(VLOOKUP($E:$E,'3'!$A:$D,3,0),"")</f>
        <v/>
      </c>
      <c r="Q2089" s="297" t="str">
        <f>_xlfn.IFNA(VLOOKUP($E:$E,'4'!$A:$F,3,0),"")</f>
        <v/>
      </c>
      <c r="R2089" s="297" t="str">
        <f>_xlfn.IFNA(VLOOKUP($E:$E,'5'!$A:$F,3,0),"")</f>
        <v/>
      </c>
      <c r="S2089" s="297" t="str">
        <f>_xlfn.IFNA(VLOOKUP($E:$E,'6'!$A:$F,3,0),"")</f>
        <v/>
      </c>
      <c r="T2089" s="313">
        <v>1</v>
      </c>
      <c r="U2089" s="313">
        <v>125</v>
      </c>
      <c r="V2089" s="313">
        <v>500</v>
      </c>
      <c r="W2089" s="314">
        <v>1.4E-2</v>
      </c>
      <c r="X2089" s="315">
        <v>5.5000000000000002E-5</v>
      </c>
      <c r="Y2089" s="749">
        <v>120</v>
      </c>
      <c r="Z2089" s="282"/>
      <c r="AA2089" s="316" t="s">
        <v>10392</v>
      </c>
      <c r="AB2089" s="282" t="s">
        <v>9163</v>
      </c>
      <c r="AC2089" s="317" t="s">
        <v>2081</v>
      </c>
      <c r="AD2089" s="318" t="s">
        <v>2737</v>
      </c>
      <c r="AE2089" s="319">
        <v>0</v>
      </c>
      <c r="AF2089" s="319" t="s">
        <v>11294</v>
      </c>
      <c r="AG2089" s="320">
        <v>1.58</v>
      </c>
      <c r="AH2089" s="321">
        <f t="shared" si="373"/>
        <v>0</v>
      </c>
      <c r="AI2089" s="287">
        <f>_xlfn.IFNA(VLOOKUP(AD:AD,грп!B:C,2,0),0)</f>
        <v>0</v>
      </c>
      <c r="AJ2089" s="607">
        <v>188</v>
      </c>
      <c r="AK2089" s="672" t="str">
        <f t="shared" si="362"/>
        <v xml:space="preserve"> </v>
      </c>
      <c r="AL2089" s="174"/>
    </row>
    <row r="2090" spans="1:39" s="4" customFormat="1" ht="12" customHeight="1" outlineLevel="1" x14ac:dyDescent="0.35">
      <c r="A2090" s="307" t="s">
        <v>10402</v>
      </c>
      <c r="B2090" s="308" t="s">
        <v>7609</v>
      </c>
      <c r="C2090" s="290" t="s">
        <v>555</v>
      </c>
      <c r="D2090" s="310" t="s">
        <v>930</v>
      </c>
      <c r="E2090" s="322" t="s">
        <v>153</v>
      </c>
      <c r="F2090" s="293"/>
      <c r="G2090" s="293"/>
      <c r="H2090" s="294">
        <v>107</v>
      </c>
      <c r="I2090" s="294" t="str">
        <f>IFERROR(_xlfn.IFNA(VLOOKUP($D:$D,history!$I:$Y,3,0),VLOOKUP(E:E,history!$H:$Y,4,0)),"--")</f>
        <v>V</v>
      </c>
      <c r="J2090" s="282" t="s">
        <v>9870</v>
      </c>
      <c r="K2090" s="282" t="str">
        <f t="shared" si="366"/>
        <v/>
      </c>
      <c r="L2090" s="312">
        <f t="shared" si="371"/>
        <v>107.4</v>
      </c>
      <c r="M2090" s="312">
        <f t="shared" si="372"/>
        <v>162.72999999999999</v>
      </c>
      <c r="N2090" s="297" t="str">
        <f>_xlfn.IFNA(VLOOKUP($E:$E,'1'!$A:$E,3,0),"")</f>
        <v/>
      </c>
      <c r="O2090" s="297" t="str">
        <f>_xlfn.IFNA(VLOOKUP($E:$E,'2'!$A:$E,3,0),"")</f>
        <v/>
      </c>
      <c r="P2090" s="297" t="str">
        <f>_xlfn.IFNA(VLOOKUP($E:$E,'3'!$A:$D,3,0),"")</f>
        <v/>
      </c>
      <c r="Q2090" s="297" t="str">
        <f>_xlfn.IFNA(VLOOKUP($E:$E,'4'!$A:$F,3,0),"")</f>
        <v/>
      </c>
      <c r="R2090" s="297" t="str">
        <f>_xlfn.IFNA(VLOOKUP($E:$E,'5'!$A:$F,3,0),"")</f>
        <v/>
      </c>
      <c r="S2090" s="297" t="str">
        <f>_xlfn.IFNA(VLOOKUP($E:$E,'6'!$A:$F,3,0),"")</f>
        <v/>
      </c>
      <c r="T2090" s="313">
        <v>1</v>
      </c>
      <c r="U2090" s="313">
        <v>125</v>
      </c>
      <c r="V2090" s="313">
        <v>500</v>
      </c>
      <c r="W2090" s="314">
        <v>2.1000000000000001E-2</v>
      </c>
      <c r="X2090" s="315">
        <v>5.33333E-5</v>
      </c>
      <c r="Y2090" s="749">
        <v>150</v>
      </c>
      <c r="Z2090" s="282"/>
      <c r="AA2090" s="316" t="s">
        <v>10388</v>
      </c>
      <c r="AB2090" s="282" t="s">
        <v>9163</v>
      </c>
      <c r="AC2090" s="317" t="s">
        <v>2081</v>
      </c>
      <c r="AD2090" s="318" t="s">
        <v>2737</v>
      </c>
      <c r="AE2090" s="319">
        <v>0</v>
      </c>
      <c r="AF2090" s="319" t="s">
        <v>11282</v>
      </c>
      <c r="AG2090" s="320">
        <v>2.04</v>
      </c>
      <c r="AH2090" s="321">
        <f t="shared" si="373"/>
        <v>0</v>
      </c>
      <c r="AI2090" s="287">
        <f>_xlfn.IFNA(VLOOKUP(AD:AD,грп!B:C,2,0),0)</f>
        <v>0</v>
      </c>
      <c r="AJ2090" s="607">
        <v>83</v>
      </c>
      <c r="AK2090" s="672" t="str">
        <f t="shared" si="362"/>
        <v xml:space="preserve"> </v>
      </c>
      <c r="AL2090" s="174"/>
    </row>
    <row r="2091" spans="1:39" s="4" customFormat="1" ht="12" customHeight="1" outlineLevel="1" x14ac:dyDescent="0.35">
      <c r="A2091" s="307" t="s">
        <v>10402</v>
      </c>
      <c r="B2091" s="308" t="s">
        <v>7610</v>
      </c>
      <c r="C2091" s="290" t="s">
        <v>555</v>
      </c>
      <c r="D2091" s="310" t="s">
        <v>931</v>
      </c>
      <c r="E2091" s="322" t="s">
        <v>154</v>
      </c>
      <c r="F2091" s="293"/>
      <c r="G2091" s="293"/>
      <c r="H2091" s="294">
        <v>40</v>
      </c>
      <c r="I2091" s="294" t="str">
        <f>IFERROR(_xlfn.IFNA(VLOOKUP($D:$D,history!$I:$Y,3,0),VLOOKUP(E:E,history!$H:$Y,4,0)),"--")</f>
        <v>--</v>
      </c>
      <c r="J2091" s="282" t="s">
        <v>9869</v>
      </c>
      <c r="K2091" s="282" t="str">
        <f t="shared" si="366"/>
        <v/>
      </c>
      <c r="L2091" s="312">
        <f t="shared" si="371"/>
        <v>127.93</v>
      </c>
      <c r="M2091" s="312">
        <f t="shared" si="372"/>
        <v>193.84</v>
      </c>
      <c r="N2091" s="297" t="str">
        <f>_xlfn.IFNA(VLOOKUP($E:$E,'1'!$A:$E,3,0),"")</f>
        <v/>
      </c>
      <c r="O2091" s="297" t="str">
        <f>_xlfn.IFNA(VLOOKUP($E:$E,'2'!$A:$E,3,0),"")</f>
        <v/>
      </c>
      <c r="P2091" s="297" t="str">
        <f>_xlfn.IFNA(VLOOKUP($E:$E,'3'!$A:$D,3,0),"")</f>
        <v/>
      </c>
      <c r="Q2091" s="297" t="str">
        <f>_xlfn.IFNA(VLOOKUP($E:$E,'4'!$A:$F,3,0),"")</f>
        <v/>
      </c>
      <c r="R2091" s="297" t="str">
        <f>_xlfn.IFNA(VLOOKUP($E:$E,'5'!$A:$F,3,0),"")</f>
        <v/>
      </c>
      <c r="S2091" s="297" t="str">
        <f>_xlfn.IFNA(VLOOKUP($E:$E,'6'!$A:$F,3,0),"")</f>
        <v/>
      </c>
      <c r="T2091" s="313">
        <v>5</v>
      </c>
      <c r="U2091" s="313">
        <v>75</v>
      </c>
      <c r="V2091" s="313">
        <v>300</v>
      </c>
      <c r="W2091" s="314">
        <v>3.1E-2</v>
      </c>
      <c r="X2091" s="315">
        <v>9.0476200000000006E-5</v>
      </c>
      <c r="Y2091" s="749">
        <v>180</v>
      </c>
      <c r="Z2091" s="282"/>
      <c r="AA2091" s="316" t="s">
        <v>10388</v>
      </c>
      <c r="AB2091" s="282" t="s">
        <v>9163</v>
      </c>
      <c r="AC2091" s="317" t="s">
        <v>2081</v>
      </c>
      <c r="AD2091" s="318" t="s">
        <v>2737</v>
      </c>
      <c r="AE2091" s="319">
        <v>0</v>
      </c>
      <c r="AF2091" s="319" t="s">
        <v>11282</v>
      </c>
      <c r="AG2091" s="320">
        <v>2.4300000000000002</v>
      </c>
      <c r="AH2091" s="321">
        <f t="shared" si="373"/>
        <v>0</v>
      </c>
      <c r="AI2091" s="287">
        <f>_xlfn.IFNA(VLOOKUP(AD:AD,грп!B:C,2,0),0)</f>
        <v>0</v>
      </c>
      <c r="AJ2091" s="607">
        <v>60</v>
      </c>
      <c r="AK2091" s="672" t="str">
        <f t="shared" si="362"/>
        <v xml:space="preserve"> </v>
      </c>
      <c r="AL2091" s="174"/>
    </row>
    <row r="2092" spans="1:39" s="4" customFormat="1" ht="12" customHeight="1" outlineLevel="1" x14ac:dyDescent="0.35">
      <c r="A2092" s="307" t="s">
        <v>10402</v>
      </c>
      <c r="B2092" s="308" t="s">
        <v>7611</v>
      </c>
      <c r="C2092" s="290" t="s">
        <v>555</v>
      </c>
      <c r="D2092" s="310" t="s">
        <v>949</v>
      </c>
      <c r="E2092" s="322">
        <v>5380101</v>
      </c>
      <c r="F2092" s="293"/>
      <c r="G2092" s="293"/>
      <c r="H2092" s="294">
        <v>72</v>
      </c>
      <c r="I2092" s="294" t="str">
        <f>IFERROR(_xlfn.IFNA(VLOOKUP($D:$D,history!$I:$Y,3,0),VLOOKUP(E:E,history!$H:$Y,4,0)),"--")</f>
        <v>--</v>
      </c>
      <c r="J2092" s="282" t="s">
        <v>5946</v>
      </c>
      <c r="K2092" s="282" t="str">
        <f t="shared" si="366"/>
        <v/>
      </c>
      <c r="L2092" s="312">
        <f t="shared" si="371"/>
        <v>148.47</v>
      </c>
      <c r="M2092" s="312">
        <f t="shared" si="372"/>
        <v>224.95</v>
      </c>
      <c r="N2092" s="297" t="str">
        <f>_xlfn.IFNA(VLOOKUP($E:$E,'1'!$A:$E,3,0),"")</f>
        <v/>
      </c>
      <c r="O2092" s="297" t="str">
        <f>_xlfn.IFNA(VLOOKUP($E:$E,'2'!$A:$E,3,0),"")</f>
        <v/>
      </c>
      <c r="P2092" s="297" t="str">
        <f>_xlfn.IFNA(VLOOKUP($E:$E,'3'!$A:$D,3,0),"")</f>
        <v/>
      </c>
      <c r="Q2092" s="297" t="str">
        <f>_xlfn.IFNA(VLOOKUP($E:$E,'4'!$A:$F,3,0),"")</f>
        <v/>
      </c>
      <c r="R2092" s="297" t="str">
        <f>_xlfn.IFNA(VLOOKUP($E:$E,'5'!$A:$F,3,0),"")</f>
        <v/>
      </c>
      <c r="S2092" s="297" t="str">
        <f>_xlfn.IFNA(VLOOKUP($E:$E,'6'!$A:$F,3,0),"")</f>
        <v/>
      </c>
      <c r="T2092" s="313">
        <v>1</v>
      </c>
      <c r="U2092" s="313">
        <v>125</v>
      </c>
      <c r="V2092" s="313">
        <v>500</v>
      </c>
      <c r="W2092" s="314">
        <v>1.7999999999999999E-2</v>
      </c>
      <c r="X2092" s="315">
        <v>5.5000000000000002E-5</v>
      </c>
      <c r="Y2092" s="749">
        <v>210</v>
      </c>
      <c r="Z2092" s="282"/>
      <c r="AA2092" s="316" t="s">
        <v>10388</v>
      </c>
      <c r="AB2092" s="282" t="s">
        <v>9163</v>
      </c>
      <c r="AC2092" s="317" t="s">
        <v>2081</v>
      </c>
      <c r="AD2092" s="318" t="s">
        <v>2737</v>
      </c>
      <c r="AE2092" s="319">
        <v>0</v>
      </c>
      <c r="AF2092" s="319" t="s">
        <v>11282</v>
      </c>
      <c r="AG2092" s="320">
        <v>2.82</v>
      </c>
      <c r="AH2092" s="321">
        <f t="shared" si="373"/>
        <v>0</v>
      </c>
      <c r="AI2092" s="287">
        <f>_xlfn.IFNA(VLOOKUP(AD:AD,грп!B:C,2,0),0)</f>
        <v>0</v>
      </c>
      <c r="AJ2092" s="607">
        <v>0</v>
      </c>
      <c r="AK2092" s="672" t="str">
        <f t="shared" si="362"/>
        <v xml:space="preserve"> </v>
      </c>
      <c r="AL2092" s="174"/>
    </row>
    <row r="2093" spans="1:39" s="1" customFormat="1" ht="12" customHeight="1" outlineLevel="1" x14ac:dyDescent="0.35">
      <c r="A2093" s="307" t="s">
        <v>10402</v>
      </c>
      <c r="B2093" s="308" t="s">
        <v>7612</v>
      </c>
      <c r="C2093" s="290" t="s">
        <v>555</v>
      </c>
      <c r="D2093" s="310" t="s">
        <v>950</v>
      </c>
      <c r="E2093" s="322">
        <v>5380102</v>
      </c>
      <c r="F2093" s="293"/>
      <c r="G2093" s="293"/>
      <c r="H2093" s="294">
        <v>377</v>
      </c>
      <c r="I2093" s="294" t="str">
        <f>IFERROR(_xlfn.IFNA(VLOOKUP($D:$D,history!$I:$Y,3,0),VLOOKUP(E:E,history!$H:$Y,4,0)),"--")</f>
        <v>V</v>
      </c>
      <c r="J2093" s="282" t="s">
        <v>5946</v>
      </c>
      <c r="K2093" s="282" t="str">
        <f t="shared" si="366"/>
        <v/>
      </c>
      <c r="L2093" s="312">
        <f t="shared" si="371"/>
        <v>179.53</v>
      </c>
      <c r="M2093" s="312">
        <f t="shared" si="372"/>
        <v>272.02</v>
      </c>
      <c r="N2093" s="297" t="str">
        <f>_xlfn.IFNA(VLOOKUP($E:$E,'1'!$A:$E,3,0),"")</f>
        <v/>
      </c>
      <c r="O2093" s="297" t="str">
        <f>_xlfn.IFNA(VLOOKUP($E:$E,'2'!$A:$E,3,0),"")</f>
        <v/>
      </c>
      <c r="P2093" s="297" t="str">
        <f>_xlfn.IFNA(VLOOKUP($E:$E,'3'!$A:$D,3,0),"")</f>
        <v/>
      </c>
      <c r="Q2093" s="297" t="str">
        <f>_xlfn.IFNA(VLOOKUP($E:$E,'4'!$A:$F,3,0),"")</f>
        <v/>
      </c>
      <c r="R2093" s="297" t="str">
        <f>_xlfn.IFNA(VLOOKUP($E:$E,'5'!$A:$F,3,0),"")</f>
        <v/>
      </c>
      <c r="S2093" s="297" t="str">
        <f>_xlfn.IFNA(VLOOKUP($E:$E,'6'!$A:$F,3,0),"")</f>
        <v/>
      </c>
      <c r="T2093" s="313">
        <v>1</v>
      </c>
      <c r="U2093" s="313">
        <v>125</v>
      </c>
      <c r="V2093" s="313">
        <v>500</v>
      </c>
      <c r="W2093" s="314">
        <v>0.02</v>
      </c>
      <c r="X2093" s="315">
        <v>5.7500000000000002E-5</v>
      </c>
      <c r="Y2093" s="749">
        <v>260</v>
      </c>
      <c r="Z2093" s="282"/>
      <c r="AA2093" s="316" t="s">
        <v>10392</v>
      </c>
      <c r="AB2093" s="282" t="s">
        <v>9163</v>
      </c>
      <c r="AC2093" s="317" t="s">
        <v>2081</v>
      </c>
      <c r="AD2093" s="318" t="s">
        <v>2737</v>
      </c>
      <c r="AE2093" s="319">
        <v>0</v>
      </c>
      <c r="AF2093" s="319" t="s">
        <v>11294</v>
      </c>
      <c r="AG2093" s="320">
        <v>3.41</v>
      </c>
      <c r="AH2093" s="321">
        <f t="shared" si="373"/>
        <v>0</v>
      </c>
      <c r="AI2093" s="287">
        <f>_xlfn.IFNA(VLOOKUP(AD:AD,грп!B:C,2,0),0)</f>
        <v>0</v>
      </c>
      <c r="AJ2093" s="607">
        <v>763</v>
      </c>
      <c r="AK2093" s="672" t="str">
        <f t="shared" si="362"/>
        <v xml:space="preserve"> </v>
      </c>
      <c r="AL2093" s="174"/>
      <c r="AM2093" s="4"/>
    </row>
    <row r="2094" spans="1:39" s="4" customFormat="1" ht="12" customHeight="1" outlineLevel="1" x14ac:dyDescent="0.35">
      <c r="A2094" s="307" t="s">
        <v>10402</v>
      </c>
      <c r="B2094" s="308" t="s">
        <v>7613</v>
      </c>
      <c r="C2094" s="290" t="s">
        <v>555</v>
      </c>
      <c r="D2094" s="310" t="s">
        <v>951</v>
      </c>
      <c r="E2094" s="322">
        <v>5380103</v>
      </c>
      <c r="F2094" s="293"/>
      <c r="G2094" s="293"/>
      <c r="H2094" s="294">
        <v>48</v>
      </c>
      <c r="I2094" s="294" t="str">
        <f>IFERROR(_xlfn.IFNA(VLOOKUP($D:$D,history!$I:$Y,3,0),VLOOKUP(E:E,history!$H:$Y,4,0)),"--")</f>
        <v>--</v>
      </c>
      <c r="J2094" s="282" t="s">
        <v>5946</v>
      </c>
      <c r="K2094" s="282" t="str">
        <f t="shared" si="366"/>
        <v/>
      </c>
      <c r="L2094" s="312">
        <f t="shared" si="371"/>
        <v>207.96</v>
      </c>
      <c r="M2094" s="312">
        <f t="shared" si="372"/>
        <v>315.08999999999997</v>
      </c>
      <c r="N2094" s="297" t="str">
        <f>_xlfn.IFNA(VLOOKUP($E:$E,'1'!$A:$E,3,0),"")</f>
        <v/>
      </c>
      <c r="O2094" s="297" t="str">
        <f>_xlfn.IFNA(VLOOKUP($E:$E,'2'!$A:$E,3,0),"")</f>
        <v/>
      </c>
      <c r="P2094" s="297" t="str">
        <f>_xlfn.IFNA(VLOOKUP($E:$E,'3'!$A:$D,3,0),"")</f>
        <v/>
      </c>
      <c r="Q2094" s="297" t="str">
        <f>_xlfn.IFNA(VLOOKUP($E:$E,'4'!$A:$F,3,0),"")</f>
        <v/>
      </c>
      <c r="R2094" s="297" t="str">
        <f>_xlfn.IFNA(VLOOKUP($E:$E,'5'!$A:$F,3,0),"")</f>
        <v/>
      </c>
      <c r="S2094" s="297" t="str">
        <f>_xlfn.IFNA(VLOOKUP($E:$E,'6'!$A:$F,3,0),"")</f>
        <v/>
      </c>
      <c r="T2094" s="313">
        <v>1</v>
      </c>
      <c r="U2094" s="313">
        <v>125</v>
      </c>
      <c r="V2094" s="313">
        <v>500</v>
      </c>
      <c r="W2094" s="314">
        <v>2.5999999999999999E-2</v>
      </c>
      <c r="X2094" s="315">
        <v>5.6666699999999997E-5</v>
      </c>
      <c r="Y2094" s="749">
        <v>290</v>
      </c>
      <c r="Z2094" s="282"/>
      <c r="AA2094" s="316" t="s">
        <v>10388</v>
      </c>
      <c r="AB2094" s="282" t="s">
        <v>9163</v>
      </c>
      <c r="AC2094" s="317" t="s">
        <v>2081</v>
      </c>
      <c r="AD2094" s="318" t="s">
        <v>2737</v>
      </c>
      <c r="AE2094" s="319">
        <v>0</v>
      </c>
      <c r="AF2094" s="319" t="s">
        <v>11294</v>
      </c>
      <c r="AG2094" s="320">
        <v>3.95</v>
      </c>
      <c r="AH2094" s="321">
        <f t="shared" si="373"/>
        <v>0</v>
      </c>
      <c r="AI2094" s="287">
        <f>_xlfn.IFNA(VLOOKUP(AD:AD,грп!B:C,2,0),0)</f>
        <v>0</v>
      </c>
      <c r="AJ2094" s="607">
        <v>0</v>
      </c>
      <c r="AK2094" s="672" t="str">
        <f t="shared" si="362"/>
        <v xml:space="preserve"> </v>
      </c>
      <c r="AL2094" s="174"/>
    </row>
    <row r="2095" spans="1:39" s="12" customFormat="1" ht="12" customHeight="1" outlineLevel="1" x14ac:dyDescent="0.35">
      <c r="A2095" s="307" t="s">
        <v>10402</v>
      </c>
      <c r="B2095" s="308" t="s">
        <v>7614</v>
      </c>
      <c r="C2095" s="323"/>
      <c r="D2095" s="310" t="s">
        <v>952</v>
      </c>
      <c r="E2095" s="322">
        <v>5380104</v>
      </c>
      <c r="F2095" s="293"/>
      <c r="G2095" s="293"/>
      <c r="H2095" s="294">
        <v>3</v>
      </c>
      <c r="I2095" s="294" t="str">
        <f>IFERROR(_xlfn.IFNA(VLOOKUP($D:$D,history!$I:$Y,3,0),VLOOKUP(E:E,history!$H:$Y,4,0)),"--")</f>
        <v>--</v>
      </c>
      <c r="J2095" s="282" t="s">
        <v>5946</v>
      </c>
      <c r="K2095" s="282" t="str">
        <f t="shared" si="366"/>
        <v/>
      </c>
      <c r="L2095" s="312">
        <f t="shared" si="371"/>
        <v>243.76</v>
      </c>
      <c r="M2095" s="312">
        <f t="shared" si="372"/>
        <v>369.34</v>
      </c>
      <c r="N2095" s="297" t="str">
        <f>_xlfn.IFNA(VLOOKUP($E:$E,'1'!$A:$E,3,0),"")</f>
        <v/>
      </c>
      <c r="O2095" s="297" t="str">
        <f>_xlfn.IFNA(VLOOKUP($E:$E,'2'!$A:$E,3,0),"")</f>
        <v/>
      </c>
      <c r="P2095" s="297" t="str">
        <f>_xlfn.IFNA(VLOOKUP($E:$E,'3'!$A:$D,3,0),"")</f>
        <v/>
      </c>
      <c r="Q2095" s="297" t="str">
        <f>_xlfn.IFNA(VLOOKUP($E:$E,'4'!$A:$F,3,0),"")</f>
        <v/>
      </c>
      <c r="R2095" s="297" t="str">
        <f>_xlfn.IFNA(VLOOKUP($E:$E,'5'!$A:$F,3,0),"")</f>
        <v/>
      </c>
      <c r="S2095" s="297" t="str">
        <f>_xlfn.IFNA(VLOOKUP($E:$E,'6'!$A:$F,3,0),"")</f>
        <v/>
      </c>
      <c r="T2095" s="313">
        <v>1</v>
      </c>
      <c r="U2095" s="313">
        <v>125</v>
      </c>
      <c r="V2095" s="313">
        <v>500</v>
      </c>
      <c r="W2095" s="314">
        <v>3.2000000000000001E-2</v>
      </c>
      <c r="X2095" s="315">
        <v>5.5000000000000002E-5</v>
      </c>
      <c r="Y2095" s="749">
        <v>350</v>
      </c>
      <c r="Z2095" s="282"/>
      <c r="AA2095" s="316" t="s">
        <v>10388</v>
      </c>
      <c r="AB2095" s="282" t="s">
        <v>9163</v>
      </c>
      <c r="AC2095" s="317" t="s">
        <v>2081</v>
      </c>
      <c r="AD2095" s="318" t="s">
        <v>2737</v>
      </c>
      <c r="AE2095" s="319">
        <v>0</v>
      </c>
      <c r="AF2095" s="319" t="s">
        <v>11282</v>
      </c>
      <c r="AG2095" s="320">
        <v>4.63</v>
      </c>
      <c r="AH2095" s="321">
        <f t="shared" si="373"/>
        <v>0</v>
      </c>
      <c r="AI2095" s="287">
        <f>_xlfn.IFNA(VLOOKUP(AD:AD,грп!B:C,2,0),0)</f>
        <v>0</v>
      </c>
      <c r="AJ2095" s="607">
        <v>83</v>
      </c>
      <c r="AK2095" s="672">
        <f t="shared" si="362"/>
        <v>0</v>
      </c>
      <c r="AL2095" s="174"/>
      <c r="AM2095" s="4"/>
    </row>
    <row r="2096" spans="1:39" ht="12" customHeight="1" x14ac:dyDescent="0.35">
      <c r="A2096" s="288"/>
      <c r="B2096" s="289"/>
      <c r="C2096" s="290" t="s">
        <v>555</v>
      </c>
      <c r="D2096" s="291" t="s">
        <v>2736</v>
      </c>
      <c r="E2096" s="292"/>
      <c r="F2096" s="293"/>
      <c r="G2096" s="293"/>
      <c r="H2096" s="294"/>
      <c r="I2096" s="294"/>
      <c r="J2096" s="282" t="s">
        <v>393</v>
      </c>
      <c r="K2096" s="282" t="str">
        <f t="shared" si="366"/>
        <v/>
      </c>
      <c r="L2096" s="295"/>
      <c r="M2096" s="296"/>
      <c r="N2096" s="297"/>
      <c r="O2096" s="297"/>
      <c r="P2096" s="297"/>
      <c r="Q2096" s="297" t="str">
        <f>_xlfn.IFNA(VLOOKUP($E:$E,'4'!$A:$F,3,0),"")</f>
        <v/>
      </c>
      <c r="R2096" s="297" t="str">
        <f>_xlfn.IFNA(VLOOKUP($E:$E,'5'!$A:$F,3,0),"")</f>
        <v/>
      </c>
      <c r="S2096" s="297"/>
      <c r="T2096" s="298"/>
      <c r="U2096" s="299"/>
      <c r="V2096" s="299"/>
      <c r="W2096" s="300"/>
      <c r="X2096" s="301"/>
      <c r="Y2096" s="749"/>
      <c r="Z2096" s="282"/>
      <c r="AA2096" s="280"/>
      <c r="AB2096" s="280"/>
      <c r="AC2096" s="302"/>
      <c r="AD2096" s="303" t="s">
        <v>2736</v>
      </c>
      <c r="AE2096" s="280"/>
      <c r="AF2096" s="329"/>
      <c r="AG2096" s="339"/>
      <c r="AH2096" s="306"/>
      <c r="AI2096" s="287">
        <f>_xlfn.IFNA(VLOOKUP(AD:AD,грп!B:C,2,0),0)</f>
        <v>0</v>
      </c>
      <c r="AJ2096" s="607">
        <v>0</v>
      </c>
      <c r="AK2096" s="672" t="str">
        <f t="shared" si="362"/>
        <v xml:space="preserve"> </v>
      </c>
      <c r="AL2096" s="174"/>
      <c r="AM2096" s="4"/>
    </row>
    <row r="2097" spans="1:39" ht="12" customHeight="1" outlineLevel="1" x14ac:dyDescent="0.35">
      <c r="A2097" s="307" t="s">
        <v>10402</v>
      </c>
      <c r="B2097" s="308" t="s">
        <v>7615</v>
      </c>
      <c r="C2097" s="290" t="s">
        <v>555</v>
      </c>
      <c r="D2097" s="310" t="s">
        <v>626</v>
      </c>
      <c r="E2097" s="322" t="s">
        <v>349</v>
      </c>
      <c r="F2097" s="293"/>
      <c r="G2097" s="293"/>
      <c r="H2097" s="294">
        <v>97</v>
      </c>
      <c r="I2097" s="294" t="str">
        <f>IFERROR(_xlfn.IFNA(VLOOKUP($D:$D,history!$I:$Y,3,0),VLOOKUP(E:E,history!$H:$Y,4,0)),"--")</f>
        <v>--</v>
      </c>
      <c r="J2097" s="282" t="s">
        <v>5946</v>
      </c>
      <c r="K2097" s="282" t="str">
        <f t="shared" si="366"/>
        <v/>
      </c>
      <c r="L2097" s="312">
        <f t="shared" ref="L2097:L2130" si="374">IF($A$3="ИМ",ROUND($Y2097*(1-($L$6-$F$4))*(1-$F$3)*(1+$AG$2),2),ROUND($M2097*(1-($L$6-$F$4))*(1-$F$3)*(1+$AG$2),2))</f>
        <v>84.76</v>
      </c>
      <c r="M2097" s="312">
        <f t="shared" ref="M2097:M2130" si="375">ROUND(IF($A$3="РЕГИОНЫ",AG2097*$AG$3*$AG$1,IF(AI2097=0,AG2097*$AG$3*$AG$1,AG2097*$AG$3*(1-5%)*$AG$1)),2)</f>
        <v>128.43</v>
      </c>
      <c r="N2097" s="297" t="str">
        <f>_xlfn.IFNA(VLOOKUP($E:$E,'1'!$A:$E,3,0),"")</f>
        <v/>
      </c>
      <c r="O2097" s="297" t="str">
        <f>_xlfn.IFNA(VLOOKUP($E:$E,'2'!$A:$E,3,0),"")</f>
        <v/>
      </c>
      <c r="P2097" s="297" t="str">
        <f>_xlfn.IFNA(VLOOKUP($E:$E,'3'!$A:$D,3,0),"")</f>
        <v/>
      </c>
      <c r="Q2097" s="297" t="str">
        <f>_xlfn.IFNA(VLOOKUP($E:$E,'4'!$A:$F,3,0),"")</f>
        <v/>
      </c>
      <c r="R2097" s="297" t="str">
        <f>_xlfn.IFNA(VLOOKUP($E:$E,'5'!$A:$F,3,0),"")</f>
        <v/>
      </c>
      <c r="S2097" s="297" t="str">
        <f>_xlfn.IFNA(VLOOKUP($E:$E,'6'!$A:$F,3,0),"")</f>
        <v/>
      </c>
      <c r="T2097" s="313">
        <v>10</v>
      </c>
      <c r="U2097" s="313">
        <v>200</v>
      </c>
      <c r="V2097" s="313">
        <v>400</v>
      </c>
      <c r="W2097" s="314">
        <v>4.2000000000000003E-2</v>
      </c>
      <c r="X2097" s="315">
        <v>5.0000000000000002E-5</v>
      </c>
      <c r="Y2097" s="749">
        <v>120</v>
      </c>
      <c r="Z2097" s="282"/>
      <c r="AA2097" s="316" t="s">
        <v>10391</v>
      </c>
      <c r="AB2097" s="282" t="s">
        <v>9163</v>
      </c>
      <c r="AC2097" s="317" t="s">
        <v>2081</v>
      </c>
      <c r="AD2097" s="318" t="s">
        <v>2736</v>
      </c>
      <c r="AE2097" s="319">
        <v>0</v>
      </c>
      <c r="AF2097" s="319" t="s">
        <v>11282</v>
      </c>
      <c r="AG2097" s="320">
        <v>1.61</v>
      </c>
      <c r="AH2097" s="321">
        <f t="shared" ref="AH2097:AH2130" si="376">IF($A$3="РЕГИОНЫ",ROUND($AG2097*(1-($L$6-$F$4))*(1-$F$3)*(1+$AG$2)*$AG$1,2),0)</f>
        <v>0</v>
      </c>
      <c r="AI2097" s="287">
        <f>_xlfn.IFNA(VLOOKUP(AD:AD,грп!B:C,2,0),0)</f>
        <v>0</v>
      </c>
      <c r="AJ2097" s="607">
        <v>20</v>
      </c>
      <c r="AK2097" s="672" t="str">
        <f t="shared" ref="AK2097:AK2160" si="377">C2097</f>
        <v xml:space="preserve"> </v>
      </c>
      <c r="AL2097" s="174"/>
      <c r="AM2097" s="4"/>
    </row>
    <row r="2098" spans="1:39" ht="12" customHeight="1" outlineLevel="1" x14ac:dyDescent="0.35">
      <c r="A2098" s="307" t="s">
        <v>10402</v>
      </c>
      <c r="B2098" s="308" t="s">
        <v>7616</v>
      </c>
      <c r="C2098" s="290"/>
      <c r="D2098" s="310" t="s">
        <v>627</v>
      </c>
      <c r="E2098" s="322" t="s">
        <v>350</v>
      </c>
      <c r="F2098" s="293"/>
      <c r="G2098" s="293"/>
      <c r="H2098" s="294">
        <v>49</v>
      </c>
      <c r="I2098" s="294" t="str">
        <f>IFERROR(_xlfn.IFNA(VLOOKUP($D:$D,history!$I:$Y,3,0),VLOOKUP(E:E,history!$H:$Y,4,0)),"--")</f>
        <v>--</v>
      </c>
      <c r="J2098" s="282" t="s">
        <v>9870</v>
      </c>
      <c r="K2098" s="282" t="str">
        <f t="shared" si="366"/>
        <v/>
      </c>
      <c r="L2098" s="312">
        <f t="shared" si="374"/>
        <v>87.4</v>
      </c>
      <c r="M2098" s="312">
        <f t="shared" si="375"/>
        <v>132.41999999999999</v>
      </c>
      <c r="N2098" s="297" t="str">
        <f>_xlfn.IFNA(VLOOKUP($E:$E,'1'!$A:$E,3,0),"")</f>
        <v/>
      </c>
      <c r="O2098" s="297" t="str">
        <f>_xlfn.IFNA(VLOOKUP($E:$E,'2'!$A:$E,3,0),"")</f>
        <v/>
      </c>
      <c r="P2098" s="297" t="str">
        <f>_xlfn.IFNA(VLOOKUP($E:$E,'3'!$A:$D,3,0),"")</f>
        <v/>
      </c>
      <c r="Q2098" s="297" t="str">
        <f>_xlfn.IFNA(VLOOKUP($E:$E,'4'!$A:$F,3,0),"")</f>
        <v/>
      </c>
      <c r="R2098" s="297" t="str">
        <f>_xlfn.IFNA(VLOOKUP($E:$E,'5'!$A:$F,3,0),"")</f>
        <v/>
      </c>
      <c r="S2098" s="297" t="str">
        <f>_xlfn.IFNA(VLOOKUP($E:$E,'6'!$A:$F,3,0),"")</f>
        <v/>
      </c>
      <c r="T2098" s="313">
        <v>10</v>
      </c>
      <c r="U2098" s="313">
        <v>150</v>
      </c>
      <c r="V2098" s="313">
        <v>300</v>
      </c>
      <c r="W2098" s="314">
        <v>6.4000000000000001E-2</v>
      </c>
      <c r="X2098" s="315">
        <v>5.8333299999999999E-5</v>
      </c>
      <c r="Y2098" s="749">
        <v>130</v>
      </c>
      <c r="Z2098" s="282"/>
      <c r="AA2098" s="316" t="s">
        <v>10390</v>
      </c>
      <c r="AB2098" s="282" t="s">
        <v>9163</v>
      </c>
      <c r="AC2098" s="317" t="s">
        <v>2081</v>
      </c>
      <c r="AD2098" s="318" t="s">
        <v>2736</v>
      </c>
      <c r="AE2098" s="319">
        <v>0</v>
      </c>
      <c r="AF2098" s="319" t="s">
        <v>11282</v>
      </c>
      <c r="AG2098" s="320">
        <v>1.66</v>
      </c>
      <c r="AH2098" s="321">
        <f t="shared" si="376"/>
        <v>0</v>
      </c>
      <c r="AI2098" s="287">
        <f>_xlfn.IFNA(VLOOKUP(AD:AD,грп!B:C,2,0),0)</f>
        <v>0</v>
      </c>
      <c r="AJ2098" s="607">
        <v>48</v>
      </c>
      <c r="AK2098" s="672">
        <f t="shared" si="377"/>
        <v>0</v>
      </c>
      <c r="AL2098" s="174"/>
      <c r="AM2098" s="4"/>
    </row>
    <row r="2099" spans="1:39" ht="12" customHeight="1" outlineLevel="1" x14ac:dyDescent="0.35">
      <c r="A2099" s="307" t="s">
        <v>10402</v>
      </c>
      <c r="B2099" s="308" t="s">
        <v>7617</v>
      </c>
      <c r="C2099" s="290" t="s">
        <v>555</v>
      </c>
      <c r="D2099" s="310" t="s">
        <v>11100</v>
      </c>
      <c r="E2099" s="322" t="s">
        <v>351</v>
      </c>
      <c r="F2099" s="293"/>
      <c r="G2099" s="293"/>
      <c r="H2099" s="294">
        <v>15</v>
      </c>
      <c r="I2099" s="294" t="str">
        <f>IFERROR(_xlfn.IFNA(VLOOKUP($D:$D,history!$I:$Y,3,0),VLOOKUP(E:E,history!$H:$Y,4,0)),"--")</f>
        <v>--</v>
      </c>
      <c r="J2099" s="282" t="s">
        <v>5946</v>
      </c>
      <c r="K2099" s="282" t="str">
        <f t="shared" si="366"/>
        <v/>
      </c>
      <c r="L2099" s="312">
        <f t="shared" si="374"/>
        <v>140.05000000000001</v>
      </c>
      <c r="M2099" s="312">
        <f t="shared" si="375"/>
        <v>212.19</v>
      </c>
      <c r="N2099" s="297" t="str">
        <f>_xlfn.IFNA(VLOOKUP($E:$E,'1'!$A:$E,3,0),"")</f>
        <v/>
      </c>
      <c r="O2099" s="297" t="str">
        <f>_xlfn.IFNA(VLOOKUP($E:$E,'2'!$A:$E,3,0),"")</f>
        <v/>
      </c>
      <c r="P2099" s="297" t="str">
        <f>_xlfn.IFNA(VLOOKUP($E:$E,'3'!$A:$D,3,0),"")</f>
        <v/>
      </c>
      <c r="Q2099" s="297" t="str">
        <f>_xlfn.IFNA(VLOOKUP($E:$E,'4'!$A:$F,3,0),"")</f>
        <v/>
      </c>
      <c r="R2099" s="297" t="str">
        <f>_xlfn.IFNA(VLOOKUP($E:$E,'5'!$A:$F,3,0),"")</f>
        <v/>
      </c>
      <c r="S2099" s="297" t="str">
        <f>_xlfn.IFNA(VLOOKUP($E:$E,'6'!$A:$F,3,0),"")</f>
        <v/>
      </c>
      <c r="T2099" s="313">
        <v>10</v>
      </c>
      <c r="U2099" s="313">
        <v>100</v>
      </c>
      <c r="V2099" s="313">
        <v>200</v>
      </c>
      <c r="W2099" s="314">
        <v>0.11600000000000001</v>
      </c>
      <c r="X2099" s="315">
        <v>1E-4</v>
      </c>
      <c r="Y2099" s="749">
        <v>190</v>
      </c>
      <c r="Z2099" s="282"/>
      <c r="AA2099" s="316" t="s">
        <v>10391</v>
      </c>
      <c r="AB2099" s="282" t="s">
        <v>9163</v>
      </c>
      <c r="AC2099" s="317" t="s">
        <v>2081</v>
      </c>
      <c r="AD2099" s="318" t="s">
        <v>2736</v>
      </c>
      <c r="AE2099" s="319">
        <v>0</v>
      </c>
      <c r="AF2099" s="319" t="s">
        <v>11282</v>
      </c>
      <c r="AG2099" s="320">
        <v>2.66</v>
      </c>
      <c r="AH2099" s="321">
        <f t="shared" si="376"/>
        <v>0</v>
      </c>
      <c r="AI2099" s="287">
        <f>_xlfn.IFNA(VLOOKUP(AD:AD,грп!B:C,2,0),0)</f>
        <v>0</v>
      </c>
      <c r="AJ2099" s="607">
        <v>0</v>
      </c>
      <c r="AK2099" s="672" t="str">
        <f t="shared" si="377"/>
        <v xml:space="preserve"> </v>
      </c>
      <c r="AL2099" s="174"/>
      <c r="AM2099" s="4"/>
    </row>
    <row r="2100" spans="1:39" ht="12" customHeight="1" outlineLevel="1" x14ac:dyDescent="0.35">
      <c r="A2100" s="307" t="s">
        <v>10402</v>
      </c>
      <c r="B2100" s="308" t="s">
        <v>7618</v>
      </c>
      <c r="C2100" s="290" t="s">
        <v>555</v>
      </c>
      <c r="D2100" s="310" t="s">
        <v>628</v>
      </c>
      <c r="E2100" s="322" t="s">
        <v>352</v>
      </c>
      <c r="F2100" s="293"/>
      <c r="G2100" s="293"/>
      <c r="H2100" s="294">
        <v>63</v>
      </c>
      <c r="I2100" s="294" t="str">
        <f>IFERROR(_xlfn.IFNA(VLOOKUP($D:$D,history!$I:$Y,3,0),VLOOKUP(E:E,history!$H:$Y,4,0)),"--")</f>
        <v>--</v>
      </c>
      <c r="J2100" s="282" t="s">
        <v>9870</v>
      </c>
      <c r="K2100" s="282" t="str">
        <f t="shared" si="366"/>
        <v/>
      </c>
      <c r="L2100" s="312">
        <f t="shared" si="374"/>
        <v>108.98</v>
      </c>
      <c r="M2100" s="312">
        <f t="shared" si="375"/>
        <v>165.12</v>
      </c>
      <c r="N2100" s="297" t="str">
        <f>_xlfn.IFNA(VLOOKUP($E:$E,'1'!$A:$E,3,0),"")</f>
        <v/>
      </c>
      <c r="O2100" s="297" t="str">
        <f>_xlfn.IFNA(VLOOKUP($E:$E,'2'!$A:$E,3,0),"")</f>
        <v/>
      </c>
      <c r="P2100" s="297" t="str">
        <f>_xlfn.IFNA(VLOOKUP($E:$E,'3'!$A:$D,3,0),"")</f>
        <v/>
      </c>
      <c r="Q2100" s="297" t="str">
        <f>_xlfn.IFNA(VLOOKUP($E:$E,'4'!$A:$F,3,0),"")</f>
        <v/>
      </c>
      <c r="R2100" s="297" t="str">
        <f>_xlfn.IFNA(VLOOKUP($E:$E,'5'!$A:$F,3,0),"")</f>
        <v/>
      </c>
      <c r="S2100" s="297" t="str">
        <f>_xlfn.IFNA(VLOOKUP($E:$E,'6'!$A:$F,3,0),"")</f>
        <v/>
      </c>
      <c r="T2100" s="313">
        <v>10</v>
      </c>
      <c r="U2100" s="313">
        <v>100</v>
      </c>
      <c r="V2100" s="313">
        <v>200</v>
      </c>
      <c r="W2100" s="314">
        <v>8.8999999999999996E-2</v>
      </c>
      <c r="X2100" s="315">
        <v>8.3333300000000004E-5</v>
      </c>
      <c r="Y2100" s="749">
        <v>160</v>
      </c>
      <c r="Z2100" s="282"/>
      <c r="AA2100" s="316" t="s">
        <v>10390</v>
      </c>
      <c r="AB2100" s="282" t="s">
        <v>9163</v>
      </c>
      <c r="AC2100" s="317" t="s">
        <v>2081</v>
      </c>
      <c r="AD2100" s="318" t="s">
        <v>2736</v>
      </c>
      <c r="AE2100" s="319">
        <v>0</v>
      </c>
      <c r="AF2100" s="319" t="s">
        <v>11282</v>
      </c>
      <c r="AG2100" s="320">
        <v>2.0699999999999998</v>
      </c>
      <c r="AH2100" s="321">
        <f t="shared" si="376"/>
        <v>0</v>
      </c>
      <c r="AI2100" s="287">
        <f>_xlfn.IFNA(VLOOKUP(AD:AD,грп!B:C,2,0),0)</f>
        <v>0</v>
      </c>
      <c r="AJ2100" s="607">
        <v>49</v>
      </c>
      <c r="AK2100" s="672" t="str">
        <f t="shared" si="377"/>
        <v xml:space="preserve"> </v>
      </c>
      <c r="AL2100" s="174"/>
      <c r="AM2100" s="4"/>
    </row>
    <row r="2101" spans="1:39" ht="12" customHeight="1" outlineLevel="1" x14ac:dyDescent="0.35">
      <c r="A2101" s="307" t="s">
        <v>10402</v>
      </c>
      <c r="B2101" s="308" t="s">
        <v>7619</v>
      </c>
      <c r="C2101" s="290" t="s">
        <v>555</v>
      </c>
      <c r="D2101" s="310" t="s">
        <v>629</v>
      </c>
      <c r="E2101" s="322" t="s">
        <v>353</v>
      </c>
      <c r="F2101" s="293"/>
      <c r="G2101" s="293"/>
      <c r="H2101" s="294">
        <v>7</v>
      </c>
      <c r="I2101" s="294" t="str">
        <f>IFERROR(_xlfn.IFNA(VLOOKUP($D:$D,history!$I:$Y,3,0),VLOOKUP(E:E,history!$H:$Y,4,0)),"--")</f>
        <v>--</v>
      </c>
      <c r="J2101" s="282" t="s">
        <v>5946</v>
      </c>
      <c r="K2101" s="282" t="str">
        <f t="shared" si="366"/>
        <v/>
      </c>
      <c r="L2101" s="312">
        <f t="shared" si="374"/>
        <v>163.21</v>
      </c>
      <c r="M2101" s="312">
        <f t="shared" si="375"/>
        <v>247.29</v>
      </c>
      <c r="N2101" s="297" t="str">
        <f>_xlfn.IFNA(VLOOKUP($E:$E,'1'!$A:$E,3,0),"")</f>
        <v/>
      </c>
      <c r="O2101" s="297" t="str">
        <f>_xlfn.IFNA(VLOOKUP($E:$E,'2'!$A:$E,3,0),"")</f>
        <v/>
      </c>
      <c r="P2101" s="297" t="str">
        <f>_xlfn.IFNA(VLOOKUP($E:$E,'3'!$A:$D,3,0),"")</f>
        <v/>
      </c>
      <c r="Q2101" s="297" t="str">
        <f>_xlfn.IFNA(VLOOKUP($E:$E,'4'!$A:$F,3,0),"")</f>
        <v/>
      </c>
      <c r="R2101" s="297" t="str">
        <f>_xlfn.IFNA(VLOOKUP($E:$E,'5'!$A:$F,3,0),"")</f>
        <v/>
      </c>
      <c r="S2101" s="297" t="str">
        <f>_xlfn.IFNA(VLOOKUP($E:$E,'6'!$A:$F,3,0),"")</f>
        <v/>
      </c>
      <c r="T2101" s="313">
        <v>10</v>
      </c>
      <c r="U2101" s="313">
        <v>60</v>
      </c>
      <c r="V2101" s="313">
        <v>120</v>
      </c>
      <c r="W2101" s="314">
        <v>0.16700000000000001</v>
      </c>
      <c r="X2101" s="315">
        <v>1.6666669999999999E-4</v>
      </c>
      <c r="Y2101" s="749">
        <v>230</v>
      </c>
      <c r="Z2101" s="282"/>
      <c r="AA2101" s="316" t="s">
        <v>10391</v>
      </c>
      <c r="AB2101" s="282" t="s">
        <v>9163</v>
      </c>
      <c r="AC2101" s="317" t="s">
        <v>2081</v>
      </c>
      <c r="AD2101" s="318" t="s">
        <v>2736</v>
      </c>
      <c r="AE2101" s="319">
        <v>0</v>
      </c>
      <c r="AF2101" s="319" t="s">
        <v>11282</v>
      </c>
      <c r="AG2101" s="320">
        <v>3.1</v>
      </c>
      <c r="AH2101" s="321">
        <f t="shared" si="376"/>
        <v>0</v>
      </c>
      <c r="AI2101" s="287">
        <f>_xlfn.IFNA(VLOOKUP(AD:AD,грп!B:C,2,0),0)</f>
        <v>0</v>
      </c>
      <c r="AJ2101" s="607">
        <v>3</v>
      </c>
      <c r="AK2101" s="672" t="str">
        <f t="shared" si="377"/>
        <v xml:space="preserve"> </v>
      </c>
      <c r="AL2101" s="174"/>
      <c r="AM2101" s="4"/>
    </row>
    <row r="2102" spans="1:39" ht="12" customHeight="1" outlineLevel="1" x14ac:dyDescent="0.35">
      <c r="A2102" s="307" t="s">
        <v>10402</v>
      </c>
      <c r="B2102" s="308" t="s">
        <v>7620</v>
      </c>
      <c r="C2102" s="290" t="s">
        <v>555</v>
      </c>
      <c r="D2102" s="310" t="s">
        <v>630</v>
      </c>
      <c r="E2102" s="322" t="s">
        <v>354</v>
      </c>
      <c r="F2102" s="293"/>
      <c r="G2102" s="293"/>
      <c r="H2102" s="294"/>
      <c r="I2102" s="294" t="str">
        <f>IFERROR(_xlfn.IFNA(VLOOKUP($D:$D,history!$I:$Y,3,0),VLOOKUP(E:E,history!$H:$Y,4,0)),"--")</f>
        <v>--</v>
      </c>
      <c r="J2102" s="282" t="s">
        <v>5946</v>
      </c>
      <c r="K2102" s="282" t="str">
        <f t="shared" si="366"/>
        <v/>
      </c>
      <c r="L2102" s="312">
        <f t="shared" si="374"/>
        <v>136.88</v>
      </c>
      <c r="M2102" s="312">
        <f t="shared" si="375"/>
        <v>207.4</v>
      </c>
      <c r="N2102" s="297" t="str">
        <f>_xlfn.IFNA(VLOOKUP($E:$E,'1'!$A:$E,3,0),"")</f>
        <v/>
      </c>
      <c r="O2102" s="297" t="str">
        <f>_xlfn.IFNA(VLOOKUP($E:$E,'2'!$A:$E,3,0),"")</f>
        <v/>
      </c>
      <c r="P2102" s="297" t="str">
        <f>_xlfn.IFNA(VLOOKUP($E:$E,'3'!$A:$D,3,0),"")</f>
        <v/>
      </c>
      <c r="Q2102" s="297" t="str">
        <f>_xlfn.IFNA(VLOOKUP($E:$E,'4'!$A:$F,3,0),"")</f>
        <v/>
      </c>
      <c r="R2102" s="297" t="str">
        <f>_xlfn.IFNA(VLOOKUP($E:$E,'5'!$A:$F,3,0),"")</f>
        <v/>
      </c>
      <c r="S2102" s="297" t="str">
        <f>_xlfn.IFNA(VLOOKUP($E:$E,'6'!$A:$F,3,0),"")</f>
        <v/>
      </c>
      <c r="T2102" s="313">
        <v>1</v>
      </c>
      <c r="U2102" s="313">
        <v>75</v>
      </c>
      <c r="V2102" s="313">
        <v>150</v>
      </c>
      <c r="W2102" s="314">
        <v>0.129</v>
      </c>
      <c r="X2102" s="315">
        <v>1.222222E-4</v>
      </c>
      <c r="Y2102" s="749">
        <v>190</v>
      </c>
      <c r="Z2102" s="282"/>
      <c r="AA2102" s="316" t="s">
        <v>10391</v>
      </c>
      <c r="AB2102" s="282" t="s">
        <v>9163</v>
      </c>
      <c r="AC2102" s="317" t="s">
        <v>2081</v>
      </c>
      <c r="AD2102" s="318" t="s">
        <v>2736</v>
      </c>
      <c r="AE2102" s="319">
        <v>0</v>
      </c>
      <c r="AF2102" s="319" t="s">
        <v>11282</v>
      </c>
      <c r="AG2102" s="320">
        <v>2.6</v>
      </c>
      <c r="AH2102" s="321">
        <f t="shared" si="376"/>
        <v>0</v>
      </c>
      <c r="AI2102" s="287">
        <f>_xlfn.IFNA(VLOOKUP(AD:AD,грп!B:C,2,0),0)</f>
        <v>0</v>
      </c>
      <c r="AJ2102" s="607">
        <v>0</v>
      </c>
      <c r="AK2102" s="672" t="str">
        <f t="shared" si="377"/>
        <v xml:space="preserve"> </v>
      </c>
      <c r="AL2102" s="174"/>
      <c r="AM2102" s="4"/>
    </row>
    <row r="2103" spans="1:39" ht="12" customHeight="1" outlineLevel="1" x14ac:dyDescent="0.35">
      <c r="A2103" s="307" t="s">
        <v>10402</v>
      </c>
      <c r="B2103" s="308" t="s">
        <v>7621</v>
      </c>
      <c r="C2103" s="290" t="s">
        <v>555</v>
      </c>
      <c r="D2103" s="310" t="s">
        <v>631</v>
      </c>
      <c r="E2103" s="322" t="s">
        <v>355</v>
      </c>
      <c r="F2103" s="293"/>
      <c r="G2103" s="293"/>
      <c r="H2103" s="294">
        <v>27</v>
      </c>
      <c r="I2103" s="294" t="str">
        <f>IFERROR(_xlfn.IFNA(VLOOKUP($D:$D,history!$I:$Y,3,0),VLOOKUP(E:E,history!$H:$Y,4,0)),"--")</f>
        <v>--</v>
      </c>
      <c r="J2103" s="282" t="s">
        <v>9868</v>
      </c>
      <c r="K2103" s="282" t="str">
        <f t="shared" si="366"/>
        <v/>
      </c>
      <c r="L2103" s="312">
        <f t="shared" si="374"/>
        <v>207.43</v>
      </c>
      <c r="M2103" s="312">
        <f t="shared" si="375"/>
        <v>314.29000000000002</v>
      </c>
      <c r="N2103" s="297" t="str">
        <f>_xlfn.IFNA(VLOOKUP($E:$E,'1'!$A:$E,3,0),"")</f>
        <v/>
      </c>
      <c r="O2103" s="297" t="str">
        <f>_xlfn.IFNA(VLOOKUP($E:$E,'2'!$A:$E,3,0),"")</f>
        <v/>
      </c>
      <c r="P2103" s="297" t="str">
        <f>_xlfn.IFNA(VLOOKUP($E:$E,'3'!$A:$D,3,0),"")</f>
        <v/>
      </c>
      <c r="Q2103" s="297" t="str">
        <f>_xlfn.IFNA(VLOOKUP($E:$E,'4'!$A:$F,3,0),"")</f>
        <v/>
      </c>
      <c r="R2103" s="297" t="str">
        <f>_xlfn.IFNA(VLOOKUP($E:$E,'5'!$A:$F,3,0),"")</f>
        <v/>
      </c>
      <c r="S2103" s="297" t="str">
        <f>_xlfn.IFNA(VLOOKUP($E:$E,'6'!$A:$F,3,0),"")</f>
        <v/>
      </c>
      <c r="T2103" s="313">
        <v>10</v>
      </c>
      <c r="U2103" s="313">
        <v>50</v>
      </c>
      <c r="V2103" s="313">
        <v>100</v>
      </c>
      <c r="W2103" s="314">
        <v>0.219</v>
      </c>
      <c r="X2103" s="315">
        <v>2.0000000000000001E-4</v>
      </c>
      <c r="Y2103" s="749">
        <v>290</v>
      </c>
      <c r="Z2103" s="282"/>
      <c r="AA2103" s="316" t="s">
        <v>10391</v>
      </c>
      <c r="AB2103" s="282" t="s">
        <v>9163</v>
      </c>
      <c r="AC2103" s="317" t="s">
        <v>2081</v>
      </c>
      <c r="AD2103" s="318" t="s">
        <v>2736</v>
      </c>
      <c r="AE2103" s="319">
        <v>0</v>
      </c>
      <c r="AF2103" s="319" t="s">
        <v>11282</v>
      </c>
      <c r="AG2103" s="320">
        <v>3.94</v>
      </c>
      <c r="AH2103" s="321">
        <f t="shared" si="376"/>
        <v>0</v>
      </c>
      <c r="AI2103" s="287">
        <f>_xlfn.IFNA(VLOOKUP(AD:AD,грп!B:C,2,0),0)</f>
        <v>0</v>
      </c>
      <c r="AJ2103" s="607">
        <v>42</v>
      </c>
      <c r="AK2103" s="672" t="str">
        <f t="shared" si="377"/>
        <v xml:space="preserve"> </v>
      </c>
      <c r="AL2103" s="174"/>
      <c r="AM2103" s="4"/>
    </row>
    <row r="2104" spans="1:39" ht="12" customHeight="1" outlineLevel="1" x14ac:dyDescent="0.35">
      <c r="A2104" s="307" t="s">
        <v>10402</v>
      </c>
      <c r="B2104" s="308" t="s">
        <v>7622</v>
      </c>
      <c r="C2104" s="290" t="s">
        <v>555</v>
      </c>
      <c r="D2104" s="310" t="s">
        <v>632</v>
      </c>
      <c r="E2104" s="322" t="s">
        <v>356</v>
      </c>
      <c r="F2104" s="293"/>
      <c r="G2104" s="293"/>
      <c r="H2104" s="294"/>
      <c r="I2104" s="294" t="str">
        <f>IFERROR(_xlfn.IFNA(VLOOKUP($D:$D,history!$I:$Y,3,0),VLOOKUP(E:E,history!$H:$Y,4,0)),"--")</f>
        <v>--</v>
      </c>
      <c r="J2104" s="282" t="s">
        <v>5946</v>
      </c>
      <c r="K2104" s="282" t="str">
        <f t="shared" si="366"/>
        <v/>
      </c>
      <c r="L2104" s="312">
        <f t="shared" si="374"/>
        <v>245.87</v>
      </c>
      <c r="M2104" s="312">
        <f t="shared" si="375"/>
        <v>372.53</v>
      </c>
      <c r="N2104" s="297" t="str">
        <f>_xlfn.IFNA(VLOOKUP($E:$E,'1'!$A:$E,3,0),"")</f>
        <v/>
      </c>
      <c r="O2104" s="297" t="str">
        <f>_xlfn.IFNA(VLOOKUP($E:$E,'2'!$A:$E,3,0),"")</f>
        <v/>
      </c>
      <c r="P2104" s="297" t="str">
        <f>_xlfn.IFNA(VLOOKUP($E:$E,'3'!$A:$D,3,0),"")</f>
        <v/>
      </c>
      <c r="Q2104" s="297" t="str">
        <f>_xlfn.IFNA(VLOOKUP($E:$E,'4'!$A:$F,3,0),"")</f>
        <v/>
      </c>
      <c r="R2104" s="297" t="str">
        <f>_xlfn.IFNA(VLOOKUP($E:$E,'5'!$A:$F,3,0),"")</f>
        <v/>
      </c>
      <c r="S2104" s="297" t="str">
        <f>_xlfn.IFNA(VLOOKUP($E:$E,'6'!$A:$F,3,0),"")</f>
        <v/>
      </c>
      <c r="T2104" s="313">
        <v>10</v>
      </c>
      <c r="U2104" s="313">
        <v>40</v>
      </c>
      <c r="V2104" s="313">
        <v>80</v>
      </c>
      <c r="W2104" s="314">
        <v>0.28499999999999998</v>
      </c>
      <c r="X2104" s="315">
        <v>2.5000000000000001E-4</v>
      </c>
      <c r="Y2104" s="749">
        <v>350</v>
      </c>
      <c r="Z2104" s="282"/>
      <c r="AA2104" s="316" t="s">
        <v>10391</v>
      </c>
      <c r="AB2104" s="282" t="s">
        <v>9163</v>
      </c>
      <c r="AC2104" s="317" t="s">
        <v>2081</v>
      </c>
      <c r="AD2104" s="318" t="s">
        <v>2736</v>
      </c>
      <c r="AE2104" s="319">
        <v>0</v>
      </c>
      <c r="AF2104" s="319" t="s">
        <v>11282</v>
      </c>
      <c r="AG2104" s="320">
        <v>4.67</v>
      </c>
      <c r="AH2104" s="321">
        <f t="shared" si="376"/>
        <v>0</v>
      </c>
      <c r="AI2104" s="287">
        <f>_xlfn.IFNA(VLOOKUP(AD:AD,грп!B:C,2,0),0)</f>
        <v>0</v>
      </c>
      <c r="AJ2104" s="607">
        <v>0</v>
      </c>
      <c r="AK2104" s="672" t="str">
        <f t="shared" si="377"/>
        <v xml:space="preserve"> </v>
      </c>
      <c r="AL2104" s="174"/>
      <c r="AM2104" s="4"/>
    </row>
    <row r="2105" spans="1:39" ht="12" customHeight="1" outlineLevel="1" x14ac:dyDescent="0.35">
      <c r="A2105" s="307" t="s">
        <v>10402</v>
      </c>
      <c r="B2105" s="308" t="s">
        <v>7623</v>
      </c>
      <c r="C2105" s="346"/>
      <c r="D2105" s="310" t="s">
        <v>633</v>
      </c>
      <c r="E2105" s="322" t="s">
        <v>357</v>
      </c>
      <c r="F2105" s="293"/>
      <c r="G2105" s="293"/>
      <c r="H2105" s="294">
        <v>3</v>
      </c>
      <c r="I2105" s="294" t="str">
        <f>IFERROR(_xlfn.IFNA(VLOOKUP($D:$D,history!$I:$Y,3,0),VLOOKUP(E:E,history!$H:$Y,4,0)),"--")</f>
        <v>--</v>
      </c>
      <c r="J2105" s="282" t="s">
        <v>9870</v>
      </c>
      <c r="K2105" s="282" t="str">
        <f t="shared" si="366"/>
        <v/>
      </c>
      <c r="L2105" s="312">
        <f t="shared" si="374"/>
        <v>189</v>
      </c>
      <c r="M2105" s="312">
        <f t="shared" si="375"/>
        <v>286.37</v>
      </c>
      <c r="N2105" s="297" t="str">
        <f>_xlfn.IFNA(VLOOKUP($E:$E,'1'!$A:$E,3,0),"")</f>
        <v/>
      </c>
      <c r="O2105" s="297" t="str">
        <f>_xlfn.IFNA(VLOOKUP($E:$E,'2'!$A:$E,3,0),"")</f>
        <v/>
      </c>
      <c r="P2105" s="297" t="str">
        <f>_xlfn.IFNA(VLOOKUP($E:$E,'3'!$A:$D,3,0),"")</f>
        <v/>
      </c>
      <c r="Q2105" s="297" t="str">
        <f>_xlfn.IFNA(VLOOKUP($E:$E,'4'!$A:$F,3,0),"")</f>
        <v/>
      </c>
      <c r="R2105" s="297" t="str">
        <f>_xlfn.IFNA(VLOOKUP($E:$E,'5'!$A:$F,3,0),"")</f>
        <v/>
      </c>
      <c r="S2105" s="297" t="str">
        <f>_xlfn.IFNA(VLOOKUP($E:$E,'6'!$A:$F,3,0),"")</f>
        <v/>
      </c>
      <c r="T2105" s="313">
        <v>10</v>
      </c>
      <c r="U2105" s="313">
        <v>50</v>
      </c>
      <c r="V2105" s="313">
        <v>100</v>
      </c>
      <c r="W2105" s="314">
        <v>0.17799999999999999</v>
      </c>
      <c r="X2105" s="315">
        <v>1.8000000000000001E-4</v>
      </c>
      <c r="Y2105" s="749">
        <v>270</v>
      </c>
      <c r="Z2105" s="282"/>
      <c r="AA2105" s="316" t="s">
        <v>10390</v>
      </c>
      <c r="AB2105" s="282" t="s">
        <v>9163</v>
      </c>
      <c r="AC2105" s="317" t="s">
        <v>2081</v>
      </c>
      <c r="AD2105" s="318" t="s">
        <v>2736</v>
      </c>
      <c r="AE2105" s="319">
        <v>0</v>
      </c>
      <c r="AF2105" s="319" t="s">
        <v>11282</v>
      </c>
      <c r="AG2105" s="320">
        <v>3.59</v>
      </c>
      <c r="AH2105" s="321">
        <f t="shared" si="376"/>
        <v>0</v>
      </c>
      <c r="AI2105" s="287">
        <f>_xlfn.IFNA(VLOOKUP(AD:AD,грп!B:C,2,0),0)</f>
        <v>0</v>
      </c>
      <c r="AJ2105" s="607">
        <v>18</v>
      </c>
      <c r="AK2105" s="672">
        <f t="shared" si="377"/>
        <v>0</v>
      </c>
      <c r="AL2105" s="174"/>
      <c r="AM2105" s="4"/>
    </row>
    <row r="2106" spans="1:39" ht="12" customHeight="1" outlineLevel="1" x14ac:dyDescent="0.35">
      <c r="A2106" s="307" t="s">
        <v>10402</v>
      </c>
      <c r="B2106" s="308" t="s">
        <v>7624</v>
      </c>
      <c r="C2106" s="290" t="s">
        <v>555</v>
      </c>
      <c r="D2106" s="310" t="s">
        <v>634</v>
      </c>
      <c r="E2106" s="322" t="s">
        <v>358</v>
      </c>
      <c r="F2106" s="293"/>
      <c r="G2106" s="293"/>
      <c r="H2106" s="294">
        <v>12</v>
      </c>
      <c r="I2106" s="294" t="str">
        <f>IFERROR(_xlfn.IFNA(VLOOKUP($D:$D,history!$I:$Y,3,0),VLOOKUP(E:E,history!$H:$Y,4,0)),"--")</f>
        <v>--</v>
      </c>
      <c r="J2106" s="282" t="s">
        <v>5946</v>
      </c>
      <c r="K2106" s="282" t="str">
        <f t="shared" si="366"/>
        <v/>
      </c>
      <c r="L2106" s="312">
        <f t="shared" si="374"/>
        <v>312.20999999999998</v>
      </c>
      <c r="M2106" s="312">
        <f t="shared" si="375"/>
        <v>473.04</v>
      </c>
      <c r="N2106" s="297" t="str">
        <f>_xlfn.IFNA(VLOOKUP($E:$E,'1'!$A:$E,3,0),"")</f>
        <v/>
      </c>
      <c r="O2106" s="297" t="str">
        <f>_xlfn.IFNA(VLOOKUP($E:$E,'2'!$A:$E,3,0),"")</f>
        <v/>
      </c>
      <c r="P2106" s="297" t="str">
        <f>_xlfn.IFNA(VLOOKUP($E:$E,'3'!$A:$D,3,0),"")</f>
        <v/>
      </c>
      <c r="Q2106" s="297" t="str">
        <f>_xlfn.IFNA(VLOOKUP($E:$E,'4'!$A:$F,3,0),"")</f>
        <v/>
      </c>
      <c r="R2106" s="297" t="str">
        <f>_xlfn.IFNA(VLOOKUP($E:$E,'5'!$A:$F,3,0),"")</f>
        <v/>
      </c>
      <c r="S2106" s="297" t="str">
        <f>_xlfn.IFNA(VLOOKUP($E:$E,'6'!$A:$F,3,0),"")</f>
        <v/>
      </c>
      <c r="T2106" s="313">
        <v>10</v>
      </c>
      <c r="U2106" s="313">
        <v>30</v>
      </c>
      <c r="V2106" s="313">
        <v>60</v>
      </c>
      <c r="W2106" s="314">
        <v>0.35599999999999998</v>
      </c>
      <c r="X2106" s="315">
        <v>3.333333E-4</v>
      </c>
      <c r="Y2106" s="749">
        <v>450</v>
      </c>
      <c r="Z2106" s="282"/>
      <c r="AA2106" s="316" t="s">
        <v>10391</v>
      </c>
      <c r="AB2106" s="282" t="s">
        <v>9163</v>
      </c>
      <c r="AC2106" s="317" t="s">
        <v>2081</v>
      </c>
      <c r="AD2106" s="318" t="s">
        <v>2736</v>
      </c>
      <c r="AE2106" s="319">
        <v>0</v>
      </c>
      <c r="AF2106" s="319" t="s">
        <v>11282</v>
      </c>
      <c r="AG2106" s="320">
        <v>5.93</v>
      </c>
      <c r="AH2106" s="321">
        <f t="shared" si="376"/>
        <v>0</v>
      </c>
      <c r="AI2106" s="287">
        <f>_xlfn.IFNA(VLOOKUP(AD:AD,грп!B:C,2,0),0)</f>
        <v>0</v>
      </c>
      <c r="AJ2106" s="607">
        <v>0</v>
      </c>
      <c r="AK2106" s="672" t="str">
        <f t="shared" si="377"/>
        <v xml:space="preserve"> </v>
      </c>
      <c r="AL2106" s="174"/>
      <c r="AM2106" s="4"/>
    </row>
    <row r="2107" spans="1:39" s="4" customFormat="1" ht="12" customHeight="1" outlineLevel="1" x14ac:dyDescent="0.35">
      <c r="A2107" s="307" t="s">
        <v>10402</v>
      </c>
      <c r="B2107" s="308" t="s">
        <v>7625</v>
      </c>
      <c r="C2107" s="290" t="s">
        <v>555</v>
      </c>
      <c r="D2107" s="310" t="s">
        <v>635</v>
      </c>
      <c r="E2107" s="322" t="s">
        <v>359</v>
      </c>
      <c r="F2107" s="293"/>
      <c r="G2107" s="293"/>
      <c r="H2107" s="294">
        <v>5</v>
      </c>
      <c r="I2107" s="294" t="str">
        <f>IFERROR(_xlfn.IFNA(VLOOKUP($D:$D,history!$I:$Y,3,0),VLOOKUP(E:E,history!$H:$Y,4,0)),"--")</f>
        <v>--</v>
      </c>
      <c r="J2107" s="282" t="s">
        <v>9869</v>
      </c>
      <c r="K2107" s="282" t="str">
        <f t="shared" si="366"/>
        <v/>
      </c>
      <c r="L2107" s="312">
        <f t="shared" si="374"/>
        <v>218.49</v>
      </c>
      <c r="M2107" s="312">
        <f t="shared" si="375"/>
        <v>331.05</v>
      </c>
      <c r="N2107" s="297" t="str">
        <f>_xlfn.IFNA(VLOOKUP($E:$E,'1'!$A:$E,3,0),"")</f>
        <v/>
      </c>
      <c r="O2107" s="297" t="str">
        <f>_xlfn.IFNA(VLOOKUP($E:$E,'2'!$A:$E,3,0),"")</f>
        <v/>
      </c>
      <c r="P2107" s="297" t="str">
        <f>_xlfn.IFNA(VLOOKUP($E:$E,'3'!$A:$D,3,0),"")</f>
        <v/>
      </c>
      <c r="Q2107" s="297" t="str">
        <f>_xlfn.IFNA(VLOOKUP($E:$E,'4'!$A:$F,3,0),"")</f>
        <v/>
      </c>
      <c r="R2107" s="297" t="str">
        <f>_xlfn.IFNA(VLOOKUP($E:$E,'5'!$A:$F,3,0),"")</f>
        <v/>
      </c>
      <c r="S2107" s="297" t="str">
        <f>_xlfn.IFNA(VLOOKUP($E:$E,'6'!$A:$F,3,0),"")</f>
        <v/>
      </c>
      <c r="T2107" s="313">
        <v>5</v>
      </c>
      <c r="U2107" s="313">
        <v>50</v>
      </c>
      <c r="V2107" s="313">
        <v>100</v>
      </c>
      <c r="W2107" s="314">
        <v>0.20599999999999999</v>
      </c>
      <c r="X2107" s="315">
        <v>1.8000000000000001E-4</v>
      </c>
      <c r="Y2107" s="749">
        <v>310</v>
      </c>
      <c r="Z2107" s="282"/>
      <c r="AA2107" s="316" t="s">
        <v>10388</v>
      </c>
      <c r="AB2107" s="282" t="s">
        <v>9163</v>
      </c>
      <c r="AC2107" s="317" t="s">
        <v>2081</v>
      </c>
      <c r="AD2107" s="318" t="s">
        <v>2736</v>
      </c>
      <c r="AE2107" s="319">
        <v>0</v>
      </c>
      <c r="AF2107" s="319" t="s">
        <v>11282</v>
      </c>
      <c r="AG2107" s="320">
        <v>4.1500000000000004</v>
      </c>
      <c r="AH2107" s="321">
        <f t="shared" si="376"/>
        <v>0</v>
      </c>
      <c r="AI2107" s="287">
        <f>_xlfn.IFNA(VLOOKUP(AD:AD,грп!B:C,2,0),0)</f>
        <v>0</v>
      </c>
      <c r="AJ2107" s="607">
        <v>10</v>
      </c>
      <c r="AK2107" s="672" t="str">
        <f t="shared" si="377"/>
        <v xml:space="preserve"> </v>
      </c>
      <c r="AL2107" s="174"/>
    </row>
    <row r="2108" spans="1:39" s="4" customFormat="1" ht="12" customHeight="1" outlineLevel="1" x14ac:dyDescent="0.35">
      <c r="A2108" s="307" t="s">
        <v>10402</v>
      </c>
      <c r="B2108" s="308" t="s">
        <v>7626</v>
      </c>
      <c r="C2108" s="290" t="s">
        <v>555</v>
      </c>
      <c r="D2108" s="310" t="s">
        <v>636</v>
      </c>
      <c r="E2108" s="322" t="s">
        <v>360</v>
      </c>
      <c r="F2108" s="293"/>
      <c r="G2108" s="293"/>
      <c r="H2108" s="294">
        <v>1</v>
      </c>
      <c r="I2108" s="294" t="str">
        <f>IFERROR(_xlfn.IFNA(VLOOKUP($D:$D,history!$I:$Y,3,0),VLOOKUP(E:E,history!$H:$Y,4,0)),"--")</f>
        <v>--</v>
      </c>
      <c r="J2108" s="282" t="s">
        <v>9869</v>
      </c>
      <c r="K2108" s="282" t="str">
        <f t="shared" si="366"/>
        <v/>
      </c>
      <c r="L2108" s="312">
        <f t="shared" si="374"/>
        <v>342.74</v>
      </c>
      <c r="M2108" s="312">
        <f t="shared" si="375"/>
        <v>519.29999999999995</v>
      </c>
      <c r="N2108" s="297" t="str">
        <f>_xlfn.IFNA(VLOOKUP($E:$E,'1'!$A:$E,3,0),"")</f>
        <v/>
      </c>
      <c r="O2108" s="297" t="str">
        <f>_xlfn.IFNA(VLOOKUP($E:$E,'2'!$A:$E,3,0),"")</f>
        <v/>
      </c>
      <c r="P2108" s="297" t="str">
        <f>_xlfn.IFNA(VLOOKUP($E:$E,'3'!$A:$D,3,0),"")</f>
        <v/>
      </c>
      <c r="Q2108" s="297" t="str">
        <f>_xlfn.IFNA(VLOOKUP($E:$E,'4'!$A:$F,3,0),"")</f>
        <v/>
      </c>
      <c r="R2108" s="297" t="str">
        <f>_xlfn.IFNA(VLOOKUP($E:$E,'5'!$A:$F,3,0),"")</f>
        <v/>
      </c>
      <c r="S2108" s="297" t="str">
        <f>_xlfn.IFNA(VLOOKUP($E:$E,'6'!$A:$F,3,0),"")</f>
        <v/>
      </c>
      <c r="T2108" s="313">
        <v>5</v>
      </c>
      <c r="U2108" s="313">
        <v>25</v>
      </c>
      <c r="V2108" s="313">
        <v>50</v>
      </c>
      <c r="W2108" s="314">
        <v>0.41</v>
      </c>
      <c r="X2108" s="315">
        <v>4.2000000000000002E-4</v>
      </c>
      <c r="Y2108" s="749">
        <v>490</v>
      </c>
      <c r="Z2108" s="282"/>
      <c r="AA2108" s="316" t="s">
        <v>10388</v>
      </c>
      <c r="AB2108" s="282" t="s">
        <v>9163</v>
      </c>
      <c r="AC2108" s="317" t="s">
        <v>2081</v>
      </c>
      <c r="AD2108" s="318" t="s">
        <v>2736</v>
      </c>
      <c r="AE2108" s="319">
        <v>0</v>
      </c>
      <c r="AF2108" s="319" t="s">
        <v>11282</v>
      </c>
      <c r="AG2108" s="320">
        <v>6.51</v>
      </c>
      <c r="AH2108" s="321">
        <f t="shared" si="376"/>
        <v>0</v>
      </c>
      <c r="AI2108" s="287">
        <f>_xlfn.IFNA(VLOOKUP(AD:AD,грп!B:C,2,0),0)</f>
        <v>0</v>
      </c>
      <c r="AJ2108" s="607">
        <v>8</v>
      </c>
      <c r="AK2108" s="672" t="str">
        <f t="shared" si="377"/>
        <v xml:space="preserve"> </v>
      </c>
      <c r="AL2108" s="174"/>
    </row>
    <row r="2109" spans="1:39" s="4" customFormat="1" ht="12" customHeight="1" outlineLevel="1" x14ac:dyDescent="0.35">
      <c r="A2109" s="307" t="s">
        <v>10402</v>
      </c>
      <c r="B2109" s="308" t="s">
        <v>7627</v>
      </c>
      <c r="C2109" s="290"/>
      <c r="D2109" s="310" t="s">
        <v>637</v>
      </c>
      <c r="E2109" s="322" t="s">
        <v>361</v>
      </c>
      <c r="F2109" s="293"/>
      <c r="G2109" s="293"/>
      <c r="H2109" s="294">
        <v>15</v>
      </c>
      <c r="I2109" s="294" t="str">
        <f>IFERROR(_xlfn.IFNA(VLOOKUP($D:$D,history!$I:$Y,3,0),VLOOKUP(E:E,history!$H:$Y,4,0)),"--")</f>
        <v>--</v>
      </c>
      <c r="J2109" s="282" t="s">
        <v>9870</v>
      </c>
      <c r="K2109" s="282" t="str">
        <f t="shared" si="366"/>
        <v/>
      </c>
      <c r="L2109" s="312">
        <f t="shared" si="374"/>
        <v>475.41</v>
      </c>
      <c r="M2109" s="312">
        <f t="shared" si="375"/>
        <v>720.32</v>
      </c>
      <c r="N2109" s="297" t="str">
        <f>_xlfn.IFNA(VLOOKUP($E:$E,'1'!$A:$E,3,0),"")</f>
        <v/>
      </c>
      <c r="O2109" s="297" t="str">
        <f>_xlfn.IFNA(VLOOKUP($E:$E,'2'!$A:$E,3,0),"")</f>
        <v/>
      </c>
      <c r="P2109" s="297" t="str">
        <f>_xlfn.IFNA(VLOOKUP($E:$E,'3'!$A:$D,3,0),"")</f>
        <v/>
      </c>
      <c r="Q2109" s="297" t="str">
        <f>_xlfn.IFNA(VLOOKUP($E:$E,'4'!$A:$F,3,0),"")</f>
        <v/>
      </c>
      <c r="R2109" s="297" t="str">
        <f>_xlfn.IFNA(VLOOKUP($E:$E,'5'!$A:$F,3,0),"")</f>
        <v/>
      </c>
      <c r="S2109" s="297" t="str">
        <f>_xlfn.IFNA(VLOOKUP($E:$E,'6'!$A:$F,3,0),"")</f>
        <v/>
      </c>
      <c r="T2109" s="313">
        <v>5</v>
      </c>
      <c r="U2109" s="313">
        <v>20</v>
      </c>
      <c r="V2109" s="313">
        <v>40</v>
      </c>
      <c r="W2109" s="314">
        <v>0.436</v>
      </c>
      <c r="X2109" s="315">
        <v>5.3846150000000001E-4</v>
      </c>
      <c r="Y2109" s="749">
        <v>680</v>
      </c>
      <c r="Z2109" s="282"/>
      <c r="AA2109" s="316" t="s">
        <v>10390</v>
      </c>
      <c r="AB2109" s="282" t="s">
        <v>9163</v>
      </c>
      <c r="AC2109" s="317" t="s">
        <v>2081</v>
      </c>
      <c r="AD2109" s="318" t="s">
        <v>2736</v>
      </c>
      <c r="AE2109" s="319">
        <v>0</v>
      </c>
      <c r="AF2109" s="319" t="s">
        <v>11282</v>
      </c>
      <c r="AG2109" s="320">
        <v>9.0299999999999994</v>
      </c>
      <c r="AH2109" s="321">
        <f t="shared" si="376"/>
        <v>0</v>
      </c>
      <c r="AI2109" s="287">
        <f>_xlfn.IFNA(VLOOKUP(AD:AD,грп!B:C,2,0),0)</f>
        <v>0</v>
      </c>
      <c r="AJ2109" s="607">
        <v>10</v>
      </c>
      <c r="AK2109" s="672">
        <f t="shared" si="377"/>
        <v>0</v>
      </c>
      <c r="AL2109" s="174"/>
    </row>
    <row r="2110" spans="1:39" s="4" customFormat="1" ht="12" customHeight="1" outlineLevel="1" x14ac:dyDescent="0.35">
      <c r="A2110" s="307" t="s">
        <v>10402</v>
      </c>
      <c r="B2110" s="308" t="s">
        <v>7628</v>
      </c>
      <c r="C2110" s="290" t="s">
        <v>555</v>
      </c>
      <c r="D2110" s="310" t="s">
        <v>638</v>
      </c>
      <c r="E2110" s="322" t="s">
        <v>362</v>
      </c>
      <c r="F2110" s="293"/>
      <c r="G2110" s="293"/>
      <c r="H2110" s="294">
        <v>8</v>
      </c>
      <c r="I2110" s="294" t="str">
        <f>IFERROR(_xlfn.IFNA(VLOOKUP($D:$D,history!$I:$Y,3,0),VLOOKUP(E:E,history!$H:$Y,4,0)),"--")</f>
        <v>--</v>
      </c>
      <c r="J2110" s="282" t="s">
        <v>9870</v>
      </c>
      <c r="K2110" s="282" t="str">
        <f t="shared" si="366"/>
        <v/>
      </c>
      <c r="L2110" s="312">
        <f t="shared" si="374"/>
        <v>491.21</v>
      </c>
      <c r="M2110" s="312">
        <f t="shared" si="375"/>
        <v>744.25</v>
      </c>
      <c r="N2110" s="297" t="str">
        <f>_xlfn.IFNA(VLOOKUP($E:$E,'1'!$A:$E,3,0),"")</f>
        <v/>
      </c>
      <c r="O2110" s="297" t="str">
        <f>_xlfn.IFNA(VLOOKUP($E:$E,'2'!$A:$E,3,0),"")</f>
        <v/>
      </c>
      <c r="P2110" s="297" t="str">
        <f>_xlfn.IFNA(VLOOKUP($E:$E,'3'!$A:$D,3,0),"")</f>
        <v/>
      </c>
      <c r="Q2110" s="297" t="str">
        <f>_xlfn.IFNA(VLOOKUP($E:$E,'4'!$A:$F,3,0),"")</f>
        <v/>
      </c>
      <c r="R2110" s="297" t="str">
        <f>_xlfn.IFNA(VLOOKUP($E:$E,'5'!$A:$F,3,0),"")</f>
        <v/>
      </c>
      <c r="S2110" s="297" t="str">
        <f>_xlfn.IFNA(VLOOKUP($E:$E,'6'!$A:$F,3,0),"")</f>
        <v/>
      </c>
      <c r="T2110" s="313">
        <v>5</v>
      </c>
      <c r="U2110" s="313">
        <v>20</v>
      </c>
      <c r="V2110" s="313">
        <v>40</v>
      </c>
      <c r="W2110" s="314">
        <v>0.56100000000000005</v>
      </c>
      <c r="X2110" s="315">
        <v>5.3125000000000004E-4</v>
      </c>
      <c r="Y2110" s="749">
        <v>710</v>
      </c>
      <c r="Z2110" s="282"/>
      <c r="AA2110" s="316" t="s">
        <v>10391</v>
      </c>
      <c r="AB2110" s="282" t="s">
        <v>9163</v>
      </c>
      <c r="AC2110" s="317" t="s">
        <v>2081</v>
      </c>
      <c r="AD2110" s="318" t="s">
        <v>2736</v>
      </c>
      <c r="AE2110" s="319">
        <v>0</v>
      </c>
      <c r="AF2110" s="319" t="s">
        <v>11282</v>
      </c>
      <c r="AG2110" s="320">
        <v>9.33</v>
      </c>
      <c r="AH2110" s="321">
        <f t="shared" si="376"/>
        <v>0</v>
      </c>
      <c r="AI2110" s="287">
        <f>_xlfn.IFNA(VLOOKUP(AD:AD,грп!B:C,2,0),0)</f>
        <v>0</v>
      </c>
      <c r="AJ2110" s="607">
        <v>18</v>
      </c>
      <c r="AK2110" s="672" t="str">
        <f t="shared" si="377"/>
        <v xml:space="preserve"> </v>
      </c>
      <c r="AL2110" s="174"/>
    </row>
    <row r="2111" spans="1:39" s="4" customFormat="1" ht="12" customHeight="1" outlineLevel="1" x14ac:dyDescent="0.35">
      <c r="A2111" s="307" t="s">
        <v>10402</v>
      </c>
      <c r="B2111" s="308" t="s">
        <v>7629</v>
      </c>
      <c r="C2111" s="290" t="s">
        <v>555</v>
      </c>
      <c r="D2111" s="310" t="s">
        <v>639</v>
      </c>
      <c r="E2111" s="322" t="s">
        <v>363</v>
      </c>
      <c r="F2111" s="293"/>
      <c r="G2111" s="293"/>
      <c r="H2111" s="294">
        <v>2</v>
      </c>
      <c r="I2111" s="294" t="str">
        <f>IFERROR(_xlfn.IFNA(VLOOKUP($D:$D,history!$I:$Y,3,0),VLOOKUP(E:E,history!$H:$Y,4,0)),"--")</f>
        <v>--</v>
      </c>
      <c r="J2111" s="282" t="s">
        <v>9870</v>
      </c>
      <c r="K2111" s="282" t="str">
        <f t="shared" si="366"/>
        <v/>
      </c>
      <c r="L2111" s="312">
        <f t="shared" si="374"/>
        <v>603.87</v>
      </c>
      <c r="M2111" s="312">
        <f t="shared" si="375"/>
        <v>914.96</v>
      </c>
      <c r="N2111" s="297" t="str">
        <f>_xlfn.IFNA(VLOOKUP($E:$E,'1'!$A:$E,3,0),"")</f>
        <v/>
      </c>
      <c r="O2111" s="297" t="str">
        <f>_xlfn.IFNA(VLOOKUP($E:$E,'2'!$A:$E,3,0),"")</f>
        <v/>
      </c>
      <c r="P2111" s="297" t="str">
        <f>_xlfn.IFNA(VLOOKUP($E:$E,'3'!$A:$D,3,0),"")</f>
        <v/>
      </c>
      <c r="Q2111" s="297" t="str">
        <f>_xlfn.IFNA(VLOOKUP($E:$E,'4'!$A:$F,3,0),"")</f>
        <v/>
      </c>
      <c r="R2111" s="297" t="str">
        <f>_xlfn.IFNA(VLOOKUP($E:$E,'5'!$A:$F,3,0),"")</f>
        <v/>
      </c>
      <c r="S2111" s="297" t="str">
        <f>_xlfn.IFNA(VLOOKUP($E:$E,'6'!$A:$F,3,0),"")</f>
        <v/>
      </c>
      <c r="T2111" s="313">
        <v>5</v>
      </c>
      <c r="U2111" s="313">
        <v>15</v>
      </c>
      <c r="V2111" s="313">
        <v>30</v>
      </c>
      <c r="W2111" s="314">
        <v>0.66600000000000004</v>
      </c>
      <c r="X2111" s="315">
        <v>6.8627450000000002E-4</v>
      </c>
      <c r="Y2111" s="749">
        <v>870</v>
      </c>
      <c r="Z2111" s="282"/>
      <c r="AA2111" s="316" t="s">
        <v>10391</v>
      </c>
      <c r="AB2111" s="282" t="s">
        <v>9163</v>
      </c>
      <c r="AC2111" s="317" t="s">
        <v>2081</v>
      </c>
      <c r="AD2111" s="318" t="s">
        <v>2736</v>
      </c>
      <c r="AE2111" s="319">
        <v>0</v>
      </c>
      <c r="AF2111" s="319" t="s">
        <v>11282</v>
      </c>
      <c r="AG2111" s="320">
        <v>11.47</v>
      </c>
      <c r="AH2111" s="321">
        <f t="shared" si="376"/>
        <v>0</v>
      </c>
      <c r="AI2111" s="287">
        <f>_xlfn.IFNA(VLOOKUP(AD:AD,грп!B:C,2,0),0)</f>
        <v>0</v>
      </c>
      <c r="AJ2111" s="607">
        <v>15</v>
      </c>
      <c r="AK2111" s="672" t="str">
        <f t="shared" si="377"/>
        <v xml:space="preserve"> </v>
      </c>
      <c r="AL2111" s="174"/>
    </row>
    <row r="2112" spans="1:39" s="4" customFormat="1" ht="12" customHeight="1" outlineLevel="1" x14ac:dyDescent="0.35">
      <c r="A2112" s="307" t="s">
        <v>10402</v>
      </c>
      <c r="B2112" s="308" t="s">
        <v>7630</v>
      </c>
      <c r="C2112" s="290" t="s">
        <v>555</v>
      </c>
      <c r="D2112" s="310" t="s">
        <v>640</v>
      </c>
      <c r="E2112" s="322" t="s">
        <v>364</v>
      </c>
      <c r="F2112" s="293"/>
      <c r="G2112" s="293"/>
      <c r="H2112" s="294">
        <v>10</v>
      </c>
      <c r="I2112" s="294" t="str">
        <f>IFERROR(_xlfn.IFNA(VLOOKUP($D:$D,history!$I:$Y,3,0),VLOOKUP(E:E,history!$H:$Y,4,0)),"--")</f>
        <v>--</v>
      </c>
      <c r="J2112" s="282" t="s">
        <v>9870</v>
      </c>
      <c r="K2112" s="282" t="str">
        <f t="shared" si="366"/>
        <v/>
      </c>
      <c r="L2112" s="312">
        <f t="shared" si="374"/>
        <v>657.05</v>
      </c>
      <c r="M2112" s="312">
        <f t="shared" si="375"/>
        <v>995.53</v>
      </c>
      <c r="N2112" s="297" t="str">
        <f>_xlfn.IFNA(VLOOKUP($E:$E,'1'!$A:$E,3,0),"")</f>
        <v/>
      </c>
      <c r="O2112" s="297" t="str">
        <f>_xlfn.IFNA(VLOOKUP($E:$E,'2'!$A:$E,3,0),"")</f>
        <v/>
      </c>
      <c r="P2112" s="297" t="str">
        <f>_xlfn.IFNA(VLOOKUP($E:$E,'3'!$A:$D,3,0),"")</f>
        <v/>
      </c>
      <c r="Q2112" s="297" t="str">
        <f>_xlfn.IFNA(VLOOKUP($E:$E,'4'!$A:$F,3,0),"")</f>
        <v/>
      </c>
      <c r="R2112" s="297" t="str">
        <f>_xlfn.IFNA(VLOOKUP($E:$E,'5'!$A:$F,3,0),"")</f>
        <v/>
      </c>
      <c r="S2112" s="297" t="str">
        <f>_xlfn.IFNA(VLOOKUP($E:$E,'6'!$A:$F,3,0),"")</f>
        <v/>
      </c>
      <c r="T2112" s="313">
        <v>5</v>
      </c>
      <c r="U2112" s="313">
        <v>10</v>
      </c>
      <c r="V2112" s="313">
        <v>20</v>
      </c>
      <c r="W2112" s="314">
        <v>0.749</v>
      </c>
      <c r="X2112" s="315">
        <v>1E-3</v>
      </c>
      <c r="Y2112" s="749">
        <v>950</v>
      </c>
      <c r="Z2112" s="282"/>
      <c r="AA2112" s="316" t="s">
        <v>10391</v>
      </c>
      <c r="AB2112" s="282" t="s">
        <v>9163</v>
      </c>
      <c r="AC2112" s="317" t="s">
        <v>2081</v>
      </c>
      <c r="AD2112" s="318" t="s">
        <v>2736</v>
      </c>
      <c r="AE2112" s="319">
        <v>0</v>
      </c>
      <c r="AF2112" s="319" t="s">
        <v>11282</v>
      </c>
      <c r="AG2112" s="320">
        <v>12.48</v>
      </c>
      <c r="AH2112" s="321">
        <f t="shared" si="376"/>
        <v>0</v>
      </c>
      <c r="AI2112" s="287">
        <f>_xlfn.IFNA(VLOOKUP(AD:AD,грп!B:C,2,0),0)</f>
        <v>0</v>
      </c>
      <c r="AJ2112" s="607">
        <v>10</v>
      </c>
      <c r="AK2112" s="672" t="str">
        <f t="shared" si="377"/>
        <v xml:space="preserve"> </v>
      </c>
      <c r="AL2112" s="174"/>
    </row>
    <row r="2113" spans="1:38" s="4" customFormat="1" ht="12" customHeight="1" outlineLevel="1" x14ac:dyDescent="0.35">
      <c r="A2113" s="307" t="s">
        <v>10402</v>
      </c>
      <c r="B2113" s="308" t="s">
        <v>7631</v>
      </c>
      <c r="C2113" s="290" t="s">
        <v>555</v>
      </c>
      <c r="D2113" s="310" t="s">
        <v>858</v>
      </c>
      <c r="E2113" s="322" t="s">
        <v>365</v>
      </c>
      <c r="F2113" s="293"/>
      <c r="G2113" s="293"/>
      <c r="H2113" s="294">
        <v>6</v>
      </c>
      <c r="I2113" s="294" t="str">
        <f>IFERROR(_xlfn.IFNA(VLOOKUP($D:$D,history!$I:$Y,3,0),VLOOKUP(E:E,history!$H:$Y,4,0)),"--")</f>
        <v>--</v>
      </c>
      <c r="J2113" s="282" t="s">
        <v>9870</v>
      </c>
      <c r="K2113" s="282" t="str">
        <f t="shared" si="366"/>
        <v/>
      </c>
      <c r="L2113" s="312">
        <f t="shared" si="374"/>
        <v>810.26</v>
      </c>
      <c r="M2113" s="312">
        <f t="shared" si="375"/>
        <v>1227.6600000000001</v>
      </c>
      <c r="N2113" s="297" t="str">
        <f>_xlfn.IFNA(VLOOKUP($E:$E,'1'!$A:$E,3,0),"")</f>
        <v/>
      </c>
      <c r="O2113" s="297" t="str">
        <f>_xlfn.IFNA(VLOOKUP($E:$E,'2'!$A:$E,3,0),"")</f>
        <v/>
      </c>
      <c r="P2113" s="297" t="str">
        <f>_xlfn.IFNA(VLOOKUP($E:$E,'3'!$A:$D,3,0),"")</f>
        <v/>
      </c>
      <c r="Q2113" s="297" t="str">
        <f>_xlfn.IFNA(VLOOKUP($E:$E,'4'!$A:$F,3,0),"")</f>
        <v/>
      </c>
      <c r="R2113" s="297" t="str">
        <f>_xlfn.IFNA(VLOOKUP($E:$E,'5'!$A:$F,3,0),"")</f>
        <v/>
      </c>
      <c r="S2113" s="297" t="str">
        <f>_xlfn.IFNA(VLOOKUP($E:$E,'6'!$A:$F,3,0),"")</f>
        <v/>
      </c>
      <c r="T2113" s="313">
        <v>5</v>
      </c>
      <c r="U2113" s="313">
        <v>10</v>
      </c>
      <c r="V2113" s="313">
        <v>20</v>
      </c>
      <c r="W2113" s="314">
        <v>0.86</v>
      </c>
      <c r="X2113" s="315">
        <v>9.6000000000000002E-4</v>
      </c>
      <c r="Y2113" s="749">
        <v>1170</v>
      </c>
      <c r="Z2113" s="282"/>
      <c r="AA2113" s="316" t="s">
        <v>10391</v>
      </c>
      <c r="AB2113" s="282" t="s">
        <v>9163</v>
      </c>
      <c r="AC2113" s="317" t="s">
        <v>2081</v>
      </c>
      <c r="AD2113" s="318" t="s">
        <v>2736</v>
      </c>
      <c r="AE2113" s="319">
        <v>0</v>
      </c>
      <c r="AF2113" s="319" t="s">
        <v>11282</v>
      </c>
      <c r="AG2113" s="320">
        <v>15.39</v>
      </c>
      <c r="AH2113" s="321">
        <f t="shared" si="376"/>
        <v>0</v>
      </c>
      <c r="AI2113" s="287">
        <f>_xlfn.IFNA(VLOOKUP(AD:AD,грп!B:C,2,0),0)</f>
        <v>0</v>
      </c>
      <c r="AJ2113" s="607">
        <v>24</v>
      </c>
      <c r="AK2113" s="672" t="str">
        <f t="shared" si="377"/>
        <v xml:space="preserve"> </v>
      </c>
      <c r="AL2113" s="174"/>
    </row>
    <row r="2114" spans="1:38" s="4" customFormat="1" ht="12" customHeight="1" outlineLevel="1" x14ac:dyDescent="0.35">
      <c r="A2114" s="307" t="s">
        <v>10402</v>
      </c>
      <c r="B2114" s="308" t="s">
        <v>7632</v>
      </c>
      <c r="C2114" s="309"/>
      <c r="D2114" s="310" t="s">
        <v>5070</v>
      </c>
      <c r="E2114" s="322" t="s">
        <v>4474</v>
      </c>
      <c r="F2114" s="293"/>
      <c r="G2114" s="293"/>
      <c r="H2114" s="294">
        <v>64</v>
      </c>
      <c r="I2114" s="294" t="str">
        <f>IFERROR(_xlfn.IFNA(VLOOKUP($D:$D,history!$I:$Y,3,0),VLOOKUP(E:E,history!$H:$Y,4,0)),"--")</f>
        <v>--</v>
      </c>
      <c r="J2114" s="282" t="s">
        <v>9870</v>
      </c>
      <c r="K2114" s="282" t="str">
        <f t="shared" si="366"/>
        <v/>
      </c>
      <c r="L2114" s="312">
        <f t="shared" si="374"/>
        <v>62.65</v>
      </c>
      <c r="M2114" s="312">
        <f t="shared" si="375"/>
        <v>94.93</v>
      </c>
      <c r="N2114" s="297" t="str">
        <f>_xlfn.IFNA(VLOOKUP($E:$E,'1'!$A:$E,3,0),"")</f>
        <v/>
      </c>
      <c r="O2114" s="297" t="str">
        <f>_xlfn.IFNA(VLOOKUP($E:$E,'2'!$A:$E,3,0),"")</f>
        <v/>
      </c>
      <c r="P2114" s="297" t="str">
        <f>_xlfn.IFNA(VLOOKUP($E:$E,'3'!$A:$D,3,0),"")</f>
        <v/>
      </c>
      <c r="Q2114" s="297" t="str">
        <f>_xlfn.IFNA(VLOOKUP($E:$E,'4'!$A:$F,3,0),"")</f>
        <v/>
      </c>
      <c r="R2114" s="297" t="str">
        <f>_xlfn.IFNA(VLOOKUP($E:$E,'5'!$A:$F,3,0),"")</f>
        <v/>
      </c>
      <c r="S2114" s="297" t="str">
        <f>_xlfn.IFNA(VLOOKUP($E:$E,'6'!$A:$F,3,0),"")</f>
        <v/>
      </c>
      <c r="T2114" s="313">
        <v>1</v>
      </c>
      <c r="U2114" s="313">
        <v>175</v>
      </c>
      <c r="V2114" s="313">
        <v>350</v>
      </c>
      <c r="W2114" s="314">
        <v>4.7E-2</v>
      </c>
      <c r="X2114" s="315">
        <v>1.095238E-4</v>
      </c>
      <c r="Y2114" s="749">
        <v>90</v>
      </c>
      <c r="Z2114" s="282"/>
      <c r="AA2114" s="316" t="s">
        <v>10391</v>
      </c>
      <c r="AB2114" s="282" t="s">
        <v>9163</v>
      </c>
      <c r="AC2114" s="317" t="s">
        <v>2081</v>
      </c>
      <c r="AD2114" s="318" t="s">
        <v>11366</v>
      </c>
      <c r="AE2114" s="319">
        <v>0</v>
      </c>
      <c r="AF2114" s="319" t="s">
        <v>11282</v>
      </c>
      <c r="AG2114" s="320">
        <v>1.19</v>
      </c>
      <c r="AH2114" s="321">
        <f t="shared" si="376"/>
        <v>0</v>
      </c>
      <c r="AI2114" s="287">
        <f>_xlfn.IFNA(VLOOKUP(AD:AD,грп!B:C,2,0),0)</f>
        <v>0</v>
      </c>
      <c r="AJ2114" s="607">
        <v>45</v>
      </c>
      <c r="AK2114" s="672">
        <f t="shared" si="377"/>
        <v>0</v>
      </c>
      <c r="AL2114" s="174"/>
    </row>
    <row r="2115" spans="1:38" s="4" customFormat="1" ht="12" customHeight="1" outlineLevel="1" x14ac:dyDescent="0.35">
      <c r="A2115" s="307" t="s">
        <v>10402</v>
      </c>
      <c r="B2115" s="308" t="s">
        <v>7633</v>
      </c>
      <c r="C2115" s="309"/>
      <c r="D2115" s="310" t="s">
        <v>5071</v>
      </c>
      <c r="E2115" s="322" t="s">
        <v>4475</v>
      </c>
      <c r="F2115" s="293"/>
      <c r="G2115" s="293"/>
      <c r="H2115" s="294">
        <v>64</v>
      </c>
      <c r="I2115" s="294" t="str">
        <f>IFERROR(_xlfn.IFNA(VLOOKUP($D:$D,history!$I:$Y,3,0),VLOOKUP(E:E,history!$H:$Y,4,0)),"--")</f>
        <v>--</v>
      </c>
      <c r="J2115" s="282" t="s">
        <v>9870</v>
      </c>
      <c r="K2115" s="282" t="str">
        <f t="shared" si="366"/>
        <v/>
      </c>
      <c r="L2115" s="312">
        <f t="shared" si="374"/>
        <v>62.65</v>
      </c>
      <c r="M2115" s="312">
        <f t="shared" si="375"/>
        <v>94.93</v>
      </c>
      <c r="N2115" s="297" t="str">
        <f>_xlfn.IFNA(VLOOKUP($E:$E,'1'!$A:$E,3,0),"")</f>
        <v/>
      </c>
      <c r="O2115" s="297" t="str">
        <f>_xlfn.IFNA(VLOOKUP($E:$E,'2'!$A:$E,3,0),"")</f>
        <v/>
      </c>
      <c r="P2115" s="297" t="str">
        <f>_xlfn.IFNA(VLOOKUP($E:$E,'3'!$A:$D,3,0),"")</f>
        <v/>
      </c>
      <c r="Q2115" s="297" t="str">
        <f>_xlfn.IFNA(VLOOKUP($E:$E,'4'!$A:$F,3,0),"")</f>
        <v/>
      </c>
      <c r="R2115" s="297" t="str">
        <f>_xlfn.IFNA(VLOOKUP($E:$E,'5'!$A:$F,3,0),"")</f>
        <v/>
      </c>
      <c r="S2115" s="297" t="str">
        <f>_xlfn.IFNA(VLOOKUP($E:$E,'6'!$A:$F,3,0),"")</f>
        <v/>
      </c>
      <c r="T2115" s="313">
        <v>1</v>
      </c>
      <c r="U2115" s="313">
        <v>175</v>
      </c>
      <c r="V2115" s="313">
        <v>350</v>
      </c>
      <c r="W2115" s="314">
        <v>4.8000000000000001E-2</v>
      </c>
      <c r="X2115" s="315">
        <v>1.095238E-4</v>
      </c>
      <c r="Y2115" s="749">
        <v>90</v>
      </c>
      <c r="Z2115" s="282"/>
      <c r="AA2115" s="316" t="s">
        <v>10391</v>
      </c>
      <c r="AB2115" s="282" t="s">
        <v>9163</v>
      </c>
      <c r="AC2115" s="317" t="s">
        <v>2081</v>
      </c>
      <c r="AD2115" s="318" t="s">
        <v>11366</v>
      </c>
      <c r="AE2115" s="319">
        <v>0</v>
      </c>
      <c r="AF2115" s="319" t="s">
        <v>11282</v>
      </c>
      <c r="AG2115" s="320">
        <v>1.19</v>
      </c>
      <c r="AH2115" s="321">
        <f t="shared" si="376"/>
        <v>0</v>
      </c>
      <c r="AI2115" s="287">
        <f>_xlfn.IFNA(VLOOKUP(AD:AD,грп!B:C,2,0),0)</f>
        <v>0</v>
      </c>
      <c r="AJ2115" s="607">
        <v>20</v>
      </c>
      <c r="AK2115" s="672">
        <f t="shared" si="377"/>
        <v>0</v>
      </c>
      <c r="AL2115" s="174"/>
    </row>
    <row r="2116" spans="1:38" s="4" customFormat="1" ht="12" customHeight="1" outlineLevel="1" x14ac:dyDescent="0.35">
      <c r="A2116" s="307" t="s">
        <v>10402</v>
      </c>
      <c r="B2116" s="308" t="s">
        <v>7634</v>
      </c>
      <c r="C2116" s="309"/>
      <c r="D2116" s="310" t="s">
        <v>5072</v>
      </c>
      <c r="E2116" s="322" t="s">
        <v>4476</v>
      </c>
      <c r="F2116" s="293"/>
      <c r="G2116" s="293"/>
      <c r="H2116" s="294">
        <v>64</v>
      </c>
      <c r="I2116" s="294" t="str">
        <f>IFERROR(_xlfn.IFNA(VLOOKUP($D:$D,history!$I:$Y,3,0),VLOOKUP(E:E,history!$H:$Y,4,0)),"--")</f>
        <v>--</v>
      </c>
      <c r="J2116" s="282" t="s">
        <v>9870</v>
      </c>
      <c r="K2116" s="282" t="str">
        <f t="shared" ref="K2116:K2179" si="378" xml:space="preserve">
IF(OR($E2116="",$A$3&lt;&gt;"МОСКВА"),"",
IF(AND($AJ2116&gt;=1,$AJ2116&lt;20),"*",
IF(AND($AJ2116&gt;=20,$AJ2116&lt;100),"**",
IF(($AJ2116&gt;=100),"***","--"))))</f>
        <v/>
      </c>
      <c r="L2116" s="312">
        <f t="shared" si="374"/>
        <v>64.23</v>
      </c>
      <c r="M2116" s="312">
        <f t="shared" si="375"/>
        <v>97.32</v>
      </c>
      <c r="N2116" s="297" t="str">
        <f>_xlfn.IFNA(VLOOKUP($E:$E,'1'!$A:$E,3,0),"")</f>
        <v/>
      </c>
      <c r="O2116" s="297" t="str">
        <f>_xlfn.IFNA(VLOOKUP($E:$E,'2'!$A:$E,3,0),"")</f>
        <v/>
      </c>
      <c r="P2116" s="297" t="str">
        <f>_xlfn.IFNA(VLOOKUP($E:$E,'3'!$A:$D,3,0),"")</f>
        <v/>
      </c>
      <c r="Q2116" s="297" t="str">
        <f>_xlfn.IFNA(VLOOKUP($E:$E,'4'!$A:$F,3,0),"")</f>
        <v/>
      </c>
      <c r="R2116" s="297" t="str">
        <f>_xlfn.IFNA(VLOOKUP($E:$E,'5'!$A:$F,3,0),"")</f>
        <v/>
      </c>
      <c r="S2116" s="297" t="str">
        <f>_xlfn.IFNA(VLOOKUP($E:$E,'6'!$A:$F,3,0),"")</f>
        <v/>
      </c>
      <c r="T2116" s="313">
        <v>1</v>
      </c>
      <c r="U2116" s="313">
        <v>175</v>
      </c>
      <c r="V2116" s="313">
        <v>350</v>
      </c>
      <c r="W2116" s="314">
        <v>0.05</v>
      </c>
      <c r="X2116" s="315">
        <v>1.095238E-4</v>
      </c>
      <c r="Y2116" s="749">
        <v>90</v>
      </c>
      <c r="Z2116" s="282"/>
      <c r="AA2116" s="316" t="s">
        <v>10391</v>
      </c>
      <c r="AB2116" s="282" t="s">
        <v>9163</v>
      </c>
      <c r="AC2116" s="317" t="s">
        <v>2081</v>
      </c>
      <c r="AD2116" s="318" t="s">
        <v>11366</v>
      </c>
      <c r="AE2116" s="319">
        <v>0</v>
      </c>
      <c r="AF2116" s="319" t="s">
        <v>11282</v>
      </c>
      <c r="AG2116" s="320">
        <v>1.22</v>
      </c>
      <c r="AH2116" s="321">
        <f t="shared" si="376"/>
        <v>0</v>
      </c>
      <c r="AI2116" s="287">
        <f>_xlfn.IFNA(VLOOKUP(AD:AD,грп!B:C,2,0),0)</f>
        <v>0</v>
      </c>
      <c r="AJ2116" s="607">
        <v>0</v>
      </c>
      <c r="AK2116" s="672">
        <f t="shared" si="377"/>
        <v>0</v>
      </c>
      <c r="AL2116" s="174"/>
    </row>
    <row r="2117" spans="1:38" s="4" customFormat="1" ht="12" customHeight="1" outlineLevel="1" x14ac:dyDescent="0.35">
      <c r="A2117" s="307" t="s">
        <v>10402</v>
      </c>
      <c r="B2117" s="308" t="s">
        <v>7635</v>
      </c>
      <c r="C2117" s="309"/>
      <c r="D2117" s="310" t="s">
        <v>5073</v>
      </c>
      <c r="E2117" s="322" t="s">
        <v>4477</v>
      </c>
      <c r="F2117" s="293"/>
      <c r="G2117" s="293"/>
      <c r="H2117" s="294">
        <v>6</v>
      </c>
      <c r="I2117" s="294" t="str">
        <f>IFERROR(_xlfn.IFNA(VLOOKUP($D:$D,history!$I:$Y,3,0),VLOOKUP(E:E,history!$H:$Y,4,0)),"--")</f>
        <v>--</v>
      </c>
      <c r="J2117" s="282" t="s">
        <v>9870</v>
      </c>
      <c r="K2117" s="282" t="str">
        <f t="shared" si="378"/>
        <v/>
      </c>
      <c r="L2117" s="312">
        <f t="shared" si="374"/>
        <v>65.28</v>
      </c>
      <c r="M2117" s="312">
        <f t="shared" si="375"/>
        <v>98.91</v>
      </c>
      <c r="N2117" s="297" t="str">
        <f>_xlfn.IFNA(VLOOKUP($E:$E,'1'!$A:$E,3,0),"")</f>
        <v/>
      </c>
      <c r="O2117" s="297" t="str">
        <f>_xlfn.IFNA(VLOOKUP($E:$E,'2'!$A:$E,3,0),"")</f>
        <v/>
      </c>
      <c r="P2117" s="297" t="str">
        <f>_xlfn.IFNA(VLOOKUP($E:$E,'3'!$A:$D,3,0),"")</f>
        <v/>
      </c>
      <c r="Q2117" s="297" t="str">
        <f>_xlfn.IFNA(VLOOKUP($E:$E,'4'!$A:$F,3,0),"")</f>
        <v/>
      </c>
      <c r="R2117" s="297" t="str">
        <f>_xlfn.IFNA(VLOOKUP($E:$E,'5'!$A:$F,3,0),"")</f>
        <v/>
      </c>
      <c r="S2117" s="297" t="str">
        <f>_xlfn.IFNA(VLOOKUP($E:$E,'6'!$A:$F,3,0),"")</f>
        <v/>
      </c>
      <c r="T2117" s="313">
        <v>1</v>
      </c>
      <c r="U2117" s="313">
        <v>175</v>
      </c>
      <c r="V2117" s="313">
        <v>350</v>
      </c>
      <c r="W2117" s="314">
        <v>0.05</v>
      </c>
      <c r="X2117" s="315">
        <v>1.095238E-4</v>
      </c>
      <c r="Y2117" s="749">
        <v>90</v>
      </c>
      <c r="Z2117" s="282"/>
      <c r="AA2117" s="316" t="s">
        <v>10391</v>
      </c>
      <c r="AB2117" s="282" t="s">
        <v>9163</v>
      </c>
      <c r="AC2117" s="317" t="s">
        <v>2081</v>
      </c>
      <c r="AD2117" s="318" t="s">
        <v>11366</v>
      </c>
      <c r="AE2117" s="319">
        <v>0</v>
      </c>
      <c r="AF2117" s="319" t="s">
        <v>11282</v>
      </c>
      <c r="AG2117" s="320">
        <v>1.24</v>
      </c>
      <c r="AH2117" s="321">
        <f t="shared" si="376"/>
        <v>0</v>
      </c>
      <c r="AI2117" s="287">
        <f>_xlfn.IFNA(VLOOKUP(AD:AD,грп!B:C,2,0),0)</f>
        <v>0</v>
      </c>
      <c r="AJ2117" s="607">
        <v>0</v>
      </c>
      <c r="AK2117" s="672">
        <f t="shared" si="377"/>
        <v>0</v>
      </c>
      <c r="AL2117" s="174"/>
    </row>
    <row r="2118" spans="1:38" s="4" customFormat="1" ht="12" customHeight="1" outlineLevel="1" x14ac:dyDescent="0.35">
      <c r="A2118" s="307" t="s">
        <v>10402</v>
      </c>
      <c r="B2118" s="308" t="s">
        <v>7636</v>
      </c>
      <c r="C2118" s="309"/>
      <c r="D2118" s="310" t="s">
        <v>10147</v>
      </c>
      <c r="E2118" s="322" t="s">
        <v>4478</v>
      </c>
      <c r="F2118" s="293"/>
      <c r="G2118" s="293"/>
      <c r="H2118" s="294">
        <v>62</v>
      </c>
      <c r="I2118" s="294" t="str">
        <f>IFERROR(_xlfn.IFNA(VLOOKUP($D:$D,history!$I:$Y,3,0),VLOOKUP(E:E,history!$H:$Y,4,0)),"--")</f>
        <v>--</v>
      </c>
      <c r="J2118" s="282" t="s">
        <v>9870</v>
      </c>
      <c r="K2118" s="282" t="str">
        <f t="shared" si="378"/>
        <v/>
      </c>
      <c r="L2118" s="312">
        <f t="shared" si="374"/>
        <v>69.5</v>
      </c>
      <c r="M2118" s="312">
        <f t="shared" si="375"/>
        <v>105.3</v>
      </c>
      <c r="N2118" s="297" t="str">
        <f>_xlfn.IFNA(VLOOKUP($E:$E,'1'!$A:$E,3,0),"")</f>
        <v/>
      </c>
      <c r="O2118" s="297" t="str">
        <f>_xlfn.IFNA(VLOOKUP($E:$E,'2'!$A:$E,3,0),"")</f>
        <v/>
      </c>
      <c r="P2118" s="297" t="str">
        <f>_xlfn.IFNA(VLOOKUP($E:$E,'3'!$A:$D,3,0),"")</f>
        <v/>
      </c>
      <c r="Q2118" s="297" t="str">
        <f>_xlfn.IFNA(VLOOKUP($E:$E,'4'!$A:$F,3,0),"")</f>
        <v/>
      </c>
      <c r="R2118" s="297" t="str">
        <f>_xlfn.IFNA(VLOOKUP($E:$E,'5'!$A:$F,3,0),"")</f>
        <v/>
      </c>
      <c r="S2118" s="297" t="str">
        <f>_xlfn.IFNA(VLOOKUP($E:$E,'6'!$A:$F,3,0),"")</f>
        <v/>
      </c>
      <c r="T2118" s="313">
        <v>1</v>
      </c>
      <c r="U2118" s="313">
        <v>175</v>
      </c>
      <c r="V2118" s="313">
        <v>350</v>
      </c>
      <c r="W2118" s="314">
        <v>5.1999999999999998E-2</v>
      </c>
      <c r="X2118" s="315">
        <v>1.095238E-4</v>
      </c>
      <c r="Y2118" s="749">
        <v>90</v>
      </c>
      <c r="Z2118" s="282"/>
      <c r="AA2118" s="316" t="s">
        <v>10391</v>
      </c>
      <c r="AB2118" s="282" t="s">
        <v>9163</v>
      </c>
      <c r="AC2118" s="317" t="s">
        <v>2081</v>
      </c>
      <c r="AD2118" s="318" t="s">
        <v>11366</v>
      </c>
      <c r="AE2118" s="319">
        <v>0</v>
      </c>
      <c r="AF2118" s="319" t="s">
        <v>11282</v>
      </c>
      <c r="AG2118" s="320">
        <v>1.32</v>
      </c>
      <c r="AH2118" s="321">
        <f t="shared" si="376"/>
        <v>0</v>
      </c>
      <c r="AI2118" s="287">
        <f>_xlfn.IFNA(VLOOKUP(AD:AD,грп!B:C,2,0),0)</f>
        <v>0</v>
      </c>
      <c r="AJ2118" s="607">
        <v>0</v>
      </c>
      <c r="AK2118" s="672">
        <f t="shared" si="377"/>
        <v>0</v>
      </c>
      <c r="AL2118" s="174"/>
    </row>
    <row r="2119" spans="1:38" s="4" customFormat="1" ht="12" customHeight="1" outlineLevel="1" x14ac:dyDescent="0.35">
      <c r="A2119" s="307" t="s">
        <v>10402</v>
      </c>
      <c r="B2119" s="308" t="s">
        <v>7637</v>
      </c>
      <c r="C2119" s="309"/>
      <c r="D2119" s="310" t="s">
        <v>5074</v>
      </c>
      <c r="E2119" s="322" t="s">
        <v>4479</v>
      </c>
      <c r="F2119" s="293"/>
      <c r="G2119" s="293"/>
      <c r="H2119" s="294">
        <v>82</v>
      </c>
      <c r="I2119" s="294" t="str">
        <f>IFERROR(_xlfn.IFNA(VLOOKUP($D:$D,history!$I:$Y,3,0),VLOOKUP(E:E,history!$H:$Y,4,0)),"--")</f>
        <v>--</v>
      </c>
      <c r="J2119" s="282" t="s">
        <v>9870</v>
      </c>
      <c r="K2119" s="282" t="str">
        <f t="shared" si="378"/>
        <v/>
      </c>
      <c r="L2119" s="312">
        <f t="shared" si="374"/>
        <v>72.12</v>
      </c>
      <c r="M2119" s="312">
        <f t="shared" si="375"/>
        <v>109.28</v>
      </c>
      <c r="N2119" s="297" t="str">
        <f>_xlfn.IFNA(VLOOKUP($E:$E,'1'!$A:$E,3,0),"")</f>
        <v/>
      </c>
      <c r="O2119" s="297" t="str">
        <f>_xlfn.IFNA(VLOOKUP($E:$E,'2'!$A:$E,3,0),"")</f>
        <v/>
      </c>
      <c r="P2119" s="297" t="str">
        <f>_xlfn.IFNA(VLOOKUP($E:$E,'3'!$A:$D,3,0),"")</f>
        <v/>
      </c>
      <c r="Q2119" s="297" t="str">
        <f>_xlfn.IFNA(VLOOKUP($E:$E,'4'!$A:$F,3,0),"")</f>
        <v/>
      </c>
      <c r="R2119" s="297" t="str">
        <f>_xlfn.IFNA(VLOOKUP($E:$E,'5'!$A:$F,3,0),"")</f>
        <v/>
      </c>
      <c r="S2119" s="297" t="str">
        <f>_xlfn.IFNA(VLOOKUP($E:$E,'6'!$A:$F,3,0),"")</f>
        <v/>
      </c>
      <c r="T2119" s="313">
        <v>1</v>
      </c>
      <c r="U2119" s="313">
        <v>175</v>
      </c>
      <c r="V2119" s="313">
        <v>350</v>
      </c>
      <c r="W2119" s="314">
        <v>5.2999999999999999E-2</v>
      </c>
      <c r="X2119" s="315">
        <v>1.095238E-4</v>
      </c>
      <c r="Y2119" s="749">
        <v>90</v>
      </c>
      <c r="Z2119" s="282"/>
      <c r="AA2119" s="316" t="s">
        <v>10391</v>
      </c>
      <c r="AB2119" s="282" t="s">
        <v>9163</v>
      </c>
      <c r="AC2119" s="317" t="s">
        <v>2081</v>
      </c>
      <c r="AD2119" s="318" t="s">
        <v>11366</v>
      </c>
      <c r="AE2119" s="319">
        <v>0</v>
      </c>
      <c r="AF2119" s="319" t="s">
        <v>11282</v>
      </c>
      <c r="AG2119" s="320">
        <v>1.37</v>
      </c>
      <c r="AH2119" s="321">
        <f t="shared" si="376"/>
        <v>0</v>
      </c>
      <c r="AI2119" s="287">
        <f>_xlfn.IFNA(VLOOKUP(AD:AD,грп!B:C,2,0),0)</f>
        <v>0</v>
      </c>
      <c r="AJ2119" s="607">
        <v>0</v>
      </c>
      <c r="AK2119" s="672">
        <f t="shared" si="377"/>
        <v>0</v>
      </c>
      <c r="AL2119" s="174"/>
    </row>
    <row r="2120" spans="1:38" s="4" customFormat="1" ht="12" customHeight="1" outlineLevel="1" x14ac:dyDescent="0.35">
      <c r="A2120" s="307" t="s">
        <v>10402</v>
      </c>
      <c r="B2120" s="308" t="s">
        <v>7638</v>
      </c>
      <c r="C2120" s="309"/>
      <c r="D2120" s="310" t="s">
        <v>5075</v>
      </c>
      <c r="E2120" s="322" t="s">
        <v>4480</v>
      </c>
      <c r="F2120" s="293"/>
      <c r="G2120" s="293"/>
      <c r="H2120" s="294">
        <v>52</v>
      </c>
      <c r="I2120" s="294" t="str">
        <f>IFERROR(_xlfn.IFNA(VLOOKUP($D:$D,history!$I:$Y,3,0),VLOOKUP(E:E,history!$H:$Y,4,0)),"--")</f>
        <v>--</v>
      </c>
      <c r="J2120" s="282" t="s">
        <v>9870</v>
      </c>
      <c r="K2120" s="282" t="str">
        <f t="shared" si="378"/>
        <v/>
      </c>
      <c r="L2120" s="312">
        <f t="shared" si="374"/>
        <v>75.81</v>
      </c>
      <c r="M2120" s="312">
        <f t="shared" si="375"/>
        <v>114.87</v>
      </c>
      <c r="N2120" s="297" t="str">
        <f>_xlfn.IFNA(VLOOKUP($E:$E,'1'!$A:$E,3,0),"")</f>
        <v/>
      </c>
      <c r="O2120" s="297" t="str">
        <f>_xlfn.IFNA(VLOOKUP($E:$E,'2'!$A:$E,3,0),"")</f>
        <v/>
      </c>
      <c r="P2120" s="297" t="str">
        <f>_xlfn.IFNA(VLOOKUP($E:$E,'3'!$A:$D,3,0),"")</f>
        <v/>
      </c>
      <c r="Q2120" s="297" t="str">
        <f>_xlfn.IFNA(VLOOKUP($E:$E,'4'!$A:$F,3,0),"")</f>
        <v/>
      </c>
      <c r="R2120" s="297" t="str">
        <f>_xlfn.IFNA(VLOOKUP($E:$E,'5'!$A:$F,3,0),"")</f>
        <v/>
      </c>
      <c r="S2120" s="297" t="str">
        <f>_xlfn.IFNA(VLOOKUP($E:$E,'6'!$A:$F,3,0),"")</f>
        <v/>
      </c>
      <c r="T2120" s="313">
        <v>1</v>
      </c>
      <c r="U2120" s="313">
        <v>175</v>
      </c>
      <c r="V2120" s="313">
        <v>350</v>
      </c>
      <c r="W2120" s="314">
        <v>5.3999999999999999E-2</v>
      </c>
      <c r="X2120" s="315">
        <v>1.095238E-4</v>
      </c>
      <c r="Y2120" s="749">
        <v>110</v>
      </c>
      <c r="Z2120" s="282"/>
      <c r="AA2120" s="316" t="s">
        <v>10391</v>
      </c>
      <c r="AB2120" s="282" t="s">
        <v>9163</v>
      </c>
      <c r="AC2120" s="317" t="s">
        <v>2081</v>
      </c>
      <c r="AD2120" s="318" t="s">
        <v>11366</v>
      </c>
      <c r="AE2120" s="319">
        <v>0</v>
      </c>
      <c r="AF2120" s="319" t="s">
        <v>11282</v>
      </c>
      <c r="AG2120" s="320">
        <v>1.44</v>
      </c>
      <c r="AH2120" s="321">
        <f t="shared" si="376"/>
        <v>0</v>
      </c>
      <c r="AI2120" s="287">
        <f>_xlfn.IFNA(VLOOKUP(AD:AD,грп!B:C,2,0),0)</f>
        <v>0</v>
      </c>
      <c r="AJ2120" s="607">
        <v>10</v>
      </c>
      <c r="AK2120" s="672">
        <f t="shared" si="377"/>
        <v>0</v>
      </c>
      <c r="AL2120" s="174"/>
    </row>
    <row r="2121" spans="1:38" s="4" customFormat="1" ht="12" customHeight="1" outlineLevel="1" x14ac:dyDescent="0.35">
      <c r="A2121" s="307" t="s">
        <v>10402</v>
      </c>
      <c r="B2121" s="308" t="s">
        <v>7639</v>
      </c>
      <c r="C2121" s="309"/>
      <c r="D2121" s="310" t="s">
        <v>5076</v>
      </c>
      <c r="E2121" s="322" t="s">
        <v>4481</v>
      </c>
      <c r="F2121" s="293"/>
      <c r="G2121" s="293"/>
      <c r="H2121" s="294">
        <v>54</v>
      </c>
      <c r="I2121" s="294" t="str">
        <f>IFERROR(_xlfn.IFNA(VLOOKUP($D:$D,history!$I:$Y,3,0),VLOOKUP(E:E,history!$H:$Y,4,0)),"--")</f>
        <v>--</v>
      </c>
      <c r="J2121" s="282" t="s">
        <v>9870</v>
      </c>
      <c r="K2121" s="282" t="str">
        <f t="shared" si="378"/>
        <v/>
      </c>
      <c r="L2121" s="312">
        <f t="shared" si="374"/>
        <v>78.98</v>
      </c>
      <c r="M2121" s="312">
        <f t="shared" si="375"/>
        <v>119.66</v>
      </c>
      <c r="N2121" s="297" t="str">
        <f>_xlfn.IFNA(VLOOKUP($E:$E,'1'!$A:$E,3,0),"")</f>
        <v/>
      </c>
      <c r="O2121" s="297" t="str">
        <f>_xlfn.IFNA(VLOOKUP($E:$E,'2'!$A:$E,3,0),"")</f>
        <v/>
      </c>
      <c r="P2121" s="297" t="str">
        <f>_xlfn.IFNA(VLOOKUP($E:$E,'3'!$A:$D,3,0),"")</f>
        <v/>
      </c>
      <c r="Q2121" s="297" t="str">
        <f>_xlfn.IFNA(VLOOKUP($E:$E,'4'!$A:$F,3,0),"")</f>
        <v/>
      </c>
      <c r="R2121" s="297" t="str">
        <f>_xlfn.IFNA(VLOOKUP($E:$E,'5'!$A:$F,3,0),"")</f>
        <v/>
      </c>
      <c r="S2121" s="297" t="str">
        <f>_xlfn.IFNA(VLOOKUP($E:$E,'6'!$A:$F,3,0),"")</f>
        <v/>
      </c>
      <c r="T2121" s="313">
        <v>1</v>
      </c>
      <c r="U2121" s="313">
        <v>175</v>
      </c>
      <c r="V2121" s="313">
        <v>350</v>
      </c>
      <c r="W2121" s="314">
        <v>5.6000000000000001E-2</v>
      </c>
      <c r="X2121" s="315">
        <v>1.095238E-4</v>
      </c>
      <c r="Y2121" s="749">
        <v>110</v>
      </c>
      <c r="Z2121" s="282"/>
      <c r="AA2121" s="316" t="s">
        <v>10391</v>
      </c>
      <c r="AB2121" s="282" t="s">
        <v>9163</v>
      </c>
      <c r="AC2121" s="317" t="s">
        <v>2081</v>
      </c>
      <c r="AD2121" s="318" t="s">
        <v>11366</v>
      </c>
      <c r="AE2121" s="319">
        <v>0</v>
      </c>
      <c r="AF2121" s="319" t="s">
        <v>11282</v>
      </c>
      <c r="AG2121" s="320">
        <v>1.5</v>
      </c>
      <c r="AH2121" s="321">
        <f t="shared" si="376"/>
        <v>0</v>
      </c>
      <c r="AI2121" s="287">
        <f>_xlfn.IFNA(VLOOKUP(AD:AD,грп!B:C,2,0),0)</f>
        <v>0</v>
      </c>
      <c r="AJ2121" s="607">
        <v>40</v>
      </c>
      <c r="AK2121" s="672">
        <f t="shared" si="377"/>
        <v>0</v>
      </c>
      <c r="AL2121" s="174"/>
    </row>
    <row r="2122" spans="1:38" s="4" customFormat="1" ht="12" customHeight="1" outlineLevel="1" x14ac:dyDescent="0.35">
      <c r="A2122" s="307" t="s">
        <v>10402</v>
      </c>
      <c r="B2122" s="308" t="s">
        <v>7640</v>
      </c>
      <c r="C2122" s="309"/>
      <c r="D2122" s="310" t="s">
        <v>10148</v>
      </c>
      <c r="E2122" s="322" t="s">
        <v>4482</v>
      </c>
      <c r="F2122" s="293"/>
      <c r="G2122" s="293"/>
      <c r="H2122" s="294">
        <v>37</v>
      </c>
      <c r="I2122" s="294" t="str">
        <f>IFERROR(_xlfn.IFNA(VLOOKUP($D:$D,history!$I:$Y,3,0),VLOOKUP(E:E,history!$H:$Y,4,0)),"--")</f>
        <v>--</v>
      </c>
      <c r="J2122" s="282" t="s">
        <v>9870</v>
      </c>
      <c r="K2122" s="282" t="str">
        <f t="shared" si="378"/>
        <v/>
      </c>
      <c r="L2122" s="312">
        <f t="shared" si="374"/>
        <v>80.03</v>
      </c>
      <c r="M2122" s="312">
        <f t="shared" si="375"/>
        <v>121.25</v>
      </c>
      <c r="N2122" s="297" t="str">
        <f>_xlfn.IFNA(VLOOKUP($E:$E,'1'!$A:$E,3,0),"")</f>
        <v/>
      </c>
      <c r="O2122" s="297" t="str">
        <f>_xlfn.IFNA(VLOOKUP($E:$E,'2'!$A:$E,3,0),"")</f>
        <v/>
      </c>
      <c r="P2122" s="297" t="str">
        <f>_xlfn.IFNA(VLOOKUP($E:$E,'3'!$A:$D,3,0),"")</f>
        <v/>
      </c>
      <c r="Q2122" s="297" t="str">
        <f>_xlfn.IFNA(VLOOKUP($E:$E,'4'!$A:$F,3,0),"")</f>
        <v/>
      </c>
      <c r="R2122" s="297" t="str">
        <f>_xlfn.IFNA(VLOOKUP($E:$E,'5'!$A:$F,3,0),"")</f>
        <v/>
      </c>
      <c r="S2122" s="297" t="str">
        <f>_xlfn.IFNA(VLOOKUP($E:$E,'6'!$A:$F,3,0),"")</f>
        <v/>
      </c>
      <c r="T2122" s="313">
        <v>1</v>
      </c>
      <c r="U2122" s="313">
        <v>175</v>
      </c>
      <c r="V2122" s="313">
        <v>350</v>
      </c>
      <c r="W2122" s="314">
        <v>5.7000000000000002E-2</v>
      </c>
      <c r="X2122" s="315">
        <v>1.095238E-4</v>
      </c>
      <c r="Y2122" s="749">
        <v>120</v>
      </c>
      <c r="Z2122" s="282"/>
      <c r="AA2122" s="316" t="s">
        <v>10391</v>
      </c>
      <c r="AB2122" s="282" t="s">
        <v>9163</v>
      </c>
      <c r="AC2122" s="317" t="s">
        <v>2081</v>
      </c>
      <c r="AD2122" s="318" t="s">
        <v>11366</v>
      </c>
      <c r="AE2122" s="319">
        <v>0</v>
      </c>
      <c r="AF2122" s="319" t="s">
        <v>11282</v>
      </c>
      <c r="AG2122" s="320">
        <v>1.52</v>
      </c>
      <c r="AH2122" s="321">
        <f t="shared" si="376"/>
        <v>0</v>
      </c>
      <c r="AI2122" s="287">
        <f>_xlfn.IFNA(VLOOKUP(AD:AD,грп!B:C,2,0),0)</f>
        <v>0</v>
      </c>
      <c r="AJ2122" s="607">
        <v>0</v>
      </c>
      <c r="AK2122" s="672">
        <f t="shared" si="377"/>
        <v>0</v>
      </c>
      <c r="AL2122" s="174"/>
    </row>
    <row r="2123" spans="1:38" s="4" customFormat="1" ht="12" customHeight="1" outlineLevel="1" x14ac:dyDescent="0.35">
      <c r="A2123" s="307" t="s">
        <v>10402</v>
      </c>
      <c r="B2123" s="308" t="s">
        <v>7641</v>
      </c>
      <c r="C2123" s="309"/>
      <c r="D2123" s="310" t="s">
        <v>5077</v>
      </c>
      <c r="E2123" s="322" t="s">
        <v>4483</v>
      </c>
      <c r="F2123" s="293"/>
      <c r="G2123" s="293"/>
      <c r="H2123" s="294">
        <v>52</v>
      </c>
      <c r="I2123" s="294" t="str">
        <f>IFERROR(_xlfn.IFNA(VLOOKUP($D:$D,history!$I:$Y,3,0),VLOOKUP(E:E,history!$H:$Y,4,0)),"--")</f>
        <v>--</v>
      </c>
      <c r="J2123" s="282" t="s">
        <v>9870</v>
      </c>
      <c r="K2123" s="282" t="str">
        <f t="shared" si="378"/>
        <v/>
      </c>
      <c r="L2123" s="312">
        <f t="shared" si="374"/>
        <v>105.3</v>
      </c>
      <c r="M2123" s="312">
        <f t="shared" si="375"/>
        <v>159.54</v>
      </c>
      <c r="N2123" s="297" t="str">
        <f>_xlfn.IFNA(VLOOKUP($E:$E,'1'!$A:$E,3,0),"")</f>
        <v/>
      </c>
      <c r="O2123" s="297" t="str">
        <f>_xlfn.IFNA(VLOOKUP($E:$E,'2'!$A:$E,3,0),"")</f>
        <v/>
      </c>
      <c r="P2123" s="297" t="str">
        <f>_xlfn.IFNA(VLOOKUP($E:$E,'3'!$A:$D,3,0),"")</f>
        <v/>
      </c>
      <c r="Q2123" s="297" t="str">
        <f>_xlfn.IFNA(VLOOKUP($E:$E,'4'!$A:$F,3,0),"")</f>
        <v/>
      </c>
      <c r="R2123" s="297" t="str">
        <f>_xlfn.IFNA(VLOOKUP($E:$E,'5'!$A:$F,3,0),"")</f>
        <v/>
      </c>
      <c r="S2123" s="297" t="str">
        <f>_xlfn.IFNA(VLOOKUP($E:$E,'6'!$A:$F,3,0),"")</f>
        <v/>
      </c>
      <c r="T2123" s="313">
        <v>1</v>
      </c>
      <c r="U2123" s="313">
        <v>125</v>
      </c>
      <c r="V2123" s="313">
        <v>250</v>
      </c>
      <c r="W2123" s="314">
        <v>6.3E-2</v>
      </c>
      <c r="X2123" s="315">
        <v>1.25E-4</v>
      </c>
      <c r="Y2123" s="749">
        <v>150</v>
      </c>
      <c r="Z2123" s="282"/>
      <c r="AA2123" s="316" t="s">
        <v>393</v>
      </c>
      <c r="AB2123" s="282" t="s">
        <v>9163</v>
      </c>
      <c r="AC2123" s="317" t="s">
        <v>2081</v>
      </c>
      <c r="AD2123" s="318" t="s">
        <v>11366</v>
      </c>
      <c r="AE2123" s="319">
        <v>0</v>
      </c>
      <c r="AF2123" s="319" t="s">
        <v>11282</v>
      </c>
      <c r="AG2123" s="320">
        <v>2</v>
      </c>
      <c r="AH2123" s="321">
        <f t="shared" si="376"/>
        <v>0</v>
      </c>
      <c r="AI2123" s="287">
        <f>_xlfn.IFNA(VLOOKUP(AD:AD,грп!B:C,2,0),0)</f>
        <v>0</v>
      </c>
      <c r="AJ2123" s="607">
        <v>125</v>
      </c>
      <c r="AK2123" s="672">
        <f t="shared" si="377"/>
        <v>0</v>
      </c>
      <c r="AL2123" s="174"/>
    </row>
    <row r="2124" spans="1:38" s="4" customFormat="1" ht="12" customHeight="1" outlineLevel="1" x14ac:dyDescent="0.35">
      <c r="A2124" s="307" t="s">
        <v>10402</v>
      </c>
      <c r="B2124" s="308" t="s">
        <v>7642</v>
      </c>
      <c r="C2124" s="309"/>
      <c r="D2124" s="310" t="s">
        <v>10149</v>
      </c>
      <c r="E2124" s="322" t="s">
        <v>4484</v>
      </c>
      <c r="F2124" s="293"/>
      <c r="G2124" s="293"/>
      <c r="H2124" s="294">
        <v>71</v>
      </c>
      <c r="I2124" s="294" t="str">
        <f>IFERROR(_xlfn.IFNA(VLOOKUP($D:$D,history!$I:$Y,3,0),VLOOKUP(E:E,history!$H:$Y,4,0)),"--")</f>
        <v>--</v>
      </c>
      <c r="J2124" s="282" t="s">
        <v>9870</v>
      </c>
      <c r="K2124" s="282" t="str">
        <f t="shared" si="378"/>
        <v/>
      </c>
      <c r="L2124" s="312">
        <f t="shared" si="374"/>
        <v>114.25</v>
      </c>
      <c r="M2124" s="312">
        <f t="shared" si="375"/>
        <v>173.1</v>
      </c>
      <c r="N2124" s="297" t="str">
        <f>_xlfn.IFNA(VLOOKUP($E:$E,'1'!$A:$E,3,0),"")</f>
        <v/>
      </c>
      <c r="O2124" s="297" t="str">
        <f>_xlfn.IFNA(VLOOKUP($E:$E,'2'!$A:$E,3,0),"")</f>
        <v/>
      </c>
      <c r="P2124" s="297" t="str">
        <f>_xlfn.IFNA(VLOOKUP($E:$E,'3'!$A:$D,3,0),"")</f>
        <v/>
      </c>
      <c r="Q2124" s="297" t="str">
        <f>_xlfn.IFNA(VLOOKUP($E:$E,'4'!$A:$F,3,0),"")</f>
        <v/>
      </c>
      <c r="R2124" s="297" t="str">
        <f>_xlfn.IFNA(VLOOKUP($E:$E,'5'!$A:$F,3,0),"")</f>
        <v/>
      </c>
      <c r="S2124" s="297" t="str">
        <f>_xlfn.IFNA(VLOOKUP($E:$E,'6'!$A:$F,3,0),"")</f>
        <v/>
      </c>
      <c r="T2124" s="313">
        <v>1</v>
      </c>
      <c r="U2124" s="313">
        <v>125</v>
      </c>
      <c r="V2124" s="313">
        <v>250</v>
      </c>
      <c r="W2124" s="314">
        <v>6.4000000000000001E-2</v>
      </c>
      <c r="X2124" s="315">
        <v>1.25E-4</v>
      </c>
      <c r="Y2124" s="749">
        <v>160</v>
      </c>
      <c r="Z2124" s="282"/>
      <c r="AA2124" s="316" t="s">
        <v>393</v>
      </c>
      <c r="AB2124" s="282" t="s">
        <v>9163</v>
      </c>
      <c r="AC2124" s="317" t="s">
        <v>2081</v>
      </c>
      <c r="AD2124" s="318" t="s">
        <v>11366</v>
      </c>
      <c r="AE2124" s="319">
        <v>0</v>
      </c>
      <c r="AF2124" s="319" t="s">
        <v>11282</v>
      </c>
      <c r="AG2124" s="320">
        <v>2.17</v>
      </c>
      <c r="AH2124" s="321">
        <f t="shared" si="376"/>
        <v>0</v>
      </c>
      <c r="AI2124" s="287">
        <f>_xlfn.IFNA(VLOOKUP(AD:AD,грп!B:C,2,0),0)</f>
        <v>0</v>
      </c>
      <c r="AJ2124" s="607">
        <v>47</v>
      </c>
      <c r="AK2124" s="672">
        <f t="shared" si="377"/>
        <v>0</v>
      </c>
      <c r="AL2124" s="174"/>
    </row>
    <row r="2125" spans="1:38" s="4" customFormat="1" ht="12" customHeight="1" outlineLevel="1" x14ac:dyDescent="0.35">
      <c r="A2125" s="307" t="s">
        <v>10402</v>
      </c>
      <c r="B2125" s="308" t="s">
        <v>7643</v>
      </c>
      <c r="C2125" s="309"/>
      <c r="D2125" s="310" t="s">
        <v>5078</v>
      </c>
      <c r="E2125" s="322" t="s">
        <v>4485</v>
      </c>
      <c r="F2125" s="293"/>
      <c r="G2125" s="293"/>
      <c r="H2125" s="294">
        <v>88</v>
      </c>
      <c r="I2125" s="294" t="str">
        <f>IFERROR(_xlfn.IFNA(VLOOKUP($D:$D,history!$I:$Y,3,0),VLOOKUP(E:E,history!$H:$Y,4,0)),"--")</f>
        <v>--</v>
      </c>
      <c r="J2125" s="282" t="s">
        <v>9870</v>
      </c>
      <c r="K2125" s="282" t="str">
        <f t="shared" si="378"/>
        <v/>
      </c>
      <c r="L2125" s="312">
        <f t="shared" si="374"/>
        <v>124.77</v>
      </c>
      <c r="M2125" s="312">
        <f t="shared" si="375"/>
        <v>189.05</v>
      </c>
      <c r="N2125" s="297" t="str">
        <f>_xlfn.IFNA(VLOOKUP($E:$E,'1'!$A:$E,3,0),"")</f>
        <v/>
      </c>
      <c r="O2125" s="297" t="str">
        <f>_xlfn.IFNA(VLOOKUP($E:$E,'2'!$A:$E,3,0),"")</f>
        <v/>
      </c>
      <c r="P2125" s="297" t="str">
        <f>_xlfn.IFNA(VLOOKUP($E:$E,'3'!$A:$D,3,0),"")</f>
        <v/>
      </c>
      <c r="Q2125" s="297" t="str">
        <f>_xlfn.IFNA(VLOOKUP($E:$E,'4'!$A:$F,3,0),"")</f>
        <v/>
      </c>
      <c r="R2125" s="297" t="str">
        <f>_xlfn.IFNA(VLOOKUP($E:$E,'5'!$A:$F,3,0),"")</f>
        <v/>
      </c>
      <c r="S2125" s="297" t="str">
        <f>_xlfn.IFNA(VLOOKUP($E:$E,'6'!$A:$F,3,0),"")</f>
        <v/>
      </c>
      <c r="T2125" s="313">
        <v>1</v>
      </c>
      <c r="U2125" s="313">
        <v>125</v>
      </c>
      <c r="V2125" s="313">
        <v>250</v>
      </c>
      <c r="W2125" s="314">
        <v>6.8000000000000005E-2</v>
      </c>
      <c r="X2125" s="315">
        <v>1.25E-4</v>
      </c>
      <c r="Y2125" s="749">
        <v>180</v>
      </c>
      <c r="Z2125" s="282"/>
      <c r="AA2125" s="316" t="s">
        <v>393</v>
      </c>
      <c r="AB2125" s="282" t="s">
        <v>9163</v>
      </c>
      <c r="AC2125" s="317" t="s">
        <v>2081</v>
      </c>
      <c r="AD2125" s="318" t="s">
        <v>11366</v>
      </c>
      <c r="AE2125" s="319">
        <v>0</v>
      </c>
      <c r="AF2125" s="319" t="s">
        <v>11282</v>
      </c>
      <c r="AG2125" s="320">
        <v>2.37</v>
      </c>
      <c r="AH2125" s="321">
        <f t="shared" si="376"/>
        <v>0</v>
      </c>
      <c r="AI2125" s="287">
        <f>_xlfn.IFNA(VLOOKUP(AD:AD,грп!B:C,2,0),0)</f>
        <v>0</v>
      </c>
      <c r="AJ2125" s="607">
        <v>50</v>
      </c>
      <c r="AK2125" s="672">
        <f t="shared" si="377"/>
        <v>0</v>
      </c>
      <c r="AL2125" s="174"/>
    </row>
    <row r="2126" spans="1:38" s="4" customFormat="1" ht="12" customHeight="1" outlineLevel="1" x14ac:dyDescent="0.35">
      <c r="A2126" s="307" t="s">
        <v>10402</v>
      </c>
      <c r="B2126" s="308" t="s">
        <v>7644</v>
      </c>
      <c r="C2126" s="309"/>
      <c r="D2126" s="310" t="s">
        <v>5079</v>
      </c>
      <c r="E2126" s="322" t="s">
        <v>4486</v>
      </c>
      <c r="F2126" s="293"/>
      <c r="G2126" s="293"/>
      <c r="H2126" s="294">
        <v>44</v>
      </c>
      <c r="I2126" s="294" t="str">
        <f>IFERROR(_xlfn.IFNA(VLOOKUP($D:$D,history!$I:$Y,3,0),VLOOKUP(E:E,history!$H:$Y,4,0)),"--")</f>
        <v>--</v>
      </c>
      <c r="J2126" s="282" t="s">
        <v>9870</v>
      </c>
      <c r="K2126" s="282" t="str">
        <f t="shared" si="378"/>
        <v/>
      </c>
      <c r="L2126" s="312">
        <f t="shared" si="374"/>
        <v>191.64</v>
      </c>
      <c r="M2126" s="312">
        <f t="shared" si="375"/>
        <v>290.36</v>
      </c>
      <c r="N2126" s="297" t="str">
        <f>_xlfn.IFNA(VLOOKUP($E:$E,'1'!$A:$E,3,0),"")</f>
        <v/>
      </c>
      <c r="O2126" s="297" t="str">
        <f>_xlfn.IFNA(VLOOKUP($E:$E,'2'!$A:$E,3,0),"")</f>
        <v/>
      </c>
      <c r="P2126" s="297" t="str">
        <f>_xlfn.IFNA(VLOOKUP($E:$E,'3'!$A:$D,3,0),"")</f>
        <v/>
      </c>
      <c r="Q2126" s="297" t="str">
        <f>_xlfn.IFNA(VLOOKUP($E:$E,'4'!$A:$F,3,0),"")</f>
        <v/>
      </c>
      <c r="R2126" s="297" t="str">
        <f>_xlfn.IFNA(VLOOKUP($E:$E,'5'!$A:$F,3,0),"")</f>
        <v/>
      </c>
      <c r="S2126" s="297" t="str">
        <f>_xlfn.IFNA(VLOOKUP($E:$E,'6'!$A:$F,3,0),"")</f>
        <v/>
      </c>
      <c r="T2126" s="313">
        <v>1</v>
      </c>
      <c r="U2126" s="313">
        <v>125</v>
      </c>
      <c r="V2126" s="313">
        <v>250</v>
      </c>
      <c r="W2126" s="314">
        <v>8.4000000000000005E-2</v>
      </c>
      <c r="X2126" s="315">
        <v>1.4999999999999999E-4</v>
      </c>
      <c r="Y2126" s="749">
        <v>280</v>
      </c>
      <c r="Z2126" s="282"/>
      <c r="AA2126" s="316" t="s">
        <v>393</v>
      </c>
      <c r="AB2126" s="282" t="s">
        <v>9163</v>
      </c>
      <c r="AC2126" s="317" t="s">
        <v>2081</v>
      </c>
      <c r="AD2126" s="318" t="s">
        <v>11366</v>
      </c>
      <c r="AE2126" s="319">
        <v>0</v>
      </c>
      <c r="AF2126" s="319" t="s">
        <v>11282</v>
      </c>
      <c r="AG2126" s="320">
        <v>3.64</v>
      </c>
      <c r="AH2126" s="321">
        <f t="shared" si="376"/>
        <v>0</v>
      </c>
      <c r="AI2126" s="287">
        <f>_xlfn.IFNA(VLOOKUP(AD:AD,грп!B:C,2,0),0)</f>
        <v>0</v>
      </c>
      <c r="AJ2126" s="607">
        <v>45</v>
      </c>
      <c r="AK2126" s="672">
        <f t="shared" si="377"/>
        <v>0</v>
      </c>
      <c r="AL2126" s="174"/>
    </row>
    <row r="2127" spans="1:38" s="4" customFormat="1" ht="12" customHeight="1" outlineLevel="1" x14ac:dyDescent="0.35">
      <c r="A2127" s="307" t="s">
        <v>10402</v>
      </c>
      <c r="B2127" s="308" t="s">
        <v>7645</v>
      </c>
      <c r="C2127" s="309" t="s">
        <v>21</v>
      </c>
      <c r="D2127" s="310" t="s">
        <v>11101</v>
      </c>
      <c r="E2127" s="322" t="s">
        <v>5297</v>
      </c>
      <c r="F2127" s="293"/>
      <c r="G2127" s="293"/>
      <c r="H2127" s="294"/>
      <c r="I2127" s="294" t="str">
        <f>IFERROR(_xlfn.IFNA(VLOOKUP($D:$D,history!$I:$Y,3,0),VLOOKUP(E:E,history!$H:$Y,4,0)),"--")</f>
        <v>--</v>
      </c>
      <c r="J2127" s="282" t="s">
        <v>9870</v>
      </c>
      <c r="K2127" s="282" t="str">
        <f t="shared" si="378"/>
        <v/>
      </c>
      <c r="L2127" s="312">
        <f t="shared" si="374"/>
        <v>221.12</v>
      </c>
      <c r="M2127" s="312">
        <f t="shared" si="375"/>
        <v>335.03</v>
      </c>
      <c r="N2127" s="297" t="str">
        <f>_xlfn.IFNA(VLOOKUP($E:$E,'1'!$A:$E,3,0),"")</f>
        <v/>
      </c>
      <c r="O2127" s="297" t="str">
        <f>_xlfn.IFNA(VLOOKUP($E:$E,'2'!$A:$E,3,0),"")</f>
        <v/>
      </c>
      <c r="P2127" s="297" t="str">
        <f>_xlfn.IFNA(VLOOKUP($E:$E,'3'!$A:$D,3,0),"")</f>
        <v/>
      </c>
      <c r="Q2127" s="297" t="str">
        <f>_xlfn.IFNA(VLOOKUP($E:$E,'4'!$A:$F,3,0),"")</f>
        <v/>
      </c>
      <c r="R2127" s="297" t="str">
        <f>_xlfn.IFNA(VLOOKUP($E:$E,'5'!$A:$F,3,0),"")</f>
        <v/>
      </c>
      <c r="S2127" s="297" t="str">
        <f>_xlfn.IFNA(VLOOKUP($E:$E,'6'!$A:$F,3,0),"")</f>
        <v/>
      </c>
      <c r="T2127" s="313">
        <v>1</v>
      </c>
      <c r="U2127" s="313">
        <v>40</v>
      </c>
      <c r="V2127" s="313">
        <v>80</v>
      </c>
      <c r="W2127" s="314">
        <v>0.13800000000000001</v>
      </c>
      <c r="X2127" s="315">
        <v>2.7678570000000001E-4</v>
      </c>
      <c r="Y2127" s="749">
        <v>320</v>
      </c>
      <c r="Z2127" s="282"/>
      <c r="AA2127" s="316" t="s">
        <v>10390</v>
      </c>
      <c r="AB2127" s="282" t="s">
        <v>9164</v>
      </c>
      <c r="AC2127" s="317" t="s">
        <v>2081</v>
      </c>
      <c r="AD2127" s="318" t="s">
        <v>11366</v>
      </c>
      <c r="AE2127" s="319">
        <v>0</v>
      </c>
      <c r="AF2127" s="319" t="s">
        <v>11284</v>
      </c>
      <c r="AG2127" s="320">
        <v>4.2</v>
      </c>
      <c r="AH2127" s="321">
        <f t="shared" si="376"/>
        <v>0</v>
      </c>
      <c r="AI2127" s="287">
        <f>_xlfn.IFNA(VLOOKUP(AD:AD,грп!B:C,2,0),0)</f>
        <v>0</v>
      </c>
      <c r="AJ2127" s="607">
        <v>0</v>
      </c>
      <c r="AK2127" s="672" t="str">
        <f t="shared" si="377"/>
        <v>new</v>
      </c>
      <c r="AL2127" s="174"/>
    </row>
    <row r="2128" spans="1:38" s="4" customFormat="1" ht="11.45" customHeight="1" outlineLevel="1" x14ac:dyDescent="0.35">
      <c r="A2128" s="307" t="s">
        <v>10402</v>
      </c>
      <c r="B2128" s="308" t="s">
        <v>7646</v>
      </c>
      <c r="C2128" s="309" t="s">
        <v>21</v>
      </c>
      <c r="D2128" s="310" t="s">
        <v>11102</v>
      </c>
      <c r="E2128" s="322" t="s">
        <v>5382</v>
      </c>
      <c r="F2128" s="293"/>
      <c r="G2128" s="293"/>
      <c r="H2128" s="294"/>
      <c r="I2128" s="294" t="str">
        <f>IFERROR(_xlfn.IFNA(VLOOKUP($D:$D,history!$I:$Y,3,0),VLOOKUP(E:E,history!$H:$Y,4,0)),"--")</f>
        <v>--</v>
      </c>
      <c r="J2128" s="282" t="s">
        <v>9870</v>
      </c>
      <c r="K2128" s="282" t="str">
        <f t="shared" si="378"/>
        <v/>
      </c>
      <c r="L2128" s="312">
        <f t="shared" si="374"/>
        <v>157.94</v>
      </c>
      <c r="M2128" s="312">
        <f t="shared" si="375"/>
        <v>239.31</v>
      </c>
      <c r="N2128" s="297" t="str">
        <f>_xlfn.IFNA(VLOOKUP($E:$E,'1'!$A:$E,3,0),"")</f>
        <v/>
      </c>
      <c r="O2128" s="297" t="str">
        <f>_xlfn.IFNA(VLOOKUP($E:$E,'2'!$A:$E,3,0),"")</f>
        <v/>
      </c>
      <c r="P2128" s="297" t="str">
        <f>_xlfn.IFNA(VLOOKUP($E:$E,'3'!$A:$D,3,0),"")</f>
        <v/>
      </c>
      <c r="Q2128" s="297" t="str">
        <f>_xlfn.IFNA(VLOOKUP($E:$E,'4'!$A:$F,3,0),"")</f>
        <v/>
      </c>
      <c r="R2128" s="297" t="str">
        <f>_xlfn.IFNA(VLOOKUP($E:$E,'5'!$A:$F,3,0),"")</f>
        <v/>
      </c>
      <c r="S2128" s="297" t="str">
        <f>_xlfn.IFNA(VLOOKUP($E:$E,'6'!$A:$F,3,0),"")</f>
        <v/>
      </c>
      <c r="T2128" s="313">
        <v>1</v>
      </c>
      <c r="U2128" s="313">
        <v>60</v>
      </c>
      <c r="V2128" s="313">
        <v>120</v>
      </c>
      <c r="W2128" s="314">
        <v>8.1000000000000003E-2</v>
      </c>
      <c r="X2128" s="315">
        <v>1.6666669999999999E-4</v>
      </c>
      <c r="Y2128" s="749">
        <v>230</v>
      </c>
      <c r="Z2128" s="282"/>
      <c r="AA2128" s="316" t="s">
        <v>393</v>
      </c>
      <c r="AB2128" s="282" t="s">
        <v>9164</v>
      </c>
      <c r="AC2128" s="317" t="s">
        <v>2081</v>
      </c>
      <c r="AD2128" s="318" t="s">
        <v>11366</v>
      </c>
      <c r="AE2128" s="319">
        <v>0</v>
      </c>
      <c r="AF2128" s="319" t="s">
        <v>11284</v>
      </c>
      <c r="AG2128" s="320">
        <v>3</v>
      </c>
      <c r="AH2128" s="321">
        <f t="shared" si="376"/>
        <v>0</v>
      </c>
      <c r="AI2128" s="287">
        <f>_xlfn.IFNA(VLOOKUP(AD:AD,грп!B:C,2,0),0)</f>
        <v>0</v>
      </c>
      <c r="AJ2128" s="607">
        <v>0</v>
      </c>
      <c r="AK2128" s="672" t="str">
        <f t="shared" si="377"/>
        <v>new</v>
      </c>
      <c r="AL2128" s="174"/>
    </row>
    <row r="2129" spans="1:39" s="4" customFormat="1" ht="11.45" customHeight="1" outlineLevel="1" x14ac:dyDescent="0.35">
      <c r="A2129" s="307" t="s">
        <v>10402</v>
      </c>
      <c r="B2129" s="308" t="s">
        <v>7647</v>
      </c>
      <c r="C2129" s="309" t="s">
        <v>21</v>
      </c>
      <c r="D2129" s="310" t="s">
        <v>11103</v>
      </c>
      <c r="E2129" s="322" t="s">
        <v>5383</v>
      </c>
      <c r="F2129" s="293"/>
      <c r="G2129" s="293"/>
      <c r="H2129" s="294"/>
      <c r="I2129" s="294" t="str">
        <f>IFERROR(_xlfn.IFNA(VLOOKUP($D:$D,history!$I:$Y,3,0),VLOOKUP(E:E,history!$H:$Y,4,0)),"--")</f>
        <v>--</v>
      </c>
      <c r="J2129" s="282" t="s">
        <v>9870</v>
      </c>
      <c r="K2129" s="282" t="str">
        <f t="shared" si="378"/>
        <v/>
      </c>
      <c r="L2129" s="312">
        <f t="shared" si="374"/>
        <v>202.69</v>
      </c>
      <c r="M2129" s="312">
        <f t="shared" si="375"/>
        <v>307.11</v>
      </c>
      <c r="N2129" s="297" t="str">
        <f>_xlfn.IFNA(VLOOKUP($E:$E,'1'!$A:$E,3,0),"")</f>
        <v/>
      </c>
      <c r="O2129" s="297" t="str">
        <f>_xlfn.IFNA(VLOOKUP($E:$E,'2'!$A:$E,3,0),"")</f>
        <v/>
      </c>
      <c r="P2129" s="297" t="str">
        <f>_xlfn.IFNA(VLOOKUP($E:$E,'3'!$A:$D,3,0),"")</f>
        <v/>
      </c>
      <c r="Q2129" s="297" t="str">
        <f>_xlfn.IFNA(VLOOKUP($E:$E,'4'!$A:$F,3,0),"")</f>
        <v/>
      </c>
      <c r="R2129" s="297" t="str">
        <f>_xlfn.IFNA(VLOOKUP($E:$E,'5'!$A:$F,3,0),"")</f>
        <v/>
      </c>
      <c r="S2129" s="297" t="str">
        <f>_xlfn.IFNA(VLOOKUP($E:$E,'6'!$A:$F,3,0),"")</f>
        <v/>
      </c>
      <c r="T2129" s="313">
        <v>1</v>
      </c>
      <c r="U2129" s="313">
        <v>60</v>
      </c>
      <c r="V2129" s="313">
        <v>120</v>
      </c>
      <c r="W2129" s="314">
        <v>9.1999999999999998E-2</v>
      </c>
      <c r="X2129" s="315">
        <v>2.5000000000000001E-4</v>
      </c>
      <c r="Y2129" s="749">
        <v>290</v>
      </c>
      <c r="Z2129" s="282"/>
      <c r="AA2129" s="316" t="s">
        <v>393</v>
      </c>
      <c r="AB2129" s="282" t="s">
        <v>9164</v>
      </c>
      <c r="AC2129" s="317" t="s">
        <v>2081</v>
      </c>
      <c r="AD2129" s="318" t="s">
        <v>11366</v>
      </c>
      <c r="AE2129" s="319">
        <v>0</v>
      </c>
      <c r="AF2129" s="319" t="s">
        <v>11284</v>
      </c>
      <c r="AG2129" s="320">
        <v>3.85</v>
      </c>
      <c r="AH2129" s="321">
        <f t="shared" si="376"/>
        <v>0</v>
      </c>
      <c r="AI2129" s="287">
        <f>_xlfn.IFNA(VLOOKUP(AD:AD,грп!B:C,2,0),0)</f>
        <v>0</v>
      </c>
      <c r="AJ2129" s="607">
        <v>0</v>
      </c>
      <c r="AK2129" s="672" t="str">
        <f t="shared" si="377"/>
        <v>new</v>
      </c>
      <c r="AL2129" s="174"/>
    </row>
    <row r="2130" spans="1:39" s="4" customFormat="1" ht="11.45" customHeight="1" outlineLevel="1" x14ac:dyDescent="0.35">
      <c r="A2130" s="307" t="s">
        <v>10402</v>
      </c>
      <c r="B2130" s="308" t="s">
        <v>7648</v>
      </c>
      <c r="C2130" s="309" t="s">
        <v>21</v>
      </c>
      <c r="D2130" s="310" t="s">
        <v>11104</v>
      </c>
      <c r="E2130" s="322" t="s">
        <v>5384</v>
      </c>
      <c r="F2130" s="293"/>
      <c r="G2130" s="293"/>
      <c r="H2130" s="294"/>
      <c r="I2130" s="294" t="str">
        <f>IFERROR(_xlfn.IFNA(VLOOKUP($D:$D,history!$I:$Y,3,0),VLOOKUP(E:E,history!$H:$Y,4,0)),"--")</f>
        <v>--</v>
      </c>
      <c r="J2130" s="282" t="s">
        <v>9870</v>
      </c>
      <c r="K2130" s="282" t="str">
        <f t="shared" si="378"/>
        <v/>
      </c>
      <c r="L2130" s="312">
        <f t="shared" si="374"/>
        <v>329.05</v>
      </c>
      <c r="M2130" s="312">
        <f t="shared" si="375"/>
        <v>498.56</v>
      </c>
      <c r="N2130" s="297" t="str">
        <f>_xlfn.IFNA(VLOOKUP($E:$E,'1'!$A:$E,3,0),"")</f>
        <v/>
      </c>
      <c r="O2130" s="297" t="str">
        <f>_xlfn.IFNA(VLOOKUP($E:$E,'2'!$A:$E,3,0),"")</f>
        <v/>
      </c>
      <c r="P2130" s="297" t="str">
        <f>_xlfn.IFNA(VLOOKUP($E:$E,'3'!$A:$D,3,0),"")</f>
        <v/>
      </c>
      <c r="Q2130" s="297" t="str">
        <f>_xlfn.IFNA(VLOOKUP($E:$E,'4'!$A:$F,3,0),"")</f>
        <v/>
      </c>
      <c r="R2130" s="297" t="str">
        <f>_xlfn.IFNA(VLOOKUP($E:$E,'5'!$A:$F,3,0),"")</f>
        <v/>
      </c>
      <c r="S2130" s="297" t="str">
        <f>_xlfn.IFNA(VLOOKUP($E:$E,'6'!$A:$F,3,0),"")</f>
        <v/>
      </c>
      <c r="T2130" s="313">
        <v>1</v>
      </c>
      <c r="U2130" s="313">
        <v>40</v>
      </c>
      <c r="V2130" s="313">
        <v>80</v>
      </c>
      <c r="W2130" s="314">
        <v>0.21299999999999999</v>
      </c>
      <c r="X2130" s="315">
        <v>4.6428570000000001E-4</v>
      </c>
      <c r="Y2130" s="749">
        <v>470</v>
      </c>
      <c r="Z2130" s="282"/>
      <c r="AA2130" s="316" t="s">
        <v>393</v>
      </c>
      <c r="AB2130" s="282" t="s">
        <v>9164</v>
      </c>
      <c r="AC2130" s="317" t="s">
        <v>2081</v>
      </c>
      <c r="AD2130" s="318" t="s">
        <v>11366</v>
      </c>
      <c r="AE2130" s="319">
        <v>0</v>
      </c>
      <c r="AF2130" s="319" t="s">
        <v>11284</v>
      </c>
      <c r="AG2130" s="320">
        <v>6.25</v>
      </c>
      <c r="AH2130" s="321">
        <f t="shared" si="376"/>
        <v>0</v>
      </c>
      <c r="AI2130" s="287">
        <f>_xlfn.IFNA(VLOOKUP(AD:AD,грп!B:C,2,0),0)</f>
        <v>0</v>
      </c>
      <c r="AJ2130" s="607">
        <v>0</v>
      </c>
      <c r="AK2130" s="672" t="str">
        <f t="shared" si="377"/>
        <v>new</v>
      </c>
      <c r="AL2130" s="174"/>
    </row>
    <row r="2131" spans="1:39" s="4" customFormat="1" ht="12" customHeight="1" x14ac:dyDescent="0.35">
      <c r="A2131" s="288"/>
      <c r="B2131" s="289"/>
      <c r="C2131" s="290" t="s">
        <v>555</v>
      </c>
      <c r="D2131" s="291" t="s">
        <v>1588</v>
      </c>
      <c r="E2131" s="292"/>
      <c r="F2131" s="293"/>
      <c r="G2131" s="293"/>
      <c r="H2131" s="294"/>
      <c r="I2131" s="294"/>
      <c r="J2131" s="282" t="s">
        <v>393</v>
      </c>
      <c r="K2131" s="282" t="str">
        <f t="shared" si="378"/>
        <v/>
      </c>
      <c r="L2131" s="295"/>
      <c r="M2131" s="296"/>
      <c r="N2131" s="297"/>
      <c r="O2131" s="297"/>
      <c r="P2131" s="297"/>
      <c r="Q2131" s="297" t="str">
        <f>_xlfn.IFNA(VLOOKUP($E:$E,'4'!$A:$F,3,0),"")</f>
        <v/>
      </c>
      <c r="R2131" s="297" t="str">
        <f>_xlfn.IFNA(VLOOKUP($E:$E,'5'!$A:$F,3,0),"")</f>
        <v/>
      </c>
      <c r="S2131" s="297"/>
      <c r="T2131" s="298"/>
      <c r="U2131" s="299"/>
      <c r="V2131" s="299"/>
      <c r="W2131" s="300"/>
      <c r="X2131" s="301"/>
      <c r="Y2131" s="749"/>
      <c r="Z2131" s="282"/>
      <c r="AA2131" s="280"/>
      <c r="AB2131" s="280"/>
      <c r="AC2131" s="302"/>
      <c r="AD2131" s="303" t="s">
        <v>1588</v>
      </c>
      <c r="AE2131" s="280"/>
      <c r="AF2131" s="329"/>
      <c r="AG2131" s="305"/>
      <c r="AH2131" s="306"/>
      <c r="AI2131" s="287">
        <f>_xlfn.IFNA(VLOOKUP(AD:AD,грп!B:C,2,0),0)</f>
        <v>0</v>
      </c>
      <c r="AJ2131" s="607">
        <v>0</v>
      </c>
      <c r="AK2131" s="672" t="str">
        <f t="shared" si="377"/>
        <v xml:space="preserve"> </v>
      </c>
      <c r="AL2131" s="174"/>
    </row>
    <row r="2132" spans="1:39" s="4" customFormat="1" ht="12" customHeight="1" outlineLevel="1" x14ac:dyDescent="0.35">
      <c r="A2132" s="307" t="s">
        <v>10402</v>
      </c>
      <c r="B2132" s="308" t="s">
        <v>7649</v>
      </c>
      <c r="C2132" s="328"/>
      <c r="D2132" s="310" t="s">
        <v>10145</v>
      </c>
      <c r="E2132" s="322" t="s">
        <v>1082</v>
      </c>
      <c r="F2132" s="293"/>
      <c r="G2132" s="293"/>
      <c r="H2132" s="294">
        <v>7</v>
      </c>
      <c r="I2132" s="294" t="str">
        <f>IFERROR(_xlfn.IFNA(VLOOKUP($D:$D,history!$I:$Y,3,0),VLOOKUP(E:E,history!$H:$Y,4,0)),"--")</f>
        <v>--</v>
      </c>
      <c r="J2132" s="282" t="s">
        <v>9870</v>
      </c>
      <c r="K2132" s="282" t="str">
        <f t="shared" si="378"/>
        <v/>
      </c>
      <c r="L2132" s="312">
        <f t="shared" ref="L2132:L2163" si="379">IF($A$3="ИМ",ROUND($Y2132*(1-($L$6-$F$4))*(1-$F$3)*(1+$AG$2),2),ROUND($M2132*(1-($L$6-$F$4))*(1-$F$3)*(1+$AG$2),2))</f>
        <v>458.04</v>
      </c>
      <c r="M2132" s="312">
        <f t="shared" ref="M2132:M2163" si="380">ROUND(IF($A$3="РЕГИОНЫ",AG2132*$AG$3*$AG$1,IF(AI2132=0,AG2132*$AG$3*$AG$1,AG2132*$AG$3*(1-5%)*$AG$1)),2)</f>
        <v>694</v>
      </c>
      <c r="N2132" s="297" t="str">
        <f>_xlfn.IFNA(VLOOKUP($E:$E,'1'!$A:$E,3,0),"")</f>
        <v/>
      </c>
      <c r="O2132" s="297" t="str">
        <f>_xlfn.IFNA(VLOOKUP($E:$E,'2'!$A:$E,3,0),"")</f>
        <v/>
      </c>
      <c r="P2132" s="297" t="str">
        <f>_xlfn.IFNA(VLOOKUP($E:$E,'3'!$A:$D,3,0),"")</f>
        <v/>
      </c>
      <c r="Q2132" s="297" t="str">
        <f>_xlfn.IFNA(VLOOKUP($E:$E,'4'!$A:$F,3,0),"")</f>
        <v/>
      </c>
      <c r="R2132" s="297" t="str">
        <f>_xlfn.IFNA(VLOOKUP($E:$E,'5'!$A:$F,3,0),"")</f>
        <v/>
      </c>
      <c r="S2132" s="297" t="str">
        <f>_xlfn.IFNA(VLOOKUP($E:$E,'6'!$A:$F,3,0),"")</f>
        <v/>
      </c>
      <c r="T2132" s="313">
        <v>5</v>
      </c>
      <c r="U2132" s="313">
        <v>10</v>
      </c>
      <c r="V2132" s="313">
        <v>40</v>
      </c>
      <c r="W2132" s="314">
        <v>0.30399999999999999</v>
      </c>
      <c r="X2132" s="315">
        <v>4.6874999999999998E-4</v>
      </c>
      <c r="Y2132" s="749">
        <v>660</v>
      </c>
      <c r="Z2132" s="282"/>
      <c r="AA2132" s="316" t="s">
        <v>393</v>
      </c>
      <c r="AB2132" s="282" t="s">
        <v>9885</v>
      </c>
      <c r="AC2132" s="317" t="s">
        <v>2081</v>
      </c>
      <c r="AD2132" s="318" t="s">
        <v>1588</v>
      </c>
      <c r="AE2132" s="319">
        <v>0</v>
      </c>
      <c r="AF2132" s="319" t="s">
        <v>11282</v>
      </c>
      <c r="AG2132" s="320">
        <v>8.6999999999999993</v>
      </c>
      <c r="AH2132" s="321">
        <f t="shared" ref="AH2132:AH2163" si="381">IF($A$3="РЕГИОНЫ",ROUND($AG2132*(1-($L$6-$F$4))*(1-$F$3)*(1+$AG$2)*$AG$1,2),0)</f>
        <v>0</v>
      </c>
      <c r="AI2132" s="287">
        <f>_xlfn.IFNA(VLOOKUP(AD:AD,грп!B:C,2,0),0)</f>
        <v>0</v>
      </c>
      <c r="AJ2132" s="607">
        <v>20</v>
      </c>
      <c r="AK2132" s="672">
        <f t="shared" si="377"/>
        <v>0</v>
      </c>
      <c r="AL2132" s="174"/>
    </row>
    <row r="2133" spans="1:39" s="4" customFormat="1" ht="12" customHeight="1" outlineLevel="1" x14ac:dyDescent="0.35">
      <c r="A2133" s="307" t="s">
        <v>10402</v>
      </c>
      <c r="B2133" s="308" t="s">
        <v>7650</v>
      </c>
      <c r="C2133" s="328"/>
      <c r="D2133" s="310" t="s">
        <v>10146</v>
      </c>
      <c r="E2133" s="322" t="s">
        <v>1085</v>
      </c>
      <c r="F2133" s="293"/>
      <c r="G2133" s="293"/>
      <c r="H2133" s="294">
        <v>23</v>
      </c>
      <c r="I2133" s="294" t="str">
        <f>IFERROR(_xlfn.IFNA(VLOOKUP($D:$D,history!$I:$Y,3,0),VLOOKUP(E:E,history!$H:$Y,4,0)),"--")</f>
        <v>--</v>
      </c>
      <c r="J2133" s="282" t="s">
        <v>9869</v>
      </c>
      <c r="K2133" s="282" t="str">
        <f t="shared" si="378"/>
        <v/>
      </c>
      <c r="L2133" s="312">
        <f t="shared" si="379"/>
        <v>466.46</v>
      </c>
      <c r="M2133" s="312">
        <f t="shared" si="380"/>
        <v>706.76</v>
      </c>
      <c r="N2133" s="297" t="str">
        <f>_xlfn.IFNA(VLOOKUP($E:$E,'1'!$A:$E,3,0),"")</f>
        <v/>
      </c>
      <c r="O2133" s="297" t="str">
        <f>_xlfn.IFNA(VLOOKUP($E:$E,'2'!$A:$E,3,0),"")</f>
        <v/>
      </c>
      <c r="P2133" s="297" t="str">
        <f>_xlfn.IFNA(VLOOKUP($E:$E,'3'!$A:$D,3,0),"")</f>
        <v/>
      </c>
      <c r="Q2133" s="297" t="str">
        <f>_xlfn.IFNA(VLOOKUP($E:$E,'4'!$A:$F,3,0),"")</f>
        <v/>
      </c>
      <c r="R2133" s="297" t="str">
        <f>_xlfn.IFNA(VLOOKUP($E:$E,'5'!$A:$F,3,0),"")</f>
        <v/>
      </c>
      <c r="S2133" s="297" t="str">
        <f>_xlfn.IFNA(VLOOKUP($E:$E,'6'!$A:$F,3,0),"")</f>
        <v/>
      </c>
      <c r="T2133" s="313">
        <v>5</v>
      </c>
      <c r="U2133" s="313">
        <v>10</v>
      </c>
      <c r="V2133" s="313">
        <v>40</v>
      </c>
      <c r="W2133" s="314">
        <v>0.31900000000000001</v>
      </c>
      <c r="X2133" s="315">
        <v>4.6874999999999998E-4</v>
      </c>
      <c r="Y2133" s="749">
        <v>670</v>
      </c>
      <c r="Z2133" s="282"/>
      <c r="AA2133" s="316" t="s">
        <v>10388</v>
      </c>
      <c r="AB2133" s="282" t="s">
        <v>9163</v>
      </c>
      <c r="AC2133" s="317" t="s">
        <v>2081</v>
      </c>
      <c r="AD2133" s="318" t="s">
        <v>1588</v>
      </c>
      <c r="AE2133" s="319">
        <v>0</v>
      </c>
      <c r="AF2133" s="319" t="s">
        <v>11282</v>
      </c>
      <c r="AG2133" s="320">
        <v>8.86</v>
      </c>
      <c r="AH2133" s="321">
        <f t="shared" si="381"/>
        <v>0</v>
      </c>
      <c r="AI2133" s="287">
        <f>_xlfn.IFNA(VLOOKUP(AD:AD,грп!B:C,2,0),0)</f>
        <v>0</v>
      </c>
      <c r="AJ2133" s="607">
        <v>0</v>
      </c>
      <c r="AK2133" s="672">
        <f t="shared" si="377"/>
        <v>0</v>
      </c>
      <c r="AL2133" s="174"/>
    </row>
    <row r="2134" spans="1:39" s="4" customFormat="1" ht="12" customHeight="1" outlineLevel="1" x14ac:dyDescent="0.35">
      <c r="A2134" s="307" t="s">
        <v>10402</v>
      </c>
      <c r="B2134" s="308" t="s">
        <v>7651</v>
      </c>
      <c r="C2134" s="323"/>
      <c r="D2134" s="310" t="s">
        <v>5064</v>
      </c>
      <c r="E2134" s="322" t="s">
        <v>1083</v>
      </c>
      <c r="F2134" s="293"/>
      <c r="G2134" s="293"/>
      <c r="H2134" s="294"/>
      <c r="I2134" s="294" t="str">
        <f>IFERROR(_xlfn.IFNA(VLOOKUP($D:$D,history!$I:$Y,3,0),VLOOKUP(E:E,history!$H:$Y,4,0)),"--")</f>
        <v>--</v>
      </c>
      <c r="J2134" s="282" t="s">
        <v>5946</v>
      </c>
      <c r="K2134" s="282" t="str">
        <f t="shared" si="378"/>
        <v/>
      </c>
      <c r="L2134" s="312">
        <f t="shared" si="379"/>
        <v>420.13</v>
      </c>
      <c r="M2134" s="312">
        <f t="shared" si="380"/>
        <v>636.55999999999995</v>
      </c>
      <c r="N2134" s="297" t="str">
        <f>_xlfn.IFNA(VLOOKUP($E:$E,'1'!$A:$E,3,0),"")</f>
        <v/>
      </c>
      <c r="O2134" s="297" t="str">
        <f>_xlfn.IFNA(VLOOKUP($E:$E,'2'!$A:$E,3,0),"")</f>
        <v/>
      </c>
      <c r="P2134" s="297" t="str">
        <f>_xlfn.IFNA(VLOOKUP($E:$E,'3'!$A:$D,3,0),"")</f>
        <v/>
      </c>
      <c r="Q2134" s="297" t="str">
        <f>_xlfn.IFNA(VLOOKUP($E:$E,'4'!$A:$F,3,0),"")</f>
        <v/>
      </c>
      <c r="R2134" s="297" t="str">
        <f>_xlfn.IFNA(VLOOKUP($E:$E,'5'!$A:$F,3,0),"")</f>
        <v/>
      </c>
      <c r="S2134" s="297" t="str">
        <f>_xlfn.IFNA(VLOOKUP($E:$E,'6'!$A:$F,3,0),"")</f>
        <v/>
      </c>
      <c r="T2134" s="313">
        <v>5</v>
      </c>
      <c r="U2134" s="313">
        <v>10</v>
      </c>
      <c r="V2134" s="313">
        <v>40</v>
      </c>
      <c r="W2134" s="314">
        <v>0.29599999999999999</v>
      </c>
      <c r="X2134" s="315">
        <v>4.7115379999999998E-4</v>
      </c>
      <c r="Y2134" s="749">
        <v>590</v>
      </c>
      <c r="Z2134" s="282"/>
      <c r="AA2134" s="316" t="s">
        <v>10392</v>
      </c>
      <c r="AB2134" s="282" t="s">
        <v>9163</v>
      </c>
      <c r="AC2134" s="317" t="s">
        <v>2081</v>
      </c>
      <c r="AD2134" s="318" t="s">
        <v>1588</v>
      </c>
      <c r="AE2134" s="319">
        <v>0</v>
      </c>
      <c r="AF2134" s="319" t="s">
        <v>11282</v>
      </c>
      <c r="AG2134" s="320">
        <v>7.98</v>
      </c>
      <c r="AH2134" s="321">
        <f t="shared" si="381"/>
        <v>0</v>
      </c>
      <c r="AI2134" s="287">
        <f>_xlfn.IFNA(VLOOKUP(AD:AD,грп!B:C,2,0),0)</f>
        <v>0</v>
      </c>
      <c r="AJ2134" s="607">
        <v>0</v>
      </c>
      <c r="AK2134" s="672">
        <f t="shared" si="377"/>
        <v>0</v>
      </c>
      <c r="AL2134" s="174"/>
    </row>
    <row r="2135" spans="1:39" s="4" customFormat="1" ht="12" customHeight="1" outlineLevel="1" x14ac:dyDescent="0.35">
      <c r="A2135" s="307" t="s">
        <v>10402</v>
      </c>
      <c r="B2135" s="308" t="s">
        <v>7652</v>
      </c>
      <c r="C2135" s="328"/>
      <c r="D2135" s="310" t="s">
        <v>11105</v>
      </c>
      <c r="E2135" s="322" t="s">
        <v>1084</v>
      </c>
      <c r="F2135" s="293"/>
      <c r="G2135" s="293"/>
      <c r="H2135" s="294">
        <v>6</v>
      </c>
      <c r="I2135" s="294" t="str">
        <f>IFERROR(_xlfn.IFNA(VLOOKUP($D:$D,history!$I:$Y,3,0),VLOOKUP(E:E,history!$H:$Y,4,0)),"--")</f>
        <v>--</v>
      </c>
      <c r="J2135" s="282" t="s">
        <v>5946</v>
      </c>
      <c r="K2135" s="282" t="str">
        <f t="shared" si="378"/>
        <v/>
      </c>
      <c r="L2135" s="312">
        <f t="shared" si="379"/>
        <v>533.33000000000004</v>
      </c>
      <c r="M2135" s="312">
        <f t="shared" si="380"/>
        <v>808.07</v>
      </c>
      <c r="N2135" s="297" t="str">
        <f>_xlfn.IFNA(VLOOKUP($E:$E,'1'!$A:$E,3,0),"")</f>
        <v/>
      </c>
      <c r="O2135" s="297" t="str">
        <f>_xlfn.IFNA(VLOOKUP($E:$E,'2'!$A:$E,3,0),"")</f>
        <v/>
      </c>
      <c r="P2135" s="297" t="str">
        <f>_xlfn.IFNA(VLOOKUP($E:$E,'3'!$A:$D,3,0),"")</f>
        <v/>
      </c>
      <c r="Q2135" s="297" t="str">
        <f>_xlfn.IFNA(VLOOKUP($E:$E,'4'!$A:$F,3,0),"")</f>
        <v/>
      </c>
      <c r="R2135" s="297" t="str">
        <f>_xlfn.IFNA(VLOOKUP($E:$E,'5'!$A:$F,3,0),"")</f>
        <v/>
      </c>
      <c r="S2135" s="297" t="str">
        <f>_xlfn.IFNA(VLOOKUP($E:$E,'6'!$A:$F,3,0),"")</f>
        <v/>
      </c>
      <c r="T2135" s="313">
        <v>5</v>
      </c>
      <c r="U2135" s="313">
        <v>10</v>
      </c>
      <c r="V2135" s="313">
        <v>40</v>
      </c>
      <c r="W2135" s="314">
        <v>0.36499999999999999</v>
      </c>
      <c r="X2135" s="315">
        <v>4.583333E-4</v>
      </c>
      <c r="Y2135" s="749">
        <v>770</v>
      </c>
      <c r="Z2135" s="282"/>
      <c r="AA2135" s="316" t="s">
        <v>10388</v>
      </c>
      <c r="AB2135" s="282" t="s">
        <v>9163</v>
      </c>
      <c r="AC2135" s="317" t="s">
        <v>2081</v>
      </c>
      <c r="AD2135" s="318" t="s">
        <v>1588</v>
      </c>
      <c r="AE2135" s="319">
        <v>0</v>
      </c>
      <c r="AF2135" s="319" t="s">
        <v>11282</v>
      </c>
      <c r="AG2135" s="320">
        <v>10.130000000000001</v>
      </c>
      <c r="AH2135" s="321">
        <f t="shared" si="381"/>
        <v>0</v>
      </c>
      <c r="AI2135" s="287">
        <f>_xlfn.IFNA(VLOOKUP(AD:AD,грп!B:C,2,0),0)</f>
        <v>0</v>
      </c>
      <c r="AJ2135" s="607">
        <v>0</v>
      </c>
      <c r="AK2135" s="672">
        <f t="shared" si="377"/>
        <v>0</v>
      </c>
      <c r="AL2135" s="174"/>
    </row>
    <row r="2136" spans="1:39" s="4" customFormat="1" ht="12" customHeight="1" outlineLevel="1" x14ac:dyDescent="0.35">
      <c r="A2136" s="307" t="s">
        <v>10402</v>
      </c>
      <c r="B2136" s="308" t="s">
        <v>7653</v>
      </c>
      <c r="C2136" s="328"/>
      <c r="D2136" s="310" t="s">
        <v>11106</v>
      </c>
      <c r="E2136" s="322" t="s">
        <v>1081</v>
      </c>
      <c r="F2136" s="293"/>
      <c r="G2136" s="293"/>
      <c r="H2136" s="294">
        <v>4</v>
      </c>
      <c r="I2136" s="294" t="str">
        <f>IFERROR(_xlfn.IFNA(VLOOKUP($D:$D,history!$I:$Y,3,0),VLOOKUP(E:E,history!$H:$Y,4,0)),"--")</f>
        <v>--</v>
      </c>
      <c r="J2136" s="282" t="s">
        <v>9869</v>
      </c>
      <c r="K2136" s="282" t="str">
        <f t="shared" si="378"/>
        <v/>
      </c>
      <c r="L2136" s="312">
        <f t="shared" si="379"/>
        <v>649.15</v>
      </c>
      <c r="M2136" s="312">
        <f t="shared" si="380"/>
        <v>983.56</v>
      </c>
      <c r="N2136" s="297" t="str">
        <f>_xlfn.IFNA(VLOOKUP($E:$E,'1'!$A:$E,3,0),"")</f>
        <v/>
      </c>
      <c r="O2136" s="297" t="str">
        <f>_xlfn.IFNA(VLOOKUP($E:$E,'2'!$A:$E,3,0),"")</f>
        <v/>
      </c>
      <c r="P2136" s="297" t="str">
        <f>_xlfn.IFNA(VLOOKUP($E:$E,'3'!$A:$D,3,0),"")</f>
        <v/>
      </c>
      <c r="Q2136" s="297" t="str">
        <f>_xlfn.IFNA(VLOOKUP($E:$E,'4'!$A:$F,3,0),"")</f>
        <v/>
      </c>
      <c r="R2136" s="297" t="str">
        <f>_xlfn.IFNA(VLOOKUP($E:$E,'5'!$A:$F,3,0),"")</f>
        <v/>
      </c>
      <c r="S2136" s="297" t="str">
        <f>_xlfn.IFNA(VLOOKUP($E:$E,'6'!$A:$F,3,0),"")</f>
        <v/>
      </c>
      <c r="T2136" s="313">
        <v>5</v>
      </c>
      <c r="U2136" s="313">
        <v>10</v>
      </c>
      <c r="V2136" s="313">
        <v>40</v>
      </c>
      <c r="W2136" s="314">
        <v>0.48299999999999998</v>
      </c>
      <c r="X2136" s="315">
        <v>4.4999999999999999E-4</v>
      </c>
      <c r="Y2136" s="749">
        <v>930</v>
      </c>
      <c r="Z2136" s="282"/>
      <c r="AA2136" s="316" t="s">
        <v>10388</v>
      </c>
      <c r="AB2136" s="282" t="s">
        <v>9163</v>
      </c>
      <c r="AC2136" s="317" t="s">
        <v>2081</v>
      </c>
      <c r="AD2136" s="318" t="s">
        <v>1588</v>
      </c>
      <c r="AE2136" s="319">
        <v>0</v>
      </c>
      <c r="AF2136" s="319" t="s">
        <v>11282</v>
      </c>
      <c r="AG2136" s="320">
        <v>12.33</v>
      </c>
      <c r="AH2136" s="321">
        <f t="shared" si="381"/>
        <v>0</v>
      </c>
      <c r="AI2136" s="287">
        <f>_xlfn.IFNA(VLOOKUP(AD:AD,грп!B:C,2,0),0)</f>
        <v>0</v>
      </c>
      <c r="AJ2136" s="607">
        <v>20</v>
      </c>
      <c r="AK2136" s="672">
        <f t="shared" si="377"/>
        <v>0</v>
      </c>
      <c r="AL2136" s="174"/>
    </row>
    <row r="2137" spans="1:39" s="4" customFormat="1" ht="12" customHeight="1" outlineLevel="1" x14ac:dyDescent="0.35">
      <c r="A2137" s="307" t="s">
        <v>10402</v>
      </c>
      <c r="B2137" s="308" t="s">
        <v>7654</v>
      </c>
      <c r="C2137" s="328"/>
      <c r="D2137" s="310" t="s">
        <v>5065</v>
      </c>
      <c r="E2137" s="322" t="s">
        <v>1086</v>
      </c>
      <c r="F2137" s="293"/>
      <c r="G2137" s="293"/>
      <c r="H2137" s="294">
        <v>7</v>
      </c>
      <c r="I2137" s="294" t="str">
        <f>IFERROR(_xlfn.IFNA(VLOOKUP($D:$D,history!$I:$Y,3,0),VLOOKUP(E:E,history!$H:$Y,4,0)),"--")</f>
        <v>--</v>
      </c>
      <c r="J2137" s="282" t="s">
        <v>5946</v>
      </c>
      <c r="K2137" s="282" t="str">
        <f t="shared" si="378"/>
        <v/>
      </c>
      <c r="L2137" s="312">
        <f t="shared" si="379"/>
        <v>728.13</v>
      </c>
      <c r="M2137" s="312">
        <f t="shared" si="380"/>
        <v>1103.22</v>
      </c>
      <c r="N2137" s="297" t="str">
        <f>_xlfn.IFNA(VLOOKUP($E:$E,'1'!$A:$E,3,0),"")</f>
        <v/>
      </c>
      <c r="O2137" s="297" t="str">
        <f>_xlfn.IFNA(VLOOKUP($E:$E,'2'!$A:$E,3,0),"")</f>
        <v/>
      </c>
      <c r="P2137" s="297" t="str">
        <f>_xlfn.IFNA(VLOOKUP($E:$E,'3'!$A:$D,3,0),"")</f>
        <v/>
      </c>
      <c r="Q2137" s="297" t="str">
        <f>_xlfn.IFNA(VLOOKUP($E:$E,'4'!$A:$F,3,0),"")</f>
        <v/>
      </c>
      <c r="R2137" s="297" t="str">
        <f>_xlfn.IFNA(VLOOKUP($E:$E,'5'!$A:$F,3,0),"")</f>
        <v/>
      </c>
      <c r="S2137" s="297" t="str">
        <f>_xlfn.IFNA(VLOOKUP($E:$E,'6'!$A:$F,3,0),"")</f>
        <v/>
      </c>
      <c r="T2137" s="313">
        <v>5</v>
      </c>
      <c r="U2137" s="313">
        <v>10</v>
      </c>
      <c r="V2137" s="313">
        <v>40</v>
      </c>
      <c r="W2137" s="314">
        <v>0.44900000000000001</v>
      </c>
      <c r="X2137" s="315">
        <v>4.4999999999999999E-4</v>
      </c>
      <c r="Y2137" s="749">
        <v>1050</v>
      </c>
      <c r="Z2137" s="282"/>
      <c r="AA2137" s="316" t="s">
        <v>10392</v>
      </c>
      <c r="AB2137" s="282" t="s">
        <v>9163</v>
      </c>
      <c r="AC2137" s="317" t="s">
        <v>2081</v>
      </c>
      <c r="AD2137" s="318" t="s">
        <v>1588</v>
      </c>
      <c r="AE2137" s="319">
        <v>0</v>
      </c>
      <c r="AF2137" s="319" t="s">
        <v>11282</v>
      </c>
      <c r="AG2137" s="320">
        <v>13.83</v>
      </c>
      <c r="AH2137" s="321">
        <f t="shared" si="381"/>
        <v>0</v>
      </c>
      <c r="AI2137" s="287">
        <f>_xlfn.IFNA(VLOOKUP(AD:AD,грп!B:C,2,0),0)</f>
        <v>0</v>
      </c>
      <c r="AJ2137" s="607">
        <v>0</v>
      </c>
      <c r="AK2137" s="672">
        <f t="shared" si="377"/>
        <v>0</v>
      </c>
      <c r="AL2137" s="174"/>
    </row>
    <row r="2138" spans="1:39" s="4" customFormat="1" ht="12" customHeight="1" outlineLevel="1" x14ac:dyDescent="0.35">
      <c r="A2138" s="307" t="s">
        <v>10402</v>
      </c>
      <c r="B2138" s="308" t="s">
        <v>7655</v>
      </c>
      <c r="C2138" s="323"/>
      <c r="D2138" s="310" t="s">
        <v>11107</v>
      </c>
      <c r="E2138" s="322" t="s">
        <v>1087</v>
      </c>
      <c r="F2138" s="293"/>
      <c r="G2138" s="293"/>
      <c r="H2138" s="294">
        <v>9</v>
      </c>
      <c r="I2138" s="294" t="str">
        <f>IFERROR(_xlfn.IFNA(VLOOKUP($D:$D,history!$I:$Y,3,0),VLOOKUP(E:E,history!$H:$Y,4,0)),"--")</f>
        <v>--</v>
      </c>
      <c r="J2138" s="282" t="s">
        <v>9869</v>
      </c>
      <c r="K2138" s="282" t="str">
        <f t="shared" si="378"/>
        <v/>
      </c>
      <c r="L2138" s="312">
        <f t="shared" si="379"/>
        <v>90.03</v>
      </c>
      <c r="M2138" s="312">
        <f t="shared" si="380"/>
        <v>136.41</v>
      </c>
      <c r="N2138" s="297" t="str">
        <f>_xlfn.IFNA(VLOOKUP($E:$E,'1'!$A:$E,3,0),"")</f>
        <v/>
      </c>
      <c r="O2138" s="297" t="str">
        <f>_xlfn.IFNA(VLOOKUP($E:$E,'2'!$A:$E,3,0),"")</f>
        <v/>
      </c>
      <c r="P2138" s="297" t="str">
        <f>_xlfn.IFNA(VLOOKUP($E:$E,'3'!$A:$D,3,0),"")</f>
        <v/>
      </c>
      <c r="Q2138" s="297" t="str">
        <f>_xlfn.IFNA(VLOOKUP($E:$E,'4'!$A:$F,3,0),"")</f>
        <v/>
      </c>
      <c r="R2138" s="297" t="str">
        <f>_xlfn.IFNA(VLOOKUP($E:$E,'5'!$A:$F,3,0),"")</f>
        <v/>
      </c>
      <c r="S2138" s="297" t="str">
        <f>_xlfn.IFNA(VLOOKUP($E:$E,'6'!$A:$F,3,0),"")</f>
        <v/>
      </c>
      <c r="T2138" s="313">
        <v>5</v>
      </c>
      <c r="U2138" s="313">
        <v>125</v>
      </c>
      <c r="V2138" s="313">
        <v>500</v>
      </c>
      <c r="W2138" s="314">
        <v>2.1000000000000001E-2</v>
      </c>
      <c r="X2138" s="315">
        <v>4.0000000000000003E-5</v>
      </c>
      <c r="Y2138" s="749">
        <v>130</v>
      </c>
      <c r="Z2138" s="282"/>
      <c r="AA2138" s="316" t="s">
        <v>10388</v>
      </c>
      <c r="AB2138" s="282" t="s">
        <v>9163</v>
      </c>
      <c r="AC2138" s="317" t="s">
        <v>2081</v>
      </c>
      <c r="AD2138" s="318" t="s">
        <v>1588</v>
      </c>
      <c r="AE2138" s="319">
        <v>0</v>
      </c>
      <c r="AF2138" s="319" t="s">
        <v>11282</v>
      </c>
      <c r="AG2138" s="320">
        <v>1.71</v>
      </c>
      <c r="AH2138" s="321">
        <f t="shared" si="381"/>
        <v>0</v>
      </c>
      <c r="AI2138" s="287">
        <f>_xlfn.IFNA(VLOOKUP(AD:AD,грп!B:C,2,0),0)</f>
        <v>0</v>
      </c>
      <c r="AJ2138" s="607">
        <v>20</v>
      </c>
      <c r="AK2138" s="672">
        <f t="shared" si="377"/>
        <v>0</v>
      </c>
      <c r="AL2138" s="174"/>
    </row>
    <row r="2139" spans="1:39" s="6" customFormat="1" ht="12" customHeight="1" outlineLevel="1" x14ac:dyDescent="0.35">
      <c r="A2139" s="307" t="s">
        <v>10402</v>
      </c>
      <c r="B2139" s="308" t="s">
        <v>7656</v>
      </c>
      <c r="C2139" s="328"/>
      <c r="D2139" s="310" t="s">
        <v>11108</v>
      </c>
      <c r="E2139" s="322" t="s">
        <v>1088</v>
      </c>
      <c r="F2139" s="293"/>
      <c r="G2139" s="293"/>
      <c r="H2139" s="294"/>
      <c r="I2139" s="294" t="str">
        <f>IFERROR(_xlfn.IFNA(VLOOKUP($D:$D,history!$I:$Y,3,0),VLOOKUP(E:E,history!$H:$Y,4,0)),"--")</f>
        <v>--</v>
      </c>
      <c r="J2139" s="282" t="s">
        <v>5946</v>
      </c>
      <c r="K2139" s="282" t="str">
        <f t="shared" si="378"/>
        <v/>
      </c>
      <c r="L2139" s="312">
        <f t="shared" si="379"/>
        <v>70.02</v>
      </c>
      <c r="M2139" s="312">
        <f t="shared" si="380"/>
        <v>106.09</v>
      </c>
      <c r="N2139" s="297" t="str">
        <f>_xlfn.IFNA(VLOOKUP($E:$E,'1'!$A:$E,3,0),"")</f>
        <v/>
      </c>
      <c r="O2139" s="297" t="str">
        <f>_xlfn.IFNA(VLOOKUP($E:$E,'2'!$A:$E,3,0),"")</f>
        <v/>
      </c>
      <c r="P2139" s="297" t="str">
        <f>_xlfn.IFNA(VLOOKUP($E:$E,'3'!$A:$D,3,0),"")</f>
        <v/>
      </c>
      <c r="Q2139" s="297" t="str">
        <f>_xlfn.IFNA(VLOOKUP($E:$E,'4'!$A:$F,3,0),"")</f>
        <v/>
      </c>
      <c r="R2139" s="297" t="str">
        <f>_xlfn.IFNA(VLOOKUP($E:$E,'5'!$A:$F,3,0),"")</f>
        <v/>
      </c>
      <c r="S2139" s="297" t="str">
        <f>_xlfn.IFNA(VLOOKUP($E:$E,'6'!$A:$F,3,0),"")</f>
        <v/>
      </c>
      <c r="T2139" s="313">
        <v>5</v>
      </c>
      <c r="U2139" s="313">
        <v>125</v>
      </c>
      <c r="V2139" s="313">
        <v>500</v>
      </c>
      <c r="W2139" s="314">
        <v>1.4999999999999999E-2</v>
      </c>
      <c r="X2139" s="315">
        <v>4.0000000000000003E-5</v>
      </c>
      <c r="Y2139" s="749">
        <v>90</v>
      </c>
      <c r="Z2139" s="282"/>
      <c r="AA2139" s="316" t="s">
        <v>10388</v>
      </c>
      <c r="AB2139" s="282" t="s">
        <v>9163</v>
      </c>
      <c r="AC2139" s="317" t="s">
        <v>2081</v>
      </c>
      <c r="AD2139" s="318" t="s">
        <v>1588</v>
      </c>
      <c r="AE2139" s="319">
        <v>0</v>
      </c>
      <c r="AF2139" s="319" t="s">
        <v>11282</v>
      </c>
      <c r="AG2139" s="320">
        <v>1.33</v>
      </c>
      <c r="AH2139" s="321">
        <f t="shared" si="381"/>
        <v>0</v>
      </c>
      <c r="AI2139" s="287">
        <f>_xlfn.IFNA(VLOOKUP(AD:AD,грп!B:C,2,0),0)</f>
        <v>0</v>
      </c>
      <c r="AJ2139" s="607">
        <v>0</v>
      </c>
      <c r="AK2139" s="672">
        <f t="shared" si="377"/>
        <v>0</v>
      </c>
      <c r="AL2139" s="174"/>
      <c r="AM2139" s="4"/>
    </row>
    <row r="2140" spans="1:39" s="4" customFormat="1" ht="12" customHeight="1" outlineLevel="1" x14ac:dyDescent="0.35">
      <c r="A2140" s="307" t="s">
        <v>10402</v>
      </c>
      <c r="B2140" s="308" t="s">
        <v>7657</v>
      </c>
      <c r="C2140" s="328"/>
      <c r="D2140" s="310" t="s">
        <v>5066</v>
      </c>
      <c r="E2140" s="322" t="s">
        <v>1089</v>
      </c>
      <c r="F2140" s="293"/>
      <c r="G2140" s="293"/>
      <c r="H2140" s="294">
        <v>3</v>
      </c>
      <c r="I2140" s="294" t="str">
        <f>IFERROR(_xlfn.IFNA(VLOOKUP($D:$D,history!$I:$Y,3,0),VLOOKUP(E:E,history!$H:$Y,4,0)),"--")</f>
        <v>--</v>
      </c>
      <c r="J2140" s="282" t="s">
        <v>9869</v>
      </c>
      <c r="K2140" s="282" t="str">
        <f t="shared" si="378"/>
        <v/>
      </c>
      <c r="L2140" s="312">
        <f t="shared" si="379"/>
        <v>111.08</v>
      </c>
      <c r="M2140" s="312">
        <f t="shared" si="380"/>
        <v>168.31</v>
      </c>
      <c r="N2140" s="297" t="str">
        <f>_xlfn.IFNA(VLOOKUP($E:$E,'1'!$A:$E,3,0),"")</f>
        <v/>
      </c>
      <c r="O2140" s="297" t="str">
        <f>_xlfn.IFNA(VLOOKUP($E:$E,'2'!$A:$E,3,0),"")</f>
        <v/>
      </c>
      <c r="P2140" s="297" t="str">
        <f>_xlfn.IFNA(VLOOKUP($E:$E,'3'!$A:$D,3,0),"")</f>
        <v/>
      </c>
      <c r="Q2140" s="297" t="str">
        <f>_xlfn.IFNA(VLOOKUP($E:$E,'4'!$A:$F,3,0),"")</f>
        <v/>
      </c>
      <c r="R2140" s="297" t="str">
        <f>_xlfn.IFNA(VLOOKUP($E:$E,'5'!$A:$F,3,0),"")</f>
        <v/>
      </c>
      <c r="S2140" s="297" t="str">
        <f>_xlfn.IFNA(VLOOKUP($E:$E,'6'!$A:$F,3,0),"")</f>
        <v/>
      </c>
      <c r="T2140" s="313">
        <v>5</v>
      </c>
      <c r="U2140" s="313">
        <v>100</v>
      </c>
      <c r="V2140" s="313">
        <v>400</v>
      </c>
      <c r="W2140" s="314">
        <v>3.5999999999999997E-2</v>
      </c>
      <c r="X2140" s="315">
        <v>5.0000000000000002E-5</v>
      </c>
      <c r="Y2140" s="749">
        <v>160</v>
      </c>
      <c r="Z2140" s="282"/>
      <c r="AA2140" s="316" t="s">
        <v>10388</v>
      </c>
      <c r="AB2140" s="282" t="s">
        <v>9163</v>
      </c>
      <c r="AC2140" s="317" t="s">
        <v>2081</v>
      </c>
      <c r="AD2140" s="318" t="s">
        <v>1588</v>
      </c>
      <c r="AE2140" s="319">
        <v>0</v>
      </c>
      <c r="AF2140" s="319" t="s">
        <v>11282</v>
      </c>
      <c r="AG2140" s="320">
        <v>2.11</v>
      </c>
      <c r="AH2140" s="321">
        <f t="shared" si="381"/>
        <v>0</v>
      </c>
      <c r="AI2140" s="287">
        <f>_xlfn.IFNA(VLOOKUP(AD:AD,грп!B:C,2,0),0)</f>
        <v>0</v>
      </c>
      <c r="AJ2140" s="607">
        <v>20</v>
      </c>
      <c r="AK2140" s="672">
        <f t="shared" si="377"/>
        <v>0</v>
      </c>
      <c r="AL2140" s="174"/>
    </row>
    <row r="2141" spans="1:39" s="4" customFormat="1" ht="12" customHeight="1" outlineLevel="1" x14ac:dyDescent="0.35">
      <c r="A2141" s="307" t="s">
        <v>10402</v>
      </c>
      <c r="B2141" s="308" t="s">
        <v>7658</v>
      </c>
      <c r="C2141" s="323"/>
      <c r="D2141" s="310" t="s">
        <v>5067</v>
      </c>
      <c r="E2141" s="322" t="s">
        <v>1090</v>
      </c>
      <c r="F2141" s="293"/>
      <c r="G2141" s="293"/>
      <c r="H2141" s="294">
        <v>8</v>
      </c>
      <c r="I2141" s="294" t="str">
        <f>IFERROR(_xlfn.IFNA(VLOOKUP($D:$D,history!$I:$Y,3,0),VLOOKUP(E:E,history!$H:$Y,4,0)),"--")</f>
        <v>--</v>
      </c>
      <c r="J2141" s="282" t="s">
        <v>9868</v>
      </c>
      <c r="K2141" s="282" t="str">
        <f t="shared" si="378"/>
        <v/>
      </c>
      <c r="L2141" s="312">
        <f t="shared" si="379"/>
        <v>127.93</v>
      </c>
      <c r="M2141" s="312">
        <f t="shared" si="380"/>
        <v>193.84</v>
      </c>
      <c r="N2141" s="297" t="str">
        <f>_xlfn.IFNA(VLOOKUP($E:$E,'1'!$A:$E,3,0),"")</f>
        <v/>
      </c>
      <c r="O2141" s="297" t="str">
        <f>_xlfn.IFNA(VLOOKUP($E:$E,'2'!$A:$E,3,0),"")</f>
        <v/>
      </c>
      <c r="P2141" s="297" t="str">
        <f>_xlfn.IFNA(VLOOKUP($E:$E,'3'!$A:$D,3,0),"")</f>
        <v/>
      </c>
      <c r="Q2141" s="297" t="str">
        <f>_xlfn.IFNA(VLOOKUP($E:$E,'4'!$A:$F,3,0),"")</f>
        <v/>
      </c>
      <c r="R2141" s="297" t="str">
        <f>_xlfn.IFNA(VLOOKUP($E:$E,'5'!$A:$F,3,0),"")</f>
        <v/>
      </c>
      <c r="S2141" s="297" t="str">
        <f>_xlfn.IFNA(VLOOKUP($E:$E,'6'!$A:$F,3,0),"")</f>
        <v/>
      </c>
      <c r="T2141" s="313">
        <v>5</v>
      </c>
      <c r="U2141" s="313">
        <v>100</v>
      </c>
      <c r="V2141" s="313">
        <v>400</v>
      </c>
      <c r="W2141" s="314">
        <v>4.2000000000000003E-2</v>
      </c>
      <c r="X2141" s="315">
        <v>5.0000000000000002E-5</v>
      </c>
      <c r="Y2141" s="749">
        <v>180</v>
      </c>
      <c r="Z2141" s="282"/>
      <c r="AA2141" s="316" t="s">
        <v>10392</v>
      </c>
      <c r="AB2141" s="282" t="s">
        <v>9163</v>
      </c>
      <c r="AC2141" s="317" t="s">
        <v>2081</v>
      </c>
      <c r="AD2141" s="318" t="s">
        <v>1588</v>
      </c>
      <c r="AE2141" s="319">
        <v>0</v>
      </c>
      <c r="AF2141" s="319" t="s">
        <v>11282</v>
      </c>
      <c r="AG2141" s="320">
        <v>2.4300000000000002</v>
      </c>
      <c r="AH2141" s="321">
        <f t="shared" si="381"/>
        <v>0</v>
      </c>
      <c r="AI2141" s="287">
        <f>_xlfn.IFNA(VLOOKUP(AD:AD,грп!B:C,2,0),0)</f>
        <v>0</v>
      </c>
      <c r="AJ2141" s="607">
        <v>19</v>
      </c>
      <c r="AK2141" s="672">
        <f t="shared" si="377"/>
        <v>0</v>
      </c>
      <c r="AL2141" s="174"/>
    </row>
    <row r="2142" spans="1:39" s="4" customFormat="1" ht="12" customHeight="1" outlineLevel="1" x14ac:dyDescent="0.35">
      <c r="A2142" s="307" t="s">
        <v>10402</v>
      </c>
      <c r="B2142" s="308" t="s">
        <v>7659</v>
      </c>
      <c r="C2142" s="323"/>
      <c r="D2142" s="310" t="s">
        <v>11109</v>
      </c>
      <c r="E2142" s="322" t="s">
        <v>1091</v>
      </c>
      <c r="F2142" s="293"/>
      <c r="G2142" s="293"/>
      <c r="H2142" s="294">
        <v>13</v>
      </c>
      <c r="I2142" s="294" t="str">
        <f>IFERROR(_xlfn.IFNA(VLOOKUP($D:$D,history!$I:$Y,3,0),VLOOKUP(E:E,history!$H:$Y,4,0)),"--")</f>
        <v>--</v>
      </c>
      <c r="J2142" s="282" t="s">
        <v>5946</v>
      </c>
      <c r="K2142" s="282" t="str">
        <f t="shared" si="378"/>
        <v/>
      </c>
      <c r="L2142" s="312">
        <f t="shared" si="379"/>
        <v>107.93</v>
      </c>
      <c r="M2142" s="312">
        <f t="shared" si="380"/>
        <v>163.53</v>
      </c>
      <c r="N2142" s="297" t="str">
        <f>_xlfn.IFNA(VLOOKUP($E:$E,'1'!$A:$E,3,0),"")</f>
        <v/>
      </c>
      <c r="O2142" s="297" t="str">
        <f>_xlfn.IFNA(VLOOKUP($E:$E,'2'!$A:$E,3,0),"")</f>
        <v/>
      </c>
      <c r="P2142" s="297" t="str">
        <f>_xlfn.IFNA(VLOOKUP($E:$E,'3'!$A:$D,3,0),"")</f>
        <v/>
      </c>
      <c r="Q2142" s="297" t="str">
        <f>_xlfn.IFNA(VLOOKUP($E:$E,'4'!$A:$F,3,0),"")</f>
        <v/>
      </c>
      <c r="R2142" s="297" t="str">
        <f>_xlfn.IFNA(VLOOKUP($E:$E,'5'!$A:$F,3,0),"")</f>
        <v/>
      </c>
      <c r="S2142" s="297" t="str">
        <f>_xlfn.IFNA(VLOOKUP($E:$E,'6'!$A:$F,3,0),"")</f>
        <v/>
      </c>
      <c r="T2142" s="313">
        <v>5</v>
      </c>
      <c r="U2142" s="313">
        <v>125</v>
      </c>
      <c r="V2142" s="313">
        <v>500</v>
      </c>
      <c r="W2142" s="314">
        <v>2.9000000000000001E-2</v>
      </c>
      <c r="X2142" s="315">
        <v>4.0000000000000003E-5</v>
      </c>
      <c r="Y2142" s="749">
        <v>160</v>
      </c>
      <c r="Z2142" s="282"/>
      <c r="AA2142" s="316" t="s">
        <v>10392</v>
      </c>
      <c r="AB2142" s="282" t="s">
        <v>9163</v>
      </c>
      <c r="AC2142" s="317" t="s">
        <v>2081</v>
      </c>
      <c r="AD2142" s="318" t="s">
        <v>1588</v>
      </c>
      <c r="AE2142" s="319">
        <v>0</v>
      </c>
      <c r="AF2142" s="319" t="s">
        <v>11282</v>
      </c>
      <c r="AG2142" s="320">
        <v>2.0499999999999998</v>
      </c>
      <c r="AH2142" s="321">
        <f t="shared" si="381"/>
        <v>0</v>
      </c>
      <c r="AI2142" s="287">
        <f>_xlfn.IFNA(VLOOKUP(AD:AD,грп!B:C,2,0),0)</f>
        <v>0</v>
      </c>
      <c r="AJ2142" s="607">
        <v>0</v>
      </c>
      <c r="AK2142" s="672">
        <f t="shared" si="377"/>
        <v>0</v>
      </c>
      <c r="AL2142" s="174"/>
    </row>
    <row r="2143" spans="1:39" s="4" customFormat="1" ht="12" customHeight="1" outlineLevel="1" x14ac:dyDescent="0.35">
      <c r="A2143" s="307" t="s">
        <v>10402</v>
      </c>
      <c r="B2143" s="308" t="s">
        <v>7660</v>
      </c>
      <c r="C2143" s="328"/>
      <c r="D2143" s="310" t="s">
        <v>11110</v>
      </c>
      <c r="E2143" s="322" t="s">
        <v>1092</v>
      </c>
      <c r="F2143" s="293"/>
      <c r="G2143" s="293"/>
      <c r="H2143" s="294"/>
      <c r="I2143" s="294" t="str">
        <f>IFERROR(_xlfn.IFNA(VLOOKUP($D:$D,history!$I:$Y,3,0),VLOOKUP(E:E,history!$H:$Y,4,0)),"--")</f>
        <v>--</v>
      </c>
      <c r="J2143" s="282" t="s">
        <v>5946</v>
      </c>
      <c r="K2143" s="282" t="str">
        <f t="shared" si="378"/>
        <v/>
      </c>
      <c r="L2143" s="312">
        <f t="shared" si="379"/>
        <v>174.27</v>
      </c>
      <c r="M2143" s="312">
        <f t="shared" si="380"/>
        <v>264.04000000000002</v>
      </c>
      <c r="N2143" s="297" t="str">
        <f>_xlfn.IFNA(VLOOKUP($E:$E,'1'!$A:$E,3,0),"")</f>
        <v/>
      </c>
      <c r="O2143" s="297" t="str">
        <f>_xlfn.IFNA(VLOOKUP($E:$E,'2'!$A:$E,3,0),"")</f>
        <v/>
      </c>
      <c r="P2143" s="297" t="str">
        <f>_xlfn.IFNA(VLOOKUP($E:$E,'3'!$A:$D,3,0),"")</f>
        <v/>
      </c>
      <c r="Q2143" s="297" t="str">
        <f>_xlfn.IFNA(VLOOKUP($E:$E,'4'!$A:$F,3,0),"")</f>
        <v/>
      </c>
      <c r="R2143" s="297" t="str">
        <f>_xlfn.IFNA(VLOOKUP($E:$E,'5'!$A:$F,3,0),"")</f>
        <v/>
      </c>
      <c r="S2143" s="297" t="str">
        <f>_xlfn.IFNA(VLOOKUP($E:$E,'6'!$A:$F,3,0),"")</f>
        <v/>
      </c>
      <c r="T2143" s="313">
        <v>5</v>
      </c>
      <c r="U2143" s="313">
        <v>50</v>
      </c>
      <c r="V2143" s="313">
        <v>200</v>
      </c>
      <c r="W2143" s="314">
        <v>6.8000000000000005E-2</v>
      </c>
      <c r="X2143" s="315">
        <v>1E-4</v>
      </c>
      <c r="Y2143" s="749">
        <v>250</v>
      </c>
      <c r="Z2143" s="282"/>
      <c r="AA2143" s="316" t="s">
        <v>10388</v>
      </c>
      <c r="AB2143" s="282" t="s">
        <v>9163</v>
      </c>
      <c r="AC2143" s="317" t="s">
        <v>2081</v>
      </c>
      <c r="AD2143" s="318" t="s">
        <v>1588</v>
      </c>
      <c r="AE2143" s="319">
        <v>0</v>
      </c>
      <c r="AF2143" s="319" t="s">
        <v>11282</v>
      </c>
      <c r="AG2143" s="320">
        <v>3.31</v>
      </c>
      <c r="AH2143" s="321">
        <f t="shared" si="381"/>
        <v>0</v>
      </c>
      <c r="AI2143" s="287">
        <f>_xlfn.IFNA(VLOOKUP(AD:AD,грп!B:C,2,0),0)</f>
        <v>0</v>
      </c>
      <c r="AJ2143" s="607">
        <v>0</v>
      </c>
      <c r="AK2143" s="672">
        <f t="shared" si="377"/>
        <v>0</v>
      </c>
      <c r="AL2143" s="174"/>
    </row>
    <row r="2144" spans="1:39" s="4" customFormat="1" ht="12" customHeight="1" outlineLevel="1" x14ac:dyDescent="0.35">
      <c r="A2144" s="307" t="s">
        <v>10402</v>
      </c>
      <c r="B2144" s="308" t="s">
        <v>7661</v>
      </c>
      <c r="C2144" s="323"/>
      <c r="D2144" s="310" t="s">
        <v>5068</v>
      </c>
      <c r="E2144" s="322" t="s">
        <v>1093</v>
      </c>
      <c r="F2144" s="293"/>
      <c r="G2144" s="293"/>
      <c r="H2144" s="294">
        <v>43</v>
      </c>
      <c r="I2144" s="294" t="str">
        <f>IFERROR(_xlfn.IFNA(VLOOKUP($D:$D,history!$I:$Y,3,0),VLOOKUP(E:E,history!$H:$Y,4,0)),"--")</f>
        <v>--</v>
      </c>
      <c r="J2144" s="282" t="s">
        <v>5946</v>
      </c>
      <c r="K2144" s="282" t="str">
        <f t="shared" si="378"/>
        <v/>
      </c>
      <c r="L2144" s="312">
        <f t="shared" si="379"/>
        <v>185.85</v>
      </c>
      <c r="M2144" s="312">
        <f t="shared" si="380"/>
        <v>281.58999999999997</v>
      </c>
      <c r="N2144" s="297" t="str">
        <f>_xlfn.IFNA(VLOOKUP($E:$E,'1'!$A:$E,3,0),"")</f>
        <v/>
      </c>
      <c r="O2144" s="297" t="str">
        <f>_xlfn.IFNA(VLOOKUP($E:$E,'2'!$A:$E,3,0),"")</f>
        <v/>
      </c>
      <c r="P2144" s="297" t="str">
        <f>_xlfn.IFNA(VLOOKUP($E:$E,'3'!$A:$D,3,0),"")</f>
        <v/>
      </c>
      <c r="Q2144" s="297" t="str">
        <f>_xlfn.IFNA(VLOOKUP($E:$E,'4'!$A:$F,3,0),"")</f>
        <v/>
      </c>
      <c r="R2144" s="297" t="str">
        <f>_xlfn.IFNA(VLOOKUP($E:$E,'5'!$A:$F,3,0),"")</f>
        <v/>
      </c>
      <c r="S2144" s="297" t="str">
        <f>_xlfn.IFNA(VLOOKUP($E:$E,'6'!$A:$F,3,0),"")</f>
        <v/>
      </c>
      <c r="T2144" s="313">
        <v>5</v>
      </c>
      <c r="U2144" s="313">
        <v>50</v>
      </c>
      <c r="V2144" s="313">
        <v>200</v>
      </c>
      <c r="W2144" s="314">
        <v>7.9000000000000001E-2</v>
      </c>
      <c r="X2144" s="315">
        <v>1E-4</v>
      </c>
      <c r="Y2144" s="749">
        <v>270</v>
      </c>
      <c r="Z2144" s="282"/>
      <c r="AA2144" s="316" t="s">
        <v>10388</v>
      </c>
      <c r="AB2144" s="282" t="s">
        <v>9163</v>
      </c>
      <c r="AC2144" s="317" t="s">
        <v>2081</v>
      </c>
      <c r="AD2144" s="318" t="s">
        <v>1588</v>
      </c>
      <c r="AE2144" s="319">
        <v>0</v>
      </c>
      <c r="AF2144" s="319" t="s">
        <v>11282</v>
      </c>
      <c r="AG2144" s="320">
        <v>3.53</v>
      </c>
      <c r="AH2144" s="321">
        <f t="shared" si="381"/>
        <v>0</v>
      </c>
      <c r="AI2144" s="287">
        <f>_xlfn.IFNA(VLOOKUP(AD:AD,грп!B:C,2,0),0)</f>
        <v>0</v>
      </c>
      <c r="AJ2144" s="607">
        <v>0</v>
      </c>
      <c r="AK2144" s="672">
        <f t="shared" si="377"/>
        <v>0</v>
      </c>
      <c r="AL2144" s="174"/>
    </row>
    <row r="2145" spans="1:39" s="4" customFormat="1" ht="12" customHeight="1" outlineLevel="1" x14ac:dyDescent="0.35">
      <c r="A2145" s="307" t="s">
        <v>10402</v>
      </c>
      <c r="B2145" s="308" t="s">
        <v>7662</v>
      </c>
      <c r="C2145" s="328"/>
      <c r="D2145" s="310" t="s">
        <v>11111</v>
      </c>
      <c r="E2145" s="322" t="s">
        <v>1094</v>
      </c>
      <c r="F2145" s="293"/>
      <c r="G2145" s="293"/>
      <c r="H2145" s="294"/>
      <c r="I2145" s="294" t="str">
        <f>IFERROR(_xlfn.IFNA(VLOOKUP($D:$D,history!$I:$Y,3,0),VLOOKUP(E:E,history!$H:$Y,4,0)),"--")</f>
        <v>--</v>
      </c>
      <c r="J2145" s="282" t="s">
        <v>5946</v>
      </c>
      <c r="K2145" s="282" t="str">
        <f t="shared" si="378"/>
        <v/>
      </c>
      <c r="L2145" s="312">
        <f t="shared" si="379"/>
        <v>204.8</v>
      </c>
      <c r="M2145" s="312">
        <f t="shared" si="380"/>
        <v>310.31</v>
      </c>
      <c r="N2145" s="297" t="str">
        <f>_xlfn.IFNA(VLOOKUP($E:$E,'1'!$A:$E,3,0),"")</f>
        <v/>
      </c>
      <c r="O2145" s="297" t="str">
        <f>_xlfn.IFNA(VLOOKUP($E:$E,'2'!$A:$E,3,0),"")</f>
        <v/>
      </c>
      <c r="P2145" s="297" t="str">
        <f>_xlfn.IFNA(VLOOKUP($E:$E,'3'!$A:$D,3,0),"")</f>
        <v/>
      </c>
      <c r="Q2145" s="297" t="str">
        <f>_xlfn.IFNA(VLOOKUP($E:$E,'4'!$A:$F,3,0),"")</f>
        <v/>
      </c>
      <c r="R2145" s="297" t="str">
        <f>_xlfn.IFNA(VLOOKUP($E:$E,'5'!$A:$F,3,0),"")</f>
        <v/>
      </c>
      <c r="S2145" s="297" t="str">
        <f>_xlfn.IFNA(VLOOKUP($E:$E,'6'!$A:$F,3,0),"")</f>
        <v/>
      </c>
      <c r="T2145" s="313">
        <v>5</v>
      </c>
      <c r="U2145" s="313">
        <v>45</v>
      </c>
      <c r="V2145" s="313">
        <v>180</v>
      </c>
      <c r="W2145" s="314">
        <v>9.4E-2</v>
      </c>
      <c r="X2145" s="315">
        <v>1.1111109999999999E-4</v>
      </c>
      <c r="Y2145" s="749">
        <v>290</v>
      </c>
      <c r="Z2145" s="282"/>
      <c r="AA2145" s="316" t="s">
        <v>10388</v>
      </c>
      <c r="AB2145" s="282" t="s">
        <v>9163</v>
      </c>
      <c r="AC2145" s="317" t="s">
        <v>2081</v>
      </c>
      <c r="AD2145" s="318" t="s">
        <v>1588</v>
      </c>
      <c r="AE2145" s="319">
        <v>0</v>
      </c>
      <c r="AF2145" s="319" t="s">
        <v>11282</v>
      </c>
      <c r="AG2145" s="320">
        <v>3.89</v>
      </c>
      <c r="AH2145" s="321">
        <f t="shared" si="381"/>
        <v>0</v>
      </c>
      <c r="AI2145" s="287">
        <f>_xlfn.IFNA(VLOOKUP(AD:AD,грп!B:C,2,0),0)</f>
        <v>0</v>
      </c>
      <c r="AJ2145" s="607">
        <v>0</v>
      </c>
      <c r="AK2145" s="672">
        <f t="shared" si="377"/>
        <v>0</v>
      </c>
      <c r="AL2145" s="174"/>
    </row>
    <row r="2146" spans="1:39" s="4" customFormat="1" ht="12" customHeight="1" outlineLevel="1" x14ac:dyDescent="0.35">
      <c r="A2146" s="307" t="s">
        <v>10402</v>
      </c>
      <c r="B2146" s="308" t="s">
        <v>7663</v>
      </c>
      <c r="C2146" s="323"/>
      <c r="D2146" s="310" t="s">
        <v>11112</v>
      </c>
      <c r="E2146" s="322" t="s">
        <v>1095</v>
      </c>
      <c r="F2146" s="293"/>
      <c r="G2146" s="293"/>
      <c r="H2146" s="294">
        <v>40</v>
      </c>
      <c r="I2146" s="294" t="str">
        <f>IFERROR(_xlfn.IFNA(VLOOKUP($D:$D,history!$I:$Y,3,0),VLOOKUP(E:E,history!$H:$Y,4,0)),"--")</f>
        <v>--</v>
      </c>
      <c r="J2146" s="282" t="s">
        <v>9870</v>
      </c>
      <c r="K2146" s="282" t="str">
        <f t="shared" si="378"/>
        <v/>
      </c>
      <c r="L2146" s="312">
        <f t="shared" si="379"/>
        <v>150.04</v>
      </c>
      <c r="M2146" s="312">
        <f t="shared" si="380"/>
        <v>227.34</v>
      </c>
      <c r="N2146" s="297" t="str">
        <f>_xlfn.IFNA(VLOOKUP($E:$E,'1'!$A:$E,3,0),"")</f>
        <v/>
      </c>
      <c r="O2146" s="297" t="str">
        <f>_xlfn.IFNA(VLOOKUP($E:$E,'2'!$A:$E,3,0),"")</f>
        <v/>
      </c>
      <c r="P2146" s="297" t="str">
        <f>_xlfn.IFNA(VLOOKUP($E:$E,'3'!$A:$D,3,0),"")</f>
        <v/>
      </c>
      <c r="Q2146" s="297" t="str">
        <f>_xlfn.IFNA(VLOOKUP($E:$E,'4'!$A:$F,3,0),"")</f>
        <v/>
      </c>
      <c r="R2146" s="297" t="str">
        <f>_xlfn.IFNA(VLOOKUP($E:$E,'5'!$A:$F,3,0),"")</f>
        <v/>
      </c>
      <c r="S2146" s="297" t="str">
        <f>_xlfn.IFNA(VLOOKUP($E:$E,'6'!$A:$F,3,0),"")</f>
        <v/>
      </c>
      <c r="T2146" s="313">
        <v>5</v>
      </c>
      <c r="U2146" s="313">
        <v>50</v>
      </c>
      <c r="V2146" s="313">
        <v>200</v>
      </c>
      <c r="W2146" s="314">
        <v>5.8000000000000003E-2</v>
      </c>
      <c r="X2146" s="315">
        <v>9.0000000000000006E-5</v>
      </c>
      <c r="Y2146" s="749">
        <v>220</v>
      </c>
      <c r="Z2146" s="282"/>
      <c r="AA2146" s="316" t="s">
        <v>10388</v>
      </c>
      <c r="AB2146" s="282" t="s">
        <v>9163</v>
      </c>
      <c r="AC2146" s="317" t="s">
        <v>2081</v>
      </c>
      <c r="AD2146" s="318" t="s">
        <v>1588</v>
      </c>
      <c r="AE2146" s="319">
        <v>0</v>
      </c>
      <c r="AF2146" s="319" t="s">
        <v>11282</v>
      </c>
      <c r="AG2146" s="320">
        <v>2.85</v>
      </c>
      <c r="AH2146" s="321">
        <f t="shared" si="381"/>
        <v>0</v>
      </c>
      <c r="AI2146" s="287">
        <f>_xlfn.IFNA(VLOOKUP(AD:AD,грп!B:C,2,0),0)</f>
        <v>0</v>
      </c>
      <c r="AJ2146" s="607">
        <v>50</v>
      </c>
      <c r="AK2146" s="672">
        <f t="shared" si="377"/>
        <v>0</v>
      </c>
      <c r="AL2146" s="174"/>
    </row>
    <row r="2147" spans="1:39" s="4" customFormat="1" ht="12" customHeight="1" outlineLevel="1" x14ac:dyDescent="0.35">
      <c r="A2147" s="307" t="s">
        <v>10402</v>
      </c>
      <c r="B2147" s="308" t="s">
        <v>7664</v>
      </c>
      <c r="C2147" s="328"/>
      <c r="D2147" s="310" t="s">
        <v>11113</v>
      </c>
      <c r="E2147" s="322" t="s">
        <v>1096</v>
      </c>
      <c r="F2147" s="293"/>
      <c r="G2147" s="293"/>
      <c r="H2147" s="294">
        <v>6</v>
      </c>
      <c r="I2147" s="294" t="str">
        <f>IFERROR(_xlfn.IFNA(VLOOKUP($D:$D,history!$I:$Y,3,0),VLOOKUP(E:E,history!$H:$Y,4,0)),"--")</f>
        <v>--</v>
      </c>
      <c r="J2147" s="282" t="s">
        <v>9868</v>
      </c>
      <c r="K2147" s="282" t="str">
        <f t="shared" si="378"/>
        <v/>
      </c>
      <c r="L2147" s="312">
        <f t="shared" si="379"/>
        <v>212.7</v>
      </c>
      <c r="M2147" s="312">
        <f t="shared" si="380"/>
        <v>322.27</v>
      </c>
      <c r="N2147" s="297" t="str">
        <f>_xlfn.IFNA(VLOOKUP($E:$E,'1'!$A:$E,3,0),"")</f>
        <v/>
      </c>
      <c r="O2147" s="297" t="str">
        <f>_xlfn.IFNA(VLOOKUP($E:$E,'2'!$A:$E,3,0),"")</f>
        <v/>
      </c>
      <c r="P2147" s="297" t="str">
        <f>_xlfn.IFNA(VLOOKUP($E:$E,'3'!$A:$D,3,0),"")</f>
        <v/>
      </c>
      <c r="Q2147" s="297" t="str">
        <f>_xlfn.IFNA(VLOOKUP($E:$E,'4'!$A:$F,3,0),"")</f>
        <v/>
      </c>
      <c r="R2147" s="297" t="str">
        <f>_xlfn.IFNA(VLOOKUP($E:$E,'5'!$A:$F,3,0),"")</f>
        <v/>
      </c>
      <c r="S2147" s="297" t="str">
        <f>_xlfn.IFNA(VLOOKUP($E:$E,'6'!$A:$F,3,0),"")</f>
        <v/>
      </c>
      <c r="T2147" s="313">
        <v>5</v>
      </c>
      <c r="U2147" s="313">
        <v>45</v>
      </c>
      <c r="V2147" s="313">
        <v>180</v>
      </c>
      <c r="W2147" s="314">
        <v>0.107</v>
      </c>
      <c r="X2147" s="315">
        <v>1.1111109999999999E-4</v>
      </c>
      <c r="Y2147" s="749">
        <v>310</v>
      </c>
      <c r="Z2147" s="282"/>
      <c r="AA2147" s="316" t="s">
        <v>393</v>
      </c>
      <c r="AB2147" s="282" t="s">
        <v>9885</v>
      </c>
      <c r="AC2147" s="317" t="s">
        <v>2081</v>
      </c>
      <c r="AD2147" s="318" t="s">
        <v>1588</v>
      </c>
      <c r="AE2147" s="319">
        <v>0</v>
      </c>
      <c r="AF2147" s="319" t="s">
        <v>11282</v>
      </c>
      <c r="AG2147" s="320">
        <v>4.04</v>
      </c>
      <c r="AH2147" s="321">
        <f t="shared" si="381"/>
        <v>0</v>
      </c>
      <c r="AI2147" s="287">
        <f>_xlfn.IFNA(VLOOKUP(AD:AD,грп!B:C,2,0),0)</f>
        <v>0</v>
      </c>
      <c r="AJ2147" s="607">
        <v>10</v>
      </c>
      <c r="AK2147" s="672">
        <f t="shared" si="377"/>
        <v>0</v>
      </c>
      <c r="AL2147" s="174"/>
    </row>
    <row r="2148" spans="1:39" s="4" customFormat="1" ht="12" customHeight="1" outlineLevel="1" x14ac:dyDescent="0.35">
      <c r="A2148" s="307" t="s">
        <v>10402</v>
      </c>
      <c r="B2148" s="308" t="s">
        <v>7665</v>
      </c>
      <c r="C2148" s="328"/>
      <c r="D2148" s="310" t="s">
        <v>11114</v>
      </c>
      <c r="E2148" s="322" t="s">
        <v>1097</v>
      </c>
      <c r="F2148" s="293"/>
      <c r="G2148" s="293"/>
      <c r="H2148" s="294">
        <v>9</v>
      </c>
      <c r="I2148" s="294" t="str">
        <f>IFERROR(_xlfn.IFNA(VLOOKUP($D:$D,history!$I:$Y,3,0),VLOOKUP(E:E,history!$H:$Y,4,0)),"--")</f>
        <v>--</v>
      </c>
      <c r="J2148" s="282" t="s">
        <v>9869</v>
      </c>
      <c r="K2148" s="282" t="str">
        <f t="shared" si="378"/>
        <v/>
      </c>
      <c r="L2148" s="312">
        <f t="shared" si="379"/>
        <v>224.28</v>
      </c>
      <c r="M2148" s="312">
        <f t="shared" si="380"/>
        <v>339.82</v>
      </c>
      <c r="N2148" s="297" t="str">
        <f>_xlfn.IFNA(VLOOKUP($E:$E,'1'!$A:$E,3,0),"")</f>
        <v/>
      </c>
      <c r="O2148" s="297" t="str">
        <f>_xlfn.IFNA(VLOOKUP($E:$E,'2'!$A:$E,3,0),"")</f>
        <v/>
      </c>
      <c r="P2148" s="297" t="str">
        <f>_xlfn.IFNA(VLOOKUP($E:$E,'3'!$A:$D,3,0),"")</f>
        <v/>
      </c>
      <c r="Q2148" s="297" t="str">
        <f>_xlfn.IFNA(VLOOKUP($E:$E,'4'!$A:$F,3,0),"")</f>
        <v/>
      </c>
      <c r="R2148" s="297" t="str">
        <f>_xlfn.IFNA(VLOOKUP($E:$E,'5'!$A:$F,3,0),"")</f>
        <v/>
      </c>
      <c r="S2148" s="297" t="str">
        <f>_xlfn.IFNA(VLOOKUP($E:$E,'6'!$A:$F,3,0),"")</f>
        <v/>
      </c>
      <c r="T2148" s="313">
        <v>5</v>
      </c>
      <c r="U2148" s="313">
        <v>40</v>
      </c>
      <c r="V2148" s="313">
        <v>160</v>
      </c>
      <c r="W2148" s="314">
        <v>0.125</v>
      </c>
      <c r="X2148" s="315">
        <v>1.25E-4</v>
      </c>
      <c r="Y2148" s="749">
        <v>320</v>
      </c>
      <c r="Z2148" s="282"/>
      <c r="AA2148" s="316" t="s">
        <v>10388</v>
      </c>
      <c r="AB2148" s="282" t="s">
        <v>9163</v>
      </c>
      <c r="AC2148" s="317" t="s">
        <v>2081</v>
      </c>
      <c r="AD2148" s="318" t="s">
        <v>1588</v>
      </c>
      <c r="AE2148" s="319">
        <v>0</v>
      </c>
      <c r="AF2148" s="319" t="s">
        <v>11282</v>
      </c>
      <c r="AG2148" s="320">
        <v>4.26</v>
      </c>
      <c r="AH2148" s="321">
        <f t="shared" si="381"/>
        <v>0</v>
      </c>
      <c r="AI2148" s="287">
        <f>_xlfn.IFNA(VLOOKUP(AD:AD,грп!B:C,2,0),0)</f>
        <v>0</v>
      </c>
      <c r="AJ2148" s="607">
        <v>10</v>
      </c>
      <c r="AK2148" s="672">
        <f t="shared" si="377"/>
        <v>0</v>
      </c>
      <c r="AL2148" s="174"/>
    </row>
    <row r="2149" spans="1:39" s="4" customFormat="1" ht="12" customHeight="1" outlineLevel="1" x14ac:dyDescent="0.35">
      <c r="A2149" s="307" t="s">
        <v>10402</v>
      </c>
      <c r="B2149" s="308" t="s">
        <v>7666</v>
      </c>
      <c r="C2149" s="328"/>
      <c r="D2149" s="310" t="s">
        <v>11115</v>
      </c>
      <c r="E2149" s="322" t="s">
        <v>1098</v>
      </c>
      <c r="F2149" s="293"/>
      <c r="G2149" s="293"/>
      <c r="H2149" s="294">
        <v>8</v>
      </c>
      <c r="I2149" s="294" t="str">
        <f>IFERROR(_xlfn.IFNA(VLOOKUP($D:$D,history!$I:$Y,3,0),VLOOKUP(E:E,history!$H:$Y,4,0)),"--")</f>
        <v>--</v>
      </c>
      <c r="J2149" s="282" t="s">
        <v>9869</v>
      </c>
      <c r="K2149" s="282" t="str">
        <f t="shared" si="378"/>
        <v/>
      </c>
      <c r="L2149" s="312">
        <f t="shared" si="379"/>
        <v>198.48</v>
      </c>
      <c r="M2149" s="312">
        <f t="shared" si="380"/>
        <v>300.73</v>
      </c>
      <c r="N2149" s="297" t="str">
        <f>_xlfn.IFNA(VLOOKUP($E:$E,'1'!$A:$E,3,0),"")</f>
        <v/>
      </c>
      <c r="O2149" s="297" t="str">
        <f>_xlfn.IFNA(VLOOKUP($E:$E,'2'!$A:$E,3,0),"")</f>
        <v/>
      </c>
      <c r="P2149" s="297" t="str">
        <f>_xlfn.IFNA(VLOOKUP($E:$E,'3'!$A:$D,3,0),"")</f>
        <v/>
      </c>
      <c r="Q2149" s="297" t="str">
        <f>_xlfn.IFNA(VLOOKUP($E:$E,'4'!$A:$F,3,0),"")</f>
        <v/>
      </c>
      <c r="R2149" s="297" t="str">
        <f>_xlfn.IFNA(VLOOKUP($E:$E,'5'!$A:$F,3,0),"")</f>
        <v/>
      </c>
      <c r="S2149" s="297" t="str">
        <f>_xlfn.IFNA(VLOOKUP($E:$E,'6'!$A:$F,3,0),"")</f>
        <v/>
      </c>
      <c r="T2149" s="313">
        <v>5</v>
      </c>
      <c r="U2149" s="313">
        <v>45</v>
      </c>
      <c r="V2149" s="313">
        <v>180</v>
      </c>
      <c r="W2149" s="314">
        <v>9.7000000000000003E-2</v>
      </c>
      <c r="X2149" s="315">
        <v>9.7222199999999999E-5</v>
      </c>
      <c r="Y2149" s="749">
        <v>290</v>
      </c>
      <c r="Z2149" s="282"/>
      <c r="AA2149" s="316" t="s">
        <v>10388</v>
      </c>
      <c r="AB2149" s="282" t="s">
        <v>9163</v>
      </c>
      <c r="AC2149" s="317" t="s">
        <v>2081</v>
      </c>
      <c r="AD2149" s="318" t="s">
        <v>1588</v>
      </c>
      <c r="AE2149" s="319">
        <v>0</v>
      </c>
      <c r="AF2149" s="319" t="s">
        <v>11282</v>
      </c>
      <c r="AG2149" s="320">
        <v>3.77</v>
      </c>
      <c r="AH2149" s="321">
        <f t="shared" si="381"/>
        <v>0</v>
      </c>
      <c r="AI2149" s="287">
        <f>_xlfn.IFNA(VLOOKUP(AD:AD,грп!B:C,2,0),0)</f>
        <v>0</v>
      </c>
      <c r="AJ2149" s="607">
        <v>40</v>
      </c>
      <c r="AK2149" s="672">
        <f t="shared" si="377"/>
        <v>0</v>
      </c>
      <c r="AL2149" s="174"/>
    </row>
    <row r="2150" spans="1:39" s="4" customFormat="1" ht="12" customHeight="1" outlineLevel="1" x14ac:dyDescent="0.35">
      <c r="A2150" s="307" t="s">
        <v>10402</v>
      </c>
      <c r="B2150" s="308" t="s">
        <v>7667</v>
      </c>
      <c r="C2150" s="328"/>
      <c r="D2150" s="310" t="s">
        <v>11116</v>
      </c>
      <c r="E2150" s="322" t="s">
        <v>1099</v>
      </c>
      <c r="F2150" s="293"/>
      <c r="G2150" s="293"/>
      <c r="H2150" s="294">
        <v>9</v>
      </c>
      <c r="I2150" s="294" t="str">
        <f>IFERROR(_xlfn.IFNA(VLOOKUP($D:$D,history!$I:$Y,3,0),VLOOKUP(E:E,history!$H:$Y,4,0)),"--")</f>
        <v>--</v>
      </c>
      <c r="J2150" s="282" t="s">
        <v>9869</v>
      </c>
      <c r="K2150" s="282" t="str">
        <f t="shared" si="378"/>
        <v/>
      </c>
      <c r="L2150" s="312">
        <f t="shared" si="379"/>
        <v>285.35000000000002</v>
      </c>
      <c r="M2150" s="312">
        <f t="shared" si="380"/>
        <v>432.35</v>
      </c>
      <c r="N2150" s="297" t="str">
        <f>_xlfn.IFNA(VLOOKUP($E:$E,'1'!$A:$E,3,0),"")</f>
        <v/>
      </c>
      <c r="O2150" s="297" t="str">
        <f>_xlfn.IFNA(VLOOKUP($E:$E,'2'!$A:$E,3,0),"")</f>
        <v/>
      </c>
      <c r="P2150" s="297" t="str">
        <f>_xlfn.IFNA(VLOOKUP($E:$E,'3'!$A:$D,3,0),"")</f>
        <v/>
      </c>
      <c r="Q2150" s="297" t="str">
        <f>_xlfn.IFNA(VLOOKUP($E:$E,'4'!$A:$F,3,0),"")</f>
        <v/>
      </c>
      <c r="R2150" s="297" t="str">
        <f>_xlfn.IFNA(VLOOKUP($E:$E,'5'!$A:$F,3,0),"")</f>
        <v/>
      </c>
      <c r="S2150" s="297" t="str">
        <f>_xlfn.IFNA(VLOOKUP($E:$E,'6'!$A:$F,3,0),"")</f>
        <v/>
      </c>
      <c r="T2150" s="313">
        <v>5</v>
      </c>
      <c r="U2150" s="313">
        <v>25</v>
      </c>
      <c r="V2150" s="313">
        <v>100</v>
      </c>
      <c r="W2150" s="314">
        <v>0.187</v>
      </c>
      <c r="X2150" s="315">
        <v>2.0000000000000001E-4</v>
      </c>
      <c r="Y2150" s="749">
        <v>410</v>
      </c>
      <c r="Z2150" s="282"/>
      <c r="AA2150" s="316" t="s">
        <v>10388</v>
      </c>
      <c r="AB2150" s="282" t="s">
        <v>9163</v>
      </c>
      <c r="AC2150" s="317" t="s">
        <v>2081</v>
      </c>
      <c r="AD2150" s="318" t="s">
        <v>1588</v>
      </c>
      <c r="AE2150" s="319">
        <v>0</v>
      </c>
      <c r="AF2150" s="319" t="s">
        <v>11282</v>
      </c>
      <c r="AG2150" s="320">
        <v>5.42</v>
      </c>
      <c r="AH2150" s="321">
        <f t="shared" si="381"/>
        <v>0</v>
      </c>
      <c r="AI2150" s="287">
        <f>_xlfn.IFNA(VLOOKUP(AD:AD,грп!B:C,2,0),0)</f>
        <v>0</v>
      </c>
      <c r="AJ2150" s="607">
        <v>25</v>
      </c>
      <c r="AK2150" s="672">
        <f t="shared" si="377"/>
        <v>0</v>
      </c>
      <c r="AL2150" s="174"/>
    </row>
    <row r="2151" spans="1:39" s="4" customFormat="1" ht="12" customHeight="1" outlineLevel="1" x14ac:dyDescent="0.35">
      <c r="A2151" s="307" t="s">
        <v>10402</v>
      </c>
      <c r="B2151" s="308" t="s">
        <v>7668</v>
      </c>
      <c r="C2151" s="328"/>
      <c r="D2151" s="310" t="s">
        <v>11117</v>
      </c>
      <c r="E2151" s="322" t="s">
        <v>1100</v>
      </c>
      <c r="F2151" s="293"/>
      <c r="G2151" s="293"/>
      <c r="H2151" s="294">
        <v>2</v>
      </c>
      <c r="I2151" s="294" t="str">
        <f>IFERROR(_xlfn.IFNA(VLOOKUP($D:$D,history!$I:$Y,3,0),VLOOKUP(E:E,history!$H:$Y,4,0)),"--")</f>
        <v>--</v>
      </c>
      <c r="J2151" s="282" t="s">
        <v>9870</v>
      </c>
      <c r="K2151" s="282" t="str">
        <f t="shared" si="378"/>
        <v/>
      </c>
      <c r="L2151" s="312">
        <f t="shared" si="379"/>
        <v>326.94</v>
      </c>
      <c r="M2151" s="312">
        <f t="shared" si="380"/>
        <v>495.37</v>
      </c>
      <c r="N2151" s="297" t="str">
        <f>_xlfn.IFNA(VLOOKUP($E:$E,'1'!$A:$E,3,0),"")</f>
        <v/>
      </c>
      <c r="O2151" s="297" t="str">
        <f>_xlfn.IFNA(VLOOKUP($E:$E,'2'!$A:$E,3,0),"")</f>
        <v/>
      </c>
      <c r="P2151" s="297" t="str">
        <f>_xlfn.IFNA(VLOOKUP($E:$E,'3'!$A:$D,3,0),"")</f>
        <v/>
      </c>
      <c r="Q2151" s="297" t="str">
        <f>_xlfn.IFNA(VLOOKUP($E:$E,'4'!$A:$F,3,0),"")</f>
        <v/>
      </c>
      <c r="R2151" s="297" t="str">
        <f>_xlfn.IFNA(VLOOKUP($E:$E,'5'!$A:$F,3,0),"")</f>
        <v/>
      </c>
      <c r="S2151" s="297" t="str">
        <f>_xlfn.IFNA(VLOOKUP($E:$E,'6'!$A:$F,3,0),"")</f>
        <v/>
      </c>
      <c r="T2151" s="313">
        <v>5</v>
      </c>
      <c r="U2151" s="313">
        <v>20</v>
      </c>
      <c r="V2151" s="313">
        <v>80</v>
      </c>
      <c r="W2151" s="314">
        <v>0.215</v>
      </c>
      <c r="X2151" s="315">
        <v>2.5000000000000001E-4</v>
      </c>
      <c r="Y2151" s="749">
        <v>470</v>
      </c>
      <c r="Z2151" s="282"/>
      <c r="AA2151" s="316" t="s">
        <v>393</v>
      </c>
      <c r="AB2151" s="282" t="s">
        <v>9885</v>
      </c>
      <c r="AC2151" s="317" t="s">
        <v>2081</v>
      </c>
      <c r="AD2151" s="318" t="s">
        <v>1588</v>
      </c>
      <c r="AE2151" s="319">
        <v>0</v>
      </c>
      <c r="AF2151" s="319" t="s">
        <v>11282</v>
      </c>
      <c r="AG2151" s="320">
        <v>6.21</v>
      </c>
      <c r="AH2151" s="321">
        <f t="shared" si="381"/>
        <v>0</v>
      </c>
      <c r="AI2151" s="287">
        <f>_xlfn.IFNA(VLOOKUP(AD:AD,грп!B:C,2,0),0)</f>
        <v>0</v>
      </c>
      <c r="AJ2151" s="607">
        <v>10</v>
      </c>
      <c r="AK2151" s="672">
        <f t="shared" si="377"/>
        <v>0</v>
      </c>
      <c r="AL2151" s="174"/>
    </row>
    <row r="2152" spans="1:39" s="4" customFormat="1" ht="12" customHeight="1" outlineLevel="1" x14ac:dyDescent="0.35">
      <c r="A2152" s="307" t="s">
        <v>10402</v>
      </c>
      <c r="B2152" s="308" t="s">
        <v>7669</v>
      </c>
      <c r="C2152" s="328"/>
      <c r="D2152" s="310" t="s">
        <v>11118</v>
      </c>
      <c r="E2152" s="322" t="s">
        <v>1101</v>
      </c>
      <c r="F2152" s="293"/>
      <c r="G2152" s="293"/>
      <c r="H2152" s="294">
        <v>20</v>
      </c>
      <c r="I2152" s="294" t="str">
        <f>IFERROR(_xlfn.IFNA(VLOOKUP($D:$D,history!$I:$Y,3,0),VLOOKUP(E:E,history!$H:$Y,4,0)),"--")</f>
        <v>--</v>
      </c>
      <c r="J2152" s="282" t="s">
        <v>9870</v>
      </c>
      <c r="K2152" s="282" t="str">
        <f t="shared" si="378"/>
        <v/>
      </c>
      <c r="L2152" s="312">
        <f t="shared" si="379"/>
        <v>278.51</v>
      </c>
      <c r="M2152" s="312">
        <f t="shared" si="380"/>
        <v>421.98</v>
      </c>
      <c r="N2152" s="297" t="str">
        <f>_xlfn.IFNA(VLOOKUP($E:$E,'1'!$A:$E,3,0),"")</f>
        <v/>
      </c>
      <c r="O2152" s="297" t="str">
        <f>_xlfn.IFNA(VLOOKUP($E:$E,'2'!$A:$E,3,0),"")</f>
        <v/>
      </c>
      <c r="P2152" s="297" t="str">
        <f>_xlfn.IFNA(VLOOKUP($E:$E,'3'!$A:$D,3,0),"")</f>
        <v/>
      </c>
      <c r="Q2152" s="297" t="str">
        <f>_xlfn.IFNA(VLOOKUP($E:$E,'4'!$A:$F,3,0),"")</f>
        <v/>
      </c>
      <c r="R2152" s="297" t="str">
        <f>_xlfn.IFNA(VLOOKUP($E:$E,'5'!$A:$F,3,0),"")</f>
        <v/>
      </c>
      <c r="S2152" s="297" t="str">
        <f>_xlfn.IFNA(VLOOKUP($E:$E,'6'!$A:$F,3,0),"")</f>
        <v/>
      </c>
      <c r="T2152" s="313">
        <v>5</v>
      </c>
      <c r="U2152" s="313">
        <v>40</v>
      </c>
      <c r="V2152" s="313">
        <v>160</v>
      </c>
      <c r="W2152" s="314">
        <v>0.14799999999999999</v>
      </c>
      <c r="X2152" s="315">
        <v>1.171875E-4</v>
      </c>
      <c r="Y2152" s="749">
        <v>390</v>
      </c>
      <c r="Z2152" s="282"/>
      <c r="AA2152" s="316" t="s">
        <v>10390</v>
      </c>
      <c r="AB2152" s="282" t="s">
        <v>9163</v>
      </c>
      <c r="AC2152" s="317" t="s">
        <v>2081</v>
      </c>
      <c r="AD2152" s="318" t="s">
        <v>1588</v>
      </c>
      <c r="AE2152" s="319">
        <v>0</v>
      </c>
      <c r="AF2152" s="319" t="s">
        <v>11282</v>
      </c>
      <c r="AG2152" s="320">
        <v>5.29</v>
      </c>
      <c r="AH2152" s="321">
        <f t="shared" si="381"/>
        <v>0</v>
      </c>
      <c r="AI2152" s="287">
        <f>_xlfn.IFNA(VLOOKUP(AD:AD,грп!B:C,2,0),0)</f>
        <v>0</v>
      </c>
      <c r="AJ2152" s="607">
        <v>40</v>
      </c>
      <c r="AK2152" s="672">
        <f t="shared" si="377"/>
        <v>0</v>
      </c>
      <c r="AL2152" s="174"/>
    </row>
    <row r="2153" spans="1:39" s="4" customFormat="1" ht="12" customHeight="1" outlineLevel="1" x14ac:dyDescent="0.35">
      <c r="A2153" s="307" t="s">
        <v>10402</v>
      </c>
      <c r="B2153" s="308" t="s">
        <v>7670</v>
      </c>
      <c r="C2153" s="328"/>
      <c r="D2153" s="310" t="s">
        <v>11119</v>
      </c>
      <c r="E2153" s="322" t="s">
        <v>1102</v>
      </c>
      <c r="F2153" s="293"/>
      <c r="G2153" s="293"/>
      <c r="H2153" s="294">
        <v>5</v>
      </c>
      <c r="I2153" s="294" t="str">
        <f>IFERROR(_xlfn.IFNA(VLOOKUP($D:$D,history!$I:$Y,3,0),VLOOKUP(E:E,history!$H:$Y,4,0)),"--")</f>
        <v>--</v>
      </c>
      <c r="J2153" s="282" t="s">
        <v>9869</v>
      </c>
      <c r="K2153" s="282" t="str">
        <f t="shared" si="378"/>
        <v/>
      </c>
      <c r="L2153" s="312">
        <f t="shared" si="379"/>
        <v>355.38</v>
      </c>
      <c r="M2153" s="312">
        <f t="shared" si="380"/>
        <v>538.45000000000005</v>
      </c>
      <c r="N2153" s="297" t="str">
        <f>_xlfn.IFNA(VLOOKUP($E:$E,'1'!$A:$E,3,0),"")</f>
        <v/>
      </c>
      <c r="O2153" s="297" t="str">
        <f>_xlfn.IFNA(VLOOKUP($E:$E,'2'!$A:$E,3,0),"")</f>
        <v/>
      </c>
      <c r="P2153" s="297" t="str">
        <f>_xlfn.IFNA(VLOOKUP($E:$E,'3'!$A:$D,3,0),"")</f>
        <v/>
      </c>
      <c r="Q2153" s="297" t="str">
        <f>_xlfn.IFNA(VLOOKUP($E:$E,'4'!$A:$F,3,0),"")</f>
        <v/>
      </c>
      <c r="R2153" s="297" t="str">
        <f>_xlfn.IFNA(VLOOKUP($E:$E,'5'!$A:$F,3,0),"")</f>
        <v/>
      </c>
      <c r="S2153" s="297" t="str">
        <f>_xlfn.IFNA(VLOOKUP($E:$E,'6'!$A:$F,3,0),"")</f>
        <v/>
      </c>
      <c r="T2153" s="313">
        <v>5</v>
      </c>
      <c r="U2153" s="313">
        <v>10</v>
      </c>
      <c r="V2153" s="313">
        <v>40</v>
      </c>
      <c r="W2153" s="314">
        <v>0.28000000000000003</v>
      </c>
      <c r="X2153" s="315">
        <v>5.0000000000000001E-4</v>
      </c>
      <c r="Y2153" s="749">
        <v>510</v>
      </c>
      <c r="Z2153" s="282"/>
      <c r="AA2153" s="316" t="s">
        <v>10388</v>
      </c>
      <c r="AB2153" s="282" t="s">
        <v>9163</v>
      </c>
      <c r="AC2153" s="317" t="s">
        <v>2081</v>
      </c>
      <c r="AD2153" s="318" t="s">
        <v>1588</v>
      </c>
      <c r="AE2153" s="319">
        <v>0</v>
      </c>
      <c r="AF2153" s="319" t="s">
        <v>11282</v>
      </c>
      <c r="AG2153" s="320">
        <v>6.75</v>
      </c>
      <c r="AH2153" s="321">
        <f t="shared" si="381"/>
        <v>0</v>
      </c>
      <c r="AI2153" s="287">
        <f>_xlfn.IFNA(VLOOKUP(AD:AD,грп!B:C,2,0),0)</f>
        <v>0</v>
      </c>
      <c r="AJ2153" s="607">
        <v>0</v>
      </c>
      <c r="AK2153" s="672">
        <f t="shared" si="377"/>
        <v>0</v>
      </c>
      <c r="AL2153" s="174"/>
    </row>
    <row r="2154" spans="1:39" s="8" customFormat="1" ht="12" customHeight="1" outlineLevel="1" x14ac:dyDescent="0.35">
      <c r="A2154" s="307" t="s">
        <v>10402</v>
      </c>
      <c r="B2154" s="308" t="s">
        <v>7671</v>
      </c>
      <c r="C2154" s="328"/>
      <c r="D2154" s="310" t="s">
        <v>11120</v>
      </c>
      <c r="E2154" s="322" t="s">
        <v>1103</v>
      </c>
      <c r="F2154" s="293"/>
      <c r="G2154" s="293"/>
      <c r="H2154" s="294">
        <v>5</v>
      </c>
      <c r="I2154" s="294" t="str">
        <f>IFERROR(_xlfn.IFNA(VLOOKUP($D:$D,history!$I:$Y,3,0),VLOOKUP(E:E,history!$H:$Y,4,0)),"--")</f>
        <v>--</v>
      </c>
      <c r="J2154" s="282" t="s">
        <v>9868</v>
      </c>
      <c r="K2154" s="282" t="str">
        <f t="shared" si="378"/>
        <v/>
      </c>
      <c r="L2154" s="312">
        <f t="shared" si="379"/>
        <v>341.69</v>
      </c>
      <c r="M2154" s="312">
        <f t="shared" si="380"/>
        <v>517.71</v>
      </c>
      <c r="N2154" s="297" t="str">
        <f>_xlfn.IFNA(VLOOKUP($E:$E,'1'!$A:$E,3,0),"")</f>
        <v/>
      </c>
      <c r="O2154" s="297" t="str">
        <f>_xlfn.IFNA(VLOOKUP($E:$E,'2'!$A:$E,3,0),"")</f>
        <v/>
      </c>
      <c r="P2154" s="297" t="str">
        <f>_xlfn.IFNA(VLOOKUP($E:$E,'3'!$A:$D,3,0),"")</f>
        <v/>
      </c>
      <c r="Q2154" s="297" t="str">
        <f>_xlfn.IFNA(VLOOKUP($E:$E,'4'!$A:$F,3,0),"")</f>
        <v/>
      </c>
      <c r="R2154" s="297" t="str">
        <f>_xlfn.IFNA(VLOOKUP($E:$E,'5'!$A:$F,3,0),"")</f>
        <v/>
      </c>
      <c r="S2154" s="297" t="str">
        <f>_xlfn.IFNA(VLOOKUP($E:$E,'6'!$A:$F,3,0),"")</f>
        <v/>
      </c>
      <c r="T2154" s="313">
        <v>5</v>
      </c>
      <c r="U2154" s="313">
        <v>20</v>
      </c>
      <c r="V2154" s="313">
        <v>80</v>
      </c>
      <c r="W2154" s="314">
        <v>0.22700000000000001</v>
      </c>
      <c r="X2154" s="315">
        <v>2.5000000000000001E-4</v>
      </c>
      <c r="Y2154" s="749">
        <v>490</v>
      </c>
      <c r="Z2154" s="282"/>
      <c r="AA2154" s="316" t="s">
        <v>10390</v>
      </c>
      <c r="AB2154" s="282" t="s">
        <v>9163</v>
      </c>
      <c r="AC2154" s="317" t="s">
        <v>2081</v>
      </c>
      <c r="AD2154" s="318" t="s">
        <v>1588</v>
      </c>
      <c r="AE2154" s="319">
        <v>0</v>
      </c>
      <c r="AF2154" s="319" t="s">
        <v>11282</v>
      </c>
      <c r="AG2154" s="320">
        <v>6.49</v>
      </c>
      <c r="AH2154" s="321">
        <f t="shared" si="381"/>
        <v>0</v>
      </c>
      <c r="AI2154" s="287">
        <f>_xlfn.IFNA(VLOOKUP(AD:AD,грп!B:C,2,0),0)</f>
        <v>0</v>
      </c>
      <c r="AJ2154" s="607">
        <v>10</v>
      </c>
      <c r="AK2154" s="672">
        <f t="shared" si="377"/>
        <v>0</v>
      </c>
      <c r="AL2154" s="174"/>
      <c r="AM2154" s="4"/>
    </row>
    <row r="2155" spans="1:39" s="8" customFormat="1" ht="12" customHeight="1" outlineLevel="1" x14ac:dyDescent="0.35">
      <c r="A2155" s="307" t="s">
        <v>10402</v>
      </c>
      <c r="B2155" s="308" t="s">
        <v>7672</v>
      </c>
      <c r="C2155" s="328"/>
      <c r="D2155" s="310" t="s">
        <v>11121</v>
      </c>
      <c r="E2155" s="322" t="s">
        <v>1104</v>
      </c>
      <c r="F2155" s="293"/>
      <c r="G2155" s="293"/>
      <c r="H2155" s="294">
        <v>5</v>
      </c>
      <c r="I2155" s="294" t="str">
        <f>IFERROR(_xlfn.IFNA(VLOOKUP($D:$D,history!$I:$Y,3,0),VLOOKUP(E:E,history!$H:$Y,4,0)),"--")</f>
        <v>--</v>
      </c>
      <c r="J2155" s="282" t="s">
        <v>9869</v>
      </c>
      <c r="K2155" s="282" t="str">
        <f t="shared" si="378"/>
        <v/>
      </c>
      <c r="L2155" s="312">
        <f t="shared" si="379"/>
        <v>272.72000000000003</v>
      </c>
      <c r="M2155" s="312">
        <f t="shared" si="380"/>
        <v>413.21</v>
      </c>
      <c r="N2155" s="297" t="str">
        <f>_xlfn.IFNA(VLOOKUP($E:$E,'1'!$A:$E,3,0),"")</f>
        <v/>
      </c>
      <c r="O2155" s="297" t="str">
        <f>_xlfn.IFNA(VLOOKUP($E:$E,'2'!$A:$E,3,0),"")</f>
        <v/>
      </c>
      <c r="P2155" s="297" t="str">
        <f>_xlfn.IFNA(VLOOKUP($E:$E,'3'!$A:$D,3,0),"")</f>
        <v/>
      </c>
      <c r="Q2155" s="297" t="str">
        <f>_xlfn.IFNA(VLOOKUP($E:$E,'4'!$A:$F,3,0),"")</f>
        <v/>
      </c>
      <c r="R2155" s="297" t="str">
        <f>_xlfn.IFNA(VLOOKUP($E:$E,'5'!$A:$F,3,0),"")</f>
        <v/>
      </c>
      <c r="S2155" s="297" t="str">
        <f>_xlfn.IFNA(VLOOKUP($E:$E,'6'!$A:$F,3,0),"")</f>
        <v/>
      </c>
      <c r="T2155" s="313">
        <v>5</v>
      </c>
      <c r="U2155" s="313">
        <v>20</v>
      </c>
      <c r="V2155" s="313">
        <v>80</v>
      </c>
      <c r="W2155" s="314">
        <v>0.187</v>
      </c>
      <c r="X2155" s="315">
        <v>2.5000000000000001E-4</v>
      </c>
      <c r="Y2155" s="749">
        <v>390</v>
      </c>
      <c r="Z2155" s="282"/>
      <c r="AA2155" s="316" t="s">
        <v>10388</v>
      </c>
      <c r="AB2155" s="282" t="s">
        <v>9163</v>
      </c>
      <c r="AC2155" s="317" t="s">
        <v>2081</v>
      </c>
      <c r="AD2155" s="318" t="s">
        <v>1588</v>
      </c>
      <c r="AE2155" s="319">
        <v>0</v>
      </c>
      <c r="AF2155" s="319" t="s">
        <v>11282</v>
      </c>
      <c r="AG2155" s="320">
        <v>5.18</v>
      </c>
      <c r="AH2155" s="321">
        <f t="shared" si="381"/>
        <v>0</v>
      </c>
      <c r="AI2155" s="287">
        <f>_xlfn.IFNA(VLOOKUP(AD:AD,грп!B:C,2,0),0)</f>
        <v>0</v>
      </c>
      <c r="AJ2155" s="607">
        <v>10</v>
      </c>
      <c r="AK2155" s="672">
        <f t="shared" si="377"/>
        <v>0</v>
      </c>
      <c r="AL2155" s="174"/>
      <c r="AM2155" s="4"/>
    </row>
    <row r="2156" spans="1:39" s="8" customFormat="1" ht="12" customHeight="1" outlineLevel="1" x14ac:dyDescent="0.35">
      <c r="A2156" s="307" t="s">
        <v>10402</v>
      </c>
      <c r="B2156" s="308" t="s">
        <v>7673</v>
      </c>
      <c r="C2156" s="328"/>
      <c r="D2156" s="310" t="s">
        <v>5069</v>
      </c>
      <c r="E2156" s="322" t="s">
        <v>1105</v>
      </c>
      <c r="F2156" s="293"/>
      <c r="G2156" s="293"/>
      <c r="H2156" s="294">
        <v>2</v>
      </c>
      <c r="I2156" s="294" t="str">
        <f>IFERROR(_xlfn.IFNA(VLOOKUP($D:$D,history!$I:$Y,3,0),VLOOKUP(E:E,history!$H:$Y,4,0)),"--")</f>
        <v>--</v>
      </c>
      <c r="J2156" s="282" t="s">
        <v>9870</v>
      </c>
      <c r="K2156" s="282" t="str">
        <f t="shared" si="378"/>
        <v/>
      </c>
      <c r="L2156" s="312">
        <f t="shared" si="379"/>
        <v>497</v>
      </c>
      <c r="M2156" s="312">
        <f t="shared" si="380"/>
        <v>753.03</v>
      </c>
      <c r="N2156" s="297" t="str">
        <f>_xlfn.IFNA(VLOOKUP($E:$E,'1'!$A:$E,3,0),"")</f>
        <v/>
      </c>
      <c r="O2156" s="297" t="str">
        <f>_xlfn.IFNA(VLOOKUP($E:$E,'2'!$A:$E,3,0),"")</f>
        <v/>
      </c>
      <c r="P2156" s="297" t="str">
        <f>_xlfn.IFNA(VLOOKUP($E:$E,'3'!$A:$D,3,0),"")</f>
        <v/>
      </c>
      <c r="Q2156" s="297" t="str">
        <f>_xlfn.IFNA(VLOOKUP($E:$E,'4'!$A:$F,3,0),"")</f>
        <v/>
      </c>
      <c r="R2156" s="297" t="str">
        <f>_xlfn.IFNA(VLOOKUP($E:$E,'5'!$A:$F,3,0),"")</f>
        <v/>
      </c>
      <c r="S2156" s="297" t="str">
        <f>_xlfn.IFNA(VLOOKUP($E:$E,'6'!$A:$F,3,0),"")</f>
        <v/>
      </c>
      <c r="T2156" s="313">
        <v>5</v>
      </c>
      <c r="U2156" s="313">
        <v>10</v>
      </c>
      <c r="V2156" s="313">
        <v>40</v>
      </c>
      <c r="W2156" s="314">
        <v>0.33400000000000002</v>
      </c>
      <c r="X2156" s="315">
        <v>4.583333E-4</v>
      </c>
      <c r="Y2156" s="749">
        <v>720</v>
      </c>
      <c r="Z2156" s="282"/>
      <c r="AA2156" s="316" t="s">
        <v>10388</v>
      </c>
      <c r="AB2156" s="282" t="s">
        <v>9163</v>
      </c>
      <c r="AC2156" s="317" t="s">
        <v>2081</v>
      </c>
      <c r="AD2156" s="318" t="s">
        <v>1588</v>
      </c>
      <c r="AE2156" s="319">
        <v>0</v>
      </c>
      <c r="AF2156" s="319" t="s">
        <v>11282</v>
      </c>
      <c r="AG2156" s="320">
        <v>9.44</v>
      </c>
      <c r="AH2156" s="321">
        <f t="shared" si="381"/>
        <v>0</v>
      </c>
      <c r="AI2156" s="287">
        <f>_xlfn.IFNA(VLOOKUP(AD:AD,грп!B:C,2,0),0)</f>
        <v>0</v>
      </c>
      <c r="AJ2156" s="607">
        <v>20</v>
      </c>
      <c r="AK2156" s="672">
        <f t="shared" si="377"/>
        <v>0</v>
      </c>
      <c r="AL2156" s="174"/>
      <c r="AM2156" s="4"/>
    </row>
    <row r="2157" spans="1:39" s="8" customFormat="1" ht="12" customHeight="1" outlineLevel="1" x14ac:dyDescent="0.35">
      <c r="A2157" s="307" t="s">
        <v>10402</v>
      </c>
      <c r="B2157" s="308" t="s">
        <v>7674</v>
      </c>
      <c r="C2157" s="328"/>
      <c r="D2157" s="310" t="s">
        <v>11122</v>
      </c>
      <c r="E2157" s="322" t="s">
        <v>1106</v>
      </c>
      <c r="F2157" s="293"/>
      <c r="G2157" s="293"/>
      <c r="H2157" s="294">
        <v>6</v>
      </c>
      <c r="I2157" s="294" t="str">
        <f>IFERROR(_xlfn.IFNA(VLOOKUP($D:$D,history!$I:$Y,3,0),VLOOKUP(E:E,history!$H:$Y,4,0)),"--")</f>
        <v>--</v>
      </c>
      <c r="J2157" s="282" t="s">
        <v>9868</v>
      </c>
      <c r="K2157" s="282" t="str">
        <f t="shared" si="378"/>
        <v/>
      </c>
      <c r="L2157" s="312">
        <f t="shared" si="379"/>
        <v>329.05</v>
      </c>
      <c r="M2157" s="312">
        <f t="shared" si="380"/>
        <v>498.56</v>
      </c>
      <c r="N2157" s="297" t="str">
        <f>_xlfn.IFNA(VLOOKUP($E:$E,'1'!$A:$E,3,0),"")</f>
        <v/>
      </c>
      <c r="O2157" s="297" t="str">
        <f>_xlfn.IFNA(VLOOKUP($E:$E,'2'!$A:$E,3,0),"")</f>
        <v/>
      </c>
      <c r="P2157" s="297" t="str">
        <f>_xlfn.IFNA(VLOOKUP($E:$E,'3'!$A:$D,3,0),"")</f>
        <v/>
      </c>
      <c r="Q2157" s="297" t="str">
        <f>_xlfn.IFNA(VLOOKUP($E:$E,'4'!$A:$F,3,0),"")</f>
        <v/>
      </c>
      <c r="R2157" s="297" t="str">
        <f>_xlfn.IFNA(VLOOKUP($E:$E,'5'!$A:$F,3,0),"")</f>
        <v/>
      </c>
      <c r="S2157" s="297" t="str">
        <f>_xlfn.IFNA(VLOOKUP($E:$E,'6'!$A:$F,3,0),"")</f>
        <v/>
      </c>
      <c r="T2157" s="313">
        <v>5</v>
      </c>
      <c r="U2157" s="313">
        <v>20</v>
      </c>
      <c r="V2157" s="313">
        <v>80</v>
      </c>
      <c r="W2157" s="314">
        <v>0.24199999999999999</v>
      </c>
      <c r="X2157" s="315">
        <v>2.5000000000000001E-4</v>
      </c>
      <c r="Y2157" s="749">
        <v>470</v>
      </c>
      <c r="Z2157" s="282"/>
      <c r="AA2157" s="316" t="s">
        <v>393</v>
      </c>
      <c r="AB2157" s="282" t="s">
        <v>9885</v>
      </c>
      <c r="AC2157" s="317" t="s">
        <v>2081</v>
      </c>
      <c r="AD2157" s="318" t="s">
        <v>1588</v>
      </c>
      <c r="AE2157" s="319">
        <v>0</v>
      </c>
      <c r="AF2157" s="319" t="s">
        <v>11282</v>
      </c>
      <c r="AG2157" s="320">
        <v>6.25</v>
      </c>
      <c r="AH2157" s="321">
        <f t="shared" si="381"/>
        <v>0</v>
      </c>
      <c r="AI2157" s="287">
        <f>_xlfn.IFNA(VLOOKUP(AD:AD,грп!B:C,2,0),0)</f>
        <v>0</v>
      </c>
      <c r="AJ2157" s="607">
        <v>10</v>
      </c>
      <c r="AK2157" s="672">
        <f t="shared" si="377"/>
        <v>0</v>
      </c>
      <c r="AL2157" s="174"/>
      <c r="AM2157" s="4"/>
    </row>
    <row r="2158" spans="1:39" s="8" customFormat="1" ht="12" customHeight="1" outlineLevel="1" x14ac:dyDescent="0.35">
      <c r="A2158" s="307" t="s">
        <v>10402</v>
      </c>
      <c r="B2158" s="308" t="s">
        <v>7675</v>
      </c>
      <c r="C2158" s="328"/>
      <c r="D2158" s="310" t="s">
        <v>11123</v>
      </c>
      <c r="E2158" s="322" t="s">
        <v>1107</v>
      </c>
      <c r="F2158" s="293"/>
      <c r="G2158" s="293"/>
      <c r="H2158" s="294">
        <v>10</v>
      </c>
      <c r="I2158" s="294" t="str">
        <f>IFERROR(_xlfn.IFNA(VLOOKUP($D:$D,history!$I:$Y,3,0),VLOOKUP(E:E,history!$H:$Y,4,0)),"--")</f>
        <v>--</v>
      </c>
      <c r="J2158" s="282" t="s">
        <v>5946</v>
      </c>
      <c r="K2158" s="282" t="str">
        <f t="shared" si="378"/>
        <v/>
      </c>
      <c r="L2158" s="312">
        <f t="shared" si="379"/>
        <v>314.31</v>
      </c>
      <c r="M2158" s="312">
        <f t="shared" si="380"/>
        <v>476.23</v>
      </c>
      <c r="N2158" s="297" t="str">
        <f>_xlfn.IFNA(VLOOKUP($E:$E,'1'!$A:$E,3,0),"")</f>
        <v/>
      </c>
      <c r="O2158" s="297" t="str">
        <f>_xlfn.IFNA(VLOOKUP($E:$E,'2'!$A:$E,3,0),"")</f>
        <v/>
      </c>
      <c r="P2158" s="297" t="str">
        <f>_xlfn.IFNA(VLOOKUP($E:$E,'3'!$A:$D,3,0),"")</f>
        <v/>
      </c>
      <c r="Q2158" s="297" t="str">
        <f>_xlfn.IFNA(VLOOKUP($E:$E,'4'!$A:$F,3,0),"")</f>
        <v/>
      </c>
      <c r="R2158" s="297" t="str">
        <f>_xlfn.IFNA(VLOOKUP($E:$E,'5'!$A:$F,3,0),"")</f>
        <v/>
      </c>
      <c r="S2158" s="297" t="str">
        <f>_xlfn.IFNA(VLOOKUP($E:$E,'6'!$A:$F,3,0),"")</f>
        <v/>
      </c>
      <c r="T2158" s="313">
        <v>5</v>
      </c>
      <c r="U2158" s="313">
        <v>20</v>
      </c>
      <c r="V2158" s="313">
        <v>80</v>
      </c>
      <c r="W2158" s="314">
        <v>0.217</v>
      </c>
      <c r="X2158" s="315">
        <v>2.5000000000000001E-4</v>
      </c>
      <c r="Y2158" s="749">
        <v>450</v>
      </c>
      <c r="Z2158" s="282"/>
      <c r="AA2158" s="316" t="s">
        <v>10392</v>
      </c>
      <c r="AB2158" s="282" t="s">
        <v>9163</v>
      </c>
      <c r="AC2158" s="317" t="s">
        <v>2081</v>
      </c>
      <c r="AD2158" s="318" t="s">
        <v>1588</v>
      </c>
      <c r="AE2158" s="319">
        <v>0</v>
      </c>
      <c r="AF2158" s="319" t="s">
        <v>11282</v>
      </c>
      <c r="AG2158" s="320">
        <v>5.97</v>
      </c>
      <c r="AH2158" s="321">
        <f t="shared" si="381"/>
        <v>0</v>
      </c>
      <c r="AI2158" s="287">
        <f>_xlfn.IFNA(VLOOKUP(AD:AD,грп!B:C,2,0),0)</f>
        <v>0</v>
      </c>
      <c r="AJ2158" s="607">
        <v>10</v>
      </c>
      <c r="AK2158" s="672">
        <f t="shared" si="377"/>
        <v>0</v>
      </c>
      <c r="AL2158" s="174"/>
      <c r="AM2158" s="4"/>
    </row>
    <row r="2159" spans="1:39" s="4" customFormat="1" ht="12" customHeight="1" outlineLevel="1" x14ac:dyDescent="0.35">
      <c r="A2159" s="307" t="s">
        <v>10402</v>
      </c>
      <c r="B2159" s="308" t="s">
        <v>7676</v>
      </c>
      <c r="C2159" s="309"/>
      <c r="D2159" s="310" t="s">
        <v>11124</v>
      </c>
      <c r="E2159" s="311" t="s">
        <v>3890</v>
      </c>
      <c r="F2159" s="293"/>
      <c r="G2159" s="293"/>
      <c r="H2159" s="294">
        <v>6</v>
      </c>
      <c r="I2159" s="294" t="str">
        <f>IFERROR(_xlfn.IFNA(VLOOKUP($D:$D,history!$I:$Y,3,0),VLOOKUP(E:E,history!$H:$Y,4,0)),"--")</f>
        <v>--</v>
      </c>
      <c r="J2159" s="282" t="s">
        <v>5946</v>
      </c>
      <c r="K2159" s="282" t="str">
        <f t="shared" si="378"/>
        <v/>
      </c>
      <c r="L2159" s="312">
        <f t="shared" si="379"/>
        <v>627.57000000000005</v>
      </c>
      <c r="M2159" s="312">
        <f t="shared" si="380"/>
        <v>950.86</v>
      </c>
      <c r="N2159" s="297" t="str">
        <f>_xlfn.IFNA(VLOOKUP($E:$E,'1'!$A:$E,3,0),"")</f>
        <v/>
      </c>
      <c r="O2159" s="297" t="str">
        <f>_xlfn.IFNA(VLOOKUP($E:$E,'2'!$A:$E,3,0),"")</f>
        <v/>
      </c>
      <c r="P2159" s="297" t="str">
        <f>_xlfn.IFNA(VLOOKUP($E:$E,'3'!$A:$D,3,0),"")</f>
        <v/>
      </c>
      <c r="Q2159" s="297" t="str">
        <f>_xlfn.IFNA(VLOOKUP($E:$E,'4'!$A:$F,3,0),"")</f>
        <v/>
      </c>
      <c r="R2159" s="297" t="str">
        <f>_xlfn.IFNA(VLOOKUP($E:$E,'5'!$A:$F,3,0),"")</f>
        <v/>
      </c>
      <c r="S2159" s="297" t="str">
        <f>_xlfn.IFNA(VLOOKUP($E:$E,'6'!$A:$F,3,0),"")</f>
        <v/>
      </c>
      <c r="T2159" s="313">
        <v>1</v>
      </c>
      <c r="U2159" s="313">
        <v>10</v>
      </c>
      <c r="V2159" s="313">
        <v>40</v>
      </c>
      <c r="W2159" s="314">
        <v>0.50600000000000001</v>
      </c>
      <c r="X2159" s="315">
        <v>5.5000000000000003E-4</v>
      </c>
      <c r="Y2159" s="749">
        <v>890</v>
      </c>
      <c r="Z2159" s="282"/>
      <c r="AA2159" s="316" t="s">
        <v>10388</v>
      </c>
      <c r="AB2159" s="282" t="s">
        <v>9163</v>
      </c>
      <c r="AC2159" s="317" t="s">
        <v>2081</v>
      </c>
      <c r="AD2159" s="318" t="s">
        <v>1588</v>
      </c>
      <c r="AE2159" s="319">
        <v>0</v>
      </c>
      <c r="AF2159" s="319" t="s">
        <v>11282</v>
      </c>
      <c r="AG2159" s="320">
        <v>11.92</v>
      </c>
      <c r="AH2159" s="321">
        <f t="shared" si="381"/>
        <v>0</v>
      </c>
      <c r="AI2159" s="287">
        <f>_xlfn.IFNA(VLOOKUP(AD:AD,грп!B:C,2,0),0)</f>
        <v>0</v>
      </c>
      <c r="AJ2159" s="607">
        <v>0</v>
      </c>
      <c r="AK2159" s="672">
        <f t="shared" si="377"/>
        <v>0</v>
      </c>
      <c r="AL2159" s="174"/>
    </row>
    <row r="2160" spans="1:39" s="4" customFormat="1" ht="12" customHeight="1" outlineLevel="1" x14ac:dyDescent="0.35">
      <c r="A2160" s="307" t="s">
        <v>10402</v>
      </c>
      <c r="B2160" s="308" t="s">
        <v>7677</v>
      </c>
      <c r="C2160" s="309"/>
      <c r="D2160" s="310" t="s">
        <v>5178</v>
      </c>
      <c r="E2160" s="322" t="s">
        <v>4533</v>
      </c>
      <c r="F2160" s="293"/>
      <c r="G2160" s="293"/>
      <c r="H2160" s="294"/>
      <c r="I2160" s="294" t="str">
        <f>IFERROR(_xlfn.IFNA(VLOOKUP($D:$D,history!$I:$Y,3,0),VLOOKUP(E:E,history!$H:$Y,4,0)),"--")</f>
        <v>--</v>
      </c>
      <c r="J2160" s="282" t="s">
        <v>5946</v>
      </c>
      <c r="K2160" s="282" t="str">
        <f t="shared" si="378"/>
        <v/>
      </c>
      <c r="L2160" s="312">
        <f t="shared" si="379"/>
        <v>32.64</v>
      </c>
      <c r="M2160" s="312">
        <f t="shared" si="380"/>
        <v>49.46</v>
      </c>
      <c r="N2160" s="297" t="str">
        <f>_xlfn.IFNA(VLOOKUP($E:$E,'1'!$A:$E,3,0),"")</f>
        <v/>
      </c>
      <c r="O2160" s="297" t="str">
        <f>_xlfn.IFNA(VLOOKUP($E:$E,'2'!$A:$E,3,0),"")</f>
        <v/>
      </c>
      <c r="P2160" s="297" t="str">
        <f>_xlfn.IFNA(VLOOKUP($E:$E,'3'!$A:$D,3,0),"")</f>
        <v/>
      </c>
      <c r="Q2160" s="297" t="str">
        <f>_xlfn.IFNA(VLOOKUP($E:$E,'4'!$A:$F,3,0),"")</f>
        <v/>
      </c>
      <c r="R2160" s="297" t="str">
        <f>_xlfn.IFNA(VLOOKUP($E:$E,'5'!$A:$F,3,0),"")</f>
        <v/>
      </c>
      <c r="S2160" s="297" t="str">
        <f>_xlfn.IFNA(VLOOKUP($E:$E,'6'!$A:$F,3,0),"")</f>
        <v/>
      </c>
      <c r="T2160" s="313">
        <v>1</v>
      </c>
      <c r="U2160" s="313">
        <v>125</v>
      </c>
      <c r="V2160" s="313">
        <v>500</v>
      </c>
      <c r="W2160" s="314">
        <v>8.0000000000000002E-3</v>
      </c>
      <c r="X2160" s="315">
        <v>5.0000000000000002E-5</v>
      </c>
      <c r="Y2160" s="749">
        <v>50</v>
      </c>
      <c r="Z2160" s="282"/>
      <c r="AA2160" s="316" t="s">
        <v>10391</v>
      </c>
      <c r="AB2160" s="282" t="s">
        <v>9163</v>
      </c>
      <c r="AC2160" s="317" t="s">
        <v>2081</v>
      </c>
      <c r="AD2160" s="318" t="s">
        <v>1588</v>
      </c>
      <c r="AE2160" s="319">
        <v>0</v>
      </c>
      <c r="AF2160" s="319" t="s">
        <v>11282</v>
      </c>
      <c r="AG2160" s="320">
        <v>0.62</v>
      </c>
      <c r="AH2160" s="321">
        <f t="shared" si="381"/>
        <v>0</v>
      </c>
      <c r="AI2160" s="287">
        <f>_xlfn.IFNA(VLOOKUP(AD:AD,грп!B:C,2,0),0)</f>
        <v>0</v>
      </c>
      <c r="AJ2160" s="607">
        <v>40</v>
      </c>
      <c r="AK2160" s="672">
        <f t="shared" si="377"/>
        <v>0</v>
      </c>
      <c r="AL2160" s="174"/>
    </row>
    <row r="2161" spans="1:38" s="4" customFormat="1" ht="12" customHeight="1" outlineLevel="1" x14ac:dyDescent="0.35">
      <c r="A2161" s="307" t="s">
        <v>10402</v>
      </c>
      <c r="B2161" s="308" t="s">
        <v>7678</v>
      </c>
      <c r="C2161" s="309"/>
      <c r="D2161" s="310" t="s">
        <v>5039</v>
      </c>
      <c r="E2161" s="322" t="s">
        <v>4447</v>
      </c>
      <c r="F2161" s="293"/>
      <c r="G2161" s="293"/>
      <c r="H2161" s="294">
        <v>83</v>
      </c>
      <c r="I2161" s="294" t="str">
        <f>IFERROR(_xlfn.IFNA(VLOOKUP($D:$D,history!$I:$Y,3,0),VLOOKUP(E:E,history!$H:$Y,4,0)),"--")</f>
        <v>--</v>
      </c>
      <c r="J2161" s="282" t="s">
        <v>5946</v>
      </c>
      <c r="K2161" s="282" t="str">
        <f t="shared" si="378"/>
        <v/>
      </c>
      <c r="L2161" s="312">
        <f t="shared" si="379"/>
        <v>27.9</v>
      </c>
      <c r="M2161" s="312">
        <f t="shared" si="380"/>
        <v>42.28</v>
      </c>
      <c r="N2161" s="297" t="str">
        <f>_xlfn.IFNA(VLOOKUP($E:$E,'1'!$A:$E,3,0),"")</f>
        <v/>
      </c>
      <c r="O2161" s="297" t="str">
        <f>_xlfn.IFNA(VLOOKUP($E:$E,'2'!$A:$E,3,0),"")</f>
        <v/>
      </c>
      <c r="P2161" s="297" t="str">
        <f>_xlfn.IFNA(VLOOKUP($E:$E,'3'!$A:$D,3,0),"")</f>
        <v/>
      </c>
      <c r="Q2161" s="297" t="str">
        <f>_xlfn.IFNA(VLOOKUP($E:$E,'4'!$A:$F,3,0),"")</f>
        <v/>
      </c>
      <c r="R2161" s="297" t="str">
        <f>_xlfn.IFNA(VLOOKUP($E:$E,'5'!$A:$F,3,0),"")</f>
        <v/>
      </c>
      <c r="S2161" s="297" t="str">
        <f>_xlfn.IFNA(VLOOKUP($E:$E,'6'!$A:$F,3,0),"")</f>
        <v/>
      </c>
      <c r="T2161" s="313">
        <v>1</v>
      </c>
      <c r="U2161" s="313">
        <v>125</v>
      </c>
      <c r="V2161" s="313">
        <v>500</v>
      </c>
      <c r="W2161" s="314">
        <v>7.0000000000000001E-3</v>
      </c>
      <c r="X2161" s="315">
        <v>4.5000000000000003E-5</v>
      </c>
      <c r="Y2161" s="749">
        <v>40</v>
      </c>
      <c r="Z2161" s="282"/>
      <c r="AA2161" s="316" t="s">
        <v>10391</v>
      </c>
      <c r="AB2161" s="282" t="s">
        <v>9163</v>
      </c>
      <c r="AC2161" s="317" t="s">
        <v>2081</v>
      </c>
      <c r="AD2161" s="318" t="s">
        <v>1588</v>
      </c>
      <c r="AE2161" s="319">
        <v>0</v>
      </c>
      <c r="AF2161" s="319" t="s">
        <v>11282</v>
      </c>
      <c r="AG2161" s="320">
        <v>0.53</v>
      </c>
      <c r="AH2161" s="321">
        <f t="shared" si="381"/>
        <v>0</v>
      </c>
      <c r="AI2161" s="287">
        <f>_xlfn.IFNA(VLOOKUP(AD:AD,грп!B:C,2,0),0)</f>
        <v>0</v>
      </c>
      <c r="AJ2161" s="607">
        <v>0</v>
      </c>
      <c r="AK2161" s="672">
        <f t="shared" ref="AK2161:AK2224" si="382">C2161</f>
        <v>0</v>
      </c>
      <c r="AL2161" s="174"/>
    </row>
    <row r="2162" spans="1:38" s="4" customFormat="1" ht="12" customHeight="1" outlineLevel="1" x14ac:dyDescent="0.35">
      <c r="A2162" s="307" t="s">
        <v>10402</v>
      </c>
      <c r="B2162" s="308" t="s">
        <v>7679</v>
      </c>
      <c r="C2162" s="309"/>
      <c r="D2162" s="310" t="s">
        <v>5040</v>
      </c>
      <c r="E2162" s="292" t="s">
        <v>4448</v>
      </c>
      <c r="F2162" s="293"/>
      <c r="G2162" s="293"/>
      <c r="H2162" s="294">
        <v>49</v>
      </c>
      <c r="I2162" s="294" t="str">
        <f>IFERROR(_xlfn.IFNA(VLOOKUP($D:$D,history!$I:$Y,3,0),VLOOKUP(E:E,history!$H:$Y,4,0)),"--")</f>
        <v>--</v>
      </c>
      <c r="J2162" s="282" t="s">
        <v>5946</v>
      </c>
      <c r="K2162" s="282" t="str">
        <f t="shared" si="378"/>
        <v/>
      </c>
      <c r="L2162" s="312">
        <f t="shared" si="379"/>
        <v>28.95</v>
      </c>
      <c r="M2162" s="312">
        <f t="shared" si="380"/>
        <v>43.87</v>
      </c>
      <c r="N2162" s="297" t="str">
        <f>_xlfn.IFNA(VLOOKUP($E:$E,'1'!$A:$E,3,0),"")</f>
        <v/>
      </c>
      <c r="O2162" s="297" t="str">
        <f>_xlfn.IFNA(VLOOKUP($E:$E,'2'!$A:$E,3,0),"")</f>
        <v/>
      </c>
      <c r="P2162" s="297" t="str">
        <f>_xlfn.IFNA(VLOOKUP($E:$E,'3'!$A:$D,3,0),"")</f>
        <v/>
      </c>
      <c r="Q2162" s="297" t="str">
        <f>_xlfn.IFNA(VLOOKUP($E:$E,'4'!$A:$F,3,0),"")</f>
        <v/>
      </c>
      <c r="R2162" s="297" t="str">
        <f>_xlfn.IFNA(VLOOKUP($E:$E,'5'!$A:$F,3,0),"")</f>
        <v/>
      </c>
      <c r="S2162" s="297" t="str">
        <f>_xlfn.IFNA(VLOOKUP($E:$E,'6'!$A:$F,3,0),"")</f>
        <v/>
      </c>
      <c r="T2162" s="313">
        <v>1</v>
      </c>
      <c r="U2162" s="313">
        <v>125</v>
      </c>
      <c r="V2162" s="313">
        <v>500</v>
      </c>
      <c r="W2162" s="314">
        <v>8.9999999999999993E-3</v>
      </c>
      <c r="X2162" s="315">
        <v>4.5000000000000003E-5</v>
      </c>
      <c r="Y2162" s="749">
        <v>40</v>
      </c>
      <c r="Z2162" s="282"/>
      <c r="AA2162" s="316" t="s">
        <v>10388</v>
      </c>
      <c r="AB2162" s="282" t="s">
        <v>9163</v>
      </c>
      <c r="AC2162" s="317" t="s">
        <v>2081</v>
      </c>
      <c r="AD2162" s="318" t="s">
        <v>1588</v>
      </c>
      <c r="AE2162" s="319">
        <v>0</v>
      </c>
      <c r="AF2162" s="319" t="s">
        <v>11282</v>
      </c>
      <c r="AG2162" s="320">
        <v>0.55000000000000004</v>
      </c>
      <c r="AH2162" s="321">
        <f t="shared" si="381"/>
        <v>0</v>
      </c>
      <c r="AI2162" s="287">
        <f>_xlfn.IFNA(VLOOKUP(AD:AD,грп!B:C,2,0),0)</f>
        <v>0</v>
      </c>
      <c r="AJ2162" s="607">
        <v>0</v>
      </c>
      <c r="AK2162" s="672">
        <f t="shared" si="382"/>
        <v>0</v>
      </c>
      <c r="AL2162" s="174"/>
    </row>
    <row r="2163" spans="1:38" s="4" customFormat="1" ht="12" customHeight="1" outlineLevel="1" x14ac:dyDescent="0.35">
      <c r="A2163" s="307" t="s">
        <v>10402</v>
      </c>
      <c r="B2163" s="308" t="s">
        <v>7680</v>
      </c>
      <c r="C2163" s="309"/>
      <c r="D2163" s="310" t="s">
        <v>5179</v>
      </c>
      <c r="E2163" s="322" t="s">
        <v>4449</v>
      </c>
      <c r="F2163" s="293"/>
      <c r="G2163" s="293"/>
      <c r="H2163" s="294">
        <v>17</v>
      </c>
      <c r="I2163" s="294" t="str">
        <f>IFERROR(_xlfn.IFNA(VLOOKUP($D:$D,history!$I:$Y,3,0),VLOOKUP(E:E,history!$H:$Y,4,0)),"--")</f>
        <v>--</v>
      </c>
      <c r="J2163" s="282" t="s">
        <v>5946</v>
      </c>
      <c r="K2163" s="282" t="str">
        <f t="shared" si="378"/>
        <v/>
      </c>
      <c r="L2163" s="312">
        <f t="shared" si="379"/>
        <v>36.85</v>
      </c>
      <c r="M2163" s="312">
        <f t="shared" si="380"/>
        <v>55.84</v>
      </c>
      <c r="N2163" s="297" t="str">
        <f>_xlfn.IFNA(VLOOKUP($E:$E,'1'!$A:$E,3,0),"")</f>
        <v/>
      </c>
      <c r="O2163" s="297" t="str">
        <f>_xlfn.IFNA(VLOOKUP($E:$E,'2'!$A:$E,3,0),"")</f>
        <v/>
      </c>
      <c r="P2163" s="297" t="str">
        <f>_xlfn.IFNA(VLOOKUP($E:$E,'3'!$A:$D,3,0),"")</f>
        <v/>
      </c>
      <c r="Q2163" s="297" t="str">
        <f>_xlfn.IFNA(VLOOKUP($E:$E,'4'!$A:$F,3,0),"")</f>
        <v/>
      </c>
      <c r="R2163" s="297" t="str">
        <f>_xlfn.IFNA(VLOOKUP($E:$E,'5'!$A:$F,3,0),"")</f>
        <v/>
      </c>
      <c r="S2163" s="297" t="str">
        <f>_xlfn.IFNA(VLOOKUP($E:$E,'6'!$A:$F,3,0),"")</f>
        <v/>
      </c>
      <c r="T2163" s="313">
        <v>1</v>
      </c>
      <c r="U2163" s="313">
        <v>125</v>
      </c>
      <c r="V2163" s="313">
        <v>500</v>
      </c>
      <c r="W2163" s="314">
        <v>1.0999999999999999E-2</v>
      </c>
      <c r="X2163" s="315">
        <v>5.0000000000000002E-5</v>
      </c>
      <c r="Y2163" s="749">
        <v>50</v>
      </c>
      <c r="Z2163" s="282"/>
      <c r="AA2163" s="316" t="s">
        <v>10388</v>
      </c>
      <c r="AB2163" s="282" t="s">
        <v>9163</v>
      </c>
      <c r="AC2163" s="317" t="s">
        <v>2081</v>
      </c>
      <c r="AD2163" s="318" t="s">
        <v>1588</v>
      </c>
      <c r="AE2163" s="319">
        <v>0</v>
      </c>
      <c r="AF2163" s="319" t="s">
        <v>11282</v>
      </c>
      <c r="AG2163" s="320">
        <v>0.7</v>
      </c>
      <c r="AH2163" s="321">
        <f t="shared" si="381"/>
        <v>0</v>
      </c>
      <c r="AI2163" s="287">
        <f>_xlfn.IFNA(VLOOKUP(AD:AD,грп!B:C,2,0),0)</f>
        <v>0</v>
      </c>
      <c r="AJ2163" s="607">
        <v>49</v>
      </c>
      <c r="AK2163" s="672">
        <f t="shared" si="382"/>
        <v>0</v>
      </c>
      <c r="AL2163" s="174"/>
    </row>
    <row r="2164" spans="1:38" s="4" customFormat="1" ht="12" customHeight="1" outlineLevel="1" x14ac:dyDescent="0.35">
      <c r="A2164" s="307" t="s">
        <v>10402</v>
      </c>
      <c r="B2164" s="308" t="s">
        <v>7681</v>
      </c>
      <c r="C2164" s="309"/>
      <c r="D2164" s="310" t="s">
        <v>5180</v>
      </c>
      <c r="E2164" s="322" t="s">
        <v>4450</v>
      </c>
      <c r="F2164" s="293"/>
      <c r="G2164" s="293"/>
      <c r="H2164" s="294"/>
      <c r="I2164" s="294" t="str">
        <f>IFERROR(_xlfn.IFNA(VLOOKUP($D:$D,history!$I:$Y,3,0),VLOOKUP(E:E,history!$H:$Y,4,0)),"--")</f>
        <v>--</v>
      </c>
      <c r="J2164" s="282" t="s">
        <v>5946</v>
      </c>
      <c r="K2164" s="282" t="str">
        <f t="shared" si="378"/>
        <v/>
      </c>
      <c r="L2164" s="312">
        <f t="shared" ref="L2164:L2195" si="383">IF($A$3="ИМ",ROUND($Y2164*(1-($L$6-$F$4))*(1-$F$3)*(1+$AG$2),2),ROUND($M2164*(1-($L$6-$F$4))*(1-$F$3)*(1+$AG$2),2))</f>
        <v>41.59</v>
      </c>
      <c r="M2164" s="312">
        <f t="shared" ref="M2164:M2195" si="384">ROUND(IF($A$3="РЕГИОНЫ",AG2164*$AG$3*$AG$1,IF(AI2164=0,AG2164*$AG$3*$AG$1,AG2164*$AG$3*(1-5%)*$AG$1)),2)</f>
        <v>63.02</v>
      </c>
      <c r="N2164" s="297" t="str">
        <f>_xlfn.IFNA(VLOOKUP($E:$E,'1'!$A:$E,3,0),"")</f>
        <v/>
      </c>
      <c r="O2164" s="297" t="str">
        <f>_xlfn.IFNA(VLOOKUP($E:$E,'2'!$A:$E,3,0),"")</f>
        <v/>
      </c>
      <c r="P2164" s="297" t="str">
        <f>_xlfn.IFNA(VLOOKUP($E:$E,'3'!$A:$D,3,0),"")</f>
        <v/>
      </c>
      <c r="Q2164" s="297" t="str">
        <f>_xlfn.IFNA(VLOOKUP($E:$E,'4'!$A:$F,3,0),"")</f>
        <v/>
      </c>
      <c r="R2164" s="297" t="str">
        <f>_xlfn.IFNA(VLOOKUP($E:$E,'5'!$A:$F,3,0),"")</f>
        <v/>
      </c>
      <c r="S2164" s="297" t="str">
        <f>_xlfn.IFNA(VLOOKUP($E:$E,'6'!$A:$F,3,0),"")</f>
        <v/>
      </c>
      <c r="T2164" s="313">
        <v>1</v>
      </c>
      <c r="U2164" s="313">
        <v>125</v>
      </c>
      <c r="V2164" s="313">
        <v>500</v>
      </c>
      <c r="W2164" s="314">
        <v>1.2E-2</v>
      </c>
      <c r="X2164" s="315">
        <v>5.0000000000000002E-5</v>
      </c>
      <c r="Y2164" s="749">
        <v>60</v>
      </c>
      <c r="Z2164" s="282"/>
      <c r="AA2164" s="316" t="s">
        <v>10391</v>
      </c>
      <c r="AB2164" s="282" t="s">
        <v>9163</v>
      </c>
      <c r="AC2164" s="317" t="s">
        <v>2081</v>
      </c>
      <c r="AD2164" s="318" t="s">
        <v>1588</v>
      </c>
      <c r="AE2164" s="319">
        <v>0</v>
      </c>
      <c r="AF2164" s="319" t="s">
        <v>11282</v>
      </c>
      <c r="AG2164" s="320">
        <v>0.79</v>
      </c>
      <c r="AH2164" s="321">
        <f t="shared" ref="AH2164:AH2195" si="385">IF($A$3="РЕГИОНЫ",ROUND($AG2164*(1-($L$6-$F$4))*(1-$F$3)*(1+$AG$2)*$AG$1,2),0)</f>
        <v>0</v>
      </c>
      <c r="AI2164" s="287">
        <f>_xlfn.IFNA(VLOOKUP(AD:AD,грп!B:C,2,0),0)</f>
        <v>0</v>
      </c>
      <c r="AJ2164" s="607">
        <v>0</v>
      </c>
      <c r="AK2164" s="672">
        <f t="shared" si="382"/>
        <v>0</v>
      </c>
      <c r="AL2164" s="174"/>
    </row>
    <row r="2165" spans="1:38" s="4" customFormat="1" ht="12" customHeight="1" outlineLevel="1" x14ac:dyDescent="0.35">
      <c r="A2165" s="307" t="s">
        <v>10402</v>
      </c>
      <c r="B2165" s="308" t="s">
        <v>7682</v>
      </c>
      <c r="C2165" s="309"/>
      <c r="D2165" s="310" t="s">
        <v>5041</v>
      </c>
      <c r="E2165" s="292" t="s">
        <v>4451</v>
      </c>
      <c r="F2165" s="293"/>
      <c r="G2165" s="293"/>
      <c r="H2165" s="294">
        <v>45</v>
      </c>
      <c r="I2165" s="294" t="str">
        <f>IFERROR(_xlfn.IFNA(VLOOKUP($D:$D,history!$I:$Y,3,0),VLOOKUP(E:E,history!$H:$Y,4,0)),"--")</f>
        <v>--</v>
      </c>
      <c r="J2165" s="282" t="s">
        <v>5946</v>
      </c>
      <c r="K2165" s="282" t="str">
        <f t="shared" si="378"/>
        <v/>
      </c>
      <c r="L2165" s="312">
        <f t="shared" si="383"/>
        <v>30.54</v>
      </c>
      <c r="M2165" s="312">
        <f t="shared" si="384"/>
        <v>46.27</v>
      </c>
      <c r="N2165" s="297" t="str">
        <f>_xlfn.IFNA(VLOOKUP($E:$E,'1'!$A:$E,3,0),"")</f>
        <v/>
      </c>
      <c r="O2165" s="297" t="str">
        <f>_xlfn.IFNA(VLOOKUP($E:$E,'2'!$A:$E,3,0),"")</f>
        <v/>
      </c>
      <c r="P2165" s="297" t="str">
        <f>_xlfn.IFNA(VLOOKUP($E:$E,'3'!$A:$D,3,0),"")</f>
        <v/>
      </c>
      <c r="Q2165" s="297" t="str">
        <f>_xlfn.IFNA(VLOOKUP($E:$E,'4'!$A:$F,3,0),"")</f>
        <v/>
      </c>
      <c r="R2165" s="297" t="str">
        <f>_xlfn.IFNA(VLOOKUP($E:$E,'5'!$A:$F,3,0),"")</f>
        <v/>
      </c>
      <c r="S2165" s="297" t="str">
        <f>_xlfn.IFNA(VLOOKUP($E:$E,'6'!$A:$F,3,0),"")</f>
        <v/>
      </c>
      <c r="T2165" s="313">
        <v>1</v>
      </c>
      <c r="U2165" s="313">
        <v>125</v>
      </c>
      <c r="V2165" s="313">
        <v>500</v>
      </c>
      <c r="W2165" s="314">
        <v>0.01</v>
      </c>
      <c r="X2165" s="315">
        <v>5.0000000000000002E-5</v>
      </c>
      <c r="Y2165" s="749">
        <v>40</v>
      </c>
      <c r="Z2165" s="282"/>
      <c r="AA2165" s="316" t="s">
        <v>10391</v>
      </c>
      <c r="AB2165" s="282" t="s">
        <v>9163</v>
      </c>
      <c r="AC2165" s="317" t="s">
        <v>2081</v>
      </c>
      <c r="AD2165" s="318" t="s">
        <v>1588</v>
      </c>
      <c r="AE2165" s="319">
        <v>0</v>
      </c>
      <c r="AF2165" s="319" t="s">
        <v>11282</v>
      </c>
      <c r="AG2165" s="320">
        <v>0.57999999999999996</v>
      </c>
      <c r="AH2165" s="321">
        <f t="shared" si="385"/>
        <v>0</v>
      </c>
      <c r="AI2165" s="287">
        <f>_xlfn.IFNA(VLOOKUP(AD:AD,грп!B:C,2,0),0)</f>
        <v>0</v>
      </c>
      <c r="AJ2165" s="607">
        <v>0</v>
      </c>
      <c r="AK2165" s="672">
        <f t="shared" si="382"/>
        <v>0</v>
      </c>
      <c r="AL2165" s="174"/>
    </row>
    <row r="2166" spans="1:38" s="4" customFormat="1" ht="12" customHeight="1" outlineLevel="1" x14ac:dyDescent="0.35">
      <c r="A2166" s="307" t="s">
        <v>10402</v>
      </c>
      <c r="B2166" s="308" t="s">
        <v>7683</v>
      </c>
      <c r="C2166" s="309"/>
      <c r="D2166" s="310" t="s">
        <v>5181</v>
      </c>
      <c r="E2166" s="322" t="s">
        <v>4452</v>
      </c>
      <c r="F2166" s="293"/>
      <c r="G2166" s="293"/>
      <c r="H2166" s="294">
        <v>26</v>
      </c>
      <c r="I2166" s="294" t="str">
        <f>IFERROR(_xlfn.IFNA(VLOOKUP($D:$D,history!$I:$Y,3,0),VLOOKUP(E:E,history!$H:$Y,4,0)),"--")</f>
        <v>--</v>
      </c>
      <c r="J2166" s="282" t="s">
        <v>9869</v>
      </c>
      <c r="K2166" s="282" t="str">
        <f t="shared" si="378"/>
        <v/>
      </c>
      <c r="L2166" s="312">
        <f t="shared" si="383"/>
        <v>47.38</v>
      </c>
      <c r="M2166" s="312">
        <f t="shared" si="384"/>
        <v>71.790000000000006</v>
      </c>
      <c r="N2166" s="297" t="str">
        <f>_xlfn.IFNA(VLOOKUP($E:$E,'1'!$A:$E,3,0),"")</f>
        <v/>
      </c>
      <c r="O2166" s="297" t="str">
        <f>_xlfn.IFNA(VLOOKUP($E:$E,'2'!$A:$E,3,0),"")</f>
        <v/>
      </c>
      <c r="P2166" s="297" t="str">
        <f>_xlfn.IFNA(VLOOKUP($E:$E,'3'!$A:$D,3,0),"")</f>
        <v/>
      </c>
      <c r="Q2166" s="297" t="str">
        <f>_xlfn.IFNA(VLOOKUP($E:$E,'4'!$A:$F,3,0),"")</f>
        <v/>
      </c>
      <c r="R2166" s="297" t="str">
        <f>_xlfn.IFNA(VLOOKUP($E:$E,'5'!$A:$F,3,0),"")</f>
        <v/>
      </c>
      <c r="S2166" s="297" t="str">
        <f>_xlfn.IFNA(VLOOKUP($E:$E,'6'!$A:$F,3,0),"")</f>
        <v/>
      </c>
      <c r="T2166" s="313">
        <v>1</v>
      </c>
      <c r="U2166" s="313">
        <v>100</v>
      </c>
      <c r="V2166" s="313">
        <v>400</v>
      </c>
      <c r="W2166" s="314">
        <v>1.7999999999999999E-2</v>
      </c>
      <c r="X2166" s="315">
        <v>6.9999999999999994E-5</v>
      </c>
      <c r="Y2166" s="749">
        <v>70</v>
      </c>
      <c r="Z2166" s="282"/>
      <c r="AA2166" s="316" t="s">
        <v>10388</v>
      </c>
      <c r="AB2166" s="282" t="s">
        <v>9163</v>
      </c>
      <c r="AC2166" s="317" t="s">
        <v>2081</v>
      </c>
      <c r="AD2166" s="318" t="s">
        <v>1588</v>
      </c>
      <c r="AE2166" s="319">
        <v>0</v>
      </c>
      <c r="AF2166" s="319" t="s">
        <v>11282</v>
      </c>
      <c r="AG2166" s="320">
        <v>0.9</v>
      </c>
      <c r="AH2166" s="321">
        <f t="shared" si="385"/>
        <v>0</v>
      </c>
      <c r="AI2166" s="287">
        <f>_xlfn.IFNA(VLOOKUP(AD:AD,грп!B:C,2,0),0)</f>
        <v>0</v>
      </c>
      <c r="AJ2166" s="607">
        <v>0</v>
      </c>
      <c r="AK2166" s="672">
        <f t="shared" si="382"/>
        <v>0</v>
      </c>
      <c r="AL2166" s="174"/>
    </row>
    <row r="2167" spans="1:38" s="4" customFormat="1" ht="12" customHeight="1" outlineLevel="1" x14ac:dyDescent="0.35">
      <c r="A2167" s="307" t="s">
        <v>10402</v>
      </c>
      <c r="B2167" s="308" t="s">
        <v>7684</v>
      </c>
      <c r="C2167" s="309"/>
      <c r="D2167" s="310" t="s">
        <v>5042</v>
      </c>
      <c r="E2167" s="292" t="s">
        <v>4453</v>
      </c>
      <c r="F2167" s="293"/>
      <c r="G2167" s="293"/>
      <c r="H2167" s="294"/>
      <c r="I2167" s="294" t="str">
        <f>IFERROR(_xlfn.IFNA(VLOOKUP($D:$D,history!$I:$Y,3,0),VLOOKUP(E:E,history!$H:$Y,4,0)),"--")</f>
        <v>--</v>
      </c>
      <c r="J2167" s="282" t="s">
        <v>5946</v>
      </c>
      <c r="K2167" s="282" t="str">
        <f t="shared" si="378"/>
        <v/>
      </c>
      <c r="L2167" s="312">
        <f t="shared" si="383"/>
        <v>35.28</v>
      </c>
      <c r="M2167" s="312">
        <f t="shared" si="384"/>
        <v>53.45</v>
      </c>
      <c r="N2167" s="297" t="str">
        <f>_xlfn.IFNA(VLOOKUP($E:$E,'1'!$A:$E,3,0),"")</f>
        <v/>
      </c>
      <c r="O2167" s="297" t="str">
        <f>_xlfn.IFNA(VLOOKUP($E:$E,'2'!$A:$E,3,0),"")</f>
        <v/>
      </c>
      <c r="P2167" s="297" t="str">
        <f>_xlfn.IFNA(VLOOKUP($E:$E,'3'!$A:$D,3,0),"")</f>
        <v/>
      </c>
      <c r="Q2167" s="297" t="str">
        <f>_xlfn.IFNA(VLOOKUP($E:$E,'4'!$A:$F,3,0),"")</f>
        <v/>
      </c>
      <c r="R2167" s="297" t="str">
        <f>_xlfn.IFNA(VLOOKUP($E:$E,'5'!$A:$F,3,0),"")</f>
        <v/>
      </c>
      <c r="S2167" s="297" t="str">
        <f>_xlfn.IFNA(VLOOKUP($E:$E,'6'!$A:$F,3,0),"")</f>
        <v/>
      </c>
      <c r="T2167" s="313">
        <v>1</v>
      </c>
      <c r="U2167" s="313">
        <v>125</v>
      </c>
      <c r="V2167" s="313">
        <v>500</v>
      </c>
      <c r="W2167" s="314">
        <v>1.0999999999999999E-2</v>
      </c>
      <c r="X2167" s="315">
        <v>4.5000000000000003E-5</v>
      </c>
      <c r="Y2167" s="749">
        <v>50</v>
      </c>
      <c r="Z2167" s="282"/>
      <c r="AA2167" s="316" t="s">
        <v>10388</v>
      </c>
      <c r="AB2167" s="282" t="s">
        <v>9163</v>
      </c>
      <c r="AC2167" s="317" t="s">
        <v>2081</v>
      </c>
      <c r="AD2167" s="318" t="s">
        <v>1588</v>
      </c>
      <c r="AE2167" s="319">
        <v>0</v>
      </c>
      <c r="AF2167" s="319" t="s">
        <v>11282</v>
      </c>
      <c r="AG2167" s="320">
        <v>0.67</v>
      </c>
      <c r="AH2167" s="321">
        <f t="shared" si="385"/>
        <v>0</v>
      </c>
      <c r="AI2167" s="287">
        <f>_xlfn.IFNA(VLOOKUP(AD:AD,грп!B:C,2,0),0)</f>
        <v>0</v>
      </c>
      <c r="AJ2167" s="607">
        <v>0</v>
      </c>
      <c r="AK2167" s="672">
        <f t="shared" si="382"/>
        <v>0</v>
      </c>
      <c r="AL2167" s="174"/>
    </row>
    <row r="2168" spans="1:38" s="4" customFormat="1" ht="12" customHeight="1" outlineLevel="1" x14ac:dyDescent="0.35">
      <c r="A2168" s="307" t="s">
        <v>10402</v>
      </c>
      <c r="B2168" s="308" t="s">
        <v>7685</v>
      </c>
      <c r="C2168" s="309"/>
      <c r="D2168" s="310" t="s">
        <v>5182</v>
      </c>
      <c r="E2168" s="322" t="s">
        <v>4454</v>
      </c>
      <c r="F2168" s="293"/>
      <c r="G2168" s="293"/>
      <c r="H2168" s="294"/>
      <c r="I2168" s="294" t="str">
        <f>IFERROR(_xlfn.IFNA(VLOOKUP($D:$D,history!$I:$Y,3,0),VLOOKUP(E:E,history!$H:$Y,4,0)),"--")</f>
        <v>--</v>
      </c>
      <c r="J2168" s="282" t="s">
        <v>5946</v>
      </c>
      <c r="K2168" s="282" t="str">
        <f t="shared" si="378"/>
        <v/>
      </c>
      <c r="L2168" s="312">
        <f t="shared" si="383"/>
        <v>47.38</v>
      </c>
      <c r="M2168" s="312">
        <f t="shared" si="384"/>
        <v>71.790000000000006</v>
      </c>
      <c r="N2168" s="297" t="str">
        <f>_xlfn.IFNA(VLOOKUP($E:$E,'1'!$A:$E,3,0),"")</f>
        <v/>
      </c>
      <c r="O2168" s="297" t="str">
        <f>_xlfn.IFNA(VLOOKUP($E:$E,'2'!$A:$E,3,0),"")</f>
        <v/>
      </c>
      <c r="P2168" s="297" t="str">
        <f>_xlfn.IFNA(VLOOKUP($E:$E,'3'!$A:$D,3,0),"")</f>
        <v/>
      </c>
      <c r="Q2168" s="297" t="str">
        <f>_xlfn.IFNA(VLOOKUP($E:$E,'4'!$A:$F,3,0),"")</f>
        <v/>
      </c>
      <c r="R2168" s="297" t="str">
        <f>_xlfn.IFNA(VLOOKUP($E:$E,'5'!$A:$F,3,0),"")</f>
        <v/>
      </c>
      <c r="S2168" s="297" t="str">
        <f>_xlfn.IFNA(VLOOKUP($E:$E,'6'!$A:$F,3,0),"")</f>
        <v/>
      </c>
      <c r="T2168" s="313">
        <v>1</v>
      </c>
      <c r="U2168" s="313">
        <v>100</v>
      </c>
      <c r="V2168" s="313">
        <v>400</v>
      </c>
      <c r="W2168" s="314">
        <v>0.02</v>
      </c>
      <c r="X2168" s="315">
        <v>6.9999999999999994E-5</v>
      </c>
      <c r="Y2168" s="749">
        <v>70</v>
      </c>
      <c r="Z2168" s="282"/>
      <c r="AA2168" s="316" t="s">
        <v>10391</v>
      </c>
      <c r="AB2168" s="282" t="s">
        <v>9163</v>
      </c>
      <c r="AC2168" s="317" t="s">
        <v>2081</v>
      </c>
      <c r="AD2168" s="318" t="s">
        <v>1588</v>
      </c>
      <c r="AE2168" s="319">
        <v>0</v>
      </c>
      <c r="AF2168" s="319" t="s">
        <v>11282</v>
      </c>
      <c r="AG2168" s="320">
        <v>0.9</v>
      </c>
      <c r="AH2168" s="321">
        <f t="shared" si="385"/>
        <v>0</v>
      </c>
      <c r="AI2168" s="287">
        <f>_xlfn.IFNA(VLOOKUP(AD:AD,грп!B:C,2,0),0)</f>
        <v>0</v>
      </c>
      <c r="AJ2168" s="607">
        <v>0</v>
      </c>
      <c r="AK2168" s="672">
        <f t="shared" si="382"/>
        <v>0</v>
      </c>
      <c r="AL2168" s="174"/>
    </row>
    <row r="2169" spans="1:38" s="4" customFormat="1" ht="12" customHeight="1" outlineLevel="1" x14ac:dyDescent="0.35">
      <c r="A2169" s="307" t="s">
        <v>10402</v>
      </c>
      <c r="B2169" s="308" t="s">
        <v>7686</v>
      </c>
      <c r="C2169" s="309"/>
      <c r="D2169" s="310" t="s">
        <v>5043</v>
      </c>
      <c r="E2169" s="292" t="s">
        <v>4455</v>
      </c>
      <c r="F2169" s="293"/>
      <c r="G2169" s="293"/>
      <c r="H2169" s="294">
        <v>3</v>
      </c>
      <c r="I2169" s="294" t="str">
        <f>IFERROR(_xlfn.IFNA(VLOOKUP($D:$D,history!$I:$Y,3,0),VLOOKUP(E:E,history!$H:$Y,4,0)),"--")</f>
        <v>--</v>
      </c>
      <c r="J2169" s="282" t="s">
        <v>5946</v>
      </c>
      <c r="K2169" s="282" t="str">
        <f t="shared" si="378"/>
        <v/>
      </c>
      <c r="L2169" s="312">
        <f t="shared" si="383"/>
        <v>35.28</v>
      </c>
      <c r="M2169" s="312">
        <f t="shared" si="384"/>
        <v>53.45</v>
      </c>
      <c r="N2169" s="297" t="str">
        <f>_xlfn.IFNA(VLOOKUP($E:$E,'1'!$A:$E,3,0),"")</f>
        <v/>
      </c>
      <c r="O2169" s="297" t="str">
        <f>_xlfn.IFNA(VLOOKUP($E:$E,'2'!$A:$E,3,0),"")</f>
        <v/>
      </c>
      <c r="P2169" s="297" t="str">
        <f>_xlfn.IFNA(VLOOKUP($E:$E,'3'!$A:$D,3,0),"")</f>
        <v/>
      </c>
      <c r="Q2169" s="297" t="str">
        <f>_xlfn.IFNA(VLOOKUP($E:$E,'4'!$A:$F,3,0),"")</f>
        <v/>
      </c>
      <c r="R2169" s="297" t="str">
        <f>_xlfn.IFNA(VLOOKUP($E:$E,'5'!$A:$F,3,0),"")</f>
        <v/>
      </c>
      <c r="S2169" s="297" t="str">
        <f>_xlfn.IFNA(VLOOKUP($E:$E,'6'!$A:$F,3,0),"")</f>
        <v/>
      </c>
      <c r="T2169" s="313">
        <v>1</v>
      </c>
      <c r="U2169" s="313">
        <v>125</v>
      </c>
      <c r="V2169" s="313">
        <v>500</v>
      </c>
      <c r="W2169" s="314">
        <v>1.2999999999999999E-2</v>
      </c>
      <c r="X2169" s="315">
        <v>4.8000000000000001E-5</v>
      </c>
      <c r="Y2169" s="749">
        <v>50</v>
      </c>
      <c r="Z2169" s="282"/>
      <c r="AA2169" s="316" t="s">
        <v>10388</v>
      </c>
      <c r="AB2169" s="282" t="s">
        <v>9163</v>
      </c>
      <c r="AC2169" s="317" t="s">
        <v>2081</v>
      </c>
      <c r="AD2169" s="318" t="s">
        <v>1588</v>
      </c>
      <c r="AE2169" s="319">
        <v>0</v>
      </c>
      <c r="AF2169" s="319" t="s">
        <v>11282</v>
      </c>
      <c r="AG2169" s="320">
        <v>0.67</v>
      </c>
      <c r="AH2169" s="321">
        <f t="shared" si="385"/>
        <v>0</v>
      </c>
      <c r="AI2169" s="287">
        <f>_xlfn.IFNA(VLOOKUP(AD:AD,грп!B:C,2,0),0)</f>
        <v>0</v>
      </c>
      <c r="AJ2169" s="607">
        <v>0</v>
      </c>
      <c r="AK2169" s="672">
        <f t="shared" si="382"/>
        <v>0</v>
      </c>
      <c r="AL2169" s="174"/>
    </row>
    <row r="2170" spans="1:38" s="4" customFormat="1" ht="12" customHeight="1" outlineLevel="1" x14ac:dyDescent="0.35">
      <c r="A2170" s="307" t="s">
        <v>10402</v>
      </c>
      <c r="B2170" s="308" t="s">
        <v>7687</v>
      </c>
      <c r="C2170" s="309"/>
      <c r="D2170" s="310" t="s">
        <v>5183</v>
      </c>
      <c r="E2170" s="322" t="s">
        <v>4456</v>
      </c>
      <c r="F2170" s="293"/>
      <c r="G2170" s="293"/>
      <c r="H2170" s="294">
        <v>2</v>
      </c>
      <c r="I2170" s="294" t="str">
        <f>IFERROR(_xlfn.IFNA(VLOOKUP($D:$D,history!$I:$Y,3,0),VLOOKUP(E:E,history!$H:$Y,4,0)),"--")</f>
        <v>--</v>
      </c>
      <c r="J2170" s="282" t="s">
        <v>5946</v>
      </c>
      <c r="K2170" s="282" t="str">
        <f t="shared" si="378"/>
        <v/>
      </c>
      <c r="L2170" s="312">
        <f t="shared" si="383"/>
        <v>32.64</v>
      </c>
      <c r="M2170" s="312">
        <f t="shared" si="384"/>
        <v>49.46</v>
      </c>
      <c r="N2170" s="297" t="str">
        <f>_xlfn.IFNA(VLOOKUP($E:$E,'1'!$A:$E,3,0),"")</f>
        <v/>
      </c>
      <c r="O2170" s="297" t="str">
        <f>_xlfn.IFNA(VLOOKUP($E:$E,'2'!$A:$E,3,0),"")</f>
        <v/>
      </c>
      <c r="P2170" s="297" t="str">
        <f>_xlfn.IFNA(VLOOKUP($E:$E,'3'!$A:$D,3,0),"")</f>
        <v/>
      </c>
      <c r="Q2170" s="297" t="str">
        <f>_xlfn.IFNA(VLOOKUP($E:$E,'4'!$A:$F,3,0),"")</f>
        <v/>
      </c>
      <c r="R2170" s="297" t="str">
        <f>_xlfn.IFNA(VLOOKUP($E:$E,'5'!$A:$F,3,0),"")</f>
        <v/>
      </c>
      <c r="S2170" s="297" t="str">
        <f>_xlfn.IFNA(VLOOKUP($E:$E,'6'!$A:$F,3,0),"")</f>
        <v/>
      </c>
      <c r="T2170" s="313">
        <v>1</v>
      </c>
      <c r="U2170" s="313">
        <v>100</v>
      </c>
      <c r="V2170" s="313">
        <v>400</v>
      </c>
      <c r="W2170" s="314">
        <v>1.6E-2</v>
      </c>
      <c r="X2170" s="315">
        <v>6.9999999999999994E-5</v>
      </c>
      <c r="Y2170" s="749">
        <v>50</v>
      </c>
      <c r="Z2170" s="282"/>
      <c r="AA2170" s="316" t="s">
        <v>10391</v>
      </c>
      <c r="AB2170" s="282" t="s">
        <v>9163</v>
      </c>
      <c r="AC2170" s="317" t="s">
        <v>2081</v>
      </c>
      <c r="AD2170" s="318" t="s">
        <v>1588</v>
      </c>
      <c r="AE2170" s="319">
        <v>0</v>
      </c>
      <c r="AF2170" s="319" t="s">
        <v>11282</v>
      </c>
      <c r="AG2170" s="320">
        <v>0.62</v>
      </c>
      <c r="AH2170" s="321">
        <f t="shared" si="385"/>
        <v>0</v>
      </c>
      <c r="AI2170" s="287">
        <f>_xlfn.IFNA(VLOOKUP(AD:AD,грп!B:C,2,0),0)</f>
        <v>0</v>
      </c>
      <c r="AJ2170" s="607">
        <v>0</v>
      </c>
      <c r="AK2170" s="672">
        <f t="shared" si="382"/>
        <v>0</v>
      </c>
      <c r="AL2170" s="174"/>
    </row>
    <row r="2171" spans="1:38" s="4" customFormat="1" ht="12" customHeight="1" outlineLevel="1" x14ac:dyDescent="0.35">
      <c r="A2171" s="307" t="s">
        <v>10402</v>
      </c>
      <c r="B2171" s="308" t="s">
        <v>7688</v>
      </c>
      <c r="C2171" s="309"/>
      <c r="D2171" s="310" t="s">
        <v>5044</v>
      </c>
      <c r="E2171" s="292" t="s">
        <v>4457</v>
      </c>
      <c r="F2171" s="293"/>
      <c r="G2171" s="293"/>
      <c r="H2171" s="294">
        <v>39</v>
      </c>
      <c r="I2171" s="294" t="str">
        <f>IFERROR(_xlfn.IFNA(VLOOKUP($D:$D,history!$I:$Y,3,0),VLOOKUP(E:E,history!$H:$Y,4,0)),"--")</f>
        <v>--</v>
      </c>
      <c r="J2171" s="282" t="s">
        <v>5946</v>
      </c>
      <c r="K2171" s="282" t="str">
        <f t="shared" si="378"/>
        <v/>
      </c>
      <c r="L2171" s="312">
        <f t="shared" si="383"/>
        <v>27.9</v>
      </c>
      <c r="M2171" s="312">
        <f t="shared" si="384"/>
        <v>42.28</v>
      </c>
      <c r="N2171" s="297" t="str">
        <f>_xlfn.IFNA(VLOOKUP($E:$E,'1'!$A:$E,3,0),"")</f>
        <v/>
      </c>
      <c r="O2171" s="297" t="str">
        <f>_xlfn.IFNA(VLOOKUP($E:$E,'2'!$A:$E,3,0),"")</f>
        <v/>
      </c>
      <c r="P2171" s="297" t="str">
        <f>_xlfn.IFNA(VLOOKUP($E:$E,'3'!$A:$D,3,0),"")</f>
        <v/>
      </c>
      <c r="Q2171" s="297" t="str">
        <f>_xlfn.IFNA(VLOOKUP($E:$E,'4'!$A:$F,3,0),"")</f>
        <v/>
      </c>
      <c r="R2171" s="297" t="str">
        <f>_xlfn.IFNA(VLOOKUP($E:$E,'5'!$A:$F,3,0),"")</f>
        <v/>
      </c>
      <c r="S2171" s="297" t="str">
        <f>_xlfn.IFNA(VLOOKUP($E:$E,'6'!$A:$F,3,0),"")</f>
        <v/>
      </c>
      <c r="T2171" s="313">
        <v>1</v>
      </c>
      <c r="U2171" s="313">
        <v>125</v>
      </c>
      <c r="V2171" s="313">
        <v>500</v>
      </c>
      <c r="W2171" s="314">
        <v>1.0999999999999999E-2</v>
      </c>
      <c r="X2171" s="315">
        <v>5.0000000000000002E-5</v>
      </c>
      <c r="Y2171" s="749">
        <v>40</v>
      </c>
      <c r="Z2171" s="282"/>
      <c r="AA2171" s="316" t="s">
        <v>10391</v>
      </c>
      <c r="AB2171" s="282" t="s">
        <v>9163</v>
      </c>
      <c r="AC2171" s="317" t="s">
        <v>2081</v>
      </c>
      <c r="AD2171" s="318" t="s">
        <v>1588</v>
      </c>
      <c r="AE2171" s="319">
        <v>0</v>
      </c>
      <c r="AF2171" s="319" t="s">
        <v>11282</v>
      </c>
      <c r="AG2171" s="320">
        <v>0.53</v>
      </c>
      <c r="AH2171" s="321">
        <f t="shared" si="385"/>
        <v>0</v>
      </c>
      <c r="AI2171" s="287">
        <f>_xlfn.IFNA(VLOOKUP(AD:AD,грп!B:C,2,0),0)</f>
        <v>0</v>
      </c>
      <c r="AJ2171" s="607">
        <v>0</v>
      </c>
      <c r="AK2171" s="672">
        <f t="shared" si="382"/>
        <v>0</v>
      </c>
      <c r="AL2171" s="174"/>
    </row>
    <row r="2172" spans="1:38" s="4" customFormat="1" ht="12" customHeight="1" outlineLevel="1" x14ac:dyDescent="0.35">
      <c r="A2172" s="307" t="s">
        <v>10402</v>
      </c>
      <c r="B2172" s="308" t="s">
        <v>7689</v>
      </c>
      <c r="C2172" s="309"/>
      <c r="D2172" s="310" t="s">
        <v>5184</v>
      </c>
      <c r="E2172" s="322" t="s">
        <v>4458</v>
      </c>
      <c r="F2172" s="293"/>
      <c r="G2172" s="293"/>
      <c r="H2172" s="294">
        <v>11</v>
      </c>
      <c r="I2172" s="294" t="str">
        <f>IFERROR(_xlfn.IFNA(VLOOKUP($D:$D,history!$I:$Y,3,0),VLOOKUP(E:E,history!$H:$Y,4,0)),"--")</f>
        <v>--</v>
      </c>
      <c r="J2172" s="282" t="s">
        <v>9869</v>
      </c>
      <c r="K2172" s="282" t="str">
        <f t="shared" si="378"/>
        <v/>
      </c>
      <c r="L2172" s="312">
        <f t="shared" si="383"/>
        <v>34.75</v>
      </c>
      <c r="M2172" s="312">
        <f t="shared" si="384"/>
        <v>52.65</v>
      </c>
      <c r="N2172" s="297" t="str">
        <f>_xlfn.IFNA(VLOOKUP($E:$E,'1'!$A:$E,3,0),"")</f>
        <v/>
      </c>
      <c r="O2172" s="297" t="str">
        <f>_xlfn.IFNA(VLOOKUP($E:$E,'2'!$A:$E,3,0),"")</f>
        <v/>
      </c>
      <c r="P2172" s="297" t="str">
        <f>_xlfn.IFNA(VLOOKUP($E:$E,'3'!$A:$D,3,0),"")</f>
        <v/>
      </c>
      <c r="Q2172" s="297" t="str">
        <f>_xlfn.IFNA(VLOOKUP($E:$E,'4'!$A:$F,3,0),"")</f>
        <v/>
      </c>
      <c r="R2172" s="297" t="str">
        <f>_xlfn.IFNA(VLOOKUP($E:$E,'5'!$A:$F,3,0),"")</f>
        <v/>
      </c>
      <c r="S2172" s="297" t="str">
        <f>_xlfn.IFNA(VLOOKUP($E:$E,'6'!$A:$F,3,0),"")</f>
        <v/>
      </c>
      <c r="T2172" s="313">
        <v>1</v>
      </c>
      <c r="U2172" s="313">
        <v>100</v>
      </c>
      <c r="V2172" s="313">
        <v>400</v>
      </c>
      <c r="W2172" s="314">
        <v>1.7000000000000001E-2</v>
      </c>
      <c r="X2172" s="315">
        <v>6.9999999999999994E-5</v>
      </c>
      <c r="Y2172" s="749">
        <v>50</v>
      </c>
      <c r="Z2172" s="282"/>
      <c r="AA2172" s="316" t="s">
        <v>10388</v>
      </c>
      <c r="AB2172" s="282" t="s">
        <v>9163</v>
      </c>
      <c r="AC2172" s="317" t="s">
        <v>2081</v>
      </c>
      <c r="AD2172" s="318" t="s">
        <v>1588</v>
      </c>
      <c r="AE2172" s="319">
        <v>0</v>
      </c>
      <c r="AF2172" s="319" t="s">
        <v>11282</v>
      </c>
      <c r="AG2172" s="320">
        <v>0.66</v>
      </c>
      <c r="AH2172" s="321">
        <f t="shared" si="385"/>
        <v>0</v>
      </c>
      <c r="AI2172" s="287">
        <f>_xlfn.IFNA(VLOOKUP(AD:AD,грп!B:C,2,0),0)</f>
        <v>0</v>
      </c>
      <c r="AJ2172" s="607">
        <v>0</v>
      </c>
      <c r="AK2172" s="672">
        <f t="shared" si="382"/>
        <v>0</v>
      </c>
      <c r="AL2172" s="174"/>
    </row>
    <row r="2173" spans="1:38" s="4" customFormat="1" ht="12" customHeight="1" outlineLevel="1" x14ac:dyDescent="0.35">
      <c r="A2173" s="307" t="s">
        <v>10402</v>
      </c>
      <c r="B2173" s="308" t="s">
        <v>7690</v>
      </c>
      <c r="C2173" s="309"/>
      <c r="D2173" s="310" t="s">
        <v>5045</v>
      </c>
      <c r="E2173" s="292" t="s">
        <v>4459</v>
      </c>
      <c r="F2173" s="293"/>
      <c r="G2173" s="293"/>
      <c r="H2173" s="294">
        <v>4</v>
      </c>
      <c r="I2173" s="294" t="str">
        <f>IFERROR(_xlfn.IFNA(VLOOKUP($D:$D,history!$I:$Y,3,0),VLOOKUP(E:E,history!$H:$Y,4,0)),"--")</f>
        <v>--</v>
      </c>
      <c r="J2173" s="282" t="s">
        <v>5946</v>
      </c>
      <c r="K2173" s="282" t="str">
        <f t="shared" si="378"/>
        <v/>
      </c>
      <c r="L2173" s="312">
        <f t="shared" si="383"/>
        <v>28.95</v>
      </c>
      <c r="M2173" s="312">
        <f t="shared" si="384"/>
        <v>43.87</v>
      </c>
      <c r="N2173" s="297" t="str">
        <f>_xlfn.IFNA(VLOOKUP($E:$E,'1'!$A:$E,3,0),"")</f>
        <v/>
      </c>
      <c r="O2173" s="297" t="str">
        <f>_xlfn.IFNA(VLOOKUP($E:$E,'2'!$A:$E,3,0),"")</f>
        <v/>
      </c>
      <c r="P2173" s="297" t="str">
        <f>_xlfn.IFNA(VLOOKUP($E:$E,'3'!$A:$D,3,0),"")</f>
        <v/>
      </c>
      <c r="Q2173" s="297" t="str">
        <f>_xlfn.IFNA(VLOOKUP($E:$E,'4'!$A:$F,3,0),"")</f>
        <v/>
      </c>
      <c r="R2173" s="297" t="str">
        <f>_xlfn.IFNA(VLOOKUP($E:$E,'5'!$A:$F,3,0),"")</f>
        <v/>
      </c>
      <c r="S2173" s="297" t="str">
        <f>_xlfn.IFNA(VLOOKUP($E:$E,'6'!$A:$F,3,0),"")</f>
        <v/>
      </c>
      <c r="T2173" s="313">
        <v>1</v>
      </c>
      <c r="U2173" s="313">
        <v>125</v>
      </c>
      <c r="V2173" s="313">
        <v>500</v>
      </c>
      <c r="W2173" s="314">
        <v>1.0999999999999999E-2</v>
      </c>
      <c r="X2173" s="315">
        <v>4.5000000000000003E-5</v>
      </c>
      <c r="Y2173" s="749">
        <v>40</v>
      </c>
      <c r="Z2173" s="282"/>
      <c r="AA2173" s="316" t="s">
        <v>10388</v>
      </c>
      <c r="AB2173" s="282" t="s">
        <v>9163</v>
      </c>
      <c r="AC2173" s="317" t="s">
        <v>2081</v>
      </c>
      <c r="AD2173" s="318" t="s">
        <v>1588</v>
      </c>
      <c r="AE2173" s="319">
        <v>0</v>
      </c>
      <c r="AF2173" s="319" t="s">
        <v>11282</v>
      </c>
      <c r="AG2173" s="320">
        <v>0.55000000000000004</v>
      </c>
      <c r="AH2173" s="321">
        <f t="shared" si="385"/>
        <v>0</v>
      </c>
      <c r="AI2173" s="287">
        <f>_xlfn.IFNA(VLOOKUP(AD:AD,грп!B:C,2,0),0)</f>
        <v>0</v>
      </c>
      <c r="AJ2173" s="607">
        <v>0</v>
      </c>
      <c r="AK2173" s="672">
        <f t="shared" si="382"/>
        <v>0</v>
      </c>
      <c r="AL2173" s="174"/>
    </row>
    <row r="2174" spans="1:38" s="4" customFormat="1" ht="12" customHeight="1" outlineLevel="1" x14ac:dyDescent="0.35">
      <c r="A2174" s="307" t="s">
        <v>10402</v>
      </c>
      <c r="B2174" s="308" t="s">
        <v>7691</v>
      </c>
      <c r="C2174" s="309"/>
      <c r="D2174" s="310" t="s">
        <v>5185</v>
      </c>
      <c r="E2174" s="322" t="s">
        <v>4460</v>
      </c>
      <c r="F2174" s="293"/>
      <c r="G2174" s="293"/>
      <c r="H2174" s="294">
        <v>39</v>
      </c>
      <c r="I2174" s="294" t="str">
        <f>IFERROR(_xlfn.IFNA(VLOOKUP($D:$D,history!$I:$Y,3,0),VLOOKUP(E:E,history!$H:$Y,4,0)),"--")</f>
        <v>--</v>
      </c>
      <c r="J2174" s="282" t="s">
        <v>5946</v>
      </c>
      <c r="K2174" s="282" t="str">
        <f t="shared" si="378"/>
        <v/>
      </c>
      <c r="L2174" s="312">
        <f t="shared" si="383"/>
        <v>34.75</v>
      </c>
      <c r="M2174" s="312">
        <f t="shared" si="384"/>
        <v>52.65</v>
      </c>
      <c r="N2174" s="297" t="str">
        <f>_xlfn.IFNA(VLOOKUP($E:$E,'1'!$A:$E,3,0),"")</f>
        <v/>
      </c>
      <c r="O2174" s="297" t="str">
        <f>_xlfn.IFNA(VLOOKUP($E:$E,'2'!$A:$E,3,0),"")</f>
        <v/>
      </c>
      <c r="P2174" s="297" t="str">
        <f>_xlfn.IFNA(VLOOKUP($E:$E,'3'!$A:$D,3,0),"")</f>
        <v/>
      </c>
      <c r="Q2174" s="297" t="str">
        <f>_xlfn.IFNA(VLOOKUP($E:$E,'4'!$A:$F,3,0),"")</f>
        <v/>
      </c>
      <c r="R2174" s="297" t="str">
        <f>_xlfn.IFNA(VLOOKUP($E:$E,'5'!$A:$F,3,0),"")</f>
        <v/>
      </c>
      <c r="S2174" s="297" t="str">
        <f>_xlfn.IFNA(VLOOKUP($E:$E,'6'!$A:$F,3,0),"")</f>
        <v/>
      </c>
      <c r="T2174" s="313">
        <v>1</v>
      </c>
      <c r="U2174" s="313">
        <v>100</v>
      </c>
      <c r="V2174" s="313">
        <v>400</v>
      </c>
      <c r="W2174" s="314">
        <v>1.9E-2</v>
      </c>
      <c r="X2174" s="315">
        <v>6.9999999999999994E-5</v>
      </c>
      <c r="Y2174" s="749">
        <v>50</v>
      </c>
      <c r="Z2174" s="282"/>
      <c r="AA2174" s="316" t="s">
        <v>10388</v>
      </c>
      <c r="AB2174" s="282" t="s">
        <v>9163</v>
      </c>
      <c r="AC2174" s="317" t="s">
        <v>2081</v>
      </c>
      <c r="AD2174" s="318" t="s">
        <v>1588</v>
      </c>
      <c r="AE2174" s="319">
        <v>0</v>
      </c>
      <c r="AF2174" s="319" t="s">
        <v>11282</v>
      </c>
      <c r="AG2174" s="320">
        <v>0.66</v>
      </c>
      <c r="AH2174" s="321">
        <f t="shared" si="385"/>
        <v>0</v>
      </c>
      <c r="AI2174" s="287">
        <f>_xlfn.IFNA(VLOOKUP(AD:AD,грп!B:C,2,0),0)</f>
        <v>0</v>
      </c>
      <c r="AJ2174" s="607">
        <v>0</v>
      </c>
      <c r="AK2174" s="672">
        <f t="shared" si="382"/>
        <v>0</v>
      </c>
      <c r="AL2174" s="174"/>
    </row>
    <row r="2175" spans="1:38" s="4" customFormat="1" ht="12" customHeight="1" outlineLevel="1" x14ac:dyDescent="0.35">
      <c r="A2175" s="307" t="s">
        <v>10402</v>
      </c>
      <c r="B2175" s="308" t="s">
        <v>7692</v>
      </c>
      <c r="C2175" s="309"/>
      <c r="D2175" s="310" t="s">
        <v>5046</v>
      </c>
      <c r="E2175" s="292" t="s">
        <v>4461</v>
      </c>
      <c r="F2175" s="293"/>
      <c r="G2175" s="293"/>
      <c r="H2175" s="294">
        <v>89</v>
      </c>
      <c r="I2175" s="294" t="str">
        <f>IFERROR(_xlfn.IFNA(VLOOKUP($D:$D,history!$I:$Y,3,0),VLOOKUP(E:E,history!$H:$Y,4,0)),"--")</f>
        <v>--</v>
      </c>
      <c r="J2175" s="282" t="s">
        <v>5946</v>
      </c>
      <c r="K2175" s="282" t="str">
        <f t="shared" si="378"/>
        <v/>
      </c>
      <c r="L2175" s="312">
        <f t="shared" si="383"/>
        <v>28.95</v>
      </c>
      <c r="M2175" s="312">
        <f t="shared" si="384"/>
        <v>43.87</v>
      </c>
      <c r="N2175" s="297" t="str">
        <f>_xlfn.IFNA(VLOOKUP($E:$E,'1'!$A:$E,3,0),"")</f>
        <v/>
      </c>
      <c r="O2175" s="297" t="str">
        <f>_xlfn.IFNA(VLOOKUP($E:$E,'2'!$A:$E,3,0),"")</f>
        <v/>
      </c>
      <c r="P2175" s="297" t="str">
        <f>_xlfn.IFNA(VLOOKUP($E:$E,'3'!$A:$D,3,0),"")</f>
        <v/>
      </c>
      <c r="Q2175" s="297" t="str">
        <f>_xlfn.IFNA(VLOOKUP($E:$E,'4'!$A:$F,3,0),"")</f>
        <v/>
      </c>
      <c r="R2175" s="297" t="str">
        <f>_xlfn.IFNA(VLOOKUP($E:$E,'5'!$A:$F,3,0),"")</f>
        <v/>
      </c>
      <c r="S2175" s="297" t="str">
        <f>_xlfn.IFNA(VLOOKUP($E:$E,'6'!$A:$F,3,0),"")</f>
        <v/>
      </c>
      <c r="T2175" s="313">
        <v>1</v>
      </c>
      <c r="U2175" s="313">
        <v>125</v>
      </c>
      <c r="V2175" s="313">
        <v>500</v>
      </c>
      <c r="W2175" s="314">
        <v>1.2999999999999999E-2</v>
      </c>
      <c r="X2175" s="315">
        <v>4.5000000000000003E-5</v>
      </c>
      <c r="Y2175" s="749">
        <v>40</v>
      </c>
      <c r="Z2175" s="282"/>
      <c r="AA2175" s="316" t="s">
        <v>10388</v>
      </c>
      <c r="AB2175" s="282" t="s">
        <v>9163</v>
      </c>
      <c r="AC2175" s="317" t="s">
        <v>2081</v>
      </c>
      <c r="AD2175" s="318" t="s">
        <v>1588</v>
      </c>
      <c r="AE2175" s="319">
        <v>0</v>
      </c>
      <c r="AF2175" s="319" t="s">
        <v>11282</v>
      </c>
      <c r="AG2175" s="320">
        <v>0.55000000000000004</v>
      </c>
      <c r="AH2175" s="321">
        <f t="shared" si="385"/>
        <v>0</v>
      </c>
      <c r="AI2175" s="287">
        <f>_xlfn.IFNA(VLOOKUP(AD:AD,грп!B:C,2,0),0)</f>
        <v>0</v>
      </c>
      <c r="AJ2175" s="607">
        <v>30</v>
      </c>
      <c r="AK2175" s="672">
        <f t="shared" si="382"/>
        <v>0</v>
      </c>
      <c r="AL2175" s="174"/>
    </row>
    <row r="2176" spans="1:38" s="4" customFormat="1" ht="12" customHeight="1" outlineLevel="1" x14ac:dyDescent="0.35">
      <c r="A2176" s="307" t="s">
        <v>10402</v>
      </c>
      <c r="B2176" s="308" t="s">
        <v>7693</v>
      </c>
      <c r="C2176" s="309"/>
      <c r="D2176" s="310" t="s">
        <v>5186</v>
      </c>
      <c r="E2176" s="322" t="s">
        <v>4462</v>
      </c>
      <c r="F2176" s="293"/>
      <c r="G2176" s="293"/>
      <c r="H2176" s="294">
        <v>81</v>
      </c>
      <c r="I2176" s="294" t="str">
        <f>IFERROR(_xlfn.IFNA(VLOOKUP($D:$D,history!$I:$Y,3,0),VLOOKUP(E:E,history!$H:$Y,4,0)),"--")</f>
        <v>--</v>
      </c>
      <c r="J2176" s="282" t="s">
        <v>9870</v>
      </c>
      <c r="K2176" s="282" t="str">
        <f t="shared" si="378"/>
        <v/>
      </c>
      <c r="L2176" s="312">
        <f t="shared" si="383"/>
        <v>41.59</v>
      </c>
      <c r="M2176" s="312">
        <f t="shared" si="384"/>
        <v>63.02</v>
      </c>
      <c r="N2176" s="297" t="str">
        <f>_xlfn.IFNA(VLOOKUP($E:$E,'1'!$A:$E,3,0),"")</f>
        <v/>
      </c>
      <c r="O2176" s="297" t="str">
        <f>_xlfn.IFNA(VLOOKUP($E:$E,'2'!$A:$E,3,0),"")</f>
        <v/>
      </c>
      <c r="P2176" s="297" t="str">
        <f>_xlfn.IFNA(VLOOKUP($E:$E,'3'!$A:$D,3,0),"")</f>
        <v/>
      </c>
      <c r="Q2176" s="297" t="str">
        <f>_xlfn.IFNA(VLOOKUP($E:$E,'4'!$A:$F,3,0),"")</f>
        <v/>
      </c>
      <c r="R2176" s="297" t="str">
        <f>_xlfn.IFNA(VLOOKUP($E:$E,'5'!$A:$F,3,0),"")</f>
        <v/>
      </c>
      <c r="S2176" s="297" t="str">
        <f>_xlfn.IFNA(VLOOKUP($E:$E,'6'!$A:$F,3,0),"")</f>
        <v/>
      </c>
      <c r="T2176" s="313">
        <v>1</v>
      </c>
      <c r="U2176" s="313">
        <v>100</v>
      </c>
      <c r="V2176" s="313">
        <v>400</v>
      </c>
      <c r="W2176" s="314">
        <v>2.1000000000000001E-2</v>
      </c>
      <c r="X2176" s="315">
        <v>6.9444399999999995E-5</v>
      </c>
      <c r="Y2176" s="749">
        <v>60</v>
      </c>
      <c r="Z2176" s="282"/>
      <c r="AA2176" s="316" t="s">
        <v>10390</v>
      </c>
      <c r="AB2176" s="282" t="s">
        <v>9163</v>
      </c>
      <c r="AC2176" s="317" t="s">
        <v>2081</v>
      </c>
      <c r="AD2176" s="318" t="s">
        <v>1588</v>
      </c>
      <c r="AE2176" s="319">
        <v>0</v>
      </c>
      <c r="AF2176" s="319" t="s">
        <v>11282</v>
      </c>
      <c r="AG2176" s="320">
        <v>0.79</v>
      </c>
      <c r="AH2176" s="321">
        <f t="shared" si="385"/>
        <v>0</v>
      </c>
      <c r="AI2176" s="287">
        <f>_xlfn.IFNA(VLOOKUP(AD:AD,грп!B:C,2,0),0)</f>
        <v>0</v>
      </c>
      <c r="AJ2176" s="607">
        <v>50</v>
      </c>
      <c r="AK2176" s="672">
        <f t="shared" si="382"/>
        <v>0</v>
      </c>
      <c r="AL2176" s="174"/>
    </row>
    <row r="2177" spans="1:38" s="4" customFormat="1" ht="12" customHeight="1" outlineLevel="1" x14ac:dyDescent="0.35">
      <c r="A2177" s="307" t="s">
        <v>10402</v>
      </c>
      <c r="B2177" s="308" t="s">
        <v>7694</v>
      </c>
      <c r="C2177" s="309"/>
      <c r="D2177" s="310" t="s">
        <v>5047</v>
      </c>
      <c r="E2177" s="292" t="s">
        <v>4463</v>
      </c>
      <c r="F2177" s="293"/>
      <c r="G2177" s="293"/>
      <c r="H2177" s="294">
        <v>25</v>
      </c>
      <c r="I2177" s="294" t="str">
        <f>IFERROR(_xlfn.IFNA(VLOOKUP($D:$D,history!$I:$Y,3,0),VLOOKUP(E:E,history!$H:$Y,4,0)),"--")</f>
        <v>--</v>
      </c>
      <c r="J2177" s="282" t="s">
        <v>9870</v>
      </c>
      <c r="K2177" s="282" t="str">
        <f t="shared" si="378"/>
        <v/>
      </c>
      <c r="L2177" s="312">
        <f t="shared" si="383"/>
        <v>34.22</v>
      </c>
      <c r="M2177" s="312">
        <f t="shared" si="384"/>
        <v>51.85</v>
      </c>
      <c r="N2177" s="297" t="str">
        <f>_xlfn.IFNA(VLOOKUP($E:$E,'1'!$A:$E,3,0),"")</f>
        <v/>
      </c>
      <c r="O2177" s="297" t="str">
        <f>_xlfn.IFNA(VLOOKUP($E:$E,'2'!$A:$E,3,0),"")</f>
        <v/>
      </c>
      <c r="P2177" s="297" t="str">
        <f>_xlfn.IFNA(VLOOKUP($E:$E,'3'!$A:$D,3,0),"")</f>
        <v/>
      </c>
      <c r="Q2177" s="297" t="str">
        <f>_xlfn.IFNA(VLOOKUP($E:$E,'4'!$A:$F,3,0),"")</f>
        <v/>
      </c>
      <c r="R2177" s="297" t="str">
        <f>_xlfn.IFNA(VLOOKUP($E:$E,'5'!$A:$F,3,0),"")</f>
        <v/>
      </c>
      <c r="S2177" s="297" t="str">
        <f>_xlfn.IFNA(VLOOKUP($E:$E,'6'!$A:$F,3,0),"")</f>
        <v/>
      </c>
      <c r="T2177" s="313">
        <v>1</v>
      </c>
      <c r="U2177" s="313">
        <v>125</v>
      </c>
      <c r="V2177" s="313">
        <v>500</v>
      </c>
      <c r="W2177" s="314">
        <v>1.4E-2</v>
      </c>
      <c r="X2177" s="315">
        <v>4.5000000000000003E-5</v>
      </c>
      <c r="Y2177" s="749">
        <v>50</v>
      </c>
      <c r="Z2177" s="282"/>
      <c r="AA2177" s="316" t="s">
        <v>10390</v>
      </c>
      <c r="AB2177" s="282" t="s">
        <v>9163</v>
      </c>
      <c r="AC2177" s="317" t="s">
        <v>2081</v>
      </c>
      <c r="AD2177" s="318" t="s">
        <v>1588</v>
      </c>
      <c r="AE2177" s="319">
        <v>0</v>
      </c>
      <c r="AF2177" s="319" t="s">
        <v>11282</v>
      </c>
      <c r="AG2177" s="320">
        <v>0.65</v>
      </c>
      <c r="AH2177" s="321">
        <f t="shared" si="385"/>
        <v>0</v>
      </c>
      <c r="AI2177" s="287">
        <f>_xlfn.IFNA(VLOOKUP(AD:AD,грп!B:C,2,0),0)</f>
        <v>0</v>
      </c>
      <c r="AJ2177" s="607">
        <v>50</v>
      </c>
      <c r="AK2177" s="672">
        <f t="shared" si="382"/>
        <v>0</v>
      </c>
      <c r="AL2177" s="174"/>
    </row>
    <row r="2178" spans="1:38" s="4" customFormat="1" ht="12" customHeight="1" outlineLevel="1" x14ac:dyDescent="0.35">
      <c r="A2178" s="307" t="s">
        <v>10402</v>
      </c>
      <c r="B2178" s="308" t="s">
        <v>7695</v>
      </c>
      <c r="C2178" s="309"/>
      <c r="D2178" s="310" t="s">
        <v>5187</v>
      </c>
      <c r="E2178" s="322" t="s">
        <v>4464</v>
      </c>
      <c r="F2178" s="293"/>
      <c r="G2178" s="293"/>
      <c r="H2178" s="294"/>
      <c r="I2178" s="294" t="str">
        <f>IFERROR(_xlfn.IFNA(VLOOKUP($D:$D,history!$I:$Y,3,0),VLOOKUP(E:E,history!$H:$Y,4,0)),"--")</f>
        <v>--</v>
      </c>
      <c r="J2178" s="282" t="s">
        <v>5946</v>
      </c>
      <c r="K2178" s="282" t="str">
        <f t="shared" si="378"/>
        <v/>
      </c>
      <c r="L2178" s="312">
        <f t="shared" si="383"/>
        <v>41.59</v>
      </c>
      <c r="M2178" s="312">
        <f t="shared" si="384"/>
        <v>63.02</v>
      </c>
      <c r="N2178" s="297" t="str">
        <f>_xlfn.IFNA(VLOOKUP($E:$E,'1'!$A:$E,3,0),"")</f>
        <v/>
      </c>
      <c r="O2178" s="297" t="str">
        <f>_xlfn.IFNA(VLOOKUP($E:$E,'2'!$A:$E,3,0),"")</f>
        <v/>
      </c>
      <c r="P2178" s="297" t="str">
        <f>_xlfn.IFNA(VLOOKUP($E:$E,'3'!$A:$D,3,0),"")</f>
        <v/>
      </c>
      <c r="Q2178" s="297" t="str">
        <f>_xlfn.IFNA(VLOOKUP($E:$E,'4'!$A:$F,3,0),"")</f>
        <v/>
      </c>
      <c r="R2178" s="297" t="str">
        <f>_xlfn.IFNA(VLOOKUP($E:$E,'5'!$A:$F,3,0),"")</f>
        <v/>
      </c>
      <c r="S2178" s="297" t="str">
        <f>_xlfn.IFNA(VLOOKUP($E:$E,'6'!$A:$F,3,0),"")</f>
        <v/>
      </c>
      <c r="T2178" s="313">
        <v>1</v>
      </c>
      <c r="U2178" s="313">
        <v>100</v>
      </c>
      <c r="V2178" s="313">
        <v>400</v>
      </c>
      <c r="W2178" s="314">
        <v>2.1000000000000001E-2</v>
      </c>
      <c r="X2178" s="315">
        <v>6.9999999999999994E-5</v>
      </c>
      <c r="Y2178" s="749">
        <v>60</v>
      </c>
      <c r="Z2178" s="282"/>
      <c r="AA2178" s="316" t="s">
        <v>10391</v>
      </c>
      <c r="AB2178" s="282" t="s">
        <v>9163</v>
      </c>
      <c r="AC2178" s="317" t="s">
        <v>2081</v>
      </c>
      <c r="AD2178" s="318" t="s">
        <v>1588</v>
      </c>
      <c r="AE2178" s="319">
        <v>0</v>
      </c>
      <c r="AF2178" s="319" t="s">
        <v>11282</v>
      </c>
      <c r="AG2178" s="320">
        <v>0.79</v>
      </c>
      <c r="AH2178" s="321">
        <f t="shared" si="385"/>
        <v>0</v>
      </c>
      <c r="AI2178" s="287">
        <f>_xlfn.IFNA(VLOOKUP(AD:AD,грп!B:C,2,0),0)</f>
        <v>0</v>
      </c>
      <c r="AJ2178" s="607">
        <v>0</v>
      </c>
      <c r="AK2178" s="672">
        <f t="shared" si="382"/>
        <v>0</v>
      </c>
      <c r="AL2178" s="174"/>
    </row>
    <row r="2179" spans="1:38" s="4" customFormat="1" ht="12" customHeight="1" outlineLevel="1" x14ac:dyDescent="0.35">
      <c r="A2179" s="307" t="s">
        <v>10402</v>
      </c>
      <c r="B2179" s="308" t="s">
        <v>7696</v>
      </c>
      <c r="C2179" s="309"/>
      <c r="D2179" s="310" t="s">
        <v>5048</v>
      </c>
      <c r="E2179" s="292" t="s">
        <v>4465</v>
      </c>
      <c r="F2179" s="293"/>
      <c r="G2179" s="293"/>
      <c r="H2179" s="294"/>
      <c r="I2179" s="294" t="str">
        <f>IFERROR(_xlfn.IFNA(VLOOKUP($D:$D,history!$I:$Y,3,0),VLOOKUP(E:E,history!$H:$Y,4,0)),"--")</f>
        <v>--</v>
      </c>
      <c r="J2179" s="282" t="s">
        <v>5946</v>
      </c>
      <c r="K2179" s="282" t="str">
        <f t="shared" si="378"/>
        <v/>
      </c>
      <c r="L2179" s="312">
        <f t="shared" si="383"/>
        <v>34.22</v>
      </c>
      <c r="M2179" s="312">
        <f t="shared" si="384"/>
        <v>51.85</v>
      </c>
      <c r="N2179" s="297" t="str">
        <f>_xlfn.IFNA(VLOOKUP($E:$E,'1'!$A:$E,3,0),"")</f>
        <v/>
      </c>
      <c r="O2179" s="297" t="str">
        <f>_xlfn.IFNA(VLOOKUP($E:$E,'2'!$A:$E,3,0),"")</f>
        <v/>
      </c>
      <c r="P2179" s="297" t="str">
        <f>_xlfn.IFNA(VLOOKUP($E:$E,'3'!$A:$D,3,0),"")</f>
        <v/>
      </c>
      <c r="Q2179" s="297" t="str">
        <f>_xlfn.IFNA(VLOOKUP($E:$E,'4'!$A:$F,3,0),"")</f>
        <v/>
      </c>
      <c r="R2179" s="297" t="str">
        <f>_xlfn.IFNA(VLOOKUP($E:$E,'5'!$A:$F,3,0),"")</f>
        <v/>
      </c>
      <c r="S2179" s="297" t="str">
        <f>_xlfn.IFNA(VLOOKUP($E:$E,'6'!$A:$F,3,0),"")</f>
        <v/>
      </c>
      <c r="T2179" s="313">
        <v>1</v>
      </c>
      <c r="U2179" s="313">
        <v>125</v>
      </c>
      <c r="V2179" s="313">
        <v>500</v>
      </c>
      <c r="W2179" s="314">
        <v>1.4E-2</v>
      </c>
      <c r="X2179" s="315">
        <v>4.5000000000000003E-5</v>
      </c>
      <c r="Y2179" s="749">
        <v>50</v>
      </c>
      <c r="Z2179" s="282"/>
      <c r="AA2179" s="316" t="s">
        <v>10391</v>
      </c>
      <c r="AB2179" s="282" t="s">
        <v>9163</v>
      </c>
      <c r="AC2179" s="317" t="s">
        <v>2081</v>
      </c>
      <c r="AD2179" s="318" t="s">
        <v>1588</v>
      </c>
      <c r="AE2179" s="319">
        <v>0</v>
      </c>
      <c r="AF2179" s="319" t="s">
        <v>11282</v>
      </c>
      <c r="AG2179" s="320">
        <v>0.65</v>
      </c>
      <c r="AH2179" s="321">
        <f t="shared" si="385"/>
        <v>0</v>
      </c>
      <c r="AI2179" s="287">
        <f>_xlfn.IFNA(VLOOKUP(AD:AD,грп!B:C,2,0),0)</f>
        <v>0</v>
      </c>
      <c r="AJ2179" s="607">
        <v>0</v>
      </c>
      <c r="AK2179" s="672">
        <f t="shared" si="382"/>
        <v>0</v>
      </c>
      <c r="AL2179" s="174"/>
    </row>
    <row r="2180" spans="1:38" s="4" customFormat="1" ht="12" customHeight="1" outlineLevel="1" x14ac:dyDescent="0.35">
      <c r="A2180" s="307" t="s">
        <v>10402</v>
      </c>
      <c r="B2180" s="308" t="s">
        <v>7697</v>
      </c>
      <c r="C2180" s="309"/>
      <c r="D2180" s="310" t="s">
        <v>5049</v>
      </c>
      <c r="E2180" s="292" t="s">
        <v>4466</v>
      </c>
      <c r="F2180" s="293"/>
      <c r="G2180" s="293"/>
      <c r="H2180" s="294">
        <v>9</v>
      </c>
      <c r="I2180" s="294" t="str">
        <f>IFERROR(_xlfn.IFNA(VLOOKUP($D:$D,history!$I:$Y,3,0),VLOOKUP(E:E,history!$H:$Y,4,0)),"--")</f>
        <v>--</v>
      </c>
      <c r="J2180" s="282" t="s">
        <v>5946</v>
      </c>
      <c r="K2180" s="282" t="str">
        <f t="shared" ref="K2180:K2243" si="386" xml:space="preserve">
IF(OR($E2180="",$A$3&lt;&gt;"МОСКВА"),"",
IF(AND($AJ2180&gt;=1,$AJ2180&lt;20),"*",
IF(AND($AJ2180&gt;=20,$AJ2180&lt;100),"**",
IF(($AJ2180&gt;=100),"***","--"))))</f>
        <v/>
      </c>
      <c r="L2180" s="312">
        <f t="shared" si="383"/>
        <v>35.28</v>
      </c>
      <c r="M2180" s="312">
        <f t="shared" si="384"/>
        <v>53.45</v>
      </c>
      <c r="N2180" s="297" t="str">
        <f>_xlfn.IFNA(VLOOKUP($E:$E,'1'!$A:$E,3,0),"")</f>
        <v/>
      </c>
      <c r="O2180" s="297" t="str">
        <f>_xlfn.IFNA(VLOOKUP($E:$E,'2'!$A:$E,3,0),"")</f>
        <v/>
      </c>
      <c r="P2180" s="297" t="str">
        <f>_xlfn.IFNA(VLOOKUP($E:$E,'3'!$A:$D,3,0),"")</f>
        <v/>
      </c>
      <c r="Q2180" s="297" t="str">
        <f>_xlfn.IFNA(VLOOKUP($E:$E,'4'!$A:$F,3,0),"")</f>
        <v/>
      </c>
      <c r="R2180" s="297" t="str">
        <f>_xlfn.IFNA(VLOOKUP($E:$E,'5'!$A:$F,3,0),"")</f>
        <v/>
      </c>
      <c r="S2180" s="297" t="str">
        <f>_xlfn.IFNA(VLOOKUP($E:$E,'6'!$A:$F,3,0),"")</f>
        <v/>
      </c>
      <c r="T2180" s="313">
        <v>1</v>
      </c>
      <c r="U2180" s="313">
        <v>125</v>
      </c>
      <c r="V2180" s="313">
        <v>500</v>
      </c>
      <c r="W2180" s="314">
        <v>1.4999999999999999E-2</v>
      </c>
      <c r="X2180" s="315">
        <v>4.5000000000000003E-5</v>
      </c>
      <c r="Y2180" s="749">
        <v>50</v>
      </c>
      <c r="Z2180" s="282"/>
      <c r="AA2180" s="316" t="s">
        <v>10391</v>
      </c>
      <c r="AB2180" s="282" t="s">
        <v>9163</v>
      </c>
      <c r="AC2180" s="317" t="s">
        <v>2081</v>
      </c>
      <c r="AD2180" s="318" t="s">
        <v>1588</v>
      </c>
      <c r="AE2180" s="319">
        <v>0</v>
      </c>
      <c r="AF2180" s="319" t="s">
        <v>11282</v>
      </c>
      <c r="AG2180" s="320">
        <v>0.67</v>
      </c>
      <c r="AH2180" s="321">
        <f t="shared" si="385"/>
        <v>0</v>
      </c>
      <c r="AI2180" s="287">
        <f>_xlfn.IFNA(VLOOKUP(AD:AD,грп!B:C,2,0),0)</f>
        <v>0</v>
      </c>
      <c r="AJ2180" s="607">
        <v>40</v>
      </c>
      <c r="AK2180" s="672">
        <f t="shared" si="382"/>
        <v>0</v>
      </c>
      <c r="AL2180" s="174"/>
    </row>
    <row r="2181" spans="1:38" s="4" customFormat="1" ht="12" customHeight="1" outlineLevel="1" x14ac:dyDescent="0.35">
      <c r="A2181" s="307" t="s">
        <v>10402</v>
      </c>
      <c r="B2181" s="308" t="s">
        <v>7698</v>
      </c>
      <c r="C2181" s="309"/>
      <c r="D2181" s="310" t="s">
        <v>5188</v>
      </c>
      <c r="E2181" s="322" t="s">
        <v>4467</v>
      </c>
      <c r="F2181" s="293"/>
      <c r="G2181" s="293"/>
      <c r="H2181" s="294">
        <v>16</v>
      </c>
      <c r="I2181" s="294" t="str">
        <f>IFERROR(_xlfn.IFNA(VLOOKUP($D:$D,history!$I:$Y,3,0),VLOOKUP(E:E,history!$H:$Y,4,0)),"--")</f>
        <v>--</v>
      </c>
      <c r="J2181" s="282" t="s">
        <v>9868</v>
      </c>
      <c r="K2181" s="282" t="str">
        <f t="shared" si="386"/>
        <v/>
      </c>
      <c r="L2181" s="312">
        <f t="shared" si="383"/>
        <v>47.38</v>
      </c>
      <c r="M2181" s="312">
        <f t="shared" si="384"/>
        <v>71.790000000000006</v>
      </c>
      <c r="N2181" s="297" t="str">
        <f>_xlfn.IFNA(VLOOKUP($E:$E,'1'!$A:$E,3,0),"")</f>
        <v/>
      </c>
      <c r="O2181" s="297" t="str">
        <f>_xlfn.IFNA(VLOOKUP($E:$E,'2'!$A:$E,3,0),"")</f>
        <v/>
      </c>
      <c r="P2181" s="297" t="str">
        <f>_xlfn.IFNA(VLOOKUP($E:$E,'3'!$A:$D,3,0),"")</f>
        <v/>
      </c>
      <c r="Q2181" s="297" t="str">
        <f>_xlfn.IFNA(VLOOKUP($E:$E,'4'!$A:$F,3,0),"")</f>
        <v/>
      </c>
      <c r="R2181" s="297" t="str">
        <f>_xlfn.IFNA(VLOOKUP($E:$E,'5'!$A:$F,3,0),"")</f>
        <v/>
      </c>
      <c r="S2181" s="297" t="str">
        <f>_xlfn.IFNA(VLOOKUP($E:$E,'6'!$A:$F,3,0),"")</f>
        <v/>
      </c>
      <c r="T2181" s="313">
        <v>1</v>
      </c>
      <c r="U2181" s="313">
        <v>100</v>
      </c>
      <c r="V2181" s="313">
        <v>400</v>
      </c>
      <c r="W2181" s="314">
        <v>2.5999999999999999E-2</v>
      </c>
      <c r="X2181" s="315">
        <v>6.6666699999999996E-5</v>
      </c>
      <c r="Y2181" s="749">
        <v>70</v>
      </c>
      <c r="Z2181" s="282"/>
      <c r="AA2181" s="316" t="s">
        <v>10388</v>
      </c>
      <c r="AB2181" s="282" t="s">
        <v>9163</v>
      </c>
      <c r="AC2181" s="317" t="s">
        <v>2081</v>
      </c>
      <c r="AD2181" s="318" t="s">
        <v>1588</v>
      </c>
      <c r="AE2181" s="319">
        <v>0</v>
      </c>
      <c r="AF2181" s="319" t="s">
        <v>11282</v>
      </c>
      <c r="AG2181" s="320">
        <v>0.9</v>
      </c>
      <c r="AH2181" s="321">
        <f t="shared" si="385"/>
        <v>0</v>
      </c>
      <c r="AI2181" s="287">
        <f>_xlfn.IFNA(VLOOKUP(AD:AD,грп!B:C,2,0),0)</f>
        <v>0</v>
      </c>
      <c r="AJ2181" s="607">
        <v>10</v>
      </c>
      <c r="AK2181" s="672">
        <f t="shared" si="382"/>
        <v>0</v>
      </c>
      <c r="AL2181" s="174"/>
    </row>
    <row r="2182" spans="1:38" s="4" customFormat="1" ht="12" customHeight="1" outlineLevel="1" x14ac:dyDescent="0.35">
      <c r="A2182" s="307" t="s">
        <v>10402</v>
      </c>
      <c r="B2182" s="308" t="s">
        <v>7699</v>
      </c>
      <c r="C2182" s="309"/>
      <c r="D2182" s="310" t="s">
        <v>5050</v>
      </c>
      <c r="E2182" s="292" t="s">
        <v>4468</v>
      </c>
      <c r="F2182" s="293"/>
      <c r="G2182" s="293"/>
      <c r="H2182" s="294">
        <v>24</v>
      </c>
      <c r="I2182" s="294" t="str">
        <f>IFERROR(_xlfn.IFNA(VLOOKUP($D:$D,history!$I:$Y,3,0),VLOOKUP(E:E,history!$H:$Y,4,0)),"--")</f>
        <v>--</v>
      </c>
      <c r="J2182" s="282" t="s">
        <v>9870</v>
      </c>
      <c r="K2182" s="282" t="str">
        <f t="shared" si="386"/>
        <v/>
      </c>
      <c r="L2182" s="312">
        <f t="shared" si="383"/>
        <v>35.28</v>
      </c>
      <c r="M2182" s="312">
        <f t="shared" si="384"/>
        <v>53.45</v>
      </c>
      <c r="N2182" s="297" t="str">
        <f>_xlfn.IFNA(VLOOKUP($E:$E,'1'!$A:$E,3,0),"")</f>
        <v/>
      </c>
      <c r="O2182" s="297" t="str">
        <f>_xlfn.IFNA(VLOOKUP($E:$E,'2'!$A:$E,3,0),"")</f>
        <v/>
      </c>
      <c r="P2182" s="297" t="str">
        <f>_xlfn.IFNA(VLOOKUP($E:$E,'3'!$A:$D,3,0),"")</f>
        <v/>
      </c>
      <c r="Q2182" s="297" t="str">
        <f>_xlfn.IFNA(VLOOKUP($E:$E,'4'!$A:$F,3,0),"")</f>
        <v/>
      </c>
      <c r="R2182" s="297" t="str">
        <f>_xlfn.IFNA(VLOOKUP($E:$E,'5'!$A:$F,3,0),"")</f>
        <v/>
      </c>
      <c r="S2182" s="297" t="str">
        <f>_xlfn.IFNA(VLOOKUP($E:$E,'6'!$A:$F,3,0),"")</f>
        <v/>
      </c>
      <c r="T2182" s="313">
        <v>1</v>
      </c>
      <c r="U2182" s="313">
        <v>125</v>
      </c>
      <c r="V2182" s="313">
        <v>500</v>
      </c>
      <c r="W2182" s="314">
        <v>1.7000000000000001E-2</v>
      </c>
      <c r="X2182" s="315">
        <v>4.5000000000000003E-5</v>
      </c>
      <c r="Y2182" s="749">
        <v>50</v>
      </c>
      <c r="Z2182" s="282"/>
      <c r="AA2182" s="316" t="s">
        <v>393</v>
      </c>
      <c r="AB2182" s="282" t="s">
        <v>9163</v>
      </c>
      <c r="AC2182" s="317" t="s">
        <v>2081</v>
      </c>
      <c r="AD2182" s="318" t="s">
        <v>1588</v>
      </c>
      <c r="AE2182" s="319">
        <v>0</v>
      </c>
      <c r="AF2182" s="319" t="s">
        <v>11282</v>
      </c>
      <c r="AG2182" s="320">
        <v>0.67</v>
      </c>
      <c r="AH2182" s="321">
        <f t="shared" si="385"/>
        <v>0</v>
      </c>
      <c r="AI2182" s="287">
        <f>_xlfn.IFNA(VLOOKUP(AD:AD,грп!B:C,2,0),0)</f>
        <v>0</v>
      </c>
      <c r="AJ2182" s="607">
        <v>125</v>
      </c>
      <c r="AK2182" s="672">
        <f t="shared" si="382"/>
        <v>0</v>
      </c>
      <c r="AL2182" s="174"/>
    </row>
    <row r="2183" spans="1:38" s="4" customFormat="1" ht="12" customHeight="1" outlineLevel="1" x14ac:dyDescent="0.35">
      <c r="A2183" s="307" t="s">
        <v>10402</v>
      </c>
      <c r="B2183" s="308" t="s">
        <v>7700</v>
      </c>
      <c r="C2183" s="309"/>
      <c r="D2183" s="310" t="s">
        <v>5189</v>
      </c>
      <c r="E2183" s="322" t="s">
        <v>4469</v>
      </c>
      <c r="F2183" s="293"/>
      <c r="G2183" s="293"/>
      <c r="H2183" s="294"/>
      <c r="I2183" s="294" t="str">
        <f>IFERROR(_xlfn.IFNA(VLOOKUP($D:$D,history!$I:$Y,3,0),VLOOKUP(E:E,history!$H:$Y,4,0)),"--")</f>
        <v>--</v>
      </c>
      <c r="J2183" s="282" t="s">
        <v>5946</v>
      </c>
      <c r="K2183" s="282" t="str">
        <f t="shared" si="386"/>
        <v/>
      </c>
      <c r="L2183" s="312">
        <f t="shared" si="383"/>
        <v>52.12</v>
      </c>
      <c r="M2183" s="312">
        <f t="shared" si="384"/>
        <v>78.97</v>
      </c>
      <c r="N2183" s="297" t="str">
        <f>_xlfn.IFNA(VLOOKUP($E:$E,'1'!$A:$E,3,0),"")</f>
        <v/>
      </c>
      <c r="O2183" s="297" t="str">
        <f>_xlfn.IFNA(VLOOKUP($E:$E,'2'!$A:$E,3,0),"")</f>
        <v/>
      </c>
      <c r="P2183" s="297" t="str">
        <f>_xlfn.IFNA(VLOOKUP($E:$E,'3'!$A:$D,3,0),"")</f>
        <v/>
      </c>
      <c r="Q2183" s="297" t="str">
        <f>_xlfn.IFNA(VLOOKUP($E:$E,'4'!$A:$F,3,0),"")</f>
        <v/>
      </c>
      <c r="R2183" s="297" t="str">
        <f>_xlfn.IFNA(VLOOKUP($E:$E,'5'!$A:$F,3,0),"")</f>
        <v/>
      </c>
      <c r="S2183" s="297" t="str">
        <f>_xlfn.IFNA(VLOOKUP($E:$E,'6'!$A:$F,3,0),"")</f>
        <v/>
      </c>
      <c r="T2183" s="313">
        <v>1</v>
      </c>
      <c r="U2183" s="313">
        <v>100</v>
      </c>
      <c r="V2183" s="313">
        <v>400</v>
      </c>
      <c r="W2183" s="314">
        <v>2.8000000000000001E-2</v>
      </c>
      <c r="X2183" s="315">
        <v>6.9999999999999994E-5</v>
      </c>
      <c r="Y2183" s="749">
        <v>80</v>
      </c>
      <c r="Z2183" s="282"/>
      <c r="AA2183" s="316" t="s">
        <v>10391</v>
      </c>
      <c r="AB2183" s="282" t="s">
        <v>9163</v>
      </c>
      <c r="AC2183" s="317" t="s">
        <v>2081</v>
      </c>
      <c r="AD2183" s="318" t="s">
        <v>1588</v>
      </c>
      <c r="AE2183" s="319">
        <v>0</v>
      </c>
      <c r="AF2183" s="319" t="s">
        <v>11282</v>
      </c>
      <c r="AG2183" s="320">
        <v>0.99</v>
      </c>
      <c r="AH2183" s="321">
        <f t="shared" si="385"/>
        <v>0</v>
      </c>
      <c r="AI2183" s="287">
        <f>_xlfn.IFNA(VLOOKUP(AD:AD,грп!B:C,2,0),0)</f>
        <v>0</v>
      </c>
      <c r="AJ2183" s="607">
        <v>0</v>
      </c>
      <c r="AK2183" s="672">
        <f t="shared" si="382"/>
        <v>0</v>
      </c>
      <c r="AL2183" s="174"/>
    </row>
    <row r="2184" spans="1:38" s="4" customFormat="1" ht="12" customHeight="1" outlineLevel="1" x14ac:dyDescent="0.35">
      <c r="A2184" s="307" t="s">
        <v>10402</v>
      </c>
      <c r="B2184" s="308" t="s">
        <v>7701</v>
      </c>
      <c r="C2184" s="309"/>
      <c r="D2184" s="310" t="s">
        <v>5051</v>
      </c>
      <c r="E2184" s="292" t="s">
        <v>4470</v>
      </c>
      <c r="F2184" s="293"/>
      <c r="G2184" s="293"/>
      <c r="H2184" s="294">
        <v>133</v>
      </c>
      <c r="I2184" s="294" t="str">
        <f>IFERROR(_xlfn.IFNA(VLOOKUP($D:$D,history!$I:$Y,3,0),VLOOKUP(E:E,history!$H:$Y,4,0)),"--")</f>
        <v>--</v>
      </c>
      <c r="J2184" s="282" t="s">
        <v>9870</v>
      </c>
      <c r="K2184" s="282" t="str">
        <f t="shared" si="386"/>
        <v/>
      </c>
      <c r="L2184" s="312">
        <f t="shared" si="383"/>
        <v>36.85</v>
      </c>
      <c r="M2184" s="312">
        <f t="shared" si="384"/>
        <v>55.84</v>
      </c>
      <c r="N2184" s="297" t="str">
        <f>_xlfn.IFNA(VLOOKUP($E:$E,'1'!$A:$E,3,0),"")</f>
        <v/>
      </c>
      <c r="O2184" s="297" t="str">
        <f>_xlfn.IFNA(VLOOKUP($E:$E,'2'!$A:$E,3,0),"")</f>
        <v/>
      </c>
      <c r="P2184" s="297" t="str">
        <f>_xlfn.IFNA(VLOOKUP($E:$E,'3'!$A:$D,3,0),"")</f>
        <v/>
      </c>
      <c r="Q2184" s="297" t="str">
        <f>_xlfn.IFNA(VLOOKUP($E:$E,'4'!$A:$F,3,0),"")</f>
        <v/>
      </c>
      <c r="R2184" s="297" t="str">
        <f>_xlfn.IFNA(VLOOKUP($E:$E,'5'!$A:$F,3,0),"")</f>
        <v/>
      </c>
      <c r="S2184" s="297" t="str">
        <f>_xlfn.IFNA(VLOOKUP($E:$E,'6'!$A:$F,3,0),"")</f>
        <v/>
      </c>
      <c r="T2184" s="313">
        <v>1</v>
      </c>
      <c r="U2184" s="313">
        <v>125</v>
      </c>
      <c r="V2184" s="313">
        <v>500</v>
      </c>
      <c r="W2184" s="314">
        <v>1.9E-2</v>
      </c>
      <c r="X2184" s="315">
        <v>4.5000000000000003E-5</v>
      </c>
      <c r="Y2184" s="749">
        <v>50</v>
      </c>
      <c r="Z2184" s="282"/>
      <c r="AA2184" s="316" t="s">
        <v>10390</v>
      </c>
      <c r="AB2184" s="282" t="s">
        <v>9163</v>
      </c>
      <c r="AC2184" s="317" t="s">
        <v>2081</v>
      </c>
      <c r="AD2184" s="318" t="s">
        <v>1588</v>
      </c>
      <c r="AE2184" s="319">
        <v>0</v>
      </c>
      <c r="AF2184" s="319" t="s">
        <v>11282</v>
      </c>
      <c r="AG2184" s="320">
        <v>0.7</v>
      </c>
      <c r="AH2184" s="321">
        <f t="shared" si="385"/>
        <v>0</v>
      </c>
      <c r="AI2184" s="287">
        <f>_xlfn.IFNA(VLOOKUP(AD:AD,грп!B:C,2,0),0)</f>
        <v>0</v>
      </c>
      <c r="AJ2184" s="607">
        <v>125</v>
      </c>
      <c r="AK2184" s="672">
        <f t="shared" si="382"/>
        <v>0</v>
      </c>
      <c r="AL2184" s="174"/>
    </row>
    <row r="2185" spans="1:38" s="4" customFormat="1" ht="12" customHeight="1" outlineLevel="1" x14ac:dyDescent="0.35">
      <c r="A2185" s="307" t="s">
        <v>10402</v>
      </c>
      <c r="B2185" s="308" t="s">
        <v>7702</v>
      </c>
      <c r="C2185" s="309"/>
      <c r="D2185" s="310" t="s">
        <v>5052</v>
      </c>
      <c r="E2185" s="292" t="s">
        <v>4471</v>
      </c>
      <c r="F2185" s="293"/>
      <c r="G2185" s="293"/>
      <c r="H2185" s="294">
        <v>25</v>
      </c>
      <c r="I2185" s="294" t="str">
        <f>IFERROR(_xlfn.IFNA(VLOOKUP($D:$D,history!$I:$Y,3,0),VLOOKUP(E:E,history!$H:$Y,4,0)),"--")</f>
        <v>--</v>
      </c>
      <c r="J2185" s="282" t="s">
        <v>9870</v>
      </c>
      <c r="K2185" s="282" t="str">
        <f t="shared" si="386"/>
        <v/>
      </c>
      <c r="L2185" s="312">
        <f t="shared" si="383"/>
        <v>44.75</v>
      </c>
      <c r="M2185" s="312">
        <f t="shared" si="384"/>
        <v>67.8</v>
      </c>
      <c r="N2185" s="297" t="str">
        <f>_xlfn.IFNA(VLOOKUP($E:$E,'1'!$A:$E,3,0),"")</f>
        <v/>
      </c>
      <c r="O2185" s="297" t="str">
        <f>_xlfn.IFNA(VLOOKUP($E:$E,'2'!$A:$E,3,0),"")</f>
        <v/>
      </c>
      <c r="P2185" s="297" t="str">
        <f>_xlfn.IFNA(VLOOKUP($E:$E,'3'!$A:$D,3,0),"")</f>
        <v/>
      </c>
      <c r="Q2185" s="297" t="str">
        <f>_xlfn.IFNA(VLOOKUP($E:$E,'4'!$A:$F,3,0),"")</f>
        <v/>
      </c>
      <c r="R2185" s="297" t="str">
        <f>_xlfn.IFNA(VLOOKUP($E:$E,'5'!$A:$F,3,0),"")</f>
        <v/>
      </c>
      <c r="S2185" s="297" t="str">
        <f>_xlfn.IFNA(VLOOKUP($E:$E,'6'!$A:$F,3,0),"")</f>
        <v/>
      </c>
      <c r="T2185" s="313">
        <v>1</v>
      </c>
      <c r="U2185" s="313">
        <v>50</v>
      </c>
      <c r="V2185" s="313">
        <v>200</v>
      </c>
      <c r="W2185" s="314">
        <v>2.7E-2</v>
      </c>
      <c r="X2185" s="315">
        <v>1.2E-4</v>
      </c>
      <c r="Y2185" s="749">
        <v>60</v>
      </c>
      <c r="Z2185" s="282"/>
      <c r="AA2185" s="316" t="s">
        <v>10390</v>
      </c>
      <c r="AB2185" s="282" t="s">
        <v>9163</v>
      </c>
      <c r="AC2185" s="317" t="s">
        <v>2081</v>
      </c>
      <c r="AD2185" s="318" t="s">
        <v>1588</v>
      </c>
      <c r="AE2185" s="319">
        <v>0</v>
      </c>
      <c r="AF2185" s="319" t="s">
        <v>11282</v>
      </c>
      <c r="AG2185" s="320">
        <v>0.85</v>
      </c>
      <c r="AH2185" s="321">
        <f t="shared" si="385"/>
        <v>0</v>
      </c>
      <c r="AI2185" s="287">
        <f>_xlfn.IFNA(VLOOKUP(AD:AD,грп!B:C,2,0),0)</f>
        <v>0</v>
      </c>
      <c r="AJ2185" s="607">
        <v>50</v>
      </c>
      <c r="AK2185" s="672">
        <f t="shared" si="382"/>
        <v>0</v>
      </c>
      <c r="AL2185" s="174"/>
    </row>
    <row r="2186" spans="1:38" s="4" customFormat="1" ht="12" customHeight="1" outlineLevel="1" x14ac:dyDescent="0.35">
      <c r="A2186" s="307" t="s">
        <v>10402</v>
      </c>
      <c r="B2186" s="308" t="s">
        <v>7703</v>
      </c>
      <c r="C2186" s="309"/>
      <c r="D2186" s="310" t="s">
        <v>5190</v>
      </c>
      <c r="E2186" s="322" t="s">
        <v>4472</v>
      </c>
      <c r="F2186" s="293"/>
      <c r="G2186" s="293"/>
      <c r="H2186" s="294">
        <v>10</v>
      </c>
      <c r="I2186" s="294" t="str">
        <f>IFERROR(_xlfn.IFNA(VLOOKUP($D:$D,history!$I:$Y,3,0),VLOOKUP(E:E,history!$H:$Y,4,0)),"--")</f>
        <v>--</v>
      </c>
      <c r="J2186" s="282" t="s">
        <v>5946</v>
      </c>
      <c r="K2186" s="282" t="str">
        <f t="shared" si="386"/>
        <v/>
      </c>
      <c r="L2186" s="312">
        <f t="shared" si="383"/>
        <v>57.92</v>
      </c>
      <c r="M2186" s="312">
        <f t="shared" si="384"/>
        <v>87.75</v>
      </c>
      <c r="N2186" s="297" t="str">
        <f>_xlfn.IFNA(VLOOKUP($E:$E,'1'!$A:$E,3,0),"")</f>
        <v/>
      </c>
      <c r="O2186" s="297" t="str">
        <f>_xlfn.IFNA(VLOOKUP($E:$E,'2'!$A:$E,3,0),"")</f>
        <v/>
      </c>
      <c r="P2186" s="297" t="str">
        <f>_xlfn.IFNA(VLOOKUP($E:$E,'3'!$A:$D,3,0),"")</f>
        <v/>
      </c>
      <c r="Q2186" s="297" t="str">
        <f>_xlfn.IFNA(VLOOKUP($E:$E,'4'!$A:$F,3,0),"")</f>
        <v/>
      </c>
      <c r="R2186" s="297" t="str">
        <f>_xlfn.IFNA(VLOOKUP($E:$E,'5'!$A:$F,3,0),"")</f>
        <v/>
      </c>
      <c r="S2186" s="297" t="str">
        <f>_xlfn.IFNA(VLOOKUP($E:$E,'6'!$A:$F,3,0),"")</f>
        <v/>
      </c>
      <c r="T2186" s="313">
        <v>1</v>
      </c>
      <c r="U2186" s="313">
        <v>50</v>
      </c>
      <c r="V2186" s="313">
        <v>200</v>
      </c>
      <c r="W2186" s="314">
        <v>3.5999999999999997E-2</v>
      </c>
      <c r="X2186" s="315">
        <v>1.2E-4</v>
      </c>
      <c r="Y2186" s="749">
        <v>80</v>
      </c>
      <c r="Z2186" s="282"/>
      <c r="AA2186" s="316" t="s">
        <v>10388</v>
      </c>
      <c r="AB2186" s="282" t="s">
        <v>9163</v>
      </c>
      <c r="AC2186" s="317" t="s">
        <v>2081</v>
      </c>
      <c r="AD2186" s="318" t="s">
        <v>1588</v>
      </c>
      <c r="AE2186" s="319">
        <v>0</v>
      </c>
      <c r="AF2186" s="319" t="s">
        <v>11282</v>
      </c>
      <c r="AG2186" s="320">
        <v>1.1000000000000001</v>
      </c>
      <c r="AH2186" s="321">
        <f t="shared" si="385"/>
        <v>0</v>
      </c>
      <c r="AI2186" s="287">
        <f>_xlfn.IFNA(VLOOKUP(AD:AD,грп!B:C,2,0),0)</f>
        <v>0</v>
      </c>
      <c r="AJ2186" s="607">
        <v>10</v>
      </c>
      <c r="AK2186" s="672">
        <f t="shared" si="382"/>
        <v>0</v>
      </c>
      <c r="AL2186" s="174"/>
    </row>
    <row r="2187" spans="1:38" s="4" customFormat="1" ht="12" customHeight="1" outlineLevel="1" x14ac:dyDescent="0.35">
      <c r="A2187" s="307" t="s">
        <v>10402</v>
      </c>
      <c r="B2187" s="308" t="s">
        <v>7704</v>
      </c>
      <c r="C2187" s="309"/>
      <c r="D2187" s="310" t="s">
        <v>5053</v>
      </c>
      <c r="E2187" s="292" t="s">
        <v>4473</v>
      </c>
      <c r="F2187" s="293"/>
      <c r="G2187" s="293"/>
      <c r="H2187" s="294">
        <v>66</v>
      </c>
      <c r="I2187" s="294" t="str">
        <f>IFERROR(_xlfn.IFNA(VLOOKUP($D:$D,history!$I:$Y,3,0),VLOOKUP(E:E,history!$H:$Y,4,0)),"--")</f>
        <v>--</v>
      </c>
      <c r="J2187" s="282" t="s">
        <v>9869</v>
      </c>
      <c r="K2187" s="282" t="str">
        <f t="shared" si="386"/>
        <v/>
      </c>
      <c r="L2187" s="312">
        <f t="shared" si="383"/>
        <v>51.07</v>
      </c>
      <c r="M2187" s="312">
        <f t="shared" si="384"/>
        <v>77.38</v>
      </c>
      <c r="N2187" s="297" t="str">
        <f>_xlfn.IFNA(VLOOKUP($E:$E,'1'!$A:$E,3,0),"")</f>
        <v/>
      </c>
      <c r="O2187" s="297" t="str">
        <f>_xlfn.IFNA(VLOOKUP($E:$E,'2'!$A:$E,3,0),"")</f>
        <v/>
      </c>
      <c r="P2187" s="297" t="str">
        <f>_xlfn.IFNA(VLOOKUP($E:$E,'3'!$A:$D,3,0),"")</f>
        <v/>
      </c>
      <c r="Q2187" s="297" t="str">
        <f>_xlfn.IFNA(VLOOKUP($E:$E,'4'!$A:$F,3,0),"")</f>
        <v/>
      </c>
      <c r="R2187" s="297" t="str">
        <f>_xlfn.IFNA(VLOOKUP($E:$E,'5'!$A:$F,3,0),"")</f>
        <v/>
      </c>
      <c r="S2187" s="297" t="str">
        <f>_xlfn.IFNA(VLOOKUP($E:$E,'6'!$A:$F,3,0),"")</f>
        <v/>
      </c>
      <c r="T2187" s="313">
        <v>1</v>
      </c>
      <c r="U2187" s="313">
        <v>50</v>
      </c>
      <c r="V2187" s="313">
        <v>200</v>
      </c>
      <c r="W2187" s="314">
        <v>3.2000000000000001E-2</v>
      </c>
      <c r="X2187" s="315">
        <v>1.2E-4</v>
      </c>
      <c r="Y2187" s="749">
        <v>70</v>
      </c>
      <c r="Z2187" s="282"/>
      <c r="AA2187" s="316" t="s">
        <v>10388</v>
      </c>
      <c r="AB2187" s="282" t="s">
        <v>9163</v>
      </c>
      <c r="AC2187" s="317" t="s">
        <v>2081</v>
      </c>
      <c r="AD2187" s="318" t="s">
        <v>1588</v>
      </c>
      <c r="AE2187" s="319">
        <v>0</v>
      </c>
      <c r="AF2187" s="319" t="s">
        <v>11282</v>
      </c>
      <c r="AG2187" s="320">
        <v>0.97</v>
      </c>
      <c r="AH2187" s="321">
        <f t="shared" si="385"/>
        <v>0</v>
      </c>
      <c r="AI2187" s="287">
        <f>_xlfn.IFNA(VLOOKUP(AD:AD,грп!B:C,2,0),0)</f>
        <v>0</v>
      </c>
      <c r="AJ2187" s="607">
        <v>0</v>
      </c>
      <c r="AK2187" s="672">
        <f t="shared" si="382"/>
        <v>0</v>
      </c>
      <c r="AL2187" s="174"/>
    </row>
    <row r="2188" spans="1:38" s="4" customFormat="1" ht="12" customHeight="1" outlineLevel="1" x14ac:dyDescent="0.35">
      <c r="A2188" s="307" t="s">
        <v>10402</v>
      </c>
      <c r="B2188" s="308" t="s">
        <v>7705</v>
      </c>
      <c r="C2188" s="309"/>
      <c r="D2188" s="310" t="s">
        <v>5054</v>
      </c>
      <c r="E2188" s="292" t="s">
        <v>4487</v>
      </c>
      <c r="F2188" s="293"/>
      <c r="G2188" s="293"/>
      <c r="H2188" s="294">
        <v>12</v>
      </c>
      <c r="I2188" s="294" t="str">
        <f>IFERROR(_xlfn.IFNA(VLOOKUP($D:$D,history!$I:$Y,3,0),VLOOKUP(E:E,history!$H:$Y,4,0)),"--")</f>
        <v>--</v>
      </c>
      <c r="J2188" s="282" t="s">
        <v>9870</v>
      </c>
      <c r="K2188" s="282" t="str">
        <f t="shared" si="386"/>
        <v/>
      </c>
      <c r="L2188" s="312">
        <f t="shared" si="383"/>
        <v>51.07</v>
      </c>
      <c r="M2188" s="312">
        <f t="shared" si="384"/>
        <v>77.38</v>
      </c>
      <c r="N2188" s="297" t="str">
        <f>_xlfn.IFNA(VLOOKUP($E:$E,'1'!$A:$E,3,0),"")</f>
        <v/>
      </c>
      <c r="O2188" s="297" t="str">
        <f>_xlfn.IFNA(VLOOKUP($E:$E,'2'!$A:$E,3,0),"")</f>
        <v/>
      </c>
      <c r="P2188" s="297" t="str">
        <f>_xlfn.IFNA(VLOOKUP($E:$E,'3'!$A:$D,3,0),"")</f>
        <v/>
      </c>
      <c r="Q2188" s="297" t="str">
        <f>_xlfn.IFNA(VLOOKUP($E:$E,'4'!$A:$F,3,0),"")</f>
        <v/>
      </c>
      <c r="R2188" s="297" t="str">
        <f>_xlfn.IFNA(VLOOKUP($E:$E,'5'!$A:$F,3,0),"")</f>
        <v/>
      </c>
      <c r="S2188" s="297" t="str">
        <f>_xlfn.IFNA(VLOOKUP($E:$E,'6'!$A:$F,3,0),"")</f>
        <v/>
      </c>
      <c r="T2188" s="313">
        <v>1</v>
      </c>
      <c r="U2188" s="313">
        <v>50</v>
      </c>
      <c r="V2188" s="313">
        <v>200</v>
      </c>
      <c r="W2188" s="314">
        <v>3.4000000000000002E-2</v>
      </c>
      <c r="X2188" s="315">
        <v>1.2E-4</v>
      </c>
      <c r="Y2188" s="749">
        <v>70</v>
      </c>
      <c r="Z2188" s="282"/>
      <c r="AA2188" s="316" t="s">
        <v>10390</v>
      </c>
      <c r="AB2188" s="282" t="s">
        <v>9163</v>
      </c>
      <c r="AC2188" s="317" t="s">
        <v>2081</v>
      </c>
      <c r="AD2188" s="318" t="s">
        <v>1588</v>
      </c>
      <c r="AE2188" s="319">
        <v>0</v>
      </c>
      <c r="AF2188" s="319" t="s">
        <v>11282</v>
      </c>
      <c r="AG2188" s="320">
        <v>0.97</v>
      </c>
      <c r="AH2188" s="321">
        <f t="shared" si="385"/>
        <v>0</v>
      </c>
      <c r="AI2188" s="287">
        <f>_xlfn.IFNA(VLOOKUP(AD:AD,грп!B:C,2,0),0)</f>
        <v>0</v>
      </c>
      <c r="AJ2188" s="607">
        <v>50</v>
      </c>
      <c r="AK2188" s="672">
        <f t="shared" si="382"/>
        <v>0</v>
      </c>
      <c r="AL2188" s="174"/>
    </row>
    <row r="2189" spans="1:38" s="4" customFormat="1" ht="12" customHeight="1" outlineLevel="1" x14ac:dyDescent="0.35">
      <c r="A2189" s="307" t="s">
        <v>10402</v>
      </c>
      <c r="B2189" s="308" t="s">
        <v>7706</v>
      </c>
      <c r="C2189" s="309"/>
      <c r="D2189" s="310" t="s">
        <v>5191</v>
      </c>
      <c r="E2189" s="322" t="s">
        <v>4488</v>
      </c>
      <c r="F2189" s="293"/>
      <c r="G2189" s="293"/>
      <c r="H2189" s="294">
        <v>50</v>
      </c>
      <c r="I2189" s="294" t="str">
        <f>IFERROR(_xlfn.IFNA(VLOOKUP($D:$D,history!$I:$Y,3,0),VLOOKUP(E:E,history!$H:$Y,4,0)),"--")</f>
        <v>--</v>
      </c>
      <c r="J2189" s="282" t="s">
        <v>9870</v>
      </c>
      <c r="K2189" s="282" t="str">
        <f t="shared" si="386"/>
        <v/>
      </c>
      <c r="L2189" s="312">
        <f t="shared" si="383"/>
        <v>67.91</v>
      </c>
      <c r="M2189" s="312">
        <f t="shared" si="384"/>
        <v>102.9</v>
      </c>
      <c r="N2189" s="297" t="str">
        <f>_xlfn.IFNA(VLOOKUP($E:$E,'1'!$A:$E,3,0),"")</f>
        <v/>
      </c>
      <c r="O2189" s="297" t="str">
        <f>_xlfn.IFNA(VLOOKUP($E:$E,'2'!$A:$E,3,0),"")</f>
        <v/>
      </c>
      <c r="P2189" s="297" t="str">
        <f>_xlfn.IFNA(VLOOKUP($E:$E,'3'!$A:$D,3,0),"")</f>
        <v/>
      </c>
      <c r="Q2189" s="297" t="str">
        <f>_xlfn.IFNA(VLOOKUP($E:$E,'4'!$A:$F,3,0),"")</f>
        <v/>
      </c>
      <c r="R2189" s="297" t="str">
        <f>_xlfn.IFNA(VLOOKUP($E:$E,'5'!$A:$F,3,0),"")</f>
        <v/>
      </c>
      <c r="S2189" s="297" t="str">
        <f>_xlfn.IFNA(VLOOKUP($E:$E,'6'!$A:$F,3,0),"")</f>
        <v/>
      </c>
      <c r="T2189" s="313">
        <v>1</v>
      </c>
      <c r="U2189" s="313">
        <v>50</v>
      </c>
      <c r="V2189" s="313">
        <v>200</v>
      </c>
      <c r="W2189" s="314">
        <v>5.2999999999999999E-2</v>
      </c>
      <c r="X2189" s="315">
        <v>1.2E-4</v>
      </c>
      <c r="Y2189" s="749">
        <v>90</v>
      </c>
      <c r="Z2189" s="282"/>
      <c r="AA2189" s="316" t="s">
        <v>10388</v>
      </c>
      <c r="AB2189" s="282" t="s">
        <v>9163</v>
      </c>
      <c r="AC2189" s="317" t="s">
        <v>2081</v>
      </c>
      <c r="AD2189" s="318" t="s">
        <v>1588</v>
      </c>
      <c r="AE2189" s="319">
        <v>0</v>
      </c>
      <c r="AF2189" s="319" t="s">
        <v>11282</v>
      </c>
      <c r="AG2189" s="320">
        <v>1.29</v>
      </c>
      <c r="AH2189" s="321">
        <f t="shared" si="385"/>
        <v>0</v>
      </c>
      <c r="AI2189" s="287">
        <f>_xlfn.IFNA(VLOOKUP(AD:AD,грп!B:C,2,0),0)</f>
        <v>0</v>
      </c>
      <c r="AJ2189" s="607">
        <v>50</v>
      </c>
      <c r="AK2189" s="672">
        <f t="shared" si="382"/>
        <v>0</v>
      </c>
      <c r="AL2189" s="174"/>
    </row>
    <row r="2190" spans="1:38" s="4" customFormat="1" ht="12" customHeight="1" outlineLevel="1" x14ac:dyDescent="0.35">
      <c r="A2190" s="307" t="s">
        <v>10402</v>
      </c>
      <c r="B2190" s="308" t="s">
        <v>7707</v>
      </c>
      <c r="C2190" s="309"/>
      <c r="D2190" s="310" t="s">
        <v>5055</v>
      </c>
      <c r="E2190" s="292" t="s">
        <v>4489</v>
      </c>
      <c r="F2190" s="293"/>
      <c r="G2190" s="293"/>
      <c r="H2190" s="294">
        <v>58</v>
      </c>
      <c r="I2190" s="294" t="str">
        <f>IFERROR(_xlfn.IFNA(VLOOKUP($D:$D,history!$I:$Y,3,0),VLOOKUP(E:E,history!$H:$Y,4,0)),"--")</f>
        <v>--</v>
      </c>
      <c r="J2190" s="282" t="s">
        <v>9870</v>
      </c>
      <c r="K2190" s="282" t="str">
        <f t="shared" si="386"/>
        <v/>
      </c>
      <c r="L2190" s="312">
        <f t="shared" si="383"/>
        <v>52.12</v>
      </c>
      <c r="M2190" s="312">
        <f t="shared" si="384"/>
        <v>78.97</v>
      </c>
      <c r="N2190" s="297" t="str">
        <f>_xlfn.IFNA(VLOOKUP($E:$E,'1'!$A:$E,3,0),"")</f>
        <v/>
      </c>
      <c r="O2190" s="297" t="str">
        <f>_xlfn.IFNA(VLOOKUP($E:$E,'2'!$A:$E,3,0),"")</f>
        <v/>
      </c>
      <c r="P2190" s="297" t="str">
        <f>_xlfn.IFNA(VLOOKUP($E:$E,'3'!$A:$D,3,0),"")</f>
        <v/>
      </c>
      <c r="Q2190" s="297" t="str">
        <f>_xlfn.IFNA(VLOOKUP($E:$E,'4'!$A:$F,3,0),"")</f>
        <v/>
      </c>
      <c r="R2190" s="297" t="str">
        <f>_xlfn.IFNA(VLOOKUP($E:$E,'5'!$A:$F,3,0),"")</f>
        <v/>
      </c>
      <c r="S2190" s="297" t="str">
        <f>_xlfn.IFNA(VLOOKUP($E:$E,'6'!$A:$F,3,0),"")</f>
        <v/>
      </c>
      <c r="T2190" s="313">
        <v>1</v>
      </c>
      <c r="U2190" s="313">
        <v>50</v>
      </c>
      <c r="V2190" s="313">
        <v>200</v>
      </c>
      <c r="W2190" s="314">
        <v>3.4000000000000002E-2</v>
      </c>
      <c r="X2190" s="315">
        <v>1.2E-4</v>
      </c>
      <c r="Y2190" s="749">
        <v>80</v>
      </c>
      <c r="Z2190" s="282"/>
      <c r="AA2190" s="316" t="s">
        <v>393</v>
      </c>
      <c r="AB2190" s="282" t="s">
        <v>9163</v>
      </c>
      <c r="AC2190" s="317" t="s">
        <v>2081</v>
      </c>
      <c r="AD2190" s="318" t="s">
        <v>1588</v>
      </c>
      <c r="AE2190" s="319">
        <v>0</v>
      </c>
      <c r="AF2190" s="319" t="s">
        <v>11282</v>
      </c>
      <c r="AG2190" s="320">
        <v>0.99</v>
      </c>
      <c r="AH2190" s="321">
        <f t="shared" si="385"/>
        <v>0</v>
      </c>
      <c r="AI2190" s="287">
        <f>_xlfn.IFNA(VLOOKUP(AD:AD,грп!B:C,2,0),0)</f>
        <v>0</v>
      </c>
      <c r="AJ2190" s="607">
        <v>50</v>
      </c>
      <c r="AK2190" s="672">
        <f t="shared" si="382"/>
        <v>0</v>
      </c>
      <c r="AL2190" s="174"/>
    </row>
    <row r="2191" spans="1:38" s="4" customFormat="1" ht="12" customHeight="1" outlineLevel="1" x14ac:dyDescent="0.35">
      <c r="A2191" s="307" t="s">
        <v>10402</v>
      </c>
      <c r="B2191" s="308" t="s">
        <v>7708</v>
      </c>
      <c r="C2191" s="309"/>
      <c r="D2191" s="310" t="s">
        <v>5192</v>
      </c>
      <c r="E2191" s="322" t="s">
        <v>4490</v>
      </c>
      <c r="F2191" s="293"/>
      <c r="G2191" s="293"/>
      <c r="H2191" s="294">
        <v>20</v>
      </c>
      <c r="I2191" s="294" t="str">
        <f>IFERROR(_xlfn.IFNA(VLOOKUP($D:$D,history!$I:$Y,3,0),VLOOKUP(E:E,history!$H:$Y,4,0)),"--")</f>
        <v>--</v>
      </c>
      <c r="J2191" s="282" t="s">
        <v>9870</v>
      </c>
      <c r="K2191" s="282" t="str">
        <f t="shared" si="386"/>
        <v/>
      </c>
      <c r="L2191" s="312">
        <f t="shared" si="383"/>
        <v>74.760000000000005</v>
      </c>
      <c r="M2191" s="312">
        <f t="shared" si="384"/>
        <v>113.27</v>
      </c>
      <c r="N2191" s="297" t="str">
        <f>_xlfn.IFNA(VLOOKUP($E:$E,'1'!$A:$E,3,0),"")</f>
        <v/>
      </c>
      <c r="O2191" s="297" t="str">
        <f>_xlfn.IFNA(VLOOKUP($E:$E,'2'!$A:$E,3,0),"")</f>
        <v/>
      </c>
      <c r="P2191" s="297" t="str">
        <f>_xlfn.IFNA(VLOOKUP($E:$E,'3'!$A:$D,3,0),"")</f>
        <v/>
      </c>
      <c r="Q2191" s="297" t="str">
        <f>_xlfn.IFNA(VLOOKUP($E:$E,'4'!$A:$F,3,0),"")</f>
        <v/>
      </c>
      <c r="R2191" s="297" t="str">
        <f>_xlfn.IFNA(VLOOKUP($E:$E,'5'!$A:$F,3,0),"")</f>
        <v/>
      </c>
      <c r="S2191" s="297" t="str">
        <f>_xlfn.IFNA(VLOOKUP($E:$E,'6'!$A:$F,3,0),"")</f>
        <v/>
      </c>
      <c r="T2191" s="313">
        <v>1</v>
      </c>
      <c r="U2191" s="313">
        <v>50</v>
      </c>
      <c r="V2191" s="313">
        <v>200</v>
      </c>
      <c r="W2191" s="314">
        <v>4.4999999999999998E-2</v>
      </c>
      <c r="X2191" s="315">
        <v>1.194444E-4</v>
      </c>
      <c r="Y2191" s="749">
        <v>110</v>
      </c>
      <c r="Z2191" s="282"/>
      <c r="AA2191" s="316" t="s">
        <v>10390</v>
      </c>
      <c r="AB2191" s="282" t="s">
        <v>9163</v>
      </c>
      <c r="AC2191" s="317" t="s">
        <v>2081</v>
      </c>
      <c r="AD2191" s="318" t="s">
        <v>1588</v>
      </c>
      <c r="AE2191" s="319">
        <v>0</v>
      </c>
      <c r="AF2191" s="319" t="s">
        <v>11282</v>
      </c>
      <c r="AG2191" s="320">
        <v>1.42</v>
      </c>
      <c r="AH2191" s="321">
        <f t="shared" si="385"/>
        <v>0</v>
      </c>
      <c r="AI2191" s="287">
        <f>_xlfn.IFNA(VLOOKUP(AD:AD,грп!B:C,2,0),0)</f>
        <v>0</v>
      </c>
      <c r="AJ2191" s="607">
        <v>50</v>
      </c>
      <c r="AK2191" s="672">
        <f t="shared" si="382"/>
        <v>0</v>
      </c>
      <c r="AL2191" s="174"/>
    </row>
    <row r="2192" spans="1:38" s="4" customFormat="1" ht="12" customHeight="1" outlineLevel="1" x14ac:dyDescent="0.35">
      <c r="A2192" s="307" t="s">
        <v>10402</v>
      </c>
      <c r="B2192" s="308" t="s">
        <v>7709</v>
      </c>
      <c r="C2192" s="309"/>
      <c r="D2192" s="310" t="s">
        <v>5056</v>
      </c>
      <c r="E2192" s="292" t="s">
        <v>4491</v>
      </c>
      <c r="F2192" s="293"/>
      <c r="G2192" s="293"/>
      <c r="H2192" s="294"/>
      <c r="I2192" s="294" t="str">
        <f>IFERROR(_xlfn.IFNA(VLOOKUP($D:$D,history!$I:$Y,3,0),VLOOKUP(E:E,history!$H:$Y,4,0)),"--")</f>
        <v>--</v>
      </c>
      <c r="J2192" s="282" t="s">
        <v>5946</v>
      </c>
      <c r="K2192" s="282" t="str">
        <f t="shared" si="386"/>
        <v/>
      </c>
      <c r="L2192" s="312">
        <f t="shared" si="383"/>
        <v>58.44</v>
      </c>
      <c r="M2192" s="312">
        <f t="shared" si="384"/>
        <v>88.54</v>
      </c>
      <c r="N2192" s="297" t="str">
        <f>_xlfn.IFNA(VLOOKUP($E:$E,'1'!$A:$E,3,0),"")</f>
        <v/>
      </c>
      <c r="O2192" s="297" t="str">
        <f>_xlfn.IFNA(VLOOKUP($E:$E,'2'!$A:$E,3,0),"")</f>
        <v/>
      </c>
      <c r="P2192" s="297" t="str">
        <f>_xlfn.IFNA(VLOOKUP($E:$E,'3'!$A:$D,3,0),"")</f>
        <v/>
      </c>
      <c r="Q2192" s="297" t="str">
        <f>_xlfn.IFNA(VLOOKUP($E:$E,'4'!$A:$F,3,0),"")</f>
        <v/>
      </c>
      <c r="R2192" s="297" t="str">
        <f>_xlfn.IFNA(VLOOKUP($E:$E,'5'!$A:$F,3,0),"")</f>
        <v/>
      </c>
      <c r="S2192" s="297" t="str">
        <f>_xlfn.IFNA(VLOOKUP($E:$E,'6'!$A:$F,3,0),"")</f>
        <v/>
      </c>
      <c r="T2192" s="313">
        <v>1</v>
      </c>
      <c r="U2192" s="313">
        <v>50</v>
      </c>
      <c r="V2192" s="313">
        <v>200</v>
      </c>
      <c r="W2192" s="314">
        <v>4.1000000000000002E-2</v>
      </c>
      <c r="X2192" s="315">
        <v>1.2E-4</v>
      </c>
      <c r="Y2192" s="749">
        <v>80</v>
      </c>
      <c r="Z2192" s="282"/>
      <c r="AA2192" s="316" t="s">
        <v>10388</v>
      </c>
      <c r="AB2192" s="282" t="s">
        <v>9163</v>
      </c>
      <c r="AC2192" s="317" t="s">
        <v>2081</v>
      </c>
      <c r="AD2192" s="318" t="s">
        <v>1588</v>
      </c>
      <c r="AE2192" s="319">
        <v>0</v>
      </c>
      <c r="AF2192" s="319" t="s">
        <v>11282</v>
      </c>
      <c r="AG2192" s="320">
        <v>1.1100000000000001</v>
      </c>
      <c r="AH2192" s="321">
        <f t="shared" si="385"/>
        <v>0</v>
      </c>
      <c r="AI2192" s="287">
        <f>_xlfn.IFNA(VLOOKUP(AD:AD,грп!B:C,2,0),0)</f>
        <v>0</v>
      </c>
      <c r="AJ2192" s="607">
        <v>0</v>
      </c>
      <c r="AK2192" s="672">
        <f t="shared" si="382"/>
        <v>0</v>
      </c>
      <c r="AL2192" s="174"/>
    </row>
    <row r="2193" spans="1:38" s="4" customFormat="1" ht="12" customHeight="1" outlineLevel="1" x14ac:dyDescent="0.35">
      <c r="A2193" s="307" t="s">
        <v>10402</v>
      </c>
      <c r="B2193" s="308" t="s">
        <v>7710</v>
      </c>
      <c r="C2193" s="309"/>
      <c r="D2193" s="310" t="s">
        <v>5193</v>
      </c>
      <c r="E2193" s="322" t="s">
        <v>4492</v>
      </c>
      <c r="F2193" s="293"/>
      <c r="G2193" s="293"/>
      <c r="H2193" s="294">
        <v>30</v>
      </c>
      <c r="I2193" s="294" t="str">
        <f>IFERROR(_xlfn.IFNA(VLOOKUP($D:$D,history!$I:$Y,3,0),VLOOKUP(E:E,history!$H:$Y,4,0)),"--")</f>
        <v>--</v>
      </c>
      <c r="J2193" s="282" t="s">
        <v>5946</v>
      </c>
      <c r="K2193" s="282" t="str">
        <f t="shared" si="386"/>
        <v/>
      </c>
      <c r="L2193" s="312">
        <f t="shared" si="383"/>
        <v>81.599999999999994</v>
      </c>
      <c r="M2193" s="312">
        <f t="shared" si="384"/>
        <v>123.64</v>
      </c>
      <c r="N2193" s="297" t="str">
        <f>_xlfn.IFNA(VLOOKUP($E:$E,'1'!$A:$E,3,0),"")</f>
        <v/>
      </c>
      <c r="O2193" s="297" t="str">
        <f>_xlfn.IFNA(VLOOKUP($E:$E,'2'!$A:$E,3,0),"")</f>
        <v/>
      </c>
      <c r="P2193" s="297" t="str">
        <f>_xlfn.IFNA(VLOOKUP($E:$E,'3'!$A:$D,3,0),"")</f>
        <v/>
      </c>
      <c r="Q2193" s="297" t="str">
        <f>_xlfn.IFNA(VLOOKUP($E:$E,'4'!$A:$F,3,0),"")</f>
        <v/>
      </c>
      <c r="R2193" s="297" t="str">
        <f>_xlfn.IFNA(VLOOKUP($E:$E,'5'!$A:$F,3,0),"")</f>
        <v/>
      </c>
      <c r="S2193" s="297" t="str">
        <f>_xlfn.IFNA(VLOOKUP($E:$E,'6'!$A:$F,3,0),"")</f>
        <v/>
      </c>
      <c r="T2193" s="313">
        <v>1</v>
      </c>
      <c r="U2193" s="313">
        <v>50</v>
      </c>
      <c r="V2193" s="313">
        <v>200</v>
      </c>
      <c r="W2193" s="314">
        <v>4.2000000000000003E-2</v>
      </c>
      <c r="X2193" s="315">
        <v>1.2E-4</v>
      </c>
      <c r="Y2193" s="749">
        <v>120</v>
      </c>
      <c r="Z2193" s="282"/>
      <c r="AA2193" s="316" t="s">
        <v>10388</v>
      </c>
      <c r="AB2193" s="282" t="s">
        <v>9163</v>
      </c>
      <c r="AC2193" s="317" t="s">
        <v>2081</v>
      </c>
      <c r="AD2193" s="318" t="s">
        <v>1588</v>
      </c>
      <c r="AE2193" s="319">
        <v>0</v>
      </c>
      <c r="AF2193" s="319" t="s">
        <v>11282</v>
      </c>
      <c r="AG2193" s="320">
        <v>1.55</v>
      </c>
      <c r="AH2193" s="321">
        <f t="shared" si="385"/>
        <v>0</v>
      </c>
      <c r="AI2193" s="287">
        <f>_xlfn.IFNA(VLOOKUP(AD:AD,грп!B:C,2,0),0)</f>
        <v>0</v>
      </c>
      <c r="AJ2193" s="607">
        <v>0</v>
      </c>
      <c r="AK2193" s="672">
        <f t="shared" si="382"/>
        <v>0</v>
      </c>
      <c r="AL2193" s="174"/>
    </row>
    <row r="2194" spans="1:38" s="4" customFormat="1" ht="12" customHeight="1" outlineLevel="1" x14ac:dyDescent="0.35">
      <c r="A2194" s="307" t="s">
        <v>10402</v>
      </c>
      <c r="B2194" s="308" t="s">
        <v>7711</v>
      </c>
      <c r="C2194" s="309"/>
      <c r="D2194" s="310" t="s">
        <v>5057</v>
      </c>
      <c r="E2194" s="292" t="s">
        <v>4493</v>
      </c>
      <c r="F2194" s="293"/>
      <c r="G2194" s="293"/>
      <c r="H2194" s="294">
        <v>16</v>
      </c>
      <c r="I2194" s="294" t="str">
        <f>IFERROR(_xlfn.IFNA(VLOOKUP($D:$D,history!$I:$Y,3,0),VLOOKUP(E:E,history!$H:$Y,4,0)),"--")</f>
        <v>--</v>
      </c>
      <c r="J2194" s="282" t="s">
        <v>9870</v>
      </c>
      <c r="K2194" s="282" t="str">
        <f t="shared" si="386"/>
        <v/>
      </c>
      <c r="L2194" s="312">
        <f t="shared" si="383"/>
        <v>64.760000000000005</v>
      </c>
      <c r="M2194" s="312">
        <f t="shared" si="384"/>
        <v>98.12</v>
      </c>
      <c r="N2194" s="297" t="str">
        <f>_xlfn.IFNA(VLOOKUP($E:$E,'1'!$A:$E,3,0),"")</f>
        <v/>
      </c>
      <c r="O2194" s="297" t="str">
        <f>_xlfn.IFNA(VLOOKUP($E:$E,'2'!$A:$E,3,0),"")</f>
        <v/>
      </c>
      <c r="P2194" s="297" t="str">
        <f>_xlfn.IFNA(VLOOKUP($E:$E,'3'!$A:$D,3,0),"")</f>
        <v/>
      </c>
      <c r="Q2194" s="297" t="str">
        <f>_xlfn.IFNA(VLOOKUP($E:$E,'4'!$A:$F,3,0),"")</f>
        <v/>
      </c>
      <c r="R2194" s="297" t="str">
        <f>_xlfn.IFNA(VLOOKUP($E:$E,'5'!$A:$F,3,0),"")</f>
        <v/>
      </c>
      <c r="S2194" s="297" t="str">
        <f>_xlfn.IFNA(VLOOKUP($E:$E,'6'!$A:$F,3,0),"")</f>
        <v/>
      </c>
      <c r="T2194" s="313">
        <v>1</v>
      </c>
      <c r="U2194" s="313">
        <v>50</v>
      </c>
      <c r="V2194" s="313">
        <v>200</v>
      </c>
      <c r="W2194" s="314">
        <v>4.2999999999999997E-2</v>
      </c>
      <c r="X2194" s="315">
        <v>1.2E-4</v>
      </c>
      <c r="Y2194" s="749">
        <v>90</v>
      </c>
      <c r="Z2194" s="282"/>
      <c r="AA2194" s="316" t="s">
        <v>393</v>
      </c>
      <c r="AB2194" s="282" t="s">
        <v>9163</v>
      </c>
      <c r="AC2194" s="317" t="s">
        <v>2081</v>
      </c>
      <c r="AD2194" s="318" t="s">
        <v>1588</v>
      </c>
      <c r="AE2194" s="319">
        <v>0</v>
      </c>
      <c r="AF2194" s="319" t="s">
        <v>11282</v>
      </c>
      <c r="AG2194" s="320">
        <v>1.23</v>
      </c>
      <c r="AH2194" s="321">
        <f t="shared" si="385"/>
        <v>0</v>
      </c>
      <c r="AI2194" s="287">
        <f>_xlfn.IFNA(VLOOKUP(AD:AD,грп!B:C,2,0),0)</f>
        <v>0</v>
      </c>
      <c r="AJ2194" s="607">
        <v>50</v>
      </c>
      <c r="AK2194" s="672">
        <f t="shared" si="382"/>
        <v>0</v>
      </c>
      <c r="AL2194" s="174"/>
    </row>
    <row r="2195" spans="1:38" s="4" customFormat="1" ht="12" customHeight="1" outlineLevel="1" x14ac:dyDescent="0.35">
      <c r="A2195" s="307" t="s">
        <v>10402</v>
      </c>
      <c r="B2195" s="308" t="s">
        <v>7712</v>
      </c>
      <c r="C2195" s="309"/>
      <c r="D2195" s="310" t="s">
        <v>5194</v>
      </c>
      <c r="E2195" s="322" t="s">
        <v>4494</v>
      </c>
      <c r="F2195" s="293"/>
      <c r="G2195" s="293"/>
      <c r="H2195" s="294">
        <v>44</v>
      </c>
      <c r="I2195" s="294" t="str">
        <f>IFERROR(_xlfn.IFNA(VLOOKUP($D:$D,history!$I:$Y,3,0),VLOOKUP(E:E,history!$H:$Y,4,0)),"--")</f>
        <v>--</v>
      </c>
      <c r="J2195" s="282" t="s">
        <v>9870</v>
      </c>
      <c r="K2195" s="282" t="str">
        <f t="shared" si="386"/>
        <v/>
      </c>
      <c r="L2195" s="312">
        <f t="shared" si="383"/>
        <v>95.82</v>
      </c>
      <c r="M2195" s="312">
        <f t="shared" si="384"/>
        <v>145.18</v>
      </c>
      <c r="N2195" s="297" t="str">
        <f>_xlfn.IFNA(VLOOKUP($E:$E,'1'!$A:$E,3,0),"")</f>
        <v/>
      </c>
      <c r="O2195" s="297" t="str">
        <f>_xlfn.IFNA(VLOOKUP($E:$E,'2'!$A:$E,3,0),"")</f>
        <v/>
      </c>
      <c r="P2195" s="297" t="str">
        <f>_xlfn.IFNA(VLOOKUP($E:$E,'3'!$A:$D,3,0),"")</f>
        <v/>
      </c>
      <c r="Q2195" s="297" t="str">
        <f>_xlfn.IFNA(VLOOKUP($E:$E,'4'!$A:$F,3,0),"")</f>
        <v/>
      </c>
      <c r="R2195" s="297" t="str">
        <f>_xlfn.IFNA(VLOOKUP($E:$E,'5'!$A:$F,3,0),"")</f>
        <v/>
      </c>
      <c r="S2195" s="297" t="str">
        <f>_xlfn.IFNA(VLOOKUP($E:$E,'6'!$A:$F,3,0),"")</f>
        <v/>
      </c>
      <c r="T2195" s="313">
        <v>1</v>
      </c>
      <c r="U2195" s="313">
        <v>50</v>
      </c>
      <c r="V2195" s="313">
        <v>200</v>
      </c>
      <c r="W2195" s="314">
        <v>5.8000000000000003E-2</v>
      </c>
      <c r="X2195" s="315">
        <v>1.194444E-4</v>
      </c>
      <c r="Y2195" s="749">
        <v>140</v>
      </c>
      <c r="Z2195" s="282"/>
      <c r="AA2195" s="316" t="s">
        <v>393</v>
      </c>
      <c r="AB2195" s="282" t="s">
        <v>9163</v>
      </c>
      <c r="AC2195" s="317" t="s">
        <v>2081</v>
      </c>
      <c r="AD2195" s="318" t="s">
        <v>1588</v>
      </c>
      <c r="AE2195" s="319">
        <v>0</v>
      </c>
      <c r="AF2195" s="319" t="s">
        <v>11282</v>
      </c>
      <c r="AG2195" s="320">
        <v>1.82</v>
      </c>
      <c r="AH2195" s="321">
        <f t="shared" si="385"/>
        <v>0</v>
      </c>
      <c r="AI2195" s="287">
        <f>_xlfn.IFNA(VLOOKUP(AD:AD,грп!B:C,2,0),0)</f>
        <v>0</v>
      </c>
      <c r="AJ2195" s="607">
        <v>50</v>
      </c>
      <c r="AK2195" s="672">
        <f t="shared" si="382"/>
        <v>0</v>
      </c>
      <c r="AL2195" s="174"/>
    </row>
    <row r="2196" spans="1:38" s="4" customFormat="1" ht="12" customHeight="1" outlineLevel="1" x14ac:dyDescent="0.35">
      <c r="A2196" s="307" t="s">
        <v>10402</v>
      </c>
      <c r="B2196" s="308" t="s">
        <v>7713</v>
      </c>
      <c r="C2196" s="309"/>
      <c r="D2196" s="310" t="s">
        <v>5058</v>
      </c>
      <c r="E2196" s="292" t="s">
        <v>4495</v>
      </c>
      <c r="F2196" s="293"/>
      <c r="G2196" s="293"/>
      <c r="H2196" s="294">
        <v>26</v>
      </c>
      <c r="I2196" s="294" t="str">
        <f>IFERROR(_xlfn.IFNA(VLOOKUP($D:$D,history!$I:$Y,3,0),VLOOKUP(E:E,history!$H:$Y,4,0)),"--")</f>
        <v>--</v>
      </c>
      <c r="J2196" s="282" t="s">
        <v>9870</v>
      </c>
      <c r="K2196" s="282" t="str">
        <f t="shared" si="386"/>
        <v/>
      </c>
      <c r="L2196" s="312">
        <f t="shared" ref="L2196:L2210" si="387">IF($A$3="ИМ",ROUND($Y2196*(1-($L$6-$F$4))*(1-$F$3)*(1+$AG$2),2),ROUND($M2196*(1-($L$6-$F$4))*(1-$F$3)*(1+$AG$2),2))</f>
        <v>70.02</v>
      </c>
      <c r="M2196" s="312">
        <f t="shared" ref="M2196:M2210" si="388">ROUND(IF($A$3="РЕГИОНЫ",AG2196*$AG$3*$AG$1,IF(AI2196=0,AG2196*$AG$3*$AG$1,AG2196*$AG$3*(1-5%)*$AG$1)),2)</f>
        <v>106.09</v>
      </c>
      <c r="N2196" s="297" t="str">
        <f>_xlfn.IFNA(VLOOKUP($E:$E,'1'!$A:$E,3,0),"")</f>
        <v/>
      </c>
      <c r="O2196" s="297" t="str">
        <f>_xlfn.IFNA(VLOOKUP($E:$E,'2'!$A:$E,3,0),"")</f>
        <v/>
      </c>
      <c r="P2196" s="297" t="str">
        <f>_xlfn.IFNA(VLOOKUP($E:$E,'3'!$A:$D,3,0),"")</f>
        <v/>
      </c>
      <c r="Q2196" s="297" t="str">
        <f>_xlfn.IFNA(VLOOKUP($E:$E,'4'!$A:$F,3,0),"")</f>
        <v/>
      </c>
      <c r="R2196" s="297" t="str">
        <f>_xlfn.IFNA(VLOOKUP($E:$E,'5'!$A:$F,3,0),"")</f>
        <v/>
      </c>
      <c r="S2196" s="297" t="str">
        <f>_xlfn.IFNA(VLOOKUP($E:$E,'6'!$A:$F,3,0),"")</f>
        <v/>
      </c>
      <c r="T2196" s="313">
        <v>1</v>
      </c>
      <c r="U2196" s="313">
        <v>50</v>
      </c>
      <c r="V2196" s="313">
        <v>200</v>
      </c>
      <c r="W2196" s="314">
        <v>5.2999999999999999E-2</v>
      </c>
      <c r="X2196" s="315">
        <v>1.45E-4</v>
      </c>
      <c r="Y2196" s="749">
        <v>90</v>
      </c>
      <c r="Z2196" s="282"/>
      <c r="AA2196" s="316" t="s">
        <v>393</v>
      </c>
      <c r="AB2196" s="282" t="s">
        <v>9163</v>
      </c>
      <c r="AC2196" s="317" t="s">
        <v>2081</v>
      </c>
      <c r="AD2196" s="318" t="s">
        <v>1588</v>
      </c>
      <c r="AE2196" s="319">
        <v>0</v>
      </c>
      <c r="AF2196" s="319" t="s">
        <v>11282</v>
      </c>
      <c r="AG2196" s="320">
        <v>1.33</v>
      </c>
      <c r="AH2196" s="321">
        <f t="shared" ref="AH2196:AH2232" si="389">IF($A$3="РЕГИОНЫ",ROUND($AG2196*(1-($L$6-$F$4))*(1-$F$3)*(1+$AG$2)*$AG$1,2),0)</f>
        <v>0</v>
      </c>
      <c r="AI2196" s="287">
        <f>_xlfn.IFNA(VLOOKUP(AD:AD,грп!B:C,2,0),0)</f>
        <v>0</v>
      </c>
      <c r="AJ2196" s="607">
        <v>50</v>
      </c>
      <c r="AK2196" s="672">
        <f t="shared" si="382"/>
        <v>0</v>
      </c>
      <c r="AL2196" s="174"/>
    </row>
    <row r="2197" spans="1:38" s="4" customFormat="1" ht="12" customHeight="1" outlineLevel="1" x14ac:dyDescent="0.35">
      <c r="A2197" s="307" t="s">
        <v>10402</v>
      </c>
      <c r="B2197" s="308" t="s">
        <v>7714</v>
      </c>
      <c r="C2197" s="309"/>
      <c r="D2197" s="310" t="s">
        <v>5195</v>
      </c>
      <c r="E2197" s="322" t="s">
        <v>4496</v>
      </c>
      <c r="F2197" s="293"/>
      <c r="G2197" s="293"/>
      <c r="H2197" s="294">
        <v>37</v>
      </c>
      <c r="I2197" s="294" t="str">
        <f>IFERROR(_xlfn.IFNA(VLOOKUP($D:$D,history!$I:$Y,3,0),VLOOKUP(E:E,history!$H:$Y,4,0)),"--")</f>
        <v>--</v>
      </c>
      <c r="J2197" s="282" t="s">
        <v>9870</v>
      </c>
      <c r="K2197" s="282" t="str">
        <f t="shared" si="386"/>
        <v/>
      </c>
      <c r="L2197" s="312">
        <f t="shared" si="387"/>
        <v>105.3</v>
      </c>
      <c r="M2197" s="312">
        <f t="shared" si="388"/>
        <v>159.54</v>
      </c>
      <c r="N2197" s="297" t="str">
        <f>_xlfn.IFNA(VLOOKUP($E:$E,'1'!$A:$E,3,0),"")</f>
        <v/>
      </c>
      <c r="O2197" s="297" t="str">
        <f>_xlfn.IFNA(VLOOKUP($E:$E,'2'!$A:$E,3,0),"")</f>
        <v/>
      </c>
      <c r="P2197" s="297" t="str">
        <f>_xlfn.IFNA(VLOOKUP($E:$E,'3'!$A:$D,3,0),"")</f>
        <v/>
      </c>
      <c r="Q2197" s="297" t="str">
        <f>_xlfn.IFNA(VLOOKUP($E:$E,'4'!$A:$F,3,0),"")</f>
        <v/>
      </c>
      <c r="R2197" s="297" t="str">
        <f>_xlfn.IFNA(VLOOKUP($E:$E,'5'!$A:$F,3,0),"")</f>
        <v/>
      </c>
      <c r="S2197" s="297" t="str">
        <f>_xlfn.IFNA(VLOOKUP($E:$E,'6'!$A:$F,3,0),"")</f>
        <v/>
      </c>
      <c r="T2197" s="313">
        <v>1</v>
      </c>
      <c r="U2197" s="313">
        <v>25</v>
      </c>
      <c r="V2197" s="313">
        <v>100</v>
      </c>
      <c r="W2197" s="314">
        <v>7.2999999999999995E-2</v>
      </c>
      <c r="X2197" s="315">
        <v>2.0571430000000001E-4</v>
      </c>
      <c r="Y2197" s="749">
        <v>150</v>
      </c>
      <c r="Z2197" s="282"/>
      <c r="AA2197" s="316" t="s">
        <v>10390</v>
      </c>
      <c r="AB2197" s="282" t="s">
        <v>9163</v>
      </c>
      <c r="AC2197" s="317" t="s">
        <v>2081</v>
      </c>
      <c r="AD2197" s="318" t="s">
        <v>1588</v>
      </c>
      <c r="AE2197" s="319">
        <v>0</v>
      </c>
      <c r="AF2197" s="319" t="s">
        <v>11282</v>
      </c>
      <c r="AG2197" s="320">
        <v>2</v>
      </c>
      <c r="AH2197" s="321">
        <f t="shared" si="389"/>
        <v>0</v>
      </c>
      <c r="AI2197" s="287">
        <f>_xlfn.IFNA(VLOOKUP(AD:AD,грп!B:C,2,0),0)</f>
        <v>0</v>
      </c>
      <c r="AJ2197" s="607">
        <v>25</v>
      </c>
      <c r="AK2197" s="672">
        <f t="shared" si="382"/>
        <v>0</v>
      </c>
      <c r="AL2197" s="174"/>
    </row>
    <row r="2198" spans="1:38" s="4" customFormat="1" ht="12" customHeight="1" outlineLevel="1" x14ac:dyDescent="0.35">
      <c r="A2198" s="307" t="s">
        <v>10402</v>
      </c>
      <c r="B2198" s="308" t="s">
        <v>7715</v>
      </c>
      <c r="C2198" s="309"/>
      <c r="D2198" s="310" t="s">
        <v>5059</v>
      </c>
      <c r="E2198" s="292" t="s">
        <v>4497</v>
      </c>
      <c r="F2198" s="293"/>
      <c r="G2198" s="293"/>
      <c r="H2198" s="294">
        <v>64</v>
      </c>
      <c r="I2198" s="294" t="str">
        <f>IFERROR(_xlfn.IFNA(VLOOKUP($D:$D,history!$I:$Y,3,0),VLOOKUP(E:E,history!$H:$Y,4,0)),"--")</f>
        <v>--</v>
      </c>
      <c r="J2198" s="282" t="s">
        <v>5946</v>
      </c>
      <c r="K2198" s="282" t="str">
        <f t="shared" si="386"/>
        <v/>
      </c>
      <c r="L2198" s="312">
        <f t="shared" si="387"/>
        <v>79.5</v>
      </c>
      <c r="M2198" s="312">
        <f t="shared" si="388"/>
        <v>120.45</v>
      </c>
      <c r="N2198" s="297" t="str">
        <f>_xlfn.IFNA(VLOOKUP($E:$E,'1'!$A:$E,3,0),"")</f>
        <v/>
      </c>
      <c r="O2198" s="297" t="str">
        <f>_xlfn.IFNA(VLOOKUP($E:$E,'2'!$A:$E,3,0),"")</f>
        <v/>
      </c>
      <c r="P2198" s="297" t="str">
        <f>_xlfn.IFNA(VLOOKUP($E:$E,'3'!$A:$D,3,0),"")</f>
        <v/>
      </c>
      <c r="Q2198" s="297" t="str">
        <f>_xlfn.IFNA(VLOOKUP($E:$E,'4'!$A:$F,3,0),"")</f>
        <v/>
      </c>
      <c r="R2198" s="297" t="str">
        <f>_xlfn.IFNA(VLOOKUP($E:$E,'5'!$A:$F,3,0),"")</f>
        <v/>
      </c>
      <c r="S2198" s="297" t="str">
        <f>_xlfn.IFNA(VLOOKUP($E:$E,'6'!$A:$F,3,0),"")</f>
        <v/>
      </c>
      <c r="T2198" s="313">
        <v>1</v>
      </c>
      <c r="U2198" s="313">
        <v>50</v>
      </c>
      <c r="V2198" s="313">
        <v>200</v>
      </c>
      <c r="W2198" s="314">
        <v>5.7000000000000002E-2</v>
      </c>
      <c r="X2198" s="315">
        <v>1.4999999999999999E-4</v>
      </c>
      <c r="Y2198" s="749">
        <v>110</v>
      </c>
      <c r="Z2198" s="282"/>
      <c r="AA2198" s="316" t="s">
        <v>10388</v>
      </c>
      <c r="AB2198" s="282" t="s">
        <v>9163</v>
      </c>
      <c r="AC2198" s="317" t="s">
        <v>2081</v>
      </c>
      <c r="AD2198" s="318" t="s">
        <v>1588</v>
      </c>
      <c r="AE2198" s="319">
        <v>0</v>
      </c>
      <c r="AF2198" s="319" t="s">
        <v>11282</v>
      </c>
      <c r="AG2198" s="320">
        <v>1.51</v>
      </c>
      <c r="AH2198" s="321">
        <f t="shared" si="389"/>
        <v>0</v>
      </c>
      <c r="AI2198" s="287">
        <f>_xlfn.IFNA(VLOOKUP(AD:AD,грп!B:C,2,0),0)</f>
        <v>0</v>
      </c>
      <c r="AJ2198" s="607">
        <v>50</v>
      </c>
      <c r="AK2198" s="672">
        <f t="shared" si="382"/>
        <v>0</v>
      </c>
      <c r="AL2198" s="174"/>
    </row>
    <row r="2199" spans="1:38" s="4" customFormat="1" ht="12" customHeight="1" outlineLevel="1" x14ac:dyDescent="0.35">
      <c r="A2199" s="307" t="s">
        <v>10402</v>
      </c>
      <c r="B2199" s="308" t="s">
        <v>7716</v>
      </c>
      <c r="C2199" s="309"/>
      <c r="D2199" s="310" t="s">
        <v>5196</v>
      </c>
      <c r="E2199" s="322" t="s">
        <v>4498</v>
      </c>
      <c r="F2199" s="293"/>
      <c r="G2199" s="293"/>
      <c r="H2199" s="294">
        <v>28</v>
      </c>
      <c r="I2199" s="294" t="str">
        <f>IFERROR(_xlfn.IFNA(VLOOKUP($D:$D,history!$I:$Y,3,0),VLOOKUP(E:E,history!$H:$Y,4,0)),"--")</f>
        <v>--</v>
      </c>
      <c r="J2199" s="282" t="s">
        <v>9870</v>
      </c>
      <c r="K2199" s="282" t="str">
        <f t="shared" si="386"/>
        <v/>
      </c>
      <c r="L2199" s="312">
        <f t="shared" si="387"/>
        <v>117.41</v>
      </c>
      <c r="M2199" s="312">
        <f t="shared" si="388"/>
        <v>177.89</v>
      </c>
      <c r="N2199" s="297" t="str">
        <f>_xlfn.IFNA(VLOOKUP($E:$E,'1'!$A:$E,3,0),"")</f>
        <v/>
      </c>
      <c r="O2199" s="297" t="str">
        <f>_xlfn.IFNA(VLOOKUP($E:$E,'2'!$A:$E,3,0),"")</f>
        <v/>
      </c>
      <c r="P2199" s="297" t="str">
        <f>_xlfn.IFNA(VLOOKUP($E:$E,'3'!$A:$D,3,0),"")</f>
        <v/>
      </c>
      <c r="Q2199" s="297" t="str">
        <f>_xlfn.IFNA(VLOOKUP($E:$E,'4'!$A:$F,3,0),"")</f>
        <v/>
      </c>
      <c r="R2199" s="297" t="str">
        <f>_xlfn.IFNA(VLOOKUP($E:$E,'5'!$A:$F,3,0),"")</f>
        <v/>
      </c>
      <c r="S2199" s="297" t="str">
        <f>_xlfn.IFNA(VLOOKUP($E:$E,'6'!$A:$F,3,0),"")</f>
        <v/>
      </c>
      <c r="T2199" s="313">
        <v>1</v>
      </c>
      <c r="U2199" s="313">
        <v>25</v>
      </c>
      <c r="V2199" s="313">
        <v>100</v>
      </c>
      <c r="W2199" s="314">
        <v>0.08</v>
      </c>
      <c r="X2199" s="315">
        <v>2.0571430000000001E-4</v>
      </c>
      <c r="Y2199" s="749">
        <v>170</v>
      </c>
      <c r="Z2199" s="282"/>
      <c r="AA2199" s="316" t="s">
        <v>393</v>
      </c>
      <c r="AB2199" s="282" t="s">
        <v>9885</v>
      </c>
      <c r="AC2199" s="317" t="s">
        <v>2081</v>
      </c>
      <c r="AD2199" s="318" t="s">
        <v>1588</v>
      </c>
      <c r="AE2199" s="319">
        <v>0</v>
      </c>
      <c r="AF2199" s="319" t="s">
        <v>11282</v>
      </c>
      <c r="AG2199" s="320">
        <v>2.23</v>
      </c>
      <c r="AH2199" s="321">
        <f t="shared" si="389"/>
        <v>0</v>
      </c>
      <c r="AI2199" s="287">
        <f>_xlfn.IFNA(VLOOKUP(AD:AD,грп!B:C,2,0),0)</f>
        <v>0</v>
      </c>
      <c r="AJ2199" s="607">
        <v>25</v>
      </c>
      <c r="AK2199" s="672">
        <f t="shared" si="382"/>
        <v>0</v>
      </c>
      <c r="AL2199" s="174"/>
    </row>
    <row r="2200" spans="1:38" s="4" customFormat="1" ht="12" customHeight="1" outlineLevel="1" x14ac:dyDescent="0.35">
      <c r="A2200" s="307" t="s">
        <v>10402</v>
      </c>
      <c r="B2200" s="308" t="s">
        <v>7717</v>
      </c>
      <c r="C2200" s="309"/>
      <c r="D2200" s="310" t="s">
        <v>5060</v>
      </c>
      <c r="E2200" s="292" t="s">
        <v>4499</v>
      </c>
      <c r="F2200" s="293"/>
      <c r="G2200" s="293"/>
      <c r="H2200" s="294"/>
      <c r="I2200" s="294" t="str">
        <f>IFERROR(_xlfn.IFNA(VLOOKUP($D:$D,history!$I:$Y,3,0),VLOOKUP(E:E,history!$H:$Y,4,0)),"--")</f>
        <v>--</v>
      </c>
      <c r="J2200" s="282" t="s">
        <v>5946</v>
      </c>
      <c r="K2200" s="282" t="str">
        <f t="shared" si="386"/>
        <v/>
      </c>
      <c r="L2200" s="312">
        <f t="shared" si="387"/>
        <v>86.34</v>
      </c>
      <c r="M2200" s="312">
        <f t="shared" si="388"/>
        <v>130.82</v>
      </c>
      <c r="N2200" s="297" t="str">
        <f>_xlfn.IFNA(VLOOKUP($E:$E,'1'!$A:$E,3,0),"")</f>
        <v/>
      </c>
      <c r="O2200" s="297" t="str">
        <f>_xlfn.IFNA(VLOOKUP($E:$E,'2'!$A:$E,3,0),"")</f>
        <v/>
      </c>
      <c r="P2200" s="297" t="str">
        <f>_xlfn.IFNA(VLOOKUP($E:$E,'3'!$A:$D,3,0),"")</f>
        <v/>
      </c>
      <c r="Q2200" s="297" t="str">
        <f>_xlfn.IFNA(VLOOKUP($E:$E,'4'!$A:$F,3,0),"")</f>
        <v/>
      </c>
      <c r="R2200" s="297" t="str">
        <f>_xlfn.IFNA(VLOOKUP($E:$E,'5'!$A:$F,3,0),"")</f>
        <v/>
      </c>
      <c r="S2200" s="297" t="str">
        <f>_xlfn.IFNA(VLOOKUP($E:$E,'6'!$A:$F,3,0),"")</f>
        <v/>
      </c>
      <c r="T2200" s="313">
        <v>1</v>
      </c>
      <c r="U2200" s="313">
        <v>50</v>
      </c>
      <c r="V2200" s="313">
        <v>200</v>
      </c>
      <c r="W2200" s="314">
        <v>6.4000000000000001E-2</v>
      </c>
      <c r="X2200" s="315">
        <v>1.45E-4</v>
      </c>
      <c r="Y2200" s="749">
        <v>120</v>
      </c>
      <c r="Z2200" s="282"/>
      <c r="AA2200" s="316" t="s">
        <v>10388</v>
      </c>
      <c r="AB2200" s="282" t="s">
        <v>9163</v>
      </c>
      <c r="AC2200" s="317" t="s">
        <v>2081</v>
      </c>
      <c r="AD2200" s="318" t="s">
        <v>1588</v>
      </c>
      <c r="AE2200" s="319">
        <v>0</v>
      </c>
      <c r="AF2200" s="319" t="s">
        <v>11282</v>
      </c>
      <c r="AG2200" s="320">
        <v>1.64</v>
      </c>
      <c r="AH2200" s="321">
        <f t="shared" si="389"/>
        <v>0</v>
      </c>
      <c r="AI2200" s="287">
        <f>_xlfn.IFNA(VLOOKUP(AD:AD,грп!B:C,2,0),0)</f>
        <v>0</v>
      </c>
      <c r="AJ2200" s="607">
        <v>0</v>
      </c>
      <c r="AK2200" s="672">
        <f t="shared" si="382"/>
        <v>0</v>
      </c>
      <c r="AL2200" s="174"/>
    </row>
    <row r="2201" spans="1:38" s="4" customFormat="1" ht="12" customHeight="1" outlineLevel="1" x14ac:dyDescent="0.35">
      <c r="A2201" s="307" t="s">
        <v>10402</v>
      </c>
      <c r="B2201" s="308" t="s">
        <v>7718</v>
      </c>
      <c r="C2201" s="309"/>
      <c r="D2201" s="310" t="s">
        <v>5197</v>
      </c>
      <c r="E2201" s="322" t="s">
        <v>4500</v>
      </c>
      <c r="F2201" s="293"/>
      <c r="G2201" s="293"/>
      <c r="H2201" s="294"/>
      <c r="I2201" s="294" t="str">
        <f>IFERROR(_xlfn.IFNA(VLOOKUP($D:$D,history!$I:$Y,3,0),VLOOKUP(E:E,history!$H:$Y,4,0)),"--")</f>
        <v>--</v>
      </c>
      <c r="J2201" s="282" t="s">
        <v>5946</v>
      </c>
      <c r="K2201" s="282" t="str">
        <f t="shared" si="386"/>
        <v/>
      </c>
      <c r="L2201" s="312">
        <f t="shared" si="387"/>
        <v>127.93</v>
      </c>
      <c r="M2201" s="312">
        <f t="shared" si="388"/>
        <v>193.84</v>
      </c>
      <c r="N2201" s="297" t="str">
        <f>_xlfn.IFNA(VLOOKUP($E:$E,'1'!$A:$E,3,0),"")</f>
        <v/>
      </c>
      <c r="O2201" s="297" t="str">
        <f>_xlfn.IFNA(VLOOKUP($E:$E,'2'!$A:$E,3,0),"")</f>
        <v/>
      </c>
      <c r="P2201" s="297" t="str">
        <f>_xlfn.IFNA(VLOOKUP($E:$E,'3'!$A:$D,3,0),"")</f>
        <v/>
      </c>
      <c r="Q2201" s="297" t="str">
        <f>_xlfn.IFNA(VLOOKUP($E:$E,'4'!$A:$F,3,0),"")</f>
        <v/>
      </c>
      <c r="R2201" s="297" t="str">
        <f>_xlfn.IFNA(VLOOKUP($E:$E,'5'!$A:$F,3,0),"")</f>
        <v/>
      </c>
      <c r="S2201" s="297" t="str">
        <f>_xlfn.IFNA(VLOOKUP($E:$E,'6'!$A:$F,3,0),"")</f>
        <v/>
      </c>
      <c r="T2201" s="313">
        <v>1</v>
      </c>
      <c r="U2201" s="313">
        <v>25</v>
      </c>
      <c r="V2201" s="313">
        <v>100</v>
      </c>
      <c r="W2201" s="314">
        <v>0.09</v>
      </c>
      <c r="X2201" s="315">
        <v>2.05E-4</v>
      </c>
      <c r="Y2201" s="749">
        <v>180</v>
      </c>
      <c r="Z2201" s="282"/>
      <c r="AA2201" s="316" t="s">
        <v>10388</v>
      </c>
      <c r="AB2201" s="282" t="s">
        <v>9163</v>
      </c>
      <c r="AC2201" s="317" t="s">
        <v>2081</v>
      </c>
      <c r="AD2201" s="318" t="s">
        <v>1588</v>
      </c>
      <c r="AE2201" s="319">
        <v>0</v>
      </c>
      <c r="AF2201" s="319" t="s">
        <v>11282</v>
      </c>
      <c r="AG2201" s="320">
        <v>2.4300000000000002</v>
      </c>
      <c r="AH2201" s="321">
        <f t="shared" si="389"/>
        <v>0</v>
      </c>
      <c r="AI2201" s="287">
        <f>_xlfn.IFNA(VLOOKUP(AD:AD,грп!B:C,2,0),0)</f>
        <v>0</v>
      </c>
      <c r="AJ2201" s="607">
        <v>0</v>
      </c>
      <c r="AK2201" s="672">
        <f t="shared" si="382"/>
        <v>0</v>
      </c>
      <c r="AL2201" s="174"/>
    </row>
    <row r="2202" spans="1:38" s="4" customFormat="1" ht="12" customHeight="1" outlineLevel="1" x14ac:dyDescent="0.35">
      <c r="A2202" s="307" t="s">
        <v>10402</v>
      </c>
      <c r="B2202" s="308" t="s">
        <v>7719</v>
      </c>
      <c r="C2202" s="309"/>
      <c r="D2202" s="310" t="s">
        <v>10153</v>
      </c>
      <c r="E2202" s="292" t="s">
        <v>4501</v>
      </c>
      <c r="F2202" s="293"/>
      <c r="G2202" s="293"/>
      <c r="H2202" s="294">
        <v>33</v>
      </c>
      <c r="I2202" s="294" t="str">
        <f>IFERROR(_xlfn.IFNA(VLOOKUP($D:$D,history!$I:$Y,3,0),VLOOKUP(E:E,history!$H:$Y,4,0)),"--")</f>
        <v>--</v>
      </c>
      <c r="J2202" s="282" t="s">
        <v>5946</v>
      </c>
      <c r="K2202" s="282" t="str">
        <f t="shared" si="386"/>
        <v/>
      </c>
      <c r="L2202" s="312">
        <f t="shared" si="387"/>
        <v>90.03</v>
      </c>
      <c r="M2202" s="312">
        <f t="shared" si="388"/>
        <v>136.41</v>
      </c>
      <c r="N2202" s="297" t="str">
        <f>_xlfn.IFNA(VLOOKUP($E:$E,'1'!$A:$E,3,0),"")</f>
        <v/>
      </c>
      <c r="O2202" s="297" t="str">
        <f>_xlfn.IFNA(VLOOKUP($E:$E,'2'!$A:$E,3,0),"")</f>
        <v/>
      </c>
      <c r="P2202" s="297" t="str">
        <f>_xlfn.IFNA(VLOOKUP($E:$E,'3'!$A:$D,3,0),"")</f>
        <v/>
      </c>
      <c r="Q2202" s="297" t="str">
        <f>_xlfn.IFNA(VLOOKUP($E:$E,'4'!$A:$F,3,0),"")</f>
        <v/>
      </c>
      <c r="R2202" s="297" t="str">
        <f>_xlfn.IFNA(VLOOKUP($E:$E,'5'!$A:$F,3,0),"")</f>
        <v/>
      </c>
      <c r="S2202" s="297" t="str">
        <f>_xlfn.IFNA(VLOOKUP($E:$E,'6'!$A:$F,3,0),"")</f>
        <v/>
      </c>
      <c r="T2202" s="313">
        <v>1</v>
      </c>
      <c r="U2202" s="313">
        <v>50</v>
      </c>
      <c r="V2202" s="313">
        <v>200</v>
      </c>
      <c r="W2202" s="314">
        <v>6.5000000000000002E-2</v>
      </c>
      <c r="X2202" s="315">
        <v>1.4999999999999999E-4</v>
      </c>
      <c r="Y2202" s="749">
        <v>130</v>
      </c>
      <c r="Z2202" s="282"/>
      <c r="AA2202" s="316" t="s">
        <v>10388</v>
      </c>
      <c r="AB2202" s="282" t="s">
        <v>9163</v>
      </c>
      <c r="AC2202" s="317" t="s">
        <v>2081</v>
      </c>
      <c r="AD2202" s="318" t="s">
        <v>1588</v>
      </c>
      <c r="AE2202" s="319">
        <v>0</v>
      </c>
      <c r="AF2202" s="319" t="s">
        <v>11282</v>
      </c>
      <c r="AG2202" s="320">
        <v>1.71</v>
      </c>
      <c r="AH2202" s="321">
        <f t="shared" si="389"/>
        <v>0</v>
      </c>
      <c r="AI2202" s="287">
        <f>_xlfn.IFNA(VLOOKUP(AD:AD,грп!B:C,2,0),0)</f>
        <v>0</v>
      </c>
      <c r="AJ2202" s="607">
        <v>10</v>
      </c>
      <c r="AK2202" s="672">
        <f t="shared" si="382"/>
        <v>0</v>
      </c>
      <c r="AL2202" s="174"/>
    </row>
    <row r="2203" spans="1:38" s="4" customFormat="1" ht="12" customHeight="1" outlineLevel="1" x14ac:dyDescent="0.35">
      <c r="A2203" s="307" t="s">
        <v>10402</v>
      </c>
      <c r="B2203" s="308" t="s">
        <v>7720</v>
      </c>
      <c r="C2203" s="309"/>
      <c r="D2203" s="310" t="s">
        <v>10154</v>
      </c>
      <c r="E2203" s="292" t="s">
        <v>4502</v>
      </c>
      <c r="F2203" s="293"/>
      <c r="G2203" s="293"/>
      <c r="H2203" s="294">
        <v>36</v>
      </c>
      <c r="I2203" s="294" t="str">
        <f>IFERROR(_xlfn.IFNA(VLOOKUP($D:$D,history!$I:$Y,3,0),VLOOKUP(E:E,history!$H:$Y,4,0)),"--")</f>
        <v>--</v>
      </c>
      <c r="J2203" s="282" t="s">
        <v>5946</v>
      </c>
      <c r="K2203" s="282" t="str">
        <f t="shared" si="386"/>
        <v/>
      </c>
      <c r="L2203" s="312">
        <f t="shared" si="387"/>
        <v>90.03</v>
      </c>
      <c r="M2203" s="312">
        <f t="shared" si="388"/>
        <v>136.41</v>
      </c>
      <c r="N2203" s="297" t="str">
        <f>_xlfn.IFNA(VLOOKUP($E:$E,'1'!$A:$E,3,0),"")</f>
        <v/>
      </c>
      <c r="O2203" s="297" t="str">
        <f>_xlfn.IFNA(VLOOKUP($E:$E,'2'!$A:$E,3,0),"")</f>
        <v/>
      </c>
      <c r="P2203" s="297" t="str">
        <f>_xlfn.IFNA(VLOOKUP($E:$E,'3'!$A:$D,3,0),"")</f>
        <v/>
      </c>
      <c r="Q2203" s="297" t="str">
        <f>_xlfn.IFNA(VLOOKUP($E:$E,'4'!$A:$F,3,0),"")</f>
        <v/>
      </c>
      <c r="R2203" s="297" t="str">
        <f>_xlfn.IFNA(VLOOKUP($E:$E,'5'!$A:$F,3,0),"")</f>
        <v/>
      </c>
      <c r="S2203" s="297" t="str">
        <f>_xlfn.IFNA(VLOOKUP($E:$E,'6'!$A:$F,3,0),"")</f>
        <v/>
      </c>
      <c r="T2203" s="313">
        <v>1</v>
      </c>
      <c r="U2203" s="313">
        <v>50</v>
      </c>
      <c r="V2203" s="313">
        <v>200</v>
      </c>
      <c r="W2203" s="314">
        <v>6.8000000000000005E-2</v>
      </c>
      <c r="X2203" s="315">
        <v>1.4999999999999999E-4</v>
      </c>
      <c r="Y2203" s="749">
        <v>130</v>
      </c>
      <c r="Z2203" s="282"/>
      <c r="AA2203" s="316" t="s">
        <v>10388</v>
      </c>
      <c r="AB2203" s="282" t="s">
        <v>9163</v>
      </c>
      <c r="AC2203" s="317" t="s">
        <v>2081</v>
      </c>
      <c r="AD2203" s="318" t="s">
        <v>1588</v>
      </c>
      <c r="AE2203" s="319">
        <v>0</v>
      </c>
      <c r="AF2203" s="319" t="s">
        <v>11282</v>
      </c>
      <c r="AG2203" s="320">
        <v>1.71</v>
      </c>
      <c r="AH2203" s="321">
        <f t="shared" si="389"/>
        <v>0</v>
      </c>
      <c r="AI2203" s="287">
        <f>_xlfn.IFNA(VLOOKUP(AD:AD,грп!B:C,2,0),0)</f>
        <v>0</v>
      </c>
      <c r="AJ2203" s="607">
        <v>50</v>
      </c>
      <c r="AK2203" s="672">
        <f t="shared" si="382"/>
        <v>0</v>
      </c>
      <c r="AL2203" s="174"/>
    </row>
    <row r="2204" spans="1:38" s="4" customFormat="1" ht="12" customHeight="1" outlineLevel="1" x14ac:dyDescent="0.35">
      <c r="A2204" s="307" t="s">
        <v>10402</v>
      </c>
      <c r="B2204" s="308" t="s">
        <v>7721</v>
      </c>
      <c r="C2204" s="309"/>
      <c r="D2204" s="310" t="s">
        <v>10155</v>
      </c>
      <c r="E2204" s="292" t="s">
        <v>4503</v>
      </c>
      <c r="F2204" s="293"/>
      <c r="G2204" s="293"/>
      <c r="H2204" s="294"/>
      <c r="I2204" s="294" t="str">
        <f>IFERROR(_xlfn.IFNA(VLOOKUP($D:$D,history!$I:$Y,3,0),VLOOKUP(E:E,history!$H:$Y,4,0)),"--")</f>
        <v>--</v>
      </c>
      <c r="J2204" s="282" t="s">
        <v>5946</v>
      </c>
      <c r="K2204" s="282" t="str">
        <f t="shared" si="386"/>
        <v/>
      </c>
      <c r="L2204" s="312">
        <f t="shared" si="387"/>
        <v>102.66</v>
      </c>
      <c r="M2204" s="312">
        <f t="shared" si="388"/>
        <v>155.55000000000001</v>
      </c>
      <c r="N2204" s="297" t="str">
        <f>_xlfn.IFNA(VLOOKUP($E:$E,'1'!$A:$E,3,0),"")</f>
        <v/>
      </c>
      <c r="O2204" s="297" t="str">
        <f>_xlfn.IFNA(VLOOKUP($E:$E,'2'!$A:$E,3,0),"")</f>
        <v/>
      </c>
      <c r="P2204" s="297" t="str">
        <f>_xlfn.IFNA(VLOOKUP($E:$E,'3'!$A:$D,3,0),"")</f>
        <v/>
      </c>
      <c r="Q2204" s="297" t="str">
        <f>_xlfn.IFNA(VLOOKUP($E:$E,'4'!$A:$F,3,0),"")</f>
        <v/>
      </c>
      <c r="R2204" s="297" t="str">
        <f>_xlfn.IFNA(VLOOKUP($E:$E,'5'!$A:$F,3,0),"")</f>
        <v/>
      </c>
      <c r="S2204" s="297" t="str">
        <f>_xlfn.IFNA(VLOOKUP($E:$E,'6'!$A:$F,3,0),"")</f>
        <v/>
      </c>
      <c r="T2204" s="313">
        <v>1</v>
      </c>
      <c r="U2204" s="313">
        <v>50</v>
      </c>
      <c r="V2204" s="313">
        <v>200</v>
      </c>
      <c r="W2204" s="314">
        <v>7.9000000000000001E-2</v>
      </c>
      <c r="X2204" s="315">
        <v>1.4999999999999999E-4</v>
      </c>
      <c r="Y2204" s="749">
        <v>150</v>
      </c>
      <c r="Z2204" s="282"/>
      <c r="AA2204" s="316" t="s">
        <v>10388</v>
      </c>
      <c r="AB2204" s="282" t="s">
        <v>9163</v>
      </c>
      <c r="AC2204" s="317" t="s">
        <v>2081</v>
      </c>
      <c r="AD2204" s="318" t="s">
        <v>1588</v>
      </c>
      <c r="AE2204" s="319">
        <v>0</v>
      </c>
      <c r="AF2204" s="319" t="s">
        <v>11282</v>
      </c>
      <c r="AG2204" s="320">
        <v>1.95</v>
      </c>
      <c r="AH2204" s="321">
        <f t="shared" si="389"/>
        <v>0</v>
      </c>
      <c r="AI2204" s="287">
        <f>_xlfn.IFNA(VLOOKUP(AD:AD,грп!B:C,2,0),0)</f>
        <v>0</v>
      </c>
      <c r="AJ2204" s="607">
        <v>0</v>
      </c>
      <c r="AK2204" s="672">
        <f t="shared" si="382"/>
        <v>0</v>
      </c>
      <c r="AL2204" s="174"/>
    </row>
    <row r="2205" spans="1:38" s="4" customFormat="1" ht="12" customHeight="1" outlineLevel="1" x14ac:dyDescent="0.35">
      <c r="A2205" s="307" t="s">
        <v>10402</v>
      </c>
      <c r="B2205" s="308" t="s">
        <v>7722</v>
      </c>
      <c r="C2205" s="309"/>
      <c r="D2205" s="310" t="s">
        <v>5198</v>
      </c>
      <c r="E2205" s="322" t="s">
        <v>4504</v>
      </c>
      <c r="F2205" s="293"/>
      <c r="G2205" s="293"/>
      <c r="H2205" s="294">
        <v>21</v>
      </c>
      <c r="I2205" s="294" t="str">
        <f>IFERROR(_xlfn.IFNA(VLOOKUP($D:$D,history!$I:$Y,3,0),VLOOKUP(E:E,history!$H:$Y,4,0)),"--")</f>
        <v>--</v>
      </c>
      <c r="J2205" s="282" t="s">
        <v>9870</v>
      </c>
      <c r="K2205" s="282" t="str">
        <f t="shared" si="386"/>
        <v/>
      </c>
      <c r="L2205" s="312">
        <f t="shared" si="387"/>
        <v>154.78</v>
      </c>
      <c r="M2205" s="312">
        <f t="shared" si="388"/>
        <v>234.52</v>
      </c>
      <c r="N2205" s="297" t="str">
        <f>_xlfn.IFNA(VLOOKUP($E:$E,'1'!$A:$E,3,0),"")</f>
        <v/>
      </c>
      <c r="O2205" s="297" t="str">
        <f>_xlfn.IFNA(VLOOKUP($E:$E,'2'!$A:$E,3,0),"")</f>
        <v/>
      </c>
      <c r="P2205" s="297" t="str">
        <f>_xlfn.IFNA(VLOOKUP($E:$E,'3'!$A:$D,3,0),"")</f>
        <v/>
      </c>
      <c r="Q2205" s="297" t="str">
        <f>_xlfn.IFNA(VLOOKUP($E:$E,'4'!$A:$F,3,0),"")</f>
        <v/>
      </c>
      <c r="R2205" s="297" t="str">
        <f>_xlfn.IFNA(VLOOKUP($E:$E,'5'!$A:$F,3,0),"")</f>
        <v/>
      </c>
      <c r="S2205" s="297" t="str">
        <f>_xlfn.IFNA(VLOOKUP($E:$E,'6'!$A:$F,3,0),"")</f>
        <v/>
      </c>
      <c r="T2205" s="313">
        <v>1</v>
      </c>
      <c r="U2205" s="313">
        <v>25</v>
      </c>
      <c r="V2205" s="313">
        <v>100</v>
      </c>
      <c r="W2205" s="314">
        <v>0.112</v>
      </c>
      <c r="X2205" s="315">
        <v>2.0571430000000001E-4</v>
      </c>
      <c r="Y2205" s="749">
        <v>220</v>
      </c>
      <c r="Z2205" s="282"/>
      <c r="AA2205" s="316" t="s">
        <v>10390</v>
      </c>
      <c r="AB2205" s="282" t="s">
        <v>9163</v>
      </c>
      <c r="AC2205" s="317" t="s">
        <v>2081</v>
      </c>
      <c r="AD2205" s="318" t="s">
        <v>1588</v>
      </c>
      <c r="AE2205" s="319">
        <v>0</v>
      </c>
      <c r="AF2205" s="319" t="s">
        <v>11282</v>
      </c>
      <c r="AG2205" s="320">
        <v>2.94</v>
      </c>
      <c r="AH2205" s="321">
        <f t="shared" si="389"/>
        <v>0</v>
      </c>
      <c r="AI2205" s="287">
        <f>_xlfn.IFNA(VLOOKUP(AD:AD,грп!B:C,2,0),0)</f>
        <v>0</v>
      </c>
      <c r="AJ2205" s="607">
        <v>25</v>
      </c>
      <c r="AK2205" s="672">
        <f t="shared" si="382"/>
        <v>0</v>
      </c>
      <c r="AL2205" s="174"/>
    </row>
    <row r="2206" spans="1:38" s="4" customFormat="1" ht="12" customHeight="1" outlineLevel="1" x14ac:dyDescent="0.35">
      <c r="A2206" s="307" t="s">
        <v>10402</v>
      </c>
      <c r="B2206" s="308" t="s">
        <v>7723</v>
      </c>
      <c r="C2206" s="309"/>
      <c r="D2206" s="310" t="s">
        <v>5061</v>
      </c>
      <c r="E2206" s="292" t="s">
        <v>4505</v>
      </c>
      <c r="F2206" s="293"/>
      <c r="G2206" s="293"/>
      <c r="H2206" s="294">
        <v>5</v>
      </c>
      <c r="I2206" s="294" t="str">
        <f>IFERROR(_xlfn.IFNA(VLOOKUP($D:$D,history!$I:$Y,3,0),VLOOKUP(E:E,history!$H:$Y,4,0)),"--")</f>
        <v>--</v>
      </c>
      <c r="J2206" s="282" t="s">
        <v>9868</v>
      </c>
      <c r="K2206" s="282" t="str">
        <f t="shared" si="386"/>
        <v/>
      </c>
      <c r="L2206" s="312">
        <f t="shared" si="387"/>
        <v>120.04</v>
      </c>
      <c r="M2206" s="312">
        <f t="shared" si="388"/>
        <v>181.88</v>
      </c>
      <c r="N2206" s="297" t="str">
        <f>_xlfn.IFNA(VLOOKUP($E:$E,'1'!$A:$E,3,0),"")</f>
        <v/>
      </c>
      <c r="O2206" s="297" t="str">
        <f>_xlfn.IFNA(VLOOKUP($E:$E,'2'!$A:$E,3,0),"")</f>
        <v/>
      </c>
      <c r="P2206" s="297" t="str">
        <f>_xlfn.IFNA(VLOOKUP($E:$E,'3'!$A:$D,3,0),"")</f>
        <v/>
      </c>
      <c r="Q2206" s="297" t="str">
        <f>_xlfn.IFNA(VLOOKUP($E:$E,'4'!$A:$F,3,0),"")</f>
        <v/>
      </c>
      <c r="R2206" s="297" t="str">
        <f>_xlfn.IFNA(VLOOKUP($E:$E,'5'!$A:$F,3,0),"")</f>
        <v/>
      </c>
      <c r="S2206" s="297" t="str">
        <f>_xlfn.IFNA(VLOOKUP($E:$E,'6'!$A:$F,3,0),"")</f>
        <v/>
      </c>
      <c r="T2206" s="313">
        <v>1</v>
      </c>
      <c r="U2206" s="313">
        <v>50</v>
      </c>
      <c r="V2206" s="313">
        <v>200</v>
      </c>
      <c r="W2206" s="314">
        <v>9.7000000000000003E-2</v>
      </c>
      <c r="X2206" s="315">
        <v>1.45E-4</v>
      </c>
      <c r="Y2206" s="749">
        <v>170</v>
      </c>
      <c r="Z2206" s="282"/>
      <c r="AA2206" s="316" t="s">
        <v>10390</v>
      </c>
      <c r="AB2206" s="282" t="s">
        <v>9163</v>
      </c>
      <c r="AC2206" s="317" t="s">
        <v>2081</v>
      </c>
      <c r="AD2206" s="318" t="s">
        <v>1588</v>
      </c>
      <c r="AE2206" s="319">
        <v>0</v>
      </c>
      <c r="AF2206" s="319" t="s">
        <v>11282</v>
      </c>
      <c r="AG2206" s="320">
        <v>2.2799999999999998</v>
      </c>
      <c r="AH2206" s="321">
        <f t="shared" si="389"/>
        <v>0</v>
      </c>
      <c r="AI2206" s="287">
        <f>_xlfn.IFNA(VLOOKUP(AD:AD,грп!B:C,2,0),0)</f>
        <v>0</v>
      </c>
      <c r="AJ2206" s="607">
        <v>50</v>
      </c>
      <c r="AK2206" s="672">
        <f t="shared" si="382"/>
        <v>0</v>
      </c>
      <c r="AL2206" s="174"/>
    </row>
    <row r="2207" spans="1:38" s="4" customFormat="1" ht="12" customHeight="1" outlineLevel="1" x14ac:dyDescent="0.35">
      <c r="A2207" s="307" t="s">
        <v>10402</v>
      </c>
      <c r="B2207" s="308" t="s">
        <v>7724</v>
      </c>
      <c r="C2207" s="309"/>
      <c r="D2207" s="310" t="s">
        <v>5199</v>
      </c>
      <c r="E2207" s="322" t="s">
        <v>4506</v>
      </c>
      <c r="F2207" s="293"/>
      <c r="G2207" s="293"/>
      <c r="H2207" s="294">
        <v>22</v>
      </c>
      <c r="I2207" s="294" t="str">
        <f>IFERROR(_xlfn.IFNA(VLOOKUP($D:$D,history!$I:$Y,3,0),VLOOKUP(E:E,history!$H:$Y,4,0)),"--")</f>
        <v>--</v>
      </c>
      <c r="J2207" s="282" t="s">
        <v>9868</v>
      </c>
      <c r="K2207" s="282" t="str">
        <f t="shared" si="386"/>
        <v/>
      </c>
      <c r="L2207" s="312">
        <f t="shared" si="387"/>
        <v>183.74</v>
      </c>
      <c r="M2207" s="312">
        <f t="shared" si="388"/>
        <v>278.39999999999998</v>
      </c>
      <c r="N2207" s="297" t="str">
        <f>_xlfn.IFNA(VLOOKUP($E:$E,'1'!$A:$E,3,0),"")</f>
        <v/>
      </c>
      <c r="O2207" s="297" t="str">
        <f>_xlfn.IFNA(VLOOKUP($E:$E,'2'!$A:$E,3,0),"")</f>
        <v/>
      </c>
      <c r="P2207" s="297" t="str">
        <f>_xlfn.IFNA(VLOOKUP($E:$E,'3'!$A:$D,3,0),"")</f>
        <v/>
      </c>
      <c r="Q2207" s="297" t="str">
        <f>_xlfn.IFNA(VLOOKUP($E:$E,'4'!$A:$F,3,0),"")</f>
        <v/>
      </c>
      <c r="R2207" s="297" t="str">
        <f>_xlfn.IFNA(VLOOKUP($E:$E,'5'!$A:$F,3,0),"")</f>
        <v/>
      </c>
      <c r="S2207" s="297" t="str">
        <f>_xlfn.IFNA(VLOOKUP($E:$E,'6'!$A:$F,3,0),"")</f>
        <v/>
      </c>
      <c r="T2207" s="313">
        <v>1</v>
      </c>
      <c r="U2207" s="313">
        <v>25</v>
      </c>
      <c r="V2207" s="313">
        <v>100</v>
      </c>
      <c r="W2207" s="314">
        <v>0.13600000000000001</v>
      </c>
      <c r="X2207" s="315">
        <v>2.1000000000000001E-4</v>
      </c>
      <c r="Y2207" s="749">
        <v>260</v>
      </c>
      <c r="Z2207" s="282"/>
      <c r="AA2207" s="316" t="s">
        <v>10388</v>
      </c>
      <c r="AB2207" s="282" t="s">
        <v>9163</v>
      </c>
      <c r="AC2207" s="317" t="s">
        <v>2081</v>
      </c>
      <c r="AD2207" s="318" t="s">
        <v>1588</v>
      </c>
      <c r="AE2207" s="319">
        <v>0</v>
      </c>
      <c r="AF2207" s="319" t="s">
        <v>11282</v>
      </c>
      <c r="AG2207" s="320">
        <v>3.49</v>
      </c>
      <c r="AH2207" s="321">
        <f t="shared" si="389"/>
        <v>0</v>
      </c>
      <c r="AI2207" s="287">
        <f>_xlfn.IFNA(VLOOKUP(AD:AD,грп!B:C,2,0),0)</f>
        <v>0</v>
      </c>
      <c r="AJ2207" s="607">
        <v>25</v>
      </c>
      <c r="AK2207" s="672">
        <f t="shared" si="382"/>
        <v>0</v>
      </c>
      <c r="AL2207" s="174"/>
    </row>
    <row r="2208" spans="1:38" s="4" customFormat="1" ht="12" customHeight="1" outlineLevel="1" x14ac:dyDescent="0.35">
      <c r="A2208" s="307" t="s">
        <v>10402</v>
      </c>
      <c r="B2208" s="308" t="s">
        <v>7725</v>
      </c>
      <c r="C2208" s="309"/>
      <c r="D2208" s="310" t="s">
        <v>10156</v>
      </c>
      <c r="E2208" s="292" t="s">
        <v>4507</v>
      </c>
      <c r="F2208" s="293"/>
      <c r="G2208" s="293"/>
      <c r="H2208" s="294">
        <v>14</v>
      </c>
      <c r="I2208" s="294" t="str">
        <f>IFERROR(_xlfn.IFNA(VLOOKUP($D:$D,history!$I:$Y,3,0),VLOOKUP(E:E,history!$H:$Y,4,0)),"--")</f>
        <v>--</v>
      </c>
      <c r="J2208" s="282" t="s">
        <v>5946</v>
      </c>
      <c r="K2208" s="282" t="str">
        <f t="shared" si="386"/>
        <v/>
      </c>
      <c r="L2208" s="312">
        <f t="shared" si="387"/>
        <v>127.41</v>
      </c>
      <c r="M2208" s="312">
        <f t="shared" si="388"/>
        <v>193.04</v>
      </c>
      <c r="N2208" s="297" t="str">
        <f>_xlfn.IFNA(VLOOKUP($E:$E,'1'!$A:$E,3,0),"")</f>
        <v/>
      </c>
      <c r="O2208" s="297" t="str">
        <f>_xlfn.IFNA(VLOOKUP($E:$E,'2'!$A:$E,3,0),"")</f>
        <v/>
      </c>
      <c r="P2208" s="297" t="str">
        <f>_xlfn.IFNA(VLOOKUP($E:$E,'3'!$A:$D,3,0),"")</f>
        <v/>
      </c>
      <c r="Q2208" s="297" t="str">
        <f>_xlfn.IFNA(VLOOKUP($E:$E,'4'!$A:$F,3,0),"")</f>
        <v/>
      </c>
      <c r="R2208" s="297" t="str">
        <f>_xlfn.IFNA(VLOOKUP($E:$E,'5'!$A:$F,3,0),"")</f>
        <v/>
      </c>
      <c r="S2208" s="297" t="str">
        <f>_xlfn.IFNA(VLOOKUP($E:$E,'6'!$A:$F,3,0),"")</f>
        <v/>
      </c>
      <c r="T2208" s="313">
        <v>1</v>
      </c>
      <c r="U2208" s="313">
        <v>50</v>
      </c>
      <c r="V2208" s="313">
        <v>200</v>
      </c>
      <c r="W2208" s="314">
        <v>0.104</v>
      </c>
      <c r="X2208" s="315">
        <v>1.4999999999999999E-4</v>
      </c>
      <c r="Y2208" s="749">
        <v>180</v>
      </c>
      <c r="Z2208" s="282"/>
      <c r="AA2208" s="316" t="s">
        <v>10388</v>
      </c>
      <c r="AB2208" s="282" t="s">
        <v>9163</v>
      </c>
      <c r="AC2208" s="317" t="s">
        <v>2081</v>
      </c>
      <c r="AD2208" s="318" t="s">
        <v>1588</v>
      </c>
      <c r="AE2208" s="319">
        <v>0</v>
      </c>
      <c r="AF2208" s="319" t="s">
        <v>11282</v>
      </c>
      <c r="AG2208" s="320">
        <v>2.42</v>
      </c>
      <c r="AH2208" s="321">
        <f t="shared" si="389"/>
        <v>0</v>
      </c>
      <c r="AI2208" s="287">
        <f>_xlfn.IFNA(VLOOKUP(AD:AD,грп!B:C,2,0),0)</f>
        <v>0</v>
      </c>
      <c r="AJ2208" s="607">
        <v>0</v>
      </c>
      <c r="AK2208" s="672">
        <f t="shared" si="382"/>
        <v>0</v>
      </c>
      <c r="AL2208" s="174"/>
    </row>
    <row r="2209" spans="1:39" s="4" customFormat="1" ht="12" customHeight="1" outlineLevel="1" x14ac:dyDescent="0.35">
      <c r="A2209" s="307" t="s">
        <v>10402</v>
      </c>
      <c r="B2209" s="308" t="s">
        <v>7726</v>
      </c>
      <c r="C2209" s="309" t="s">
        <v>21</v>
      </c>
      <c r="D2209" s="310" t="s">
        <v>11125</v>
      </c>
      <c r="E2209" s="322" t="s">
        <v>5352</v>
      </c>
      <c r="F2209" s="293"/>
      <c r="G2209" s="293"/>
      <c r="H2209" s="294">
        <v>9</v>
      </c>
      <c r="I2209" s="294" t="str">
        <f>IFERROR(_xlfn.IFNA(VLOOKUP($D:$D,history!$I:$Y,3,0),VLOOKUP(E:E,history!$H:$Y,4,0)),"--")</f>
        <v>--</v>
      </c>
      <c r="J2209" s="282" t="s">
        <v>9869</v>
      </c>
      <c r="K2209" s="282" t="str">
        <f t="shared" si="386"/>
        <v/>
      </c>
      <c r="L2209" s="312">
        <f t="shared" si="387"/>
        <v>1210.9100000000001</v>
      </c>
      <c r="M2209" s="312">
        <f t="shared" si="388"/>
        <v>1834.71</v>
      </c>
      <c r="N2209" s="297" t="str">
        <f>_xlfn.IFNA(VLOOKUP($E:$E,'1'!$A:$E,3,0),"")</f>
        <v/>
      </c>
      <c r="O2209" s="297" t="str">
        <f>_xlfn.IFNA(VLOOKUP($E:$E,'2'!$A:$E,3,0),"")</f>
        <v/>
      </c>
      <c r="P2209" s="297" t="str">
        <f>_xlfn.IFNA(VLOOKUP($E:$E,'3'!$A:$D,3,0),"")</f>
        <v/>
      </c>
      <c r="Q2209" s="297" t="str">
        <f>_xlfn.IFNA(VLOOKUP($E:$E,'4'!$A:$F,3,0),"")</f>
        <v/>
      </c>
      <c r="R2209" s="297" t="str">
        <f>_xlfn.IFNA(VLOOKUP($E:$E,'5'!$A:$F,3,0),"")</f>
        <v/>
      </c>
      <c r="S2209" s="297" t="str">
        <f>_xlfn.IFNA(VLOOKUP($E:$E,'6'!$A:$F,3,0),"")</f>
        <v/>
      </c>
      <c r="T2209" s="313">
        <v>1</v>
      </c>
      <c r="U2209" s="313">
        <v>10</v>
      </c>
      <c r="V2209" s="313">
        <v>40</v>
      </c>
      <c r="W2209" s="314">
        <v>0.29799999999999999</v>
      </c>
      <c r="X2209" s="315">
        <v>5.1999999999999995E-4</v>
      </c>
      <c r="Y2209" s="749">
        <v>1740</v>
      </c>
      <c r="Z2209" s="282"/>
      <c r="AA2209" s="316" t="s">
        <v>10388</v>
      </c>
      <c r="AB2209" s="282" t="s">
        <v>9163</v>
      </c>
      <c r="AC2209" s="317" t="s">
        <v>2081</v>
      </c>
      <c r="AD2209" s="318" t="s">
        <v>3568</v>
      </c>
      <c r="AE2209" s="319">
        <v>0</v>
      </c>
      <c r="AF2209" s="319" t="s">
        <v>11284</v>
      </c>
      <c r="AG2209" s="320">
        <v>23</v>
      </c>
      <c r="AH2209" s="321">
        <f t="shared" si="389"/>
        <v>0</v>
      </c>
      <c r="AI2209" s="287">
        <f>_xlfn.IFNA(VLOOKUP(AD:AD,грп!B:C,2,0),0)</f>
        <v>0</v>
      </c>
      <c r="AJ2209" s="607">
        <v>20</v>
      </c>
      <c r="AK2209" s="672" t="str">
        <f t="shared" si="382"/>
        <v>new</v>
      </c>
      <c r="AL2209" s="174"/>
    </row>
    <row r="2210" spans="1:39" s="4" customFormat="1" ht="12" customHeight="1" outlineLevel="1" x14ac:dyDescent="0.35">
      <c r="A2210" s="307" t="s">
        <v>10402</v>
      </c>
      <c r="B2210" s="308" t="s">
        <v>7727</v>
      </c>
      <c r="C2210" s="309" t="s">
        <v>21</v>
      </c>
      <c r="D2210" s="310" t="s">
        <v>11126</v>
      </c>
      <c r="E2210" s="322" t="s">
        <v>5353</v>
      </c>
      <c r="F2210" s="293"/>
      <c r="G2210" s="293"/>
      <c r="H2210" s="294">
        <v>24</v>
      </c>
      <c r="I2210" s="294" t="str">
        <f>IFERROR(_xlfn.IFNA(VLOOKUP($D:$D,history!$I:$Y,3,0),VLOOKUP(E:E,history!$H:$Y,4,0)),"--")</f>
        <v>--</v>
      </c>
      <c r="J2210" s="282" t="s">
        <v>9869</v>
      </c>
      <c r="K2210" s="282" t="str">
        <f t="shared" si="386"/>
        <v/>
      </c>
      <c r="L2210" s="312">
        <f t="shared" si="387"/>
        <v>947.67</v>
      </c>
      <c r="M2210" s="312">
        <f t="shared" si="388"/>
        <v>1435.86</v>
      </c>
      <c r="N2210" s="297" t="str">
        <f>_xlfn.IFNA(VLOOKUP($E:$E,'1'!$A:$E,3,0),"")</f>
        <v/>
      </c>
      <c r="O2210" s="297" t="str">
        <f>_xlfn.IFNA(VLOOKUP($E:$E,'2'!$A:$E,3,0),"")</f>
        <v/>
      </c>
      <c r="P2210" s="297" t="str">
        <f>_xlfn.IFNA(VLOOKUP($E:$E,'3'!$A:$D,3,0),"")</f>
        <v/>
      </c>
      <c r="Q2210" s="297" t="str">
        <f>_xlfn.IFNA(VLOOKUP($E:$E,'4'!$A:$F,3,0),"")</f>
        <v/>
      </c>
      <c r="R2210" s="297" t="str">
        <f>_xlfn.IFNA(VLOOKUP($E:$E,'5'!$A:$F,3,0),"")</f>
        <v/>
      </c>
      <c r="S2210" s="297" t="str">
        <f>_xlfn.IFNA(VLOOKUP($E:$E,'6'!$A:$F,3,0),"")</f>
        <v/>
      </c>
      <c r="T2210" s="313">
        <v>1</v>
      </c>
      <c r="U2210" s="313">
        <v>10</v>
      </c>
      <c r="V2210" s="313">
        <v>40</v>
      </c>
      <c r="W2210" s="314">
        <v>0.188</v>
      </c>
      <c r="X2210" s="315">
        <v>4.4999999999999999E-4</v>
      </c>
      <c r="Y2210" s="749">
        <v>1360</v>
      </c>
      <c r="Z2210" s="282"/>
      <c r="AA2210" s="316" t="s">
        <v>10388</v>
      </c>
      <c r="AB2210" s="282" t="s">
        <v>9163</v>
      </c>
      <c r="AC2210" s="317" t="s">
        <v>2081</v>
      </c>
      <c r="AD2210" s="318" t="s">
        <v>3568</v>
      </c>
      <c r="AE2210" s="319">
        <v>0</v>
      </c>
      <c r="AF2210" s="319" t="s">
        <v>11284</v>
      </c>
      <c r="AG2210" s="320">
        <v>18</v>
      </c>
      <c r="AH2210" s="321">
        <f t="shared" si="389"/>
        <v>0</v>
      </c>
      <c r="AI2210" s="287">
        <f>_xlfn.IFNA(VLOOKUP(AD:AD,грп!B:C,2,0),0)</f>
        <v>0</v>
      </c>
      <c r="AJ2210" s="607">
        <v>20</v>
      </c>
      <c r="AK2210" s="672" t="str">
        <f t="shared" si="382"/>
        <v>new</v>
      </c>
      <c r="AL2210" s="174"/>
    </row>
    <row r="2211" spans="1:39" s="8" customFormat="1" ht="12" customHeight="1" outlineLevel="1" x14ac:dyDescent="0.35">
      <c r="A2211" s="307" t="s">
        <v>10525</v>
      </c>
      <c r="B2211" s="308" t="s">
        <v>7728</v>
      </c>
      <c r="C2211" s="325" t="s">
        <v>1916</v>
      </c>
      <c r="D2211" s="310" t="s">
        <v>3795</v>
      </c>
      <c r="E2211" s="311" t="s">
        <v>3794</v>
      </c>
      <c r="F2211" s="293"/>
      <c r="G2211" s="293"/>
      <c r="H2211" s="294"/>
      <c r="I2211" s="294" t="str">
        <f>IFERROR(_xlfn.IFNA(VLOOKUP($D:$D,history!$I:$Y,3,0),VLOOKUP(E:E,history!$H:$Y,4,0)),"--")</f>
        <v>--</v>
      </c>
      <c r="J2211" s="282" t="s">
        <v>9870</v>
      </c>
      <c r="K2211" s="282" t="str">
        <f t="shared" si="386"/>
        <v/>
      </c>
      <c r="L2211" s="326">
        <f t="shared" ref="L2211:L2212" si="390">M2211</f>
        <v>27.05</v>
      </c>
      <c r="M2211" s="326">
        <v>27.05</v>
      </c>
      <c r="N2211" s="297" t="str">
        <f>_xlfn.IFNA(VLOOKUP($E:$E,'1'!$A:$E,3,0),"")</f>
        <v/>
      </c>
      <c r="O2211" s="297" t="str">
        <f>_xlfn.IFNA(VLOOKUP($E:$E,'2'!$A:$E,3,0),"")</f>
        <v/>
      </c>
      <c r="P2211" s="297" t="str">
        <f>_xlfn.IFNA(VLOOKUP($E:$E,'3'!$A:$D,3,0),"")</f>
        <v/>
      </c>
      <c r="Q2211" s="297" t="str">
        <f>_xlfn.IFNA(VLOOKUP($E:$E,'4'!$A:$F,3,0),"")</f>
        <v/>
      </c>
      <c r="R2211" s="297" t="str">
        <f>_xlfn.IFNA(VLOOKUP($E:$E,'5'!$A:$F,3,0),"")</f>
        <v/>
      </c>
      <c r="S2211" s="297" t="str">
        <f>_xlfn.IFNA(VLOOKUP($E:$E,'6'!$A:$F,3,0),"")</f>
        <v/>
      </c>
      <c r="T2211" s="313">
        <v>1</v>
      </c>
      <c r="U2211" s="313">
        <v>125</v>
      </c>
      <c r="V2211" s="313">
        <v>500</v>
      </c>
      <c r="W2211" s="314">
        <v>6.0000000000000001E-3</v>
      </c>
      <c r="X2211" s="315">
        <v>4.3333300000000001E-5</v>
      </c>
      <c r="Y2211" s="749">
        <v>40</v>
      </c>
      <c r="Z2211" s="282"/>
      <c r="AA2211" s="316" t="s">
        <v>10388</v>
      </c>
      <c r="AB2211" s="282" t="s">
        <v>9163</v>
      </c>
      <c r="AC2211" s="317" t="s">
        <v>2081</v>
      </c>
      <c r="AD2211" s="318" t="s">
        <v>1588</v>
      </c>
      <c r="AE2211" s="319">
        <v>0</v>
      </c>
      <c r="AF2211" s="319" t="s">
        <v>11305</v>
      </c>
      <c r="AG2211" s="320">
        <v>0.93</v>
      </c>
      <c r="AH2211" s="321">
        <f t="shared" si="389"/>
        <v>0</v>
      </c>
      <c r="AI2211" s="287">
        <f>_xlfn.IFNA(VLOOKUP(AD:AD,грп!B:C,2,0),0)</f>
        <v>0</v>
      </c>
      <c r="AJ2211" s="607">
        <v>50</v>
      </c>
      <c r="AK2211" s="672" t="str">
        <f t="shared" si="382"/>
        <v>спеццена</v>
      </c>
      <c r="AL2211" s="174"/>
      <c r="AM2211" s="4"/>
    </row>
    <row r="2212" spans="1:39" s="8" customFormat="1" ht="12" customHeight="1" outlineLevel="1" x14ac:dyDescent="0.35">
      <c r="A2212" s="307" t="s">
        <v>10525</v>
      </c>
      <c r="B2212" s="308" t="s">
        <v>7729</v>
      </c>
      <c r="C2212" s="325" t="s">
        <v>1916</v>
      </c>
      <c r="D2212" s="310" t="s">
        <v>4313</v>
      </c>
      <c r="E2212" s="311" t="s">
        <v>3796</v>
      </c>
      <c r="F2212" s="293"/>
      <c r="G2212" s="293"/>
      <c r="H2212" s="294">
        <v>38</v>
      </c>
      <c r="I2212" s="294" t="str">
        <f>IFERROR(_xlfn.IFNA(VLOOKUP($D:$D,history!$I:$Y,3,0),VLOOKUP(E:E,history!$H:$Y,4,0)),"--")</f>
        <v>--</v>
      </c>
      <c r="J2212" s="282" t="s">
        <v>9870</v>
      </c>
      <c r="K2212" s="282" t="str">
        <f t="shared" si="386"/>
        <v/>
      </c>
      <c r="L2212" s="326">
        <f t="shared" si="390"/>
        <v>32.29</v>
      </c>
      <c r="M2212" s="326">
        <v>32.29</v>
      </c>
      <c r="N2212" s="297" t="str">
        <f>_xlfn.IFNA(VLOOKUP($E:$E,'1'!$A:$E,3,0),"")</f>
        <v/>
      </c>
      <c r="O2212" s="297" t="str">
        <f>_xlfn.IFNA(VLOOKUP($E:$E,'2'!$A:$E,3,0),"")</f>
        <v/>
      </c>
      <c r="P2212" s="297" t="str">
        <f>_xlfn.IFNA(VLOOKUP($E:$E,'3'!$A:$D,3,0),"")</f>
        <v/>
      </c>
      <c r="Q2212" s="297" t="str">
        <f>_xlfn.IFNA(VLOOKUP($E:$E,'4'!$A:$F,3,0),"")</f>
        <v/>
      </c>
      <c r="R2212" s="297" t="str">
        <f>_xlfn.IFNA(VLOOKUP($E:$E,'5'!$A:$F,3,0),"")</f>
        <v/>
      </c>
      <c r="S2212" s="297" t="str">
        <f>_xlfn.IFNA(VLOOKUP($E:$E,'6'!$A:$F,3,0),"")</f>
        <v/>
      </c>
      <c r="T2212" s="313">
        <v>1</v>
      </c>
      <c r="U2212" s="313">
        <v>125</v>
      </c>
      <c r="V2212" s="313">
        <v>500</v>
      </c>
      <c r="W2212" s="314">
        <v>6.0000000000000001E-3</v>
      </c>
      <c r="X2212" s="315">
        <v>4.3333300000000001E-5</v>
      </c>
      <c r="Y2212" s="749">
        <v>50</v>
      </c>
      <c r="Z2212" s="282"/>
      <c r="AA2212" s="316" t="s">
        <v>10388</v>
      </c>
      <c r="AB2212" s="282" t="s">
        <v>9163</v>
      </c>
      <c r="AC2212" s="317" t="s">
        <v>2081</v>
      </c>
      <c r="AD2212" s="318" t="s">
        <v>1588</v>
      </c>
      <c r="AE2212" s="319">
        <v>0</v>
      </c>
      <c r="AF2212" s="319" t="s">
        <v>11305</v>
      </c>
      <c r="AG2212" s="320">
        <v>1.1100000000000001</v>
      </c>
      <c r="AH2212" s="321">
        <f t="shared" si="389"/>
        <v>0</v>
      </c>
      <c r="AI2212" s="287">
        <f>_xlfn.IFNA(VLOOKUP(AD:AD,грп!B:C,2,0),0)</f>
        <v>0</v>
      </c>
      <c r="AJ2212" s="607">
        <v>125</v>
      </c>
      <c r="AK2212" s="672" t="str">
        <f t="shared" si="382"/>
        <v>спеццена</v>
      </c>
      <c r="AL2212" s="174"/>
      <c r="AM2212" s="4"/>
    </row>
    <row r="2213" spans="1:39" s="8" customFormat="1" ht="12" customHeight="1" outlineLevel="1" x14ac:dyDescent="0.35">
      <c r="A2213" s="307" t="s">
        <v>10525</v>
      </c>
      <c r="B2213" s="308" t="s">
        <v>7730</v>
      </c>
      <c r="C2213" s="309"/>
      <c r="D2213" s="310" t="s">
        <v>3798</v>
      </c>
      <c r="E2213" s="311" t="s">
        <v>3797</v>
      </c>
      <c r="F2213" s="293"/>
      <c r="G2213" s="293"/>
      <c r="H2213" s="294"/>
      <c r="I2213" s="294" t="str">
        <f>IFERROR(_xlfn.IFNA(VLOOKUP($D:$D,history!$I:$Y,3,0),VLOOKUP(E:E,history!$H:$Y,4,0)),"--")</f>
        <v>--</v>
      </c>
      <c r="J2213" s="282" t="s">
        <v>9870</v>
      </c>
      <c r="K2213" s="282" t="str">
        <f t="shared" si="386"/>
        <v/>
      </c>
      <c r="L2213" s="312">
        <f>IF($A$3="ИМ",ROUND($Y2213*(1-($L$6-$F$4))*(1-$F$3)*(1+$AG$2),2),ROUND($M2213*(1-($L$6-$F$4))*(1-$F$3)*(1+$AG$2),2))</f>
        <v>61.6</v>
      </c>
      <c r="M2213" s="312">
        <f>ROUND(IF($A$3="РЕГИОНЫ",AG2213*$AG$3*$AG$1,IF(AI2213=0,AG2213*$AG$3*$AG$1,AG2213*$AG$3*(1-5%)*$AG$1)),2)</f>
        <v>93.33</v>
      </c>
      <c r="N2213" s="297" t="str">
        <f>_xlfn.IFNA(VLOOKUP($E:$E,'1'!$A:$E,3,0),"")</f>
        <v/>
      </c>
      <c r="O2213" s="297" t="str">
        <f>_xlfn.IFNA(VLOOKUP($E:$E,'2'!$A:$E,3,0),"")</f>
        <v/>
      </c>
      <c r="P2213" s="297" t="str">
        <f>_xlfn.IFNA(VLOOKUP($E:$E,'3'!$A:$D,3,0),"")</f>
        <v/>
      </c>
      <c r="Q2213" s="297" t="str">
        <f>_xlfn.IFNA(VLOOKUP($E:$E,'4'!$A:$F,3,0),"")</f>
        <v/>
      </c>
      <c r="R2213" s="297" t="str">
        <f>_xlfn.IFNA(VLOOKUP($E:$E,'5'!$A:$F,3,0),"")</f>
        <v/>
      </c>
      <c r="S2213" s="297" t="str">
        <f>_xlfn.IFNA(VLOOKUP($E:$E,'6'!$A:$F,3,0),"")</f>
        <v/>
      </c>
      <c r="T2213" s="313">
        <v>1</v>
      </c>
      <c r="U2213" s="313">
        <v>125</v>
      </c>
      <c r="V2213" s="313">
        <v>500</v>
      </c>
      <c r="W2213" s="314">
        <v>7.0000000000000001E-3</v>
      </c>
      <c r="X2213" s="315">
        <v>4.3999999999999999E-5</v>
      </c>
      <c r="Y2213" s="749">
        <v>90</v>
      </c>
      <c r="Z2213" s="282"/>
      <c r="AA2213" s="316" t="s">
        <v>393</v>
      </c>
      <c r="AB2213" s="282" t="s">
        <v>9163</v>
      </c>
      <c r="AC2213" s="317" t="s">
        <v>2081</v>
      </c>
      <c r="AD2213" s="318" t="s">
        <v>1588</v>
      </c>
      <c r="AE2213" s="319">
        <v>0</v>
      </c>
      <c r="AF2213" s="319" t="s">
        <v>11282</v>
      </c>
      <c r="AG2213" s="320">
        <v>1.17</v>
      </c>
      <c r="AH2213" s="321">
        <f t="shared" si="389"/>
        <v>0</v>
      </c>
      <c r="AI2213" s="287">
        <f>_xlfn.IFNA(VLOOKUP(AD:AD,грп!B:C,2,0),0)</f>
        <v>0</v>
      </c>
      <c r="AJ2213" s="607">
        <v>120</v>
      </c>
      <c r="AK2213" s="672">
        <f t="shared" si="382"/>
        <v>0</v>
      </c>
      <c r="AL2213" s="174"/>
      <c r="AM2213" s="4"/>
    </row>
    <row r="2214" spans="1:39" s="8" customFormat="1" ht="12" customHeight="1" outlineLevel="1" x14ac:dyDescent="0.35">
      <c r="A2214" s="307" t="s">
        <v>10525</v>
      </c>
      <c r="B2214" s="308" t="s">
        <v>7731</v>
      </c>
      <c r="C2214" s="325" t="s">
        <v>1916</v>
      </c>
      <c r="D2214" s="310" t="s">
        <v>3800</v>
      </c>
      <c r="E2214" s="311" t="s">
        <v>3799</v>
      </c>
      <c r="F2214" s="293"/>
      <c r="G2214" s="293"/>
      <c r="H2214" s="294">
        <v>11</v>
      </c>
      <c r="I2214" s="294" t="str">
        <f>IFERROR(_xlfn.IFNA(VLOOKUP($D:$D,history!$I:$Y,3,0),VLOOKUP(E:E,history!$H:$Y,4,0)),"--")</f>
        <v>--</v>
      </c>
      <c r="J2214" s="282" t="s">
        <v>9870</v>
      </c>
      <c r="K2214" s="282" t="str">
        <f t="shared" si="386"/>
        <v/>
      </c>
      <c r="L2214" s="326">
        <f>M2214</f>
        <v>48</v>
      </c>
      <c r="M2214" s="326">
        <v>48</v>
      </c>
      <c r="N2214" s="297" t="str">
        <f>_xlfn.IFNA(VLOOKUP($E:$E,'1'!$A:$E,3,0),"")</f>
        <v/>
      </c>
      <c r="O2214" s="297" t="str">
        <f>_xlfn.IFNA(VLOOKUP($E:$E,'2'!$A:$E,3,0),"")</f>
        <v/>
      </c>
      <c r="P2214" s="297" t="str">
        <f>_xlfn.IFNA(VLOOKUP($E:$E,'3'!$A:$D,3,0),"")</f>
        <v/>
      </c>
      <c r="Q2214" s="297" t="str">
        <f>_xlfn.IFNA(VLOOKUP($E:$E,'4'!$A:$F,3,0),"")</f>
        <v/>
      </c>
      <c r="R2214" s="297" t="str">
        <f>_xlfn.IFNA(VLOOKUP($E:$E,'5'!$A:$F,3,0),"")</f>
        <v/>
      </c>
      <c r="S2214" s="297" t="str">
        <f>_xlfn.IFNA(VLOOKUP($E:$E,'6'!$A:$F,3,0),"")</f>
        <v/>
      </c>
      <c r="T2214" s="313">
        <v>1</v>
      </c>
      <c r="U2214" s="313">
        <v>125</v>
      </c>
      <c r="V2214" s="313">
        <v>500</v>
      </c>
      <c r="W2214" s="314">
        <v>8.9999999999999993E-3</v>
      </c>
      <c r="X2214" s="315">
        <v>4.3333300000000001E-5</v>
      </c>
      <c r="Y2214" s="749">
        <v>70</v>
      </c>
      <c r="Z2214" s="282"/>
      <c r="AA2214" s="316" t="s">
        <v>10388</v>
      </c>
      <c r="AB2214" s="282" t="s">
        <v>9163</v>
      </c>
      <c r="AC2214" s="317" t="s">
        <v>2081</v>
      </c>
      <c r="AD2214" s="318" t="s">
        <v>1588</v>
      </c>
      <c r="AE2214" s="319">
        <v>0</v>
      </c>
      <c r="AF2214" s="319" t="s">
        <v>11305</v>
      </c>
      <c r="AG2214" s="320">
        <v>1.65</v>
      </c>
      <c r="AH2214" s="321">
        <f t="shared" si="389"/>
        <v>0</v>
      </c>
      <c r="AI2214" s="287">
        <f>_xlfn.IFNA(VLOOKUP(AD:AD,грп!B:C,2,0),0)</f>
        <v>0</v>
      </c>
      <c r="AJ2214" s="607">
        <v>120</v>
      </c>
      <c r="AK2214" s="672" t="str">
        <f t="shared" si="382"/>
        <v>спеццена</v>
      </c>
      <c r="AL2214" s="174"/>
      <c r="AM2214" s="4"/>
    </row>
    <row r="2215" spans="1:39" s="8" customFormat="1" ht="12" customHeight="1" outlineLevel="1" x14ac:dyDescent="0.35">
      <c r="A2215" s="307" t="s">
        <v>10525</v>
      </c>
      <c r="B2215" s="308" t="s">
        <v>7732</v>
      </c>
      <c r="C2215" s="309"/>
      <c r="D2215" s="310" t="s">
        <v>3802</v>
      </c>
      <c r="E2215" s="311" t="s">
        <v>3801</v>
      </c>
      <c r="F2215" s="293"/>
      <c r="G2215" s="293"/>
      <c r="H2215" s="294"/>
      <c r="I2215" s="294" t="str">
        <f>IFERROR(_xlfn.IFNA(VLOOKUP($D:$D,history!$I:$Y,3,0),VLOOKUP(E:E,history!$H:$Y,4,0)),"--")</f>
        <v>--</v>
      </c>
      <c r="J2215" s="282" t="s">
        <v>5946</v>
      </c>
      <c r="K2215" s="282" t="str">
        <f t="shared" si="386"/>
        <v/>
      </c>
      <c r="L2215" s="312">
        <f>IF($A$3="ИМ",ROUND($Y2215*(1-($L$6-$F$4))*(1-$F$3)*(1+$AG$2),2),ROUND($M2215*(1-($L$6-$F$4))*(1-$F$3)*(1+$AG$2),2))</f>
        <v>99.51</v>
      </c>
      <c r="M2215" s="312">
        <f>ROUND(IF($A$3="РЕГИОНЫ",AG2215*$AG$3*$AG$1,IF(AI2215=0,AG2215*$AG$3*$AG$1,AG2215*$AG$3*(1-5%)*$AG$1)),2)</f>
        <v>150.77000000000001</v>
      </c>
      <c r="N2215" s="297" t="str">
        <f>_xlfn.IFNA(VLOOKUP($E:$E,'1'!$A:$E,3,0),"")</f>
        <v/>
      </c>
      <c r="O2215" s="297" t="str">
        <f>_xlfn.IFNA(VLOOKUP($E:$E,'2'!$A:$E,3,0),"")</f>
        <v/>
      </c>
      <c r="P2215" s="297" t="str">
        <f>_xlfn.IFNA(VLOOKUP($E:$E,'3'!$A:$D,3,0),"")</f>
        <v/>
      </c>
      <c r="Q2215" s="297" t="str">
        <f>_xlfn.IFNA(VLOOKUP($E:$E,'4'!$A:$F,3,0),"")</f>
        <v/>
      </c>
      <c r="R2215" s="297" t="str">
        <f>_xlfn.IFNA(VLOOKUP($E:$E,'5'!$A:$F,3,0),"")</f>
        <v/>
      </c>
      <c r="S2215" s="297" t="str">
        <f>_xlfn.IFNA(VLOOKUP($E:$E,'6'!$A:$F,3,0),"")</f>
        <v/>
      </c>
      <c r="T2215" s="313">
        <v>1</v>
      </c>
      <c r="U2215" s="313">
        <v>125</v>
      </c>
      <c r="V2215" s="313">
        <v>500</v>
      </c>
      <c r="W2215" s="314">
        <v>1.0999999999999999E-2</v>
      </c>
      <c r="X2215" s="315">
        <v>5.0000000000000002E-5</v>
      </c>
      <c r="Y2215" s="749">
        <v>140</v>
      </c>
      <c r="Z2215" s="282"/>
      <c r="AA2215" s="316" t="s">
        <v>10388</v>
      </c>
      <c r="AB2215" s="282" t="s">
        <v>9163</v>
      </c>
      <c r="AC2215" s="317" t="s">
        <v>2081</v>
      </c>
      <c r="AD2215" s="318" t="s">
        <v>1588</v>
      </c>
      <c r="AE2215" s="319">
        <v>0</v>
      </c>
      <c r="AF2215" s="319" t="s">
        <v>11282</v>
      </c>
      <c r="AG2215" s="320">
        <v>1.89</v>
      </c>
      <c r="AH2215" s="321">
        <f t="shared" si="389"/>
        <v>0</v>
      </c>
      <c r="AI2215" s="287">
        <f>_xlfn.IFNA(VLOOKUP(AD:AD,грп!B:C,2,0),0)</f>
        <v>0</v>
      </c>
      <c r="AJ2215" s="607">
        <v>0</v>
      </c>
      <c r="AK2215" s="672">
        <f t="shared" si="382"/>
        <v>0</v>
      </c>
      <c r="AL2215" s="174"/>
      <c r="AM2215" s="4"/>
    </row>
    <row r="2216" spans="1:39" s="8" customFormat="1" ht="12" customHeight="1" outlineLevel="1" x14ac:dyDescent="0.35">
      <c r="A2216" s="307" t="s">
        <v>10525</v>
      </c>
      <c r="B2216" s="308" t="s">
        <v>7733</v>
      </c>
      <c r="C2216" s="309"/>
      <c r="D2216" s="310" t="s">
        <v>3804</v>
      </c>
      <c r="E2216" s="311" t="s">
        <v>3803</v>
      </c>
      <c r="F2216" s="293"/>
      <c r="G2216" s="293"/>
      <c r="H2216" s="294"/>
      <c r="I2216" s="294" t="str">
        <f>IFERROR(_xlfn.IFNA(VLOOKUP($D:$D,history!$I:$Y,3,0),VLOOKUP(E:E,history!$H:$Y,4,0)),"--")</f>
        <v>--</v>
      </c>
      <c r="J2216" s="282" t="s">
        <v>9870</v>
      </c>
      <c r="K2216" s="282" t="str">
        <f t="shared" si="386"/>
        <v/>
      </c>
      <c r="L2216" s="312">
        <f>IF($A$3="ИМ",ROUND($Y2216*(1-($L$6-$F$4))*(1-$F$3)*(1+$AG$2),2),ROUND($M2216*(1-($L$6-$F$4))*(1-$F$3)*(1+$AG$2),2))</f>
        <v>105.82</v>
      </c>
      <c r="M2216" s="312">
        <f>ROUND(IF($A$3="РЕГИОНЫ",AG2216*$AG$3*$AG$1,IF(AI2216=0,AG2216*$AG$3*$AG$1,AG2216*$AG$3*(1-5%)*$AG$1)),2)</f>
        <v>160.34</v>
      </c>
      <c r="N2216" s="297" t="str">
        <f>_xlfn.IFNA(VLOOKUP($E:$E,'1'!$A:$E,3,0),"")</f>
        <v/>
      </c>
      <c r="O2216" s="297" t="str">
        <f>_xlfn.IFNA(VLOOKUP($E:$E,'2'!$A:$E,3,0),"")</f>
        <v/>
      </c>
      <c r="P2216" s="297" t="str">
        <f>_xlfn.IFNA(VLOOKUP($E:$E,'3'!$A:$D,3,0),"")</f>
        <v/>
      </c>
      <c r="Q2216" s="297" t="str">
        <f>_xlfn.IFNA(VLOOKUP($E:$E,'4'!$A:$F,3,0),"")</f>
        <v/>
      </c>
      <c r="R2216" s="297" t="str">
        <f>_xlfn.IFNA(VLOOKUP($E:$E,'5'!$A:$F,3,0),"")</f>
        <v/>
      </c>
      <c r="S2216" s="297" t="str">
        <f>_xlfn.IFNA(VLOOKUP($E:$E,'6'!$A:$F,3,0),"")</f>
        <v/>
      </c>
      <c r="T2216" s="313">
        <v>1</v>
      </c>
      <c r="U2216" s="313">
        <v>125</v>
      </c>
      <c r="V2216" s="313">
        <v>500</v>
      </c>
      <c r="W2216" s="314">
        <v>1.0999999999999999E-2</v>
      </c>
      <c r="X2216" s="315">
        <v>4.3333300000000001E-5</v>
      </c>
      <c r="Y2216" s="749">
        <v>150</v>
      </c>
      <c r="Z2216" s="282"/>
      <c r="AA2216" s="316" t="s">
        <v>10390</v>
      </c>
      <c r="AB2216" s="282" t="s">
        <v>9163</v>
      </c>
      <c r="AC2216" s="317" t="s">
        <v>2081</v>
      </c>
      <c r="AD2216" s="318" t="s">
        <v>1588</v>
      </c>
      <c r="AE2216" s="319">
        <v>0</v>
      </c>
      <c r="AF2216" s="319" t="s">
        <v>11282</v>
      </c>
      <c r="AG2216" s="320">
        <v>2.0099999999999998</v>
      </c>
      <c r="AH2216" s="321">
        <f t="shared" si="389"/>
        <v>0</v>
      </c>
      <c r="AI2216" s="287">
        <f>_xlfn.IFNA(VLOOKUP(AD:AD,грп!B:C,2,0),0)</f>
        <v>0</v>
      </c>
      <c r="AJ2216" s="607">
        <v>125</v>
      </c>
      <c r="AK2216" s="672">
        <f t="shared" si="382"/>
        <v>0</v>
      </c>
      <c r="AL2216" s="174"/>
      <c r="AM2216" s="4"/>
    </row>
    <row r="2217" spans="1:39" s="8" customFormat="1" ht="12" customHeight="1" outlineLevel="1" x14ac:dyDescent="0.35">
      <c r="A2217" s="307" t="s">
        <v>10525</v>
      </c>
      <c r="B2217" s="308" t="s">
        <v>7734</v>
      </c>
      <c r="C2217" s="309"/>
      <c r="D2217" s="310" t="s">
        <v>3806</v>
      </c>
      <c r="E2217" s="311" t="s">
        <v>3805</v>
      </c>
      <c r="F2217" s="293"/>
      <c r="G2217" s="293"/>
      <c r="H2217" s="294"/>
      <c r="I2217" s="294" t="str">
        <f>IFERROR(_xlfn.IFNA(VLOOKUP($D:$D,history!$I:$Y,3,0),VLOOKUP(E:E,history!$H:$Y,4,0)),"--")</f>
        <v>--</v>
      </c>
      <c r="J2217" s="282" t="s">
        <v>9870</v>
      </c>
      <c r="K2217" s="282" t="str">
        <f t="shared" si="386"/>
        <v/>
      </c>
      <c r="L2217" s="312">
        <f>IF($A$3="ИМ",ROUND($Y2217*(1-($L$6-$F$4))*(1-$F$3)*(1+$AG$2),2),ROUND($M2217*(1-($L$6-$F$4))*(1-$F$3)*(1+$AG$2),2))</f>
        <v>111.08</v>
      </c>
      <c r="M2217" s="312">
        <f>ROUND(IF($A$3="РЕГИОНЫ",AG2217*$AG$3*$AG$1,IF(AI2217=0,AG2217*$AG$3*$AG$1,AG2217*$AG$3*(1-5%)*$AG$1)),2)</f>
        <v>168.31</v>
      </c>
      <c r="N2217" s="297" t="str">
        <f>_xlfn.IFNA(VLOOKUP($E:$E,'1'!$A:$E,3,0),"")</f>
        <v/>
      </c>
      <c r="O2217" s="297" t="str">
        <f>_xlfn.IFNA(VLOOKUP($E:$E,'2'!$A:$E,3,0),"")</f>
        <v/>
      </c>
      <c r="P2217" s="297" t="str">
        <f>_xlfn.IFNA(VLOOKUP($E:$E,'3'!$A:$D,3,0),"")</f>
        <v/>
      </c>
      <c r="Q2217" s="297" t="str">
        <f>_xlfn.IFNA(VLOOKUP($E:$E,'4'!$A:$F,3,0),"")</f>
        <v/>
      </c>
      <c r="R2217" s="297" t="str">
        <f>_xlfn.IFNA(VLOOKUP($E:$E,'5'!$A:$F,3,0),"")</f>
        <v/>
      </c>
      <c r="S2217" s="297" t="str">
        <f>_xlfn.IFNA(VLOOKUP($E:$E,'6'!$A:$F,3,0),"")</f>
        <v/>
      </c>
      <c r="T2217" s="313">
        <v>1</v>
      </c>
      <c r="U2217" s="313">
        <v>125</v>
      </c>
      <c r="V2217" s="313">
        <v>500</v>
      </c>
      <c r="W2217" s="314">
        <v>1.4E-2</v>
      </c>
      <c r="X2217" s="315">
        <v>5.0000000000000002E-5</v>
      </c>
      <c r="Y2217" s="749">
        <v>160</v>
      </c>
      <c r="Z2217" s="282"/>
      <c r="AA2217" s="316" t="s">
        <v>10388</v>
      </c>
      <c r="AB2217" s="282" t="s">
        <v>9163</v>
      </c>
      <c r="AC2217" s="317" t="s">
        <v>2081</v>
      </c>
      <c r="AD2217" s="318" t="s">
        <v>1588</v>
      </c>
      <c r="AE2217" s="319">
        <v>0</v>
      </c>
      <c r="AF2217" s="319" t="s">
        <v>11282</v>
      </c>
      <c r="AG2217" s="320">
        <v>2.11</v>
      </c>
      <c r="AH2217" s="321">
        <f t="shared" si="389"/>
        <v>0</v>
      </c>
      <c r="AI2217" s="287">
        <f>_xlfn.IFNA(VLOOKUP(AD:AD,грп!B:C,2,0),0)</f>
        <v>0</v>
      </c>
      <c r="AJ2217" s="607">
        <v>125</v>
      </c>
      <c r="AK2217" s="672">
        <f t="shared" si="382"/>
        <v>0</v>
      </c>
      <c r="AL2217" s="174"/>
      <c r="AM2217" s="4"/>
    </row>
    <row r="2218" spans="1:39" s="8" customFormat="1" ht="12" customHeight="1" outlineLevel="1" x14ac:dyDescent="0.35">
      <c r="A2218" s="307" t="s">
        <v>10525</v>
      </c>
      <c r="B2218" s="308" t="s">
        <v>7735</v>
      </c>
      <c r="C2218" s="309"/>
      <c r="D2218" s="310" t="s">
        <v>3808</v>
      </c>
      <c r="E2218" s="311" t="s">
        <v>3807</v>
      </c>
      <c r="F2218" s="293"/>
      <c r="G2218" s="293"/>
      <c r="H2218" s="294"/>
      <c r="I2218" s="294" t="str">
        <f>IFERROR(_xlfn.IFNA(VLOOKUP($D:$D,history!$I:$Y,3,0),VLOOKUP(E:E,history!$H:$Y,4,0)),"--")</f>
        <v>--</v>
      </c>
      <c r="J2218" s="282" t="s">
        <v>5946</v>
      </c>
      <c r="K2218" s="282" t="str">
        <f t="shared" si="386"/>
        <v/>
      </c>
      <c r="L2218" s="312">
        <f>IF($A$3="ИМ",ROUND($Y2218*(1-($L$6-$F$4))*(1-$F$3)*(1+$AG$2),2),ROUND($M2218*(1-($L$6-$F$4))*(1-$F$3)*(1+$AG$2),2))</f>
        <v>78.98</v>
      </c>
      <c r="M2218" s="312">
        <f>ROUND(IF($A$3="РЕГИОНЫ",AG2218*$AG$3*$AG$1,IF(AI2218=0,AG2218*$AG$3*$AG$1,AG2218*$AG$3*(1-5%)*$AG$1)),2)</f>
        <v>119.66</v>
      </c>
      <c r="N2218" s="297" t="str">
        <f>_xlfn.IFNA(VLOOKUP($E:$E,'1'!$A:$E,3,0),"")</f>
        <v/>
      </c>
      <c r="O2218" s="297" t="str">
        <f>_xlfn.IFNA(VLOOKUP($E:$E,'2'!$A:$E,3,0),"")</f>
        <v/>
      </c>
      <c r="P2218" s="297" t="str">
        <f>_xlfn.IFNA(VLOOKUP($E:$E,'3'!$A:$D,3,0),"")</f>
        <v/>
      </c>
      <c r="Q2218" s="297" t="str">
        <f>_xlfn.IFNA(VLOOKUP($E:$E,'4'!$A:$F,3,0),"")</f>
        <v/>
      </c>
      <c r="R2218" s="297" t="str">
        <f>_xlfn.IFNA(VLOOKUP($E:$E,'5'!$A:$F,3,0),"")</f>
        <v/>
      </c>
      <c r="S2218" s="297" t="str">
        <f>_xlfn.IFNA(VLOOKUP($E:$E,'6'!$A:$F,3,0),"")</f>
        <v/>
      </c>
      <c r="T2218" s="313">
        <v>1</v>
      </c>
      <c r="U2218" s="313">
        <v>125</v>
      </c>
      <c r="V2218" s="313">
        <v>500</v>
      </c>
      <c r="W2218" s="314">
        <v>1.0999999999999999E-2</v>
      </c>
      <c r="X2218" s="315">
        <v>5.0000000000000002E-5</v>
      </c>
      <c r="Y2218" s="749">
        <v>110</v>
      </c>
      <c r="Z2218" s="282"/>
      <c r="AA2218" s="316" t="s">
        <v>10388</v>
      </c>
      <c r="AB2218" s="282" t="s">
        <v>9163</v>
      </c>
      <c r="AC2218" s="317" t="s">
        <v>2081</v>
      </c>
      <c r="AD2218" s="318" t="s">
        <v>1588</v>
      </c>
      <c r="AE2218" s="319">
        <v>0</v>
      </c>
      <c r="AF2218" s="319" t="s">
        <v>11282</v>
      </c>
      <c r="AG2218" s="320">
        <v>1.5</v>
      </c>
      <c r="AH2218" s="321">
        <f t="shared" si="389"/>
        <v>0</v>
      </c>
      <c r="AI2218" s="287">
        <f>_xlfn.IFNA(VLOOKUP(AD:AD,грп!B:C,2,0),0)</f>
        <v>0</v>
      </c>
      <c r="AJ2218" s="607">
        <v>115</v>
      </c>
      <c r="AK2218" s="672">
        <f t="shared" si="382"/>
        <v>0</v>
      </c>
      <c r="AL2218" s="174"/>
      <c r="AM2218" s="4"/>
    </row>
    <row r="2219" spans="1:39" s="8" customFormat="1" ht="12" customHeight="1" outlineLevel="1" x14ac:dyDescent="0.35">
      <c r="A2219" s="307" t="s">
        <v>10525</v>
      </c>
      <c r="B2219" s="308" t="s">
        <v>7736</v>
      </c>
      <c r="C2219" s="309"/>
      <c r="D2219" s="310" t="s">
        <v>3810</v>
      </c>
      <c r="E2219" s="311" t="s">
        <v>3809</v>
      </c>
      <c r="F2219" s="293"/>
      <c r="G2219" s="293"/>
      <c r="H2219" s="294"/>
      <c r="I2219" s="294" t="str">
        <f>IFERROR(_xlfn.IFNA(VLOOKUP($D:$D,history!$I:$Y,3,0),VLOOKUP(E:E,history!$H:$Y,4,0)),"--")</f>
        <v>--</v>
      </c>
      <c r="J2219" s="282" t="s">
        <v>9870</v>
      </c>
      <c r="K2219" s="282" t="str">
        <f t="shared" si="386"/>
        <v/>
      </c>
      <c r="L2219" s="312">
        <f>IF($A$3="ИМ",ROUND($Y2219*(1-($L$6-$F$4))*(1-$F$3)*(1+$AG$2),2),ROUND($M2219*(1-($L$6-$F$4))*(1-$F$3)*(1+$AG$2),2))</f>
        <v>91.08</v>
      </c>
      <c r="M2219" s="312">
        <f>ROUND(IF($A$3="РЕГИОНЫ",AG2219*$AG$3*$AG$1,IF(AI2219=0,AG2219*$AG$3*$AG$1,AG2219*$AG$3*(1-5%)*$AG$1)),2)</f>
        <v>138</v>
      </c>
      <c r="N2219" s="297" t="str">
        <f>_xlfn.IFNA(VLOOKUP($E:$E,'1'!$A:$E,3,0),"")</f>
        <v/>
      </c>
      <c r="O2219" s="297" t="str">
        <f>_xlfn.IFNA(VLOOKUP($E:$E,'2'!$A:$E,3,0),"")</f>
        <v/>
      </c>
      <c r="P2219" s="297" t="str">
        <f>_xlfn.IFNA(VLOOKUP($E:$E,'3'!$A:$D,3,0),"")</f>
        <v/>
      </c>
      <c r="Q2219" s="297" t="str">
        <f>_xlfn.IFNA(VLOOKUP($E:$E,'4'!$A:$F,3,0),"")</f>
        <v/>
      </c>
      <c r="R2219" s="297" t="str">
        <f>_xlfn.IFNA(VLOOKUP($E:$E,'5'!$A:$F,3,0),"")</f>
        <v/>
      </c>
      <c r="S2219" s="297" t="str">
        <f>_xlfn.IFNA(VLOOKUP($E:$E,'6'!$A:$F,3,0),"")</f>
        <v/>
      </c>
      <c r="T2219" s="313">
        <v>1</v>
      </c>
      <c r="U2219" s="313">
        <v>125</v>
      </c>
      <c r="V2219" s="313">
        <v>500</v>
      </c>
      <c r="W2219" s="314">
        <v>1.0999999999999999E-2</v>
      </c>
      <c r="X2219" s="315">
        <v>4.3333300000000001E-5</v>
      </c>
      <c r="Y2219" s="749">
        <v>130</v>
      </c>
      <c r="Z2219" s="282"/>
      <c r="AA2219" s="316" t="s">
        <v>10390</v>
      </c>
      <c r="AB2219" s="282" t="s">
        <v>9163</v>
      </c>
      <c r="AC2219" s="317" t="s">
        <v>2081</v>
      </c>
      <c r="AD2219" s="318" t="s">
        <v>1588</v>
      </c>
      <c r="AE2219" s="319">
        <v>0</v>
      </c>
      <c r="AF2219" s="319" t="s">
        <v>11282</v>
      </c>
      <c r="AG2219" s="320">
        <v>1.73</v>
      </c>
      <c r="AH2219" s="321">
        <f t="shared" si="389"/>
        <v>0</v>
      </c>
      <c r="AI2219" s="287">
        <f>_xlfn.IFNA(VLOOKUP(AD:AD,грп!B:C,2,0),0)</f>
        <v>0</v>
      </c>
      <c r="AJ2219" s="607">
        <v>250</v>
      </c>
      <c r="AK2219" s="672">
        <f t="shared" si="382"/>
        <v>0</v>
      </c>
      <c r="AL2219" s="174"/>
      <c r="AM2219" s="4"/>
    </row>
    <row r="2220" spans="1:39" s="8" customFormat="1" ht="12" customHeight="1" outlineLevel="1" x14ac:dyDescent="0.35">
      <c r="A2220" s="307" t="s">
        <v>10525</v>
      </c>
      <c r="B2220" s="308" t="s">
        <v>7737</v>
      </c>
      <c r="C2220" s="325" t="s">
        <v>1916</v>
      </c>
      <c r="D2220" s="310" t="s">
        <v>3812</v>
      </c>
      <c r="E2220" s="311" t="s">
        <v>3811</v>
      </c>
      <c r="F2220" s="293"/>
      <c r="G2220" s="293"/>
      <c r="H2220" s="294"/>
      <c r="I2220" s="294" t="str">
        <f>IFERROR(_xlfn.IFNA(VLOOKUP($D:$D,history!$I:$Y,3,0),VLOOKUP(E:E,history!$H:$Y,4,0)),"--")</f>
        <v>--</v>
      </c>
      <c r="J2220" s="282" t="s">
        <v>9870</v>
      </c>
      <c r="K2220" s="282" t="str">
        <f t="shared" si="386"/>
        <v/>
      </c>
      <c r="L2220" s="326">
        <f t="shared" ref="L2220:L2221" si="391">M2220</f>
        <v>48.58</v>
      </c>
      <c r="M2220" s="326">
        <v>48.58</v>
      </c>
      <c r="N2220" s="297" t="str">
        <f>_xlfn.IFNA(VLOOKUP($E:$E,'1'!$A:$E,3,0),"")</f>
        <v/>
      </c>
      <c r="O2220" s="297" t="str">
        <f>_xlfn.IFNA(VLOOKUP($E:$E,'2'!$A:$E,3,0),"")</f>
        <v/>
      </c>
      <c r="P2220" s="297" t="str">
        <f>_xlfn.IFNA(VLOOKUP($E:$E,'3'!$A:$D,3,0),"")</f>
        <v/>
      </c>
      <c r="Q2220" s="297" t="str">
        <f>_xlfn.IFNA(VLOOKUP($E:$E,'4'!$A:$F,3,0),"")</f>
        <v/>
      </c>
      <c r="R2220" s="297" t="str">
        <f>_xlfn.IFNA(VLOOKUP($E:$E,'5'!$A:$F,3,0),"")</f>
        <v/>
      </c>
      <c r="S2220" s="297" t="str">
        <f>_xlfn.IFNA(VLOOKUP($E:$E,'6'!$A:$F,3,0),"")</f>
        <v/>
      </c>
      <c r="T2220" s="313">
        <v>1</v>
      </c>
      <c r="U2220" s="313">
        <v>125</v>
      </c>
      <c r="V2220" s="313">
        <v>500</v>
      </c>
      <c r="W2220" s="314">
        <v>1.2999999999999999E-2</v>
      </c>
      <c r="X2220" s="315">
        <v>4.3333300000000001E-5</v>
      </c>
      <c r="Y2220" s="749">
        <v>70</v>
      </c>
      <c r="Z2220" s="282"/>
      <c r="AA2220" s="316" t="s">
        <v>10388</v>
      </c>
      <c r="AB2220" s="282" t="s">
        <v>9163</v>
      </c>
      <c r="AC2220" s="317" t="s">
        <v>2081</v>
      </c>
      <c r="AD2220" s="318" t="s">
        <v>1588</v>
      </c>
      <c r="AE2220" s="319">
        <v>0</v>
      </c>
      <c r="AF2220" s="319" t="s">
        <v>11305</v>
      </c>
      <c r="AG2220" s="320">
        <v>1.67</v>
      </c>
      <c r="AH2220" s="321">
        <f t="shared" si="389"/>
        <v>0</v>
      </c>
      <c r="AI2220" s="287">
        <f>_xlfn.IFNA(VLOOKUP(AD:AD,грп!B:C,2,0),0)</f>
        <v>0</v>
      </c>
      <c r="AJ2220" s="607">
        <v>125</v>
      </c>
      <c r="AK2220" s="672" t="str">
        <f t="shared" si="382"/>
        <v>спеццена</v>
      </c>
      <c r="AL2220" s="174"/>
      <c r="AM2220" s="4"/>
    </row>
    <row r="2221" spans="1:39" s="8" customFormat="1" ht="12" customHeight="1" outlineLevel="1" x14ac:dyDescent="0.35">
      <c r="A2221" s="307" t="s">
        <v>10525</v>
      </c>
      <c r="B2221" s="308" t="s">
        <v>7738</v>
      </c>
      <c r="C2221" s="325" t="s">
        <v>1916</v>
      </c>
      <c r="D2221" s="310" t="s">
        <v>3814</v>
      </c>
      <c r="E2221" s="311" t="s">
        <v>3813</v>
      </c>
      <c r="F2221" s="293"/>
      <c r="G2221" s="293"/>
      <c r="H2221" s="294"/>
      <c r="I2221" s="294" t="str">
        <f>IFERROR(_xlfn.IFNA(VLOOKUP($D:$D,history!$I:$Y,3,0),VLOOKUP(E:E,history!$H:$Y,4,0)),"--")</f>
        <v>--</v>
      </c>
      <c r="J2221" s="282" t="s">
        <v>9870</v>
      </c>
      <c r="K2221" s="282" t="str">
        <f t="shared" si="386"/>
        <v/>
      </c>
      <c r="L2221" s="326">
        <f t="shared" si="391"/>
        <v>57.3</v>
      </c>
      <c r="M2221" s="326">
        <v>57.3</v>
      </c>
      <c r="N2221" s="297" t="str">
        <f>_xlfn.IFNA(VLOOKUP($E:$E,'1'!$A:$E,3,0),"")</f>
        <v/>
      </c>
      <c r="O2221" s="297" t="str">
        <f>_xlfn.IFNA(VLOOKUP($E:$E,'2'!$A:$E,3,0),"")</f>
        <v/>
      </c>
      <c r="P2221" s="297" t="str">
        <f>_xlfn.IFNA(VLOOKUP($E:$E,'3'!$A:$D,3,0),"")</f>
        <v/>
      </c>
      <c r="Q2221" s="297" t="str">
        <f>_xlfn.IFNA(VLOOKUP($E:$E,'4'!$A:$F,3,0),"")</f>
        <v/>
      </c>
      <c r="R2221" s="297" t="str">
        <f>_xlfn.IFNA(VLOOKUP($E:$E,'5'!$A:$F,3,0),"")</f>
        <v/>
      </c>
      <c r="S2221" s="297" t="str">
        <f>_xlfn.IFNA(VLOOKUP($E:$E,'6'!$A:$F,3,0),"")</f>
        <v/>
      </c>
      <c r="T2221" s="313">
        <v>1</v>
      </c>
      <c r="U2221" s="313">
        <v>125</v>
      </c>
      <c r="V2221" s="313">
        <v>500</v>
      </c>
      <c r="W2221" s="314">
        <v>1.4999999999999999E-2</v>
      </c>
      <c r="X2221" s="315">
        <v>4.3333300000000001E-5</v>
      </c>
      <c r="Y2221" s="749">
        <v>80</v>
      </c>
      <c r="Z2221" s="282"/>
      <c r="AA2221" s="316" t="s">
        <v>10388</v>
      </c>
      <c r="AB2221" s="282" t="s">
        <v>9163</v>
      </c>
      <c r="AC2221" s="317" t="s">
        <v>2081</v>
      </c>
      <c r="AD2221" s="318" t="s">
        <v>1588</v>
      </c>
      <c r="AE2221" s="319">
        <v>0</v>
      </c>
      <c r="AF2221" s="319" t="s">
        <v>11305</v>
      </c>
      <c r="AG2221" s="320">
        <v>1.97</v>
      </c>
      <c r="AH2221" s="321">
        <f t="shared" si="389"/>
        <v>0</v>
      </c>
      <c r="AI2221" s="287">
        <f>_xlfn.IFNA(VLOOKUP(AD:AD,грп!B:C,2,0),0)</f>
        <v>0</v>
      </c>
      <c r="AJ2221" s="607">
        <v>125</v>
      </c>
      <c r="AK2221" s="672" t="str">
        <f t="shared" si="382"/>
        <v>спеццена</v>
      </c>
      <c r="AL2221" s="174"/>
      <c r="AM2221" s="4"/>
    </row>
    <row r="2222" spans="1:39" s="8" customFormat="1" ht="12" customHeight="1" outlineLevel="1" x14ac:dyDescent="0.35">
      <c r="A2222" s="307" t="s">
        <v>10525</v>
      </c>
      <c r="B2222" s="308" t="s">
        <v>7739</v>
      </c>
      <c r="C2222" s="309"/>
      <c r="D2222" s="310" t="s">
        <v>3816</v>
      </c>
      <c r="E2222" s="311" t="s">
        <v>3815</v>
      </c>
      <c r="F2222" s="293"/>
      <c r="G2222" s="293"/>
      <c r="H2222" s="294"/>
      <c r="I2222" s="294" t="str">
        <f>IFERROR(_xlfn.IFNA(VLOOKUP($D:$D,history!$I:$Y,3,0),VLOOKUP(E:E,history!$H:$Y,4,0)),"--")</f>
        <v>--</v>
      </c>
      <c r="J2222" s="282" t="s">
        <v>5946</v>
      </c>
      <c r="K2222" s="282" t="str">
        <f t="shared" si="386"/>
        <v/>
      </c>
      <c r="L2222" s="312">
        <f>IF($A$3="ИМ",ROUND($Y2222*(1-($L$6-$F$4))*(1-$F$3)*(1+$AG$2),2),ROUND($M2222*(1-($L$6-$F$4))*(1-$F$3)*(1+$AG$2),2))</f>
        <v>103.72</v>
      </c>
      <c r="M2222" s="312">
        <f>ROUND(IF($A$3="РЕГИОНЫ",AG2222*$AG$3*$AG$1,IF(AI2222=0,AG2222*$AG$3*$AG$1,AG2222*$AG$3*(1-5%)*$AG$1)),2)</f>
        <v>157.15</v>
      </c>
      <c r="N2222" s="297" t="str">
        <f>_xlfn.IFNA(VLOOKUP($E:$E,'1'!$A:$E,3,0),"")</f>
        <v/>
      </c>
      <c r="O2222" s="297" t="str">
        <f>_xlfn.IFNA(VLOOKUP($E:$E,'2'!$A:$E,3,0),"")</f>
        <v/>
      </c>
      <c r="P2222" s="297" t="str">
        <f>_xlfn.IFNA(VLOOKUP($E:$E,'3'!$A:$D,3,0),"")</f>
        <v/>
      </c>
      <c r="Q2222" s="297" t="str">
        <f>_xlfn.IFNA(VLOOKUP($E:$E,'4'!$A:$F,3,0),"")</f>
        <v/>
      </c>
      <c r="R2222" s="297" t="str">
        <f>_xlfn.IFNA(VLOOKUP($E:$E,'5'!$A:$F,3,0),"")</f>
        <v/>
      </c>
      <c r="S2222" s="297" t="str">
        <f>_xlfn.IFNA(VLOOKUP($E:$E,'6'!$A:$F,3,0),"")</f>
        <v/>
      </c>
      <c r="T2222" s="313">
        <v>1</v>
      </c>
      <c r="U2222" s="313">
        <v>125</v>
      </c>
      <c r="V2222" s="313">
        <v>500</v>
      </c>
      <c r="W2222" s="314">
        <v>1.4999999999999999E-2</v>
      </c>
      <c r="X2222" s="315">
        <v>5.0000000000000002E-5</v>
      </c>
      <c r="Y2222" s="749">
        <v>150</v>
      </c>
      <c r="Z2222" s="282"/>
      <c r="AA2222" s="316" t="s">
        <v>10388</v>
      </c>
      <c r="AB2222" s="282" t="s">
        <v>9163</v>
      </c>
      <c r="AC2222" s="317" t="s">
        <v>2081</v>
      </c>
      <c r="AD2222" s="318" t="s">
        <v>1588</v>
      </c>
      <c r="AE2222" s="319">
        <v>0</v>
      </c>
      <c r="AF2222" s="319" t="s">
        <v>11282</v>
      </c>
      <c r="AG2222" s="320">
        <v>1.97</v>
      </c>
      <c r="AH2222" s="321">
        <f t="shared" si="389"/>
        <v>0</v>
      </c>
      <c r="AI2222" s="287">
        <f>_xlfn.IFNA(VLOOKUP(AD:AD,грп!B:C,2,0),0)</f>
        <v>0</v>
      </c>
      <c r="AJ2222" s="607">
        <v>0</v>
      </c>
      <c r="AK2222" s="672">
        <f t="shared" si="382"/>
        <v>0</v>
      </c>
      <c r="AL2222" s="174"/>
      <c r="AM2222" s="4"/>
    </row>
    <row r="2223" spans="1:39" s="8" customFormat="1" ht="12" customHeight="1" outlineLevel="1" x14ac:dyDescent="0.35">
      <c r="A2223" s="307" t="s">
        <v>10525</v>
      </c>
      <c r="B2223" s="308" t="s">
        <v>7740</v>
      </c>
      <c r="C2223" s="325" t="s">
        <v>1916</v>
      </c>
      <c r="D2223" s="310" t="s">
        <v>3818</v>
      </c>
      <c r="E2223" s="311" t="s">
        <v>3817</v>
      </c>
      <c r="F2223" s="293"/>
      <c r="G2223" s="293"/>
      <c r="H2223" s="294"/>
      <c r="I2223" s="294" t="str">
        <f>IFERROR(_xlfn.IFNA(VLOOKUP($D:$D,history!$I:$Y,3,0),VLOOKUP(E:E,history!$H:$Y,4,0)),"--")</f>
        <v>--</v>
      </c>
      <c r="J2223" s="282" t="s">
        <v>9870</v>
      </c>
      <c r="K2223" s="282" t="str">
        <f t="shared" si="386"/>
        <v/>
      </c>
      <c r="L2223" s="326">
        <f>M2223</f>
        <v>67.19</v>
      </c>
      <c r="M2223" s="326">
        <v>67.19</v>
      </c>
      <c r="N2223" s="297" t="str">
        <f>_xlfn.IFNA(VLOOKUP($E:$E,'1'!$A:$E,3,0),"")</f>
        <v/>
      </c>
      <c r="O2223" s="297" t="str">
        <f>_xlfn.IFNA(VLOOKUP($E:$E,'2'!$A:$E,3,0),"")</f>
        <v/>
      </c>
      <c r="P2223" s="297" t="str">
        <f>_xlfn.IFNA(VLOOKUP($E:$E,'3'!$A:$D,3,0),"")</f>
        <v/>
      </c>
      <c r="Q2223" s="297" t="str">
        <f>_xlfn.IFNA(VLOOKUP($E:$E,'4'!$A:$F,3,0),"")</f>
        <v/>
      </c>
      <c r="R2223" s="297" t="str">
        <f>_xlfn.IFNA(VLOOKUP($E:$E,'5'!$A:$F,3,0),"")</f>
        <v/>
      </c>
      <c r="S2223" s="297" t="str">
        <f>_xlfn.IFNA(VLOOKUP($E:$E,'6'!$A:$F,3,0),"")</f>
        <v/>
      </c>
      <c r="T2223" s="313">
        <v>1</v>
      </c>
      <c r="U2223" s="313">
        <v>125</v>
      </c>
      <c r="V2223" s="313">
        <v>500</v>
      </c>
      <c r="W2223" s="314">
        <v>1.7000000000000001E-2</v>
      </c>
      <c r="X2223" s="315">
        <v>4.3333300000000001E-5</v>
      </c>
      <c r="Y2223" s="749">
        <v>90</v>
      </c>
      <c r="Z2223" s="282"/>
      <c r="AA2223" s="316" t="s">
        <v>10388</v>
      </c>
      <c r="AB2223" s="282" t="s">
        <v>9163</v>
      </c>
      <c r="AC2223" s="317" t="s">
        <v>2081</v>
      </c>
      <c r="AD2223" s="318" t="s">
        <v>1588</v>
      </c>
      <c r="AE2223" s="319">
        <v>0</v>
      </c>
      <c r="AF2223" s="319" t="s">
        <v>11305</v>
      </c>
      <c r="AG2223" s="320">
        <v>2.31</v>
      </c>
      <c r="AH2223" s="321">
        <f t="shared" si="389"/>
        <v>0</v>
      </c>
      <c r="AI2223" s="287">
        <f>_xlfn.IFNA(VLOOKUP(AD:AD,грп!B:C,2,0),0)</f>
        <v>0</v>
      </c>
      <c r="AJ2223" s="607">
        <v>115</v>
      </c>
      <c r="AK2223" s="672" t="str">
        <f t="shared" si="382"/>
        <v>спеццена</v>
      </c>
      <c r="AL2223" s="174"/>
      <c r="AM2223" s="4"/>
    </row>
    <row r="2224" spans="1:39" s="4" customFormat="1" ht="12" customHeight="1" outlineLevel="1" x14ac:dyDescent="0.35">
      <c r="A2224" s="307" t="s">
        <v>10525</v>
      </c>
      <c r="B2224" s="308" t="s">
        <v>7741</v>
      </c>
      <c r="C2224" s="309"/>
      <c r="D2224" s="310" t="s">
        <v>3820</v>
      </c>
      <c r="E2224" s="311" t="s">
        <v>3819</v>
      </c>
      <c r="F2224" s="293"/>
      <c r="G2224" s="293"/>
      <c r="H2224" s="294"/>
      <c r="I2224" s="294" t="str">
        <f>IFERROR(_xlfn.IFNA(VLOOKUP($D:$D,history!$I:$Y,3,0),VLOOKUP(E:E,history!$H:$Y,4,0)),"--")</f>
        <v>--</v>
      </c>
      <c r="J2224" s="282" t="s">
        <v>9870</v>
      </c>
      <c r="K2224" s="282" t="str">
        <f t="shared" si="386"/>
        <v/>
      </c>
      <c r="L2224" s="312">
        <f>IF($A$3="ИМ",ROUND($Y2224*(1-($L$6-$F$4))*(1-$F$3)*(1+$AG$2),2),ROUND($M2224*(1-($L$6-$F$4))*(1-$F$3)*(1+$AG$2),2))</f>
        <v>138.99</v>
      </c>
      <c r="M2224" s="312">
        <f>ROUND(IF($A$3="РЕГИОНЫ",AG2224*$AG$3*$AG$1,IF(AI2224=0,AG2224*$AG$3*$AG$1,AG2224*$AG$3*(1-5%)*$AG$1)),2)</f>
        <v>210.59</v>
      </c>
      <c r="N2224" s="297" t="str">
        <f>_xlfn.IFNA(VLOOKUP($E:$E,'1'!$A:$E,3,0),"")</f>
        <v/>
      </c>
      <c r="O2224" s="297" t="str">
        <f>_xlfn.IFNA(VLOOKUP($E:$E,'2'!$A:$E,3,0),"")</f>
        <v/>
      </c>
      <c r="P2224" s="297" t="str">
        <f>_xlfn.IFNA(VLOOKUP($E:$E,'3'!$A:$D,3,0),"")</f>
        <v/>
      </c>
      <c r="Q2224" s="297" t="str">
        <f>_xlfn.IFNA(VLOOKUP($E:$E,'4'!$A:$F,3,0),"")</f>
        <v/>
      </c>
      <c r="R2224" s="297" t="str">
        <f>_xlfn.IFNA(VLOOKUP($E:$E,'5'!$A:$F,3,0),"")</f>
        <v/>
      </c>
      <c r="S2224" s="297" t="str">
        <f>_xlfn.IFNA(VLOOKUP($E:$E,'6'!$A:$F,3,0),"")</f>
        <v/>
      </c>
      <c r="T2224" s="313">
        <v>1</v>
      </c>
      <c r="U2224" s="313">
        <v>125</v>
      </c>
      <c r="V2224" s="313">
        <v>500</v>
      </c>
      <c r="W2224" s="314">
        <v>0.02</v>
      </c>
      <c r="X2224" s="315">
        <v>5.0000000000000002E-5</v>
      </c>
      <c r="Y2224" s="749">
        <v>190</v>
      </c>
      <c r="Z2224" s="282"/>
      <c r="AA2224" s="316" t="s">
        <v>10388</v>
      </c>
      <c r="AB2224" s="282" t="s">
        <v>9163</v>
      </c>
      <c r="AC2224" s="317" t="s">
        <v>2081</v>
      </c>
      <c r="AD2224" s="318" t="s">
        <v>1588</v>
      </c>
      <c r="AE2224" s="319">
        <v>0</v>
      </c>
      <c r="AF2224" s="319" t="s">
        <v>11282</v>
      </c>
      <c r="AG2224" s="320">
        <v>2.64</v>
      </c>
      <c r="AH2224" s="321">
        <f t="shared" si="389"/>
        <v>0</v>
      </c>
      <c r="AI2224" s="287">
        <f>_xlfn.IFNA(VLOOKUP(AD:AD,грп!B:C,2,0),0)</f>
        <v>0</v>
      </c>
      <c r="AJ2224" s="607">
        <v>120</v>
      </c>
      <c r="AK2224" s="672">
        <f t="shared" si="382"/>
        <v>0</v>
      </c>
      <c r="AL2224" s="174"/>
    </row>
    <row r="2225" spans="1:39" s="4" customFormat="1" ht="12" customHeight="1" outlineLevel="1" x14ac:dyDescent="0.35">
      <c r="A2225" s="307" t="s">
        <v>10525</v>
      </c>
      <c r="B2225" s="308" t="s">
        <v>7742</v>
      </c>
      <c r="C2225" s="325" t="s">
        <v>1916</v>
      </c>
      <c r="D2225" s="310" t="s">
        <v>3822</v>
      </c>
      <c r="E2225" s="311" t="s">
        <v>3821</v>
      </c>
      <c r="F2225" s="293"/>
      <c r="G2225" s="293"/>
      <c r="H2225" s="294"/>
      <c r="I2225" s="294" t="str">
        <f>IFERROR(_xlfn.IFNA(VLOOKUP($D:$D,history!$I:$Y,3,0),VLOOKUP(E:E,history!$H:$Y,4,0)),"--")</f>
        <v>--</v>
      </c>
      <c r="J2225" s="282" t="s">
        <v>9870</v>
      </c>
      <c r="K2225" s="282" t="str">
        <f t="shared" si="386"/>
        <v/>
      </c>
      <c r="L2225" s="326">
        <f>M2225</f>
        <v>107.05</v>
      </c>
      <c r="M2225" s="326">
        <v>107.05</v>
      </c>
      <c r="N2225" s="297" t="str">
        <f>_xlfn.IFNA(VLOOKUP($E:$E,'1'!$A:$E,3,0),"")</f>
        <v/>
      </c>
      <c r="O2225" s="297" t="str">
        <f>_xlfn.IFNA(VLOOKUP($E:$E,'2'!$A:$E,3,0),"")</f>
        <v/>
      </c>
      <c r="P2225" s="297" t="str">
        <f>_xlfn.IFNA(VLOOKUP($E:$E,'3'!$A:$D,3,0),"")</f>
        <v/>
      </c>
      <c r="Q2225" s="297" t="str">
        <f>_xlfn.IFNA(VLOOKUP($E:$E,'4'!$A:$F,3,0),"")</f>
        <v/>
      </c>
      <c r="R2225" s="297" t="str">
        <f>_xlfn.IFNA(VLOOKUP($E:$E,'5'!$A:$F,3,0),"")</f>
        <v/>
      </c>
      <c r="S2225" s="297" t="str">
        <f>_xlfn.IFNA(VLOOKUP($E:$E,'6'!$A:$F,3,0),"")</f>
        <v/>
      </c>
      <c r="T2225" s="313">
        <v>1</v>
      </c>
      <c r="U2225" s="313">
        <v>50</v>
      </c>
      <c r="V2225" s="313">
        <v>200</v>
      </c>
      <c r="W2225" s="314">
        <v>3.2000000000000001E-2</v>
      </c>
      <c r="X2225" s="315">
        <v>1.0666670000000001E-4</v>
      </c>
      <c r="Y2225" s="749">
        <v>150</v>
      </c>
      <c r="Z2225" s="282"/>
      <c r="AA2225" s="316" t="s">
        <v>10388</v>
      </c>
      <c r="AB2225" s="282" t="s">
        <v>9163</v>
      </c>
      <c r="AC2225" s="317" t="s">
        <v>2081</v>
      </c>
      <c r="AD2225" s="318" t="s">
        <v>1588</v>
      </c>
      <c r="AE2225" s="319">
        <v>0</v>
      </c>
      <c r="AF2225" s="319" t="s">
        <v>11305</v>
      </c>
      <c r="AG2225" s="320">
        <v>3.68</v>
      </c>
      <c r="AH2225" s="321">
        <f t="shared" si="389"/>
        <v>0</v>
      </c>
      <c r="AI2225" s="287">
        <f>_xlfn.IFNA(VLOOKUP(AD:AD,грп!B:C,2,0),0)</f>
        <v>0</v>
      </c>
      <c r="AJ2225" s="607">
        <v>50</v>
      </c>
      <c r="AK2225" s="672" t="str">
        <f t="shared" ref="AK2225:AK2288" si="392">C2225</f>
        <v>спеццена</v>
      </c>
      <c r="AL2225" s="174"/>
    </row>
    <row r="2226" spans="1:39" s="4" customFormat="1" ht="12" customHeight="1" outlineLevel="1" x14ac:dyDescent="0.35">
      <c r="A2226" s="307" t="s">
        <v>10525</v>
      </c>
      <c r="B2226" s="308" t="s">
        <v>7743</v>
      </c>
      <c r="C2226" s="309"/>
      <c r="D2226" s="310" t="s">
        <v>3824</v>
      </c>
      <c r="E2226" s="311" t="s">
        <v>3823</v>
      </c>
      <c r="F2226" s="293"/>
      <c r="G2226" s="293"/>
      <c r="H2226" s="294"/>
      <c r="I2226" s="294" t="str">
        <f>IFERROR(_xlfn.IFNA(VLOOKUP($D:$D,history!$I:$Y,3,0),VLOOKUP(E:E,history!$H:$Y,4,0)),"--")</f>
        <v>--</v>
      </c>
      <c r="J2226" s="282" t="s">
        <v>9870</v>
      </c>
      <c r="K2226" s="282" t="str">
        <f t="shared" si="386"/>
        <v/>
      </c>
      <c r="L2226" s="312">
        <f>IF($A$3="ИМ",ROUND($Y2226*(1-($L$6-$F$4))*(1-$F$3)*(1+$AG$2),2),ROUND($M2226*(1-($L$6-$F$4))*(1-$F$3)*(1+$AG$2),2))</f>
        <v>260.61</v>
      </c>
      <c r="M2226" s="312">
        <f>ROUND(IF($A$3="РЕГИОНЫ",AG2226*$AG$3*$AG$1,IF(AI2226=0,AG2226*$AG$3*$AG$1,AG2226*$AG$3*(1-5%)*$AG$1)),2)</f>
        <v>394.86</v>
      </c>
      <c r="N2226" s="297" t="str">
        <f>_xlfn.IFNA(VLOOKUP($E:$E,'1'!$A:$E,3,0),"")</f>
        <v/>
      </c>
      <c r="O2226" s="297" t="str">
        <f>_xlfn.IFNA(VLOOKUP($E:$E,'2'!$A:$E,3,0),"")</f>
        <v/>
      </c>
      <c r="P2226" s="297" t="str">
        <f>_xlfn.IFNA(VLOOKUP($E:$E,'3'!$A:$D,3,0),"")</f>
        <v/>
      </c>
      <c r="Q2226" s="297" t="str">
        <f>_xlfn.IFNA(VLOOKUP($E:$E,'4'!$A:$F,3,0),"")</f>
        <v/>
      </c>
      <c r="R2226" s="297" t="str">
        <f>_xlfn.IFNA(VLOOKUP($E:$E,'5'!$A:$F,3,0),"")</f>
        <v/>
      </c>
      <c r="S2226" s="297" t="str">
        <f>_xlfn.IFNA(VLOOKUP($E:$E,'6'!$A:$F,3,0),"")</f>
        <v/>
      </c>
      <c r="T2226" s="313">
        <v>1</v>
      </c>
      <c r="U2226" s="313">
        <v>50</v>
      </c>
      <c r="V2226" s="313">
        <v>200</v>
      </c>
      <c r="W2226" s="314">
        <v>0.04</v>
      </c>
      <c r="X2226" s="315">
        <v>1.06E-4</v>
      </c>
      <c r="Y2226" s="749">
        <v>380</v>
      </c>
      <c r="Z2226" s="282"/>
      <c r="AA2226" s="316" t="s">
        <v>393</v>
      </c>
      <c r="AB2226" s="282" t="s">
        <v>9163</v>
      </c>
      <c r="AC2226" s="317" t="s">
        <v>2081</v>
      </c>
      <c r="AD2226" s="318" t="s">
        <v>1588</v>
      </c>
      <c r="AE2226" s="319">
        <v>0</v>
      </c>
      <c r="AF2226" s="319" t="s">
        <v>11282</v>
      </c>
      <c r="AG2226" s="320">
        <v>4.95</v>
      </c>
      <c r="AH2226" s="321">
        <f t="shared" si="389"/>
        <v>0</v>
      </c>
      <c r="AI2226" s="287">
        <f>_xlfn.IFNA(VLOOKUP(AD:AD,грп!B:C,2,0),0)</f>
        <v>0</v>
      </c>
      <c r="AJ2226" s="607">
        <v>89</v>
      </c>
      <c r="AK2226" s="672">
        <f t="shared" si="392"/>
        <v>0</v>
      </c>
      <c r="AL2226" s="174"/>
    </row>
    <row r="2227" spans="1:39" s="4" customFormat="1" ht="12" customHeight="1" outlineLevel="1" x14ac:dyDescent="0.35">
      <c r="A2227" s="307" t="s">
        <v>10525</v>
      </c>
      <c r="B2227" s="308" t="s">
        <v>7744</v>
      </c>
      <c r="C2227" s="325" t="s">
        <v>1916</v>
      </c>
      <c r="D2227" s="310" t="s">
        <v>3826</v>
      </c>
      <c r="E2227" s="311" t="s">
        <v>3825</v>
      </c>
      <c r="F2227" s="293"/>
      <c r="G2227" s="293"/>
      <c r="H2227" s="294"/>
      <c r="I2227" s="294" t="str">
        <f>IFERROR(_xlfn.IFNA(VLOOKUP($D:$D,history!$I:$Y,3,0),VLOOKUP(E:E,history!$H:$Y,4,0)),"--")</f>
        <v>--</v>
      </c>
      <c r="J2227" s="282" t="s">
        <v>9870</v>
      </c>
      <c r="K2227" s="282" t="str">
        <f t="shared" si="386"/>
        <v/>
      </c>
      <c r="L2227" s="326">
        <f t="shared" ref="L2227:L2228" si="393">M2227</f>
        <v>185</v>
      </c>
      <c r="M2227" s="326">
        <v>185</v>
      </c>
      <c r="N2227" s="297" t="str">
        <f>_xlfn.IFNA(VLOOKUP($E:$E,'1'!$A:$E,3,0),"")</f>
        <v/>
      </c>
      <c r="O2227" s="297" t="str">
        <f>_xlfn.IFNA(VLOOKUP($E:$E,'2'!$A:$E,3,0),"")</f>
        <v/>
      </c>
      <c r="P2227" s="297" t="str">
        <f>_xlfn.IFNA(VLOOKUP($E:$E,'3'!$A:$D,3,0),"")</f>
        <v/>
      </c>
      <c r="Q2227" s="297" t="str">
        <f>_xlfn.IFNA(VLOOKUP($E:$E,'4'!$A:$F,3,0),"")</f>
        <v/>
      </c>
      <c r="R2227" s="297" t="str">
        <f>_xlfn.IFNA(VLOOKUP($E:$E,'5'!$A:$F,3,0),"")</f>
        <v/>
      </c>
      <c r="S2227" s="297" t="str">
        <f>_xlfn.IFNA(VLOOKUP($E:$E,'6'!$A:$F,3,0),"")</f>
        <v/>
      </c>
      <c r="T2227" s="313">
        <v>1</v>
      </c>
      <c r="U2227" s="313">
        <v>50</v>
      </c>
      <c r="V2227" s="313">
        <v>200</v>
      </c>
      <c r="W2227" s="314">
        <v>5.0999999999999997E-2</v>
      </c>
      <c r="X2227" s="315">
        <v>1.0666670000000001E-4</v>
      </c>
      <c r="Y2227" s="749">
        <v>260</v>
      </c>
      <c r="Z2227" s="282"/>
      <c r="AA2227" s="316" t="s">
        <v>10388</v>
      </c>
      <c r="AB2227" s="282" t="s">
        <v>9163</v>
      </c>
      <c r="AC2227" s="317" t="s">
        <v>2081</v>
      </c>
      <c r="AD2227" s="318" t="s">
        <v>1588</v>
      </c>
      <c r="AE2227" s="319">
        <v>0</v>
      </c>
      <c r="AF2227" s="319" t="s">
        <v>11305</v>
      </c>
      <c r="AG2227" s="320">
        <v>6.36</v>
      </c>
      <c r="AH2227" s="321">
        <f t="shared" si="389"/>
        <v>0</v>
      </c>
      <c r="AI2227" s="287">
        <f>_xlfn.IFNA(VLOOKUP(AD:AD,грп!B:C,2,0),0)</f>
        <v>0</v>
      </c>
      <c r="AJ2227" s="607">
        <v>47</v>
      </c>
      <c r="AK2227" s="672" t="str">
        <f t="shared" si="392"/>
        <v>спеццена</v>
      </c>
      <c r="AL2227" s="174"/>
    </row>
    <row r="2228" spans="1:39" s="4" customFormat="1" ht="12" customHeight="1" outlineLevel="1" x14ac:dyDescent="0.35">
      <c r="A2228" s="307" t="s">
        <v>10525</v>
      </c>
      <c r="B2228" s="308" t="s">
        <v>7745</v>
      </c>
      <c r="C2228" s="325" t="s">
        <v>1916</v>
      </c>
      <c r="D2228" s="310" t="s">
        <v>3828</v>
      </c>
      <c r="E2228" s="311" t="s">
        <v>3827</v>
      </c>
      <c r="F2228" s="293"/>
      <c r="G2228" s="293"/>
      <c r="H2228" s="294"/>
      <c r="I2228" s="294" t="str">
        <f>IFERROR(_xlfn.IFNA(VLOOKUP($D:$D,history!$I:$Y,3,0),VLOOKUP(E:E,history!$H:$Y,4,0)),"--")</f>
        <v>--</v>
      </c>
      <c r="J2228" s="282" t="s">
        <v>9870</v>
      </c>
      <c r="K2228" s="282" t="str">
        <f t="shared" si="386"/>
        <v/>
      </c>
      <c r="L2228" s="326">
        <f t="shared" si="393"/>
        <v>235.62</v>
      </c>
      <c r="M2228" s="326">
        <v>235.62</v>
      </c>
      <c r="N2228" s="297" t="str">
        <f>_xlfn.IFNA(VLOOKUP($E:$E,'1'!$A:$E,3,0),"")</f>
        <v/>
      </c>
      <c r="O2228" s="297" t="str">
        <f>_xlfn.IFNA(VLOOKUP($E:$E,'2'!$A:$E,3,0),"")</f>
        <v/>
      </c>
      <c r="P2228" s="297" t="str">
        <f>_xlfn.IFNA(VLOOKUP($E:$E,'3'!$A:$D,3,0),"")</f>
        <v/>
      </c>
      <c r="Q2228" s="297" t="str">
        <f>_xlfn.IFNA(VLOOKUP($E:$E,'4'!$A:$F,3,0),"")</f>
        <v/>
      </c>
      <c r="R2228" s="297" t="str">
        <f>_xlfn.IFNA(VLOOKUP($E:$E,'5'!$A:$F,3,0),"")</f>
        <v/>
      </c>
      <c r="S2228" s="297" t="str">
        <f>_xlfn.IFNA(VLOOKUP($E:$E,'6'!$A:$F,3,0),"")</f>
        <v/>
      </c>
      <c r="T2228" s="313">
        <v>1</v>
      </c>
      <c r="U2228" s="313">
        <v>50</v>
      </c>
      <c r="V2228" s="313">
        <v>200</v>
      </c>
      <c r="W2228" s="314">
        <v>6.4000000000000001E-2</v>
      </c>
      <c r="X2228" s="315">
        <v>1.0666670000000001E-4</v>
      </c>
      <c r="Y2228" s="749">
        <v>330</v>
      </c>
      <c r="Z2228" s="282"/>
      <c r="AA2228" s="316" t="s">
        <v>10388</v>
      </c>
      <c r="AB2228" s="282" t="s">
        <v>9163</v>
      </c>
      <c r="AC2228" s="317" t="s">
        <v>2081</v>
      </c>
      <c r="AD2228" s="318" t="s">
        <v>1588</v>
      </c>
      <c r="AE2228" s="319">
        <v>0</v>
      </c>
      <c r="AF2228" s="319" t="s">
        <v>11305</v>
      </c>
      <c r="AG2228" s="320">
        <v>8.1</v>
      </c>
      <c r="AH2228" s="321">
        <f t="shared" si="389"/>
        <v>0</v>
      </c>
      <c r="AI2228" s="287">
        <f>_xlfn.IFNA(VLOOKUP(AD:AD,грп!B:C,2,0),0)</f>
        <v>0</v>
      </c>
      <c r="AJ2228" s="607">
        <v>96</v>
      </c>
      <c r="AK2228" s="672" t="str">
        <f t="shared" si="392"/>
        <v>спеццена</v>
      </c>
      <c r="AL2228" s="174"/>
    </row>
    <row r="2229" spans="1:39" s="4" customFormat="1" ht="12" customHeight="1" outlineLevel="1" x14ac:dyDescent="0.35">
      <c r="A2229" s="307" t="s">
        <v>10525</v>
      </c>
      <c r="B2229" s="308" t="s">
        <v>7746</v>
      </c>
      <c r="C2229" s="309"/>
      <c r="D2229" s="310" t="s">
        <v>4940</v>
      </c>
      <c r="E2229" s="292" t="s">
        <v>4653</v>
      </c>
      <c r="F2229" s="293"/>
      <c r="G2229" s="293"/>
      <c r="H2229" s="294">
        <v>17</v>
      </c>
      <c r="I2229" s="294" t="str">
        <f>IFERROR(_xlfn.IFNA(VLOOKUP($D:$D,history!$I:$Y,3,0),VLOOKUP(E:E,history!$H:$Y,4,0)),"--")</f>
        <v>--</v>
      </c>
      <c r="J2229" s="282" t="s">
        <v>9868</v>
      </c>
      <c r="K2229" s="282" t="str">
        <f t="shared" si="386"/>
        <v/>
      </c>
      <c r="L2229" s="312">
        <f>IF($A$3="ИМ",ROUND($Y2229*(1-($L$6-$F$4))*(1-$F$3)*(1+$AG$2),2),ROUND($M2229*(1-($L$6-$F$4))*(1-$F$3)*(1+$AG$2),2))</f>
        <v>393.81</v>
      </c>
      <c r="M2229" s="312">
        <f>ROUND(IF($A$3="РЕГИОНЫ",AG2229*$AG$3*$AG$1,IF(AI2229=0,AG2229*$AG$3*$AG$1,AG2229*$AG$3*(1-5%)*$AG$1)),2)</f>
        <v>596.67999999999995</v>
      </c>
      <c r="N2229" s="297" t="str">
        <f>_xlfn.IFNA(VLOOKUP($E:$E,'1'!$A:$E,3,0),"")</f>
        <v/>
      </c>
      <c r="O2229" s="297" t="str">
        <f>_xlfn.IFNA(VLOOKUP($E:$E,'2'!$A:$E,3,0),"")</f>
        <v/>
      </c>
      <c r="P2229" s="297" t="str">
        <f>_xlfn.IFNA(VLOOKUP($E:$E,'3'!$A:$D,3,0),"")</f>
        <v/>
      </c>
      <c r="Q2229" s="297" t="str">
        <f>_xlfn.IFNA(VLOOKUP($E:$E,'4'!$A:$F,3,0),"")</f>
        <v/>
      </c>
      <c r="R2229" s="297" t="str">
        <f>_xlfn.IFNA(VLOOKUP($E:$E,'5'!$A:$F,3,0),"")</f>
        <v/>
      </c>
      <c r="S2229" s="297" t="str">
        <f>_xlfn.IFNA(VLOOKUP($E:$E,'6'!$A:$F,3,0),"")</f>
        <v/>
      </c>
      <c r="T2229" s="313">
        <v>1</v>
      </c>
      <c r="U2229" s="313">
        <v>10</v>
      </c>
      <c r="V2229" s="313">
        <v>80</v>
      </c>
      <c r="W2229" s="314">
        <v>5.0999999999999997E-2</v>
      </c>
      <c r="X2229" s="315">
        <v>2.8846150000000001E-4</v>
      </c>
      <c r="Y2229" s="749">
        <v>570</v>
      </c>
      <c r="Z2229" s="282"/>
      <c r="AA2229" s="316" t="s">
        <v>10391</v>
      </c>
      <c r="AB2229" s="282" t="s">
        <v>9163</v>
      </c>
      <c r="AC2229" s="317" t="s">
        <v>2081</v>
      </c>
      <c r="AD2229" s="318" t="s">
        <v>3568</v>
      </c>
      <c r="AE2229" s="319">
        <v>0</v>
      </c>
      <c r="AF2229" s="319" t="s">
        <v>11282</v>
      </c>
      <c r="AG2229" s="320">
        <v>7.48</v>
      </c>
      <c r="AH2229" s="321">
        <f t="shared" si="389"/>
        <v>0</v>
      </c>
      <c r="AI2229" s="287">
        <f>_xlfn.IFNA(VLOOKUP(AD:AD,грп!B:C,2,0),0)</f>
        <v>0</v>
      </c>
      <c r="AJ2229" s="607">
        <v>20</v>
      </c>
      <c r="AK2229" s="672">
        <f t="shared" si="392"/>
        <v>0</v>
      </c>
      <c r="AL2229" s="174"/>
    </row>
    <row r="2230" spans="1:39" s="4" customFormat="1" ht="12" customHeight="1" outlineLevel="1" x14ac:dyDescent="0.35">
      <c r="A2230" s="307" t="s">
        <v>10525</v>
      </c>
      <c r="B2230" s="308" t="s">
        <v>7747</v>
      </c>
      <c r="C2230" s="309"/>
      <c r="D2230" s="310" t="s">
        <v>4941</v>
      </c>
      <c r="E2230" s="292" t="s">
        <v>4654</v>
      </c>
      <c r="F2230" s="293"/>
      <c r="G2230" s="293"/>
      <c r="H2230" s="294"/>
      <c r="I2230" s="294" t="str">
        <f>IFERROR(_xlfn.IFNA(VLOOKUP($D:$D,history!$I:$Y,3,0),VLOOKUP(E:E,history!$H:$Y,4,0)),"--")</f>
        <v>--</v>
      </c>
      <c r="J2230" s="282" t="s">
        <v>5946</v>
      </c>
      <c r="K2230" s="282" t="str">
        <f t="shared" si="386"/>
        <v/>
      </c>
      <c r="L2230" s="312">
        <f>IF($A$3="ИМ",ROUND($Y2230*(1-($L$6-$F$4))*(1-$F$3)*(1+$AG$2),2),ROUND($M2230*(1-($L$6-$F$4))*(1-$F$3)*(1+$AG$2),2))</f>
        <v>610.19000000000005</v>
      </c>
      <c r="M2230" s="312">
        <f>ROUND(IF($A$3="РЕГИОНЫ",AG2230*$AG$3*$AG$1,IF(AI2230=0,AG2230*$AG$3*$AG$1,AG2230*$AG$3*(1-5%)*$AG$1)),2)</f>
        <v>924.53</v>
      </c>
      <c r="N2230" s="297" t="str">
        <f>_xlfn.IFNA(VLOOKUP($E:$E,'1'!$A:$E,3,0),"")</f>
        <v/>
      </c>
      <c r="O2230" s="297" t="str">
        <f>_xlfn.IFNA(VLOOKUP($E:$E,'2'!$A:$E,3,0),"")</f>
        <v/>
      </c>
      <c r="P2230" s="297" t="str">
        <f>_xlfn.IFNA(VLOOKUP($E:$E,'3'!$A:$D,3,0),"")</f>
        <v/>
      </c>
      <c r="Q2230" s="297" t="str">
        <f>_xlfn.IFNA(VLOOKUP($E:$E,'4'!$A:$F,3,0),"")</f>
        <v/>
      </c>
      <c r="R2230" s="297" t="str">
        <f>_xlfn.IFNA(VLOOKUP($E:$E,'5'!$A:$F,3,0),"")</f>
        <v/>
      </c>
      <c r="S2230" s="297" t="str">
        <f>_xlfn.IFNA(VLOOKUP($E:$E,'6'!$A:$F,3,0),"")</f>
        <v/>
      </c>
      <c r="T2230" s="313">
        <v>1</v>
      </c>
      <c r="U2230" s="313">
        <v>10</v>
      </c>
      <c r="V2230" s="313">
        <v>80</v>
      </c>
      <c r="W2230" s="314">
        <v>8.1000000000000003E-2</v>
      </c>
      <c r="X2230" s="315">
        <v>3.653846E-4</v>
      </c>
      <c r="Y2230" s="749">
        <v>880</v>
      </c>
      <c r="Z2230" s="282"/>
      <c r="AA2230" s="316" t="s">
        <v>10391</v>
      </c>
      <c r="AB2230" s="282" t="s">
        <v>9163</v>
      </c>
      <c r="AC2230" s="317" t="s">
        <v>2081</v>
      </c>
      <c r="AD2230" s="318" t="s">
        <v>3568</v>
      </c>
      <c r="AE2230" s="319">
        <v>0</v>
      </c>
      <c r="AF2230" s="319" t="s">
        <v>11282</v>
      </c>
      <c r="AG2230" s="320">
        <v>11.59</v>
      </c>
      <c r="AH2230" s="321">
        <f t="shared" si="389"/>
        <v>0</v>
      </c>
      <c r="AI2230" s="287">
        <f>_xlfn.IFNA(VLOOKUP(AD:AD,грп!B:C,2,0),0)</f>
        <v>0</v>
      </c>
      <c r="AJ2230" s="607">
        <v>0</v>
      </c>
      <c r="AK2230" s="672">
        <f t="shared" si="392"/>
        <v>0</v>
      </c>
      <c r="AL2230" s="174"/>
    </row>
    <row r="2231" spans="1:39" s="4" customFormat="1" ht="12" customHeight="1" outlineLevel="1" x14ac:dyDescent="0.35">
      <c r="A2231" s="307" t="s">
        <v>10525</v>
      </c>
      <c r="B2231" s="308" t="s">
        <v>7748</v>
      </c>
      <c r="C2231" s="309"/>
      <c r="D2231" s="310" t="s">
        <v>4942</v>
      </c>
      <c r="E2231" s="292" t="s">
        <v>4655</v>
      </c>
      <c r="F2231" s="293"/>
      <c r="G2231" s="293"/>
      <c r="H2231" s="294">
        <v>21</v>
      </c>
      <c r="I2231" s="294" t="str">
        <f>IFERROR(_xlfn.IFNA(VLOOKUP($D:$D,history!$I:$Y,3,0),VLOOKUP(E:E,history!$H:$Y,4,0)),"--")</f>
        <v>--</v>
      </c>
      <c r="J2231" s="282" t="s">
        <v>9869</v>
      </c>
      <c r="K2231" s="282" t="str">
        <f t="shared" si="386"/>
        <v/>
      </c>
      <c r="L2231" s="312">
        <f>IF($A$3="ИМ",ROUND($Y2231*(1-($L$6-$F$4))*(1-$F$3)*(1+$AG$2),2),ROUND($M2231*(1-($L$6-$F$4))*(1-$F$3)*(1+$AG$2),2))</f>
        <v>1432.03</v>
      </c>
      <c r="M2231" s="312">
        <f>ROUND(IF($A$3="РЕГИОНЫ",AG2231*$AG$3*$AG$1,IF(AI2231=0,AG2231*$AG$3*$AG$1,AG2231*$AG$3*(1-5%)*$AG$1)),2)</f>
        <v>2169.7399999999998</v>
      </c>
      <c r="N2231" s="297" t="str">
        <f>_xlfn.IFNA(VLOOKUP($E:$E,'1'!$A:$E,3,0),"")</f>
        <v/>
      </c>
      <c r="O2231" s="297" t="str">
        <f>_xlfn.IFNA(VLOOKUP($E:$E,'2'!$A:$E,3,0),"")</f>
        <v/>
      </c>
      <c r="P2231" s="297" t="str">
        <f>_xlfn.IFNA(VLOOKUP($E:$E,'3'!$A:$D,3,0),"")</f>
        <v/>
      </c>
      <c r="Q2231" s="297" t="str">
        <f>_xlfn.IFNA(VLOOKUP($E:$E,'4'!$A:$F,3,0),"")</f>
        <v/>
      </c>
      <c r="R2231" s="297" t="str">
        <f>_xlfn.IFNA(VLOOKUP($E:$E,'5'!$A:$F,3,0),"")</f>
        <v/>
      </c>
      <c r="S2231" s="297" t="str">
        <f>_xlfn.IFNA(VLOOKUP($E:$E,'6'!$A:$F,3,0),"")</f>
        <v/>
      </c>
      <c r="T2231" s="313">
        <v>1</v>
      </c>
      <c r="U2231" s="313">
        <v>10</v>
      </c>
      <c r="V2231" s="313">
        <v>40</v>
      </c>
      <c r="W2231" s="314">
        <v>0.19500000000000001</v>
      </c>
      <c r="X2231" s="315">
        <v>5.1999999999999995E-4</v>
      </c>
      <c r="Y2231" s="749">
        <v>2060</v>
      </c>
      <c r="Z2231" s="282"/>
      <c r="AA2231" s="316" t="s">
        <v>10391</v>
      </c>
      <c r="AB2231" s="282" t="s">
        <v>9163</v>
      </c>
      <c r="AC2231" s="317" t="s">
        <v>2081</v>
      </c>
      <c r="AD2231" s="318" t="s">
        <v>3568</v>
      </c>
      <c r="AE2231" s="319">
        <v>0</v>
      </c>
      <c r="AF2231" s="319" t="s">
        <v>11282</v>
      </c>
      <c r="AG2231" s="320">
        <v>27.2</v>
      </c>
      <c r="AH2231" s="321">
        <f t="shared" si="389"/>
        <v>0</v>
      </c>
      <c r="AI2231" s="287">
        <f>_xlfn.IFNA(VLOOKUP(AD:AD,грп!B:C,2,0),0)</f>
        <v>0</v>
      </c>
      <c r="AJ2231" s="607">
        <v>40</v>
      </c>
      <c r="AK2231" s="672">
        <f t="shared" si="392"/>
        <v>0</v>
      </c>
      <c r="AL2231" s="174"/>
    </row>
    <row r="2232" spans="1:39" s="4" customFormat="1" ht="12" customHeight="1" outlineLevel="1" x14ac:dyDescent="0.35">
      <c r="A2232" s="307" t="s">
        <v>10525</v>
      </c>
      <c r="B2232" s="308" t="s">
        <v>7749</v>
      </c>
      <c r="C2232" s="309"/>
      <c r="D2232" s="310" t="s">
        <v>4943</v>
      </c>
      <c r="E2232" s="292" t="s">
        <v>4656</v>
      </c>
      <c r="F2232" s="293"/>
      <c r="G2232" s="293"/>
      <c r="H2232" s="294"/>
      <c r="I2232" s="294" t="str">
        <f>IFERROR(_xlfn.IFNA(VLOOKUP($D:$D,history!$I:$Y,3,0),VLOOKUP(E:E,history!$H:$Y,4,0)),"--")</f>
        <v>--</v>
      </c>
      <c r="J2232" s="282" t="s">
        <v>5946</v>
      </c>
      <c r="K2232" s="282" t="str">
        <f t="shared" si="386"/>
        <v/>
      </c>
      <c r="L2232" s="312">
        <f>IF($A$3="ИМ",ROUND($Y2232*(1-($L$6-$F$4))*(1-$F$3)*(1+$AG$2),2),ROUND($M2232*(1-($L$6-$F$4))*(1-$F$3)*(1+$AG$2),2))</f>
        <v>1505.74</v>
      </c>
      <c r="M2232" s="312">
        <f>ROUND(IF($A$3="РЕГИОНЫ",AG2232*$AG$3*$AG$1,IF(AI2232=0,AG2232*$AG$3*$AG$1,AG2232*$AG$3*(1-5%)*$AG$1)),2)</f>
        <v>2281.42</v>
      </c>
      <c r="N2232" s="297" t="str">
        <f>_xlfn.IFNA(VLOOKUP($E:$E,'1'!$A:$E,3,0),"")</f>
        <v/>
      </c>
      <c r="O2232" s="297" t="str">
        <f>_xlfn.IFNA(VLOOKUP($E:$E,'2'!$A:$E,3,0),"")</f>
        <v/>
      </c>
      <c r="P2232" s="297" t="str">
        <f>_xlfn.IFNA(VLOOKUP($E:$E,'3'!$A:$D,3,0),"")</f>
        <v/>
      </c>
      <c r="Q2232" s="297" t="str">
        <f>_xlfn.IFNA(VLOOKUP($E:$E,'4'!$A:$F,3,0),"")</f>
        <v/>
      </c>
      <c r="R2232" s="297" t="str">
        <f>_xlfn.IFNA(VLOOKUP($E:$E,'5'!$A:$F,3,0),"")</f>
        <v/>
      </c>
      <c r="S2232" s="297" t="str">
        <f>_xlfn.IFNA(VLOOKUP($E:$E,'6'!$A:$F,3,0),"")</f>
        <v/>
      </c>
      <c r="T2232" s="313">
        <v>1</v>
      </c>
      <c r="U2232" s="313">
        <v>10</v>
      </c>
      <c r="V2232" s="313">
        <v>40</v>
      </c>
      <c r="W2232" s="314">
        <v>0.247</v>
      </c>
      <c r="X2232" s="315">
        <v>5.3846150000000001E-4</v>
      </c>
      <c r="Y2232" s="749">
        <v>2170</v>
      </c>
      <c r="Z2232" s="282"/>
      <c r="AA2232" s="316" t="s">
        <v>10391</v>
      </c>
      <c r="AB2232" s="282" t="s">
        <v>9163</v>
      </c>
      <c r="AC2232" s="317" t="s">
        <v>2081</v>
      </c>
      <c r="AD2232" s="318" t="s">
        <v>3568</v>
      </c>
      <c r="AE2232" s="319">
        <v>0</v>
      </c>
      <c r="AF2232" s="319" t="s">
        <v>11282</v>
      </c>
      <c r="AG2232" s="320">
        <v>28.6</v>
      </c>
      <c r="AH2232" s="321">
        <f t="shared" si="389"/>
        <v>0</v>
      </c>
      <c r="AI2232" s="287">
        <f>_xlfn.IFNA(VLOOKUP(AD:AD,грп!B:C,2,0),0)</f>
        <v>0</v>
      </c>
      <c r="AJ2232" s="607">
        <v>0</v>
      </c>
      <c r="AK2232" s="672">
        <f t="shared" si="392"/>
        <v>0</v>
      </c>
      <c r="AL2232" s="174"/>
    </row>
    <row r="2233" spans="1:39" s="12" customFormat="1" ht="12" customHeight="1" x14ac:dyDescent="0.35">
      <c r="A2233" s="288"/>
      <c r="B2233" s="289"/>
      <c r="C2233" s="290" t="s">
        <v>555</v>
      </c>
      <c r="D2233" s="291" t="s">
        <v>9678</v>
      </c>
      <c r="E2233" s="292"/>
      <c r="F2233" s="293"/>
      <c r="G2233" s="293"/>
      <c r="H2233" s="294"/>
      <c r="I2233" s="294"/>
      <c r="J2233" s="282" t="s">
        <v>393</v>
      </c>
      <c r="K2233" s="282" t="str">
        <f t="shared" si="386"/>
        <v/>
      </c>
      <c r="L2233" s="295"/>
      <c r="M2233" s="296"/>
      <c r="N2233" s="297"/>
      <c r="O2233" s="297"/>
      <c r="P2233" s="297"/>
      <c r="Q2233" s="297" t="str">
        <f>_xlfn.IFNA(VLOOKUP($E:$E,'4'!$A:$F,3,0),"")</f>
        <v/>
      </c>
      <c r="R2233" s="297" t="str">
        <f>_xlfn.IFNA(VLOOKUP($E:$E,'5'!$A:$F,3,0),"")</f>
        <v/>
      </c>
      <c r="S2233" s="297"/>
      <c r="T2233" s="298"/>
      <c r="U2233" s="280"/>
      <c r="V2233" s="280"/>
      <c r="W2233" s="300"/>
      <c r="X2233" s="301"/>
      <c r="Y2233" s="749"/>
      <c r="Z2233" s="282"/>
      <c r="AA2233" s="280"/>
      <c r="AB2233" s="280"/>
      <c r="AC2233" s="302"/>
      <c r="AD2233" s="303" t="s">
        <v>9678</v>
      </c>
      <c r="AE2233" s="280"/>
      <c r="AF2233" s="329"/>
      <c r="AG2233" s="305"/>
      <c r="AH2233" s="306"/>
      <c r="AI2233" s="287">
        <f>_xlfn.IFNA(VLOOKUP(AD:AD,грп!B:C,2,0),0)</f>
        <v>0</v>
      </c>
      <c r="AJ2233" s="607">
        <v>0</v>
      </c>
      <c r="AK2233" s="672" t="str">
        <f t="shared" si="392"/>
        <v xml:space="preserve"> </v>
      </c>
      <c r="AL2233" s="174"/>
      <c r="AM2233" s="4"/>
    </row>
    <row r="2234" spans="1:39" s="4" customFormat="1" ht="11.45" customHeight="1" outlineLevel="1" x14ac:dyDescent="0.35">
      <c r="A2234" s="307" t="s">
        <v>10525</v>
      </c>
      <c r="B2234" s="308" t="s">
        <v>9630</v>
      </c>
      <c r="C2234" s="309" t="s">
        <v>21</v>
      </c>
      <c r="D2234" s="310" t="s">
        <v>11127</v>
      </c>
      <c r="E2234" s="322" t="s">
        <v>9379</v>
      </c>
      <c r="F2234" s="293"/>
      <c r="G2234" s="293"/>
      <c r="H2234" s="294"/>
      <c r="I2234" s="294" t="str">
        <f>IFERROR(_xlfn.IFNA(VLOOKUP($D:$D,history!$I:$Y,3,0),VLOOKUP(E:E,history!$H:$Y,4,0)),"--")</f>
        <v>--</v>
      </c>
      <c r="J2234" s="282" t="s">
        <v>5946</v>
      </c>
      <c r="K2234" s="282" t="str">
        <f t="shared" si="386"/>
        <v/>
      </c>
      <c r="L2234" s="312">
        <f t="shared" ref="L2234:L2247" si="394">IF($A$3="ИМ",ROUND($Y2234*(1-($L$6-$F$4))*(1-$F$3)*(1+$AG$2),2),ROUND($M2234*(1-($L$6-$F$4))*(1-$F$3)*(1+$AG$2),2))</f>
        <v>0</v>
      </c>
      <c r="M2234" s="312">
        <f t="shared" ref="M2234:M2247" si="395">ROUND(IF($A$3="РЕГИОНЫ",AG2234*$AG$3*$AG$1,IF(AI2234=0,AG2234*$AG$3*$AG$1,AG2234*$AG$3*(1-5%)*$AG$1)),2)</f>
        <v>0</v>
      </c>
      <c r="N2234" s="297" t="str">
        <f>_xlfn.IFNA(VLOOKUP($E:$E,'1'!$A:$E,3,0),"")</f>
        <v/>
      </c>
      <c r="O2234" s="297" t="str">
        <f>_xlfn.IFNA(VLOOKUP($E:$E,'2'!$A:$E,3,0),"")</f>
        <v/>
      </c>
      <c r="P2234" s="297" t="str">
        <f>_xlfn.IFNA(VLOOKUP($E:$E,'3'!$A:$D,3,0),"")</f>
        <v/>
      </c>
      <c r="Q2234" s="297" t="str">
        <f>_xlfn.IFNA(VLOOKUP($E:$E,'4'!$A:$F,3,0),"")</f>
        <v/>
      </c>
      <c r="R2234" s="297" t="str">
        <f>_xlfn.IFNA(VLOOKUP($E:$E,'5'!$A:$F,3,0),"")</f>
        <v/>
      </c>
      <c r="S2234" s="297" t="str">
        <f>_xlfn.IFNA(VLOOKUP($E:$E,'6'!$A:$F,3,0),"")</f>
        <v/>
      </c>
      <c r="T2234" s="313">
        <v>1</v>
      </c>
      <c r="U2234" s="313">
        <v>25</v>
      </c>
      <c r="V2234" s="313">
        <v>50</v>
      </c>
      <c r="W2234" s="314">
        <v>0.18</v>
      </c>
      <c r="X2234" s="315">
        <v>3.3E-4</v>
      </c>
      <c r="Y2234" s="749">
        <v>0</v>
      </c>
      <c r="Z2234" s="282"/>
      <c r="AA2234" s="316" t="s">
        <v>10390</v>
      </c>
      <c r="AB2234" s="282" t="s">
        <v>10389</v>
      </c>
      <c r="AC2234" s="317" t="s">
        <v>2081</v>
      </c>
      <c r="AD2234" s="318" t="s">
        <v>9678</v>
      </c>
      <c r="AE2234" s="319">
        <v>0</v>
      </c>
      <c r="AF2234" s="319" t="s">
        <v>11284</v>
      </c>
      <c r="AG2234" s="320">
        <v>0</v>
      </c>
      <c r="AH2234" s="321">
        <f t="shared" ref="AH2234:AH2247" si="396">IF($A$3="РЕГИОНЫ",ROUND($AG2234*(1-($L$6-$F$4))*(1-$F$3)*(1+$AG$2)*$AG$1,2),0)</f>
        <v>0</v>
      </c>
      <c r="AI2234" s="287">
        <f>_xlfn.IFNA(VLOOKUP(AD:AD,грп!B:C,2,0),0)</f>
        <v>0</v>
      </c>
      <c r="AJ2234" s="607">
        <v>0</v>
      </c>
      <c r="AK2234" s="672" t="str">
        <f t="shared" si="392"/>
        <v>new</v>
      </c>
      <c r="AL2234" s="174"/>
    </row>
    <row r="2235" spans="1:39" s="4" customFormat="1" ht="11.45" customHeight="1" outlineLevel="1" x14ac:dyDescent="0.35">
      <c r="A2235" s="307" t="s">
        <v>10525</v>
      </c>
      <c r="B2235" s="308" t="s">
        <v>9631</v>
      </c>
      <c r="C2235" s="309" t="s">
        <v>21</v>
      </c>
      <c r="D2235" s="310" t="s">
        <v>11128</v>
      </c>
      <c r="E2235" s="322" t="s">
        <v>9380</v>
      </c>
      <c r="F2235" s="293"/>
      <c r="G2235" s="293"/>
      <c r="H2235" s="294"/>
      <c r="I2235" s="294" t="str">
        <f>IFERROR(_xlfn.IFNA(VLOOKUP($D:$D,history!$I:$Y,3,0),VLOOKUP(E:E,history!$H:$Y,4,0)),"--")</f>
        <v>--</v>
      </c>
      <c r="J2235" s="282" t="s">
        <v>5946</v>
      </c>
      <c r="K2235" s="282" t="str">
        <f t="shared" si="386"/>
        <v/>
      </c>
      <c r="L2235" s="312">
        <f t="shared" si="394"/>
        <v>0</v>
      </c>
      <c r="M2235" s="312">
        <f t="shared" si="395"/>
        <v>0</v>
      </c>
      <c r="N2235" s="297" t="str">
        <f>_xlfn.IFNA(VLOOKUP($E:$E,'1'!$A:$E,3,0),"")</f>
        <v/>
      </c>
      <c r="O2235" s="297" t="str">
        <f>_xlfn.IFNA(VLOOKUP($E:$E,'2'!$A:$E,3,0),"")</f>
        <v/>
      </c>
      <c r="P2235" s="297" t="str">
        <f>_xlfn.IFNA(VLOOKUP($E:$E,'3'!$A:$D,3,0),"")</f>
        <v/>
      </c>
      <c r="Q2235" s="297" t="str">
        <f>_xlfn.IFNA(VLOOKUP($E:$E,'4'!$A:$F,3,0),"")</f>
        <v/>
      </c>
      <c r="R2235" s="297" t="str">
        <f>_xlfn.IFNA(VLOOKUP($E:$E,'5'!$A:$F,3,0),"")</f>
        <v/>
      </c>
      <c r="S2235" s="297" t="str">
        <f>_xlfn.IFNA(VLOOKUP($E:$E,'6'!$A:$F,3,0),"")</f>
        <v/>
      </c>
      <c r="T2235" s="313">
        <v>1</v>
      </c>
      <c r="U2235" s="313">
        <v>25</v>
      </c>
      <c r="V2235" s="313">
        <v>50</v>
      </c>
      <c r="W2235" s="314">
        <v>0.22</v>
      </c>
      <c r="X2235" s="315">
        <v>4.8000000000000001E-4</v>
      </c>
      <c r="Y2235" s="749">
        <v>0</v>
      </c>
      <c r="Z2235" s="282"/>
      <c r="AA2235" s="316" t="s">
        <v>10390</v>
      </c>
      <c r="AB2235" s="282" t="s">
        <v>10389</v>
      </c>
      <c r="AC2235" s="317" t="s">
        <v>2081</v>
      </c>
      <c r="AD2235" s="318" t="s">
        <v>9678</v>
      </c>
      <c r="AE2235" s="319">
        <v>0</v>
      </c>
      <c r="AF2235" s="319" t="s">
        <v>11284</v>
      </c>
      <c r="AG2235" s="320">
        <v>0</v>
      </c>
      <c r="AH2235" s="321">
        <f t="shared" si="396"/>
        <v>0</v>
      </c>
      <c r="AI2235" s="287">
        <f>_xlfn.IFNA(VLOOKUP(AD:AD,грп!B:C,2,0),0)</f>
        <v>0</v>
      </c>
      <c r="AJ2235" s="607">
        <v>0</v>
      </c>
      <c r="AK2235" s="672" t="str">
        <f t="shared" si="392"/>
        <v>new</v>
      </c>
      <c r="AL2235" s="174"/>
    </row>
    <row r="2236" spans="1:39" s="4" customFormat="1" ht="11.45" customHeight="1" outlineLevel="1" x14ac:dyDescent="0.35">
      <c r="A2236" s="307" t="s">
        <v>10525</v>
      </c>
      <c r="B2236" s="308" t="s">
        <v>9632</v>
      </c>
      <c r="C2236" s="309" t="s">
        <v>21</v>
      </c>
      <c r="D2236" s="310" t="s">
        <v>11129</v>
      </c>
      <c r="E2236" s="322" t="s">
        <v>9381</v>
      </c>
      <c r="F2236" s="293"/>
      <c r="G2236" s="293"/>
      <c r="H2236" s="294"/>
      <c r="I2236" s="294" t="str">
        <f>IFERROR(_xlfn.IFNA(VLOOKUP($D:$D,history!$I:$Y,3,0),VLOOKUP(E:E,history!$H:$Y,4,0)),"--")</f>
        <v>--</v>
      </c>
      <c r="J2236" s="282" t="s">
        <v>5946</v>
      </c>
      <c r="K2236" s="282" t="str">
        <f t="shared" si="386"/>
        <v/>
      </c>
      <c r="L2236" s="312">
        <f t="shared" si="394"/>
        <v>0</v>
      </c>
      <c r="M2236" s="312">
        <f t="shared" si="395"/>
        <v>0</v>
      </c>
      <c r="N2236" s="297" t="str">
        <f>_xlfn.IFNA(VLOOKUP($E:$E,'1'!$A:$E,3,0),"")</f>
        <v/>
      </c>
      <c r="O2236" s="297" t="str">
        <f>_xlfn.IFNA(VLOOKUP($E:$E,'2'!$A:$E,3,0),"")</f>
        <v/>
      </c>
      <c r="P2236" s="297" t="str">
        <f>_xlfn.IFNA(VLOOKUP($E:$E,'3'!$A:$D,3,0),"")</f>
        <v/>
      </c>
      <c r="Q2236" s="297" t="str">
        <f>_xlfn.IFNA(VLOOKUP($E:$E,'4'!$A:$F,3,0),"")</f>
        <v/>
      </c>
      <c r="R2236" s="297" t="str">
        <f>_xlfn.IFNA(VLOOKUP($E:$E,'5'!$A:$F,3,0),"")</f>
        <v/>
      </c>
      <c r="S2236" s="297" t="str">
        <f>_xlfn.IFNA(VLOOKUP($E:$E,'6'!$A:$F,3,0),"")</f>
        <v/>
      </c>
      <c r="T2236" s="313">
        <v>1</v>
      </c>
      <c r="U2236" s="313">
        <v>25</v>
      </c>
      <c r="V2236" s="313">
        <v>50</v>
      </c>
      <c r="W2236" s="314">
        <v>0.22</v>
      </c>
      <c r="X2236" s="315">
        <v>3.3E-4</v>
      </c>
      <c r="Y2236" s="749">
        <v>0</v>
      </c>
      <c r="Z2236" s="282"/>
      <c r="AA2236" s="316" t="s">
        <v>10390</v>
      </c>
      <c r="AB2236" s="282" t="s">
        <v>10389</v>
      </c>
      <c r="AC2236" s="317" t="s">
        <v>2081</v>
      </c>
      <c r="AD2236" s="318" t="s">
        <v>9678</v>
      </c>
      <c r="AE2236" s="319">
        <v>0</v>
      </c>
      <c r="AF2236" s="319" t="s">
        <v>11284</v>
      </c>
      <c r="AG2236" s="320">
        <v>0</v>
      </c>
      <c r="AH2236" s="321">
        <f t="shared" si="396"/>
        <v>0</v>
      </c>
      <c r="AI2236" s="287">
        <f>_xlfn.IFNA(VLOOKUP(AD:AD,грп!B:C,2,0),0)</f>
        <v>0</v>
      </c>
      <c r="AJ2236" s="607">
        <v>0</v>
      </c>
      <c r="AK2236" s="672" t="str">
        <f t="shared" si="392"/>
        <v>new</v>
      </c>
      <c r="AL2236" s="174"/>
    </row>
    <row r="2237" spans="1:39" s="4" customFormat="1" ht="11.45" customHeight="1" outlineLevel="1" x14ac:dyDescent="0.35">
      <c r="A2237" s="307" t="s">
        <v>10525</v>
      </c>
      <c r="B2237" s="308" t="s">
        <v>9633</v>
      </c>
      <c r="C2237" s="309" t="s">
        <v>21</v>
      </c>
      <c r="D2237" s="310" t="s">
        <v>11130</v>
      </c>
      <c r="E2237" s="322" t="s">
        <v>9382</v>
      </c>
      <c r="F2237" s="293"/>
      <c r="G2237" s="293"/>
      <c r="H2237" s="294"/>
      <c r="I2237" s="294" t="str">
        <f>IFERROR(_xlfn.IFNA(VLOOKUP($D:$D,history!$I:$Y,3,0),VLOOKUP(E:E,history!$H:$Y,4,0)),"--")</f>
        <v>--</v>
      </c>
      <c r="J2237" s="282" t="s">
        <v>5946</v>
      </c>
      <c r="K2237" s="282" t="str">
        <f t="shared" si="386"/>
        <v/>
      </c>
      <c r="L2237" s="312">
        <f t="shared" si="394"/>
        <v>0</v>
      </c>
      <c r="M2237" s="312">
        <f t="shared" si="395"/>
        <v>0</v>
      </c>
      <c r="N2237" s="297" t="str">
        <f>_xlfn.IFNA(VLOOKUP($E:$E,'1'!$A:$E,3,0),"")</f>
        <v/>
      </c>
      <c r="O2237" s="297" t="str">
        <f>_xlfn.IFNA(VLOOKUP($E:$E,'2'!$A:$E,3,0),"")</f>
        <v/>
      </c>
      <c r="P2237" s="297" t="str">
        <f>_xlfn.IFNA(VLOOKUP($E:$E,'3'!$A:$D,3,0),"")</f>
        <v/>
      </c>
      <c r="Q2237" s="297" t="str">
        <f>_xlfn.IFNA(VLOOKUP($E:$E,'4'!$A:$F,3,0),"")</f>
        <v/>
      </c>
      <c r="R2237" s="297" t="str">
        <f>_xlfn.IFNA(VLOOKUP($E:$E,'5'!$A:$F,3,0),"")</f>
        <v/>
      </c>
      <c r="S2237" s="297" t="str">
        <f>_xlfn.IFNA(VLOOKUP($E:$E,'6'!$A:$F,3,0),"")</f>
        <v/>
      </c>
      <c r="T2237" s="313">
        <v>1</v>
      </c>
      <c r="U2237" s="313">
        <v>25</v>
      </c>
      <c r="V2237" s="313">
        <v>50</v>
      </c>
      <c r="W2237" s="314">
        <v>0.26</v>
      </c>
      <c r="X2237" s="315">
        <v>4.8000000000000001E-4</v>
      </c>
      <c r="Y2237" s="749">
        <v>0</v>
      </c>
      <c r="Z2237" s="282"/>
      <c r="AA2237" s="316" t="s">
        <v>10390</v>
      </c>
      <c r="AB2237" s="282" t="s">
        <v>10389</v>
      </c>
      <c r="AC2237" s="317" t="s">
        <v>2081</v>
      </c>
      <c r="AD2237" s="318" t="s">
        <v>9678</v>
      </c>
      <c r="AE2237" s="319">
        <v>0</v>
      </c>
      <c r="AF2237" s="319" t="s">
        <v>11284</v>
      </c>
      <c r="AG2237" s="320">
        <v>0</v>
      </c>
      <c r="AH2237" s="321">
        <f t="shared" si="396"/>
        <v>0</v>
      </c>
      <c r="AI2237" s="287">
        <f>_xlfn.IFNA(VLOOKUP(AD:AD,грп!B:C,2,0),0)</f>
        <v>0</v>
      </c>
      <c r="AJ2237" s="607">
        <v>0</v>
      </c>
      <c r="AK2237" s="672" t="str">
        <f t="shared" si="392"/>
        <v>new</v>
      </c>
      <c r="AL2237" s="174"/>
    </row>
    <row r="2238" spans="1:39" s="4" customFormat="1" ht="11.45" customHeight="1" outlineLevel="1" x14ac:dyDescent="0.35">
      <c r="A2238" s="307" t="s">
        <v>10525</v>
      </c>
      <c r="B2238" s="308" t="s">
        <v>9634</v>
      </c>
      <c r="C2238" s="309" t="s">
        <v>21</v>
      </c>
      <c r="D2238" s="310" t="s">
        <v>11131</v>
      </c>
      <c r="E2238" s="322" t="s">
        <v>9383</v>
      </c>
      <c r="F2238" s="293"/>
      <c r="G2238" s="293"/>
      <c r="H2238" s="294"/>
      <c r="I2238" s="294" t="str">
        <f>IFERROR(_xlfn.IFNA(VLOOKUP($D:$D,history!$I:$Y,3,0),VLOOKUP(E:E,history!$H:$Y,4,0)),"--")</f>
        <v>--</v>
      </c>
      <c r="J2238" s="282" t="s">
        <v>5946</v>
      </c>
      <c r="K2238" s="282" t="str">
        <f t="shared" si="386"/>
        <v/>
      </c>
      <c r="L2238" s="312">
        <f t="shared" si="394"/>
        <v>0</v>
      </c>
      <c r="M2238" s="312">
        <f t="shared" si="395"/>
        <v>0</v>
      </c>
      <c r="N2238" s="297" t="str">
        <f>_xlfn.IFNA(VLOOKUP($E:$E,'1'!$A:$E,3,0),"")</f>
        <v/>
      </c>
      <c r="O2238" s="297" t="str">
        <f>_xlfn.IFNA(VLOOKUP($E:$E,'2'!$A:$E,3,0),"")</f>
        <v/>
      </c>
      <c r="P2238" s="297" t="str">
        <f>_xlfn.IFNA(VLOOKUP($E:$E,'3'!$A:$D,3,0),"")</f>
        <v/>
      </c>
      <c r="Q2238" s="297" t="str">
        <f>_xlfn.IFNA(VLOOKUP($E:$E,'4'!$A:$F,3,0),"")</f>
        <v/>
      </c>
      <c r="R2238" s="297" t="str">
        <f>_xlfn.IFNA(VLOOKUP($E:$E,'5'!$A:$F,3,0),"")</f>
        <v/>
      </c>
      <c r="S2238" s="297" t="str">
        <f>_xlfn.IFNA(VLOOKUP($E:$E,'6'!$A:$F,3,0),"")</f>
        <v/>
      </c>
      <c r="T2238" s="313">
        <v>1</v>
      </c>
      <c r="U2238" s="313">
        <v>25</v>
      </c>
      <c r="V2238" s="313">
        <v>50</v>
      </c>
      <c r="W2238" s="314">
        <v>0.26</v>
      </c>
      <c r="X2238" s="315">
        <v>3.3E-4</v>
      </c>
      <c r="Y2238" s="749">
        <v>0</v>
      </c>
      <c r="Z2238" s="282"/>
      <c r="AA2238" s="316" t="s">
        <v>10390</v>
      </c>
      <c r="AB2238" s="282" t="s">
        <v>10389</v>
      </c>
      <c r="AC2238" s="317" t="s">
        <v>2081</v>
      </c>
      <c r="AD2238" s="318" t="s">
        <v>9678</v>
      </c>
      <c r="AE2238" s="319">
        <v>0</v>
      </c>
      <c r="AF2238" s="319" t="s">
        <v>11284</v>
      </c>
      <c r="AG2238" s="320">
        <v>0</v>
      </c>
      <c r="AH2238" s="321">
        <f t="shared" si="396"/>
        <v>0</v>
      </c>
      <c r="AI2238" s="287">
        <f>_xlfn.IFNA(VLOOKUP(AD:AD,грп!B:C,2,0),0)</f>
        <v>0</v>
      </c>
      <c r="AJ2238" s="607">
        <v>0</v>
      </c>
      <c r="AK2238" s="672" t="str">
        <f t="shared" si="392"/>
        <v>new</v>
      </c>
      <c r="AL2238" s="174"/>
    </row>
    <row r="2239" spans="1:39" s="4" customFormat="1" ht="11.45" customHeight="1" outlineLevel="1" x14ac:dyDescent="0.35">
      <c r="A2239" s="307" t="s">
        <v>10525</v>
      </c>
      <c r="B2239" s="308" t="s">
        <v>9635</v>
      </c>
      <c r="C2239" s="309" t="s">
        <v>21</v>
      </c>
      <c r="D2239" s="310" t="s">
        <v>11132</v>
      </c>
      <c r="E2239" s="322" t="s">
        <v>9384</v>
      </c>
      <c r="F2239" s="293"/>
      <c r="G2239" s="293"/>
      <c r="H2239" s="294"/>
      <c r="I2239" s="294" t="str">
        <f>IFERROR(_xlfn.IFNA(VLOOKUP($D:$D,history!$I:$Y,3,0),VLOOKUP(E:E,history!$H:$Y,4,0)),"--")</f>
        <v>--</v>
      </c>
      <c r="J2239" s="282" t="s">
        <v>5946</v>
      </c>
      <c r="K2239" s="282" t="str">
        <f t="shared" si="386"/>
        <v/>
      </c>
      <c r="L2239" s="312">
        <f t="shared" si="394"/>
        <v>0</v>
      </c>
      <c r="M2239" s="312">
        <f t="shared" si="395"/>
        <v>0</v>
      </c>
      <c r="N2239" s="297" t="str">
        <f>_xlfn.IFNA(VLOOKUP($E:$E,'1'!$A:$E,3,0),"")</f>
        <v/>
      </c>
      <c r="O2239" s="297" t="str">
        <f>_xlfn.IFNA(VLOOKUP($E:$E,'2'!$A:$E,3,0),"")</f>
        <v/>
      </c>
      <c r="P2239" s="297" t="str">
        <f>_xlfn.IFNA(VLOOKUP($E:$E,'3'!$A:$D,3,0),"")</f>
        <v/>
      </c>
      <c r="Q2239" s="297" t="str">
        <f>_xlfn.IFNA(VLOOKUP($E:$E,'4'!$A:$F,3,0),"")</f>
        <v/>
      </c>
      <c r="R2239" s="297" t="str">
        <f>_xlfn.IFNA(VLOOKUP($E:$E,'5'!$A:$F,3,0),"")</f>
        <v/>
      </c>
      <c r="S2239" s="297" t="str">
        <f>_xlfn.IFNA(VLOOKUP($E:$E,'6'!$A:$F,3,0),"")</f>
        <v/>
      </c>
      <c r="T2239" s="313">
        <v>1</v>
      </c>
      <c r="U2239" s="313">
        <v>25</v>
      </c>
      <c r="V2239" s="313">
        <v>50</v>
      </c>
      <c r="W2239" s="314">
        <v>0.38</v>
      </c>
      <c r="X2239" s="315">
        <v>4.8000000000000001E-4</v>
      </c>
      <c r="Y2239" s="749">
        <v>0</v>
      </c>
      <c r="Z2239" s="282"/>
      <c r="AA2239" s="316" t="s">
        <v>10390</v>
      </c>
      <c r="AB2239" s="282" t="s">
        <v>10389</v>
      </c>
      <c r="AC2239" s="317" t="s">
        <v>2081</v>
      </c>
      <c r="AD2239" s="318" t="s">
        <v>9678</v>
      </c>
      <c r="AE2239" s="319">
        <v>0</v>
      </c>
      <c r="AF2239" s="319" t="s">
        <v>11284</v>
      </c>
      <c r="AG2239" s="320">
        <v>0</v>
      </c>
      <c r="AH2239" s="321">
        <f t="shared" si="396"/>
        <v>0</v>
      </c>
      <c r="AI2239" s="287">
        <f>_xlfn.IFNA(VLOOKUP(AD:AD,грп!B:C,2,0),0)</f>
        <v>0</v>
      </c>
      <c r="AJ2239" s="607">
        <v>0</v>
      </c>
      <c r="AK2239" s="672" t="str">
        <f t="shared" si="392"/>
        <v>new</v>
      </c>
      <c r="AL2239" s="174"/>
    </row>
    <row r="2240" spans="1:39" s="4" customFormat="1" ht="11.45" customHeight="1" outlineLevel="1" x14ac:dyDescent="0.35">
      <c r="A2240" s="307" t="s">
        <v>10525</v>
      </c>
      <c r="B2240" s="308" t="s">
        <v>9636</v>
      </c>
      <c r="C2240" s="309" t="s">
        <v>21</v>
      </c>
      <c r="D2240" s="310" t="s">
        <v>11133</v>
      </c>
      <c r="E2240" s="322" t="s">
        <v>9385</v>
      </c>
      <c r="F2240" s="293"/>
      <c r="G2240" s="293"/>
      <c r="H2240" s="294"/>
      <c r="I2240" s="294" t="str">
        <f>IFERROR(_xlfn.IFNA(VLOOKUP($D:$D,history!$I:$Y,3,0),VLOOKUP(E:E,history!$H:$Y,4,0)),"--")</f>
        <v>--</v>
      </c>
      <c r="J2240" s="282" t="s">
        <v>5946</v>
      </c>
      <c r="K2240" s="282" t="str">
        <f t="shared" si="386"/>
        <v/>
      </c>
      <c r="L2240" s="312">
        <f t="shared" si="394"/>
        <v>0</v>
      </c>
      <c r="M2240" s="312">
        <f t="shared" si="395"/>
        <v>0</v>
      </c>
      <c r="N2240" s="297" t="str">
        <f>_xlfn.IFNA(VLOOKUP($E:$E,'1'!$A:$E,3,0),"")</f>
        <v/>
      </c>
      <c r="O2240" s="297" t="str">
        <f>_xlfn.IFNA(VLOOKUP($E:$E,'2'!$A:$E,3,0),"")</f>
        <v/>
      </c>
      <c r="P2240" s="297" t="str">
        <f>_xlfn.IFNA(VLOOKUP($E:$E,'3'!$A:$D,3,0),"")</f>
        <v/>
      </c>
      <c r="Q2240" s="297" t="str">
        <f>_xlfn.IFNA(VLOOKUP($E:$E,'4'!$A:$F,3,0),"")</f>
        <v/>
      </c>
      <c r="R2240" s="297" t="str">
        <f>_xlfn.IFNA(VLOOKUP($E:$E,'5'!$A:$F,3,0),"")</f>
        <v/>
      </c>
      <c r="S2240" s="297" t="str">
        <f>_xlfn.IFNA(VLOOKUP($E:$E,'6'!$A:$F,3,0),"")</f>
        <v/>
      </c>
      <c r="T2240" s="313">
        <v>1</v>
      </c>
      <c r="U2240" s="313">
        <v>25</v>
      </c>
      <c r="V2240" s="313">
        <v>50</v>
      </c>
      <c r="W2240" s="314">
        <v>0.32</v>
      </c>
      <c r="X2240" s="315">
        <v>4.6000000000000001E-4</v>
      </c>
      <c r="Y2240" s="749">
        <v>0</v>
      </c>
      <c r="Z2240" s="282"/>
      <c r="AA2240" s="316" t="s">
        <v>10390</v>
      </c>
      <c r="AB2240" s="282" t="s">
        <v>10389</v>
      </c>
      <c r="AC2240" s="317" t="s">
        <v>2081</v>
      </c>
      <c r="AD2240" s="318" t="s">
        <v>9678</v>
      </c>
      <c r="AE2240" s="319">
        <v>0</v>
      </c>
      <c r="AF2240" s="319" t="s">
        <v>11284</v>
      </c>
      <c r="AG2240" s="320">
        <v>0</v>
      </c>
      <c r="AH2240" s="321">
        <f t="shared" si="396"/>
        <v>0</v>
      </c>
      <c r="AI2240" s="287">
        <f>_xlfn.IFNA(VLOOKUP(AD:AD,грп!B:C,2,0),0)</f>
        <v>0</v>
      </c>
      <c r="AJ2240" s="607">
        <v>0</v>
      </c>
      <c r="AK2240" s="672" t="str">
        <f t="shared" si="392"/>
        <v>new</v>
      </c>
      <c r="AL2240" s="174"/>
    </row>
    <row r="2241" spans="1:39" s="4" customFormat="1" ht="11.45" customHeight="1" outlineLevel="1" x14ac:dyDescent="0.35">
      <c r="A2241" s="307" t="s">
        <v>10525</v>
      </c>
      <c r="B2241" s="308" t="s">
        <v>9637</v>
      </c>
      <c r="C2241" s="309" t="s">
        <v>21</v>
      </c>
      <c r="D2241" s="310" t="s">
        <v>11134</v>
      </c>
      <c r="E2241" s="322" t="s">
        <v>9386</v>
      </c>
      <c r="F2241" s="293"/>
      <c r="G2241" s="293"/>
      <c r="H2241" s="294"/>
      <c r="I2241" s="294" t="str">
        <f>IFERROR(_xlfn.IFNA(VLOOKUP($D:$D,history!$I:$Y,3,0),VLOOKUP(E:E,history!$H:$Y,4,0)),"--")</f>
        <v>--</v>
      </c>
      <c r="J2241" s="282" t="s">
        <v>5946</v>
      </c>
      <c r="K2241" s="282" t="str">
        <f t="shared" si="386"/>
        <v/>
      </c>
      <c r="L2241" s="312">
        <f t="shared" si="394"/>
        <v>0</v>
      </c>
      <c r="M2241" s="312">
        <f t="shared" si="395"/>
        <v>0</v>
      </c>
      <c r="N2241" s="297" t="str">
        <f>_xlfn.IFNA(VLOOKUP($E:$E,'1'!$A:$E,3,0),"")</f>
        <v/>
      </c>
      <c r="O2241" s="297" t="str">
        <f>_xlfn.IFNA(VLOOKUP($E:$E,'2'!$A:$E,3,0),"")</f>
        <v/>
      </c>
      <c r="P2241" s="297" t="str">
        <f>_xlfn.IFNA(VLOOKUP($E:$E,'3'!$A:$D,3,0),"")</f>
        <v/>
      </c>
      <c r="Q2241" s="297" t="str">
        <f>_xlfn.IFNA(VLOOKUP($E:$E,'4'!$A:$F,3,0),"")</f>
        <v/>
      </c>
      <c r="R2241" s="297" t="str">
        <f>_xlfn.IFNA(VLOOKUP($E:$E,'5'!$A:$F,3,0),"")</f>
        <v/>
      </c>
      <c r="S2241" s="297" t="str">
        <f>_xlfn.IFNA(VLOOKUP($E:$E,'6'!$A:$F,3,0),"")</f>
        <v/>
      </c>
      <c r="T2241" s="313">
        <v>1</v>
      </c>
      <c r="U2241" s="313">
        <v>25</v>
      </c>
      <c r="V2241" s="313">
        <v>50</v>
      </c>
      <c r="W2241" s="314">
        <v>0.44</v>
      </c>
      <c r="X2241" s="315">
        <v>6.7000000000000002E-4</v>
      </c>
      <c r="Y2241" s="749">
        <v>0</v>
      </c>
      <c r="Z2241" s="282"/>
      <c r="AA2241" s="316" t="s">
        <v>10390</v>
      </c>
      <c r="AB2241" s="282" t="s">
        <v>10389</v>
      </c>
      <c r="AC2241" s="317" t="s">
        <v>2081</v>
      </c>
      <c r="AD2241" s="318" t="s">
        <v>9678</v>
      </c>
      <c r="AE2241" s="319">
        <v>0</v>
      </c>
      <c r="AF2241" s="319" t="s">
        <v>11284</v>
      </c>
      <c r="AG2241" s="320">
        <v>0</v>
      </c>
      <c r="AH2241" s="321">
        <f t="shared" si="396"/>
        <v>0</v>
      </c>
      <c r="AI2241" s="287">
        <f>_xlfn.IFNA(VLOOKUP(AD:AD,грп!B:C,2,0),0)</f>
        <v>0</v>
      </c>
      <c r="AJ2241" s="607">
        <v>0</v>
      </c>
      <c r="AK2241" s="672" t="str">
        <f t="shared" si="392"/>
        <v>new</v>
      </c>
      <c r="AL2241" s="174"/>
    </row>
    <row r="2242" spans="1:39" s="4" customFormat="1" ht="11.45" customHeight="1" outlineLevel="1" x14ac:dyDescent="0.35">
      <c r="A2242" s="307" t="s">
        <v>10525</v>
      </c>
      <c r="B2242" s="308" t="s">
        <v>9638</v>
      </c>
      <c r="C2242" s="309" t="s">
        <v>21</v>
      </c>
      <c r="D2242" s="310" t="s">
        <v>11135</v>
      </c>
      <c r="E2242" s="322" t="s">
        <v>9387</v>
      </c>
      <c r="F2242" s="293"/>
      <c r="G2242" s="293"/>
      <c r="H2242" s="294"/>
      <c r="I2242" s="294" t="str">
        <f>IFERROR(_xlfn.IFNA(VLOOKUP($D:$D,history!$I:$Y,3,0),VLOOKUP(E:E,history!$H:$Y,4,0)),"--")</f>
        <v>--</v>
      </c>
      <c r="J2242" s="282" t="s">
        <v>5946</v>
      </c>
      <c r="K2242" s="282" t="str">
        <f t="shared" si="386"/>
        <v/>
      </c>
      <c r="L2242" s="312">
        <f t="shared" si="394"/>
        <v>0</v>
      </c>
      <c r="M2242" s="312">
        <f t="shared" si="395"/>
        <v>0</v>
      </c>
      <c r="N2242" s="297" t="str">
        <f>_xlfn.IFNA(VLOOKUP($E:$E,'1'!$A:$E,3,0),"")</f>
        <v/>
      </c>
      <c r="O2242" s="297" t="str">
        <f>_xlfn.IFNA(VLOOKUP($E:$E,'2'!$A:$E,3,0),"")</f>
        <v/>
      </c>
      <c r="P2242" s="297" t="str">
        <f>_xlfn.IFNA(VLOOKUP($E:$E,'3'!$A:$D,3,0),"")</f>
        <v/>
      </c>
      <c r="Q2242" s="297" t="str">
        <f>_xlfn.IFNA(VLOOKUP($E:$E,'4'!$A:$F,3,0),"")</f>
        <v/>
      </c>
      <c r="R2242" s="297" t="str">
        <f>_xlfn.IFNA(VLOOKUP($E:$E,'5'!$A:$F,3,0),"")</f>
        <v/>
      </c>
      <c r="S2242" s="297" t="str">
        <f>_xlfn.IFNA(VLOOKUP($E:$E,'6'!$A:$F,3,0),"")</f>
        <v/>
      </c>
      <c r="T2242" s="313">
        <v>1</v>
      </c>
      <c r="U2242" s="313">
        <v>25</v>
      </c>
      <c r="V2242" s="313">
        <v>50</v>
      </c>
      <c r="W2242" s="314">
        <v>0.36</v>
      </c>
      <c r="X2242" s="315">
        <v>4.6000000000000001E-4</v>
      </c>
      <c r="Y2242" s="749">
        <v>0</v>
      </c>
      <c r="Z2242" s="282"/>
      <c r="AA2242" s="316" t="s">
        <v>10390</v>
      </c>
      <c r="AB2242" s="282" t="s">
        <v>10389</v>
      </c>
      <c r="AC2242" s="317" t="s">
        <v>2081</v>
      </c>
      <c r="AD2242" s="318" t="s">
        <v>9678</v>
      </c>
      <c r="AE2242" s="319">
        <v>0</v>
      </c>
      <c r="AF2242" s="319" t="s">
        <v>11284</v>
      </c>
      <c r="AG2242" s="320">
        <v>0</v>
      </c>
      <c r="AH2242" s="321">
        <f t="shared" si="396"/>
        <v>0</v>
      </c>
      <c r="AI2242" s="287">
        <f>_xlfn.IFNA(VLOOKUP(AD:AD,грп!B:C,2,0),0)</f>
        <v>0</v>
      </c>
      <c r="AJ2242" s="607">
        <v>0</v>
      </c>
      <c r="AK2242" s="672" t="str">
        <f t="shared" si="392"/>
        <v>new</v>
      </c>
      <c r="AL2242" s="174"/>
    </row>
    <row r="2243" spans="1:39" s="4" customFormat="1" ht="11.45" customHeight="1" outlineLevel="1" x14ac:dyDescent="0.35">
      <c r="A2243" s="307" t="s">
        <v>10525</v>
      </c>
      <c r="B2243" s="308" t="s">
        <v>9639</v>
      </c>
      <c r="C2243" s="309" t="s">
        <v>21</v>
      </c>
      <c r="D2243" s="310" t="s">
        <v>11136</v>
      </c>
      <c r="E2243" s="322" t="s">
        <v>9388</v>
      </c>
      <c r="F2243" s="293"/>
      <c r="G2243" s="293"/>
      <c r="H2243" s="294"/>
      <c r="I2243" s="294" t="str">
        <f>IFERROR(_xlfn.IFNA(VLOOKUP($D:$D,history!$I:$Y,3,0),VLOOKUP(E:E,history!$H:$Y,4,0)),"--")</f>
        <v>--</v>
      </c>
      <c r="J2243" s="282" t="s">
        <v>5946</v>
      </c>
      <c r="K2243" s="282" t="str">
        <f t="shared" si="386"/>
        <v/>
      </c>
      <c r="L2243" s="312">
        <f t="shared" si="394"/>
        <v>0</v>
      </c>
      <c r="M2243" s="312">
        <f t="shared" si="395"/>
        <v>0</v>
      </c>
      <c r="N2243" s="297" t="str">
        <f>_xlfn.IFNA(VLOOKUP($E:$E,'1'!$A:$E,3,0),"")</f>
        <v/>
      </c>
      <c r="O2243" s="297" t="str">
        <f>_xlfn.IFNA(VLOOKUP($E:$E,'2'!$A:$E,3,0),"")</f>
        <v/>
      </c>
      <c r="P2243" s="297" t="str">
        <f>_xlfn.IFNA(VLOOKUP($E:$E,'3'!$A:$D,3,0),"")</f>
        <v/>
      </c>
      <c r="Q2243" s="297" t="str">
        <f>_xlfn.IFNA(VLOOKUP($E:$E,'4'!$A:$F,3,0),"")</f>
        <v/>
      </c>
      <c r="R2243" s="297" t="str">
        <f>_xlfn.IFNA(VLOOKUP($E:$E,'5'!$A:$F,3,0),"")</f>
        <v/>
      </c>
      <c r="S2243" s="297" t="str">
        <f>_xlfn.IFNA(VLOOKUP($E:$E,'6'!$A:$F,3,0),"")</f>
        <v/>
      </c>
      <c r="T2243" s="313">
        <v>1</v>
      </c>
      <c r="U2243" s="313">
        <v>25</v>
      </c>
      <c r="V2243" s="313">
        <v>50</v>
      </c>
      <c r="W2243" s="314">
        <v>0.56000000000000005</v>
      </c>
      <c r="X2243" s="315">
        <v>6.7000000000000002E-4</v>
      </c>
      <c r="Y2243" s="749">
        <v>0</v>
      </c>
      <c r="Z2243" s="282"/>
      <c r="AA2243" s="316" t="s">
        <v>10390</v>
      </c>
      <c r="AB2243" s="282" t="s">
        <v>10389</v>
      </c>
      <c r="AC2243" s="317" t="s">
        <v>2081</v>
      </c>
      <c r="AD2243" s="318" t="s">
        <v>9678</v>
      </c>
      <c r="AE2243" s="319">
        <v>0</v>
      </c>
      <c r="AF2243" s="319" t="s">
        <v>11284</v>
      </c>
      <c r="AG2243" s="320">
        <v>0</v>
      </c>
      <c r="AH2243" s="321">
        <f t="shared" si="396"/>
        <v>0</v>
      </c>
      <c r="AI2243" s="287">
        <f>_xlfn.IFNA(VLOOKUP(AD:AD,грп!B:C,2,0),0)</f>
        <v>0</v>
      </c>
      <c r="AJ2243" s="607">
        <v>0</v>
      </c>
      <c r="AK2243" s="672" t="str">
        <f t="shared" si="392"/>
        <v>new</v>
      </c>
      <c r="AL2243" s="174"/>
    </row>
    <row r="2244" spans="1:39" s="4" customFormat="1" ht="11.45" customHeight="1" outlineLevel="1" x14ac:dyDescent="0.35">
      <c r="A2244" s="307" t="s">
        <v>10525</v>
      </c>
      <c r="B2244" s="308" t="s">
        <v>9640</v>
      </c>
      <c r="C2244" s="309" t="s">
        <v>21</v>
      </c>
      <c r="D2244" s="310" t="s">
        <v>11137</v>
      </c>
      <c r="E2244" s="322" t="s">
        <v>9389</v>
      </c>
      <c r="F2244" s="293"/>
      <c r="G2244" s="293"/>
      <c r="H2244" s="294"/>
      <c r="I2244" s="294" t="str">
        <f>IFERROR(_xlfn.IFNA(VLOOKUP($D:$D,history!$I:$Y,3,0),VLOOKUP(E:E,history!$H:$Y,4,0)),"--")</f>
        <v>--</v>
      </c>
      <c r="J2244" s="282" t="s">
        <v>5946</v>
      </c>
      <c r="K2244" s="282" t="str">
        <f t="shared" ref="K2244:K2307" si="397" xml:space="preserve">
IF(OR($E2244="",$A$3&lt;&gt;"МОСКВА"),"",
IF(AND($AJ2244&gt;=1,$AJ2244&lt;20),"*",
IF(AND($AJ2244&gt;=20,$AJ2244&lt;100),"**",
IF(($AJ2244&gt;=100),"***","--"))))</f>
        <v/>
      </c>
      <c r="L2244" s="312">
        <f t="shared" si="394"/>
        <v>0</v>
      </c>
      <c r="M2244" s="312">
        <f t="shared" si="395"/>
        <v>0</v>
      </c>
      <c r="N2244" s="297" t="str">
        <f>_xlfn.IFNA(VLOOKUP($E:$E,'1'!$A:$E,3,0),"")</f>
        <v/>
      </c>
      <c r="O2244" s="297" t="str">
        <f>_xlfn.IFNA(VLOOKUP($E:$E,'2'!$A:$E,3,0),"")</f>
        <v/>
      </c>
      <c r="P2244" s="297" t="str">
        <f>_xlfn.IFNA(VLOOKUP($E:$E,'3'!$A:$D,3,0),"")</f>
        <v/>
      </c>
      <c r="Q2244" s="297" t="str">
        <f>_xlfn.IFNA(VLOOKUP($E:$E,'4'!$A:$F,3,0),"")</f>
        <v/>
      </c>
      <c r="R2244" s="297" t="str">
        <f>_xlfn.IFNA(VLOOKUP($E:$E,'5'!$A:$F,3,0),"")</f>
        <v/>
      </c>
      <c r="S2244" s="297" t="str">
        <f>_xlfn.IFNA(VLOOKUP($E:$E,'6'!$A:$F,3,0),"")</f>
        <v/>
      </c>
      <c r="T2244" s="313">
        <v>1</v>
      </c>
      <c r="U2244" s="313">
        <v>25</v>
      </c>
      <c r="V2244" s="313">
        <v>50</v>
      </c>
      <c r="W2244" s="314">
        <v>0.4</v>
      </c>
      <c r="X2244" s="315">
        <v>6.3000000000000003E-4</v>
      </c>
      <c r="Y2244" s="749">
        <v>0</v>
      </c>
      <c r="Z2244" s="282"/>
      <c r="AA2244" s="316" t="s">
        <v>10390</v>
      </c>
      <c r="AB2244" s="282" t="s">
        <v>10389</v>
      </c>
      <c r="AC2244" s="317" t="s">
        <v>2081</v>
      </c>
      <c r="AD2244" s="318" t="s">
        <v>9678</v>
      </c>
      <c r="AE2244" s="319">
        <v>0</v>
      </c>
      <c r="AF2244" s="319" t="s">
        <v>11284</v>
      </c>
      <c r="AG2244" s="320">
        <v>0</v>
      </c>
      <c r="AH2244" s="321">
        <f t="shared" si="396"/>
        <v>0</v>
      </c>
      <c r="AI2244" s="287">
        <f>_xlfn.IFNA(VLOOKUP(AD:AD,грп!B:C,2,0),0)</f>
        <v>0</v>
      </c>
      <c r="AJ2244" s="607">
        <v>0</v>
      </c>
      <c r="AK2244" s="672" t="str">
        <f t="shared" si="392"/>
        <v>new</v>
      </c>
      <c r="AL2244" s="174"/>
    </row>
    <row r="2245" spans="1:39" s="4" customFormat="1" ht="11.45" customHeight="1" outlineLevel="1" x14ac:dyDescent="0.35">
      <c r="A2245" s="307" t="s">
        <v>10525</v>
      </c>
      <c r="B2245" s="308" t="s">
        <v>9641</v>
      </c>
      <c r="C2245" s="309" t="s">
        <v>21</v>
      </c>
      <c r="D2245" s="310" t="s">
        <v>11138</v>
      </c>
      <c r="E2245" s="322" t="s">
        <v>9390</v>
      </c>
      <c r="F2245" s="293"/>
      <c r="G2245" s="293"/>
      <c r="H2245" s="294"/>
      <c r="I2245" s="294" t="str">
        <f>IFERROR(_xlfn.IFNA(VLOOKUP($D:$D,history!$I:$Y,3,0),VLOOKUP(E:E,history!$H:$Y,4,0)),"--")</f>
        <v>--</v>
      </c>
      <c r="J2245" s="282" t="s">
        <v>5946</v>
      </c>
      <c r="K2245" s="282" t="str">
        <f t="shared" si="397"/>
        <v/>
      </c>
      <c r="L2245" s="312">
        <f t="shared" si="394"/>
        <v>0</v>
      </c>
      <c r="M2245" s="312">
        <f t="shared" si="395"/>
        <v>0</v>
      </c>
      <c r="N2245" s="297" t="str">
        <f>_xlfn.IFNA(VLOOKUP($E:$E,'1'!$A:$E,3,0),"")</f>
        <v/>
      </c>
      <c r="O2245" s="297" t="str">
        <f>_xlfn.IFNA(VLOOKUP($E:$E,'2'!$A:$E,3,0),"")</f>
        <v/>
      </c>
      <c r="P2245" s="297" t="str">
        <f>_xlfn.IFNA(VLOOKUP($E:$E,'3'!$A:$D,3,0),"")</f>
        <v/>
      </c>
      <c r="Q2245" s="297" t="str">
        <f>_xlfn.IFNA(VLOOKUP($E:$E,'4'!$A:$F,3,0),"")</f>
        <v/>
      </c>
      <c r="R2245" s="297" t="str">
        <f>_xlfn.IFNA(VLOOKUP($E:$E,'5'!$A:$F,3,0),"")</f>
        <v/>
      </c>
      <c r="S2245" s="297" t="str">
        <f>_xlfn.IFNA(VLOOKUP($E:$E,'6'!$A:$F,3,0),"")</f>
        <v/>
      </c>
      <c r="T2245" s="313">
        <v>1</v>
      </c>
      <c r="U2245" s="313">
        <v>25</v>
      </c>
      <c r="V2245" s="313">
        <v>50</v>
      </c>
      <c r="W2245" s="314">
        <v>0.6</v>
      </c>
      <c r="X2245" s="315">
        <v>8.9999999999999998E-4</v>
      </c>
      <c r="Y2245" s="749">
        <v>0</v>
      </c>
      <c r="Z2245" s="282"/>
      <c r="AA2245" s="316" t="s">
        <v>10390</v>
      </c>
      <c r="AB2245" s="282" t="s">
        <v>10389</v>
      </c>
      <c r="AC2245" s="317" t="s">
        <v>2081</v>
      </c>
      <c r="AD2245" s="318" t="s">
        <v>9678</v>
      </c>
      <c r="AE2245" s="319">
        <v>0</v>
      </c>
      <c r="AF2245" s="319" t="s">
        <v>11284</v>
      </c>
      <c r="AG2245" s="320">
        <v>0</v>
      </c>
      <c r="AH2245" s="321">
        <f t="shared" si="396"/>
        <v>0</v>
      </c>
      <c r="AI2245" s="287">
        <f>_xlfn.IFNA(VLOOKUP(AD:AD,грп!B:C,2,0),0)</f>
        <v>0</v>
      </c>
      <c r="AJ2245" s="607">
        <v>0</v>
      </c>
      <c r="AK2245" s="672" t="str">
        <f t="shared" si="392"/>
        <v>new</v>
      </c>
      <c r="AL2245" s="174"/>
    </row>
    <row r="2246" spans="1:39" s="4" customFormat="1" ht="11.45" customHeight="1" outlineLevel="1" x14ac:dyDescent="0.35">
      <c r="A2246" s="307" t="s">
        <v>10525</v>
      </c>
      <c r="B2246" s="308" t="s">
        <v>9642</v>
      </c>
      <c r="C2246" s="309" t="s">
        <v>21</v>
      </c>
      <c r="D2246" s="310" t="s">
        <v>11139</v>
      </c>
      <c r="E2246" s="322" t="s">
        <v>9391</v>
      </c>
      <c r="F2246" s="293"/>
      <c r="G2246" s="293"/>
      <c r="H2246" s="294"/>
      <c r="I2246" s="294" t="str">
        <f>IFERROR(_xlfn.IFNA(VLOOKUP($D:$D,history!$I:$Y,3,0),VLOOKUP(E:E,history!$H:$Y,4,0)),"--")</f>
        <v>--</v>
      </c>
      <c r="J2246" s="282" t="s">
        <v>5946</v>
      </c>
      <c r="K2246" s="282" t="str">
        <f t="shared" si="397"/>
        <v/>
      </c>
      <c r="L2246" s="312">
        <f t="shared" si="394"/>
        <v>0</v>
      </c>
      <c r="M2246" s="312">
        <f t="shared" si="395"/>
        <v>0</v>
      </c>
      <c r="N2246" s="297" t="str">
        <f>_xlfn.IFNA(VLOOKUP($E:$E,'1'!$A:$E,3,0),"")</f>
        <v/>
      </c>
      <c r="O2246" s="297" t="str">
        <f>_xlfn.IFNA(VLOOKUP($E:$E,'2'!$A:$E,3,0),"")</f>
        <v/>
      </c>
      <c r="P2246" s="297" t="str">
        <f>_xlfn.IFNA(VLOOKUP($E:$E,'3'!$A:$D,3,0),"")</f>
        <v/>
      </c>
      <c r="Q2246" s="297" t="str">
        <f>_xlfn.IFNA(VLOOKUP($E:$E,'4'!$A:$F,3,0),"")</f>
        <v/>
      </c>
      <c r="R2246" s="297" t="str">
        <f>_xlfn.IFNA(VLOOKUP($E:$E,'5'!$A:$F,3,0),"")</f>
        <v/>
      </c>
      <c r="S2246" s="297" t="str">
        <f>_xlfn.IFNA(VLOOKUP($E:$E,'6'!$A:$F,3,0),"")</f>
        <v/>
      </c>
      <c r="T2246" s="313">
        <v>1</v>
      </c>
      <c r="U2246" s="313">
        <v>25</v>
      </c>
      <c r="V2246" s="313">
        <v>50</v>
      </c>
      <c r="W2246" s="314">
        <v>0.44</v>
      </c>
      <c r="X2246" s="315">
        <v>6.3000000000000003E-4</v>
      </c>
      <c r="Y2246" s="749">
        <v>0</v>
      </c>
      <c r="Z2246" s="282"/>
      <c r="AA2246" s="316" t="s">
        <v>10390</v>
      </c>
      <c r="AB2246" s="282" t="s">
        <v>10389</v>
      </c>
      <c r="AC2246" s="317" t="s">
        <v>2081</v>
      </c>
      <c r="AD2246" s="318" t="s">
        <v>9678</v>
      </c>
      <c r="AE2246" s="319">
        <v>0</v>
      </c>
      <c r="AF2246" s="319" t="s">
        <v>11284</v>
      </c>
      <c r="AG2246" s="320">
        <v>0</v>
      </c>
      <c r="AH2246" s="321">
        <f t="shared" si="396"/>
        <v>0</v>
      </c>
      <c r="AI2246" s="287">
        <f>_xlfn.IFNA(VLOOKUP(AD:AD,грп!B:C,2,0),0)</f>
        <v>0</v>
      </c>
      <c r="AJ2246" s="607">
        <v>0</v>
      </c>
      <c r="AK2246" s="672" t="str">
        <f t="shared" si="392"/>
        <v>new</v>
      </c>
      <c r="AL2246" s="174"/>
    </row>
    <row r="2247" spans="1:39" s="4" customFormat="1" ht="11.45" customHeight="1" outlineLevel="1" x14ac:dyDescent="0.35">
      <c r="A2247" s="307" t="s">
        <v>10525</v>
      </c>
      <c r="B2247" s="308" t="s">
        <v>9643</v>
      </c>
      <c r="C2247" s="309" t="s">
        <v>21</v>
      </c>
      <c r="D2247" s="310" t="s">
        <v>11140</v>
      </c>
      <c r="E2247" s="322" t="s">
        <v>9392</v>
      </c>
      <c r="F2247" s="293"/>
      <c r="G2247" s="293"/>
      <c r="H2247" s="294"/>
      <c r="I2247" s="294" t="str">
        <f>IFERROR(_xlfn.IFNA(VLOOKUP($D:$D,history!$I:$Y,3,0),VLOOKUP(E:E,history!$H:$Y,4,0)),"--")</f>
        <v>--</v>
      </c>
      <c r="J2247" s="282" t="s">
        <v>5946</v>
      </c>
      <c r="K2247" s="282" t="str">
        <f t="shared" si="397"/>
        <v/>
      </c>
      <c r="L2247" s="312">
        <f t="shared" si="394"/>
        <v>0</v>
      </c>
      <c r="M2247" s="312">
        <f t="shared" si="395"/>
        <v>0</v>
      </c>
      <c r="N2247" s="297" t="str">
        <f>_xlfn.IFNA(VLOOKUP($E:$E,'1'!$A:$E,3,0),"")</f>
        <v/>
      </c>
      <c r="O2247" s="297" t="str">
        <f>_xlfn.IFNA(VLOOKUP($E:$E,'2'!$A:$E,3,0),"")</f>
        <v/>
      </c>
      <c r="P2247" s="297" t="str">
        <f>_xlfn.IFNA(VLOOKUP($E:$E,'3'!$A:$D,3,0),"")</f>
        <v/>
      </c>
      <c r="Q2247" s="297" t="str">
        <f>_xlfn.IFNA(VLOOKUP($E:$E,'4'!$A:$F,3,0),"")</f>
        <v/>
      </c>
      <c r="R2247" s="297" t="str">
        <f>_xlfn.IFNA(VLOOKUP($E:$E,'5'!$A:$F,3,0),"")</f>
        <v/>
      </c>
      <c r="S2247" s="297" t="str">
        <f>_xlfn.IFNA(VLOOKUP($E:$E,'6'!$A:$F,3,0),"")</f>
        <v/>
      </c>
      <c r="T2247" s="313">
        <v>1</v>
      </c>
      <c r="U2247" s="313">
        <v>25</v>
      </c>
      <c r="V2247" s="313">
        <v>50</v>
      </c>
      <c r="W2247" s="314">
        <v>0.64</v>
      </c>
      <c r="X2247" s="315">
        <v>8.9999999999999998E-4</v>
      </c>
      <c r="Y2247" s="749">
        <v>0</v>
      </c>
      <c r="Z2247" s="282"/>
      <c r="AA2247" s="316" t="s">
        <v>10390</v>
      </c>
      <c r="AB2247" s="282" t="s">
        <v>10389</v>
      </c>
      <c r="AC2247" s="317" t="s">
        <v>2081</v>
      </c>
      <c r="AD2247" s="318" t="s">
        <v>9678</v>
      </c>
      <c r="AE2247" s="319">
        <v>0</v>
      </c>
      <c r="AF2247" s="319" t="s">
        <v>11284</v>
      </c>
      <c r="AG2247" s="320">
        <v>0</v>
      </c>
      <c r="AH2247" s="321">
        <f t="shared" si="396"/>
        <v>0</v>
      </c>
      <c r="AI2247" s="287">
        <f>_xlfn.IFNA(VLOOKUP(AD:AD,грп!B:C,2,0),0)</f>
        <v>0</v>
      </c>
      <c r="AJ2247" s="607">
        <v>0</v>
      </c>
      <c r="AK2247" s="672" t="str">
        <f t="shared" si="392"/>
        <v>new</v>
      </c>
      <c r="AL2247" s="174"/>
    </row>
    <row r="2248" spans="1:39" s="12" customFormat="1" ht="12" customHeight="1" x14ac:dyDescent="0.35">
      <c r="A2248" s="288"/>
      <c r="B2248" s="289"/>
      <c r="C2248" s="290" t="s">
        <v>555</v>
      </c>
      <c r="D2248" s="291" t="s">
        <v>2738</v>
      </c>
      <c r="E2248" s="292"/>
      <c r="F2248" s="293"/>
      <c r="G2248" s="293"/>
      <c r="H2248" s="294"/>
      <c r="I2248" s="294"/>
      <c r="J2248" s="282" t="s">
        <v>393</v>
      </c>
      <c r="K2248" s="282" t="str">
        <f t="shared" si="397"/>
        <v/>
      </c>
      <c r="L2248" s="295"/>
      <c r="M2248" s="296"/>
      <c r="N2248" s="297"/>
      <c r="O2248" s="297"/>
      <c r="P2248" s="297"/>
      <c r="Q2248" s="297" t="str">
        <f>_xlfn.IFNA(VLOOKUP($E:$E,'4'!$A:$F,3,0),"")</f>
        <v/>
      </c>
      <c r="R2248" s="297" t="str">
        <f>_xlfn.IFNA(VLOOKUP($E:$E,'5'!$A:$F,3,0),"")</f>
        <v/>
      </c>
      <c r="S2248" s="297"/>
      <c r="T2248" s="298"/>
      <c r="U2248" s="280"/>
      <c r="V2248" s="280"/>
      <c r="W2248" s="300"/>
      <c r="X2248" s="301"/>
      <c r="Y2248" s="749"/>
      <c r="Z2248" s="282"/>
      <c r="AA2248" s="280"/>
      <c r="AB2248" s="280"/>
      <c r="AC2248" s="302"/>
      <c r="AD2248" s="303" t="s">
        <v>2738</v>
      </c>
      <c r="AE2248" s="280"/>
      <c r="AF2248" s="329"/>
      <c r="AG2248" s="305"/>
      <c r="AH2248" s="306"/>
      <c r="AI2248" s="287">
        <f>_xlfn.IFNA(VLOOKUP(AD:AD,грп!B:C,2,0),0)</f>
        <v>0</v>
      </c>
      <c r="AJ2248" s="607">
        <v>0</v>
      </c>
      <c r="AK2248" s="672" t="str">
        <f t="shared" si="392"/>
        <v xml:space="preserve"> </v>
      </c>
      <c r="AL2248" s="174"/>
      <c r="AM2248" s="4"/>
    </row>
    <row r="2249" spans="1:39" s="12" customFormat="1" ht="12" customHeight="1" outlineLevel="1" x14ac:dyDescent="0.35">
      <c r="A2249" s="307" t="s">
        <v>10402</v>
      </c>
      <c r="B2249" s="308" t="s">
        <v>7750</v>
      </c>
      <c r="C2249" s="290" t="s">
        <v>555</v>
      </c>
      <c r="D2249" s="310" t="s">
        <v>781</v>
      </c>
      <c r="E2249" s="322" t="s">
        <v>165</v>
      </c>
      <c r="F2249" s="293"/>
      <c r="G2249" s="293"/>
      <c r="H2249" s="294"/>
      <c r="I2249" s="294" t="str">
        <f>IFERROR(_xlfn.IFNA(VLOOKUP($D:$D,history!$I:$Y,3,0),VLOOKUP(E:E,history!$H:$Y,4,0)),"--")</f>
        <v>--</v>
      </c>
      <c r="J2249" s="282" t="s">
        <v>5946</v>
      </c>
      <c r="K2249" s="282" t="str">
        <f t="shared" si="397"/>
        <v/>
      </c>
      <c r="L2249" s="312">
        <f>IF($A$3="ИМ",ROUND($Y2249*(1-($L$6-$F$4))*(1-$F$3)*(1+$AG$2),2),ROUND($M2249*(1-($L$6-$F$4))*(1-$F$3)*(1+$AG$2),2))</f>
        <v>383.8</v>
      </c>
      <c r="M2249" s="312">
        <f>ROUND(IF($A$3="РЕГИОНЫ",AG2249*$AG$3*$AG$1,IF(AI2249=0,AG2249*$AG$3*$AG$1,AG2249*$AG$3*(1-5%)*$AG$1)),2)</f>
        <v>581.52</v>
      </c>
      <c r="N2249" s="297" t="str">
        <f>_xlfn.IFNA(VLOOKUP($E:$E,'1'!$A:$E,3,0),"")</f>
        <v/>
      </c>
      <c r="O2249" s="297" t="str">
        <f>_xlfn.IFNA(VLOOKUP($E:$E,'2'!$A:$E,3,0),"")</f>
        <v/>
      </c>
      <c r="P2249" s="297" t="str">
        <f>_xlfn.IFNA(VLOOKUP($E:$E,'3'!$A:$D,3,0),"")</f>
        <v/>
      </c>
      <c r="Q2249" s="297" t="str">
        <f>_xlfn.IFNA(VLOOKUP($E:$E,'4'!$A:$F,3,0),"")</f>
        <v/>
      </c>
      <c r="R2249" s="297" t="str">
        <f>_xlfn.IFNA(VLOOKUP($E:$E,'5'!$A:$F,3,0),"")</f>
        <v/>
      </c>
      <c r="S2249" s="297" t="str">
        <f>_xlfn.IFNA(VLOOKUP($E:$E,'6'!$A:$F,3,0),"")</f>
        <v/>
      </c>
      <c r="T2249" s="313">
        <v>1</v>
      </c>
      <c r="U2249" s="313">
        <v>10</v>
      </c>
      <c r="V2249" s="313">
        <v>50</v>
      </c>
      <c r="W2249" s="314">
        <v>0.246</v>
      </c>
      <c r="X2249" s="315">
        <v>4.2000000000000002E-4</v>
      </c>
      <c r="Y2249" s="749">
        <v>550</v>
      </c>
      <c r="Z2249" s="282"/>
      <c r="AA2249" s="316" t="s">
        <v>10392</v>
      </c>
      <c r="AB2249" s="282" t="s">
        <v>9163</v>
      </c>
      <c r="AC2249" s="317" t="s">
        <v>2081</v>
      </c>
      <c r="AD2249" s="318" t="s">
        <v>2738</v>
      </c>
      <c r="AE2249" s="319">
        <v>0</v>
      </c>
      <c r="AF2249" s="319" t="s">
        <v>11294</v>
      </c>
      <c r="AG2249" s="320">
        <v>7.29</v>
      </c>
      <c r="AH2249" s="321">
        <f t="shared" ref="AH2249:AH2254" si="398">IF($A$3="РЕГИОНЫ",ROUND($AG2249*(1-($L$6-$F$4))*(1-$F$3)*(1+$AG$2)*$AG$1,2),0)</f>
        <v>0</v>
      </c>
      <c r="AI2249" s="287">
        <f>_xlfn.IFNA(VLOOKUP(AD:AD,грп!B:C,2,0),0)</f>
        <v>0</v>
      </c>
      <c r="AJ2249" s="607">
        <v>0</v>
      </c>
      <c r="AK2249" s="672" t="str">
        <f t="shared" si="392"/>
        <v xml:space="preserve"> </v>
      </c>
      <c r="AL2249" s="174"/>
      <c r="AM2249" s="4"/>
    </row>
    <row r="2250" spans="1:39" s="12" customFormat="1" ht="12" customHeight="1" outlineLevel="1" x14ac:dyDescent="0.35">
      <c r="A2250" s="307" t="s">
        <v>10402</v>
      </c>
      <c r="B2250" s="308" t="s">
        <v>7751</v>
      </c>
      <c r="C2250" s="290" t="s">
        <v>555</v>
      </c>
      <c r="D2250" s="310" t="s">
        <v>3230</v>
      </c>
      <c r="E2250" s="322" t="s">
        <v>108</v>
      </c>
      <c r="F2250" s="293"/>
      <c r="G2250" s="293"/>
      <c r="H2250" s="294">
        <v>3</v>
      </c>
      <c r="I2250" s="294" t="str">
        <f>IFERROR(_xlfn.IFNA(VLOOKUP($D:$D,history!$I:$Y,3,0),VLOOKUP(E:E,history!$H:$Y,4,0)),"--")</f>
        <v>--</v>
      </c>
      <c r="J2250" s="282" t="s">
        <v>5946</v>
      </c>
      <c r="K2250" s="282" t="str">
        <f t="shared" si="397"/>
        <v/>
      </c>
      <c r="L2250" s="312">
        <f>IF($A$3="ИМ",ROUND($Y2250*(1-($L$6-$F$4))*(1-$F$3)*(1+$AG$2),2),ROUND($M2250*(1-($L$6-$F$4))*(1-$F$3)*(1+$AG$2),2))</f>
        <v>684.95</v>
      </c>
      <c r="M2250" s="312">
        <f>ROUND(IF($A$3="РЕГИОНЫ",AG2250*$AG$3*$AG$1,IF(AI2250=0,AG2250*$AG$3*$AG$1,AG2250*$AG$3*(1-5%)*$AG$1)),2)</f>
        <v>1037.81</v>
      </c>
      <c r="N2250" s="297" t="str">
        <f>_xlfn.IFNA(VLOOKUP($E:$E,'1'!$A:$E,3,0),"")</f>
        <v/>
      </c>
      <c r="O2250" s="297" t="str">
        <f>_xlfn.IFNA(VLOOKUP($E:$E,'2'!$A:$E,3,0),"")</f>
        <v/>
      </c>
      <c r="P2250" s="297" t="str">
        <f>_xlfn.IFNA(VLOOKUP($E:$E,'3'!$A:$D,3,0),"")</f>
        <v/>
      </c>
      <c r="Q2250" s="297" t="str">
        <f>_xlfn.IFNA(VLOOKUP($E:$E,'4'!$A:$F,3,0),"")</f>
        <v/>
      </c>
      <c r="R2250" s="297" t="str">
        <f>_xlfn.IFNA(VLOOKUP($E:$E,'5'!$A:$F,3,0),"")</f>
        <v/>
      </c>
      <c r="S2250" s="297" t="str">
        <f>_xlfn.IFNA(VLOOKUP($E:$E,'6'!$A:$F,3,0),"")</f>
        <v/>
      </c>
      <c r="T2250" s="313">
        <v>1</v>
      </c>
      <c r="U2250" s="313">
        <v>10</v>
      </c>
      <c r="V2250" s="313">
        <v>20</v>
      </c>
      <c r="W2250" s="314">
        <v>0.438</v>
      </c>
      <c r="X2250" s="315">
        <v>6.8999999999999997E-4</v>
      </c>
      <c r="Y2250" s="749">
        <v>990</v>
      </c>
      <c r="Z2250" s="282"/>
      <c r="AA2250" s="316" t="s">
        <v>10388</v>
      </c>
      <c r="AB2250" s="282" t="s">
        <v>9163</v>
      </c>
      <c r="AC2250" s="317" t="s">
        <v>2081</v>
      </c>
      <c r="AD2250" s="318" t="s">
        <v>2738</v>
      </c>
      <c r="AE2250" s="319">
        <v>0</v>
      </c>
      <c r="AF2250" s="319" t="s">
        <v>11294</v>
      </c>
      <c r="AG2250" s="320">
        <v>13.01</v>
      </c>
      <c r="AH2250" s="321">
        <f t="shared" si="398"/>
        <v>0</v>
      </c>
      <c r="AI2250" s="287">
        <f>_xlfn.IFNA(VLOOKUP(AD:AD,грп!B:C,2,0),0)</f>
        <v>0</v>
      </c>
      <c r="AJ2250" s="607">
        <v>0</v>
      </c>
      <c r="AK2250" s="672" t="str">
        <f t="shared" si="392"/>
        <v xml:space="preserve"> </v>
      </c>
      <c r="AL2250" s="174"/>
      <c r="AM2250" s="4"/>
    </row>
    <row r="2251" spans="1:39" s="12" customFormat="1" ht="12" customHeight="1" outlineLevel="1" x14ac:dyDescent="0.35">
      <c r="A2251" s="307" t="s">
        <v>10402</v>
      </c>
      <c r="B2251" s="308" t="s">
        <v>7752</v>
      </c>
      <c r="C2251" s="290" t="s">
        <v>555</v>
      </c>
      <c r="D2251" s="310" t="s">
        <v>1898</v>
      </c>
      <c r="E2251" s="322" t="s">
        <v>256</v>
      </c>
      <c r="F2251" s="293"/>
      <c r="G2251" s="293"/>
      <c r="H2251" s="294"/>
      <c r="I2251" s="294" t="str">
        <f>IFERROR(_xlfn.IFNA(VLOOKUP($D:$D,history!$I:$Y,3,0),VLOOKUP(E:E,history!$H:$Y,4,0)),"--")</f>
        <v>--</v>
      </c>
      <c r="J2251" s="282" t="s">
        <v>9869</v>
      </c>
      <c r="K2251" s="282" t="str">
        <f t="shared" si="397"/>
        <v/>
      </c>
      <c r="L2251" s="312">
        <f>IF($A$3="ИМ",ROUND($Y2251*(1-($L$6-$F$4))*(1-$F$3)*(1+$AG$2),2),ROUND($M2251*(1-($L$6-$F$4))*(1-$F$3)*(1+$AG$2),2))</f>
        <v>1024.53</v>
      </c>
      <c r="M2251" s="312">
        <f>ROUND(IF($A$3="РЕГИОНЫ",AG2251*$AG$3*$AG$1,IF(AI2251=0,AG2251*$AG$3*$AG$1,AG2251*$AG$3*(1-5%)*$AG$1)),2)</f>
        <v>1552.32</v>
      </c>
      <c r="N2251" s="297" t="str">
        <f>_xlfn.IFNA(VLOOKUP($E:$E,'1'!$A:$E,3,0),"")</f>
        <v/>
      </c>
      <c r="O2251" s="297" t="str">
        <f>_xlfn.IFNA(VLOOKUP($E:$E,'2'!$A:$E,3,0),"")</f>
        <v/>
      </c>
      <c r="P2251" s="297" t="str">
        <f>_xlfn.IFNA(VLOOKUP($E:$E,'3'!$A:$D,3,0),"")</f>
        <v/>
      </c>
      <c r="Q2251" s="297" t="str">
        <f>_xlfn.IFNA(VLOOKUP($E:$E,'4'!$A:$F,3,0),"")</f>
        <v/>
      </c>
      <c r="R2251" s="297" t="str">
        <f>_xlfn.IFNA(VLOOKUP($E:$E,'5'!$A:$F,3,0),"")</f>
        <v/>
      </c>
      <c r="S2251" s="297" t="str">
        <f>_xlfn.IFNA(VLOOKUP($E:$E,'6'!$A:$F,3,0),"")</f>
        <v/>
      </c>
      <c r="T2251" s="313">
        <v>1</v>
      </c>
      <c r="U2251" s="313">
        <v>10</v>
      </c>
      <c r="V2251" s="313">
        <v>20</v>
      </c>
      <c r="W2251" s="314">
        <v>0.73499999999999999</v>
      </c>
      <c r="X2251" s="315">
        <v>1.4499999999999999E-3</v>
      </c>
      <c r="Y2251" s="749">
        <v>1470</v>
      </c>
      <c r="Z2251" s="282"/>
      <c r="AA2251" s="316" t="s">
        <v>10388</v>
      </c>
      <c r="AB2251" s="282" t="s">
        <v>9163</v>
      </c>
      <c r="AC2251" s="317" t="s">
        <v>2081</v>
      </c>
      <c r="AD2251" s="318" t="s">
        <v>2738</v>
      </c>
      <c r="AE2251" s="319">
        <v>0</v>
      </c>
      <c r="AF2251" s="319" t="s">
        <v>11294</v>
      </c>
      <c r="AG2251" s="320">
        <v>19.46</v>
      </c>
      <c r="AH2251" s="321">
        <f t="shared" si="398"/>
        <v>0</v>
      </c>
      <c r="AI2251" s="287">
        <f>_xlfn.IFNA(VLOOKUP(AD:AD,грп!B:C,2,0),0)</f>
        <v>0</v>
      </c>
      <c r="AJ2251" s="607">
        <v>33</v>
      </c>
      <c r="AK2251" s="672" t="str">
        <f t="shared" si="392"/>
        <v xml:space="preserve"> </v>
      </c>
      <c r="AL2251" s="174"/>
      <c r="AM2251" s="4"/>
    </row>
    <row r="2252" spans="1:39" s="12" customFormat="1" ht="12" customHeight="1" outlineLevel="1" x14ac:dyDescent="0.35">
      <c r="A2252" s="307" t="s">
        <v>10402</v>
      </c>
      <c r="B2252" s="308" t="s">
        <v>7753</v>
      </c>
      <c r="C2252" s="290" t="s">
        <v>555</v>
      </c>
      <c r="D2252" s="310" t="s">
        <v>838</v>
      </c>
      <c r="E2252" s="322" t="s">
        <v>257</v>
      </c>
      <c r="F2252" s="293"/>
      <c r="G2252" s="293"/>
      <c r="H2252" s="294"/>
      <c r="I2252" s="294" t="str">
        <f>IFERROR(_xlfn.IFNA(VLOOKUP($D:$D,history!$I:$Y,3,0),VLOOKUP(E:E,history!$H:$Y,4,0)),"--")</f>
        <v>--</v>
      </c>
      <c r="J2252" s="282" t="s">
        <v>9869</v>
      </c>
      <c r="K2252" s="282" t="str">
        <f t="shared" si="397"/>
        <v/>
      </c>
      <c r="L2252" s="312">
        <f>IF($A$3="ИМ",ROUND($Y2252*(1-($L$6-$F$4))*(1-$F$3)*(1+$AG$2),2),ROUND($M2252*(1-($L$6-$F$4))*(1-$F$3)*(1+$AG$2),2))</f>
        <v>412.24</v>
      </c>
      <c r="M2252" s="312">
        <f>ROUND(IF($A$3="РЕГИОНЫ",AG2252*$AG$3*$AG$1,IF(AI2252=0,AG2252*$AG$3*$AG$1,AG2252*$AG$3*(1-5%)*$AG$1)),2)</f>
        <v>624.6</v>
      </c>
      <c r="N2252" s="297" t="str">
        <f>_xlfn.IFNA(VLOOKUP($E:$E,'1'!$A:$E,3,0),"")</f>
        <v/>
      </c>
      <c r="O2252" s="297" t="str">
        <f>_xlfn.IFNA(VLOOKUP($E:$E,'2'!$A:$E,3,0),"")</f>
        <v/>
      </c>
      <c r="P2252" s="297" t="str">
        <f>_xlfn.IFNA(VLOOKUP($E:$E,'3'!$A:$D,3,0),"")</f>
        <v/>
      </c>
      <c r="Q2252" s="297" t="str">
        <f>_xlfn.IFNA(VLOOKUP($E:$E,'4'!$A:$F,3,0),"")</f>
        <v/>
      </c>
      <c r="R2252" s="297" t="str">
        <f>_xlfn.IFNA(VLOOKUP($E:$E,'5'!$A:$F,3,0),"")</f>
        <v/>
      </c>
      <c r="S2252" s="297" t="str">
        <f>_xlfn.IFNA(VLOOKUP($E:$E,'6'!$A:$F,3,0),"")</f>
        <v/>
      </c>
      <c r="T2252" s="313">
        <v>2</v>
      </c>
      <c r="U2252" s="313">
        <v>10</v>
      </c>
      <c r="V2252" s="313">
        <v>40</v>
      </c>
      <c r="W2252" s="314">
        <v>0.34100000000000003</v>
      </c>
      <c r="X2252" s="315">
        <v>6.5499999999999998E-4</v>
      </c>
      <c r="Y2252" s="749">
        <v>590</v>
      </c>
      <c r="Z2252" s="282"/>
      <c r="AA2252" s="316" t="s">
        <v>10393</v>
      </c>
      <c r="AB2252" s="282" t="s">
        <v>9163</v>
      </c>
      <c r="AC2252" s="317" t="s">
        <v>2081</v>
      </c>
      <c r="AD2252" s="318" t="s">
        <v>2738</v>
      </c>
      <c r="AE2252" s="319">
        <v>0</v>
      </c>
      <c r="AF2252" s="319" t="s">
        <v>11294</v>
      </c>
      <c r="AG2252" s="320">
        <v>7.83</v>
      </c>
      <c r="AH2252" s="321">
        <f t="shared" si="398"/>
        <v>0</v>
      </c>
      <c r="AI2252" s="287">
        <f>_xlfn.IFNA(VLOOKUP(AD:AD,грп!B:C,2,0),0)</f>
        <v>0</v>
      </c>
      <c r="AJ2252" s="607">
        <v>0</v>
      </c>
      <c r="AK2252" s="672" t="str">
        <f t="shared" si="392"/>
        <v xml:space="preserve"> </v>
      </c>
      <c r="AL2252" s="174"/>
      <c r="AM2252" s="4"/>
    </row>
    <row r="2253" spans="1:39" s="4" customFormat="1" ht="12" customHeight="1" outlineLevel="1" x14ac:dyDescent="0.35">
      <c r="A2253" s="307" t="s">
        <v>10402</v>
      </c>
      <c r="B2253" s="308" t="s">
        <v>7754</v>
      </c>
      <c r="C2253" s="328"/>
      <c r="D2253" s="310" t="s">
        <v>1554</v>
      </c>
      <c r="E2253" s="322" t="s">
        <v>556</v>
      </c>
      <c r="F2253" s="293"/>
      <c r="G2253" s="293"/>
      <c r="H2253" s="294"/>
      <c r="I2253" s="294" t="str">
        <f>IFERROR(_xlfn.IFNA(VLOOKUP($D:$D,history!$I:$Y,3,0),VLOOKUP(E:E,history!$H:$Y,4,0)),"--")</f>
        <v>--</v>
      </c>
      <c r="J2253" s="282" t="s">
        <v>5946</v>
      </c>
      <c r="K2253" s="282" t="str">
        <f t="shared" si="397"/>
        <v/>
      </c>
      <c r="L2253" s="312">
        <f>IF($A$3="ИМ",ROUND($Y2253*(1-($L$6-$F$4))*(1-$F$3)*(1+$AG$2),2),ROUND($M2253*(1-($L$6-$F$4))*(1-$F$3)*(1+$AG$2),2))</f>
        <v>714.96</v>
      </c>
      <c r="M2253" s="312">
        <f>ROUND(IF($A$3="РЕГИОНЫ",AG2253*$AG$3*$AG$1,IF(AI2253=0,AG2253*$AG$3*$AG$1,AG2253*$AG$3*(1-5%)*$AG$1)),2)</f>
        <v>1083.28</v>
      </c>
      <c r="N2253" s="297" t="str">
        <f>_xlfn.IFNA(VLOOKUP($E:$E,'1'!$A:$E,3,0),"")</f>
        <v/>
      </c>
      <c r="O2253" s="297" t="str">
        <f>_xlfn.IFNA(VLOOKUP($E:$E,'2'!$A:$E,3,0),"")</f>
        <v/>
      </c>
      <c r="P2253" s="297" t="str">
        <f>_xlfn.IFNA(VLOOKUP($E:$E,'3'!$A:$D,3,0),"")</f>
        <v/>
      </c>
      <c r="Q2253" s="297" t="str">
        <f>_xlfn.IFNA(VLOOKUP($E:$E,'4'!$A:$F,3,0),"")</f>
        <v/>
      </c>
      <c r="R2253" s="297" t="str">
        <f>_xlfn.IFNA(VLOOKUP($E:$E,'5'!$A:$F,3,0),"")</f>
        <v/>
      </c>
      <c r="S2253" s="297" t="str">
        <f>_xlfn.IFNA(VLOOKUP($E:$E,'6'!$A:$F,3,0),"")</f>
        <v/>
      </c>
      <c r="T2253" s="313">
        <v>1</v>
      </c>
      <c r="U2253" s="313">
        <v>1</v>
      </c>
      <c r="V2253" s="313">
        <v>20</v>
      </c>
      <c r="W2253" s="314">
        <v>0.623</v>
      </c>
      <c r="X2253" s="315">
        <v>9.4499999999999998E-4</v>
      </c>
      <c r="Y2253" s="749">
        <v>1030</v>
      </c>
      <c r="Z2253" s="282"/>
      <c r="AA2253" s="316" t="s">
        <v>10392</v>
      </c>
      <c r="AB2253" s="282" t="s">
        <v>9163</v>
      </c>
      <c r="AC2253" s="317" t="s">
        <v>2081</v>
      </c>
      <c r="AD2253" s="318" t="s">
        <v>2738</v>
      </c>
      <c r="AE2253" s="319">
        <v>0</v>
      </c>
      <c r="AF2253" s="319" t="s">
        <v>11294</v>
      </c>
      <c r="AG2253" s="320">
        <v>13.58</v>
      </c>
      <c r="AH2253" s="321">
        <f t="shared" si="398"/>
        <v>0</v>
      </c>
      <c r="AI2253" s="287">
        <f>_xlfn.IFNA(VLOOKUP(AD:AD,грп!B:C,2,0),0)</f>
        <v>0</v>
      </c>
      <c r="AJ2253" s="607">
        <v>19</v>
      </c>
      <c r="AK2253" s="672">
        <f t="shared" si="392"/>
        <v>0</v>
      </c>
      <c r="AL2253" s="174"/>
    </row>
    <row r="2254" spans="1:39" s="4" customFormat="1" ht="12" customHeight="1" outlineLevel="1" x14ac:dyDescent="0.35">
      <c r="A2254" s="307" t="s">
        <v>10402</v>
      </c>
      <c r="B2254" s="308" t="s">
        <v>7755</v>
      </c>
      <c r="C2254" s="325" t="s">
        <v>1916</v>
      </c>
      <c r="D2254" s="310" t="s">
        <v>11141</v>
      </c>
      <c r="E2254" s="322" t="s">
        <v>5247</v>
      </c>
      <c r="F2254" s="293"/>
      <c r="G2254" s="293"/>
      <c r="H2254" s="294"/>
      <c r="I2254" s="294" t="str">
        <f>IFERROR(_xlfn.IFNA(VLOOKUP($D:$D,history!$I:$Y,3,0),VLOOKUP(E:E,history!$H:$Y,4,0)),"--")</f>
        <v>--</v>
      </c>
      <c r="J2254" s="282" t="s">
        <v>5946</v>
      </c>
      <c r="K2254" s="282" t="str">
        <f t="shared" si="397"/>
        <v/>
      </c>
      <c r="L2254" s="326">
        <f>M2254</f>
        <v>720</v>
      </c>
      <c r="M2254" s="327">
        <v>720</v>
      </c>
      <c r="N2254" s="297" t="str">
        <f>_xlfn.IFNA(VLOOKUP($E:$E,'1'!$A:$E,3,0),"")</f>
        <v/>
      </c>
      <c r="O2254" s="297" t="str">
        <f>_xlfn.IFNA(VLOOKUP($E:$E,'2'!$A:$E,3,0),"")</f>
        <v/>
      </c>
      <c r="P2254" s="297" t="str">
        <f>_xlfn.IFNA(VLOOKUP($E:$E,'3'!$A:$D,3,0),"")</f>
        <v/>
      </c>
      <c r="Q2254" s="297" t="str">
        <f>_xlfn.IFNA(VLOOKUP($E:$E,'4'!$A:$F,3,0),"")</f>
        <v/>
      </c>
      <c r="R2254" s="297" t="str">
        <f>_xlfn.IFNA(VLOOKUP($E:$E,'5'!$A:$F,3,0),"")</f>
        <v/>
      </c>
      <c r="S2254" s="297" t="str">
        <f>_xlfn.IFNA(VLOOKUP($E:$E,'6'!$A:$F,3,0),"")</f>
        <v/>
      </c>
      <c r="T2254" s="313">
        <v>1</v>
      </c>
      <c r="U2254" s="313">
        <v>1</v>
      </c>
      <c r="V2254" s="313">
        <v>10</v>
      </c>
      <c r="W2254" s="314">
        <v>0.5</v>
      </c>
      <c r="X2254" s="315">
        <v>2.6775000000000002E-3</v>
      </c>
      <c r="Y2254" s="749">
        <v>1010</v>
      </c>
      <c r="Z2254" s="282"/>
      <c r="AA2254" s="316" t="s">
        <v>393</v>
      </c>
      <c r="AB2254" s="282" t="s">
        <v>9885</v>
      </c>
      <c r="AC2254" s="317" t="s">
        <v>2081</v>
      </c>
      <c r="AD2254" s="318" t="s">
        <v>2738</v>
      </c>
      <c r="AE2254" s="319">
        <v>0</v>
      </c>
      <c r="AF2254" s="319" t="s">
        <v>11305</v>
      </c>
      <c r="AG2254" s="320">
        <v>5.4</v>
      </c>
      <c r="AH2254" s="321">
        <f t="shared" si="398"/>
        <v>0</v>
      </c>
      <c r="AI2254" s="287">
        <f>_xlfn.IFNA(VLOOKUP(AD:AD,грп!B:C,2,0),0)</f>
        <v>0</v>
      </c>
      <c r="AJ2254" s="607">
        <v>0</v>
      </c>
      <c r="AK2254" s="672" t="str">
        <f t="shared" si="392"/>
        <v>спеццена</v>
      </c>
      <c r="AL2254" s="174"/>
    </row>
    <row r="2255" spans="1:39" s="4" customFormat="1" ht="12" customHeight="1" x14ac:dyDescent="0.35">
      <c r="A2255" s="288"/>
      <c r="B2255" s="289"/>
      <c r="C2255" s="290" t="s">
        <v>555</v>
      </c>
      <c r="D2255" s="291" t="s">
        <v>2735</v>
      </c>
      <c r="E2255" s="292"/>
      <c r="F2255" s="293"/>
      <c r="G2255" s="293"/>
      <c r="H2255" s="294"/>
      <c r="I2255" s="294"/>
      <c r="J2255" s="282" t="s">
        <v>393</v>
      </c>
      <c r="K2255" s="282" t="str">
        <f t="shared" si="397"/>
        <v/>
      </c>
      <c r="L2255" s="295"/>
      <c r="M2255" s="296"/>
      <c r="N2255" s="297"/>
      <c r="O2255" s="297"/>
      <c r="P2255" s="297"/>
      <c r="Q2255" s="297" t="str">
        <f>_xlfn.IFNA(VLOOKUP($E:$E,'4'!$A:$F,3,0),"")</f>
        <v/>
      </c>
      <c r="R2255" s="297" t="str">
        <f>_xlfn.IFNA(VLOOKUP($E:$E,'5'!$A:$F,3,0),"")</f>
        <v/>
      </c>
      <c r="S2255" s="297"/>
      <c r="T2255" s="298"/>
      <c r="U2255" s="299"/>
      <c r="V2255" s="299"/>
      <c r="W2255" s="300"/>
      <c r="X2255" s="301"/>
      <c r="Y2255" s="749"/>
      <c r="Z2255" s="282"/>
      <c r="AA2255" s="280"/>
      <c r="AB2255" s="280"/>
      <c r="AC2255" s="302"/>
      <c r="AD2255" s="303" t="s">
        <v>2735</v>
      </c>
      <c r="AE2255" s="280"/>
      <c r="AF2255" s="329"/>
      <c r="AG2255" s="305"/>
      <c r="AH2255" s="306"/>
      <c r="AI2255" s="287">
        <f>_xlfn.IFNA(VLOOKUP(AD:AD,грп!B:C,2,0),0)</f>
        <v>0</v>
      </c>
      <c r="AJ2255" s="607">
        <v>0</v>
      </c>
      <c r="AK2255" s="672" t="str">
        <f t="shared" si="392"/>
        <v xml:space="preserve"> </v>
      </c>
      <c r="AL2255" s="174"/>
    </row>
    <row r="2256" spans="1:39" s="4" customFormat="1" ht="12" customHeight="1" outlineLevel="1" x14ac:dyDescent="0.35">
      <c r="A2256" s="307" t="s">
        <v>10402</v>
      </c>
      <c r="B2256" s="308" t="s">
        <v>7756</v>
      </c>
      <c r="C2256" s="290" t="s">
        <v>555</v>
      </c>
      <c r="D2256" s="310" t="s">
        <v>2949</v>
      </c>
      <c r="E2256" s="322">
        <v>5440101</v>
      </c>
      <c r="F2256" s="293"/>
      <c r="G2256" s="293"/>
      <c r="H2256" s="294"/>
      <c r="I2256" s="294" t="str">
        <f>IFERROR(_xlfn.IFNA(VLOOKUP($D:$D,history!$I:$Y,3,0),VLOOKUP(E:E,history!$H:$Y,4,0)),"--")</f>
        <v>V</v>
      </c>
      <c r="J2256" s="282" t="s">
        <v>9869</v>
      </c>
      <c r="K2256" s="282" t="str">
        <f t="shared" si="397"/>
        <v/>
      </c>
      <c r="L2256" s="312">
        <f>IF($A$3="ИМ",ROUND($Y2256*(1-($L$6-$F$4))*(1-$F$3)*(1+$AG$2),2),ROUND($M2256*(1-($L$6-$F$4))*(1-$F$3)*(1+$AG$2),2))</f>
        <v>206.38</v>
      </c>
      <c r="M2256" s="312">
        <f>ROUND(IF($A$3="РЕГИОНЫ",AG2256*$AG$3*$AG$1,IF(AI2256=0,AG2256*$AG$3*$AG$1,AG2256*$AG$3*(1-5%)*$AG$1)),2)</f>
        <v>312.7</v>
      </c>
      <c r="N2256" s="297" t="str">
        <f>_xlfn.IFNA(VLOOKUP($E:$E,'1'!$A:$E,3,0),"")</f>
        <v/>
      </c>
      <c r="O2256" s="297" t="str">
        <f>_xlfn.IFNA(VLOOKUP($E:$E,'2'!$A:$E,3,0),"")</f>
        <v/>
      </c>
      <c r="P2256" s="297" t="str">
        <f>_xlfn.IFNA(VLOOKUP($E:$E,'3'!$A:$D,3,0),"")</f>
        <v/>
      </c>
      <c r="Q2256" s="297" t="str">
        <f>_xlfn.IFNA(VLOOKUP($E:$E,'4'!$A:$F,3,0),"")</f>
        <v/>
      </c>
      <c r="R2256" s="297" t="str">
        <f>_xlfn.IFNA(VLOOKUP($E:$E,'5'!$A:$F,3,0),"")</f>
        <v/>
      </c>
      <c r="S2256" s="297" t="str">
        <f>_xlfn.IFNA(VLOOKUP($E:$E,'6'!$A:$F,3,0),"")</f>
        <v/>
      </c>
      <c r="T2256" s="313">
        <v>5</v>
      </c>
      <c r="U2256" s="313">
        <v>10</v>
      </c>
      <c r="V2256" s="313">
        <v>60</v>
      </c>
      <c r="W2256" s="314">
        <v>0.13400000000000001</v>
      </c>
      <c r="X2256" s="315">
        <v>7.0588240000000004E-4</v>
      </c>
      <c r="Y2256" s="749">
        <v>290</v>
      </c>
      <c r="Z2256" s="282"/>
      <c r="AA2256" s="316" t="s">
        <v>10391</v>
      </c>
      <c r="AB2256" s="282" t="s">
        <v>9163</v>
      </c>
      <c r="AC2256" s="317" t="s">
        <v>2081</v>
      </c>
      <c r="AD2256" s="318" t="s">
        <v>2735</v>
      </c>
      <c r="AE2256" s="319">
        <v>0</v>
      </c>
      <c r="AF2256" s="319" t="s">
        <v>11282</v>
      </c>
      <c r="AG2256" s="320">
        <v>3.92</v>
      </c>
      <c r="AH2256" s="321">
        <f>IF($A$3="РЕГИОНЫ",ROUND($AG2256*(1-($L$6-$F$4))*(1-$F$3)*(1+$AG$2)*$AG$1,2),0)</f>
        <v>0</v>
      </c>
      <c r="AI2256" s="287">
        <f>_xlfn.IFNA(VLOOKUP(AD:AD,грп!B:C,2,0),0)</f>
        <v>0</v>
      </c>
      <c r="AJ2256" s="607">
        <v>14</v>
      </c>
      <c r="AK2256" s="672" t="str">
        <f t="shared" si="392"/>
        <v xml:space="preserve"> </v>
      </c>
      <c r="AL2256" s="174"/>
    </row>
    <row r="2257" spans="1:39" s="4" customFormat="1" ht="12" customHeight="1" outlineLevel="1" x14ac:dyDescent="0.35">
      <c r="A2257" s="307" t="s">
        <v>10402</v>
      </c>
      <c r="B2257" s="308" t="s">
        <v>7757</v>
      </c>
      <c r="C2257" s="290" t="s">
        <v>555</v>
      </c>
      <c r="D2257" s="310" t="s">
        <v>2950</v>
      </c>
      <c r="E2257" s="322">
        <v>5440102</v>
      </c>
      <c r="F2257" s="293"/>
      <c r="G2257" s="293"/>
      <c r="H2257" s="294"/>
      <c r="I2257" s="294" t="str">
        <f>IFERROR(_xlfn.IFNA(VLOOKUP($D:$D,history!$I:$Y,3,0),VLOOKUP(E:E,history!$H:$Y,4,0)),"--")</f>
        <v>--</v>
      </c>
      <c r="J2257" s="282" t="s">
        <v>5946</v>
      </c>
      <c r="K2257" s="282" t="str">
        <f t="shared" si="397"/>
        <v/>
      </c>
      <c r="L2257" s="312">
        <f>IF($A$3="ИМ",ROUND($Y2257*(1-($L$6-$F$4))*(1-$F$3)*(1+$AG$2),2),ROUND($M2257*(1-($L$6-$F$4))*(1-$F$3)*(1+$AG$2),2))</f>
        <v>276.93</v>
      </c>
      <c r="M2257" s="312">
        <f>ROUND(IF($A$3="РЕГИОНЫ",AG2257*$AG$3*$AG$1,IF(AI2257=0,AG2257*$AG$3*$AG$1,AG2257*$AG$3*(1-5%)*$AG$1)),2)</f>
        <v>419.59</v>
      </c>
      <c r="N2257" s="297" t="str">
        <f>_xlfn.IFNA(VLOOKUP($E:$E,'1'!$A:$E,3,0),"")</f>
        <v/>
      </c>
      <c r="O2257" s="297" t="str">
        <f>_xlfn.IFNA(VLOOKUP($E:$E,'2'!$A:$E,3,0),"")</f>
        <v/>
      </c>
      <c r="P2257" s="297" t="str">
        <f>_xlfn.IFNA(VLOOKUP($E:$E,'3'!$A:$D,3,0),"")</f>
        <v/>
      </c>
      <c r="Q2257" s="297" t="str">
        <f>_xlfn.IFNA(VLOOKUP($E:$E,'4'!$A:$F,3,0),"")</f>
        <v/>
      </c>
      <c r="R2257" s="297" t="str">
        <f>_xlfn.IFNA(VLOOKUP($E:$E,'5'!$A:$F,3,0),"")</f>
        <v/>
      </c>
      <c r="S2257" s="297" t="str">
        <f>_xlfn.IFNA(VLOOKUP($E:$E,'6'!$A:$F,3,0),"")</f>
        <v/>
      </c>
      <c r="T2257" s="313">
        <v>1</v>
      </c>
      <c r="U2257" s="313">
        <v>10</v>
      </c>
      <c r="V2257" s="313">
        <v>60</v>
      </c>
      <c r="W2257" s="314">
        <v>0.214</v>
      </c>
      <c r="X2257" s="315">
        <v>8.6274509999999997E-4</v>
      </c>
      <c r="Y2257" s="749">
        <v>390</v>
      </c>
      <c r="Z2257" s="282"/>
      <c r="AA2257" s="316" t="s">
        <v>10391</v>
      </c>
      <c r="AB2257" s="282" t="s">
        <v>9163</v>
      </c>
      <c r="AC2257" s="317" t="s">
        <v>2081</v>
      </c>
      <c r="AD2257" s="318" t="s">
        <v>2735</v>
      </c>
      <c r="AE2257" s="319">
        <v>0</v>
      </c>
      <c r="AF2257" s="319" t="s">
        <v>11282</v>
      </c>
      <c r="AG2257" s="320">
        <v>5.26</v>
      </c>
      <c r="AH2257" s="321">
        <f>IF($A$3="РЕГИОНЫ",ROUND($AG2257*(1-($L$6-$F$4))*(1-$F$3)*(1+$AG$2)*$AG$1,2),0)</f>
        <v>0</v>
      </c>
      <c r="AI2257" s="287">
        <f>_xlfn.IFNA(VLOOKUP(AD:AD,грп!B:C,2,0),0)</f>
        <v>0</v>
      </c>
      <c r="AJ2257" s="607">
        <v>14</v>
      </c>
      <c r="AK2257" s="672" t="str">
        <f t="shared" si="392"/>
        <v xml:space="preserve"> </v>
      </c>
      <c r="AL2257" s="174"/>
    </row>
    <row r="2258" spans="1:39" s="4" customFormat="1" ht="12" customHeight="1" outlineLevel="1" x14ac:dyDescent="0.35">
      <c r="A2258" s="307" t="s">
        <v>10402</v>
      </c>
      <c r="B2258" s="308" t="s">
        <v>7758</v>
      </c>
      <c r="C2258" s="290" t="s">
        <v>555</v>
      </c>
      <c r="D2258" s="310" t="s">
        <v>5437</v>
      </c>
      <c r="E2258" s="322">
        <v>5440201</v>
      </c>
      <c r="F2258" s="293"/>
      <c r="G2258" s="293"/>
      <c r="H2258" s="294">
        <v>12</v>
      </c>
      <c r="I2258" s="294" t="str">
        <f>IFERROR(_xlfn.IFNA(VLOOKUP($D:$D,history!$I:$Y,3,0),VLOOKUP(E:E,history!$H:$Y,4,0)),"--")</f>
        <v>--</v>
      </c>
      <c r="J2258" s="282" t="s">
        <v>9870</v>
      </c>
      <c r="K2258" s="282" t="str">
        <f t="shared" si="397"/>
        <v/>
      </c>
      <c r="L2258" s="312">
        <f>IF($A$3="ИМ",ROUND($Y2258*(1-($L$6-$F$4))*(1-$F$3)*(1+$AG$2),2),ROUND($M2258*(1-($L$6-$F$4))*(1-$F$3)*(1+$AG$2),2))</f>
        <v>554.91</v>
      </c>
      <c r="M2258" s="312">
        <f>ROUND(IF($A$3="РЕГИОНЫ",AG2258*$AG$3*$AG$1,IF(AI2258=0,AG2258*$AG$3*$AG$1,AG2258*$AG$3*(1-5%)*$AG$1)),2)</f>
        <v>840.78</v>
      </c>
      <c r="N2258" s="297" t="str">
        <f>_xlfn.IFNA(VLOOKUP($E:$E,'1'!$A:$E,3,0),"")</f>
        <v/>
      </c>
      <c r="O2258" s="297" t="str">
        <f>_xlfn.IFNA(VLOOKUP($E:$E,'2'!$A:$E,3,0),"")</f>
        <v/>
      </c>
      <c r="P2258" s="297" t="str">
        <f>_xlfn.IFNA(VLOOKUP($E:$E,'3'!$A:$D,3,0),"")</f>
        <v/>
      </c>
      <c r="Q2258" s="297" t="str">
        <f>_xlfn.IFNA(VLOOKUP($E:$E,'4'!$A:$F,3,0),"")</f>
        <v/>
      </c>
      <c r="R2258" s="297" t="str">
        <f>_xlfn.IFNA(VLOOKUP($E:$E,'5'!$A:$F,3,0),"")</f>
        <v/>
      </c>
      <c r="S2258" s="297" t="str">
        <f>_xlfn.IFNA(VLOOKUP($E:$E,'6'!$A:$F,3,0),"")</f>
        <v/>
      </c>
      <c r="T2258" s="313">
        <v>1</v>
      </c>
      <c r="U2258" s="313">
        <v>6</v>
      </c>
      <c r="V2258" s="313">
        <v>30</v>
      </c>
      <c r="W2258" s="314">
        <v>0.48099999999999998</v>
      </c>
      <c r="X2258" s="315">
        <v>1.254902E-3</v>
      </c>
      <c r="Y2258" s="749">
        <v>790</v>
      </c>
      <c r="Z2258" s="282"/>
      <c r="AA2258" s="316" t="s">
        <v>10388</v>
      </c>
      <c r="AB2258" s="282" t="s">
        <v>9163</v>
      </c>
      <c r="AC2258" s="317" t="s">
        <v>2081</v>
      </c>
      <c r="AD2258" s="318" t="s">
        <v>2735</v>
      </c>
      <c r="AE2258" s="319">
        <v>0</v>
      </c>
      <c r="AF2258" s="319" t="s">
        <v>11282</v>
      </c>
      <c r="AG2258" s="320">
        <v>10.54</v>
      </c>
      <c r="AH2258" s="321">
        <f>IF($A$3="РЕГИОНЫ",ROUND($AG2258*(1-($L$6-$F$4))*(1-$F$3)*(1+$AG$2)*$AG$1,2),0)</f>
        <v>0</v>
      </c>
      <c r="AI2258" s="287">
        <f>_xlfn.IFNA(VLOOKUP(AD:AD,грп!B:C,2,0),0)</f>
        <v>0</v>
      </c>
      <c r="AJ2258" s="607">
        <v>25</v>
      </c>
      <c r="AK2258" s="672" t="str">
        <f t="shared" si="392"/>
        <v xml:space="preserve"> </v>
      </c>
      <c r="AL2258" s="174"/>
    </row>
    <row r="2259" spans="1:39" s="12" customFormat="1" ht="12" customHeight="1" outlineLevel="1" x14ac:dyDescent="0.35">
      <c r="A2259" s="307" t="s">
        <v>10402</v>
      </c>
      <c r="B2259" s="308" t="s">
        <v>7759</v>
      </c>
      <c r="C2259" s="290" t="s">
        <v>555</v>
      </c>
      <c r="D2259" s="310" t="s">
        <v>2951</v>
      </c>
      <c r="E2259" s="322">
        <v>5440202</v>
      </c>
      <c r="F2259" s="293"/>
      <c r="G2259" s="293"/>
      <c r="H2259" s="294">
        <v>3</v>
      </c>
      <c r="I2259" s="294" t="str">
        <f>IFERROR(_xlfn.IFNA(VLOOKUP($D:$D,history!$I:$Y,3,0),VLOOKUP(E:E,history!$H:$Y,4,0)),"--")</f>
        <v>--</v>
      </c>
      <c r="J2259" s="282" t="s">
        <v>5946</v>
      </c>
      <c r="K2259" s="282" t="str">
        <f t="shared" si="397"/>
        <v/>
      </c>
      <c r="L2259" s="312">
        <f>IF($A$3="ИМ",ROUND($Y2259*(1-($L$6-$F$4))*(1-$F$3)*(1+$AG$2),2),ROUND($M2259*(1-($L$6-$F$4))*(1-$F$3)*(1+$AG$2),2))</f>
        <v>939.77</v>
      </c>
      <c r="M2259" s="312">
        <f>ROUND(IF($A$3="РЕГИОНЫ",AG2259*$AG$3*$AG$1,IF(AI2259=0,AG2259*$AG$3*$AG$1,AG2259*$AG$3*(1-5%)*$AG$1)),2)</f>
        <v>1423.89</v>
      </c>
      <c r="N2259" s="297" t="str">
        <f>_xlfn.IFNA(VLOOKUP($E:$E,'1'!$A:$E,3,0),"")</f>
        <v/>
      </c>
      <c r="O2259" s="297" t="str">
        <f>_xlfn.IFNA(VLOOKUP($E:$E,'2'!$A:$E,3,0),"")</f>
        <v/>
      </c>
      <c r="P2259" s="297" t="str">
        <f>_xlfn.IFNA(VLOOKUP($E:$E,'3'!$A:$D,3,0),"")</f>
        <v/>
      </c>
      <c r="Q2259" s="297" t="str">
        <f>_xlfn.IFNA(VLOOKUP($E:$E,'4'!$A:$F,3,0),"")</f>
        <v/>
      </c>
      <c r="R2259" s="297" t="str">
        <f>_xlfn.IFNA(VLOOKUP($E:$E,'5'!$A:$F,3,0),"")</f>
        <v/>
      </c>
      <c r="S2259" s="297" t="str">
        <f>_xlfn.IFNA(VLOOKUP($E:$E,'6'!$A:$F,3,0),"")</f>
        <v/>
      </c>
      <c r="T2259" s="313">
        <v>1</v>
      </c>
      <c r="U2259" s="313">
        <v>5</v>
      </c>
      <c r="V2259" s="313">
        <v>20</v>
      </c>
      <c r="W2259" s="314">
        <v>1.008</v>
      </c>
      <c r="X2259" s="315">
        <v>2.0999999999999999E-3</v>
      </c>
      <c r="Y2259" s="749">
        <v>1350</v>
      </c>
      <c r="Z2259" s="282"/>
      <c r="AA2259" s="316" t="s">
        <v>10388</v>
      </c>
      <c r="AB2259" s="282" t="s">
        <v>9163</v>
      </c>
      <c r="AC2259" s="317" t="s">
        <v>2081</v>
      </c>
      <c r="AD2259" s="318" t="s">
        <v>2735</v>
      </c>
      <c r="AE2259" s="319">
        <v>0</v>
      </c>
      <c r="AF2259" s="319" t="s">
        <v>11294</v>
      </c>
      <c r="AG2259" s="320">
        <v>17.850000000000001</v>
      </c>
      <c r="AH2259" s="321">
        <f>IF($A$3="РЕГИОНЫ",ROUND($AG2259*(1-($L$6-$F$4))*(1-$F$3)*(1+$AG$2)*$AG$1,2),0)</f>
        <v>0</v>
      </c>
      <c r="AI2259" s="287">
        <f>_xlfn.IFNA(VLOOKUP(AD:AD,грп!B:C,2,0),0)</f>
        <v>0</v>
      </c>
      <c r="AJ2259" s="607">
        <v>34</v>
      </c>
      <c r="AK2259" s="672" t="str">
        <f t="shared" si="392"/>
        <v xml:space="preserve"> </v>
      </c>
      <c r="AL2259" s="174"/>
      <c r="AM2259" s="4"/>
    </row>
    <row r="2260" spans="1:39" s="4" customFormat="1" ht="12" customHeight="1" outlineLevel="1" x14ac:dyDescent="0.35">
      <c r="A2260" s="307" t="s">
        <v>10402</v>
      </c>
      <c r="B2260" s="308" t="s">
        <v>7760</v>
      </c>
      <c r="C2260" s="379"/>
      <c r="D2260" s="310" t="s">
        <v>3229</v>
      </c>
      <c r="E2260" s="322">
        <v>5440203</v>
      </c>
      <c r="F2260" s="293"/>
      <c r="G2260" s="293"/>
      <c r="H2260" s="294">
        <v>8</v>
      </c>
      <c r="I2260" s="294" t="str">
        <f>IFERROR(_xlfn.IFNA(VLOOKUP($D:$D,history!$I:$Y,3,0),VLOOKUP(E:E,history!$H:$Y,4,0)),"--")</f>
        <v>--</v>
      </c>
      <c r="J2260" s="282" t="s">
        <v>9870</v>
      </c>
      <c r="K2260" s="282" t="str">
        <f t="shared" si="397"/>
        <v/>
      </c>
      <c r="L2260" s="312">
        <f>IF($A$3="ИМ",ROUND($Y2260*(1-($L$6-$F$4))*(1-$F$3)*(1+$AG$2),2),ROUND($M2260*(1-($L$6-$F$4))*(1-$F$3)*(1+$AG$2),2))</f>
        <v>689.69</v>
      </c>
      <c r="M2260" s="312">
        <f>ROUND(IF($A$3="РЕГИОНЫ",AG2260*$AG$3*$AG$1,IF(AI2260=0,AG2260*$AG$3*$AG$1,AG2260*$AG$3*(1-5%)*$AG$1)),2)</f>
        <v>1044.99</v>
      </c>
      <c r="N2260" s="297" t="str">
        <f>_xlfn.IFNA(VLOOKUP($E:$E,'1'!$A:$E,3,0),"")</f>
        <v/>
      </c>
      <c r="O2260" s="297" t="str">
        <f>_xlfn.IFNA(VLOOKUP($E:$E,'2'!$A:$E,3,0),"")</f>
        <v/>
      </c>
      <c r="P2260" s="297" t="str">
        <f>_xlfn.IFNA(VLOOKUP($E:$E,'3'!$A:$D,3,0),"")</f>
        <v/>
      </c>
      <c r="Q2260" s="297" t="str">
        <f>_xlfn.IFNA(VLOOKUP($E:$E,'4'!$A:$F,3,0),"")</f>
        <v/>
      </c>
      <c r="R2260" s="297" t="str">
        <f>_xlfn.IFNA(VLOOKUP($E:$E,'5'!$A:$F,3,0),"")</f>
        <v/>
      </c>
      <c r="S2260" s="297" t="str">
        <f>_xlfn.IFNA(VLOOKUP($E:$E,'6'!$A:$F,3,0),"")</f>
        <v/>
      </c>
      <c r="T2260" s="313">
        <v>1</v>
      </c>
      <c r="U2260" s="313">
        <v>1</v>
      </c>
      <c r="V2260" s="313">
        <v>20</v>
      </c>
      <c r="W2260" s="314">
        <v>0.77700000000000002</v>
      </c>
      <c r="X2260" s="315">
        <v>1.58E-3</v>
      </c>
      <c r="Y2260" s="749">
        <v>990</v>
      </c>
      <c r="Z2260" s="282"/>
      <c r="AA2260" s="316" t="s">
        <v>10390</v>
      </c>
      <c r="AB2260" s="282" t="s">
        <v>9163</v>
      </c>
      <c r="AC2260" s="317" t="s">
        <v>2081</v>
      </c>
      <c r="AD2260" s="318" t="s">
        <v>2735</v>
      </c>
      <c r="AE2260" s="319">
        <v>0</v>
      </c>
      <c r="AF2260" s="319" t="s">
        <v>11282</v>
      </c>
      <c r="AG2260" s="320">
        <v>13.1</v>
      </c>
      <c r="AH2260" s="321">
        <f>IF($A$3="РЕГИОНЫ",ROUND($AG2260*(1-($L$6-$F$4))*(1-$F$3)*(1+$AG$2)*$AG$1,2),0)</f>
        <v>0</v>
      </c>
      <c r="AI2260" s="287">
        <f>_xlfn.IFNA(VLOOKUP(AD:AD,грп!B:C,2,0),0)</f>
        <v>0</v>
      </c>
      <c r="AJ2260" s="607">
        <v>15</v>
      </c>
      <c r="AK2260" s="672">
        <f t="shared" si="392"/>
        <v>0</v>
      </c>
      <c r="AL2260" s="174"/>
    </row>
    <row r="2261" spans="1:39" s="4" customFormat="1" ht="12" customHeight="1" x14ac:dyDescent="0.35">
      <c r="A2261" s="288"/>
      <c r="B2261" s="289"/>
      <c r="C2261" s="290" t="s">
        <v>555</v>
      </c>
      <c r="D2261" s="291" t="s">
        <v>2739</v>
      </c>
      <c r="E2261" s="292"/>
      <c r="F2261" s="293"/>
      <c r="G2261" s="293"/>
      <c r="H2261" s="294"/>
      <c r="I2261" s="294"/>
      <c r="J2261" s="282" t="s">
        <v>393</v>
      </c>
      <c r="K2261" s="282" t="str">
        <f t="shared" si="397"/>
        <v/>
      </c>
      <c r="L2261" s="295"/>
      <c r="M2261" s="296"/>
      <c r="N2261" s="297"/>
      <c r="O2261" s="297"/>
      <c r="P2261" s="297"/>
      <c r="Q2261" s="297" t="str">
        <f>_xlfn.IFNA(VLOOKUP($E:$E,'4'!$A:$F,3,0),"")</f>
        <v/>
      </c>
      <c r="R2261" s="297" t="str">
        <f>_xlfn.IFNA(VLOOKUP($E:$E,'5'!$A:$F,3,0),"")</f>
        <v/>
      </c>
      <c r="S2261" s="297"/>
      <c r="T2261" s="298"/>
      <c r="U2261" s="299"/>
      <c r="V2261" s="299"/>
      <c r="W2261" s="300"/>
      <c r="X2261" s="301"/>
      <c r="Y2261" s="749"/>
      <c r="Z2261" s="282"/>
      <c r="AA2261" s="280"/>
      <c r="AB2261" s="280"/>
      <c r="AC2261" s="302"/>
      <c r="AD2261" s="303" t="s">
        <v>2739</v>
      </c>
      <c r="AE2261" s="282"/>
      <c r="AF2261" s="329"/>
      <c r="AG2261" s="345"/>
      <c r="AH2261" s="306"/>
      <c r="AI2261" s="287">
        <f>_xlfn.IFNA(VLOOKUP(AD:AD,грп!B:C,2,0),0)</f>
        <v>0</v>
      </c>
      <c r="AJ2261" s="607">
        <v>0</v>
      </c>
      <c r="AK2261" s="672" t="str">
        <f t="shared" si="392"/>
        <v xml:space="preserve"> </v>
      </c>
      <c r="AL2261" s="174"/>
    </row>
    <row r="2262" spans="1:39" s="4" customFormat="1" ht="12" customHeight="1" outlineLevel="1" x14ac:dyDescent="0.35">
      <c r="A2262" s="307" t="s">
        <v>10402</v>
      </c>
      <c r="B2262" s="308" t="s">
        <v>7761</v>
      </c>
      <c r="C2262" s="290" t="s">
        <v>555</v>
      </c>
      <c r="D2262" s="310" t="s">
        <v>11142</v>
      </c>
      <c r="E2262" s="322" t="s">
        <v>327</v>
      </c>
      <c r="F2262" s="293"/>
      <c r="G2262" s="293"/>
      <c r="H2262" s="294">
        <v>3</v>
      </c>
      <c r="I2262" s="294" t="str">
        <f>IFERROR(_xlfn.IFNA(VLOOKUP($D:$D,history!$I:$Y,3,0),VLOOKUP(E:E,history!$H:$Y,4,0)),"--")</f>
        <v>--</v>
      </c>
      <c r="J2262" s="282" t="s">
        <v>9870</v>
      </c>
      <c r="K2262" s="282" t="str">
        <f t="shared" si="397"/>
        <v/>
      </c>
      <c r="L2262" s="312">
        <f t="shared" ref="L2262:L2293" si="399">IF($A$3="ИМ",ROUND($Y2262*(1-($L$6-$F$4))*(1-$F$3)*(1+$AG$2),2),ROUND($M2262*(1-($L$6-$F$4))*(1-$F$3)*(1+$AG$2),2))</f>
        <v>5216.91</v>
      </c>
      <c r="M2262" s="312">
        <f t="shared" ref="M2262:M2293" si="400">ROUND(IF($A$3="РЕГИОНЫ",AG2262*$AG$3*$AG$1,IF(AI2262=0,AG2262*$AG$3*$AG$1,AG2262*$AG$3*(1-5%)*$AG$1)),2)</f>
        <v>7904.41</v>
      </c>
      <c r="N2262" s="297" t="str">
        <f>_xlfn.IFNA(VLOOKUP($E:$E,'1'!$A:$E,3,0),"")</f>
        <v/>
      </c>
      <c r="O2262" s="297" t="str">
        <f>_xlfn.IFNA(VLOOKUP($E:$E,'2'!$A:$E,3,0),"")</f>
        <v/>
      </c>
      <c r="P2262" s="297" t="str">
        <f>_xlfn.IFNA(VLOOKUP($E:$E,'3'!$A:$D,3,0),"")</f>
        <v/>
      </c>
      <c r="Q2262" s="297" t="str">
        <f>_xlfn.IFNA(VLOOKUP($E:$E,'4'!$A:$F,3,0),"")</f>
        <v/>
      </c>
      <c r="R2262" s="297" t="str">
        <f>_xlfn.IFNA(VLOOKUP($E:$E,'5'!$A:$F,3,0),"")</f>
        <v/>
      </c>
      <c r="S2262" s="297" t="str">
        <f>_xlfn.IFNA(VLOOKUP($E:$E,'6'!$A:$F,3,0),"")</f>
        <v/>
      </c>
      <c r="T2262" s="313">
        <v>1</v>
      </c>
      <c r="U2262" s="313">
        <v>1</v>
      </c>
      <c r="V2262" s="313">
        <v>5</v>
      </c>
      <c r="W2262" s="314">
        <v>1.96</v>
      </c>
      <c r="X2262" s="315">
        <v>5.7200000000000003E-3</v>
      </c>
      <c r="Y2262" s="749">
        <v>7510</v>
      </c>
      <c r="Z2262" s="282"/>
      <c r="AA2262" s="316" t="s">
        <v>10390</v>
      </c>
      <c r="AB2262" s="282" t="s">
        <v>9163</v>
      </c>
      <c r="AC2262" s="317" t="s">
        <v>2081</v>
      </c>
      <c r="AD2262" s="318" t="s">
        <v>2739</v>
      </c>
      <c r="AE2262" s="319">
        <v>0</v>
      </c>
      <c r="AF2262" s="319" t="s">
        <v>11294</v>
      </c>
      <c r="AG2262" s="320">
        <v>99.09</v>
      </c>
      <c r="AH2262" s="321">
        <f t="shared" ref="AH2262:AH2293" si="401">IF($A$3="РЕГИОНЫ",ROUND($AG2262*(1-($L$6-$F$4))*(1-$F$3)*(1+$AG$2)*$AG$1,2),0)</f>
        <v>0</v>
      </c>
      <c r="AI2262" s="287">
        <f>_xlfn.IFNA(VLOOKUP(AD:AD,грп!B:C,2,0),0)</f>
        <v>0</v>
      </c>
      <c r="AJ2262" s="607">
        <v>4</v>
      </c>
      <c r="AK2262" s="672" t="str">
        <f t="shared" si="392"/>
        <v xml:space="preserve"> </v>
      </c>
      <c r="AL2262" s="174"/>
    </row>
    <row r="2263" spans="1:39" s="4" customFormat="1" ht="12" customHeight="1" outlineLevel="1" x14ac:dyDescent="0.35">
      <c r="A2263" s="307" t="s">
        <v>10402</v>
      </c>
      <c r="B2263" s="308" t="s">
        <v>7762</v>
      </c>
      <c r="C2263" s="290" t="s">
        <v>555</v>
      </c>
      <c r="D2263" s="310" t="s">
        <v>5001</v>
      </c>
      <c r="E2263" s="322" t="s">
        <v>169</v>
      </c>
      <c r="F2263" s="293"/>
      <c r="G2263" s="293"/>
      <c r="H2263" s="294">
        <v>22</v>
      </c>
      <c r="I2263" s="294" t="str">
        <f>IFERROR(_xlfn.IFNA(VLOOKUP($D:$D,history!$I:$Y,3,0),VLOOKUP(E:E,history!$H:$Y,4,0)),"--")</f>
        <v>--</v>
      </c>
      <c r="J2263" s="282" t="s">
        <v>9868</v>
      </c>
      <c r="K2263" s="282" t="str">
        <f t="shared" si="397"/>
        <v/>
      </c>
      <c r="L2263" s="312">
        <f t="shared" si="399"/>
        <v>1488.37</v>
      </c>
      <c r="M2263" s="312">
        <f t="shared" si="400"/>
        <v>2255.1</v>
      </c>
      <c r="N2263" s="297" t="str">
        <f>_xlfn.IFNA(VLOOKUP($E:$E,'1'!$A:$E,3,0),"")</f>
        <v/>
      </c>
      <c r="O2263" s="297" t="str">
        <f>_xlfn.IFNA(VLOOKUP($E:$E,'2'!$A:$E,3,0),"")</f>
        <v/>
      </c>
      <c r="P2263" s="297" t="str">
        <f>_xlfn.IFNA(VLOOKUP($E:$E,'3'!$A:$D,3,0),"")</f>
        <v/>
      </c>
      <c r="Q2263" s="297" t="str">
        <f>_xlfn.IFNA(VLOOKUP($E:$E,'4'!$A:$F,3,0),"")</f>
        <v/>
      </c>
      <c r="R2263" s="297" t="str">
        <f>_xlfn.IFNA(VLOOKUP($E:$E,'5'!$A:$F,3,0),"")</f>
        <v/>
      </c>
      <c r="S2263" s="297" t="str">
        <f>_xlfn.IFNA(VLOOKUP($E:$E,'6'!$A:$F,3,0),"")</f>
        <v/>
      </c>
      <c r="T2263" s="313">
        <v>1</v>
      </c>
      <c r="U2263" s="313">
        <v>1</v>
      </c>
      <c r="V2263" s="313">
        <v>20</v>
      </c>
      <c r="W2263" s="314">
        <v>0.54700000000000004</v>
      </c>
      <c r="X2263" s="315">
        <v>1.5E-3</v>
      </c>
      <c r="Y2263" s="749">
        <v>2140</v>
      </c>
      <c r="Z2263" s="282"/>
      <c r="AA2263" s="316" t="s">
        <v>10388</v>
      </c>
      <c r="AB2263" s="282" t="s">
        <v>9163</v>
      </c>
      <c r="AC2263" s="317" t="s">
        <v>2081</v>
      </c>
      <c r="AD2263" s="318" t="s">
        <v>2739</v>
      </c>
      <c r="AE2263" s="319">
        <v>0</v>
      </c>
      <c r="AF2263" s="319" t="s">
        <v>11294</v>
      </c>
      <c r="AG2263" s="320">
        <v>28.27</v>
      </c>
      <c r="AH2263" s="321">
        <f t="shared" si="401"/>
        <v>0</v>
      </c>
      <c r="AI2263" s="287">
        <f>_xlfn.IFNA(VLOOKUP(AD:AD,грп!B:C,2,0),0)</f>
        <v>0</v>
      </c>
      <c r="AJ2263" s="607">
        <v>17</v>
      </c>
      <c r="AK2263" s="672" t="str">
        <f t="shared" si="392"/>
        <v xml:space="preserve"> </v>
      </c>
      <c r="AL2263" s="174"/>
    </row>
    <row r="2264" spans="1:39" s="4" customFormat="1" ht="12" customHeight="1" outlineLevel="1" x14ac:dyDescent="0.35">
      <c r="A2264" s="307" t="s">
        <v>10402</v>
      </c>
      <c r="B2264" s="308" t="s">
        <v>7763</v>
      </c>
      <c r="C2264" s="290" t="s">
        <v>555</v>
      </c>
      <c r="D2264" s="310" t="s">
        <v>5002</v>
      </c>
      <c r="E2264" s="322" t="s">
        <v>170</v>
      </c>
      <c r="F2264" s="293"/>
      <c r="G2264" s="293"/>
      <c r="H2264" s="294">
        <v>5</v>
      </c>
      <c r="I2264" s="294" t="str">
        <f>IFERROR(_xlfn.IFNA(VLOOKUP($D:$D,history!$I:$Y,3,0),VLOOKUP(E:E,history!$H:$Y,4,0)),"--")</f>
        <v>--</v>
      </c>
      <c r="J2264" s="282" t="s">
        <v>9870</v>
      </c>
      <c r="K2264" s="282" t="str">
        <f t="shared" si="397"/>
        <v/>
      </c>
      <c r="L2264" s="312">
        <f t="shared" si="399"/>
        <v>1850.59</v>
      </c>
      <c r="M2264" s="312">
        <f t="shared" si="400"/>
        <v>2803.92</v>
      </c>
      <c r="N2264" s="297" t="str">
        <f>_xlfn.IFNA(VLOOKUP($E:$E,'1'!$A:$E,3,0),"")</f>
        <v/>
      </c>
      <c r="O2264" s="297" t="str">
        <f>_xlfn.IFNA(VLOOKUP($E:$E,'2'!$A:$E,3,0),"")</f>
        <v/>
      </c>
      <c r="P2264" s="297" t="str">
        <f>_xlfn.IFNA(VLOOKUP($E:$E,'3'!$A:$D,3,0),"")</f>
        <v/>
      </c>
      <c r="Q2264" s="297" t="str">
        <f>_xlfn.IFNA(VLOOKUP($E:$E,'4'!$A:$F,3,0),"")</f>
        <v/>
      </c>
      <c r="R2264" s="297" t="str">
        <f>_xlfn.IFNA(VLOOKUP($E:$E,'5'!$A:$F,3,0),"")</f>
        <v/>
      </c>
      <c r="S2264" s="297" t="str">
        <f>_xlfn.IFNA(VLOOKUP($E:$E,'6'!$A:$F,3,0),"")</f>
        <v/>
      </c>
      <c r="T2264" s="313">
        <v>1</v>
      </c>
      <c r="U2264" s="313">
        <v>1</v>
      </c>
      <c r="V2264" s="313">
        <v>20</v>
      </c>
      <c r="W2264" s="314">
        <v>0.65500000000000003</v>
      </c>
      <c r="X2264" s="315">
        <v>2.3800000000000002E-3</v>
      </c>
      <c r="Y2264" s="749">
        <v>2660</v>
      </c>
      <c r="Z2264" s="282"/>
      <c r="AA2264" s="316" t="s">
        <v>393</v>
      </c>
      <c r="AB2264" s="282" t="s">
        <v>9163</v>
      </c>
      <c r="AC2264" s="317" t="s">
        <v>2081</v>
      </c>
      <c r="AD2264" s="318" t="s">
        <v>2739</v>
      </c>
      <c r="AE2264" s="319">
        <v>0</v>
      </c>
      <c r="AF2264" s="319" t="s">
        <v>11294</v>
      </c>
      <c r="AG2264" s="320">
        <v>35.15</v>
      </c>
      <c r="AH2264" s="321">
        <f t="shared" si="401"/>
        <v>0</v>
      </c>
      <c r="AI2264" s="287">
        <f>_xlfn.IFNA(VLOOKUP(AD:AD,грп!B:C,2,0),0)</f>
        <v>0</v>
      </c>
      <c r="AJ2264" s="607">
        <v>20</v>
      </c>
      <c r="AK2264" s="672" t="str">
        <f t="shared" si="392"/>
        <v xml:space="preserve"> </v>
      </c>
      <c r="AL2264" s="174"/>
    </row>
    <row r="2265" spans="1:39" s="4" customFormat="1" ht="11.45" customHeight="1" outlineLevel="1" x14ac:dyDescent="0.35">
      <c r="A2265" s="307" t="s">
        <v>10402</v>
      </c>
      <c r="B2265" s="308" t="s">
        <v>9692</v>
      </c>
      <c r="C2265" s="309" t="s">
        <v>21</v>
      </c>
      <c r="D2265" s="310" t="s">
        <v>11143</v>
      </c>
      <c r="E2265" s="322" t="s">
        <v>9425</v>
      </c>
      <c r="F2265" s="293"/>
      <c r="G2265" s="293"/>
      <c r="H2265" s="294"/>
      <c r="I2265" s="294" t="str">
        <f>IFERROR(_xlfn.IFNA(VLOOKUP($D:$D,history!$I:$Y,3,0),VLOOKUP(E:E,history!$H:$Y,4,0)),"--")</f>
        <v>--</v>
      </c>
      <c r="J2265" s="282" t="s">
        <v>5946</v>
      </c>
      <c r="K2265" s="282" t="str">
        <f t="shared" si="397"/>
        <v/>
      </c>
      <c r="L2265" s="312">
        <f t="shared" si="399"/>
        <v>0</v>
      </c>
      <c r="M2265" s="312">
        <f t="shared" si="400"/>
        <v>0</v>
      </c>
      <c r="N2265" s="297" t="str">
        <f>_xlfn.IFNA(VLOOKUP($E:$E,'1'!$A:$E,3,0),"")</f>
        <v/>
      </c>
      <c r="O2265" s="297" t="str">
        <f>_xlfn.IFNA(VLOOKUP($E:$E,'2'!$A:$E,3,0),"")</f>
        <v/>
      </c>
      <c r="P2265" s="297" t="str">
        <f>_xlfn.IFNA(VLOOKUP($E:$E,'3'!$A:$D,3,0),"")</f>
        <v/>
      </c>
      <c r="Q2265" s="297" t="str">
        <f>_xlfn.IFNA(VLOOKUP($E:$E,'4'!$A:$F,3,0),"")</f>
        <v/>
      </c>
      <c r="R2265" s="297" t="str">
        <f>_xlfn.IFNA(VLOOKUP($E:$E,'5'!$A:$F,3,0),"")</f>
        <v/>
      </c>
      <c r="S2265" s="297" t="str">
        <f>_xlfn.IFNA(VLOOKUP($E:$E,'6'!$A:$F,3,0),"")</f>
        <v/>
      </c>
      <c r="T2265" s="313">
        <v>1</v>
      </c>
      <c r="U2265" s="313">
        <v>10</v>
      </c>
      <c r="V2265" s="313">
        <v>50</v>
      </c>
      <c r="W2265" s="314">
        <v>0.05</v>
      </c>
      <c r="X2265" s="315">
        <v>2.13E-4</v>
      </c>
      <c r="Y2265" s="749">
        <v>0</v>
      </c>
      <c r="Z2265" s="282"/>
      <c r="AA2265" s="316" t="s">
        <v>10390</v>
      </c>
      <c r="AB2265" s="282" t="s">
        <v>10389</v>
      </c>
      <c r="AC2265" s="317" t="s">
        <v>2081</v>
      </c>
      <c r="AD2265" s="318" t="s">
        <v>2739</v>
      </c>
      <c r="AE2265" s="319">
        <v>0</v>
      </c>
      <c r="AF2265" s="319" t="s">
        <v>11284</v>
      </c>
      <c r="AG2265" s="320">
        <v>0</v>
      </c>
      <c r="AH2265" s="321">
        <f t="shared" si="401"/>
        <v>0</v>
      </c>
      <c r="AI2265" s="287">
        <f>_xlfn.IFNA(VLOOKUP(AD:AD,грп!B:C,2,0),0)</f>
        <v>0</v>
      </c>
      <c r="AJ2265" s="607">
        <v>0</v>
      </c>
      <c r="AK2265" s="672" t="str">
        <f t="shared" si="392"/>
        <v>new</v>
      </c>
      <c r="AL2265" s="174"/>
    </row>
    <row r="2266" spans="1:39" s="4" customFormat="1" ht="11.45" customHeight="1" outlineLevel="1" x14ac:dyDescent="0.35">
      <c r="A2266" s="307" t="s">
        <v>10402</v>
      </c>
      <c r="B2266" s="308" t="s">
        <v>9693</v>
      </c>
      <c r="C2266" s="309" t="s">
        <v>21</v>
      </c>
      <c r="D2266" s="310" t="s">
        <v>11144</v>
      </c>
      <c r="E2266" s="322" t="s">
        <v>9426</v>
      </c>
      <c r="F2266" s="293"/>
      <c r="G2266" s="293"/>
      <c r="H2266" s="294"/>
      <c r="I2266" s="294" t="str">
        <f>IFERROR(_xlfn.IFNA(VLOOKUP($D:$D,history!$I:$Y,3,0),VLOOKUP(E:E,history!$H:$Y,4,0)),"--")</f>
        <v>--</v>
      </c>
      <c r="J2266" s="282" t="s">
        <v>5946</v>
      </c>
      <c r="K2266" s="282" t="str">
        <f t="shared" si="397"/>
        <v/>
      </c>
      <c r="L2266" s="312">
        <f t="shared" si="399"/>
        <v>0</v>
      </c>
      <c r="M2266" s="312">
        <f t="shared" si="400"/>
        <v>0</v>
      </c>
      <c r="N2266" s="297" t="str">
        <f>_xlfn.IFNA(VLOOKUP($E:$E,'1'!$A:$E,3,0),"")</f>
        <v/>
      </c>
      <c r="O2266" s="297" t="str">
        <f>_xlfn.IFNA(VLOOKUP($E:$E,'2'!$A:$E,3,0),"")</f>
        <v/>
      </c>
      <c r="P2266" s="297" t="str">
        <f>_xlfn.IFNA(VLOOKUP($E:$E,'3'!$A:$D,3,0),"")</f>
        <v/>
      </c>
      <c r="Q2266" s="297" t="str">
        <f>_xlfn.IFNA(VLOOKUP($E:$E,'4'!$A:$F,3,0),"")</f>
        <v/>
      </c>
      <c r="R2266" s="297" t="str">
        <f>_xlfn.IFNA(VLOOKUP($E:$E,'5'!$A:$F,3,0),"")</f>
        <v/>
      </c>
      <c r="S2266" s="297" t="str">
        <f>_xlfn.IFNA(VLOOKUP($E:$E,'6'!$A:$F,3,0),"")</f>
        <v/>
      </c>
      <c r="T2266" s="313">
        <v>1</v>
      </c>
      <c r="U2266" s="313">
        <v>10</v>
      </c>
      <c r="V2266" s="313">
        <v>50</v>
      </c>
      <c r="W2266" s="314">
        <v>0.05</v>
      </c>
      <c r="X2266" s="315">
        <v>2.13E-4</v>
      </c>
      <c r="Y2266" s="749">
        <v>0</v>
      </c>
      <c r="Z2266" s="282"/>
      <c r="AA2266" s="316" t="s">
        <v>10390</v>
      </c>
      <c r="AB2266" s="282" t="s">
        <v>10389</v>
      </c>
      <c r="AC2266" s="317" t="s">
        <v>2081</v>
      </c>
      <c r="AD2266" s="318" t="s">
        <v>2739</v>
      </c>
      <c r="AE2266" s="319">
        <v>0</v>
      </c>
      <c r="AF2266" s="319" t="s">
        <v>11284</v>
      </c>
      <c r="AG2266" s="320">
        <v>0</v>
      </c>
      <c r="AH2266" s="321">
        <f t="shared" si="401"/>
        <v>0</v>
      </c>
      <c r="AI2266" s="287">
        <f>_xlfn.IFNA(VLOOKUP(AD:AD,грп!B:C,2,0),0)</f>
        <v>0</v>
      </c>
      <c r="AJ2266" s="607">
        <v>0</v>
      </c>
      <c r="AK2266" s="672" t="str">
        <f t="shared" si="392"/>
        <v>new</v>
      </c>
      <c r="AL2266" s="174"/>
    </row>
    <row r="2267" spans="1:39" s="4" customFormat="1" ht="11.45" customHeight="1" outlineLevel="1" x14ac:dyDescent="0.35">
      <c r="A2267" s="307" t="s">
        <v>10402</v>
      </c>
      <c r="B2267" s="308" t="s">
        <v>9694</v>
      </c>
      <c r="C2267" s="309" t="s">
        <v>21</v>
      </c>
      <c r="D2267" s="310" t="s">
        <v>11145</v>
      </c>
      <c r="E2267" s="322" t="s">
        <v>9427</v>
      </c>
      <c r="F2267" s="293"/>
      <c r="G2267" s="293"/>
      <c r="H2267" s="294"/>
      <c r="I2267" s="294" t="str">
        <f>IFERROR(_xlfn.IFNA(VLOOKUP($D:$D,history!$I:$Y,3,0),VLOOKUP(E:E,history!$H:$Y,4,0)),"--")</f>
        <v>--</v>
      </c>
      <c r="J2267" s="282" t="s">
        <v>5946</v>
      </c>
      <c r="K2267" s="282" t="str">
        <f t="shared" si="397"/>
        <v/>
      </c>
      <c r="L2267" s="312">
        <f t="shared" si="399"/>
        <v>0</v>
      </c>
      <c r="M2267" s="312">
        <f t="shared" si="400"/>
        <v>0</v>
      </c>
      <c r="N2267" s="297" t="str">
        <f>_xlfn.IFNA(VLOOKUP($E:$E,'1'!$A:$E,3,0),"")</f>
        <v/>
      </c>
      <c r="O2267" s="297" t="str">
        <f>_xlfn.IFNA(VLOOKUP($E:$E,'2'!$A:$E,3,0),"")</f>
        <v/>
      </c>
      <c r="P2267" s="297" t="str">
        <f>_xlfn.IFNA(VLOOKUP($E:$E,'3'!$A:$D,3,0),"")</f>
        <v/>
      </c>
      <c r="Q2267" s="297" t="str">
        <f>_xlfn.IFNA(VLOOKUP($E:$E,'4'!$A:$F,3,0),"")</f>
        <v/>
      </c>
      <c r="R2267" s="297" t="str">
        <f>_xlfn.IFNA(VLOOKUP($E:$E,'5'!$A:$F,3,0),"")</f>
        <v/>
      </c>
      <c r="S2267" s="297" t="str">
        <f>_xlfn.IFNA(VLOOKUP($E:$E,'6'!$A:$F,3,0),"")</f>
        <v/>
      </c>
      <c r="T2267" s="313">
        <v>1</v>
      </c>
      <c r="U2267" s="313">
        <v>10</v>
      </c>
      <c r="V2267" s="313">
        <v>50</v>
      </c>
      <c r="W2267" s="314">
        <v>0.05</v>
      </c>
      <c r="X2267" s="315">
        <v>2.13E-4</v>
      </c>
      <c r="Y2267" s="749">
        <v>0</v>
      </c>
      <c r="Z2267" s="282"/>
      <c r="AA2267" s="316" t="s">
        <v>10390</v>
      </c>
      <c r="AB2267" s="282" t="s">
        <v>10389</v>
      </c>
      <c r="AC2267" s="317" t="s">
        <v>2081</v>
      </c>
      <c r="AD2267" s="318" t="s">
        <v>2739</v>
      </c>
      <c r="AE2267" s="319">
        <v>0</v>
      </c>
      <c r="AF2267" s="319" t="s">
        <v>11284</v>
      </c>
      <c r="AG2267" s="320">
        <v>0</v>
      </c>
      <c r="AH2267" s="321">
        <f t="shared" si="401"/>
        <v>0</v>
      </c>
      <c r="AI2267" s="287">
        <f>_xlfn.IFNA(VLOOKUP(AD:AD,грп!B:C,2,0),0)</f>
        <v>0</v>
      </c>
      <c r="AJ2267" s="607">
        <v>0</v>
      </c>
      <c r="AK2267" s="672" t="str">
        <f t="shared" si="392"/>
        <v>new</v>
      </c>
      <c r="AL2267" s="174"/>
    </row>
    <row r="2268" spans="1:39" s="4" customFormat="1" ht="11.45" customHeight="1" outlineLevel="1" x14ac:dyDescent="0.35">
      <c r="A2268" s="307" t="s">
        <v>10402</v>
      </c>
      <c r="B2268" s="308" t="s">
        <v>9695</v>
      </c>
      <c r="C2268" s="309" t="s">
        <v>21</v>
      </c>
      <c r="D2268" s="310" t="s">
        <v>11146</v>
      </c>
      <c r="E2268" s="322" t="s">
        <v>9428</v>
      </c>
      <c r="F2268" s="293"/>
      <c r="G2268" s="293"/>
      <c r="H2268" s="294"/>
      <c r="I2268" s="294" t="str">
        <f>IFERROR(_xlfn.IFNA(VLOOKUP($D:$D,history!$I:$Y,3,0),VLOOKUP(E:E,history!$H:$Y,4,0)),"--")</f>
        <v>--</v>
      </c>
      <c r="J2268" s="282" t="s">
        <v>5946</v>
      </c>
      <c r="K2268" s="282" t="str">
        <f t="shared" si="397"/>
        <v/>
      </c>
      <c r="L2268" s="312">
        <f t="shared" si="399"/>
        <v>0</v>
      </c>
      <c r="M2268" s="312">
        <f t="shared" si="400"/>
        <v>0</v>
      </c>
      <c r="N2268" s="297" t="str">
        <f>_xlfn.IFNA(VLOOKUP($E:$E,'1'!$A:$E,3,0),"")</f>
        <v/>
      </c>
      <c r="O2268" s="297" t="str">
        <f>_xlfn.IFNA(VLOOKUP($E:$E,'2'!$A:$E,3,0),"")</f>
        <v/>
      </c>
      <c r="P2268" s="297" t="str">
        <f>_xlfn.IFNA(VLOOKUP($E:$E,'3'!$A:$D,3,0),"")</f>
        <v/>
      </c>
      <c r="Q2268" s="297" t="str">
        <f>_xlfn.IFNA(VLOOKUP($E:$E,'4'!$A:$F,3,0),"")</f>
        <v/>
      </c>
      <c r="R2268" s="297" t="str">
        <f>_xlfn.IFNA(VLOOKUP($E:$E,'5'!$A:$F,3,0),"")</f>
        <v/>
      </c>
      <c r="S2268" s="297" t="str">
        <f>_xlfn.IFNA(VLOOKUP($E:$E,'6'!$A:$F,3,0),"")</f>
        <v/>
      </c>
      <c r="T2268" s="313">
        <v>1</v>
      </c>
      <c r="U2268" s="313">
        <v>10</v>
      </c>
      <c r="V2268" s="313">
        <v>50</v>
      </c>
      <c r="W2268" s="314">
        <v>0.05</v>
      </c>
      <c r="X2268" s="315">
        <v>2.13E-4</v>
      </c>
      <c r="Y2268" s="749">
        <v>0</v>
      </c>
      <c r="Z2268" s="282"/>
      <c r="AA2268" s="316" t="s">
        <v>10390</v>
      </c>
      <c r="AB2268" s="282" t="s">
        <v>10389</v>
      </c>
      <c r="AC2268" s="317" t="s">
        <v>2081</v>
      </c>
      <c r="AD2268" s="318" t="s">
        <v>2739</v>
      </c>
      <c r="AE2268" s="319">
        <v>0</v>
      </c>
      <c r="AF2268" s="319" t="s">
        <v>11284</v>
      </c>
      <c r="AG2268" s="320">
        <v>0</v>
      </c>
      <c r="AH2268" s="321">
        <f t="shared" si="401"/>
        <v>0</v>
      </c>
      <c r="AI2268" s="287">
        <f>_xlfn.IFNA(VLOOKUP(AD:AD,грп!B:C,2,0),0)</f>
        <v>0</v>
      </c>
      <c r="AJ2268" s="607">
        <v>0</v>
      </c>
      <c r="AK2268" s="672" t="str">
        <f t="shared" si="392"/>
        <v>new</v>
      </c>
      <c r="AL2268" s="174"/>
    </row>
    <row r="2269" spans="1:39" s="4" customFormat="1" ht="11.45" customHeight="1" outlineLevel="1" x14ac:dyDescent="0.35">
      <c r="A2269" s="307" t="s">
        <v>10402</v>
      </c>
      <c r="B2269" s="308" t="s">
        <v>9696</v>
      </c>
      <c r="C2269" s="309" t="s">
        <v>21</v>
      </c>
      <c r="D2269" s="310" t="s">
        <v>11147</v>
      </c>
      <c r="E2269" s="322" t="s">
        <v>9429</v>
      </c>
      <c r="F2269" s="293"/>
      <c r="G2269" s="293"/>
      <c r="H2269" s="294"/>
      <c r="I2269" s="294" t="str">
        <f>IFERROR(_xlfn.IFNA(VLOOKUP($D:$D,history!$I:$Y,3,0),VLOOKUP(E:E,history!$H:$Y,4,0)),"--")</f>
        <v>--</v>
      </c>
      <c r="J2269" s="282" t="s">
        <v>5946</v>
      </c>
      <c r="K2269" s="282" t="str">
        <f t="shared" si="397"/>
        <v/>
      </c>
      <c r="L2269" s="312">
        <f t="shared" si="399"/>
        <v>0</v>
      </c>
      <c r="M2269" s="312">
        <f t="shared" si="400"/>
        <v>0</v>
      </c>
      <c r="N2269" s="297" t="str">
        <f>_xlfn.IFNA(VLOOKUP($E:$E,'1'!$A:$E,3,0),"")</f>
        <v/>
      </c>
      <c r="O2269" s="297" t="str">
        <f>_xlfn.IFNA(VLOOKUP($E:$E,'2'!$A:$E,3,0),"")</f>
        <v/>
      </c>
      <c r="P2269" s="297" t="str">
        <f>_xlfn.IFNA(VLOOKUP($E:$E,'3'!$A:$D,3,0),"")</f>
        <v/>
      </c>
      <c r="Q2269" s="297" t="str">
        <f>_xlfn.IFNA(VLOOKUP($E:$E,'4'!$A:$F,3,0),"")</f>
        <v/>
      </c>
      <c r="R2269" s="297" t="str">
        <f>_xlfn.IFNA(VLOOKUP($E:$E,'5'!$A:$F,3,0),"")</f>
        <v/>
      </c>
      <c r="S2269" s="297" t="str">
        <f>_xlfn.IFNA(VLOOKUP($E:$E,'6'!$A:$F,3,0),"")</f>
        <v/>
      </c>
      <c r="T2269" s="313">
        <v>1</v>
      </c>
      <c r="U2269" s="313">
        <v>10</v>
      </c>
      <c r="V2269" s="313">
        <v>50</v>
      </c>
      <c r="W2269" s="314">
        <v>0.05</v>
      </c>
      <c r="X2269" s="315">
        <v>2.13E-4</v>
      </c>
      <c r="Y2269" s="749">
        <v>0</v>
      </c>
      <c r="Z2269" s="282"/>
      <c r="AA2269" s="316" t="s">
        <v>10390</v>
      </c>
      <c r="AB2269" s="282" t="s">
        <v>10389</v>
      </c>
      <c r="AC2269" s="317" t="s">
        <v>2081</v>
      </c>
      <c r="AD2269" s="318" t="s">
        <v>2739</v>
      </c>
      <c r="AE2269" s="319">
        <v>0</v>
      </c>
      <c r="AF2269" s="319" t="s">
        <v>11284</v>
      </c>
      <c r="AG2269" s="320">
        <v>0</v>
      </c>
      <c r="AH2269" s="321">
        <f t="shared" si="401"/>
        <v>0</v>
      </c>
      <c r="AI2269" s="287">
        <f>_xlfn.IFNA(VLOOKUP(AD:AD,грп!B:C,2,0),0)</f>
        <v>0</v>
      </c>
      <c r="AJ2269" s="607">
        <v>0</v>
      </c>
      <c r="AK2269" s="672" t="str">
        <f t="shared" si="392"/>
        <v>new</v>
      </c>
      <c r="AL2269" s="174"/>
    </row>
    <row r="2270" spans="1:39" s="4" customFormat="1" ht="11.45" customHeight="1" outlineLevel="1" x14ac:dyDescent="0.35">
      <c r="A2270" s="307" t="s">
        <v>10402</v>
      </c>
      <c r="B2270" s="308" t="s">
        <v>9697</v>
      </c>
      <c r="C2270" s="309" t="s">
        <v>21</v>
      </c>
      <c r="D2270" s="310" t="s">
        <v>11148</v>
      </c>
      <c r="E2270" s="322" t="s">
        <v>9430</v>
      </c>
      <c r="F2270" s="293"/>
      <c r="G2270" s="293"/>
      <c r="H2270" s="294"/>
      <c r="I2270" s="294" t="str">
        <f>IFERROR(_xlfn.IFNA(VLOOKUP($D:$D,history!$I:$Y,3,0),VLOOKUP(E:E,history!$H:$Y,4,0)),"--")</f>
        <v>--</v>
      </c>
      <c r="J2270" s="282" t="s">
        <v>5946</v>
      </c>
      <c r="K2270" s="282" t="str">
        <f t="shared" si="397"/>
        <v/>
      </c>
      <c r="L2270" s="312">
        <f t="shared" si="399"/>
        <v>0</v>
      </c>
      <c r="M2270" s="312">
        <f t="shared" si="400"/>
        <v>0</v>
      </c>
      <c r="N2270" s="297" t="str">
        <f>_xlfn.IFNA(VLOOKUP($E:$E,'1'!$A:$E,3,0),"")</f>
        <v/>
      </c>
      <c r="O2270" s="297" t="str">
        <f>_xlfn.IFNA(VLOOKUP($E:$E,'2'!$A:$E,3,0),"")</f>
        <v/>
      </c>
      <c r="P2270" s="297" t="str">
        <f>_xlfn.IFNA(VLOOKUP($E:$E,'3'!$A:$D,3,0),"")</f>
        <v/>
      </c>
      <c r="Q2270" s="297" t="str">
        <f>_xlfn.IFNA(VLOOKUP($E:$E,'4'!$A:$F,3,0),"")</f>
        <v/>
      </c>
      <c r="R2270" s="297" t="str">
        <f>_xlfn.IFNA(VLOOKUP($E:$E,'5'!$A:$F,3,0),"")</f>
        <v/>
      </c>
      <c r="S2270" s="297" t="str">
        <f>_xlfn.IFNA(VLOOKUP($E:$E,'6'!$A:$F,3,0),"")</f>
        <v/>
      </c>
      <c r="T2270" s="313">
        <v>1</v>
      </c>
      <c r="U2270" s="313">
        <v>10</v>
      </c>
      <c r="V2270" s="313">
        <v>50</v>
      </c>
      <c r="W2270" s="314">
        <v>0.06</v>
      </c>
      <c r="X2270" s="315">
        <v>2.13E-4</v>
      </c>
      <c r="Y2270" s="749">
        <v>0</v>
      </c>
      <c r="Z2270" s="282"/>
      <c r="AA2270" s="316" t="s">
        <v>10390</v>
      </c>
      <c r="AB2270" s="282" t="s">
        <v>10389</v>
      </c>
      <c r="AC2270" s="317" t="s">
        <v>2081</v>
      </c>
      <c r="AD2270" s="318" t="s">
        <v>2739</v>
      </c>
      <c r="AE2270" s="319">
        <v>0</v>
      </c>
      <c r="AF2270" s="319" t="s">
        <v>11284</v>
      </c>
      <c r="AG2270" s="320">
        <v>0</v>
      </c>
      <c r="AH2270" s="321">
        <f t="shared" si="401"/>
        <v>0</v>
      </c>
      <c r="AI2270" s="287">
        <f>_xlfn.IFNA(VLOOKUP(AD:AD,грп!B:C,2,0),0)</f>
        <v>0</v>
      </c>
      <c r="AJ2270" s="607">
        <v>0</v>
      </c>
      <c r="AK2270" s="672" t="str">
        <f t="shared" si="392"/>
        <v>new</v>
      </c>
      <c r="AL2270" s="174"/>
    </row>
    <row r="2271" spans="1:39" s="4" customFormat="1" ht="11.45" customHeight="1" outlineLevel="1" x14ac:dyDescent="0.35">
      <c r="A2271" s="307" t="s">
        <v>10402</v>
      </c>
      <c r="B2271" s="308" t="s">
        <v>9698</v>
      </c>
      <c r="C2271" s="309" t="s">
        <v>21</v>
      </c>
      <c r="D2271" s="310" t="s">
        <v>11149</v>
      </c>
      <c r="E2271" s="322" t="s">
        <v>9431</v>
      </c>
      <c r="F2271" s="293"/>
      <c r="G2271" s="293"/>
      <c r="H2271" s="294"/>
      <c r="I2271" s="294" t="str">
        <f>IFERROR(_xlfn.IFNA(VLOOKUP($D:$D,history!$I:$Y,3,0),VLOOKUP(E:E,history!$H:$Y,4,0)),"--")</f>
        <v>--</v>
      </c>
      <c r="J2271" s="282" t="s">
        <v>5946</v>
      </c>
      <c r="K2271" s="282" t="str">
        <f t="shared" si="397"/>
        <v/>
      </c>
      <c r="L2271" s="312">
        <f t="shared" si="399"/>
        <v>0</v>
      </c>
      <c r="M2271" s="312">
        <f t="shared" si="400"/>
        <v>0</v>
      </c>
      <c r="N2271" s="297" t="str">
        <f>_xlfn.IFNA(VLOOKUP($E:$E,'1'!$A:$E,3,0),"")</f>
        <v/>
      </c>
      <c r="O2271" s="297" t="str">
        <f>_xlfn.IFNA(VLOOKUP($E:$E,'2'!$A:$E,3,0),"")</f>
        <v/>
      </c>
      <c r="P2271" s="297" t="str">
        <f>_xlfn.IFNA(VLOOKUP($E:$E,'3'!$A:$D,3,0),"")</f>
        <v/>
      </c>
      <c r="Q2271" s="297" t="str">
        <f>_xlfn.IFNA(VLOOKUP($E:$E,'4'!$A:$F,3,0),"")</f>
        <v/>
      </c>
      <c r="R2271" s="297" t="str">
        <f>_xlfn.IFNA(VLOOKUP($E:$E,'5'!$A:$F,3,0),"")</f>
        <v/>
      </c>
      <c r="S2271" s="297" t="str">
        <f>_xlfn.IFNA(VLOOKUP($E:$E,'6'!$A:$F,3,0),"")</f>
        <v/>
      </c>
      <c r="T2271" s="313">
        <v>1</v>
      </c>
      <c r="U2271" s="313">
        <v>10</v>
      </c>
      <c r="V2271" s="313">
        <v>50</v>
      </c>
      <c r="W2271" s="314">
        <v>7.0000000000000007E-2</v>
      </c>
      <c r="X2271" s="315">
        <v>2.13E-4</v>
      </c>
      <c r="Y2271" s="749">
        <v>0</v>
      </c>
      <c r="Z2271" s="282"/>
      <c r="AA2271" s="316" t="s">
        <v>10390</v>
      </c>
      <c r="AB2271" s="282" t="s">
        <v>10389</v>
      </c>
      <c r="AC2271" s="317" t="s">
        <v>2081</v>
      </c>
      <c r="AD2271" s="318" t="s">
        <v>2739</v>
      </c>
      <c r="AE2271" s="319">
        <v>0</v>
      </c>
      <c r="AF2271" s="319" t="s">
        <v>11284</v>
      </c>
      <c r="AG2271" s="320">
        <v>0</v>
      </c>
      <c r="AH2271" s="321">
        <f t="shared" si="401"/>
        <v>0</v>
      </c>
      <c r="AI2271" s="287">
        <f>_xlfn.IFNA(VLOOKUP(AD:AD,грп!B:C,2,0),0)</f>
        <v>0</v>
      </c>
      <c r="AJ2271" s="607">
        <v>0</v>
      </c>
      <c r="AK2271" s="672" t="str">
        <f t="shared" si="392"/>
        <v>new</v>
      </c>
      <c r="AL2271" s="174"/>
    </row>
    <row r="2272" spans="1:39" s="4" customFormat="1" ht="11.45" customHeight="1" outlineLevel="1" x14ac:dyDescent="0.35">
      <c r="A2272" s="307" t="s">
        <v>10402</v>
      </c>
      <c r="B2272" s="308" t="s">
        <v>9699</v>
      </c>
      <c r="C2272" s="309" t="s">
        <v>21</v>
      </c>
      <c r="D2272" s="310" t="s">
        <v>11150</v>
      </c>
      <c r="E2272" s="322" t="s">
        <v>9432</v>
      </c>
      <c r="F2272" s="293"/>
      <c r="G2272" s="293"/>
      <c r="H2272" s="294"/>
      <c r="I2272" s="294" t="str">
        <f>IFERROR(_xlfn.IFNA(VLOOKUP($D:$D,history!$I:$Y,3,0),VLOOKUP(E:E,history!$H:$Y,4,0)),"--")</f>
        <v>--</v>
      </c>
      <c r="J2272" s="282" t="s">
        <v>5946</v>
      </c>
      <c r="K2272" s="282" t="str">
        <f t="shared" si="397"/>
        <v/>
      </c>
      <c r="L2272" s="312">
        <f t="shared" si="399"/>
        <v>0</v>
      </c>
      <c r="M2272" s="312">
        <f t="shared" si="400"/>
        <v>0</v>
      </c>
      <c r="N2272" s="297" t="str">
        <f>_xlfn.IFNA(VLOOKUP($E:$E,'1'!$A:$E,3,0),"")</f>
        <v/>
      </c>
      <c r="O2272" s="297" t="str">
        <f>_xlfn.IFNA(VLOOKUP($E:$E,'2'!$A:$E,3,0),"")</f>
        <v/>
      </c>
      <c r="P2272" s="297" t="str">
        <f>_xlfn.IFNA(VLOOKUP($E:$E,'3'!$A:$D,3,0),"")</f>
        <v/>
      </c>
      <c r="Q2272" s="297" t="str">
        <f>_xlfn.IFNA(VLOOKUP($E:$E,'4'!$A:$F,3,0),"")</f>
        <v/>
      </c>
      <c r="R2272" s="297" t="str">
        <f>_xlfn.IFNA(VLOOKUP($E:$E,'5'!$A:$F,3,0),"")</f>
        <v/>
      </c>
      <c r="S2272" s="297" t="str">
        <f>_xlfn.IFNA(VLOOKUP($E:$E,'6'!$A:$F,3,0),"")</f>
        <v/>
      </c>
      <c r="T2272" s="313">
        <v>1</v>
      </c>
      <c r="U2272" s="313">
        <v>10</v>
      </c>
      <c r="V2272" s="313">
        <v>50</v>
      </c>
      <c r="W2272" s="314">
        <v>0.08</v>
      </c>
      <c r="X2272" s="315">
        <v>2.13E-4</v>
      </c>
      <c r="Y2272" s="749">
        <v>0</v>
      </c>
      <c r="Z2272" s="282"/>
      <c r="AA2272" s="316" t="s">
        <v>10390</v>
      </c>
      <c r="AB2272" s="282" t="s">
        <v>10389</v>
      </c>
      <c r="AC2272" s="317" t="s">
        <v>2081</v>
      </c>
      <c r="AD2272" s="318" t="s">
        <v>2739</v>
      </c>
      <c r="AE2272" s="319">
        <v>0</v>
      </c>
      <c r="AF2272" s="319" t="s">
        <v>11284</v>
      </c>
      <c r="AG2272" s="320">
        <v>0</v>
      </c>
      <c r="AH2272" s="321">
        <f t="shared" si="401"/>
        <v>0</v>
      </c>
      <c r="AI2272" s="287">
        <f>_xlfn.IFNA(VLOOKUP(AD:AD,грп!B:C,2,0),0)</f>
        <v>0</v>
      </c>
      <c r="AJ2272" s="607">
        <v>0</v>
      </c>
      <c r="AK2272" s="672" t="str">
        <f t="shared" si="392"/>
        <v>new</v>
      </c>
      <c r="AL2272" s="174"/>
    </row>
    <row r="2273" spans="1:38" s="4" customFormat="1" ht="11.45" customHeight="1" outlineLevel="1" x14ac:dyDescent="0.35">
      <c r="A2273" s="307" t="s">
        <v>10402</v>
      </c>
      <c r="B2273" s="308" t="s">
        <v>9700</v>
      </c>
      <c r="C2273" s="309" t="s">
        <v>21</v>
      </c>
      <c r="D2273" s="310" t="s">
        <v>11151</v>
      </c>
      <c r="E2273" s="322" t="s">
        <v>9433</v>
      </c>
      <c r="F2273" s="293"/>
      <c r="G2273" s="293"/>
      <c r="H2273" s="294"/>
      <c r="I2273" s="294" t="str">
        <f>IFERROR(_xlfn.IFNA(VLOOKUP($D:$D,history!$I:$Y,3,0),VLOOKUP(E:E,history!$H:$Y,4,0)),"--")</f>
        <v>--</v>
      </c>
      <c r="J2273" s="282" t="s">
        <v>5946</v>
      </c>
      <c r="K2273" s="282" t="str">
        <f t="shared" si="397"/>
        <v/>
      </c>
      <c r="L2273" s="312">
        <f t="shared" si="399"/>
        <v>0</v>
      </c>
      <c r="M2273" s="312">
        <f t="shared" si="400"/>
        <v>0</v>
      </c>
      <c r="N2273" s="297" t="str">
        <f>_xlfn.IFNA(VLOOKUP($E:$E,'1'!$A:$E,3,0),"")</f>
        <v/>
      </c>
      <c r="O2273" s="297" t="str">
        <f>_xlfn.IFNA(VLOOKUP($E:$E,'2'!$A:$E,3,0),"")</f>
        <v/>
      </c>
      <c r="P2273" s="297" t="str">
        <f>_xlfn.IFNA(VLOOKUP($E:$E,'3'!$A:$D,3,0),"")</f>
        <v/>
      </c>
      <c r="Q2273" s="297" t="str">
        <f>_xlfn.IFNA(VLOOKUP($E:$E,'4'!$A:$F,3,0),"")</f>
        <v/>
      </c>
      <c r="R2273" s="297" t="str">
        <f>_xlfn.IFNA(VLOOKUP($E:$E,'5'!$A:$F,3,0),"")</f>
        <v/>
      </c>
      <c r="S2273" s="297" t="str">
        <f>_xlfn.IFNA(VLOOKUP($E:$E,'6'!$A:$F,3,0),"")</f>
        <v/>
      </c>
      <c r="T2273" s="313">
        <v>1</v>
      </c>
      <c r="U2273" s="313">
        <v>10</v>
      </c>
      <c r="V2273" s="313">
        <v>50</v>
      </c>
      <c r="W2273" s="314">
        <v>0.06</v>
      </c>
      <c r="X2273" s="315">
        <v>2.13E-4</v>
      </c>
      <c r="Y2273" s="749">
        <v>0</v>
      </c>
      <c r="Z2273" s="282"/>
      <c r="AA2273" s="316" t="s">
        <v>10390</v>
      </c>
      <c r="AB2273" s="282" t="s">
        <v>10389</v>
      </c>
      <c r="AC2273" s="317" t="s">
        <v>2081</v>
      </c>
      <c r="AD2273" s="318" t="s">
        <v>2739</v>
      </c>
      <c r="AE2273" s="319">
        <v>0</v>
      </c>
      <c r="AF2273" s="319" t="s">
        <v>11284</v>
      </c>
      <c r="AG2273" s="320">
        <v>0</v>
      </c>
      <c r="AH2273" s="321">
        <f t="shared" si="401"/>
        <v>0</v>
      </c>
      <c r="AI2273" s="287">
        <f>_xlfn.IFNA(VLOOKUP(AD:AD,грп!B:C,2,0),0)</f>
        <v>0</v>
      </c>
      <c r="AJ2273" s="607">
        <v>0</v>
      </c>
      <c r="AK2273" s="672" t="str">
        <f t="shared" si="392"/>
        <v>new</v>
      </c>
      <c r="AL2273" s="174"/>
    </row>
    <row r="2274" spans="1:38" s="4" customFormat="1" ht="11.45" customHeight="1" outlineLevel="1" x14ac:dyDescent="0.35">
      <c r="A2274" s="307" t="s">
        <v>10402</v>
      </c>
      <c r="B2274" s="308" t="s">
        <v>9701</v>
      </c>
      <c r="C2274" s="309" t="s">
        <v>21</v>
      </c>
      <c r="D2274" s="310" t="s">
        <v>11152</v>
      </c>
      <c r="E2274" s="322" t="s">
        <v>9434</v>
      </c>
      <c r="F2274" s="293"/>
      <c r="G2274" s="293"/>
      <c r="H2274" s="294"/>
      <c r="I2274" s="294" t="str">
        <f>IFERROR(_xlfn.IFNA(VLOOKUP($D:$D,history!$I:$Y,3,0),VLOOKUP(E:E,history!$H:$Y,4,0)),"--")</f>
        <v>--</v>
      </c>
      <c r="J2274" s="282" t="s">
        <v>5946</v>
      </c>
      <c r="K2274" s="282" t="str">
        <f t="shared" si="397"/>
        <v/>
      </c>
      <c r="L2274" s="312">
        <f t="shared" si="399"/>
        <v>0</v>
      </c>
      <c r="M2274" s="312">
        <f t="shared" si="400"/>
        <v>0</v>
      </c>
      <c r="N2274" s="297" t="str">
        <f>_xlfn.IFNA(VLOOKUP($E:$E,'1'!$A:$E,3,0),"")</f>
        <v/>
      </c>
      <c r="O2274" s="297" t="str">
        <f>_xlfn.IFNA(VLOOKUP($E:$E,'2'!$A:$E,3,0),"")</f>
        <v/>
      </c>
      <c r="P2274" s="297" t="str">
        <f>_xlfn.IFNA(VLOOKUP($E:$E,'3'!$A:$D,3,0),"")</f>
        <v/>
      </c>
      <c r="Q2274" s="297" t="str">
        <f>_xlfn.IFNA(VLOOKUP($E:$E,'4'!$A:$F,3,0),"")</f>
        <v/>
      </c>
      <c r="R2274" s="297" t="str">
        <f>_xlfn.IFNA(VLOOKUP($E:$E,'5'!$A:$F,3,0),"")</f>
        <v/>
      </c>
      <c r="S2274" s="297" t="str">
        <f>_xlfn.IFNA(VLOOKUP($E:$E,'6'!$A:$F,3,0),"")</f>
        <v/>
      </c>
      <c r="T2274" s="313">
        <v>1</v>
      </c>
      <c r="U2274" s="313">
        <v>10</v>
      </c>
      <c r="V2274" s="313">
        <v>50</v>
      </c>
      <c r="W2274" s="314">
        <v>0.06</v>
      </c>
      <c r="X2274" s="315">
        <v>2.13E-4</v>
      </c>
      <c r="Y2274" s="749">
        <v>0</v>
      </c>
      <c r="Z2274" s="282"/>
      <c r="AA2274" s="316" t="s">
        <v>10390</v>
      </c>
      <c r="AB2274" s="282" t="s">
        <v>10389</v>
      </c>
      <c r="AC2274" s="317" t="s">
        <v>2081</v>
      </c>
      <c r="AD2274" s="318" t="s">
        <v>2739</v>
      </c>
      <c r="AE2274" s="319">
        <v>0</v>
      </c>
      <c r="AF2274" s="319" t="s">
        <v>11284</v>
      </c>
      <c r="AG2274" s="320">
        <v>0</v>
      </c>
      <c r="AH2274" s="321">
        <f t="shared" si="401"/>
        <v>0</v>
      </c>
      <c r="AI2274" s="287">
        <f>_xlfn.IFNA(VLOOKUP(AD:AD,грп!B:C,2,0),0)</f>
        <v>0</v>
      </c>
      <c r="AJ2274" s="607">
        <v>0</v>
      </c>
      <c r="AK2274" s="672" t="str">
        <f t="shared" si="392"/>
        <v>new</v>
      </c>
      <c r="AL2274" s="174"/>
    </row>
    <row r="2275" spans="1:38" s="4" customFormat="1" ht="11.45" customHeight="1" outlineLevel="1" x14ac:dyDescent="0.35">
      <c r="A2275" s="307" t="s">
        <v>10402</v>
      </c>
      <c r="B2275" s="308" t="s">
        <v>9702</v>
      </c>
      <c r="C2275" s="309" t="s">
        <v>21</v>
      </c>
      <c r="D2275" s="310" t="s">
        <v>11153</v>
      </c>
      <c r="E2275" s="322" t="s">
        <v>9435</v>
      </c>
      <c r="F2275" s="293"/>
      <c r="G2275" s="293"/>
      <c r="H2275" s="294"/>
      <c r="I2275" s="294" t="str">
        <f>IFERROR(_xlfn.IFNA(VLOOKUP($D:$D,history!$I:$Y,3,0),VLOOKUP(E:E,history!$H:$Y,4,0)),"--")</f>
        <v>--</v>
      </c>
      <c r="J2275" s="282" t="s">
        <v>5946</v>
      </c>
      <c r="K2275" s="282" t="str">
        <f t="shared" si="397"/>
        <v/>
      </c>
      <c r="L2275" s="312">
        <f t="shared" si="399"/>
        <v>0</v>
      </c>
      <c r="M2275" s="312">
        <f t="shared" si="400"/>
        <v>0</v>
      </c>
      <c r="N2275" s="297" t="str">
        <f>_xlfn.IFNA(VLOOKUP($E:$E,'1'!$A:$E,3,0),"")</f>
        <v/>
      </c>
      <c r="O2275" s="297" t="str">
        <f>_xlfn.IFNA(VLOOKUP($E:$E,'2'!$A:$E,3,0),"")</f>
        <v/>
      </c>
      <c r="P2275" s="297" t="str">
        <f>_xlfn.IFNA(VLOOKUP($E:$E,'3'!$A:$D,3,0),"")</f>
        <v/>
      </c>
      <c r="Q2275" s="297" t="str">
        <f>_xlfn.IFNA(VLOOKUP($E:$E,'4'!$A:$F,3,0),"")</f>
        <v/>
      </c>
      <c r="R2275" s="297" t="str">
        <f>_xlfn.IFNA(VLOOKUP($E:$E,'5'!$A:$F,3,0),"")</f>
        <v/>
      </c>
      <c r="S2275" s="297" t="str">
        <f>_xlfn.IFNA(VLOOKUP($E:$E,'6'!$A:$F,3,0),"")</f>
        <v/>
      </c>
      <c r="T2275" s="313">
        <v>1</v>
      </c>
      <c r="U2275" s="313">
        <v>10</v>
      </c>
      <c r="V2275" s="313">
        <v>50</v>
      </c>
      <c r="W2275" s="314">
        <v>0.06</v>
      </c>
      <c r="X2275" s="315">
        <v>2.13E-4</v>
      </c>
      <c r="Y2275" s="749">
        <v>0</v>
      </c>
      <c r="Z2275" s="282"/>
      <c r="AA2275" s="316" t="s">
        <v>10390</v>
      </c>
      <c r="AB2275" s="282" t="s">
        <v>10389</v>
      </c>
      <c r="AC2275" s="317" t="s">
        <v>2081</v>
      </c>
      <c r="AD2275" s="318" t="s">
        <v>2739</v>
      </c>
      <c r="AE2275" s="319">
        <v>0</v>
      </c>
      <c r="AF2275" s="319" t="s">
        <v>11284</v>
      </c>
      <c r="AG2275" s="320">
        <v>0</v>
      </c>
      <c r="AH2275" s="321">
        <f t="shared" si="401"/>
        <v>0</v>
      </c>
      <c r="AI2275" s="287">
        <f>_xlfn.IFNA(VLOOKUP(AD:AD,грп!B:C,2,0),0)</f>
        <v>0</v>
      </c>
      <c r="AJ2275" s="607">
        <v>0</v>
      </c>
      <c r="AK2275" s="672" t="str">
        <f t="shared" si="392"/>
        <v>new</v>
      </c>
      <c r="AL2275" s="174"/>
    </row>
    <row r="2276" spans="1:38" s="4" customFormat="1" ht="11.45" customHeight="1" outlineLevel="1" x14ac:dyDescent="0.35">
      <c r="A2276" s="307" t="s">
        <v>10402</v>
      </c>
      <c r="B2276" s="308" t="s">
        <v>9703</v>
      </c>
      <c r="C2276" s="309" t="s">
        <v>21</v>
      </c>
      <c r="D2276" s="310" t="s">
        <v>11154</v>
      </c>
      <c r="E2276" s="322" t="s">
        <v>9436</v>
      </c>
      <c r="F2276" s="293"/>
      <c r="G2276" s="293"/>
      <c r="H2276" s="294"/>
      <c r="I2276" s="294" t="str">
        <f>IFERROR(_xlfn.IFNA(VLOOKUP($D:$D,history!$I:$Y,3,0),VLOOKUP(E:E,history!$H:$Y,4,0)),"--")</f>
        <v>--</v>
      </c>
      <c r="J2276" s="282" t="s">
        <v>5946</v>
      </c>
      <c r="K2276" s="282" t="str">
        <f t="shared" si="397"/>
        <v/>
      </c>
      <c r="L2276" s="312">
        <f t="shared" si="399"/>
        <v>0</v>
      </c>
      <c r="M2276" s="312">
        <f t="shared" si="400"/>
        <v>0</v>
      </c>
      <c r="N2276" s="297" t="str">
        <f>_xlfn.IFNA(VLOOKUP($E:$E,'1'!$A:$E,3,0),"")</f>
        <v/>
      </c>
      <c r="O2276" s="297" t="str">
        <f>_xlfn.IFNA(VLOOKUP($E:$E,'2'!$A:$E,3,0),"")</f>
        <v/>
      </c>
      <c r="P2276" s="297" t="str">
        <f>_xlfn.IFNA(VLOOKUP($E:$E,'3'!$A:$D,3,0),"")</f>
        <v/>
      </c>
      <c r="Q2276" s="297" t="str">
        <f>_xlfn.IFNA(VLOOKUP($E:$E,'4'!$A:$F,3,0),"")</f>
        <v/>
      </c>
      <c r="R2276" s="297" t="str">
        <f>_xlfn.IFNA(VLOOKUP($E:$E,'5'!$A:$F,3,0),"")</f>
        <v/>
      </c>
      <c r="S2276" s="297" t="str">
        <f>_xlfn.IFNA(VLOOKUP($E:$E,'6'!$A:$F,3,0),"")</f>
        <v/>
      </c>
      <c r="T2276" s="313">
        <v>1</v>
      </c>
      <c r="U2276" s="313">
        <v>10</v>
      </c>
      <c r="V2276" s="313">
        <v>50</v>
      </c>
      <c r="W2276" s="314">
        <v>0.06</v>
      </c>
      <c r="X2276" s="315">
        <v>2.13E-4</v>
      </c>
      <c r="Y2276" s="749">
        <v>0</v>
      </c>
      <c r="Z2276" s="282"/>
      <c r="AA2276" s="316" t="s">
        <v>10390</v>
      </c>
      <c r="AB2276" s="282" t="s">
        <v>10389</v>
      </c>
      <c r="AC2276" s="317" t="s">
        <v>2081</v>
      </c>
      <c r="AD2276" s="318" t="s">
        <v>2739</v>
      </c>
      <c r="AE2276" s="319">
        <v>0</v>
      </c>
      <c r="AF2276" s="319" t="s">
        <v>11284</v>
      </c>
      <c r="AG2276" s="320">
        <v>0</v>
      </c>
      <c r="AH2276" s="321">
        <f t="shared" si="401"/>
        <v>0</v>
      </c>
      <c r="AI2276" s="287">
        <f>_xlfn.IFNA(VLOOKUP(AD:AD,грп!B:C,2,0),0)</f>
        <v>0</v>
      </c>
      <c r="AJ2276" s="607">
        <v>0</v>
      </c>
      <c r="AK2276" s="672" t="str">
        <f t="shared" si="392"/>
        <v>new</v>
      </c>
      <c r="AL2276" s="174"/>
    </row>
    <row r="2277" spans="1:38" s="4" customFormat="1" ht="11.45" customHeight="1" outlineLevel="1" x14ac:dyDescent="0.35">
      <c r="A2277" s="307" t="s">
        <v>10402</v>
      </c>
      <c r="B2277" s="308" t="s">
        <v>9704</v>
      </c>
      <c r="C2277" s="309" t="s">
        <v>21</v>
      </c>
      <c r="D2277" s="310" t="s">
        <v>11155</v>
      </c>
      <c r="E2277" s="322" t="s">
        <v>9437</v>
      </c>
      <c r="F2277" s="293"/>
      <c r="G2277" s="293"/>
      <c r="H2277" s="294"/>
      <c r="I2277" s="294" t="str">
        <f>IFERROR(_xlfn.IFNA(VLOOKUP($D:$D,history!$I:$Y,3,0),VLOOKUP(E:E,history!$H:$Y,4,0)),"--")</f>
        <v>--</v>
      </c>
      <c r="J2277" s="282" t="s">
        <v>5946</v>
      </c>
      <c r="K2277" s="282" t="str">
        <f t="shared" si="397"/>
        <v/>
      </c>
      <c r="L2277" s="312">
        <f t="shared" si="399"/>
        <v>0</v>
      </c>
      <c r="M2277" s="312">
        <f t="shared" si="400"/>
        <v>0</v>
      </c>
      <c r="N2277" s="297" t="str">
        <f>_xlfn.IFNA(VLOOKUP($E:$E,'1'!$A:$E,3,0),"")</f>
        <v/>
      </c>
      <c r="O2277" s="297" t="str">
        <f>_xlfn.IFNA(VLOOKUP($E:$E,'2'!$A:$E,3,0),"")</f>
        <v/>
      </c>
      <c r="P2277" s="297" t="str">
        <f>_xlfn.IFNA(VLOOKUP($E:$E,'3'!$A:$D,3,0),"")</f>
        <v/>
      </c>
      <c r="Q2277" s="297" t="str">
        <f>_xlfn.IFNA(VLOOKUP($E:$E,'4'!$A:$F,3,0),"")</f>
        <v/>
      </c>
      <c r="R2277" s="297" t="str">
        <f>_xlfn.IFNA(VLOOKUP($E:$E,'5'!$A:$F,3,0),"")</f>
        <v/>
      </c>
      <c r="S2277" s="297" t="str">
        <f>_xlfn.IFNA(VLOOKUP($E:$E,'6'!$A:$F,3,0),"")</f>
        <v/>
      </c>
      <c r="T2277" s="313">
        <v>1</v>
      </c>
      <c r="U2277" s="313">
        <v>10</v>
      </c>
      <c r="V2277" s="313">
        <v>50</v>
      </c>
      <c r="W2277" s="314">
        <v>0.06</v>
      </c>
      <c r="X2277" s="315">
        <v>2.13E-4</v>
      </c>
      <c r="Y2277" s="749">
        <v>0</v>
      </c>
      <c r="Z2277" s="282"/>
      <c r="AA2277" s="316" t="s">
        <v>10390</v>
      </c>
      <c r="AB2277" s="282" t="s">
        <v>10389</v>
      </c>
      <c r="AC2277" s="317" t="s">
        <v>2081</v>
      </c>
      <c r="AD2277" s="318" t="s">
        <v>2739</v>
      </c>
      <c r="AE2277" s="319">
        <v>0</v>
      </c>
      <c r="AF2277" s="319" t="s">
        <v>11284</v>
      </c>
      <c r="AG2277" s="320">
        <v>0</v>
      </c>
      <c r="AH2277" s="321">
        <f t="shared" si="401"/>
        <v>0</v>
      </c>
      <c r="AI2277" s="287">
        <f>_xlfn.IFNA(VLOOKUP(AD:AD,грп!B:C,2,0),0)</f>
        <v>0</v>
      </c>
      <c r="AJ2277" s="607">
        <v>0</v>
      </c>
      <c r="AK2277" s="672" t="str">
        <f t="shared" si="392"/>
        <v>new</v>
      </c>
      <c r="AL2277" s="174"/>
    </row>
    <row r="2278" spans="1:38" s="4" customFormat="1" ht="11.45" customHeight="1" outlineLevel="1" x14ac:dyDescent="0.35">
      <c r="A2278" s="307" t="s">
        <v>10402</v>
      </c>
      <c r="B2278" s="308" t="s">
        <v>9705</v>
      </c>
      <c r="C2278" s="309" t="s">
        <v>21</v>
      </c>
      <c r="D2278" s="310" t="s">
        <v>11156</v>
      </c>
      <c r="E2278" s="322" t="s">
        <v>9438</v>
      </c>
      <c r="F2278" s="293"/>
      <c r="G2278" s="293"/>
      <c r="H2278" s="294"/>
      <c r="I2278" s="294" t="str">
        <f>IFERROR(_xlfn.IFNA(VLOOKUP($D:$D,history!$I:$Y,3,0),VLOOKUP(E:E,history!$H:$Y,4,0)),"--")</f>
        <v>--</v>
      </c>
      <c r="J2278" s="282" t="s">
        <v>5946</v>
      </c>
      <c r="K2278" s="282" t="str">
        <f t="shared" si="397"/>
        <v/>
      </c>
      <c r="L2278" s="312">
        <f t="shared" si="399"/>
        <v>0</v>
      </c>
      <c r="M2278" s="312">
        <f t="shared" si="400"/>
        <v>0</v>
      </c>
      <c r="N2278" s="297" t="str">
        <f>_xlfn.IFNA(VLOOKUP($E:$E,'1'!$A:$E,3,0),"")</f>
        <v/>
      </c>
      <c r="O2278" s="297" t="str">
        <f>_xlfn.IFNA(VLOOKUP($E:$E,'2'!$A:$E,3,0),"")</f>
        <v/>
      </c>
      <c r="P2278" s="297" t="str">
        <f>_xlfn.IFNA(VLOOKUP($E:$E,'3'!$A:$D,3,0),"")</f>
        <v/>
      </c>
      <c r="Q2278" s="297" t="str">
        <f>_xlfn.IFNA(VLOOKUP($E:$E,'4'!$A:$F,3,0),"")</f>
        <v/>
      </c>
      <c r="R2278" s="297" t="str">
        <f>_xlfn.IFNA(VLOOKUP($E:$E,'5'!$A:$F,3,0),"")</f>
        <v/>
      </c>
      <c r="S2278" s="297" t="str">
        <f>_xlfn.IFNA(VLOOKUP($E:$E,'6'!$A:$F,3,0),"")</f>
        <v/>
      </c>
      <c r="T2278" s="313">
        <v>1</v>
      </c>
      <c r="U2278" s="313">
        <v>10</v>
      </c>
      <c r="V2278" s="313">
        <v>50</v>
      </c>
      <c r="W2278" s="314">
        <v>0.06</v>
      </c>
      <c r="X2278" s="315">
        <v>2.13E-4</v>
      </c>
      <c r="Y2278" s="749">
        <v>0</v>
      </c>
      <c r="Z2278" s="282"/>
      <c r="AA2278" s="316" t="s">
        <v>10390</v>
      </c>
      <c r="AB2278" s="282" t="s">
        <v>10389</v>
      </c>
      <c r="AC2278" s="317" t="s">
        <v>2081</v>
      </c>
      <c r="AD2278" s="318" t="s">
        <v>2739</v>
      </c>
      <c r="AE2278" s="319">
        <v>0</v>
      </c>
      <c r="AF2278" s="319" t="s">
        <v>11284</v>
      </c>
      <c r="AG2278" s="320">
        <v>0</v>
      </c>
      <c r="AH2278" s="321">
        <f t="shared" si="401"/>
        <v>0</v>
      </c>
      <c r="AI2278" s="287">
        <f>_xlfn.IFNA(VLOOKUP(AD:AD,грп!B:C,2,0),0)</f>
        <v>0</v>
      </c>
      <c r="AJ2278" s="607">
        <v>0</v>
      </c>
      <c r="AK2278" s="672" t="str">
        <f t="shared" si="392"/>
        <v>new</v>
      </c>
      <c r="AL2278" s="174"/>
    </row>
    <row r="2279" spans="1:38" s="4" customFormat="1" ht="11.45" customHeight="1" outlineLevel="1" x14ac:dyDescent="0.35">
      <c r="A2279" s="307" t="s">
        <v>10402</v>
      </c>
      <c r="B2279" s="308" t="s">
        <v>9706</v>
      </c>
      <c r="C2279" s="309" t="s">
        <v>21</v>
      </c>
      <c r="D2279" s="310" t="s">
        <v>11157</v>
      </c>
      <c r="E2279" s="322" t="s">
        <v>9439</v>
      </c>
      <c r="F2279" s="293"/>
      <c r="G2279" s="293"/>
      <c r="H2279" s="294"/>
      <c r="I2279" s="294" t="str">
        <f>IFERROR(_xlfn.IFNA(VLOOKUP($D:$D,history!$I:$Y,3,0),VLOOKUP(E:E,history!$H:$Y,4,0)),"--")</f>
        <v>--</v>
      </c>
      <c r="J2279" s="282" t="s">
        <v>5946</v>
      </c>
      <c r="K2279" s="282" t="str">
        <f t="shared" si="397"/>
        <v/>
      </c>
      <c r="L2279" s="312">
        <f t="shared" si="399"/>
        <v>0</v>
      </c>
      <c r="M2279" s="312">
        <f t="shared" si="400"/>
        <v>0</v>
      </c>
      <c r="N2279" s="297" t="str">
        <f>_xlfn.IFNA(VLOOKUP($E:$E,'1'!$A:$E,3,0),"")</f>
        <v/>
      </c>
      <c r="O2279" s="297" t="str">
        <f>_xlfn.IFNA(VLOOKUP($E:$E,'2'!$A:$E,3,0),"")</f>
        <v/>
      </c>
      <c r="P2279" s="297" t="str">
        <f>_xlfn.IFNA(VLOOKUP($E:$E,'3'!$A:$D,3,0),"")</f>
        <v/>
      </c>
      <c r="Q2279" s="297" t="str">
        <f>_xlfn.IFNA(VLOOKUP($E:$E,'4'!$A:$F,3,0),"")</f>
        <v/>
      </c>
      <c r="R2279" s="297" t="str">
        <f>_xlfn.IFNA(VLOOKUP($E:$E,'5'!$A:$F,3,0),"")</f>
        <v/>
      </c>
      <c r="S2279" s="297" t="str">
        <f>_xlfn.IFNA(VLOOKUP($E:$E,'6'!$A:$F,3,0),"")</f>
        <v/>
      </c>
      <c r="T2279" s="313">
        <v>1</v>
      </c>
      <c r="U2279" s="313">
        <v>10</v>
      </c>
      <c r="V2279" s="313">
        <v>50</v>
      </c>
      <c r="W2279" s="314">
        <v>0.06</v>
      </c>
      <c r="X2279" s="315">
        <v>2.13E-4</v>
      </c>
      <c r="Y2279" s="749">
        <v>0</v>
      </c>
      <c r="Z2279" s="282"/>
      <c r="AA2279" s="316" t="s">
        <v>10390</v>
      </c>
      <c r="AB2279" s="282" t="s">
        <v>10389</v>
      </c>
      <c r="AC2279" s="317" t="s">
        <v>2081</v>
      </c>
      <c r="AD2279" s="318" t="s">
        <v>2739</v>
      </c>
      <c r="AE2279" s="319">
        <v>0</v>
      </c>
      <c r="AF2279" s="319" t="s">
        <v>11284</v>
      </c>
      <c r="AG2279" s="320">
        <v>0</v>
      </c>
      <c r="AH2279" s="321">
        <f t="shared" si="401"/>
        <v>0</v>
      </c>
      <c r="AI2279" s="287">
        <f>_xlfn.IFNA(VLOOKUP(AD:AD,грп!B:C,2,0),0)</f>
        <v>0</v>
      </c>
      <c r="AJ2279" s="607">
        <v>0</v>
      </c>
      <c r="AK2279" s="672" t="str">
        <f t="shared" si="392"/>
        <v>new</v>
      </c>
      <c r="AL2279" s="174"/>
    </row>
    <row r="2280" spans="1:38" s="4" customFormat="1" ht="11.45" customHeight="1" outlineLevel="1" x14ac:dyDescent="0.35">
      <c r="A2280" s="307" t="s">
        <v>10402</v>
      </c>
      <c r="B2280" s="308" t="s">
        <v>9707</v>
      </c>
      <c r="C2280" s="309" t="s">
        <v>21</v>
      </c>
      <c r="D2280" s="310" t="s">
        <v>11158</v>
      </c>
      <c r="E2280" s="322" t="s">
        <v>9440</v>
      </c>
      <c r="F2280" s="293"/>
      <c r="G2280" s="293"/>
      <c r="H2280" s="294"/>
      <c r="I2280" s="294" t="str">
        <f>IFERROR(_xlfn.IFNA(VLOOKUP($D:$D,history!$I:$Y,3,0),VLOOKUP(E:E,history!$H:$Y,4,0)),"--")</f>
        <v>--</v>
      </c>
      <c r="J2280" s="282" t="s">
        <v>5946</v>
      </c>
      <c r="K2280" s="282" t="str">
        <f t="shared" si="397"/>
        <v/>
      </c>
      <c r="L2280" s="312">
        <f t="shared" si="399"/>
        <v>0</v>
      </c>
      <c r="M2280" s="312">
        <f t="shared" si="400"/>
        <v>0</v>
      </c>
      <c r="N2280" s="297" t="str">
        <f>_xlfn.IFNA(VLOOKUP($E:$E,'1'!$A:$E,3,0),"")</f>
        <v/>
      </c>
      <c r="O2280" s="297" t="str">
        <f>_xlfn.IFNA(VLOOKUP($E:$E,'2'!$A:$E,3,0),"")</f>
        <v/>
      </c>
      <c r="P2280" s="297" t="str">
        <f>_xlfn.IFNA(VLOOKUP($E:$E,'3'!$A:$D,3,0),"")</f>
        <v/>
      </c>
      <c r="Q2280" s="297" t="str">
        <f>_xlfn.IFNA(VLOOKUP($E:$E,'4'!$A:$F,3,0),"")</f>
        <v/>
      </c>
      <c r="R2280" s="297" t="str">
        <f>_xlfn.IFNA(VLOOKUP($E:$E,'5'!$A:$F,3,0),"")</f>
        <v/>
      </c>
      <c r="S2280" s="297" t="str">
        <f>_xlfn.IFNA(VLOOKUP($E:$E,'6'!$A:$F,3,0),"")</f>
        <v/>
      </c>
      <c r="T2280" s="313">
        <v>1</v>
      </c>
      <c r="U2280" s="313">
        <v>10</v>
      </c>
      <c r="V2280" s="313">
        <v>50</v>
      </c>
      <c r="W2280" s="314">
        <v>7.0000000000000007E-2</v>
      </c>
      <c r="X2280" s="315">
        <v>2.13E-4</v>
      </c>
      <c r="Y2280" s="749">
        <v>0</v>
      </c>
      <c r="Z2280" s="282"/>
      <c r="AA2280" s="316" t="s">
        <v>10390</v>
      </c>
      <c r="AB2280" s="282" t="s">
        <v>10389</v>
      </c>
      <c r="AC2280" s="317" t="s">
        <v>2081</v>
      </c>
      <c r="AD2280" s="318" t="s">
        <v>2739</v>
      </c>
      <c r="AE2280" s="319">
        <v>0</v>
      </c>
      <c r="AF2280" s="319" t="s">
        <v>11284</v>
      </c>
      <c r="AG2280" s="320">
        <v>0</v>
      </c>
      <c r="AH2280" s="321">
        <f t="shared" si="401"/>
        <v>0</v>
      </c>
      <c r="AI2280" s="287">
        <f>_xlfn.IFNA(VLOOKUP(AD:AD,грп!B:C,2,0),0)</f>
        <v>0</v>
      </c>
      <c r="AJ2280" s="607">
        <v>0</v>
      </c>
      <c r="AK2280" s="672" t="str">
        <f t="shared" si="392"/>
        <v>new</v>
      </c>
      <c r="AL2280" s="174"/>
    </row>
    <row r="2281" spans="1:38" s="4" customFormat="1" ht="11.45" customHeight="1" outlineLevel="1" x14ac:dyDescent="0.35">
      <c r="A2281" s="307" t="s">
        <v>10402</v>
      </c>
      <c r="B2281" s="308" t="s">
        <v>9708</v>
      </c>
      <c r="C2281" s="309" t="s">
        <v>21</v>
      </c>
      <c r="D2281" s="310" t="s">
        <v>11159</v>
      </c>
      <c r="E2281" s="322" t="s">
        <v>9441</v>
      </c>
      <c r="F2281" s="293"/>
      <c r="G2281" s="293"/>
      <c r="H2281" s="294"/>
      <c r="I2281" s="294" t="str">
        <f>IFERROR(_xlfn.IFNA(VLOOKUP($D:$D,history!$I:$Y,3,0),VLOOKUP(E:E,history!$H:$Y,4,0)),"--")</f>
        <v>--</v>
      </c>
      <c r="J2281" s="282" t="s">
        <v>5946</v>
      </c>
      <c r="K2281" s="282" t="str">
        <f t="shared" si="397"/>
        <v/>
      </c>
      <c r="L2281" s="312">
        <f t="shared" si="399"/>
        <v>0</v>
      </c>
      <c r="M2281" s="312">
        <f t="shared" si="400"/>
        <v>0</v>
      </c>
      <c r="N2281" s="297" t="str">
        <f>_xlfn.IFNA(VLOOKUP($E:$E,'1'!$A:$E,3,0),"")</f>
        <v/>
      </c>
      <c r="O2281" s="297" t="str">
        <f>_xlfn.IFNA(VLOOKUP($E:$E,'2'!$A:$E,3,0),"")</f>
        <v/>
      </c>
      <c r="P2281" s="297" t="str">
        <f>_xlfn.IFNA(VLOOKUP($E:$E,'3'!$A:$D,3,0),"")</f>
        <v/>
      </c>
      <c r="Q2281" s="297" t="str">
        <f>_xlfn.IFNA(VLOOKUP($E:$E,'4'!$A:$F,3,0),"")</f>
        <v/>
      </c>
      <c r="R2281" s="297" t="str">
        <f>_xlfn.IFNA(VLOOKUP($E:$E,'5'!$A:$F,3,0),"")</f>
        <v/>
      </c>
      <c r="S2281" s="297" t="str">
        <f>_xlfn.IFNA(VLOOKUP($E:$E,'6'!$A:$F,3,0),"")</f>
        <v/>
      </c>
      <c r="T2281" s="313">
        <v>1</v>
      </c>
      <c r="U2281" s="313">
        <v>10</v>
      </c>
      <c r="V2281" s="313">
        <v>50</v>
      </c>
      <c r="W2281" s="314">
        <v>0.06</v>
      </c>
      <c r="X2281" s="315">
        <v>2.13E-4</v>
      </c>
      <c r="Y2281" s="749">
        <v>0</v>
      </c>
      <c r="Z2281" s="282"/>
      <c r="AA2281" s="316" t="s">
        <v>10390</v>
      </c>
      <c r="AB2281" s="282" t="s">
        <v>10389</v>
      </c>
      <c r="AC2281" s="317" t="s">
        <v>2081</v>
      </c>
      <c r="AD2281" s="318" t="s">
        <v>2739</v>
      </c>
      <c r="AE2281" s="319">
        <v>0</v>
      </c>
      <c r="AF2281" s="319" t="s">
        <v>11284</v>
      </c>
      <c r="AG2281" s="320">
        <v>0</v>
      </c>
      <c r="AH2281" s="321">
        <f t="shared" si="401"/>
        <v>0</v>
      </c>
      <c r="AI2281" s="287">
        <f>_xlfn.IFNA(VLOOKUP(AD:AD,грп!B:C,2,0),0)</f>
        <v>0</v>
      </c>
      <c r="AJ2281" s="607">
        <v>0</v>
      </c>
      <c r="AK2281" s="672" t="str">
        <f t="shared" si="392"/>
        <v>new</v>
      </c>
      <c r="AL2281" s="174"/>
    </row>
    <row r="2282" spans="1:38" s="4" customFormat="1" ht="11.45" customHeight="1" outlineLevel="1" x14ac:dyDescent="0.35">
      <c r="A2282" s="307" t="s">
        <v>10402</v>
      </c>
      <c r="B2282" s="308" t="s">
        <v>9709</v>
      </c>
      <c r="C2282" s="309" t="s">
        <v>21</v>
      </c>
      <c r="D2282" s="310" t="s">
        <v>11160</v>
      </c>
      <c r="E2282" s="322" t="s">
        <v>9442</v>
      </c>
      <c r="F2282" s="293"/>
      <c r="G2282" s="293"/>
      <c r="H2282" s="294"/>
      <c r="I2282" s="294" t="str">
        <f>IFERROR(_xlfn.IFNA(VLOOKUP($D:$D,history!$I:$Y,3,0),VLOOKUP(E:E,history!$H:$Y,4,0)),"--")</f>
        <v>--</v>
      </c>
      <c r="J2282" s="282" t="s">
        <v>5946</v>
      </c>
      <c r="K2282" s="282" t="str">
        <f t="shared" si="397"/>
        <v/>
      </c>
      <c r="L2282" s="312">
        <f t="shared" si="399"/>
        <v>0</v>
      </c>
      <c r="M2282" s="312">
        <f t="shared" si="400"/>
        <v>0</v>
      </c>
      <c r="N2282" s="297" t="str">
        <f>_xlfn.IFNA(VLOOKUP($E:$E,'1'!$A:$E,3,0),"")</f>
        <v/>
      </c>
      <c r="O2282" s="297" t="str">
        <f>_xlfn.IFNA(VLOOKUP($E:$E,'2'!$A:$E,3,0),"")</f>
        <v/>
      </c>
      <c r="P2282" s="297" t="str">
        <f>_xlfn.IFNA(VLOOKUP($E:$E,'3'!$A:$D,3,0),"")</f>
        <v/>
      </c>
      <c r="Q2282" s="297" t="str">
        <f>_xlfn.IFNA(VLOOKUP($E:$E,'4'!$A:$F,3,0),"")</f>
        <v/>
      </c>
      <c r="R2282" s="297" t="str">
        <f>_xlfn.IFNA(VLOOKUP($E:$E,'5'!$A:$F,3,0),"")</f>
        <v/>
      </c>
      <c r="S2282" s="297" t="str">
        <f>_xlfn.IFNA(VLOOKUP($E:$E,'6'!$A:$F,3,0),"")</f>
        <v/>
      </c>
      <c r="T2282" s="313">
        <v>1</v>
      </c>
      <c r="U2282" s="313">
        <v>10</v>
      </c>
      <c r="V2282" s="313">
        <v>50</v>
      </c>
      <c r="W2282" s="314">
        <v>0.1</v>
      </c>
      <c r="X2282" s="315">
        <v>5.4000000000000001E-4</v>
      </c>
      <c r="Y2282" s="749">
        <v>0</v>
      </c>
      <c r="Z2282" s="282"/>
      <c r="AA2282" s="316" t="s">
        <v>10390</v>
      </c>
      <c r="AB2282" s="282" t="s">
        <v>10389</v>
      </c>
      <c r="AC2282" s="317" t="s">
        <v>2081</v>
      </c>
      <c r="AD2282" s="318" t="s">
        <v>2739</v>
      </c>
      <c r="AE2282" s="319">
        <v>0</v>
      </c>
      <c r="AF2282" s="319" t="s">
        <v>11284</v>
      </c>
      <c r="AG2282" s="320">
        <v>0</v>
      </c>
      <c r="AH2282" s="321">
        <f t="shared" si="401"/>
        <v>0</v>
      </c>
      <c r="AI2282" s="287">
        <f>_xlfn.IFNA(VLOOKUP(AD:AD,грп!B:C,2,0),0)</f>
        <v>0</v>
      </c>
      <c r="AJ2282" s="607">
        <v>0</v>
      </c>
      <c r="AK2282" s="672" t="str">
        <f t="shared" si="392"/>
        <v>new</v>
      </c>
      <c r="AL2282" s="174"/>
    </row>
    <row r="2283" spans="1:38" s="4" customFormat="1" ht="11.45" customHeight="1" outlineLevel="1" x14ac:dyDescent="0.35">
      <c r="A2283" s="307" t="s">
        <v>10402</v>
      </c>
      <c r="B2283" s="308" t="s">
        <v>9710</v>
      </c>
      <c r="C2283" s="309" t="s">
        <v>21</v>
      </c>
      <c r="D2283" s="310" t="s">
        <v>11161</v>
      </c>
      <c r="E2283" s="322" t="s">
        <v>9443</v>
      </c>
      <c r="F2283" s="293"/>
      <c r="G2283" s="293"/>
      <c r="H2283" s="294"/>
      <c r="I2283" s="294" t="str">
        <f>IFERROR(_xlfn.IFNA(VLOOKUP($D:$D,history!$I:$Y,3,0),VLOOKUP(E:E,history!$H:$Y,4,0)),"--")</f>
        <v>--</v>
      </c>
      <c r="J2283" s="282" t="s">
        <v>5946</v>
      </c>
      <c r="K2283" s="282" t="str">
        <f t="shared" si="397"/>
        <v/>
      </c>
      <c r="L2283" s="312">
        <f t="shared" si="399"/>
        <v>0</v>
      </c>
      <c r="M2283" s="312">
        <f t="shared" si="400"/>
        <v>0</v>
      </c>
      <c r="N2283" s="297" t="str">
        <f>_xlfn.IFNA(VLOOKUP($E:$E,'1'!$A:$E,3,0),"")</f>
        <v/>
      </c>
      <c r="O2283" s="297" t="str">
        <f>_xlfn.IFNA(VLOOKUP($E:$E,'2'!$A:$E,3,0),"")</f>
        <v/>
      </c>
      <c r="P2283" s="297" t="str">
        <f>_xlfn.IFNA(VLOOKUP($E:$E,'3'!$A:$D,3,0),"")</f>
        <v/>
      </c>
      <c r="Q2283" s="297" t="str">
        <f>_xlfn.IFNA(VLOOKUP($E:$E,'4'!$A:$F,3,0),"")</f>
        <v/>
      </c>
      <c r="R2283" s="297" t="str">
        <f>_xlfn.IFNA(VLOOKUP($E:$E,'5'!$A:$F,3,0),"")</f>
        <v/>
      </c>
      <c r="S2283" s="297" t="str">
        <f>_xlfn.IFNA(VLOOKUP($E:$E,'6'!$A:$F,3,0),"")</f>
        <v/>
      </c>
      <c r="T2283" s="313">
        <v>1</v>
      </c>
      <c r="U2283" s="313">
        <v>10</v>
      </c>
      <c r="V2283" s="313">
        <v>50</v>
      </c>
      <c r="W2283" s="314">
        <v>0.11</v>
      </c>
      <c r="X2283" s="315">
        <v>2.13E-4</v>
      </c>
      <c r="Y2283" s="749">
        <v>0</v>
      </c>
      <c r="Z2283" s="282"/>
      <c r="AA2283" s="316" t="s">
        <v>10390</v>
      </c>
      <c r="AB2283" s="282" t="s">
        <v>10389</v>
      </c>
      <c r="AC2283" s="317" t="s">
        <v>2081</v>
      </c>
      <c r="AD2283" s="318" t="s">
        <v>2739</v>
      </c>
      <c r="AE2283" s="319">
        <v>0</v>
      </c>
      <c r="AF2283" s="319" t="s">
        <v>11284</v>
      </c>
      <c r="AG2283" s="320">
        <v>0</v>
      </c>
      <c r="AH2283" s="321">
        <f t="shared" si="401"/>
        <v>0</v>
      </c>
      <c r="AI2283" s="287">
        <f>_xlfn.IFNA(VLOOKUP(AD:AD,грп!B:C,2,0),0)</f>
        <v>0</v>
      </c>
      <c r="AJ2283" s="607">
        <v>0</v>
      </c>
      <c r="AK2283" s="672" t="str">
        <f t="shared" si="392"/>
        <v>new</v>
      </c>
      <c r="AL2283" s="174"/>
    </row>
    <row r="2284" spans="1:38" s="4" customFormat="1" ht="11.45" customHeight="1" outlineLevel="1" x14ac:dyDescent="0.35">
      <c r="A2284" s="307" t="s">
        <v>10402</v>
      </c>
      <c r="B2284" s="308" t="s">
        <v>9711</v>
      </c>
      <c r="C2284" s="309" t="s">
        <v>21</v>
      </c>
      <c r="D2284" s="310" t="s">
        <v>11162</v>
      </c>
      <c r="E2284" s="322" t="s">
        <v>9444</v>
      </c>
      <c r="F2284" s="293"/>
      <c r="G2284" s="293"/>
      <c r="H2284" s="294"/>
      <c r="I2284" s="294" t="str">
        <f>IFERROR(_xlfn.IFNA(VLOOKUP($D:$D,history!$I:$Y,3,0),VLOOKUP(E:E,history!$H:$Y,4,0)),"--")</f>
        <v>--</v>
      </c>
      <c r="J2284" s="282" t="s">
        <v>5946</v>
      </c>
      <c r="K2284" s="282" t="str">
        <f t="shared" si="397"/>
        <v/>
      </c>
      <c r="L2284" s="312">
        <f t="shared" si="399"/>
        <v>0</v>
      </c>
      <c r="M2284" s="312">
        <f t="shared" si="400"/>
        <v>0</v>
      </c>
      <c r="N2284" s="297" t="str">
        <f>_xlfn.IFNA(VLOOKUP($E:$E,'1'!$A:$E,3,0),"")</f>
        <v/>
      </c>
      <c r="O2284" s="297" t="str">
        <f>_xlfn.IFNA(VLOOKUP($E:$E,'2'!$A:$E,3,0),"")</f>
        <v/>
      </c>
      <c r="P2284" s="297" t="str">
        <f>_xlfn.IFNA(VLOOKUP($E:$E,'3'!$A:$D,3,0),"")</f>
        <v/>
      </c>
      <c r="Q2284" s="297" t="str">
        <f>_xlfn.IFNA(VLOOKUP($E:$E,'4'!$A:$F,3,0),"")</f>
        <v/>
      </c>
      <c r="R2284" s="297" t="str">
        <f>_xlfn.IFNA(VLOOKUP($E:$E,'5'!$A:$F,3,0),"")</f>
        <v/>
      </c>
      <c r="S2284" s="297" t="str">
        <f>_xlfn.IFNA(VLOOKUP($E:$E,'6'!$A:$F,3,0),"")</f>
        <v/>
      </c>
      <c r="T2284" s="313">
        <v>1</v>
      </c>
      <c r="U2284" s="313">
        <v>10</v>
      </c>
      <c r="V2284" s="313">
        <v>50</v>
      </c>
      <c r="W2284" s="314">
        <v>0.05</v>
      </c>
      <c r="X2284" s="315">
        <v>2.1000000000000001E-4</v>
      </c>
      <c r="Y2284" s="749">
        <v>0</v>
      </c>
      <c r="Z2284" s="282"/>
      <c r="AA2284" s="316" t="s">
        <v>10390</v>
      </c>
      <c r="AB2284" s="282" t="s">
        <v>10389</v>
      </c>
      <c r="AC2284" s="317" t="s">
        <v>2081</v>
      </c>
      <c r="AD2284" s="318" t="s">
        <v>2739</v>
      </c>
      <c r="AE2284" s="319">
        <v>0</v>
      </c>
      <c r="AF2284" s="319" t="s">
        <v>11284</v>
      </c>
      <c r="AG2284" s="320">
        <v>0</v>
      </c>
      <c r="AH2284" s="321">
        <f t="shared" si="401"/>
        <v>0</v>
      </c>
      <c r="AI2284" s="287">
        <f>_xlfn.IFNA(VLOOKUP(AD:AD,грп!B:C,2,0),0)</f>
        <v>0</v>
      </c>
      <c r="AJ2284" s="607">
        <v>0</v>
      </c>
      <c r="AK2284" s="672" t="str">
        <f t="shared" si="392"/>
        <v>new</v>
      </c>
      <c r="AL2284" s="174"/>
    </row>
    <row r="2285" spans="1:38" s="4" customFormat="1" ht="11.45" customHeight="1" outlineLevel="1" x14ac:dyDescent="0.35">
      <c r="A2285" s="307" t="s">
        <v>10402</v>
      </c>
      <c r="B2285" s="308" t="s">
        <v>9712</v>
      </c>
      <c r="C2285" s="309" t="s">
        <v>21</v>
      </c>
      <c r="D2285" s="310" t="s">
        <v>11163</v>
      </c>
      <c r="E2285" s="322" t="s">
        <v>9445</v>
      </c>
      <c r="F2285" s="293"/>
      <c r="G2285" s="293"/>
      <c r="H2285" s="294"/>
      <c r="I2285" s="294" t="str">
        <f>IFERROR(_xlfn.IFNA(VLOOKUP($D:$D,history!$I:$Y,3,0),VLOOKUP(E:E,history!$H:$Y,4,0)),"--")</f>
        <v>--</v>
      </c>
      <c r="J2285" s="282" t="s">
        <v>5946</v>
      </c>
      <c r="K2285" s="282" t="str">
        <f t="shared" si="397"/>
        <v/>
      </c>
      <c r="L2285" s="312">
        <f t="shared" si="399"/>
        <v>0</v>
      </c>
      <c r="M2285" s="312">
        <f t="shared" si="400"/>
        <v>0</v>
      </c>
      <c r="N2285" s="297" t="str">
        <f>_xlfn.IFNA(VLOOKUP($E:$E,'1'!$A:$E,3,0),"")</f>
        <v/>
      </c>
      <c r="O2285" s="297" t="str">
        <f>_xlfn.IFNA(VLOOKUP($E:$E,'2'!$A:$E,3,0),"")</f>
        <v/>
      </c>
      <c r="P2285" s="297" t="str">
        <f>_xlfn.IFNA(VLOOKUP($E:$E,'3'!$A:$D,3,0),"")</f>
        <v/>
      </c>
      <c r="Q2285" s="297" t="str">
        <f>_xlfn.IFNA(VLOOKUP($E:$E,'4'!$A:$F,3,0),"")</f>
        <v/>
      </c>
      <c r="R2285" s="297" t="str">
        <f>_xlfn.IFNA(VLOOKUP($E:$E,'5'!$A:$F,3,0),"")</f>
        <v/>
      </c>
      <c r="S2285" s="297" t="str">
        <f>_xlfn.IFNA(VLOOKUP($E:$E,'6'!$A:$F,3,0),"")</f>
        <v/>
      </c>
      <c r="T2285" s="313">
        <v>1</v>
      </c>
      <c r="U2285" s="313">
        <v>10</v>
      </c>
      <c r="V2285" s="313">
        <v>50</v>
      </c>
      <c r="W2285" s="314">
        <v>0.05</v>
      </c>
      <c r="X2285" s="315">
        <v>2.1000000000000001E-4</v>
      </c>
      <c r="Y2285" s="749">
        <v>0</v>
      </c>
      <c r="Z2285" s="282"/>
      <c r="AA2285" s="316" t="s">
        <v>10390</v>
      </c>
      <c r="AB2285" s="282" t="s">
        <v>10389</v>
      </c>
      <c r="AC2285" s="317" t="s">
        <v>2081</v>
      </c>
      <c r="AD2285" s="318" t="s">
        <v>2739</v>
      </c>
      <c r="AE2285" s="319">
        <v>0</v>
      </c>
      <c r="AF2285" s="319" t="s">
        <v>11284</v>
      </c>
      <c r="AG2285" s="320">
        <v>0</v>
      </c>
      <c r="AH2285" s="321">
        <f t="shared" si="401"/>
        <v>0</v>
      </c>
      <c r="AI2285" s="287">
        <f>_xlfn.IFNA(VLOOKUP(AD:AD,грп!B:C,2,0),0)</f>
        <v>0</v>
      </c>
      <c r="AJ2285" s="607">
        <v>0</v>
      </c>
      <c r="AK2285" s="672" t="str">
        <f t="shared" si="392"/>
        <v>new</v>
      </c>
      <c r="AL2285" s="174"/>
    </row>
    <row r="2286" spans="1:38" s="4" customFormat="1" ht="11.45" customHeight="1" outlineLevel="1" x14ac:dyDescent="0.35">
      <c r="A2286" s="307" t="s">
        <v>10402</v>
      </c>
      <c r="B2286" s="308" t="s">
        <v>9713</v>
      </c>
      <c r="C2286" s="309" t="s">
        <v>21</v>
      </c>
      <c r="D2286" s="310" t="s">
        <v>11164</v>
      </c>
      <c r="E2286" s="322" t="s">
        <v>9446</v>
      </c>
      <c r="F2286" s="293"/>
      <c r="G2286" s="293"/>
      <c r="H2286" s="294"/>
      <c r="I2286" s="294" t="str">
        <f>IFERROR(_xlfn.IFNA(VLOOKUP($D:$D,history!$I:$Y,3,0),VLOOKUP(E:E,history!$H:$Y,4,0)),"--")</f>
        <v>--</v>
      </c>
      <c r="J2286" s="282" t="s">
        <v>5946</v>
      </c>
      <c r="K2286" s="282" t="str">
        <f t="shared" si="397"/>
        <v/>
      </c>
      <c r="L2286" s="312">
        <f t="shared" si="399"/>
        <v>0</v>
      </c>
      <c r="M2286" s="312">
        <f t="shared" si="400"/>
        <v>0</v>
      </c>
      <c r="N2286" s="297" t="str">
        <f>_xlfn.IFNA(VLOOKUP($E:$E,'1'!$A:$E,3,0),"")</f>
        <v/>
      </c>
      <c r="O2286" s="297" t="str">
        <f>_xlfn.IFNA(VLOOKUP($E:$E,'2'!$A:$E,3,0),"")</f>
        <v/>
      </c>
      <c r="P2286" s="297" t="str">
        <f>_xlfn.IFNA(VLOOKUP($E:$E,'3'!$A:$D,3,0),"")</f>
        <v/>
      </c>
      <c r="Q2286" s="297" t="str">
        <f>_xlfn.IFNA(VLOOKUP($E:$E,'4'!$A:$F,3,0),"")</f>
        <v/>
      </c>
      <c r="R2286" s="297" t="str">
        <f>_xlfn.IFNA(VLOOKUP($E:$E,'5'!$A:$F,3,0),"")</f>
        <v/>
      </c>
      <c r="S2286" s="297" t="str">
        <f>_xlfn.IFNA(VLOOKUP($E:$E,'6'!$A:$F,3,0),"")</f>
        <v/>
      </c>
      <c r="T2286" s="313">
        <v>1</v>
      </c>
      <c r="U2286" s="313">
        <v>10</v>
      </c>
      <c r="V2286" s="313">
        <v>50</v>
      </c>
      <c r="W2286" s="314">
        <v>0.05</v>
      </c>
      <c r="X2286" s="315">
        <v>2.1000000000000001E-4</v>
      </c>
      <c r="Y2286" s="749">
        <v>0</v>
      </c>
      <c r="Z2286" s="282"/>
      <c r="AA2286" s="316" t="s">
        <v>10390</v>
      </c>
      <c r="AB2286" s="282" t="s">
        <v>10389</v>
      </c>
      <c r="AC2286" s="317" t="s">
        <v>2081</v>
      </c>
      <c r="AD2286" s="318" t="s">
        <v>2739</v>
      </c>
      <c r="AE2286" s="319">
        <v>0</v>
      </c>
      <c r="AF2286" s="319" t="s">
        <v>11284</v>
      </c>
      <c r="AG2286" s="320">
        <v>0</v>
      </c>
      <c r="AH2286" s="321">
        <f t="shared" si="401"/>
        <v>0</v>
      </c>
      <c r="AI2286" s="287">
        <f>_xlfn.IFNA(VLOOKUP(AD:AD,грп!B:C,2,0),0)</f>
        <v>0</v>
      </c>
      <c r="AJ2286" s="607">
        <v>0</v>
      </c>
      <c r="AK2286" s="672" t="str">
        <f t="shared" si="392"/>
        <v>new</v>
      </c>
      <c r="AL2286" s="174"/>
    </row>
    <row r="2287" spans="1:38" s="4" customFormat="1" ht="11.45" customHeight="1" outlineLevel="1" x14ac:dyDescent="0.35">
      <c r="A2287" s="307" t="s">
        <v>10402</v>
      </c>
      <c r="B2287" s="308" t="s">
        <v>9714</v>
      </c>
      <c r="C2287" s="309" t="s">
        <v>21</v>
      </c>
      <c r="D2287" s="310" t="s">
        <v>11165</v>
      </c>
      <c r="E2287" s="322" t="s">
        <v>9447</v>
      </c>
      <c r="F2287" s="293"/>
      <c r="G2287" s="293"/>
      <c r="H2287" s="294"/>
      <c r="I2287" s="294" t="str">
        <f>IFERROR(_xlfn.IFNA(VLOOKUP($D:$D,history!$I:$Y,3,0),VLOOKUP(E:E,history!$H:$Y,4,0)),"--")</f>
        <v>--</v>
      </c>
      <c r="J2287" s="282" t="s">
        <v>5946</v>
      </c>
      <c r="K2287" s="282" t="str">
        <f t="shared" si="397"/>
        <v/>
      </c>
      <c r="L2287" s="312">
        <f t="shared" si="399"/>
        <v>0</v>
      </c>
      <c r="M2287" s="312">
        <f t="shared" si="400"/>
        <v>0</v>
      </c>
      <c r="N2287" s="297" t="str">
        <f>_xlfn.IFNA(VLOOKUP($E:$E,'1'!$A:$E,3,0),"")</f>
        <v/>
      </c>
      <c r="O2287" s="297" t="str">
        <f>_xlfn.IFNA(VLOOKUP($E:$E,'2'!$A:$E,3,0),"")</f>
        <v/>
      </c>
      <c r="P2287" s="297" t="str">
        <f>_xlfn.IFNA(VLOOKUP($E:$E,'3'!$A:$D,3,0),"")</f>
        <v/>
      </c>
      <c r="Q2287" s="297" t="str">
        <f>_xlfn.IFNA(VLOOKUP($E:$E,'4'!$A:$F,3,0),"")</f>
        <v/>
      </c>
      <c r="R2287" s="297" t="str">
        <f>_xlfn.IFNA(VLOOKUP($E:$E,'5'!$A:$F,3,0),"")</f>
        <v/>
      </c>
      <c r="S2287" s="297" t="str">
        <f>_xlfn.IFNA(VLOOKUP($E:$E,'6'!$A:$F,3,0),"")</f>
        <v/>
      </c>
      <c r="T2287" s="313">
        <v>1</v>
      </c>
      <c r="U2287" s="313">
        <v>10</v>
      </c>
      <c r="V2287" s="313">
        <v>50</v>
      </c>
      <c r="W2287" s="314">
        <v>0.06</v>
      </c>
      <c r="X2287" s="315">
        <v>2.1000000000000001E-4</v>
      </c>
      <c r="Y2287" s="749">
        <v>0</v>
      </c>
      <c r="Z2287" s="282"/>
      <c r="AA2287" s="316" t="s">
        <v>10390</v>
      </c>
      <c r="AB2287" s="282" t="s">
        <v>10389</v>
      </c>
      <c r="AC2287" s="317" t="s">
        <v>2081</v>
      </c>
      <c r="AD2287" s="318" t="s">
        <v>2739</v>
      </c>
      <c r="AE2287" s="319">
        <v>0</v>
      </c>
      <c r="AF2287" s="319" t="s">
        <v>11284</v>
      </c>
      <c r="AG2287" s="320">
        <v>0</v>
      </c>
      <c r="AH2287" s="321">
        <f t="shared" si="401"/>
        <v>0</v>
      </c>
      <c r="AI2287" s="287">
        <f>_xlfn.IFNA(VLOOKUP(AD:AD,грп!B:C,2,0),0)</f>
        <v>0</v>
      </c>
      <c r="AJ2287" s="607">
        <v>0</v>
      </c>
      <c r="AK2287" s="672" t="str">
        <f t="shared" si="392"/>
        <v>new</v>
      </c>
      <c r="AL2287" s="174"/>
    </row>
    <row r="2288" spans="1:38" s="4" customFormat="1" ht="11.45" customHeight="1" outlineLevel="1" x14ac:dyDescent="0.35">
      <c r="A2288" s="307" t="s">
        <v>10402</v>
      </c>
      <c r="B2288" s="308" t="s">
        <v>9715</v>
      </c>
      <c r="C2288" s="309" t="s">
        <v>21</v>
      </c>
      <c r="D2288" s="310" t="s">
        <v>11166</v>
      </c>
      <c r="E2288" s="322" t="s">
        <v>9448</v>
      </c>
      <c r="F2288" s="293"/>
      <c r="G2288" s="293"/>
      <c r="H2288" s="294"/>
      <c r="I2288" s="294" t="str">
        <f>IFERROR(_xlfn.IFNA(VLOOKUP($D:$D,history!$I:$Y,3,0),VLOOKUP(E:E,history!$H:$Y,4,0)),"--")</f>
        <v>--</v>
      </c>
      <c r="J2288" s="282" t="s">
        <v>5946</v>
      </c>
      <c r="K2288" s="282" t="str">
        <f t="shared" si="397"/>
        <v/>
      </c>
      <c r="L2288" s="312">
        <f t="shared" si="399"/>
        <v>0</v>
      </c>
      <c r="M2288" s="312">
        <f t="shared" si="400"/>
        <v>0</v>
      </c>
      <c r="N2288" s="297" t="str">
        <f>_xlfn.IFNA(VLOOKUP($E:$E,'1'!$A:$E,3,0),"")</f>
        <v/>
      </c>
      <c r="O2288" s="297" t="str">
        <f>_xlfn.IFNA(VLOOKUP($E:$E,'2'!$A:$E,3,0),"")</f>
        <v/>
      </c>
      <c r="P2288" s="297" t="str">
        <f>_xlfn.IFNA(VLOOKUP($E:$E,'3'!$A:$D,3,0),"")</f>
        <v/>
      </c>
      <c r="Q2288" s="297" t="str">
        <f>_xlfn.IFNA(VLOOKUP($E:$E,'4'!$A:$F,3,0),"")</f>
        <v/>
      </c>
      <c r="R2288" s="297" t="str">
        <f>_xlfn.IFNA(VLOOKUP($E:$E,'5'!$A:$F,3,0),"")</f>
        <v/>
      </c>
      <c r="S2288" s="297" t="str">
        <f>_xlfn.IFNA(VLOOKUP($E:$E,'6'!$A:$F,3,0),"")</f>
        <v/>
      </c>
      <c r="T2288" s="313">
        <v>1</v>
      </c>
      <c r="U2288" s="313">
        <v>10</v>
      </c>
      <c r="V2288" s="313">
        <v>50</v>
      </c>
      <c r="W2288" s="314">
        <v>7.0000000000000007E-2</v>
      </c>
      <c r="X2288" s="315">
        <v>2.1000000000000001E-4</v>
      </c>
      <c r="Y2288" s="749">
        <v>0</v>
      </c>
      <c r="Z2288" s="282"/>
      <c r="AA2288" s="316" t="s">
        <v>10390</v>
      </c>
      <c r="AB2288" s="282" t="s">
        <v>10389</v>
      </c>
      <c r="AC2288" s="317" t="s">
        <v>2081</v>
      </c>
      <c r="AD2288" s="318" t="s">
        <v>2739</v>
      </c>
      <c r="AE2288" s="319">
        <v>0</v>
      </c>
      <c r="AF2288" s="319" t="s">
        <v>11284</v>
      </c>
      <c r="AG2288" s="320">
        <v>0</v>
      </c>
      <c r="AH2288" s="321">
        <f t="shared" si="401"/>
        <v>0</v>
      </c>
      <c r="AI2288" s="287">
        <f>_xlfn.IFNA(VLOOKUP(AD:AD,грп!B:C,2,0),0)</f>
        <v>0</v>
      </c>
      <c r="AJ2288" s="607">
        <v>0</v>
      </c>
      <c r="AK2288" s="672" t="str">
        <f t="shared" si="392"/>
        <v>new</v>
      </c>
      <c r="AL2288" s="174"/>
    </row>
    <row r="2289" spans="1:38" s="4" customFormat="1" ht="11.45" customHeight="1" outlineLevel="1" x14ac:dyDescent="0.35">
      <c r="A2289" s="307" t="s">
        <v>10402</v>
      </c>
      <c r="B2289" s="308" t="s">
        <v>9716</v>
      </c>
      <c r="C2289" s="309" t="s">
        <v>21</v>
      </c>
      <c r="D2289" s="310" t="s">
        <v>11167</v>
      </c>
      <c r="E2289" s="322" t="s">
        <v>9449</v>
      </c>
      <c r="F2289" s="293"/>
      <c r="G2289" s="293"/>
      <c r="H2289" s="294"/>
      <c r="I2289" s="294" t="str">
        <f>IFERROR(_xlfn.IFNA(VLOOKUP($D:$D,history!$I:$Y,3,0),VLOOKUP(E:E,history!$H:$Y,4,0)),"--")</f>
        <v>--</v>
      </c>
      <c r="J2289" s="282" t="s">
        <v>5946</v>
      </c>
      <c r="K2289" s="282" t="str">
        <f t="shared" si="397"/>
        <v/>
      </c>
      <c r="L2289" s="312">
        <f t="shared" si="399"/>
        <v>0</v>
      </c>
      <c r="M2289" s="312">
        <f t="shared" si="400"/>
        <v>0</v>
      </c>
      <c r="N2289" s="297" t="str">
        <f>_xlfn.IFNA(VLOOKUP($E:$E,'1'!$A:$E,3,0),"")</f>
        <v/>
      </c>
      <c r="O2289" s="297" t="str">
        <f>_xlfn.IFNA(VLOOKUP($E:$E,'2'!$A:$E,3,0),"")</f>
        <v/>
      </c>
      <c r="P2289" s="297" t="str">
        <f>_xlfn.IFNA(VLOOKUP($E:$E,'3'!$A:$D,3,0),"")</f>
        <v/>
      </c>
      <c r="Q2289" s="297" t="str">
        <f>_xlfn.IFNA(VLOOKUP($E:$E,'4'!$A:$F,3,0),"")</f>
        <v/>
      </c>
      <c r="R2289" s="297" t="str">
        <f>_xlfn.IFNA(VLOOKUP($E:$E,'5'!$A:$F,3,0),"")</f>
        <v/>
      </c>
      <c r="S2289" s="297" t="str">
        <f>_xlfn.IFNA(VLOOKUP($E:$E,'6'!$A:$F,3,0),"")</f>
        <v/>
      </c>
      <c r="T2289" s="313">
        <v>1</v>
      </c>
      <c r="U2289" s="313">
        <v>10</v>
      </c>
      <c r="V2289" s="313">
        <v>50</v>
      </c>
      <c r="W2289" s="314">
        <v>0.08</v>
      </c>
      <c r="X2289" s="315">
        <v>2.13E-4</v>
      </c>
      <c r="Y2289" s="749">
        <v>0</v>
      </c>
      <c r="Z2289" s="282"/>
      <c r="AA2289" s="316" t="s">
        <v>10390</v>
      </c>
      <c r="AB2289" s="282" t="s">
        <v>10389</v>
      </c>
      <c r="AC2289" s="317" t="s">
        <v>2081</v>
      </c>
      <c r="AD2289" s="318" t="s">
        <v>2739</v>
      </c>
      <c r="AE2289" s="319">
        <v>0</v>
      </c>
      <c r="AF2289" s="319" t="s">
        <v>11284</v>
      </c>
      <c r="AG2289" s="320">
        <v>0</v>
      </c>
      <c r="AH2289" s="321">
        <f t="shared" si="401"/>
        <v>0</v>
      </c>
      <c r="AI2289" s="287">
        <f>_xlfn.IFNA(VLOOKUP(AD:AD,грп!B:C,2,0),0)</f>
        <v>0</v>
      </c>
      <c r="AJ2289" s="607">
        <v>0</v>
      </c>
      <c r="AK2289" s="672" t="str">
        <f t="shared" ref="AK2289:AK2352" si="402">C2289</f>
        <v>new</v>
      </c>
      <c r="AL2289" s="174"/>
    </row>
    <row r="2290" spans="1:38" s="4" customFormat="1" ht="11.45" customHeight="1" outlineLevel="1" x14ac:dyDescent="0.35">
      <c r="A2290" s="307" t="s">
        <v>10402</v>
      </c>
      <c r="B2290" s="308" t="s">
        <v>9717</v>
      </c>
      <c r="C2290" s="309" t="s">
        <v>21</v>
      </c>
      <c r="D2290" s="310" t="s">
        <v>11168</v>
      </c>
      <c r="E2290" s="322" t="s">
        <v>9450</v>
      </c>
      <c r="F2290" s="293"/>
      <c r="G2290" s="293"/>
      <c r="H2290" s="294"/>
      <c r="I2290" s="294" t="str">
        <f>IFERROR(_xlfn.IFNA(VLOOKUP($D:$D,history!$I:$Y,3,0),VLOOKUP(E:E,history!$H:$Y,4,0)),"--")</f>
        <v>--</v>
      </c>
      <c r="J2290" s="282" t="s">
        <v>5946</v>
      </c>
      <c r="K2290" s="282" t="str">
        <f t="shared" si="397"/>
        <v/>
      </c>
      <c r="L2290" s="312">
        <f t="shared" si="399"/>
        <v>0</v>
      </c>
      <c r="M2290" s="312">
        <f t="shared" si="400"/>
        <v>0</v>
      </c>
      <c r="N2290" s="297" t="str">
        <f>_xlfn.IFNA(VLOOKUP($E:$E,'1'!$A:$E,3,0),"")</f>
        <v/>
      </c>
      <c r="O2290" s="297" t="str">
        <f>_xlfn.IFNA(VLOOKUP($E:$E,'2'!$A:$E,3,0),"")</f>
        <v/>
      </c>
      <c r="P2290" s="297" t="str">
        <f>_xlfn.IFNA(VLOOKUP($E:$E,'3'!$A:$D,3,0),"")</f>
        <v/>
      </c>
      <c r="Q2290" s="297" t="str">
        <f>_xlfn.IFNA(VLOOKUP($E:$E,'4'!$A:$F,3,0),"")</f>
        <v/>
      </c>
      <c r="R2290" s="297" t="str">
        <f>_xlfn.IFNA(VLOOKUP($E:$E,'5'!$A:$F,3,0),"")</f>
        <v/>
      </c>
      <c r="S2290" s="297" t="str">
        <f>_xlfn.IFNA(VLOOKUP($E:$E,'6'!$A:$F,3,0),"")</f>
        <v/>
      </c>
      <c r="T2290" s="313">
        <v>1</v>
      </c>
      <c r="U2290" s="313">
        <v>10</v>
      </c>
      <c r="V2290" s="313">
        <v>50</v>
      </c>
      <c r="W2290" s="314">
        <v>0.11</v>
      </c>
      <c r="X2290" s="315">
        <v>2.13E-4</v>
      </c>
      <c r="Y2290" s="749">
        <v>0</v>
      </c>
      <c r="Z2290" s="282"/>
      <c r="AA2290" s="316" t="s">
        <v>10390</v>
      </c>
      <c r="AB2290" s="282" t="s">
        <v>10389</v>
      </c>
      <c r="AC2290" s="317" t="s">
        <v>2081</v>
      </c>
      <c r="AD2290" s="318" t="s">
        <v>2739</v>
      </c>
      <c r="AE2290" s="319">
        <v>0</v>
      </c>
      <c r="AF2290" s="319" t="s">
        <v>11284</v>
      </c>
      <c r="AG2290" s="320">
        <v>0</v>
      </c>
      <c r="AH2290" s="321">
        <f t="shared" si="401"/>
        <v>0</v>
      </c>
      <c r="AI2290" s="287">
        <f>_xlfn.IFNA(VLOOKUP(AD:AD,грп!B:C,2,0),0)</f>
        <v>0</v>
      </c>
      <c r="AJ2290" s="607">
        <v>0</v>
      </c>
      <c r="AK2290" s="672" t="str">
        <f t="shared" si="402"/>
        <v>new</v>
      </c>
      <c r="AL2290" s="174"/>
    </row>
    <row r="2291" spans="1:38" s="4" customFormat="1" ht="11.45" customHeight="1" outlineLevel="1" x14ac:dyDescent="0.35">
      <c r="A2291" s="307" t="s">
        <v>10402</v>
      </c>
      <c r="B2291" s="308" t="s">
        <v>9718</v>
      </c>
      <c r="C2291" s="309" t="s">
        <v>21</v>
      </c>
      <c r="D2291" s="310" t="s">
        <v>11169</v>
      </c>
      <c r="E2291" s="322" t="s">
        <v>9451</v>
      </c>
      <c r="F2291" s="293"/>
      <c r="G2291" s="293"/>
      <c r="H2291" s="294"/>
      <c r="I2291" s="294" t="str">
        <f>IFERROR(_xlfn.IFNA(VLOOKUP($D:$D,history!$I:$Y,3,0),VLOOKUP(E:E,history!$H:$Y,4,0)),"--")</f>
        <v>--</v>
      </c>
      <c r="J2291" s="282" t="s">
        <v>5946</v>
      </c>
      <c r="K2291" s="282" t="str">
        <f t="shared" si="397"/>
        <v/>
      </c>
      <c r="L2291" s="312">
        <f t="shared" si="399"/>
        <v>0</v>
      </c>
      <c r="M2291" s="312">
        <f t="shared" si="400"/>
        <v>0</v>
      </c>
      <c r="N2291" s="297" t="str">
        <f>_xlfn.IFNA(VLOOKUP($E:$E,'1'!$A:$E,3,0),"")</f>
        <v/>
      </c>
      <c r="O2291" s="297" t="str">
        <f>_xlfn.IFNA(VLOOKUP($E:$E,'2'!$A:$E,3,0),"")</f>
        <v/>
      </c>
      <c r="P2291" s="297" t="str">
        <f>_xlfn.IFNA(VLOOKUP($E:$E,'3'!$A:$D,3,0),"")</f>
        <v/>
      </c>
      <c r="Q2291" s="297" t="str">
        <f>_xlfn.IFNA(VLOOKUP($E:$E,'4'!$A:$F,3,0),"")</f>
        <v/>
      </c>
      <c r="R2291" s="297" t="str">
        <f>_xlfn.IFNA(VLOOKUP($E:$E,'5'!$A:$F,3,0),"")</f>
        <v/>
      </c>
      <c r="S2291" s="297" t="str">
        <f>_xlfn.IFNA(VLOOKUP($E:$E,'6'!$A:$F,3,0),"")</f>
        <v/>
      </c>
      <c r="T2291" s="313">
        <v>1</v>
      </c>
      <c r="U2291" s="313">
        <v>10</v>
      </c>
      <c r="V2291" s="313">
        <v>50</v>
      </c>
      <c r="W2291" s="314">
        <v>0.06</v>
      </c>
      <c r="X2291" s="315">
        <v>2.1000000000000001E-4</v>
      </c>
      <c r="Y2291" s="749">
        <v>0</v>
      </c>
      <c r="Z2291" s="282"/>
      <c r="AA2291" s="316" t="s">
        <v>10390</v>
      </c>
      <c r="AB2291" s="282" t="s">
        <v>10389</v>
      </c>
      <c r="AC2291" s="317" t="s">
        <v>2081</v>
      </c>
      <c r="AD2291" s="318" t="s">
        <v>2739</v>
      </c>
      <c r="AE2291" s="319">
        <v>0</v>
      </c>
      <c r="AF2291" s="319" t="s">
        <v>11284</v>
      </c>
      <c r="AG2291" s="320">
        <v>0</v>
      </c>
      <c r="AH2291" s="321">
        <f t="shared" si="401"/>
        <v>0</v>
      </c>
      <c r="AI2291" s="287">
        <f>_xlfn.IFNA(VLOOKUP(AD:AD,грп!B:C,2,0),0)</f>
        <v>0</v>
      </c>
      <c r="AJ2291" s="607">
        <v>0</v>
      </c>
      <c r="AK2291" s="672" t="str">
        <f t="shared" si="402"/>
        <v>new</v>
      </c>
      <c r="AL2291" s="174"/>
    </row>
    <row r="2292" spans="1:38" s="4" customFormat="1" ht="11.45" customHeight="1" outlineLevel="1" x14ac:dyDescent="0.35">
      <c r="A2292" s="307" t="s">
        <v>10402</v>
      </c>
      <c r="B2292" s="308" t="s">
        <v>9719</v>
      </c>
      <c r="C2292" s="309" t="s">
        <v>21</v>
      </c>
      <c r="D2292" s="310" t="s">
        <v>11170</v>
      </c>
      <c r="E2292" s="322" t="s">
        <v>9452</v>
      </c>
      <c r="F2292" s="293"/>
      <c r="G2292" s="293"/>
      <c r="H2292" s="294"/>
      <c r="I2292" s="294" t="str">
        <f>IFERROR(_xlfn.IFNA(VLOOKUP($D:$D,history!$I:$Y,3,0),VLOOKUP(E:E,history!$H:$Y,4,0)),"--")</f>
        <v>--</v>
      </c>
      <c r="J2292" s="282" t="s">
        <v>5946</v>
      </c>
      <c r="K2292" s="282" t="str">
        <f t="shared" si="397"/>
        <v/>
      </c>
      <c r="L2292" s="312">
        <f t="shared" si="399"/>
        <v>0</v>
      </c>
      <c r="M2292" s="312">
        <f t="shared" si="400"/>
        <v>0</v>
      </c>
      <c r="N2292" s="297" t="str">
        <f>_xlfn.IFNA(VLOOKUP($E:$E,'1'!$A:$E,3,0),"")</f>
        <v/>
      </c>
      <c r="O2292" s="297" t="str">
        <f>_xlfn.IFNA(VLOOKUP($E:$E,'2'!$A:$E,3,0),"")</f>
        <v/>
      </c>
      <c r="P2292" s="297" t="str">
        <f>_xlfn.IFNA(VLOOKUP($E:$E,'3'!$A:$D,3,0),"")</f>
        <v/>
      </c>
      <c r="Q2292" s="297" t="str">
        <f>_xlfn.IFNA(VLOOKUP($E:$E,'4'!$A:$F,3,0),"")</f>
        <v/>
      </c>
      <c r="R2292" s="297" t="str">
        <f>_xlfn.IFNA(VLOOKUP($E:$E,'5'!$A:$F,3,0),"")</f>
        <v/>
      </c>
      <c r="S2292" s="297" t="str">
        <f>_xlfn.IFNA(VLOOKUP($E:$E,'6'!$A:$F,3,0),"")</f>
        <v/>
      </c>
      <c r="T2292" s="313">
        <v>1</v>
      </c>
      <c r="U2292" s="313">
        <v>10</v>
      </c>
      <c r="V2292" s="313">
        <v>50</v>
      </c>
      <c r="W2292" s="314">
        <v>0.06</v>
      </c>
      <c r="X2292" s="315">
        <v>2.1000000000000001E-4</v>
      </c>
      <c r="Y2292" s="749">
        <v>0</v>
      </c>
      <c r="Z2292" s="282"/>
      <c r="AA2292" s="316" t="s">
        <v>10390</v>
      </c>
      <c r="AB2292" s="282" t="s">
        <v>10389</v>
      </c>
      <c r="AC2292" s="317" t="s">
        <v>2081</v>
      </c>
      <c r="AD2292" s="318" t="s">
        <v>2739</v>
      </c>
      <c r="AE2292" s="319">
        <v>0</v>
      </c>
      <c r="AF2292" s="319" t="s">
        <v>11284</v>
      </c>
      <c r="AG2292" s="320">
        <v>0</v>
      </c>
      <c r="AH2292" s="321">
        <f t="shared" si="401"/>
        <v>0</v>
      </c>
      <c r="AI2292" s="287">
        <f>_xlfn.IFNA(VLOOKUP(AD:AD,грп!B:C,2,0),0)</f>
        <v>0</v>
      </c>
      <c r="AJ2292" s="607">
        <v>0</v>
      </c>
      <c r="AK2292" s="672" t="str">
        <f t="shared" si="402"/>
        <v>new</v>
      </c>
      <c r="AL2292" s="174"/>
    </row>
    <row r="2293" spans="1:38" s="4" customFormat="1" ht="11.45" customHeight="1" outlineLevel="1" x14ac:dyDescent="0.35">
      <c r="A2293" s="307" t="s">
        <v>10402</v>
      </c>
      <c r="B2293" s="308" t="s">
        <v>9720</v>
      </c>
      <c r="C2293" s="309" t="s">
        <v>21</v>
      </c>
      <c r="D2293" s="310" t="s">
        <v>11171</v>
      </c>
      <c r="E2293" s="322" t="s">
        <v>9453</v>
      </c>
      <c r="F2293" s="293"/>
      <c r="G2293" s="293"/>
      <c r="H2293" s="294"/>
      <c r="I2293" s="294" t="str">
        <f>IFERROR(_xlfn.IFNA(VLOOKUP($D:$D,history!$I:$Y,3,0),VLOOKUP(E:E,history!$H:$Y,4,0)),"--")</f>
        <v>--</v>
      </c>
      <c r="J2293" s="282" t="s">
        <v>5946</v>
      </c>
      <c r="K2293" s="282" t="str">
        <f t="shared" si="397"/>
        <v/>
      </c>
      <c r="L2293" s="312">
        <f t="shared" si="399"/>
        <v>0</v>
      </c>
      <c r="M2293" s="312">
        <f t="shared" si="400"/>
        <v>0</v>
      </c>
      <c r="N2293" s="297" t="str">
        <f>_xlfn.IFNA(VLOOKUP($E:$E,'1'!$A:$E,3,0),"")</f>
        <v/>
      </c>
      <c r="O2293" s="297" t="str">
        <f>_xlfn.IFNA(VLOOKUP($E:$E,'2'!$A:$E,3,0),"")</f>
        <v/>
      </c>
      <c r="P2293" s="297" t="str">
        <f>_xlfn.IFNA(VLOOKUP($E:$E,'3'!$A:$D,3,0),"")</f>
        <v/>
      </c>
      <c r="Q2293" s="297" t="str">
        <f>_xlfn.IFNA(VLOOKUP($E:$E,'4'!$A:$F,3,0),"")</f>
        <v/>
      </c>
      <c r="R2293" s="297" t="str">
        <f>_xlfn.IFNA(VLOOKUP($E:$E,'5'!$A:$F,3,0),"")</f>
        <v/>
      </c>
      <c r="S2293" s="297" t="str">
        <f>_xlfn.IFNA(VLOOKUP($E:$E,'6'!$A:$F,3,0),"")</f>
        <v/>
      </c>
      <c r="T2293" s="313">
        <v>1</v>
      </c>
      <c r="U2293" s="313">
        <v>10</v>
      </c>
      <c r="V2293" s="313">
        <v>50</v>
      </c>
      <c r="W2293" s="314">
        <v>0.06</v>
      </c>
      <c r="X2293" s="315">
        <v>2.1000000000000001E-4</v>
      </c>
      <c r="Y2293" s="749">
        <v>0</v>
      </c>
      <c r="Z2293" s="282"/>
      <c r="AA2293" s="316" t="s">
        <v>10390</v>
      </c>
      <c r="AB2293" s="282" t="s">
        <v>10389</v>
      </c>
      <c r="AC2293" s="317" t="s">
        <v>2081</v>
      </c>
      <c r="AD2293" s="318" t="s">
        <v>2739</v>
      </c>
      <c r="AE2293" s="319">
        <v>0</v>
      </c>
      <c r="AF2293" s="319" t="s">
        <v>11284</v>
      </c>
      <c r="AG2293" s="320">
        <v>0</v>
      </c>
      <c r="AH2293" s="321">
        <f t="shared" si="401"/>
        <v>0</v>
      </c>
      <c r="AI2293" s="287">
        <f>_xlfn.IFNA(VLOOKUP(AD:AD,грп!B:C,2,0),0)</f>
        <v>0</v>
      </c>
      <c r="AJ2293" s="607">
        <v>0</v>
      </c>
      <c r="AK2293" s="672" t="str">
        <f t="shared" si="402"/>
        <v>new</v>
      </c>
      <c r="AL2293" s="174"/>
    </row>
    <row r="2294" spans="1:38" s="4" customFormat="1" ht="11.45" customHeight="1" outlineLevel="1" x14ac:dyDescent="0.35">
      <c r="A2294" s="307" t="s">
        <v>10402</v>
      </c>
      <c r="B2294" s="308" t="s">
        <v>9721</v>
      </c>
      <c r="C2294" s="309" t="s">
        <v>21</v>
      </c>
      <c r="D2294" s="310" t="s">
        <v>11172</v>
      </c>
      <c r="E2294" s="322" t="s">
        <v>9454</v>
      </c>
      <c r="F2294" s="293"/>
      <c r="G2294" s="293"/>
      <c r="H2294" s="294"/>
      <c r="I2294" s="294" t="str">
        <f>IFERROR(_xlfn.IFNA(VLOOKUP($D:$D,history!$I:$Y,3,0),VLOOKUP(E:E,history!$H:$Y,4,0)),"--")</f>
        <v>--</v>
      </c>
      <c r="J2294" s="282" t="s">
        <v>5946</v>
      </c>
      <c r="K2294" s="282" t="str">
        <f t="shared" si="397"/>
        <v/>
      </c>
      <c r="L2294" s="312">
        <f t="shared" ref="L2294:L2325" si="403">IF($A$3="ИМ",ROUND($Y2294*(1-($L$6-$F$4))*(1-$F$3)*(1+$AG$2),2),ROUND($M2294*(1-($L$6-$F$4))*(1-$F$3)*(1+$AG$2),2))</f>
        <v>0</v>
      </c>
      <c r="M2294" s="312">
        <f t="shared" ref="M2294:M2325" si="404">ROUND(IF($A$3="РЕГИОНЫ",AG2294*$AG$3*$AG$1,IF(AI2294=0,AG2294*$AG$3*$AG$1,AG2294*$AG$3*(1-5%)*$AG$1)),2)</f>
        <v>0</v>
      </c>
      <c r="N2294" s="297" t="str">
        <f>_xlfn.IFNA(VLOOKUP($E:$E,'1'!$A:$E,3,0),"")</f>
        <v/>
      </c>
      <c r="O2294" s="297" t="str">
        <f>_xlfn.IFNA(VLOOKUP($E:$E,'2'!$A:$E,3,0),"")</f>
        <v/>
      </c>
      <c r="P2294" s="297" t="str">
        <f>_xlfn.IFNA(VLOOKUP($E:$E,'3'!$A:$D,3,0),"")</f>
        <v/>
      </c>
      <c r="Q2294" s="297" t="str">
        <f>_xlfn.IFNA(VLOOKUP($E:$E,'4'!$A:$F,3,0),"")</f>
        <v/>
      </c>
      <c r="R2294" s="297" t="str">
        <f>_xlfn.IFNA(VLOOKUP($E:$E,'5'!$A:$F,3,0),"")</f>
        <v/>
      </c>
      <c r="S2294" s="297" t="str">
        <f>_xlfn.IFNA(VLOOKUP($E:$E,'6'!$A:$F,3,0),"")</f>
        <v/>
      </c>
      <c r="T2294" s="313">
        <v>1</v>
      </c>
      <c r="U2294" s="313">
        <v>10</v>
      </c>
      <c r="V2294" s="313">
        <v>50</v>
      </c>
      <c r="W2294" s="314">
        <v>0.06</v>
      </c>
      <c r="X2294" s="315">
        <v>2.1000000000000001E-4</v>
      </c>
      <c r="Y2294" s="749">
        <v>0</v>
      </c>
      <c r="Z2294" s="282"/>
      <c r="AA2294" s="316" t="s">
        <v>10390</v>
      </c>
      <c r="AB2294" s="282" t="s">
        <v>10389</v>
      </c>
      <c r="AC2294" s="317" t="s">
        <v>2081</v>
      </c>
      <c r="AD2294" s="318" t="s">
        <v>2739</v>
      </c>
      <c r="AE2294" s="319">
        <v>0</v>
      </c>
      <c r="AF2294" s="319" t="s">
        <v>11284</v>
      </c>
      <c r="AG2294" s="320">
        <v>0</v>
      </c>
      <c r="AH2294" s="321">
        <f t="shared" ref="AH2294:AH2325" si="405">IF($A$3="РЕГИОНЫ",ROUND($AG2294*(1-($L$6-$F$4))*(1-$F$3)*(1+$AG$2)*$AG$1,2),0)</f>
        <v>0</v>
      </c>
      <c r="AI2294" s="287">
        <f>_xlfn.IFNA(VLOOKUP(AD:AD,грп!B:C,2,0),0)</f>
        <v>0</v>
      </c>
      <c r="AJ2294" s="607">
        <v>0</v>
      </c>
      <c r="AK2294" s="672" t="str">
        <f t="shared" si="402"/>
        <v>new</v>
      </c>
      <c r="AL2294" s="174"/>
    </row>
    <row r="2295" spans="1:38" s="4" customFormat="1" ht="11.45" customHeight="1" outlineLevel="1" x14ac:dyDescent="0.35">
      <c r="A2295" s="307" t="s">
        <v>10402</v>
      </c>
      <c r="B2295" s="308" t="s">
        <v>9722</v>
      </c>
      <c r="C2295" s="309" t="s">
        <v>21</v>
      </c>
      <c r="D2295" s="310" t="s">
        <v>11173</v>
      </c>
      <c r="E2295" s="322" t="s">
        <v>9455</v>
      </c>
      <c r="F2295" s="293"/>
      <c r="G2295" s="293"/>
      <c r="H2295" s="294"/>
      <c r="I2295" s="294" t="str">
        <f>IFERROR(_xlfn.IFNA(VLOOKUP($D:$D,history!$I:$Y,3,0),VLOOKUP(E:E,history!$H:$Y,4,0)),"--")</f>
        <v>--</v>
      </c>
      <c r="J2295" s="282" t="s">
        <v>5946</v>
      </c>
      <c r="K2295" s="282" t="str">
        <f t="shared" si="397"/>
        <v/>
      </c>
      <c r="L2295" s="312">
        <f t="shared" si="403"/>
        <v>0</v>
      </c>
      <c r="M2295" s="312">
        <f t="shared" si="404"/>
        <v>0</v>
      </c>
      <c r="N2295" s="297" t="str">
        <f>_xlfn.IFNA(VLOOKUP($E:$E,'1'!$A:$E,3,0),"")</f>
        <v/>
      </c>
      <c r="O2295" s="297" t="str">
        <f>_xlfn.IFNA(VLOOKUP($E:$E,'2'!$A:$E,3,0),"")</f>
        <v/>
      </c>
      <c r="P2295" s="297" t="str">
        <f>_xlfn.IFNA(VLOOKUP($E:$E,'3'!$A:$D,3,0),"")</f>
        <v/>
      </c>
      <c r="Q2295" s="297" t="str">
        <f>_xlfn.IFNA(VLOOKUP($E:$E,'4'!$A:$F,3,0),"")</f>
        <v/>
      </c>
      <c r="R2295" s="297" t="str">
        <f>_xlfn.IFNA(VLOOKUP($E:$E,'5'!$A:$F,3,0),"")</f>
        <v/>
      </c>
      <c r="S2295" s="297" t="str">
        <f>_xlfn.IFNA(VLOOKUP($E:$E,'6'!$A:$F,3,0),"")</f>
        <v/>
      </c>
      <c r="T2295" s="313">
        <v>1</v>
      </c>
      <c r="U2295" s="313">
        <v>10</v>
      </c>
      <c r="V2295" s="313">
        <v>50</v>
      </c>
      <c r="W2295" s="314">
        <v>0.08</v>
      </c>
      <c r="X2295" s="315">
        <v>2.1000000000000001E-4</v>
      </c>
      <c r="Y2295" s="749">
        <v>0</v>
      </c>
      <c r="Z2295" s="282"/>
      <c r="AA2295" s="316" t="s">
        <v>10390</v>
      </c>
      <c r="AB2295" s="282" t="s">
        <v>10389</v>
      </c>
      <c r="AC2295" s="317" t="s">
        <v>2081</v>
      </c>
      <c r="AD2295" s="318" t="s">
        <v>2739</v>
      </c>
      <c r="AE2295" s="319">
        <v>0</v>
      </c>
      <c r="AF2295" s="319" t="s">
        <v>11284</v>
      </c>
      <c r="AG2295" s="320">
        <v>0</v>
      </c>
      <c r="AH2295" s="321">
        <f t="shared" si="405"/>
        <v>0</v>
      </c>
      <c r="AI2295" s="287">
        <f>_xlfn.IFNA(VLOOKUP(AD:AD,грп!B:C,2,0),0)</f>
        <v>0</v>
      </c>
      <c r="AJ2295" s="607">
        <v>0</v>
      </c>
      <c r="AK2295" s="672" t="str">
        <f t="shared" si="402"/>
        <v>new</v>
      </c>
      <c r="AL2295" s="174"/>
    </row>
    <row r="2296" spans="1:38" s="4" customFormat="1" ht="11.45" customHeight="1" outlineLevel="1" x14ac:dyDescent="0.35">
      <c r="A2296" s="307" t="s">
        <v>10402</v>
      </c>
      <c r="B2296" s="308" t="s">
        <v>9723</v>
      </c>
      <c r="C2296" s="309" t="s">
        <v>21</v>
      </c>
      <c r="D2296" s="310" t="s">
        <v>11174</v>
      </c>
      <c r="E2296" s="322" t="s">
        <v>9456</v>
      </c>
      <c r="F2296" s="293"/>
      <c r="G2296" s="293"/>
      <c r="H2296" s="294"/>
      <c r="I2296" s="294" t="str">
        <f>IFERROR(_xlfn.IFNA(VLOOKUP($D:$D,history!$I:$Y,3,0),VLOOKUP(E:E,history!$H:$Y,4,0)),"--")</f>
        <v>--</v>
      </c>
      <c r="J2296" s="282" t="s">
        <v>5946</v>
      </c>
      <c r="K2296" s="282" t="str">
        <f t="shared" si="397"/>
        <v/>
      </c>
      <c r="L2296" s="312">
        <f t="shared" si="403"/>
        <v>0</v>
      </c>
      <c r="M2296" s="312">
        <f t="shared" si="404"/>
        <v>0</v>
      </c>
      <c r="N2296" s="297" t="str">
        <f>_xlfn.IFNA(VLOOKUP($E:$E,'1'!$A:$E,3,0),"")</f>
        <v/>
      </c>
      <c r="O2296" s="297" t="str">
        <f>_xlfn.IFNA(VLOOKUP($E:$E,'2'!$A:$E,3,0),"")</f>
        <v/>
      </c>
      <c r="P2296" s="297" t="str">
        <f>_xlfn.IFNA(VLOOKUP($E:$E,'3'!$A:$D,3,0),"")</f>
        <v/>
      </c>
      <c r="Q2296" s="297" t="str">
        <f>_xlfn.IFNA(VLOOKUP($E:$E,'4'!$A:$F,3,0),"")</f>
        <v/>
      </c>
      <c r="R2296" s="297" t="str">
        <f>_xlfn.IFNA(VLOOKUP($E:$E,'5'!$A:$F,3,0),"")</f>
        <v/>
      </c>
      <c r="S2296" s="297" t="str">
        <f>_xlfn.IFNA(VLOOKUP($E:$E,'6'!$A:$F,3,0),"")</f>
        <v/>
      </c>
      <c r="T2296" s="313">
        <v>1</v>
      </c>
      <c r="U2296" s="313">
        <v>10</v>
      </c>
      <c r="V2296" s="313">
        <v>50</v>
      </c>
      <c r="W2296" s="314">
        <v>0.06</v>
      </c>
      <c r="X2296" s="315">
        <v>2.13E-4</v>
      </c>
      <c r="Y2296" s="749">
        <v>0</v>
      </c>
      <c r="Z2296" s="282"/>
      <c r="AA2296" s="316" t="s">
        <v>10390</v>
      </c>
      <c r="AB2296" s="282" t="s">
        <v>10389</v>
      </c>
      <c r="AC2296" s="317" t="s">
        <v>2081</v>
      </c>
      <c r="AD2296" s="318" t="s">
        <v>2739</v>
      </c>
      <c r="AE2296" s="319">
        <v>0</v>
      </c>
      <c r="AF2296" s="319" t="s">
        <v>11284</v>
      </c>
      <c r="AG2296" s="320">
        <v>0</v>
      </c>
      <c r="AH2296" s="321">
        <f t="shared" si="405"/>
        <v>0</v>
      </c>
      <c r="AI2296" s="287">
        <f>_xlfn.IFNA(VLOOKUP(AD:AD,грп!B:C,2,0),0)</f>
        <v>0</v>
      </c>
      <c r="AJ2296" s="607">
        <v>0</v>
      </c>
      <c r="AK2296" s="672" t="str">
        <f t="shared" si="402"/>
        <v>new</v>
      </c>
      <c r="AL2296" s="174"/>
    </row>
    <row r="2297" spans="1:38" s="4" customFormat="1" ht="11.45" customHeight="1" outlineLevel="1" x14ac:dyDescent="0.35">
      <c r="A2297" s="307" t="s">
        <v>10402</v>
      </c>
      <c r="B2297" s="308" t="s">
        <v>9724</v>
      </c>
      <c r="C2297" s="309" t="s">
        <v>21</v>
      </c>
      <c r="D2297" s="310" t="s">
        <v>11175</v>
      </c>
      <c r="E2297" s="322" t="s">
        <v>9457</v>
      </c>
      <c r="F2297" s="293"/>
      <c r="G2297" s="293"/>
      <c r="H2297" s="294"/>
      <c r="I2297" s="294" t="str">
        <f>IFERROR(_xlfn.IFNA(VLOOKUP($D:$D,history!$I:$Y,3,0),VLOOKUP(E:E,history!$H:$Y,4,0)),"--")</f>
        <v>--</v>
      </c>
      <c r="J2297" s="282" t="s">
        <v>5946</v>
      </c>
      <c r="K2297" s="282" t="str">
        <f t="shared" si="397"/>
        <v/>
      </c>
      <c r="L2297" s="312">
        <f t="shared" si="403"/>
        <v>0</v>
      </c>
      <c r="M2297" s="312">
        <f t="shared" si="404"/>
        <v>0</v>
      </c>
      <c r="N2297" s="297" t="str">
        <f>_xlfn.IFNA(VLOOKUP($E:$E,'1'!$A:$E,3,0),"")</f>
        <v/>
      </c>
      <c r="O2297" s="297" t="str">
        <f>_xlfn.IFNA(VLOOKUP($E:$E,'2'!$A:$E,3,0),"")</f>
        <v/>
      </c>
      <c r="P2297" s="297" t="str">
        <f>_xlfn.IFNA(VLOOKUP($E:$E,'3'!$A:$D,3,0),"")</f>
        <v/>
      </c>
      <c r="Q2297" s="297" t="str">
        <f>_xlfn.IFNA(VLOOKUP($E:$E,'4'!$A:$F,3,0),"")</f>
        <v/>
      </c>
      <c r="R2297" s="297" t="str">
        <f>_xlfn.IFNA(VLOOKUP($E:$E,'5'!$A:$F,3,0),"")</f>
        <v/>
      </c>
      <c r="S2297" s="297" t="str">
        <f>_xlfn.IFNA(VLOOKUP($E:$E,'6'!$A:$F,3,0),"")</f>
        <v/>
      </c>
      <c r="T2297" s="313">
        <v>1</v>
      </c>
      <c r="U2297" s="313">
        <v>10</v>
      </c>
      <c r="V2297" s="313">
        <v>50</v>
      </c>
      <c r="W2297" s="314">
        <v>0.06</v>
      </c>
      <c r="X2297" s="315">
        <v>2.13E-4</v>
      </c>
      <c r="Y2297" s="749">
        <v>0</v>
      </c>
      <c r="Z2297" s="282"/>
      <c r="AA2297" s="316" t="s">
        <v>10390</v>
      </c>
      <c r="AB2297" s="282" t="s">
        <v>10389</v>
      </c>
      <c r="AC2297" s="317" t="s">
        <v>2081</v>
      </c>
      <c r="AD2297" s="318" t="s">
        <v>2739</v>
      </c>
      <c r="AE2297" s="319">
        <v>0</v>
      </c>
      <c r="AF2297" s="319" t="s">
        <v>11284</v>
      </c>
      <c r="AG2297" s="320">
        <v>0</v>
      </c>
      <c r="AH2297" s="321">
        <f t="shared" si="405"/>
        <v>0</v>
      </c>
      <c r="AI2297" s="287">
        <f>_xlfn.IFNA(VLOOKUP(AD:AD,грп!B:C,2,0),0)</f>
        <v>0</v>
      </c>
      <c r="AJ2297" s="607">
        <v>0</v>
      </c>
      <c r="AK2297" s="672" t="str">
        <f t="shared" si="402"/>
        <v>new</v>
      </c>
      <c r="AL2297" s="174"/>
    </row>
    <row r="2298" spans="1:38" s="4" customFormat="1" ht="11.45" customHeight="1" outlineLevel="1" x14ac:dyDescent="0.35">
      <c r="A2298" s="307" t="s">
        <v>10402</v>
      </c>
      <c r="B2298" s="308" t="s">
        <v>9725</v>
      </c>
      <c r="C2298" s="309" t="s">
        <v>21</v>
      </c>
      <c r="D2298" s="310" t="s">
        <v>11176</v>
      </c>
      <c r="E2298" s="322" t="s">
        <v>9458</v>
      </c>
      <c r="F2298" s="293"/>
      <c r="G2298" s="293"/>
      <c r="H2298" s="294"/>
      <c r="I2298" s="294" t="str">
        <f>IFERROR(_xlfn.IFNA(VLOOKUP($D:$D,history!$I:$Y,3,0),VLOOKUP(E:E,history!$H:$Y,4,0)),"--")</f>
        <v>--</v>
      </c>
      <c r="J2298" s="282" t="s">
        <v>5946</v>
      </c>
      <c r="K2298" s="282" t="str">
        <f t="shared" si="397"/>
        <v/>
      </c>
      <c r="L2298" s="312">
        <f t="shared" si="403"/>
        <v>0</v>
      </c>
      <c r="M2298" s="312">
        <f t="shared" si="404"/>
        <v>0</v>
      </c>
      <c r="N2298" s="297" t="str">
        <f>_xlfn.IFNA(VLOOKUP($E:$E,'1'!$A:$E,3,0),"")</f>
        <v/>
      </c>
      <c r="O2298" s="297" t="str">
        <f>_xlfn.IFNA(VLOOKUP($E:$E,'2'!$A:$E,3,0),"")</f>
        <v/>
      </c>
      <c r="P2298" s="297" t="str">
        <f>_xlfn.IFNA(VLOOKUP($E:$E,'3'!$A:$D,3,0),"")</f>
        <v/>
      </c>
      <c r="Q2298" s="297" t="str">
        <f>_xlfn.IFNA(VLOOKUP($E:$E,'4'!$A:$F,3,0),"")</f>
        <v/>
      </c>
      <c r="R2298" s="297" t="str">
        <f>_xlfn.IFNA(VLOOKUP($E:$E,'5'!$A:$F,3,0),"")</f>
        <v/>
      </c>
      <c r="S2298" s="297" t="str">
        <f>_xlfn.IFNA(VLOOKUP($E:$E,'6'!$A:$F,3,0),"")</f>
        <v/>
      </c>
      <c r="T2298" s="313">
        <v>1</v>
      </c>
      <c r="U2298" s="313">
        <v>10</v>
      </c>
      <c r="V2298" s="313">
        <v>50</v>
      </c>
      <c r="W2298" s="314">
        <v>0.06</v>
      </c>
      <c r="X2298" s="315">
        <v>2.13E-4</v>
      </c>
      <c r="Y2298" s="749">
        <v>0</v>
      </c>
      <c r="Z2298" s="282"/>
      <c r="AA2298" s="316" t="s">
        <v>10390</v>
      </c>
      <c r="AB2298" s="282" t="s">
        <v>10389</v>
      </c>
      <c r="AC2298" s="317" t="s">
        <v>2081</v>
      </c>
      <c r="AD2298" s="318" t="s">
        <v>2739</v>
      </c>
      <c r="AE2298" s="319">
        <v>0</v>
      </c>
      <c r="AF2298" s="319" t="s">
        <v>11284</v>
      </c>
      <c r="AG2298" s="320">
        <v>0</v>
      </c>
      <c r="AH2298" s="321">
        <f t="shared" si="405"/>
        <v>0</v>
      </c>
      <c r="AI2298" s="287">
        <f>_xlfn.IFNA(VLOOKUP(AD:AD,грп!B:C,2,0),0)</f>
        <v>0</v>
      </c>
      <c r="AJ2298" s="607">
        <v>0</v>
      </c>
      <c r="AK2298" s="672" t="str">
        <f t="shared" si="402"/>
        <v>new</v>
      </c>
      <c r="AL2298" s="174"/>
    </row>
    <row r="2299" spans="1:38" s="4" customFormat="1" ht="11.45" customHeight="1" outlineLevel="1" x14ac:dyDescent="0.35">
      <c r="A2299" s="307" t="s">
        <v>10402</v>
      </c>
      <c r="B2299" s="308" t="s">
        <v>9726</v>
      </c>
      <c r="C2299" s="309" t="s">
        <v>21</v>
      </c>
      <c r="D2299" s="310" t="s">
        <v>11177</v>
      </c>
      <c r="E2299" s="322" t="s">
        <v>9459</v>
      </c>
      <c r="F2299" s="293"/>
      <c r="G2299" s="293"/>
      <c r="H2299" s="294"/>
      <c r="I2299" s="294" t="str">
        <f>IFERROR(_xlfn.IFNA(VLOOKUP($D:$D,history!$I:$Y,3,0),VLOOKUP(E:E,history!$H:$Y,4,0)),"--")</f>
        <v>--</v>
      </c>
      <c r="J2299" s="282" t="s">
        <v>5946</v>
      </c>
      <c r="K2299" s="282" t="str">
        <f t="shared" si="397"/>
        <v/>
      </c>
      <c r="L2299" s="312">
        <f t="shared" si="403"/>
        <v>0</v>
      </c>
      <c r="M2299" s="312">
        <f t="shared" si="404"/>
        <v>0</v>
      </c>
      <c r="N2299" s="297" t="str">
        <f>_xlfn.IFNA(VLOOKUP($E:$E,'1'!$A:$E,3,0),"")</f>
        <v/>
      </c>
      <c r="O2299" s="297" t="str">
        <f>_xlfn.IFNA(VLOOKUP($E:$E,'2'!$A:$E,3,0),"")</f>
        <v/>
      </c>
      <c r="P2299" s="297" t="str">
        <f>_xlfn.IFNA(VLOOKUP($E:$E,'3'!$A:$D,3,0),"")</f>
        <v/>
      </c>
      <c r="Q2299" s="297" t="str">
        <f>_xlfn.IFNA(VLOOKUP($E:$E,'4'!$A:$F,3,0),"")</f>
        <v/>
      </c>
      <c r="R2299" s="297" t="str">
        <f>_xlfn.IFNA(VLOOKUP($E:$E,'5'!$A:$F,3,0),"")</f>
        <v/>
      </c>
      <c r="S2299" s="297" t="str">
        <f>_xlfn.IFNA(VLOOKUP($E:$E,'6'!$A:$F,3,0),"")</f>
        <v/>
      </c>
      <c r="T2299" s="313">
        <v>1</v>
      </c>
      <c r="U2299" s="313">
        <v>10</v>
      </c>
      <c r="V2299" s="313">
        <v>50</v>
      </c>
      <c r="W2299" s="314">
        <v>0.06</v>
      </c>
      <c r="X2299" s="315">
        <v>2.2000000000000001E-4</v>
      </c>
      <c r="Y2299" s="749">
        <v>0</v>
      </c>
      <c r="Z2299" s="282"/>
      <c r="AA2299" s="316" t="s">
        <v>10390</v>
      </c>
      <c r="AB2299" s="282" t="s">
        <v>10389</v>
      </c>
      <c r="AC2299" s="317" t="s">
        <v>2081</v>
      </c>
      <c r="AD2299" s="318" t="s">
        <v>2739</v>
      </c>
      <c r="AE2299" s="319">
        <v>0</v>
      </c>
      <c r="AF2299" s="319" t="s">
        <v>11284</v>
      </c>
      <c r="AG2299" s="320">
        <v>0</v>
      </c>
      <c r="AH2299" s="321">
        <f t="shared" si="405"/>
        <v>0</v>
      </c>
      <c r="AI2299" s="287">
        <f>_xlfn.IFNA(VLOOKUP(AD:AD,грп!B:C,2,0),0)</f>
        <v>0</v>
      </c>
      <c r="AJ2299" s="607">
        <v>0</v>
      </c>
      <c r="AK2299" s="672" t="str">
        <f t="shared" si="402"/>
        <v>new</v>
      </c>
      <c r="AL2299" s="174"/>
    </row>
    <row r="2300" spans="1:38" s="4" customFormat="1" ht="11.45" customHeight="1" outlineLevel="1" x14ac:dyDescent="0.35">
      <c r="A2300" s="307" t="s">
        <v>10402</v>
      </c>
      <c r="B2300" s="308" t="s">
        <v>9727</v>
      </c>
      <c r="C2300" s="309" t="s">
        <v>21</v>
      </c>
      <c r="D2300" s="310" t="s">
        <v>11178</v>
      </c>
      <c r="E2300" s="322" t="s">
        <v>9460</v>
      </c>
      <c r="F2300" s="293"/>
      <c r="G2300" s="293"/>
      <c r="H2300" s="294"/>
      <c r="I2300" s="294" t="str">
        <f>IFERROR(_xlfn.IFNA(VLOOKUP($D:$D,history!$I:$Y,3,0),VLOOKUP(E:E,history!$H:$Y,4,0)),"--")</f>
        <v>--</v>
      </c>
      <c r="J2300" s="282" t="s">
        <v>5946</v>
      </c>
      <c r="K2300" s="282" t="str">
        <f t="shared" si="397"/>
        <v/>
      </c>
      <c r="L2300" s="312">
        <f t="shared" si="403"/>
        <v>0</v>
      </c>
      <c r="M2300" s="312">
        <f t="shared" si="404"/>
        <v>0</v>
      </c>
      <c r="N2300" s="297" t="str">
        <f>_xlfn.IFNA(VLOOKUP($E:$E,'1'!$A:$E,3,0),"")</f>
        <v/>
      </c>
      <c r="O2300" s="297" t="str">
        <f>_xlfn.IFNA(VLOOKUP($E:$E,'2'!$A:$E,3,0),"")</f>
        <v/>
      </c>
      <c r="P2300" s="297" t="str">
        <f>_xlfn.IFNA(VLOOKUP($E:$E,'3'!$A:$D,3,0),"")</f>
        <v/>
      </c>
      <c r="Q2300" s="297" t="str">
        <f>_xlfn.IFNA(VLOOKUP($E:$E,'4'!$A:$F,3,0),"")</f>
        <v/>
      </c>
      <c r="R2300" s="297" t="str">
        <f>_xlfn.IFNA(VLOOKUP($E:$E,'5'!$A:$F,3,0),"")</f>
        <v/>
      </c>
      <c r="S2300" s="297" t="str">
        <f>_xlfn.IFNA(VLOOKUP($E:$E,'6'!$A:$F,3,0),"")</f>
        <v/>
      </c>
      <c r="T2300" s="313">
        <v>1</v>
      </c>
      <c r="U2300" s="313">
        <v>10</v>
      </c>
      <c r="V2300" s="313">
        <v>50</v>
      </c>
      <c r="W2300" s="314">
        <v>0.06</v>
      </c>
      <c r="X2300" s="315">
        <v>2.2000000000000001E-4</v>
      </c>
      <c r="Y2300" s="749">
        <v>0</v>
      </c>
      <c r="Z2300" s="282"/>
      <c r="AA2300" s="316" t="s">
        <v>10390</v>
      </c>
      <c r="AB2300" s="282" t="s">
        <v>10389</v>
      </c>
      <c r="AC2300" s="317" t="s">
        <v>2081</v>
      </c>
      <c r="AD2300" s="318" t="s">
        <v>2739</v>
      </c>
      <c r="AE2300" s="319">
        <v>0</v>
      </c>
      <c r="AF2300" s="319" t="s">
        <v>11284</v>
      </c>
      <c r="AG2300" s="320">
        <v>0</v>
      </c>
      <c r="AH2300" s="321">
        <f t="shared" si="405"/>
        <v>0</v>
      </c>
      <c r="AI2300" s="287">
        <f>_xlfn.IFNA(VLOOKUP(AD:AD,грп!B:C,2,0),0)</f>
        <v>0</v>
      </c>
      <c r="AJ2300" s="607">
        <v>0</v>
      </c>
      <c r="AK2300" s="672" t="str">
        <f t="shared" si="402"/>
        <v>new</v>
      </c>
      <c r="AL2300" s="174"/>
    </row>
    <row r="2301" spans="1:38" s="4" customFormat="1" ht="11.45" customHeight="1" outlineLevel="1" x14ac:dyDescent="0.35">
      <c r="A2301" s="307" t="s">
        <v>10402</v>
      </c>
      <c r="B2301" s="308" t="s">
        <v>9728</v>
      </c>
      <c r="C2301" s="309" t="s">
        <v>21</v>
      </c>
      <c r="D2301" s="310" t="s">
        <v>11179</v>
      </c>
      <c r="E2301" s="322" t="s">
        <v>9461</v>
      </c>
      <c r="F2301" s="293"/>
      <c r="G2301" s="293"/>
      <c r="H2301" s="294"/>
      <c r="I2301" s="294" t="str">
        <f>IFERROR(_xlfn.IFNA(VLOOKUP($D:$D,history!$I:$Y,3,0),VLOOKUP(E:E,history!$H:$Y,4,0)),"--")</f>
        <v>--</v>
      </c>
      <c r="J2301" s="282" t="s">
        <v>5946</v>
      </c>
      <c r="K2301" s="282" t="str">
        <f t="shared" si="397"/>
        <v/>
      </c>
      <c r="L2301" s="312">
        <f t="shared" si="403"/>
        <v>0</v>
      </c>
      <c r="M2301" s="312">
        <f t="shared" si="404"/>
        <v>0</v>
      </c>
      <c r="N2301" s="297" t="str">
        <f>_xlfn.IFNA(VLOOKUP($E:$E,'1'!$A:$E,3,0),"")</f>
        <v/>
      </c>
      <c r="O2301" s="297" t="str">
        <f>_xlfn.IFNA(VLOOKUP($E:$E,'2'!$A:$E,3,0),"")</f>
        <v/>
      </c>
      <c r="P2301" s="297" t="str">
        <f>_xlfn.IFNA(VLOOKUP($E:$E,'3'!$A:$D,3,0),"")</f>
        <v/>
      </c>
      <c r="Q2301" s="297" t="str">
        <f>_xlfn.IFNA(VLOOKUP($E:$E,'4'!$A:$F,3,0),"")</f>
        <v/>
      </c>
      <c r="R2301" s="297" t="str">
        <f>_xlfn.IFNA(VLOOKUP($E:$E,'5'!$A:$F,3,0),"")</f>
        <v/>
      </c>
      <c r="S2301" s="297" t="str">
        <f>_xlfn.IFNA(VLOOKUP($E:$E,'6'!$A:$F,3,0),"")</f>
        <v/>
      </c>
      <c r="T2301" s="313">
        <v>1</v>
      </c>
      <c r="U2301" s="313">
        <v>10</v>
      </c>
      <c r="V2301" s="313">
        <v>50</v>
      </c>
      <c r="W2301" s="314">
        <v>7.0000000000000007E-2</v>
      </c>
      <c r="X2301" s="315">
        <v>2.2000000000000001E-4</v>
      </c>
      <c r="Y2301" s="749">
        <v>0</v>
      </c>
      <c r="Z2301" s="282"/>
      <c r="AA2301" s="316" t="s">
        <v>10390</v>
      </c>
      <c r="AB2301" s="282" t="s">
        <v>10389</v>
      </c>
      <c r="AC2301" s="317" t="s">
        <v>2081</v>
      </c>
      <c r="AD2301" s="318" t="s">
        <v>2739</v>
      </c>
      <c r="AE2301" s="319">
        <v>0</v>
      </c>
      <c r="AF2301" s="319" t="s">
        <v>11284</v>
      </c>
      <c r="AG2301" s="320">
        <v>0</v>
      </c>
      <c r="AH2301" s="321">
        <f t="shared" si="405"/>
        <v>0</v>
      </c>
      <c r="AI2301" s="287">
        <f>_xlfn.IFNA(VLOOKUP(AD:AD,грп!B:C,2,0),0)</f>
        <v>0</v>
      </c>
      <c r="AJ2301" s="607">
        <v>0</v>
      </c>
      <c r="AK2301" s="672" t="str">
        <f t="shared" si="402"/>
        <v>new</v>
      </c>
      <c r="AL2301" s="174"/>
    </row>
    <row r="2302" spans="1:38" s="4" customFormat="1" ht="11.45" customHeight="1" outlineLevel="1" x14ac:dyDescent="0.35">
      <c r="A2302" s="307" t="s">
        <v>10402</v>
      </c>
      <c r="B2302" s="308" t="s">
        <v>9729</v>
      </c>
      <c r="C2302" s="309" t="s">
        <v>21</v>
      </c>
      <c r="D2302" s="310" t="s">
        <v>11180</v>
      </c>
      <c r="E2302" s="322" t="s">
        <v>9462</v>
      </c>
      <c r="F2302" s="293"/>
      <c r="G2302" s="293"/>
      <c r="H2302" s="294"/>
      <c r="I2302" s="294" t="str">
        <f>IFERROR(_xlfn.IFNA(VLOOKUP($D:$D,history!$I:$Y,3,0),VLOOKUP(E:E,history!$H:$Y,4,0)),"--")</f>
        <v>--</v>
      </c>
      <c r="J2302" s="282" t="s">
        <v>5946</v>
      </c>
      <c r="K2302" s="282" t="str">
        <f t="shared" si="397"/>
        <v/>
      </c>
      <c r="L2302" s="312">
        <f t="shared" si="403"/>
        <v>0</v>
      </c>
      <c r="M2302" s="312">
        <f t="shared" si="404"/>
        <v>0</v>
      </c>
      <c r="N2302" s="297" t="str">
        <f>_xlfn.IFNA(VLOOKUP($E:$E,'1'!$A:$E,3,0),"")</f>
        <v/>
      </c>
      <c r="O2302" s="297" t="str">
        <f>_xlfn.IFNA(VLOOKUP($E:$E,'2'!$A:$E,3,0),"")</f>
        <v/>
      </c>
      <c r="P2302" s="297" t="str">
        <f>_xlfn.IFNA(VLOOKUP($E:$E,'3'!$A:$D,3,0),"")</f>
        <v/>
      </c>
      <c r="Q2302" s="297" t="str">
        <f>_xlfn.IFNA(VLOOKUP($E:$E,'4'!$A:$F,3,0),"")</f>
        <v/>
      </c>
      <c r="R2302" s="297" t="str">
        <f>_xlfn.IFNA(VLOOKUP($E:$E,'5'!$A:$F,3,0),"")</f>
        <v/>
      </c>
      <c r="S2302" s="297" t="str">
        <f>_xlfn.IFNA(VLOOKUP($E:$E,'6'!$A:$F,3,0),"")</f>
        <v/>
      </c>
      <c r="T2302" s="313">
        <v>1</v>
      </c>
      <c r="U2302" s="313">
        <v>10</v>
      </c>
      <c r="V2302" s="313">
        <v>50</v>
      </c>
      <c r="W2302" s="314">
        <v>0.06</v>
      </c>
      <c r="X2302" s="315">
        <v>2.13E-4</v>
      </c>
      <c r="Y2302" s="749">
        <v>0</v>
      </c>
      <c r="Z2302" s="282"/>
      <c r="AA2302" s="316" t="s">
        <v>10390</v>
      </c>
      <c r="AB2302" s="282" t="s">
        <v>10389</v>
      </c>
      <c r="AC2302" s="317" t="s">
        <v>2081</v>
      </c>
      <c r="AD2302" s="318" t="s">
        <v>2739</v>
      </c>
      <c r="AE2302" s="319">
        <v>0</v>
      </c>
      <c r="AF2302" s="319" t="s">
        <v>11284</v>
      </c>
      <c r="AG2302" s="320">
        <v>0</v>
      </c>
      <c r="AH2302" s="321">
        <f t="shared" si="405"/>
        <v>0</v>
      </c>
      <c r="AI2302" s="287">
        <f>_xlfn.IFNA(VLOOKUP(AD:AD,грп!B:C,2,0),0)</f>
        <v>0</v>
      </c>
      <c r="AJ2302" s="607">
        <v>0</v>
      </c>
      <c r="AK2302" s="672" t="str">
        <f t="shared" si="402"/>
        <v>new</v>
      </c>
      <c r="AL2302" s="174"/>
    </row>
    <row r="2303" spans="1:38" s="4" customFormat="1" ht="11.45" customHeight="1" outlineLevel="1" x14ac:dyDescent="0.35">
      <c r="A2303" s="307" t="s">
        <v>10402</v>
      </c>
      <c r="B2303" s="308" t="s">
        <v>9730</v>
      </c>
      <c r="C2303" s="309" t="s">
        <v>21</v>
      </c>
      <c r="D2303" s="310" t="s">
        <v>11181</v>
      </c>
      <c r="E2303" s="322" t="s">
        <v>9463</v>
      </c>
      <c r="F2303" s="293"/>
      <c r="G2303" s="293"/>
      <c r="H2303" s="294"/>
      <c r="I2303" s="294" t="str">
        <f>IFERROR(_xlfn.IFNA(VLOOKUP($D:$D,history!$I:$Y,3,0),VLOOKUP(E:E,history!$H:$Y,4,0)),"--")</f>
        <v>--</v>
      </c>
      <c r="J2303" s="282" t="s">
        <v>5946</v>
      </c>
      <c r="K2303" s="282" t="str">
        <f t="shared" si="397"/>
        <v/>
      </c>
      <c r="L2303" s="312">
        <f t="shared" si="403"/>
        <v>0</v>
      </c>
      <c r="M2303" s="312">
        <f t="shared" si="404"/>
        <v>0</v>
      </c>
      <c r="N2303" s="297" t="str">
        <f>_xlfn.IFNA(VLOOKUP($E:$E,'1'!$A:$E,3,0),"")</f>
        <v/>
      </c>
      <c r="O2303" s="297" t="str">
        <f>_xlfn.IFNA(VLOOKUP($E:$E,'2'!$A:$E,3,0),"")</f>
        <v/>
      </c>
      <c r="P2303" s="297" t="str">
        <f>_xlfn.IFNA(VLOOKUP($E:$E,'3'!$A:$D,3,0),"")</f>
        <v/>
      </c>
      <c r="Q2303" s="297" t="str">
        <f>_xlfn.IFNA(VLOOKUP($E:$E,'4'!$A:$F,3,0),"")</f>
        <v/>
      </c>
      <c r="R2303" s="297" t="str">
        <f>_xlfn.IFNA(VLOOKUP($E:$E,'5'!$A:$F,3,0),"")</f>
        <v/>
      </c>
      <c r="S2303" s="297" t="str">
        <f>_xlfn.IFNA(VLOOKUP($E:$E,'6'!$A:$F,3,0),"")</f>
        <v/>
      </c>
      <c r="T2303" s="313">
        <v>1</v>
      </c>
      <c r="U2303" s="313">
        <v>10</v>
      </c>
      <c r="V2303" s="313">
        <v>50</v>
      </c>
      <c r="W2303" s="314">
        <v>7.0000000000000007E-2</v>
      </c>
      <c r="X2303" s="315">
        <v>2.13E-4</v>
      </c>
      <c r="Y2303" s="749">
        <v>0</v>
      </c>
      <c r="Z2303" s="282"/>
      <c r="AA2303" s="316" t="s">
        <v>10390</v>
      </c>
      <c r="AB2303" s="282" t="s">
        <v>10389</v>
      </c>
      <c r="AC2303" s="317" t="s">
        <v>2081</v>
      </c>
      <c r="AD2303" s="318" t="s">
        <v>2739</v>
      </c>
      <c r="AE2303" s="319">
        <v>0</v>
      </c>
      <c r="AF2303" s="319" t="s">
        <v>11284</v>
      </c>
      <c r="AG2303" s="320">
        <v>0</v>
      </c>
      <c r="AH2303" s="321">
        <f t="shared" si="405"/>
        <v>0</v>
      </c>
      <c r="AI2303" s="287">
        <f>_xlfn.IFNA(VLOOKUP(AD:AD,грп!B:C,2,0),0)</f>
        <v>0</v>
      </c>
      <c r="AJ2303" s="607">
        <v>0</v>
      </c>
      <c r="AK2303" s="672" t="str">
        <f t="shared" si="402"/>
        <v>new</v>
      </c>
      <c r="AL2303" s="174"/>
    </row>
    <row r="2304" spans="1:38" s="4" customFormat="1" ht="11.45" customHeight="1" outlineLevel="1" x14ac:dyDescent="0.35">
      <c r="A2304" s="307" t="s">
        <v>10402</v>
      </c>
      <c r="B2304" s="308" t="s">
        <v>9731</v>
      </c>
      <c r="C2304" s="309" t="s">
        <v>21</v>
      </c>
      <c r="D2304" s="310" t="s">
        <v>11182</v>
      </c>
      <c r="E2304" s="322" t="s">
        <v>9464</v>
      </c>
      <c r="F2304" s="293"/>
      <c r="G2304" s="293"/>
      <c r="H2304" s="294"/>
      <c r="I2304" s="294" t="str">
        <f>IFERROR(_xlfn.IFNA(VLOOKUP($D:$D,history!$I:$Y,3,0),VLOOKUP(E:E,history!$H:$Y,4,0)),"--")</f>
        <v>--</v>
      </c>
      <c r="J2304" s="282" t="s">
        <v>5946</v>
      </c>
      <c r="K2304" s="282" t="str">
        <f t="shared" si="397"/>
        <v/>
      </c>
      <c r="L2304" s="312">
        <f t="shared" si="403"/>
        <v>0</v>
      </c>
      <c r="M2304" s="312">
        <f t="shared" si="404"/>
        <v>0</v>
      </c>
      <c r="N2304" s="297" t="str">
        <f>_xlfn.IFNA(VLOOKUP($E:$E,'1'!$A:$E,3,0),"")</f>
        <v/>
      </c>
      <c r="O2304" s="297" t="str">
        <f>_xlfn.IFNA(VLOOKUP($E:$E,'2'!$A:$E,3,0),"")</f>
        <v/>
      </c>
      <c r="P2304" s="297" t="str">
        <f>_xlfn.IFNA(VLOOKUP($E:$E,'3'!$A:$D,3,0),"")</f>
        <v/>
      </c>
      <c r="Q2304" s="297" t="str">
        <f>_xlfn.IFNA(VLOOKUP($E:$E,'4'!$A:$F,3,0),"")</f>
        <v/>
      </c>
      <c r="R2304" s="297" t="str">
        <f>_xlfn.IFNA(VLOOKUP($E:$E,'5'!$A:$F,3,0),"")</f>
        <v/>
      </c>
      <c r="S2304" s="297" t="str">
        <f>_xlfn.IFNA(VLOOKUP($E:$E,'6'!$A:$F,3,0),"")</f>
        <v/>
      </c>
      <c r="T2304" s="313">
        <v>1</v>
      </c>
      <c r="U2304" s="313">
        <v>10</v>
      </c>
      <c r="V2304" s="313">
        <v>50</v>
      </c>
      <c r="W2304" s="314">
        <v>0.09</v>
      </c>
      <c r="X2304" s="315">
        <v>2.13E-4</v>
      </c>
      <c r="Y2304" s="749">
        <v>0</v>
      </c>
      <c r="Z2304" s="282"/>
      <c r="AA2304" s="316" t="s">
        <v>10390</v>
      </c>
      <c r="AB2304" s="282" t="s">
        <v>10389</v>
      </c>
      <c r="AC2304" s="317" t="s">
        <v>2081</v>
      </c>
      <c r="AD2304" s="318" t="s">
        <v>2739</v>
      </c>
      <c r="AE2304" s="319">
        <v>0</v>
      </c>
      <c r="AF2304" s="319" t="s">
        <v>11284</v>
      </c>
      <c r="AG2304" s="320">
        <v>0</v>
      </c>
      <c r="AH2304" s="321">
        <f t="shared" si="405"/>
        <v>0</v>
      </c>
      <c r="AI2304" s="287">
        <f>_xlfn.IFNA(VLOOKUP(AD:AD,грп!B:C,2,0),0)</f>
        <v>0</v>
      </c>
      <c r="AJ2304" s="607">
        <v>0</v>
      </c>
      <c r="AK2304" s="672" t="str">
        <f t="shared" si="402"/>
        <v>new</v>
      </c>
      <c r="AL2304" s="174"/>
    </row>
    <row r="2305" spans="1:38" s="4" customFormat="1" ht="11.45" customHeight="1" outlineLevel="1" x14ac:dyDescent="0.35">
      <c r="A2305" s="307" t="s">
        <v>10402</v>
      </c>
      <c r="B2305" s="308" t="s">
        <v>9732</v>
      </c>
      <c r="C2305" s="309" t="s">
        <v>21</v>
      </c>
      <c r="D2305" s="310" t="s">
        <v>11183</v>
      </c>
      <c r="E2305" s="322" t="s">
        <v>9465</v>
      </c>
      <c r="F2305" s="293"/>
      <c r="G2305" s="293"/>
      <c r="H2305" s="294"/>
      <c r="I2305" s="294" t="str">
        <f>IFERROR(_xlfn.IFNA(VLOOKUP($D:$D,history!$I:$Y,3,0),VLOOKUP(E:E,history!$H:$Y,4,0)),"--")</f>
        <v>--</v>
      </c>
      <c r="J2305" s="282" t="s">
        <v>5946</v>
      </c>
      <c r="K2305" s="282" t="str">
        <f t="shared" si="397"/>
        <v/>
      </c>
      <c r="L2305" s="312">
        <f t="shared" si="403"/>
        <v>0</v>
      </c>
      <c r="M2305" s="312">
        <f t="shared" si="404"/>
        <v>0</v>
      </c>
      <c r="N2305" s="297" t="str">
        <f>_xlfn.IFNA(VLOOKUP($E:$E,'1'!$A:$E,3,0),"")</f>
        <v/>
      </c>
      <c r="O2305" s="297" t="str">
        <f>_xlfn.IFNA(VLOOKUP($E:$E,'2'!$A:$E,3,0),"")</f>
        <v/>
      </c>
      <c r="P2305" s="297" t="str">
        <f>_xlfn.IFNA(VLOOKUP($E:$E,'3'!$A:$D,3,0),"")</f>
        <v/>
      </c>
      <c r="Q2305" s="297" t="str">
        <f>_xlfn.IFNA(VLOOKUP($E:$E,'4'!$A:$F,3,0),"")</f>
        <v/>
      </c>
      <c r="R2305" s="297" t="str">
        <f>_xlfn.IFNA(VLOOKUP($E:$E,'5'!$A:$F,3,0),"")</f>
        <v/>
      </c>
      <c r="S2305" s="297" t="str">
        <f>_xlfn.IFNA(VLOOKUP($E:$E,'6'!$A:$F,3,0),"")</f>
        <v/>
      </c>
      <c r="T2305" s="313">
        <v>1</v>
      </c>
      <c r="U2305" s="313">
        <v>10</v>
      </c>
      <c r="V2305" s="313">
        <v>50</v>
      </c>
      <c r="W2305" s="314">
        <v>0.1</v>
      </c>
      <c r="X2305" s="315">
        <v>5.4000000000000001E-4</v>
      </c>
      <c r="Y2305" s="749">
        <v>0</v>
      </c>
      <c r="Z2305" s="282"/>
      <c r="AA2305" s="316" t="s">
        <v>10390</v>
      </c>
      <c r="AB2305" s="282" t="s">
        <v>10389</v>
      </c>
      <c r="AC2305" s="317" t="s">
        <v>2081</v>
      </c>
      <c r="AD2305" s="318" t="s">
        <v>2739</v>
      </c>
      <c r="AE2305" s="319">
        <v>0</v>
      </c>
      <c r="AF2305" s="319" t="s">
        <v>11284</v>
      </c>
      <c r="AG2305" s="320">
        <v>0</v>
      </c>
      <c r="AH2305" s="321">
        <f t="shared" si="405"/>
        <v>0</v>
      </c>
      <c r="AI2305" s="287">
        <f>_xlfn.IFNA(VLOOKUP(AD:AD,грп!B:C,2,0),0)</f>
        <v>0</v>
      </c>
      <c r="AJ2305" s="607">
        <v>0</v>
      </c>
      <c r="AK2305" s="672" t="str">
        <f t="shared" si="402"/>
        <v>new</v>
      </c>
      <c r="AL2305" s="174"/>
    </row>
    <row r="2306" spans="1:38" s="4" customFormat="1" ht="11.45" customHeight="1" outlineLevel="1" x14ac:dyDescent="0.35">
      <c r="A2306" s="307" t="s">
        <v>10402</v>
      </c>
      <c r="B2306" s="308" t="s">
        <v>9733</v>
      </c>
      <c r="C2306" s="309" t="s">
        <v>21</v>
      </c>
      <c r="D2306" s="310" t="s">
        <v>11184</v>
      </c>
      <c r="E2306" s="322" t="s">
        <v>9466</v>
      </c>
      <c r="F2306" s="293"/>
      <c r="G2306" s="293"/>
      <c r="H2306" s="294"/>
      <c r="I2306" s="294" t="str">
        <f>IFERROR(_xlfn.IFNA(VLOOKUP($D:$D,history!$I:$Y,3,0),VLOOKUP(E:E,history!$H:$Y,4,0)),"--")</f>
        <v>--</v>
      </c>
      <c r="J2306" s="282" t="s">
        <v>5946</v>
      </c>
      <c r="K2306" s="282" t="str">
        <f t="shared" si="397"/>
        <v/>
      </c>
      <c r="L2306" s="312">
        <f t="shared" si="403"/>
        <v>0</v>
      </c>
      <c r="M2306" s="312">
        <f t="shared" si="404"/>
        <v>0</v>
      </c>
      <c r="N2306" s="297" t="str">
        <f>_xlfn.IFNA(VLOOKUP($E:$E,'1'!$A:$E,3,0),"")</f>
        <v/>
      </c>
      <c r="O2306" s="297" t="str">
        <f>_xlfn.IFNA(VLOOKUP($E:$E,'2'!$A:$E,3,0),"")</f>
        <v/>
      </c>
      <c r="P2306" s="297" t="str">
        <f>_xlfn.IFNA(VLOOKUP($E:$E,'3'!$A:$D,3,0),"")</f>
        <v/>
      </c>
      <c r="Q2306" s="297" t="str">
        <f>_xlfn.IFNA(VLOOKUP($E:$E,'4'!$A:$F,3,0),"")</f>
        <v/>
      </c>
      <c r="R2306" s="297" t="str">
        <f>_xlfn.IFNA(VLOOKUP($E:$E,'5'!$A:$F,3,0),"")</f>
        <v/>
      </c>
      <c r="S2306" s="297" t="str">
        <f>_xlfn.IFNA(VLOOKUP($E:$E,'6'!$A:$F,3,0),"")</f>
        <v/>
      </c>
      <c r="T2306" s="313">
        <v>1</v>
      </c>
      <c r="U2306" s="313">
        <v>10</v>
      </c>
      <c r="V2306" s="313">
        <v>50</v>
      </c>
      <c r="W2306" s="314">
        <v>0.12</v>
      </c>
      <c r="X2306" s="315">
        <v>2.13E-4</v>
      </c>
      <c r="Y2306" s="749">
        <v>0</v>
      </c>
      <c r="Z2306" s="282"/>
      <c r="AA2306" s="316" t="s">
        <v>10390</v>
      </c>
      <c r="AB2306" s="282" t="s">
        <v>10389</v>
      </c>
      <c r="AC2306" s="317" t="s">
        <v>2081</v>
      </c>
      <c r="AD2306" s="318" t="s">
        <v>2739</v>
      </c>
      <c r="AE2306" s="319">
        <v>0</v>
      </c>
      <c r="AF2306" s="319" t="s">
        <v>11284</v>
      </c>
      <c r="AG2306" s="320">
        <v>0</v>
      </c>
      <c r="AH2306" s="321">
        <f t="shared" si="405"/>
        <v>0</v>
      </c>
      <c r="AI2306" s="287">
        <f>_xlfn.IFNA(VLOOKUP(AD:AD,грп!B:C,2,0),0)</f>
        <v>0</v>
      </c>
      <c r="AJ2306" s="607">
        <v>0</v>
      </c>
      <c r="AK2306" s="672" t="str">
        <f t="shared" si="402"/>
        <v>new</v>
      </c>
      <c r="AL2306" s="174"/>
    </row>
    <row r="2307" spans="1:38" s="4" customFormat="1" ht="11.45" customHeight="1" outlineLevel="1" x14ac:dyDescent="0.35">
      <c r="A2307" s="307" t="s">
        <v>10402</v>
      </c>
      <c r="B2307" s="308" t="s">
        <v>9734</v>
      </c>
      <c r="C2307" s="309" t="s">
        <v>21</v>
      </c>
      <c r="D2307" s="310" t="s">
        <v>11185</v>
      </c>
      <c r="E2307" s="322" t="s">
        <v>9467</v>
      </c>
      <c r="F2307" s="293"/>
      <c r="G2307" s="293"/>
      <c r="H2307" s="294"/>
      <c r="I2307" s="294" t="str">
        <f>IFERROR(_xlfn.IFNA(VLOOKUP($D:$D,history!$I:$Y,3,0),VLOOKUP(E:E,history!$H:$Y,4,0)),"--")</f>
        <v>--</v>
      </c>
      <c r="J2307" s="282" t="s">
        <v>5946</v>
      </c>
      <c r="K2307" s="282" t="str">
        <f t="shared" si="397"/>
        <v/>
      </c>
      <c r="L2307" s="312">
        <f t="shared" si="403"/>
        <v>0</v>
      </c>
      <c r="M2307" s="312">
        <f t="shared" si="404"/>
        <v>0</v>
      </c>
      <c r="N2307" s="297" t="str">
        <f>_xlfn.IFNA(VLOOKUP($E:$E,'1'!$A:$E,3,0),"")</f>
        <v/>
      </c>
      <c r="O2307" s="297" t="str">
        <f>_xlfn.IFNA(VLOOKUP($E:$E,'2'!$A:$E,3,0),"")</f>
        <v/>
      </c>
      <c r="P2307" s="297" t="str">
        <f>_xlfn.IFNA(VLOOKUP($E:$E,'3'!$A:$D,3,0),"")</f>
        <v/>
      </c>
      <c r="Q2307" s="297" t="str">
        <f>_xlfn.IFNA(VLOOKUP($E:$E,'4'!$A:$F,3,0),"")</f>
        <v/>
      </c>
      <c r="R2307" s="297" t="str">
        <f>_xlfn.IFNA(VLOOKUP($E:$E,'5'!$A:$F,3,0),"")</f>
        <v/>
      </c>
      <c r="S2307" s="297" t="str">
        <f>_xlfn.IFNA(VLOOKUP($E:$E,'6'!$A:$F,3,0),"")</f>
        <v/>
      </c>
      <c r="T2307" s="313">
        <v>1</v>
      </c>
      <c r="U2307" s="313">
        <v>10</v>
      </c>
      <c r="V2307" s="313">
        <v>50</v>
      </c>
      <c r="W2307" s="314">
        <v>0.12</v>
      </c>
      <c r="X2307" s="315">
        <v>5.4000000000000001E-4</v>
      </c>
      <c r="Y2307" s="749">
        <v>0</v>
      </c>
      <c r="Z2307" s="282"/>
      <c r="AA2307" s="316" t="s">
        <v>10390</v>
      </c>
      <c r="AB2307" s="282" t="s">
        <v>10389</v>
      </c>
      <c r="AC2307" s="317" t="s">
        <v>2081</v>
      </c>
      <c r="AD2307" s="318" t="s">
        <v>2739</v>
      </c>
      <c r="AE2307" s="319">
        <v>0</v>
      </c>
      <c r="AF2307" s="319" t="s">
        <v>11284</v>
      </c>
      <c r="AG2307" s="320">
        <v>0</v>
      </c>
      <c r="AH2307" s="321">
        <f t="shared" si="405"/>
        <v>0</v>
      </c>
      <c r="AI2307" s="287">
        <f>_xlfn.IFNA(VLOOKUP(AD:AD,грп!B:C,2,0),0)</f>
        <v>0</v>
      </c>
      <c r="AJ2307" s="607">
        <v>0</v>
      </c>
      <c r="AK2307" s="672" t="str">
        <f t="shared" si="402"/>
        <v>new</v>
      </c>
      <c r="AL2307" s="174"/>
    </row>
    <row r="2308" spans="1:38" s="4" customFormat="1" ht="11.45" customHeight="1" outlineLevel="1" x14ac:dyDescent="0.35">
      <c r="A2308" s="307" t="s">
        <v>10402</v>
      </c>
      <c r="B2308" s="308" t="s">
        <v>9735</v>
      </c>
      <c r="C2308" s="309" t="s">
        <v>21</v>
      </c>
      <c r="D2308" s="310" t="s">
        <v>11186</v>
      </c>
      <c r="E2308" s="322" t="s">
        <v>9468</v>
      </c>
      <c r="F2308" s="293"/>
      <c r="G2308" s="293"/>
      <c r="H2308" s="294"/>
      <c r="I2308" s="294" t="str">
        <f>IFERROR(_xlfn.IFNA(VLOOKUP($D:$D,history!$I:$Y,3,0),VLOOKUP(E:E,history!$H:$Y,4,0)),"--")</f>
        <v>--</v>
      </c>
      <c r="J2308" s="282" t="s">
        <v>5946</v>
      </c>
      <c r="K2308" s="282" t="str">
        <f t="shared" ref="K2308:K2371" si="406" xml:space="preserve">
IF(OR($E2308="",$A$3&lt;&gt;"МОСКВА"),"",
IF(AND($AJ2308&gt;=1,$AJ2308&lt;20),"*",
IF(AND($AJ2308&gt;=20,$AJ2308&lt;100),"**",
IF(($AJ2308&gt;=100),"***","--"))))</f>
        <v/>
      </c>
      <c r="L2308" s="312">
        <f t="shared" si="403"/>
        <v>0</v>
      </c>
      <c r="M2308" s="312">
        <f t="shared" si="404"/>
        <v>0</v>
      </c>
      <c r="N2308" s="297" t="str">
        <f>_xlfn.IFNA(VLOOKUP($E:$E,'1'!$A:$E,3,0),"")</f>
        <v/>
      </c>
      <c r="O2308" s="297" t="str">
        <f>_xlfn.IFNA(VLOOKUP($E:$E,'2'!$A:$E,3,0),"")</f>
        <v/>
      </c>
      <c r="P2308" s="297" t="str">
        <f>_xlfn.IFNA(VLOOKUP($E:$E,'3'!$A:$D,3,0),"")</f>
        <v/>
      </c>
      <c r="Q2308" s="297" t="str">
        <f>_xlfn.IFNA(VLOOKUP($E:$E,'4'!$A:$F,3,0),"")</f>
        <v/>
      </c>
      <c r="R2308" s="297" t="str">
        <f>_xlfn.IFNA(VLOOKUP($E:$E,'5'!$A:$F,3,0),"")</f>
        <v/>
      </c>
      <c r="S2308" s="297" t="str">
        <f>_xlfn.IFNA(VLOOKUP($E:$E,'6'!$A:$F,3,0),"")</f>
        <v/>
      </c>
      <c r="T2308" s="313">
        <v>1</v>
      </c>
      <c r="U2308" s="313">
        <v>10</v>
      </c>
      <c r="V2308" s="313">
        <v>50</v>
      </c>
      <c r="W2308" s="314">
        <v>0.13</v>
      </c>
      <c r="X2308" s="315">
        <v>5.4000000000000001E-4</v>
      </c>
      <c r="Y2308" s="749">
        <v>0</v>
      </c>
      <c r="Z2308" s="282"/>
      <c r="AA2308" s="316" t="s">
        <v>10390</v>
      </c>
      <c r="AB2308" s="282" t="s">
        <v>10389</v>
      </c>
      <c r="AC2308" s="317" t="s">
        <v>2081</v>
      </c>
      <c r="AD2308" s="318" t="s">
        <v>2739</v>
      </c>
      <c r="AE2308" s="319">
        <v>0</v>
      </c>
      <c r="AF2308" s="319" t="s">
        <v>11284</v>
      </c>
      <c r="AG2308" s="320">
        <v>0</v>
      </c>
      <c r="AH2308" s="321">
        <f t="shared" si="405"/>
        <v>0</v>
      </c>
      <c r="AI2308" s="287">
        <f>_xlfn.IFNA(VLOOKUP(AD:AD,грп!B:C,2,0),0)</f>
        <v>0</v>
      </c>
      <c r="AJ2308" s="607">
        <v>0</v>
      </c>
      <c r="AK2308" s="672" t="str">
        <f t="shared" si="402"/>
        <v>new</v>
      </c>
      <c r="AL2308" s="174"/>
    </row>
    <row r="2309" spans="1:38" s="4" customFormat="1" ht="11.45" customHeight="1" outlineLevel="1" x14ac:dyDescent="0.35">
      <c r="A2309" s="307" t="s">
        <v>10402</v>
      </c>
      <c r="B2309" s="308" t="s">
        <v>9736</v>
      </c>
      <c r="C2309" s="309" t="s">
        <v>21</v>
      </c>
      <c r="D2309" s="310" t="s">
        <v>11187</v>
      </c>
      <c r="E2309" s="322" t="s">
        <v>9469</v>
      </c>
      <c r="F2309" s="293"/>
      <c r="G2309" s="293"/>
      <c r="H2309" s="294"/>
      <c r="I2309" s="294" t="str">
        <f>IFERROR(_xlfn.IFNA(VLOOKUP($D:$D,history!$I:$Y,3,0),VLOOKUP(E:E,history!$H:$Y,4,0)),"--")</f>
        <v>--</v>
      </c>
      <c r="J2309" s="282" t="s">
        <v>5946</v>
      </c>
      <c r="K2309" s="282" t="str">
        <f t="shared" si="406"/>
        <v/>
      </c>
      <c r="L2309" s="312">
        <f t="shared" si="403"/>
        <v>0</v>
      </c>
      <c r="M2309" s="312">
        <f t="shared" si="404"/>
        <v>0</v>
      </c>
      <c r="N2309" s="297" t="str">
        <f>_xlfn.IFNA(VLOOKUP($E:$E,'1'!$A:$E,3,0),"")</f>
        <v/>
      </c>
      <c r="O2309" s="297" t="str">
        <f>_xlfn.IFNA(VLOOKUP($E:$E,'2'!$A:$E,3,0),"")</f>
        <v/>
      </c>
      <c r="P2309" s="297" t="str">
        <f>_xlfn.IFNA(VLOOKUP($E:$E,'3'!$A:$D,3,0),"")</f>
        <v/>
      </c>
      <c r="Q2309" s="297" t="str">
        <f>_xlfn.IFNA(VLOOKUP($E:$E,'4'!$A:$F,3,0),"")</f>
        <v/>
      </c>
      <c r="R2309" s="297" t="str">
        <f>_xlfn.IFNA(VLOOKUP($E:$E,'5'!$A:$F,3,0),"")</f>
        <v/>
      </c>
      <c r="S2309" s="297" t="str">
        <f>_xlfn.IFNA(VLOOKUP($E:$E,'6'!$A:$F,3,0),"")</f>
        <v/>
      </c>
      <c r="T2309" s="313">
        <v>1</v>
      </c>
      <c r="U2309" s="313">
        <v>10</v>
      </c>
      <c r="V2309" s="313">
        <v>50</v>
      </c>
      <c r="W2309" s="314">
        <v>0.14000000000000001</v>
      </c>
      <c r="X2309" s="315">
        <v>5.4000000000000001E-4</v>
      </c>
      <c r="Y2309" s="749">
        <v>0</v>
      </c>
      <c r="Z2309" s="282"/>
      <c r="AA2309" s="316" t="s">
        <v>10390</v>
      </c>
      <c r="AB2309" s="282" t="s">
        <v>10389</v>
      </c>
      <c r="AC2309" s="317" t="s">
        <v>2081</v>
      </c>
      <c r="AD2309" s="318" t="s">
        <v>2739</v>
      </c>
      <c r="AE2309" s="319">
        <v>0</v>
      </c>
      <c r="AF2309" s="319" t="s">
        <v>11284</v>
      </c>
      <c r="AG2309" s="320">
        <v>0</v>
      </c>
      <c r="AH2309" s="321">
        <f t="shared" si="405"/>
        <v>0</v>
      </c>
      <c r="AI2309" s="287">
        <f>_xlfn.IFNA(VLOOKUP(AD:AD,грп!B:C,2,0),0)</f>
        <v>0</v>
      </c>
      <c r="AJ2309" s="607">
        <v>0</v>
      </c>
      <c r="AK2309" s="672" t="str">
        <f t="shared" si="402"/>
        <v>new</v>
      </c>
      <c r="AL2309" s="174"/>
    </row>
    <row r="2310" spans="1:38" s="4" customFormat="1" ht="11.45" customHeight="1" outlineLevel="1" x14ac:dyDescent="0.35">
      <c r="A2310" s="307" t="s">
        <v>10402</v>
      </c>
      <c r="B2310" s="308" t="s">
        <v>9737</v>
      </c>
      <c r="C2310" s="309" t="s">
        <v>21</v>
      </c>
      <c r="D2310" s="310" t="s">
        <v>11188</v>
      </c>
      <c r="E2310" s="322" t="s">
        <v>9470</v>
      </c>
      <c r="F2310" s="293"/>
      <c r="G2310" s="293"/>
      <c r="H2310" s="294"/>
      <c r="I2310" s="294" t="str">
        <f>IFERROR(_xlfn.IFNA(VLOOKUP($D:$D,history!$I:$Y,3,0),VLOOKUP(E:E,history!$H:$Y,4,0)),"--")</f>
        <v>--</v>
      </c>
      <c r="J2310" s="282" t="s">
        <v>5946</v>
      </c>
      <c r="K2310" s="282" t="str">
        <f t="shared" si="406"/>
        <v/>
      </c>
      <c r="L2310" s="312">
        <f t="shared" si="403"/>
        <v>0</v>
      </c>
      <c r="M2310" s="312">
        <f t="shared" si="404"/>
        <v>0</v>
      </c>
      <c r="N2310" s="297" t="str">
        <f>_xlfn.IFNA(VLOOKUP($E:$E,'1'!$A:$E,3,0),"")</f>
        <v/>
      </c>
      <c r="O2310" s="297" t="str">
        <f>_xlfn.IFNA(VLOOKUP($E:$E,'2'!$A:$E,3,0),"")</f>
        <v/>
      </c>
      <c r="P2310" s="297" t="str">
        <f>_xlfn.IFNA(VLOOKUP($E:$E,'3'!$A:$D,3,0),"")</f>
        <v/>
      </c>
      <c r="Q2310" s="297" t="str">
        <f>_xlfn.IFNA(VLOOKUP($E:$E,'4'!$A:$F,3,0),"")</f>
        <v/>
      </c>
      <c r="R2310" s="297" t="str">
        <f>_xlfn.IFNA(VLOOKUP($E:$E,'5'!$A:$F,3,0),"")</f>
        <v/>
      </c>
      <c r="S2310" s="297" t="str">
        <f>_xlfn.IFNA(VLOOKUP($E:$E,'6'!$A:$F,3,0),"")</f>
        <v/>
      </c>
      <c r="T2310" s="313">
        <v>1</v>
      </c>
      <c r="U2310" s="313">
        <v>10</v>
      </c>
      <c r="V2310" s="313">
        <v>50</v>
      </c>
      <c r="W2310" s="314">
        <v>0.08</v>
      </c>
      <c r="X2310" s="315">
        <v>2.1000000000000001E-4</v>
      </c>
      <c r="Y2310" s="749">
        <v>0</v>
      </c>
      <c r="Z2310" s="282"/>
      <c r="AA2310" s="316" t="s">
        <v>10390</v>
      </c>
      <c r="AB2310" s="282" t="s">
        <v>10389</v>
      </c>
      <c r="AC2310" s="317" t="s">
        <v>2081</v>
      </c>
      <c r="AD2310" s="318" t="s">
        <v>2739</v>
      </c>
      <c r="AE2310" s="319">
        <v>0</v>
      </c>
      <c r="AF2310" s="319" t="s">
        <v>11284</v>
      </c>
      <c r="AG2310" s="320">
        <v>0</v>
      </c>
      <c r="AH2310" s="321">
        <f t="shared" si="405"/>
        <v>0</v>
      </c>
      <c r="AI2310" s="287">
        <f>_xlfn.IFNA(VLOOKUP(AD:AD,грп!B:C,2,0),0)</f>
        <v>0</v>
      </c>
      <c r="AJ2310" s="607">
        <v>0</v>
      </c>
      <c r="AK2310" s="672" t="str">
        <f t="shared" si="402"/>
        <v>new</v>
      </c>
      <c r="AL2310" s="174"/>
    </row>
    <row r="2311" spans="1:38" s="4" customFormat="1" ht="11.45" customHeight="1" outlineLevel="1" x14ac:dyDescent="0.35">
      <c r="A2311" s="307" t="s">
        <v>10402</v>
      </c>
      <c r="B2311" s="308" t="s">
        <v>9738</v>
      </c>
      <c r="C2311" s="309" t="s">
        <v>21</v>
      </c>
      <c r="D2311" s="310" t="s">
        <v>11189</v>
      </c>
      <c r="E2311" s="322" t="s">
        <v>9471</v>
      </c>
      <c r="F2311" s="293"/>
      <c r="G2311" s="293"/>
      <c r="H2311" s="294"/>
      <c r="I2311" s="294" t="str">
        <f>IFERROR(_xlfn.IFNA(VLOOKUP($D:$D,history!$I:$Y,3,0),VLOOKUP(E:E,history!$H:$Y,4,0)),"--")</f>
        <v>--</v>
      </c>
      <c r="J2311" s="282" t="s">
        <v>5946</v>
      </c>
      <c r="K2311" s="282" t="str">
        <f t="shared" si="406"/>
        <v/>
      </c>
      <c r="L2311" s="312">
        <f t="shared" si="403"/>
        <v>0</v>
      </c>
      <c r="M2311" s="312">
        <f t="shared" si="404"/>
        <v>0</v>
      </c>
      <c r="N2311" s="297" t="str">
        <f>_xlfn.IFNA(VLOOKUP($E:$E,'1'!$A:$E,3,0),"")</f>
        <v/>
      </c>
      <c r="O2311" s="297" t="str">
        <f>_xlfn.IFNA(VLOOKUP($E:$E,'2'!$A:$E,3,0),"")</f>
        <v/>
      </c>
      <c r="P2311" s="297" t="str">
        <f>_xlfn.IFNA(VLOOKUP($E:$E,'3'!$A:$D,3,0),"")</f>
        <v/>
      </c>
      <c r="Q2311" s="297" t="str">
        <f>_xlfn.IFNA(VLOOKUP($E:$E,'4'!$A:$F,3,0),"")</f>
        <v/>
      </c>
      <c r="R2311" s="297" t="str">
        <f>_xlfn.IFNA(VLOOKUP($E:$E,'5'!$A:$F,3,0),"")</f>
        <v/>
      </c>
      <c r="S2311" s="297" t="str">
        <f>_xlfn.IFNA(VLOOKUP($E:$E,'6'!$A:$F,3,0),"")</f>
        <v/>
      </c>
      <c r="T2311" s="313">
        <v>1</v>
      </c>
      <c r="U2311" s="313">
        <v>10</v>
      </c>
      <c r="V2311" s="313">
        <v>50</v>
      </c>
      <c r="W2311" s="314">
        <v>0.08</v>
      </c>
      <c r="X2311" s="315">
        <v>2.1000000000000001E-4</v>
      </c>
      <c r="Y2311" s="749">
        <v>0</v>
      </c>
      <c r="Z2311" s="282"/>
      <c r="AA2311" s="316" t="s">
        <v>10390</v>
      </c>
      <c r="AB2311" s="282" t="s">
        <v>10389</v>
      </c>
      <c r="AC2311" s="317" t="s">
        <v>2081</v>
      </c>
      <c r="AD2311" s="318" t="s">
        <v>2739</v>
      </c>
      <c r="AE2311" s="319">
        <v>0</v>
      </c>
      <c r="AF2311" s="319" t="s">
        <v>11284</v>
      </c>
      <c r="AG2311" s="320">
        <v>0</v>
      </c>
      <c r="AH2311" s="321">
        <f t="shared" si="405"/>
        <v>0</v>
      </c>
      <c r="AI2311" s="287">
        <f>_xlfn.IFNA(VLOOKUP(AD:AD,грп!B:C,2,0),0)</f>
        <v>0</v>
      </c>
      <c r="AJ2311" s="607">
        <v>0</v>
      </c>
      <c r="AK2311" s="672" t="str">
        <f t="shared" si="402"/>
        <v>new</v>
      </c>
      <c r="AL2311" s="174"/>
    </row>
    <row r="2312" spans="1:38" s="4" customFormat="1" ht="11.45" customHeight="1" outlineLevel="1" x14ac:dyDescent="0.35">
      <c r="A2312" s="307" t="s">
        <v>10402</v>
      </c>
      <c r="B2312" s="308" t="s">
        <v>9739</v>
      </c>
      <c r="C2312" s="309" t="s">
        <v>21</v>
      </c>
      <c r="D2312" s="310" t="s">
        <v>11190</v>
      </c>
      <c r="E2312" s="322" t="s">
        <v>9472</v>
      </c>
      <c r="F2312" s="293"/>
      <c r="G2312" s="293"/>
      <c r="H2312" s="294"/>
      <c r="I2312" s="294" t="str">
        <f>IFERROR(_xlfn.IFNA(VLOOKUP($D:$D,history!$I:$Y,3,0),VLOOKUP(E:E,history!$H:$Y,4,0)),"--")</f>
        <v>--</v>
      </c>
      <c r="J2312" s="282" t="s">
        <v>5946</v>
      </c>
      <c r="K2312" s="282" t="str">
        <f t="shared" si="406"/>
        <v/>
      </c>
      <c r="L2312" s="312">
        <f t="shared" si="403"/>
        <v>0</v>
      </c>
      <c r="M2312" s="312">
        <f t="shared" si="404"/>
        <v>0</v>
      </c>
      <c r="N2312" s="297" t="str">
        <f>_xlfn.IFNA(VLOOKUP($E:$E,'1'!$A:$E,3,0),"")</f>
        <v/>
      </c>
      <c r="O2312" s="297" t="str">
        <f>_xlfn.IFNA(VLOOKUP($E:$E,'2'!$A:$E,3,0),"")</f>
        <v/>
      </c>
      <c r="P2312" s="297" t="str">
        <f>_xlfn.IFNA(VLOOKUP($E:$E,'3'!$A:$D,3,0),"")</f>
        <v/>
      </c>
      <c r="Q2312" s="297" t="str">
        <f>_xlfn.IFNA(VLOOKUP($E:$E,'4'!$A:$F,3,0),"")</f>
        <v/>
      </c>
      <c r="R2312" s="297" t="str">
        <f>_xlfn.IFNA(VLOOKUP($E:$E,'5'!$A:$F,3,0),"")</f>
        <v/>
      </c>
      <c r="S2312" s="297" t="str">
        <f>_xlfn.IFNA(VLOOKUP($E:$E,'6'!$A:$F,3,0),"")</f>
        <v/>
      </c>
      <c r="T2312" s="313">
        <v>1</v>
      </c>
      <c r="U2312" s="313">
        <v>10</v>
      </c>
      <c r="V2312" s="313">
        <v>50</v>
      </c>
      <c r="W2312" s="314">
        <v>0.1</v>
      </c>
      <c r="X2312" s="315">
        <v>2.1000000000000001E-4</v>
      </c>
      <c r="Y2312" s="749">
        <v>0</v>
      </c>
      <c r="Z2312" s="282"/>
      <c r="AA2312" s="316" t="s">
        <v>10390</v>
      </c>
      <c r="AB2312" s="282" t="s">
        <v>10389</v>
      </c>
      <c r="AC2312" s="317" t="s">
        <v>2081</v>
      </c>
      <c r="AD2312" s="318" t="s">
        <v>2739</v>
      </c>
      <c r="AE2312" s="319">
        <v>0</v>
      </c>
      <c r="AF2312" s="319" t="s">
        <v>11284</v>
      </c>
      <c r="AG2312" s="320">
        <v>0</v>
      </c>
      <c r="AH2312" s="321">
        <f t="shared" si="405"/>
        <v>0</v>
      </c>
      <c r="AI2312" s="287">
        <f>_xlfn.IFNA(VLOOKUP(AD:AD,грп!B:C,2,0),0)</f>
        <v>0</v>
      </c>
      <c r="AJ2312" s="607">
        <v>0</v>
      </c>
      <c r="AK2312" s="672" t="str">
        <f t="shared" si="402"/>
        <v>new</v>
      </c>
      <c r="AL2312" s="174"/>
    </row>
    <row r="2313" spans="1:38" s="4" customFormat="1" ht="11.45" customHeight="1" outlineLevel="1" x14ac:dyDescent="0.35">
      <c r="A2313" s="307" t="s">
        <v>10402</v>
      </c>
      <c r="B2313" s="308" t="s">
        <v>9740</v>
      </c>
      <c r="C2313" s="309" t="s">
        <v>21</v>
      </c>
      <c r="D2313" s="310" t="s">
        <v>11191</v>
      </c>
      <c r="E2313" s="322" t="s">
        <v>9473</v>
      </c>
      <c r="F2313" s="293"/>
      <c r="G2313" s="293"/>
      <c r="H2313" s="294"/>
      <c r="I2313" s="294" t="str">
        <f>IFERROR(_xlfn.IFNA(VLOOKUP($D:$D,history!$I:$Y,3,0),VLOOKUP(E:E,history!$H:$Y,4,0)),"--")</f>
        <v>--</v>
      </c>
      <c r="J2313" s="282" t="s">
        <v>5946</v>
      </c>
      <c r="K2313" s="282" t="str">
        <f t="shared" si="406"/>
        <v/>
      </c>
      <c r="L2313" s="312">
        <f t="shared" si="403"/>
        <v>0</v>
      </c>
      <c r="M2313" s="312">
        <f t="shared" si="404"/>
        <v>0</v>
      </c>
      <c r="N2313" s="297" t="str">
        <f>_xlfn.IFNA(VLOOKUP($E:$E,'1'!$A:$E,3,0),"")</f>
        <v/>
      </c>
      <c r="O2313" s="297" t="str">
        <f>_xlfn.IFNA(VLOOKUP($E:$E,'2'!$A:$E,3,0),"")</f>
        <v/>
      </c>
      <c r="P2313" s="297" t="str">
        <f>_xlfn.IFNA(VLOOKUP($E:$E,'3'!$A:$D,3,0),"")</f>
        <v/>
      </c>
      <c r="Q2313" s="297" t="str">
        <f>_xlfn.IFNA(VLOOKUP($E:$E,'4'!$A:$F,3,0),"")</f>
        <v/>
      </c>
      <c r="R2313" s="297" t="str">
        <f>_xlfn.IFNA(VLOOKUP($E:$E,'5'!$A:$F,3,0),"")</f>
        <v/>
      </c>
      <c r="S2313" s="297" t="str">
        <f>_xlfn.IFNA(VLOOKUP($E:$E,'6'!$A:$F,3,0),"")</f>
        <v/>
      </c>
      <c r="T2313" s="313">
        <v>1</v>
      </c>
      <c r="U2313" s="313">
        <v>10</v>
      </c>
      <c r="V2313" s="313">
        <v>50</v>
      </c>
      <c r="W2313" s="314">
        <v>0.1</v>
      </c>
      <c r="X2313" s="315">
        <v>2.1000000000000001E-4</v>
      </c>
      <c r="Y2313" s="749">
        <v>0</v>
      </c>
      <c r="Z2313" s="282"/>
      <c r="AA2313" s="316" t="s">
        <v>10390</v>
      </c>
      <c r="AB2313" s="282" t="s">
        <v>10389</v>
      </c>
      <c r="AC2313" s="317" t="s">
        <v>2081</v>
      </c>
      <c r="AD2313" s="318" t="s">
        <v>2739</v>
      </c>
      <c r="AE2313" s="319">
        <v>0</v>
      </c>
      <c r="AF2313" s="319" t="s">
        <v>11284</v>
      </c>
      <c r="AG2313" s="320">
        <v>0</v>
      </c>
      <c r="AH2313" s="321">
        <f t="shared" si="405"/>
        <v>0</v>
      </c>
      <c r="AI2313" s="287">
        <f>_xlfn.IFNA(VLOOKUP(AD:AD,грп!B:C,2,0),0)</f>
        <v>0</v>
      </c>
      <c r="AJ2313" s="607">
        <v>0</v>
      </c>
      <c r="AK2313" s="672" t="str">
        <f t="shared" si="402"/>
        <v>new</v>
      </c>
      <c r="AL2313" s="174"/>
    </row>
    <row r="2314" spans="1:38" s="4" customFormat="1" ht="11.45" customHeight="1" outlineLevel="1" x14ac:dyDescent="0.35">
      <c r="A2314" s="307" t="s">
        <v>10402</v>
      </c>
      <c r="B2314" s="308" t="s">
        <v>9741</v>
      </c>
      <c r="C2314" s="309" t="s">
        <v>21</v>
      </c>
      <c r="D2314" s="310" t="s">
        <v>11192</v>
      </c>
      <c r="E2314" s="322" t="s">
        <v>9474</v>
      </c>
      <c r="F2314" s="293"/>
      <c r="G2314" s="293"/>
      <c r="H2314" s="294"/>
      <c r="I2314" s="294" t="str">
        <f>IFERROR(_xlfn.IFNA(VLOOKUP($D:$D,history!$I:$Y,3,0),VLOOKUP(E:E,history!$H:$Y,4,0)),"--")</f>
        <v>--</v>
      </c>
      <c r="J2314" s="282" t="s">
        <v>5946</v>
      </c>
      <c r="K2314" s="282" t="str">
        <f t="shared" si="406"/>
        <v/>
      </c>
      <c r="L2314" s="312">
        <f t="shared" si="403"/>
        <v>0</v>
      </c>
      <c r="M2314" s="312">
        <f t="shared" si="404"/>
        <v>0</v>
      </c>
      <c r="N2314" s="297" t="str">
        <f>_xlfn.IFNA(VLOOKUP($E:$E,'1'!$A:$E,3,0),"")</f>
        <v/>
      </c>
      <c r="O2314" s="297" t="str">
        <f>_xlfn.IFNA(VLOOKUP($E:$E,'2'!$A:$E,3,0),"")</f>
        <v/>
      </c>
      <c r="P2314" s="297" t="str">
        <f>_xlfn.IFNA(VLOOKUP($E:$E,'3'!$A:$D,3,0),"")</f>
        <v/>
      </c>
      <c r="Q2314" s="297" t="str">
        <f>_xlfn.IFNA(VLOOKUP($E:$E,'4'!$A:$F,3,0),"")</f>
        <v/>
      </c>
      <c r="R2314" s="297" t="str">
        <f>_xlfn.IFNA(VLOOKUP($E:$E,'5'!$A:$F,3,0),"")</f>
        <v/>
      </c>
      <c r="S2314" s="297" t="str">
        <f>_xlfn.IFNA(VLOOKUP($E:$E,'6'!$A:$F,3,0),"")</f>
        <v/>
      </c>
      <c r="T2314" s="313">
        <v>1</v>
      </c>
      <c r="U2314" s="313">
        <v>10</v>
      </c>
      <c r="V2314" s="313">
        <v>50</v>
      </c>
      <c r="W2314" s="314">
        <v>0.1</v>
      </c>
      <c r="X2314" s="315">
        <v>2.1000000000000001E-4</v>
      </c>
      <c r="Y2314" s="749">
        <v>0</v>
      </c>
      <c r="Z2314" s="282"/>
      <c r="AA2314" s="316" t="s">
        <v>10390</v>
      </c>
      <c r="AB2314" s="282" t="s">
        <v>10389</v>
      </c>
      <c r="AC2314" s="317" t="s">
        <v>2081</v>
      </c>
      <c r="AD2314" s="318" t="s">
        <v>2739</v>
      </c>
      <c r="AE2314" s="319">
        <v>0</v>
      </c>
      <c r="AF2314" s="319" t="s">
        <v>11284</v>
      </c>
      <c r="AG2314" s="320">
        <v>0</v>
      </c>
      <c r="AH2314" s="321">
        <f t="shared" si="405"/>
        <v>0</v>
      </c>
      <c r="AI2314" s="287">
        <f>_xlfn.IFNA(VLOOKUP(AD:AD,грп!B:C,2,0),0)</f>
        <v>0</v>
      </c>
      <c r="AJ2314" s="607">
        <v>0</v>
      </c>
      <c r="AK2314" s="672" t="str">
        <f t="shared" si="402"/>
        <v>new</v>
      </c>
      <c r="AL2314" s="174"/>
    </row>
    <row r="2315" spans="1:38" s="4" customFormat="1" ht="11.45" customHeight="1" outlineLevel="1" x14ac:dyDescent="0.35">
      <c r="A2315" s="307" t="s">
        <v>10402</v>
      </c>
      <c r="B2315" s="308" t="s">
        <v>9742</v>
      </c>
      <c r="C2315" s="309" t="s">
        <v>21</v>
      </c>
      <c r="D2315" s="310" t="s">
        <v>11193</v>
      </c>
      <c r="E2315" s="322" t="s">
        <v>9475</v>
      </c>
      <c r="F2315" s="293"/>
      <c r="G2315" s="293"/>
      <c r="H2315" s="294"/>
      <c r="I2315" s="294" t="str">
        <f>IFERROR(_xlfn.IFNA(VLOOKUP($D:$D,history!$I:$Y,3,0),VLOOKUP(E:E,history!$H:$Y,4,0)),"--")</f>
        <v>--</v>
      </c>
      <c r="J2315" s="282" t="s">
        <v>5946</v>
      </c>
      <c r="K2315" s="282" t="str">
        <f t="shared" si="406"/>
        <v/>
      </c>
      <c r="L2315" s="312">
        <f t="shared" si="403"/>
        <v>0</v>
      </c>
      <c r="M2315" s="312">
        <f t="shared" si="404"/>
        <v>0</v>
      </c>
      <c r="N2315" s="297" t="str">
        <f>_xlfn.IFNA(VLOOKUP($E:$E,'1'!$A:$E,3,0),"")</f>
        <v/>
      </c>
      <c r="O2315" s="297" t="str">
        <f>_xlfn.IFNA(VLOOKUP($E:$E,'2'!$A:$E,3,0),"")</f>
        <v/>
      </c>
      <c r="P2315" s="297" t="str">
        <f>_xlfn.IFNA(VLOOKUP($E:$E,'3'!$A:$D,3,0),"")</f>
        <v/>
      </c>
      <c r="Q2315" s="297" t="str">
        <f>_xlfn.IFNA(VLOOKUP($E:$E,'4'!$A:$F,3,0),"")</f>
        <v/>
      </c>
      <c r="R2315" s="297" t="str">
        <f>_xlfn.IFNA(VLOOKUP($E:$E,'5'!$A:$F,3,0),"")</f>
        <v/>
      </c>
      <c r="S2315" s="297" t="str">
        <f>_xlfn.IFNA(VLOOKUP($E:$E,'6'!$A:$F,3,0),"")</f>
        <v/>
      </c>
      <c r="T2315" s="313">
        <v>1</v>
      </c>
      <c r="U2315" s="313">
        <v>10</v>
      </c>
      <c r="V2315" s="313">
        <v>50</v>
      </c>
      <c r="W2315" s="314">
        <v>0.11</v>
      </c>
      <c r="X2315" s="315">
        <v>2.13E-4</v>
      </c>
      <c r="Y2315" s="749">
        <v>0</v>
      </c>
      <c r="Z2315" s="282"/>
      <c r="AA2315" s="316" t="s">
        <v>10390</v>
      </c>
      <c r="AB2315" s="282" t="s">
        <v>10389</v>
      </c>
      <c r="AC2315" s="317" t="s">
        <v>2081</v>
      </c>
      <c r="AD2315" s="318" t="s">
        <v>2739</v>
      </c>
      <c r="AE2315" s="319">
        <v>0</v>
      </c>
      <c r="AF2315" s="319" t="s">
        <v>11284</v>
      </c>
      <c r="AG2315" s="320">
        <v>0</v>
      </c>
      <c r="AH2315" s="321">
        <f t="shared" si="405"/>
        <v>0</v>
      </c>
      <c r="AI2315" s="287">
        <f>_xlfn.IFNA(VLOOKUP(AD:AD,грп!B:C,2,0),0)</f>
        <v>0</v>
      </c>
      <c r="AJ2315" s="607">
        <v>0</v>
      </c>
      <c r="AK2315" s="672" t="str">
        <f t="shared" si="402"/>
        <v>new</v>
      </c>
      <c r="AL2315" s="174"/>
    </row>
    <row r="2316" spans="1:38" s="4" customFormat="1" ht="11.45" customHeight="1" outlineLevel="1" x14ac:dyDescent="0.35">
      <c r="A2316" s="307" t="s">
        <v>10402</v>
      </c>
      <c r="B2316" s="308" t="s">
        <v>9743</v>
      </c>
      <c r="C2316" s="309" t="s">
        <v>21</v>
      </c>
      <c r="D2316" s="310" t="s">
        <v>11194</v>
      </c>
      <c r="E2316" s="322" t="s">
        <v>9476</v>
      </c>
      <c r="F2316" s="293"/>
      <c r="G2316" s="293"/>
      <c r="H2316" s="294"/>
      <c r="I2316" s="294" t="str">
        <f>IFERROR(_xlfn.IFNA(VLOOKUP($D:$D,history!$I:$Y,3,0),VLOOKUP(E:E,history!$H:$Y,4,0)),"--")</f>
        <v>--</v>
      </c>
      <c r="J2316" s="282" t="s">
        <v>5946</v>
      </c>
      <c r="K2316" s="282" t="str">
        <f t="shared" si="406"/>
        <v/>
      </c>
      <c r="L2316" s="312">
        <f t="shared" si="403"/>
        <v>0</v>
      </c>
      <c r="M2316" s="312">
        <f t="shared" si="404"/>
        <v>0</v>
      </c>
      <c r="N2316" s="297" t="str">
        <f>_xlfn.IFNA(VLOOKUP($E:$E,'1'!$A:$E,3,0),"")</f>
        <v/>
      </c>
      <c r="O2316" s="297" t="str">
        <f>_xlfn.IFNA(VLOOKUP($E:$E,'2'!$A:$E,3,0),"")</f>
        <v/>
      </c>
      <c r="P2316" s="297" t="str">
        <f>_xlfn.IFNA(VLOOKUP($E:$E,'3'!$A:$D,3,0),"")</f>
        <v/>
      </c>
      <c r="Q2316" s="297" t="str">
        <f>_xlfn.IFNA(VLOOKUP($E:$E,'4'!$A:$F,3,0),"")</f>
        <v/>
      </c>
      <c r="R2316" s="297" t="str">
        <f>_xlfn.IFNA(VLOOKUP($E:$E,'5'!$A:$F,3,0),"")</f>
        <v/>
      </c>
      <c r="S2316" s="297" t="str">
        <f>_xlfn.IFNA(VLOOKUP($E:$E,'6'!$A:$F,3,0),"")</f>
        <v/>
      </c>
      <c r="T2316" s="313">
        <v>1</v>
      </c>
      <c r="U2316" s="313">
        <v>10</v>
      </c>
      <c r="V2316" s="313">
        <v>50</v>
      </c>
      <c r="W2316" s="314">
        <v>0.14000000000000001</v>
      </c>
      <c r="X2316" s="315">
        <v>5.3799999999999996E-4</v>
      </c>
      <c r="Y2316" s="749">
        <v>0</v>
      </c>
      <c r="Z2316" s="282"/>
      <c r="AA2316" s="316" t="s">
        <v>10390</v>
      </c>
      <c r="AB2316" s="282" t="s">
        <v>10389</v>
      </c>
      <c r="AC2316" s="317" t="s">
        <v>2081</v>
      </c>
      <c r="AD2316" s="318" t="s">
        <v>2739</v>
      </c>
      <c r="AE2316" s="319">
        <v>0</v>
      </c>
      <c r="AF2316" s="319" t="s">
        <v>11284</v>
      </c>
      <c r="AG2316" s="320">
        <v>0</v>
      </c>
      <c r="AH2316" s="321">
        <f t="shared" si="405"/>
        <v>0</v>
      </c>
      <c r="AI2316" s="287">
        <f>_xlfn.IFNA(VLOOKUP(AD:AD,грп!B:C,2,0),0)</f>
        <v>0</v>
      </c>
      <c r="AJ2316" s="607">
        <v>0</v>
      </c>
      <c r="AK2316" s="672" t="str">
        <f t="shared" si="402"/>
        <v>new</v>
      </c>
      <c r="AL2316" s="174"/>
    </row>
    <row r="2317" spans="1:38" s="4" customFormat="1" ht="11.45" customHeight="1" outlineLevel="1" x14ac:dyDescent="0.35">
      <c r="A2317" s="307" t="s">
        <v>10402</v>
      </c>
      <c r="B2317" s="308" t="s">
        <v>9744</v>
      </c>
      <c r="C2317" s="309" t="s">
        <v>21</v>
      </c>
      <c r="D2317" s="310" t="s">
        <v>11195</v>
      </c>
      <c r="E2317" s="322" t="s">
        <v>9477</v>
      </c>
      <c r="F2317" s="293"/>
      <c r="G2317" s="293"/>
      <c r="H2317" s="294"/>
      <c r="I2317" s="294" t="str">
        <f>IFERROR(_xlfn.IFNA(VLOOKUP($D:$D,history!$I:$Y,3,0),VLOOKUP(E:E,history!$H:$Y,4,0)),"--")</f>
        <v>--</v>
      </c>
      <c r="J2317" s="282" t="s">
        <v>5946</v>
      </c>
      <c r="K2317" s="282" t="str">
        <f t="shared" si="406"/>
        <v/>
      </c>
      <c r="L2317" s="312">
        <f t="shared" si="403"/>
        <v>0</v>
      </c>
      <c r="M2317" s="312">
        <f t="shared" si="404"/>
        <v>0</v>
      </c>
      <c r="N2317" s="297" t="str">
        <f>_xlfn.IFNA(VLOOKUP($E:$E,'1'!$A:$E,3,0),"")</f>
        <v/>
      </c>
      <c r="O2317" s="297" t="str">
        <f>_xlfn.IFNA(VLOOKUP($E:$E,'2'!$A:$E,3,0),"")</f>
        <v/>
      </c>
      <c r="P2317" s="297" t="str">
        <f>_xlfn.IFNA(VLOOKUP($E:$E,'3'!$A:$D,3,0),"")</f>
        <v/>
      </c>
      <c r="Q2317" s="297" t="str">
        <f>_xlfn.IFNA(VLOOKUP($E:$E,'4'!$A:$F,3,0),"")</f>
        <v/>
      </c>
      <c r="R2317" s="297" t="str">
        <f>_xlfn.IFNA(VLOOKUP($E:$E,'5'!$A:$F,3,0),"")</f>
        <v/>
      </c>
      <c r="S2317" s="297" t="str">
        <f>_xlfn.IFNA(VLOOKUP($E:$E,'6'!$A:$F,3,0),"")</f>
        <v/>
      </c>
      <c r="T2317" s="313">
        <v>1</v>
      </c>
      <c r="U2317" s="313">
        <v>10</v>
      </c>
      <c r="V2317" s="313">
        <v>50</v>
      </c>
      <c r="W2317" s="314">
        <v>0.14000000000000001</v>
      </c>
      <c r="X2317" s="315">
        <v>2.2000000000000001E-4</v>
      </c>
      <c r="Y2317" s="749">
        <v>0</v>
      </c>
      <c r="Z2317" s="282"/>
      <c r="AA2317" s="316" t="s">
        <v>10390</v>
      </c>
      <c r="AB2317" s="282" t="s">
        <v>10389</v>
      </c>
      <c r="AC2317" s="317" t="s">
        <v>2081</v>
      </c>
      <c r="AD2317" s="318" t="s">
        <v>2739</v>
      </c>
      <c r="AE2317" s="319">
        <v>0</v>
      </c>
      <c r="AF2317" s="319" t="s">
        <v>11284</v>
      </c>
      <c r="AG2317" s="320">
        <v>0</v>
      </c>
      <c r="AH2317" s="321">
        <f t="shared" si="405"/>
        <v>0</v>
      </c>
      <c r="AI2317" s="287">
        <f>_xlfn.IFNA(VLOOKUP(AD:AD,грп!B:C,2,0),0)</f>
        <v>0</v>
      </c>
      <c r="AJ2317" s="607">
        <v>0</v>
      </c>
      <c r="AK2317" s="672" t="str">
        <f t="shared" si="402"/>
        <v>new</v>
      </c>
      <c r="AL2317" s="174"/>
    </row>
    <row r="2318" spans="1:38" s="4" customFormat="1" ht="11.45" customHeight="1" outlineLevel="1" x14ac:dyDescent="0.35">
      <c r="A2318" s="307" t="s">
        <v>10402</v>
      </c>
      <c r="B2318" s="308" t="s">
        <v>9745</v>
      </c>
      <c r="C2318" s="309" t="s">
        <v>21</v>
      </c>
      <c r="D2318" s="310" t="s">
        <v>11196</v>
      </c>
      <c r="E2318" s="322" t="s">
        <v>9478</v>
      </c>
      <c r="F2318" s="293"/>
      <c r="G2318" s="293"/>
      <c r="H2318" s="294"/>
      <c r="I2318" s="294" t="str">
        <f>IFERROR(_xlfn.IFNA(VLOOKUP($D:$D,history!$I:$Y,3,0),VLOOKUP(E:E,history!$H:$Y,4,0)),"--")</f>
        <v>--</v>
      </c>
      <c r="J2318" s="282" t="s">
        <v>5946</v>
      </c>
      <c r="K2318" s="282" t="str">
        <f t="shared" si="406"/>
        <v/>
      </c>
      <c r="L2318" s="312">
        <f t="shared" si="403"/>
        <v>0</v>
      </c>
      <c r="M2318" s="312">
        <f t="shared" si="404"/>
        <v>0</v>
      </c>
      <c r="N2318" s="297" t="str">
        <f>_xlfn.IFNA(VLOOKUP($E:$E,'1'!$A:$E,3,0),"")</f>
        <v/>
      </c>
      <c r="O2318" s="297" t="str">
        <f>_xlfn.IFNA(VLOOKUP($E:$E,'2'!$A:$E,3,0),"")</f>
        <v/>
      </c>
      <c r="P2318" s="297" t="str">
        <f>_xlfn.IFNA(VLOOKUP($E:$E,'3'!$A:$D,3,0),"")</f>
        <v/>
      </c>
      <c r="Q2318" s="297" t="str">
        <f>_xlfn.IFNA(VLOOKUP($E:$E,'4'!$A:$F,3,0),"")</f>
        <v/>
      </c>
      <c r="R2318" s="297" t="str">
        <f>_xlfn.IFNA(VLOOKUP($E:$E,'5'!$A:$F,3,0),"")</f>
        <v/>
      </c>
      <c r="S2318" s="297" t="str">
        <f>_xlfn.IFNA(VLOOKUP($E:$E,'6'!$A:$F,3,0),"")</f>
        <v/>
      </c>
      <c r="T2318" s="313">
        <v>1</v>
      </c>
      <c r="U2318" s="313">
        <v>10</v>
      </c>
      <c r="V2318" s="313">
        <v>50</v>
      </c>
      <c r="W2318" s="314">
        <v>7.0000000000000007E-2</v>
      </c>
      <c r="X2318" s="315">
        <v>2.2000000000000001E-4</v>
      </c>
      <c r="Y2318" s="749">
        <v>0</v>
      </c>
      <c r="Z2318" s="282"/>
      <c r="AA2318" s="316" t="s">
        <v>10390</v>
      </c>
      <c r="AB2318" s="282" t="s">
        <v>10389</v>
      </c>
      <c r="AC2318" s="317" t="s">
        <v>2081</v>
      </c>
      <c r="AD2318" s="318" t="s">
        <v>2739</v>
      </c>
      <c r="AE2318" s="319">
        <v>0</v>
      </c>
      <c r="AF2318" s="319" t="s">
        <v>11284</v>
      </c>
      <c r="AG2318" s="320">
        <v>0</v>
      </c>
      <c r="AH2318" s="321">
        <f t="shared" si="405"/>
        <v>0</v>
      </c>
      <c r="AI2318" s="287">
        <f>_xlfn.IFNA(VLOOKUP(AD:AD,грп!B:C,2,0),0)</f>
        <v>0</v>
      </c>
      <c r="AJ2318" s="607">
        <v>0</v>
      </c>
      <c r="AK2318" s="672" t="str">
        <f t="shared" si="402"/>
        <v>new</v>
      </c>
      <c r="AL2318" s="174"/>
    </row>
    <row r="2319" spans="1:38" s="4" customFormat="1" ht="11.45" customHeight="1" outlineLevel="1" x14ac:dyDescent="0.35">
      <c r="A2319" s="307" t="s">
        <v>10402</v>
      </c>
      <c r="B2319" s="308" t="s">
        <v>9746</v>
      </c>
      <c r="C2319" s="309" t="s">
        <v>21</v>
      </c>
      <c r="D2319" s="310" t="s">
        <v>11197</v>
      </c>
      <c r="E2319" s="322" t="s">
        <v>9479</v>
      </c>
      <c r="F2319" s="293"/>
      <c r="G2319" s="293"/>
      <c r="H2319" s="294"/>
      <c r="I2319" s="294" t="str">
        <f>IFERROR(_xlfn.IFNA(VLOOKUP($D:$D,history!$I:$Y,3,0),VLOOKUP(E:E,history!$H:$Y,4,0)),"--")</f>
        <v>--</v>
      </c>
      <c r="J2319" s="282" t="s">
        <v>5946</v>
      </c>
      <c r="K2319" s="282" t="str">
        <f t="shared" si="406"/>
        <v/>
      </c>
      <c r="L2319" s="312">
        <f t="shared" si="403"/>
        <v>0</v>
      </c>
      <c r="M2319" s="312">
        <f t="shared" si="404"/>
        <v>0</v>
      </c>
      <c r="N2319" s="297" t="str">
        <f>_xlfn.IFNA(VLOOKUP($E:$E,'1'!$A:$E,3,0),"")</f>
        <v/>
      </c>
      <c r="O2319" s="297" t="str">
        <f>_xlfn.IFNA(VLOOKUP($E:$E,'2'!$A:$E,3,0),"")</f>
        <v/>
      </c>
      <c r="P2319" s="297" t="str">
        <f>_xlfn.IFNA(VLOOKUP($E:$E,'3'!$A:$D,3,0),"")</f>
        <v/>
      </c>
      <c r="Q2319" s="297" t="str">
        <f>_xlfn.IFNA(VLOOKUP($E:$E,'4'!$A:$F,3,0),"")</f>
        <v/>
      </c>
      <c r="R2319" s="297" t="str">
        <f>_xlfn.IFNA(VLOOKUP($E:$E,'5'!$A:$F,3,0),"")</f>
        <v/>
      </c>
      <c r="S2319" s="297" t="str">
        <f>_xlfn.IFNA(VLOOKUP($E:$E,'6'!$A:$F,3,0),"")</f>
        <v/>
      </c>
      <c r="T2319" s="313">
        <v>1</v>
      </c>
      <c r="U2319" s="313">
        <v>10</v>
      </c>
      <c r="V2319" s="313">
        <v>50</v>
      </c>
      <c r="W2319" s="314">
        <v>0.08</v>
      </c>
      <c r="X2319" s="315">
        <v>2.2000000000000001E-4</v>
      </c>
      <c r="Y2319" s="749">
        <v>0</v>
      </c>
      <c r="Z2319" s="282"/>
      <c r="AA2319" s="316" t="s">
        <v>10390</v>
      </c>
      <c r="AB2319" s="282" t="s">
        <v>10389</v>
      </c>
      <c r="AC2319" s="317" t="s">
        <v>2081</v>
      </c>
      <c r="AD2319" s="318" t="s">
        <v>2739</v>
      </c>
      <c r="AE2319" s="319">
        <v>0</v>
      </c>
      <c r="AF2319" s="319" t="s">
        <v>11284</v>
      </c>
      <c r="AG2319" s="320">
        <v>0</v>
      </c>
      <c r="AH2319" s="321">
        <f t="shared" si="405"/>
        <v>0</v>
      </c>
      <c r="AI2319" s="287">
        <f>_xlfn.IFNA(VLOOKUP(AD:AD,грп!B:C,2,0),0)</f>
        <v>0</v>
      </c>
      <c r="AJ2319" s="607">
        <v>0</v>
      </c>
      <c r="AK2319" s="672" t="str">
        <f t="shared" si="402"/>
        <v>new</v>
      </c>
      <c r="AL2319" s="174"/>
    </row>
    <row r="2320" spans="1:38" s="4" customFormat="1" ht="11.45" customHeight="1" outlineLevel="1" x14ac:dyDescent="0.35">
      <c r="A2320" s="307" t="s">
        <v>10402</v>
      </c>
      <c r="B2320" s="308" t="s">
        <v>9747</v>
      </c>
      <c r="C2320" s="309" t="s">
        <v>21</v>
      </c>
      <c r="D2320" s="310" t="s">
        <v>11198</v>
      </c>
      <c r="E2320" s="322" t="s">
        <v>9480</v>
      </c>
      <c r="F2320" s="293"/>
      <c r="G2320" s="293"/>
      <c r="H2320" s="294"/>
      <c r="I2320" s="294" t="str">
        <f>IFERROR(_xlfn.IFNA(VLOOKUP($D:$D,history!$I:$Y,3,0),VLOOKUP(E:E,history!$H:$Y,4,0)),"--")</f>
        <v>--</v>
      </c>
      <c r="J2320" s="282" t="s">
        <v>5946</v>
      </c>
      <c r="K2320" s="282" t="str">
        <f t="shared" si="406"/>
        <v/>
      </c>
      <c r="L2320" s="312">
        <f t="shared" si="403"/>
        <v>0</v>
      </c>
      <c r="M2320" s="312">
        <f t="shared" si="404"/>
        <v>0</v>
      </c>
      <c r="N2320" s="297" t="str">
        <f>_xlfn.IFNA(VLOOKUP($E:$E,'1'!$A:$E,3,0),"")</f>
        <v/>
      </c>
      <c r="O2320" s="297" t="str">
        <f>_xlfn.IFNA(VLOOKUP($E:$E,'2'!$A:$E,3,0),"")</f>
        <v/>
      </c>
      <c r="P2320" s="297" t="str">
        <f>_xlfn.IFNA(VLOOKUP($E:$E,'3'!$A:$D,3,0),"")</f>
        <v/>
      </c>
      <c r="Q2320" s="297" t="str">
        <f>_xlfn.IFNA(VLOOKUP($E:$E,'4'!$A:$F,3,0),"")</f>
        <v/>
      </c>
      <c r="R2320" s="297" t="str">
        <f>_xlfn.IFNA(VLOOKUP($E:$E,'5'!$A:$F,3,0),"")</f>
        <v/>
      </c>
      <c r="S2320" s="297" t="str">
        <f>_xlfn.IFNA(VLOOKUP($E:$E,'6'!$A:$F,3,0),"")</f>
        <v/>
      </c>
      <c r="T2320" s="313">
        <v>1</v>
      </c>
      <c r="U2320" s="313">
        <v>10</v>
      </c>
      <c r="V2320" s="313">
        <v>50</v>
      </c>
      <c r="W2320" s="314">
        <v>7.0000000000000007E-2</v>
      </c>
      <c r="X2320" s="315">
        <v>2.2000000000000001E-4</v>
      </c>
      <c r="Y2320" s="749">
        <v>0</v>
      </c>
      <c r="Z2320" s="282"/>
      <c r="AA2320" s="316" t="s">
        <v>10390</v>
      </c>
      <c r="AB2320" s="282" t="s">
        <v>10389</v>
      </c>
      <c r="AC2320" s="317" t="s">
        <v>2081</v>
      </c>
      <c r="AD2320" s="318" t="s">
        <v>2739</v>
      </c>
      <c r="AE2320" s="319">
        <v>0</v>
      </c>
      <c r="AF2320" s="319" t="s">
        <v>11284</v>
      </c>
      <c r="AG2320" s="320">
        <v>0</v>
      </c>
      <c r="AH2320" s="321">
        <f t="shared" si="405"/>
        <v>0</v>
      </c>
      <c r="AI2320" s="287">
        <f>_xlfn.IFNA(VLOOKUP(AD:AD,грп!B:C,2,0),0)</f>
        <v>0</v>
      </c>
      <c r="AJ2320" s="607">
        <v>0</v>
      </c>
      <c r="AK2320" s="672" t="str">
        <f t="shared" si="402"/>
        <v>new</v>
      </c>
      <c r="AL2320" s="174"/>
    </row>
    <row r="2321" spans="1:38" s="4" customFormat="1" ht="11.45" customHeight="1" outlineLevel="1" x14ac:dyDescent="0.35">
      <c r="A2321" s="307" t="s">
        <v>10402</v>
      </c>
      <c r="B2321" s="308" t="s">
        <v>9748</v>
      </c>
      <c r="C2321" s="309" t="s">
        <v>21</v>
      </c>
      <c r="D2321" s="310" t="s">
        <v>11199</v>
      </c>
      <c r="E2321" s="322" t="s">
        <v>9481</v>
      </c>
      <c r="F2321" s="293"/>
      <c r="G2321" s="293"/>
      <c r="H2321" s="294"/>
      <c r="I2321" s="294" t="str">
        <f>IFERROR(_xlfn.IFNA(VLOOKUP($D:$D,history!$I:$Y,3,0),VLOOKUP(E:E,history!$H:$Y,4,0)),"--")</f>
        <v>--</v>
      </c>
      <c r="J2321" s="282" t="s">
        <v>5946</v>
      </c>
      <c r="K2321" s="282" t="str">
        <f t="shared" si="406"/>
        <v/>
      </c>
      <c r="L2321" s="312">
        <f t="shared" si="403"/>
        <v>0</v>
      </c>
      <c r="M2321" s="312">
        <f t="shared" si="404"/>
        <v>0</v>
      </c>
      <c r="N2321" s="297" t="str">
        <f>_xlfn.IFNA(VLOOKUP($E:$E,'1'!$A:$E,3,0),"")</f>
        <v/>
      </c>
      <c r="O2321" s="297" t="str">
        <f>_xlfn.IFNA(VLOOKUP($E:$E,'2'!$A:$E,3,0),"")</f>
        <v/>
      </c>
      <c r="P2321" s="297" t="str">
        <f>_xlfn.IFNA(VLOOKUP($E:$E,'3'!$A:$D,3,0),"")</f>
        <v/>
      </c>
      <c r="Q2321" s="297" t="str">
        <f>_xlfn.IFNA(VLOOKUP($E:$E,'4'!$A:$F,3,0),"")</f>
        <v/>
      </c>
      <c r="R2321" s="297" t="str">
        <f>_xlfn.IFNA(VLOOKUP($E:$E,'5'!$A:$F,3,0),"")</f>
        <v/>
      </c>
      <c r="S2321" s="297" t="str">
        <f>_xlfn.IFNA(VLOOKUP($E:$E,'6'!$A:$F,3,0),"")</f>
        <v/>
      </c>
      <c r="T2321" s="313">
        <v>1</v>
      </c>
      <c r="U2321" s="313">
        <v>10</v>
      </c>
      <c r="V2321" s="313">
        <v>50</v>
      </c>
      <c r="W2321" s="314">
        <v>0.08</v>
      </c>
      <c r="X2321" s="315">
        <v>2.2000000000000001E-4</v>
      </c>
      <c r="Y2321" s="749">
        <v>0</v>
      </c>
      <c r="Z2321" s="282"/>
      <c r="AA2321" s="316" t="s">
        <v>10390</v>
      </c>
      <c r="AB2321" s="282" t="s">
        <v>10389</v>
      </c>
      <c r="AC2321" s="317" t="s">
        <v>2081</v>
      </c>
      <c r="AD2321" s="318" t="s">
        <v>2739</v>
      </c>
      <c r="AE2321" s="319">
        <v>0</v>
      </c>
      <c r="AF2321" s="319" t="s">
        <v>11284</v>
      </c>
      <c r="AG2321" s="320">
        <v>0</v>
      </c>
      <c r="AH2321" s="321">
        <f t="shared" si="405"/>
        <v>0</v>
      </c>
      <c r="AI2321" s="287">
        <f>_xlfn.IFNA(VLOOKUP(AD:AD,грп!B:C,2,0),0)</f>
        <v>0</v>
      </c>
      <c r="AJ2321" s="607">
        <v>0</v>
      </c>
      <c r="AK2321" s="672" t="str">
        <f t="shared" si="402"/>
        <v>new</v>
      </c>
      <c r="AL2321" s="174"/>
    </row>
    <row r="2322" spans="1:38" s="4" customFormat="1" ht="11.45" customHeight="1" outlineLevel="1" x14ac:dyDescent="0.35">
      <c r="A2322" s="307" t="s">
        <v>10402</v>
      </c>
      <c r="B2322" s="308" t="s">
        <v>9749</v>
      </c>
      <c r="C2322" s="309" t="s">
        <v>21</v>
      </c>
      <c r="D2322" s="310" t="s">
        <v>11200</v>
      </c>
      <c r="E2322" s="322" t="s">
        <v>9482</v>
      </c>
      <c r="F2322" s="293"/>
      <c r="G2322" s="293"/>
      <c r="H2322" s="294"/>
      <c r="I2322" s="294" t="str">
        <f>IFERROR(_xlfn.IFNA(VLOOKUP($D:$D,history!$I:$Y,3,0),VLOOKUP(E:E,history!$H:$Y,4,0)),"--")</f>
        <v>--</v>
      </c>
      <c r="J2322" s="282" t="s">
        <v>5946</v>
      </c>
      <c r="K2322" s="282" t="str">
        <f t="shared" si="406"/>
        <v/>
      </c>
      <c r="L2322" s="312">
        <f t="shared" si="403"/>
        <v>0</v>
      </c>
      <c r="M2322" s="312">
        <f t="shared" si="404"/>
        <v>0</v>
      </c>
      <c r="N2322" s="297" t="str">
        <f>_xlfn.IFNA(VLOOKUP($E:$E,'1'!$A:$E,3,0),"")</f>
        <v/>
      </c>
      <c r="O2322" s="297" t="str">
        <f>_xlfn.IFNA(VLOOKUP($E:$E,'2'!$A:$E,3,0),"")</f>
        <v/>
      </c>
      <c r="P2322" s="297" t="str">
        <f>_xlfn.IFNA(VLOOKUP($E:$E,'3'!$A:$D,3,0),"")</f>
        <v/>
      </c>
      <c r="Q2322" s="297" t="str">
        <f>_xlfn.IFNA(VLOOKUP($E:$E,'4'!$A:$F,3,0),"")</f>
        <v/>
      </c>
      <c r="R2322" s="297" t="str">
        <f>_xlfn.IFNA(VLOOKUP($E:$E,'5'!$A:$F,3,0),"")</f>
        <v/>
      </c>
      <c r="S2322" s="297" t="str">
        <f>_xlfn.IFNA(VLOOKUP($E:$E,'6'!$A:$F,3,0),"")</f>
        <v/>
      </c>
      <c r="T2322" s="313">
        <v>1</v>
      </c>
      <c r="U2322" s="313">
        <v>10</v>
      </c>
      <c r="V2322" s="313">
        <v>50</v>
      </c>
      <c r="W2322" s="314">
        <v>0.12</v>
      </c>
      <c r="X2322" s="315">
        <v>2.2000000000000001E-4</v>
      </c>
      <c r="Y2322" s="749">
        <v>0</v>
      </c>
      <c r="Z2322" s="282"/>
      <c r="AA2322" s="316" t="s">
        <v>10390</v>
      </c>
      <c r="AB2322" s="282" t="s">
        <v>10389</v>
      </c>
      <c r="AC2322" s="317" t="s">
        <v>2081</v>
      </c>
      <c r="AD2322" s="318" t="s">
        <v>2739</v>
      </c>
      <c r="AE2322" s="319">
        <v>0</v>
      </c>
      <c r="AF2322" s="319" t="s">
        <v>11284</v>
      </c>
      <c r="AG2322" s="320">
        <v>0</v>
      </c>
      <c r="AH2322" s="321">
        <f t="shared" si="405"/>
        <v>0</v>
      </c>
      <c r="AI2322" s="287">
        <f>_xlfn.IFNA(VLOOKUP(AD:AD,грп!B:C,2,0),0)</f>
        <v>0</v>
      </c>
      <c r="AJ2322" s="607">
        <v>0</v>
      </c>
      <c r="AK2322" s="672" t="str">
        <f t="shared" si="402"/>
        <v>new</v>
      </c>
      <c r="AL2322" s="174"/>
    </row>
    <row r="2323" spans="1:38" s="4" customFormat="1" ht="11.45" customHeight="1" outlineLevel="1" x14ac:dyDescent="0.35">
      <c r="A2323" s="307" t="s">
        <v>10402</v>
      </c>
      <c r="B2323" s="308" t="s">
        <v>9750</v>
      </c>
      <c r="C2323" s="309" t="s">
        <v>21</v>
      </c>
      <c r="D2323" s="310" t="s">
        <v>11201</v>
      </c>
      <c r="E2323" s="322" t="s">
        <v>9483</v>
      </c>
      <c r="F2323" s="293"/>
      <c r="G2323" s="293"/>
      <c r="H2323" s="294"/>
      <c r="I2323" s="294" t="str">
        <f>IFERROR(_xlfn.IFNA(VLOOKUP($D:$D,history!$I:$Y,3,0),VLOOKUP(E:E,history!$H:$Y,4,0)),"--")</f>
        <v>--</v>
      </c>
      <c r="J2323" s="282" t="s">
        <v>5946</v>
      </c>
      <c r="K2323" s="282" t="str">
        <f t="shared" si="406"/>
        <v/>
      </c>
      <c r="L2323" s="312">
        <f t="shared" si="403"/>
        <v>0</v>
      </c>
      <c r="M2323" s="312">
        <f t="shared" si="404"/>
        <v>0</v>
      </c>
      <c r="N2323" s="297" t="str">
        <f>_xlfn.IFNA(VLOOKUP($E:$E,'1'!$A:$E,3,0),"")</f>
        <v/>
      </c>
      <c r="O2323" s="297" t="str">
        <f>_xlfn.IFNA(VLOOKUP($E:$E,'2'!$A:$E,3,0),"")</f>
        <v/>
      </c>
      <c r="P2323" s="297" t="str">
        <f>_xlfn.IFNA(VLOOKUP($E:$E,'3'!$A:$D,3,0),"")</f>
        <v/>
      </c>
      <c r="Q2323" s="297" t="str">
        <f>_xlfn.IFNA(VLOOKUP($E:$E,'4'!$A:$F,3,0),"")</f>
        <v/>
      </c>
      <c r="R2323" s="297" t="str">
        <f>_xlfn.IFNA(VLOOKUP($E:$E,'5'!$A:$F,3,0),"")</f>
        <v/>
      </c>
      <c r="S2323" s="297" t="str">
        <f>_xlfn.IFNA(VLOOKUP($E:$E,'6'!$A:$F,3,0),"")</f>
        <v/>
      </c>
      <c r="T2323" s="313">
        <v>1</v>
      </c>
      <c r="U2323" s="313">
        <v>10</v>
      </c>
      <c r="V2323" s="313">
        <v>50</v>
      </c>
      <c r="W2323" s="314">
        <v>7.0000000000000007E-2</v>
      </c>
      <c r="X2323" s="315">
        <v>2.1000000000000001E-4</v>
      </c>
      <c r="Y2323" s="749">
        <v>0</v>
      </c>
      <c r="Z2323" s="282"/>
      <c r="AA2323" s="316" t="s">
        <v>10390</v>
      </c>
      <c r="AB2323" s="282" t="s">
        <v>10389</v>
      </c>
      <c r="AC2323" s="317" t="s">
        <v>2081</v>
      </c>
      <c r="AD2323" s="318" t="s">
        <v>2739</v>
      </c>
      <c r="AE2323" s="319">
        <v>0</v>
      </c>
      <c r="AF2323" s="319" t="s">
        <v>11284</v>
      </c>
      <c r="AG2323" s="320">
        <v>0</v>
      </c>
      <c r="AH2323" s="321">
        <f t="shared" si="405"/>
        <v>0</v>
      </c>
      <c r="AI2323" s="287">
        <f>_xlfn.IFNA(VLOOKUP(AD:AD,грп!B:C,2,0),0)</f>
        <v>0</v>
      </c>
      <c r="AJ2323" s="607">
        <v>0</v>
      </c>
      <c r="AK2323" s="672" t="str">
        <f t="shared" si="402"/>
        <v>new</v>
      </c>
      <c r="AL2323" s="174"/>
    </row>
    <row r="2324" spans="1:38" s="4" customFormat="1" ht="11.45" customHeight="1" outlineLevel="1" x14ac:dyDescent="0.35">
      <c r="A2324" s="307" t="s">
        <v>10402</v>
      </c>
      <c r="B2324" s="308" t="s">
        <v>9751</v>
      </c>
      <c r="C2324" s="309" t="s">
        <v>21</v>
      </c>
      <c r="D2324" s="310" t="s">
        <v>11202</v>
      </c>
      <c r="E2324" s="322" t="s">
        <v>9484</v>
      </c>
      <c r="F2324" s="293"/>
      <c r="G2324" s="293"/>
      <c r="H2324" s="294"/>
      <c r="I2324" s="294" t="str">
        <f>IFERROR(_xlfn.IFNA(VLOOKUP($D:$D,history!$I:$Y,3,0),VLOOKUP(E:E,history!$H:$Y,4,0)),"--")</f>
        <v>--</v>
      </c>
      <c r="J2324" s="282" t="s">
        <v>5946</v>
      </c>
      <c r="K2324" s="282" t="str">
        <f t="shared" si="406"/>
        <v/>
      </c>
      <c r="L2324" s="312">
        <f t="shared" si="403"/>
        <v>0</v>
      </c>
      <c r="M2324" s="312">
        <f t="shared" si="404"/>
        <v>0</v>
      </c>
      <c r="N2324" s="297" t="str">
        <f>_xlfn.IFNA(VLOOKUP($E:$E,'1'!$A:$E,3,0),"")</f>
        <v/>
      </c>
      <c r="O2324" s="297" t="str">
        <f>_xlfn.IFNA(VLOOKUP($E:$E,'2'!$A:$E,3,0),"")</f>
        <v/>
      </c>
      <c r="P2324" s="297" t="str">
        <f>_xlfn.IFNA(VLOOKUP($E:$E,'3'!$A:$D,3,0),"")</f>
        <v/>
      </c>
      <c r="Q2324" s="297" t="str">
        <f>_xlfn.IFNA(VLOOKUP($E:$E,'4'!$A:$F,3,0),"")</f>
        <v/>
      </c>
      <c r="R2324" s="297" t="str">
        <f>_xlfn.IFNA(VLOOKUP($E:$E,'5'!$A:$F,3,0),"")</f>
        <v/>
      </c>
      <c r="S2324" s="297" t="str">
        <f>_xlfn.IFNA(VLOOKUP($E:$E,'6'!$A:$F,3,0),"")</f>
        <v/>
      </c>
      <c r="T2324" s="313">
        <v>1</v>
      </c>
      <c r="U2324" s="313">
        <v>10</v>
      </c>
      <c r="V2324" s="313">
        <v>50</v>
      </c>
      <c r="W2324" s="314">
        <v>7.0000000000000007E-2</v>
      </c>
      <c r="X2324" s="315">
        <v>2.1000000000000001E-4</v>
      </c>
      <c r="Y2324" s="749">
        <v>0</v>
      </c>
      <c r="Z2324" s="282"/>
      <c r="AA2324" s="316" t="s">
        <v>10390</v>
      </c>
      <c r="AB2324" s="282" t="s">
        <v>10389</v>
      </c>
      <c r="AC2324" s="317" t="s">
        <v>2081</v>
      </c>
      <c r="AD2324" s="318" t="s">
        <v>2739</v>
      </c>
      <c r="AE2324" s="319">
        <v>0</v>
      </c>
      <c r="AF2324" s="319" t="s">
        <v>11284</v>
      </c>
      <c r="AG2324" s="320">
        <v>0</v>
      </c>
      <c r="AH2324" s="321">
        <f t="shared" si="405"/>
        <v>0</v>
      </c>
      <c r="AI2324" s="287">
        <f>_xlfn.IFNA(VLOOKUP(AD:AD,грп!B:C,2,0),0)</f>
        <v>0</v>
      </c>
      <c r="AJ2324" s="607">
        <v>0</v>
      </c>
      <c r="AK2324" s="672" t="str">
        <f t="shared" si="402"/>
        <v>new</v>
      </c>
      <c r="AL2324" s="174"/>
    </row>
    <row r="2325" spans="1:38" s="4" customFormat="1" ht="11.45" customHeight="1" outlineLevel="1" x14ac:dyDescent="0.35">
      <c r="A2325" s="307" t="s">
        <v>10402</v>
      </c>
      <c r="B2325" s="308" t="s">
        <v>9752</v>
      </c>
      <c r="C2325" s="309" t="s">
        <v>21</v>
      </c>
      <c r="D2325" s="310" t="s">
        <v>11203</v>
      </c>
      <c r="E2325" s="322" t="s">
        <v>9485</v>
      </c>
      <c r="F2325" s="293"/>
      <c r="G2325" s="293"/>
      <c r="H2325" s="294"/>
      <c r="I2325" s="294" t="str">
        <f>IFERROR(_xlfn.IFNA(VLOOKUP($D:$D,history!$I:$Y,3,0),VLOOKUP(E:E,history!$H:$Y,4,0)),"--")</f>
        <v>--</v>
      </c>
      <c r="J2325" s="282" t="s">
        <v>5946</v>
      </c>
      <c r="K2325" s="282" t="str">
        <f t="shared" si="406"/>
        <v/>
      </c>
      <c r="L2325" s="312">
        <f t="shared" si="403"/>
        <v>0</v>
      </c>
      <c r="M2325" s="312">
        <f t="shared" si="404"/>
        <v>0</v>
      </c>
      <c r="N2325" s="297" t="str">
        <f>_xlfn.IFNA(VLOOKUP($E:$E,'1'!$A:$E,3,0),"")</f>
        <v/>
      </c>
      <c r="O2325" s="297" t="str">
        <f>_xlfn.IFNA(VLOOKUP($E:$E,'2'!$A:$E,3,0),"")</f>
        <v/>
      </c>
      <c r="P2325" s="297" t="str">
        <f>_xlfn.IFNA(VLOOKUP($E:$E,'3'!$A:$D,3,0),"")</f>
        <v/>
      </c>
      <c r="Q2325" s="297" t="str">
        <f>_xlfn.IFNA(VLOOKUP($E:$E,'4'!$A:$F,3,0),"")</f>
        <v/>
      </c>
      <c r="R2325" s="297" t="str">
        <f>_xlfn.IFNA(VLOOKUP($E:$E,'5'!$A:$F,3,0),"")</f>
        <v/>
      </c>
      <c r="S2325" s="297" t="str">
        <f>_xlfn.IFNA(VLOOKUP($E:$E,'6'!$A:$F,3,0),"")</f>
        <v/>
      </c>
      <c r="T2325" s="313">
        <v>1</v>
      </c>
      <c r="U2325" s="313">
        <v>10</v>
      </c>
      <c r="V2325" s="313">
        <v>50</v>
      </c>
      <c r="W2325" s="314">
        <v>7.0000000000000007E-2</v>
      </c>
      <c r="X2325" s="315">
        <v>2.1000000000000001E-4</v>
      </c>
      <c r="Y2325" s="749">
        <v>0</v>
      </c>
      <c r="Z2325" s="282"/>
      <c r="AA2325" s="316" t="s">
        <v>10390</v>
      </c>
      <c r="AB2325" s="282" t="s">
        <v>10389</v>
      </c>
      <c r="AC2325" s="317" t="s">
        <v>2081</v>
      </c>
      <c r="AD2325" s="318" t="s">
        <v>2739</v>
      </c>
      <c r="AE2325" s="319">
        <v>0</v>
      </c>
      <c r="AF2325" s="319" t="s">
        <v>11284</v>
      </c>
      <c r="AG2325" s="320">
        <v>0</v>
      </c>
      <c r="AH2325" s="321">
        <f t="shared" si="405"/>
        <v>0</v>
      </c>
      <c r="AI2325" s="287">
        <f>_xlfn.IFNA(VLOOKUP(AD:AD,грп!B:C,2,0),0)</f>
        <v>0</v>
      </c>
      <c r="AJ2325" s="607">
        <v>0</v>
      </c>
      <c r="AK2325" s="672" t="str">
        <f t="shared" si="402"/>
        <v>new</v>
      </c>
      <c r="AL2325" s="174"/>
    </row>
    <row r="2326" spans="1:38" s="4" customFormat="1" ht="11.45" customHeight="1" outlineLevel="1" x14ac:dyDescent="0.35">
      <c r="A2326" s="307" t="s">
        <v>10402</v>
      </c>
      <c r="B2326" s="308" t="s">
        <v>9753</v>
      </c>
      <c r="C2326" s="309" t="s">
        <v>21</v>
      </c>
      <c r="D2326" s="310" t="s">
        <v>11204</v>
      </c>
      <c r="E2326" s="322" t="s">
        <v>9486</v>
      </c>
      <c r="F2326" s="293"/>
      <c r="G2326" s="293"/>
      <c r="H2326" s="294"/>
      <c r="I2326" s="294" t="str">
        <f>IFERROR(_xlfn.IFNA(VLOOKUP($D:$D,history!$I:$Y,3,0),VLOOKUP(E:E,history!$H:$Y,4,0)),"--")</f>
        <v>--</v>
      </c>
      <c r="J2326" s="282" t="s">
        <v>5946</v>
      </c>
      <c r="K2326" s="282" t="str">
        <f t="shared" si="406"/>
        <v/>
      </c>
      <c r="L2326" s="312">
        <f t="shared" ref="L2326:L2356" si="407">IF($A$3="ИМ",ROUND($Y2326*(1-($L$6-$F$4))*(1-$F$3)*(1+$AG$2),2),ROUND($M2326*(1-($L$6-$F$4))*(1-$F$3)*(1+$AG$2),2))</f>
        <v>0</v>
      </c>
      <c r="M2326" s="312">
        <f t="shared" ref="M2326:M2356" si="408">ROUND(IF($A$3="РЕГИОНЫ",AG2326*$AG$3*$AG$1,IF(AI2326=0,AG2326*$AG$3*$AG$1,AG2326*$AG$3*(1-5%)*$AG$1)),2)</f>
        <v>0</v>
      </c>
      <c r="N2326" s="297" t="str">
        <f>_xlfn.IFNA(VLOOKUP($E:$E,'1'!$A:$E,3,0),"")</f>
        <v/>
      </c>
      <c r="O2326" s="297" t="str">
        <f>_xlfn.IFNA(VLOOKUP($E:$E,'2'!$A:$E,3,0),"")</f>
        <v/>
      </c>
      <c r="P2326" s="297" t="str">
        <f>_xlfn.IFNA(VLOOKUP($E:$E,'3'!$A:$D,3,0),"")</f>
        <v/>
      </c>
      <c r="Q2326" s="297" t="str">
        <f>_xlfn.IFNA(VLOOKUP($E:$E,'4'!$A:$F,3,0),"")</f>
        <v/>
      </c>
      <c r="R2326" s="297" t="str">
        <f>_xlfn.IFNA(VLOOKUP($E:$E,'5'!$A:$F,3,0),"")</f>
        <v/>
      </c>
      <c r="S2326" s="297" t="str">
        <f>_xlfn.IFNA(VLOOKUP($E:$E,'6'!$A:$F,3,0),"")</f>
        <v/>
      </c>
      <c r="T2326" s="313">
        <v>1</v>
      </c>
      <c r="U2326" s="313">
        <v>10</v>
      </c>
      <c r="V2326" s="313">
        <v>50</v>
      </c>
      <c r="W2326" s="314">
        <v>7.0000000000000007E-2</v>
      </c>
      <c r="X2326" s="315">
        <v>2.1000000000000001E-4</v>
      </c>
      <c r="Y2326" s="749">
        <v>0</v>
      </c>
      <c r="Z2326" s="282"/>
      <c r="AA2326" s="316" t="s">
        <v>10390</v>
      </c>
      <c r="AB2326" s="282" t="s">
        <v>10389</v>
      </c>
      <c r="AC2326" s="317" t="s">
        <v>2081</v>
      </c>
      <c r="AD2326" s="318" t="s">
        <v>2739</v>
      </c>
      <c r="AE2326" s="319">
        <v>0</v>
      </c>
      <c r="AF2326" s="319" t="s">
        <v>11284</v>
      </c>
      <c r="AG2326" s="320">
        <v>0</v>
      </c>
      <c r="AH2326" s="321">
        <f t="shared" ref="AH2326:AH2356" si="409">IF($A$3="РЕГИОНЫ",ROUND($AG2326*(1-($L$6-$F$4))*(1-$F$3)*(1+$AG$2)*$AG$1,2),0)</f>
        <v>0</v>
      </c>
      <c r="AI2326" s="287">
        <f>_xlfn.IFNA(VLOOKUP(AD:AD,грп!B:C,2,0),0)</f>
        <v>0</v>
      </c>
      <c r="AJ2326" s="607">
        <v>0</v>
      </c>
      <c r="AK2326" s="672" t="str">
        <f t="shared" si="402"/>
        <v>new</v>
      </c>
      <c r="AL2326" s="174"/>
    </row>
    <row r="2327" spans="1:38" s="4" customFormat="1" ht="11.45" customHeight="1" outlineLevel="1" x14ac:dyDescent="0.35">
      <c r="A2327" s="307" t="s">
        <v>10402</v>
      </c>
      <c r="B2327" s="308" t="s">
        <v>9754</v>
      </c>
      <c r="C2327" s="309" t="s">
        <v>21</v>
      </c>
      <c r="D2327" s="310" t="s">
        <v>11205</v>
      </c>
      <c r="E2327" s="322" t="s">
        <v>9487</v>
      </c>
      <c r="F2327" s="293"/>
      <c r="G2327" s="293"/>
      <c r="H2327" s="294"/>
      <c r="I2327" s="294" t="str">
        <f>IFERROR(_xlfn.IFNA(VLOOKUP($D:$D,history!$I:$Y,3,0),VLOOKUP(E:E,history!$H:$Y,4,0)),"--")</f>
        <v>--</v>
      </c>
      <c r="J2327" s="282" t="s">
        <v>5946</v>
      </c>
      <c r="K2327" s="282" t="str">
        <f t="shared" si="406"/>
        <v/>
      </c>
      <c r="L2327" s="312">
        <f t="shared" si="407"/>
        <v>0</v>
      </c>
      <c r="M2327" s="312">
        <f t="shared" si="408"/>
        <v>0</v>
      </c>
      <c r="N2327" s="297" t="str">
        <f>_xlfn.IFNA(VLOOKUP($E:$E,'1'!$A:$E,3,0),"")</f>
        <v/>
      </c>
      <c r="O2327" s="297" t="str">
        <f>_xlfn.IFNA(VLOOKUP($E:$E,'2'!$A:$E,3,0),"")</f>
        <v/>
      </c>
      <c r="P2327" s="297" t="str">
        <f>_xlfn.IFNA(VLOOKUP($E:$E,'3'!$A:$D,3,0),"")</f>
        <v/>
      </c>
      <c r="Q2327" s="297" t="str">
        <f>_xlfn.IFNA(VLOOKUP($E:$E,'4'!$A:$F,3,0),"")</f>
        <v/>
      </c>
      <c r="R2327" s="297" t="str">
        <f>_xlfn.IFNA(VLOOKUP($E:$E,'5'!$A:$F,3,0),"")</f>
        <v/>
      </c>
      <c r="S2327" s="297" t="str">
        <f>_xlfn.IFNA(VLOOKUP($E:$E,'6'!$A:$F,3,0),"")</f>
        <v/>
      </c>
      <c r="T2327" s="313">
        <v>1</v>
      </c>
      <c r="U2327" s="313">
        <v>10</v>
      </c>
      <c r="V2327" s="313">
        <v>50</v>
      </c>
      <c r="W2327" s="314">
        <v>0.08</v>
      </c>
      <c r="X2327" s="315">
        <v>2.1000000000000001E-4</v>
      </c>
      <c r="Y2327" s="749">
        <v>0</v>
      </c>
      <c r="Z2327" s="282"/>
      <c r="AA2327" s="316" t="s">
        <v>10390</v>
      </c>
      <c r="AB2327" s="282" t="s">
        <v>10389</v>
      </c>
      <c r="AC2327" s="317" t="s">
        <v>2081</v>
      </c>
      <c r="AD2327" s="318" t="s">
        <v>2739</v>
      </c>
      <c r="AE2327" s="319">
        <v>0</v>
      </c>
      <c r="AF2327" s="319" t="s">
        <v>11284</v>
      </c>
      <c r="AG2327" s="320">
        <v>0</v>
      </c>
      <c r="AH2327" s="321">
        <f t="shared" si="409"/>
        <v>0</v>
      </c>
      <c r="AI2327" s="287">
        <f>_xlfn.IFNA(VLOOKUP(AD:AD,грп!B:C,2,0),0)</f>
        <v>0</v>
      </c>
      <c r="AJ2327" s="607">
        <v>0</v>
      </c>
      <c r="AK2327" s="672" t="str">
        <f t="shared" si="402"/>
        <v>new</v>
      </c>
      <c r="AL2327" s="174"/>
    </row>
    <row r="2328" spans="1:38" s="4" customFormat="1" ht="11.45" customHeight="1" outlineLevel="1" x14ac:dyDescent="0.35">
      <c r="A2328" s="307" t="s">
        <v>10402</v>
      </c>
      <c r="B2328" s="308" t="s">
        <v>9755</v>
      </c>
      <c r="C2328" s="309" t="s">
        <v>21</v>
      </c>
      <c r="D2328" s="310" t="s">
        <v>11206</v>
      </c>
      <c r="E2328" s="322" t="s">
        <v>9488</v>
      </c>
      <c r="F2328" s="293"/>
      <c r="G2328" s="293"/>
      <c r="H2328" s="294"/>
      <c r="I2328" s="294" t="str">
        <f>IFERROR(_xlfn.IFNA(VLOOKUP($D:$D,history!$I:$Y,3,0),VLOOKUP(E:E,history!$H:$Y,4,0)),"--")</f>
        <v>--</v>
      </c>
      <c r="J2328" s="282" t="s">
        <v>5946</v>
      </c>
      <c r="K2328" s="282" t="str">
        <f t="shared" si="406"/>
        <v/>
      </c>
      <c r="L2328" s="312">
        <f t="shared" si="407"/>
        <v>0</v>
      </c>
      <c r="M2328" s="312">
        <f t="shared" si="408"/>
        <v>0</v>
      </c>
      <c r="N2328" s="297" t="str">
        <f>_xlfn.IFNA(VLOOKUP($E:$E,'1'!$A:$E,3,0),"")</f>
        <v/>
      </c>
      <c r="O2328" s="297" t="str">
        <f>_xlfn.IFNA(VLOOKUP($E:$E,'2'!$A:$E,3,0),"")</f>
        <v/>
      </c>
      <c r="P2328" s="297" t="str">
        <f>_xlfn.IFNA(VLOOKUP($E:$E,'3'!$A:$D,3,0),"")</f>
        <v/>
      </c>
      <c r="Q2328" s="297" t="str">
        <f>_xlfn.IFNA(VLOOKUP($E:$E,'4'!$A:$F,3,0),"")</f>
        <v/>
      </c>
      <c r="R2328" s="297" t="str">
        <f>_xlfn.IFNA(VLOOKUP($E:$E,'5'!$A:$F,3,0),"")</f>
        <v/>
      </c>
      <c r="S2328" s="297" t="str">
        <f>_xlfn.IFNA(VLOOKUP($E:$E,'6'!$A:$F,3,0),"")</f>
        <v/>
      </c>
      <c r="T2328" s="313">
        <v>1</v>
      </c>
      <c r="U2328" s="313">
        <v>10</v>
      </c>
      <c r="V2328" s="313">
        <v>50</v>
      </c>
      <c r="W2328" s="314">
        <v>0.06</v>
      </c>
      <c r="X2328" s="315">
        <v>2.1000000000000001E-4</v>
      </c>
      <c r="Y2328" s="749">
        <v>0</v>
      </c>
      <c r="Z2328" s="282"/>
      <c r="AA2328" s="316" t="s">
        <v>10390</v>
      </c>
      <c r="AB2328" s="282" t="s">
        <v>10389</v>
      </c>
      <c r="AC2328" s="317" t="s">
        <v>2081</v>
      </c>
      <c r="AD2328" s="318" t="s">
        <v>2739</v>
      </c>
      <c r="AE2328" s="319">
        <v>0</v>
      </c>
      <c r="AF2328" s="319" t="s">
        <v>11284</v>
      </c>
      <c r="AG2328" s="320">
        <v>0</v>
      </c>
      <c r="AH2328" s="321">
        <f t="shared" si="409"/>
        <v>0</v>
      </c>
      <c r="AI2328" s="287">
        <f>_xlfn.IFNA(VLOOKUP(AD:AD,грп!B:C,2,0),0)</f>
        <v>0</v>
      </c>
      <c r="AJ2328" s="607">
        <v>0</v>
      </c>
      <c r="AK2328" s="672" t="str">
        <f t="shared" si="402"/>
        <v>new</v>
      </c>
      <c r="AL2328" s="174"/>
    </row>
    <row r="2329" spans="1:38" s="4" customFormat="1" ht="11.45" customHeight="1" outlineLevel="1" x14ac:dyDescent="0.35">
      <c r="A2329" s="307" t="s">
        <v>10402</v>
      </c>
      <c r="B2329" s="308" t="s">
        <v>9756</v>
      </c>
      <c r="C2329" s="309" t="s">
        <v>21</v>
      </c>
      <c r="D2329" s="310" t="s">
        <v>11207</v>
      </c>
      <c r="E2329" s="322" t="s">
        <v>9489</v>
      </c>
      <c r="F2329" s="293"/>
      <c r="G2329" s="293"/>
      <c r="H2329" s="294"/>
      <c r="I2329" s="294" t="str">
        <f>IFERROR(_xlfn.IFNA(VLOOKUP($D:$D,history!$I:$Y,3,0),VLOOKUP(E:E,history!$H:$Y,4,0)),"--")</f>
        <v>--</v>
      </c>
      <c r="J2329" s="282" t="s">
        <v>5946</v>
      </c>
      <c r="K2329" s="282" t="str">
        <f t="shared" si="406"/>
        <v/>
      </c>
      <c r="L2329" s="312">
        <f t="shared" si="407"/>
        <v>0</v>
      </c>
      <c r="M2329" s="312">
        <f t="shared" si="408"/>
        <v>0</v>
      </c>
      <c r="N2329" s="297" t="str">
        <f>_xlfn.IFNA(VLOOKUP($E:$E,'1'!$A:$E,3,0),"")</f>
        <v/>
      </c>
      <c r="O2329" s="297" t="str">
        <f>_xlfn.IFNA(VLOOKUP($E:$E,'2'!$A:$E,3,0),"")</f>
        <v/>
      </c>
      <c r="P2329" s="297" t="str">
        <f>_xlfn.IFNA(VLOOKUP($E:$E,'3'!$A:$D,3,0),"")</f>
        <v/>
      </c>
      <c r="Q2329" s="297" t="str">
        <f>_xlfn.IFNA(VLOOKUP($E:$E,'4'!$A:$F,3,0),"")</f>
        <v/>
      </c>
      <c r="R2329" s="297" t="str">
        <f>_xlfn.IFNA(VLOOKUP($E:$E,'5'!$A:$F,3,0),"")</f>
        <v/>
      </c>
      <c r="S2329" s="297" t="str">
        <f>_xlfn.IFNA(VLOOKUP($E:$E,'6'!$A:$F,3,0),"")</f>
        <v/>
      </c>
      <c r="T2329" s="313">
        <v>1</v>
      </c>
      <c r="U2329" s="313">
        <v>10</v>
      </c>
      <c r="V2329" s="313">
        <v>50</v>
      </c>
      <c r="W2329" s="314">
        <v>0.08</v>
      </c>
      <c r="X2329" s="315">
        <v>2.1000000000000001E-4</v>
      </c>
      <c r="Y2329" s="749">
        <v>0</v>
      </c>
      <c r="Z2329" s="282"/>
      <c r="AA2329" s="316" t="s">
        <v>10390</v>
      </c>
      <c r="AB2329" s="282" t="s">
        <v>10389</v>
      </c>
      <c r="AC2329" s="317" t="s">
        <v>2081</v>
      </c>
      <c r="AD2329" s="318" t="s">
        <v>2739</v>
      </c>
      <c r="AE2329" s="319">
        <v>0</v>
      </c>
      <c r="AF2329" s="319" t="s">
        <v>11284</v>
      </c>
      <c r="AG2329" s="320">
        <v>0</v>
      </c>
      <c r="AH2329" s="321">
        <f t="shared" si="409"/>
        <v>0</v>
      </c>
      <c r="AI2329" s="287">
        <f>_xlfn.IFNA(VLOOKUP(AD:AD,грп!B:C,2,0),0)</f>
        <v>0</v>
      </c>
      <c r="AJ2329" s="607">
        <v>0</v>
      </c>
      <c r="AK2329" s="672" t="str">
        <f t="shared" si="402"/>
        <v>new</v>
      </c>
      <c r="AL2329" s="174"/>
    </row>
    <row r="2330" spans="1:38" s="4" customFormat="1" ht="11.45" customHeight="1" outlineLevel="1" x14ac:dyDescent="0.35">
      <c r="A2330" s="307" t="s">
        <v>10402</v>
      </c>
      <c r="B2330" s="308" t="s">
        <v>9757</v>
      </c>
      <c r="C2330" s="309" t="s">
        <v>21</v>
      </c>
      <c r="D2330" s="310" t="s">
        <v>11208</v>
      </c>
      <c r="E2330" s="322" t="s">
        <v>9490</v>
      </c>
      <c r="F2330" s="293"/>
      <c r="G2330" s="293"/>
      <c r="H2330" s="294"/>
      <c r="I2330" s="294" t="str">
        <f>IFERROR(_xlfn.IFNA(VLOOKUP($D:$D,history!$I:$Y,3,0),VLOOKUP(E:E,history!$H:$Y,4,0)),"--")</f>
        <v>--</v>
      </c>
      <c r="J2330" s="282" t="s">
        <v>5946</v>
      </c>
      <c r="K2330" s="282" t="str">
        <f t="shared" si="406"/>
        <v/>
      </c>
      <c r="L2330" s="312">
        <f t="shared" si="407"/>
        <v>0</v>
      </c>
      <c r="M2330" s="312">
        <f t="shared" si="408"/>
        <v>0</v>
      </c>
      <c r="N2330" s="297" t="str">
        <f>_xlfn.IFNA(VLOOKUP($E:$E,'1'!$A:$E,3,0),"")</f>
        <v/>
      </c>
      <c r="O2330" s="297" t="str">
        <f>_xlfn.IFNA(VLOOKUP($E:$E,'2'!$A:$E,3,0),"")</f>
        <v/>
      </c>
      <c r="P2330" s="297" t="str">
        <f>_xlfn.IFNA(VLOOKUP($E:$E,'3'!$A:$D,3,0),"")</f>
        <v/>
      </c>
      <c r="Q2330" s="297" t="str">
        <f>_xlfn.IFNA(VLOOKUP($E:$E,'4'!$A:$F,3,0),"")</f>
        <v/>
      </c>
      <c r="R2330" s="297" t="str">
        <f>_xlfn.IFNA(VLOOKUP($E:$E,'5'!$A:$F,3,0),"")</f>
        <v/>
      </c>
      <c r="S2330" s="297" t="str">
        <f>_xlfn.IFNA(VLOOKUP($E:$E,'6'!$A:$F,3,0),"")</f>
        <v/>
      </c>
      <c r="T2330" s="313">
        <v>1</v>
      </c>
      <c r="U2330" s="313">
        <v>10</v>
      </c>
      <c r="V2330" s="313">
        <v>50</v>
      </c>
      <c r="W2330" s="314">
        <v>0.1</v>
      </c>
      <c r="X2330" s="315">
        <v>3.2000000000000003E-4</v>
      </c>
      <c r="Y2330" s="749">
        <v>0</v>
      </c>
      <c r="Z2330" s="282"/>
      <c r="AA2330" s="316" t="s">
        <v>10390</v>
      </c>
      <c r="AB2330" s="282" t="s">
        <v>10389</v>
      </c>
      <c r="AC2330" s="317" t="s">
        <v>2081</v>
      </c>
      <c r="AD2330" s="318" t="s">
        <v>2739</v>
      </c>
      <c r="AE2330" s="319">
        <v>0</v>
      </c>
      <c r="AF2330" s="319" t="s">
        <v>11284</v>
      </c>
      <c r="AG2330" s="320">
        <v>0</v>
      </c>
      <c r="AH2330" s="321">
        <f t="shared" si="409"/>
        <v>0</v>
      </c>
      <c r="AI2330" s="287">
        <f>_xlfn.IFNA(VLOOKUP(AD:AD,грп!B:C,2,0),0)</f>
        <v>0</v>
      </c>
      <c r="AJ2330" s="607">
        <v>0</v>
      </c>
      <c r="AK2330" s="672" t="str">
        <f t="shared" si="402"/>
        <v>new</v>
      </c>
      <c r="AL2330" s="174"/>
    </row>
    <row r="2331" spans="1:38" s="4" customFormat="1" ht="11.45" customHeight="1" outlineLevel="1" x14ac:dyDescent="0.35">
      <c r="A2331" s="307" t="s">
        <v>10402</v>
      </c>
      <c r="B2331" s="308" t="s">
        <v>9758</v>
      </c>
      <c r="C2331" s="309" t="s">
        <v>21</v>
      </c>
      <c r="D2331" s="310" t="s">
        <v>11209</v>
      </c>
      <c r="E2331" s="322" t="s">
        <v>9491</v>
      </c>
      <c r="F2331" s="293"/>
      <c r="G2331" s="293"/>
      <c r="H2331" s="294"/>
      <c r="I2331" s="294" t="str">
        <f>IFERROR(_xlfn.IFNA(VLOOKUP($D:$D,history!$I:$Y,3,0),VLOOKUP(E:E,history!$H:$Y,4,0)),"--")</f>
        <v>--</v>
      </c>
      <c r="J2331" s="282" t="s">
        <v>5946</v>
      </c>
      <c r="K2331" s="282" t="str">
        <f t="shared" si="406"/>
        <v/>
      </c>
      <c r="L2331" s="312">
        <f t="shared" si="407"/>
        <v>0</v>
      </c>
      <c r="M2331" s="312">
        <f t="shared" si="408"/>
        <v>0</v>
      </c>
      <c r="N2331" s="297" t="str">
        <f>_xlfn.IFNA(VLOOKUP($E:$E,'1'!$A:$E,3,0),"")</f>
        <v/>
      </c>
      <c r="O2331" s="297" t="str">
        <f>_xlfn.IFNA(VLOOKUP($E:$E,'2'!$A:$E,3,0),"")</f>
        <v/>
      </c>
      <c r="P2331" s="297" t="str">
        <f>_xlfn.IFNA(VLOOKUP($E:$E,'3'!$A:$D,3,0),"")</f>
        <v/>
      </c>
      <c r="Q2331" s="297" t="str">
        <f>_xlfn.IFNA(VLOOKUP($E:$E,'4'!$A:$F,3,0),"")</f>
        <v/>
      </c>
      <c r="R2331" s="297" t="str">
        <f>_xlfn.IFNA(VLOOKUP($E:$E,'5'!$A:$F,3,0),"")</f>
        <v/>
      </c>
      <c r="S2331" s="297" t="str">
        <f>_xlfn.IFNA(VLOOKUP($E:$E,'6'!$A:$F,3,0),"")</f>
        <v/>
      </c>
      <c r="T2331" s="313">
        <v>1</v>
      </c>
      <c r="U2331" s="313">
        <v>10</v>
      </c>
      <c r="V2331" s="313">
        <v>50</v>
      </c>
      <c r="W2331" s="314">
        <v>7.0000000000000007E-2</v>
      </c>
      <c r="X2331" s="315">
        <v>2.2000000000000001E-4</v>
      </c>
      <c r="Y2331" s="749">
        <v>0</v>
      </c>
      <c r="Z2331" s="282"/>
      <c r="AA2331" s="316" t="s">
        <v>10390</v>
      </c>
      <c r="AB2331" s="282" t="s">
        <v>10389</v>
      </c>
      <c r="AC2331" s="317" t="s">
        <v>2081</v>
      </c>
      <c r="AD2331" s="318" t="s">
        <v>2739</v>
      </c>
      <c r="AE2331" s="319">
        <v>0</v>
      </c>
      <c r="AF2331" s="319" t="s">
        <v>11284</v>
      </c>
      <c r="AG2331" s="320">
        <v>0</v>
      </c>
      <c r="AH2331" s="321">
        <f t="shared" si="409"/>
        <v>0</v>
      </c>
      <c r="AI2331" s="287">
        <f>_xlfn.IFNA(VLOOKUP(AD:AD,грп!B:C,2,0),0)</f>
        <v>0</v>
      </c>
      <c r="AJ2331" s="607">
        <v>0</v>
      </c>
      <c r="AK2331" s="672" t="str">
        <f t="shared" si="402"/>
        <v>new</v>
      </c>
      <c r="AL2331" s="174"/>
    </row>
    <row r="2332" spans="1:38" s="4" customFormat="1" ht="11.45" customHeight="1" outlineLevel="1" x14ac:dyDescent="0.35">
      <c r="A2332" s="307" t="s">
        <v>10402</v>
      </c>
      <c r="B2332" s="308" t="s">
        <v>9759</v>
      </c>
      <c r="C2332" s="309" t="s">
        <v>21</v>
      </c>
      <c r="D2332" s="310" t="s">
        <v>11210</v>
      </c>
      <c r="E2332" s="322" t="s">
        <v>9492</v>
      </c>
      <c r="F2332" s="293"/>
      <c r="G2332" s="293"/>
      <c r="H2332" s="294"/>
      <c r="I2332" s="294" t="str">
        <f>IFERROR(_xlfn.IFNA(VLOOKUP($D:$D,history!$I:$Y,3,0),VLOOKUP(E:E,history!$H:$Y,4,0)),"--")</f>
        <v>--</v>
      </c>
      <c r="J2332" s="282" t="s">
        <v>5946</v>
      </c>
      <c r="K2332" s="282" t="str">
        <f t="shared" si="406"/>
        <v/>
      </c>
      <c r="L2332" s="312">
        <f t="shared" si="407"/>
        <v>0</v>
      </c>
      <c r="M2332" s="312">
        <f t="shared" si="408"/>
        <v>0</v>
      </c>
      <c r="N2332" s="297" t="str">
        <f>_xlfn.IFNA(VLOOKUP($E:$E,'1'!$A:$E,3,0),"")</f>
        <v/>
      </c>
      <c r="O2332" s="297" t="str">
        <f>_xlfn.IFNA(VLOOKUP($E:$E,'2'!$A:$E,3,0),"")</f>
        <v/>
      </c>
      <c r="P2332" s="297" t="str">
        <f>_xlfn.IFNA(VLOOKUP($E:$E,'3'!$A:$D,3,0),"")</f>
        <v/>
      </c>
      <c r="Q2332" s="297" t="str">
        <f>_xlfn.IFNA(VLOOKUP($E:$E,'4'!$A:$F,3,0),"")</f>
        <v/>
      </c>
      <c r="R2332" s="297" t="str">
        <f>_xlfn.IFNA(VLOOKUP($E:$E,'5'!$A:$F,3,0),"")</f>
        <v/>
      </c>
      <c r="S2332" s="297" t="str">
        <f>_xlfn.IFNA(VLOOKUP($E:$E,'6'!$A:$F,3,0),"")</f>
        <v/>
      </c>
      <c r="T2332" s="313">
        <v>1</v>
      </c>
      <c r="U2332" s="313">
        <v>10</v>
      </c>
      <c r="V2332" s="313">
        <v>50</v>
      </c>
      <c r="W2332" s="314">
        <v>0.12</v>
      </c>
      <c r="X2332" s="315">
        <v>3.2000000000000003E-4</v>
      </c>
      <c r="Y2332" s="749">
        <v>0</v>
      </c>
      <c r="Z2332" s="282"/>
      <c r="AA2332" s="316" t="s">
        <v>10390</v>
      </c>
      <c r="AB2332" s="282" t="s">
        <v>10389</v>
      </c>
      <c r="AC2332" s="317" t="s">
        <v>2081</v>
      </c>
      <c r="AD2332" s="318" t="s">
        <v>2739</v>
      </c>
      <c r="AE2332" s="319">
        <v>0</v>
      </c>
      <c r="AF2332" s="319" t="s">
        <v>11284</v>
      </c>
      <c r="AG2332" s="320">
        <v>0</v>
      </c>
      <c r="AH2332" s="321">
        <f t="shared" si="409"/>
        <v>0</v>
      </c>
      <c r="AI2332" s="287">
        <f>_xlfn.IFNA(VLOOKUP(AD:AD,грп!B:C,2,0),0)</f>
        <v>0</v>
      </c>
      <c r="AJ2332" s="607">
        <v>0</v>
      </c>
      <c r="AK2332" s="672" t="str">
        <f t="shared" si="402"/>
        <v>new</v>
      </c>
      <c r="AL2332" s="174"/>
    </row>
    <row r="2333" spans="1:38" s="4" customFormat="1" ht="11.45" customHeight="1" outlineLevel="1" x14ac:dyDescent="0.35">
      <c r="A2333" s="307" t="s">
        <v>10402</v>
      </c>
      <c r="B2333" s="308" t="s">
        <v>9760</v>
      </c>
      <c r="C2333" s="309" t="s">
        <v>21</v>
      </c>
      <c r="D2333" s="310" t="s">
        <v>11211</v>
      </c>
      <c r="E2333" s="322" t="s">
        <v>9493</v>
      </c>
      <c r="F2333" s="293"/>
      <c r="G2333" s="293"/>
      <c r="H2333" s="294"/>
      <c r="I2333" s="294" t="str">
        <f>IFERROR(_xlfn.IFNA(VLOOKUP($D:$D,history!$I:$Y,3,0),VLOOKUP(E:E,history!$H:$Y,4,0)),"--")</f>
        <v>--</v>
      </c>
      <c r="J2333" s="282" t="s">
        <v>5946</v>
      </c>
      <c r="K2333" s="282" t="str">
        <f t="shared" si="406"/>
        <v/>
      </c>
      <c r="L2333" s="312">
        <f t="shared" si="407"/>
        <v>0</v>
      </c>
      <c r="M2333" s="312">
        <f t="shared" si="408"/>
        <v>0</v>
      </c>
      <c r="N2333" s="297" t="str">
        <f>_xlfn.IFNA(VLOOKUP($E:$E,'1'!$A:$E,3,0),"")</f>
        <v/>
      </c>
      <c r="O2333" s="297" t="str">
        <f>_xlfn.IFNA(VLOOKUP($E:$E,'2'!$A:$E,3,0),"")</f>
        <v/>
      </c>
      <c r="P2333" s="297" t="str">
        <f>_xlfn.IFNA(VLOOKUP($E:$E,'3'!$A:$D,3,0),"")</f>
        <v/>
      </c>
      <c r="Q2333" s="297" t="str">
        <f>_xlfn.IFNA(VLOOKUP($E:$E,'4'!$A:$F,3,0),"")</f>
        <v/>
      </c>
      <c r="R2333" s="297" t="str">
        <f>_xlfn.IFNA(VLOOKUP($E:$E,'5'!$A:$F,3,0),"")</f>
        <v/>
      </c>
      <c r="S2333" s="297" t="str">
        <f>_xlfn.IFNA(VLOOKUP($E:$E,'6'!$A:$F,3,0),"")</f>
        <v/>
      </c>
      <c r="T2333" s="313">
        <v>1</v>
      </c>
      <c r="U2333" s="313">
        <v>10</v>
      </c>
      <c r="V2333" s="313">
        <v>50</v>
      </c>
      <c r="W2333" s="314">
        <v>7.0000000000000007E-2</v>
      </c>
      <c r="X2333" s="315">
        <v>2.1000000000000001E-4</v>
      </c>
      <c r="Y2333" s="749">
        <v>0</v>
      </c>
      <c r="Z2333" s="282"/>
      <c r="AA2333" s="316" t="s">
        <v>10390</v>
      </c>
      <c r="AB2333" s="282" t="s">
        <v>10389</v>
      </c>
      <c r="AC2333" s="317" t="s">
        <v>2081</v>
      </c>
      <c r="AD2333" s="318" t="s">
        <v>2739</v>
      </c>
      <c r="AE2333" s="319">
        <v>0</v>
      </c>
      <c r="AF2333" s="319" t="s">
        <v>11284</v>
      </c>
      <c r="AG2333" s="320">
        <v>0</v>
      </c>
      <c r="AH2333" s="321">
        <f t="shared" si="409"/>
        <v>0</v>
      </c>
      <c r="AI2333" s="287">
        <f>_xlfn.IFNA(VLOOKUP(AD:AD,грп!B:C,2,0),0)</f>
        <v>0</v>
      </c>
      <c r="AJ2333" s="607">
        <v>0</v>
      </c>
      <c r="AK2333" s="672" t="str">
        <f t="shared" si="402"/>
        <v>new</v>
      </c>
      <c r="AL2333" s="174"/>
    </row>
    <row r="2334" spans="1:38" s="4" customFormat="1" ht="11.45" customHeight="1" outlineLevel="1" x14ac:dyDescent="0.35">
      <c r="A2334" s="307" t="s">
        <v>10402</v>
      </c>
      <c r="B2334" s="308" t="s">
        <v>9761</v>
      </c>
      <c r="C2334" s="309" t="s">
        <v>21</v>
      </c>
      <c r="D2334" s="310" t="s">
        <v>11212</v>
      </c>
      <c r="E2334" s="322" t="s">
        <v>9494</v>
      </c>
      <c r="F2334" s="293"/>
      <c r="G2334" s="293"/>
      <c r="H2334" s="294"/>
      <c r="I2334" s="294" t="str">
        <f>IFERROR(_xlfn.IFNA(VLOOKUP($D:$D,history!$I:$Y,3,0),VLOOKUP(E:E,history!$H:$Y,4,0)),"--")</f>
        <v>--</v>
      </c>
      <c r="J2334" s="282" t="s">
        <v>5946</v>
      </c>
      <c r="K2334" s="282" t="str">
        <f t="shared" si="406"/>
        <v/>
      </c>
      <c r="L2334" s="312">
        <f t="shared" si="407"/>
        <v>0</v>
      </c>
      <c r="M2334" s="312">
        <f t="shared" si="408"/>
        <v>0</v>
      </c>
      <c r="N2334" s="297" t="str">
        <f>_xlfn.IFNA(VLOOKUP($E:$E,'1'!$A:$E,3,0),"")</f>
        <v/>
      </c>
      <c r="O2334" s="297" t="str">
        <f>_xlfn.IFNA(VLOOKUP($E:$E,'2'!$A:$E,3,0),"")</f>
        <v/>
      </c>
      <c r="P2334" s="297" t="str">
        <f>_xlfn.IFNA(VLOOKUP($E:$E,'3'!$A:$D,3,0),"")</f>
        <v/>
      </c>
      <c r="Q2334" s="297" t="str">
        <f>_xlfn.IFNA(VLOOKUP($E:$E,'4'!$A:$F,3,0),"")</f>
        <v/>
      </c>
      <c r="R2334" s="297" t="str">
        <f>_xlfn.IFNA(VLOOKUP($E:$E,'5'!$A:$F,3,0),"")</f>
        <v/>
      </c>
      <c r="S2334" s="297" t="str">
        <f>_xlfn.IFNA(VLOOKUP($E:$E,'6'!$A:$F,3,0),"")</f>
        <v/>
      </c>
      <c r="T2334" s="313">
        <v>1</v>
      </c>
      <c r="U2334" s="313">
        <v>10</v>
      </c>
      <c r="V2334" s="313">
        <v>50</v>
      </c>
      <c r="W2334" s="314">
        <v>0.09</v>
      </c>
      <c r="X2334" s="315">
        <v>3.2000000000000003E-4</v>
      </c>
      <c r="Y2334" s="749">
        <v>0</v>
      </c>
      <c r="Z2334" s="282"/>
      <c r="AA2334" s="316" t="s">
        <v>10390</v>
      </c>
      <c r="AB2334" s="282" t="s">
        <v>10389</v>
      </c>
      <c r="AC2334" s="317" t="s">
        <v>2081</v>
      </c>
      <c r="AD2334" s="318" t="s">
        <v>2739</v>
      </c>
      <c r="AE2334" s="319">
        <v>0</v>
      </c>
      <c r="AF2334" s="319" t="s">
        <v>11284</v>
      </c>
      <c r="AG2334" s="320">
        <v>0</v>
      </c>
      <c r="AH2334" s="321">
        <f t="shared" si="409"/>
        <v>0</v>
      </c>
      <c r="AI2334" s="287">
        <f>_xlfn.IFNA(VLOOKUP(AD:AD,грп!B:C,2,0),0)</f>
        <v>0</v>
      </c>
      <c r="AJ2334" s="607">
        <v>0</v>
      </c>
      <c r="AK2334" s="672" t="str">
        <f t="shared" si="402"/>
        <v>new</v>
      </c>
      <c r="AL2334" s="174"/>
    </row>
    <row r="2335" spans="1:38" s="4" customFormat="1" ht="11.45" customHeight="1" outlineLevel="1" x14ac:dyDescent="0.35">
      <c r="A2335" s="307" t="s">
        <v>10402</v>
      </c>
      <c r="B2335" s="308" t="s">
        <v>9762</v>
      </c>
      <c r="C2335" s="309" t="s">
        <v>21</v>
      </c>
      <c r="D2335" s="310" t="s">
        <v>11213</v>
      </c>
      <c r="E2335" s="322" t="s">
        <v>9495</v>
      </c>
      <c r="F2335" s="293"/>
      <c r="G2335" s="293"/>
      <c r="H2335" s="294"/>
      <c r="I2335" s="294" t="str">
        <f>IFERROR(_xlfn.IFNA(VLOOKUP($D:$D,history!$I:$Y,3,0),VLOOKUP(E:E,history!$H:$Y,4,0)),"--")</f>
        <v>--</v>
      </c>
      <c r="J2335" s="282" t="s">
        <v>5946</v>
      </c>
      <c r="K2335" s="282" t="str">
        <f t="shared" si="406"/>
        <v/>
      </c>
      <c r="L2335" s="312">
        <f t="shared" si="407"/>
        <v>0</v>
      </c>
      <c r="M2335" s="312">
        <f t="shared" si="408"/>
        <v>0</v>
      </c>
      <c r="N2335" s="297" t="str">
        <f>_xlfn.IFNA(VLOOKUP($E:$E,'1'!$A:$E,3,0),"")</f>
        <v/>
      </c>
      <c r="O2335" s="297" t="str">
        <f>_xlfn.IFNA(VLOOKUP($E:$E,'2'!$A:$E,3,0),"")</f>
        <v/>
      </c>
      <c r="P2335" s="297" t="str">
        <f>_xlfn.IFNA(VLOOKUP($E:$E,'3'!$A:$D,3,0),"")</f>
        <v/>
      </c>
      <c r="Q2335" s="297" t="str">
        <f>_xlfn.IFNA(VLOOKUP($E:$E,'4'!$A:$F,3,0),"")</f>
        <v/>
      </c>
      <c r="R2335" s="297" t="str">
        <f>_xlfn.IFNA(VLOOKUP($E:$E,'5'!$A:$F,3,0),"")</f>
        <v/>
      </c>
      <c r="S2335" s="297" t="str">
        <f>_xlfn.IFNA(VLOOKUP($E:$E,'6'!$A:$F,3,0),"")</f>
        <v/>
      </c>
      <c r="T2335" s="313">
        <v>1</v>
      </c>
      <c r="U2335" s="313">
        <v>5</v>
      </c>
      <c r="V2335" s="313">
        <v>50</v>
      </c>
      <c r="W2335" s="314">
        <v>0.16</v>
      </c>
      <c r="X2335" s="315">
        <v>5.9999999999999995E-4</v>
      </c>
      <c r="Y2335" s="749">
        <v>0</v>
      </c>
      <c r="Z2335" s="282"/>
      <c r="AA2335" s="316" t="s">
        <v>10390</v>
      </c>
      <c r="AB2335" s="282" t="s">
        <v>10389</v>
      </c>
      <c r="AC2335" s="317" t="s">
        <v>2081</v>
      </c>
      <c r="AD2335" s="318" t="s">
        <v>2739</v>
      </c>
      <c r="AE2335" s="319">
        <v>0</v>
      </c>
      <c r="AF2335" s="319" t="s">
        <v>11284</v>
      </c>
      <c r="AG2335" s="320">
        <v>0</v>
      </c>
      <c r="AH2335" s="321">
        <f t="shared" si="409"/>
        <v>0</v>
      </c>
      <c r="AI2335" s="287">
        <f>_xlfn.IFNA(VLOOKUP(AD:AD,грп!B:C,2,0),0)</f>
        <v>0</v>
      </c>
      <c r="AJ2335" s="607">
        <v>0</v>
      </c>
      <c r="AK2335" s="672" t="str">
        <f t="shared" si="402"/>
        <v>new</v>
      </c>
      <c r="AL2335" s="174"/>
    </row>
    <row r="2336" spans="1:38" s="4" customFormat="1" ht="11.45" customHeight="1" outlineLevel="1" x14ac:dyDescent="0.35">
      <c r="A2336" s="307" t="s">
        <v>10402</v>
      </c>
      <c r="B2336" s="308" t="s">
        <v>9763</v>
      </c>
      <c r="C2336" s="309" t="s">
        <v>21</v>
      </c>
      <c r="D2336" s="310" t="s">
        <v>11214</v>
      </c>
      <c r="E2336" s="322" t="s">
        <v>9496</v>
      </c>
      <c r="F2336" s="293"/>
      <c r="G2336" s="293"/>
      <c r="H2336" s="294"/>
      <c r="I2336" s="294" t="str">
        <f>IFERROR(_xlfn.IFNA(VLOOKUP($D:$D,history!$I:$Y,3,0),VLOOKUP(E:E,history!$H:$Y,4,0)),"--")</f>
        <v>--</v>
      </c>
      <c r="J2336" s="282" t="s">
        <v>5946</v>
      </c>
      <c r="K2336" s="282" t="str">
        <f t="shared" si="406"/>
        <v/>
      </c>
      <c r="L2336" s="312">
        <f t="shared" si="407"/>
        <v>0</v>
      </c>
      <c r="M2336" s="312">
        <f t="shared" si="408"/>
        <v>0</v>
      </c>
      <c r="N2336" s="297" t="str">
        <f>_xlfn.IFNA(VLOOKUP($E:$E,'1'!$A:$E,3,0),"")</f>
        <v/>
      </c>
      <c r="O2336" s="297" t="str">
        <f>_xlfn.IFNA(VLOOKUP($E:$E,'2'!$A:$E,3,0),"")</f>
        <v/>
      </c>
      <c r="P2336" s="297" t="str">
        <f>_xlfn.IFNA(VLOOKUP($E:$E,'3'!$A:$D,3,0),"")</f>
        <v/>
      </c>
      <c r="Q2336" s="297" t="str">
        <f>_xlfn.IFNA(VLOOKUP($E:$E,'4'!$A:$F,3,0),"")</f>
        <v/>
      </c>
      <c r="R2336" s="297" t="str">
        <f>_xlfn.IFNA(VLOOKUP($E:$E,'5'!$A:$F,3,0),"")</f>
        <v/>
      </c>
      <c r="S2336" s="297" t="str">
        <f>_xlfn.IFNA(VLOOKUP($E:$E,'6'!$A:$F,3,0),"")</f>
        <v/>
      </c>
      <c r="T2336" s="313">
        <v>1</v>
      </c>
      <c r="U2336" s="313">
        <v>5</v>
      </c>
      <c r="V2336" s="313">
        <v>50</v>
      </c>
      <c r="W2336" s="314">
        <v>0.18</v>
      </c>
      <c r="X2336" s="315">
        <v>5.9999999999999995E-4</v>
      </c>
      <c r="Y2336" s="749">
        <v>0</v>
      </c>
      <c r="Z2336" s="282"/>
      <c r="AA2336" s="316" t="s">
        <v>10390</v>
      </c>
      <c r="AB2336" s="282" t="s">
        <v>10389</v>
      </c>
      <c r="AC2336" s="317" t="s">
        <v>2081</v>
      </c>
      <c r="AD2336" s="318" t="s">
        <v>2739</v>
      </c>
      <c r="AE2336" s="319">
        <v>0</v>
      </c>
      <c r="AF2336" s="319" t="s">
        <v>11284</v>
      </c>
      <c r="AG2336" s="320">
        <v>0</v>
      </c>
      <c r="AH2336" s="321">
        <f t="shared" si="409"/>
        <v>0</v>
      </c>
      <c r="AI2336" s="287">
        <f>_xlfn.IFNA(VLOOKUP(AD:AD,грп!B:C,2,0),0)</f>
        <v>0</v>
      </c>
      <c r="AJ2336" s="607">
        <v>0</v>
      </c>
      <c r="AK2336" s="672" t="str">
        <f t="shared" si="402"/>
        <v>new</v>
      </c>
      <c r="AL2336" s="174"/>
    </row>
    <row r="2337" spans="1:38" s="4" customFormat="1" ht="11.45" customHeight="1" outlineLevel="1" x14ac:dyDescent="0.35">
      <c r="A2337" s="307" t="s">
        <v>10402</v>
      </c>
      <c r="B2337" s="308" t="s">
        <v>9764</v>
      </c>
      <c r="C2337" s="309" t="s">
        <v>21</v>
      </c>
      <c r="D2337" s="310" t="s">
        <v>11215</v>
      </c>
      <c r="E2337" s="322" t="s">
        <v>9497</v>
      </c>
      <c r="F2337" s="293"/>
      <c r="G2337" s="293"/>
      <c r="H2337" s="294"/>
      <c r="I2337" s="294" t="str">
        <f>IFERROR(_xlfn.IFNA(VLOOKUP($D:$D,history!$I:$Y,3,0),VLOOKUP(E:E,history!$H:$Y,4,0)),"--")</f>
        <v>--</v>
      </c>
      <c r="J2337" s="282" t="s">
        <v>5946</v>
      </c>
      <c r="K2337" s="282" t="str">
        <f t="shared" si="406"/>
        <v/>
      </c>
      <c r="L2337" s="312">
        <f t="shared" si="407"/>
        <v>0</v>
      </c>
      <c r="M2337" s="312">
        <f t="shared" si="408"/>
        <v>0</v>
      </c>
      <c r="N2337" s="297" t="str">
        <f>_xlfn.IFNA(VLOOKUP($E:$E,'1'!$A:$E,3,0),"")</f>
        <v/>
      </c>
      <c r="O2337" s="297" t="str">
        <f>_xlfn.IFNA(VLOOKUP($E:$E,'2'!$A:$E,3,0),"")</f>
        <v/>
      </c>
      <c r="P2337" s="297" t="str">
        <f>_xlfn.IFNA(VLOOKUP($E:$E,'3'!$A:$D,3,0),"")</f>
        <v/>
      </c>
      <c r="Q2337" s="297" t="str">
        <f>_xlfn.IFNA(VLOOKUP($E:$E,'4'!$A:$F,3,0),"")</f>
        <v/>
      </c>
      <c r="R2337" s="297" t="str">
        <f>_xlfn.IFNA(VLOOKUP($E:$E,'5'!$A:$F,3,0),"")</f>
        <v/>
      </c>
      <c r="S2337" s="297" t="str">
        <f>_xlfn.IFNA(VLOOKUP($E:$E,'6'!$A:$F,3,0),"")</f>
        <v/>
      </c>
      <c r="T2337" s="313">
        <v>1</v>
      </c>
      <c r="U2337" s="313">
        <v>5</v>
      </c>
      <c r="V2337" s="313">
        <v>50</v>
      </c>
      <c r="W2337" s="314">
        <v>0.18</v>
      </c>
      <c r="X2337" s="315">
        <v>5.9999999999999995E-4</v>
      </c>
      <c r="Y2337" s="749">
        <v>0</v>
      </c>
      <c r="Z2337" s="282"/>
      <c r="AA2337" s="316" t="s">
        <v>10390</v>
      </c>
      <c r="AB2337" s="282" t="s">
        <v>10389</v>
      </c>
      <c r="AC2337" s="317" t="s">
        <v>2081</v>
      </c>
      <c r="AD2337" s="318" t="s">
        <v>2739</v>
      </c>
      <c r="AE2337" s="319">
        <v>0</v>
      </c>
      <c r="AF2337" s="319" t="s">
        <v>11284</v>
      </c>
      <c r="AG2337" s="320">
        <v>0</v>
      </c>
      <c r="AH2337" s="321">
        <f t="shared" si="409"/>
        <v>0</v>
      </c>
      <c r="AI2337" s="287">
        <f>_xlfn.IFNA(VLOOKUP(AD:AD,грп!B:C,2,0),0)</f>
        <v>0</v>
      </c>
      <c r="AJ2337" s="607">
        <v>0</v>
      </c>
      <c r="AK2337" s="672" t="str">
        <f t="shared" si="402"/>
        <v>new</v>
      </c>
      <c r="AL2337" s="174"/>
    </row>
    <row r="2338" spans="1:38" s="4" customFormat="1" ht="11.45" customHeight="1" outlineLevel="1" x14ac:dyDescent="0.35">
      <c r="A2338" s="307" t="s">
        <v>10402</v>
      </c>
      <c r="B2338" s="308" t="s">
        <v>9765</v>
      </c>
      <c r="C2338" s="309" t="s">
        <v>21</v>
      </c>
      <c r="D2338" s="310" t="s">
        <v>11216</v>
      </c>
      <c r="E2338" s="322" t="s">
        <v>9498</v>
      </c>
      <c r="F2338" s="293"/>
      <c r="G2338" s="293"/>
      <c r="H2338" s="294"/>
      <c r="I2338" s="294" t="str">
        <f>IFERROR(_xlfn.IFNA(VLOOKUP($D:$D,history!$I:$Y,3,0),VLOOKUP(E:E,history!$H:$Y,4,0)),"--")</f>
        <v>--</v>
      </c>
      <c r="J2338" s="282" t="s">
        <v>5946</v>
      </c>
      <c r="K2338" s="282" t="str">
        <f t="shared" si="406"/>
        <v/>
      </c>
      <c r="L2338" s="312">
        <f t="shared" si="407"/>
        <v>0</v>
      </c>
      <c r="M2338" s="312">
        <f t="shared" si="408"/>
        <v>0</v>
      </c>
      <c r="N2338" s="297" t="str">
        <f>_xlfn.IFNA(VLOOKUP($E:$E,'1'!$A:$E,3,0),"")</f>
        <v/>
      </c>
      <c r="O2338" s="297" t="str">
        <f>_xlfn.IFNA(VLOOKUP($E:$E,'2'!$A:$E,3,0),"")</f>
        <v/>
      </c>
      <c r="P2338" s="297" t="str">
        <f>_xlfn.IFNA(VLOOKUP($E:$E,'3'!$A:$D,3,0),"")</f>
        <v/>
      </c>
      <c r="Q2338" s="297" t="str">
        <f>_xlfn.IFNA(VLOOKUP($E:$E,'4'!$A:$F,3,0),"")</f>
        <v/>
      </c>
      <c r="R2338" s="297" t="str">
        <f>_xlfn.IFNA(VLOOKUP($E:$E,'5'!$A:$F,3,0),"")</f>
        <v/>
      </c>
      <c r="S2338" s="297" t="str">
        <f>_xlfn.IFNA(VLOOKUP($E:$E,'6'!$A:$F,3,0),"")</f>
        <v/>
      </c>
      <c r="T2338" s="313">
        <v>1</v>
      </c>
      <c r="U2338" s="313">
        <v>10</v>
      </c>
      <c r="V2338" s="313">
        <v>50</v>
      </c>
      <c r="W2338" s="314">
        <v>0.09</v>
      </c>
      <c r="X2338" s="315">
        <v>2.13E-4</v>
      </c>
      <c r="Y2338" s="749">
        <v>0</v>
      </c>
      <c r="Z2338" s="282"/>
      <c r="AA2338" s="316" t="s">
        <v>10390</v>
      </c>
      <c r="AB2338" s="282" t="s">
        <v>10389</v>
      </c>
      <c r="AC2338" s="317" t="s">
        <v>2081</v>
      </c>
      <c r="AD2338" s="318" t="s">
        <v>2739</v>
      </c>
      <c r="AE2338" s="319">
        <v>0</v>
      </c>
      <c r="AF2338" s="319" t="s">
        <v>11284</v>
      </c>
      <c r="AG2338" s="320">
        <v>0</v>
      </c>
      <c r="AH2338" s="321">
        <f t="shared" si="409"/>
        <v>0</v>
      </c>
      <c r="AI2338" s="287">
        <f>_xlfn.IFNA(VLOOKUP(AD:AD,грп!B:C,2,0),0)</f>
        <v>0</v>
      </c>
      <c r="AJ2338" s="607">
        <v>0</v>
      </c>
      <c r="AK2338" s="672" t="str">
        <f t="shared" si="402"/>
        <v>new</v>
      </c>
      <c r="AL2338" s="174"/>
    </row>
    <row r="2339" spans="1:38" s="4" customFormat="1" ht="11.45" customHeight="1" outlineLevel="1" x14ac:dyDescent="0.35">
      <c r="A2339" s="307" t="s">
        <v>10402</v>
      </c>
      <c r="B2339" s="308" t="s">
        <v>9766</v>
      </c>
      <c r="C2339" s="309" t="s">
        <v>21</v>
      </c>
      <c r="D2339" s="310" t="s">
        <v>11217</v>
      </c>
      <c r="E2339" s="322" t="s">
        <v>9499</v>
      </c>
      <c r="F2339" s="293"/>
      <c r="G2339" s="293"/>
      <c r="H2339" s="294"/>
      <c r="I2339" s="294" t="str">
        <f>IFERROR(_xlfn.IFNA(VLOOKUP($D:$D,history!$I:$Y,3,0),VLOOKUP(E:E,history!$H:$Y,4,0)),"--")</f>
        <v>--</v>
      </c>
      <c r="J2339" s="282" t="s">
        <v>5946</v>
      </c>
      <c r="K2339" s="282" t="str">
        <f t="shared" si="406"/>
        <v/>
      </c>
      <c r="L2339" s="312">
        <f t="shared" si="407"/>
        <v>0</v>
      </c>
      <c r="M2339" s="312">
        <f t="shared" si="408"/>
        <v>0</v>
      </c>
      <c r="N2339" s="297" t="str">
        <f>_xlfn.IFNA(VLOOKUP($E:$E,'1'!$A:$E,3,0),"")</f>
        <v/>
      </c>
      <c r="O2339" s="297" t="str">
        <f>_xlfn.IFNA(VLOOKUP($E:$E,'2'!$A:$E,3,0),"")</f>
        <v/>
      </c>
      <c r="P2339" s="297" t="str">
        <f>_xlfn.IFNA(VLOOKUP($E:$E,'3'!$A:$D,3,0),"")</f>
        <v/>
      </c>
      <c r="Q2339" s="297" t="str">
        <f>_xlfn.IFNA(VLOOKUP($E:$E,'4'!$A:$F,3,0),"")</f>
        <v/>
      </c>
      <c r="R2339" s="297" t="str">
        <f>_xlfn.IFNA(VLOOKUP($E:$E,'5'!$A:$F,3,0),"")</f>
        <v/>
      </c>
      <c r="S2339" s="297" t="str">
        <f>_xlfn.IFNA(VLOOKUP($E:$E,'6'!$A:$F,3,0),"")</f>
        <v/>
      </c>
      <c r="T2339" s="313">
        <v>1</v>
      </c>
      <c r="U2339" s="313">
        <v>10</v>
      </c>
      <c r="V2339" s="313">
        <v>50</v>
      </c>
      <c r="W2339" s="314">
        <v>0.11</v>
      </c>
      <c r="X2339" s="315">
        <v>3.2499999999999999E-4</v>
      </c>
      <c r="Y2339" s="749">
        <v>0</v>
      </c>
      <c r="Z2339" s="282"/>
      <c r="AA2339" s="316" t="s">
        <v>10390</v>
      </c>
      <c r="AB2339" s="282" t="s">
        <v>10389</v>
      </c>
      <c r="AC2339" s="317" t="s">
        <v>2081</v>
      </c>
      <c r="AD2339" s="318" t="s">
        <v>2739</v>
      </c>
      <c r="AE2339" s="319">
        <v>0</v>
      </c>
      <c r="AF2339" s="319" t="s">
        <v>11284</v>
      </c>
      <c r="AG2339" s="320">
        <v>0</v>
      </c>
      <c r="AH2339" s="321">
        <f t="shared" si="409"/>
        <v>0</v>
      </c>
      <c r="AI2339" s="287">
        <f>_xlfn.IFNA(VLOOKUP(AD:AD,грп!B:C,2,0),0)</f>
        <v>0</v>
      </c>
      <c r="AJ2339" s="607">
        <v>0</v>
      </c>
      <c r="AK2339" s="672" t="str">
        <f t="shared" si="402"/>
        <v>new</v>
      </c>
      <c r="AL2339" s="174"/>
    </row>
    <row r="2340" spans="1:38" s="4" customFormat="1" ht="11.45" customHeight="1" outlineLevel="1" x14ac:dyDescent="0.35">
      <c r="A2340" s="307" t="s">
        <v>10402</v>
      </c>
      <c r="B2340" s="308" t="s">
        <v>9767</v>
      </c>
      <c r="C2340" s="309" t="s">
        <v>21</v>
      </c>
      <c r="D2340" s="310" t="s">
        <v>11218</v>
      </c>
      <c r="E2340" s="322" t="s">
        <v>9500</v>
      </c>
      <c r="F2340" s="293"/>
      <c r="G2340" s="293"/>
      <c r="H2340" s="294"/>
      <c r="I2340" s="294" t="str">
        <f>IFERROR(_xlfn.IFNA(VLOOKUP($D:$D,history!$I:$Y,3,0),VLOOKUP(E:E,history!$H:$Y,4,0)),"--")</f>
        <v>--</v>
      </c>
      <c r="J2340" s="282" t="s">
        <v>5946</v>
      </c>
      <c r="K2340" s="282" t="str">
        <f t="shared" si="406"/>
        <v/>
      </c>
      <c r="L2340" s="312">
        <f t="shared" si="407"/>
        <v>0</v>
      </c>
      <c r="M2340" s="312">
        <f t="shared" si="408"/>
        <v>0</v>
      </c>
      <c r="N2340" s="297" t="str">
        <f>_xlfn.IFNA(VLOOKUP($E:$E,'1'!$A:$E,3,0),"")</f>
        <v/>
      </c>
      <c r="O2340" s="297" t="str">
        <f>_xlfn.IFNA(VLOOKUP($E:$E,'2'!$A:$E,3,0),"")</f>
        <v/>
      </c>
      <c r="P2340" s="297" t="str">
        <f>_xlfn.IFNA(VLOOKUP($E:$E,'3'!$A:$D,3,0),"")</f>
        <v/>
      </c>
      <c r="Q2340" s="297" t="str">
        <f>_xlfn.IFNA(VLOOKUP($E:$E,'4'!$A:$F,3,0),"")</f>
        <v/>
      </c>
      <c r="R2340" s="297" t="str">
        <f>_xlfn.IFNA(VLOOKUP($E:$E,'5'!$A:$F,3,0),"")</f>
        <v/>
      </c>
      <c r="S2340" s="297" t="str">
        <f>_xlfn.IFNA(VLOOKUP($E:$E,'6'!$A:$F,3,0),"")</f>
        <v/>
      </c>
      <c r="T2340" s="313">
        <v>1</v>
      </c>
      <c r="U2340" s="313">
        <v>10</v>
      </c>
      <c r="V2340" s="313">
        <v>50</v>
      </c>
      <c r="W2340" s="314">
        <v>0.12</v>
      </c>
      <c r="X2340" s="315">
        <v>3.2499999999999999E-4</v>
      </c>
      <c r="Y2340" s="749">
        <v>0</v>
      </c>
      <c r="Z2340" s="282"/>
      <c r="AA2340" s="316" t="s">
        <v>10390</v>
      </c>
      <c r="AB2340" s="282" t="s">
        <v>10389</v>
      </c>
      <c r="AC2340" s="317" t="s">
        <v>2081</v>
      </c>
      <c r="AD2340" s="318" t="s">
        <v>2739</v>
      </c>
      <c r="AE2340" s="319">
        <v>0</v>
      </c>
      <c r="AF2340" s="319" t="s">
        <v>11284</v>
      </c>
      <c r="AG2340" s="320">
        <v>0</v>
      </c>
      <c r="AH2340" s="321">
        <f t="shared" si="409"/>
        <v>0</v>
      </c>
      <c r="AI2340" s="287">
        <f>_xlfn.IFNA(VLOOKUP(AD:AD,грп!B:C,2,0),0)</f>
        <v>0</v>
      </c>
      <c r="AJ2340" s="607">
        <v>0</v>
      </c>
      <c r="AK2340" s="672" t="str">
        <f t="shared" si="402"/>
        <v>new</v>
      </c>
      <c r="AL2340" s="174"/>
    </row>
    <row r="2341" spans="1:38" s="4" customFormat="1" ht="11.45" customHeight="1" outlineLevel="1" x14ac:dyDescent="0.35">
      <c r="A2341" s="307" t="s">
        <v>10402</v>
      </c>
      <c r="B2341" s="308" t="s">
        <v>9768</v>
      </c>
      <c r="C2341" s="309" t="s">
        <v>21</v>
      </c>
      <c r="D2341" s="310" t="s">
        <v>11219</v>
      </c>
      <c r="E2341" s="322" t="s">
        <v>9501</v>
      </c>
      <c r="F2341" s="293"/>
      <c r="G2341" s="293"/>
      <c r="H2341" s="294"/>
      <c r="I2341" s="294" t="str">
        <f>IFERROR(_xlfn.IFNA(VLOOKUP($D:$D,history!$I:$Y,3,0),VLOOKUP(E:E,history!$H:$Y,4,0)),"--")</f>
        <v>--</v>
      </c>
      <c r="J2341" s="282" t="s">
        <v>5946</v>
      </c>
      <c r="K2341" s="282" t="str">
        <f t="shared" si="406"/>
        <v/>
      </c>
      <c r="L2341" s="312">
        <f t="shared" si="407"/>
        <v>0</v>
      </c>
      <c r="M2341" s="312">
        <f t="shared" si="408"/>
        <v>0</v>
      </c>
      <c r="N2341" s="297" t="str">
        <f>_xlfn.IFNA(VLOOKUP($E:$E,'1'!$A:$E,3,0),"")</f>
        <v/>
      </c>
      <c r="O2341" s="297" t="str">
        <f>_xlfn.IFNA(VLOOKUP($E:$E,'2'!$A:$E,3,0),"")</f>
        <v/>
      </c>
      <c r="P2341" s="297" t="str">
        <f>_xlfn.IFNA(VLOOKUP($E:$E,'3'!$A:$D,3,0),"")</f>
        <v/>
      </c>
      <c r="Q2341" s="297" t="str">
        <f>_xlfn.IFNA(VLOOKUP($E:$E,'4'!$A:$F,3,0),"")</f>
        <v/>
      </c>
      <c r="R2341" s="297" t="str">
        <f>_xlfn.IFNA(VLOOKUP($E:$E,'5'!$A:$F,3,0),"")</f>
        <v/>
      </c>
      <c r="S2341" s="297" t="str">
        <f>_xlfn.IFNA(VLOOKUP($E:$E,'6'!$A:$F,3,0),"")</f>
        <v/>
      </c>
      <c r="T2341" s="313">
        <v>1</v>
      </c>
      <c r="U2341" s="313">
        <v>10</v>
      </c>
      <c r="V2341" s="313">
        <v>50</v>
      </c>
      <c r="W2341" s="314">
        <v>0.14000000000000001</v>
      </c>
      <c r="X2341" s="315">
        <v>3.2499999999999999E-4</v>
      </c>
      <c r="Y2341" s="749">
        <v>0</v>
      </c>
      <c r="Z2341" s="282"/>
      <c r="AA2341" s="316" t="s">
        <v>10390</v>
      </c>
      <c r="AB2341" s="282" t="s">
        <v>10389</v>
      </c>
      <c r="AC2341" s="317" t="s">
        <v>2081</v>
      </c>
      <c r="AD2341" s="318" t="s">
        <v>2739</v>
      </c>
      <c r="AE2341" s="319">
        <v>0</v>
      </c>
      <c r="AF2341" s="319" t="s">
        <v>11284</v>
      </c>
      <c r="AG2341" s="320">
        <v>0</v>
      </c>
      <c r="AH2341" s="321">
        <f t="shared" si="409"/>
        <v>0</v>
      </c>
      <c r="AI2341" s="287">
        <f>_xlfn.IFNA(VLOOKUP(AD:AD,грп!B:C,2,0),0)</f>
        <v>0</v>
      </c>
      <c r="AJ2341" s="607">
        <v>0</v>
      </c>
      <c r="AK2341" s="672" t="str">
        <f t="shared" si="402"/>
        <v>new</v>
      </c>
      <c r="AL2341" s="174"/>
    </row>
    <row r="2342" spans="1:38" s="4" customFormat="1" ht="11.45" customHeight="1" outlineLevel="1" x14ac:dyDescent="0.35">
      <c r="A2342" s="307" t="s">
        <v>10402</v>
      </c>
      <c r="B2342" s="308" t="s">
        <v>9769</v>
      </c>
      <c r="C2342" s="309" t="s">
        <v>21</v>
      </c>
      <c r="D2342" s="310" t="s">
        <v>11220</v>
      </c>
      <c r="E2342" s="322" t="s">
        <v>9502</v>
      </c>
      <c r="F2342" s="293"/>
      <c r="G2342" s="293"/>
      <c r="H2342" s="294"/>
      <c r="I2342" s="294" t="str">
        <f>IFERROR(_xlfn.IFNA(VLOOKUP($D:$D,history!$I:$Y,3,0),VLOOKUP(E:E,history!$H:$Y,4,0)),"--")</f>
        <v>--</v>
      </c>
      <c r="J2342" s="282" t="s">
        <v>5946</v>
      </c>
      <c r="K2342" s="282" t="str">
        <f t="shared" si="406"/>
        <v/>
      </c>
      <c r="L2342" s="312">
        <f t="shared" si="407"/>
        <v>0</v>
      </c>
      <c r="M2342" s="312">
        <f t="shared" si="408"/>
        <v>0</v>
      </c>
      <c r="N2342" s="297" t="str">
        <f>_xlfn.IFNA(VLOOKUP($E:$E,'1'!$A:$E,3,0),"")</f>
        <v/>
      </c>
      <c r="O2342" s="297" t="str">
        <f>_xlfn.IFNA(VLOOKUP($E:$E,'2'!$A:$E,3,0),"")</f>
        <v/>
      </c>
      <c r="P2342" s="297" t="str">
        <f>_xlfn.IFNA(VLOOKUP($E:$E,'3'!$A:$D,3,0),"")</f>
        <v/>
      </c>
      <c r="Q2342" s="297" t="str">
        <f>_xlfn.IFNA(VLOOKUP($E:$E,'4'!$A:$F,3,0),"")</f>
        <v/>
      </c>
      <c r="R2342" s="297" t="str">
        <f>_xlfn.IFNA(VLOOKUP($E:$E,'5'!$A:$F,3,0),"")</f>
        <v/>
      </c>
      <c r="S2342" s="297" t="str">
        <f>_xlfn.IFNA(VLOOKUP($E:$E,'6'!$A:$F,3,0),"")</f>
        <v/>
      </c>
      <c r="T2342" s="313">
        <v>1</v>
      </c>
      <c r="U2342" s="313">
        <v>10</v>
      </c>
      <c r="V2342" s="313">
        <v>50</v>
      </c>
      <c r="W2342" s="314">
        <v>0.1</v>
      </c>
      <c r="X2342" s="315">
        <v>2.13E-4</v>
      </c>
      <c r="Y2342" s="749">
        <v>0</v>
      </c>
      <c r="Z2342" s="282"/>
      <c r="AA2342" s="316" t="s">
        <v>10390</v>
      </c>
      <c r="AB2342" s="282" t="s">
        <v>10389</v>
      </c>
      <c r="AC2342" s="317" t="s">
        <v>2081</v>
      </c>
      <c r="AD2342" s="318" t="s">
        <v>2739</v>
      </c>
      <c r="AE2342" s="319">
        <v>0</v>
      </c>
      <c r="AF2342" s="319" t="s">
        <v>11284</v>
      </c>
      <c r="AG2342" s="320">
        <v>0</v>
      </c>
      <c r="AH2342" s="321">
        <f t="shared" si="409"/>
        <v>0</v>
      </c>
      <c r="AI2342" s="287">
        <f>_xlfn.IFNA(VLOOKUP(AD:AD,грп!B:C,2,0),0)</f>
        <v>0</v>
      </c>
      <c r="AJ2342" s="607">
        <v>0</v>
      </c>
      <c r="AK2342" s="672" t="str">
        <f t="shared" si="402"/>
        <v>new</v>
      </c>
      <c r="AL2342" s="174"/>
    </row>
    <row r="2343" spans="1:38" s="4" customFormat="1" ht="11.45" customHeight="1" outlineLevel="1" x14ac:dyDescent="0.35">
      <c r="A2343" s="307" t="s">
        <v>10402</v>
      </c>
      <c r="B2343" s="308" t="s">
        <v>9770</v>
      </c>
      <c r="C2343" s="309" t="s">
        <v>21</v>
      </c>
      <c r="D2343" s="310" t="s">
        <v>11221</v>
      </c>
      <c r="E2343" s="322" t="s">
        <v>9503</v>
      </c>
      <c r="F2343" s="293"/>
      <c r="G2343" s="293"/>
      <c r="H2343" s="294"/>
      <c r="I2343" s="294" t="str">
        <f>IFERROR(_xlfn.IFNA(VLOOKUP($D:$D,history!$I:$Y,3,0),VLOOKUP(E:E,history!$H:$Y,4,0)),"--")</f>
        <v>--</v>
      </c>
      <c r="J2343" s="282" t="s">
        <v>5946</v>
      </c>
      <c r="K2343" s="282" t="str">
        <f t="shared" si="406"/>
        <v/>
      </c>
      <c r="L2343" s="312">
        <f t="shared" si="407"/>
        <v>0</v>
      </c>
      <c r="M2343" s="312">
        <f t="shared" si="408"/>
        <v>0</v>
      </c>
      <c r="N2343" s="297" t="str">
        <f>_xlfn.IFNA(VLOOKUP($E:$E,'1'!$A:$E,3,0),"")</f>
        <v/>
      </c>
      <c r="O2343" s="297" t="str">
        <f>_xlfn.IFNA(VLOOKUP($E:$E,'2'!$A:$E,3,0),"")</f>
        <v/>
      </c>
      <c r="P2343" s="297" t="str">
        <f>_xlfn.IFNA(VLOOKUP($E:$E,'3'!$A:$D,3,0),"")</f>
        <v/>
      </c>
      <c r="Q2343" s="297" t="str">
        <f>_xlfn.IFNA(VLOOKUP($E:$E,'4'!$A:$F,3,0),"")</f>
        <v/>
      </c>
      <c r="R2343" s="297" t="str">
        <f>_xlfn.IFNA(VLOOKUP($E:$E,'5'!$A:$F,3,0),"")</f>
        <v/>
      </c>
      <c r="S2343" s="297" t="str">
        <f>_xlfn.IFNA(VLOOKUP($E:$E,'6'!$A:$F,3,0),"")</f>
        <v/>
      </c>
      <c r="T2343" s="313">
        <v>1</v>
      </c>
      <c r="U2343" s="313">
        <v>10</v>
      </c>
      <c r="V2343" s="313">
        <v>50</v>
      </c>
      <c r="W2343" s="314">
        <v>0.12</v>
      </c>
      <c r="X2343" s="315">
        <v>3.2499999999999999E-4</v>
      </c>
      <c r="Y2343" s="749">
        <v>0</v>
      </c>
      <c r="Z2343" s="282"/>
      <c r="AA2343" s="316" t="s">
        <v>10390</v>
      </c>
      <c r="AB2343" s="282" t="s">
        <v>10389</v>
      </c>
      <c r="AC2343" s="317" t="s">
        <v>2081</v>
      </c>
      <c r="AD2343" s="318" t="s">
        <v>2739</v>
      </c>
      <c r="AE2343" s="319">
        <v>0</v>
      </c>
      <c r="AF2343" s="319" t="s">
        <v>11284</v>
      </c>
      <c r="AG2343" s="320">
        <v>0</v>
      </c>
      <c r="AH2343" s="321">
        <f t="shared" si="409"/>
        <v>0</v>
      </c>
      <c r="AI2343" s="287">
        <f>_xlfn.IFNA(VLOOKUP(AD:AD,грп!B:C,2,0),0)</f>
        <v>0</v>
      </c>
      <c r="AJ2343" s="607">
        <v>0</v>
      </c>
      <c r="AK2343" s="672" t="str">
        <f t="shared" si="402"/>
        <v>new</v>
      </c>
      <c r="AL2343" s="174"/>
    </row>
    <row r="2344" spans="1:38" s="4" customFormat="1" ht="11.45" customHeight="1" outlineLevel="1" x14ac:dyDescent="0.35">
      <c r="A2344" s="307" t="s">
        <v>10402</v>
      </c>
      <c r="B2344" s="308" t="s">
        <v>9771</v>
      </c>
      <c r="C2344" s="309" t="s">
        <v>21</v>
      </c>
      <c r="D2344" s="310" t="s">
        <v>11222</v>
      </c>
      <c r="E2344" s="322" t="s">
        <v>9504</v>
      </c>
      <c r="F2344" s="293"/>
      <c r="G2344" s="293"/>
      <c r="H2344" s="294"/>
      <c r="I2344" s="294" t="str">
        <f>IFERROR(_xlfn.IFNA(VLOOKUP($D:$D,history!$I:$Y,3,0),VLOOKUP(E:E,history!$H:$Y,4,0)),"--")</f>
        <v>--</v>
      </c>
      <c r="J2344" s="282" t="s">
        <v>5946</v>
      </c>
      <c r="K2344" s="282" t="str">
        <f t="shared" si="406"/>
        <v/>
      </c>
      <c r="L2344" s="312">
        <f t="shared" si="407"/>
        <v>0</v>
      </c>
      <c r="M2344" s="312">
        <f t="shared" si="408"/>
        <v>0</v>
      </c>
      <c r="N2344" s="297" t="str">
        <f>_xlfn.IFNA(VLOOKUP($E:$E,'1'!$A:$E,3,0),"")</f>
        <v/>
      </c>
      <c r="O2344" s="297" t="str">
        <f>_xlfn.IFNA(VLOOKUP($E:$E,'2'!$A:$E,3,0),"")</f>
        <v/>
      </c>
      <c r="P2344" s="297" t="str">
        <f>_xlfn.IFNA(VLOOKUP($E:$E,'3'!$A:$D,3,0),"")</f>
        <v/>
      </c>
      <c r="Q2344" s="297" t="str">
        <f>_xlfn.IFNA(VLOOKUP($E:$E,'4'!$A:$F,3,0),"")</f>
        <v/>
      </c>
      <c r="R2344" s="297" t="str">
        <f>_xlfn.IFNA(VLOOKUP($E:$E,'5'!$A:$F,3,0),"")</f>
        <v/>
      </c>
      <c r="S2344" s="297" t="str">
        <f>_xlfn.IFNA(VLOOKUP($E:$E,'6'!$A:$F,3,0),"")</f>
        <v/>
      </c>
      <c r="T2344" s="313">
        <v>1</v>
      </c>
      <c r="U2344" s="313">
        <v>10</v>
      </c>
      <c r="V2344" s="313">
        <v>50</v>
      </c>
      <c r="W2344" s="314">
        <v>0.09</v>
      </c>
      <c r="X2344" s="315">
        <v>2.13E-4</v>
      </c>
      <c r="Y2344" s="749">
        <v>0</v>
      </c>
      <c r="Z2344" s="282"/>
      <c r="AA2344" s="316" t="s">
        <v>10390</v>
      </c>
      <c r="AB2344" s="282" t="s">
        <v>10389</v>
      </c>
      <c r="AC2344" s="317" t="s">
        <v>2081</v>
      </c>
      <c r="AD2344" s="318" t="s">
        <v>2739</v>
      </c>
      <c r="AE2344" s="319">
        <v>0</v>
      </c>
      <c r="AF2344" s="319" t="s">
        <v>11284</v>
      </c>
      <c r="AG2344" s="320">
        <v>0</v>
      </c>
      <c r="AH2344" s="321">
        <f t="shared" si="409"/>
        <v>0</v>
      </c>
      <c r="AI2344" s="287">
        <f>_xlfn.IFNA(VLOOKUP(AD:AD,грп!B:C,2,0),0)</f>
        <v>0</v>
      </c>
      <c r="AJ2344" s="607">
        <v>0</v>
      </c>
      <c r="AK2344" s="672" t="str">
        <f t="shared" si="402"/>
        <v>new</v>
      </c>
      <c r="AL2344" s="174"/>
    </row>
    <row r="2345" spans="1:38" s="4" customFormat="1" ht="11.45" customHeight="1" outlineLevel="1" x14ac:dyDescent="0.35">
      <c r="A2345" s="307" t="s">
        <v>10402</v>
      </c>
      <c r="B2345" s="308" t="s">
        <v>9772</v>
      </c>
      <c r="C2345" s="309" t="s">
        <v>21</v>
      </c>
      <c r="D2345" s="310" t="s">
        <v>11223</v>
      </c>
      <c r="E2345" s="322" t="s">
        <v>9505</v>
      </c>
      <c r="F2345" s="293"/>
      <c r="G2345" s="293"/>
      <c r="H2345" s="294"/>
      <c r="I2345" s="294" t="str">
        <f>IFERROR(_xlfn.IFNA(VLOOKUP($D:$D,history!$I:$Y,3,0),VLOOKUP(E:E,history!$H:$Y,4,0)),"--")</f>
        <v>--</v>
      </c>
      <c r="J2345" s="282" t="s">
        <v>5946</v>
      </c>
      <c r="K2345" s="282" t="str">
        <f t="shared" si="406"/>
        <v/>
      </c>
      <c r="L2345" s="312">
        <f t="shared" si="407"/>
        <v>0</v>
      </c>
      <c r="M2345" s="312">
        <f t="shared" si="408"/>
        <v>0</v>
      </c>
      <c r="N2345" s="297" t="str">
        <f>_xlfn.IFNA(VLOOKUP($E:$E,'1'!$A:$E,3,0),"")</f>
        <v/>
      </c>
      <c r="O2345" s="297" t="str">
        <f>_xlfn.IFNA(VLOOKUP($E:$E,'2'!$A:$E,3,0),"")</f>
        <v/>
      </c>
      <c r="P2345" s="297" t="str">
        <f>_xlfn.IFNA(VLOOKUP($E:$E,'3'!$A:$D,3,0),"")</f>
        <v/>
      </c>
      <c r="Q2345" s="297" t="str">
        <f>_xlfn.IFNA(VLOOKUP($E:$E,'4'!$A:$F,3,0),"")</f>
        <v/>
      </c>
      <c r="R2345" s="297" t="str">
        <f>_xlfn.IFNA(VLOOKUP($E:$E,'5'!$A:$F,3,0),"")</f>
        <v/>
      </c>
      <c r="S2345" s="297" t="str">
        <f>_xlfn.IFNA(VLOOKUP($E:$E,'6'!$A:$F,3,0),"")</f>
        <v/>
      </c>
      <c r="T2345" s="313">
        <v>1</v>
      </c>
      <c r="U2345" s="313">
        <v>10</v>
      </c>
      <c r="V2345" s="313">
        <v>50</v>
      </c>
      <c r="W2345" s="314">
        <v>0.18</v>
      </c>
      <c r="X2345" s="315">
        <v>2.13E-4</v>
      </c>
      <c r="Y2345" s="749">
        <v>0</v>
      </c>
      <c r="Z2345" s="282"/>
      <c r="AA2345" s="316" t="s">
        <v>10390</v>
      </c>
      <c r="AB2345" s="282" t="s">
        <v>10389</v>
      </c>
      <c r="AC2345" s="317" t="s">
        <v>2081</v>
      </c>
      <c r="AD2345" s="318" t="s">
        <v>2739</v>
      </c>
      <c r="AE2345" s="319">
        <v>0</v>
      </c>
      <c r="AF2345" s="319" t="s">
        <v>11284</v>
      </c>
      <c r="AG2345" s="320">
        <v>0</v>
      </c>
      <c r="AH2345" s="321">
        <f t="shared" si="409"/>
        <v>0</v>
      </c>
      <c r="AI2345" s="287">
        <f>_xlfn.IFNA(VLOOKUP(AD:AD,грп!B:C,2,0),0)</f>
        <v>0</v>
      </c>
      <c r="AJ2345" s="607">
        <v>0</v>
      </c>
      <c r="AK2345" s="672" t="str">
        <f t="shared" si="402"/>
        <v>new</v>
      </c>
      <c r="AL2345" s="174"/>
    </row>
    <row r="2346" spans="1:38" s="4" customFormat="1" ht="11.45" customHeight="1" outlineLevel="1" x14ac:dyDescent="0.35">
      <c r="A2346" s="307" t="s">
        <v>10402</v>
      </c>
      <c r="B2346" s="308" t="s">
        <v>9773</v>
      </c>
      <c r="C2346" s="309" t="s">
        <v>21</v>
      </c>
      <c r="D2346" s="310" t="s">
        <v>11224</v>
      </c>
      <c r="E2346" s="322" t="s">
        <v>9506</v>
      </c>
      <c r="F2346" s="293"/>
      <c r="G2346" s="293"/>
      <c r="H2346" s="294"/>
      <c r="I2346" s="294" t="str">
        <f>IFERROR(_xlfn.IFNA(VLOOKUP($D:$D,history!$I:$Y,3,0),VLOOKUP(E:E,history!$H:$Y,4,0)),"--")</f>
        <v>--</v>
      </c>
      <c r="J2346" s="282" t="s">
        <v>5946</v>
      </c>
      <c r="K2346" s="282" t="str">
        <f t="shared" si="406"/>
        <v/>
      </c>
      <c r="L2346" s="312">
        <f t="shared" si="407"/>
        <v>0</v>
      </c>
      <c r="M2346" s="312">
        <f t="shared" si="408"/>
        <v>0</v>
      </c>
      <c r="N2346" s="297" t="str">
        <f>_xlfn.IFNA(VLOOKUP($E:$E,'1'!$A:$E,3,0),"")</f>
        <v/>
      </c>
      <c r="O2346" s="297" t="str">
        <f>_xlfn.IFNA(VLOOKUP($E:$E,'2'!$A:$E,3,0),"")</f>
        <v/>
      </c>
      <c r="P2346" s="297" t="str">
        <f>_xlfn.IFNA(VLOOKUP($E:$E,'3'!$A:$D,3,0),"")</f>
        <v/>
      </c>
      <c r="Q2346" s="297" t="str">
        <f>_xlfn.IFNA(VLOOKUP($E:$E,'4'!$A:$F,3,0),"")</f>
        <v/>
      </c>
      <c r="R2346" s="297" t="str">
        <f>_xlfn.IFNA(VLOOKUP($E:$E,'5'!$A:$F,3,0),"")</f>
        <v/>
      </c>
      <c r="S2346" s="297" t="str">
        <f>_xlfn.IFNA(VLOOKUP($E:$E,'6'!$A:$F,3,0),"")</f>
        <v/>
      </c>
      <c r="T2346" s="313">
        <v>1</v>
      </c>
      <c r="U2346" s="313">
        <v>10</v>
      </c>
      <c r="V2346" s="313">
        <v>50</v>
      </c>
      <c r="W2346" s="314">
        <v>0.2</v>
      </c>
      <c r="X2346" s="315">
        <v>3.2499999999999999E-4</v>
      </c>
      <c r="Y2346" s="749">
        <v>0</v>
      </c>
      <c r="Z2346" s="282"/>
      <c r="AA2346" s="316" t="s">
        <v>10390</v>
      </c>
      <c r="AB2346" s="282" t="s">
        <v>10389</v>
      </c>
      <c r="AC2346" s="317" t="s">
        <v>2081</v>
      </c>
      <c r="AD2346" s="318" t="s">
        <v>2739</v>
      </c>
      <c r="AE2346" s="319">
        <v>0</v>
      </c>
      <c r="AF2346" s="319" t="s">
        <v>11284</v>
      </c>
      <c r="AG2346" s="320">
        <v>0</v>
      </c>
      <c r="AH2346" s="321">
        <f t="shared" si="409"/>
        <v>0</v>
      </c>
      <c r="AI2346" s="287">
        <f>_xlfn.IFNA(VLOOKUP(AD:AD,грп!B:C,2,0),0)</f>
        <v>0</v>
      </c>
      <c r="AJ2346" s="607">
        <v>0</v>
      </c>
      <c r="AK2346" s="672" t="str">
        <f t="shared" si="402"/>
        <v>new</v>
      </c>
      <c r="AL2346" s="174"/>
    </row>
    <row r="2347" spans="1:38" s="4" customFormat="1" ht="11.45" customHeight="1" outlineLevel="1" x14ac:dyDescent="0.35">
      <c r="A2347" s="307" t="s">
        <v>10402</v>
      </c>
      <c r="B2347" s="308" t="s">
        <v>9774</v>
      </c>
      <c r="C2347" s="309" t="s">
        <v>21</v>
      </c>
      <c r="D2347" s="310" t="s">
        <v>11225</v>
      </c>
      <c r="E2347" s="322" t="s">
        <v>9507</v>
      </c>
      <c r="F2347" s="293"/>
      <c r="G2347" s="293"/>
      <c r="H2347" s="294"/>
      <c r="I2347" s="294" t="str">
        <f>IFERROR(_xlfn.IFNA(VLOOKUP($D:$D,history!$I:$Y,3,0),VLOOKUP(E:E,history!$H:$Y,4,0)),"--")</f>
        <v>--</v>
      </c>
      <c r="J2347" s="282" t="s">
        <v>5946</v>
      </c>
      <c r="K2347" s="282" t="str">
        <f t="shared" si="406"/>
        <v/>
      </c>
      <c r="L2347" s="312">
        <f t="shared" si="407"/>
        <v>0</v>
      </c>
      <c r="M2347" s="312">
        <f t="shared" si="408"/>
        <v>0</v>
      </c>
      <c r="N2347" s="297" t="str">
        <f>_xlfn.IFNA(VLOOKUP($E:$E,'1'!$A:$E,3,0),"")</f>
        <v/>
      </c>
      <c r="O2347" s="297" t="str">
        <f>_xlfn.IFNA(VLOOKUP($E:$E,'2'!$A:$E,3,0),"")</f>
        <v/>
      </c>
      <c r="P2347" s="297" t="str">
        <f>_xlfn.IFNA(VLOOKUP($E:$E,'3'!$A:$D,3,0),"")</f>
        <v/>
      </c>
      <c r="Q2347" s="297" t="str">
        <f>_xlfn.IFNA(VLOOKUP($E:$E,'4'!$A:$F,3,0),"")</f>
        <v/>
      </c>
      <c r="R2347" s="297" t="str">
        <f>_xlfn.IFNA(VLOOKUP($E:$E,'5'!$A:$F,3,0),"")</f>
        <v/>
      </c>
      <c r="S2347" s="297" t="str">
        <f>_xlfn.IFNA(VLOOKUP($E:$E,'6'!$A:$F,3,0),"")</f>
        <v/>
      </c>
      <c r="T2347" s="313">
        <v>1</v>
      </c>
      <c r="U2347" s="313">
        <v>10</v>
      </c>
      <c r="V2347" s="313">
        <v>50</v>
      </c>
      <c r="W2347" s="314">
        <v>0.26</v>
      </c>
      <c r="X2347" s="315">
        <v>3.2499999999999999E-4</v>
      </c>
      <c r="Y2347" s="749">
        <v>0</v>
      </c>
      <c r="Z2347" s="282"/>
      <c r="AA2347" s="316" t="s">
        <v>10390</v>
      </c>
      <c r="AB2347" s="282" t="s">
        <v>10389</v>
      </c>
      <c r="AC2347" s="317" t="s">
        <v>2081</v>
      </c>
      <c r="AD2347" s="318" t="s">
        <v>2739</v>
      </c>
      <c r="AE2347" s="319">
        <v>0</v>
      </c>
      <c r="AF2347" s="319" t="s">
        <v>11284</v>
      </c>
      <c r="AG2347" s="320">
        <v>0</v>
      </c>
      <c r="AH2347" s="321">
        <f t="shared" si="409"/>
        <v>0</v>
      </c>
      <c r="AI2347" s="287">
        <f>_xlfn.IFNA(VLOOKUP(AD:AD,грп!B:C,2,0),0)</f>
        <v>0</v>
      </c>
      <c r="AJ2347" s="607">
        <v>0</v>
      </c>
      <c r="AK2347" s="672" t="str">
        <f t="shared" si="402"/>
        <v>new</v>
      </c>
      <c r="AL2347" s="174"/>
    </row>
    <row r="2348" spans="1:38" s="4" customFormat="1" ht="11.45" customHeight="1" outlineLevel="1" x14ac:dyDescent="0.35">
      <c r="A2348" s="307" t="s">
        <v>10402</v>
      </c>
      <c r="B2348" s="308" t="s">
        <v>9775</v>
      </c>
      <c r="C2348" s="309" t="s">
        <v>21</v>
      </c>
      <c r="D2348" s="310" t="s">
        <v>11226</v>
      </c>
      <c r="E2348" s="322" t="s">
        <v>9508</v>
      </c>
      <c r="F2348" s="293"/>
      <c r="G2348" s="293"/>
      <c r="H2348" s="294"/>
      <c r="I2348" s="294" t="str">
        <f>IFERROR(_xlfn.IFNA(VLOOKUP($D:$D,history!$I:$Y,3,0),VLOOKUP(E:E,history!$H:$Y,4,0)),"--")</f>
        <v>--</v>
      </c>
      <c r="J2348" s="282" t="s">
        <v>5946</v>
      </c>
      <c r="K2348" s="282" t="str">
        <f t="shared" si="406"/>
        <v/>
      </c>
      <c r="L2348" s="312">
        <f t="shared" si="407"/>
        <v>0</v>
      </c>
      <c r="M2348" s="312">
        <f t="shared" si="408"/>
        <v>0</v>
      </c>
      <c r="N2348" s="297" t="str">
        <f>_xlfn.IFNA(VLOOKUP($E:$E,'1'!$A:$E,3,0),"")</f>
        <v/>
      </c>
      <c r="O2348" s="297" t="str">
        <f>_xlfn.IFNA(VLOOKUP($E:$E,'2'!$A:$E,3,0),"")</f>
        <v/>
      </c>
      <c r="P2348" s="297" t="str">
        <f>_xlfn.IFNA(VLOOKUP($E:$E,'3'!$A:$D,3,0),"")</f>
        <v/>
      </c>
      <c r="Q2348" s="297" t="str">
        <f>_xlfn.IFNA(VLOOKUP($E:$E,'4'!$A:$F,3,0),"")</f>
        <v/>
      </c>
      <c r="R2348" s="297" t="str">
        <f>_xlfn.IFNA(VLOOKUP($E:$E,'5'!$A:$F,3,0),"")</f>
        <v/>
      </c>
      <c r="S2348" s="297" t="str">
        <f>_xlfn.IFNA(VLOOKUP($E:$E,'6'!$A:$F,3,0),"")</f>
        <v/>
      </c>
      <c r="T2348" s="313">
        <v>1</v>
      </c>
      <c r="U2348" s="313">
        <v>10</v>
      </c>
      <c r="V2348" s="313">
        <v>50</v>
      </c>
      <c r="W2348" s="314">
        <v>0.14000000000000001</v>
      </c>
      <c r="X2348" s="315">
        <v>2.1699999999999999E-4</v>
      </c>
      <c r="Y2348" s="749">
        <v>0</v>
      </c>
      <c r="Z2348" s="282"/>
      <c r="AA2348" s="316" t="s">
        <v>10390</v>
      </c>
      <c r="AB2348" s="282" t="s">
        <v>10389</v>
      </c>
      <c r="AC2348" s="317" t="s">
        <v>2081</v>
      </c>
      <c r="AD2348" s="318" t="s">
        <v>2739</v>
      </c>
      <c r="AE2348" s="319">
        <v>0</v>
      </c>
      <c r="AF2348" s="319" t="s">
        <v>11284</v>
      </c>
      <c r="AG2348" s="320">
        <v>0</v>
      </c>
      <c r="AH2348" s="321">
        <f t="shared" si="409"/>
        <v>0</v>
      </c>
      <c r="AI2348" s="287">
        <f>_xlfn.IFNA(VLOOKUP(AD:AD,грп!B:C,2,0),0)</f>
        <v>0</v>
      </c>
      <c r="AJ2348" s="607">
        <v>0</v>
      </c>
      <c r="AK2348" s="672" t="str">
        <f t="shared" si="402"/>
        <v>new</v>
      </c>
      <c r="AL2348" s="174"/>
    </row>
    <row r="2349" spans="1:38" s="4" customFormat="1" ht="11.45" customHeight="1" outlineLevel="1" x14ac:dyDescent="0.35">
      <c r="A2349" s="307" t="s">
        <v>10402</v>
      </c>
      <c r="B2349" s="308" t="s">
        <v>9776</v>
      </c>
      <c r="C2349" s="309" t="s">
        <v>21</v>
      </c>
      <c r="D2349" s="310" t="s">
        <v>11227</v>
      </c>
      <c r="E2349" s="322" t="s">
        <v>9509</v>
      </c>
      <c r="F2349" s="293"/>
      <c r="G2349" s="293"/>
      <c r="H2349" s="294"/>
      <c r="I2349" s="294" t="str">
        <f>IFERROR(_xlfn.IFNA(VLOOKUP($D:$D,history!$I:$Y,3,0),VLOOKUP(E:E,history!$H:$Y,4,0)),"--")</f>
        <v>--</v>
      </c>
      <c r="J2349" s="282" t="s">
        <v>5946</v>
      </c>
      <c r="K2349" s="282" t="str">
        <f t="shared" si="406"/>
        <v/>
      </c>
      <c r="L2349" s="312">
        <f t="shared" si="407"/>
        <v>0</v>
      </c>
      <c r="M2349" s="312">
        <f t="shared" si="408"/>
        <v>0</v>
      </c>
      <c r="N2349" s="297" t="str">
        <f>_xlfn.IFNA(VLOOKUP($E:$E,'1'!$A:$E,3,0),"")</f>
        <v/>
      </c>
      <c r="O2349" s="297" t="str">
        <f>_xlfn.IFNA(VLOOKUP($E:$E,'2'!$A:$E,3,0),"")</f>
        <v/>
      </c>
      <c r="P2349" s="297" t="str">
        <f>_xlfn.IFNA(VLOOKUP($E:$E,'3'!$A:$D,3,0),"")</f>
        <v/>
      </c>
      <c r="Q2349" s="297" t="str">
        <f>_xlfn.IFNA(VLOOKUP($E:$E,'4'!$A:$F,3,0),"")</f>
        <v/>
      </c>
      <c r="R2349" s="297" t="str">
        <f>_xlfn.IFNA(VLOOKUP($E:$E,'5'!$A:$F,3,0),"")</f>
        <v/>
      </c>
      <c r="S2349" s="297" t="str">
        <f>_xlfn.IFNA(VLOOKUP($E:$E,'6'!$A:$F,3,0),"")</f>
        <v/>
      </c>
      <c r="T2349" s="313">
        <v>1</v>
      </c>
      <c r="U2349" s="313">
        <v>10</v>
      </c>
      <c r="V2349" s="313">
        <v>50</v>
      </c>
      <c r="W2349" s="314">
        <v>0.16</v>
      </c>
      <c r="X2349" s="315">
        <v>3.1700000000000001E-4</v>
      </c>
      <c r="Y2349" s="749">
        <v>0</v>
      </c>
      <c r="Z2349" s="282"/>
      <c r="AA2349" s="316" t="s">
        <v>10390</v>
      </c>
      <c r="AB2349" s="282" t="s">
        <v>10389</v>
      </c>
      <c r="AC2349" s="317" t="s">
        <v>2081</v>
      </c>
      <c r="AD2349" s="318" t="s">
        <v>2739</v>
      </c>
      <c r="AE2349" s="319">
        <v>0</v>
      </c>
      <c r="AF2349" s="319" t="s">
        <v>11284</v>
      </c>
      <c r="AG2349" s="320">
        <v>0</v>
      </c>
      <c r="AH2349" s="321">
        <f t="shared" si="409"/>
        <v>0</v>
      </c>
      <c r="AI2349" s="287">
        <f>_xlfn.IFNA(VLOOKUP(AD:AD,грп!B:C,2,0),0)</f>
        <v>0</v>
      </c>
      <c r="AJ2349" s="607">
        <v>0</v>
      </c>
      <c r="AK2349" s="672" t="str">
        <f t="shared" si="402"/>
        <v>new</v>
      </c>
      <c r="AL2349" s="174"/>
    </row>
    <row r="2350" spans="1:38" s="4" customFormat="1" ht="11.45" customHeight="1" outlineLevel="1" x14ac:dyDescent="0.35">
      <c r="A2350" s="307" t="s">
        <v>10402</v>
      </c>
      <c r="B2350" s="308" t="s">
        <v>9777</v>
      </c>
      <c r="C2350" s="309" t="s">
        <v>21</v>
      </c>
      <c r="D2350" s="310" t="s">
        <v>11228</v>
      </c>
      <c r="E2350" s="322" t="s">
        <v>9510</v>
      </c>
      <c r="F2350" s="293"/>
      <c r="G2350" s="293"/>
      <c r="H2350" s="294"/>
      <c r="I2350" s="294" t="str">
        <f>IFERROR(_xlfn.IFNA(VLOOKUP($D:$D,history!$I:$Y,3,0),VLOOKUP(E:E,history!$H:$Y,4,0)),"--")</f>
        <v>--</v>
      </c>
      <c r="J2350" s="282" t="s">
        <v>5946</v>
      </c>
      <c r="K2350" s="282" t="str">
        <f t="shared" si="406"/>
        <v/>
      </c>
      <c r="L2350" s="312">
        <f t="shared" si="407"/>
        <v>0</v>
      </c>
      <c r="M2350" s="312">
        <f t="shared" si="408"/>
        <v>0</v>
      </c>
      <c r="N2350" s="297" t="str">
        <f>_xlfn.IFNA(VLOOKUP($E:$E,'1'!$A:$E,3,0),"")</f>
        <v/>
      </c>
      <c r="O2350" s="297" t="str">
        <f>_xlfn.IFNA(VLOOKUP($E:$E,'2'!$A:$E,3,0),"")</f>
        <v/>
      </c>
      <c r="P2350" s="297" t="str">
        <f>_xlfn.IFNA(VLOOKUP($E:$E,'3'!$A:$D,3,0),"")</f>
        <v/>
      </c>
      <c r="Q2350" s="297" t="str">
        <f>_xlfn.IFNA(VLOOKUP($E:$E,'4'!$A:$F,3,0),"")</f>
        <v/>
      </c>
      <c r="R2350" s="297" t="str">
        <f>_xlfn.IFNA(VLOOKUP($E:$E,'5'!$A:$F,3,0),"")</f>
        <v/>
      </c>
      <c r="S2350" s="297" t="str">
        <f>_xlfn.IFNA(VLOOKUP($E:$E,'6'!$A:$F,3,0),"")</f>
        <v/>
      </c>
      <c r="T2350" s="313">
        <v>1</v>
      </c>
      <c r="U2350" s="313">
        <v>10</v>
      </c>
      <c r="V2350" s="313">
        <v>50</v>
      </c>
      <c r="W2350" s="314">
        <v>0.09</v>
      </c>
      <c r="X2350" s="315">
        <v>3.1700000000000001E-4</v>
      </c>
      <c r="Y2350" s="749">
        <v>0</v>
      </c>
      <c r="Z2350" s="282"/>
      <c r="AA2350" s="316" t="s">
        <v>10390</v>
      </c>
      <c r="AB2350" s="282" t="s">
        <v>10389</v>
      </c>
      <c r="AC2350" s="317" t="s">
        <v>2081</v>
      </c>
      <c r="AD2350" s="318" t="s">
        <v>2739</v>
      </c>
      <c r="AE2350" s="319">
        <v>0</v>
      </c>
      <c r="AF2350" s="319" t="s">
        <v>11284</v>
      </c>
      <c r="AG2350" s="320">
        <v>0</v>
      </c>
      <c r="AH2350" s="321">
        <f t="shared" si="409"/>
        <v>0</v>
      </c>
      <c r="AI2350" s="287">
        <f>_xlfn.IFNA(VLOOKUP(AD:AD,грп!B:C,2,0),0)</f>
        <v>0</v>
      </c>
      <c r="AJ2350" s="607">
        <v>0</v>
      </c>
      <c r="AK2350" s="672" t="str">
        <f t="shared" si="402"/>
        <v>new</v>
      </c>
      <c r="AL2350" s="174"/>
    </row>
    <row r="2351" spans="1:38" s="4" customFormat="1" ht="11.45" customHeight="1" outlineLevel="1" x14ac:dyDescent="0.35">
      <c r="A2351" s="307" t="s">
        <v>10402</v>
      </c>
      <c r="B2351" s="308" t="s">
        <v>9778</v>
      </c>
      <c r="C2351" s="309" t="s">
        <v>21</v>
      </c>
      <c r="D2351" s="310" t="s">
        <v>11229</v>
      </c>
      <c r="E2351" s="322" t="s">
        <v>9511</v>
      </c>
      <c r="F2351" s="293"/>
      <c r="G2351" s="293"/>
      <c r="H2351" s="294"/>
      <c r="I2351" s="294" t="str">
        <f>IFERROR(_xlfn.IFNA(VLOOKUP($D:$D,history!$I:$Y,3,0),VLOOKUP(E:E,history!$H:$Y,4,0)),"--")</f>
        <v>--</v>
      </c>
      <c r="J2351" s="282" t="s">
        <v>5946</v>
      </c>
      <c r="K2351" s="282" t="str">
        <f t="shared" si="406"/>
        <v/>
      </c>
      <c r="L2351" s="312">
        <f t="shared" si="407"/>
        <v>0</v>
      </c>
      <c r="M2351" s="312">
        <f t="shared" si="408"/>
        <v>0</v>
      </c>
      <c r="N2351" s="297" t="str">
        <f>_xlfn.IFNA(VLOOKUP($E:$E,'1'!$A:$E,3,0),"")</f>
        <v/>
      </c>
      <c r="O2351" s="297" t="str">
        <f>_xlfn.IFNA(VLOOKUP($E:$E,'2'!$A:$E,3,0),"")</f>
        <v/>
      </c>
      <c r="P2351" s="297" t="str">
        <f>_xlfn.IFNA(VLOOKUP($E:$E,'3'!$A:$D,3,0),"")</f>
        <v/>
      </c>
      <c r="Q2351" s="297" t="str">
        <f>_xlfn.IFNA(VLOOKUP($E:$E,'4'!$A:$F,3,0),"")</f>
        <v/>
      </c>
      <c r="R2351" s="297" t="str">
        <f>_xlfn.IFNA(VLOOKUP($E:$E,'5'!$A:$F,3,0),"")</f>
        <v/>
      </c>
      <c r="S2351" s="297" t="str">
        <f>_xlfn.IFNA(VLOOKUP($E:$E,'6'!$A:$F,3,0),"")</f>
        <v/>
      </c>
      <c r="T2351" s="313">
        <v>1</v>
      </c>
      <c r="U2351" s="313">
        <v>5</v>
      </c>
      <c r="V2351" s="313">
        <v>50</v>
      </c>
      <c r="W2351" s="314">
        <v>0.16</v>
      </c>
      <c r="X2351" s="315">
        <v>5.9999999999999995E-4</v>
      </c>
      <c r="Y2351" s="749">
        <v>0</v>
      </c>
      <c r="Z2351" s="282"/>
      <c r="AA2351" s="316" t="s">
        <v>10390</v>
      </c>
      <c r="AB2351" s="282" t="s">
        <v>10389</v>
      </c>
      <c r="AC2351" s="317" t="s">
        <v>2081</v>
      </c>
      <c r="AD2351" s="318" t="s">
        <v>2739</v>
      </c>
      <c r="AE2351" s="319">
        <v>0</v>
      </c>
      <c r="AF2351" s="319" t="s">
        <v>11284</v>
      </c>
      <c r="AG2351" s="320">
        <v>0</v>
      </c>
      <c r="AH2351" s="321">
        <f t="shared" si="409"/>
        <v>0</v>
      </c>
      <c r="AI2351" s="287">
        <f>_xlfn.IFNA(VLOOKUP(AD:AD,грп!B:C,2,0),0)</f>
        <v>0</v>
      </c>
      <c r="AJ2351" s="607">
        <v>0</v>
      </c>
      <c r="AK2351" s="672" t="str">
        <f t="shared" si="402"/>
        <v>new</v>
      </c>
      <c r="AL2351" s="174"/>
    </row>
    <row r="2352" spans="1:38" s="4" customFormat="1" ht="11.45" customHeight="1" outlineLevel="1" x14ac:dyDescent="0.35">
      <c r="A2352" s="307" t="s">
        <v>10402</v>
      </c>
      <c r="B2352" s="308" t="s">
        <v>9779</v>
      </c>
      <c r="C2352" s="309" t="s">
        <v>21</v>
      </c>
      <c r="D2352" s="310" t="s">
        <v>11230</v>
      </c>
      <c r="E2352" s="322" t="s">
        <v>9512</v>
      </c>
      <c r="F2352" s="293"/>
      <c r="G2352" s="293"/>
      <c r="H2352" s="294"/>
      <c r="I2352" s="294" t="str">
        <f>IFERROR(_xlfn.IFNA(VLOOKUP($D:$D,history!$I:$Y,3,0),VLOOKUP(E:E,history!$H:$Y,4,0)),"--")</f>
        <v>--</v>
      </c>
      <c r="J2352" s="282" t="s">
        <v>5946</v>
      </c>
      <c r="K2352" s="282" t="str">
        <f t="shared" si="406"/>
        <v/>
      </c>
      <c r="L2352" s="312">
        <f t="shared" si="407"/>
        <v>0</v>
      </c>
      <c r="M2352" s="312">
        <f t="shared" si="408"/>
        <v>0</v>
      </c>
      <c r="N2352" s="297" t="str">
        <f>_xlfn.IFNA(VLOOKUP($E:$E,'1'!$A:$E,3,0),"")</f>
        <v/>
      </c>
      <c r="O2352" s="297" t="str">
        <f>_xlfn.IFNA(VLOOKUP($E:$E,'2'!$A:$E,3,0),"")</f>
        <v/>
      </c>
      <c r="P2352" s="297" t="str">
        <f>_xlfn.IFNA(VLOOKUP($E:$E,'3'!$A:$D,3,0),"")</f>
        <v/>
      </c>
      <c r="Q2352" s="297" t="str">
        <f>_xlfn.IFNA(VLOOKUP($E:$E,'4'!$A:$F,3,0),"")</f>
        <v/>
      </c>
      <c r="R2352" s="297" t="str">
        <f>_xlfn.IFNA(VLOOKUP($E:$E,'5'!$A:$F,3,0),"")</f>
        <v/>
      </c>
      <c r="S2352" s="297" t="str">
        <f>_xlfn.IFNA(VLOOKUP($E:$E,'6'!$A:$F,3,0),"")</f>
        <v/>
      </c>
      <c r="T2352" s="313">
        <v>1</v>
      </c>
      <c r="U2352" s="313">
        <v>10</v>
      </c>
      <c r="V2352" s="313">
        <v>50</v>
      </c>
      <c r="W2352" s="314">
        <v>0.09</v>
      </c>
      <c r="X2352" s="315">
        <v>3.1700000000000001E-4</v>
      </c>
      <c r="Y2352" s="749">
        <v>0</v>
      </c>
      <c r="Z2352" s="282"/>
      <c r="AA2352" s="316" t="s">
        <v>10390</v>
      </c>
      <c r="AB2352" s="282" t="s">
        <v>10389</v>
      </c>
      <c r="AC2352" s="317" t="s">
        <v>2081</v>
      </c>
      <c r="AD2352" s="318" t="s">
        <v>2739</v>
      </c>
      <c r="AE2352" s="319">
        <v>0</v>
      </c>
      <c r="AF2352" s="319" t="s">
        <v>11284</v>
      </c>
      <c r="AG2352" s="320">
        <v>0</v>
      </c>
      <c r="AH2352" s="321">
        <f t="shared" si="409"/>
        <v>0</v>
      </c>
      <c r="AI2352" s="287">
        <f>_xlfn.IFNA(VLOOKUP(AD:AD,грп!B:C,2,0),0)</f>
        <v>0</v>
      </c>
      <c r="AJ2352" s="607">
        <v>0</v>
      </c>
      <c r="AK2352" s="672" t="str">
        <f t="shared" si="402"/>
        <v>new</v>
      </c>
      <c r="AL2352" s="174"/>
    </row>
    <row r="2353" spans="1:38" s="4" customFormat="1" ht="13.9" customHeight="1" outlineLevel="1" x14ac:dyDescent="0.35">
      <c r="A2353" s="307" t="s">
        <v>10402</v>
      </c>
      <c r="B2353" s="308" t="s">
        <v>9780</v>
      </c>
      <c r="C2353" s="309" t="s">
        <v>21</v>
      </c>
      <c r="D2353" s="310" t="s">
        <v>11231</v>
      </c>
      <c r="E2353" s="322" t="s">
        <v>9513</v>
      </c>
      <c r="F2353" s="293"/>
      <c r="G2353" s="293"/>
      <c r="H2353" s="294"/>
      <c r="I2353" s="294" t="str">
        <f>IFERROR(_xlfn.IFNA(VLOOKUP($D:$D,history!$I:$Y,3,0),VLOOKUP(E:E,history!$H:$Y,4,0)),"--")</f>
        <v>--</v>
      </c>
      <c r="J2353" s="282" t="s">
        <v>5946</v>
      </c>
      <c r="K2353" s="282" t="str">
        <f t="shared" si="406"/>
        <v/>
      </c>
      <c r="L2353" s="312">
        <f t="shared" si="407"/>
        <v>0</v>
      </c>
      <c r="M2353" s="312">
        <f t="shared" si="408"/>
        <v>0</v>
      </c>
      <c r="N2353" s="297" t="str">
        <f>_xlfn.IFNA(VLOOKUP($E:$E,'1'!$A:$E,3,0),"")</f>
        <v/>
      </c>
      <c r="O2353" s="297" t="str">
        <f>_xlfn.IFNA(VLOOKUP($E:$E,'2'!$A:$E,3,0),"")</f>
        <v/>
      </c>
      <c r="P2353" s="297" t="str">
        <f>_xlfn.IFNA(VLOOKUP($E:$E,'3'!$A:$D,3,0),"")</f>
        <v/>
      </c>
      <c r="Q2353" s="297" t="str">
        <f>_xlfn.IFNA(VLOOKUP($E:$E,'4'!$A:$F,3,0),"")</f>
        <v/>
      </c>
      <c r="R2353" s="297" t="str">
        <f>_xlfn.IFNA(VLOOKUP($E:$E,'5'!$A:$F,3,0),"")</f>
        <v/>
      </c>
      <c r="S2353" s="297" t="str">
        <f>_xlfn.IFNA(VLOOKUP($E:$E,'6'!$A:$F,3,0),"")</f>
        <v/>
      </c>
      <c r="T2353" s="313">
        <v>1</v>
      </c>
      <c r="U2353" s="313">
        <v>10</v>
      </c>
      <c r="V2353" s="313">
        <v>50</v>
      </c>
      <c r="W2353" s="314">
        <v>0.12</v>
      </c>
      <c r="X2353" s="315">
        <v>3.1700000000000001E-4</v>
      </c>
      <c r="Y2353" s="749">
        <v>0</v>
      </c>
      <c r="Z2353" s="282"/>
      <c r="AA2353" s="316" t="s">
        <v>10390</v>
      </c>
      <c r="AB2353" s="282" t="s">
        <v>10389</v>
      </c>
      <c r="AC2353" s="317" t="s">
        <v>2081</v>
      </c>
      <c r="AD2353" s="318" t="s">
        <v>2739</v>
      </c>
      <c r="AE2353" s="319">
        <v>0</v>
      </c>
      <c r="AF2353" s="319" t="s">
        <v>11284</v>
      </c>
      <c r="AG2353" s="320">
        <v>0</v>
      </c>
      <c r="AH2353" s="321">
        <f t="shared" si="409"/>
        <v>0</v>
      </c>
      <c r="AI2353" s="287">
        <f>_xlfn.IFNA(VLOOKUP(AD:AD,грп!B:C,2,0),0)</f>
        <v>0</v>
      </c>
      <c r="AJ2353" s="607">
        <v>0</v>
      </c>
      <c r="AK2353" s="672" t="str">
        <f t="shared" ref="AK2353:AK2416" si="410">C2353</f>
        <v>new</v>
      </c>
      <c r="AL2353" s="174"/>
    </row>
    <row r="2354" spans="1:38" s="4" customFormat="1" ht="13.9" customHeight="1" outlineLevel="1" x14ac:dyDescent="0.35">
      <c r="A2354" s="307" t="s">
        <v>10402</v>
      </c>
      <c r="B2354" s="308" t="s">
        <v>9781</v>
      </c>
      <c r="C2354" s="309" t="s">
        <v>21</v>
      </c>
      <c r="D2354" s="310" t="s">
        <v>11232</v>
      </c>
      <c r="E2354" s="322" t="s">
        <v>9514</v>
      </c>
      <c r="F2354" s="293"/>
      <c r="G2354" s="293"/>
      <c r="H2354" s="294"/>
      <c r="I2354" s="294" t="str">
        <f>IFERROR(_xlfn.IFNA(VLOOKUP($D:$D,history!$I:$Y,3,0),VLOOKUP(E:E,history!$H:$Y,4,0)),"--")</f>
        <v>--</v>
      </c>
      <c r="J2354" s="282" t="s">
        <v>5946</v>
      </c>
      <c r="K2354" s="282" t="str">
        <f t="shared" si="406"/>
        <v/>
      </c>
      <c r="L2354" s="312">
        <f t="shared" si="407"/>
        <v>0</v>
      </c>
      <c r="M2354" s="312">
        <f t="shared" si="408"/>
        <v>0</v>
      </c>
      <c r="N2354" s="297" t="str">
        <f>_xlfn.IFNA(VLOOKUP($E:$E,'1'!$A:$E,3,0),"")</f>
        <v/>
      </c>
      <c r="O2354" s="297" t="str">
        <f>_xlfn.IFNA(VLOOKUP($E:$E,'2'!$A:$E,3,0),"")</f>
        <v/>
      </c>
      <c r="P2354" s="297" t="str">
        <f>_xlfn.IFNA(VLOOKUP($E:$E,'3'!$A:$D,3,0),"")</f>
        <v/>
      </c>
      <c r="Q2354" s="297" t="str">
        <f>_xlfn.IFNA(VLOOKUP($E:$E,'4'!$A:$F,3,0),"")</f>
        <v/>
      </c>
      <c r="R2354" s="297" t="str">
        <f>_xlfn.IFNA(VLOOKUP($E:$E,'5'!$A:$F,3,0),"")</f>
        <v/>
      </c>
      <c r="S2354" s="297" t="str">
        <f>_xlfn.IFNA(VLOOKUP($E:$E,'6'!$A:$F,3,0),"")</f>
        <v/>
      </c>
      <c r="T2354" s="313">
        <v>1</v>
      </c>
      <c r="U2354" s="313">
        <v>10</v>
      </c>
      <c r="V2354" s="313">
        <v>50</v>
      </c>
      <c r="W2354" s="314">
        <v>0.2</v>
      </c>
      <c r="X2354" s="315">
        <v>3.2000000000000003E-4</v>
      </c>
      <c r="Y2354" s="749">
        <v>0</v>
      </c>
      <c r="Z2354" s="282"/>
      <c r="AA2354" s="316" t="s">
        <v>10390</v>
      </c>
      <c r="AB2354" s="282" t="s">
        <v>10389</v>
      </c>
      <c r="AC2354" s="317" t="s">
        <v>2081</v>
      </c>
      <c r="AD2354" s="318" t="s">
        <v>2739</v>
      </c>
      <c r="AE2354" s="319">
        <v>0</v>
      </c>
      <c r="AF2354" s="319" t="s">
        <v>11284</v>
      </c>
      <c r="AG2354" s="320">
        <v>0</v>
      </c>
      <c r="AH2354" s="321">
        <f t="shared" si="409"/>
        <v>0</v>
      </c>
      <c r="AI2354" s="287">
        <f>_xlfn.IFNA(VLOOKUP(AD:AD,грп!B:C,2,0),0)</f>
        <v>0</v>
      </c>
      <c r="AJ2354" s="607">
        <v>0</v>
      </c>
      <c r="AK2354" s="672" t="str">
        <f t="shared" si="410"/>
        <v>new</v>
      </c>
      <c r="AL2354" s="174"/>
    </row>
    <row r="2355" spans="1:38" s="4" customFormat="1" ht="11.45" customHeight="1" outlineLevel="1" x14ac:dyDescent="0.35">
      <c r="A2355" s="307" t="s">
        <v>10402</v>
      </c>
      <c r="B2355" s="308" t="s">
        <v>9782</v>
      </c>
      <c r="C2355" s="309" t="s">
        <v>21</v>
      </c>
      <c r="D2355" s="310" t="s">
        <v>11233</v>
      </c>
      <c r="E2355" s="322" t="s">
        <v>9515</v>
      </c>
      <c r="F2355" s="293"/>
      <c r="G2355" s="293"/>
      <c r="H2355" s="294"/>
      <c r="I2355" s="294" t="str">
        <f>IFERROR(_xlfn.IFNA(VLOOKUP($D:$D,history!$I:$Y,3,0),VLOOKUP(E:E,history!$H:$Y,4,0)),"--")</f>
        <v>--</v>
      </c>
      <c r="J2355" s="282" t="s">
        <v>5946</v>
      </c>
      <c r="K2355" s="282" t="str">
        <f t="shared" si="406"/>
        <v/>
      </c>
      <c r="L2355" s="312">
        <f t="shared" si="407"/>
        <v>0</v>
      </c>
      <c r="M2355" s="312">
        <f t="shared" si="408"/>
        <v>0</v>
      </c>
      <c r="N2355" s="297" t="str">
        <f>_xlfn.IFNA(VLOOKUP($E:$E,'1'!$A:$E,3,0),"")</f>
        <v/>
      </c>
      <c r="O2355" s="297" t="str">
        <f>_xlfn.IFNA(VLOOKUP($E:$E,'2'!$A:$E,3,0),"")</f>
        <v/>
      </c>
      <c r="P2355" s="297" t="str">
        <f>_xlfn.IFNA(VLOOKUP($E:$E,'3'!$A:$D,3,0),"")</f>
        <v/>
      </c>
      <c r="Q2355" s="297" t="str">
        <f>_xlfn.IFNA(VLOOKUP($E:$E,'4'!$A:$F,3,0),"")</f>
        <v/>
      </c>
      <c r="R2355" s="297" t="str">
        <f>_xlfn.IFNA(VLOOKUP($E:$E,'5'!$A:$F,3,0),"")</f>
        <v/>
      </c>
      <c r="S2355" s="297" t="str">
        <f>_xlfn.IFNA(VLOOKUP($E:$E,'6'!$A:$F,3,0),"")</f>
        <v/>
      </c>
      <c r="T2355" s="313">
        <v>1</v>
      </c>
      <c r="U2355" s="313">
        <v>10</v>
      </c>
      <c r="V2355" s="313">
        <v>50</v>
      </c>
      <c r="W2355" s="314">
        <v>0.16</v>
      </c>
      <c r="X2355" s="315">
        <v>3.2000000000000003E-4</v>
      </c>
      <c r="Y2355" s="749">
        <v>0</v>
      </c>
      <c r="Z2355" s="282"/>
      <c r="AA2355" s="316" t="s">
        <v>10390</v>
      </c>
      <c r="AB2355" s="282" t="s">
        <v>10389</v>
      </c>
      <c r="AC2355" s="317" t="s">
        <v>2081</v>
      </c>
      <c r="AD2355" s="318" t="s">
        <v>2739</v>
      </c>
      <c r="AE2355" s="319">
        <v>0</v>
      </c>
      <c r="AF2355" s="319" t="s">
        <v>11284</v>
      </c>
      <c r="AG2355" s="320">
        <v>0</v>
      </c>
      <c r="AH2355" s="321">
        <f t="shared" si="409"/>
        <v>0</v>
      </c>
      <c r="AI2355" s="287">
        <f>_xlfn.IFNA(VLOOKUP(AD:AD,грп!B:C,2,0),0)</f>
        <v>0</v>
      </c>
      <c r="AJ2355" s="607">
        <v>0</v>
      </c>
      <c r="AK2355" s="672" t="str">
        <f t="shared" si="410"/>
        <v>new</v>
      </c>
      <c r="AL2355" s="174"/>
    </row>
    <row r="2356" spans="1:38" s="4" customFormat="1" ht="11.45" customHeight="1" outlineLevel="1" x14ac:dyDescent="0.35">
      <c r="A2356" s="307" t="s">
        <v>10402</v>
      </c>
      <c r="B2356" s="308" t="s">
        <v>9783</v>
      </c>
      <c r="C2356" s="309" t="s">
        <v>21</v>
      </c>
      <c r="D2356" s="310" t="s">
        <v>11234</v>
      </c>
      <c r="E2356" s="322" t="s">
        <v>9516</v>
      </c>
      <c r="F2356" s="293"/>
      <c r="G2356" s="293"/>
      <c r="H2356" s="294"/>
      <c r="I2356" s="294" t="str">
        <f>IFERROR(_xlfn.IFNA(VLOOKUP($D:$D,history!$I:$Y,3,0),VLOOKUP(E:E,history!$H:$Y,4,0)),"--")</f>
        <v>--</v>
      </c>
      <c r="J2356" s="282" t="s">
        <v>5946</v>
      </c>
      <c r="K2356" s="282" t="str">
        <f t="shared" si="406"/>
        <v/>
      </c>
      <c r="L2356" s="312">
        <f t="shared" si="407"/>
        <v>0</v>
      </c>
      <c r="M2356" s="312">
        <f t="shared" si="408"/>
        <v>0</v>
      </c>
      <c r="N2356" s="297" t="str">
        <f>_xlfn.IFNA(VLOOKUP($E:$E,'1'!$A:$E,3,0),"")</f>
        <v/>
      </c>
      <c r="O2356" s="297" t="str">
        <f>_xlfn.IFNA(VLOOKUP($E:$E,'2'!$A:$E,3,0),"")</f>
        <v/>
      </c>
      <c r="P2356" s="297" t="str">
        <f>_xlfn.IFNA(VLOOKUP($E:$E,'3'!$A:$D,3,0),"")</f>
        <v/>
      </c>
      <c r="Q2356" s="297" t="str">
        <f>_xlfn.IFNA(VLOOKUP($E:$E,'4'!$A:$F,3,0),"")</f>
        <v/>
      </c>
      <c r="R2356" s="297" t="str">
        <f>_xlfn.IFNA(VLOOKUP($E:$E,'5'!$A:$F,3,0),"")</f>
        <v/>
      </c>
      <c r="S2356" s="297" t="str">
        <f>_xlfn.IFNA(VLOOKUP($E:$E,'6'!$A:$F,3,0),"")</f>
        <v/>
      </c>
      <c r="T2356" s="313">
        <v>1</v>
      </c>
      <c r="U2356" s="313">
        <v>10</v>
      </c>
      <c r="V2356" s="313">
        <v>50</v>
      </c>
      <c r="W2356" s="314">
        <v>7.0000000000000007E-2</v>
      </c>
      <c r="X2356" s="315">
        <v>2.2000000000000001E-4</v>
      </c>
      <c r="Y2356" s="749">
        <v>0</v>
      </c>
      <c r="Z2356" s="282"/>
      <c r="AA2356" s="316" t="s">
        <v>10390</v>
      </c>
      <c r="AB2356" s="282" t="s">
        <v>10389</v>
      </c>
      <c r="AC2356" s="317" t="s">
        <v>2081</v>
      </c>
      <c r="AD2356" s="318" t="s">
        <v>2739</v>
      </c>
      <c r="AE2356" s="319">
        <v>0</v>
      </c>
      <c r="AF2356" s="319" t="s">
        <v>11284</v>
      </c>
      <c r="AG2356" s="320">
        <v>0</v>
      </c>
      <c r="AH2356" s="321">
        <f t="shared" si="409"/>
        <v>0</v>
      </c>
      <c r="AI2356" s="287">
        <f>_xlfn.IFNA(VLOOKUP(AD:AD,грп!B:C,2,0),0)</f>
        <v>0</v>
      </c>
      <c r="AJ2356" s="607">
        <v>0</v>
      </c>
      <c r="AK2356" s="672" t="str">
        <f t="shared" si="410"/>
        <v>new</v>
      </c>
      <c r="AL2356" s="174"/>
    </row>
    <row r="2357" spans="1:38" s="4" customFormat="1" ht="12" customHeight="1" x14ac:dyDescent="0.35">
      <c r="A2357" s="288"/>
      <c r="B2357" s="289"/>
      <c r="C2357" s="290" t="s">
        <v>555</v>
      </c>
      <c r="D2357" s="291" t="s">
        <v>3570</v>
      </c>
      <c r="E2357" s="292"/>
      <c r="F2357" s="293"/>
      <c r="G2357" s="293"/>
      <c r="H2357" s="294"/>
      <c r="I2357" s="294"/>
      <c r="J2357" s="282" t="s">
        <v>393</v>
      </c>
      <c r="K2357" s="282" t="str">
        <f t="shared" si="406"/>
        <v/>
      </c>
      <c r="L2357" s="295"/>
      <c r="M2357" s="296"/>
      <c r="N2357" s="297"/>
      <c r="O2357" s="297"/>
      <c r="P2357" s="297"/>
      <c r="Q2357" s="297" t="str">
        <f>_xlfn.IFNA(VLOOKUP($E:$E,'4'!$A:$F,3,0),"")</f>
        <v/>
      </c>
      <c r="R2357" s="297" t="str">
        <f>_xlfn.IFNA(VLOOKUP($E:$E,'5'!$A:$F,3,0),"")</f>
        <v/>
      </c>
      <c r="S2357" s="297"/>
      <c r="T2357" s="298"/>
      <c r="U2357" s="299"/>
      <c r="V2357" s="299"/>
      <c r="W2357" s="300"/>
      <c r="X2357" s="301"/>
      <c r="Y2357" s="749"/>
      <c r="Z2357" s="282"/>
      <c r="AA2357" s="280"/>
      <c r="AB2357" s="280"/>
      <c r="AC2357" s="302"/>
      <c r="AD2357" s="303" t="s">
        <v>3570</v>
      </c>
      <c r="AE2357" s="280"/>
      <c r="AF2357" s="329"/>
      <c r="AG2357" s="345"/>
      <c r="AH2357" s="306"/>
      <c r="AI2357" s="287">
        <f>_xlfn.IFNA(VLOOKUP(AD:AD,грп!B:C,2,0),0)</f>
        <v>0</v>
      </c>
      <c r="AJ2357" s="607">
        <v>0</v>
      </c>
      <c r="AK2357" s="672" t="str">
        <f t="shared" si="410"/>
        <v xml:space="preserve"> </v>
      </c>
      <c r="AL2357" s="174"/>
    </row>
    <row r="2358" spans="1:38" s="4" customFormat="1" ht="12" customHeight="1" outlineLevel="1" x14ac:dyDescent="0.35">
      <c r="A2358" s="307" t="s">
        <v>10402</v>
      </c>
      <c r="B2358" s="308" t="s">
        <v>7764</v>
      </c>
      <c r="C2358" s="309"/>
      <c r="D2358" s="310" t="s">
        <v>3454</v>
      </c>
      <c r="E2358" s="292" t="s">
        <v>3455</v>
      </c>
      <c r="F2358" s="293"/>
      <c r="G2358" s="293"/>
      <c r="H2358" s="294"/>
      <c r="I2358" s="294" t="str">
        <f>IFERROR(_xlfn.IFNA(VLOOKUP($D:$D,history!$I:$Y,3,0),VLOOKUP(E:E,history!$H:$Y,4,0)),"--")</f>
        <v>--</v>
      </c>
      <c r="J2358" s="282" t="s">
        <v>5946</v>
      </c>
      <c r="K2358" s="282" t="str">
        <f t="shared" si="406"/>
        <v/>
      </c>
      <c r="L2358" s="312">
        <f t="shared" ref="L2358:L2394" si="411">IF($A$3="ИМ",ROUND($Y2358*(1-($L$6-$F$4))*(1-$F$3)*(1+$AG$2),2),ROUND($M2358*(1-($L$6-$F$4))*(1-$F$3)*(1+$AG$2),2))</f>
        <v>768.66</v>
      </c>
      <c r="M2358" s="312">
        <f t="shared" ref="M2358:M2394" si="412">ROUND(IF($A$3="РЕГИОНЫ",AG2358*$AG$3*$AG$1,IF(AI2358=0,AG2358*$AG$3*$AG$1,AG2358*$AG$3*(1-5%)*$AG$1)),2)</f>
        <v>1164.6400000000001</v>
      </c>
      <c r="N2358" s="297" t="str">
        <f>_xlfn.IFNA(VLOOKUP($E:$E,'1'!$A:$E,3,0),"")</f>
        <v/>
      </c>
      <c r="O2358" s="297" t="str">
        <f>_xlfn.IFNA(VLOOKUP($E:$E,'2'!$A:$E,3,0),"")</f>
        <v/>
      </c>
      <c r="P2358" s="297" t="str">
        <f>_xlfn.IFNA(VLOOKUP($E:$E,'3'!$A:$D,3,0),"")</f>
        <v/>
      </c>
      <c r="Q2358" s="297" t="str">
        <f>_xlfn.IFNA(VLOOKUP($E:$E,'4'!$A:$F,3,0),"")</f>
        <v/>
      </c>
      <c r="R2358" s="297" t="str">
        <f>_xlfn.IFNA(VLOOKUP($E:$E,'5'!$A:$F,3,0),"")</f>
        <v/>
      </c>
      <c r="S2358" s="297" t="str">
        <f>_xlfn.IFNA(VLOOKUP($E:$E,'6'!$A:$F,3,0),"")</f>
        <v/>
      </c>
      <c r="T2358" s="313">
        <v>1</v>
      </c>
      <c r="U2358" s="313">
        <v>10</v>
      </c>
      <c r="V2358" s="313">
        <v>20</v>
      </c>
      <c r="W2358" s="314">
        <v>0.47</v>
      </c>
      <c r="X2358" s="315">
        <v>9.3999999999999997E-4</v>
      </c>
      <c r="Y2358" s="749">
        <v>1110</v>
      </c>
      <c r="Z2358" s="282"/>
      <c r="AA2358" s="316" t="s">
        <v>10388</v>
      </c>
      <c r="AB2358" s="282" t="s">
        <v>9163</v>
      </c>
      <c r="AC2358" s="317" t="s">
        <v>2081</v>
      </c>
      <c r="AD2358" s="318" t="s">
        <v>3570</v>
      </c>
      <c r="AE2358" s="319">
        <v>0</v>
      </c>
      <c r="AF2358" s="319" t="s">
        <v>11282</v>
      </c>
      <c r="AG2358" s="320">
        <v>14.6</v>
      </c>
      <c r="AH2358" s="321">
        <f t="shared" ref="AH2358:AH2394" si="413">IF($A$3="РЕГИОНЫ",ROUND($AG2358*(1-($L$6-$F$4))*(1-$F$3)*(1+$AG$2)*$AG$1,2),0)</f>
        <v>0</v>
      </c>
      <c r="AI2358" s="287">
        <f>_xlfn.IFNA(VLOOKUP(AD:AD,грп!B:C,2,0),0)</f>
        <v>0</v>
      </c>
      <c r="AJ2358" s="607">
        <v>0</v>
      </c>
      <c r="AK2358" s="672">
        <f t="shared" si="410"/>
        <v>0</v>
      </c>
      <c r="AL2358" s="174"/>
    </row>
    <row r="2359" spans="1:38" s="4" customFormat="1" ht="12" customHeight="1" outlineLevel="1" x14ac:dyDescent="0.35">
      <c r="A2359" s="307" t="s">
        <v>10402</v>
      </c>
      <c r="B2359" s="308" t="s">
        <v>7765</v>
      </c>
      <c r="C2359" s="309"/>
      <c r="D2359" s="310" t="s">
        <v>3456</v>
      </c>
      <c r="E2359" s="292" t="s">
        <v>3457</v>
      </c>
      <c r="F2359" s="293"/>
      <c r="G2359" s="293"/>
      <c r="H2359" s="294"/>
      <c r="I2359" s="294" t="str">
        <f>IFERROR(_xlfn.IFNA(VLOOKUP($D:$D,history!$I:$Y,3,0),VLOOKUP(E:E,history!$H:$Y,4,0)),"--")</f>
        <v>--</v>
      </c>
      <c r="J2359" s="282" t="s">
        <v>5946</v>
      </c>
      <c r="K2359" s="282" t="str">
        <f t="shared" si="406"/>
        <v/>
      </c>
      <c r="L2359" s="312">
        <f t="shared" si="411"/>
        <v>958.19</v>
      </c>
      <c r="M2359" s="312">
        <f t="shared" si="412"/>
        <v>1451.81</v>
      </c>
      <c r="N2359" s="297" t="str">
        <f>_xlfn.IFNA(VLOOKUP($E:$E,'1'!$A:$E,3,0),"")</f>
        <v/>
      </c>
      <c r="O2359" s="297" t="str">
        <f>_xlfn.IFNA(VLOOKUP($E:$E,'2'!$A:$E,3,0),"")</f>
        <v/>
      </c>
      <c r="P2359" s="297" t="str">
        <f>_xlfn.IFNA(VLOOKUP($E:$E,'3'!$A:$D,3,0),"")</f>
        <v/>
      </c>
      <c r="Q2359" s="297" t="str">
        <f>_xlfn.IFNA(VLOOKUP($E:$E,'4'!$A:$F,3,0),"")</f>
        <v/>
      </c>
      <c r="R2359" s="297" t="str">
        <f>_xlfn.IFNA(VLOOKUP($E:$E,'5'!$A:$F,3,0),"")</f>
        <v/>
      </c>
      <c r="S2359" s="297" t="str">
        <f>_xlfn.IFNA(VLOOKUP($E:$E,'6'!$A:$F,3,0),"")</f>
        <v/>
      </c>
      <c r="T2359" s="313">
        <v>1</v>
      </c>
      <c r="U2359" s="313">
        <v>10</v>
      </c>
      <c r="V2359" s="313">
        <v>20</v>
      </c>
      <c r="W2359" s="314">
        <v>0.69499999999999995</v>
      </c>
      <c r="X2359" s="315">
        <v>1.58E-3</v>
      </c>
      <c r="Y2359" s="749">
        <v>1380</v>
      </c>
      <c r="Z2359" s="282"/>
      <c r="AA2359" s="316" t="s">
        <v>10388</v>
      </c>
      <c r="AB2359" s="282" t="s">
        <v>9163</v>
      </c>
      <c r="AC2359" s="317" t="s">
        <v>2081</v>
      </c>
      <c r="AD2359" s="318" t="s">
        <v>3570</v>
      </c>
      <c r="AE2359" s="319">
        <v>0</v>
      </c>
      <c r="AF2359" s="319" t="s">
        <v>11282</v>
      </c>
      <c r="AG2359" s="320">
        <v>18.2</v>
      </c>
      <c r="AH2359" s="321">
        <f t="shared" si="413"/>
        <v>0</v>
      </c>
      <c r="AI2359" s="287">
        <f>_xlfn.IFNA(VLOOKUP(AD:AD,грп!B:C,2,0),0)</f>
        <v>0</v>
      </c>
      <c r="AJ2359" s="607">
        <v>0</v>
      </c>
      <c r="AK2359" s="672">
        <f t="shared" si="410"/>
        <v>0</v>
      </c>
      <c r="AL2359" s="174"/>
    </row>
    <row r="2360" spans="1:38" s="4" customFormat="1" ht="12" customHeight="1" outlineLevel="1" x14ac:dyDescent="0.35">
      <c r="A2360" s="307" t="s">
        <v>10402</v>
      </c>
      <c r="B2360" s="308" t="s">
        <v>7766</v>
      </c>
      <c r="C2360" s="309"/>
      <c r="D2360" s="310" t="s">
        <v>3458</v>
      </c>
      <c r="E2360" s="292" t="s">
        <v>3459</v>
      </c>
      <c r="F2360" s="293"/>
      <c r="G2360" s="293"/>
      <c r="H2360" s="294">
        <v>14</v>
      </c>
      <c r="I2360" s="294" t="str">
        <f>IFERROR(_xlfn.IFNA(VLOOKUP($D:$D,history!$I:$Y,3,0),VLOOKUP(E:E,history!$H:$Y,4,0)),"--")</f>
        <v>--</v>
      </c>
      <c r="J2360" s="282" t="s">
        <v>9870</v>
      </c>
      <c r="K2360" s="282" t="str">
        <f t="shared" si="406"/>
        <v/>
      </c>
      <c r="L2360" s="312">
        <f t="shared" si="411"/>
        <v>136.88</v>
      </c>
      <c r="M2360" s="312">
        <f t="shared" si="412"/>
        <v>207.4</v>
      </c>
      <c r="N2360" s="297" t="str">
        <f>_xlfn.IFNA(VLOOKUP($E:$E,'1'!$A:$E,3,0),"")</f>
        <v/>
      </c>
      <c r="O2360" s="297" t="str">
        <f>_xlfn.IFNA(VLOOKUP($E:$E,'2'!$A:$E,3,0),"")</f>
        <v/>
      </c>
      <c r="P2360" s="297" t="str">
        <f>_xlfn.IFNA(VLOOKUP($E:$E,'3'!$A:$D,3,0),"")</f>
        <v/>
      </c>
      <c r="Q2360" s="297" t="str">
        <f>_xlfn.IFNA(VLOOKUP($E:$E,'4'!$A:$F,3,0),"")</f>
        <v/>
      </c>
      <c r="R2360" s="297" t="str">
        <f>_xlfn.IFNA(VLOOKUP($E:$E,'5'!$A:$F,3,0),"")</f>
        <v/>
      </c>
      <c r="S2360" s="297" t="str">
        <f>_xlfn.IFNA(VLOOKUP($E:$E,'6'!$A:$F,3,0),"")</f>
        <v/>
      </c>
      <c r="T2360" s="313">
        <v>1</v>
      </c>
      <c r="U2360" s="313">
        <v>10</v>
      </c>
      <c r="V2360" s="313">
        <v>200</v>
      </c>
      <c r="W2360" s="314">
        <v>5.7000000000000002E-2</v>
      </c>
      <c r="X2360" s="315">
        <v>2.5999999999999998E-4</v>
      </c>
      <c r="Y2360" s="749">
        <v>190</v>
      </c>
      <c r="Z2360" s="282"/>
      <c r="AA2360" s="316" t="s">
        <v>393</v>
      </c>
      <c r="AB2360" s="282" t="s">
        <v>9163</v>
      </c>
      <c r="AC2360" s="317" t="s">
        <v>2081</v>
      </c>
      <c r="AD2360" s="318" t="s">
        <v>3570</v>
      </c>
      <c r="AE2360" s="319">
        <v>0</v>
      </c>
      <c r="AF2360" s="319" t="s">
        <v>11282</v>
      </c>
      <c r="AG2360" s="320">
        <v>2.6</v>
      </c>
      <c r="AH2360" s="321">
        <f t="shared" si="413"/>
        <v>0</v>
      </c>
      <c r="AI2360" s="287">
        <f>_xlfn.IFNA(VLOOKUP(AD:AD,грп!B:C,2,0),0)</f>
        <v>0</v>
      </c>
      <c r="AJ2360" s="607">
        <v>20</v>
      </c>
      <c r="AK2360" s="672">
        <f t="shared" si="410"/>
        <v>0</v>
      </c>
      <c r="AL2360" s="174"/>
    </row>
    <row r="2361" spans="1:38" s="4" customFormat="1" ht="12" customHeight="1" outlineLevel="1" x14ac:dyDescent="0.35">
      <c r="A2361" s="307" t="s">
        <v>10402</v>
      </c>
      <c r="B2361" s="308" t="s">
        <v>7767</v>
      </c>
      <c r="C2361" s="309"/>
      <c r="D2361" s="310" t="s">
        <v>3460</v>
      </c>
      <c r="E2361" s="292" t="s">
        <v>3461</v>
      </c>
      <c r="F2361" s="293"/>
      <c r="G2361" s="293"/>
      <c r="H2361" s="294">
        <v>21</v>
      </c>
      <c r="I2361" s="294" t="str">
        <f>IFERROR(_xlfn.IFNA(VLOOKUP($D:$D,history!$I:$Y,3,0),VLOOKUP(E:E,history!$H:$Y,4,0)),"--")</f>
        <v>--</v>
      </c>
      <c r="J2361" s="282" t="s">
        <v>9868</v>
      </c>
      <c r="K2361" s="282" t="str">
        <f t="shared" si="406"/>
        <v/>
      </c>
      <c r="L2361" s="312">
        <f t="shared" si="411"/>
        <v>159</v>
      </c>
      <c r="M2361" s="312">
        <f t="shared" si="412"/>
        <v>240.91</v>
      </c>
      <c r="N2361" s="297" t="str">
        <f>_xlfn.IFNA(VLOOKUP($E:$E,'1'!$A:$E,3,0),"")</f>
        <v/>
      </c>
      <c r="O2361" s="297" t="str">
        <f>_xlfn.IFNA(VLOOKUP($E:$E,'2'!$A:$E,3,0),"")</f>
        <v/>
      </c>
      <c r="P2361" s="297" t="str">
        <f>_xlfn.IFNA(VLOOKUP($E:$E,'3'!$A:$D,3,0),"")</f>
        <v/>
      </c>
      <c r="Q2361" s="297" t="str">
        <f>_xlfn.IFNA(VLOOKUP($E:$E,'4'!$A:$F,3,0),"")</f>
        <v/>
      </c>
      <c r="R2361" s="297" t="str">
        <f>_xlfn.IFNA(VLOOKUP($E:$E,'5'!$A:$F,3,0),"")</f>
        <v/>
      </c>
      <c r="S2361" s="297" t="str">
        <f>_xlfn.IFNA(VLOOKUP($E:$E,'6'!$A:$F,3,0),"")</f>
        <v/>
      </c>
      <c r="T2361" s="313">
        <v>1</v>
      </c>
      <c r="U2361" s="313">
        <v>10</v>
      </c>
      <c r="V2361" s="313">
        <v>200</v>
      </c>
      <c r="W2361" s="314">
        <v>5.7000000000000002E-2</v>
      </c>
      <c r="X2361" s="315">
        <v>2.5999999999999998E-4</v>
      </c>
      <c r="Y2361" s="749">
        <v>230</v>
      </c>
      <c r="Z2361" s="282"/>
      <c r="AA2361" s="316" t="s">
        <v>10388</v>
      </c>
      <c r="AB2361" s="282" t="s">
        <v>9163</v>
      </c>
      <c r="AC2361" s="317" t="s">
        <v>2081</v>
      </c>
      <c r="AD2361" s="318" t="s">
        <v>3570</v>
      </c>
      <c r="AE2361" s="319">
        <v>0</v>
      </c>
      <c r="AF2361" s="319" t="s">
        <v>11282</v>
      </c>
      <c r="AG2361" s="320">
        <v>3.02</v>
      </c>
      <c r="AH2361" s="321">
        <f t="shared" si="413"/>
        <v>0</v>
      </c>
      <c r="AI2361" s="287">
        <f>_xlfn.IFNA(VLOOKUP(AD:AD,грп!B:C,2,0),0)</f>
        <v>0</v>
      </c>
      <c r="AJ2361" s="607">
        <v>10</v>
      </c>
      <c r="AK2361" s="672">
        <f t="shared" si="410"/>
        <v>0</v>
      </c>
      <c r="AL2361" s="174"/>
    </row>
    <row r="2362" spans="1:38" s="4" customFormat="1" ht="12" customHeight="1" outlineLevel="1" x14ac:dyDescent="0.35">
      <c r="A2362" s="307" t="s">
        <v>10402</v>
      </c>
      <c r="B2362" s="308" t="s">
        <v>7768</v>
      </c>
      <c r="C2362" s="309"/>
      <c r="D2362" s="310" t="s">
        <v>3462</v>
      </c>
      <c r="E2362" s="292" t="s">
        <v>3463</v>
      </c>
      <c r="F2362" s="293"/>
      <c r="G2362" s="293"/>
      <c r="H2362" s="294">
        <v>15</v>
      </c>
      <c r="I2362" s="294" t="str">
        <f>IFERROR(_xlfn.IFNA(VLOOKUP($D:$D,history!$I:$Y,3,0),VLOOKUP(E:E,history!$H:$Y,4,0)),"--")</f>
        <v>--</v>
      </c>
      <c r="J2362" s="282" t="s">
        <v>5946</v>
      </c>
      <c r="K2362" s="282" t="str">
        <f t="shared" si="406"/>
        <v/>
      </c>
      <c r="L2362" s="312">
        <f t="shared" si="411"/>
        <v>175.84</v>
      </c>
      <c r="M2362" s="312">
        <f t="shared" si="412"/>
        <v>266.43</v>
      </c>
      <c r="N2362" s="297" t="str">
        <f>_xlfn.IFNA(VLOOKUP($E:$E,'1'!$A:$E,3,0),"")</f>
        <v/>
      </c>
      <c r="O2362" s="297" t="str">
        <f>_xlfn.IFNA(VLOOKUP($E:$E,'2'!$A:$E,3,0),"")</f>
        <v/>
      </c>
      <c r="P2362" s="297" t="str">
        <f>_xlfn.IFNA(VLOOKUP($E:$E,'3'!$A:$D,3,0),"")</f>
        <v/>
      </c>
      <c r="Q2362" s="297" t="str">
        <f>_xlfn.IFNA(VLOOKUP($E:$E,'4'!$A:$F,3,0),"")</f>
        <v/>
      </c>
      <c r="R2362" s="297" t="str">
        <f>_xlfn.IFNA(VLOOKUP($E:$E,'5'!$A:$F,3,0),"")</f>
        <v/>
      </c>
      <c r="S2362" s="297" t="str">
        <f>_xlfn.IFNA(VLOOKUP($E:$E,'6'!$A:$F,3,0),"")</f>
        <v/>
      </c>
      <c r="T2362" s="313">
        <v>1</v>
      </c>
      <c r="U2362" s="313">
        <v>10</v>
      </c>
      <c r="V2362" s="313">
        <v>200</v>
      </c>
      <c r="W2362" s="314">
        <v>6.4000000000000001E-2</v>
      </c>
      <c r="X2362" s="315">
        <v>2.5999999999999998E-4</v>
      </c>
      <c r="Y2362" s="749">
        <v>250</v>
      </c>
      <c r="Z2362" s="282"/>
      <c r="AA2362" s="316" t="s">
        <v>10388</v>
      </c>
      <c r="AB2362" s="282" t="s">
        <v>9163</v>
      </c>
      <c r="AC2362" s="317" t="s">
        <v>2081</v>
      </c>
      <c r="AD2362" s="318" t="s">
        <v>3570</v>
      </c>
      <c r="AE2362" s="319">
        <v>0</v>
      </c>
      <c r="AF2362" s="319" t="s">
        <v>11282</v>
      </c>
      <c r="AG2362" s="320">
        <v>3.34</v>
      </c>
      <c r="AH2362" s="321">
        <f t="shared" si="413"/>
        <v>0</v>
      </c>
      <c r="AI2362" s="287">
        <f>_xlfn.IFNA(VLOOKUP(AD:AD,грп!B:C,2,0),0)</f>
        <v>0</v>
      </c>
      <c r="AJ2362" s="607">
        <v>60</v>
      </c>
      <c r="AK2362" s="672">
        <f t="shared" si="410"/>
        <v>0</v>
      </c>
      <c r="AL2362" s="174"/>
    </row>
    <row r="2363" spans="1:38" s="4" customFormat="1" ht="12" customHeight="1" outlineLevel="1" x14ac:dyDescent="0.35">
      <c r="A2363" s="307" t="s">
        <v>10402</v>
      </c>
      <c r="B2363" s="308" t="s">
        <v>7769</v>
      </c>
      <c r="C2363" s="309"/>
      <c r="D2363" s="310" t="s">
        <v>3464</v>
      </c>
      <c r="E2363" s="292" t="s">
        <v>3465</v>
      </c>
      <c r="F2363" s="293"/>
      <c r="G2363" s="293"/>
      <c r="H2363" s="294"/>
      <c r="I2363" s="294" t="str">
        <f>IFERROR(_xlfn.IFNA(VLOOKUP($D:$D,history!$I:$Y,3,0),VLOOKUP(E:E,history!$H:$Y,4,0)),"--")</f>
        <v>--</v>
      </c>
      <c r="J2363" s="282" t="s">
        <v>9870</v>
      </c>
      <c r="K2363" s="282" t="str">
        <f t="shared" si="406"/>
        <v/>
      </c>
      <c r="L2363" s="312">
        <f t="shared" si="411"/>
        <v>197.43</v>
      </c>
      <c r="M2363" s="312">
        <f t="shared" si="412"/>
        <v>299.14</v>
      </c>
      <c r="N2363" s="297" t="str">
        <f>_xlfn.IFNA(VLOOKUP($E:$E,'1'!$A:$E,3,0),"")</f>
        <v/>
      </c>
      <c r="O2363" s="297" t="str">
        <f>_xlfn.IFNA(VLOOKUP($E:$E,'2'!$A:$E,3,0),"")</f>
        <v/>
      </c>
      <c r="P2363" s="297" t="str">
        <f>_xlfn.IFNA(VLOOKUP($E:$E,'3'!$A:$D,3,0),"")</f>
        <v/>
      </c>
      <c r="Q2363" s="297" t="str">
        <f>_xlfn.IFNA(VLOOKUP($E:$E,'4'!$A:$F,3,0),"")</f>
        <v/>
      </c>
      <c r="R2363" s="297" t="str">
        <f>_xlfn.IFNA(VLOOKUP($E:$E,'5'!$A:$F,3,0),"")</f>
        <v/>
      </c>
      <c r="S2363" s="297" t="str">
        <f>_xlfn.IFNA(VLOOKUP($E:$E,'6'!$A:$F,3,0),"")</f>
        <v/>
      </c>
      <c r="T2363" s="313">
        <v>1</v>
      </c>
      <c r="U2363" s="313">
        <v>10</v>
      </c>
      <c r="V2363" s="313">
        <v>200</v>
      </c>
      <c r="W2363" s="314">
        <v>7.5999999999999998E-2</v>
      </c>
      <c r="X2363" s="315">
        <v>2.5999999999999998E-4</v>
      </c>
      <c r="Y2363" s="749">
        <v>280</v>
      </c>
      <c r="Z2363" s="282"/>
      <c r="AA2363" s="316" t="s">
        <v>393</v>
      </c>
      <c r="AB2363" s="282" t="s">
        <v>9163</v>
      </c>
      <c r="AC2363" s="317" t="s">
        <v>2081</v>
      </c>
      <c r="AD2363" s="318" t="s">
        <v>3570</v>
      </c>
      <c r="AE2363" s="319">
        <v>0</v>
      </c>
      <c r="AF2363" s="319" t="s">
        <v>11282</v>
      </c>
      <c r="AG2363" s="320">
        <v>3.75</v>
      </c>
      <c r="AH2363" s="321">
        <f t="shared" si="413"/>
        <v>0</v>
      </c>
      <c r="AI2363" s="287">
        <f>_xlfn.IFNA(VLOOKUP(AD:AD,грп!B:C,2,0),0)</f>
        <v>0</v>
      </c>
      <c r="AJ2363" s="607">
        <v>18</v>
      </c>
      <c r="AK2363" s="672">
        <f t="shared" si="410"/>
        <v>0</v>
      </c>
      <c r="AL2363" s="174"/>
    </row>
    <row r="2364" spans="1:38" s="4" customFormat="1" ht="12" customHeight="1" outlineLevel="1" x14ac:dyDescent="0.35">
      <c r="A2364" s="307" t="s">
        <v>10402</v>
      </c>
      <c r="B2364" s="308" t="s">
        <v>7770</v>
      </c>
      <c r="C2364" s="309"/>
      <c r="D2364" s="310" t="s">
        <v>3466</v>
      </c>
      <c r="E2364" s="292" t="s">
        <v>3467</v>
      </c>
      <c r="F2364" s="293"/>
      <c r="G2364" s="293"/>
      <c r="H2364" s="294">
        <v>2</v>
      </c>
      <c r="I2364" s="294" t="str">
        <f>IFERROR(_xlfn.IFNA(VLOOKUP($D:$D,history!$I:$Y,3,0),VLOOKUP(E:E,history!$H:$Y,4,0)),"--")</f>
        <v>--</v>
      </c>
      <c r="J2364" s="282" t="s">
        <v>5946</v>
      </c>
      <c r="K2364" s="282" t="str">
        <f t="shared" si="406"/>
        <v/>
      </c>
      <c r="L2364" s="312">
        <f t="shared" si="411"/>
        <v>252.19</v>
      </c>
      <c r="M2364" s="312">
        <f t="shared" si="412"/>
        <v>382.1</v>
      </c>
      <c r="N2364" s="297" t="str">
        <f>_xlfn.IFNA(VLOOKUP($E:$E,'1'!$A:$E,3,0),"")</f>
        <v/>
      </c>
      <c r="O2364" s="297" t="str">
        <f>_xlfn.IFNA(VLOOKUP($E:$E,'2'!$A:$E,3,0),"")</f>
        <v/>
      </c>
      <c r="P2364" s="297" t="str">
        <f>_xlfn.IFNA(VLOOKUP($E:$E,'3'!$A:$D,3,0),"")</f>
        <v/>
      </c>
      <c r="Q2364" s="297" t="str">
        <f>_xlfn.IFNA(VLOOKUP($E:$E,'4'!$A:$F,3,0),"")</f>
        <v/>
      </c>
      <c r="R2364" s="297" t="str">
        <f>_xlfn.IFNA(VLOOKUP($E:$E,'5'!$A:$F,3,0),"")</f>
        <v/>
      </c>
      <c r="S2364" s="297" t="str">
        <f>_xlfn.IFNA(VLOOKUP($E:$E,'6'!$A:$F,3,0),"")</f>
        <v/>
      </c>
      <c r="T2364" s="313">
        <v>1</v>
      </c>
      <c r="U2364" s="313">
        <v>10</v>
      </c>
      <c r="V2364" s="313">
        <v>100</v>
      </c>
      <c r="W2364" s="314">
        <v>0.108</v>
      </c>
      <c r="X2364" s="315">
        <v>3.6000000000000002E-4</v>
      </c>
      <c r="Y2364" s="749">
        <v>360</v>
      </c>
      <c r="Z2364" s="282"/>
      <c r="AA2364" s="316" t="s">
        <v>10388</v>
      </c>
      <c r="AB2364" s="282" t="s">
        <v>9163</v>
      </c>
      <c r="AC2364" s="317" t="s">
        <v>2081</v>
      </c>
      <c r="AD2364" s="318" t="s">
        <v>3570</v>
      </c>
      <c r="AE2364" s="319">
        <v>0</v>
      </c>
      <c r="AF2364" s="319" t="s">
        <v>11282</v>
      </c>
      <c r="AG2364" s="320">
        <v>4.79</v>
      </c>
      <c r="AH2364" s="321">
        <f t="shared" si="413"/>
        <v>0</v>
      </c>
      <c r="AI2364" s="287">
        <f>_xlfn.IFNA(VLOOKUP(AD:AD,грп!B:C,2,0),0)</f>
        <v>0</v>
      </c>
      <c r="AJ2364" s="607">
        <v>0</v>
      </c>
      <c r="AK2364" s="672">
        <f t="shared" si="410"/>
        <v>0</v>
      </c>
      <c r="AL2364" s="174"/>
    </row>
    <row r="2365" spans="1:38" s="4" customFormat="1" ht="12" customHeight="1" outlineLevel="1" x14ac:dyDescent="0.35">
      <c r="A2365" s="307" t="s">
        <v>10402</v>
      </c>
      <c r="B2365" s="308" t="s">
        <v>7771</v>
      </c>
      <c r="C2365" s="309"/>
      <c r="D2365" s="310" t="s">
        <v>3468</v>
      </c>
      <c r="E2365" s="292" t="s">
        <v>3469</v>
      </c>
      <c r="F2365" s="293"/>
      <c r="G2365" s="293"/>
      <c r="H2365" s="294">
        <v>7</v>
      </c>
      <c r="I2365" s="294" t="str">
        <f>IFERROR(_xlfn.IFNA(VLOOKUP($D:$D,history!$I:$Y,3,0),VLOOKUP(E:E,history!$H:$Y,4,0)),"--")</f>
        <v>--</v>
      </c>
      <c r="J2365" s="282" t="s">
        <v>5946</v>
      </c>
      <c r="K2365" s="282" t="str">
        <f t="shared" si="406"/>
        <v/>
      </c>
      <c r="L2365" s="312">
        <f t="shared" si="411"/>
        <v>273.25</v>
      </c>
      <c r="M2365" s="312">
        <f t="shared" si="412"/>
        <v>414.01</v>
      </c>
      <c r="N2365" s="297" t="str">
        <f>_xlfn.IFNA(VLOOKUP($E:$E,'1'!$A:$E,3,0),"")</f>
        <v/>
      </c>
      <c r="O2365" s="297" t="str">
        <f>_xlfn.IFNA(VLOOKUP($E:$E,'2'!$A:$E,3,0),"")</f>
        <v/>
      </c>
      <c r="P2365" s="297" t="str">
        <f>_xlfn.IFNA(VLOOKUP($E:$E,'3'!$A:$D,3,0),"")</f>
        <v/>
      </c>
      <c r="Q2365" s="297" t="str">
        <f>_xlfn.IFNA(VLOOKUP($E:$E,'4'!$A:$F,3,0),"")</f>
        <v/>
      </c>
      <c r="R2365" s="297" t="str">
        <f>_xlfn.IFNA(VLOOKUP($E:$E,'5'!$A:$F,3,0),"")</f>
        <v/>
      </c>
      <c r="S2365" s="297" t="str">
        <f>_xlfn.IFNA(VLOOKUP($E:$E,'6'!$A:$F,3,0),"")</f>
        <v/>
      </c>
      <c r="T2365" s="313">
        <v>1</v>
      </c>
      <c r="U2365" s="313">
        <v>10</v>
      </c>
      <c r="V2365" s="313">
        <v>100</v>
      </c>
      <c r="W2365" s="314">
        <v>0.124</v>
      </c>
      <c r="X2365" s="315">
        <v>3.6000000000000002E-4</v>
      </c>
      <c r="Y2365" s="749">
        <v>390</v>
      </c>
      <c r="Z2365" s="282"/>
      <c r="AA2365" s="316" t="s">
        <v>10388</v>
      </c>
      <c r="AB2365" s="282" t="s">
        <v>9163</v>
      </c>
      <c r="AC2365" s="317" t="s">
        <v>2081</v>
      </c>
      <c r="AD2365" s="318" t="s">
        <v>3570</v>
      </c>
      <c r="AE2365" s="319">
        <v>0</v>
      </c>
      <c r="AF2365" s="319" t="s">
        <v>11282</v>
      </c>
      <c r="AG2365" s="320">
        <v>5.19</v>
      </c>
      <c r="AH2365" s="321">
        <f t="shared" si="413"/>
        <v>0</v>
      </c>
      <c r="AI2365" s="287">
        <f>_xlfn.IFNA(VLOOKUP(AD:AD,грп!B:C,2,0),0)</f>
        <v>0</v>
      </c>
      <c r="AJ2365" s="607">
        <v>0</v>
      </c>
      <c r="AK2365" s="672">
        <f t="shared" si="410"/>
        <v>0</v>
      </c>
      <c r="AL2365" s="174"/>
    </row>
    <row r="2366" spans="1:38" s="4" customFormat="1" ht="12" customHeight="1" outlineLevel="1" x14ac:dyDescent="0.35">
      <c r="A2366" s="307" t="s">
        <v>10402</v>
      </c>
      <c r="B2366" s="308" t="s">
        <v>7772</v>
      </c>
      <c r="C2366" s="309"/>
      <c r="D2366" s="310" t="s">
        <v>3470</v>
      </c>
      <c r="E2366" s="292" t="s">
        <v>3471</v>
      </c>
      <c r="F2366" s="293"/>
      <c r="G2366" s="293"/>
      <c r="H2366" s="294">
        <v>19</v>
      </c>
      <c r="I2366" s="294" t="str">
        <f>IFERROR(_xlfn.IFNA(VLOOKUP($D:$D,history!$I:$Y,3,0),VLOOKUP(E:E,history!$H:$Y,4,0)),"--")</f>
        <v>--</v>
      </c>
      <c r="J2366" s="282" t="s">
        <v>9870</v>
      </c>
      <c r="K2366" s="282" t="str">
        <f t="shared" si="406"/>
        <v/>
      </c>
      <c r="L2366" s="312">
        <f t="shared" si="411"/>
        <v>302.73</v>
      </c>
      <c r="M2366" s="312">
        <f t="shared" si="412"/>
        <v>458.68</v>
      </c>
      <c r="N2366" s="297" t="str">
        <f>_xlfn.IFNA(VLOOKUP($E:$E,'1'!$A:$E,3,0),"")</f>
        <v/>
      </c>
      <c r="O2366" s="297" t="str">
        <f>_xlfn.IFNA(VLOOKUP($E:$E,'2'!$A:$E,3,0),"")</f>
        <v/>
      </c>
      <c r="P2366" s="297" t="str">
        <f>_xlfn.IFNA(VLOOKUP($E:$E,'3'!$A:$D,3,0),"")</f>
        <v/>
      </c>
      <c r="Q2366" s="297" t="str">
        <f>_xlfn.IFNA(VLOOKUP($E:$E,'4'!$A:$F,3,0),"")</f>
        <v/>
      </c>
      <c r="R2366" s="297" t="str">
        <f>_xlfn.IFNA(VLOOKUP($E:$E,'5'!$A:$F,3,0),"")</f>
        <v/>
      </c>
      <c r="S2366" s="297" t="str">
        <f>_xlfn.IFNA(VLOOKUP($E:$E,'6'!$A:$F,3,0),"")</f>
        <v/>
      </c>
      <c r="T2366" s="313">
        <v>1</v>
      </c>
      <c r="U2366" s="313">
        <v>10</v>
      </c>
      <c r="V2366" s="313">
        <v>100</v>
      </c>
      <c r="W2366" s="314">
        <v>0.10199999999999999</v>
      </c>
      <c r="X2366" s="315">
        <v>4.8000000000000001E-4</v>
      </c>
      <c r="Y2366" s="749">
        <v>440</v>
      </c>
      <c r="Z2366" s="282"/>
      <c r="AA2366" s="316" t="s">
        <v>10390</v>
      </c>
      <c r="AB2366" s="282" t="s">
        <v>9163</v>
      </c>
      <c r="AC2366" s="317" t="s">
        <v>2081</v>
      </c>
      <c r="AD2366" s="318" t="s">
        <v>3570</v>
      </c>
      <c r="AE2366" s="319">
        <v>0</v>
      </c>
      <c r="AF2366" s="319" t="s">
        <v>11282</v>
      </c>
      <c r="AG2366" s="320">
        <v>5.75</v>
      </c>
      <c r="AH2366" s="321">
        <f t="shared" si="413"/>
        <v>0</v>
      </c>
      <c r="AI2366" s="287">
        <f>_xlfn.IFNA(VLOOKUP(AD:AD,грп!B:C,2,0),0)</f>
        <v>0</v>
      </c>
      <c r="AJ2366" s="607">
        <v>17</v>
      </c>
      <c r="AK2366" s="672">
        <f t="shared" si="410"/>
        <v>0</v>
      </c>
      <c r="AL2366" s="174"/>
    </row>
    <row r="2367" spans="1:38" s="4" customFormat="1" ht="12" customHeight="1" outlineLevel="1" x14ac:dyDescent="0.35">
      <c r="A2367" s="307" t="s">
        <v>10402</v>
      </c>
      <c r="B2367" s="308" t="s">
        <v>7773</v>
      </c>
      <c r="C2367" s="309"/>
      <c r="D2367" s="310" t="s">
        <v>3472</v>
      </c>
      <c r="E2367" s="292" t="s">
        <v>3473</v>
      </c>
      <c r="F2367" s="293"/>
      <c r="G2367" s="293"/>
      <c r="H2367" s="294">
        <v>10</v>
      </c>
      <c r="I2367" s="294" t="str">
        <f>IFERROR(_xlfn.IFNA(VLOOKUP($D:$D,history!$I:$Y,3,0),VLOOKUP(E:E,history!$H:$Y,4,0)),"--")</f>
        <v>--</v>
      </c>
      <c r="J2367" s="282" t="s">
        <v>9870</v>
      </c>
      <c r="K2367" s="282" t="str">
        <f t="shared" si="406"/>
        <v/>
      </c>
      <c r="L2367" s="312">
        <f t="shared" si="411"/>
        <v>311.14999999999998</v>
      </c>
      <c r="M2367" s="312">
        <f t="shared" si="412"/>
        <v>471.44</v>
      </c>
      <c r="N2367" s="297" t="str">
        <f>_xlfn.IFNA(VLOOKUP($E:$E,'1'!$A:$E,3,0),"")</f>
        <v/>
      </c>
      <c r="O2367" s="297" t="str">
        <f>_xlfn.IFNA(VLOOKUP($E:$E,'2'!$A:$E,3,0),"")</f>
        <v/>
      </c>
      <c r="P2367" s="297" t="str">
        <f>_xlfn.IFNA(VLOOKUP($E:$E,'3'!$A:$D,3,0),"")</f>
        <v/>
      </c>
      <c r="Q2367" s="297" t="str">
        <f>_xlfn.IFNA(VLOOKUP($E:$E,'4'!$A:$F,3,0),"")</f>
        <v/>
      </c>
      <c r="R2367" s="297" t="str">
        <f>_xlfn.IFNA(VLOOKUP($E:$E,'5'!$A:$F,3,0),"")</f>
        <v/>
      </c>
      <c r="S2367" s="297" t="str">
        <f>_xlfn.IFNA(VLOOKUP($E:$E,'6'!$A:$F,3,0),"")</f>
        <v/>
      </c>
      <c r="T2367" s="313">
        <v>1</v>
      </c>
      <c r="U2367" s="313">
        <v>10</v>
      </c>
      <c r="V2367" s="313">
        <v>100</v>
      </c>
      <c r="W2367" s="314">
        <v>0.107</v>
      </c>
      <c r="X2367" s="315">
        <v>4.8000000000000001E-4</v>
      </c>
      <c r="Y2367" s="749">
        <v>450</v>
      </c>
      <c r="Z2367" s="282"/>
      <c r="AA2367" s="316" t="s">
        <v>393</v>
      </c>
      <c r="AB2367" s="282" t="s">
        <v>9163</v>
      </c>
      <c r="AC2367" s="317" t="s">
        <v>2081</v>
      </c>
      <c r="AD2367" s="318" t="s">
        <v>3570</v>
      </c>
      <c r="AE2367" s="319">
        <v>0</v>
      </c>
      <c r="AF2367" s="319" t="s">
        <v>11282</v>
      </c>
      <c r="AG2367" s="320">
        <v>5.91</v>
      </c>
      <c r="AH2367" s="321">
        <f t="shared" si="413"/>
        <v>0</v>
      </c>
      <c r="AI2367" s="287">
        <f>_xlfn.IFNA(VLOOKUP(AD:AD,грп!B:C,2,0),0)</f>
        <v>0</v>
      </c>
      <c r="AJ2367" s="607">
        <v>10</v>
      </c>
      <c r="AK2367" s="672">
        <f t="shared" si="410"/>
        <v>0</v>
      </c>
      <c r="AL2367" s="174"/>
    </row>
    <row r="2368" spans="1:38" s="4" customFormat="1" ht="12" customHeight="1" outlineLevel="1" x14ac:dyDescent="0.35">
      <c r="A2368" s="307" t="s">
        <v>10402</v>
      </c>
      <c r="B2368" s="308" t="s">
        <v>7774</v>
      </c>
      <c r="C2368" s="309"/>
      <c r="D2368" s="310" t="s">
        <v>3474</v>
      </c>
      <c r="E2368" s="292" t="s">
        <v>3475</v>
      </c>
      <c r="F2368" s="293"/>
      <c r="G2368" s="293"/>
      <c r="H2368" s="294"/>
      <c r="I2368" s="294" t="str">
        <f>IFERROR(_xlfn.IFNA(VLOOKUP($D:$D,history!$I:$Y,3,0),VLOOKUP(E:E,history!$H:$Y,4,0)),"--")</f>
        <v>--</v>
      </c>
      <c r="J2368" s="282" t="s">
        <v>5946</v>
      </c>
      <c r="K2368" s="282" t="str">
        <f t="shared" si="406"/>
        <v/>
      </c>
      <c r="L2368" s="312">
        <f t="shared" si="411"/>
        <v>385.91</v>
      </c>
      <c r="M2368" s="312">
        <f t="shared" si="412"/>
        <v>584.71</v>
      </c>
      <c r="N2368" s="297" t="str">
        <f>_xlfn.IFNA(VLOOKUP($E:$E,'1'!$A:$E,3,0),"")</f>
        <v/>
      </c>
      <c r="O2368" s="297" t="str">
        <f>_xlfn.IFNA(VLOOKUP($E:$E,'2'!$A:$E,3,0),"")</f>
        <v/>
      </c>
      <c r="P2368" s="297" t="str">
        <f>_xlfn.IFNA(VLOOKUP($E:$E,'3'!$A:$D,3,0),"")</f>
        <v/>
      </c>
      <c r="Q2368" s="297" t="str">
        <f>_xlfn.IFNA(VLOOKUP($E:$E,'4'!$A:$F,3,0),"")</f>
        <v/>
      </c>
      <c r="R2368" s="297" t="str">
        <f>_xlfn.IFNA(VLOOKUP($E:$E,'5'!$A:$F,3,0),"")</f>
        <v/>
      </c>
      <c r="S2368" s="297" t="str">
        <f>_xlfn.IFNA(VLOOKUP($E:$E,'6'!$A:$F,3,0),"")</f>
        <v/>
      </c>
      <c r="T2368" s="313">
        <v>1</v>
      </c>
      <c r="U2368" s="313">
        <v>10</v>
      </c>
      <c r="V2368" s="313">
        <v>100</v>
      </c>
      <c r="W2368" s="314">
        <v>0.14699999999999999</v>
      </c>
      <c r="X2368" s="315">
        <v>4.8000000000000001E-4</v>
      </c>
      <c r="Y2368" s="749">
        <v>560</v>
      </c>
      <c r="Z2368" s="282"/>
      <c r="AA2368" s="316" t="s">
        <v>10388</v>
      </c>
      <c r="AB2368" s="282" t="s">
        <v>9163</v>
      </c>
      <c r="AC2368" s="317" t="s">
        <v>2081</v>
      </c>
      <c r="AD2368" s="318" t="s">
        <v>3570</v>
      </c>
      <c r="AE2368" s="319">
        <v>0</v>
      </c>
      <c r="AF2368" s="319" t="s">
        <v>11282</v>
      </c>
      <c r="AG2368" s="320">
        <v>7.33</v>
      </c>
      <c r="AH2368" s="321">
        <f t="shared" si="413"/>
        <v>0</v>
      </c>
      <c r="AI2368" s="287">
        <f>_xlfn.IFNA(VLOOKUP(AD:AD,грп!B:C,2,0),0)</f>
        <v>0</v>
      </c>
      <c r="AJ2368" s="607">
        <v>0</v>
      </c>
      <c r="AK2368" s="672">
        <f t="shared" si="410"/>
        <v>0</v>
      </c>
      <c r="AL2368" s="174"/>
    </row>
    <row r="2369" spans="1:38" s="4" customFormat="1" ht="12" customHeight="1" outlineLevel="1" x14ac:dyDescent="0.35">
      <c r="A2369" s="307" t="s">
        <v>10402</v>
      </c>
      <c r="B2369" s="308" t="s">
        <v>7775</v>
      </c>
      <c r="C2369" s="309"/>
      <c r="D2369" s="310" t="s">
        <v>3476</v>
      </c>
      <c r="E2369" s="292" t="s">
        <v>3477</v>
      </c>
      <c r="F2369" s="293"/>
      <c r="G2369" s="293"/>
      <c r="H2369" s="294">
        <v>14</v>
      </c>
      <c r="I2369" s="294" t="str">
        <f>IFERROR(_xlfn.IFNA(VLOOKUP($D:$D,history!$I:$Y,3,0),VLOOKUP(E:E,history!$H:$Y,4,0)),"--")</f>
        <v>--</v>
      </c>
      <c r="J2369" s="282" t="s">
        <v>9870</v>
      </c>
      <c r="K2369" s="282" t="str">
        <f t="shared" si="406"/>
        <v/>
      </c>
      <c r="L2369" s="312">
        <f t="shared" si="411"/>
        <v>454.88</v>
      </c>
      <c r="M2369" s="312">
        <f t="shared" si="412"/>
        <v>689.21</v>
      </c>
      <c r="N2369" s="297" t="str">
        <f>_xlfn.IFNA(VLOOKUP($E:$E,'1'!$A:$E,3,0),"")</f>
        <v/>
      </c>
      <c r="O2369" s="297" t="str">
        <f>_xlfn.IFNA(VLOOKUP($E:$E,'2'!$A:$E,3,0),"")</f>
        <v/>
      </c>
      <c r="P2369" s="297" t="str">
        <f>_xlfn.IFNA(VLOOKUP($E:$E,'3'!$A:$D,3,0),"")</f>
        <v/>
      </c>
      <c r="Q2369" s="297" t="str">
        <f>_xlfn.IFNA(VLOOKUP($E:$E,'4'!$A:$F,3,0),"")</f>
        <v/>
      </c>
      <c r="R2369" s="297" t="str">
        <f>_xlfn.IFNA(VLOOKUP($E:$E,'5'!$A:$F,3,0),"")</f>
        <v/>
      </c>
      <c r="S2369" s="297" t="str">
        <f>_xlfn.IFNA(VLOOKUP($E:$E,'6'!$A:$F,3,0),"")</f>
        <v/>
      </c>
      <c r="T2369" s="313">
        <v>1</v>
      </c>
      <c r="U2369" s="313">
        <v>10</v>
      </c>
      <c r="V2369" s="313">
        <v>40</v>
      </c>
      <c r="W2369" s="314">
        <v>0.2</v>
      </c>
      <c r="X2369" s="315">
        <v>8.0000000000000004E-4</v>
      </c>
      <c r="Y2369" s="749">
        <v>650</v>
      </c>
      <c r="Z2369" s="282"/>
      <c r="AA2369" s="316" t="s">
        <v>10388</v>
      </c>
      <c r="AB2369" s="282" t="s">
        <v>9163</v>
      </c>
      <c r="AC2369" s="317" t="s">
        <v>2081</v>
      </c>
      <c r="AD2369" s="318" t="s">
        <v>3570</v>
      </c>
      <c r="AE2369" s="319">
        <v>0</v>
      </c>
      <c r="AF2369" s="319" t="s">
        <v>11282</v>
      </c>
      <c r="AG2369" s="320">
        <v>8.64</v>
      </c>
      <c r="AH2369" s="321">
        <f t="shared" si="413"/>
        <v>0</v>
      </c>
      <c r="AI2369" s="287">
        <f>_xlfn.IFNA(VLOOKUP(AD:AD,грп!B:C,2,0),0)</f>
        <v>0</v>
      </c>
      <c r="AJ2369" s="607">
        <v>37</v>
      </c>
      <c r="AK2369" s="672">
        <f t="shared" si="410"/>
        <v>0</v>
      </c>
      <c r="AL2369" s="174"/>
    </row>
    <row r="2370" spans="1:38" s="4" customFormat="1" ht="12" customHeight="1" outlineLevel="1" x14ac:dyDescent="0.35">
      <c r="A2370" s="307" t="s">
        <v>10402</v>
      </c>
      <c r="B2370" s="308" t="s">
        <v>7776</v>
      </c>
      <c r="C2370" s="309"/>
      <c r="D2370" s="310" t="s">
        <v>3478</v>
      </c>
      <c r="E2370" s="292" t="s">
        <v>3479</v>
      </c>
      <c r="F2370" s="293"/>
      <c r="G2370" s="293"/>
      <c r="H2370" s="294">
        <v>13</v>
      </c>
      <c r="I2370" s="294" t="str">
        <f>IFERROR(_xlfn.IFNA(VLOOKUP($D:$D,history!$I:$Y,3,0),VLOOKUP(E:E,history!$H:$Y,4,0)),"--")</f>
        <v>--</v>
      </c>
      <c r="J2370" s="282" t="s">
        <v>9868</v>
      </c>
      <c r="K2370" s="282" t="str">
        <f t="shared" si="406"/>
        <v/>
      </c>
      <c r="L2370" s="312">
        <f t="shared" si="411"/>
        <v>484.89</v>
      </c>
      <c r="M2370" s="312">
        <f t="shared" si="412"/>
        <v>734.68</v>
      </c>
      <c r="N2370" s="297" t="str">
        <f>_xlfn.IFNA(VLOOKUP($E:$E,'1'!$A:$E,3,0),"")</f>
        <v/>
      </c>
      <c r="O2370" s="297" t="str">
        <f>_xlfn.IFNA(VLOOKUP($E:$E,'2'!$A:$E,3,0),"")</f>
        <v/>
      </c>
      <c r="P2370" s="297" t="str">
        <f>_xlfn.IFNA(VLOOKUP($E:$E,'3'!$A:$D,3,0),"")</f>
        <v/>
      </c>
      <c r="Q2370" s="297" t="str">
        <f>_xlfn.IFNA(VLOOKUP($E:$E,'4'!$A:$F,3,0),"")</f>
        <v/>
      </c>
      <c r="R2370" s="297" t="str">
        <f>_xlfn.IFNA(VLOOKUP($E:$E,'5'!$A:$F,3,0),"")</f>
        <v/>
      </c>
      <c r="S2370" s="297" t="str">
        <f>_xlfn.IFNA(VLOOKUP($E:$E,'6'!$A:$F,3,0),"")</f>
        <v/>
      </c>
      <c r="T2370" s="313">
        <v>1</v>
      </c>
      <c r="U2370" s="313">
        <v>10</v>
      </c>
      <c r="V2370" s="313">
        <v>40</v>
      </c>
      <c r="W2370" s="314">
        <v>0.215</v>
      </c>
      <c r="X2370" s="315">
        <v>8.0000000000000004E-4</v>
      </c>
      <c r="Y2370" s="749">
        <v>690</v>
      </c>
      <c r="Z2370" s="282"/>
      <c r="AA2370" s="316" t="s">
        <v>10390</v>
      </c>
      <c r="AB2370" s="282" t="s">
        <v>9163</v>
      </c>
      <c r="AC2370" s="317" t="s">
        <v>2081</v>
      </c>
      <c r="AD2370" s="318" t="s">
        <v>3570</v>
      </c>
      <c r="AE2370" s="319">
        <v>0</v>
      </c>
      <c r="AF2370" s="319" t="s">
        <v>11282</v>
      </c>
      <c r="AG2370" s="320">
        <v>9.2100000000000009</v>
      </c>
      <c r="AH2370" s="321">
        <f t="shared" si="413"/>
        <v>0</v>
      </c>
      <c r="AI2370" s="287">
        <f>_xlfn.IFNA(VLOOKUP(AD:AD,грп!B:C,2,0),0)</f>
        <v>0</v>
      </c>
      <c r="AJ2370" s="607">
        <v>50</v>
      </c>
      <c r="AK2370" s="672">
        <f t="shared" si="410"/>
        <v>0</v>
      </c>
      <c r="AL2370" s="174"/>
    </row>
    <row r="2371" spans="1:38" s="4" customFormat="1" ht="12" customHeight="1" outlineLevel="1" x14ac:dyDescent="0.35">
      <c r="A2371" s="307" t="s">
        <v>10402</v>
      </c>
      <c r="B2371" s="308" t="s">
        <v>7777</v>
      </c>
      <c r="C2371" s="309"/>
      <c r="D2371" s="310" t="s">
        <v>3480</v>
      </c>
      <c r="E2371" s="292" t="s">
        <v>3481</v>
      </c>
      <c r="F2371" s="293"/>
      <c r="G2371" s="293"/>
      <c r="H2371" s="294">
        <v>17</v>
      </c>
      <c r="I2371" s="294" t="str">
        <f>IFERROR(_xlfn.IFNA(VLOOKUP($D:$D,history!$I:$Y,3,0),VLOOKUP(E:E,history!$H:$Y,4,0)),"--")</f>
        <v>--</v>
      </c>
      <c r="J2371" s="282" t="s">
        <v>9870</v>
      </c>
      <c r="K2371" s="282" t="str">
        <f t="shared" si="406"/>
        <v/>
      </c>
      <c r="L2371" s="312">
        <f t="shared" si="411"/>
        <v>516.48</v>
      </c>
      <c r="M2371" s="312">
        <f t="shared" si="412"/>
        <v>782.54</v>
      </c>
      <c r="N2371" s="297" t="str">
        <f>_xlfn.IFNA(VLOOKUP($E:$E,'1'!$A:$E,3,0),"")</f>
        <v/>
      </c>
      <c r="O2371" s="297" t="str">
        <f>_xlfn.IFNA(VLOOKUP($E:$E,'2'!$A:$E,3,0),"")</f>
        <v/>
      </c>
      <c r="P2371" s="297" t="str">
        <f>_xlfn.IFNA(VLOOKUP($E:$E,'3'!$A:$D,3,0),"")</f>
        <v/>
      </c>
      <c r="Q2371" s="297" t="str">
        <f>_xlfn.IFNA(VLOOKUP($E:$E,'4'!$A:$F,3,0),"")</f>
        <v/>
      </c>
      <c r="R2371" s="297" t="str">
        <f>_xlfn.IFNA(VLOOKUP($E:$E,'5'!$A:$F,3,0),"")</f>
        <v/>
      </c>
      <c r="S2371" s="297" t="str">
        <f>_xlfn.IFNA(VLOOKUP($E:$E,'6'!$A:$F,3,0),"")</f>
        <v/>
      </c>
      <c r="T2371" s="313">
        <v>1</v>
      </c>
      <c r="U2371" s="313">
        <v>10</v>
      </c>
      <c r="V2371" s="313">
        <v>40</v>
      </c>
      <c r="W2371" s="314">
        <v>0.24</v>
      </c>
      <c r="X2371" s="315">
        <v>7.9807689999999998E-4</v>
      </c>
      <c r="Y2371" s="749">
        <v>740</v>
      </c>
      <c r="Z2371" s="282"/>
      <c r="AA2371" s="316" t="s">
        <v>10390</v>
      </c>
      <c r="AB2371" s="282" t="s">
        <v>9163</v>
      </c>
      <c r="AC2371" s="317" t="s">
        <v>2081</v>
      </c>
      <c r="AD2371" s="318" t="s">
        <v>3570</v>
      </c>
      <c r="AE2371" s="319">
        <v>0</v>
      </c>
      <c r="AF2371" s="319" t="s">
        <v>11282</v>
      </c>
      <c r="AG2371" s="320">
        <v>9.81</v>
      </c>
      <c r="AH2371" s="321">
        <f t="shared" si="413"/>
        <v>0</v>
      </c>
      <c r="AI2371" s="287">
        <f>_xlfn.IFNA(VLOOKUP(AD:AD,грп!B:C,2,0),0)</f>
        <v>0</v>
      </c>
      <c r="AJ2371" s="607">
        <v>6</v>
      </c>
      <c r="AK2371" s="672">
        <f t="shared" si="410"/>
        <v>0</v>
      </c>
      <c r="AL2371" s="174"/>
    </row>
    <row r="2372" spans="1:38" s="4" customFormat="1" ht="12" customHeight="1" outlineLevel="1" x14ac:dyDescent="0.35">
      <c r="A2372" s="307" t="s">
        <v>10402</v>
      </c>
      <c r="B2372" s="308" t="s">
        <v>7778</v>
      </c>
      <c r="C2372" s="309"/>
      <c r="D2372" s="310" t="s">
        <v>3482</v>
      </c>
      <c r="E2372" s="292" t="s">
        <v>3483</v>
      </c>
      <c r="F2372" s="293"/>
      <c r="G2372" s="293"/>
      <c r="H2372" s="294">
        <v>14</v>
      </c>
      <c r="I2372" s="294" t="str">
        <f>IFERROR(_xlfn.IFNA(VLOOKUP($D:$D,history!$I:$Y,3,0),VLOOKUP(E:E,history!$H:$Y,4,0)),"--")</f>
        <v>--</v>
      </c>
      <c r="J2372" s="282" t="s">
        <v>9870</v>
      </c>
      <c r="K2372" s="282" t="str">
        <f t="shared" ref="K2372:K2435" si="414" xml:space="preserve">
IF(OR($E2372="",$A$3&lt;&gt;"МОСКВА"),"",
IF(AND($AJ2372&gt;=1,$AJ2372&lt;20),"*",
IF(AND($AJ2372&gt;=20,$AJ2372&lt;100),"**",
IF(($AJ2372&gt;=100),"***","--"))))</f>
        <v/>
      </c>
      <c r="L2372" s="312">
        <f t="shared" si="411"/>
        <v>575.45000000000005</v>
      </c>
      <c r="M2372" s="312">
        <f t="shared" si="412"/>
        <v>871.89</v>
      </c>
      <c r="N2372" s="297" t="str">
        <f>_xlfn.IFNA(VLOOKUP($E:$E,'1'!$A:$E,3,0),"")</f>
        <v/>
      </c>
      <c r="O2372" s="297" t="str">
        <f>_xlfn.IFNA(VLOOKUP($E:$E,'2'!$A:$E,3,0),"")</f>
        <v/>
      </c>
      <c r="P2372" s="297" t="str">
        <f>_xlfn.IFNA(VLOOKUP($E:$E,'3'!$A:$D,3,0),"")</f>
        <v/>
      </c>
      <c r="Q2372" s="297" t="str">
        <f>_xlfn.IFNA(VLOOKUP($E:$E,'4'!$A:$F,3,0),"")</f>
        <v/>
      </c>
      <c r="R2372" s="297" t="str">
        <f>_xlfn.IFNA(VLOOKUP($E:$E,'5'!$A:$F,3,0),"")</f>
        <v/>
      </c>
      <c r="S2372" s="297" t="str">
        <f>_xlfn.IFNA(VLOOKUP($E:$E,'6'!$A:$F,3,0),"")</f>
        <v/>
      </c>
      <c r="T2372" s="313">
        <v>1</v>
      </c>
      <c r="U2372" s="313">
        <v>10</v>
      </c>
      <c r="V2372" s="313">
        <v>20</v>
      </c>
      <c r="W2372" s="314">
        <v>0.29499999999999998</v>
      </c>
      <c r="X2372" s="315">
        <v>9.3999999999999997E-4</v>
      </c>
      <c r="Y2372" s="749">
        <v>830</v>
      </c>
      <c r="Z2372" s="282"/>
      <c r="AA2372" s="316" t="s">
        <v>10390</v>
      </c>
      <c r="AB2372" s="282" t="s">
        <v>9163</v>
      </c>
      <c r="AC2372" s="317" t="s">
        <v>2081</v>
      </c>
      <c r="AD2372" s="318" t="s">
        <v>3570</v>
      </c>
      <c r="AE2372" s="319">
        <v>0</v>
      </c>
      <c r="AF2372" s="319" t="s">
        <v>11282</v>
      </c>
      <c r="AG2372" s="320">
        <v>10.93</v>
      </c>
      <c r="AH2372" s="321">
        <f t="shared" si="413"/>
        <v>0</v>
      </c>
      <c r="AI2372" s="287">
        <f>_xlfn.IFNA(VLOOKUP(AD:AD,грп!B:C,2,0),0)</f>
        <v>0</v>
      </c>
      <c r="AJ2372" s="607">
        <v>10</v>
      </c>
      <c r="AK2372" s="672">
        <f t="shared" si="410"/>
        <v>0</v>
      </c>
      <c r="AL2372" s="174"/>
    </row>
    <row r="2373" spans="1:38" s="4" customFormat="1" ht="12" customHeight="1" outlineLevel="1" x14ac:dyDescent="0.35">
      <c r="A2373" s="307" t="s">
        <v>10402</v>
      </c>
      <c r="B2373" s="308" t="s">
        <v>7779</v>
      </c>
      <c r="C2373" s="309"/>
      <c r="D2373" s="310" t="s">
        <v>3484</v>
      </c>
      <c r="E2373" s="292" t="s">
        <v>3485</v>
      </c>
      <c r="F2373" s="293"/>
      <c r="G2373" s="293"/>
      <c r="H2373" s="294">
        <v>9</v>
      </c>
      <c r="I2373" s="294" t="str">
        <f>IFERROR(_xlfn.IFNA(VLOOKUP($D:$D,history!$I:$Y,3,0),VLOOKUP(E:E,history!$H:$Y,4,0)),"--")</f>
        <v>--</v>
      </c>
      <c r="J2373" s="282" t="s">
        <v>9870</v>
      </c>
      <c r="K2373" s="282" t="str">
        <f t="shared" si="414"/>
        <v/>
      </c>
      <c r="L2373" s="312">
        <f t="shared" si="411"/>
        <v>628.1</v>
      </c>
      <c r="M2373" s="312">
        <f t="shared" si="412"/>
        <v>951.66</v>
      </c>
      <c r="N2373" s="297" t="str">
        <f>_xlfn.IFNA(VLOOKUP($E:$E,'1'!$A:$E,3,0),"")</f>
        <v/>
      </c>
      <c r="O2373" s="297" t="str">
        <f>_xlfn.IFNA(VLOOKUP($E:$E,'2'!$A:$E,3,0),"")</f>
        <v/>
      </c>
      <c r="P2373" s="297" t="str">
        <f>_xlfn.IFNA(VLOOKUP($E:$E,'3'!$A:$D,3,0),"")</f>
        <v/>
      </c>
      <c r="Q2373" s="297" t="str">
        <f>_xlfn.IFNA(VLOOKUP($E:$E,'4'!$A:$F,3,0),"")</f>
        <v/>
      </c>
      <c r="R2373" s="297" t="str">
        <f>_xlfn.IFNA(VLOOKUP($E:$E,'5'!$A:$F,3,0),"")</f>
        <v/>
      </c>
      <c r="S2373" s="297" t="str">
        <f>_xlfn.IFNA(VLOOKUP($E:$E,'6'!$A:$F,3,0),"")</f>
        <v/>
      </c>
      <c r="T2373" s="313">
        <v>1</v>
      </c>
      <c r="U2373" s="313">
        <v>10</v>
      </c>
      <c r="V2373" s="313">
        <v>20</v>
      </c>
      <c r="W2373" s="314">
        <v>0.33800000000000002</v>
      </c>
      <c r="X2373" s="315">
        <v>9.3999999999999997E-4</v>
      </c>
      <c r="Y2373" s="749">
        <v>890</v>
      </c>
      <c r="Z2373" s="282"/>
      <c r="AA2373" s="316" t="s">
        <v>10390</v>
      </c>
      <c r="AB2373" s="282" t="s">
        <v>9163</v>
      </c>
      <c r="AC2373" s="317" t="s">
        <v>2081</v>
      </c>
      <c r="AD2373" s="318" t="s">
        <v>3570</v>
      </c>
      <c r="AE2373" s="319">
        <v>0</v>
      </c>
      <c r="AF2373" s="319" t="s">
        <v>11282</v>
      </c>
      <c r="AG2373" s="320">
        <v>11.93</v>
      </c>
      <c r="AH2373" s="321">
        <f t="shared" si="413"/>
        <v>0</v>
      </c>
      <c r="AI2373" s="287">
        <f>_xlfn.IFNA(VLOOKUP(AD:AD,грп!B:C,2,0),0)</f>
        <v>0</v>
      </c>
      <c r="AJ2373" s="607">
        <v>18</v>
      </c>
      <c r="AK2373" s="672">
        <f t="shared" si="410"/>
        <v>0</v>
      </c>
      <c r="AL2373" s="174"/>
    </row>
    <row r="2374" spans="1:38" s="4" customFormat="1" ht="12" customHeight="1" outlineLevel="1" x14ac:dyDescent="0.35">
      <c r="A2374" s="307" t="s">
        <v>10402</v>
      </c>
      <c r="B2374" s="308" t="s">
        <v>7780</v>
      </c>
      <c r="C2374" s="309"/>
      <c r="D2374" s="310" t="s">
        <v>3486</v>
      </c>
      <c r="E2374" s="292" t="s">
        <v>3487</v>
      </c>
      <c r="F2374" s="293"/>
      <c r="G2374" s="293"/>
      <c r="H2374" s="294">
        <v>14</v>
      </c>
      <c r="I2374" s="294" t="str">
        <f>IFERROR(_xlfn.IFNA(VLOOKUP($D:$D,history!$I:$Y,3,0),VLOOKUP(E:E,history!$H:$Y,4,0)),"--")</f>
        <v>--</v>
      </c>
      <c r="J2374" s="282" t="s">
        <v>9870</v>
      </c>
      <c r="K2374" s="282" t="str">
        <f t="shared" si="414"/>
        <v/>
      </c>
      <c r="L2374" s="312">
        <f t="shared" si="411"/>
        <v>670.21</v>
      </c>
      <c r="M2374" s="312">
        <f t="shared" si="412"/>
        <v>1015.47</v>
      </c>
      <c r="N2374" s="297" t="str">
        <f>_xlfn.IFNA(VLOOKUP($E:$E,'1'!$A:$E,3,0),"")</f>
        <v/>
      </c>
      <c r="O2374" s="297" t="str">
        <f>_xlfn.IFNA(VLOOKUP($E:$E,'2'!$A:$E,3,0),"")</f>
        <v/>
      </c>
      <c r="P2374" s="297" t="str">
        <f>_xlfn.IFNA(VLOOKUP($E:$E,'3'!$A:$D,3,0),"")</f>
        <v/>
      </c>
      <c r="Q2374" s="297" t="str">
        <f>_xlfn.IFNA(VLOOKUP($E:$E,'4'!$A:$F,3,0),"")</f>
        <v/>
      </c>
      <c r="R2374" s="297" t="str">
        <f>_xlfn.IFNA(VLOOKUP($E:$E,'5'!$A:$F,3,0),"")</f>
        <v/>
      </c>
      <c r="S2374" s="297" t="str">
        <f>_xlfn.IFNA(VLOOKUP($E:$E,'6'!$A:$F,3,0),"")</f>
        <v/>
      </c>
      <c r="T2374" s="313">
        <v>1</v>
      </c>
      <c r="U2374" s="313">
        <v>10</v>
      </c>
      <c r="V2374" s="313">
        <v>20</v>
      </c>
      <c r="W2374" s="314">
        <v>0.374</v>
      </c>
      <c r="X2374" s="315">
        <v>9.3999999999999997E-4</v>
      </c>
      <c r="Y2374" s="749">
        <v>960</v>
      </c>
      <c r="Z2374" s="282"/>
      <c r="AA2374" s="316" t="s">
        <v>393</v>
      </c>
      <c r="AB2374" s="282" t="s">
        <v>9163</v>
      </c>
      <c r="AC2374" s="317" t="s">
        <v>2081</v>
      </c>
      <c r="AD2374" s="318" t="s">
        <v>3570</v>
      </c>
      <c r="AE2374" s="319">
        <v>0</v>
      </c>
      <c r="AF2374" s="319" t="s">
        <v>11282</v>
      </c>
      <c r="AG2374" s="320">
        <v>12.73</v>
      </c>
      <c r="AH2374" s="321">
        <f t="shared" si="413"/>
        <v>0</v>
      </c>
      <c r="AI2374" s="287">
        <f>_xlfn.IFNA(VLOOKUP(AD:AD,грп!B:C,2,0),0)</f>
        <v>0</v>
      </c>
      <c r="AJ2374" s="607">
        <v>10</v>
      </c>
      <c r="AK2374" s="672">
        <f t="shared" si="410"/>
        <v>0</v>
      </c>
      <c r="AL2374" s="174"/>
    </row>
    <row r="2375" spans="1:38" s="4" customFormat="1" ht="12" customHeight="1" outlineLevel="1" x14ac:dyDescent="0.35">
      <c r="A2375" s="307" t="s">
        <v>10402</v>
      </c>
      <c r="B2375" s="308" t="s">
        <v>7781</v>
      </c>
      <c r="C2375" s="309"/>
      <c r="D2375" s="310" t="s">
        <v>4932</v>
      </c>
      <c r="E2375" s="322" t="s">
        <v>4532</v>
      </c>
      <c r="F2375" s="293"/>
      <c r="G2375" s="293"/>
      <c r="H2375" s="294"/>
      <c r="I2375" s="294" t="str">
        <f>IFERROR(_xlfn.IFNA(VLOOKUP($D:$D,history!$I:$Y,3,0),VLOOKUP(E:E,history!$H:$Y,4,0)),"--")</f>
        <v>--</v>
      </c>
      <c r="J2375" s="282" t="s">
        <v>5946</v>
      </c>
      <c r="K2375" s="282" t="str">
        <f t="shared" si="414"/>
        <v/>
      </c>
      <c r="L2375" s="312">
        <f t="shared" si="411"/>
        <v>839.21</v>
      </c>
      <c r="M2375" s="312">
        <f t="shared" si="412"/>
        <v>1271.53</v>
      </c>
      <c r="N2375" s="297" t="str">
        <f>_xlfn.IFNA(VLOOKUP($E:$E,'1'!$A:$E,3,0),"")</f>
        <v/>
      </c>
      <c r="O2375" s="297" t="str">
        <f>_xlfn.IFNA(VLOOKUP($E:$E,'2'!$A:$E,3,0),"")</f>
        <v/>
      </c>
      <c r="P2375" s="297" t="str">
        <f>_xlfn.IFNA(VLOOKUP($E:$E,'3'!$A:$D,3,0),"")</f>
        <v/>
      </c>
      <c r="Q2375" s="297" t="str">
        <f>_xlfn.IFNA(VLOOKUP($E:$E,'4'!$A:$F,3,0),"")</f>
        <v/>
      </c>
      <c r="R2375" s="297" t="str">
        <f>_xlfn.IFNA(VLOOKUP($E:$E,'5'!$A:$F,3,0),"")</f>
        <v/>
      </c>
      <c r="S2375" s="297" t="str">
        <f>_xlfn.IFNA(VLOOKUP($E:$E,'6'!$A:$F,3,0),"")</f>
        <v/>
      </c>
      <c r="T2375" s="313">
        <v>1</v>
      </c>
      <c r="U2375" s="313">
        <v>10</v>
      </c>
      <c r="V2375" s="313">
        <v>20</v>
      </c>
      <c r="W2375" s="314">
        <v>0.57499999999999996</v>
      </c>
      <c r="X2375" s="315">
        <v>1.48E-3</v>
      </c>
      <c r="Y2375" s="749">
        <v>1210</v>
      </c>
      <c r="Z2375" s="282"/>
      <c r="AA2375" s="316" t="s">
        <v>10388</v>
      </c>
      <c r="AB2375" s="282" t="s">
        <v>9163</v>
      </c>
      <c r="AC2375" s="317" t="s">
        <v>2081</v>
      </c>
      <c r="AD2375" s="318" t="s">
        <v>3570</v>
      </c>
      <c r="AE2375" s="319">
        <v>0</v>
      </c>
      <c r="AF2375" s="319" t="s">
        <v>11282</v>
      </c>
      <c r="AG2375" s="320">
        <v>15.94</v>
      </c>
      <c r="AH2375" s="321">
        <f t="shared" si="413"/>
        <v>0</v>
      </c>
      <c r="AI2375" s="287">
        <f>_xlfn.IFNA(VLOOKUP(AD:AD,грп!B:C,2,0),0)</f>
        <v>0</v>
      </c>
      <c r="AJ2375" s="607">
        <v>0</v>
      </c>
      <c r="AK2375" s="672">
        <f t="shared" si="410"/>
        <v>0</v>
      </c>
      <c r="AL2375" s="174"/>
    </row>
    <row r="2376" spans="1:38" s="4" customFormat="1" ht="12" customHeight="1" outlineLevel="1" x14ac:dyDescent="0.35">
      <c r="A2376" s="307" t="s">
        <v>10402</v>
      </c>
      <c r="B2376" s="308" t="s">
        <v>7782</v>
      </c>
      <c r="C2376" s="309"/>
      <c r="D2376" s="310" t="s">
        <v>11235</v>
      </c>
      <c r="E2376" s="322" t="s">
        <v>4786</v>
      </c>
      <c r="F2376" s="293"/>
      <c r="G2376" s="293"/>
      <c r="H2376" s="294"/>
      <c r="I2376" s="294" t="str">
        <f>IFERROR(_xlfn.IFNA(VLOOKUP($D:$D,history!$I:$Y,3,0),VLOOKUP(E:E,history!$H:$Y,4,0)),"--")</f>
        <v>--</v>
      </c>
      <c r="J2376" s="282" t="s">
        <v>5946</v>
      </c>
      <c r="K2376" s="282" t="str">
        <f t="shared" si="414"/>
        <v/>
      </c>
      <c r="L2376" s="312">
        <f t="shared" si="411"/>
        <v>112.67</v>
      </c>
      <c r="M2376" s="312">
        <f t="shared" si="412"/>
        <v>170.71</v>
      </c>
      <c r="N2376" s="297" t="str">
        <f>_xlfn.IFNA(VLOOKUP($E:$E,'1'!$A:$E,3,0),"")</f>
        <v/>
      </c>
      <c r="O2376" s="297" t="str">
        <f>_xlfn.IFNA(VLOOKUP($E:$E,'2'!$A:$E,3,0),"")</f>
        <v/>
      </c>
      <c r="P2376" s="297" t="str">
        <f>_xlfn.IFNA(VLOOKUP($E:$E,'3'!$A:$D,3,0),"")</f>
        <v/>
      </c>
      <c r="Q2376" s="297" t="str">
        <f>_xlfn.IFNA(VLOOKUP($E:$E,'4'!$A:$F,3,0),"")</f>
        <v/>
      </c>
      <c r="R2376" s="297" t="str">
        <f>_xlfn.IFNA(VLOOKUP($E:$E,'5'!$A:$F,3,0),"")</f>
        <v/>
      </c>
      <c r="S2376" s="297" t="str">
        <f>_xlfn.IFNA(VLOOKUP($E:$E,'6'!$A:$F,3,0),"")</f>
        <v/>
      </c>
      <c r="T2376" s="313">
        <v>1</v>
      </c>
      <c r="U2376" s="313">
        <v>10</v>
      </c>
      <c r="V2376" s="313">
        <v>400</v>
      </c>
      <c r="W2376" s="314">
        <v>5.7000000000000002E-2</v>
      </c>
      <c r="X2376" s="315">
        <v>1.25E-4</v>
      </c>
      <c r="Y2376" s="749">
        <v>160</v>
      </c>
      <c r="Z2376" s="282"/>
      <c r="AA2376" s="316" t="s">
        <v>10391</v>
      </c>
      <c r="AB2376" s="282" t="s">
        <v>9163</v>
      </c>
      <c r="AC2376" s="317" t="s">
        <v>2081</v>
      </c>
      <c r="AD2376" s="318" t="s">
        <v>3570</v>
      </c>
      <c r="AE2376" s="319">
        <v>0</v>
      </c>
      <c r="AF2376" s="319" t="s">
        <v>11282</v>
      </c>
      <c r="AG2376" s="320">
        <v>2.14</v>
      </c>
      <c r="AH2376" s="321">
        <f t="shared" si="413"/>
        <v>0</v>
      </c>
      <c r="AI2376" s="287">
        <f>_xlfn.IFNA(VLOOKUP(AD:AD,грп!B:C,2,0),0)</f>
        <v>0</v>
      </c>
      <c r="AJ2376" s="607">
        <v>0</v>
      </c>
      <c r="AK2376" s="672">
        <f t="shared" si="410"/>
        <v>0</v>
      </c>
      <c r="AL2376" s="174"/>
    </row>
    <row r="2377" spans="1:38" s="4" customFormat="1" ht="12" customHeight="1" outlineLevel="1" x14ac:dyDescent="0.35">
      <c r="A2377" s="307" t="s">
        <v>10402</v>
      </c>
      <c r="B2377" s="308" t="s">
        <v>7783</v>
      </c>
      <c r="C2377" s="309"/>
      <c r="D2377" s="310" t="s">
        <v>11236</v>
      </c>
      <c r="E2377" s="322" t="s">
        <v>4787</v>
      </c>
      <c r="F2377" s="293"/>
      <c r="G2377" s="293"/>
      <c r="H2377" s="294"/>
      <c r="I2377" s="294" t="str">
        <f>IFERROR(_xlfn.IFNA(VLOOKUP($D:$D,history!$I:$Y,3,0),VLOOKUP(E:E,history!$H:$Y,4,0)),"--")</f>
        <v>--</v>
      </c>
      <c r="J2377" s="282" t="s">
        <v>5946</v>
      </c>
      <c r="K2377" s="282" t="str">
        <f t="shared" si="414"/>
        <v/>
      </c>
      <c r="L2377" s="312">
        <f t="shared" si="411"/>
        <v>141.62</v>
      </c>
      <c r="M2377" s="312">
        <f t="shared" si="412"/>
        <v>214.58</v>
      </c>
      <c r="N2377" s="297" t="str">
        <f>_xlfn.IFNA(VLOOKUP($E:$E,'1'!$A:$E,3,0),"")</f>
        <v/>
      </c>
      <c r="O2377" s="297" t="str">
        <f>_xlfn.IFNA(VLOOKUP($E:$E,'2'!$A:$E,3,0),"")</f>
        <v/>
      </c>
      <c r="P2377" s="297" t="str">
        <f>_xlfn.IFNA(VLOOKUP($E:$E,'3'!$A:$D,3,0),"")</f>
        <v/>
      </c>
      <c r="Q2377" s="297" t="str">
        <f>_xlfn.IFNA(VLOOKUP($E:$E,'4'!$A:$F,3,0),"")</f>
        <v/>
      </c>
      <c r="R2377" s="297" t="str">
        <f>_xlfn.IFNA(VLOOKUP($E:$E,'5'!$A:$F,3,0),"")</f>
        <v/>
      </c>
      <c r="S2377" s="297" t="str">
        <f>_xlfn.IFNA(VLOOKUP($E:$E,'6'!$A:$F,3,0),"")</f>
        <v/>
      </c>
      <c r="T2377" s="313">
        <v>1</v>
      </c>
      <c r="U2377" s="313">
        <v>10</v>
      </c>
      <c r="V2377" s="313">
        <v>400</v>
      </c>
      <c r="W2377" s="314">
        <v>6.3E-2</v>
      </c>
      <c r="X2377" s="315">
        <v>1.25E-4</v>
      </c>
      <c r="Y2377" s="749">
        <v>190</v>
      </c>
      <c r="Z2377" s="282"/>
      <c r="AA2377" s="316" t="s">
        <v>10391</v>
      </c>
      <c r="AB2377" s="282" t="s">
        <v>9163</v>
      </c>
      <c r="AC2377" s="317" t="s">
        <v>2081</v>
      </c>
      <c r="AD2377" s="318" t="s">
        <v>3570</v>
      </c>
      <c r="AE2377" s="319">
        <v>0</v>
      </c>
      <c r="AF2377" s="319" t="s">
        <v>11282</v>
      </c>
      <c r="AG2377" s="320">
        <v>2.69</v>
      </c>
      <c r="AH2377" s="321">
        <f t="shared" si="413"/>
        <v>0</v>
      </c>
      <c r="AI2377" s="287">
        <f>_xlfn.IFNA(VLOOKUP(AD:AD,грп!B:C,2,0),0)</f>
        <v>0</v>
      </c>
      <c r="AJ2377" s="607">
        <v>0</v>
      </c>
      <c r="AK2377" s="672">
        <f t="shared" si="410"/>
        <v>0</v>
      </c>
      <c r="AL2377" s="174"/>
    </row>
    <row r="2378" spans="1:38" s="4" customFormat="1" ht="12" customHeight="1" outlineLevel="1" x14ac:dyDescent="0.35">
      <c r="A2378" s="307" t="s">
        <v>10402</v>
      </c>
      <c r="B2378" s="308" t="s">
        <v>7784</v>
      </c>
      <c r="C2378" s="309"/>
      <c r="D2378" s="310" t="s">
        <v>11237</v>
      </c>
      <c r="E2378" s="322" t="s">
        <v>4788</v>
      </c>
      <c r="F2378" s="293"/>
      <c r="G2378" s="293"/>
      <c r="H2378" s="294"/>
      <c r="I2378" s="294" t="str">
        <f>IFERROR(_xlfn.IFNA(VLOOKUP($D:$D,history!$I:$Y,3,0),VLOOKUP(E:E,history!$H:$Y,4,0)),"--")</f>
        <v>--</v>
      </c>
      <c r="J2378" s="282" t="s">
        <v>5946</v>
      </c>
      <c r="K2378" s="282" t="str">
        <f t="shared" si="414"/>
        <v/>
      </c>
      <c r="L2378" s="312">
        <f t="shared" si="411"/>
        <v>153.72999999999999</v>
      </c>
      <c r="M2378" s="312">
        <f t="shared" si="412"/>
        <v>232.93</v>
      </c>
      <c r="N2378" s="297" t="str">
        <f>_xlfn.IFNA(VLOOKUP($E:$E,'1'!$A:$E,3,0),"")</f>
        <v/>
      </c>
      <c r="O2378" s="297" t="str">
        <f>_xlfn.IFNA(VLOOKUP($E:$E,'2'!$A:$E,3,0),"")</f>
        <v/>
      </c>
      <c r="P2378" s="297" t="str">
        <f>_xlfn.IFNA(VLOOKUP($E:$E,'3'!$A:$D,3,0),"")</f>
        <v/>
      </c>
      <c r="Q2378" s="297" t="str">
        <f>_xlfn.IFNA(VLOOKUP($E:$E,'4'!$A:$F,3,0),"")</f>
        <v/>
      </c>
      <c r="R2378" s="297" t="str">
        <f>_xlfn.IFNA(VLOOKUP($E:$E,'5'!$A:$F,3,0),"")</f>
        <v/>
      </c>
      <c r="S2378" s="297" t="str">
        <f>_xlfn.IFNA(VLOOKUP($E:$E,'6'!$A:$F,3,0),"")</f>
        <v/>
      </c>
      <c r="T2378" s="313">
        <v>1</v>
      </c>
      <c r="U2378" s="313">
        <v>10</v>
      </c>
      <c r="V2378" s="313">
        <v>400</v>
      </c>
      <c r="W2378" s="314">
        <v>6.8000000000000005E-2</v>
      </c>
      <c r="X2378" s="315">
        <v>1.25E-4</v>
      </c>
      <c r="Y2378" s="749">
        <v>220</v>
      </c>
      <c r="Z2378" s="282"/>
      <c r="AA2378" s="316" t="s">
        <v>10391</v>
      </c>
      <c r="AB2378" s="282" t="s">
        <v>9163</v>
      </c>
      <c r="AC2378" s="317" t="s">
        <v>2081</v>
      </c>
      <c r="AD2378" s="318" t="s">
        <v>3570</v>
      </c>
      <c r="AE2378" s="319">
        <v>0</v>
      </c>
      <c r="AF2378" s="319" t="s">
        <v>11282</v>
      </c>
      <c r="AG2378" s="320">
        <v>2.92</v>
      </c>
      <c r="AH2378" s="321">
        <f t="shared" si="413"/>
        <v>0</v>
      </c>
      <c r="AI2378" s="287">
        <f>_xlfn.IFNA(VLOOKUP(AD:AD,грп!B:C,2,0),0)</f>
        <v>0</v>
      </c>
      <c r="AJ2378" s="607">
        <v>0</v>
      </c>
      <c r="AK2378" s="672">
        <f t="shared" si="410"/>
        <v>0</v>
      </c>
      <c r="AL2378" s="174"/>
    </row>
    <row r="2379" spans="1:38" s="4" customFormat="1" ht="12" customHeight="1" outlineLevel="1" x14ac:dyDescent="0.35">
      <c r="A2379" s="307" t="s">
        <v>10402</v>
      </c>
      <c r="B2379" s="308" t="s">
        <v>7785</v>
      </c>
      <c r="C2379" s="309"/>
      <c r="D2379" s="310" t="s">
        <v>11238</v>
      </c>
      <c r="E2379" s="322" t="s">
        <v>4789</v>
      </c>
      <c r="F2379" s="293"/>
      <c r="G2379" s="293"/>
      <c r="H2379" s="294"/>
      <c r="I2379" s="294" t="str">
        <f>IFERROR(_xlfn.IFNA(VLOOKUP($D:$D,history!$I:$Y,3,0),VLOOKUP(E:E,history!$H:$Y,4,0)),"--")</f>
        <v>--</v>
      </c>
      <c r="J2379" s="282" t="s">
        <v>5946</v>
      </c>
      <c r="K2379" s="282" t="str">
        <f t="shared" si="414"/>
        <v/>
      </c>
      <c r="L2379" s="312">
        <f t="shared" si="411"/>
        <v>174.79</v>
      </c>
      <c r="M2379" s="312">
        <f t="shared" si="412"/>
        <v>264.83999999999997</v>
      </c>
      <c r="N2379" s="297" t="str">
        <f>_xlfn.IFNA(VLOOKUP($E:$E,'1'!$A:$E,3,0),"")</f>
        <v/>
      </c>
      <c r="O2379" s="297" t="str">
        <f>_xlfn.IFNA(VLOOKUP($E:$E,'2'!$A:$E,3,0),"")</f>
        <v/>
      </c>
      <c r="P2379" s="297" t="str">
        <f>_xlfn.IFNA(VLOOKUP($E:$E,'3'!$A:$D,3,0),"")</f>
        <v/>
      </c>
      <c r="Q2379" s="297" t="str">
        <f>_xlfn.IFNA(VLOOKUP($E:$E,'4'!$A:$F,3,0),"")</f>
        <v/>
      </c>
      <c r="R2379" s="297" t="str">
        <f>_xlfn.IFNA(VLOOKUP($E:$E,'5'!$A:$F,3,0),"")</f>
        <v/>
      </c>
      <c r="S2379" s="297" t="str">
        <f>_xlfn.IFNA(VLOOKUP($E:$E,'6'!$A:$F,3,0),"")</f>
        <v/>
      </c>
      <c r="T2379" s="313">
        <v>1</v>
      </c>
      <c r="U2379" s="313">
        <v>10</v>
      </c>
      <c r="V2379" s="313">
        <v>400</v>
      </c>
      <c r="W2379" s="314">
        <v>7.3999999999999996E-2</v>
      </c>
      <c r="X2379" s="315">
        <v>1.25E-4</v>
      </c>
      <c r="Y2379" s="749">
        <v>250</v>
      </c>
      <c r="Z2379" s="282"/>
      <c r="AA2379" s="316" t="s">
        <v>10391</v>
      </c>
      <c r="AB2379" s="282" t="s">
        <v>9163</v>
      </c>
      <c r="AC2379" s="317" t="s">
        <v>2081</v>
      </c>
      <c r="AD2379" s="318" t="s">
        <v>3570</v>
      </c>
      <c r="AE2379" s="319">
        <v>0</v>
      </c>
      <c r="AF2379" s="319" t="s">
        <v>11282</v>
      </c>
      <c r="AG2379" s="320">
        <v>3.32</v>
      </c>
      <c r="AH2379" s="321">
        <f t="shared" si="413"/>
        <v>0</v>
      </c>
      <c r="AI2379" s="287">
        <f>_xlfn.IFNA(VLOOKUP(AD:AD,грп!B:C,2,0),0)</f>
        <v>0</v>
      </c>
      <c r="AJ2379" s="607">
        <v>0</v>
      </c>
      <c r="AK2379" s="672">
        <f t="shared" si="410"/>
        <v>0</v>
      </c>
      <c r="AL2379" s="174"/>
    </row>
    <row r="2380" spans="1:38" s="4" customFormat="1" ht="12" customHeight="1" outlineLevel="1" x14ac:dyDescent="0.35">
      <c r="A2380" s="307" t="s">
        <v>10402</v>
      </c>
      <c r="B2380" s="308" t="s">
        <v>7786</v>
      </c>
      <c r="C2380" s="309"/>
      <c r="D2380" s="310" t="s">
        <v>11239</v>
      </c>
      <c r="E2380" s="322" t="s">
        <v>4790</v>
      </c>
      <c r="F2380" s="293"/>
      <c r="G2380" s="293"/>
      <c r="H2380" s="294">
        <v>1</v>
      </c>
      <c r="I2380" s="294" t="str">
        <f>IFERROR(_xlfn.IFNA(VLOOKUP($D:$D,history!$I:$Y,3,0),VLOOKUP(E:E,history!$H:$Y,4,0)),"--")</f>
        <v>--</v>
      </c>
      <c r="J2380" s="282" t="s">
        <v>5946</v>
      </c>
      <c r="K2380" s="282" t="str">
        <f t="shared" si="414"/>
        <v/>
      </c>
      <c r="L2380" s="312">
        <f t="shared" si="411"/>
        <v>227.44</v>
      </c>
      <c r="M2380" s="312">
        <f t="shared" si="412"/>
        <v>344.61</v>
      </c>
      <c r="N2380" s="297" t="str">
        <f>_xlfn.IFNA(VLOOKUP($E:$E,'1'!$A:$E,3,0),"")</f>
        <v/>
      </c>
      <c r="O2380" s="297" t="str">
        <f>_xlfn.IFNA(VLOOKUP($E:$E,'2'!$A:$E,3,0),"")</f>
        <v/>
      </c>
      <c r="P2380" s="297" t="str">
        <f>_xlfn.IFNA(VLOOKUP($E:$E,'3'!$A:$D,3,0),"")</f>
        <v/>
      </c>
      <c r="Q2380" s="297" t="str">
        <f>_xlfn.IFNA(VLOOKUP($E:$E,'4'!$A:$F,3,0),"")</f>
        <v/>
      </c>
      <c r="R2380" s="297" t="str">
        <f>_xlfn.IFNA(VLOOKUP($E:$E,'5'!$A:$F,3,0),"")</f>
        <v/>
      </c>
      <c r="S2380" s="297" t="str">
        <f>_xlfn.IFNA(VLOOKUP($E:$E,'6'!$A:$F,3,0),"")</f>
        <v/>
      </c>
      <c r="T2380" s="313">
        <v>1</v>
      </c>
      <c r="U2380" s="313">
        <v>10</v>
      </c>
      <c r="V2380" s="313">
        <v>250</v>
      </c>
      <c r="W2380" s="314">
        <v>0.112</v>
      </c>
      <c r="X2380" s="315">
        <v>2.1000000000000001E-4</v>
      </c>
      <c r="Y2380" s="749">
        <v>330</v>
      </c>
      <c r="Z2380" s="282"/>
      <c r="AA2380" s="316" t="s">
        <v>10391</v>
      </c>
      <c r="AB2380" s="282" t="s">
        <v>9163</v>
      </c>
      <c r="AC2380" s="317" t="s">
        <v>2081</v>
      </c>
      <c r="AD2380" s="318" t="s">
        <v>3570</v>
      </c>
      <c r="AE2380" s="319">
        <v>0</v>
      </c>
      <c r="AF2380" s="319" t="s">
        <v>11282</v>
      </c>
      <c r="AG2380" s="320">
        <v>4.32</v>
      </c>
      <c r="AH2380" s="321">
        <f t="shared" si="413"/>
        <v>0</v>
      </c>
      <c r="AI2380" s="287">
        <f>_xlfn.IFNA(VLOOKUP(AD:AD,грп!B:C,2,0),0)</f>
        <v>0</v>
      </c>
      <c r="AJ2380" s="607">
        <v>0</v>
      </c>
      <c r="AK2380" s="672">
        <f t="shared" si="410"/>
        <v>0</v>
      </c>
      <c r="AL2380" s="174"/>
    </row>
    <row r="2381" spans="1:38" s="4" customFormat="1" ht="12" customHeight="1" outlineLevel="1" x14ac:dyDescent="0.35">
      <c r="A2381" s="307" t="s">
        <v>10402</v>
      </c>
      <c r="B2381" s="308" t="s">
        <v>7787</v>
      </c>
      <c r="C2381" s="309"/>
      <c r="D2381" s="310" t="s">
        <v>11240</v>
      </c>
      <c r="E2381" s="322" t="s">
        <v>4791</v>
      </c>
      <c r="F2381" s="293"/>
      <c r="G2381" s="293"/>
      <c r="H2381" s="294"/>
      <c r="I2381" s="294" t="str">
        <f>IFERROR(_xlfn.IFNA(VLOOKUP($D:$D,history!$I:$Y,3,0),VLOOKUP(E:E,history!$H:$Y,4,0)),"--")</f>
        <v>--</v>
      </c>
      <c r="J2381" s="282" t="s">
        <v>5946</v>
      </c>
      <c r="K2381" s="282" t="str">
        <f t="shared" si="414"/>
        <v/>
      </c>
      <c r="L2381" s="312">
        <f t="shared" si="411"/>
        <v>247.45</v>
      </c>
      <c r="M2381" s="312">
        <f t="shared" si="412"/>
        <v>374.92</v>
      </c>
      <c r="N2381" s="297" t="str">
        <f>_xlfn.IFNA(VLOOKUP($E:$E,'1'!$A:$E,3,0),"")</f>
        <v/>
      </c>
      <c r="O2381" s="297" t="str">
        <f>_xlfn.IFNA(VLOOKUP($E:$E,'2'!$A:$E,3,0),"")</f>
        <v/>
      </c>
      <c r="P2381" s="297" t="str">
        <f>_xlfn.IFNA(VLOOKUP($E:$E,'3'!$A:$D,3,0),"")</f>
        <v/>
      </c>
      <c r="Q2381" s="297" t="str">
        <f>_xlfn.IFNA(VLOOKUP($E:$E,'4'!$A:$F,3,0),"")</f>
        <v/>
      </c>
      <c r="R2381" s="297" t="str">
        <f>_xlfn.IFNA(VLOOKUP($E:$E,'5'!$A:$F,3,0),"")</f>
        <v/>
      </c>
      <c r="S2381" s="297" t="str">
        <f>_xlfn.IFNA(VLOOKUP($E:$E,'6'!$A:$F,3,0),"")</f>
        <v/>
      </c>
      <c r="T2381" s="313">
        <v>1</v>
      </c>
      <c r="U2381" s="313">
        <v>10</v>
      </c>
      <c r="V2381" s="313">
        <v>200</v>
      </c>
      <c r="W2381" s="314">
        <v>0.11700000000000001</v>
      </c>
      <c r="X2381" s="315">
        <v>3.5E-4</v>
      </c>
      <c r="Y2381" s="749">
        <v>360</v>
      </c>
      <c r="Z2381" s="282"/>
      <c r="AA2381" s="316" t="s">
        <v>10391</v>
      </c>
      <c r="AB2381" s="282" t="s">
        <v>9163</v>
      </c>
      <c r="AC2381" s="317" t="s">
        <v>2081</v>
      </c>
      <c r="AD2381" s="318" t="s">
        <v>3570</v>
      </c>
      <c r="AE2381" s="319">
        <v>0</v>
      </c>
      <c r="AF2381" s="319" t="s">
        <v>11282</v>
      </c>
      <c r="AG2381" s="320">
        <v>4.7</v>
      </c>
      <c r="AH2381" s="321">
        <f t="shared" si="413"/>
        <v>0</v>
      </c>
      <c r="AI2381" s="287">
        <f>_xlfn.IFNA(VLOOKUP(AD:AD,грп!B:C,2,0),0)</f>
        <v>0</v>
      </c>
      <c r="AJ2381" s="607">
        <v>0</v>
      </c>
      <c r="AK2381" s="672">
        <f t="shared" si="410"/>
        <v>0</v>
      </c>
      <c r="AL2381" s="174"/>
    </row>
    <row r="2382" spans="1:38" s="4" customFormat="1" ht="12" customHeight="1" outlineLevel="1" x14ac:dyDescent="0.35">
      <c r="A2382" s="307" t="s">
        <v>10402</v>
      </c>
      <c r="B2382" s="308" t="s">
        <v>7788</v>
      </c>
      <c r="C2382" s="309"/>
      <c r="D2382" s="310" t="s">
        <v>11241</v>
      </c>
      <c r="E2382" s="322" t="s">
        <v>4792</v>
      </c>
      <c r="F2382" s="293"/>
      <c r="G2382" s="293"/>
      <c r="H2382" s="294"/>
      <c r="I2382" s="294" t="str">
        <f>IFERROR(_xlfn.IFNA(VLOOKUP($D:$D,history!$I:$Y,3,0),VLOOKUP(E:E,history!$H:$Y,4,0)),"--")</f>
        <v>--</v>
      </c>
      <c r="J2382" s="282" t="s">
        <v>5946</v>
      </c>
      <c r="K2382" s="282" t="str">
        <f t="shared" si="414"/>
        <v/>
      </c>
      <c r="L2382" s="312">
        <f t="shared" si="411"/>
        <v>283.77</v>
      </c>
      <c r="M2382" s="312">
        <f t="shared" si="412"/>
        <v>429.96</v>
      </c>
      <c r="N2382" s="297" t="str">
        <f>_xlfn.IFNA(VLOOKUP($E:$E,'1'!$A:$E,3,0),"")</f>
        <v/>
      </c>
      <c r="O2382" s="297" t="str">
        <f>_xlfn.IFNA(VLOOKUP($E:$E,'2'!$A:$E,3,0),"")</f>
        <v/>
      </c>
      <c r="P2382" s="297" t="str">
        <f>_xlfn.IFNA(VLOOKUP($E:$E,'3'!$A:$D,3,0),"")</f>
        <v/>
      </c>
      <c r="Q2382" s="297" t="str">
        <f>_xlfn.IFNA(VLOOKUP($E:$E,'4'!$A:$F,3,0),"")</f>
        <v/>
      </c>
      <c r="R2382" s="297" t="str">
        <f>_xlfn.IFNA(VLOOKUP($E:$E,'5'!$A:$F,3,0),"")</f>
        <v/>
      </c>
      <c r="S2382" s="297" t="str">
        <f>_xlfn.IFNA(VLOOKUP($E:$E,'6'!$A:$F,3,0),"")</f>
        <v/>
      </c>
      <c r="T2382" s="313">
        <v>1</v>
      </c>
      <c r="U2382" s="313">
        <v>10</v>
      </c>
      <c r="V2382" s="313">
        <v>200</v>
      </c>
      <c r="W2382" s="314">
        <v>0.125</v>
      </c>
      <c r="X2382" s="315">
        <v>3.5E-4</v>
      </c>
      <c r="Y2382" s="749">
        <v>410</v>
      </c>
      <c r="Z2382" s="282"/>
      <c r="AA2382" s="316" t="s">
        <v>10391</v>
      </c>
      <c r="AB2382" s="282" t="s">
        <v>9163</v>
      </c>
      <c r="AC2382" s="317" t="s">
        <v>2081</v>
      </c>
      <c r="AD2382" s="318" t="s">
        <v>3570</v>
      </c>
      <c r="AE2382" s="319">
        <v>0</v>
      </c>
      <c r="AF2382" s="319" t="s">
        <v>11282</v>
      </c>
      <c r="AG2382" s="320">
        <v>5.39</v>
      </c>
      <c r="AH2382" s="321">
        <f t="shared" si="413"/>
        <v>0</v>
      </c>
      <c r="AI2382" s="287">
        <f>_xlfn.IFNA(VLOOKUP(AD:AD,грп!B:C,2,0),0)</f>
        <v>0</v>
      </c>
      <c r="AJ2382" s="607">
        <v>0</v>
      </c>
      <c r="AK2382" s="672">
        <f t="shared" si="410"/>
        <v>0</v>
      </c>
      <c r="AL2382" s="174"/>
    </row>
    <row r="2383" spans="1:38" s="4" customFormat="1" ht="12" customHeight="1" outlineLevel="1" x14ac:dyDescent="0.35">
      <c r="A2383" s="307" t="s">
        <v>10402</v>
      </c>
      <c r="B2383" s="308" t="s">
        <v>7789</v>
      </c>
      <c r="C2383" s="309"/>
      <c r="D2383" s="310" t="s">
        <v>11242</v>
      </c>
      <c r="E2383" s="322" t="s">
        <v>4793</v>
      </c>
      <c r="F2383" s="293"/>
      <c r="G2383" s="293"/>
      <c r="H2383" s="294">
        <v>6</v>
      </c>
      <c r="I2383" s="294" t="str">
        <f>IFERROR(_xlfn.IFNA(VLOOKUP($D:$D,history!$I:$Y,3,0),VLOOKUP(E:E,history!$H:$Y,4,0)),"--")</f>
        <v>--</v>
      </c>
      <c r="J2383" s="282" t="s">
        <v>9870</v>
      </c>
      <c r="K2383" s="282" t="str">
        <f t="shared" si="414"/>
        <v/>
      </c>
      <c r="L2383" s="312">
        <f t="shared" si="411"/>
        <v>290.62</v>
      </c>
      <c r="M2383" s="312">
        <f t="shared" si="412"/>
        <v>440.33</v>
      </c>
      <c r="N2383" s="297" t="str">
        <f>_xlfn.IFNA(VLOOKUP($E:$E,'1'!$A:$E,3,0),"")</f>
        <v/>
      </c>
      <c r="O2383" s="297" t="str">
        <f>_xlfn.IFNA(VLOOKUP($E:$E,'2'!$A:$E,3,0),"")</f>
        <v/>
      </c>
      <c r="P2383" s="297" t="str">
        <f>_xlfn.IFNA(VLOOKUP($E:$E,'3'!$A:$D,3,0),"")</f>
        <v/>
      </c>
      <c r="Q2383" s="297" t="str">
        <f>_xlfn.IFNA(VLOOKUP($E:$E,'4'!$A:$F,3,0),"")</f>
        <v/>
      </c>
      <c r="R2383" s="297" t="str">
        <f>_xlfn.IFNA(VLOOKUP($E:$E,'5'!$A:$F,3,0),"")</f>
        <v/>
      </c>
      <c r="S2383" s="297" t="str">
        <f>_xlfn.IFNA(VLOOKUP($E:$E,'6'!$A:$F,3,0),"")</f>
        <v/>
      </c>
      <c r="T2383" s="313">
        <v>1</v>
      </c>
      <c r="U2383" s="313">
        <v>10</v>
      </c>
      <c r="V2383" s="313">
        <v>200</v>
      </c>
      <c r="W2383" s="314">
        <v>0.13600000000000001</v>
      </c>
      <c r="X2383" s="315">
        <v>3.5E-4</v>
      </c>
      <c r="Y2383" s="749">
        <v>420</v>
      </c>
      <c r="Z2383" s="282"/>
      <c r="AA2383" s="316" t="s">
        <v>10390</v>
      </c>
      <c r="AB2383" s="282" t="s">
        <v>9163</v>
      </c>
      <c r="AC2383" s="317" t="s">
        <v>2081</v>
      </c>
      <c r="AD2383" s="318" t="s">
        <v>3570</v>
      </c>
      <c r="AE2383" s="319">
        <v>0</v>
      </c>
      <c r="AF2383" s="319" t="s">
        <v>11282</v>
      </c>
      <c r="AG2383" s="320">
        <v>5.52</v>
      </c>
      <c r="AH2383" s="321">
        <f t="shared" si="413"/>
        <v>0</v>
      </c>
      <c r="AI2383" s="287">
        <f>_xlfn.IFNA(VLOOKUP(AD:AD,грп!B:C,2,0),0)</f>
        <v>0</v>
      </c>
      <c r="AJ2383" s="607">
        <v>8</v>
      </c>
      <c r="AK2383" s="672">
        <f t="shared" si="410"/>
        <v>0</v>
      </c>
      <c r="AL2383" s="174"/>
    </row>
    <row r="2384" spans="1:38" s="4" customFormat="1" ht="12" customHeight="1" outlineLevel="1" x14ac:dyDescent="0.35">
      <c r="A2384" s="307" t="s">
        <v>10402</v>
      </c>
      <c r="B2384" s="308" t="s">
        <v>7790</v>
      </c>
      <c r="C2384" s="309"/>
      <c r="D2384" s="310" t="s">
        <v>11243</v>
      </c>
      <c r="E2384" s="322" t="s">
        <v>4794</v>
      </c>
      <c r="F2384" s="293"/>
      <c r="G2384" s="293"/>
      <c r="H2384" s="294"/>
      <c r="I2384" s="294" t="str">
        <f>IFERROR(_xlfn.IFNA(VLOOKUP($D:$D,history!$I:$Y,3,0),VLOOKUP(E:E,history!$H:$Y,4,0)),"--")</f>
        <v>--</v>
      </c>
      <c r="J2384" s="282" t="s">
        <v>5946</v>
      </c>
      <c r="K2384" s="282" t="str">
        <f t="shared" si="414"/>
        <v/>
      </c>
      <c r="L2384" s="312">
        <f t="shared" si="411"/>
        <v>360.64</v>
      </c>
      <c r="M2384" s="312">
        <f t="shared" si="412"/>
        <v>546.41999999999996</v>
      </c>
      <c r="N2384" s="297" t="str">
        <f>_xlfn.IFNA(VLOOKUP($E:$E,'1'!$A:$E,3,0),"")</f>
        <v/>
      </c>
      <c r="O2384" s="297" t="str">
        <f>_xlfn.IFNA(VLOOKUP($E:$E,'2'!$A:$E,3,0),"")</f>
        <v/>
      </c>
      <c r="P2384" s="297" t="str">
        <f>_xlfn.IFNA(VLOOKUP($E:$E,'3'!$A:$D,3,0),"")</f>
        <v/>
      </c>
      <c r="Q2384" s="297" t="str">
        <f>_xlfn.IFNA(VLOOKUP($E:$E,'4'!$A:$F,3,0),"")</f>
        <v/>
      </c>
      <c r="R2384" s="297" t="str">
        <f>_xlfn.IFNA(VLOOKUP($E:$E,'5'!$A:$F,3,0),"")</f>
        <v/>
      </c>
      <c r="S2384" s="297" t="str">
        <f>_xlfn.IFNA(VLOOKUP($E:$E,'6'!$A:$F,3,0),"")</f>
        <v/>
      </c>
      <c r="T2384" s="313">
        <v>1</v>
      </c>
      <c r="U2384" s="313">
        <v>10</v>
      </c>
      <c r="V2384" s="313">
        <v>200</v>
      </c>
      <c r="W2384" s="314">
        <v>0.189</v>
      </c>
      <c r="X2384" s="315">
        <v>5.0000000000000001E-4</v>
      </c>
      <c r="Y2384" s="749">
        <v>520</v>
      </c>
      <c r="Z2384" s="282"/>
      <c r="AA2384" s="316" t="s">
        <v>10391</v>
      </c>
      <c r="AB2384" s="282" t="s">
        <v>9163</v>
      </c>
      <c r="AC2384" s="317" t="s">
        <v>2081</v>
      </c>
      <c r="AD2384" s="318" t="s">
        <v>3570</v>
      </c>
      <c r="AE2384" s="319">
        <v>0</v>
      </c>
      <c r="AF2384" s="319" t="s">
        <v>11282</v>
      </c>
      <c r="AG2384" s="320">
        <v>6.85</v>
      </c>
      <c r="AH2384" s="321">
        <f t="shared" si="413"/>
        <v>0</v>
      </c>
      <c r="AI2384" s="287">
        <f>_xlfn.IFNA(VLOOKUP(AD:AD,грп!B:C,2,0),0)</f>
        <v>0</v>
      </c>
      <c r="AJ2384" s="607">
        <v>0</v>
      </c>
      <c r="AK2384" s="672">
        <f t="shared" si="410"/>
        <v>0</v>
      </c>
      <c r="AL2384" s="174"/>
    </row>
    <row r="2385" spans="1:38" s="4" customFormat="1" ht="12" customHeight="1" outlineLevel="1" x14ac:dyDescent="0.35">
      <c r="A2385" s="307" t="s">
        <v>10402</v>
      </c>
      <c r="B2385" s="308" t="s">
        <v>7791</v>
      </c>
      <c r="C2385" s="309"/>
      <c r="D2385" s="310" t="s">
        <v>11244</v>
      </c>
      <c r="E2385" s="322" t="s">
        <v>4795</v>
      </c>
      <c r="F2385" s="293"/>
      <c r="G2385" s="293"/>
      <c r="H2385" s="294"/>
      <c r="I2385" s="294" t="str">
        <f>IFERROR(_xlfn.IFNA(VLOOKUP($D:$D,history!$I:$Y,3,0),VLOOKUP(E:E,history!$H:$Y,4,0)),"--")</f>
        <v>--</v>
      </c>
      <c r="J2385" s="282" t="s">
        <v>5946</v>
      </c>
      <c r="K2385" s="282" t="str">
        <f t="shared" si="414"/>
        <v/>
      </c>
      <c r="L2385" s="312">
        <f t="shared" si="411"/>
        <v>425.92</v>
      </c>
      <c r="M2385" s="312">
        <f t="shared" si="412"/>
        <v>645.34</v>
      </c>
      <c r="N2385" s="297" t="str">
        <f>_xlfn.IFNA(VLOOKUP($E:$E,'1'!$A:$E,3,0),"")</f>
        <v/>
      </c>
      <c r="O2385" s="297" t="str">
        <f>_xlfn.IFNA(VLOOKUP($E:$E,'2'!$A:$E,3,0),"")</f>
        <v/>
      </c>
      <c r="P2385" s="297" t="str">
        <f>_xlfn.IFNA(VLOOKUP($E:$E,'3'!$A:$D,3,0),"")</f>
        <v/>
      </c>
      <c r="Q2385" s="297" t="str">
        <f>_xlfn.IFNA(VLOOKUP($E:$E,'4'!$A:$F,3,0),"")</f>
        <v/>
      </c>
      <c r="R2385" s="297" t="str">
        <f>_xlfn.IFNA(VLOOKUP($E:$E,'5'!$A:$F,3,0),"")</f>
        <v/>
      </c>
      <c r="S2385" s="297" t="str">
        <f>_xlfn.IFNA(VLOOKUP($E:$E,'6'!$A:$F,3,0),"")</f>
        <v/>
      </c>
      <c r="T2385" s="313">
        <v>1</v>
      </c>
      <c r="U2385" s="313">
        <v>10</v>
      </c>
      <c r="V2385" s="313">
        <v>100</v>
      </c>
      <c r="W2385" s="314">
        <v>0.216</v>
      </c>
      <c r="X2385" s="315">
        <v>5.2999999999999998E-4</v>
      </c>
      <c r="Y2385" s="749">
        <v>610</v>
      </c>
      <c r="Z2385" s="282"/>
      <c r="AA2385" s="316" t="s">
        <v>10391</v>
      </c>
      <c r="AB2385" s="282" t="s">
        <v>9163</v>
      </c>
      <c r="AC2385" s="317" t="s">
        <v>2081</v>
      </c>
      <c r="AD2385" s="318" t="s">
        <v>3570</v>
      </c>
      <c r="AE2385" s="319">
        <v>0</v>
      </c>
      <c r="AF2385" s="319" t="s">
        <v>11282</v>
      </c>
      <c r="AG2385" s="320">
        <v>8.09</v>
      </c>
      <c r="AH2385" s="321">
        <f t="shared" si="413"/>
        <v>0</v>
      </c>
      <c r="AI2385" s="287">
        <f>_xlfn.IFNA(VLOOKUP(AD:AD,грп!B:C,2,0),0)</f>
        <v>0</v>
      </c>
      <c r="AJ2385" s="607">
        <v>0</v>
      </c>
      <c r="AK2385" s="672">
        <f t="shared" si="410"/>
        <v>0</v>
      </c>
      <c r="AL2385" s="174"/>
    </row>
    <row r="2386" spans="1:38" s="4" customFormat="1" ht="12" customHeight="1" outlineLevel="1" x14ac:dyDescent="0.35">
      <c r="A2386" s="307" t="s">
        <v>10402</v>
      </c>
      <c r="B2386" s="308" t="s">
        <v>7792</v>
      </c>
      <c r="C2386" s="309"/>
      <c r="D2386" s="310" t="s">
        <v>11245</v>
      </c>
      <c r="E2386" s="322" t="s">
        <v>4796</v>
      </c>
      <c r="F2386" s="293"/>
      <c r="G2386" s="293"/>
      <c r="H2386" s="294">
        <v>11</v>
      </c>
      <c r="I2386" s="294" t="str">
        <f>IFERROR(_xlfn.IFNA(VLOOKUP($D:$D,history!$I:$Y,3,0),VLOOKUP(E:E,history!$H:$Y,4,0)),"--")</f>
        <v>--</v>
      </c>
      <c r="J2386" s="282" t="s">
        <v>5946</v>
      </c>
      <c r="K2386" s="282" t="str">
        <f t="shared" si="414"/>
        <v/>
      </c>
      <c r="L2386" s="312">
        <f t="shared" si="411"/>
        <v>452.77</v>
      </c>
      <c r="M2386" s="312">
        <f t="shared" si="412"/>
        <v>686.02</v>
      </c>
      <c r="N2386" s="297" t="str">
        <f>_xlfn.IFNA(VLOOKUP($E:$E,'1'!$A:$E,3,0),"")</f>
        <v/>
      </c>
      <c r="O2386" s="297" t="str">
        <f>_xlfn.IFNA(VLOOKUP($E:$E,'2'!$A:$E,3,0),"")</f>
        <v/>
      </c>
      <c r="P2386" s="297" t="str">
        <f>_xlfn.IFNA(VLOOKUP($E:$E,'3'!$A:$D,3,0),"")</f>
        <v/>
      </c>
      <c r="Q2386" s="297" t="str">
        <f>_xlfn.IFNA(VLOOKUP($E:$E,'4'!$A:$F,3,0),"")</f>
        <v/>
      </c>
      <c r="R2386" s="297" t="str">
        <f>_xlfn.IFNA(VLOOKUP($E:$E,'5'!$A:$F,3,0),"")</f>
        <v/>
      </c>
      <c r="S2386" s="297" t="str">
        <f>_xlfn.IFNA(VLOOKUP($E:$E,'6'!$A:$F,3,0),"")</f>
        <v/>
      </c>
      <c r="T2386" s="313">
        <v>1</v>
      </c>
      <c r="U2386" s="313">
        <v>10</v>
      </c>
      <c r="V2386" s="313">
        <v>100</v>
      </c>
      <c r="W2386" s="314">
        <v>0.22900000000000001</v>
      </c>
      <c r="X2386" s="315">
        <v>5.2999999999999998E-4</v>
      </c>
      <c r="Y2386" s="749">
        <v>650</v>
      </c>
      <c r="Z2386" s="282"/>
      <c r="AA2386" s="316" t="s">
        <v>10391</v>
      </c>
      <c r="AB2386" s="282" t="s">
        <v>9163</v>
      </c>
      <c r="AC2386" s="317" t="s">
        <v>2081</v>
      </c>
      <c r="AD2386" s="318" t="s">
        <v>3570</v>
      </c>
      <c r="AE2386" s="319">
        <v>0</v>
      </c>
      <c r="AF2386" s="319" t="s">
        <v>11282</v>
      </c>
      <c r="AG2386" s="320">
        <v>8.6</v>
      </c>
      <c r="AH2386" s="321">
        <f t="shared" si="413"/>
        <v>0</v>
      </c>
      <c r="AI2386" s="287">
        <f>_xlfn.IFNA(VLOOKUP(AD:AD,грп!B:C,2,0),0)</f>
        <v>0</v>
      </c>
      <c r="AJ2386" s="607">
        <v>0</v>
      </c>
      <c r="AK2386" s="672">
        <f t="shared" si="410"/>
        <v>0</v>
      </c>
      <c r="AL2386" s="174"/>
    </row>
    <row r="2387" spans="1:38" s="4" customFormat="1" ht="12" customHeight="1" outlineLevel="1" x14ac:dyDescent="0.35">
      <c r="A2387" s="307" t="s">
        <v>10402</v>
      </c>
      <c r="B2387" s="308" t="s">
        <v>7793</v>
      </c>
      <c r="C2387" s="309"/>
      <c r="D2387" s="310" t="s">
        <v>11246</v>
      </c>
      <c r="E2387" s="322" t="s">
        <v>4797</v>
      </c>
      <c r="F2387" s="293"/>
      <c r="G2387" s="293"/>
      <c r="H2387" s="294"/>
      <c r="I2387" s="294" t="str">
        <f>IFERROR(_xlfn.IFNA(VLOOKUP($D:$D,history!$I:$Y,3,0),VLOOKUP(E:E,history!$H:$Y,4,0)),"--")</f>
        <v>--</v>
      </c>
      <c r="J2387" s="282" t="s">
        <v>5946</v>
      </c>
      <c r="K2387" s="282" t="str">
        <f t="shared" si="414"/>
        <v/>
      </c>
      <c r="L2387" s="312">
        <f t="shared" si="411"/>
        <v>483.31</v>
      </c>
      <c r="M2387" s="312">
        <f t="shared" si="412"/>
        <v>732.29</v>
      </c>
      <c r="N2387" s="297" t="str">
        <f>_xlfn.IFNA(VLOOKUP($E:$E,'1'!$A:$E,3,0),"")</f>
        <v/>
      </c>
      <c r="O2387" s="297" t="str">
        <f>_xlfn.IFNA(VLOOKUP($E:$E,'2'!$A:$E,3,0),"")</f>
        <v/>
      </c>
      <c r="P2387" s="297" t="str">
        <f>_xlfn.IFNA(VLOOKUP($E:$E,'3'!$A:$D,3,0),"")</f>
        <v/>
      </c>
      <c r="Q2387" s="297" t="str">
        <f>_xlfn.IFNA(VLOOKUP($E:$E,'4'!$A:$F,3,0),"")</f>
        <v/>
      </c>
      <c r="R2387" s="297" t="str">
        <f>_xlfn.IFNA(VLOOKUP($E:$E,'5'!$A:$F,3,0),"")</f>
        <v/>
      </c>
      <c r="S2387" s="297" t="str">
        <f>_xlfn.IFNA(VLOOKUP($E:$E,'6'!$A:$F,3,0),"")</f>
        <v/>
      </c>
      <c r="T2387" s="313">
        <v>1</v>
      </c>
      <c r="U2387" s="313">
        <v>10</v>
      </c>
      <c r="V2387" s="313">
        <v>100</v>
      </c>
      <c r="W2387" s="314">
        <v>0.22600000000000001</v>
      </c>
      <c r="X2387" s="315">
        <v>5.1999999999999995E-4</v>
      </c>
      <c r="Y2387" s="749">
        <v>690</v>
      </c>
      <c r="Z2387" s="282"/>
      <c r="AA2387" s="316" t="s">
        <v>10391</v>
      </c>
      <c r="AB2387" s="282" t="s">
        <v>9163</v>
      </c>
      <c r="AC2387" s="317" t="s">
        <v>2081</v>
      </c>
      <c r="AD2387" s="318" t="s">
        <v>3570</v>
      </c>
      <c r="AE2387" s="319">
        <v>0</v>
      </c>
      <c r="AF2387" s="319" t="s">
        <v>11282</v>
      </c>
      <c r="AG2387" s="320">
        <v>9.18</v>
      </c>
      <c r="AH2387" s="321">
        <f t="shared" si="413"/>
        <v>0</v>
      </c>
      <c r="AI2387" s="287">
        <f>_xlfn.IFNA(VLOOKUP(AD:AD,грп!B:C,2,0),0)</f>
        <v>0</v>
      </c>
      <c r="AJ2387" s="607">
        <v>0</v>
      </c>
      <c r="AK2387" s="672">
        <f t="shared" si="410"/>
        <v>0</v>
      </c>
      <c r="AL2387" s="174"/>
    </row>
    <row r="2388" spans="1:38" s="4" customFormat="1" ht="12" customHeight="1" outlineLevel="1" x14ac:dyDescent="0.35">
      <c r="A2388" s="307" t="s">
        <v>10402</v>
      </c>
      <c r="B2388" s="308" t="s">
        <v>7794</v>
      </c>
      <c r="C2388" s="309"/>
      <c r="D2388" s="310" t="s">
        <v>11247</v>
      </c>
      <c r="E2388" s="322" t="s">
        <v>4798</v>
      </c>
      <c r="F2388" s="293"/>
      <c r="G2388" s="293"/>
      <c r="H2388" s="294">
        <v>10</v>
      </c>
      <c r="I2388" s="294" t="str">
        <f>IFERROR(_xlfn.IFNA(VLOOKUP($D:$D,history!$I:$Y,3,0),VLOOKUP(E:E,history!$H:$Y,4,0)),"--")</f>
        <v>--</v>
      </c>
      <c r="J2388" s="282" t="s">
        <v>9870</v>
      </c>
      <c r="K2388" s="282" t="str">
        <f t="shared" si="414"/>
        <v/>
      </c>
      <c r="L2388" s="312">
        <f t="shared" si="411"/>
        <v>537.54</v>
      </c>
      <c r="M2388" s="312">
        <f t="shared" si="412"/>
        <v>814.45</v>
      </c>
      <c r="N2388" s="297" t="str">
        <f>_xlfn.IFNA(VLOOKUP($E:$E,'1'!$A:$E,3,0),"")</f>
        <v/>
      </c>
      <c r="O2388" s="297" t="str">
        <f>_xlfn.IFNA(VLOOKUP($E:$E,'2'!$A:$E,3,0),"")</f>
        <v/>
      </c>
      <c r="P2388" s="297" t="str">
        <f>_xlfn.IFNA(VLOOKUP($E:$E,'3'!$A:$D,3,0),"")</f>
        <v/>
      </c>
      <c r="Q2388" s="297" t="str">
        <f>_xlfn.IFNA(VLOOKUP($E:$E,'4'!$A:$F,3,0),"")</f>
        <v/>
      </c>
      <c r="R2388" s="297" t="str">
        <f>_xlfn.IFNA(VLOOKUP($E:$E,'5'!$A:$F,3,0),"")</f>
        <v/>
      </c>
      <c r="S2388" s="297" t="str">
        <f>_xlfn.IFNA(VLOOKUP($E:$E,'6'!$A:$F,3,0),"")</f>
        <v/>
      </c>
      <c r="T2388" s="313">
        <v>1</v>
      </c>
      <c r="U2388" s="313">
        <v>10</v>
      </c>
      <c r="V2388" s="313">
        <v>100</v>
      </c>
      <c r="W2388" s="314">
        <v>0.27200000000000002</v>
      </c>
      <c r="X2388" s="315">
        <v>5.2999999999999998E-4</v>
      </c>
      <c r="Y2388" s="749">
        <v>770</v>
      </c>
      <c r="Z2388" s="282"/>
      <c r="AA2388" s="316" t="s">
        <v>10390</v>
      </c>
      <c r="AB2388" s="282" t="s">
        <v>9163</v>
      </c>
      <c r="AC2388" s="317" t="s">
        <v>2081</v>
      </c>
      <c r="AD2388" s="318" t="s">
        <v>3570</v>
      </c>
      <c r="AE2388" s="319">
        <v>0</v>
      </c>
      <c r="AF2388" s="319" t="s">
        <v>11282</v>
      </c>
      <c r="AG2388" s="320">
        <v>10.210000000000001</v>
      </c>
      <c r="AH2388" s="321">
        <f t="shared" si="413"/>
        <v>0</v>
      </c>
      <c r="AI2388" s="287">
        <f>_xlfn.IFNA(VLOOKUP(AD:AD,грп!B:C,2,0),0)</f>
        <v>0</v>
      </c>
      <c r="AJ2388" s="607">
        <v>9</v>
      </c>
      <c r="AK2388" s="672">
        <f t="shared" si="410"/>
        <v>0</v>
      </c>
      <c r="AL2388" s="174"/>
    </row>
    <row r="2389" spans="1:38" s="4" customFormat="1" ht="12" customHeight="1" outlineLevel="1" x14ac:dyDescent="0.35">
      <c r="A2389" s="307" t="s">
        <v>10402</v>
      </c>
      <c r="B2389" s="308" t="s">
        <v>7795</v>
      </c>
      <c r="C2389" s="309"/>
      <c r="D2389" s="310" t="s">
        <v>11248</v>
      </c>
      <c r="E2389" s="322" t="s">
        <v>4799</v>
      </c>
      <c r="F2389" s="293"/>
      <c r="G2389" s="293"/>
      <c r="H2389" s="294">
        <v>16</v>
      </c>
      <c r="I2389" s="294" t="str">
        <f>IFERROR(_xlfn.IFNA(VLOOKUP($D:$D,history!$I:$Y,3,0),VLOOKUP(E:E,history!$H:$Y,4,0)),"--")</f>
        <v>--</v>
      </c>
      <c r="J2389" s="282" t="s">
        <v>9870</v>
      </c>
      <c r="K2389" s="282" t="str">
        <f t="shared" si="414"/>
        <v/>
      </c>
      <c r="L2389" s="312">
        <f t="shared" si="411"/>
        <v>588.61</v>
      </c>
      <c r="M2389" s="312">
        <f t="shared" si="412"/>
        <v>891.83</v>
      </c>
      <c r="N2389" s="297" t="str">
        <f>_xlfn.IFNA(VLOOKUP($E:$E,'1'!$A:$E,3,0),"")</f>
        <v/>
      </c>
      <c r="O2389" s="297" t="str">
        <f>_xlfn.IFNA(VLOOKUP($E:$E,'2'!$A:$E,3,0),"")</f>
        <v/>
      </c>
      <c r="P2389" s="297" t="str">
        <f>_xlfn.IFNA(VLOOKUP($E:$E,'3'!$A:$D,3,0),"")</f>
        <v/>
      </c>
      <c r="Q2389" s="297" t="str">
        <f>_xlfn.IFNA(VLOOKUP($E:$E,'4'!$A:$F,3,0),"")</f>
        <v/>
      </c>
      <c r="R2389" s="297" t="str">
        <f>_xlfn.IFNA(VLOOKUP($E:$E,'5'!$A:$F,3,0),"")</f>
        <v/>
      </c>
      <c r="S2389" s="297" t="str">
        <f>_xlfn.IFNA(VLOOKUP($E:$E,'6'!$A:$F,3,0),"")</f>
        <v/>
      </c>
      <c r="T2389" s="313">
        <v>1</v>
      </c>
      <c r="U2389" s="313">
        <v>10</v>
      </c>
      <c r="V2389" s="313">
        <v>100</v>
      </c>
      <c r="W2389" s="314">
        <v>0.30599999999999999</v>
      </c>
      <c r="X2389" s="315">
        <v>5.2999999999999998E-4</v>
      </c>
      <c r="Y2389" s="749">
        <v>850</v>
      </c>
      <c r="Z2389" s="282"/>
      <c r="AA2389" s="316" t="s">
        <v>10390</v>
      </c>
      <c r="AB2389" s="282" t="s">
        <v>9163</v>
      </c>
      <c r="AC2389" s="317" t="s">
        <v>2081</v>
      </c>
      <c r="AD2389" s="318" t="s">
        <v>3570</v>
      </c>
      <c r="AE2389" s="319">
        <v>0</v>
      </c>
      <c r="AF2389" s="319" t="s">
        <v>11282</v>
      </c>
      <c r="AG2389" s="320">
        <v>11.18</v>
      </c>
      <c r="AH2389" s="321">
        <f t="shared" si="413"/>
        <v>0</v>
      </c>
      <c r="AI2389" s="287">
        <f>_xlfn.IFNA(VLOOKUP(AD:AD,грп!B:C,2,0),0)</f>
        <v>0</v>
      </c>
      <c r="AJ2389" s="607">
        <v>10</v>
      </c>
      <c r="AK2389" s="672">
        <f t="shared" si="410"/>
        <v>0</v>
      </c>
      <c r="AL2389" s="174"/>
    </row>
    <row r="2390" spans="1:38" s="4" customFormat="1" ht="12" customHeight="1" outlineLevel="1" collapsed="1" x14ac:dyDescent="0.35">
      <c r="A2390" s="307" t="s">
        <v>10402</v>
      </c>
      <c r="B2390" s="308" t="s">
        <v>7796</v>
      </c>
      <c r="C2390" s="309"/>
      <c r="D2390" s="310" t="s">
        <v>11249</v>
      </c>
      <c r="E2390" s="322" t="s">
        <v>4800</v>
      </c>
      <c r="F2390" s="293"/>
      <c r="G2390" s="293"/>
      <c r="H2390" s="294">
        <v>8</v>
      </c>
      <c r="I2390" s="294" t="str">
        <f>IFERROR(_xlfn.IFNA(VLOOKUP($D:$D,history!$I:$Y,3,0),VLOOKUP(E:E,history!$H:$Y,4,0)),"--")</f>
        <v>--</v>
      </c>
      <c r="J2390" s="282" t="s">
        <v>9868</v>
      </c>
      <c r="K2390" s="282" t="str">
        <f t="shared" si="414"/>
        <v/>
      </c>
      <c r="L2390" s="312">
        <f t="shared" si="411"/>
        <v>630.20000000000005</v>
      </c>
      <c r="M2390" s="312">
        <f t="shared" si="412"/>
        <v>954.85</v>
      </c>
      <c r="N2390" s="297" t="str">
        <f>_xlfn.IFNA(VLOOKUP($E:$E,'1'!$A:$E,3,0),"")</f>
        <v/>
      </c>
      <c r="O2390" s="297" t="str">
        <f>_xlfn.IFNA(VLOOKUP($E:$E,'2'!$A:$E,3,0),"")</f>
        <v/>
      </c>
      <c r="P2390" s="297" t="str">
        <f>_xlfn.IFNA(VLOOKUP($E:$E,'3'!$A:$D,3,0),"")</f>
        <v/>
      </c>
      <c r="Q2390" s="297" t="str">
        <f>_xlfn.IFNA(VLOOKUP($E:$E,'4'!$A:$F,3,0),"")</f>
        <v/>
      </c>
      <c r="R2390" s="297" t="str">
        <f>_xlfn.IFNA(VLOOKUP($E:$E,'5'!$A:$F,3,0),"")</f>
        <v/>
      </c>
      <c r="S2390" s="297" t="str">
        <f>_xlfn.IFNA(VLOOKUP($E:$E,'6'!$A:$F,3,0),"")</f>
        <v/>
      </c>
      <c r="T2390" s="313">
        <v>1</v>
      </c>
      <c r="U2390" s="313">
        <v>10</v>
      </c>
      <c r="V2390" s="313">
        <v>100</v>
      </c>
      <c r="W2390" s="314">
        <v>0.34200000000000003</v>
      </c>
      <c r="X2390" s="315">
        <v>5.2999999999999998E-4</v>
      </c>
      <c r="Y2390" s="749">
        <v>910</v>
      </c>
      <c r="Z2390" s="282"/>
      <c r="AA2390" s="316" t="s">
        <v>10390</v>
      </c>
      <c r="AB2390" s="282" t="s">
        <v>9163</v>
      </c>
      <c r="AC2390" s="317" t="s">
        <v>2081</v>
      </c>
      <c r="AD2390" s="318" t="s">
        <v>3570</v>
      </c>
      <c r="AE2390" s="319">
        <v>0</v>
      </c>
      <c r="AF2390" s="319" t="s">
        <v>11282</v>
      </c>
      <c r="AG2390" s="320">
        <v>11.97</v>
      </c>
      <c r="AH2390" s="321">
        <f t="shared" si="413"/>
        <v>0</v>
      </c>
      <c r="AI2390" s="287">
        <f>_xlfn.IFNA(VLOOKUP(AD:AD,грп!B:C,2,0),0)</f>
        <v>0</v>
      </c>
      <c r="AJ2390" s="607">
        <v>39</v>
      </c>
      <c r="AK2390" s="672">
        <f t="shared" si="410"/>
        <v>0</v>
      </c>
      <c r="AL2390" s="174"/>
    </row>
    <row r="2391" spans="1:38" s="4" customFormat="1" ht="12" customHeight="1" outlineLevel="1" x14ac:dyDescent="0.35">
      <c r="A2391" s="307" t="s">
        <v>10402</v>
      </c>
      <c r="B2391" s="308" t="s">
        <v>7797</v>
      </c>
      <c r="C2391" s="309"/>
      <c r="D2391" s="310" t="s">
        <v>3488</v>
      </c>
      <c r="E2391" s="292" t="s">
        <v>3489</v>
      </c>
      <c r="F2391" s="293"/>
      <c r="G2391" s="293"/>
      <c r="H2391" s="294">
        <v>19</v>
      </c>
      <c r="I2391" s="294" t="str">
        <f>IFERROR(_xlfn.IFNA(VLOOKUP($D:$D,history!$I:$Y,3,0),VLOOKUP(E:E,history!$H:$Y,4,0)),"--")</f>
        <v>--</v>
      </c>
      <c r="J2391" s="282" t="s">
        <v>9870</v>
      </c>
      <c r="K2391" s="282" t="str">
        <f t="shared" si="414"/>
        <v/>
      </c>
      <c r="L2391" s="312">
        <f t="shared" si="411"/>
        <v>152.68</v>
      </c>
      <c r="M2391" s="312">
        <f t="shared" si="412"/>
        <v>231.33</v>
      </c>
      <c r="N2391" s="297" t="str">
        <f>_xlfn.IFNA(VLOOKUP($E:$E,'1'!$A:$E,3,0),"")</f>
        <v/>
      </c>
      <c r="O2391" s="297" t="str">
        <f>_xlfn.IFNA(VLOOKUP($E:$E,'2'!$A:$E,3,0),"")</f>
        <v/>
      </c>
      <c r="P2391" s="297" t="str">
        <f>_xlfn.IFNA(VLOOKUP($E:$E,'3'!$A:$D,3,0),"")</f>
        <v/>
      </c>
      <c r="Q2391" s="297" t="str">
        <f>_xlfn.IFNA(VLOOKUP($E:$E,'4'!$A:$F,3,0),"")</f>
        <v/>
      </c>
      <c r="R2391" s="297" t="str">
        <f>_xlfn.IFNA(VLOOKUP($E:$E,'5'!$A:$F,3,0),"")</f>
        <v/>
      </c>
      <c r="S2391" s="297" t="str">
        <f>_xlfn.IFNA(VLOOKUP($E:$E,'6'!$A:$F,3,0),"")</f>
        <v/>
      </c>
      <c r="T2391" s="313">
        <v>1</v>
      </c>
      <c r="U2391" s="313">
        <v>10</v>
      </c>
      <c r="V2391" s="313">
        <v>100</v>
      </c>
      <c r="W2391" s="314">
        <v>9.1999999999999998E-2</v>
      </c>
      <c r="X2391" s="315">
        <v>3.2000000000000003E-4</v>
      </c>
      <c r="Y2391" s="749">
        <v>220</v>
      </c>
      <c r="Z2391" s="282"/>
      <c r="AA2391" s="316" t="s">
        <v>393</v>
      </c>
      <c r="AB2391" s="282" t="s">
        <v>9163</v>
      </c>
      <c r="AC2391" s="317" t="s">
        <v>2081</v>
      </c>
      <c r="AD2391" s="318" t="s">
        <v>3570</v>
      </c>
      <c r="AE2391" s="319">
        <v>0</v>
      </c>
      <c r="AF2391" s="319" t="s">
        <v>11282</v>
      </c>
      <c r="AG2391" s="320">
        <v>2.9</v>
      </c>
      <c r="AH2391" s="321">
        <f t="shared" si="413"/>
        <v>0</v>
      </c>
      <c r="AI2391" s="287">
        <f>_xlfn.IFNA(VLOOKUP(AD:AD,грп!B:C,2,0),0)</f>
        <v>0</v>
      </c>
      <c r="AJ2391" s="607">
        <v>47</v>
      </c>
      <c r="AK2391" s="672">
        <f t="shared" si="410"/>
        <v>0</v>
      </c>
      <c r="AL2391" s="174"/>
    </row>
    <row r="2392" spans="1:38" s="4" customFormat="1" ht="12" customHeight="1" outlineLevel="1" x14ac:dyDescent="0.35">
      <c r="A2392" s="307" t="s">
        <v>10402</v>
      </c>
      <c r="B2392" s="308" t="s">
        <v>7798</v>
      </c>
      <c r="C2392" s="309"/>
      <c r="D2392" s="310" t="s">
        <v>3490</v>
      </c>
      <c r="E2392" s="292" t="s">
        <v>3491</v>
      </c>
      <c r="F2392" s="293"/>
      <c r="G2392" s="293"/>
      <c r="H2392" s="294">
        <v>27</v>
      </c>
      <c r="I2392" s="294" t="str">
        <f>IFERROR(_xlfn.IFNA(VLOOKUP($D:$D,history!$I:$Y,3,0),VLOOKUP(E:E,history!$H:$Y,4,0)),"--")</f>
        <v>--</v>
      </c>
      <c r="J2392" s="282" t="s">
        <v>9870</v>
      </c>
      <c r="K2392" s="282" t="str">
        <f t="shared" si="414"/>
        <v/>
      </c>
      <c r="L2392" s="312">
        <f t="shared" si="411"/>
        <v>279.02999999999997</v>
      </c>
      <c r="M2392" s="312">
        <f t="shared" si="412"/>
        <v>422.78</v>
      </c>
      <c r="N2392" s="297" t="str">
        <f>_xlfn.IFNA(VLOOKUP($E:$E,'1'!$A:$E,3,0),"")</f>
        <v/>
      </c>
      <c r="O2392" s="297" t="str">
        <f>_xlfn.IFNA(VLOOKUP($E:$E,'2'!$A:$E,3,0),"")</f>
        <v/>
      </c>
      <c r="P2392" s="297" t="str">
        <f>_xlfn.IFNA(VLOOKUP($E:$E,'3'!$A:$D,3,0),"")</f>
        <v/>
      </c>
      <c r="Q2392" s="297" t="str">
        <f>_xlfn.IFNA(VLOOKUP($E:$E,'4'!$A:$F,3,0),"")</f>
        <v/>
      </c>
      <c r="R2392" s="297" t="str">
        <f>_xlfn.IFNA(VLOOKUP($E:$E,'5'!$A:$F,3,0),"")</f>
        <v/>
      </c>
      <c r="S2392" s="297" t="str">
        <f>_xlfn.IFNA(VLOOKUP($E:$E,'6'!$A:$F,3,0),"")</f>
        <v/>
      </c>
      <c r="T2392" s="313">
        <v>1</v>
      </c>
      <c r="U2392" s="313">
        <v>10</v>
      </c>
      <c r="V2392" s="313">
        <v>100</v>
      </c>
      <c r="W2392" s="314">
        <v>0.23899999999999999</v>
      </c>
      <c r="X2392" s="315">
        <v>6.8499999999999995E-4</v>
      </c>
      <c r="Y2392" s="749">
        <v>390</v>
      </c>
      <c r="Z2392" s="282"/>
      <c r="AA2392" s="316" t="s">
        <v>10390</v>
      </c>
      <c r="AB2392" s="282" t="s">
        <v>9163</v>
      </c>
      <c r="AC2392" s="317" t="s">
        <v>2081</v>
      </c>
      <c r="AD2392" s="318" t="s">
        <v>3570</v>
      </c>
      <c r="AE2392" s="319">
        <v>0</v>
      </c>
      <c r="AF2392" s="319" t="s">
        <v>11282</v>
      </c>
      <c r="AG2392" s="320">
        <v>5.3</v>
      </c>
      <c r="AH2392" s="321">
        <f t="shared" si="413"/>
        <v>0</v>
      </c>
      <c r="AI2392" s="287">
        <f>_xlfn.IFNA(VLOOKUP(AD:AD,грп!B:C,2,0),0)</f>
        <v>0</v>
      </c>
      <c r="AJ2392" s="607">
        <v>16</v>
      </c>
      <c r="AK2392" s="672">
        <f t="shared" si="410"/>
        <v>0</v>
      </c>
      <c r="AL2392" s="174"/>
    </row>
    <row r="2393" spans="1:38" s="4" customFormat="1" ht="12" customHeight="1" outlineLevel="1" x14ac:dyDescent="0.35">
      <c r="A2393" s="307" t="s">
        <v>10402</v>
      </c>
      <c r="B2393" s="308" t="s">
        <v>7799</v>
      </c>
      <c r="C2393" s="309"/>
      <c r="D2393" s="310" t="s">
        <v>3492</v>
      </c>
      <c r="E2393" s="292" t="s">
        <v>3493</v>
      </c>
      <c r="F2393" s="293"/>
      <c r="G2393" s="293"/>
      <c r="H2393" s="294">
        <v>19</v>
      </c>
      <c r="I2393" s="294" t="str">
        <f>IFERROR(_xlfn.IFNA(VLOOKUP($D:$D,history!$I:$Y,3,0),VLOOKUP(E:E,history!$H:$Y,4,0)),"--")</f>
        <v>--</v>
      </c>
      <c r="J2393" s="282" t="s">
        <v>9870</v>
      </c>
      <c r="K2393" s="282" t="str">
        <f t="shared" si="414"/>
        <v/>
      </c>
      <c r="L2393" s="312">
        <f t="shared" si="411"/>
        <v>187.43</v>
      </c>
      <c r="M2393" s="312">
        <f t="shared" si="412"/>
        <v>283.98</v>
      </c>
      <c r="N2393" s="297" t="str">
        <f>_xlfn.IFNA(VLOOKUP($E:$E,'1'!$A:$E,3,0),"")</f>
        <v/>
      </c>
      <c r="O2393" s="297" t="str">
        <f>_xlfn.IFNA(VLOOKUP($E:$E,'2'!$A:$E,3,0),"")</f>
        <v/>
      </c>
      <c r="P2393" s="297" t="str">
        <f>_xlfn.IFNA(VLOOKUP($E:$E,'3'!$A:$D,3,0),"")</f>
        <v/>
      </c>
      <c r="Q2393" s="297" t="str">
        <f>_xlfn.IFNA(VLOOKUP($E:$E,'4'!$A:$F,3,0),"")</f>
        <v/>
      </c>
      <c r="R2393" s="297" t="str">
        <f>_xlfn.IFNA(VLOOKUP($E:$E,'5'!$A:$F,3,0),"")</f>
        <v/>
      </c>
      <c r="S2393" s="297" t="str">
        <f>_xlfn.IFNA(VLOOKUP($E:$E,'6'!$A:$F,3,0),"")</f>
        <v/>
      </c>
      <c r="T2393" s="313">
        <v>1</v>
      </c>
      <c r="U2393" s="313">
        <v>10</v>
      </c>
      <c r="V2393" s="313">
        <v>100</v>
      </c>
      <c r="W2393" s="314">
        <v>0.11700000000000001</v>
      </c>
      <c r="X2393" s="315">
        <v>3.2000000000000003E-4</v>
      </c>
      <c r="Y2393" s="749">
        <v>270</v>
      </c>
      <c r="Z2393" s="282"/>
      <c r="AA2393" s="316" t="s">
        <v>393</v>
      </c>
      <c r="AB2393" s="282" t="s">
        <v>9163</v>
      </c>
      <c r="AC2393" s="317" t="s">
        <v>2081</v>
      </c>
      <c r="AD2393" s="318" t="s">
        <v>3570</v>
      </c>
      <c r="AE2393" s="319">
        <v>0</v>
      </c>
      <c r="AF2393" s="319" t="s">
        <v>11282</v>
      </c>
      <c r="AG2393" s="320">
        <v>3.56</v>
      </c>
      <c r="AH2393" s="321">
        <f t="shared" si="413"/>
        <v>0</v>
      </c>
      <c r="AI2393" s="287">
        <f>_xlfn.IFNA(VLOOKUP(AD:AD,грп!B:C,2,0),0)</f>
        <v>0</v>
      </c>
      <c r="AJ2393" s="607">
        <v>17</v>
      </c>
      <c r="AK2393" s="672">
        <f t="shared" si="410"/>
        <v>0</v>
      </c>
      <c r="AL2393" s="174"/>
    </row>
    <row r="2394" spans="1:38" s="4" customFormat="1" ht="12" customHeight="1" outlineLevel="1" x14ac:dyDescent="0.35">
      <c r="A2394" s="307" t="s">
        <v>10402</v>
      </c>
      <c r="B2394" s="308" t="s">
        <v>7800</v>
      </c>
      <c r="C2394" s="309"/>
      <c r="D2394" s="310" t="s">
        <v>3494</v>
      </c>
      <c r="E2394" s="292" t="s">
        <v>3495</v>
      </c>
      <c r="F2394" s="293"/>
      <c r="G2394" s="293"/>
      <c r="H2394" s="294"/>
      <c r="I2394" s="294" t="str">
        <f>IFERROR(_xlfn.IFNA(VLOOKUP($D:$D,history!$I:$Y,3,0),VLOOKUP(E:E,history!$H:$Y,4,0)),"--")</f>
        <v>--</v>
      </c>
      <c r="J2394" s="282" t="s">
        <v>9870</v>
      </c>
      <c r="K2394" s="282" t="str">
        <f t="shared" si="414"/>
        <v/>
      </c>
      <c r="L2394" s="312">
        <f t="shared" si="411"/>
        <v>312.73</v>
      </c>
      <c r="M2394" s="312">
        <f t="shared" si="412"/>
        <v>473.83</v>
      </c>
      <c r="N2394" s="297" t="str">
        <f>_xlfn.IFNA(VLOOKUP($E:$E,'1'!$A:$E,3,0),"")</f>
        <v/>
      </c>
      <c r="O2394" s="297" t="str">
        <f>_xlfn.IFNA(VLOOKUP($E:$E,'2'!$A:$E,3,0),"")</f>
        <v/>
      </c>
      <c r="P2394" s="297" t="str">
        <f>_xlfn.IFNA(VLOOKUP($E:$E,'3'!$A:$D,3,0),"")</f>
        <v/>
      </c>
      <c r="Q2394" s="297" t="str">
        <f>_xlfn.IFNA(VLOOKUP($E:$E,'4'!$A:$F,3,0),"")</f>
        <v/>
      </c>
      <c r="R2394" s="297" t="str">
        <f>_xlfn.IFNA(VLOOKUP($E:$E,'5'!$A:$F,3,0),"")</f>
        <v/>
      </c>
      <c r="S2394" s="297" t="str">
        <f>_xlfn.IFNA(VLOOKUP($E:$E,'6'!$A:$F,3,0),"")</f>
        <v/>
      </c>
      <c r="T2394" s="313">
        <v>1</v>
      </c>
      <c r="U2394" s="313">
        <v>10</v>
      </c>
      <c r="V2394" s="313">
        <v>100</v>
      </c>
      <c r="W2394" s="314">
        <v>0.249</v>
      </c>
      <c r="X2394" s="315">
        <v>6.8000000000000005E-4</v>
      </c>
      <c r="Y2394" s="749">
        <v>450</v>
      </c>
      <c r="Z2394" s="282"/>
      <c r="AA2394" s="316" t="s">
        <v>10390</v>
      </c>
      <c r="AB2394" s="282" t="s">
        <v>9163</v>
      </c>
      <c r="AC2394" s="317" t="s">
        <v>2081</v>
      </c>
      <c r="AD2394" s="318" t="s">
        <v>3570</v>
      </c>
      <c r="AE2394" s="319">
        <v>0</v>
      </c>
      <c r="AF2394" s="319" t="s">
        <v>11282</v>
      </c>
      <c r="AG2394" s="320">
        <v>5.94</v>
      </c>
      <c r="AH2394" s="321">
        <f t="shared" si="413"/>
        <v>0</v>
      </c>
      <c r="AI2394" s="287">
        <f>_xlfn.IFNA(VLOOKUP(AD:AD,грп!B:C,2,0),0)</f>
        <v>0</v>
      </c>
      <c r="AJ2394" s="607">
        <v>6</v>
      </c>
      <c r="AK2394" s="672">
        <f t="shared" si="410"/>
        <v>0</v>
      </c>
      <c r="AL2394" s="174"/>
    </row>
    <row r="2395" spans="1:38" s="4" customFormat="1" ht="11.45" customHeight="1" x14ac:dyDescent="0.35">
      <c r="A2395" s="329"/>
      <c r="B2395" s="308"/>
      <c r="C2395" s="309"/>
      <c r="D2395" s="291" t="s">
        <v>4187</v>
      </c>
      <c r="E2395" s="292"/>
      <c r="F2395" s="293"/>
      <c r="G2395" s="293"/>
      <c r="H2395" s="294"/>
      <c r="I2395" s="294"/>
      <c r="J2395" s="282" t="s">
        <v>393</v>
      </c>
      <c r="K2395" s="282" t="str">
        <f t="shared" si="414"/>
        <v/>
      </c>
      <c r="L2395" s="312"/>
      <c r="M2395" s="295"/>
      <c r="N2395" s="297"/>
      <c r="O2395" s="297"/>
      <c r="P2395" s="297"/>
      <c r="Q2395" s="297" t="str">
        <f>_xlfn.IFNA(VLOOKUP($E:$E,'4'!$A:$F,3,0),"")</f>
        <v/>
      </c>
      <c r="R2395" s="297" t="str">
        <f>_xlfn.IFNA(VLOOKUP($E:$E,'5'!$A:$F,3,0),"")</f>
        <v/>
      </c>
      <c r="S2395" s="297"/>
      <c r="T2395" s="299"/>
      <c r="U2395" s="313"/>
      <c r="V2395" s="313"/>
      <c r="W2395" s="300"/>
      <c r="X2395" s="301"/>
      <c r="Y2395" s="749"/>
      <c r="Z2395" s="282"/>
      <c r="AA2395" s="282"/>
      <c r="AB2395" s="282"/>
      <c r="AC2395" s="302"/>
      <c r="AD2395" s="338" t="s">
        <v>4187</v>
      </c>
      <c r="AE2395" s="282"/>
      <c r="AF2395" s="329"/>
      <c r="AG2395" s="320"/>
      <c r="AH2395" s="306"/>
      <c r="AI2395" s="287">
        <f>_xlfn.IFNA(VLOOKUP(AD:AD,грп!B:C,2,0),0)</f>
        <v>0</v>
      </c>
      <c r="AJ2395" s="607">
        <v>0</v>
      </c>
      <c r="AK2395" s="672">
        <f t="shared" si="410"/>
        <v>0</v>
      </c>
      <c r="AL2395" s="174"/>
    </row>
    <row r="2396" spans="1:38" s="4" customFormat="1" ht="12" customHeight="1" outlineLevel="1" x14ac:dyDescent="0.35">
      <c r="A2396" s="307" t="s">
        <v>10402</v>
      </c>
      <c r="B2396" s="308" t="s">
        <v>7801</v>
      </c>
      <c r="C2396" s="309"/>
      <c r="D2396" s="310" t="s">
        <v>11250</v>
      </c>
      <c r="E2396" s="322" t="s">
        <v>4104</v>
      </c>
      <c r="F2396" s="293"/>
      <c r="G2396" s="293"/>
      <c r="H2396" s="294">
        <v>3</v>
      </c>
      <c r="I2396" s="294" t="str">
        <f>IFERROR(_xlfn.IFNA(VLOOKUP($D:$D,history!$I:$Y,3,0),VLOOKUP(E:E,history!$H:$Y,4,0)),"--")</f>
        <v>--</v>
      </c>
      <c r="J2396" s="282" t="s">
        <v>5946</v>
      </c>
      <c r="K2396" s="282" t="str">
        <f t="shared" si="414"/>
        <v/>
      </c>
      <c r="L2396" s="312">
        <f t="shared" ref="L2396:L2434" si="415">IF($A$3="ИМ",ROUND($Y2396*(1-($L$6-$F$4))*(1-$F$3)*(1+$AG$2),2),ROUND($M2396*(1-($L$6-$F$4))*(1-$F$3)*(1+$AG$2),2))</f>
        <v>897.12</v>
      </c>
      <c r="M2396" s="312">
        <f t="shared" ref="M2396:M2434" si="416">ROUND(IF($A$3="РЕГИОНЫ",AG2396*$AG$3*$AG$1,IF(AI2396=0,AG2396*$AG$3*$AG$1,AG2396*$AG$3*(1-5%)*$AG$1)),2)</f>
        <v>1359.28</v>
      </c>
      <c r="N2396" s="297" t="str">
        <f>_xlfn.IFNA(VLOOKUP($E:$E,'1'!$A:$E,3,0),"")</f>
        <v/>
      </c>
      <c r="O2396" s="297" t="str">
        <f>_xlfn.IFNA(VLOOKUP($E:$E,'2'!$A:$E,3,0),"")</f>
        <v/>
      </c>
      <c r="P2396" s="297" t="str">
        <f>_xlfn.IFNA(VLOOKUP($E:$E,'3'!$A:$D,3,0),"")</f>
        <v/>
      </c>
      <c r="Q2396" s="297" t="str">
        <f>_xlfn.IFNA(VLOOKUP($E:$E,'4'!$A:$F,3,0),"")</f>
        <v/>
      </c>
      <c r="R2396" s="297" t="str">
        <f>_xlfn.IFNA(VLOOKUP($E:$E,'5'!$A:$F,3,0),"")</f>
        <v/>
      </c>
      <c r="S2396" s="297" t="str">
        <f>_xlfn.IFNA(VLOOKUP($E:$E,'6'!$A:$F,3,0),"")</f>
        <v/>
      </c>
      <c r="T2396" s="313">
        <v>1</v>
      </c>
      <c r="U2396" s="313">
        <v>5</v>
      </c>
      <c r="V2396" s="313">
        <v>20</v>
      </c>
      <c r="W2396" s="314">
        <v>0.29299999999999998</v>
      </c>
      <c r="X2396" s="315">
        <v>2.0999999999999999E-3</v>
      </c>
      <c r="Y2396" s="749">
        <v>1290</v>
      </c>
      <c r="Z2396" s="282"/>
      <c r="AA2396" s="316" t="s">
        <v>10390</v>
      </c>
      <c r="AB2396" s="282" t="s">
        <v>9163</v>
      </c>
      <c r="AC2396" s="317" t="s">
        <v>2081</v>
      </c>
      <c r="AD2396" s="318" t="s">
        <v>4187</v>
      </c>
      <c r="AE2396" s="319">
        <v>0</v>
      </c>
      <c r="AF2396" s="319" t="s">
        <v>11282</v>
      </c>
      <c r="AG2396" s="320">
        <v>17.04</v>
      </c>
      <c r="AH2396" s="321">
        <f t="shared" ref="AH2396:AH2434" si="417">IF($A$3="РЕГИОНЫ",ROUND($AG2396*(1-($L$6-$F$4))*(1-$F$3)*(1+$AG$2)*$AG$1,2),0)</f>
        <v>0</v>
      </c>
      <c r="AI2396" s="287">
        <f>_xlfn.IFNA(VLOOKUP(AD:AD,грп!B:C,2,0),0)</f>
        <v>0</v>
      </c>
      <c r="AJ2396" s="607">
        <v>5</v>
      </c>
      <c r="AK2396" s="672">
        <f t="shared" si="410"/>
        <v>0</v>
      </c>
      <c r="AL2396" s="174"/>
    </row>
    <row r="2397" spans="1:38" s="4" customFormat="1" ht="12" customHeight="1" outlineLevel="1" x14ac:dyDescent="0.35">
      <c r="A2397" s="307" t="s">
        <v>10402</v>
      </c>
      <c r="B2397" s="308" t="s">
        <v>7802</v>
      </c>
      <c r="C2397" s="309"/>
      <c r="D2397" s="310" t="s">
        <v>4394</v>
      </c>
      <c r="E2397" s="322" t="s">
        <v>4105</v>
      </c>
      <c r="F2397" s="293"/>
      <c r="G2397" s="293"/>
      <c r="H2397" s="294"/>
      <c r="I2397" s="294" t="str">
        <f>IFERROR(_xlfn.IFNA(VLOOKUP($D:$D,history!$I:$Y,3,0),VLOOKUP(E:E,history!$H:$Y,4,0)),"--")</f>
        <v>--</v>
      </c>
      <c r="J2397" s="282" t="s">
        <v>5946</v>
      </c>
      <c r="K2397" s="282" t="str">
        <f t="shared" si="414"/>
        <v/>
      </c>
      <c r="L2397" s="312">
        <f t="shared" si="415"/>
        <v>985.57</v>
      </c>
      <c r="M2397" s="312">
        <f t="shared" si="416"/>
        <v>1493.29</v>
      </c>
      <c r="N2397" s="297" t="str">
        <f>_xlfn.IFNA(VLOOKUP($E:$E,'1'!$A:$E,3,0),"")</f>
        <v/>
      </c>
      <c r="O2397" s="297" t="str">
        <f>_xlfn.IFNA(VLOOKUP($E:$E,'2'!$A:$E,3,0),"")</f>
        <v/>
      </c>
      <c r="P2397" s="297" t="str">
        <f>_xlfn.IFNA(VLOOKUP($E:$E,'3'!$A:$D,3,0),"")</f>
        <v/>
      </c>
      <c r="Q2397" s="297" t="str">
        <f>_xlfn.IFNA(VLOOKUP($E:$E,'4'!$A:$F,3,0),"")</f>
        <v/>
      </c>
      <c r="R2397" s="297" t="str">
        <f>_xlfn.IFNA(VLOOKUP($E:$E,'5'!$A:$F,3,0),"")</f>
        <v/>
      </c>
      <c r="S2397" s="297" t="str">
        <f>_xlfn.IFNA(VLOOKUP($E:$E,'6'!$A:$F,3,0),"")</f>
        <v/>
      </c>
      <c r="T2397" s="313">
        <v>1</v>
      </c>
      <c r="U2397" s="313">
        <v>5</v>
      </c>
      <c r="V2397" s="313">
        <v>20</v>
      </c>
      <c r="W2397" s="314">
        <v>0.32600000000000001</v>
      </c>
      <c r="X2397" s="315">
        <v>2.7499999999999998E-3</v>
      </c>
      <c r="Y2397" s="749">
        <v>1420</v>
      </c>
      <c r="Z2397" s="282"/>
      <c r="AA2397" s="316" t="s">
        <v>10391</v>
      </c>
      <c r="AB2397" s="282" t="s">
        <v>9163</v>
      </c>
      <c r="AC2397" s="317" t="s">
        <v>2081</v>
      </c>
      <c r="AD2397" s="318" t="s">
        <v>4187</v>
      </c>
      <c r="AE2397" s="319">
        <v>0</v>
      </c>
      <c r="AF2397" s="319" t="s">
        <v>11282</v>
      </c>
      <c r="AG2397" s="320">
        <v>18.72</v>
      </c>
      <c r="AH2397" s="321">
        <f t="shared" si="417"/>
        <v>0</v>
      </c>
      <c r="AI2397" s="287">
        <f>_xlfn.IFNA(VLOOKUP(AD:AD,грп!B:C,2,0),0)</f>
        <v>0</v>
      </c>
      <c r="AJ2397" s="607">
        <v>0</v>
      </c>
      <c r="AK2397" s="672">
        <f t="shared" si="410"/>
        <v>0</v>
      </c>
      <c r="AL2397" s="174"/>
    </row>
    <row r="2398" spans="1:38" s="4" customFormat="1" ht="12" customHeight="1" outlineLevel="1" x14ac:dyDescent="0.35">
      <c r="A2398" s="307" t="s">
        <v>10402</v>
      </c>
      <c r="B2398" s="308" t="s">
        <v>7803</v>
      </c>
      <c r="C2398" s="309"/>
      <c r="D2398" s="310" t="s">
        <v>11251</v>
      </c>
      <c r="E2398" s="322" t="s">
        <v>4106</v>
      </c>
      <c r="F2398" s="293"/>
      <c r="G2398" s="293"/>
      <c r="H2398" s="294"/>
      <c r="I2398" s="294" t="str">
        <f>IFERROR(_xlfn.IFNA(VLOOKUP($D:$D,history!$I:$Y,3,0),VLOOKUP(E:E,history!$H:$Y,4,0)),"--")</f>
        <v>--</v>
      </c>
      <c r="J2398" s="282" t="s">
        <v>9869</v>
      </c>
      <c r="K2398" s="282" t="str">
        <f t="shared" si="414"/>
        <v/>
      </c>
      <c r="L2398" s="312">
        <f t="shared" si="415"/>
        <v>1071.92</v>
      </c>
      <c r="M2398" s="312">
        <f t="shared" si="416"/>
        <v>1624.12</v>
      </c>
      <c r="N2398" s="297" t="str">
        <f>_xlfn.IFNA(VLOOKUP($E:$E,'1'!$A:$E,3,0),"")</f>
        <v/>
      </c>
      <c r="O2398" s="297" t="str">
        <f>_xlfn.IFNA(VLOOKUP($E:$E,'2'!$A:$E,3,0),"")</f>
        <v/>
      </c>
      <c r="P2398" s="297" t="str">
        <f>_xlfn.IFNA(VLOOKUP($E:$E,'3'!$A:$D,3,0),"")</f>
        <v/>
      </c>
      <c r="Q2398" s="297" t="str">
        <f>_xlfn.IFNA(VLOOKUP($E:$E,'4'!$A:$F,3,0),"")</f>
        <v/>
      </c>
      <c r="R2398" s="297" t="str">
        <f>_xlfn.IFNA(VLOOKUP($E:$E,'5'!$A:$F,3,0),"")</f>
        <v/>
      </c>
      <c r="S2398" s="297" t="str">
        <f>_xlfn.IFNA(VLOOKUP($E:$E,'6'!$A:$F,3,0),"")</f>
        <v/>
      </c>
      <c r="T2398" s="313">
        <v>1</v>
      </c>
      <c r="U2398" s="313">
        <v>5</v>
      </c>
      <c r="V2398" s="313">
        <v>20</v>
      </c>
      <c r="W2398" s="314">
        <v>0.39</v>
      </c>
      <c r="X2398" s="315">
        <v>2.7499999999999998E-3</v>
      </c>
      <c r="Y2398" s="749">
        <v>1540</v>
      </c>
      <c r="Z2398" s="282"/>
      <c r="AA2398" s="316" t="s">
        <v>10390</v>
      </c>
      <c r="AB2398" s="282" t="s">
        <v>9163</v>
      </c>
      <c r="AC2398" s="317" t="s">
        <v>2081</v>
      </c>
      <c r="AD2398" s="318" t="s">
        <v>4187</v>
      </c>
      <c r="AE2398" s="319">
        <v>0</v>
      </c>
      <c r="AF2398" s="319" t="s">
        <v>11282</v>
      </c>
      <c r="AG2398" s="320">
        <v>20.36</v>
      </c>
      <c r="AH2398" s="321">
        <f t="shared" si="417"/>
        <v>0</v>
      </c>
      <c r="AI2398" s="287">
        <f>_xlfn.IFNA(VLOOKUP(AD:AD,грп!B:C,2,0),0)</f>
        <v>0</v>
      </c>
      <c r="AJ2398" s="607">
        <v>0</v>
      </c>
      <c r="AK2398" s="672">
        <f t="shared" si="410"/>
        <v>0</v>
      </c>
      <c r="AL2398" s="174"/>
    </row>
    <row r="2399" spans="1:38" s="4" customFormat="1" ht="12" customHeight="1" outlineLevel="1" x14ac:dyDescent="0.35">
      <c r="A2399" s="307" t="s">
        <v>10402</v>
      </c>
      <c r="B2399" s="308" t="s">
        <v>7804</v>
      </c>
      <c r="C2399" s="309"/>
      <c r="D2399" s="310" t="s">
        <v>10150</v>
      </c>
      <c r="E2399" s="322" t="s">
        <v>4107</v>
      </c>
      <c r="F2399" s="293"/>
      <c r="G2399" s="293"/>
      <c r="H2399" s="294">
        <v>6</v>
      </c>
      <c r="I2399" s="294" t="str">
        <f>IFERROR(_xlfn.IFNA(VLOOKUP($D:$D,history!$I:$Y,3,0),VLOOKUP(E:E,history!$H:$Y,4,0)),"--")</f>
        <v>--</v>
      </c>
      <c r="J2399" s="282" t="s">
        <v>9870</v>
      </c>
      <c r="K2399" s="282" t="str">
        <f t="shared" si="414"/>
        <v/>
      </c>
      <c r="L2399" s="312">
        <f t="shared" si="415"/>
        <v>157.41999999999999</v>
      </c>
      <c r="M2399" s="312">
        <f t="shared" si="416"/>
        <v>238.51</v>
      </c>
      <c r="N2399" s="297" t="str">
        <f>_xlfn.IFNA(VLOOKUP($E:$E,'1'!$A:$E,3,0),"")</f>
        <v/>
      </c>
      <c r="O2399" s="297" t="str">
        <f>_xlfn.IFNA(VLOOKUP($E:$E,'2'!$A:$E,3,0),"")</f>
        <v/>
      </c>
      <c r="P2399" s="297" t="str">
        <f>_xlfn.IFNA(VLOOKUP($E:$E,'3'!$A:$D,3,0),"")</f>
        <v/>
      </c>
      <c r="Q2399" s="297" t="str">
        <f>_xlfn.IFNA(VLOOKUP($E:$E,'4'!$A:$F,3,0),"")</f>
        <v/>
      </c>
      <c r="R2399" s="297" t="str">
        <f>_xlfn.IFNA(VLOOKUP($E:$E,'5'!$A:$F,3,0),"")</f>
        <v/>
      </c>
      <c r="S2399" s="297" t="str">
        <f>_xlfn.IFNA(VLOOKUP($E:$E,'6'!$A:$F,3,0),"")</f>
        <v/>
      </c>
      <c r="T2399" s="313">
        <v>1</v>
      </c>
      <c r="U2399" s="313">
        <v>25</v>
      </c>
      <c r="V2399" s="313">
        <v>300</v>
      </c>
      <c r="W2399" s="314">
        <v>4.4999999999999998E-2</v>
      </c>
      <c r="X2399" s="315">
        <v>2.0000000000000001E-4</v>
      </c>
      <c r="Y2399" s="749">
        <v>230</v>
      </c>
      <c r="Z2399" s="282"/>
      <c r="AA2399" s="316" t="s">
        <v>393</v>
      </c>
      <c r="AB2399" s="282" t="s">
        <v>9163</v>
      </c>
      <c r="AC2399" s="317" t="s">
        <v>2081</v>
      </c>
      <c r="AD2399" s="318" t="s">
        <v>4187</v>
      </c>
      <c r="AE2399" s="319">
        <v>0</v>
      </c>
      <c r="AF2399" s="319" t="s">
        <v>11282</v>
      </c>
      <c r="AG2399" s="320">
        <v>2.99</v>
      </c>
      <c r="AH2399" s="321">
        <f t="shared" si="417"/>
        <v>0</v>
      </c>
      <c r="AI2399" s="287">
        <f>_xlfn.IFNA(VLOOKUP(AD:AD,грп!B:C,2,0),0)</f>
        <v>0</v>
      </c>
      <c r="AJ2399" s="607">
        <v>18</v>
      </c>
      <c r="AK2399" s="672">
        <f t="shared" si="410"/>
        <v>0</v>
      </c>
      <c r="AL2399" s="174"/>
    </row>
    <row r="2400" spans="1:38" s="4" customFormat="1" ht="12" customHeight="1" outlineLevel="1" x14ac:dyDescent="0.35">
      <c r="A2400" s="307" t="s">
        <v>10402</v>
      </c>
      <c r="B2400" s="308" t="s">
        <v>7805</v>
      </c>
      <c r="C2400" s="309"/>
      <c r="D2400" s="310" t="s">
        <v>11252</v>
      </c>
      <c r="E2400" s="322" t="s">
        <v>4108</v>
      </c>
      <c r="F2400" s="293"/>
      <c r="G2400" s="293"/>
      <c r="H2400" s="294">
        <v>23</v>
      </c>
      <c r="I2400" s="294" t="str">
        <f>IFERROR(_xlfn.IFNA(VLOOKUP($D:$D,history!$I:$Y,3,0),VLOOKUP(E:E,history!$H:$Y,4,0)),"--")</f>
        <v>--</v>
      </c>
      <c r="J2400" s="282" t="s">
        <v>9870</v>
      </c>
      <c r="K2400" s="282" t="str">
        <f t="shared" si="414"/>
        <v/>
      </c>
      <c r="L2400" s="312">
        <f t="shared" si="415"/>
        <v>173.21</v>
      </c>
      <c r="M2400" s="312">
        <f t="shared" si="416"/>
        <v>262.44</v>
      </c>
      <c r="N2400" s="297" t="str">
        <f>_xlfn.IFNA(VLOOKUP($E:$E,'1'!$A:$E,3,0),"")</f>
        <v/>
      </c>
      <c r="O2400" s="297" t="str">
        <f>_xlfn.IFNA(VLOOKUP($E:$E,'2'!$A:$E,3,0),"")</f>
        <v/>
      </c>
      <c r="P2400" s="297" t="str">
        <f>_xlfn.IFNA(VLOOKUP($E:$E,'3'!$A:$D,3,0),"")</f>
        <v/>
      </c>
      <c r="Q2400" s="297" t="str">
        <f>_xlfn.IFNA(VLOOKUP($E:$E,'4'!$A:$F,3,0),"")</f>
        <v/>
      </c>
      <c r="R2400" s="297" t="str">
        <f>_xlfn.IFNA(VLOOKUP($E:$E,'5'!$A:$F,3,0),"")</f>
        <v/>
      </c>
      <c r="S2400" s="297" t="str">
        <f>_xlfn.IFNA(VLOOKUP($E:$E,'6'!$A:$F,3,0),"")</f>
        <v/>
      </c>
      <c r="T2400" s="313">
        <v>1</v>
      </c>
      <c r="U2400" s="313">
        <v>25</v>
      </c>
      <c r="V2400" s="313">
        <v>300</v>
      </c>
      <c r="W2400" s="314">
        <v>5.3999999999999999E-2</v>
      </c>
      <c r="X2400" s="315">
        <v>2.6666670000000001E-4</v>
      </c>
      <c r="Y2400" s="749">
        <v>250</v>
      </c>
      <c r="Z2400" s="282"/>
      <c r="AA2400" s="316" t="s">
        <v>10391</v>
      </c>
      <c r="AB2400" s="282" t="s">
        <v>9163</v>
      </c>
      <c r="AC2400" s="317" t="s">
        <v>2081</v>
      </c>
      <c r="AD2400" s="318" t="s">
        <v>4187</v>
      </c>
      <c r="AE2400" s="319">
        <v>0</v>
      </c>
      <c r="AF2400" s="319" t="s">
        <v>11282</v>
      </c>
      <c r="AG2400" s="320">
        <v>3.29</v>
      </c>
      <c r="AH2400" s="321">
        <f t="shared" si="417"/>
        <v>0</v>
      </c>
      <c r="AI2400" s="287">
        <f>_xlfn.IFNA(VLOOKUP(AD:AD,грп!B:C,2,0),0)</f>
        <v>0</v>
      </c>
      <c r="AJ2400" s="607">
        <v>10</v>
      </c>
      <c r="AK2400" s="672">
        <f t="shared" si="410"/>
        <v>0</v>
      </c>
      <c r="AL2400" s="174"/>
    </row>
    <row r="2401" spans="1:38" s="4" customFormat="1" ht="12" customHeight="1" outlineLevel="1" x14ac:dyDescent="0.35">
      <c r="A2401" s="307" t="s">
        <v>10402</v>
      </c>
      <c r="B2401" s="308" t="s">
        <v>7806</v>
      </c>
      <c r="C2401" s="309"/>
      <c r="D2401" s="310" t="s">
        <v>11253</v>
      </c>
      <c r="E2401" s="322" t="s">
        <v>4109</v>
      </c>
      <c r="F2401" s="293"/>
      <c r="G2401" s="293"/>
      <c r="H2401" s="294">
        <v>18</v>
      </c>
      <c r="I2401" s="294" t="str">
        <f>IFERROR(_xlfn.IFNA(VLOOKUP($D:$D,history!$I:$Y,3,0),VLOOKUP(E:E,history!$H:$Y,4,0)),"--")</f>
        <v>--</v>
      </c>
      <c r="J2401" s="282" t="s">
        <v>9870</v>
      </c>
      <c r="K2401" s="282" t="str">
        <f t="shared" si="414"/>
        <v/>
      </c>
      <c r="L2401" s="312">
        <f t="shared" si="415"/>
        <v>193.22</v>
      </c>
      <c r="M2401" s="312">
        <f t="shared" si="416"/>
        <v>292.76</v>
      </c>
      <c r="N2401" s="297" t="str">
        <f>_xlfn.IFNA(VLOOKUP($E:$E,'1'!$A:$E,3,0),"")</f>
        <v/>
      </c>
      <c r="O2401" s="297" t="str">
        <f>_xlfn.IFNA(VLOOKUP($E:$E,'2'!$A:$E,3,0),"")</f>
        <v/>
      </c>
      <c r="P2401" s="297" t="str">
        <f>_xlfn.IFNA(VLOOKUP($E:$E,'3'!$A:$D,3,0),"")</f>
        <v/>
      </c>
      <c r="Q2401" s="297" t="str">
        <f>_xlfn.IFNA(VLOOKUP($E:$E,'4'!$A:$F,3,0),"")</f>
        <v/>
      </c>
      <c r="R2401" s="297" t="str">
        <f>_xlfn.IFNA(VLOOKUP($E:$E,'5'!$A:$F,3,0),"")</f>
        <v/>
      </c>
      <c r="S2401" s="297" t="str">
        <f>_xlfn.IFNA(VLOOKUP($E:$E,'6'!$A:$F,3,0),"")</f>
        <v/>
      </c>
      <c r="T2401" s="313">
        <v>1</v>
      </c>
      <c r="U2401" s="313">
        <v>18</v>
      </c>
      <c r="V2401" s="313">
        <v>216</v>
      </c>
      <c r="W2401" s="314">
        <v>6.2E-2</v>
      </c>
      <c r="X2401" s="315">
        <v>2.777778E-4</v>
      </c>
      <c r="Y2401" s="749">
        <v>280</v>
      </c>
      <c r="Z2401" s="282"/>
      <c r="AA2401" s="316" t="s">
        <v>10391</v>
      </c>
      <c r="AB2401" s="282" t="s">
        <v>9163</v>
      </c>
      <c r="AC2401" s="317" t="s">
        <v>2081</v>
      </c>
      <c r="AD2401" s="318" t="s">
        <v>4187</v>
      </c>
      <c r="AE2401" s="319">
        <v>0</v>
      </c>
      <c r="AF2401" s="319" t="s">
        <v>11282</v>
      </c>
      <c r="AG2401" s="320">
        <v>3.67</v>
      </c>
      <c r="AH2401" s="321">
        <f t="shared" si="417"/>
        <v>0</v>
      </c>
      <c r="AI2401" s="287">
        <f>_xlfn.IFNA(VLOOKUP(AD:AD,грп!B:C,2,0),0)</f>
        <v>0</v>
      </c>
      <c r="AJ2401" s="607">
        <v>36</v>
      </c>
      <c r="AK2401" s="672">
        <f t="shared" si="410"/>
        <v>0</v>
      </c>
      <c r="AL2401" s="174"/>
    </row>
    <row r="2402" spans="1:38" s="4" customFormat="1" ht="12" customHeight="1" outlineLevel="1" x14ac:dyDescent="0.35">
      <c r="A2402" s="307" t="s">
        <v>10402</v>
      </c>
      <c r="B2402" s="308" t="s">
        <v>7807</v>
      </c>
      <c r="C2402" s="309"/>
      <c r="D2402" s="310" t="s">
        <v>4395</v>
      </c>
      <c r="E2402" s="322" t="s">
        <v>4110</v>
      </c>
      <c r="F2402" s="293"/>
      <c r="G2402" s="293"/>
      <c r="H2402" s="294">
        <v>1</v>
      </c>
      <c r="I2402" s="294" t="str">
        <f>IFERROR(_xlfn.IFNA(VLOOKUP($D:$D,history!$I:$Y,3,0),VLOOKUP(E:E,history!$H:$Y,4,0)),"--")</f>
        <v>--</v>
      </c>
      <c r="J2402" s="282" t="s">
        <v>9870</v>
      </c>
      <c r="K2402" s="282" t="str">
        <f t="shared" si="414"/>
        <v/>
      </c>
      <c r="L2402" s="312">
        <f t="shared" si="415"/>
        <v>240.6</v>
      </c>
      <c r="M2402" s="312">
        <f t="shared" si="416"/>
        <v>364.55</v>
      </c>
      <c r="N2402" s="297" t="str">
        <f>_xlfn.IFNA(VLOOKUP($E:$E,'1'!$A:$E,3,0),"")</f>
        <v/>
      </c>
      <c r="O2402" s="297" t="str">
        <f>_xlfn.IFNA(VLOOKUP($E:$E,'2'!$A:$E,3,0),"")</f>
        <v/>
      </c>
      <c r="P2402" s="297" t="str">
        <f>_xlfn.IFNA(VLOOKUP($E:$E,'3'!$A:$D,3,0),"")</f>
        <v/>
      </c>
      <c r="Q2402" s="297" t="str">
        <f>_xlfn.IFNA(VLOOKUP($E:$E,'4'!$A:$F,3,0),"")</f>
        <v/>
      </c>
      <c r="R2402" s="297" t="str">
        <f>_xlfn.IFNA(VLOOKUP($E:$E,'5'!$A:$F,3,0),"")</f>
        <v/>
      </c>
      <c r="S2402" s="297" t="str">
        <f>_xlfn.IFNA(VLOOKUP($E:$E,'6'!$A:$F,3,0),"")</f>
        <v/>
      </c>
      <c r="T2402" s="313">
        <v>1</v>
      </c>
      <c r="U2402" s="313">
        <v>12</v>
      </c>
      <c r="V2402" s="313">
        <v>144</v>
      </c>
      <c r="W2402" s="314">
        <v>7.5999999999999998E-2</v>
      </c>
      <c r="X2402" s="315">
        <v>4.2658730000000002E-4</v>
      </c>
      <c r="Y2402" s="749">
        <v>350</v>
      </c>
      <c r="Z2402" s="282"/>
      <c r="AA2402" s="316" t="s">
        <v>393</v>
      </c>
      <c r="AB2402" s="282" t="s">
        <v>9163</v>
      </c>
      <c r="AC2402" s="317" t="s">
        <v>2081</v>
      </c>
      <c r="AD2402" s="318" t="s">
        <v>4187</v>
      </c>
      <c r="AE2402" s="319">
        <v>0</v>
      </c>
      <c r="AF2402" s="319" t="s">
        <v>11282</v>
      </c>
      <c r="AG2402" s="320">
        <v>4.57</v>
      </c>
      <c r="AH2402" s="321">
        <f t="shared" si="417"/>
        <v>0</v>
      </c>
      <c r="AI2402" s="287">
        <f>_xlfn.IFNA(VLOOKUP(AD:AD,грп!B:C,2,0),0)</f>
        <v>0</v>
      </c>
      <c r="AJ2402" s="607">
        <v>12</v>
      </c>
      <c r="AK2402" s="672">
        <f t="shared" si="410"/>
        <v>0</v>
      </c>
      <c r="AL2402" s="174"/>
    </row>
    <row r="2403" spans="1:38" s="4" customFormat="1" ht="12" customHeight="1" outlineLevel="1" x14ac:dyDescent="0.35">
      <c r="A2403" s="307" t="s">
        <v>10402</v>
      </c>
      <c r="B2403" s="308" t="s">
        <v>7808</v>
      </c>
      <c r="C2403" s="309"/>
      <c r="D2403" s="310" t="s">
        <v>11254</v>
      </c>
      <c r="E2403" s="322" t="s">
        <v>4111</v>
      </c>
      <c r="F2403" s="293"/>
      <c r="G2403" s="293"/>
      <c r="H2403" s="294"/>
      <c r="I2403" s="294" t="str">
        <f>IFERROR(_xlfn.IFNA(VLOOKUP($D:$D,history!$I:$Y,3,0),VLOOKUP(E:E,history!$H:$Y,4,0)),"--")</f>
        <v>--</v>
      </c>
      <c r="J2403" s="282" t="s">
        <v>5946</v>
      </c>
      <c r="K2403" s="282" t="str">
        <f t="shared" si="414"/>
        <v/>
      </c>
      <c r="L2403" s="312">
        <f t="shared" si="415"/>
        <v>244.29</v>
      </c>
      <c r="M2403" s="312">
        <f t="shared" si="416"/>
        <v>370.13</v>
      </c>
      <c r="N2403" s="297" t="str">
        <f>_xlfn.IFNA(VLOOKUP($E:$E,'1'!$A:$E,3,0),"")</f>
        <v/>
      </c>
      <c r="O2403" s="297" t="str">
        <f>_xlfn.IFNA(VLOOKUP($E:$E,'2'!$A:$E,3,0),"")</f>
        <v/>
      </c>
      <c r="P2403" s="297" t="str">
        <f>_xlfn.IFNA(VLOOKUP($E:$E,'3'!$A:$D,3,0),"")</f>
        <v/>
      </c>
      <c r="Q2403" s="297" t="str">
        <f>_xlfn.IFNA(VLOOKUP($E:$E,'4'!$A:$F,3,0),"")</f>
        <v/>
      </c>
      <c r="R2403" s="297" t="str">
        <f>_xlfn.IFNA(VLOOKUP($E:$E,'5'!$A:$F,3,0),"")</f>
        <v/>
      </c>
      <c r="S2403" s="297" t="str">
        <f>_xlfn.IFNA(VLOOKUP($E:$E,'6'!$A:$F,3,0),"")</f>
        <v/>
      </c>
      <c r="T2403" s="313">
        <v>1</v>
      </c>
      <c r="U2403" s="313">
        <v>10</v>
      </c>
      <c r="V2403" s="313">
        <v>120</v>
      </c>
      <c r="W2403" s="314">
        <v>8.3000000000000004E-2</v>
      </c>
      <c r="X2403" s="315">
        <v>5.0000000000000001E-4</v>
      </c>
      <c r="Y2403" s="749">
        <v>350</v>
      </c>
      <c r="Z2403" s="282"/>
      <c r="AA2403" s="316" t="s">
        <v>10391</v>
      </c>
      <c r="AB2403" s="282" t="s">
        <v>9163</v>
      </c>
      <c r="AC2403" s="317" t="s">
        <v>2081</v>
      </c>
      <c r="AD2403" s="318" t="s">
        <v>4187</v>
      </c>
      <c r="AE2403" s="319">
        <v>0</v>
      </c>
      <c r="AF2403" s="319" t="s">
        <v>11282</v>
      </c>
      <c r="AG2403" s="320">
        <v>4.6399999999999997</v>
      </c>
      <c r="AH2403" s="321">
        <f t="shared" si="417"/>
        <v>0</v>
      </c>
      <c r="AI2403" s="287">
        <f>_xlfn.IFNA(VLOOKUP(AD:AD,грп!B:C,2,0),0)</f>
        <v>0</v>
      </c>
      <c r="AJ2403" s="607">
        <v>0</v>
      </c>
      <c r="AK2403" s="672">
        <f t="shared" si="410"/>
        <v>0</v>
      </c>
      <c r="AL2403" s="174"/>
    </row>
    <row r="2404" spans="1:38" s="4" customFormat="1" ht="12" customHeight="1" outlineLevel="1" x14ac:dyDescent="0.35">
      <c r="A2404" s="307" t="s">
        <v>10402</v>
      </c>
      <c r="B2404" s="308" t="s">
        <v>7809</v>
      </c>
      <c r="C2404" s="309"/>
      <c r="D2404" s="310" t="s">
        <v>4396</v>
      </c>
      <c r="E2404" s="322" t="s">
        <v>4112</v>
      </c>
      <c r="F2404" s="293"/>
      <c r="G2404" s="293"/>
      <c r="H2404" s="294"/>
      <c r="I2404" s="294" t="str">
        <f>IFERROR(_xlfn.IFNA(VLOOKUP($D:$D,history!$I:$Y,3,0),VLOOKUP(E:E,history!$H:$Y,4,0)),"--")</f>
        <v>--</v>
      </c>
      <c r="J2404" s="282" t="s">
        <v>5946</v>
      </c>
      <c r="K2404" s="282" t="str">
        <f t="shared" si="414"/>
        <v/>
      </c>
      <c r="L2404" s="312">
        <f t="shared" si="415"/>
        <v>262.70999999999998</v>
      </c>
      <c r="M2404" s="312">
        <f t="shared" si="416"/>
        <v>398.05</v>
      </c>
      <c r="N2404" s="297" t="str">
        <f>_xlfn.IFNA(VLOOKUP($E:$E,'1'!$A:$E,3,0),"")</f>
        <v/>
      </c>
      <c r="O2404" s="297" t="str">
        <f>_xlfn.IFNA(VLOOKUP($E:$E,'2'!$A:$E,3,0),"")</f>
        <v/>
      </c>
      <c r="P2404" s="297" t="str">
        <f>_xlfn.IFNA(VLOOKUP($E:$E,'3'!$A:$D,3,0),"")</f>
        <v/>
      </c>
      <c r="Q2404" s="297" t="str">
        <f>_xlfn.IFNA(VLOOKUP($E:$E,'4'!$A:$F,3,0),"")</f>
        <v/>
      </c>
      <c r="R2404" s="297" t="str">
        <f>_xlfn.IFNA(VLOOKUP($E:$E,'5'!$A:$F,3,0),"")</f>
        <v/>
      </c>
      <c r="S2404" s="297" t="str">
        <f>_xlfn.IFNA(VLOOKUP($E:$E,'6'!$A:$F,3,0),"")</f>
        <v/>
      </c>
      <c r="T2404" s="313">
        <v>1</v>
      </c>
      <c r="U2404" s="313">
        <v>10</v>
      </c>
      <c r="V2404" s="313">
        <v>120</v>
      </c>
      <c r="W2404" s="314">
        <v>8.6999999999999994E-2</v>
      </c>
      <c r="X2404" s="315">
        <v>5.0000000000000001E-4</v>
      </c>
      <c r="Y2404" s="749">
        <v>380</v>
      </c>
      <c r="Z2404" s="282"/>
      <c r="AA2404" s="316" t="s">
        <v>10391</v>
      </c>
      <c r="AB2404" s="282" t="s">
        <v>9163</v>
      </c>
      <c r="AC2404" s="317" t="s">
        <v>2081</v>
      </c>
      <c r="AD2404" s="318" t="s">
        <v>4187</v>
      </c>
      <c r="AE2404" s="319">
        <v>0</v>
      </c>
      <c r="AF2404" s="319" t="s">
        <v>11282</v>
      </c>
      <c r="AG2404" s="320">
        <v>4.99</v>
      </c>
      <c r="AH2404" s="321">
        <f t="shared" si="417"/>
        <v>0</v>
      </c>
      <c r="AI2404" s="287">
        <f>_xlfn.IFNA(VLOOKUP(AD:AD,грп!B:C,2,0),0)</f>
        <v>0</v>
      </c>
      <c r="AJ2404" s="607">
        <v>36</v>
      </c>
      <c r="AK2404" s="672">
        <f t="shared" si="410"/>
        <v>0</v>
      </c>
      <c r="AL2404" s="174"/>
    </row>
    <row r="2405" spans="1:38" s="4" customFormat="1" ht="12" customHeight="1" outlineLevel="1" x14ac:dyDescent="0.35">
      <c r="A2405" s="307" t="s">
        <v>10402</v>
      </c>
      <c r="B2405" s="308" t="s">
        <v>7810</v>
      </c>
      <c r="C2405" s="309"/>
      <c r="D2405" s="310" t="s">
        <v>11255</v>
      </c>
      <c r="E2405" s="322" t="s">
        <v>4113</v>
      </c>
      <c r="F2405" s="293"/>
      <c r="G2405" s="293"/>
      <c r="H2405" s="294">
        <v>7</v>
      </c>
      <c r="I2405" s="294" t="str">
        <f>IFERROR(_xlfn.IFNA(VLOOKUP($D:$D,history!$I:$Y,3,0),VLOOKUP(E:E,history!$H:$Y,4,0)),"--")</f>
        <v>--</v>
      </c>
      <c r="J2405" s="282" t="s">
        <v>9870</v>
      </c>
      <c r="K2405" s="282" t="str">
        <f t="shared" si="414"/>
        <v/>
      </c>
      <c r="L2405" s="312">
        <f t="shared" si="415"/>
        <v>285.88</v>
      </c>
      <c r="M2405" s="312">
        <f t="shared" si="416"/>
        <v>433.15</v>
      </c>
      <c r="N2405" s="297" t="str">
        <f>_xlfn.IFNA(VLOOKUP($E:$E,'1'!$A:$E,3,0),"")</f>
        <v/>
      </c>
      <c r="O2405" s="297" t="str">
        <f>_xlfn.IFNA(VLOOKUP($E:$E,'2'!$A:$E,3,0),"")</f>
        <v/>
      </c>
      <c r="P2405" s="297" t="str">
        <f>_xlfn.IFNA(VLOOKUP($E:$E,'3'!$A:$D,3,0),"")</f>
        <v/>
      </c>
      <c r="Q2405" s="297" t="str">
        <f>_xlfn.IFNA(VLOOKUP($E:$E,'4'!$A:$F,3,0),"")</f>
        <v/>
      </c>
      <c r="R2405" s="297" t="str">
        <f>_xlfn.IFNA(VLOOKUP($E:$E,'5'!$A:$F,3,0),"")</f>
        <v/>
      </c>
      <c r="S2405" s="297" t="str">
        <f>_xlfn.IFNA(VLOOKUP($E:$E,'6'!$A:$F,3,0),"")</f>
        <v/>
      </c>
      <c r="T2405" s="313">
        <v>1</v>
      </c>
      <c r="U2405" s="313">
        <v>8</v>
      </c>
      <c r="V2405" s="313">
        <v>96</v>
      </c>
      <c r="W2405" s="314">
        <v>9.9000000000000005E-2</v>
      </c>
      <c r="X2405" s="315">
        <v>6.4583329999999995E-4</v>
      </c>
      <c r="Y2405" s="749">
        <v>410</v>
      </c>
      <c r="Z2405" s="282"/>
      <c r="AA2405" s="316" t="s">
        <v>10391</v>
      </c>
      <c r="AB2405" s="282" t="s">
        <v>9163</v>
      </c>
      <c r="AC2405" s="317" t="s">
        <v>2081</v>
      </c>
      <c r="AD2405" s="318" t="s">
        <v>4187</v>
      </c>
      <c r="AE2405" s="319">
        <v>0</v>
      </c>
      <c r="AF2405" s="319" t="s">
        <v>11282</v>
      </c>
      <c r="AG2405" s="320">
        <v>5.43</v>
      </c>
      <c r="AH2405" s="321">
        <f t="shared" si="417"/>
        <v>0</v>
      </c>
      <c r="AI2405" s="287">
        <f>_xlfn.IFNA(VLOOKUP(AD:AD,грп!B:C,2,0),0)</f>
        <v>0</v>
      </c>
      <c r="AJ2405" s="607">
        <v>16</v>
      </c>
      <c r="AK2405" s="672">
        <f t="shared" si="410"/>
        <v>0</v>
      </c>
      <c r="AL2405" s="174"/>
    </row>
    <row r="2406" spans="1:38" s="4" customFormat="1" ht="12" customHeight="1" outlineLevel="1" x14ac:dyDescent="0.35">
      <c r="A2406" s="307" t="s">
        <v>10402</v>
      </c>
      <c r="B2406" s="308" t="s">
        <v>7811</v>
      </c>
      <c r="C2406" s="309"/>
      <c r="D2406" s="310" t="s">
        <v>11256</v>
      </c>
      <c r="E2406" s="322" t="s">
        <v>4114</v>
      </c>
      <c r="F2406" s="293"/>
      <c r="G2406" s="293"/>
      <c r="H2406" s="294">
        <v>6</v>
      </c>
      <c r="I2406" s="294" t="str">
        <f>IFERROR(_xlfn.IFNA(VLOOKUP($D:$D,history!$I:$Y,3,0),VLOOKUP(E:E,history!$H:$Y,4,0)),"--")</f>
        <v>--</v>
      </c>
      <c r="J2406" s="282" t="s">
        <v>9870</v>
      </c>
      <c r="K2406" s="282" t="str">
        <f t="shared" si="414"/>
        <v/>
      </c>
      <c r="L2406" s="312">
        <f t="shared" si="415"/>
        <v>299.04000000000002</v>
      </c>
      <c r="M2406" s="312">
        <f t="shared" si="416"/>
        <v>453.09</v>
      </c>
      <c r="N2406" s="297" t="str">
        <f>_xlfn.IFNA(VLOOKUP($E:$E,'1'!$A:$E,3,0),"")</f>
        <v/>
      </c>
      <c r="O2406" s="297" t="str">
        <f>_xlfn.IFNA(VLOOKUP($E:$E,'2'!$A:$E,3,0),"")</f>
        <v/>
      </c>
      <c r="P2406" s="297" t="str">
        <f>_xlfn.IFNA(VLOOKUP($E:$E,'3'!$A:$D,3,0),"")</f>
        <v/>
      </c>
      <c r="Q2406" s="297" t="str">
        <f>_xlfn.IFNA(VLOOKUP($E:$E,'4'!$A:$F,3,0),"")</f>
        <v/>
      </c>
      <c r="R2406" s="297" t="str">
        <f>_xlfn.IFNA(VLOOKUP($E:$E,'5'!$A:$F,3,0),"")</f>
        <v/>
      </c>
      <c r="S2406" s="297" t="str">
        <f>_xlfn.IFNA(VLOOKUP($E:$E,'6'!$A:$F,3,0),"")</f>
        <v/>
      </c>
      <c r="T2406" s="313">
        <v>1</v>
      </c>
      <c r="U2406" s="313">
        <v>8</v>
      </c>
      <c r="V2406" s="313">
        <v>96</v>
      </c>
      <c r="W2406" s="314">
        <v>0.1</v>
      </c>
      <c r="X2406" s="315">
        <v>6.4583329999999995E-4</v>
      </c>
      <c r="Y2406" s="749">
        <v>430</v>
      </c>
      <c r="Z2406" s="282"/>
      <c r="AA2406" s="316" t="s">
        <v>10391</v>
      </c>
      <c r="AB2406" s="282" t="s">
        <v>9163</v>
      </c>
      <c r="AC2406" s="317" t="s">
        <v>2081</v>
      </c>
      <c r="AD2406" s="318" t="s">
        <v>4187</v>
      </c>
      <c r="AE2406" s="319">
        <v>0</v>
      </c>
      <c r="AF2406" s="319" t="s">
        <v>11282</v>
      </c>
      <c r="AG2406" s="320">
        <v>5.68</v>
      </c>
      <c r="AH2406" s="321">
        <f t="shared" si="417"/>
        <v>0</v>
      </c>
      <c r="AI2406" s="287">
        <f>_xlfn.IFNA(VLOOKUP(AD:AD,грп!B:C,2,0),0)</f>
        <v>0</v>
      </c>
      <c r="AJ2406" s="607">
        <v>13</v>
      </c>
      <c r="AK2406" s="672">
        <f t="shared" si="410"/>
        <v>0</v>
      </c>
      <c r="AL2406" s="174"/>
    </row>
    <row r="2407" spans="1:38" s="4" customFormat="1" ht="12" customHeight="1" outlineLevel="1" x14ac:dyDescent="0.35">
      <c r="A2407" s="307" t="s">
        <v>10402</v>
      </c>
      <c r="B2407" s="308" t="s">
        <v>7812</v>
      </c>
      <c r="C2407" s="309"/>
      <c r="D2407" s="310" t="s">
        <v>10151</v>
      </c>
      <c r="E2407" s="322" t="s">
        <v>4115</v>
      </c>
      <c r="F2407" s="293"/>
      <c r="G2407" s="293"/>
      <c r="H2407" s="294">
        <v>8</v>
      </c>
      <c r="I2407" s="294" t="str">
        <f>IFERROR(_xlfn.IFNA(VLOOKUP($D:$D,history!$I:$Y,3,0),VLOOKUP(E:E,history!$H:$Y,4,0)),"--")</f>
        <v>--</v>
      </c>
      <c r="J2407" s="282" t="s">
        <v>9870</v>
      </c>
      <c r="K2407" s="282" t="str">
        <f t="shared" si="414"/>
        <v/>
      </c>
      <c r="L2407" s="312">
        <f t="shared" si="415"/>
        <v>333.79</v>
      </c>
      <c r="M2407" s="312">
        <f t="shared" si="416"/>
        <v>505.74</v>
      </c>
      <c r="N2407" s="297" t="str">
        <f>_xlfn.IFNA(VLOOKUP($E:$E,'1'!$A:$E,3,0),"")</f>
        <v/>
      </c>
      <c r="O2407" s="297" t="str">
        <f>_xlfn.IFNA(VLOOKUP($E:$E,'2'!$A:$E,3,0),"")</f>
        <v/>
      </c>
      <c r="P2407" s="297" t="str">
        <f>_xlfn.IFNA(VLOOKUP($E:$E,'3'!$A:$D,3,0),"")</f>
        <v/>
      </c>
      <c r="Q2407" s="297" t="str">
        <f>_xlfn.IFNA(VLOOKUP($E:$E,'4'!$A:$F,3,0),"")</f>
        <v/>
      </c>
      <c r="R2407" s="297" t="str">
        <f>_xlfn.IFNA(VLOOKUP($E:$E,'5'!$A:$F,3,0),"")</f>
        <v/>
      </c>
      <c r="S2407" s="297" t="str">
        <f>_xlfn.IFNA(VLOOKUP($E:$E,'6'!$A:$F,3,0),"")</f>
        <v/>
      </c>
      <c r="T2407" s="313">
        <v>1</v>
      </c>
      <c r="U2407" s="313">
        <v>8</v>
      </c>
      <c r="V2407" s="313">
        <v>96</v>
      </c>
      <c r="W2407" s="314">
        <v>0.114</v>
      </c>
      <c r="X2407" s="315">
        <v>6.4583329999999995E-4</v>
      </c>
      <c r="Y2407" s="749">
        <v>480</v>
      </c>
      <c r="Z2407" s="282"/>
      <c r="AA2407" s="316" t="s">
        <v>10391</v>
      </c>
      <c r="AB2407" s="282" t="s">
        <v>9163</v>
      </c>
      <c r="AC2407" s="317" t="s">
        <v>2081</v>
      </c>
      <c r="AD2407" s="318" t="s">
        <v>4187</v>
      </c>
      <c r="AE2407" s="319">
        <v>0</v>
      </c>
      <c r="AF2407" s="319" t="s">
        <v>11282</v>
      </c>
      <c r="AG2407" s="320">
        <v>6.34</v>
      </c>
      <c r="AH2407" s="321">
        <f t="shared" si="417"/>
        <v>0</v>
      </c>
      <c r="AI2407" s="287">
        <f>_xlfn.IFNA(VLOOKUP(AD:AD,грп!B:C,2,0),0)</f>
        <v>0</v>
      </c>
      <c r="AJ2407" s="607">
        <v>15</v>
      </c>
      <c r="AK2407" s="672">
        <f t="shared" si="410"/>
        <v>0</v>
      </c>
      <c r="AL2407" s="174"/>
    </row>
    <row r="2408" spans="1:38" s="4" customFormat="1" ht="12" customHeight="1" outlineLevel="1" x14ac:dyDescent="0.35">
      <c r="A2408" s="307" t="s">
        <v>10402</v>
      </c>
      <c r="B2408" s="308" t="s">
        <v>7813</v>
      </c>
      <c r="C2408" s="309"/>
      <c r="D2408" s="310" t="s">
        <v>10152</v>
      </c>
      <c r="E2408" s="322" t="s">
        <v>4116</v>
      </c>
      <c r="F2408" s="293"/>
      <c r="G2408" s="293"/>
      <c r="H2408" s="294">
        <v>14</v>
      </c>
      <c r="I2408" s="294" t="str">
        <f>IFERROR(_xlfn.IFNA(VLOOKUP($D:$D,history!$I:$Y,3,0),VLOOKUP(E:E,history!$H:$Y,4,0)),"--")</f>
        <v>--</v>
      </c>
      <c r="J2408" s="282" t="s">
        <v>9870</v>
      </c>
      <c r="K2408" s="282" t="str">
        <f t="shared" si="414"/>
        <v/>
      </c>
      <c r="L2408" s="312">
        <f t="shared" si="415"/>
        <v>368.01</v>
      </c>
      <c r="M2408" s="312">
        <f t="shared" si="416"/>
        <v>557.59</v>
      </c>
      <c r="N2408" s="297" t="str">
        <f>_xlfn.IFNA(VLOOKUP($E:$E,'1'!$A:$E,3,0),"")</f>
        <v/>
      </c>
      <c r="O2408" s="297" t="str">
        <f>_xlfn.IFNA(VLOOKUP($E:$E,'2'!$A:$E,3,0),"")</f>
        <v/>
      </c>
      <c r="P2408" s="297" t="str">
        <f>_xlfn.IFNA(VLOOKUP($E:$E,'3'!$A:$D,3,0),"")</f>
        <v/>
      </c>
      <c r="Q2408" s="297" t="str">
        <f>_xlfn.IFNA(VLOOKUP($E:$E,'4'!$A:$F,3,0),"")</f>
        <v/>
      </c>
      <c r="R2408" s="297" t="str">
        <f>_xlfn.IFNA(VLOOKUP($E:$E,'5'!$A:$F,3,0),"")</f>
        <v/>
      </c>
      <c r="S2408" s="297" t="str">
        <f>_xlfn.IFNA(VLOOKUP($E:$E,'6'!$A:$F,3,0),"")</f>
        <v/>
      </c>
      <c r="T2408" s="313">
        <v>1</v>
      </c>
      <c r="U2408" s="313">
        <v>6</v>
      </c>
      <c r="V2408" s="313">
        <v>72</v>
      </c>
      <c r="W2408" s="314">
        <v>0.14000000000000001</v>
      </c>
      <c r="X2408" s="315">
        <v>8.5648150000000004E-4</v>
      </c>
      <c r="Y2408" s="749">
        <v>530</v>
      </c>
      <c r="Z2408" s="282"/>
      <c r="AA2408" s="316" t="s">
        <v>10391</v>
      </c>
      <c r="AB2408" s="282" t="s">
        <v>9163</v>
      </c>
      <c r="AC2408" s="317" t="s">
        <v>2081</v>
      </c>
      <c r="AD2408" s="318" t="s">
        <v>4187</v>
      </c>
      <c r="AE2408" s="319">
        <v>0</v>
      </c>
      <c r="AF2408" s="319" t="s">
        <v>11282</v>
      </c>
      <c r="AG2408" s="320">
        <v>6.99</v>
      </c>
      <c r="AH2408" s="321">
        <f t="shared" si="417"/>
        <v>0</v>
      </c>
      <c r="AI2408" s="287">
        <f>_xlfn.IFNA(VLOOKUP(AD:AD,грп!B:C,2,0),0)</f>
        <v>0</v>
      </c>
      <c r="AJ2408" s="607">
        <v>12</v>
      </c>
      <c r="AK2408" s="672">
        <f t="shared" si="410"/>
        <v>0</v>
      </c>
      <c r="AL2408" s="174"/>
    </row>
    <row r="2409" spans="1:38" s="4" customFormat="1" ht="12" customHeight="1" outlineLevel="1" x14ac:dyDescent="0.35">
      <c r="A2409" s="307" t="s">
        <v>10402</v>
      </c>
      <c r="B2409" s="308" t="s">
        <v>7814</v>
      </c>
      <c r="C2409" s="309"/>
      <c r="D2409" s="310" t="s">
        <v>4397</v>
      </c>
      <c r="E2409" s="322" t="s">
        <v>4117</v>
      </c>
      <c r="F2409" s="293"/>
      <c r="G2409" s="293"/>
      <c r="H2409" s="294">
        <v>6</v>
      </c>
      <c r="I2409" s="294" t="str">
        <f>IFERROR(_xlfn.IFNA(VLOOKUP($D:$D,history!$I:$Y,3,0),VLOOKUP(E:E,history!$H:$Y,4,0)),"--")</f>
        <v>--</v>
      </c>
      <c r="J2409" s="282" t="s">
        <v>9868</v>
      </c>
      <c r="K2409" s="282" t="str">
        <f t="shared" si="414"/>
        <v/>
      </c>
      <c r="L2409" s="312">
        <f t="shared" si="415"/>
        <v>404.34</v>
      </c>
      <c r="M2409" s="312">
        <f t="shared" si="416"/>
        <v>612.63</v>
      </c>
      <c r="N2409" s="297" t="str">
        <f>_xlfn.IFNA(VLOOKUP($E:$E,'1'!$A:$E,3,0),"")</f>
        <v/>
      </c>
      <c r="O2409" s="297" t="str">
        <f>_xlfn.IFNA(VLOOKUP($E:$E,'2'!$A:$E,3,0),"")</f>
        <v/>
      </c>
      <c r="P2409" s="297" t="str">
        <f>_xlfn.IFNA(VLOOKUP($E:$E,'3'!$A:$D,3,0),"")</f>
        <v/>
      </c>
      <c r="Q2409" s="297" t="str">
        <f>_xlfn.IFNA(VLOOKUP($E:$E,'4'!$A:$F,3,0),"")</f>
        <v/>
      </c>
      <c r="R2409" s="297" t="str">
        <f>_xlfn.IFNA(VLOOKUP($E:$E,'5'!$A:$F,3,0),"")</f>
        <v/>
      </c>
      <c r="S2409" s="297" t="str">
        <f>_xlfn.IFNA(VLOOKUP($E:$E,'6'!$A:$F,3,0),"")</f>
        <v/>
      </c>
      <c r="T2409" s="313">
        <v>1</v>
      </c>
      <c r="U2409" s="313">
        <v>6</v>
      </c>
      <c r="V2409" s="313">
        <v>36</v>
      </c>
      <c r="W2409" s="314">
        <v>0.158</v>
      </c>
      <c r="X2409" s="315">
        <v>1.1706348999999999E-3</v>
      </c>
      <c r="Y2409" s="749">
        <v>580</v>
      </c>
      <c r="Z2409" s="282"/>
      <c r="AA2409" s="316" t="s">
        <v>10390</v>
      </c>
      <c r="AB2409" s="282" t="s">
        <v>9163</v>
      </c>
      <c r="AC2409" s="317" t="s">
        <v>2081</v>
      </c>
      <c r="AD2409" s="318" t="s">
        <v>4187</v>
      </c>
      <c r="AE2409" s="319">
        <v>0</v>
      </c>
      <c r="AF2409" s="319" t="s">
        <v>11282</v>
      </c>
      <c r="AG2409" s="320">
        <v>7.68</v>
      </c>
      <c r="AH2409" s="321">
        <f t="shared" si="417"/>
        <v>0</v>
      </c>
      <c r="AI2409" s="287">
        <f>_xlfn.IFNA(VLOOKUP(AD:AD,грп!B:C,2,0),0)</f>
        <v>0</v>
      </c>
      <c r="AJ2409" s="607">
        <v>11</v>
      </c>
      <c r="AK2409" s="672">
        <f t="shared" si="410"/>
        <v>0</v>
      </c>
      <c r="AL2409" s="174"/>
    </row>
    <row r="2410" spans="1:38" s="4" customFormat="1" ht="12" customHeight="1" outlineLevel="1" x14ac:dyDescent="0.35">
      <c r="A2410" s="307" t="s">
        <v>10402</v>
      </c>
      <c r="B2410" s="308" t="s">
        <v>7815</v>
      </c>
      <c r="C2410" s="309"/>
      <c r="D2410" s="310" t="s">
        <v>4398</v>
      </c>
      <c r="E2410" s="322" t="s">
        <v>4118</v>
      </c>
      <c r="F2410" s="293"/>
      <c r="G2410" s="293"/>
      <c r="H2410" s="294">
        <v>10</v>
      </c>
      <c r="I2410" s="294" t="str">
        <f>IFERROR(_xlfn.IFNA(VLOOKUP($D:$D,history!$I:$Y,3,0),VLOOKUP(E:E,history!$H:$Y,4,0)),"--")</f>
        <v>--</v>
      </c>
      <c r="J2410" s="282" t="s">
        <v>9870</v>
      </c>
      <c r="K2410" s="282" t="str">
        <f t="shared" si="414"/>
        <v/>
      </c>
      <c r="L2410" s="312">
        <f t="shared" si="415"/>
        <v>439.08</v>
      </c>
      <c r="M2410" s="312">
        <f t="shared" si="416"/>
        <v>665.28</v>
      </c>
      <c r="N2410" s="297" t="str">
        <f>_xlfn.IFNA(VLOOKUP($E:$E,'1'!$A:$E,3,0),"")</f>
        <v/>
      </c>
      <c r="O2410" s="297" t="str">
        <f>_xlfn.IFNA(VLOOKUP($E:$E,'2'!$A:$E,3,0),"")</f>
        <v/>
      </c>
      <c r="P2410" s="297" t="str">
        <f>_xlfn.IFNA(VLOOKUP($E:$E,'3'!$A:$D,3,0),"")</f>
        <v/>
      </c>
      <c r="Q2410" s="297" t="str">
        <f>_xlfn.IFNA(VLOOKUP($E:$E,'4'!$A:$F,3,0),"")</f>
        <v/>
      </c>
      <c r="R2410" s="297" t="str">
        <f>_xlfn.IFNA(VLOOKUP($E:$E,'5'!$A:$F,3,0),"")</f>
        <v/>
      </c>
      <c r="S2410" s="297" t="str">
        <f>_xlfn.IFNA(VLOOKUP($E:$E,'6'!$A:$F,3,0),"")</f>
        <v/>
      </c>
      <c r="T2410" s="313">
        <v>1</v>
      </c>
      <c r="U2410" s="313">
        <v>6</v>
      </c>
      <c r="V2410" s="313">
        <v>36</v>
      </c>
      <c r="W2410" s="314">
        <v>0.189</v>
      </c>
      <c r="X2410" s="315">
        <v>1.1805556E-3</v>
      </c>
      <c r="Y2410" s="749">
        <v>630</v>
      </c>
      <c r="Z2410" s="282"/>
      <c r="AA2410" s="316" t="s">
        <v>10391</v>
      </c>
      <c r="AB2410" s="282" t="s">
        <v>9163</v>
      </c>
      <c r="AC2410" s="317" t="s">
        <v>2081</v>
      </c>
      <c r="AD2410" s="318" t="s">
        <v>4187</v>
      </c>
      <c r="AE2410" s="319">
        <v>0</v>
      </c>
      <c r="AF2410" s="319" t="s">
        <v>11282</v>
      </c>
      <c r="AG2410" s="320">
        <v>8.34</v>
      </c>
      <c r="AH2410" s="321">
        <f t="shared" si="417"/>
        <v>0</v>
      </c>
      <c r="AI2410" s="287">
        <f>_xlfn.IFNA(VLOOKUP(AD:AD,грп!B:C,2,0),0)</f>
        <v>0</v>
      </c>
      <c r="AJ2410" s="607">
        <v>6</v>
      </c>
      <c r="AK2410" s="672">
        <f t="shared" si="410"/>
        <v>0</v>
      </c>
      <c r="AL2410" s="174"/>
    </row>
    <row r="2411" spans="1:38" s="4" customFormat="1" ht="12" customHeight="1" outlineLevel="1" x14ac:dyDescent="0.35">
      <c r="A2411" s="307" t="s">
        <v>10402</v>
      </c>
      <c r="B2411" s="308" t="s">
        <v>7816</v>
      </c>
      <c r="C2411" s="309"/>
      <c r="D2411" s="310" t="s">
        <v>4399</v>
      </c>
      <c r="E2411" s="322" t="s">
        <v>4119</v>
      </c>
      <c r="F2411" s="293"/>
      <c r="G2411" s="293"/>
      <c r="H2411" s="294">
        <v>2</v>
      </c>
      <c r="I2411" s="294" t="str">
        <f>IFERROR(_xlfn.IFNA(VLOOKUP($D:$D,history!$I:$Y,3,0),VLOOKUP(E:E,history!$H:$Y,4,0)),"--")</f>
        <v>--</v>
      </c>
      <c r="J2411" s="282" t="s">
        <v>5946</v>
      </c>
      <c r="K2411" s="282" t="str">
        <f t="shared" si="414"/>
        <v/>
      </c>
      <c r="L2411" s="312">
        <f t="shared" si="415"/>
        <v>500.16</v>
      </c>
      <c r="M2411" s="312">
        <f t="shared" si="416"/>
        <v>757.82</v>
      </c>
      <c r="N2411" s="297" t="str">
        <f>_xlfn.IFNA(VLOOKUP($E:$E,'1'!$A:$E,3,0),"")</f>
        <v/>
      </c>
      <c r="O2411" s="297" t="str">
        <f>_xlfn.IFNA(VLOOKUP($E:$E,'2'!$A:$E,3,0),"")</f>
        <v/>
      </c>
      <c r="P2411" s="297" t="str">
        <f>_xlfn.IFNA(VLOOKUP($E:$E,'3'!$A:$D,3,0),"")</f>
        <v/>
      </c>
      <c r="Q2411" s="297" t="str">
        <f>_xlfn.IFNA(VLOOKUP($E:$E,'4'!$A:$F,3,0),"")</f>
        <v/>
      </c>
      <c r="R2411" s="297" t="str">
        <f>_xlfn.IFNA(VLOOKUP($E:$E,'5'!$A:$F,3,0),"")</f>
        <v/>
      </c>
      <c r="S2411" s="297" t="str">
        <f>_xlfn.IFNA(VLOOKUP($E:$E,'6'!$A:$F,3,0),"")</f>
        <v/>
      </c>
      <c r="T2411" s="313">
        <v>1</v>
      </c>
      <c r="U2411" s="313">
        <v>6</v>
      </c>
      <c r="V2411" s="313">
        <v>36</v>
      </c>
      <c r="W2411" s="314">
        <v>0.19800000000000001</v>
      </c>
      <c r="X2411" s="315">
        <v>1.1851851999999999E-3</v>
      </c>
      <c r="Y2411" s="749">
        <v>720</v>
      </c>
      <c r="Z2411" s="282"/>
      <c r="AA2411" s="316" t="s">
        <v>10391</v>
      </c>
      <c r="AB2411" s="282" t="s">
        <v>9163</v>
      </c>
      <c r="AC2411" s="317" t="s">
        <v>2081</v>
      </c>
      <c r="AD2411" s="318" t="s">
        <v>4187</v>
      </c>
      <c r="AE2411" s="319">
        <v>0</v>
      </c>
      <c r="AF2411" s="319" t="s">
        <v>11282</v>
      </c>
      <c r="AG2411" s="320">
        <v>9.5</v>
      </c>
      <c r="AH2411" s="321">
        <f t="shared" si="417"/>
        <v>0</v>
      </c>
      <c r="AI2411" s="287">
        <f>_xlfn.IFNA(VLOOKUP(AD:AD,грп!B:C,2,0),0)</f>
        <v>0</v>
      </c>
      <c r="AJ2411" s="607">
        <v>0</v>
      </c>
      <c r="AK2411" s="672">
        <f t="shared" si="410"/>
        <v>0</v>
      </c>
      <c r="AL2411" s="174"/>
    </row>
    <row r="2412" spans="1:38" s="4" customFormat="1" ht="12" customHeight="1" outlineLevel="1" x14ac:dyDescent="0.35">
      <c r="A2412" s="307" t="s">
        <v>10402</v>
      </c>
      <c r="B2412" s="308" t="s">
        <v>7817</v>
      </c>
      <c r="C2412" s="309"/>
      <c r="D2412" s="310" t="s">
        <v>11257</v>
      </c>
      <c r="E2412" s="322" t="s">
        <v>4120</v>
      </c>
      <c r="F2412" s="293"/>
      <c r="G2412" s="293"/>
      <c r="H2412" s="294"/>
      <c r="I2412" s="294" t="str">
        <f>IFERROR(_xlfn.IFNA(VLOOKUP($D:$D,history!$I:$Y,3,0),VLOOKUP(E:E,history!$H:$Y,4,0)),"--")</f>
        <v>--</v>
      </c>
      <c r="J2412" s="282" t="s">
        <v>5946</v>
      </c>
      <c r="K2412" s="282" t="str">
        <f t="shared" si="414"/>
        <v/>
      </c>
      <c r="L2412" s="312">
        <f t="shared" si="415"/>
        <v>542.79999999999995</v>
      </c>
      <c r="M2412" s="312">
        <f t="shared" si="416"/>
        <v>822.43</v>
      </c>
      <c r="N2412" s="297" t="str">
        <f>_xlfn.IFNA(VLOOKUP($E:$E,'1'!$A:$E,3,0),"")</f>
        <v/>
      </c>
      <c r="O2412" s="297" t="str">
        <f>_xlfn.IFNA(VLOOKUP($E:$E,'2'!$A:$E,3,0),"")</f>
        <v/>
      </c>
      <c r="P2412" s="297" t="str">
        <f>_xlfn.IFNA(VLOOKUP($E:$E,'3'!$A:$D,3,0),"")</f>
        <v/>
      </c>
      <c r="Q2412" s="297" t="str">
        <f>_xlfn.IFNA(VLOOKUP($E:$E,'4'!$A:$F,3,0),"")</f>
        <v/>
      </c>
      <c r="R2412" s="297" t="str">
        <f>_xlfn.IFNA(VLOOKUP($E:$E,'5'!$A:$F,3,0),"")</f>
        <v/>
      </c>
      <c r="S2412" s="297" t="str">
        <f>_xlfn.IFNA(VLOOKUP($E:$E,'6'!$A:$F,3,0),"")</f>
        <v/>
      </c>
      <c r="T2412" s="313">
        <v>1</v>
      </c>
      <c r="U2412" s="313">
        <v>6</v>
      </c>
      <c r="V2412" s="313">
        <v>36</v>
      </c>
      <c r="W2412" s="314">
        <v>0.21099999999999999</v>
      </c>
      <c r="X2412" s="315">
        <v>1.4583332999999999E-3</v>
      </c>
      <c r="Y2412" s="749">
        <v>780</v>
      </c>
      <c r="Z2412" s="282"/>
      <c r="AA2412" s="316" t="s">
        <v>10391</v>
      </c>
      <c r="AB2412" s="282" t="s">
        <v>9163</v>
      </c>
      <c r="AC2412" s="317" t="s">
        <v>2081</v>
      </c>
      <c r="AD2412" s="318" t="s">
        <v>4187</v>
      </c>
      <c r="AE2412" s="319">
        <v>0</v>
      </c>
      <c r="AF2412" s="319" t="s">
        <v>11282</v>
      </c>
      <c r="AG2412" s="320">
        <v>10.31</v>
      </c>
      <c r="AH2412" s="321">
        <f t="shared" si="417"/>
        <v>0</v>
      </c>
      <c r="AI2412" s="287">
        <f>_xlfn.IFNA(VLOOKUP(AD:AD,грп!B:C,2,0),0)</f>
        <v>0</v>
      </c>
      <c r="AJ2412" s="607">
        <v>0</v>
      </c>
      <c r="AK2412" s="672">
        <f t="shared" si="410"/>
        <v>0</v>
      </c>
      <c r="AL2412" s="174"/>
    </row>
    <row r="2413" spans="1:38" s="4" customFormat="1" ht="12" customHeight="1" outlineLevel="1" x14ac:dyDescent="0.35">
      <c r="A2413" s="307" t="s">
        <v>10402</v>
      </c>
      <c r="B2413" s="308" t="s">
        <v>7818</v>
      </c>
      <c r="C2413" s="309"/>
      <c r="D2413" s="310" t="s">
        <v>4400</v>
      </c>
      <c r="E2413" s="322" t="s">
        <v>4121</v>
      </c>
      <c r="F2413" s="293"/>
      <c r="G2413" s="293"/>
      <c r="H2413" s="294">
        <v>15</v>
      </c>
      <c r="I2413" s="294" t="str">
        <f>IFERROR(_xlfn.IFNA(VLOOKUP($D:$D,history!$I:$Y,3,0),VLOOKUP(E:E,history!$H:$Y,4,0)),"--")</f>
        <v>--</v>
      </c>
      <c r="J2413" s="282" t="s">
        <v>9870</v>
      </c>
      <c r="K2413" s="282" t="str">
        <f t="shared" si="414"/>
        <v/>
      </c>
      <c r="L2413" s="312">
        <f t="shared" si="415"/>
        <v>558.6</v>
      </c>
      <c r="M2413" s="312">
        <f t="shared" si="416"/>
        <v>846.36</v>
      </c>
      <c r="N2413" s="297" t="str">
        <f>_xlfn.IFNA(VLOOKUP($E:$E,'1'!$A:$E,3,0),"")</f>
        <v/>
      </c>
      <c r="O2413" s="297" t="str">
        <f>_xlfn.IFNA(VLOOKUP($E:$E,'2'!$A:$E,3,0),"")</f>
        <v/>
      </c>
      <c r="P2413" s="297" t="str">
        <f>_xlfn.IFNA(VLOOKUP($E:$E,'3'!$A:$D,3,0),"")</f>
        <v/>
      </c>
      <c r="Q2413" s="297" t="str">
        <f>_xlfn.IFNA(VLOOKUP($E:$E,'4'!$A:$F,3,0),"")</f>
        <v/>
      </c>
      <c r="R2413" s="297" t="str">
        <f>_xlfn.IFNA(VLOOKUP($E:$E,'5'!$A:$F,3,0),"")</f>
        <v/>
      </c>
      <c r="S2413" s="297" t="str">
        <f>_xlfn.IFNA(VLOOKUP($E:$E,'6'!$A:$F,3,0),"")</f>
        <v/>
      </c>
      <c r="T2413" s="313">
        <v>1</v>
      </c>
      <c r="U2413" s="313">
        <v>6</v>
      </c>
      <c r="V2413" s="313">
        <v>36</v>
      </c>
      <c r="W2413" s="314">
        <v>0.222</v>
      </c>
      <c r="X2413" s="315">
        <v>1.4583332999999999E-3</v>
      </c>
      <c r="Y2413" s="749">
        <v>790</v>
      </c>
      <c r="Z2413" s="282"/>
      <c r="AA2413" s="316" t="s">
        <v>10391</v>
      </c>
      <c r="AB2413" s="282" t="s">
        <v>9163</v>
      </c>
      <c r="AC2413" s="317" t="s">
        <v>2081</v>
      </c>
      <c r="AD2413" s="318" t="s">
        <v>4187</v>
      </c>
      <c r="AE2413" s="319">
        <v>0</v>
      </c>
      <c r="AF2413" s="319" t="s">
        <v>11282</v>
      </c>
      <c r="AG2413" s="320">
        <v>10.61</v>
      </c>
      <c r="AH2413" s="321">
        <f t="shared" si="417"/>
        <v>0</v>
      </c>
      <c r="AI2413" s="287">
        <f>_xlfn.IFNA(VLOOKUP(AD:AD,грп!B:C,2,0),0)</f>
        <v>0</v>
      </c>
      <c r="AJ2413" s="607">
        <v>12</v>
      </c>
      <c r="AK2413" s="672">
        <f t="shared" si="410"/>
        <v>0</v>
      </c>
      <c r="AL2413" s="174"/>
    </row>
    <row r="2414" spans="1:38" s="4" customFormat="1" ht="12" customHeight="1" outlineLevel="1" x14ac:dyDescent="0.35">
      <c r="A2414" s="307" t="s">
        <v>10402</v>
      </c>
      <c r="B2414" s="308" t="s">
        <v>7819</v>
      </c>
      <c r="C2414" s="309"/>
      <c r="D2414" s="310" t="s">
        <v>4401</v>
      </c>
      <c r="E2414" s="322" t="s">
        <v>4122</v>
      </c>
      <c r="F2414" s="293"/>
      <c r="G2414" s="293"/>
      <c r="H2414" s="294">
        <v>3</v>
      </c>
      <c r="I2414" s="294" t="str">
        <f>IFERROR(_xlfn.IFNA(VLOOKUP($D:$D,history!$I:$Y,3,0),VLOOKUP(E:E,history!$H:$Y,4,0)),"--")</f>
        <v>--</v>
      </c>
      <c r="J2414" s="282" t="s">
        <v>9870</v>
      </c>
      <c r="K2414" s="282" t="str">
        <f t="shared" si="414"/>
        <v/>
      </c>
      <c r="L2414" s="312">
        <f t="shared" si="415"/>
        <v>631.78</v>
      </c>
      <c r="M2414" s="312">
        <f t="shared" si="416"/>
        <v>957.24</v>
      </c>
      <c r="N2414" s="297" t="str">
        <f>_xlfn.IFNA(VLOOKUP($E:$E,'1'!$A:$E,3,0),"")</f>
        <v/>
      </c>
      <c r="O2414" s="297" t="str">
        <f>_xlfn.IFNA(VLOOKUP($E:$E,'2'!$A:$E,3,0),"")</f>
        <v/>
      </c>
      <c r="P2414" s="297" t="str">
        <f>_xlfn.IFNA(VLOOKUP($E:$E,'3'!$A:$D,3,0),"")</f>
        <v/>
      </c>
      <c r="Q2414" s="297" t="str">
        <f>_xlfn.IFNA(VLOOKUP($E:$E,'4'!$A:$F,3,0),"")</f>
        <v/>
      </c>
      <c r="R2414" s="297" t="str">
        <f>_xlfn.IFNA(VLOOKUP($E:$E,'5'!$A:$F,3,0),"")</f>
        <v/>
      </c>
      <c r="S2414" s="297" t="str">
        <f>_xlfn.IFNA(VLOOKUP($E:$E,'6'!$A:$F,3,0),"")</f>
        <v/>
      </c>
      <c r="T2414" s="313">
        <v>1</v>
      </c>
      <c r="U2414" s="313">
        <v>5</v>
      </c>
      <c r="V2414" s="313">
        <v>60</v>
      </c>
      <c r="W2414" s="314">
        <v>0.18</v>
      </c>
      <c r="X2414" s="315">
        <v>1.6458333000000001E-3</v>
      </c>
      <c r="Y2414" s="749">
        <v>910</v>
      </c>
      <c r="Z2414" s="282"/>
      <c r="AA2414" s="316" t="s">
        <v>393</v>
      </c>
      <c r="AB2414" s="282" t="s">
        <v>9163</v>
      </c>
      <c r="AC2414" s="317" t="s">
        <v>2081</v>
      </c>
      <c r="AD2414" s="318" t="s">
        <v>4187</v>
      </c>
      <c r="AE2414" s="319">
        <v>0</v>
      </c>
      <c r="AF2414" s="319" t="s">
        <v>11282</v>
      </c>
      <c r="AG2414" s="320">
        <v>12</v>
      </c>
      <c r="AH2414" s="321">
        <f t="shared" si="417"/>
        <v>0</v>
      </c>
      <c r="AI2414" s="287">
        <f>_xlfn.IFNA(VLOOKUP(AD:AD,грп!B:C,2,0),0)</f>
        <v>0</v>
      </c>
      <c r="AJ2414" s="607">
        <v>10</v>
      </c>
      <c r="AK2414" s="672">
        <f t="shared" si="410"/>
        <v>0</v>
      </c>
      <c r="AL2414" s="174"/>
    </row>
    <row r="2415" spans="1:38" s="4" customFormat="1" ht="12" customHeight="1" outlineLevel="1" x14ac:dyDescent="0.35">
      <c r="A2415" s="307" t="s">
        <v>10402</v>
      </c>
      <c r="B2415" s="308" t="s">
        <v>7820</v>
      </c>
      <c r="C2415" s="309"/>
      <c r="D2415" s="310" t="s">
        <v>4402</v>
      </c>
      <c r="E2415" s="322" t="s">
        <v>4123</v>
      </c>
      <c r="F2415" s="293"/>
      <c r="G2415" s="293"/>
      <c r="H2415" s="294">
        <v>18</v>
      </c>
      <c r="I2415" s="294" t="str">
        <f>IFERROR(_xlfn.IFNA(VLOOKUP($D:$D,history!$I:$Y,3,0),VLOOKUP(E:E,history!$H:$Y,4,0)),"--")</f>
        <v>--</v>
      </c>
      <c r="J2415" s="282" t="s">
        <v>9870</v>
      </c>
      <c r="K2415" s="282" t="str">
        <f t="shared" si="414"/>
        <v/>
      </c>
      <c r="L2415" s="312">
        <f t="shared" si="415"/>
        <v>606.51</v>
      </c>
      <c r="M2415" s="312">
        <f t="shared" si="416"/>
        <v>918.95</v>
      </c>
      <c r="N2415" s="297" t="str">
        <f>_xlfn.IFNA(VLOOKUP($E:$E,'1'!$A:$E,3,0),"")</f>
        <v/>
      </c>
      <c r="O2415" s="297" t="str">
        <f>_xlfn.IFNA(VLOOKUP($E:$E,'2'!$A:$E,3,0),"")</f>
        <v/>
      </c>
      <c r="P2415" s="297" t="str">
        <f>_xlfn.IFNA(VLOOKUP($E:$E,'3'!$A:$D,3,0),"")</f>
        <v/>
      </c>
      <c r="Q2415" s="297" t="str">
        <f>_xlfn.IFNA(VLOOKUP($E:$E,'4'!$A:$F,3,0),"")</f>
        <v/>
      </c>
      <c r="R2415" s="297" t="str">
        <f>_xlfn.IFNA(VLOOKUP($E:$E,'5'!$A:$F,3,0),"")</f>
        <v/>
      </c>
      <c r="S2415" s="297" t="str">
        <f>_xlfn.IFNA(VLOOKUP($E:$E,'6'!$A:$F,3,0),"")</f>
        <v/>
      </c>
      <c r="T2415" s="313">
        <v>1</v>
      </c>
      <c r="U2415" s="313">
        <v>5</v>
      </c>
      <c r="V2415" s="313">
        <v>60</v>
      </c>
      <c r="W2415" s="314">
        <v>0.19500000000000001</v>
      </c>
      <c r="X2415" s="315">
        <v>1.6458333000000001E-3</v>
      </c>
      <c r="Y2415" s="749">
        <v>870</v>
      </c>
      <c r="Z2415" s="282"/>
      <c r="AA2415" s="316" t="s">
        <v>393</v>
      </c>
      <c r="AB2415" s="282" t="s">
        <v>9163</v>
      </c>
      <c r="AC2415" s="317" t="s">
        <v>2081</v>
      </c>
      <c r="AD2415" s="318" t="s">
        <v>4187</v>
      </c>
      <c r="AE2415" s="319">
        <v>0</v>
      </c>
      <c r="AF2415" s="319" t="s">
        <v>11282</v>
      </c>
      <c r="AG2415" s="320">
        <v>11.52</v>
      </c>
      <c r="AH2415" s="321">
        <f t="shared" si="417"/>
        <v>0</v>
      </c>
      <c r="AI2415" s="287">
        <f>_xlfn.IFNA(VLOOKUP(AD:AD,грп!B:C,2,0),0)</f>
        <v>0</v>
      </c>
      <c r="AJ2415" s="607">
        <v>10</v>
      </c>
      <c r="AK2415" s="672">
        <f t="shared" si="410"/>
        <v>0</v>
      </c>
      <c r="AL2415" s="174"/>
    </row>
    <row r="2416" spans="1:38" s="4" customFormat="1" ht="12" customHeight="1" outlineLevel="1" x14ac:dyDescent="0.35">
      <c r="A2416" s="307" t="s">
        <v>10402</v>
      </c>
      <c r="B2416" s="308" t="s">
        <v>7821</v>
      </c>
      <c r="C2416" s="309"/>
      <c r="D2416" s="310" t="s">
        <v>4403</v>
      </c>
      <c r="E2416" s="322" t="s">
        <v>4124</v>
      </c>
      <c r="F2416" s="293"/>
      <c r="G2416" s="293"/>
      <c r="H2416" s="294">
        <v>5</v>
      </c>
      <c r="I2416" s="294" t="str">
        <f>IFERROR(_xlfn.IFNA(VLOOKUP($D:$D,history!$I:$Y,3,0),VLOOKUP(E:E,history!$H:$Y,4,0)),"--")</f>
        <v>--</v>
      </c>
      <c r="J2416" s="282" t="s">
        <v>9869</v>
      </c>
      <c r="K2416" s="282" t="str">
        <f t="shared" si="414"/>
        <v/>
      </c>
      <c r="L2416" s="312">
        <f t="shared" si="415"/>
        <v>713.91</v>
      </c>
      <c r="M2416" s="312">
        <f t="shared" si="416"/>
        <v>1081.68</v>
      </c>
      <c r="N2416" s="297" t="str">
        <f>_xlfn.IFNA(VLOOKUP($E:$E,'1'!$A:$E,3,0),"")</f>
        <v/>
      </c>
      <c r="O2416" s="297" t="str">
        <f>_xlfn.IFNA(VLOOKUP($E:$E,'2'!$A:$E,3,0),"")</f>
        <v/>
      </c>
      <c r="P2416" s="297" t="str">
        <f>_xlfn.IFNA(VLOOKUP($E:$E,'3'!$A:$D,3,0),"")</f>
        <v/>
      </c>
      <c r="Q2416" s="297" t="str">
        <f>_xlfn.IFNA(VLOOKUP($E:$E,'4'!$A:$F,3,0),"")</f>
        <v/>
      </c>
      <c r="R2416" s="297" t="str">
        <f>_xlfn.IFNA(VLOOKUP($E:$E,'5'!$A:$F,3,0),"")</f>
        <v/>
      </c>
      <c r="S2416" s="297" t="str">
        <f>_xlfn.IFNA(VLOOKUP($E:$E,'6'!$A:$F,3,0),"")</f>
        <v/>
      </c>
      <c r="T2416" s="313">
        <v>1</v>
      </c>
      <c r="U2416" s="313">
        <v>5</v>
      </c>
      <c r="V2416" s="313">
        <v>20</v>
      </c>
      <c r="W2416" s="314">
        <v>0.25800000000000001</v>
      </c>
      <c r="X2416" s="315">
        <v>2.0999999999999999E-3</v>
      </c>
      <c r="Y2416" s="749">
        <v>1030</v>
      </c>
      <c r="Z2416" s="282"/>
      <c r="AA2416" s="316" t="s">
        <v>393</v>
      </c>
      <c r="AB2416" s="282" t="s">
        <v>9163</v>
      </c>
      <c r="AC2416" s="317" t="s">
        <v>2081</v>
      </c>
      <c r="AD2416" s="318" t="s">
        <v>4187</v>
      </c>
      <c r="AE2416" s="319">
        <v>0</v>
      </c>
      <c r="AF2416" s="319" t="s">
        <v>11282</v>
      </c>
      <c r="AG2416" s="320">
        <v>13.56</v>
      </c>
      <c r="AH2416" s="321">
        <f t="shared" si="417"/>
        <v>0</v>
      </c>
      <c r="AI2416" s="287">
        <f>_xlfn.IFNA(VLOOKUP(AD:AD,грп!B:C,2,0),0)</f>
        <v>0</v>
      </c>
      <c r="AJ2416" s="607">
        <v>25</v>
      </c>
      <c r="AK2416" s="672">
        <f t="shared" si="410"/>
        <v>0</v>
      </c>
      <c r="AL2416" s="174"/>
    </row>
    <row r="2417" spans="1:38" s="4" customFormat="1" ht="12" customHeight="1" outlineLevel="1" x14ac:dyDescent="0.35">
      <c r="A2417" s="307" t="s">
        <v>10402</v>
      </c>
      <c r="B2417" s="308" t="s">
        <v>7822</v>
      </c>
      <c r="C2417" s="309"/>
      <c r="D2417" s="310" t="s">
        <v>4376</v>
      </c>
      <c r="E2417" s="322" t="s">
        <v>4125</v>
      </c>
      <c r="F2417" s="293"/>
      <c r="G2417" s="293"/>
      <c r="H2417" s="294">
        <v>14</v>
      </c>
      <c r="I2417" s="294" t="str">
        <f>IFERROR(_xlfn.IFNA(VLOOKUP($D:$D,history!$I:$Y,3,0),VLOOKUP(E:E,history!$H:$Y,4,0)),"--")</f>
        <v>--</v>
      </c>
      <c r="J2417" s="282" t="s">
        <v>5946</v>
      </c>
      <c r="K2417" s="282" t="str">
        <f t="shared" si="414"/>
        <v/>
      </c>
      <c r="L2417" s="312">
        <f t="shared" si="415"/>
        <v>1471.52</v>
      </c>
      <c r="M2417" s="312">
        <f t="shared" si="416"/>
        <v>2229.5700000000002</v>
      </c>
      <c r="N2417" s="297" t="str">
        <f>_xlfn.IFNA(VLOOKUP($E:$E,'1'!$A:$E,3,0),"")</f>
        <v/>
      </c>
      <c r="O2417" s="297" t="str">
        <f>_xlfn.IFNA(VLOOKUP($E:$E,'2'!$A:$E,3,0),"")</f>
        <v/>
      </c>
      <c r="P2417" s="297" t="str">
        <f>_xlfn.IFNA(VLOOKUP($E:$E,'3'!$A:$D,3,0),"")</f>
        <v/>
      </c>
      <c r="Q2417" s="297" t="str">
        <f>_xlfn.IFNA(VLOOKUP($E:$E,'4'!$A:$F,3,0),"")</f>
        <v/>
      </c>
      <c r="R2417" s="297" t="str">
        <f>_xlfn.IFNA(VLOOKUP($E:$E,'5'!$A:$F,3,0),"")</f>
        <v/>
      </c>
      <c r="S2417" s="297" t="str">
        <f>_xlfn.IFNA(VLOOKUP($E:$E,'6'!$A:$F,3,0),"")</f>
        <v/>
      </c>
      <c r="T2417" s="313">
        <v>1</v>
      </c>
      <c r="U2417" s="313">
        <v>5</v>
      </c>
      <c r="V2417" s="313">
        <v>20</v>
      </c>
      <c r="W2417" s="314">
        <v>0.51500000000000001</v>
      </c>
      <c r="X2417" s="315">
        <v>2.0999999999999999E-3</v>
      </c>
      <c r="Y2417" s="749">
        <v>2120</v>
      </c>
      <c r="Z2417" s="282"/>
      <c r="AA2417" s="316" t="s">
        <v>10390</v>
      </c>
      <c r="AB2417" s="282" t="s">
        <v>9163</v>
      </c>
      <c r="AC2417" s="317" t="s">
        <v>2081</v>
      </c>
      <c r="AD2417" s="318" t="s">
        <v>4187</v>
      </c>
      <c r="AE2417" s="319">
        <v>0</v>
      </c>
      <c r="AF2417" s="319" t="s">
        <v>11282</v>
      </c>
      <c r="AG2417" s="320">
        <v>27.95</v>
      </c>
      <c r="AH2417" s="321">
        <f t="shared" si="417"/>
        <v>0</v>
      </c>
      <c r="AI2417" s="287">
        <f>_xlfn.IFNA(VLOOKUP(AD:AD,грп!B:C,2,0),0)</f>
        <v>0</v>
      </c>
      <c r="AJ2417" s="607">
        <v>0</v>
      </c>
      <c r="AK2417" s="672">
        <f t="shared" ref="AK2417:AK2480" si="418">C2417</f>
        <v>0</v>
      </c>
      <c r="AL2417" s="174"/>
    </row>
    <row r="2418" spans="1:38" s="4" customFormat="1" ht="12" customHeight="1" outlineLevel="1" x14ac:dyDescent="0.35">
      <c r="A2418" s="307" t="s">
        <v>10402</v>
      </c>
      <c r="B2418" s="308" t="s">
        <v>7823</v>
      </c>
      <c r="C2418" s="309"/>
      <c r="D2418" s="310" t="s">
        <v>4126</v>
      </c>
      <c r="E2418" s="322" t="s">
        <v>4127</v>
      </c>
      <c r="F2418" s="293"/>
      <c r="G2418" s="293"/>
      <c r="H2418" s="294">
        <v>13</v>
      </c>
      <c r="I2418" s="294" t="str">
        <f>IFERROR(_xlfn.IFNA(VLOOKUP($D:$D,history!$I:$Y,3,0),VLOOKUP(E:E,history!$H:$Y,4,0)),"--")</f>
        <v>--</v>
      </c>
      <c r="J2418" s="282" t="s">
        <v>5946</v>
      </c>
      <c r="K2418" s="282" t="str">
        <f t="shared" si="414"/>
        <v/>
      </c>
      <c r="L2418" s="312">
        <f t="shared" si="415"/>
        <v>294.3</v>
      </c>
      <c r="M2418" s="312">
        <f t="shared" si="416"/>
        <v>445.91</v>
      </c>
      <c r="N2418" s="297" t="str">
        <f>_xlfn.IFNA(VLOOKUP($E:$E,'1'!$A:$E,3,0),"")</f>
        <v/>
      </c>
      <c r="O2418" s="297" t="str">
        <f>_xlfn.IFNA(VLOOKUP($E:$E,'2'!$A:$E,3,0),"")</f>
        <v/>
      </c>
      <c r="P2418" s="297" t="str">
        <f>_xlfn.IFNA(VLOOKUP($E:$E,'3'!$A:$D,3,0),"")</f>
        <v/>
      </c>
      <c r="Q2418" s="297" t="str">
        <f>_xlfn.IFNA(VLOOKUP($E:$E,'4'!$A:$F,3,0),"")</f>
        <v/>
      </c>
      <c r="R2418" s="297" t="str">
        <f>_xlfn.IFNA(VLOOKUP($E:$E,'5'!$A:$F,3,0),"")</f>
        <v/>
      </c>
      <c r="S2418" s="297" t="str">
        <f>_xlfn.IFNA(VLOOKUP($E:$E,'6'!$A:$F,3,0),"")</f>
        <v/>
      </c>
      <c r="T2418" s="313">
        <v>1</v>
      </c>
      <c r="U2418" s="313">
        <v>10</v>
      </c>
      <c r="V2418" s="313">
        <v>200</v>
      </c>
      <c r="W2418" s="314">
        <v>7.6999999999999999E-2</v>
      </c>
      <c r="X2418" s="315">
        <v>3.666667E-4</v>
      </c>
      <c r="Y2418" s="749">
        <v>420</v>
      </c>
      <c r="Z2418" s="282"/>
      <c r="AA2418" s="316" t="s">
        <v>10390</v>
      </c>
      <c r="AB2418" s="282" t="s">
        <v>9163</v>
      </c>
      <c r="AC2418" s="317" t="s">
        <v>2081</v>
      </c>
      <c r="AD2418" s="318" t="s">
        <v>4187</v>
      </c>
      <c r="AE2418" s="319">
        <v>0</v>
      </c>
      <c r="AF2418" s="319" t="s">
        <v>11282</v>
      </c>
      <c r="AG2418" s="320">
        <v>5.59</v>
      </c>
      <c r="AH2418" s="321">
        <f t="shared" si="417"/>
        <v>0</v>
      </c>
      <c r="AI2418" s="287">
        <f>_xlfn.IFNA(VLOOKUP(AD:AD,грп!B:C,2,0),0)</f>
        <v>0</v>
      </c>
      <c r="AJ2418" s="607">
        <v>19</v>
      </c>
      <c r="AK2418" s="672">
        <f t="shared" si="418"/>
        <v>0</v>
      </c>
      <c r="AL2418" s="174"/>
    </row>
    <row r="2419" spans="1:38" s="4" customFormat="1" ht="12" customHeight="1" outlineLevel="1" x14ac:dyDescent="0.35">
      <c r="A2419" s="307" t="s">
        <v>10402</v>
      </c>
      <c r="B2419" s="308" t="s">
        <v>7824</v>
      </c>
      <c r="C2419" s="309"/>
      <c r="D2419" s="310" t="s">
        <v>4377</v>
      </c>
      <c r="E2419" s="322" t="s">
        <v>4128</v>
      </c>
      <c r="F2419" s="293"/>
      <c r="G2419" s="293"/>
      <c r="H2419" s="294">
        <v>3</v>
      </c>
      <c r="I2419" s="294" t="str">
        <f>IFERROR(_xlfn.IFNA(VLOOKUP($D:$D,history!$I:$Y,3,0),VLOOKUP(E:E,history!$H:$Y,4,0)),"--")</f>
        <v>--</v>
      </c>
      <c r="J2419" s="282" t="s">
        <v>9870</v>
      </c>
      <c r="K2419" s="282" t="str">
        <f t="shared" si="414"/>
        <v/>
      </c>
      <c r="L2419" s="312">
        <f t="shared" si="415"/>
        <v>359.59</v>
      </c>
      <c r="M2419" s="312">
        <f t="shared" si="416"/>
        <v>544.83000000000004</v>
      </c>
      <c r="N2419" s="297" t="str">
        <f>_xlfn.IFNA(VLOOKUP($E:$E,'1'!$A:$E,3,0),"")</f>
        <v/>
      </c>
      <c r="O2419" s="297" t="str">
        <f>_xlfn.IFNA(VLOOKUP($E:$E,'2'!$A:$E,3,0),"")</f>
        <v/>
      </c>
      <c r="P2419" s="297" t="str">
        <f>_xlfn.IFNA(VLOOKUP($E:$E,'3'!$A:$D,3,0),"")</f>
        <v/>
      </c>
      <c r="Q2419" s="297" t="str">
        <f>_xlfn.IFNA(VLOOKUP($E:$E,'4'!$A:$F,3,0),"")</f>
        <v/>
      </c>
      <c r="R2419" s="297" t="str">
        <f>_xlfn.IFNA(VLOOKUP($E:$E,'5'!$A:$F,3,0),"")</f>
        <v/>
      </c>
      <c r="S2419" s="297" t="str">
        <f>_xlfn.IFNA(VLOOKUP($E:$E,'6'!$A:$F,3,0),"")</f>
        <v/>
      </c>
      <c r="T2419" s="313">
        <v>1</v>
      </c>
      <c r="U2419" s="313">
        <v>10</v>
      </c>
      <c r="V2419" s="313">
        <v>200</v>
      </c>
      <c r="W2419" s="314">
        <v>8.3000000000000004E-2</v>
      </c>
      <c r="X2419" s="315">
        <v>3.6000000000000002E-4</v>
      </c>
      <c r="Y2419" s="749">
        <v>520</v>
      </c>
      <c r="Z2419" s="282"/>
      <c r="AA2419" s="316" t="s">
        <v>393</v>
      </c>
      <c r="AB2419" s="282" t="s">
        <v>9163</v>
      </c>
      <c r="AC2419" s="317" t="s">
        <v>2081</v>
      </c>
      <c r="AD2419" s="318" t="s">
        <v>4187</v>
      </c>
      <c r="AE2419" s="319">
        <v>0</v>
      </c>
      <c r="AF2419" s="319" t="s">
        <v>11282</v>
      </c>
      <c r="AG2419" s="320">
        <v>6.83</v>
      </c>
      <c r="AH2419" s="321">
        <f t="shared" si="417"/>
        <v>0</v>
      </c>
      <c r="AI2419" s="287">
        <f>_xlfn.IFNA(VLOOKUP(AD:AD,грп!B:C,2,0),0)</f>
        <v>0</v>
      </c>
      <c r="AJ2419" s="607">
        <v>10</v>
      </c>
      <c r="AK2419" s="672">
        <f t="shared" si="418"/>
        <v>0</v>
      </c>
      <c r="AL2419" s="174"/>
    </row>
    <row r="2420" spans="1:38" s="4" customFormat="1" ht="12" customHeight="1" outlineLevel="1" x14ac:dyDescent="0.35">
      <c r="A2420" s="307" t="s">
        <v>10402</v>
      </c>
      <c r="B2420" s="308" t="s">
        <v>7825</v>
      </c>
      <c r="C2420" s="309"/>
      <c r="D2420" s="310" t="s">
        <v>4378</v>
      </c>
      <c r="E2420" s="322" t="s">
        <v>4129</v>
      </c>
      <c r="F2420" s="293"/>
      <c r="G2420" s="293"/>
      <c r="H2420" s="294">
        <v>16</v>
      </c>
      <c r="I2420" s="294" t="str">
        <f>IFERROR(_xlfn.IFNA(VLOOKUP($D:$D,history!$I:$Y,3,0),VLOOKUP(E:E,history!$H:$Y,4,0)),"--")</f>
        <v>--</v>
      </c>
      <c r="J2420" s="282" t="s">
        <v>5946</v>
      </c>
      <c r="K2420" s="282" t="str">
        <f t="shared" si="414"/>
        <v/>
      </c>
      <c r="L2420" s="312">
        <f t="shared" si="415"/>
        <v>368.54</v>
      </c>
      <c r="M2420" s="312">
        <f t="shared" si="416"/>
        <v>558.39</v>
      </c>
      <c r="N2420" s="297" t="str">
        <f>_xlfn.IFNA(VLOOKUP($E:$E,'1'!$A:$E,3,0),"")</f>
        <v/>
      </c>
      <c r="O2420" s="297" t="str">
        <f>_xlfn.IFNA(VLOOKUP($E:$E,'2'!$A:$E,3,0),"")</f>
        <v/>
      </c>
      <c r="P2420" s="297" t="str">
        <f>_xlfn.IFNA(VLOOKUP($E:$E,'3'!$A:$D,3,0),"")</f>
        <v/>
      </c>
      <c r="Q2420" s="297" t="str">
        <f>_xlfn.IFNA(VLOOKUP($E:$E,'4'!$A:$F,3,0),"")</f>
        <v/>
      </c>
      <c r="R2420" s="297" t="str">
        <f>_xlfn.IFNA(VLOOKUP($E:$E,'5'!$A:$F,3,0),"")</f>
        <v/>
      </c>
      <c r="S2420" s="297" t="str">
        <f>_xlfn.IFNA(VLOOKUP($E:$E,'6'!$A:$F,3,0),"")</f>
        <v/>
      </c>
      <c r="T2420" s="313">
        <v>1</v>
      </c>
      <c r="U2420" s="313">
        <v>10</v>
      </c>
      <c r="V2420" s="313">
        <v>120</v>
      </c>
      <c r="W2420" s="314">
        <v>8.8999999999999996E-2</v>
      </c>
      <c r="X2420" s="315">
        <v>4.1666670000000002E-4</v>
      </c>
      <c r="Y2420" s="749">
        <v>530</v>
      </c>
      <c r="Z2420" s="282"/>
      <c r="AA2420" s="316" t="s">
        <v>10391</v>
      </c>
      <c r="AB2420" s="282" t="s">
        <v>9163</v>
      </c>
      <c r="AC2420" s="317" t="s">
        <v>2081</v>
      </c>
      <c r="AD2420" s="318" t="s">
        <v>4187</v>
      </c>
      <c r="AE2420" s="319">
        <v>0</v>
      </c>
      <c r="AF2420" s="319" t="s">
        <v>11282</v>
      </c>
      <c r="AG2420" s="320">
        <v>7</v>
      </c>
      <c r="AH2420" s="321">
        <f t="shared" si="417"/>
        <v>0</v>
      </c>
      <c r="AI2420" s="287">
        <f>_xlfn.IFNA(VLOOKUP(AD:AD,грп!B:C,2,0),0)</f>
        <v>0</v>
      </c>
      <c r="AJ2420" s="607">
        <v>0</v>
      </c>
      <c r="AK2420" s="672">
        <f t="shared" si="418"/>
        <v>0</v>
      </c>
      <c r="AL2420" s="174"/>
    </row>
    <row r="2421" spans="1:38" s="4" customFormat="1" ht="12" customHeight="1" outlineLevel="1" x14ac:dyDescent="0.35">
      <c r="A2421" s="307" t="s">
        <v>10402</v>
      </c>
      <c r="B2421" s="308" t="s">
        <v>7826</v>
      </c>
      <c r="C2421" s="309"/>
      <c r="D2421" s="310" t="s">
        <v>4379</v>
      </c>
      <c r="E2421" s="322" t="s">
        <v>4130</v>
      </c>
      <c r="F2421" s="293"/>
      <c r="G2421" s="293"/>
      <c r="H2421" s="294">
        <v>4</v>
      </c>
      <c r="I2421" s="294" t="str">
        <f>IFERROR(_xlfn.IFNA(VLOOKUP($D:$D,history!$I:$Y,3,0),VLOOKUP(E:E,history!$H:$Y,4,0)),"--")</f>
        <v>--</v>
      </c>
      <c r="J2421" s="282" t="s">
        <v>9870</v>
      </c>
      <c r="K2421" s="282" t="str">
        <f t="shared" si="414"/>
        <v/>
      </c>
      <c r="L2421" s="312">
        <f t="shared" si="415"/>
        <v>490.16</v>
      </c>
      <c r="M2421" s="312">
        <f t="shared" si="416"/>
        <v>742.66</v>
      </c>
      <c r="N2421" s="297" t="str">
        <f>_xlfn.IFNA(VLOOKUP($E:$E,'1'!$A:$E,3,0),"")</f>
        <v/>
      </c>
      <c r="O2421" s="297" t="str">
        <f>_xlfn.IFNA(VLOOKUP($E:$E,'2'!$A:$E,3,0),"")</f>
        <v/>
      </c>
      <c r="P2421" s="297" t="str">
        <f>_xlfn.IFNA(VLOOKUP($E:$E,'3'!$A:$D,3,0),"")</f>
        <v/>
      </c>
      <c r="Q2421" s="297" t="str">
        <f>_xlfn.IFNA(VLOOKUP($E:$E,'4'!$A:$F,3,0),"")</f>
        <v/>
      </c>
      <c r="R2421" s="297" t="str">
        <f>_xlfn.IFNA(VLOOKUP($E:$E,'5'!$A:$F,3,0),"")</f>
        <v/>
      </c>
      <c r="S2421" s="297" t="str">
        <f>_xlfn.IFNA(VLOOKUP($E:$E,'6'!$A:$F,3,0),"")</f>
        <v/>
      </c>
      <c r="T2421" s="313">
        <v>1</v>
      </c>
      <c r="U2421" s="313">
        <v>10</v>
      </c>
      <c r="V2421" s="313">
        <v>120</v>
      </c>
      <c r="W2421" s="314">
        <v>0.10100000000000001</v>
      </c>
      <c r="X2421" s="315">
        <v>4.0624999999999998E-4</v>
      </c>
      <c r="Y2421" s="749">
        <v>710</v>
      </c>
      <c r="Z2421" s="282"/>
      <c r="AA2421" s="316" t="s">
        <v>393</v>
      </c>
      <c r="AB2421" s="282" t="s">
        <v>9163</v>
      </c>
      <c r="AC2421" s="317" t="s">
        <v>2081</v>
      </c>
      <c r="AD2421" s="318" t="s">
        <v>4187</v>
      </c>
      <c r="AE2421" s="319">
        <v>0</v>
      </c>
      <c r="AF2421" s="319" t="s">
        <v>11282</v>
      </c>
      <c r="AG2421" s="320">
        <v>9.31</v>
      </c>
      <c r="AH2421" s="321">
        <f t="shared" si="417"/>
        <v>0</v>
      </c>
      <c r="AI2421" s="287">
        <f>_xlfn.IFNA(VLOOKUP(AD:AD,грп!B:C,2,0),0)</f>
        <v>0</v>
      </c>
      <c r="AJ2421" s="607">
        <v>10</v>
      </c>
      <c r="AK2421" s="672">
        <f t="shared" si="418"/>
        <v>0</v>
      </c>
      <c r="AL2421" s="174"/>
    </row>
    <row r="2422" spans="1:38" s="4" customFormat="1" ht="12" customHeight="1" outlineLevel="1" x14ac:dyDescent="0.35">
      <c r="A2422" s="307" t="s">
        <v>10402</v>
      </c>
      <c r="B2422" s="308" t="s">
        <v>7827</v>
      </c>
      <c r="C2422" s="309"/>
      <c r="D2422" s="310" t="s">
        <v>4380</v>
      </c>
      <c r="E2422" s="322" t="s">
        <v>4131</v>
      </c>
      <c r="F2422" s="293"/>
      <c r="G2422" s="293"/>
      <c r="H2422" s="294">
        <v>16</v>
      </c>
      <c r="I2422" s="294" t="str">
        <f>IFERROR(_xlfn.IFNA(VLOOKUP($D:$D,history!$I:$Y,3,0),VLOOKUP(E:E,history!$H:$Y,4,0)),"--")</f>
        <v>--</v>
      </c>
      <c r="J2422" s="282" t="s">
        <v>5946</v>
      </c>
      <c r="K2422" s="282" t="str">
        <f t="shared" si="414"/>
        <v/>
      </c>
      <c r="L2422" s="312">
        <f t="shared" si="415"/>
        <v>490.68</v>
      </c>
      <c r="M2422" s="312">
        <f t="shared" si="416"/>
        <v>743.46</v>
      </c>
      <c r="N2422" s="297" t="str">
        <f>_xlfn.IFNA(VLOOKUP($E:$E,'1'!$A:$E,3,0),"")</f>
        <v/>
      </c>
      <c r="O2422" s="297" t="str">
        <f>_xlfn.IFNA(VLOOKUP($E:$E,'2'!$A:$E,3,0),"")</f>
        <v/>
      </c>
      <c r="P2422" s="297" t="str">
        <f>_xlfn.IFNA(VLOOKUP($E:$E,'3'!$A:$D,3,0),"")</f>
        <v/>
      </c>
      <c r="Q2422" s="297" t="str">
        <f>_xlfn.IFNA(VLOOKUP($E:$E,'4'!$A:$F,3,0),"")</f>
        <v/>
      </c>
      <c r="R2422" s="297" t="str">
        <f>_xlfn.IFNA(VLOOKUP($E:$E,'5'!$A:$F,3,0),"")</f>
        <v/>
      </c>
      <c r="S2422" s="297" t="str">
        <f>_xlfn.IFNA(VLOOKUP($E:$E,'6'!$A:$F,3,0),"")</f>
        <v/>
      </c>
      <c r="T2422" s="313">
        <v>1</v>
      </c>
      <c r="U2422" s="313">
        <v>10</v>
      </c>
      <c r="V2422" s="313">
        <v>120</v>
      </c>
      <c r="W2422" s="314">
        <v>0.109</v>
      </c>
      <c r="X2422" s="315">
        <v>4.1666670000000002E-4</v>
      </c>
      <c r="Y2422" s="749">
        <v>710</v>
      </c>
      <c r="Z2422" s="282"/>
      <c r="AA2422" s="316" t="s">
        <v>10391</v>
      </c>
      <c r="AB2422" s="282" t="s">
        <v>9163</v>
      </c>
      <c r="AC2422" s="317" t="s">
        <v>2081</v>
      </c>
      <c r="AD2422" s="318" t="s">
        <v>4187</v>
      </c>
      <c r="AE2422" s="319">
        <v>0</v>
      </c>
      <c r="AF2422" s="319" t="s">
        <v>11282</v>
      </c>
      <c r="AG2422" s="320">
        <v>9.32</v>
      </c>
      <c r="AH2422" s="321">
        <f t="shared" si="417"/>
        <v>0</v>
      </c>
      <c r="AI2422" s="287">
        <f>_xlfn.IFNA(VLOOKUP(AD:AD,грп!B:C,2,0),0)</f>
        <v>0</v>
      </c>
      <c r="AJ2422" s="607">
        <v>0</v>
      </c>
      <c r="AK2422" s="672">
        <f t="shared" si="418"/>
        <v>0</v>
      </c>
      <c r="AL2422" s="174"/>
    </row>
    <row r="2423" spans="1:38" s="4" customFormat="1" ht="12" customHeight="1" outlineLevel="1" x14ac:dyDescent="0.35">
      <c r="A2423" s="307" t="s">
        <v>10402</v>
      </c>
      <c r="B2423" s="308" t="s">
        <v>7828</v>
      </c>
      <c r="C2423" s="309"/>
      <c r="D2423" s="310" t="s">
        <v>4381</v>
      </c>
      <c r="E2423" s="322" t="s">
        <v>4132</v>
      </c>
      <c r="F2423" s="293"/>
      <c r="G2423" s="293"/>
      <c r="H2423" s="294"/>
      <c r="I2423" s="294" t="str">
        <f>IFERROR(_xlfn.IFNA(VLOOKUP($D:$D,history!$I:$Y,3,0),VLOOKUP(E:E,history!$H:$Y,4,0)),"--")</f>
        <v>--</v>
      </c>
      <c r="J2423" s="282" t="s">
        <v>9869</v>
      </c>
      <c r="K2423" s="282" t="str">
        <f t="shared" si="414"/>
        <v/>
      </c>
      <c r="L2423" s="312">
        <f t="shared" si="415"/>
        <v>540.70000000000005</v>
      </c>
      <c r="M2423" s="312">
        <f t="shared" si="416"/>
        <v>819.24</v>
      </c>
      <c r="N2423" s="297" t="str">
        <f>_xlfn.IFNA(VLOOKUP($E:$E,'1'!$A:$E,3,0),"")</f>
        <v/>
      </c>
      <c r="O2423" s="297" t="str">
        <f>_xlfn.IFNA(VLOOKUP($E:$E,'2'!$A:$E,3,0),"")</f>
        <v/>
      </c>
      <c r="P2423" s="297" t="str">
        <f>_xlfn.IFNA(VLOOKUP($E:$E,'3'!$A:$D,3,0),"")</f>
        <v/>
      </c>
      <c r="Q2423" s="297" t="str">
        <f>_xlfn.IFNA(VLOOKUP($E:$E,'4'!$A:$F,3,0),"")</f>
        <v/>
      </c>
      <c r="R2423" s="297" t="str">
        <f>_xlfn.IFNA(VLOOKUP($E:$E,'5'!$A:$F,3,0),"")</f>
        <v/>
      </c>
      <c r="S2423" s="297" t="str">
        <f>_xlfn.IFNA(VLOOKUP($E:$E,'6'!$A:$F,3,0),"")</f>
        <v/>
      </c>
      <c r="T2423" s="313">
        <v>1</v>
      </c>
      <c r="U2423" s="313">
        <v>5</v>
      </c>
      <c r="V2423" s="313">
        <v>60</v>
      </c>
      <c r="W2423" s="314">
        <v>0.13500000000000001</v>
      </c>
      <c r="X2423" s="315">
        <v>8.1481480000000002E-4</v>
      </c>
      <c r="Y2423" s="749">
        <v>780</v>
      </c>
      <c r="Z2423" s="282"/>
      <c r="AA2423" s="316" t="s">
        <v>10391</v>
      </c>
      <c r="AB2423" s="282" t="s">
        <v>9163</v>
      </c>
      <c r="AC2423" s="317" t="s">
        <v>2081</v>
      </c>
      <c r="AD2423" s="318" t="s">
        <v>4187</v>
      </c>
      <c r="AE2423" s="319">
        <v>0</v>
      </c>
      <c r="AF2423" s="319" t="s">
        <v>11282</v>
      </c>
      <c r="AG2423" s="320">
        <v>10.27</v>
      </c>
      <c r="AH2423" s="321">
        <f t="shared" si="417"/>
        <v>0</v>
      </c>
      <c r="AI2423" s="287">
        <f>_xlfn.IFNA(VLOOKUP(AD:AD,грп!B:C,2,0),0)</f>
        <v>0</v>
      </c>
      <c r="AJ2423" s="607">
        <v>0</v>
      </c>
      <c r="AK2423" s="672">
        <f t="shared" si="418"/>
        <v>0</v>
      </c>
      <c r="AL2423" s="174"/>
    </row>
    <row r="2424" spans="1:38" s="4" customFormat="1" ht="12" customHeight="1" outlineLevel="1" x14ac:dyDescent="0.35">
      <c r="A2424" s="307" t="s">
        <v>10402</v>
      </c>
      <c r="B2424" s="308" t="s">
        <v>7829</v>
      </c>
      <c r="C2424" s="309"/>
      <c r="D2424" s="310" t="s">
        <v>4382</v>
      </c>
      <c r="E2424" s="322" t="s">
        <v>4133</v>
      </c>
      <c r="F2424" s="293"/>
      <c r="G2424" s="293"/>
      <c r="H2424" s="294">
        <v>4</v>
      </c>
      <c r="I2424" s="294" t="str">
        <f>IFERROR(_xlfn.IFNA(VLOOKUP($D:$D,history!$I:$Y,3,0),VLOOKUP(E:E,history!$H:$Y,4,0)),"--")</f>
        <v>--</v>
      </c>
      <c r="J2424" s="282" t="s">
        <v>9870</v>
      </c>
      <c r="K2424" s="282" t="str">
        <f t="shared" si="414"/>
        <v/>
      </c>
      <c r="L2424" s="312">
        <f t="shared" si="415"/>
        <v>623.36</v>
      </c>
      <c r="M2424" s="312">
        <f t="shared" si="416"/>
        <v>944.48</v>
      </c>
      <c r="N2424" s="297" t="str">
        <f>_xlfn.IFNA(VLOOKUP($E:$E,'1'!$A:$E,3,0),"")</f>
        <v/>
      </c>
      <c r="O2424" s="297" t="str">
        <f>_xlfn.IFNA(VLOOKUP($E:$E,'2'!$A:$E,3,0),"")</f>
        <v/>
      </c>
      <c r="P2424" s="297" t="str">
        <f>_xlfn.IFNA(VLOOKUP($E:$E,'3'!$A:$D,3,0),"")</f>
        <v/>
      </c>
      <c r="Q2424" s="297" t="str">
        <f>_xlfn.IFNA(VLOOKUP($E:$E,'4'!$A:$F,3,0),"")</f>
        <v/>
      </c>
      <c r="R2424" s="297" t="str">
        <f>_xlfn.IFNA(VLOOKUP($E:$E,'5'!$A:$F,3,0),"")</f>
        <v/>
      </c>
      <c r="S2424" s="297" t="str">
        <f>_xlfn.IFNA(VLOOKUP($E:$E,'6'!$A:$F,3,0),"")</f>
        <v/>
      </c>
      <c r="T2424" s="313">
        <v>1</v>
      </c>
      <c r="U2424" s="313">
        <v>5</v>
      </c>
      <c r="V2424" s="313">
        <v>60</v>
      </c>
      <c r="W2424" s="314">
        <v>0.14699999999999999</v>
      </c>
      <c r="X2424" s="315">
        <v>8.1481480000000002E-4</v>
      </c>
      <c r="Y2424" s="749">
        <v>890</v>
      </c>
      <c r="Z2424" s="282"/>
      <c r="AA2424" s="316" t="s">
        <v>393</v>
      </c>
      <c r="AB2424" s="282" t="s">
        <v>9163</v>
      </c>
      <c r="AC2424" s="317" t="s">
        <v>2081</v>
      </c>
      <c r="AD2424" s="318" t="s">
        <v>4187</v>
      </c>
      <c r="AE2424" s="319">
        <v>0</v>
      </c>
      <c r="AF2424" s="319" t="s">
        <v>11282</v>
      </c>
      <c r="AG2424" s="320">
        <v>11.84</v>
      </c>
      <c r="AH2424" s="321">
        <f t="shared" si="417"/>
        <v>0</v>
      </c>
      <c r="AI2424" s="287">
        <f>_xlfn.IFNA(VLOOKUP(AD:AD,грп!B:C,2,0),0)</f>
        <v>0</v>
      </c>
      <c r="AJ2424" s="607">
        <v>10</v>
      </c>
      <c r="AK2424" s="672">
        <f t="shared" si="418"/>
        <v>0</v>
      </c>
      <c r="AL2424" s="174"/>
    </row>
    <row r="2425" spans="1:38" s="4" customFormat="1" ht="12" customHeight="1" outlineLevel="1" x14ac:dyDescent="0.35">
      <c r="A2425" s="307" t="s">
        <v>10402</v>
      </c>
      <c r="B2425" s="308" t="s">
        <v>7830</v>
      </c>
      <c r="C2425" s="309"/>
      <c r="D2425" s="310" t="s">
        <v>4383</v>
      </c>
      <c r="E2425" s="322" t="s">
        <v>4134</v>
      </c>
      <c r="F2425" s="293"/>
      <c r="G2425" s="293"/>
      <c r="H2425" s="294"/>
      <c r="I2425" s="294" t="str">
        <f>IFERROR(_xlfn.IFNA(VLOOKUP($D:$D,history!$I:$Y,3,0),VLOOKUP(E:E,history!$H:$Y,4,0)),"--")</f>
        <v>--</v>
      </c>
      <c r="J2425" s="282" t="s">
        <v>5946</v>
      </c>
      <c r="K2425" s="282" t="str">
        <f t="shared" si="414"/>
        <v/>
      </c>
      <c r="L2425" s="312">
        <f t="shared" si="415"/>
        <v>620.20000000000005</v>
      </c>
      <c r="M2425" s="312">
        <f t="shared" si="416"/>
        <v>939.69</v>
      </c>
      <c r="N2425" s="297" t="str">
        <f>_xlfn.IFNA(VLOOKUP($E:$E,'1'!$A:$E,3,0),"")</f>
        <v/>
      </c>
      <c r="O2425" s="297" t="str">
        <f>_xlfn.IFNA(VLOOKUP($E:$E,'2'!$A:$E,3,0),"")</f>
        <v/>
      </c>
      <c r="P2425" s="297" t="str">
        <f>_xlfn.IFNA(VLOOKUP($E:$E,'3'!$A:$D,3,0),"")</f>
        <v/>
      </c>
      <c r="Q2425" s="297" t="str">
        <f>_xlfn.IFNA(VLOOKUP($E:$E,'4'!$A:$F,3,0),"")</f>
        <v/>
      </c>
      <c r="R2425" s="297" t="str">
        <f>_xlfn.IFNA(VLOOKUP($E:$E,'5'!$A:$F,3,0),"")</f>
        <v/>
      </c>
      <c r="S2425" s="297" t="str">
        <f>_xlfn.IFNA(VLOOKUP($E:$E,'6'!$A:$F,3,0),"")</f>
        <v/>
      </c>
      <c r="T2425" s="313">
        <v>1</v>
      </c>
      <c r="U2425" s="313">
        <v>5</v>
      </c>
      <c r="V2425" s="313">
        <v>60</v>
      </c>
      <c r="W2425" s="314">
        <v>0.154</v>
      </c>
      <c r="X2425" s="315">
        <v>8.1481480000000002E-4</v>
      </c>
      <c r="Y2425" s="749">
        <v>890</v>
      </c>
      <c r="Z2425" s="282"/>
      <c r="AA2425" s="316" t="s">
        <v>10391</v>
      </c>
      <c r="AB2425" s="282" t="s">
        <v>9163</v>
      </c>
      <c r="AC2425" s="317" t="s">
        <v>2081</v>
      </c>
      <c r="AD2425" s="318" t="s">
        <v>4187</v>
      </c>
      <c r="AE2425" s="319">
        <v>0</v>
      </c>
      <c r="AF2425" s="319" t="s">
        <v>11282</v>
      </c>
      <c r="AG2425" s="320">
        <v>11.78</v>
      </c>
      <c r="AH2425" s="321">
        <f t="shared" si="417"/>
        <v>0</v>
      </c>
      <c r="AI2425" s="287">
        <f>_xlfn.IFNA(VLOOKUP(AD:AD,грп!B:C,2,0),0)</f>
        <v>0</v>
      </c>
      <c r="AJ2425" s="607">
        <v>0</v>
      </c>
      <c r="AK2425" s="672">
        <f t="shared" si="418"/>
        <v>0</v>
      </c>
      <c r="AL2425" s="174"/>
    </row>
    <row r="2426" spans="1:38" s="4" customFormat="1" ht="12" customHeight="1" outlineLevel="1" x14ac:dyDescent="0.35">
      <c r="A2426" s="307" t="s">
        <v>10402</v>
      </c>
      <c r="B2426" s="308" t="s">
        <v>7831</v>
      </c>
      <c r="C2426" s="309"/>
      <c r="D2426" s="310" t="s">
        <v>4384</v>
      </c>
      <c r="E2426" s="322" t="s">
        <v>4135</v>
      </c>
      <c r="F2426" s="293"/>
      <c r="G2426" s="293"/>
      <c r="H2426" s="294">
        <v>2</v>
      </c>
      <c r="I2426" s="294" t="str">
        <f>IFERROR(_xlfn.IFNA(VLOOKUP($D:$D,history!$I:$Y,3,0),VLOOKUP(E:E,history!$H:$Y,4,0)),"--")</f>
        <v>--</v>
      </c>
      <c r="J2426" s="282" t="s">
        <v>9870</v>
      </c>
      <c r="K2426" s="282" t="str">
        <f t="shared" si="414"/>
        <v/>
      </c>
      <c r="L2426" s="312">
        <f t="shared" si="415"/>
        <v>736.55</v>
      </c>
      <c r="M2426" s="312">
        <f t="shared" si="416"/>
        <v>1115.98</v>
      </c>
      <c r="N2426" s="297" t="str">
        <f>_xlfn.IFNA(VLOOKUP($E:$E,'1'!$A:$E,3,0),"")</f>
        <v/>
      </c>
      <c r="O2426" s="297" t="str">
        <f>_xlfn.IFNA(VLOOKUP($E:$E,'2'!$A:$E,3,0),"")</f>
        <v/>
      </c>
      <c r="P2426" s="297" t="str">
        <f>_xlfn.IFNA(VLOOKUP($E:$E,'3'!$A:$D,3,0),"")</f>
        <v/>
      </c>
      <c r="Q2426" s="297" t="str">
        <f>_xlfn.IFNA(VLOOKUP($E:$E,'4'!$A:$F,3,0),"")</f>
        <v/>
      </c>
      <c r="R2426" s="297" t="str">
        <f>_xlfn.IFNA(VLOOKUP($E:$E,'5'!$A:$F,3,0),"")</f>
        <v/>
      </c>
      <c r="S2426" s="297" t="str">
        <f>_xlfn.IFNA(VLOOKUP($E:$E,'6'!$A:$F,3,0),"")</f>
        <v/>
      </c>
      <c r="T2426" s="313">
        <v>1</v>
      </c>
      <c r="U2426" s="313">
        <v>5</v>
      </c>
      <c r="V2426" s="313">
        <v>60</v>
      </c>
      <c r="W2426" s="314">
        <v>0.16700000000000001</v>
      </c>
      <c r="X2426" s="315">
        <v>8.1481480000000002E-4</v>
      </c>
      <c r="Y2426" s="749">
        <v>1060</v>
      </c>
      <c r="Z2426" s="282"/>
      <c r="AA2426" s="316" t="s">
        <v>393</v>
      </c>
      <c r="AB2426" s="282" t="s">
        <v>9163</v>
      </c>
      <c r="AC2426" s="317" t="s">
        <v>2081</v>
      </c>
      <c r="AD2426" s="318" t="s">
        <v>4187</v>
      </c>
      <c r="AE2426" s="319">
        <v>0</v>
      </c>
      <c r="AF2426" s="319" t="s">
        <v>11282</v>
      </c>
      <c r="AG2426" s="320">
        <v>13.99</v>
      </c>
      <c r="AH2426" s="321">
        <f t="shared" si="417"/>
        <v>0</v>
      </c>
      <c r="AI2426" s="287">
        <f>_xlfn.IFNA(VLOOKUP(AD:AD,грп!B:C,2,0),0)</f>
        <v>0</v>
      </c>
      <c r="AJ2426" s="607">
        <v>10</v>
      </c>
      <c r="AK2426" s="672">
        <f t="shared" si="418"/>
        <v>0</v>
      </c>
      <c r="AL2426" s="174"/>
    </row>
    <row r="2427" spans="1:38" s="4" customFormat="1" ht="12" customHeight="1" outlineLevel="1" x14ac:dyDescent="0.35">
      <c r="A2427" s="307" t="s">
        <v>10402</v>
      </c>
      <c r="B2427" s="308" t="s">
        <v>7832</v>
      </c>
      <c r="C2427" s="309"/>
      <c r="D2427" s="310" t="s">
        <v>4385</v>
      </c>
      <c r="E2427" s="322" t="s">
        <v>4136</v>
      </c>
      <c r="F2427" s="293"/>
      <c r="G2427" s="293"/>
      <c r="H2427" s="294"/>
      <c r="I2427" s="294" t="str">
        <f>IFERROR(_xlfn.IFNA(VLOOKUP($D:$D,history!$I:$Y,3,0),VLOOKUP(E:E,history!$H:$Y,4,0)),"--")</f>
        <v>--</v>
      </c>
      <c r="J2427" s="282" t="s">
        <v>5946</v>
      </c>
      <c r="K2427" s="282" t="str">
        <f t="shared" si="414"/>
        <v/>
      </c>
      <c r="L2427" s="312">
        <f t="shared" si="415"/>
        <v>771.82</v>
      </c>
      <c r="M2427" s="312">
        <f t="shared" si="416"/>
        <v>1169.43</v>
      </c>
      <c r="N2427" s="297" t="str">
        <f>_xlfn.IFNA(VLOOKUP($E:$E,'1'!$A:$E,3,0),"")</f>
        <v/>
      </c>
      <c r="O2427" s="297" t="str">
        <f>_xlfn.IFNA(VLOOKUP($E:$E,'2'!$A:$E,3,0),"")</f>
        <v/>
      </c>
      <c r="P2427" s="297" t="str">
        <f>_xlfn.IFNA(VLOOKUP($E:$E,'3'!$A:$D,3,0),"")</f>
        <v/>
      </c>
      <c r="Q2427" s="297" t="str">
        <f>_xlfn.IFNA(VLOOKUP($E:$E,'4'!$A:$F,3,0),"")</f>
        <v/>
      </c>
      <c r="R2427" s="297" t="str">
        <f>_xlfn.IFNA(VLOOKUP($E:$E,'5'!$A:$F,3,0),"")</f>
        <v/>
      </c>
      <c r="S2427" s="297" t="str">
        <f>_xlfn.IFNA(VLOOKUP($E:$E,'6'!$A:$F,3,0),"")</f>
        <v/>
      </c>
      <c r="T2427" s="313">
        <v>1</v>
      </c>
      <c r="U2427" s="313">
        <v>5</v>
      </c>
      <c r="V2427" s="313">
        <v>60</v>
      </c>
      <c r="W2427" s="314">
        <v>0.183</v>
      </c>
      <c r="X2427" s="315">
        <v>1.2222222000000001E-3</v>
      </c>
      <c r="Y2427" s="749">
        <v>1110</v>
      </c>
      <c r="Z2427" s="282"/>
      <c r="AA2427" s="316" t="s">
        <v>10390</v>
      </c>
      <c r="AB2427" s="282" t="s">
        <v>9163</v>
      </c>
      <c r="AC2427" s="317" t="s">
        <v>2081</v>
      </c>
      <c r="AD2427" s="318" t="s">
        <v>4187</v>
      </c>
      <c r="AE2427" s="319">
        <v>0</v>
      </c>
      <c r="AF2427" s="319" t="s">
        <v>11282</v>
      </c>
      <c r="AG2427" s="320">
        <v>14.66</v>
      </c>
      <c r="AH2427" s="321">
        <f t="shared" si="417"/>
        <v>0</v>
      </c>
      <c r="AI2427" s="287">
        <f>_xlfn.IFNA(VLOOKUP(AD:AD,грп!B:C,2,0),0)</f>
        <v>0</v>
      </c>
      <c r="AJ2427" s="607">
        <v>5</v>
      </c>
      <c r="AK2427" s="672">
        <f t="shared" si="418"/>
        <v>0</v>
      </c>
      <c r="AL2427" s="174"/>
    </row>
    <row r="2428" spans="1:38" s="4" customFormat="1" ht="12" customHeight="1" outlineLevel="1" x14ac:dyDescent="0.35">
      <c r="A2428" s="307" t="s">
        <v>10402</v>
      </c>
      <c r="B2428" s="308" t="s">
        <v>7833</v>
      </c>
      <c r="C2428" s="309"/>
      <c r="D2428" s="310" t="s">
        <v>4386</v>
      </c>
      <c r="E2428" s="322" t="s">
        <v>4137</v>
      </c>
      <c r="F2428" s="293"/>
      <c r="G2428" s="293"/>
      <c r="H2428" s="294">
        <v>5</v>
      </c>
      <c r="I2428" s="294" t="str">
        <f>IFERROR(_xlfn.IFNA(VLOOKUP($D:$D,history!$I:$Y,3,0),VLOOKUP(E:E,history!$H:$Y,4,0)),"--")</f>
        <v>--</v>
      </c>
      <c r="J2428" s="282" t="s">
        <v>9869</v>
      </c>
      <c r="K2428" s="282" t="str">
        <f t="shared" si="414"/>
        <v/>
      </c>
      <c r="L2428" s="312">
        <f t="shared" si="415"/>
        <v>980.31</v>
      </c>
      <c r="M2428" s="312">
        <f t="shared" si="416"/>
        <v>1485.32</v>
      </c>
      <c r="N2428" s="297" t="str">
        <f>_xlfn.IFNA(VLOOKUP($E:$E,'1'!$A:$E,3,0),"")</f>
        <v/>
      </c>
      <c r="O2428" s="297" t="str">
        <f>_xlfn.IFNA(VLOOKUP($E:$E,'2'!$A:$E,3,0),"")</f>
        <v/>
      </c>
      <c r="P2428" s="297" t="str">
        <f>_xlfn.IFNA(VLOOKUP($E:$E,'3'!$A:$D,3,0),"")</f>
        <v/>
      </c>
      <c r="Q2428" s="297" t="str">
        <f>_xlfn.IFNA(VLOOKUP($E:$E,'4'!$A:$F,3,0),"")</f>
        <v/>
      </c>
      <c r="R2428" s="297" t="str">
        <f>_xlfn.IFNA(VLOOKUP($E:$E,'5'!$A:$F,3,0),"")</f>
        <v/>
      </c>
      <c r="S2428" s="297" t="str">
        <f>_xlfn.IFNA(VLOOKUP($E:$E,'6'!$A:$F,3,0),"")</f>
        <v/>
      </c>
      <c r="T2428" s="313">
        <v>1</v>
      </c>
      <c r="U2428" s="313">
        <v>5</v>
      </c>
      <c r="V2428" s="313">
        <v>60</v>
      </c>
      <c r="W2428" s="314">
        <v>0.24199999999999999</v>
      </c>
      <c r="X2428" s="315">
        <v>1.2222222000000001E-3</v>
      </c>
      <c r="Y2428" s="749">
        <v>1410</v>
      </c>
      <c r="Z2428" s="282"/>
      <c r="AA2428" s="316" t="s">
        <v>10391</v>
      </c>
      <c r="AB2428" s="282" t="s">
        <v>9163</v>
      </c>
      <c r="AC2428" s="317" t="s">
        <v>2081</v>
      </c>
      <c r="AD2428" s="318" t="s">
        <v>4187</v>
      </c>
      <c r="AE2428" s="319">
        <v>0</v>
      </c>
      <c r="AF2428" s="319" t="s">
        <v>11282</v>
      </c>
      <c r="AG2428" s="320">
        <v>18.62</v>
      </c>
      <c r="AH2428" s="321">
        <f t="shared" si="417"/>
        <v>0</v>
      </c>
      <c r="AI2428" s="287">
        <f>_xlfn.IFNA(VLOOKUP(AD:AD,грп!B:C,2,0),0)</f>
        <v>0</v>
      </c>
      <c r="AJ2428" s="607">
        <v>0</v>
      </c>
      <c r="AK2428" s="672">
        <f t="shared" si="418"/>
        <v>0</v>
      </c>
      <c r="AL2428" s="174"/>
    </row>
    <row r="2429" spans="1:38" s="4" customFormat="1" ht="12" customHeight="1" outlineLevel="1" x14ac:dyDescent="0.35">
      <c r="A2429" s="307" t="s">
        <v>10402</v>
      </c>
      <c r="B2429" s="308" t="s">
        <v>7834</v>
      </c>
      <c r="C2429" s="309"/>
      <c r="D2429" s="310" t="s">
        <v>4387</v>
      </c>
      <c r="E2429" s="322" t="s">
        <v>4138</v>
      </c>
      <c r="F2429" s="293"/>
      <c r="G2429" s="293"/>
      <c r="H2429" s="294"/>
      <c r="I2429" s="294" t="str">
        <f>IFERROR(_xlfn.IFNA(VLOOKUP($D:$D,history!$I:$Y,3,0),VLOOKUP(E:E,history!$H:$Y,4,0)),"--")</f>
        <v>--</v>
      </c>
      <c r="J2429" s="282" t="s">
        <v>5946</v>
      </c>
      <c r="K2429" s="282" t="str">
        <f t="shared" si="414"/>
        <v/>
      </c>
      <c r="L2429" s="312">
        <f t="shared" si="415"/>
        <v>1062.44</v>
      </c>
      <c r="M2429" s="312">
        <f t="shared" si="416"/>
        <v>1609.76</v>
      </c>
      <c r="N2429" s="297" t="str">
        <f>_xlfn.IFNA(VLOOKUP($E:$E,'1'!$A:$E,3,0),"")</f>
        <v/>
      </c>
      <c r="O2429" s="297" t="str">
        <f>_xlfn.IFNA(VLOOKUP($E:$E,'2'!$A:$E,3,0),"")</f>
        <v/>
      </c>
      <c r="P2429" s="297" t="str">
        <f>_xlfn.IFNA(VLOOKUP($E:$E,'3'!$A:$D,3,0),"")</f>
        <v/>
      </c>
      <c r="Q2429" s="297" t="str">
        <f>_xlfn.IFNA(VLOOKUP($E:$E,'4'!$A:$F,3,0),"")</f>
        <v/>
      </c>
      <c r="R2429" s="297" t="str">
        <f>_xlfn.IFNA(VLOOKUP($E:$E,'5'!$A:$F,3,0),"")</f>
        <v/>
      </c>
      <c r="S2429" s="297" t="str">
        <f>_xlfn.IFNA(VLOOKUP($E:$E,'6'!$A:$F,3,0),"")</f>
        <v/>
      </c>
      <c r="T2429" s="313">
        <v>1</v>
      </c>
      <c r="U2429" s="313">
        <v>5</v>
      </c>
      <c r="V2429" s="313">
        <v>60</v>
      </c>
      <c r="W2429" s="314">
        <v>0.27100000000000002</v>
      </c>
      <c r="X2429" s="315">
        <v>1.2037037E-3</v>
      </c>
      <c r="Y2429" s="749">
        <v>1530</v>
      </c>
      <c r="Z2429" s="282"/>
      <c r="AA2429" s="316" t="s">
        <v>10391</v>
      </c>
      <c r="AB2429" s="282" t="s">
        <v>9163</v>
      </c>
      <c r="AC2429" s="317" t="s">
        <v>2081</v>
      </c>
      <c r="AD2429" s="318" t="s">
        <v>4187</v>
      </c>
      <c r="AE2429" s="319">
        <v>0</v>
      </c>
      <c r="AF2429" s="319" t="s">
        <v>11282</v>
      </c>
      <c r="AG2429" s="320">
        <v>20.18</v>
      </c>
      <c r="AH2429" s="321">
        <f t="shared" si="417"/>
        <v>0</v>
      </c>
      <c r="AI2429" s="287">
        <f>_xlfn.IFNA(VLOOKUP(AD:AD,грп!B:C,2,0),0)</f>
        <v>0</v>
      </c>
      <c r="AJ2429" s="607">
        <v>0</v>
      </c>
      <c r="AK2429" s="672">
        <f t="shared" si="418"/>
        <v>0</v>
      </c>
      <c r="AL2429" s="174"/>
    </row>
    <row r="2430" spans="1:38" s="4" customFormat="1" ht="12" customHeight="1" outlineLevel="1" x14ac:dyDescent="0.35">
      <c r="A2430" s="307" t="s">
        <v>10402</v>
      </c>
      <c r="B2430" s="308" t="s">
        <v>7835</v>
      </c>
      <c r="C2430" s="309"/>
      <c r="D2430" s="310" t="s">
        <v>4388</v>
      </c>
      <c r="E2430" s="322" t="s">
        <v>4139</v>
      </c>
      <c r="F2430" s="293"/>
      <c r="G2430" s="293"/>
      <c r="H2430" s="294">
        <v>5</v>
      </c>
      <c r="I2430" s="294" t="str">
        <f>IFERROR(_xlfn.IFNA(VLOOKUP($D:$D,history!$I:$Y,3,0),VLOOKUP(E:E,history!$H:$Y,4,0)),"--")</f>
        <v>V</v>
      </c>
      <c r="J2430" s="282" t="s">
        <v>9868</v>
      </c>
      <c r="K2430" s="282" t="str">
        <f t="shared" si="414"/>
        <v/>
      </c>
      <c r="L2430" s="312">
        <f t="shared" si="415"/>
        <v>1052.96</v>
      </c>
      <c r="M2430" s="312">
        <f t="shared" si="416"/>
        <v>1595.4</v>
      </c>
      <c r="N2430" s="297" t="str">
        <f>_xlfn.IFNA(VLOOKUP($E:$E,'1'!$A:$E,3,0),"")</f>
        <v/>
      </c>
      <c r="O2430" s="297" t="str">
        <f>_xlfn.IFNA(VLOOKUP($E:$E,'2'!$A:$E,3,0),"")</f>
        <v/>
      </c>
      <c r="P2430" s="297" t="str">
        <f>_xlfn.IFNA(VLOOKUP($E:$E,'3'!$A:$D,3,0),"")</f>
        <v/>
      </c>
      <c r="Q2430" s="297" t="str">
        <f>_xlfn.IFNA(VLOOKUP($E:$E,'4'!$A:$F,3,0),"")</f>
        <v/>
      </c>
      <c r="R2430" s="297" t="str">
        <f>_xlfn.IFNA(VLOOKUP($E:$E,'5'!$A:$F,3,0),"")</f>
        <v/>
      </c>
      <c r="S2430" s="297" t="str">
        <f>_xlfn.IFNA(VLOOKUP($E:$E,'6'!$A:$F,3,0),"")</f>
        <v/>
      </c>
      <c r="T2430" s="313">
        <v>1</v>
      </c>
      <c r="U2430" s="313">
        <v>5</v>
      </c>
      <c r="V2430" s="313">
        <v>60</v>
      </c>
      <c r="W2430" s="314">
        <v>0.26700000000000002</v>
      </c>
      <c r="X2430" s="315">
        <v>1.2129630000000001E-3</v>
      </c>
      <c r="Y2430" s="749">
        <v>1520</v>
      </c>
      <c r="Z2430" s="282"/>
      <c r="AA2430" s="316" t="s">
        <v>10390</v>
      </c>
      <c r="AB2430" s="282" t="s">
        <v>9163</v>
      </c>
      <c r="AC2430" s="317" t="s">
        <v>2081</v>
      </c>
      <c r="AD2430" s="318" t="s">
        <v>4187</v>
      </c>
      <c r="AE2430" s="319">
        <v>0</v>
      </c>
      <c r="AF2430" s="319" t="s">
        <v>11282</v>
      </c>
      <c r="AG2430" s="320">
        <v>20</v>
      </c>
      <c r="AH2430" s="321">
        <f t="shared" si="417"/>
        <v>0</v>
      </c>
      <c r="AI2430" s="287">
        <f>_xlfn.IFNA(VLOOKUP(AD:AD,грп!B:C,2,0),0)</f>
        <v>0</v>
      </c>
      <c r="AJ2430" s="607">
        <v>27</v>
      </c>
      <c r="AK2430" s="672">
        <f t="shared" si="418"/>
        <v>0</v>
      </c>
      <c r="AL2430" s="174"/>
    </row>
    <row r="2431" spans="1:38" s="4" customFormat="1" ht="12" customHeight="1" outlineLevel="1" x14ac:dyDescent="0.35">
      <c r="A2431" s="307" t="s">
        <v>10402</v>
      </c>
      <c r="B2431" s="308" t="s">
        <v>7836</v>
      </c>
      <c r="C2431" s="309"/>
      <c r="D2431" s="310" t="s">
        <v>4389</v>
      </c>
      <c r="E2431" s="322" t="s">
        <v>4140</v>
      </c>
      <c r="F2431" s="293"/>
      <c r="G2431" s="293"/>
      <c r="H2431" s="294">
        <v>3</v>
      </c>
      <c r="I2431" s="294" t="str">
        <f>IFERROR(_xlfn.IFNA(VLOOKUP($D:$D,history!$I:$Y,3,0),VLOOKUP(E:E,history!$H:$Y,4,0)),"--")</f>
        <v>--</v>
      </c>
      <c r="J2431" s="282" t="s">
        <v>5946</v>
      </c>
      <c r="K2431" s="282" t="str">
        <f t="shared" si="414"/>
        <v/>
      </c>
      <c r="L2431" s="312">
        <f t="shared" si="415"/>
        <v>1141.4100000000001</v>
      </c>
      <c r="M2431" s="312">
        <f t="shared" si="416"/>
        <v>1729.41</v>
      </c>
      <c r="N2431" s="297" t="str">
        <f>_xlfn.IFNA(VLOOKUP($E:$E,'1'!$A:$E,3,0),"")</f>
        <v/>
      </c>
      <c r="O2431" s="297" t="str">
        <f>_xlfn.IFNA(VLOOKUP($E:$E,'2'!$A:$E,3,0),"")</f>
        <v/>
      </c>
      <c r="P2431" s="297" t="str">
        <f>_xlfn.IFNA(VLOOKUP($E:$E,'3'!$A:$D,3,0),"")</f>
        <v/>
      </c>
      <c r="Q2431" s="297" t="str">
        <f>_xlfn.IFNA(VLOOKUP($E:$E,'4'!$A:$F,3,0),"")</f>
        <v/>
      </c>
      <c r="R2431" s="297" t="str">
        <f>_xlfn.IFNA(VLOOKUP($E:$E,'5'!$A:$F,3,0),"")</f>
        <v/>
      </c>
      <c r="S2431" s="297" t="str">
        <f>_xlfn.IFNA(VLOOKUP($E:$E,'6'!$A:$F,3,0),"")</f>
        <v/>
      </c>
      <c r="T2431" s="313">
        <v>1</v>
      </c>
      <c r="U2431" s="313">
        <v>5</v>
      </c>
      <c r="V2431" s="313">
        <v>60</v>
      </c>
      <c r="W2431" s="314">
        <v>0.26900000000000002</v>
      </c>
      <c r="X2431" s="315">
        <v>1.2083332999999999E-3</v>
      </c>
      <c r="Y2431" s="749">
        <v>1640</v>
      </c>
      <c r="Z2431" s="282"/>
      <c r="AA2431" s="316" t="s">
        <v>10390</v>
      </c>
      <c r="AB2431" s="282" t="s">
        <v>9163</v>
      </c>
      <c r="AC2431" s="317" t="s">
        <v>2081</v>
      </c>
      <c r="AD2431" s="318" t="s">
        <v>4187</v>
      </c>
      <c r="AE2431" s="319">
        <v>0</v>
      </c>
      <c r="AF2431" s="319" t="s">
        <v>11282</v>
      </c>
      <c r="AG2431" s="320">
        <v>21.68</v>
      </c>
      <c r="AH2431" s="321">
        <f t="shared" si="417"/>
        <v>0</v>
      </c>
      <c r="AI2431" s="287">
        <f>_xlfn.IFNA(VLOOKUP(AD:AD,грп!B:C,2,0),0)</f>
        <v>0</v>
      </c>
      <c r="AJ2431" s="607">
        <v>50</v>
      </c>
      <c r="AK2431" s="672">
        <f t="shared" si="418"/>
        <v>0</v>
      </c>
      <c r="AL2431" s="174"/>
    </row>
    <row r="2432" spans="1:38" s="4" customFormat="1" ht="12" customHeight="1" outlineLevel="1" x14ac:dyDescent="0.35">
      <c r="A2432" s="307" t="s">
        <v>10402</v>
      </c>
      <c r="B2432" s="308" t="s">
        <v>7837</v>
      </c>
      <c r="C2432" s="309"/>
      <c r="D2432" s="310" t="s">
        <v>4390</v>
      </c>
      <c r="E2432" s="322" t="s">
        <v>4141</v>
      </c>
      <c r="F2432" s="293"/>
      <c r="G2432" s="293"/>
      <c r="H2432" s="294">
        <v>5</v>
      </c>
      <c r="I2432" s="294" t="str">
        <f>IFERROR(_xlfn.IFNA(VLOOKUP($D:$D,history!$I:$Y,3,0),VLOOKUP(E:E,history!$H:$Y,4,0)),"--")</f>
        <v>--</v>
      </c>
      <c r="J2432" s="282" t="s">
        <v>9870</v>
      </c>
      <c r="K2432" s="282" t="str">
        <f t="shared" si="414"/>
        <v/>
      </c>
      <c r="L2432" s="312">
        <f t="shared" si="415"/>
        <v>1226.17</v>
      </c>
      <c r="M2432" s="312">
        <f t="shared" si="416"/>
        <v>1857.84</v>
      </c>
      <c r="N2432" s="297" t="str">
        <f>_xlfn.IFNA(VLOOKUP($E:$E,'1'!$A:$E,3,0),"")</f>
        <v/>
      </c>
      <c r="O2432" s="297" t="str">
        <f>_xlfn.IFNA(VLOOKUP($E:$E,'2'!$A:$E,3,0),"")</f>
        <v/>
      </c>
      <c r="P2432" s="297" t="str">
        <f>_xlfn.IFNA(VLOOKUP($E:$E,'3'!$A:$D,3,0),"")</f>
        <v/>
      </c>
      <c r="Q2432" s="297" t="str">
        <f>_xlfn.IFNA(VLOOKUP($E:$E,'4'!$A:$F,3,0),"")</f>
        <v/>
      </c>
      <c r="R2432" s="297" t="str">
        <f>_xlfn.IFNA(VLOOKUP($E:$E,'5'!$A:$F,3,0),"")</f>
        <v/>
      </c>
      <c r="S2432" s="297" t="str">
        <f>_xlfn.IFNA(VLOOKUP($E:$E,'6'!$A:$F,3,0),"")</f>
        <v/>
      </c>
      <c r="T2432" s="313">
        <v>1</v>
      </c>
      <c r="U2432" s="313">
        <v>5</v>
      </c>
      <c r="V2432" s="313">
        <v>60</v>
      </c>
      <c r="W2432" s="314">
        <v>0.373</v>
      </c>
      <c r="X2432" s="315">
        <v>1.6458333000000001E-3</v>
      </c>
      <c r="Y2432" s="749">
        <v>1760</v>
      </c>
      <c r="Z2432" s="282"/>
      <c r="AA2432" s="316" t="s">
        <v>393</v>
      </c>
      <c r="AB2432" s="282" t="s">
        <v>9163</v>
      </c>
      <c r="AC2432" s="317" t="s">
        <v>2081</v>
      </c>
      <c r="AD2432" s="318" t="s">
        <v>4187</v>
      </c>
      <c r="AE2432" s="319">
        <v>0</v>
      </c>
      <c r="AF2432" s="319" t="s">
        <v>11282</v>
      </c>
      <c r="AG2432" s="320">
        <v>23.29</v>
      </c>
      <c r="AH2432" s="321">
        <f t="shared" si="417"/>
        <v>0</v>
      </c>
      <c r="AI2432" s="287">
        <f>_xlfn.IFNA(VLOOKUP(AD:AD,грп!B:C,2,0),0)</f>
        <v>0</v>
      </c>
      <c r="AJ2432" s="607">
        <v>10</v>
      </c>
      <c r="AK2432" s="672">
        <f t="shared" si="418"/>
        <v>0</v>
      </c>
      <c r="AL2432" s="174"/>
    </row>
    <row r="2433" spans="1:38" s="4" customFormat="1" ht="12" customHeight="1" outlineLevel="1" x14ac:dyDescent="0.35">
      <c r="A2433" s="307" t="s">
        <v>10402</v>
      </c>
      <c r="B2433" s="308" t="s">
        <v>7838</v>
      </c>
      <c r="C2433" s="309"/>
      <c r="D2433" s="310" t="s">
        <v>4391</v>
      </c>
      <c r="E2433" s="322" t="s">
        <v>4142</v>
      </c>
      <c r="F2433" s="293"/>
      <c r="G2433" s="293"/>
      <c r="H2433" s="294">
        <v>3</v>
      </c>
      <c r="I2433" s="294" t="str">
        <f>IFERROR(_xlfn.IFNA(VLOOKUP($D:$D,history!$I:$Y,3,0),VLOOKUP(E:E,history!$H:$Y,4,0)),"--")</f>
        <v>--</v>
      </c>
      <c r="J2433" s="282" t="s">
        <v>9870</v>
      </c>
      <c r="K2433" s="282" t="str">
        <f t="shared" si="414"/>
        <v/>
      </c>
      <c r="L2433" s="312">
        <f t="shared" si="415"/>
        <v>1306.73</v>
      </c>
      <c r="M2433" s="312">
        <f t="shared" si="416"/>
        <v>1979.89</v>
      </c>
      <c r="N2433" s="297" t="str">
        <f>_xlfn.IFNA(VLOOKUP($E:$E,'1'!$A:$E,3,0),"")</f>
        <v/>
      </c>
      <c r="O2433" s="297" t="str">
        <f>_xlfn.IFNA(VLOOKUP($E:$E,'2'!$A:$E,3,0),"")</f>
        <v/>
      </c>
      <c r="P2433" s="297" t="str">
        <f>_xlfn.IFNA(VLOOKUP($E:$E,'3'!$A:$D,3,0),"")</f>
        <v/>
      </c>
      <c r="Q2433" s="297" t="str">
        <f>_xlfn.IFNA(VLOOKUP($E:$E,'4'!$A:$F,3,0),"")</f>
        <v/>
      </c>
      <c r="R2433" s="297" t="str">
        <f>_xlfn.IFNA(VLOOKUP($E:$E,'5'!$A:$F,3,0),"")</f>
        <v/>
      </c>
      <c r="S2433" s="297" t="str">
        <f>_xlfn.IFNA(VLOOKUP($E:$E,'6'!$A:$F,3,0),"")</f>
        <v/>
      </c>
      <c r="T2433" s="313">
        <v>1</v>
      </c>
      <c r="U2433" s="313">
        <v>5</v>
      </c>
      <c r="V2433" s="313">
        <v>60</v>
      </c>
      <c r="W2433" s="314">
        <v>0.36599999999999999</v>
      </c>
      <c r="X2433" s="315">
        <v>1.6458333000000001E-3</v>
      </c>
      <c r="Y2433" s="749">
        <v>1880</v>
      </c>
      <c r="Z2433" s="282"/>
      <c r="AA2433" s="316" t="s">
        <v>393</v>
      </c>
      <c r="AB2433" s="282" t="s">
        <v>9163</v>
      </c>
      <c r="AC2433" s="317" t="s">
        <v>2081</v>
      </c>
      <c r="AD2433" s="318" t="s">
        <v>4187</v>
      </c>
      <c r="AE2433" s="319">
        <v>0</v>
      </c>
      <c r="AF2433" s="319" t="s">
        <v>11282</v>
      </c>
      <c r="AG2433" s="320">
        <v>24.82</v>
      </c>
      <c r="AH2433" s="321">
        <f t="shared" si="417"/>
        <v>0</v>
      </c>
      <c r="AI2433" s="287">
        <f>_xlfn.IFNA(VLOOKUP(AD:AD,грп!B:C,2,0),0)</f>
        <v>0</v>
      </c>
      <c r="AJ2433" s="607">
        <v>10</v>
      </c>
      <c r="AK2433" s="672">
        <f t="shared" si="418"/>
        <v>0</v>
      </c>
      <c r="AL2433" s="174"/>
    </row>
    <row r="2434" spans="1:38" s="4" customFormat="1" ht="12" customHeight="1" outlineLevel="1" x14ac:dyDescent="0.35">
      <c r="A2434" s="307" t="s">
        <v>10402</v>
      </c>
      <c r="B2434" s="308" t="s">
        <v>7839</v>
      </c>
      <c r="C2434" s="309"/>
      <c r="D2434" s="310" t="s">
        <v>4392</v>
      </c>
      <c r="E2434" s="322" t="s">
        <v>4143</v>
      </c>
      <c r="F2434" s="293"/>
      <c r="G2434" s="293"/>
      <c r="H2434" s="294">
        <v>8</v>
      </c>
      <c r="I2434" s="294" t="str">
        <f>IFERROR(_xlfn.IFNA(VLOOKUP($D:$D,history!$I:$Y,3,0),VLOOKUP(E:E,history!$H:$Y,4,0)),"--")</f>
        <v>--</v>
      </c>
      <c r="J2434" s="282" t="s">
        <v>9869</v>
      </c>
      <c r="K2434" s="282" t="str">
        <f t="shared" si="414"/>
        <v/>
      </c>
      <c r="L2434" s="312">
        <f t="shared" si="415"/>
        <v>1392.02</v>
      </c>
      <c r="M2434" s="312">
        <f t="shared" si="416"/>
        <v>2109.12</v>
      </c>
      <c r="N2434" s="297" t="str">
        <f>_xlfn.IFNA(VLOOKUP($E:$E,'1'!$A:$E,3,0),"")</f>
        <v/>
      </c>
      <c r="O2434" s="297" t="str">
        <f>_xlfn.IFNA(VLOOKUP($E:$E,'2'!$A:$E,3,0),"")</f>
        <v/>
      </c>
      <c r="P2434" s="297" t="str">
        <f>_xlfn.IFNA(VLOOKUP($E:$E,'3'!$A:$D,3,0),"")</f>
        <v/>
      </c>
      <c r="Q2434" s="297" t="str">
        <f>_xlfn.IFNA(VLOOKUP($E:$E,'4'!$A:$F,3,0),"")</f>
        <v/>
      </c>
      <c r="R2434" s="297" t="str">
        <f>_xlfn.IFNA(VLOOKUP($E:$E,'5'!$A:$F,3,0),"")</f>
        <v/>
      </c>
      <c r="S2434" s="297" t="str">
        <f>_xlfn.IFNA(VLOOKUP($E:$E,'6'!$A:$F,3,0),"")</f>
        <v/>
      </c>
      <c r="T2434" s="313">
        <v>1</v>
      </c>
      <c r="U2434" s="313">
        <v>5</v>
      </c>
      <c r="V2434" s="313">
        <v>20</v>
      </c>
      <c r="W2434" s="314">
        <v>0.438</v>
      </c>
      <c r="X2434" s="315">
        <v>2.0999999999999999E-3</v>
      </c>
      <c r="Y2434" s="749">
        <v>1990</v>
      </c>
      <c r="Z2434" s="282"/>
      <c r="AA2434" s="316" t="s">
        <v>10390</v>
      </c>
      <c r="AB2434" s="282" t="s">
        <v>9163</v>
      </c>
      <c r="AC2434" s="317" t="s">
        <v>2081</v>
      </c>
      <c r="AD2434" s="318" t="s">
        <v>4187</v>
      </c>
      <c r="AE2434" s="319">
        <v>0</v>
      </c>
      <c r="AF2434" s="319" t="s">
        <v>11282</v>
      </c>
      <c r="AG2434" s="320">
        <v>26.44</v>
      </c>
      <c r="AH2434" s="321">
        <f t="shared" si="417"/>
        <v>0</v>
      </c>
      <c r="AI2434" s="287">
        <f>_xlfn.IFNA(VLOOKUP(AD:AD,грп!B:C,2,0),0)</f>
        <v>0</v>
      </c>
      <c r="AJ2434" s="607">
        <v>0</v>
      </c>
      <c r="AK2434" s="672">
        <f t="shared" si="418"/>
        <v>0</v>
      </c>
      <c r="AL2434" s="174"/>
    </row>
    <row r="2435" spans="1:38" s="4" customFormat="1" ht="12" customHeight="1" x14ac:dyDescent="0.35">
      <c r="A2435" s="288"/>
      <c r="B2435" s="289"/>
      <c r="C2435" s="290" t="s">
        <v>555</v>
      </c>
      <c r="D2435" s="291" t="s">
        <v>3568</v>
      </c>
      <c r="E2435" s="292"/>
      <c r="F2435" s="293"/>
      <c r="G2435" s="293"/>
      <c r="H2435" s="294"/>
      <c r="I2435" s="294"/>
      <c r="J2435" s="282" t="s">
        <v>393</v>
      </c>
      <c r="K2435" s="282" t="str">
        <f t="shared" si="414"/>
        <v/>
      </c>
      <c r="L2435" s="295"/>
      <c r="M2435" s="296"/>
      <c r="N2435" s="297"/>
      <c r="O2435" s="297"/>
      <c r="P2435" s="297"/>
      <c r="Q2435" s="297" t="str">
        <f>_xlfn.IFNA(VLOOKUP($E:$E,'4'!$A:$F,3,0),"")</f>
        <v/>
      </c>
      <c r="R2435" s="297" t="str">
        <f>_xlfn.IFNA(VLOOKUP($E:$E,'5'!$A:$F,3,0),"")</f>
        <v/>
      </c>
      <c r="S2435" s="297"/>
      <c r="T2435" s="298"/>
      <c r="U2435" s="299"/>
      <c r="V2435" s="299"/>
      <c r="W2435" s="300"/>
      <c r="X2435" s="301"/>
      <c r="Y2435" s="749"/>
      <c r="Z2435" s="282"/>
      <c r="AA2435" s="280"/>
      <c r="AB2435" s="280"/>
      <c r="AC2435" s="302"/>
      <c r="AD2435" s="303" t="s">
        <v>3568</v>
      </c>
      <c r="AE2435" s="280"/>
      <c r="AF2435" s="329"/>
      <c r="AG2435" s="305"/>
      <c r="AH2435" s="306"/>
      <c r="AI2435" s="287">
        <f>_xlfn.IFNA(VLOOKUP(AD:AD,грп!B:C,2,0),0)</f>
        <v>0</v>
      </c>
      <c r="AJ2435" s="607">
        <v>0</v>
      </c>
      <c r="AK2435" s="672" t="str">
        <f t="shared" si="418"/>
        <v xml:space="preserve"> </v>
      </c>
      <c r="AL2435" s="174"/>
    </row>
    <row r="2436" spans="1:38" s="4" customFormat="1" ht="12" customHeight="1" outlineLevel="1" x14ac:dyDescent="0.35">
      <c r="A2436" s="307" t="s">
        <v>10402</v>
      </c>
      <c r="B2436" s="308" t="s">
        <v>7840</v>
      </c>
      <c r="C2436" s="309"/>
      <c r="D2436" s="310" t="s">
        <v>3748</v>
      </c>
      <c r="E2436" s="322" t="s">
        <v>3438</v>
      </c>
      <c r="F2436" s="293"/>
      <c r="G2436" s="293"/>
      <c r="H2436" s="294">
        <v>36</v>
      </c>
      <c r="I2436" s="294" t="str">
        <f>IFERROR(_xlfn.IFNA(VLOOKUP($D:$D,history!$I:$Y,3,0),VLOOKUP(E:E,history!$H:$Y,4,0)),"--")</f>
        <v>--</v>
      </c>
      <c r="J2436" s="282" t="s">
        <v>5946</v>
      </c>
      <c r="K2436" s="282" t="str">
        <f t="shared" ref="K2436:K2499" si="419" xml:space="preserve">
IF(OR($E2436="",$A$3&lt;&gt;"МОСКВА"),"",
IF(AND($AJ2436&gt;=1,$AJ2436&lt;20),"*",
IF(AND($AJ2436&gt;=20,$AJ2436&lt;100),"**",
IF(($AJ2436&gt;=100),"***","--"))))</f>
        <v/>
      </c>
      <c r="L2436" s="312">
        <f>IF($A$3="ИМ",ROUND($Y2436*(1-($L$6-$F$4))*(1-$F$3)*(1+$AG$2),2),ROUND($M2436*(1-($L$6-$F$4))*(1-$F$3)*(1+$AG$2),2))</f>
        <v>301.14</v>
      </c>
      <c r="M2436" s="312">
        <f>ROUND(IF($A$3="РЕГИОНЫ",AG2436*$AG$3*$AG$1,IF(AI2436=0,AG2436*$AG$3*$AG$1,AG2436*$AG$3*(1-5%)*$AG$1)),2)</f>
        <v>456.28</v>
      </c>
      <c r="N2436" s="297" t="str">
        <f>_xlfn.IFNA(VLOOKUP($E:$E,'1'!$A:$E,3,0),"")</f>
        <v/>
      </c>
      <c r="O2436" s="297" t="str">
        <f>_xlfn.IFNA(VLOOKUP($E:$E,'2'!$A:$E,3,0),"")</f>
        <v/>
      </c>
      <c r="P2436" s="297" t="str">
        <f>_xlfn.IFNA(VLOOKUP($E:$E,'3'!$A:$D,3,0),"")</f>
        <v/>
      </c>
      <c r="Q2436" s="297" t="str">
        <f>_xlfn.IFNA(VLOOKUP($E:$E,'4'!$A:$F,3,0),"")</f>
        <v/>
      </c>
      <c r="R2436" s="297" t="str">
        <f>_xlfn.IFNA(VLOOKUP($E:$E,'5'!$A:$F,3,0),"")</f>
        <v/>
      </c>
      <c r="S2436" s="297" t="str">
        <f>_xlfn.IFNA(VLOOKUP($E:$E,'6'!$A:$F,3,0),"")</f>
        <v/>
      </c>
      <c r="T2436" s="313">
        <v>1</v>
      </c>
      <c r="U2436" s="313">
        <v>10</v>
      </c>
      <c r="V2436" s="313">
        <v>80</v>
      </c>
      <c r="W2436" s="314">
        <v>5.0999999999999997E-2</v>
      </c>
      <c r="X2436" s="315">
        <v>2.8846150000000001E-4</v>
      </c>
      <c r="Y2436" s="749">
        <v>430</v>
      </c>
      <c r="Z2436" s="282"/>
      <c r="AA2436" s="316" t="s">
        <v>10388</v>
      </c>
      <c r="AB2436" s="282" t="s">
        <v>9163</v>
      </c>
      <c r="AC2436" s="317" t="s">
        <v>2081</v>
      </c>
      <c r="AD2436" s="318" t="s">
        <v>3568</v>
      </c>
      <c r="AE2436" s="319">
        <v>0</v>
      </c>
      <c r="AF2436" s="319" t="s">
        <v>11282</v>
      </c>
      <c r="AG2436" s="320">
        <v>5.72</v>
      </c>
      <c r="AH2436" s="321">
        <f>IF($A$3="РЕГИОНЫ",ROUND($AG2436*(1-($L$6-$F$4))*(1-$F$3)*(1+$AG$2)*$AG$1,2),0)</f>
        <v>0</v>
      </c>
      <c r="AI2436" s="287">
        <f>_xlfn.IFNA(VLOOKUP(AD:AD,грп!B:C,2,0),0)</f>
        <v>0</v>
      </c>
      <c r="AJ2436" s="607">
        <v>27</v>
      </c>
      <c r="AK2436" s="672">
        <f t="shared" si="418"/>
        <v>0</v>
      </c>
      <c r="AL2436" s="174"/>
    </row>
    <row r="2437" spans="1:38" s="4" customFormat="1" ht="12" customHeight="1" outlineLevel="1" x14ac:dyDescent="0.35">
      <c r="A2437" s="307" t="s">
        <v>10402</v>
      </c>
      <c r="B2437" s="308" t="s">
        <v>7841</v>
      </c>
      <c r="C2437" s="309"/>
      <c r="D2437" s="310" t="s">
        <v>3439</v>
      </c>
      <c r="E2437" s="322" t="s">
        <v>3440</v>
      </c>
      <c r="F2437" s="293"/>
      <c r="G2437" s="293"/>
      <c r="H2437" s="294">
        <v>13</v>
      </c>
      <c r="I2437" s="294" t="str">
        <f>IFERROR(_xlfn.IFNA(VLOOKUP($D:$D,history!$I:$Y,3,0),VLOOKUP(E:E,history!$H:$Y,4,0)),"--")</f>
        <v>--</v>
      </c>
      <c r="J2437" s="282" t="s">
        <v>9869</v>
      </c>
      <c r="K2437" s="282" t="str">
        <f t="shared" si="419"/>
        <v/>
      </c>
      <c r="L2437" s="312">
        <f>IF($A$3="ИМ",ROUND($Y2437*(1-($L$6-$F$4))*(1-$F$3)*(1+$AG$2),2),ROUND($M2437*(1-($L$6-$F$4))*(1-$F$3)*(1+$AG$2),2))</f>
        <v>461.72</v>
      </c>
      <c r="M2437" s="312">
        <f>ROUND(IF($A$3="РЕГИОНЫ",AG2437*$AG$3*$AG$1,IF(AI2437=0,AG2437*$AG$3*$AG$1,AG2437*$AG$3*(1-5%)*$AG$1)),2)</f>
        <v>699.58</v>
      </c>
      <c r="N2437" s="297" t="str">
        <f>_xlfn.IFNA(VLOOKUP($E:$E,'1'!$A:$E,3,0),"")</f>
        <v/>
      </c>
      <c r="O2437" s="297" t="str">
        <f>_xlfn.IFNA(VLOOKUP($E:$E,'2'!$A:$E,3,0),"")</f>
        <v/>
      </c>
      <c r="P2437" s="297" t="str">
        <f>_xlfn.IFNA(VLOOKUP($E:$E,'3'!$A:$D,3,0),"")</f>
        <v/>
      </c>
      <c r="Q2437" s="297" t="str">
        <f>_xlfn.IFNA(VLOOKUP($E:$E,'4'!$A:$F,3,0),"")</f>
        <v/>
      </c>
      <c r="R2437" s="297" t="str">
        <f>_xlfn.IFNA(VLOOKUP($E:$E,'5'!$A:$F,3,0),"")</f>
        <v/>
      </c>
      <c r="S2437" s="297" t="str">
        <f>_xlfn.IFNA(VLOOKUP($E:$E,'6'!$A:$F,3,0),"")</f>
        <v/>
      </c>
      <c r="T2437" s="313">
        <v>1</v>
      </c>
      <c r="U2437" s="313">
        <v>10</v>
      </c>
      <c r="V2437" s="313">
        <v>80</v>
      </c>
      <c r="W2437" s="314">
        <v>0.08</v>
      </c>
      <c r="X2437" s="315">
        <v>3.7500000000000001E-4</v>
      </c>
      <c r="Y2437" s="749">
        <v>660</v>
      </c>
      <c r="Z2437" s="282"/>
      <c r="AA2437" s="316" t="s">
        <v>10391</v>
      </c>
      <c r="AB2437" s="282" t="s">
        <v>9163</v>
      </c>
      <c r="AC2437" s="317" t="s">
        <v>2081</v>
      </c>
      <c r="AD2437" s="318" t="s">
        <v>3568</v>
      </c>
      <c r="AE2437" s="319">
        <v>0</v>
      </c>
      <c r="AF2437" s="319" t="s">
        <v>11282</v>
      </c>
      <c r="AG2437" s="320">
        <v>8.77</v>
      </c>
      <c r="AH2437" s="321">
        <f>IF($A$3="РЕГИОНЫ",ROUND($AG2437*(1-($L$6-$F$4))*(1-$F$3)*(1+$AG$2)*$AG$1,2),0)</f>
        <v>0</v>
      </c>
      <c r="AI2437" s="287">
        <f>_xlfn.IFNA(VLOOKUP(AD:AD,грп!B:C,2,0),0)</f>
        <v>0</v>
      </c>
      <c r="AJ2437" s="607">
        <v>0</v>
      </c>
      <c r="AK2437" s="672">
        <f t="shared" si="418"/>
        <v>0</v>
      </c>
      <c r="AL2437" s="174"/>
    </row>
    <row r="2438" spans="1:38" s="4" customFormat="1" ht="12" customHeight="1" outlineLevel="1" x14ac:dyDescent="0.35">
      <c r="A2438" s="307" t="s">
        <v>10402</v>
      </c>
      <c r="B2438" s="308" t="s">
        <v>7842</v>
      </c>
      <c r="C2438" s="309"/>
      <c r="D2438" s="310" t="s">
        <v>3441</v>
      </c>
      <c r="E2438" s="322" t="s">
        <v>3442</v>
      </c>
      <c r="F2438" s="293"/>
      <c r="G2438" s="293"/>
      <c r="H2438" s="294">
        <v>29</v>
      </c>
      <c r="I2438" s="294" t="str">
        <f>IFERROR(_xlfn.IFNA(VLOOKUP($D:$D,history!$I:$Y,3,0),VLOOKUP(E:E,history!$H:$Y,4,0)),"--")</f>
        <v>--</v>
      </c>
      <c r="J2438" s="282" t="s">
        <v>5946</v>
      </c>
      <c r="K2438" s="282" t="str">
        <f t="shared" si="419"/>
        <v/>
      </c>
      <c r="L2438" s="312">
        <f>IF($A$3="ИМ",ROUND($Y2438*(1-($L$6-$F$4))*(1-$F$3)*(1+$AG$2),2),ROUND($M2438*(1-($L$6-$F$4))*(1-$F$3)*(1+$AG$2),2))</f>
        <v>990.84</v>
      </c>
      <c r="M2438" s="312">
        <f>ROUND(IF($A$3="РЕГИОНЫ",AG2438*$AG$3*$AG$1,IF(AI2438=0,AG2438*$AG$3*$AG$1,AG2438*$AG$3*(1-5%)*$AG$1)),2)</f>
        <v>1501.27</v>
      </c>
      <c r="N2438" s="297" t="str">
        <f>_xlfn.IFNA(VLOOKUP($E:$E,'1'!$A:$E,3,0),"")</f>
        <v/>
      </c>
      <c r="O2438" s="297" t="str">
        <f>_xlfn.IFNA(VLOOKUP($E:$E,'2'!$A:$E,3,0),"")</f>
        <v/>
      </c>
      <c r="P2438" s="297" t="str">
        <f>_xlfn.IFNA(VLOOKUP($E:$E,'3'!$A:$D,3,0),"")</f>
        <v/>
      </c>
      <c r="Q2438" s="297" t="str">
        <f>_xlfn.IFNA(VLOOKUP($E:$E,'4'!$A:$F,3,0),"")</f>
        <v/>
      </c>
      <c r="R2438" s="297" t="str">
        <f>_xlfn.IFNA(VLOOKUP($E:$E,'5'!$A:$F,3,0),"")</f>
        <v/>
      </c>
      <c r="S2438" s="297" t="str">
        <f>_xlfn.IFNA(VLOOKUP($E:$E,'6'!$A:$F,3,0),"")</f>
        <v/>
      </c>
      <c r="T2438" s="313">
        <v>1</v>
      </c>
      <c r="U2438" s="313">
        <v>10</v>
      </c>
      <c r="V2438" s="313">
        <v>40</v>
      </c>
      <c r="W2438" s="314">
        <v>0.189</v>
      </c>
      <c r="X2438" s="315">
        <v>5.0000000000000001E-4</v>
      </c>
      <c r="Y2438" s="749">
        <v>1430</v>
      </c>
      <c r="Z2438" s="282"/>
      <c r="AA2438" s="316" t="s">
        <v>10388</v>
      </c>
      <c r="AB2438" s="282" t="s">
        <v>9163</v>
      </c>
      <c r="AC2438" s="317" t="s">
        <v>2081</v>
      </c>
      <c r="AD2438" s="318" t="s">
        <v>3568</v>
      </c>
      <c r="AE2438" s="319">
        <v>0</v>
      </c>
      <c r="AF2438" s="319" t="s">
        <v>11294</v>
      </c>
      <c r="AG2438" s="320">
        <v>18.82</v>
      </c>
      <c r="AH2438" s="321">
        <f>IF($A$3="РЕГИОНЫ",ROUND($AG2438*(1-($L$6-$F$4))*(1-$F$3)*(1+$AG$2)*$AG$1,2),0)</f>
        <v>0</v>
      </c>
      <c r="AI2438" s="287">
        <f>_xlfn.IFNA(VLOOKUP(AD:AD,грп!B:C,2,0),0)</f>
        <v>0</v>
      </c>
      <c r="AJ2438" s="607">
        <v>10</v>
      </c>
      <c r="AK2438" s="672">
        <f t="shared" si="418"/>
        <v>0</v>
      </c>
      <c r="AL2438" s="174"/>
    </row>
    <row r="2439" spans="1:38" s="4" customFormat="1" ht="12" customHeight="1" outlineLevel="1" x14ac:dyDescent="0.35">
      <c r="A2439" s="307" t="s">
        <v>10402</v>
      </c>
      <c r="B2439" s="308" t="s">
        <v>7843</v>
      </c>
      <c r="C2439" s="309"/>
      <c r="D2439" s="310" t="s">
        <v>3443</v>
      </c>
      <c r="E2439" s="322" t="s">
        <v>3444</v>
      </c>
      <c r="F2439" s="293"/>
      <c r="G2439" s="293"/>
      <c r="H2439" s="294">
        <v>19</v>
      </c>
      <c r="I2439" s="294" t="str">
        <f>IFERROR(_xlfn.IFNA(VLOOKUP($D:$D,history!$I:$Y,3,0),VLOOKUP(E:E,history!$H:$Y,4,0)),"--")</f>
        <v>--</v>
      </c>
      <c r="J2439" s="282" t="s">
        <v>5946</v>
      </c>
      <c r="K2439" s="282" t="str">
        <f t="shared" si="419"/>
        <v/>
      </c>
      <c r="L2439" s="312">
        <f>IF($A$3="ИМ",ROUND($Y2439*(1-($L$6-$F$4))*(1-$F$3)*(1+$AG$2),2),ROUND($M2439*(1-($L$6-$F$4))*(1-$F$3)*(1+$AG$2),2))</f>
        <v>943.46</v>
      </c>
      <c r="M2439" s="312">
        <f>ROUND(IF($A$3="РЕГИОНЫ",AG2439*$AG$3*$AG$1,IF(AI2439=0,AG2439*$AG$3*$AG$1,AG2439*$AG$3*(1-5%)*$AG$1)),2)</f>
        <v>1429.48</v>
      </c>
      <c r="N2439" s="297" t="str">
        <f>_xlfn.IFNA(VLOOKUP($E:$E,'1'!$A:$E,3,0),"")</f>
        <v/>
      </c>
      <c r="O2439" s="297" t="str">
        <f>_xlfn.IFNA(VLOOKUP($E:$E,'2'!$A:$E,3,0),"")</f>
        <v/>
      </c>
      <c r="P2439" s="297" t="str">
        <f>_xlfn.IFNA(VLOOKUP($E:$E,'3'!$A:$D,3,0),"")</f>
        <v/>
      </c>
      <c r="Q2439" s="297" t="str">
        <f>_xlfn.IFNA(VLOOKUP($E:$E,'4'!$A:$F,3,0),"")</f>
        <v/>
      </c>
      <c r="R2439" s="297" t="str">
        <f>_xlfn.IFNA(VLOOKUP($E:$E,'5'!$A:$F,3,0),"")</f>
        <v/>
      </c>
      <c r="S2439" s="297" t="str">
        <f>_xlfn.IFNA(VLOOKUP($E:$E,'6'!$A:$F,3,0),"")</f>
        <v/>
      </c>
      <c r="T2439" s="313">
        <v>1</v>
      </c>
      <c r="U2439" s="313">
        <v>10</v>
      </c>
      <c r="V2439" s="313">
        <v>40</v>
      </c>
      <c r="W2439" s="314">
        <v>0.23499999999999999</v>
      </c>
      <c r="X2439" s="315">
        <v>5.2884619999999999E-4</v>
      </c>
      <c r="Y2439" s="749">
        <v>1360</v>
      </c>
      <c r="Z2439" s="282"/>
      <c r="AA2439" s="316" t="s">
        <v>10388</v>
      </c>
      <c r="AB2439" s="282" t="s">
        <v>9163</v>
      </c>
      <c r="AC2439" s="317" t="s">
        <v>2081</v>
      </c>
      <c r="AD2439" s="318" t="s">
        <v>3568</v>
      </c>
      <c r="AE2439" s="319">
        <v>0</v>
      </c>
      <c r="AF2439" s="319" t="s">
        <v>11282</v>
      </c>
      <c r="AG2439" s="320">
        <v>17.920000000000002</v>
      </c>
      <c r="AH2439" s="321">
        <f>IF($A$3="РЕГИОНЫ",ROUND($AG2439*(1-($L$6-$F$4))*(1-$F$3)*(1+$AG$2)*$AG$1,2),0)</f>
        <v>0</v>
      </c>
      <c r="AI2439" s="287">
        <f>_xlfn.IFNA(VLOOKUP(AD:AD,грп!B:C,2,0),0)</f>
        <v>0</v>
      </c>
      <c r="AJ2439" s="607">
        <v>34</v>
      </c>
      <c r="AK2439" s="672">
        <f t="shared" si="418"/>
        <v>0</v>
      </c>
      <c r="AL2439" s="174"/>
    </row>
    <row r="2440" spans="1:38" s="4" customFormat="1" ht="12" customHeight="1" x14ac:dyDescent="0.35">
      <c r="A2440" s="288"/>
      <c r="B2440" s="289"/>
      <c r="C2440" s="290" t="s">
        <v>555</v>
      </c>
      <c r="D2440" s="291" t="s">
        <v>2734</v>
      </c>
      <c r="E2440" s="292"/>
      <c r="F2440" s="293"/>
      <c r="G2440" s="293"/>
      <c r="H2440" s="294"/>
      <c r="I2440" s="294"/>
      <c r="J2440" s="282" t="s">
        <v>393</v>
      </c>
      <c r="K2440" s="282" t="str">
        <f t="shared" si="419"/>
        <v/>
      </c>
      <c r="L2440" s="295"/>
      <c r="M2440" s="296"/>
      <c r="N2440" s="297"/>
      <c r="O2440" s="297"/>
      <c r="P2440" s="297"/>
      <c r="Q2440" s="297" t="str">
        <f>_xlfn.IFNA(VLOOKUP($E:$E,'4'!$A:$F,3,0),"")</f>
        <v/>
      </c>
      <c r="R2440" s="297" t="str">
        <f>_xlfn.IFNA(VLOOKUP($E:$E,'5'!$A:$F,3,0),"")</f>
        <v/>
      </c>
      <c r="S2440" s="297"/>
      <c r="T2440" s="298"/>
      <c r="U2440" s="299"/>
      <c r="V2440" s="299"/>
      <c r="W2440" s="300"/>
      <c r="X2440" s="301"/>
      <c r="Y2440" s="749"/>
      <c r="Z2440" s="282"/>
      <c r="AA2440" s="280"/>
      <c r="AB2440" s="280"/>
      <c r="AC2440" s="302"/>
      <c r="AD2440" s="303" t="s">
        <v>2734</v>
      </c>
      <c r="AE2440" s="280"/>
      <c r="AF2440" s="329"/>
      <c r="AG2440" s="345"/>
      <c r="AH2440" s="306"/>
      <c r="AI2440" s="287">
        <f>_xlfn.IFNA(VLOOKUP(AD:AD,грп!B:C,2,0),0)</f>
        <v>0</v>
      </c>
      <c r="AJ2440" s="607">
        <v>0</v>
      </c>
      <c r="AK2440" s="672" t="str">
        <f t="shared" si="418"/>
        <v xml:space="preserve"> </v>
      </c>
      <c r="AL2440" s="174"/>
    </row>
    <row r="2441" spans="1:38" s="4" customFormat="1" ht="12" customHeight="1" outlineLevel="1" x14ac:dyDescent="0.35">
      <c r="A2441" s="307" t="s">
        <v>339</v>
      </c>
      <c r="B2441" s="308" t="s">
        <v>7844</v>
      </c>
      <c r="C2441" s="309"/>
      <c r="D2441" s="310" t="s">
        <v>3614</v>
      </c>
      <c r="E2441" s="322" t="s">
        <v>3613</v>
      </c>
      <c r="F2441" s="293"/>
      <c r="G2441" s="293"/>
      <c r="H2441" s="294">
        <v>24</v>
      </c>
      <c r="I2441" s="294" t="str">
        <f>IFERROR(_xlfn.IFNA(VLOOKUP($D:$D,history!$I:$Y,3,0),VLOOKUP(E:E,history!$H:$Y,4,0)),"--")</f>
        <v>--</v>
      </c>
      <c r="J2441" s="282" t="s">
        <v>9870</v>
      </c>
      <c r="K2441" s="282" t="str">
        <f t="shared" si="419"/>
        <v/>
      </c>
      <c r="L2441" s="312">
        <f>IF($A$3="ИМ",ROUND($Y2441*(1-($L$6-$F$4))*(1-$F$3)*(1+$AG$2),2),ROUND($M2441*(1-($L$6-$F$4))*(1-$F$3)*(1+$AG$2),2))</f>
        <v>128.99</v>
      </c>
      <c r="M2441" s="312">
        <f>ROUND(IF($A$3="РЕГИОНЫ",AG2441*$AG$3*$AG$1,IF(AI2441=0,AG2441*$AG$3*$AG$1,AG2441*$AG$3*(1-5%)*$AG$1)),2)</f>
        <v>195.44</v>
      </c>
      <c r="N2441" s="297" t="str">
        <f>_xlfn.IFNA(VLOOKUP($E:$E,'1'!$A:$E,3,0),"")</f>
        <v/>
      </c>
      <c r="O2441" s="297" t="str">
        <f>_xlfn.IFNA(VLOOKUP($E:$E,'2'!$A:$E,3,0),"")</f>
        <v/>
      </c>
      <c r="P2441" s="297" t="str">
        <f>_xlfn.IFNA(VLOOKUP($E:$E,'3'!$A:$D,3,0),"")</f>
        <v/>
      </c>
      <c r="Q2441" s="297" t="str">
        <f>_xlfn.IFNA(VLOOKUP($E:$E,'4'!$A:$F,3,0),"")</f>
        <v/>
      </c>
      <c r="R2441" s="297" t="str">
        <f>_xlfn.IFNA(VLOOKUP($E:$E,'5'!$A:$F,3,0),"")</f>
        <v/>
      </c>
      <c r="S2441" s="297" t="str">
        <f>_xlfn.IFNA(VLOOKUP($E:$E,'6'!$A:$F,3,0),"")</f>
        <v/>
      </c>
      <c r="T2441" s="313">
        <v>1</v>
      </c>
      <c r="U2441" s="313">
        <v>12</v>
      </c>
      <c r="V2441" s="313">
        <v>120</v>
      </c>
      <c r="W2441" s="314">
        <v>9.0999999999999998E-2</v>
      </c>
      <c r="X2441" s="315">
        <v>4.3627450000000001E-4</v>
      </c>
      <c r="Y2441" s="749">
        <v>180</v>
      </c>
      <c r="Z2441" s="282"/>
      <c r="AA2441" s="316" t="s">
        <v>10390</v>
      </c>
      <c r="AB2441" s="282" t="s">
        <v>9163</v>
      </c>
      <c r="AC2441" s="317" t="s">
        <v>2081</v>
      </c>
      <c r="AD2441" s="318" t="s">
        <v>2734</v>
      </c>
      <c r="AE2441" s="319">
        <v>0</v>
      </c>
      <c r="AF2441" s="319" t="s">
        <v>11282</v>
      </c>
      <c r="AG2441" s="320">
        <v>2.4500000000000002</v>
      </c>
      <c r="AH2441" s="321">
        <f>IF($A$3="РЕГИОНЫ",ROUND($AG2441*(1-($L$6-$F$4))*(1-$F$3)*(1+$AG$2)*$AG$1,2),0)</f>
        <v>0</v>
      </c>
      <c r="AI2441" s="287">
        <f>_xlfn.IFNA(VLOOKUP(AD:AD,грп!B:C,2,0),0)</f>
        <v>0</v>
      </c>
      <c r="AJ2441" s="607">
        <v>31</v>
      </c>
      <c r="AK2441" s="672">
        <f t="shared" si="418"/>
        <v>0</v>
      </c>
      <c r="AL2441" s="174"/>
    </row>
    <row r="2442" spans="1:38" s="4" customFormat="1" ht="12" customHeight="1" x14ac:dyDescent="0.35">
      <c r="A2442" s="288"/>
      <c r="B2442" s="289"/>
      <c r="C2442" s="290" t="s">
        <v>555</v>
      </c>
      <c r="D2442" s="291" t="s">
        <v>508</v>
      </c>
      <c r="E2442" s="292"/>
      <c r="F2442" s="293"/>
      <c r="G2442" s="293"/>
      <c r="H2442" s="294"/>
      <c r="I2442" s="294"/>
      <c r="J2442" s="282" t="s">
        <v>393</v>
      </c>
      <c r="K2442" s="282" t="str">
        <f t="shared" si="419"/>
        <v/>
      </c>
      <c r="L2442" s="295"/>
      <c r="M2442" s="296"/>
      <c r="N2442" s="297"/>
      <c r="O2442" s="297"/>
      <c r="P2442" s="297"/>
      <c r="Q2442" s="297" t="str">
        <f>_xlfn.IFNA(VLOOKUP($E:$E,'4'!$A:$F,3,0),"")</f>
        <v/>
      </c>
      <c r="R2442" s="297" t="str">
        <f>_xlfn.IFNA(VLOOKUP($E:$E,'5'!$A:$F,3,0),"")</f>
        <v/>
      </c>
      <c r="S2442" s="297"/>
      <c r="T2442" s="298"/>
      <c r="U2442" s="299"/>
      <c r="V2442" s="299"/>
      <c r="W2442" s="300"/>
      <c r="X2442" s="301"/>
      <c r="Y2442" s="749"/>
      <c r="Z2442" s="282"/>
      <c r="AA2442" s="280"/>
      <c r="AB2442" s="280"/>
      <c r="AC2442" s="302"/>
      <c r="AD2442" s="303" t="s">
        <v>508</v>
      </c>
      <c r="AE2442" s="280"/>
      <c r="AF2442" s="329"/>
      <c r="AG2442" s="345"/>
      <c r="AH2442" s="306"/>
      <c r="AI2442" s="287">
        <f>_xlfn.IFNA(VLOOKUP(AD:AD,грп!B:C,2,0),0)</f>
        <v>0</v>
      </c>
      <c r="AJ2442" s="607">
        <v>0</v>
      </c>
      <c r="AK2442" s="672" t="str">
        <f t="shared" si="418"/>
        <v xml:space="preserve"> </v>
      </c>
      <c r="AL2442" s="174"/>
    </row>
    <row r="2443" spans="1:38" s="4" customFormat="1" ht="12" customHeight="1" outlineLevel="1" x14ac:dyDescent="0.35">
      <c r="A2443" s="307" t="s">
        <v>10402</v>
      </c>
      <c r="B2443" s="308" t="s">
        <v>7845</v>
      </c>
      <c r="C2443" s="290" t="s">
        <v>555</v>
      </c>
      <c r="D2443" s="310" t="s">
        <v>826</v>
      </c>
      <c r="E2443" s="322">
        <v>5240101</v>
      </c>
      <c r="F2443" s="293"/>
      <c r="G2443" s="293"/>
      <c r="H2443" s="294"/>
      <c r="I2443" s="294" t="str">
        <f>IFERROR(_xlfn.IFNA(VLOOKUP($D:$D,history!$I:$Y,3,0),VLOOKUP(E:E,history!$H:$Y,4,0)),"--")</f>
        <v>--</v>
      </c>
      <c r="J2443" s="282" t="s">
        <v>5946</v>
      </c>
      <c r="K2443" s="282" t="str">
        <f t="shared" si="419"/>
        <v/>
      </c>
      <c r="L2443" s="312">
        <f t="shared" ref="L2443:L2486" si="420">IF($A$3="ИМ",ROUND($Y2443*(1-($L$6-$F$4))*(1-$F$3)*(1+$AG$2),2),ROUND($M2443*(1-($L$6-$F$4))*(1-$F$3)*(1+$AG$2),2))</f>
        <v>152.16</v>
      </c>
      <c r="M2443" s="312">
        <f t="shared" ref="M2443:M2486" si="421">ROUND(IF($A$3="РЕГИОНЫ",AG2443*$AG$3*$AG$1,IF(AI2443=0,AG2443*$AG$3*$AG$1,AG2443*$AG$3*(1-5%)*$AG$1)),2)</f>
        <v>230.54</v>
      </c>
      <c r="N2443" s="297" t="str">
        <f>_xlfn.IFNA(VLOOKUP($E:$E,'1'!$A:$E,3,0),"")</f>
        <v/>
      </c>
      <c r="O2443" s="297" t="str">
        <f>_xlfn.IFNA(VLOOKUP($E:$E,'2'!$A:$E,3,0),"")</f>
        <v/>
      </c>
      <c r="P2443" s="297" t="str">
        <f>_xlfn.IFNA(VLOOKUP($E:$E,'3'!$A:$D,3,0),"")</f>
        <v/>
      </c>
      <c r="Q2443" s="297" t="str">
        <f>_xlfn.IFNA(VLOOKUP($E:$E,'4'!$A:$F,3,0),"")</f>
        <v/>
      </c>
      <c r="R2443" s="297" t="str">
        <f>_xlfn.IFNA(VLOOKUP($E:$E,'5'!$A:$F,3,0),"")</f>
        <v/>
      </c>
      <c r="S2443" s="297" t="str">
        <f>_xlfn.IFNA(VLOOKUP($E:$E,'6'!$A:$F,3,0),"")</f>
        <v/>
      </c>
      <c r="T2443" s="313">
        <v>1</v>
      </c>
      <c r="U2443" s="313">
        <v>1</v>
      </c>
      <c r="V2443" s="313">
        <v>80</v>
      </c>
      <c r="W2443" s="314">
        <v>0.13600000000000001</v>
      </c>
      <c r="X2443" s="315">
        <v>5.6499999999999996E-4</v>
      </c>
      <c r="Y2443" s="749">
        <v>220</v>
      </c>
      <c r="Z2443" s="282"/>
      <c r="AA2443" s="316" t="s">
        <v>10396</v>
      </c>
      <c r="AB2443" s="282" t="s">
        <v>9163</v>
      </c>
      <c r="AC2443" s="317" t="s">
        <v>2081</v>
      </c>
      <c r="AD2443" s="318" t="s">
        <v>508</v>
      </c>
      <c r="AE2443" s="319">
        <v>0</v>
      </c>
      <c r="AF2443" s="319" t="s">
        <v>11282</v>
      </c>
      <c r="AG2443" s="320">
        <v>2.89</v>
      </c>
      <c r="AH2443" s="321">
        <f t="shared" ref="AH2443:AH2487" si="422">IF($A$3="РЕГИОНЫ",ROUND($AG2443*(1-($L$6-$F$4))*(1-$F$3)*(1+$AG$2)*$AG$1,2),0)</f>
        <v>0</v>
      </c>
      <c r="AI2443" s="287">
        <f>_xlfn.IFNA(VLOOKUP(AD:AD,грп!B:C,2,0),0)</f>
        <v>0</v>
      </c>
      <c r="AJ2443" s="607">
        <v>0</v>
      </c>
      <c r="AK2443" s="672" t="str">
        <f t="shared" si="418"/>
        <v xml:space="preserve"> </v>
      </c>
      <c r="AL2443" s="174"/>
    </row>
    <row r="2444" spans="1:38" s="4" customFormat="1" ht="12" customHeight="1" outlineLevel="1" x14ac:dyDescent="0.35">
      <c r="A2444" s="307" t="s">
        <v>10402</v>
      </c>
      <c r="B2444" s="308" t="s">
        <v>7846</v>
      </c>
      <c r="C2444" s="290" t="s">
        <v>555</v>
      </c>
      <c r="D2444" s="310" t="s">
        <v>808</v>
      </c>
      <c r="E2444" s="322">
        <v>5240102</v>
      </c>
      <c r="F2444" s="293"/>
      <c r="G2444" s="293"/>
      <c r="H2444" s="294"/>
      <c r="I2444" s="294" t="str">
        <f>IFERROR(_xlfn.IFNA(VLOOKUP($D:$D,history!$I:$Y,3,0),VLOOKUP(E:E,history!$H:$Y,4,0)),"--")</f>
        <v>--</v>
      </c>
      <c r="J2444" s="282" t="s">
        <v>9870</v>
      </c>
      <c r="K2444" s="282" t="str">
        <f t="shared" si="419"/>
        <v/>
      </c>
      <c r="L2444" s="312">
        <f t="shared" si="420"/>
        <v>162.16</v>
      </c>
      <c r="M2444" s="312">
        <f t="shared" si="421"/>
        <v>245.69</v>
      </c>
      <c r="N2444" s="297" t="str">
        <f>_xlfn.IFNA(VLOOKUP($E:$E,'1'!$A:$E,3,0),"")</f>
        <v/>
      </c>
      <c r="O2444" s="297" t="str">
        <f>_xlfn.IFNA(VLOOKUP($E:$E,'2'!$A:$E,3,0),"")</f>
        <v/>
      </c>
      <c r="P2444" s="297" t="str">
        <f>_xlfn.IFNA(VLOOKUP($E:$E,'3'!$A:$D,3,0),"")</f>
        <v/>
      </c>
      <c r="Q2444" s="297" t="str">
        <f>_xlfn.IFNA(VLOOKUP($E:$E,'4'!$A:$F,3,0),"")</f>
        <v/>
      </c>
      <c r="R2444" s="297" t="str">
        <f>_xlfn.IFNA(VLOOKUP($E:$E,'5'!$A:$F,3,0),"")</f>
        <v/>
      </c>
      <c r="S2444" s="297" t="str">
        <f>_xlfn.IFNA(VLOOKUP($E:$E,'6'!$A:$F,3,0),"")</f>
        <v/>
      </c>
      <c r="T2444" s="313">
        <v>1</v>
      </c>
      <c r="U2444" s="313">
        <v>1</v>
      </c>
      <c r="V2444" s="313">
        <v>80</v>
      </c>
      <c r="W2444" s="314">
        <v>0.224</v>
      </c>
      <c r="X2444" s="315">
        <v>6.2500000000000001E-4</v>
      </c>
      <c r="Y2444" s="749">
        <v>230</v>
      </c>
      <c r="Z2444" s="282"/>
      <c r="AA2444" s="316" t="s">
        <v>10396</v>
      </c>
      <c r="AB2444" s="282" t="s">
        <v>9163</v>
      </c>
      <c r="AC2444" s="317" t="s">
        <v>2081</v>
      </c>
      <c r="AD2444" s="318" t="s">
        <v>508</v>
      </c>
      <c r="AE2444" s="319">
        <v>0</v>
      </c>
      <c r="AF2444" s="319" t="s">
        <v>11294</v>
      </c>
      <c r="AG2444" s="320">
        <v>3.08</v>
      </c>
      <c r="AH2444" s="321">
        <f t="shared" si="422"/>
        <v>0</v>
      </c>
      <c r="AI2444" s="287">
        <f>_xlfn.IFNA(VLOOKUP(AD:AD,грп!B:C,2,0),0)</f>
        <v>0</v>
      </c>
      <c r="AJ2444" s="607">
        <v>0</v>
      </c>
      <c r="AK2444" s="672" t="str">
        <f t="shared" si="418"/>
        <v xml:space="preserve"> </v>
      </c>
      <c r="AL2444" s="174"/>
    </row>
    <row r="2445" spans="1:38" s="4" customFormat="1" ht="12" customHeight="1" outlineLevel="1" x14ac:dyDescent="0.35">
      <c r="A2445" s="307" t="s">
        <v>10402</v>
      </c>
      <c r="B2445" s="308" t="s">
        <v>7847</v>
      </c>
      <c r="C2445" s="290" t="s">
        <v>555</v>
      </c>
      <c r="D2445" s="310" t="s">
        <v>807</v>
      </c>
      <c r="E2445" s="322">
        <v>5240103</v>
      </c>
      <c r="F2445" s="293"/>
      <c r="G2445" s="293"/>
      <c r="H2445" s="294">
        <v>9</v>
      </c>
      <c r="I2445" s="294" t="str">
        <f>IFERROR(_xlfn.IFNA(VLOOKUP($D:$D,history!$I:$Y,3,0),VLOOKUP(E:E,history!$H:$Y,4,0)),"--")</f>
        <v>--</v>
      </c>
      <c r="J2445" s="282" t="s">
        <v>9869</v>
      </c>
      <c r="K2445" s="282" t="str">
        <f t="shared" si="419"/>
        <v/>
      </c>
      <c r="L2445" s="312">
        <f t="shared" si="420"/>
        <v>221.65</v>
      </c>
      <c r="M2445" s="312">
        <f t="shared" si="421"/>
        <v>335.83</v>
      </c>
      <c r="N2445" s="297" t="str">
        <f>_xlfn.IFNA(VLOOKUP($E:$E,'1'!$A:$E,3,0),"")</f>
        <v/>
      </c>
      <c r="O2445" s="297" t="str">
        <f>_xlfn.IFNA(VLOOKUP($E:$E,'2'!$A:$E,3,0),"")</f>
        <v/>
      </c>
      <c r="P2445" s="297" t="str">
        <f>_xlfn.IFNA(VLOOKUP($E:$E,'3'!$A:$D,3,0),"")</f>
        <v/>
      </c>
      <c r="Q2445" s="297" t="str">
        <f>_xlfn.IFNA(VLOOKUP($E:$E,'4'!$A:$F,3,0),"")</f>
        <v/>
      </c>
      <c r="R2445" s="297" t="str">
        <f>_xlfn.IFNA(VLOOKUP($E:$E,'5'!$A:$F,3,0),"")</f>
        <v/>
      </c>
      <c r="S2445" s="297" t="str">
        <f>_xlfn.IFNA(VLOOKUP($E:$E,'6'!$A:$F,3,0),"")</f>
        <v/>
      </c>
      <c r="T2445" s="313">
        <v>1</v>
      </c>
      <c r="U2445" s="313">
        <v>1</v>
      </c>
      <c r="V2445" s="313">
        <v>60</v>
      </c>
      <c r="W2445" s="314">
        <v>0.35699999999999998</v>
      </c>
      <c r="X2445" s="315">
        <v>1.7009804000000001E-3</v>
      </c>
      <c r="Y2445" s="749">
        <v>320</v>
      </c>
      <c r="Z2445" s="282"/>
      <c r="AA2445" s="316" t="s">
        <v>10396</v>
      </c>
      <c r="AB2445" s="282" t="s">
        <v>9163</v>
      </c>
      <c r="AC2445" s="317" t="s">
        <v>2081</v>
      </c>
      <c r="AD2445" s="318" t="s">
        <v>508</v>
      </c>
      <c r="AE2445" s="319">
        <v>0</v>
      </c>
      <c r="AF2445" s="319" t="s">
        <v>11282</v>
      </c>
      <c r="AG2445" s="320">
        <v>4.21</v>
      </c>
      <c r="AH2445" s="321">
        <f t="shared" si="422"/>
        <v>0</v>
      </c>
      <c r="AI2445" s="287">
        <f>_xlfn.IFNA(VLOOKUP(AD:AD,грп!B:C,2,0),0)</f>
        <v>0</v>
      </c>
      <c r="AJ2445" s="607">
        <v>98</v>
      </c>
      <c r="AK2445" s="672" t="str">
        <f t="shared" si="418"/>
        <v xml:space="preserve"> </v>
      </c>
      <c r="AL2445" s="174"/>
    </row>
    <row r="2446" spans="1:38" s="4" customFormat="1" ht="12" customHeight="1" outlineLevel="1" x14ac:dyDescent="0.35">
      <c r="A2446" s="307" t="s">
        <v>10402</v>
      </c>
      <c r="B2446" s="308" t="s">
        <v>7848</v>
      </c>
      <c r="C2446" s="290" t="s">
        <v>555</v>
      </c>
      <c r="D2446" s="310" t="s">
        <v>813</v>
      </c>
      <c r="E2446" s="322">
        <v>5240104</v>
      </c>
      <c r="F2446" s="293"/>
      <c r="G2446" s="293"/>
      <c r="H2446" s="294">
        <v>37</v>
      </c>
      <c r="I2446" s="294" t="str">
        <f>IFERROR(_xlfn.IFNA(VLOOKUP($D:$D,history!$I:$Y,3,0),VLOOKUP(E:E,history!$H:$Y,4,0)),"--")</f>
        <v>V</v>
      </c>
      <c r="J2446" s="282" t="s">
        <v>5946</v>
      </c>
      <c r="K2446" s="282" t="str">
        <f t="shared" si="419"/>
        <v/>
      </c>
      <c r="L2446" s="312">
        <f t="shared" si="420"/>
        <v>423.29</v>
      </c>
      <c r="M2446" s="312">
        <f t="shared" si="421"/>
        <v>641.35</v>
      </c>
      <c r="N2446" s="297" t="str">
        <f>_xlfn.IFNA(VLOOKUP($E:$E,'1'!$A:$E,3,0),"")</f>
        <v/>
      </c>
      <c r="O2446" s="297" t="str">
        <f>_xlfn.IFNA(VLOOKUP($E:$E,'2'!$A:$E,3,0),"")</f>
        <v/>
      </c>
      <c r="P2446" s="297" t="str">
        <f>_xlfn.IFNA(VLOOKUP($E:$E,'3'!$A:$D,3,0),"")</f>
        <v/>
      </c>
      <c r="Q2446" s="297" t="str">
        <f>_xlfn.IFNA(VLOOKUP($E:$E,'4'!$A:$F,3,0),"")</f>
        <v/>
      </c>
      <c r="R2446" s="297" t="str">
        <f>_xlfn.IFNA(VLOOKUP($E:$E,'5'!$A:$F,3,0),"")</f>
        <v/>
      </c>
      <c r="S2446" s="297" t="str">
        <f>_xlfn.IFNA(VLOOKUP($E:$E,'6'!$A:$F,3,0),"")</f>
        <v/>
      </c>
      <c r="T2446" s="313">
        <v>1</v>
      </c>
      <c r="U2446" s="313">
        <v>1</v>
      </c>
      <c r="V2446" s="313">
        <v>45</v>
      </c>
      <c r="W2446" s="314">
        <v>0.59499999999999997</v>
      </c>
      <c r="X2446" s="315">
        <v>1.762963E-3</v>
      </c>
      <c r="Y2446" s="749">
        <v>610</v>
      </c>
      <c r="Z2446" s="282"/>
      <c r="AA2446" s="316" t="s">
        <v>10396</v>
      </c>
      <c r="AB2446" s="282" t="s">
        <v>9163</v>
      </c>
      <c r="AC2446" s="317" t="s">
        <v>2081</v>
      </c>
      <c r="AD2446" s="318" t="s">
        <v>508</v>
      </c>
      <c r="AE2446" s="319">
        <v>0</v>
      </c>
      <c r="AF2446" s="319" t="s">
        <v>11282</v>
      </c>
      <c r="AG2446" s="320">
        <v>8.0399999999999991</v>
      </c>
      <c r="AH2446" s="321">
        <f t="shared" si="422"/>
        <v>0</v>
      </c>
      <c r="AI2446" s="287">
        <f>_xlfn.IFNA(VLOOKUP(AD:AD,грп!B:C,2,0),0)</f>
        <v>0</v>
      </c>
      <c r="AJ2446" s="607">
        <v>7</v>
      </c>
      <c r="AK2446" s="672" t="str">
        <f t="shared" si="418"/>
        <v xml:space="preserve"> </v>
      </c>
      <c r="AL2446" s="174"/>
    </row>
    <row r="2447" spans="1:38" s="4" customFormat="1" ht="12" customHeight="1" outlineLevel="1" x14ac:dyDescent="0.35">
      <c r="A2447" s="307" t="s">
        <v>10402</v>
      </c>
      <c r="B2447" s="308" t="s">
        <v>7849</v>
      </c>
      <c r="C2447" s="290" t="s">
        <v>555</v>
      </c>
      <c r="D2447" s="310" t="s">
        <v>827</v>
      </c>
      <c r="E2447" s="322">
        <v>5240201</v>
      </c>
      <c r="F2447" s="293"/>
      <c r="G2447" s="293"/>
      <c r="H2447" s="294">
        <v>70</v>
      </c>
      <c r="I2447" s="294" t="str">
        <f>IFERROR(_xlfn.IFNA(VLOOKUP($D:$D,history!$I:$Y,3,0),VLOOKUP(E:E,history!$H:$Y,4,0)),"--")</f>
        <v>--</v>
      </c>
      <c r="J2447" s="282" t="s">
        <v>5946</v>
      </c>
      <c r="K2447" s="282" t="str">
        <f t="shared" si="419"/>
        <v/>
      </c>
      <c r="L2447" s="312">
        <f t="shared" si="420"/>
        <v>174.79</v>
      </c>
      <c r="M2447" s="312">
        <f t="shared" si="421"/>
        <v>264.83999999999997</v>
      </c>
      <c r="N2447" s="297" t="str">
        <f>_xlfn.IFNA(VLOOKUP($E:$E,'1'!$A:$E,3,0),"")</f>
        <v/>
      </c>
      <c r="O2447" s="297" t="str">
        <f>_xlfn.IFNA(VLOOKUP($E:$E,'2'!$A:$E,3,0),"")</f>
        <v/>
      </c>
      <c r="P2447" s="297" t="str">
        <f>_xlfn.IFNA(VLOOKUP($E:$E,'3'!$A:$D,3,0),"")</f>
        <v/>
      </c>
      <c r="Q2447" s="297" t="str">
        <f>_xlfn.IFNA(VLOOKUP($E:$E,'4'!$A:$F,3,0),"")</f>
        <v/>
      </c>
      <c r="R2447" s="297" t="str">
        <f>_xlfn.IFNA(VLOOKUP($E:$E,'5'!$A:$F,3,0),"")</f>
        <v/>
      </c>
      <c r="S2447" s="297" t="str">
        <f>_xlfn.IFNA(VLOOKUP($E:$E,'6'!$A:$F,3,0),"")</f>
        <v/>
      </c>
      <c r="T2447" s="313">
        <v>1</v>
      </c>
      <c r="U2447" s="313">
        <v>1</v>
      </c>
      <c r="V2447" s="313">
        <v>80</v>
      </c>
      <c r="W2447" s="314">
        <v>0.20899999999999999</v>
      </c>
      <c r="X2447" s="315">
        <v>4.0999999999999999E-4</v>
      </c>
      <c r="Y2447" s="749">
        <v>250</v>
      </c>
      <c r="Z2447" s="282"/>
      <c r="AA2447" s="316" t="s">
        <v>10396</v>
      </c>
      <c r="AB2447" s="282" t="s">
        <v>9163</v>
      </c>
      <c r="AC2447" s="317" t="s">
        <v>2081</v>
      </c>
      <c r="AD2447" s="318" t="s">
        <v>508</v>
      </c>
      <c r="AE2447" s="319">
        <v>0</v>
      </c>
      <c r="AF2447" s="319" t="s">
        <v>11282</v>
      </c>
      <c r="AG2447" s="320">
        <v>3.32</v>
      </c>
      <c r="AH2447" s="321">
        <f t="shared" si="422"/>
        <v>0</v>
      </c>
      <c r="AI2447" s="287">
        <f>_xlfn.IFNA(VLOOKUP(AD:AD,грп!B:C,2,0),0)</f>
        <v>0</v>
      </c>
      <c r="AJ2447" s="607">
        <v>32</v>
      </c>
      <c r="AK2447" s="672" t="str">
        <f t="shared" si="418"/>
        <v xml:space="preserve"> </v>
      </c>
      <c r="AL2447" s="174"/>
    </row>
    <row r="2448" spans="1:38" s="4" customFormat="1" ht="12" customHeight="1" outlineLevel="1" x14ac:dyDescent="0.35">
      <c r="A2448" s="307" t="s">
        <v>10402</v>
      </c>
      <c r="B2448" s="308" t="s">
        <v>7850</v>
      </c>
      <c r="C2448" s="290" t="s">
        <v>555</v>
      </c>
      <c r="D2448" s="310" t="s">
        <v>811</v>
      </c>
      <c r="E2448" s="322">
        <v>5240202</v>
      </c>
      <c r="F2448" s="293"/>
      <c r="G2448" s="293"/>
      <c r="H2448" s="294"/>
      <c r="I2448" s="294" t="str">
        <f>IFERROR(_xlfn.IFNA(VLOOKUP($D:$D,history!$I:$Y,3,0),VLOOKUP(E:E,history!$H:$Y,4,0)),"--")</f>
        <v>--</v>
      </c>
      <c r="J2448" s="282" t="s">
        <v>5946</v>
      </c>
      <c r="K2448" s="282" t="str">
        <f t="shared" si="419"/>
        <v/>
      </c>
      <c r="L2448" s="312">
        <f t="shared" si="420"/>
        <v>182.69</v>
      </c>
      <c r="M2448" s="312">
        <f t="shared" si="421"/>
        <v>276.8</v>
      </c>
      <c r="N2448" s="297" t="str">
        <f>_xlfn.IFNA(VLOOKUP($E:$E,'1'!$A:$E,3,0),"")</f>
        <v/>
      </c>
      <c r="O2448" s="297" t="str">
        <f>_xlfn.IFNA(VLOOKUP($E:$E,'2'!$A:$E,3,0),"")</f>
        <v/>
      </c>
      <c r="P2448" s="297" t="str">
        <f>_xlfn.IFNA(VLOOKUP($E:$E,'3'!$A:$D,3,0),"")</f>
        <v/>
      </c>
      <c r="Q2448" s="297" t="str">
        <f>_xlfn.IFNA(VLOOKUP($E:$E,'4'!$A:$F,3,0),"")</f>
        <v/>
      </c>
      <c r="R2448" s="297" t="str">
        <f>_xlfn.IFNA(VLOOKUP($E:$E,'5'!$A:$F,3,0),"")</f>
        <v/>
      </c>
      <c r="S2448" s="297" t="str">
        <f>_xlfn.IFNA(VLOOKUP($E:$E,'6'!$A:$F,3,0),"")</f>
        <v/>
      </c>
      <c r="T2448" s="313">
        <v>1</v>
      </c>
      <c r="U2448" s="313">
        <v>1</v>
      </c>
      <c r="V2448" s="313">
        <v>80</v>
      </c>
      <c r="W2448" s="314">
        <v>0.27400000000000002</v>
      </c>
      <c r="X2448" s="315">
        <v>4.75E-4</v>
      </c>
      <c r="Y2448" s="749">
        <v>260</v>
      </c>
      <c r="Z2448" s="282"/>
      <c r="AA2448" s="316" t="s">
        <v>10396</v>
      </c>
      <c r="AB2448" s="282" t="s">
        <v>9163</v>
      </c>
      <c r="AC2448" s="317" t="s">
        <v>2081</v>
      </c>
      <c r="AD2448" s="318" t="s">
        <v>508</v>
      </c>
      <c r="AE2448" s="319">
        <v>0</v>
      </c>
      <c r="AF2448" s="319" t="s">
        <v>11282</v>
      </c>
      <c r="AG2448" s="320">
        <v>3.47</v>
      </c>
      <c r="AH2448" s="321">
        <f t="shared" si="422"/>
        <v>0</v>
      </c>
      <c r="AI2448" s="287">
        <f>_xlfn.IFNA(VLOOKUP(AD:AD,грп!B:C,2,0),0)</f>
        <v>0</v>
      </c>
      <c r="AJ2448" s="607">
        <v>0</v>
      </c>
      <c r="AK2448" s="672" t="str">
        <f t="shared" si="418"/>
        <v xml:space="preserve"> </v>
      </c>
      <c r="AL2448" s="174"/>
    </row>
    <row r="2449" spans="1:38" s="4" customFormat="1" ht="12" customHeight="1" outlineLevel="1" x14ac:dyDescent="0.35">
      <c r="A2449" s="307" t="s">
        <v>10402</v>
      </c>
      <c r="B2449" s="308" t="s">
        <v>7851</v>
      </c>
      <c r="C2449" s="290" t="s">
        <v>555</v>
      </c>
      <c r="D2449" s="310" t="s">
        <v>810</v>
      </c>
      <c r="E2449" s="322">
        <v>5240203</v>
      </c>
      <c r="F2449" s="293"/>
      <c r="G2449" s="293"/>
      <c r="H2449" s="294">
        <v>9</v>
      </c>
      <c r="I2449" s="294" t="str">
        <f>IFERROR(_xlfn.IFNA(VLOOKUP($D:$D,history!$I:$Y,3,0),VLOOKUP(E:E,history!$H:$Y,4,0)),"--")</f>
        <v>--</v>
      </c>
      <c r="J2449" s="282" t="s">
        <v>5946</v>
      </c>
      <c r="K2449" s="282" t="str">
        <f t="shared" si="419"/>
        <v/>
      </c>
      <c r="L2449" s="312">
        <f t="shared" si="420"/>
        <v>259.02999999999997</v>
      </c>
      <c r="M2449" s="312">
        <f t="shared" si="421"/>
        <v>392.47</v>
      </c>
      <c r="N2449" s="297" t="str">
        <f>_xlfn.IFNA(VLOOKUP($E:$E,'1'!$A:$E,3,0),"")</f>
        <v/>
      </c>
      <c r="O2449" s="297" t="str">
        <f>_xlfn.IFNA(VLOOKUP($E:$E,'2'!$A:$E,3,0),"")</f>
        <v/>
      </c>
      <c r="P2449" s="297" t="str">
        <f>_xlfn.IFNA(VLOOKUP($E:$E,'3'!$A:$D,3,0),"")</f>
        <v/>
      </c>
      <c r="Q2449" s="297" t="str">
        <f>_xlfn.IFNA(VLOOKUP($E:$E,'4'!$A:$F,3,0),"")</f>
        <v/>
      </c>
      <c r="R2449" s="297" t="str">
        <f>_xlfn.IFNA(VLOOKUP($E:$E,'5'!$A:$F,3,0),"")</f>
        <v/>
      </c>
      <c r="S2449" s="297" t="str">
        <f>_xlfn.IFNA(VLOOKUP($E:$E,'6'!$A:$F,3,0),"")</f>
        <v/>
      </c>
      <c r="T2449" s="313">
        <v>1</v>
      </c>
      <c r="U2449" s="313">
        <v>1</v>
      </c>
      <c r="V2449" s="313">
        <v>60</v>
      </c>
      <c r="W2449" s="314">
        <v>0.46300000000000002</v>
      </c>
      <c r="X2449" s="315">
        <v>8.7745100000000001E-4</v>
      </c>
      <c r="Y2449" s="749">
        <v>370</v>
      </c>
      <c r="Z2449" s="282"/>
      <c r="AA2449" s="316" t="s">
        <v>10396</v>
      </c>
      <c r="AB2449" s="282" t="s">
        <v>9163</v>
      </c>
      <c r="AC2449" s="317" t="s">
        <v>2081</v>
      </c>
      <c r="AD2449" s="318" t="s">
        <v>508</v>
      </c>
      <c r="AE2449" s="319">
        <v>0</v>
      </c>
      <c r="AF2449" s="319" t="s">
        <v>11282</v>
      </c>
      <c r="AG2449" s="320">
        <v>4.92</v>
      </c>
      <c r="AH2449" s="321">
        <f t="shared" si="422"/>
        <v>0</v>
      </c>
      <c r="AI2449" s="287">
        <f>_xlfn.IFNA(VLOOKUP(AD:AD,грп!B:C,2,0),0)</f>
        <v>0</v>
      </c>
      <c r="AJ2449" s="607">
        <v>0</v>
      </c>
      <c r="AK2449" s="672" t="str">
        <f t="shared" si="418"/>
        <v xml:space="preserve"> </v>
      </c>
      <c r="AL2449" s="174"/>
    </row>
    <row r="2450" spans="1:38" s="4" customFormat="1" ht="12" customHeight="1" outlineLevel="1" x14ac:dyDescent="0.35">
      <c r="A2450" s="307" t="s">
        <v>10402</v>
      </c>
      <c r="B2450" s="308" t="s">
        <v>7852</v>
      </c>
      <c r="C2450" s="290" t="s">
        <v>555</v>
      </c>
      <c r="D2450" s="310" t="s">
        <v>828</v>
      </c>
      <c r="E2450" s="322">
        <v>5240204</v>
      </c>
      <c r="F2450" s="293"/>
      <c r="G2450" s="293"/>
      <c r="H2450" s="294"/>
      <c r="I2450" s="294" t="str">
        <f>IFERROR(_xlfn.IFNA(VLOOKUP($D:$D,history!$I:$Y,3,0),VLOOKUP(E:E,history!$H:$Y,4,0)),"--")</f>
        <v>--</v>
      </c>
      <c r="J2450" s="282" t="s">
        <v>9870</v>
      </c>
      <c r="K2450" s="282" t="str">
        <f t="shared" si="419"/>
        <v/>
      </c>
      <c r="L2450" s="312">
        <f t="shared" si="420"/>
        <v>434.35</v>
      </c>
      <c r="M2450" s="312">
        <f t="shared" si="421"/>
        <v>658.1</v>
      </c>
      <c r="N2450" s="297" t="str">
        <f>_xlfn.IFNA(VLOOKUP($E:$E,'1'!$A:$E,3,0),"")</f>
        <v/>
      </c>
      <c r="O2450" s="297" t="str">
        <f>_xlfn.IFNA(VLOOKUP($E:$E,'2'!$A:$E,3,0),"")</f>
        <v/>
      </c>
      <c r="P2450" s="297" t="str">
        <f>_xlfn.IFNA(VLOOKUP($E:$E,'3'!$A:$D,3,0),"")</f>
        <v/>
      </c>
      <c r="Q2450" s="297" t="str">
        <f>_xlfn.IFNA(VLOOKUP($E:$E,'4'!$A:$F,3,0),"")</f>
        <v/>
      </c>
      <c r="R2450" s="297" t="str">
        <f>_xlfn.IFNA(VLOOKUP($E:$E,'5'!$A:$F,3,0),"")</f>
        <v/>
      </c>
      <c r="S2450" s="297" t="str">
        <f>_xlfn.IFNA(VLOOKUP($E:$E,'6'!$A:$F,3,0),"")</f>
        <v/>
      </c>
      <c r="T2450" s="313">
        <v>1</v>
      </c>
      <c r="U2450" s="313">
        <v>1</v>
      </c>
      <c r="V2450" s="313">
        <v>45</v>
      </c>
      <c r="W2450" s="314">
        <v>0.77800000000000002</v>
      </c>
      <c r="X2450" s="315">
        <v>1.2148148000000001E-3</v>
      </c>
      <c r="Y2450" s="749">
        <v>630</v>
      </c>
      <c r="Z2450" s="282"/>
      <c r="AA2450" s="316" t="s">
        <v>10396</v>
      </c>
      <c r="AB2450" s="282" t="s">
        <v>9163</v>
      </c>
      <c r="AC2450" s="317" t="s">
        <v>2081</v>
      </c>
      <c r="AD2450" s="318" t="s">
        <v>508</v>
      </c>
      <c r="AE2450" s="319">
        <v>0</v>
      </c>
      <c r="AF2450" s="319" t="s">
        <v>11294</v>
      </c>
      <c r="AG2450" s="320">
        <v>8.25</v>
      </c>
      <c r="AH2450" s="321">
        <f t="shared" si="422"/>
        <v>0</v>
      </c>
      <c r="AI2450" s="287">
        <f>_xlfn.IFNA(VLOOKUP(AD:AD,грп!B:C,2,0),0)</f>
        <v>0</v>
      </c>
      <c r="AJ2450" s="607">
        <v>0</v>
      </c>
      <c r="AK2450" s="672" t="str">
        <f t="shared" si="418"/>
        <v xml:space="preserve"> </v>
      </c>
      <c r="AL2450" s="174"/>
    </row>
    <row r="2451" spans="1:38" s="4" customFormat="1" ht="12" customHeight="1" outlineLevel="1" x14ac:dyDescent="0.35">
      <c r="A2451" s="307" t="s">
        <v>10402</v>
      </c>
      <c r="B2451" s="308" t="s">
        <v>7853</v>
      </c>
      <c r="C2451" s="290" t="s">
        <v>555</v>
      </c>
      <c r="D2451" s="310" t="s">
        <v>829</v>
      </c>
      <c r="E2451" s="322">
        <v>5240301</v>
      </c>
      <c r="F2451" s="293"/>
      <c r="G2451" s="293"/>
      <c r="H2451" s="294"/>
      <c r="I2451" s="294" t="str">
        <f>IFERROR(_xlfn.IFNA(VLOOKUP($D:$D,history!$I:$Y,3,0),VLOOKUP(E:E,history!$H:$Y,4,0)),"--")</f>
        <v>--</v>
      </c>
      <c r="J2451" s="282" t="s">
        <v>9870</v>
      </c>
      <c r="K2451" s="282" t="str">
        <f t="shared" si="419"/>
        <v/>
      </c>
      <c r="L2451" s="312">
        <f t="shared" si="420"/>
        <v>220.07</v>
      </c>
      <c r="M2451" s="312">
        <f t="shared" si="421"/>
        <v>333.44</v>
      </c>
      <c r="N2451" s="297" t="str">
        <f>_xlfn.IFNA(VLOOKUP($E:$E,'1'!$A:$E,3,0),"")</f>
        <v/>
      </c>
      <c r="O2451" s="297" t="str">
        <f>_xlfn.IFNA(VLOOKUP($E:$E,'2'!$A:$E,3,0),"")</f>
        <v/>
      </c>
      <c r="P2451" s="297" t="str">
        <f>_xlfn.IFNA(VLOOKUP($E:$E,'3'!$A:$D,3,0),"")</f>
        <v/>
      </c>
      <c r="Q2451" s="297" t="str">
        <f>_xlfn.IFNA(VLOOKUP($E:$E,'4'!$A:$F,3,0),"")</f>
        <v/>
      </c>
      <c r="R2451" s="297" t="str">
        <f>_xlfn.IFNA(VLOOKUP($E:$E,'5'!$A:$F,3,0),"")</f>
        <v/>
      </c>
      <c r="S2451" s="297" t="str">
        <f>_xlfn.IFNA(VLOOKUP($E:$E,'6'!$A:$F,3,0),"")</f>
        <v/>
      </c>
      <c r="T2451" s="313">
        <v>1</v>
      </c>
      <c r="U2451" s="313">
        <v>1</v>
      </c>
      <c r="V2451" s="313">
        <v>45</v>
      </c>
      <c r="W2451" s="314">
        <v>0.215</v>
      </c>
      <c r="X2451" s="315">
        <v>8.9382719999999999E-4</v>
      </c>
      <c r="Y2451" s="749">
        <v>320</v>
      </c>
      <c r="Z2451" s="282"/>
      <c r="AA2451" s="316" t="s">
        <v>10388</v>
      </c>
      <c r="AB2451" s="282" t="s">
        <v>9163</v>
      </c>
      <c r="AC2451" s="317" t="s">
        <v>2081</v>
      </c>
      <c r="AD2451" s="318" t="s">
        <v>508</v>
      </c>
      <c r="AE2451" s="319">
        <v>0</v>
      </c>
      <c r="AF2451" s="319" t="s">
        <v>11282</v>
      </c>
      <c r="AG2451" s="320">
        <v>4.18</v>
      </c>
      <c r="AH2451" s="321">
        <f t="shared" si="422"/>
        <v>0</v>
      </c>
      <c r="AI2451" s="287">
        <f>_xlfn.IFNA(VLOOKUP(AD:AD,грп!B:C,2,0),0)</f>
        <v>0</v>
      </c>
      <c r="AJ2451" s="607">
        <v>0</v>
      </c>
      <c r="AK2451" s="672" t="str">
        <f t="shared" si="418"/>
        <v xml:space="preserve"> </v>
      </c>
      <c r="AL2451" s="174"/>
    </row>
    <row r="2452" spans="1:38" s="4" customFormat="1" ht="12" customHeight="1" outlineLevel="1" x14ac:dyDescent="0.35">
      <c r="A2452" s="307" t="s">
        <v>10402</v>
      </c>
      <c r="B2452" s="308" t="s">
        <v>7854</v>
      </c>
      <c r="C2452" s="290" t="s">
        <v>555</v>
      </c>
      <c r="D2452" s="310" t="s">
        <v>830</v>
      </c>
      <c r="E2452" s="322">
        <v>5240302</v>
      </c>
      <c r="F2452" s="293"/>
      <c r="G2452" s="293"/>
      <c r="H2452" s="294"/>
      <c r="I2452" s="294" t="str">
        <f>IFERROR(_xlfn.IFNA(VLOOKUP($D:$D,history!$I:$Y,3,0),VLOOKUP(E:E,history!$H:$Y,4,0)),"--")</f>
        <v>--</v>
      </c>
      <c r="J2452" s="282" t="s">
        <v>9870</v>
      </c>
      <c r="K2452" s="282" t="str">
        <f t="shared" si="419"/>
        <v/>
      </c>
      <c r="L2452" s="312">
        <f t="shared" si="420"/>
        <v>232.18</v>
      </c>
      <c r="M2452" s="312">
        <f t="shared" si="421"/>
        <v>351.79</v>
      </c>
      <c r="N2452" s="297" t="str">
        <f>_xlfn.IFNA(VLOOKUP($E:$E,'1'!$A:$E,3,0),"")</f>
        <v/>
      </c>
      <c r="O2452" s="297" t="str">
        <f>_xlfn.IFNA(VLOOKUP($E:$E,'2'!$A:$E,3,0),"")</f>
        <v/>
      </c>
      <c r="P2452" s="297" t="str">
        <f>_xlfn.IFNA(VLOOKUP($E:$E,'3'!$A:$D,3,0),"")</f>
        <v/>
      </c>
      <c r="Q2452" s="297" t="str">
        <f>_xlfn.IFNA(VLOOKUP($E:$E,'4'!$A:$F,3,0),"")</f>
        <v/>
      </c>
      <c r="R2452" s="297" t="str">
        <f>_xlfn.IFNA(VLOOKUP($E:$E,'5'!$A:$F,3,0),"")</f>
        <v/>
      </c>
      <c r="S2452" s="297" t="str">
        <f>_xlfn.IFNA(VLOOKUP($E:$E,'6'!$A:$F,3,0),"")</f>
        <v/>
      </c>
      <c r="T2452" s="313">
        <v>1</v>
      </c>
      <c r="U2452" s="313">
        <v>1</v>
      </c>
      <c r="V2452" s="313">
        <v>45</v>
      </c>
      <c r="W2452" s="314">
        <v>0.23300000000000001</v>
      </c>
      <c r="X2452" s="315">
        <v>1.0814815E-3</v>
      </c>
      <c r="Y2452" s="749">
        <v>330</v>
      </c>
      <c r="Z2452" s="282"/>
      <c r="AA2452" s="316" t="s">
        <v>10396</v>
      </c>
      <c r="AB2452" s="282" t="s">
        <v>9163</v>
      </c>
      <c r="AC2452" s="317" t="s">
        <v>2081</v>
      </c>
      <c r="AD2452" s="318" t="s">
        <v>508</v>
      </c>
      <c r="AE2452" s="319">
        <v>0</v>
      </c>
      <c r="AF2452" s="319" t="s">
        <v>11282</v>
      </c>
      <c r="AG2452" s="320">
        <v>4.41</v>
      </c>
      <c r="AH2452" s="321">
        <f t="shared" si="422"/>
        <v>0</v>
      </c>
      <c r="AI2452" s="287">
        <f>_xlfn.IFNA(VLOOKUP(AD:AD,грп!B:C,2,0),0)</f>
        <v>0</v>
      </c>
      <c r="AJ2452" s="607">
        <v>0</v>
      </c>
      <c r="AK2452" s="672" t="str">
        <f t="shared" si="418"/>
        <v xml:space="preserve"> </v>
      </c>
      <c r="AL2452" s="174"/>
    </row>
    <row r="2453" spans="1:38" s="4" customFormat="1" ht="12" customHeight="1" outlineLevel="1" x14ac:dyDescent="0.35">
      <c r="A2453" s="307" t="s">
        <v>10402</v>
      </c>
      <c r="B2453" s="308" t="s">
        <v>7855</v>
      </c>
      <c r="C2453" s="290" t="s">
        <v>555</v>
      </c>
      <c r="D2453" s="310" t="s">
        <v>831</v>
      </c>
      <c r="E2453" s="322">
        <v>5240401</v>
      </c>
      <c r="F2453" s="293"/>
      <c r="G2453" s="293"/>
      <c r="H2453" s="294">
        <v>13</v>
      </c>
      <c r="I2453" s="294" t="str">
        <f>IFERROR(_xlfn.IFNA(VLOOKUP($D:$D,history!$I:$Y,3,0),VLOOKUP(E:E,history!$H:$Y,4,0)),"--")</f>
        <v>--</v>
      </c>
      <c r="J2453" s="282" t="s">
        <v>9870</v>
      </c>
      <c r="K2453" s="282" t="str">
        <f t="shared" si="419"/>
        <v/>
      </c>
      <c r="L2453" s="312">
        <f t="shared" si="420"/>
        <v>219.54</v>
      </c>
      <c r="M2453" s="312">
        <f t="shared" si="421"/>
        <v>332.64</v>
      </c>
      <c r="N2453" s="297" t="str">
        <f>_xlfn.IFNA(VLOOKUP($E:$E,'1'!$A:$E,3,0),"")</f>
        <v/>
      </c>
      <c r="O2453" s="297" t="str">
        <f>_xlfn.IFNA(VLOOKUP($E:$E,'2'!$A:$E,3,0),"")</f>
        <v/>
      </c>
      <c r="P2453" s="297" t="str">
        <f>_xlfn.IFNA(VLOOKUP($E:$E,'3'!$A:$D,3,0),"")</f>
        <v/>
      </c>
      <c r="Q2453" s="297" t="str">
        <f>_xlfn.IFNA(VLOOKUP($E:$E,'4'!$A:$F,3,0),"")</f>
        <v/>
      </c>
      <c r="R2453" s="297" t="str">
        <f>_xlfn.IFNA(VLOOKUP($E:$E,'5'!$A:$F,3,0),"")</f>
        <v/>
      </c>
      <c r="S2453" s="297" t="str">
        <f>_xlfn.IFNA(VLOOKUP($E:$E,'6'!$A:$F,3,0),"")</f>
        <v/>
      </c>
      <c r="T2453" s="313">
        <v>1</v>
      </c>
      <c r="U2453" s="313">
        <v>1</v>
      </c>
      <c r="V2453" s="313">
        <v>45</v>
      </c>
      <c r="W2453" s="314">
        <v>0.28599999999999998</v>
      </c>
      <c r="X2453" s="315">
        <v>9.0864199999999998E-4</v>
      </c>
      <c r="Y2453" s="749">
        <v>320</v>
      </c>
      <c r="Z2453" s="282"/>
      <c r="AA2453" s="316" t="s">
        <v>10390</v>
      </c>
      <c r="AB2453" s="282" t="s">
        <v>9163</v>
      </c>
      <c r="AC2453" s="317" t="s">
        <v>2081</v>
      </c>
      <c r="AD2453" s="318" t="s">
        <v>508</v>
      </c>
      <c r="AE2453" s="319">
        <v>0</v>
      </c>
      <c r="AF2453" s="319" t="s">
        <v>11282</v>
      </c>
      <c r="AG2453" s="320">
        <v>4.17</v>
      </c>
      <c r="AH2453" s="321">
        <f t="shared" si="422"/>
        <v>0</v>
      </c>
      <c r="AI2453" s="287">
        <f>_xlfn.IFNA(VLOOKUP(AD:AD,грп!B:C,2,0),0)</f>
        <v>0</v>
      </c>
      <c r="AJ2453" s="607">
        <v>45</v>
      </c>
      <c r="AK2453" s="672" t="str">
        <f t="shared" si="418"/>
        <v xml:space="preserve"> </v>
      </c>
      <c r="AL2453" s="174"/>
    </row>
    <row r="2454" spans="1:38" s="4" customFormat="1" ht="12" customHeight="1" outlineLevel="1" x14ac:dyDescent="0.35">
      <c r="A2454" s="307" t="s">
        <v>10402</v>
      </c>
      <c r="B2454" s="308" t="s">
        <v>7856</v>
      </c>
      <c r="C2454" s="290" t="s">
        <v>555</v>
      </c>
      <c r="D2454" s="310" t="s">
        <v>812</v>
      </c>
      <c r="E2454" s="322">
        <v>5240402</v>
      </c>
      <c r="F2454" s="293"/>
      <c r="G2454" s="293"/>
      <c r="H2454" s="294"/>
      <c r="I2454" s="294" t="str">
        <f>IFERROR(_xlfn.IFNA(VLOOKUP($D:$D,history!$I:$Y,3,0),VLOOKUP(E:E,history!$H:$Y,4,0)),"--")</f>
        <v>--</v>
      </c>
      <c r="J2454" s="282" t="s">
        <v>9869</v>
      </c>
      <c r="K2454" s="282" t="str">
        <f t="shared" si="419"/>
        <v/>
      </c>
      <c r="L2454" s="312">
        <f t="shared" si="420"/>
        <v>280.61</v>
      </c>
      <c r="M2454" s="312">
        <f t="shared" si="421"/>
        <v>425.17</v>
      </c>
      <c r="N2454" s="297" t="str">
        <f>_xlfn.IFNA(VLOOKUP($E:$E,'1'!$A:$E,3,0),"")</f>
        <v/>
      </c>
      <c r="O2454" s="297" t="str">
        <f>_xlfn.IFNA(VLOOKUP($E:$E,'2'!$A:$E,3,0),"")</f>
        <v/>
      </c>
      <c r="P2454" s="297" t="str">
        <f>_xlfn.IFNA(VLOOKUP($E:$E,'3'!$A:$D,3,0),"")</f>
        <v/>
      </c>
      <c r="Q2454" s="297" t="str">
        <f>_xlfn.IFNA(VLOOKUP($E:$E,'4'!$A:$F,3,0),"")</f>
        <v/>
      </c>
      <c r="R2454" s="297" t="str">
        <f>_xlfn.IFNA(VLOOKUP($E:$E,'5'!$A:$F,3,0),"")</f>
        <v/>
      </c>
      <c r="S2454" s="297" t="str">
        <f>_xlfn.IFNA(VLOOKUP($E:$E,'6'!$A:$F,3,0),"")</f>
        <v/>
      </c>
      <c r="T2454" s="313">
        <v>1</v>
      </c>
      <c r="U2454" s="313">
        <v>1</v>
      </c>
      <c r="V2454" s="313">
        <v>45</v>
      </c>
      <c r="W2454" s="314">
        <v>0.32500000000000001</v>
      </c>
      <c r="X2454" s="315">
        <v>9.2345679999999996E-4</v>
      </c>
      <c r="Y2454" s="749">
        <v>390</v>
      </c>
      <c r="Z2454" s="282"/>
      <c r="AA2454" s="316" t="s">
        <v>10396</v>
      </c>
      <c r="AB2454" s="282" t="s">
        <v>9163</v>
      </c>
      <c r="AC2454" s="317" t="s">
        <v>2081</v>
      </c>
      <c r="AD2454" s="318" t="s">
        <v>508</v>
      </c>
      <c r="AE2454" s="319">
        <v>0</v>
      </c>
      <c r="AF2454" s="319" t="s">
        <v>11282</v>
      </c>
      <c r="AG2454" s="320">
        <v>5.33</v>
      </c>
      <c r="AH2454" s="321">
        <f t="shared" si="422"/>
        <v>0</v>
      </c>
      <c r="AI2454" s="287">
        <f>_xlfn.IFNA(VLOOKUP(AD:AD,грп!B:C,2,0),0)</f>
        <v>0</v>
      </c>
      <c r="AJ2454" s="607">
        <v>0</v>
      </c>
      <c r="AK2454" s="672" t="str">
        <f t="shared" si="418"/>
        <v xml:space="preserve"> </v>
      </c>
      <c r="AL2454" s="174"/>
    </row>
    <row r="2455" spans="1:38" s="4" customFormat="1" ht="12" customHeight="1" outlineLevel="1" x14ac:dyDescent="0.35">
      <c r="A2455" s="307" t="s">
        <v>10402</v>
      </c>
      <c r="B2455" s="308" t="s">
        <v>7857</v>
      </c>
      <c r="C2455" s="341"/>
      <c r="D2455" s="310" t="s">
        <v>10189</v>
      </c>
      <c r="E2455" s="322">
        <v>5240601</v>
      </c>
      <c r="F2455" s="293"/>
      <c r="G2455" s="293"/>
      <c r="H2455" s="294"/>
      <c r="I2455" s="294" t="str">
        <f>IFERROR(_xlfn.IFNA(VLOOKUP($D:$D,history!$I:$Y,3,0),VLOOKUP(E:E,history!$H:$Y,4,0)),"--")</f>
        <v>--</v>
      </c>
      <c r="J2455" s="282" t="s">
        <v>9869</v>
      </c>
      <c r="K2455" s="282" t="str">
        <f t="shared" si="419"/>
        <v/>
      </c>
      <c r="L2455" s="312">
        <f t="shared" si="420"/>
        <v>80.55</v>
      </c>
      <c r="M2455" s="312">
        <f t="shared" si="421"/>
        <v>122.05</v>
      </c>
      <c r="N2455" s="297" t="str">
        <f>_xlfn.IFNA(VLOOKUP($E:$E,'1'!$A:$E,3,0),"")</f>
        <v/>
      </c>
      <c r="O2455" s="297" t="str">
        <f>_xlfn.IFNA(VLOOKUP($E:$E,'2'!$A:$E,3,0),"")</f>
        <v/>
      </c>
      <c r="P2455" s="297" t="str">
        <f>_xlfn.IFNA(VLOOKUP($E:$E,'3'!$A:$D,3,0),"")</f>
        <v/>
      </c>
      <c r="Q2455" s="297" t="str">
        <f>_xlfn.IFNA(VLOOKUP($E:$E,'4'!$A:$F,3,0),"")</f>
        <v/>
      </c>
      <c r="R2455" s="297" t="str">
        <f>_xlfn.IFNA(VLOOKUP($E:$E,'5'!$A:$F,3,0),"")</f>
        <v/>
      </c>
      <c r="S2455" s="297" t="str">
        <f>_xlfn.IFNA(VLOOKUP($E:$E,'6'!$A:$F,3,0),"")</f>
        <v/>
      </c>
      <c r="T2455" s="313">
        <v>1</v>
      </c>
      <c r="U2455" s="313">
        <v>50</v>
      </c>
      <c r="V2455" s="313">
        <v>200</v>
      </c>
      <c r="W2455" s="314">
        <v>4.5999999999999999E-2</v>
      </c>
      <c r="X2455" s="315">
        <v>2.8499999999999999E-4</v>
      </c>
      <c r="Y2455" s="749">
        <v>120</v>
      </c>
      <c r="Z2455" s="282"/>
      <c r="AA2455" s="316" t="s">
        <v>10388</v>
      </c>
      <c r="AB2455" s="282" t="s">
        <v>9163</v>
      </c>
      <c r="AC2455" s="317" t="s">
        <v>2081</v>
      </c>
      <c r="AD2455" s="318" t="s">
        <v>508</v>
      </c>
      <c r="AE2455" s="319">
        <v>0</v>
      </c>
      <c r="AF2455" s="319" t="s">
        <v>11282</v>
      </c>
      <c r="AG2455" s="320">
        <v>1.53</v>
      </c>
      <c r="AH2455" s="321">
        <f t="shared" si="422"/>
        <v>0</v>
      </c>
      <c r="AI2455" s="287">
        <f>_xlfn.IFNA(VLOOKUP(AD:AD,грп!B:C,2,0),0)</f>
        <v>0</v>
      </c>
      <c r="AJ2455" s="607">
        <v>27</v>
      </c>
      <c r="AK2455" s="672">
        <f t="shared" si="418"/>
        <v>0</v>
      </c>
      <c r="AL2455" s="174"/>
    </row>
    <row r="2456" spans="1:38" s="4" customFormat="1" ht="12" customHeight="1" outlineLevel="1" x14ac:dyDescent="0.35">
      <c r="A2456" s="307" t="s">
        <v>10402</v>
      </c>
      <c r="B2456" s="308" t="s">
        <v>7858</v>
      </c>
      <c r="C2456" s="341"/>
      <c r="D2456" s="310" t="s">
        <v>3226</v>
      </c>
      <c r="E2456" s="322">
        <v>5240602</v>
      </c>
      <c r="F2456" s="293"/>
      <c r="G2456" s="293"/>
      <c r="H2456" s="294">
        <v>11</v>
      </c>
      <c r="I2456" s="294" t="str">
        <f>IFERROR(_xlfn.IFNA(VLOOKUP($D:$D,history!$I:$Y,3,0),VLOOKUP(E:E,history!$H:$Y,4,0)),"--")</f>
        <v>--</v>
      </c>
      <c r="J2456" s="282" t="s">
        <v>5946</v>
      </c>
      <c r="K2456" s="282" t="str">
        <f t="shared" si="419"/>
        <v/>
      </c>
      <c r="L2456" s="312">
        <f t="shared" si="420"/>
        <v>92.66</v>
      </c>
      <c r="M2456" s="312">
        <f t="shared" si="421"/>
        <v>140.4</v>
      </c>
      <c r="N2456" s="297" t="str">
        <f>_xlfn.IFNA(VLOOKUP($E:$E,'1'!$A:$E,3,0),"")</f>
        <v/>
      </c>
      <c r="O2456" s="297" t="str">
        <f>_xlfn.IFNA(VLOOKUP($E:$E,'2'!$A:$E,3,0),"")</f>
        <v/>
      </c>
      <c r="P2456" s="297" t="str">
        <f>_xlfn.IFNA(VLOOKUP($E:$E,'3'!$A:$D,3,0),"")</f>
        <v/>
      </c>
      <c r="Q2456" s="297" t="str">
        <f>_xlfn.IFNA(VLOOKUP($E:$E,'4'!$A:$F,3,0),"")</f>
        <v/>
      </c>
      <c r="R2456" s="297" t="str">
        <f>_xlfn.IFNA(VLOOKUP($E:$E,'5'!$A:$F,3,0),"")</f>
        <v/>
      </c>
      <c r="S2456" s="297" t="str">
        <f>_xlfn.IFNA(VLOOKUP($E:$E,'6'!$A:$F,3,0),"")</f>
        <v/>
      </c>
      <c r="T2456" s="313">
        <v>1</v>
      </c>
      <c r="U2456" s="313">
        <v>20</v>
      </c>
      <c r="V2456" s="313">
        <v>80</v>
      </c>
      <c r="W2456" s="314">
        <v>7.0000000000000007E-2</v>
      </c>
      <c r="X2456" s="315">
        <v>6.8499999999999995E-4</v>
      </c>
      <c r="Y2456" s="749">
        <v>130</v>
      </c>
      <c r="Z2456" s="282"/>
      <c r="AA2456" s="316" t="s">
        <v>10396</v>
      </c>
      <c r="AB2456" s="282" t="s">
        <v>9163</v>
      </c>
      <c r="AC2456" s="317" t="s">
        <v>2081</v>
      </c>
      <c r="AD2456" s="318" t="s">
        <v>508</v>
      </c>
      <c r="AE2456" s="319">
        <v>0</v>
      </c>
      <c r="AF2456" s="319" t="s">
        <v>11282</v>
      </c>
      <c r="AG2456" s="320">
        <v>1.76</v>
      </c>
      <c r="AH2456" s="321">
        <f t="shared" si="422"/>
        <v>0</v>
      </c>
      <c r="AI2456" s="287">
        <f>_xlfn.IFNA(VLOOKUP(AD:AD,грп!B:C,2,0),0)</f>
        <v>0</v>
      </c>
      <c r="AJ2456" s="607">
        <v>0</v>
      </c>
      <c r="AK2456" s="672">
        <f t="shared" si="418"/>
        <v>0</v>
      </c>
      <c r="AL2456" s="174"/>
    </row>
    <row r="2457" spans="1:38" s="4" customFormat="1" ht="12" customHeight="1" outlineLevel="1" x14ac:dyDescent="0.35">
      <c r="A2457" s="307" t="s">
        <v>10402</v>
      </c>
      <c r="B2457" s="308" t="s">
        <v>7859</v>
      </c>
      <c r="C2457" s="341"/>
      <c r="D2457" s="310" t="s">
        <v>3227</v>
      </c>
      <c r="E2457" s="322">
        <v>5240603</v>
      </c>
      <c r="F2457" s="293"/>
      <c r="G2457" s="293"/>
      <c r="H2457" s="294">
        <v>35</v>
      </c>
      <c r="I2457" s="294" t="str">
        <f>IFERROR(_xlfn.IFNA(VLOOKUP($D:$D,history!$I:$Y,3,0),VLOOKUP(E:E,history!$H:$Y,4,0)),"--")</f>
        <v>--</v>
      </c>
      <c r="J2457" s="282" t="s">
        <v>5946</v>
      </c>
      <c r="K2457" s="282" t="str">
        <f t="shared" si="419"/>
        <v/>
      </c>
      <c r="L2457" s="312">
        <f t="shared" si="420"/>
        <v>114.25</v>
      </c>
      <c r="M2457" s="312">
        <f t="shared" si="421"/>
        <v>173.1</v>
      </c>
      <c r="N2457" s="297" t="str">
        <f>_xlfn.IFNA(VLOOKUP($E:$E,'1'!$A:$E,3,0),"")</f>
        <v/>
      </c>
      <c r="O2457" s="297" t="str">
        <f>_xlfn.IFNA(VLOOKUP($E:$E,'2'!$A:$E,3,0),"")</f>
        <v/>
      </c>
      <c r="P2457" s="297" t="str">
        <f>_xlfn.IFNA(VLOOKUP($E:$E,'3'!$A:$D,3,0),"")</f>
        <v/>
      </c>
      <c r="Q2457" s="297" t="str">
        <f>_xlfn.IFNA(VLOOKUP($E:$E,'4'!$A:$F,3,0),"")</f>
        <v/>
      </c>
      <c r="R2457" s="297" t="str">
        <f>_xlfn.IFNA(VLOOKUP($E:$E,'5'!$A:$F,3,0),"")</f>
        <v/>
      </c>
      <c r="S2457" s="297" t="str">
        <f>_xlfn.IFNA(VLOOKUP($E:$E,'6'!$A:$F,3,0),"")</f>
        <v/>
      </c>
      <c r="T2457" s="313">
        <v>1</v>
      </c>
      <c r="U2457" s="313">
        <v>20</v>
      </c>
      <c r="V2457" s="313">
        <v>80</v>
      </c>
      <c r="W2457" s="314">
        <v>0.104</v>
      </c>
      <c r="X2457" s="315">
        <v>7.2000000000000005E-4</v>
      </c>
      <c r="Y2457" s="749">
        <v>160</v>
      </c>
      <c r="Z2457" s="282"/>
      <c r="AA2457" s="316" t="s">
        <v>10388</v>
      </c>
      <c r="AB2457" s="282" t="s">
        <v>9163</v>
      </c>
      <c r="AC2457" s="317" t="s">
        <v>2081</v>
      </c>
      <c r="AD2457" s="318" t="s">
        <v>508</v>
      </c>
      <c r="AE2457" s="319">
        <v>0</v>
      </c>
      <c r="AF2457" s="319" t="s">
        <v>11282</v>
      </c>
      <c r="AG2457" s="320">
        <v>2.17</v>
      </c>
      <c r="AH2457" s="321">
        <f t="shared" si="422"/>
        <v>0</v>
      </c>
      <c r="AI2457" s="287">
        <f>_xlfn.IFNA(VLOOKUP(AD:AD,грп!B:C,2,0),0)</f>
        <v>0</v>
      </c>
      <c r="AJ2457" s="607">
        <v>0</v>
      </c>
      <c r="AK2457" s="672">
        <f t="shared" si="418"/>
        <v>0</v>
      </c>
      <c r="AL2457" s="174"/>
    </row>
    <row r="2458" spans="1:38" s="4" customFormat="1" ht="12" customHeight="1" outlineLevel="1" x14ac:dyDescent="0.35">
      <c r="A2458" s="307" t="s">
        <v>10402</v>
      </c>
      <c r="B2458" s="308" t="s">
        <v>7860</v>
      </c>
      <c r="C2458" s="341"/>
      <c r="D2458" s="310" t="s">
        <v>3228</v>
      </c>
      <c r="E2458" s="322">
        <v>5240604</v>
      </c>
      <c r="F2458" s="293"/>
      <c r="G2458" s="293"/>
      <c r="H2458" s="294"/>
      <c r="I2458" s="294" t="str">
        <f>IFERROR(_xlfn.IFNA(VLOOKUP($D:$D,history!$I:$Y,3,0),VLOOKUP(E:E,history!$H:$Y,4,0)),"--")</f>
        <v>--</v>
      </c>
      <c r="J2458" s="282" t="s">
        <v>9870</v>
      </c>
      <c r="K2458" s="282" t="str">
        <f t="shared" si="419"/>
        <v/>
      </c>
      <c r="L2458" s="312">
        <f t="shared" si="420"/>
        <v>140.57</v>
      </c>
      <c r="M2458" s="312">
        <f t="shared" si="421"/>
        <v>212.99</v>
      </c>
      <c r="N2458" s="297" t="str">
        <f>_xlfn.IFNA(VLOOKUP($E:$E,'1'!$A:$E,3,0),"")</f>
        <v/>
      </c>
      <c r="O2458" s="297" t="str">
        <f>_xlfn.IFNA(VLOOKUP($E:$E,'2'!$A:$E,3,0),"")</f>
        <v/>
      </c>
      <c r="P2458" s="297" t="str">
        <f>_xlfn.IFNA(VLOOKUP($E:$E,'3'!$A:$D,3,0),"")</f>
        <v/>
      </c>
      <c r="Q2458" s="297" t="str">
        <f>_xlfn.IFNA(VLOOKUP($E:$E,'4'!$A:$F,3,0),"")</f>
        <v/>
      </c>
      <c r="R2458" s="297" t="str">
        <f>_xlfn.IFNA(VLOOKUP($E:$E,'5'!$A:$F,3,0),"")</f>
        <v/>
      </c>
      <c r="S2458" s="297" t="str">
        <f>_xlfn.IFNA(VLOOKUP($E:$E,'6'!$A:$F,3,0),"")</f>
        <v/>
      </c>
      <c r="T2458" s="313">
        <v>1</v>
      </c>
      <c r="U2458" s="313">
        <v>10</v>
      </c>
      <c r="V2458" s="313">
        <v>40</v>
      </c>
      <c r="W2458" s="314">
        <v>0.15</v>
      </c>
      <c r="X2458" s="315">
        <v>1.4350000000000001E-3</v>
      </c>
      <c r="Y2458" s="749">
        <v>190</v>
      </c>
      <c r="Z2458" s="282"/>
      <c r="AA2458" s="316" t="s">
        <v>10390</v>
      </c>
      <c r="AB2458" s="282" t="s">
        <v>9163</v>
      </c>
      <c r="AC2458" s="317" t="s">
        <v>2081</v>
      </c>
      <c r="AD2458" s="318" t="s">
        <v>508</v>
      </c>
      <c r="AE2458" s="319">
        <v>0</v>
      </c>
      <c r="AF2458" s="319" t="s">
        <v>11282</v>
      </c>
      <c r="AG2458" s="320">
        <v>2.67</v>
      </c>
      <c r="AH2458" s="321">
        <f t="shared" si="422"/>
        <v>0</v>
      </c>
      <c r="AI2458" s="287">
        <f>_xlfn.IFNA(VLOOKUP(AD:AD,грп!B:C,2,0),0)</f>
        <v>0</v>
      </c>
      <c r="AJ2458" s="607">
        <v>0</v>
      </c>
      <c r="AK2458" s="672">
        <f t="shared" si="418"/>
        <v>0</v>
      </c>
      <c r="AL2458" s="174"/>
    </row>
    <row r="2459" spans="1:38" s="4" customFormat="1" ht="12" customHeight="1" outlineLevel="1" x14ac:dyDescent="0.35">
      <c r="A2459" s="307" t="s">
        <v>10402</v>
      </c>
      <c r="B2459" s="308" t="s">
        <v>7861</v>
      </c>
      <c r="C2459" s="290" t="s">
        <v>555</v>
      </c>
      <c r="D2459" s="310" t="s">
        <v>3224</v>
      </c>
      <c r="E2459" s="322">
        <v>5240701</v>
      </c>
      <c r="F2459" s="293"/>
      <c r="G2459" s="293"/>
      <c r="H2459" s="294">
        <v>45</v>
      </c>
      <c r="I2459" s="294" t="str">
        <f>IFERROR(_xlfn.IFNA(VLOOKUP($D:$D,history!$I:$Y,3,0),VLOOKUP(E:E,history!$H:$Y,4,0)),"--")</f>
        <v>--</v>
      </c>
      <c r="J2459" s="282" t="s">
        <v>9870</v>
      </c>
      <c r="K2459" s="282" t="str">
        <f t="shared" si="419"/>
        <v/>
      </c>
      <c r="L2459" s="312">
        <f t="shared" si="420"/>
        <v>239.03</v>
      </c>
      <c r="M2459" s="312">
        <f t="shared" si="421"/>
        <v>362.16</v>
      </c>
      <c r="N2459" s="297" t="str">
        <f>_xlfn.IFNA(VLOOKUP($E:$E,'1'!$A:$E,3,0),"")</f>
        <v/>
      </c>
      <c r="O2459" s="297" t="str">
        <f>_xlfn.IFNA(VLOOKUP($E:$E,'2'!$A:$E,3,0),"")</f>
        <v/>
      </c>
      <c r="P2459" s="297" t="str">
        <f>_xlfn.IFNA(VLOOKUP($E:$E,'3'!$A:$D,3,0),"")</f>
        <v/>
      </c>
      <c r="Q2459" s="297" t="str">
        <f>_xlfn.IFNA(VLOOKUP($E:$E,'4'!$A:$F,3,0),"")</f>
        <v/>
      </c>
      <c r="R2459" s="297" t="str">
        <f>_xlfn.IFNA(VLOOKUP($E:$E,'5'!$A:$F,3,0),"")</f>
        <v/>
      </c>
      <c r="S2459" s="297" t="str">
        <f>_xlfn.IFNA(VLOOKUP($E:$E,'6'!$A:$F,3,0),"")</f>
        <v/>
      </c>
      <c r="T2459" s="313">
        <v>1</v>
      </c>
      <c r="U2459" s="313">
        <v>1</v>
      </c>
      <c r="V2459" s="313">
        <v>60</v>
      </c>
      <c r="W2459" s="314">
        <v>0.20300000000000001</v>
      </c>
      <c r="X2459" s="315">
        <v>3.7333329999999999E-4</v>
      </c>
      <c r="Y2459" s="749">
        <v>340</v>
      </c>
      <c r="Z2459" s="282"/>
      <c r="AA2459" s="316" t="s">
        <v>10390</v>
      </c>
      <c r="AB2459" s="282" t="s">
        <v>9163</v>
      </c>
      <c r="AC2459" s="317" t="s">
        <v>2081</v>
      </c>
      <c r="AD2459" s="318" t="s">
        <v>508</v>
      </c>
      <c r="AE2459" s="319">
        <v>0</v>
      </c>
      <c r="AF2459" s="319" t="s">
        <v>11294</v>
      </c>
      <c r="AG2459" s="320">
        <v>4.54</v>
      </c>
      <c r="AH2459" s="321">
        <f t="shared" si="422"/>
        <v>0</v>
      </c>
      <c r="AI2459" s="287">
        <f>_xlfn.IFNA(VLOOKUP(AD:AD,грп!B:C,2,0),0)</f>
        <v>0</v>
      </c>
      <c r="AJ2459" s="607">
        <v>60</v>
      </c>
      <c r="AK2459" s="672" t="str">
        <f t="shared" si="418"/>
        <v xml:space="preserve"> </v>
      </c>
      <c r="AL2459" s="174"/>
    </row>
    <row r="2460" spans="1:38" s="4" customFormat="1" ht="12" customHeight="1" outlineLevel="1" x14ac:dyDescent="0.35">
      <c r="A2460" s="307" t="s">
        <v>10402</v>
      </c>
      <c r="B2460" s="308" t="s">
        <v>7862</v>
      </c>
      <c r="C2460" s="290" t="s">
        <v>555</v>
      </c>
      <c r="D2460" s="310" t="s">
        <v>3225</v>
      </c>
      <c r="E2460" s="322">
        <v>5240702</v>
      </c>
      <c r="F2460" s="293"/>
      <c r="G2460" s="293"/>
      <c r="H2460" s="294">
        <v>23</v>
      </c>
      <c r="I2460" s="294" t="str">
        <f>IFERROR(_xlfn.IFNA(VLOOKUP($D:$D,history!$I:$Y,3,0),VLOOKUP(E:E,history!$H:$Y,4,0)),"--")</f>
        <v>--</v>
      </c>
      <c r="J2460" s="282" t="s">
        <v>5946</v>
      </c>
      <c r="K2460" s="282" t="str">
        <f t="shared" si="419"/>
        <v/>
      </c>
      <c r="L2460" s="312">
        <f t="shared" si="420"/>
        <v>312.20999999999998</v>
      </c>
      <c r="M2460" s="312">
        <f t="shared" si="421"/>
        <v>473.04</v>
      </c>
      <c r="N2460" s="297" t="str">
        <f>_xlfn.IFNA(VLOOKUP($E:$E,'1'!$A:$E,3,0),"")</f>
        <v/>
      </c>
      <c r="O2460" s="297" t="str">
        <f>_xlfn.IFNA(VLOOKUP($E:$E,'2'!$A:$E,3,0),"")</f>
        <v/>
      </c>
      <c r="P2460" s="297" t="str">
        <f>_xlfn.IFNA(VLOOKUP($E:$E,'3'!$A:$D,3,0),"")</f>
        <v/>
      </c>
      <c r="Q2460" s="297" t="str">
        <f>_xlfn.IFNA(VLOOKUP($E:$E,'4'!$A:$F,3,0),"")</f>
        <v/>
      </c>
      <c r="R2460" s="297" t="str">
        <f>_xlfn.IFNA(VLOOKUP($E:$E,'5'!$A:$F,3,0),"")</f>
        <v/>
      </c>
      <c r="S2460" s="297" t="str">
        <f>_xlfn.IFNA(VLOOKUP($E:$E,'6'!$A:$F,3,0),"")</f>
        <v/>
      </c>
      <c r="T2460" s="313">
        <v>1</v>
      </c>
      <c r="U2460" s="313">
        <v>1</v>
      </c>
      <c r="V2460" s="313">
        <v>60</v>
      </c>
      <c r="W2460" s="314">
        <v>0.34200000000000003</v>
      </c>
      <c r="X2460" s="315">
        <v>7.2549020000000004E-4</v>
      </c>
      <c r="Y2460" s="749">
        <v>450</v>
      </c>
      <c r="Z2460" s="282"/>
      <c r="AA2460" s="316" t="s">
        <v>10396</v>
      </c>
      <c r="AB2460" s="282" t="s">
        <v>9163</v>
      </c>
      <c r="AC2460" s="317" t="s">
        <v>2081</v>
      </c>
      <c r="AD2460" s="318" t="s">
        <v>508</v>
      </c>
      <c r="AE2460" s="319">
        <v>0</v>
      </c>
      <c r="AF2460" s="319" t="s">
        <v>11294</v>
      </c>
      <c r="AG2460" s="320">
        <v>5.93</v>
      </c>
      <c r="AH2460" s="321">
        <f t="shared" si="422"/>
        <v>0</v>
      </c>
      <c r="AI2460" s="287">
        <f>_xlfn.IFNA(VLOOKUP(AD:AD,грп!B:C,2,0),0)</f>
        <v>0</v>
      </c>
      <c r="AJ2460" s="607">
        <v>0</v>
      </c>
      <c r="AK2460" s="672" t="str">
        <f t="shared" si="418"/>
        <v xml:space="preserve"> </v>
      </c>
      <c r="AL2460" s="174"/>
    </row>
    <row r="2461" spans="1:38" s="4" customFormat="1" ht="12" customHeight="1" outlineLevel="1" x14ac:dyDescent="0.35">
      <c r="A2461" s="307" t="s">
        <v>10402</v>
      </c>
      <c r="B2461" s="308" t="s">
        <v>7863</v>
      </c>
      <c r="C2461" s="341"/>
      <c r="D2461" s="310" t="s">
        <v>11258</v>
      </c>
      <c r="E2461" s="322">
        <v>5240801</v>
      </c>
      <c r="F2461" s="293"/>
      <c r="G2461" s="293"/>
      <c r="H2461" s="294">
        <v>36</v>
      </c>
      <c r="I2461" s="294" t="str">
        <f>IFERROR(_xlfn.IFNA(VLOOKUP($D:$D,history!$I:$Y,3,0),VLOOKUP(E:E,history!$H:$Y,4,0)),"--")</f>
        <v>--</v>
      </c>
      <c r="J2461" s="282" t="s">
        <v>9870</v>
      </c>
      <c r="K2461" s="282" t="str">
        <f t="shared" si="419"/>
        <v/>
      </c>
      <c r="L2461" s="312">
        <f t="shared" si="420"/>
        <v>78.98</v>
      </c>
      <c r="M2461" s="312">
        <f t="shared" si="421"/>
        <v>119.66</v>
      </c>
      <c r="N2461" s="297" t="str">
        <f>_xlfn.IFNA(VLOOKUP($E:$E,'1'!$A:$E,3,0),"")</f>
        <v/>
      </c>
      <c r="O2461" s="297" t="str">
        <f>_xlfn.IFNA(VLOOKUP($E:$E,'2'!$A:$E,3,0),"")</f>
        <v/>
      </c>
      <c r="P2461" s="297" t="str">
        <f>_xlfn.IFNA(VLOOKUP($E:$E,'3'!$A:$D,3,0),"")</f>
        <v/>
      </c>
      <c r="Q2461" s="297" t="str">
        <f>_xlfn.IFNA(VLOOKUP($E:$E,'4'!$A:$F,3,0),"")</f>
        <v/>
      </c>
      <c r="R2461" s="297" t="str">
        <f>_xlfn.IFNA(VLOOKUP($E:$E,'5'!$A:$F,3,0),"")</f>
        <v/>
      </c>
      <c r="S2461" s="297" t="str">
        <f>_xlfn.IFNA(VLOOKUP($E:$E,'6'!$A:$F,3,0),"")</f>
        <v/>
      </c>
      <c r="T2461" s="313">
        <v>1</v>
      </c>
      <c r="U2461" s="313">
        <v>50</v>
      </c>
      <c r="V2461" s="313">
        <v>200</v>
      </c>
      <c r="W2461" s="314">
        <v>5.0999999999999997E-2</v>
      </c>
      <c r="X2461" s="315">
        <v>2.7500000000000002E-4</v>
      </c>
      <c r="Y2461" s="749">
        <v>110</v>
      </c>
      <c r="Z2461" s="282"/>
      <c r="AA2461" s="316" t="s">
        <v>393</v>
      </c>
      <c r="AB2461" s="282" t="s">
        <v>9163</v>
      </c>
      <c r="AC2461" s="317" t="s">
        <v>2081</v>
      </c>
      <c r="AD2461" s="318" t="s">
        <v>508</v>
      </c>
      <c r="AE2461" s="319">
        <v>0</v>
      </c>
      <c r="AF2461" s="319" t="s">
        <v>11282</v>
      </c>
      <c r="AG2461" s="320">
        <v>1.5</v>
      </c>
      <c r="AH2461" s="321">
        <f t="shared" si="422"/>
        <v>0</v>
      </c>
      <c r="AI2461" s="287">
        <f>_xlfn.IFNA(VLOOKUP(AD:AD,грп!B:C,2,0),0)</f>
        <v>0</v>
      </c>
      <c r="AJ2461" s="607">
        <v>50</v>
      </c>
      <c r="AK2461" s="672">
        <f t="shared" si="418"/>
        <v>0</v>
      </c>
      <c r="AL2461" s="174"/>
    </row>
    <row r="2462" spans="1:38" s="4" customFormat="1" ht="12" customHeight="1" outlineLevel="1" x14ac:dyDescent="0.35">
      <c r="A2462" s="307" t="s">
        <v>10402</v>
      </c>
      <c r="B2462" s="308" t="s">
        <v>7864</v>
      </c>
      <c r="C2462" s="341"/>
      <c r="D2462" s="310" t="s">
        <v>2553</v>
      </c>
      <c r="E2462" s="322">
        <v>5240802</v>
      </c>
      <c r="F2462" s="293"/>
      <c r="G2462" s="293"/>
      <c r="H2462" s="294"/>
      <c r="I2462" s="294" t="str">
        <f>IFERROR(_xlfn.IFNA(VLOOKUP($D:$D,history!$I:$Y,3,0),VLOOKUP(E:E,history!$H:$Y,4,0)),"--")</f>
        <v>--</v>
      </c>
      <c r="J2462" s="282" t="s">
        <v>9870</v>
      </c>
      <c r="K2462" s="282" t="str">
        <f t="shared" si="419"/>
        <v/>
      </c>
      <c r="L2462" s="312">
        <f t="shared" si="420"/>
        <v>100.56</v>
      </c>
      <c r="M2462" s="312">
        <f t="shared" si="421"/>
        <v>152.36000000000001</v>
      </c>
      <c r="N2462" s="297" t="str">
        <f>_xlfn.IFNA(VLOOKUP($E:$E,'1'!$A:$E,3,0),"")</f>
        <v/>
      </c>
      <c r="O2462" s="297" t="str">
        <f>_xlfn.IFNA(VLOOKUP($E:$E,'2'!$A:$E,3,0),"")</f>
        <v/>
      </c>
      <c r="P2462" s="297" t="str">
        <f>_xlfn.IFNA(VLOOKUP($E:$E,'3'!$A:$D,3,0),"")</f>
        <v/>
      </c>
      <c r="Q2462" s="297" t="str">
        <f>_xlfn.IFNA(VLOOKUP($E:$E,'4'!$A:$F,3,0),"")</f>
        <v/>
      </c>
      <c r="R2462" s="297" t="str">
        <f>_xlfn.IFNA(VLOOKUP($E:$E,'5'!$A:$F,3,0),"")</f>
        <v/>
      </c>
      <c r="S2462" s="297" t="str">
        <f>_xlfn.IFNA(VLOOKUP($E:$E,'6'!$A:$F,3,0),"")</f>
        <v/>
      </c>
      <c r="T2462" s="313">
        <v>1</v>
      </c>
      <c r="U2462" s="313">
        <v>50</v>
      </c>
      <c r="V2462" s="313">
        <v>200</v>
      </c>
      <c r="W2462" s="314">
        <v>0.06</v>
      </c>
      <c r="X2462" s="315">
        <v>2.7500000000000002E-4</v>
      </c>
      <c r="Y2462" s="749">
        <v>140</v>
      </c>
      <c r="Z2462" s="282"/>
      <c r="AA2462" s="316" t="s">
        <v>10390</v>
      </c>
      <c r="AB2462" s="282" t="s">
        <v>9163</v>
      </c>
      <c r="AC2462" s="317" t="s">
        <v>2081</v>
      </c>
      <c r="AD2462" s="318" t="s">
        <v>508</v>
      </c>
      <c r="AE2462" s="319">
        <v>0</v>
      </c>
      <c r="AF2462" s="319" t="s">
        <v>11282</v>
      </c>
      <c r="AG2462" s="320">
        <v>1.91</v>
      </c>
      <c r="AH2462" s="321">
        <f t="shared" si="422"/>
        <v>0</v>
      </c>
      <c r="AI2462" s="287">
        <f>_xlfn.IFNA(VLOOKUP(AD:AD,грп!B:C,2,0),0)</f>
        <v>0</v>
      </c>
      <c r="AJ2462" s="607">
        <v>0</v>
      </c>
      <c r="AK2462" s="672">
        <f t="shared" si="418"/>
        <v>0</v>
      </c>
      <c r="AL2462" s="174"/>
    </row>
    <row r="2463" spans="1:38" s="4" customFormat="1" ht="12" customHeight="1" outlineLevel="1" x14ac:dyDescent="0.35">
      <c r="A2463" s="307" t="s">
        <v>10402</v>
      </c>
      <c r="B2463" s="308" t="s">
        <v>7865</v>
      </c>
      <c r="C2463" s="341"/>
      <c r="D2463" s="310" t="s">
        <v>2554</v>
      </c>
      <c r="E2463" s="322">
        <v>5240803</v>
      </c>
      <c r="F2463" s="293"/>
      <c r="G2463" s="293"/>
      <c r="H2463" s="294"/>
      <c r="I2463" s="294" t="str">
        <f>IFERROR(_xlfn.IFNA(VLOOKUP($D:$D,history!$I:$Y,3,0),VLOOKUP(E:E,history!$H:$Y,4,0)),"--")</f>
        <v>--</v>
      </c>
      <c r="J2463" s="282" t="s">
        <v>5946</v>
      </c>
      <c r="K2463" s="282" t="str">
        <f t="shared" si="419"/>
        <v/>
      </c>
      <c r="L2463" s="312">
        <f t="shared" si="420"/>
        <v>110.04</v>
      </c>
      <c r="M2463" s="312">
        <f t="shared" si="421"/>
        <v>166.72</v>
      </c>
      <c r="N2463" s="297" t="str">
        <f>_xlfn.IFNA(VLOOKUP($E:$E,'1'!$A:$E,3,0),"")</f>
        <v/>
      </c>
      <c r="O2463" s="297" t="str">
        <f>_xlfn.IFNA(VLOOKUP($E:$E,'2'!$A:$E,3,0),"")</f>
        <v/>
      </c>
      <c r="P2463" s="297" t="str">
        <f>_xlfn.IFNA(VLOOKUP($E:$E,'3'!$A:$D,3,0),"")</f>
        <v/>
      </c>
      <c r="Q2463" s="297" t="str">
        <f>_xlfn.IFNA(VLOOKUP($E:$E,'4'!$A:$F,3,0),"")</f>
        <v/>
      </c>
      <c r="R2463" s="297" t="str">
        <f>_xlfn.IFNA(VLOOKUP($E:$E,'5'!$A:$F,3,0),"")</f>
        <v/>
      </c>
      <c r="S2463" s="297" t="str">
        <f>_xlfn.IFNA(VLOOKUP($E:$E,'6'!$A:$F,3,0),"")</f>
        <v/>
      </c>
      <c r="T2463" s="313">
        <v>1</v>
      </c>
      <c r="U2463" s="313">
        <v>50</v>
      </c>
      <c r="V2463" s="313">
        <v>200</v>
      </c>
      <c r="W2463" s="314">
        <v>7.3999999999999996E-2</v>
      </c>
      <c r="X2463" s="315">
        <v>2.7500000000000002E-4</v>
      </c>
      <c r="Y2463" s="749">
        <v>160</v>
      </c>
      <c r="Z2463" s="282"/>
      <c r="AA2463" s="316" t="s">
        <v>10396</v>
      </c>
      <c r="AB2463" s="282" t="s">
        <v>9163</v>
      </c>
      <c r="AC2463" s="317" t="s">
        <v>2081</v>
      </c>
      <c r="AD2463" s="318" t="s">
        <v>508</v>
      </c>
      <c r="AE2463" s="319">
        <v>0</v>
      </c>
      <c r="AF2463" s="319" t="s">
        <v>11282</v>
      </c>
      <c r="AG2463" s="320">
        <v>2.09</v>
      </c>
      <c r="AH2463" s="321">
        <f t="shared" si="422"/>
        <v>0</v>
      </c>
      <c r="AI2463" s="287">
        <f>_xlfn.IFNA(VLOOKUP(AD:AD,грп!B:C,2,0),0)</f>
        <v>0</v>
      </c>
      <c r="AJ2463" s="607">
        <v>0</v>
      </c>
      <c r="AK2463" s="672">
        <f t="shared" si="418"/>
        <v>0</v>
      </c>
      <c r="AL2463" s="174"/>
    </row>
    <row r="2464" spans="1:38" s="4" customFormat="1" ht="12" customHeight="1" outlineLevel="1" x14ac:dyDescent="0.35">
      <c r="A2464" s="307" t="s">
        <v>10402</v>
      </c>
      <c r="B2464" s="308" t="s">
        <v>7866</v>
      </c>
      <c r="C2464" s="341"/>
      <c r="D2464" s="310" t="s">
        <v>3734</v>
      </c>
      <c r="E2464" s="322">
        <v>5240901</v>
      </c>
      <c r="F2464" s="293"/>
      <c r="G2464" s="293"/>
      <c r="H2464" s="294">
        <v>42</v>
      </c>
      <c r="I2464" s="294" t="str">
        <f>IFERROR(_xlfn.IFNA(VLOOKUP($D:$D,history!$I:$Y,3,0),VLOOKUP(E:E,history!$H:$Y,4,0)),"--")</f>
        <v>--</v>
      </c>
      <c r="J2464" s="282" t="s">
        <v>9870</v>
      </c>
      <c r="K2464" s="282" t="str">
        <f t="shared" si="419"/>
        <v/>
      </c>
      <c r="L2464" s="312">
        <f t="shared" si="420"/>
        <v>92.66</v>
      </c>
      <c r="M2464" s="312">
        <f t="shared" si="421"/>
        <v>140.4</v>
      </c>
      <c r="N2464" s="297" t="str">
        <f>_xlfn.IFNA(VLOOKUP($E:$E,'1'!$A:$E,3,0),"")</f>
        <v/>
      </c>
      <c r="O2464" s="297" t="str">
        <f>_xlfn.IFNA(VLOOKUP($E:$E,'2'!$A:$E,3,0),"")</f>
        <v/>
      </c>
      <c r="P2464" s="297" t="str">
        <f>_xlfn.IFNA(VLOOKUP($E:$E,'3'!$A:$D,3,0),"")</f>
        <v/>
      </c>
      <c r="Q2464" s="297" t="str">
        <f>_xlfn.IFNA(VLOOKUP($E:$E,'4'!$A:$F,3,0),"")</f>
        <v/>
      </c>
      <c r="R2464" s="297" t="str">
        <f>_xlfn.IFNA(VLOOKUP($E:$E,'5'!$A:$F,3,0),"")</f>
        <v/>
      </c>
      <c r="S2464" s="297" t="str">
        <f>_xlfn.IFNA(VLOOKUP($E:$E,'6'!$A:$F,3,0),"")</f>
        <v/>
      </c>
      <c r="T2464" s="313">
        <v>1</v>
      </c>
      <c r="U2464" s="313">
        <v>30</v>
      </c>
      <c r="V2464" s="313">
        <v>180</v>
      </c>
      <c r="W2464" s="314">
        <v>0.08</v>
      </c>
      <c r="X2464" s="315">
        <v>5.5555559999999999E-4</v>
      </c>
      <c r="Y2464" s="749">
        <v>130</v>
      </c>
      <c r="Z2464" s="282"/>
      <c r="AA2464" s="316" t="s">
        <v>10390</v>
      </c>
      <c r="AB2464" s="282" t="s">
        <v>9163</v>
      </c>
      <c r="AC2464" s="317" t="s">
        <v>2081</v>
      </c>
      <c r="AD2464" s="318" t="s">
        <v>508</v>
      </c>
      <c r="AE2464" s="319">
        <v>0</v>
      </c>
      <c r="AF2464" s="319" t="s">
        <v>11282</v>
      </c>
      <c r="AG2464" s="320">
        <v>1.76</v>
      </c>
      <c r="AH2464" s="321">
        <f t="shared" si="422"/>
        <v>0</v>
      </c>
      <c r="AI2464" s="287">
        <f>_xlfn.IFNA(VLOOKUP(AD:AD,грп!B:C,2,0),0)</f>
        <v>0</v>
      </c>
      <c r="AJ2464" s="607">
        <v>60</v>
      </c>
      <c r="AK2464" s="672">
        <f t="shared" si="418"/>
        <v>0</v>
      </c>
      <c r="AL2464" s="174"/>
    </row>
    <row r="2465" spans="1:38" s="4" customFormat="1" ht="12" customHeight="1" outlineLevel="1" x14ac:dyDescent="0.35">
      <c r="A2465" s="307" t="s">
        <v>10402</v>
      </c>
      <c r="B2465" s="308" t="s">
        <v>7867</v>
      </c>
      <c r="C2465" s="341"/>
      <c r="D2465" s="310" t="s">
        <v>3735</v>
      </c>
      <c r="E2465" s="322">
        <v>5240902</v>
      </c>
      <c r="F2465" s="293"/>
      <c r="G2465" s="293"/>
      <c r="H2465" s="294">
        <v>3</v>
      </c>
      <c r="I2465" s="294" t="str">
        <f>IFERROR(_xlfn.IFNA(VLOOKUP($D:$D,history!$I:$Y,3,0),VLOOKUP(E:E,history!$H:$Y,4,0)),"--")</f>
        <v>--</v>
      </c>
      <c r="J2465" s="282" t="s">
        <v>9870</v>
      </c>
      <c r="K2465" s="282" t="str">
        <f t="shared" si="419"/>
        <v/>
      </c>
      <c r="L2465" s="312">
        <f t="shared" si="420"/>
        <v>116.88</v>
      </c>
      <c r="M2465" s="312">
        <f t="shared" si="421"/>
        <v>177.09</v>
      </c>
      <c r="N2465" s="297" t="str">
        <f>_xlfn.IFNA(VLOOKUP($E:$E,'1'!$A:$E,3,0),"")</f>
        <v/>
      </c>
      <c r="O2465" s="297" t="str">
        <f>_xlfn.IFNA(VLOOKUP($E:$E,'2'!$A:$E,3,0),"")</f>
        <v/>
      </c>
      <c r="P2465" s="297" t="str">
        <f>_xlfn.IFNA(VLOOKUP($E:$E,'3'!$A:$D,3,0),"")</f>
        <v/>
      </c>
      <c r="Q2465" s="297" t="str">
        <f>_xlfn.IFNA(VLOOKUP($E:$E,'4'!$A:$F,3,0),"")</f>
        <v/>
      </c>
      <c r="R2465" s="297" t="str">
        <f>_xlfn.IFNA(VLOOKUP($E:$E,'5'!$A:$F,3,0),"")</f>
        <v/>
      </c>
      <c r="S2465" s="297" t="str">
        <f>_xlfn.IFNA(VLOOKUP($E:$E,'6'!$A:$F,3,0),"")</f>
        <v/>
      </c>
      <c r="T2465" s="313">
        <v>1</v>
      </c>
      <c r="U2465" s="313">
        <v>20</v>
      </c>
      <c r="V2465" s="313">
        <v>120</v>
      </c>
      <c r="W2465" s="314">
        <v>0.13300000000000001</v>
      </c>
      <c r="X2465" s="315">
        <v>6.7156859999999998E-4</v>
      </c>
      <c r="Y2465" s="749">
        <v>170</v>
      </c>
      <c r="Z2465" s="282"/>
      <c r="AA2465" s="316" t="s">
        <v>393</v>
      </c>
      <c r="AB2465" s="282" t="s">
        <v>9163</v>
      </c>
      <c r="AC2465" s="317" t="s">
        <v>2081</v>
      </c>
      <c r="AD2465" s="318" t="s">
        <v>508</v>
      </c>
      <c r="AE2465" s="319">
        <v>0</v>
      </c>
      <c r="AF2465" s="319" t="s">
        <v>11282</v>
      </c>
      <c r="AG2465" s="320">
        <v>2.2200000000000002</v>
      </c>
      <c r="AH2465" s="321">
        <f t="shared" si="422"/>
        <v>0</v>
      </c>
      <c r="AI2465" s="287">
        <f>_xlfn.IFNA(VLOOKUP(AD:AD,грп!B:C,2,0),0)</f>
        <v>0</v>
      </c>
      <c r="AJ2465" s="607">
        <v>0</v>
      </c>
      <c r="AK2465" s="672">
        <f t="shared" si="418"/>
        <v>0</v>
      </c>
      <c r="AL2465" s="174"/>
    </row>
    <row r="2466" spans="1:38" s="4" customFormat="1" ht="12" customHeight="1" outlineLevel="1" x14ac:dyDescent="0.35">
      <c r="A2466" s="307" t="s">
        <v>10402</v>
      </c>
      <c r="B2466" s="308" t="s">
        <v>7868</v>
      </c>
      <c r="C2466" s="341"/>
      <c r="D2466" s="310" t="s">
        <v>3736</v>
      </c>
      <c r="E2466" s="322">
        <v>5240903</v>
      </c>
      <c r="F2466" s="293"/>
      <c r="G2466" s="293"/>
      <c r="H2466" s="294"/>
      <c r="I2466" s="294" t="str">
        <f>IFERROR(_xlfn.IFNA(VLOOKUP($D:$D,history!$I:$Y,3,0),VLOOKUP(E:E,history!$H:$Y,4,0)),"--")</f>
        <v>--</v>
      </c>
      <c r="J2466" s="282" t="s">
        <v>5946</v>
      </c>
      <c r="K2466" s="282" t="str">
        <f t="shared" si="419"/>
        <v/>
      </c>
      <c r="L2466" s="312">
        <f t="shared" si="420"/>
        <v>123.2</v>
      </c>
      <c r="M2466" s="312">
        <f t="shared" si="421"/>
        <v>186.66</v>
      </c>
      <c r="N2466" s="297" t="str">
        <f>_xlfn.IFNA(VLOOKUP($E:$E,'1'!$A:$E,3,0),"")</f>
        <v/>
      </c>
      <c r="O2466" s="297" t="str">
        <f>_xlfn.IFNA(VLOOKUP($E:$E,'2'!$A:$E,3,0),"")</f>
        <v/>
      </c>
      <c r="P2466" s="297" t="str">
        <f>_xlfn.IFNA(VLOOKUP($E:$E,'3'!$A:$D,3,0),"")</f>
        <v/>
      </c>
      <c r="Q2466" s="297" t="str">
        <f>_xlfn.IFNA(VLOOKUP($E:$E,'4'!$A:$F,3,0),"")</f>
        <v/>
      </c>
      <c r="R2466" s="297" t="str">
        <f>_xlfn.IFNA(VLOOKUP($E:$E,'5'!$A:$F,3,0),"")</f>
        <v/>
      </c>
      <c r="S2466" s="297" t="str">
        <f>_xlfn.IFNA(VLOOKUP($E:$E,'6'!$A:$F,3,0),"")</f>
        <v/>
      </c>
      <c r="T2466" s="313">
        <v>1</v>
      </c>
      <c r="U2466" s="313">
        <v>20</v>
      </c>
      <c r="V2466" s="313">
        <v>120</v>
      </c>
      <c r="W2466" s="314">
        <v>0.13200000000000001</v>
      </c>
      <c r="X2466" s="315">
        <v>8.2843140000000005E-4</v>
      </c>
      <c r="Y2466" s="749">
        <v>180</v>
      </c>
      <c r="Z2466" s="282"/>
      <c r="AA2466" s="316" t="s">
        <v>10396</v>
      </c>
      <c r="AB2466" s="282" t="s">
        <v>9163</v>
      </c>
      <c r="AC2466" s="317" t="s">
        <v>2081</v>
      </c>
      <c r="AD2466" s="318" t="s">
        <v>508</v>
      </c>
      <c r="AE2466" s="319">
        <v>0</v>
      </c>
      <c r="AF2466" s="319" t="s">
        <v>11282</v>
      </c>
      <c r="AG2466" s="320">
        <v>2.34</v>
      </c>
      <c r="AH2466" s="321">
        <f t="shared" si="422"/>
        <v>0</v>
      </c>
      <c r="AI2466" s="287">
        <f>_xlfn.IFNA(VLOOKUP(AD:AD,грп!B:C,2,0),0)</f>
        <v>0</v>
      </c>
      <c r="AJ2466" s="607">
        <v>0</v>
      </c>
      <c r="AK2466" s="672">
        <f t="shared" si="418"/>
        <v>0</v>
      </c>
      <c r="AL2466" s="174"/>
    </row>
    <row r="2467" spans="1:38" s="4" customFormat="1" ht="12" customHeight="1" outlineLevel="1" x14ac:dyDescent="0.35">
      <c r="A2467" s="307" t="s">
        <v>10402</v>
      </c>
      <c r="B2467" s="308" t="s">
        <v>7869</v>
      </c>
      <c r="C2467" s="341"/>
      <c r="D2467" s="310" t="s">
        <v>2555</v>
      </c>
      <c r="E2467" s="322">
        <v>5241001</v>
      </c>
      <c r="F2467" s="293"/>
      <c r="G2467" s="293"/>
      <c r="H2467" s="294"/>
      <c r="I2467" s="294" t="str">
        <f>IFERROR(_xlfn.IFNA(VLOOKUP($D:$D,history!$I:$Y,3,0),VLOOKUP(E:E,history!$H:$Y,4,0)),"--")</f>
        <v>--</v>
      </c>
      <c r="J2467" s="282" t="s">
        <v>9870</v>
      </c>
      <c r="K2467" s="282" t="str">
        <f t="shared" si="419"/>
        <v/>
      </c>
      <c r="L2467" s="312">
        <f t="shared" si="420"/>
        <v>358.01</v>
      </c>
      <c r="M2467" s="312">
        <f t="shared" si="421"/>
        <v>542.44000000000005</v>
      </c>
      <c r="N2467" s="297" t="str">
        <f>_xlfn.IFNA(VLOOKUP($E:$E,'1'!$A:$E,3,0),"")</f>
        <v/>
      </c>
      <c r="O2467" s="297" t="str">
        <f>_xlfn.IFNA(VLOOKUP($E:$E,'2'!$A:$E,3,0),"")</f>
        <v/>
      </c>
      <c r="P2467" s="297" t="str">
        <f>_xlfn.IFNA(VLOOKUP($E:$E,'3'!$A:$D,3,0),"")</f>
        <v/>
      </c>
      <c r="Q2467" s="297" t="str">
        <f>_xlfn.IFNA(VLOOKUP($E:$E,'4'!$A:$F,3,0),"")</f>
        <v/>
      </c>
      <c r="R2467" s="297" t="str">
        <f>_xlfn.IFNA(VLOOKUP($E:$E,'5'!$A:$F,3,0),"")</f>
        <v/>
      </c>
      <c r="S2467" s="297" t="str">
        <f>_xlfn.IFNA(VLOOKUP($E:$E,'6'!$A:$F,3,0),"")</f>
        <v/>
      </c>
      <c r="T2467" s="313">
        <v>1</v>
      </c>
      <c r="U2467" s="313">
        <v>10</v>
      </c>
      <c r="V2467" s="313">
        <v>40</v>
      </c>
      <c r="W2467" s="314">
        <v>0.38900000000000001</v>
      </c>
      <c r="X2467" s="315">
        <v>1.74E-3</v>
      </c>
      <c r="Y2467" s="749">
        <v>520</v>
      </c>
      <c r="Z2467" s="282"/>
      <c r="AA2467" s="316" t="s">
        <v>10390</v>
      </c>
      <c r="AB2467" s="282" t="s">
        <v>9163</v>
      </c>
      <c r="AC2467" s="317" t="s">
        <v>2081</v>
      </c>
      <c r="AD2467" s="318" t="s">
        <v>508</v>
      </c>
      <c r="AE2467" s="319">
        <v>0</v>
      </c>
      <c r="AF2467" s="319" t="s">
        <v>11282</v>
      </c>
      <c r="AG2467" s="320">
        <v>6.8</v>
      </c>
      <c r="AH2467" s="321">
        <f t="shared" si="422"/>
        <v>0</v>
      </c>
      <c r="AI2467" s="287">
        <f>_xlfn.IFNA(VLOOKUP(AD:AD,грп!B:C,2,0),0)</f>
        <v>0</v>
      </c>
      <c r="AJ2467" s="607">
        <v>0</v>
      </c>
      <c r="AK2467" s="672">
        <f t="shared" si="418"/>
        <v>0</v>
      </c>
      <c r="AL2467" s="174"/>
    </row>
    <row r="2468" spans="1:38" s="4" customFormat="1" ht="12" customHeight="1" outlineLevel="1" x14ac:dyDescent="0.35">
      <c r="A2468" s="307" t="s">
        <v>10402</v>
      </c>
      <c r="B2468" s="308" t="s">
        <v>7870</v>
      </c>
      <c r="C2468" s="341"/>
      <c r="D2468" s="310" t="s">
        <v>2556</v>
      </c>
      <c r="E2468" s="322">
        <v>5241002</v>
      </c>
      <c r="F2468" s="293"/>
      <c r="G2468" s="293"/>
      <c r="H2468" s="294"/>
      <c r="I2468" s="294" t="str">
        <f>IFERROR(_xlfn.IFNA(VLOOKUP($D:$D,history!$I:$Y,3,0),VLOOKUP(E:E,history!$H:$Y,4,0)),"--")</f>
        <v>--</v>
      </c>
      <c r="J2468" s="282" t="s">
        <v>9870</v>
      </c>
      <c r="K2468" s="282" t="str">
        <f t="shared" si="419"/>
        <v/>
      </c>
      <c r="L2468" s="312">
        <f t="shared" si="420"/>
        <v>195.33</v>
      </c>
      <c r="M2468" s="312">
        <f t="shared" si="421"/>
        <v>295.95</v>
      </c>
      <c r="N2468" s="297" t="str">
        <f>_xlfn.IFNA(VLOOKUP($E:$E,'1'!$A:$E,3,0),"")</f>
        <v/>
      </c>
      <c r="O2468" s="297" t="str">
        <f>_xlfn.IFNA(VLOOKUP($E:$E,'2'!$A:$E,3,0),"")</f>
        <v/>
      </c>
      <c r="P2468" s="297" t="str">
        <f>_xlfn.IFNA(VLOOKUP($E:$E,'3'!$A:$D,3,0),"")</f>
        <v/>
      </c>
      <c r="Q2468" s="297" t="str">
        <f>_xlfn.IFNA(VLOOKUP($E:$E,'4'!$A:$F,3,0),"")</f>
        <v/>
      </c>
      <c r="R2468" s="297" t="str">
        <f>_xlfn.IFNA(VLOOKUP($E:$E,'5'!$A:$F,3,0),"")</f>
        <v/>
      </c>
      <c r="S2468" s="297" t="str">
        <f>_xlfn.IFNA(VLOOKUP($E:$E,'6'!$A:$F,3,0),"")</f>
        <v/>
      </c>
      <c r="T2468" s="313">
        <v>1</v>
      </c>
      <c r="U2468" s="313">
        <v>10</v>
      </c>
      <c r="V2468" s="313">
        <v>80</v>
      </c>
      <c r="W2468" s="314">
        <v>0.17399999999999999</v>
      </c>
      <c r="X2468" s="315">
        <v>7.6999999999999996E-4</v>
      </c>
      <c r="Y2468" s="749">
        <v>280</v>
      </c>
      <c r="Z2468" s="282"/>
      <c r="AA2468" s="316" t="s">
        <v>10390</v>
      </c>
      <c r="AB2468" s="282" t="s">
        <v>9163</v>
      </c>
      <c r="AC2468" s="317" t="s">
        <v>2081</v>
      </c>
      <c r="AD2468" s="318" t="s">
        <v>508</v>
      </c>
      <c r="AE2468" s="319">
        <v>0</v>
      </c>
      <c r="AF2468" s="319" t="s">
        <v>11282</v>
      </c>
      <c r="AG2468" s="320">
        <v>3.71</v>
      </c>
      <c r="AH2468" s="321">
        <f t="shared" si="422"/>
        <v>0</v>
      </c>
      <c r="AI2468" s="287">
        <f>_xlfn.IFNA(VLOOKUP(AD:AD,грп!B:C,2,0),0)</f>
        <v>0</v>
      </c>
      <c r="AJ2468" s="607">
        <v>0</v>
      </c>
      <c r="AK2468" s="672">
        <f t="shared" si="418"/>
        <v>0</v>
      </c>
      <c r="AL2468" s="174"/>
    </row>
    <row r="2469" spans="1:38" s="4" customFormat="1" ht="12" customHeight="1" outlineLevel="1" x14ac:dyDescent="0.35">
      <c r="A2469" s="307" t="s">
        <v>10402</v>
      </c>
      <c r="B2469" s="308" t="s">
        <v>7871</v>
      </c>
      <c r="C2469" s="309"/>
      <c r="D2469" s="310" t="s">
        <v>3368</v>
      </c>
      <c r="E2469" s="322">
        <v>5241101</v>
      </c>
      <c r="F2469" s="293"/>
      <c r="G2469" s="293"/>
      <c r="H2469" s="294">
        <v>3</v>
      </c>
      <c r="I2469" s="294" t="str">
        <f>IFERROR(_xlfn.IFNA(VLOOKUP($D:$D,history!$I:$Y,3,0),VLOOKUP(E:E,history!$H:$Y,4,0)),"--")</f>
        <v>--</v>
      </c>
      <c r="J2469" s="282" t="s">
        <v>5946</v>
      </c>
      <c r="K2469" s="282" t="str">
        <f t="shared" si="419"/>
        <v/>
      </c>
      <c r="L2469" s="312">
        <f t="shared" si="420"/>
        <v>144.78</v>
      </c>
      <c r="M2469" s="312">
        <f t="shared" si="421"/>
        <v>219.37</v>
      </c>
      <c r="N2469" s="297" t="str">
        <f>_xlfn.IFNA(VLOOKUP($E:$E,'1'!$A:$E,3,0),"")</f>
        <v/>
      </c>
      <c r="O2469" s="297" t="str">
        <f>_xlfn.IFNA(VLOOKUP($E:$E,'2'!$A:$E,3,0),"")</f>
        <v/>
      </c>
      <c r="P2469" s="297" t="str">
        <f>_xlfn.IFNA(VLOOKUP($E:$E,'3'!$A:$D,3,0),"")</f>
        <v/>
      </c>
      <c r="Q2469" s="297" t="str">
        <f>_xlfn.IFNA(VLOOKUP($E:$E,'4'!$A:$F,3,0),"")</f>
        <v/>
      </c>
      <c r="R2469" s="297" t="str">
        <f>_xlfn.IFNA(VLOOKUP($E:$E,'5'!$A:$F,3,0),"")</f>
        <v/>
      </c>
      <c r="S2469" s="297" t="str">
        <f>_xlfn.IFNA(VLOOKUP($E:$E,'6'!$A:$F,3,0),"")</f>
        <v/>
      </c>
      <c r="T2469" s="313">
        <v>1</v>
      </c>
      <c r="U2469" s="313">
        <v>20</v>
      </c>
      <c r="V2469" s="313">
        <v>80</v>
      </c>
      <c r="W2469" s="314">
        <v>0.14899999999999999</v>
      </c>
      <c r="X2469" s="315">
        <v>7.0500000000000001E-4</v>
      </c>
      <c r="Y2469" s="749">
        <v>210</v>
      </c>
      <c r="Z2469" s="282"/>
      <c r="AA2469" s="316" t="s">
        <v>10388</v>
      </c>
      <c r="AB2469" s="282" t="s">
        <v>9885</v>
      </c>
      <c r="AC2469" s="317" t="s">
        <v>2081</v>
      </c>
      <c r="AD2469" s="318" t="s">
        <v>508</v>
      </c>
      <c r="AE2469" s="319">
        <v>0</v>
      </c>
      <c r="AF2469" s="319" t="s">
        <v>11282</v>
      </c>
      <c r="AG2469" s="320">
        <v>2.75</v>
      </c>
      <c r="AH2469" s="321">
        <f t="shared" si="422"/>
        <v>0</v>
      </c>
      <c r="AI2469" s="287">
        <f>_xlfn.IFNA(VLOOKUP(AD:AD,грп!B:C,2,0),0)</f>
        <v>0</v>
      </c>
      <c r="AJ2469" s="607">
        <v>0</v>
      </c>
      <c r="AK2469" s="672">
        <f t="shared" si="418"/>
        <v>0</v>
      </c>
      <c r="AL2469" s="174"/>
    </row>
    <row r="2470" spans="1:38" s="4" customFormat="1" ht="12" customHeight="1" outlineLevel="1" x14ac:dyDescent="0.35">
      <c r="A2470" s="307" t="s">
        <v>10402</v>
      </c>
      <c r="B2470" s="308" t="s">
        <v>7872</v>
      </c>
      <c r="C2470" s="309"/>
      <c r="D2470" s="310" t="s">
        <v>3369</v>
      </c>
      <c r="E2470" s="322">
        <v>5241102</v>
      </c>
      <c r="F2470" s="293"/>
      <c r="G2470" s="293"/>
      <c r="H2470" s="294">
        <v>15</v>
      </c>
      <c r="I2470" s="294" t="str">
        <f>IFERROR(_xlfn.IFNA(VLOOKUP($D:$D,history!$I:$Y,3,0),VLOOKUP(E:E,history!$H:$Y,4,0)),"--")</f>
        <v>--</v>
      </c>
      <c r="J2470" s="282" t="s">
        <v>5946</v>
      </c>
      <c r="K2470" s="282" t="str">
        <f t="shared" si="419"/>
        <v/>
      </c>
      <c r="L2470" s="312">
        <f t="shared" si="420"/>
        <v>177.95</v>
      </c>
      <c r="M2470" s="312">
        <f t="shared" si="421"/>
        <v>269.62</v>
      </c>
      <c r="N2470" s="297" t="str">
        <f>_xlfn.IFNA(VLOOKUP($E:$E,'1'!$A:$E,3,0),"")</f>
        <v/>
      </c>
      <c r="O2470" s="297" t="str">
        <f>_xlfn.IFNA(VLOOKUP($E:$E,'2'!$A:$E,3,0),"")</f>
        <v/>
      </c>
      <c r="P2470" s="297" t="str">
        <f>_xlfn.IFNA(VLOOKUP($E:$E,'3'!$A:$D,3,0),"")</f>
        <v/>
      </c>
      <c r="Q2470" s="297" t="str">
        <f>_xlfn.IFNA(VLOOKUP($E:$E,'4'!$A:$F,3,0),"")</f>
        <v/>
      </c>
      <c r="R2470" s="297" t="str">
        <f>_xlfn.IFNA(VLOOKUP($E:$E,'5'!$A:$F,3,0),"")</f>
        <v/>
      </c>
      <c r="S2470" s="297" t="str">
        <f>_xlfn.IFNA(VLOOKUP($E:$E,'6'!$A:$F,3,0),"")</f>
        <v/>
      </c>
      <c r="T2470" s="313">
        <v>1</v>
      </c>
      <c r="U2470" s="313">
        <v>10</v>
      </c>
      <c r="V2470" s="313">
        <v>40</v>
      </c>
      <c r="W2470" s="314">
        <v>0.26500000000000001</v>
      </c>
      <c r="X2470" s="315">
        <v>1.415E-3</v>
      </c>
      <c r="Y2470" s="749">
        <v>260</v>
      </c>
      <c r="Z2470" s="282"/>
      <c r="AA2470" s="316" t="s">
        <v>10388</v>
      </c>
      <c r="AB2470" s="282" t="s">
        <v>9163</v>
      </c>
      <c r="AC2470" s="317" t="s">
        <v>2081</v>
      </c>
      <c r="AD2470" s="318" t="s">
        <v>508</v>
      </c>
      <c r="AE2470" s="319">
        <v>0</v>
      </c>
      <c r="AF2470" s="319" t="s">
        <v>11282</v>
      </c>
      <c r="AG2470" s="320">
        <v>3.38</v>
      </c>
      <c r="AH2470" s="321">
        <f t="shared" si="422"/>
        <v>0</v>
      </c>
      <c r="AI2470" s="287">
        <f>_xlfn.IFNA(VLOOKUP(AD:AD,грп!B:C,2,0),0)</f>
        <v>0</v>
      </c>
      <c r="AJ2470" s="607">
        <v>0</v>
      </c>
      <c r="AK2470" s="672">
        <f t="shared" si="418"/>
        <v>0</v>
      </c>
      <c r="AL2470" s="174"/>
    </row>
    <row r="2471" spans="1:38" s="4" customFormat="1" ht="12" customHeight="1" outlineLevel="1" x14ac:dyDescent="0.35">
      <c r="A2471" s="307" t="s">
        <v>10402</v>
      </c>
      <c r="B2471" s="308" t="s">
        <v>7873</v>
      </c>
      <c r="C2471" s="309"/>
      <c r="D2471" s="310" t="s">
        <v>3370</v>
      </c>
      <c r="E2471" s="322">
        <v>5241201</v>
      </c>
      <c r="F2471" s="293"/>
      <c r="G2471" s="293"/>
      <c r="H2471" s="294">
        <v>16</v>
      </c>
      <c r="I2471" s="294" t="str">
        <f>IFERROR(_xlfn.IFNA(VLOOKUP($D:$D,history!$I:$Y,3,0),VLOOKUP(E:E,history!$H:$Y,4,0)),"--")</f>
        <v>--</v>
      </c>
      <c r="J2471" s="282" t="s">
        <v>5946</v>
      </c>
      <c r="K2471" s="282" t="str">
        <f t="shared" si="419"/>
        <v/>
      </c>
      <c r="L2471" s="312">
        <f t="shared" si="420"/>
        <v>144.78</v>
      </c>
      <c r="M2471" s="312">
        <f t="shared" si="421"/>
        <v>219.37</v>
      </c>
      <c r="N2471" s="297" t="str">
        <f>_xlfn.IFNA(VLOOKUP($E:$E,'1'!$A:$E,3,0),"")</f>
        <v/>
      </c>
      <c r="O2471" s="297" t="str">
        <f>_xlfn.IFNA(VLOOKUP($E:$E,'2'!$A:$E,3,0),"")</f>
        <v/>
      </c>
      <c r="P2471" s="297" t="str">
        <f>_xlfn.IFNA(VLOOKUP($E:$E,'3'!$A:$D,3,0),"")</f>
        <v/>
      </c>
      <c r="Q2471" s="297" t="str">
        <f>_xlfn.IFNA(VLOOKUP($E:$E,'4'!$A:$F,3,0),"")</f>
        <v/>
      </c>
      <c r="R2471" s="297" t="str">
        <f>_xlfn.IFNA(VLOOKUP($E:$E,'5'!$A:$F,3,0),"")</f>
        <v/>
      </c>
      <c r="S2471" s="297" t="str">
        <f>_xlfn.IFNA(VLOOKUP($E:$E,'6'!$A:$F,3,0),"")</f>
        <v/>
      </c>
      <c r="T2471" s="313">
        <v>1</v>
      </c>
      <c r="U2471" s="313">
        <v>20</v>
      </c>
      <c r="V2471" s="313">
        <v>80</v>
      </c>
      <c r="W2471" s="314">
        <v>0.222</v>
      </c>
      <c r="X2471" s="315">
        <v>6.4999999999999997E-4</v>
      </c>
      <c r="Y2471" s="749">
        <v>210</v>
      </c>
      <c r="Z2471" s="282"/>
      <c r="AA2471" s="316" t="s">
        <v>10388</v>
      </c>
      <c r="AB2471" s="282" t="s">
        <v>9885</v>
      </c>
      <c r="AC2471" s="317" t="s">
        <v>2081</v>
      </c>
      <c r="AD2471" s="318" t="s">
        <v>508</v>
      </c>
      <c r="AE2471" s="319">
        <v>0</v>
      </c>
      <c r="AF2471" s="319" t="s">
        <v>11282</v>
      </c>
      <c r="AG2471" s="320">
        <v>2.75</v>
      </c>
      <c r="AH2471" s="321">
        <f t="shared" si="422"/>
        <v>0</v>
      </c>
      <c r="AI2471" s="287">
        <f>_xlfn.IFNA(VLOOKUP(AD:AD,грп!B:C,2,0),0)</f>
        <v>0</v>
      </c>
      <c r="AJ2471" s="607">
        <v>0</v>
      </c>
      <c r="AK2471" s="672">
        <f t="shared" si="418"/>
        <v>0</v>
      </c>
      <c r="AL2471" s="174"/>
    </row>
    <row r="2472" spans="1:38" s="4" customFormat="1" ht="12" customHeight="1" outlineLevel="1" x14ac:dyDescent="0.35">
      <c r="A2472" s="307" t="s">
        <v>10402</v>
      </c>
      <c r="B2472" s="308" t="s">
        <v>7874</v>
      </c>
      <c r="C2472" s="309"/>
      <c r="D2472" s="310" t="s">
        <v>3371</v>
      </c>
      <c r="E2472" s="322">
        <v>5241202</v>
      </c>
      <c r="F2472" s="293"/>
      <c r="G2472" s="293"/>
      <c r="H2472" s="294"/>
      <c r="I2472" s="294" t="str">
        <f>IFERROR(_xlfn.IFNA(VLOOKUP($D:$D,history!$I:$Y,3,0),VLOOKUP(E:E,history!$H:$Y,4,0)),"--")</f>
        <v>--</v>
      </c>
      <c r="J2472" s="282" t="s">
        <v>9869</v>
      </c>
      <c r="K2472" s="282" t="str">
        <f t="shared" si="419"/>
        <v/>
      </c>
      <c r="L2472" s="312">
        <f t="shared" si="420"/>
        <v>151.1</v>
      </c>
      <c r="M2472" s="312">
        <f t="shared" si="421"/>
        <v>228.94</v>
      </c>
      <c r="N2472" s="297" t="str">
        <f>_xlfn.IFNA(VLOOKUP($E:$E,'1'!$A:$E,3,0),"")</f>
        <v/>
      </c>
      <c r="O2472" s="297" t="str">
        <f>_xlfn.IFNA(VLOOKUP($E:$E,'2'!$A:$E,3,0),"")</f>
        <v/>
      </c>
      <c r="P2472" s="297" t="str">
        <f>_xlfn.IFNA(VLOOKUP($E:$E,'3'!$A:$D,3,0),"")</f>
        <v/>
      </c>
      <c r="Q2472" s="297" t="str">
        <f>_xlfn.IFNA(VLOOKUP($E:$E,'4'!$A:$F,3,0),"")</f>
        <v/>
      </c>
      <c r="R2472" s="297" t="str">
        <f>_xlfn.IFNA(VLOOKUP($E:$E,'5'!$A:$F,3,0),"")</f>
        <v/>
      </c>
      <c r="S2472" s="297" t="str">
        <f>_xlfn.IFNA(VLOOKUP($E:$E,'6'!$A:$F,3,0),"")</f>
        <v/>
      </c>
      <c r="T2472" s="313">
        <v>1</v>
      </c>
      <c r="U2472" s="313">
        <v>20</v>
      </c>
      <c r="V2472" s="313">
        <v>80</v>
      </c>
      <c r="W2472" s="314">
        <v>0.23499999999999999</v>
      </c>
      <c r="X2472" s="315">
        <v>6.4999999999999997E-4</v>
      </c>
      <c r="Y2472" s="749">
        <v>220</v>
      </c>
      <c r="Z2472" s="282"/>
      <c r="AA2472" s="316" t="s">
        <v>10388</v>
      </c>
      <c r="AB2472" s="282" t="s">
        <v>9885</v>
      </c>
      <c r="AC2472" s="317" t="s">
        <v>2081</v>
      </c>
      <c r="AD2472" s="318" t="s">
        <v>508</v>
      </c>
      <c r="AE2472" s="319">
        <v>0</v>
      </c>
      <c r="AF2472" s="319" t="s">
        <v>11282</v>
      </c>
      <c r="AG2472" s="320">
        <v>2.87</v>
      </c>
      <c r="AH2472" s="321">
        <f t="shared" si="422"/>
        <v>0</v>
      </c>
      <c r="AI2472" s="287">
        <f>_xlfn.IFNA(VLOOKUP(AD:AD,грп!B:C,2,0),0)</f>
        <v>0</v>
      </c>
      <c r="AJ2472" s="607">
        <v>0</v>
      </c>
      <c r="AK2472" s="672">
        <f t="shared" si="418"/>
        <v>0</v>
      </c>
      <c r="AL2472" s="174"/>
    </row>
    <row r="2473" spans="1:38" s="4" customFormat="1" ht="12" customHeight="1" outlineLevel="1" x14ac:dyDescent="0.35">
      <c r="A2473" s="307" t="s">
        <v>10402</v>
      </c>
      <c r="B2473" s="308" t="s">
        <v>7875</v>
      </c>
      <c r="C2473" s="309"/>
      <c r="D2473" s="310" t="s">
        <v>11259</v>
      </c>
      <c r="E2473" s="322">
        <v>5240605</v>
      </c>
      <c r="F2473" s="293"/>
      <c r="G2473" s="293"/>
      <c r="H2473" s="294"/>
      <c r="I2473" s="294" t="str">
        <f>IFERROR(_xlfn.IFNA(VLOOKUP($D:$D,history!$I:$Y,3,0),VLOOKUP(E:E,history!$H:$Y,4,0)),"--")</f>
        <v>--</v>
      </c>
      <c r="J2473" s="282" t="s">
        <v>5946</v>
      </c>
      <c r="K2473" s="282" t="str">
        <f t="shared" si="419"/>
        <v/>
      </c>
      <c r="L2473" s="312">
        <f t="shared" si="420"/>
        <v>64.760000000000005</v>
      </c>
      <c r="M2473" s="312">
        <f t="shared" si="421"/>
        <v>98.12</v>
      </c>
      <c r="N2473" s="297" t="str">
        <f>_xlfn.IFNA(VLOOKUP($E:$E,'1'!$A:$E,3,0),"")</f>
        <v/>
      </c>
      <c r="O2473" s="297" t="str">
        <f>_xlfn.IFNA(VLOOKUP($E:$E,'2'!$A:$E,3,0),"")</f>
        <v/>
      </c>
      <c r="P2473" s="297" t="str">
        <f>_xlfn.IFNA(VLOOKUP($E:$E,'3'!$A:$D,3,0),"")</f>
        <v/>
      </c>
      <c r="Q2473" s="297" t="str">
        <f>_xlfn.IFNA(VLOOKUP($E:$E,'4'!$A:$F,3,0),"")</f>
        <v/>
      </c>
      <c r="R2473" s="297" t="str">
        <f>_xlfn.IFNA(VLOOKUP($E:$E,'5'!$A:$F,3,0),"")</f>
        <v/>
      </c>
      <c r="S2473" s="297" t="str">
        <f>_xlfn.IFNA(VLOOKUP($E:$E,'6'!$A:$F,3,0),"")</f>
        <v/>
      </c>
      <c r="T2473" s="313">
        <v>1</v>
      </c>
      <c r="U2473" s="313">
        <v>50</v>
      </c>
      <c r="V2473" s="313">
        <v>200</v>
      </c>
      <c r="W2473" s="314">
        <v>3.7999999999999999E-2</v>
      </c>
      <c r="X2473" s="315">
        <v>2.7500000000000002E-4</v>
      </c>
      <c r="Y2473" s="749">
        <v>90</v>
      </c>
      <c r="Z2473" s="282"/>
      <c r="AA2473" s="316" t="s">
        <v>10388</v>
      </c>
      <c r="AB2473" s="282" t="s">
        <v>9163</v>
      </c>
      <c r="AC2473" s="317" t="s">
        <v>2081</v>
      </c>
      <c r="AD2473" s="318" t="s">
        <v>508</v>
      </c>
      <c r="AE2473" s="319">
        <v>0</v>
      </c>
      <c r="AF2473" s="319" t="s">
        <v>11282</v>
      </c>
      <c r="AG2473" s="320">
        <v>1.23</v>
      </c>
      <c r="AH2473" s="321">
        <f t="shared" si="422"/>
        <v>0</v>
      </c>
      <c r="AI2473" s="287">
        <f>_xlfn.IFNA(VLOOKUP(AD:AD,грп!B:C,2,0),0)</f>
        <v>0</v>
      </c>
      <c r="AJ2473" s="607">
        <v>0</v>
      </c>
      <c r="AK2473" s="672">
        <f t="shared" si="418"/>
        <v>0</v>
      </c>
      <c r="AL2473" s="174"/>
    </row>
    <row r="2474" spans="1:38" s="4" customFormat="1" ht="12" customHeight="1" outlineLevel="1" x14ac:dyDescent="0.35">
      <c r="A2474" s="307" t="s">
        <v>10402</v>
      </c>
      <c r="B2474" s="308" t="s">
        <v>7876</v>
      </c>
      <c r="C2474" s="309"/>
      <c r="D2474" s="310" t="s">
        <v>11260</v>
      </c>
      <c r="E2474" s="322">
        <v>5241301</v>
      </c>
      <c r="F2474" s="293"/>
      <c r="G2474" s="293"/>
      <c r="H2474" s="294">
        <v>18</v>
      </c>
      <c r="I2474" s="294" t="str">
        <f>IFERROR(_xlfn.IFNA(VLOOKUP($D:$D,history!$I:$Y,3,0),VLOOKUP(E:E,history!$H:$Y,4,0)),"--")</f>
        <v>--</v>
      </c>
      <c r="J2474" s="282" t="s">
        <v>9868</v>
      </c>
      <c r="K2474" s="282" t="str">
        <f t="shared" si="419"/>
        <v/>
      </c>
      <c r="L2474" s="312">
        <f t="shared" si="420"/>
        <v>357.48</v>
      </c>
      <c r="M2474" s="312">
        <f t="shared" si="421"/>
        <v>541.64</v>
      </c>
      <c r="N2474" s="297" t="str">
        <f>_xlfn.IFNA(VLOOKUP($E:$E,'1'!$A:$E,3,0),"")</f>
        <v/>
      </c>
      <c r="O2474" s="297" t="str">
        <f>_xlfn.IFNA(VLOOKUP($E:$E,'2'!$A:$E,3,0),"")</f>
        <v/>
      </c>
      <c r="P2474" s="297" t="str">
        <f>_xlfn.IFNA(VLOOKUP($E:$E,'3'!$A:$D,3,0),"")</f>
        <v/>
      </c>
      <c r="Q2474" s="297" t="str">
        <f>_xlfn.IFNA(VLOOKUP($E:$E,'4'!$A:$F,3,0),"")</f>
        <v/>
      </c>
      <c r="R2474" s="297" t="str">
        <f>_xlfn.IFNA(VLOOKUP($E:$E,'5'!$A:$F,3,0),"")</f>
        <v/>
      </c>
      <c r="S2474" s="297" t="str">
        <f>_xlfn.IFNA(VLOOKUP($E:$E,'6'!$A:$F,3,0),"")</f>
        <v/>
      </c>
      <c r="T2474" s="313">
        <v>1</v>
      </c>
      <c r="U2474" s="313">
        <v>1</v>
      </c>
      <c r="V2474" s="313">
        <v>40</v>
      </c>
      <c r="W2474" s="314">
        <v>0.55500000000000005</v>
      </c>
      <c r="X2474" s="315">
        <v>1.1199999999999999E-3</v>
      </c>
      <c r="Y2474" s="749">
        <v>510</v>
      </c>
      <c r="Z2474" s="282"/>
      <c r="AA2474" s="316" t="s">
        <v>10390</v>
      </c>
      <c r="AB2474" s="282" t="s">
        <v>9163</v>
      </c>
      <c r="AC2474" s="317" t="s">
        <v>2081</v>
      </c>
      <c r="AD2474" s="318" t="s">
        <v>508</v>
      </c>
      <c r="AE2474" s="319">
        <v>0</v>
      </c>
      <c r="AF2474" s="319" t="s">
        <v>11282</v>
      </c>
      <c r="AG2474" s="320">
        <v>6.79</v>
      </c>
      <c r="AH2474" s="321">
        <f t="shared" si="422"/>
        <v>0</v>
      </c>
      <c r="AI2474" s="287">
        <f>_xlfn.IFNA(VLOOKUP(AD:AD,грп!B:C,2,0),0)</f>
        <v>0</v>
      </c>
      <c r="AJ2474" s="607">
        <v>5</v>
      </c>
      <c r="AK2474" s="672">
        <f t="shared" si="418"/>
        <v>0</v>
      </c>
      <c r="AL2474" s="174"/>
    </row>
    <row r="2475" spans="1:38" s="4" customFormat="1" ht="12" customHeight="1" outlineLevel="1" x14ac:dyDescent="0.35">
      <c r="A2475" s="307" t="s">
        <v>10402</v>
      </c>
      <c r="B2475" s="308" t="s">
        <v>7877</v>
      </c>
      <c r="C2475" s="309"/>
      <c r="D2475" s="310" t="s">
        <v>11261</v>
      </c>
      <c r="E2475" s="322">
        <v>5241302</v>
      </c>
      <c r="F2475" s="293"/>
      <c r="G2475" s="293"/>
      <c r="H2475" s="294">
        <v>19</v>
      </c>
      <c r="I2475" s="294" t="str">
        <f>IFERROR(_xlfn.IFNA(VLOOKUP($D:$D,history!$I:$Y,3,0),VLOOKUP(E:E,history!$H:$Y,4,0)),"--")</f>
        <v>--</v>
      </c>
      <c r="J2475" s="282" t="s">
        <v>9870</v>
      </c>
      <c r="K2475" s="282" t="str">
        <f t="shared" si="419"/>
        <v/>
      </c>
      <c r="L2475" s="312">
        <f t="shared" si="420"/>
        <v>450.14</v>
      </c>
      <c r="M2475" s="312">
        <f t="shared" si="421"/>
        <v>682.03</v>
      </c>
      <c r="N2475" s="297" t="str">
        <f>_xlfn.IFNA(VLOOKUP($E:$E,'1'!$A:$E,3,0),"")</f>
        <v/>
      </c>
      <c r="O2475" s="297" t="str">
        <f>_xlfn.IFNA(VLOOKUP($E:$E,'2'!$A:$E,3,0),"")</f>
        <v/>
      </c>
      <c r="P2475" s="297" t="str">
        <f>_xlfn.IFNA(VLOOKUP($E:$E,'3'!$A:$D,3,0),"")</f>
        <v/>
      </c>
      <c r="Q2475" s="297" t="str">
        <f>_xlfn.IFNA(VLOOKUP($E:$E,'4'!$A:$F,3,0),"")</f>
        <v/>
      </c>
      <c r="R2475" s="297" t="str">
        <f>_xlfn.IFNA(VLOOKUP($E:$E,'5'!$A:$F,3,0),"")</f>
        <v/>
      </c>
      <c r="S2475" s="297" t="str">
        <f>_xlfn.IFNA(VLOOKUP($E:$E,'6'!$A:$F,3,0),"")</f>
        <v/>
      </c>
      <c r="T2475" s="313">
        <v>1</v>
      </c>
      <c r="U2475" s="313">
        <v>1</v>
      </c>
      <c r="V2475" s="313">
        <v>20</v>
      </c>
      <c r="W2475" s="314">
        <v>0.67</v>
      </c>
      <c r="X2475" s="315">
        <v>1.48E-3</v>
      </c>
      <c r="Y2475" s="749">
        <v>650</v>
      </c>
      <c r="Z2475" s="282"/>
      <c r="AA2475" s="316" t="s">
        <v>10390</v>
      </c>
      <c r="AB2475" s="282" t="s">
        <v>9163</v>
      </c>
      <c r="AC2475" s="317" t="s">
        <v>2081</v>
      </c>
      <c r="AD2475" s="318" t="s">
        <v>508</v>
      </c>
      <c r="AE2475" s="319">
        <v>0</v>
      </c>
      <c r="AF2475" s="319" t="s">
        <v>11282</v>
      </c>
      <c r="AG2475" s="320">
        <v>8.5500000000000007</v>
      </c>
      <c r="AH2475" s="321">
        <f t="shared" si="422"/>
        <v>0</v>
      </c>
      <c r="AI2475" s="287">
        <f>_xlfn.IFNA(VLOOKUP(AD:AD,грп!B:C,2,0),0)</f>
        <v>0</v>
      </c>
      <c r="AJ2475" s="607">
        <v>20</v>
      </c>
      <c r="AK2475" s="672">
        <f t="shared" si="418"/>
        <v>0</v>
      </c>
      <c r="AL2475" s="174"/>
    </row>
    <row r="2476" spans="1:38" s="4" customFormat="1" ht="12" customHeight="1" outlineLevel="1" x14ac:dyDescent="0.35">
      <c r="A2476" s="307" t="s">
        <v>10402</v>
      </c>
      <c r="B2476" s="308" t="s">
        <v>7878</v>
      </c>
      <c r="C2476" s="309"/>
      <c r="D2476" s="310" t="s">
        <v>10191</v>
      </c>
      <c r="E2476" s="322">
        <v>5241402</v>
      </c>
      <c r="F2476" s="293"/>
      <c r="G2476" s="293"/>
      <c r="H2476" s="294"/>
      <c r="I2476" s="294" t="str">
        <f>IFERROR(_xlfn.IFNA(VLOOKUP($D:$D,history!$I:$Y,3,0),VLOOKUP(E:E,history!$H:$Y,4,0)),"--")</f>
        <v>--</v>
      </c>
      <c r="J2476" s="282" t="s">
        <v>5946</v>
      </c>
      <c r="K2476" s="282" t="str">
        <f t="shared" si="419"/>
        <v/>
      </c>
      <c r="L2476" s="312">
        <f t="shared" si="420"/>
        <v>180.05</v>
      </c>
      <c r="M2476" s="312">
        <f t="shared" si="421"/>
        <v>272.81</v>
      </c>
      <c r="N2476" s="297" t="str">
        <f>_xlfn.IFNA(VLOOKUP($E:$E,'1'!$A:$E,3,0),"")</f>
        <v/>
      </c>
      <c r="O2476" s="297" t="str">
        <f>_xlfn.IFNA(VLOOKUP($E:$E,'2'!$A:$E,3,0),"")</f>
        <v/>
      </c>
      <c r="P2476" s="297" t="str">
        <f>_xlfn.IFNA(VLOOKUP($E:$E,'3'!$A:$D,3,0),"")</f>
        <v/>
      </c>
      <c r="Q2476" s="297" t="str">
        <f>_xlfn.IFNA(VLOOKUP($E:$E,'4'!$A:$F,3,0),"")</f>
        <v/>
      </c>
      <c r="R2476" s="297" t="str">
        <f>_xlfn.IFNA(VLOOKUP($E:$E,'5'!$A:$F,3,0),"")</f>
        <v/>
      </c>
      <c r="S2476" s="297" t="str">
        <f>_xlfn.IFNA(VLOOKUP($E:$E,'6'!$A:$F,3,0),"")</f>
        <v/>
      </c>
      <c r="T2476" s="313">
        <v>1</v>
      </c>
      <c r="U2476" s="313">
        <v>1</v>
      </c>
      <c r="V2476" s="313">
        <v>60</v>
      </c>
      <c r="W2476" s="314">
        <v>0.187</v>
      </c>
      <c r="X2476" s="315">
        <v>6.8627450000000002E-4</v>
      </c>
      <c r="Y2476" s="749">
        <v>260</v>
      </c>
      <c r="Z2476" s="282"/>
      <c r="AA2476" s="316" t="s">
        <v>10396</v>
      </c>
      <c r="AB2476" s="282" t="s">
        <v>9163</v>
      </c>
      <c r="AC2476" s="317" t="s">
        <v>2081</v>
      </c>
      <c r="AD2476" s="318" t="s">
        <v>508</v>
      </c>
      <c r="AE2476" s="319">
        <v>0</v>
      </c>
      <c r="AF2476" s="319" t="s">
        <v>11282</v>
      </c>
      <c r="AG2476" s="320">
        <v>3.42</v>
      </c>
      <c r="AH2476" s="321">
        <f t="shared" si="422"/>
        <v>0</v>
      </c>
      <c r="AI2476" s="287">
        <f>_xlfn.IFNA(VLOOKUP(AD:AD,грп!B:C,2,0),0)</f>
        <v>0</v>
      </c>
      <c r="AJ2476" s="607">
        <v>0</v>
      </c>
      <c r="AK2476" s="672">
        <f t="shared" si="418"/>
        <v>0</v>
      </c>
      <c r="AL2476" s="174"/>
    </row>
    <row r="2477" spans="1:38" s="4" customFormat="1" ht="12" customHeight="1" outlineLevel="1" x14ac:dyDescent="0.35">
      <c r="A2477" s="307" t="s">
        <v>10402</v>
      </c>
      <c r="B2477" s="308" t="s">
        <v>7879</v>
      </c>
      <c r="C2477" s="309"/>
      <c r="D2477" s="310" t="s">
        <v>11262</v>
      </c>
      <c r="E2477" s="322">
        <v>5241403</v>
      </c>
      <c r="F2477" s="293"/>
      <c r="G2477" s="293"/>
      <c r="H2477" s="294"/>
      <c r="I2477" s="294" t="str">
        <f>IFERROR(_xlfn.IFNA(VLOOKUP($D:$D,history!$I:$Y,3,0),VLOOKUP(E:E,history!$H:$Y,4,0)),"--")</f>
        <v>--</v>
      </c>
      <c r="J2477" s="282" t="s">
        <v>5946</v>
      </c>
      <c r="K2477" s="282" t="str">
        <f t="shared" si="419"/>
        <v/>
      </c>
      <c r="L2477" s="312">
        <f t="shared" si="420"/>
        <v>244.81</v>
      </c>
      <c r="M2477" s="312">
        <f t="shared" si="421"/>
        <v>370.93</v>
      </c>
      <c r="N2477" s="297" t="str">
        <f>_xlfn.IFNA(VLOOKUP($E:$E,'1'!$A:$E,3,0),"")</f>
        <v/>
      </c>
      <c r="O2477" s="297" t="str">
        <f>_xlfn.IFNA(VLOOKUP($E:$E,'2'!$A:$E,3,0),"")</f>
        <v/>
      </c>
      <c r="P2477" s="297" t="str">
        <f>_xlfn.IFNA(VLOOKUP($E:$E,'3'!$A:$D,3,0),"")</f>
        <v/>
      </c>
      <c r="Q2477" s="297" t="str">
        <f>_xlfn.IFNA(VLOOKUP($E:$E,'4'!$A:$F,3,0),"")</f>
        <v/>
      </c>
      <c r="R2477" s="297" t="str">
        <f>_xlfn.IFNA(VLOOKUP($E:$E,'5'!$A:$F,3,0),"")</f>
        <v/>
      </c>
      <c r="S2477" s="297" t="str">
        <f>_xlfn.IFNA(VLOOKUP($E:$E,'6'!$A:$F,3,0),"")</f>
        <v/>
      </c>
      <c r="T2477" s="313">
        <v>1</v>
      </c>
      <c r="U2477" s="313">
        <v>1</v>
      </c>
      <c r="V2477" s="313">
        <v>40</v>
      </c>
      <c r="W2477" s="314">
        <v>0.315</v>
      </c>
      <c r="X2477" s="315">
        <v>1.09E-3</v>
      </c>
      <c r="Y2477" s="749">
        <v>350</v>
      </c>
      <c r="Z2477" s="282"/>
      <c r="AA2477" s="316" t="s">
        <v>10396</v>
      </c>
      <c r="AB2477" s="282" t="s">
        <v>9163</v>
      </c>
      <c r="AC2477" s="317" t="s">
        <v>2081</v>
      </c>
      <c r="AD2477" s="318" t="s">
        <v>508</v>
      </c>
      <c r="AE2477" s="319">
        <v>0</v>
      </c>
      <c r="AF2477" s="319" t="s">
        <v>11282</v>
      </c>
      <c r="AG2477" s="320">
        <v>4.6500000000000004</v>
      </c>
      <c r="AH2477" s="321">
        <f t="shared" si="422"/>
        <v>0</v>
      </c>
      <c r="AI2477" s="287">
        <f>_xlfn.IFNA(VLOOKUP(AD:AD,грп!B:C,2,0),0)</f>
        <v>0</v>
      </c>
      <c r="AJ2477" s="607">
        <v>0</v>
      </c>
      <c r="AK2477" s="672">
        <f t="shared" si="418"/>
        <v>0</v>
      </c>
      <c r="AL2477" s="174"/>
    </row>
    <row r="2478" spans="1:38" s="4" customFormat="1" ht="12" customHeight="1" outlineLevel="1" x14ac:dyDescent="0.35">
      <c r="A2478" s="307" t="s">
        <v>10402</v>
      </c>
      <c r="B2478" s="308" t="s">
        <v>7880</v>
      </c>
      <c r="C2478" s="290" t="s">
        <v>555</v>
      </c>
      <c r="D2478" s="310" t="s">
        <v>806</v>
      </c>
      <c r="E2478" s="322">
        <v>5230102</v>
      </c>
      <c r="F2478" s="293"/>
      <c r="G2478" s="293"/>
      <c r="H2478" s="294">
        <v>68</v>
      </c>
      <c r="I2478" s="294" t="str">
        <f>IFERROR(_xlfn.IFNA(VLOOKUP($D:$D,history!$I:$Y,3,0),VLOOKUP(E:E,history!$H:$Y,4,0)),"--")</f>
        <v>--</v>
      </c>
      <c r="J2478" s="282" t="s">
        <v>9870</v>
      </c>
      <c r="K2478" s="282" t="str">
        <f t="shared" si="419"/>
        <v/>
      </c>
      <c r="L2478" s="312">
        <f t="shared" si="420"/>
        <v>104.24</v>
      </c>
      <c r="M2478" s="312">
        <f t="shared" si="421"/>
        <v>157.94</v>
      </c>
      <c r="N2478" s="297" t="str">
        <f>_xlfn.IFNA(VLOOKUP($E:$E,'1'!$A:$E,3,0),"")</f>
        <v/>
      </c>
      <c r="O2478" s="297" t="str">
        <f>_xlfn.IFNA(VLOOKUP($E:$E,'2'!$A:$E,3,0),"")</f>
        <v/>
      </c>
      <c r="P2478" s="297" t="str">
        <f>_xlfn.IFNA(VLOOKUP($E:$E,'3'!$A:$D,3,0),"")</f>
        <v/>
      </c>
      <c r="Q2478" s="297" t="str">
        <f>_xlfn.IFNA(VLOOKUP($E:$E,'4'!$A:$F,3,0),"")</f>
        <v/>
      </c>
      <c r="R2478" s="297" t="str">
        <f>_xlfn.IFNA(VLOOKUP($E:$E,'5'!$A:$F,3,0),"")</f>
        <v/>
      </c>
      <c r="S2478" s="297" t="str">
        <f>_xlfn.IFNA(VLOOKUP($E:$E,'6'!$A:$F,3,0),"")</f>
        <v/>
      </c>
      <c r="T2478" s="313">
        <v>1</v>
      </c>
      <c r="U2478" s="313">
        <v>12</v>
      </c>
      <c r="V2478" s="313">
        <v>120</v>
      </c>
      <c r="W2478" s="314">
        <v>0.123</v>
      </c>
      <c r="X2478" s="315">
        <v>4.0666669999999999E-4</v>
      </c>
      <c r="Y2478" s="749">
        <v>150</v>
      </c>
      <c r="Z2478" s="282"/>
      <c r="AA2478" s="316" t="s">
        <v>393</v>
      </c>
      <c r="AB2478" s="282" t="s">
        <v>9163</v>
      </c>
      <c r="AC2478" s="317" t="s">
        <v>2081</v>
      </c>
      <c r="AD2478" s="318" t="s">
        <v>2734</v>
      </c>
      <c r="AE2478" s="319">
        <v>0</v>
      </c>
      <c r="AF2478" s="319" t="s">
        <v>11294</v>
      </c>
      <c r="AG2478" s="320">
        <v>1.98</v>
      </c>
      <c r="AH2478" s="321">
        <f t="shared" si="422"/>
        <v>0</v>
      </c>
      <c r="AI2478" s="287">
        <f>_xlfn.IFNA(VLOOKUP(AD:AD,грп!B:C,2,0),0)</f>
        <v>0</v>
      </c>
      <c r="AJ2478" s="607">
        <v>77</v>
      </c>
      <c r="AK2478" s="672" t="str">
        <f t="shared" si="418"/>
        <v xml:space="preserve"> </v>
      </c>
      <c r="AL2478" s="174"/>
    </row>
    <row r="2479" spans="1:38" s="4" customFormat="1" ht="12" customHeight="1" outlineLevel="1" x14ac:dyDescent="0.35">
      <c r="A2479" s="307" t="s">
        <v>10402</v>
      </c>
      <c r="B2479" s="308" t="s">
        <v>7881</v>
      </c>
      <c r="C2479" s="309"/>
      <c r="D2479" s="310" t="s">
        <v>10215</v>
      </c>
      <c r="E2479" s="322" t="s">
        <v>3366</v>
      </c>
      <c r="F2479" s="293"/>
      <c r="G2479" s="293"/>
      <c r="H2479" s="294">
        <v>31</v>
      </c>
      <c r="I2479" s="294" t="str">
        <f>IFERROR(_xlfn.IFNA(VLOOKUP($D:$D,history!$I:$Y,3,0),VLOOKUP(E:E,history!$H:$Y,4,0)),"--")</f>
        <v>--</v>
      </c>
      <c r="J2479" s="282" t="s">
        <v>9870</v>
      </c>
      <c r="K2479" s="282" t="str">
        <f t="shared" si="419"/>
        <v/>
      </c>
      <c r="L2479" s="312">
        <f t="shared" si="420"/>
        <v>46.86</v>
      </c>
      <c r="M2479" s="312">
        <f t="shared" si="421"/>
        <v>71</v>
      </c>
      <c r="N2479" s="297" t="str">
        <f>_xlfn.IFNA(VLOOKUP($E:$E,'1'!$A:$E,3,0),"")</f>
        <v/>
      </c>
      <c r="O2479" s="297" t="str">
        <f>_xlfn.IFNA(VLOOKUP($E:$E,'2'!$A:$E,3,0),"")</f>
        <v/>
      </c>
      <c r="P2479" s="297" t="str">
        <f>_xlfn.IFNA(VLOOKUP($E:$E,'3'!$A:$D,3,0),"")</f>
        <v/>
      </c>
      <c r="Q2479" s="297" t="str">
        <f>_xlfn.IFNA(VLOOKUP($E:$E,'4'!$A:$F,3,0),"")</f>
        <v/>
      </c>
      <c r="R2479" s="297" t="str">
        <f>_xlfn.IFNA(VLOOKUP($E:$E,'5'!$A:$F,3,0),"")</f>
        <v/>
      </c>
      <c r="S2479" s="297" t="str">
        <f>_xlfn.IFNA(VLOOKUP($E:$E,'6'!$A:$F,3,0),"")</f>
        <v/>
      </c>
      <c r="T2479" s="313">
        <v>1</v>
      </c>
      <c r="U2479" s="313">
        <v>12</v>
      </c>
      <c r="V2479" s="313">
        <v>120</v>
      </c>
      <c r="W2479" s="314">
        <v>9.9000000000000005E-2</v>
      </c>
      <c r="X2479" s="315">
        <v>3.79902E-4</v>
      </c>
      <c r="Y2479" s="749">
        <v>40</v>
      </c>
      <c r="Z2479" s="282"/>
      <c r="AA2479" s="316" t="s">
        <v>10390</v>
      </c>
      <c r="AB2479" s="282" t="s">
        <v>9163</v>
      </c>
      <c r="AC2479" s="317" t="s">
        <v>2081</v>
      </c>
      <c r="AD2479" s="318" t="s">
        <v>2734</v>
      </c>
      <c r="AE2479" s="319">
        <v>0</v>
      </c>
      <c r="AF2479" s="319" t="s">
        <v>11282</v>
      </c>
      <c r="AG2479" s="320">
        <v>0.89</v>
      </c>
      <c r="AH2479" s="321">
        <f t="shared" si="422"/>
        <v>0</v>
      </c>
      <c r="AI2479" s="287">
        <f>_xlfn.IFNA(VLOOKUP(AD:AD,грп!B:C,2,0),0)</f>
        <v>0</v>
      </c>
      <c r="AJ2479" s="607">
        <v>12</v>
      </c>
      <c r="AK2479" s="672">
        <f t="shared" si="418"/>
        <v>0</v>
      </c>
      <c r="AL2479" s="174"/>
    </row>
    <row r="2480" spans="1:38" s="4" customFormat="1" ht="12" customHeight="1" outlineLevel="1" x14ac:dyDescent="0.35">
      <c r="A2480" s="307" t="s">
        <v>10402</v>
      </c>
      <c r="B2480" s="308" t="s">
        <v>7882</v>
      </c>
      <c r="C2480" s="309"/>
      <c r="D2480" s="310" t="s">
        <v>10216</v>
      </c>
      <c r="E2480" s="322" t="s">
        <v>3367</v>
      </c>
      <c r="F2480" s="293"/>
      <c r="G2480" s="293"/>
      <c r="H2480" s="294">
        <v>24</v>
      </c>
      <c r="I2480" s="294" t="str">
        <f>IFERROR(_xlfn.IFNA(VLOOKUP($D:$D,history!$I:$Y,3,0),VLOOKUP(E:E,history!$H:$Y,4,0)),"--")</f>
        <v>--</v>
      </c>
      <c r="J2480" s="282" t="s">
        <v>9870</v>
      </c>
      <c r="K2480" s="282" t="str">
        <f t="shared" si="419"/>
        <v/>
      </c>
      <c r="L2480" s="312">
        <f t="shared" si="420"/>
        <v>53.18</v>
      </c>
      <c r="M2480" s="312">
        <f t="shared" si="421"/>
        <v>80.569999999999993</v>
      </c>
      <c r="N2480" s="297" t="str">
        <f>_xlfn.IFNA(VLOOKUP($E:$E,'1'!$A:$E,3,0),"")</f>
        <v/>
      </c>
      <c r="O2480" s="297" t="str">
        <f>_xlfn.IFNA(VLOOKUP($E:$E,'2'!$A:$E,3,0),"")</f>
        <v/>
      </c>
      <c r="P2480" s="297" t="str">
        <f>_xlfn.IFNA(VLOOKUP($E:$E,'3'!$A:$D,3,0),"")</f>
        <v/>
      </c>
      <c r="Q2480" s="297" t="str">
        <f>_xlfn.IFNA(VLOOKUP($E:$E,'4'!$A:$F,3,0),"")</f>
        <v/>
      </c>
      <c r="R2480" s="297" t="str">
        <f>_xlfn.IFNA(VLOOKUP($E:$E,'5'!$A:$F,3,0),"")</f>
        <v/>
      </c>
      <c r="S2480" s="297" t="str">
        <f>_xlfn.IFNA(VLOOKUP($E:$E,'6'!$A:$F,3,0),"")</f>
        <v/>
      </c>
      <c r="T2480" s="313">
        <v>1</v>
      </c>
      <c r="U2480" s="313">
        <v>12</v>
      </c>
      <c r="V2480" s="313">
        <v>120</v>
      </c>
      <c r="W2480" s="314">
        <v>9.8000000000000004E-2</v>
      </c>
      <c r="X2480" s="315">
        <v>4.3124999999999999E-4</v>
      </c>
      <c r="Y2480" s="749">
        <v>80</v>
      </c>
      <c r="Z2480" s="282"/>
      <c r="AA2480" s="316" t="s">
        <v>393</v>
      </c>
      <c r="AB2480" s="282" t="s">
        <v>9163</v>
      </c>
      <c r="AC2480" s="317" t="s">
        <v>2081</v>
      </c>
      <c r="AD2480" s="318" t="s">
        <v>2734</v>
      </c>
      <c r="AE2480" s="319">
        <v>0</v>
      </c>
      <c r="AF2480" s="319" t="s">
        <v>11282</v>
      </c>
      <c r="AG2480" s="320">
        <v>1.01</v>
      </c>
      <c r="AH2480" s="321">
        <f t="shared" si="422"/>
        <v>0</v>
      </c>
      <c r="AI2480" s="287">
        <f>_xlfn.IFNA(VLOOKUP(AD:AD,грп!B:C,2,0),0)</f>
        <v>0</v>
      </c>
      <c r="AJ2480" s="607">
        <v>36</v>
      </c>
      <c r="AK2480" s="672">
        <f t="shared" si="418"/>
        <v>0</v>
      </c>
      <c r="AL2480" s="174"/>
    </row>
    <row r="2481" spans="1:39" s="4" customFormat="1" ht="12" customHeight="1" outlineLevel="1" x14ac:dyDescent="0.35">
      <c r="A2481" s="307" t="s">
        <v>10402</v>
      </c>
      <c r="B2481" s="308" t="s">
        <v>7883</v>
      </c>
      <c r="C2481" s="290" t="s">
        <v>555</v>
      </c>
      <c r="D2481" s="310" t="s">
        <v>10217</v>
      </c>
      <c r="E2481" s="322" t="s">
        <v>77</v>
      </c>
      <c r="F2481" s="293"/>
      <c r="G2481" s="293"/>
      <c r="H2481" s="294">
        <v>48</v>
      </c>
      <c r="I2481" s="294" t="str">
        <f>IFERROR(_xlfn.IFNA(VLOOKUP($D:$D,history!$I:$Y,3,0),VLOOKUP(E:E,history!$H:$Y,4,0)),"--")</f>
        <v>--</v>
      </c>
      <c r="J2481" s="282" t="s">
        <v>9870</v>
      </c>
      <c r="K2481" s="282" t="str">
        <f t="shared" si="419"/>
        <v/>
      </c>
      <c r="L2481" s="312">
        <f t="shared" si="420"/>
        <v>73.180000000000007</v>
      </c>
      <c r="M2481" s="312">
        <f t="shared" si="421"/>
        <v>110.88</v>
      </c>
      <c r="N2481" s="297" t="str">
        <f>_xlfn.IFNA(VLOOKUP($E:$E,'1'!$A:$E,3,0),"")</f>
        <v/>
      </c>
      <c r="O2481" s="297" t="str">
        <f>_xlfn.IFNA(VLOOKUP($E:$E,'2'!$A:$E,3,0),"")</f>
        <v/>
      </c>
      <c r="P2481" s="297" t="str">
        <f>_xlfn.IFNA(VLOOKUP($E:$E,'3'!$A:$D,3,0),"")</f>
        <v/>
      </c>
      <c r="Q2481" s="297" t="str">
        <f>_xlfn.IFNA(VLOOKUP($E:$E,'4'!$A:$F,3,0),"")</f>
        <v/>
      </c>
      <c r="R2481" s="297" t="str">
        <f>_xlfn.IFNA(VLOOKUP($E:$E,'5'!$A:$F,3,0),"")</f>
        <v/>
      </c>
      <c r="S2481" s="297" t="str">
        <f>_xlfn.IFNA(VLOOKUP($E:$E,'6'!$A:$F,3,0),"")</f>
        <v/>
      </c>
      <c r="T2481" s="313">
        <v>1</v>
      </c>
      <c r="U2481" s="313">
        <v>12</v>
      </c>
      <c r="V2481" s="313">
        <v>120</v>
      </c>
      <c r="W2481" s="314">
        <v>0.13200000000000001</v>
      </c>
      <c r="X2481" s="315">
        <v>4.4166669999999998E-4</v>
      </c>
      <c r="Y2481" s="749">
        <v>110</v>
      </c>
      <c r="Z2481" s="282"/>
      <c r="AA2481" s="316" t="s">
        <v>10390</v>
      </c>
      <c r="AB2481" s="282" t="s">
        <v>9163</v>
      </c>
      <c r="AC2481" s="317" t="s">
        <v>2081</v>
      </c>
      <c r="AD2481" s="318" t="s">
        <v>2734</v>
      </c>
      <c r="AE2481" s="319">
        <v>0</v>
      </c>
      <c r="AF2481" s="319" t="s">
        <v>11282</v>
      </c>
      <c r="AG2481" s="320">
        <v>1.39</v>
      </c>
      <c r="AH2481" s="321">
        <f t="shared" si="422"/>
        <v>0</v>
      </c>
      <c r="AI2481" s="287">
        <f>_xlfn.IFNA(VLOOKUP(AD:AD,грп!B:C,2,0),0)</f>
        <v>0</v>
      </c>
      <c r="AJ2481" s="607">
        <v>36</v>
      </c>
      <c r="AK2481" s="672" t="str">
        <f t="shared" ref="AK2481:AK2544" si="423">C2481</f>
        <v xml:space="preserve"> </v>
      </c>
      <c r="AL2481" s="174"/>
    </row>
    <row r="2482" spans="1:39" s="4" customFormat="1" ht="12" customHeight="1" outlineLevel="1" x14ac:dyDescent="0.35">
      <c r="A2482" s="307" t="s">
        <v>10402</v>
      </c>
      <c r="B2482" s="308" t="s">
        <v>7884</v>
      </c>
      <c r="C2482" s="290" t="s">
        <v>555</v>
      </c>
      <c r="D2482" s="310" t="s">
        <v>2948</v>
      </c>
      <c r="E2482" s="322" t="s">
        <v>78</v>
      </c>
      <c r="F2482" s="293"/>
      <c r="G2482" s="293"/>
      <c r="H2482" s="294">
        <v>55</v>
      </c>
      <c r="I2482" s="294" t="str">
        <f>IFERROR(_xlfn.IFNA(VLOOKUP($D:$D,history!$I:$Y,3,0),VLOOKUP(E:E,history!$H:$Y,4,0)),"--")</f>
        <v>--</v>
      </c>
      <c r="J2482" s="282" t="s">
        <v>9870</v>
      </c>
      <c r="K2482" s="282" t="str">
        <f t="shared" si="419"/>
        <v/>
      </c>
      <c r="L2482" s="312">
        <f t="shared" si="420"/>
        <v>87.4</v>
      </c>
      <c r="M2482" s="312">
        <f t="shared" si="421"/>
        <v>132.41999999999999</v>
      </c>
      <c r="N2482" s="297" t="str">
        <f>_xlfn.IFNA(VLOOKUP($E:$E,'1'!$A:$E,3,0),"")</f>
        <v/>
      </c>
      <c r="O2482" s="297" t="str">
        <f>_xlfn.IFNA(VLOOKUP($E:$E,'2'!$A:$E,3,0),"")</f>
        <v/>
      </c>
      <c r="P2482" s="297" t="str">
        <f>_xlfn.IFNA(VLOOKUP($E:$E,'3'!$A:$D,3,0),"")</f>
        <v/>
      </c>
      <c r="Q2482" s="297" t="str">
        <f>_xlfn.IFNA(VLOOKUP($E:$E,'4'!$A:$F,3,0),"")</f>
        <v/>
      </c>
      <c r="R2482" s="297" t="str">
        <f>_xlfn.IFNA(VLOOKUP($E:$E,'5'!$A:$F,3,0),"")</f>
        <v/>
      </c>
      <c r="S2482" s="297" t="str">
        <f>_xlfn.IFNA(VLOOKUP($E:$E,'6'!$A:$F,3,0),"")</f>
        <v/>
      </c>
      <c r="T2482" s="313">
        <v>1</v>
      </c>
      <c r="U2482" s="313">
        <v>12</v>
      </c>
      <c r="V2482" s="313">
        <v>120</v>
      </c>
      <c r="W2482" s="314">
        <v>0.14199999999999999</v>
      </c>
      <c r="X2482" s="315">
        <v>4.6250000000000002E-4</v>
      </c>
      <c r="Y2482" s="749">
        <v>130</v>
      </c>
      <c r="Z2482" s="282"/>
      <c r="AA2482" s="316" t="s">
        <v>10390</v>
      </c>
      <c r="AB2482" s="282" t="s">
        <v>9163</v>
      </c>
      <c r="AC2482" s="317" t="s">
        <v>2081</v>
      </c>
      <c r="AD2482" s="318" t="s">
        <v>2734</v>
      </c>
      <c r="AE2482" s="319">
        <v>0</v>
      </c>
      <c r="AF2482" s="319" t="s">
        <v>11282</v>
      </c>
      <c r="AG2482" s="320">
        <v>1.66</v>
      </c>
      <c r="AH2482" s="321">
        <f t="shared" si="422"/>
        <v>0</v>
      </c>
      <c r="AI2482" s="287">
        <f>_xlfn.IFNA(VLOOKUP(AD:AD,грп!B:C,2,0),0)</f>
        <v>0</v>
      </c>
      <c r="AJ2482" s="607">
        <v>60</v>
      </c>
      <c r="AK2482" s="672" t="str">
        <f t="shared" si="423"/>
        <v xml:space="preserve"> </v>
      </c>
      <c r="AL2482" s="174"/>
    </row>
    <row r="2483" spans="1:39" s="4" customFormat="1" ht="12" customHeight="1" outlineLevel="1" x14ac:dyDescent="0.35">
      <c r="A2483" s="307" t="s">
        <v>339</v>
      </c>
      <c r="B2483" s="308" t="s">
        <v>7885</v>
      </c>
      <c r="C2483" s="309"/>
      <c r="D2483" s="310" t="s">
        <v>10218</v>
      </c>
      <c r="E2483" s="322" t="s">
        <v>3615</v>
      </c>
      <c r="F2483" s="293"/>
      <c r="G2483" s="293"/>
      <c r="H2483" s="294">
        <v>28</v>
      </c>
      <c r="I2483" s="294" t="str">
        <f>IFERROR(_xlfn.IFNA(VLOOKUP($D:$D,history!$I:$Y,3,0),VLOOKUP(E:E,history!$H:$Y,4,0)),"--")</f>
        <v>--</v>
      </c>
      <c r="J2483" s="282" t="s">
        <v>9870</v>
      </c>
      <c r="K2483" s="282" t="str">
        <f t="shared" si="419"/>
        <v/>
      </c>
      <c r="L2483" s="312">
        <f t="shared" si="420"/>
        <v>78.45</v>
      </c>
      <c r="M2483" s="312">
        <f t="shared" si="421"/>
        <v>118.86</v>
      </c>
      <c r="N2483" s="297" t="str">
        <f>_xlfn.IFNA(VLOOKUP($E:$E,'1'!$A:$E,3,0),"")</f>
        <v/>
      </c>
      <c r="O2483" s="297" t="str">
        <f>_xlfn.IFNA(VLOOKUP($E:$E,'2'!$A:$E,3,0),"")</f>
        <v/>
      </c>
      <c r="P2483" s="297" t="str">
        <f>_xlfn.IFNA(VLOOKUP($E:$E,'3'!$A:$D,3,0),"")</f>
        <v/>
      </c>
      <c r="Q2483" s="297" t="str">
        <f>_xlfn.IFNA(VLOOKUP($E:$E,'4'!$A:$F,3,0),"")</f>
        <v/>
      </c>
      <c r="R2483" s="297" t="str">
        <f>_xlfn.IFNA(VLOOKUP($E:$E,'5'!$A:$F,3,0),"")</f>
        <v/>
      </c>
      <c r="S2483" s="297" t="str">
        <f>_xlfn.IFNA(VLOOKUP($E:$E,'6'!$A:$F,3,0),"")</f>
        <v/>
      </c>
      <c r="T2483" s="313">
        <v>1</v>
      </c>
      <c r="U2483" s="313">
        <v>12</v>
      </c>
      <c r="V2483" s="313">
        <v>120</v>
      </c>
      <c r="W2483" s="314">
        <v>0.10199999999999999</v>
      </c>
      <c r="X2483" s="315">
        <v>4.0196079999999998E-4</v>
      </c>
      <c r="Y2483" s="749">
        <v>110</v>
      </c>
      <c r="Z2483" s="282"/>
      <c r="AA2483" s="316" t="s">
        <v>10390</v>
      </c>
      <c r="AB2483" s="282" t="s">
        <v>9163</v>
      </c>
      <c r="AC2483" s="317" t="s">
        <v>2081</v>
      </c>
      <c r="AD2483" s="318" t="s">
        <v>2734</v>
      </c>
      <c r="AE2483" s="319">
        <v>0</v>
      </c>
      <c r="AF2483" s="319" t="s">
        <v>11282</v>
      </c>
      <c r="AG2483" s="320">
        <v>1.49</v>
      </c>
      <c r="AH2483" s="321">
        <f t="shared" si="422"/>
        <v>0</v>
      </c>
      <c r="AI2483" s="287">
        <f>_xlfn.IFNA(VLOOKUP(AD:AD,грп!B:C,2,0),0)</f>
        <v>0</v>
      </c>
      <c r="AJ2483" s="607">
        <v>24</v>
      </c>
      <c r="AK2483" s="672">
        <f t="shared" si="423"/>
        <v>0</v>
      </c>
      <c r="AL2483" s="174"/>
    </row>
    <row r="2484" spans="1:39" s="4" customFormat="1" ht="12" customHeight="1" outlineLevel="1" x14ac:dyDescent="0.35">
      <c r="A2484" s="307" t="s">
        <v>339</v>
      </c>
      <c r="B2484" s="308" t="s">
        <v>7886</v>
      </c>
      <c r="C2484" s="309"/>
      <c r="D2484" s="310" t="s">
        <v>10219</v>
      </c>
      <c r="E2484" s="322" t="s">
        <v>3616</v>
      </c>
      <c r="F2484" s="293"/>
      <c r="G2484" s="293"/>
      <c r="H2484" s="294">
        <v>29</v>
      </c>
      <c r="I2484" s="294" t="str">
        <f>IFERROR(_xlfn.IFNA(VLOOKUP($D:$D,history!$I:$Y,3,0),VLOOKUP(E:E,history!$H:$Y,4,0)),"--")</f>
        <v>--</v>
      </c>
      <c r="J2484" s="282" t="s">
        <v>9870</v>
      </c>
      <c r="K2484" s="282" t="str">
        <f t="shared" si="419"/>
        <v/>
      </c>
      <c r="L2484" s="312">
        <f t="shared" si="420"/>
        <v>87.93</v>
      </c>
      <c r="M2484" s="312">
        <f t="shared" si="421"/>
        <v>133.22</v>
      </c>
      <c r="N2484" s="297" t="str">
        <f>_xlfn.IFNA(VLOOKUP($E:$E,'1'!$A:$E,3,0),"")</f>
        <v/>
      </c>
      <c r="O2484" s="297" t="str">
        <f>_xlfn.IFNA(VLOOKUP($E:$E,'2'!$A:$E,3,0),"")</f>
        <v/>
      </c>
      <c r="P2484" s="297" t="str">
        <f>_xlfn.IFNA(VLOOKUP($E:$E,'3'!$A:$D,3,0),"")</f>
        <v/>
      </c>
      <c r="Q2484" s="297" t="str">
        <f>_xlfn.IFNA(VLOOKUP($E:$E,'4'!$A:$F,3,0),"")</f>
        <v/>
      </c>
      <c r="R2484" s="297" t="str">
        <f>_xlfn.IFNA(VLOOKUP($E:$E,'5'!$A:$F,3,0),"")</f>
        <v/>
      </c>
      <c r="S2484" s="297" t="str">
        <f>_xlfn.IFNA(VLOOKUP($E:$E,'6'!$A:$F,3,0),"")</f>
        <v/>
      </c>
      <c r="T2484" s="313">
        <v>1</v>
      </c>
      <c r="U2484" s="313">
        <v>12</v>
      </c>
      <c r="V2484" s="313">
        <v>120</v>
      </c>
      <c r="W2484" s="314">
        <v>0.11700000000000001</v>
      </c>
      <c r="X2484" s="315">
        <v>4.1911759999999998E-4</v>
      </c>
      <c r="Y2484" s="749">
        <v>120</v>
      </c>
      <c r="Z2484" s="282"/>
      <c r="AA2484" s="316" t="s">
        <v>10390</v>
      </c>
      <c r="AB2484" s="282" t="s">
        <v>9163</v>
      </c>
      <c r="AC2484" s="317" t="s">
        <v>2081</v>
      </c>
      <c r="AD2484" s="318" t="s">
        <v>2734</v>
      </c>
      <c r="AE2484" s="319">
        <v>0</v>
      </c>
      <c r="AF2484" s="319" t="s">
        <v>11282</v>
      </c>
      <c r="AG2484" s="320">
        <v>1.67</v>
      </c>
      <c r="AH2484" s="321">
        <f t="shared" si="422"/>
        <v>0</v>
      </c>
      <c r="AI2484" s="287">
        <f>_xlfn.IFNA(VLOOKUP(AD:AD,грп!B:C,2,0),0)</f>
        <v>0</v>
      </c>
      <c r="AJ2484" s="607">
        <v>24</v>
      </c>
      <c r="AK2484" s="672">
        <f t="shared" si="423"/>
        <v>0</v>
      </c>
      <c r="AL2484" s="174"/>
    </row>
    <row r="2485" spans="1:39" s="4" customFormat="1" ht="12" customHeight="1" outlineLevel="1" x14ac:dyDescent="0.35">
      <c r="A2485" s="307" t="s">
        <v>339</v>
      </c>
      <c r="B2485" s="308" t="s">
        <v>7887</v>
      </c>
      <c r="C2485" s="309"/>
      <c r="D2485" s="310" t="s">
        <v>10220</v>
      </c>
      <c r="E2485" s="322" t="s">
        <v>3617</v>
      </c>
      <c r="F2485" s="293"/>
      <c r="G2485" s="293"/>
      <c r="H2485" s="294">
        <v>38</v>
      </c>
      <c r="I2485" s="294" t="str">
        <f>IFERROR(_xlfn.IFNA(VLOOKUP($D:$D,history!$I:$Y,3,0),VLOOKUP(E:E,history!$H:$Y,4,0)),"--")</f>
        <v>--</v>
      </c>
      <c r="J2485" s="282" t="s">
        <v>5946</v>
      </c>
      <c r="K2485" s="282" t="str">
        <f t="shared" si="419"/>
        <v/>
      </c>
      <c r="L2485" s="312">
        <f t="shared" si="420"/>
        <v>102.14</v>
      </c>
      <c r="M2485" s="312">
        <f t="shared" si="421"/>
        <v>154.75</v>
      </c>
      <c r="N2485" s="297" t="str">
        <f>_xlfn.IFNA(VLOOKUP($E:$E,'1'!$A:$E,3,0),"")</f>
        <v/>
      </c>
      <c r="O2485" s="297" t="str">
        <f>_xlfn.IFNA(VLOOKUP($E:$E,'2'!$A:$E,3,0),"")</f>
        <v/>
      </c>
      <c r="P2485" s="297" t="str">
        <f>_xlfn.IFNA(VLOOKUP($E:$E,'3'!$A:$D,3,0),"")</f>
        <v/>
      </c>
      <c r="Q2485" s="297" t="str">
        <f>_xlfn.IFNA(VLOOKUP($E:$E,'4'!$A:$F,3,0),"")</f>
        <v/>
      </c>
      <c r="R2485" s="297" t="str">
        <f>_xlfn.IFNA(VLOOKUP($E:$E,'5'!$A:$F,3,0),"")</f>
        <v/>
      </c>
      <c r="S2485" s="297" t="str">
        <f>_xlfn.IFNA(VLOOKUP($E:$E,'6'!$A:$F,3,0),"")</f>
        <v/>
      </c>
      <c r="T2485" s="313">
        <v>1</v>
      </c>
      <c r="U2485" s="313">
        <v>12</v>
      </c>
      <c r="V2485" s="313">
        <v>120</v>
      </c>
      <c r="W2485" s="314">
        <v>0.13700000000000001</v>
      </c>
      <c r="X2485" s="315">
        <v>5.1470590000000005E-4</v>
      </c>
      <c r="Y2485" s="749">
        <v>140</v>
      </c>
      <c r="Z2485" s="282"/>
      <c r="AA2485" s="316" t="s">
        <v>10390</v>
      </c>
      <c r="AB2485" s="282" t="s">
        <v>9163</v>
      </c>
      <c r="AC2485" s="317" t="s">
        <v>2081</v>
      </c>
      <c r="AD2485" s="318" t="s">
        <v>2734</v>
      </c>
      <c r="AE2485" s="319">
        <v>0</v>
      </c>
      <c r="AF2485" s="319" t="s">
        <v>11282</v>
      </c>
      <c r="AG2485" s="320">
        <v>1.94</v>
      </c>
      <c r="AH2485" s="321">
        <f t="shared" si="422"/>
        <v>0</v>
      </c>
      <c r="AI2485" s="287">
        <f>_xlfn.IFNA(VLOOKUP(AD:AD,грп!B:C,2,0),0)</f>
        <v>0</v>
      </c>
      <c r="AJ2485" s="607">
        <v>36</v>
      </c>
      <c r="AK2485" s="672">
        <f t="shared" si="423"/>
        <v>0</v>
      </c>
      <c r="AL2485" s="174"/>
    </row>
    <row r="2486" spans="1:39" s="4" customFormat="1" ht="12" customHeight="1" outlineLevel="1" x14ac:dyDescent="0.35">
      <c r="A2486" s="307" t="s">
        <v>339</v>
      </c>
      <c r="B2486" s="308" t="s">
        <v>7888</v>
      </c>
      <c r="C2486" s="309"/>
      <c r="D2486" s="310" t="s">
        <v>10221</v>
      </c>
      <c r="E2486" s="322" t="s">
        <v>3618</v>
      </c>
      <c r="F2486" s="293"/>
      <c r="G2486" s="293"/>
      <c r="H2486" s="294">
        <v>32</v>
      </c>
      <c r="I2486" s="294" t="str">
        <f>IFERROR(_xlfn.IFNA(VLOOKUP($D:$D,history!$I:$Y,3,0),VLOOKUP(E:E,history!$H:$Y,4,0)),"--")</f>
        <v>--</v>
      </c>
      <c r="J2486" s="282" t="s">
        <v>9870</v>
      </c>
      <c r="K2486" s="282" t="str">
        <f t="shared" si="419"/>
        <v/>
      </c>
      <c r="L2486" s="312">
        <f t="shared" si="420"/>
        <v>117.93</v>
      </c>
      <c r="M2486" s="312">
        <f t="shared" si="421"/>
        <v>178.68</v>
      </c>
      <c r="N2486" s="297" t="str">
        <f>_xlfn.IFNA(VLOOKUP($E:$E,'1'!$A:$E,3,0),"")</f>
        <v/>
      </c>
      <c r="O2486" s="297" t="str">
        <f>_xlfn.IFNA(VLOOKUP($E:$E,'2'!$A:$E,3,0),"")</f>
        <v/>
      </c>
      <c r="P2486" s="297" t="str">
        <f>_xlfn.IFNA(VLOOKUP($E:$E,'3'!$A:$D,3,0),"")</f>
        <v/>
      </c>
      <c r="Q2486" s="297" t="str">
        <f>_xlfn.IFNA(VLOOKUP($E:$E,'4'!$A:$F,3,0),"")</f>
        <v/>
      </c>
      <c r="R2486" s="297" t="str">
        <f>_xlfn.IFNA(VLOOKUP($E:$E,'5'!$A:$F,3,0),"")</f>
        <v/>
      </c>
      <c r="S2486" s="297" t="str">
        <f>_xlfn.IFNA(VLOOKUP($E:$E,'6'!$A:$F,3,0),"")</f>
        <v/>
      </c>
      <c r="T2486" s="313">
        <v>1</v>
      </c>
      <c r="U2486" s="313">
        <v>12</v>
      </c>
      <c r="V2486" s="313">
        <v>120</v>
      </c>
      <c r="W2486" s="314">
        <v>0.14000000000000001</v>
      </c>
      <c r="X2486" s="315">
        <v>5.7499999999999999E-4</v>
      </c>
      <c r="Y2486" s="749">
        <v>160</v>
      </c>
      <c r="Z2486" s="282"/>
      <c r="AA2486" s="316" t="s">
        <v>393</v>
      </c>
      <c r="AB2486" s="282" t="s">
        <v>9163</v>
      </c>
      <c r="AC2486" s="317" t="s">
        <v>2081</v>
      </c>
      <c r="AD2486" s="318" t="s">
        <v>2734</v>
      </c>
      <c r="AE2486" s="319">
        <v>0</v>
      </c>
      <c r="AF2486" s="319" t="s">
        <v>11282</v>
      </c>
      <c r="AG2486" s="320">
        <v>2.2400000000000002</v>
      </c>
      <c r="AH2486" s="321">
        <f t="shared" si="422"/>
        <v>0</v>
      </c>
      <c r="AI2486" s="287">
        <f>_xlfn.IFNA(VLOOKUP(AD:AD,грп!B:C,2,0),0)</f>
        <v>0</v>
      </c>
      <c r="AJ2486" s="607">
        <v>36</v>
      </c>
      <c r="AK2486" s="672">
        <f t="shared" si="423"/>
        <v>0</v>
      </c>
      <c r="AL2486" s="174"/>
    </row>
    <row r="2487" spans="1:39" s="1" customFormat="1" ht="12" customHeight="1" outlineLevel="1" x14ac:dyDescent="0.35">
      <c r="A2487" s="307" t="s">
        <v>10402</v>
      </c>
      <c r="B2487" s="308">
        <v>0</v>
      </c>
      <c r="C2487" s="325" t="s">
        <v>1916</v>
      </c>
      <c r="D2487" s="310" t="s">
        <v>11263</v>
      </c>
      <c r="E2487" s="322" t="s">
        <v>567</v>
      </c>
      <c r="F2487" s="293"/>
      <c r="G2487" s="293"/>
      <c r="H2487" s="294"/>
      <c r="I2487" s="294" t="str">
        <f>IFERROR(_xlfn.IFNA(VLOOKUP($D:$D,history!$I:$Y,3,0),VLOOKUP(E:E,history!$H:$Y,4,0)),"--")</f>
        <v>--</v>
      </c>
      <c r="J2487" s="282" t="s">
        <v>5946</v>
      </c>
      <c r="K2487" s="282" t="str">
        <f t="shared" si="419"/>
        <v/>
      </c>
      <c r="L2487" s="326">
        <f>M2487</f>
        <v>120</v>
      </c>
      <c r="M2487" s="327">
        <v>120</v>
      </c>
      <c r="N2487" s="297" t="str">
        <f>_xlfn.IFNA(VLOOKUP($E:$E,'1'!$A:$E,3,0),"")</f>
        <v/>
      </c>
      <c r="O2487" s="297" t="str">
        <f>_xlfn.IFNA(VLOOKUP($E:$E,'2'!$A:$E,3,0),"")</f>
        <v/>
      </c>
      <c r="P2487" s="297" t="str">
        <f>_xlfn.IFNA(VLOOKUP($E:$E,'3'!$A:$D,3,0),"")</f>
        <v/>
      </c>
      <c r="Q2487" s="297" t="str">
        <f>_xlfn.IFNA(VLOOKUP($E:$E,'4'!$A:$F,3,0),"")</f>
        <v/>
      </c>
      <c r="R2487" s="297" t="str">
        <f>_xlfn.IFNA(VLOOKUP($E:$E,'5'!$A:$F,3,0),"")</f>
        <v/>
      </c>
      <c r="S2487" s="297" t="str">
        <f>_xlfn.IFNA(VLOOKUP($E:$E,'6'!$A:$F,3,0),"")</f>
        <v/>
      </c>
      <c r="T2487" s="313">
        <v>1</v>
      </c>
      <c r="U2487" s="313">
        <v>1</v>
      </c>
      <c r="V2487" s="313">
        <v>100</v>
      </c>
      <c r="W2487" s="314">
        <v>0.19500000000000001</v>
      </c>
      <c r="X2487" s="315">
        <v>8.3999999999999995E-5</v>
      </c>
      <c r="Y2487" s="749">
        <v>170</v>
      </c>
      <c r="Z2487" s="282"/>
      <c r="AA2487" s="316" t="s">
        <v>393</v>
      </c>
      <c r="AB2487" s="282" t="s">
        <v>9885</v>
      </c>
      <c r="AC2487" s="317" t="s">
        <v>2081</v>
      </c>
      <c r="AD2487" s="318" t="s">
        <v>2726</v>
      </c>
      <c r="AE2487" s="319">
        <v>0</v>
      </c>
      <c r="AF2487" s="319" t="s">
        <v>11305</v>
      </c>
      <c r="AG2487" s="320">
        <v>0.84</v>
      </c>
      <c r="AH2487" s="321">
        <f t="shared" si="422"/>
        <v>0</v>
      </c>
      <c r="AI2487" s="287">
        <f>_xlfn.IFNA(VLOOKUP(AD:AD,грп!B:C,2,0),0)</f>
        <v>0</v>
      </c>
      <c r="AJ2487" s="607">
        <v>0</v>
      </c>
      <c r="AK2487" s="672" t="str">
        <f t="shared" si="423"/>
        <v>спеццена</v>
      </c>
      <c r="AL2487" s="174"/>
      <c r="AM2487" s="4"/>
    </row>
    <row r="2488" spans="1:39" s="4" customFormat="1" ht="12" customHeight="1" x14ac:dyDescent="0.35">
      <c r="A2488" s="288"/>
      <c r="B2488" s="289"/>
      <c r="C2488" s="290" t="s">
        <v>555</v>
      </c>
      <c r="D2488" s="291" t="s">
        <v>2730</v>
      </c>
      <c r="E2488" s="292"/>
      <c r="F2488" s="293"/>
      <c r="G2488" s="293"/>
      <c r="H2488" s="294"/>
      <c r="I2488" s="294"/>
      <c r="J2488" s="282" t="s">
        <v>393</v>
      </c>
      <c r="K2488" s="282" t="str">
        <f t="shared" si="419"/>
        <v/>
      </c>
      <c r="L2488" s="295"/>
      <c r="M2488" s="296"/>
      <c r="N2488" s="297"/>
      <c r="O2488" s="297"/>
      <c r="P2488" s="297"/>
      <c r="Q2488" s="297" t="str">
        <f>_xlfn.IFNA(VLOOKUP($E:$E,'4'!$A:$F,3,0),"")</f>
        <v/>
      </c>
      <c r="R2488" s="297" t="str">
        <f>_xlfn.IFNA(VLOOKUP($E:$E,'5'!$A:$F,3,0),"")</f>
        <v/>
      </c>
      <c r="S2488" s="297"/>
      <c r="T2488" s="298"/>
      <c r="U2488" s="299"/>
      <c r="V2488" s="299"/>
      <c r="W2488" s="300"/>
      <c r="X2488" s="301"/>
      <c r="Y2488" s="749"/>
      <c r="Z2488" s="282"/>
      <c r="AA2488" s="280"/>
      <c r="AB2488" s="282"/>
      <c r="AC2488" s="302"/>
      <c r="AD2488" s="303" t="s">
        <v>2730</v>
      </c>
      <c r="AE2488" s="280"/>
      <c r="AF2488" s="329"/>
      <c r="AG2488" s="305"/>
      <c r="AH2488" s="306"/>
      <c r="AI2488" s="287">
        <f>_xlfn.IFNA(VLOOKUP(AD:AD,грп!B:C,2,0),0)</f>
        <v>0</v>
      </c>
      <c r="AJ2488" s="607">
        <v>0</v>
      </c>
      <c r="AK2488" s="672" t="str">
        <f t="shared" si="423"/>
        <v xml:space="preserve"> </v>
      </c>
      <c r="AL2488" s="174"/>
    </row>
    <row r="2489" spans="1:39" s="4" customFormat="1" ht="12" customHeight="1" outlineLevel="1" x14ac:dyDescent="0.35">
      <c r="A2489" s="307" t="s">
        <v>10402</v>
      </c>
      <c r="B2489" s="308" t="s">
        <v>7889</v>
      </c>
      <c r="C2489" s="309"/>
      <c r="D2489" s="310" t="s">
        <v>11264</v>
      </c>
      <c r="E2489" s="292" t="s">
        <v>2604</v>
      </c>
      <c r="F2489" s="293"/>
      <c r="G2489" s="293"/>
      <c r="H2489" s="294">
        <v>20</v>
      </c>
      <c r="I2489" s="294" t="str">
        <f>IFERROR(_xlfn.IFNA(VLOOKUP($D:$D,history!$I:$Y,3,0),VLOOKUP(E:E,history!$H:$Y,4,0)),"--")</f>
        <v>--</v>
      </c>
      <c r="J2489" s="282" t="s">
        <v>5946</v>
      </c>
      <c r="K2489" s="282" t="str">
        <f t="shared" si="419"/>
        <v/>
      </c>
      <c r="L2489" s="312">
        <f>IF($A$3="ИМ",ROUND($Y2489*(1-($L$6-$F$4))*(1-$F$3)*(1+$AG$2),2),ROUND($M2489*(1-($L$6-$F$4))*(1-$F$3)*(1+$AG$2),2))</f>
        <v>673.37</v>
      </c>
      <c r="M2489" s="312">
        <f>ROUND(IF($A$3="РЕГИОНЫ",AG2489*$AG$3*$AG$1,IF(AI2489=0,AG2489*$AG$3*$AG$1,AG2489*$AG$3*(1-5%)*$AG$1)),2)</f>
        <v>1020.26</v>
      </c>
      <c r="N2489" s="297" t="str">
        <f>_xlfn.IFNA(VLOOKUP($E:$E,'1'!$A:$E,3,0),"")</f>
        <v/>
      </c>
      <c r="O2489" s="297" t="str">
        <f>_xlfn.IFNA(VLOOKUP($E:$E,'2'!$A:$E,3,0),"")</f>
        <v/>
      </c>
      <c r="P2489" s="297" t="str">
        <f>_xlfn.IFNA(VLOOKUP($E:$E,'3'!$A:$D,3,0),"")</f>
        <v/>
      </c>
      <c r="Q2489" s="297" t="str">
        <f>_xlfn.IFNA(VLOOKUP($E:$E,'4'!$A:$F,3,0),"")</f>
        <v/>
      </c>
      <c r="R2489" s="297" t="str">
        <f>_xlfn.IFNA(VLOOKUP($E:$E,'5'!$A:$F,3,0),"")</f>
        <v/>
      </c>
      <c r="S2489" s="297" t="str">
        <f>_xlfn.IFNA(VLOOKUP($E:$E,'6'!$A:$F,3,0),"")</f>
        <v/>
      </c>
      <c r="T2489" s="313">
        <v>1</v>
      </c>
      <c r="U2489" s="313">
        <v>10</v>
      </c>
      <c r="V2489" s="313">
        <v>50</v>
      </c>
      <c r="W2489" s="314">
        <v>0.38700000000000001</v>
      </c>
      <c r="X2489" s="315">
        <v>1.08E-3</v>
      </c>
      <c r="Y2489" s="749">
        <v>970</v>
      </c>
      <c r="Z2489" s="282"/>
      <c r="AA2489" s="316" t="s">
        <v>10388</v>
      </c>
      <c r="AB2489" s="282" t="s">
        <v>9163</v>
      </c>
      <c r="AC2489" s="317" t="s">
        <v>2081</v>
      </c>
      <c r="AD2489" s="318" t="s">
        <v>2730</v>
      </c>
      <c r="AE2489" s="319">
        <v>0</v>
      </c>
      <c r="AF2489" s="319" t="s">
        <v>11282</v>
      </c>
      <c r="AG2489" s="320">
        <v>12.79</v>
      </c>
      <c r="AH2489" s="321">
        <f>IF($A$3="РЕГИОНЫ",ROUND($AG2489*(1-($L$6-$F$4))*(1-$F$3)*(1+$AG$2)*$AG$1,2),0)</f>
        <v>0</v>
      </c>
      <c r="AI2489" s="287">
        <f>_xlfn.IFNA(VLOOKUP(AD:AD,грп!B:C,2,0),0)</f>
        <v>0</v>
      </c>
      <c r="AJ2489" s="607">
        <v>10</v>
      </c>
      <c r="AK2489" s="672">
        <f t="shared" si="423"/>
        <v>0</v>
      </c>
      <c r="AL2489" s="174"/>
    </row>
    <row r="2490" spans="1:39" s="4" customFormat="1" ht="12" customHeight="1" outlineLevel="1" x14ac:dyDescent="0.35">
      <c r="A2490" s="307" t="s">
        <v>10402</v>
      </c>
      <c r="B2490" s="308" t="s">
        <v>7890</v>
      </c>
      <c r="C2490" s="309"/>
      <c r="D2490" s="310" t="s">
        <v>2941</v>
      </c>
      <c r="E2490" s="292" t="s">
        <v>2605</v>
      </c>
      <c r="F2490" s="293"/>
      <c r="G2490" s="293"/>
      <c r="H2490" s="294"/>
      <c r="I2490" s="294" t="str">
        <f>IFERROR(_xlfn.IFNA(VLOOKUP($D:$D,history!$I:$Y,3,0),VLOOKUP(E:E,history!$H:$Y,4,0)),"--")</f>
        <v>--</v>
      </c>
      <c r="J2490" s="282" t="s">
        <v>5946</v>
      </c>
      <c r="K2490" s="282" t="str">
        <f t="shared" si="419"/>
        <v/>
      </c>
      <c r="L2490" s="312">
        <f>IF($A$3="ИМ",ROUND($Y2490*(1-($L$6-$F$4))*(1-$F$3)*(1+$AG$2),2),ROUND($M2490*(1-($L$6-$F$4))*(1-$F$3)*(1+$AG$2),2))</f>
        <v>779.72</v>
      </c>
      <c r="M2490" s="312">
        <f>ROUND(IF($A$3="РЕГИОНЫ",AG2490*$AG$3*$AG$1,IF(AI2490=0,AG2490*$AG$3*$AG$1,AG2490*$AG$3*(1-5%)*$AG$1)),2)</f>
        <v>1181.3900000000001</v>
      </c>
      <c r="N2490" s="297" t="str">
        <f>_xlfn.IFNA(VLOOKUP($E:$E,'1'!$A:$E,3,0),"")</f>
        <v/>
      </c>
      <c r="O2490" s="297" t="str">
        <f>_xlfn.IFNA(VLOOKUP($E:$E,'2'!$A:$E,3,0),"")</f>
        <v/>
      </c>
      <c r="P2490" s="297" t="str">
        <f>_xlfn.IFNA(VLOOKUP($E:$E,'3'!$A:$D,3,0),"")</f>
        <v/>
      </c>
      <c r="Q2490" s="297" t="str">
        <f>_xlfn.IFNA(VLOOKUP($E:$E,'4'!$A:$F,3,0),"")</f>
        <v/>
      </c>
      <c r="R2490" s="297" t="str">
        <f>_xlfn.IFNA(VLOOKUP($E:$E,'5'!$A:$F,3,0),"")</f>
        <v/>
      </c>
      <c r="S2490" s="297" t="str">
        <f>_xlfn.IFNA(VLOOKUP($E:$E,'6'!$A:$F,3,0),"")</f>
        <v/>
      </c>
      <c r="T2490" s="313">
        <v>1</v>
      </c>
      <c r="U2490" s="313">
        <v>10</v>
      </c>
      <c r="V2490" s="313">
        <v>50</v>
      </c>
      <c r="W2490" s="314">
        <v>0.46400000000000002</v>
      </c>
      <c r="X2490" s="315">
        <v>1.0200000000000001E-3</v>
      </c>
      <c r="Y2490" s="749">
        <v>1120</v>
      </c>
      <c r="Z2490" s="282"/>
      <c r="AA2490" s="316" t="s">
        <v>10388</v>
      </c>
      <c r="AB2490" s="282" t="s">
        <v>9163</v>
      </c>
      <c r="AC2490" s="317" t="s">
        <v>2081</v>
      </c>
      <c r="AD2490" s="318" t="s">
        <v>2730</v>
      </c>
      <c r="AE2490" s="319">
        <v>0</v>
      </c>
      <c r="AF2490" s="319" t="s">
        <v>11282</v>
      </c>
      <c r="AG2490" s="320">
        <v>14.81</v>
      </c>
      <c r="AH2490" s="321">
        <f>IF($A$3="РЕГИОНЫ",ROUND($AG2490*(1-($L$6-$F$4))*(1-$F$3)*(1+$AG$2)*$AG$1,2),0)</f>
        <v>0</v>
      </c>
      <c r="AI2490" s="287">
        <f>_xlfn.IFNA(VLOOKUP(AD:AD,грп!B:C,2,0),0)</f>
        <v>0</v>
      </c>
      <c r="AJ2490" s="607">
        <v>0</v>
      </c>
      <c r="AK2490" s="672">
        <f t="shared" si="423"/>
        <v>0</v>
      </c>
      <c r="AL2490" s="174"/>
    </row>
    <row r="2491" spans="1:39" s="4" customFormat="1" ht="12" customHeight="1" outlineLevel="1" x14ac:dyDescent="0.35">
      <c r="A2491" s="307" t="s">
        <v>10402</v>
      </c>
      <c r="B2491" s="308" t="s">
        <v>7891</v>
      </c>
      <c r="C2491" s="309"/>
      <c r="D2491" s="310" t="s">
        <v>2942</v>
      </c>
      <c r="E2491" s="292" t="s">
        <v>2606</v>
      </c>
      <c r="F2491" s="293"/>
      <c r="G2491" s="293"/>
      <c r="H2491" s="294"/>
      <c r="I2491" s="294" t="str">
        <f>IFERROR(_xlfn.IFNA(VLOOKUP($D:$D,history!$I:$Y,3,0),VLOOKUP(E:E,history!$H:$Y,4,0)),"--")</f>
        <v>--</v>
      </c>
      <c r="J2491" s="282" t="s">
        <v>5946</v>
      </c>
      <c r="K2491" s="282" t="str">
        <f t="shared" si="419"/>
        <v/>
      </c>
      <c r="L2491" s="312">
        <f>IF($A$3="ИМ",ROUND($Y2491*(1-($L$6-$F$4))*(1-$F$3)*(1+$AG$2),2),ROUND($M2491*(1-($L$6-$F$4))*(1-$F$3)*(1+$AG$2),2))</f>
        <v>827.63</v>
      </c>
      <c r="M2491" s="312">
        <f>ROUND(IF($A$3="РЕГИОНЫ",AG2491*$AG$3*$AG$1,IF(AI2491=0,AG2491*$AG$3*$AG$1,AG2491*$AG$3*(1-5%)*$AG$1)),2)</f>
        <v>1253.98</v>
      </c>
      <c r="N2491" s="297" t="str">
        <f>_xlfn.IFNA(VLOOKUP($E:$E,'1'!$A:$E,3,0),"")</f>
        <v/>
      </c>
      <c r="O2491" s="297" t="str">
        <f>_xlfn.IFNA(VLOOKUP($E:$E,'2'!$A:$E,3,0),"")</f>
        <v/>
      </c>
      <c r="P2491" s="297" t="str">
        <f>_xlfn.IFNA(VLOOKUP($E:$E,'3'!$A:$D,3,0),"")</f>
        <v/>
      </c>
      <c r="Q2491" s="297" t="str">
        <f>_xlfn.IFNA(VLOOKUP($E:$E,'4'!$A:$F,3,0),"")</f>
        <v/>
      </c>
      <c r="R2491" s="297" t="str">
        <f>_xlfn.IFNA(VLOOKUP($E:$E,'5'!$A:$F,3,0),"")</f>
        <v/>
      </c>
      <c r="S2491" s="297" t="str">
        <f>_xlfn.IFNA(VLOOKUP($E:$E,'6'!$A:$F,3,0),"")</f>
        <v/>
      </c>
      <c r="T2491" s="313">
        <v>1</v>
      </c>
      <c r="U2491" s="313">
        <v>10</v>
      </c>
      <c r="V2491" s="313">
        <v>50</v>
      </c>
      <c r="W2491" s="314">
        <v>0.501</v>
      </c>
      <c r="X2491" s="315">
        <v>1.08E-3</v>
      </c>
      <c r="Y2491" s="749">
        <v>1190</v>
      </c>
      <c r="Z2491" s="282"/>
      <c r="AA2491" s="316" t="s">
        <v>10388</v>
      </c>
      <c r="AB2491" s="282" t="s">
        <v>9163</v>
      </c>
      <c r="AC2491" s="317" t="s">
        <v>2081</v>
      </c>
      <c r="AD2491" s="318" t="s">
        <v>2730</v>
      </c>
      <c r="AE2491" s="319">
        <v>0</v>
      </c>
      <c r="AF2491" s="319" t="s">
        <v>11282</v>
      </c>
      <c r="AG2491" s="320">
        <v>15.72</v>
      </c>
      <c r="AH2491" s="321">
        <f>IF($A$3="РЕГИОНЫ",ROUND($AG2491*(1-($L$6-$F$4))*(1-$F$3)*(1+$AG$2)*$AG$1,2),0)</f>
        <v>0</v>
      </c>
      <c r="AI2491" s="287">
        <f>_xlfn.IFNA(VLOOKUP(AD:AD,грп!B:C,2,0),0)</f>
        <v>0</v>
      </c>
      <c r="AJ2491" s="607">
        <v>0</v>
      </c>
      <c r="AK2491" s="672">
        <f t="shared" si="423"/>
        <v>0</v>
      </c>
      <c r="AL2491" s="174"/>
    </row>
    <row r="2492" spans="1:39" s="1" customFormat="1" ht="11.25" customHeight="1" x14ac:dyDescent="0.35">
      <c r="A2492" s="288"/>
      <c r="B2492" s="289"/>
      <c r="C2492" s="290" t="s">
        <v>555</v>
      </c>
      <c r="D2492" s="291" t="s">
        <v>507</v>
      </c>
      <c r="E2492" s="292"/>
      <c r="F2492" s="293"/>
      <c r="G2492" s="293"/>
      <c r="H2492" s="294"/>
      <c r="I2492" s="294"/>
      <c r="J2492" s="282" t="s">
        <v>393</v>
      </c>
      <c r="K2492" s="282" t="str">
        <f t="shared" si="419"/>
        <v/>
      </c>
      <c r="L2492" s="295"/>
      <c r="M2492" s="296"/>
      <c r="N2492" s="297"/>
      <c r="O2492" s="297"/>
      <c r="P2492" s="297"/>
      <c r="Q2492" s="297" t="str">
        <f>_xlfn.IFNA(VLOOKUP($E:$E,'4'!$A:$F,3,0),"")</f>
        <v/>
      </c>
      <c r="R2492" s="297" t="str">
        <f>_xlfn.IFNA(VLOOKUP($E:$E,'5'!$A:$F,3,0),"")</f>
        <v/>
      </c>
      <c r="S2492" s="297"/>
      <c r="T2492" s="298"/>
      <c r="U2492" s="299"/>
      <c r="V2492" s="299"/>
      <c r="W2492" s="300"/>
      <c r="X2492" s="301"/>
      <c r="Y2492" s="749"/>
      <c r="Z2492" s="282"/>
      <c r="AA2492" s="280"/>
      <c r="AB2492" s="280"/>
      <c r="AC2492" s="302"/>
      <c r="AD2492" s="303" t="s">
        <v>507</v>
      </c>
      <c r="AE2492" s="280"/>
      <c r="AF2492" s="329"/>
      <c r="AG2492" s="305"/>
      <c r="AH2492" s="306"/>
      <c r="AI2492" s="287">
        <f>_xlfn.IFNA(VLOOKUP(AD:AD,грп!B:C,2,0),0)</f>
        <v>0</v>
      </c>
      <c r="AJ2492" s="607">
        <v>0</v>
      </c>
      <c r="AK2492" s="672" t="str">
        <f t="shared" si="423"/>
        <v xml:space="preserve"> </v>
      </c>
      <c r="AL2492" s="174"/>
      <c r="AM2492" s="4"/>
    </row>
    <row r="2493" spans="1:39" s="1" customFormat="1" ht="12" customHeight="1" outlineLevel="1" x14ac:dyDescent="0.35">
      <c r="A2493" s="307" t="s">
        <v>10402</v>
      </c>
      <c r="B2493" s="308" t="s">
        <v>7892</v>
      </c>
      <c r="C2493" s="290" t="s">
        <v>555</v>
      </c>
      <c r="D2493" s="310" t="s">
        <v>2943</v>
      </c>
      <c r="E2493" s="322" t="s">
        <v>12</v>
      </c>
      <c r="F2493" s="293"/>
      <c r="G2493" s="293"/>
      <c r="H2493" s="294">
        <v>170</v>
      </c>
      <c r="I2493" s="294" t="str">
        <f>IFERROR(_xlfn.IFNA(VLOOKUP($D:$D,history!$I:$Y,3,0),VLOOKUP(E:E,history!$H:$Y,4,0)),"--")</f>
        <v>--</v>
      </c>
      <c r="J2493" s="282" t="s">
        <v>9870</v>
      </c>
      <c r="K2493" s="282" t="str">
        <f t="shared" si="419"/>
        <v/>
      </c>
      <c r="L2493" s="312">
        <f>IF($A$3="ИМ",ROUND($Y2493*(1-($L$6-$F$4))*(1-$F$3)*(1+$AG$2),2),ROUND($M2493*(1-($L$6-$F$4))*(1-$F$3)*(1+$AG$2),2))</f>
        <v>68.44</v>
      </c>
      <c r="M2493" s="312">
        <f>ROUND(IF($A$3="РЕГИОНЫ",AG2493*$AG$3*$AG$1,IF(AI2493=0,AG2493*$AG$3*$AG$1,AG2493*$AG$3*(1-5%)*$AG$1)),2)</f>
        <v>103.7</v>
      </c>
      <c r="N2493" s="297" t="str">
        <f>_xlfn.IFNA(VLOOKUP($E:$E,'1'!$A:$E,3,0),"")</f>
        <v/>
      </c>
      <c r="O2493" s="297" t="str">
        <f>_xlfn.IFNA(VLOOKUP($E:$E,'2'!$A:$E,3,0),"")</f>
        <v/>
      </c>
      <c r="P2493" s="297" t="str">
        <f>_xlfn.IFNA(VLOOKUP($E:$E,'3'!$A:$D,3,0),"")</f>
        <v/>
      </c>
      <c r="Q2493" s="297" t="str">
        <f>_xlfn.IFNA(VLOOKUP($E:$E,'4'!$A:$F,3,0),"")</f>
        <v/>
      </c>
      <c r="R2493" s="297" t="str">
        <f>_xlfn.IFNA(VLOOKUP($E:$E,'5'!$A:$F,3,0),"")</f>
        <v/>
      </c>
      <c r="S2493" s="297" t="str">
        <f>_xlfn.IFNA(VLOOKUP($E:$E,'6'!$A:$F,3,0),"")</f>
        <v/>
      </c>
      <c r="T2493" s="313">
        <v>1</v>
      </c>
      <c r="U2493" s="313">
        <v>30</v>
      </c>
      <c r="V2493" s="313">
        <v>100</v>
      </c>
      <c r="W2493" s="314">
        <v>9.2999999999999999E-2</v>
      </c>
      <c r="X2493" s="315">
        <v>1.9318180000000001E-4</v>
      </c>
      <c r="Y2493" s="749">
        <v>90</v>
      </c>
      <c r="Z2493" s="282"/>
      <c r="AA2493" s="316" t="s">
        <v>10390</v>
      </c>
      <c r="AB2493" s="282" t="s">
        <v>9163</v>
      </c>
      <c r="AC2493" s="317" t="s">
        <v>2081</v>
      </c>
      <c r="AD2493" s="318" t="s">
        <v>507</v>
      </c>
      <c r="AE2493" s="319">
        <v>0</v>
      </c>
      <c r="AF2493" s="319" t="s">
        <v>11282</v>
      </c>
      <c r="AG2493" s="320">
        <v>1.3</v>
      </c>
      <c r="AH2493" s="321">
        <f>IF($A$3="РЕГИОНЫ",ROUND($AG2493*(1-($L$6-$F$4))*(1-$F$3)*(1+$AG$2)*$AG$1,2),0)</f>
        <v>0</v>
      </c>
      <c r="AI2493" s="287">
        <f>_xlfn.IFNA(VLOOKUP(AD:AD,грп!B:C,2,0),0)</f>
        <v>0</v>
      </c>
      <c r="AJ2493" s="607">
        <v>30</v>
      </c>
      <c r="AK2493" s="672" t="str">
        <f t="shared" si="423"/>
        <v xml:space="preserve"> </v>
      </c>
      <c r="AL2493" s="174"/>
      <c r="AM2493" s="4"/>
    </row>
    <row r="2494" spans="1:39" s="1" customFormat="1" ht="12" customHeight="1" outlineLevel="1" x14ac:dyDescent="0.35">
      <c r="A2494" s="307" t="s">
        <v>10402</v>
      </c>
      <c r="B2494" s="308" t="s">
        <v>7893</v>
      </c>
      <c r="C2494" s="290" t="s">
        <v>555</v>
      </c>
      <c r="D2494" s="310" t="s">
        <v>2944</v>
      </c>
      <c r="E2494" s="322" t="s">
        <v>0</v>
      </c>
      <c r="F2494" s="293"/>
      <c r="G2494" s="293"/>
      <c r="H2494" s="294">
        <v>134</v>
      </c>
      <c r="I2494" s="294" t="str">
        <f>IFERROR(_xlfn.IFNA(VLOOKUP($D:$D,history!$I:$Y,3,0),VLOOKUP(E:E,history!$H:$Y,4,0)),"--")</f>
        <v>--</v>
      </c>
      <c r="J2494" s="282" t="s">
        <v>9870</v>
      </c>
      <c r="K2494" s="282" t="str">
        <f t="shared" si="419"/>
        <v/>
      </c>
      <c r="L2494" s="312">
        <f>IF($A$3="ИМ",ROUND($Y2494*(1-($L$6-$F$4))*(1-$F$3)*(1+$AG$2),2),ROUND($M2494*(1-($L$6-$F$4))*(1-$F$3)*(1+$AG$2),2))</f>
        <v>68.44</v>
      </c>
      <c r="M2494" s="312">
        <f>ROUND(IF($A$3="РЕГИОНЫ",AG2494*$AG$3*$AG$1,IF(AI2494=0,AG2494*$AG$3*$AG$1,AG2494*$AG$3*(1-5%)*$AG$1)),2)</f>
        <v>103.7</v>
      </c>
      <c r="N2494" s="297" t="str">
        <f>_xlfn.IFNA(VLOOKUP($E:$E,'1'!$A:$E,3,0),"")</f>
        <v/>
      </c>
      <c r="O2494" s="297" t="str">
        <f>_xlfn.IFNA(VLOOKUP($E:$E,'2'!$A:$E,3,0),"")</f>
        <v/>
      </c>
      <c r="P2494" s="297" t="str">
        <f>_xlfn.IFNA(VLOOKUP($E:$E,'3'!$A:$D,3,0),"")</f>
        <v/>
      </c>
      <c r="Q2494" s="297" t="str">
        <f>_xlfn.IFNA(VLOOKUP($E:$E,'4'!$A:$F,3,0),"")</f>
        <v/>
      </c>
      <c r="R2494" s="297" t="str">
        <f>_xlfn.IFNA(VLOOKUP($E:$E,'5'!$A:$F,3,0),"")</f>
        <v/>
      </c>
      <c r="S2494" s="297" t="str">
        <f>_xlfn.IFNA(VLOOKUP($E:$E,'6'!$A:$F,3,0),"")</f>
        <v/>
      </c>
      <c r="T2494" s="313">
        <v>1</v>
      </c>
      <c r="U2494" s="313">
        <v>30</v>
      </c>
      <c r="V2494" s="313">
        <v>100</v>
      </c>
      <c r="W2494" s="314">
        <v>9.4E-2</v>
      </c>
      <c r="X2494" s="315">
        <v>1.7727269999999999E-4</v>
      </c>
      <c r="Y2494" s="749">
        <v>90</v>
      </c>
      <c r="Z2494" s="282"/>
      <c r="AA2494" s="316" t="s">
        <v>10390</v>
      </c>
      <c r="AB2494" s="282" t="s">
        <v>9163</v>
      </c>
      <c r="AC2494" s="317" t="s">
        <v>2081</v>
      </c>
      <c r="AD2494" s="318" t="s">
        <v>507</v>
      </c>
      <c r="AE2494" s="319">
        <v>0</v>
      </c>
      <c r="AF2494" s="319" t="s">
        <v>11282</v>
      </c>
      <c r="AG2494" s="320">
        <v>1.3</v>
      </c>
      <c r="AH2494" s="321">
        <f>IF($A$3="РЕГИОНЫ",ROUND($AG2494*(1-($L$6-$F$4))*(1-$F$3)*(1+$AG$2)*$AG$1,2),0)</f>
        <v>0</v>
      </c>
      <c r="AI2494" s="287">
        <f>_xlfn.IFNA(VLOOKUP(AD:AD,грп!B:C,2,0),0)</f>
        <v>0</v>
      </c>
      <c r="AJ2494" s="607">
        <v>60</v>
      </c>
      <c r="AK2494" s="672" t="str">
        <f t="shared" si="423"/>
        <v xml:space="preserve"> </v>
      </c>
      <c r="AL2494" s="174"/>
      <c r="AM2494" s="4"/>
    </row>
    <row r="2495" spans="1:39" ht="12" customHeight="1" outlineLevel="1" x14ac:dyDescent="0.35">
      <c r="A2495" s="307" t="s">
        <v>10402</v>
      </c>
      <c r="B2495" s="308" t="s">
        <v>7894</v>
      </c>
      <c r="C2495" s="290" t="s">
        <v>555</v>
      </c>
      <c r="D2495" s="310" t="s">
        <v>2945</v>
      </c>
      <c r="E2495" s="322" t="s">
        <v>1</v>
      </c>
      <c r="F2495" s="293"/>
      <c r="G2495" s="293"/>
      <c r="H2495" s="294">
        <v>115</v>
      </c>
      <c r="I2495" s="294" t="str">
        <f>IFERROR(_xlfn.IFNA(VLOOKUP($D:$D,history!$I:$Y,3,0),VLOOKUP(E:E,history!$H:$Y,4,0)),"--")</f>
        <v>--</v>
      </c>
      <c r="J2495" s="282" t="s">
        <v>9870</v>
      </c>
      <c r="K2495" s="282" t="str">
        <f t="shared" si="419"/>
        <v/>
      </c>
      <c r="L2495" s="312">
        <f>IF($A$3="ИМ",ROUND($Y2495*(1-($L$6-$F$4))*(1-$F$3)*(1+$AG$2),2),ROUND($M2495*(1-($L$6-$F$4))*(1-$F$3)*(1+$AG$2),2))</f>
        <v>68.44</v>
      </c>
      <c r="M2495" s="312">
        <f>ROUND(IF($A$3="РЕГИОНЫ",AG2495*$AG$3*$AG$1,IF(AI2495=0,AG2495*$AG$3*$AG$1,AG2495*$AG$3*(1-5%)*$AG$1)),2)</f>
        <v>103.7</v>
      </c>
      <c r="N2495" s="297" t="str">
        <f>_xlfn.IFNA(VLOOKUP($E:$E,'1'!$A:$E,3,0),"")</f>
        <v/>
      </c>
      <c r="O2495" s="297" t="str">
        <f>_xlfn.IFNA(VLOOKUP($E:$E,'2'!$A:$E,3,0),"")</f>
        <v/>
      </c>
      <c r="P2495" s="297" t="str">
        <f>_xlfn.IFNA(VLOOKUP($E:$E,'3'!$A:$D,3,0),"")</f>
        <v/>
      </c>
      <c r="Q2495" s="297" t="str">
        <f>_xlfn.IFNA(VLOOKUP($E:$E,'4'!$A:$F,3,0),"")</f>
        <v/>
      </c>
      <c r="R2495" s="297" t="str">
        <f>_xlfn.IFNA(VLOOKUP($E:$E,'5'!$A:$F,3,0),"")</f>
        <v/>
      </c>
      <c r="S2495" s="297" t="str">
        <f>_xlfn.IFNA(VLOOKUP($E:$E,'6'!$A:$F,3,0),"")</f>
        <v/>
      </c>
      <c r="T2495" s="313">
        <v>1</v>
      </c>
      <c r="U2495" s="313">
        <v>30</v>
      </c>
      <c r="V2495" s="313">
        <v>100</v>
      </c>
      <c r="W2495" s="314">
        <v>8.7999999999999995E-2</v>
      </c>
      <c r="X2495" s="315">
        <v>1.7727269999999999E-4</v>
      </c>
      <c r="Y2495" s="749">
        <v>90</v>
      </c>
      <c r="Z2495" s="282"/>
      <c r="AA2495" s="316" t="s">
        <v>10390</v>
      </c>
      <c r="AB2495" s="282" t="s">
        <v>9163</v>
      </c>
      <c r="AC2495" s="317" t="s">
        <v>2081</v>
      </c>
      <c r="AD2495" s="318" t="s">
        <v>507</v>
      </c>
      <c r="AE2495" s="319">
        <v>0</v>
      </c>
      <c r="AF2495" s="319" t="s">
        <v>11282</v>
      </c>
      <c r="AG2495" s="320">
        <v>1.3</v>
      </c>
      <c r="AH2495" s="321">
        <f>IF($A$3="РЕГИОНЫ",ROUND($AG2495*(1-($L$6-$F$4))*(1-$F$3)*(1+$AG$2)*$AG$1,2),0)</f>
        <v>0</v>
      </c>
      <c r="AI2495" s="287">
        <f>_xlfn.IFNA(VLOOKUP(AD:AD,грп!B:C,2,0),0)</f>
        <v>0</v>
      </c>
      <c r="AJ2495" s="607">
        <v>60</v>
      </c>
      <c r="AK2495" s="672" t="str">
        <f t="shared" si="423"/>
        <v xml:space="preserve"> </v>
      </c>
      <c r="AL2495" s="174"/>
      <c r="AM2495" s="4"/>
    </row>
    <row r="2496" spans="1:39" s="5" customFormat="1" ht="12" customHeight="1" outlineLevel="1" x14ac:dyDescent="0.35">
      <c r="A2496" s="307" t="s">
        <v>10402</v>
      </c>
      <c r="B2496" s="308" t="s">
        <v>7895</v>
      </c>
      <c r="C2496" s="290" t="s">
        <v>555</v>
      </c>
      <c r="D2496" s="310" t="s">
        <v>2946</v>
      </c>
      <c r="E2496" s="322" t="s">
        <v>2</v>
      </c>
      <c r="F2496" s="293"/>
      <c r="G2496" s="293"/>
      <c r="H2496" s="294">
        <v>210</v>
      </c>
      <c r="I2496" s="294" t="str">
        <f>IFERROR(_xlfn.IFNA(VLOOKUP($D:$D,history!$I:$Y,3,0),VLOOKUP(E:E,history!$H:$Y,4,0)),"--")</f>
        <v>--</v>
      </c>
      <c r="J2496" s="282" t="s">
        <v>9870</v>
      </c>
      <c r="K2496" s="282" t="str">
        <f t="shared" si="419"/>
        <v/>
      </c>
      <c r="L2496" s="312">
        <f>IF($A$3="ИМ",ROUND($Y2496*(1-($L$6-$F$4))*(1-$F$3)*(1+$AG$2),2),ROUND($M2496*(1-($L$6-$F$4))*(1-$F$3)*(1+$AG$2),2))</f>
        <v>68.44</v>
      </c>
      <c r="M2496" s="312">
        <f>ROUND(IF($A$3="РЕГИОНЫ",AG2496*$AG$3*$AG$1,IF(AI2496=0,AG2496*$AG$3*$AG$1,AG2496*$AG$3*(1-5%)*$AG$1)),2)</f>
        <v>103.7</v>
      </c>
      <c r="N2496" s="297" t="str">
        <f>_xlfn.IFNA(VLOOKUP($E:$E,'1'!$A:$E,3,0),"")</f>
        <v/>
      </c>
      <c r="O2496" s="297" t="str">
        <f>_xlfn.IFNA(VLOOKUP($E:$E,'2'!$A:$E,3,0),"")</f>
        <v/>
      </c>
      <c r="P2496" s="297" t="str">
        <f>_xlfn.IFNA(VLOOKUP($E:$E,'3'!$A:$D,3,0),"")</f>
        <v/>
      </c>
      <c r="Q2496" s="297" t="str">
        <f>_xlfn.IFNA(VLOOKUP($E:$E,'4'!$A:$F,3,0),"")</f>
        <v/>
      </c>
      <c r="R2496" s="297" t="str">
        <f>_xlfn.IFNA(VLOOKUP($E:$E,'5'!$A:$F,3,0),"")</f>
        <v/>
      </c>
      <c r="S2496" s="297" t="str">
        <f>_xlfn.IFNA(VLOOKUP($E:$E,'6'!$A:$F,3,0),"")</f>
        <v/>
      </c>
      <c r="T2496" s="313">
        <v>1</v>
      </c>
      <c r="U2496" s="313">
        <v>5</v>
      </c>
      <c r="V2496" s="313">
        <v>100</v>
      </c>
      <c r="W2496" s="314">
        <v>8.3000000000000004E-2</v>
      </c>
      <c r="X2496" s="315">
        <v>1.7045450000000001E-4</v>
      </c>
      <c r="Y2496" s="749">
        <v>90</v>
      </c>
      <c r="Z2496" s="282"/>
      <c r="AA2496" s="316" t="s">
        <v>10390</v>
      </c>
      <c r="AB2496" s="282" t="s">
        <v>9163</v>
      </c>
      <c r="AC2496" s="317" t="s">
        <v>2081</v>
      </c>
      <c r="AD2496" s="318" t="s">
        <v>507</v>
      </c>
      <c r="AE2496" s="319">
        <v>0</v>
      </c>
      <c r="AF2496" s="319" t="s">
        <v>11282</v>
      </c>
      <c r="AG2496" s="320">
        <v>1.3</v>
      </c>
      <c r="AH2496" s="321">
        <f>IF($A$3="РЕГИОНЫ",ROUND($AG2496*(1-($L$6-$F$4))*(1-$F$3)*(1+$AG$2)*$AG$1,2),0)</f>
        <v>0</v>
      </c>
      <c r="AI2496" s="287">
        <f>_xlfn.IFNA(VLOOKUP(AD:AD,грп!B:C,2,0),0)</f>
        <v>0</v>
      </c>
      <c r="AJ2496" s="607">
        <v>50</v>
      </c>
      <c r="AK2496" s="672" t="str">
        <f t="shared" si="423"/>
        <v xml:space="preserve"> </v>
      </c>
      <c r="AL2496" s="174"/>
      <c r="AM2496" s="4"/>
    </row>
    <row r="2497" spans="1:38" s="4" customFormat="1" ht="12" customHeight="1" outlineLevel="1" x14ac:dyDescent="0.35">
      <c r="A2497" s="307" t="s">
        <v>10402</v>
      </c>
      <c r="B2497" s="308" t="s">
        <v>7896</v>
      </c>
      <c r="C2497" s="290" t="s">
        <v>555</v>
      </c>
      <c r="D2497" s="310" t="s">
        <v>2947</v>
      </c>
      <c r="E2497" s="322" t="s">
        <v>1216</v>
      </c>
      <c r="F2497" s="293"/>
      <c r="G2497" s="293"/>
      <c r="H2497" s="294">
        <v>60</v>
      </c>
      <c r="I2497" s="294" t="str">
        <f>IFERROR(_xlfn.IFNA(VLOOKUP($D:$D,history!$I:$Y,3,0),VLOOKUP(E:E,history!$H:$Y,4,0)),"--")</f>
        <v>--</v>
      </c>
      <c r="J2497" s="282" t="s">
        <v>9870</v>
      </c>
      <c r="K2497" s="282" t="str">
        <f t="shared" si="419"/>
        <v/>
      </c>
      <c r="L2497" s="312">
        <f>IF($A$3="ИМ",ROUND($Y2497*(1-($L$6-$F$4))*(1-$F$3)*(1+$AG$2),2),ROUND($M2497*(1-($L$6-$F$4))*(1-$F$3)*(1+$AG$2),2))</f>
        <v>68.44</v>
      </c>
      <c r="M2497" s="312">
        <f>ROUND(IF($A$3="РЕГИОНЫ",AG2497*$AG$3*$AG$1,IF(AI2497=0,AG2497*$AG$3*$AG$1,AG2497*$AG$3*(1-5%)*$AG$1)),2)</f>
        <v>103.7</v>
      </c>
      <c r="N2497" s="297" t="str">
        <f>_xlfn.IFNA(VLOOKUP($E:$E,'1'!$A:$E,3,0),"")</f>
        <v/>
      </c>
      <c r="O2497" s="297" t="str">
        <f>_xlfn.IFNA(VLOOKUP($E:$E,'2'!$A:$E,3,0),"")</f>
        <v/>
      </c>
      <c r="P2497" s="297" t="str">
        <f>_xlfn.IFNA(VLOOKUP($E:$E,'3'!$A:$D,3,0),"")</f>
        <v/>
      </c>
      <c r="Q2497" s="297" t="str">
        <f>_xlfn.IFNA(VLOOKUP($E:$E,'4'!$A:$F,3,0),"")</f>
        <v/>
      </c>
      <c r="R2497" s="297" t="str">
        <f>_xlfn.IFNA(VLOOKUP($E:$E,'5'!$A:$F,3,0),"")</f>
        <v/>
      </c>
      <c r="S2497" s="297" t="str">
        <f>_xlfn.IFNA(VLOOKUP($E:$E,'6'!$A:$F,3,0),"")</f>
        <v/>
      </c>
      <c r="T2497" s="313">
        <v>1</v>
      </c>
      <c r="U2497" s="313">
        <v>30</v>
      </c>
      <c r="V2497" s="313">
        <v>100</v>
      </c>
      <c r="W2497" s="314">
        <v>7.9000000000000001E-2</v>
      </c>
      <c r="X2497" s="315">
        <v>1.575758E-4</v>
      </c>
      <c r="Y2497" s="749">
        <v>90</v>
      </c>
      <c r="Z2497" s="282"/>
      <c r="AA2497" s="316" t="s">
        <v>10391</v>
      </c>
      <c r="AB2497" s="282" t="s">
        <v>9163</v>
      </c>
      <c r="AC2497" s="317" t="s">
        <v>2081</v>
      </c>
      <c r="AD2497" s="318" t="s">
        <v>507</v>
      </c>
      <c r="AE2497" s="319">
        <v>0</v>
      </c>
      <c r="AF2497" s="319" t="s">
        <v>11282</v>
      </c>
      <c r="AG2497" s="320">
        <v>1.3</v>
      </c>
      <c r="AH2497" s="321">
        <f>IF($A$3="РЕГИОНЫ",ROUND($AG2497*(1-($L$6-$F$4))*(1-$F$3)*(1+$AG$2)*$AG$1,2),0)</f>
        <v>0</v>
      </c>
      <c r="AI2497" s="287">
        <f>_xlfn.IFNA(VLOOKUP(AD:AD,грп!B:C,2,0),0)</f>
        <v>0</v>
      </c>
      <c r="AJ2497" s="607">
        <v>60</v>
      </c>
      <c r="AK2497" s="672" t="str">
        <f t="shared" si="423"/>
        <v xml:space="preserve"> </v>
      </c>
      <c r="AL2497" s="174"/>
    </row>
    <row r="2498" spans="1:38" s="4" customFormat="1" ht="12" customHeight="1" x14ac:dyDescent="0.35">
      <c r="A2498" s="288"/>
      <c r="B2498" s="289"/>
      <c r="C2498" s="290" t="s">
        <v>555</v>
      </c>
      <c r="D2498" s="291" t="s">
        <v>509</v>
      </c>
      <c r="E2498" s="292"/>
      <c r="F2498" s="293"/>
      <c r="G2498" s="293"/>
      <c r="H2498" s="294"/>
      <c r="I2498" s="294"/>
      <c r="J2498" s="282" t="s">
        <v>393</v>
      </c>
      <c r="K2498" s="282" t="str">
        <f t="shared" si="419"/>
        <v/>
      </c>
      <c r="L2498" s="295"/>
      <c r="M2498" s="296"/>
      <c r="N2498" s="297"/>
      <c r="O2498" s="297"/>
      <c r="P2498" s="297"/>
      <c r="Q2498" s="297" t="str">
        <f>_xlfn.IFNA(VLOOKUP($E:$E,'4'!$A:$F,3,0),"")</f>
        <v/>
      </c>
      <c r="R2498" s="297" t="str">
        <f>_xlfn.IFNA(VLOOKUP($E:$E,'5'!$A:$F,3,0),"")</f>
        <v/>
      </c>
      <c r="S2498" s="297"/>
      <c r="T2498" s="298"/>
      <c r="U2498" s="280"/>
      <c r="V2498" s="280"/>
      <c r="W2498" s="300"/>
      <c r="X2498" s="301"/>
      <c r="Y2498" s="749"/>
      <c r="Z2498" s="282"/>
      <c r="AA2498" s="280"/>
      <c r="AB2498" s="280"/>
      <c r="AC2498" s="302"/>
      <c r="AD2498" s="303" t="s">
        <v>509</v>
      </c>
      <c r="AE2498" s="280"/>
      <c r="AF2498" s="329"/>
      <c r="AG2498" s="345"/>
      <c r="AH2498" s="306"/>
      <c r="AI2498" s="287">
        <f>_xlfn.IFNA(VLOOKUP(AD:AD,грп!B:C,2,0),0)</f>
        <v>0</v>
      </c>
      <c r="AJ2498" s="607">
        <v>0</v>
      </c>
      <c r="AK2498" s="672" t="str">
        <f t="shared" si="423"/>
        <v xml:space="preserve"> </v>
      </c>
      <c r="AL2498" s="174"/>
    </row>
    <row r="2499" spans="1:38" s="4" customFormat="1" ht="12" customHeight="1" outlineLevel="1" x14ac:dyDescent="0.35">
      <c r="A2499" s="307" t="s">
        <v>10402</v>
      </c>
      <c r="B2499" s="308" t="s">
        <v>7897</v>
      </c>
      <c r="C2499" s="290" t="s">
        <v>555</v>
      </c>
      <c r="D2499" s="310" t="s">
        <v>668</v>
      </c>
      <c r="E2499" s="322" t="s">
        <v>79</v>
      </c>
      <c r="F2499" s="293"/>
      <c r="G2499" s="293"/>
      <c r="H2499" s="294">
        <v>14</v>
      </c>
      <c r="I2499" s="294" t="str">
        <f>IFERROR(_xlfn.IFNA(VLOOKUP($D:$D,history!$I:$Y,3,0),VLOOKUP(E:E,history!$H:$Y,4,0)),"--")</f>
        <v>--</v>
      </c>
      <c r="J2499" s="282" t="s">
        <v>9870</v>
      </c>
      <c r="K2499" s="282" t="str">
        <f t="shared" si="419"/>
        <v/>
      </c>
      <c r="L2499" s="312">
        <f t="shared" ref="L2499:L2506" si="424">IF($A$3="ИМ",ROUND($Y2499*(1-($L$6-$F$4))*(1-$F$3)*(1+$AG$2),2),ROUND($M2499*(1-($L$6-$F$4))*(1-$F$3)*(1+$AG$2),2))</f>
        <v>191.64</v>
      </c>
      <c r="M2499" s="312">
        <f t="shared" ref="M2499:M2506" si="425">ROUND(IF($A$3="РЕГИОНЫ",AG2499*$AG$3*$AG$1,IF(AI2499=0,AG2499*$AG$3*$AG$1,AG2499*$AG$3*(1-5%)*$AG$1)),2)</f>
        <v>290.36</v>
      </c>
      <c r="N2499" s="297" t="str">
        <f>_xlfn.IFNA(VLOOKUP($E:$E,'1'!$A:$E,3,0),"")</f>
        <v/>
      </c>
      <c r="O2499" s="297" t="str">
        <f>_xlfn.IFNA(VLOOKUP($E:$E,'2'!$A:$E,3,0),"")</f>
        <v/>
      </c>
      <c r="P2499" s="297" t="str">
        <f>_xlfn.IFNA(VLOOKUP($E:$E,'3'!$A:$D,3,0),"")</f>
        <v/>
      </c>
      <c r="Q2499" s="297" t="str">
        <f>_xlfn.IFNA(VLOOKUP($E:$E,'4'!$A:$F,3,0),"")</f>
        <v/>
      </c>
      <c r="R2499" s="297" t="str">
        <f>_xlfn.IFNA(VLOOKUP($E:$E,'5'!$A:$F,3,0),"")</f>
        <v/>
      </c>
      <c r="S2499" s="297" t="str">
        <f>_xlfn.IFNA(VLOOKUP($E:$E,'6'!$A:$F,3,0),"")</f>
        <v/>
      </c>
      <c r="T2499" s="313">
        <v>1</v>
      </c>
      <c r="U2499" s="313">
        <v>1</v>
      </c>
      <c r="V2499" s="313">
        <v>100</v>
      </c>
      <c r="W2499" s="314">
        <v>0.16</v>
      </c>
      <c r="X2499" s="315">
        <v>3.6000000000000002E-4</v>
      </c>
      <c r="Y2499" s="749">
        <v>280</v>
      </c>
      <c r="Z2499" s="282"/>
      <c r="AA2499" s="316" t="s">
        <v>10390</v>
      </c>
      <c r="AB2499" s="282" t="s">
        <v>9163</v>
      </c>
      <c r="AC2499" s="317" t="s">
        <v>2081</v>
      </c>
      <c r="AD2499" s="318" t="s">
        <v>509</v>
      </c>
      <c r="AE2499" s="319">
        <v>0</v>
      </c>
      <c r="AF2499" s="319" t="s">
        <v>11282</v>
      </c>
      <c r="AG2499" s="320">
        <v>3.64</v>
      </c>
      <c r="AH2499" s="321">
        <f t="shared" ref="AH2499:AH2506" si="426">IF($A$3="РЕГИОНЫ",ROUND($AG2499*(1-($L$6-$F$4))*(1-$F$3)*(1+$AG$2)*$AG$1,2),0)</f>
        <v>0</v>
      </c>
      <c r="AI2499" s="287">
        <f>_xlfn.IFNA(VLOOKUP(AD:AD,грп!B:C,2,0),0)</f>
        <v>0</v>
      </c>
      <c r="AJ2499" s="607">
        <v>36</v>
      </c>
      <c r="AK2499" s="672" t="str">
        <f t="shared" si="423"/>
        <v xml:space="preserve"> </v>
      </c>
      <c r="AL2499" s="174"/>
    </row>
    <row r="2500" spans="1:38" s="4" customFormat="1" ht="12" customHeight="1" outlineLevel="1" x14ac:dyDescent="0.35">
      <c r="A2500" s="307" t="s">
        <v>10402</v>
      </c>
      <c r="B2500" s="308" t="s">
        <v>7898</v>
      </c>
      <c r="C2500" s="290" t="s">
        <v>555</v>
      </c>
      <c r="D2500" s="310" t="s">
        <v>669</v>
      </c>
      <c r="E2500" s="322" t="s">
        <v>114</v>
      </c>
      <c r="F2500" s="293"/>
      <c r="G2500" s="293"/>
      <c r="H2500" s="294">
        <v>20</v>
      </c>
      <c r="I2500" s="294" t="str">
        <f>IFERROR(_xlfn.IFNA(VLOOKUP($D:$D,history!$I:$Y,3,0),VLOOKUP(E:E,history!$H:$Y,4,0)),"--")</f>
        <v>--</v>
      </c>
      <c r="J2500" s="282" t="s">
        <v>9870</v>
      </c>
      <c r="K2500" s="282" t="str">
        <f t="shared" ref="K2500:K2506" si="427" xml:space="preserve">
IF(OR($E2500="",$A$3&lt;&gt;"МОСКВА"),"",
IF(AND($AJ2500&gt;=1,$AJ2500&lt;20),"*",
IF(AND($AJ2500&gt;=20,$AJ2500&lt;100),"**",
IF(($AJ2500&gt;=100),"***","--"))))</f>
        <v/>
      </c>
      <c r="L2500" s="312">
        <f t="shared" si="424"/>
        <v>217.97</v>
      </c>
      <c r="M2500" s="312">
        <f t="shared" si="425"/>
        <v>330.25</v>
      </c>
      <c r="N2500" s="297" t="str">
        <f>_xlfn.IFNA(VLOOKUP($E:$E,'1'!$A:$E,3,0),"")</f>
        <v/>
      </c>
      <c r="O2500" s="297" t="str">
        <f>_xlfn.IFNA(VLOOKUP($E:$E,'2'!$A:$E,3,0),"")</f>
        <v/>
      </c>
      <c r="P2500" s="297" t="str">
        <f>_xlfn.IFNA(VLOOKUP($E:$E,'3'!$A:$D,3,0),"")</f>
        <v/>
      </c>
      <c r="Q2500" s="297" t="str">
        <f>_xlfn.IFNA(VLOOKUP($E:$E,'4'!$A:$F,3,0),"")</f>
        <v/>
      </c>
      <c r="R2500" s="297" t="str">
        <f>_xlfn.IFNA(VLOOKUP($E:$E,'5'!$A:$F,3,0),"")</f>
        <v/>
      </c>
      <c r="S2500" s="297" t="str">
        <f>_xlfn.IFNA(VLOOKUP($E:$E,'6'!$A:$F,3,0),"")</f>
        <v/>
      </c>
      <c r="T2500" s="313">
        <v>1</v>
      </c>
      <c r="U2500" s="313">
        <v>10</v>
      </c>
      <c r="V2500" s="313">
        <v>100</v>
      </c>
      <c r="W2500" s="314">
        <v>0.16900000000000001</v>
      </c>
      <c r="X2500" s="315">
        <v>3.8999999999999999E-4</v>
      </c>
      <c r="Y2500" s="749">
        <v>310</v>
      </c>
      <c r="Z2500" s="282"/>
      <c r="AA2500" s="316" t="s">
        <v>10390</v>
      </c>
      <c r="AB2500" s="282" t="s">
        <v>9163</v>
      </c>
      <c r="AC2500" s="317" t="s">
        <v>2081</v>
      </c>
      <c r="AD2500" s="318" t="s">
        <v>509</v>
      </c>
      <c r="AE2500" s="319">
        <v>0</v>
      </c>
      <c r="AF2500" s="319" t="s">
        <v>11282</v>
      </c>
      <c r="AG2500" s="320">
        <v>4.1399999999999997</v>
      </c>
      <c r="AH2500" s="321">
        <f t="shared" si="426"/>
        <v>0</v>
      </c>
      <c r="AI2500" s="287">
        <f>_xlfn.IFNA(VLOOKUP(AD:AD,грп!B:C,2,0),0)</f>
        <v>0</v>
      </c>
      <c r="AJ2500" s="607">
        <v>58</v>
      </c>
      <c r="AK2500" s="672" t="str">
        <f t="shared" si="423"/>
        <v xml:space="preserve"> </v>
      </c>
      <c r="AL2500" s="174"/>
    </row>
    <row r="2501" spans="1:38" s="4" customFormat="1" ht="12" customHeight="1" outlineLevel="1" x14ac:dyDescent="0.35">
      <c r="A2501" s="307" t="s">
        <v>10402</v>
      </c>
      <c r="B2501" s="308" t="s">
        <v>7899</v>
      </c>
      <c r="C2501" s="290" t="s">
        <v>555</v>
      </c>
      <c r="D2501" s="310" t="s">
        <v>11265</v>
      </c>
      <c r="E2501" s="322" t="s">
        <v>115</v>
      </c>
      <c r="F2501" s="293"/>
      <c r="G2501" s="293"/>
      <c r="H2501" s="294">
        <v>20</v>
      </c>
      <c r="I2501" s="294" t="str">
        <f>IFERROR(_xlfn.IFNA(VLOOKUP($D:$D,history!$I:$Y,3,0),VLOOKUP(E:E,history!$H:$Y,4,0)),"--")</f>
        <v>--</v>
      </c>
      <c r="J2501" s="282" t="s">
        <v>9870</v>
      </c>
      <c r="K2501" s="282" t="str">
        <f t="shared" si="427"/>
        <v/>
      </c>
      <c r="L2501" s="312">
        <f t="shared" si="424"/>
        <v>217.97</v>
      </c>
      <c r="M2501" s="312">
        <f t="shared" si="425"/>
        <v>330.25</v>
      </c>
      <c r="N2501" s="297" t="str">
        <f>_xlfn.IFNA(VLOOKUP($E:$E,'1'!$A:$E,3,0),"")</f>
        <v/>
      </c>
      <c r="O2501" s="297" t="str">
        <f>_xlfn.IFNA(VLOOKUP($E:$E,'2'!$A:$E,3,0),"")</f>
        <v/>
      </c>
      <c r="P2501" s="297" t="str">
        <f>_xlfn.IFNA(VLOOKUP($E:$E,'3'!$A:$D,3,0),"")</f>
        <v/>
      </c>
      <c r="Q2501" s="297" t="str">
        <f>_xlfn.IFNA(VLOOKUP($E:$E,'4'!$A:$F,3,0),"")</f>
        <v/>
      </c>
      <c r="R2501" s="297" t="str">
        <f>_xlfn.IFNA(VLOOKUP($E:$E,'5'!$A:$F,3,0),"")</f>
        <v/>
      </c>
      <c r="S2501" s="297" t="str">
        <f>_xlfn.IFNA(VLOOKUP($E:$E,'6'!$A:$F,3,0),"")</f>
        <v/>
      </c>
      <c r="T2501" s="313">
        <v>1</v>
      </c>
      <c r="U2501" s="313">
        <v>1</v>
      </c>
      <c r="V2501" s="313">
        <v>100</v>
      </c>
      <c r="W2501" s="314">
        <v>0.16800000000000001</v>
      </c>
      <c r="X2501" s="315">
        <v>3.6999999999999999E-4</v>
      </c>
      <c r="Y2501" s="749">
        <v>310</v>
      </c>
      <c r="Z2501" s="282"/>
      <c r="AA2501" s="316" t="s">
        <v>393</v>
      </c>
      <c r="AB2501" s="282" t="s">
        <v>9163</v>
      </c>
      <c r="AC2501" s="317" t="s">
        <v>2081</v>
      </c>
      <c r="AD2501" s="318" t="s">
        <v>509</v>
      </c>
      <c r="AE2501" s="319">
        <v>0</v>
      </c>
      <c r="AF2501" s="319" t="s">
        <v>11282</v>
      </c>
      <c r="AG2501" s="320">
        <v>4.1399999999999997</v>
      </c>
      <c r="AH2501" s="321">
        <f t="shared" si="426"/>
        <v>0</v>
      </c>
      <c r="AI2501" s="287">
        <f>_xlfn.IFNA(VLOOKUP(AD:AD,грп!B:C,2,0),0)</f>
        <v>0</v>
      </c>
      <c r="AJ2501" s="607">
        <v>40</v>
      </c>
      <c r="AK2501" s="672" t="str">
        <f t="shared" si="423"/>
        <v xml:space="preserve"> </v>
      </c>
      <c r="AL2501" s="174"/>
    </row>
    <row r="2502" spans="1:38" s="4" customFormat="1" ht="12" customHeight="1" outlineLevel="1" x14ac:dyDescent="0.35">
      <c r="A2502" s="307" t="s">
        <v>10402</v>
      </c>
      <c r="B2502" s="308" t="s">
        <v>7900</v>
      </c>
      <c r="C2502" s="290" t="s">
        <v>555</v>
      </c>
      <c r="D2502" s="310" t="s">
        <v>670</v>
      </c>
      <c r="E2502" s="322" t="s">
        <v>116</v>
      </c>
      <c r="F2502" s="293"/>
      <c r="G2502" s="293"/>
      <c r="H2502" s="294">
        <v>11</v>
      </c>
      <c r="I2502" s="294" t="str">
        <f>IFERROR(_xlfn.IFNA(VLOOKUP($D:$D,history!$I:$Y,3,0),VLOOKUP(E:E,history!$H:$Y,4,0)),"--")</f>
        <v>--</v>
      </c>
      <c r="J2502" s="282" t="s">
        <v>9870</v>
      </c>
      <c r="K2502" s="282" t="str">
        <f t="shared" si="427"/>
        <v/>
      </c>
      <c r="L2502" s="312">
        <f t="shared" si="424"/>
        <v>191.64</v>
      </c>
      <c r="M2502" s="312">
        <f t="shared" si="425"/>
        <v>290.36</v>
      </c>
      <c r="N2502" s="297" t="str">
        <f>_xlfn.IFNA(VLOOKUP($E:$E,'1'!$A:$E,3,0),"")</f>
        <v/>
      </c>
      <c r="O2502" s="297" t="str">
        <f>_xlfn.IFNA(VLOOKUP($E:$E,'2'!$A:$E,3,0),"")</f>
        <v/>
      </c>
      <c r="P2502" s="297" t="str">
        <f>_xlfn.IFNA(VLOOKUP($E:$E,'3'!$A:$D,3,0),"")</f>
        <v/>
      </c>
      <c r="Q2502" s="297" t="str">
        <f>_xlfn.IFNA(VLOOKUP($E:$E,'4'!$A:$F,3,0),"")</f>
        <v/>
      </c>
      <c r="R2502" s="297" t="str">
        <f>_xlfn.IFNA(VLOOKUP($E:$E,'5'!$A:$F,3,0),"")</f>
        <v/>
      </c>
      <c r="S2502" s="297" t="str">
        <f>_xlfn.IFNA(VLOOKUP($E:$E,'6'!$A:$F,3,0),"")</f>
        <v/>
      </c>
      <c r="T2502" s="313">
        <v>1</v>
      </c>
      <c r="U2502" s="313">
        <v>10</v>
      </c>
      <c r="V2502" s="313">
        <v>100</v>
      </c>
      <c r="W2502" s="314">
        <v>0.154</v>
      </c>
      <c r="X2502" s="315">
        <v>3.2000000000000003E-4</v>
      </c>
      <c r="Y2502" s="749">
        <v>280</v>
      </c>
      <c r="Z2502" s="282"/>
      <c r="AA2502" s="316" t="s">
        <v>10390</v>
      </c>
      <c r="AB2502" s="282" t="s">
        <v>9163</v>
      </c>
      <c r="AC2502" s="317" t="s">
        <v>2081</v>
      </c>
      <c r="AD2502" s="318" t="s">
        <v>509</v>
      </c>
      <c r="AE2502" s="319">
        <v>0</v>
      </c>
      <c r="AF2502" s="319" t="s">
        <v>11282</v>
      </c>
      <c r="AG2502" s="320">
        <v>3.64</v>
      </c>
      <c r="AH2502" s="321">
        <f t="shared" si="426"/>
        <v>0</v>
      </c>
      <c r="AI2502" s="287">
        <f>_xlfn.IFNA(VLOOKUP(AD:AD,грп!B:C,2,0),0)</f>
        <v>0</v>
      </c>
      <c r="AJ2502" s="607">
        <v>19</v>
      </c>
      <c r="AK2502" s="672" t="str">
        <f t="shared" si="423"/>
        <v xml:space="preserve"> </v>
      </c>
      <c r="AL2502" s="174"/>
    </row>
    <row r="2503" spans="1:38" s="4" customFormat="1" ht="12" customHeight="1" outlineLevel="1" x14ac:dyDescent="0.35">
      <c r="A2503" s="307" t="s">
        <v>10402</v>
      </c>
      <c r="B2503" s="308" t="s">
        <v>7901</v>
      </c>
      <c r="C2503" s="290" t="s">
        <v>555</v>
      </c>
      <c r="D2503" s="310" t="s">
        <v>671</v>
      </c>
      <c r="E2503" s="322" t="s">
        <v>117</v>
      </c>
      <c r="F2503" s="293"/>
      <c r="G2503" s="293"/>
      <c r="H2503" s="294">
        <v>20</v>
      </c>
      <c r="I2503" s="294" t="str">
        <f>IFERROR(_xlfn.IFNA(VLOOKUP($D:$D,history!$I:$Y,3,0),VLOOKUP(E:E,history!$H:$Y,4,0)),"--")</f>
        <v>--</v>
      </c>
      <c r="J2503" s="282" t="s">
        <v>9870</v>
      </c>
      <c r="K2503" s="282" t="str">
        <f t="shared" si="427"/>
        <v/>
      </c>
      <c r="L2503" s="312">
        <f t="shared" si="424"/>
        <v>191.64</v>
      </c>
      <c r="M2503" s="312">
        <f t="shared" si="425"/>
        <v>290.36</v>
      </c>
      <c r="N2503" s="297" t="str">
        <f>_xlfn.IFNA(VLOOKUP($E:$E,'1'!$A:$E,3,0),"")</f>
        <v/>
      </c>
      <c r="O2503" s="297" t="str">
        <f>_xlfn.IFNA(VLOOKUP($E:$E,'2'!$A:$E,3,0),"")</f>
        <v/>
      </c>
      <c r="P2503" s="297" t="str">
        <f>_xlfn.IFNA(VLOOKUP($E:$E,'3'!$A:$D,3,0),"")</f>
        <v/>
      </c>
      <c r="Q2503" s="297" t="str">
        <f>_xlfn.IFNA(VLOOKUP($E:$E,'4'!$A:$F,3,0),"")</f>
        <v/>
      </c>
      <c r="R2503" s="297" t="str">
        <f>_xlfn.IFNA(VLOOKUP($E:$E,'5'!$A:$F,3,0),"")</f>
        <v/>
      </c>
      <c r="S2503" s="297" t="str">
        <f>_xlfn.IFNA(VLOOKUP($E:$E,'6'!$A:$F,3,0),"")</f>
        <v/>
      </c>
      <c r="T2503" s="313">
        <v>1</v>
      </c>
      <c r="U2503" s="313">
        <v>1</v>
      </c>
      <c r="V2503" s="313">
        <v>100</v>
      </c>
      <c r="W2503" s="314">
        <v>0.13700000000000001</v>
      </c>
      <c r="X2503" s="315">
        <v>3.5E-4</v>
      </c>
      <c r="Y2503" s="749">
        <v>280</v>
      </c>
      <c r="Z2503" s="282"/>
      <c r="AA2503" s="316" t="s">
        <v>10390</v>
      </c>
      <c r="AB2503" s="282" t="s">
        <v>9163</v>
      </c>
      <c r="AC2503" s="317" t="s">
        <v>2081</v>
      </c>
      <c r="AD2503" s="318" t="s">
        <v>509</v>
      </c>
      <c r="AE2503" s="319">
        <v>0</v>
      </c>
      <c r="AF2503" s="319" t="s">
        <v>11282</v>
      </c>
      <c r="AG2503" s="320">
        <v>3.64</v>
      </c>
      <c r="AH2503" s="321">
        <f t="shared" si="426"/>
        <v>0</v>
      </c>
      <c r="AI2503" s="287">
        <f>_xlfn.IFNA(VLOOKUP(AD:AD,грп!B:C,2,0),0)</f>
        <v>0</v>
      </c>
      <c r="AJ2503" s="607">
        <v>18</v>
      </c>
      <c r="AK2503" s="672" t="str">
        <f t="shared" si="423"/>
        <v xml:space="preserve"> </v>
      </c>
      <c r="AL2503" s="174"/>
    </row>
    <row r="2504" spans="1:38" s="4" customFormat="1" ht="12" customHeight="1" outlineLevel="1" x14ac:dyDescent="0.35">
      <c r="A2504" s="307" t="s">
        <v>10402</v>
      </c>
      <c r="B2504" s="308" t="s">
        <v>7902</v>
      </c>
      <c r="C2504" s="290" t="s">
        <v>555</v>
      </c>
      <c r="D2504" s="310" t="s">
        <v>672</v>
      </c>
      <c r="E2504" s="322" t="s">
        <v>118</v>
      </c>
      <c r="F2504" s="293"/>
      <c r="G2504" s="293"/>
      <c r="H2504" s="294">
        <v>19</v>
      </c>
      <c r="I2504" s="294" t="str">
        <f>IFERROR(_xlfn.IFNA(VLOOKUP($D:$D,history!$I:$Y,3,0),VLOOKUP(E:E,history!$H:$Y,4,0)),"--")</f>
        <v>--</v>
      </c>
      <c r="J2504" s="282" t="s">
        <v>9870</v>
      </c>
      <c r="K2504" s="282" t="str">
        <f t="shared" si="427"/>
        <v/>
      </c>
      <c r="L2504" s="312">
        <f t="shared" si="424"/>
        <v>191.64</v>
      </c>
      <c r="M2504" s="312">
        <f t="shared" si="425"/>
        <v>290.36</v>
      </c>
      <c r="N2504" s="297" t="str">
        <f>_xlfn.IFNA(VLOOKUP($E:$E,'1'!$A:$E,3,0),"")</f>
        <v/>
      </c>
      <c r="O2504" s="297" t="str">
        <f>_xlfn.IFNA(VLOOKUP($E:$E,'2'!$A:$E,3,0),"")</f>
        <v/>
      </c>
      <c r="P2504" s="297" t="str">
        <f>_xlfn.IFNA(VLOOKUP($E:$E,'3'!$A:$D,3,0),"")</f>
        <v/>
      </c>
      <c r="Q2504" s="297">
        <f>_xlfn.IFNA(VLOOKUP($E:$E,'4'!$A:$F,3,0),"")</f>
        <v>124.6</v>
      </c>
      <c r="R2504" s="297" t="str">
        <f>_xlfn.IFNA(VLOOKUP($E:$E,'5'!$A:$F,3,0),"")</f>
        <v/>
      </c>
      <c r="S2504" s="297" t="str">
        <f>_xlfn.IFNA(VLOOKUP($E:$E,'6'!$A:$F,3,0),"")</f>
        <v/>
      </c>
      <c r="T2504" s="313">
        <v>1</v>
      </c>
      <c r="U2504" s="313">
        <v>1</v>
      </c>
      <c r="V2504" s="313">
        <v>100</v>
      </c>
      <c r="W2504" s="314">
        <v>0.13900000000000001</v>
      </c>
      <c r="X2504" s="315">
        <v>3.5E-4</v>
      </c>
      <c r="Y2504" s="749">
        <v>280</v>
      </c>
      <c r="Z2504" s="282"/>
      <c r="AA2504" s="316" t="s">
        <v>393</v>
      </c>
      <c r="AB2504" s="282" t="s">
        <v>9163</v>
      </c>
      <c r="AC2504" s="317" t="s">
        <v>2081</v>
      </c>
      <c r="AD2504" s="318" t="s">
        <v>509</v>
      </c>
      <c r="AE2504" s="319">
        <v>0</v>
      </c>
      <c r="AF2504" s="319" t="s">
        <v>11282</v>
      </c>
      <c r="AG2504" s="320">
        <v>3.64</v>
      </c>
      <c r="AH2504" s="321">
        <f t="shared" si="426"/>
        <v>0</v>
      </c>
      <c r="AI2504" s="287">
        <f>_xlfn.IFNA(VLOOKUP(AD:AD,грп!B:C,2,0),0)</f>
        <v>0</v>
      </c>
      <c r="AJ2504" s="607">
        <v>20</v>
      </c>
      <c r="AK2504" s="672" t="str">
        <f t="shared" si="423"/>
        <v xml:space="preserve"> </v>
      </c>
      <c r="AL2504" s="174"/>
    </row>
    <row r="2505" spans="1:38" s="4" customFormat="1" ht="12" customHeight="1" outlineLevel="1" x14ac:dyDescent="0.35">
      <c r="A2505" s="307" t="s">
        <v>10402</v>
      </c>
      <c r="B2505" s="308" t="s">
        <v>7903</v>
      </c>
      <c r="C2505" s="290" t="s">
        <v>555</v>
      </c>
      <c r="D2505" s="310" t="s">
        <v>673</v>
      </c>
      <c r="E2505" s="322" t="s">
        <v>119</v>
      </c>
      <c r="F2505" s="293"/>
      <c r="G2505" s="293"/>
      <c r="H2505" s="294">
        <v>20</v>
      </c>
      <c r="I2505" s="294" t="str">
        <f>IFERROR(_xlfn.IFNA(VLOOKUP($D:$D,history!$I:$Y,3,0),VLOOKUP(E:E,history!$H:$Y,4,0)),"--")</f>
        <v>--</v>
      </c>
      <c r="J2505" s="282" t="s">
        <v>9869</v>
      </c>
      <c r="K2505" s="282" t="str">
        <f t="shared" si="427"/>
        <v/>
      </c>
      <c r="L2505" s="312">
        <f t="shared" si="424"/>
        <v>191.64</v>
      </c>
      <c r="M2505" s="312">
        <f t="shared" si="425"/>
        <v>290.36</v>
      </c>
      <c r="N2505" s="297" t="str">
        <f>_xlfn.IFNA(VLOOKUP($E:$E,'1'!$A:$E,3,0),"")</f>
        <v/>
      </c>
      <c r="O2505" s="297" t="str">
        <f>_xlfn.IFNA(VLOOKUP($E:$E,'2'!$A:$E,3,0),"")</f>
        <v/>
      </c>
      <c r="P2505" s="297" t="str">
        <f>_xlfn.IFNA(VLOOKUP($E:$E,'3'!$A:$D,3,0),"")</f>
        <v/>
      </c>
      <c r="Q2505" s="297">
        <f>_xlfn.IFNA(VLOOKUP($E:$E,'4'!$A:$F,3,0),"")</f>
        <v>124.6</v>
      </c>
      <c r="R2505" s="297" t="str">
        <f>_xlfn.IFNA(VLOOKUP($E:$E,'5'!$A:$F,3,0),"")</f>
        <v/>
      </c>
      <c r="S2505" s="297" t="str">
        <f>_xlfn.IFNA(VLOOKUP($E:$E,'6'!$A:$F,3,0),"")</f>
        <v/>
      </c>
      <c r="T2505" s="313">
        <v>1</v>
      </c>
      <c r="U2505" s="313">
        <v>10</v>
      </c>
      <c r="V2505" s="313">
        <v>100</v>
      </c>
      <c r="W2505" s="314">
        <v>0.215</v>
      </c>
      <c r="X2505" s="315">
        <v>4.2999999999999999E-4</v>
      </c>
      <c r="Y2505" s="749">
        <v>280</v>
      </c>
      <c r="Z2505" s="282"/>
      <c r="AA2505" s="316" t="s">
        <v>10388</v>
      </c>
      <c r="AB2505" s="282" t="s">
        <v>9163</v>
      </c>
      <c r="AC2505" s="317" t="s">
        <v>2081</v>
      </c>
      <c r="AD2505" s="318" t="s">
        <v>509</v>
      </c>
      <c r="AE2505" s="319">
        <v>0</v>
      </c>
      <c r="AF2505" s="319" t="s">
        <v>11282</v>
      </c>
      <c r="AG2505" s="320">
        <v>3.64</v>
      </c>
      <c r="AH2505" s="321">
        <f t="shared" si="426"/>
        <v>0</v>
      </c>
      <c r="AI2505" s="287">
        <f>_xlfn.IFNA(VLOOKUP(AD:AD,грп!B:C,2,0),0)</f>
        <v>0</v>
      </c>
      <c r="AJ2505" s="607">
        <v>50</v>
      </c>
      <c r="AK2505" s="672" t="str">
        <f t="shared" si="423"/>
        <v xml:space="preserve"> </v>
      </c>
      <c r="AL2505" s="174"/>
    </row>
    <row r="2506" spans="1:38" s="4" customFormat="1" ht="12" customHeight="1" outlineLevel="1" x14ac:dyDescent="0.35">
      <c r="A2506" s="307" t="s">
        <v>10402</v>
      </c>
      <c r="B2506" s="308" t="s">
        <v>7904</v>
      </c>
      <c r="C2506" s="290" t="s">
        <v>555</v>
      </c>
      <c r="D2506" s="310" t="s">
        <v>3167</v>
      </c>
      <c r="E2506" s="322" t="s">
        <v>168</v>
      </c>
      <c r="F2506" s="293"/>
      <c r="G2506" s="293"/>
      <c r="H2506" s="294">
        <v>36</v>
      </c>
      <c r="I2506" s="294" t="str">
        <f>IFERROR(_xlfn.IFNA(VLOOKUP($D:$D,history!$I:$Y,3,0),VLOOKUP(E:E,history!$H:$Y,4,0)),"--")</f>
        <v>--</v>
      </c>
      <c r="J2506" s="282" t="s">
        <v>9870</v>
      </c>
      <c r="K2506" s="282" t="str">
        <f t="shared" si="427"/>
        <v/>
      </c>
      <c r="L2506" s="312">
        <f t="shared" si="424"/>
        <v>278.51</v>
      </c>
      <c r="M2506" s="312">
        <f t="shared" si="425"/>
        <v>421.98</v>
      </c>
      <c r="N2506" s="297" t="str">
        <f>_xlfn.IFNA(VLOOKUP($E:$E,'1'!$A:$E,3,0),"")</f>
        <v/>
      </c>
      <c r="O2506" s="297" t="str">
        <f>_xlfn.IFNA(VLOOKUP($E:$E,'2'!$A:$E,3,0),"")</f>
        <v/>
      </c>
      <c r="P2506" s="297" t="str">
        <f>_xlfn.IFNA(VLOOKUP($E:$E,'3'!$A:$D,3,0),"")</f>
        <v/>
      </c>
      <c r="Q2506" s="297">
        <f>_xlfn.IFNA(VLOOKUP($E:$E,'4'!$A:$F,3,0),"")</f>
        <v>181</v>
      </c>
      <c r="R2506" s="297" t="str">
        <f>_xlfn.IFNA(VLOOKUP($E:$E,'5'!$A:$F,3,0),"")</f>
        <v/>
      </c>
      <c r="S2506" s="297" t="str">
        <f>_xlfn.IFNA(VLOOKUP($E:$E,'6'!$A:$F,3,0),"")</f>
        <v/>
      </c>
      <c r="T2506" s="313">
        <v>1</v>
      </c>
      <c r="U2506" s="313">
        <v>6</v>
      </c>
      <c r="V2506" s="313">
        <v>36</v>
      </c>
      <c r="W2506" s="314">
        <v>0.24199999999999999</v>
      </c>
      <c r="X2506" s="315">
        <v>1.4466666999999999E-3</v>
      </c>
      <c r="Y2506" s="749">
        <v>390</v>
      </c>
      <c r="Z2506" s="282"/>
      <c r="AA2506" s="316" t="s">
        <v>10390</v>
      </c>
      <c r="AB2506" s="282" t="s">
        <v>9163</v>
      </c>
      <c r="AC2506" s="317" t="s">
        <v>2081</v>
      </c>
      <c r="AD2506" s="318" t="s">
        <v>11367</v>
      </c>
      <c r="AE2506" s="319">
        <v>0</v>
      </c>
      <c r="AF2506" s="319" t="s">
        <v>11282</v>
      </c>
      <c r="AG2506" s="320">
        <v>5.29</v>
      </c>
      <c r="AH2506" s="321">
        <f t="shared" si="426"/>
        <v>0</v>
      </c>
      <c r="AI2506" s="287">
        <f>_xlfn.IFNA(VLOOKUP(AD:AD,грп!B:C,2,0),0)</f>
        <v>0</v>
      </c>
      <c r="AJ2506" s="607">
        <v>25</v>
      </c>
      <c r="AK2506" s="672" t="str">
        <f t="shared" si="423"/>
        <v xml:space="preserve"> </v>
      </c>
      <c r="AL2506" s="174"/>
    </row>
    <row r="2507" spans="1:38" s="4" customFormat="1" ht="20.100000000000001" customHeight="1" x14ac:dyDescent="0.35">
      <c r="A2507" s="380"/>
      <c r="B2507" s="381"/>
      <c r="C2507" s="382" t="s">
        <v>555</v>
      </c>
      <c r="D2507" s="383" t="s">
        <v>348</v>
      </c>
      <c r="E2507" s="384"/>
      <c r="F2507" s="293"/>
      <c r="G2507" s="293"/>
      <c r="H2507" s="294"/>
      <c r="I2507" s="385"/>
      <c r="J2507" s="385" t="s">
        <v>393</v>
      </c>
      <c r="K2507" s="385" t="s">
        <v>393</v>
      </c>
      <c r="L2507" s="385"/>
      <c r="M2507" s="386"/>
      <c r="N2507" s="387"/>
      <c r="O2507" s="387"/>
      <c r="P2507" s="387"/>
      <c r="Q2507" s="387"/>
      <c r="R2507" s="387"/>
      <c r="S2507" s="387"/>
      <c r="T2507" s="388"/>
      <c r="U2507" s="386"/>
      <c r="V2507" s="386"/>
      <c r="W2507" s="389"/>
      <c r="X2507" s="390"/>
      <c r="Y2507" s="753"/>
      <c r="Z2507" s="391"/>
      <c r="AA2507" s="391"/>
      <c r="AB2507" s="386"/>
      <c r="AC2507" s="392"/>
      <c r="AD2507" s="386"/>
      <c r="AE2507" s="391"/>
      <c r="AF2507" s="391"/>
      <c r="AG2507" s="305"/>
      <c r="AH2507" s="306"/>
      <c r="AI2507" s="287">
        <f>_xlfn.IFNA(VLOOKUP(AD:AD,грп!B:C,2,0),0)</f>
        <v>0</v>
      </c>
      <c r="AJ2507" s="607">
        <v>0</v>
      </c>
      <c r="AK2507" s="672" t="str">
        <f t="shared" si="423"/>
        <v xml:space="preserve"> </v>
      </c>
      <c r="AL2507" s="174"/>
    </row>
    <row r="2508" spans="1:38" s="4" customFormat="1" ht="20.100000000000001" customHeight="1" x14ac:dyDescent="0.35">
      <c r="A2508" s="380"/>
      <c r="B2508" s="393"/>
      <c r="C2508" s="394"/>
      <c r="D2508" s="395" t="s">
        <v>2063</v>
      </c>
      <c r="E2508" s="384"/>
      <c r="F2508" s="293"/>
      <c r="G2508" s="293"/>
      <c r="H2508" s="294"/>
      <c r="I2508" s="385"/>
      <c r="J2508" s="385" t="s">
        <v>393</v>
      </c>
      <c r="K2508" s="385" t="s">
        <v>393</v>
      </c>
      <c r="L2508" s="396"/>
      <c r="M2508" s="397" t="s">
        <v>393</v>
      </c>
      <c r="N2508" s="398"/>
      <c r="O2508" s="398"/>
      <c r="P2508" s="398"/>
      <c r="Q2508" s="398" t="s">
        <v>393</v>
      </c>
      <c r="R2508" s="398" t="s">
        <v>393</v>
      </c>
      <c r="S2508" s="398"/>
      <c r="T2508" s="397" t="s">
        <v>393</v>
      </c>
      <c r="U2508" s="397"/>
      <c r="V2508" s="397"/>
      <c r="W2508" s="399" t="s">
        <v>393</v>
      </c>
      <c r="X2508" s="400"/>
      <c r="Y2508" s="754"/>
      <c r="Z2508" s="401"/>
      <c r="AA2508" s="397"/>
      <c r="AB2508" s="397"/>
      <c r="AC2508" s="402"/>
      <c r="AD2508" s="403"/>
      <c r="AE2508" s="397"/>
      <c r="AF2508" s="397"/>
      <c r="AG2508" s="339"/>
      <c r="AH2508" s="306"/>
      <c r="AI2508" s="287">
        <f>_xlfn.IFNA(VLOOKUP(AD:AD,грп!B:C,2,0),0)</f>
        <v>0</v>
      </c>
      <c r="AJ2508" s="607">
        <v>0</v>
      </c>
      <c r="AK2508" s="672">
        <f t="shared" si="423"/>
        <v>0</v>
      </c>
      <c r="AL2508" s="174"/>
    </row>
    <row r="2509" spans="1:38" s="4" customFormat="1" ht="12" customHeight="1" x14ac:dyDescent="0.35">
      <c r="A2509" s="288"/>
      <c r="B2509" s="289"/>
      <c r="C2509" s="290" t="s">
        <v>555</v>
      </c>
      <c r="D2509" s="291" t="s">
        <v>481</v>
      </c>
      <c r="E2509" s="292"/>
      <c r="F2509" s="293"/>
      <c r="G2509" s="293"/>
      <c r="H2509" s="294"/>
      <c r="I2509" s="294"/>
      <c r="J2509" s="282" t="s">
        <v>393</v>
      </c>
      <c r="K2509" s="282" t="str">
        <f t="shared" ref="K2509:K2572" si="428" xml:space="preserve">
IF(OR($E2509="",$A$3&lt;&gt;"МОСКВА"),"",
IF(AND($AJ2509&gt;=1,$AJ2509&lt;20),"*",
IF(AND($AJ2509&gt;=20,$AJ2509&lt;100),"**",
IF(($AJ2509&gt;=100),"***","--"))))</f>
        <v/>
      </c>
      <c r="L2509" s="295"/>
      <c r="M2509" s="296"/>
      <c r="N2509" s="297"/>
      <c r="O2509" s="297"/>
      <c r="P2509" s="297"/>
      <c r="Q2509" s="297" t="str">
        <f>_xlfn.IFNA(VLOOKUP($E:$E,'4'!$A:$F,3,0),"")</f>
        <v/>
      </c>
      <c r="R2509" s="297" t="str">
        <f>_xlfn.IFNA(VLOOKUP($E:$E,'5'!$A:$F,3,0),"")</f>
        <v/>
      </c>
      <c r="S2509" s="297"/>
      <c r="T2509" s="298"/>
      <c r="U2509" s="299"/>
      <c r="V2509" s="299"/>
      <c r="W2509" s="300"/>
      <c r="X2509" s="301"/>
      <c r="Y2509" s="749"/>
      <c r="Z2509" s="282"/>
      <c r="AA2509" s="280"/>
      <c r="AB2509" s="280"/>
      <c r="AC2509" s="302"/>
      <c r="AD2509" s="303" t="s">
        <v>481</v>
      </c>
      <c r="AE2509" s="280"/>
      <c r="AF2509" s="329"/>
      <c r="AG2509" s="305"/>
      <c r="AH2509" s="306"/>
      <c r="AI2509" s="287">
        <f>_xlfn.IFNA(VLOOKUP(AD:AD,грп!B:C,2,0),0)</f>
        <v>0</v>
      </c>
      <c r="AJ2509" s="607">
        <v>0</v>
      </c>
      <c r="AK2509" s="672" t="str">
        <f t="shared" si="423"/>
        <v xml:space="preserve"> </v>
      </c>
      <c r="AL2509" s="174"/>
    </row>
    <row r="2510" spans="1:38" s="4" customFormat="1" ht="12" customHeight="1" outlineLevel="1" x14ac:dyDescent="0.35">
      <c r="A2510" s="307" t="s">
        <v>10402</v>
      </c>
      <c r="B2510" s="308" t="s">
        <v>7905</v>
      </c>
      <c r="C2510" s="323"/>
      <c r="D2510" s="310" t="s">
        <v>3150</v>
      </c>
      <c r="E2510" s="342" t="s">
        <v>1742</v>
      </c>
      <c r="F2510" s="293"/>
      <c r="G2510" s="293"/>
      <c r="H2510" s="294">
        <v>41</v>
      </c>
      <c r="I2510" s="294" t="str">
        <f>IFERROR(_xlfn.IFNA(VLOOKUP($D:$D,history!$I:$Y,3,0),VLOOKUP(E:E,history!$H:$Y,4,0)),"--")</f>
        <v>V</v>
      </c>
      <c r="J2510" s="282" t="s">
        <v>5946</v>
      </c>
      <c r="K2510" s="282" t="str">
        <f t="shared" si="428"/>
        <v/>
      </c>
      <c r="L2510" s="312">
        <f t="shared" ref="L2510:L2520" si="429">IF($A$3="ИМ",ROUND($Y2510*(1-($L$6-$F$4))*(1-$F$3)*(1+$AG$2),2),ROUND($M2510*(1-($L$6-$F$4))*(1-$F$3)*(1+$AG$2),2))</f>
        <v>279.02999999999997</v>
      </c>
      <c r="M2510" s="312">
        <f t="shared" ref="M2510:M2520" si="430">ROUND(IF($A$3="РЕГИОНЫ",AG2510*$AG$3*$AG$1,IF(AI2510=0,AG2510*$AG$3*$AG$1,AG2510*$AG$3*(1-5%)*$AG$1)),2)</f>
        <v>422.78</v>
      </c>
      <c r="N2510" s="297" t="str">
        <f>_xlfn.IFNA(VLOOKUP($E:$E,'1'!$A:$E,3,0),"")</f>
        <v/>
      </c>
      <c r="O2510" s="297" t="str">
        <f>_xlfn.IFNA(VLOOKUP($E:$E,'2'!$A:$E,3,0),"")</f>
        <v/>
      </c>
      <c r="P2510" s="297" t="str">
        <f>_xlfn.IFNA(VLOOKUP($E:$E,'3'!$A:$D,3,0),"")</f>
        <v/>
      </c>
      <c r="Q2510" s="297" t="str">
        <f>_xlfn.IFNA(VLOOKUP($E:$E,'4'!$A:$F,3,0),"")</f>
        <v/>
      </c>
      <c r="R2510" s="297" t="str">
        <f>_xlfn.IFNA(VLOOKUP($E:$E,'5'!$A:$F,3,0),"")</f>
        <v/>
      </c>
      <c r="S2510" s="297" t="str">
        <f>_xlfn.IFNA(VLOOKUP($E:$E,'6'!$A:$F,3,0),"")</f>
        <v/>
      </c>
      <c r="T2510" s="313">
        <v>1</v>
      </c>
      <c r="U2510" s="313">
        <v>6</v>
      </c>
      <c r="V2510" s="313">
        <v>60</v>
      </c>
      <c r="W2510" s="314">
        <v>0.2</v>
      </c>
      <c r="X2510" s="315">
        <v>6.8686870000000001E-4</v>
      </c>
      <c r="Y2510" s="749">
        <v>390</v>
      </c>
      <c r="Z2510" s="282"/>
      <c r="AA2510" s="316" t="s">
        <v>10390</v>
      </c>
      <c r="AB2510" s="282" t="s">
        <v>9163</v>
      </c>
      <c r="AC2510" s="317" t="s">
        <v>2081</v>
      </c>
      <c r="AD2510" s="318" t="s">
        <v>481</v>
      </c>
      <c r="AE2510" s="319">
        <v>0</v>
      </c>
      <c r="AF2510" s="319" t="s">
        <v>11273</v>
      </c>
      <c r="AG2510" s="320">
        <v>5.3</v>
      </c>
      <c r="AH2510" s="321">
        <f t="shared" ref="AH2510:AH2520" si="431">IF($A$3="РЕГИОНЫ",ROUND($AG2510*(1-($L$6-$F$4))*(1-$F$3)*(1+$AG$2)*$AG$1,2),0)</f>
        <v>0</v>
      </c>
      <c r="AI2510" s="287">
        <f>_xlfn.IFNA(VLOOKUP(AD:AD,грп!B:C,2,0),0)</f>
        <v>0</v>
      </c>
      <c r="AJ2510" s="607">
        <v>48</v>
      </c>
      <c r="AK2510" s="672">
        <f t="shared" si="423"/>
        <v>0</v>
      </c>
      <c r="AL2510" s="174"/>
    </row>
    <row r="2511" spans="1:38" s="4" customFormat="1" ht="12" customHeight="1" outlineLevel="1" x14ac:dyDescent="0.35">
      <c r="A2511" s="307" t="s">
        <v>10402</v>
      </c>
      <c r="B2511" s="308" t="s">
        <v>7906</v>
      </c>
      <c r="C2511" s="328"/>
      <c r="D2511" s="310" t="s">
        <v>3151</v>
      </c>
      <c r="E2511" s="342" t="s">
        <v>1861</v>
      </c>
      <c r="F2511" s="293"/>
      <c r="G2511" s="293"/>
      <c r="H2511" s="294">
        <v>37</v>
      </c>
      <c r="I2511" s="294" t="str">
        <f>IFERROR(_xlfn.IFNA(VLOOKUP($D:$D,history!$I:$Y,3,0),VLOOKUP(E:E,history!$H:$Y,4,0)),"--")</f>
        <v>V</v>
      </c>
      <c r="J2511" s="282" t="s">
        <v>9870</v>
      </c>
      <c r="K2511" s="282" t="str">
        <f t="shared" si="428"/>
        <v/>
      </c>
      <c r="L2511" s="312">
        <f t="shared" si="429"/>
        <v>326.94</v>
      </c>
      <c r="M2511" s="312">
        <f t="shared" si="430"/>
        <v>495.37</v>
      </c>
      <c r="N2511" s="297" t="str">
        <f>_xlfn.IFNA(VLOOKUP($E:$E,'1'!$A:$E,3,0),"")</f>
        <v/>
      </c>
      <c r="O2511" s="297" t="str">
        <f>_xlfn.IFNA(VLOOKUP($E:$E,'2'!$A:$E,3,0),"")</f>
        <v/>
      </c>
      <c r="P2511" s="297" t="str">
        <f>_xlfn.IFNA(VLOOKUP($E:$E,'3'!$A:$D,3,0),"")</f>
        <v/>
      </c>
      <c r="Q2511" s="297" t="str">
        <f>_xlfn.IFNA(VLOOKUP($E:$E,'4'!$A:$F,3,0),"")</f>
        <v/>
      </c>
      <c r="R2511" s="297" t="str">
        <f>_xlfn.IFNA(VLOOKUP($E:$E,'5'!$A:$F,3,0),"")</f>
        <v/>
      </c>
      <c r="S2511" s="297" t="str">
        <f>_xlfn.IFNA(VLOOKUP($E:$E,'6'!$A:$F,3,0),"")</f>
        <v/>
      </c>
      <c r="T2511" s="313">
        <v>1</v>
      </c>
      <c r="U2511" s="313">
        <v>6</v>
      </c>
      <c r="V2511" s="313">
        <v>60</v>
      </c>
      <c r="W2511" s="314">
        <v>0.25</v>
      </c>
      <c r="X2511" s="315">
        <v>7.1717169999999998E-4</v>
      </c>
      <c r="Y2511" s="749">
        <v>470</v>
      </c>
      <c r="Z2511" s="282"/>
      <c r="AA2511" s="316" t="s">
        <v>10390</v>
      </c>
      <c r="AB2511" s="282" t="s">
        <v>9163</v>
      </c>
      <c r="AC2511" s="317" t="s">
        <v>2081</v>
      </c>
      <c r="AD2511" s="318" t="s">
        <v>481</v>
      </c>
      <c r="AE2511" s="319">
        <v>0</v>
      </c>
      <c r="AF2511" s="319" t="s">
        <v>11273</v>
      </c>
      <c r="AG2511" s="320">
        <v>6.21</v>
      </c>
      <c r="AH2511" s="321">
        <f t="shared" si="431"/>
        <v>0</v>
      </c>
      <c r="AI2511" s="287">
        <f>_xlfn.IFNA(VLOOKUP(AD:AD,грп!B:C,2,0),0)</f>
        <v>0</v>
      </c>
      <c r="AJ2511" s="607">
        <v>37</v>
      </c>
      <c r="AK2511" s="672">
        <f t="shared" si="423"/>
        <v>0</v>
      </c>
      <c r="AL2511" s="174"/>
    </row>
    <row r="2512" spans="1:38" s="4" customFormat="1" ht="12" customHeight="1" outlineLevel="1" x14ac:dyDescent="0.35">
      <c r="A2512" s="307" t="s">
        <v>10402</v>
      </c>
      <c r="B2512" s="308" t="s">
        <v>7907</v>
      </c>
      <c r="C2512" s="328"/>
      <c r="D2512" s="310" t="s">
        <v>10118</v>
      </c>
      <c r="E2512" s="342" t="s">
        <v>1843</v>
      </c>
      <c r="F2512" s="293"/>
      <c r="G2512" s="293"/>
      <c r="H2512" s="294"/>
      <c r="I2512" s="294" t="str">
        <f>IFERROR(_xlfn.IFNA(VLOOKUP($D:$D,history!$I:$Y,3,0),VLOOKUP(E:E,history!$H:$Y,4,0)),"--")</f>
        <v>--</v>
      </c>
      <c r="J2512" s="282" t="s">
        <v>9870</v>
      </c>
      <c r="K2512" s="282" t="str">
        <f t="shared" si="428"/>
        <v/>
      </c>
      <c r="L2512" s="312">
        <f t="shared" si="429"/>
        <v>258.5</v>
      </c>
      <c r="M2512" s="312">
        <f t="shared" si="430"/>
        <v>391.67</v>
      </c>
      <c r="N2512" s="297" t="str">
        <f>_xlfn.IFNA(VLOOKUP($E:$E,'1'!$A:$E,3,0),"")</f>
        <v/>
      </c>
      <c r="O2512" s="297" t="str">
        <f>_xlfn.IFNA(VLOOKUP($E:$E,'2'!$A:$E,3,0),"")</f>
        <v/>
      </c>
      <c r="P2512" s="297" t="str">
        <f>_xlfn.IFNA(VLOOKUP($E:$E,'3'!$A:$D,3,0),"")</f>
        <v/>
      </c>
      <c r="Q2512" s="297" t="str">
        <f>_xlfn.IFNA(VLOOKUP($E:$E,'4'!$A:$F,3,0),"")</f>
        <v/>
      </c>
      <c r="R2512" s="297" t="str">
        <f>_xlfn.IFNA(VLOOKUP($E:$E,'5'!$A:$F,3,0),"")</f>
        <v/>
      </c>
      <c r="S2512" s="297" t="str">
        <f>_xlfn.IFNA(VLOOKUP($E:$E,'6'!$A:$F,3,0),"")</f>
        <v/>
      </c>
      <c r="T2512" s="313">
        <v>1</v>
      </c>
      <c r="U2512" s="313">
        <v>6</v>
      </c>
      <c r="V2512" s="313">
        <v>60</v>
      </c>
      <c r="W2512" s="314">
        <v>0.217</v>
      </c>
      <c r="X2512" s="315">
        <v>5.0000000000000001E-4</v>
      </c>
      <c r="Y2512" s="749">
        <v>370</v>
      </c>
      <c r="Z2512" s="282"/>
      <c r="AA2512" s="316" t="s">
        <v>10391</v>
      </c>
      <c r="AB2512" s="282" t="s">
        <v>9163</v>
      </c>
      <c r="AC2512" s="317" t="s">
        <v>2081</v>
      </c>
      <c r="AD2512" s="318" t="s">
        <v>481</v>
      </c>
      <c r="AE2512" s="319">
        <v>0</v>
      </c>
      <c r="AF2512" s="319" t="s">
        <v>11273</v>
      </c>
      <c r="AG2512" s="320">
        <v>4.91</v>
      </c>
      <c r="AH2512" s="321">
        <f t="shared" si="431"/>
        <v>0</v>
      </c>
      <c r="AI2512" s="287">
        <f>_xlfn.IFNA(VLOOKUP(AD:AD,грп!B:C,2,0),0)</f>
        <v>0</v>
      </c>
      <c r="AJ2512" s="607">
        <v>0</v>
      </c>
      <c r="AK2512" s="672">
        <f t="shared" si="423"/>
        <v>0</v>
      </c>
      <c r="AL2512" s="174"/>
    </row>
    <row r="2513" spans="1:39" s="4" customFormat="1" ht="12" customHeight="1" outlineLevel="1" x14ac:dyDescent="0.35">
      <c r="A2513" s="307" t="s">
        <v>10402</v>
      </c>
      <c r="B2513" s="308" t="s">
        <v>7908</v>
      </c>
      <c r="C2513" s="290" t="s">
        <v>555</v>
      </c>
      <c r="D2513" s="310" t="s">
        <v>2121</v>
      </c>
      <c r="E2513" s="342" t="s">
        <v>98</v>
      </c>
      <c r="F2513" s="293"/>
      <c r="G2513" s="293"/>
      <c r="H2513" s="294">
        <v>18</v>
      </c>
      <c r="I2513" s="294" t="str">
        <f>IFERROR(_xlfn.IFNA(VLOOKUP($D:$D,history!$I:$Y,3,0),VLOOKUP(E:E,history!$H:$Y,4,0)),"--")</f>
        <v>--</v>
      </c>
      <c r="J2513" s="282" t="s">
        <v>9870</v>
      </c>
      <c r="K2513" s="282" t="str">
        <f t="shared" si="428"/>
        <v/>
      </c>
      <c r="L2513" s="312">
        <f t="shared" si="429"/>
        <v>329.05</v>
      </c>
      <c r="M2513" s="312">
        <f t="shared" si="430"/>
        <v>498.56</v>
      </c>
      <c r="N2513" s="297" t="str">
        <f>_xlfn.IFNA(VLOOKUP($E:$E,'1'!$A:$E,3,0),"")</f>
        <v/>
      </c>
      <c r="O2513" s="297" t="str">
        <f>_xlfn.IFNA(VLOOKUP($E:$E,'2'!$A:$E,3,0),"")</f>
        <v/>
      </c>
      <c r="P2513" s="297" t="str">
        <f>_xlfn.IFNA(VLOOKUP($E:$E,'3'!$A:$D,3,0),"")</f>
        <v/>
      </c>
      <c r="Q2513" s="297" t="str">
        <f>_xlfn.IFNA(VLOOKUP($E:$E,'4'!$A:$F,3,0),"")</f>
        <v/>
      </c>
      <c r="R2513" s="297" t="str">
        <f>_xlfn.IFNA(VLOOKUP($E:$E,'5'!$A:$F,3,0),"")</f>
        <v/>
      </c>
      <c r="S2513" s="297" t="str">
        <f>_xlfn.IFNA(VLOOKUP($E:$E,'6'!$A:$F,3,0),"")</f>
        <v/>
      </c>
      <c r="T2513" s="313">
        <v>1</v>
      </c>
      <c r="U2513" s="313">
        <v>6</v>
      </c>
      <c r="V2513" s="313">
        <v>60</v>
      </c>
      <c r="W2513" s="314">
        <v>0.249</v>
      </c>
      <c r="X2513" s="315">
        <v>3.872549E-4</v>
      </c>
      <c r="Y2513" s="749">
        <v>470</v>
      </c>
      <c r="Z2513" s="282"/>
      <c r="AA2513" s="316" t="s">
        <v>10390</v>
      </c>
      <c r="AB2513" s="282" t="s">
        <v>9163</v>
      </c>
      <c r="AC2513" s="317" t="s">
        <v>2081</v>
      </c>
      <c r="AD2513" s="318" t="s">
        <v>481</v>
      </c>
      <c r="AE2513" s="319">
        <v>0</v>
      </c>
      <c r="AF2513" s="319" t="s">
        <v>11287</v>
      </c>
      <c r="AG2513" s="320">
        <v>6.25</v>
      </c>
      <c r="AH2513" s="321">
        <f t="shared" si="431"/>
        <v>0</v>
      </c>
      <c r="AI2513" s="287">
        <f>_xlfn.IFNA(VLOOKUP(AD:AD,грп!B:C,2,0),0)</f>
        <v>0</v>
      </c>
      <c r="AJ2513" s="607">
        <v>43</v>
      </c>
      <c r="AK2513" s="672" t="str">
        <f t="shared" si="423"/>
        <v xml:space="preserve"> </v>
      </c>
      <c r="AL2513" s="174"/>
    </row>
    <row r="2514" spans="1:39" s="4" customFormat="1" ht="12" customHeight="1" outlineLevel="1" x14ac:dyDescent="0.35">
      <c r="A2514" s="307" t="s">
        <v>10402</v>
      </c>
      <c r="B2514" s="308" t="s">
        <v>7909</v>
      </c>
      <c r="C2514" s="290" t="s">
        <v>555</v>
      </c>
      <c r="D2514" s="310" t="s">
        <v>609</v>
      </c>
      <c r="E2514" s="322" t="s">
        <v>112</v>
      </c>
      <c r="F2514" s="293"/>
      <c r="G2514" s="293"/>
      <c r="H2514" s="294">
        <v>18</v>
      </c>
      <c r="I2514" s="294" t="str">
        <f>IFERROR(_xlfn.IFNA(VLOOKUP($D:$D,history!$I:$Y,3,0),VLOOKUP(E:E,history!$H:$Y,4,0)),"--")</f>
        <v>--</v>
      </c>
      <c r="J2514" s="282" t="s">
        <v>9870</v>
      </c>
      <c r="K2514" s="282" t="str">
        <f t="shared" si="428"/>
        <v/>
      </c>
      <c r="L2514" s="312">
        <f t="shared" si="429"/>
        <v>366.96</v>
      </c>
      <c r="M2514" s="312">
        <f t="shared" si="430"/>
        <v>556</v>
      </c>
      <c r="N2514" s="297" t="str">
        <f>_xlfn.IFNA(VLOOKUP($E:$E,'1'!$A:$E,3,0),"")</f>
        <v/>
      </c>
      <c r="O2514" s="297" t="str">
        <f>_xlfn.IFNA(VLOOKUP($E:$E,'2'!$A:$E,3,0),"")</f>
        <v/>
      </c>
      <c r="P2514" s="297" t="str">
        <f>_xlfn.IFNA(VLOOKUP($E:$E,'3'!$A:$D,3,0),"")</f>
        <v/>
      </c>
      <c r="Q2514" s="297" t="str">
        <f>_xlfn.IFNA(VLOOKUP($E:$E,'4'!$A:$F,3,0),"")</f>
        <v/>
      </c>
      <c r="R2514" s="297" t="str">
        <f>_xlfn.IFNA(VLOOKUP($E:$E,'5'!$A:$F,3,0),"")</f>
        <v/>
      </c>
      <c r="S2514" s="297" t="str">
        <f>_xlfn.IFNA(VLOOKUP($E:$E,'6'!$A:$F,3,0),"")</f>
        <v/>
      </c>
      <c r="T2514" s="313">
        <v>1</v>
      </c>
      <c r="U2514" s="313">
        <v>6</v>
      </c>
      <c r="V2514" s="313">
        <v>60</v>
      </c>
      <c r="W2514" s="314">
        <v>0.1</v>
      </c>
      <c r="X2514" s="315">
        <v>2.6262630000000001E-4</v>
      </c>
      <c r="Y2514" s="749">
        <v>530</v>
      </c>
      <c r="Z2514" s="282"/>
      <c r="AA2514" s="316" t="s">
        <v>10390</v>
      </c>
      <c r="AB2514" s="282" t="s">
        <v>9163</v>
      </c>
      <c r="AC2514" s="317" t="s">
        <v>2081</v>
      </c>
      <c r="AD2514" s="318" t="s">
        <v>11810</v>
      </c>
      <c r="AE2514" s="319">
        <v>0</v>
      </c>
      <c r="AF2514" s="319" t="s">
        <v>11273</v>
      </c>
      <c r="AG2514" s="320">
        <v>6.97</v>
      </c>
      <c r="AH2514" s="321">
        <f t="shared" si="431"/>
        <v>0</v>
      </c>
      <c r="AI2514" s="287">
        <f>_xlfn.IFNA(VLOOKUP(AD:AD,грп!B:C,2,0),0)</f>
        <v>0</v>
      </c>
      <c r="AJ2514" s="607">
        <v>60</v>
      </c>
      <c r="AK2514" s="672" t="str">
        <f t="shared" si="423"/>
        <v xml:space="preserve"> </v>
      </c>
      <c r="AL2514" s="174"/>
    </row>
    <row r="2515" spans="1:39" s="4" customFormat="1" ht="12" customHeight="1" outlineLevel="1" x14ac:dyDescent="0.35">
      <c r="A2515" s="307" t="s">
        <v>10402</v>
      </c>
      <c r="B2515" s="308" t="s">
        <v>7910</v>
      </c>
      <c r="C2515" s="290" t="s">
        <v>555</v>
      </c>
      <c r="D2515" s="310" t="s">
        <v>610</v>
      </c>
      <c r="E2515" s="322" t="s">
        <v>94</v>
      </c>
      <c r="F2515" s="293"/>
      <c r="G2515" s="293"/>
      <c r="H2515" s="294">
        <v>9</v>
      </c>
      <c r="I2515" s="294" t="str">
        <f>IFERROR(_xlfn.IFNA(VLOOKUP($D:$D,history!$I:$Y,3,0),VLOOKUP(E:E,history!$H:$Y,4,0)),"--")</f>
        <v>V</v>
      </c>
      <c r="J2515" s="282" t="s">
        <v>9870</v>
      </c>
      <c r="K2515" s="282" t="str">
        <f t="shared" si="428"/>
        <v/>
      </c>
      <c r="L2515" s="312">
        <f t="shared" si="429"/>
        <v>461.2</v>
      </c>
      <c r="M2515" s="312">
        <f t="shared" si="430"/>
        <v>698.79</v>
      </c>
      <c r="N2515" s="297" t="str">
        <f>_xlfn.IFNA(VLOOKUP($E:$E,'1'!$A:$E,3,0),"")</f>
        <v/>
      </c>
      <c r="O2515" s="297" t="str">
        <f>_xlfn.IFNA(VLOOKUP($E:$E,'2'!$A:$E,3,0),"")</f>
        <v/>
      </c>
      <c r="P2515" s="297" t="str">
        <f>_xlfn.IFNA(VLOOKUP($E:$E,'3'!$A:$D,3,0),"")</f>
        <v/>
      </c>
      <c r="Q2515" s="297" t="str">
        <f>_xlfn.IFNA(VLOOKUP($E:$E,'4'!$A:$F,3,0),"")</f>
        <v/>
      </c>
      <c r="R2515" s="297" t="str">
        <f>_xlfn.IFNA(VLOOKUP($E:$E,'5'!$A:$F,3,0),"")</f>
        <v/>
      </c>
      <c r="S2515" s="297" t="str">
        <f>_xlfn.IFNA(VLOOKUP($E:$E,'6'!$A:$F,3,0),"")</f>
        <v/>
      </c>
      <c r="T2515" s="313">
        <v>1</v>
      </c>
      <c r="U2515" s="313">
        <v>6</v>
      </c>
      <c r="V2515" s="313">
        <v>60</v>
      </c>
      <c r="W2515" s="314">
        <v>0.317</v>
      </c>
      <c r="X2515" s="315">
        <v>7.9797980000000004E-4</v>
      </c>
      <c r="Y2515" s="749">
        <v>660</v>
      </c>
      <c r="Z2515" s="282"/>
      <c r="AA2515" s="316" t="s">
        <v>10390</v>
      </c>
      <c r="AB2515" s="282" t="s">
        <v>9163</v>
      </c>
      <c r="AC2515" s="317" t="s">
        <v>2081</v>
      </c>
      <c r="AD2515" s="318" t="s">
        <v>11810</v>
      </c>
      <c r="AE2515" s="319">
        <v>0</v>
      </c>
      <c r="AF2515" s="319" t="s">
        <v>11319</v>
      </c>
      <c r="AG2515" s="320">
        <v>8.76</v>
      </c>
      <c r="AH2515" s="321">
        <f t="shared" si="431"/>
        <v>0</v>
      </c>
      <c r="AI2515" s="287">
        <f>_xlfn.IFNA(VLOOKUP(AD:AD,грп!B:C,2,0),0)</f>
        <v>0</v>
      </c>
      <c r="AJ2515" s="607">
        <v>30</v>
      </c>
      <c r="AK2515" s="672" t="str">
        <f t="shared" si="423"/>
        <v xml:space="preserve"> </v>
      </c>
      <c r="AL2515" s="174"/>
    </row>
    <row r="2516" spans="1:39" s="4" customFormat="1" ht="12" customHeight="1" outlineLevel="1" x14ac:dyDescent="0.35">
      <c r="A2516" s="307" t="s">
        <v>339</v>
      </c>
      <c r="B2516" s="308" t="s">
        <v>7911</v>
      </c>
      <c r="C2516" s="328"/>
      <c r="D2516" s="310" t="s">
        <v>2006</v>
      </c>
      <c r="E2516" s="322" t="s">
        <v>1935</v>
      </c>
      <c r="F2516" s="293"/>
      <c r="G2516" s="293"/>
      <c r="H2516" s="294">
        <v>34</v>
      </c>
      <c r="I2516" s="294" t="str">
        <f>IFERROR(_xlfn.IFNA(VLOOKUP($D:$D,history!$I:$Y,3,0),VLOOKUP(E:E,history!$H:$Y,4,0)),"--")</f>
        <v>--</v>
      </c>
      <c r="J2516" s="282" t="s">
        <v>9869</v>
      </c>
      <c r="K2516" s="282" t="str">
        <f t="shared" si="428"/>
        <v/>
      </c>
      <c r="L2516" s="312">
        <f t="shared" si="429"/>
        <v>217.97</v>
      </c>
      <c r="M2516" s="312">
        <f t="shared" si="430"/>
        <v>330.25</v>
      </c>
      <c r="N2516" s="297" t="str">
        <f>_xlfn.IFNA(VLOOKUP($E:$E,'1'!$A:$E,3,0),"")</f>
        <v/>
      </c>
      <c r="O2516" s="297" t="str">
        <f>_xlfn.IFNA(VLOOKUP($E:$E,'2'!$A:$E,3,0),"")</f>
        <v/>
      </c>
      <c r="P2516" s="297" t="str">
        <f>_xlfn.IFNA(VLOOKUP($E:$E,'3'!$A:$D,3,0),"")</f>
        <v/>
      </c>
      <c r="Q2516" s="297" t="str">
        <f>_xlfn.IFNA(VLOOKUP($E:$E,'4'!$A:$F,3,0),"")</f>
        <v/>
      </c>
      <c r="R2516" s="297" t="str">
        <f>_xlfn.IFNA(VLOOKUP($E:$E,'5'!$A:$F,3,0),"")</f>
        <v/>
      </c>
      <c r="S2516" s="297" t="str">
        <f>_xlfn.IFNA(VLOOKUP($E:$E,'6'!$A:$F,3,0),"")</f>
        <v/>
      </c>
      <c r="T2516" s="313">
        <v>1</v>
      </c>
      <c r="U2516" s="313">
        <v>6</v>
      </c>
      <c r="V2516" s="313">
        <v>60</v>
      </c>
      <c r="W2516" s="314">
        <v>0.221</v>
      </c>
      <c r="X2516" s="315">
        <v>4.7333329999999998E-4</v>
      </c>
      <c r="Y2516" s="749">
        <v>290</v>
      </c>
      <c r="Z2516" s="282"/>
      <c r="AA2516" s="316" t="s">
        <v>10393</v>
      </c>
      <c r="AB2516" s="282" t="s">
        <v>9163</v>
      </c>
      <c r="AC2516" s="317" t="s">
        <v>2081</v>
      </c>
      <c r="AD2516" s="318" t="s">
        <v>481</v>
      </c>
      <c r="AE2516" s="319">
        <v>0</v>
      </c>
      <c r="AF2516" s="319" t="s">
        <v>11273</v>
      </c>
      <c r="AG2516" s="320">
        <v>4.1399999999999997</v>
      </c>
      <c r="AH2516" s="321">
        <f t="shared" si="431"/>
        <v>0</v>
      </c>
      <c r="AI2516" s="287">
        <f>_xlfn.IFNA(VLOOKUP(AD:AD,грп!B:C,2,0),0)</f>
        <v>0</v>
      </c>
      <c r="AJ2516" s="607">
        <v>51</v>
      </c>
      <c r="AK2516" s="672">
        <f t="shared" si="423"/>
        <v>0</v>
      </c>
      <c r="AL2516" s="174"/>
    </row>
    <row r="2517" spans="1:39" s="4" customFormat="1" ht="12" customHeight="1" outlineLevel="1" x14ac:dyDescent="0.35">
      <c r="A2517" s="307" t="s">
        <v>339</v>
      </c>
      <c r="B2517" s="308" t="s">
        <v>7912</v>
      </c>
      <c r="C2517" s="328"/>
      <c r="D2517" s="310" t="s">
        <v>2007</v>
      </c>
      <c r="E2517" s="322" t="s">
        <v>1936</v>
      </c>
      <c r="F2517" s="293"/>
      <c r="G2517" s="293"/>
      <c r="H2517" s="294">
        <v>14</v>
      </c>
      <c r="I2517" s="294" t="str">
        <f>IFERROR(_xlfn.IFNA(VLOOKUP($D:$D,history!$I:$Y,3,0),VLOOKUP(E:E,history!$H:$Y,4,0)),"--")</f>
        <v>--</v>
      </c>
      <c r="J2517" s="282" t="s">
        <v>5946</v>
      </c>
      <c r="K2517" s="282" t="str">
        <f t="shared" si="428"/>
        <v/>
      </c>
      <c r="L2517" s="312">
        <f t="shared" si="429"/>
        <v>243.24</v>
      </c>
      <c r="M2517" s="312">
        <f t="shared" si="430"/>
        <v>368.54</v>
      </c>
      <c r="N2517" s="297" t="str">
        <f>_xlfn.IFNA(VLOOKUP($E:$E,'1'!$A:$E,3,0),"")</f>
        <v/>
      </c>
      <c r="O2517" s="297" t="str">
        <f>_xlfn.IFNA(VLOOKUP($E:$E,'2'!$A:$E,3,0),"")</f>
        <v/>
      </c>
      <c r="P2517" s="297" t="str">
        <f>_xlfn.IFNA(VLOOKUP($E:$E,'3'!$A:$D,3,0),"")</f>
        <v/>
      </c>
      <c r="Q2517" s="297" t="str">
        <f>_xlfn.IFNA(VLOOKUP($E:$E,'4'!$A:$F,3,0),"")</f>
        <v/>
      </c>
      <c r="R2517" s="297" t="str">
        <f>_xlfn.IFNA(VLOOKUP($E:$E,'5'!$A:$F,3,0),"")</f>
        <v/>
      </c>
      <c r="S2517" s="297" t="str">
        <f>_xlfn.IFNA(VLOOKUP($E:$E,'6'!$A:$F,3,0),"")</f>
        <v/>
      </c>
      <c r="T2517" s="313">
        <v>1</v>
      </c>
      <c r="U2517" s="313">
        <v>6</v>
      </c>
      <c r="V2517" s="313">
        <v>60</v>
      </c>
      <c r="W2517" s="314">
        <v>0.28999999999999998</v>
      </c>
      <c r="X2517" s="315">
        <v>4.0624999999999998E-4</v>
      </c>
      <c r="Y2517" s="749">
        <v>330</v>
      </c>
      <c r="Z2517" s="282"/>
      <c r="AA2517" s="316" t="s">
        <v>10390</v>
      </c>
      <c r="AB2517" s="282" t="s">
        <v>9163</v>
      </c>
      <c r="AC2517" s="317" t="s">
        <v>2081</v>
      </c>
      <c r="AD2517" s="318" t="s">
        <v>481</v>
      </c>
      <c r="AE2517" s="319">
        <v>0</v>
      </c>
      <c r="AF2517" s="319" t="s">
        <v>11273</v>
      </c>
      <c r="AG2517" s="320">
        <v>4.62</v>
      </c>
      <c r="AH2517" s="321">
        <f t="shared" si="431"/>
        <v>0</v>
      </c>
      <c r="AI2517" s="287">
        <f>_xlfn.IFNA(VLOOKUP(AD:AD,грп!B:C,2,0),0)</f>
        <v>0</v>
      </c>
      <c r="AJ2517" s="607">
        <v>60</v>
      </c>
      <c r="AK2517" s="672">
        <f t="shared" si="423"/>
        <v>0</v>
      </c>
      <c r="AL2517" s="174"/>
    </row>
    <row r="2518" spans="1:39" s="4" customFormat="1" ht="12" customHeight="1" outlineLevel="1" x14ac:dyDescent="0.35">
      <c r="A2518" s="307" t="s">
        <v>10402</v>
      </c>
      <c r="B2518" s="308" t="s">
        <v>7913</v>
      </c>
      <c r="C2518" s="323"/>
      <c r="D2518" s="310" t="s">
        <v>3067</v>
      </c>
      <c r="E2518" s="342" t="s">
        <v>1759</v>
      </c>
      <c r="F2518" s="293"/>
      <c r="G2518" s="293"/>
      <c r="H2518" s="294">
        <v>58</v>
      </c>
      <c r="I2518" s="294" t="str">
        <f>IFERROR(_xlfn.IFNA(VLOOKUP($D:$D,history!$I:$Y,3,0),VLOOKUP(E:E,history!$H:$Y,4,0)),"--")</f>
        <v>V</v>
      </c>
      <c r="J2518" s="282" t="s">
        <v>9870</v>
      </c>
      <c r="K2518" s="282" t="str">
        <f t="shared" si="428"/>
        <v/>
      </c>
      <c r="L2518" s="312">
        <f t="shared" si="429"/>
        <v>191.12</v>
      </c>
      <c r="M2518" s="312">
        <f t="shared" si="430"/>
        <v>289.57</v>
      </c>
      <c r="N2518" s="297" t="str">
        <f>_xlfn.IFNA(VLOOKUP($E:$E,'1'!$A:$E,3,0),"")</f>
        <v/>
      </c>
      <c r="O2518" s="297" t="str">
        <f>_xlfn.IFNA(VLOOKUP($E:$E,'2'!$A:$E,3,0),"")</f>
        <v/>
      </c>
      <c r="P2518" s="297" t="str">
        <f>_xlfn.IFNA(VLOOKUP($E:$E,'3'!$A:$D,3,0),"")</f>
        <v/>
      </c>
      <c r="Q2518" s="297" t="str">
        <f>_xlfn.IFNA(VLOOKUP($E:$E,'4'!$A:$F,3,0),"")</f>
        <v/>
      </c>
      <c r="R2518" s="297" t="str">
        <f>_xlfn.IFNA(VLOOKUP($E:$E,'5'!$A:$F,3,0),"")</f>
        <v/>
      </c>
      <c r="S2518" s="297" t="str">
        <f>_xlfn.IFNA(VLOOKUP($E:$E,'6'!$A:$F,3,0),"")</f>
        <v/>
      </c>
      <c r="T2518" s="313">
        <v>1</v>
      </c>
      <c r="U2518" s="313">
        <v>6</v>
      </c>
      <c r="V2518" s="313">
        <v>60</v>
      </c>
      <c r="W2518" s="314">
        <v>0.1</v>
      </c>
      <c r="X2518" s="315">
        <v>2.6368160000000003E-4</v>
      </c>
      <c r="Y2518" s="749">
        <v>280</v>
      </c>
      <c r="Z2518" s="282"/>
      <c r="AA2518" s="316" t="s">
        <v>10390</v>
      </c>
      <c r="AB2518" s="282" t="s">
        <v>9163</v>
      </c>
      <c r="AC2518" s="317" t="s">
        <v>2081</v>
      </c>
      <c r="AD2518" s="318" t="s">
        <v>2744</v>
      </c>
      <c r="AE2518" s="319">
        <v>0</v>
      </c>
      <c r="AF2518" s="319" t="s">
        <v>11282</v>
      </c>
      <c r="AG2518" s="320">
        <v>3.63</v>
      </c>
      <c r="AH2518" s="321">
        <f t="shared" si="431"/>
        <v>0</v>
      </c>
      <c r="AI2518" s="287">
        <f>_xlfn.IFNA(VLOOKUP(AD:AD,грп!B:C,2,0),0)</f>
        <v>0</v>
      </c>
      <c r="AJ2518" s="607">
        <v>111</v>
      </c>
      <c r="AK2518" s="672">
        <f t="shared" si="423"/>
        <v>0</v>
      </c>
      <c r="AL2518" s="174"/>
    </row>
    <row r="2519" spans="1:39" s="1" customFormat="1" ht="12" customHeight="1" outlineLevel="1" x14ac:dyDescent="0.35">
      <c r="A2519" s="307" t="s">
        <v>339</v>
      </c>
      <c r="B2519" s="308" t="s">
        <v>7914</v>
      </c>
      <c r="C2519" s="290" t="s">
        <v>555</v>
      </c>
      <c r="D2519" s="310" t="s">
        <v>2921</v>
      </c>
      <c r="E2519" s="322" t="s">
        <v>1937</v>
      </c>
      <c r="F2519" s="293"/>
      <c r="G2519" s="293"/>
      <c r="H2519" s="294">
        <v>14</v>
      </c>
      <c r="I2519" s="294" t="str">
        <f>IFERROR(_xlfn.IFNA(VLOOKUP($D:$D,history!$I:$Y,3,0),VLOOKUP(E:E,history!$H:$Y,4,0)),"--")</f>
        <v>--</v>
      </c>
      <c r="J2519" s="282" t="s">
        <v>5946</v>
      </c>
      <c r="K2519" s="282" t="str">
        <f t="shared" si="428"/>
        <v/>
      </c>
      <c r="L2519" s="312">
        <f t="shared" si="429"/>
        <v>276.93</v>
      </c>
      <c r="M2519" s="312">
        <f t="shared" si="430"/>
        <v>419.59</v>
      </c>
      <c r="N2519" s="297" t="str">
        <f>_xlfn.IFNA(VLOOKUP($E:$E,'1'!$A:$E,3,0),"")</f>
        <v/>
      </c>
      <c r="O2519" s="297" t="str">
        <f>_xlfn.IFNA(VLOOKUP($E:$E,'2'!$A:$E,3,0),"")</f>
        <v/>
      </c>
      <c r="P2519" s="297" t="str">
        <f>_xlfn.IFNA(VLOOKUP($E:$E,'3'!$A:$D,3,0),"")</f>
        <v/>
      </c>
      <c r="Q2519" s="297" t="str">
        <f>_xlfn.IFNA(VLOOKUP($E:$E,'4'!$A:$F,3,0),"")</f>
        <v/>
      </c>
      <c r="R2519" s="297" t="str">
        <f>_xlfn.IFNA(VLOOKUP($E:$E,'5'!$A:$F,3,0),"")</f>
        <v/>
      </c>
      <c r="S2519" s="297" t="str">
        <f>_xlfn.IFNA(VLOOKUP($E:$E,'6'!$A:$F,3,0),"")</f>
        <v/>
      </c>
      <c r="T2519" s="313">
        <v>1</v>
      </c>
      <c r="U2519" s="313">
        <v>6</v>
      </c>
      <c r="V2519" s="313">
        <v>60</v>
      </c>
      <c r="W2519" s="314">
        <v>0.21</v>
      </c>
      <c r="X2519" s="315">
        <v>4.1666670000000002E-4</v>
      </c>
      <c r="Y2519" s="749">
        <v>380</v>
      </c>
      <c r="Z2519" s="282"/>
      <c r="AA2519" s="316" t="s">
        <v>10391</v>
      </c>
      <c r="AB2519" s="282" t="s">
        <v>9163</v>
      </c>
      <c r="AC2519" s="317" t="s">
        <v>2081</v>
      </c>
      <c r="AD2519" s="318" t="s">
        <v>481</v>
      </c>
      <c r="AE2519" s="319">
        <v>0</v>
      </c>
      <c r="AF2519" s="319" t="s">
        <v>11273</v>
      </c>
      <c r="AG2519" s="320">
        <v>5.26</v>
      </c>
      <c r="AH2519" s="321">
        <f t="shared" si="431"/>
        <v>0</v>
      </c>
      <c r="AI2519" s="287">
        <f>_xlfn.IFNA(VLOOKUP(AD:AD,грп!B:C,2,0),0)</f>
        <v>0</v>
      </c>
      <c r="AJ2519" s="607">
        <v>56</v>
      </c>
      <c r="AK2519" s="672" t="str">
        <f t="shared" si="423"/>
        <v xml:space="preserve"> </v>
      </c>
      <c r="AL2519" s="174"/>
      <c r="AM2519" s="4"/>
    </row>
    <row r="2520" spans="1:39" s="6" customFormat="1" ht="12" customHeight="1" outlineLevel="1" x14ac:dyDescent="0.35">
      <c r="A2520" s="307" t="s">
        <v>339</v>
      </c>
      <c r="B2520" s="308" t="s">
        <v>7915</v>
      </c>
      <c r="C2520" s="290" t="s">
        <v>555</v>
      </c>
      <c r="D2520" s="310" t="s">
        <v>2922</v>
      </c>
      <c r="E2520" s="322" t="s">
        <v>1938</v>
      </c>
      <c r="F2520" s="293"/>
      <c r="G2520" s="293"/>
      <c r="H2520" s="294"/>
      <c r="I2520" s="294" t="str">
        <f>IFERROR(_xlfn.IFNA(VLOOKUP($D:$D,history!$I:$Y,3,0),VLOOKUP(E:E,history!$H:$Y,4,0)),"--")</f>
        <v>--</v>
      </c>
      <c r="J2520" s="282" t="s">
        <v>5946</v>
      </c>
      <c r="K2520" s="282" t="str">
        <f t="shared" si="428"/>
        <v/>
      </c>
      <c r="L2520" s="312">
        <f t="shared" si="429"/>
        <v>307.99</v>
      </c>
      <c r="M2520" s="312">
        <f t="shared" si="430"/>
        <v>466.65</v>
      </c>
      <c r="N2520" s="297" t="str">
        <f>_xlfn.IFNA(VLOOKUP($E:$E,'1'!$A:$E,3,0),"")</f>
        <v/>
      </c>
      <c r="O2520" s="297" t="str">
        <f>_xlfn.IFNA(VLOOKUP($E:$E,'2'!$A:$E,3,0),"")</f>
        <v/>
      </c>
      <c r="P2520" s="297" t="str">
        <f>_xlfn.IFNA(VLOOKUP($E:$E,'3'!$A:$D,3,0),"")</f>
        <v/>
      </c>
      <c r="Q2520" s="297" t="str">
        <f>_xlfn.IFNA(VLOOKUP($E:$E,'4'!$A:$F,3,0),"")</f>
        <v/>
      </c>
      <c r="R2520" s="297" t="str">
        <f>_xlfn.IFNA(VLOOKUP($E:$E,'5'!$A:$F,3,0),"")</f>
        <v/>
      </c>
      <c r="S2520" s="297" t="str">
        <f>_xlfn.IFNA(VLOOKUP($E:$E,'6'!$A:$F,3,0),"")</f>
        <v/>
      </c>
      <c r="T2520" s="313">
        <v>1</v>
      </c>
      <c r="U2520" s="313">
        <v>6</v>
      </c>
      <c r="V2520" s="313">
        <v>60</v>
      </c>
      <c r="W2520" s="314">
        <v>0.28100000000000003</v>
      </c>
      <c r="X2520" s="315">
        <v>5.4761899999999995E-4</v>
      </c>
      <c r="Y2520" s="749">
        <v>420</v>
      </c>
      <c r="Z2520" s="282"/>
      <c r="AA2520" s="316" t="s">
        <v>10391</v>
      </c>
      <c r="AB2520" s="282" t="s">
        <v>9163</v>
      </c>
      <c r="AC2520" s="317" t="s">
        <v>2081</v>
      </c>
      <c r="AD2520" s="318" t="s">
        <v>481</v>
      </c>
      <c r="AE2520" s="319">
        <v>0</v>
      </c>
      <c r="AF2520" s="319" t="s">
        <v>11273</v>
      </c>
      <c r="AG2520" s="320">
        <v>5.85</v>
      </c>
      <c r="AH2520" s="321">
        <f t="shared" si="431"/>
        <v>0</v>
      </c>
      <c r="AI2520" s="287">
        <f>_xlfn.IFNA(VLOOKUP(AD:AD,грп!B:C,2,0),0)</f>
        <v>0</v>
      </c>
      <c r="AJ2520" s="607">
        <v>0</v>
      </c>
      <c r="AK2520" s="672" t="str">
        <f t="shared" si="423"/>
        <v xml:space="preserve"> </v>
      </c>
      <c r="AL2520" s="174"/>
      <c r="AM2520" s="4"/>
    </row>
    <row r="2521" spans="1:39" s="6" customFormat="1" ht="12" customHeight="1" x14ac:dyDescent="0.35">
      <c r="A2521" s="288"/>
      <c r="B2521" s="289"/>
      <c r="C2521" s="290" t="s">
        <v>555</v>
      </c>
      <c r="D2521" s="291" t="s">
        <v>2745</v>
      </c>
      <c r="E2521" s="292"/>
      <c r="F2521" s="293"/>
      <c r="G2521" s="293"/>
      <c r="H2521" s="294"/>
      <c r="I2521" s="294"/>
      <c r="J2521" s="282" t="s">
        <v>393</v>
      </c>
      <c r="K2521" s="282" t="str">
        <f t="shared" si="428"/>
        <v/>
      </c>
      <c r="L2521" s="295"/>
      <c r="M2521" s="296"/>
      <c r="N2521" s="297"/>
      <c r="O2521" s="297"/>
      <c r="P2521" s="297"/>
      <c r="Q2521" s="297" t="str">
        <f>_xlfn.IFNA(VLOOKUP($E:$E,'4'!$A:$F,3,0),"")</f>
        <v/>
      </c>
      <c r="R2521" s="297" t="str">
        <f>_xlfn.IFNA(VLOOKUP($E:$E,'5'!$A:$F,3,0),"")</f>
        <v/>
      </c>
      <c r="S2521" s="297"/>
      <c r="T2521" s="298"/>
      <c r="U2521" s="299"/>
      <c r="V2521" s="299"/>
      <c r="W2521" s="300"/>
      <c r="X2521" s="301"/>
      <c r="Y2521" s="749"/>
      <c r="Z2521" s="282"/>
      <c r="AA2521" s="280"/>
      <c r="AB2521" s="280"/>
      <c r="AC2521" s="302"/>
      <c r="AD2521" s="303" t="s">
        <v>2745</v>
      </c>
      <c r="AE2521" s="280"/>
      <c r="AF2521" s="329"/>
      <c r="AG2521" s="305"/>
      <c r="AH2521" s="306"/>
      <c r="AI2521" s="287">
        <f>_xlfn.IFNA(VLOOKUP(AD:AD,грп!B:C,2,0),0)</f>
        <v>0</v>
      </c>
      <c r="AJ2521" s="607">
        <v>0</v>
      </c>
      <c r="AK2521" s="672" t="str">
        <f t="shared" si="423"/>
        <v xml:space="preserve"> </v>
      </c>
      <c r="AL2521" s="174"/>
      <c r="AM2521" s="4"/>
    </row>
    <row r="2522" spans="1:39" s="6" customFormat="1" ht="12" customHeight="1" outlineLevel="1" x14ac:dyDescent="0.35">
      <c r="A2522" s="307" t="s">
        <v>339</v>
      </c>
      <c r="B2522" s="308" t="s">
        <v>7916</v>
      </c>
      <c r="C2522" s="290" t="s">
        <v>555</v>
      </c>
      <c r="D2522" s="310" t="s">
        <v>2919</v>
      </c>
      <c r="E2522" s="322" t="s">
        <v>1939</v>
      </c>
      <c r="F2522" s="293"/>
      <c r="G2522" s="293"/>
      <c r="H2522" s="294"/>
      <c r="I2522" s="294" t="str">
        <f>IFERROR(_xlfn.IFNA(VLOOKUP($D:$D,history!$I:$Y,3,0),VLOOKUP(E:E,history!$H:$Y,4,0)),"--")</f>
        <v>--</v>
      </c>
      <c r="J2522" s="282" t="s">
        <v>5946</v>
      </c>
      <c r="K2522" s="282" t="str">
        <f t="shared" si="428"/>
        <v/>
      </c>
      <c r="L2522" s="312">
        <f>IF($A$3="ИМ",ROUND($Y2522*(1-($L$6-$F$4))*(1-$F$3)*(1+$AG$2),2),ROUND($M2522*(1-($L$6-$F$4))*(1-$F$3)*(1+$AG$2),2))</f>
        <v>201.12</v>
      </c>
      <c r="M2522" s="312">
        <f>ROUND(IF($A$3="РЕГИОНЫ",AG2522*$AG$3*$AG$1,IF(AI2522=0,AG2522*$AG$3*$AG$1,AG2522*$AG$3*(1-5%)*$AG$1)),2)</f>
        <v>304.72000000000003</v>
      </c>
      <c r="N2522" s="297" t="str">
        <f>_xlfn.IFNA(VLOOKUP($E:$E,'1'!$A:$E,3,0),"")</f>
        <v/>
      </c>
      <c r="O2522" s="297" t="str">
        <f>_xlfn.IFNA(VLOOKUP($E:$E,'2'!$A:$E,3,0),"")</f>
        <v/>
      </c>
      <c r="P2522" s="297" t="str">
        <f>_xlfn.IFNA(VLOOKUP($E:$E,'3'!$A:$D,3,0),"")</f>
        <v/>
      </c>
      <c r="Q2522" s="297" t="str">
        <f>_xlfn.IFNA(VLOOKUP($E:$E,'4'!$A:$F,3,0),"")</f>
        <v/>
      </c>
      <c r="R2522" s="297" t="str">
        <f>_xlfn.IFNA(VLOOKUP($E:$E,'5'!$A:$F,3,0),"")</f>
        <v/>
      </c>
      <c r="S2522" s="297" t="str">
        <f>_xlfn.IFNA(VLOOKUP($E:$E,'6'!$A:$F,3,0),"")</f>
        <v/>
      </c>
      <c r="T2522" s="313">
        <v>1</v>
      </c>
      <c r="U2522" s="313">
        <v>6</v>
      </c>
      <c r="V2522" s="313">
        <v>60</v>
      </c>
      <c r="W2522" s="314">
        <v>0.17399999999999999</v>
      </c>
      <c r="X2522" s="315">
        <v>4.1111110000000001E-4</v>
      </c>
      <c r="Y2522" s="749">
        <v>270</v>
      </c>
      <c r="Z2522" s="282"/>
      <c r="AA2522" s="316" t="s">
        <v>10393</v>
      </c>
      <c r="AB2522" s="282" t="s">
        <v>9163</v>
      </c>
      <c r="AC2522" s="317" t="s">
        <v>2081</v>
      </c>
      <c r="AD2522" s="318" t="s">
        <v>2745</v>
      </c>
      <c r="AE2522" s="319">
        <v>0</v>
      </c>
      <c r="AF2522" s="319" t="s">
        <v>11273</v>
      </c>
      <c r="AG2522" s="320">
        <v>3.82</v>
      </c>
      <c r="AH2522" s="321">
        <f>IF($A$3="РЕГИОНЫ",ROUND($AG2522*(1-($L$6-$F$4))*(1-$F$3)*(1+$AG$2)*$AG$1,2),0)</f>
        <v>0</v>
      </c>
      <c r="AI2522" s="287">
        <f>_xlfn.IFNA(VLOOKUP(AD:AD,грп!B:C,2,0),0)</f>
        <v>0</v>
      </c>
      <c r="AJ2522" s="607">
        <v>0</v>
      </c>
      <c r="AK2522" s="672" t="str">
        <f t="shared" si="423"/>
        <v xml:space="preserve"> </v>
      </c>
      <c r="AL2522" s="174"/>
      <c r="AM2522" s="4"/>
    </row>
    <row r="2523" spans="1:39" s="4" customFormat="1" ht="12" customHeight="1" outlineLevel="1" x14ac:dyDescent="0.35">
      <c r="A2523" s="307" t="s">
        <v>339</v>
      </c>
      <c r="B2523" s="308" t="s">
        <v>7917</v>
      </c>
      <c r="C2523" s="290" t="s">
        <v>555</v>
      </c>
      <c r="D2523" s="310" t="s">
        <v>2920</v>
      </c>
      <c r="E2523" s="322" t="s">
        <v>1940</v>
      </c>
      <c r="F2523" s="293"/>
      <c r="G2523" s="293"/>
      <c r="H2523" s="294"/>
      <c r="I2523" s="294" t="str">
        <f>IFERROR(_xlfn.IFNA(VLOOKUP($D:$D,history!$I:$Y,3,0),VLOOKUP(E:E,history!$H:$Y,4,0)),"--")</f>
        <v>--</v>
      </c>
      <c r="J2523" s="282" t="s">
        <v>5946</v>
      </c>
      <c r="K2523" s="282" t="str">
        <f t="shared" si="428"/>
        <v/>
      </c>
      <c r="L2523" s="312">
        <f>IF($A$3="ИМ",ROUND($Y2523*(1-($L$6-$F$4))*(1-$F$3)*(1+$AG$2),2),ROUND($M2523*(1-($L$6-$F$4))*(1-$F$3)*(1+$AG$2),2))</f>
        <v>240.6</v>
      </c>
      <c r="M2523" s="312">
        <f>ROUND(IF($A$3="РЕГИОНЫ",AG2523*$AG$3*$AG$1,IF(AI2523=0,AG2523*$AG$3*$AG$1,AG2523*$AG$3*(1-5%)*$AG$1)),2)</f>
        <v>364.55</v>
      </c>
      <c r="N2523" s="297" t="str">
        <f>_xlfn.IFNA(VLOOKUP($E:$E,'1'!$A:$E,3,0),"")</f>
        <v/>
      </c>
      <c r="O2523" s="297" t="str">
        <f>_xlfn.IFNA(VLOOKUP($E:$E,'2'!$A:$E,3,0),"")</f>
        <v/>
      </c>
      <c r="P2523" s="297" t="str">
        <f>_xlfn.IFNA(VLOOKUP($E:$E,'3'!$A:$D,3,0),"")</f>
        <v/>
      </c>
      <c r="Q2523" s="297" t="str">
        <f>_xlfn.IFNA(VLOOKUP($E:$E,'4'!$A:$F,3,0),"")</f>
        <v/>
      </c>
      <c r="R2523" s="297" t="str">
        <f>_xlfn.IFNA(VLOOKUP($E:$E,'5'!$A:$F,3,0),"")</f>
        <v/>
      </c>
      <c r="S2523" s="297" t="str">
        <f>_xlfn.IFNA(VLOOKUP($E:$E,'6'!$A:$F,3,0),"")</f>
        <v/>
      </c>
      <c r="T2523" s="313">
        <v>1</v>
      </c>
      <c r="U2523" s="313">
        <v>6</v>
      </c>
      <c r="V2523" s="313">
        <v>60</v>
      </c>
      <c r="W2523" s="314">
        <v>0.25</v>
      </c>
      <c r="X2523" s="315">
        <v>7.2000000000000005E-4</v>
      </c>
      <c r="Y2523" s="749">
        <v>330</v>
      </c>
      <c r="Z2523" s="282"/>
      <c r="AA2523" s="316" t="s">
        <v>10390</v>
      </c>
      <c r="AB2523" s="282" t="s">
        <v>9163</v>
      </c>
      <c r="AC2523" s="317" t="s">
        <v>2081</v>
      </c>
      <c r="AD2523" s="318" t="s">
        <v>2745</v>
      </c>
      <c r="AE2523" s="319">
        <v>0</v>
      </c>
      <c r="AF2523" s="319" t="s">
        <v>11273</v>
      </c>
      <c r="AG2523" s="320">
        <v>4.57</v>
      </c>
      <c r="AH2523" s="321">
        <f>IF($A$3="РЕГИОНЫ",ROUND($AG2523*(1-($L$6-$F$4))*(1-$F$3)*(1+$AG$2)*$AG$1,2),0)</f>
        <v>0</v>
      </c>
      <c r="AI2523" s="287">
        <f>_xlfn.IFNA(VLOOKUP(AD:AD,грп!B:C,2,0),0)</f>
        <v>0</v>
      </c>
      <c r="AJ2523" s="607">
        <v>0</v>
      </c>
      <c r="AK2523" s="672" t="str">
        <f t="shared" si="423"/>
        <v xml:space="preserve"> </v>
      </c>
      <c r="AL2523" s="174"/>
    </row>
    <row r="2524" spans="1:39" s="6" customFormat="1" ht="12" customHeight="1" x14ac:dyDescent="0.35">
      <c r="A2524" s="288"/>
      <c r="B2524" s="289"/>
      <c r="C2524" s="290" t="s">
        <v>555</v>
      </c>
      <c r="D2524" s="291" t="s">
        <v>2745</v>
      </c>
      <c r="E2524" s="292"/>
      <c r="F2524" s="293"/>
      <c r="G2524" s="293"/>
      <c r="H2524" s="294"/>
      <c r="I2524" s="294"/>
      <c r="J2524" s="282" t="s">
        <v>393</v>
      </c>
      <c r="K2524" s="282" t="str">
        <f t="shared" si="428"/>
        <v/>
      </c>
      <c r="L2524" s="295"/>
      <c r="M2524" s="296"/>
      <c r="N2524" s="297"/>
      <c r="O2524" s="297"/>
      <c r="P2524" s="297"/>
      <c r="Q2524" s="297" t="str">
        <f>_xlfn.IFNA(VLOOKUP($E:$E,'4'!$A:$F,3,0),"")</f>
        <v/>
      </c>
      <c r="R2524" s="297" t="str">
        <f>_xlfn.IFNA(VLOOKUP($E:$E,'5'!$A:$F,3,0),"")</f>
        <v/>
      </c>
      <c r="S2524" s="297"/>
      <c r="T2524" s="298"/>
      <c r="U2524" s="299"/>
      <c r="V2524" s="299"/>
      <c r="W2524" s="300"/>
      <c r="X2524" s="301"/>
      <c r="Y2524" s="749"/>
      <c r="Z2524" s="282"/>
      <c r="AA2524" s="280"/>
      <c r="AB2524" s="280"/>
      <c r="AC2524" s="302"/>
      <c r="AD2524" s="303" t="s">
        <v>2745</v>
      </c>
      <c r="AE2524" s="280"/>
      <c r="AF2524" s="329"/>
      <c r="AG2524" s="305"/>
      <c r="AH2524" s="306"/>
      <c r="AI2524" s="287">
        <f>_xlfn.IFNA(VLOOKUP(AD:AD,грп!B:C,2,0),0)</f>
        <v>0</v>
      </c>
      <c r="AJ2524" s="607">
        <v>0</v>
      </c>
      <c r="AK2524" s="672" t="str">
        <f t="shared" si="423"/>
        <v xml:space="preserve"> </v>
      </c>
      <c r="AL2524" s="174"/>
      <c r="AM2524" s="4"/>
    </row>
    <row r="2525" spans="1:39" s="4" customFormat="1" ht="12" customHeight="1" outlineLevel="1" x14ac:dyDescent="0.35">
      <c r="A2525" s="307" t="s">
        <v>10402</v>
      </c>
      <c r="B2525" s="308" t="s">
        <v>7918</v>
      </c>
      <c r="C2525" s="290" t="s">
        <v>555</v>
      </c>
      <c r="D2525" s="310" t="s">
        <v>3149</v>
      </c>
      <c r="E2525" s="342" t="s">
        <v>184</v>
      </c>
      <c r="F2525" s="293"/>
      <c r="G2525" s="293"/>
      <c r="H2525" s="294">
        <v>15</v>
      </c>
      <c r="I2525" s="294" t="str">
        <f>IFERROR(_xlfn.IFNA(VLOOKUP($D:$D,history!$I:$Y,3,0),VLOOKUP(E:E,history!$H:$Y,4,0)),"--")</f>
        <v>V</v>
      </c>
      <c r="J2525" s="282" t="s">
        <v>9870</v>
      </c>
      <c r="K2525" s="282" t="str">
        <f t="shared" si="428"/>
        <v/>
      </c>
      <c r="L2525" s="312">
        <f>IF($A$3="ИМ",ROUND($Y2525*(1-($L$6-$F$4))*(1-$F$3)*(1+$AG$2),2),ROUND($M2525*(1-($L$6-$F$4))*(1-$F$3)*(1+$AG$2),2))</f>
        <v>271.14</v>
      </c>
      <c r="M2525" s="312">
        <f>ROUND(IF($A$3="РЕГИОНЫ",AG2525*$AG$3*$AG$1,IF(AI2525=0,AG2525*$AG$3*$AG$1,AG2525*$AG$3*(1-5%)*$AG$1)),2)</f>
        <v>410.82</v>
      </c>
      <c r="N2525" s="297" t="str">
        <f>_xlfn.IFNA(VLOOKUP($E:$E,'1'!$A:$E,3,0),"")</f>
        <v/>
      </c>
      <c r="O2525" s="297" t="str">
        <f>_xlfn.IFNA(VLOOKUP($E:$E,'2'!$A:$E,3,0),"")</f>
        <v/>
      </c>
      <c r="P2525" s="297" t="str">
        <f>_xlfn.IFNA(VLOOKUP($E:$E,'3'!$A:$D,3,0),"")</f>
        <v/>
      </c>
      <c r="Q2525" s="297" t="str">
        <f>_xlfn.IFNA(VLOOKUP($E:$E,'4'!$A:$F,3,0),"")</f>
        <v/>
      </c>
      <c r="R2525" s="297" t="str">
        <f>_xlfn.IFNA(VLOOKUP($E:$E,'5'!$A:$F,3,0),"")</f>
        <v/>
      </c>
      <c r="S2525" s="297" t="str">
        <f>_xlfn.IFNA(VLOOKUP($E:$E,'6'!$A:$F,3,0),"")</f>
        <v/>
      </c>
      <c r="T2525" s="313">
        <v>1</v>
      </c>
      <c r="U2525" s="313">
        <v>6</v>
      </c>
      <c r="V2525" s="313">
        <v>60</v>
      </c>
      <c r="W2525" s="314">
        <v>0.16800000000000001</v>
      </c>
      <c r="X2525" s="315">
        <v>3.6274510000000002E-4</v>
      </c>
      <c r="Y2525" s="749">
        <v>390</v>
      </c>
      <c r="Z2525" s="282"/>
      <c r="AA2525" s="316" t="s">
        <v>10390</v>
      </c>
      <c r="AB2525" s="282" t="s">
        <v>9163</v>
      </c>
      <c r="AC2525" s="317" t="s">
        <v>2081</v>
      </c>
      <c r="AD2525" s="318" t="s">
        <v>2745</v>
      </c>
      <c r="AE2525" s="319">
        <v>0</v>
      </c>
      <c r="AF2525" s="319" t="s">
        <v>11287</v>
      </c>
      <c r="AG2525" s="320">
        <v>5.15</v>
      </c>
      <c r="AH2525" s="321">
        <f>IF($A$3="РЕГИОНЫ",ROUND($AG2525*(1-($L$6-$F$4))*(1-$F$3)*(1+$AG$2)*$AG$1,2),0)</f>
        <v>0</v>
      </c>
      <c r="AI2525" s="287">
        <f>_xlfn.IFNA(VLOOKUP(AD:AD,грп!B:C,2,0),0)</f>
        <v>0</v>
      </c>
      <c r="AJ2525" s="607">
        <v>45</v>
      </c>
      <c r="AK2525" s="672" t="str">
        <f t="shared" si="423"/>
        <v xml:space="preserve"> </v>
      </c>
      <c r="AL2525" s="174"/>
    </row>
    <row r="2526" spans="1:39" s="4" customFormat="1" ht="12" customHeight="1" outlineLevel="1" x14ac:dyDescent="0.35">
      <c r="A2526" s="307" t="s">
        <v>10402</v>
      </c>
      <c r="B2526" s="308" t="s">
        <v>7919</v>
      </c>
      <c r="C2526" s="290" t="s">
        <v>555</v>
      </c>
      <c r="D2526" s="310" t="s">
        <v>1544</v>
      </c>
      <c r="E2526" s="322" t="s">
        <v>95</v>
      </c>
      <c r="F2526" s="293"/>
      <c r="G2526" s="293"/>
      <c r="H2526" s="294">
        <v>3</v>
      </c>
      <c r="I2526" s="294" t="str">
        <f>IFERROR(_xlfn.IFNA(VLOOKUP($D:$D,history!$I:$Y,3,0),VLOOKUP(E:E,history!$H:$Y,4,0)),"--")</f>
        <v>--</v>
      </c>
      <c r="J2526" s="282" t="s">
        <v>5946</v>
      </c>
      <c r="K2526" s="282" t="str">
        <f t="shared" si="428"/>
        <v/>
      </c>
      <c r="L2526" s="312">
        <f>IF($A$3="ИМ",ROUND($Y2526*(1-($L$6-$F$4))*(1-$F$3)*(1+$AG$2),2),ROUND($M2526*(1-($L$6-$F$4))*(1-$F$3)*(1+$AG$2),2))</f>
        <v>311.68</v>
      </c>
      <c r="M2526" s="312">
        <f>ROUND(IF($A$3="РЕГИОНЫ",AG2526*$AG$3*$AG$1,IF(AI2526=0,AG2526*$AG$3*$AG$1,AG2526*$AG$3*(1-5%)*$AG$1)),2)</f>
        <v>472.24</v>
      </c>
      <c r="N2526" s="297" t="str">
        <f>_xlfn.IFNA(VLOOKUP($E:$E,'1'!$A:$E,3,0),"")</f>
        <v/>
      </c>
      <c r="O2526" s="297" t="str">
        <f>_xlfn.IFNA(VLOOKUP($E:$E,'2'!$A:$E,3,0),"")</f>
        <v/>
      </c>
      <c r="P2526" s="297" t="str">
        <f>_xlfn.IFNA(VLOOKUP($E:$E,'3'!$A:$D,3,0),"")</f>
        <v/>
      </c>
      <c r="Q2526" s="297" t="str">
        <f>_xlfn.IFNA(VLOOKUP($E:$E,'4'!$A:$F,3,0),"")</f>
        <v/>
      </c>
      <c r="R2526" s="297" t="str">
        <f>_xlfn.IFNA(VLOOKUP($E:$E,'5'!$A:$F,3,0),"")</f>
        <v/>
      </c>
      <c r="S2526" s="297" t="str">
        <f>_xlfn.IFNA(VLOOKUP($E:$E,'6'!$A:$F,3,0),"")</f>
        <v/>
      </c>
      <c r="T2526" s="313">
        <v>1</v>
      </c>
      <c r="U2526" s="313">
        <v>6</v>
      </c>
      <c r="V2526" s="313">
        <v>60</v>
      </c>
      <c r="W2526" s="314">
        <v>0.214</v>
      </c>
      <c r="X2526" s="315">
        <v>4.6666669999999999E-4</v>
      </c>
      <c r="Y2526" s="749">
        <v>450</v>
      </c>
      <c r="Z2526" s="282"/>
      <c r="AA2526" s="316" t="s">
        <v>10390</v>
      </c>
      <c r="AB2526" s="282" t="s">
        <v>9163</v>
      </c>
      <c r="AC2526" s="317" t="s">
        <v>2081</v>
      </c>
      <c r="AD2526" s="318" t="s">
        <v>11811</v>
      </c>
      <c r="AE2526" s="319">
        <v>0</v>
      </c>
      <c r="AF2526" s="319" t="s">
        <v>11273</v>
      </c>
      <c r="AG2526" s="320">
        <v>5.92</v>
      </c>
      <c r="AH2526" s="321">
        <f>IF($A$3="РЕГИОНЫ",ROUND($AG2526*(1-($L$6-$F$4))*(1-$F$3)*(1+$AG$2)*$AG$1,2),0)</f>
        <v>0</v>
      </c>
      <c r="AI2526" s="287">
        <f>_xlfn.IFNA(VLOOKUP(AD:AD,грп!B:C,2,0),0)</f>
        <v>0</v>
      </c>
      <c r="AJ2526" s="607">
        <v>0</v>
      </c>
      <c r="AK2526" s="672" t="str">
        <f t="shared" si="423"/>
        <v xml:space="preserve"> </v>
      </c>
      <c r="AL2526" s="174"/>
    </row>
    <row r="2527" spans="1:39" s="6" customFormat="1" ht="12" customHeight="1" outlineLevel="1" x14ac:dyDescent="0.35">
      <c r="A2527" s="307" t="s">
        <v>10402</v>
      </c>
      <c r="B2527" s="308" t="s">
        <v>7920</v>
      </c>
      <c r="C2527" s="290" t="s">
        <v>555</v>
      </c>
      <c r="D2527" s="310" t="s">
        <v>3232</v>
      </c>
      <c r="E2527" s="342" t="s">
        <v>69</v>
      </c>
      <c r="F2527" s="293"/>
      <c r="G2527" s="293"/>
      <c r="H2527" s="294">
        <v>47</v>
      </c>
      <c r="I2527" s="294" t="str">
        <f>IFERROR(_xlfn.IFNA(VLOOKUP($D:$D,history!$I:$Y,3,0),VLOOKUP(E:E,history!$H:$Y,4,0)),"--")</f>
        <v>--</v>
      </c>
      <c r="J2527" s="282" t="s">
        <v>9868</v>
      </c>
      <c r="K2527" s="282" t="str">
        <f t="shared" si="428"/>
        <v/>
      </c>
      <c r="L2527" s="312">
        <f>IF($A$3="ИМ",ROUND($Y2527*(1-($L$6-$F$4))*(1-$F$3)*(1+$AG$2),2),ROUND($M2527*(1-($L$6-$F$4))*(1-$F$3)*(1+$AG$2),2))</f>
        <v>191.12</v>
      </c>
      <c r="M2527" s="312">
        <f>ROUND(IF($A$3="РЕГИОНЫ",AG2527*$AG$3*$AG$1,IF(AI2527=0,AG2527*$AG$3*$AG$1,AG2527*$AG$3*(1-5%)*$AG$1)),2)</f>
        <v>289.57</v>
      </c>
      <c r="N2527" s="297" t="str">
        <f>_xlfn.IFNA(VLOOKUP($E:$E,'1'!$A:$E,3,0),"")</f>
        <v/>
      </c>
      <c r="O2527" s="297" t="str">
        <f>_xlfn.IFNA(VLOOKUP($E:$E,'2'!$A:$E,3,0),"")</f>
        <v/>
      </c>
      <c r="P2527" s="297" t="str">
        <f>_xlfn.IFNA(VLOOKUP($E:$E,'3'!$A:$D,3,0),"")</f>
        <v/>
      </c>
      <c r="Q2527" s="297" t="str">
        <f>_xlfn.IFNA(VLOOKUP($E:$E,'4'!$A:$F,3,0),"")</f>
        <v/>
      </c>
      <c r="R2527" s="297" t="str">
        <f>_xlfn.IFNA(VLOOKUP($E:$E,'5'!$A:$F,3,0),"")</f>
        <v/>
      </c>
      <c r="S2527" s="297" t="str">
        <f>_xlfn.IFNA(VLOOKUP($E:$E,'6'!$A:$F,3,0),"")</f>
        <v/>
      </c>
      <c r="T2527" s="313">
        <v>1</v>
      </c>
      <c r="U2527" s="313">
        <v>6</v>
      </c>
      <c r="V2527" s="313">
        <v>60</v>
      </c>
      <c r="W2527" s="314">
        <v>0.1</v>
      </c>
      <c r="X2527" s="315">
        <v>2.6262630000000001E-4</v>
      </c>
      <c r="Y2527" s="749">
        <v>280</v>
      </c>
      <c r="Z2527" s="282"/>
      <c r="AA2527" s="316" t="s">
        <v>10390</v>
      </c>
      <c r="AB2527" s="282" t="s">
        <v>9163</v>
      </c>
      <c r="AC2527" s="317" t="s">
        <v>2081</v>
      </c>
      <c r="AD2527" s="318" t="s">
        <v>2744</v>
      </c>
      <c r="AE2527" s="319">
        <v>0</v>
      </c>
      <c r="AF2527" s="319" t="s">
        <v>11812</v>
      </c>
      <c r="AG2527" s="320">
        <v>3.63</v>
      </c>
      <c r="AH2527" s="321">
        <f>IF($A$3="РЕГИОНЫ",ROUND($AG2527*(1-($L$6-$F$4))*(1-$F$3)*(1+$AG$2)*$AG$1,2),0)</f>
        <v>0</v>
      </c>
      <c r="AI2527" s="287">
        <f>_xlfn.IFNA(VLOOKUP(AD:AD,грп!B:C,2,0),0)</f>
        <v>0</v>
      </c>
      <c r="AJ2527" s="607">
        <v>41</v>
      </c>
      <c r="AK2527" s="672" t="str">
        <f t="shared" si="423"/>
        <v xml:space="preserve"> </v>
      </c>
      <c r="AL2527" s="174"/>
      <c r="AM2527" s="4"/>
    </row>
    <row r="2528" spans="1:39" s="6" customFormat="1" ht="12" customHeight="1" outlineLevel="1" x14ac:dyDescent="0.35">
      <c r="A2528" s="307" t="s">
        <v>10402</v>
      </c>
      <c r="B2528" s="308" t="s">
        <v>7921</v>
      </c>
      <c r="C2528" s="290" t="s">
        <v>555</v>
      </c>
      <c r="D2528" s="310" t="s">
        <v>3233</v>
      </c>
      <c r="E2528" s="342" t="s">
        <v>73</v>
      </c>
      <c r="F2528" s="293"/>
      <c r="G2528" s="293"/>
      <c r="H2528" s="294">
        <v>60</v>
      </c>
      <c r="I2528" s="294" t="str">
        <f>IFERROR(_xlfn.IFNA(VLOOKUP($D:$D,history!$I:$Y,3,0),VLOOKUP(E:E,history!$H:$Y,4,0)),"--")</f>
        <v>V</v>
      </c>
      <c r="J2528" s="282" t="s">
        <v>9870</v>
      </c>
      <c r="K2528" s="282" t="str">
        <f t="shared" si="428"/>
        <v/>
      </c>
      <c r="L2528" s="312">
        <f>IF($A$3="ИМ",ROUND($Y2528*(1-($L$6-$F$4))*(1-$F$3)*(1+$AG$2),2),ROUND($M2528*(1-($L$6-$F$4))*(1-$F$3)*(1+$AG$2),2))</f>
        <v>191.12</v>
      </c>
      <c r="M2528" s="312">
        <f>ROUND(IF($A$3="РЕГИОНЫ",AG2528*$AG$3*$AG$1,IF(AI2528=0,AG2528*$AG$3*$AG$1,AG2528*$AG$3*(1-5%)*$AG$1)),2)</f>
        <v>289.57</v>
      </c>
      <c r="N2528" s="297" t="str">
        <f>_xlfn.IFNA(VLOOKUP($E:$E,'1'!$A:$E,3,0),"")</f>
        <v/>
      </c>
      <c r="O2528" s="297" t="str">
        <f>_xlfn.IFNA(VLOOKUP($E:$E,'2'!$A:$E,3,0),"")</f>
        <v/>
      </c>
      <c r="P2528" s="297" t="str">
        <f>_xlfn.IFNA(VLOOKUP($E:$E,'3'!$A:$D,3,0),"")</f>
        <v/>
      </c>
      <c r="Q2528" s="297" t="str">
        <f>_xlfn.IFNA(VLOOKUP($E:$E,'4'!$A:$F,3,0),"")</f>
        <v/>
      </c>
      <c r="R2528" s="297" t="str">
        <f>_xlfn.IFNA(VLOOKUP($E:$E,'5'!$A:$F,3,0),"")</f>
        <v/>
      </c>
      <c r="S2528" s="297" t="str">
        <f>_xlfn.IFNA(VLOOKUP($E:$E,'6'!$A:$F,3,0),"")</f>
        <v/>
      </c>
      <c r="T2528" s="313">
        <v>1</v>
      </c>
      <c r="U2528" s="313">
        <v>6</v>
      </c>
      <c r="V2528" s="313">
        <v>60</v>
      </c>
      <c r="W2528" s="314">
        <v>0.1</v>
      </c>
      <c r="X2528" s="315">
        <v>2.6333329999999997E-4</v>
      </c>
      <c r="Y2528" s="749">
        <v>280</v>
      </c>
      <c r="Z2528" s="282"/>
      <c r="AA2528" s="316" t="s">
        <v>10390</v>
      </c>
      <c r="AB2528" s="282" t="s">
        <v>9163</v>
      </c>
      <c r="AC2528" s="317" t="s">
        <v>2081</v>
      </c>
      <c r="AD2528" s="318" t="s">
        <v>2744</v>
      </c>
      <c r="AE2528" s="319">
        <v>0</v>
      </c>
      <c r="AF2528" s="319" t="s">
        <v>11812</v>
      </c>
      <c r="AG2528" s="320">
        <v>3.63</v>
      </c>
      <c r="AH2528" s="321">
        <f>IF($A$3="РЕГИОНЫ",ROUND($AG2528*(1-($L$6-$F$4))*(1-$F$3)*(1+$AG$2)*$AG$1,2),0)</f>
        <v>0</v>
      </c>
      <c r="AI2528" s="287">
        <f>_xlfn.IFNA(VLOOKUP(AD:AD,грп!B:C,2,0),0)</f>
        <v>0</v>
      </c>
      <c r="AJ2528" s="607">
        <v>0</v>
      </c>
      <c r="AK2528" s="672" t="str">
        <f t="shared" si="423"/>
        <v xml:space="preserve"> </v>
      </c>
      <c r="AL2528" s="174"/>
      <c r="AM2528" s="4"/>
    </row>
    <row r="2529" spans="1:39" s="4" customFormat="1" ht="12" customHeight="1" x14ac:dyDescent="0.35">
      <c r="A2529" s="288"/>
      <c r="B2529" s="289"/>
      <c r="C2529" s="290" t="s">
        <v>555</v>
      </c>
      <c r="D2529" s="291" t="s">
        <v>2744</v>
      </c>
      <c r="E2529" s="292"/>
      <c r="F2529" s="293"/>
      <c r="G2529" s="293"/>
      <c r="H2529" s="294"/>
      <c r="I2529" s="294"/>
      <c r="J2529" s="282" t="s">
        <v>393</v>
      </c>
      <c r="K2529" s="282" t="str">
        <f t="shared" si="428"/>
        <v/>
      </c>
      <c r="L2529" s="295"/>
      <c r="M2529" s="296"/>
      <c r="N2529" s="297"/>
      <c r="O2529" s="297"/>
      <c r="P2529" s="297"/>
      <c r="Q2529" s="297" t="str">
        <f>_xlfn.IFNA(VLOOKUP($E:$E,'4'!$A:$F,3,0),"")</f>
        <v/>
      </c>
      <c r="R2529" s="297" t="str">
        <f>_xlfn.IFNA(VLOOKUP($E:$E,'5'!$A:$F,3,0),"")</f>
        <v/>
      </c>
      <c r="S2529" s="297"/>
      <c r="T2529" s="298"/>
      <c r="U2529" s="299"/>
      <c r="V2529" s="299"/>
      <c r="W2529" s="300"/>
      <c r="X2529" s="301"/>
      <c r="Y2529" s="749"/>
      <c r="Z2529" s="282"/>
      <c r="AA2529" s="280"/>
      <c r="AB2529" s="280"/>
      <c r="AC2529" s="302"/>
      <c r="AD2529" s="303" t="s">
        <v>2744</v>
      </c>
      <c r="AE2529" s="280"/>
      <c r="AF2529" s="329"/>
      <c r="AG2529" s="305"/>
      <c r="AH2529" s="306"/>
      <c r="AI2529" s="287">
        <f>_xlfn.IFNA(VLOOKUP(AD:AD,грп!B:C,2,0),0)</f>
        <v>0</v>
      </c>
      <c r="AJ2529" s="607">
        <v>0</v>
      </c>
      <c r="AK2529" s="672" t="str">
        <f t="shared" si="423"/>
        <v xml:space="preserve"> </v>
      </c>
      <c r="AL2529" s="174"/>
    </row>
    <row r="2530" spans="1:39" s="4" customFormat="1" ht="12" customHeight="1" outlineLevel="1" x14ac:dyDescent="0.35">
      <c r="A2530" s="307" t="s">
        <v>10402</v>
      </c>
      <c r="B2530" s="308" t="s">
        <v>7922</v>
      </c>
      <c r="C2530" s="290" t="s">
        <v>555</v>
      </c>
      <c r="D2530" s="310" t="s">
        <v>3069</v>
      </c>
      <c r="E2530" s="342" t="s">
        <v>72</v>
      </c>
      <c r="F2530" s="293"/>
      <c r="G2530" s="293"/>
      <c r="H2530" s="294"/>
      <c r="I2530" s="294" t="str">
        <f>IFERROR(_xlfn.IFNA(VLOOKUP($D:$D,history!$I:$Y,3,0),VLOOKUP(E:E,history!$H:$Y,4,0)),"--")</f>
        <v>--</v>
      </c>
      <c r="J2530" s="282" t="s">
        <v>5946</v>
      </c>
      <c r="K2530" s="282" t="str">
        <f t="shared" si="428"/>
        <v/>
      </c>
      <c r="L2530" s="312">
        <f>IF($A$3="ИМ",ROUND($Y2530*(1-($L$6-$F$4))*(1-$F$3)*(1+$AG$2),2),ROUND($M2530*(1-($L$6-$F$4))*(1-$F$3)*(1+$AG$2),2))</f>
        <v>191.12</v>
      </c>
      <c r="M2530" s="312">
        <f>ROUND(IF($A$3="РЕГИОНЫ",AG2530*$AG$3*$AG$1,IF(AI2530=0,AG2530*$AG$3*$AG$1,AG2530*$AG$3*(1-5%)*$AG$1)),2)</f>
        <v>289.57</v>
      </c>
      <c r="N2530" s="297" t="str">
        <f>_xlfn.IFNA(VLOOKUP($E:$E,'1'!$A:$E,3,0),"")</f>
        <v/>
      </c>
      <c r="O2530" s="297" t="str">
        <f>_xlfn.IFNA(VLOOKUP($E:$E,'2'!$A:$E,3,0),"")</f>
        <v/>
      </c>
      <c r="P2530" s="297" t="str">
        <f>_xlfn.IFNA(VLOOKUP($E:$E,'3'!$A:$D,3,0),"")</f>
        <v/>
      </c>
      <c r="Q2530" s="297" t="str">
        <f>_xlfn.IFNA(VLOOKUP($E:$E,'4'!$A:$F,3,0),"")</f>
        <v/>
      </c>
      <c r="R2530" s="297" t="str">
        <f>_xlfn.IFNA(VLOOKUP($E:$E,'5'!$A:$F,3,0),"")</f>
        <v/>
      </c>
      <c r="S2530" s="297" t="str">
        <f>_xlfn.IFNA(VLOOKUP($E:$E,'6'!$A:$F,3,0),"")</f>
        <v/>
      </c>
      <c r="T2530" s="313">
        <v>1</v>
      </c>
      <c r="U2530" s="313">
        <v>6</v>
      </c>
      <c r="V2530" s="313">
        <v>60</v>
      </c>
      <c r="W2530" s="314">
        <v>7.4999999999999997E-2</v>
      </c>
      <c r="X2530" s="315">
        <v>2.4019610000000001E-4</v>
      </c>
      <c r="Y2530" s="749">
        <v>280</v>
      </c>
      <c r="Z2530" s="282"/>
      <c r="AA2530" s="316" t="s">
        <v>10391</v>
      </c>
      <c r="AB2530" s="282" t="s">
        <v>9163</v>
      </c>
      <c r="AC2530" s="317" t="s">
        <v>2081</v>
      </c>
      <c r="AD2530" s="318" t="s">
        <v>2744</v>
      </c>
      <c r="AE2530" s="319">
        <v>0</v>
      </c>
      <c r="AF2530" s="319" t="s">
        <v>11812</v>
      </c>
      <c r="AG2530" s="320">
        <v>3.63</v>
      </c>
      <c r="AH2530" s="321">
        <f>IF($A$3="РЕГИОНЫ",ROUND($AG2530*(1-($L$6-$F$4))*(1-$F$3)*(1+$AG$2)*$AG$1,2),0)</f>
        <v>0</v>
      </c>
      <c r="AI2530" s="287">
        <f>_xlfn.IFNA(VLOOKUP(AD:AD,грп!B:C,2,0),0)</f>
        <v>0</v>
      </c>
      <c r="AJ2530" s="607">
        <v>0</v>
      </c>
      <c r="AK2530" s="672" t="str">
        <f t="shared" si="423"/>
        <v xml:space="preserve"> </v>
      </c>
      <c r="AL2530" s="174"/>
    </row>
    <row r="2531" spans="1:39" s="6" customFormat="1" ht="12" customHeight="1" outlineLevel="1" x14ac:dyDescent="0.35">
      <c r="A2531" s="307" t="s">
        <v>10402</v>
      </c>
      <c r="B2531" s="308" t="s">
        <v>7923</v>
      </c>
      <c r="C2531" s="323"/>
      <c r="D2531" s="310" t="s">
        <v>3066</v>
      </c>
      <c r="E2531" s="342" t="s">
        <v>1514</v>
      </c>
      <c r="F2531" s="293"/>
      <c r="G2531" s="293"/>
      <c r="H2531" s="294">
        <v>36</v>
      </c>
      <c r="I2531" s="294" t="str">
        <f>IFERROR(_xlfn.IFNA(VLOOKUP($D:$D,history!$I:$Y,3,0),VLOOKUP(E:E,history!$H:$Y,4,0)),"--")</f>
        <v>V</v>
      </c>
      <c r="J2531" s="282" t="s">
        <v>9870</v>
      </c>
      <c r="K2531" s="282" t="str">
        <f t="shared" si="428"/>
        <v/>
      </c>
      <c r="L2531" s="312">
        <f>IF($A$3="ИМ",ROUND($Y2531*(1-($L$6-$F$4))*(1-$F$3)*(1+$AG$2),2),ROUND($M2531*(1-($L$6-$F$4))*(1-$F$3)*(1+$AG$2),2))</f>
        <v>191.12</v>
      </c>
      <c r="M2531" s="312">
        <f>ROUND(IF($A$3="РЕГИОНЫ",AG2531*$AG$3*$AG$1,IF(AI2531=0,AG2531*$AG$3*$AG$1,AG2531*$AG$3*(1-5%)*$AG$1)),2)</f>
        <v>289.57</v>
      </c>
      <c r="N2531" s="297" t="str">
        <f>_xlfn.IFNA(VLOOKUP($E:$E,'1'!$A:$E,3,0),"")</f>
        <v/>
      </c>
      <c r="O2531" s="297" t="str">
        <f>_xlfn.IFNA(VLOOKUP($E:$E,'2'!$A:$E,3,0),"")</f>
        <v/>
      </c>
      <c r="P2531" s="297" t="str">
        <f>_xlfn.IFNA(VLOOKUP($E:$E,'3'!$A:$D,3,0),"")</f>
        <v/>
      </c>
      <c r="Q2531" s="297" t="str">
        <f>_xlfn.IFNA(VLOOKUP($E:$E,'4'!$A:$F,3,0),"")</f>
        <v/>
      </c>
      <c r="R2531" s="297" t="str">
        <f>_xlfn.IFNA(VLOOKUP($E:$E,'5'!$A:$F,3,0),"")</f>
        <v/>
      </c>
      <c r="S2531" s="297" t="str">
        <f>_xlfn.IFNA(VLOOKUP($E:$E,'6'!$A:$F,3,0),"")</f>
        <v/>
      </c>
      <c r="T2531" s="313">
        <v>1</v>
      </c>
      <c r="U2531" s="313">
        <v>10</v>
      </c>
      <c r="V2531" s="313">
        <v>60</v>
      </c>
      <c r="W2531" s="314">
        <v>0.183</v>
      </c>
      <c r="X2531" s="315">
        <v>3.8383839999999998E-4</v>
      </c>
      <c r="Y2531" s="749">
        <v>280</v>
      </c>
      <c r="Z2531" s="282"/>
      <c r="AA2531" s="316" t="s">
        <v>10390</v>
      </c>
      <c r="AB2531" s="282" t="s">
        <v>9163</v>
      </c>
      <c r="AC2531" s="317" t="s">
        <v>2081</v>
      </c>
      <c r="AD2531" s="318" t="s">
        <v>2744</v>
      </c>
      <c r="AE2531" s="319">
        <v>0</v>
      </c>
      <c r="AF2531" s="319" t="s">
        <v>11282</v>
      </c>
      <c r="AG2531" s="320">
        <v>3.63</v>
      </c>
      <c r="AH2531" s="321">
        <f>IF($A$3="РЕГИОНЫ",ROUND($AG2531*(1-($L$6-$F$4))*(1-$F$3)*(1+$AG$2)*$AG$1,2),0)</f>
        <v>0</v>
      </c>
      <c r="AI2531" s="287">
        <f>_xlfn.IFNA(VLOOKUP(AD:AD,грп!B:C,2,0),0)</f>
        <v>0</v>
      </c>
      <c r="AJ2531" s="607">
        <v>63</v>
      </c>
      <c r="AK2531" s="672">
        <f t="shared" si="423"/>
        <v>0</v>
      </c>
      <c r="AL2531" s="174"/>
      <c r="AM2531" s="4"/>
    </row>
    <row r="2532" spans="1:39" s="6" customFormat="1" ht="12" customHeight="1" outlineLevel="1" x14ac:dyDescent="0.35">
      <c r="A2532" s="307" t="s">
        <v>10402</v>
      </c>
      <c r="B2532" s="308" t="s">
        <v>7924</v>
      </c>
      <c r="C2532" s="323"/>
      <c r="D2532" s="310" t="s">
        <v>3068</v>
      </c>
      <c r="E2532" s="322" t="s">
        <v>70</v>
      </c>
      <c r="F2532" s="293"/>
      <c r="G2532" s="293"/>
      <c r="H2532" s="294">
        <v>24</v>
      </c>
      <c r="I2532" s="294" t="str">
        <f>IFERROR(_xlfn.IFNA(VLOOKUP($D:$D,history!$I:$Y,3,0),VLOOKUP(E:E,history!$H:$Y,4,0)),"--")</f>
        <v>--</v>
      </c>
      <c r="J2532" s="282" t="s">
        <v>9870</v>
      </c>
      <c r="K2532" s="282" t="str">
        <f t="shared" si="428"/>
        <v/>
      </c>
      <c r="L2532" s="312">
        <f>IF($A$3="ИМ",ROUND($Y2532*(1-($L$6-$F$4))*(1-$F$3)*(1+$AG$2),2),ROUND($M2532*(1-($L$6-$F$4))*(1-$F$3)*(1+$AG$2),2))</f>
        <v>192.69</v>
      </c>
      <c r="M2532" s="312">
        <f>ROUND(IF($A$3="РЕГИОНЫ",AG2532*$AG$3*$AG$1,IF(AI2532=0,AG2532*$AG$3*$AG$1,AG2532*$AG$3*(1-5%)*$AG$1)),2)</f>
        <v>291.95999999999998</v>
      </c>
      <c r="N2532" s="297" t="str">
        <f>_xlfn.IFNA(VLOOKUP($E:$E,'1'!$A:$E,3,0),"")</f>
        <v/>
      </c>
      <c r="O2532" s="297" t="str">
        <f>_xlfn.IFNA(VLOOKUP($E:$E,'2'!$A:$E,3,0),"")</f>
        <v/>
      </c>
      <c r="P2532" s="297" t="str">
        <f>_xlfn.IFNA(VLOOKUP($E:$E,'3'!$A:$D,3,0),"")</f>
        <v/>
      </c>
      <c r="Q2532" s="297" t="str">
        <f>_xlfn.IFNA(VLOOKUP($E:$E,'4'!$A:$F,3,0),"")</f>
        <v/>
      </c>
      <c r="R2532" s="297" t="str">
        <f>_xlfn.IFNA(VLOOKUP($E:$E,'5'!$A:$F,3,0),"")</f>
        <v/>
      </c>
      <c r="S2532" s="297" t="str">
        <f>_xlfn.IFNA(VLOOKUP($E:$E,'6'!$A:$F,3,0),"")</f>
        <v/>
      </c>
      <c r="T2532" s="313">
        <v>1</v>
      </c>
      <c r="U2532" s="313">
        <v>6</v>
      </c>
      <c r="V2532" s="313">
        <v>60</v>
      </c>
      <c r="W2532" s="314">
        <v>0.1</v>
      </c>
      <c r="X2532" s="315">
        <v>2.6333329999999997E-4</v>
      </c>
      <c r="Y2532" s="749">
        <v>280</v>
      </c>
      <c r="Z2532" s="282"/>
      <c r="AA2532" s="316" t="s">
        <v>10390</v>
      </c>
      <c r="AB2532" s="282" t="s">
        <v>9163</v>
      </c>
      <c r="AC2532" s="317" t="s">
        <v>2081</v>
      </c>
      <c r="AD2532" s="318" t="s">
        <v>2744</v>
      </c>
      <c r="AE2532" s="319">
        <v>0</v>
      </c>
      <c r="AF2532" s="319" t="s">
        <v>11282</v>
      </c>
      <c r="AG2532" s="320">
        <v>3.66</v>
      </c>
      <c r="AH2532" s="321">
        <f>IF($A$3="РЕГИОНЫ",ROUND($AG2532*(1-($L$6-$F$4))*(1-$F$3)*(1+$AG$2)*$AG$1,2),0)</f>
        <v>0</v>
      </c>
      <c r="AI2532" s="287">
        <f>_xlfn.IFNA(VLOOKUP(AD:AD,грп!B:C,2,0),0)</f>
        <v>0</v>
      </c>
      <c r="AJ2532" s="607">
        <v>71</v>
      </c>
      <c r="AK2532" s="672">
        <f t="shared" si="423"/>
        <v>0</v>
      </c>
      <c r="AL2532" s="174"/>
      <c r="AM2532" s="4"/>
    </row>
    <row r="2533" spans="1:39" s="6" customFormat="1" ht="12" customHeight="1" outlineLevel="1" x14ac:dyDescent="0.35">
      <c r="A2533" s="307" t="s">
        <v>10402</v>
      </c>
      <c r="B2533" s="308" t="s">
        <v>7925</v>
      </c>
      <c r="C2533" s="323"/>
      <c r="D2533" s="310" t="s">
        <v>3231</v>
      </c>
      <c r="E2533" s="342" t="s">
        <v>71</v>
      </c>
      <c r="F2533" s="293"/>
      <c r="G2533" s="293"/>
      <c r="H2533" s="294"/>
      <c r="I2533" s="294" t="str">
        <f>IFERROR(_xlfn.IFNA(VLOOKUP($D:$D,history!$I:$Y,3,0),VLOOKUP(E:E,history!$H:$Y,4,0)),"--")</f>
        <v>--</v>
      </c>
      <c r="J2533" s="282" t="s">
        <v>5946</v>
      </c>
      <c r="K2533" s="282" t="str">
        <f t="shared" si="428"/>
        <v/>
      </c>
      <c r="L2533" s="312">
        <f>IF($A$3="ИМ",ROUND($Y2533*(1-($L$6-$F$4))*(1-$F$3)*(1+$AG$2),2),ROUND($M2533*(1-($L$6-$F$4))*(1-$F$3)*(1+$AG$2),2))</f>
        <v>191.12</v>
      </c>
      <c r="M2533" s="312">
        <f>ROUND(IF($A$3="РЕГИОНЫ",AG2533*$AG$3*$AG$1,IF(AI2533=0,AG2533*$AG$3*$AG$1,AG2533*$AG$3*(1-5%)*$AG$1)),2)</f>
        <v>289.57</v>
      </c>
      <c r="N2533" s="297" t="str">
        <f>_xlfn.IFNA(VLOOKUP($E:$E,'1'!$A:$E,3,0),"")</f>
        <v/>
      </c>
      <c r="O2533" s="297" t="str">
        <f>_xlfn.IFNA(VLOOKUP($E:$E,'2'!$A:$E,3,0),"")</f>
        <v/>
      </c>
      <c r="P2533" s="297" t="str">
        <f>_xlfn.IFNA(VLOOKUP($E:$E,'3'!$A:$D,3,0),"")</f>
        <v/>
      </c>
      <c r="Q2533" s="297" t="str">
        <f>_xlfn.IFNA(VLOOKUP($E:$E,'4'!$A:$F,3,0),"")</f>
        <v/>
      </c>
      <c r="R2533" s="297" t="str">
        <f>_xlfn.IFNA(VLOOKUP($E:$E,'5'!$A:$F,3,0),"")</f>
        <v/>
      </c>
      <c r="S2533" s="297" t="str">
        <f>_xlfn.IFNA(VLOOKUP($E:$E,'6'!$A:$F,3,0),"")</f>
        <v/>
      </c>
      <c r="T2533" s="313">
        <v>1</v>
      </c>
      <c r="U2533" s="313">
        <v>6</v>
      </c>
      <c r="V2533" s="313">
        <v>60</v>
      </c>
      <c r="W2533" s="314">
        <v>7.9000000000000001E-2</v>
      </c>
      <c r="X2533" s="315">
        <v>2.2058820000000001E-4</v>
      </c>
      <c r="Y2533" s="749">
        <v>280</v>
      </c>
      <c r="Z2533" s="282"/>
      <c r="AA2533" s="316" t="s">
        <v>10388</v>
      </c>
      <c r="AB2533" s="282" t="s">
        <v>9163</v>
      </c>
      <c r="AC2533" s="317" t="s">
        <v>2081</v>
      </c>
      <c r="AD2533" s="318" t="s">
        <v>2744</v>
      </c>
      <c r="AE2533" s="319">
        <v>0</v>
      </c>
      <c r="AF2533" s="319" t="s">
        <v>11812</v>
      </c>
      <c r="AG2533" s="320">
        <v>3.63</v>
      </c>
      <c r="AH2533" s="321">
        <f>IF($A$3="РЕГИОНЫ",ROUND($AG2533*(1-($L$6-$F$4))*(1-$F$3)*(1+$AG$2)*$AG$1,2),0)</f>
        <v>0</v>
      </c>
      <c r="AI2533" s="287">
        <f>_xlfn.IFNA(VLOOKUP(AD:AD,грп!B:C,2,0),0)</f>
        <v>0</v>
      </c>
      <c r="AJ2533" s="607">
        <v>0</v>
      </c>
      <c r="AK2533" s="672">
        <f t="shared" si="423"/>
        <v>0</v>
      </c>
      <c r="AL2533" s="174"/>
      <c r="AM2533" s="4"/>
    </row>
    <row r="2534" spans="1:39" s="4" customFormat="1" ht="12" customHeight="1" x14ac:dyDescent="0.35">
      <c r="A2534" s="288"/>
      <c r="B2534" s="289"/>
      <c r="C2534" s="290" t="s">
        <v>555</v>
      </c>
      <c r="D2534" s="291" t="s">
        <v>2745</v>
      </c>
      <c r="E2534" s="292"/>
      <c r="F2534" s="293"/>
      <c r="G2534" s="293"/>
      <c r="H2534" s="294"/>
      <c r="I2534" s="294"/>
      <c r="J2534" s="282" t="s">
        <v>393</v>
      </c>
      <c r="K2534" s="282" t="str">
        <f t="shared" si="428"/>
        <v/>
      </c>
      <c r="L2534" s="295"/>
      <c r="M2534" s="296"/>
      <c r="N2534" s="297"/>
      <c r="O2534" s="297"/>
      <c r="P2534" s="297"/>
      <c r="Q2534" s="297" t="str">
        <f>_xlfn.IFNA(VLOOKUP($E:$E,'4'!$A:$F,3,0),"")</f>
        <v/>
      </c>
      <c r="R2534" s="297" t="str">
        <f>_xlfn.IFNA(VLOOKUP($E:$E,'5'!$A:$F,3,0),"")</f>
        <v/>
      </c>
      <c r="S2534" s="297"/>
      <c r="T2534" s="298"/>
      <c r="U2534" s="299"/>
      <c r="V2534" s="299"/>
      <c r="W2534" s="300"/>
      <c r="X2534" s="301"/>
      <c r="Y2534" s="749"/>
      <c r="Z2534" s="282"/>
      <c r="AA2534" s="280"/>
      <c r="AB2534" s="280"/>
      <c r="AC2534" s="302"/>
      <c r="AD2534" s="303" t="s">
        <v>2745</v>
      </c>
      <c r="AE2534" s="280"/>
      <c r="AF2534" s="329"/>
      <c r="AG2534" s="305"/>
      <c r="AH2534" s="306"/>
      <c r="AI2534" s="287">
        <f>_xlfn.IFNA(VLOOKUP(AD:AD,грп!B:C,2,0),0)</f>
        <v>0</v>
      </c>
      <c r="AJ2534" s="607">
        <v>0</v>
      </c>
      <c r="AK2534" s="672" t="str">
        <f t="shared" si="423"/>
        <v xml:space="preserve"> </v>
      </c>
      <c r="AL2534" s="174"/>
    </row>
    <row r="2535" spans="1:39" s="4" customFormat="1" ht="12" customHeight="1" outlineLevel="1" x14ac:dyDescent="0.35">
      <c r="A2535" s="307" t="s">
        <v>10402</v>
      </c>
      <c r="B2535" s="308" t="s">
        <v>7926</v>
      </c>
      <c r="C2535" s="290" t="s">
        <v>555</v>
      </c>
      <c r="D2535" s="310" t="s">
        <v>3146</v>
      </c>
      <c r="E2535" s="342" t="s">
        <v>99</v>
      </c>
      <c r="F2535" s="293"/>
      <c r="G2535" s="293"/>
      <c r="H2535" s="294">
        <v>31</v>
      </c>
      <c r="I2535" s="294" t="str">
        <f>IFERROR(_xlfn.IFNA(VLOOKUP($D:$D,history!$I:$Y,3,0),VLOOKUP(E:E,history!$H:$Y,4,0)),"--")</f>
        <v>V</v>
      </c>
      <c r="J2535" s="282" t="s">
        <v>5946</v>
      </c>
      <c r="K2535" s="282" t="str">
        <f t="shared" si="428"/>
        <v/>
      </c>
      <c r="L2535" s="312">
        <f t="shared" ref="L2535:L2558" si="432">IF($A$3="ИМ",ROUND($Y2535*(1-($L$6-$F$4))*(1-$F$3)*(1+$AG$2),2),ROUND($M2535*(1-($L$6-$F$4))*(1-$F$3)*(1+$AG$2),2))</f>
        <v>301.14</v>
      </c>
      <c r="M2535" s="312">
        <f t="shared" ref="M2535:M2558" si="433">ROUND(IF($A$3="РЕГИОНЫ",AG2535*$AG$3*$AG$1,IF(AI2535=0,AG2535*$AG$3*$AG$1,AG2535*$AG$3*(1-5%)*$AG$1)),2)</f>
        <v>456.28</v>
      </c>
      <c r="N2535" s="297" t="str">
        <f>_xlfn.IFNA(VLOOKUP($E:$E,'1'!$A:$E,3,0),"")</f>
        <v/>
      </c>
      <c r="O2535" s="297" t="str">
        <f>_xlfn.IFNA(VLOOKUP($E:$E,'2'!$A:$E,3,0),"")</f>
        <v/>
      </c>
      <c r="P2535" s="297" t="str">
        <f>_xlfn.IFNA(VLOOKUP($E:$E,'3'!$A:$D,3,0),"")</f>
        <v/>
      </c>
      <c r="Q2535" s="297" t="str">
        <f>_xlfn.IFNA(VLOOKUP($E:$E,'4'!$A:$F,3,0),"")</f>
        <v/>
      </c>
      <c r="R2535" s="297" t="str">
        <f>_xlfn.IFNA(VLOOKUP($E:$E,'5'!$A:$F,3,0),"")</f>
        <v/>
      </c>
      <c r="S2535" s="297" t="str">
        <f>_xlfn.IFNA(VLOOKUP($E:$E,'6'!$A:$F,3,0),"")</f>
        <v/>
      </c>
      <c r="T2535" s="313">
        <v>1</v>
      </c>
      <c r="U2535" s="313">
        <v>6</v>
      </c>
      <c r="V2535" s="313">
        <v>60</v>
      </c>
      <c r="W2535" s="314">
        <v>0.218</v>
      </c>
      <c r="X2535" s="315">
        <v>4.1176469999999998E-4</v>
      </c>
      <c r="Y2535" s="749">
        <v>430</v>
      </c>
      <c r="Z2535" s="282"/>
      <c r="AA2535" s="316" t="s">
        <v>10388</v>
      </c>
      <c r="AB2535" s="282" t="s">
        <v>9163</v>
      </c>
      <c r="AC2535" s="317" t="s">
        <v>2081</v>
      </c>
      <c r="AD2535" s="318" t="s">
        <v>2745</v>
      </c>
      <c r="AE2535" s="319">
        <v>0</v>
      </c>
      <c r="AF2535" s="319" t="s">
        <v>11813</v>
      </c>
      <c r="AG2535" s="320">
        <v>5.72</v>
      </c>
      <c r="AH2535" s="321">
        <f t="shared" ref="AH2535:AH2558" si="434">IF($A$3="РЕГИОНЫ",ROUND($AG2535*(1-($L$6-$F$4))*(1-$F$3)*(1+$AG$2)*$AG$1,2),0)</f>
        <v>0</v>
      </c>
      <c r="AI2535" s="287">
        <f>_xlfn.IFNA(VLOOKUP(AD:AD,грп!B:C,2,0),0)</f>
        <v>0</v>
      </c>
      <c r="AJ2535" s="607">
        <v>47</v>
      </c>
      <c r="AK2535" s="672" t="str">
        <f t="shared" si="423"/>
        <v xml:space="preserve"> </v>
      </c>
      <c r="AL2535" s="174"/>
    </row>
    <row r="2536" spans="1:39" s="4" customFormat="1" ht="12" customHeight="1" outlineLevel="1" x14ac:dyDescent="0.35">
      <c r="A2536" s="307" t="s">
        <v>10402</v>
      </c>
      <c r="B2536" s="308" t="s">
        <v>7927</v>
      </c>
      <c r="C2536" s="290" t="s">
        <v>555</v>
      </c>
      <c r="D2536" s="310" t="s">
        <v>3147</v>
      </c>
      <c r="E2536" s="342" t="s">
        <v>100</v>
      </c>
      <c r="F2536" s="293"/>
      <c r="G2536" s="293"/>
      <c r="H2536" s="294">
        <v>42</v>
      </c>
      <c r="I2536" s="294" t="str">
        <f>IFERROR(_xlfn.IFNA(VLOOKUP($D:$D,history!$I:$Y,3,0),VLOOKUP(E:E,history!$H:$Y,4,0)),"--")</f>
        <v>V</v>
      </c>
      <c r="J2536" s="282" t="s">
        <v>5946</v>
      </c>
      <c r="K2536" s="282" t="str">
        <f t="shared" si="428"/>
        <v/>
      </c>
      <c r="L2536" s="312">
        <f t="shared" si="432"/>
        <v>344.32</v>
      </c>
      <c r="M2536" s="312">
        <f t="shared" si="433"/>
        <v>521.70000000000005</v>
      </c>
      <c r="N2536" s="297" t="str">
        <f>_xlfn.IFNA(VLOOKUP($E:$E,'1'!$A:$E,3,0),"")</f>
        <v/>
      </c>
      <c r="O2536" s="297" t="str">
        <f>_xlfn.IFNA(VLOOKUP($E:$E,'2'!$A:$E,3,0),"")</f>
        <v/>
      </c>
      <c r="P2536" s="297" t="str">
        <f>_xlfn.IFNA(VLOOKUP($E:$E,'3'!$A:$D,3,0),"")</f>
        <v/>
      </c>
      <c r="Q2536" s="297" t="str">
        <f>_xlfn.IFNA(VLOOKUP($E:$E,'4'!$A:$F,3,0),"")</f>
        <v/>
      </c>
      <c r="R2536" s="297" t="str">
        <f>_xlfn.IFNA(VLOOKUP($E:$E,'5'!$A:$F,3,0),"")</f>
        <v/>
      </c>
      <c r="S2536" s="297" t="str">
        <f>_xlfn.IFNA(VLOOKUP($E:$E,'6'!$A:$F,3,0),"")</f>
        <v/>
      </c>
      <c r="T2536" s="313">
        <v>1</v>
      </c>
      <c r="U2536" s="313">
        <v>6</v>
      </c>
      <c r="V2536" s="313">
        <v>60</v>
      </c>
      <c r="W2536" s="314">
        <v>0.28999999999999998</v>
      </c>
      <c r="X2536" s="315">
        <v>4.7058819999999999E-4</v>
      </c>
      <c r="Y2536" s="749">
        <v>490</v>
      </c>
      <c r="Z2536" s="282"/>
      <c r="AA2536" s="316" t="s">
        <v>10388</v>
      </c>
      <c r="AB2536" s="282" t="s">
        <v>9163</v>
      </c>
      <c r="AC2536" s="317" t="s">
        <v>2081</v>
      </c>
      <c r="AD2536" s="318" t="s">
        <v>2745</v>
      </c>
      <c r="AE2536" s="319">
        <v>0</v>
      </c>
      <c r="AF2536" s="319" t="s">
        <v>11813</v>
      </c>
      <c r="AG2536" s="320">
        <v>6.54</v>
      </c>
      <c r="AH2536" s="321">
        <f t="shared" si="434"/>
        <v>0</v>
      </c>
      <c r="AI2536" s="287">
        <f>_xlfn.IFNA(VLOOKUP(AD:AD,грп!B:C,2,0),0)</f>
        <v>0</v>
      </c>
      <c r="AJ2536" s="607">
        <v>0</v>
      </c>
      <c r="AK2536" s="672" t="str">
        <f t="shared" si="423"/>
        <v xml:space="preserve"> </v>
      </c>
      <c r="AL2536" s="174"/>
    </row>
    <row r="2537" spans="1:39" s="4" customFormat="1" ht="12" customHeight="1" outlineLevel="1" x14ac:dyDescent="0.35">
      <c r="A2537" s="307" t="s">
        <v>10402</v>
      </c>
      <c r="B2537" s="308" t="s">
        <v>7928</v>
      </c>
      <c r="C2537" s="323"/>
      <c r="D2537" s="310" t="s">
        <v>3148</v>
      </c>
      <c r="E2537" s="342" t="s">
        <v>101</v>
      </c>
      <c r="F2537" s="293"/>
      <c r="G2537" s="293"/>
      <c r="H2537" s="294"/>
      <c r="I2537" s="294" t="str">
        <f>IFERROR(_xlfn.IFNA(VLOOKUP($D:$D,history!$I:$Y,3,0),VLOOKUP(E:E,history!$H:$Y,4,0)),"--")</f>
        <v>--</v>
      </c>
      <c r="J2537" s="282" t="s">
        <v>5946</v>
      </c>
      <c r="K2537" s="282" t="str">
        <f t="shared" si="428"/>
        <v/>
      </c>
      <c r="L2537" s="312">
        <f t="shared" si="432"/>
        <v>411.18</v>
      </c>
      <c r="M2537" s="312">
        <f t="shared" si="433"/>
        <v>623</v>
      </c>
      <c r="N2537" s="297" t="str">
        <f>_xlfn.IFNA(VLOOKUP($E:$E,'1'!$A:$E,3,0),"")</f>
        <v/>
      </c>
      <c r="O2537" s="297" t="str">
        <f>_xlfn.IFNA(VLOOKUP($E:$E,'2'!$A:$E,3,0),"")</f>
        <v/>
      </c>
      <c r="P2537" s="297" t="str">
        <f>_xlfn.IFNA(VLOOKUP($E:$E,'3'!$A:$D,3,0),"")</f>
        <v/>
      </c>
      <c r="Q2537" s="297" t="str">
        <f>_xlfn.IFNA(VLOOKUP($E:$E,'4'!$A:$F,3,0),"")</f>
        <v/>
      </c>
      <c r="R2537" s="297" t="str">
        <f>_xlfn.IFNA(VLOOKUP($E:$E,'5'!$A:$F,3,0),"")</f>
        <v/>
      </c>
      <c r="S2537" s="297" t="str">
        <f>_xlfn.IFNA(VLOOKUP($E:$E,'6'!$A:$F,3,0),"")</f>
        <v/>
      </c>
      <c r="T2537" s="313">
        <v>1</v>
      </c>
      <c r="U2537" s="313">
        <v>6</v>
      </c>
      <c r="V2537" s="313">
        <v>60</v>
      </c>
      <c r="W2537" s="314">
        <v>0.33600000000000002</v>
      </c>
      <c r="X2537" s="315">
        <v>4.8809519999999998E-4</v>
      </c>
      <c r="Y2537" s="749">
        <v>590</v>
      </c>
      <c r="Z2537" s="282"/>
      <c r="AA2537" s="316" t="s">
        <v>10391</v>
      </c>
      <c r="AB2537" s="282" t="s">
        <v>9163</v>
      </c>
      <c r="AC2537" s="317" t="s">
        <v>2081</v>
      </c>
      <c r="AD2537" s="318" t="s">
        <v>2745</v>
      </c>
      <c r="AE2537" s="319">
        <v>0</v>
      </c>
      <c r="AF2537" s="319" t="s">
        <v>11813</v>
      </c>
      <c r="AG2537" s="320">
        <v>7.81</v>
      </c>
      <c r="AH2537" s="321">
        <f t="shared" si="434"/>
        <v>0</v>
      </c>
      <c r="AI2537" s="287">
        <f>_xlfn.IFNA(VLOOKUP(AD:AD,грп!B:C,2,0),0)</f>
        <v>0</v>
      </c>
      <c r="AJ2537" s="607">
        <v>0</v>
      </c>
      <c r="AK2537" s="672">
        <f t="shared" si="423"/>
        <v>0</v>
      </c>
      <c r="AL2537" s="174"/>
    </row>
    <row r="2538" spans="1:39" s="4" customFormat="1" ht="12" customHeight="1" outlineLevel="1" x14ac:dyDescent="0.35">
      <c r="A2538" s="307" t="s">
        <v>10402</v>
      </c>
      <c r="B2538" s="308" t="s">
        <v>7929</v>
      </c>
      <c r="C2538" s="290" t="s">
        <v>555</v>
      </c>
      <c r="D2538" s="310" t="s">
        <v>1545</v>
      </c>
      <c r="E2538" s="342" t="s">
        <v>122</v>
      </c>
      <c r="F2538" s="293"/>
      <c r="G2538" s="293"/>
      <c r="H2538" s="294"/>
      <c r="I2538" s="294" t="str">
        <f>IFERROR(_xlfn.IFNA(VLOOKUP($D:$D,history!$I:$Y,3,0),VLOOKUP(E:E,history!$H:$Y,4,0)),"--")</f>
        <v>--</v>
      </c>
      <c r="J2538" s="282" t="s">
        <v>5946</v>
      </c>
      <c r="K2538" s="282" t="str">
        <f t="shared" si="428"/>
        <v/>
      </c>
      <c r="L2538" s="312">
        <f t="shared" si="432"/>
        <v>273.25</v>
      </c>
      <c r="M2538" s="312">
        <f t="shared" si="433"/>
        <v>414.01</v>
      </c>
      <c r="N2538" s="297" t="str">
        <f>_xlfn.IFNA(VLOOKUP($E:$E,'1'!$A:$E,3,0),"")</f>
        <v/>
      </c>
      <c r="O2538" s="297" t="str">
        <f>_xlfn.IFNA(VLOOKUP($E:$E,'2'!$A:$E,3,0),"")</f>
        <v/>
      </c>
      <c r="P2538" s="297" t="str">
        <f>_xlfn.IFNA(VLOOKUP($E:$E,'3'!$A:$D,3,0),"")</f>
        <v/>
      </c>
      <c r="Q2538" s="297" t="str">
        <f>_xlfn.IFNA(VLOOKUP($E:$E,'4'!$A:$F,3,0),"")</f>
        <v/>
      </c>
      <c r="R2538" s="297" t="str">
        <f>_xlfn.IFNA(VLOOKUP($E:$E,'5'!$A:$F,3,0),"")</f>
        <v/>
      </c>
      <c r="S2538" s="297" t="str">
        <f>_xlfn.IFNA(VLOOKUP($E:$E,'6'!$A:$F,3,0),"")</f>
        <v/>
      </c>
      <c r="T2538" s="313">
        <v>1</v>
      </c>
      <c r="U2538" s="313">
        <v>6</v>
      </c>
      <c r="V2538" s="313">
        <v>60</v>
      </c>
      <c r="W2538" s="314">
        <v>0.16300000000000001</v>
      </c>
      <c r="X2538" s="315">
        <v>3.4000000000000002E-4</v>
      </c>
      <c r="Y2538" s="749">
        <v>390</v>
      </c>
      <c r="Z2538" s="282"/>
      <c r="AA2538" s="316" t="s">
        <v>10391</v>
      </c>
      <c r="AB2538" s="282" t="s">
        <v>9163</v>
      </c>
      <c r="AC2538" s="317" t="s">
        <v>2081</v>
      </c>
      <c r="AD2538" s="318" t="s">
        <v>2745</v>
      </c>
      <c r="AE2538" s="319">
        <v>0</v>
      </c>
      <c r="AF2538" s="319" t="s">
        <v>11287</v>
      </c>
      <c r="AG2538" s="320">
        <v>5.19</v>
      </c>
      <c r="AH2538" s="321">
        <f t="shared" si="434"/>
        <v>0</v>
      </c>
      <c r="AI2538" s="287">
        <f>_xlfn.IFNA(VLOOKUP(AD:AD,грп!B:C,2,0),0)</f>
        <v>0</v>
      </c>
      <c r="AJ2538" s="607">
        <v>0</v>
      </c>
      <c r="AK2538" s="672" t="str">
        <f t="shared" si="423"/>
        <v xml:space="preserve"> </v>
      </c>
      <c r="AL2538" s="174"/>
    </row>
    <row r="2539" spans="1:39" s="4" customFormat="1" ht="12" customHeight="1" outlineLevel="1" x14ac:dyDescent="0.35">
      <c r="A2539" s="307" t="s">
        <v>10402</v>
      </c>
      <c r="B2539" s="308" t="s">
        <v>7930</v>
      </c>
      <c r="C2539" s="328"/>
      <c r="D2539" s="310" t="s">
        <v>5244</v>
      </c>
      <c r="E2539" s="342" t="s">
        <v>1862</v>
      </c>
      <c r="F2539" s="293"/>
      <c r="G2539" s="293"/>
      <c r="H2539" s="294"/>
      <c r="I2539" s="294" t="str">
        <f>IFERROR(_xlfn.IFNA(VLOOKUP($D:$D,history!$I:$Y,3,0),VLOOKUP(E:E,history!$H:$Y,4,0)),"--")</f>
        <v>--</v>
      </c>
      <c r="J2539" s="282" t="s">
        <v>5946</v>
      </c>
      <c r="K2539" s="282" t="str">
        <f t="shared" si="428"/>
        <v/>
      </c>
      <c r="L2539" s="312">
        <f t="shared" si="432"/>
        <v>296.93</v>
      </c>
      <c r="M2539" s="312">
        <f t="shared" si="433"/>
        <v>449.9</v>
      </c>
      <c r="N2539" s="297" t="str">
        <f>_xlfn.IFNA(VLOOKUP($E:$E,'1'!$A:$E,3,0),"")</f>
        <v/>
      </c>
      <c r="O2539" s="297" t="str">
        <f>_xlfn.IFNA(VLOOKUP($E:$E,'2'!$A:$E,3,0),"")</f>
        <v/>
      </c>
      <c r="P2539" s="297" t="str">
        <f>_xlfn.IFNA(VLOOKUP($E:$E,'3'!$A:$D,3,0),"")</f>
        <v/>
      </c>
      <c r="Q2539" s="297" t="str">
        <f>_xlfn.IFNA(VLOOKUP($E:$E,'4'!$A:$F,3,0),"")</f>
        <v/>
      </c>
      <c r="R2539" s="297" t="str">
        <f>_xlfn.IFNA(VLOOKUP($E:$E,'5'!$A:$F,3,0),"")</f>
        <v/>
      </c>
      <c r="S2539" s="297" t="str">
        <f>_xlfn.IFNA(VLOOKUP($E:$E,'6'!$A:$F,3,0),"")</f>
        <v/>
      </c>
      <c r="T2539" s="313">
        <v>1</v>
      </c>
      <c r="U2539" s="313">
        <v>6</v>
      </c>
      <c r="V2539" s="313">
        <v>60</v>
      </c>
      <c r="W2539" s="314">
        <v>0.22</v>
      </c>
      <c r="X2539" s="315">
        <v>3.666667E-4</v>
      </c>
      <c r="Y2539" s="749">
        <v>430</v>
      </c>
      <c r="Z2539" s="282"/>
      <c r="AA2539" s="316" t="s">
        <v>10388</v>
      </c>
      <c r="AB2539" s="282" t="s">
        <v>9163</v>
      </c>
      <c r="AC2539" s="317" t="s">
        <v>2081</v>
      </c>
      <c r="AD2539" s="318" t="s">
        <v>2745</v>
      </c>
      <c r="AE2539" s="319">
        <v>0</v>
      </c>
      <c r="AF2539" s="319" t="s">
        <v>11273</v>
      </c>
      <c r="AG2539" s="320">
        <v>5.64</v>
      </c>
      <c r="AH2539" s="321">
        <f t="shared" si="434"/>
        <v>0</v>
      </c>
      <c r="AI2539" s="287">
        <f>_xlfn.IFNA(VLOOKUP(AD:AD,грп!B:C,2,0),0)</f>
        <v>0</v>
      </c>
      <c r="AJ2539" s="607">
        <v>0</v>
      </c>
      <c r="AK2539" s="672">
        <f t="shared" si="423"/>
        <v>0</v>
      </c>
      <c r="AL2539" s="174"/>
    </row>
    <row r="2540" spans="1:39" s="4" customFormat="1" ht="12" customHeight="1" outlineLevel="1" x14ac:dyDescent="0.35">
      <c r="A2540" s="307" t="s">
        <v>10402</v>
      </c>
      <c r="B2540" s="308" t="s">
        <v>7931</v>
      </c>
      <c r="C2540" s="323"/>
      <c r="D2540" s="310" t="s">
        <v>5245</v>
      </c>
      <c r="E2540" s="342" t="s">
        <v>97</v>
      </c>
      <c r="F2540" s="293"/>
      <c r="G2540" s="293"/>
      <c r="H2540" s="294">
        <v>24</v>
      </c>
      <c r="I2540" s="294" t="str">
        <f>IFERROR(_xlfn.IFNA(VLOOKUP($D:$D,history!$I:$Y,3,0),VLOOKUP(E:E,history!$H:$Y,4,0)),"--")</f>
        <v>V</v>
      </c>
      <c r="J2540" s="282" t="s">
        <v>9870</v>
      </c>
      <c r="K2540" s="282" t="str">
        <f t="shared" si="428"/>
        <v/>
      </c>
      <c r="L2540" s="312">
        <f t="shared" si="432"/>
        <v>365.38</v>
      </c>
      <c r="M2540" s="312">
        <f t="shared" si="433"/>
        <v>553.6</v>
      </c>
      <c r="N2540" s="297" t="str">
        <f>_xlfn.IFNA(VLOOKUP($E:$E,'1'!$A:$E,3,0),"")</f>
        <v/>
      </c>
      <c r="O2540" s="297" t="str">
        <f>_xlfn.IFNA(VLOOKUP($E:$E,'2'!$A:$E,3,0),"")</f>
        <v/>
      </c>
      <c r="P2540" s="297" t="str">
        <f>_xlfn.IFNA(VLOOKUP($E:$E,'3'!$A:$D,3,0),"")</f>
        <v/>
      </c>
      <c r="Q2540" s="297" t="str">
        <f>_xlfn.IFNA(VLOOKUP($E:$E,'4'!$A:$F,3,0),"")</f>
        <v/>
      </c>
      <c r="R2540" s="297" t="str">
        <f>_xlfn.IFNA(VLOOKUP($E:$E,'5'!$A:$F,3,0),"")</f>
        <v/>
      </c>
      <c r="S2540" s="297" t="str">
        <f>_xlfn.IFNA(VLOOKUP($E:$E,'6'!$A:$F,3,0),"")</f>
        <v/>
      </c>
      <c r="T2540" s="313">
        <v>1</v>
      </c>
      <c r="U2540" s="313">
        <v>6</v>
      </c>
      <c r="V2540" s="313">
        <v>60</v>
      </c>
      <c r="W2540" s="314">
        <v>0.3</v>
      </c>
      <c r="X2540" s="315">
        <v>5.5952379999999998E-4</v>
      </c>
      <c r="Y2540" s="749">
        <v>530</v>
      </c>
      <c r="Z2540" s="282"/>
      <c r="AA2540" s="316" t="s">
        <v>10390</v>
      </c>
      <c r="AB2540" s="282" t="s">
        <v>9163</v>
      </c>
      <c r="AC2540" s="317" t="s">
        <v>2081</v>
      </c>
      <c r="AD2540" s="318" t="s">
        <v>2745</v>
      </c>
      <c r="AE2540" s="319">
        <v>0</v>
      </c>
      <c r="AF2540" s="319" t="s">
        <v>11287</v>
      </c>
      <c r="AG2540" s="320">
        <v>6.94</v>
      </c>
      <c r="AH2540" s="321">
        <f t="shared" si="434"/>
        <v>0</v>
      </c>
      <c r="AI2540" s="287">
        <f>_xlfn.IFNA(VLOOKUP(AD:AD,грп!B:C,2,0),0)</f>
        <v>0</v>
      </c>
      <c r="AJ2540" s="607">
        <v>48</v>
      </c>
      <c r="AK2540" s="672">
        <f t="shared" si="423"/>
        <v>0</v>
      </c>
      <c r="AL2540" s="174"/>
    </row>
    <row r="2541" spans="1:39" s="4" customFormat="1" ht="12" customHeight="1" outlineLevel="1" x14ac:dyDescent="0.35">
      <c r="A2541" s="307" t="s">
        <v>10402</v>
      </c>
      <c r="B2541" s="308" t="s">
        <v>7932</v>
      </c>
      <c r="C2541" s="290" t="s">
        <v>555</v>
      </c>
      <c r="D2541" s="310" t="s">
        <v>5246</v>
      </c>
      <c r="E2541" s="342" t="s">
        <v>105</v>
      </c>
      <c r="F2541" s="293"/>
      <c r="G2541" s="293"/>
      <c r="H2541" s="294">
        <v>24</v>
      </c>
      <c r="I2541" s="294" t="str">
        <f>IFERROR(_xlfn.IFNA(VLOOKUP($D:$D,history!$I:$Y,3,0),VLOOKUP(E:E,history!$H:$Y,4,0)),"--")</f>
        <v>V</v>
      </c>
      <c r="J2541" s="282" t="s">
        <v>9870</v>
      </c>
      <c r="K2541" s="282" t="str">
        <f t="shared" si="428"/>
        <v/>
      </c>
      <c r="L2541" s="312">
        <f t="shared" si="432"/>
        <v>418.55</v>
      </c>
      <c r="M2541" s="312">
        <f t="shared" si="433"/>
        <v>634.16999999999996</v>
      </c>
      <c r="N2541" s="297" t="str">
        <f>_xlfn.IFNA(VLOOKUP($E:$E,'1'!$A:$E,3,0),"")</f>
        <v/>
      </c>
      <c r="O2541" s="297" t="str">
        <f>_xlfn.IFNA(VLOOKUP($E:$E,'2'!$A:$E,3,0),"")</f>
        <v/>
      </c>
      <c r="P2541" s="297" t="str">
        <f>_xlfn.IFNA(VLOOKUP($E:$E,'3'!$A:$D,3,0),"")</f>
        <v/>
      </c>
      <c r="Q2541" s="297" t="str">
        <f>_xlfn.IFNA(VLOOKUP($E:$E,'4'!$A:$F,3,0),"")</f>
        <v/>
      </c>
      <c r="R2541" s="297" t="str">
        <f>_xlfn.IFNA(VLOOKUP($E:$E,'5'!$A:$F,3,0),"")</f>
        <v/>
      </c>
      <c r="S2541" s="297" t="str">
        <f>_xlfn.IFNA(VLOOKUP($E:$E,'6'!$A:$F,3,0),"")</f>
        <v/>
      </c>
      <c r="T2541" s="313">
        <v>1</v>
      </c>
      <c r="U2541" s="313">
        <v>6</v>
      </c>
      <c r="V2541" s="313">
        <v>60</v>
      </c>
      <c r="W2541" s="314">
        <v>0.33500000000000002</v>
      </c>
      <c r="X2541" s="315">
        <v>4.509804E-4</v>
      </c>
      <c r="Y2541" s="749">
        <v>590</v>
      </c>
      <c r="Z2541" s="282"/>
      <c r="AA2541" s="316" t="s">
        <v>10390</v>
      </c>
      <c r="AB2541" s="282" t="s">
        <v>9163</v>
      </c>
      <c r="AC2541" s="317" t="s">
        <v>2081</v>
      </c>
      <c r="AD2541" s="318" t="s">
        <v>2745</v>
      </c>
      <c r="AE2541" s="319">
        <v>0</v>
      </c>
      <c r="AF2541" s="319" t="s">
        <v>11287</v>
      </c>
      <c r="AG2541" s="320">
        <v>7.95</v>
      </c>
      <c r="AH2541" s="321">
        <f t="shared" si="434"/>
        <v>0</v>
      </c>
      <c r="AI2541" s="287">
        <f>_xlfn.IFNA(VLOOKUP(AD:AD,грп!B:C,2,0),0)</f>
        <v>0</v>
      </c>
      <c r="AJ2541" s="607">
        <v>42</v>
      </c>
      <c r="AK2541" s="672" t="str">
        <f t="shared" si="423"/>
        <v xml:space="preserve"> </v>
      </c>
      <c r="AL2541" s="174"/>
    </row>
    <row r="2542" spans="1:39" s="4" customFormat="1" ht="12" customHeight="1" outlineLevel="1" x14ac:dyDescent="0.35">
      <c r="A2542" s="307" t="s">
        <v>10402</v>
      </c>
      <c r="B2542" s="308" t="s">
        <v>7933</v>
      </c>
      <c r="C2542" s="290" t="s">
        <v>555</v>
      </c>
      <c r="D2542" s="310" t="s">
        <v>4300</v>
      </c>
      <c r="E2542" s="322" t="s">
        <v>204</v>
      </c>
      <c r="F2542" s="293"/>
      <c r="G2542" s="293"/>
      <c r="H2542" s="294">
        <v>32</v>
      </c>
      <c r="I2542" s="294" t="str">
        <f>IFERROR(_xlfn.IFNA(VLOOKUP($D:$D,history!$I:$Y,3,0),VLOOKUP(E:E,history!$H:$Y,4,0)),"--")</f>
        <v>--</v>
      </c>
      <c r="J2542" s="282" t="s">
        <v>9870</v>
      </c>
      <c r="K2542" s="282" t="str">
        <f t="shared" si="428"/>
        <v/>
      </c>
      <c r="L2542" s="312">
        <f t="shared" si="432"/>
        <v>327.47000000000003</v>
      </c>
      <c r="M2542" s="312">
        <f t="shared" si="433"/>
        <v>496.17</v>
      </c>
      <c r="N2542" s="297" t="str">
        <f>_xlfn.IFNA(VLOOKUP($E:$E,'1'!$A:$E,3,0),"")</f>
        <v/>
      </c>
      <c r="O2542" s="297" t="str">
        <f>_xlfn.IFNA(VLOOKUP($E:$E,'2'!$A:$E,3,0),"")</f>
        <v/>
      </c>
      <c r="P2542" s="297" t="str">
        <f>_xlfn.IFNA(VLOOKUP($E:$E,'3'!$A:$D,3,0),"")</f>
        <v/>
      </c>
      <c r="Q2542" s="297" t="str">
        <f>_xlfn.IFNA(VLOOKUP($E:$E,'4'!$A:$F,3,0),"")</f>
        <v/>
      </c>
      <c r="R2542" s="297" t="str">
        <f>_xlfn.IFNA(VLOOKUP($E:$E,'5'!$A:$F,3,0),"")</f>
        <v/>
      </c>
      <c r="S2542" s="297" t="str">
        <f>_xlfn.IFNA(VLOOKUP($E:$E,'6'!$A:$F,3,0),"")</f>
        <v/>
      </c>
      <c r="T2542" s="313">
        <v>1</v>
      </c>
      <c r="U2542" s="313">
        <v>6</v>
      </c>
      <c r="V2542" s="313">
        <v>60</v>
      </c>
      <c r="W2542" s="314">
        <v>0.3</v>
      </c>
      <c r="X2542" s="315">
        <v>5.4000000000000001E-4</v>
      </c>
      <c r="Y2542" s="749">
        <v>470</v>
      </c>
      <c r="Z2542" s="282"/>
      <c r="AA2542" s="316" t="s">
        <v>10390</v>
      </c>
      <c r="AB2542" s="282" t="s">
        <v>9163</v>
      </c>
      <c r="AC2542" s="317" t="s">
        <v>2081</v>
      </c>
      <c r="AD2542" s="318" t="s">
        <v>11811</v>
      </c>
      <c r="AE2542" s="319">
        <v>0</v>
      </c>
      <c r="AF2542" s="319" t="s">
        <v>11273</v>
      </c>
      <c r="AG2542" s="320">
        <v>6.22</v>
      </c>
      <c r="AH2542" s="321">
        <f t="shared" si="434"/>
        <v>0</v>
      </c>
      <c r="AI2542" s="287">
        <f>_xlfn.IFNA(VLOOKUP(AD:AD,грп!B:C,2,0),0)</f>
        <v>0</v>
      </c>
      <c r="AJ2542" s="607">
        <v>48</v>
      </c>
      <c r="AK2542" s="672" t="str">
        <f t="shared" si="423"/>
        <v xml:space="preserve"> </v>
      </c>
      <c r="AL2542" s="174"/>
    </row>
    <row r="2543" spans="1:39" s="4" customFormat="1" ht="12" customHeight="1" outlineLevel="1" x14ac:dyDescent="0.35">
      <c r="A2543" s="307" t="s">
        <v>10402</v>
      </c>
      <c r="B2543" s="308" t="s">
        <v>7934</v>
      </c>
      <c r="C2543" s="290" t="s">
        <v>555</v>
      </c>
      <c r="D2543" s="310" t="s">
        <v>1542</v>
      </c>
      <c r="E2543" s="322" t="s">
        <v>110</v>
      </c>
      <c r="F2543" s="293"/>
      <c r="G2543" s="293"/>
      <c r="H2543" s="294"/>
      <c r="I2543" s="294" t="str">
        <f>IFERROR(_xlfn.IFNA(VLOOKUP($D:$D,history!$I:$Y,3,0),VLOOKUP(E:E,history!$H:$Y,4,0)),"--")</f>
        <v>--</v>
      </c>
      <c r="J2543" s="282" t="s">
        <v>5946</v>
      </c>
      <c r="K2543" s="282" t="str">
        <f t="shared" si="428"/>
        <v/>
      </c>
      <c r="L2543" s="312">
        <f t="shared" si="432"/>
        <v>364.85</v>
      </c>
      <c r="M2543" s="312">
        <f t="shared" si="433"/>
        <v>552.80999999999995</v>
      </c>
      <c r="N2543" s="297" t="str">
        <f>_xlfn.IFNA(VLOOKUP($E:$E,'1'!$A:$E,3,0),"")</f>
        <v/>
      </c>
      <c r="O2543" s="297" t="str">
        <f>_xlfn.IFNA(VLOOKUP($E:$E,'2'!$A:$E,3,0),"")</f>
        <v/>
      </c>
      <c r="P2543" s="297" t="str">
        <f>_xlfn.IFNA(VLOOKUP($E:$E,'3'!$A:$D,3,0),"")</f>
        <v/>
      </c>
      <c r="Q2543" s="297" t="str">
        <f>_xlfn.IFNA(VLOOKUP($E:$E,'4'!$A:$F,3,0),"")</f>
        <v/>
      </c>
      <c r="R2543" s="297" t="str">
        <f>_xlfn.IFNA(VLOOKUP($E:$E,'5'!$A:$F,3,0),"")</f>
        <v/>
      </c>
      <c r="S2543" s="297" t="str">
        <f>_xlfn.IFNA(VLOOKUP($E:$E,'6'!$A:$F,3,0),"")</f>
        <v/>
      </c>
      <c r="T2543" s="313">
        <v>1</v>
      </c>
      <c r="U2543" s="313">
        <v>6</v>
      </c>
      <c r="V2543" s="313">
        <v>60</v>
      </c>
      <c r="W2543" s="314">
        <v>0.33300000000000002</v>
      </c>
      <c r="X2543" s="315">
        <v>7.0098039999999995E-4</v>
      </c>
      <c r="Y2543" s="749">
        <v>530</v>
      </c>
      <c r="Z2543" s="282"/>
      <c r="AA2543" s="316" t="s">
        <v>10393</v>
      </c>
      <c r="AB2543" s="282" t="s">
        <v>9163</v>
      </c>
      <c r="AC2543" s="317" t="s">
        <v>2081</v>
      </c>
      <c r="AD2543" s="318" t="s">
        <v>11811</v>
      </c>
      <c r="AE2543" s="319">
        <v>0</v>
      </c>
      <c r="AF2543" s="319" t="s">
        <v>11273</v>
      </c>
      <c r="AG2543" s="320">
        <v>6.93</v>
      </c>
      <c r="AH2543" s="321">
        <f t="shared" si="434"/>
        <v>0</v>
      </c>
      <c r="AI2543" s="287">
        <f>_xlfn.IFNA(VLOOKUP(AD:AD,грп!B:C,2,0),0)</f>
        <v>0</v>
      </c>
      <c r="AJ2543" s="607">
        <v>18</v>
      </c>
      <c r="AK2543" s="672" t="str">
        <f t="shared" si="423"/>
        <v xml:space="preserve"> </v>
      </c>
      <c r="AL2543" s="174"/>
    </row>
    <row r="2544" spans="1:39" s="4" customFormat="1" ht="12" customHeight="1" outlineLevel="1" x14ac:dyDescent="0.35">
      <c r="A2544" s="307" t="s">
        <v>10402</v>
      </c>
      <c r="B2544" s="308" t="s">
        <v>7935</v>
      </c>
      <c r="C2544" s="290" t="s">
        <v>555</v>
      </c>
      <c r="D2544" s="310" t="s">
        <v>1543</v>
      </c>
      <c r="E2544" s="322" t="s">
        <v>111</v>
      </c>
      <c r="F2544" s="293"/>
      <c r="G2544" s="293"/>
      <c r="H2544" s="294">
        <v>2</v>
      </c>
      <c r="I2544" s="294" t="str">
        <f>IFERROR(_xlfn.IFNA(VLOOKUP($D:$D,history!$I:$Y,3,0),VLOOKUP(E:E,history!$H:$Y,4,0)),"--")</f>
        <v>--</v>
      </c>
      <c r="J2544" s="282" t="s">
        <v>5946</v>
      </c>
      <c r="K2544" s="282" t="str">
        <f t="shared" si="428"/>
        <v/>
      </c>
      <c r="L2544" s="312">
        <f t="shared" si="432"/>
        <v>388.01</v>
      </c>
      <c r="M2544" s="312">
        <f t="shared" si="433"/>
        <v>587.9</v>
      </c>
      <c r="N2544" s="297" t="str">
        <f>_xlfn.IFNA(VLOOKUP($E:$E,'1'!$A:$E,3,0),"")</f>
        <v/>
      </c>
      <c r="O2544" s="297" t="str">
        <f>_xlfn.IFNA(VLOOKUP($E:$E,'2'!$A:$E,3,0),"")</f>
        <v/>
      </c>
      <c r="P2544" s="297" t="str">
        <f>_xlfn.IFNA(VLOOKUP($E:$E,'3'!$A:$D,3,0),"")</f>
        <v/>
      </c>
      <c r="Q2544" s="297" t="str">
        <f>_xlfn.IFNA(VLOOKUP($E:$E,'4'!$A:$F,3,0),"")</f>
        <v/>
      </c>
      <c r="R2544" s="297" t="str">
        <f>_xlfn.IFNA(VLOOKUP($E:$E,'5'!$A:$F,3,0),"")</f>
        <v/>
      </c>
      <c r="S2544" s="297" t="str">
        <f>_xlfn.IFNA(VLOOKUP($E:$E,'6'!$A:$F,3,0),"")</f>
        <v/>
      </c>
      <c r="T2544" s="313">
        <v>1</v>
      </c>
      <c r="U2544" s="313">
        <v>6</v>
      </c>
      <c r="V2544" s="313">
        <v>60</v>
      </c>
      <c r="W2544" s="314">
        <v>0.40500000000000003</v>
      </c>
      <c r="X2544" s="315">
        <v>6.9117650000000001E-4</v>
      </c>
      <c r="Y2544" s="749">
        <v>560</v>
      </c>
      <c r="Z2544" s="282"/>
      <c r="AA2544" s="316" t="s">
        <v>10388</v>
      </c>
      <c r="AB2544" s="282" t="s">
        <v>9163</v>
      </c>
      <c r="AC2544" s="317" t="s">
        <v>2081</v>
      </c>
      <c r="AD2544" s="318" t="s">
        <v>11811</v>
      </c>
      <c r="AE2544" s="319">
        <v>0</v>
      </c>
      <c r="AF2544" s="319" t="s">
        <v>11273</v>
      </c>
      <c r="AG2544" s="320">
        <v>7.37</v>
      </c>
      <c r="AH2544" s="321">
        <f t="shared" si="434"/>
        <v>0</v>
      </c>
      <c r="AI2544" s="287">
        <f>_xlfn.IFNA(VLOOKUP(AD:AD,грп!B:C,2,0),0)</f>
        <v>0</v>
      </c>
      <c r="AJ2544" s="607">
        <v>0</v>
      </c>
      <c r="AK2544" s="672" t="str">
        <f t="shared" si="423"/>
        <v xml:space="preserve"> </v>
      </c>
      <c r="AL2544" s="174"/>
    </row>
    <row r="2545" spans="1:39" s="4" customFormat="1" ht="12" customHeight="1" outlineLevel="1" x14ac:dyDescent="0.35">
      <c r="A2545" s="307" t="s">
        <v>339</v>
      </c>
      <c r="B2545" s="308" t="s">
        <v>7936</v>
      </c>
      <c r="C2545" s="328"/>
      <c r="D2545" s="310" t="s">
        <v>2004</v>
      </c>
      <c r="E2545" s="322" t="s">
        <v>1930</v>
      </c>
      <c r="F2545" s="293"/>
      <c r="G2545" s="293"/>
      <c r="H2545" s="294">
        <v>32</v>
      </c>
      <c r="I2545" s="294" t="str">
        <f>IFERROR(_xlfn.IFNA(VLOOKUP($D:$D,history!$I:$Y,3,0),VLOOKUP(E:E,history!$H:$Y,4,0)),"--")</f>
        <v>--</v>
      </c>
      <c r="J2545" s="282" t="s">
        <v>9870</v>
      </c>
      <c r="K2545" s="282" t="str">
        <f t="shared" si="428"/>
        <v/>
      </c>
      <c r="L2545" s="312">
        <f t="shared" si="432"/>
        <v>212.17</v>
      </c>
      <c r="M2545" s="312">
        <f t="shared" si="433"/>
        <v>321.47000000000003</v>
      </c>
      <c r="N2545" s="297" t="str">
        <f>_xlfn.IFNA(VLOOKUP($E:$E,'1'!$A:$E,3,0),"")</f>
        <v/>
      </c>
      <c r="O2545" s="297" t="str">
        <f>_xlfn.IFNA(VLOOKUP($E:$E,'2'!$A:$E,3,0),"")</f>
        <v/>
      </c>
      <c r="P2545" s="297" t="str">
        <f>_xlfn.IFNA(VLOOKUP($E:$E,'3'!$A:$D,3,0),"")</f>
        <v/>
      </c>
      <c r="Q2545" s="297" t="str">
        <f>_xlfn.IFNA(VLOOKUP($E:$E,'4'!$A:$F,3,0),"")</f>
        <v/>
      </c>
      <c r="R2545" s="297" t="str">
        <f>_xlfn.IFNA(VLOOKUP($E:$E,'5'!$A:$F,3,0),"")</f>
        <v/>
      </c>
      <c r="S2545" s="297" t="str">
        <f>_xlfn.IFNA(VLOOKUP($E:$E,'6'!$A:$F,3,0),"")</f>
        <v/>
      </c>
      <c r="T2545" s="313">
        <v>1</v>
      </c>
      <c r="U2545" s="313">
        <v>6</v>
      </c>
      <c r="V2545" s="313">
        <v>60</v>
      </c>
      <c r="W2545" s="314">
        <v>0.23699999999999999</v>
      </c>
      <c r="X2545" s="315">
        <v>4.3627450000000001E-4</v>
      </c>
      <c r="Y2545" s="749">
        <v>290</v>
      </c>
      <c r="Z2545" s="282"/>
      <c r="AA2545" s="316" t="s">
        <v>10390</v>
      </c>
      <c r="AB2545" s="282" t="s">
        <v>9163</v>
      </c>
      <c r="AC2545" s="317" t="s">
        <v>2081</v>
      </c>
      <c r="AD2545" s="318" t="s">
        <v>2745</v>
      </c>
      <c r="AE2545" s="319">
        <v>0</v>
      </c>
      <c r="AF2545" s="319" t="s">
        <v>11273</v>
      </c>
      <c r="AG2545" s="320">
        <v>4.03</v>
      </c>
      <c r="AH2545" s="321">
        <f t="shared" si="434"/>
        <v>0</v>
      </c>
      <c r="AI2545" s="287">
        <f>_xlfn.IFNA(VLOOKUP(AD:AD,грп!B:C,2,0),0)</f>
        <v>0</v>
      </c>
      <c r="AJ2545" s="607">
        <v>51</v>
      </c>
      <c r="AK2545" s="672">
        <f t="shared" ref="AK2545:AK2608" si="435">C2545</f>
        <v>0</v>
      </c>
      <c r="AL2545" s="174"/>
    </row>
    <row r="2546" spans="1:39" s="4" customFormat="1" ht="12" customHeight="1" outlineLevel="1" x14ac:dyDescent="0.35">
      <c r="A2546" s="307" t="s">
        <v>339</v>
      </c>
      <c r="B2546" s="308" t="s">
        <v>7937</v>
      </c>
      <c r="C2546" s="328"/>
      <c r="D2546" s="310" t="s">
        <v>1448</v>
      </c>
      <c r="E2546" s="322" t="s">
        <v>1449</v>
      </c>
      <c r="F2546" s="293"/>
      <c r="G2546" s="293"/>
      <c r="H2546" s="294">
        <v>18</v>
      </c>
      <c r="I2546" s="294" t="str">
        <f>IFERROR(_xlfn.IFNA(VLOOKUP($D:$D,history!$I:$Y,3,0),VLOOKUP(E:E,history!$H:$Y,4,0)),"--")</f>
        <v>--</v>
      </c>
      <c r="J2546" s="282" t="s">
        <v>5946</v>
      </c>
      <c r="K2546" s="282" t="str">
        <f t="shared" si="428"/>
        <v/>
      </c>
      <c r="L2546" s="312">
        <f t="shared" si="432"/>
        <v>254.29</v>
      </c>
      <c r="M2546" s="312">
        <f t="shared" si="433"/>
        <v>385.29</v>
      </c>
      <c r="N2546" s="297" t="str">
        <f>_xlfn.IFNA(VLOOKUP($E:$E,'1'!$A:$E,3,0),"")</f>
        <v/>
      </c>
      <c r="O2546" s="297" t="str">
        <f>_xlfn.IFNA(VLOOKUP($E:$E,'2'!$A:$E,3,0),"")</f>
        <v/>
      </c>
      <c r="P2546" s="297" t="str">
        <f>_xlfn.IFNA(VLOOKUP($E:$E,'3'!$A:$D,3,0),"")</f>
        <v/>
      </c>
      <c r="Q2546" s="297" t="str">
        <f>_xlfn.IFNA(VLOOKUP($E:$E,'4'!$A:$F,3,0),"")</f>
        <v/>
      </c>
      <c r="R2546" s="297" t="str">
        <f>_xlfn.IFNA(VLOOKUP($E:$E,'5'!$A:$F,3,0),"")</f>
        <v/>
      </c>
      <c r="S2546" s="297" t="str">
        <f>_xlfn.IFNA(VLOOKUP($E:$E,'6'!$A:$F,3,0),"")</f>
        <v/>
      </c>
      <c r="T2546" s="313">
        <v>1</v>
      </c>
      <c r="U2546" s="313">
        <v>6</v>
      </c>
      <c r="V2546" s="313">
        <v>60</v>
      </c>
      <c r="W2546" s="314">
        <v>8.9999999999999993E-3</v>
      </c>
      <c r="X2546" s="315">
        <v>5.2450979999999999E-4</v>
      </c>
      <c r="Y2546" s="749">
        <v>350</v>
      </c>
      <c r="Z2546" s="282"/>
      <c r="AA2546" s="316" t="s">
        <v>10390</v>
      </c>
      <c r="AB2546" s="282" t="s">
        <v>9163</v>
      </c>
      <c r="AC2546" s="317" t="s">
        <v>2081</v>
      </c>
      <c r="AD2546" s="318" t="s">
        <v>2745</v>
      </c>
      <c r="AE2546" s="319">
        <v>0</v>
      </c>
      <c r="AF2546" s="319" t="s">
        <v>11273</v>
      </c>
      <c r="AG2546" s="320">
        <v>4.83</v>
      </c>
      <c r="AH2546" s="321">
        <f t="shared" si="434"/>
        <v>0</v>
      </c>
      <c r="AI2546" s="287">
        <f>_xlfn.IFNA(VLOOKUP(AD:AD,грп!B:C,2,0),0)</f>
        <v>0</v>
      </c>
      <c r="AJ2546" s="607">
        <v>60</v>
      </c>
      <c r="AK2546" s="672">
        <f t="shared" si="435"/>
        <v>0</v>
      </c>
      <c r="AL2546" s="174"/>
    </row>
    <row r="2547" spans="1:39" s="4" customFormat="1" ht="12" customHeight="1" outlineLevel="1" x14ac:dyDescent="0.35">
      <c r="A2547" s="307" t="s">
        <v>339</v>
      </c>
      <c r="B2547" s="308" t="s">
        <v>7938</v>
      </c>
      <c r="C2547" s="328"/>
      <c r="D2547" s="310" t="s">
        <v>2005</v>
      </c>
      <c r="E2547" s="322" t="s">
        <v>1931</v>
      </c>
      <c r="F2547" s="293"/>
      <c r="G2547" s="293"/>
      <c r="H2547" s="294">
        <v>16</v>
      </c>
      <c r="I2547" s="294" t="str">
        <f>IFERROR(_xlfn.IFNA(VLOOKUP($D:$D,history!$I:$Y,3,0),VLOOKUP(E:E,history!$H:$Y,4,0)),"--")</f>
        <v>--</v>
      </c>
      <c r="J2547" s="282" t="s">
        <v>5946</v>
      </c>
      <c r="K2547" s="282" t="str">
        <f t="shared" si="428"/>
        <v/>
      </c>
      <c r="L2547" s="312">
        <f t="shared" si="432"/>
        <v>281.14</v>
      </c>
      <c r="M2547" s="312">
        <f t="shared" si="433"/>
        <v>425.97</v>
      </c>
      <c r="N2547" s="297" t="str">
        <f>_xlfn.IFNA(VLOOKUP($E:$E,'1'!$A:$E,3,0),"")</f>
        <v/>
      </c>
      <c r="O2547" s="297" t="str">
        <f>_xlfn.IFNA(VLOOKUP($E:$E,'2'!$A:$E,3,0),"")</f>
        <v/>
      </c>
      <c r="P2547" s="297" t="str">
        <f>_xlfn.IFNA(VLOOKUP($E:$E,'3'!$A:$D,3,0),"")</f>
        <v/>
      </c>
      <c r="Q2547" s="297" t="str">
        <f>_xlfn.IFNA(VLOOKUP($E:$E,'4'!$A:$F,3,0),"")</f>
        <v/>
      </c>
      <c r="R2547" s="297" t="str">
        <f>_xlfn.IFNA(VLOOKUP($E:$E,'5'!$A:$F,3,0),"")</f>
        <v/>
      </c>
      <c r="S2547" s="297" t="str">
        <f>_xlfn.IFNA(VLOOKUP($E:$E,'6'!$A:$F,3,0),"")</f>
        <v/>
      </c>
      <c r="T2547" s="313">
        <v>1</v>
      </c>
      <c r="U2547" s="313">
        <v>5</v>
      </c>
      <c r="V2547" s="313">
        <v>50</v>
      </c>
      <c r="W2547" s="314">
        <v>0.38400000000000001</v>
      </c>
      <c r="X2547" s="315">
        <v>6.9444440000000004E-4</v>
      </c>
      <c r="Y2547" s="749">
        <v>380</v>
      </c>
      <c r="Z2547" s="282"/>
      <c r="AA2547" s="316" t="s">
        <v>10390</v>
      </c>
      <c r="AB2547" s="282" t="s">
        <v>9163</v>
      </c>
      <c r="AC2547" s="317" t="s">
        <v>2081</v>
      </c>
      <c r="AD2547" s="318" t="s">
        <v>2745</v>
      </c>
      <c r="AE2547" s="319">
        <v>0</v>
      </c>
      <c r="AF2547" s="319" t="s">
        <v>11273</v>
      </c>
      <c r="AG2547" s="320">
        <v>5.34</v>
      </c>
      <c r="AH2547" s="321">
        <f t="shared" si="434"/>
        <v>0</v>
      </c>
      <c r="AI2547" s="287">
        <f>_xlfn.IFNA(VLOOKUP(AD:AD,грп!B:C,2,0),0)</f>
        <v>0</v>
      </c>
      <c r="AJ2547" s="607">
        <v>10</v>
      </c>
      <c r="AK2547" s="672">
        <f t="shared" si="435"/>
        <v>0</v>
      </c>
      <c r="AL2547" s="174"/>
    </row>
    <row r="2548" spans="1:39" s="6" customFormat="1" ht="12" customHeight="1" outlineLevel="1" x14ac:dyDescent="0.35">
      <c r="A2548" s="307" t="s">
        <v>339</v>
      </c>
      <c r="B2548" s="308" t="s">
        <v>7939</v>
      </c>
      <c r="C2548" s="290" t="s">
        <v>555</v>
      </c>
      <c r="D2548" s="310" t="s">
        <v>2916</v>
      </c>
      <c r="E2548" s="322" t="s">
        <v>1932</v>
      </c>
      <c r="F2548" s="293"/>
      <c r="G2548" s="293"/>
      <c r="H2548" s="294"/>
      <c r="I2548" s="294" t="str">
        <f>IFERROR(_xlfn.IFNA(VLOOKUP($D:$D,history!$I:$Y,3,0),VLOOKUP(E:E,history!$H:$Y,4,0)),"--")</f>
        <v>--</v>
      </c>
      <c r="J2548" s="282" t="s">
        <v>5946</v>
      </c>
      <c r="K2548" s="282" t="str">
        <f t="shared" si="428"/>
        <v/>
      </c>
      <c r="L2548" s="312">
        <f t="shared" si="432"/>
        <v>241.13</v>
      </c>
      <c r="M2548" s="312">
        <f t="shared" si="433"/>
        <v>365.35</v>
      </c>
      <c r="N2548" s="297" t="str">
        <f>_xlfn.IFNA(VLOOKUP($E:$E,'1'!$A:$E,3,0),"")</f>
        <v/>
      </c>
      <c r="O2548" s="297" t="str">
        <f>_xlfn.IFNA(VLOOKUP($E:$E,'2'!$A:$E,3,0),"")</f>
        <v/>
      </c>
      <c r="P2548" s="297" t="str">
        <f>_xlfn.IFNA(VLOOKUP($E:$E,'3'!$A:$D,3,0),"")</f>
        <v/>
      </c>
      <c r="Q2548" s="297" t="str">
        <f>_xlfn.IFNA(VLOOKUP($E:$E,'4'!$A:$F,3,0),"")</f>
        <v/>
      </c>
      <c r="R2548" s="297" t="str">
        <f>_xlfn.IFNA(VLOOKUP($E:$E,'5'!$A:$F,3,0),"")</f>
        <v/>
      </c>
      <c r="S2548" s="297" t="str">
        <f>_xlfn.IFNA(VLOOKUP($E:$E,'6'!$A:$F,3,0),"")</f>
        <v/>
      </c>
      <c r="T2548" s="313">
        <v>1</v>
      </c>
      <c r="U2548" s="313">
        <v>6</v>
      </c>
      <c r="V2548" s="313">
        <v>60</v>
      </c>
      <c r="W2548" s="314">
        <v>0.224</v>
      </c>
      <c r="X2548" s="315">
        <v>4.1176469999999998E-4</v>
      </c>
      <c r="Y2548" s="749">
        <v>330</v>
      </c>
      <c r="Z2548" s="282"/>
      <c r="AA2548" s="316" t="s">
        <v>10391</v>
      </c>
      <c r="AB2548" s="282" t="s">
        <v>9163</v>
      </c>
      <c r="AC2548" s="317" t="s">
        <v>2081</v>
      </c>
      <c r="AD2548" s="318" t="s">
        <v>2745</v>
      </c>
      <c r="AE2548" s="319">
        <v>0</v>
      </c>
      <c r="AF2548" s="319" t="s">
        <v>11273</v>
      </c>
      <c r="AG2548" s="320">
        <v>4.58</v>
      </c>
      <c r="AH2548" s="321">
        <f t="shared" si="434"/>
        <v>0</v>
      </c>
      <c r="AI2548" s="287">
        <f>_xlfn.IFNA(VLOOKUP(AD:AD,грп!B:C,2,0),0)</f>
        <v>0</v>
      </c>
      <c r="AJ2548" s="607">
        <v>0</v>
      </c>
      <c r="AK2548" s="672" t="str">
        <f t="shared" si="435"/>
        <v xml:space="preserve"> </v>
      </c>
      <c r="AL2548" s="174"/>
      <c r="AM2548" s="4"/>
    </row>
    <row r="2549" spans="1:39" s="6" customFormat="1" ht="12" customHeight="1" outlineLevel="1" x14ac:dyDescent="0.35">
      <c r="A2549" s="307" t="s">
        <v>339</v>
      </c>
      <c r="B2549" s="308" t="s">
        <v>7940</v>
      </c>
      <c r="C2549" s="290" t="s">
        <v>555</v>
      </c>
      <c r="D2549" s="310" t="s">
        <v>2917</v>
      </c>
      <c r="E2549" s="322" t="s">
        <v>1933</v>
      </c>
      <c r="F2549" s="293"/>
      <c r="G2549" s="293"/>
      <c r="H2549" s="294">
        <v>11</v>
      </c>
      <c r="I2549" s="294" t="str">
        <f>IFERROR(_xlfn.IFNA(VLOOKUP($D:$D,history!$I:$Y,3,0),VLOOKUP(E:E,history!$H:$Y,4,0)),"--")</f>
        <v>--</v>
      </c>
      <c r="J2549" s="282" t="s">
        <v>9870</v>
      </c>
      <c r="K2549" s="282" t="str">
        <f t="shared" si="428"/>
        <v/>
      </c>
      <c r="L2549" s="312">
        <f t="shared" si="432"/>
        <v>271.66000000000003</v>
      </c>
      <c r="M2549" s="312">
        <f t="shared" si="433"/>
        <v>411.61</v>
      </c>
      <c r="N2549" s="297" t="str">
        <f>_xlfn.IFNA(VLOOKUP($E:$E,'1'!$A:$E,3,0),"")</f>
        <v/>
      </c>
      <c r="O2549" s="297" t="str">
        <f>_xlfn.IFNA(VLOOKUP($E:$E,'2'!$A:$E,3,0),"")</f>
        <v/>
      </c>
      <c r="P2549" s="297" t="str">
        <f>_xlfn.IFNA(VLOOKUP($E:$E,'3'!$A:$D,3,0),"")</f>
        <v/>
      </c>
      <c r="Q2549" s="297" t="str">
        <f>_xlfn.IFNA(VLOOKUP($E:$E,'4'!$A:$F,3,0),"")</f>
        <v/>
      </c>
      <c r="R2549" s="297" t="str">
        <f>_xlfn.IFNA(VLOOKUP($E:$E,'5'!$A:$F,3,0),"")</f>
        <v/>
      </c>
      <c r="S2549" s="297" t="str">
        <f>_xlfn.IFNA(VLOOKUP($E:$E,'6'!$A:$F,3,0),"")</f>
        <v/>
      </c>
      <c r="T2549" s="313">
        <v>1</v>
      </c>
      <c r="U2549" s="313">
        <v>6</v>
      </c>
      <c r="V2549" s="313">
        <v>60</v>
      </c>
      <c r="W2549" s="314">
        <v>0.29499999999999998</v>
      </c>
      <c r="X2549" s="315">
        <v>4.9019609999999996E-4</v>
      </c>
      <c r="Y2549" s="749">
        <v>370</v>
      </c>
      <c r="Z2549" s="282"/>
      <c r="AA2549" s="316" t="s">
        <v>10388</v>
      </c>
      <c r="AB2549" s="282" t="s">
        <v>9163</v>
      </c>
      <c r="AC2549" s="317" t="s">
        <v>2081</v>
      </c>
      <c r="AD2549" s="318" t="s">
        <v>2745</v>
      </c>
      <c r="AE2549" s="319">
        <v>0</v>
      </c>
      <c r="AF2549" s="319" t="s">
        <v>11273</v>
      </c>
      <c r="AG2549" s="320">
        <v>5.16</v>
      </c>
      <c r="AH2549" s="321">
        <f t="shared" si="434"/>
        <v>0</v>
      </c>
      <c r="AI2549" s="287">
        <f>_xlfn.IFNA(VLOOKUP(AD:AD,грп!B:C,2,0),0)</f>
        <v>0</v>
      </c>
      <c r="AJ2549" s="607">
        <v>43</v>
      </c>
      <c r="AK2549" s="672" t="str">
        <f t="shared" si="435"/>
        <v xml:space="preserve"> </v>
      </c>
      <c r="AL2549" s="174"/>
      <c r="AM2549" s="4"/>
    </row>
    <row r="2550" spans="1:39" s="4" customFormat="1" ht="12" customHeight="1" outlineLevel="1" x14ac:dyDescent="0.35">
      <c r="A2550" s="307" t="s">
        <v>339</v>
      </c>
      <c r="B2550" s="308" t="s">
        <v>7941</v>
      </c>
      <c r="C2550" s="323"/>
      <c r="D2550" s="310" t="s">
        <v>2918</v>
      </c>
      <c r="E2550" s="322" t="s">
        <v>1934</v>
      </c>
      <c r="F2550" s="293"/>
      <c r="G2550" s="293"/>
      <c r="H2550" s="294">
        <v>19</v>
      </c>
      <c r="I2550" s="294" t="str">
        <f>IFERROR(_xlfn.IFNA(VLOOKUP($D:$D,history!$I:$Y,3,0),VLOOKUP(E:E,history!$H:$Y,4,0)),"--")</f>
        <v>--</v>
      </c>
      <c r="J2550" s="282" t="s">
        <v>5946</v>
      </c>
      <c r="K2550" s="282" t="str">
        <f t="shared" si="428"/>
        <v/>
      </c>
      <c r="L2550" s="312">
        <f t="shared" si="432"/>
        <v>288.51</v>
      </c>
      <c r="M2550" s="312">
        <f t="shared" si="433"/>
        <v>437.14</v>
      </c>
      <c r="N2550" s="297" t="str">
        <f>_xlfn.IFNA(VLOOKUP($E:$E,'1'!$A:$E,3,0),"")</f>
        <v/>
      </c>
      <c r="O2550" s="297" t="str">
        <f>_xlfn.IFNA(VLOOKUP($E:$E,'2'!$A:$E,3,0),"")</f>
        <v/>
      </c>
      <c r="P2550" s="297" t="str">
        <f>_xlfn.IFNA(VLOOKUP($E:$E,'3'!$A:$D,3,0),"")</f>
        <v/>
      </c>
      <c r="Q2550" s="297" t="str">
        <f>_xlfn.IFNA(VLOOKUP($E:$E,'4'!$A:$F,3,0),"")</f>
        <v/>
      </c>
      <c r="R2550" s="297" t="str">
        <f>_xlfn.IFNA(VLOOKUP($E:$E,'5'!$A:$F,3,0),"")</f>
        <v/>
      </c>
      <c r="S2550" s="297" t="str">
        <f>_xlfn.IFNA(VLOOKUP($E:$E,'6'!$A:$F,3,0),"")</f>
        <v/>
      </c>
      <c r="T2550" s="313">
        <v>1</v>
      </c>
      <c r="U2550" s="313">
        <v>6</v>
      </c>
      <c r="V2550" s="313">
        <v>60</v>
      </c>
      <c r="W2550" s="314">
        <v>0.34300000000000003</v>
      </c>
      <c r="X2550" s="315">
        <v>4.1666670000000002E-4</v>
      </c>
      <c r="Y2550" s="749">
        <v>390</v>
      </c>
      <c r="Z2550" s="282"/>
      <c r="AA2550" s="316" t="s">
        <v>10391</v>
      </c>
      <c r="AB2550" s="282" t="s">
        <v>9163</v>
      </c>
      <c r="AC2550" s="317" t="s">
        <v>2081</v>
      </c>
      <c r="AD2550" s="318" t="s">
        <v>2745</v>
      </c>
      <c r="AE2550" s="319">
        <v>0</v>
      </c>
      <c r="AF2550" s="319" t="s">
        <v>11273</v>
      </c>
      <c r="AG2550" s="320">
        <v>5.48</v>
      </c>
      <c r="AH2550" s="321">
        <f t="shared" si="434"/>
        <v>0</v>
      </c>
      <c r="AI2550" s="287">
        <f>_xlfn.IFNA(VLOOKUP(AD:AD,грп!B:C,2,0),0)</f>
        <v>0</v>
      </c>
      <c r="AJ2550" s="607">
        <v>0</v>
      </c>
      <c r="AK2550" s="672">
        <f t="shared" si="435"/>
        <v>0</v>
      </c>
      <c r="AL2550" s="174"/>
    </row>
    <row r="2551" spans="1:39" s="4" customFormat="1" ht="12" customHeight="1" outlineLevel="1" x14ac:dyDescent="0.35">
      <c r="A2551" s="307" t="s">
        <v>10402</v>
      </c>
      <c r="B2551" s="308" t="s">
        <v>7942</v>
      </c>
      <c r="C2551" s="323"/>
      <c r="D2551" s="310" t="s">
        <v>3418</v>
      </c>
      <c r="E2551" s="322" t="s">
        <v>3419</v>
      </c>
      <c r="F2551" s="293"/>
      <c r="G2551" s="293"/>
      <c r="H2551" s="294">
        <v>68</v>
      </c>
      <c r="I2551" s="294" t="str">
        <f>IFERROR(_xlfn.IFNA(VLOOKUP($D:$D,history!$I:$Y,3,0),VLOOKUP(E:E,history!$H:$Y,4,0)),"--")</f>
        <v>--</v>
      </c>
      <c r="J2551" s="282" t="s">
        <v>9870</v>
      </c>
      <c r="K2551" s="282" t="str">
        <f t="shared" si="428"/>
        <v/>
      </c>
      <c r="L2551" s="312">
        <f t="shared" si="432"/>
        <v>767.09</v>
      </c>
      <c r="M2551" s="312">
        <f t="shared" si="433"/>
        <v>1162.25</v>
      </c>
      <c r="N2551" s="297" t="str">
        <f>_xlfn.IFNA(VLOOKUP($E:$E,'1'!$A:$E,3,0),"")</f>
        <v/>
      </c>
      <c r="O2551" s="297" t="str">
        <f>_xlfn.IFNA(VLOOKUP($E:$E,'2'!$A:$E,3,0),"")</f>
        <v/>
      </c>
      <c r="P2551" s="297" t="str">
        <f>_xlfn.IFNA(VLOOKUP($E:$E,'3'!$A:$D,3,0),"")</f>
        <v/>
      </c>
      <c r="Q2551" s="297" t="str">
        <f>_xlfn.IFNA(VLOOKUP($E:$E,'4'!$A:$F,3,0),"")</f>
        <v/>
      </c>
      <c r="R2551" s="297" t="str">
        <f>_xlfn.IFNA(VLOOKUP($E:$E,'5'!$A:$F,3,0),"")</f>
        <v/>
      </c>
      <c r="S2551" s="297" t="str">
        <f>_xlfn.IFNA(VLOOKUP($E:$E,'6'!$A:$F,3,0),"")</f>
        <v/>
      </c>
      <c r="T2551" s="313">
        <v>1</v>
      </c>
      <c r="U2551" s="313">
        <v>6</v>
      </c>
      <c r="V2551" s="313">
        <v>60</v>
      </c>
      <c r="W2551" s="314">
        <v>0.23</v>
      </c>
      <c r="X2551" s="315">
        <v>7.5724639999999997E-4</v>
      </c>
      <c r="Y2551" s="749">
        <v>1090</v>
      </c>
      <c r="Z2551" s="282"/>
      <c r="AA2551" s="316" t="s">
        <v>10390</v>
      </c>
      <c r="AB2551" s="282" t="s">
        <v>9163</v>
      </c>
      <c r="AC2551" s="317" t="s">
        <v>2081</v>
      </c>
      <c r="AD2551" s="318" t="s">
        <v>2745</v>
      </c>
      <c r="AE2551" s="319">
        <v>0</v>
      </c>
      <c r="AF2551" s="319" t="s">
        <v>11273</v>
      </c>
      <c r="AG2551" s="320">
        <v>14.57</v>
      </c>
      <c r="AH2551" s="321">
        <f t="shared" si="434"/>
        <v>0</v>
      </c>
      <c r="AI2551" s="287">
        <f>_xlfn.IFNA(VLOOKUP(AD:AD,грп!B:C,2,0),0)</f>
        <v>0</v>
      </c>
      <c r="AJ2551" s="607">
        <v>41</v>
      </c>
      <c r="AK2551" s="672">
        <f t="shared" si="435"/>
        <v>0</v>
      </c>
      <c r="AL2551" s="174"/>
    </row>
    <row r="2552" spans="1:39" s="4" customFormat="1" ht="12" customHeight="1" outlineLevel="1" x14ac:dyDescent="0.35">
      <c r="A2552" s="307" t="s">
        <v>10402</v>
      </c>
      <c r="B2552" s="308" t="s">
        <v>7943</v>
      </c>
      <c r="C2552" s="323"/>
      <c r="D2552" s="310" t="s">
        <v>3420</v>
      </c>
      <c r="E2552" s="322" t="s">
        <v>3421</v>
      </c>
      <c r="F2552" s="293"/>
      <c r="G2552" s="293"/>
      <c r="H2552" s="294"/>
      <c r="I2552" s="294" t="str">
        <f>IFERROR(_xlfn.IFNA(VLOOKUP($D:$D,history!$I:$Y,3,0),VLOOKUP(E:E,history!$H:$Y,4,0)),"--")</f>
        <v>--</v>
      </c>
      <c r="J2552" s="282" t="s">
        <v>5946</v>
      </c>
      <c r="K2552" s="282" t="str">
        <f t="shared" si="428"/>
        <v/>
      </c>
      <c r="L2552" s="312">
        <f t="shared" si="432"/>
        <v>821.84</v>
      </c>
      <c r="M2552" s="312">
        <f t="shared" si="433"/>
        <v>1245.21</v>
      </c>
      <c r="N2552" s="297" t="str">
        <f>_xlfn.IFNA(VLOOKUP($E:$E,'1'!$A:$E,3,0),"")</f>
        <v/>
      </c>
      <c r="O2552" s="297" t="str">
        <f>_xlfn.IFNA(VLOOKUP($E:$E,'2'!$A:$E,3,0),"")</f>
        <v/>
      </c>
      <c r="P2552" s="297" t="str">
        <f>_xlfn.IFNA(VLOOKUP($E:$E,'3'!$A:$D,3,0),"")</f>
        <v/>
      </c>
      <c r="Q2552" s="297" t="str">
        <f>_xlfn.IFNA(VLOOKUP($E:$E,'4'!$A:$F,3,0),"")</f>
        <v/>
      </c>
      <c r="R2552" s="297" t="str">
        <f>_xlfn.IFNA(VLOOKUP($E:$E,'5'!$A:$F,3,0),"")</f>
        <v/>
      </c>
      <c r="S2552" s="297" t="str">
        <f>_xlfn.IFNA(VLOOKUP($E:$E,'6'!$A:$F,3,0),"")</f>
        <v/>
      </c>
      <c r="T2552" s="313">
        <v>1</v>
      </c>
      <c r="U2552" s="313">
        <v>6</v>
      </c>
      <c r="V2552" s="313">
        <v>60</v>
      </c>
      <c r="W2552" s="314">
        <v>0.32100000000000001</v>
      </c>
      <c r="X2552" s="315">
        <v>1.0245097999999999E-3</v>
      </c>
      <c r="Y2552" s="749">
        <v>1180</v>
      </c>
      <c r="Z2552" s="282"/>
      <c r="AA2552" s="316" t="s">
        <v>10388</v>
      </c>
      <c r="AB2552" s="282" t="s">
        <v>9163</v>
      </c>
      <c r="AC2552" s="317" t="s">
        <v>2081</v>
      </c>
      <c r="AD2552" s="318" t="s">
        <v>2745</v>
      </c>
      <c r="AE2552" s="319">
        <v>0</v>
      </c>
      <c r="AF2552" s="319" t="s">
        <v>11273</v>
      </c>
      <c r="AG2552" s="320">
        <v>15.61</v>
      </c>
      <c r="AH2552" s="321">
        <f t="shared" si="434"/>
        <v>0</v>
      </c>
      <c r="AI2552" s="287">
        <f>_xlfn.IFNA(VLOOKUP(AD:AD,грп!B:C,2,0),0)</f>
        <v>0</v>
      </c>
      <c r="AJ2552" s="607">
        <v>4</v>
      </c>
      <c r="AK2552" s="672">
        <f t="shared" si="435"/>
        <v>0</v>
      </c>
      <c r="AL2552" s="174"/>
    </row>
    <row r="2553" spans="1:39" s="4" customFormat="1" ht="12" customHeight="1" outlineLevel="1" x14ac:dyDescent="0.35">
      <c r="A2553" s="307" t="s">
        <v>10402</v>
      </c>
      <c r="B2553" s="308" t="s">
        <v>7944</v>
      </c>
      <c r="C2553" s="323"/>
      <c r="D2553" s="310" t="s">
        <v>3422</v>
      </c>
      <c r="E2553" s="322" t="s">
        <v>3423</v>
      </c>
      <c r="F2553" s="293"/>
      <c r="G2553" s="293"/>
      <c r="H2553" s="294">
        <v>39</v>
      </c>
      <c r="I2553" s="294" t="str">
        <f>IFERROR(_xlfn.IFNA(VLOOKUP($D:$D,history!$I:$Y,3,0),VLOOKUP(E:E,history!$H:$Y,4,0)),"--")</f>
        <v>--</v>
      </c>
      <c r="J2553" s="282" t="s">
        <v>5946</v>
      </c>
      <c r="K2553" s="282" t="str">
        <f t="shared" si="428"/>
        <v/>
      </c>
      <c r="L2553" s="312">
        <f t="shared" si="432"/>
        <v>885.01</v>
      </c>
      <c r="M2553" s="312">
        <f t="shared" si="433"/>
        <v>1340.93</v>
      </c>
      <c r="N2553" s="297" t="str">
        <f>_xlfn.IFNA(VLOOKUP($E:$E,'1'!$A:$E,3,0),"")</f>
        <v/>
      </c>
      <c r="O2553" s="297" t="str">
        <f>_xlfn.IFNA(VLOOKUP($E:$E,'2'!$A:$E,3,0),"")</f>
        <v/>
      </c>
      <c r="P2553" s="297" t="str">
        <f>_xlfn.IFNA(VLOOKUP($E:$E,'3'!$A:$D,3,0),"")</f>
        <v/>
      </c>
      <c r="Q2553" s="297" t="str">
        <f>_xlfn.IFNA(VLOOKUP($E:$E,'4'!$A:$F,3,0),"")</f>
        <v/>
      </c>
      <c r="R2553" s="297" t="str">
        <f>_xlfn.IFNA(VLOOKUP($E:$E,'5'!$A:$F,3,0),"")</f>
        <v/>
      </c>
      <c r="S2553" s="297" t="str">
        <f>_xlfn.IFNA(VLOOKUP($E:$E,'6'!$A:$F,3,0),"")</f>
        <v/>
      </c>
      <c r="T2553" s="313">
        <v>1</v>
      </c>
      <c r="U2553" s="313">
        <v>6</v>
      </c>
      <c r="V2553" s="313">
        <v>60</v>
      </c>
      <c r="W2553" s="314">
        <v>0.38700000000000001</v>
      </c>
      <c r="X2553" s="315">
        <v>1.0266667000000001E-3</v>
      </c>
      <c r="Y2553" s="749">
        <v>1270</v>
      </c>
      <c r="Z2553" s="282"/>
      <c r="AA2553" s="316" t="s">
        <v>10388</v>
      </c>
      <c r="AB2553" s="282" t="s">
        <v>9163</v>
      </c>
      <c r="AC2553" s="317" t="s">
        <v>2081</v>
      </c>
      <c r="AD2553" s="318" t="s">
        <v>2745</v>
      </c>
      <c r="AE2553" s="319">
        <v>0</v>
      </c>
      <c r="AF2553" s="319" t="s">
        <v>11273</v>
      </c>
      <c r="AG2553" s="320">
        <v>16.809999999999999</v>
      </c>
      <c r="AH2553" s="321">
        <f t="shared" si="434"/>
        <v>0</v>
      </c>
      <c r="AI2553" s="287">
        <f>_xlfn.IFNA(VLOOKUP(AD:AD,грп!B:C,2,0),0)</f>
        <v>0</v>
      </c>
      <c r="AJ2553" s="607">
        <v>10</v>
      </c>
      <c r="AK2553" s="672">
        <f t="shared" si="435"/>
        <v>0</v>
      </c>
      <c r="AL2553" s="174"/>
    </row>
    <row r="2554" spans="1:39" s="4" customFormat="1" ht="12" customHeight="1" outlineLevel="1" x14ac:dyDescent="0.35">
      <c r="A2554" s="307" t="s">
        <v>10402</v>
      </c>
      <c r="B2554" s="308" t="s">
        <v>7945</v>
      </c>
      <c r="C2554" s="323"/>
      <c r="D2554" s="310" t="s">
        <v>3424</v>
      </c>
      <c r="E2554" s="322" t="s">
        <v>3425</v>
      </c>
      <c r="F2554" s="293"/>
      <c r="G2554" s="293"/>
      <c r="H2554" s="294"/>
      <c r="I2554" s="294" t="str">
        <f>IFERROR(_xlfn.IFNA(VLOOKUP($D:$D,history!$I:$Y,3,0),VLOOKUP(E:E,history!$H:$Y,4,0)),"--")</f>
        <v>--</v>
      </c>
      <c r="J2554" s="282" t="s">
        <v>5946</v>
      </c>
      <c r="K2554" s="282" t="str">
        <f t="shared" si="428"/>
        <v/>
      </c>
      <c r="L2554" s="312">
        <f t="shared" si="432"/>
        <v>771.3</v>
      </c>
      <c r="M2554" s="312">
        <f t="shared" si="433"/>
        <v>1168.6300000000001</v>
      </c>
      <c r="N2554" s="297" t="str">
        <f>_xlfn.IFNA(VLOOKUP($E:$E,'1'!$A:$E,3,0),"")</f>
        <v/>
      </c>
      <c r="O2554" s="297" t="str">
        <f>_xlfn.IFNA(VLOOKUP($E:$E,'2'!$A:$E,3,0),"")</f>
        <v/>
      </c>
      <c r="P2554" s="297" t="str">
        <f>_xlfn.IFNA(VLOOKUP($E:$E,'3'!$A:$D,3,0),"")</f>
        <v/>
      </c>
      <c r="Q2554" s="297" t="str">
        <f>_xlfn.IFNA(VLOOKUP($E:$E,'4'!$A:$F,3,0),"")</f>
        <v/>
      </c>
      <c r="R2554" s="297" t="str">
        <f>_xlfn.IFNA(VLOOKUP($E:$E,'5'!$A:$F,3,0),"")</f>
        <v/>
      </c>
      <c r="S2554" s="297" t="str">
        <f>_xlfn.IFNA(VLOOKUP($E:$E,'6'!$A:$F,3,0),"")</f>
        <v/>
      </c>
      <c r="T2554" s="313">
        <v>1</v>
      </c>
      <c r="U2554" s="313">
        <v>6</v>
      </c>
      <c r="V2554" s="313">
        <v>60</v>
      </c>
      <c r="W2554" s="314">
        <v>0.27100000000000002</v>
      </c>
      <c r="X2554" s="315">
        <v>1.0466666999999999E-3</v>
      </c>
      <c r="Y2554" s="749">
        <v>1110</v>
      </c>
      <c r="Z2554" s="282"/>
      <c r="AA2554" s="316" t="s">
        <v>10396</v>
      </c>
      <c r="AB2554" s="282" t="s">
        <v>9163</v>
      </c>
      <c r="AC2554" s="317" t="s">
        <v>2081</v>
      </c>
      <c r="AD2554" s="318" t="s">
        <v>481</v>
      </c>
      <c r="AE2554" s="319">
        <v>0</v>
      </c>
      <c r="AF2554" s="319" t="s">
        <v>11273</v>
      </c>
      <c r="AG2554" s="320">
        <v>14.65</v>
      </c>
      <c r="AH2554" s="321">
        <f t="shared" si="434"/>
        <v>0</v>
      </c>
      <c r="AI2554" s="287">
        <f>_xlfn.IFNA(VLOOKUP(AD:AD,грп!B:C,2,0),0)</f>
        <v>0</v>
      </c>
      <c r="AJ2554" s="607">
        <v>0</v>
      </c>
      <c r="AK2554" s="672">
        <f t="shared" si="435"/>
        <v>0</v>
      </c>
      <c r="AL2554" s="174"/>
    </row>
    <row r="2555" spans="1:39" s="4" customFormat="1" ht="12" customHeight="1" outlineLevel="1" x14ac:dyDescent="0.35">
      <c r="A2555" s="307" t="s">
        <v>10402</v>
      </c>
      <c r="B2555" s="308" t="s">
        <v>7946</v>
      </c>
      <c r="C2555" s="323"/>
      <c r="D2555" s="310" t="s">
        <v>3426</v>
      </c>
      <c r="E2555" s="322" t="s">
        <v>3427</v>
      </c>
      <c r="F2555" s="293"/>
      <c r="G2555" s="293"/>
      <c r="H2555" s="294"/>
      <c r="I2555" s="294" t="str">
        <f>IFERROR(_xlfn.IFNA(VLOOKUP($D:$D,history!$I:$Y,3,0),VLOOKUP(E:E,history!$H:$Y,4,0)),"--")</f>
        <v>--</v>
      </c>
      <c r="J2555" s="282" t="s">
        <v>5946</v>
      </c>
      <c r="K2555" s="282" t="str">
        <f t="shared" si="428"/>
        <v/>
      </c>
      <c r="L2555" s="312">
        <f t="shared" si="432"/>
        <v>833.95</v>
      </c>
      <c r="M2555" s="312">
        <f t="shared" si="433"/>
        <v>1263.56</v>
      </c>
      <c r="N2555" s="297" t="str">
        <f>_xlfn.IFNA(VLOOKUP($E:$E,'1'!$A:$E,3,0),"")</f>
        <v/>
      </c>
      <c r="O2555" s="297" t="str">
        <f>_xlfn.IFNA(VLOOKUP($E:$E,'2'!$A:$E,3,0),"")</f>
        <v/>
      </c>
      <c r="P2555" s="297" t="str">
        <f>_xlfn.IFNA(VLOOKUP($E:$E,'3'!$A:$D,3,0),"")</f>
        <v/>
      </c>
      <c r="Q2555" s="297" t="str">
        <f>_xlfn.IFNA(VLOOKUP($E:$E,'4'!$A:$F,3,0),"")</f>
        <v/>
      </c>
      <c r="R2555" s="297" t="str">
        <f>_xlfn.IFNA(VLOOKUP($E:$E,'5'!$A:$F,3,0),"")</f>
        <v/>
      </c>
      <c r="S2555" s="297" t="str">
        <f>_xlfn.IFNA(VLOOKUP($E:$E,'6'!$A:$F,3,0),"")</f>
        <v/>
      </c>
      <c r="T2555" s="313">
        <v>1</v>
      </c>
      <c r="U2555" s="313">
        <v>6</v>
      </c>
      <c r="V2555" s="313">
        <v>60</v>
      </c>
      <c r="W2555" s="314">
        <v>0.311</v>
      </c>
      <c r="X2555" s="315">
        <v>1.0333333000000001E-3</v>
      </c>
      <c r="Y2555" s="749">
        <v>1190</v>
      </c>
      <c r="Z2555" s="282"/>
      <c r="AA2555" s="316" t="s">
        <v>10396</v>
      </c>
      <c r="AB2555" s="282" t="s">
        <v>9163</v>
      </c>
      <c r="AC2555" s="317" t="s">
        <v>2081</v>
      </c>
      <c r="AD2555" s="318" t="s">
        <v>481</v>
      </c>
      <c r="AE2555" s="319">
        <v>0</v>
      </c>
      <c r="AF2555" s="319" t="s">
        <v>11273</v>
      </c>
      <c r="AG2555" s="320">
        <v>15.84</v>
      </c>
      <c r="AH2555" s="321">
        <f t="shared" si="434"/>
        <v>0</v>
      </c>
      <c r="AI2555" s="287">
        <f>_xlfn.IFNA(VLOOKUP(AD:AD,грп!B:C,2,0),0)</f>
        <v>0</v>
      </c>
      <c r="AJ2555" s="607">
        <v>0</v>
      </c>
      <c r="AK2555" s="672">
        <f t="shared" si="435"/>
        <v>0</v>
      </c>
      <c r="AL2555" s="174"/>
    </row>
    <row r="2556" spans="1:39" s="4" customFormat="1" ht="12" customHeight="1" outlineLevel="1" x14ac:dyDescent="0.35">
      <c r="A2556" s="307" t="s">
        <v>10402</v>
      </c>
      <c r="B2556" s="308" t="s">
        <v>7947</v>
      </c>
      <c r="C2556" s="323"/>
      <c r="D2556" s="310" t="s">
        <v>3428</v>
      </c>
      <c r="E2556" s="322" t="s">
        <v>3429</v>
      </c>
      <c r="F2556" s="293"/>
      <c r="G2556" s="293"/>
      <c r="H2556" s="294"/>
      <c r="I2556" s="294" t="str">
        <f>IFERROR(_xlfn.IFNA(VLOOKUP($D:$D,history!$I:$Y,3,0),VLOOKUP(E:E,history!$H:$Y,4,0)),"--")</f>
        <v>--</v>
      </c>
      <c r="J2556" s="282" t="s">
        <v>5946</v>
      </c>
      <c r="K2556" s="282" t="str">
        <f t="shared" si="428"/>
        <v/>
      </c>
      <c r="L2556" s="312">
        <f t="shared" si="432"/>
        <v>599.66</v>
      </c>
      <c r="M2556" s="312">
        <f t="shared" si="433"/>
        <v>908.58</v>
      </c>
      <c r="N2556" s="297" t="str">
        <f>_xlfn.IFNA(VLOOKUP($E:$E,'1'!$A:$E,3,0),"")</f>
        <v/>
      </c>
      <c r="O2556" s="297" t="str">
        <f>_xlfn.IFNA(VLOOKUP($E:$E,'2'!$A:$E,3,0),"")</f>
        <v/>
      </c>
      <c r="P2556" s="297" t="str">
        <f>_xlfn.IFNA(VLOOKUP($E:$E,'3'!$A:$D,3,0),"")</f>
        <v/>
      </c>
      <c r="Q2556" s="297" t="str">
        <f>_xlfn.IFNA(VLOOKUP($E:$E,'4'!$A:$F,3,0),"")</f>
        <v/>
      </c>
      <c r="R2556" s="297" t="str">
        <f>_xlfn.IFNA(VLOOKUP($E:$E,'5'!$A:$F,3,0),"")</f>
        <v/>
      </c>
      <c r="S2556" s="297" t="str">
        <f>_xlfn.IFNA(VLOOKUP($E:$E,'6'!$A:$F,3,0),"")</f>
        <v/>
      </c>
      <c r="T2556" s="313">
        <v>1</v>
      </c>
      <c r="U2556" s="313">
        <v>6</v>
      </c>
      <c r="V2556" s="313">
        <v>60</v>
      </c>
      <c r="W2556" s="314">
        <v>0.183</v>
      </c>
      <c r="X2556" s="315">
        <v>7.6666669999999996E-4</v>
      </c>
      <c r="Y2556" s="749">
        <v>860</v>
      </c>
      <c r="Z2556" s="282"/>
      <c r="AA2556" s="316" t="s">
        <v>10396</v>
      </c>
      <c r="AB2556" s="282" t="s">
        <v>9163</v>
      </c>
      <c r="AC2556" s="317" t="s">
        <v>2081</v>
      </c>
      <c r="AD2556" s="318" t="s">
        <v>11814</v>
      </c>
      <c r="AE2556" s="319">
        <v>0</v>
      </c>
      <c r="AF2556" s="319" t="s">
        <v>11273</v>
      </c>
      <c r="AG2556" s="320">
        <v>11.39</v>
      </c>
      <c r="AH2556" s="321">
        <f t="shared" si="434"/>
        <v>0</v>
      </c>
      <c r="AI2556" s="287">
        <f>_xlfn.IFNA(VLOOKUP(AD:AD,грп!B:C,2,0),0)</f>
        <v>0</v>
      </c>
      <c r="AJ2556" s="607">
        <v>0</v>
      </c>
      <c r="AK2556" s="672">
        <f t="shared" si="435"/>
        <v>0</v>
      </c>
      <c r="AL2556" s="174"/>
    </row>
    <row r="2557" spans="1:39" s="4" customFormat="1" ht="12" customHeight="1" outlineLevel="1" x14ac:dyDescent="0.35">
      <c r="A2557" s="307" t="s">
        <v>10402</v>
      </c>
      <c r="B2557" s="308" t="s">
        <v>7948</v>
      </c>
      <c r="C2557" s="325"/>
      <c r="D2557" s="310" t="s">
        <v>3430</v>
      </c>
      <c r="E2557" s="322" t="s">
        <v>3431</v>
      </c>
      <c r="F2557" s="293"/>
      <c r="G2557" s="293"/>
      <c r="H2557" s="294">
        <v>50</v>
      </c>
      <c r="I2557" s="294" t="str">
        <f>IFERROR(_xlfn.IFNA(VLOOKUP($D:$D,history!$I:$Y,3,0),VLOOKUP(E:E,history!$H:$Y,4,0)),"--")</f>
        <v>--</v>
      </c>
      <c r="J2557" s="282" t="s">
        <v>9868</v>
      </c>
      <c r="K2557" s="282" t="str">
        <f t="shared" si="428"/>
        <v/>
      </c>
      <c r="L2557" s="312">
        <f t="shared" si="432"/>
        <v>652.84</v>
      </c>
      <c r="M2557" s="312">
        <f t="shared" si="433"/>
        <v>989.15</v>
      </c>
      <c r="N2557" s="297" t="str">
        <f>_xlfn.IFNA(VLOOKUP($E:$E,'1'!$A:$E,3,0),"")</f>
        <v/>
      </c>
      <c r="O2557" s="297" t="str">
        <f>_xlfn.IFNA(VLOOKUP($E:$E,'2'!$A:$E,3,0),"")</f>
        <v/>
      </c>
      <c r="P2557" s="297" t="str">
        <f>_xlfn.IFNA(VLOOKUP($E:$E,'3'!$A:$D,3,0),"")</f>
        <v/>
      </c>
      <c r="Q2557" s="297" t="str">
        <f>_xlfn.IFNA(VLOOKUP($E:$E,'4'!$A:$F,3,0),"")</f>
        <v/>
      </c>
      <c r="R2557" s="297" t="str">
        <f>_xlfn.IFNA(VLOOKUP($E:$E,'5'!$A:$F,3,0),"")</f>
        <v/>
      </c>
      <c r="S2557" s="297" t="str">
        <f>_xlfn.IFNA(VLOOKUP($E:$E,'6'!$A:$F,3,0),"")</f>
        <v/>
      </c>
      <c r="T2557" s="313">
        <v>1</v>
      </c>
      <c r="U2557" s="313">
        <v>6</v>
      </c>
      <c r="V2557" s="313">
        <v>60</v>
      </c>
      <c r="W2557" s="314">
        <v>0.26700000000000002</v>
      </c>
      <c r="X2557" s="315">
        <v>1.0166667000000001E-3</v>
      </c>
      <c r="Y2557" s="749">
        <v>940</v>
      </c>
      <c r="Z2557" s="282"/>
      <c r="AA2557" s="316" t="s">
        <v>10390</v>
      </c>
      <c r="AB2557" s="282" t="s">
        <v>9163</v>
      </c>
      <c r="AC2557" s="317" t="s">
        <v>2081</v>
      </c>
      <c r="AD2557" s="318" t="s">
        <v>11814</v>
      </c>
      <c r="AE2557" s="319">
        <v>0</v>
      </c>
      <c r="AF2557" s="319" t="s">
        <v>11272</v>
      </c>
      <c r="AG2557" s="320">
        <v>12.4</v>
      </c>
      <c r="AH2557" s="321">
        <f t="shared" si="434"/>
        <v>0</v>
      </c>
      <c r="AI2557" s="287">
        <f>_xlfn.IFNA(VLOOKUP(AD:AD,грп!B:C,2,0),0)</f>
        <v>0</v>
      </c>
      <c r="AJ2557" s="607">
        <v>58</v>
      </c>
      <c r="AK2557" s="672">
        <f t="shared" si="435"/>
        <v>0</v>
      </c>
      <c r="AL2557" s="174"/>
    </row>
    <row r="2558" spans="1:39" s="4" customFormat="1" ht="12" customHeight="1" outlineLevel="1" x14ac:dyDescent="0.35">
      <c r="A2558" s="307" t="s">
        <v>10402</v>
      </c>
      <c r="B2558" s="308" t="s">
        <v>7949</v>
      </c>
      <c r="C2558" s="309"/>
      <c r="D2558" s="310" t="s">
        <v>4872</v>
      </c>
      <c r="E2558" s="322" t="s">
        <v>4202</v>
      </c>
      <c r="F2558" s="293"/>
      <c r="G2558" s="293"/>
      <c r="H2558" s="294">
        <v>37</v>
      </c>
      <c r="I2558" s="294" t="str">
        <f>IFERROR(_xlfn.IFNA(VLOOKUP($D:$D,history!$I:$Y,3,0),VLOOKUP(E:E,history!$H:$Y,4,0)),"--")</f>
        <v>--</v>
      </c>
      <c r="J2558" s="282" t="s">
        <v>5946</v>
      </c>
      <c r="K2558" s="282" t="str">
        <f t="shared" si="428"/>
        <v/>
      </c>
      <c r="L2558" s="312">
        <f t="shared" si="432"/>
        <v>1002.42</v>
      </c>
      <c r="M2558" s="312">
        <f t="shared" si="433"/>
        <v>1518.82</v>
      </c>
      <c r="N2558" s="297" t="str">
        <f>_xlfn.IFNA(VLOOKUP($E:$E,'1'!$A:$E,3,0),"")</f>
        <v/>
      </c>
      <c r="O2558" s="297" t="str">
        <f>_xlfn.IFNA(VLOOKUP($E:$E,'2'!$A:$E,3,0),"")</f>
        <v/>
      </c>
      <c r="P2558" s="297" t="str">
        <f>_xlfn.IFNA(VLOOKUP($E:$E,'3'!$A:$D,3,0),"")</f>
        <v/>
      </c>
      <c r="Q2558" s="297" t="str">
        <f>_xlfn.IFNA(VLOOKUP($E:$E,'4'!$A:$F,3,0),"")</f>
        <v/>
      </c>
      <c r="R2558" s="297" t="str">
        <f>_xlfn.IFNA(VLOOKUP($E:$E,'5'!$A:$F,3,0),"")</f>
        <v/>
      </c>
      <c r="S2558" s="297" t="str">
        <f>_xlfn.IFNA(VLOOKUP($E:$E,'6'!$A:$F,3,0),"")</f>
        <v/>
      </c>
      <c r="T2558" s="313">
        <v>1</v>
      </c>
      <c r="U2558" s="313">
        <v>6</v>
      </c>
      <c r="V2558" s="313">
        <v>60</v>
      </c>
      <c r="W2558" s="314">
        <v>0.28499999999999998</v>
      </c>
      <c r="X2558" s="315">
        <v>9.0686269999999995E-4</v>
      </c>
      <c r="Y2558" s="749">
        <v>1440</v>
      </c>
      <c r="Z2558" s="282"/>
      <c r="AA2558" s="316" t="s">
        <v>10388</v>
      </c>
      <c r="AB2558" s="282" t="s">
        <v>9163</v>
      </c>
      <c r="AC2558" s="317" t="s">
        <v>2081</v>
      </c>
      <c r="AD2558" s="318" t="s">
        <v>481</v>
      </c>
      <c r="AE2558" s="319">
        <v>0</v>
      </c>
      <c r="AF2558" s="319" t="s">
        <v>11273</v>
      </c>
      <c r="AG2558" s="320">
        <v>19.04</v>
      </c>
      <c r="AH2558" s="321">
        <f t="shared" si="434"/>
        <v>0</v>
      </c>
      <c r="AI2558" s="287">
        <f>_xlfn.IFNA(VLOOKUP(AD:AD,грп!B:C,2,0),0)</f>
        <v>0</v>
      </c>
      <c r="AJ2558" s="607">
        <v>0</v>
      </c>
      <c r="AK2558" s="672">
        <f t="shared" si="435"/>
        <v>0</v>
      </c>
      <c r="AL2558" s="174"/>
    </row>
    <row r="2559" spans="1:39" s="4" customFormat="1" ht="12" customHeight="1" x14ac:dyDescent="0.35">
      <c r="A2559" s="288"/>
      <c r="B2559" s="289"/>
      <c r="C2559" s="290" t="s">
        <v>555</v>
      </c>
      <c r="D2559" s="291" t="s">
        <v>2064</v>
      </c>
      <c r="E2559" s="292"/>
      <c r="F2559" s="293"/>
      <c r="G2559" s="293"/>
      <c r="H2559" s="294"/>
      <c r="I2559" s="294"/>
      <c r="J2559" s="282" t="s">
        <v>393</v>
      </c>
      <c r="K2559" s="282" t="str">
        <f t="shared" si="428"/>
        <v/>
      </c>
      <c r="L2559" s="295"/>
      <c r="M2559" s="296"/>
      <c r="N2559" s="297"/>
      <c r="O2559" s="297"/>
      <c r="P2559" s="297"/>
      <c r="Q2559" s="297" t="str">
        <f>_xlfn.IFNA(VLOOKUP($E:$E,'4'!$A:$F,3,0),"")</f>
        <v/>
      </c>
      <c r="R2559" s="297" t="str">
        <f>_xlfn.IFNA(VLOOKUP($E:$E,'5'!$A:$F,3,0),"")</f>
        <v/>
      </c>
      <c r="S2559" s="297"/>
      <c r="T2559" s="298"/>
      <c r="U2559" s="299"/>
      <c r="V2559" s="299"/>
      <c r="W2559" s="300"/>
      <c r="X2559" s="301"/>
      <c r="Y2559" s="749"/>
      <c r="Z2559" s="282"/>
      <c r="AA2559" s="280"/>
      <c r="AB2559" s="280"/>
      <c r="AC2559" s="302"/>
      <c r="AD2559" s="303" t="s">
        <v>2064</v>
      </c>
      <c r="AE2559" s="280"/>
      <c r="AF2559" s="329"/>
      <c r="AG2559" s="305"/>
      <c r="AH2559" s="306"/>
      <c r="AI2559" s="287">
        <f>_xlfn.IFNA(VLOOKUP(AD:AD,грп!B:C,2,0),0)</f>
        <v>0</v>
      </c>
      <c r="AJ2559" s="607">
        <v>0</v>
      </c>
      <c r="AK2559" s="672" t="str">
        <f t="shared" si="435"/>
        <v xml:space="preserve"> </v>
      </c>
      <c r="AL2559" s="174"/>
    </row>
    <row r="2560" spans="1:39" s="6" customFormat="1" ht="12" customHeight="1" outlineLevel="1" x14ac:dyDescent="0.35">
      <c r="A2560" s="307" t="s">
        <v>339</v>
      </c>
      <c r="B2560" s="308" t="s">
        <v>7950</v>
      </c>
      <c r="C2560" s="309"/>
      <c r="D2560" s="310" t="s">
        <v>11368</v>
      </c>
      <c r="E2560" s="322" t="s">
        <v>1922</v>
      </c>
      <c r="F2560" s="293"/>
      <c r="G2560" s="293"/>
      <c r="H2560" s="294"/>
      <c r="I2560" s="294" t="str">
        <f>IFERROR(_xlfn.IFNA(VLOOKUP($D:$D,history!$I:$Y,3,0),VLOOKUP(E:E,history!$H:$Y,4,0)),"--")</f>
        <v>--</v>
      </c>
      <c r="J2560" s="282" t="s">
        <v>9870</v>
      </c>
      <c r="K2560" s="282" t="str">
        <f t="shared" si="428"/>
        <v/>
      </c>
      <c r="L2560" s="312">
        <f>IF($A$3="ИМ",ROUND($Y2560*(1-($L$6-$F$4))*(1-$F$3)*(1+$AG$2),2),ROUND($M2560*(1-($L$6-$F$4))*(1-$F$3)*(1+$AG$2),2))</f>
        <v>242.71</v>
      </c>
      <c r="M2560" s="312">
        <f>ROUND(IF($A$3="РЕГИОНЫ",AG2560*$AG$3*$AG$1,IF(AI2560=0,AG2560*$AG$3*$AG$1,AG2560*$AG$3*(1-5%)*$AG$1)),2)</f>
        <v>367.74</v>
      </c>
      <c r="N2560" s="297" t="str">
        <f>_xlfn.IFNA(VLOOKUP($E:$E,'1'!$A:$E,3,0),"")</f>
        <v/>
      </c>
      <c r="O2560" s="297" t="str">
        <f>_xlfn.IFNA(VLOOKUP($E:$E,'2'!$A:$E,3,0),"")</f>
        <v/>
      </c>
      <c r="P2560" s="297" t="str">
        <f>_xlfn.IFNA(VLOOKUP($E:$E,'3'!$A:$D,3,0),"")</f>
        <v/>
      </c>
      <c r="Q2560" s="297" t="str">
        <f>_xlfn.IFNA(VLOOKUP($E:$E,'4'!$A:$F,3,0),"")</f>
        <v/>
      </c>
      <c r="R2560" s="297" t="str">
        <f>_xlfn.IFNA(VLOOKUP($E:$E,'5'!$A:$F,3,0),"")</f>
        <v/>
      </c>
      <c r="S2560" s="297" t="str">
        <f>_xlfn.IFNA(VLOOKUP($E:$E,'6'!$A:$F,3,0),"")</f>
        <v/>
      </c>
      <c r="T2560" s="313">
        <v>1</v>
      </c>
      <c r="U2560" s="313">
        <v>50</v>
      </c>
      <c r="V2560" s="313">
        <v>100</v>
      </c>
      <c r="W2560" s="314">
        <v>6.5000000000000002E-2</v>
      </c>
      <c r="X2560" s="315">
        <v>1.25E-4</v>
      </c>
      <c r="Y2560" s="749">
        <v>330</v>
      </c>
      <c r="Z2560" s="282"/>
      <c r="AA2560" s="316" t="s">
        <v>10391</v>
      </c>
      <c r="AB2560" s="282" t="s">
        <v>9163</v>
      </c>
      <c r="AC2560" s="317" t="s">
        <v>2081</v>
      </c>
      <c r="AD2560" s="318" t="s">
        <v>2064</v>
      </c>
      <c r="AE2560" s="319">
        <v>0</v>
      </c>
      <c r="AF2560" s="319" t="s">
        <v>11273</v>
      </c>
      <c r="AG2560" s="320">
        <v>4.6100000000000003</v>
      </c>
      <c r="AH2560" s="321">
        <f>IF($A$3="РЕГИОНЫ",ROUND($AG2560*(1-($L$6-$F$4))*(1-$F$3)*(1+$AG$2)*$AG$1,2),0)</f>
        <v>0</v>
      </c>
      <c r="AI2560" s="287">
        <f>_xlfn.IFNA(VLOOKUP(AD:AD,грп!B:C,2,0),0)</f>
        <v>0</v>
      </c>
      <c r="AJ2560" s="607">
        <v>0</v>
      </c>
      <c r="AK2560" s="672">
        <f t="shared" si="435"/>
        <v>0</v>
      </c>
      <c r="AL2560" s="174"/>
      <c r="AM2560" s="4"/>
    </row>
    <row r="2561" spans="1:39" s="4" customFormat="1" ht="12" customHeight="1" outlineLevel="1" x14ac:dyDescent="0.35">
      <c r="A2561" s="307" t="s">
        <v>10402</v>
      </c>
      <c r="B2561" s="308" t="s">
        <v>7951</v>
      </c>
      <c r="C2561" s="309"/>
      <c r="D2561" s="310" t="s">
        <v>11369</v>
      </c>
      <c r="E2561" s="322" t="s">
        <v>1855</v>
      </c>
      <c r="F2561" s="293"/>
      <c r="G2561" s="293"/>
      <c r="H2561" s="294">
        <v>84</v>
      </c>
      <c r="I2561" s="294" t="str">
        <f>IFERROR(_xlfn.IFNA(VLOOKUP($D:$D,history!$I:$Y,3,0),VLOOKUP(E:E,history!$H:$Y,4,0)),"--")</f>
        <v>--</v>
      </c>
      <c r="J2561" s="282" t="s">
        <v>5946</v>
      </c>
      <c r="K2561" s="282" t="str">
        <f t="shared" si="428"/>
        <v/>
      </c>
      <c r="L2561" s="312">
        <f>IF($A$3="ИМ",ROUND($Y2561*(1-($L$6-$F$4))*(1-$F$3)*(1+$AG$2),2),ROUND($M2561*(1-($L$6-$F$4))*(1-$F$3)*(1+$AG$2),2))</f>
        <v>100.03</v>
      </c>
      <c r="M2561" s="312">
        <f>ROUND(IF($A$3="РЕГИОНЫ",AG2561*$AG$3*$AG$1,IF(AI2561=0,AG2561*$AG$3*$AG$1,AG2561*$AG$3*(1-5%)*$AG$1)),2)</f>
        <v>151.56</v>
      </c>
      <c r="N2561" s="297" t="str">
        <f>_xlfn.IFNA(VLOOKUP($E:$E,'1'!$A:$E,3,0),"")</f>
        <v/>
      </c>
      <c r="O2561" s="297" t="str">
        <f>_xlfn.IFNA(VLOOKUP($E:$E,'2'!$A:$E,3,0),"")</f>
        <v/>
      </c>
      <c r="P2561" s="297" t="str">
        <f>_xlfn.IFNA(VLOOKUP($E:$E,'3'!$A:$D,3,0),"")</f>
        <v/>
      </c>
      <c r="Q2561" s="297" t="str">
        <f>_xlfn.IFNA(VLOOKUP($E:$E,'4'!$A:$F,3,0),"")</f>
        <v/>
      </c>
      <c r="R2561" s="297" t="str">
        <f>_xlfn.IFNA(VLOOKUP($E:$E,'5'!$A:$F,3,0),"")</f>
        <v/>
      </c>
      <c r="S2561" s="297" t="str">
        <f>_xlfn.IFNA(VLOOKUP($E:$E,'6'!$A:$F,3,0),"")</f>
        <v/>
      </c>
      <c r="T2561" s="313">
        <v>1</v>
      </c>
      <c r="U2561" s="313">
        <v>250</v>
      </c>
      <c r="V2561" s="313">
        <v>1000</v>
      </c>
      <c r="W2561" s="314">
        <v>1.7999999999999999E-2</v>
      </c>
      <c r="X2561" s="315">
        <v>6.9999999999999994E-5</v>
      </c>
      <c r="Y2561" s="749">
        <v>140</v>
      </c>
      <c r="Z2561" s="282"/>
      <c r="AA2561" s="316" t="s">
        <v>10390</v>
      </c>
      <c r="AB2561" s="282" t="s">
        <v>9163</v>
      </c>
      <c r="AC2561" s="317" t="s">
        <v>2081</v>
      </c>
      <c r="AD2561" s="318" t="s">
        <v>2064</v>
      </c>
      <c r="AE2561" s="319">
        <v>0</v>
      </c>
      <c r="AF2561" s="319" t="s">
        <v>11273</v>
      </c>
      <c r="AG2561" s="320">
        <v>1.9</v>
      </c>
      <c r="AH2561" s="321">
        <f>IF($A$3="РЕГИОНЫ",ROUND($AG2561*(1-($L$6-$F$4))*(1-$F$3)*(1+$AG$2)*$AG$1,2),0)</f>
        <v>0</v>
      </c>
      <c r="AI2561" s="287">
        <f>_xlfn.IFNA(VLOOKUP(AD:AD,грп!B:C,2,0),0)</f>
        <v>0</v>
      </c>
      <c r="AJ2561" s="607">
        <v>0</v>
      </c>
      <c r="AK2561" s="672">
        <f t="shared" si="435"/>
        <v>0</v>
      </c>
      <c r="AL2561" s="174"/>
    </row>
    <row r="2562" spans="1:39" s="4" customFormat="1" ht="12" customHeight="1" x14ac:dyDescent="0.35">
      <c r="A2562" s="288"/>
      <c r="B2562" s="289"/>
      <c r="C2562" s="290" t="s">
        <v>555</v>
      </c>
      <c r="D2562" s="291" t="s">
        <v>480</v>
      </c>
      <c r="E2562" s="292"/>
      <c r="F2562" s="293"/>
      <c r="G2562" s="293"/>
      <c r="H2562" s="294"/>
      <c r="I2562" s="294"/>
      <c r="J2562" s="282" t="s">
        <v>393</v>
      </c>
      <c r="K2562" s="282" t="str">
        <f t="shared" si="428"/>
        <v/>
      </c>
      <c r="L2562" s="295"/>
      <c r="M2562" s="296"/>
      <c r="N2562" s="297"/>
      <c r="O2562" s="297"/>
      <c r="P2562" s="297"/>
      <c r="Q2562" s="297" t="str">
        <f>_xlfn.IFNA(VLOOKUP($E:$E,'4'!$A:$F,3,0),"")</f>
        <v/>
      </c>
      <c r="R2562" s="297" t="str">
        <f>_xlfn.IFNA(VLOOKUP($E:$E,'5'!$A:$F,3,0),"")</f>
        <v/>
      </c>
      <c r="S2562" s="297"/>
      <c r="T2562" s="298"/>
      <c r="U2562" s="299"/>
      <c r="V2562" s="299"/>
      <c r="W2562" s="300"/>
      <c r="X2562" s="301"/>
      <c r="Y2562" s="749"/>
      <c r="Z2562" s="282"/>
      <c r="AA2562" s="280"/>
      <c r="AB2562" s="280"/>
      <c r="AC2562" s="302"/>
      <c r="AD2562" s="303" t="s">
        <v>480</v>
      </c>
      <c r="AE2562" s="280"/>
      <c r="AF2562" s="329"/>
      <c r="AG2562" s="305"/>
      <c r="AH2562" s="306"/>
      <c r="AI2562" s="287">
        <f>_xlfn.IFNA(VLOOKUP(AD:AD,грп!B:C,2,0),0)</f>
        <v>0</v>
      </c>
      <c r="AJ2562" s="607">
        <v>0</v>
      </c>
      <c r="AK2562" s="672" t="str">
        <f t="shared" si="435"/>
        <v xml:space="preserve"> </v>
      </c>
      <c r="AL2562" s="174"/>
    </row>
    <row r="2563" spans="1:39" s="4" customFormat="1" ht="12" customHeight="1" outlineLevel="1" x14ac:dyDescent="0.35">
      <c r="A2563" s="307" t="s">
        <v>10402</v>
      </c>
      <c r="B2563" s="308" t="s">
        <v>7952</v>
      </c>
      <c r="C2563" s="309"/>
      <c r="D2563" s="310" t="s">
        <v>4339</v>
      </c>
      <c r="E2563" s="311" t="s">
        <v>3873</v>
      </c>
      <c r="F2563" s="293"/>
      <c r="G2563" s="293"/>
      <c r="H2563" s="294"/>
      <c r="I2563" s="294" t="str">
        <f>IFERROR(_xlfn.IFNA(VLOOKUP($D:$D,history!$I:$Y,3,0),VLOOKUP(E:E,history!$H:$Y,4,0)),"--")</f>
        <v>--</v>
      </c>
      <c r="J2563" s="282" t="s">
        <v>5946</v>
      </c>
      <c r="K2563" s="282" t="str">
        <f t="shared" si="428"/>
        <v/>
      </c>
      <c r="L2563" s="312">
        <f>IF($A$3="ИМ",ROUND($Y2563*(1-($L$6-$F$4))*(1-$F$3)*(1+$AG$2),2),ROUND($M2563*(1-($L$6-$F$4))*(1-$F$3)*(1+$AG$2),2))</f>
        <v>169</v>
      </c>
      <c r="M2563" s="312">
        <f>ROUND(IF($A$3="РЕГИОНЫ",AG2563*$AG$3*$AG$1,IF(AI2563=0,AG2563*$AG$3*$AG$1,AG2563*$AG$3*(1-5%)*$AG$1)),2)</f>
        <v>256.06</v>
      </c>
      <c r="N2563" s="297" t="str">
        <f>_xlfn.IFNA(VLOOKUP($E:$E,'1'!$A:$E,3,0),"")</f>
        <v/>
      </c>
      <c r="O2563" s="297" t="str">
        <f>_xlfn.IFNA(VLOOKUP($E:$E,'2'!$A:$E,3,0),"")</f>
        <v/>
      </c>
      <c r="P2563" s="297" t="str">
        <f>_xlfn.IFNA(VLOOKUP($E:$E,'3'!$A:$D,3,0),"")</f>
        <v/>
      </c>
      <c r="Q2563" s="297" t="str">
        <f>_xlfn.IFNA(VLOOKUP($E:$E,'4'!$A:$F,3,0),"")</f>
        <v/>
      </c>
      <c r="R2563" s="297" t="str">
        <f>_xlfn.IFNA(VLOOKUP($E:$E,'5'!$A:$F,3,0),"")</f>
        <v/>
      </c>
      <c r="S2563" s="297" t="str">
        <f>_xlfn.IFNA(VLOOKUP($E:$E,'6'!$A:$F,3,0),"")</f>
        <v/>
      </c>
      <c r="T2563" s="313">
        <v>1</v>
      </c>
      <c r="U2563" s="313">
        <v>50</v>
      </c>
      <c r="V2563" s="313">
        <v>100</v>
      </c>
      <c r="W2563" s="314">
        <v>7.9000000000000001E-2</v>
      </c>
      <c r="X2563" s="315">
        <v>1.35E-4</v>
      </c>
      <c r="Y2563" s="749">
        <v>240</v>
      </c>
      <c r="Z2563" s="282"/>
      <c r="AA2563" s="316" t="s">
        <v>10391</v>
      </c>
      <c r="AB2563" s="282" t="s">
        <v>9163</v>
      </c>
      <c r="AC2563" s="317" t="s">
        <v>2081</v>
      </c>
      <c r="AD2563" s="318" t="s">
        <v>480</v>
      </c>
      <c r="AE2563" s="319">
        <v>0</v>
      </c>
      <c r="AF2563" s="319" t="s">
        <v>11273</v>
      </c>
      <c r="AG2563" s="320">
        <v>3.21</v>
      </c>
      <c r="AH2563" s="321">
        <f>IF($A$3="РЕГИОНЫ",ROUND($AG2563*(1-($L$6-$F$4))*(1-$F$3)*(1+$AG$2)*$AG$1,2),0)</f>
        <v>0</v>
      </c>
      <c r="AI2563" s="287">
        <f>_xlfn.IFNA(VLOOKUP(AD:AD,грп!B:C,2,0),0)</f>
        <v>0</v>
      </c>
      <c r="AJ2563" s="607">
        <v>0</v>
      </c>
      <c r="AK2563" s="672">
        <f t="shared" si="435"/>
        <v>0</v>
      </c>
      <c r="AL2563" s="174"/>
    </row>
    <row r="2564" spans="1:39" s="4" customFormat="1" ht="12" customHeight="1" outlineLevel="1" x14ac:dyDescent="0.35">
      <c r="A2564" s="307" t="s">
        <v>10402</v>
      </c>
      <c r="B2564" s="308" t="s">
        <v>7953</v>
      </c>
      <c r="C2564" s="309"/>
      <c r="D2564" s="310" t="s">
        <v>3574</v>
      </c>
      <c r="E2564" s="322" t="s">
        <v>3573</v>
      </c>
      <c r="F2564" s="293"/>
      <c r="G2564" s="293"/>
      <c r="H2564" s="294">
        <v>12</v>
      </c>
      <c r="I2564" s="294" t="str">
        <f>IFERROR(_xlfn.IFNA(VLOOKUP($D:$D,history!$I:$Y,3,0),VLOOKUP(E:E,history!$H:$Y,4,0)),"--")</f>
        <v>--</v>
      </c>
      <c r="J2564" s="282" t="s">
        <v>5946</v>
      </c>
      <c r="K2564" s="282" t="str">
        <f t="shared" si="428"/>
        <v/>
      </c>
      <c r="L2564" s="312">
        <f>IF($A$3="ИМ",ROUND($Y2564*(1-($L$6-$F$4))*(1-$F$3)*(1+$AG$2),2),ROUND($M2564*(1-($L$6-$F$4))*(1-$F$3)*(1+$AG$2),2))</f>
        <v>752.34</v>
      </c>
      <c r="M2564" s="312">
        <f>ROUND(IF($A$3="РЕГИОНЫ",AG2564*$AG$3*$AG$1,IF(AI2564=0,AG2564*$AG$3*$AG$1,AG2564*$AG$3*(1-5%)*$AG$1)),2)</f>
        <v>1139.9100000000001</v>
      </c>
      <c r="N2564" s="297" t="str">
        <f>_xlfn.IFNA(VLOOKUP($E:$E,'1'!$A:$E,3,0),"")</f>
        <v/>
      </c>
      <c r="O2564" s="297" t="str">
        <f>_xlfn.IFNA(VLOOKUP($E:$E,'2'!$A:$E,3,0),"")</f>
        <v/>
      </c>
      <c r="P2564" s="297" t="str">
        <f>_xlfn.IFNA(VLOOKUP($E:$E,'3'!$A:$D,3,0),"")</f>
        <v/>
      </c>
      <c r="Q2564" s="297" t="str">
        <f>_xlfn.IFNA(VLOOKUP($E:$E,'4'!$A:$F,3,0),"")</f>
        <v/>
      </c>
      <c r="R2564" s="297" t="str">
        <f>_xlfn.IFNA(VLOOKUP($E:$E,'5'!$A:$F,3,0),"")</f>
        <v/>
      </c>
      <c r="S2564" s="297" t="str">
        <f>_xlfn.IFNA(VLOOKUP($E:$E,'6'!$A:$F,3,0),"")</f>
        <v/>
      </c>
      <c r="T2564" s="313">
        <v>1</v>
      </c>
      <c r="U2564" s="313">
        <v>5</v>
      </c>
      <c r="V2564" s="313">
        <v>30</v>
      </c>
      <c r="W2564" s="314">
        <v>0.56699999999999995</v>
      </c>
      <c r="X2564" s="315">
        <v>8.3333330000000001E-4</v>
      </c>
      <c r="Y2564" s="749">
        <v>1080</v>
      </c>
      <c r="Z2564" s="282"/>
      <c r="AA2564" s="316" t="s">
        <v>10396</v>
      </c>
      <c r="AB2564" s="282" t="s">
        <v>9163</v>
      </c>
      <c r="AC2564" s="317" t="s">
        <v>2081</v>
      </c>
      <c r="AD2564" s="318" t="s">
        <v>480</v>
      </c>
      <c r="AE2564" s="319">
        <v>0</v>
      </c>
      <c r="AF2564" s="319" t="s">
        <v>11273</v>
      </c>
      <c r="AG2564" s="320">
        <v>14.29</v>
      </c>
      <c r="AH2564" s="321">
        <f>IF($A$3="РЕГИОНЫ",ROUND($AG2564*(1-($L$6-$F$4))*(1-$F$3)*(1+$AG$2)*$AG$1,2),0)</f>
        <v>0</v>
      </c>
      <c r="AI2564" s="287">
        <f>_xlfn.IFNA(VLOOKUP(AD:AD,грп!B:C,2,0),0)</f>
        <v>0</v>
      </c>
      <c r="AJ2564" s="607">
        <v>0</v>
      </c>
      <c r="AK2564" s="672">
        <f t="shared" si="435"/>
        <v>0</v>
      </c>
      <c r="AL2564" s="174"/>
    </row>
    <row r="2565" spans="1:39" s="4" customFormat="1" ht="12" customHeight="1" outlineLevel="1" x14ac:dyDescent="0.35">
      <c r="A2565" s="307" t="s">
        <v>10402</v>
      </c>
      <c r="B2565" s="308" t="s">
        <v>7954</v>
      </c>
      <c r="C2565" s="290" t="s">
        <v>555</v>
      </c>
      <c r="D2565" s="310" t="s">
        <v>1546</v>
      </c>
      <c r="E2565" s="322">
        <v>1150101</v>
      </c>
      <c r="F2565" s="293"/>
      <c r="G2565" s="293"/>
      <c r="H2565" s="294">
        <v>14</v>
      </c>
      <c r="I2565" s="294" t="str">
        <f>IFERROR(_xlfn.IFNA(VLOOKUP($D:$D,history!$I:$Y,3,0),VLOOKUP(E:E,history!$H:$Y,4,0)),"--")</f>
        <v>--</v>
      </c>
      <c r="J2565" s="282" t="s">
        <v>9870</v>
      </c>
      <c r="K2565" s="282" t="str">
        <f t="shared" si="428"/>
        <v/>
      </c>
      <c r="L2565" s="312">
        <f>IF($A$3="ИМ",ROUND($Y2565*(1-($L$6-$F$4))*(1-$F$3)*(1+$AG$2),2),ROUND($M2565*(1-($L$6-$F$4))*(1-$F$3)*(1+$AG$2),2))</f>
        <v>297.99</v>
      </c>
      <c r="M2565" s="312">
        <f>ROUND(IF($A$3="РЕГИОНЫ",AG2565*$AG$3*$AG$1,IF(AI2565=0,AG2565*$AG$3*$AG$1,AG2565*$AG$3*(1-5%)*$AG$1)),2)</f>
        <v>451.5</v>
      </c>
      <c r="N2565" s="297" t="str">
        <f>_xlfn.IFNA(VLOOKUP($E:$E,'1'!$A:$E,3,0),"")</f>
        <v/>
      </c>
      <c r="O2565" s="297" t="str">
        <f>_xlfn.IFNA(VLOOKUP($E:$E,'2'!$A:$E,3,0),"")</f>
        <v/>
      </c>
      <c r="P2565" s="297" t="str">
        <f>_xlfn.IFNA(VLOOKUP($E:$E,'3'!$A:$D,3,0),"")</f>
        <v/>
      </c>
      <c r="Q2565" s="297" t="str">
        <f>_xlfn.IFNA(VLOOKUP($E:$E,'4'!$A:$F,3,0),"")</f>
        <v/>
      </c>
      <c r="R2565" s="297" t="str">
        <f>_xlfn.IFNA(VLOOKUP($E:$E,'5'!$A:$F,3,0),"")</f>
        <v/>
      </c>
      <c r="S2565" s="297" t="str">
        <f>_xlfn.IFNA(VLOOKUP($E:$E,'6'!$A:$F,3,0),"")</f>
        <v/>
      </c>
      <c r="T2565" s="313">
        <v>1</v>
      </c>
      <c r="U2565" s="313">
        <v>6</v>
      </c>
      <c r="V2565" s="313">
        <v>36</v>
      </c>
      <c r="W2565" s="314">
        <v>0.52800000000000002</v>
      </c>
      <c r="X2565" s="315">
        <v>9.5588240000000005E-4</v>
      </c>
      <c r="Y2565" s="749">
        <v>430</v>
      </c>
      <c r="Z2565" s="282"/>
      <c r="AA2565" s="316" t="s">
        <v>10390</v>
      </c>
      <c r="AB2565" s="282" t="s">
        <v>9163</v>
      </c>
      <c r="AC2565" s="317" t="s">
        <v>2081</v>
      </c>
      <c r="AD2565" s="318" t="s">
        <v>480</v>
      </c>
      <c r="AE2565" s="319">
        <v>0</v>
      </c>
      <c r="AF2565" s="319" t="s">
        <v>11273</v>
      </c>
      <c r="AG2565" s="320">
        <v>5.66</v>
      </c>
      <c r="AH2565" s="321">
        <f>IF($A$3="РЕГИОНЫ",ROUND($AG2565*(1-($L$6-$F$4))*(1-$F$3)*(1+$AG$2)*$AG$1,2),0)</f>
        <v>0</v>
      </c>
      <c r="AI2565" s="287">
        <f>_xlfn.IFNA(VLOOKUP(AD:AD,грп!B:C,2,0),0)</f>
        <v>0</v>
      </c>
      <c r="AJ2565" s="607">
        <v>34</v>
      </c>
      <c r="AK2565" s="672" t="str">
        <f t="shared" si="435"/>
        <v xml:space="preserve"> </v>
      </c>
      <c r="AL2565" s="174"/>
    </row>
    <row r="2566" spans="1:39" s="4" customFormat="1" ht="12" customHeight="1" outlineLevel="1" x14ac:dyDescent="0.35">
      <c r="A2566" s="307" t="s">
        <v>10402</v>
      </c>
      <c r="B2566" s="308" t="s">
        <v>7955</v>
      </c>
      <c r="C2566" s="323"/>
      <c r="D2566" s="310" t="s">
        <v>11370</v>
      </c>
      <c r="E2566" s="322">
        <v>1150102</v>
      </c>
      <c r="F2566" s="293"/>
      <c r="G2566" s="293"/>
      <c r="H2566" s="294">
        <v>4</v>
      </c>
      <c r="I2566" s="294" t="str">
        <f>IFERROR(_xlfn.IFNA(VLOOKUP($D:$D,history!$I:$Y,3,0),VLOOKUP(E:E,history!$H:$Y,4,0)),"--")</f>
        <v>--</v>
      </c>
      <c r="J2566" s="282" t="s">
        <v>9870</v>
      </c>
      <c r="K2566" s="282" t="str">
        <f t="shared" si="428"/>
        <v/>
      </c>
      <c r="L2566" s="312">
        <f>IF($A$3="ИМ",ROUND($Y2566*(1-($L$6-$F$4))*(1-$F$3)*(1+$AG$2),2),ROUND($M2566*(1-($L$6-$F$4))*(1-$F$3)*(1+$AG$2),2))</f>
        <v>294.83</v>
      </c>
      <c r="M2566" s="312">
        <f>ROUND(IF($A$3="РЕГИОНЫ",AG2566*$AG$3*$AG$1,IF(AI2566=0,AG2566*$AG$3*$AG$1,AG2566*$AG$3*(1-5%)*$AG$1)),2)</f>
        <v>446.71</v>
      </c>
      <c r="N2566" s="297" t="str">
        <f>_xlfn.IFNA(VLOOKUP($E:$E,'1'!$A:$E,3,0),"")</f>
        <v/>
      </c>
      <c r="O2566" s="297" t="str">
        <f>_xlfn.IFNA(VLOOKUP($E:$E,'2'!$A:$E,3,0),"")</f>
        <v/>
      </c>
      <c r="P2566" s="297" t="str">
        <f>_xlfn.IFNA(VLOOKUP($E:$E,'3'!$A:$D,3,0),"")</f>
        <v/>
      </c>
      <c r="Q2566" s="297" t="str">
        <f>_xlfn.IFNA(VLOOKUP($E:$E,'4'!$A:$F,3,0),"")</f>
        <v/>
      </c>
      <c r="R2566" s="297" t="str">
        <f>_xlfn.IFNA(VLOOKUP($E:$E,'5'!$A:$F,3,0),"")</f>
        <v/>
      </c>
      <c r="S2566" s="297" t="str">
        <f>_xlfn.IFNA(VLOOKUP($E:$E,'6'!$A:$F,3,0),"")</f>
        <v/>
      </c>
      <c r="T2566" s="313">
        <v>1</v>
      </c>
      <c r="U2566" s="313">
        <v>6</v>
      </c>
      <c r="V2566" s="313">
        <v>36</v>
      </c>
      <c r="W2566" s="314">
        <v>0.50700000000000001</v>
      </c>
      <c r="X2566" s="315">
        <v>1.1000000000000001E-3</v>
      </c>
      <c r="Y2566" s="749">
        <v>420</v>
      </c>
      <c r="Z2566" s="282"/>
      <c r="AA2566" s="316" t="s">
        <v>10390</v>
      </c>
      <c r="AB2566" s="282" t="s">
        <v>9163</v>
      </c>
      <c r="AC2566" s="317" t="s">
        <v>2081</v>
      </c>
      <c r="AD2566" s="318" t="s">
        <v>480</v>
      </c>
      <c r="AE2566" s="319">
        <v>0</v>
      </c>
      <c r="AF2566" s="319" t="s">
        <v>11273</v>
      </c>
      <c r="AG2566" s="320">
        <v>5.6</v>
      </c>
      <c r="AH2566" s="321">
        <f>IF($A$3="РЕГИОНЫ",ROUND($AG2566*(1-($L$6-$F$4))*(1-$F$3)*(1+$AG$2)*$AG$1,2),0)</f>
        <v>0</v>
      </c>
      <c r="AI2566" s="287">
        <f>_xlfn.IFNA(VLOOKUP(AD:AD,грп!B:C,2,0),0)</f>
        <v>0</v>
      </c>
      <c r="AJ2566" s="607">
        <v>5</v>
      </c>
      <c r="AK2566" s="672">
        <f t="shared" si="435"/>
        <v>0</v>
      </c>
      <c r="AL2566" s="174"/>
    </row>
    <row r="2567" spans="1:39" s="4" customFormat="1" ht="12" customHeight="1" outlineLevel="1" x14ac:dyDescent="0.35">
      <c r="A2567" s="307" t="s">
        <v>10402</v>
      </c>
      <c r="B2567" s="308" t="s">
        <v>7956</v>
      </c>
      <c r="C2567" s="309"/>
      <c r="D2567" s="310" t="s">
        <v>11371</v>
      </c>
      <c r="E2567" s="322" t="s">
        <v>4981</v>
      </c>
      <c r="F2567" s="293"/>
      <c r="G2567" s="293"/>
      <c r="H2567" s="294">
        <v>24</v>
      </c>
      <c r="I2567" s="294" t="str">
        <f>IFERROR(_xlfn.IFNA(VLOOKUP($D:$D,history!$I:$Y,3,0),VLOOKUP(E:E,history!$H:$Y,4,0)),"--")</f>
        <v>--</v>
      </c>
      <c r="J2567" s="282" t="s">
        <v>9870</v>
      </c>
      <c r="K2567" s="282" t="str">
        <f t="shared" si="428"/>
        <v/>
      </c>
      <c r="L2567" s="312">
        <f>IF($A$3="ИМ",ROUND($Y2567*(1-($L$6-$F$4))*(1-$F$3)*(1+$AG$2),2),ROUND($M2567*(1-($L$6-$F$4))*(1-$F$3)*(1+$AG$2),2))</f>
        <v>147.41999999999999</v>
      </c>
      <c r="M2567" s="312">
        <f>ROUND(IF($A$3="РЕГИОНЫ",AG2567*$AG$3*$AG$1,IF(AI2567=0,AG2567*$AG$3*$AG$1,AG2567*$AG$3*(1-5%)*$AG$1)),2)</f>
        <v>223.36</v>
      </c>
      <c r="N2567" s="297" t="str">
        <f>_xlfn.IFNA(VLOOKUP($E:$E,'1'!$A:$E,3,0),"")</f>
        <v/>
      </c>
      <c r="O2567" s="297" t="str">
        <f>_xlfn.IFNA(VLOOKUP($E:$E,'2'!$A:$E,3,0),"")</f>
        <v/>
      </c>
      <c r="P2567" s="297" t="str">
        <f>_xlfn.IFNA(VLOOKUP($E:$E,'3'!$A:$D,3,0),"")</f>
        <v/>
      </c>
      <c r="Q2567" s="297" t="str">
        <f>_xlfn.IFNA(VLOOKUP($E:$E,'4'!$A:$F,3,0),"")</f>
        <v/>
      </c>
      <c r="R2567" s="297" t="str">
        <f>_xlfn.IFNA(VLOOKUP($E:$E,'5'!$A:$F,3,0),"")</f>
        <v/>
      </c>
      <c r="S2567" s="297" t="str">
        <f>_xlfn.IFNA(VLOOKUP($E:$E,'6'!$A:$F,3,0),"")</f>
        <v/>
      </c>
      <c r="T2567" s="313">
        <v>1</v>
      </c>
      <c r="U2567" s="313">
        <v>250</v>
      </c>
      <c r="V2567" s="313">
        <v>500</v>
      </c>
      <c r="W2567" s="314">
        <v>2.4E-2</v>
      </c>
      <c r="X2567" s="315">
        <v>5.33333E-5</v>
      </c>
      <c r="Y2567" s="749">
        <v>210</v>
      </c>
      <c r="Z2567" s="282"/>
      <c r="AA2567" s="316" t="s">
        <v>10390</v>
      </c>
      <c r="AB2567" s="282" t="s">
        <v>9163</v>
      </c>
      <c r="AC2567" s="317" t="s">
        <v>2081</v>
      </c>
      <c r="AD2567" s="318" t="s">
        <v>480</v>
      </c>
      <c r="AE2567" s="319">
        <v>0</v>
      </c>
      <c r="AF2567" s="319" t="s">
        <v>11815</v>
      </c>
      <c r="AG2567" s="320">
        <v>2.8</v>
      </c>
      <c r="AH2567" s="321">
        <f>IF($A$3="РЕГИОНЫ",ROUND($AG2567*(1-($L$6-$F$4))*(1-$F$3)*(1+$AG$2)*$AG$1,2),0)</f>
        <v>0</v>
      </c>
      <c r="AI2567" s="287">
        <f>_xlfn.IFNA(VLOOKUP(AD:AD,грп!B:C,2,0),0)</f>
        <v>0</v>
      </c>
      <c r="AJ2567" s="607">
        <v>93</v>
      </c>
      <c r="AK2567" s="672">
        <f t="shared" si="435"/>
        <v>0</v>
      </c>
      <c r="AL2567" s="174"/>
    </row>
    <row r="2568" spans="1:39" s="4" customFormat="1" ht="12" customHeight="1" x14ac:dyDescent="0.35">
      <c r="A2568" s="288"/>
      <c r="B2568" s="289"/>
      <c r="C2568" s="290" t="s">
        <v>555</v>
      </c>
      <c r="D2568" s="291" t="s">
        <v>482</v>
      </c>
      <c r="E2568" s="292"/>
      <c r="F2568" s="293"/>
      <c r="G2568" s="293"/>
      <c r="H2568" s="294"/>
      <c r="I2568" s="294"/>
      <c r="J2568" s="282" t="s">
        <v>393</v>
      </c>
      <c r="K2568" s="282" t="str">
        <f t="shared" si="428"/>
        <v/>
      </c>
      <c r="L2568" s="295"/>
      <c r="M2568" s="296"/>
      <c r="N2568" s="297"/>
      <c r="O2568" s="297"/>
      <c r="P2568" s="297"/>
      <c r="Q2568" s="297" t="str">
        <f>_xlfn.IFNA(VLOOKUP($E:$E,'4'!$A:$F,3,0),"")</f>
        <v/>
      </c>
      <c r="R2568" s="297" t="str">
        <f>_xlfn.IFNA(VLOOKUP($E:$E,'5'!$A:$F,3,0),"")</f>
        <v/>
      </c>
      <c r="S2568" s="297"/>
      <c r="T2568" s="298"/>
      <c r="U2568" s="299"/>
      <c r="V2568" s="299"/>
      <c r="W2568" s="300"/>
      <c r="X2568" s="301"/>
      <c r="Y2568" s="749"/>
      <c r="Z2568" s="282"/>
      <c r="AA2568" s="280"/>
      <c r="AB2568" s="280"/>
      <c r="AC2568" s="302"/>
      <c r="AD2568" s="303" t="s">
        <v>482</v>
      </c>
      <c r="AE2568" s="280"/>
      <c r="AF2568" s="329"/>
      <c r="AG2568" s="305"/>
      <c r="AH2568" s="306"/>
      <c r="AI2568" s="287">
        <f>_xlfn.IFNA(VLOOKUP(AD:AD,грп!B:C,2,0),0)</f>
        <v>0</v>
      </c>
      <c r="AJ2568" s="607">
        <v>0</v>
      </c>
      <c r="AK2568" s="672" t="str">
        <f t="shared" si="435"/>
        <v xml:space="preserve"> </v>
      </c>
      <c r="AL2568" s="174"/>
    </row>
    <row r="2569" spans="1:39" s="4" customFormat="1" ht="12" customHeight="1" outlineLevel="1" x14ac:dyDescent="0.35">
      <c r="A2569" s="307" t="s">
        <v>1897</v>
      </c>
      <c r="B2569" s="308" t="s">
        <v>7963</v>
      </c>
      <c r="C2569" s="309"/>
      <c r="D2569" s="310" t="s">
        <v>11372</v>
      </c>
      <c r="E2569" s="322" t="s">
        <v>4803</v>
      </c>
      <c r="F2569" s="293"/>
      <c r="G2569" s="293"/>
      <c r="H2569" s="294">
        <v>18</v>
      </c>
      <c r="I2569" s="294" t="str">
        <f>IFERROR(_xlfn.IFNA(VLOOKUP($D:$D,history!$I:$Y,3,0),VLOOKUP(E:E,history!$H:$Y,4,0)),"--")</f>
        <v>--</v>
      </c>
      <c r="J2569" s="282" t="s">
        <v>9870</v>
      </c>
      <c r="K2569" s="282" t="str">
        <f t="shared" si="428"/>
        <v/>
      </c>
      <c r="L2569" s="312">
        <f t="shared" ref="L2569:L2575" si="436">IF($A$3="ИМ",ROUND($Y2569*(1-($L$6-$F$4))*(1-$F$3)*(1+$AG$2),2),ROUND($M2569*(1-($L$6-$F$4))*(1-$F$3)*(1+$AG$2),2))</f>
        <v>1880.59</v>
      </c>
      <c r="M2569" s="312">
        <f t="shared" ref="M2569:M2575" si="437">ROUND(IF($A$3="РЕГИОНЫ",AG2569*$AG$3*$AG$1,IF(AI2569=0,AG2569*$AG$3*$AG$1,AG2569*$AG$3*(1-5%)*$AG$1)),2)</f>
        <v>2849.38</v>
      </c>
      <c r="N2569" s="297" t="str">
        <f>_xlfn.IFNA(VLOOKUP($E:$E,'1'!$A:$E,3,0),"")</f>
        <v/>
      </c>
      <c r="O2569" s="297" t="str">
        <f>_xlfn.IFNA(VLOOKUP($E:$E,'2'!$A:$E,3,0),"")</f>
        <v/>
      </c>
      <c r="P2569" s="297" t="str">
        <f>_xlfn.IFNA(VLOOKUP($E:$E,'3'!$A:$D,3,0),"")</f>
        <v/>
      </c>
      <c r="Q2569" s="297" t="str">
        <f>_xlfn.IFNA(VLOOKUP($E:$E,'4'!$A:$F,3,0),"")</f>
        <v/>
      </c>
      <c r="R2569" s="297" t="str">
        <f>_xlfn.IFNA(VLOOKUP($E:$E,'5'!$A:$F,3,0),"")</f>
        <v/>
      </c>
      <c r="S2569" s="297" t="str">
        <f>_xlfn.IFNA(VLOOKUP($E:$E,'6'!$A:$F,3,0),"")</f>
        <v/>
      </c>
      <c r="T2569" s="313">
        <v>1</v>
      </c>
      <c r="U2569" s="313">
        <v>10</v>
      </c>
      <c r="V2569" s="313">
        <v>60</v>
      </c>
      <c r="W2569" s="314">
        <v>0.38300000000000001</v>
      </c>
      <c r="X2569" s="315">
        <v>2E-3</v>
      </c>
      <c r="Y2569" s="749">
        <v>2560</v>
      </c>
      <c r="Z2569" s="282"/>
      <c r="AA2569" s="316" t="s">
        <v>10391</v>
      </c>
      <c r="AB2569" s="282" t="s">
        <v>9163</v>
      </c>
      <c r="AC2569" s="317" t="s">
        <v>2081</v>
      </c>
      <c r="AD2569" s="318" t="s">
        <v>482</v>
      </c>
      <c r="AE2569" s="319">
        <v>0</v>
      </c>
      <c r="AF2569" s="319" t="s">
        <v>11273</v>
      </c>
      <c r="AG2569" s="320">
        <v>35.72</v>
      </c>
      <c r="AH2569" s="321">
        <f t="shared" ref="AH2569:AH2575" si="438">IF($A$3="РЕГИОНЫ",ROUND($AG2569*(1-($L$6-$F$4))*(1-$F$3)*(1+$AG$2)*$AG$1,2),0)</f>
        <v>0</v>
      </c>
      <c r="AI2569" s="287">
        <f>_xlfn.IFNA(VLOOKUP(AD:AD,грп!B:C,2,0),0)</f>
        <v>0</v>
      </c>
      <c r="AJ2569" s="607">
        <v>9</v>
      </c>
      <c r="AK2569" s="672">
        <f t="shared" si="435"/>
        <v>0</v>
      </c>
      <c r="AL2569" s="174"/>
    </row>
    <row r="2570" spans="1:39" s="4" customFormat="1" ht="12" customHeight="1" outlineLevel="1" x14ac:dyDescent="0.35">
      <c r="A2570" s="307" t="s">
        <v>10402</v>
      </c>
      <c r="B2570" s="308" t="s">
        <v>7957</v>
      </c>
      <c r="C2570" s="290" t="s">
        <v>555</v>
      </c>
      <c r="D2570" s="310" t="s">
        <v>2910</v>
      </c>
      <c r="E2570" s="322" t="s">
        <v>123</v>
      </c>
      <c r="F2570" s="293"/>
      <c r="G2570" s="293"/>
      <c r="H2570" s="294"/>
      <c r="I2570" s="294" t="str">
        <f>IFERROR(_xlfn.IFNA(VLOOKUP($D:$D,history!$I:$Y,3,0),VLOOKUP(E:E,history!$H:$Y,4,0)),"--")</f>
        <v>--</v>
      </c>
      <c r="J2570" s="282" t="s">
        <v>5946</v>
      </c>
      <c r="K2570" s="282" t="str">
        <f t="shared" si="428"/>
        <v/>
      </c>
      <c r="L2570" s="312">
        <f t="shared" si="436"/>
        <v>317.99</v>
      </c>
      <c r="M2570" s="312">
        <f t="shared" si="437"/>
        <v>481.81</v>
      </c>
      <c r="N2570" s="297" t="str">
        <f>_xlfn.IFNA(VLOOKUP($E:$E,'1'!$A:$E,3,0),"")</f>
        <v/>
      </c>
      <c r="O2570" s="297" t="str">
        <f>_xlfn.IFNA(VLOOKUP($E:$E,'2'!$A:$E,3,0),"")</f>
        <v/>
      </c>
      <c r="P2570" s="297" t="str">
        <f>_xlfn.IFNA(VLOOKUP($E:$E,'3'!$A:$D,3,0),"")</f>
        <v/>
      </c>
      <c r="Q2570" s="297" t="str">
        <f>_xlfn.IFNA(VLOOKUP($E:$E,'4'!$A:$F,3,0),"")</f>
        <v/>
      </c>
      <c r="R2570" s="297" t="str">
        <f>_xlfn.IFNA(VLOOKUP($E:$E,'5'!$A:$F,3,0),"")</f>
        <v/>
      </c>
      <c r="S2570" s="297" t="str">
        <f>_xlfn.IFNA(VLOOKUP($E:$E,'6'!$A:$F,3,0),"")</f>
        <v/>
      </c>
      <c r="T2570" s="313">
        <v>1</v>
      </c>
      <c r="U2570" s="313">
        <v>6</v>
      </c>
      <c r="V2570" s="313">
        <v>60</v>
      </c>
      <c r="W2570" s="314">
        <v>0.19600000000000001</v>
      </c>
      <c r="X2570" s="315">
        <v>3.466667E-4</v>
      </c>
      <c r="Y2570" s="749">
        <v>460</v>
      </c>
      <c r="Z2570" s="282"/>
      <c r="AA2570" s="316" t="s">
        <v>10391</v>
      </c>
      <c r="AB2570" s="282" t="s">
        <v>9163</v>
      </c>
      <c r="AC2570" s="317" t="s">
        <v>2081</v>
      </c>
      <c r="AD2570" s="318" t="s">
        <v>482</v>
      </c>
      <c r="AE2570" s="319">
        <v>0</v>
      </c>
      <c r="AF2570" s="319" t="s">
        <v>11273</v>
      </c>
      <c r="AG2570" s="320">
        <v>6.04</v>
      </c>
      <c r="AH2570" s="321">
        <f t="shared" si="438"/>
        <v>0</v>
      </c>
      <c r="AI2570" s="287">
        <f>_xlfn.IFNA(VLOOKUP(AD:AD,грп!B:C,2,0),0)</f>
        <v>0</v>
      </c>
      <c r="AJ2570" s="607">
        <v>0</v>
      </c>
      <c r="AK2570" s="672" t="str">
        <f t="shared" si="435"/>
        <v xml:space="preserve"> </v>
      </c>
      <c r="AL2570" s="174"/>
    </row>
    <row r="2571" spans="1:39" s="4" customFormat="1" ht="12" customHeight="1" outlineLevel="1" x14ac:dyDescent="0.35">
      <c r="A2571" s="307" t="s">
        <v>10402</v>
      </c>
      <c r="B2571" s="308" t="s">
        <v>7958</v>
      </c>
      <c r="C2571" s="290" t="s">
        <v>555</v>
      </c>
      <c r="D2571" s="310" t="s">
        <v>2952</v>
      </c>
      <c r="E2571" s="322" t="s">
        <v>1725</v>
      </c>
      <c r="F2571" s="293"/>
      <c r="G2571" s="293"/>
      <c r="H2571" s="294"/>
      <c r="I2571" s="294" t="str">
        <f>IFERROR(_xlfn.IFNA(VLOOKUP($D:$D,history!$I:$Y,3,0),VLOOKUP(E:E,history!$H:$Y,4,0)),"--")</f>
        <v>--</v>
      </c>
      <c r="J2571" s="282" t="s">
        <v>9870</v>
      </c>
      <c r="K2571" s="282" t="str">
        <f t="shared" si="428"/>
        <v/>
      </c>
      <c r="L2571" s="312">
        <f t="shared" si="436"/>
        <v>710.75</v>
      </c>
      <c r="M2571" s="312">
        <f t="shared" si="437"/>
        <v>1076.9000000000001</v>
      </c>
      <c r="N2571" s="297" t="str">
        <f>_xlfn.IFNA(VLOOKUP($E:$E,'1'!$A:$E,3,0),"")</f>
        <v/>
      </c>
      <c r="O2571" s="297" t="str">
        <f>_xlfn.IFNA(VLOOKUP($E:$E,'2'!$A:$E,3,0),"")</f>
        <v/>
      </c>
      <c r="P2571" s="297" t="str">
        <f>_xlfn.IFNA(VLOOKUP($E:$E,'3'!$A:$D,3,0),"")</f>
        <v/>
      </c>
      <c r="Q2571" s="297" t="str">
        <f>_xlfn.IFNA(VLOOKUP($E:$E,'4'!$A:$F,3,0),"")</f>
        <v/>
      </c>
      <c r="R2571" s="297" t="str">
        <f>_xlfn.IFNA(VLOOKUP($E:$E,'5'!$A:$F,3,0),"")</f>
        <v/>
      </c>
      <c r="S2571" s="297" t="str">
        <f>_xlfn.IFNA(VLOOKUP($E:$E,'6'!$A:$F,3,0),"")</f>
        <v/>
      </c>
      <c r="T2571" s="313">
        <v>1</v>
      </c>
      <c r="U2571" s="313">
        <v>10</v>
      </c>
      <c r="V2571" s="313">
        <v>50</v>
      </c>
      <c r="W2571" s="314">
        <v>0.34200000000000003</v>
      </c>
      <c r="X2571" s="315">
        <v>8.9999999999999998E-4</v>
      </c>
      <c r="Y2571" s="749">
        <v>1020</v>
      </c>
      <c r="Z2571" s="282"/>
      <c r="AA2571" s="316" t="s">
        <v>393</v>
      </c>
      <c r="AB2571" s="282" t="s">
        <v>9163</v>
      </c>
      <c r="AC2571" s="317" t="s">
        <v>2081</v>
      </c>
      <c r="AD2571" s="318" t="s">
        <v>482</v>
      </c>
      <c r="AE2571" s="319">
        <v>0</v>
      </c>
      <c r="AF2571" s="319" t="s">
        <v>11319</v>
      </c>
      <c r="AG2571" s="320">
        <v>13.5</v>
      </c>
      <c r="AH2571" s="321">
        <f t="shared" si="438"/>
        <v>0</v>
      </c>
      <c r="AI2571" s="287">
        <f>_xlfn.IFNA(VLOOKUP(AD:AD,грп!B:C,2,0),0)</f>
        <v>0</v>
      </c>
      <c r="AJ2571" s="607">
        <v>0</v>
      </c>
      <c r="AK2571" s="672" t="str">
        <f t="shared" si="435"/>
        <v xml:space="preserve"> </v>
      </c>
      <c r="AL2571" s="174"/>
    </row>
    <row r="2572" spans="1:39" s="4" customFormat="1" ht="12" customHeight="1" outlineLevel="1" x14ac:dyDescent="0.35">
      <c r="A2572" s="307" t="s">
        <v>10402</v>
      </c>
      <c r="B2572" s="308" t="s">
        <v>7959</v>
      </c>
      <c r="C2572" s="323"/>
      <c r="D2572" s="310" t="s">
        <v>3234</v>
      </c>
      <c r="E2572" s="324" t="s">
        <v>2509</v>
      </c>
      <c r="F2572" s="293"/>
      <c r="G2572" s="293"/>
      <c r="H2572" s="294">
        <v>42</v>
      </c>
      <c r="I2572" s="294" t="str">
        <f>IFERROR(_xlfn.IFNA(VLOOKUP($D:$D,history!$I:$Y,3,0),VLOOKUP(E:E,history!$H:$Y,4,0)),"--")</f>
        <v>--</v>
      </c>
      <c r="J2572" s="282" t="s">
        <v>9868</v>
      </c>
      <c r="K2572" s="282" t="str">
        <f t="shared" si="428"/>
        <v/>
      </c>
      <c r="L2572" s="312">
        <f t="shared" si="436"/>
        <v>617.03</v>
      </c>
      <c r="M2572" s="312">
        <f t="shared" si="437"/>
        <v>934.9</v>
      </c>
      <c r="N2572" s="297" t="str">
        <f>_xlfn.IFNA(VLOOKUP($E:$E,'1'!$A:$E,3,0),"")</f>
        <v/>
      </c>
      <c r="O2572" s="297" t="str">
        <f>_xlfn.IFNA(VLOOKUP($E:$E,'2'!$A:$E,3,0),"")</f>
        <v/>
      </c>
      <c r="P2572" s="297" t="str">
        <f>_xlfn.IFNA(VLOOKUP($E:$E,'3'!$A:$D,3,0),"")</f>
        <v/>
      </c>
      <c r="Q2572" s="297" t="str">
        <f>_xlfn.IFNA(VLOOKUP($E:$E,'4'!$A:$F,3,0),"")</f>
        <v/>
      </c>
      <c r="R2572" s="297" t="str">
        <f>_xlfn.IFNA(VLOOKUP($E:$E,'5'!$A:$F,3,0),"")</f>
        <v/>
      </c>
      <c r="S2572" s="297" t="str">
        <f>_xlfn.IFNA(VLOOKUP($E:$E,'6'!$A:$F,3,0),"")</f>
        <v/>
      </c>
      <c r="T2572" s="313">
        <v>1</v>
      </c>
      <c r="U2572" s="313">
        <v>10</v>
      </c>
      <c r="V2572" s="313">
        <v>40</v>
      </c>
      <c r="W2572" s="314">
        <v>0.24399999999999999</v>
      </c>
      <c r="X2572" s="315">
        <v>5.9999999999999995E-4</v>
      </c>
      <c r="Y2572" s="749">
        <v>890</v>
      </c>
      <c r="Z2572" s="282"/>
      <c r="AA2572" s="316" t="s">
        <v>10390</v>
      </c>
      <c r="AB2572" s="282" t="s">
        <v>9163</v>
      </c>
      <c r="AC2572" s="317" t="s">
        <v>2081</v>
      </c>
      <c r="AD2572" s="318" t="s">
        <v>482</v>
      </c>
      <c r="AE2572" s="319">
        <v>0</v>
      </c>
      <c r="AF2572" s="319" t="s">
        <v>11319</v>
      </c>
      <c r="AG2572" s="320">
        <v>11.72</v>
      </c>
      <c r="AH2572" s="321">
        <f t="shared" si="438"/>
        <v>0</v>
      </c>
      <c r="AI2572" s="287">
        <f>_xlfn.IFNA(VLOOKUP(AD:AD,грп!B:C,2,0),0)</f>
        <v>0</v>
      </c>
      <c r="AJ2572" s="607">
        <v>103</v>
      </c>
      <c r="AK2572" s="672">
        <f t="shared" si="435"/>
        <v>0</v>
      </c>
      <c r="AL2572" s="174"/>
    </row>
    <row r="2573" spans="1:39" s="4" customFormat="1" ht="12" customHeight="1" outlineLevel="1" x14ac:dyDescent="0.35">
      <c r="A2573" s="307" t="s">
        <v>10402</v>
      </c>
      <c r="B2573" s="308" t="s">
        <v>7960</v>
      </c>
      <c r="C2573" s="290" t="s">
        <v>555</v>
      </c>
      <c r="D2573" s="310" t="s">
        <v>2631</v>
      </c>
      <c r="E2573" s="322" t="s">
        <v>1726</v>
      </c>
      <c r="F2573" s="293"/>
      <c r="G2573" s="293"/>
      <c r="H2573" s="294">
        <v>43</v>
      </c>
      <c r="I2573" s="294" t="str">
        <f>IFERROR(_xlfn.IFNA(VLOOKUP($D:$D,history!$I:$Y,3,0),VLOOKUP(E:E,history!$H:$Y,4,0)),"--")</f>
        <v>--</v>
      </c>
      <c r="J2573" s="282" t="s">
        <v>9870</v>
      </c>
      <c r="K2573" s="282" t="str">
        <f t="shared" ref="K2573:K2636" si="439" xml:space="preserve">
IF(OR($E2573="",$A$3&lt;&gt;"МОСКВА"),"",
IF(AND($AJ2573&gt;=1,$AJ2573&lt;20),"*",
IF(AND($AJ2573&gt;=20,$AJ2573&lt;100),"**",
IF(($AJ2573&gt;=100),"***","--"))))</f>
        <v/>
      </c>
      <c r="L2573" s="312">
        <f t="shared" si="436"/>
        <v>945.56</v>
      </c>
      <c r="M2573" s="312">
        <f t="shared" si="437"/>
        <v>1432.67</v>
      </c>
      <c r="N2573" s="297" t="str">
        <f>_xlfn.IFNA(VLOOKUP($E:$E,'1'!$A:$E,3,0),"")</f>
        <v/>
      </c>
      <c r="O2573" s="297" t="str">
        <f>_xlfn.IFNA(VLOOKUP($E:$E,'2'!$A:$E,3,0),"")</f>
        <v/>
      </c>
      <c r="P2573" s="297" t="str">
        <f>_xlfn.IFNA(VLOOKUP($E:$E,'3'!$A:$D,3,0),"")</f>
        <v/>
      </c>
      <c r="Q2573" s="297" t="str">
        <f>_xlfn.IFNA(VLOOKUP($E:$E,'4'!$A:$F,3,0),"")</f>
        <v/>
      </c>
      <c r="R2573" s="297" t="str">
        <f>_xlfn.IFNA(VLOOKUP($E:$E,'5'!$A:$F,3,0),"")</f>
        <v/>
      </c>
      <c r="S2573" s="297" t="str">
        <f>_xlfn.IFNA(VLOOKUP($E:$E,'6'!$A:$F,3,0),"")</f>
        <v/>
      </c>
      <c r="T2573" s="313">
        <v>1</v>
      </c>
      <c r="U2573" s="313">
        <v>10</v>
      </c>
      <c r="V2573" s="313">
        <v>50</v>
      </c>
      <c r="W2573" s="314">
        <v>0.39100000000000001</v>
      </c>
      <c r="X2573" s="315">
        <v>9.3999999999999997E-4</v>
      </c>
      <c r="Y2573" s="749">
        <v>1360</v>
      </c>
      <c r="Z2573" s="282"/>
      <c r="AA2573" s="316" t="s">
        <v>10390</v>
      </c>
      <c r="AB2573" s="282" t="s">
        <v>9163</v>
      </c>
      <c r="AC2573" s="317" t="s">
        <v>2081</v>
      </c>
      <c r="AD2573" s="318" t="s">
        <v>482</v>
      </c>
      <c r="AE2573" s="319">
        <v>0</v>
      </c>
      <c r="AF2573" s="319" t="s">
        <v>11319</v>
      </c>
      <c r="AG2573" s="320">
        <v>17.96</v>
      </c>
      <c r="AH2573" s="321">
        <f t="shared" si="438"/>
        <v>0</v>
      </c>
      <c r="AI2573" s="287">
        <f>_xlfn.IFNA(VLOOKUP(AD:AD,грп!B:C,2,0),0)</f>
        <v>0</v>
      </c>
      <c r="AJ2573" s="607">
        <v>72</v>
      </c>
      <c r="AK2573" s="672" t="str">
        <f t="shared" si="435"/>
        <v xml:space="preserve"> </v>
      </c>
      <c r="AL2573" s="174"/>
    </row>
    <row r="2574" spans="1:39" s="4" customFormat="1" ht="12" customHeight="1" outlineLevel="1" x14ac:dyDescent="0.35">
      <c r="A2574" s="307" t="s">
        <v>10402</v>
      </c>
      <c r="B2574" s="308" t="s">
        <v>7961</v>
      </c>
      <c r="C2574" s="309"/>
      <c r="D2574" s="310" t="s">
        <v>4100</v>
      </c>
      <c r="E2574" s="322" t="s">
        <v>4101</v>
      </c>
      <c r="F2574" s="293"/>
      <c r="G2574" s="293"/>
      <c r="H2574" s="294">
        <v>11</v>
      </c>
      <c r="I2574" s="294" t="str">
        <f>IFERROR(_xlfn.IFNA(VLOOKUP($D:$D,history!$I:$Y,3,0),VLOOKUP(E:E,history!$H:$Y,4,0)),"--")</f>
        <v>--</v>
      </c>
      <c r="J2574" s="282" t="s">
        <v>9870</v>
      </c>
      <c r="K2574" s="282" t="str">
        <f t="shared" si="439"/>
        <v/>
      </c>
      <c r="L2574" s="312">
        <f t="shared" si="436"/>
        <v>927.66</v>
      </c>
      <c r="M2574" s="312">
        <f t="shared" si="437"/>
        <v>1405.55</v>
      </c>
      <c r="N2574" s="297" t="str">
        <f>_xlfn.IFNA(VLOOKUP($E:$E,'1'!$A:$E,3,0),"")</f>
        <v/>
      </c>
      <c r="O2574" s="297" t="str">
        <f>_xlfn.IFNA(VLOOKUP($E:$E,'2'!$A:$E,3,0),"")</f>
        <v/>
      </c>
      <c r="P2574" s="297" t="str">
        <f>_xlfn.IFNA(VLOOKUP($E:$E,'3'!$A:$D,3,0),"")</f>
        <v/>
      </c>
      <c r="Q2574" s="297" t="str">
        <f>_xlfn.IFNA(VLOOKUP($E:$E,'4'!$A:$F,3,0),"")</f>
        <v/>
      </c>
      <c r="R2574" s="297" t="str">
        <f>_xlfn.IFNA(VLOOKUP($E:$E,'5'!$A:$F,3,0),"")</f>
        <v/>
      </c>
      <c r="S2574" s="297" t="str">
        <f>_xlfn.IFNA(VLOOKUP($E:$E,'6'!$A:$F,3,0),"")</f>
        <v/>
      </c>
      <c r="T2574" s="313">
        <v>1</v>
      </c>
      <c r="U2574" s="313">
        <v>5</v>
      </c>
      <c r="V2574" s="313">
        <v>50</v>
      </c>
      <c r="W2574" s="314">
        <v>0.43</v>
      </c>
      <c r="X2574" s="315">
        <v>1.16E-3</v>
      </c>
      <c r="Y2574" s="749">
        <v>1340</v>
      </c>
      <c r="Z2574" s="282"/>
      <c r="AA2574" s="316" t="s">
        <v>10390</v>
      </c>
      <c r="AB2574" s="282" t="s">
        <v>9163</v>
      </c>
      <c r="AC2574" s="317" t="s">
        <v>2081</v>
      </c>
      <c r="AD2574" s="318" t="s">
        <v>482</v>
      </c>
      <c r="AE2574" s="319">
        <v>0</v>
      </c>
      <c r="AF2574" s="319" t="s">
        <v>11273</v>
      </c>
      <c r="AG2574" s="320">
        <v>17.62</v>
      </c>
      <c r="AH2574" s="321">
        <f t="shared" si="438"/>
        <v>0</v>
      </c>
      <c r="AI2574" s="287">
        <f>_xlfn.IFNA(VLOOKUP(AD:AD,грп!B:C,2,0),0)</f>
        <v>0</v>
      </c>
      <c r="AJ2574" s="607">
        <v>19</v>
      </c>
      <c r="AK2574" s="672">
        <f t="shared" si="435"/>
        <v>0</v>
      </c>
      <c r="AL2574" s="174"/>
    </row>
    <row r="2575" spans="1:39" s="4" customFormat="1" ht="12" customHeight="1" outlineLevel="1" x14ac:dyDescent="0.35">
      <c r="A2575" s="307" t="s">
        <v>10402</v>
      </c>
      <c r="B2575" s="308" t="s">
        <v>7962</v>
      </c>
      <c r="C2575" s="309"/>
      <c r="D2575" s="310" t="s">
        <v>4102</v>
      </c>
      <c r="E2575" s="322" t="s">
        <v>4103</v>
      </c>
      <c r="F2575" s="293"/>
      <c r="G2575" s="293"/>
      <c r="H2575" s="294">
        <v>8</v>
      </c>
      <c r="I2575" s="294" t="str">
        <f>IFERROR(_xlfn.IFNA(VLOOKUP($D:$D,history!$I:$Y,3,0),VLOOKUP(E:E,history!$H:$Y,4,0)),"--")</f>
        <v>--</v>
      </c>
      <c r="J2575" s="282" t="s">
        <v>9870</v>
      </c>
      <c r="K2575" s="282" t="str">
        <f t="shared" si="439"/>
        <v/>
      </c>
      <c r="L2575" s="312">
        <f t="shared" si="436"/>
        <v>317.99</v>
      </c>
      <c r="M2575" s="312">
        <f t="shared" si="437"/>
        <v>481.81</v>
      </c>
      <c r="N2575" s="297" t="str">
        <f>_xlfn.IFNA(VLOOKUP($E:$E,'1'!$A:$E,3,0),"")</f>
        <v/>
      </c>
      <c r="O2575" s="297" t="str">
        <f>_xlfn.IFNA(VLOOKUP($E:$E,'2'!$A:$E,3,0),"")</f>
        <v/>
      </c>
      <c r="P2575" s="297" t="str">
        <f>_xlfn.IFNA(VLOOKUP($E:$E,'3'!$A:$D,3,0),"")</f>
        <v/>
      </c>
      <c r="Q2575" s="297" t="str">
        <f>_xlfn.IFNA(VLOOKUP($E:$E,'4'!$A:$F,3,0),"")</f>
        <v/>
      </c>
      <c r="R2575" s="297" t="str">
        <f>_xlfn.IFNA(VLOOKUP($E:$E,'5'!$A:$F,3,0),"")</f>
        <v/>
      </c>
      <c r="S2575" s="297" t="str">
        <f>_xlfn.IFNA(VLOOKUP($E:$E,'6'!$A:$F,3,0),"")</f>
        <v/>
      </c>
      <c r="T2575" s="313">
        <v>1</v>
      </c>
      <c r="U2575" s="313">
        <v>12</v>
      </c>
      <c r="V2575" s="313">
        <v>120</v>
      </c>
      <c r="W2575" s="314">
        <v>0.157</v>
      </c>
      <c r="X2575" s="315">
        <v>4.2647060000000002E-4</v>
      </c>
      <c r="Y2575" s="749">
        <v>460</v>
      </c>
      <c r="Z2575" s="282"/>
      <c r="AA2575" s="316" t="s">
        <v>393</v>
      </c>
      <c r="AB2575" s="282" t="s">
        <v>9163</v>
      </c>
      <c r="AC2575" s="317" t="s">
        <v>2081</v>
      </c>
      <c r="AD2575" s="318" t="s">
        <v>482</v>
      </c>
      <c r="AE2575" s="319">
        <v>0</v>
      </c>
      <c r="AF2575" s="319" t="s">
        <v>11273</v>
      </c>
      <c r="AG2575" s="320">
        <v>6.04</v>
      </c>
      <c r="AH2575" s="321">
        <f t="shared" si="438"/>
        <v>0</v>
      </c>
      <c r="AI2575" s="287">
        <f>_xlfn.IFNA(VLOOKUP(AD:AD,грп!B:C,2,0),0)</f>
        <v>0</v>
      </c>
      <c r="AJ2575" s="607">
        <v>51</v>
      </c>
      <c r="AK2575" s="672">
        <f t="shared" si="435"/>
        <v>0</v>
      </c>
      <c r="AL2575" s="174"/>
    </row>
    <row r="2576" spans="1:39" ht="12" customHeight="1" x14ac:dyDescent="0.35">
      <c r="A2576" s="288" t="s">
        <v>393</v>
      </c>
      <c r="B2576" s="289"/>
      <c r="C2576" s="290" t="s">
        <v>555</v>
      </c>
      <c r="D2576" s="291" t="s">
        <v>2749</v>
      </c>
      <c r="E2576" s="292"/>
      <c r="F2576" s="293"/>
      <c r="G2576" s="293"/>
      <c r="H2576" s="294"/>
      <c r="I2576" s="294"/>
      <c r="J2576" s="282" t="s">
        <v>393</v>
      </c>
      <c r="K2576" s="282" t="str">
        <f t="shared" si="439"/>
        <v/>
      </c>
      <c r="L2576" s="295"/>
      <c r="M2576" s="296"/>
      <c r="N2576" s="297"/>
      <c r="O2576" s="297"/>
      <c r="P2576" s="297"/>
      <c r="Q2576" s="297" t="str">
        <f>_xlfn.IFNA(VLOOKUP($E:$E,'4'!$A:$F,3,0),"")</f>
        <v/>
      </c>
      <c r="R2576" s="297" t="str">
        <f>_xlfn.IFNA(VLOOKUP($E:$E,'5'!$A:$F,3,0),"")</f>
        <v/>
      </c>
      <c r="S2576" s="297"/>
      <c r="T2576" s="298"/>
      <c r="U2576" s="299"/>
      <c r="V2576" s="299"/>
      <c r="W2576" s="300"/>
      <c r="X2576" s="301"/>
      <c r="Y2576" s="749"/>
      <c r="Z2576" s="282"/>
      <c r="AA2576" s="280"/>
      <c r="AB2576" s="280" t="s">
        <v>393</v>
      </c>
      <c r="AC2576" s="302"/>
      <c r="AD2576" s="303" t="s">
        <v>2749</v>
      </c>
      <c r="AE2576" s="280"/>
      <c r="AF2576" s="329"/>
      <c r="AG2576" s="305"/>
      <c r="AH2576" s="306"/>
      <c r="AI2576" s="287">
        <f>_xlfn.IFNA(VLOOKUP(AD:AD,грп!B:C,2,0),0)</f>
        <v>0</v>
      </c>
      <c r="AJ2576" s="607">
        <v>0</v>
      </c>
      <c r="AK2576" s="672" t="str">
        <f t="shared" si="435"/>
        <v xml:space="preserve"> </v>
      </c>
      <c r="AL2576" s="174"/>
      <c r="AM2576" s="4"/>
    </row>
    <row r="2577" spans="1:39" ht="12" customHeight="1" outlineLevel="1" x14ac:dyDescent="0.35">
      <c r="A2577" s="307" t="s">
        <v>10402</v>
      </c>
      <c r="B2577" s="308" t="s">
        <v>7964</v>
      </c>
      <c r="C2577" s="341"/>
      <c r="D2577" s="310" t="s">
        <v>11373</v>
      </c>
      <c r="E2577" s="322" t="s">
        <v>1455</v>
      </c>
      <c r="F2577" s="293"/>
      <c r="G2577" s="293"/>
      <c r="H2577" s="294">
        <v>11</v>
      </c>
      <c r="I2577" s="294" t="str">
        <f>IFERROR(_xlfn.IFNA(VLOOKUP($D:$D,history!$I:$Y,3,0),VLOOKUP(E:E,history!$H:$Y,4,0)),"--")</f>
        <v>--</v>
      </c>
      <c r="J2577" s="282" t="s">
        <v>9868</v>
      </c>
      <c r="K2577" s="282" t="str">
        <f t="shared" si="439"/>
        <v/>
      </c>
      <c r="L2577" s="312">
        <f t="shared" ref="L2577:L2620" si="440">IF($A$3="ИМ",ROUND($Y2577*(1-($L$6-$F$4))*(1-$F$3)*(1+$AG$2),2),ROUND($M2577*(1-($L$6-$F$4))*(1-$F$3)*(1+$AG$2),2))</f>
        <v>231.65</v>
      </c>
      <c r="M2577" s="312">
        <f t="shared" ref="M2577:M2620" si="441">ROUND(IF($A$3="РЕГИОНЫ",AG2577*$AG$3*$AG$1,IF(AI2577=0,AG2577*$AG$3*$AG$1,AG2577*$AG$3*(1-5%)*$AG$1)),2)</f>
        <v>350.99</v>
      </c>
      <c r="N2577" s="297" t="str">
        <f>_xlfn.IFNA(VLOOKUP($E:$E,'1'!$A:$E,3,0),"")</f>
        <v/>
      </c>
      <c r="O2577" s="297" t="str">
        <f>_xlfn.IFNA(VLOOKUP($E:$E,'2'!$A:$E,3,0),"")</f>
        <v/>
      </c>
      <c r="P2577" s="297" t="str">
        <f>_xlfn.IFNA(VLOOKUP($E:$E,'3'!$A:$D,3,0),"")</f>
        <v/>
      </c>
      <c r="Q2577" s="297" t="str">
        <f>_xlfn.IFNA(VLOOKUP($E:$E,'4'!$A:$F,3,0),"")</f>
        <v/>
      </c>
      <c r="R2577" s="297" t="str">
        <f>_xlfn.IFNA(VLOOKUP($E:$E,'5'!$A:$F,3,0),"")</f>
        <v/>
      </c>
      <c r="S2577" s="297" t="str">
        <f>_xlfn.IFNA(VLOOKUP($E:$E,'6'!$A:$F,3,0),"")</f>
        <v/>
      </c>
      <c r="T2577" s="313">
        <v>1</v>
      </c>
      <c r="U2577" s="313">
        <v>12</v>
      </c>
      <c r="V2577" s="313">
        <v>120</v>
      </c>
      <c r="W2577" s="314">
        <v>0.23499999999999999</v>
      </c>
      <c r="X2577" s="315">
        <v>4.0476189999999999E-4</v>
      </c>
      <c r="Y2577" s="749">
        <v>330</v>
      </c>
      <c r="Z2577" s="282"/>
      <c r="AA2577" s="316" t="s">
        <v>10390</v>
      </c>
      <c r="AB2577" s="282" t="s">
        <v>9163</v>
      </c>
      <c r="AC2577" s="317" t="s">
        <v>2081</v>
      </c>
      <c r="AD2577" s="318" t="s">
        <v>2749</v>
      </c>
      <c r="AE2577" s="319">
        <v>0</v>
      </c>
      <c r="AF2577" s="319" t="s">
        <v>11273</v>
      </c>
      <c r="AG2577" s="320">
        <v>4.4000000000000004</v>
      </c>
      <c r="AH2577" s="321">
        <f t="shared" ref="AH2577:AH2620" si="442">IF($A$3="РЕГИОНЫ",ROUND($AG2577*(1-($L$6-$F$4))*(1-$F$3)*(1+$AG$2)*$AG$1,2),0)</f>
        <v>0</v>
      </c>
      <c r="AI2577" s="287">
        <f>_xlfn.IFNA(VLOOKUP(AD:AD,грп!B:C,2,0),0)</f>
        <v>0</v>
      </c>
      <c r="AJ2577" s="607">
        <v>25</v>
      </c>
      <c r="AK2577" s="672">
        <f t="shared" si="435"/>
        <v>0</v>
      </c>
      <c r="AL2577" s="174"/>
      <c r="AM2577" s="4"/>
    </row>
    <row r="2578" spans="1:39" ht="12" customHeight="1" outlineLevel="1" x14ac:dyDescent="0.35">
      <c r="A2578" s="307" t="s">
        <v>10402</v>
      </c>
      <c r="B2578" s="308" t="s">
        <v>7965</v>
      </c>
      <c r="C2578" s="328"/>
      <c r="D2578" s="310" t="s">
        <v>11374</v>
      </c>
      <c r="E2578" s="322" t="s">
        <v>1456</v>
      </c>
      <c r="F2578" s="293"/>
      <c r="G2578" s="293"/>
      <c r="H2578" s="294"/>
      <c r="I2578" s="294" t="str">
        <f>IFERROR(_xlfn.IFNA(VLOOKUP($D:$D,history!$I:$Y,3,0),VLOOKUP(E:E,history!$H:$Y,4,0)),"--")</f>
        <v>--</v>
      </c>
      <c r="J2578" s="282" t="s">
        <v>5946</v>
      </c>
      <c r="K2578" s="282" t="str">
        <f t="shared" si="439"/>
        <v/>
      </c>
      <c r="L2578" s="312">
        <f t="shared" si="440"/>
        <v>233.23</v>
      </c>
      <c r="M2578" s="312">
        <f t="shared" si="441"/>
        <v>353.38</v>
      </c>
      <c r="N2578" s="297" t="str">
        <f>_xlfn.IFNA(VLOOKUP($E:$E,'1'!$A:$E,3,0),"")</f>
        <v/>
      </c>
      <c r="O2578" s="297" t="str">
        <f>_xlfn.IFNA(VLOOKUP($E:$E,'2'!$A:$E,3,0),"")</f>
        <v/>
      </c>
      <c r="P2578" s="297" t="str">
        <f>_xlfn.IFNA(VLOOKUP($E:$E,'3'!$A:$D,3,0),"")</f>
        <v/>
      </c>
      <c r="Q2578" s="297" t="str">
        <f>_xlfn.IFNA(VLOOKUP($E:$E,'4'!$A:$F,3,0),"")</f>
        <v/>
      </c>
      <c r="R2578" s="297" t="str">
        <f>_xlfn.IFNA(VLOOKUP($E:$E,'5'!$A:$F,3,0),"")</f>
        <v/>
      </c>
      <c r="S2578" s="297" t="str">
        <f>_xlfn.IFNA(VLOOKUP($E:$E,'6'!$A:$F,3,0),"")</f>
        <v/>
      </c>
      <c r="T2578" s="313">
        <v>1</v>
      </c>
      <c r="U2578" s="313">
        <v>12</v>
      </c>
      <c r="V2578" s="313">
        <v>120</v>
      </c>
      <c r="W2578" s="314">
        <v>0.33800000000000002</v>
      </c>
      <c r="X2578" s="315">
        <v>4.4047619999999999E-4</v>
      </c>
      <c r="Y2578" s="749">
        <v>340</v>
      </c>
      <c r="Z2578" s="282"/>
      <c r="AA2578" s="316" t="s">
        <v>10393</v>
      </c>
      <c r="AB2578" s="282" t="s">
        <v>9163</v>
      </c>
      <c r="AC2578" s="317" t="s">
        <v>2081</v>
      </c>
      <c r="AD2578" s="318" t="s">
        <v>2749</v>
      </c>
      <c r="AE2578" s="319">
        <v>0</v>
      </c>
      <c r="AF2578" s="319" t="s">
        <v>11273</v>
      </c>
      <c r="AG2578" s="320">
        <v>4.43</v>
      </c>
      <c r="AH2578" s="321">
        <f t="shared" si="442"/>
        <v>0</v>
      </c>
      <c r="AI2578" s="287">
        <f>_xlfn.IFNA(VLOOKUP(AD:AD,грп!B:C,2,0),0)</f>
        <v>0</v>
      </c>
      <c r="AJ2578" s="607">
        <v>0</v>
      </c>
      <c r="AK2578" s="672">
        <f t="shared" si="435"/>
        <v>0</v>
      </c>
      <c r="AL2578" s="174"/>
      <c r="AM2578" s="4"/>
    </row>
    <row r="2579" spans="1:39" ht="12" customHeight="1" outlineLevel="1" x14ac:dyDescent="0.35">
      <c r="A2579" s="307" t="s">
        <v>10402</v>
      </c>
      <c r="B2579" s="308" t="s">
        <v>7966</v>
      </c>
      <c r="C2579" s="328"/>
      <c r="D2579" s="310" t="s">
        <v>1457</v>
      </c>
      <c r="E2579" s="322" t="s">
        <v>1458</v>
      </c>
      <c r="F2579" s="293"/>
      <c r="G2579" s="293"/>
      <c r="H2579" s="294">
        <v>1</v>
      </c>
      <c r="I2579" s="294" t="str">
        <f>IFERROR(_xlfn.IFNA(VLOOKUP($D:$D,history!$I:$Y,3,0),VLOOKUP(E:E,history!$H:$Y,4,0)),"--")</f>
        <v>--</v>
      </c>
      <c r="J2579" s="282" t="s">
        <v>5946</v>
      </c>
      <c r="K2579" s="282" t="str">
        <f t="shared" si="439"/>
        <v/>
      </c>
      <c r="L2579" s="312">
        <f t="shared" si="440"/>
        <v>318.52</v>
      </c>
      <c r="M2579" s="312">
        <f t="shared" si="441"/>
        <v>482.61</v>
      </c>
      <c r="N2579" s="297" t="str">
        <f>_xlfn.IFNA(VLOOKUP($E:$E,'1'!$A:$E,3,0),"")</f>
        <v/>
      </c>
      <c r="O2579" s="297" t="str">
        <f>_xlfn.IFNA(VLOOKUP($E:$E,'2'!$A:$E,3,0),"")</f>
        <v/>
      </c>
      <c r="P2579" s="297" t="str">
        <f>_xlfn.IFNA(VLOOKUP($E:$E,'3'!$A:$D,3,0),"")</f>
        <v/>
      </c>
      <c r="Q2579" s="297" t="str">
        <f>_xlfn.IFNA(VLOOKUP($E:$E,'4'!$A:$F,3,0),"")</f>
        <v/>
      </c>
      <c r="R2579" s="297" t="str">
        <f>_xlfn.IFNA(VLOOKUP($E:$E,'5'!$A:$F,3,0),"")</f>
        <v/>
      </c>
      <c r="S2579" s="297" t="str">
        <f>_xlfn.IFNA(VLOOKUP($E:$E,'6'!$A:$F,3,0),"")</f>
        <v/>
      </c>
      <c r="T2579" s="313">
        <v>1</v>
      </c>
      <c r="U2579" s="313">
        <v>6</v>
      </c>
      <c r="V2579" s="313">
        <v>60</v>
      </c>
      <c r="W2579" s="314">
        <v>0.49299999999999999</v>
      </c>
      <c r="X2579" s="315">
        <v>5.833333E-4</v>
      </c>
      <c r="Y2579" s="749">
        <v>460</v>
      </c>
      <c r="Z2579" s="282"/>
      <c r="AA2579" s="316" t="s">
        <v>10390</v>
      </c>
      <c r="AB2579" s="282" t="s">
        <v>9163</v>
      </c>
      <c r="AC2579" s="317" t="s">
        <v>2081</v>
      </c>
      <c r="AD2579" s="318" t="s">
        <v>2749</v>
      </c>
      <c r="AE2579" s="319">
        <v>0</v>
      </c>
      <c r="AF2579" s="319" t="s">
        <v>11273</v>
      </c>
      <c r="AG2579" s="320">
        <v>6.05</v>
      </c>
      <c r="AH2579" s="321">
        <f t="shared" si="442"/>
        <v>0</v>
      </c>
      <c r="AI2579" s="287">
        <f>_xlfn.IFNA(VLOOKUP(AD:AD,грп!B:C,2,0),0)</f>
        <v>0</v>
      </c>
      <c r="AJ2579" s="607">
        <v>0</v>
      </c>
      <c r="AK2579" s="672">
        <f t="shared" si="435"/>
        <v>0</v>
      </c>
      <c r="AL2579" s="174"/>
      <c r="AM2579" s="4"/>
    </row>
    <row r="2580" spans="1:39" s="4" customFormat="1" ht="12" customHeight="1" outlineLevel="1" x14ac:dyDescent="0.35">
      <c r="A2580" s="307" t="s">
        <v>10402</v>
      </c>
      <c r="B2580" s="308" t="s">
        <v>7967</v>
      </c>
      <c r="C2580" s="328"/>
      <c r="D2580" s="310" t="s">
        <v>10107</v>
      </c>
      <c r="E2580" s="322" t="s">
        <v>1459</v>
      </c>
      <c r="F2580" s="293"/>
      <c r="G2580" s="293"/>
      <c r="H2580" s="294">
        <v>26</v>
      </c>
      <c r="I2580" s="294" t="str">
        <f>IFERROR(_xlfn.IFNA(VLOOKUP($D:$D,history!$I:$Y,3,0),VLOOKUP(E:E,history!$H:$Y,4,0)),"--")</f>
        <v>--</v>
      </c>
      <c r="J2580" s="282" t="s">
        <v>5946</v>
      </c>
      <c r="K2580" s="282" t="str">
        <f t="shared" si="439"/>
        <v/>
      </c>
      <c r="L2580" s="312">
        <f t="shared" si="440"/>
        <v>360.64</v>
      </c>
      <c r="M2580" s="312">
        <f t="shared" si="441"/>
        <v>546.41999999999996</v>
      </c>
      <c r="N2580" s="297" t="str">
        <f>_xlfn.IFNA(VLOOKUP($E:$E,'1'!$A:$E,3,0),"")</f>
        <v/>
      </c>
      <c r="O2580" s="297" t="str">
        <f>_xlfn.IFNA(VLOOKUP($E:$E,'2'!$A:$E,3,0),"")</f>
        <v/>
      </c>
      <c r="P2580" s="297" t="str">
        <f>_xlfn.IFNA(VLOOKUP($E:$E,'3'!$A:$D,3,0),"")</f>
        <v/>
      </c>
      <c r="Q2580" s="297" t="str">
        <f>_xlfn.IFNA(VLOOKUP($E:$E,'4'!$A:$F,3,0),"")</f>
        <v/>
      </c>
      <c r="R2580" s="297" t="str">
        <f>_xlfn.IFNA(VLOOKUP($E:$E,'5'!$A:$F,3,0),"")</f>
        <v/>
      </c>
      <c r="S2580" s="297" t="str">
        <f>_xlfn.IFNA(VLOOKUP($E:$E,'6'!$A:$F,3,0),"")</f>
        <v/>
      </c>
      <c r="T2580" s="313">
        <v>1</v>
      </c>
      <c r="U2580" s="313">
        <v>6</v>
      </c>
      <c r="V2580" s="313">
        <v>48</v>
      </c>
      <c r="W2580" s="314">
        <v>0.59499999999999997</v>
      </c>
      <c r="X2580" s="315">
        <v>6.3725489999999995E-4</v>
      </c>
      <c r="Y2580" s="749">
        <v>520</v>
      </c>
      <c r="Z2580" s="282"/>
      <c r="AA2580" s="316" t="s">
        <v>10390</v>
      </c>
      <c r="AB2580" s="282" t="s">
        <v>9163</v>
      </c>
      <c r="AC2580" s="317" t="s">
        <v>2081</v>
      </c>
      <c r="AD2580" s="318" t="s">
        <v>2749</v>
      </c>
      <c r="AE2580" s="319">
        <v>0</v>
      </c>
      <c r="AF2580" s="319" t="s">
        <v>11273</v>
      </c>
      <c r="AG2580" s="320">
        <v>6.85</v>
      </c>
      <c r="AH2580" s="321">
        <f t="shared" si="442"/>
        <v>0</v>
      </c>
      <c r="AI2580" s="287">
        <f>_xlfn.IFNA(VLOOKUP(AD:AD,грп!B:C,2,0),0)</f>
        <v>0</v>
      </c>
      <c r="AJ2580" s="607">
        <v>0</v>
      </c>
      <c r="AK2580" s="672">
        <f t="shared" si="435"/>
        <v>0</v>
      </c>
      <c r="AL2580" s="174"/>
    </row>
    <row r="2581" spans="1:39" s="4" customFormat="1" ht="12" customHeight="1" outlineLevel="1" x14ac:dyDescent="0.35">
      <c r="A2581" s="307" t="s">
        <v>10402</v>
      </c>
      <c r="B2581" s="308" t="s">
        <v>7968</v>
      </c>
      <c r="C2581" s="328"/>
      <c r="D2581" s="310" t="s">
        <v>10108</v>
      </c>
      <c r="E2581" s="322" t="s">
        <v>1460</v>
      </c>
      <c r="F2581" s="293"/>
      <c r="G2581" s="293"/>
      <c r="H2581" s="294"/>
      <c r="I2581" s="294" t="str">
        <f>IFERROR(_xlfn.IFNA(VLOOKUP($D:$D,history!$I:$Y,3,0),VLOOKUP(E:E,history!$H:$Y,4,0)),"--")</f>
        <v>--</v>
      </c>
      <c r="J2581" s="282" t="s">
        <v>5946</v>
      </c>
      <c r="K2581" s="282" t="str">
        <f t="shared" si="439"/>
        <v/>
      </c>
      <c r="L2581" s="312">
        <f t="shared" si="440"/>
        <v>378.02</v>
      </c>
      <c r="M2581" s="312">
        <f t="shared" si="441"/>
        <v>572.75</v>
      </c>
      <c r="N2581" s="297" t="str">
        <f>_xlfn.IFNA(VLOOKUP($E:$E,'1'!$A:$E,3,0),"")</f>
        <v/>
      </c>
      <c r="O2581" s="297" t="str">
        <f>_xlfn.IFNA(VLOOKUP($E:$E,'2'!$A:$E,3,0),"")</f>
        <v/>
      </c>
      <c r="P2581" s="297" t="str">
        <f>_xlfn.IFNA(VLOOKUP($E:$E,'3'!$A:$D,3,0),"")</f>
        <v/>
      </c>
      <c r="Q2581" s="297" t="str">
        <f>_xlfn.IFNA(VLOOKUP($E:$E,'4'!$A:$F,3,0),"")</f>
        <v/>
      </c>
      <c r="R2581" s="297" t="str">
        <f>_xlfn.IFNA(VLOOKUP($E:$E,'5'!$A:$F,3,0),"")</f>
        <v/>
      </c>
      <c r="S2581" s="297" t="str">
        <f>_xlfn.IFNA(VLOOKUP($E:$E,'6'!$A:$F,3,0),"")</f>
        <v/>
      </c>
      <c r="T2581" s="313">
        <v>1</v>
      </c>
      <c r="U2581" s="313">
        <v>6</v>
      </c>
      <c r="V2581" s="313">
        <v>48</v>
      </c>
      <c r="W2581" s="314">
        <v>0.76</v>
      </c>
      <c r="X2581" s="315">
        <v>7.4754900000000002E-4</v>
      </c>
      <c r="Y2581" s="749">
        <v>540</v>
      </c>
      <c r="Z2581" s="282"/>
      <c r="AA2581" s="316" t="s">
        <v>10390</v>
      </c>
      <c r="AB2581" s="282" t="s">
        <v>9163</v>
      </c>
      <c r="AC2581" s="317" t="s">
        <v>2081</v>
      </c>
      <c r="AD2581" s="318" t="s">
        <v>2749</v>
      </c>
      <c r="AE2581" s="319">
        <v>0</v>
      </c>
      <c r="AF2581" s="319" t="s">
        <v>11273</v>
      </c>
      <c r="AG2581" s="320">
        <v>7.18</v>
      </c>
      <c r="AH2581" s="321">
        <f t="shared" si="442"/>
        <v>0</v>
      </c>
      <c r="AI2581" s="287">
        <f>_xlfn.IFNA(VLOOKUP(AD:AD,грп!B:C,2,0),0)</f>
        <v>0</v>
      </c>
      <c r="AJ2581" s="607">
        <v>0</v>
      </c>
      <c r="AK2581" s="672">
        <f t="shared" si="435"/>
        <v>0</v>
      </c>
      <c r="AL2581" s="174"/>
    </row>
    <row r="2582" spans="1:39" s="4" customFormat="1" ht="12" customHeight="1" outlineLevel="1" x14ac:dyDescent="0.35">
      <c r="A2582" s="307" t="s">
        <v>10402</v>
      </c>
      <c r="B2582" s="308" t="s">
        <v>7969</v>
      </c>
      <c r="C2582" s="328"/>
      <c r="D2582" s="310" t="s">
        <v>10326</v>
      </c>
      <c r="E2582" s="322" t="s">
        <v>1461</v>
      </c>
      <c r="F2582" s="293"/>
      <c r="G2582" s="293"/>
      <c r="H2582" s="294"/>
      <c r="I2582" s="294" t="str">
        <f>IFERROR(_xlfn.IFNA(VLOOKUP($D:$D,history!$I:$Y,3,0),VLOOKUP(E:E,history!$H:$Y,4,0)),"--")</f>
        <v>V</v>
      </c>
      <c r="J2582" s="282" t="s">
        <v>5946</v>
      </c>
      <c r="K2582" s="282" t="str">
        <f t="shared" si="439"/>
        <v/>
      </c>
      <c r="L2582" s="312">
        <f t="shared" si="440"/>
        <v>443.3</v>
      </c>
      <c r="M2582" s="312">
        <f t="shared" si="441"/>
        <v>671.66</v>
      </c>
      <c r="N2582" s="297" t="str">
        <f>_xlfn.IFNA(VLOOKUP($E:$E,'1'!$A:$E,3,0),"")</f>
        <v/>
      </c>
      <c r="O2582" s="297" t="str">
        <f>_xlfn.IFNA(VLOOKUP($E:$E,'2'!$A:$E,3,0),"")</f>
        <v/>
      </c>
      <c r="P2582" s="297" t="str">
        <f>_xlfn.IFNA(VLOOKUP($E:$E,'3'!$A:$D,3,0),"")</f>
        <v/>
      </c>
      <c r="Q2582" s="297" t="str">
        <f>_xlfn.IFNA(VLOOKUP($E:$E,'4'!$A:$F,3,0),"")</f>
        <v/>
      </c>
      <c r="R2582" s="297" t="str">
        <f>_xlfn.IFNA(VLOOKUP($E:$E,'5'!$A:$F,3,0),"")</f>
        <v/>
      </c>
      <c r="S2582" s="297" t="str">
        <f>_xlfn.IFNA(VLOOKUP($E:$E,'6'!$A:$F,3,0),"")</f>
        <v/>
      </c>
      <c r="T2582" s="313">
        <v>1</v>
      </c>
      <c r="U2582" s="313">
        <v>6</v>
      </c>
      <c r="V2582" s="313">
        <v>36</v>
      </c>
      <c r="W2582" s="314">
        <v>0.87</v>
      </c>
      <c r="X2582" s="315">
        <v>9.5410630000000002E-4</v>
      </c>
      <c r="Y2582" s="749">
        <v>640</v>
      </c>
      <c r="Z2582" s="282"/>
      <c r="AA2582" s="316" t="s">
        <v>10390</v>
      </c>
      <c r="AB2582" s="282" t="s">
        <v>9163</v>
      </c>
      <c r="AC2582" s="317" t="s">
        <v>2081</v>
      </c>
      <c r="AD2582" s="318" t="s">
        <v>2749</v>
      </c>
      <c r="AE2582" s="319">
        <v>0</v>
      </c>
      <c r="AF2582" s="319" t="s">
        <v>11273</v>
      </c>
      <c r="AG2582" s="320">
        <v>8.42</v>
      </c>
      <c r="AH2582" s="321">
        <f t="shared" si="442"/>
        <v>0</v>
      </c>
      <c r="AI2582" s="287">
        <f>_xlfn.IFNA(VLOOKUP(AD:AD,грп!B:C,2,0),0)</f>
        <v>0</v>
      </c>
      <c r="AJ2582" s="607">
        <v>7</v>
      </c>
      <c r="AK2582" s="672">
        <f t="shared" si="435"/>
        <v>0</v>
      </c>
      <c r="AL2582" s="174"/>
    </row>
    <row r="2583" spans="1:39" s="4" customFormat="1" ht="12" customHeight="1" outlineLevel="1" x14ac:dyDescent="0.35">
      <c r="A2583" s="307" t="s">
        <v>10402</v>
      </c>
      <c r="B2583" s="308" t="s">
        <v>7970</v>
      </c>
      <c r="C2583" s="328"/>
      <c r="D2583" s="310" t="s">
        <v>11375</v>
      </c>
      <c r="E2583" s="322" t="s">
        <v>1462</v>
      </c>
      <c r="F2583" s="293"/>
      <c r="G2583" s="293"/>
      <c r="H2583" s="294">
        <v>7</v>
      </c>
      <c r="I2583" s="294" t="str">
        <f>IFERROR(_xlfn.IFNA(VLOOKUP($D:$D,history!$I:$Y,3,0),VLOOKUP(E:E,history!$H:$Y,4,0)),"--")</f>
        <v>--</v>
      </c>
      <c r="J2583" s="282" t="s">
        <v>5946</v>
      </c>
      <c r="K2583" s="282" t="str">
        <f t="shared" si="439"/>
        <v/>
      </c>
      <c r="L2583" s="312">
        <f t="shared" si="440"/>
        <v>535.42999999999995</v>
      </c>
      <c r="M2583" s="312">
        <f t="shared" si="441"/>
        <v>811.26</v>
      </c>
      <c r="N2583" s="297" t="str">
        <f>_xlfn.IFNA(VLOOKUP($E:$E,'1'!$A:$E,3,0),"")</f>
        <v/>
      </c>
      <c r="O2583" s="297" t="str">
        <f>_xlfn.IFNA(VLOOKUP($E:$E,'2'!$A:$E,3,0),"")</f>
        <v/>
      </c>
      <c r="P2583" s="297" t="str">
        <f>_xlfn.IFNA(VLOOKUP($E:$E,'3'!$A:$D,3,0),"")</f>
        <v/>
      </c>
      <c r="Q2583" s="297" t="str">
        <f>_xlfn.IFNA(VLOOKUP($E:$E,'4'!$A:$F,3,0),"")</f>
        <v/>
      </c>
      <c r="R2583" s="297" t="str">
        <f>_xlfn.IFNA(VLOOKUP($E:$E,'5'!$A:$F,3,0),"")</f>
        <v/>
      </c>
      <c r="S2583" s="297" t="str">
        <f>_xlfn.IFNA(VLOOKUP($E:$E,'6'!$A:$F,3,0),"")</f>
        <v/>
      </c>
      <c r="T2583" s="313">
        <v>1</v>
      </c>
      <c r="U2583" s="313">
        <v>6</v>
      </c>
      <c r="V2583" s="313">
        <v>24</v>
      </c>
      <c r="W2583" s="314">
        <v>1.119</v>
      </c>
      <c r="X2583" s="315">
        <v>1.1519608000000001E-3</v>
      </c>
      <c r="Y2583" s="749">
        <v>770</v>
      </c>
      <c r="Z2583" s="282"/>
      <c r="AA2583" s="316" t="s">
        <v>10390</v>
      </c>
      <c r="AB2583" s="282" t="s">
        <v>9163</v>
      </c>
      <c r="AC2583" s="317" t="s">
        <v>2081</v>
      </c>
      <c r="AD2583" s="318" t="s">
        <v>2749</v>
      </c>
      <c r="AE2583" s="319">
        <v>0</v>
      </c>
      <c r="AF2583" s="319" t="s">
        <v>11273</v>
      </c>
      <c r="AG2583" s="320">
        <v>10.17</v>
      </c>
      <c r="AH2583" s="321">
        <f t="shared" si="442"/>
        <v>0</v>
      </c>
      <c r="AI2583" s="287">
        <f>_xlfn.IFNA(VLOOKUP(AD:AD,грп!B:C,2,0),0)</f>
        <v>0</v>
      </c>
      <c r="AJ2583" s="607">
        <v>0</v>
      </c>
      <c r="AK2583" s="672">
        <f t="shared" si="435"/>
        <v>0</v>
      </c>
      <c r="AL2583" s="174"/>
    </row>
    <row r="2584" spans="1:39" s="4" customFormat="1" ht="12" customHeight="1" outlineLevel="1" x14ac:dyDescent="0.35">
      <c r="A2584" s="307" t="s">
        <v>10402</v>
      </c>
      <c r="B2584" s="308" t="s">
        <v>7971</v>
      </c>
      <c r="C2584" s="328"/>
      <c r="D2584" s="310" t="s">
        <v>1463</v>
      </c>
      <c r="E2584" s="322" t="s">
        <v>1464</v>
      </c>
      <c r="F2584" s="293"/>
      <c r="G2584" s="293"/>
      <c r="H2584" s="294">
        <v>6</v>
      </c>
      <c r="I2584" s="294" t="str">
        <f>IFERROR(_xlfn.IFNA(VLOOKUP($D:$D,history!$I:$Y,3,0),VLOOKUP(E:E,history!$H:$Y,4,0)),"--")</f>
        <v>--</v>
      </c>
      <c r="J2584" s="282" t="s">
        <v>5946</v>
      </c>
      <c r="K2584" s="282" t="str">
        <f t="shared" si="439"/>
        <v/>
      </c>
      <c r="L2584" s="312">
        <f t="shared" si="440"/>
        <v>590.71</v>
      </c>
      <c r="M2584" s="312">
        <f t="shared" si="441"/>
        <v>895.02</v>
      </c>
      <c r="N2584" s="297" t="str">
        <f>_xlfn.IFNA(VLOOKUP($E:$E,'1'!$A:$E,3,0),"")</f>
        <v/>
      </c>
      <c r="O2584" s="297" t="str">
        <f>_xlfn.IFNA(VLOOKUP($E:$E,'2'!$A:$E,3,0),"")</f>
        <v/>
      </c>
      <c r="P2584" s="297" t="str">
        <f>_xlfn.IFNA(VLOOKUP($E:$E,'3'!$A:$D,3,0),"")</f>
        <v/>
      </c>
      <c r="Q2584" s="297" t="str">
        <f>_xlfn.IFNA(VLOOKUP($E:$E,'4'!$A:$F,3,0),"")</f>
        <v/>
      </c>
      <c r="R2584" s="297" t="str">
        <f>_xlfn.IFNA(VLOOKUP($E:$E,'5'!$A:$F,3,0),"")</f>
        <v/>
      </c>
      <c r="S2584" s="297" t="str">
        <f>_xlfn.IFNA(VLOOKUP($E:$E,'6'!$A:$F,3,0),"")</f>
        <v/>
      </c>
      <c r="T2584" s="313">
        <v>1</v>
      </c>
      <c r="U2584" s="313">
        <v>6</v>
      </c>
      <c r="V2584" s="313">
        <v>24</v>
      </c>
      <c r="W2584" s="314">
        <v>1.1000000000000001</v>
      </c>
      <c r="X2584" s="315">
        <v>1.5686274999999999E-3</v>
      </c>
      <c r="Y2584" s="749">
        <v>850</v>
      </c>
      <c r="Z2584" s="282"/>
      <c r="AA2584" s="316" t="s">
        <v>10390</v>
      </c>
      <c r="AB2584" s="282" t="s">
        <v>9163</v>
      </c>
      <c r="AC2584" s="317" t="s">
        <v>2081</v>
      </c>
      <c r="AD2584" s="318" t="s">
        <v>2749</v>
      </c>
      <c r="AE2584" s="319">
        <v>0</v>
      </c>
      <c r="AF2584" s="319" t="s">
        <v>11273</v>
      </c>
      <c r="AG2584" s="320">
        <v>11.22</v>
      </c>
      <c r="AH2584" s="321">
        <f t="shared" si="442"/>
        <v>0</v>
      </c>
      <c r="AI2584" s="287">
        <f>_xlfn.IFNA(VLOOKUP(AD:AD,грп!B:C,2,0),0)</f>
        <v>0</v>
      </c>
      <c r="AJ2584" s="607">
        <v>0</v>
      </c>
      <c r="AK2584" s="672">
        <f t="shared" si="435"/>
        <v>0</v>
      </c>
      <c r="AL2584" s="174"/>
    </row>
    <row r="2585" spans="1:39" s="4" customFormat="1" ht="12" customHeight="1" outlineLevel="1" x14ac:dyDescent="0.35">
      <c r="A2585" s="307" t="s">
        <v>10402</v>
      </c>
      <c r="B2585" s="308" t="s">
        <v>7972</v>
      </c>
      <c r="C2585" s="328"/>
      <c r="D2585" s="310" t="s">
        <v>11376</v>
      </c>
      <c r="E2585" s="322" t="s">
        <v>1465</v>
      </c>
      <c r="F2585" s="293"/>
      <c r="G2585" s="293"/>
      <c r="H2585" s="294"/>
      <c r="I2585" s="294" t="str">
        <f>IFERROR(_xlfn.IFNA(VLOOKUP($D:$D,history!$I:$Y,3,0),VLOOKUP(E:E,history!$H:$Y,4,0)),"--")</f>
        <v>--</v>
      </c>
      <c r="J2585" s="282" t="s">
        <v>5946</v>
      </c>
      <c r="K2585" s="282" t="str">
        <f t="shared" si="439"/>
        <v/>
      </c>
      <c r="L2585" s="312">
        <f t="shared" si="440"/>
        <v>639.15</v>
      </c>
      <c r="M2585" s="312">
        <f t="shared" si="441"/>
        <v>968.41</v>
      </c>
      <c r="N2585" s="297" t="str">
        <f>_xlfn.IFNA(VLOOKUP($E:$E,'1'!$A:$E,3,0),"")</f>
        <v/>
      </c>
      <c r="O2585" s="297" t="str">
        <f>_xlfn.IFNA(VLOOKUP($E:$E,'2'!$A:$E,3,0),"")</f>
        <v/>
      </c>
      <c r="P2585" s="297" t="str">
        <f>_xlfn.IFNA(VLOOKUP($E:$E,'3'!$A:$D,3,0),"")</f>
        <v/>
      </c>
      <c r="Q2585" s="297" t="str">
        <f>_xlfn.IFNA(VLOOKUP($E:$E,'4'!$A:$F,3,0),"")</f>
        <v/>
      </c>
      <c r="R2585" s="297" t="str">
        <f>_xlfn.IFNA(VLOOKUP($E:$E,'5'!$A:$F,3,0),"")</f>
        <v/>
      </c>
      <c r="S2585" s="297" t="str">
        <f>_xlfn.IFNA(VLOOKUP($E:$E,'6'!$A:$F,3,0),"")</f>
        <v/>
      </c>
      <c r="T2585" s="313">
        <v>1</v>
      </c>
      <c r="U2585" s="313">
        <v>6</v>
      </c>
      <c r="V2585" s="313">
        <v>12</v>
      </c>
      <c r="W2585" s="314">
        <v>1.853</v>
      </c>
      <c r="X2585" s="315">
        <v>1.8034825999999999E-3</v>
      </c>
      <c r="Y2585" s="749">
        <v>920</v>
      </c>
      <c r="Z2585" s="282"/>
      <c r="AA2585" s="316" t="s">
        <v>10390</v>
      </c>
      <c r="AB2585" s="282" t="s">
        <v>9885</v>
      </c>
      <c r="AC2585" s="317" t="s">
        <v>2081</v>
      </c>
      <c r="AD2585" s="318" t="s">
        <v>2749</v>
      </c>
      <c r="AE2585" s="319">
        <v>0</v>
      </c>
      <c r="AF2585" s="319" t="s">
        <v>11273</v>
      </c>
      <c r="AG2585" s="320">
        <v>12.14</v>
      </c>
      <c r="AH2585" s="321">
        <f t="shared" si="442"/>
        <v>0</v>
      </c>
      <c r="AI2585" s="287">
        <f>_xlfn.IFNA(VLOOKUP(AD:AD,грп!B:C,2,0),0)</f>
        <v>0</v>
      </c>
      <c r="AJ2585" s="607">
        <v>0</v>
      </c>
      <c r="AK2585" s="672">
        <f t="shared" si="435"/>
        <v>0</v>
      </c>
      <c r="AL2585" s="174"/>
    </row>
    <row r="2586" spans="1:39" s="4" customFormat="1" ht="12" customHeight="1" outlineLevel="1" x14ac:dyDescent="0.35">
      <c r="A2586" s="307" t="s">
        <v>10402</v>
      </c>
      <c r="B2586" s="308" t="s">
        <v>7973</v>
      </c>
      <c r="C2586" s="290" t="s">
        <v>555</v>
      </c>
      <c r="D2586" s="310" t="s">
        <v>2122</v>
      </c>
      <c r="E2586" s="322" t="s">
        <v>316</v>
      </c>
      <c r="F2586" s="293"/>
      <c r="G2586" s="293"/>
      <c r="H2586" s="294"/>
      <c r="I2586" s="294" t="str">
        <f>IFERROR(_xlfn.IFNA(VLOOKUP($D:$D,history!$I:$Y,3,0),VLOOKUP(E:E,history!$H:$Y,4,0)),"--")</f>
        <v>--</v>
      </c>
      <c r="J2586" s="282" t="s">
        <v>5946</v>
      </c>
      <c r="K2586" s="282" t="str">
        <f t="shared" si="439"/>
        <v/>
      </c>
      <c r="L2586" s="312">
        <f t="shared" si="440"/>
        <v>756.55</v>
      </c>
      <c r="M2586" s="312">
        <f t="shared" si="441"/>
        <v>1146.29</v>
      </c>
      <c r="N2586" s="297" t="str">
        <f>_xlfn.IFNA(VLOOKUP($E:$E,'1'!$A:$E,3,0),"")</f>
        <v/>
      </c>
      <c r="O2586" s="297" t="str">
        <f>_xlfn.IFNA(VLOOKUP($E:$E,'2'!$A:$E,3,0),"")</f>
        <v/>
      </c>
      <c r="P2586" s="297" t="str">
        <f>_xlfn.IFNA(VLOOKUP($E:$E,'3'!$A:$D,3,0),"")</f>
        <v/>
      </c>
      <c r="Q2586" s="297" t="str">
        <f>_xlfn.IFNA(VLOOKUP($E:$E,'4'!$A:$F,3,0),"")</f>
        <v/>
      </c>
      <c r="R2586" s="297" t="str">
        <f>_xlfn.IFNA(VLOOKUP($E:$E,'5'!$A:$F,3,0),"")</f>
        <v/>
      </c>
      <c r="S2586" s="297" t="str">
        <f>_xlfn.IFNA(VLOOKUP($E:$E,'6'!$A:$F,3,0),"")</f>
        <v/>
      </c>
      <c r="T2586" s="313">
        <v>1</v>
      </c>
      <c r="U2586" s="313">
        <v>6</v>
      </c>
      <c r="V2586" s="313">
        <v>24</v>
      </c>
      <c r="W2586" s="314">
        <v>0.99399999999999999</v>
      </c>
      <c r="X2586" s="315">
        <v>1.2083332999999999E-3</v>
      </c>
      <c r="Y2586" s="749">
        <v>1090</v>
      </c>
      <c r="Z2586" s="282"/>
      <c r="AA2586" s="316" t="s">
        <v>10388</v>
      </c>
      <c r="AB2586" s="282" t="s">
        <v>9163</v>
      </c>
      <c r="AC2586" s="317" t="s">
        <v>2081</v>
      </c>
      <c r="AD2586" s="318" t="s">
        <v>2749</v>
      </c>
      <c r="AE2586" s="319">
        <v>0</v>
      </c>
      <c r="AF2586" s="319" t="s">
        <v>11273</v>
      </c>
      <c r="AG2586" s="320">
        <v>14.37</v>
      </c>
      <c r="AH2586" s="321">
        <f t="shared" si="442"/>
        <v>0</v>
      </c>
      <c r="AI2586" s="287">
        <f>_xlfn.IFNA(VLOOKUP(AD:AD,грп!B:C,2,0),0)</f>
        <v>0</v>
      </c>
      <c r="AJ2586" s="607">
        <v>0</v>
      </c>
      <c r="AK2586" s="672" t="str">
        <f t="shared" si="435"/>
        <v xml:space="preserve"> </v>
      </c>
      <c r="AL2586" s="174"/>
    </row>
    <row r="2587" spans="1:39" s="4" customFormat="1" ht="12" customHeight="1" outlineLevel="1" x14ac:dyDescent="0.35">
      <c r="A2587" s="307" t="s">
        <v>10402</v>
      </c>
      <c r="B2587" s="308" t="s">
        <v>7974</v>
      </c>
      <c r="C2587" s="290" t="s">
        <v>555</v>
      </c>
      <c r="D2587" s="310" t="s">
        <v>2123</v>
      </c>
      <c r="E2587" s="322" t="s">
        <v>317</v>
      </c>
      <c r="F2587" s="293"/>
      <c r="G2587" s="293"/>
      <c r="H2587" s="294">
        <v>39</v>
      </c>
      <c r="I2587" s="294" t="str">
        <f>IFERROR(_xlfn.IFNA(VLOOKUP($D:$D,history!$I:$Y,3,0),VLOOKUP(E:E,history!$H:$Y,4,0)),"--")</f>
        <v>--</v>
      </c>
      <c r="J2587" s="282" t="s">
        <v>5946</v>
      </c>
      <c r="K2587" s="282" t="str">
        <f t="shared" si="439"/>
        <v/>
      </c>
      <c r="L2587" s="312">
        <f t="shared" si="440"/>
        <v>848.69</v>
      </c>
      <c r="M2587" s="312">
        <f t="shared" si="441"/>
        <v>1285.8900000000001</v>
      </c>
      <c r="N2587" s="297" t="str">
        <f>_xlfn.IFNA(VLOOKUP($E:$E,'1'!$A:$E,3,0),"")</f>
        <v/>
      </c>
      <c r="O2587" s="297" t="str">
        <f>_xlfn.IFNA(VLOOKUP($E:$E,'2'!$A:$E,3,0),"")</f>
        <v/>
      </c>
      <c r="P2587" s="297" t="str">
        <f>_xlfn.IFNA(VLOOKUP($E:$E,'3'!$A:$D,3,0),"")</f>
        <v/>
      </c>
      <c r="Q2587" s="297" t="str">
        <f>_xlfn.IFNA(VLOOKUP($E:$E,'4'!$A:$F,3,0),"")</f>
        <v/>
      </c>
      <c r="R2587" s="297" t="str">
        <f>_xlfn.IFNA(VLOOKUP($E:$E,'5'!$A:$F,3,0),"")</f>
        <v/>
      </c>
      <c r="S2587" s="297" t="str">
        <f>_xlfn.IFNA(VLOOKUP($E:$E,'6'!$A:$F,3,0),"")</f>
        <v/>
      </c>
      <c r="T2587" s="313">
        <v>1</v>
      </c>
      <c r="U2587" s="313">
        <v>6</v>
      </c>
      <c r="V2587" s="313">
        <v>18</v>
      </c>
      <c r="W2587" s="314">
        <v>1.0169999999999999</v>
      </c>
      <c r="X2587" s="315">
        <v>1.1764706E-3</v>
      </c>
      <c r="Y2587" s="749">
        <v>1220</v>
      </c>
      <c r="Z2587" s="282"/>
      <c r="AA2587" s="316" t="s">
        <v>10388</v>
      </c>
      <c r="AB2587" s="282" t="s">
        <v>9163</v>
      </c>
      <c r="AC2587" s="317" t="s">
        <v>2081</v>
      </c>
      <c r="AD2587" s="318" t="s">
        <v>2749</v>
      </c>
      <c r="AE2587" s="319">
        <v>0</v>
      </c>
      <c r="AF2587" s="319" t="s">
        <v>11273</v>
      </c>
      <c r="AG2587" s="320">
        <v>16.12</v>
      </c>
      <c r="AH2587" s="321">
        <f t="shared" si="442"/>
        <v>0</v>
      </c>
      <c r="AI2587" s="287">
        <f>_xlfn.IFNA(VLOOKUP(AD:AD,грп!B:C,2,0),0)</f>
        <v>0</v>
      </c>
      <c r="AJ2587" s="607">
        <v>0</v>
      </c>
      <c r="AK2587" s="672" t="str">
        <f t="shared" si="435"/>
        <v xml:space="preserve"> </v>
      </c>
      <c r="AL2587" s="174"/>
    </row>
    <row r="2588" spans="1:39" s="4" customFormat="1" ht="12" customHeight="1" outlineLevel="1" x14ac:dyDescent="0.35">
      <c r="A2588" s="307" t="s">
        <v>10402</v>
      </c>
      <c r="B2588" s="308" t="s">
        <v>7975</v>
      </c>
      <c r="C2588" s="323"/>
      <c r="D2588" s="310" t="s">
        <v>2625</v>
      </c>
      <c r="E2588" s="324" t="s">
        <v>2503</v>
      </c>
      <c r="F2588" s="293"/>
      <c r="G2588" s="293"/>
      <c r="H2588" s="294">
        <v>23</v>
      </c>
      <c r="I2588" s="294" t="str">
        <f>IFERROR(_xlfn.IFNA(VLOOKUP($D:$D,history!$I:$Y,3,0),VLOOKUP(E:E,history!$H:$Y,4,0)),"--")</f>
        <v>V</v>
      </c>
      <c r="J2588" s="282" t="s">
        <v>9870</v>
      </c>
      <c r="K2588" s="282" t="str">
        <f t="shared" si="439"/>
        <v/>
      </c>
      <c r="L2588" s="312">
        <f t="shared" si="440"/>
        <v>491.21</v>
      </c>
      <c r="M2588" s="312">
        <f t="shared" si="441"/>
        <v>744.25</v>
      </c>
      <c r="N2588" s="297" t="str">
        <f>_xlfn.IFNA(VLOOKUP($E:$E,'1'!$A:$E,3,0),"")</f>
        <v/>
      </c>
      <c r="O2588" s="297" t="str">
        <f>_xlfn.IFNA(VLOOKUP($E:$E,'2'!$A:$E,3,0),"")</f>
        <v/>
      </c>
      <c r="P2588" s="297" t="str">
        <f>_xlfn.IFNA(VLOOKUP($E:$E,'3'!$A:$D,3,0),"")</f>
        <v/>
      </c>
      <c r="Q2588" s="297" t="str">
        <f>_xlfn.IFNA(VLOOKUP($E:$E,'4'!$A:$F,3,0),"")</f>
        <v/>
      </c>
      <c r="R2588" s="297" t="str">
        <f>_xlfn.IFNA(VLOOKUP($E:$E,'5'!$A:$F,3,0),"")</f>
        <v/>
      </c>
      <c r="S2588" s="297" t="str">
        <f>_xlfn.IFNA(VLOOKUP($E:$E,'6'!$A:$F,3,0),"")</f>
        <v/>
      </c>
      <c r="T2588" s="313">
        <v>1</v>
      </c>
      <c r="U2588" s="313">
        <v>6</v>
      </c>
      <c r="V2588" s="313">
        <v>60</v>
      </c>
      <c r="W2588" s="314">
        <v>0.48299999999999998</v>
      </c>
      <c r="X2588" s="315">
        <v>5.4901959999999997E-4</v>
      </c>
      <c r="Y2588" s="749">
        <v>710</v>
      </c>
      <c r="Z2588" s="282"/>
      <c r="AA2588" s="316" t="s">
        <v>10390</v>
      </c>
      <c r="AB2588" s="282" t="s">
        <v>9163</v>
      </c>
      <c r="AC2588" s="317" t="s">
        <v>2081</v>
      </c>
      <c r="AD2588" s="318" t="s">
        <v>2749</v>
      </c>
      <c r="AE2588" s="319">
        <v>0</v>
      </c>
      <c r="AF2588" s="319" t="s">
        <v>11815</v>
      </c>
      <c r="AG2588" s="320">
        <v>9.33</v>
      </c>
      <c r="AH2588" s="321">
        <f t="shared" si="442"/>
        <v>0</v>
      </c>
      <c r="AI2588" s="287">
        <f>_xlfn.IFNA(VLOOKUP(AD:AD,грп!B:C,2,0),0)</f>
        <v>0</v>
      </c>
      <c r="AJ2588" s="607">
        <v>25</v>
      </c>
      <c r="AK2588" s="672">
        <f t="shared" si="435"/>
        <v>0</v>
      </c>
      <c r="AL2588" s="174"/>
    </row>
    <row r="2589" spans="1:39" s="4" customFormat="1" ht="12" customHeight="1" outlineLevel="1" x14ac:dyDescent="0.35">
      <c r="A2589" s="307" t="s">
        <v>10402</v>
      </c>
      <c r="B2589" s="308" t="s">
        <v>7976</v>
      </c>
      <c r="C2589" s="323"/>
      <c r="D2589" s="310" t="s">
        <v>2626</v>
      </c>
      <c r="E2589" s="324" t="s">
        <v>2504</v>
      </c>
      <c r="F2589" s="293"/>
      <c r="G2589" s="293"/>
      <c r="H2589" s="294">
        <v>18</v>
      </c>
      <c r="I2589" s="294" t="str">
        <f>IFERROR(_xlfn.IFNA(VLOOKUP($D:$D,history!$I:$Y,3,0),VLOOKUP(E:E,history!$H:$Y,4,0)),"--")</f>
        <v>--</v>
      </c>
      <c r="J2589" s="282" t="s">
        <v>9868</v>
      </c>
      <c r="K2589" s="282" t="str">
        <f t="shared" si="439"/>
        <v/>
      </c>
      <c r="L2589" s="312">
        <f t="shared" si="440"/>
        <v>525.95000000000005</v>
      </c>
      <c r="M2589" s="312">
        <f t="shared" si="441"/>
        <v>796.9</v>
      </c>
      <c r="N2589" s="297" t="str">
        <f>_xlfn.IFNA(VLOOKUP($E:$E,'1'!$A:$E,3,0),"")</f>
        <v/>
      </c>
      <c r="O2589" s="297" t="str">
        <f>_xlfn.IFNA(VLOOKUP($E:$E,'2'!$A:$E,3,0),"")</f>
        <v/>
      </c>
      <c r="P2589" s="297" t="str">
        <f>_xlfn.IFNA(VLOOKUP($E:$E,'3'!$A:$D,3,0),"")</f>
        <v/>
      </c>
      <c r="Q2589" s="297" t="str">
        <f>_xlfn.IFNA(VLOOKUP($E:$E,'4'!$A:$F,3,0),"")</f>
        <v/>
      </c>
      <c r="R2589" s="297" t="str">
        <f>_xlfn.IFNA(VLOOKUP($E:$E,'5'!$A:$F,3,0),"")</f>
        <v/>
      </c>
      <c r="S2589" s="297" t="str">
        <f>_xlfn.IFNA(VLOOKUP($E:$E,'6'!$A:$F,3,0),"")</f>
        <v/>
      </c>
      <c r="T2589" s="313">
        <v>1</v>
      </c>
      <c r="U2589" s="313">
        <v>6</v>
      </c>
      <c r="V2589" s="313">
        <v>48</v>
      </c>
      <c r="W2589" s="314">
        <v>0.57299999999999995</v>
      </c>
      <c r="X2589" s="315">
        <v>6.547619E-4</v>
      </c>
      <c r="Y2589" s="749">
        <v>760</v>
      </c>
      <c r="Z2589" s="282"/>
      <c r="AA2589" s="316" t="s">
        <v>10390</v>
      </c>
      <c r="AB2589" s="282" t="s">
        <v>9163</v>
      </c>
      <c r="AC2589" s="317" t="s">
        <v>2081</v>
      </c>
      <c r="AD2589" s="318" t="s">
        <v>2749</v>
      </c>
      <c r="AE2589" s="319">
        <v>0</v>
      </c>
      <c r="AF2589" s="319" t="s">
        <v>11815</v>
      </c>
      <c r="AG2589" s="320">
        <v>9.99</v>
      </c>
      <c r="AH2589" s="321">
        <f t="shared" si="442"/>
        <v>0</v>
      </c>
      <c r="AI2589" s="287">
        <f>_xlfn.IFNA(VLOOKUP(AD:AD,грп!B:C,2,0),0)</f>
        <v>0</v>
      </c>
      <c r="AJ2589" s="607">
        <v>43</v>
      </c>
      <c r="AK2589" s="672">
        <f t="shared" si="435"/>
        <v>0</v>
      </c>
      <c r="AL2589" s="174"/>
    </row>
    <row r="2590" spans="1:39" s="4" customFormat="1" ht="12" customHeight="1" outlineLevel="1" x14ac:dyDescent="0.35">
      <c r="A2590" s="307" t="s">
        <v>10402</v>
      </c>
      <c r="B2590" s="308" t="s">
        <v>7977</v>
      </c>
      <c r="C2590" s="323"/>
      <c r="D2590" s="310" t="s">
        <v>2627</v>
      </c>
      <c r="E2590" s="324" t="s">
        <v>2505</v>
      </c>
      <c r="F2590" s="293"/>
      <c r="G2590" s="293"/>
      <c r="H2590" s="294"/>
      <c r="I2590" s="294" t="str">
        <f>IFERROR(_xlfn.IFNA(VLOOKUP($D:$D,history!$I:$Y,3,0),VLOOKUP(E:E,history!$H:$Y,4,0)),"--")</f>
        <v>--</v>
      </c>
      <c r="J2590" s="282" t="s">
        <v>5946</v>
      </c>
      <c r="K2590" s="282" t="str">
        <f t="shared" si="439"/>
        <v/>
      </c>
      <c r="L2590" s="312">
        <f t="shared" si="440"/>
        <v>590.19000000000005</v>
      </c>
      <c r="M2590" s="312">
        <f t="shared" si="441"/>
        <v>894.22</v>
      </c>
      <c r="N2590" s="297" t="str">
        <f>_xlfn.IFNA(VLOOKUP($E:$E,'1'!$A:$E,3,0),"")</f>
        <v/>
      </c>
      <c r="O2590" s="297" t="str">
        <f>_xlfn.IFNA(VLOOKUP($E:$E,'2'!$A:$E,3,0),"")</f>
        <v/>
      </c>
      <c r="P2590" s="297" t="str">
        <f>_xlfn.IFNA(VLOOKUP($E:$E,'3'!$A:$D,3,0),"")</f>
        <v/>
      </c>
      <c r="Q2590" s="297" t="str">
        <f>_xlfn.IFNA(VLOOKUP($E:$E,'4'!$A:$F,3,0),"")</f>
        <v/>
      </c>
      <c r="R2590" s="297" t="str">
        <f>_xlfn.IFNA(VLOOKUP($E:$E,'5'!$A:$F,3,0),"")</f>
        <v/>
      </c>
      <c r="S2590" s="297" t="str">
        <f>_xlfn.IFNA(VLOOKUP($E:$E,'6'!$A:$F,3,0),"")</f>
        <v/>
      </c>
      <c r="T2590" s="313">
        <v>1</v>
      </c>
      <c r="U2590" s="313">
        <v>6</v>
      </c>
      <c r="V2590" s="313">
        <v>48</v>
      </c>
      <c r="W2590" s="314">
        <v>0.747</v>
      </c>
      <c r="X2590" s="315">
        <v>7.7380950000000004E-4</v>
      </c>
      <c r="Y2590" s="749">
        <v>850</v>
      </c>
      <c r="Z2590" s="282"/>
      <c r="AA2590" s="316" t="s">
        <v>10396</v>
      </c>
      <c r="AB2590" s="282" t="s">
        <v>9163</v>
      </c>
      <c r="AC2590" s="317" t="s">
        <v>2081</v>
      </c>
      <c r="AD2590" s="318" t="s">
        <v>2749</v>
      </c>
      <c r="AE2590" s="319">
        <v>0</v>
      </c>
      <c r="AF2590" s="319" t="s">
        <v>11815</v>
      </c>
      <c r="AG2590" s="320">
        <v>11.21</v>
      </c>
      <c r="AH2590" s="321">
        <f t="shared" si="442"/>
        <v>0</v>
      </c>
      <c r="AI2590" s="287">
        <f>_xlfn.IFNA(VLOOKUP(AD:AD,грп!B:C,2,0),0)</f>
        <v>0</v>
      </c>
      <c r="AJ2590" s="607">
        <v>0</v>
      </c>
      <c r="AK2590" s="672">
        <f t="shared" si="435"/>
        <v>0</v>
      </c>
      <c r="AL2590" s="174"/>
    </row>
    <row r="2591" spans="1:39" s="4" customFormat="1" ht="12" customHeight="1" outlineLevel="1" x14ac:dyDescent="0.35">
      <c r="A2591" s="307" t="s">
        <v>10402</v>
      </c>
      <c r="B2591" s="308" t="s">
        <v>7978</v>
      </c>
      <c r="C2591" s="323"/>
      <c r="D2591" s="310" t="s">
        <v>2628</v>
      </c>
      <c r="E2591" s="324" t="s">
        <v>2506</v>
      </c>
      <c r="F2591" s="293"/>
      <c r="G2591" s="293"/>
      <c r="H2591" s="294"/>
      <c r="I2591" s="294" t="str">
        <f>IFERROR(_xlfn.IFNA(VLOOKUP($D:$D,history!$I:$Y,3,0),VLOOKUP(E:E,history!$H:$Y,4,0)),"--")</f>
        <v>--</v>
      </c>
      <c r="J2591" s="282" t="s">
        <v>5946</v>
      </c>
      <c r="K2591" s="282" t="str">
        <f t="shared" si="439"/>
        <v/>
      </c>
      <c r="L2591" s="312">
        <f t="shared" si="440"/>
        <v>634.94000000000005</v>
      </c>
      <c r="M2591" s="312">
        <f t="shared" si="441"/>
        <v>962.03</v>
      </c>
      <c r="N2591" s="297" t="str">
        <f>_xlfn.IFNA(VLOOKUP($E:$E,'1'!$A:$E,3,0),"")</f>
        <v/>
      </c>
      <c r="O2591" s="297" t="str">
        <f>_xlfn.IFNA(VLOOKUP($E:$E,'2'!$A:$E,3,0),"")</f>
        <v/>
      </c>
      <c r="P2591" s="297" t="str">
        <f>_xlfn.IFNA(VLOOKUP($E:$E,'3'!$A:$D,3,0),"")</f>
        <v/>
      </c>
      <c r="Q2591" s="297" t="str">
        <f>_xlfn.IFNA(VLOOKUP($E:$E,'4'!$A:$F,3,0),"")</f>
        <v/>
      </c>
      <c r="R2591" s="297" t="str">
        <f>_xlfn.IFNA(VLOOKUP($E:$E,'5'!$A:$F,3,0),"")</f>
        <v/>
      </c>
      <c r="S2591" s="297" t="str">
        <f>_xlfn.IFNA(VLOOKUP($E:$E,'6'!$A:$F,3,0),"")</f>
        <v/>
      </c>
      <c r="T2591" s="313">
        <v>1</v>
      </c>
      <c r="U2591" s="313">
        <v>6</v>
      </c>
      <c r="V2591" s="313">
        <v>36</v>
      </c>
      <c r="W2591" s="314">
        <v>0.85299999999999998</v>
      </c>
      <c r="X2591" s="315">
        <v>9.2261899999999996E-4</v>
      </c>
      <c r="Y2591" s="749">
        <v>910</v>
      </c>
      <c r="Z2591" s="282"/>
      <c r="AA2591" s="316" t="s">
        <v>10396</v>
      </c>
      <c r="AB2591" s="282" t="s">
        <v>9163</v>
      </c>
      <c r="AC2591" s="317" t="s">
        <v>2081</v>
      </c>
      <c r="AD2591" s="318" t="s">
        <v>2749</v>
      </c>
      <c r="AE2591" s="319">
        <v>0</v>
      </c>
      <c r="AF2591" s="319" t="s">
        <v>11815</v>
      </c>
      <c r="AG2591" s="320">
        <v>12.06</v>
      </c>
      <c r="AH2591" s="321">
        <f t="shared" si="442"/>
        <v>0</v>
      </c>
      <c r="AI2591" s="287">
        <f>_xlfn.IFNA(VLOOKUP(AD:AD,грп!B:C,2,0),0)</f>
        <v>0</v>
      </c>
      <c r="AJ2591" s="607">
        <v>0</v>
      </c>
      <c r="AK2591" s="672">
        <f t="shared" si="435"/>
        <v>0</v>
      </c>
      <c r="AL2591" s="174"/>
    </row>
    <row r="2592" spans="1:39" s="4" customFormat="1" ht="12" customHeight="1" outlineLevel="1" x14ac:dyDescent="0.35">
      <c r="A2592" s="307" t="s">
        <v>10402</v>
      </c>
      <c r="B2592" s="308" t="s">
        <v>7979</v>
      </c>
      <c r="C2592" s="323"/>
      <c r="D2592" s="310" t="s">
        <v>2629</v>
      </c>
      <c r="E2592" s="324" t="s">
        <v>2507</v>
      </c>
      <c r="F2592" s="293"/>
      <c r="G2592" s="293"/>
      <c r="H2592" s="294"/>
      <c r="I2592" s="294" t="str">
        <f>IFERROR(_xlfn.IFNA(VLOOKUP($D:$D,history!$I:$Y,3,0),VLOOKUP(E:E,history!$H:$Y,4,0)),"--")</f>
        <v>--</v>
      </c>
      <c r="J2592" s="282" t="s">
        <v>5946</v>
      </c>
      <c r="K2592" s="282" t="str">
        <f t="shared" si="439"/>
        <v/>
      </c>
      <c r="L2592" s="312">
        <f t="shared" si="440"/>
        <v>744.45</v>
      </c>
      <c r="M2592" s="312">
        <f t="shared" si="441"/>
        <v>1127.95</v>
      </c>
      <c r="N2592" s="297" t="str">
        <f>_xlfn.IFNA(VLOOKUP($E:$E,'1'!$A:$E,3,0),"")</f>
        <v/>
      </c>
      <c r="O2592" s="297" t="str">
        <f>_xlfn.IFNA(VLOOKUP($E:$E,'2'!$A:$E,3,0),"")</f>
        <v/>
      </c>
      <c r="P2592" s="297" t="str">
        <f>_xlfn.IFNA(VLOOKUP($E:$E,'3'!$A:$D,3,0),"")</f>
        <v/>
      </c>
      <c r="Q2592" s="297" t="str">
        <f>_xlfn.IFNA(VLOOKUP($E:$E,'4'!$A:$F,3,0),"")</f>
        <v/>
      </c>
      <c r="R2592" s="297" t="str">
        <f>_xlfn.IFNA(VLOOKUP($E:$E,'5'!$A:$F,3,0),"")</f>
        <v/>
      </c>
      <c r="S2592" s="297" t="str">
        <f>_xlfn.IFNA(VLOOKUP($E:$E,'6'!$A:$F,3,0),"")</f>
        <v/>
      </c>
      <c r="T2592" s="313">
        <v>1</v>
      </c>
      <c r="U2592" s="313">
        <v>6</v>
      </c>
      <c r="V2592" s="313">
        <v>24</v>
      </c>
      <c r="W2592" s="314">
        <v>1.06</v>
      </c>
      <c r="X2592" s="315">
        <v>1.1408729999999999E-3</v>
      </c>
      <c r="Y2592" s="749">
        <v>1070</v>
      </c>
      <c r="Z2592" s="282"/>
      <c r="AA2592" s="316" t="s">
        <v>10396</v>
      </c>
      <c r="AB2592" s="282" t="s">
        <v>9163</v>
      </c>
      <c r="AC2592" s="317" t="s">
        <v>2081</v>
      </c>
      <c r="AD2592" s="318" t="s">
        <v>2749</v>
      </c>
      <c r="AE2592" s="319">
        <v>0</v>
      </c>
      <c r="AF2592" s="319" t="s">
        <v>11815</v>
      </c>
      <c r="AG2592" s="320">
        <v>14.14</v>
      </c>
      <c r="AH2592" s="321">
        <f t="shared" si="442"/>
        <v>0</v>
      </c>
      <c r="AI2592" s="287">
        <f>_xlfn.IFNA(VLOOKUP(AD:AD,грп!B:C,2,0),0)</f>
        <v>0</v>
      </c>
      <c r="AJ2592" s="607">
        <v>0</v>
      </c>
      <c r="AK2592" s="672">
        <f t="shared" si="435"/>
        <v>0</v>
      </c>
      <c r="AL2592" s="174"/>
    </row>
    <row r="2593" spans="1:39" s="4" customFormat="1" ht="12" customHeight="1" outlineLevel="1" x14ac:dyDescent="0.35">
      <c r="A2593" s="307" t="s">
        <v>10402</v>
      </c>
      <c r="B2593" s="308" t="s">
        <v>7980</v>
      </c>
      <c r="C2593" s="323"/>
      <c r="D2593" s="310" t="s">
        <v>2630</v>
      </c>
      <c r="E2593" s="324" t="s">
        <v>2508</v>
      </c>
      <c r="F2593" s="293"/>
      <c r="G2593" s="293"/>
      <c r="H2593" s="294">
        <v>6</v>
      </c>
      <c r="I2593" s="294" t="str">
        <f>IFERROR(_xlfn.IFNA(VLOOKUP($D:$D,history!$I:$Y,3,0),VLOOKUP(E:E,history!$H:$Y,4,0)),"--")</f>
        <v>--</v>
      </c>
      <c r="J2593" s="282" t="s">
        <v>9870</v>
      </c>
      <c r="K2593" s="282" t="str">
        <f t="shared" si="439"/>
        <v/>
      </c>
      <c r="L2593" s="312">
        <f t="shared" si="440"/>
        <v>873.96</v>
      </c>
      <c r="M2593" s="312">
        <f t="shared" si="441"/>
        <v>1324.18</v>
      </c>
      <c r="N2593" s="297" t="str">
        <f>_xlfn.IFNA(VLOOKUP($E:$E,'1'!$A:$E,3,0),"")</f>
        <v/>
      </c>
      <c r="O2593" s="297" t="str">
        <f>_xlfn.IFNA(VLOOKUP($E:$E,'2'!$A:$E,3,0),"")</f>
        <v/>
      </c>
      <c r="P2593" s="297" t="str">
        <f>_xlfn.IFNA(VLOOKUP($E:$E,'3'!$A:$D,3,0),"")</f>
        <v/>
      </c>
      <c r="Q2593" s="297" t="str">
        <f>_xlfn.IFNA(VLOOKUP($E:$E,'4'!$A:$F,3,0),"")</f>
        <v/>
      </c>
      <c r="R2593" s="297" t="str">
        <f>_xlfn.IFNA(VLOOKUP($E:$E,'5'!$A:$F,3,0),"")</f>
        <v/>
      </c>
      <c r="S2593" s="297" t="str">
        <f>_xlfn.IFNA(VLOOKUP($E:$E,'6'!$A:$F,3,0),"")</f>
        <v/>
      </c>
      <c r="T2593" s="313">
        <v>1</v>
      </c>
      <c r="U2593" s="313">
        <v>6</v>
      </c>
      <c r="V2593" s="313">
        <v>24</v>
      </c>
      <c r="W2593" s="314">
        <v>1.2789999999999999</v>
      </c>
      <c r="X2593" s="315">
        <v>1.3690476E-3</v>
      </c>
      <c r="Y2593" s="749">
        <v>1260</v>
      </c>
      <c r="Z2593" s="282"/>
      <c r="AA2593" s="316" t="s">
        <v>10390</v>
      </c>
      <c r="AB2593" s="282" t="s">
        <v>9163</v>
      </c>
      <c r="AC2593" s="317" t="s">
        <v>2081</v>
      </c>
      <c r="AD2593" s="318" t="s">
        <v>2749</v>
      </c>
      <c r="AE2593" s="319">
        <v>0</v>
      </c>
      <c r="AF2593" s="319" t="s">
        <v>11815</v>
      </c>
      <c r="AG2593" s="320">
        <v>16.600000000000001</v>
      </c>
      <c r="AH2593" s="321">
        <f t="shared" si="442"/>
        <v>0</v>
      </c>
      <c r="AI2593" s="287">
        <f>_xlfn.IFNA(VLOOKUP(AD:AD,грп!B:C,2,0),0)</f>
        <v>0</v>
      </c>
      <c r="AJ2593" s="607">
        <v>12</v>
      </c>
      <c r="AK2593" s="672">
        <f t="shared" si="435"/>
        <v>0</v>
      </c>
      <c r="AL2593" s="174"/>
    </row>
    <row r="2594" spans="1:39" s="4" customFormat="1" ht="12" customHeight="1" outlineLevel="1" x14ac:dyDescent="0.35">
      <c r="A2594" s="307" t="s">
        <v>339</v>
      </c>
      <c r="B2594" s="308" t="s">
        <v>7981</v>
      </c>
      <c r="C2594" s="328"/>
      <c r="D2594" s="310" t="s">
        <v>11377</v>
      </c>
      <c r="E2594" s="322" t="s">
        <v>1676</v>
      </c>
      <c r="F2594" s="293"/>
      <c r="G2594" s="293"/>
      <c r="H2594" s="294">
        <v>32</v>
      </c>
      <c r="I2594" s="294" t="str">
        <f>IFERROR(_xlfn.IFNA(VLOOKUP($D:$D,history!$I:$Y,3,0),VLOOKUP(E:E,history!$H:$Y,4,0)),"--")</f>
        <v>--</v>
      </c>
      <c r="J2594" s="282" t="s">
        <v>9868</v>
      </c>
      <c r="K2594" s="282" t="str">
        <f t="shared" si="439"/>
        <v/>
      </c>
      <c r="L2594" s="312">
        <f t="shared" si="440"/>
        <v>235.34</v>
      </c>
      <c r="M2594" s="312">
        <f t="shared" si="441"/>
        <v>356.57</v>
      </c>
      <c r="N2594" s="297" t="str">
        <f>_xlfn.IFNA(VLOOKUP($E:$E,'1'!$A:$E,3,0),"")</f>
        <v/>
      </c>
      <c r="O2594" s="297" t="str">
        <f>_xlfn.IFNA(VLOOKUP($E:$E,'2'!$A:$E,3,0),"")</f>
        <v/>
      </c>
      <c r="P2594" s="297" t="str">
        <f>_xlfn.IFNA(VLOOKUP($E:$E,'3'!$A:$D,3,0),"")</f>
        <v/>
      </c>
      <c r="Q2594" s="297" t="str">
        <f>_xlfn.IFNA(VLOOKUP($E:$E,'4'!$A:$F,3,0),"")</f>
        <v/>
      </c>
      <c r="R2594" s="297" t="str">
        <f>_xlfn.IFNA(VLOOKUP($E:$E,'5'!$A:$F,3,0),"")</f>
        <v/>
      </c>
      <c r="S2594" s="297" t="str">
        <f>_xlfn.IFNA(VLOOKUP($E:$E,'6'!$A:$F,3,0),"")</f>
        <v/>
      </c>
      <c r="T2594" s="313">
        <v>1</v>
      </c>
      <c r="U2594" s="313">
        <v>6</v>
      </c>
      <c r="V2594" s="313">
        <v>72</v>
      </c>
      <c r="W2594" s="314">
        <v>0.33100000000000002</v>
      </c>
      <c r="X2594" s="315">
        <v>4.1666670000000002E-4</v>
      </c>
      <c r="Y2594" s="749">
        <v>320</v>
      </c>
      <c r="Z2594" s="282"/>
      <c r="AA2594" s="316" t="s">
        <v>10390</v>
      </c>
      <c r="AB2594" s="282" t="s">
        <v>9163</v>
      </c>
      <c r="AC2594" s="317" t="s">
        <v>2081</v>
      </c>
      <c r="AD2594" s="318" t="s">
        <v>2749</v>
      </c>
      <c r="AE2594" s="319">
        <v>0</v>
      </c>
      <c r="AF2594" s="319" t="s">
        <v>11273</v>
      </c>
      <c r="AG2594" s="320">
        <v>4.47</v>
      </c>
      <c r="AH2594" s="321">
        <f t="shared" si="442"/>
        <v>0</v>
      </c>
      <c r="AI2594" s="287">
        <f>_xlfn.IFNA(VLOOKUP(AD:AD,грп!B:C,2,0),0)</f>
        <v>0</v>
      </c>
      <c r="AJ2594" s="607">
        <v>4</v>
      </c>
      <c r="AK2594" s="672">
        <f t="shared" si="435"/>
        <v>0</v>
      </c>
      <c r="AL2594" s="174"/>
    </row>
    <row r="2595" spans="1:39" s="4" customFormat="1" ht="12" customHeight="1" outlineLevel="1" x14ac:dyDescent="0.35">
      <c r="A2595" s="307" t="s">
        <v>339</v>
      </c>
      <c r="B2595" s="308" t="s">
        <v>7982</v>
      </c>
      <c r="C2595" s="328"/>
      <c r="D2595" s="310" t="s">
        <v>11378</v>
      </c>
      <c r="E2595" s="322" t="s">
        <v>1677</v>
      </c>
      <c r="F2595" s="293"/>
      <c r="G2595" s="293"/>
      <c r="H2595" s="294">
        <v>9</v>
      </c>
      <c r="I2595" s="294" t="str">
        <f>IFERROR(_xlfn.IFNA(VLOOKUP($D:$D,history!$I:$Y,3,0),VLOOKUP(E:E,history!$H:$Y,4,0)),"--")</f>
        <v>--</v>
      </c>
      <c r="J2595" s="282" t="s">
        <v>9870</v>
      </c>
      <c r="K2595" s="282" t="str">
        <f t="shared" si="439"/>
        <v/>
      </c>
      <c r="L2595" s="312">
        <f t="shared" si="440"/>
        <v>273.77</v>
      </c>
      <c r="M2595" s="312">
        <f t="shared" si="441"/>
        <v>414.8</v>
      </c>
      <c r="N2595" s="297" t="str">
        <f>_xlfn.IFNA(VLOOKUP($E:$E,'1'!$A:$E,3,0),"")</f>
        <v/>
      </c>
      <c r="O2595" s="297" t="str">
        <f>_xlfn.IFNA(VLOOKUP($E:$E,'2'!$A:$E,3,0),"")</f>
        <v/>
      </c>
      <c r="P2595" s="297" t="str">
        <f>_xlfn.IFNA(VLOOKUP($E:$E,'3'!$A:$D,3,0),"")</f>
        <v/>
      </c>
      <c r="Q2595" s="297" t="str">
        <f>_xlfn.IFNA(VLOOKUP($E:$E,'4'!$A:$F,3,0),"")</f>
        <v/>
      </c>
      <c r="R2595" s="297" t="str">
        <f>_xlfn.IFNA(VLOOKUP($E:$E,'5'!$A:$F,3,0),"")</f>
        <v/>
      </c>
      <c r="S2595" s="297" t="str">
        <f>_xlfn.IFNA(VLOOKUP($E:$E,'6'!$A:$F,3,0),"")</f>
        <v/>
      </c>
      <c r="T2595" s="313">
        <v>1</v>
      </c>
      <c r="U2595" s="313">
        <v>6</v>
      </c>
      <c r="V2595" s="313">
        <v>60</v>
      </c>
      <c r="W2595" s="314">
        <v>0.48199999999999998</v>
      </c>
      <c r="X2595" s="315">
        <v>5.7142860000000001E-4</v>
      </c>
      <c r="Y2595" s="749">
        <v>370</v>
      </c>
      <c r="Z2595" s="282"/>
      <c r="AA2595" s="316" t="s">
        <v>10390</v>
      </c>
      <c r="AB2595" s="282" t="s">
        <v>9163</v>
      </c>
      <c r="AC2595" s="317" t="s">
        <v>2081</v>
      </c>
      <c r="AD2595" s="318" t="s">
        <v>2749</v>
      </c>
      <c r="AE2595" s="319">
        <v>0</v>
      </c>
      <c r="AF2595" s="319" t="s">
        <v>11273</v>
      </c>
      <c r="AG2595" s="320">
        <v>5.2</v>
      </c>
      <c r="AH2595" s="321">
        <f t="shared" si="442"/>
        <v>0</v>
      </c>
      <c r="AI2595" s="287">
        <f>_xlfn.IFNA(VLOOKUP(AD:AD,грп!B:C,2,0),0)</f>
        <v>0</v>
      </c>
      <c r="AJ2595" s="607">
        <v>30</v>
      </c>
      <c r="AK2595" s="672">
        <f t="shared" si="435"/>
        <v>0</v>
      </c>
      <c r="AL2595" s="174"/>
    </row>
    <row r="2596" spans="1:39" s="4" customFormat="1" ht="12" customHeight="1" outlineLevel="1" x14ac:dyDescent="0.35">
      <c r="A2596" s="307" t="s">
        <v>339</v>
      </c>
      <c r="B2596" s="308" t="s">
        <v>7983</v>
      </c>
      <c r="C2596" s="328"/>
      <c r="D2596" s="310" t="s">
        <v>1660</v>
      </c>
      <c r="E2596" s="322" t="s">
        <v>1661</v>
      </c>
      <c r="F2596" s="293"/>
      <c r="G2596" s="293"/>
      <c r="H2596" s="294"/>
      <c r="I2596" s="294" t="str">
        <f>IFERROR(_xlfn.IFNA(VLOOKUP($D:$D,history!$I:$Y,3,0),VLOOKUP(E:E,history!$H:$Y,4,0)),"--")</f>
        <v>--</v>
      </c>
      <c r="J2596" s="282" t="s">
        <v>5946</v>
      </c>
      <c r="K2596" s="282" t="str">
        <f t="shared" si="439"/>
        <v/>
      </c>
      <c r="L2596" s="312">
        <f t="shared" si="440"/>
        <v>260.61</v>
      </c>
      <c r="M2596" s="312">
        <f t="shared" si="441"/>
        <v>394.86</v>
      </c>
      <c r="N2596" s="297" t="str">
        <f>_xlfn.IFNA(VLOOKUP($E:$E,'1'!$A:$E,3,0),"")</f>
        <v/>
      </c>
      <c r="O2596" s="297" t="str">
        <f>_xlfn.IFNA(VLOOKUP($E:$E,'2'!$A:$E,3,0),"")</f>
        <v/>
      </c>
      <c r="P2596" s="297" t="str">
        <f>_xlfn.IFNA(VLOOKUP($E:$E,'3'!$A:$D,3,0),"")</f>
        <v/>
      </c>
      <c r="Q2596" s="297" t="str">
        <f>_xlfn.IFNA(VLOOKUP($E:$E,'4'!$A:$F,3,0),"")</f>
        <v/>
      </c>
      <c r="R2596" s="297" t="str">
        <f>_xlfn.IFNA(VLOOKUP($E:$E,'5'!$A:$F,3,0),"")</f>
        <v/>
      </c>
      <c r="S2596" s="297" t="str">
        <f>_xlfn.IFNA(VLOOKUP($E:$E,'6'!$A:$F,3,0),"")</f>
        <v/>
      </c>
      <c r="T2596" s="313">
        <v>1</v>
      </c>
      <c r="U2596" s="313">
        <v>6</v>
      </c>
      <c r="V2596" s="313">
        <v>48</v>
      </c>
      <c r="W2596" s="314">
        <v>0.58199999999999996</v>
      </c>
      <c r="X2596" s="315">
        <v>8.25E-4</v>
      </c>
      <c r="Y2596" s="749">
        <v>360</v>
      </c>
      <c r="Z2596" s="282"/>
      <c r="AA2596" s="316" t="s">
        <v>10390</v>
      </c>
      <c r="AB2596" s="282" t="s">
        <v>9885</v>
      </c>
      <c r="AC2596" s="317" t="s">
        <v>2081</v>
      </c>
      <c r="AD2596" s="318" t="s">
        <v>2749</v>
      </c>
      <c r="AE2596" s="319">
        <v>0</v>
      </c>
      <c r="AF2596" s="319" t="s">
        <v>11273</v>
      </c>
      <c r="AG2596" s="320">
        <v>4.95</v>
      </c>
      <c r="AH2596" s="321">
        <f t="shared" si="442"/>
        <v>0</v>
      </c>
      <c r="AI2596" s="287">
        <f>_xlfn.IFNA(VLOOKUP(AD:AD,грп!B:C,2,0),0)</f>
        <v>0</v>
      </c>
      <c r="AJ2596" s="607">
        <v>0</v>
      </c>
      <c r="AK2596" s="672">
        <f t="shared" si="435"/>
        <v>0</v>
      </c>
      <c r="AL2596" s="174"/>
    </row>
    <row r="2597" spans="1:39" s="4" customFormat="1" ht="12" customHeight="1" outlineLevel="1" x14ac:dyDescent="0.35">
      <c r="A2597" s="307" t="s">
        <v>339</v>
      </c>
      <c r="B2597" s="308" t="s">
        <v>7984</v>
      </c>
      <c r="C2597" s="328"/>
      <c r="D2597" s="310" t="s">
        <v>1678</v>
      </c>
      <c r="E2597" s="322" t="s">
        <v>1679</v>
      </c>
      <c r="F2597" s="293"/>
      <c r="G2597" s="293"/>
      <c r="H2597" s="294"/>
      <c r="I2597" s="294" t="str">
        <f>IFERROR(_xlfn.IFNA(VLOOKUP($D:$D,history!$I:$Y,3,0),VLOOKUP(E:E,history!$H:$Y,4,0)),"--")</f>
        <v>--</v>
      </c>
      <c r="J2597" s="282" t="s">
        <v>5946</v>
      </c>
      <c r="K2597" s="282" t="str">
        <f t="shared" si="439"/>
        <v/>
      </c>
      <c r="L2597" s="312">
        <f t="shared" si="440"/>
        <v>351.69</v>
      </c>
      <c r="M2597" s="312">
        <f t="shared" si="441"/>
        <v>532.86</v>
      </c>
      <c r="N2597" s="297" t="str">
        <f>_xlfn.IFNA(VLOOKUP($E:$E,'1'!$A:$E,3,0),"")</f>
        <v/>
      </c>
      <c r="O2597" s="297" t="str">
        <f>_xlfn.IFNA(VLOOKUP($E:$E,'2'!$A:$E,3,0),"")</f>
        <v/>
      </c>
      <c r="P2597" s="297" t="str">
        <f>_xlfn.IFNA(VLOOKUP($E:$E,'3'!$A:$D,3,0),"")</f>
        <v/>
      </c>
      <c r="Q2597" s="297" t="str">
        <f>_xlfn.IFNA(VLOOKUP($E:$E,'4'!$A:$F,3,0),"")</f>
        <v/>
      </c>
      <c r="R2597" s="297" t="str">
        <f>_xlfn.IFNA(VLOOKUP($E:$E,'5'!$A:$F,3,0),"")</f>
        <v/>
      </c>
      <c r="S2597" s="297" t="str">
        <f>_xlfn.IFNA(VLOOKUP($E:$E,'6'!$A:$F,3,0),"")</f>
        <v/>
      </c>
      <c r="T2597" s="313">
        <v>1</v>
      </c>
      <c r="U2597" s="313">
        <v>6</v>
      </c>
      <c r="V2597" s="313">
        <v>48</v>
      </c>
      <c r="W2597" s="314">
        <v>0.73799999999999999</v>
      </c>
      <c r="X2597" s="315">
        <v>1.188E-3</v>
      </c>
      <c r="Y2597" s="749">
        <v>480</v>
      </c>
      <c r="Z2597" s="282"/>
      <c r="AA2597" s="316" t="s">
        <v>10390</v>
      </c>
      <c r="AB2597" s="282" t="s">
        <v>9163</v>
      </c>
      <c r="AC2597" s="317" t="s">
        <v>2081</v>
      </c>
      <c r="AD2597" s="318" t="s">
        <v>2749</v>
      </c>
      <c r="AE2597" s="319">
        <v>0</v>
      </c>
      <c r="AF2597" s="319" t="s">
        <v>11273</v>
      </c>
      <c r="AG2597" s="320">
        <v>6.68</v>
      </c>
      <c r="AH2597" s="321">
        <f t="shared" si="442"/>
        <v>0</v>
      </c>
      <c r="AI2597" s="287">
        <f>_xlfn.IFNA(VLOOKUP(AD:AD,грп!B:C,2,0),0)</f>
        <v>0</v>
      </c>
      <c r="AJ2597" s="607">
        <v>0</v>
      </c>
      <c r="AK2597" s="672">
        <f t="shared" si="435"/>
        <v>0</v>
      </c>
      <c r="AL2597" s="174"/>
    </row>
    <row r="2598" spans="1:39" s="4" customFormat="1" ht="12" customHeight="1" outlineLevel="1" x14ac:dyDescent="0.35">
      <c r="A2598" s="307" t="s">
        <v>339</v>
      </c>
      <c r="B2598" s="308" t="s">
        <v>7985</v>
      </c>
      <c r="C2598" s="328"/>
      <c r="D2598" s="310" t="s">
        <v>1680</v>
      </c>
      <c r="E2598" s="322" t="s">
        <v>1681</v>
      </c>
      <c r="F2598" s="293"/>
      <c r="G2598" s="293"/>
      <c r="H2598" s="294"/>
      <c r="I2598" s="294" t="str">
        <f>IFERROR(_xlfn.IFNA(VLOOKUP($D:$D,history!$I:$Y,3,0),VLOOKUP(E:E,history!$H:$Y,4,0)),"--")</f>
        <v>--</v>
      </c>
      <c r="J2598" s="282" t="s">
        <v>5946</v>
      </c>
      <c r="K2598" s="282" t="str">
        <f t="shared" si="439"/>
        <v/>
      </c>
      <c r="L2598" s="312">
        <f t="shared" si="440"/>
        <v>390.65</v>
      </c>
      <c r="M2598" s="312">
        <f t="shared" si="441"/>
        <v>591.89</v>
      </c>
      <c r="N2598" s="297" t="str">
        <f>_xlfn.IFNA(VLOOKUP($E:$E,'1'!$A:$E,3,0),"")</f>
        <v/>
      </c>
      <c r="O2598" s="297" t="str">
        <f>_xlfn.IFNA(VLOOKUP($E:$E,'2'!$A:$E,3,0),"")</f>
        <v/>
      </c>
      <c r="P2598" s="297" t="str">
        <f>_xlfn.IFNA(VLOOKUP($E:$E,'3'!$A:$D,3,0),"")</f>
        <v/>
      </c>
      <c r="Q2598" s="297" t="str">
        <f>_xlfn.IFNA(VLOOKUP($E:$E,'4'!$A:$F,3,0),"")</f>
        <v/>
      </c>
      <c r="R2598" s="297" t="str">
        <f>_xlfn.IFNA(VLOOKUP($E:$E,'5'!$A:$F,3,0),"")</f>
        <v/>
      </c>
      <c r="S2598" s="297" t="str">
        <f>_xlfn.IFNA(VLOOKUP($E:$E,'6'!$A:$F,3,0),"")</f>
        <v/>
      </c>
      <c r="T2598" s="313">
        <v>1</v>
      </c>
      <c r="U2598" s="313">
        <v>6</v>
      </c>
      <c r="V2598" s="313">
        <v>36</v>
      </c>
      <c r="W2598" s="314">
        <v>0.84899999999999998</v>
      </c>
      <c r="X2598" s="315">
        <v>1.224E-3</v>
      </c>
      <c r="Y2598" s="749">
        <v>530</v>
      </c>
      <c r="Z2598" s="282"/>
      <c r="AA2598" s="316" t="s">
        <v>10390</v>
      </c>
      <c r="AB2598" s="282" t="s">
        <v>9163</v>
      </c>
      <c r="AC2598" s="317" t="s">
        <v>2081</v>
      </c>
      <c r="AD2598" s="318" t="s">
        <v>2749</v>
      </c>
      <c r="AE2598" s="319">
        <v>0</v>
      </c>
      <c r="AF2598" s="319" t="s">
        <v>11273</v>
      </c>
      <c r="AG2598" s="320">
        <v>7.42</v>
      </c>
      <c r="AH2598" s="321">
        <f t="shared" si="442"/>
        <v>0</v>
      </c>
      <c r="AI2598" s="287">
        <f>_xlfn.IFNA(VLOOKUP(AD:AD,грп!B:C,2,0),0)</f>
        <v>0</v>
      </c>
      <c r="AJ2598" s="607">
        <v>0</v>
      </c>
      <c r="AK2598" s="672">
        <f t="shared" si="435"/>
        <v>0</v>
      </c>
      <c r="AL2598" s="174"/>
    </row>
    <row r="2599" spans="1:39" s="4" customFormat="1" ht="12" customHeight="1" outlineLevel="1" x14ac:dyDescent="0.35">
      <c r="A2599" s="307" t="s">
        <v>339</v>
      </c>
      <c r="B2599" s="308" t="s">
        <v>7986</v>
      </c>
      <c r="C2599" s="328"/>
      <c r="D2599" s="310" t="s">
        <v>11379</v>
      </c>
      <c r="E2599" s="322" t="s">
        <v>1662</v>
      </c>
      <c r="F2599" s="293"/>
      <c r="G2599" s="293"/>
      <c r="H2599" s="294"/>
      <c r="I2599" s="294" t="str">
        <f>IFERROR(_xlfn.IFNA(VLOOKUP($D:$D,history!$I:$Y,3,0),VLOOKUP(E:E,history!$H:$Y,4,0)),"--")</f>
        <v>--</v>
      </c>
      <c r="J2599" s="282" t="s">
        <v>5946</v>
      </c>
      <c r="K2599" s="282" t="str">
        <f t="shared" si="439"/>
        <v/>
      </c>
      <c r="L2599" s="312">
        <f t="shared" si="440"/>
        <v>480.15</v>
      </c>
      <c r="M2599" s="312">
        <f t="shared" si="441"/>
        <v>727.5</v>
      </c>
      <c r="N2599" s="297" t="str">
        <f>_xlfn.IFNA(VLOOKUP($E:$E,'1'!$A:$E,3,0),"")</f>
        <v/>
      </c>
      <c r="O2599" s="297" t="str">
        <f>_xlfn.IFNA(VLOOKUP($E:$E,'2'!$A:$E,3,0),"")</f>
        <v/>
      </c>
      <c r="P2599" s="297" t="str">
        <f>_xlfn.IFNA(VLOOKUP($E:$E,'3'!$A:$D,3,0),"")</f>
        <v/>
      </c>
      <c r="Q2599" s="297" t="str">
        <f>_xlfn.IFNA(VLOOKUP($E:$E,'4'!$A:$F,3,0),"")</f>
        <v/>
      </c>
      <c r="R2599" s="297" t="str">
        <f>_xlfn.IFNA(VLOOKUP($E:$E,'5'!$A:$F,3,0),"")</f>
        <v/>
      </c>
      <c r="S2599" s="297" t="str">
        <f>_xlfn.IFNA(VLOOKUP($E:$E,'6'!$A:$F,3,0),"")</f>
        <v/>
      </c>
      <c r="T2599" s="313">
        <v>1</v>
      </c>
      <c r="U2599" s="313">
        <v>6</v>
      </c>
      <c r="V2599" s="313">
        <v>24</v>
      </c>
      <c r="W2599" s="314">
        <v>1.052</v>
      </c>
      <c r="X2599" s="315">
        <v>1.127451E-3</v>
      </c>
      <c r="Y2599" s="749">
        <v>650</v>
      </c>
      <c r="Z2599" s="282"/>
      <c r="AA2599" s="316" t="s">
        <v>10390</v>
      </c>
      <c r="AB2599" s="282" t="s">
        <v>9163</v>
      </c>
      <c r="AC2599" s="317" t="s">
        <v>2081</v>
      </c>
      <c r="AD2599" s="318" t="s">
        <v>2749</v>
      </c>
      <c r="AE2599" s="319">
        <v>0</v>
      </c>
      <c r="AF2599" s="319" t="s">
        <v>11273</v>
      </c>
      <c r="AG2599" s="320">
        <v>9.1199999999999992</v>
      </c>
      <c r="AH2599" s="321">
        <f t="shared" si="442"/>
        <v>0</v>
      </c>
      <c r="AI2599" s="287">
        <f>_xlfn.IFNA(VLOOKUP(AD:AD,грп!B:C,2,0),0)</f>
        <v>0</v>
      </c>
      <c r="AJ2599" s="607">
        <v>0</v>
      </c>
      <c r="AK2599" s="672">
        <f t="shared" si="435"/>
        <v>0</v>
      </c>
      <c r="AL2599" s="174"/>
    </row>
    <row r="2600" spans="1:39" s="4" customFormat="1" ht="12" customHeight="1" outlineLevel="1" x14ac:dyDescent="0.35">
      <c r="A2600" s="307" t="s">
        <v>339</v>
      </c>
      <c r="B2600" s="308" t="s">
        <v>7987</v>
      </c>
      <c r="C2600" s="328"/>
      <c r="D2600" s="310" t="s">
        <v>11380</v>
      </c>
      <c r="E2600" s="322" t="s">
        <v>1682</v>
      </c>
      <c r="F2600" s="293"/>
      <c r="G2600" s="293"/>
      <c r="H2600" s="294">
        <v>4</v>
      </c>
      <c r="I2600" s="294" t="str">
        <f>IFERROR(_xlfn.IFNA(VLOOKUP($D:$D,history!$I:$Y,3,0),VLOOKUP(E:E,history!$H:$Y,4,0)),"--")</f>
        <v>--</v>
      </c>
      <c r="J2600" s="282" t="s">
        <v>9870</v>
      </c>
      <c r="K2600" s="282" t="str">
        <f t="shared" si="439"/>
        <v/>
      </c>
      <c r="L2600" s="312">
        <f t="shared" si="440"/>
        <v>583.87</v>
      </c>
      <c r="M2600" s="312">
        <f t="shared" si="441"/>
        <v>884.65</v>
      </c>
      <c r="N2600" s="297" t="str">
        <f>_xlfn.IFNA(VLOOKUP($E:$E,'1'!$A:$E,3,0),"")</f>
        <v/>
      </c>
      <c r="O2600" s="297" t="str">
        <f>_xlfn.IFNA(VLOOKUP($E:$E,'2'!$A:$E,3,0),"")</f>
        <v/>
      </c>
      <c r="P2600" s="297" t="str">
        <f>_xlfn.IFNA(VLOOKUP($E:$E,'3'!$A:$D,3,0),"")</f>
        <v/>
      </c>
      <c r="Q2600" s="297" t="str">
        <f>_xlfn.IFNA(VLOOKUP($E:$E,'4'!$A:$F,3,0),"")</f>
        <v/>
      </c>
      <c r="R2600" s="297" t="str">
        <f>_xlfn.IFNA(VLOOKUP($E:$E,'5'!$A:$F,3,0),"")</f>
        <v/>
      </c>
      <c r="S2600" s="297" t="str">
        <f>_xlfn.IFNA(VLOOKUP($E:$E,'6'!$A:$F,3,0),"")</f>
        <v/>
      </c>
      <c r="T2600" s="313">
        <v>1</v>
      </c>
      <c r="U2600" s="313">
        <v>6</v>
      </c>
      <c r="V2600" s="313">
        <v>24</v>
      </c>
      <c r="W2600" s="314">
        <v>1.288</v>
      </c>
      <c r="X2600" s="315">
        <v>1.3293650999999999E-3</v>
      </c>
      <c r="Y2600" s="749">
        <v>790</v>
      </c>
      <c r="Z2600" s="282"/>
      <c r="AA2600" s="316" t="s">
        <v>393</v>
      </c>
      <c r="AB2600" s="282" t="s">
        <v>9163</v>
      </c>
      <c r="AC2600" s="317" t="s">
        <v>2081</v>
      </c>
      <c r="AD2600" s="318" t="s">
        <v>2749</v>
      </c>
      <c r="AE2600" s="319">
        <v>0</v>
      </c>
      <c r="AF2600" s="319" t="s">
        <v>11273</v>
      </c>
      <c r="AG2600" s="320">
        <v>11.09</v>
      </c>
      <c r="AH2600" s="321">
        <f t="shared" si="442"/>
        <v>0</v>
      </c>
      <c r="AI2600" s="287">
        <f>_xlfn.IFNA(VLOOKUP(AD:AD,грп!B:C,2,0),0)</f>
        <v>0</v>
      </c>
      <c r="AJ2600" s="607">
        <v>24</v>
      </c>
      <c r="AK2600" s="672">
        <f t="shared" si="435"/>
        <v>0</v>
      </c>
      <c r="AL2600" s="174"/>
    </row>
    <row r="2601" spans="1:39" ht="12" customHeight="1" outlineLevel="1" x14ac:dyDescent="0.35">
      <c r="A2601" s="307" t="s">
        <v>339</v>
      </c>
      <c r="B2601" s="308" t="s">
        <v>7988</v>
      </c>
      <c r="C2601" s="328"/>
      <c r="D2601" s="310" t="s">
        <v>11381</v>
      </c>
      <c r="E2601" s="322" t="s">
        <v>1683</v>
      </c>
      <c r="F2601" s="293"/>
      <c r="G2601" s="293"/>
      <c r="H2601" s="294">
        <v>9</v>
      </c>
      <c r="I2601" s="294" t="str">
        <f>IFERROR(_xlfn.IFNA(VLOOKUP($D:$D,history!$I:$Y,3,0),VLOOKUP(E:E,history!$H:$Y,4,0)),"--")</f>
        <v>--</v>
      </c>
      <c r="J2601" s="282" t="s">
        <v>9869</v>
      </c>
      <c r="K2601" s="282" t="str">
        <f t="shared" si="439"/>
        <v/>
      </c>
      <c r="L2601" s="312">
        <f t="shared" si="440"/>
        <v>669.16</v>
      </c>
      <c r="M2601" s="312">
        <f t="shared" si="441"/>
        <v>1013.88</v>
      </c>
      <c r="N2601" s="297" t="str">
        <f>_xlfn.IFNA(VLOOKUP($E:$E,'1'!$A:$E,3,0),"")</f>
        <v/>
      </c>
      <c r="O2601" s="297" t="str">
        <f>_xlfn.IFNA(VLOOKUP($E:$E,'2'!$A:$E,3,0),"")</f>
        <v/>
      </c>
      <c r="P2601" s="297" t="str">
        <f>_xlfn.IFNA(VLOOKUP($E:$E,'3'!$A:$D,3,0),"")</f>
        <v/>
      </c>
      <c r="Q2601" s="297" t="str">
        <f>_xlfn.IFNA(VLOOKUP($E:$E,'4'!$A:$F,3,0),"")</f>
        <v/>
      </c>
      <c r="R2601" s="297" t="str">
        <f>_xlfn.IFNA(VLOOKUP($E:$E,'5'!$A:$F,3,0),"")</f>
        <v/>
      </c>
      <c r="S2601" s="297" t="str">
        <f>_xlfn.IFNA(VLOOKUP($E:$E,'6'!$A:$F,3,0),"")</f>
        <v/>
      </c>
      <c r="T2601" s="313">
        <v>1</v>
      </c>
      <c r="U2601" s="313">
        <v>6</v>
      </c>
      <c r="V2601" s="313">
        <v>12</v>
      </c>
      <c r="W2601" s="314">
        <v>1.8959999999999999</v>
      </c>
      <c r="X2601" s="315">
        <v>1.8504902000000001E-3</v>
      </c>
      <c r="Y2601" s="749">
        <v>910</v>
      </c>
      <c r="Z2601" s="282"/>
      <c r="AA2601" s="316" t="s">
        <v>10390</v>
      </c>
      <c r="AB2601" s="282" t="s">
        <v>9163</v>
      </c>
      <c r="AC2601" s="317" t="s">
        <v>2081</v>
      </c>
      <c r="AD2601" s="318" t="s">
        <v>2749</v>
      </c>
      <c r="AE2601" s="319">
        <v>0</v>
      </c>
      <c r="AF2601" s="319" t="s">
        <v>11273</v>
      </c>
      <c r="AG2601" s="320">
        <v>12.71</v>
      </c>
      <c r="AH2601" s="321">
        <f t="shared" si="442"/>
        <v>0</v>
      </c>
      <c r="AI2601" s="287">
        <f>_xlfn.IFNA(VLOOKUP(AD:AD,грп!B:C,2,0),0)</f>
        <v>0</v>
      </c>
      <c r="AJ2601" s="607">
        <v>12</v>
      </c>
      <c r="AK2601" s="672">
        <f t="shared" si="435"/>
        <v>0</v>
      </c>
      <c r="AL2601" s="174"/>
      <c r="AM2601" s="4"/>
    </row>
    <row r="2602" spans="1:39" s="4" customFormat="1" ht="12" customHeight="1" outlineLevel="1" x14ac:dyDescent="0.35">
      <c r="A2602" s="307" t="s">
        <v>10402</v>
      </c>
      <c r="B2602" s="308" t="s">
        <v>7989</v>
      </c>
      <c r="C2602" s="328"/>
      <c r="D2602" s="310" t="s">
        <v>11382</v>
      </c>
      <c r="E2602" s="322" t="s">
        <v>1466</v>
      </c>
      <c r="F2602" s="293"/>
      <c r="G2602" s="293"/>
      <c r="H2602" s="294">
        <v>24</v>
      </c>
      <c r="I2602" s="294" t="str">
        <f>IFERROR(_xlfn.IFNA(VLOOKUP($D:$D,history!$I:$Y,3,0),VLOOKUP(E:E,history!$H:$Y,4,0)),"--")</f>
        <v>--</v>
      </c>
      <c r="J2602" s="282" t="s">
        <v>9870</v>
      </c>
      <c r="K2602" s="282" t="str">
        <f t="shared" si="439"/>
        <v/>
      </c>
      <c r="L2602" s="312">
        <f t="shared" si="440"/>
        <v>147.94</v>
      </c>
      <c r="M2602" s="312">
        <f t="shared" si="441"/>
        <v>224.15</v>
      </c>
      <c r="N2602" s="297" t="str">
        <f>_xlfn.IFNA(VLOOKUP($E:$E,'1'!$A:$E,3,0),"")</f>
        <v/>
      </c>
      <c r="O2602" s="297" t="str">
        <f>_xlfn.IFNA(VLOOKUP($E:$E,'2'!$A:$E,3,0),"")</f>
        <v/>
      </c>
      <c r="P2602" s="297" t="str">
        <f>_xlfn.IFNA(VLOOKUP($E:$E,'3'!$A:$D,3,0),"")</f>
        <v/>
      </c>
      <c r="Q2602" s="297" t="str">
        <f>_xlfn.IFNA(VLOOKUP($E:$E,'4'!$A:$F,3,0),"")</f>
        <v/>
      </c>
      <c r="R2602" s="297" t="str">
        <f>_xlfn.IFNA(VLOOKUP($E:$E,'5'!$A:$F,3,0),"")</f>
        <v/>
      </c>
      <c r="S2602" s="297" t="str">
        <f>_xlfn.IFNA(VLOOKUP($E:$E,'6'!$A:$F,3,0),"")</f>
        <v/>
      </c>
      <c r="T2602" s="313">
        <v>1</v>
      </c>
      <c r="U2602" s="313">
        <v>12</v>
      </c>
      <c r="V2602" s="313">
        <v>120</v>
      </c>
      <c r="W2602" s="314">
        <v>0.16400000000000001</v>
      </c>
      <c r="X2602" s="315">
        <v>3.0555559999999999E-4</v>
      </c>
      <c r="Y2602" s="749">
        <v>210</v>
      </c>
      <c r="Z2602" s="282"/>
      <c r="AA2602" s="316" t="s">
        <v>393</v>
      </c>
      <c r="AB2602" s="282" t="s">
        <v>9885</v>
      </c>
      <c r="AC2602" s="317" t="s">
        <v>2081</v>
      </c>
      <c r="AD2602" s="318" t="s">
        <v>2749</v>
      </c>
      <c r="AE2602" s="319">
        <v>0</v>
      </c>
      <c r="AF2602" s="319" t="s">
        <v>11273</v>
      </c>
      <c r="AG2602" s="320">
        <v>2.81</v>
      </c>
      <c r="AH2602" s="321">
        <f t="shared" si="442"/>
        <v>0</v>
      </c>
      <c r="AI2602" s="287">
        <f>_xlfn.IFNA(VLOOKUP(AD:AD,грп!B:C,2,0),0)</f>
        <v>0</v>
      </c>
      <c r="AJ2602" s="607">
        <v>57</v>
      </c>
      <c r="AK2602" s="672">
        <f t="shared" si="435"/>
        <v>0</v>
      </c>
      <c r="AL2602" s="174"/>
    </row>
    <row r="2603" spans="1:39" s="4" customFormat="1" ht="12" customHeight="1" outlineLevel="1" x14ac:dyDescent="0.35">
      <c r="A2603" s="307" t="s">
        <v>10402</v>
      </c>
      <c r="B2603" s="308" t="s">
        <v>7990</v>
      </c>
      <c r="C2603" s="328"/>
      <c r="D2603" s="310" t="s">
        <v>11383</v>
      </c>
      <c r="E2603" s="322" t="s">
        <v>1467</v>
      </c>
      <c r="F2603" s="293"/>
      <c r="G2603" s="293"/>
      <c r="H2603" s="294"/>
      <c r="I2603" s="294" t="str">
        <f>IFERROR(_xlfn.IFNA(VLOOKUP($D:$D,history!$I:$Y,3,0),VLOOKUP(E:E,history!$H:$Y,4,0)),"--")</f>
        <v>--</v>
      </c>
      <c r="J2603" s="282" t="s">
        <v>5946</v>
      </c>
      <c r="K2603" s="282" t="str">
        <f t="shared" si="439"/>
        <v/>
      </c>
      <c r="L2603" s="312">
        <f t="shared" si="440"/>
        <v>242.18</v>
      </c>
      <c r="M2603" s="312">
        <f t="shared" si="441"/>
        <v>366.94</v>
      </c>
      <c r="N2603" s="297" t="str">
        <f>_xlfn.IFNA(VLOOKUP($E:$E,'1'!$A:$E,3,0),"")</f>
        <v/>
      </c>
      <c r="O2603" s="297" t="str">
        <f>_xlfn.IFNA(VLOOKUP($E:$E,'2'!$A:$E,3,0),"")</f>
        <v/>
      </c>
      <c r="P2603" s="297" t="str">
        <f>_xlfn.IFNA(VLOOKUP($E:$E,'3'!$A:$D,3,0),"")</f>
        <v/>
      </c>
      <c r="Q2603" s="297" t="str">
        <f>_xlfn.IFNA(VLOOKUP($E:$E,'4'!$A:$F,3,0),"")</f>
        <v/>
      </c>
      <c r="R2603" s="297" t="str">
        <f>_xlfn.IFNA(VLOOKUP($E:$E,'5'!$A:$F,3,0),"")</f>
        <v/>
      </c>
      <c r="S2603" s="297" t="str">
        <f>_xlfn.IFNA(VLOOKUP($E:$E,'6'!$A:$F,3,0),"")</f>
        <v/>
      </c>
      <c r="T2603" s="313">
        <v>1</v>
      </c>
      <c r="U2603" s="313">
        <v>12</v>
      </c>
      <c r="V2603" s="313">
        <v>120</v>
      </c>
      <c r="W2603" s="314">
        <v>0.29399999999999998</v>
      </c>
      <c r="X2603" s="315">
        <v>4.0740740000000001E-4</v>
      </c>
      <c r="Y2603" s="749">
        <v>350</v>
      </c>
      <c r="Z2603" s="282"/>
      <c r="AA2603" s="316" t="s">
        <v>10396</v>
      </c>
      <c r="AB2603" s="282" t="s">
        <v>9163</v>
      </c>
      <c r="AC2603" s="317" t="s">
        <v>2081</v>
      </c>
      <c r="AD2603" s="318" t="s">
        <v>2749</v>
      </c>
      <c r="AE2603" s="319">
        <v>0</v>
      </c>
      <c r="AF2603" s="319" t="s">
        <v>11273</v>
      </c>
      <c r="AG2603" s="320">
        <v>4.5999999999999996</v>
      </c>
      <c r="AH2603" s="321">
        <f t="shared" si="442"/>
        <v>0</v>
      </c>
      <c r="AI2603" s="287">
        <f>_xlfn.IFNA(VLOOKUP(AD:AD,грп!B:C,2,0),0)</f>
        <v>0</v>
      </c>
      <c r="AJ2603" s="607">
        <v>0</v>
      </c>
      <c r="AK2603" s="672">
        <f t="shared" si="435"/>
        <v>0</v>
      </c>
      <c r="AL2603" s="174"/>
    </row>
    <row r="2604" spans="1:39" s="4" customFormat="1" ht="12" customHeight="1" outlineLevel="1" x14ac:dyDescent="0.35">
      <c r="A2604" s="307" t="s">
        <v>10402</v>
      </c>
      <c r="B2604" s="308" t="s">
        <v>7991</v>
      </c>
      <c r="C2604" s="328"/>
      <c r="D2604" s="310" t="s">
        <v>11384</v>
      </c>
      <c r="E2604" s="322" t="s">
        <v>1468</v>
      </c>
      <c r="F2604" s="293"/>
      <c r="G2604" s="293"/>
      <c r="H2604" s="294">
        <v>12</v>
      </c>
      <c r="I2604" s="294" t="str">
        <f>IFERROR(_xlfn.IFNA(VLOOKUP($D:$D,history!$I:$Y,3,0),VLOOKUP(E:E,history!$H:$Y,4,0)),"--")</f>
        <v>--</v>
      </c>
      <c r="J2604" s="282" t="s">
        <v>9870</v>
      </c>
      <c r="K2604" s="282" t="str">
        <f t="shared" si="439"/>
        <v/>
      </c>
      <c r="L2604" s="312">
        <f t="shared" si="440"/>
        <v>288.51</v>
      </c>
      <c r="M2604" s="312">
        <f t="shared" si="441"/>
        <v>437.14</v>
      </c>
      <c r="N2604" s="297" t="str">
        <f>_xlfn.IFNA(VLOOKUP($E:$E,'1'!$A:$E,3,0),"")</f>
        <v/>
      </c>
      <c r="O2604" s="297" t="str">
        <f>_xlfn.IFNA(VLOOKUP($E:$E,'2'!$A:$E,3,0),"")</f>
        <v/>
      </c>
      <c r="P2604" s="297" t="str">
        <f>_xlfn.IFNA(VLOOKUP($E:$E,'3'!$A:$D,3,0),"")</f>
        <v/>
      </c>
      <c r="Q2604" s="297" t="str">
        <f>_xlfn.IFNA(VLOOKUP($E:$E,'4'!$A:$F,3,0),"")</f>
        <v/>
      </c>
      <c r="R2604" s="297" t="str">
        <f>_xlfn.IFNA(VLOOKUP($E:$E,'5'!$A:$F,3,0),"")</f>
        <v/>
      </c>
      <c r="S2604" s="297" t="str">
        <f>_xlfn.IFNA(VLOOKUP($E:$E,'6'!$A:$F,3,0),"")</f>
        <v/>
      </c>
      <c r="T2604" s="313">
        <v>1</v>
      </c>
      <c r="U2604" s="313">
        <v>6</v>
      </c>
      <c r="V2604" s="313">
        <v>60</v>
      </c>
      <c r="W2604" s="314">
        <v>0.40200000000000002</v>
      </c>
      <c r="X2604" s="315">
        <v>5.9523810000000003E-4</v>
      </c>
      <c r="Y2604" s="749">
        <v>420</v>
      </c>
      <c r="Z2604" s="282"/>
      <c r="AA2604" s="316" t="s">
        <v>10390</v>
      </c>
      <c r="AB2604" s="282" t="s">
        <v>9163</v>
      </c>
      <c r="AC2604" s="317" t="s">
        <v>2081</v>
      </c>
      <c r="AD2604" s="318" t="s">
        <v>2749</v>
      </c>
      <c r="AE2604" s="319">
        <v>0</v>
      </c>
      <c r="AF2604" s="319" t="s">
        <v>11273</v>
      </c>
      <c r="AG2604" s="320">
        <v>5.48</v>
      </c>
      <c r="AH2604" s="321">
        <f t="shared" si="442"/>
        <v>0</v>
      </c>
      <c r="AI2604" s="287">
        <f>_xlfn.IFNA(VLOOKUP(AD:AD,грп!B:C,2,0),0)</f>
        <v>0</v>
      </c>
      <c r="AJ2604" s="607">
        <v>27</v>
      </c>
      <c r="AK2604" s="672">
        <f t="shared" si="435"/>
        <v>0</v>
      </c>
      <c r="AL2604" s="174"/>
    </row>
    <row r="2605" spans="1:39" s="4" customFormat="1" ht="12" customHeight="1" outlineLevel="1" x14ac:dyDescent="0.35">
      <c r="A2605" s="307" t="s">
        <v>10402</v>
      </c>
      <c r="B2605" s="308" t="s">
        <v>7992</v>
      </c>
      <c r="C2605" s="328"/>
      <c r="D2605" s="310" t="s">
        <v>11385</v>
      </c>
      <c r="E2605" s="322" t="s">
        <v>1469</v>
      </c>
      <c r="F2605" s="293"/>
      <c r="G2605" s="293"/>
      <c r="H2605" s="294"/>
      <c r="I2605" s="294" t="str">
        <f>IFERROR(_xlfn.IFNA(VLOOKUP($D:$D,history!$I:$Y,3,0),VLOOKUP(E:E,history!$H:$Y,4,0)),"--")</f>
        <v>--</v>
      </c>
      <c r="J2605" s="282" t="s">
        <v>5946</v>
      </c>
      <c r="K2605" s="282" t="str">
        <f t="shared" si="439"/>
        <v/>
      </c>
      <c r="L2605" s="312">
        <f t="shared" si="440"/>
        <v>227.44</v>
      </c>
      <c r="M2605" s="312">
        <f t="shared" si="441"/>
        <v>344.61</v>
      </c>
      <c r="N2605" s="297" t="str">
        <f>_xlfn.IFNA(VLOOKUP($E:$E,'1'!$A:$E,3,0),"")</f>
        <v/>
      </c>
      <c r="O2605" s="297" t="str">
        <f>_xlfn.IFNA(VLOOKUP($E:$E,'2'!$A:$E,3,0),"")</f>
        <v/>
      </c>
      <c r="P2605" s="297" t="str">
        <f>_xlfn.IFNA(VLOOKUP($E:$E,'3'!$A:$D,3,0),"")</f>
        <v/>
      </c>
      <c r="Q2605" s="297" t="str">
        <f>_xlfn.IFNA(VLOOKUP($E:$E,'4'!$A:$F,3,0),"")</f>
        <v/>
      </c>
      <c r="R2605" s="297" t="str">
        <f>_xlfn.IFNA(VLOOKUP($E:$E,'5'!$A:$F,3,0),"")</f>
        <v/>
      </c>
      <c r="S2605" s="297" t="str">
        <f>_xlfn.IFNA(VLOOKUP($E:$E,'6'!$A:$F,3,0),"")</f>
        <v/>
      </c>
      <c r="T2605" s="313">
        <v>1</v>
      </c>
      <c r="U2605" s="313">
        <v>6</v>
      </c>
      <c r="V2605" s="313">
        <v>48</v>
      </c>
      <c r="W2605" s="314">
        <v>0.504</v>
      </c>
      <c r="X2605" s="315">
        <v>6.3725489999999995E-4</v>
      </c>
      <c r="Y2605" s="749">
        <v>330</v>
      </c>
      <c r="Z2605" s="282"/>
      <c r="AA2605" s="316" t="s">
        <v>10390</v>
      </c>
      <c r="AB2605" s="282" t="s">
        <v>9163</v>
      </c>
      <c r="AC2605" s="317" t="s">
        <v>2081</v>
      </c>
      <c r="AD2605" s="318" t="s">
        <v>2749</v>
      </c>
      <c r="AE2605" s="319">
        <v>0</v>
      </c>
      <c r="AF2605" s="319" t="s">
        <v>11273</v>
      </c>
      <c r="AG2605" s="320">
        <v>4.32</v>
      </c>
      <c r="AH2605" s="321">
        <f t="shared" si="442"/>
        <v>0</v>
      </c>
      <c r="AI2605" s="287">
        <f>_xlfn.IFNA(VLOOKUP(AD:AD,грп!B:C,2,0),0)</f>
        <v>0</v>
      </c>
      <c r="AJ2605" s="607">
        <v>0</v>
      </c>
      <c r="AK2605" s="672">
        <f t="shared" si="435"/>
        <v>0</v>
      </c>
      <c r="AL2605" s="174"/>
    </row>
    <row r="2606" spans="1:39" s="4" customFormat="1" ht="12" customHeight="1" outlineLevel="1" x14ac:dyDescent="0.35">
      <c r="A2606" s="307" t="s">
        <v>10402</v>
      </c>
      <c r="B2606" s="308" t="s">
        <v>7993</v>
      </c>
      <c r="C2606" s="328"/>
      <c r="D2606" s="310" t="s">
        <v>11386</v>
      </c>
      <c r="E2606" s="322" t="s">
        <v>1470</v>
      </c>
      <c r="F2606" s="293"/>
      <c r="G2606" s="293"/>
      <c r="H2606" s="294">
        <v>12</v>
      </c>
      <c r="I2606" s="294" t="str">
        <f>IFERROR(_xlfn.IFNA(VLOOKUP($D:$D,history!$I:$Y,3,0),VLOOKUP(E:E,history!$H:$Y,4,0)),"--")</f>
        <v>--</v>
      </c>
      <c r="J2606" s="282" t="s">
        <v>9870</v>
      </c>
      <c r="K2606" s="282" t="str">
        <f t="shared" si="439"/>
        <v/>
      </c>
      <c r="L2606" s="312">
        <f t="shared" si="440"/>
        <v>267.98</v>
      </c>
      <c r="M2606" s="312">
        <f t="shared" si="441"/>
        <v>406.03</v>
      </c>
      <c r="N2606" s="297" t="str">
        <f>_xlfn.IFNA(VLOOKUP($E:$E,'1'!$A:$E,3,0),"")</f>
        <v/>
      </c>
      <c r="O2606" s="297" t="str">
        <f>_xlfn.IFNA(VLOOKUP($E:$E,'2'!$A:$E,3,0),"")</f>
        <v/>
      </c>
      <c r="P2606" s="297" t="str">
        <f>_xlfn.IFNA(VLOOKUP($E:$E,'3'!$A:$D,3,0),"")</f>
        <v/>
      </c>
      <c r="Q2606" s="297" t="str">
        <f>_xlfn.IFNA(VLOOKUP($E:$E,'4'!$A:$F,3,0),"")</f>
        <v/>
      </c>
      <c r="R2606" s="297" t="str">
        <f>_xlfn.IFNA(VLOOKUP($E:$E,'5'!$A:$F,3,0),"")</f>
        <v/>
      </c>
      <c r="S2606" s="297" t="str">
        <f>_xlfn.IFNA(VLOOKUP($E:$E,'6'!$A:$F,3,0),"")</f>
        <v/>
      </c>
      <c r="T2606" s="313">
        <v>1</v>
      </c>
      <c r="U2606" s="313">
        <v>6</v>
      </c>
      <c r="V2606" s="313">
        <v>48</v>
      </c>
      <c r="W2606" s="314">
        <v>0.64700000000000002</v>
      </c>
      <c r="X2606" s="315">
        <v>1.6964286E-3</v>
      </c>
      <c r="Y2606" s="749">
        <v>390</v>
      </c>
      <c r="Z2606" s="282"/>
      <c r="AA2606" s="316" t="s">
        <v>10390</v>
      </c>
      <c r="AB2606" s="282" t="s">
        <v>9163</v>
      </c>
      <c r="AC2606" s="317" t="s">
        <v>2081</v>
      </c>
      <c r="AD2606" s="318" t="s">
        <v>2749</v>
      </c>
      <c r="AE2606" s="319">
        <v>0</v>
      </c>
      <c r="AF2606" s="319" t="s">
        <v>11273</v>
      </c>
      <c r="AG2606" s="320">
        <v>5.09</v>
      </c>
      <c r="AH2606" s="321">
        <f t="shared" si="442"/>
        <v>0</v>
      </c>
      <c r="AI2606" s="287">
        <f>_xlfn.IFNA(VLOOKUP(AD:AD,грп!B:C,2,0),0)</f>
        <v>0</v>
      </c>
      <c r="AJ2606" s="607">
        <v>24</v>
      </c>
      <c r="AK2606" s="672">
        <f t="shared" si="435"/>
        <v>0</v>
      </c>
      <c r="AL2606" s="174"/>
    </row>
    <row r="2607" spans="1:39" s="4" customFormat="1" ht="12" customHeight="1" outlineLevel="1" x14ac:dyDescent="0.35">
      <c r="A2607" s="307" t="s">
        <v>10402</v>
      </c>
      <c r="B2607" s="308" t="s">
        <v>7994</v>
      </c>
      <c r="C2607" s="328"/>
      <c r="D2607" s="310" t="s">
        <v>1471</v>
      </c>
      <c r="E2607" s="322" t="s">
        <v>1472</v>
      </c>
      <c r="F2607" s="293"/>
      <c r="G2607" s="293"/>
      <c r="H2607" s="294">
        <v>10</v>
      </c>
      <c r="I2607" s="294" t="str">
        <f>IFERROR(_xlfn.IFNA(VLOOKUP($D:$D,history!$I:$Y,3,0),VLOOKUP(E:E,history!$H:$Y,4,0)),"--")</f>
        <v>--</v>
      </c>
      <c r="J2607" s="282" t="s">
        <v>5946</v>
      </c>
      <c r="K2607" s="282" t="str">
        <f t="shared" si="439"/>
        <v/>
      </c>
      <c r="L2607" s="312">
        <f t="shared" si="440"/>
        <v>336.42</v>
      </c>
      <c r="M2607" s="312">
        <f t="shared" si="441"/>
        <v>509.73</v>
      </c>
      <c r="N2607" s="297" t="str">
        <f>_xlfn.IFNA(VLOOKUP($E:$E,'1'!$A:$E,3,0),"")</f>
        <v/>
      </c>
      <c r="O2607" s="297" t="str">
        <f>_xlfn.IFNA(VLOOKUP($E:$E,'2'!$A:$E,3,0),"")</f>
        <v/>
      </c>
      <c r="P2607" s="297" t="str">
        <f>_xlfn.IFNA(VLOOKUP($E:$E,'3'!$A:$D,3,0),"")</f>
        <v/>
      </c>
      <c r="Q2607" s="297" t="str">
        <f>_xlfn.IFNA(VLOOKUP($E:$E,'4'!$A:$F,3,0),"")</f>
        <v/>
      </c>
      <c r="R2607" s="297" t="str">
        <f>_xlfn.IFNA(VLOOKUP($E:$E,'5'!$A:$F,3,0),"")</f>
        <v/>
      </c>
      <c r="S2607" s="297" t="str">
        <f>_xlfn.IFNA(VLOOKUP($E:$E,'6'!$A:$F,3,0),"")</f>
        <v/>
      </c>
      <c r="T2607" s="313">
        <v>1</v>
      </c>
      <c r="U2607" s="313">
        <v>6</v>
      </c>
      <c r="V2607" s="313">
        <v>36</v>
      </c>
      <c r="W2607" s="314">
        <v>0.73099999999999998</v>
      </c>
      <c r="X2607" s="315">
        <v>1.0628019E-3</v>
      </c>
      <c r="Y2607" s="749">
        <v>480</v>
      </c>
      <c r="Z2607" s="282"/>
      <c r="AA2607" s="316" t="s">
        <v>10390</v>
      </c>
      <c r="AB2607" s="282" t="s">
        <v>9163</v>
      </c>
      <c r="AC2607" s="317" t="s">
        <v>2081</v>
      </c>
      <c r="AD2607" s="318" t="s">
        <v>2749</v>
      </c>
      <c r="AE2607" s="319">
        <v>0</v>
      </c>
      <c r="AF2607" s="319" t="s">
        <v>11273</v>
      </c>
      <c r="AG2607" s="320">
        <v>6.39</v>
      </c>
      <c r="AH2607" s="321">
        <f t="shared" si="442"/>
        <v>0</v>
      </c>
      <c r="AI2607" s="287">
        <f>_xlfn.IFNA(VLOOKUP(AD:AD,грп!B:C,2,0),0)</f>
        <v>0</v>
      </c>
      <c r="AJ2607" s="607">
        <v>45</v>
      </c>
      <c r="AK2607" s="672">
        <f t="shared" si="435"/>
        <v>0</v>
      </c>
      <c r="AL2607" s="174"/>
    </row>
    <row r="2608" spans="1:39" s="4" customFormat="1" ht="12" customHeight="1" outlineLevel="1" x14ac:dyDescent="0.35">
      <c r="A2608" s="307" t="s">
        <v>10402</v>
      </c>
      <c r="B2608" s="308" t="s">
        <v>7995</v>
      </c>
      <c r="C2608" s="328"/>
      <c r="D2608" s="310" t="s">
        <v>1473</v>
      </c>
      <c r="E2608" s="322" t="s">
        <v>1474</v>
      </c>
      <c r="F2608" s="293"/>
      <c r="G2608" s="293"/>
      <c r="H2608" s="294">
        <v>6</v>
      </c>
      <c r="I2608" s="294" t="str">
        <f>IFERROR(_xlfn.IFNA(VLOOKUP($D:$D,history!$I:$Y,3,0),VLOOKUP(E:E,history!$H:$Y,4,0)),"--")</f>
        <v>--</v>
      </c>
      <c r="J2608" s="282" t="s">
        <v>9868</v>
      </c>
      <c r="K2608" s="282" t="str">
        <f t="shared" si="439"/>
        <v/>
      </c>
      <c r="L2608" s="312">
        <f t="shared" si="440"/>
        <v>519.11</v>
      </c>
      <c r="M2608" s="312">
        <f t="shared" si="441"/>
        <v>786.53</v>
      </c>
      <c r="N2608" s="297" t="str">
        <f>_xlfn.IFNA(VLOOKUP($E:$E,'1'!$A:$E,3,0),"")</f>
        <v/>
      </c>
      <c r="O2608" s="297" t="str">
        <f>_xlfn.IFNA(VLOOKUP($E:$E,'2'!$A:$E,3,0),"")</f>
        <v/>
      </c>
      <c r="P2608" s="297" t="str">
        <f>_xlfn.IFNA(VLOOKUP($E:$E,'3'!$A:$D,3,0),"")</f>
        <v/>
      </c>
      <c r="Q2608" s="297" t="str">
        <f>_xlfn.IFNA(VLOOKUP($E:$E,'4'!$A:$F,3,0),"")</f>
        <v/>
      </c>
      <c r="R2608" s="297" t="str">
        <f>_xlfn.IFNA(VLOOKUP($E:$E,'5'!$A:$F,3,0),"")</f>
        <v/>
      </c>
      <c r="S2608" s="297" t="str">
        <f>_xlfn.IFNA(VLOOKUP($E:$E,'6'!$A:$F,3,0),"")</f>
        <v/>
      </c>
      <c r="T2608" s="313">
        <v>1</v>
      </c>
      <c r="U2608" s="313">
        <v>6</v>
      </c>
      <c r="V2608" s="313">
        <v>24</v>
      </c>
      <c r="W2608" s="314">
        <v>0.95199999999999996</v>
      </c>
      <c r="X2608" s="315">
        <v>1.1151961E-3</v>
      </c>
      <c r="Y2608" s="749">
        <v>750</v>
      </c>
      <c r="Z2608" s="282"/>
      <c r="AA2608" s="316" t="s">
        <v>10390</v>
      </c>
      <c r="AB2608" s="282" t="s">
        <v>9163</v>
      </c>
      <c r="AC2608" s="317" t="s">
        <v>2081</v>
      </c>
      <c r="AD2608" s="318" t="s">
        <v>2749</v>
      </c>
      <c r="AE2608" s="319">
        <v>0</v>
      </c>
      <c r="AF2608" s="319" t="s">
        <v>11273</v>
      </c>
      <c r="AG2608" s="320">
        <v>9.86</v>
      </c>
      <c r="AH2608" s="321">
        <f t="shared" si="442"/>
        <v>0</v>
      </c>
      <c r="AI2608" s="287">
        <f>_xlfn.IFNA(VLOOKUP(AD:AD,грп!B:C,2,0),0)</f>
        <v>0</v>
      </c>
      <c r="AJ2608" s="607">
        <v>18</v>
      </c>
      <c r="AK2608" s="672">
        <f t="shared" si="435"/>
        <v>0</v>
      </c>
      <c r="AL2608" s="174"/>
    </row>
    <row r="2609" spans="1:39" s="4" customFormat="1" ht="12" customHeight="1" outlineLevel="1" x14ac:dyDescent="0.35">
      <c r="A2609" s="307" t="s">
        <v>10402</v>
      </c>
      <c r="B2609" s="308" t="s">
        <v>7996</v>
      </c>
      <c r="C2609" s="328"/>
      <c r="D2609" s="310" t="s">
        <v>11387</v>
      </c>
      <c r="E2609" s="322" t="s">
        <v>1475</v>
      </c>
      <c r="F2609" s="293"/>
      <c r="G2609" s="293"/>
      <c r="H2609" s="294">
        <v>16</v>
      </c>
      <c r="I2609" s="294" t="str">
        <f>IFERROR(_xlfn.IFNA(VLOOKUP($D:$D,history!$I:$Y,3,0),VLOOKUP(E:E,history!$H:$Y,4,0)),"--")</f>
        <v>--</v>
      </c>
      <c r="J2609" s="282" t="s">
        <v>9870</v>
      </c>
      <c r="K2609" s="282" t="str">
        <f t="shared" si="439"/>
        <v/>
      </c>
      <c r="L2609" s="312">
        <f t="shared" si="440"/>
        <v>620.72</v>
      </c>
      <c r="M2609" s="312">
        <f t="shared" si="441"/>
        <v>940.49</v>
      </c>
      <c r="N2609" s="297" t="str">
        <f>_xlfn.IFNA(VLOOKUP($E:$E,'1'!$A:$E,3,0),"")</f>
        <v/>
      </c>
      <c r="O2609" s="297" t="str">
        <f>_xlfn.IFNA(VLOOKUP($E:$E,'2'!$A:$E,3,0),"")</f>
        <v/>
      </c>
      <c r="P2609" s="297" t="str">
        <f>_xlfn.IFNA(VLOOKUP($E:$E,'3'!$A:$D,3,0),"")</f>
        <v/>
      </c>
      <c r="Q2609" s="297" t="str">
        <f>_xlfn.IFNA(VLOOKUP($E:$E,'4'!$A:$F,3,0),"")</f>
        <v/>
      </c>
      <c r="R2609" s="297" t="str">
        <f>_xlfn.IFNA(VLOOKUP($E:$E,'5'!$A:$F,3,0),"")</f>
        <v/>
      </c>
      <c r="S2609" s="297" t="str">
        <f>_xlfn.IFNA(VLOOKUP($E:$E,'6'!$A:$F,3,0),"")</f>
        <v/>
      </c>
      <c r="T2609" s="313">
        <v>1</v>
      </c>
      <c r="U2609" s="313">
        <v>6</v>
      </c>
      <c r="V2609" s="313">
        <v>24</v>
      </c>
      <c r="W2609" s="314">
        <v>1.161</v>
      </c>
      <c r="X2609" s="315">
        <v>1.3235294000000001E-3</v>
      </c>
      <c r="Y2609" s="749">
        <v>890</v>
      </c>
      <c r="Z2609" s="282"/>
      <c r="AA2609" s="316" t="s">
        <v>10390</v>
      </c>
      <c r="AB2609" s="282" t="s">
        <v>9163</v>
      </c>
      <c r="AC2609" s="317" t="s">
        <v>2081</v>
      </c>
      <c r="AD2609" s="318" t="s">
        <v>2749</v>
      </c>
      <c r="AE2609" s="319">
        <v>0</v>
      </c>
      <c r="AF2609" s="319" t="s">
        <v>11273</v>
      </c>
      <c r="AG2609" s="320">
        <v>11.79</v>
      </c>
      <c r="AH2609" s="321">
        <f t="shared" si="442"/>
        <v>0</v>
      </c>
      <c r="AI2609" s="287">
        <f>_xlfn.IFNA(VLOOKUP(AD:AD,грп!B:C,2,0),0)</f>
        <v>0</v>
      </c>
      <c r="AJ2609" s="607">
        <v>16</v>
      </c>
      <c r="AK2609" s="672">
        <f t="shared" ref="AK2609:AK2672" si="443">C2609</f>
        <v>0</v>
      </c>
      <c r="AL2609" s="174"/>
    </row>
    <row r="2610" spans="1:39" s="14" customFormat="1" ht="12" customHeight="1" outlineLevel="1" x14ac:dyDescent="0.35">
      <c r="A2610" s="307" t="s">
        <v>10402</v>
      </c>
      <c r="B2610" s="308" t="s">
        <v>7997</v>
      </c>
      <c r="C2610" s="328"/>
      <c r="D2610" s="310" t="s">
        <v>1476</v>
      </c>
      <c r="E2610" s="322" t="s">
        <v>1477</v>
      </c>
      <c r="F2610" s="293"/>
      <c r="G2610" s="293"/>
      <c r="H2610" s="294">
        <v>1</v>
      </c>
      <c r="I2610" s="294" t="str">
        <f>IFERROR(_xlfn.IFNA(VLOOKUP($D:$D,history!$I:$Y,3,0),VLOOKUP(E:E,history!$H:$Y,4,0)),"--")</f>
        <v>--</v>
      </c>
      <c r="J2610" s="282" t="s">
        <v>9870</v>
      </c>
      <c r="K2610" s="282" t="str">
        <f t="shared" si="439"/>
        <v/>
      </c>
      <c r="L2610" s="312">
        <f t="shared" si="440"/>
        <v>651.26</v>
      </c>
      <c r="M2610" s="312">
        <f t="shared" si="441"/>
        <v>986.75</v>
      </c>
      <c r="N2610" s="297" t="str">
        <f>_xlfn.IFNA(VLOOKUP($E:$E,'1'!$A:$E,3,0),"")</f>
        <v/>
      </c>
      <c r="O2610" s="297" t="str">
        <f>_xlfn.IFNA(VLOOKUP($E:$E,'2'!$A:$E,3,0),"")</f>
        <v/>
      </c>
      <c r="P2610" s="297" t="str">
        <f>_xlfn.IFNA(VLOOKUP($E:$E,'3'!$A:$D,3,0),"")</f>
        <v/>
      </c>
      <c r="Q2610" s="297" t="str">
        <f>_xlfn.IFNA(VLOOKUP($E:$E,'4'!$A:$F,3,0),"")</f>
        <v/>
      </c>
      <c r="R2610" s="297" t="str">
        <f>_xlfn.IFNA(VLOOKUP($E:$E,'5'!$A:$F,3,0),"")</f>
        <v/>
      </c>
      <c r="S2610" s="297" t="str">
        <f>_xlfn.IFNA(VLOOKUP($E:$E,'6'!$A:$F,3,0),"")</f>
        <v/>
      </c>
      <c r="T2610" s="313">
        <v>1</v>
      </c>
      <c r="U2610" s="313">
        <v>6</v>
      </c>
      <c r="V2610" s="313">
        <v>12</v>
      </c>
      <c r="W2610" s="314">
        <v>1.708</v>
      </c>
      <c r="X2610" s="315">
        <v>1.9527362999999999E-3</v>
      </c>
      <c r="Y2610" s="749">
        <v>940</v>
      </c>
      <c r="Z2610" s="282"/>
      <c r="AA2610" s="316" t="s">
        <v>10390</v>
      </c>
      <c r="AB2610" s="282" t="s">
        <v>9885</v>
      </c>
      <c r="AC2610" s="317" t="s">
        <v>2081</v>
      </c>
      <c r="AD2610" s="318" t="s">
        <v>2749</v>
      </c>
      <c r="AE2610" s="319">
        <v>0</v>
      </c>
      <c r="AF2610" s="319" t="s">
        <v>11273</v>
      </c>
      <c r="AG2610" s="320">
        <v>12.37</v>
      </c>
      <c r="AH2610" s="321">
        <f t="shared" si="442"/>
        <v>0</v>
      </c>
      <c r="AI2610" s="287">
        <f>_xlfn.IFNA(VLOOKUP(AD:AD,грп!B:C,2,0),0)</f>
        <v>0</v>
      </c>
      <c r="AJ2610" s="607">
        <v>16</v>
      </c>
      <c r="AK2610" s="672">
        <f t="shared" si="443"/>
        <v>0</v>
      </c>
      <c r="AL2610" s="174"/>
      <c r="AM2610" s="4"/>
    </row>
    <row r="2611" spans="1:39" ht="12" customHeight="1" outlineLevel="1" x14ac:dyDescent="0.35">
      <c r="A2611" s="307" t="s">
        <v>339</v>
      </c>
      <c r="B2611" s="308" t="s">
        <v>7998</v>
      </c>
      <c r="C2611" s="323"/>
      <c r="D2611" s="310" t="s">
        <v>2473</v>
      </c>
      <c r="E2611" s="322" t="s">
        <v>2087</v>
      </c>
      <c r="F2611" s="293"/>
      <c r="G2611" s="293"/>
      <c r="H2611" s="294"/>
      <c r="I2611" s="294" t="str">
        <f>IFERROR(_xlfn.IFNA(VLOOKUP($D:$D,history!$I:$Y,3,0),VLOOKUP(E:E,history!$H:$Y,4,0)),"--")</f>
        <v>--</v>
      </c>
      <c r="J2611" s="282" t="s">
        <v>5946</v>
      </c>
      <c r="K2611" s="282" t="str">
        <f t="shared" si="439"/>
        <v/>
      </c>
      <c r="L2611" s="312">
        <f t="shared" si="440"/>
        <v>279.02999999999997</v>
      </c>
      <c r="M2611" s="312">
        <f t="shared" si="441"/>
        <v>422.78</v>
      </c>
      <c r="N2611" s="297" t="str">
        <f>_xlfn.IFNA(VLOOKUP($E:$E,'1'!$A:$E,3,0),"")</f>
        <v/>
      </c>
      <c r="O2611" s="297" t="str">
        <f>_xlfn.IFNA(VLOOKUP($E:$E,'2'!$A:$E,3,0),"")</f>
        <v/>
      </c>
      <c r="P2611" s="297" t="str">
        <f>_xlfn.IFNA(VLOOKUP($E:$E,'3'!$A:$D,3,0),"")</f>
        <v/>
      </c>
      <c r="Q2611" s="297" t="str">
        <f>_xlfn.IFNA(VLOOKUP($E:$E,'4'!$A:$F,3,0),"")</f>
        <v/>
      </c>
      <c r="R2611" s="297" t="str">
        <f>_xlfn.IFNA(VLOOKUP($E:$E,'5'!$A:$F,3,0),"")</f>
        <v/>
      </c>
      <c r="S2611" s="297" t="str">
        <f>_xlfn.IFNA(VLOOKUP($E:$E,'6'!$A:$F,3,0),"")</f>
        <v/>
      </c>
      <c r="T2611" s="313">
        <v>1</v>
      </c>
      <c r="U2611" s="313">
        <v>6</v>
      </c>
      <c r="V2611" s="313">
        <v>48</v>
      </c>
      <c r="W2611" s="314">
        <v>0.52600000000000002</v>
      </c>
      <c r="X2611" s="315">
        <v>7.34127E-4</v>
      </c>
      <c r="Y2611" s="749">
        <v>380</v>
      </c>
      <c r="Z2611" s="282"/>
      <c r="AA2611" s="316" t="s">
        <v>10390</v>
      </c>
      <c r="AB2611" s="282" t="s">
        <v>9163</v>
      </c>
      <c r="AC2611" s="317" t="s">
        <v>2081</v>
      </c>
      <c r="AD2611" s="318" t="s">
        <v>2749</v>
      </c>
      <c r="AE2611" s="319">
        <v>0</v>
      </c>
      <c r="AF2611" s="319" t="s">
        <v>11815</v>
      </c>
      <c r="AG2611" s="320">
        <v>5.3</v>
      </c>
      <c r="AH2611" s="321">
        <f t="shared" si="442"/>
        <v>0</v>
      </c>
      <c r="AI2611" s="287">
        <f>_xlfn.IFNA(VLOOKUP(AD:AD,грп!B:C,2,0),0)</f>
        <v>0</v>
      </c>
      <c r="AJ2611" s="607">
        <v>0</v>
      </c>
      <c r="AK2611" s="672">
        <f t="shared" si="443"/>
        <v>0</v>
      </c>
      <c r="AL2611" s="174"/>
      <c r="AM2611" s="4"/>
    </row>
    <row r="2612" spans="1:39" ht="12" customHeight="1" outlineLevel="1" x14ac:dyDescent="0.35">
      <c r="A2612" s="307" t="s">
        <v>339</v>
      </c>
      <c r="B2612" s="308" t="s">
        <v>7999</v>
      </c>
      <c r="C2612" s="323"/>
      <c r="D2612" s="310" t="s">
        <v>2474</v>
      </c>
      <c r="E2612" s="322" t="s">
        <v>2088</v>
      </c>
      <c r="F2612" s="293"/>
      <c r="G2612" s="293"/>
      <c r="H2612" s="294">
        <v>24</v>
      </c>
      <c r="I2612" s="294" t="str">
        <f>IFERROR(_xlfn.IFNA(VLOOKUP($D:$D,history!$I:$Y,3,0),VLOOKUP(E:E,history!$H:$Y,4,0)),"--")</f>
        <v>--</v>
      </c>
      <c r="J2612" s="282" t="s">
        <v>5946</v>
      </c>
      <c r="K2612" s="282" t="str">
        <f t="shared" si="439"/>
        <v/>
      </c>
      <c r="L2612" s="312">
        <f t="shared" si="440"/>
        <v>333.26</v>
      </c>
      <c r="M2612" s="312">
        <f t="shared" si="441"/>
        <v>504.94</v>
      </c>
      <c r="N2612" s="297" t="str">
        <f>_xlfn.IFNA(VLOOKUP($E:$E,'1'!$A:$E,3,0),"")</f>
        <v/>
      </c>
      <c r="O2612" s="297" t="str">
        <f>_xlfn.IFNA(VLOOKUP($E:$E,'2'!$A:$E,3,0),"")</f>
        <v/>
      </c>
      <c r="P2612" s="297" t="str">
        <f>_xlfn.IFNA(VLOOKUP($E:$E,'3'!$A:$D,3,0),"")</f>
        <v/>
      </c>
      <c r="Q2612" s="297" t="str">
        <f>_xlfn.IFNA(VLOOKUP($E:$E,'4'!$A:$F,3,0),"")</f>
        <v/>
      </c>
      <c r="R2612" s="297" t="str">
        <f>_xlfn.IFNA(VLOOKUP($E:$E,'5'!$A:$F,3,0),"")</f>
        <v/>
      </c>
      <c r="S2612" s="297" t="str">
        <f>_xlfn.IFNA(VLOOKUP($E:$E,'6'!$A:$F,3,0),"")</f>
        <v/>
      </c>
      <c r="T2612" s="313">
        <v>1</v>
      </c>
      <c r="U2612" s="313">
        <v>6</v>
      </c>
      <c r="V2612" s="313">
        <v>48</v>
      </c>
      <c r="W2612" s="314">
        <v>0.65300000000000002</v>
      </c>
      <c r="X2612" s="315">
        <v>9.4875000000000005E-4</v>
      </c>
      <c r="Y2612" s="749">
        <v>450</v>
      </c>
      <c r="Z2612" s="282"/>
      <c r="AA2612" s="316" t="s">
        <v>10390</v>
      </c>
      <c r="AB2612" s="282" t="s">
        <v>9163</v>
      </c>
      <c r="AC2612" s="317" t="s">
        <v>2081</v>
      </c>
      <c r="AD2612" s="318" t="s">
        <v>2749</v>
      </c>
      <c r="AE2612" s="319">
        <v>0</v>
      </c>
      <c r="AF2612" s="319" t="s">
        <v>11815</v>
      </c>
      <c r="AG2612" s="320">
        <v>6.33</v>
      </c>
      <c r="AH2612" s="321">
        <f t="shared" si="442"/>
        <v>0</v>
      </c>
      <c r="AI2612" s="287">
        <f>_xlfn.IFNA(VLOOKUP(AD:AD,грп!B:C,2,0),0)</f>
        <v>0</v>
      </c>
      <c r="AJ2612" s="607">
        <v>26</v>
      </c>
      <c r="AK2612" s="672">
        <f t="shared" si="443"/>
        <v>0</v>
      </c>
      <c r="AL2612" s="174"/>
      <c r="AM2612" s="4"/>
    </row>
    <row r="2613" spans="1:39" s="4" customFormat="1" ht="12" customHeight="1" outlineLevel="1" x14ac:dyDescent="0.35">
      <c r="A2613" s="307" t="s">
        <v>339</v>
      </c>
      <c r="B2613" s="308" t="s">
        <v>8000</v>
      </c>
      <c r="C2613" s="323"/>
      <c r="D2613" s="310" t="s">
        <v>2475</v>
      </c>
      <c r="E2613" s="322" t="s">
        <v>2089</v>
      </c>
      <c r="F2613" s="293"/>
      <c r="G2613" s="293"/>
      <c r="H2613" s="294">
        <v>3</v>
      </c>
      <c r="I2613" s="294" t="str">
        <f>IFERROR(_xlfn.IFNA(VLOOKUP($D:$D,history!$I:$Y,3,0),VLOOKUP(E:E,history!$H:$Y,4,0)),"--")</f>
        <v>--</v>
      </c>
      <c r="J2613" s="282" t="s">
        <v>5946</v>
      </c>
      <c r="K2613" s="282" t="str">
        <f t="shared" si="439"/>
        <v/>
      </c>
      <c r="L2613" s="312">
        <f t="shared" si="440"/>
        <v>411.71</v>
      </c>
      <c r="M2613" s="312">
        <f t="shared" si="441"/>
        <v>623.79999999999995</v>
      </c>
      <c r="N2613" s="297" t="str">
        <f>_xlfn.IFNA(VLOOKUP($E:$E,'1'!$A:$E,3,0),"")</f>
        <v/>
      </c>
      <c r="O2613" s="297" t="str">
        <f>_xlfn.IFNA(VLOOKUP($E:$E,'2'!$A:$E,3,0),"")</f>
        <v/>
      </c>
      <c r="P2613" s="297" t="str">
        <f>_xlfn.IFNA(VLOOKUP($E:$E,'3'!$A:$D,3,0),"")</f>
        <v/>
      </c>
      <c r="Q2613" s="297" t="str">
        <f>_xlfn.IFNA(VLOOKUP($E:$E,'4'!$A:$F,3,0),"")</f>
        <v/>
      </c>
      <c r="R2613" s="297" t="str">
        <f>_xlfn.IFNA(VLOOKUP($E:$E,'5'!$A:$F,3,0),"")</f>
        <v/>
      </c>
      <c r="S2613" s="297" t="str">
        <f>_xlfn.IFNA(VLOOKUP($E:$E,'6'!$A:$F,3,0),"")</f>
        <v/>
      </c>
      <c r="T2613" s="313">
        <v>1</v>
      </c>
      <c r="U2613" s="313">
        <v>6</v>
      </c>
      <c r="V2613" s="313">
        <v>36</v>
      </c>
      <c r="W2613" s="314">
        <v>0.75700000000000001</v>
      </c>
      <c r="X2613" s="315">
        <v>9.3253970000000005E-4</v>
      </c>
      <c r="Y2613" s="749">
        <v>560</v>
      </c>
      <c r="Z2613" s="282"/>
      <c r="AA2613" s="316" t="s">
        <v>10390</v>
      </c>
      <c r="AB2613" s="282" t="s">
        <v>9163</v>
      </c>
      <c r="AC2613" s="317" t="s">
        <v>2081</v>
      </c>
      <c r="AD2613" s="318" t="s">
        <v>2749</v>
      </c>
      <c r="AE2613" s="319">
        <v>0</v>
      </c>
      <c r="AF2613" s="319" t="s">
        <v>11815</v>
      </c>
      <c r="AG2613" s="320">
        <v>7.82</v>
      </c>
      <c r="AH2613" s="321">
        <f t="shared" si="442"/>
        <v>0</v>
      </c>
      <c r="AI2613" s="287">
        <f>_xlfn.IFNA(VLOOKUP(AD:AD,грп!B:C,2,0),0)</f>
        <v>0</v>
      </c>
      <c r="AJ2613" s="607">
        <v>0</v>
      </c>
      <c r="AK2613" s="672">
        <f t="shared" si="443"/>
        <v>0</v>
      </c>
      <c r="AL2613" s="174"/>
    </row>
    <row r="2614" spans="1:39" s="4" customFormat="1" ht="12" customHeight="1" outlineLevel="1" x14ac:dyDescent="0.35">
      <c r="A2614" s="307" t="s">
        <v>339</v>
      </c>
      <c r="B2614" s="308" t="s">
        <v>8001</v>
      </c>
      <c r="C2614" s="323"/>
      <c r="D2614" s="310" t="s">
        <v>2476</v>
      </c>
      <c r="E2614" s="322" t="s">
        <v>2090</v>
      </c>
      <c r="F2614" s="293"/>
      <c r="G2614" s="293"/>
      <c r="H2614" s="294"/>
      <c r="I2614" s="294" t="str">
        <f>IFERROR(_xlfn.IFNA(VLOOKUP($D:$D,history!$I:$Y,3,0),VLOOKUP(E:E,history!$H:$Y,4,0)),"--")</f>
        <v>--</v>
      </c>
      <c r="J2614" s="282" t="s">
        <v>5946</v>
      </c>
      <c r="K2614" s="282" t="str">
        <f t="shared" si="439"/>
        <v/>
      </c>
      <c r="L2614" s="312">
        <f t="shared" si="440"/>
        <v>483.31</v>
      </c>
      <c r="M2614" s="312">
        <f t="shared" si="441"/>
        <v>732.29</v>
      </c>
      <c r="N2614" s="297" t="str">
        <f>_xlfn.IFNA(VLOOKUP($E:$E,'1'!$A:$E,3,0),"")</f>
        <v/>
      </c>
      <c r="O2614" s="297" t="str">
        <f>_xlfn.IFNA(VLOOKUP($E:$E,'2'!$A:$E,3,0),"")</f>
        <v/>
      </c>
      <c r="P2614" s="297" t="str">
        <f>_xlfn.IFNA(VLOOKUP($E:$E,'3'!$A:$D,3,0),"")</f>
        <v/>
      </c>
      <c r="Q2614" s="297" t="str">
        <f>_xlfn.IFNA(VLOOKUP($E:$E,'4'!$A:$F,3,0),"")</f>
        <v/>
      </c>
      <c r="R2614" s="297" t="str">
        <f>_xlfn.IFNA(VLOOKUP($E:$E,'5'!$A:$F,3,0),"")</f>
        <v/>
      </c>
      <c r="S2614" s="297" t="str">
        <f>_xlfn.IFNA(VLOOKUP($E:$E,'6'!$A:$F,3,0),"")</f>
        <v/>
      </c>
      <c r="T2614" s="313">
        <v>1</v>
      </c>
      <c r="U2614" s="313">
        <v>6</v>
      </c>
      <c r="V2614" s="313">
        <v>24</v>
      </c>
      <c r="W2614" s="314">
        <v>0.96299999999999997</v>
      </c>
      <c r="X2614" s="315">
        <v>1.1693547999999999E-3</v>
      </c>
      <c r="Y2614" s="749">
        <v>660</v>
      </c>
      <c r="Z2614" s="282"/>
      <c r="AA2614" s="316" t="s">
        <v>10390</v>
      </c>
      <c r="AB2614" s="282" t="s">
        <v>9163</v>
      </c>
      <c r="AC2614" s="317" t="s">
        <v>2081</v>
      </c>
      <c r="AD2614" s="318" t="s">
        <v>2749</v>
      </c>
      <c r="AE2614" s="319">
        <v>0</v>
      </c>
      <c r="AF2614" s="319" t="s">
        <v>11815</v>
      </c>
      <c r="AG2614" s="320">
        <v>9.18</v>
      </c>
      <c r="AH2614" s="321">
        <f t="shared" si="442"/>
        <v>0</v>
      </c>
      <c r="AI2614" s="287">
        <f>_xlfn.IFNA(VLOOKUP(AD:AD,грп!B:C,2,0),0)</f>
        <v>0</v>
      </c>
      <c r="AJ2614" s="607">
        <v>0</v>
      </c>
      <c r="AK2614" s="672">
        <f t="shared" si="443"/>
        <v>0</v>
      </c>
      <c r="AL2614" s="174"/>
    </row>
    <row r="2615" spans="1:39" s="4" customFormat="1" ht="12" customHeight="1" outlineLevel="1" x14ac:dyDescent="0.35">
      <c r="A2615" s="307" t="s">
        <v>10402</v>
      </c>
      <c r="B2615" s="308" t="s">
        <v>8002</v>
      </c>
      <c r="C2615" s="328"/>
      <c r="D2615" s="310" t="s">
        <v>11388</v>
      </c>
      <c r="E2615" s="322" t="s">
        <v>1478</v>
      </c>
      <c r="F2615" s="293"/>
      <c r="G2615" s="293"/>
      <c r="H2615" s="294"/>
      <c r="I2615" s="294" t="str">
        <f>IFERROR(_xlfn.IFNA(VLOOKUP($D:$D,history!$I:$Y,3,0),VLOOKUP(E:E,history!$H:$Y,4,0)),"--")</f>
        <v>--</v>
      </c>
      <c r="J2615" s="282" t="s">
        <v>5946</v>
      </c>
      <c r="K2615" s="282" t="str">
        <f t="shared" si="439"/>
        <v/>
      </c>
      <c r="L2615" s="312">
        <f t="shared" si="440"/>
        <v>434.87</v>
      </c>
      <c r="M2615" s="312">
        <f t="shared" si="441"/>
        <v>658.9</v>
      </c>
      <c r="N2615" s="297" t="str">
        <f>_xlfn.IFNA(VLOOKUP($E:$E,'1'!$A:$E,3,0),"")</f>
        <v/>
      </c>
      <c r="O2615" s="297" t="str">
        <f>_xlfn.IFNA(VLOOKUP($E:$E,'2'!$A:$E,3,0),"")</f>
        <v/>
      </c>
      <c r="P2615" s="297" t="str">
        <f>_xlfn.IFNA(VLOOKUP($E:$E,'3'!$A:$D,3,0),"")</f>
        <v/>
      </c>
      <c r="Q2615" s="297" t="str">
        <f>_xlfn.IFNA(VLOOKUP($E:$E,'4'!$A:$F,3,0),"")</f>
        <v/>
      </c>
      <c r="R2615" s="297" t="str">
        <f>_xlfn.IFNA(VLOOKUP($E:$E,'5'!$A:$F,3,0),"")</f>
        <v/>
      </c>
      <c r="S2615" s="297" t="str">
        <f>_xlfn.IFNA(VLOOKUP($E:$E,'6'!$A:$F,3,0),"")</f>
        <v/>
      </c>
      <c r="T2615" s="313">
        <v>1</v>
      </c>
      <c r="U2615" s="313">
        <v>6</v>
      </c>
      <c r="V2615" s="313">
        <v>36</v>
      </c>
      <c r="W2615" s="314">
        <v>0.73299999999999998</v>
      </c>
      <c r="X2615" s="315">
        <v>1.0507246E-3</v>
      </c>
      <c r="Y2615" s="749">
        <v>630</v>
      </c>
      <c r="Z2615" s="282"/>
      <c r="AA2615" s="316" t="s">
        <v>10390</v>
      </c>
      <c r="AB2615" s="282" t="s">
        <v>9163</v>
      </c>
      <c r="AC2615" s="317" t="s">
        <v>2081</v>
      </c>
      <c r="AD2615" s="318" t="s">
        <v>2749</v>
      </c>
      <c r="AE2615" s="319">
        <v>0</v>
      </c>
      <c r="AF2615" s="319" t="s">
        <v>11273</v>
      </c>
      <c r="AG2615" s="320">
        <v>8.26</v>
      </c>
      <c r="AH2615" s="321">
        <f t="shared" si="442"/>
        <v>0</v>
      </c>
      <c r="AI2615" s="287">
        <f>_xlfn.IFNA(VLOOKUP(AD:AD,грп!B:C,2,0),0)</f>
        <v>0</v>
      </c>
      <c r="AJ2615" s="607">
        <v>0</v>
      </c>
      <c r="AK2615" s="672">
        <f t="shared" si="443"/>
        <v>0</v>
      </c>
      <c r="AL2615" s="174"/>
    </row>
    <row r="2616" spans="1:39" s="4" customFormat="1" ht="12" customHeight="1" outlineLevel="1" x14ac:dyDescent="0.35">
      <c r="A2616" s="307" t="s">
        <v>10402</v>
      </c>
      <c r="B2616" s="308" t="s">
        <v>8003</v>
      </c>
      <c r="C2616" s="309" t="s">
        <v>21</v>
      </c>
      <c r="D2616" s="310" t="s">
        <v>3239</v>
      </c>
      <c r="E2616" s="322" t="s">
        <v>1381</v>
      </c>
      <c r="F2616" s="293"/>
      <c r="G2616" s="293"/>
      <c r="H2616" s="294">
        <v>15</v>
      </c>
      <c r="I2616" s="294" t="str">
        <f>IFERROR(_xlfn.IFNA(VLOOKUP($D:$D,history!$I:$Y,3,0),VLOOKUP(E:E,history!$H:$Y,4,0)),"--")</f>
        <v>V</v>
      </c>
      <c r="J2616" s="282" t="s">
        <v>9870</v>
      </c>
      <c r="K2616" s="282" t="str">
        <f t="shared" si="439"/>
        <v/>
      </c>
      <c r="L2616" s="312">
        <f t="shared" si="440"/>
        <v>316.42</v>
      </c>
      <c r="M2616" s="312">
        <f t="shared" si="441"/>
        <v>479.42</v>
      </c>
      <c r="N2616" s="297" t="str">
        <f>_xlfn.IFNA(VLOOKUP($E:$E,'1'!$A:$E,3,0),"")</f>
        <v/>
      </c>
      <c r="O2616" s="297" t="str">
        <f>_xlfn.IFNA(VLOOKUP($E:$E,'2'!$A:$E,3,0),"")</f>
        <v/>
      </c>
      <c r="P2616" s="297" t="str">
        <f>_xlfn.IFNA(VLOOKUP($E:$E,'3'!$A:$D,3,0),"")</f>
        <v/>
      </c>
      <c r="Q2616" s="297" t="str">
        <f>_xlfn.IFNA(VLOOKUP($E:$E,'4'!$A:$F,3,0),"")</f>
        <v/>
      </c>
      <c r="R2616" s="297" t="str">
        <f>_xlfn.IFNA(VLOOKUP($E:$E,'5'!$A:$F,3,0),"")</f>
        <v/>
      </c>
      <c r="S2616" s="297" t="str">
        <f>_xlfn.IFNA(VLOOKUP($E:$E,'6'!$A:$F,3,0),"")</f>
        <v/>
      </c>
      <c r="T2616" s="313">
        <v>1</v>
      </c>
      <c r="U2616" s="313">
        <v>6</v>
      </c>
      <c r="V2616" s="313">
        <v>36</v>
      </c>
      <c r="W2616" s="314">
        <v>0.39400000000000002</v>
      </c>
      <c r="X2616" s="315">
        <v>4.4973540000000002E-4</v>
      </c>
      <c r="Y2616" s="749">
        <v>460</v>
      </c>
      <c r="Z2616" s="282"/>
      <c r="AA2616" s="316" t="s">
        <v>10390</v>
      </c>
      <c r="AB2616" s="282" t="s">
        <v>9163</v>
      </c>
      <c r="AC2616" s="317" t="s">
        <v>2081</v>
      </c>
      <c r="AD2616" s="318" t="s">
        <v>2749</v>
      </c>
      <c r="AE2616" s="319">
        <v>0</v>
      </c>
      <c r="AF2616" s="319" t="s">
        <v>11273</v>
      </c>
      <c r="AG2616" s="320">
        <v>6.01</v>
      </c>
      <c r="AH2616" s="321">
        <f t="shared" si="442"/>
        <v>0</v>
      </c>
      <c r="AI2616" s="287">
        <f>_xlfn.IFNA(VLOOKUP(AD:AD,грп!B:C,2,0),0)</f>
        <v>0</v>
      </c>
      <c r="AJ2616" s="607">
        <v>28</v>
      </c>
      <c r="AK2616" s="672" t="str">
        <f t="shared" si="443"/>
        <v>new</v>
      </c>
      <c r="AL2616" s="174"/>
    </row>
    <row r="2617" spans="1:39" s="4" customFormat="1" ht="12" customHeight="1" outlineLevel="1" x14ac:dyDescent="0.35">
      <c r="A2617" s="307" t="s">
        <v>10402</v>
      </c>
      <c r="B2617" s="308" t="s">
        <v>8004</v>
      </c>
      <c r="C2617" s="309"/>
      <c r="D2617" s="310" t="s">
        <v>4870</v>
      </c>
      <c r="E2617" s="322" t="s">
        <v>4098</v>
      </c>
      <c r="F2617" s="293"/>
      <c r="G2617" s="293"/>
      <c r="H2617" s="294"/>
      <c r="I2617" s="294" t="str">
        <f>IFERROR(_xlfn.IFNA(VLOOKUP($D:$D,history!$I:$Y,3,0),VLOOKUP(E:E,history!$H:$Y,4,0)),"--")</f>
        <v>--</v>
      </c>
      <c r="J2617" s="282" t="s">
        <v>5946</v>
      </c>
      <c r="K2617" s="282" t="str">
        <f t="shared" si="439"/>
        <v/>
      </c>
      <c r="L2617" s="312">
        <f t="shared" si="440"/>
        <v>751.82</v>
      </c>
      <c r="M2617" s="312">
        <f t="shared" si="441"/>
        <v>1139.1199999999999</v>
      </c>
      <c r="N2617" s="297" t="str">
        <f>_xlfn.IFNA(VLOOKUP($E:$E,'1'!$A:$E,3,0),"")</f>
        <v/>
      </c>
      <c r="O2617" s="297" t="str">
        <f>_xlfn.IFNA(VLOOKUP($E:$E,'2'!$A:$E,3,0),"")</f>
        <v/>
      </c>
      <c r="P2617" s="297" t="str">
        <f>_xlfn.IFNA(VLOOKUP($E:$E,'3'!$A:$D,3,0),"")</f>
        <v/>
      </c>
      <c r="Q2617" s="297" t="str">
        <f>_xlfn.IFNA(VLOOKUP($E:$E,'4'!$A:$F,3,0),"")</f>
        <v/>
      </c>
      <c r="R2617" s="297" t="str">
        <f>_xlfn.IFNA(VLOOKUP($E:$E,'5'!$A:$F,3,0),"")</f>
        <v/>
      </c>
      <c r="S2617" s="297" t="str">
        <f>_xlfn.IFNA(VLOOKUP($E:$E,'6'!$A:$F,3,0),"")</f>
        <v/>
      </c>
      <c r="T2617" s="313">
        <v>1</v>
      </c>
      <c r="U2617" s="313">
        <v>6</v>
      </c>
      <c r="V2617" s="313">
        <v>24</v>
      </c>
      <c r="W2617" s="314">
        <v>0.84</v>
      </c>
      <c r="X2617" s="315">
        <v>1.0267856999999999E-3</v>
      </c>
      <c r="Y2617" s="749">
        <v>1080</v>
      </c>
      <c r="Z2617" s="282"/>
      <c r="AA2617" s="316" t="s">
        <v>10388</v>
      </c>
      <c r="AB2617" s="282" t="s">
        <v>9163</v>
      </c>
      <c r="AC2617" s="317" t="s">
        <v>2081</v>
      </c>
      <c r="AD2617" s="318" t="s">
        <v>2749</v>
      </c>
      <c r="AE2617" s="319">
        <v>0</v>
      </c>
      <c r="AF2617" s="319" t="s">
        <v>11273</v>
      </c>
      <c r="AG2617" s="320">
        <v>14.28</v>
      </c>
      <c r="AH2617" s="321">
        <f t="shared" si="442"/>
        <v>0</v>
      </c>
      <c r="AI2617" s="287">
        <f>_xlfn.IFNA(VLOOKUP(AD:AD,грп!B:C,2,0),0)</f>
        <v>0</v>
      </c>
      <c r="AJ2617" s="607">
        <v>0</v>
      </c>
      <c r="AK2617" s="672">
        <f t="shared" si="443"/>
        <v>0</v>
      </c>
      <c r="AL2617" s="174"/>
    </row>
    <row r="2618" spans="1:39" s="4" customFormat="1" ht="12" customHeight="1" outlineLevel="1" x14ac:dyDescent="0.35">
      <c r="A2618" s="307" t="s">
        <v>10402</v>
      </c>
      <c r="B2618" s="308" t="s">
        <v>8005</v>
      </c>
      <c r="C2618" s="309"/>
      <c r="D2618" s="310" t="s">
        <v>4871</v>
      </c>
      <c r="E2618" s="322" t="s">
        <v>4099</v>
      </c>
      <c r="F2618" s="293"/>
      <c r="G2618" s="293"/>
      <c r="H2618" s="294"/>
      <c r="I2618" s="294" t="str">
        <f>IFERROR(_xlfn.IFNA(VLOOKUP($D:$D,history!$I:$Y,3,0),VLOOKUP(E:E,history!$H:$Y,4,0)),"--")</f>
        <v>--</v>
      </c>
      <c r="J2618" s="282" t="s">
        <v>5946</v>
      </c>
      <c r="K2618" s="282" t="str">
        <f t="shared" si="439"/>
        <v/>
      </c>
      <c r="L2618" s="312">
        <f t="shared" si="440"/>
        <v>763.92</v>
      </c>
      <c r="M2618" s="312">
        <f t="shared" si="441"/>
        <v>1157.46</v>
      </c>
      <c r="N2618" s="297" t="str">
        <f>_xlfn.IFNA(VLOOKUP($E:$E,'1'!$A:$E,3,0),"")</f>
        <v/>
      </c>
      <c r="O2618" s="297" t="str">
        <f>_xlfn.IFNA(VLOOKUP($E:$E,'2'!$A:$E,3,0),"")</f>
        <v/>
      </c>
      <c r="P2618" s="297" t="str">
        <f>_xlfn.IFNA(VLOOKUP($E:$E,'3'!$A:$D,3,0),"")</f>
        <v/>
      </c>
      <c r="Q2618" s="297" t="str">
        <f>_xlfn.IFNA(VLOOKUP($E:$E,'4'!$A:$F,3,0),"")</f>
        <v/>
      </c>
      <c r="R2618" s="297" t="str">
        <f>_xlfn.IFNA(VLOOKUP($E:$E,'5'!$A:$F,3,0),"")</f>
        <v/>
      </c>
      <c r="S2618" s="297" t="str">
        <f>_xlfn.IFNA(VLOOKUP($E:$E,'6'!$A:$F,3,0),"")</f>
        <v/>
      </c>
      <c r="T2618" s="313">
        <v>1</v>
      </c>
      <c r="U2618" s="313">
        <v>6</v>
      </c>
      <c r="V2618" s="313">
        <v>24</v>
      </c>
      <c r="W2618" s="314">
        <v>0.77100000000000002</v>
      </c>
      <c r="X2618" s="315">
        <v>1.1002604E-3</v>
      </c>
      <c r="Y2618" s="749">
        <v>1090</v>
      </c>
      <c r="Z2618" s="282"/>
      <c r="AA2618" s="316" t="s">
        <v>10390</v>
      </c>
      <c r="AB2618" s="282" t="s">
        <v>9163</v>
      </c>
      <c r="AC2618" s="317" t="s">
        <v>2081</v>
      </c>
      <c r="AD2618" s="318" t="s">
        <v>2749</v>
      </c>
      <c r="AE2618" s="319">
        <v>0</v>
      </c>
      <c r="AF2618" s="319" t="s">
        <v>11273</v>
      </c>
      <c r="AG2618" s="320">
        <v>14.51</v>
      </c>
      <c r="AH2618" s="321">
        <f t="shared" si="442"/>
        <v>0</v>
      </c>
      <c r="AI2618" s="287">
        <f>_xlfn.IFNA(VLOOKUP(AD:AD,грп!B:C,2,0),0)</f>
        <v>0</v>
      </c>
      <c r="AJ2618" s="607">
        <v>0</v>
      </c>
      <c r="AK2618" s="672">
        <f t="shared" si="443"/>
        <v>0</v>
      </c>
      <c r="AL2618" s="174"/>
    </row>
    <row r="2619" spans="1:39" s="4" customFormat="1" ht="12" customHeight="1" outlineLevel="1" x14ac:dyDescent="0.35">
      <c r="A2619" s="307" t="s">
        <v>10402</v>
      </c>
      <c r="B2619" s="308" t="s">
        <v>8006</v>
      </c>
      <c r="C2619" s="309" t="s">
        <v>21</v>
      </c>
      <c r="D2619" s="310" t="s">
        <v>3240</v>
      </c>
      <c r="E2619" s="322" t="s">
        <v>1382</v>
      </c>
      <c r="F2619" s="293"/>
      <c r="G2619" s="293"/>
      <c r="H2619" s="294">
        <v>9</v>
      </c>
      <c r="I2619" s="294" t="str">
        <f>IFERROR(_xlfn.IFNA(VLOOKUP($D:$D,history!$I:$Y,3,0),VLOOKUP(E:E,history!$H:$Y,4,0)),"--")</f>
        <v>V</v>
      </c>
      <c r="J2619" s="282" t="s">
        <v>9870</v>
      </c>
      <c r="K2619" s="282" t="str">
        <f t="shared" si="439"/>
        <v/>
      </c>
      <c r="L2619" s="312">
        <f t="shared" si="440"/>
        <v>281.14</v>
      </c>
      <c r="M2619" s="312">
        <f t="shared" si="441"/>
        <v>425.97</v>
      </c>
      <c r="N2619" s="297" t="str">
        <f>_xlfn.IFNA(VLOOKUP($E:$E,'1'!$A:$E,3,0),"")</f>
        <v/>
      </c>
      <c r="O2619" s="297" t="str">
        <f>_xlfn.IFNA(VLOOKUP($E:$E,'2'!$A:$E,3,0),"")</f>
        <v/>
      </c>
      <c r="P2619" s="297" t="str">
        <f>_xlfn.IFNA(VLOOKUP($E:$E,'3'!$A:$D,3,0),"")</f>
        <v/>
      </c>
      <c r="Q2619" s="297" t="str">
        <f>_xlfn.IFNA(VLOOKUP($E:$E,'4'!$A:$F,3,0),"")</f>
        <v/>
      </c>
      <c r="R2619" s="297" t="str">
        <f>_xlfn.IFNA(VLOOKUP($E:$E,'5'!$A:$F,3,0),"")</f>
        <v/>
      </c>
      <c r="S2619" s="297" t="str">
        <f>_xlfn.IFNA(VLOOKUP($E:$E,'6'!$A:$F,3,0),"")</f>
        <v/>
      </c>
      <c r="T2619" s="313">
        <v>1</v>
      </c>
      <c r="U2619" s="313">
        <v>6</v>
      </c>
      <c r="V2619" s="313">
        <v>36</v>
      </c>
      <c r="W2619" s="314">
        <v>0.39400000000000002</v>
      </c>
      <c r="X2619" s="315">
        <v>4.2328039999999997E-4</v>
      </c>
      <c r="Y2619" s="749">
        <v>390</v>
      </c>
      <c r="Z2619" s="282"/>
      <c r="AA2619" s="316" t="s">
        <v>10390</v>
      </c>
      <c r="AB2619" s="282" t="s">
        <v>9163</v>
      </c>
      <c r="AC2619" s="317" t="s">
        <v>2081</v>
      </c>
      <c r="AD2619" s="318" t="s">
        <v>2749</v>
      </c>
      <c r="AE2619" s="319">
        <v>0</v>
      </c>
      <c r="AF2619" s="319" t="s">
        <v>11273</v>
      </c>
      <c r="AG2619" s="320">
        <v>5.34</v>
      </c>
      <c r="AH2619" s="321">
        <f t="shared" si="442"/>
        <v>0</v>
      </c>
      <c r="AI2619" s="287">
        <f>_xlfn.IFNA(VLOOKUP(AD:AD,грп!B:C,2,0),0)</f>
        <v>0</v>
      </c>
      <c r="AJ2619" s="607">
        <v>35</v>
      </c>
      <c r="AK2619" s="672" t="str">
        <f t="shared" si="443"/>
        <v>new</v>
      </c>
      <c r="AL2619" s="174"/>
    </row>
    <row r="2620" spans="1:39" s="4" customFormat="1" ht="12" customHeight="1" outlineLevel="1" x14ac:dyDescent="0.35">
      <c r="A2620" s="307" t="s">
        <v>10402</v>
      </c>
      <c r="B2620" s="308" t="s">
        <v>8007</v>
      </c>
      <c r="C2620" s="290" t="s">
        <v>555</v>
      </c>
      <c r="D2620" s="310" t="s">
        <v>10109</v>
      </c>
      <c r="E2620" s="322" t="s">
        <v>1383</v>
      </c>
      <c r="F2620" s="293"/>
      <c r="G2620" s="293"/>
      <c r="H2620" s="294">
        <v>2</v>
      </c>
      <c r="I2620" s="294" t="str">
        <f>IFERROR(_xlfn.IFNA(VLOOKUP($D:$D,history!$I:$Y,3,0),VLOOKUP(E:E,history!$H:$Y,4,0)),"--")</f>
        <v>--</v>
      </c>
      <c r="J2620" s="282" t="s">
        <v>9869</v>
      </c>
      <c r="K2620" s="282" t="str">
        <f t="shared" si="439"/>
        <v/>
      </c>
      <c r="L2620" s="312">
        <f t="shared" si="440"/>
        <v>387.49</v>
      </c>
      <c r="M2620" s="312">
        <f t="shared" si="441"/>
        <v>587.11</v>
      </c>
      <c r="N2620" s="297" t="str">
        <f>_xlfn.IFNA(VLOOKUP($E:$E,'1'!$A:$E,3,0),"")</f>
        <v/>
      </c>
      <c r="O2620" s="297" t="str">
        <f>_xlfn.IFNA(VLOOKUP($E:$E,'2'!$A:$E,3,0),"")</f>
        <v/>
      </c>
      <c r="P2620" s="297" t="str">
        <f>_xlfn.IFNA(VLOOKUP($E:$E,'3'!$A:$D,3,0),"")</f>
        <v/>
      </c>
      <c r="Q2620" s="297" t="str">
        <f>_xlfn.IFNA(VLOOKUP($E:$E,'4'!$A:$F,3,0),"")</f>
        <v/>
      </c>
      <c r="R2620" s="297" t="str">
        <f>_xlfn.IFNA(VLOOKUP($E:$E,'5'!$A:$F,3,0),"")</f>
        <v/>
      </c>
      <c r="S2620" s="297" t="str">
        <f>_xlfn.IFNA(VLOOKUP($E:$E,'6'!$A:$F,3,0),"")</f>
        <v/>
      </c>
      <c r="T2620" s="313">
        <v>1</v>
      </c>
      <c r="U2620" s="313">
        <v>6</v>
      </c>
      <c r="V2620" s="313">
        <v>36</v>
      </c>
      <c r="W2620" s="314">
        <v>0.64400000000000002</v>
      </c>
      <c r="X2620" s="315">
        <v>9.6707819999999997E-4</v>
      </c>
      <c r="Y2620" s="749">
        <v>560</v>
      </c>
      <c r="Z2620" s="282"/>
      <c r="AA2620" s="316" t="s">
        <v>10390</v>
      </c>
      <c r="AB2620" s="282" t="s">
        <v>9163</v>
      </c>
      <c r="AC2620" s="317" t="s">
        <v>2081</v>
      </c>
      <c r="AD2620" s="318" t="s">
        <v>2749</v>
      </c>
      <c r="AE2620" s="319">
        <v>0</v>
      </c>
      <c r="AF2620" s="319" t="s">
        <v>11273</v>
      </c>
      <c r="AG2620" s="320">
        <v>7.36</v>
      </c>
      <c r="AH2620" s="321">
        <f t="shared" si="442"/>
        <v>0</v>
      </c>
      <c r="AI2620" s="287">
        <f>_xlfn.IFNA(VLOOKUP(AD:AD,грп!B:C,2,0),0)</f>
        <v>0</v>
      </c>
      <c r="AJ2620" s="607">
        <v>0</v>
      </c>
      <c r="AK2620" s="672" t="str">
        <f t="shared" si="443"/>
        <v xml:space="preserve"> </v>
      </c>
      <c r="AL2620" s="174"/>
    </row>
    <row r="2621" spans="1:39" s="4" customFormat="1" ht="12" customHeight="1" x14ac:dyDescent="0.35">
      <c r="A2621" s="288"/>
      <c r="B2621" s="289"/>
      <c r="C2621" s="290" t="s">
        <v>555</v>
      </c>
      <c r="D2621" s="291" t="s">
        <v>477</v>
      </c>
      <c r="E2621" s="292"/>
      <c r="F2621" s="293"/>
      <c r="G2621" s="293"/>
      <c r="H2621" s="294"/>
      <c r="I2621" s="294"/>
      <c r="J2621" s="282" t="s">
        <v>393</v>
      </c>
      <c r="K2621" s="282" t="str">
        <f t="shared" si="439"/>
        <v/>
      </c>
      <c r="L2621" s="295"/>
      <c r="M2621" s="296"/>
      <c r="N2621" s="297"/>
      <c r="O2621" s="297"/>
      <c r="P2621" s="297"/>
      <c r="Q2621" s="297" t="str">
        <f>_xlfn.IFNA(VLOOKUP($E:$E,'4'!$A:$F,3,0),"")</f>
        <v/>
      </c>
      <c r="R2621" s="297" t="str">
        <f>_xlfn.IFNA(VLOOKUP($E:$E,'5'!$A:$F,3,0),"")</f>
        <v/>
      </c>
      <c r="S2621" s="297"/>
      <c r="T2621" s="298"/>
      <c r="U2621" s="299"/>
      <c r="V2621" s="299"/>
      <c r="W2621" s="300"/>
      <c r="X2621" s="301"/>
      <c r="Y2621" s="749"/>
      <c r="Z2621" s="282"/>
      <c r="AA2621" s="280"/>
      <c r="AB2621" s="280"/>
      <c r="AC2621" s="302"/>
      <c r="AD2621" s="303" t="s">
        <v>477</v>
      </c>
      <c r="AE2621" s="280"/>
      <c r="AF2621" s="329"/>
      <c r="AG2621" s="305"/>
      <c r="AH2621" s="306"/>
      <c r="AI2621" s="287">
        <f>_xlfn.IFNA(VLOOKUP(AD:AD,грп!B:C,2,0),0)</f>
        <v>0</v>
      </c>
      <c r="AJ2621" s="607">
        <v>0</v>
      </c>
      <c r="AK2621" s="672" t="str">
        <f t="shared" si="443"/>
        <v xml:space="preserve"> </v>
      </c>
      <c r="AL2621" s="174"/>
    </row>
    <row r="2622" spans="1:39" s="4" customFormat="1" ht="12" customHeight="1" outlineLevel="1" x14ac:dyDescent="0.35">
      <c r="A2622" s="307" t="s">
        <v>10402</v>
      </c>
      <c r="B2622" s="308" t="s">
        <v>8008</v>
      </c>
      <c r="C2622" s="404"/>
      <c r="D2622" s="310" t="s">
        <v>3144</v>
      </c>
      <c r="E2622" s="322" t="s">
        <v>214</v>
      </c>
      <c r="F2622" s="293"/>
      <c r="G2622" s="293"/>
      <c r="H2622" s="294">
        <v>8</v>
      </c>
      <c r="I2622" s="294" t="str">
        <f>IFERROR(_xlfn.IFNA(VLOOKUP($D:$D,history!$I:$Y,3,0),VLOOKUP(E:E,history!$H:$Y,4,0)),"--")</f>
        <v>--</v>
      </c>
      <c r="J2622" s="282" t="s">
        <v>5946</v>
      </c>
      <c r="K2622" s="282" t="str">
        <f t="shared" si="439"/>
        <v/>
      </c>
      <c r="L2622" s="312">
        <f t="shared" ref="L2622:L2635" si="444">IF($A$3="ИМ",ROUND($Y2622*(1-($L$6-$F$4))*(1-$F$3)*(1+$AG$2),2),ROUND($M2622*(1-($L$6-$F$4))*(1-$F$3)*(1+$AG$2),2))</f>
        <v>584.91999999999996</v>
      </c>
      <c r="M2622" s="312">
        <f t="shared" ref="M2622:M2635" si="445">ROUND(IF($A$3="РЕГИОНЫ",AG2622*$AG$3*$AG$1,IF(AI2622=0,AG2622*$AG$3*$AG$1,AG2622*$AG$3*(1-5%)*$AG$1)),2)</f>
        <v>886.24</v>
      </c>
      <c r="N2622" s="297" t="str">
        <f>_xlfn.IFNA(VLOOKUP($E:$E,'1'!$A:$E,3,0),"")</f>
        <v/>
      </c>
      <c r="O2622" s="297" t="str">
        <f>_xlfn.IFNA(VLOOKUP($E:$E,'2'!$A:$E,3,0),"")</f>
        <v/>
      </c>
      <c r="P2622" s="297" t="str">
        <f>_xlfn.IFNA(VLOOKUP($E:$E,'3'!$A:$D,3,0),"")</f>
        <v/>
      </c>
      <c r="Q2622" s="297" t="str">
        <f>_xlfn.IFNA(VLOOKUP($E:$E,'4'!$A:$F,3,0),"")</f>
        <v/>
      </c>
      <c r="R2622" s="297" t="str">
        <f>_xlfn.IFNA(VLOOKUP($E:$E,'5'!$A:$F,3,0),"")</f>
        <v/>
      </c>
      <c r="S2622" s="297" t="str">
        <f>_xlfn.IFNA(VLOOKUP($E:$E,'6'!$A:$F,3,0),"")</f>
        <v/>
      </c>
      <c r="T2622" s="313">
        <v>1</v>
      </c>
      <c r="U2622" s="313">
        <v>6</v>
      </c>
      <c r="V2622" s="313">
        <v>12</v>
      </c>
      <c r="W2622" s="314">
        <v>1.333</v>
      </c>
      <c r="X2622" s="315">
        <v>1.0906863000000001E-3</v>
      </c>
      <c r="Y2622" s="749">
        <v>840</v>
      </c>
      <c r="Z2622" s="282"/>
      <c r="AA2622" s="316" t="s">
        <v>10390</v>
      </c>
      <c r="AB2622" s="282" t="s">
        <v>9163</v>
      </c>
      <c r="AC2622" s="317" t="s">
        <v>2081</v>
      </c>
      <c r="AD2622" s="318" t="s">
        <v>477</v>
      </c>
      <c r="AE2622" s="319">
        <v>0</v>
      </c>
      <c r="AF2622" s="319" t="s">
        <v>11273</v>
      </c>
      <c r="AG2622" s="320">
        <v>11.11</v>
      </c>
      <c r="AH2622" s="321">
        <f t="shared" ref="AH2622:AH2635" si="446">IF($A$3="РЕГИОНЫ",ROUND($AG2622*(1-($L$6-$F$4))*(1-$F$3)*(1+$AG$2)*$AG$1,2),0)</f>
        <v>0</v>
      </c>
      <c r="AI2622" s="287">
        <f>_xlfn.IFNA(VLOOKUP(AD:AD,грп!B:C,2,0),0)</f>
        <v>0</v>
      </c>
      <c r="AJ2622" s="607">
        <v>0</v>
      </c>
      <c r="AK2622" s="672">
        <f t="shared" si="443"/>
        <v>0</v>
      </c>
      <c r="AL2622" s="174"/>
    </row>
    <row r="2623" spans="1:39" s="4" customFormat="1" ht="12" customHeight="1" outlineLevel="1" x14ac:dyDescent="0.35">
      <c r="A2623" s="307" t="s">
        <v>10402</v>
      </c>
      <c r="B2623" s="308" t="s">
        <v>8009</v>
      </c>
      <c r="C2623" s="404"/>
      <c r="D2623" s="310" t="s">
        <v>11389</v>
      </c>
      <c r="E2623" s="322" t="s">
        <v>215</v>
      </c>
      <c r="F2623" s="293"/>
      <c r="G2623" s="293"/>
      <c r="H2623" s="294"/>
      <c r="I2623" s="294" t="str">
        <f>IFERROR(_xlfn.IFNA(VLOOKUP($D:$D,history!$I:$Y,3,0),VLOOKUP(E:E,history!$H:$Y,4,0)),"--")</f>
        <v>--</v>
      </c>
      <c r="J2623" s="282" t="s">
        <v>5946</v>
      </c>
      <c r="K2623" s="282" t="str">
        <f t="shared" si="439"/>
        <v/>
      </c>
      <c r="L2623" s="312">
        <f t="shared" si="444"/>
        <v>732.34</v>
      </c>
      <c r="M2623" s="312">
        <f t="shared" si="445"/>
        <v>1109.5999999999999</v>
      </c>
      <c r="N2623" s="297" t="str">
        <f>_xlfn.IFNA(VLOOKUP($E:$E,'1'!$A:$E,3,0),"")</f>
        <v/>
      </c>
      <c r="O2623" s="297" t="str">
        <f>_xlfn.IFNA(VLOOKUP($E:$E,'2'!$A:$E,3,0),"")</f>
        <v/>
      </c>
      <c r="P2623" s="297" t="str">
        <f>_xlfn.IFNA(VLOOKUP($E:$E,'3'!$A:$D,3,0),"")</f>
        <v/>
      </c>
      <c r="Q2623" s="297" t="str">
        <f>_xlfn.IFNA(VLOOKUP($E:$E,'4'!$A:$F,3,0),"")</f>
        <v/>
      </c>
      <c r="R2623" s="297" t="str">
        <f>_xlfn.IFNA(VLOOKUP($E:$E,'5'!$A:$F,3,0),"")</f>
        <v/>
      </c>
      <c r="S2623" s="297" t="str">
        <f>_xlfn.IFNA(VLOOKUP($E:$E,'6'!$A:$F,3,0),"")</f>
        <v/>
      </c>
      <c r="T2623" s="313">
        <v>1</v>
      </c>
      <c r="U2623" s="313">
        <v>6</v>
      </c>
      <c r="V2623" s="313">
        <v>12</v>
      </c>
      <c r="W2623" s="314">
        <v>1.7390000000000001</v>
      </c>
      <c r="X2623" s="315">
        <v>1.1434109E-3</v>
      </c>
      <c r="Y2623" s="749">
        <v>1050</v>
      </c>
      <c r="Z2623" s="282"/>
      <c r="AA2623" s="316" t="s">
        <v>10390</v>
      </c>
      <c r="AB2623" s="282" t="s">
        <v>9163</v>
      </c>
      <c r="AC2623" s="317" t="s">
        <v>2081</v>
      </c>
      <c r="AD2623" s="318" t="s">
        <v>477</v>
      </c>
      <c r="AE2623" s="319">
        <v>0</v>
      </c>
      <c r="AF2623" s="319" t="s">
        <v>11273</v>
      </c>
      <c r="AG2623" s="320">
        <v>13.91</v>
      </c>
      <c r="AH2623" s="321">
        <f t="shared" si="446"/>
        <v>0</v>
      </c>
      <c r="AI2623" s="287">
        <f>_xlfn.IFNA(VLOOKUP(AD:AD,грп!B:C,2,0),0)</f>
        <v>0</v>
      </c>
      <c r="AJ2623" s="607">
        <v>0</v>
      </c>
      <c r="AK2623" s="672">
        <f t="shared" si="443"/>
        <v>0</v>
      </c>
      <c r="AL2623" s="174"/>
    </row>
    <row r="2624" spans="1:39" s="4" customFormat="1" ht="12" customHeight="1" outlineLevel="1" x14ac:dyDescent="0.35">
      <c r="A2624" s="307" t="s">
        <v>10402</v>
      </c>
      <c r="B2624" s="308" t="s">
        <v>8010</v>
      </c>
      <c r="C2624" s="404"/>
      <c r="D2624" s="310" t="s">
        <v>11390</v>
      </c>
      <c r="E2624" s="322" t="s">
        <v>216</v>
      </c>
      <c r="F2624" s="293"/>
      <c r="G2624" s="293"/>
      <c r="H2624" s="294"/>
      <c r="I2624" s="294" t="str">
        <f>IFERROR(_xlfn.IFNA(VLOOKUP($D:$D,history!$I:$Y,3,0),VLOOKUP(E:E,history!$H:$Y,4,0)),"--")</f>
        <v>--</v>
      </c>
      <c r="J2624" s="282" t="s">
        <v>5946</v>
      </c>
      <c r="K2624" s="282" t="str">
        <f t="shared" si="439"/>
        <v/>
      </c>
      <c r="L2624" s="312">
        <f t="shared" si="444"/>
        <v>880.8</v>
      </c>
      <c r="M2624" s="312">
        <f t="shared" si="445"/>
        <v>1334.55</v>
      </c>
      <c r="N2624" s="297" t="str">
        <f>_xlfn.IFNA(VLOOKUP($E:$E,'1'!$A:$E,3,0),"")</f>
        <v/>
      </c>
      <c r="O2624" s="297" t="str">
        <f>_xlfn.IFNA(VLOOKUP($E:$E,'2'!$A:$E,3,0),"")</f>
        <v/>
      </c>
      <c r="P2624" s="297" t="str">
        <f>_xlfn.IFNA(VLOOKUP($E:$E,'3'!$A:$D,3,0),"")</f>
        <v/>
      </c>
      <c r="Q2624" s="297" t="str">
        <f>_xlfn.IFNA(VLOOKUP($E:$E,'4'!$A:$F,3,0),"")</f>
        <v/>
      </c>
      <c r="R2624" s="297" t="str">
        <f>_xlfn.IFNA(VLOOKUP($E:$E,'5'!$A:$F,3,0),"")</f>
        <v/>
      </c>
      <c r="S2624" s="297" t="str">
        <f>_xlfn.IFNA(VLOOKUP($E:$E,'6'!$A:$F,3,0),"")</f>
        <v/>
      </c>
      <c r="T2624" s="313">
        <v>1</v>
      </c>
      <c r="U2624" s="313">
        <v>6</v>
      </c>
      <c r="V2624" s="313">
        <v>12</v>
      </c>
      <c r="W2624" s="314">
        <v>2.2280000000000002</v>
      </c>
      <c r="X2624" s="315">
        <v>1.1821704999999999E-3</v>
      </c>
      <c r="Y2624" s="749">
        <v>1270</v>
      </c>
      <c r="Z2624" s="282"/>
      <c r="AA2624" s="316" t="s">
        <v>10390</v>
      </c>
      <c r="AB2624" s="282" t="s">
        <v>9163</v>
      </c>
      <c r="AC2624" s="317" t="s">
        <v>2081</v>
      </c>
      <c r="AD2624" s="318" t="s">
        <v>477</v>
      </c>
      <c r="AE2624" s="319">
        <v>0</v>
      </c>
      <c r="AF2624" s="319" t="s">
        <v>11273</v>
      </c>
      <c r="AG2624" s="320">
        <v>16.73</v>
      </c>
      <c r="AH2624" s="321">
        <f t="shared" si="446"/>
        <v>0</v>
      </c>
      <c r="AI2624" s="287">
        <f>_xlfn.IFNA(VLOOKUP(AD:AD,грп!B:C,2,0),0)</f>
        <v>0</v>
      </c>
      <c r="AJ2624" s="607">
        <v>0</v>
      </c>
      <c r="AK2624" s="672">
        <f t="shared" si="443"/>
        <v>0</v>
      </c>
      <c r="AL2624" s="174"/>
    </row>
    <row r="2625" spans="1:38" s="4" customFormat="1" ht="12" customHeight="1" outlineLevel="1" x14ac:dyDescent="0.35">
      <c r="A2625" s="307" t="s">
        <v>10402</v>
      </c>
      <c r="B2625" s="308" t="s">
        <v>8011</v>
      </c>
      <c r="C2625" s="290" t="s">
        <v>555</v>
      </c>
      <c r="D2625" s="310" t="s">
        <v>11391</v>
      </c>
      <c r="E2625" s="322" t="s">
        <v>217</v>
      </c>
      <c r="F2625" s="293"/>
      <c r="G2625" s="293"/>
      <c r="H2625" s="294"/>
      <c r="I2625" s="294" t="str">
        <f>IFERROR(_xlfn.IFNA(VLOOKUP($D:$D,history!$I:$Y,3,0),VLOOKUP(E:E,history!$H:$Y,4,0)),"--")</f>
        <v>--</v>
      </c>
      <c r="J2625" s="282" t="s">
        <v>5946</v>
      </c>
      <c r="K2625" s="282" t="str">
        <f t="shared" si="439"/>
        <v/>
      </c>
      <c r="L2625" s="312">
        <f t="shared" si="444"/>
        <v>1713.7</v>
      </c>
      <c r="M2625" s="312">
        <f t="shared" si="445"/>
        <v>2596.5100000000002</v>
      </c>
      <c r="N2625" s="297" t="str">
        <f>_xlfn.IFNA(VLOOKUP($E:$E,'1'!$A:$E,3,0),"")</f>
        <v/>
      </c>
      <c r="O2625" s="297" t="str">
        <f>_xlfn.IFNA(VLOOKUP($E:$E,'2'!$A:$E,3,0),"")</f>
        <v/>
      </c>
      <c r="P2625" s="297" t="str">
        <f>_xlfn.IFNA(VLOOKUP($E:$E,'3'!$A:$D,3,0),"")</f>
        <v/>
      </c>
      <c r="Q2625" s="297" t="str">
        <f>_xlfn.IFNA(VLOOKUP($E:$E,'4'!$A:$F,3,0),"")</f>
        <v/>
      </c>
      <c r="R2625" s="297" t="str">
        <f>_xlfn.IFNA(VLOOKUP($E:$E,'5'!$A:$F,3,0),"")</f>
        <v/>
      </c>
      <c r="S2625" s="297" t="str">
        <f>_xlfn.IFNA(VLOOKUP($E:$E,'6'!$A:$F,3,0),"")</f>
        <v/>
      </c>
      <c r="T2625" s="313">
        <v>1</v>
      </c>
      <c r="U2625" s="313">
        <v>1</v>
      </c>
      <c r="V2625" s="313">
        <v>6</v>
      </c>
      <c r="W2625" s="314">
        <v>3.6819999999999999</v>
      </c>
      <c r="X2625" s="315">
        <v>3.0151514999999999E-3</v>
      </c>
      <c r="Y2625" s="749">
        <v>2470</v>
      </c>
      <c r="Z2625" s="282"/>
      <c r="AA2625" s="316" t="s">
        <v>10396</v>
      </c>
      <c r="AB2625" s="282" t="s">
        <v>9163</v>
      </c>
      <c r="AC2625" s="317" t="s">
        <v>2081</v>
      </c>
      <c r="AD2625" s="318" t="s">
        <v>477</v>
      </c>
      <c r="AE2625" s="319">
        <v>0</v>
      </c>
      <c r="AF2625" s="319" t="s">
        <v>11273</v>
      </c>
      <c r="AG2625" s="320">
        <v>32.549999999999997</v>
      </c>
      <c r="AH2625" s="321">
        <f t="shared" si="446"/>
        <v>0</v>
      </c>
      <c r="AI2625" s="287">
        <f>_xlfn.IFNA(VLOOKUP(AD:AD,грп!B:C,2,0),0)</f>
        <v>0</v>
      </c>
      <c r="AJ2625" s="607">
        <v>0</v>
      </c>
      <c r="AK2625" s="672" t="str">
        <f t="shared" si="443"/>
        <v xml:space="preserve"> </v>
      </c>
      <c r="AL2625" s="174"/>
    </row>
    <row r="2626" spans="1:38" s="4" customFormat="1" ht="12" customHeight="1" outlineLevel="1" x14ac:dyDescent="0.35">
      <c r="A2626" s="307" t="s">
        <v>10402</v>
      </c>
      <c r="B2626" s="308" t="s">
        <v>8012</v>
      </c>
      <c r="C2626" s="328"/>
      <c r="D2626" s="310" t="s">
        <v>11392</v>
      </c>
      <c r="E2626" s="322" t="s">
        <v>218</v>
      </c>
      <c r="F2626" s="293"/>
      <c r="G2626" s="293"/>
      <c r="H2626" s="294">
        <v>10</v>
      </c>
      <c r="I2626" s="294" t="str">
        <f>IFERROR(_xlfn.IFNA(VLOOKUP($D:$D,history!$I:$Y,3,0),VLOOKUP(E:E,history!$H:$Y,4,0)),"--")</f>
        <v>--</v>
      </c>
      <c r="J2626" s="282" t="s">
        <v>5946</v>
      </c>
      <c r="K2626" s="282" t="str">
        <f t="shared" si="439"/>
        <v/>
      </c>
      <c r="L2626" s="312">
        <f t="shared" si="444"/>
        <v>1939.03</v>
      </c>
      <c r="M2626" s="312">
        <f t="shared" si="445"/>
        <v>2937.93</v>
      </c>
      <c r="N2626" s="297" t="str">
        <f>_xlfn.IFNA(VLOOKUP($E:$E,'1'!$A:$E,3,0),"")</f>
        <v/>
      </c>
      <c r="O2626" s="297" t="str">
        <f>_xlfn.IFNA(VLOOKUP($E:$E,'2'!$A:$E,3,0),"")</f>
        <v/>
      </c>
      <c r="P2626" s="297" t="str">
        <f>_xlfn.IFNA(VLOOKUP($E:$E,'3'!$A:$D,3,0),"")</f>
        <v/>
      </c>
      <c r="Q2626" s="297" t="str">
        <f>_xlfn.IFNA(VLOOKUP($E:$E,'4'!$A:$F,3,0),"")</f>
        <v/>
      </c>
      <c r="R2626" s="297" t="str">
        <f>_xlfn.IFNA(VLOOKUP($E:$E,'5'!$A:$F,3,0),"")</f>
        <v/>
      </c>
      <c r="S2626" s="297" t="str">
        <f>_xlfn.IFNA(VLOOKUP($E:$E,'6'!$A:$F,3,0),"")</f>
        <v/>
      </c>
      <c r="T2626" s="313">
        <v>1</v>
      </c>
      <c r="U2626" s="313">
        <v>1</v>
      </c>
      <c r="V2626" s="313">
        <v>6</v>
      </c>
      <c r="W2626" s="314">
        <v>5.1950000000000003</v>
      </c>
      <c r="X2626" s="315">
        <v>5.4545454999999996E-3</v>
      </c>
      <c r="Y2626" s="749">
        <v>2790</v>
      </c>
      <c r="Z2626" s="282"/>
      <c r="AA2626" s="316" t="s">
        <v>10396</v>
      </c>
      <c r="AB2626" s="282" t="s">
        <v>9163</v>
      </c>
      <c r="AC2626" s="317" t="s">
        <v>2081</v>
      </c>
      <c r="AD2626" s="318" t="s">
        <v>477</v>
      </c>
      <c r="AE2626" s="319">
        <v>0</v>
      </c>
      <c r="AF2626" s="319" t="s">
        <v>11273</v>
      </c>
      <c r="AG2626" s="320">
        <v>36.83</v>
      </c>
      <c r="AH2626" s="321">
        <f t="shared" si="446"/>
        <v>0</v>
      </c>
      <c r="AI2626" s="287">
        <f>_xlfn.IFNA(VLOOKUP(AD:AD,грп!B:C,2,0),0)</f>
        <v>0</v>
      </c>
      <c r="AJ2626" s="607">
        <v>0</v>
      </c>
      <c r="AK2626" s="672">
        <f t="shared" si="443"/>
        <v>0</v>
      </c>
      <c r="AL2626" s="174"/>
    </row>
    <row r="2627" spans="1:38" s="4" customFormat="1" ht="12" customHeight="1" outlineLevel="1" x14ac:dyDescent="0.35">
      <c r="A2627" s="307" t="s">
        <v>10402</v>
      </c>
      <c r="B2627" s="308" t="s">
        <v>8013</v>
      </c>
      <c r="C2627" s="328"/>
      <c r="D2627" s="310" t="s">
        <v>3145</v>
      </c>
      <c r="E2627" s="322" t="s">
        <v>203</v>
      </c>
      <c r="F2627" s="293"/>
      <c r="G2627" s="293"/>
      <c r="H2627" s="294"/>
      <c r="I2627" s="294" t="str">
        <f>IFERROR(_xlfn.IFNA(VLOOKUP($D:$D,history!$I:$Y,3,0),VLOOKUP(E:E,history!$H:$Y,4,0)),"--")</f>
        <v>--</v>
      </c>
      <c r="J2627" s="282" t="s">
        <v>5946</v>
      </c>
      <c r="K2627" s="282" t="str">
        <f t="shared" si="439"/>
        <v/>
      </c>
      <c r="L2627" s="312">
        <f t="shared" si="444"/>
        <v>2231.7600000000002</v>
      </c>
      <c r="M2627" s="312">
        <f t="shared" si="445"/>
        <v>3381.45</v>
      </c>
      <c r="N2627" s="297" t="str">
        <f>_xlfn.IFNA(VLOOKUP($E:$E,'1'!$A:$E,3,0),"")</f>
        <v/>
      </c>
      <c r="O2627" s="297" t="str">
        <f>_xlfn.IFNA(VLOOKUP($E:$E,'2'!$A:$E,3,0),"")</f>
        <v/>
      </c>
      <c r="P2627" s="297" t="str">
        <f>_xlfn.IFNA(VLOOKUP($E:$E,'3'!$A:$D,3,0),"")</f>
        <v/>
      </c>
      <c r="Q2627" s="297" t="str">
        <f>_xlfn.IFNA(VLOOKUP($E:$E,'4'!$A:$F,3,0),"")</f>
        <v/>
      </c>
      <c r="R2627" s="297" t="str">
        <f>_xlfn.IFNA(VLOOKUP($E:$E,'5'!$A:$F,3,0),"")</f>
        <v/>
      </c>
      <c r="S2627" s="297" t="str">
        <f>_xlfn.IFNA(VLOOKUP($E:$E,'6'!$A:$F,3,0),"")</f>
        <v/>
      </c>
      <c r="T2627" s="313">
        <v>1</v>
      </c>
      <c r="U2627" s="313">
        <v>1</v>
      </c>
      <c r="V2627" s="313">
        <v>4</v>
      </c>
      <c r="W2627" s="314">
        <v>6.125</v>
      </c>
      <c r="X2627" s="315">
        <v>7.6515152000000003E-3</v>
      </c>
      <c r="Y2627" s="749">
        <v>3210</v>
      </c>
      <c r="Z2627" s="282"/>
      <c r="AA2627" s="316" t="s">
        <v>10388</v>
      </c>
      <c r="AB2627" s="282" t="s">
        <v>9163</v>
      </c>
      <c r="AC2627" s="317" t="s">
        <v>2081</v>
      </c>
      <c r="AD2627" s="318" t="s">
        <v>477</v>
      </c>
      <c r="AE2627" s="319">
        <v>0</v>
      </c>
      <c r="AF2627" s="319" t="s">
        <v>11319</v>
      </c>
      <c r="AG2627" s="320">
        <v>42.39</v>
      </c>
      <c r="AH2627" s="321">
        <f t="shared" si="446"/>
        <v>0</v>
      </c>
      <c r="AI2627" s="287">
        <f>_xlfn.IFNA(VLOOKUP(AD:AD,грп!B:C,2,0),0)</f>
        <v>0</v>
      </c>
      <c r="AJ2627" s="607">
        <v>0</v>
      </c>
      <c r="AK2627" s="672">
        <f t="shared" si="443"/>
        <v>0</v>
      </c>
      <c r="AL2627" s="174"/>
    </row>
    <row r="2628" spans="1:38" s="4" customFormat="1" ht="12" customHeight="1" outlineLevel="1" x14ac:dyDescent="0.35">
      <c r="A2628" s="307" t="s">
        <v>10402</v>
      </c>
      <c r="B2628" s="308" t="s">
        <v>8014</v>
      </c>
      <c r="C2628" s="309"/>
      <c r="D2628" s="310" t="s">
        <v>11393</v>
      </c>
      <c r="E2628" s="322" t="s">
        <v>1860</v>
      </c>
      <c r="F2628" s="293"/>
      <c r="G2628" s="293"/>
      <c r="H2628" s="294"/>
      <c r="I2628" s="294" t="str">
        <f>IFERROR(_xlfn.IFNA(VLOOKUP($D:$D,history!$I:$Y,3,0),VLOOKUP(E:E,history!$H:$Y,4,0)),"--")</f>
        <v>--</v>
      </c>
      <c r="J2628" s="282" t="s">
        <v>5946</v>
      </c>
      <c r="K2628" s="282" t="str">
        <f t="shared" si="439"/>
        <v/>
      </c>
      <c r="L2628" s="312">
        <f t="shared" si="444"/>
        <v>2074.34</v>
      </c>
      <c r="M2628" s="312">
        <f t="shared" si="445"/>
        <v>3142.94</v>
      </c>
      <c r="N2628" s="297" t="str">
        <f>_xlfn.IFNA(VLOOKUP($E:$E,'1'!$A:$E,3,0),"")</f>
        <v/>
      </c>
      <c r="O2628" s="297" t="str">
        <f>_xlfn.IFNA(VLOOKUP($E:$E,'2'!$A:$E,3,0),"")</f>
        <v/>
      </c>
      <c r="P2628" s="297" t="str">
        <f>_xlfn.IFNA(VLOOKUP($E:$E,'3'!$A:$D,3,0),"")</f>
        <v/>
      </c>
      <c r="Q2628" s="297" t="str">
        <f>_xlfn.IFNA(VLOOKUP($E:$E,'4'!$A:$F,3,0),"")</f>
        <v/>
      </c>
      <c r="R2628" s="297" t="str">
        <f>_xlfn.IFNA(VLOOKUP($E:$E,'5'!$A:$F,3,0),"")</f>
        <v/>
      </c>
      <c r="S2628" s="297" t="str">
        <f>_xlfn.IFNA(VLOOKUP($E:$E,'6'!$A:$F,3,0),"")</f>
        <v/>
      </c>
      <c r="T2628" s="313">
        <v>1</v>
      </c>
      <c r="U2628" s="313">
        <v>1</v>
      </c>
      <c r="V2628" s="313">
        <v>4</v>
      </c>
      <c r="W2628" s="314">
        <v>7.1630000000000003</v>
      </c>
      <c r="X2628" s="315">
        <v>1.1893939399999999E-2</v>
      </c>
      <c r="Y2628" s="749">
        <v>2990</v>
      </c>
      <c r="Z2628" s="282"/>
      <c r="AA2628" s="316" t="s">
        <v>10388</v>
      </c>
      <c r="AB2628" s="282" t="s">
        <v>9163</v>
      </c>
      <c r="AC2628" s="317" t="s">
        <v>2081</v>
      </c>
      <c r="AD2628" s="318" t="s">
        <v>477</v>
      </c>
      <c r="AE2628" s="319">
        <v>0</v>
      </c>
      <c r="AF2628" s="319" t="s">
        <v>11319</v>
      </c>
      <c r="AG2628" s="320">
        <v>39.4</v>
      </c>
      <c r="AH2628" s="321">
        <f t="shared" si="446"/>
        <v>0</v>
      </c>
      <c r="AI2628" s="287">
        <f>_xlfn.IFNA(VLOOKUP(AD:AD,грп!B:C,2,0),0)</f>
        <v>0</v>
      </c>
      <c r="AJ2628" s="607">
        <v>0</v>
      </c>
      <c r="AK2628" s="672">
        <f t="shared" si="443"/>
        <v>0</v>
      </c>
      <c r="AL2628" s="174"/>
    </row>
    <row r="2629" spans="1:38" s="4" customFormat="1" ht="12" customHeight="1" outlineLevel="1" x14ac:dyDescent="0.35">
      <c r="A2629" s="307" t="s">
        <v>10402</v>
      </c>
      <c r="B2629" s="308" t="s">
        <v>8015</v>
      </c>
      <c r="C2629" s="309" t="s">
        <v>21</v>
      </c>
      <c r="D2629" s="310" t="s">
        <v>1377</v>
      </c>
      <c r="E2629" s="322" t="s">
        <v>1378</v>
      </c>
      <c r="F2629" s="293"/>
      <c r="G2629" s="293"/>
      <c r="H2629" s="294">
        <v>4</v>
      </c>
      <c r="I2629" s="294" t="str">
        <f>IFERROR(_xlfn.IFNA(VLOOKUP($D:$D,history!$I:$Y,3,0),VLOOKUP(E:E,history!$H:$Y,4,0)),"--")</f>
        <v>--</v>
      </c>
      <c r="J2629" s="282" t="s">
        <v>9870</v>
      </c>
      <c r="K2629" s="282" t="str">
        <f t="shared" si="439"/>
        <v/>
      </c>
      <c r="L2629" s="312">
        <f t="shared" si="444"/>
        <v>1954.83</v>
      </c>
      <c r="M2629" s="312">
        <f t="shared" si="445"/>
        <v>2961.86</v>
      </c>
      <c r="N2629" s="297" t="str">
        <f>_xlfn.IFNA(VLOOKUP($E:$E,'1'!$A:$E,3,0),"")</f>
        <v/>
      </c>
      <c r="O2629" s="297" t="str">
        <f>_xlfn.IFNA(VLOOKUP($E:$E,'2'!$A:$E,3,0),"")</f>
        <v/>
      </c>
      <c r="P2629" s="297" t="str">
        <f>_xlfn.IFNA(VLOOKUP($E:$E,'3'!$A:$D,3,0),"")</f>
        <v/>
      </c>
      <c r="Q2629" s="297" t="str">
        <f>_xlfn.IFNA(VLOOKUP($E:$E,'4'!$A:$F,3,0),"")</f>
        <v/>
      </c>
      <c r="R2629" s="297" t="str">
        <f>_xlfn.IFNA(VLOOKUP($E:$E,'5'!$A:$F,3,0),"")</f>
        <v/>
      </c>
      <c r="S2629" s="297" t="str">
        <f>_xlfn.IFNA(VLOOKUP($E:$E,'6'!$A:$F,3,0),"")</f>
        <v/>
      </c>
      <c r="T2629" s="313">
        <v>1</v>
      </c>
      <c r="U2629" s="313">
        <v>1</v>
      </c>
      <c r="V2629" s="313">
        <v>4</v>
      </c>
      <c r="W2629" s="314">
        <v>4.25</v>
      </c>
      <c r="X2629" s="315">
        <v>5.9500000000000004E-3</v>
      </c>
      <c r="Y2629" s="749">
        <v>2810</v>
      </c>
      <c r="Z2629" s="282"/>
      <c r="AA2629" s="316" t="s">
        <v>10390</v>
      </c>
      <c r="AB2629" s="282" t="s">
        <v>9163</v>
      </c>
      <c r="AC2629" s="317" t="s">
        <v>2081</v>
      </c>
      <c r="AD2629" s="318" t="s">
        <v>477</v>
      </c>
      <c r="AE2629" s="319">
        <v>0</v>
      </c>
      <c r="AF2629" s="319" t="s">
        <v>11273</v>
      </c>
      <c r="AG2629" s="320">
        <v>37.130000000000003</v>
      </c>
      <c r="AH2629" s="321">
        <f t="shared" si="446"/>
        <v>0</v>
      </c>
      <c r="AI2629" s="287">
        <f>_xlfn.IFNA(VLOOKUP(AD:AD,грп!B:C,2,0),0)</f>
        <v>0</v>
      </c>
      <c r="AJ2629" s="607">
        <v>4</v>
      </c>
      <c r="AK2629" s="672" t="str">
        <f t="shared" si="443"/>
        <v>new</v>
      </c>
      <c r="AL2629" s="174"/>
    </row>
    <row r="2630" spans="1:38" s="4" customFormat="1" ht="12" customHeight="1" outlineLevel="1" x14ac:dyDescent="0.35">
      <c r="A2630" s="307" t="s">
        <v>10402</v>
      </c>
      <c r="B2630" s="308" t="s">
        <v>8016</v>
      </c>
      <c r="C2630" s="309" t="s">
        <v>21</v>
      </c>
      <c r="D2630" s="310" t="s">
        <v>1379</v>
      </c>
      <c r="E2630" s="322" t="s">
        <v>1380</v>
      </c>
      <c r="F2630" s="293"/>
      <c r="G2630" s="293"/>
      <c r="H2630" s="294">
        <v>8</v>
      </c>
      <c r="I2630" s="294" t="str">
        <f>IFERROR(_xlfn.IFNA(VLOOKUP($D:$D,history!$I:$Y,3,0),VLOOKUP(E:E,history!$H:$Y,4,0)),"--")</f>
        <v>--</v>
      </c>
      <c r="J2630" s="282" t="s">
        <v>9870</v>
      </c>
      <c r="K2630" s="282" t="str">
        <f t="shared" si="439"/>
        <v/>
      </c>
      <c r="L2630" s="312">
        <f t="shared" si="444"/>
        <v>2150.6799999999998</v>
      </c>
      <c r="M2630" s="312">
        <f t="shared" si="445"/>
        <v>3258.6</v>
      </c>
      <c r="N2630" s="297" t="str">
        <f>_xlfn.IFNA(VLOOKUP($E:$E,'1'!$A:$E,3,0),"")</f>
        <v/>
      </c>
      <c r="O2630" s="297" t="str">
        <f>_xlfn.IFNA(VLOOKUP($E:$E,'2'!$A:$E,3,0),"")</f>
        <v/>
      </c>
      <c r="P2630" s="297" t="str">
        <f>_xlfn.IFNA(VLOOKUP($E:$E,'3'!$A:$D,3,0),"")</f>
        <v/>
      </c>
      <c r="Q2630" s="297" t="str">
        <f>_xlfn.IFNA(VLOOKUP($E:$E,'4'!$A:$F,3,0),"")</f>
        <v/>
      </c>
      <c r="R2630" s="297" t="str">
        <f>_xlfn.IFNA(VLOOKUP($E:$E,'5'!$A:$F,3,0),"")</f>
        <v/>
      </c>
      <c r="S2630" s="297" t="str">
        <f>_xlfn.IFNA(VLOOKUP($E:$E,'6'!$A:$F,3,0),"")</f>
        <v/>
      </c>
      <c r="T2630" s="313">
        <v>1</v>
      </c>
      <c r="U2630" s="313">
        <v>1</v>
      </c>
      <c r="V2630" s="313">
        <v>4</v>
      </c>
      <c r="W2630" s="314">
        <v>5.5</v>
      </c>
      <c r="X2630" s="315">
        <v>6.6333332999999996E-3</v>
      </c>
      <c r="Y2630" s="749">
        <v>3090</v>
      </c>
      <c r="Z2630" s="282"/>
      <c r="AA2630" s="316" t="s">
        <v>10390</v>
      </c>
      <c r="AB2630" s="282" t="s">
        <v>9163</v>
      </c>
      <c r="AC2630" s="317" t="s">
        <v>2081</v>
      </c>
      <c r="AD2630" s="318" t="s">
        <v>477</v>
      </c>
      <c r="AE2630" s="319">
        <v>0</v>
      </c>
      <c r="AF2630" s="319" t="s">
        <v>11273</v>
      </c>
      <c r="AG2630" s="320">
        <v>40.85</v>
      </c>
      <c r="AH2630" s="321">
        <f t="shared" si="446"/>
        <v>0</v>
      </c>
      <c r="AI2630" s="287">
        <f>_xlfn.IFNA(VLOOKUP(AD:AD,грп!B:C,2,0),0)</f>
        <v>0</v>
      </c>
      <c r="AJ2630" s="607">
        <v>4</v>
      </c>
      <c r="AK2630" s="672" t="str">
        <f t="shared" si="443"/>
        <v>new</v>
      </c>
      <c r="AL2630" s="174"/>
    </row>
    <row r="2631" spans="1:38" s="4" customFormat="1" ht="12" customHeight="1" outlineLevel="1" x14ac:dyDescent="0.35">
      <c r="A2631" s="307" t="s">
        <v>10402</v>
      </c>
      <c r="B2631" s="308" t="s">
        <v>8017</v>
      </c>
      <c r="C2631" s="309" t="s">
        <v>21</v>
      </c>
      <c r="D2631" s="310" t="s">
        <v>11394</v>
      </c>
      <c r="E2631" s="322" t="s">
        <v>1390</v>
      </c>
      <c r="F2631" s="293"/>
      <c r="G2631" s="293"/>
      <c r="H2631" s="294">
        <v>7</v>
      </c>
      <c r="I2631" s="294" t="str">
        <f>IFERROR(_xlfn.IFNA(VLOOKUP($D:$D,history!$I:$Y,3,0),VLOOKUP(E:E,history!$H:$Y,4,0)),"--")</f>
        <v>--</v>
      </c>
      <c r="J2631" s="282" t="s">
        <v>9870</v>
      </c>
      <c r="K2631" s="282" t="str">
        <f t="shared" si="439"/>
        <v/>
      </c>
      <c r="L2631" s="312">
        <f t="shared" si="444"/>
        <v>2150.6799999999998</v>
      </c>
      <c r="M2631" s="312">
        <f t="shared" si="445"/>
        <v>3258.6</v>
      </c>
      <c r="N2631" s="297" t="str">
        <f>_xlfn.IFNA(VLOOKUP($E:$E,'1'!$A:$E,3,0),"")</f>
        <v/>
      </c>
      <c r="O2631" s="297" t="str">
        <f>_xlfn.IFNA(VLOOKUP($E:$E,'2'!$A:$E,3,0),"")</f>
        <v/>
      </c>
      <c r="P2631" s="297" t="str">
        <f>_xlfn.IFNA(VLOOKUP($E:$E,'3'!$A:$D,3,0),"")</f>
        <v/>
      </c>
      <c r="Q2631" s="297" t="str">
        <f>_xlfn.IFNA(VLOOKUP($E:$E,'4'!$A:$F,3,0),"")</f>
        <v/>
      </c>
      <c r="R2631" s="297" t="str">
        <f>_xlfn.IFNA(VLOOKUP($E:$E,'5'!$A:$F,3,0),"")</f>
        <v/>
      </c>
      <c r="S2631" s="297" t="str">
        <f>_xlfn.IFNA(VLOOKUP($E:$E,'6'!$A:$F,3,0),"")</f>
        <v/>
      </c>
      <c r="T2631" s="313">
        <v>1</v>
      </c>
      <c r="U2631" s="313">
        <v>1</v>
      </c>
      <c r="V2631" s="313">
        <v>4</v>
      </c>
      <c r="W2631" s="314">
        <v>6.5</v>
      </c>
      <c r="X2631" s="315">
        <v>7.4833332999999997E-3</v>
      </c>
      <c r="Y2631" s="749">
        <v>3090</v>
      </c>
      <c r="Z2631" s="282"/>
      <c r="AA2631" s="316" t="s">
        <v>393</v>
      </c>
      <c r="AB2631" s="282" t="s">
        <v>9163</v>
      </c>
      <c r="AC2631" s="317" t="s">
        <v>2081</v>
      </c>
      <c r="AD2631" s="318" t="s">
        <v>477</v>
      </c>
      <c r="AE2631" s="319">
        <v>0</v>
      </c>
      <c r="AF2631" s="319" t="s">
        <v>11273</v>
      </c>
      <c r="AG2631" s="320">
        <v>40.85</v>
      </c>
      <c r="AH2631" s="321">
        <f t="shared" si="446"/>
        <v>0</v>
      </c>
      <c r="AI2631" s="287">
        <f>_xlfn.IFNA(VLOOKUP(AD:AD,грп!B:C,2,0),0)</f>
        <v>0</v>
      </c>
      <c r="AJ2631" s="607">
        <v>4</v>
      </c>
      <c r="AK2631" s="672" t="str">
        <f t="shared" si="443"/>
        <v>new</v>
      </c>
      <c r="AL2631" s="174"/>
    </row>
    <row r="2632" spans="1:38" s="4" customFormat="1" ht="12" customHeight="1" outlineLevel="1" x14ac:dyDescent="0.35">
      <c r="A2632" s="307" t="s">
        <v>10402</v>
      </c>
      <c r="B2632" s="308" t="s">
        <v>8018</v>
      </c>
      <c r="C2632" s="328"/>
      <c r="D2632" s="310" t="s">
        <v>11395</v>
      </c>
      <c r="E2632" s="322" t="s">
        <v>1391</v>
      </c>
      <c r="F2632" s="293"/>
      <c r="G2632" s="293"/>
      <c r="H2632" s="294">
        <v>5</v>
      </c>
      <c r="I2632" s="294" t="str">
        <f>IFERROR(_xlfn.IFNA(VLOOKUP($D:$D,history!$I:$Y,3,0),VLOOKUP(E:E,history!$H:$Y,4,0)),"--")</f>
        <v>--</v>
      </c>
      <c r="J2632" s="282" t="s">
        <v>9869</v>
      </c>
      <c r="K2632" s="282" t="str">
        <f t="shared" si="439"/>
        <v/>
      </c>
      <c r="L2632" s="312">
        <f t="shared" si="444"/>
        <v>2526.59</v>
      </c>
      <c r="M2632" s="312">
        <f t="shared" si="445"/>
        <v>3828.16</v>
      </c>
      <c r="N2632" s="297" t="str">
        <f>_xlfn.IFNA(VLOOKUP($E:$E,'1'!$A:$E,3,0),"")</f>
        <v/>
      </c>
      <c r="O2632" s="297" t="str">
        <f>_xlfn.IFNA(VLOOKUP($E:$E,'2'!$A:$E,3,0),"")</f>
        <v/>
      </c>
      <c r="P2632" s="297" t="str">
        <f>_xlfn.IFNA(VLOOKUP($E:$E,'3'!$A:$D,3,0),"")</f>
        <v/>
      </c>
      <c r="Q2632" s="297" t="str">
        <f>_xlfn.IFNA(VLOOKUP($E:$E,'4'!$A:$F,3,0),"")</f>
        <v/>
      </c>
      <c r="R2632" s="297" t="str">
        <f>_xlfn.IFNA(VLOOKUP($E:$E,'5'!$A:$F,3,0),"")</f>
        <v/>
      </c>
      <c r="S2632" s="297" t="str">
        <f>_xlfn.IFNA(VLOOKUP($E:$E,'6'!$A:$F,3,0),"")</f>
        <v/>
      </c>
      <c r="T2632" s="313">
        <v>1</v>
      </c>
      <c r="U2632" s="313">
        <v>1</v>
      </c>
      <c r="V2632" s="313">
        <v>4</v>
      </c>
      <c r="W2632" s="314">
        <v>7.25</v>
      </c>
      <c r="X2632" s="315">
        <v>7.5578034999999998E-3</v>
      </c>
      <c r="Y2632" s="749">
        <v>3640</v>
      </c>
      <c r="Z2632" s="282"/>
      <c r="AA2632" s="316" t="s">
        <v>10390</v>
      </c>
      <c r="AB2632" s="282" t="s">
        <v>9163</v>
      </c>
      <c r="AC2632" s="317" t="s">
        <v>2081</v>
      </c>
      <c r="AD2632" s="318" t="s">
        <v>477</v>
      </c>
      <c r="AE2632" s="319">
        <v>0</v>
      </c>
      <c r="AF2632" s="319" t="s">
        <v>11273</v>
      </c>
      <c r="AG2632" s="320">
        <v>47.99</v>
      </c>
      <c r="AH2632" s="321">
        <f t="shared" si="446"/>
        <v>0</v>
      </c>
      <c r="AI2632" s="287">
        <f>_xlfn.IFNA(VLOOKUP(AD:AD,грп!B:C,2,0),0)</f>
        <v>0</v>
      </c>
      <c r="AJ2632" s="607">
        <v>4</v>
      </c>
      <c r="AK2632" s="672">
        <f t="shared" si="443"/>
        <v>0</v>
      </c>
      <c r="AL2632" s="174"/>
    </row>
    <row r="2633" spans="1:38" s="4" customFormat="1" ht="12" customHeight="1" outlineLevel="1" x14ac:dyDescent="0.35">
      <c r="A2633" s="307" t="s">
        <v>339</v>
      </c>
      <c r="B2633" s="308" t="s">
        <v>8019</v>
      </c>
      <c r="C2633" s="328"/>
      <c r="D2633" s="310" t="s">
        <v>2116</v>
      </c>
      <c r="E2633" s="322" t="s">
        <v>1684</v>
      </c>
      <c r="F2633" s="293"/>
      <c r="G2633" s="293"/>
      <c r="H2633" s="294"/>
      <c r="I2633" s="294" t="str">
        <f>IFERROR(_xlfn.IFNA(VLOOKUP($D:$D,history!$I:$Y,3,0),VLOOKUP(E:E,history!$H:$Y,4,0)),"--")</f>
        <v>--</v>
      </c>
      <c r="J2633" s="282" t="s">
        <v>5946</v>
      </c>
      <c r="K2633" s="282" t="str">
        <f t="shared" si="439"/>
        <v/>
      </c>
      <c r="L2633" s="312">
        <f t="shared" si="444"/>
        <v>445.4</v>
      </c>
      <c r="M2633" s="312">
        <f t="shared" si="445"/>
        <v>674.85</v>
      </c>
      <c r="N2633" s="297" t="str">
        <f>_xlfn.IFNA(VLOOKUP($E:$E,'1'!$A:$E,3,0),"")</f>
        <v/>
      </c>
      <c r="O2633" s="297" t="str">
        <f>_xlfn.IFNA(VLOOKUP($E:$E,'2'!$A:$E,3,0),"")</f>
        <v/>
      </c>
      <c r="P2633" s="297" t="str">
        <f>_xlfn.IFNA(VLOOKUP($E:$E,'3'!$A:$D,3,0),"")</f>
        <v/>
      </c>
      <c r="Q2633" s="297" t="str">
        <f>_xlfn.IFNA(VLOOKUP($E:$E,'4'!$A:$F,3,0),"")</f>
        <v/>
      </c>
      <c r="R2633" s="297" t="str">
        <f>_xlfn.IFNA(VLOOKUP($E:$E,'5'!$A:$F,3,0),"")</f>
        <v/>
      </c>
      <c r="S2633" s="297" t="str">
        <f>_xlfn.IFNA(VLOOKUP($E:$E,'6'!$A:$F,3,0),"")</f>
        <v/>
      </c>
      <c r="T2633" s="313">
        <v>1</v>
      </c>
      <c r="U2633" s="313">
        <v>1</v>
      </c>
      <c r="V2633" s="313">
        <v>24</v>
      </c>
      <c r="W2633" s="314">
        <v>1.931</v>
      </c>
      <c r="X2633" s="315">
        <v>7.4292450000000001E-4</v>
      </c>
      <c r="Y2633" s="749">
        <v>610</v>
      </c>
      <c r="Z2633" s="282"/>
      <c r="AA2633" s="316" t="s">
        <v>10390</v>
      </c>
      <c r="AB2633" s="282" t="s">
        <v>9163</v>
      </c>
      <c r="AC2633" s="317" t="s">
        <v>2081</v>
      </c>
      <c r="AD2633" s="318" t="s">
        <v>477</v>
      </c>
      <c r="AE2633" s="319">
        <v>0</v>
      </c>
      <c r="AF2633" s="319" t="s">
        <v>11273</v>
      </c>
      <c r="AG2633" s="320">
        <v>8.4600000000000009</v>
      </c>
      <c r="AH2633" s="321">
        <f t="shared" si="446"/>
        <v>0</v>
      </c>
      <c r="AI2633" s="287">
        <f>_xlfn.IFNA(VLOOKUP(AD:AD,грп!B:C,2,0),0)</f>
        <v>0</v>
      </c>
      <c r="AJ2633" s="607">
        <v>0</v>
      </c>
      <c r="AK2633" s="672">
        <f t="shared" si="443"/>
        <v>0</v>
      </c>
      <c r="AL2633" s="174"/>
    </row>
    <row r="2634" spans="1:38" s="4" customFormat="1" ht="12" customHeight="1" outlineLevel="1" x14ac:dyDescent="0.35">
      <c r="A2634" s="307" t="s">
        <v>339</v>
      </c>
      <c r="B2634" s="308" t="s">
        <v>8020</v>
      </c>
      <c r="C2634" s="328"/>
      <c r="D2634" s="310" t="s">
        <v>2117</v>
      </c>
      <c r="E2634" s="322" t="s">
        <v>1663</v>
      </c>
      <c r="F2634" s="293"/>
      <c r="G2634" s="293"/>
      <c r="H2634" s="294"/>
      <c r="I2634" s="294" t="str">
        <f>IFERROR(_xlfn.IFNA(VLOOKUP($D:$D,history!$I:$Y,3,0),VLOOKUP(E:E,history!$H:$Y,4,0)),"--")</f>
        <v>--</v>
      </c>
      <c r="J2634" s="282" t="s">
        <v>5946</v>
      </c>
      <c r="K2634" s="282" t="str">
        <f t="shared" si="439"/>
        <v/>
      </c>
      <c r="L2634" s="312">
        <f t="shared" si="444"/>
        <v>725.49</v>
      </c>
      <c r="M2634" s="312">
        <f t="shared" si="445"/>
        <v>1099.23</v>
      </c>
      <c r="N2634" s="297" t="str">
        <f>_xlfn.IFNA(VLOOKUP($E:$E,'1'!$A:$E,3,0),"")</f>
        <v/>
      </c>
      <c r="O2634" s="297" t="str">
        <f>_xlfn.IFNA(VLOOKUP($E:$E,'2'!$A:$E,3,0),"")</f>
        <v/>
      </c>
      <c r="P2634" s="297" t="str">
        <f>_xlfn.IFNA(VLOOKUP($E:$E,'3'!$A:$D,3,0),"")</f>
        <v/>
      </c>
      <c r="Q2634" s="297" t="str">
        <f>_xlfn.IFNA(VLOOKUP($E:$E,'4'!$A:$F,3,0),"")</f>
        <v/>
      </c>
      <c r="R2634" s="297" t="str">
        <f>_xlfn.IFNA(VLOOKUP($E:$E,'5'!$A:$F,3,0),"")</f>
        <v/>
      </c>
      <c r="S2634" s="297" t="str">
        <f>_xlfn.IFNA(VLOOKUP($E:$E,'6'!$A:$F,3,0),"")</f>
        <v/>
      </c>
      <c r="T2634" s="313">
        <v>1</v>
      </c>
      <c r="U2634" s="313">
        <v>1</v>
      </c>
      <c r="V2634" s="313">
        <v>12</v>
      </c>
      <c r="W2634" s="314">
        <v>1.742</v>
      </c>
      <c r="X2634" s="315">
        <v>7.4858759999999998E-4</v>
      </c>
      <c r="Y2634" s="749">
        <v>990</v>
      </c>
      <c r="Z2634" s="282"/>
      <c r="AA2634" s="316" t="s">
        <v>10390</v>
      </c>
      <c r="AB2634" s="282" t="s">
        <v>9163</v>
      </c>
      <c r="AC2634" s="317" t="s">
        <v>2081</v>
      </c>
      <c r="AD2634" s="318" t="s">
        <v>477</v>
      </c>
      <c r="AE2634" s="319">
        <v>0</v>
      </c>
      <c r="AF2634" s="319" t="s">
        <v>11273</v>
      </c>
      <c r="AG2634" s="320">
        <v>13.78</v>
      </c>
      <c r="AH2634" s="321">
        <f t="shared" si="446"/>
        <v>0</v>
      </c>
      <c r="AI2634" s="287">
        <f>_xlfn.IFNA(VLOOKUP(AD:AD,грп!B:C,2,0),0)</f>
        <v>0</v>
      </c>
      <c r="AJ2634" s="607">
        <v>0</v>
      </c>
      <c r="AK2634" s="672">
        <f t="shared" si="443"/>
        <v>0</v>
      </c>
      <c r="AL2634" s="174"/>
    </row>
    <row r="2635" spans="1:38" s="4" customFormat="1" ht="12" customHeight="1" outlineLevel="1" x14ac:dyDescent="0.35">
      <c r="A2635" s="307" t="s">
        <v>339</v>
      </c>
      <c r="B2635" s="308" t="s">
        <v>8021</v>
      </c>
      <c r="C2635" s="328"/>
      <c r="D2635" s="310" t="s">
        <v>10110</v>
      </c>
      <c r="E2635" s="322" t="s">
        <v>1685</v>
      </c>
      <c r="F2635" s="293"/>
      <c r="G2635" s="293"/>
      <c r="H2635" s="294"/>
      <c r="I2635" s="294" t="str">
        <f>IFERROR(_xlfn.IFNA(VLOOKUP($D:$D,history!$I:$Y,3,0),VLOOKUP(E:E,history!$H:$Y,4,0)),"--")</f>
        <v>--</v>
      </c>
      <c r="J2635" s="282" t="s">
        <v>5946</v>
      </c>
      <c r="K2635" s="282" t="str">
        <f t="shared" si="439"/>
        <v/>
      </c>
      <c r="L2635" s="312">
        <f t="shared" si="444"/>
        <v>702.33</v>
      </c>
      <c r="M2635" s="312">
        <f t="shared" si="445"/>
        <v>1064.1300000000001</v>
      </c>
      <c r="N2635" s="297" t="str">
        <f>_xlfn.IFNA(VLOOKUP($E:$E,'1'!$A:$E,3,0),"")</f>
        <v/>
      </c>
      <c r="O2635" s="297" t="str">
        <f>_xlfn.IFNA(VLOOKUP($E:$E,'2'!$A:$E,3,0),"")</f>
        <v/>
      </c>
      <c r="P2635" s="297" t="str">
        <f>_xlfn.IFNA(VLOOKUP($E:$E,'3'!$A:$D,3,0),"")</f>
        <v/>
      </c>
      <c r="Q2635" s="297" t="str">
        <f>_xlfn.IFNA(VLOOKUP($E:$E,'4'!$A:$F,3,0),"")</f>
        <v/>
      </c>
      <c r="R2635" s="297" t="str">
        <f>_xlfn.IFNA(VLOOKUP($E:$E,'5'!$A:$F,3,0),"")</f>
        <v/>
      </c>
      <c r="S2635" s="297" t="str">
        <f>_xlfn.IFNA(VLOOKUP($E:$E,'6'!$A:$F,3,0),"")</f>
        <v/>
      </c>
      <c r="T2635" s="313">
        <v>1</v>
      </c>
      <c r="U2635" s="313">
        <v>6</v>
      </c>
      <c r="V2635" s="313">
        <v>12</v>
      </c>
      <c r="W2635" s="314">
        <v>2.3260000000000001</v>
      </c>
      <c r="X2635" s="315">
        <v>1.2990196E-3</v>
      </c>
      <c r="Y2635" s="749">
        <v>960</v>
      </c>
      <c r="Z2635" s="282"/>
      <c r="AA2635" s="316" t="s">
        <v>10390</v>
      </c>
      <c r="AB2635" s="282" t="s">
        <v>9163</v>
      </c>
      <c r="AC2635" s="317" t="s">
        <v>2081</v>
      </c>
      <c r="AD2635" s="318" t="s">
        <v>477</v>
      </c>
      <c r="AE2635" s="319">
        <v>0</v>
      </c>
      <c r="AF2635" s="319" t="s">
        <v>11273</v>
      </c>
      <c r="AG2635" s="320">
        <v>13.34</v>
      </c>
      <c r="AH2635" s="321">
        <f t="shared" si="446"/>
        <v>0</v>
      </c>
      <c r="AI2635" s="287">
        <f>_xlfn.IFNA(VLOOKUP(AD:AD,грп!B:C,2,0),0)</f>
        <v>0</v>
      </c>
      <c r="AJ2635" s="607">
        <v>0</v>
      </c>
      <c r="AK2635" s="672">
        <f t="shared" si="443"/>
        <v>0</v>
      </c>
      <c r="AL2635" s="174"/>
    </row>
    <row r="2636" spans="1:38" s="4" customFormat="1" ht="12" customHeight="1" x14ac:dyDescent="0.35">
      <c r="A2636" s="288"/>
      <c r="B2636" s="289"/>
      <c r="C2636" s="290" t="s">
        <v>555</v>
      </c>
      <c r="D2636" s="291" t="s">
        <v>476</v>
      </c>
      <c r="E2636" s="292"/>
      <c r="F2636" s="293"/>
      <c r="G2636" s="293"/>
      <c r="H2636" s="294"/>
      <c r="I2636" s="294"/>
      <c r="J2636" s="282" t="s">
        <v>393</v>
      </c>
      <c r="K2636" s="282" t="str">
        <f t="shared" si="439"/>
        <v/>
      </c>
      <c r="L2636" s="295"/>
      <c r="M2636" s="296"/>
      <c r="N2636" s="297"/>
      <c r="O2636" s="297"/>
      <c r="P2636" s="297"/>
      <c r="Q2636" s="297" t="str">
        <f>_xlfn.IFNA(VLOOKUP($E:$E,'4'!$A:$F,3,0),"")</f>
        <v/>
      </c>
      <c r="R2636" s="297" t="str">
        <f>_xlfn.IFNA(VLOOKUP($E:$E,'5'!$A:$F,3,0),"")</f>
        <v/>
      </c>
      <c r="S2636" s="297"/>
      <c r="T2636" s="298"/>
      <c r="U2636" s="299"/>
      <c r="V2636" s="299"/>
      <c r="W2636" s="300"/>
      <c r="X2636" s="301"/>
      <c r="Y2636" s="749"/>
      <c r="Z2636" s="282"/>
      <c r="AA2636" s="280"/>
      <c r="AB2636" s="280"/>
      <c r="AC2636" s="302"/>
      <c r="AD2636" s="303" t="s">
        <v>476</v>
      </c>
      <c r="AE2636" s="280"/>
      <c r="AF2636" s="329"/>
      <c r="AG2636" s="305"/>
      <c r="AH2636" s="306"/>
      <c r="AI2636" s="287">
        <f>_xlfn.IFNA(VLOOKUP(AD:AD,грп!B:C,2,0),0)</f>
        <v>0</v>
      </c>
      <c r="AJ2636" s="607">
        <v>0</v>
      </c>
      <c r="AK2636" s="672" t="str">
        <f t="shared" si="443"/>
        <v xml:space="preserve"> </v>
      </c>
      <c r="AL2636" s="174"/>
    </row>
    <row r="2637" spans="1:38" s="4" customFormat="1" ht="12" customHeight="1" outlineLevel="1" x14ac:dyDescent="0.35">
      <c r="A2637" s="307" t="s">
        <v>10402</v>
      </c>
      <c r="B2637" s="308" t="s">
        <v>8022</v>
      </c>
      <c r="C2637" s="328"/>
      <c r="D2637" s="310" t="s">
        <v>11396</v>
      </c>
      <c r="E2637" s="322" t="s">
        <v>1479</v>
      </c>
      <c r="F2637" s="293"/>
      <c r="G2637" s="293"/>
      <c r="H2637" s="294">
        <v>12</v>
      </c>
      <c r="I2637" s="294" t="str">
        <f>IFERROR(_xlfn.IFNA(VLOOKUP($D:$D,history!$I:$Y,3,0),VLOOKUP(E:E,history!$H:$Y,4,0)),"--")</f>
        <v>--</v>
      </c>
      <c r="J2637" s="282" t="s">
        <v>9870</v>
      </c>
      <c r="K2637" s="282" t="str">
        <f t="shared" ref="K2637:K2700" si="447" xml:space="preserve">
IF(OR($E2637="",$A$3&lt;&gt;"МОСКВА"),"",
IF(AND($AJ2637&gt;=1,$AJ2637&lt;20),"*",
IF(AND($AJ2637&gt;=20,$AJ2637&lt;100),"**",
IF(($AJ2637&gt;=100),"***","--"))))</f>
        <v/>
      </c>
      <c r="L2637" s="312">
        <f t="shared" ref="L2637:L2660" si="448">IF($A$3="ИМ",ROUND($Y2637*(1-($L$6-$F$4))*(1-$F$3)*(1+$AG$2),2),ROUND($M2637*(1-($L$6-$F$4))*(1-$F$3)*(1+$AG$2),2))</f>
        <v>304.31</v>
      </c>
      <c r="M2637" s="312">
        <f t="shared" ref="M2637:M2648" si="449">ROUND(IF($A$3="РЕГИОНЫ",AG2637*$AG$3*$AG$1,IF(AI2637=0,AG2637*$AG$3*$AG$1,AG2637*$AG$3*(1-5%)*$AG$1)),2)</f>
        <v>461.07</v>
      </c>
      <c r="N2637" s="297" t="str">
        <f>_xlfn.IFNA(VLOOKUP($E:$E,'1'!$A:$E,3,0),"")</f>
        <v/>
      </c>
      <c r="O2637" s="297" t="str">
        <f>_xlfn.IFNA(VLOOKUP($E:$E,'2'!$A:$E,3,0),"")</f>
        <v/>
      </c>
      <c r="P2637" s="297" t="str">
        <f>_xlfn.IFNA(VLOOKUP($E:$E,'3'!$A:$D,3,0),"")</f>
        <v/>
      </c>
      <c r="Q2637" s="297" t="str">
        <f>_xlfn.IFNA(VLOOKUP($E:$E,'4'!$A:$F,3,0),"")</f>
        <v/>
      </c>
      <c r="R2637" s="297" t="str">
        <f>_xlfn.IFNA(VLOOKUP($E:$E,'5'!$A:$F,3,0),"")</f>
        <v/>
      </c>
      <c r="S2637" s="297" t="str">
        <f>_xlfn.IFNA(VLOOKUP($E:$E,'6'!$A:$F,3,0),"")</f>
        <v/>
      </c>
      <c r="T2637" s="313">
        <v>1</v>
      </c>
      <c r="U2637" s="313">
        <v>1</v>
      </c>
      <c r="V2637" s="313">
        <v>36</v>
      </c>
      <c r="W2637" s="314">
        <v>0.35099999999999998</v>
      </c>
      <c r="X2637" s="315">
        <v>7.0436510000000002E-4</v>
      </c>
      <c r="Y2637" s="749">
        <v>440</v>
      </c>
      <c r="Z2637" s="282"/>
      <c r="AA2637" s="316" t="s">
        <v>10390</v>
      </c>
      <c r="AB2637" s="282" t="s">
        <v>9163</v>
      </c>
      <c r="AC2637" s="317" t="s">
        <v>2081</v>
      </c>
      <c r="AD2637" s="318" t="s">
        <v>476</v>
      </c>
      <c r="AE2637" s="319">
        <v>0</v>
      </c>
      <c r="AF2637" s="319" t="s">
        <v>11273</v>
      </c>
      <c r="AG2637" s="320">
        <v>5.78</v>
      </c>
      <c r="AH2637" s="321">
        <f t="shared" ref="AH2637:AH2660" si="450">IF($A$3="РЕГИОНЫ",ROUND($AG2637*(1-($L$6-$F$4))*(1-$F$3)*(1+$AG$2)*$AG$1,2),0)</f>
        <v>0</v>
      </c>
      <c r="AI2637" s="287">
        <f>_xlfn.IFNA(VLOOKUP(AD:AD,грп!B:C,2,0),0)</f>
        <v>0</v>
      </c>
      <c r="AJ2637" s="607">
        <v>20</v>
      </c>
      <c r="AK2637" s="672">
        <f t="shared" si="443"/>
        <v>0</v>
      </c>
      <c r="AL2637" s="174"/>
    </row>
    <row r="2638" spans="1:38" s="4" customFormat="1" ht="12" customHeight="1" outlineLevel="1" x14ac:dyDescent="0.35">
      <c r="A2638" s="307" t="s">
        <v>10402</v>
      </c>
      <c r="B2638" s="308" t="s">
        <v>8023</v>
      </c>
      <c r="C2638" s="328"/>
      <c r="D2638" s="310" t="s">
        <v>11397</v>
      </c>
      <c r="E2638" s="322" t="s">
        <v>1480</v>
      </c>
      <c r="F2638" s="293"/>
      <c r="G2638" s="293"/>
      <c r="H2638" s="294">
        <v>4</v>
      </c>
      <c r="I2638" s="294" t="str">
        <f>IFERROR(_xlfn.IFNA(VLOOKUP($D:$D,history!$I:$Y,3,0),VLOOKUP(E:E,history!$H:$Y,4,0)),"--")</f>
        <v>--</v>
      </c>
      <c r="J2638" s="282" t="s">
        <v>9869</v>
      </c>
      <c r="K2638" s="282" t="str">
        <f t="shared" si="447"/>
        <v/>
      </c>
      <c r="L2638" s="312">
        <f t="shared" si="448"/>
        <v>345.9</v>
      </c>
      <c r="M2638" s="312">
        <f t="shared" si="449"/>
        <v>524.09</v>
      </c>
      <c r="N2638" s="297" t="str">
        <f>_xlfn.IFNA(VLOOKUP($E:$E,'1'!$A:$E,3,0),"")</f>
        <v/>
      </c>
      <c r="O2638" s="297" t="str">
        <f>_xlfn.IFNA(VLOOKUP($E:$E,'2'!$A:$E,3,0),"")</f>
        <v/>
      </c>
      <c r="P2638" s="297" t="str">
        <f>_xlfn.IFNA(VLOOKUP($E:$E,'3'!$A:$D,3,0),"")</f>
        <v/>
      </c>
      <c r="Q2638" s="297" t="str">
        <f>_xlfn.IFNA(VLOOKUP($E:$E,'4'!$A:$F,3,0),"")</f>
        <v/>
      </c>
      <c r="R2638" s="297" t="str">
        <f>_xlfn.IFNA(VLOOKUP($E:$E,'5'!$A:$F,3,0),"")</f>
        <v/>
      </c>
      <c r="S2638" s="297" t="str">
        <f>_xlfn.IFNA(VLOOKUP($E:$E,'6'!$A:$F,3,0),"")</f>
        <v/>
      </c>
      <c r="T2638" s="313">
        <v>1</v>
      </c>
      <c r="U2638" s="313">
        <v>1</v>
      </c>
      <c r="V2638" s="313">
        <v>20</v>
      </c>
      <c r="W2638" s="314">
        <v>0.64300000000000002</v>
      </c>
      <c r="X2638" s="315">
        <v>1.4E-3</v>
      </c>
      <c r="Y2638" s="749">
        <v>490</v>
      </c>
      <c r="Z2638" s="282"/>
      <c r="AA2638" s="316" t="s">
        <v>10388</v>
      </c>
      <c r="AB2638" s="282" t="s">
        <v>9885</v>
      </c>
      <c r="AC2638" s="317" t="s">
        <v>2081</v>
      </c>
      <c r="AD2638" s="318" t="s">
        <v>476</v>
      </c>
      <c r="AE2638" s="319">
        <v>0</v>
      </c>
      <c r="AF2638" s="319" t="s">
        <v>11273</v>
      </c>
      <c r="AG2638" s="320">
        <v>6.57</v>
      </c>
      <c r="AH2638" s="321">
        <f t="shared" si="450"/>
        <v>0</v>
      </c>
      <c r="AI2638" s="287">
        <f>_xlfn.IFNA(VLOOKUP(AD:AD,грп!B:C,2,0),0)</f>
        <v>0</v>
      </c>
      <c r="AJ2638" s="607">
        <v>0</v>
      </c>
      <c r="AK2638" s="672">
        <f t="shared" si="443"/>
        <v>0</v>
      </c>
      <c r="AL2638" s="174"/>
    </row>
    <row r="2639" spans="1:38" s="4" customFormat="1" ht="12" customHeight="1" outlineLevel="1" x14ac:dyDescent="0.35">
      <c r="A2639" s="307" t="s">
        <v>10402</v>
      </c>
      <c r="B2639" s="308" t="s">
        <v>8024</v>
      </c>
      <c r="C2639" s="328"/>
      <c r="D2639" s="310" t="s">
        <v>11398</v>
      </c>
      <c r="E2639" s="322" t="s">
        <v>1481</v>
      </c>
      <c r="F2639" s="293"/>
      <c r="G2639" s="293"/>
      <c r="H2639" s="294">
        <v>4</v>
      </c>
      <c r="I2639" s="294" t="str">
        <f>IFERROR(_xlfn.IFNA(VLOOKUP($D:$D,history!$I:$Y,3,0),VLOOKUP(E:E,history!$H:$Y,4,0)),"--")</f>
        <v>--</v>
      </c>
      <c r="J2639" s="282" t="s">
        <v>9869</v>
      </c>
      <c r="K2639" s="282" t="str">
        <f t="shared" si="447"/>
        <v/>
      </c>
      <c r="L2639" s="312">
        <f t="shared" si="448"/>
        <v>458.04</v>
      </c>
      <c r="M2639" s="312">
        <f t="shared" si="449"/>
        <v>694</v>
      </c>
      <c r="N2639" s="297" t="str">
        <f>_xlfn.IFNA(VLOOKUP($E:$E,'1'!$A:$E,3,0),"")</f>
        <v/>
      </c>
      <c r="O2639" s="297" t="str">
        <f>_xlfn.IFNA(VLOOKUP($E:$E,'2'!$A:$E,3,0),"")</f>
        <v/>
      </c>
      <c r="P2639" s="297" t="str">
        <f>_xlfn.IFNA(VLOOKUP($E:$E,'3'!$A:$D,3,0),"")</f>
        <v/>
      </c>
      <c r="Q2639" s="297" t="str">
        <f>_xlfn.IFNA(VLOOKUP($E:$E,'4'!$A:$F,3,0),"")</f>
        <v/>
      </c>
      <c r="R2639" s="297" t="str">
        <f>_xlfn.IFNA(VLOOKUP($E:$E,'5'!$A:$F,3,0),"")</f>
        <v/>
      </c>
      <c r="S2639" s="297" t="str">
        <f>_xlfn.IFNA(VLOOKUP($E:$E,'6'!$A:$F,3,0),"")</f>
        <v/>
      </c>
      <c r="T2639" s="313">
        <v>1</v>
      </c>
      <c r="U2639" s="313">
        <v>1</v>
      </c>
      <c r="V2639" s="313">
        <v>20</v>
      </c>
      <c r="W2639" s="314">
        <v>0.91500000000000004</v>
      </c>
      <c r="X2639" s="315">
        <v>2.0999999999999999E-3</v>
      </c>
      <c r="Y2639" s="749">
        <v>660</v>
      </c>
      <c r="Z2639" s="282"/>
      <c r="AA2639" s="316" t="s">
        <v>10388</v>
      </c>
      <c r="AB2639" s="282" t="s">
        <v>9163</v>
      </c>
      <c r="AC2639" s="317" t="s">
        <v>2081</v>
      </c>
      <c r="AD2639" s="318" t="s">
        <v>476</v>
      </c>
      <c r="AE2639" s="319">
        <v>0</v>
      </c>
      <c r="AF2639" s="319" t="s">
        <v>11273</v>
      </c>
      <c r="AG2639" s="320">
        <v>8.6999999999999993</v>
      </c>
      <c r="AH2639" s="321">
        <f t="shared" si="450"/>
        <v>0</v>
      </c>
      <c r="AI2639" s="287">
        <f>_xlfn.IFNA(VLOOKUP(AD:AD,грп!B:C,2,0),0)</f>
        <v>0</v>
      </c>
      <c r="AJ2639" s="607">
        <v>7</v>
      </c>
      <c r="AK2639" s="672">
        <f t="shared" si="443"/>
        <v>0</v>
      </c>
      <c r="AL2639" s="174"/>
    </row>
    <row r="2640" spans="1:38" s="4" customFormat="1" ht="12" customHeight="1" outlineLevel="1" x14ac:dyDescent="0.35">
      <c r="A2640" s="307" t="s">
        <v>10402</v>
      </c>
      <c r="B2640" s="308" t="s">
        <v>8025</v>
      </c>
      <c r="C2640" s="328"/>
      <c r="D2640" s="310" t="s">
        <v>11399</v>
      </c>
      <c r="E2640" s="322" t="s">
        <v>1482</v>
      </c>
      <c r="F2640" s="293"/>
      <c r="G2640" s="293"/>
      <c r="H2640" s="294">
        <v>10</v>
      </c>
      <c r="I2640" s="294" t="str">
        <f>IFERROR(_xlfn.IFNA(VLOOKUP($D:$D,history!$I:$Y,3,0),VLOOKUP(E:E,history!$H:$Y,4,0)),"--")</f>
        <v>--</v>
      </c>
      <c r="J2640" s="282" t="s">
        <v>9868</v>
      </c>
      <c r="K2640" s="282" t="str">
        <f t="shared" si="447"/>
        <v/>
      </c>
      <c r="L2640" s="312">
        <f t="shared" si="448"/>
        <v>492.26</v>
      </c>
      <c r="M2640" s="312">
        <f t="shared" si="449"/>
        <v>745.85</v>
      </c>
      <c r="N2640" s="297" t="str">
        <f>_xlfn.IFNA(VLOOKUP($E:$E,'1'!$A:$E,3,0),"")</f>
        <v/>
      </c>
      <c r="O2640" s="297" t="str">
        <f>_xlfn.IFNA(VLOOKUP($E:$E,'2'!$A:$E,3,0),"")</f>
        <v/>
      </c>
      <c r="P2640" s="297" t="str">
        <f>_xlfn.IFNA(VLOOKUP($E:$E,'3'!$A:$D,3,0),"")</f>
        <v/>
      </c>
      <c r="Q2640" s="297" t="str">
        <f>_xlfn.IFNA(VLOOKUP($E:$E,'4'!$A:$F,3,0),"")</f>
        <v/>
      </c>
      <c r="R2640" s="297" t="str">
        <f>_xlfn.IFNA(VLOOKUP($E:$E,'5'!$A:$F,3,0),"")</f>
        <v/>
      </c>
      <c r="S2640" s="297" t="str">
        <f>_xlfn.IFNA(VLOOKUP($E:$E,'6'!$A:$F,3,0),"")</f>
        <v/>
      </c>
      <c r="T2640" s="313">
        <v>1</v>
      </c>
      <c r="U2640" s="313">
        <v>1</v>
      </c>
      <c r="V2640" s="313">
        <v>20</v>
      </c>
      <c r="W2640" s="314">
        <v>1.1379999999999999</v>
      </c>
      <c r="X2640" s="315">
        <v>1.82E-3</v>
      </c>
      <c r="Y2640" s="749">
        <v>710</v>
      </c>
      <c r="Z2640" s="282"/>
      <c r="AA2640" s="316" t="s">
        <v>10390</v>
      </c>
      <c r="AB2640" s="282" t="s">
        <v>9163</v>
      </c>
      <c r="AC2640" s="317" t="s">
        <v>2081</v>
      </c>
      <c r="AD2640" s="318" t="s">
        <v>476</v>
      </c>
      <c r="AE2640" s="319">
        <v>0</v>
      </c>
      <c r="AF2640" s="319" t="s">
        <v>11273</v>
      </c>
      <c r="AG2640" s="320">
        <v>9.35</v>
      </c>
      <c r="AH2640" s="321">
        <f t="shared" si="450"/>
        <v>0</v>
      </c>
      <c r="AI2640" s="287">
        <f>_xlfn.IFNA(VLOOKUP(AD:AD,грп!B:C,2,0),0)</f>
        <v>0</v>
      </c>
      <c r="AJ2640" s="607">
        <v>10</v>
      </c>
      <c r="AK2640" s="672">
        <f t="shared" si="443"/>
        <v>0</v>
      </c>
      <c r="AL2640" s="174"/>
    </row>
    <row r="2641" spans="1:38" s="4" customFormat="1" ht="12" customHeight="1" outlineLevel="1" x14ac:dyDescent="0.35">
      <c r="A2641" s="307" t="s">
        <v>10402</v>
      </c>
      <c r="B2641" s="308" t="s">
        <v>8026</v>
      </c>
      <c r="C2641" s="328"/>
      <c r="D2641" s="310" t="s">
        <v>2615</v>
      </c>
      <c r="E2641" s="322" t="s">
        <v>1483</v>
      </c>
      <c r="F2641" s="293"/>
      <c r="G2641" s="293"/>
      <c r="H2641" s="294">
        <v>10</v>
      </c>
      <c r="I2641" s="294" t="str">
        <f>IFERROR(_xlfn.IFNA(VLOOKUP($D:$D,history!$I:$Y,3,0),VLOOKUP(E:E,history!$H:$Y,4,0)),"--")</f>
        <v>--</v>
      </c>
      <c r="J2641" s="282" t="s">
        <v>9870</v>
      </c>
      <c r="K2641" s="282" t="str">
        <f t="shared" si="447"/>
        <v/>
      </c>
      <c r="L2641" s="312">
        <f t="shared" si="448"/>
        <v>345.37</v>
      </c>
      <c r="M2641" s="312">
        <f t="shared" si="449"/>
        <v>523.29</v>
      </c>
      <c r="N2641" s="297" t="str">
        <f>_xlfn.IFNA(VLOOKUP($E:$E,'1'!$A:$E,3,0),"")</f>
        <v/>
      </c>
      <c r="O2641" s="297" t="str">
        <f>_xlfn.IFNA(VLOOKUP($E:$E,'2'!$A:$E,3,0),"")</f>
        <v/>
      </c>
      <c r="P2641" s="297" t="str">
        <f>_xlfn.IFNA(VLOOKUP($E:$E,'3'!$A:$D,3,0),"")</f>
        <v/>
      </c>
      <c r="Q2641" s="297" t="str">
        <f>_xlfn.IFNA(VLOOKUP($E:$E,'4'!$A:$F,3,0),"")</f>
        <v/>
      </c>
      <c r="R2641" s="297" t="str">
        <f>_xlfn.IFNA(VLOOKUP($E:$E,'5'!$A:$F,3,0),"")</f>
        <v/>
      </c>
      <c r="S2641" s="297" t="str">
        <f>_xlfn.IFNA(VLOOKUP($E:$E,'6'!$A:$F,3,0),"")</f>
        <v/>
      </c>
      <c r="T2641" s="313">
        <v>1</v>
      </c>
      <c r="U2641" s="313">
        <v>1</v>
      </c>
      <c r="V2641" s="313">
        <v>36</v>
      </c>
      <c r="W2641" s="314">
        <v>0.34699999999999998</v>
      </c>
      <c r="X2641" s="315">
        <v>6.4484130000000005E-4</v>
      </c>
      <c r="Y2641" s="749">
        <v>490</v>
      </c>
      <c r="Z2641" s="282"/>
      <c r="AA2641" s="316" t="s">
        <v>10390</v>
      </c>
      <c r="AB2641" s="282" t="s">
        <v>9163</v>
      </c>
      <c r="AC2641" s="317" t="s">
        <v>2081</v>
      </c>
      <c r="AD2641" s="318" t="s">
        <v>476</v>
      </c>
      <c r="AE2641" s="319">
        <v>0</v>
      </c>
      <c r="AF2641" s="319" t="s">
        <v>11273</v>
      </c>
      <c r="AG2641" s="320">
        <v>6.56</v>
      </c>
      <c r="AH2641" s="321">
        <f t="shared" si="450"/>
        <v>0</v>
      </c>
      <c r="AI2641" s="287">
        <f>_xlfn.IFNA(VLOOKUP(AD:AD,грп!B:C,2,0),0)</f>
        <v>0</v>
      </c>
      <c r="AJ2641" s="607">
        <v>10</v>
      </c>
      <c r="AK2641" s="672">
        <f t="shared" si="443"/>
        <v>0</v>
      </c>
      <c r="AL2641" s="174"/>
    </row>
    <row r="2642" spans="1:38" s="4" customFormat="1" ht="12" customHeight="1" outlineLevel="1" x14ac:dyDescent="0.35">
      <c r="A2642" s="307" t="s">
        <v>10402</v>
      </c>
      <c r="B2642" s="308" t="s">
        <v>8027</v>
      </c>
      <c r="C2642" s="328"/>
      <c r="D2642" s="310" t="s">
        <v>11400</v>
      </c>
      <c r="E2642" s="322" t="s">
        <v>1484</v>
      </c>
      <c r="F2642" s="293"/>
      <c r="G2642" s="293"/>
      <c r="H2642" s="294"/>
      <c r="I2642" s="294" t="str">
        <f>IFERROR(_xlfn.IFNA(VLOOKUP($D:$D,history!$I:$Y,3,0),VLOOKUP(E:E,history!$H:$Y,4,0)),"--")</f>
        <v>--</v>
      </c>
      <c r="J2642" s="282" t="s">
        <v>9869</v>
      </c>
      <c r="K2642" s="282" t="str">
        <f t="shared" si="447"/>
        <v/>
      </c>
      <c r="L2642" s="312">
        <f t="shared" si="448"/>
        <v>443.3</v>
      </c>
      <c r="M2642" s="312">
        <f t="shared" si="449"/>
        <v>671.66</v>
      </c>
      <c r="N2642" s="297" t="str">
        <f>_xlfn.IFNA(VLOOKUP($E:$E,'1'!$A:$E,3,0),"")</f>
        <v/>
      </c>
      <c r="O2642" s="297" t="str">
        <f>_xlfn.IFNA(VLOOKUP($E:$E,'2'!$A:$E,3,0),"")</f>
        <v/>
      </c>
      <c r="P2642" s="297" t="str">
        <f>_xlfn.IFNA(VLOOKUP($E:$E,'3'!$A:$D,3,0),"")</f>
        <v/>
      </c>
      <c r="Q2642" s="297" t="str">
        <f>_xlfn.IFNA(VLOOKUP($E:$E,'4'!$A:$F,3,0),"")</f>
        <v/>
      </c>
      <c r="R2642" s="297" t="str">
        <f>_xlfn.IFNA(VLOOKUP($E:$E,'5'!$A:$F,3,0),"")</f>
        <v/>
      </c>
      <c r="S2642" s="297" t="str">
        <f>_xlfn.IFNA(VLOOKUP($E:$E,'6'!$A:$F,3,0),"")</f>
        <v/>
      </c>
      <c r="T2642" s="313">
        <v>1</v>
      </c>
      <c r="U2642" s="313">
        <v>1</v>
      </c>
      <c r="V2642" s="313">
        <v>20</v>
      </c>
      <c r="W2642" s="314">
        <v>0.64</v>
      </c>
      <c r="X2642" s="315">
        <v>1.4E-3</v>
      </c>
      <c r="Y2642" s="749">
        <v>640</v>
      </c>
      <c r="Z2642" s="282"/>
      <c r="AA2642" s="316" t="s">
        <v>10388</v>
      </c>
      <c r="AB2642" s="282" t="s">
        <v>9163</v>
      </c>
      <c r="AC2642" s="317" t="s">
        <v>2081</v>
      </c>
      <c r="AD2642" s="318" t="s">
        <v>476</v>
      </c>
      <c r="AE2642" s="319">
        <v>0</v>
      </c>
      <c r="AF2642" s="319" t="s">
        <v>11273</v>
      </c>
      <c r="AG2642" s="320">
        <v>8.42</v>
      </c>
      <c r="AH2642" s="321">
        <f t="shared" si="450"/>
        <v>0</v>
      </c>
      <c r="AI2642" s="287">
        <f>_xlfn.IFNA(VLOOKUP(AD:AD,грп!B:C,2,0),0)</f>
        <v>0</v>
      </c>
      <c r="AJ2642" s="607">
        <v>0</v>
      </c>
      <c r="AK2642" s="672">
        <f t="shared" si="443"/>
        <v>0</v>
      </c>
      <c r="AL2642" s="174"/>
    </row>
    <row r="2643" spans="1:38" s="4" customFormat="1" ht="12" customHeight="1" outlineLevel="1" x14ac:dyDescent="0.35">
      <c r="A2643" s="307" t="s">
        <v>10402</v>
      </c>
      <c r="B2643" s="308" t="s">
        <v>8028</v>
      </c>
      <c r="C2643" s="328"/>
      <c r="D2643" s="310" t="s">
        <v>11401</v>
      </c>
      <c r="E2643" s="322" t="s">
        <v>1485</v>
      </c>
      <c r="F2643" s="293"/>
      <c r="G2643" s="293"/>
      <c r="H2643" s="294">
        <v>3</v>
      </c>
      <c r="I2643" s="294" t="str">
        <f>IFERROR(_xlfn.IFNA(VLOOKUP($D:$D,history!$I:$Y,3,0),VLOOKUP(E:E,history!$H:$Y,4,0)),"--")</f>
        <v>--</v>
      </c>
      <c r="J2643" s="282" t="s">
        <v>5946</v>
      </c>
      <c r="K2643" s="282" t="str">
        <f t="shared" si="447"/>
        <v/>
      </c>
      <c r="L2643" s="312">
        <f t="shared" si="448"/>
        <v>627.04</v>
      </c>
      <c r="M2643" s="312">
        <f t="shared" si="449"/>
        <v>950.06</v>
      </c>
      <c r="N2643" s="297" t="str">
        <f>_xlfn.IFNA(VLOOKUP($E:$E,'1'!$A:$E,3,0),"")</f>
        <v/>
      </c>
      <c r="O2643" s="297" t="str">
        <f>_xlfn.IFNA(VLOOKUP($E:$E,'2'!$A:$E,3,0),"")</f>
        <v/>
      </c>
      <c r="P2643" s="297" t="str">
        <f>_xlfn.IFNA(VLOOKUP($E:$E,'3'!$A:$D,3,0),"")</f>
        <v/>
      </c>
      <c r="Q2643" s="297" t="str">
        <f>_xlfn.IFNA(VLOOKUP($E:$E,'4'!$A:$F,3,0),"")</f>
        <v/>
      </c>
      <c r="R2643" s="297" t="str">
        <f>_xlfn.IFNA(VLOOKUP($E:$E,'5'!$A:$F,3,0),"")</f>
        <v/>
      </c>
      <c r="S2643" s="297" t="str">
        <f>_xlfn.IFNA(VLOOKUP($E:$E,'6'!$A:$F,3,0),"")</f>
        <v/>
      </c>
      <c r="T2643" s="313">
        <v>1</v>
      </c>
      <c r="U2643" s="313">
        <v>1</v>
      </c>
      <c r="V2643" s="313">
        <v>20</v>
      </c>
      <c r="W2643" s="314">
        <v>0.90500000000000003</v>
      </c>
      <c r="X2643" s="315">
        <v>1.92E-3</v>
      </c>
      <c r="Y2643" s="749">
        <v>890</v>
      </c>
      <c r="Z2643" s="282"/>
      <c r="AA2643" s="316" t="s">
        <v>10388</v>
      </c>
      <c r="AB2643" s="282" t="s">
        <v>9163</v>
      </c>
      <c r="AC2643" s="317" t="s">
        <v>2081</v>
      </c>
      <c r="AD2643" s="318" t="s">
        <v>476</v>
      </c>
      <c r="AE2643" s="319">
        <v>0</v>
      </c>
      <c r="AF2643" s="319" t="s">
        <v>11273</v>
      </c>
      <c r="AG2643" s="320">
        <v>11.91</v>
      </c>
      <c r="AH2643" s="321">
        <f t="shared" si="450"/>
        <v>0</v>
      </c>
      <c r="AI2643" s="287">
        <f>_xlfn.IFNA(VLOOKUP(AD:AD,грп!B:C,2,0),0)</f>
        <v>0</v>
      </c>
      <c r="AJ2643" s="607">
        <v>10</v>
      </c>
      <c r="AK2643" s="672">
        <f t="shared" si="443"/>
        <v>0</v>
      </c>
      <c r="AL2643" s="174"/>
    </row>
    <row r="2644" spans="1:38" s="4" customFormat="1" ht="12" customHeight="1" outlineLevel="1" x14ac:dyDescent="0.35">
      <c r="A2644" s="307" t="s">
        <v>10402</v>
      </c>
      <c r="B2644" s="308" t="s">
        <v>8029</v>
      </c>
      <c r="C2644" s="328"/>
      <c r="D2644" s="310" t="s">
        <v>11402</v>
      </c>
      <c r="E2644" s="322" t="s">
        <v>1486</v>
      </c>
      <c r="F2644" s="293"/>
      <c r="G2644" s="293"/>
      <c r="H2644" s="294"/>
      <c r="I2644" s="294" t="str">
        <f>IFERROR(_xlfn.IFNA(VLOOKUP($D:$D,history!$I:$Y,3,0),VLOOKUP(E:E,history!$H:$Y,4,0)),"--")</f>
        <v>--</v>
      </c>
      <c r="J2644" s="282" t="s">
        <v>5946</v>
      </c>
      <c r="K2644" s="282" t="str">
        <f t="shared" si="447"/>
        <v/>
      </c>
      <c r="L2644" s="312">
        <f t="shared" si="448"/>
        <v>683.37</v>
      </c>
      <c r="M2644" s="312">
        <f t="shared" si="449"/>
        <v>1035.4100000000001</v>
      </c>
      <c r="N2644" s="297" t="str">
        <f>_xlfn.IFNA(VLOOKUP($E:$E,'1'!$A:$E,3,0),"")</f>
        <v/>
      </c>
      <c r="O2644" s="297" t="str">
        <f>_xlfn.IFNA(VLOOKUP($E:$E,'2'!$A:$E,3,0),"")</f>
        <v/>
      </c>
      <c r="P2644" s="297" t="str">
        <f>_xlfn.IFNA(VLOOKUP($E:$E,'3'!$A:$D,3,0),"")</f>
        <v/>
      </c>
      <c r="Q2644" s="297" t="str">
        <f>_xlfn.IFNA(VLOOKUP($E:$E,'4'!$A:$F,3,0),"")</f>
        <v/>
      </c>
      <c r="R2644" s="297" t="str">
        <f>_xlfn.IFNA(VLOOKUP($E:$E,'5'!$A:$F,3,0),"")</f>
        <v/>
      </c>
      <c r="S2644" s="297" t="str">
        <f>_xlfn.IFNA(VLOOKUP($E:$E,'6'!$A:$F,3,0),"")</f>
        <v/>
      </c>
      <c r="T2644" s="313">
        <v>1</v>
      </c>
      <c r="U2644" s="313">
        <v>1</v>
      </c>
      <c r="V2644" s="313">
        <v>20</v>
      </c>
      <c r="W2644" s="314">
        <v>1.1200000000000001</v>
      </c>
      <c r="X2644" s="315">
        <v>1.82E-3</v>
      </c>
      <c r="Y2644" s="749">
        <v>980</v>
      </c>
      <c r="Z2644" s="282"/>
      <c r="AA2644" s="316" t="s">
        <v>10388</v>
      </c>
      <c r="AB2644" s="282" t="s">
        <v>9163</v>
      </c>
      <c r="AC2644" s="317" t="s">
        <v>2081</v>
      </c>
      <c r="AD2644" s="318" t="s">
        <v>476</v>
      </c>
      <c r="AE2644" s="319">
        <v>0</v>
      </c>
      <c r="AF2644" s="319" t="s">
        <v>11273</v>
      </c>
      <c r="AG2644" s="320">
        <v>12.98</v>
      </c>
      <c r="AH2644" s="321">
        <f t="shared" si="450"/>
        <v>0</v>
      </c>
      <c r="AI2644" s="287">
        <f>_xlfn.IFNA(VLOOKUP(AD:AD,грп!B:C,2,0),0)</f>
        <v>0</v>
      </c>
      <c r="AJ2644" s="607">
        <v>10</v>
      </c>
      <c r="AK2644" s="672">
        <f t="shared" si="443"/>
        <v>0</v>
      </c>
      <c r="AL2644" s="174"/>
    </row>
    <row r="2645" spans="1:38" s="4" customFormat="1" ht="12" customHeight="1" outlineLevel="1" x14ac:dyDescent="0.35">
      <c r="A2645" s="307" t="s">
        <v>10402</v>
      </c>
      <c r="B2645" s="308" t="s">
        <v>8030</v>
      </c>
      <c r="C2645" s="328"/>
      <c r="D2645" s="310" t="s">
        <v>11403</v>
      </c>
      <c r="E2645" s="322" t="s">
        <v>1487</v>
      </c>
      <c r="F2645" s="293"/>
      <c r="G2645" s="293"/>
      <c r="H2645" s="294">
        <v>13</v>
      </c>
      <c r="I2645" s="294" t="str">
        <f>IFERROR(_xlfn.IFNA(VLOOKUP($D:$D,history!$I:$Y,3,0),VLOOKUP(E:E,history!$H:$Y,4,0)),"--")</f>
        <v>--</v>
      </c>
      <c r="J2645" s="282" t="s">
        <v>9868</v>
      </c>
      <c r="K2645" s="282" t="str">
        <f t="shared" si="447"/>
        <v/>
      </c>
      <c r="L2645" s="312">
        <f t="shared" si="448"/>
        <v>415.92</v>
      </c>
      <c r="M2645" s="312">
        <f t="shared" si="449"/>
        <v>630.17999999999995</v>
      </c>
      <c r="N2645" s="297" t="str">
        <f>_xlfn.IFNA(VLOOKUP($E:$E,'1'!$A:$E,3,0),"")</f>
        <v/>
      </c>
      <c r="O2645" s="297" t="str">
        <f>_xlfn.IFNA(VLOOKUP($E:$E,'2'!$A:$E,3,0),"")</f>
        <v/>
      </c>
      <c r="P2645" s="297" t="str">
        <f>_xlfn.IFNA(VLOOKUP($E:$E,'3'!$A:$D,3,0),"")</f>
        <v/>
      </c>
      <c r="Q2645" s="297" t="str">
        <f>_xlfn.IFNA(VLOOKUP($E:$E,'4'!$A:$F,3,0),"")</f>
        <v/>
      </c>
      <c r="R2645" s="297" t="str">
        <f>_xlfn.IFNA(VLOOKUP($E:$E,'5'!$A:$F,3,0),"")</f>
        <v/>
      </c>
      <c r="S2645" s="297" t="str">
        <f>_xlfn.IFNA(VLOOKUP($E:$E,'6'!$A:$F,3,0),"")</f>
        <v/>
      </c>
      <c r="T2645" s="313">
        <v>1</v>
      </c>
      <c r="U2645" s="313">
        <v>1</v>
      </c>
      <c r="V2645" s="313">
        <v>36</v>
      </c>
      <c r="W2645" s="314">
        <v>0.36099999999999999</v>
      </c>
      <c r="X2645" s="315">
        <v>7.0436510000000002E-4</v>
      </c>
      <c r="Y2645" s="749">
        <v>590</v>
      </c>
      <c r="Z2645" s="282"/>
      <c r="AA2645" s="316" t="s">
        <v>10388</v>
      </c>
      <c r="AB2645" s="282" t="s">
        <v>9163</v>
      </c>
      <c r="AC2645" s="317" t="s">
        <v>2081</v>
      </c>
      <c r="AD2645" s="318" t="s">
        <v>476</v>
      </c>
      <c r="AE2645" s="319">
        <v>0</v>
      </c>
      <c r="AF2645" s="319" t="s">
        <v>11273</v>
      </c>
      <c r="AG2645" s="320">
        <v>7.9</v>
      </c>
      <c r="AH2645" s="321">
        <f t="shared" si="450"/>
        <v>0</v>
      </c>
      <c r="AI2645" s="287">
        <f>_xlfn.IFNA(VLOOKUP(AD:AD,грп!B:C,2,0),0)</f>
        <v>0</v>
      </c>
      <c r="AJ2645" s="607">
        <v>9</v>
      </c>
      <c r="AK2645" s="672">
        <f t="shared" si="443"/>
        <v>0</v>
      </c>
      <c r="AL2645" s="174"/>
    </row>
    <row r="2646" spans="1:38" s="4" customFormat="1" ht="12" customHeight="1" outlineLevel="1" x14ac:dyDescent="0.35">
      <c r="A2646" s="307" t="s">
        <v>10402</v>
      </c>
      <c r="B2646" s="308" t="s">
        <v>8031</v>
      </c>
      <c r="C2646" s="328"/>
      <c r="D2646" s="310" t="s">
        <v>11404</v>
      </c>
      <c r="E2646" s="322" t="s">
        <v>1488</v>
      </c>
      <c r="F2646" s="293"/>
      <c r="G2646" s="293"/>
      <c r="H2646" s="294">
        <v>4</v>
      </c>
      <c r="I2646" s="294" t="str">
        <f>IFERROR(_xlfn.IFNA(VLOOKUP($D:$D,history!$I:$Y,3,0),VLOOKUP(E:E,history!$H:$Y,4,0)),"--")</f>
        <v>--</v>
      </c>
      <c r="J2646" s="282" t="s">
        <v>5946</v>
      </c>
      <c r="K2646" s="282" t="str">
        <f t="shared" si="447"/>
        <v/>
      </c>
      <c r="L2646" s="312">
        <f t="shared" si="448"/>
        <v>571.23</v>
      </c>
      <c r="M2646" s="312">
        <f t="shared" si="449"/>
        <v>865.5</v>
      </c>
      <c r="N2646" s="297" t="str">
        <f>_xlfn.IFNA(VLOOKUP($E:$E,'1'!$A:$E,3,0),"")</f>
        <v/>
      </c>
      <c r="O2646" s="297" t="str">
        <f>_xlfn.IFNA(VLOOKUP($E:$E,'2'!$A:$E,3,0),"")</f>
        <v/>
      </c>
      <c r="P2646" s="297" t="str">
        <f>_xlfn.IFNA(VLOOKUP($E:$E,'3'!$A:$D,3,0),"")</f>
        <v/>
      </c>
      <c r="Q2646" s="297" t="str">
        <f>_xlfn.IFNA(VLOOKUP($E:$E,'4'!$A:$F,3,0),"")</f>
        <v/>
      </c>
      <c r="R2646" s="297" t="str">
        <f>_xlfn.IFNA(VLOOKUP($E:$E,'5'!$A:$F,3,0),"")</f>
        <v/>
      </c>
      <c r="S2646" s="297" t="str">
        <f>_xlfn.IFNA(VLOOKUP($E:$E,'6'!$A:$F,3,0),"")</f>
        <v/>
      </c>
      <c r="T2646" s="313">
        <v>1</v>
      </c>
      <c r="U2646" s="313">
        <v>1</v>
      </c>
      <c r="V2646" s="313">
        <v>20</v>
      </c>
      <c r="W2646" s="314">
        <v>0.65</v>
      </c>
      <c r="X2646" s="315">
        <v>1.32E-3</v>
      </c>
      <c r="Y2646" s="749">
        <v>820</v>
      </c>
      <c r="Z2646" s="282"/>
      <c r="AA2646" s="316" t="s">
        <v>10388</v>
      </c>
      <c r="AB2646" s="282" t="s">
        <v>9163</v>
      </c>
      <c r="AC2646" s="317" t="s">
        <v>2081</v>
      </c>
      <c r="AD2646" s="318" t="s">
        <v>476</v>
      </c>
      <c r="AE2646" s="319">
        <v>0</v>
      </c>
      <c r="AF2646" s="319" t="s">
        <v>11273</v>
      </c>
      <c r="AG2646" s="320">
        <v>10.85</v>
      </c>
      <c r="AH2646" s="321">
        <f t="shared" si="450"/>
        <v>0</v>
      </c>
      <c r="AI2646" s="287">
        <f>_xlfn.IFNA(VLOOKUP(AD:AD,грп!B:C,2,0),0)</f>
        <v>0</v>
      </c>
      <c r="AJ2646" s="607">
        <v>0</v>
      </c>
      <c r="AK2646" s="672">
        <f t="shared" si="443"/>
        <v>0</v>
      </c>
      <c r="AL2646" s="174"/>
    </row>
    <row r="2647" spans="1:38" s="4" customFormat="1" ht="12" customHeight="1" outlineLevel="1" x14ac:dyDescent="0.35">
      <c r="A2647" s="307" t="s">
        <v>10402</v>
      </c>
      <c r="B2647" s="308" t="s">
        <v>8032</v>
      </c>
      <c r="C2647" s="328"/>
      <c r="D2647" s="310" t="s">
        <v>11405</v>
      </c>
      <c r="E2647" s="322" t="s">
        <v>1489</v>
      </c>
      <c r="F2647" s="293"/>
      <c r="G2647" s="293"/>
      <c r="H2647" s="294">
        <v>2</v>
      </c>
      <c r="I2647" s="294" t="str">
        <f>IFERROR(_xlfn.IFNA(VLOOKUP($D:$D,history!$I:$Y,3,0),VLOOKUP(E:E,history!$H:$Y,4,0)),"--")</f>
        <v>--</v>
      </c>
      <c r="J2647" s="282" t="s">
        <v>9870</v>
      </c>
      <c r="K2647" s="282" t="str">
        <f t="shared" si="447"/>
        <v/>
      </c>
      <c r="L2647" s="312">
        <f t="shared" si="448"/>
        <v>692.85</v>
      </c>
      <c r="M2647" s="312">
        <f t="shared" si="449"/>
        <v>1049.77</v>
      </c>
      <c r="N2647" s="297" t="str">
        <f>_xlfn.IFNA(VLOOKUP($E:$E,'1'!$A:$E,3,0),"")</f>
        <v/>
      </c>
      <c r="O2647" s="297" t="str">
        <f>_xlfn.IFNA(VLOOKUP($E:$E,'2'!$A:$E,3,0),"")</f>
        <v/>
      </c>
      <c r="P2647" s="297" t="str">
        <f>_xlfn.IFNA(VLOOKUP($E:$E,'3'!$A:$D,3,0),"")</f>
        <v/>
      </c>
      <c r="Q2647" s="297" t="str">
        <f>_xlfn.IFNA(VLOOKUP($E:$E,'4'!$A:$F,3,0),"")</f>
        <v/>
      </c>
      <c r="R2647" s="297" t="str">
        <f>_xlfn.IFNA(VLOOKUP($E:$E,'5'!$A:$F,3,0),"")</f>
        <v/>
      </c>
      <c r="S2647" s="297" t="str">
        <f>_xlfn.IFNA(VLOOKUP($E:$E,'6'!$A:$F,3,0),"")</f>
        <v/>
      </c>
      <c r="T2647" s="313">
        <v>1</v>
      </c>
      <c r="U2647" s="313">
        <v>1</v>
      </c>
      <c r="V2647" s="313">
        <v>20</v>
      </c>
      <c r="W2647" s="314">
        <v>0.94199999999999995</v>
      </c>
      <c r="X2647" s="315">
        <v>2.0899999999999998E-3</v>
      </c>
      <c r="Y2647" s="749">
        <v>990</v>
      </c>
      <c r="Z2647" s="282"/>
      <c r="AA2647" s="316" t="s">
        <v>10390</v>
      </c>
      <c r="AB2647" s="282" t="s">
        <v>9163</v>
      </c>
      <c r="AC2647" s="317" t="s">
        <v>2081</v>
      </c>
      <c r="AD2647" s="318" t="s">
        <v>476</v>
      </c>
      <c r="AE2647" s="319">
        <v>0</v>
      </c>
      <c r="AF2647" s="319" t="s">
        <v>11273</v>
      </c>
      <c r="AG2647" s="320">
        <v>13.16</v>
      </c>
      <c r="AH2647" s="321">
        <f t="shared" si="450"/>
        <v>0</v>
      </c>
      <c r="AI2647" s="287">
        <f>_xlfn.IFNA(VLOOKUP(AD:AD,грп!B:C,2,0),0)</f>
        <v>0</v>
      </c>
      <c r="AJ2647" s="607">
        <v>20</v>
      </c>
      <c r="AK2647" s="672">
        <f t="shared" si="443"/>
        <v>0</v>
      </c>
      <c r="AL2647" s="174"/>
    </row>
    <row r="2648" spans="1:38" s="4" customFormat="1" ht="12" customHeight="1" outlineLevel="1" x14ac:dyDescent="0.35">
      <c r="A2648" s="307" t="s">
        <v>10402</v>
      </c>
      <c r="B2648" s="308" t="s">
        <v>8033</v>
      </c>
      <c r="C2648" s="328"/>
      <c r="D2648" s="310" t="s">
        <v>11406</v>
      </c>
      <c r="E2648" s="322" t="s">
        <v>1490</v>
      </c>
      <c r="F2648" s="293"/>
      <c r="G2648" s="293"/>
      <c r="H2648" s="294">
        <v>8</v>
      </c>
      <c r="I2648" s="294" t="str">
        <f>IFERROR(_xlfn.IFNA(VLOOKUP($D:$D,history!$I:$Y,3,0),VLOOKUP(E:E,history!$H:$Y,4,0)),"--")</f>
        <v>--</v>
      </c>
      <c r="J2648" s="282" t="s">
        <v>5946</v>
      </c>
      <c r="K2648" s="282" t="str">
        <f t="shared" si="447"/>
        <v/>
      </c>
      <c r="L2648" s="312">
        <f t="shared" si="448"/>
        <v>775.51</v>
      </c>
      <c r="M2648" s="312">
        <f t="shared" si="449"/>
        <v>1175.01</v>
      </c>
      <c r="N2648" s="297" t="str">
        <f>_xlfn.IFNA(VLOOKUP($E:$E,'1'!$A:$E,3,0),"")</f>
        <v/>
      </c>
      <c r="O2648" s="297" t="str">
        <f>_xlfn.IFNA(VLOOKUP($E:$E,'2'!$A:$E,3,0),"")</f>
        <v/>
      </c>
      <c r="P2648" s="297" t="str">
        <f>_xlfn.IFNA(VLOOKUP($E:$E,'3'!$A:$D,3,0),"")</f>
        <v/>
      </c>
      <c r="Q2648" s="297" t="str">
        <f>_xlfn.IFNA(VLOOKUP($E:$E,'4'!$A:$F,3,0),"")</f>
        <v/>
      </c>
      <c r="R2648" s="297" t="str">
        <f>_xlfn.IFNA(VLOOKUP($E:$E,'5'!$A:$F,3,0),"")</f>
        <v/>
      </c>
      <c r="S2648" s="297" t="str">
        <f>_xlfn.IFNA(VLOOKUP($E:$E,'6'!$A:$F,3,0),"")</f>
        <v/>
      </c>
      <c r="T2648" s="313">
        <v>1</v>
      </c>
      <c r="U2648" s="313">
        <v>1</v>
      </c>
      <c r="V2648" s="313">
        <v>20</v>
      </c>
      <c r="W2648" s="314">
        <v>1.1499999999999999</v>
      </c>
      <c r="X2648" s="315">
        <v>1.82E-3</v>
      </c>
      <c r="Y2648" s="749">
        <v>1120</v>
      </c>
      <c r="Z2648" s="282"/>
      <c r="AA2648" s="316" t="s">
        <v>10388</v>
      </c>
      <c r="AB2648" s="282" t="s">
        <v>9163</v>
      </c>
      <c r="AC2648" s="317" t="s">
        <v>2081</v>
      </c>
      <c r="AD2648" s="318" t="s">
        <v>476</v>
      </c>
      <c r="AE2648" s="319">
        <v>0</v>
      </c>
      <c r="AF2648" s="319" t="s">
        <v>11273</v>
      </c>
      <c r="AG2648" s="320">
        <v>14.73</v>
      </c>
      <c r="AH2648" s="321">
        <f t="shared" si="450"/>
        <v>0</v>
      </c>
      <c r="AI2648" s="287">
        <f>_xlfn.IFNA(VLOOKUP(AD:AD,грп!B:C,2,0),0)</f>
        <v>0</v>
      </c>
      <c r="AJ2648" s="607">
        <v>0</v>
      </c>
      <c r="AK2648" s="672">
        <f t="shared" si="443"/>
        <v>0</v>
      </c>
      <c r="AL2648" s="174"/>
    </row>
    <row r="2649" spans="1:38" s="4" customFormat="1" ht="12" customHeight="1" outlineLevel="1" x14ac:dyDescent="0.35">
      <c r="A2649" s="307" t="s">
        <v>339</v>
      </c>
      <c r="B2649" s="308" t="s">
        <v>8034</v>
      </c>
      <c r="C2649" s="309"/>
      <c r="D2649" s="310" t="s">
        <v>10111</v>
      </c>
      <c r="E2649" s="322" t="s">
        <v>5204</v>
      </c>
      <c r="F2649" s="293"/>
      <c r="G2649" s="293"/>
      <c r="H2649" s="294">
        <v>23</v>
      </c>
      <c r="I2649" s="294" t="str">
        <f>IFERROR(_xlfn.IFNA(VLOOKUP($D:$D,history!$I:$Y,3,0),VLOOKUP(E:E,history!$H:$Y,4,0)),"--")</f>
        <v>--</v>
      </c>
      <c r="J2649" s="282" t="s">
        <v>9870</v>
      </c>
      <c r="K2649" s="282" t="str">
        <f t="shared" si="447"/>
        <v/>
      </c>
      <c r="L2649" s="331">
        <f t="shared" si="448"/>
        <v>502.91</v>
      </c>
      <c r="M2649" s="331">
        <v>761.99</v>
      </c>
      <c r="N2649" s="297" t="str">
        <f>_xlfn.IFNA(VLOOKUP($E:$E,'1'!$A:$E,3,0),"")</f>
        <v/>
      </c>
      <c r="O2649" s="297" t="str">
        <f>_xlfn.IFNA(VLOOKUP($E:$E,'2'!$A:$E,3,0),"")</f>
        <v/>
      </c>
      <c r="P2649" s="297" t="str">
        <f>_xlfn.IFNA(VLOOKUP($E:$E,'3'!$A:$D,3,0),"")</f>
        <v/>
      </c>
      <c r="Q2649" s="297" t="str">
        <f>_xlfn.IFNA(VLOOKUP($E:$E,'4'!$A:$F,3,0),"")</f>
        <v/>
      </c>
      <c r="R2649" s="297" t="str">
        <f>_xlfn.IFNA(VLOOKUP($E:$E,'5'!$A:$F,3,0),"")</f>
        <v/>
      </c>
      <c r="S2649" s="297" t="str">
        <f>_xlfn.IFNA(VLOOKUP($E:$E,'6'!$A:$F,3,0),"")</f>
        <v/>
      </c>
      <c r="T2649" s="313">
        <v>1</v>
      </c>
      <c r="U2649" s="313">
        <v>1</v>
      </c>
      <c r="V2649" s="313">
        <v>15</v>
      </c>
      <c r="W2649" s="314">
        <v>1.36</v>
      </c>
      <c r="X2649" s="315">
        <v>3.4559999999999999E-3</v>
      </c>
      <c r="Y2649" s="749">
        <v>720</v>
      </c>
      <c r="Z2649" s="332" t="s">
        <v>5283</v>
      </c>
      <c r="AA2649" s="316" t="s">
        <v>393</v>
      </c>
      <c r="AB2649" s="282" t="s">
        <v>9163</v>
      </c>
      <c r="AC2649" s="317" t="s">
        <v>2081</v>
      </c>
      <c r="AD2649" s="318" t="s">
        <v>476</v>
      </c>
      <c r="AE2649" s="319">
        <v>0</v>
      </c>
      <c r="AF2649" s="319" t="s">
        <v>11273</v>
      </c>
      <c r="AG2649" s="320">
        <v>7.28</v>
      </c>
      <c r="AH2649" s="321">
        <f t="shared" si="450"/>
        <v>0</v>
      </c>
      <c r="AI2649" s="287">
        <f>_xlfn.IFNA(VLOOKUP(AD:AD,грп!B:C,2,0),0)</f>
        <v>0</v>
      </c>
      <c r="AJ2649" s="607">
        <v>6</v>
      </c>
      <c r="AK2649" s="672">
        <f t="shared" si="443"/>
        <v>0</v>
      </c>
      <c r="AL2649" s="174"/>
    </row>
    <row r="2650" spans="1:38" s="4" customFormat="1" ht="12" customHeight="1" outlineLevel="1" x14ac:dyDescent="0.35">
      <c r="A2650" s="307" t="s">
        <v>339</v>
      </c>
      <c r="B2650" s="308" t="s">
        <v>8035</v>
      </c>
      <c r="C2650" s="309"/>
      <c r="D2650" s="310" t="s">
        <v>10112</v>
      </c>
      <c r="E2650" s="322" t="s">
        <v>5205</v>
      </c>
      <c r="F2650" s="293"/>
      <c r="G2650" s="293"/>
      <c r="H2650" s="294">
        <v>21</v>
      </c>
      <c r="I2650" s="294" t="str">
        <f>IFERROR(_xlfn.IFNA(VLOOKUP($D:$D,history!$I:$Y,3,0),VLOOKUP(E:E,history!$H:$Y,4,0)),"--")</f>
        <v>V</v>
      </c>
      <c r="J2650" s="282" t="s">
        <v>9870</v>
      </c>
      <c r="K2650" s="282" t="str">
        <f t="shared" si="447"/>
        <v/>
      </c>
      <c r="L2650" s="331">
        <f t="shared" si="448"/>
        <v>186</v>
      </c>
      <c r="M2650" s="331">
        <v>281.82</v>
      </c>
      <c r="N2650" s="297" t="str">
        <f>_xlfn.IFNA(VLOOKUP($E:$E,'1'!$A:$E,3,0),"")</f>
        <v/>
      </c>
      <c r="O2650" s="297" t="str">
        <f>_xlfn.IFNA(VLOOKUP($E:$E,'2'!$A:$E,3,0),"")</f>
        <v/>
      </c>
      <c r="P2650" s="297" t="str">
        <f>_xlfn.IFNA(VLOOKUP($E:$E,'3'!$A:$D,3,0),"")</f>
        <v/>
      </c>
      <c r="Q2650" s="297" t="str">
        <f>_xlfn.IFNA(VLOOKUP($E:$E,'4'!$A:$F,3,0),"")</f>
        <v/>
      </c>
      <c r="R2650" s="297" t="str">
        <f>_xlfn.IFNA(VLOOKUP($E:$E,'5'!$A:$F,3,0),"")</f>
        <v/>
      </c>
      <c r="S2650" s="297" t="str">
        <f>_xlfn.IFNA(VLOOKUP($E:$E,'6'!$A:$F,3,0),"")</f>
        <v/>
      </c>
      <c r="T2650" s="313">
        <v>1</v>
      </c>
      <c r="U2650" s="313">
        <v>1</v>
      </c>
      <c r="V2650" s="313">
        <v>25</v>
      </c>
      <c r="W2650" s="314">
        <v>0.28599999999999998</v>
      </c>
      <c r="X2650" s="315">
        <v>1.008E-3</v>
      </c>
      <c r="Y2650" s="749">
        <v>270</v>
      </c>
      <c r="Z2650" s="332" t="s">
        <v>5283</v>
      </c>
      <c r="AA2650" s="316" t="s">
        <v>393</v>
      </c>
      <c r="AB2650" s="282" t="s">
        <v>9163</v>
      </c>
      <c r="AC2650" s="317" t="s">
        <v>2081</v>
      </c>
      <c r="AD2650" s="318" t="s">
        <v>476</v>
      </c>
      <c r="AE2650" s="319">
        <v>0</v>
      </c>
      <c r="AF2650" s="319" t="s">
        <v>11273</v>
      </c>
      <c r="AG2650" s="320">
        <v>2.69</v>
      </c>
      <c r="AH2650" s="321">
        <f t="shared" si="450"/>
        <v>0</v>
      </c>
      <c r="AI2650" s="287">
        <f>_xlfn.IFNA(VLOOKUP(AD:AD,грп!B:C,2,0),0)</f>
        <v>0</v>
      </c>
      <c r="AJ2650" s="607">
        <v>18</v>
      </c>
      <c r="AK2650" s="672">
        <f t="shared" si="443"/>
        <v>0</v>
      </c>
      <c r="AL2650" s="174"/>
    </row>
    <row r="2651" spans="1:38" s="4" customFormat="1" ht="12" customHeight="1" outlineLevel="1" x14ac:dyDescent="0.35">
      <c r="A2651" s="307" t="s">
        <v>339</v>
      </c>
      <c r="B2651" s="308" t="s">
        <v>8036</v>
      </c>
      <c r="C2651" s="309"/>
      <c r="D2651" s="310" t="s">
        <v>11407</v>
      </c>
      <c r="E2651" s="322" t="s">
        <v>5206</v>
      </c>
      <c r="F2651" s="293"/>
      <c r="G2651" s="293"/>
      <c r="H2651" s="294">
        <v>11</v>
      </c>
      <c r="I2651" s="294" t="str">
        <f>IFERROR(_xlfn.IFNA(VLOOKUP($D:$D,history!$I:$Y,3,0),VLOOKUP(E:E,history!$H:$Y,4,0)),"--")</f>
        <v>--</v>
      </c>
      <c r="J2651" s="282" t="s">
        <v>9870</v>
      </c>
      <c r="K2651" s="282" t="str">
        <f t="shared" si="447"/>
        <v/>
      </c>
      <c r="L2651" s="331">
        <f t="shared" si="448"/>
        <v>215.04</v>
      </c>
      <c r="M2651" s="331">
        <v>325.82</v>
      </c>
      <c r="N2651" s="297" t="str">
        <f>_xlfn.IFNA(VLOOKUP($E:$E,'1'!$A:$E,3,0),"")</f>
        <v/>
      </c>
      <c r="O2651" s="297" t="str">
        <f>_xlfn.IFNA(VLOOKUP($E:$E,'2'!$A:$E,3,0),"")</f>
        <v/>
      </c>
      <c r="P2651" s="297" t="str">
        <f>_xlfn.IFNA(VLOOKUP($E:$E,'3'!$A:$D,3,0),"")</f>
        <v/>
      </c>
      <c r="Q2651" s="297" t="str">
        <f>_xlfn.IFNA(VLOOKUP($E:$E,'4'!$A:$F,3,0),"")</f>
        <v/>
      </c>
      <c r="R2651" s="297" t="str">
        <f>_xlfn.IFNA(VLOOKUP($E:$E,'5'!$A:$F,3,0),"")</f>
        <v/>
      </c>
      <c r="S2651" s="297" t="str">
        <f>_xlfn.IFNA(VLOOKUP($E:$E,'6'!$A:$F,3,0),"")</f>
        <v/>
      </c>
      <c r="T2651" s="313">
        <v>1</v>
      </c>
      <c r="U2651" s="313">
        <v>1</v>
      </c>
      <c r="V2651" s="313">
        <v>45</v>
      </c>
      <c r="W2651" s="314">
        <v>0.36699999999999999</v>
      </c>
      <c r="X2651" s="315">
        <v>1.2600000000000001E-3</v>
      </c>
      <c r="Y2651" s="749">
        <v>310</v>
      </c>
      <c r="Z2651" s="332" t="s">
        <v>5283</v>
      </c>
      <c r="AA2651" s="316" t="s">
        <v>393</v>
      </c>
      <c r="AB2651" s="282" t="s">
        <v>9163</v>
      </c>
      <c r="AC2651" s="317" t="s">
        <v>2081</v>
      </c>
      <c r="AD2651" s="318" t="s">
        <v>476</v>
      </c>
      <c r="AE2651" s="319">
        <v>0</v>
      </c>
      <c r="AF2651" s="319" t="s">
        <v>11273</v>
      </c>
      <c r="AG2651" s="320">
        <v>3.11</v>
      </c>
      <c r="AH2651" s="321">
        <f t="shared" si="450"/>
        <v>0</v>
      </c>
      <c r="AI2651" s="287">
        <f>_xlfn.IFNA(VLOOKUP(AD:AD,грп!B:C,2,0),0)</f>
        <v>0</v>
      </c>
      <c r="AJ2651" s="607">
        <v>10</v>
      </c>
      <c r="AK2651" s="672">
        <f t="shared" si="443"/>
        <v>0</v>
      </c>
      <c r="AL2651" s="174"/>
    </row>
    <row r="2652" spans="1:38" s="4" customFormat="1" ht="12" customHeight="1" outlineLevel="1" x14ac:dyDescent="0.35">
      <c r="A2652" s="307" t="s">
        <v>339</v>
      </c>
      <c r="B2652" s="308" t="s">
        <v>8037</v>
      </c>
      <c r="C2652" s="309"/>
      <c r="D2652" s="310" t="s">
        <v>10113</v>
      </c>
      <c r="E2652" s="322" t="s">
        <v>5207</v>
      </c>
      <c r="F2652" s="293"/>
      <c r="G2652" s="293"/>
      <c r="H2652" s="294">
        <v>5</v>
      </c>
      <c r="I2652" s="294" t="str">
        <f>IFERROR(_xlfn.IFNA(VLOOKUP($D:$D,history!$I:$Y,3,0),VLOOKUP(E:E,history!$H:$Y,4,0)),"--")</f>
        <v>--</v>
      </c>
      <c r="J2652" s="282" t="s">
        <v>9870</v>
      </c>
      <c r="K2652" s="282" t="str">
        <f t="shared" si="447"/>
        <v/>
      </c>
      <c r="L2652" s="331">
        <f t="shared" si="448"/>
        <v>237.77</v>
      </c>
      <c r="M2652" s="331">
        <v>360.26</v>
      </c>
      <c r="N2652" s="297" t="str">
        <f>_xlfn.IFNA(VLOOKUP($E:$E,'1'!$A:$E,3,0),"")</f>
        <v/>
      </c>
      <c r="O2652" s="297" t="str">
        <f>_xlfn.IFNA(VLOOKUP($E:$E,'2'!$A:$E,3,0),"")</f>
        <v/>
      </c>
      <c r="P2652" s="297" t="str">
        <f>_xlfn.IFNA(VLOOKUP($E:$E,'3'!$A:$D,3,0),"")</f>
        <v/>
      </c>
      <c r="Q2652" s="297" t="str">
        <f>_xlfn.IFNA(VLOOKUP($E:$E,'4'!$A:$F,3,0),"")</f>
        <v/>
      </c>
      <c r="R2652" s="297" t="str">
        <f>_xlfn.IFNA(VLOOKUP($E:$E,'5'!$A:$F,3,0),"")</f>
        <v/>
      </c>
      <c r="S2652" s="297" t="str">
        <f>_xlfn.IFNA(VLOOKUP($E:$E,'6'!$A:$F,3,0),"")</f>
        <v/>
      </c>
      <c r="T2652" s="313">
        <v>1</v>
      </c>
      <c r="U2652" s="313">
        <v>1</v>
      </c>
      <c r="V2652" s="313">
        <v>30</v>
      </c>
      <c r="W2652" s="314">
        <v>0.47499999999999998</v>
      </c>
      <c r="X2652" s="315">
        <v>1.7600000000000001E-3</v>
      </c>
      <c r="Y2652" s="749">
        <v>340</v>
      </c>
      <c r="Z2652" s="332" t="s">
        <v>5283</v>
      </c>
      <c r="AA2652" s="316" t="s">
        <v>393</v>
      </c>
      <c r="AB2652" s="282" t="s">
        <v>9163</v>
      </c>
      <c r="AC2652" s="317" t="s">
        <v>2081</v>
      </c>
      <c r="AD2652" s="318" t="s">
        <v>476</v>
      </c>
      <c r="AE2652" s="319">
        <v>0</v>
      </c>
      <c r="AF2652" s="319" t="s">
        <v>11273</v>
      </c>
      <c r="AG2652" s="320">
        <v>3.44</v>
      </c>
      <c r="AH2652" s="321">
        <f t="shared" si="450"/>
        <v>0</v>
      </c>
      <c r="AI2652" s="287">
        <f>_xlfn.IFNA(VLOOKUP(AD:AD,грп!B:C,2,0),0)</f>
        <v>0</v>
      </c>
      <c r="AJ2652" s="607">
        <v>10</v>
      </c>
      <c r="AK2652" s="672">
        <f t="shared" si="443"/>
        <v>0</v>
      </c>
      <c r="AL2652" s="174"/>
    </row>
    <row r="2653" spans="1:38" s="4" customFormat="1" ht="12" customHeight="1" outlineLevel="1" x14ac:dyDescent="0.35">
      <c r="A2653" s="307" t="s">
        <v>339</v>
      </c>
      <c r="B2653" s="308" t="s">
        <v>8038</v>
      </c>
      <c r="C2653" s="309"/>
      <c r="D2653" s="310" t="s">
        <v>11408</v>
      </c>
      <c r="E2653" s="322" t="s">
        <v>5208</v>
      </c>
      <c r="F2653" s="293"/>
      <c r="G2653" s="293"/>
      <c r="H2653" s="294">
        <v>1</v>
      </c>
      <c r="I2653" s="294" t="str">
        <f>IFERROR(_xlfn.IFNA(VLOOKUP($D:$D,history!$I:$Y,3,0),VLOOKUP(E:E,history!$H:$Y,4,0)),"--")</f>
        <v>--</v>
      </c>
      <c r="J2653" s="282" t="s">
        <v>9870</v>
      </c>
      <c r="K2653" s="282" t="str">
        <f t="shared" si="447"/>
        <v/>
      </c>
      <c r="L2653" s="331">
        <f t="shared" si="448"/>
        <v>293.49</v>
      </c>
      <c r="M2653" s="331">
        <v>444.68</v>
      </c>
      <c r="N2653" s="297" t="str">
        <f>_xlfn.IFNA(VLOOKUP($E:$E,'1'!$A:$E,3,0),"")</f>
        <v/>
      </c>
      <c r="O2653" s="297" t="str">
        <f>_xlfn.IFNA(VLOOKUP($E:$E,'2'!$A:$E,3,0),"")</f>
        <v/>
      </c>
      <c r="P2653" s="297" t="str">
        <f>_xlfn.IFNA(VLOOKUP($E:$E,'3'!$A:$D,3,0),"")</f>
        <v/>
      </c>
      <c r="Q2653" s="297" t="str">
        <f>_xlfn.IFNA(VLOOKUP($E:$E,'4'!$A:$F,3,0),"")</f>
        <v/>
      </c>
      <c r="R2653" s="297" t="str">
        <f>_xlfn.IFNA(VLOOKUP($E:$E,'5'!$A:$F,3,0),"")</f>
        <v/>
      </c>
      <c r="S2653" s="297" t="str">
        <f>_xlfn.IFNA(VLOOKUP($E:$E,'6'!$A:$F,3,0),"")</f>
        <v/>
      </c>
      <c r="T2653" s="313">
        <v>1</v>
      </c>
      <c r="U2653" s="313">
        <v>1</v>
      </c>
      <c r="V2653" s="313">
        <v>25</v>
      </c>
      <c r="W2653" s="314">
        <v>0.67200000000000004</v>
      </c>
      <c r="X2653" s="315">
        <v>2.0799999999999998E-3</v>
      </c>
      <c r="Y2653" s="749">
        <v>420</v>
      </c>
      <c r="Z2653" s="332" t="s">
        <v>5283</v>
      </c>
      <c r="AA2653" s="316" t="s">
        <v>393</v>
      </c>
      <c r="AB2653" s="282" t="s">
        <v>9163</v>
      </c>
      <c r="AC2653" s="317" t="s">
        <v>2081</v>
      </c>
      <c r="AD2653" s="318" t="s">
        <v>476</v>
      </c>
      <c r="AE2653" s="319">
        <v>0</v>
      </c>
      <c r="AF2653" s="319" t="s">
        <v>11273</v>
      </c>
      <c r="AG2653" s="320">
        <v>4.24</v>
      </c>
      <c r="AH2653" s="321">
        <f t="shared" si="450"/>
        <v>0</v>
      </c>
      <c r="AI2653" s="287">
        <f>_xlfn.IFNA(VLOOKUP(AD:AD,грп!B:C,2,0),0)</f>
        <v>0</v>
      </c>
      <c r="AJ2653" s="607">
        <v>0</v>
      </c>
      <c r="AK2653" s="672">
        <f t="shared" si="443"/>
        <v>0</v>
      </c>
      <c r="AL2653" s="174"/>
    </row>
    <row r="2654" spans="1:38" s="4" customFormat="1" ht="12" customHeight="1" outlineLevel="1" x14ac:dyDescent="0.35">
      <c r="A2654" s="307" t="s">
        <v>339</v>
      </c>
      <c r="B2654" s="308" t="s">
        <v>8039</v>
      </c>
      <c r="C2654" s="309"/>
      <c r="D2654" s="310" t="s">
        <v>11409</v>
      </c>
      <c r="E2654" s="322" t="s">
        <v>5209</v>
      </c>
      <c r="F2654" s="293"/>
      <c r="G2654" s="293"/>
      <c r="H2654" s="294">
        <v>12</v>
      </c>
      <c r="I2654" s="294" t="str">
        <f>IFERROR(_xlfn.IFNA(VLOOKUP($D:$D,history!$I:$Y,3,0),VLOOKUP(E:E,history!$H:$Y,4,0)),"--")</f>
        <v>--</v>
      </c>
      <c r="J2654" s="282" t="s">
        <v>9870</v>
      </c>
      <c r="K2654" s="282" t="str">
        <f t="shared" si="447"/>
        <v/>
      </c>
      <c r="L2654" s="331">
        <f t="shared" si="448"/>
        <v>425.71</v>
      </c>
      <c r="M2654" s="331">
        <v>645.02</v>
      </c>
      <c r="N2654" s="297" t="str">
        <f>_xlfn.IFNA(VLOOKUP($E:$E,'1'!$A:$E,3,0),"")</f>
        <v/>
      </c>
      <c r="O2654" s="297" t="str">
        <f>_xlfn.IFNA(VLOOKUP($E:$E,'2'!$A:$E,3,0),"")</f>
        <v/>
      </c>
      <c r="P2654" s="297" t="str">
        <f>_xlfn.IFNA(VLOOKUP($E:$E,'3'!$A:$D,3,0),"")</f>
        <v/>
      </c>
      <c r="Q2654" s="297" t="str">
        <f>_xlfn.IFNA(VLOOKUP($E:$E,'4'!$A:$F,3,0),"")</f>
        <v/>
      </c>
      <c r="R2654" s="297" t="str">
        <f>_xlfn.IFNA(VLOOKUP($E:$E,'5'!$A:$F,3,0),"")</f>
        <v/>
      </c>
      <c r="S2654" s="297" t="str">
        <f>_xlfn.IFNA(VLOOKUP($E:$E,'6'!$A:$F,3,0),"")</f>
        <v/>
      </c>
      <c r="T2654" s="313">
        <v>1</v>
      </c>
      <c r="U2654" s="313">
        <v>1</v>
      </c>
      <c r="V2654" s="313">
        <v>15</v>
      </c>
      <c r="W2654" s="314">
        <v>0.98299999999999998</v>
      </c>
      <c r="X2654" s="315">
        <v>3.1080000000000001E-3</v>
      </c>
      <c r="Y2654" s="749">
        <v>610</v>
      </c>
      <c r="Z2654" s="332" t="s">
        <v>5283</v>
      </c>
      <c r="AA2654" s="316" t="s">
        <v>393</v>
      </c>
      <c r="AB2654" s="282" t="s">
        <v>9163</v>
      </c>
      <c r="AC2654" s="317" t="s">
        <v>2081</v>
      </c>
      <c r="AD2654" s="318" t="s">
        <v>476</v>
      </c>
      <c r="AE2654" s="319">
        <v>0</v>
      </c>
      <c r="AF2654" s="319" t="s">
        <v>11273</v>
      </c>
      <c r="AG2654" s="320">
        <v>6.15</v>
      </c>
      <c r="AH2654" s="321">
        <f t="shared" si="450"/>
        <v>0</v>
      </c>
      <c r="AI2654" s="287">
        <f>_xlfn.IFNA(VLOOKUP(AD:AD,грп!B:C,2,0),0)</f>
        <v>0</v>
      </c>
      <c r="AJ2654" s="607">
        <v>9</v>
      </c>
      <c r="AK2654" s="672">
        <f t="shared" si="443"/>
        <v>0</v>
      </c>
      <c r="AL2654" s="174"/>
    </row>
    <row r="2655" spans="1:38" s="4" customFormat="1" ht="12" customHeight="1" outlineLevel="1" x14ac:dyDescent="0.35">
      <c r="A2655" s="307" t="s">
        <v>339</v>
      </c>
      <c r="B2655" s="308" t="s">
        <v>8040</v>
      </c>
      <c r="C2655" s="309"/>
      <c r="D2655" s="310" t="s">
        <v>10114</v>
      </c>
      <c r="E2655" s="322" t="s">
        <v>5210</v>
      </c>
      <c r="F2655" s="293"/>
      <c r="G2655" s="293"/>
      <c r="H2655" s="294">
        <v>1</v>
      </c>
      <c r="I2655" s="294" t="str">
        <f>IFERROR(_xlfn.IFNA(VLOOKUP($D:$D,history!$I:$Y,3,0),VLOOKUP(E:E,history!$H:$Y,4,0)),"--")</f>
        <v>--</v>
      </c>
      <c r="J2655" s="282" t="s">
        <v>9870</v>
      </c>
      <c r="K2655" s="282" t="str">
        <f t="shared" si="447"/>
        <v/>
      </c>
      <c r="L2655" s="331">
        <f t="shared" si="448"/>
        <v>368.12</v>
      </c>
      <c r="M2655" s="331">
        <v>557.76</v>
      </c>
      <c r="N2655" s="297" t="str">
        <f>_xlfn.IFNA(VLOOKUP($E:$E,'1'!$A:$E,3,0),"")</f>
        <v/>
      </c>
      <c r="O2655" s="297" t="str">
        <f>_xlfn.IFNA(VLOOKUP($E:$E,'2'!$A:$E,3,0),"")</f>
        <v/>
      </c>
      <c r="P2655" s="297" t="str">
        <f>_xlfn.IFNA(VLOOKUP($E:$E,'3'!$A:$D,3,0),"")</f>
        <v/>
      </c>
      <c r="Q2655" s="297" t="str">
        <f>_xlfn.IFNA(VLOOKUP($E:$E,'4'!$A:$F,3,0),"")</f>
        <v/>
      </c>
      <c r="R2655" s="297" t="str">
        <f>_xlfn.IFNA(VLOOKUP($E:$E,'5'!$A:$F,3,0),"")</f>
        <v/>
      </c>
      <c r="S2655" s="297" t="str">
        <f>_xlfn.IFNA(VLOOKUP($E:$E,'6'!$A:$F,3,0),"")</f>
        <v/>
      </c>
      <c r="T2655" s="313">
        <v>1</v>
      </c>
      <c r="U2655" s="313">
        <v>1</v>
      </c>
      <c r="V2655" s="313">
        <v>15</v>
      </c>
      <c r="W2655" s="314">
        <v>1.214</v>
      </c>
      <c r="X2655" s="315">
        <v>3.8249999999999998E-3</v>
      </c>
      <c r="Y2655" s="749">
        <v>530</v>
      </c>
      <c r="Z2655" s="332" t="s">
        <v>5283</v>
      </c>
      <c r="AA2655" s="316" t="s">
        <v>393</v>
      </c>
      <c r="AB2655" s="282" t="s">
        <v>9163</v>
      </c>
      <c r="AC2655" s="317" t="s">
        <v>2081</v>
      </c>
      <c r="AD2655" s="318" t="s">
        <v>476</v>
      </c>
      <c r="AE2655" s="319">
        <v>0</v>
      </c>
      <c r="AF2655" s="319" t="s">
        <v>11273</v>
      </c>
      <c r="AG2655" s="320">
        <v>5.32</v>
      </c>
      <c r="AH2655" s="321">
        <f t="shared" si="450"/>
        <v>0</v>
      </c>
      <c r="AI2655" s="287">
        <f>_xlfn.IFNA(VLOOKUP(AD:AD,грп!B:C,2,0),0)</f>
        <v>0</v>
      </c>
      <c r="AJ2655" s="607">
        <v>0</v>
      </c>
      <c r="AK2655" s="672">
        <f t="shared" si="443"/>
        <v>0</v>
      </c>
      <c r="AL2655" s="174"/>
    </row>
    <row r="2656" spans="1:38" s="4" customFormat="1" ht="12" customHeight="1" outlineLevel="1" x14ac:dyDescent="0.35">
      <c r="A2656" s="307" t="s">
        <v>339</v>
      </c>
      <c r="B2656" s="308" t="s">
        <v>8041</v>
      </c>
      <c r="C2656" s="309"/>
      <c r="D2656" s="310" t="s">
        <v>11410</v>
      </c>
      <c r="E2656" s="322" t="s">
        <v>5211</v>
      </c>
      <c r="F2656" s="293"/>
      <c r="G2656" s="293"/>
      <c r="H2656" s="294">
        <v>6</v>
      </c>
      <c r="I2656" s="294" t="str">
        <f>IFERROR(_xlfn.IFNA(VLOOKUP($D:$D,history!$I:$Y,3,0),VLOOKUP(E:E,history!$H:$Y,4,0)),"--")</f>
        <v>--</v>
      </c>
      <c r="J2656" s="282" t="s">
        <v>9870</v>
      </c>
      <c r="K2656" s="282" t="str">
        <f t="shared" si="447"/>
        <v/>
      </c>
      <c r="L2656" s="331">
        <f t="shared" si="448"/>
        <v>124.12</v>
      </c>
      <c r="M2656" s="331">
        <v>188.06</v>
      </c>
      <c r="N2656" s="297" t="str">
        <f>_xlfn.IFNA(VLOOKUP($E:$E,'1'!$A:$E,3,0),"")</f>
        <v/>
      </c>
      <c r="O2656" s="297" t="str">
        <f>_xlfn.IFNA(VLOOKUP($E:$E,'2'!$A:$E,3,0),"")</f>
        <v/>
      </c>
      <c r="P2656" s="297" t="str">
        <f>_xlfn.IFNA(VLOOKUP($E:$E,'3'!$A:$D,3,0),"")</f>
        <v/>
      </c>
      <c r="Q2656" s="297" t="str">
        <f>_xlfn.IFNA(VLOOKUP($E:$E,'4'!$A:$F,3,0),"")</f>
        <v/>
      </c>
      <c r="R2656" s="297" t="str">
        <f>_xlfn.IFNA(VLOOKUP($E:$E,'5'!$A:$F,3,0),"")</f>
        <v/>
      </c>
      <c r="S2656" s="297" t="str">
        <f>_xlfn.IFNA(VLOOKUP($E:$E,'6'!$A:$F,3,0),"")</f>
        <v/>
      </c>
      <c r="T2656" s="313">
        <v>1</v>
      </c>
      <c r="U2656" s="313">
        <v>1</v>
      </c>
      <c r="V2656" s="313">
        <v>30</v>
      </c>
      <c r="W2656" s="314">
        <v>0.27</v>
      </c>
      <c r="X2656" s="315">
        <v>1.2110000000000001E-3</v>
      </c>
      <c r="Y2656" s="749">
        <v>180</v>
      </c>
      <c r="Z2656" s="332" t="s">
        <v>5283</v>
      </c>
      <c r="AA2656" s="316" t="s">
        <v>393</v>
      </c>
      <c r="AB2656" s="282" t="s">
        <v>9163</v>
      </c>
      <c r="AC2656" s="317" t="s">
        <v>2081</v>
      </c>
      <c r="AD2656" s="318" t="s">
        <v>476</v>
      </c>
      <c r="AE2656" s="319">
        <v>0</v>
      </c>
      <c r="AF2656" s="319" t="s">
        <v>11273</v>
      </c>
      <c r="AG2656" s="320">
        <v>1.8</v>
      </c>
      <c r="AH2656" s="321">
        <f t="shared" si="450"/>
        <v>0</v>
      </c>
      <c r="AI2656" s="287">
        <f>_xlfn.IFNA(VLOOKUP(AD:AD,грп!B:C,2,0),0)</f>
        <v>0</v>
      </c>
      <c r="AJ2656" s="607">
        <v>10</v>
      </c>
      <c r="AK2656" s="672">
        <f t="shared" si="443"/>
        <v>0</v>
      </c>
      <c r="AL2656" s="174"/>
    </row>
    <row r="2657" spans="1:38" s="4" customFormat="1" ht="12" customHeight="1" outlineLevel="1" x14ac:dyDescent="0.35">
      <c r="A2657" s="307" t="s">
        <v>339</v>
      </c>
      <c r="B2657" s="308" t="s">
        <v>8042</v>
      </c>
      <c r="C2657" s="309"/>
      <c r="D2657" s="310" t="s">
        <v>11411</v>
      </c>
      <c r="E2657" s="322" t="s">
        <v>5212</v>
      </c>
      <c r="F2657" s="293"/>
      <c r="G2657" s="293"/>
      <c r="H2657" s="294">
        <v>13</v>
      </c>
      <c r="I2657" s="294" t="str">
        <f>IFERROR(_xlfn.IFNA(VLOOKUP($D:$D,history!$I:$Y,3,0),VLOOKUP(E:E,history!$H:$Y,4,0)),"--")</f>
        <v>--</v>
      </c>
      <c r="J2657" s="282" t="s">
        <v>9870</v>
      </c>
      <c r="K2657" s="282" t="str">
        <f t="shared" si="447"/>
        <v/>
      </c>
      <c r="L2657" s="331">
        <f t="shared" si="448"/>
        <v>147.61000000000001</v>
      </c>
      <c r="M2657" s="331">
        <v>223.65</v>
      </c>
      <c r="N2657" s="297" t="str">
        <f>_xlfn.IFNA(VLOOKUP($E:$E,'1'!$A:$E,3,0),"")</f>
        <v/>
      </c>
      <c r="O2657" s="297" t="str">
        <f>_xlfn.IFNA(VLOOKUP($E:$E,'2'!$A:$E,3,0),"")</f>
        <v/>
      </c>
      <c r="P2657" s="297" t="str">
        <f>_xlfn.IFNA(VLOOKUP($E:$E,'3'!$A:$D,3,0),"")</f>
        <v/>
      </c>
      <c r="Q2657" s="297" t="str">
        <f>_xlfn.IFNA(VLOOKUP($E:$E,'4'!$A:$F,3,0),"")</f>
        <v/>
      </c>
      <c r="R2657" s="297" t="str">
        <f>_xlfn.IFNA(VLOOKUP($E:$E,'5'!$A:$F,3,0),"")</f>
        <v/>
      </c>
      <c r="S2657" s="297" t="str">
        <f>_xlfn.IFNA(VLOOKUP($E:$E,'6'!$A:$F,3,0),"")</f>
        <v/>
      </c>
      <c r="T2657" s="313">
        <v>1</v>
      </c>
      <c r="U2657" s="313">
        <v>1</v>
      </c>
      <c r="V2657" s="313">
        <v>45</v>
      </c>
      <c r="W2657" s="314">
        <v>0.36499999999999999</v>
      </c>
      <c r="X2657" s="315">
        <v>1.2600000000000001E-3</v>
      </c>
      <c r="Y2657" s="749">
        <v>210</v>
      </c>
      <c r="Z2657" s="332" t="s">
        <v>5283</v>
      </c>
      <c r="AA2657" s="316" t="s">
        <v>393</v>
      </c>
      <c r="AB2657" s="282" t="s">
        <v>9163</v>
      </c>
      <c r="AC2657" s="317" t="s">
        <v>2081</v>
      </c>
      <c r="AD2657" s="318" t="s">
        <v>476</v>
      </c>
      <c r="AE2657" s="319">
        <v>0</v>
      </c>
      <c r="AF2657" s="319" t="s">
        <v>11273</v>
      </c>
      <c r="AG2657" s="320">
        <v>2.14</v>
      </c>
      <c r="AH2657" s="321">
        <f t="shared" si="450"/>
        <v>0</v>
      </c>
      <c r="AI2657" s="287">
        <f>_xlfn.IFNA(VLOOKUP(AD:AD,грп!B:C,2,0),0)</f>
        <v>0</v>
      </c>
      <c r="AJ2657" s="607">
        <v>10</v>
      </c>
      <c r="AK2657" s="672">
        <f t="shared" si="443"/>
        <v>0</v>
      </c>
      <c r="AL2657" s="174"/>
    </row>
    <row r="2658" spans="1:38" s="4" customFormat="1" ht="12" customHeight="1" outlineLevel="1" x14ac:dyDescent="0.35">
      <c r="A2658" s="307" t="s">
        <v>339</v>
      </c>
      <c r="B2658" s="308" t="s">
        <v>8043</v>
      </c>
      <c r="C2658" s="309"/>
      <c r="D2658" s="310" t="s">
        <v>10115</v>
      </c>
      <c r="E2658" s="322" t="s">
        <v>5213</v>
      </c>
      <c r="F2658" s="293"/>
      <c r="G2658" s="293"/>
      <c r="H2658" s="294">
        <v>5</v>
      </c>
      <c r="I2658" s="294" t="str">
        <f>IFERROR(_xlfn.IFNA(VLOOKUP($D:$D,history!$I:$Y,3,0),VLOOKUP(E:E,history!$H:$Y,4,0)),"--")</f>
        <v>--</v>
      </c>
      <c r="J2658" s="282" t="s">
        <v>9870</v>
      </c>
      <c r="K2658" s="282" t="str">
        <f t="shared" si="447"/>
        <v/>
      </c>
      <c r="L2658" s="331">
        <f t="shared" si="448"/>
        <v>184.97</v>
      </c>
      <c r="M2658" s="331">
        <v>280.25</v>
      </c>
      <c r="N2658" s="297" t="str">
        <f>_xlfn.IFNA(VLOOKUP($E:$E,'1'!$A:$E,3,0),"")</f>
        <v/>
      </c>
      <c r="O2658" s="297" t="str">
        <f>_xlfn.IFNA(VLOOKUP($E:$E,'2'!$A:$E,3,0),"")</f>
        <v/>
      </c>
      <c r="P2658" s="297" t="str">
        <f>_xlfn.IFNA(VLOOKUP($E:$E,'3'!$A:$D,3,0),"")</f>
        <v/>
      </c>
      <c r="Q2658" s="297" t="str">
        <f>_xlfn.IFNA(VLOOKUP($E:$E,'4'!$A:$F,3,0),"")</f>
        <v/>
      </c>
      <c r="R2658" s="297" t="str">
        <f>_xlfn.IFNA(VLOOKUP($E:$E,'5'!$A:$F,3,0),"")</f>
        <v/>
      </c>
      <c r="S2658" s="297" t="str">
        <f>_xlfn.IFNA(VLOOKUP($E:$E,'6'!$A:$F,3,0),"")</f>
        <v/>
      </c>
      <c r="T2658" s="313">
        <v>1</v>
      </c>
      <c r="U2658" s="313">
        <v>1</v>
      </c>
      <c r="V2658" s="313">
        <v>20</v>
      </c>
      <c r="W2658" s="314">
        <v>0.436</v>
      </c>
      <c r="X2658" s="315">
        <v>2.0999999999999999E-3</v>
      </c>
      <c r="Y2658" s="749">
        <v>270</v>
      </c>
      <c r="Z2658" s="332" t="s">
        <v>5283</v>
      </c>
      <c r="AA2658" s="316" t="s">
        <v>393</v>
      </c>
      <c r="AB2658" s="282" t="s">
        <v>9163</v>
      </c>
      <c r="AC2658" s="317" t="s">
        <v>2081</v>
      </c>
      <c r="AD2658" s="318" t="s">
        <v>476</v>
      </c>
      <c r="AE2658" s="319">
        <v>0</v>
      </c>
      <c r="AF2658" s="319" t="s">
        <v>11273</v>
      </c>
      <c r="AG2658" s="320">
        <v>2.68</v>
      </c>
      <c r="AH2658" s="321">
        <f t="shared" si="450"/>
        <v>0</v>
      </c>
      <c r="AI2658" s="287">
        <f>_xlfn.IFNA(VLOOKUP(AD:AD,грп!B:C,2,0),0)</f>
        <v>0</v>
      </c>
      <c r="AJ2658" s="607">
        <v>20</v>
      </c>
      <c r="AK2658" s="672">
        <f t="shared" si="443"/>
        <v>0</v>
      </c>
      <c r="AL2658" s="174"/>
    </row>
    <row r="2659" spans="1:38" s="4" customFormat="1" ht="12" customHeight="1" outlineLevel="1" x14ac:dyDescent="0.35">
      <c r="A2659" s="307" t="s">
        <v>339</v>
      </c>
      <c r="B2659" s="308" t="s">
        <v>8044</v>
      </c>
      <c r="C2659" s="309"/>
      <c r="D2659" s="310" t="s">
        <v>10116</v>
      </c>
      <c r="E2659" s="322" t="s">
        <v>5214</v>
      </c>
      <c r="F2659" s="293"/>
      <c r="G2659" s="293"/>
      <c r="H2659" s="294">
        <v>7</v>
      </c>
      <c r="I2659" s="294" t="str">
        <f>IFERROR(_xlfn.IFNA(VLOOKUP($D:$D,history!$I:$Y,3,0),VLOOKUP(E:E,history!$H:$Y,4,0)),"--")</f>
        <v>--</v>
      </c>
      <c r="J2659" s="282" t="s">
        <v>9870</v>
      </c>
      <c r="K2659" s="282" t="str">
        <f t="shared" si="447"/>
        <v/>
      </c>
      <c r="L2659" s="331">
        <f t="shared" si="448"/>
        <v>241.51</v>
      </c>
      <c r="M2659" s="331">
        <v>365.93</v>
      </c>
      <c r="N2659" s="297" t="str">
        <f>_xlfn.IFNA(VLOOKUP($E:$E,'1'!$A:$E,3,0),"")</f>
        <v/>
      </c>
      <c r="O2659" s="297" t="str">
        <f>_xlfn.IFNA(VLOOKUP($E:$E,'2'!$A:$E,3,0),"")</f>
        <v/>
      </c>
      <c r="P2659" s="297" t="str">
        <f>_xlfn.IFNA(VLOOKUP($E:$E,'3'!$A:$D,3,0),"")</f>
        <v/>
      </c>
      <c r="Q2659" s="297" t="str">
        <f>_xlfn.IFNA(VLOOKUP($E:$E,'4'!$A:$F,3,0),"")</f>
        <v/>
      </c>
      <c r="R2659" s="297" t="str">
        <f>_xlfn.IFNA(VLOOKUP($E:$E,'5'!$A:$F,3,0),"")</f>
        <v/>
      </c>
      <c r="S2659" s="297" t="str">
        <f>_xlfn.IFNA(VLOOKUP($E:$E,'6'!$A:$F,3,0),"")</f>
        <v/>
      </c>
      <c r="T2659" s="313">
        <v>1</v>
      </c>
      <c r="U2659" s="313">
        <v>1</v>
      </c>
      <c r="V2659" s="313">
        <v>30</v>
      </c>
      <c r="W2659" s="314">
        <v>0.60399999999999998</v>
      </c>
      <c r="X2659" s="315">
        <v>2.0799999999999998E-3</v>
      </c>
      <c r="Y2659" s="749">
        <v>350</v>
      </c>
      <c r="Z2659" s="332" t="s">
        <v>5283</v>
      </c>
      <c r="AA2659" s="316" t="s">
        <v>393</v>
      </c>
      <c r="AB2659" s="282" t="s">
        <v>9163</v>
      </c>
      <c r="AC2659" s="317" t="s">
        <v>2081</v>
      </c>
      <c r="AD2659" s="318" t="s">
        <v>476</v>
      </c>
      <c r="AE2659" s="319">
        <v>0</v>
      </c>
      <c r="AF2659" s="319" t="s">
        <v>11273</v>
      </c>
      <c r="AG2659" s="320">
        <v>3.5</v>
      </c>
      <c r="AH2659" s="321">
        <f t="shared" si="450"/>
        <v>0</v>
      </c>
      <c r="AI2659" s="287">
        <f>_xlfn.IFNA(VLOOKUP(AD:AD,грп!B:C,2,0),0)</f>
        <v>0</v>
      </c>
      <c r="AJ2659" s="607">
        <v>15</v>
      </c>
      <c r="AK2659" s="672">
        <f t="shared" si="443"/>
        <v>0</v>
      </c>
      <c r="AL2659" s="174"/>
    </row>
    <row r="2660" spans="1:38" s="4" customFormat="1" ht="12" customHeight="1" outlineLevel="1" x14ac:dyDescent="0.35">
      <c r="A2660" s="307" t="s">
        <v>339</v>
      </c>
      <c r="B2660" s="308" t="s">
        <v>8045</v>
      </c>
      <c r="C2660" s="309"/>
      <c r="D2660" s="310" t="s">
        <v>10117</v>
      </c>
      <c r="E2660" s="322" t="s">
        <v>5215</v>
      </c>
      <c r="F2660" s="293"/>
      <c r="G2660" s="293"/>
      <c r="H2660" s="294">
        <v>8</v>
      </c>
      <c r="I2660" s="294" t="str">
        <f>IFERROR(_xlfn.IFNA(VLOOKUP($D:$D,history!$I:$Y,3,0),VLOOKUP(E:E,history!$H:$Y,4,0)),"--")</f>
        <v>--</v>
      </c>
      <c r="J2660" s="282" t="s">
        <v>9870</v>
      </c>
      <c r="K2660" s="282" t="str">
        <f t="shared" si="447"/>
        <v/>
      </c>
      <c r="L2660" s="331">
        <f t="shared" si="448"/>
        <v>301.18</v>
      </c>
      <c r="M2660" s="331">
        <v>456.33</v>
      </c>
      <c r="N2660" s="297" t="str">
        <f>_xlfn.IFNA(VLOOKUP($E:$E,'1'!$A:$E,3,0),"")</f>
        <v/>
      </c>
      <c r="O2660" s="297" t="str">
        <f>_xlfn.IFNA(VLOOKUP($E:$E,'2'!$A:$E,3,0),"")</f>
        <v/>
      </c>
      <c r="P2660" s="297" t="str">
        <f>_xlfn.IFNA(VLOOKUP($E:$E,'3'!$A:$D,3,0),"")</f>
        <v/>
      </c>
      <c r="Q2660" s="297" t="str">
        <f>_xlfn.IFNA(VLOOKUP($E:$E,'4'!$A:$F,3,0),"")</f>
        <v/>
      </c>
      <c r="R2660" s="297" t="str">
        <f>_xlfn.IFNA(VLOOKUP($E:$E,'5'!$A:$F,3,0),"")</f>
        <v/>
      </c>
      <c r="S2660" s="297" t="str">
        <f>_xlfn.IFNA(VLOOKUP($E:$E,'6'!$A:$F,3,0),"")</f>
        <v/>
      </c>
      <c r="T2660" s="313">
        <v>1</v>
      </c>
      <c r="U2660" s="313">
        <v>1</v>
      </c>
      <c r="V2660" s="313">
        <v>15</v>
      </c>
      <c r="W2660" s="314">
        <v>0.91400000000000003</v>
      </c>
      <c r="X2660" s="315">
        <v>3.2399999999999998E-3</v>
      </c>
      <c r="Y2660" s="749">
        <v>430</v>
      </c>
      <c r="Z2660" s="332" t="s">
        <v>5283</v>
      </c>
      <c r="AA2660" s="316" t="s">
        <v>393</v>
      </c>
      <c r="AB2660" s="282" t="s">
        <v>9163</v>
      </c>
      <c r="AC2660" s="317" t="s">
        <v>2081</v>
      </c>
      <c r="AD2660" s="318" t="s">
        <v>476</v>
      </c>
      <c r="AE2660" s="319">
        <v>0</v>
      </c>
      <c r="AF2660" s="319" t="s">
        <v>11273</v>
      </c>
      <c r="AG2660" s="320">
        <v>4.3600000000000003</v>
      </c>
      <c r="AH2660" s="321">
        <f t="shared" si="450"/>
        <v>0</v>
      </c>
      <c r="AI2660" s="287">
        <f>_xlfn.IFNA(VLOOKUP(AD:AD,грп!B:C,2,0),0)</f>
        <v>0</v>
      </c>
      <c r="AJ2660" s="607">
        <v>15</v>
      </c>
      <c r="AK2660" s="672">
        <f t="shared" si="443"/>
        <v>0</v>
      </c>
      <c r="AL2660" s="174"/>
    </row>
    <row r="2661" spans="1:38" s="4" customFormat="1" ht="12" customHeight="1" x14ac:dyDescent="0.35">
      <c r="A2661" s="288"/>
      <c r="B2661" s="289"/>
      <c r="C2661" s="290" t="s">
        <v>555</v>
      </c>
      <c r="D2661" s="291" t="s">
        <v>2202</v>
      </c>
      <c r="E2661" s="292"/>
      <c r="F2661" s="293"/>
      <c r="G2661" s="293"/>
      <c r="H2661" s="294"/>
      <c r="I2661" s="294"/>
      <c r="J2661" s="282" t="s">
        <v>393</v>
      </c>
      <c r="K2661" s="282" t="str">
        <f t="shared" si="447"/>
        <v/>
      </c>
      <c r="L2661" s="295"/>
      <c r="M2661" s="296"/>
      <c r="N2661" s="297"/>
      <c r="O2661" s="297"/>
      <c r="P2661" s="297"/>
      <c r="Q2661" s="297" t="str">
        <f>_xlfn.IFNA(VLOOKUP($E:$E,'4'!$A:$F,3,0),"")</f>
        <v/>
      </c>
      <c r="R2661" s="297" t="str">
        <f>_xlfn.IFNA(VLOOKUP($E:$E,'5'!$A:$F,3,0),"")</f>
        <v/>
      </c>
      <c r="S2661" s="297"/>
      <c r="T2661" s="298"/>
      <c r="U2661" s="299"/>
      <c r="V2661" s="299"/>
      <c r="W2661" s="300"/>
      <c r="X2661" s="301"/>
      <c r="Y2661" s="749"/>
      <c r="Z2661" s="282"/>
      <c r="AA2661" s="280"/>
      <c r="AB2661" s="280"/>
      <c r="AC2661" s="302"/>
      <c r="AD2661" s="303" t="s">
        <v>2202</v>
      </c>
      <c r="AE2661" s="280"/>
      <c r="AF2661" s="329"/>
      <c r="AG2661" s="305"/>
      <c r="AH2661" s="306"/>
      <c r="AI2661" s="287">
        <f>_xlfn.IFNA(VLOOKUP(AD:AD,грп!B:C,2,0),0)</f>
        <v>0</v>
      </c>
      <c r="AJ2661" s="607">
        <v>0</v>
      </c>
      <c r="AK2661" s="672" t="str">
        <f t="shared" si="443"/>
        <v xml:space="preserve"> </v>
      </c>
      <c r="AL2661" s="174"/>
    </row>
    <row r="2662" spans="1:38" s="4" customFormat="1" ht="12" customHeight="1" outlineLevel="1" x14ac:dyDescent="0.35">
      <c r="A2662" s="307" t="s">
        <v>10402</v>
      </c>
      <c r="B2662" s="308" t="s">
        <v>8046</v>
      </c>
      <c r="C2662" s="323"/>
      <c r="D2662" s="310" t="s">
        <v>2074</v>
      </c>
      <c r="E2662" s="324" t="s">
        <v>2075</v>
      </c>
      <c r="F2662" s="293"/>
      <c r="G2662" s="293"/>
      <c r="H2662" s="294"/>
      <c r="I2662" s="294" t="str">
        <f>IFERROR(_xlfn.IFNA(VLOOKUP($D:$D,history!$I:$Y,3,0),VLOOKUP(E:E,history!$H:$Y,4,0)),"--")</f>
        <v>--</v>
      </c>
      <c r="J2662" s="282" t="s">
        <v>5946</v>
      </c>
      <c r="K2662" s="282" t="str">
        <f t="shared" si="447"/>
        <v/>
      </c>
      <c r="L2662" s="312">
        <f>IF($A$3="ИМ",ROUND($Y2662*(1-($L$6-$F$4))*(1-$F$3)*(1+$AG$2),2),ROUND($M2662*(1-($L$6-$F$4))*(1-$F$3)*(1+$AG$2),2))</f>
        <v>1469.41</v>
      </c>
      <c r="M2662" s="312">
        <f>ROUND(IF($A$3="РЕГИОНЫ",AG2662*$AG$3*$AG$1,IF(AI2662=0,AG2662*$AG$3*$AG$1,AG2662*$AG$3*(1-5%)*$AG$1)),2)</f>
        <v>2226.38</v>
      </c>
      <c r="N2662" s="297" t="str">
        <f>_xlfn.IFNA(VLOOKUP($E:$E,'1'!$A:$E,3,0),"")</f>
        <v/>
      </c>
      <c r="O2662" s="297" t="str">
        <f>_xlfn.IFNA(VLOOKUP($E:$E,'2'!$A:$E,3,0),"")</f>
        <v/>
      </c>
      <c r="P2662" s="297" t="str">
        <f>_xlfn.IFNA(VLOOKUP($E:$E,'3'!$A:$D,3,0),"")</f>
        <v/>
      </c>
      <c r="Q2662" s="297" t="str">
        <f>_xlfn.IFNA(VLOOKUP($E:$E,'4'!$A:$F,3,0),"")</f>
        <v/>
      </c>
      <c r="R2662" s="297" t="str">
        <f>_xlfn.IFNA(VLOOKUP($E:$E,'5'!$A:$F,3,0),"")</f>
        <v/>
      </c>
      <c r="S2662" s="297" t="str">
        <f>_xlfn.IFNA(VLOOKUP($E:$E,'6'!$A:$F,3,0),"")</f>
        <v/>
      </c>
      <c r="T2662" s="313">
        <v>1</v>
      </c>
      <c r="U2662" s="313">
        <v>1</v>
      </c>
      <c r="V2662" s="313">
        <v>6</v>
      </c>
      <c r="W2662" s="314">
        <v>2.6829999999999998</v>
      </c>
      <c r="X2662" s="315">
        <v>3.3166667E-3</v>
      </c>
      <c r="Y2662" s="749">
        <v>2120</v>
      </c>
      <c r="Z2662" s="282"/>
      <c r="AA2662" s="316" t="s">
        <v>10388</v>
      </c>
      <c r="AB2662" s="282" t="s">
        <v>9163</v>
      </c>
      <c r="AC2662" s="317" t="s">
        <v>2081</v>
      </c>
      <c r="AD2662" s="318" t="s">
        <v>2202</v>
      </c>
      <c r="AE2662" s="319">
        <v>0</v>
      </c>
      <c r="AF2662" s="319" t="s">
        <v>11273</v>
      </c>
      <c r="AG2662" s="320">
        <v>27.91</v>
      </c>
      <c r="AH2662" s="321">
        <f>IF($A$3="РЕГИОНЫ",ROUND($AG2662*(1-($L$6-$F$4))*(1-$F$3)*(1+$AG$2)*$AG$1,2),0)</f>
        <v>0</v>
      </c>
      <c r="AI2662" s="287">
        <f>_xlfn.IFNA(VLOOKUP(AD:AD,грп!B:C,2,0),0)</f>
        <v>0</v>
      </c>
      <c r="AJ2662" s="607">
        <v>0</v>
      </c>
      <c r="AK2662" s="672">
        <f t="shared" si="443"/>
        <v>0</v>
      </c>
      <c r="AL2662" s="174"/>
    </row>
    <row r="2663" spans="1:38" s="4" customFormat="1" ht="12" customHeight="1" x14ac:dyDescent="0.35">
      <c r="A2663" s="288"/>
      <c r="B2663" s="289"/>
      <c r="C2663" s="290" t="s">
        <v>555</v>
      </c>
      <c r="D2663" s="291" t="s">
        <v>479</v>
      </c>
      <c r="E2663" s="292"/>
      <c r="F2663" s="293"/>
      <c r="G2663" s="293"/>
      <c r="H2663" s="294"/>
      <c r="I2663" s="294"/>
      <c r="J2663" s="282" t="s">
        <v>393</v>
      </c>
      <c r="K2663" s="282" t="str">
        <f t="shared" si="447"/>
        <v/>
      </c>
      <c r="L2663" s="295"/>
      <c r="M2663" s="296"/>
      <c r="N2663" s="297"/>
      <c r="O2663" s="297"/>
      <c r="P2663" s="297"/>
      <c r="Q2663" s="297" t="str">
        <f>_xlfn.IFNA(VLOOKUP($E:$E,'4'!$A:$F,3,0),"")</f>
        <v/>
      </c>
      <c r="R2663" s="297" t="str">
        <f>_xlfn.IFNA(VLOOKUP($E:$E,'5'!$A:$F,3,0),"")</f>
        <v/>
      </c>
      <c r="S2663" s="297"/>
      <c r="T2663" s="298"/>
      <c r="U2663" s="299"/>
      <c r="V2663" s="299"/>
      <c r="W2663" s="300"/>
      <c r="X2663" s="301"/>
      <c r="Y2663" s="749"/>
      <c r="Z2663" s="282"/>
      <c r="AA2663" s="280"/>
      <c r="AB2663" s="280"/>
      <c r="AC2663" s="302"/>
      <c r="AD2663" s="303" t="s">
        <v>479</v>
      </c>
      <c r="AE2663" s="280"/>
      <c r="AF2663" s="329"/>
      <c r="AG2663" s="305"/>
      <c r="AH2663" s="306"/>
      <c r="AI2663" s="287">
        <f>_xlfn.IFNA(VLOOKUP(AD:AD,грп!B:C,2,0),0)</f>
        <v>0</v>
      </c>
      <c r="AJ2663" s="607">
        <v>0</v>
      </c>
      <c r="AK2663" s="672" t="str">
        <f t="shared" si="443"/>
        <v xml:space="preserve"> </v>
      </c>
      <c r="AL2663" s="174"/>
    </row>
    <row r="2664" spans="1:38" s="4" customFormat="1" ht="12" customHeight="1" outlineLevel="1" x14ac:dyDescent="0.35">
      <c r="A2664" s="307" t="s">
        <v>1897</v>
      </c>
      <c r="B2664" s="308" t="s">
        <v>8072</v>
      </c>
      <c r="C2664" s="309"/>
      <c r="D2664" s="310" t="s">
        <v>9874</v>
      </c>
      <c r="E2664" s="292" t="s">
        <v>4720</v>
      </c>
      <c r="F2664" s="293"/>
      <c r="G2664" s="293"/>
      <c r="H2664" s="294">
        <v>6</v>
      </c>
      <c r="I2664" s="294" t="str">
        <f>IFERROR(_xlfn.IFNA(VLOOKUP($D:$D,history!$I:$Y,3,0),VLOOKUP(E:E,history!$H:$Y,4,0)),"--")</f>
        <v>--</v>
      </c>
      <c r="J2664" s="282" t="s">
        <v>9870</v>
      </c>
      <c r="K2664" s="282" t="str">
        <f t="shared" si="447"/>
        <v/>
      </c>
      <c r="L2664" s="312">
        <f t="shared" ref="L2664:L2693" si="451">IF($A$3="ИМ",ROUND($Y2664*(1-($L$6-$F$4))*(1-$F$3)*(1+$AG$2),2),ROUND($M2664*(1-($L$6-$F$4))*(1-$F$3)*(1+$AG$2),2))</f>
        <v>1476.26</v>
      </c>
      <c r="M2664" s="312">
        <f t="shared" ref="M2664:M2693" si="452">ROUND(IF($A$3="РЕГИОНЫ",AG2664*$AG$3*$AG$1,IF(AI2664=0,AG2664*$AG$3*$AG$1,AG2664*$AG$3*(1-5%)*$AG$1)),2)</f>
        <v>2236.75</v>
      </c>
      <c r="N2664" s="297" t="str">
        <f>_xlfn.IFNA(VLOOKUP($E:$E,'1'!$A:$E,3,0),"")</f>
        <v/>
      </c>
      <c r="O2664" s="297" t="str">
        <f>_xlfn.IFNA(VLOOKUP($E:$E,'2'!$A:$E,3,0),"")</f>
        <v/>
      </c>
      <c r="P2664" s="297" t="str">
        <f>_xlfn.IFNA(VLOOKUP($E:$E,'3'!$A:$D,3,0),"")</f>
        <v/>
      </c>
      <c r="Q2664" s="297" t="str">
        <f>_xlfn.IFNA(VLOOKUP($E:$E,'4'!$A:$F,3,0),"")</f>
        <v/>
      </c>
      <c r="R2664" s="297" t="str">
        <f>_xlfn.IFNA(VLOOKUP($E:$E,'5'!$A:$F,3,0),"")</f>
        <v/>
      </c>
      <c r="S2664" s="297" t="str">
        <f>_xlfn.IFNA(VLOOKUP($E:$E,'6'!$A:$F,3,0),"")</f>
        <v/>
      </c>
      <c r="T2664" s="313">
        <v>1</v>
      </c>
      <c r="U2664" s="313">
        <v>12</v>
      </c>
      <c r="V2664" s="313">
        <v>24</v>
      </c>
      <c r="W2664" s="314">
        <v>0.78800000000000003</v>
      </c>
      <c r="X2664" s="315">
        <v>1.8489583E-3</v>
      </c>
      <c r="Y2664" s="749">
        <v>2010</v>
      </c>
      <c r="Z2664" s="282"/>
      <c r="AA2664" s="316" t="s">
        <v>10390</v>
      </c>
      <c r="AB2664" s="282" t="s">
        <v>9163</v>
      </c>
      <c r="AC2664" s="317" t="s">
        <v>2081</v>
      </c>
      <c r="AD2664" s="318" t="s">
        <v>479</v>
      </c>
      <c r="AE2664" s="319">
        <v>0</v>
      </c>
      <c r="AF2664" s="319" t="s">
        <v>11273</v>
      </c>
      <c r="AG2664" s="320">
        <v>28.04</v>
      </c>
      <c r="AH2664" s="321">
        <f t="shared" ref="AH2664:AH2693" si="453">IF($A$3="РЕГИОНЫ",ROUND($AG2664*(1-($L$6-$F$4))*(1-$F$3)*(1+$AG$2)*$AG$1,2),0)</f>
        <v>0</v>
      </c>
      <c r="AI2664" s="287">
        <f>_xlfn.IFNA(VLOOKUP(AD:AD,грп!B:C,2,0),0)</f>
        <v>0</v>
      </c>
      <c r="AJ2664" s="607">
        <v>12</v>
      </c>
      <c r="AK2664" s="672">
        <f t="shared" si="443"/>
        <v>0</v>
      </c>
      <c r="AL2664" s="174"/>
    </row>
    <row r="2665" spans="1:38" s="4" customFormat="1" ht="12" customHeight="1" outlineLevel="1" x14ac:dyDescent="0.35">
      <c r="A2665" s="307" t="s">
        <v>1897</v>
      </c>
      <c r="B2665" s="308" t="s">
        <v>8073</v>
      </c>
      <c r="C2665" s="309"/>
      <c r="D2665" s="310" t="s">
        <v>9875</v>
      </c>
      <c r="E2665" s="292" t="s">
        <v>4721</v>
      </c>
      <c r="F2665" s="293"/>
      <c r="G2665" s="293"/>
      <c r="H2665" s="294">
        <v>2</v>
      </c>
      <c r="I2665" s="294" t="str">
        <f>IFERROR(_xlfn.IFNA(VLOOKUP($D:$D,history!$I:$Y,3,0),VLOOKUP(E:E,history!$H:$Y,4,0)),"--")</f>
        <v>--</v>
      </c>
      <c r="J2665" s="282" t="s">
        <v>9870</v>
      </c>
      <c r="K2665" s="282" t="str">
        <f t="shared" si="447"/>
        <v/>
      </c>
      <c r="L2665" s="312">
        <f t="shared" si="451"/>
        <v>1923.77</v>
      </c>
      <c r="M2665" s="312">
        <f t="shared" si="452"/>
        <v>2914.8</v>
      </c>
      <c r="N2665" s="297" t="str">
        <f>_xlfn.IFNA(VLOOKUP($E:$E,'1'!$A:$E,3,0),"")</f>
        <v/>
      </c>
      <c r="O2665" s="297" t="str">
        <f>_xlfn.IFNA(VLOOKUP($E:$E,'2'!$A:$E,3,0),"")</f>
        <v/>
      </c>
      <c r="P2665" s="297" t="str">
        <f>_xlfn.IFNA(VLOOKUP($E:$E,'3'!$A:$D,3,0),"")</f>
        <v/>
      </c>
      <c r="Q2665" s="297" t="str">
        <f>_xlfn.IFNA(VLOOKUP($E:$E,'4'!$A:$F,3,0),"")</f>
        <v/>
      </c>
      <c r="R2665" s="297" t="str">
        <f>_xlfn.IFNA(VLOOKUP($E:$E,'5'!$A:$F,3,0),"")</f>
        <v/>
      </c>
      <c r="S2665" s="297" t="str">
        <f>_xlfn.IFNA(VLOOKUP($E:$E,'6'!$A:$F,3,0),"")</f>
        <v/>
      </c>
      <c r="T2665" s="313">
        <v>1</v>
      </c>
      <c r="U2665" s="313">
        <v>6</v>
      </c>
      <c r="V2665" s="313">
        <v>12</v>
      </c>
      <c r="W2665" s="314">
        <v>1.1579999999999999</v>
      </c>
      <c r="X2665" s="315">
        <v>3.1779661E-3</v>
      </c>
      <c r="Y2665" s="749">
        <v>2620</v>
      </c>
      <c r="Z2665" s="282"/>
      <c r="AA2665" s="316" t="s">
        <v>10390</v>
      </c>
      <c r="AB2665" s="282" t="s">
        <v>9163</v>
      </c>
      <c r="AC2665" s="317" t="s">
        <v>2081</v>
      </c>
      <c r="AD2665" s="318" t="s">
        <v>479</v>
      </c>
      <c r="AE2665" s="319">
        <v>0</v>
      </c>
      <c r="AF2665" s="319" t="s">
        <v>11273</v>
      </c>
      <c r="AG2665" s="320">
        <v>36.54</v>
      </c>
      <c r="AH2665" s="321">
        <f t="shared" si="453"/>
        <v>0</v>
      </c>
      <c r="AI2665" s="287">
        <f>_xlfn.IFNA(VLOOKUP(AD:AD,грп!B:C,2,0),0)</f>
        <v>0</v>
      </c>
      <c r="AJ2665" s="607">
        <v>6</v>
      </c>
      <c r="AK2665" s="672">
        <f t="shared" si="443"/>
        <v>0</v>
      </c>
      <c r="AL2665" s="174"/>
    </row>
    <row r="2666" spans="1:38" s="4" customFormat="1" ht="12" customHeight="1" outlineLevel="1" x14ac:dyDescent="0.35">
      <c r="A2666" s="307" t="s">
        <v>1897</v>
      </c>
      <c r="B2666" s="308" t="s">
        <v>8074</v>
      </c>
      <c r="C2666" s="309"/>
      <c r="D2666" s="310" t="s">
        <v>9876</v>
      </c>
      <c r="E2666" s="292" t="s">
        <v>4722</v>
      </c>
      <c r="F2666" s="293"/>
      <c r="G2666" s="293"/>
      <c r="H2666" s="294">
        <v>4</v>
      </c>
      <c r="I2666" s="294" t="str">
        <f>IFERROR(_xlfn.IFNA(VLOOKUP($D:$D,history!$I:$Y,3,0),VLOOKUP(E:E,history!$H:$Y,4,0)),"--")</f>
        <v>--</v>
      </c>
      <c r="J2666" s="282" t="s">
        <v>9868</v>
      </c>
      <c r="K2666" s="282" t="str">
        <f t="shared" si="447"/>
        <v/>
      </c>
      <c r="L2666" s="312">
        <f t="shared" si="451"/>
        <v>2413.4</v>
      </c>
      <c r="M2666" s="312">
        <f t="shared" si="452"/>
        <v>3656.66</v>
      </c>
      <c r="N2666" s="297" t="str">
        <f>_xlfn.IFNA(VLOOKUP($E:$E,'1'!$A:$E,3,0),"")</f>
        <v/>
      </c>
      <c r="O2666" s="297" t="str">
        <f>_xlfn.IFNA(VLOOKUP($E:$E,'2'!$A:$E,3,0),"")</f>
        <v/>
      </c>
      <c r="P2666" s="297" t="str">
        <f>_xlfn.IFNA(VLOOKUP($E:$E,'3'!$A:$D,3,0),"")</f>
        <v/>
      </c>
      <c r="Q2666" s="297" t="str">
        <f>_xlfn.IFNA(VLOOKUP($E:$E,'4'!$A:$F,3,0),"")</f>
        <v/>
      </c>
      <c r="R2666" s="297" t="str">
        <f>_xlfn.IFNA(VLOOKUP($E:$E,'5'!$A:$F,3,0),"")</f>
        <v/>
      </c>
      <c r="S2666" s="297" t="str">
        <f>_xlfn.IFNA(VLOOKUP($E:$E,'6'!$A:$F,3,0),"")</f>
        <v/>
      </c>
      <c r="T2666" s="313">
        <v>1</v>
      </c>
      <c r="U2666" s="313">
        <v>6</v>
      </c>
      <c r="V2666" s="313">
        <v>12</v>
      </c>
      <c r="W2666" s="314">
        <v>1.542</v>
      </c>
      <c r="X2666" s="315">
        <v>4.6428570999999998E-3</v>
      </c>
      <c r="Y2666" s="749">
        <v>3290</v>
      </c>
      <c r="Z2666" s="282"/>
      <c r="AA2666" s="316" t="s">
        <v>10390</v>
      </c>
      <c r="AB2666" s="282" t="s">
        <v>9163</v>
      </c>
      <c r="AC2666" s="317" t="s">
        <v>2081</v>
      </c>
      <c r="AD2666" s="318" t="s">
        <v>479</v>
      </c>
      <c r="AE2666" s="319">
        <v>0</v>
      </c>
      <c r="AF2666" s="319" t="s">
        <v>11273</v>
      </c>
      <c r="AG2666" s="320">
        <v>45.84</v>
      </c>
      <c r="AH2666" s="321">
        <f t="shared" si="453"/>
        <v>0</v>
      </c>
      <c r="AI2666" s="287">
        <f>_xlfn.IFNA(VLOOKUP(AD:AD,грп!B:C,2,0),0)</f>
        <v>0</v>
      </c>
      <c r="AJ2666" s="607">
        <v>6</v>
      </c>
      <c r="AK2666" s="672">
        <f t="shared" si="443"/>
        <v>0</v>
      </c>
      <c r="AL2666" s="174"/>
    </row>
    <row r="2667" spans="1:38" s="4" customFormat="1" ht="12" customHeight="1" outlineLevel="1" x14ac:dyDescent="0.35">
      <c r="A2667" s="307" t="s">
        <v>1897</v>
      </c>
      <c r="B2667" s="308" t="s">
        <v>8075</v>
      </c>
      <c r="C2667" s="309"/>
      <c r="D2667" s="310" t="s">
        <v>9877</v>
      </c>
      <c r="E2667" s="292" t="s">
        <v>4723</v>
      </c>
      <c r="F2667" s="293"/>
      <c r="G2667" s="293"/>
      <c r="H2667" s="294">
        <v>2</v>
      </c>
      <c r="I2667" s="294" t="str">
        <f>IFERROR(_xlfn.IFNA(VLOOKUP($D:$D,history!$I:$Y,3,0),VLOOKUP(E:E,history!$H:$Y,4,0)),"--")</f>
        <v>--</v>
      </c>
      <c r="J2667" s="282" t="s">
        <v>9869</v>
      </c>
      <c r="K2667" s="282" t="str">
        <f t="shared" si="447"/>
        <v/>
      </c>
      <c r="L2667" s="312">
        <f t="shared" si="451"/>
        <v>2903.55</v>
      </c>
      <c r="M2667" s="312">
        <f t="shared" si="452"/>
        <v>4399.32</v>
      </c>
      <c r="N2667" s="297" t="str">
        <f>_xlfn.IFNA(VLOOKUP($E:$E,'1'!$A:$E,3,0),"")</f>
        <v/>
      </c>
      <c r="O2667" s="297" t="str">
        <f>_xlfn.IFNA(VLOOKUP($E:$E,'2'!$A:$E,3,0),"")</f>
        <v/>
      </c>
      <c r="P2667" s="297" t="str">
        <f>_xlfn.IFNA(VLOOKUP($E:$E,'3'!$A:$D,3,0),"")</f>
        <v/>
      </c>
      <c r="Q2667" s="297" t="str">
        <f>_xlfn.IFNA(VLOOKUP($E:$E,'4'!$A:$F,3,0),"")</f>
        <v/>
      </c>
      <c r="R2667" s="297" t="str">
        <f>_xlfn.IFNA(VLOOKUP($E:$E,'5'!$A:$F,3,0),"")</f>
        <v/>
      </c>
      <c r="S2667" s="297" t="str">
        <f>_xlfn.IFNA(VLOOKUP($E:$E,'6'!$A:$F,3,0),"")</f>
        <v/>
      </c>
      <c r="T2667" s="313">
        <v>1</v>
      </c>
      <c r="U2667" s="313">
        <v>4</v>
      </c>
      <c r="V2667" s="313">
        <v>8</v>
      </c>
      <c r="W2667" s="314">
        <v>1.9810000000000001</v>
      </c>
      <c r="X2667" s="315">
        <v>5.6150794000000004E-3</v>
      </c>
      <c r="Y2667" s="749">
        <v>3960</v>
      </c>
      <c r="Z2667" s="282"/>
      <c r="AA2667" s="316" t="s">
        <v>10390</v>
      </c>
      <c r="AB2667" s="282" t="s">
        <v>9163</v>
      </c>
      <c r="AC2667" s="317" t="s">
        <v>2081</v>
      </c>
      <c r="AD2667" s="318" t="s">
        <v>479</v>
      </c>
      <c r="AE2667" s="319">
        <v>0</v>
      </c>
      <c r="AF2667" s="319" t="s">
        <v>11273</v>
      </c>
      <c r="AG2667" s="320">
        <v>55.15</v>
      </c>
      <c r="AH2667" s="321">
        <f t="shared" si="453"/>
        <v>0</v>
      </c>
      <c r="AI2667" s="287">
        <f>_xlfn.IFNA(VLOOKUP(AD:AD,грп!B:C,2,0),0)</f>
        <v>0</v>
      </c>
      <c r="AJ2667" s="607">
        <v>4</v>
      </c>
      <c r="AK2667" s="672">
        <f t="shared" si="443"/>
        <v>0</v>
      </c>
      <c r="AL2667" s="174"/>
    </row>
    <row r="2668" spans="1:38" s="4" customFormat="1" ht="12" customHeight="1" outlineLevel="1" x14ac:dyDescent="0.35">
      <c r="A2668" s="307" t="s">
        <v>1897</v>
      </c>
      <c r="B2668" s="308" t="s">
        <v>8076</v>
      </c>
      <c r="C2668" s="309" t="s">
        <v>21</v>
      </c>
      <c r="D2668" s="310" t="s">
        <v>11412</v>
      </c>
      <c r="E2668" s="292" t="s">
        <v>4724</v>
      </c>
      <c r="F2668" s="293"/>
      <c r="G2668" s="293"/>
      <c r="H2668" s="294"/>
      <c r="I2668" s="294" t="str">
        <f>IFERROR(_xlfn.IFNA(VLOOKUP($D:$D,history!$I:$Y,3,0),VLOOKUP(E:E,history!$H:$Y,4,0)),"--")</f>
        <v>--</v>
      </c>
      <c r="J2668" s="282" t="s">
        <v>5946</v>
      </c>
      <c r="K2668" s="282" t="str">
        <f t="shared" si="447"/>
        <v/>
      </c>
      <c r="L2668" s="312">
        <f t="shared" si="451"/>
        <v>2270.19</v>
      </c>
      <c r="M2668" s="312">
        <f t="shared" si="452"/>
        <v>3439.68</v>
      </c>
      <c r="N2668" s="297" t="str">
        <f>_xlfn.IFNA(VLOOKUP($E:$E,'1'!$A:$E,3,0),"")</f>
        <v/>
      </c>
      <c r="O2668" s="297" t="str">
        <f>_xlfn.IFNA(VLOOKUP($E:$E,'2'!$A:$E,3,0),"")</f>
        <v/>
      </c>
      <c r="P2668" s="297" t="str">
        <f>_xlfn.IFNA(VLOOKUP($E:$E,'3'!$A:$D,3,0),"")</f>
        <v/>
      </c>
      <c r="Q2668" s="297" t="str">
        <f>_xlfn.IFNA(VLOOKUP($E:$E,'4'!$A:$F,3,0),"")</f>
        <v/>
      </c>
      <c r="R2668" s="297" t="str">
        <f>_xlfn.IFNA(VLOOKUP($E:$E,'5'!$A:$F,3,0),"")</f>
        <v/>
      </c>
      <c r="S2668" s="297" t="str">
        <f>_xlfn.IFNA(VLOOKUP($E:$E,'6'!$A:$F,3,0),"")</f>
        <v/>
      </c>
      <c r="T2668" s="313">
        <v>1</v>
      </c>
      <c r="U2668" s="313">
        <v>6</v>
      </c>
      <c r="V2668" s="313">
        <v>12</v>
      </c>
      <c r="W2668" s="314">
        <v>1.1739999999999999</v>
      </c>
      <c r="X2668" s="315">
        <v>3.245614E-3</v>
      </c>
      <c r="Y2668" s="749">
        <v>3090</v>
      </c>
      <c r="Z2668" s="282"/>
      <c r="AA2668" s="316" t="s">
        <v>10390</v>
      </c>
      <c r="AB2668" s="282" t="s">
        <v>9164</v>
      </c>
      <c r="AC2668" s="317" t="s">
        <v>2081</v>
      </c>
      <c r="AD2668" s="318" t="s">
        <v>479</v>
      </c>
      <c r="AE2668" s="319">
        <v>0</v>
      </c>
      <c r="AF2668" s="319" t="s">
        <v>21</v>
      </c>
      <c r="AG2668" s="320">
        <v>43.12</v>
      </c>
      <c r="AH2668" s="321">
        <f t="shared" si="453"/>
        <v>0</v>
      </c>
      <c r="AI2668" s="287">
        <f>_xlfn.IFNA(VLOOKUP(AD:AD,грп!B:C,2,0),0)</f>
        <v>0</v>
      </c>
      <c r="AJ2668" s="607">
        <v>0</v>
      </c>
      <c r="AK2668" s="672" t="str">
        <f t="shared" si="443"/>
        <v>new</v>
      </c>
      <c r="AL2668" s="174"/>
    </row>
    <row r="2669" spans="1:38" s="4" customFormat="1" ht="12" customHeight="1" outlineLevel="1" x14ac:dyDescent="0.35">
      <c r="A2669" s="307" t="s">
        <v>10402</v>
      </c>
      <c r="B2669" s="308" t="s">
        <v>8047</v>
      </c>
      <c r="C2669" s="328"/>
      <c r="D2669" s="310" t="s">
        <v>1493</v>
      </c>
      <c r="E2669" s="322" t="s">
        <v>1494</v>
      </c>
      <c r="F2669" s="293"/>
      <c r="G2669" s="293"/>
      <c r="H2669" s="294"/>
      <c r="I2669" s="294" t="str">
        <f>IFERROR(_xlfn.IFNA(VLOOKUP($D:$D,history!$I:$Y,3,0),VLOOKUP(E:E,history!$H:$Y,4,0)),"--")</f>
        <v>--</v>
      </c>
      <c r="J2669" s="282" t="s">
        <v>5946</v>
      </c>
      <c r="K2669" s="282" t="str">
        <f t="shared" si="447"/>
        <v/>
      </c>
      <c r="L2669" s="312">
        <f t="shared" si="451"/>
        <v>1788.46</v>
      </c>
      <c r="M2669" s="312">
        <f t="shared" si="452"/>
        <v>2709.79</v>
      </c>
      <c r="N2669" s="297" t="str">
        <f>_xlfn.IFNA(VLOOKUP($E:$E,'1'!$A:$E,3,0),"")</f>
        <v/>
      </c>
      <c r="O2669" s="297" t="str">
        <f>_xlfn.IFNA(VLOOKUP($E:$E,'2'!$A:$E,3,0),"")</f>
        <v/>
      </c>
      <c r="P2669" s="297" t="str">
        <f>_xlfn.IFNA(VLOOKUP($E:$E,'3'!$A:$D,3,0),"")</f>
        <v/>
      </c>
      <c r="Q2669" s="297" t="str">
        <f>_xlfn.IFNA(VLOOKUP($E:$E,'4'!$A:$F,3,0),"")</f>
        <v/>
      </c>
      <c r="R2669" s="297" t="str">
        <f>_xlfn.IFNA(VLOOKUP($E:$E,'5'!$A:$F,3,0),"")</f>
        <v/>
      </c>
      <c r="S2669" s="297" t="str">
        <f>_xlfn.IFNA(VLOOKUP($E:$E,'6'!$A:$F,3,0),"")</f>
        <v/>
      </c>
      <c r="T2669" s="313">
        <v>1</v>
      </c>
      <c r="U2669" s="313">
        <v>1</v>
      </c>
      <c r="V2669" s="313">
        <v>6</v>
      </c>
      <c r="W2669" s="314">
        <v>3.218</v>
      </c>
      <c r="X2669" s="315">
        <v>4.8631841E-3</v>
      </c>
      <c r="Y2669" s="749">
        <v>2570</v>
      </c>
      <c r="Z2669" s="282"/>
      <c r="AA2669" s="316" t="s">
        <v>10396</v>
      </c>
      <c r="AB2669" s="282" t="s">
        <v>9163</v>
      </c>
      <c r="AC2669" s="317" t="s">
        <v>2081</v>
      </c>
      <c r="AD2669" s="318" t="s">
        <v>479</v>
      </c>
      <c r="AE2669" s="319">
        <v>0</v>
      </c>
      <c r="AF2669" s="319" t="s">
        <v>11319</v>
      </c>
      <c r="AG2669" s="320">
        <v>33.97</v>
      </c>
      <c r="AH2669" s="321">
        <f t="shared" si="453"/>
        <v>0</v>
      </c>
      <c r="AI2669" s="287">
        <f>_xlfn.IFNA(VLOOKUP(AD:AD,грп!B:C,2,0),0)</f>
        <v>0</v>
      </c>
      <c r="AJ2669" s="607">
        <v>0</v>
      </c>
      <c r="AK2669" s="672">
        <f t="shared" si="443"/>
        <v>0</v>
      </c>
      <c r="AL2669" s="174"/>
    </row>
    <row r="2670" spans="1:38" s="4" customFormat="1" ht="12" customHeight="1" outlineLevel="1" x14ac:dyDescent="0.35">
      <c r="A2670" s="307" t="s">
        <v>339</v>
      </c>
      <c r="B2670" s="308" t="s">
        <v>8048</v>
      </c>
      <c r="C2670" s="290" t="s">
        <v>555</v>
      </c>
      <c r="D2670" s="310" t="s">
        <v>1998</v>
      </c>
      <c r="E2670" s="322" t="s">
        <v>1924</v>
      </c>
      <c r="F2670" s="293"/>
      <c r="G2670" s="293"/>
      <c r="H2670" s="294"/>
      <c r="I2670" s="294" t="str">
        <f>IFERROR(_xlfn.IFNA(VLOOKUP($D:$D,history!$I:$Y,3,0),VLOOKUP(E:E,history!$H:$Y,4,0)),"--")</f>
        <v>--</v>
      </c>
      <c r="J2670" s="282" t="s">
        <v>5946</v>
      </c>
      <c r="K2670" s="282" t="str">
        <f t="shared" si="447"/>
        <v/>
      </c>
      <c r="L2670" s="312">
        <f t="shared" si="451"/>
        <v>625.99</v>
      </c>
      <c r="M2670" s="312">
        <f t="shared" si="452"/>
        <v>948.47</v>
      </c>
      <c r="N2670" s="297" t="str">
        <f>_xlfn.IFNA(VLOOKUP($E:$E,'1'!$A:$E,3,0),"")</f>
        <v/>
      </c>
      <c r="O2670" s="297" t="str">
        <f>_xlfn.IFNA(VLOOKUP($E:$E,'2'!$A:$E,3,0),"")</f>
        <v/>
      </c>
      <c r="P2670" s="297" t="str">
        <f>_xlfn.IFNA(VLOOKUP($E:$E,'3'!$A:$D,3,0),"")</f>
        <v/>
      </c>
      <c r="Q2670" s="297" t="str">
        <f>_xlfn.IFNA(VLOOKUP($E:$E,'4'!$A:$F,3,0),"")</f>
        <v/>
      </c>
      <c r="R2670" s="297" t="str">
        <f>_xlfn.IFNA(VLOOKUP($E:$E,'5'!$A:$F,3,0),"")</f>
        <v/>
      </c>
      <c r="S2670" s="297" t="str">
        <f>_xlfn.IFNA(VLOOKUP($E:$E,'6'!$A:$F,3,0),"")</f>
        <v/>
      </c>
      <c r="T2670" s="313">
        <v>1</v>
      </c>
      <c r="U2670" s="313">
        <v>6</v>
      </c>
      <c r="V2670" s="313">
        <v>12</v>
      </c>
      <c r="W2670" s="314">
        <v>1.4750000000000001</v>
      </c>
      <c r="X2670" s="315">
        <v>2.0535713999999998E-3</v>
      </c>
      <c r="Y2670" s="749">
        <v>850</v>
      </c>
      <c r="Z2670" s="282"/>
      <c r="AA2670" s="316" t="s">
        <v>10390</v>
      </c>
      <c r="AB2670" s="282" t="s">
        <v>9163</v>
      </c>
      <c r="AC2670" s="317" t="s">
        <v>2081</v>
      </c>
      <c r="AD2670" s="318" t="s">
        <v>479</v>
      </c>
      <c r="AE2670" s="319">
        <v>0</v>
      </c>
      <c r="AF2670" s="319" t="s">
        <v>11273</v>
      </c>
      <c r="AG2670" s="320">
        <v>11.89</v>
      </c>
      <c r="AH2670" s="321">
        <f t="shared" si="453"/>
        <v>0</v>
      </c>
      <c r="AI2670" s="287">
        <f>_xlfn.IFNA(VLOOKUP(AD:AD,грп!B:C,2,0),0)</f>
        <v>0</v>
      </c>
      <c r="AJ2670" s="607">
        <v>0</v>
      </c>
      <c r="AK2670" s="672" t="str">
        <f t="shared" si="443"/>
        <v xml:space="preserve"> </v>
      </c>
      <c r="AL2670" s="174"/>
    </row>
    <row r="2671" spans="1:38" s="4" customFormat="1" ht="12" customHeight="1" outlineLevel="1" x14ac:dyDescent="0.35">
      <c r="A2671" s="307" t="s">
        <v>339</v>
      </c>
      <c r="B2671" s="308" t="s">
        <v>8049</v>
      </c>
      <c r="C2671" s="290" t="s">
        <v>555</v>
      </c>
      <c r="D2671" s="310" t="s">
        <v>1999</v>
      </c>
      <c r="E2671" s="322" t="s">
        <v>1925</v>
      </c>
      <c r="F2671" s="293"/>
      <c r="G2671" s="293"/>
      <c r="H2671" s="294">
        <v>7</v>
      </c>
      <c r="I2671" s="294" t="str">
        <f>IFERROR(_xlfn.IFNA(VLOOKUP($D:$D,history!$I:$Y,3,0),VLOOKUP(E:E,history!$H:$Y,4,0)),"--")</f>
        <v>--</v>
      </c>
      <c r="J2671" s="282" t="s">
        <v>5946</v>
      </c>
      <c r="K2671" s="282" t="str">
        <f t="shared" si="447"/>
        <v/>
      </c>
      <c r="L2671" s="312">
        <f t="shared" si="451"/>
        <v>524.9</v>
      </c>
      <c r="M2671" s="312">
        <f t="shared" si="452"/>
        <v>795.31</v>
      </c>
      <c r="N2671" s="297" t="str">
        <f>_xlfn.IFNA(VLOOKUP($E:$E,'1'!$A:$E,3,0),"")</f>
        <v/>
      </c>
      <c r="O2671" s="297" t="str">
        <f>_xlfn.IFNA(VLOOKUP($E:$E,'2'!$A:$E,3,0),"")</f>
        <v/>
      </c>
      <c r="P2671" s="297" t="str">
        <f>_xlfn.IFNA(VLOOKUP($E:$E,'3'!$A:$D,3,0),"")</f>
        <v/>
      </c>
      <c r="Q2671" s="297" t="str">
        <f>_xlfn.IFNA(VLOOKUP($E:$E,'4'!$A:$F,3,0),"")</f>
        <v/>
      </c>
      <c r="R2671" s="297" t="str">
        <f>_xlfn.IFNA(VLOOKUP($E:$E,'5'!$A:$F,3,0),"")</f>
        <v/>
      </c>
      <c r="S2671" s="297" t="str">
        <f>_xlfn.IFNA(VLOOKUP($E:$E,'6'!$A:$F,3,0),"")</f>
        <v/>
      </c>
      <c r="T2671" s="313">
        <v>1</v>
      </c>
      <c r="U2671" s="313">
        <v>6</v>
      </c>
      <c r="V2671" s="313">
        <v>24</v>
      </c>
      <c r="W2671" s="314">
        <v>0.92900000000000005</v>
      </c>
      <c r="X2671" s="315">
        <v>1.2996031999999999E-3</v>
      </c>
      <c r="Y2671" s="749">
        <v>720</v>
      </c>
      <c r="Z2671" s="282"/>
      <c r="AA2671" s="316" t="s">
        <v>10390</v>
      </c>
      <c r="AB2671" s="282" t="s">
        <v>9163</v>
      </c>
      <c r="AC2671" s="317" t="s">
        <v>2081</v>
      </c>
      <c r="AD2671" s="318" t="s">
        <v>479</v>
      </c>
      <c r="AE2671" s="319">
        <v>0</v>
      </c>
      <c r="AF2671" s="319" t="s">
        <v>11273</v>
      </c>
      <c r="AG2671" s="320">
        <v>9.9700000000000006</v>
      </c>
      <c r="AH2671" s="321">
        <f t="shared" si="453"/>
        <v>0</v>
      </c>
      <c r="AI2671" s="287">
        <f>_xlfn.IFNA(VLOOKUP(AD:AD,грп!B:C,2,0),0)</f>
        <v>0</v>
      </c>
      <c r="AJ2671" s="607">
        <v>0</v>
      </c>
      <c r="AK2671" s="672" t="str">
        <f t="shared" si="443"/>
        <v xml:space="preserve"> </v>
      </c>
      <c r="AL2671" s="174"/>
    </row>
    <row r="2672" spans="1:38" s="4" customFormat="1" ht="12" customHeight="1" outlineLevel="1" x14ac:dyDescent="0.35">
      <c r="A2672" s="307" t="s">
        <v>339</v>
      </c>
      <c r="B2672" s="308" t="s">
        <v>8050</v>
      </c>
      <c r="C2672" s="328"/>
      <c r="D2672" s="310" t="s">
        <v>2000</v>
      </c>
      <c r="E2672" s="322" t="s">
        <v>1926</v>
      </c>
      <c r="F2672" s="293"/>
      <c r="G2672" s="293"/>
      <c r="H2672" s="294"/>
      <c r="I2672" s="294" t="str">
        <f>IFERROR(_xlfn.IFNA(VLOOKUP($D:$D,history!$I:$Y,3,0),VLOOKUP(E:E,history!$H:$Y,4,0)),"--")</f>
        <v>--</v>
      </c>
      <c r="J2672" s="282" t="s">
        <v>5946</v>
      </c>
      <c r="K2672" s="282" t="str">
        <f t="shared" si="447"/>
        <v/>
      </c>
      <c r="L2672" s="312">
        <f t="shared" si="451"/>
        <v>720.75</v>
      </c>
      <c r="M2672" s="312">
        <f t="shared" si="452"/>
        <v>1092.05</v>
      </c>
      <c r="N2672" s="297" t="str">
        <f>_xlfn.IFNA(VLOOKUP($E:$E,'1'!$A:$E,3,0),"")</f>
        <v/>
      </c>
      <c r="O2672" s="297" t="str">
        <f>_xlfn.IFNA(VLOOKUP($E:$E,'2'!$A:$E,3,0),"")</f>
        <v/>
      </c>
      <c r="P2672" s="297" t="str">
        <f>_xlfn.IFNA(VLOOKUP($E:$E,'3'!$A:$D,3,0),"")</f>
        <v/>
      </c>
      <c r="Q2672" s="297" t="str">
        <f>_xlfn.IFNA(VLOOKUP($E:$E,'4'!$A:$F,3,0),"")</f>
        <v/>
      </c>
      <c r="R2672" s="297" t="str">
        <f>_xlfn.IFNA(VLOOKUP($E:$E,'5'!$A:$F,3,0),"")</f>
        <v/>
      </c>
      <c r="S2672" s="297" t="str">
        <f>_xlfn.IFNA(VLOOKUP($E:$E,'6'!$A:$F,3,0),"")</f>
        <v/>
      </c>
      <c r="T2672" s="313">
        <v>1</v>
      </c>
      <c r="U2672" s="313">
        <v>6</v>
      </c>
      <c r="V2672" s="313">
        <v>12</v>
      </c>
      <c r="W2672" s="314">
        <v>1.1599999999999999</v>
      </c>
      <c r="X2672" s="315">
        <v>1.6369048000000001E-3</v>
      </c>
      <c r="Y2672" s="749">
        <v>980</v>
      </c>
      <c r="Z2672" s="282"/>
      <c r="AA2672" s="316" t="s">
        <v>10396</v>
      </c>
      <c r="AB2672" s="282" t="s">
        <v>9163</v>
      </c>
      <c r="AC2672" s="317" t="s">
        <v>2081</v>
      </c>
      <c r="AD2672" s="318" t="s">
        <v>479</v>
      </c>
      <c r="AE2672" s="319">
        <v>0</v>
      </c>
      <c r="AF2672" s="319" t="s">
        <v>11273</v>
      </c>
      <c r="AG2672" s="320">
        <v>13.69</v>
      </c>
      <c r="AH2672" s="321">
        <f t="shared" si="453"/>
        <v>0</v>
      </c>
      <c r="AI2672" s="287">
        <f>_xlfn.IFNA(VLOOKUP(AD:AD,грп!B:C,2,0),0)</f>
        <v>0</v>
      </c>
      <c r="AJ2672" s="607">
        <v>0</v>
      </c>
      <c r="AK2672" s="672">
        <f t="shared" si="443"/>
        <v>0</v>
      </c>
      <c r="AL2672" s="174"/>
    </row>
    <row r="2673" spans="1:38" s="4" customFormat="1" ht="12" customHeight="1" outlineLevel="1" x14ac:dyDescent="0.35">
      <c r="A2673" s="307" t="s">
        <v>339</v>
      </c>
      <c r="B2673" s="308" t="s">
        <v>8051</v>
      </c>
      <c r="C2673" s="328"/>
      <c r="D2673" s="310" t="s">
        <v>2001</v>
      </c>
      <c r="E2673" s="322" t="s">
        <v>1927</v>
      </c>
      <c r="F2673" s="293"/>
      <c r="G2673" s="293"/>
      <c r="H2673" s="294">
        <v>26</v>
      </c>
      <c r="I2673" s="294" t="str">
        <f>IFERROR(_xlfn.IFNA(VLOOKUP($D:$D,history!$I:$Y,3,0),VLOOKUP(E:E,history!$H:$Y,4,0)),"--")</f>
        <v>--</v>
      </c>
      <c r="J2673" s="282" t="s">
        <v>5946</v>
      </c>
      <c r="K2673" s="282" t="str">
        <f t="shared" si="447"/>
        <v/>
      </c>
      <c r="L2673" s="312">
        <f t="shared" si="451"/>
        <v>681.79</v>
      </c>
      <c r="M2673" s="312">
        <f t="shared" si="452"/>
        <v>1033.02</v>
      </c>
      <c r="N2673" s="297" t="str">
        <f>_xlfn.IFNA(VLOOKUP($E:$E,'1'!$A:$E,3,0),"")</f>
        <v/>
      </c>
      <c r="O2673" s="297" t="str">
        <f>_xlfn.IFNA(VLOOKUP($E:$E,'2'!$A:$E,3,0),"")</f>
        <v/>
      </c>
      <c r="P2673" s="297" t="str">
        <f>_xlfn.IFNA(VLOOKUP($E:$E,'3'!$A:$D,3,0),"")</f>
        <v/>
      </c>
      <c r="Q2673" s="297" t="str">
        <f>_xlfn.IFNA(VLOOKUP($E:$E,'4'!$A:$F,3,0),"")</f>
        <v/>
      </c>
      <c r="R2673" s="297" t="str">
        <f>_xlfn.IFNA(VLOOKUP($E:$E,'5'!$A:$F,3,0),"")</f>
        <v/>
      </c>
      <c r="S2673" s="297" t="str">
        <f>_xlfn.IFNA(VLOOKUP($E:$E,'6'!$A:$F,3,0),"")</f>
        <v/>
      </c>
      <c r="T2673" s="313">
        <v>1</v>
      </c>
      <c r="U2673" s="313">
        <v>6</v>
      </c>
      <c r="V2673" s="313">
        <v>24</v>
      </c>
      <c r="W2673" s="314">
        <v>1.379</v>
      </c>
      <c r="X2673" s="315">
        <v>1.8452380999999999E-3</v>
      </c>
      <c r="Y2673" s="749">
        <v>930</v>
      </c>
      <c r="Z2673" s="282"/>
      <c r="AA2673" s="316" t="s">
        <v>10388</v>
      </c>
      <c r="AB2673" s="282" t="s">
        <v>9163</v>
      </c>
      <c r="AC2673" s="317" t="s">
        <v>2081</v>
      </c>
      <c r="AD2673" s="318" t="s">
        <v>479</v>
      </c>
      <c r="AE2673" s="319">
        <v>0</v>
      </c>
      <c r="AF2673" s="319" t="s">
        <v>11273</v>
      </c>
      <c r="AG2673" s="320">
        <v>12.95</v>
      </c>
      <c r="AH2673" s="321">
        <f t="shared" si="453"/>
        <v>0</v>
      </c>
      <c r="AI2673" s="287">
        <f>_xlfn.IFNA(VLOOKUP(AD:AD,грп!B:C,2,0),0)</f>
        <v>0</v>
      </c>
      <c r="AJ2673" s="607">
        <v>0</v>
      </c>
      <c r="AK2673" s="672">
        <f t="shared" ref="AK2673:AK2736" si="454">C2673</f>
        <v>0</v>
      </c>
      <c r="AL2673" s="174"/>
    </row>
    <row r="2674" spans="1:38" s="4" customFormat="1" ht="12" customHeight="1" outlineLevel="1" x14ac:dyDescent="0.35">
      <c r="A2674" s="307" t="s">
        <v>339</v>
      </c>
      <c r="B2674" s="308" t="s">
        <v>8052</v>
      </c>
      <c r="C2674" s="328"/>
      <c r="D2674" s="310" t="s">
        <v>2002</v>
      </c>
      <c r="E2674" s="322" t="s">
        <v>1928</v>
      </c>
      <c r="F2674" s="293"/>
      <c r="G2674" s="293"/>
      <c r="H2674" s="294">
        <v>22</v>
      </c>
      <c r="I2674" s="294" t="str">
        <f>IFERROR(_xlfn.IFNA(VLOOKUP($D:$D,history!$I:$Y,3,0),VLOOKUP(E:E,history!$H:$Y,4,0)),"--")</f>
        <v>--</v>
      </c>
      <c r="J2674" s="282" t="s">
        <v>9870</v>
      </c>
      <c r="K2674" s="282" t="str">
        <f t="shared" si="447"/>
        <v/>
      </c>
      <c r="L2674" s="312">
        <f t="shared" si="451"/>
        <v>493.31</v>
      </c>
      <c r="M2674" s="312">
        <f t="shared" si="452"/>
        <v>747.44</v>
      </c>
      <c r="N2674" s="297" t="str">
        <f>_xlfn.IFNA(VLOOKUP($E:$E,'1'!$A:$E,3,0),"")</f>
        <v/>
      </c>
      <c r="O2674" s="297" t="str">
        <f>_xlfn.IFNA(VLOOKUP($E:$E,'2'!$A:$E,3,0),"")</f>
        <v/>
      </c>
      <c r="P2674" s="297" t="str">
        <f>_xlfn.IFNA(VLOOKUP($E:$E,'3'!$A:$D,3,0),"")</f>
        <v/>
      </c>
      <c r="Q2674" s="297" t="str">
        <f>_xlfn.IFNA(VLOOKUP($E:$E,'4'!$A:$F,3,0),"")</f>
        <v/>
      </c>
      <c r="R2674" s="297" t="str">
        <f>_xlfn.IFNA(VLOOKUP($E:$E,'5'!$A:$F,3,0),"")</f>
        <v/>
      </c>
      <c r="S2674" s="297" t="str">
        <f>_xlfn.IFNA(VLOOKUP($E:$E,'6'!$A:$F,3,0),"")</f>
        <v/>
      </c>
      <c r="T2674" s="313">
        <v>1</v>
      </c>
      <c r="U2674" s="313">
        <v>6</v>
      </c>
      <c r="V2674" s="313">
        <v>24</v>
      </c>
      <c r="W2674" s="314">
        <v>0.89600000000000002</v>
      </c>
      <c r="X2674" s="315">
        <v>1.3591269999999999E-3</v>
      </c>
      <c r="Y2674" s="749">
        <v>670</v>
      </c>
      <c r="Z2674" s="282"/>
      <c r="AA2674" s="316" t="s">
        <v>10390</v>
      </c>
      <c r="AB2674" s="282" t="s">
        <v>9163</v>
      </c>
      <c r="AC2674" s="317" t="s">
        <v>2081</v>
      </c>
      <c r="AD2674" s="318" t="s">
        <v>479</v>
      </c>
      <c r="AE2674" s="319">
        <v>0</v>
      </c>
      <c r="AF2674" s="319" t="s">
        <v>11273</v>
      </c>
      <c r="AG2674" s="320">
        <v>9.3699999999999992</v>
      </c>
      <c r="AH2674" s="321">
        <f t="shared" si="453"/>
        <v>0</v>
      </c>
      <c r="AI2674" s="287">
        <f>_xlfn.IFNA(VLOOKUP(AD:AD,грп!B:C,2,0),0)</f>
        <v>0</v>
      </c>
      <c r="AJ2674" s="607">
        <v>23</v>
      </c>
      <c r="AK2674" s="672">
        <f t="shared" si="454"/>
        <v>0</v>
      </c>
      <c r="AL2674" s="174"/>
    </row>
    <row r="2675" spans="1:38" s="4" customFormat="1" ht="12" customHeight="1" outlineLevel="1" x14ac:dyDescent="0.35">
      <c r="A2675" s="307" t="s">
        <v>339</v>
      </c>
      <c r="B2675" s="308" t="s">
        <v>8053</v>
      </c>
      <c r="C2675" s="328"/>
      <c r="D2675" s="310" t="s">
        <v>2003</v>
      </c>
      <c r="E2675" s="322" t="s">
        <v>1929</v>
      </c>
      <c r="F2675" s="293"/>
      <c r="G2675" s="293"/>
      <c r="H2675" s="294">
        <v>27</v>
      </c>
      <c r="I2675" s="294" t="str">
        <f>IFERROR(_xlfn.IFNA(VLOOKUP($D:$D,history!$I:$Y,3,0),VLOOKUP(E:E,history!$H:$Y,4,0)),"--")</f>
        <v>--</v>
      </c>
      <c r="J2675" s="282" t="s">
        <v>5946</v>
      </c>
      <c r="K2675" s="282" t="str">
        <f t="shared" si="447"/>
        <v/>
      </c>
      <c r="L2675" s="312">
        <f t="shared" si="451"/>
        <v>562.28</v>
      </c>
      <c r="M2675" s="312">
        <f t="shared" si="452"/>
        <v>851.94</v>
      </c>
      <c r="N2675" s="297" t="str">
        <f>_xlfn.IFNA(VLOOKUP($E:$E,'1'!$A:$E,3,0),"")</f>
        <v/>
      </c>
      <c r="O2675" s="297" t="str">
        <f>_xlfn.IFNA(VLOOKUP($E:$E,'2'!$A:$E,3,0),"")</f>
        <v/>
      </c>
      <c r="P2675" s="297" t="str">
        <f>_xlfn.IFNA(VLOOKUP($E:$E,'3'!$A:$D,3,0),"")</f>
        <v/>
      </c>
      <c r="Q2675" s="297" t="str">
        <f>_xlfn.IFNA(VLOOKUP($E:$E,'4'!$A:$F,3,0),"")</f>
        <v/>
      </c>
      <c r="R2675" s="297" t="str">
        <f>_xlfn.IFNA(VLOOKUP($E:$E,'5'!$A:$F,3,0),"")</f>
        <v/>
      </c>
      <c r="S2675" s="297" t="str">
        <f>_xlfn.IFNA(VLOOKUP($E:$E,'6'!$A:$F,3,0),"")</f>
        <v/>
      </c>
      <c r="T2675" s="313">
        <v>1</v>
      </c>
      <c r="U2675" s="313">
        <v>6</v>
      </c>
      <c r="V2675" s="313">
        <v>24</v>
      </c>
      <c r="W2675" s="314">
        <v>1.077</v>
      </c>
      <c r="X2675" s="315">
        <v>1.6369048000000001E-3</v>
      </c>
      <c r="Y2675" s="749">
        <v>770</v>
      </c>
      <c r="Z2675" s="282"/>
      <c r="AA2675" s="316" t="s">
        <v>10390</v>
      </c>
      <c r="AB2675" s="282" t="s">
        <v>9163</v>
      </c>
      <c r="AC2675" s="317" t="s">
        <v>2081</v>
      </c>
      <c r="AD2675" s="318" t="s">
        <v>479</v>
      </c>
      <c r="AE2675" s="319">
        <v>0</v>
      </c>
      <c r="AF2675" s="319" t="s">
        <v>11273</v>
      </c>
      <c r="AG2675" s="320">
        <v>10.68</v>
      </c>
      <c r="AH2675" s="321">
        <f t="shared" si="453"/>
        <v>0</v>
      </c>
      <c r="AI2675" s="287">
        <f>_xlfn.IFNA(VLOOKUP(AD:AD,грп!B:C,2,0),0)</f>
        <v>0</v>
      </c>
      <c r="AJ2675" s="607">
        <v>0</v>
      </c>
      <c r="AK2675" s="672">
        <f t="shared" si="454"/>
        <v>0</v>
      </c>
      <c r="AL2675" s="174"/>
    </row>
    <row r="2676" spans="1:38" s="4" customFormat="1" ht="12" customHeight="1" outlineLevel="1" x14ac:dyDescent="0.35">
      <c r="A2676" s="307" t="s">
        <v>10402</v>
      </c>
      <c r="B2676" s="308" t="s">
        <v>8054</v>
      </c>
      <c r="C2676" s="328"/>
      <c r="D2676" s="310" t="s">
        <v>1495</v>
      </c>
      <c r="E2676" s="322" t="s">
        <v>1496</v>
      </c>
      <c r="F2676" s="293"/>
      <c r="G2676" s="293"/>
      <c r="H2676" s="294">
        <v>1</v>
      </c>
      <c r="I2676" s="294" t="str">
        <f>IFERROR(_xlfn.IFNA(VLOOKUP($D:$D,history!$I:$Y,3,0),VLOOKUP(E:E,history!$H:$Y,4,0)),"--")</f>
        <v>--</v>
      </c>
      <c r="J2676" s="282" t="s">
        <v>5946</v>
      </c>
      <c r="K2676" s="282" t="str">
        <f t="shared" si="447"/>
        <v/>
      </c>
      <c r="L2676" s="312">
        <f t="shared" si="451"/>
        <v>673.9</v>
      </c>
      <c r="M2676" s="312">
        <f t="shared" si="452"/>
        <v>1021.06</v>
      </c>
      <c r="N2676" s="297" t="str">
        <f>_xlfn.IFNA(VLOOKUP($E:$E,'1'!$A:$E,3,0),"")</f>
        <v/>
      </c>
      <c r="O2676" s="297" t="str">
        <f>_xlfn.IFNA(VLOOKUP($E:$E,'2'!$A:$E,3,0),"")</f>
        <v/>
      </c>
      <c r="P2676" s="297" t="str">
        <f>_xlfn.IFNA(VLOOKUP($E:$E,'3'!$A:$D,3,0),"")</f>
        <v/>
      </c>
      <c r="Q2676" s="297" t="str">
        <f>_xlfn.IFNA(VLOOKUP($E:$E,'4'!$A:$F,3,0),"")</f>
        <v/>
      </c>
      <c r="R2676" s="297" t="str">
        <f>_xlfn.IFNA(VLOOKUP($E:$E,'5'!$A:$F,3,0),"")</f>
        <v/>
      </c>
      <c r="S2676" s="297" t="str">
        <f>_xlfn.IFNA(VLOOKUP($E:$E,'6'!$A:$F,3,0),"")</f>
        <v/>
      </c>
      <c r="T2676" s="313">
        <v>1</v>
      </c>
      <c r="U2676" s="313">
        <v>6</v>
      </c>
      <c r="V2676" s="313">
        <v>24</v>
      </c>
      <c r="W2676" s="314">
        <v>0.99199999999999999</v>
      </c>
      <c r="X2676" s="315">
        <v>1.2003967999999999E-3</v>
      </c>
      <c r="Y2676" s="749">
        <v>970</v>
      </c>
      <c r="Z2676" s="282"/>
      <c r="AA2676" s="316" t="s">
        <v>10390</v>
      </c>
      <c r="AB2676" s="282" t="s">
        <v>9163</v>
      </c>
      <c r="AC2676" s="317" t="s">
        <v>2081</v>
      </c>
      <c r="AD2676" s="318" t="s">
        <v>479</v>
      </c>
      <c r="AE2676" s="319">
        <v>0</v>
      </c>
      <c r="AF2676" s="319" t="s">
        <v>11273</v>
      </c>
      <c r="AG2676" s="320">
        <v>12.8</v>
      </c>
      <c r="AH2676" s="321">
        <f t="shared" si="453"/>
        <v>0</v>
      </c>
      <c r="AI2676" s="287">
        <f>_xlfn.IFNA(VLOOKUP(AD:AD,грп!B:C,2,0),0)</f>
        <v>0</v>
      </c>
      <c r="AJ2676" s="607">
        <v>21</v>
      </c>
      <c r="AK2676" s="672">
        <f t="shared" si="454"/>
        <v>0</v>
      </c>
      <c r="AL2676" s="174"/>
    </row>
    <row r="2677" spans="1:38" s="4" customFormat="1" ht="12" customHeight="1" outlineLevel="1" x14ac:dyDescent="0.35">
      <c r="A2677" s="307" t="s">
        <v>10402</v>
      </c>
      <c r="B2677" s="308" t="s">
        <v>8055</v>
      </c>
      <c r="C2677" s="328"/>
      <c r="D2677" s="310" t="s">
        <v>1497</v>
      </c>
      <c r="E2677" s="322" t="s">
        <v>1498</v>
      </c>
      <c r="F2677" s="293"/>
      <c r="G2677" s="293"/>
      <c r="H2677" s="294">
        <v>9</v>
      </c>
      <c r="I2677" s="294" t="str">
        <f>IFERROR(_xlfn.IFNA(VLOOKUP($D:$D,history!$I:$Y,3,0),VLOOKUP(E:E,history!$H:$Y,4,0)),"--")</f>
        <v>--</v>
      </c>
      <c r="J2677" s="282" t="s">
        <v>5946</v>
      </c>
      <c r="K2677" s="282" t="str">
        <f t="shared" si="447"/>
        <v/>
      </c>
      <c r="L2677" s="312">
        <f t="shared" si="451"/>
        <v>707.59</v>
      </c>
      <c r="M2677" s="312">
        <f t="shared" si="452"/>
        <v>1072.1099999999999</v>
      </c>
      <c r="N2677" s="297" t="str">
        <f>_xlfn.IFNA(VLOOKUP($E:$E,'1'!$A:$E,3,0),"")</f>
        <v/>
      </c>
      <c r="O2677" s="297" t="str">
        <f>_xlfn.IFNA(VLOOKUP($E:$E,'2'!$A:$E,3,0),"")</f>
        <v/>
      </c>
      <c r="P2677" s="297" t="str">
        <f>_xlfn.IFNA(VLOOKUP($E:$E,'3'!$A:$D,3,0),"")</f>
        <v/>
      </c>
      <c r="Q2677" s="297" t="str">
        <f>_xlfn.IFNA(VLOOKUP($E:$E,'4'!$A:$F,3,0),"")</f>
        <v/>
      </c>
      <c r="R2677" s="297" t="str">
        <f>_xlfn.IFNA(VLOOKUP($E:$E,'5'!$A:$F,3,0),"")</f>
        <v/>
      </c>
      <c r="S2677" s="297" t="str">
        <f>_xlfn.IFNA(VLOOKUP($E:$E,'6'!$A:$F,3,0),"")</f>
        <v/>
      </c>
      <c r="T2677" s="313">
        <v>1</v>
      </c>
      <c r="U2677" s="313">
        <v>6</v>
      </c>
      <c r="V2677" s="313">
        <v>24</v>
      </c>
      <c r="W2677" s="314">
        <v>1.254</v>
      </c>
      <c r="X2677" s="315">
        <v>1.4375E-3</v>
      </c>
      <c r="Y2677" s="749">
        <v>1020</v>
      </c>
      <c r="Z2677" s="282"/>
      <c r="AA2677" s="316" t="s">
        <v>10390</v>
      </c>
      <c r="AB2677" s="282" t="s">
        <v>9163</v>
      </c>
      <c r="AC2677" s="317" t="s">
        <v>2081</v>
      </c>
      <c r="AD2677" s="318" t="s">
        <v>479</v>
      </c>
      <c r="AE2677" s="319">
        <v>0</v>
      </c>
      <c r="AF2677" s="319" t="s">
        <v>11273</v>
      </c>
      <c r="AG2677" s="320">
        <v>13.44</v>
      </c>
      <c r="AH2677" s="321">
        <f t="shared" si="453"/>
        <v>0</v>
      </c>
      <c r="AI2677" s="287">
        <f>_xlfn.IFNA(VLOOKUP(AD:AD,грп!B:C,2,0),0)</f>
        <v>0</v>
      </c>
      <c r="AJ2677" s="607">
        <v>17</v>
      </c>
      <c r="AK2677" s="672">
        <f t="shared" si="454"/>
        <v>0</v>
      </c>
      <c r="AL2677" s="174"/>
    </row>
    <row r="2678" spans="1:38" s="4" customFormat="1" ht="12" customHeight="1" outlineLevel="1" x14ac:dyDescent="0.35">
      <c r="A2678" s="307" t="s">
        <v>10402</v>
      </c>
      <c r="B2678" s="308" t="s">
        <v>8056</v>
      </c>
      <c r="C2678" s="309"/>
      <c r="D2678" s="310" t="s">
        <v>3835</v>
      </c>
      <c r="E2678" s="292" t="s">
        <v>3408</v>
      </c>
      <c r="F2678" s="293"/>
      <c r="G2678" s="293"/>
      <c r="H2678" s="294">
        <v>12</v>
      </c>
      <c r="I2678" s="294" t="str">
        <f>IFERROR(_xlfn.IFNA(VLOOKUP($D:$D,history!$I:$Y,3,0),VLOOKUP(E:E,history!$H:$Y,4,0)),"--")</f>
        <v>--</v>
      </c>
      <c r="J2678" s="282" t="s">
        <v>5946</v>
      </c>
      <c r="K2678" s="282" t="str">
        <f t="shared" si="447"/>
        <v/>
      </c>
      <c r="L2678" s="312">
        <f t="shared" si="451"/>
        <v>851.85</v>
      </c>
      <c r="M2678" s="312">
        <f t="shared" si="452"/>
        <v>1290.68</v>
      </c>
      <c r="N2678" s="297" t="str">
        <f>_xlfn.IFNA(VLOOKUP($E:$E,'1'!$A:$E,3,0),"")</f>
        <v/>
      </c>
      <c r="O2678" s="297" t="str">
        <f>_xlfn.IFNA(VLOOKUP($E:$E,'2'!$A:$E,3,0),"")</f>
        <v/>
      </c>
      <c r="P2678" s="297" t="str">
        <f>_xlfn.IFNA(VLOOKUP($E:$E,'3'!$A:$D,3,0),"")</f>
        <v/>
      </c>
      <c r="Q2678" s="297" t="str">
        <f>_xlfn.IFNA(VLOOKUP($E:$E,'4'!$A:$F,3,0),"")</f>
        <v/>
      </c>
      <c r="R2678" s="297" t="str">
        <f>_xlfn.IFNA(VLOOKUP($E:$E,'5'!$A:$F,3,0),"")</f>
        <v/>
      </c>
      <c r="S2678" s="297" t="str">
        <f>_xlfn.IFNA(VLOOKUP($E:$E,'6'!$A:$F,3,0),"")</f>
        <v/>
      </c>
      <c r="T2678" s="313">
        <v>1</v>
      </c>
      <c r="U2678" s="313">
        <v>6</v>
      </c>
      <c r="V2678" s="313">
        <v>24</v>
      </c>
      <c r="W2678" s="314">
        <v>0.94</v>
      </c>
      <c r="X2678" s="315">
        <v>1.2711352999999999E-3</v>
      </c>
      <c r="Y2678" s="749">
        <v>1230</v>
      </c>
      <c r="Z2678" s="282"/>
      <c r="AA2678" s="316" t="s">
        <v>393</v>
      </c>
      <c r="AB2678" s="282" t="s">
        <v>9163</v>
      </c>
      <c r="AC2678" s="317" t="s">
        <v>2081</v>
      </c>
      <c r="AD2678" s="318" t="s">
        <v>479</v>
      </c>
      <c r="AE2678" s="319">
        <v>0</v>
      </c>
      <c r="AF2678" s="319" t="s">
        <v>11816</v>
      </c>
      <c r="AG2678" s="320">
        <v>16.18</v>
      </c>
      <c r="AH2678" s="321">
        <f t="shared" si="453"/>
        <v>0</v>
      </c>
      <c r="AI2678" s="287">
        <f>_xlfn.IFNA(VLOOKUP(AD:AD,грп!B:C,2,0),0)</f>
        <v>0</v>
      </c>
      <c r="AJ2678" s="607">
        <v>12</v>
      </c>
      <c r="AK2678" s="672">
        <f t="shared" si="454"/>
        <v>0</v>
      </c>
      <c r="AL2678" s="174"/>
    </row>
    <row r="2679" spans="1:38" s="4" customFormat="1" ht="12" customHeight="1" outlineLevel="1" x14ac:dyDescent="0.35">
      <c r="A2679" s="307" t="s">
        <v>10402</v>
      </c>
      <c r="B2679" s="308" t="s">
        <v>8057</v>
      </c>
      <c r="C2679" s="309"/>
      <c r="D2679" s="310" t="s">
        <v>3836</v>
      </c>
      <c r="E2679" s="292" t="s">
        <v>3409</v>
      </c>
      <c r="F2679" s="293"/>
      <c r="G2679" s="293"/>
      <c r="H2679" s="294">
        <v>15</v>
      </c>
      <c r="I2679" s="294" t="str">
        <f>IFERROR(_xlfn.IFNA(VLOOKUP($D:$D,history!$I:$Y,3,0),VLOOKUP(E:E,history!$H:$Y,4,0)),"--")</f>
        <v>--</v>
      </c>
      <c r="J2679" s="282" t="s">
        <v>9868</v>
      </c>
      <c r="K2679" s="282" t="str">
        <f t="shared" si="447"/>
        <v/>
      </c>
      <c r="L2679" s="312">
        <f t="shared" si="451"/>
        <v>982.94</v>
      </c>
      <c r="M2679" s="312">
        <f t="shared" si="452"/>
        <v>1489.31</v>
      </c>
      <c r="N2679" s="297" t="str">
        <f>_xlfn.IFNA(VLOOKUP($E:$E,'1'!$A:$E,3,0),"")</f>
        <v/>
      </c>
      <c r="O2679" s="297" t="str">
        <f>_xlfn.IFNA(VLOOKUP($E:$E,'2'!$A:$E,3,0),"")</f>
        <v/>
      </c>
      <c r="P2679" s="297" t="str">
        <f>_xlfn.IFNA(VLOOKUP($E:$E,'3'!$A:$D,3,0),"")</f>
        <v/>
      </c>
      <c r="Q2679" s="297" t="str">
        <f>_xlfn.IFNA(VLOOKUP($E:$E,'4'!$A:$F,3,0),"")</f>
        <v/>
      </c>
      <c r="R2679" s="297" t="str">
        <f>_xlfn.IFNA(VLOOKUP($E:$E,'5'!$A:$F,3,0),"")</f>
        <v/>
      </c>
      <c r="S2679" s="297" t="str">
        <f>_xlfn.IFNA(VLOOKUP($E:$E,'6'!$A:$F,3,0),"")</f>
        <v/>
      </c>
      <c r="T2679" s="313">
        <v>1</v>
      </c>
      <c r="U2679" s="313">
        <v>6</v>
      </c>
      <c r="V2679" s="313">
        <v>24</v>
      </c>
      <c r="W2679" s="314">
        <v>1.208</v>
      </c>
      <c r="X2679" s="315">
        <v>1.2896825000000001E-3</v>
      </c>
      <c r="Y2679" s="749">
        <v>1410</v>
      </c>
      <c r="Z2679" s="282"/>
      <c r="AA2679" s="316" t="s">
        <v>393</v>
      </c>
      <c r="AB2679" s="282" t="s">
        <v>9163</v>
      </c>
      <c r="AC2679" s="317" t="s">
        <v>2081</v>
      </c>
      <c r="AD2679" s="318" t="s">
        <v>479</v>
      </c>
      <c r="AE2679" s="319">
        <v>0</v>
      </c>
      <c r="AF2679" s="319" t="s">
        <v>11816</v>
      </c>
      <c r="AG2679" s="320">
        <v>18.670000000000002</v>
      </c>
      <c r="AH2679" s="321">
        <f t="shared" si="453"/>
        <v>0</v>
      </c>
      <c r="AI2679" s="287">
        <f>_xlfn.IFNA(VLOOKUP(AD:AD,грп!B:C,2,0),0)</f>
        <v>0</v>
      </c>
      <c r="AJ2679" s="607">
        <v>24</v>
      </c>
      <c r="AK2679" s="672">
        <f t="shared" si="454"/>
        <v>0</v>
      </c>
      <c r="AL2679" s="174"/>
    </row>
    <row r="2680" spans="1:38" s="4" customFormat="1" ht="12" customHeight="1" outlineLevel="1" x14ac:dyDescent="0.35">
      <c r="A2680" s="307" t="s">
        <v>10402</v>
      </c>
      <c r="B2680" s="308" t="s">
        <v>8058</v>
      </c>
      <c r="C2680" s="290" t="s">
        <v>555</v>
      </c>
      <c r="D2680" s="310" t="s">
        <v>1072</v>
      </c>
      <c r="E2680" s="322" t="s">
        <v>1073</v>
      </c>
      <c r="F2680" s="293"/>
      <c r="G2680" s="293"/>
      <c r="H2680" s="294">
        <v>24</v>
      </c>
      <c r="I2680" s="294" t="str">
        <f>IFERROR(_xlfn.IFNA(VLOOKUP($D:$D,history!$I:$Y,3,0),VLOOKUP(E:E,history!$H:$Y,4,0)),"--")</f>
        <v>--</v>
      </c>
      <c r="J2680" s="282" t="s">
        <v>9870</v>
      </c>
      <c r="K2680" s="282" t="str">
        <f t="shared" si="447"/>
        <v/>
      </c>
      <c r="L2680" s="312">
        <f t="shared" si="451"/>
        <v>806.04</v>
      </c>
      <c r="M2680" s="312">
        <f t="shared" si="452"/>
        <v>1221.28</v>
      </c>
      <c r="N2680" s="297" t="str">
        <f>_xlfn.IFNA(VLOOKUP($E:$E,'1'!$A:$E,3,0),"")</f>
        <v/>
      </c>
      <c r="O2680" s="297" t="str">
        <f>_xlfn.IFNA(VLOOKUP($E:$E,'2'!$A:$E,3,0),"")</f>
        <v/>
      </c>
      <c r="P2680" s="297" t="str">
        <f>_xlfn.IFNA(VLOOKUP($E:$E,'3'!$A:$D,3,0),"")</f>
        <v/>
      </c>
      <c r="Q2680" s="297" t="str">
        <f>_xlfn.IFNA(VLOOKUP($E:$E,'4'!$A:$F,3,0),"")</f>
        <v/>
      </c>
      <c r="R2680" s="297" t="str">
        <f>_xlfn.IFNA(VLOOKUP($E:$E,'5'!$A:$F,3,0),"")</f>
        <v/>
      </c>
      <c r="S2680" s="297" t="str">
        <f>_xlfn.IFNA(VLOOKUP($E:$E,'6'!$A:$F,3,0),"")</f>
        <v/>
      </c>
      <c r="T2680" s="313">
        <v>1</v>
      </c>
      <c r="U2680" s="313">
        <v>6</v>
      </c>
      <c r="V2680" s="313">
        <v>12</v>
      </c>
      <c r="W2680" s="314">
        <v>1.425</v>
      </c>
      <c r="X2680" s="315">
        <v>1.7063492000000001E-3</v>
      </c>
      <c r="Y2680" s="749">
        <v>1160</v>
      </c>
      <c r="Z2680" s="282"/>
      <c r="AA2680" s="316" t="s">
        <v>10390</v>
      </c>
      <c r="AB2680" s="282" t="s">
        <v>9163</v>
      </c>
      <c r="AC2680" s="317" t="s">
        <v>2081</v>
      </c>
      <c r="AD2680" s="318" t="s">
        <v>479</v>
      </c>
      <c r="AE2680" s="319">
        <v>0</v>
      </c>
      <c r="AF2680" s="319" t="s">
        <v>11319</v>
      </c>
      <c r="AG2680" s="320">
        <v>15.31</v>
      </c>
      <c r="AH2680" s="321">
        <f t="shared" si="453"/>
        <v>0</v>
      </c>
      <c r="AI2680" s="287">
        <f>_xlfn.IFNA(VLOOKUP(AD:AD,грп!B:C,2,0),0)</f>
        <v>0</v>
      </c>
      <c r="AJ2680" s="607">
        <v>24</v>
      </c>
      <c r="AK2680" s="672" t="str">
        <f t="shared" si="454"/>
        <v xml:space="preserve"> </v>
      </c>
      <c r="AL2680" s="174"/>
    </row>
    <row r="2681" spans="1:38" s="4" customFormat="1" ht="12" customHeight="1" outlineLevel="1" x14ac:dyDescent="0.35">
      <c r="A2681" s="307" t="s">
        <v>10402</v>
      </c>
      <c r="B2681" s="308" t="s">
        <v>8059</v>
      </c>
      <c r="C2681" s="309"/>
      <c r="D2681" s="310" t="s">
        <v>1068</v>
      </c>
      <c r="E2681" s="322" t="s">
        <v>1069</v>
      </c>
      <c r="F2681" s="293"/>
      <c r="G2681" s="293"/>
      <c r="H2681" s="294">
        <v>24</v>
      </c>
      <c r="I2681" s="294" t="str">
        <f>IFERROR(_xlfn.IFNA(VLOOKUP($D:$D,history!$I:$Y,3,0),VLOOKUP(E:E,history!$H:$Y,4,0)),"--")</f>
        <v>--</v>
      </c>
      <c r="J2681" s="282" t="s">
        <v>9870</v>
      </c>
      <c r="K2681" s="282" t="str">
        <f t="shared" si="447"/>
        <v/>
      </c>
      <c r="L2681" s="312">
        <f t="shared" si="451"/>
        <v>699.17</v>
      </c>
      <c r="M2681" s="312">
        <f t="shared" si="452"/>
        <v>1059.3499999999999</v>
      </c>
      <c r="N2681" s="297" t="str">
        <f>_xlfn.IFNA(VLOOKUP($E:$E,'1'!$A:$E,3,0),"")</f>
        <v/>
      </c>
      <c r="O2681" s="297" t="str">
        <f>_xlfn.IFNA(VLOOKUP($E:$E,'2'!$A:$E,3,0),"")</f>
        <v/>
      </c>
      <c r="P2681" s="297" t="str">
        <f>_xlfn.IFNA(VLOOKUP($E:$E,'3'!$A:$D,3,0),"")</f>
        <v/>
      </c>
      <c r="Q2681" s="297" t="str">
        <f>_xlfn.IFNA(VLOOKUP($E:$E,'4'!$A:$F,3,0),"")</f>
        <v/>
      </c>
      <c r="R2681" s="297" t="str">
        <f>_xlfn.IFNA(VLOOKUP($E:$E,'5'!$A:$F,3,0),"")</f>
        <v/>
      </c>
      <c r="S2681" s="297" t="str">
        <f>_xlfn.IFNA(VLOOKUP($E:$E,'6'!$A:$F,3,0),"")</f>
        <v/>
      </c>
      <c r="T2681" s="313">
        <v>1</v>
      </c>
      <c r="U2681" s="313">
        <v>6</v>
      </c>
      <c r="V2681" s="313">
        <v>24</v>
      </c>
      <c r="W2681" s="314">
        <v>0.996</v>
      </c>
      <c r="X2681" s="315">
        <v>1.1309524000000001E-3</v>
      </c>
      <c r="Y2681" s="749">
        <v>1010</v>
      </c>
      <c r="Z2681" s="282"/>
      <c r="AA2681" s="316" t="s">
        <v>10390</v>
      </c>
      <c r="AB2681" s="282" t="s">
        <v>9163</v>
      </c>
      <c r="AC2681" s="317" t="s">
        <v>2081</v>
      </c>
      <c r="AD2681" s="318" t="s">
        <v>479</v>
      </c>
      <c r="AE2681" s="319">
        <v>0</v>
      </c>
      <c r="AF2681" s="319" t="s">
        <v>11273</v>
      </c>
      <c r="AG2681" s="320">
        <v>13.28</v>
      </c>
      <c r="AH2681" s="321">
        <f t="shared" si="453"/>
        <v>0</v>
      </c>
      <c r="AI2681" s="287">
        <f>_xlfn.IFNA(VLOOKUP(AD:AD,грп!B:C,2,0),0)</f>
        <v>0</v>
      </c>
      <c r="AJ2681" s="607">
        <v>24</v>
      </c>
      <c r="AK2681" s="672">
        <f t="shared" si="454"/>
        <v>0</v>
      </c>
      <c r="AL2681" s="174"/>
    </row>
    <row r="2682" spans="1:38" s="4" customFormat="1" ht="12" customHeight="1" outlineLevel="1" x14ac:dyDescent="0.35">
      <c r="A2682" s="307" t="s">
        <v>10402</v>
      </c>
      <c r="B2682" s="308" t="s">
        <v>8060</v>
      </c>
      <c r="C2682" s="309"/>
      <c r="D2682" s="310" t="s">
        <v>1070</v>
      </c>
      <c r="E2682" s="322" t="s">
        <v>1071</v>
      </c>
      <c r="F2682" s="293"/>
      <c r="G2682" s="293"/>
      <c r="H2682" s="294">
        <v>36</v>
      </c>
      <c r="I2682" s="294" t="str">
        <f>IFERROR(_xlfn.IFNA(VLOOKUP($D:$D,history!$I:$Y,3,0),VLOOKUP(E:E,history!$H:$Y,4,0)),"--")</f>
        <v>--</v>
      </c>
      <c r="J2682" s="282" t="s">
        <v>9870</v>
      </c>
      <c r="K2682" s="282" t="str">
        <f t="shared" si="447"/>
        <v/>
      </c>
      <c r="L2682" s="312">
        <f t="shared" si="451"/>
        <v>800.78</v>
      </c>
      <c r="M2682" s="312">
        <f t="shared" si="452"/>
        <v>1213.3</v>
      </c>
      <c r="N2682" s="297" t="str">
        <f>_xlfn.IFNA(VLOOKUP($E:$E,'1'!$A:$E,3,0),"")</f>
        <v/>
      </c>
      <c r="O2682" s="297" t="str">
        <f>_xlfn.IFNA(VLOOKUP($E:$E,'2'!$A:$E,3,0),"")</f>
        <v/>
      </c>
      <c r="P2682" s="297" t="str">
        <f>_xlfn.IFNA(VLOOKUP($E:$E,'3'!$A:$D,3,0),"")</f>
        <v/>
      </c>
      <c r="Q2682" s="297" t="str">
        <f>_xlfn.IFNA(VLOOKUP($E:$E,'4'!$A:$F,3,0),"")</f>
        <v/>
      </c>
      <c r="R2682" s="297" t="str">
        <f>_xlfn.IFNA(VLOOKUP($E:$E,'5'!$A:$F,3,0),"")</f>
        <v/>
      </c>
      <c r="S2682" s="297" t="str">
        <f>_xlfn.IFNA(VLOOKUP($E:$E,'6'!$A:$F,3,0),"")</f>
        <v/>
      </c>
      <c r="T2682" s="313">
        <v>1</v>
      </c>
      <c r="U2682" s="313">
        <v>6</v>
      </c>
      <c r="V2682" s="313">
        <v>12</v>
      </c>
      <c r="W2682" s="314">
        <v>1.171</v>
      </c>
      <c r="X2682" s="315">
        <v>1.3591269999999999E-3</v>
      </c>
      <c r="Y2682" s="749">
        <v>1150</v>
      </c>
      <c r="Z2682" s="282"/>
      <c r="AA2682" s="316" t="s">
        <v>10390</v>
      </c>
      <c r="AB2682" s="282" t="s">
        <v>9163</v>
      </c>
      <c r="AC2682" s="317" t="s">
        <v>2081</v>
      </c>
      <c r="AD2682" s="318" t="s">
        <v>479</v>
      </c>
      <c r="AE2682" s="319">
        <v>0</v>
      </c>
      <c r="AF2682" s="319" t="s">
        <v>11319</v>
      </c>
      <c r="AG2682" s="320">
        <v>15.21</v>
      </c>
      <c r="AH2682" s="321">
        <f t="shared" si="453"/>
        <v>0</v>
      </c>
      <c r="AI2682" s="287">
        <f>_xlfn.IFNA(VLOOKUP(AD:AD,грп!B:C,2,0),0)</f>
        <v>0</v>
      </c>
      <c r="AJ2682" s="607">
        <v>36</v>
      </c>
      <c r="AK2682" s="672">
        <f t="shared" si="454"/>
        <v>0</v>
      </c>
      <c r="AL2682" s="174"/>
    </row>
    <row r="2683" spans="1:38" s="4" customFormat="1" ht="12" customHeight="1" outlineLevel="1" x14ac:dyDescent="0.35">
      <c r="A2683" s="307" t="s">
        <v>10402</v>
      </c>
      <c r="B2683" s="308" t="s">
        <v>8061</v>
      </c>
      <c r="C2683" s="328"/>
      <c r="D2683" s="310" t="s">
        <v>1491</v>
      </c>
      <c r="E2683" s="322" t="s">
        <v>1492</v>
      </c>
      <c r="F2683" s="293"/>
      <c r="G2683" s="293"/>
      <c r="H2683" s="294"/>
      <c r="I2683" s="294" t="str">
        <f>IFERROR(_xlfn.IFNA(VLOOKUP($D:$D,history!$I:$Y,3,0),VLOOKUP(E:E,history!$H:$Y,4,0)),"--")</f>
        <v>--</v>
      </c>
      <c r="J2683" s="282" t="s">
        <v>5946</v>
      </c>
      <c r="K2683" s="282" t="str">
        <f t="shared" si="447"/>
        <v/>
      </c>
      <c r="L2683" s="312">
        <f t="shared" si="451"/>
        <v>1017.17</v>
      </c>
      <c r="M2683" s="312">
        <f t="shared" si="452"/>
        <v>1541.16</v>
      </c>
      <c r="N2683" s="297" t="str">
        <f>_xlfn.IFNA(VLOOKUP($E:$E,'1'!$A:$E,3,0),"")</f>
        <v/>
      </c>
      <c r="O2683" s="297" t="str">
        <f>_xlfn.IFNA(VLOOKUP($E:$E,'2'!$A:$E,3,0),"")</f>
        <v/>
      </c>
      <c r="P2683" s="297" t="str">
        <f>_xlfn.IFNA(VLOOKUP($E:$E,'3'!$A:$D,3,0),"")</f>
        <v/>
      </c>
      <c r="Q2683" s="297" t="str">
        <f>_xlfn.IFNA(VLOOKUP($E:$E,'4'!$A:$F,3,0),"")</f>
        <v/>
      </c>
      <c r="R2683" s="297" t="str">
        <f>_xlfn.IFNA(VLOOKUP($E:$E,'5'!$A:$F,3,0),"")</f>
        <v/>
      </c>
      <c r="S2683" s="297" t="str">
        <f>_xlfn.IFNA(VLOOKUP($E:$E,'6'!$A:$F,3,0),"")</f>
        <v/>
      </c>
      <c r="T2683" s="313">
        <v>1</v>
      </c>
      <c r="U2683" s="313">
        <v>1</v>
      </c>
      <c r="V2683" s="313">
        <v>12</v>
      </c>
      <c r="W2683" s="314">
        <v>1.4990000000000001</v>
      </c>
      <c r="X2683" s="315">
        <v>1.6542289000000001E-3</v>
      </c>
      <c r="Y2683" s="749">
        <v>1460</v>
      </c>
      <c r="Z2683" s="282"/>
      <c r="AA2683" s="316" t="s">
        <v>10396</v>
      </c>
      <c r="AB2683" s="282" t="s">
        <v>9163</v>
      </c>
      <c r="AC2683" s="317" t="s">
        <v>2081</v>
      </c>
      <c r="AD2683" s="318" t="s">
        <v>479</v>
      </c>
      <c r="AE2683" s="319">
        <v>0</v>
      </c>
      <c r="AF2683" s="319" t="s">
        <v>11273</v>
      </c>
      <c r="AG2683" s="320">
        <v>19.32</v>
      </c>
      <c r="AH2683" s="321">
        <f t="shared" si="453"/>
        <v>0</v>
      </c>
      <c r="AI2683" s="287">
        <f>_xlfn.IFNA(VLOOKUP(AD:AD,грп!B:C,2,0),0)</f>
        <v>0</v>
      </c>
      <c r="AJ2683" s="607">
        <v>0</v>
      </c>
      <c r="AK2683" s="672">
        <f t="shared" si="454"/>
        <v>0</v>
      </c>
      <c r="AL2683" s="174"/>
    </row>
    <row r="2684" spans="1:38" s="4" customFormat="1" ht="12" customHeight="1" outlineLevel="1" x14ac:dyDescent="0.35">
      <c r="A2684" s="307" t="s">
        <v>10402</v>
      </c>
      <c r="B2684" s="308" t="s">
        <v>8062</v>
      </c>
      <c r="C2684" s="328"/>
      <c r="D2684" s="310" t="s">
        <v>1499</v>
      </c>
      <c r="E2684" s="322" t="s">
        <v>1500</v>
      </c>
      <c r="F2684" s="293"/>
      <c r="G2684" s="293"/>
      <c r="H2684" s="294"/>
      <c r="I2684" s="294" t="str">
        <f>IFERROR(_xlfn.IFNA(VLOOKUP($D:$D,history!$I:$Y,3,0),VLOOKUP(E:E,history!$H:$Y,4,0)),"--")</f>
        <v>--</v>
      </c>
      <c r="J2684" s="282" t="s">
        <v>5946</v>
      </c>
      <c r="K2684" s="282" t="str">
        <f t="shared" si="447"/>
        <v/>
      </c>
      <c r="L2684" s="312">
        <f t="shared" si="451"/>
        <v>1253.55</v>
      </c>
      <c r="M2684" s="312">
        <f t="shared" si="452"/>
        <v>1899.32</v>
      </c>
      <c r="N2684" s="297" t="str">
        <f>_xlfn.IFNA(VLOOKUP($E:$E,'1'!$A:$E,3,0),"")</f>
        <v/>
      </c>
      <c r="O2684" s="297" t="str">
        <f>_xlfn.IFNA(VLOOKUP($E:$E,'2'!$A:$E,3,0),"")</f>
        <v/>
      </c>
      <c r="P2684" s="297" t="str">
        <f>_xlfn.IFNA(VLOOKUP($E:$E,'3'!$A:$D,3,0),"")</f>
        <v/>
      </c>
      <c r="Q2684" s="297" t="str">
        <f>_xlfn.IFNA(VLOOKUP($E:$E,'4'!$A:$F,3,0),"")</f>
        <v/>
      </c>
      <c r="R2684" s="297" t="str">
        <f>_xlfn.IFNA(VLOOKUP($E:$E,'5'!$A:$F,3,0),"")</f>
        <v/>
      </c>
      <c r="S2684" s="297" t="str">
        <f>_xlfn.IFNA(VLOOKUP($E:$E,'6'!$A:$F,3,0),"")</f>
        <v/>
      </c>
      <c r="T2684" s="313">
        <v>1</v>
      </c>
      <c r="U2684" s="313">
        <v>6</v>
      </c>
      <c r="V2684" s="313">
        <v>24</v>
      </c>
      <c r="W2684" s="314">
        <v>1.667</v>
      </c>
      <c r="X2684" s="315">
        <v>2.0238094999999998E-3</v>
      </c>
      <c r="Y2684" s="749">
        <v>1790</v>
      </c>
      <c r="Z2684" s="282"/>
      <c r="AA2684" s="316" t="s">
        <v>10390</v>
      </c>
      <c r="AB2684" s="282" t="s">
        <v>9163</v>
      </c>
      <c r="AC2684" s="317" t="s">
        <v>2081</v>
      </c>
      <c r="AD2684" s="318" t="s">
        <v>479</v>
      </c>
      <c r="AE2684" s="319">
        <v>0</v>
      </c>
      <c r="AF2684" s="319" t="s">
        <v>11273</v>
      </c>
      <c r="AG2684" s="320">
        <v>23.81</v>
      </c>
      <c r="AH2684" s="321">
        <f t="shared" si="453"/>
        <v>0</v>
      </c>
      <c r="AI2684" s="287">
        <f>_xlfn.IFNA(VLOOKUP(AD:AD,грп!B:C,2,0),0)</f>
        <v>0</v>
      </c>
      <c r="AJ2684" s="607">
        <v>0</v>
      </c>
      <c r="AK2684" s="672">
        <f t="shared" si="454"/>
        <v>0</v>
      </c>
      <c r="AL2684" s="174"/>
    </row>
    <row r="2685" spans="1:38" s="4" customFormat="1" ht="12" customHeight="1" outlineLevel="1" x14ac:dyDescent="0.35">
      <c r="A2685" s="307" t="s">
        <v>10402</v>
      </c>
      <c r="B2685" s="308" t="s">
        <v>8063</v>
      </c>
      <c r="C2685" s="328"/>
      <c r="D2685" s="310" t="s">
        <v>1501</v>
      </c>
      <c r="E2685" s="322" t="s">
        <v>1502</v>
      </c>
      <c r="F2685" s="293"/>
      <c r="G2685" s="293"/>
      <c r="H2685" s="294"/>
      <c r="I2685" s="294" t="str">
        <f>IFERROR(_xlfn.IFNA(VLOOKUP($D:$D,history!$I:$Y,3,0),VLOOKUP(E:E,history!$H:$Y,4,0)),"--")</f>
        <v>--</v>
      </c>
      <c r="J2685" s="282" t="s">
        <v>5946</v>
      </c>
      <c r="K2685" s="282" t="str">
        <f t="shared" si="447"/>
        <v/>
      </c>
      <c r="L2685" s="312">
        <f t="shared" si="451"/>
        <v>1703.7</v>
      </c>
      <c r="M2685" s="312">
        <f t="shared" si="452"/>
        <v>2581.36</v>
      </c>
      <c r="N2685" s="297" t="str">
        <f>_xlfn.IFNA(VLOOKUP($E:$E,'1'!$A:$E,3,0),"")</f>
        <v/>
      </c>
      <c r="O2685" s="297" t="str">
        <f>_xlfn.IFNA(VLOOKUP($E:$E,'2'!$A:$E,3,0),"")</f>
        <v/>
      </c>
      <c r="P2685" s="297" t="str">
        <f>_xlfn.IFNA(VLOOKUP($E:$E,'3'!$A:$D,3,0),"")</f>
        <v/>
      </c>
      <c r="Q2685" s="297" t="str">
        <f>_xlfn.IFNA(VLOOKUP($E:$E,'4'!$A:$F,3,0),"")</f>
        <v/>
      </c>
      <c r="R2685" s="297" t="str">
        <f>_xlfn.IFNA(VLOOKUP($E:$E,'5'!$A:$F,3,0),"")</f>
        <v/>
      </c>
      <c r="S2685" s="297" t="str">
        <f>_xlfn.IFNA(VLOOKUP($E:$E,'6'!$A:$F,3,0),"")</f>
        <v/>
      </c>
      <c r="T2685" s="313">
        <v>1</v>
      </c>
      <c r="U2685" s="313">
        <v>1</v>
      </c>
      <c r="V2685" s="313">
        <v>12</v>
      </c>
      <c r="W2685" s="314">
        <v>2.71</v>
      </c>
      <c r="X2685" s="315">
        <v>3.0555555999999999E-3</v>
      </c>
      <c r="Y2685" s="749">
        <v>2450</v>
      </c>
      <c r="Z2685" s="282"/>
      <c r="AA2685" s="316" t="s">
        <v>10396</v>
      </c>
      <c r="AB2685" s="282" t="s">
        <v>9163</v>
      </c>
      <c r="AC2685" s="317" t="s">
        <v>2081</v>
      </c>
      <c r="AD2685" s="318" t="s">
        <v>479</v>
      </c>
      <c r="AE2685" s="319">
        <v>0</v>
      </c>
      <c r="AF2685" s="319" t="s">
        <v>11273</v>
      </c>
      <c r="AG2685" s="320">
        <v>32.36</v>
      </c>
      <c r="AH2685" s="321">
        <f t="shared" si="453"/>
        <v>0</v>
      </c>
      <c r="AI2685" s="287">
        <f>_xlfn.IFNA(VLOOKUP(AD:AD,грп!B:C,2,0),0)</f>
        <v>0</v>
      </c>
      <c r="AJ2685" s="607">
        <v>0</v>
      </c>
      <c r="AK2685" s="672">
        <f t="shared" si="454"/>
        <v>0</v>
      </c>
      <c r="AL2685" s="174"/>
    </row>
    <row r="2686" spans="1:38" s="4" customFormat="1" ht="12" customHeight="1" outlineLevel="1" x14ac:dyDescent="0.35">
      <c r="A2686" s="307" t="s">
        <v>10402</v>
      </c>
      <c r="B2686" s="308" t="s">
        <v>8064</v>
      </c>
      <c r="C2686" s="328"/>
      <c r="D2686" s="310" t="s">
        <v>1503</v>
      </c>
      <c r="E2686" s="322" t="s">
        <v>1504</v>
      </c>
      <c r="F2686" s="293"/>
      <c r="G2686" s="293"/>
      <c r="H2686" s="294">
        <v>8</v>
      </c>
      <c r="I2686" s="294" t="str">
        <f>IFERROR(_xlfn.IFNA(VLOOKUP($D:$D,history!$I:$Y,3,0),VLOOKUP(E:E,history!$H:$Y,4,0)),"--")</f>
        <v>--</v>
      </c>
      <c r="J2686" s="282" t="s">
        <v>5946</v>
      </c>
      <c r="K2686" s="282" t="str">
        <f t="shared" si="447"/>
        <v/>
      </c>
      <c r="L2686" s="312">
        <f t="shared" si="451"/>
        <v>1880.07</v>
      </c>
      <c r="M2686" s="312">
        <f t="shared" si="452"/>
        <v>2848.59</v>
      </c>
      <c r="N2686" s="297" t="str">
        <f>_xlfn.IFNA(VLOOKUP($E:$E,'1'!$A:$E,3,0),"")</f>
        <v/>
      </c>
      <c r="O2686" s="297" t="str">
        <f>_xlfn.IFNA(VLOOKUP($E:$E,'2'!$A:$E,3,0),"")</f>
        <v/>
      </c>
      <c r="P2686" s="297" t="str">
        <f>_xlfn.IFNA(VLOOKUP($E:$E,'3'!$A:$D,3,0),"")</f>
        <v/>
      </c>
      <c r="Q2686" s="297" t="str">
        <f>_xlfn.IFNA(VLOOKUP($E:$E,'4'!$A:$F,3,0),"")</f>
        <v/>
      </c>
      <c r="R2686" s="297" t="str">
        <f>_xlfn.IFNA(VLOOKUP($E:$E,'5'!$A:$F,3,0),"")</f>
        <v/>
      </c>
      <c r="S2686" s="297" t="str">
        <f>_xlfn.IFNA(VLOOKUP($E:$E,'6'!$A:$F,3,0),"")</f>
        <v/>
      </c>
      <c r="T2686" s="313">
        <v>1</v>
      </c>
      <c r="U2686" s="313">
        <v>1</v>
      </c>
      <c r="V2686" s="313">
        <v>12</v>
      </c>
      <c r="W2686" s="314">
        <v>2.968</v>
      </c>
      <c r="X2686" s="315">
        <v>6.156E-3</v>
      </c>
      <c r="Y2686" s="749">
        <v>2710</v>
      </c>
      <c r="Z2686" s="282"/>
      <c r="AA2686" s="316" t="s">
        <v>10390</v>
      </c>
      <c r="AB2686" s="282" t="s">
        <v>9163</v>
      </c>
      <c r="AC2686" s="317" t="s">
        <v>2081</v>
      </c>
      <c r="AD2686" s="318" t="s">
        <v>479</v>
      </c>
      <c r="AE2686" s="319">
        <v>0</v>
      </c>
      <c r="AF2686" s="319" t="s">
        <v>11273</v>
      </c>
      <c r="AG2686" s="320">
        <v>35.71</v>
      </c>
      <c r="AH2686" s="321">
        <f t="shared" si="453"/>
        <v>0</v>
      </c>
      <c r="AI2686" s="287">
        <f>_xlfn.IFNA(VLOOKUP(AD:AD,грп!B:C,2,0),0)</f>
        <v>0</v>
      </c>
      <c r="AJ2686" s="607">
        <v>0</v>
      </c>
      <c r="AK2686" s="672">
        <f t="shared" si="454"/>
        <v>0</v>
      </c>
      <c r="AL2686" s="174"/>
    </row>
    <row r="2687" spans="1:38" s="4" customFormat="1" ht="12" customHeight="1" outlineLevel="1" x14ac:dyDescent="0.35">
      <c r="A2687" s="307" t="s">
        <v>10402</v>
      </c>
      <c r="B2687" s="308" t="s">
        <v>8065</v>
      </c>
      <c r="C2687" s="328"/>
      <c r="D2687" s="310" t="s">
        <v>1505</v>
      </c>
      <c r="E2687" s="322" t="s">
        <v>1506</v>
      </c>
      <c r="F2687" s="293"/>
      <c r="G2687" s="293"/>
      <c r="H2687" s="294"/>
      <c r="I2687" s="294" t="str">
        <f>IFERROR(_xlfn.IFNA(VLOOKUP($D:$D,history!$I:$Y,3,0),VLOOKUP(E:E,history!$H:$Y,4,0)),"--")</f>
        <v>--</v>
      </c>
      <c r="J2687" s="282" t="s">
        <v>5946</v>
      </c>
      <c r="K2687" s="282" t="str">
        <f t="shared" si="447"/>
        <v/>
      </c>
      <c r="L2687" s="312">
        <f t="shared" si="451"/>
        <v>1912.71</v>
      </c>
      <c r="M2687" s="312">
        <f t="shared" si="452"/>
        <v>2898.04</v>
      </c>
      <c r="N2687" s="297" t="str">
        <f>_xlfn.IFNA(VLOOKUP($E:$E,'1'!$A:$E,3,0),"")</f>
        <v/>
      </c>
      <c r="O2687" s="297" t="str">
        <f>_xlfn.IFNA(VLOOKUP($E:$E,'2'!$A:$E,3,0),"")</f>
        <v/>
      </c>
      <c r="P2687" s="297" t="str">
        <f>_xlfn.IFNA(VLOOKUP($E:$E,'3'!$A:$D,3,0),"")</f>
        <v/>
      </c>
      <c r="Q2687" s="297" t="str">
        <f>_xlfn.IFNA(VLOOKUP($E:$E,'4'!$A:$F,3,0),"")</f>
        <v/>
      </c>
      <c r="R2687" s="297" t="str">
        <f>_xlfn.IFNA(VLOOKUP($E:$E,'5'!$A:$F,3,0),"")</f>
        <v/>
      </c>
      <c r="S2687" s="297" t="str">
        <f>_xlfn.IFNA(VLOOKUP($E:$E,'6'!$A:$F,3,0),"")</f>
        <v/>
      </c>
      <c r="T2687" s="313">
        <v>1</v>
      </c>
      <c r="U2687" s="313">
        <v>1</v>
      </c>
      <c r="V2687" s="313">
        <v>6</v>
      </c>
      <c r="W2687" s="314">
        <v>3.8279999999999998</v>
      </c>
      <c r="X2687" s="315">
        <v>5.7462687000000004E-3</v>
      </c>
      <c r="Y2687" s="749">
        <v>2750</v>
      </c>
      <c r="Z2687" s="282"/>
      <c r="AA2687" s="316" t="s">
        <v>10390</v>
      </c>
      <c r="AB2687" s="282" t="s">
        <v>9163</v>
      </c>
      <c r="AC2687" s="317" t="s">
        <v>2081</v>
      </c>
      <c r="AD2687" s="318" t="s">
        <v>479</v>
      </c>
      <c r="AE2687" s="319">
        <v>0</v>
      </c>
      <c r="AF2687" s="319" t="s">
        <v>11319</v>
      </c>
      <c r="AG2687" s="320">
        <v>36.33</v>
      </c>
      <c r="AH2687" s="321">
        <f t="shared" si="453"/>
        <v>0</v>
      </c>
      <c r="AI2687" s="287">
        <f>_xlfn.IFNA(VLOOKUP(AD:AD,грп!B:C,2,0),0)</f>
        <v>0</v>
      </c>
      <c r="AJ2687" s="607">
        <v>0</v>
      </c>
      <c r="AK2687" s="672">
        <f t="shared" si="454"/>
        <v>0</v>
      </c>
      <c r="AL2687" s="174"/>
    </row>
    <row r="2688" spans="1:38" s="4" customFormat="1" ht="12" customHeight="1" outlineLevel="1" x14ac:dyDescent="0.35">
      <c r="A2688" s="307" t="s">
        <v>10402</v>
      </c>
      <c r="B2688" s="308" t="s">
        <v>8066</v>
      </c>
      <c r="C2688" s="328"/>
      <c r="D2688" s="310" t="s">
        <v>1507</v>
      </c>
      <c r="E2688" s="322" t="s">
        <v>1508</v>
      </c>
      <c r="F2688" s="293"/>
      <c r="G2688" s="293"/>
      <c r="H2688" s="294">
        <v>8</v>
      </c>
      <c r="I2688" s="294" t="str">
        <f>IFERROR(_xlfn.IFNA(VLOOKUP($D:$D,history!$I:$Y,3,0),VLOOKUP(E:E,history!$H:$Y,4,0)),"--")</f>
        <v>V</v>
      </c>
      <c r="J2688" s="282" t="s">
        <v>9870</v>
      </c>
      <c r="K2688" s="282" t="str">
        <f t="shared" si="447"/>
        <v/>
      </c>
      <c r="L2688" s="312">
        <f t="shared" si="451"/>
        <v>2208.59</v>
      </c>
      <c r="M2688" s="312">
        <f t="shared" si="452"/>
        <v>3346.35</v>
      </c>
      <c r="N2688" s="297" t="str">
        <f>_xlfn.IFNA(VLOOKUP($E:$E,'1'!$A:$E,3,0),"")</f>
        <v/>
      </c>
      <c r="O2688" s="297" t="str">
        <f>_xlfn.IFNA(VLOOKUP($E:$E,'2'!$A:$E,3,0),"")</f>
        <v/>
      </c>
      <c r="P2688" s="297" t="str">
        <f>_xlfn.IFNA(VLOOKUP($E:$E,'3'!$A:$D,3,0),"")</f>
        <v/>
      </c>
      <c r="Q2688" s="297" t="str">
        <f>_xlfn.IFNA(VLOOKUP($E:$E,'4'!$A:$F,3,0),"")</f>
        <v/>
      </c>
      <c r="R2688" s="297" t="str">
        <f>_xlfn.IFNA(VLOOKUP($E:$E,'5'!$A:$F,3,0),"")</f>
        <v/>
      </c>
      <c r="S2688" s="297" t="str">
        <f>_xlfn.IFNA(VLOOKUP($E:$E,'6'!$A:$F,3,0),"")</f>
        <v/>
      </c>
      <c r="T2688" s="313">
        <v>1</v>
      </c>
      <c r="U2688" s="313">
        <v>1</v>
      </c>
      <c r="V2688" s="313">
        <v>4</v>
      </c>
      <c r="W2688" s="314">
        <v>4.6900000000000004</v>
      </c>
      <c r="X2688" s="315">
        <v>6.1000000000000004E-3</v>
      </c>
      <c r="Y2688" s="749">
        <v>3180</v>
      </c>
      <c r="Z2688" s="282"/>
      <c r="AA2688" s="316" t="s">
        <v>10390</v>
      </c>
      <c r="AB2688" s="282" t="s">
        <v>9163</v>
      </c>
      <c r="AC2688" s="317" t="s">
        <v>2081</v>
      </c>
      <c r="AD2688" s="318" t="s">
        <v>479</v>
      </c>
      <c r="AE2688" s="319">
        <v>0</v>
      </c>
      <c r="AF2688" s="319" t="s">
        <v>11319</v>
      </c>
      <c r="AG2688" s="320">
        <v>41.95</v>
      </c>
      <c r="AH2688" s="321">
        <f t="shared" si="453"/>
        <v>0</v>
      </c>
      <c r="AI2688" s="287">
        <f>_xlfn.IFNA(VLOOKUP(AD:AD,грп!B:C,2,0),0)</f>
        <v>0</v>
      </c>
      <c r="AJ2688" s="607">
        <v>16</v>
      </c>
      <c r="AK2688" s="672">
        <f t="shared" si="454"/>
        <v>0</v>
      </c>
      <c r="AL2688" s="174"/>
    </row>
    <row r="2689" spans="1:38" s="4" customFormat="1" ht="12" customHeight="1" outlineLevel="1" x14ac:dyDescent="0.35">
      <c r="A2689" s="307" t="s">
        <v>10402</v>
      </c>
      <c r="B2689" s="308" t="s">
        <v>8067</v>
      </c>
      <c r="C2689" s="328"/>
      <c r="D2689" s="310" t="s">
        <v>3235</v>
      </c>
      <c r="E2689" s="322" t="s">
        <v>1509</v>
      </c>
      <c r="F2689" s="293"/>
      <c r="G2689" s="293"/>
      <c r="H2689" s="294"/>
      <c r="I2689" s="294" t="str">
        <f>IFERROR(_xlfn.IFNA(VLOOKUP($D:$D,history!$I:$Y,3,0),VLOOKUP(E:E,history!$H:$Y,4,0)),"--")</f>
        <v>--</v>
      </c>
      <c r="J2689" s="282" t="s">
        <v>5946</v>
      </c>
      <c r="K2689" s="282" t="str">
        <f t="shared" si="447"/>
        <v/>
      </c>
      <c r="L2689" s="312">
        <f t="shared" si="451"/>
        <v>649.67999999999995</v>
      </c>
      <c r="M2689" s="312">
        <f t="shared" si="452"/>
        <v>984.36</v>
      </c>
      <c r="N2689" s="297" t="str">
        <f>_xlfn.IFNA(VLOOKUP($E:$E,'1'!$A:$E,3,0),"")</f>
        <v/>
      </c>
      <c r="O2689" s="297" t="str">
        <f>_xlfn.IFNA(VLOOKUP($E:$E,'2'!$A:$E,3,0),"")</f>
        <v/>
      </c>
      <c r="P2689" s="297" t="str">
        <f>_xlfn.IFNA(VLOOKUP($E:$E,'3'!$A:$D,3,0),"")</f>
        <v/>
      </c>
      <c r="Q2689" s="297" t="str">
        <f>_xlfn.IFNA(VLOOKUP($E:$E,'4'!$A:$F,3,0),"")</f>
        <v/>
      </c>
      <c r="R2689" s="297" t="str">
        <f>_xlfn.IFNA(VLOOKUP($E:$E,'5'!$A:$F,3,0),"")</f>
        <v/>
      </c>
      <c r="S2689" s="297" t="str">
        <f>_xlfn.IFNA(VLOOKUP($E:$E,'6'!$A:$F,3,0),"")</f>
        <v/>
      </c>
      <c r="T2689" s="313">
        <v>1</v>
      </c>
      <c r="U2689" s="313">
        <v>6</v>
      </c>
      <c r="V2689" s="313">
        <v>24</v>
      </c>
      <c r="W2689" s="314">
        <v>0.86899999999999999</v>
      </c>
      <c r="X2689" s="315">
        <v>1.1210317E-3</v>
      </c>
      <c r="Y2689" s="749">
        <v>940</v>
      </c>
      <c r="Z2689" s="282"/>
      <c r="AA2689" s="316" t="s">
        <v>10396</v>
      </c>
      <c r="AB2689" s="282" t="s">
        <v>9163</v>
      </c>
      <c r="AC2689" s="317" t="s">
        <v>2081</v>
      </c>
      <c r="AD2689" s="318" t="s">
        <v>479</v>
      </c>
      <c r="AE2689" s="319">
        <v>0</v>
      </c>
      <c r="AF2689" s="319" t="s">
        <v>11273</v>
      </c>
      <c r="AG2689" s="320">
        <v>12.34</v>
      </c>
      <c r="AH2689" s="321">
        <f t="shared" si="453"/>
        <v>0</v>
      </c>
      <c r="AI2689" s="287">
        <f>_xlfn.IFNA(VLOOKUP(AD:AD,грп!B:C,2,0),0)</f>
        <v>0</v>
      </c>
      <c r="AJ2689" s="607">
        <v>0</v>
      </c>
      <c r="AK2689" s="672">
        <f t="shared" si="454"/>
        <v>0</v>
      </c>
      <c r="AL2689" s="174"/>
    </row>
    <row r="2690" spans="1:38" s="4" customFormat="1" ht="12" customHeight="1" outlineLevel="1" x14ac:dyDescent="0.35">
      <c r="A2690" s="307" t="s">
        <v>10402</v>
      </c>
      <c r="B2690" s="308" t="s">
        <v>8068</v>
      </c>
      <c r="C2690" s="328"/>
      <c r="D2690" s="310" t="s">
        <v>3236</v>
      </c>
      <c r="E2690" s="322" t="s">
        <v>1510</v>
      </c>
      <c r="F2690" s="293"/>
      <c r="G2690" s="293"/>
      <c r="H2690" s="294">
        <v>3</v>
      </c>
      <c r="I2690" s="294" t="str">
        <f>IFERROR(_xlfn.IFNA(VLOOKUP($D:$D,history!$I:$Y,3,0),VLOOKUP(E:E,history!$H:$Y,4,0)),"--")</f>
        <v>--</v>
      </c>
      <c r="J2690" s="282" t="s">
        <v>5946</v>
      </c>
      <c r="K2690" s="282" t="str">
        <f t="shared" si="447"/>
        <v/>
      </c>
      <c r="L2690" s="312">
        <f t="shared" si="451"/>
        <v>635.46</v>
      </c>
      <c r="M2690" s="312">
        <f t="shared" si="452"/>
        <v>962.82</v>
      </c>
      <c r="N2690" s="297" t="str">
        <f>_xlfn.IFNA(VLOOKUP($E:$E,'1'!$A:$E,3,0),"")</f>
        <v/>
      </c>
      <c r="O2690" s="297" t="str">
        <f>_xlfn.IFNA(VLOOKUP($E:$E,'2'!$A:$E,3,0),"")</f>
        <v/>
      </c>
      <c r="P2690" s="297" t="str">
        <f>_xlfn.IFNA(VLOOKUP($E:$E,'3'!$A:$D,3,0),"")</f>
        <v/>
      </c>
      <c r="Q2690" s="297" t="str">
        <f>_xlfn.IFNA(VLOOKUP($E:$E,'4'!$A:$F,3,0),"")</f>
        <v/>
      </c>
      <c r="R2690" s="297" t="str">
        <f>_xlfn.IFNA(VLOOKUP($E:$E,'5'!$A:$F,3,0),"")</f>
        <v/>
      </c>
      <c r="S2690" s="297" t="str">
        <f>_xlfn.IFNA(VLOOKUP($E:$E,'6'!$A:$F,3,0),"")</f>
        <v/>
      </c>
      <c r="T2690" s="313">
        <v>1</v>
      </c>
      <c r="U2690" s="313">
        <v>6</v>
      </c>
      <c r="V2690" s="313">
        <v>24</v>
      </c>
      <c r="W2690" s="314">
        <v>0.873</v>
      </c>
      <c r="X2690" s="315">
        <v>8.2341269999999995E-4</v>
      </c>
      <c r="Y2690" s="749">
        <v>910</v>
      </c>
      <c r="Z2690" s="282"/>
      <c r="AA2690" s="316" t="s">
        <v>10390</v>
      </c>
      <c r="AB2690" s="282" t="s">
        <v>9163</v>
      </c>
      <c r="AC2690" s="317" t="s">
        <v>2081</v>
      </c>
      <c r="AD2690" s="318" t="s">
        <v>479</v>
      </c>
      <c r="AE2690" s="319">
        <v>0</v>
      </c>
      <c r="AF2690" s="319" t="s">
        <v>11273</v>
      </c>
      <c r="AG2690" s="320">
        <v>12.07</v>
      </c>
      <c r="AH2690" s="321">
        <f t="shared" si="453"/>
        <v>0</v>
      </c>
      <c r="AI2690" s="287">
        <f>_xlfn.IFNA(VLOOKUP(AD:AD,грп!B:C,2,0),0)</f>
        <v>0</v>
      </c>
      <c r="AJ2690" s="607">
        <v>0</v>
      </c>
      <c r="AK2690" s="672">
        <f t="shared" si="454"/>
        <v>0</v>
      </c>
      <c r="AL2690" s="174"/>
    </row>
    <row r="2691" spans="1:38" s="4" customFormat="1" ht="12" customHeight="1" outlineLevel="1" x14ac:dyDescent="0.35">
      <c r="A2691" s="307" t="s">
        <v>10402</v>
      </c>
      <c r="B2691" s="308" t="s">
        <v>8069</v>
      </c>
      <c r="C2691" s="290" t="s">
        <v>555</v>
      </c>
      <c r="D2691" s="310" t="s">
        <v>1384</v>
      </c>
      <c r="E2691" s="322" t="s">
        <v>1385</v>
      </c>
      <c r="F2691" s="293"/>
      <c r="G2691" s="293"/>
      <c r="H2691" s="294">
        <v>35</v>
      </c>
      <c r="I2691" s="294" t="str">
        <f>IFERROR(_xlfn.IFNA(VLOOKUP($D:$D,history!$I:$Y,3,0),VLOOKUP(E:E,history!$H:$Y,4,0)),"--")</f>
        <v>--</v>
      </c>
      <c r="J2691" s="282" t="s">
        <v>5946</v>
      </c>
      <c r="K2691" s="282" t="str">
        <f t="shared" si="447"/>
        <v/>
      </c>
      <c r="L2691" s="312">
        <f t="shared" si="451"/>
        <v>592.29</v>
      </c>
      <c r="M2691" s="312">
        <f t="shared" si="452"/>
        <v>897.41</v>
      </c>
      <c r="N2691" s="297" t="str">
        <f>_xlfn.IFNA(VLOOKUP($E:$E,'1'!$A:$E,3,0),"")</f>
        <v/>
      </c>
      <c r="O2691" s="297" t="str">
        <f>_xlfn.IFNA(VLOOKUP($E:$E,'2'!$A:$E,3,0),"")</f>
        <v/>
      </c>
      <c r="P2691" s="297" t="str">
        <f>_xlfn.IFNA(VLOOKUP($E:$E,'3'!$A:$D,3,0),"")</f>
        <v/>
      </c>
      <c r="Q2691" s="297" t="str">
        <f>_xlfn.IFNA(VLOOKUP($E:$E,'4'!$A:$F,3,0),"")</f>
        <v/>
      </c>
      <c r="R2691" s="297" t="str">
        <f>_xlfn.IFNA(VLOOKUP($E:$E,'5'!$A:$F,3,0),"")</f>
        <v/>
      </c>
      <c r="S2691" s="297" t="str">
        <f>_xlfn.IFNA(VLOOKUP($E:$E,'6'!$A:$F,3,0),"")</f>
        <v/>
      </c>
      <c r="T2691" s="313">
        <v>1</v>
      </c>
      <c r="U2691" s="313">
        <v>6</v>
      </c>
      <c r="V2691" s="313">
        <v>24</v>
      </c>
      <c r="W2691" s="314">
        <v>0.84199999999999997</v>
      </c>
      <c r="X2691" s="315">
        <v>1.2599206000000001E-3</v>
      </c>
      <c r="Y2691" s="749">
        <v>850</v>
      </c>
      <c r="Z2691" s="282"/>
      <c r="AA2691" s="316" t="s">
        <v>10388</v>
      </c>
      <c r="AB2691" s="282" t="s">
        <v>9163</v>
      </c>
      <c r="AC2691" s="317" t="s">
        <v>2081</v>
      </c>
      <c r="AD2691" s="318" t="s">
        <v>479</v>
      </c>
      <c r="AE2691" s="319">
        <v>0</v>
      </c>
      <c r="AF2691" s="319" t="s">
        <v>11273</v>
      </c>
      <c r="AG2691" s="320">
        <v>11.25</v>
      </c>
      <c r="AH2691" s="321">
        <f t="shared" si="453"/>
        <v>0</v>
      </c>
      <c r="AI2691" s="287">
        <f>_xlfn.IFNA(VLOOKUP(AD:AD,грп!B:C,2,0),0)</f>
        <v>0</v>
      </c>
      <c r="AJ2691" s="607">
        <v>0</v>
      </c>
      <c r="AK2691" s="672" t="str">
        <f t="shared" si="454"/>
        <v xml:space="preserve"> </v>
      </c>
      <c r="AL2691" s="174"/>
    </row>
    <row r="2692" spans="1:38" s="4" customFormat="1" ht="12" customHeight="1" outlineLevel="1" x14ac:dyDescent="0.35">
      <c r="A2692" s="307" t="s">
        <v>10402</v>
      </c>
      <c r="B2692" s="308" t="s">
        <v>8070</v>
      </c>
      <c r="C2692" s="290" t="s">
        <v>555</v>
      </c>
      <c r="D2692" s="310" t="s">
        <v>1386</v>
      </c>
      <c r="E2692" s="322" t="s">
        <v>1387</v>
      </c>
      <c r="F2692" s="293"/>
      <c r="G2692" s="293"/>
      <c r="H2692" s="294">
        <v>12</v>
      </c>
      <c r="I2692" s="294" t="str">
        <f>IFERROR(_xlfn.IFNA(VLOOKUP($D:$D,history!$I:$Y,3,0),VLOOKUP(E:E,history!$H:$Y,4,0)),"--")</f>
        <v>--</v>
      </c>
      <c r="J2692" s="282" t="s">
        <v>9870</v>
      </c>
      <c r="K2692" s="282" t="str">
        <f t="shared" si="447"/>
        <v/>
      </c>
      <c r="L2692" s="312">
        <f t="shared" si="451"/>
        <v>678.64</v>
      </c>
      <c r="M2692" s="312">
        <f t="shared" si="452"/>
        <v>1028.24</v>
      </c>
      <c r="N2692" s="297" t="str">
        <f>_xlfn.IFNA(VLOOKUP($E:$E,'1'!$A:$E,3,0),"")</f>
        <v/>
      </c>
      <c r="O2692" s="297" t="str">
        <f>_xlfn.IFNA(VLOOKUP($E:$E,'2'!$A:$E,3,0),"")</f>
        <v/>
      </c>
      <c r="P2692" s="297" t="str">
        <f>_xlfn.IFNA(VLOOKUP($E:$E,'3'!$A:$D,3,0),"")</f>
        <v/>
      </c>
      <c r="Q2692" s="297" t="str">
        <f>_xlfn.IFNA(VLOOKUP($E:$E,'4'!$A:$F,3,0),"")</f>
        <v/>
      </c>
      <c r="R2692" s="297" t="str">
        <f>_xlfn.IFNA(VLOOKUP($E:$E,'5'!$A:$F,3,0),"")</f>
        <v/>
      </c>
      <c r="S2692" s="297" t="str">
        <f>_xlfn.IFNA(VLOOKUP($E:$E,'6'!$A:$F,3,0),"")</f>
        <v/>
      </c>
      <c r="T2692" s="313">
        <v>1</v>
      </c>
      <c r="U2692" s="313">
        <v>6</v>
      </c>
      <c r="V2692" s="313">
        <v>24</v>
      </c>
      <c r="W2692" s="314">
        <v>1.0589999999999999</v>
      </c>
      <c r="X2692" s="315">
        <v>1.4781746000000001E-3</v>
      </c>
      <c r="Y2692" s="749">
        <v>980</v>
      </c>
      <c r="Z2692" s="282"/>
      <c r="AA2692" s="316" t="s">
        <v>10390</v>
      </c>
      <c r="AB2692" s="282" t="s">
        <v>9163</v>
      </c>
      <c r="AC2692" s="317" t="s">
        <v>2081</v>
      </c>
      <c r="AD2692" s="318" t="s">
        <v>479</v>
      </c>
      <c r="AE2692" s="319">
        <v>0</v>
      </c>
      <c r="AF2692" s="319" t="s">
        <v>11273</v>
      </c>
      <c r="AG2692" s="320">
        <v>12.89</v>
      </c>
      <c r="AH2692" s="321">
        <f t="shared" si="453"/>
        <v>0</v>
      </c>
      <c r="AI2692" s="287">
        <f>_xlfn.IFNA(VLOOKUP(AD:AD,грп!B:C,2,0),0)</f>
        <v>0</v>
      </c>
      <c r="AJ2692" s="607">
        <v>18</v>
      </c>
      <c r="AK2692" s="672" t="str">
        <f t="shared" si="454"/>
        <v xml:space="preserve"> </v>
      </c>
      <c r="AL2692" s="174"/>
    </row>
    <row r="2693" spans="1:38" s="4" customFormat="1" ht="12" customHeight="1" outlineLevel="1" x14ac:dyDescent="0.35">
      <c r="A2693" s="307" t="s">
        <v>10402</v>
      </c>
      <c r="B2693" s="308" t="s">
        <v>8071</v>
      </c>
      <c r="C2693" s="290" t="s">
        <v>555</v>
      </c>
      <c r="D2693" s="310" t="s">
        <v>1388</v>
      </c>
      <c r="E2693" s="322" t="s">
        <v>1389</v>
      </c>
      <c r="F2693" s="293"/>
      <c r="G2693" s="293"/>
      <c r="H2693" s="294">
        <v>12</v>
      </c>
      <c r="I2693" s="294" t="str">
        <f>IFERROR(_xlfn.IFNA(VLOOKUP($D:$D,history!$I:$Y,3,0),VLOOKUP(E:E,history!$H:$Y,4,0)),"--")</f>
        <v>--</v>
      </c>
      <c r="J2693" s="282" t="s">
        <v>9870</v>
      </c>
      <c r="K2693" s="282" t="str">
        <f t="shared" si="447"/>
        <v/>
      </c>
      <c r="L2693" s="312">
        <f t="shared" si="451"/>
        <v>808.15</v>
      </c>
      <c r="M2693" s="312">
        <f t="shared" si="452"/>
        <v>1224.47</v>
      </c>
      <c r="N2693" s="297" t="str">
        <f>_xlfn.IFNA(VLOOKUP($E:$E,'1'!$A:$E,3,0),"")</f>
        <v/>
      </c>
      <c r="O2693" s="297" t="str">
        <f>_xlfn.IFNA(VLOOKUP($E:$E,'2'!$A:$E,3,0),"")</f>
        <v/>
      </c>
      <c r="P2693" s="297" t="str">
        <f>_xlfn.IFNA(VLOOKUP($E:$E,'3'!$A:$D,3,0),"")</f>
        <v/>
      </c>
      <c r="Q2693" s="297" t="str">
        <f>_xlfn.IFNA(VLOOKUP($E:$E,'4'!$A:$F,3,0),"")</f>
        <v/>
      </c>
      <c r="R2693" s="297" t="str">
        <f>_xlfn.IFNA(VLOOKUP($E:$E,'5'!$A:$F,3,0),"")</f>
        <v/>
      </c>
      <c r="S2693" s="297" t="str">
        <f>_xlfn.IFNA(VLOOKUP($E:$E,'6'!$A:$F,3,0),"")</f>
        <v/>
      </c>
      <c r="T2693" s="313">
        <v>1</v>
      </c>
      <c r="U2693" s="313">
        <v>6</v>
      </c>
      <c r="V2693" s="313">
        <v>12</v>
      </c>
      <c r="W2693" s="314">
        <v>1.2669999999999999</v>
      </c>
      <c r="X2693" s="315">
        <v>1.7956349E-3</v>
      </c>
      <c r="Y2693" s="749">
        <v>1160</v>
      </c>
      <c r="Z2693" s="282"/>
      <c r="AA2693" s="316" t="s">
        <v>10390</v>
      </c>
      <c r="AB2693" s="282" t="s">
        <v>9163</v>
      </c>
      <c r="AC2693" s="317" t="s">
        <v>2081</v>
      </c>
      <c r="AD2693" s="318" t="s">
        <v>479</v>
      </c>
      <c r="AE2693" s="319">
        <v>0</v>
      </c>
      <c r="AF2693" s="319" t="s">
        <v>11273</v>
      </c>
      <c r="AG2693" s="320">
        <v>15.35</v>
      </c>
      <c r="AH2693" s="321">
        <f t="shared" si="453"/>
        <v>0</v>
      </c>
      <c r="AI2693" s="287">
        <f>_xlfn.IFNA(VLOOKUP(AD:AD,грп!B:C,2,0),0)</f>
        <v>0</v>
      </c>
      <c r="AJ2693" s="607">
        <v>16</v>
      </c>
      <c r="AK2693" s="672" t="str">
        <f t="shared" si="454"/>
        <v xml:space="preserve"> </v>
      </c>
      <c r="AL2693" s="174"/>
    </row>
    <row r="2694" spans="1:38" s="4" customFormat="1" ht="12" customHeight="1" x14ac:dyDescent="0.35">
      <c r="A2694" s="288"/>
      <c r="B2694" s="289"/>
      <c r="C2694" s="290" t="s">
        <v>555</v>
      </c>
      <c r="D2694" s="291" t="s">
        <v>2746</v>
      </c>
      <c r="E2694" s="292"/>
      <c r="F2694" s="293"/>
      <c r="G2694" s="293"/>
      <c r="H2694" s="294"/>
      <c r="I2694" s="294"/>
      <c r="J2694" s="282" t="s">
        <v>393</v>
      </c>
      <c r="K2694" s="282" t="str">
        <f t="shared" si="447"/>
        <v/>
      </c>
      <c r="L2694" s="295"/>
      <c r="M2694" s="296"/>
      <c r="N2694" s="297"/>
      <c r="O2694" s="297"/>
      <c r="P2694" s="297"/>
      <c r="Q2694" s="297" t="str">
        <f>_xlfn.IFNA(VLOOKUP($E:$E,'4'!$A:$F,3,0),"")</f>
        <v/>
      </c>
      <c r="R2694" s="297" t="str">
        <f>_xlfn.IFNA(VLOOKUP($E:$E,'5'!$A:$F,3,0),"")</f>
        <v/>
      </c>
      <c r="S2694" s="297"/>
      <c r="T2694" s="298"/>
      <c r="U2694" s="299"/>
      <c r="V2694" s="299"/>
      <c r="W2694" s="300"/>
      <c r="X2694" s="301"/>
      <c r="Y2694" s="749"/>
      <c r="Z2694" s="282"/>
      <c r="AA2694" s="280"/>
      <c r="AB2694" s="280"/>
      <c r="AC2694" s="302"/>
      <c r="AD2694" s="303" t="s">
        <v>2746</v>
      </c>
      <c r="AE2694" s="280"/>
      <c r="AF2694" s="329"/>
      <c r="AG2694" s="305"/>
      <c r="AH2694" s="306"/>
      <c r="AI2694" s="287">
        <f>_xlfn.IFNA(VLOOKUP(AD:AD,грп!B:C,2,0),0)</f>
        <v>0</v>
      </c>
      <c r="AJ2694" s="607">
        <v>0</v>
      </c>
      <c r="AK2694" s="672" t="str">
        <f t="shared" si="454"/>
        <v xml:space="preserve"> </v>
      </c>
      <c r="AL2694" s="174"/>
    </row>
    <row r="2695" spans="1:38" s="4" customFormat="1" ht="12" customHeight="1" outlineLevel="1" x14ac:dyDescent="0.35">
      <c r="A2695" s="307" t="s">
        <v>10402</v>
      </c>
      <c r="B2695" s="308" t="s">
        <v>8077</v>
      </c>
      <c r="C2695" s="290" t="s">
        <v>555</v>
      </c>
      <c r="D2695" s="310" t="s">
        <v>1174</v>
      </c>
      <c r="E2695" s="322" t="s">
        <v>1175</v>
      </c>
      <c r="F2695" s="293"/>
      <c r="G2695" s="293"/>
      <c r="H2695" s="294">
        <v>32</v>
      </c>
      <c r="I2695" s="294" t="str">
        <f>IFERROR(_xlfn.IFNA(VLOOKUP($D:$D,history!$I:$Y,3,0),VLOOKUP(E:E,history!$H:$Y,4,0)),"--")</f>
        <v>V</v>
      </c>
      <c r="J2695" s="282" t="s">
        <v>9870</v>
      </c>
      <c r="K2695" s="282" t="str">
        <f t="shared" si="447"/>
        <v/>
      </c>
      <c r="L2695" s="312">
        <f t="shared" ref="L2695:L2714" si="455">IF($A$3="ИМ",ROUND($Y2695*(1-($L$6-$F$4))*(1-$F$3)*(1+$AG$2),2),ROUND($M2695*(1-($L$6-$F$4))*(1-$F$3)*(1+$AG$2),2))</f>
        <v>517.53</v>
      </c>
      <c r="M2695" s="312">
        <f t="shared" ref="M2695:M2714" si="456">ROUND(IF($A$3="РЕГИОНЫ",AG2695*$AG$3*$AG$1,IF(AI2695=0,AG2695*$AG$3*$AG$1,AG2695*$AG$3*(1-5%)*$AG$1)),2)</f>
        <v>784.14</v>
      </c>
      <c r="N2695" s="297" t="str">
        <f>_xlfn.IFNA(VLOOKUP($E:$E,'1'!$A:$E,3,0),"")</f>
        <v/>
      </c>
      <c r="O2695" s="297" t="str">
        <f>_xlfn.IFNA(VLOOKUP($E:$E,'2'!$A:$E,3,0),"")</f>
        <v/>
      </c>
      <c r="P2695" s="297" t="str">
        <f>_xlfn.IFNA(VLOOKUP($E:$E,'3'!$A:$D,3,0),"")</f>
        <v/>
      </c>
      <c r="Q2695" s="297" t="str">
        <f>_xlfn.IFNA(VLOOKUP($E:$E,'4'!$A:$F,3,0),"")</f>
        <v/>
      </c>
      <c r="R2695" s="297" t="str">
        <f>_xlfn.IFNA(VLOOKUP($E:$E,'5'!$A:$F,3,0),"")</f>
        <v/>
      </c>
      <c r="S2695" s="297" t="str">
        <f>_xlfn.IFNA(VLOOKUP($E:$E,'6'!$A:$F,3,0),"")</f>
        <v/>
      </c>
      <c r="T2695" s="313">
        <v>1</v>
      </c>
      <c r="U2695" s="313">
        <v>6</v>
      </c>
      <c r="V2695" s="313">
        <v>96</v>
      </c>
      <c r="W2695" s="314">
        <v>0.24</v>
      </c>
      <c r="X2695" s="315">
        <v>4.4471149999999999E-4</v>
      </c>
      <c r="Y2695" s="749">
        <v>740</v>
      </c>
      <c r="Z2695" s="282"/>
      <c r="AA2695" s="316" t="s">
        <v>10391</v>
      </c>
      <c r="AB2695" s="282" t="s">
        <v>9163</v>
      </c>
      <c r="AC2695" s="317" t="s">
        <v>2081</v>
      </c>
      <c r="AD2695" s="318" t="s">
        <v>2746</v>
      </c>
      <c r="AE2695" s="319">
        <v>0</v>
      </c>
      <c r="AF2695" s="319" t="s">
        <v>11817</v>
      </c>
      <c r="AG2695" s="320">
        <v>9.83</v>
      </c>
      <c r="AH2695" s="321">
        <f t="shared" ref="AH2695:AH2714" si="457">IF($A$3="РЕГИОНЫ",ROUND($AG2695*(1-($L$6-$F$4))*(1-$F$3)*(1+$AG$2)*$AG$1,2),0)</f>
        <v>0</v>
      </c>
      <c r="AI2695" s="287">
        <f>_xlfn.IFNA(VLOOKUP(AD:AD,грп!B:C,2,0),0)</f>
        <v>0</v>
      </c>
      <c r="AJ2695" s="607">
        <v>5</v>
      </c>
      <c r="AK2695" s="672" t="str">
        <f t="shared" si="454"/>
        <v xml:space="preserve"> </v>
      </c>
      <c r="AL2695" s="174"/>
    </row>
    <row r="2696" spans="1:38" s="4" customFormat="1" ht="12" customHeight="1" outlineLevel="1" x14ac:dyDescent="0.35">
      <c r="A2696" s="307" t="s">
        <v>10402</v>
      </c>
      <c r="B2696" s="308" t="s">
        <v>8078</v>
      </c>
      <c r="C2696" s="290" t="s">
        <v>555</v>
      </c>
      <c r="D2696" s="310" t="s">
        <v>859</v>
      </c>
      <c r="E2696" s="322" t="s">
        <v>159</v>
      </c>
      <c r="F2696" s="293"/>
      <c r="G2696" s="293"/>
      <c r="H2696" s="294">
        <v>83</v>
      </c>
      <c r="I2696" s="294" t="str">
        <f>IFERROR(_xlfn.IFNA(VLOOKUP($D:$D,history!$I:$Y,3,0),VLOOKUP(E:E,history!$H:$Y,4,0)),"--")</f>
        <v>--</v>
      </c>
      <c r="J2696" s="282" t="s">
        <v>9870</v>
      </c>
      <c r="K2696" s="282" t="str">
        <f t="shared" si="447"/>
        <v/>
      </c>
      <c r="L2696" s="312">
        <f t="shared" si="455"/>
        <v>668.1</v>
      </c>
      <c r="M2696" s="312">
        <f t="shared" si="456"/>
        <v>1012.28</v>
      </c>
      <c r="N2696" s="297" t="str">
        <f>_xlfn.IFNA(VLOOKUP($E:$E,'1'!$A:$E,3,0),"")</f>
        <v/>
      </c>
      <c r="O2696" s="297" t="str">
        <f>_xlfn.IFNA(VLOOKUP($E:$E,'2'!$A:$E,3,0),"")</f>
        <v/>
      </c>
      <c r="P2696" s="297" t="str">
        <f>_xlfn.IFNA(VLOOKUP($E:$E,'3'!$A:$D,3,0),"")</f>
        <v/>
      </c>
      <c r="Q2696" s="297" t="str">
        <f>_xlfn.IFNA(VLOOKUP($E:$E,'4'!$A:$F,3,0),"")</f>
        <v/>
      </c>
      <c r="R2696" s="297" t="str">
        <f>_xlfn.IFNA(VLOOKUP($E:$E,'5'!$A:$F,3,0),"")</f>
        <v/>
      </c>
      <c r="S2696" s="297" t="str">
        <f>_xlfn.IFNA(VLOOKUP($E:$E,'6'!$A:$F,3,0),"")</f>
        <v/>
      </c>
      <c r="T2696" s="313">
        <v>1</v>
      </c>
      <c r="U2696" s="313">
        <v>6</v>
      </c>
      <c r="V2696" s="313">
        <v>48</v>
      </c>
      <c r="W2696" s="314">
        <v>0.36299999999999999</v>
      </c>
      <c r="X2696" s="315">
        <v>5.8650360000000003E-4</v>
      </c>
      <c r="Y2696" s="749">
        <v>960</v>
      </c>
      <c r="Z2696" s="282"/>
      <c r="AA2696" s="316" t="s">
        <v>10391</v>
      </c>
      <c r="AB2696" s="282" t="s">
        <v>9163</v>
      </c>
      <c r="AC2696" s="317" t="s">
        <v>2081</v>
      </c>
      <c r="AD2696" s="318" t="s">
        <v>2746</v>
      </c>
      <c r="AE2696" s="319">
        <v>0</v>
      </c>
      <c r="AF2696" s="319" t="s">
        <v>11817</v>
      </c>
      <c r="AG2696" s="320">
        <v>12.69</v>
      </c>
      <c r="AH2696" s="321">
        <f t="shared" si="457"/>
        <v>0</v>
      </c>
      <c r="AI2696" s="287">
        <f>_xlfn.IFNA(VLOOKUP(AD:AD,грп!B:C,2,0),0)</f>
        <v>0</v>
      </c>
      <c r="AJ2696" s="607">
        <v>0</v>
      </c>
      <c r="AK2696" s="672" t="str">
        <f t="shared" si="454"/>
        <v xml:space="preserve"> </v>
      </c>
      <c r="AL2696" s="174"/>
    </row>
    <row r="2697" spans="1:38" s="4" customFormat="1" ht="12" customHeight="1" outlineLevel="1" x14ac:dyDescent="0.35">
      <c r="A2697" s="307" t="s">
        <v>10402</v>
      </c>
      <c r="B2697" s="308" t="s">
        <v>8079</v>
      </c>
      <c r="C2697" s="290" t="s">
        <v>555</v>
      </c>
      <c r="D2697" s="310" t="s">
        <v>860</v>
      </c>
      <c r="E2697" s="322" t="s">
        <v>160</v>
      </c>
      <c r="F2697" s="293"/>
      <c r="G2697" s="293"/>
      <c r="H2697" s="294">
        <v>28</v>
      </c>
      <c r="I2697" s="294" t="str">
        <f>IFERROR(_xlfn.IFNA(VLOOKUP($D:$D,history!$I:$Y,3,0),VLOOKUP(E:E,history!$H:$Y,4,0)),"--")</f>
        <v>V</v>
      </c>
      <c r="J2697" s="282" t="s">
        <v>9870</v>
      </c>
      <c r="K2697" s="282" t="str">
        <f t="shared" si="447"/>
        <v/>
      </c>
      <c r="L2697" s="312">
        <f t="shared" si="455"/>
        <v>884.49</v>
      </c>
      <c r="M2697" s="312">
        <f t="shared" si="456"/>
        <v>1340.14</v>
      </c>
      <c r="N2697" s="297" t="str">
        <f>_xlfn.IFNA(VLOOKUP($E:$E,'1'!$A:$E,3,0),"")</f>
        <v/>
      </c>
      <c r="O2697" s="297" t="str">
        <f>_xlfn.IFNA(VLOOKUP($E:$E,'2'!$A:$E,3,0),"")</f>
        <v/>
      </c>
      <c r="P2697" s="297" t="str">
        <f>_xlfn.IFNA(VLOOKUP($E:$E,'3'!$A:$D,3,0),"")</f>
        <v/>
      </c>
      <c r="Q2697" s="297" t="str">
        <f>_xlfn.IFNA(VLOOKUP($E:$E,'4'!$A:$F,3,0),"")</f>
        <v/>
      </c>
      <c r="R2697" s="297" t="str">
        <f>_xlfn.IFNA(VLOOKUP($E:$E,'5'!$A:$F,3,0),"")</f>
        <v/>
      </c>
      <c r="S2697" s="297" t="str">
        <f>_xlfn.IFNA(VLOOKUP($E:$E,'6'!$A:$F,3,0),"")</f>
        <v/>
      </c>
      <c r="T2697" s="313">
        <v>1</v>
      </c>
      <c r="U2697" s="313">
        <v>6</v>
      </c>
      <c r="V2697" s="313">
        <v>30</v>
      </c>
      <c r="W2697" s="314">
        <v>0.624</v>
      </c>
      <c r="X2697" s="315">
        <v>7.5185189999999998E-4</v>
      </c>
      <c r="Y2697" s="749">
        <v>1270</v>
      </c>
      <c r="Z2697" s="282"/>
      <c r="AA2697" s="316" t="s">
        <v>10391</v>
      </c>
      <c r="AB2697" s="282" t="s">
        <v>9163</v>
      </c>
      <c r="AC2697" s="317" t="s">
        <v>2081</v>
      </c>
      <c r="AD2697" s="318" t="s">
        <v>2746</v>
      </c>
      <c r="AE2697" s="319">
        <v>0</v>
      </c>
      <c r="AF2697" s="319" t="s">
        <v>11817</v>
      </c>
      <c r="AG2697" s="320">
        <v>16.8</v>
      </c>
      <c r="AH2697" s="321">
        <f t="shared" si="457"/>
        <v>0</v>
      </c>
      <c r="AI2697" s="287">
        <f>_xlfn.IFNA(VLOOKUP(AD:AD,грп!B:C,2,0),0)</f>
        <v>0</v>
      </c>
      <c r="AJ2697" s="607">
        <v>84</v>
      </c>
      <c r="AK2697" s="672" t="str">
        <f t="shared" si="454"/>
        <v xml:space="preserve"> </v>
      </c>
      <c r="AL2697" s="174"/>
    </row>
    <row r="2698" spans="1:38" s="4" customFormat="1" ht="12" customHeight="1" outlineLevel="1" x14ac:dyDescent="0.35">
      <c r="A2698" s="307" t="s">
        <v>10402</v>
      </c>
      <c r="B2698" s="308" t="s">
        <v>8080</v>
      </c>
      <c r="C2698" s="325"/>
      <c r="D2698" s="310" t="s">
        <v>2599</v>
      </c>
      <c r="E2698" s="292" t="s">
        <v>2600</v>
      </c>
      <c r="F2698" s="293"/>
      <c r="G2698" s="293"/>
      <c r="H2698" s="294">
        <v>13</v>
      </c>
      <c r="I2698" s="294" t="str">
        <f>IFERROR(_xlfn.IFNA(VLOOKUP($D:$D,history!$I:$Y,3,0),VLOOKUP(E:E,history!$H:$Y,4,0)),"--")</f>
        <v>V</v>
      </c>
      <c r="J2698" s="282" t="s">
        <v>5946</v>
      </c>
      <c r="K2698" s="282" t="str">
        <f t="shared" si="447"/>
        <v/>
      </c>
      <c r="L2698" s="312">
        <f t="shared" si="455"/>
        <v>1005.58</v>
      </c>
      <c r="M2698" s="312">
        <f t="shared" si="456"/>
        <v>1523.61</v>
      </c>
      <c r="N2698" s="297" t="str">
        <f>_xlfn.IFNA(VLOOKUP($E:$E,'1'!$A:$E,3,0),"")</f>
        <v/>
      </c>
      <c r="O2698" s="297" t="str">
        <f>_xlfn.IFNA(VLOOKUP($E:$E,'2'!$A:$E,3,0),"")</f>
        <v/>
      </c>
      <c r="P2698" s="297" t="str">
        <f>_xlfn.IFNA(VLOOKUP($E:$E,'3'!$A:$D,3,0),"")</f>
        <v/>
      </c>
      <c r="Q2698" s="297" t="str">
        <f>_xlfn.IFNA(VLOOKUP($E:$E,'4'!$A:$F,3,0),"")</f>
        <v/>
      </c>
      <c r="R2698" s="297" t="str">
        <f>_xlfn.IFNA(VLOOKUP($E:$E,'5'!$A:$F,3,0),"")</f>
        <v/>
      </c>
      <c r="S2698" s="297" t="str">
        <f>_xlfn.IFNA(VLOOKUP($E:$E,'6'!$A:$F,3,0),"")</f>
        <v/>
      </c>
      <c r="T2698" s="313">
        <v>1</v>
      </c>
      <c r="U2698" s="313">
        <v>3</v>
      </c>
      <c r="V2698" s="313">
        <v>12</v>
      </c>
      <c r="W2698" s="314">
        <v>1.2130000000000001</v>
      </c>
      <c r="X2698" s="315">
        <v>1.323E-3</v>
      </c>
      <c r="Y2698" s="749">
        <v>1450</v>
      </c>
      <c r="Z2698" s="282"/>
      <c r="AA2698" s="316" t="s">
        <v>10390</v>
      </c>
      <c r="AB2698" s="282" t="s">
        <v>9163</v>
      </c>
      <c r="AC2698" s="317" t="s">
        <v>2081</v>
      </c>
      <c r="AD2698" s="318" t="s">
        <v>2746</v>
      </c>
      <c r="AE2698" s="319">
        <v>0</v>
      </c>
      <c r="AF2698" s="319" t="s">
        <v>11818</v>
      </c>
      <c r="AG2698" s="320">
        <v>19.100000000000001</v>
      </c>
      <c r="AH2698" s="321">
        <f t="shared" si="457"/>
        <v>0</v>
      </c>
      <c r="AI2698" s="287">
        <f>_xlfn.IFNA(VLOOKUP(AD:AD,грп!B:C,2,0),0)</f>
        <v>0</v>
      </c>
      <c r="AJ2698" s="607">
        <v>0</v>
      </c>
      <c r="AK2698" s="672">
        <f t="shared" si="454"/>
        <v>0</v>
      </c>
      <c r="AL2698" s="174"/>
    </row>
    <row r="2699" spans="1:38" s="4" customFormat="1" ht="12" customHeight="1" outlineLevel="1" x14ac:dyDescent="0.35">
      <c r="A2699" s="307" t="s">
        <v>10402</v>
      </c>
      <c r="B2699" s="308" t="s">
        <v>8081</v>
      </c>
      <c r="C2699" s="309"/>
      <c r="D2699" s="310" t="s">
        <v>3312</v>
      </c>
      <c r="E2699" s="311" t="s">
        <v>3313</v>
      </c>
      <c r="F2699" s="293"/>
      <c r="G2699" s="293"/>
      <c r="H2699" s="294">
        <v>29</v>
      </c>
      <c r="I2699" s="294" t="str">
        <f>IFERROR(_xlfn.IFNA(VLOOKUP($D:$D,history!$I:$Y,3,0),VLOOKUP(E:E,history!$H:$Y,4,0)),"--")</f>
        <v>V</v>
      </c>
      <c r="J2699" s="282" t="s">
        <v>9870</v>
      </c>
      <c r="K2699" s="282" t="str">
        <f t="shared" si="447"/>
        <v/>
      </c>
      <c r="L2699" s="312">
        <f t="shared" si="455"/>
        <v>739.71</v>
      </c>
      <c r="M2699" s="312">
        <f t="shared" si="456"/>
        <v>1120.77</v>
      </c>
      <c r="N2699" s="297" t="str">
        <f>_xlfn.IFNA(VLOOKUP($E:$E,'1'!$A:$E,3,0),"")</f>
        <v/>
      </c>
      <c r="O2699" s="297" t="str">
        <f>_xlfn.IFNA(VLOOKUP($E:$E,'2'!$A:$E,3,0),"")</f>
        <v/>
      </c>
      <c r="P2699" s="297" t="str">
        <f>_xlfn.IFNA(VLOOKUP($E:$E,'3'!$A:$D,3,0),"")</f>
        <v/>
      </c>
      <c r="Q2699" s="297" t="str">
        <f>_xlfn.IFNA(VLOOKUP($E:$E,'4'!$A:$F,3,0),"")</f>
        <v/>
      </c>
      <c r="R2699" s="297" t="str">
        <f>_xlfn.IFNA(VLOOKUP($E:$E,'5'!$A:$F,3,0),"")</f>
        <v/>
      </c>
      <c r="S2699" s="297" t="str">
        <f>_xlfn.IFNA(VLOOKUP($E:$E,'6'!$A:$F,3,0),"")</f>
        <v/>
      </c>
      <c r="T2699" s="313">
        <v>1</v>
      </c>
      <c r="U2699" s="313">
        <v>6</v>
      </c>
      <c r="V2699" s="313">
        <v>48</v>
      </c>
      <c r="W2699" s="314">
        <v>0.40699999999999997</v>
      </c>
      <c r="X2699" s="315">
        <v>5.109127E-4</v>
      </c>
      <c r="Y2699" s="749">
        <v>1060</v>
      </c>
      <c r="Z2699" s="282"/>
      <c r="AA2699" s="316" t="s">
        <v>393</v>
      </c>
      <c r="AB2699" s="282" t="s">
        <v>9163</v>
      </c>
      <c r="AC2699" s="317" t="s">
        <v>2081</v>
      </c>
      <c r="AD2699" s="318" t="s">
        <v>2746</v>
      </c>
      <c r="AE2699" s="319">
        <v>0</v>
      </c>
      <c r="AF2699" s="319" t="s">
        <v>11308</v>
      </c>
      <c r="AG2699" s="320">
        <v>14.05</v>
      </c>
      <c r="AH2699" s="321">
        <f t="shared" si="457"/>
        <v>0</v>
      </c>
      <c r="AI2699" s="287">
        <f>_xlfn.IFNA(VLOOKUP(AD:AD,грп!B:C,2,0),0)</f>
        <v>0</v>
      </c>
      <c r="AJ2699" s="607">
        <v>39</v>
      </c>
      <c r="AK2699" s="672">
        <f t="shared" si="454"/>
        <v>0</v>
      </c>
      <c r="AL2699" s="174"/>
    </row>
    <row r="2700" spans="1:38" s="4" customFormat="1" ht="12" customHeight="1" outlineLevel="1" x14ac:dyDescent="0.35">
      <c r="A2700" s="307" t="s">
        <v>10402</v>
      </c>
      <c r="B2700" s="308" t="s">
        <v>8082</v>
      </c>
      <c r="C2700" s="290" t="s">
        <v>555</v>
      </c>
      <c r="D2700" s="310" t="s">
        <v>5036</v>
      </c>
      <c r="E2700" s="322" t="s">
        <v>1170</v>
      </c>
      <c r="F2700" s="293"/>
      <c r="G2700" s="293"/>
      <c r="H2700" s="294"/>
      <c r="I2700" s="294" t="str">
        <f>IFERROR(_xlfn.IFNA(VLOOKUP($D:$D,history!$I:$Y,3,0),VLOOKUP(E:E,history!$H:$Y,4,0)),"--")</f>
        <v>--</v>
      </c>
      <c r="J2700" s="282" t="s">
        <v>9870</v>
      </c>
      <c r="K2700" s="282" t="str">
        <f t="shared" si="447"/>
        <v/>
      </c>
      <c r="L2700" s="312">
        <f t="shared" si="455"/>
        <v>406.97</v>
      </c>
      <c r="M2700" s="312">
        <f t="shared" si="456"/>
        <v>616.62</v>
      </c>
      <c r="N2700" s="297" t="str">
        <f>_xlfn.IFNA(VLOOKUP($E:$E,'1'!$A:$E,3,0),"")</f>
        <v/>
      </c>
      <c r="O2700" s="297" t="str">
        <f>_xlfn.IFNA(VLOOKUP($E:$E,'2'!$A:$E,3,0),"")</f>
        <v/>
      </c>
      <c r="P2700" s="297" t="str">
        <f>_xlfn.IFNA(VLOOKUP($E:$E,'3'!$A:$D,3,0),"")</f>
        <v/>
      </c>
      <c r="Q2700" s="297" t="str">
        <f>_xlfn.IFNA(VLOOKUP($E:$E,'4'!$A:$F,3,0),"")</f>
        <v/>
      </c>
      <c r="R2700" s="297" t="str">
        <f>_xlfn.IFNA(VLOOKUP($E:$E,'5'!$A:$F,3,0),"")</f>
        <v/>
      </c>
      <c r="S2700" s="297" t="str">
        <f>_xlfn.IFNA(VLOOKUP($E:$E,'6'!$A:$F,3,0),"")</f>
        <v/>
      </c>
      <c r="T2700" s="313">
        <v>1</v>
      </c>
      <c r="U2700" s="313">
        <v>6</v>
      </c>
      <c r="V2700" s="313">
        <v>60</v>
      </c>
      <c r="W2700" s="314">
        <v>0.24099999999999999</v>
      </c>
      <c r="X2700" s="315">
        <v>3.7666670000000002E-4</v>
      </c>
      <c r="Y2700" s="749">
        <v>590</v>
      </c>
      <c r="Z2700" s="282"/>
      <c r="AA2700" s="316" t="s">
        <v>10391</v>
      </c>
      <c r="AB2700" s="282" t="s">
        <v>9163</v>
      </c>
      <c r="AC2700" s="317" t="s">
        <v>2081</v>
      </c>
      <c r="AD2700" s="318" t="s">
        <v>2746</v>
      </c>
      <c r="AE2700" s="319">
        <v>0</v>
      </c>
      <c r="AF2700" s="319" t="s">
        <v>11817</v>
      </c>
      <c r="AG2700" s="320">
        <v>7.73</v>
      </c>
      <c r="AH2700" s="321">
        <f t="shared" si="457"/>
        <v>0</v>
      </c>
      <c r="AI2700" s="287">
        <f>_xlfn.IFNA(VLOOKUP(AD:AD,грп!B:C,2,0),0)</f>
        <v>0</v>
      </c>
      <c r="AJ2700" s="607">
        <v>0</v>
      </c>
      <c r="AK2700" s="672" t="str">
        <f t="shared" si="454"/>
        <v xml:space="preserve"> </v>
      </c>
      <c r="AL2700" s="174"/>
    </row>
    <row r="2701" spans="1:38" s="4" customFormat="1" ht="12" customHeight="1" outlineLevel="1" x14ac:dyDescent="0.35">
      <c r="A2701" s="307" t="s">
        <v>10402</v>
      </c>
      <c r="B2701" s="308" t="s">
        <v>8083</v>
      </c>
      <c r="C2701" s="323"/>
      <c r="D2701" s="310" t="s">
        <v>5037</v>
      </c>
      <c r="E2701" s="322" t="s">
        <v>2093</v>
      </c>
      <c r="F2701" s="293"/>
      <c r="G2701" s="293"/>
      <c r="H2701" s="294">
        <v>25</v>
      </c>
      <c r="I2701" s="294" t="str">
        <f>IFERROR(_xlfn.IFNA(VLOOKUP($D:$D,history!$I:$Y,3,0),VLOOKUP(E:E,history!$H:$Y,4,0)),"--")</f>
        <v>--</v>
      </c>
      <c r="J2701" s="282" t="s">
        <v>9870</v>
      </c>
      <c r="K2701" s="282" t="str">
        <f t="shared" ref="K2701:K2764" si="458" xml:space="preserve">
IF(OR($E2701="",$A$3&lt;&gt;"МОСКВА"),"",
IF(AND($AJ2701&gt;=1,$AJ2701&lt;20),"*",
IF(AND($AJ2701&gt;=20,$AJ2701&lt;100),"**",
IF(($AJ2701&gt;=100),"***","--"))))</f>
        <v/>
      </c>
      <c r="L2701" s="312">
        <f t="shared" si="455"/>
        <v>518.05999999999995</v>
      </c>
      <c r="M2701" s="312">
        <f t="shared" si="456"/>
        <v>784.94</v>
      </c>
      <c r="N2701" s="297" t="str">
        <f>_xlfn.IFNA(VLOOKUP($E:$E,'1'!$A:$E,3,0),"")</f>
        <v/>
      </c>
      <c r="O2701" s="297" t="str">
        <f>_xlfn.IFNA(VLOOKUP($E:$E,'2'!$A:$E,3,0),"")</f>
        <v/>
      </c>
      <c r="P2701" s="297" t="str">
        <f>_xlfn.IFNA(VLOOKUP($E:$E,'3'!$A:$D,3,0),"")</f>
        <v/>
      </c>
      <c r="Q2701" s="297" t="str">
        <f>_xlfn.IFNA(VLOOKUP($E:$E,'4'!$A:$F,3,0),"")</f>
        <v/>
      </c>
      <c r="R2701" s="297" t="str">
        <f>_xlfn.IFNA(VLOOKUP($E:$E,'5'!$A:$F,3,0),"")</f>
        <v/>
      </c>
      <c r="S2701" s="297" t="str">
        <f>_xlfn.IFNA(VLOOKUP($E:$E,'6'!$A:$F,3,0),"")</f>
        <v/>
      </c>
      <c r="T2701" s="313">
        <v>1</v>
      </c>
      <c r="U2701" s="313">
        <v>6</v>
      </c>
      <c r="V2701" s="313">
        <v>60</v>
      </c>
      <c r="W2701" s="314">
        <v>0.38900000000000001</v>
      </c>
      <c r="X2701" s="315">
        <v>4.1242939999999999E-4</v>
      </c>
      <c r="Y2701" s="749">
        <v>750</v>
      </c>
      <c r="Z2701" s="282"/>
      <c r="AA2701" s="316" t="s">
        <v>10391</v>
      </c>
      <c r="AB2701" s="282" t="s">
        <v>9163</v>
      </c>
      <c r="AC2701" s="317" t="s">
        <v>2081</v>
      </c>
      <c r="AD2701" s="318" t="s">
        <v>2746</v>
      </c>
      <c r="AE2701" s="319">
        <v>0</v>
      </c>
      <c r="AF2701" s="319" t="s">
        <v>11817</v>
      </c>
      <c r="AG2701" s="320">
        <v>9.84</v>
      </c>
      <c r="AH2701" s="321">
        <f t="shared" si="457"/>
        <v>0</v>
      </c>
      <c r="AI2701" s="287">
        <f>_xlfn.IFNA(VLOOKUP(AD:AD,грп!B:C,2,0),0)</f>
        <v>0</v>
      </c>
      <c r="AJ2701" s="607">
        <v>2</v>
      </c>
      <c r="AK2701" s="672">
        <f t="shared" si="454"/>
        <v>0</v>
      </c>
      <c r="AL2701" s="174"/>
    </row>
    <row r="2702" spans="1:38" s="4" customFormat="1" ht="12" customHeight="1" outlineLevel="1" x14ac:dyDescent="0.35">
      <c r="A2702" s="307" t="s">
        <v>10402</v>
      </c>
      <c r="B2702" s="308" t="s">
        <v>8084</v>
      </c>
      <c r="C2702" s="290" t="s">
        <v>555</v>
      </c>
      <c r="D2702" s="310" t="s">
        <v>5038</v>
      </c>
      <c r="E2702" s="322" t="s">
        <v>54</v>
      </c>
      <c r="F2702" s="293"/>
      <c r="G2702" s="293"/>
      <c r="H2702" s="294">
        <v>44</v>
      </c>
      <c r="I2702" s="294" t="str">
        <f>IFERROR(_xlfn.IFNA(VLOOKUP($D:$D,history!$I:$Y,3,0),VLOOKUP(E:E,history!$H:$Y,4,0)),"--")</f>
        <v>V</v>
      </c>
      <c r="J2702" s="282" t="s">
        <v>9870</v>
      </c>
      <c r="K2702" s="282" t="str">
        <f t="shared" si="458"/>
        <v/>
      </c>
      <c r="L2702" s="312">
        <f t="shared" si="455"/>
        <v>712.33</v>
      </c>
      <c r="M2702" s="312">
        <f t="shared" si="456"/>
        <v>1079.29</v>
      </c>
      <c r="N2702" s="297" t="str">
        <f>_xlfn.IFNA(VLOOKUP($E:$E,'1'!$A:$E,3,0),"")</f>
        <v/>
      </c>
      <c r="O2702" s="297" t="str">
        <f>_xlfn.IFNA(VLOOKUP($E:$E,'2'!$A:$E,3,0),"")</f>
        <v/>
      </c>
      <c r="P2702" s="297" t="str">
        <f>_xlfn.IFNA(VLOOKUP($E:$E,'3'!$A:$D,3,0),"")</f>
        <v/>
      </c>
      <c r="Q2702" s="297" t="str">
        <f>_xlfn.IFNA(VLOOKUP($E:$E,'4'!$A:$F,3,0),"")</f>
        <v/>
      </c>
      <c r="R2702" s="297" t="str">
        <f>_xlfn.IFNA(VLOOKUP($E:$E,'5'!$A:$F,3,0),"")</f>
        <v/>
      </c>
      <c r="S2702" s="297" t="str">
        <f>_xlfn.IFNA(VLOOKUP($E:$E,'6'!$A:$F,3,0),"")</f>
        <v/>
      </c>
      <c r="T2702" s="313">
        <v>1</v>
      </c>
      <c r="U2702" s="313">
        <v>6</v>
      </c>
      <c r="V2702" s="313">
        <v>36</v>
      </c>
      <c r="W2702" s="314">
        <v>0.621</v>
      </c>
      <c r="X2702" s="315">
        <v>6.6276799999999999E-4</v>
      </c>
      <c r="Y2702" s="749">
        <v>1030</v>
      </c>
      <c r="Z2702" s="282"/>
      <c r="AA2702" s="316" t="s">
        <v>10390</v>
      </c>
      <c r="AB2702" s="282" t="s">
        <v>9163</v>
      </c>
      <c r="AC2702" s="317" t="s">
        <v>2081</v>
      </c>
      <c r="AD2702" s="318" t="s">
        <v>2746</v>
      </c>
      <c r="AE2702" s="319">
        <v>0</v>
      </c>
      <c r="AF2702" s="319" t="s">
        <v>11817</v>
      </c>
      <c r="AG2702" s="320">
        <v>13.53</v>
      </c>
      <c r="AH2702" s="321">
        <f t="shared" si="457"/>
        <v>0</v>
      </c>
      <c r="AI2702" s="287">
        <f>_xlfn.IFNA(VLOOKUP(AD:AD,грп!B:C,2,0),0)</f>
        <v>0</v>
      </c>
      <c r="AJ2702" s="607">
        <v>41</v>
      </c>
      <c r="AK2702" s="672" t="str">
        <f t="shared" si="454"/>
        <v xml:space="preserve"> </v>
      </c>
      <c r="AL2702" s="174"/>
    </row>
    <row r="2703" spans="1:38" s="4" customFormat="1" ht="12" customHeight="1" outlineLevel="1" x14ac:dyDescent="0.35">
      <c r="A2703" s="307" t="s">
        <v>10402</v>
      </c>
      <c r="B2703" s="308" t="s">
        <v>8085</v>
      </c>
      <c r="C2703" s="325"/>
      <c r="D2703" s="310" t="s">
        <v>2953</v>
      </c>
      <c r="E2703" s="292" t="s">
        <v>2648</v>
      </c>
      <c r="F2703" s="293"/>
      <c r="G2703" s="293"/>
      <c r="H2703" s="294">
        <v>24</v>
      </c>
      <c r="I2703" s="294" t="str">
        <f>IFERROR(_xlfn.IFNA(VLOOKUP($D:$D,history!$I:$Y,3,0),VLOOKUP(E:E,history!$H:$Y,4,0)),"--")</f>
        <v>--</v>
      </c>
      <c r="J2703" s="282" t="s">
        <v>9870</v>
      </c>
      <c r="K2703" s="282" t="str">
        <f t="shared" si="458"/>
        <v/>
      </c>
      <c r="L2703" s="312">
        <f t="shared" si="455"/>
        <v>668.63</v>
      </c>
      <c r="M2703" s="312">
        <f t="shared" si="456"/>
        <v>1013.08</v>
      </c>
      <c r="N2703" s="297" t="str">
        <f>_xlfn.IFNA(VLOOKUP($E:$E,'1'!$A:$E,3,0),"")</f>
        <v/>
      </c>
      <c r="O2703" s="297" t="str">
        <f>_xlfn.IFNA(VLOOKUP($E:$E,'2'!$A:$E,3,0),"")</f>
        <v/>
      </c>
      <c r="P2703" s="297" t="str">
        <f>_xlfn.IFNA(VLOOKUP($E:$E,'3'!$A:$D,3,0),"")</f>
        <v/>
      </c>
      <c r="Q2703" s="297" t="str">
        <f>_xlfn.IFNA(VLOOKUP($E:$E,'4'!$A:$F,3,0),"")</f>
        <v/>
      </c>
      <c r="R2703" s="297" t="str">
        <f>_xlfn.IFNA(VLOOKUP($E:$E,'5'!$A:$F,3,0),"")</f>
        <v/>
      </c>
      <c r="S2703" s="297" t="str">
        <f>_xlfn.IFNA(VLOOKUP($E:$E,'6'!$A:$F,3,0),"")</f>
        <v/>
      </c>
      <c r="T2703" s="313">
        <v>1</v>
      </c>
      <c r="U2703" s="313">
        <v>6</v>
      </c>
      <c r="V2703" s="313">
        <v>36</v>
      </c>
      <c r="W2703" s="314">
        <v>0.35</v>
      </c>
      <c r="X2703" s="315">
        <v>5.2499999999999997E-4</v>
      </c>
      <c r="Y2703" s="749">
        <v>960</v>
      </c>
      <c r="Z2703" s="282"/>
      <c r="AA2703" s="316" t="s">
        <v>10390</v>
      </c>
      <c r="AB2703" s="282" t="s">
        <v>9163</v>
      </c>
      <c r="AC2703" s="317" t="s">
        <v>2081</v>
      </c>
      <c r="AD2703" s="318" t="s">
        <v>2746</v>
      </c>
      <c r="AE2703" s="319">
        <v>0</v>
      </c>
      <c r="AF2703" s="319" t="s">
        <v>11819</v>
      </c>
      <c r="AG2703" s="320">
        <v>12.7</v>
      </c>
      <c r="AH2703" s="321">
        <f t="shared" si="457"/>
        <v>0</v>
      </c>
      <c r="AI2703" s="287">
        <f>_xlfn.IFNA(VLOOKUP(AD:AD,грп!B:C,2,0),0)</f>
        <v>0</v>
      </c>
      <c r="AJ2703" s="607">
        <v>67</v>
      </c>
      <c r="AK2703" s="672">
        <f t="shared" si="454"/>
        <v>0</v>
      </c>
      <c r="AL2703" s="174"/>
    </row>
    <row r="2704" spans="1:38" s="4" customFormat="1" ht="12" customHeight="1" outlineLevel="1" x14ac:dyDescent="0.35">
      <c r="A2704" s="307" t="s">
        <v>10402</v>
      </c>
      <c r="B2704" s="308" t="s">
        <v>8086</v>
      </c>
      <c r="C2704" s="405"/>
      <c r="D2704" s="310" t="s">
        <v>2954</v>
      </c>
      <c r="E2704" s="324" t="s">
        <v>2211</v>
      </c>
      <c r="F2704" s="293"/>
      <c r="G2704" s="293"/>
      <c r="H2704" s="294">
        <v>12</v>
      </c>
      <c r="I2704" s="294" t="str">
        <f>IFERROR(_xlfn.IFNA(VLOOKUP($D:$D,history!$I:$Y,3,0),VLOOKUP(E:E,history!$H:$Y,4,0)),"--")</f>
        <v>--</v>
      </c>
      <c r="J2704" s="282" t="s">
        <v>9868</v>
      </c>
      <c r="K2704" s="282" t="str">
        <f t="shared" si="458"/>
        <v/>
      </c>
      <c r="L2704" s="312">
        <f t="shared" si="455"/>
        <v>738.13</v>
      </c>
      <c r="M2704" s="312">
        <f t="shared" si="456"/>
        <v>1118.3800000000001</v>
      </c>
      <c r="N2704" s="297" t="str">
        <f>_xlfn.IFNA(VLOOKUP($E:$E,'1'!$A:$E,3,0),"")</f>
        <v/>
      </c>
      <c r="O2704" s="297" t="str">
        <f>_xlfn.IFNA(VLOOKUP($E:$E,'2'!$A:$E,3,0),"")</f>
        <v/>
      </c>
      <c r="P2704" s="297" t="str">
        <f>_xlfn.IFNA(VLOOKUP($E:$E,'3'!$A:$D,3,0),"")</f>
        <v/>
      </c>
      <c r="Q2704" s="297" t="str">
        <f>_xlfn.IFNA(VLOOKUP($E:$E,'4'!$A:$F,3,0),"")</f>
        <v/>
      </c>
      <c r="R2704" s="297" t="str">
        <f>_xlfn.IFNA(VLOOKUP($E:$E,'5'!$A:$F,3,0),"")</f>
        <v/>
      </c>
      <c r="S2704" s="297" t="str">
        <f>_xlfn.IFNA(VLOOKUP($E:$E,'6'!$A:$F,3,0),"")</f>
        <v/>
      </c>
      <c r="T2704" s="313">
        <v>1</v>
      </c>
      <c r="U2704" s="313">
        <v>6</v>
      </c>
      <c r="V2704" s="313">
        <v>60</v>
      </c>
      <c r="W2704" s="314">
        <v>0.20799999999999999</v>
      </c>
      <c r="X2704" s="315">
        <v>2.2913E-4</v>
      </c>
      <c r="Y2704" s="749">
        <v>1060</v>
      </c>
      <c r="Z2704" s="282"/>
      <c r="AA2704" s="316" t="s">
        <v>393</v>
      </c>
      <c r="AB2704" s="282" t="s">
        <v>9884</v>
      </c>
      <c r="AC2704" s="317" t="s">
        <v>2081</v>
      </c>
      <c r="AD2704" s="318" t="s">
        <v>2746</v>
      </c>
      <c r="AE2704" s="319">
        <v>0</v>
      </c>
      <c r="AF2704" s="319" t="s">
        <v>11308</v>
      </c>
      <c r="AG2704" s="320">
        <v>14.02</v>
      </c>
      <c r="AH2704" s="321">
        <f t="shared" si="457"/>
        <v>0</v>
      </c>
      <c r="AI2704" s="287">
        <f>_xlfn.IFNA(VLOOKUP(AD:AD,грп!B:C,2,0),0)</f>
        <v>0</v>
      </c>
      <c r="AJ2704" s="607">
        <v>17</v>
      </c>
      <c r="AK2704" s="672">
        <f t="shared" si="454"/>
        <v>0</v>
      </c>
      <c r="AL2704" s="174"/>
    </row>
    <row r="2705" spans="1:38" s="4" customFormat="1" ht="12" customHeight="1" outlineLevel="1" x14ac:dyDescent="0.35">
      <c r="A2705" s="307" t="s">
        <v>10402</v>
      </c>
      <c r="B2705" s="308" t="s">
        <v>8087</v>
      </c>
      <c r="C2705" s="405"/>
      <c r="D2705" s="310" t="s">
        <v>2955</v>
      </c>
      <c r="E2705" s="324" t="s">
        <v>2210</v>
      </c>
      <c r="F2705" s="293"/>
      <c r="G2705" s="293"/>
      <c r="H2705" s="294">
        <v>47</v>
      </c>
      <c r="I2705" s="294" t="str">
        <f>IFERROR(_xlfn.IFNA(VLOOKUP($D:$D,history!$I:$Y,3,0),VLOOKUP(E:E,history!$H:$Y,4,0)),"--")</f>
        <v>--</v>
      </c>
      <c r="J2705" s="282" t="s">
        <v>5946</v>
      </c>
      <c r="K2705" s="282" t="str">
        <f t="shared" si="458"/>
        <v/>
      </c>
      <c r="L2705" s="312">
        <f t="shared" si="455"/>
        <v>950.83</v>
      </c>
      <c r="M2705" s="312">
        <f t="shared" si="456"/>
        <v>1440.65</v>
      </c>
      <c r="N2705" s="297" t="str">
        <f>_xlfn.IFNA(VLOOKUP($E:$E,'1'!$A:$E,3,0),"")</f>
        <v/>
      </c>
      <c r="O2705" s="297" t="str">
        <f>_xlfn.IFNA(VLOOKUP($E:$E,'2'!$A:$E,3,0),"")</f>
        <v/>
      </c>
      <c r="P2705" s="297" t="str">
        <f>_xlfn.IFNA(VLOOKUP($E:$E,'3'!$A:$D,3,0),"")</f>
        <v/>
      </c>
      <c r="Q2705" s="297" t="str">
        <f>_xlfn.IFNA(VLOOKUP($E:$E,'4'!$A:$F,3,0),"")</f>
        <v/>
      </c>
      <c r="R2705" s="297" t="str">
        <f>_xlfn.IFNA(VLOOKUP($E:$E,'5'!$A:$F,3,0),"")</f>
        <v/>
      </c>
      <c r="S2705" s="297" t="str">
        <f>_xlfn.IFNA(VLOOKUP($E:$E,'6'!$A:$F,3,0),"")</f>
        <v/>
      </c>
      <c r="T2705" s="313">
        <v>1</v>
      </c>
      <c r="U2705" s="313">
        <v>6</v>
      </c>
      <c r="V2705" s="313">
        <v>36</v>
      </c>
      <c r="W2705" s="314">
        <v>0.38900000000000001</v>
      </c>
      <c r="X2705" s="315">
        <v>4.3399999999999998E-4</v>
      </c>
      <c r="Y2705" s="749">
        <v>1370</v>
      </c>
      <c r="Z2705" s="282"/>
      <c r="AA2705" s="316" t="s">
        <v>393</v>
      </c>
      <c r="AB2705" s="282" t="s">
        <v>9884</v>
      </c>
      <c r="AC2705" s="317" t="s">
        <v>2081</v>
      </c>
      <c r="AD2705" s="318" t="s">
        <v>2746</v>
      </c>
      <c r="AE2705" s="319">
        <v>0</v>
      </c>
      <c r="AF2705" s="319" t="s">
        <v>11308</v>
      </c>
      <c r="AG2705" s="320">
        <v>18.059999999999999</v>
      </c>
      <c r="AH2705" s="321">
        <f t="shared" si="457"/>
        <v>0</v>
      </c>
      <c r="AI2705" s="287">
        <f>_xlfn.IFNA(VLOOKUP(AD:AD,грп!B:C,2,0),0)</f>
        <v>0</v>
      </c>
      <c r="AJ2705" s="607">
        <v>43</v>
      </c>
      <c r="AK2705" s="672">
        <f t="shared" si="454"/>
        <v>0</v>
      </c>
      <c r="AL2705" s="174"/>
    </row>
    <row r="2706" spans="1:38" s="4" customFormat="1" ht="12" customHeight="1" outlineLevel="1" x14ac:dyDescent="0.35">
      <c r="A2706" s="307" t="s">
        <v>10402</v>
      </c>
      <c r="B2706" s="308" t="s">
        <v>8088</v>
      </c>
      <c r="C2706" s="325"/>
      <c r="D2706" s="310" t="s">
        <v>2956</v>
      </c>
      <c r="E2706" s="324" t="s">
        <v>2209</v>
      </c>
      <c r="F2706" s="293"/>
      <c r="G2706" s="293"/>
      <c r="H2706" s="294">
        <v>22</v>
      </c>
      <c r="I2706" s="294" t="str">
        <f>IFERROR(_xlfn.IFNA(VLOOKUP($D:$D,history!$I:$Y,3,0),VLOOKUP(E:E,history!$H:$Y,4,0)),"--")</f>
        <v>V</v>
      </c>
      <c r="J2706" s="282" t="s">
        <v>9870</v>
      </c>
      <c r="K2706" s="282" t="str">
        <f t="shared" si="458"/>
        <v/>
      </c>
      <c r="L2706" s="312">
        <f t="shared" si="455"/>
        <v>1058.23</v>
      </c>
      <c r="M2706" s="312">
        <f t="shared" si="456"/>
        <v>1603.38</v>
      </c>
      <c r="N2706" s="297" t="str">
        <f>_xlfn.IFNA(VLOOKUP($E:$E,'1'!$A:$E,3,0),"")</f>
        <v/>
      </c>
      <c r="O2706" s="297" t="str">
        <f>_xlfn.IFNA(VLOOKUP($E:$E,'2'!$A:$E,3,0),"")</f>
        <v/>
      </c>
      <c r="P2706" s="297" t="str">
        <f>_xlfn.IFNA(VLOOKUP($E:$E,'3'!$A:$D,3,0),"")</f>
        <v/>
      </c>
      <c r="Q2706" s="297" t="str">
        <f>_xlfn.IFNA(VLOOKUP($E:$E,'4'!$A:$F,3,0),"")</f>
        <v/>
      </c>
      <c r="R2706" s="297" t="str">
        <f>_xlfn.IFNA(VLOOKUP($E:$E,'5'!$A:$F,3,0),"")</f>
        <v/>
      </c>
      <c r="S2706" s="297" t="str">
        <f>_xlfn.IFNA(VLOOKUP($E:$E,'6'!$A:$F,3,0),"")</f>
        <v/>
      </c>
      <c r="T2706" s="313">
        <v>1</v>
      </c>
      <c r="U2706" s="313">
        <v>6</v>
      </c>
      <c r="V2706" s="313">
        <v>36</v>
      </c>
      <c r="W2706" s="314">
        <v>0.59699999999999998</v>
      </c>
      <c r="X2706" s="315">
        <v>3.4650000000000002E-4</v>
      </c>
      <c r="Y2706" s="749">
        <v>1520</v>
      </c>
      <c r="Z2706" s="282"/>
      <c r="AA2706" s="316" t="s">
        <v>393</v>
      </c>
      <c r="AB2706" s="282" t="s">
        <v>9884</v>
      </c>
      <c r="AC2706" s="317" t="s">
        <v>2081</v>
      </c>
      <c r="AD2706" s="318" t="s">
        <v>2746</v>
      </c>
      <c r="AE2706" s="319">
        <v>0</v>
      </c>
      <c r="AF2706" s="319" t="s">
        <v>11819</v>
      </c>
      <c r="AG2706" s="320">
        <v>20.100000000000001</v>
      </c>
      <c r="AH2706" s="321">
        <f t="shared" si="457"/>
        <v>0</v>
      </c>
      <c r="AI2706" s="287">
        <f>_xlfn.IFNA(VLOOKUP(AD:AD,грп!B:C,2,0),0)</f>
        <v>0</v>
      </c>
      <c r="AJ2706" s="607">
        <v>28</v>
      </c>
      <c r="AK2706" s="672">
        <f t="shared" si="454"/>
        <v>0</v>
      </c>
      <c r="AL2706" s="174"/>
    </row>
    <row r="2707" spans="1:38" s="4" customFormat="1" ht="12" customHeight="1" outlineLevel="1" x14ac:dyDescent="0.35">
      <c r="A2707" s="307" t="s">
        <v>339</v>
      </c>
      <c r="B2707" s="308" t="s">
        <v>8089</v>
      </c>
      <c r="C2707" s="309"/>
      <c r="D2707" s="310" t="s">
        <v>3874</v>
      </c>
      <c r="E2707" s="311" t="s">
        <v>3875</v>
      </c>
      <c r="F2707" s="293"/>
      <c r="G2707" s="293"/>
      <c r="H2707" s="294">
        <v>10</v>
      </c>
      <c r="I2707" s="294" t="str">
        <f>IFERROR(_xlfn.IFNA(VLOOKUP($D:$D,history!$I:$Y,3,0),VLOOKUP(E:E,history!$H:$Y,4,0)),"--")</f>
        <v>--</v>
      </c>
      <c r="J2707" s="282" t="s">
        <v>5946</v>
      </c>
      <c r="K2707" s="282" t="str">
        <f t="shared" si="458"/>
        <v/>
      </c>
      <c r="L2707" s="312">
        <f t="shared" si="455"/>
        <v>432.77</v>
      </c>
      <c r="M2707" s="312">
        <f t="shared" si="456"/>
        <v>655.71</v>
      </c>
      <c r="N2707" s="297" t="str">
        <f>_xlfn.IFNA(VLOOKUP($E:$E,'1'!$A:$E,3,0),"")</f>
        <v/>
      </c>
      <c r="O2707" s="297" t="str">
        <f>_xlfn.IFNA(VLOOKUP($E:$E,'2'!$A:$E,3,0),"")</f>
        <v/>
      </c>
      <c r="P2707" s="297" t="str">
        <f>_xlfn.IFNA(VLOOKUP($E:$E,'3'!$A:$D,3,0),"")</f>
        <v/>
      </c>
      <c r="Q2707" s="297" t="str">
        <f>_xlfn.IFNA(VLOOKUP($E:$E,'4'!$A:$F,3,0),"")</f>
        <v/>
      </c>
      <c r="R2707" s="297" t="str">
        <f>_xlfn.IFNA(VLOOKUP($E:$E,'5'!$A:$F,3,0),"")</f>
        <v/>
      </c>
      <c r="S2707" s="297" t="str">
        <f>_xlfn.IFNA(VLOOKUP($E:$E,'6'!$A:$F,3,0),"")</f>
        <v/>
      </c>
      <c r="T2707" s="313">
        <v>1</v>
      </c>
      <c r="U2707" s="313">
        <v>10</v>
      </c>
      <c r="V2707" s="313">
        <v>100</v>
      </c>
      <c r="W2707" s="314">
        <v>0.24099999999999999</v>
      </c>
      <c r="X2707" s="315">
        <v>3.7500000000000001E-4</v>
      </c>
      <c r="Y2707" s="749">
        <v>590</v>
      </c>
      <c r="Z2707" s="282"/>
      <c r="AA2707" s="316" t="s">
        <v>10390</v>
      </c>
      <c r="AB2707" s="282" t="s">
        <v>9163</v>
      </c>
      <c r="AC2707" s="317" t="s">
        <v>2081</v>
      </c>
      <c r="AD2707" s="318" t="s">
        <v>2746</v>
      </c>
      <c r="AE2707" s="319">
        <v>0</v>
      </c>
      <c r="AF2707" s="319" t="s">
        <v>11308</v>
      </c>
      <c r="AG2707" s="320">
        <v>8.2200000000000006</v>
      </c>
      <c r="AH2707" s="321">
        <f t="shared" si="457"/>
        <v>0</v>
      </c>
      <c r="AI2707" s="287">
        <f>_xlfn.IFNA(VLOOKUP(AD:AD,грп!B:C,2,0),0)</f>
        <v>0</v>
      </c>
      <c r="AJ2707" s="607">
        <v>19</v>
      </c>
      <c r="AK2707" s="672">
        <f t="shared" si="454"/>
        <v>0</v>
      </c>
      <c r="AL2707" s="174"/>
    </row>
    <row r="2708" spans="1:38" s="4" customFormat="1" ht="12" customHeight="1" outlineLevel="1" x14ac:dyDescent="0.35">
      <c r="A2708" s="307" t="s">
        <v>339</v>
      </c>
      <c r="B2708" s="308" t="s">
        <v>8090</v>
      </c>
      <c r="C2708" s="309"/>
      <c r="D2708" s="310" t="s">
        <v>3876</v>
      </c>
      <c r="E2708" s="311" t="s">
        <v>3877</v>
      </c>
      <c r="F2708" s="293"/>
      <c r="G2708" s="293"/>
      <c r="H2708" s="294">
        <v>17</v>
      </c>
      <c r="I2708" s="294" t="str">
        <f>IFERROR(_xlfn.IFNA(VLOOKUP($D:$D,history!$I:$Y,3,0),VLOOKUP(E:E,history!$H:$Y,4,0)),"--")</f>
        <v>--</v>
      </c>
      <c r="J2708" s="282" t="s">
        <v>9870</v>
      </c>
      <c r="K2708" s="282" t="str">
        <f t="shared" si="458"/>
        <v/>
      </c>
      <c r="L2708" s="312">
        <f t="shared" si="455"/>
        <v>539.64</v>
      </c>
      <c r="M2708" s="312">
        <f t="shared" si="456"/>
        <v>817.64</v>
      </c>
      <c r="N2708" s="297" t="str">
        <f>_xlfn.IFNA(VLOOKUP($E:$E,'1'!$A:$E,3,0),"")</f>
        <v/>
      </c>
      <c r="O2708" s="297" t="str">
        <f>_xlfn.IFNA(VLOOKUP($E:$E,'2'!$A:$E,3,0),"")</f>
        <v/>
      </c>
      <c r="P2708" s="297" t="str">
        <f>_xlfn.IFNA(VLOOKUP($E:$E,'3'!$A:$D,3,0),"")</f>
        <v/>
      </c>
      <c r="Q2708" s="297" t="str">
        <f>_xlfn.IFNA(VLOOKUP($E:$E,'4'!$A:$F,3,0),"")</f>
        <v/>
      </c>
      <c r="R2708" s="297" t="str">
        <f>_xlfn.IFNA(VLOOKUP($E:$E,'5'!$A:$F,3,0),"")</f>
        <v/>
      </c>
      <c r="S2708" s="297" t="str">
        <f>_xlfn.IFNA(VLOOKUP($E:$E,'6'!$A:$F,3,0),"")</f>
        <v/>
      </c>
      <c r="T2708" s="313">
        <v>1</v>
      </c>
      <c r="U2708" s="313">
        <v>10</v>
      </c>
      <c r="V2708" s="313">
        <v>60</v>
      </c>
      <c r="W2708" s="314">
        <v>0.4</v>
      </c>
      <c r="X2708" s="315">
        <v>7.1666670000000005E-4</v>
      </c>
      <c r="Y2708" s="749">
        <v>740</v>
      </c>
      <c r="Z2708" s="282"/>
      <c r="AA2708" s="316" t="s">
        <v>10391</v>
      </c>
      <c r="AB2708" s="282" t="s">
        <v>9163</v>
      </c>
      <c r="AC2708" s="317" t="s">
        <v>2081</v>
      </c>
      <c r="AD2708" s="318" t="s">
        <v>2746</v>
      </c>
      <c r="AE2708" s="319">
        <v>0</v>
      </c>
      <c r="AF2708" s="319" t="s">
        <v>11308</v>
      </c>
      <c r="AG2708" s="320">
        <v>10.25</v>
      </c>
      <c r="AH2708" s="321">
        <f t="shared" si="457"/>
        <v>0</v>
      </c>
      <c r="AI2708" s="287">
        <f>_xlfn.IFNA(VLOOKUP(AD:AD,грп!B:C,2,0),0)</f>
        <v>0</v>
      </c>
      <c r="AJ2708" s="607">
        <v>0</v>
      </c>
      <c r="AK2708" s="672">
        <f t="shared" si="454"/>
        <v>0</v>
      </c>
      <c r="AL2708" s="174"/>
    </row>
    <row r="2709" spans="1:38" s="4" customFormat="1" ht="12" customHeight="1" outlineLevel="1" x14ac:dyDescent="0.35">
      <c r="A2709" s="307" t="s">
        <v>339</v>
      </c>
      <c r="B2709" s="308" t="s">
        <v>8091</v>
      </c>
      <c r="C2709" s="309"/>
      <c r="D2709" s="310" t="s">
        <v>4240</v>
      </c>
      <c r="E2709" s="311" t="s">
        <v>3878</v>
      </c>
      <c r="F2709" s="293"/>
      <c r="G2709" s="293"/>
      <c r="H2709" s="294">
        <v>22</v>
      </c>
      <c r="I2709" s="294" t="str">
        <f>IFERROR(_xlfn.IFNA(VLOOKUP($D:$D,history!$I:$Y,3,0),VLOOKUP(E:E,history!$H:$Y,4,0)),"--")</f>
        <v>V</v>
      </c>
      <c r="J2709" s="282" t="s">
        <v>9870</v>
      </c>
      <c r="K2709" s="282" t="str">
        <f t="shared" si="458"/>
        <v/>
      </c>
      <c r="L2709" s="312">
        <f t="shared" si="455"/>
        <v>737.07</v>
      </c>
      <c r="M2709" s="312">
        <f t="shared" si="456"/>
        <v>1116.78</v>
      </c>
      <c r="N2709" s="297" t="str">
        <f>_xlfn.IFNA(VLOOKUP($E:$E,'1'!$A:$E,3,0),"")</f>
        <v/>
      </c>
      <c r="O2709" s="297" t="str">
        <f>_xlfn.IFNA(VLOOKUP($E:$E,'2'!$A:$E,3,0),"")</f>
        <v/>
      </c>
      <c r="P2709" s="297" t="str">
        <f>_xlfn.IFNA(VLOOKUP($E:$E,'3'!$A:$D,3,0),"")</f>
        <v/>
      </c>
      <c r="Q2709" s="297" t="str">
        <f>_xlfn.IFNA(VLOOKUP($E:$E,'4'!$A:$F,3,0),"")</f>
        <v/>
      </c>
      <c r="R2709" s="297" t="str">
        <f>_xlfn.IFNA(VLOOKUP($E:$E,'5'!$A:$F,3,0),"")</f>
        <v/>
      </c>
      <c r="S2709" s="297" t="str">
        <f>_xlfn.IFNA(VLOOKUP($E:$E,'6'!$A:$F,3,0),"")</f>
        <v/>
      </c>
      <c r="T2709" s="313">
        <v>1</v>
      </c>
      <c r="U2709" s="313">
        <v>8</v>
      </c>
      <c r="V2709" s="313">
        <v>40</v>
      </c>
      <c r="W2709" s="314">
        <v>0.61899999999999999</v>
      </c>
      <c r="X2709" s="315">
        <v>8.7500000000000002E-4</v>
      </c>
      <c r="Y2709" s="749">
        <v>1010</v>
      </c>
      <c r="Z2709" s="282"/>
      <c r="AA2709" s="316" t="s">
        <v>10390</v>
      </c>
      <c r="AB2709" s="282" t="s">
        <v>9163</v>
      </c>
      <c r="AC2709" s="317" t="s">
        <v>2081</v>
      </c>
      <c r="AD2709" s="318" t="s">
        <v>2746</v>
      </c>
      <c r="AE2709" s="319">
        <v>0</v>
      </c>
      <c r="AF2709" s="319" t="s">
        <v>11308</v>
      </c>
      <c r="AG2709" s="320">
        <v>14</v>
      </c>
      <c r="AH2709" s="321">
        <f t="shared" si="457"/>
        <v>0</v>
      </c>
      <c r="AI2709" s="287">
        <f>_xlfn.IFNA(VLOOKUP(AD:AD,грп!B:C,2,0),0)</f>
        <v>0</v>
      </c>
      <c r="AJ2709" s="607">
        <v>30</v>
      </c>
      <c r="AK2709" s="672">
        <f t="shared" si="454"/>
        <v>0</v>
      </c>
      <c r="AL2709" s="174"/>
    </row>
    <row r="2710" spans="1:38" s="4" customFormat="1" ht="12" customHeight="1" outlineLevel="1" x14ac:dyDescent="0.35">
      <c r="A2710" s="307" t="s">
        <v>10402</v>
      </c>
      <c r="B2710" s="308" t="s">
        <v>8092</v>
      </c>
      <c r="C2710" s="309"/>
      <c r="D2710" s="310" t="s">
        <v>3410</v>
      </c>
      <c r="E2710" s="292" t="s">
        <v>3411</v>
      </c>
      <c r="F2710" s="293"/>
      <c r="G2710" s="293"/>
      <c r="H2710" s="294">
        <v>17</v>
      </c>
      <c r="I2710" s="294" t="str">
        <f>IFERROR(_xlfn.IFNA(VLOOKUP($D:$D,history!$I:$Y,3,0),VLOOKUP(E:E,history!$H:$Y,4,0)),"--")</f>
        <v>--</v>
      </c>
      <c r="J2710" s="282" t="s">
        <v>9870</v>
      </c>
      <c r="K2710" s="282" t="str">
        <f t="shared" si="458"/>
        <v/>
      </c>
      <c r="L2710" s="312">
        <f t="shared" si="455"/>
        <v>584.91999999999996</v>
      </c>
      <c r="M2710" s="312">
        <f t="shared" si="456"/>
        <v>886.24</v>
      </c>
      <c r="N2710" s="297" t="str">
        <f>_xlfn.IFNA(VLOOKUP($E:$E,'1'!$A:$E,3,0),"")</f>
        <v/>
      </c>
      <c r="O2710" s="297" t="str">
        <f>_xlfn.IFNA(VLOOKUP($E:$E,'2'!$A:$E,3,0),"")</f>
        <v/>
      </c>
      <c r="P2710" s="297" t="str">
        <f>_xlfn.IFNA(VLOOKUP($E:$E,'3'!$A:$D,3,0),"")</f>
        <v/>
      </c>
      <c r="Q2710" s="297" t="str">
        <f>_xlfn.IFNA(VLOOKUP($E:$E,'4'!$A:$F,3,0),"")</f>
        <v/>
      </c>
      <c r="R2710" s="297" t="str">
        <f>_xlfn.IFNA(VLOOKUP($E:$E,'5'!$A:$F,3,0),"")</f>
        <v/>
      </c>
      <c r="S2710" s="297" t="str">
        <f>_xlfn.IFNA(VLOOKUP($E:$E,'6'!$A:$F,3,0),"")</f>
        <v/>
      </c>
      <c r="T2710" s="313">
        <v>1</v>
      </c>
      <c r="U2710" s="313">
        <v>6</v>
      </c>
      <c r="V2710" s="313">
        <v>96</v>
      </c>
      <c r="W2710" s="314">
        <v>0.184</v>
      </c>
      <c r="X2710" s="315">
        <v>3.5590280000000001E-4</v>
      </c>
      <c r="Y2710" s="749">
        <v>840</v>
      </c>
      <c r="Z2710" s="282"/>
      <c r="AA2710" s="316" t="s">
        <v>10390</v>
      </c>
      <c r="AB2710" s="282" t="s">
        <v>9163</v>
      </c>
      <c r="AC2710" s="317" t="s">
        <v>2081</v>
      </c>
      <c r="AD2710" s="318" t="s">
        <v>2746</v>
      </c>
      <c r="AE2710" s="319">
        <v>0</v>
      </c>
      <c r="AF2710" s="319" t="s">
        <v>11308</v>
      </c>
      <c r="AG2710" s="320">
        <v>11.11</v>
      </c>
      <c r="AH2710" s="321">
        <f t="shared" si="457"/>
        <v>0</v>
      </c>
      <c r="AI2710" s="287">
        <f>_xlfn.IFNA(VLOOKUP(AD:AD,грп!B:C,2,0),0)</f>
        <v>0</v>
      </c>
      <c r="AJ2710" s="607">
        <v>16</v>
      </c>
      <c r="AK2710" s="672">
        <f t="shared" si="454"/>
        <v>0</v>
      </c>
      <c r="AL2710" s="174"/>
    </row>
    <row r="2711" spans="1:38" s="4" customFormat="1" ht="12" customHeight="1" outlineLevel="1" x14ac:dyDescent="0.35">
      <c r="A2711" s="307" t="s">
        <v>10402</v>
      </c>
      <c r="B2711" s="308" t="s">
        <v>8093</v>
      </c>
      <c r="C2711" s="309"/>
      <c r="D2711" s="310" t="s">
        <v>3412</v>
      </c>
      <c r="E2711" s="292" t="s">
        <v>3413</v>
      </c>
      <c r="F2711" s="293"/>
      <c r="G2711" s="293"/>
      <c r="H2711" s="294">
        <v>37</v>
      </c>
      <c r="I2711" s="294" t="str">
        <f>IFERROR(_xlfn.IFNA(VLOOKUP($D:$D,history!$I:$Y,3,0),VLOOKUP(E:E,history!$H:$Y,4,0)),"--")</f>
        <v>--</v>
      </c>
      <c r="J2711" s="282" t="s">
        <v>9870</v>
      </c>
      <c r="K2711" s="282" t="str">
        <f t="shared" si="458"/>
        <v/>
      </c>
      <c r="L2711" s="312">
        <f t="shared" si="455"/>
        <v>981.89</v>
      </c>
      <c r="M2711" s="312">
        <f t="shared" si="456"/>
        <v>1487.71</v>
      </c>
      <c r="N2711" s="297" t="str">
        <f>_xlfn.IFNA(VLOOKUP($E:$E,'1'!$A:$E,3,0),"")</f>
        <v/>
      </c>
      <c r="O2711" s="297" t="str">
        <f>_xlfn.IFNA(VLOOKUP($E:$E,'2'!$A:$E,3,0),"")</f>
        <v/>
      </c>
      <c r="P2711" s="297" t="str">
        <f>_xlfn.IFNA(VLOOKUP($E:$E,'3'!$A:$D,3,0),"")</f>
        <v/>
      </c>
      <c r="Q2711" s="297" t="str">
        <f>_xlfn.IFNA(VLOOKUP($E:$E,'4'!$A:$F,3,0),"")</f>
        <v/>
      </c>
      <c r="R2711" s="297" t="str">
        <f>_xlfn.IFNA(VLOOKUP($E:$E,'5'!$A:$F,3,0),"")</f>
        <v/>
      </c>
      <c r="S2711" s="297" t="str">
        <f>_xlfn.IFNA(VLOOKUP($E:$E,'6'!$A:$F,3,0),"")</f>
        <v/>
      </c>
      <c r="T2711" s="313">
        <v>1</v>
      </c>
      <c r="U2711" s="313">
        <v>6</v>
      </c>
      <c r="V2711" s="313">
        <v>36</v>
      </c>
      <c r="W2711" s="314">
        <v>0.68500000000000005</v>
      </c>
      <c r="X2711" s="315">
        <v>7.2712419999999996E-4</v>
      </c>
      <c r="Y2711" s="749">
        <v>1410</v>
      </c>
      <c r="Z2711" s="282"/>
      <c r="AA2711" s="316" t="s">
        <v>10390</v>
      </c>
      <c r="AB2711" s="282" t="s">
        <v>9163</v>
      </c>
      <c r="AC2711" s="317" t="s">
        <v>2081</v>
      </c>
      <c r="AD2711" s="318" t="s">
        <v>2746</v>
      </c>
      <c r="AE2711" s="319">
        <v>0</v>
      </c>
      <c r="AF2711" s="319" t="s">
        <v>11308</v>
      </c>
      <c r="AG2711" s="320">
        <v>18.649999999999999</v>
      </c>
      <c r="AH2711" s="321">
        <f t="shared" si="457"/>
        <v>0</v>
      </c>
      <c r="AI2711" s="287">
        <f>_xlfn.IFNA(VLOOKUP(AD:AD,грп!B:C,2,0),0)</f>
        <v>0</v>
      </c>
      <c r="AJ2711" s="607">
        <v>32</v>
      </c>
      <c r="AK2711" s="672">
        <f t="shared" si="454"/>
        <v>0</v>
      </c>
      <c r="AL2711" s="174"/>
    </row>
    <row r="2712" spans="1:38" s="4" customFormat="1" ht="12" customHeight="1" outlineLevel="1" x14ac:dyDescent="0.35">
      <c r="A2712" s="307" t="s">
        <v>10402</v>
      </c>
      <c r="B2712" s="308" t="s">
        <v>8094</v>
      </c>
      <c r="C2712" s="309" t="s">
        <v>21</v>
      </c>
      <c r="D2712" s="310" t="s">
        <v>11413</v>
      </c>
      <c r="E2712" s="322" t="s">
        <v>4916</v>
      </c>
      <c r="F2712" s="293"/>
      <c r="G2712" s="293"/>
      <c r="H2712" s="294">
        <v>24</v>
      </c>
      <c r="I2712" s="294" t="str">
        <f>IFERROR(_xlfn.IFNA(VLOOKUP($D:$D,history!$I:$Y,3,0),VLOOKUP(E:E,history!$H:$Y,4,0)),"--")</f>
        <v>--</v>
      </c>
      <c r="J2712" s="282" t="s">
        <v>9870</v>
      </c>
      <c r="K2712" s="282" t="str">
        <f t="shared" si="458"/>
        <v/>
      </c>
      <c r="L2712" s="312">
        <f t="shared" si="455"/>
        <v>655.47</v>
      </c>
      <c r="M2712" s="312">
        <f t="shared" si="456"/>
        <v>993.14</v>
      </c>
      <c r="N2712" s="297" t="str">
        <f>_xlfn.IFNA(VLOOKUP($E:$E,'1'!$A:$E,3,0),"")</f>
        <v/>
      </c>
      <c r="O2712" s="297" t="str">
        <f>_xlfn.IFNA(VLOOKUP($E:$E,'2'!$A:$E,3,0),"")</f>
        <v/>
      </c>
      <c r="P2712" s="297" t="str">
        <f>_xlfn.IFNA(VLOOKUP($E:$E,'3'!$A:$D,3,0),"")</f>
        <v/>
      </c>
      <c r="Q2712" s="297" t="str">
        <f>_xlfn.IFNA(VLOOKUP($E:$E,'4'!$A:$F,3,0),"")</f>
        <v/>
      </c>
      <c r="R2712" s="297" t="str">
        <f>_xlfn.IFNA(VLOOKUP($E:$E,'5'!$A:$F,3,0),"")</f>
        <v/>
      </c>
      <c r="S2712" s="297" t="str">
        <f>_xlfn.IFNA(VLOOKUP($E:$E,'6'!$A:$F,3,0),"")</f>
        <v/>
      </c>
      <c r="T2712" s="313">
        <v>1</v>
      </c>
      <c r="U2712" s="313">
        <v>3</v>
      </c>
      <c r="V2712" s="313">
        <v>30</v>
      </c>
      <c r="W2712" s="314">
        <v>0.54500000000000004</v>
      </c>
      <c r="X2712" s="315">
        <v>7.0666670000000002E-4</v>
      </c>
      <c r="Y2712" s="749">
        <v>940</v>
      </c>
      <c r="Z2712" s="282"/>
      <c r="AA2712" s="316" t="s">
        <v>393</v>
      </c>
      <c r="AB2712" s="282" t="s">
        <v>9163</v>
      </c>
      <c r="AC2712" s="317" t="s">
        <v>2081</v>
      </c>
      <c r="AD2712" s="318" t="s">
        <v>2746</v>
      </c>
      <c r="AE2712" s="319">
        <v>0</v>
      </c>
      <c r="AF2712" s="319" t="s">
        <v>21</v>
      </c>
      <c r="AG2712" s="320">
        <v>12.45</v>
      </c>
      <c r="AH2712" s="321">
        <f t="shared" si="457"/>
        <v>0</v>
      </c>
      <c r="AI2712" s="287">
        <f>_xlfn.IFNA(VLOOKUP(AD:AD,грп!B:C,2,0),0)</f>
        <v>0</v>
      </c>
      <c r="AJ2712" s="607">
        <v>30</v>
      </c>
      <c r="AK2712" s="672" t="str">
        <f t="shared" si="454"/>
        <v>new</v>
      </c>
      <c r="AL2712" s="174"/>
    </row>
    <row r="2713" spans="1:38" s="4" customFormat="1" ht="11.45" customHeight="1" outlineLevel="1" x14ac:dyDescent="0.35">
      <c r="A2713" s="307" t="s">
        <v>339</v>
      </c>
      <c r="B2713" s="308" t="s">
        <v>9576</v>
      </c>
      <c r="C2713" s="309" t="s">
        <v>21</v>
      </c>
      <c r="D2713" s="310" t="s">
        <v>11414</v>
      </c>
      <c r="E2713" s="322" t="s">
        <v>9309</v>
      </c>
      <c r="F2713" s="293"/>
      <c r="G2713" s="293"/>
      <c r="H2713" s="294"/>
      <c r="I2713" s="294" t="str">
        <f>IFERROR(_xlfn.IFNA(VLOOKUP($D:$D,history!$I:$Y,3,0),VLOOKUP(E:E,history!$H:$Y,4,0)),"--")</f>
        <v>--</v>
      </c>
      <c r="J2713" s="282" t="s">
        <v>5946</v>
      </c>
      <c r="K2713" s="282" t="str">
        <f t="shared" si="458"/>
        <v/>
      </c>
      <c r="L2713" s="312">
        <f t="shared" si="455"/>
        <v>0</v>
      </c>
      <c r="M2713" s="312">
        <f t="shared" si="456"/>
        <v>0</v>
      </c>
      <c r="N2713" s="297" t="str">
        <f>_xlfn.IFNA(VLOOKUP($E:$E,'1'!$A:$E,3,0),"")</f>
        <v/>
      </c>
      <c r="O2713" s="297" t="str">
        <f>_xlfn.IFNA(VLOOKUP($E:$E,'2'!$A:$E,3,0),"")</f>
        <v/>
      </c>
      <c r="P2713" s="297" t="str">
        <f>_xlfn.IFNA(VLOOKUP($E:$E,'3'!$A:$D,3,0),"")</f>
        <v/>
      </c>
      <c r="Q2713" s="297" t="str">
        <f>_xlfn.IFNA(VLOOKUP($E:$E,'4'!$A:$F,3,0),"")</f>
        <v/>
      </c>
      <c r="R2713" s="297" t="str">
        <f>_xlfn.IFNA(VLOOKUP($E:$E,'5'!$A:$F,3,0),"")</f>
        <v/>
      </c>
      <c r="S2713" s="297" t="str">
        <f>_xlfn.IFNA(VLOOKUP($E:$E,'6'!$A:$F,3,0),"")</f>
        <v/>
      </c>
      <c r="T2713" s="313">
        <v>1</v>
      </c>
      <c r="U2713" s="313">
        <v>10</v>
      </c>
      <c r="V2713" s="313">
        <v>100</v>
      </c>
      <c r="W2713" s="314">
        <v>0.24</v>
      </c>
      <c r="X2713" s="315">
        <v>3.8699999999999997E-4</v>
      </c>
      <c r="Y2713" s="749">
        <v>0</v>
      </c>
      <c r="Z2713" s="282"/>
      <c r="AA2713" s="316" t="s">
        <v>10390</v>
      </c>
      <c r="AB2713" s="282" t="s">
        <v>10389</v>
      </c>
      <c r="AC2713" s="317" t="s">
        <v>2081</v>
      </c>
      <c r="AD2713" s="318" t="s">
        <v>2746</v>
      </c>
      <c r="AE2713" s="319">
        <v>0</v>
      </c>
      <c r="AF2713" s="319" t="s">
        <v>21</v>
      </c>
      <c r="AG2713" s="320">
        <v>0</v>
      </c>
      <c r="AH2713" s="321">
        <f t="shared" si="457"/>
        <v>0</v>
      </c>
      <c r="AI2713" s="287">
        <f>_xlfn.IFNA(VLOOKUP(AD:AD,грп!B:C,2,0),0)</f>
        <v>0</v>
      </c>
      <c r="AJ2713" s="607">
        <v>0</v>
      </c>
      <c r="AK2713" s="672" t="str">
        <f t="shared" si="454"/>
        <v>new</v>
      </c>
      <c r="AL2713" s="174"/>
    </row>
    <row r="2714" spans="1:38" s="4" customFormat="1" ht="11.45" customHeight="1" outlineLevel="1" x14ac:dyDescent="0.35">
      <c r="A2714" s="307" t="s">
        <v>339</v>
      </c>
      <c r="B2714" s="308" t="s">
        <v>9577</v>
      </c>
      <c r="C2714" s="309" t="s">
        <v>21</v>
      </c>
      <c r="D2714" s="310" t="s">
        <v>11415</v>
      </c>
      <c r="E2714" s="322" t="s">
        <v>9310</v>
      </c>
      <c r="F2714" s="293"/>
      <c r="G2714" s="293"/>
      <c r="H2714" s="294"/>
      <c r="I2714" s="294" t="str">
        <f>IFERROR(_xlfn.IFNA(VLOOKUP($D:$D,history!$I:$Y,3,0),VLOOKUP(E:E,history!$H:$Y,4,0)),"--")</f>
        <v>--</v>
      </c>
      <c r="J2714" s="282" t="s">
        <v>5946</v>
      </c>
      <c r="K2714" s="282" t="str">
        <f t="shared" si="458"/>
        <v/>
      </c>
      <c r="L2714" s="312">
        <f t="shared" si="455"/>
        <v>0</v>
      </c>
      <c r="M2714" s="312">
        <f t="shared" si="456"/>
        <v>0</v>
      </c>
      <c r="N2714" s="297" t="str">
        <f>_xlfn.IFNA(VLOOKUP($E:$E,'1'!$A:$E,3,0),"")</f>
        <v/>
      </c>
      <c r="O2714" s="297" t="str">
        <f>_xlfn.IFNA(VLOOKUP($E:$E,'2'!$A:$E,3,0),"")</f>
        <v/>
      </c>
      <c r="P2714" s="297" t="str">
        <f>_xlfn.IFNA(VLOOKUP($E:$E,'3'!$A:$D,3,0),"")</f>
        <v/>
      </c>
      <c r="Q2714" s="297" t="str">
        <f>_xlfn.IFNA(VLOOKUP($E:$E,'4'!$A:$F,3,0),"")</f>
        <v/>
      </c>
      <c r="R2714" s="297" t="str">
        <f>_xlfn.IFNA(VLOOKUP($E:$E,'5'!$A:$F,3,0),"")</f>
        <v/>
      </c>
      <c r="S2714" s="297" t="str">
        <f>_xlfn.IFNA(VLOOKUP($E:$E,'6'!$A:$F,3,0),"")</f>
        <v/>
      </c>
      <c r="T2714" s="313">
        <v>1</v>
      </c>
      <c r="U2714" s="313">
        <v>10</v>
      </c>
      <c r="V2714" s="313">
        <v>60</v>
      </c>
      <c r="W2714" s="314">
        <v>0.4</v>
      </c>
      <c r="X2714" s="315">
        <v>5.4900000000000001E-4</v>
      </c>
      <c r="Y2714" s="749">
        <v>0</v>
      </c>
      <c r="Z2714" s="282"/>
      <c r="AA2714" s="316" t="s">
        <v>10390</v>
      </c>
      <c r="AB2714" s="282" t="s">
        <v>10389</v>
      </c>
      <c r="AC2714" s="317" t="s">
        <v>2081</v>
      </c>
      <c r="AD2714" s="318" t="s">
        <v>2746</v>
      </c>
      <c r="AE2714" s="319">
        <v>0</v>
      </c>
      <c r="AF2714" s="319" t="s">
        <v>21</v>
      </c>
      <c r="AG2714" s="320">
        <v>0</v>
      </c>
      <c r="AH2714" s="321">
        <f t="shared" si="457"/>
        <v>0</v>
      </c>
      <c r="AI2714" s="287">
        <f>_xlfn.IFNA(VLOOKUP(AD:AD,грп!B:C,2,0),0)</f>
        <v>0</v>
      </c>
      <c r="AJ2714" s="607">
        <v>0</v>
      </c>
      <c r="AK2714" s="672" t="str">
        <f t="shared" si="454"/>
        <v>new</v>
      </c>
      <c r="AL2714" s="174"/>
    </row>
    <row r="2715" spans="1:38" s="4" customFormat="1" ht="12" customHeight="1" x14ac:dyDescent="0.35">
      <c r="A2715" s="288"/>
      <c r="B2715" s="289"/>
      <c r="C2715" s="290" t="s">
        <v>555</v>
      </c>
      <c r="D2715" s="291" t="s">
        <v>4762</v>
      </c>
      <c r="E2715" s="292"/>
      <c r="F2715" s="293"/>
      <c r="G2715" s="293"/>
      <c r="H2715" s="294"/>
      <c r="I2715" s="294"/>
      <c r="J2715" s="282" t="s">
        <v>393</v>
      </c>
      <c r="K2715" s="282" t="str">
        <f t="shared" si="458"/>
        <v/>
      </c>
      <c r="L2715" s="295"/>
      <c r="M2715" s="296"/>
      <c r="N2715" s="297"/>
      <c r="O2715" s="297"/>
      <c r="P2715" s="297"/>
      <c r="Q2715" s="297" t="str">
        <f>_xlfn.IFNA(VLOOKUP($E:$E,'4'!$A:$F,3,0),"")</f>
        <v/>
      </c>
      <c r="R2715" s="297" t="str">
        <f>_xlfn.IFNA(VLOOKUP($E:$E,'5'!$A:$F,3,0),"")</f>
        <v/>
      </c>
      <c r="S2715" s="297"/>
      <c r="T2715" s="298"/>
      <c r="U2715" s="299"/>
      <c r="V2715" s="299"/>
      <c r="W2715" s="300"/>
      <c r="X2715" s="301"/>
      <c r="Y2715" s="749"/>
      <c r="Z2715" s="282"/>
      <c r="AA2715" s="280"/>
      <c r="AB2715" s="280"/>
      <c r="AC2715" s="302"/>
      <c r="AD2715" s="338" t="s">
        <v>4762</v>
      </c>
      <c r="AE2715" s="280"/>
      <c r="AF2715" s="329"/>
      <c r="AG2715" s="305"/>
      <c r="AH2715" s="306"/>
      <c r="AI2715" s="287">
        <f>_xlfn.IFNA(VLOOKUP(AD:AD,грп!B:C,2,0),0)</f>
        <v>0</v>
      </c>
      <c r="AJ2715" s="607">
        <v>0</v>
      </c>
      <c r="AK2715" s="672" t="str">
        <f t="shared" si="454"/>
        <v xml:space="preserve"> </v>
      </c>
      <c r="AL2715" s="174"/>
    </row>
    <row r="2716" spans="1:38" s="4" customFormat="1" ht="12" customHeight="1" outlineLevel="1" x14ac:dyDescent="0.35">
      <c r="A2716" s="307" t="s">
        <v>10402</v>
      </c>
      <c r="B2716" s="308" t="s">
        <v>8095</v>
      </c>
      <c r="C2716" s="309"/>
      <c r="D2716" s="310" t="s">
        <v>5176</v>
      </c>
      <c r="E2716" s="344" t="s">
        <v>4420</v>
      </c>
      <c r="F2716" s="293"/>
      <c r="G2716" s="293"/>
      <c r="H2716" s="294">
        <v>11</v>
      </c>
      <c r="I2716" s="294" t="str">
        <f>IFERROR(_xlfn.IFNA(VLOOKUP($D:$D,history!$I:$Y,3,0),VLOOKUP(E:E,history!$H:$Y,4,0)),"--")</f>
        <v>--</v>
      </c>
      <c r="J2716" s="282" t="s">
        <v>5946</v>
      </c>
      <c r="K2716" s="282" t="str">
        <f t="shared" si="458"/>
        <v/>
      </c>
      <c r="L2716" s="312">
        <f>IF($A$3="ИМ",ROUND($Y2716*(1-($L$6-$F$4))*(1-$F$3)*(1+$AG$2),2),ROUND($M2716*(1-($L$6-$F$4))*(1-$F$3)*(1+$AG$2),2))</f>
        <v>1801.09</v>
      </c>
      <c r="M2716" s="312">
        <f>ROUND(IF($A$3="РЕГИОНЫ",AG2716*$AG$3*$AG$1,IF(AI2716=0,AG2716*$AG$3*$AG$1,AG2716*$AG$3*(1-5%)*$AG$1)),2)</f>
        <v>2728.93</v>
      </c>
      <c r="N2716" s="297" t="str">
        <f>_xlfn.IFNA(VLOOKUP($E:$E,'1'!$A:$E,3,0),"")</f>
        <v/>
      </c>
      <c r="O2716" s="297" t="str">
        <f>_xlfn.IFNA(VLOOKUP($E:$E,'2'!$A:$E,3,0),"")</f>
        <v/>
      </c>
      <c r="P2716" s="297" t="str">
        <f>_xlfn.IFNA(VLOOKUP($E:$E,'3'!$A:$D,3,0),"")</f>
        <v/>
      </c>
      <c r="Q2716" s="297" t="str">
        <f>_xlfn.IFNA(VLOOKUP($E:$E,'4'!$A:$F,3,0),"")</f>
        <v/>
      </c>
      <c r="R2716" s="297" t="str">
        <f>_xlfn.IFNA(VLOOKUP($E:$E,'5'!$A:$F,3,0),"")</f>
        <v/>
      </c>
      <c r="S2716" s="297" t="str">
        <f>_xlfn.IFNA(VLOOKUP($E:$E,'6'!$A:$F,3,0),"")</f>
        <v/>
      </c>
      <c r="T2716" s="313">
        <v>1</v>
      </c>
      <c r="U2716" s="313">
        <v>10</v>
      </c>
      <c r="V2716" s="313">
        <v>40</v>
      </c>
      <c r="W2716" s="314">
        <v>0.47399999999999998</v>
      </c>
      <c r="X2716" s="315">
        <v>1.0434782999999999E-3</v>
      </c>
      <c r="Y2716" s="749">
        <v>2590</v>
      </c>
      <c r="Z2716" s="282"/>
      <c r="AA2716" s="316" t="s">
        <v>10388</v>
      </c>
      <c r="AB2716" s="282" t="s">
        <v>9163</v>
      </c>
      <c r="AC2716" s="317" t="s">
        <v>2081</v>
      </c>
      <c r="AD2716" s="318" t="s">
        <v>4762</v>
      </c>
      <c r="AE2716" s="319">
        <v>0</v>
      </c>
      <c r="AF2716" s="319" t="s">
        <v>11273</v>
      </c>
      <c r="AG2716" s="320">
        <v>34.21</v>
      </c>
      <c r="AH2716" s="321">
        <f>IF($A$3="РЕГИОНЫ",ROUND($AG2716*(1-($L$6-$F$4))*(1-$F$3)*(1+$AG$2)*$AG$1,2),0)</f>
        <v>0</v>
      </c>
      <c r="AI2716" s="287">
        <f>_xlfn.IFNA(VLOOKUP(AD:AD,грп!B:C,2,0),0)</f>
        <v>0</v>
      </c>
      <c r="AJ2716" s="607">
        <v>10</v>
      </c>
      <c r="AK2716" s="672">
        <f t="shared" si="454"/>
        <v>0</v>
      </c>
      <c r="AL2716" s="174"/>
    </row>
    <row r="2717" spans="1:38" s="4" customFormat="1" ht="12" customHeight="1" outlineLevel="1" x14ac:dyDescent="0.35">
      <c r="A2717" s="307" t="s">
        <v>10402</v>
      </c>
      <c r="B2717" s="308" t="s">
        <v>8096</v>
      </c>
      <c r="C2717" s="309"/>
      <c r="D2717" s="310" t="s">
        <v>10119</v>
      </c>
      <c r="E2717" s="344" t="s">
        <v>4421</v>
      </c>
      <c r="F2717" s="293"/>
      <c r="G2717" s="293"/>
      <c r="H2717" s="294">
        <v>14</v>
      </c>
      <c r="I2717" s="294" t="str">
        <f>IFERROR(_xlfn.IFNA(VLOOKUP($D:$D,history!$I:$Y,3,0),VLOOKUP(E:E,history!$H:$Y,4,0)),"--")</f>
        <v>--</v>
      </c>
      <c r="J2717" s="282" t="s">
        <v>9868</v>
      </c>
      <c r="K2717" s="282" t="str">
        <f t="shared" si="458"/>
        <v/>
      </c>
      <c r="L2717" s="312">
        <f>IF($A$3="ИМ",ROUND($Y2717*(1-($L$6-$F$4))*(1-$F$3)*(1+$AG$2),2),ROUND($M2717*(1-($L$6-$F$4))*(1-$F$3)*(1+$AG$2),2))</f>
        <v>1959.04</v>
      </c>
      <c r="M2717" s="312">
        <f>ROUND(IF($A$3="РЕГИОНЫ",AG2717*$AG$3*$AG$1,IF(AI2717=0,AG2717*$AG$3*$AG$1,AG2717*$AG$3*(1-5%)*$AG$1)),2)</f>
        <v>2968.24</v>
      </c>
      <c r="N2717" s="297" t="str">
        <f>_xlfn.IFNA(VLOOKUP($E:$E,'1'!$A:$E,3,0),"")</f>
        <v/>
      </c>
      <c r="O2717" s="297" t="str">
        <f>_xlfn.IFNA(VLOOKUP($E:$E,'2'!$A:$E,3,0),"")</f>
        <v/>
      </c>
      <c r="P2717" s="297" t="str">
        <f>_xlfn.IFNA(VLOOKUP($E:$E,'3'!$A:$D,3,0),"")</f>
        <v/>
      </c>
      <c r="Q2717" s="297" t="str">
        <f>_xlfn.IFNA(VLOOKUP($E:$E,'4'!$A:$F,3,0),"")</f>
        <v/>
      </c>
      <c r="R2717" s="297" t="str">
        <f>_xlfn.IFNA(VLOOKUP($E:$E,'5'!$A:$F,3,0),"")</f>
        <v/>
      </c>
      <c r="S2717" s="297" t="str">
        <f>_xlfn.IFNA(VLOOKUP($E:$E,'6'!$A:$F,3,0),"")</f>
        <v/>
      </c>
      <c r="T2717" s="313">
        <v>1</v>
      </c>
      <c r="U2717" s="313">
        <v>10</v>
      </c>
      <c r="V2717" s="313">
        <v>40</v>
      </c>
      <c r="W2717" s="314">
        <v>0.498</v>
      </c>
      <c r="X2717" s="315">
        <v>1.0416666999999999E-3</v>
      </c>
      <c r="Y2717" s="749">
        <v>2820</v>
      </c>
      <c r="Z2717" s="282"/>
      <c r="AA2717" s="316" t="s">
        <v>10388</v>
      </c>
      <c r="AB2717" s="282" t="s">
        <v>9163</v>
      </c>
      <c r="AC2717" s="317" t="s">
        <v>2081</v>
      </c>
      <c r="AD2717" s="318" t="s">
        <v>4762</v>
      </c>
      <c r="AE2717" s="319">
        <v>0</v>
      </c>
      <c r="AF2717" s="319" t="s">
        <v>11273</v>
      </c>
      <c r="AG2717" s="320">
        <v>37.21</v>
      </c>
      <c r="AH2717" s="321">
        <f>IF($A$3="РЕГИОНЫ",ROUND($AG2717*(1-($L$6-$F$4))*(1-$F$3)*(1+$AG$2)*$AG$1,2),0)</f>
        <v>0</v>
      </c>
      <c r="AI2717" s="287">
        <f>_xlfn.IFNA(VLOOKUP(AD:AD,грп!B:C,2,0),0)</f>
        <v>0</v>
      </c>
      <c r="AJ2717" s="607">
        <v>7</v>
      </c>
      <c r="AK2717" s="672">
        <f t="shared" si="454"/>
        <v>0</v>
      </c>
      <c r="AL2717" s="174"/>
    </row>
    <row r="2718" spans="1:38" s="4" customFormat="1" ht="12" customHeight="1" outlineLevel="1" x14ac:dyDescent="0.35">
      <c r="A2718" s="307" t="s">
        <v>10402</v>
      </c>
      <c r="B2718" s="308" t="s">
        <v>8097</v>
      </c>
      <c r="C2718" s="309"/>
      <c r="D2718" s="310" t="s">
        <v>10120</v>
      </c>
      <c r="E2718" s="292" t="s">
        <v>4422</v>
      </c>
      <c r="F2718" s="293"/>
      <c r="G2718" s="293"/>
      <c r="H2718" s="294">
        <v>8</v>
      </c>
      <c r="I2718" s="294" t="str">
        <f>IFERROR(_xlfn.IFNA(VLOOKUP($D:$D,history!$I:$Y,3,0),VLOOKUP(E:E,history!$H:$Y,4,0)),"--")</f>
        <v>--</v>
      </c>
      <c r="J2718" s="282" t="s">
        <v>9870</v>
      </c>
      <c r="K2718" s="282" t="str">
        <f t="shared" si="458"/>
        <v/>
      </c>
      <c r="L2718" s="312">
        <f>IF($A$3="ИМ",ROUND($Y2718*(1-($L$6-$F$4))*(1-$F$3)*(1+$AG$2),2),ROUND($M2718*(1-($L$6-$F$4))*(1-$F$3)*(1+$AG$2),2))</f>
        <v>1056.6500000000001</v>
      </c>
      <c r="M2718" s="312">
        <f>ROUND(IF($A$3="РЕГИОНЫ",AG2718*$AG$3*$AG$1,IF(AI2718=0,AG2718*$AG$3*$AG$1,AG2718*$AG$3*(1-5%)*$AG$1)),2)</f>
        <v>1600.98</v>
      </c>
      <c r="N2718" s="297" t="str">
        <f>_xlfn.IFNA(VLOOKUP($E:$E,'1'!$A:$E,3,0),"")</f>
        <v/>
      </c>
      <c r="O2718" s="297" t="str">
        <f>_xlfn.IFNA(VLOOKUP($E:$E,'2'!$A:$E,3,0),"")</f>
        <v/>
      </c>
      <c r="P2718" s="297" t="str">
        <f>_xlfn.IFNA(VLOOKUP($E:$E,'3'!$A:$D,3,0),"")</f>
        <v/>
      </c>
      <c r="Q2718" s="297" t="str">
        <f>_xlfn.IFNA(VLOOKUP($E:$E,'4'!$A:$F,3,0),"")</f>
        <v/>
      </c>
      <c r="R2718" s="297" t="str">
        <f>_xlfn.IFNA(VLOOKUP($E:$E,'5'!$A:$F,3,0),"")</f>
        <v/>
      </c>
      <c r="S2718" s="297" t="str">
        <f>_xlfn.IFNA(VLOOKUP($E:$E,'6'!$A:$F,3,0),"")</f>
        <v/>
      </c>
      <c r="T2718" s="313">
        <v>1</v>
      </c>
      <c r="U2718" s="313">
        <v>10</v>
      </c>
      <c r="V2718" s="313">
        <v>40</v>
      </c>
      <c r="W2718" s="314">
        <v>0.622</v>
      </c>
      <c r="X2718" s="315">
        <v>1.1125E-3</v>
      </c>
      <c r="Y2718" s="749">
        <v>1520</v>
      </c>
      <c r="Z2718" s="282"/>
      <c r="AA2718" s="316" t="s">
        <v>10390</v>
      </c>
      <c r="AB2718" s="282" t="s">
        <v>9163</v>
      </c>
      <c r="AC2718" s="317" t="s">
        <v>2081</v>
      </c>
      <c r="AD2718" s="318" t="s">
        <v>4762</v>
      </c>
      <c r="AE2718" s="319">
        <v>0</v>
      </c>
      <c r="AF2718" s="319" t="s">
        <v>11273</v>
      </c>
      <c r="AG2718" s="320">
        <v>20.07</v>
      </c>
      <c r="AH2718" s="321">
        <f>IF($A$3="РЕГИОНЫ",ROUND($AG2718*(1-($L$6-$F$4))*(1-$F$3)*(1+$AG$2)*$AG$1,2),0)</f>
        <v>0</v>
      </c>
      <c r="AI2718" s="287">
        <f>_xlfn.IFNA(VLOOKUP(AD:AD,грп!B:C,2,0),0)</f>
        <v>0</v>
      </c>
      <c r="AJ2718" s="607">
        <v>19</v>
      </c>
      <c r="AK2718" s="672">
        <f t="shared" si="454"/>
        <v>0</v>
      </c>
      <c r="AL2718" s="174"/>
    </row>
    <row r="2719" spans="1:38" s="4" customFormat="1" ht="12" customHeight="1" outlineLevel="1" x14ac:dyDescent="0.35">
      <c r="A2719" s="307" t="s">
        <v>10402</v>
      </c>
      <c r="B2719" s="308" t="s">
        <v>8098</v>
      </c>
      <c r="C2719" s="309"/>
      <c r="D2719" s="310" t="s">
        <v>5177</v>
      </c>
      <c r="E2719" s="292" t="s">
        <v>4423</v>
      </c>
      <c r="F2719" s="293"/>
      <c r="G2719" s="293"/>
      <c r="H2719" s="294">
        <v>10</v>
      </c>
      <c r="I2719" s="294" t="str">
        <f>IFERROR(_xlfn.IFNA(VLOOKUP($D:$D,history!$I:$Y,3,0),VLOOKUP(E:E,history!$H:$Y,4,0)),"--")</f>
        <v>--</v>
      </c>
      <c r="J2719" s="282" t="s">
        <v>9870</v>
      </c>
      <c r="K2719" s="282" t="str">
        <f t="shared" si="458"/>
        <v/>
      </c>
      <c r="L2719" s="312">
        <f>IF($A$3="ИМ",ROUND($Y2719*(1-($L$6-$F$4))*(1-$F$3)*(1+$AG$2),2),ROUND($M2719*(1-($L$6-$F$4))*(1-$F$3)*(1+$AG$2),2))</f>
        <v>1056.6500000000001</v>
      </c>
      <c r="M2719" s="312">
        <f>ROUND(IF($A$3="РЕГИОНЫ",AG2719*$AG$3*$AG$1,IF(AI2719=0,AG2719*$AG$3*$AG$1,AG2719*$AG$3*(1-5%)*$AG$1)),2)</f>
        <v>1600.98</v>
      </c>
      <c r="N2719" s="297" t="str">
        <f>_xlfn.IFNA(VLOOKUP($E:$E,'1'!$A:$E,3,0),"")</f>
        <v/>
      </c>
      <c r="O2719" s="297" t="str">
        <f>_xlfn.IFNA(VLOOKUP($E:$E,'2'!$A:$E,3,0),"")</f>
        <v/>
      </c>
      <c r="P2719" s="297" t="str">
        <f>_xlfn.IFNA(VLOOKUP($E:$E,'3'!$A:$D,3,0),"")</f>
        <v/>
      </c>
      <c r="Q2719" s="297" t="str">
        <f>_xlfn.IFNA(VLOOKUP($E:$E,'4'!$A:$F,3,0),"")</f>
        <v/>
      </c>
      <c r="R2719" s="297" t="str">
        <f>_xlfn.IFNA(VLOOKUP($E:$E,'5'!$A:$F,3,0),"")</f>
        <v/>
      </c>
      <c r="S2719" s="297" t="str">
        <f>_xlfn.IFNA(VLOOKUP($E:$E,'6'!$A:$F,3,0),"")</f>
        <v/>
      </c>
      <c r="T2719" s="313">
        <v>1</v>
      </c>
      <c r="U2719" s="313">
        <v>10</v>
      </c>
      <c r="V2719" s="313">
        <v>40</v>
      </c>
      <c r="W2719" s="314">
        <v>0.60399999999999998</v>
      </c>
      <c r="X2719" s="315">
        <v>1.1125E-3</v>
      </c>
      <c r="Y2719" s="749">
        <v>1520</v>
      </c>
      <c r="Z2719" s="282"/>
      <c r="AA2719" s="316" t="s">
        <v>10390</v>
      </c>
      <c r="AB2719" s="282" t="s">
        <v>9163</v>
      </c>
      <c r="AC2719" s="317" t="s">
        <v>2081</v>
      </c>
      <c r="AD2719" s="318" t="s">
        <v>4762</v>
      </c>
      <c r="AE2719" s="319">
        <v>0</v>
      </c>
      <c r="AF2719" s="319" t="s">
        <v>11273</v>
      </c>
      <c r="AG2719" s="320">
        <v>20.07</v>
      </c>
      <c r="AH2719" s="321">
        <f>IF($A$3="РЕГИОНЫ",ROUND($AG2719*(1-($L$6-$F$4))*(1-$F$3)*(1+$AG$2)*$AG$1,2),0)</f>
        <v>0</v>
      </c>
      <c r="AI2719" s="287">
        <f>_xlfn.IFNA(VLOOKUP(AD:AD,грп!B:C,2,0),0)</f>
        <v>0</v>
      </c>
      <c r="AJ2719" s="607">
        <v>20</v>
      </c>
      <c r="AK2719" s="672">
        <f t="shared" si="454"/>
        <v>0</v>
      </c>
      <c r="AL2719" s="174"/>
    </row>
    <row r="2720" spans="1:38" s="4" customFormat="1" ht="12" customHeight="1" x14ac:dyDescent="0.35">
      <c r="A2720" s="288"/>
      <c r="B2720" s="289"/>
      <c r="C2720" s="290" t="s">
        <v>555</v>
      </c>
      <c r="D2720" s="291" t="s">
        <v>1749</v>
      </c>
      <c r="E2720" s="292"/>
      <c r="F2720" s="293"/>
      <c r="G2720" s="293"/>
      <c r="H2720" s="294"/>
      <c r="I2720" s="294"/>
      <c r="J2720" s="282" t="s">
        <v>393</v>
      </c>
      <c r="K2720" s="282" t="str">
        <f t="shared" si="458"/>
        <v/>
      </c>
      <c r="L2720" s="295"/>
      <c r="M2720" s="296"/>
      <c r="N2720" s="297"/>
      <c r="O2720" s="297"/>
      <c r="P2720" s="297"/>
      <c r="Q2720" s="297" t="str">
        <f>_xlfn.IFNA(VLOOKUP($E:$E,'4'!$A:$F,3,0),"")</f>
        <v/>
      </c>
      <c r="R2720" s="297" t="str">
        <f>_xlfn.IFNA(VLOOKUP($E:$E,'5'!$A:$F,3,0),"")</f>
        <v/>
      </c>
      <c r="S2720" s="297"/>
      <c r="T2720" s="298"/>
      <c r="U2720" s="299"/>
      <c r="V2720" s="299"/>
      <c r="W2720" s="300"/>
      <c r="X2720" s="301"/>
      <c r="Y2720" s="749"/>
      <c r="Z2720" s="282"/>
      <c r="AA2720" s="280"/>
      <c r="AB2720" s="280"/>
      <c r="AC2720" s="302"/>
      <c r="AD2720" s="303" t="s">
        <v>1749</v>
      </c>
      <c r="AE2720" s="280"/>
      <c r="AF2720" s="329"/>
      <c r="AG2720" s="305"/>
      <c r="AH2720" s="306"/>
      <c r="AI2720" s="287">
        <f>_xlfn.IFNA(VLOOKUP(AD:AD,грп!B:C,2,0),0)</f>
        <v>0</v>
      </c>
      <c r="AJ2720" s="607">
        <v>0</v>
      </c>
      <c r="AK2720" s="672" t="str">
        <f t="shared" si="454"/>
        <v xml:space="preserve"> </v>
      </c>
      <c r="AL2720" s="174"/>
    </row>
    <row r="2721" spans="1:38" s="4" customFormat="1" ht="12" customHeight="1" outlineLevel="1" x14ac:dyDescent="0.35">
      <c r="A2721" s="307" t="s">
        <v>10402</v>
      </c>
      <c r="B2721" s="308" t="s">
        <v>8099</v>
      </c>
      <c r="C2721" s="328"/>
      <c r="D2721" s="310" t="s">
        <v>1392</v>
      </c>
      <c r="E2721" s="322" t="s">
        <v>1393</v>
      </c>
      <c r="F2721" s="293"/>
      <c r="G2721" s="293"/>
      <c r="H2721" s="294">
        <v>44</v>
      </c>
      <c r="I2721" s="294" t="str">
        <f>IFERROR(_xlfn.IFNA(VLOOKUP($D:$D,history!$I:$Y,3,0),VLOOKUP(E:E,history!$H:$Y,4,0)),"--")</f>
        <v>--</v>
      </c>
      <c r="J2721" s="282" t="s">
        <v>9870</v>
      </c>
      <c r="K2721" s="282" t="str">
        <f t="shared" si="458"/>
        <v/>
      </c>
      <c r="L2721" s="312">
        <f t="shared" ref="L2721:L2732" si="459">IF($A$3="ИМ",ROUND($Y2721*(1-($L$6-$F$4))*(1-$F$3)*(1+$AG$2),2),ROUND($M2721*(1-($L$6-$F$4))*(1-$F$3)*(1+$AG$2),2))</f>
        <v>64.760000000000005</v>
      </c>
      <c r="M2721" s="312">
        <f t="shared" ref="M2721:M2732" si="460">ROUND(IF($A$3="РЕГИОНЫ",AG2721*$AG$3*$AG$1,IF(AI2721=0,AG2721*$AG$3*$AG$1,AG2721*$AG$3*(1-5%)*$AG$1)),2)</f>
        <v>98.12</v>
      </c>
      <c r="N2721" s="297" t="str">
        <f>_xlfn.IFNA(VLOOKUP($E:$E,'1'!$A:$E,3,0),"")</f>
        <v/>
      </c>
      <c r="O2721" s="297" t="str">
        <f>_xlfn.IFNA(VLOOKUP($E:$E,'2'!$A:$E,3,0),"")</f>
        <v/>
      </c>
      <c r="P2721" s="297" t="str">
        <f>_xlfn.IFNA(VLOOKUP($E:$E,'3'!$A:$D,3,0),"")</f>
        <v/>
      </c>
      <c r="Q2721" s="297" t="str">
        <f>_xlfn.IFNA(VLOOKUP($E:$E,'4'!$A:$F,3,0),"")</f>
        <v/>
      </c>
      <c r="R2721" s="297" t="str">
        <f>_xlfn.IFNA(VLOOKUP($E:$E,'5'!$A:$F,3,0),"")</f>
        <v/>
      </c>
      <c r="S2721" s="297" t="str">
        <f>_xlfn.IFNA(VLOOKUP($E:$E,'6'!$A:$F,3,0),"")</f>
        <v/>
      </c>
      <c r="T2721" s="313">
        <v>1</v>
      </c>
      <c r="U2721" s="313">
        <v>200</v>
      </c>
      <c r="V2721" s="313">
        <v>400</v>
      </c>
      <c r="W2721" s="314">
        <v>4.9000000000000002E-2</v>
      </c>
      <c r="X2721" s="315">
        <v>5.0000000000000002E-5</v>
      </c>
      <c r="Y2721" s="749">
        <v>90</v>
      </c>
      <c r="Z2721" s="282"/>
      <c r="AA2721" s="316" t="s">
        <v>393</v>
      </c>
      <c r="AB2721" s="282" t="s">
        <v>9163</v>
      </c>
      <c r="AC2721" s="317" t="s">
        <v>2081</v>
      </c>
      <c r="AD2721" s="318" t="s">
        <v>1749</v>
      </c>
      <c r="AE2721" s="319">
        <v>0</v>
      </c>
      <c r="AF2721" s="319" t="s">
        <v>11273</v>
      </c>
      <c r="AG2721" s="320">
        <v>1.23</v>
      </c>
      <c r="AH2721" s="321">
        <f t="shared" ref="AH2721:AH2732" si="461">IF($A$3="РЕГИОНЫ",ROUND($AG2721*(1-($L$6-$F$4))*(1-$F$3)*(1+$AG$2)*$AG$1,2),0)</f>
        <v>0</v>
      </c>
      <c r="AI2721" s="287">
        <f>_xlfn.IFNA(VLOOKUP(AD:AD,грп!B:C,2,0),0)</f>
        <v>0</v>
      </c>
      <c r="AJ2721" s="607">
        <v>72</v>
      </c>
      <c r="AK2721" s="672">
        <f t="shared" si="454"/>
        <v>0</v>
      </c>
      <c r="AL2721" s="174"/>
    </row>
    <row r="2722" spans="1:38" s="4" customFormat="1" ht="12" customHeight="1" outlineLevel="1" x14ac:dyDescent="0.35">
      <c r="A2722" s="307" t="s">
        <v>10402</v>
      </c>
      <c r="B2722" s="308" t="s">
        <v>8100</v>
      </c>
      <c r="C2722" s="328"/>
      <c r="D2722" s="310" t="s">
        <v>10143</v>
      </c>
      <c r="E2722" s="322" t="s">
        <v>1394</v>
      </c>
      <c r="F2722" s="293"/>
      <c r="G2722" s="293"/>
      <c r="H2722" s="294">
        <v>3</v>
      </c>
      <c r="I2722" s="294" t="str">
        <f>IFERROR(_xlfn.IFNA(VLOOKUP($D:$D,history!$I:$Y,3,0),VLOOKUP(E:E,history!$H:$Y,4,0)),"--")</f>
        <v>--</v>
      </c>
      <c r="J2722" s="282" t="s">
        <v>5946</v>
      </c>
      <c r="K2722" s="282" t="str">
        <f t="shared" si="458"/>
        <v/>
      </c>
      <c r="L2722" s="312">
        <f t="shared" si="459"/>
        <v>66.34</v>
      </c>
      <c r="M2722" s="312">
        <f t="shared" si="460"/>
        <v>100.51</v>
      </c>
      <c r="N2722" s="297" t="str">
        <f>_xlfn.IFNA(VLOOKUP($E:$E,'1'!$A:$E,3,0),"")</f>
        <v/>
      </c>
      <c r="O2722" s="297" t="str">
        <f>_xlfn.IFNA(VLOOKUP($E:$E,'2'!$A:$E,3,0),"")</f>
        <v/>
      </c>
      <c r="P2722" s="297" t="str">
        <f>_xlfn.IFNA(VLOOKUP($E:$E,'3'!$A:$D,3,0),"")</f>
        <v/>
      </c>
      <c r="Q2722" s="297" t="str">
        <f>_xlfn.IFNA(VLOOKUP($E:$E,'4'!$A:$F,3,0),"")</f>
        <v/>
      </c>
      <c r="R2722" s="297" t="str">
        <f>_xlfn.IFNA(VLOOKUP($E:$E,'5'!$A:$F,3,0),"")</f>
        <v/>
      </c>
      <c r="S2722" s="297" t="str">
        <f>_xlfn.IFNA(VLOOKUP($E:$E,'6'!$A:$F,3,0),"")</f>
        <v/>
      </c>
      <c r="T2722" s="313">
        <v>1</v>
      </c>
      <c r="U2722" s="313">
        <v>100</v>
      </c>
      <c r="V2722" s="313">
        <v>200</v>
      </c>
      <c r="W2722" s="314">
        <v>7.3999999999999996E-2</v>
      </c>
      <c r="X2722" s="315">
        <v>6.9999999999999994E-5</v>
      </c>
      <c r="Y2722" s="749">
        <v>90</v>
      </c>
      <c r="Z2722" s="282"/>
      <c r="AA2722" s="316" t="s">
        <v>10395</v>
      </c>
      <c r="AB2722" s="282" t="s">
        <v>9163</v>
      </c>
      <c r="AC2722" s="317" t="s">
        <v>2081</v>
      </c>
      <c r="AD2722" s="318" t="s">
        <v>1749</v>
      </c>
      <c r="AE2722" s="319">
        <v>0</v>
      </c>
      <c r="AF2722" s="319" t="s">
        <v>11273</v>
      </c>
      <c r="AG2722" s="320">
        <v>1.26</v>
      </c>
      <c r="AH2722" s="321">
        <f t="shared" si="461"/>
        <v>0</v>
      </c>
      <c r="AI2722" s="287">
        <f>_xlfn.IFNA(VLOOKUP(AD:AD,грп!B:C,2,0),0)</f>
        <v>0</v>
      </c>
      <c r="AJ2722" s="607">
        <v>0</v>
      </c>
      <c r="AK2722" s="672">
        <f t="shared" si="454"/>
        <v>0</v>
      </c>
      <c r="AL2722" s="174"/>
    </row>
    <row r="2723" spans="1:38" s="4" customFormat="1" ht="12" customHeight="1" outlineLevel="1" x14ac:dyDescent="0.35">
      <c r="A2723" s="307" t="s">
        <v>10402</v>
      </c>
      <c r="B2723" s="308" t="s">
        <v>8101</v>
      </c>
      <c r="C2723" s="328"/>
      <c r="D2723" s="310" t="s">
        <v>1395</v>
      </c>
      <c r="E2723" s="322" t="s">
        <v>1396</v>
      </c>
      <c r="F2723" s="293"/>
      <c r="G2723" s="293"/>
      <c r="H2723" s="294">
        <v>63</v>
      </c>
      <c r="I2723" s="294" t="str">
        <f>IFERROR(_xlfn.IFNA(VLOOKUP($D:$D,history!$I:$Y,3,0),VLOOKUP(E:E,history!$H:$Y,4,0)),"--")</f>
        <v>--</v>
      </c>
      <c r="J2723" s="282" t="s">
        <v>9870</v>
      </c>
      <c r="K2723" s="282" t="str">
        <f t="shared" si="458"/>
        <v/>
      </c>
      <c r="L2723" s="312">
        <f t="shared" si="459"/>
        <v>73.180000000000007</v>
      </c>
      <c r="M2723" s="312">
        <f t="shared" si="460"/>
        <v>110.88</v>
      </c>
      <c r="N2723" s="297" t="str">
        <f>_xlfn.IFNA(VLOOKUP($E:$E,'1'!$A:$E,3,0),"")</f>
        <v/>
      </c>
      <c r="O2723" s="297" t="str">
        <f>_xlfn.IFNA(VLOOKUP($E:$E,'2'!$A:$E,3,0),"")</f>
        <v/>
      </c>
      <c r="P2723" s="297" t="str">
        <f>_xlfn.IFNA(VLOOKUP($E:$E,'3'!$A:$D,3,0),"")</f>
        <v/>
      </c>
      <c r="Q2723" s="297" t="str">
        <f>_xlfn.IFNA(VLOOKUP($E:$E,'4'!$A:$F,3,0),"")</f>
        <v/>
      </c>
      <c r="R2723" s="297" t="str">
        <f>_xlfn.IFNA(VLOOKUP($E:$E,'5'!$A:$F,3,0),"")</f>
        <v/>
      </c>
      <c r="S2723" s="297" t="str">
        <f>_xlfn.IFNA(VLOOKUP($E:$E,'6'!$A:$F,3,0),"")</f>
        <v/>
      </c>
      <c r="T2723" s="313">
        <v>1</v>
      </c>
      <c r="U2723" s="313">
        <v>100</v>
      </c>
      <c r="V2723" s="313">
        <v>200</v>
      </c>
      <c r="W2723" s="314">
        <v>8.5000000000000006E-2</v>
      </c>
      <c r="X2723" s="315">
        <v>9.0000000000000006E-5</v>
      </c>
      <c r="Y2723" s="749">
        <v>110</v>
      </c>
      <c r="Z2723" s="282"/>
      <c r="AA2723" s="316" t="s">
        <v>393</v>
      </c>
      <c r="AB2723" s="282" t="s">
        <v>9163</v>
      </c>
      <c r="AC2723" s="317" t="s">
        <v>2081</v>
      </c>
      <c r="AD2723" s="318" t="s">
        <v>1749</v>
      </c>
      <c r="AE2723" s="319">
        <v>0</v>
      </c>
      <c r="AF2723" s="319" t="s">
        <v>11273</v>
      </c>
      <c r="AG2723" s="320">
        <v>1.39</v>
      </c>
      <c r="AH2723" s="321">
        <f t="shared" si="461"/>
        <v>0</v>
      </c>
      <c r="AI2723" s="287">
        <f>_xlfn.IFNA(VLOOKUP(AD:AD,грп!B:C,2,0),0)</f>
        <v>0</v>
      </c>
      <c r="AJ2723" s="607">
        <v>42</v>
      </c>
      <c r="AK2723" s="672">
        <f t="shared" si="454"/>
        <v>0</v>
      </c>
      <c r="AL2723" s="174"/>
    </row>
    <row r="2724" spans="1:38" s="4" customFormat="1" ht="12" customHeight="1" outlineLevel="1" x14ac:dyDescent="0.35">
      <c r="A2724" s="307" t="s">
        <v>10402</v>
      </c>
      <c r="B2724" s="308" t="s">
        <v>8102</v>
      </c>
      <c r="C2724" s="328"/>
      <c r="D2724" s="310" t="s">
        <v>1397</v>
      </c>
      <c r="E2724" s="322" t="s">
        <v>1398</v>
      </c>
      <c r="F2724" s="293"/>
      <c r="G2724" s="293"/>
      <c r="H2724" s="294">
        <v>26</v>
      </c>
      <c r="I2724" s="294" t="str">
        <f>IFERROR(_xlfn.IFNA(VLOOKUP($D:$D,history!$I:$Y,3,0),VLOOKUP(E:E,history!$H:$Y,4,0)),"--")</f>
        <v>--</v>
      </c>
      <c r="J2724" s="282" t="s">
        <v>5946</v>
      </c>
      <c r="K2724" s="282" t="str">
        <f t="shared" si="458"/>
        <v/>
      </c>
      <c r="L2724" s="312">
        <f t="shared" si="459"/>
        <v>110.56</v>
      </c>
      <c r="M2724" s="312">
        <f t="shared" si="460"/>
        <v>167.52</v>
      </c>
      <c r="N2724" s="297" t="str">
        <f>_xlfn.IFNA(VLOOKUP($E:$E,'1'!$A:$E,3,0),"")</f>
        <v/>
      </c>
      <c r="O2724" s="297" t="str">
        <f>_xlfn.IFNA(VLOOKUP($E:$E,'2'!$A:$E,3,0),"")</f>
        <v/>
      </c>
      <c r="P2724" s="297" t="str">
        <f>_xlfn.IFNA(VLOOKUP($E:$E,'3'!$A:$D,3,0),"")</f>
        <v/>
      </c>
      <c r="Q2724" s="297" t="str">
        <f>_xlfn.IFNA(VLOOKUP($E:$E,'4'!$A:$F,3,0),"")</f>
        <v/>
      </c>
      <c r="R2724" s="297" t="str">
        <f>_xlfn.IFNA(VLOOKUP($E:$E,'5'!$A:$F,3,0),"")</f>
        <v/>
      </c>
      <c r="S2724" s="297" t="str">
        <f>_xlfn.IFNA(VLOOKUP($E:$E,'6'!$A:$F,3,0),"")</f>
        <v/>
      </c>
      <c r="T2724" s="313">
        <v>1</v>
      </c>
      <c r="U2724" s="313">
        <v>50</v>
      </c>
      <c r="V2724" s="313">
        <v>100</v>
      </c>
      <c r="W2724" s="314">
        <v>0.124</v>
      </c>
      <c r="X2724" s="315">
        <v>1.3333330000000001E-4</v>
      </c>
      <c r="Y2724" s="749">
        <v>160</v>
      </c>
      <c r="Z2724" s="282"/>
      <c r="AA2724" s="316" t="s">
        <v>10395</v>
      </c>
      <c r="AB2724" s="282" t="s">
        <v>9163</v>
      </c>
      <c r="AC2724" s="317" t="s">
        <v>2081</v>
      </c>
      <c r="AD2724" s="318" t="s">
        <v>1749</v>
      </c>
      <c r="AE2724" s="319">
        <v>0</v>
      </c>
      <c r="AF2724" s="319" t="s">
        <v>11273</v>
      </c>
      <c r="AG2724" s="320">
        <v>2.1</v>
      </c>
      <c r="AH2724" s="321">
        <f t="shared" si="461"/>
        <v>0</v>
      </c>
      <c r="AI2724" s="287">
        <f>_xlfn.IFNA(VLOOKUP(AD:AD,грп!B:C,2,0),0)</f>
        <v>0</v>
      </c>
      <c r="AJ2724" s="607">
        <v>45</v>
      </c>
      <c r="AK2724" s="672">
        <f t="shared" si="454"/>
        <v>0</v>
      </c>
      <c r="AL2724" s="174"/>
    </row>
    <row r="2725" spans="1:38" s="4" customFormat="1" ht="12" customHeight="1" outlineLevel="1" x14ac:dyDescent="0.35">
      <c r="A2725" s="307" t="s">
        <v>10402</v>
      </c>
      <c r="B2725" s="308" t="s">
        <v>8103</v>
      </c>
      <c r="C2725" s="328"/>
      <c r="D2725" s="310" t="s">
        <v>10144</v>
      </c>
      <c r="E2725" s="322" t="s">
        <v>1399</v>
      </c>
      <c r="F2725" s="293"/>
      <c r="G2725" s="293"/>
      <c r="H2725" s="294"/>
      <c r="I2725" s="294" t="str">
        <f>IFERROR(_xlfn.IFNA(VLOOKUP($D:$D,history!$I:$Y,3,0),VLOOKUP(E:E,history!$H:$Y,4,0)),"--")</f>
        <v>--</v>
      </c>
      <c r="J2725" s="282" t="s">
        <v>5946</v>
      </c>
      <c r="K2725" s="282" t="str">
        <f t="shared" si="458"/>
        <v/>
      </c>
      <c r="L2725" s="312">
        <f t="shared" si="459"/>
        <v>51.59</v>
      </c>
      <c r="M2725" s="312">
        <f t="shared" si="460"/>
        <v>78.17</v>
      </c>
      <c r="N2725" s="297" t="str">
        <f>_xlfn.IFNA(VLOOKUP($E:$E,'1'!$A:$E,3,0),"")</f>
        <v/>
      </c>
      <c r="O2725" s="297" t="str">
        <f>_xlfn.IFNA(VLOOKUP($E:$E,'2'!$A:$E,3,0),"")</f>
        <v/>
      </c>
      <c r="P2725" s="297" t="str">
        <f>_xlfn.IFNA(VLOOKUP($E:$E,'3'!$A:$D,3,0),"")</f>
        <v/>
      </c>
      <c r="Q2725" s="297" t="str">
        <f>_xlfn.IFNA(VLOOKUP($E:$E,'4'!$A:$F,3,0),"")</f>
        <v/>
      </c>
      <c r="R2725" s="297" t="str">
        <f>_xlfn.IFNA(VLOOKUP($E:$E,'5'!$A:$F,3,0),"")</f>
        <v/>
      </c>
      <c r="S2725" s="297" t="str">
        <f>_xlfn.IFNA(VLOOKUP($E:$E,'6'!$A:$F,3,0),"")</f>
        <v/>
      </c>
      <c r="T2725" s="313">
        <v>1</v>
      </c>
      <c r="U2725" s="313">
        <v>200</v>
      </c>
      <c r="V2725" s="313">
        <v>400</v>
      </c>
      <c r="W2725" s="314">
        <v>4.3999999999999997E-2</v>
      </c>
      <c r="X2725" s="315">
        <v>3.7499999999999997E-5</v>
      </c>
      <c r="Y2725" s="749">
        <v>70</v>
      </c>
      <c r="Z2725" s="282"/>
      <c r="AA2725" s="316" t="s">
        <v>10395</v>
      </c>
      <c r="AB2725" s="282" t="s">
        <v>9163</v>
      </c>
      <c r="AC2725" s="317" t="s">
        <v>2081</v>
      </c>
      <c r="AD2725" s="318" t="s">
        <v>1749</v>
      </c>
      <c r="AE2725" s="319">
        <v>0</v>
      </c>
      <c r="AF2725" s="319" t="s">
        <v>11273</v>
      </c>
      <c r="AG2725" s="320">
        <v>0.98</v>
      </c>
      <c r="AH2725" s="321">
        <f t="shared" si="461"/>
        <v>0</v>
      </c>
      <c r="AI2725" s="287">
        <f>_xlfn.IFNA(VLOOKUP(AD:AD,грп!B:C,2,0),0)</f>
        <v>0</v>
      </c>
      <c r="AJ2725" s="607">
        <v>0</v>
      </c>
      <c r="AK2725" s="672">
        <f t="shared" si="454"/>
        <v>0</v>
      </c>
      <c r="AL2725" s="174"/>
    </row>
    <row r="2726" spans="1:38" s="4" customFormat="1" ht="12" customHeight="1" outlineLevel="1" x14ac:dyDescent="0.35">
      <c r="A2726" s="307" t="s">
        <v>339</v>
      </c>
      <c r="B2726" s="308" t="s">
        <v>8104</v>
      </c>
      <c r="C2726" s="328"/>
      <c r="D2726" s="310" t="s">
        <v>1400</v>
      </c>
      <c r="E2726" s="322" t="s">
        <v>1401</v>
      </c>
      <c r="F2726" s="293"/>
      <c r="G2726" s="293"/>
      <c r="H2726" s="294">
        <v>8</v>
      </c>
      <c r="I2726" s="294" t="str">
        <f>IFERROR(_xlfn.IFNA(VLOOKUP($D:$D,history!$I:$Y,3,0),VLOOKUP(E:E,history!$H:$Y,4,0)),"--")</f>
        <v>--</v>
      </c>
      <c r="J2726" s="282" t="s">
        <v>9870</v>
      </c>
      <c r="K2726" s="282" t="str">
        <f t="shared" si="458"/>
        <v/>
      </c>
      <c r="L2726" s="312">
        <f t="shared" si="459"/>
        <v>531.22</v>
      </c>
      <c r="M2726" s="312">
        <f t="shared" si="460"/>
        <v>804.88</v>
      </c>
      <c r="N2726" s="297" t="str">
        <f>_xlfn.IFNA(VLOOKUP($E:$E,'1'!$A:$E,3,0),"")</f>
        <v/>
      </c>
      <c r="O2726" s="297" t="str">
        <f>_xlfn.IFNA(VLOOKUP($E:$E,'2'!$A:$E,3,0),"")</f>
        <v/>
      </c>
      <c r="P2726" s="297" t="str">
        <f>_xlfn.IFNA(VLOOKUP($E:$E,'3'!$A:$D,3,0),"")</f>
        <v/>
      </c>
      <c r="Q2726" s="297" t="str">
        <f>_xlfn.IFNA(VLOOKUP($E:$E,'4'!$A:$F,3,0),"")</f>
        <v/>
      </c>
      <c r="R2726" s="297" t="str">
        <f>_xlfn.IFNA(VLOOKUP($E:$E,'5'!$A:$F,3,0),"")</f>
        <v/>
      </c>
      <c r="S2726" s="297" t="str">
        <f>_xlfn.IFNA(VLOOKUP($E:$E,'6'!$A:$F,3,0),"")</f>
        <v/>
      </c>
      <c r="T2726" s="313">
        <v>1</v>
      </c>
      <c r="U2726" s="313">
        <v>12</v>
      </c>
      <c r="V2726" s="313">
        <v>24</v>
      </c>
      <c r="W2726" s="314">
        <v>0.68799999999999994</v>
      </c>
      <c r="X2726" s="315">
        <v>1.2043799999999999E-3</v>
      </c>
      <c r="Y2726" s="749">
        <v>720</v>
      </c>
      <c r="Z2726" s="282"/>
      <c r="AA2726" s="316" t="s">
        <v>10390</v>
      </c>
      <c r="AB2726" s="282" t="s">
        <v>9163</v>
      </c>
      <c r="AC2726" s="317" t="s">
        <v>2081</v>
      </c>
      <c r="AD2726" s="318" t="s">
        <v>1749</v>
      </c>
      <c r="AE2726" s="319">
        <v>0</v>
      </c>
      <c r="AF2726" s="319" t="s">
        <v>11273</v>
      </c>
      <c r="AG2726" s="320">
        <v>10.09</v>
      </c>
      <c r="AH2726" s="321">
        <f t="shared" si="461"/>
        <v>0</v>
      </c>
      <c r="AI2726" s="287">
        <f>_xlfn.IFNA(VLOOKUP(AD:AD,грп!B:C,2,0),0)</f>
        <v>0</v>
      </c>
      <c r="AJ2726" s="607">
        <v>29</v>
      </c>
      <c r="AK2726" s="672">
        <f t="shared" si="454"/>
        <v>0</v>
      </c>
      <c r="AL2726" s="174"/>
    </row>
    <row r="2727" spans="1:38" s="4" customFormat="1" ht="12" customHeight="1" outlineLevel="1" x14ac:dyDescent="0.35">
      <c r="A2727" s="307" t="s">
        <v>339</v>
      </c>
      <c r="B2727" s="308" t="s">
        <v>8105</v>
      </c>
      <c r="C2727" s="328"/>
      <c r="D2727" s="310" t="s">
        <v>1402</v>
      </c>
      <c r="E2727" s="322" t="s">
        <v>1403</v>
      </c>
      <c r="F2727" s="293"/>
      <c r="G2727" s="293"/>
      <c r="H2727" s="294">
        <v>21</v>
      </c>
      <c r="I2727" s="294" t="str">
        <f>IFERROR(_xlfn.IFNA(VLOOKUP($D:$D,history!$I:$Y,3,0),VLOOKUP(E:E,history!$H:$Y,4,0)),"--")</f>
        <v>--</v>
      </c>
      <c r="J2727" s="282" t="s">
        <v>9870</v>
      </c>
      <c r="K2727" s="282" t="str">
        <f t="shared" si="458"/>
        <v/>
      </c>
      <c r="L2727" s="312">
        <f t="shared" si="459"/>
        <v>297.45999999999998</v>
      </c>
      <c r="M2727" s="312">
        <f t="shared" si="460"/>
        <v>450.7</v>
      </c>
      <c r="N2727" s="297" t="str">
        <f>_xlfn.IFNA(VLOOKUP($E:$E,'1'!$A:$E,3,0),"")</f>
        <v/>
      </c>
      <c r="O2727" s="297" t="str">
        <f>_xlfn.IFNA(VLOOKUP($E:$E,'2'!$A:$E,3,0),"")</f>
        <v/>
      </c>
      <c r="P2727" s="297" t="str">
        <f>_xlfn.IFNA(VLOOKUP($E:$E,'3'!$A:$D,3,0),"")</f>
        <v/>
      </c>
      <c r="Q2727" s="297" t="str">
        <f>_xlfn.IFNA(VLOOKUP($E:$E,'4'!$A:$F,3,0),"")</f>
        <v/>
      </c>
      <c r="R2727" s="297" t="str">
        <f>_xlfn.IFNA(VLOOKUP($E:$E,'5'!$A:$F,3,0),"")</f>
        <v/>
      </c>
      <c r="S2727" s="297" t="str">
        <f>_xlfn.IFNA(VLOOKUP($E:$E,'6'!$A:$F,3,0),"")</f>
        <v/>
      </c>
      <c r="T2727" s="313">
        <v>1</v>
      </c>
      <c r="U2727" s="313">
        <v>24</v>
      </c>
      <c r="V2727" s="313">
        <v>48</v>
      </c>
      <c r="W2727" s="314">
        <v>0.34599999999999997</v>
      </c>
      <c r="X2727" s="315">
        <v>7.2420630000000002E-4</v>
      </c>
      <c r="Y2727" s="749">
        <v>410</v>
      </c>
      <c r="Z2727" s="282"/>
      <c r="AA2727" s="316" t="s">
        <v>10390</v>
      </c>
      <c r="AB2727" s="282" t="s">
        <v>9163</v>
      </c>
      <c r="AC2727" s="317" t="s">
        <v>2081</v>
      </c>
      <c r="AD2727" s="318" t="s">
        <v>1749</v>
      </c>
      <c r="AE2727" s="319">
        <v>0</v>
      </c>
      <c r="AF2727" s="319" t="s">
        <v>11273</v>
      </c>
      <c r="AG2727" s="320">
        <v>5.65</v>
      </c>
      <c r="AH2727" s="321">
        <f t="shared" si="461"/>
        <v>0</v>
      </c>
      <c r="AI2727" s="287">
        <f>_xlfn.IFNA(VLOOKUP(AD:AD,грп!B:C,2,0),0)</f>
        <v>0</v>
      </c>
      <c r="AJ2727" s="607">
        <v>17</v>
      </c>
      <c r="AK2727" s="672">
        <f t="shared" si="454"/>
        <v>0</v>
      </c>
      <c r="AL2727" s="174"/>
    </row>
    <row r="2728" spans="1:38" s="4" customFormat="1" ht="12" customHeight="1" outlineLevel="1" x14ac:dyDescent="0.35">
      <c r="A2728" s="307" t="s">
        <v>339</v>
      </c>
      <c r="B2728" s="308" t="s">
        <v>8106</v>
      </c>
      <c r="C2728" s="328"/>
      <c r="D2728" s="310" t="s">
        <v>2008</v>
      </c>
      <c r="E2728" s="322" t="s">
        <v>1941</v>
      </c>
      <c r="F2728" s="293"/>
      <c r="G2728" s="293"/>
      <c r="H2728" s="294">
        <v>37</v>
      </c>
      <c r="I2728" s="294" t="str">
        <f>IFERROR(_xlfn.IFNA(VLOOKUP($D:$D,history!$I:$Y,3,0),VLOOKUP(E:E,history!$H:$Y,4,0)),"--")</f>
        <v>--</v>
      </c>
      <c r="J2728" s="282" t="s">
        <v>9870</v>
      </c>
      <c r="K2728" s="282" t="str">
        <f t="shared" si="458"/>
        <v/>
      </c>
      <c r="L2728" s="312">
        <f t="shared" si="459"/>
        <v>166.37</v>
      </c>
      <c r="M2728" s="312">
        <f t="shared" si="460"/>
        <v>252.07</v>
      </c>
      <c r="N2728" s="297" t="str">
        <f>_xlfn.IFNA(VLOOKUP($E:$E,'1'!$A:$E,3,0),"")</f>
        <v/>
      </c>
      <c r="O2728" s="297" t="str">
        <f>_xlfn.IFNA(VLOOKUP($E:$E,'2'!$A:$E,3,0),"")</f>
        <v/>
      </c>
      <c r="P2728" s="297" t="str">
        <f>_xlfn.IFNA(VLOOKUP($E:$E,'3'!$A:$D,3,0),"")</f>
        <v/>
      </c>
      <c r="Q2728" s="297" t="str">
        <f>_xlfn.IFNA(VLOOKUP($E:$E,'4'!$A:$F,3,0),"")</f>
        <v/>
      </c>
      <c r="R2728" s="297" t="str">
        <f>_xlfn.IFNA(VLOOKUP($E:$E,'5'!$A:$F,3,0),"")</f>
        <v/>
      </c>
      <c r="S2728" s="297" t="str">
        <f>_xlfn.IFNA(VLOOKUP($E:$E,'6'!$A:$F,3,0),"")</f>
        <v/>
      </c>
      <c r="T2728" s="313">
        <v>1</v>
      </c>
      <c r="U2728" s="313">
        <v>40</v>
      </c>
      <c r="V2728" s="313">
        <v>80</v>
      </c>
      <c r="W2728" s="314">
        <v>0.183</v>
      </c>
      <c r="X2728" s="315">
        <v>1.12E-4</v>
      </c>
      <c r="Y2728" s="749">
        <v>230</v>
      </c>
      <c r="Z2728" s="282"/>
      <c r="AA2728" s="316" t="s">
        <v>10390</v>
      </c>
      <c r="AB2728" s="282" t="s">
        <v>9163</v>
      </c>
      <c r="AC2728" s="317" t="s">
        <v>2081</v>
      </c>
      <c r="AD2728" s="318" t="s">
        <v>1749</v>
      </c>
      <c r="AE2728" s="319">
        <v>0</v>
      </c>
      <c r="AF2728" s="319" t="s">
        <v>11273</v>
      </c>
      <c r="AG2728" s="320">
        <v>3.16</v>
      </c>
      <c r="AH2728" s="321">
        <f t="shared" si="461"/>
        <v>0</v>
      </c>
      <c r="AI2728" s="287">
        <f>_xlfn.IFNA(VLOOKUP(AD:AD,грп!B:C,2,0),0)</f>
        <v>0</v>
      </c>
      <c r="AJ2728" s="607">
        <v>39</v>
      </c>
      <c r="AK2728" s="672">
        <f t="shared" si="454"/>
        <v>0</v>
      </c>
      <c r="AL2728" s="174"/>
    </row>
    <row r="2729" spans="1:38" s="4" customFormat="1" ht="12" customHeight="1" outlineLevel="1" x14ac:dyDescent="0.35">
      <c r="A2729" s="307" t="s">
        <v>339</v>
      </c>
      <c r="B2729" s="308" t="s">
        <v>8107</v>
      </c>
      <c r="C2729" s="328"/>
      <c r="D2729" s="310" t="s">
        <v>2009</v>
      </c>
      <c r="E2729" s="322" t="s">
        <v>1942</v>
      </c>
      <c r="F2729" s="293"/>
      <c r="G2729" s="293"/>
      <c r="H2729" s="294">
        <v>41</v>
      </c>
      <c r="I2729" s="294" t="str">
        <f>IFERROR(_xlfn.IFNA(VLOOKUP($D:$D,history!$I:$Y,3,0),VLOOKUP(E:E,history!$H:$Y,4,0)),"--")</f>
        <v>--</v>
      </c>
      <c r="J2729" s="282" t="s">
        <v>9870</v>
      </c>
      <c r="K2729" s="282" t="str">
        <f t="shared" si="458"/>
        <v/>
      </c>
      <c r="L2729" s="312">
        <f t="shared" si="459"/>
        <v>186.38</v>
      </c>
      <c r="M2729" s="312">
        <f t="shared" si="460"/>
        <v>282.39</v>
      </c>
      <c r="N2729" s="297" t="str">
        <f>_xlfn.IFNA(VLOOKUP($E:$E,'1'!$A:$E,3,0),"")</f>
        <v/>
      </c>
      <c r="O2729" s="297" t="str">
        <f>_xlfn.IFNA(VLOOKUP($E:$E,'2'!$A:$E,3,0),"")</f>
        <v/>
      </c>
      <c r="P2729" s="297" t="str">
        <f>_xlfn.IFNA(VLOOKUP($E:$E,'3'!$A:$D,3,0),"")</f>
        <v/>
      </c>
      <c r="Q2729" s="297" t="str">
        <f>_xlfn.IFNA(VLOOKUP($E:$E,'4'!$A:$F,3,0),"")</f>
        <v/>
      </c>
      <c r="R2729" s="297" t="str">
        <f>_xlfn.IFNA(VLOOKUP($E:$E,'5'!$A:$F,3,0),"")</f>
        <v/>
      </c>
      <c r="S2729" s="297" t="str">
        <f>_xlfn.IFNA(VLOOKUP($E:$E,'6'!$A:$F,3,0),"")</f>
        <v/>
      </c>
      <c r="T2729" s="313">
        <v>1</v>
      </c>
      <c r="U2729" s="313">
        <v>40</v>
      </c>
      <c r="V2729" s="313">
        <v>80</v>
      </c>
      <c r="W2729" s="314">
        <v>0.193</v>
      </c>
      <c r="X2729" s="315">
        <v>7.2000000000000002E-5</v>
      </c>
      <c r="Y2729" s="749">
        <v>250</v>
      </c>
      <c r="Z2729" s="282"/>
      <c r="AA2729" s="316" t="s">
        <v>10390</v>
      </c>
      <c r="AB2729" s="282" t="s">
        <v>9885</v>
      </c>
      <c r="AC2729" s="317" t="s">
        <v>2081</v>
      </c>
      <c r="AD2729" s="318" t="s">
        <v>1749</v>
      </c>
      <c r="AE2729" s="319">
        <v>0</v>
      </c>
      <c r="AF2729" s="319" t="s">
        <v>11273</v>
      </c>
      <c r="AG2729" s="320">
        <v>3.54</v>
      </c>
      <c r="AH2729" s="321">
        <f t="shared" si="461"/>
        <v>0</v>
      </c>
      <c r="AI2729" s="287">
        <f>_xlfn.IFNA(VLOOKUP(AD:AD,грп!B:C,2,0),0)</f>
        <v>0</v>
      </c>
      <c r="AJ2729" s="607">
        <v>40</v>
      </c>
      <c r="AK2729" s="672">
        <f t="shared" si="454"/>
        <v>0</v>
      </c>
      <c r="AL2729" s="174"/>
    </row>
    <row r="2730" spans="1:38" s="4" customFormat="1" ht="12" customHeight="1" outlineLevel="1" x14ac:dyDescent="0.35">
      <c r="A2730" s="307" t="s">
        <v>339</v>
      </c>
      <c r="B2730" s="308" t="s">
        <v>8108</v>
      </c>
      <c r="C2730" s="328"/>
      <c r="D2730" s="310" t="s">
        <v>2010</v>
      </c>
      <c r="E2730" s="322" t="s">
        <v>1943</v>
      </c>
      <c r="F2730" s="293"/>
      <c r="G2730" s="293"/>
      <c r="H2730" s="294">
        <v>25</v>
      </c>
      <c r="I2730" s="294" t="str">
        <f>IFERROR(_xlfn.IFNA(VLOOKUP($D:$D,history!$I:$Y,3,0),VLOOKUP(E:E,history!$H:$Y,4,0)),"--")</f>
        <v>--</v>
      </c>
      <c r="J2730" s="282" t="s">
        <v>9870</v>
      </c>
      <c r="K2730" s="282" t="str">
        <f t="shared" si="458"/>
        <v/>
      </c>
      <c r="L2730" s="312">
        <f t="shared" si="459"/>
        <v>206.38</v>
      </c>
      <c r="M2730" s="312">
        <f t="shared" si="460"/>
        <v>312.7</v>
      </c>
      <c r="N2730" s="297" t="str">
        <f>_xlfn.IFNA(VLOOKUP($E:$E,'1'!$A:$E,3,0),"")</f>
        <v/>
      </c>
      <c r="O2730" s="297" t="str">
        <f>_xlfn.IFNA(VLOOKUP($E:$E,'2'!$A:$E,3,0),"")</f>
        <v/>
      </c>
      <c r="P2730" s="297" t="str">
        <f>_xlfn.IFNA(VLOOKUP($E:$E,'3'!$A:$D,3,0),"")</f>
        <v/>
      </c>
      <c r="Q2730" s="297" t="str">
        <f>_xlfn.IFNA(VLOOKUP($E:$E,'4'!$A:$F,3,0),"")</f>
        <v/>
      </c>
      <c r="R2730" s="297" t="str">
        <f>_xlfn.IFNA(VLOOKUP($E:$E,'5'!$A:$F,3,0),"")</f>
        <v/>
      </c>
      <c r="S2730" s="297" t="str">
        <f>_xlfn.IFNA(VLOOKUP($E:$E,'6'!$A:$F,3,0),"")</f>
        <v/>
      </c>
      <c r="T2730" s="313">
        <v>1</v>
      </c>
      <c r="U2730" s="313">
        <v>40</v>
      </c>
      <c r="V2730" s="313">
        <v>80</v>
      </c>
      <c r="W2730" s="314">
        <v>0.223</v>
      </c>
      <c r="X2730" s="315">
        <v>1.12E-4</v>
      </c>
      <c r="Y2730" s="749">
        <v>280</v>
      </c>
      <c r="Z2730" s="282"/>
      <c r="AA2730" s="316" t="s">
        <v>10390</v>
      </c>
      <c r="AB2730" s="282" t="s">
        <v>9885</v>
      </c>
      <c r="AC2730" s="317" t="s">
        <v>2081</v>
      </c>
      <c r="AD2730" s="318" t="s">
        <v>1749</v>
      </c>
      <c r="AE2730" s="319">
        <v>0</v>
      </c>
      <c r="AF2730" s="319" t="s">
        <v>11273</v>
      </c>
      <c r="AG2730" s="320">
        <v>3.92</v>
      </c>
      <c r="AH2730" s="321">
        <f t="shared" si="461"/>
        <v>0</v>
      </c>
      <c r="AI2730" s="287">
        <f>_xlfn.IFNA(VLOOKUP(AD:AD,грп!B:C,2,0),0)</f>
        <v>0</v>
      </c>
      <c r="AJ2730" s="607">
        <v>40</v>
      </c>
      <c r="AK2730" s="672">
        <f t="shared" si="454"/>
        <v>0</v>
      </c>
      <c r="AL2730" s="174"/>
    </row>
    <row r="2731" spans="1:38" s="4" customFormat="1" ht="12" customHeight="1" outlineLevel="1" x14ac:dyDescent="0.35">
      <c r="A2731" s="307" t="s">
        <v>339</v>
      </c>
      <c r="B2731" s="308" t="s">
        <v>8109</v>
      </c>
      <c r="C2731" s="328"/>
      <c r="D2731" s="310" t="s">
        <v>2115</v>
      </c>
      <c r="E2731" s="322" t="s">
        <v>1944</v>
      </c>
      <c r="F2731" s="293"/>
      <c r="G2731" s="293"/>
      <c r="H2731" s="294">
        <v>6</v>
      </c>
      <c r="I2731" s="294" t="str">
        <f>IFERROR(_xlfn.IFNA(VLOOKUP($D:$D,history!$I:$Y,3,0),VLOOKUP(E:E,history!$H:$Y,4,0)),"--")</f>
        <v>--</v>
      </c>
      <c r="J2731" s="282" t="s">
        <v>5946</v>
      </c>
      <c r="K2731" s="282" t="str">
        <f t="shared" si="458"/>
        <v/>
      </c>
      <c r="L2731" s="312">
        <f t="shared" si="459"/>
        <v>195.85</v>
      </c>
      <c r="M2731" s="312">
        <f t="shared" si="460"/>
        <v>296.74</v>
      </c>
      <c r="N2731" s="297" t="str">
        <f>_xlfn.IFNA(VLOOKUP($E:$E,'1'!$A:$E,3,0),"")</f>
        <v/>
      </c>
      <c r="O2731" s="297" t="str">
        <f>_xlfn.IFNA(VLOOKUP($E:$E,'2'!$A:$E,3,0),"")</f>
        <v/>
      </c>
      <c r="P2731" s="297" t="str">
        <f>_xlfn.IFNA(VLOOKUP($E:$E,'3'!$A:$D,3,0),"")</f>
        <v/>
      </c>
      <c r="Q2731" s="297" t="str">
        <f>_xlfn.IFNA(VLOOKUP($E:$E,'4'!$A:$F,3,0),"")</f>
        <v/>
      </c>
      <c r="R2731" s="297" t="str">
        <f>_xlfn.IFNA(VLOOKUP($E:$E,'5'!$A:$F,3,0),"")</f>
        <v/>
      </c>
      <c r="S2731" s="297" t="str">
        <f>_xlfn.IFNA(VLOOKUP($E:$E,'6'!$A:$F,3,0),"")</f>
        <v/>
      </c>
      <c r="T2731" s="313">
        <v>1</v>
      </c>
      <c r="U2731" s="313">
        <v>40</v>
      </c>
      <c r="V2731" s="313">
        <v>80</v>
      </c>
      <c r="W2731" s="314">
        <v>0.193</v>
      </c>
      <c r="X2731" s="315">
        <v>3.1907890000000002E-4</v>
      </c>
      <c r="Y2731" s="749">
        <v>270</v>
      </c>
      <c r="Z2731" s="282"/>
      <c r="AA2731" s="316" t="s">
        <v>10395</v>
      </c>
      <c r="AB2731" s="282" t="s">
        <v>9163</v>
      </c>
      <c r="AC2731" s="317" t="s">
        <v>2081</v>
      </c>
      <c r="AD2731" s="318" t="s">
        <v>1749</v>
      </c>
      <c r="AE2731" s="319">
        <v>0</v>
      </c>
      <c r="AF2731" s="319" t="s">
        <v>11273</v>
      </c>
      <c r="AG2731" s="320">
        <v>3.72</v>
      </c>
      <c r="AH2731" s="321">
        <f t="shared" si="461"/>
        <v>0</v>
      </c>
      <c r="AI2731" s="287">
        <f>_xlfn.IFNA(VLOOKUP(AD:AD,грп!B:C,2,0),0)</f>
        <v>0</v>
      </c>
      <c r="AJ2731" s="607">
        <v>68</v>
      </c>
      <c r="AK2731" s="672">
        <f t="shared" si="454"/>
        <v>0</v>
      </c>
      <c r="AL2731" s="174"/>
    </row>
    <row r="2732" spans="1:38" s="4" customFormat="1" ht="12" customHeight="1" outlineLevel="1" x14ac:dyDescent="0.35">
      <c r="A2732" s="307" t="s">
        <v>339</v>
      </c>
      <c r="B2732" s="308" t="s">
        <v>8110</v>
      </c>
      <c r="C2732" s="328"/>
      <c r="D2732" s="310" t="s">
        <v>2011</v>
      </c>
      <c r="E2732" s="322" t="s">
        <v>1945</v>
      </c>
      <c r="F2732" s="293"/>
      <c r="G2732" s="293"/>
      <c r="H2732" s="294"/>
      <c r="I2732" s="294" t="str">
        <f>IFERROR(_xlfn.IFNA(VLOOKUP($D:$D,history!$I:$Y,3,0),VLOOKUP(E:E,history!$H:$Y,4,0)),"--")</f>
        <v>--</v>
      </c>
      <c r="J2732" s="282" t="s">
        <v>5946</v>
      </c>
      <c r="K2732" s="282" t="str">
        <f t="shared" si="458"/>
        <v/>
      </c>
      <c r="L2732" s="312">
        <f t="shared" si="459"/>
        <v>227.44</v>
      </c>
      <c r="M2732" s="312">
        <f t="shared" si="460"/>
        <v>344.61</v>
      </c>
      <c r="N2732" s="297" t="str">
        <f>_xlfn.IFNA(VLOOKUP($E:$E,'1'!$A:$E,3,0),"")</f>
        <v/>
      </c>
      <c r="O2732" s="297" t="str">
        <f>_xlfn.IFNA(VLOOKUP($E:$E,'2'!$A:$E,3,0),"")</f>
        <v/>
      </c>
      <c r="P2732" s="297" t="str">
        <f>_xlfn.IFNA(VLOOKUP($E:$E,'3'!$A:$D,3,0),"")</f>
        <v/>
      </c>
      <c r="Q2732" s="297" t="str">
        <f>_xlfn.IFNA(VLOOKUP($E:$E,'4'!$A:$F,3,0),"")</f>
        <v/>
      </c>
      <c r="R2732" s="297" t="str">
        <f>_xlfn.IFNA(VLOOKUP($E:$E,'5'!$A:$F,3,0),"")</f>
        <v/>
      </c>
      <c r="S2732" s="297" t="str">
        <f>_xlfn.IFNA(VLOOKUP($E:$E,'6'!$A:$F,3,0),"")</f>
        <v/>
      </c>
      <c r="T2732" s="313">
        <v>1</v>
      </c>
      <c r="U2732" s="313">
        <v>40</v>
      </c>
      <c r="V2732" s="313">
        <v>80</v>
      </c>
      <c r="W2732" s="314">
        <v>0.22</v>
      </c>
      <c r="X2732" s="315">
        <v>3.1907890000000002E-4</v>
      </c>
      <c r="Y2732" s="749">
        <v>310</v>
      </c>
      <c r="Z2732" s="282"/>
      <c r="AA2732" s="316" t="s">
        <v>10395</v>
      </c>
      <c r="AB2732" s="282" t="s">
        <v>9163</v>
      </c>
      <c r="AC2732" s="317" t="s">
        <v>2081</v>
      </c>
      <c r="AD2732" s="318" t="s">
        <v>1749</v>
      </c>
      <c r="AE2732" s="319">
        <v>0</v>
      </c>
      <c r="AF2732" s="319" t="s">
        <v>11273</v>
      </c>
      <c r="AG2732" s="320">
        <v>4.32</v>
      </c>
      <c r="AH2732" s="321">
        <f t="shared" si="461"/>
        <v>0</v>
      </c>
      <c r="AI2732" s="287">
        <f>_xlfn.IFNA(VLOOKUP(AD:AD,грп!B:C,2,0),0)</f>
        <v>0</v>
      </c>
      <c r="AJ2732" s="607">
        <v>0</v>
      </c>
      <c r="AK2732" s="672">
        <f t="shared" si="454"/>
        <v>0</v>
      </c>
      <c r="AL2732" s="174"/>
    </row>
    <row r="2733" spans="1:38" s="4" customFormat="1" ht="12" customHeight="1" x14ac:dyDescent="0.35">
      <c r="A2733" s="288"/>
      <c r="B2733" s="289"/>
      <c r="C2733" s="290" t="s">
        <v>555</v>
      </c>
      <c r="D2733" s="291" t="s">
        <v>2747</v>
      </c>
      <c r="E2733" s="292"/>
      <c r="F2733" s="293"/>
      <c r="G2733" s="293"/>
      <c r="H2733" s="294"/>
      <c r="I2733" s="294"/>
      <c r="J2733" s="282" t="s">
        <v>393</v>
      </c>
      <c r="K2733" s="282" t="str">
        <f t="shared" si="458"/>
        <v/>
      </c>
      <c r="L2733" s="295"/>
      <c r="M2733" s="296"/>
      <c r="N2733" s="297"/>
      <c r="O2733" s="297"/>
      <c r="P2733" s="297"/>
      <c r="Q2733" s="297" t="str">
        <f>_xlfn.IFNA(VLOOKUP($E:$E,'4'!$A:$F,3,0),"")</f>
        <v/>
      </c>
      <c r="R2733" s="297" t="str">
        <f>_xlfn.IFNA(VLOOKUP($E:$E,'5'!$A:$F,3,0),"")</f>
        <v/>
      </c>
      <c r="S2733" s="297"/>
      <c r="T2733" s="298"/>
      <c r="U2733" s="299"/>
      <c r="V2733" s="299"/>
      <c r="W2733" s="300"/>
      <c r="X2733" s="301"/>
      <c r="Y2733" s="749"/>
      <c r="Z2733" s="282"/>
      <c r="AA2733" s="280"/>
      <c r="AB2733" s="280"/>
      <c r="AC2733" s="302"/>
      <c r="AD2733" s="303" t="s">
        <v>2747</v>
      </c>
      <c r="AE2733" s="280"/>
      <c r="AF2733" s="329"/>
      <c r="AG2733" s="305"/>
      <c r="AH2733" s="306"/>
      <c r="AI2733" s="287">
        <f>_xlfn.IFNA(VLOOKUP(AD:AD,грп!B:C,2,0),0)</f>
        <v>0</v>
      </c>
      <c r="AJ2733" s="607">
        <v>0</v>
      </c>
      <c r="AK2733" s="672" t="str">
        <f t="shared" si="454"/>
        <v xml:space="preserve"> </v>
      </c>
      <c r="AL2733" s="174"/>
    </row>
    <row r="2734" spans="1:38" s="4" customFormat="1" ht="12" customHeight="1" outlineLevel="1" x14ac:dyDescent="0.35">
      <c r="A2734" s="307" t="s">
        <v>1897</v>
      </c>
      <c r="B2734" s="308" t="s">
        <v>8113</v>
      </c>
      <c r="C2734" s="309" t="s">
        <v>21</v>
      </c>
      <c r="D2734" s="310" t="s">
        <v>11416</v>
      </c>
      <c r="E2734" s="322" t="s">
        <v>4926</v>
      </c>
      <c r="F2734" s="293"/>
      <c r="G2734" s="293"/>
      <c r="H2734" s="294">
        <v>5</v>
      </c>
      <c r="I2734" s="294" t="str">
        <f>IFERROR(_xlfn.IFNA(VLOOKUP($D:$D,history!$I:$Y,3,0),VLOOKUP(E:E,history!$H:$Y,4,0)),"--")</f>
        <v>--</v>
      </c>
      <c r="J2734" s="282" t="s">
        <v>9870</v>
      </c>
      <c r="K2734" s="282" t="str">
        <f t="shared" si="458"/>
        <v/>
      </c>
      <c r="L2734" s="312">
        <f>IF($A$3="ИМ",ROUND($Y2734*(1-($L$6-$F$4))*(1-$F$3)*(1+$AG$2),2),ROUND($M2734*(1-($L$6-$F$4))*(1-$F$3)*(1+$AG$2),2))</f>
        <v>489.63</v>
      </c>
      <c r="M2734" s="312">
        <f>ROUND(IF($A$3="РЕГИОНЫ",AG2734*$AG$3*$AG$1,IF(AI2734=0,AG2734*$AG$3*$AG$1,AG2734*$AG$3*(1-5%)*$AG$1)),2)</f>
        <v>741.86</v>
      </c>
      <c r="N2734" s="297" t="str">
        <f>_xlfn.IFNA(VLOOKUP($E:$E,'1'!$A:$E,3,0),"")</f>
        <v/>
      </c>
      <c r="O2734" s="297" t="str">
        <f>_xlfn.IFNA(VLOOKUP($E:$E,'2'!$A:$E,3,0),"")</f>
        <v/>
      </c>
      <c r="P2734" s="297" t="str">
        <f>_xlfn.IFNA(VLOOKUP($E:$E,'3'!$A:$D,3,0),"")</f>
        <v/>
      </c>
      <c r="Q2734" s="297" t="str">
        <f>_xlfn.IFNA(VLOOKUP($E:$E,'4'!$A:$F,3,0),"")</f>
        <v/>
      </c>
      <c r="R2734" s="297" t="str">
        <f>_xlfn.IFNA(VLOOKUP($E:$E,'5'!$A:$F,3,0),"")</f>
        <v/>
      </c>
      <c r="S2734" s="297" t="str">
        <f>_xlfn.IFNA(VLOOKUP($E:$E,'6'!$A:$F,3,0),"")</f>
        <v/>
      </c>
      <c r="T2734" s="313">
        <v>1</v>
      </c>
      <c r="U2734" s="313">
        <v>12</v>
      </c>
      <c r="V2734" s="313">
        <v>24</v>
      </c>
      <c r="W2734" s="314">
        <v>0.495</v>
      </c>
      <c r="X2734" s="315">
        <v>6.547619E-4</v>
      </c>
      <c r="Y2734" s="749">
        <v>670</v>
      </c>
      <c r="Z2734" s="282"/>
      <c r="AA2734" s="316" t="s">
        <v>10390</v>
      </c>
      <c r="AB2734" s="282" t="s">
        <v>9164</v>
      </c>
      <c r="AC2734" s="317" t="s">
        <v>2081</v>
      </c>
      <c r="AD2734" s="318" t="s">
        <v>2747</v>
      </c>
      <c r="AE2734" s="319">
        <v>0</v>
      </c>
      <c r="AF2734" s="319" t="s">
        <v>21</v>
      </c>
      <c r="AG2734" s="320">
        <v>9.3000000000000007</v>
      </c>
      <c r="AH2734" s="321">
        <f>IF($A$3="РЕГИОНЫ",ROUND($AG2734*(1-($L$6-$F$4))*(1-$F$3)*(1+$AG$2)*$AG$1,2),0)</f>
        <v>0</v>
      </c>
      <c r="AI2734" s="287">
        <f>_xlfn.IFNA(VLOOKUP(AD:AD,грп!B:C,2,0),0)</f>
        <v>0</v>
      </c>
      <c r="AJ2734" s="607">
        <v>68</v>
      </c>
      <c r="AK2734" s="672" t="str">
        <f t="shared" si="454"/>
        <v>new</v>
      </c>
      <c r="AL2734" s="174"/>
    </row>
    <row r="2735" spans="1:38" s="4" customFormat="1" ht="12" customHeight="1" outlineLevel="1" x14ac:dyDescent="0.35">
      <c r="A2735" s="307" t="s">
        <v>10402</v>
      </c>
      <c r="B2735" s="308" t="s">
        <v>8111</v>
      </c>
      <c r="C2735" s="323"/>
      <c r="D2735" s="310" t="s">
        <v>2190</v>
      </c>
      <c r="E2735" s="324" t="s">
        <v>2191</v>
      </c>
      <c r="F2735" s="293"/>
      <c r="G2735" s="293"/>
      <c r="H2735" s="294"/>
      <c r="I2735" s="294" t="str">
        <f>IFERROR(_xlfn.IFNA(VLOOKUP($D:$D,history!$I:$Y,3,0),VLOOKUP(E:E,history!$H:$Y,4,0)),"--")</f>
        <v>--</v>
      </c>
      <c r="J2735" s="282" t="s">
        <v>5946</v>
      </c>
      <c r="K2735" s="282" t="str">
        <f t="shared" si="458"/>
        <v/>
      </c>
      <c r="L2735" s="312">
        <f>IF($A$3="ИМ",ROUND($Y2735*(1-($L$6-$F$4))*(1-$F$3)*(1+$AG$2),2),ROUND($M2735*(1-($L$6-$F$4))*(1-$F$3)*(1+$AG$2),2))</f>
        <v>159.52000000000001</v>
      </c>
      <c r="M2735" s="312">
        <f>ROUND(IF($A$3="РЕГИОНЫ",AG2735*$AG$3*$AG$1,IF(AI2735=0,AG2735*$AG$3*$AG$1,AG2735*$AG$3*(1-5%)*$AG$1)),2)</f>
        <v>241.7</v>
      </c>
      <c r="N2735" s="297" t="str">
        <f>_xlfn.IFNA(VLOOKUP($E:$E,'1'!$A:$E,3,0),"")</f>
        <v/>
      </c>
      <c r="O2735" s="297" t="str">
        <f>_xlfn.IFNA(VLOOKUP($E:$E,'2'!$A:$E,3,0),"")</f>
        <v/>
      </c>
      <c r="P2735" s="297" t="str">
        <f>_xlfn.IFNA(VLOOKUP($E:$E,'3'!$A:$D,3,0),"")</f>
        <v/>
      </c>
      <c r="Q2735" s="297" t="str">
        <f>_xlfn.IFNA(VLOOKUP($E:$E,'4'!$A:$F,3,0),"")</f>
        <v/>
      </c>
      <c r="R2735" s="297" t="str">
        <f>_xlfn.IFNA(VLOOKUP($E:$E,'5'!$A:$F,3,0),"")</f>
        <v/>
      </c>
      <c r="S2735" s="297" t="str">
        <f>_xlfn.IFNA(VLOOKUP($E:$E,'6'!$A:$F,3,0),"")</f>
        <v/>
      </c>
      <c r="T2735" s="313">
        <v>1</v>
      </c>
      <c r="U2735" s="313">
        <v>10</v>
      </c>
      <c r="V2735" s="313">
        <v>100</v>
      </c>
      <c r="W2735" s="314">
        <v>0.152</v>
      </c>
      <c r="X2735" s="315">
        <v>2.9E-4</v>
      </c>
      <c r="Y2735" s="749">
        <v>230</v>
      </c>
      <c r="Z2735" s="282"/>
      <c r="AA2735" s="316" t="s">
        <v>10391</v>
      </c>
      <c r="AB2735" s="282" t="s">
        <v>9163</v>
      </c>
      <c r="AC2735" s="317" t="s">
        <v>2081</v>
      </c>
      <c r="AD2735" s="318" t="s">
        <v>2747</v>
      </c>
      <c r="AE2735" s="319">
        <v>0</v>
      </c>
      <c r="AF2735" s="319" t="s">
        <v>11273</v>
      </c>
      <c r="AG2735" s="320">
        <v>3.03</v>
      </c>
      <c r="AH2735" s="321">
        <f>IF($A$3="РЕГИОНЫ",ROUND($AG2735*(1-($L$6-$F$4))*(1-$F$3)*(1+$AG$2)*$AG$1,2),0)</f>
        <v>0</v>
      </c>
      <c r="AI2735" s="287">
        <f>_xlfn.IFNA(VLOOKUP(AD:AD,грп!B:C,2,0),0)</f>
        <v>0</v>
      </c>
      <c r="AJ2735" s="607">
        <v>0</v>
      </c>
      <c r="AK2735" s="672">
        <f t="shared" si="454"/>
        <v>0</v>
      </c>
      <c r="AL2735" s="174"/>
    </row>
    <row r="2736" spans="1:38" s="4" customFormat="1" ht="12" customHeight="1" outlineLevel="1" x14ac:dyDescent="0.35">
      <c r="A2736" s="307" t="s">
        <v>10402</v>
      </c>
      <c r="B2736" s="308" t="s">
        <v>8112</v>
      </c>
      <c r="C2736" s="290" t="s">
        <v>555</v>
      </c>
      <c r="D2736" s="310" t="s">
        <v>623</v>
      </c>
      <c r="E2736" s="322" t="s">
        <v>253</v>
      </c>
      <c r="F2736" s="293"/>
      <c r="G2736" s="293"/>
      <c r="H2736" s="294">
        <v>23</v>
      </c>
      <c r="I2736" s="294" t="str">
        <f>IFERROR(_xlfn.IFNA(VLOOKUP($D:$D,history!$I:$Y,3,0),VLOOKUP(E:E,history!$H:$Y,4,0)),"--")</f>
        <v>V</v>
      </c>
      <c r="J2736" s="282" t="s">
        <v>9870</v>
      </c>
      <c r="K2736" s="282" t="str">
        <f t="shared" si="458"/>
        <v/>
      </c>
      <c r="L2736" s="312">
        <f>IF($A$3="ИМ",ROUND($Y2736*(1-($L$6-$F$4))*(1-$F$3)*(1+$AG$2),2),ROUND($M2736*(1-($L$6-$F$4))*(1-$F$3)*(1+$AG$2),2))</f>
        <v>293.77999999999997</v>
      </c>
      <c r="M2736" s="312">
        <f>ROUND(IF($A$3="РЕГИОНЫ",AG2736*$AG$3*$AG$1,IF(AI2736=0,AG2736*$AG$3*$AG$1,AG2736*$AG$3*(1-5%)*$AG$1)),2)</f>
        <v>445.12</v>
      </c>
      <c r="N2736" s="297" t="str">
        <f>_xlfn.IFNA(VLOOKUP($E:$E,'1'!$A:$E,3,0),"")</f>
        <v/>
      </c>
      <c r="O2736" s="297" t="str">
        <f>_xlfn.IFNA(VLOOKUP($E:$E,'2'!$A:$E,3,0),"")</f>
        <v/>
      </c>
      <c r="P2736" s="297" t="str">
        <f>_xlfn.IFNA(VLOOKUP($E:$E,'3'!$A:$D,3,0),"")</f>
        <v/>
      </c>
      <c r="Q2736" s="297" t="str">
        <f>_xlfn.IFNA(VLOOKUP($E:$E,'4'!$A:$F,3,0),"")</f>
        <v/>
      </c>
      <c r="R2736" s="297" t="str">
        <f>_xlfn.IFNA(VLOOKUP($E:$E,'5'!$A:$F,3,0),"")</f>
        <v/>
      </c>
      <c r="S2736" s="297" t="str">
        <f>_xlfn.IFNA(VLOOKUP($E:$E,'6'!$A:$F,3,0),"")</f>
        <v/>
      </c>
      <c r="T2736" s="313">
        <v>1</v>
      </c>
      <c r="U2736" s="313">
        <v>10</v>
      </c>
      <c r="V2736" s="313">
        <v>60</v>
      </c>
      <c r="W2736" s="314">
        <v>5.0000000000000001E-3</v>
      </c>
      <c r="X2736" s="315">
        <v>3.4499999999999998E-4</v>
      </c>
      <c r="Y2736" s="749">
        <v>420</v>
      </c>
      <c r="Z2736" s="282"/>
      <c r="AA2736" s="316" t="s">
        <v>10390</v>
      </c>
      <c r="AB2736" s="282" t="s">
        <v>9163</v>
      </c>
      <c r="AC2736" s="317" t="s">
        <v>2081</v>
      </c>
      <c r="AD2736" s="318" t="s">
        <v>2747</v>
      </c>
      <c r="AE2736" s="319">
        <v>0</v>
      </c>
      <c r="AF2736" s="319" t="s">
        <v>11273</v>
      </c>
      <c r="AG2736" s="320">
        <v>5.58</v>
      </c>
      <c r="AH2736" s="321">
        <f>IF($A$3="РЕГИОНЫ",ROUND($AG2736*(1-($L$6-$F$4))*(1-$F$3)*(1+$AG$2)*$AG$1,2),0)</f>
        <v>0</v>
      </c>
      <c r="AI2736" s="287">
        <f>_xlfn.IFNA(VLOOKUP(AD:AD,грп!B:C,2,0),0)</f>
        <v>0</v>
      </c>
      <c r="AJ2736" s="607">
        <v>46</v>
      </c>
      <c r="AK2736" s="672" t="str">
        <f t="shared" si="454"/>
        <v xml:space="preserve"> </v>
      </c>
      <c r="AL2736" s="174"/>
    </row>
    <row r="2737" spans="1:38" s="4" customFormat="1" ht="12" customHeight="1" x14ac:dyDescent="0.35">
      <c r="A2737" s="288"/>
      <c r="B2737" s="289"/>
      <c r="C2737" s="290" t="s">
        <v>555</v>
      </c>
      <c r="D2737" s="291" t="s">
        <v>485</v>
      </c>
      <c r="E2737" s="292"/>
      <c r="F2737" s="293"/>
      <c r="G2737" s="293"/>
      <c r="H2737" s="294"/>
      <c r="I2737" s="294"/>
      <c r="J2737" s="282" t="s">
        <v>393</v>
      </c>
      <c r="K2737" s="282" t="str">
        <f t="shared" si="458"/>
        <v/>
      </c>
      <c r="L2737" s="295"/>
      <c r="M2737" s="296"/>
      <c r="N2737" s="297"/>
      <c r="O2737" s="297"/>
      <c r="P2737" s="297"/>
      <c r="Q2737" s="297" t="str">
        <f>_xlfn.IFNA(VLOOKUP($E:$E,'4'!$A:$F,3,0),"")</f>
        <v/>
      </c>
      <c r="R2737" s="297" t="str">
        <f>_xlfn.IFNA(VLOOKUP($E:$E,'5'!$A:$F,3,0),"")</f>
        <v/>
      </c>
      <c r="S2737" s="297"/>
      <c r="T2737" s="298"/>
      <c r="U2737" s="299"/>
      <c r="V2737" s="299"/>
      <c r="W2737" s="300"/>
      <c r="X2737" s="301"/>
      <c r="Y2737" s="749"/>
      <c r="Z2737" s="282"/>
      <c r="AA2737" s="280"/>
      <c r="AB2737" s="280"/>
      <c r="AC2737" s="302"/>
      <c r="AD2737" s="303" t="s">
        <v>485</v>
      </c>
      <c r="AE2737" s="280"/>
      <c r="AF2737" s="329"/>
      <c r="AG2737" s="305"/>
      <c r="AH2737" s="306"/>
      <c r="AI2737" s="287">
        <f>_xlfn.IFNA(VLOOKUP(AD:AD,грп!B:C,2,0),0)</f>
        <v>0</v>
      </c>
      <c r="AJ2737" s="607">
        <v>0</v>
      </c>
      <c r="AK2737" s="672" t="str">
        <f t="shared" ref="AK2737:AK2800" si="462">C2737</f>
        <v xml:space="preserve"> </v>
      </c>
      <c r="AL2737" s="174"/>
    </row>
    <row r="2738" spans="1:38" s="4" customFormat="1" ht="12" customHeight="1" outlineLevel="1" x14ac:dyDescent="0.35">
      <c r="A2738" s="307" t="s">
        <v>10402</v>
      </c>
      <c r="B2738" s="308" t="s">
        <v>8114</v>
      </c>
      <c r="C2738" s="290" t="s">
        <v>555</v>
      </c>
      <c r="D2738" s="310" t="s">
        <v>618</v>
      </c>
      <c r="E2738" s="322" t="s">
        <v>171</v>
      </c>
      <c r="F2738" s="293"/>
      <c r="G2738" s="293"/>
      <c r="H2738" s="294">
        <v>13</v>
      </c>
      <c r="I2738" s="294" t="str">
        <f>IFERROR(_xlfn.IFNA(VLOOKUP($D:$D,history!$I:$Y,3,0),VLOOKUP(E:E,history!$H:$Y,4,0)),"--")</f>
        <v>--</v>
      </c>
      <c r="J2738" s="282" t="s">
        <v>9870</v>
      </c>
      <c r="K2738" s="282" t="str">
        <f t="shared" si="458"/>
        <v/>
      </c>
      <c r="L2738" s="312">
        <f t="shared" ref="L2738:L2769" si="463">IF($A$3="ИМ",ROUND($Y2738*(1-($L$6-$F$4))*(1-$F$3)*(1+$AG$2),2),ROUND($M2738*(1-($L$6-$F$4))*(1-$F$3)*(1+$AG$2),2))</f>
        <v>310.62</v>
      </c>
      <c r="M2738" s="312">
        <f t="shared" ref="M2738:M2769" si="464">ROUND(IF($A$3="РЕГИОНЫ",AG2738*$AG$3*$AG$1,IF(AI2738=0,AG2738*$AG$3*$AG$1,AG2738*$AG$3*(1-5%)*$AG$1)),2)</f>
        <v>470.64</v>
      </c>
      <c r="N2738" s="297" t="str">
        <f>_xlfn.IFNA(VLOOKUP($E:$E,'1'!$A:$E,3,0),"")</f>
        <v/>
      </c>
      <c r="O2738" s="297" t="str">
        <f>_xlfn.IFNA(VLOOKUP($E:$E,'2'!$A:$E,3,0),"")</f>
        <v/>
      </c>
      <c r="P2738" s="297" t="str">
        <f>_xlfn.IFNA(VLOOKUP($E:$E,'3'!$A:$D,3,0),"")</f>
        <v/>
      </c>
      <c r="Q2738" s="297" t="str">
        <f>_xlfn.IFNA(VLOOKUP($E:$E,'4'!$A:$F,3,0),"")</f>
        <v/>
      </c>
      <c r="R2738" s="297" t="str">
        <f>_xlfn.IFNA(VLOOKUP($E:$E,'5'!$A:$F,3,0),"")</f>
        <v/>
      </c>
      <c r="S2738" s="297" t="str">
        <f>_xlfn.IFNA(VLOOKUP($E:$E,'6'!$A:$F,3,0),"")</f>
        <v/>
      </c>
      <c r="T2738" s="313">
        <v>1</v>
      </c>
      <c r="U2738" s="313">
        <v>6</v>
      </c>
      <c r="V2738" s="313">
        <v>120</v>
      </c>
      <c r="W2738" s="314">
        <v>4.0000000000000001E-3</v>
      </c>
      <c r="X2738" s="315">
        <v>3.2000000000000003E-4</v>
      </c>
      <c r="Y2738" s="749">
        <v>450</v>
      </c>
      <c r="Z2738" s="282"/>
      <c r="AA2738" s="316" t="s">
        <v>393</v>
      </c>
      <c r="AB2738" s="282" t="s">
        <v>9163</v>
      </c>
      <c r="AC2738" s="317" t="s">
        <v>2081</v>
      </c>
      <c r="AD2738" s="318" t="s">
        <v>485</v>
      </c>
      <c r="AE2738" s="319">
        <v>0</v>
      </c>
      <c r="AF2738" s="319" t="s">
        <v>11308</v>
      </c>
      <c r="AG2738" s="320">
        <v>5.9</v>
      </c>
      <c r="AH2738" s="321">
        <f t="shared" ref="AH2738:AH2769" si="465">IF($A$3="РЕГИОНЫ",ROUND($AG2738*(1-($L$6-$F$4))*(1-$F$3)*(1+$AG$2)*$AG$1,2),0)</f>
        <v>0</v>
      </c>
      <c r="AI2738" s="287">
        <f>_xlfn.IFNA(VLOOKUP(AD:AD,грп!B:C,2,0),0)</f>
        <v>0</v>
      </c>
      <c r="AJ2738" s="607">
        <v>54</v>
      </c>
      <c r="AK2738" s="672" t="str">
        <f t="shared" si="462"/>
        <v xml:space="preserve"> </v>
      </c>
      <c r="AL2738" s="174"/>
    </row>
    <row r="2739" spans="1:38" s="4" customFormat="1" ht="12" customHeight="1" outlineLevel="1" x14ac:dyDescent="0.35">
      <c r="A2739" s="307" t="s">
        <v>10402</v>
      </c>
      <c r="B2739" s="308" t="s">
        <v>8115</v>
      </c>
      <c r="C2739" s="290" t="s">
        <v>555</v>
      </c>
      <c r="D2739" s="310" t="s">
        <v>619</v>
      </c>
      <c r="E2739" s="322" t="s">
        <v>143</v>
      </c>
      <c r="F2739" s="293"/>
      <c r="G2739" s="293"/>
      <c r="H2739" s="294">
        <v>16</v>
      </c>
      <c r="I2739" s="294" t="str">
        <f>IFERROR(_xlfn.IFNA(VLOOKUP($D:$D,history!$I:$Y,3,0),VLOOKUP(E:E,history!$H:$Y,4,0)),"--")</f>
        <v>V</v>
      </c>
      <c r="J2739" s="282" t="s">
        <v>9870</v>
      </c>
      <c r="K2739" s="282" t="str">
        <f t="shared" si="458"/>
        <v/>
      </c>
      <c r="L2739" s="312">
        <f t="shared" si="463"/>
        <v>439.61</v>
      </c>
      <c r="M2739" s="312">
        <f t="shared" si="464"/>
        <v>666.08</v>
      </c>
      <c r="N2739" s="297" t="str">
        <f>_xlfn.IFNA(VLOOKUP($E:$E,'1'!$A:$E,3,0),"")</f>
        <v/>
      </c>
      <c r="O2739" s="297" t="str">
        <f>_xlfn.IFNA(VLOOKUP($E:$E,'2'!$A:$E,3,0),"")</f>
        <v/>
      </c>
      <c r="P2739" s="297" t="str">
        <f>_xlfn.IFNA(VLOOKUP($E:$E,'3'!$A:$D,3,0),"")</f>
        <v/>
      </c>
      <c r="Q2739" s="297" t="str">
        <f>_xlfn.IFNA(VLOOKUP($E:$E,'4'!$A:$F,3,0),"")</f>
        <v/>
      </c>
      <c r="R2739" s="297" t="str">
        <f>_xlfn.IFNA(VLOOKUP($E:$E,'5'!$A:$F,3,0),"")</f>
        <v/>
      </c>
      <c r="S2739" s="297" t="str">
        <f>_xlfn.IFNA(VLOOKUP($E:$E,'6'!$A:$F,3,0),"")</f>
        <v/>
      </c>
      <c r="T2739" s="313">
        <v>1</v>
      </c>
      <c r="U2739" s="313">
        <v>6</v>
      </c>
      <c r="V2739" s="313">
        <v>60</v>
      </c>
      <c r="W2739" s="314">
        <v>0.33</v>
      </c>
      <c r="X2739" s="315">
        <v>4.6666669999999999E-4</v>
      </c>
      <c r="Y2739" s="749">
        <v>630</v>
      </c>
      <c r="Z2739" s="282"/>
      <c r="AA2739" s="316" t="s">
        <v>10390</v>
      </c>
      <c r="AB2739" s="282" t="s">
        <v>9163</v>
      </c>
      <c r="AC2739" s="317" t="s">
        <v>2081</v>
      </c>
      <c r="AD2739" s="318" t="s">
        <v>485</v>
      </c>
      <c r="AE2739" s="319">
        <v>0</v>
      </c>
      <c r="AF2739" s="319" t="s">
        <v>11817</v>
      </c>
      <c r="AG2739" s="320">
        <v>8.35</v>
      </c>
      <c r="AH2739" s="321">
        <f t="shared" si="465"/>
        <v>0</v>
      </c>
      <c r="AI2739" s="287">
        <f>_xlfn.IFNA(VLOOKUP(AD:AD,грп!B:C,2,0),0)</f>
        <v>0</v>
      </c>
      <c r="AJ2739" s="607">
        <v>52</v>
      </c>
      <c r="AK2739" s="672" t="str">
        <f t="shared" si="462"/>
        <v xml:space="preserve"> </v>
      </c>
      <c r="AL2739" s="174"/>
    </row>
    <row r="2740" spans="1:38" s="4" customFormat="1" ht="12" customHeight="1" outlineLevel="1" x14ac:dyDescent="0.35">
      <c r="A2740" s="307" t="s">
        <v>10402</v>
      </c>
      <c r="B2740" s="308" t="s">
        <v>8116</v>
      </c>
      <c r="C2740" s="290" t="s">
        <v>555</v>
      </c>
      <c r="D2740" s="310" t="s">
        <v>620</v>
      </c>
      <c r="E2740" s="322" t="s">
        <v>144</v>
      </c>
      <c r="F2740" s="293"/>
      <c r="G2740" s="293"/>
      <c r="H2740" s="294"/>
      <c r="I2740" s="294" t="str">
        <f>IFERROR(_xlfn.IFNA(VLOOKUP($D:$D,history!$I:$Y,3,0),VLOOKUP(E:E,history!$H:$Y,4,0)),"--")</f>
        <v>V</v>
      </c>
      <c r="J2740" s="282" t="s">
        <v>9870</v>
      </c>
      <c r="K2740" s="282" t="str">
        <f t="shared" si="458"/>
        <v/>
      </c>
      <c r="L2740" s="312">
        <f t="shared" si="463"/>
        <v>596.5</v>
      </c>
      <c r="M2740" s="312">
        <f t="shared" si="464"/>
        <v>903.79</v>
      </c>
      <c r="N2740" s="297" t="str">
        <f>_xlfn.IFNA(VLOOKUP($E:$E,'1'!$A:$E,3,0),"")</f>
        <v/>
      </c>
      <c r="O2740" s="297" t="str">
        <f>_xlfn.IFNA(VLOOKUP($E:$E,'2'!$A:$E,3,0),"")</f>
        <v/>
      </c>
      <c r="P2740" s="297" t="str">
        <f>_xlfn.IFNA(VLOOKUP($E:$E,'3'!$A:$D,3,0),"")</f>
        <v/>
      </c>
      <c r="Q2740" s="297" t="str">
        <f>_xlfn.IFNA(VLOOKUP($E:$E,'4'!$A:$F,3,0),"")</f>
        <v/>
      </c>
      <c r="R2740" s="297" t="str">
        <f>_xlfn.IFNA(VLOOKUP($E:$E,'5'!$A:$F,3,0),"")</f>
        <v/>
      </c>
      <c r="S2740" s="297" t="str">
        <f>_xlfn.IFNA(VLOOKUP($E:$E,'6'!$A:$F,3,0),"")</f>
        <v/>
      </c>
      <c r="T2740" s="313">
        <v>1</v>
      </c>
      <c r="U2740" s="313">
        <v>6</v>
      </c>
      <c r="V2740" s="313">
        <v>60</v>
      </c>
      <c r="W2740" s="314">
        <v>0.52</v>
      </c>
      <c r="X2740" s="315">
        <v>6.566667E-4</v>
      </c>
      <c r="Y2740" s="749">
        <v>860</v>
      </c>
      <c r="Z2740" s="282"/>
      <c r="AA2740" s="316" t="s">
        <v>10390</v>
      </c>
      <c r="AB2740" s="282" t="s">
        <v>9163</v>
      </c>
      <c r="AC2740" s="317" t="s">
        <v>2081</v>
      </c>
      <c r="AD2740" s="318" t="s">
        <v>485</v>
      </c>
      <c r="AE2740" s="319">
        <v>0</v>
      </c>
      <c r="AF2740" s="319" t="s">
        <v>11817</v>
      </c>
      <c r="AG2740" s="320">
        <v>11.33</v>
      </c>
      <c r="AH2740" s="321">
        <f t="shared" si="465"/>
        <v>0</v>
      </c>
      <c r="AI2740" s="287">
        <f>_xlfn.IFNA(VLOOKUP(AD:AD,грп!B:C,2,0),0)</f>
        <v>0</v>
      </c>
      <c r="AJ2740" s="607">
        <v>24</v>
      </c>
      <c r="AK2740" s="672" t="str">
        <f t="shared" si="462"/>
        <v xml:space="preserve"> </v>
      </c>
      <c r="AL2740" s="174"/>
    </row>
    <row r="2741" spans="1:38" s="4" customFormat="1" ht="12" customHeight="1" outlineLevel="1" x14ac:dyDescent="0.35">
      <c r="A2741" s="307" t="s">
        <v>10402</v>
      </c>
      <c r="B2741" s="308" t="s">
        <v>8117</v>
      </c>
      <c r="C2741" s="290" t="s">
        <v>555</v>
      </c>
      <c r="D2741" s="310" t="s">
        <v>621</v>
      </c>
      <c r="E2741" s="322" t="s">
        <v>145</v>
      </c>
      <c r="F2741" s="293"/>
      <c r="G2741" s="293"/>
      <c r="H2741" s="294">
        <v>19</v>
      </c>
      <c r="I2741" s="294" t="str">
        <f>IFERROR(_xlfn.IFNA(VLOOKUP($D:$D,history!$I:$Y,3,0),VLOOKUP(E:E,history!$H:$Y,4,0)),"--")</f>
        <v>--</v>
      </c>
      <c r="J2741" s="282" t="s">
        <v>9870</v>
      </c>
      <c r="K2741" s="282" t="str">
        <f t="shared" si="458"/>
        <v/>
      </c>
      <c r="L2741" s="312">
        <f t="shared" si="463"/>
        <v>754.97</v>
      </c>
      <c r="M2741" s="312">
        <f t="shared" si="464"/>
        <v>1143.9000000000001</v>
      </c>
      <c r="N2741" s="297" t="str">
        <f>_xlfn.IFNA(VLOOKUP($E:$E,'1'!$A:$E,3,0),"")</f>
        <v/>
      </c>
      <c r="O2741" s="297" t="str">
        <f>_xlfn.IFNA(VLOOKUP($E:$E,'2'!$A:$E,3,0),"")</f>
        <v/>
      </c>
      <c r="P2741" s="297" t="str">
        <f>_xlfn.IFNA(VLOOKUP($E:$E,'3'!$A:$D,3,0),"")</f>
        <v/>
      </c>
      <c r="Q2741" s="297" t="str">
        <f>_xlfn.IFNA(VLOOKUP($E:$E,'4'!$A:$F,3,0),"")</f>
        <v/>
      </c>
      <c r="R2741" s="297" t="str">
        <f>_xlfn.IFNA(VLOOKUP($E:$E,'5'!$A:$F,3,0),"")</f>
        <v/>
      </c>
      <c r="S2741" s="297" t="str">
        <f>_xlfn.IFNA(VLOOKUP($E:$E,'6'!$A:$F,3,0),"")</f>
        <v/>
      </c>
      <c r="T2741" s="313">
        <v>1</v>
      </c>
      <c r="U2741" s="313">
        <v>6</v>
      </c>
      <c r="V2741" s="313">
        <v>36</v>
      </c>
      <c r="W2741" s="314">
        <v>0.81</v>
      </c>
      <c r="X2741" s="315">
        <v>7.1097879999999997E-4</v>
      </c>
      <c r="Y2741" s="749">
        <v>1090</v>
      </c>
      <c r="Z2741" s="282"/>
      <c r="AA2741" s="316" t="s">
        <v>393</v>
      </c>
      <c r="AB2741" s="282" t="s">
        <v>9163</v>
      </c>
      <c r="AC2741" s="317" t="s">
        <v>2081</v>
      </c>
      <c r="AD2741" s="318" t="s">
        <v>485</v>
      </c>
      <c r="AE2741" s="319">
        <v>0</v>
      </c>
      <c r="AF2741" s="319" t="s">
        <v>11308</v>
      </c>
      <c r="AG2741" s="320">
        <v>14.34</v>
      </c>
      <c r="AH2741" s="321">
        <f t="shared" si="465"/>
        <v>0</v>
      </c>
      <c r="AI2741" s="287">
        <f>_xlfn.IFNA(VLOOKUP(AD:AD,грп!B:C,2,0),0)</f>
        <v>0</v>
      </c>
      <c r="AJ2741" s="607">
        <v>28</v>
      </c>
      <c r="AK2741" s="672" t="str">
        <f t="shared" si="462"/>
        <v xml:space="preserve"> </v>
      </c>
      <c r="AL2741" s="174"/>
    </row>
    <row r="2742" spans="1:38" s="4" customFormat="1" ht="12" customHeight="1" outlineLevel="1" x14ac:dyDescent="0.35">
      <c r="A2742" s="307" t="s">
        <v>10402</v>
      </c>
      <c r="B2742" s="308" t="s">
        <v>8118</v>
      </c>
      <c r="C2742" s="328"/>
      <c r="D2742" s="310" t="s">
        <v>3153</v>
      </c>
      <c r="E2742" s="322" t="s">
        <v>1585</v>
      </c>
      <c r="F2742" s="293"/>
      <c r="G2742" s="293"/>
      <c r="H2742" s="294">
        <v>47</v>
      </c>
      <c r="I2742" s="294" t="str">
        <f>IFERROR(_xlfn.IFNA(VLOOKUP($D:$D,history!$I:$Y,3,0),VLOOKUP(E:E,history!$H:$Y,4,0)),"--")</f>
        <v>V</v>
      </c>
      <c r="J2742" s="282" t="s">
        <v>9870</v>
      </c>
      <c r="K2742" s="282" t="str">
        <f t="shared" si="458"/>
        <v/>
      </c>
      <c r="L2742" s="312">
        <f t="shared" si="463"/>
        <v>605.46</v>
      </c>
      <c r="M2742" s="312">
        <f t="shared" si="464"/>
        <v>917.36</v>
      </c>
      <c r="N2742" s="297" t="str">
        <f>_xlfn.IFNA(VLOOKUP($E:$E,'1'!$A:$E,3,0),"")</f>
        <v/>
      </c>
      <c r="O2742" s="297" t="str">
        <f>_xlfn.IFNA(VLOOKUP($E:$E,'2'!$A:$E,3,0),"")</f>
        <v/>
      </c>
      <c r="P2742" s="297" t="str">
        <f>_xlfn.IFNA(VLOOKUP($E:$E,'3'!$A:$D,3,0),"")</f>
        <v/>
      </c>
      <c r="Q2742" s="297" t="str">
        <f>_xlfn.IFNA(VLOOKUP($E:$E,'4'!$A:$F,3,0),"")</f>
        <v/>
      </c>
      <c r="R2742" s="297" t="str">
        <f>_xlfn.IFNA(VLOOKUP($E:$E,'5'!$A:$F,3,0),"")</f>
        <v/>
      </c>
      <c r="S2742" s="297" t="str">
        <f>_xlfn.IFNA(VLOOKUP($E:$E,'6'!$A:$F,3,0),"")</f>
        <v/>
      </c>
      <c r="T2742" s="313">
        <v>1</v>
      </c>
      <c r="U2742" s="313">
        <v>6</v>
      </c>
      <c r="V2742" s="313">
        <v>96</v>
      </c>
      <c r="W2742" s="314">
        <v>0.20200000000000001</v>
      </c>
      <c r="X2742" s="315">
        <v>5.0000000000000001E-4</v>
      </c>
      <c r="Y2742" s="749">
        <v>870</v>
      </c>
      <c r="Z2742" s="282"/>
      <c r="AA2742" s="316" t="s">
        <v>10390</v>
      </c>
      <c r="AB2742" s="282" t="s">
        <v>9163</v>
      </c>
      <c r="AC2742" s="317" t="s">
        <v>2081</v>
      </c>
      <c r="AD2742" s="318" t="s">
        <v>485</v>
      </c>
      <c r="AE2742" s="319">
        <v>0</v>
      </c>
      <c r="AF2742" s="319" t="s">
        <v>11820</v>
      </c>
      <c r="AG2742" s="320">
        <v>11.5</v>
      </c>
      <c r="AH2742" s="321">
        <f t="shared" si="465"/>
        <v>0</v>
      </c>
      <c r="AI2742" s="287">
        <f>_xlfn.IFNA(VLOOKUP(AD:AD,грп!B:C,2,0),0)</f>
        <v>0</v>
      </c>
      <c r="AJ2742" s="607">
        <v>288</v>
      </c>
      <c r="AK2742" s="672">
        <f t="shared" si="462"/>
        <v>0</v>
      </c>
      <c r="AL2742" s="174"/>
    </row>
    <row r="2743" spans="1:38" s="4" customFormat="1" ht="12" customHeight="1" outlineLevel="1" x14ac:dyDescent="0.35">
      <c r="A2743" s="307" t="s">
        <v>10402</v>
      </c>
      <c r="B2743" s="308" t="s">
        <v>8119</v>
      </c>
      <c r="C2743" s="290" t="s">
        <v>555</v>
      </c>
      <c r="D2743" s="310" t="s">
        <v>3154</v>
      </c>
      <c r="E2743" s="322" t="s">
        <v>690</v>
      </c>
      <c r="F2743" s="293"/>
      <c r="G2743" s="293"/>
      <c r="H2743" s="294">
        <v>34</v>
      </c>
      <c r="I2743" s="294" t="str">
        <f>IFERROR(_xlfn.IFNA(VLOOKUP($D:$D,history!$I:$Y,3,0),VLOOKUP(E:E,history!$H:$Y,4,0)),"--")</f>
        <v>V</v>
      </c>
      <c r="J2743" s="282" t="s">
        <v>9870</v>
      </c>
      <c r="K2743" s="282" t="str">
        <f t="shared" si="458"/>
        <v/>
      </c>
      <c r="L2743" s="312">
        <f t="shared" si="463"/>
        <v>772.35</v>
      </c>
      <c r="M2743" s="312">
        <f t="shared" si="464"/>
        <v>1170.23</v>
      </c>
      <c r="N2743" s="297" t="str">
        <f>_xlfn.IFNA(VLOOKUP($E:$E,'1'!$A:$E,3,0),"")</f>
        <v/>
      </c>
      <c r="O2743" s="297" t="str">
        <f>_xlfn.IFNA(VLOOKUP($E:$E,'2'!$A:$E,3,0),"")</f>
        <v/>
      </c>
      <c r="P2743" s="297" t="str">
        <f>_xlfn.IFNA(VLOOKUP($E:$E,'3'!$A:$D,3,0),"")</f>
        <v/>
      </c>
      <c r="Q2743" s="297" t="str">
        <f>_xlfn.IFNA(VLOOKUP($E:$E,'4'!$A:$F,3,0),"")</f>
        <v/>
      </c>
      <c r="R2743" s="297" t="str">
        <f>_xlfn.IFNA(VLOOKUP($E:$E,'5'!$A:$F,3,0),"")</f>
        <v/>
      </c>
      <c r="S2743" s="297" t="str">
        <f>_xlfn.IFNA(VLOOKUP($E:$E,'6'!$A:$F,3,0),"")</f>
        <v/>
      </c>
      <c r="T2743" s="313">
        <v>1</v>
      </c>
      <c r="U2743" s="313">
        <v>6</v>
      </c>
      <c r="V2743" s="313">
        <v>120</v>
      </c>
      <c r="W2743" s="314">
        <v>0.317</v>
      </c>
      <c r="X2743" s="315">
        <v>5.6944440000000003E-4</v>
      </c>
      <c r="Y2743" s="749">
        <v>1110</v>
      </c>
      <c r="Z2743" s="282"/>
      <c r="AA2743" s="316" t="s">
        <v>10390</v>
      </c>
      <c r="AB2743" s="282" t="s">
        <v>9163</v>
      </c>
      <c r="AC2743" s="317" t="s">
        <v>2081</v>
      </c>
      <c r="AD2743" s="318" t="s">
        <v>485</v>
      </c>
      <c r="AE2743" s="319">
        <v>0</v>
      </c>
      <c r="AF2743" s="319" t="s">
        <v>11820</v>
      </c>
      <c r="AG2743" s="320">
        <v>14.67</v>
      </c>
      <c r="AH2743" s="321">
        <f t="shared" si="465"/>
        <v>0</v>
      </c>
      <c r="AI2743" s="287">
        <f>_xlfn.IFNA(VLOOKUP(AD:AD,грп!B:C,2,0),0)</f>
        <v>0</v>
      </c>
      <c r="AJ2743" s="607">
        <v>393</v>
      </c>
      <c r="AK2743" s="672" t="str">
        <f t="shared" si="462"/>
        <v xml:space="preserve"> </v>
      </c>
      <c r="AL2743" s="174"/>
    </row>
    <row r="2744" spans="1:38" s="4" customFormat="1" ht="12" customHeight="1" outlineLevel="1" x14ac:dyDescent="0.35">
      <c r="A2744" s="307" t="s">
        <v>10402</v>
      </c>
      <c r="B2744" s="308" t="s">
        <v>8120</v>
      </c>
      <c r="C2744" s="328"/>
      <c r="D2744" s="310" t="s">
        <v>3155</v>
      </c>
      <c r="E2744" s="322" t="s">
        <v>1586</v>
      </c>
      <c r="F2744" s="293"/>
      <c r="G2744" s="293"/>
      <c r="H2744" s="294">
        <v>11</v>
      </c>
      <c r="I2744" s="294" t="str">
        <f>IFERROR(_xlfn.IFNA(VLOOKUP($D:$D,history!$I:$Y,3,0),VLOOKUP(E:E,history!$H:$Y,4,0)),"--")</f>
        <v>V</v>
      </c>
      <c r="J2744" s="282" t="s">
        <v>9870</v>
      </c>
      <c r="K2744" s="282" t="str">
        <f t="shared" si="458"/>
        <v/>
      </c>
      <c r="L2744" s="312">
        <f t="shared" si="463"/>
        <v>1084.55</v>
      </c>
      <c r="M2744" s="312">
        <f t="shared" si="464"/>
        <v>1643.26</v>
      </c>
      <c r="N2744" s="297" t="str">
        <f>_xlfn.IFNA(VLOOKUP($E:$E,'1'!$A:$E,3,0),"")</f>
        <v/>
      </c>
      <c r="O2744" s="297" t="str">
        <f>_xlfn.IFNA(VLOOKUP($E:$E,'2'!$A:$E,3,0),"")</f>
        <v/>
      </c>
      <c r="P2744" s="297" t="str">
        <f>_xlfn.IFNA(VLOOKUP($E:$E,'3'!$A:$D,3,0),"")</f>
        <v/>
      </c>
      <c r="Q2744" s="297" t="str">
        <f>_xlfn.IFNA(VLOOKUP($E:$E,'4'!$A:$F,3,0),"")</f>
        <v/>
      </c>
      <c r="R2744" s="297" t="str">
        <f>_xlfn.IFNA(VLOOKUP($E:$E,'5'!$A:$F,3,0),"")</f>
        <v/>
      </c>
      <c r="S2744" s="297" t="str">
        <f>_xlfn.IFNA(VLOOKUP($E:$E,'6'!$A:$F,3,0),"")</f>
        <v/>
      </c>
      <c r="T2744" s="313">
        <v>1</v>
      </c>
      <c r="U2744" s="313">
        <v>6</v>
      </c>
      <c r="V2744" s="313">
        <v>60</v>
      </c>
      <c r="W2744" s="314">
        <v>0.56100000000000005</v>
      </c>
      <c r="X2744" s="315">
        <v>8.3874459999999998E-4</v>
      </c>
      <c r="Y2744" s="749">
        <v>1560</v>
      </c>
      <c r="Z2744" s="282"/>
      <c r="AA2744" s="316" t="s">
        <v>10390</v>
      </c>
      <c r="AB2744" s="282" t="s">
        <v>9163</v>
      </c>
      <c r="AC2744" s="317" t="s">
        <v>2081</v>
      </c>
      <c r="AD2744" s="318" t="s">
        <v>485</v>
      </c>
      <c r="AE2744" s="319">
        <v>0</v>
      </c>
      <c r="AF2744" s="319" t="s">
        <v>11820</v>
      </c>
      <c r="AG2744" s="320">
        <v>20.6</v>
      </c>
      <c r="AH2744" s="321">
        <f t="shared" si="465"/>
        <v>0</v>
      </c>
      <c r="AI2744" s="287">
        <f>_xlfn.IFNA(VLOOKUP(AD:AD,грп!B:C,2,0),0)</f>
        <v>0</v>
      </c>
      <c r="AJ2744" s="607">
        <v>73</v>
      </c>
      <c r="AK2744" s="672">
        <f t="shared" si="462"/>
        <v>0</v>
      </c>
      <c r="AL2744" s="174"/>
    </row>
    <row r="2745" spans="1:38" s="4" customFormat="1" ht="12" customHeight="1" outlineLevel="1" x14ac:dyDescent="0.35">
      <c r="A2745" s="307" t="s">
        <v>10402</v>
      </c>
      <c r="B2745" s="308" t="s">
        <v>8121</v>
      </c>
      <c r="C2745" s="341"/>
      <c r="D2745" s="310" t="s">
        <v>3156</v>
      </c>
      <c r="E2745" s="322" t="s">
        <v>1906</v>
      </c>
      <c r="F2745" s="293"/>
      <c r="G2745" s="293"/>
      <c r="H2745" s="294">
        <v>16</v>
      </c>
      <c r="I2745" s="294" t="str">
        <f>IFERROR(_xlfn.IFNA(VLOOKUP($D:$D,history!$I:$Y,3,0),VLOOKUP(E:E,history!$H:$Y,4,0)),"--")</f>
        <v>--</v>
      </c>
      <c r="J2745" s="282" t="s">
        <v>9870</v>
      </c>
      <c r="K2745" s="282" t="str">
        <f t="shared" si="458"/>
        <v/>
      </c>
      <c r="L2745" s="312">
        <f t="shared" si="463"/>
        <v>1764.24</v>
      </c>
      <c r="M2745" s="312">
        <f t="shared" si="464"/>
        <v>2673.09</v>
      </c>
      <c r="N2745" s="297" t="str">
        <f>_xlfn.IFNA(VLOOKUP($E:$E,'1'!$A:$E,3,0),"")</f>
        <v/>
      </c>
      <c r="O2745" s="297" t="str">
        <f>_xlfn.IFNA(VLOOKUP($E:$E,'2'!$A:$E,3,0),"")</f>
        <v/>
      </c>
      <c r="P2745" s="297" t="str">
        <f>_xlfn.IFNA(VLOOKUP($E:$E,'3'!$A:$D,3,0),"")</f>
        <v/>
      </c>
      <c r="Q2745" s="297" t="str">
        <f>_xlfn.IFNA(VLOOKUP($E:$E,'4'!$A:$F,3,0),"")</f>
        <v/>
      </c>
      <c r="R2745" s="297" t="str">
        <f>_xlfn.IFNA(VLOOKUP($E:$E,'5'!$A:$F,3,0),"")</f>
        <v/>
      </c>
      <c r="S2745" s="297" t="str">
        <f>_xlfn.IFNA(VLOOKUP($E:$E,'6'!$A:$F,3,0),"")</f>
        <v/>
      </c>
      <c r="T2745" s="313">
        <v>1</v>
      </c>
      <c r="U2745" s="313">
        <v>6</v>
      </c>
      <c r="V2745" s="313">
        <v>24</v>
      </c>
      <c r="W2745" s="314">
        <v>2.1999999999999999E-2</v>
      </c>
      <c r="X2745" s="315">
        <v>1.3591269999999999E-3</v>
      </c>
      <c r="Y2745" s="749">
        <v>2540</v>
      </c>
      <c r="Z2745" s="282"/>
      <c r="AA2745" s="316" t="s">
        <v>393</v>
      </c>
      <c r="AB2745" s="282" t="s">
        <v>9163</v>
      </c>
      <c r="AC2745" s="317" t="s">
        <v>2081</v>
      </c>
      <c r="AD2745" s="318" t="s">
        <v>485</v>
      </c>
      <c r="AE2745" s="319">
        <v>0</v>
      </c>
      <c r="AF2745" s="319" t="s">
        <v>11820</v>
      </c>
      <c r="AG2745" s="320">
        <v>33.51</v>
      </c>
      <c r="AH2745" s="321">
        <f t="shared" si="465"/>
        <v>0</v>
      </c>
      <c r="AI2745" s="287">
        <f>_xlfn.IFNA(VLOOKUP(AD:AD,грп!B:C,2,0),0)</f>
        <v>0</v>
      </c>
      <c r="AJ2745" s="607">
        <v>45</v>
      </c>
      <c r="AK2745" s="672">
        <f t="shared" si="462"/>
        <v>0</v>
      </c>
      <c r="AL2745" s="174"/>
    </row>
    <row r="2746" spans="1:38" s="4" customFormat="1" ht="12" customHeight="1" outlineLevel="1" x14ac:dyDescent="0.35">
      <c r="A2746" s="307" t="s">
        <v>10402</v>
      </c>
      <c r="B2746" s="308" t="s">
        <v>8122</v>
      </c>
      <c r="C2746" s="309"/>
      <c r="D2746" s="310" t="s">
        <v>3157</v>
      </c>
      <c r="E2746" s="322" t="s">
        <v>1853</v>
      </c>
      <c r="F2746" s="293"/>
      <c r="G2746" s="293"/>
      <c r="H2746" s="294">
        <v>40</v>
      </c>
      <c r="I2746" s="294" t="str">
        <f>IFERROR(_xlfn.IFNA(VLOOKUP($D:$D,history!$I:$Y,3,0),VLOOKUP(E:E,history!$H:$Y,4,0)),"--")</f>
        <v>V</v>
      </c>
      <c r="J2746" s="282" t="s">
        <v>9870</v>
      </c>
      <c r="K2746" s="282" t="str">
        <f t="shared" si="458"/>
        <v/>
      </c>
      <c r="L2746" s="312">
        <f t="shared" si="463"/>
        <v>432.77</v>
      </c>
      <c r="M2746" s="312">
        <f t="shared" si="464"/>
        <v>655.71</v>
      </c>
      <c r="N2746" s="297" t="str">
        <f>_xlfn.IFNA(VLOOKUP($E:$E,'1'!$A:$E,3,0),"")</f>
        <v/>
      </c>
      <c r="O2746" s="297" t="str">
        <f>_xlfn.IFNA(VLOOKUP($E:$E,'2'!$A:$E,3,0),"")</f>
        <v/>
      </c>
      <c r="P2746" s="297" t="str">
        <f>_xlfn.IFNA(VLOOKUP($E:$E,'3'!$A:$D,3,0),"")</f>
        <v/>
      </c>
      <c r="Q2746" s="297" t="str">
        <f>_xlfn.IFNA(VLOOKUP($E:$E,'4'!$A:$F,3,0),"")</f>
        <v/>
      </c>
      <c r="R2746" s="297" t="str">
        <f>_xlfn.IFNA(VLOOKUP($E:$E,'5'!$A:$F,3,0),"")</f>
        <v/>
      </c>
      <c r="S2746" s="297" t="str">
        <f>_xlfn.IFNA(VLOOKUP($E:$E,'6'!$A:$F,3,0),"")</f>
        <v/>
      </c>
      <c r="T2746" s="313">
        <v>1</v>
      </c>
      <c r="U2746" s="313">
        <v>6</v>
      </c>
      <c r="V2746" s="313">
        <v>120</v>
      </c>
      <c r="W2746" s="314">
        <v>0.10199999999999999</v>
      </c>
      <c r="X2746" s="315">
        <v>2.5999999999999998E-4</v>
      </c>
      <c r="Y2746" s="749">
        <v>620</v>
      </c>
      <c r="Z2746" s="282"/>
      <c r="AA2746" s="316" t="s">
        <v>10391</v>
      </c>
      <c r="AB2746" s="282" t="s">
        <v>9163</v>
      </c>
      <c r="AC2746" s="317" t="s">
        <v>2081</v>
      </c>
      <c r="AD2746" s="318" t="s">
        <v>485</v>
      </c>
      <c r="AE2746" s="319">
        <v>0</v>
      </c>
      <c r="AF2746" s="319" t="s">
        <v>11820</v>
      </c>
      <c r="AG2746" s="320">
        <v>8.2200000000000006</v>
      </c>
      <c r="AH2746" s="321">
        <f t="shared" si="465"/>
        <v>0</v>
      </c>
      <c r="AI2746" s="287">
        <f>_xlfn.IFNA(VLOOKUP(AD:AD,грп!B:C,2,0),0)</f>
        <v>0</v>
      </c>
      <c r="AJ2746" s="607">
        <v>86</v>
      </c>
      <c r="AK2746" s="672">
        <f t="shared" si="462"/>
        <v>0</v>
      </c>
      <c r="AL2746" s="174"/>
    </row>
    <row r="2747" spans="1:38" s="4" customFormat="1" ht="12" customHeight="1" outlineLevel="1" x14ac:dyDescent="0.35">
      <c r="A2747" s="307" t="s">
        <v>10402</v>
      </c>
      <c r="B2747" s="308" t="s">
        <v>8123</v>
      </c>
      <c r="C2747" s="309"/>
      <c r="D2747" s="310" t="s">
        <v>3158</v>
      </c>
      <c r="E2747" s="322" t="s">
        <v>1854</v>
      </c>
      <c r="F2747" s="293"/>
      <c r="G2747" s="293"/>
      <c r="H2747" s="294">
        <v>31</v>
      </c>
      <c r="I2747" s="294" t="str">
        <f>IFERROR(_xlfn.IFNA(VLOOKUP($D:$D,history!$I:$Y,3,0),VLOOKUP(E:E,history!$H:$Y,4,0)),"--")</f>
        <v>V</v>
      </c>
      <c r="J2747" s="282" t="s">
        <v>9870</v>
      </c>
      <c r="K2747" s="282" t="str">
        <f t="shared" si="458"/>
        <v/>
      </c>
      <c r="L2747" s="312">
        <f t="shared" si="463"/>
        <v>600.19000000000005</v>
      </c>
      <c r="M2747" s="312">
        <f t="shared" si="464"/>
        <v>909.38</v>
      </c>
      <c r="N2747" s="297" t="str">
        <f>_xlfn.IFNA(VLOOKUP($E:$E,'1'!$A:$E,3,0),"")</f>
        <v/>
      </c>
      <c r="O2747" s="297" t="str">
        <f>_xlfn.IFNA(VLOOKUP($E:$E,'2'!$A:$E,3,0),"")</f>
        <v/>
      </c>
      <c r="P2747" s="297" t="str">
        <f>_xlfn.IFNA(VLOOKUP($E:$E,'3'!$A:$D,3,0),"")</f>
        <v/>
      </c>
      <c r="Q2747" s="297" t="str">
        <f>_xlfn.IFNA(VLOOKUP($E:$E,'4'!$A:$F,3,0),"")</f>
        <v/>
      </c>
      <c r="R2747" s="297" t="str">
        <f>_xlfn.IFNA(VLOOKUP($E:$E,'5'!$A:$F,3,0),"")</f>
        <v/>
      </c>
      <c r="S2747" s="297" t="str">
        <f>_xlfn.IFNA(VLOOKUP($E:$E,'6'!$A:$F,3,0),"")</f>
        <v/>
      </c>
      <c r="T2747" s="313">
        <v>1</v>
      </c>
      <c r="U2747" s="313">
        <v>6</v>
      </c>
      <c r="V2747" s="313">
        <v>72</v>
      </c>
      <c r="W2747" s="314">
        <v>3.0000000000000001E-3</v>
      </c>
      <c r="X2747" s="315">
        <v>3.1498019999999998E-4</v>
      </c>
      <c r="Y2747" s="749">
        <v>860</v>
      </c>
      <c r="Z2747" s="282"/>
      <c r="AA2747" s="316" t="s">
        <v>10390</v>
      </c>
      <c r="AB2747" s="282" t="s">
        <v>9163</v>
      </c>
      <c r="AC2747" s="317" t="s">
        <v>2081</v>
      </c>
      <c r="AD2747" s="318" t="s">
        <v>485</v>
      </c>
      <c r="AE2747" s="319">
        <v>0</v>
      </c>
      <c r="AF2747" s="319" t="s">
        <v>11820</v>
      </c>
      <c r="AG2747" s="320">
        <v>11.4</v>
      </c>
      <c r="AH2747" s="321">
        <f t="shared" si="465"/>
        <v>0</v>
      </c>
      <c r="AI2747" s="287">
        <f>_xlfn.IFNA(VLOOKUP(AD:AD,грп!B:C,2,0),0)</f>
        <v>0</v>
      </c>
      <c r="AJ2747" s="607">
        <v>49</v>
      </c>
      <c r="AK2747" s="672">
        <f t="shared" si="462"/>
        <v>0</v>
      </c>
      <c r="AL2747" s="174"/>
    </row>
    <row r="2748" spans="1:38" s="4" customFormat="1" ht="12" customHeight="1" outlineLevel="1" x14ac:dyDescent="0.35">
      <c r="A2748" s="307" t="s">
        <v>339</v>
      </c>
      <c r="B2748" s="308" t="s">
        <v>8124</v>
      </c>
      <c r="C2748" s="323"/>
      <c r="D2748" s="310" t="s">
        <v>3159</v>
      </c>
      <c r="E2748" s="324" t="s">
        <v>4060</v>
      </c>
      <c r="F2748" s="293"/>
      <c r="G2748" s="293"/>
      <c r="H2748" s="294"/>
      <c r="I2748" s="294" t="str">
        <f>IFERROR(_xlfn.IFNA(VLOOKUP($D:$D,history!$I:$Y,3,0),VLOOKUP(E:E,history!$H:$Y,4,0)),"--")</f>
        <v>--</v>
      </c>
      <c r="J2748" s="282" t="s">
        <v>9870</v>
      </c>
      <c r="K2748" s="282" t="str">
        <f t="shared" si="458"/>
        <v/>
      </c>
      <c r="L2748" s="312">
        <f t="shared" si="463"/>
        <v>495.42</v>
      </c>
      <c r="M2748" s="312">
        <f t="shared" si="464"/>
        <v>750.64</v>
      </c>
      <c r="N2748" s="297" t="str">
        <f>_xlfn.IFNA(VLOOKUP($E:$E,'1'!$A:$E,3,0),"")</f>
        <v/>
      </c>
      <c r="O2748" s="297" t="str">
        <f>_xlfn.IFNA(VLOOKUP($E:$E,'2'!$A:$E,3,0),"")</f>
        <v/>
      </c>
      <c r="P2748" s="297" t="str">
        <f>_xlfn.IFNA(VLOOKUP($E:$E,'3'!$A:$D,3,0),"")</f>
        <v/>
      </c>
      <c r="Q2748" s="297" t="str">
        <f>_xlfn.IFNA(VLOOKUP($E:$E,'4'!$A:$F,3,0),"")</f>
        <v/>
      </c>
      <c r="R2748" s="297" t="str">
        <f>_xlfn.IFNA(VLOOKUP($E:$E,'5'!$A:$F,3,0),"")</f>
        <v/>
      </c>
      <c r="S2748" s="297" t="str">
        <f>_xlfn.IFNA(VLOOKUP($E:$E,'6'!$A:$F,3,0),"")</f>
        <v/>
      </c>
      <c r="T2748" s="313">
        <v>1</v>
      </c>
      <c r="U2748" s="313">
        <v>6</v>
      </c>
      <c r="V2748" s="313">
        <v>60</v>
      </c>
      <c r="W2748" s="314">
        <v>0.221</v>
      </c>
      <c r="X2748" s="315">
        <v>3.4920630000000001E-4</v>
      </c>
      <c r="Y2748" s="749">
        <v>680</v>
      </c>
      <c r="Z2748" s="282"/>
      <c r="AA2748" s="316" t="s">
        <v>10390</v>
      </c>
      <c r="AB2748" s="282" t="s">
        <v>9163</v>
      </c>
      <c r="AC2748" s="317" t="s">
        <v>2081</v>
      </c>
      <c r="AD2748" s="318" t="s">
        <v>485</v>
      </c>
      <c r="AE2748" s="319">
        <v>0</v>
      </c>
      <c r="AF2748" s="319" t="s">
        <v>11820</v>
      </c>
      <c r="AG2748" s="320">
        <v>9.41</v>
      </c>
      <c r="AH2748" s="321">
        <f t="shared" si="465"/>
        <v>0</v>
      </c>
      <c r="AI2748" s="287">
        <f>_xlfn.IFNA(VLOOKUP(AD:AD,грп!B:C,2,0),0)</f>
        <v>0</v>
      </c>
      <c r="AJ2748" s="607">
        <v>28</v>
      </c>
      <c r="AK2748" s="672">
        <f t="shared" si="462"/>
        <v>0</v>
      </c>
      <c r="AL2748" s="174"/>
    </row>
    <row r="2749" spans="1:38" s="4" customFormat="1" ht="12" customHeight="1" outlineLevel="1" x14ac:dyDescent="0.35">
      <c r="A2749" s="307" t="s">
        <v>339</v>
      </c>
      <c r="B2749" s="308" t="s">
        <v>8125</v>
      </c>
      <c r="C2749" s="323"/>
      <c r="D2749" s="310" t="s">
        <v>3160</v>
      </c>
      <c r="E2749" s="324" t="s">
        <v>4061</v>
      </c>
      <c r="F2749" s="293"/>
      <c r="G2749" s="293"/>
      <c r="H2749" s="294"/>
      <c r="I2749" s="294" t="str">
        <f>IFERROR(_xlfn.IFNA(VLOOKUP($D:$D,history!$I:$Y,3,0),VLOOKUP(E:E,history!$H:$Y,4,0)),"--")</f>
        <v>--</v>
      </c>
      <c r="J2749" s="282" t="s">
        <v>5946</v>
      </c>
      <c r="K2749" s="282" t="str">
        <f t="shared" si="458"/>
        <v/>
      </c>
      <c r="L2749" s="312">
        <f t="shared" si="463"/>
        <v>628.1</v>
      </c>
      <c r="M2749" s="312">
        <f t="shared" si="464"/>
        <v>951.66</v>
      </c>
      <c r="N2749" s="297" t="str">
        <f>_xlfn.IFNA(VLOOKUP($E:$E,'1'!$A:$E,3,0),"")</f>
        <v/>
      </c>
      <c r="O2749" s="297" t="str">
        <f>_xlfn.IFNA(VLOOKUP($E:$E,'2'!$A:$E,3,0),"")</f>
        <v/>
      </c>
      <c r="P2749" s="297" t="str">
        <f>_xlfn.IFNA(VLOOKUP($E:$E,'3'!$A:$D,3,0),"")</f>
        <v/>
      </c>
      <c r="Q2749" s="297" t="str">
        <f>_xlfn.IFNA(VLOOKUP($E:$E,'4'!$A:$F,3,0),"")</f>
        <v/>
      </c>
      <c r="R2749" s="297" t="str">
        <f>_xlfn.IFNA(VLOOKUP($E:$E,'5'!$A:$F,3,0),"")</f>
        <v/>
      </c>
      <c r="S2749" s="297" t="str">
        <f>_xlfn.IFNA(VLOOKUP($E:$E,'6'!$A:$F,3,0),"")</f>
        <v/>
      </c>
      <c r="T2749" s="313">
        <v>1</v>
      </c>
      <c r="U2749" s="313">
        <v>6</v>
      </c>
      <c r="V2749" s="313">
        <v>48</v>
      </c>
      <c r="W2749" s="314">
        <v>0.32500000000000001</v>
      </c>
      <c r="X2749" s="315">
        <v>4.75E-4</v>
      </c>
      <c r="Y2749" s="749">
        <v>860</v>
      </c>
      <c r="Z2749" s="282"/>
      <c r="AA2749" s="316" t="s">
        <v>10388</v>
      </c>
      <c r="AB2749" s="282" t="s">
        <v>9163</v>
      </c>
      <c r="AC2749" s="317" t="s">
        <v>2081</v>
      </c>
      <c r="AD2749" s="318" t="s">
        <v>485</v>
      </c>
      <c r="AE2749" s="319">
        <v>0</v>
      </c>
      <c r="AF2749" s="319" t="s">
        <v>11820</v>
      </c>
      <c r="AG2749" s="320">
        <v>11.93</v>
      </c>
      <c r="AH2749" s="321">
        <f t="shared" si="465"/>
        <v>0</v>
      </c>
      <c r="AI2749" s="287">
        <f>_xlfn.IFNA(VLOOKUP(AD:AD,грп!B:C,2,0),0)</f>
        <v>0</v>
      </c>
      <c r="AJ2749" s="607">
        <v>110</v>
      </c>
      <c r="AK2749" s="672">
        <f t="shared" si="462"/>
        <v>0</v>
      </c>
      <c r="AL2749" s="174"/>
    </row>
    <row r="2750" spans="1:38" s="4" customFormat="1" ht="12" customHeight="1" outlineLevel="1" x14ac:dyDescent="0.35">
      <c r="A2750" s="307" t="s">
        <v>339</v>
      </c>
      <c r="B2750" s="308" t="s">
        <v>8126</v>
      </c>
      <c r="C2750" s="323"/>
      <c r="D2750" s="310" t="s">
        <v>3161</v>
      </c>
      <c r="E2750" s="324" t="s">
        <v>2488</v>
      </c>
      <c r="F2750" s="293"/>
      <c r="G2750" s="293"/>
      <c r="H2750" s="294">
        <v>3</v>
      </c>
      <c r="I2750" s="294" t="str">
        <f>IFERROR(_xlfn.IFNA(VLOOKUP($D:$D,history!$I:$Y,3,0),VLOOKUP(E:E,history!$H:$Y,4,0)),"--")</f>
        <v>--</v>
      </c>
      <c r="J2750" s="282" t="s">
        <v>9869</v>
      </c>
      <c r="K2750" s="282" t="str">
        <f t="shared" si="458"/>
        <v/>
      </c>
      <c r="L2750" s="312">
        <f t="shared" si="463"/>
        <v>920.29</v>
      </c>
      <c r="M2750" s="312">
        <f t="shared" si="464"/>
        <v>1394.38</v>
      </c>
      <c r="N2750" s="297" t="str">
        <f>_xlfn.IFNA(VLOOKUP($E:$E,'1'!$A:$E,3,0),"")</f>
        <v/>
      </c>
      <c r="O2750" s="297" t="str">
        <f>_xlfn.IFNA(VLOOKUP($E:$E,'2'!$A:$E,3,0),"")</f>
        <v/>
      </c>
      <c r="P2750" s="297" t="str">
        <f>_xlfn.IFNA(VLOOKUP($E:$E,'3'!$A:$D,3,0),"")</f>
        <v/>
      </c>
      <c r="Q2750" s="297" t="str">
        <f>_xlfn.IFNA(VLOOKUP($E:$E,'4'!$A:$F,3,0),"")</f>
        <v/>
      </c>
      <c r="R2750" s="297" t="str">
        <f>_xlfn.IFNA(VLOOKUP($E:$E,'5'!$A:$F,3,0),"")</f>
        <v/>
      </c>
      <c r="S2750" s="297" t="str">
        <f>_xlfn.IFNA(VLOOKUP($E:$E,'6'!$A:$F,3,0),"")</f>
        <v/>
      </c>
      <c r="T2750" s="313">
        <v>1</v>
      </c>
      <c r="U2750" s="313">
        <v>6</v>
      </c>
      <c r="V2750" s="313">
        <v>36</v>
      </c>
      <c r="W2750" s="314">
        <v>0.59399999999999997</v>
      </c>
      <c r="X2750" s="315">
        <v>8.1845240000000003E-4</v>
      </c>
      <c r="Y2750" s="749">
        <v>1250</v>
      </c>
      <c r="Z2750" s="282"/>
      <c r="AA2750" s="316" t="s">
        <v>10390</v>
      </c>
      <c r="AB2750" s="282" t="s">
        <v>9163</v>
      </c>
      <c r="AC2750" s="317" t="s">
        <v>2081</v>
      </c>
      <c r="AD2750" s="318" t="s">
        <v>485</v>
      </c>
      <c r="AE2750" s="319">
        <v>0</v>
      </c>
      <c r="AF2750" s="319" t="s">
        <v>11820</v>
      </c>
      <c r="AG2750" s="320">
        <v>17.48</v>
      </c>
      <c r="AH2750" s="321">
        <f t="shared" si="465"/>
        <v>0</v>
      </c>
      <c r="AI2750" s="287">
        <f>_xlfn.IFNA(VLOOKUP(AD:AD,грп!B:C,2,0),0)</f>
        <v>0</v>
      </c>
      <c r="AJ2750" s="607">
        <v>34</v>
      </c>
      <c r="AK2750" s="672">
        <f t="shared" si="462"/>
        <v>0</v>
      </c>
      <c r="AL2750" s="174"/>
    </row>
    <row r="2751" spans="1:38" s="4" customFormat="1" ht="12" customHeight="1" outlineLevel="1" x14ac:dyDescent="0.35">
      <c r="A2751" s="307" t="s">
        <v>339</v>
      </c>
      <c r="B2751" s="308" t="s">
        <v>8127</v>
      </c>
      <c r="C2751" s="323"/>
      <c r="D2751" s="310" t="s">
        <v>3162</v>
      </c>
      <c r="E2751" s="324" t="s">
        <v>2489</v>
      </c>
      <c r="F2751" s="293"/>
      <c r="G2751" s="293"/>
      <c r="H2751" s="294">
        <v>20</v>
      </c>
      <c r="I2751" s="294" t="str">
        <f>IFERROR(_xlfn.IFNA(VLOOKUP($D:$D,history!$I:$Y,3,0),VLOOKUP(E:E,history!$H:$Y,4,0)),"--")</f>
        <v>--</v>
      </c>
      <c r="J2751" s="282" t="s">
        <v>9870</v>
      </c>
      <c r="K2751" s="282" t="str">
        <f t="shared" si="458"/>
        <v/>
      </c>
      <c r="L2751" s="312">
        <f t="shared" si="463"/>
        <v>1306.73</v>
      </c>
      <c r="M2751" s="312">
        <f t="shared" si="464"/>
        <v>1979.89</v>
      </c>
      <c r="N2751" s="297" t="str">
        <f>_xlfn.IFNA(VLOOKUP($E:$E,'1'!$A:$E,3,0),"")</f>
        <v/>
      </c>
      <c r="O2751" s="297" t="str">
        <f>_xlfn.IFNA(VLOOKUP($E:$E,'2'!$A:$E,3,0),"")</f>
        <v/>
      </c>
      <c r="P2751" s="297" t="str">
        <f>_xlfn.IFNA(VLOOKUP($E:$E,'3'!$A:$D,3,0),"")</f>
        <v/>
      </c>
      <c r="Q2751" s="297" t="str">
        <f>_xlfn.IFNA(VLOOKUP($E:$E,'4'!$A:$F,3,0),"")</f>
        <v/>
      </c>
      <c r="R2751" s="297" t="str">
        <f>_xlfn.IFNA(VLOOKUP($E:$E,'5'!$A:$F,3,0),"")</f>
        <v/>
      </c>
      <c r="S2751" s="297" t="str">
        <f>_xlfn.IFNA(VLOOKUP($E:$E,'6'!$A:$F,3,0),"")</f>
        <v/>
      </c>
      <c r="T2751" s="313">
        <v>1</v>
      </c>
      <c r="U2751" s="313">
        <v>6</v>
      </c>
      <c r="V2751" s="313">
        <v>24</v>
      </c>
      <c r="W2751" s="314">
        <v>0.91700000000000004</v>
      </c>
      <c r="X2751" s="315">
        <v>1.08E-3</v>
      </c>
      <c r="Y2751" s="749">
        <v>1780</v>
      </c>
      <c r="Z2751" s="282"/>
      <c r="AA2751" s="316" t="s">
        <v>10390</v>
      </c>
      <c r="AB2751" s="282" t="s">
        <v>9163</v>
      </c>
      <c r="AC2751" s="317" t="s">
        <v>2081</v>
      </c>
      <c r="AD2751" s="318" t="s">
        <v>485</v>
      </c>
      <c r="AE2751" s="319">
        <v>0</v>
      </c>
      <c r="AF2751" s="319" t="s">
        <v>11821</v>
      </c>
      <c r="AG2751" s="320">
        <v>24.82</v>
      </c>
      <c r="AH2751" s="321">
        <f t="shared" si="465"/>
        <v>0</v>
      </c>
      <c r="AI2751" s="287">
        <f>_xlfn.IFNA(VLOOKUP(AD:AD,грп!B:C,2,0),0)</f>
        <v>0</v>
      </c>
      <c r="AJ2751" s="607">
        <v>43</v>
      </c>
      <c r="AK2751" s="672">
        <f t="shared" si="462"/>
        <v>0</v>
      </c>
      <c r="AL2751" s="174"/>
    </row>
    <row r="2752" spans="1:38" s="4" customFormat="1" ht="12" customHeight="1" outlineLevel="1" x14ac:dyDescent="0.35">
      <c r="A2752" s="307" t="s">
        <v>10402</v>
      </c>
      <c r="B2752" s="308" t="s">
        <v>8128</v>
      </c>
      <c r="C2752" s="323"/>
      <c r="D2752" s="310" t="s">
        <v>3163</v>
      </c>
      <c r="E2752" s="292" t="s">
        <v>2649</v>
      </c>
      <c r="F2752" s="293"/>
      <c r="G2752" s="293"/>
      <c r="H2752" s="294">
        <v>22</v>
      </c>
      <c r="I2752" s="294" t="str">
        <f>IFERROR(_xlfn.IFNA(VLOOKUP($D:$D,history!$I:$Y,3,0),VLOOKUP(E:E,history!$H:$Y,4,0)),"--")</f>
        <v>--</v>
      </c>
      <c r="J2752" s="282" t="s">
        <v>9870</v>
      </c>
      <c r="K2752" s="282" t="str">
        <f t="shared" si="458"/>
        <v/>
      </c>
      <c r="L2752" s="312">
        <f t="shared" si="463"/>
        <v>493.84</v>
      </c>
      <c r="M2752" s="312">
        <f t="shared" si="464"/>
        <v>748.24</v>
      </c>
      <c r="N2752" s="297" t="str">
        <f>_xlfn.IFNA(VLOOKUP($E:$E,'1'!$A:$E,3,0),"")</f>
        <v/>
      </c>
      <c r="O2752" s="297" t="str">
        <f>_xlfn.IFNA(VLOOKUP($E:$E,'2'!$A:$E,3,0),"")</f>
        <v/>
      </c>
      <c r="P2752" s="297" t="str">
        <f>_xlfn.IFNA(VLOOKUP($E:$E,'3'!$A:$D,3,0),"")</f>
        <v/>
      </c>
      <c r="Q2752" s="297" t="str">
        <f>_xlfn.IFNA(VLOOKUP($E:$E,'4'!$A:$F,3,0),"")</f>
        <v/>
      </c>
      <c r="R2752" s="297" t="str">
        <f>_xlfn.IFNA(VLOOKUP($E:$E,'5'!$A:$F,3,0),"")</f>
        <v/>
      </c>
      <c r="S2752" s="297" t="str">
        <f>_xlfn.IFNA(VLOOKUP($E:$E,'6'!$A:$F,3,0),"")</f>
        <v/>
      </c>
      <c r="T2752" s="313">
        <v>1</v>
      </c>
      <c r="U2752" s="313">
        <v>6</v>
      </c>
      <c r="V2752" s="313">
        <v>120</v>
      </c>
      <c r="W2752" s="314">
        <v>0.107</v>
      </c>
      <c r="X2752" s="315">
        <v>1.2799999999999999E-4</v>
      </c>
      <c r="Y2752" s="749">
        <v>710</v>
      </c>
      <c r="Z2752" s="282"/>
      <c r="AA2752" s="316" t="s">
        <v>10390</v>
      </c>
      <c r="AB2752" s="282" t="s">
        <v>9163</v>
      </c>
      <c r="AC2752" s="317" t="s">
        <v>2081</v>
      </c>
      <c r="AD2752" s="318" t="s">
        <v>485</v>
      </c>
      <c r="AE2752" s="319">
        <v>0</v>
      </c>
      <c r="AF2752" s="319" t="s">
        <v>11821</v>
      </c>
      <c r="AG2752" s="320">
        <v>9.3800000000000008</v>
      </c>
      <c r="AH2752" s="321">
        <f t="shared" si="465"/>
        <v>0</v>
      </c>
      <c r="AI2752" s="287">
        <f>_xlfn.IFNA(VLOOKUP(AD:AD,грп!B:C,2,0),0)</f>
        <v>0</v>
      </c>
      <c r="AJ2752" s="607">
        <v>14</v>
      </c>
      <c r="AK2752" s="672">
        <f t="shared" si="462"/>
        <v>0</v>
      </c>
      <c r="AL2752" s="174"/>
    </row>
    <row r="2753" spans="1:38" s="4" customFormat="1" ht="12" customHeight="1" outlineLevel="1" x14ac:dyDescent="0.35">
      <c r="A2753" s="307" t="s">
        <v>10402</v>
      </c>
      <c r="B2753" s="308" t="s">
        <v>8129</v>
      </c>
      <c r="C2753" s="323"/>
      <c r="D2753" s="310" t="s">
        <v>3164</v>
      </c>
      <c r="E2753" s="324" t="s">
        <v>2565</v>
      </c>
      <c r="F2753" s="293"/>
      <c r="G2753" s="293"/>
      <c r="H2753" s="294">
        <v>44</v>
      </c>
      <c r="I2753" s="294" t="str">
        <f>IFERROR(_xlfn.IFNA(VLOOKUP($D:$D,history!$I:$Y,3,0),VLOOKUP(E:E,history!$H:$Y,4,0)),"--")</f>
        <v>V</v>
      </c>
      <c r="J2753" s="282" t="s">
        <v>9870</v>
      </c>
      <c r="K2753" s="282" t="str">
        <f t="shared" si="458"/>
        <v/>
      </c>
      <c r="L2753" s="312">
        <f t="shared" si="463"/>
        <v>728.13</v>
      </c>
      <c r="M2753" s="312">
        <f t="shared" si="464"/>
        <v>1103.22</v>
      </c>
      <c r="N2753" s="297" t="str">
        <f>_xlfn.IFNA(VLOOKUP($E:$E,'1'!$A:$E,3,0),"")</f>
        <v/>
      </c>
      <c r="O2753" s="297" t="str">
        <f>_xlfn.IFNA(VLOOKUP($E:$E,'2'!$A:$E,3,0),"")</f>
        <v/>
      </c>
      <c r="P2753" s="297" t="str">
        <f>_xlfn.IFNA(VLOOKUP($E:$E,'3'!$A:$D,3,0),"")</f>
        <v/>
      </c>
      <c r="Q2753" s="297" t="str">
        <f>_xlfn.IFNA(VLOOKUP($E:$E,'4'!$A:$F,3,0),"")</f>
        <v/>
      </c>
      <c r="R2753" s="297" t="str">
        <f>_xlfn.IFNA(VLOOKUP($E:$E,'5'!$A:$F,3,0),"")</f>
        <v/>
      </c>
      <c r="S2753" s="297" t="str">
        <f>_xlfn.IFNA(VLOOKUP($E:$E,'6'!$A:$F,3,0),"")</f>
        <v/>
      </c>
      <c r="T2753" s="313">
        <v>1</v>
      </c>
      <c r="U2753" s="313">
        <v>6</v>
      </c>
      <c r="V2753" s="313">
        <v>60</v>
      </c>
      <c r="W2753" s="314">
        <v>1.2999999999999999E-2</v>
      </c>
      <c r="X2753" s="315">
        <v>3.2389940000000002E-4</v>
      </c>
      <c r="Y2753" s="749">
        <v>1050</v>
      </c>
      <c r="Z2753" s="282"/>
      <c r="AA2753" s="316" t="s">
        <v>393</v>
      </c>
      <c r="AB2753" s="282" t="s">
        <v>9163</v>
      </c>
      <c r="AC2753" s="317" t="s">
        <v>2081</v>
      </c>
      <c r="AD2753" s="318" t="s">
        <v>485</v>
      </c>
      <c r="AE2753" s="319">
        <v>0</v>
      </c>
      <c r="AF2753" s="319" t="s">
        <v>11821</v>
      </c>
      <c r="AG2753" s="320">
        <v>13.83</v>
      </c>
      <c r="AH2753" s="321">
        <f t="shared" si="465"/>
        <v>0</v>
      </c>
      <c r="AI2753" s="287">
        <f>_xlfn.IFNA(VLOOKUP(AD:AD,грп!B:C,2,0),0)</f>
        <v>0</v>
      </c>
      <c r="AJ2753" s="607">
        <v>29</v>
      </c>
      <c r="AK2753" s="672">
        <f t="shared" si="462"/>
        <v>0</v>
      </c>
      <c r="AL2753" s="174"/>
    </row>
    <row r="2754" spans="1:38" s="4" customFormat="1" ht="12" customHeight="1" outlineLevel="1" x14ac:dyDescent="0.35">
      <c r="A2754" s="307" t="s">
        <v>10402</v>
      </c>
      <c r="B2754" s="308" t="s">
        <v>8130</v>
      </c>
      <c r="C2754" s="323"/>
      <c r="D2754" s="310" t="s">
        <v>3165</v>
      </c>
      <c r="E2754" s="324" t="s">
        <v>2566</v>
      </c>
      <c r="F2754" s="293"/>
      <c r="G2754" s="293"/>
      <c r="H2754" s="294">
        <v>48</v>
      </c>
      <c r="I2754" s="294" t="str">
        <f>IFERROR(_xlfn.IFNA(VLOOKUP($D:$D,history!$I:$Y,3,0),VLOOKUP(E:E,history!$H:$Y,4,0)),"--")</f>
        <v>V</v>
      </c>
      <c r="J2754" s="282" t="s">
        <v>9870</v>
      </c>
      <c r="K2754" s="282" t="str">
        <f t="shared" si="458"/>
        <v/>
      </c>
      <c r="L2754" s="312">
        <f t="shared" si="463"/>
        <v>1027.69</v>
      </c>
      <c r="M2754" s="312">
        <f t="shared" si="464"/>
        <v>1557.11</v>
      </c>
      <c r="N2754" s="297" t="str">
        <f>_xlfn.IFNA(VLOOKUP($E:$E,'1'!$A:$E,3,0),"")</f>
        <v/>
      </c>
      <c r="O2754" s="297" t="str">
        <f>_xlfn.IFNA(VLOOKUP($E:$E,'2'!$A:$E,3,0),"")</f>
        <v/>
      </c>
      <c r="P2754" s="297" t="str">
        <f>_xlfn.IFNA(VLOOKUP($E:$E,'3'!$A:$D,3,0),"")</f>
        <v/>
      </c>
      <c r="Q2754" s="297" t="str">
        <f>_xlfn.IFNA(VLOOKUP($E:$E,'4'!$A:$F,3,0),"")</f>
        <v/>
      </c>
      <c r="R2754" s="297" t="str">
        <f>_xlfn.IFNA(VLOOKUP($E:$E,'5'!$A:$F,3,0),"")</f>
        <v/>
      </c>
      <c r="S2754" s="297" t="str">
        <f>_xlfn.IFNA(VLOOKUP($E:$E,'6'!$A:$F,3,0),"")</f>
        <v/>
      </c>
      <c r="T2754" s="313">
        <v>1</v>
      </c>
      <c r="U2754" s="313">
        <v>6</v>
      </c>
      <c r="V2754" s="313">
        <v>60</v>
      </c>
      <c r="W2754" s="314">
        <v>0.26800000000000002</v>
      </c>
      <c r="X2754" s="315">
        <v>2.3250000000000001E-4</v>
      </c>
      <c r="Y2754" s="749">
        <v>1480</v>
      </c>
      <c r="Z2754" s="282"/>
      <c r="AA2754" s="316" t="s">
        <v>10390</v>
      </c>
      <c r="AB2754" s="282" t="s">
        <v>9163</v>
      </c>
      <c r="AC2754" s="317" t="s">
        <v>2081</v>
      </c>
      <c r="AD2754" s="318" t="s">
        <v>485</v>
      </c>
      <c r="AE2754" s="319">
        <v>0</v>
      </c>
      <c r="AF2754" s="319" t="s">
        <v>11821</v>
      </c>
      <c r="AG2754" s="320">
        <v>19.52</v>
      </c>
      <c r="AH2754" s="321">
        <f t="shared" si="465"/>
        <v>0</v>
      </c>
      <c r="AI2754" s="287">
        <f>_xlfn.IFNA(VLOOKUP(AD:AD,грп!B:C,2,0),0)</f>
        <v>0</v>
      </c>
      <c r="AJ2754" s="607">
        <v>19</v>
      </c>
      <c r="AK2754" s="672">
        <f t="shared" si="462"/>
        <v>0</v>
      </c>
      <c r="AL2754" s="174"/>
    </row>
    <row r="2755" spans="1:38" s="4" customFormat="1" ht="12" customHeight="1" outlineLevel="1" x14ac:dyDescent="0.35">
      <c r="A2755" s="307" t="s">
        <v>10402</v>
      </c>
      <c r="B2755" s="308" t="s">
        <v>8131</v>
      </c>
      <c r="C2755" s="323"/>
      <c r="D2755" s="310" t="s">
        <v>3079</v>
      </c>
      <c r="E2755" s="324" t="s">
        <v>2567</v>
      </c>
      <c r="F2755" s="293"/>
      <c r="G2755" s="293"/>
      <c r="H2755" s="294">
        <v>18</v>
      </c>
      <c r="I2755" s="294" t="str">
        <f>IFERROR(_xlfn.IFNA(VLOOKUP($D:$D,history!$I:$Y,3,0),VLOOKUP(E:E,history!$H:$Y,4,0)),"--")</f>
        <v>V</v>
      </c>
      <c r="J2755" s="282" t="s">
        <v>9870</v>
      </c>
      <c r="K2755" s="282" t="str">
        <f t="shared" si="458"/>
        <v/>
      </c>
      <c r="L2755" s="312">
        <f t="shared" si="463"/>
        <v>408.03</v>
      </c>
      <c r="M2755" s="312">
        <f t="shared" si="464"/>
        <v>618.22</v>
      </c>
      <c r="N2755" s="297" t="str">
        <f>_xlfn.IFNA(VLOOKUP($E:$E,'1'!$A:$E,3,0),"")</f>
        <v/>
      </c>
      <c r="O2755" s="297" t="str">
        <f>_xlfn.IFNA(VLOOKUP($E:$E,'2'!$A:$E,3,0),"")</f>
        <v/>
      </c>
      <c r="P2755" s="297" t="str">
        <f>_xlfn.IFNA(VLOOKUP($E:$E,'3'!$A:$D,3,0),"")</f>
        <v/>
      </c>
      <c r="Q2755" s="297" t="str">
        <f>_xlfn.IFNA(VLOOKUP($E:$E,'4'!$A:$F,3,0),"")</f>
        <v/>
      </c>
      <c r="R2755" s="297" t="str">
        <f>_xlfn.IFNA(VLOOKUP($E:$E,'5'!$A:$F,3,0),"")</f>
        <v/>
      </c>
      <c r="S2755" s="297" t="str">
        <f>_xlfn.IFNA(VLOOKUP($E:$E,'6'!$A:$F,3,0),"")</f>
        <v/>
      </c>
      <c r="T2755" s="313">
        <v>1</v>
      </c>
      <c r="U2755" s="313">
        <v>6</v>
      </c>
      <c r="V2755" s="313">
        <v>72</v>
      </c>
      <c r="W2755" s="314">
        <v>6.0000000000000001E-3</v>
      </c>
      <c r="X2755" s="315">
        <v>2.1164019999999999E-4</v>
      </c>
      <c r="Y2755" s="749">
        <v>590</v>
      </c>
      <c r="Z2755" s="282"/>
      <c r="AA2755" s="316" t="s">
        <v>393</v>
      </c>
      <c r="AB2755" s="282" t="s">
        <v>9163</v>
      </c>
      <c r="AC2755" s="317" t="s">
        <v>2081</v>
      </c>
      <c r="AD2755" s="318" t="s">
        <v>485</v>
      </c>
      <c r="AE2755" s="319">
        <v>0</v>
      </c>
      <c r="AF2755" s="319" t="s">
        <v>11821</v>
      </c>
      <c r="AG2755" s="320">
        <v>7.75</v>
      </c>
      <c r="AH2755" s="321">
        <f t="shared" si="465"/>
        <v>0</v>
      </c>
      <c r="AI2755" s="287">
        <f>_xlfn.IFNA(VLOOKUP(AD:AD,грп!B:C,2,0),0)</f>
        <v>0</v>
      </c>
      <c r="AJ2755" s="607">
        <v>75</v>
      </c>
      <c r="AK2755" s="672">
        <f t="shared" si="462"/>
        <v>0</v>
      </c>
      <c r="AL2755" s="174"/>
    </row>
    <row r="2756" spans="1:38" s="4" customFormat="1" ht="12" customHeight="1" outlineLevel="1" x14ac:dyDescent="0.35">
      <c r="A2756" s="307" t="s">
        <v>10402</v>
      </c>
      <c r="B2756" s="308" t="s">
        <v>8132</v>
      </c>
      <c r="C2756" s="323"/>
      <c r="D2756" s="310" t="s">
        <v>3080</v>
      </c>
      <c r="E2756" s="324" t="s">
        <v>2568</v>
      </c>
      <c r="F2756" s="293"/>
      <c r="G2756" s="293"/>
      <c r="H2756" s="294"/>
      <c r="I2756" s="294" t="str">
        <f>IFERROR(_xlfn.IFNA(VLOOKUP($D:$D,history!$I:$Y,3,0),VLOOKUP(E:E,history!$H:$Y,4,0)),"--")</f>
        <v>--</v>
      </c>
      <c r="J2756" s="282" t="s">
        <v>5946</v>
      </c>
      <c r="K2756" s="282" t="str">
        <f t="shared" si="458"/>
        <v/>
      </c>
      <c r="L2756" s="312">
        <f t="shared" si="463"/>
        <v>439.61</v>
      </c>
      <c r="M2756" s="312">
        <f t="shared" si="464"/>
        <v>666.08</v>
      </c>
      <c r="N2756" s="297" t="str">
        <f>_xlfn.IFNA(VLOOKUP($E:$E,'1'!$A:$E,3,0),"")</f>
        <v/>
      </c>
      <c r="O2756" s="297" t="str">
        <f>_xlfn.IFNA(VLOOKUP($E:$E,'2'!$A:$E,3,0),"")</f>
        <v/>
      </c>
      <c r="P2756" s="297" t="str">
        <f>_xlfn.IFNA(VLOOKUP($E:$E,'3'!$A:$D,3,0),"")</f>
        <v/>
      </c>
      <c r="Q2756" s="297" t="str">
        <f>_xlfn.IFNA(VLOOKUP($E:$E,'4'!$A:$F,3,0),"")</f>
        <v/>
      </c>
      <c r="R2756" s="297" t="str">
        <f>_xlfn.IFNA(VLOOKUP($E:$E,'5'!$A:$F,3,0),"")</f>
        <v/>
      </c>
      <c r="S2756" s="297" t="str">
        <f>_xlfn.IFNA(VLOOKUP($E:$E,'6'!$A:$F,3,0),"")</f>
        <v/>
      </c>
      <c r="T2756" s="313">
        <v>1</v>
      </c>
      <c r="U2756" s="313">
        <v>6</v>
      </c>
      <c r="V2756" s="313">
        <v>60</v>
      </c>
      <c r="W2756" s="314">
        <v>0.24</v>
      </c>
      <c r="X2756" s="315">
        <v>3.3599999999999998E-4</v>
      </c>
      <c r="Y2756" s="749">
        <v>630</v>
      </c>
      <c r="Z2756" s="282"/>
      <c r="AA2756" s="316" t="s">
        <v>10390</v>
      </c>
      <c r="AB2756" s="282" t="s">
        <v>9163</v>
      </c>
      <c r="AC2756" s="317" t="s">
        <v>2081</v>
      </c>
      <c r="AD2756" s="318" t="s">
        <v>485</v>
      </c>
      <c r="AE2756" s="319">
        <v>0</v>
      </c>
      <c r="AF2756" s="319" t="s">
        <v>11821</v>
      </c>
      <c r="AG2756" s="320">
        <v>8.35</v>
      </c>
      <c r="AH2756" s="321">
        <f t="shared" si="465"/>
        <v>0</v>
      </c>
      <c r="AI2756" s="287">
        <f>_xlfn.IFNA(VLOOKUP(AD:AD,грп!B:C,2,0),0)</f>
        <v>0</v>
      </c>
      <c r="AJ2756" s="607">
        <v>0</v>
      </c>
      <c r="AK2756" s="672">
        <f t="shared" si="462"/>
        <v>0</v>
      </c>
      <c r="AL2756" s="174"/>
    </row>
    <row r="2757" spans="1:38" s="4" customFormat="1" ht="12" customHeight="1" outlineLevel="1" x14ac:dyDescent="0.35">
      <c r="A2757" s="307" t="s">
        <v>10402</v>
      </c>
      <c r="B2757" s="308" t="s">
        <v>8133</v>
      </c>
      <c r="C2757" s="323"/>
      <c r="D2757" s="310" t="s">
        <v>3081</v>
      </c>
      <c r="E2757" s="311" t="s">
        <v>2569</v>
      </c>
      <c r="F2757" s="293"/>
      <c r="G2757" s="293"/>
      <c r="H2757" s="294"/>
      <c r="I2757" s="294" t="str">
        <f>IFERROR(_xlfn.IFNA(VLOOKUP($D:$D,history!$I:$Y,3,0),VLOOKUP(E:E,history!$H:$Y,4,0)),"--")</f>
        <v>--</v>
      </c>
      <c r="J2757" s="282" t="s">
        <v>5946</v>
      </c>
      <c r="K2757" s="282" t="str">
        <f t="shared" si="458"/>
        <v/>
      </c>
      <c r="L2757" s="312">
        <f t="shared" si="463"/>
        <v>658.11</v>
      </c>
      <c r="M2757" s="312">
        <f t="shared" si="464"/>
        <v>997.13</v>
      </c>
      <c r="N2757" s="297" t="str">
        <f>_xlfn.IFNA(VLOOKUP($E:$E,'1'!$A:$E,3,0),"")</f>
        <v/>
      </c>
      <c r="O2757" s="297" t="str">
        <f>_xlfn.IFNA(VLOOKUP($E:$E,'2'!$A:$E,3,0),"")</f>
        <v/>
      </c>
      <c r="P2757" s="297" t="str">
        <f>_xlfn.IFNA(VLOOKUP($E:$E,'3'!$A:$D,3,0),"")</f>
        <v/>
      </c>
      <c r="Q2757" s="297" t="str">
        <f>_xlfn.IFNA(VLOOKUP($E:$E,'4'!$A:$F,3,0),"")</f>
        <v/>
      </c>
      <c r="R2757" s="297" t="str">
        <f>_xlfn.IFNA(VLOOKUP($E:$E,'5'!$A:$F,3,0),"")</f>
        <v/>
      </c>
      <c r="S2757" s="297" t="str">
        <f>_xlfn.IFNA(VLOOKUP($E:$E,'6'!$A:$F,3,0),"")</f>
        <v/>
      </c>
      <c r="T2757" s="313">
        <v>1</v>
      </c>
      <c r="U2757" s="313">
        <v>6</v>
      </c>
      <c r="V2757" s="313">
        <v>48</v>
      </c>
      <c r="W2757" s="314">
        <v>0.36899999999999999</v>
      </c>
      <c r="X2757" s="315">
        <v>6.3750000000000005E-4</v>
      </c>
      <c r="Y2757" s="749">
        <v>950</v>
      </c>
      <c r="Z2757" s="282"/>
      <c r="AA2757" s="316" t="s">
        <v>10390</v>
      </c>
      <c r="AB2757" s="282" t="s">
        <v>9163</v>
      </c>
      <c r="AC2757" s="317" t="s">
        <v>2081</v>
      </c>
      <c r="AD2757" s="318" t="s">
        <v>485</v>
      </c>
      <c r="AE2757" s="319">
        <v>0</v>
      </c>
      <c r="AF2757" s="319" t="s">
        <v>11821</v>
      </c>
      <c r="AG2757" s="320">
        <v>12.5</v>
      </c>
      <c r="AH2757" s="321">
        <f t="shared" si="465"/>
        <v>0</v>
      </c>
      <c r="AI2757" s="287">
        <f>_xlfn.IFNA(VLOOKUP(AD:AD,грп!B:C,2,0),0)</f>
        <v>0</v>
      </c>
      <c r="AJ2757" s="607">
        <v>0</v>
      </c>
      <c r="AK2757" s="672">
        <f t="shared" si="462"/>
        <v>0</v>
      </c>
      <c r="AL2757" s="174"/>
    </row>
    <row r="2758" spans="1:38" s="4" customFormat="1" ht="12" customHeight="1" outlineLevel="1" x14ac:dyDescent="0.35">
      <c r="A2758" s="307" t="s">
        <v>10402</v>
      </c>
      <c r="B2758" s="308" t="s">
        <v>8134</v>
      </c>
      <c r="C2758" s="323"/>
      <c r="D2758" s="310" t="s">
        <v>3082</v>
      </c>
      <c r="E2758" s="311" t="s">
        <v>2570</v>
      </c>
      <c r="F2758" s="293"/>
      <c r="G2758" s="293"/>
      <c r="H2758" s="294"/>
      <c r="I2758" s="294" t="str">
        <f>IFERROR(_xlfn.IFNA(VLOOKUP($D:$D,history!$I:$Y,3,0),VLOOKUP(E:E,history!$H:$Y,4,0)),"--")</f>
        <v>--</v>
      </c>
      <c r="J2758" s="282" t="s">
        <v>5946</v>
      </c>
      <c r="K2758" s="282" t="str">
        <f t="shared" si="458"/>
        <v/>
      </c>
      <c r="L2758" s="312">
        <f t="shared" si="463"/>
        <v>912.39</v>
      </c>
      <c r="M2758" s="312">
        <f t="shared" si="464"/>
        <v>1382.41</v>
      </c>
      <c r="N2758" s="297" t="str">
        <f>_xlfn.IFNA(VLOOKUP($E:$E,'1'!$A:$E,3,0),"")</f>
        <v/>
      </c>
      <c r="O2758" s="297" t="str">
        <f>_xlfn.IFNA(VLOOKUP($E:$E,'2'!$A:$E,3,0),"")</f>
        <v/>
      </c>
      <c r="P2758" s="297" t="str">
        <f>_xlfn.IFNA(VLOOKUP($E:$E,'3'!$A:$D,3,0),"")</f>
        <v/>
      </c>
      <c r="Q2758" s="297" t="str">
        <f>_xlfn.IFNA(VLOOKUP($E:$E,'4'!$A:$F,3,0),"")</f>
        <v/>
      </c>
      <c r="R2758" s="297" t="str">
        <f>_xlfn.IFNA(VLOOKUP($E:$E,'5'!$A:$F,3,0),"")</f>
        <v/>
      </c>
      <c r="S2758" s="297" t="str">
        <f>_xlfn.IFNA(VLOOKUP($E:$E,'6'!$A:$F,3,0),"")</f>
        <v/>
      </c>
      <c r="T2758" s="313">
        <v>1</v>
      </c>
      <c r="U2758" s="313">
        <v>6</v>
      </c>
      <c r="V2758" s="313">
        <v>48</v>
      </c>
      <c r="W2758" s="314">
        <v>0.625</v>
      </c>
      <c r="X2758" s="315">
        <v>7.1000000000000002E-4</v>
      </c>
      <c r="Y2758" s="749">
        <v>1310</v>
      </c>
      <c r="Z2758" s="282"/>
      <c r="AA2758" s="316" t="s">
        <v>393</v>
      </c>
      <c r="AB2758" s="282" t="s">
        <v>9885</v>
      </c>
      <c r="AC2758" s="317" t="s">
        <v>2081</v>
      </c>
      <c r="AD2758" s="318" t="s">
        <v>485</v>
      </c>
      <c r="AE2758" s="319">
        <v>0</v>
      </c>
      <c r="AF2758" s="319" t="s">
        <v>11821</v>
      </c>
      <c r="AG2758" s="320">
        <v>17.329999999999998</v>
      </c>
      <c r="AH2758" s="321">
        <f t="shared" si="465"/>
        <v>0</v>
      </c>
      <c r="AI2758" s="287">
        <f>_xlfn.IFNA(VLOOKUP(AD:AD,грп!B:C,2,0),0)</f>
        <v>0</v>
      </c>
      <c r="AJ2758" s="607">
        <v>0</v>
      </c>
      <c r="AK2758" s="672">
        <f t="shared" si="462"/>
        <v>0</v>
      </c>
      <c r="AL2758" s="174"/>
    </row>
    <row r="2759" spans="1:38" s="4" customFormat="1" ht="12" customHeight="1" outlineLevel="1" x14ac:dyDescent="0.35">
      <c r="A2759" s="307" t="s">
        <v>339</v>
      </c>
      <c r="B2759" s="308" t="s">
        <v>8135</v>
      </c>
      <c r="C2759" s="309"/>
      <c r="D2759" s="310" t="s">
        <v>3496</v>
      </c>
      <c r="E2759" s="292" t="s">
        <v>3497</v>
      </c>
      <c r="F2759" s="293"/>
      <c r="G2759" s="293"/>
      <c r="H2759" s="294"/>
      <c r="I2759" s="294" t="str">
        <f>IFERROR(_xlfn.IFNA(VLOOKUP($D:$D,history!$I:$Y,3,0),VLOOKUP(E:E,history!$H:$Y,4,0)),"--")</f>
        <v>--</v>
      </c>
      <c r="J2759" s="282" t="s">
        <v>9870</v>
      </c>
      <c r="K2759" s="282" t="str">
        <f t="shared" si="458"/>
        <v/>
      </c>
      <c r="L2759" s="312">
        <f t="shared" si="463"/>
        <v>167.42</v>
      </c>
      <c r="M2759" s="312">
        <f t="shared" si="464"/>
        <v>253.67</v>
      </c>
      <c r="N2759" s="297" t="str">
        <f>_xlfn.IFNA(VLOOKUP($E:$E,'1'!$A:$E,3,0),"")</f>
        <v/>
      </c>
      <c r="O2759" s="297" t="str">
        <f>_xlfn.IFNA(VLOOKUP($E:$E,'2'!$A:$E,3,0),"")</f>
        <v/>
      </c>
      <c r="P2759" s="297" t="str">
        <f>_xlfn.IFNA(VLOOKUP($E:$E,'3'!$A:$D,3,0),"")</f>
        <v/>
      </c>
      <c r="Q2759" s="297" t="str">
        <f>_xlfn.IFNA(VLOOKUP($E:$E,'4'!$A:$F,3,0),"")</f>
        <v/>
      </c>
      <c r="R2759" s="297" t="str">
        <f>_xlfn.IFNA(VLOOKUP($E:$E,'5'!$A:$F,3,0),"")</f>
        <v/>
      </c>
      <c r="S2759" s="297" t="str">
        <f>_xlfn.IFNA(VLOOKUP($E:$E,'6'!$A:$F,3,0),"")</f>
        <v/>
      </c>
      <c r="T2759" s="313">
        <v>1</v>
      </c>
      <c r="U2759" s="313">
        <v>6</v>
      </c>
      <c r="V2759" s="313">
        <v>120</v>
      </c>
      <c r="W2759" s="314">
        <v>0.16700000000000001</v>
      </c>
      <c r="X2759" s="315">
        <v>2.0833329999999999E-4</v>
      </c>
      <c r="Y2759" s="749">
        <v>230</v>
      </c>
      <c r="Z2759" s="282"/>
      <c r="AA2759" s="316" t="s">
        <v>393</v>
      </c>
      <c r="AB2759" s="282" t="s">
        <v>9163</v>
      </c>
      <c r="AC2759" s="317" t="s">
        <v>2081</v>
      </c>
      <c r="AD2759" s="318" t="s">
        <v>485</v>
      </c>
      <c r="AE2759" s="319">
        <v>0</v>
      </c>
      <c r="AF2759" s="319" t="s">
        <v>11308</v>
      </c>
      <c r="AG2759" s="320">
        <v>3.18</v>
      </c>
      <c r="AH2759" s="321">
        <f t="shared" si="465"/>
        <v>0</v>
      </c>
      <c r="AI2759" s="287">
        <f>_xlfn.IFNA(VLOOKUP(AD:AD,грп!B:C,2,0),0)</f>
        <v>0</v>
      </c>
      <c r="AJ2759" s="607">
        <v>0</v>
      </c>
      <c r="AK2759" s="672">
        <f t="shared" si="462"/>
        <v>0</v>
      </c>
      <c r="AL2759" s="174"/>
    </row>
    <row r="2760" spans="1:38" s="4" customFormat="1" ht="12" customHeight="1" outlineLevel="1" x14ac:dyDescent="0.35">
      <c r="A2760" s="307" t="s">
        <v>339</v>
      </c>
      <c r="B2760" s="308" t="s">
        <v>8136</v>
      </c>
      <c r="C2760" s="290" t="s">
        <v>555</v>
      </c>
      <c r="D2760" s="310" t="s">
        <v>849</v>
      </c>
      <c r="E2760" s="322" t="s">
        <v>852</v>
      </c>
      <c r="F2760" s="293"/>
      <c r="G2760" s="293"/>
      <c r="H2760" s="294"/>
      <c r="I2760" s="294" t="str">
        <f>IFERROR(_xlfn.IFNA(VLOOKUP($D:$D,history!$I:$Y,3,0),VLOOKUP(E:E,history!$H:$Y,4,0)),"--")</f>
        <v>--</v>
      </c>
      <c r="J2760" s="282" t="s">
        <v>9870</v>
      </c>
      <c r="K2760" s="282" t="str">
        <f t="shared" si="458"/>
        <v/>
      </c>
      <c r="L2760" s="312">
        <f t="shared" si="463"/>
        <v>234.81</v>
      </c>
      <c r="M2760" s="312">
        <f t="shared" si="464"/>
        <v>355.77</v>
      </c>
      <c r="N2760" s="297" t="str">
        <f>_xlfn.IFNA(VLOOKUP($E:$E,'1'!$A:$E,3,0),"")</f>
        <v/>
      </c>
      <c r="O2760" s="297" t="str">
        <f>_xlfn.IFNA(VLOOKUP($E:$E,'2'!$A:$E,3,0),"")</f>
        <v/>
      </c>
      <c r="P2760" s="297" t="str">
        <f>_xlfn.IFNA(VLOOKUP($E:$E,'3'!$A:$D,3,0),"")</f>
        <v/>
      </c>
      <c r="Q2760" s="297" t="str">
        <f>_xlfn.IFNA(VLOOKUP($E:$E,'4'!$A:$F,3,0),"")</f>
        <v/>
      </c>
      <c r="R2760" s="297" t="str">
        <f>_xlfn.IFNA(VLOOKUP($E:$E,'5'!$A:$F,3,0),"")</f>
        <v/>
      </c>
      <c r="S2760" s="297" t="str">
        <f>_xlfn.IFNA(VLOOKUP($E:$E,'6'!$A:$F,3,0),"")</f>
        <v/>
      </c>
      <c r="T2760" s="313">
        <v>1</v>
      </c>
      <c r="U2760" s="313">
        <v>6</v>
      </c>
      <c r="V2760" s="313">
        <v>120</v>
      </c>
      <c r="W2760" s="314">
        <v>0.27500000000000002</v>
      </c>
      <c r="X2760" s="315">
        <v>2.7546299999999999E-4</v>
      </c>
      <c r="Y2760" s="749">
        <v>320</v>
      </c>
      <c r="Z2760" s="282"/>
      <c r="AA2760" s="316" t="s">
        <v>393</v>
      </c>
      <c r="AB2760" s="282" t="s">
        <v>9163</v>
      </c>
      <c r="AC2760" s="317" t="s">
        <v>2081</v>
      </c>
      <c r="AD2760" s="318" t="s">
        <v>485</v>
      </c>
      <c r="AE2760" s="319">
        <v>0</v>
      </c>
      <c r="AF2760" s="319" t="s">
        <v>11308</v>
      </c>
      <c r="AG2760" s="320">
        <v>4.46</v>
      </c>
      <c r="AH2760" s="321">
        <f t="shared" si="465"/>
        <v>0</v>
      </c>
      <c r="AI2760" s="287">
        <f>_xlfn.IFNA(VLOOKUP(AD:AD,грп!B:C,2,0),0)</f>
        <v>0</v>
      </c>
      <c r="AJ2760" s="607">
        <v>0</v>
      </c>
      <c r="AK2760" s="672" t="str">
        <f t="shared" si="462"/>
        <v xml:space="preserve"> </v>
      </c>
      <c r="AL2760" s="174"/>
    </row>
    <row r="2761" spans="1:38" s="4" customFormat="1" ht="12" customHeight="1" outlineLevel="1" x14ac:dyDescent="0.35">
      <c r="A2761" s="307" t="s">
        <v>339</v>
      </c>
      <c r="B2761" s="308" t="s">
        <v>8137</v>
      </c>
      <c r="C2761" s="290" t="s">
        <v>555</v>
      </c>
      <c r="D2761" s="310" t="s">
        <v>850</v>
      </c>
      <c r="E2761" s="322" t="s">
        <v>853</v>
      </c>
      <c r="F2761" s="293"/>
      <c r="G2761" s="293"/>
      <c r="H2761" s="294"/>
      <c r="I2761" s="294" t="str">
        <f>IFERROR(_xlfn.IFNA(VLOOKUP($D:$D,history!$I:$Y,3,0),VLOOKUP(E:E,history!$H:$Y,4,0)),"--")</f>
        <v>--</v>
      </c>
      <c r="J2761" s="282" t="s">
        <v>9870</v>
      </c>
      <c r="K2761" s="282" t="str">
        <f t="shared" si="458"/>
        <v/>
      </c>
      <c r="L2761" s="312">
        <f t="shared" si="463"/>
        <v>312.73</v>
      </c>
      <c r="M2761" s="312">
        <f t="shared" si="464"/>
        <v>473.83</v>
      </c>
      <c r="N2761" s="297" t="str">
        <f>_xlfn.IFNA(VLOOKUP($E:$E,'1'!$A:$E,3,0),"")</f>
        <v/>
      </c>
      <c r="O2761" s="297" t="str">
        <f>_xlfn.IFNA(VLOOKUP($E:$E,'2'!$A:$E,3,0),"")</f>
        <v/>
      </c>
      <c r="P2761" s="297" t="str">
        <f>_xlfn.IFNA(VLOOKUP($E:$E,'3'!$A:$D,3,0),"")</f>
        <v/>
      </c>
      <c r="Q2761" s="297" t="str">
        <f>_xlfn.IFNA(VLOOKUP($E:$E,'4'!$A:$F,3,0),"")</f>
        <v/>
      </c>
      <c r="R2761" s="297" t="str">
        <f>_xlfn.IFNA(VLOOKUP($E:$E,'5'!$A:$F,3,0),"")</f>
        <v/>
      </c>
      <c r="S2761" s="297" t="str">
        <f>_xlfn.IFNA(VLOOKUP($E:$E,'6'!$A:$F,3,0),"")</f>
        <v/>
      </c>
      <c r="T2761" s="313">
        <v>1</v>
      </c>
      <c r="U2761" s="313">
        <v>6</v>
      </c>
      <c r="V2761" s="313">
        <v>72</v>
      </c>
      <c r="W2761" s="314">
        <v>0.45500000000000002</v>
      </c>
      <c r="X2761" s="315">
        <v>3.333333E-4</v>
      </c>
      <c r="Y2761" s="749">
        <v>430</v>
      </c>
      <c r="Z2761" s="282"/>
      <c r="AA2761" s="316" t="s">
        <v>10388</v>
      </c>
      <c r="AB2761" s="282" t="s">
        <v>9163</v>
      </c>
      <c r="AC2761" s="317" t="s">
        <v>2081</v>
      </c>
      <c r="AD2761" s="318" t="s">
        <v>485</v>
      </c>
      <c r="AE2761" s="319">
        <v>0</v>
      </c>
      <c r="AF2761" s="319" t="s">
        <v>11308</v>
      </c>
      <c r="AG2761" s="320">
        <v>5.94</v>
      </c>
      <c r="AH2761" s="321">
        <f t="shared" si="465"/>
        <v>0</v>
      </c>
      <c r="AI2761" s="287">
        <f>_xlfn.IFNA(VLOOKUP(AD:AD,грп!B:C,2,0),0)</f>
        <v>0</v>
      </c>
      <c r="AJ2761" s="607">
        <v>0</v>
      </c>
      <c r="AK2761" s="672" t="str">
        <f t="shared" si="462"/>
        <v xml:space="preserve"> </v>
      </c>
      <c r="AL2761" s="174"/>
    </row>
    <row r="2762" spans="1:38" s="4" customFormat="1" ht="12" customHeight="1" outlineLevel="1" x14ac:dyDescent="0.35">
      <c r="A2762" s="307" t="s">
        <v>339</v>
      </c>
      <c r="B2762" s="308" t="s">
        <v>8138</v>
      </c>
      <c r="C2762" s="290" t="s">
        <v>555</v>
      </c>
      <c r="D2762" s="310" t="s">
        <v>851</v>
      </c>
      <c r="E2762" s="322" t="s">
        <v>854</v>
      </c>
      <c r="F2762" s="293"/>
      <c r="G2762" s="293"/>
      <c r="H2762" s="294"/>
      <c r="I2762" s="294" t="str">
        <f>IFERROR(_xlfn.IFNA(VLOOKUP($D:$D,history!$I:$Y,3,0),VLOOKUP(E:E,history!$H:$Y,4,0)),"--")</f>
        <v>--</v>
      </c>
      <c r="J2762" s="282" t="s">
        <v>5946</v>
      </c>
      <c r="K2762" s="282" t="str">
        <f t="shared" si="458"/>
        <v/>
      </c>
      <c r="L2762" s="312">
        <f t="shared" si="463"/>
        <v>451.72</v>
      </c>
      <c r="M2762" s="312">
        <f t="shared" si="464"/>
        <v>684.43</v>
      </c>
      <c r="N2762" s="297" t="str">
        <f>_xlfn.IFNA(VLOOKUP($E:$E,'1'!$A:$E,3,0),"")</f>
        <v/>
      </c>
      <c r="O2762" s="297" t="str">
        <f>_xlfn.IFNA(VLOOKUP($E:$E,'2'!$A:$E,3,0),"")</f>
        <v/>
      </c>
      <c r="P2762" s="297" t="str">
        <f>_xlfn.IFNA(VLOOKUP($E:$E,'3'!$A:$D,3,0),"")</f>
        <v/>
      </c>
      <c r="Q2762" s="297" t="str">
        <f>_xlfn.IFNA(VLOOKUP($E:$E,'4'!$A:$F,3,0),"")</f>
        <v/>
      </c>
      <c r="R2762" s="297" t="str">
        <f>_xlfn.IFNA(VLOOKUP($E:$E,'5'!$A:$F,3,0),"")</f>
        <v/>
      </c>
      <c r="S2762" s="297" t="str">
        <f>_xlfn.IFNA(VLOOKUP($E:$E,'6'!$A:$F,3,0),"")</f>
        <v/>
      </c>
      <c r="T2762" s="313">
        <v>1</v>
      </c>
      <c r="U2762" s="313">
        <v>6</v>
      </c>
      <c r="V2762" s="313">
        <v>48</v>
      </c>
      <c r="W2762" s="314">
        <v>0.746</v>
      </c>
      <c r="X2762" s="315">
        <v>4.1666670000000002E-4</v>
      </c>
      <c r="Y2762" s="749">
        <v>620</v>
      </c>
      <c r="Z2762" s="282"/>
      <c r="AA2762" s="316" t="s">
        <v>10391</v>
      </c>
      <c r="AB2762" s="282" t="s">
        <v>9163</v>
      </c>
      <c r="AC2762" s="317" t="s">
        <v>2081</v>
      </c>
      <c r="AD2762" s="318" t="s">
        <v>485</v>
      </c>
      <c r="AE2762" s="319">
        <v>0</v>
      </c>
      <c r="AF2762" s="319" t="s">
        <v>11308</v>
      </c>
      <c r="AG2762" s="320">
        <v>8.58</v>
      </c>
      <c r="AH2762" s="321">
        <f t="shared" si="465"/>
        <v>0</v>
      </c>
      <c r="AI2762" s="287">
        <f>_xlfn.IFNA(VLOOKUP(AD:AD,грп!B:C,2,0),0)</f>
        <v>0</v>
      </c>
      <c r="AJ2762" s="607">
        <v>0</v>
      </c>
      <c r="AK2762" s="672" t="str">
        <f t="shared" si="462"/>
        <v xml:space="preserve"> </v>
      </c>
      <c r="AL2762" s="174"/>
    </row>
    <row r="2763" spans="1:38" s="4" customFormat="1" ht="12" customHeight="1" outlineLevel="1" x14ac:dyDescent="0.35">
      <c r="A2763" s="307" t="s">
        <v>339</v>
      </c>
      <c r="B2763" s="308" t="s">
        <v>8139</v>
      </c>
      <c r="C2763" s="325"/>
      <c r="D2763" s="310" t="s">
        <v>5435</v>
      </c>
      <c r="E2763" s="292" t="s">
        <v>3432</v>
      </c>
      <c r="F2763" s="293"/>
      <c r="G2763" s="293"/>
      <c r="H2763" s="294">
        <v>32</v>
      </c>
      <c r="I2763" s="294" t="str">
        <f>IFERROR(_xlfn.IFNA(VLOOKUP($D:$D,history!$I:$Y,3,0),VLOOKUP(E:E,history!$H:$Y,4,0)),"--")</f>
        <v>--</v>
      </c>
      <c r="J2763" s="282" t="s">
        <v>5946</v>
      </c>
      <c r="K2763" s="282" t="str">
        <f t="shared" si="458"/>
        <v/>
      </c>
      <c r="L2763" s="312">
        <f t="shared" si="463"/>
        <v>647.57000000000005</v>
      </c>
      <c r="M2763" s="312">
        <f t="shared" si="464"/>
        <v>981.17</v>
      </c>
      <c r="N2763" s="297" t="str">
        <f>_xlfn.IFNA(VLOOKUP($E:$E,'1'!$A:$E,3,0),"")</f>
        <v/>
      </c>
      <c r="O2763" s="297" t="str">
        <f>_xlfn.IFNA(VLOOKUP($E:$E,'2'!$A:$E,3,0),"")</f>
        <v/>
      </c>
      <c r="P2763" s="297" t="str">
        <f>_xlfn.IFNA(VLOOKUP($E:$E,'3'!$A:$D,3,0),"")</f>
        <v/>
      </c>
      <c r="Q2763" s="297" t="str">
        <f>_xlfn.IFNA(VLOOKUP($E:$E,'4'!$A:$F,3,0),"")</f>
        <v/>
      </c>
      <c r="R2763" s="297" t="str">
        <f>_xlfn.IFNA(VLOOKUP($E:$E,'5'!$A:$F,3,0),"")</f>
        <v/>
      </c>
      <c r="S2763" s="297" t="str">
        <f>_xlfn.IFNA(VLOOKUP($E:$E,'6'!$A:$F,3,0),"")</f>
        <v/>
      </c>
      <c r="T2763" s="313">
        <v>1</v>
      </c>
      <c r="U2763" s="313">
        <v>6</v>
      </c>
      <c r="V2763" s="313">
        <v>60</v>
      </c>
      <c r="W2763" s="314">
        <v>0.21199999999999999</v>
      </c>
      <c r="X2763" s="315">
        <v>3.5042740000000003E-4</v>
      </c>
      <c r="Y2763" s="749">
        <v>880</v>
      </c>
      <c r="Z2763" s="282"/>
      <c r="AA2763" s="316" t="s">
        <v>10390</v>
      </c>
      <c r="AB2763" s="282" t="s">
        <v>9163</v>
      </c>
      <c r="AC2763" s="317" t="s">
        <v>2081</v>
      </c>
      <c r="AD2763" s="318" t="s">
        <v>485</v>
      </c>
      <c r="AE2763" s="319">
        <v>0</v>
      </c>
      <c r="AF2763" s="319" t="s">
        <v>11822</v>
      </c>
      <c r="AG2763" s="320">
        <v>12.3</v>
      </c>
      <c r="AH2763" s="321">
        <f t="shared" si="465"/>
        <v>0</v>
      </c>
      <c r="AI2763" s="287">
        <f>_xlfn.IFNA(VLOOKUP(AD:AD,грп!B:C,2,0),0)</f>
        <v>0</v>
      </c>
      <c r="AJ2763" s="607">
        <v>81</v>
      </c>
      <c r="AK2763" s="672">
        <f t="shared" si="462"/>
        <v>0</v>
      </c>
      <c r="AL2763" s="174"/>
    </row>
    <row r="2764" spans="1:38" s="4" customFormat="1" ht="12" customHeight="1" outlineLevel="1" x14ac:dyDescent="0.35">
      <c r="A2764" s="307" t="s">
        <v>339</v>
      </c>
      <c r="B2764" s="308" t="s">
        <v>8140</v>
      </c>
      <c r="C2764" s="325"/>
      <c r="D2764" s="310" t="s">
        <v>5436</v>
      </c>
      <c r="E2764" s="292" t="s">
        <v>3433</v>
      </c>
      <c r="F2764" s="293"/>
      <c r="G2764" s="293"/>
      <c r="H2764" s="294">
        <v>29</v>
      </c>
      <c r="I2764" s="294" t="str">
        <f>IFERROR(_xlfn.IFNA(VLOOKUP($D:$D,history!$I:$Y,3,0),VLOOKUP(E:E,history!$H:$Y,4,0)),"--")</f>
        <v>V</v>
      </c>
      <c r="J2764" s="282" t="s">
        <v>9870</v>
      </c>
      <c r="K2764" s="282" t="str">
        <f t="shared" si="458"/>
        <v/>
      </c>
      <c r="L2764" s="312">
        <f t="shared" si="463"/>
        <v>768.66</v>
      </c>
      <c r="M2764" s="312">
        <f t="shared" si="464"/>
        <v>1164.6400000000001</v>
      </c>
      <c r="N2764" s="297" t="str">
        <f>_xlfn.IFNA(VLOOKUP($E:$E,'1'!$A:$E,3,0),"")</f>
        <v/>
      </c>
      <c r="O2764" s="297" t="str">
        <f>_xlfn.IFNA(VLOOKUP($E:$E,'2'!$A:$E,3,0),"")</f>
        <v/>
      </c>
      <c r="P2764" s="297" t="str">
        <f>_xlfn.IFNA(VLOOKUP($E:$E,'3'!$A:$D,3,0),"")</f>
        <v/>
      </c>
      <c r="Q2764" s="297" t="str">
        <f>_xlfn.IFNA(VLOOKUP($E:$E,'4'!$A:$F,3,0),"")</f>
        <v/>
      </c>
      <c r="R2764" s="297" t="str">
        <f>_xlfn.IFNA(VLOOKUP($E:$E,'5'!$A:$F,3,0),"")</f>
        <v/>
      </c>
      <c r="S2764" s="297" t="str">
        <f>_xlfn.IFNA(VLOOKUP($E:$E,'6'!$A:$F,3,0),"")</f>
        <v/>
      </c>
      <c r="T2764" s="313">
        <v>1</v>
      </c>
      <c r="U2764" s="313">
        <v>6</v>
      </c>
      <c r="V2764" s="313">
        <v>48</v>
      </c>
      <c r="W2764" s="314">
        <v>0.32500000000000001</v>
      </c>
      <c r="X2764" s="315">
        <v>4.9135219999999998E-4</v>
      </c>
      <c r="Y2764" s="749">
        <v>1050</v>
      </c>
      <c r="Z2764" s="282"/>
      <c r="AA2764" s="316" t="s">
        <v>10390</v>
      </c>
      <c r="AB2764" s="282" t="s">
        <v>9163</v>
      </c>
      <c r="AC2764" s="317" t="s">
        <v>2081</v>
      </c>
      <c r="AD2764" s="318" t="s">
        <v>485</v>
      </c>
      <c r="AE2764" s="319">
        <v>0</v>
      </c>
      <c r="AF2764" s="319" t="s">
        <v>11823</v>
      </c>
      <c r="AG2764" s="320">
        <v>14.6</v>
      </c>
      <c r="AH2764" s="321">
        <f t="shared" si="465"/>
        <v>0</v>
      </c>
      <c r="AI2764" s="287">
        <f>_xlfn.IFNA(VLOOKUP(AD:AD,грп!B:C,2,0),0)</f>
        <v>0</v>
      </c>
      <c r="AJ2764" s="607">
        <v>46</v>
      </c>
      <c r="AK2764" s="672">
        <f t="shared" si="462"/>
        <v>0</v>
      </c>
      <c r="AL2764" s="174"/>
    </row>
    <row r="2765" spans="1:38" s="4" customFormat="1" ht="12" customHeight="1" outlineLevel="1" x14ac:dyDescent="0.35">
      <c r="A2765" s="307" t="s">
        <v>10402</v>
      </c>
      <c r="B2765" s="308" t="s">
        <v>8141</v>
      </c>
      <c r="C2765" s="309" t="s">
        <v>21</v>
      </c>
      <c r="D2765" s="310" t="s">
        <v>11417</v>
      </c>
      <c r="E2765" s="322" t="s">
        <v>4917</v>
      </c>
      <c r="F2765" s="293"/>
      <c r="G2765" s="293"/>
      <c r="H2765" s="294">
        <v>29</v>
      </c>
      <c r="I2765" s="294" t="str">
        <f>IFERROR(_xlfn.IFNA(VLOOKUP($D:$D,history!$I:$Y,3,0),VLOOKUP(E:E,history!$H:$Y,4,0)),"--")</f>
        <v>--</v>
      </c>
      <c r="J2765" s="282" t="s">
        <v>9870</v>
      </c>
      <c r="K2765" s="282" t="str">
        <f t="shared" ref="K2765:K2828" si="466" xml:space="preserve">
IF(OR($E2765="",$A$3&lt;&gt;"МОСКВА"),"",
IF(AND($AJ2765&gt;=1,$AJ2765&lt;20),"*",
IF(AND($AJ2765&gt;=20,$AJ2765&lt;100),"**",
IF(($AJ2765&gt;=100),"***","--"))))</f>
        <v/>
      </c>
      <c r="L2765" s="312">
        <f t="shared" si="463"/>
        <v>197.43</v>
      </c>
      <c r="M2765" s="312">
        <f t="shared" si="464"/>
        <v>299.14</v>
      </c>
      <c r="N2765" s="297" t="str">
        <f>_xlfn.IFNA(VLOOKUP($E:$E,'1'!$A:$E,3,0),"")</f>
        <v/>
      </c>
      <c r="O2765" s="297" t="str">
        <f>_xlfn.IFNA(VLOOKUP($E:$E,'2'!$A:$E,3,0),"")</f>
        <v/>
      </c>
      <c r="P2765" s="297" t="str">
        <f>_xlfn.IFNA(VLOOKUP($E:$E,'3'!$A:$D,3,0),"")</f>
        <v/>
      </c>
      <c r="Q2765" s="297" t="str">
        <f>_xlfn.IFNA(VLOOKUP($E:$E,'4'!$A:$F,3,0),"")</f>
        <v/>
      </c>
      <c r="R2765" s="297" t="str">
        <f>_xlfn.IFNA(VLOOKUP($E:$E,'5'!$A:$F,3,0),"")</f>
        <v/>
      </c>
      <c r="S2765" s="297" t="str">
        <f>_xlfn.IFNA(VLOOKUP($E:$E,'6'!$A:$F,3,0),"")</f>
        <v/>
      </c>
      <c r="T2765" s="313">
        <v>1</v>
      </c>
      <c r="U2765" s="313">
        <v>6</v>
      </c>
      <c r="V2765" s="313">
        <v>60</v>
      </c>
      <c r="W2765" s="314">
        <v>0.159</v>
      </c>
      <c r="X2765" s="315">
        <v>2.6190479999999998E-4</v>
      </c>
      <c r="Y2765" s="749">
        <v>280</v>
      </c>
      <c r="Z2765" s="282"/>
      <c r="AA2765" s="316" t="s">
        <v>10396</v>
      </c>
      <c r="AB2765" s="282" t="s">
        <v>9164</v>
      </c>
      <c r="AC2765" s="317" t="s">
        <v>2081</v>
      </c>
      <c r="AD2765" s="318" t="s">
        <v>485</v>
      </c>
      <c r="AE2765" s="319">
        <v>0</v>
      </c>
      <c r="AF2765" s="319" t="s">
        <v>11361</v>
      </c>
      <c r="AG2765" s="320">
        <v>3.75</v>
      </c>
      <c r="AH2765" s="321">
        <f t="shared" si="465"/>
        <v>0</v>
      </c>
      <c r="AI2765" s="287">
        <f>_xlfn.IFNA(VLOOKUP(AD:AD,грп!B:C,2,0),0)</f>
        <v>0</v>
      </c>
      <c r="AJ2765" s="607">
        <v>49</v>
      </c>
      <c r="AK2765" s="672" t="str">
        <f t="shared" si="462"/>
        <v>new</v>
      </c>
      <c r="AL2765" s="174"/>
    </row>
    <row r="2766" spans="1:38" s="4" customFormat="1" ht="12" customHeight="1" outlineLevel="1" x14ac:dyDescent="0.35">
      <c r="A2766" s="307" t="s">
        <v>10402</v>
      </c>
      <c r="B2766" s="308" t="s">
        <v>8142</v>
      </c>
      <c r="C2766" s="309" t="s">
        <v>21</v>
      </c>
      <c r="D2766" s="310" t="s">
        <v>11418</v>
      </c>
      <c r="E2766" s="322" t="s">
        <v>4918</v>
      </c>
      <c r="F2766" s="293"/>
      <c r="G2766" s="293"/>
      <c r="H2766" s="294">
        <v>10</v>
      </c>
      <c r="I2766" s="294" t="str">
        <f>IFERROR(_xlfn.IFNA(VLOOKUP($D:$D,history!$I:$Y,3,0),VLOOKUP(E:E,history!$H:$Y,4,0)),"--")</f>
        <v>--</v>
      </c>
      <c r="J2766" s="282" t="s">
        <v>9870</v>
      </c>
      <c r="K2766" s="282" t="str">
        <f t="shared" si="466"/>
        <v/>
      </c>
      <c r="L2766" s="312">
        <f t="shared" si="463"/>
        <v>275.35000000000002</v>
      </c>
      <c r="M2766" s="312">
        <f t="shared" si="464"/>
        <v>417.2</v>
      </c>
      <c r="N2766" s="297" t="str">
        <f>_xlfn.IFNA(VLOOKUP($E:$E,'1'!$A:$E,3,0),"")</f>
        <v/>
      </c>
      <c r="O2766" s="297" t="str">
        <f>_xlfn.IFNA(VLOOKUP($E:$E,'2'!$A:$E,3,0),"")</f>
        <v/>
      </c>
      <c r="P2766" s="297" t="str">
        <f>_xlfn.IFNA(VLOOKUP($E:$E,'3'!$A:$D,3,0),"")</f>
        <v/>
      </c>
      <c r="Q2766" s="297" t="str">
        <f>_xlfn.IFNA(VLOOKUP($E:$E,'4'!$A:$F,3,0),"")</f>
        <v/>
      </c>
      <c r="R2766" s="297" t="str">
        <f>_xlfn.IFNA(VLOOKUP($E:$E,'5'!$A:$F,3,0),"")</f>
        <v/>
      </c>
      <c r="S2766" s="297" t="str">
        <f>_xlfn.IFNA(VLOOKUP($E:$E,'6'!$A:$F,3,0),"")</f>
        <v/>
      </c>
      <c r="T2766" s="313">
        <v>1</v>
      </c>
      <c r="U2766" s="313">
        <v>6</v>
      </c>
      <c r="V2766" s="313">
        <v>48</v>
      </c>
      <c r="W2766" s="314">
        <v>0.30099999999999999</v>
      </c>
      <c r="X2766" s="315">
        <v>4.6874999999999998E-4</v>
      </c>
      <c r="Y2766" s="749">
        <v>390</v>
      </c>
      <c r="Z2766" s="282"/>
      <c r="AA2766" s="316" t="s">
        <v>10396</v>
      </c>
      <c r="AB2766" s="282" t="s">
        <v>9164</v>
      </c>
      <c r="AC2766" s="317" t="s">
        <v>2081</v>
      </c>
      <c r="AD2766" s="318" t="s">
        <v>485</v>
      </c>
      <c r="AE2766" s="319">
        <v>0</v>
      </c>
      <c r="AF2766" s="319" t="s">
        <v>11361</v>
      </c>
      <c r="AG2766" s="320">
        <v>5.23</v>
      </c>
      <c r="AH2766" s="321">
        <f t="shared" si="465"/>
        <v>0</v>
      </c>
      <c r="AI2766" s="287">
        <f>_xlfn.IFNA(VLOOKUP(AD:AD,грп!B:C,2,0),0)</f>
        <v>0</v>
      </c>
      <c r="AJ2766" s="607">
        <v>49</v>
      </c>
      <c r="AK2766" s="672" t="str">
        <f t="shared" si="462"/>
        <v>new</v>
      </c>
      <c r="AL2766" s="174"/>
    </row>
    <row r="2767" spans="1:38" s="4" customFormat="1" ht="12" customHeight="1" outlineLevel="1" x14ac:dyDescent="0.35">
      <c r="A2767" s="307" t="s">
        <v>10402</v>
      </c>
      <c r="B2767" s="308" t="s">
        <v>8143</v>
      </c>
      <c r="C2767" s="309" t="s">
        <v>21</v>
      </c>
      <c r="D2767" s="310" t="s">
        <v>11419</v>
      </c>
      <c r="E2767" s="322" t="s">
        <v>4919</v>
      </c>
      <c r="F2767" s="293"/>
      <c r="G2767" s="293"/>
      <c r="H2767" s="294">
        <v>7</v>
      </c>
      <c r="I2767" s="294" t="str">
        <f>IFERROR(_xlfn.IFNA(VLOOKUP($D:$D,history!$I:$Y,3,0),VLOOKUP(E:E,history!$H:$Y,4,0)),"--")</f>
        <v>--</v>
      </c>
      <c r="J2767" s="282" t="s">
        <v>9870</v>
      </c>
      <c r="K2767" s="282" t="str">
        <f t="shared" si="466"/>
        <v/>
      </c>
      <c r="L2767" s="312">
        <f t="shared" si="463"/>
        <v>381.7</v>
      </c>
      <c r="M2767" s="312">
        <f t="shared" si="464"/>
        <v>578.33000000000004</v>
      </c>
      <c r="N2767" s="297" t="str">
        <f>_xlfn.IFNA(VLOOKUP($E:$E,'1'!$A:$E,3,0),"")</f>
        <v/>
      </c>
      <c r="O2767" s="297" t="str">
        <f>_xlfn.IFNA(VLOOKUP($E:$E,'2'!$A:$E,3,0),"")</f>
        <v/>
      </c>
      <c r="P2767" s="297" t="str">
        <f>_xlfn.IFNA(VLOOKUP($E:$E,'3'!$A:$D,3,0),"")</f>
        <v/>
      </c>
      <c r="Q2767" s="297" t="str">
        <f>_xlfn.IFNA(VLOOKUP($E:$E,'4'!$A:$F,3,0),"")</f>
        <v/>
      </c>
      <c r="R2767" s="297" t="str">
        <f>_xlfn.IFNA(VLOOKUP($E:$E,'5'!$A:$F,3,0),"")</f>
        <v/>
      </c>
      <c r="S2767" s="297" t="str">
        <f>_xlfn.IFNA(VLOOKUP($E:$E,'6'!$A:$F,3,0),"")</f>
        <v/>
      </c>
      <c r="T2767" s="313">
        <v>1</v>
      </c>
      <c r="U2767" s="313">
        <v>6</v>
      </c>
      <c r="V2767" s="313">
        <v>36</v>
      </c>
      <c r="W2767" s="314">
        <v>0.49</v>
      </c>
      <c r="X2767" s="315">
        <v>3.8194439999999997E-4</v>
      </c>
      <c r="Y2767" s="749">
        <v>550</v>
      </c>
      <c r="Z2767" s="282"/>
      <c r="AA2767" s="316" t="s">
        <v>10396</v>
      </c>
      <c r="AB2767" s="282" t="s">
        <v>9164</v>
      </c>
      <c r="AC2767" s="317" t="s">
        <v>2081</v>
      </c>
      <c r="AD2767" s="318" t="s">
        <v>485</v>
      </c>
      <c r="AE2767" s="319">
        <v>0</v>
      </c>
      <c r="AF2767" s="319" t="s">
        <v>11361</v>
      </c>
      <c r="AG2767" s="320">
        <v>7.25</v>
      </c>
      <c r="AH2767" s="321">
        <f t="shared" si="465"/>
        <v>0</v>
      </c>
      <c r="AI2767" s="287">
        <f>_xlfn.IFNA(VLOOKUP(AD:AD,грп!B:C,2,0),0)</f>
        <v>0</v>
      </c>
      <c r="AJ2767" s="607">
        <v>46</v>
      </c>
      <c r="AK2767" s="672" t="str">
        <f t="shared" si="462"/>
        <v>new</v>
      </c>
      <c r="AL2767" s="174"/>
    </row>
    <row r="2768" spans="1:38" s="4" customFormat="1" ht="12" customHeight="1" outlineLevel="1" x14ac:dyDescent="0.35">
      <c r="A2768" s="307" t="s">
        <v>10402</v>
      </c>
      <c r="B2768" s="308" t="s">
        <v>8144</v>
      </c>
      <c r="C2768" s="309" t="s">
        <v>21</v>
      </c>
      <c r="D2768" s="310" t="s">
        <v>11420</v>
      </c>
      <c r="E2768" s="322" t="s">
        <v>4920</v>
      </c>
      <c r="F2768" s="293"/>
      <c r="G2768" s="293"/>
      <c r="H2768" s="294">
        <v>9</v>
      </c>
      <c r="I2768" s="294" t="str">
        <f>IFERROR(_xlfn.IFNA(VLOOKUP($D:$D,history!$I:$Y,3,0),VLOOKUP(E:E,history!$H:$Y,4,0)),"--")</f>
        <v>--</v>
      </c>
      <c r="J2768" s="282" t="s">
        <v>9870</v>
      </c>
      <c r="K2768" s="282" t="str">
        <f t="shared" si="466"/>
        <v/>
      </c>
      <c r="L2768" s="312">
        <f t="shared" si="463"/>
        <v>499.11</v>
      </c>
      <c r="M2768" s="312">
        <f t="shared" si="464"/>
        <v>756.22</v>
      </c>
      <c r="N2768" s="297" t="str">
        <f>_xlfn.IFNA(VLOOKUP($E:$E,'1'!$A:$E,3,0),"")</f>
        <v/>
      </c>
      <c r="O2768" s="297" t="str">
        <f>_xlfn.IFNA(VLOOKUP($E:$E,'2'!$A:$E,3,0),"")</f>
        <v/>
      </c>
      <c r="P2768" s="297" t="str">
        <f>_xlfn.IFNA(VLOOKUP($E:$E,'3'!$A:$D,3,0),"")</f>
        <v/>
      </c>
      <c r="Q2768" s="297" t="str">
        <f>_xlfn.IFNA(VLOOKUP($E:$E,'4'!$A:$F,3,0),"")</f>
        <v/>
      </c>
      <c r="R2768" s="297" t="str">
        <f>_xlfn.IFNA(VLOOKUP($E:$E,'5'!$A:$F,3,0),"")</f>
        <v/>
      </c>
      <c r="S2768" s="297" t="str">
        <f>_xlfn.IFNA(VLOOKUP($E:$E,'6'!$A:$F,3,0),"")</f>
        <v/>
      </c>
      <c r="T2768" s="313">
        <v>1</v>
      </c>
      <c r="U2768" s="313">
        <v>6</v>
      </c>
      <c r="V2768" s="313">
        <v>24</v>
      </c>
      <c r="W2768" s="314">
        <v>0.77300000000000002</v>
      </c>
      <c r="X2768" s="315">
        <v>9.3749999999999997E-4</v>
      </c>
      <c r="Y2768" s="749">
        <v>720</v>
      </c>
      <c r="Z2768" s="282"/>
      <c r="AA2768" s="316" t="s">
        <v>10396</v>
      </c>
      <c r="AB2768" s="282" t="s">
        <v>9164</v>
      </c>
      <c r="AC2768" s="317" t="s">
        <v>2081</v>
      </c>
      <c r="AD2768" s="318" t="s">
        <v>485</v>
      </c>
      <c r="AE2768" s="319">
        <v>0</v>
      </c>
      <c r="AF2768" s="319" t="s">
        <v>11361</v>
      </c>
      <c r="AG2768" s="320">
        <v>9.48</v>
      </c>
      <c r="AH2768" s="321">
        <f t="shared" si="465"/>
        <v>0</v>
      </c>
      <c r="AI2768" s="287">
        <f>_xlfn.IFNA(VLOOKUP(AD:AD,грп!B:C,2,0),0)</f>
        <v>0</v>
      </c>
      <c r="AJ2768" s="607">
        <v>51</v>
      </c>
      <c r="AK2768" s="672" t="str">
        <f t="shared" si="462"/>
        <v>new</v>
      </c>
      <c r="AL2768" s="174"/>
    </row>
    <row r="2769" spans="1:38" s="4" customFormat="1" ht="11.45" customHeight="1" outlineLevel="1" x14ac:dyDescent="0.35">
      <c r="A2769" s="307" t="s">
        <v>10402</v>
      </c>
      <c r="B2769" s="308" t="s">
        <v>8145</v>
      </c>
      <c r="C2769" s="309"/>
      <c r="D2769" s="310" t="s">
        <v>11421</v>
      </c>
      <c r="E2769" s="322" t="s">
        <v>5381</v>
      </c>
      <c r="F2769" s="293"/>
      <c r="G2769" s="293"/>
      <c r="H2769" s="294">
        <v>20</v>
      </c>
      <c r="I2769" s="294" t="str">
        <f>IFERROR(_xlfn.IFNA(VLOOKUP($D:$D,history!$I:$Y,3,0),VLOOKUP(E:E,history!$H:$Y,4,0)),"--")</f>
        <v>--</v>
      </c>
      <c r="J2769" s="282" t="s">
        <v>9870</v>
      </c>
      <c r="K2769" s="282" t="str">
        <f t="shared" si="466"/>
        <v/>
      </c>
      <c r="L2769" s="312">
        <f t="shared" si="463"/>
        <v>506.48</v>
      </c>
      <c r="M2769" s="312">
        <f t="shared" si="464"/>
        <v>767.39</v>
      </c>
      <c r="N2769" s="297" t="str">
        <f>_xlfn.IFNA(VLOOKUP($E:$E,'1'!$A:$E,3,0),"")</f>
        <v/>
      </c>
      <c r="O2769" s="297" t="str">
        <f>_xlfn.IFNA(VLOOKUP($E:$E,'2'!$A:$E,3,0),"")</f>
        <v/>
      </c>
      <c r="P2769" s="297" t="str">
        <f>_xlfn.IFNA(VLOOKUP($E:$E,'3'!$A:$D,3,0),"")</f>
        <v/>
      </c>
      <c r="Q2769" s="297" t="str">
        <f>_xlfn.IFNA(VLOOKUP($E:$E,'4'!$A:$F,3,0),"")</f>
        <v/>
      </c>
      <c r="R2769" s="297" t="str">
        <f>_xlfn.IFNA(VLOOKUP($E:$E,'5'!$A:$F,3,0),"")</f>
        <v/>
      </c>
      <c r="S2769" s="297" t="str">
        <f>_xlfn.IFNA(VLOOKUP($E:$E,'6'!$A:$F,3,0),"")</f>
        <v/>
      </c>
      <c r="T2769" s="313">
        <v>1</v>
      </c>
      <c r="U2769" s="313">
        <v>10</v>
      </c>
      <c r="V2769" s="313">
        <v>40</v>
      </c>
      <c r="W2769" s="314">
        <v>0.315</v>
      </c>
      <c r="X2769" s="315">
        <v>7.8571429999999996E-4</v>
      </c>
      <c r="Y2769" s="749">
        <v>730</v>
      </c>
      <c r="Z2769" s="282"/>
      <c r="AA2769" s="316" t="s">
        <v>393</v>
      </c>
      <c r="AB2769" s="282" t="s">
        <v>9163</v>
      </c>
      <c r="AC2769" s="317" t="s">
        <v>2081</v>
      </c>
      <c r="AD2769" s="318" t="s">
        <v>485</v>
      </c>
      <c r="AE2769" s="319">
        <v>0</v>
      </c>
      <c r="AF2769" s="319" t="s">
        <v>11308</v>
      </c>
      <c r="AG2769" s="320">
        <v>9.6199999999999992</v>
      </c>
      <c r="AH2769" s="321">
        <f t="shared" si="465"/>
        <v>0</v>
      </c>
      <c r="AI2769" s="287">
        <f>_xlfn.IFNA(VLOOKUP(AD:AD,грп!B:C,2,0),0)</f>
        <v>0</v>
      </c>
      <c r="AJ2769" s="607">
        <v>39</v>
      </c>
      <c r="AK2769" s="672">
        <f t="shared" si="462"/>
        <v>0</v>
      </c>
      <c r="AL2769" s="174"/>
    </row>
    <row r="2770" spans="1:38" s="4" customFormat="1" ht="12" customHeight="1" x14ac:dyDescent="0.35">
      <c r="A2770" s="288"/>
      <c r="B2770" s="289"/>
      <c r="C2770" s="290" t="s">
        <v>555</v>
      </c>
      <c r="D2770" s="291" t="s">
        <v>1734</v>
      </c>
      <c r="E2770" s="292"/>
      <c r="F2770" s="293"/>
      <c r="G2770" s="293"/>
      <c r="H2770" s="294"/>
      <c r="I2770" s="294"/>
      <c r="J2770" s="282" t="s">
        <v>393</v>
      </c>
      <c r="K2770" s="282" t="str">
        <f t="shared" si="466"/>
        <v/>
      </c>
      <c r="L2770" s="295"/>
      <c r="M2770" s="296"/>
      <c r="N2770" s="297"/>
      <c r="O2770" s="297"/>
      <c r="P2770" s="297"/>
      <c r="Q2770" s="297" t="str">
        <f>_xlfn.IFNA(VLOOKUP($E:$E,'4'!$A:$F,3,0),"")</f>
        <v/>
      </c>
      <c r="R2770" s="297" t="str">
        <f>_xlfn.IFNA(VLOOKUP($E:$E,'5'!$A:$F,3,0),"")</f>
        <v/>
      </c>
      <c r="S2770" s="297"/>
      <c r="T2770" s="298"/>
      <c r="U2770" s="299"/>
      <c r="V2770" s="299"/>
      <c r="W2770" s="300"/>
      <c r="X2770" s="301"/>
      <c r="Y2770" s="749"/>
      <c r="Z2770" s="282"/>
      <c r="AA2770" s="280"/>
      <c r="AB2770" s="280"/>
      <c r="AC2770" s="302"/>
      <c r="AD2770" s="303" t="s">
        <v>1734</v>
      </c>
      <c r="AE2770" s="280"/>
      <c r="AF2770" s="329"/>
      <c r="AG2770" s="339"/>
      <c r="AH2770" s="306"/>
      <c r="AI2770" s="287">
        <f>_xlfn.IFNA(VLOOKUP(AD:AD,грп!B:C,2,0),0)</f>
        <v>0</v>
      </c>
      <c r="AJ2770" s="607">
        <v>0</v>
      </c>
      <c r="AK2770" s="672" t="str">
        <f t="shared" si="462"/>
        <v xml:space="preserve"> </v>
      </c>
      <c r="AL2770" s="174"/>
    </row>
    <row r="2771" spans="1:38" s="4" customFormat="1" ht="12" customHeight="1" outlineLevel="1" x14ac:dyDescent="0.35">
      <c r="A2771" s="307" t="s">
        <v>1897</v>
      </c>
      <c r="B2771" s="308" t="s">
        <v>8146</v>
      </c>
      <c r="C2771" s="309" t="s">
        <v>21</v>
      </c>
      <c r="D2771" s="310" t="s">
        <v>11422</v>
      </c>
      <c r="E2771" s="292" t="s">
        <v>4725</v>
      </c>
      <c r="F2771" s="293"/>
      <c r="G2771" s="293"/>
      <c r="H2771" s="294">
        <v>4</v>
      </c>
      <c r="I2771" s="294" t="str">
        <f>IFERROR(_xlfn.IFNA(VLOOKUP($D:$D,history!$I:$Y,3,0),VLOOKUP(E:E,history!$H:$Y,4,0)),"--")</f>
        <v>--</v>
      </c>
      <c r="J2771" s="282" t="s">
        <v>9870</v>
      </c>
      <c r="K2771" s="282" t="str">
        <f t="shared" si="466"/>
        <v/>
      </c>
      <c r="L2771" s="312">
        <f t="shared" ref="L2771:L2788" si="467">IF($A$3="ИМ",ROUND($Y2771*(1-($L$6-$F$4))*(1-$F$3)*(1+$AG$2),2),ROUND($M2771*(1-($L$6-$F$4))*(1-$F$3)*(1+$AG$2),2))</f>
        <v>811.83</v>
      </c>
      <c r="M2771" s="312">
        <f t="shared" ref="M2771:M2788" si="468">ROUND(IF($A$3="РЕГИОНЫ",AG2771*$AG$3*$AG$1,IF(AI2771=0,AG2771*$AG$3*$AG$1,AG2771*$AG$3*(1-5%)*$AG$1)),2)</f>
        <v>1230.05</v>
      </c>
      <c r="N2771" s="297" t="str">
        <f>_xlfn.IFNA(VLOOKUP($E:$E,'1'!$A:$E,3,0),"")</f>
        <v/>
      </c>
      <c r="O2771" s="297" t="str">
        <f>_xlfn.IFNA(VLOOKUP($E:$E,'2'!$A:$E,3,0),"")</f>
        <v/>
      </c>
      <c r="P2771" s="297" t="str">
        <f>_xlfn.IFNA(VLOOKUP($E:$E,'3'!$A:$D,3,0),"")</f>
        <v/>
      </c>
      <c r="Q2771" s="297" t="str">
        <f>_xlfn.IFNA(VLOOKUP($E:$E,'4'!$A:$F,3,0),"")</f>
        <v/>
      </c>
      <c r="R2771" s="297" t="str">
        <f>_xlfn.IFNA(VLOOKUP($E:$E,'5'!$A:$F,3,0),"")</f>
        <v/>
      </c>
      <c r="S2771" s="297" t="str">
        <f>_xlfn.IFNA(VLOOKUP($E:$E,'6'!$A:$F,3,0),"")</f>
        <v/>
      </c>
      <c r="T2771" s="313">
        <v>1</v>
      </c>
      <c r="U2771" s="313">
        <v>1</v>
      </c>
      <c r="V2771" s="313">
        <v>36</v>
      </c>
      <c r="W2771" s="314">
        <v>0.80700000000000005</v>
      </c>
      <c r="X2771" s="315">
        <v>6.2091499999999999E-4</v>
      </c>
      <c r="Y2771" s="749">
        <v>1110</v>
      </c>
      <c r="Z2771" s="282"/>
      <c r="AA2771" s="316" t="s">
        <v>10390</v>
      </c>
      <c r="AB2771" s="282" t="s">
        <v>9163</v>
      </c>
      <c r="AC2771" s="317" t="s">
        <v>2081</v>
      </c>
      <c r="AD2771" s="318" t="s">
        <v>1734</v>
      </c>
      <c r="AE2771" s="319">
        <v>0</v>
      </c>
      <c r="AF2771" s="319" t="s">
        <v>11361</v>
      </c>
      <c r="AG2771" s="320">
        <v>15.42</v>
      </c>
      <c r="AH2771" s="321">
        <f t="shared" ref="AH2771:AH2788" si="469">IF($A$3="РЕГИОНЫ",ROUND($AG2771*(1-($L$6-$F$4))*(1-$F$3)*(1+$AG$2)*$AG$1,2),0)</f>
        <v>0</v>
      </c>
      <c r="AI2771" s="287">
        <f>_xlfn.IFNA(VLOOKUP(AD:AD,грп!B:C,2,0),0)</f>
        <v>0</v>
      </c>
      <c r="AJ2771" s="607">
        <v>11</v>
      </c>
      <c r="AK2771" s="672" t="str">
        <f t="shared" si="462"/>
        <v>new</v>
      </c>
      <c r="AL2771" s="174"/>
    </row>
    <row r="2772" spans="1:38" s="4" customFormat="1" ht="12" customHeight="1" outlineLevel="1" x14ac:dyDescent="0.35">
      <c r="A2772" s="307" t="s">
        <v>1897</v>
      </c>
      <c r="B2772" s="308" t="s">
        <v>8147</v>
      </c>
      <c r="C2772" s="309" t="s">
        <v>21</v>
      </c>
      <c r="D2772" s="310" t="s">
        <v>9878</v>
      </c>
      <c r="E2772" s="292" t="s">
        <v>4726</v>
      </c>
      <c r="F2772" s="293"/>
      <c r="G2772" s="293"/>
      <c r="H2772" s="294">
        <v>9</v>
      </c>
      <c r="I2772" s="294" t="str">
        <f>IFERROR(_xlfn.IFNA(VLOOKUP($D:$D,history!$I:$Y,3,0),VLOOKUP(E:E,history!$H:$Y,4,0)),"--")</f>
        <v>V</v>
      </c>
      <c r="J2772" s="282" t="s">
        <v>9870</v>
      </c>
      <c r="K2772" s="282" t="str">
        <f t="shared" si="466"/>
        <v/>
      </c>
      <c r="L2772" s="312">
        <f t="shared" si="467"/>
        <v>1382.01</v>
      </c>
      <c r="M2772" s="312">
        <f t="shared" si="468"/>
        <v>2093.96</v>
      </c>
      <c r="N2772" s="297" t="str">
        <f>_xlfn.IFNA(VLOOKUP($E:$E,'1'!$A:$E,3,0),"")</f>
        <v/>
      </c>
      <c r="O2772" s="297" t="str">
        <f>_xlfn.IFNA(VLOOKUP($E:$E,'2'!$A:$E,3,0),"")</f>
        <v/>
      </c>
      <c r="P2772" s="297" t="str">
        <f>_xlfn.IFNA(VLOOKUP($E:$E,'3'!$A:$D,3,0),"")</f>
        <v/>
      </c>
      <c r="Q2772" s="297" t="str">
        <f>_xlfn.IFNA(VLOOKUP($E:$E,'4'!$A:$F,3,0),"")</f>
        <v/>
      </c>
      <c r="R2772" s="297" t="str">
        <f>_xlfn.IFNA(VLOOKUP($E:$E,'5'!$A:$F,3,0),"")</f>
        <v/>
      </c>
      <c r="S2772" s="297" t="str">
        <f>_xlfn.IFNA(VLOOKUP($E:$E,'6'!$A:$F,3,0),"")</f>
        <v/>
      </c>
      <c r="T2772" s="313">
        <v>1</v>
      </c>
      <c r="U2772" s="313">
        <v>1</v>
      </c>
      <c r="V2772" s="313">
        <v>12</v>
      </c>
      <c r="W2772" s="314">
        <v>1.494</v>
      </c>
      <c r="X2772" s="315">
        <v>1.8551587E-3</v>
      </c>
      <c r="Y2772" s="749">
        <v>1880</v>
      </c>
      <c r="Z2772" s="282"/>
      <c r="AA2772" s="316" t="s">
        <v>10390</v>
      </c>
      <c r="AB2772" s="282" t="s">
        <v>9163</v>
      </c>
      <c r="AC2772" s="317" t="s">
        <v>2081</v>
      </c>
      <c r="AD2772" s="318" t="s">
        <v>1734</v>
      </c>
      <c r="AE2772" s="319">
        <v>0</v>
      </c>
      <c r="AF2772" s="319" t="s">
        <v>11361</v>
      </c>
      <c r="AG2772" s="320">
        <v>26.25</v>
      </c>
      <c r="AH2772" s="321">
        <f t="shared" si="469"/>
        <v>0</v>
      </c>
      <c r="AI2772" s="287">
        <f>_xlfn.IFNA(VLOOKUP(AD:AD,грп!B:C,2,0),0)</f>
        <v>0</v>
      </c>
      <c r="AJ2772" s="607">
        <v>10</v>
      </c>
      <c r="AK2772" s="672" t="str">
        <f t="shared" si="462"/>
        <v>new</v>
      </c>
      <c r="AL2772" s="174"/>
    </row>
    <row r="2773" spans="1:38" s="4" customFormat="1" ht="12" customHeight="1" outlineLevel="1" x14ac:dyDescent="0.35">
      <c r="A2773" s="307" t="s">
        <v>1897</v>
      </c>
      <c r="B2773" s="308" t="s">
        <v>8148</v>
      </c>
      <c r="C2773" s="309" t="s">
        <v>21</v>
      </c>
      <c r="D2773" s="310" t="s">
        <v>11423</v>
      </c>
      <c r="E2773" s="292" t="s">
        <v>4727</v>
      </c>
      <c r="F2773" s="293"/>
      <c r="G2773" s="293"/>
      <c r="H2773" s="294">
        <v>2</v>
      </c>
      <c r="I2773" s="294" t="str">
        <f>IFERROR(_xlfn.IFNA(VLOOKUP($D:$D,history!$I:$Y,3,0),VLOOKUP(E:E,history!$H:$Y,4,0)),"--")</f>
        <v>--</v>
      </c>
      <c r="J2773" s="282" t="s">
        <v>9870</v>
      </c>
      <c r="K2773" s="282" t="str">
        <f t="shared" si="466"/>
        <v/>
      </c>
      <c r="L2773" s="312">
        <f t="shared" si="467"/>
        <v>2419.1799999999998</v>
      </c>
      <c r="M2773" s="312">
        <f t="shared" si="468"/>
        <v>3665.43</v>
      </c>
      <c r="N2773" s="297" t="str">
        <f>_xlfn.IFNA(VLOOKUP($E:$E,'1'!$A:$E,3,0),"")</f>
        <v/>
      </c>
      <c r="O2773" s="297" t="str">
        <f>_xlfn.IFNA(VLOOKUP($E:$E,'2'!$A:$E,3,0),"")</f>
        <v/>
      </c>
      <c r="P2773" s="297" t="str">
        <f>_xlfn.IFNA(VLOOKUP($E:$E,'3'!$A:$D,3,0),"")</f>
        <v/>
      </c>
      <c r="Q2773" s="297" t="str">
        <f>_xlfn.IFNA(VLOOKUP($E:$E,'4'!$A:$F,3,0),"")</f>
        <v/>
      </c>
      <c r="R2773" s="297" t="str">
        <f>_xlfn.IFNA(VLOOKUP($E:$E,'5'!$A:$F,3,0),"")</f>
        <v/>
      </c>
      <c r="S2773" s="297" t="str">
        <f>_xlfn.IFNA(VLOOKUP($E:$E,'6'!$A:$F,3,0),"")</f>
        <v/>
      </c>
      <c r="T2773" s="313">
        <v>1</v>
      </c>
      <c r="U2773" s="313">
        <v>1</v>
      </c>
      <c r="V2773" s="313">
        <v>12</v>
      </c>
      <c r="W2773" s="314">
        <v>2.5760000000000001</v>
      </c>
      <c r="X2773" s="315">
        <v>1.1507937E-3</v>
      </c>
      <c r="Y2773" s="749">
        <v>3290</v>
      </c>
      <c r="Z2773" s="282"/>
      <c r="AA2773" s="316" t="s">
        <v>10390</v>
      </c>
      <c r="AB2773" s="282" t="s">
        <v>9163</v>
      </c>
      <c r="AC2773" s="317" t="s">
        <v>2081</v>
      </c>
      <c r="AD2773" s="318" t="s">
        <v>1734</v>
      </c>
      <c r="AE2773" s="319">
        <v>0</v>
      </c>
      <c r="AF2773" s="319" t="s">
        <v>11361</v>
      </c>
      <c r="AG2773" s="320">
        <v>45.95</v>
      </c>
      <c r="AH2773" s="321">
        <f t="shared" si="469"/>
        <v>0</v>
      </c>
      <c r="AI2773" s="287">
        <f>_xlfn.IFNA(VLOOKUP(AD:AD,грп!B:C,2,0),0)</f>
        <v>0</v>
      </c>
      <c r="AJ2773" s="607">
        <v>12</v>
      </c>
      <c r="AK2773" s="672" t="str">
        <f t="shared" si="462"/>
        <v>new</v>
      </c>
      <c r="AL2773" s="174"/>
    </row>
    <row r="2774" spans="1:38" s="4" customFormat="1" ht="12" customHeight="1" outlineLevel="1" x14ac:dyDescent="0.35">
      <c r="A2774" s="307" t="s">
        <v>1897</v>
      </c>
      <c r="B2774" s="308" t="s">
        <v>8149</v>
      </c>
      <c r="C2774" s="309" t="s">
        <v>21</v>
      </c>
      <c r="D2774" s="310" t="s">
        <v>11424</v>
      </c>
      <c r="E2774" s="322" t="s">
        <v>5005</v>
      </c>
      <c r="F2774" s="293"/>
      <c r="G2774" s="293"/>
      <c r="H2774" s="294">
        <v>6</v>
      </c>
      <c r="I2774" s="294" t="str">
        <f>IFERROR(_xlfn.IFNA(VLOOKUP($D:$D,history!$I:$Y,3,0),VLOOKUP(E:E,history!$H:$Y,4,0)),"--")</f>
        <v>--</v>
      </c>
      <c r="J2774" s="282" t="s">
        <v>9870</v>
      </c>
      <c r="K2774" s="282" t="str">
        <f t="shared" si="466"/>
        <v/>
      </c>
      <c r="L2774" s="312">
        <f t="shared" si="467"/>
        <v>1379.38</v>
      </c>
      <c r="M2774" s="312">
        <f t="shared" si="468"/>
        <v>2089.9699999999998</v>
      </c>
      <c r="N2774" s="297" t="str">
        <f>_xlfn.IFNA(VLOOKUP($E:$E,'1'!$A:$E,3,0),"")</f>
        <v/>
      </c>
      <c r="O2774" s="297" t="str">
        <f>_xlfn.IFNA(VLOOKUP($E:$E,'2'!$A:$E,3,0),"")</f>
        <v/>
      </c>
      <c r="P2774" s="297" t="str">
        <f>_xlfn.IFNA(VLOOKUP($E:$E,'3'!$A:$D,3,0),"")</f>
        <v/>
      </c>
      <c r="Q2774" s="297" t="str">
        <f>_xlfn.IFNA(VLOOKUP($E:$E,'4'!$A:$F,3,0),"")</f>
        <v/>
      </c>
      <c r="R2774" s="297" t="str">
        <f>_xlfn.IFNA(VLOOKUP($E:$E,'5'!$A:$F,3,0),"")</f>
        <v/>
      </c>
      <c r="S2774" s="297" t="str">
        <f>_xlfn.IFNA(VLOOKUP($E:$E,'6'!$A:$F,3,0),"")</f>
        <v/>
      </c>
      <c r="T2774" s="313">
        <v>1</v>
      </c>
      <c r="U2774" s="313">
        <v>1</v>
      </c>
      <c r="V2774" s="313">
        <v>12</v>
      </c>
      <c r="W2774" s="314">
        <v>1.506</v>
      </c>
      <c r="X2774" s="315">
        <v>1.1764706E-3</v>
      </c>
      <c r="Y2774" s="749">
        <v>1880</v>
      </c>
      <c r="Z2774" s="282"/>
      <c r="AA2774" s="316" t="s">
        <v>393</v>
      </c>
      <c r="AB2774" s="282" t="s">
        <v>9163</v>
      </c>
      <c r="AC2774" s="317" t="s">
        <v>2081</v>
      </c>
      <c r="AD2774" s="318" t="s">
        <v>1734</v>
      </c>
      <c r="AE2774" s="319">
        <v>0</v>
      </c>
      <c r="AF2774" s="319" t="s">
        <v>11361</v>
      </c>
      <c r="AG2774" s="320">
        <v>26.2</v>
      </c>
      <c r="AH2774" s="321">
        <f t="shared" si="469"/>
        <v>0</v>
      </c>
      <c r="AI2774" s="287">
        <f>_xlfn.IFNA(VLOOKUP(AD:AD,грп!B:C,2,0),0)</f>
        <v>0</v>
      </c>
      <c r="AJ2774" s="607">
        <v>12</v>
      </c>
      <c r="AK2774" s="672" t="str">
        <f t="shared" si="462"/>
        <v>new</v>
      </c>
      <c r="AL2774" s="174"/>
    </row>
    <row r="2775" spans="1:38" s="4" customFormat="1" ht="12" customHeight="1" outlineLevel="1" x14ac:dyDescent="0.35">
      <c r="A2775" s="307" t="s">
        <v>1897</v>
      </c>
      <c r="B2775" s="308" t="s">
        <v>8150</v>
      </c>
      <c r="C2775" s="309" t="s">
        <v>21</v>
      </c>
      <c r="D2775" s="310" t="s">
        <v>11425</v>
      </c>
      <c r="E2775" s="322" t="s">
        <v>5035</v>
      </c>
      <c r="F2775" s="293"/>
      <c r="G2775" s="293"/>
      <c r="H2775" s="294"/>
      <c r="I2775" s="294" t="str">
        <f>IFERROR(_xlfn.IFNA(VLOOKUP($D:$D,history!$I:$Y,3,0),VLOOKUP(E:E,history!$H:$Y,4,0)),"--")</f>
        <v>--</v>
      </c>
      <c r="J2775" s="282" t="s">
        <v>5946</v>
      </c>
      <c r="K2775" s="282" t="str">
        <f t="shared" si="466"/>
        <v/>
      </c>
      <c r="L2775" s="312">
        <f t="shared" si="467"/>
        <v>786.04</v>
      </c>
      <c r="M2775" s="312">
        <f t="shared" si="468"/>
        <v>1190.97</v>
      </c>
      <c r="N2775" s="297" t="str">
        <f>_xlfn.IFNA(VLOOKUP($E:$E,'1'!$A:$E,3,0),"")</f>
        <v/>
      </c>
      <c r="O2775" s="297" t="str">
        <f>_xlfn.IFNA(VLOOKUP($E:$E,'2'!$A:$E,3,0),"")</f>
        <v/>
      </c>
      <c r="P2775" s="297" t="str">
        <f>_xlfn.IFNA(VLOOKUP($E:$E,'3'!$A:$D,3,0),"")</f>
        <v/>
      </c>
      <c r="Q2775" s="297" t="str">
        <f>_xlfn.IFNA(VLOOKUP($E:$E,'4'!$A:$F,3,0),"")</f>
        <v/>
      </c>
      <c r="R2775" s="297" t="str">
        <f>_xlfn.IFNA(VLOOKUP($E:$E,'5'!$A:$F,3,0),"")</f>
        <v/>
      </c>
      <c r="S2775" s="297" t="str">
        <f>_xlfn.IFNA(VLOOKUP($E:$E,'6'!$A:$F,3,0),"")</f>
        <v/>
      </c>
      <c r="T2775" s="313">
        <v>1</v>
      </c>
      <c r="U2775" s="313">
        <v>1</v>
      </c>
      <c r="V2775" s="313">
        <v>36</v>
      </c>
      <c r="W2775" s="314">
        <v>0.80800000000000005</v>
      </c>
      <c r="X2775" s="315">
        <v>6.1507939999999996E-4</v>
      </c>
      <c r="Y2775" s="749">
        <v>1070</v>
      </c>
      <c r="Z2775" s="282"/>
      <c r="AA2775" s="316" t="s">
        <v>10388</v>
      </c>
      <c r="AB2775" s="282" t="s">
        <v>10389</v>
      </c>
      <c r="AC2775" s="317" t="s">
        <v>2081</v>
      </c>
      <c r="AD2775" s="318" t="s">
        <v>1734</v>
      </c>
      <c r="AE2775" s="319">
        <v>0</v>
      </c>
      <c r="AF2775" s="319" t="s">
        <v>11361</v>
      </c>
      <c r="AG2775" s="320">
        <v>14.93</v>
      </c>
      <c r="AH2775" s="321">
        <f t="shared" si="469"/>
        <v>0</v>
      </c>
      <c r="AI2775" s="287">
        <f>_xlfn.IFNA(VLOOKUP(AD:AD,грп!B:C,2,0),0)</f>
        <v>0</v>
      </c>
      <c r="AJ2775" s="607">
        <v>0</v>
      </c>
      <c r="AK2775" s="672" t="str">
        <f t="shared" si="462"/>
        <v>new</v>
      </c>
      <c r="AL2775" s="174"/>
    </row>
    <row r="2776" spans="1:38" s="4" customFormat="1" ht="12" customHeight="1" outlineLevel="1" x14ac:dyDescent="0.35">
      <c r="A2776" s="307" t="s">
        <v>10402</v>
      </c>
      <c r="B2776" s="308" t="s">
        <v>8151</v>
      </c>
      <c r="C2776" s="323"/>
      <c r="D2776" s="310" t="s">
        <v>3071</v>
      </c>
      <c r="E2776" s="322" t="s">
        <v>1308</v>
      </c>
      <c r="F2776" s="293"/>
      <c r="G2776" s="293"/>
      <c r="H2776" s="294">
        <v>16</v>
      </c>
      <c r="I2776" s="294" t="str">
        <f>IFERROR(_xlfn.IFNA(VLOOKUP($D:$D,history!$I:$Y,3,0),VLOOKUP(E:E,history!$H:$Y,4,0)),"--")</f>
        <v>V</v>
      </c>
      <c r="J2776" s="282" t="s">
        <v>9870</v>
      </c>
      <c r="K2776" s="282" t="str">
        <f t="shared" si="466"/>
        <v/>
      </c>
      <c r="L2776" s="312">
        <f t="shared" si="467"/>
        <v>510.69</v>
      </c>
      <c r="M2776" s="312">
        <f t="shared" si="468"/>
        <v>773.77</v>
      </c>
      <c r="N2776" s="297" t="str">
        <f>_xlfn.IFNA(VLOOKUP($E:$E,'1'!$A:$E,3,0),"")</f>
        <v/>
      </c>
      <c r="O2776" s="297" t="str">
        <f>_xlfn.IFNA(VLOOKUP($E:$E,'2'!$A:$E,3,0),"")</f>
        <v/>
      </c>
      <c r="P2776" s="297" t="str">
        <f>_xlfn.IFNA(VLOOKUP($E:$E,'3'!$A:$D,3,0),"")</f>
        <v/>
      </c>
      <c r="Q2776" s="297" t="str">
        <f>_xlfn.IFNA(VLOOKUP($E:$E,'4'!$A:$F,3,0),"")</f>
        <v/>
      </c>
      <c r="R2776" s="297" t="str">
        <f>_xlfn.IFNA(VLOOKUP($E:$E,'5'!$A:$F,3,0),"")</f>
        <v/>
      </c>
      <c r="S2776" s="297" t="str">
        <f>_xlfn.IFNA(VLOOKUP($E:$E,'6'!$A:$F,3,0),"")</f>
        <v/>
      </c>
      <c r="T2776" s="313">
        <v>1</v>
      </c>
      <c r="U2776" s="313">
        <v>1</v>
      </c>
      <c r="V2776" s="313">
        <v>36</v>
      </c>
      <c r="W2776" s="314">
        <v>0.66400000000000003</v>
      </c>
      <c r="X2776" s="315">
        <v>6.7956349999999995E-4</v>
      </c>
      <c r="Y2776" s="749">
        <v>740</v>
      </c>
      <c r="Z2776" s="282"/>
      <c r="AA2776" s="316" t="s">
        <v>10388</v>
      </c>
      <c r="AB2776" s="282" t="s">
        <v>9163</v>
      </c>
      <c r="AC2776" s="317" t="s">
        <v>2081</v>
      </c>
      <c r="AD2776" s="318" t="s">
        <v>1734</v>
      </c>
      <c r="AE2776" s="319">
        <v>0</v>
      </c>
      <c r="AF2776" s="319" t="s">
        <v>11817</v>
      </c>
      <c r="AG2776" s="320">
        <v>9.6999999999999993</v>
      </c>
      <c r="AH2776" s="321">
        <f t="shared" si="469"/>
        <v>0</v>
      </c>
      <c r="AI2776" s="287">
        <f>_xlfn.IFNA(VLOOKUP(AD:AD,грп!B:C,2,0),0)</f>
        <v>0</v>
      </c>
      <c r="AJ2776" s="607">
        <v>61</v>
      </c>
      <c r="AK2776" s="672">
        <f t="shared" si="462"/>
        <v>0</v>
      </c>
      <c r="AL2776" s="174"/>
    </row>
    <row r="2777" spans="1:38" s="4" customFormat="1" ht="12" customHeight="1" outlineLevel="1" x14ac:dyDescent="0.35">
      <c r="A2777" s="307" t="s">
        <v>10402</v>
      </c>
      <c r="B2777" s="308" t="s">
        <v>8152</v>
      </c>
      <c r="C2777" s="290" t="s">
        <v>555</v>
      </c>
      <c r="D2777" s="310" t="s">
        <v>2957</v>
      </c>
      <c r="E2777" s="322" t="s">
        <v>1311</v>
      </c>
      <c r="F2777" s="293"/>
      <c r="G2777" s="293"/>
      <c r="H2777" s="294">
        <v>25</v>
      </c>
      <c r="I2777" s="294" t="str">
        <f>IFERROR(_xlfn.IFNA(VLOOKUP($D:$D,history!$I:$Y,3,0),VLOOKUP(E:E,history!$H:$Y,4,0)),"--")</f>
        <v>--</v>
      </c>
      <c r="J2777" s="282" t="s">
        <v>9870</v>
      </c>
      <c r="K2777" s="282" t="str">
        <f t="shared" si="466"/>
        <v/>
      </c>
      <c r="L2777" s="312">
        <f t="shared" si="467"/>
        <v>710.23</v>
      </c>
      <c r="M2777" s="312">
        <f t="shared" si="468"/>
        <v>1076.0999999999999</v>
      </c>
      <c r="N2777" s="297" t="str">
        <f>_xlfn.IFNA(VLOOKUP($E:$E,'1'!$A:$E,3,0),"")</f>
        <v/>
      </c>
      <c r="O2777" s="297" t="str">
        <f>_xlfn.IFNA(VLOOKUP($E:$E,'2'!$A:$E,3,0),"")</f>
        <v/>
      </c>
      <c r="P2777" s="297" t="str">
        <f>_xlfn.IFNA(VLOOKUP($E:$E,'3'!$A:$D,3,0),"")</f>
        <v/>
      </c>
      <c r="Q2777" s="297" t="str">
        <f>_xlfn.IFNA(VLOOKUP($E:$E,'4'!$A:$F,3,0),"")</f>
        <v/>
      </c>
      <c r="R2777" s="297" t="str">
        <f>_xlfn.IFNA(VLOOKUP($E:$E,'5'!$A:$F,3,0),"")</f>
        <v/>
      </c>
      <c r="S2777" s="297" t="str">
        <f>_xlfn.IFNA(VLOOKUP($E:$E,'6'!$A:$F,3,0),"")</f>
        <v/>
      </c>
      <c r="T2777" s="313">
        <v>1</v>
      </c>
      <c r="U2777" s="313">
        <v>1</v>
      </c>
      <c r="V2777" s="313">
        <v>24</v>
      </c>
      <c r="W2777" s="314">
        <v>1.079</v>
      </c>
      <c r="X2777" s="315">
        <v>1.0168651000000001E-3</v>
      </c>
      <c r="Y2777" s="749">
        <v>1020</v>
      </c>
      <c r="Z2777" s="282"/>
      <c r="AA2777" s="316" t="s">
        <v>10390</v>
      </c>
      <c r="AB2777" s="282" t="s">
        <v>9163</v>
      </c>
      <c r="AC2777" s="317" t="s">
        <v>2081</v>
      </c>
      <c r="AD2777" s="318" t="s">
        <v>1734</v>
      </c>
      <c r="AE2777" s="319">
        <v>0</v>
      </c>
      <c r="AF2777" s="319" t="s">
        <v>11817</v>
      </c>
      <c r="AG2777" s="320">
        <v>13.49</v>
      </c>
      <c r="AH2777" s="321">
        <f t="shared" si="469"/>
        <v>0</v>
      </c>
      <c r="AI2777" s="287">
        <f>_xlfn.IFNA(VLOOKUP(AD:AD,грп!B:C,2,0),0)</f>
        <v>0</v>
      </c>
      <c r="AJ2777" s="607">
        <v>9</v>
      </c>
      <c r="AK2777" s="672" t="str">
        <f t="shared" si="462"/>
        <v xml:space="preserve"> </v>
      </c>
      <c r="AL2777" s="174"/>
    </row>
    <row r="2778" spans="1:38" s="4" customFormat="1" ht="12" customHeight="1" outlineLevel="1" x14ac:dyDescent="0.35">
      <c r="A2778" s="307" t="s">
        <v>10402</v>
      </c>
      <c r="B2778" s="308" t="s">
        <v>8153</v>
      </c>
      <c r="C2778" s="290" t="s">
        <v>555</v>
      </c>
      <c r="D2778" s="310" t="s">
        <v>3072</v>
      </c>
      <c r="E2778" s="322" t="s">
        <v>1309</v>
      </c>
      <c r="F2778" s="293"/>
      <c r="G2778" s="293"/>
      <c r="H2778" s="294">
        <v>16</v>
      </c>
      <c r="I2778" s="294" t="str">
        <f>IFERROR(_xlfn.IFNA(VLOOKUP($D:$D,history!$I:$Y,3,0),VLOOKUP(E:E,history!$H:$Y,4,0)),"--")</f>
        <v>--</v>
      </c>
      <c r="J2778" s="282" t="s">
        <v>9870</v>
      </c>
      <c r="K2778" s="282" t="str">
        <f t="shared" si="466"/>
        <v/>
      </c>
      <c r="L2778" s="312">
        <f t="shared" si="467"/>
        <v>1115.6199999999999</v>
      </c>
      <c r="M2778" s="312">
        <f t="shared" si="468"/>
        <v>1690.33</v>
      </c>
      <c r="N2778" s="297" t="str">
        <f>_xlfn.IFNA(VLOOKUP($E:$E,'1'!$A:$E,3,0),"")</f>
        <v/>
      </c>
      <c r="O2778" s="297" t="str">
        <f>_xlfn.IFNA(VLOOKUP($E:$E,'2'!$A:$E,3,0),"")</f>
        <v/>
      </c>
      <c r="P2778" s="297" t="str">
        <f>_xlfn.IFNA(VLOOKUP($E:$E,'3'!$A:$D,3,0),"")</f>
        <v/>
      </c>
      <c r="Q2778" s="297" t="str">
        <f>_xlfn.IFNA(VLOOKUP($E:$E,'4'!$A:$F,3,0),"")</f>
        <v/>
      </c>
      <c r="R2778" s="297" t="str">
        <f>_xlfn.IFNA(VLOOKUP($E:$E,'5'!$A:$F,3,0),"")</f>
        <v/>
      </c>
      <c r="S2778" s="297" t="str">
        <f>_xlfn.IFNA(VLOOKUP($E:$E,'6'!$A:$F,3,0),"")</f>
        <v/>
      </c>
      <c r="T2778" s="313">
        <v>1</v>
      </c>
      <c r="U2778" s="313">
        <v>1</v>
      </c>
      <c r="V2778" s="313">
        <v>12</v>
      </c>
      <c r="W2778" s="314">
        <v>1.7250000000000001</v>
      </c>
      <c r="X2778" s="315">
        <v>1.9266667000000001E-3</v>
      </c>
      <c r="Y2778" s="749">
        <v>1610</v>
      </c>
      <c r="Z2778" s="282"/>
      <c r="AA2778" s="316" t="s">
        <v>10388</v>
      </c>
      <c r="AB2778" s="282" t="s">
        <v>9163</v>
      </c>
      <c r="AC2778" s="317" t="s">
        <v>2081</v>
      </c>
      <c r="AD2778" s="318" t="s">
        <v>1734</v>
      </c>
      <c r="AE2778" s="319">
        <v>0</v>
      </c>
      <c r="AF2778" s="319" t="s">
        <v>11817</v>
      </c>
      <c r="AG2778" s="320">
        <v>21.19</v>
      </c>
      <c r="AH2778" s="321">
        <f t="shared" si="469"/>
        <v>0</v>
      </c>
      <c r="AI2778" s="287">
        <f>_xlfn.IFNA(VLOOKUP(AD:AD,грп!B:C,2,0),0)</f>
        <v>0</v>
      </c>
      <c r="AJ2778" s="607">
        <v>33</v>
      </c>
      <c r="AK2778" s="672" t="str">
        <f t="shared" si="462"/>
        <v xml:space="preserve"> </v>
      </c>
      <c r="AL2778" s="174"/>
    </row>
    <row r="2779" spans="1:38" s="4" customFormat="1" ht="12" customHeight="1" outlineLevel="1" x14ac:dyDescent="0.35">
      <c r="A2779" s="307" t="s">
        <v>10402</v>
      </c>
      <c r="B2779" s="308" t="s">
        <v>8154</v>
      </c>
      <c r="C2779" s="328"/>
      <c r="D2779" s="310" t="s">
        <v>2958</v>
      </c>
      <c r="E2779" s="322" t="s">
        <v>1748</v>
      </c>
      <c r="F2779" s="293"/>
      <c r="G2779" s="293"/>
      <c r="H2779" s="294">
        <v>16</v>
      </c>
      <c r="I2779" s="294" t="str">
        <f>IFERROR(_xlfn.IFNA(VLOOKUP($D:$D,history!$I:$Y,3,0),VLOOKUP(E:E,history!$H:$Y,4,0)),"--")</f>
        <v>--</v>
      </c>
      <c r="J2779" s="282" t="s">
        <v>9868</v>
      </c>
      <c r="K2779" s="282" t="str">
        <f t="shared" si="466"/>
        <v/>
      </c>
      <c r="L2779" s="312">
        <f t="shared" si="467"/>
        <v>1601.56</v>
      </c>
      <c r="M2779" s="312">
        <f t="shared" si="468"/>
        <v>2426.6</v>
      </c>
      <c r="N2779" s="297" t="str">
        <f>_xlfn.IFNA(VLOOKUP($E:$E,'1'!$A:$E,3,0),"")</f>
        <v/>
      </c>
      <c r="O2779" s="297" t="str">
        <f>_xlfn.IFNA(VLOOKUP($E:$E,'2'!$A:$E,3,0),"")</f>
        <v/>
      </c>
      <c r="P2779" s="297" t="str">
        <f>_xlfn.IFNA(VLOOKUP($E:$E,'3'!$A:$D,3,0),"")</f>
        <v/>
      </c>
      <c r="Q2779" s="297" t="str">
        <f>_xlfn.IFNA(VLOOKUP($E:$E,'4'!$A:$F,3,0),"")</f>
        <v/>
      </c>
      <c r="R2779" s="297" t="str">
        <f>_xlfn.IFNA(VLOOKUP($E:$E,'5'!$A:$F,3,0),"")</f>
        <v/>
      </c>
      <c r="S2779" s="297" t="str">
        <f>_xlfn.IFNA(VLOOKUP($E:$E,'6'!$A:$F,3,0),"")</f>
        <v/>
      </c>
      <c r="T2779" s="313">
        <v>1</v>
      </c>
      <c r="U2779" s="313">
        <v>1</v>
      </c>
      <c r="V2779" s="313">
        <v>8</v>
      </c>
      <c r="W2779" s="314">
        <v>2.6480000000000001</v>
      </c>
      <c r="X2779" s="315">
        <v>2.1778800000000001E-3</v>
      </c>
      <c r="Y2779" s="749">
        <v>2310</v>
      </c>
      <c r="Z2779" s="282"/>
      <c r="AA2779" s="316" t="s">
        <v>10390</v>
      </c>
      <c r="AB2779" s="282" t="s">
        <v>9163</v>
      </c>
      <c r="AC2779" s="317" t="s">
        <v>2081</v>
      </c>
      <c r="AD2779" s="318" t="s">
        <v>1734</v>
      </c>
      <c r="AE2779" s="319">
        <v>0</v>
      </c>
      <c r="AF2779" s="319" t="s">
        <v>11308</v>
      </c>
      <c r="AG2779" s="320">
        <v>30.42</v>
      </c>
      <c r="AH2779" s="321">
        <f t="shared" si="469"/>
        <v>0</v>
      </c>
      <c r="AI2779" s="287">
        <f>_xlfn.IFNA(VLOOKUP(AD:AD,грп!B:C,2,0),0)</f>
        <v>0</v>
      </c>
      <c r="AJ2779" s="607">
        <v>13</v>
      </c>
      <c r="AK2779" s="672">
        <f t="shared" si="462"/>
        <v>0</v>
      </c>
      <c r="AL2779" s="174"/>
    </row>
    <row r="2780" spans="1:38" s="4" customFormat="1" ht="12" customHeight="1" outlineLevel="1" x14ac:dyDescent="0.35">
      <c r="A2780" s="307" t="s">
        <v>10402</v>
      </c>
      <c r="B2780" s="308" t="s">
        <v>8155</v>
      </c>
      <c r="C2780" s="323"/>
      <c r="D2780" s="310" t="s">
        <v>3073</v>
      </c>
      <c r="E2780" s="322" t="s">
        <v>1310</v>
      </c>
      <c r="F2780" s="293"/>
      <c r="G2780" s="293"/>
      <c r="H2780" s="294">
        <v>6</v>
      </c>
      <c r="I2780" s="294" t="str">
        <f>IFERROR(_xlfn.IFNA(VLOOKUP($D:$D,history!$I:$Y,3,0),VLOOKUP(E:E,history!$H:$Y,4,0)),"--")</f>
        <v>--</v>
      </c>
      <c r="J2780" s="282" t="s">
        <v>9870</v>
      </c>
      <c r="K2780" s="282" t="str">
        <f t="shared" si="466"/>
        <v/>
      </c>
      <c r="L2780" s="312">
        <f t="shared" si="467"/>
        <v>500.68</v>
      </c>
      <c r="M2780" s="312">
        <f t="shared" si="468"/>
        <v>758.61</v>
      </c>
      <c r="N2780" s="297" t="str">
        <f>_xlfn.IFNA(VLOOKUP($E:$E,'1'!$A:$E,3,0),"")</f>
        <v/>
      </c>
      <c r="O2780" s="297" t="str">
        <f>_xlfn.IFNA(VLOOKUP($E:$E,'2'!$A:$E,3,0),"")</f>
        <v/>
      </c>
      <c r="P2780" s="297" t="str">
        <f>_xlfn.IFNA(VLOOKUP($E:$E,'3'!$A:$D,3,0),"")</f>
        <v/>
      </c>
      <c r="Q2780" s="297" t="str">
        <f>_xlfn.IFNA(VLOOKUP($E:$E,'4'!$A:$F,3,0),"")</f>
        <v/>
      </c>
      <c r="R2780" s="297" t="str">
        <f>_xlfn.IFNA(VLOOKUP($E:$E,'5'!$A:$F,3,0),"")</f>
        <v/>
      </c>
      <c r="S2780" s="297" t="str">
        <f>_xlfn.IFNA(VLOOKUP($E:$E,'6'!$A:$F,3,0),"")</f>
        <v/>
      </c>
      <c r="T2780" s="313">
        <v>1</v>
      </c>
      <c r="U2780" s="313">
        <v>1</v>
      </c>
      <c r="V2780" s="313">
        <v>36</v>
      </c>
      <c r="W2780" s="314">
        <v>0.68899999999999995</v>
      </c>
      <c r="X2780" s="315">
        <v>7.34127E-4</v>
      </c>
      <c r="Y2780" s="749">
        <v>720</v>
      </c>
      <c r="Z2780" s="282"/>
      <c r="AA2780" s="316" t="s">
        <v>10390</v>
      </c>
      <c r="AB2780" s="282" t="s">
        <v>9163</v>
      </c>
      <c r="AC2780" s="317" t="s">
        <v>2081</v>
      </c>
      <c r="AD2780" s="318" t="s">
        <v>1734</v>
      </c>
      <c r="AE2780" s="319">
        <v>0</v>
      </c>
      <c r="AF2780" s="319" t="s">
        <v>11817</v>
      </c>
      <c r="AG2780" s="320">
        <v>9.51</v>
      </c>
      <c r="AH2780" s="321">
        <f t="shared" si="469"/>
        <v>0</v>
      </c>
      <c r="AI2780" s="287">
        <f>_xlfn.IFNA(VLOOKUP(AD:AD,грп!B:C,2,0),0)</f>
        <v>0</v>
      </c>
      <c r="AJ2780" s="607">
        <v>7</v>
      </c>
      <c r="AK2780" s="672">
        <f t="shared" si="462"/>
        <v>0</v>
      </c>
      <c r="AL2780" s="174"/>
    </row>
    <row r="2781" spans="1:38" s="4" customFormat="1" ht="12" customHeight="1" outlineLevel="1" x14ac:dyDescent="0.35">
      <c r="A2781" s="307" t="s">
        <v>10402</v>
      </c>
      <c r="B2781" s="308" t="s">
        <v>8156</v>
      </c>
      <c r="C2781" s="290" t="s">
        <v>555</v>
      </c>
      <c r="D2781" s="310" t="s">
        <v>2959</v>
      </c>
      <c r="E2781" s="322" t="s">
        <v>1313</v>
      </c>
      <c r="F2781" s="293"/>
      <c r="G2781" s="293"/>
      <c r="H2781" s="294">
        <v>10</v>
      </c>
      <c r="I2781" s="294" t="str">
        <f>IFERROR(_xlfn.IFNA(VLOOKUP($D:$D,history!$I:$Y,3,0),VLOOKUP(E:E,history!$H:$Y,4,0)),"--")</f>
        <v>V</v>
      </c>
      <c r="J2781" s="282" t="s">
        <v>9870</v>
      </c>
      <c r="K2781" s="282" t="str">
        <f t="shared" si="466"/>
        <v/>
      </c>
      <c r="L2781" s="312">
        <f t="shared" si="467"/>
        <v>754.45</v>
      </c>
      <c r="M2781" s="312">
        <f t="shared" si="468"/>
        <v>1143.0999999999999</v>
      </c>
      <c r="N2781" s="297" t="str">
        <f>_xlfn.IFNA(VLOOKUP($E:$E,'1'!$A:$E,3,0),"")</f>
        <v/>
      </c>
      <c r="O2781" s="297" t="str">
        <f>_xlfn.IFNA(VLOOKUP($E:$E,'2'!$A:$E,3,0),"")</f>
        <v/>
      </c>
      <c r="P2781" s="297" t="str">
        <f>_xlfn.IFNA(VLOOKUP($E:$E,'3'!$A:$D,3,0),"")</f>
        <v/>
      </c>
      <c r="Q2781" s="297" t="str">
        <f>_xlfn.IFNA(VLOOKUP($E:$E,'4'!$A:$F,3,0),"")</f>
        <v/>
      </c>
      <c r="R2781" s="297" t="str">
        <f>_xlfn.IFNA(VLOOKUP($E:$E,'5'!$A:$F,3,0),"")</f>
        <v/>
      </c>
      <c r="S2781" s="297" t="str">
        <f>_xlfn.IFNA(VLOOKUP($E:$E,'6'!$A:$F,3,0),"")</f>
        <v/>
      </c>
      <c r="T2781" s="313">
        <v>1</v>
      </c>
      <c r="U2781" s="313">
        <v>1</v>
      </c>
      <c r="V2781" s="313">
        <v>24</v>
      </c>
      <c r="W2781" s="314">
        <v>1.1459999999999999</v>
      </c>
      <c r="X2781" s="315">
        <v>8.3994709999999999E-4</v>
      </c>
      <c r="Y2781" s="749">
        <v>1090</v>
      </c>
      <c r="Z2781" s="282"/>
      <c r="AA2781" s="316" t="s">
        <v>10390</v>
      </c>
      <c r="AB2781" s="282" t="s">
        <v>9163</v>
      </c>
      <c r="AC2781" s="317" t="s">
        <v>2081</v>
      </c>
      <c r="AD2781" s="318" t="s">
        <v>1734</v>
      </c>
      <c r="AE2781" s="319">
        <v>0</v>
      </c>
      <c r="AF2781" s="319" t="s">
        <v>11308</v>
      </c>
      <c r="AG2781" s="320">
        <v>14.33</v>
      </c>
      <c r="AH2781" s="321">
        <f t="shared" si="469"/>
        <v>0</v>
      </c>
      <c r="AI2781" s="287">
        <f>_xlfn.IFNA(VLOOKUP(AD:AD,грп!B:C,2,0),0)</f>
        <v>0</v>
      </c>
      <c r="AJ2781" s="607">
        <v>19</v>
      </c>
      <c r="AK2781" s="672" t="str">
        <f t="shared" si="462"/>
        <v xml:space="preserve"> </v>
      </c>
      <c r="AL2781" s="174"/>
    </row>
    <row r="2782" spans="1:38" s="4" customFormat="1" ht="12" customHeight="1" outlineLevel="1" x14ac:dyDescent="0.35">
      <c r="A2782" s="307" t="s">
        <v>10402</v>
      </c>
      <c r="B2782" s="308" t="s">
        <v>8157</v>
      </c>
      <c r="C2782" s="328"/>
      <c r="D2782" s="310" t="s">
        <v>3074</v>
      </c>
      <c r="E2782" s="322" t="s">
        <v>1686</v>
      </c>
      <c r="F2782" s="293"/>
      <c r="G2782" s="293"/>
      <c r="H2782" s="294">
        <v>14</v>
      </c>
      <c r="I2782" s="294" t="str">
        <f>IFERROR(_xlfn.IFNA(VLOOKUP($D:$D,history!$I:$Y,3,0),VLOOKUP(E:E,history!$H:$Y,4,0)),"--")</f>
        <v>--</v>
      </c>
      <c r="J2782" s="282" t="s">
        <v>9870</v>
      </c>
      <c r="K2782" s="282" t="str">
        <f t="shared" si="466"/>
        <v/>
      </c>
      <c r="L2782" s="312">
        <f t="shared" si="467"/>
        <v>990.31</v>
      </c>
      <c r="M2782" s="312">
        <f t="shared" si="468"/>
        <v>1500.47</v>
      </c>
      <c r="N2782" s="297" t="str">
        <f>_xlfn.IFNA(VLOOKUP($E:$E,'1'!$A:$E,3,0),"")</f>
        <v/>
      </c>
      <c r="O2782" s="297" t="str">
        <f>_xlfn.IFNA(VLOOKUP($E:$E,'2'!$A:$E,3,0),"")</f>
        <v/>
      </c>
      <c r="P2782" s="297" t="str">
        <f>_xlfn.IFNA(VLOOKUP($E:$E,'3'!$A:$D,3,0),"")</f>
        <v/>
      </c>
      <c r="Q2782" s="297" t="str">
        <f>_xlfn.IFNA(VLOOKUP($E:$E,'4'!$A:$F,3,0),"")</f>
        <v/>
      </c>
      <c r="R2782" s="297" t="str">
        <f>_xlfn.IFNA(VLOOKUP($E:$E,'5'!$A:$F,3,0),"")</f>
        <v/>
      </c>
      <c r="S2782" s="297" t="str">
        <f>_xlfn.IFNA(VLOOKUP($E:$E,'6'!$A:$F,3,0),"")</f>
        <v/>
      </c>
      <c r="T2782" s="313">
        <v>1</v>
      </c>
      <c r="U2782" s="313">
        <v>1</v>
      </c>
      <c r="V2782" s="313">
        <v>12</v>
      </c>
      <c r="W2782" s="314">
        <v>1.8169999999999999</v>
      </c>
      <c r="X2782" s="315">
        <v>1.7514970000000001E-3</v>
      </c>
      <c r="Y2782" s="749">
        <v>1430</v>
      </c>
      <c r="Z2782" s="282"/>
      <c r="AA2782" s="316" t="s">
        <v>10390</v>
      </c>
      <c r="AB2782" s="282" t="s">
        <v>9163</v>
      </c>
      <c r="AC2782" s="317" t="s">
        <v>2081</v>
      </c>
      <c r="AD2782" s="318" t="s">
        <v>1734</v>
      </c>
      <c r="AE2782" s="319">
        <v>0</v>
      </c>
      <c r="AF2782" s="319" t="s">
        <v>11308</v>
      </c>
      <c r="AG2782" s="320">
        <v>18.809999999999999</v>
      </c>
      <c r="AH2782" s="321">
        <f t="shared" si="469"/>
        <v>0</v>
      </c>
      <c r="AI2782" s="287">
        <f>_xlfn.IFNA(VLOOKUP(AD:AD,грп!B:C,2,0),0)</f>
        <v>0</v>
      </c>
      <c r="AJ2782" s="607">
        <v>24</v>
      </c>
      <c r="AK2782" s="672">
        <f t="shared" si="462"/>
        <v>0</v>
      </c>
      <c r="AL2782" s="174"/>
    </row>
    <row r="2783" spans="1:38" s="4" customFormat="1" ht="12" customHeight="1" outlineLevel="1" x14ac:dyDescent="0.35">
      <c r="A2783" s="307" t="s">
        <v>10402</v>
      </c>
      <c r="B2783" s="308" t="s">
        <v>8158</v>
      </c>
      <c r="C2783" s="290" t="s">
        <v>555</v>
      </c>
      <c r="D2783" s="310" t="s">
        <v>3075</v>
      </c>
      <c r="E2783" s="322" t="s">
        <v>301</v>
      </c>
      <c r="F2783" s="293"/>
      <c r="G2783" s="293"/>
      <c r="H2783" s="294">
        <v>1</v>
      </c>
      <c r="I2783" s="294" t="str">
        <f>IFERROR(_xlfn.IFNA(VLOOKUP($D:$D,history!$I:$Y,3,0),VLOOKUP(E:E,history!$H:$Y,4,0)),"--")</f>
        <v>--</v>
      </c>
      <c r="J2783" s="282" t="s">
        <v>9869</v>
      </c>
      <c r="K2783" s="282" t="str">
        <f t="shared" si="466"/>
        <v/>
      </c>
      <c r="L2783" s="312">
        <f t="shared" si="467"/>
        <v>649.15</v>
      </c>
      <c r="M2783" s="312">
        <f t="shared" si="468"/>
        <v>983.56</v>
      </c>
      <c r="N2783" s="297" t="str">
        <f>_xlfn.IFNA(VLOOKUP($E:$E,'1'!$A:$E,3,0),"")</f>
        <v/>
      </c>
      <c r="O2783" s="297" t="str">
        <f>_xlfn.IFNA(VLOOKUP($E:$E,'2'!$A:$E,3,0),"")</f>
        <v/>
      </c>
      <c r="P2783" s="297" t="str">
        <f>_xlfn.IFNA(VLOOKUP($E:$E,'3'!$A:$D,3,0),"")</f>
        <v/>
      </c>
      <c r="Q2783" s="297" t="str">
        <f>_xlfn.IFNA(VLOOKUP($E:$E,'4'!$A:$F,3,0),"")</f>
        <v/>
      </c>
      <c r="R2783" s="297" t="str">
        <f>_xlfn.IFNA(VLOOKUP($E:$E,'5'!$A:$F,3,0),"")</f>
        <v/>
      </c>
      <c r="S2783" s="297" t="str">
        <f>_xlfn.IFNA(VLOOKUP($E:$E,'6'!$A:$F,3,0),"")</f>
        <v/>
      </c>
      <c r="T2783" s="313">
        <v>1</v>
      </c>
      <c r="U2783" s="313">
        <v>1</v>
      </c>
      <c r="V2783" s="313">
        <v>36</v>
      </c>
      <c r="W2783" s="314">
        <v>0.81599999999999995</v>
      </c>
      <c r="X2783" s="315">
        <v>5.8943090000000004E-4</v>
      </c>
      <c r="Y2783" s="749">
        <v>930</v>
      </c>
      <c r="Z2783" s="282"/>
      <c r="AA2783" s="316" t="s">
        <v>393</v>
      </c>
      <c r="AB2783" s="282" t="s">
        <v>9884</v>
      </c>
      <c r="AC2783" s="317" t="s">
        <v>2081</v>
      </c>
      <c r="AD2783" s="318" t="s">
        <v>1734</v>
      </c>
      <c r="AE2783" s="319">
        <v>0</v>
      </c>
      <c r="AF2783" s="319" t="s">
        <v>11308</v>
      </c>
      <c r="AG2783" s="320">
        <v>12.33</v>
      </c>
      <c r="AH2783" s="321">
        <f t="shared" si="469"/>
        <v>0</v>
      </c>
      <c r="AI2783" s="287">
        <f>_xlfn.IFNA(VLOOKUP(AD:AD,грп!B:C,2,0),0)</f>
        <v>0</v>
      </c>
      <c r="AJ2783" s="607">
        <v>0</v>
      </c>
      <c r="AK2783" s="672" t="str">
        <f t="shared" si="462"/>
        <v xml:space="preserve"> </v>
      </c>
      <c r="AL2783" s="174"/>
    </row>
    <row r="2784" spans="1:38" s="4" customFormat="1" ht="12" customHeight="1" outlineLevel="1" x14ac:dyDescent="0.35">
      <c r="A2784" s="307" t="s">
        <v>10402</v>
      </c>
      <c r="B2784" s="308" t="s">
        <v>8159</v>
      </c>
      <c r="C2784" s="290" t="s">
        <v>555</v>
      </c>
      <c r="D2784" s="310" t="s">
        <v>2960</v>
      </c>
      <c r="E2784" s="322" t="s">
        <v>302</v>
      </c>
      <c r="F2784" s="293"/>
      <c r="G2784" s="293"/>
      <c r="H2784" s="294"/>
      <c r="I2784" s="294" t="str">
        <f>IFERROR(_xlfn.IFNA(VLOOKUP($D:$D,history!$I:$Y,3,0),VLOOKUP(E:E,history!$H:$Y,4,0)),"--")</f>
        <v>--</v>
      </c>
      <c r="J2784" s="282" t="s">
        <v>5946</v>
      </c>
      <c r="K2784" s="282" t="str">
        <f t="shared" si="466"/>
        <v/>
      </c>
      <c r="L2784" s="312">
        <f t="shared" si="467"/>
        <v>1105.6099999999999</v>
      </c>
      <c r="M2784" s="312">
        <f t="shared" si="468"/>
        <v>1675.17</v>
      </c>
      <c r="N2784" s="297" t="str">
        <f>_xlfn.IFNA(VLOOKUP($E:$E,'1'!$A:$E,3,0),"")</f>
        <v/>
      </c>
      <c r="O2784" s="297" t="str">
        <f>_xlfn.IFNA(VLOOKUP($E:$E,'2'!$A:$E,3,0),"")</f>
        <v/>
      </c>
      <c r="P2784" s="297" t="str">
        <f>_xlfn.IFNA(VLOOKUP($E:$E,'3'!$A:$D,3,0),"")</f>
        <v/>
      </c>
      <c r="Q2784" s="297" t="str">
        <f>_xlfn.IFNA(VLOOKUP($E:$E,'4'!$A:$F,3,0),"")</f>
        <v/>
      </c>
      <c r="R2784" s="297" t="str">
        <f>_xlfn.IFNA(VLOOKUP($E:$E,'5'!$A:$F,3,0),"")</f>
        <v/>
      </c>
      <c r="S2784" s="297" t="str">
        <f>_xlfn.IFNA(VLOOKUP($E:$E,'6'!$A:$F,3,0),"")</f>
        <v/>
      </c>
      <c r="T2784" s="313">
        <v>1</v>
      </c>
      <c r="U2784" s="313">
        <v>1</v>
      </c>
      <c r="V2784" s="313">
        <v>24</v>
      </c>
      <c r="W2784" s="314">
        <v>1.4379999999999999</v>
      </c>
      <c r="X2784" s="315">
        <v>8.7000000000000001E-4</v>
      </c>
      <c r="Y2784" s="749">
        <v>1590</v>
      </c>
      <c r="Z2784" s="282"/>
      <c r="AA2784" s="316" t="s">
        <v>393</v>
      </c>
      <c r="AB2784" s="282" t="s">
        <v>9884</v>
      </c>
      <c r="AC2784" s="317" t="s">
        <v>2081</v>
      </c>
      <c r="AD2784" s="318" t="s">
        <v>1734</v>
      </c>
      <c r="AE2784" s="319">
        <v>0</v>
      </c>
      <c r="AF2784" s="319" t="s">
        <v>11308</v>
      </c>
      <c r="AG2784" s="320">
        <v>21</v>
      </c>
      <c r="AH2784" s="321">
        <f t="shared" si="469"/>
        <v>0</v>
      </c>
      <c r="AI2784" s="287">
        <f>_xlfn.IFNA(VLOOKUP(AD:AD,грп!B:C,2,0),0)</f>
        <v>0</v>
      </c>
      <c r="AJ2784" s="607">
        <v>0</v>
      </c>
      <c r="AK2784" s="672" t="str">
        <f t="shared" si="462"/>
        <v xml:space="preserve"> </v>
      </c>
      <c r="AL2784" s="174"/>
    </row>
    <row r="2785" spans="1:38" s="4" customFormat="1" ht="12" customHeight="1" outlineLevel="1" x14ac:dyDescent="0.35">
      <c r="A2785" s="307" t="s">
        <v>10402</v>
      </c>
      <c r="B2785" s="308" t="s">
        <v>8160</v>
      </c>
      <c r="C2785" s="290" t="s">
        <v>555</v>
      </c>
      <c r="D2785" s="310" t="s">
        <v>3076</v>
      </c>
      <c r="E2785" s="322" t="s">
        <v>303</v>
      </c>
      <c r="F2785" s="293"/>
      <c r="G2785" s="293"/>
      <c r="H2785" s="294">
        <v>5</v>
      </c>
      <c r="I2785" s="294" t="str">
        <f>IFERROR(_xlfn.IFNA(VLOOKUP($D:$D,history!$I:$Y,3,0),VLOOKUP(E:E,history!$H:$Y,4,0)),"--")</f>
        <v>--</v>
      </c>
      <c r="J2785" s="282" t="s">
        <v>5946</v>
      </c>
      <c r="K2785" s="282" t="str">
        <f t="shared" si="466"/>
        <v/>
      </c>
      <c r="L2785" s="312">
        <f t="shared" si="467"/>
        <v>1935.35</v>
      </c>
      <c r="M2785" s="312">
        <f t="shared" si="468"/>
        <v>2932.35</v>
      </c>
      <c r="N2785" s="297" t="str">
        <f>_xlfn.IFNA(VLOOKUP($E:$E,'1'!$A:$E,3,0),"")</f>
        <v/>
      </c>
      <c r="O2785" s="297" t="str">
        <f>_xlfn.IFNA(VLOOKUP($E:$E,'2'!$A:$E,3,0),"")</f>
        <v/>
      </c>
      <c r="P2785" s="297" t="str">
        <f>_xlfn.IFNA(VLOOKUP($E:$E,'3'!$A:$D,3,0),"")</f>
        <v/>
      </c>
      <c r="Q2785" s="297" t="str">
        <f>_xlfn.IFNA(VLOOKUP($E:$E,'4'!$A:$F,3,0),"")</f>
        <v/>
      </c>
      <c r="R2785" s="297" t="str">
        <f>_xlfn.IFNA(VLOOKUP($E:$E,'5'!$A:$F,3,0),"")</f>
        <v/>
      </c>
      <c r="S2785" s="297" t="str">
        <f>_xlfn.IFNA(VLOOKUP($E:$E,'6'!$A:$F,3,0),"")</f>
        <v/>
      </c>
      <c r="T2785" s="313">
        <v>1</v>
      </c>
      <c r="U2785" s="313">
        <v>1</v>
      </c>
      <c r="V2785" s="313">
        <v>12</v>
      </c>
      <c r="W2785" s="314">
        <v>2.5920000000000001</v>
      </c>
      <c r="X2785" s="315">
        <v>1.6102499999999999E-3</v>
      </c>
      <c r="Y2785" s="749">
        <v>2790</v>
      </c>
      <c r="Z2785" s="282"/>
      <c r="AA2785" s="316" t="s">
        <v>393</v>
      </c>
      <c r="AB2785" s="282" t="s">
        <v>9884</v>
      </c>
      <c r="AC2785" s="317" t="s">
        <v>2081</v>
      </c>
      <c r="AD2785" s="318" t="s">
        <v>1734</v>
      </c>
      <c r="AE2785" s="319">
        <v>0</v>
      </c>
      <c r="AF2785" s="319" t="s">
        <v>11308</v>
      </c>
      <c r="AG2785" s="320">
        <v>36.76</v>
      </c>
      <c r="AH2785" s="321">
        <f t="shared" si="469"/>
        <v>0</v>
      </c>
      <c r="AI2785" s="287">
        <f>_xlfn.IFNA(VLOOKUP(AD:AD,грп!B:C,2,0),0)</f>
        <v>0</v>
      </c>
      <c r="AJ2785" s="607">
        <v>22</v>
      </c>
      <c r="AK2785" s="672" t="str">
        <f t="shared" si="462"/>
        <v xml:space="preserve"> </v>
      </c>
      <c r="AL2785" s="174"/>
    </row>
    <row r="2786" spans="1:38" s="4" customFormat="1" ht="12" customHeight="1" outlineLevel="1" x14ac:dyDescent="0.35">
      <c r="A2786" s="307" t="s">
        <v>10402</v>
      </c>
      <c r="B2786" s="308" t="s">
        <v>8161</v>
      </c>
      <c r="C2786" s="290" t="s">
        <v>555</v>
      </c>
      <c r="D2786" s="310" t="s">
        <v>3077</v>
      </c>
      <c r="E2786" s="322" t="s">
        <v>304</v>
      </c>
      <c r="F2786" s="293"/>
      <c r="G2786" s="293"/>
      <c r="H2786" s="294">
        <v>9</v>
      </c>
      <c r="I2786" s="294" t="str">
        <f>IFERROR(_xlfn.IFNA(VLOOKUP($D:$D,history!$I:$Y,3,0),VLOOKUP(E:E,history!$H:$Y,4,0)),"--")</f>
        <v>--</v>
      </c>
      <c r="J2786" s="282" t="s">
        <v>5946</v>
      </c>
      <c r="K2786" s="282" t="str">
        <f t="shared" si="466"/>
        <v/>
      </c>
      <c r="L2786" s="312">
        <f t="shared" si="467"/>
        <v>660.73</v>
      </c>
      <c r="M2786" s="312">
        <f t="shared" si="468"/>
        <v>1001.11</v>
      </c>
      <c r="N2786" s="297" t="str">
        <f>_xlfn.IFNA(VLOOKUP($E:$E,'1'!$A:$E,3,0),"")</f>
        <v/>
      </c>
      <c r="O2786" s="297" t="str">
        <f>_xlfn.IFNA(VLOOKUP($E:$E,'2'!$A:$E,3,0),"")</f>
        <v/>
      </c>
      <c r="P2786" s="297" t="str">
        <f>_xlfn.IFNA(VLOOKUP($E:$E,'3'!$A:$D,3,0),"")</f>
        <v/>
      </c>
      <c r="Q2786" s="297" t="str">
        <f>_xlfn.IFNA(VLOOKUP($E:$E,'4'!$A:$F,3,0),"")</f>
        <v/>
      </c>
      <c r="R2786" s="297" t="str">
        <f>_xlfn.IFNA(VLOOKUP($E:$E,'5'!$A:$F,3,0),"")</f>
        <v/>
      </c>
      <c r="S2786" s="297" t="str">
        <f>_xlfn.IFNA(VLOOKUP($E:$E,'6'!$A:$F,3,0),"")</f>
        <v/>
      </c>
      <c r="T2786" s="313">
        <v>1</v>
      </c>
      <c r="U2786" s="313">
        <v>1</v>
      </c>
      <c r="V2786" s="313">
        <v>36</v>
      </c>
      <c r="W2786" s="314">
        <v>0.81399999999999995</v>
      </c>
      <c r="X2786" s="315">
        <v>6.5586419999999999E-4</v>
      </c>
      <c r="Y2786" s="749">
        <v>950</v>
      </c>
      <c r="Z2786" s="282"/>
      <c r="AA2786" s="316" t="s">
        <v>393</v>
      </c>
      <c r="AB2786" s="282" t="s">
        <v>9884</v>
      </c>
      <c r="AC2786" s="317" t="s">
        <v>2081</v>
      </c>
      <c r="AD2786" s="318" t="s">
        <v>1734</v>
      </c>
      <c r="AE2786" s="319">
        <v>0</v>
      </c>
      <c r="AF2786" s="319" t="s">
        <v>11308</v>
      </c>
      <c r="AG2786" s="320">
        <v>12.55</v>
      </c>
      <c r="AH2786" s="321">
        <f t="shared" si="469"/>
        <v>0</v>
      </c>
      <c r="AI2786" s="287">
        <f>_xlfn.IFNA(VLOOKUP(AD:AD,грп!B:C,2,0),0)</f>
        <v>0</v>
      </c>
      <c r="AJ2786" s="607">
        <v>31</v>
      </c>
      <c r="AK2786" s="672" t="str">
        <f t="shared" si="462"/>
        <v xml:space="preserve"> </v>
      </c>
      <c r="AL2786" s="174"/>
    </row>
    <row r="2787" spans="1:38" s="4" customFormat="1" ht="12" customHeight="1" outlineLevel="1" x14ac:dyDescent="0.35">
      <c r="A2787" s="307" t="s">
        <v>10402</v>
      </c>
      <c r="B2787" s="308" t="s">
        <v>8162</v>
      </c>
      <c r="C2787" s="328"/>
      <c r="D2787" s="310" t="s">
        <v>3078</v>
      </c>
      <c r="E2787" s="322" t="s">
        <v>1779</v>
      </c>
      <c r="F2787" s="293"/>
      <c r="G2787" s="293"/>
      <c r="H2787" s="294">
        <v>8</v>
      </c>
      <c r="I2787" s="294" t="str">
        <f>IFERROR(_xlfn.IFNA(VLOOKUP($D:$D,history!$I:$Y,3,0),VLOOKUP(E:E,history!$H:$Y,4,0)),"--")</f>
        <v>--</v>
      </c>
      <c r="J2787" s="282" t="s">
        <v>9870</v>
      </c>
      <c r="K2787" s="282" t="str">
        <f t="shared" si="466"/>
        <v/>
      </c>
      <c r="L2787" s="312">
        <f t="shared" si="467"/>
        <v>1808.47</v>
      </c>
      <c r="M2787" s="312">
        <f t="shared" si="468"/>
        <v>2740.1</v>
      </c>
      <c r="N2787" s="297" t="str">
        <f>_xlfn.IFNA(VLOOKUP($E:$E,'1'!$A:$E,3,0),"")</f>
        <v/>
      </c>
      <c r="O2787" s="297" t="str">
        <f>_xlfn.IFNA(VLOOKUP($E:$E,'2'!$A:$E,3,0),"")</f>
        <v/>
      </c>
      <c r="P2787" s="297" t="str">
        <f>_xlfn.IFNA(VLOOKUP($E:$E,'3'!$A:$D,3,0),"")</f>
        <v/>
      </c>
      <c r="Q2787" s="297" t="str">
        <f>_xlfn.IFNA(VLOOKUP($E:$E,'4'!$A:$F,3,0),"")</f>
        <v/>
      </c>
      <c r="R2787" s="297" t="str">
        <f>_xlfn.IFNA(VLOOKUP($E:$E,'5'!$A:$F,3,0),"")</f>
        <v/>
      </c>
      <c r="S2787" s="297" t="str">
        <f>_xlfn.IFNA(VLOOKUP($E:$E,'6'!$A:$F,3,0),"")</f>
        <v/>
      </c>
      <c r="T2787" s="313">
        <v>1</v>
      </c>
      <c r="U2787" s="313">
        <v>1</v>
      </c>
      <c r="V2787" s="313">
        <v>12</v>
      </c>
      <c r="W2787" s="314">
        <v>2.6</v>
      </c>
      <c r="X2787" s="315">
        <v>1.7099999999999999E-3</v>
      </c>
      <c r="Y2787" s="749">
        <v>2590</v>
      </c>
      <c r="Z2787" s="282"/>
      <c r="AA2787" s="316" t="s">
        <v>393</v>
      </c>
      <c r="AB2787" s="282" t="s">
        <v>9163</v>
      </c>
      <c r="AC2787" s="317" t="s">
        <v>2081</v>
      </c>
      <c r="AD2787" s="318" t="s">
        <v>1734</v>
      </c>
      <c r="AE2787" s="319">
        <v>0</v>
      </c>
      <c r="AF2787" s="319" t="s">
        <v>11308</v>
      </c>
      <c r="AG2787" s="320">
        <v>34.35</v>
      </c>
      <c r="AH2787" s="321">
        <f t="shared" si="469"/>
        <v>0</v>
      </c>
      <c r="AI2787" s="287">
        <f>_xlfn.IFNA(VLOOKUP(AD:AD,грп!B:C,2,0),0)</f>
        <v>0</v>
      </c>
      <c r="AJ2787" s="607">
        <v>12</v>
      </c>
      <c r="AK2787" s="672">
        <f t="shared" si="462"/>
        <v>0</v>
      </c>
      <c r="AL2787" s="174"/>
    </row>
    <row r="2788" spans="1:38" s="4" customFormat="1" ht="12" customHeight="1" outlineLevel="1" x14ac:dyDescent="0.35">
      <c r="A2788" s="307" t="s">
        <v>10402</v>
      </c>
      <c r="B2788" s="308" t="s">
        <v>8163</v>
      </c>
      <c r="C2788" s="290" t="s">
        <v>555</v>
      </c>
      <c r="D2788" s="310" t="s">
        <v>2961</v>
      </c>
      <c r="E2788" s="322" t="s">
        <v>305</v>
      </c>
      <c r="F2788" s="293"/>
      <c r="G2788" s="293"/>
      <c r="H2788" s="294">
        <v>1</v>
      </c>
      <c r="I2788" s="294" t="str">
        <f>IFERROR(_xlfn.IFNA(VLOOKUP($D:$D,history!$I:$Y,3,0),VLOOKUP(E:E,history!$H:$Y,4,0)),"--")</f>
        <v>--</v>
      </c>
      <c r="J2788" s="282" t="s">
        <v>5946</v>
      </c>
      <c r="K2788" s="282" t="str">
        <f t="shared" si="466"/>
        <v/>
      </c>
      <c r="L2788" s="312">
        <f t="shared" si="467"/>
        <v>1103.51</v>
      </c>
      <c r="M2788" s="312">
        <f t="shared" si="468"/>
        <v>1671.98</v>
      </c>
      <c r="N2788" s="297" t="str">
        <f>_xlfn.IFNA(VLOOKUP($E:$E,'1'!$A:$E,3,0),"")</f>
        <v/>
      </c>
      <c r="O2788" s="297" t="str">
        <f>_xlfn.IFNA(VLOOKUP($E:$E,'2'!$A:$E,3,0),"")</f>
        <v/>
      </c>
      <c r="P2788" s="297" t="str">
        <f>_xlfn.IFNA(VLOOKUP($E:$E,'3'!$A:$D,3,0),"")</f>
        <v/>
      </c>
      <c r="Q2788" s="297" t="str">
        <f>_xlfn.IFNA(VLOOKUP($E:$E,'4'!$A:$F,3,0),"")</f>
        <v/>
      </c>
      <c r="R2788" s="297" t="str">
        <f>_xlfn.IFNA(VLOOKUP($E:$E,'5'!$A:$F,3,0),"")</f>
        <v/>
      </c>
      <c r="S2788" s="297" t="str">
        <f>_xlfn.IFNA(VLOOKUP($E:$E,'6'!$A:$F,3,0),"")</f>
        <v/>
      </c>
      <c r="T2788" s="313">
        <v>1</v>
      </c>
      <c r="U2788" s="313">
        <v>1</v>
      </c>
      <c r="V2788" s="313">
        <v>24</v>
      </c>
      <c r="W2788" s="314">
        <v>1.5169999999999999</v>
      </c>
      <c r="X2788" s="315">
        <v>9.6750000000000004E-4</v>
      </c>
      <c r="Y2788" s="749">
        <v>1590</v>
      </c>
      <c r="Z2788" s="282"/>
      <c r="AA2788" s="316" t="s">
        <v>393</v>
      </c>
      <c r="AB2788" s="282" t="s">
        <v>9884</v>
      </c>
      <c r="AC2788" s="317" t="s">
        <v>2081</v>
      </c>
      <c r="AD2788" s="318" t="s">
        <v>1734</v>
      </c>
      <c r="AE2788" s="319">
        <v>0</v>
      </c>
      <c r="AF2788" s="319" t="s">
        <v>11308</v>
      </c>
      <c r="AG2788" s="320">
        <v>20.96</v>
      </c>
      <c r="AH2788" s="321">
        <f t="shared" si="469"/>
        <v>0</v>
      </c>
      <c r="AI2788" s="287">
        <f>_xlfn.IFNA(VLOOKUP(AD:AD,грп!B:C,2,0),0)</f>
        <v>0</v>
      </c>
      <c r="AJ2788" s="607">
        <v>0</v>
      </c>
      <c r="AK2788" s="672" t="str">
        <f t="shared" si="462"/>
        <v xml:space="preserve"> </v>
      </c>
      <c r="AL2788" s="174"/>
    </row>
    <row r="2789" spans="1:38" s="4" customFormat="1" ht="12" customHeight="1" x14ac:dyDescent="0.35">
      <c r="A2789" s="288"/>
      <c r="B2789" s="289"/>
      <c r="C2789" s="290" t="s">
        <v>555</v>
      </c>
      <c r="D2789" s="291" t="s">
        <v>486</v>
      </c>
      <c r="E2789" s="292"/>
      <c r="F2789" s="293"/>
      <c r="G2789" s="293"/>
      <c r="H2789" s="294"/>
      <c r="I2789" s="294"/>
      <c r="J2789" s="282" t="s">
        <v>393</v>
      </c>
      <c r="K2789" s="282" t="str">
        <f t="shared" si="466"/>
        <v/>
      </c>
      <c r="L2789" s="295"/>
      <c r="M2789" s="296"/>
      <c r="N2789" s="297"/>
      <c r="O2789" s="297"/>
      <c r="P2789" s="297"/>
      <c r="Q2789" s="297" t="str">
        <f>_xlfn.IFNA(VLOOKUP($E:$E,'4'!$A:$F,3,0),"")</f>
        <v/>
      </c>
      <c r="R2789" s="297" t="str">
        <f>_xlfn.IFNA(VLOOKUP($E:$E,'5'!$A:$F,3,0),"")</f>
        <v/>
      </c>
      <c r="S2789" s="297"/>
      <c r="T2789" s="298"/>
      <c r="U2789" s="299"/>
      <c r="V2789" s="299"/>
      <c r="W2789" s="300"/>
      <c r="X2789" s="301"/>
      <c r="Y2789" s="749"/>
      <c r="Z2789" s="282"/>
      <c r="AA2789" s="280"/>
      <c r="AB2789" s="280"/>
      <c r="AC2789" s="302"/>
      <c r="AD2789" s="303" t="s">
        <v>486</v>
      </c>
      <c r="AE2789" s="280"/>
      <c r="AF2789" s="329"/>
      <c r="AG2789" s="305"/>
      <c r="AH2789" s="306"/>
      <c r="AI2789" s="287">
        <f>_xlfn.IFNA(VLOOKUP(AD:AD,грп!B:C,2,0),0)</f>
        <v>0</v>
      </c>
      <c r="AJ2789" s="607">
        <v>0</v>
      </c>
      <c r="AK2789" s="672" t="str">
        <f t="shared" si="462"/>
        <v xml:space="preserve"> </v>
      </c>
      <c r="AL2789" s="174"/>
    </row>
    <row r="2790" spans="1:38" s="4" customFormat="1" ht="12" customHeight="1" outlineLevel="1" x14ac:dyDescent="0.35">
      <c r="A2790" s="307" t="s">
        <v>339</v>
      </c>
      <c r="B2790" s="308" t="s">
        <v>8164</v>
      </c>
      <c r="C2790" s="328"/>
      <c r="D2790" s="310" t="s">
        <v>1795</v>
      </c>
      <c r="E2790" s="322" t="s">
        <v>1755</v>
      </c>
      <c r="F2790" s="293"/>
      <c r="G2790" s="293"/>
      <c r="H2790" s="294">
        <v>12</v>
      </c>
      <c r="I2790" s="294" t="str">
        <f>IFERROR(_xlfn.IFNA(VLOOKUP($D:$D,history!$I:$Y,3,0),VLOOKUP(E:E,history!$H:$Y,4,0)),"--")</f>
        <v>--</v>
      </c>
      <c r="J2790" s="282" t="s">
        <v>9870</v>
      </c>
      <c r="K2790" s="282" t="str">
        <f t="shared" si="466"/>
        <v/>
      </c>
      <c r="L2790" s="312">
        <f t="shared" ref="L2790:L2795" si="470">IF($A$3="ИМ",ROUND($Y2790*(1-($L$6-$F$4))*(1-$F$3)*(1+$AG$2),2),ROUND($M2790*(1-($L$6-$F$4))*(1-$F$3)*(1+$AG$2),2))</f>
        <v>344.32</v>
      </c>
      <c r="M2790" s="312">
        <f t="shared" ref="M2790:M2795" si="471">ROUND(IF($A$3="РЕГИОНЫ",AG2790*$AG$3*$AG$1,IF(AI2790=0,AG2790*$AG$3*$AG$1,AG2790*$AG$3*(1-5%)*$AG$1)),2)</f>
        <v>521.70000000000005</v>
      </c>
      <c r="N2790" s="297" t="str">
        <f>_xlfn.IFNA(VLOOKUP($E:$E,'1'!$A:$E,3,0),"")</f>
        <v/>
      </c>
      <c r="O2790" s="297" t="str">
        <f>_xlfn.IFNA(VLOOKUP($E:$E,'2'!$A:$E,3,0),"")</f>
        <v/>
      </c>
      <c r="P2790" s="297" t="str">
        <f>_xlfn.IFNA(VLOOKUP($E:$E,'3'!$A:$D,3,0),"")</f>
        <v/>
      </c>
      <c r="Q2790" s="297" t="str">
        <f>_xlfn.IFNA(VLOOKUP($E:$E,'4'!$A:$F,3,0),"")</f>
        <v/>
      </c>
      <c r="R2790" s="297" t="str">
        <f>_xlfn.IFNA(VLOOKUP($E:$E,'5'!$A:$F,3,0),"")</f>
        <v/>
      </c>
      <c r="S2790" s="297" t="str">
        <f>_xlfn.IFNA(VLOOKUP($E:$E,'6'!$A:$F,3,0),"")</f>
        <v/>
      </c>
      <c r="T2790" s="313">
        <v>1</v>
      </c>
      <c r="U2790" s="313">
        <v>10</v>
      </c>
      <c r="V2790" s="313">
        <v>40</v>
      </c>
      <c r="W2790" s="314">
        <v>0.29599999999999999</v>
      </c>
      <c r="X2790" s="315">
        <v>2.8333330000000003E-4</v>
      </c>
      <c r="Y2790" s="749">
        <v>470</v>
      </c>
      <c r="Z2790" s="282"/>
      <c r="AA2790" s="316" t="s">
        <v>10390</v>
      </c>
      <c r="AB2790" s="282" t="s">
        <v>9163</v>
      </c>
      <c r="AC2790" s="317" t="s">
        <v>2081</v>
      </c>
      <c r="AD2790" s="318" t="s">
        <v>486</v>
      </c>
      <c r="AE2790" s="319">
        <v>0</v>
      </c>
      <c r="AF2790" s="319" t="s">
        <v>11301</v>
      </c>
      <c r="AG2790" s="320">
        <v>6.54</v>
      </c>
      <c r="AH2790" s="321">
        <f t="shared" ref="AH2790:AH2795" si="472">IF($A$3="РЕГИОНЫ",ROUND($AG2790*(1-($L$6-$F$4))*(1-$F$3)*(1+$AG$2)*$AG$1,2),0)</f>
        <v>0</v>
      </c>
      <c r="AI2790" s="287">
        <f>_xlfn.IFNA(VLOOKUP(AD:AD,грп!B:C,2,0),0)</f>
        <v>0</v>
      </c>
      <c r="AJ2790" s="607">
        <v>19</v>
      </c>
      <c r="AK2790" s="672">
        <f t="shared" si="462"/>
        <v>0</v>
      </c>
      <c r="AL2790" s="174"/>
    </row>
    <row r="2791" spans="1:38" s="4" customFormat="1" ht="12" customHeight="1" outlineLevel="1" x14ac:dyDescent="0.35">
      <c r="A2791" s="307" t="s">
        <v>339</v>
      </c>
      <c r="B2791" s="308" t="s">
        <v>8165</v>
      </c>
      <c r="C2791" s="328"/>
      <c r="D2791" s="310" t="s">
        <v>1796</v>
      </c>
      <c r="E2791" s="322" t="s">
        <v>1756</v>
      </c>
      <c r="F2791" s="293"/>
      <c r="G2791" s="293"/>
      <c r="H2791" s="294">
        <v>8</v>
      </c>
      <c r="I2791" s="294" t="str">
        <f>IFERROR(_xlfn.IFNA(VLOOKUP($D:$D,history!$I:$Y,3,0),VLOOKUP(E:E,history!$H:$Y,4,0)),"--")</f>
        <v>--</v>
      </c>
      <c r="J2791" s="282" t="s">
        <v>9870</v>
      </c>
      <c r="K2791" s="282" t="str">
        <f t="shared" si="466"/>
        <v/>
      </c>
      <c r="L2791" s="312">
        <f t="shared" si="470"/>
        <v>266.92</v>
      </c>
      <c r="M2791" s="312">
        <f t="shared" si="471"/>
        <v>404.43</v>
      </c>
      <c r="N2791" s="297" t="str">
        <f>_xlfn.IFNA(VLOOKUP($E:$E,'1'!$A:$E,3,0),"")</f>
        <v/>
      </c>
      <c r="O2791" s="297" t="str">
        <f>_xlfn.IFNA(VLOOKUP($E:$E,'2'!$A:$E,3,0),"")</f>
        <v/>
      </c>
      <c r="P2791" s="297" t="str">
        <f>_xlfn.IFNA(VLOOKUP($E:$E,'3'!$A:$D,3,0),"")</f>
        <v/>
      </c>
      <c r="Q2791" s="297" t="str">
        <f>_xlfn.IFNA(VLOOKUP($E:$E,'4'!$A:$F,3,0),"")</f>
        <v/>
      </c>
      <c r="R2791" s="297" t="str">
        <f>_xlfn.IFNA(VLOOKUP($E:$E,'5'!$A:$F,3,0),"")</f>
        <v/>
      </c>
      <c r="S2791" s="297" t="str">
        <f>_xlfn.IFNA(VLOOKUP($E:$E,'6'!$A:$F,3,0),"")</f>
        <v/>
      </c>
      <c r="T2791" s="313">
        <v>1</v>
      </c>
      <c r="U2791" s="313">
        <v>20</v>
      </c>
      <c r="V2791" s="313">
        <v>100</v>
      </c>
      <c r="W2791" s="314">
        <v>0.16300000000000001</v>
      </c>
      <c r="X2791" s="315">
        <v>1E-4</v>
      </c>
      <c r="Y2791" s="749">
        <v>360</v>
      </c>
      <c r="Z2791" s="282"/>
      <c r="AA2791" s="316" t="s">
        <v>10390</v>
      </c>
      <c r="AB2791" s="282" t="s">
        <v>9163</v>
      </c>
      <c r="AC2791" s="317" t="s">
        <v>2081</v>
      </c>
      <c r="AD2791" s="318" t="s">
        <v>486</v>
      </c>
      <c r="AE2791" s="319">
        <v>0</v>
      </c>
      <c r="AF2791" s="319" t="s">
        <v>11301</v>
      </c>
      <c r="AG2791" s="320">
        <v>5.07</v>
      </c>
      <c r="AH2791" s="321">
        <f t="shared" si="472"/>
        <v>0</v>
      </c>
      <c r="AI2791" s="287">
        <f>_xlfn.IFNA(VLOOKUP(AD:AD,грп!B:C,2,0),0)</f>
        <v>0</v>
      </c>
      <c r="AJ2791" s="607">
        <v>20</v>
      </c>
      <c r="AK2791" s="672">
        <f t="shared" si="462"/>
        <v>0</v>
      </c>
      <c r="AL2791" s="174"/>
    </row>
    <row r="2792" spans="1:38" s="4" customFormat="1" ht="12" customHeight="1" outlineLevel="1" x14ac:dyDescent="0.35">
      <c r="A2792" s="307" t="s">
        <v>339</v>
      </c>
      <c r="B2792" s="308" t="s">
        <v>8166</v>
      </c>
      <c r="C2792" s="328"/>
      <c r="D2792" s="310" t="s">
        <v>11426</v>
      </c>
      <c r="E2792" s="322" t="s">
        <v>1757</v>
      </c>
      <c r="F2792" s="293"/>
      <c r="G2792" s="293"/>
      <c r="H2792" s="294">
        <v>9</v>
      </c>
      <c r="I2792" s="294" t="str">
        <f>IFERROR(_xlfn.IFNA(VLOOKUP($D:$D,history!$I:$Y,3,0),VLOOKUP(E:E,history!$H:$Y,4,0)),"--")</f>
        <v>--</v>
      </c>
      <c r="J2792" s="282" t="s">
        <v>9870</v>
      </c>
      <c r="K2792" s="282" t="str">
        <f t="shared" si="466"/>
        <v/>
      </c>
      <c r="L2792" s="312">
        <f t="shared" si="470"/>
        <v>285.35000000000002</v>
      </c>
      <c r="M2792" s="312">
        <f t="shared" si="471"/>
        <v>432.35</v>
      </c>
      <c r="N2792" s="297" t="str">
        <f>_xlfn.IFNA(VLOOKUP($E:$E,'1'!$A:$E,3,0),"")</f>
        <v/>
      </c>
      <c r="O2792" s="297" t="str">
        <f>_xlfn.IFNA(VLOOKUP($E:$E,'2'!$A:$E,3,0),"")</f>
        <v/>
      </c>
      <c r="P2792" s="297" t="str">
        <f>_xlfn.IFNA(VLOOKUP($E:$E,'3'!$A:$D,3,0),"")</f>
        <v/>
      </c>
      <c r="Q2792" s="297" t="str">
        <f>_xlfn.IFNA(VLOOKUP($E:$E,'4'!$A:$F,3,0),"")</f>
        <v/>
      </c>
      <c r="R2792" s="297" t="str">
        <f>_xlfn.IFNA(VLOOKUP($E:$E,'5'!$A:$F,3,0),"")</f>
        <v/>
      </c>
      <c r="S2792" s="297" t="str">
        <f>_xlfn.IFNA(VLOOKUP($E:$E,'6'!$A:$F,3,0),"")</f>
        <v/>
      </c>
      <c r="T2792" s="313">
        <v>1</v>
      </c>
      <c r="U2792" s="313">
        <v>20</v>
      </c>
      <c r="V2792" s="313">
        <v>60</v>
      </c>
      <c r="W2792" s="314">
        <v>0.06</v>
      </c>
      <c r="X2792" s="315">
        <v>2.0588240000000001E-4</v>
      </c>
      <c r="Y2792" s="749">
        <v>390</v>
      </c>
      <c r="Z2792" s="282"/>
      <c r="AA2792" s="316" t="s">
        <v>10390</v>
      </c>
      <c r="AB2792" s="282" t="s">
        <v>9163</v>
      </c>
      <c r="AC2792" s="317" t="s">
        <v>2081</v>
      </c>
      <c r="AD2792" s="318" t="s">
        <v>486</v>
      </c>
      <c r="AE2792" s="319">
        <v>0</v>
      </c>
      <c r="AF2792" s="319" t="s">
        <v>11301</v>
      </c>
      <c r="AG2792" s="320">
        <v>5.42</v>
      </c>
      <c r="AH2792" s="321">
        <f t="shared" si="472"/>
        <v>0</v>
      </c>
      <c r="AI2792" s="287">
        <f>_xlfn.IFNA(VLOOKUP(AD:AD,грп!B:C,2,0),0)</f>
        <v>0</v>
      </c>
      <c r="AJ2792" s="607">
        <v>40</v>
      </c>
      <c r="AK2792" s="672">
        <f t="shared" si="462"/>
        <v>0</v>
      </c>
      <c r="AL2792" s="174"/>
    </row>
    <row r="2793" spans="1:38" s="4" customFormat="1" ht="12" customHeight="1" outlineLevel="1" x14ac:dyDescent="0.35">
      <c r="A2793" s="307" t="s">
        <v>10402</v>
      </c>
      <c r="B2793" s="308" t="s">
        <v>8167</v>
      </c>
      <c r="C2793" s="323"/>
      <c r="D2793" s="310" t="s">
        <v>11427</v>
      </c>
      <c r="E2793" s="324" t="s">
        <v>2187</v>
      </c>
      <c r="F2793" s="293"/>
      <c r="G2793" s="293"/>
      <c r="H2793" s="294">
        <v>8</v>
      </c>
      <c r="I2793" s="294" t="str">
        <f>IFERROR(_xlfn.IFNA(VLOOKUP($D:$D,history!$I:$Y,3,0),VLOOKUP(E:E,history!$H:$Y,4,0)),"--")</f>
        <v>--</v>
      </c>
      <c r="J2793" s="282" t="s">
        <v>9870</v>
      </c>
      <c r="K2793" s="282" t="str">
        <f t="shared" si="466"/>
        <v/>
      </c>
      <c r="L2793" s="312">
        <f t="shared" si="470"/>
        <v>1115.6199999999999</v>
      </c>
      <c r="M2793" s="312">
        <f t="shared" si="471"/>
        <v>1690.33</v>
      </c>
      <c r="N2793" s="297" t="str">
        <f>_xlfn.IFNA(VLOOKUP($E:$E,'1'!$A:$E,3,0),"")</f>
        <v/>
      </c>
      <c r="O2793" s="297" t="str">
        <f>_xlfn.IFNA(VLOOKUP($E:$E,'2'!$A:$E,3,0),"")</f>
        <v/>
      </c>
      <c r="P2793" s="297" t="str">
        <f>_xlfn.IFNA(VLOOKUP($E:$E,'3'!$A:$D,3,0),"")</f>
        <v/>
      </c>
      <c r="Q2793" s="297" t="str">
        <f>_xlfn.IFNA(VLOOKUP($E:$E,'4'!$A:$F,3,0),"")</f>
        <v/>
      </c>
      <c r="R2793" s="297" t="str">
        <f>_xlfn.IFNA(VLOOKUP($E:$E,'5'!$A:$F,3,0),"")</f>
        <v/>
      </c>
      <c r="S2793" s="297" t="str">
        <f>_xlfn.IFNA(VLOOKUP($E:$E,'6'!$A:$F,3,0),"")</f>
        <v/>
      </c>
      <c r="T2793" s="313">
        <v>1</v>
      </c>
      <c r="U2793" s="313">
        <v>10</v>
      </c>
      <c r="V2793" s="313">
        <v>40</v>
      </c>
      <c r="W2793" s="314">
        <v>0.60599999999999998</v>
      </c>
      <c r="X2793" s="315">
        <v>4.8999999999999998E-4</v>
      </c>
      <c r="Y2793" s="749">
        <v>1610</v>
      </c>
      <c r="Z2793" s="282"/>
      <c r="AA2793" s="316" t="s">
        <v>10390</v>
      </c>
      <c r="AB2793" s="282" t="s">
        <v>9163</v>
      </c>
      <c r="AC2793" s="317" t="s">
        <v>2081</v>
      </c>
      <c r="AD2793" s="318" t="s">
        <v>486</v>
      </c>
      <c r="AE2793" s="319">
        <v>0</v>
      </c>
      <c r="AF2793" s="319" t="s">
        <v>11301</v>
      </c>
      <c r="AG2793" s="320">
        <v>21.19</v>
      </c>
      <c r="AH2793" s="321">
        <f t="shared" si="472"/>
        <v>0</v>
      </c>
      <c r="AI2793" s="287">
        <f>_xlfn.IFNA(VLOOKUP(AD:AD,грп!B:C,2,0),0)</f>
        <v>0</v>
      </c>
      <c r="AJ2793" s="607">
        <v>10</v>
      </c>
      <c r="AK2793" s="672">
        <f t="shared" si="462"/>
        <v>0</v>
      </c>
      <c r="AL2793" s="174"/>
    </row>
    <row r="2794" spans="1:38" s="4" customFormat="1" ht="12" customHeight="1" outlineLevel="1" x14ac:dyDescent="0.35">
      <c r="A2794" s="307" t="s">
        <v>10402</v>
      </c>
      <c r="B2794" s="308" t="s">
        <v>8168</v>
      </c>
      <c r="C2794" s="323"/>
      <c r="D2794" s="310" t="s">
        <v>11428</v>
      </c>
      <c r="E2794" s="324" t="s">
        <v>2188</v>
      </c>
      <c r="F2794" s="293"/>
      <c r="G2794" s="293"/>
      <c r="H2794" s="294">
        <v>32</v>
      </c>
      <c r="I2794" s="294" t="str">
        <f>IFERROR(_xlfn.IFNA(VLOOKUP($D:$D,history!$I:$Y,3,0),VLOOKUP(E:E,history!$H:$Y,4,0)),"--")</f>
        <v>--</v>
      </c>
      <c r="J2794" s="282" t="s">
        <v>9870</v>
      </c>
      <c r="K2794" s="282" t="str">
        <f t="shared" si="466"/>
        <v/>
      </c>
      <c r="L2794" s="312">
        <f t="shared" si="470"/>
        <v>645.47</v>
      </c>
      <c r="M2794" s="312">
        <f t="shared" si="471"/>
        <v>977.98</v>
      </c>
      <c r="N2794" s="297" t="str">
        <f>_xlfn.IFNA(VLOOKUP($E:$E,'1'!$A:$E,3,0),"")</f>
        <v/>
      </c>
      <c r="O2794" s="297" t="str">
        <f>_xlfn.IFNA(VLOOKUP($E:$E,'2'!$A:$E,3,0),"")</f>
        <v/>
      </c>
      <c r="P2794" s="297" t="str">
        <f>_xlfn.IFNA(VLOOKUP($E:$E,'3'!$A:$D,3,0),"")</f>
        <v/>
      </c>
      <c r="Q2794" s="297" t="str">
        <f>_xlfn.IFNA(VLOOKUP($E:$E,'4'!$A:$F,3,0),"")</f>
        <v/>
      </c>
      <c r="R2794" s="297" t="str">
        <f>_xlfn.IFNA(VLOOKUP($E:$E,'5'!$A:$F,3,0),"")</f>
        <v/>
      </c>
      <c r="S2794" s="297" t="str">
        <f>_xlfn.IFNA(VLOOKUP($E:$E,'6'!$A:$F,3,0),"")</f>
        <v/>
      </c>
      <c r="T2794" s="313">
        <v>1</v>
      </c>
      <c r="U2794" s="313">
        <v>20</v>
      </c>
      <c r="V2794" s="313">
        <v>120</v>
      </c>
      <c r="W2794" s="314">
        <v>0.159</v>
      </c>
      <c r="X2794" s="315">
        <v>1.8333330000000001E-4</v>
      </c>
      <c r="Y2794" s="749">
        <v>930</v>
      </c>
      <c r="Z2794" s="282"/>
      <c r="AA2794" s="316" t="s">
        <v>10390</v>
      </c>
      <c r="AB2794" s="282" t="s">
        <v>9163</v>
      </c>
      <c r="AC2794" s="317" t="s">
        <v>2081</v>
      </c>
      <c r="AD2794" s="318" t="s">
        <v>486</v>
      </c>
      <c r="AE2794" s="319">
        <v>0</v>
      </c>
      <c r="AF2794" s="319" t="s">
        <v>11301</v>
      </c>
      <c r="AG2794" s="320">
        <v>12.26</v>
      </c>
      <c r="AH2794" s="321">
        <f t="shared" si="472"/>
        <v>0</v>
      </c>
      <c r="AI2794" s="287">
        <f>_xlfn.IFNA(VLOOKUP(AD:AD,грп!B:C,2,0),0)</f>
        <v>0</v>
      </c>
      <c r="AJ2794" s="607">
        <v>20</v>
      </c>
      <c r="AK2794" s="672">
        <f t="shared" si="462"/>
        <v>0</v>
      </c>
      <c r="AL2794" s="174"/>
    </row>
    <row r="2795" spans="1:38" s="4" customFormat="1" ht="12" customHeight="1" outlineLevel="1" x14ac:dyDescent="0.35">
      <c r="A2795" s="307" t="s">
        <v>10402</v>
      </c>
      <c r="B2795" s="308" t="s">
        <v>8169</v>
      </c>
      <c r="C2795" s="323"/>
      <c r="D2795" s="310" t="s">
        <v>11429</v>
      </c>
      <c r="E2795" s="324" t="s">
        <v>2189</v>
      </c>
      <c r="F2795" s="293"/>
      <c r="G2795" s="293"/>
      <c r="H2795" s="294">
        <v>23</v>
      </c>
      <c r="I2795" s="294" t="str">
        <f>IFERROR(_xlfn.IFNA(VLOOKUP($D:$D,history!$I:$Y,3,0),VLOOKUP(E:E,history!$H:$Y,4,0)),"--")</f>
        <v>--</v>
      </c>
      <c r="J2795" s="282" t="s">
        <v>9870</v>
      </c>
      <c r="K2795" s="282" t="str">
        <f t="shared" si="466"/>
        <v/>
      </c>
      <c r="L2795" s="312">
        <f t="shared" si="470"/>
        <v>776.56</v>
      </c>
      <c r="M2795" s="312">
        <f t="shared" si="471"/>
        <v>1176.6099999999999</v>
      </c>
      <c r="N2795" s="297" t="str">
        <f>_xlfn.IFNA(VLOOKUP($E:$E,'1'!$A:$E,3,0),"")</f>
        <v/>
      </c>
      <c r="O2795" s="297" t="str">
        <f>_xlfn.IFNA(VLOOKUP($E:$E,'2'!$A:$E,3,0),"")</f>
        <v/>
      </c>
      <c r="P2795" s="297" t="str">
        <f>_xlfn.IFNA(VLOOKUP($E:$E,'3'!$A:$D,3,0),"")</f>
        <v/>
      </c>
      <c r="Q2795" s="297" t="str">
        <f>_xlfn.IFNA(VLOOKUP($E:$E,'4'!$A:$F,3,0),"")</f>
        <v/>
      </c>
      <c r="R2795" s="297" t="str">
        <f>_xlfn.IFNA(VLOOKUP($E:$E,'5'!$A:$F,3,0),"")</f>
        <v/>
      </c>
      <c r="S2795" s="297" t="str">
        <f>_xlfn.IFNA(VLOOKUP($E:$E,'6'!$A:$F,3,0),"")</f>
        <v/>
      </c>
      <c r="T2795" s="313">
        <v>1</v>
      </c>
      <c r="U2795" s="313">
        <v>10</v>
      </c>
      <c r="V2795" s="313">
        <v>60</v>
      </c>
      <c r="W2795" s="314">
        <v>0.33300000000000002</v>
      </c>
      <c r="X2795" s="315">
        <v>3.0392160000000001E-4</v>
      </c>
      <c r="Y2795" s="749">
        <v>1120</v>
      </c>
      <c r="Z2795" s="282"/>
      <c r="AA2795" s="316" t="s">
        <v>10390</v>
      </c>
      <c r="AB2795" s="282" t="s">
        <v>9163</v>
      </c>
      <c r="AC2795" s="317" t="s">
        <v>2081</v>
      </c>
      <c r="AD2795" s="318" t="s">
        <v>486</v>
      </c>
      <c r="AE2795" s="319">
        <v>0</v>
      </c>
      <c r="AF2795" s="319" t="s">
        <v>11301</v>
      </c>
      <c r="AG2795" s="320">
        <v>14.75</v>
      </c>
      <c r="AH2795" s="321">
        <f t="shared" si="472"/>
        <v>0</v>
      </c>
      <c r="AI2795" s="287">
        <f>_xlfn.IFNA(VLOOKUP(AD:AD,грп!B:C,2,0),0)</f>
        <v>0</v>
      </c>
      <c r="AJ2795" s="607">
        <v>10</v>
      </c>
      <c r="AK2795" s="672">
        <f t="shared" si="462"/>
        <v>0</v>
      </c>
      <c r="AL2795" s="174"/>
    </row>
    <row r="2796" spans="1:38" s="4" customFormat="1" ht="12" customHeight="1" x14ac:dyDescent="0.35">
      <c r="A2796" s="288"/>
      <c r="B2796" s="289"/>
      <c r="C2796" s="290" t="s">
        <v>555</v>
      </c>
      <c r="D2796" s="291" t="s">
        <v>2748</v>
      </c>
      <c r="E2796" s="292"/>
      <c r="F2796" s="293"/>
      <c r="G2796" s="293"/>
      <c r="H2796" s="294"/>
      <c r="I2796" s="294"/>
      <c r="J2796" s="282" t="s">
        <v>393</v>
      </c>
      <c r="K2796" s="282" t="str">
        <f t="shared" si="466"/>
        <v/>
      </c>
      <c r="L2796" s="295"/>
      <c r="M2796" s="296"/>
      <c r="N2796" s="297"/>
      <c r="O2796" s="297"/>
      <c r="P2796" s="297"/>
      <c r="Q2796" s="297" t="str">
        <f>_xlfn.IFNA(VLOOKUP($E:$E,'4'!$A:$F,3,0),"")</f>
        <v/>
      </c>
      <c r="R2796" s="297" t="str">
        <f>_xlfn.IFNA(VLOOKUP($E:$E,'5'!$A:$F,3,0),"")</f>
        <v/>
      </c>
      <c r="S2796" s="297"/>
      <c r="T2796" s="298"/>
      <c r="U2796" s="299"/>
      <c r="V2796" s="299"/>
      <c r="W2796" s="300"/>
      <c r="X2796" s="301"/>
      <c r="Y2796" s="749"/>
      <c r="Z2796" s="282"/>
      <c r="AA2796" s="280"/>
      <c r="AB2796" s="280"/>
      <c r="AC2796" s="302"/>
      <c r="AD2796" s="303" t="s">
        <v>2748</v>
      </c>
      <c r="AE2796" s="280"/>
      <c r="AF2796" s="329"/>
      <c r="AG2796" s="305"/>
      <c r="AH2796" s="306"/>
      <c r="AI2796" s="287">
        <f>_xlfn.IFNA(VLOOKUP(AD:AD,грп!B:C,2,0),0)</f>
        <v>0</v>
      </c>
      <c r="AJ2796" s="607">
        <v>0</v>
      </c>
      <c r="AK2796" s="672" t="str">
        <f t="shared" si="462"/>
        <v xml:space="preserve"> </v>
      </c>
      <c r="AL2796" s="174"/>
    </row>
    <row r="2797" spans="1:38" s="4" customFormat="1" ht="12" customHeight="1" outlineLevel="1" x14ac:dyDescent="0.35">
      <c r="A2797" s="307" t="s">
        <v>1897</v>
      </c>
      <c r="B2797" s="308" t="s">
        <v>8178</v>
      </c>
      <c r="C2797" s="309" t="s">
        <v>21</v>
      </c>
      <c r="D2797" s="310" t="s">
        <v>11430</v>
      </c>
      <c r="E2797" s="322" t="s">
        <v>4925</v>
      </c>
      <c r="F2797" s="293"/>
      <c r="G2797" s="293"/>
      <c r="H2797" s="294">
        <v>2</v>
      </c>
      <c r="I2797" s="294" t="str">
        <f>IFERROR(_xlfn.IFNA(VLOOKUP($D:$D,history!$I:$Y,3,0),VLOOKUP(E:E,history!$H:$Y,4,0)),"--")</f>
        <v>--</v>
      </c>
      <c r="J2797" s="282" t="s">
        <v>9870</v>
      </c>
      <c r="K2797" s="282" t="str">
        <f t="shared" si="466"/>
        <v/>
      </c>
      <c r="L2797" s="312">
        <f t="shared" ref="L2797:L2808" si="473">IF($A$3="ИМ",ROUND($Y2797*(1-($L$6-$F$4))*(1-$F$3)*(1+$AG$2),2),ROUND($M2797*(1-($L$6-$F$4))*(1-$F$3)*(1+$AG$2),2))</f>
        <v>489.63</v>
      </c>
      <c r="M2797" s="312">
        <f t="shared" ref="M2797:M2808" si="474">ROUND(IF($A$3="РЕГИОНЫ",AG2797*$AG$3*$AG$1,IF(AI2797=0,AG2797*$AG$3*$AG$1,AG2797*$AG$3*(1-5%)*$AG$1)),2)</f>
        <v>741.86</v>
      </c>
      <c r="N2797" s="297" t="str">
        <f>_xlfn.IFNA(VLOOKUP($E:$E,'1'!$A:$E,3,0),"")</f>
        <v/>
      </c>
      <c r="O2797" s="297" t="str">
        <f>_xlfn.IFNA(VLOOKUP($E:$E,'2'!$A:$E,3,0),"")</f>
        <v/>
      </c>
      <c r="P2797" s="297" t="str">
        <f>_xlfn.IFNA(VLOOKUP($E:$E,'3'!$A:$D,3,0),"")</f>
        <v/>
      </c>
      <c r="Q2797" s="297" t="str">
        <f>_xlfn.IFNA(VLOOKUP($E:$E,'4'!$A:$F,3,0),"")</f>
        <v/>
      </c>
      <c r="R2797" s="297" t="str">
        <f>_xlfn.IFNA(VLOOKUP($E:$E,'5'!$A:$F,3,0),"")</f>
        <v/>
      </c>
      <c r="S2797" s="297" t="str">
        <f>_xlfn.IFNA(VLOOKUP($E:$E,'6'!$A:$F,3,0),"")</f>
        <v/>
      </c>
      <c r="T2797" s="313">
        <v>1</v>
      </c>
      <c r="U2797" s="313">
        <v>12</v>
      </c>
      <c r="V2797" s="313">
        <v>24</v>
      </c>
      <c r="W2797" s="314">
        <v>0.313</v>
      </c>
      <c r="X2797" s="315">
        <v>6.6468250000000005E-4</v>
      </c>
      <c r="Y2797" s="749">
        <v>670</v>
      </c>
      <c r="Z2797" s="282"/>
      <c r="AA2797" s="316" t="s">
        <v>10390</v>
      </c>
      <c r="AB2797" s="282" t="s">
        <v>9164</v>
      </c>
      <c r="AC2797" s="317" t="s">
        <v>2081</v>
      </c>
      <c r="AD2797" s="318" t="s">
        <v>2748</v>
      </c>
      <c r="AE2797" s="319">
        <v>0</v>
      </c>
      <c r="AF2797" s="319" t="s">
        <v>21</v>
      </c>
      <c r="AG2797" s="320">
        <v>9.3000000000000007</v>
      </c>
      <c r="AH2797" s="321">
        <f t="shared" ref="AH2797:AH2808" si="475">IF($A$3="РЕГИОНЫ",ROUND($AG2797*(1-($L$6-$F$4))*(1-$F$3)*(1+$AG$2)*$AG$1,2),0)</f>
        <v>0</v>
      </c>
      <c r="AI2797" s="287">
        <f>_xlfn.IFNA(VLOOKUP(AD:AD,грп!B:C,2,0),0)</f>
        <v>0</v>
      </c>
      <c r="AJ2797" s="607">
        <v>71</v>
      </c>
      <c r="AK2797" s="672" t="str">
        <f t="shared" si="462"/>
        <v>new</v>
      </c>
      <c r="AL2797" s="174"/>
    </row>
    <row r="2798" spans="1:38" s="4" customFormat="1" ht="12" customHeight="1" outlineLevel="1" x14ac:dyDescent="0.35">
      <c r="A2798" s="307" t="s">
        <v>1897</v>
      </c>
      <c r="B2798" s="308">
        <v>0</v>
      </c>
      <c r="C2798" s="309" t="s">
        <v>21</v>
      </c>
      <c r="D2798" s="310" t="s">
        <v>11431</v>
      </c>
      <c r="E2798" s="322" t="s">
        <v>4927</v>
      </c>
      <c r="F2798" s="293"/>
      <c r="G2798" s="293"/>
      <c r="H2798" s="294">
        <v>13</v>
      </c>
      <c r="I2798" s="294" t="str">
        <f>IFERROR(_xlfn.IFNA(VLOOKUP($D:$D,history!$I:$Y,3,0),VLOOKUP(E:E,history!$H:$Y,4,0)),"--")</f>
        <v>--</v>
      </c>
      <c r="J2798" s="282" t="s">
        <v>9870</v>
      </c>
      <c r="K2798" s="282" t="str">
        <f t="shared" si="466"/>
        <v/>
      </c>
      <c r="L2798" s="312">
        <f t="shared" si="473"/>
        <v>903.97</v>
      </c>
      <c r="M2798" s="312">
        <f t="shared" si="474"/>
        <v>1369.65</v>
      </c>
      <c r="N2798" s="297" t="str">
        <f>_xlfn.IFNA(VLOOKUP($E:$E,'1'!$A:$E,3,0),"")</f>
        <v/>
      </c>
      <c r="O2798" s="297" t="str">
        <f>_xlfn.IFNA(VLOOKUP($E:$E,'2'!$A:$E,3,0),"")</f>
        <v/>
      </c>
      <c r="P2798" s="297" t="str">
        <f>_xlfn.IFNA(VLOOKUP($E:$E,'3'!$A:$D,3,0),"")</f>
        <v/>
      </c>
      <c r="Q2798" s="297" t="str">
        <f>_xlfn.IFNA(VLOOKUP($E:$E,'4'!$A:$F,3,0),"")</f>
        <v/>
      </c>
      <c r="R2798" s="297" t="str">
        <f>_xlfn.IFNA(VLOOKUP($E:$E,'5'!$A:$F,3,0),"")</f>
        <v/>
      </c>
      <c r="S2798" s="297" t="str">
        <f>_xlfn.IFNA(VLOOKUP($E:$E,'6'!$A:$F,3,0),"")</f>
        <v/>
      </c>
      <c r="T2798" s="313">
        <v>1</v>
      </c>
      <c r="U2798" s="313">
        <v>12</v>
      </c>
      <c r="V2798" s="313">
        <v>24</v>
      </c>
      <c r="W2798" s="314">
        <v>0.20599999999999999</v>
      </c>
      <c r="X2798" s="315">
        <v>1.2202381E-3</v>
      </c>
      <c r="Y2798" s="749">
        <v>1230</v>
      </c>
      <c r="Z2798" s="282"/>
      <c r="AA2798" s="316" t="s">
        <v>10390</v>
      </c>
      <c r="AB2798" s="282" t="s">
        <v>9164</v>
      </c>
      <c r="AC2798" s="317" t="s">
        <v>2081</v>
      </c>
      <c r="AD2798" s="318" t="s">
        <v>2748</v>
      </c>
      <c r="AE2798" s="319">
        <v>0</v>
      </c>
      <c r="AF2798" s="319" t="s">
        <v>21</v>
      </c>
      <c r="AG2798" s="320">
        <v>17.170000000000002</v>
      </c>
      <c r="AH2798" s="321">
        <f t="shared" si="475"/>
        <v>0</v>
      </c>
      <c r="AI2798" s="287">
        <f>_xlfn.IFNA(VLOOKUP(AD:AD,грп!B:C,2,0),0)</f>
        <v>0</v>
      </c>
      <c r="AJ2798" s="607">
        <v>22</v>
      </c>
      <c r="AK2798" s="672" t="str">
        <f t="shared" si="462"/>
        <v>new</v>
      </c>
      <c r="AL2798" s="174"/>
    </row>
    <row r="2799" spans="1:38" s="4" customFormat="1" ht="12" customHeight="1" outlineLevel="1" x14ac:dyDescent="0.35">
      <c r="A2799" s="307" t="s">
        <v>1897</v>
      </c>
      <c r="B2799" s="308">
        <v>0</v>
      </c>
      <c r="C2799" s="309" t="s">
        <v>21</v>
      </c>
      <c r="D2799" s="310" t="s">
        <v>11432</v>
      </c>
      <c r="E2799" s="322" t="s">
        <v>4928</v>
      </c>
      <c r="F2799" s="293"/>
      <c r="G2799" s="293"/>
      <c r="H2799" s="294">
        <v>4</v>
      </c>
      <c r="I2799" s="294" t="str">
        <f>IFERROR(_xlfn.IFNA(VLOOKUP($D:$D,history!$I:$Y,3,0),VLOOKUP(E:E,history!$H:$Y,4,0)),"--")</f>
        <v>--</v>
      </c>
      <c r="J2799" s="282" t="s">
        <v>9870</v>
      </c>
      <c r="K2799" s="282" t="str">
        <f t="shared" si="466"/>
        <v/>
      </c>
      <c r="L2799" s="312">
        <f t="shared" si="473"/>
        <v>821.84</v>
      </c>
      <c r="M2799" s="312">
        <f t="shared" si="474"/>
        <v>1245.21</v>
      </c>
      <c r="N2799" s="297" t="str">
        <f>_xlfn.IFNA(VLOOKUP($E:$E,'1'!$A:$E,3,0),"")</f>
        <v/>
      </c>
      <c r="O2799" s="297" t="str">
        <f>_xlfn.IFNA(VLOOKUP($E:$E,'2'!$A:$E,3,0),"")</f>
        <v/>
      </c>
      <c r="P2799" s="297" t="str">
        <f>_xlfn.IFNA(VLOOKUP($E:$E,'3'!$A:$D,3,0),"")</f>
        <v/>
      </c>
      <c r="Q2799" s="297" t="str">
        <f>_xlfn.IFNA(VLOOKUP($E:$E,'4'!$A:$F,3,0),"")</f>
        <v/>
      </c>
      <c r="R2799" s="297" t="str">
        <f>_xlfn.IFNA(VLOOKUP($E:$E,'5'!$A:$F,3,0),"")</f>
        <v/>
      </c>
      <c r="S2799" s="297" t="str">
        <f>_xlfn.IFNA(VLOOKUP($E:$E,'6'!$A:$F,3,0),"")</f>
        <v/>
      </c>
      <c r="T2799" s="313">
        <v>1</v>
      </c>
      <c r="U2799" s="313">
        <v>12</v>
      </c>
      <c r="V2799" s="313">
        <v>24</v>
      </c>
      <c r="W2799" s="314">
        <v>0.20300000000000001</v>
      </c>
      <c r="X2799" s="315">
        <v>1.0119047999999999E-3</v>
      </c>
      <c r="Y2799" s="749">
        <v>1120</v>
      </c>
      <c r="Z2799" s="282"/>
      <c r="AA2799" s="316" t="s">
        <v>10390</v>
      </c>
      <c r="AB2799" s="282" t="s">
        <v>9164</v>
      </c>
      <c r="AC2799" s="317" t="s">
        <v>2081</v>
      </c>
      <c r="AD2799" s="318" t="s">
        <v>2748</v>
      </c>
      <c r="AE2799" s="319">
        <v>0</v>
      </c>
      <c r="AF2799" s="319" t="s">
        <v>21</v>
      </c>
      <c r="AG2799" s="320">
        <v>15.61</v>
      </c>
      <c r="AH2799" s="321">
        <f t="shared" si="475"/>
        <v>0</v>
      </c>
      <c r="AI2799" s="287">
        <f>_xlfn.IFNA(VLOOKUP(AD:AD,грп!B:C,2,0),0)</f>
        <v>0</v>
      </c>
      <c r="AJ2799" s="607">
        <v>23</v>
      </c>
      <c r="AK2799" s="672" t="str">
        <f t="shared" si="462"/>
        <v>new</v>
      </c>
      <c r="AL2799" s="174"/>
    </row>
    <row r="2800" spans="1:38" s="4" customFormat="1" ht="12" customHeight="1" outlineLevel="1" x14ac:dyDescent="0.35">
      <c r="A2800" s="307" t="s">
        <v>1897</v>
      </c>
      <c r="B2800" s="308">
        <v>0</v>
      </c>
      <c r="C2800" s="309" t="s">
        <v>21</v>
      </c>
      <c r="D2800" s="310" t="s">
        <v>11433</v>
      </c>
      <c r="E2800" s="322" t="s">
        <v>4929</v>
      </c>
      <c r="F2800" s="293"/>
      <c r="G2800" s="293"/>
      <c r="H2800" s="294">
        <v>4</v>
      </c>
      <c r="I2800" s="294" t="str">
        <f>IFERROR(_xlfn.IFNA(VLOOKUP($D:$D,history!$I:$Y,3,0),VLOOKUP(E:E,history!$H:$Y,4,0)),"--")</f>
        <v>--</v>
      </c>
      <c r="J2800" s="282" t="s">
        <v>9870</v>
      </c>
      <c r="K2800" s="282" t="str">
        <f t="shared" si="466"/>
        <v/>
      </c>
      <c r="L2800" s="312">
        <f t="shared" si="473"/>
        <v>992.94</v>
      </c>
      <c r="M2800" s="312">
        <f t="shared" si="474"/>
        <v>1504.46</v>
      </c>
      <c r="N2800" s="297" t="str">
        <f>_xlfn.IFNA(VLOOKUP($E:$E,'1'!$A:$E,3,0),"")</f>
        <v/>
      </c>
      <c r="O2800" s="297" t="str">
        <f>_xlfn.IFNA(VLOOKUP($E:$E,'2'!$A:$E,3,0),"")</f>
        <v/>
      </c>
      <c r="P2800" s="297" t="str">
        <f>_xlfn.IFNA(VLOOKUP($E:$E,'3'!$A:$D,3,0),"")</f>
        <v/>
      </c>
      <c r="Q2800" s="297" t="str">
        <f>_xlfn.IFNA(VLOOKUP($E:$E,'4'!$A:$F,3,0),"")</f>
        <v/>
      </c>
      <c r="R2800" s="297" t="str">
        <f>_xlfn.IFNA(VLOOKUP($E:$E,'5'!$A:$F,3,0),"")</f>
        <v/>
      </c>
      <c r="S2800" s="297" t="str">
        <f>_xlfn.IFNA(VLOOKUP($E:$E,'6'!$A:$F,3,0),"")</f>
        <v/>
      </c>
      <c r="T2800" s="313">
        <v>1</v>
      </c>
      <c r="U2800" s="313">
        <v>12</v>
      </c>
      <c r="V2800" s="313">
        <v>24</v>
      </c>
      <c r="W2800" s="314">
        <v>0.40100000000000002</v>
      </c>
      <c r="X2800" s="315">
        <v>1.3095238E-3</v>
      </c>
      <c r="Y2800" s="749">
        <v>1350</v>
      </c>
      <c r="Z2800" s="282"/>
      <c r="AA2800" s="316" t="s">
        <v>10390</v>
      </c>
      <c r="AB2800" s="282" t="s">
        <v>9164</v>
      </c>
      <c r="AC2800" s="317" t="s">
        <v>2081</v>
      </c>
      <c r="AD2800" s="318" t="s">
        <v>2748</v>
      </c>
      <c r="AE2800" s="319">
        <v>0</v>
      </c>
      <c r="AF2800" s="319" t="s">
        <v>21</v>
      </c>
      <c r="AG2800" s="320">
        <v>18.86</v>
      </c>
      <c r="AH2800" s="321">
        <f t="shared" si="475"/>
        <v>0</v>
      </c>
      <c r="AI2800" s="287">
        <f>_xlfn.IFNA(VLOOKUP(AD:AD,грп!B:C,2,0),0)</f>
        <v>0</v>
      </c>
      <c r="AJ2800" s="607">
        <v>24</v>
      </c>
      <c r="AK2800" s="672" t="str">
        <f t="shared" si="462"/>
        <v>new</v>
      </c>
      <c r="AL2800" s="174"/>
    </row>
    <row r="2801" spans="1:38" s="4" customFormat="1" ht="12" customHeight="1" outlineLevel="1" x14ac:dyDescent="0.35">
      <c r="A2801" s="307" t="s">
        <v>10402</v>
      </c>
      <c r="B2801" s="308" t="s">
        <v>8170</v>
      </c>
      <c r="C2801" s="290" t="s">
        <v>555</v>
      </c>
      <c r="D2801" s="310" t="s">
        <v>11434</v>
      </c>
      <c r="E2801" s="322" t="s">
        <v>146</v>
      </c>
      <c r="F2801" s="293"/>
      <c r="G2801" s="293"/>
      <c r="H2801" s="294">
        <v>1</v>
      </c>
      <c r="I2801" s="294" t="str">
        <f>IFERROR(_xlfn.IFNA(VLOOKUP($D:$D,history!$I:$Y,3,0),VLOOKUP(E:E,history!$H:$Y,4,0)),"--")</f>
        <v>--</v>
      </c>
      <c r="J2801" s="282" t="s">
        <v>9870</v>
      </c>
      <c r="K2801" s="282" t="str">
        <f t="shared" si="466"/>
        <v/>
      </c>
      <c r="L2801" s="312">
        <f t="shared" si="473"/>
        <v>386.44</v>
      </c>
      <c r="M2801" s="312">
        <f t="shared" si="474"/>
        <v>585.51</v>
      </c>
      <c r="N2801" s="297" t="str">
        <f>_xlfn.IFNA(VLOOKUP($E:$E,'1'!$A:$E,3,0),"")</f>
        <v/>
      </c>
      <c r="O2801" s="297" t="str">
        <f>_xlfn.IFNA(VLOOKUP($E:$E,'2'!$A:$E,3,0),"")</f>
        <v/>
      </c>
      <c r="P2801" s="297" t="str">
        <f>_xlfn.IFNA(VLOOKUP($E:$E,'3'!$A:$D,3,0),"")</f>
        <v/>
      </c>
      <c r="Q2801" s="297" t="str">
        <f>_xlfn.IFNA(VLOOKUP($E:$E,'4'!$A:$F,3,0),"")</f>
        <v/>
      </c>
      <c r="R2801" s="297" t="str">
        <f>_xlfn.IFNA(VLOOKUP($E:$E,'5'!$A:$F,3,0),"")</f>
        <v/>
      </c>
      <c r="S2801" s="297" t="str">
        <f>_xlfn.IFNA(VLOOKUP($E:$E,'6'!$A:$F,3,0),"")</f>
        <v/>
      </c>
      <c r="T2801" s="313">
        <v>1</v>
      </c>
      <c r="U2801" s="313">
        <v>10</v>
      </c>
      <c r="V2801" s="313">
        <v>40</v>
      </c>
      <c r="W2801" s="314">
        <v>0.375</v>
      </c>
      <c r="X2801" s="315">
        <v>4.1447370000000002E-4</v>
      </c>
      <c r="Y2801" s="749">
        <v>560</v>
      </c>
      <c r="Z2801" s="282"/>
      <c r="AA2801" s="316" t="s">
        <v>393</v>
      </c>
      <c r="AB2801" s="282" t="s">
        <v>9163</v>
      </c>
      <c r="AC2801" s="317" t="s">
        <v>2081</v>
      </c>
      <c r="AD2801" s="318" t="s">
        <v>2748</v>
      </c>
      <c r="AE2801" s="319">
        <v>0</v>
      </c>
      <c r="AF2801" s="319" t="s">
        <v>11273</v>
      </c>
      <c r="AG2801" s="320">
        <v>7.34</v>
      </c>
      <c r="AH2801" s="321">
        <f t="shared" si="475"/>
        <v>0</v>
      </c>
      <c r="AI2801" s="287">
        <f>_xlfn.IFNA(VLOOKUP(AD:AD,грп!B:C,2,0),0)</f>
        <v>0</v>
      </c>
      <c r="AJ2801" s="607">
        <v>9</v>
      </c>
      <c r="AK2801" s="672" t="str">
        <f t="shared" ref="AK2801:AK2864" si="476">C2801</f>
        <v xml:space="preserve"> </v>
      </c>
      <c r="AL2801" s="174"/>
    </row>
    <row r="2802" spans="1:38" s="4" customFormat="1" ht="12" customHeight="1" outlineLevel="1" x14ac:dyDescent="0.35">
      <c r="A2802" s="307" t="s">
        <v>10402</v>
      </c>
      <c r="B2802" s="308" t="s">
        <v>8171</v>
      </c>
      <c r="C2802" s="290" t="s">
        <v>555</v>
      </c>
      <c r="D2802" s="310" t="s">
        <v>2962</v>
      </c>
      <c r="E2802" s="322" t="s">
        <v>223</v>
      </c>
      <c r="F2802" s="293"/>
      <c r="G2802" s="293"/>
      <c r="H2802" s="294">
        <v>20</v>
      </c>
      <c r="I2802" s="294" t="str">
        <f>IFERROR(_xlfn.IFNA(VLOOKUP($D:$D,history!$I:$Y,3,0),VLOOKUP(E:E,history!$H:$Y,4,0)),"--")</f>
        <v>--</v>
      </c>
      <c r="J2802" s="282" t="s">
        <v>9870</v>
      </c>
      <c r="K2802" s="282" t="str">
        <f t="shared" si="466"/>
        <v/>
      </c>
      <c r="L2802" s="312">
        <f t="shared" si="473"/>
        <v>473.31</v>
      </c>
      <c r="M2802" s="312">
        <f t="shared" si="474"/>
        <v>717.13</v>
      </c>
      <c r="N2802" s="297" t="str">
        <f>_xlfn.IFNA(VLOOKUP($E:$E,'1'!$A:$E,3,0),"")</f>
        <v/>
      </c>
      <c r="O2802" s="297" t="str">
        <f>_xlfn.IFNA(VLOOKUP($E:$E,'2'!$A:$E,3,0),"")</f>
        <v/>
      </c>
      <c r="P2802" s="297" t="str">
        <f>_xlfn.IFNA(VLOOKUP($E:$E,'3'!$A:$D,3,0),"")</f>
        <v/>
      </c>
      <c r="Q2802" s="297" t="str">
        <f>_xlfn.IFNA(VLOOKUP($E:$E,'4'!$A:$F,3,0),"")</f>
        <v/>
      </c>
      <c r="R2802" s="297" t="str">
        <f>_xlfn.IFNA(VLOOKUP($E:$E,'5'!$A:$F,3,0),"")</f>
        <v/>
      </c>
      <c r="S2802" s="297" t="str">
        <f>_xlfn.IFNA(VLOOKUP($E:$E,'6'!$A:$F,3,0),"")</f>
        <v/>
      </c>
      <c r="T2802" s="313">
        <v>1</v>
      </c>
      <c r="U2802" s="313">
        <v>10</v>
      </c>
      <c r="V2802" s="313">
        <v>40</v>
      </c>
      <c r="W2802" s="314">
        <v>0.375</v>
      </c>
      <c r="X2802" s="315">
        <v>6.2500000000000001E-4</v>
      </c>
      <c r="Y2802" s="749">
        <v>680</v>
      </c>
      <c r="Z2802" s="282"/>
      <c r="AA2802" s="316" t="s">
        <v>10390</v>
      </c>
      <c r="AB2802" s="282" t="s">
        <v>9163</v>
      </c>
      <c r="AC2802" s="317" t="s">
        <v>2081</v>
      </c>
      <c r="AD2802" s="318" t="s">
        <v>2748</v>
      </c>
      <c r="AE2802" s="319">
        <v>0</v>
      </c>
      <c r="AF2802" s="319" t="s">
        <v>11273</v>
      </c>
      <c r="AG2802" s="320">
        <v>8.99</v>
      </c>
      <c r="AH2802" s="321">
        <f t="shared" si="475"/>
        <v>0</v>
      </c>
      <c r="AI2802" s="287">
        <f>_xlfn.IFNA(VLOOKUP(AD:AD,грп!B:C,2,0),0)</f>
        <v>0</v>
      </c>
      <c r="AJ2802" s="607">
        <v>30</v>
      </c>
      <c r="AK2802" s="672" t="str">
        <f t="shared" si="476"/>
        <v xml:space="preserve"> </v>
      </c>
      <c r="AL2802" s="174"/>
    </row>
    <row r="2803" spans="1:38" s="4" customFormat="1" ht="12" customHeight="1" outlineLevel="1" x14ac:dyDescent="0.35">
      <c r="A2803" s="307" t="s">
        <v>10402</v>
      </c>
      <c r="B2803" s="308" t="s">
        <v>8172</v>
      </c>
      <c r="C2803" s="290" t="s">
        <v>555</v>
      </c>
      <c r="D2803" s="310" t="s">
        <v>622</v>
      </c>
      <c r="E2803" s="322" t="s">
        <v>254</v>
      </c>
      <c r="F2803" s="293"/>
      <c r="G2803" s="293"/>
      <c r="H2803" s="294">
        <v>14</v>
      </c>
      <c r="I2803" s="294" t="str">
        <f>IFERROR(_xlfn.IFNA(VLOOKUP($D:$D,history!$I:$Y,3,0),VLOOKUP(E:E,history!$H:$Y,4,0)),"--")</f>
        <v>--</v>
      </c>
      <c r="J2803" s="282" t="s">
        <v>9870</v>
      </c>
      <c r="K2803" s="282" t="str">
        <f t="shared" si="466"/>
        <v/>
      </c>
      <c r="L2803" s="312">
        <f t="shared" si="473"/>
        <v>396.97</v>
      </c>
      <c r="M2803" s="312">
        <f t="shared" si="474"/>
        <v>601.47</v>
      </c>
      <c r="N2803" s="297" t="str">
        <f>_xlfn.IFNA(VLOOKUP($E:$E,'1'!$A:$E,3,0),"")</f>
        <v/>
      </c>
      <c r="O2803" s="297" t="str">
        <f>_xlfn.IFNA(VLOOKUP($E:$E,'2'!$A:$E,3,0),"")</f>
        <v/>
      </c>
      <c r="P2803" s="297" t="str">
        <f>_xlfn.IFNA(VLOOKUP($E:$E,'3'!$A:$D,3,0),"")</f>
        <v/>
      </c>
      <c r="Q2803" s="297" t="str">
        <f>_xlfn.IFNA(VLOOKUP($E:$E,'4'!$A:$F,3,0),"")</f>
        <v/>
      </c>
      <c r="R2803" s="297" t="str">
        <f>_xlfn.IFNA(VLOOKUP($E:$E,'5'!$A:$F,3,0),"")</f>
        <v/>
      </c>
      <c r="S2803" s="297" t="str">
        <f>_xlfn.IFNA(VLOOKUP($E:$E,'6'!$A:$F,3,0),"")</f>
        <v/>
      </c>
      <c r="T2803" s="313">
        <v>1</v>
      </c>
      <c r="U2803" s="313">
        <v>10</v>
      </c>
      <c r="V2803" s="313">
        <v>50</v>
      </c>
      <c r="W2803" s="314">
        <v>0.375</v>
      </c>
      <c r="X2803" s="315">
        <v>6.2500000000000001E-4</v>
      </c>
      <c r="Y2803" s="749">
        <v>570</v>
      </c>
      <c r="Z2803" s="282"/>
      <c r="AA2803" s="316" t="s">
        <v>393</v>
      </c>
      <c r="AB2803" s="282" t="s">
        <v>9163</v>
      </c>
      <c r="AC2803" s="317" t="s">
        <v>2081</v>
      </c>
      <c r="AD2803" s="318" t="s">
        <v>2748</v>
      </c>
      <c r="AE2803" s="319">
        <v>0</v>
      </c>
      <c r="AF2803" s="319" t="s">
        <v>11273</v>
      </c>
      <c r="AG2803" s="320">
        <v>7.54</v>
      </c>
      <c r="AH2803" s="321">
        <f t="shared" si="475"/>
        <v>0</v>
      </c>
      <c r="AI2803" s="287">
        <f>_xlfn.IFNA(VLOOKUP(AD:AD,грп!B:C,2,0),0)</f>
        <v>0</v>
      </c>
      <c r="AJ2803" s="607">
        <v>43</v>
      </c>
      <c r="AK2803" s="672" t="str">
        <f t="shared" si="476"/>
        <v xml:space="preserve"> </v>
      </c>
      <c r="AL2803" s="174"/>
    </row>
    <row r="2804" spans="1:38" s="4" customFormat="1" ht="12" customHeight="1" outlineLevel="1" x14ac:dyDescent="0.35">
      <c r="A2804" s="307" t="s">
        <v>10402</v>
      </c>
      <c r="B2804" s="308" t="s">
        <v>8173</v>
      </c>
      <c r="C2804" s="323"/>
      <c r="D2804" s="310" t="s">
        <v>11435</v>
      </c>
      <c r="E2804" s="324" t="s">
        <v>2183</v>
      </c>
      <c r="F2804" s="293"/>
      <c r="G2804" s="293"/>
      <c r="H2804" s="294"/>
      <c r="I2804" s="294" t="str">
        <f>IFERROR(_xlfn.IFNA(VLOOKUP($D:$D,history!$I:$Y,3,0),VLOOKUP(E:E,history!$H:$Y,4,0)),"--")</f>
        <v>--</v>
      </c>
      <c r="J2804" s="282" t="s">
        <v>5946</v>
      </c>
      <c r="K2804" s="282" t="str">
        <f t="shared" si="466"/>
        <v/>
      </c>
      <c r="L2804" s="312">
        <f t="shared" si="473"/>
        <v>224.28</v>
      </c>
      <c r="M2804" s="312">
        <f t="shared" si="474"/>
        <v>339.82</v>
      </c>
      <c r="N2804" s="297" t="str">
        <f>_xlfn.IFNA(VLOOKUP($E:$E,'1'!$A:$E,3,0),"")</f>
        <v/>
      </c>
      <c r="O2804" s="297" t="str">
        <f>_xlfn.IFNA(VLOOKUP($E:$E,'2'!$A:$E,3,0),"")</f>
        <v/>
      </c>
      <c r="P2804" s="297" t="str">
        <f>_xlfn.IFNA(VLOOKUP($E:$E,'3'!$A:$D,3,0),"")</f>
        <v/>
      </c>
      <c r="Q2804" s="297" t="str">
        <f>_xlfn.IFNA(VLOOKUP($E:$E,'4'!$A:$F,3,0),"")</f>
        <v/>
      </c>
      <c r="R2804" s="297" t="str">
        <f>_xlfn.IFNA(VLOOKUP($E:$E,'5'!$A:$F,3,0),"")</f>
        <v/>
      </c>
      <c r="S2804" s="297" t="str">
        <f>_xlfn.IFNA(VLOOKUP($E:$E,'6'!$A:$F,3,0),"")</f>
        <v/>
      </c>
      <c r="T2804" s="313">
        <v>1</v>
      </c>
      <c r="U2804" s="313">
        <v>10</v>
      </c>
      <c r="V2804" s="313">
        <v>50</v>
      </c>
      <c r="W2804" s="314">
        <v>0.3</v>
      </c>
      <c r="X2804" s="315">
        <v>4.0000000000000002E-4</v>
      </c>
      <c r="Y2804" s="749">
        <v>320</v>
      </c>
      <c r="Z2804" s="282"/>
      <c r="AA2804" s="316" t="s">
        <v>10390</v>
      </c>
      <c r="AB2804" s="282" t="s">
        <v>9163</v>
      </c>
      <c r="AC2804" s="317" t="s">
        <v>2081</v>
      </c>
      <c r="AD2804" s="318" t="s">
        <v>2748</v>
      </c>
      <c r="AE2804" s="319">
        <v>0</v>
      </c>
      <c r="AF2804" s="319" t="s">
        <v>11273</v>
      </c>
      <c r="AG2804" s="320">
        <v>4.26</v>
      </c>
      <c r="AH2804" s="321">
        <f t="shared" si="475"/>
        <v>0</v>
      </c>
      <c r="AI2804" s="287">
        <f>_xlfn.IFNA(VLOOKUP(AD:AD,грп!B:C,2,0),0)</f>
        <v>0</v>
      </c>
      <c r="AJ2804" s="607">
        <v>0</v>
      </c>
      <c r="AK2804" s="672">
        <f t="shared" si="476"/>
        <v>0</v>
      </c>
      <c r="AL2804" s="174"/>
    </row>
    <row r="2805" spans="1:38" s="4" customFormat="1" ht="12" customHeight="1" outlineLevel="1" x14ac:dyDescent="0.35">
      <c r="A2805" s="307" t="s">
        <v>10402</v>
      </c>
      <c r="B2805" s="308" t="s">
        <v>8174</v>
      </c>
      <c r="C2805" s="323"/>
      <c r="D2805" s="310" t="s">
        <v>2184</v>
      </c>
      <c r="E2805" s="324" t="s">
        <v>2185</v>
      </c>
      <c r="F2805" s="293"/>
      <c r="G2805" s="293"/>
      <c r="H2805" s="294"/>
      <c r="I2805" s="294" t="str">
        <f>IFERROR(_xlfn.IFNA(VLOOKUP($D:$D,history!$I:$Y,3,0),VLOOKUP(E:E,history!$H:$Y,4,0)),"--")</f>
        <v>--</v>
      </c>
      <c r="J2805" s="282" t="s">
        <v>5946</v>
      </c>
      <c r="K2805" s="282" t="str">
        <f t="shared" si="466"/>
        <v/>
      </c>
      <c r="L2805" s="312">
        <f t="shared" si="473"/>
        <v>329.58</v>
      </c>
      <c r="M2805" s="312">
        <f t="shared" si="474"/>
        <v>499.36</v>
      </c>
      <c r="N2805" s="297" t="str">
        <f>_xlfn.IFNA(VLOOKUP($E:$E,'1'!$A:$E,3,0),"")</f>
        <v/>
      </c>
      <c r="O2805" s="297" t="str">
        <f>_xlfn.IFNA(VLOOKUP($E:$E,'2'!$A:$E,3,0),"")</f>
        <v/>
      </c>
      <c r="P2805" s="297" t="str">
        <f>_xlfn.IFNA(VLOOKUP($E:$E,'3'!$A:$D,3,0),"")</f>
        <v/>
      </c>
      <c r="Q2805" s="297" t="str">
        <f>_xlfn.IFNA(VLOOKUP($E:$E,'4'!$A:$F,3,0),"")</f>
        <v/>
      </c>
      <c r="R2805" s="297" t="str">
        <f>_xlfn.IFNA(VLOOKUP($E:$E,'5'!$A:$F,3,0),"")</f>
        <v/>
      </c>
      <c r="S2805" s="297" t="str">
        <f>_xlfn.IFNA(VLOOKUP($E:$E,'6'!$A:$F,3,0),"")</f>
        <v/>
      </c>
      <c r="T2805" s="313">
        <v>1</v>
      </c>
      <c r="U2805" s="313">
        <v>10</v>
      </c>
      <c r="V2805" s="313">
        <v>50</v>
      </c>
      <c r="W2805" s="314">
        <v>0.44</v>
      </c>
      <c r="X2805" s="315">
        <v>5.4000000000000001E-4</v>
      </c>
      <c r="Y2805" s="749">
        <v>470</v>
      </c>
      <c r="Z2805" s="282"/>
      <c r="AA2805" s="316" t="s">
        <v>10390</v>
      </c>
      <c r="AB2805" s="282" t="s">
        <v>9163</v>
      </c>
      <c r="AC2805" s="317" t="s">
        <v>2081</v>
      </c>
      <c r="AD2805" s="318" t="s">
        <v>2748</v>
      </c>
      <c r="AE2805" s="319">
        <v>0</v>
      </c>
      <c r="AF2805" s="319" t="s">
        <v>11273</v>
      </c>
      <c r="AG2805" s="320">
        <v>6.26</v>
      </c>
      <c r="AH2805" s="321">
        <f t="shared" si="475"/>
        <v>0</v>
      </c>
      <c r="AI2805" s="287">
        <f>_xlfn.IFNA(VLOOKUP(AD:AD,грп!B:C,2,0),0)</f>
        <v>0</v>
      </c>
      <c r="AJ2805" s="607">
        <v>0</v>
      </c>
      <c r="AK2805" s="672">
        <f t="shared" si="476"/>
        <v>0</v>
      </c>
      <c r="AL2805" s="174"/>
    </row>
    <row r="2806" spans="1:38" s="4" customFormat="1" ht="12" customHeight="1" outlineLevel="1" x14ac:dyDescent="0.35">
      <c r="A2806" s="307" t="s">
        <v>10402</v>
      </c>
      <c r="B2806" s="308" t="s">
        <v>8175</v>
      </c>
      <c r="C2806" s="323"/>
      <c r="D2806" s="310" t="s">
        <v>10142</v>
      </c>
      <c r="E2806" s="324" t="s">
        <v>2186</v>
      </c>
      <c r="F2806" s="293"/>
      <c r="G2806" s="293"/>
      <c r="H2806" s="294"/>
      <c r="I2806" s="294" t="str">
        <f>IFERROR(_xlfn.IFNA(VLOOKUP($D:$D,history!$I:$Y,3,0),VLOOKUP(E:E,history!$H:$Y,4,0)),"--")</f>
        <v>--</v>
      </c>
      <c r="J2806" s="282" t="s">
        <v>5946</v>
      </c>
      <c r="K2806" s="282" t="str">
        <f t="shared" si="466"/>
        <v/>
      </c>
      <c r="L2806" s="312">
        <f t="shared" si="473"/>
        <v>275.87</v>
      </c>
      <c r="M2806" s="312">
        <f t="shared" si="474"/>
        <v>417.99</v>
      </c>
      <c r="N2806" s="297" t="str">
        <f>_xlfn.IFNA(VLOOKUP($E:$E,'1'!$A:$E,3,0),"")</f>
        <v/>
      </c>
      <c r="O2806" s="297" t="str">
        <f>_xlfn.IFNA(VLOOKUP($E:$E,'2'!$A:$E,3,0),"")</f>
        <v/>
      </c>
      <c r="P2806" s="297" t="str">
        <f>_xlfn.IFNA(VLOOKUP($E:$E,'3'!$A:$D,3,0),"")</f>
        <v/>
      </c>
      <c r="Q2806" s="297" t="str">
        <f>_xlfn.IFNA(VLOOKUP($E:$E,'4'!$A:$F,3,0),"")</f>
        <v/>
      </c>
      <c r="R2806" s="297" t="str">
        <f>_xlfn.IFNA(VLOOKUP($E:$E,'5'!$A:$F,3,0),"")</f>
        <v/>
      </c>
      <c r="S2806" s="297" t="str">
        <f>_xlfn.IFNA(VLOOKUP($E:$E,'6'!$A:$F,3,0),"")</f>
        <v/>
      </c>
      <c r="T2806" s="313">
        <v>1</v>
      </c>
      <c r="U2806" s="313">
        <v>10</v>
      </c>
      <c r="V2806" s="313">
        <v>50</v>
      </c>
      <c r="W2806" s="314">
        <v>0.3</v>
      </c>
      <c r="X2806" s="315">
        <v>3.4000000000000002E-4</v>
      </c>
      <c r="Y2806" s="749">
        <v>390</v>
      </c>
      <c r="Z2806" s="282"/>
      <c r="AA2806" s="316" t="s">
        <v>10390</v>
      </c>
      <c r="AB2806" s="282" t="s">
        <v>9163</v>
      </c>
      <c r="AC2806" s="317" t="s">
        <v>2081</v>
      </c>
      <c r="AD2806" s="318" t="s">
        <v>2748</v>
      </c>
      <c r="AE2806" s="319">
        <v>0</v>
      </c>
      <c r="AF2806" s="319" t="s">
        <v>11273</v>
      </c>
      <c r="AG2806" s="320">
        <v>5.24</v>
      </c>
      <c r="AH2806" s="321">
        <f t="shared" si="475"/>
        <v>0</v>
      </c>
      <c r="AI2806" s="287">
        <f>_xlfn.IFNA(VLOOKUP(AD:AD,грп!B:C,2,0),0)</f>
        <v>0</v>
      </c>
      <c r="AJ2806" s="607">
        <v>0</v>
      </c>
      <c r="AK2806" s="672">
        <f t="shared" si="476"/>
        <v>0</v>
      </c>
      <c r="AL2806" s="174"/>
    </row>
    <row r="2807" spans="1:38" s="4" customFormat="1" ht="12" customHeight="1" outlineLevel="1" x14ac:dyDescent="0.35">
      <c r="A2807" s="307" t="s">
        <v>10402</v>
      </c>
      <c r="B2807" s="308" t="s">
        <v>8176</v>
      </c>
      <c r="C2807" s="323"/>
      <c r="D2807" s="310" t="s">
        <v>3237</v>
      </c>
      <c r="E2807" s="322" t="s">
        <v>1305</v>
      </c>
      <c r="F2807" s="293"/>
      <c r="G2807" s="293"/>
      <c r="H2807" s="294">
        <v>20</v>
      </c>
      <c r="I2807" s="294" t="str">
        <f>IFERROR(_xlfn.IFNA(VLOOKUP($D:$D,history!$I:$Y,3,0),VLOOKUP(E:E,history!$H:$Y,4,0)),"--")</f>
        <v>--</v>
      </c>
      <c r="J2807" s="282" t="s">
        <v>9870</v>
      </c>
      <c r="K2807" s="282" t="str">
        <f t="shared" si="466"/>
        <v/>
      </c>
      <c r="L2807" s="312">
        <f t="shared" si="473"/>
        <v>116.35</v>
      </c>
      <c r="M2807" s="312">
        <f t="shared" si="474"/>
        <v>176.29</v>
      </c>
      <c r="N2807" s="297" t="str">
        <f>_xlfn.IFNA(VLOOKUP($E:$E,'1'!$A:$E,3,0),"")</f>
        <v/>
      </c>
      <c r="O2807" s="297" t="str">
        <f>_xlfn.IFNA(VLOOKUP($E:$E,'2'!$A:$E,3,0),"")</f>
        <v/>
      </c>
      <c r="P2807" s="297" t="str">
        <f>_xlfn.IFNA(VLOOKUP($E:$E,'3'!$A:$D,3,0),"")</f>
        <v/>
      </c>
      <c r="Q2807" s="297" t="str">
        <f>_xlfn.IFNA(VLOOKUP($E:$E,'4'!$A:$F,3,0),"")</f>
        <v/>
      </c>
      <c r="R2807" s="297" t="str">
        <f>_xlfn.IFNA(VLOOKUP($E:$E,'5'!$A:$F,3,0),"")</f>
        <v/>
      </c>
      <c r="S2807" s="297" t="str">
        <f>_xlfn.IFNA(VLOOKUP($E:$E,'6'!$A:$F,3,0),"")</f>
        <v/>
      </c>
      <c r="T2807" s="313">
        <v>1</v>
      </c>
      <c r="U2807" s="313">
        <v>20</v>
      </c>
      <c r="V2807" s="313">
        <v>100</v>
      </c>
      <c r="W2807" s="314">
        <v>0.16700000000000001</v>
      </c>
      <c r="X2807" s="315">
        <v>1.76E-4</v>
      </c>
      <c r="Y2807" s="749">
        <v>170</v>
      </c>
      <c r="Z2807" s="282"/>
      <c r="AA2807" s="316" t="s">
        <v>10391</v>
      </c>
      <c r="AB2807" s="282" t="s">
        <v>9163</v>
      </c>
      <c r="AC2807" s="317" t="s">
        <v>2081</v>
      </c>
      <c r="AD2807" s="318" t="s">
        <v>2748</v>
      </c>
      <c r="AE2807" s="319">
        <v>0</v>
      </c>
      <c r="AF2807" s="319" t="s">
        <v>11273</v>
      </c>
      <c r="AG2807" s="320">
        <v>2.21</v>
      </c>
      <c r="AH2807" s="321">
        <f t="shared" si="475"/>
        <v>0</v>
      </c>
      <c r="AI2807" s="287">
        <f>_xlfn.IFNA(VLOOKUP(AD:AD,грп!B:C,2,0),0)</f>
        <v>0</v>
      </c>
      <c r="AJ2807" s="607">
        <v>155</v>
      </c>
      <c r="AK2807" s="672">
        <f t="shared" si="476"/>
        <v>0</v>
      </c>
      <c r="AL2807" s="174"/>
    </row>
    <row r="2808" spans="1:38" s="4" customFormat="1" ht="12" customHeight="1" outlineLevel="1" x14ac:dyDescent="0.35">
      <c r="A2808" s="307" t="s">
        <v>10402</v>
      </c>
      <c r="B2808" s="308" t="s">
        <v>8177</v>
      </c>
      <c r="C2808" s="290" t="s">
        <v>555</v>
      </c>
      <c r="D2808" s="310" t="s">
        <v>3238</v>
      </c>
      <c r="E2808" s="322" t="s">
        <v>1306</v>
      </c>
      <c r="F2808" s="293"/>
      <c r="G2808" s="293"/>
      <c r="H2808" s="294">
        <v>18</v>
      </c>
      <c r="I2808" s="294" t="str">
        <f>IFERROR(_xlfn.IFNA(VLOOKUP($D:$D,history!$I:$Y,3,0),VLOOKUP(E:E,history!$H:$Y,4,0)),"--")</f>
        <v>--</v>
      </c>
      <c r="J2808" s="282" t="s">
        <v>5946</v>
      </c>
      <c r="K2808" s="282" t="str">
        <f t="shared" si="466"/>
        <v/>
      </c>
      <c r="L2808" s="312">
        <f t="shared" si="473"/>
        <v>116.35</v>
      </c>
      <c r="M2808" s="312">
        <f t="shared" si="474"/>
        <v>176.29</v>
      </c>
      <c r="N2808" s="297" t="str">
        <f>_xlfn.IFNA(VLOOKUP($E:$E,'1'!$A:$E,3,0),"")</f>
        <v/>
      </c>
      <c r="O2808" s="297" t="str">
        <f>_xlfn.IFNA(VLOOKUP($E:$E,'2'!$A:$E,3,0),"")</f>
        <v/>
      </c>
      <c r="P2808" s="297" t="str">
        <f>_xlfn.IFNA(VLOOKUP($E:$E,'3'!$A:$D,3,0),"")</f>
        <v/>
      </c>
      <c r="Q2808" s="297" t="str">
        <f>_xlfn.IFNA(VLOOKUP($E:$E,'4'!$A:$F,3,0),"")</f>
        <v/>
      </c>
      <c r="R2808" s="297" t="str">
        <f>_xlfn.IFNA(VLOOKUP($E:$E,'5'!$A:$F,3,0),"")</f>
        <v/>
      </c>
      <c r="S2808" s="297" t="str">
        <f>_xlfn.IFNA(VLOOKUP($E:$E,'6'!$A:$F,3,0),"")</f>
        <v/>
      </c>
      <c r="T2808" s="313">
        <v>1</v>
      </c>
      <c r="U2808" s="313">
        <v>20</v>
      </c>
      <c r="V2808" s="313">
        <v>100</v>
      </c>
      <c r="W2808" s="314">
        <v>0.16800000000000001</v>
      </c>
      <c r="X2808" s="315">
        <v>1.76E-4</v>
      </c>
      <c r="Y2808" s="749">
        <v>170</v>
      </c>
      <c r="Z2808" s="282"/>
      <c r="AA2808" s="316" t="s">
        <v>10391</v>
      </c>
      <c r="AB2808" s="282" t="s">
        <v>9163</v>
      </c>
      <c r="AC2808" s="317" t="s">
        <v>2081</v>
      </c>
      <c r="AD2808" s="318" t="s">
        <v>2748</v>
      </c>
      <c r="AE2808" s="319">
        <v>0</v>
      </c>
      <c r="AF2808" s="319" t="s">
        <v>11273</v>
      </c>
      <c r="AG2808" s="320">
        <v>2.21</v>
      </c>
      <c r="AH2808" s="321">
        <f t="shared" si="475"/>
        <v>0</v>
      </c>
      <c r="AI2808" s="287">
        <f>_xlfn.IFNA(VLOOKUP(AD:AD,грп!B:C,2,0),0)</f>
        <v>0</v>
      </c>
      <c r="AJ2808" s="607">
        <v>0</v>
      </c>
      <c r="AK2808" s="672" t="str">
        <f t="shared" si="476"/>
        <v xml:space="preserve"> </v>
      </c>
      <c r="AL2808" s="174"/>
    </row>
    <row r="2809" spans="1:38" s="4" customFormat="1" ht="12" customHeight="1" x14ac:dyDescent="0.35">
      <c r="A2809" s="288"/>
      <c r="B2809" s="289"/>
      <c r="C2809" s="290" t="s">
        <v>555</v>
      </c>
      <c r="D2809" s="291" t="s">
        <v>484</v>
      </c>
      <c r="E2809" s="292"/>
      <c r="F2809" s="293"/>
      <c r="G2809" s="293"/>
      <c r="H2809" s="294"/>
      <c r="I2809" s="294"/>
      <c r="J2809" s="282" t="s">
        <v>393</v>
      </c>
      <c r="K2809" s="282" t="str">
        <f t="shared" si="466"/>
        <v/>
      </c>
      <c r="L2809" s="295"/>
      <c r="M2809" s="296"/>
      <c r="N2809" s="297"/>
      <c r="O2809" s="297"/>
      <c r="P2809" s="297"/>
      <c r="Q2809" s="297" t="str">
        <f>_xlfn.IFNA(VLOOKUP($E:$E,'4'!$A:$F,3,0),"")</f>
        <v/>
      </c>
      <c r="R2809" s="297" t="str">
        <f>_xlfn.IFNA(VLOOKUP($E:$E,'5'!$A:$F,3,0),"")</f>
        <v/>
      </c>
      <c r="S2809" s="297"/>
      <c r="T2809" s="298"/>
      <c r="U2809" s="280"/>
      <c r="V2809" s="280"/>
      <c r="W2809" s="300"/>
      <c r="X2809" s="301"/>
      <c r="Y2809" s="749"/>
      <c r="Z2809" s="282"/>
      <c r="AA2809" s="280"/>
      <c r="AB2809" s="280"/>
      <c r="AC2809" s="302"/>
      <c r="AD2809" s="303" t="s">
        <v>484</v>
      </c>
      <c r="AE2809" s="280"/>
      <c r="AF2809" s="329"/>
      <c r="AG2809" s="305"/>
      <c r="AH2809" s="306"/>
      <c r="AI2809" s="287">
        <f>_xlfn.IFNA(VLOOKUP(AD:AD,грп!B:C,2,0),0)</f>
        <v>0</v>
      </c>
      <c r="AJ2809" s="607">
        <v>0</v>
      </c>
      <c r="AK2809" s="672" t="str">
        <f t="shared" si="476"/>
        <v xml:space="preserve"> </v>
      </c>
      <c r="AL2809" s="174"/>
    </row>
    <row r="2810" spans="1:38" s="4" customFormat="1" ht="12" customHeight="1" outlineLevel="1" x14ac:dyDescent="0.35">
      <c r="A2810" s="307" t="s">
        <v>10402</v>
      </c>
      <c r="B2810" s="308" t="s">
        <v>8179</v>
      </c>
      <c r="C2810" s="290" t="s">
        <v>555</v>
      </c>
      <c r="D2810" s="310" t="s">
        <v>11436</v>
      </c>
      <c r="E2810" s="322" t="s">
        <v>268</v>
      </c>
      <c r="F2810" s="293"/>
      <c r="G2810" s="293"/>
      <c r="H2810" s="294">
        <v>3</v>
      </c>
      <c r="I2810" s="294" t="str">
        <f>IFERROR(_xlfn.IFNA(VLOOKUP($D:$D,history!$I:$Y,3,0),VLOOKUP(E:E,history!$H:$Y,4,0)),"--")</f>
        <v>--</v>
      </c>
      <c r="J2810" s="282" t="s">
        <v>9870</v>
      </c>
      <c r="K2810" s="282" t="str">
        <f t="shared" si="466"/>
        <v/>
      </c>
      <c r="L2810" s="312">
        <f>IF($A$3="ИМ",ROUND($Y2810*(1-($L$6-$F$4))*(1-$F$3)*(1+$AG$2),2),ROUND($M2810*(1-($L$6-$F$4))*(1-$F$3)*(1+$AG$2),2))</f>
        <v>2392.86</v>
      </c>
      <c r="M2810" s="312">
        <f>ROUND(IF($A$3="РЕГИОНЫ",AG2810*$AG$3*$AG$1,IF(AI2810=0,AG2810*$AG$3*$AG$1,AG2810*$AG$3*(1-5%)*$AG$1)),2)</f>
        <v>3625.55</v>
      </c>
      <c r="N2810" s="297" t="str">
        <f>_xlfn.IFNA(VLOOKUP($E:$E,'1'!$A:$E,3,0),"")</f>
        <v/>
      </c>
      <c r="O2810" s="297" t="str">
        <f>_xlfn.IFNA(VLOOKUP($E:$E,'2'!$A:$E,3,0),"")</f>
        <v/>
      </c>
      <c r="P2810" s="297" t="str">
        <f>_xlfn.IFNA(VLOOKUP($E:$E,'3'!$A:$D,3,0),"")</f>
        <v/>
      </c>
      <c r="Q2810" s="297" t="str">
        <f>_xlfn.IFNA(VLOOKUP($E:$E,'4'!$A:$F,3,0),"")</f>
        <v/>
      </c>
      <c r="R2810" s="297" t="str">
        <f>_xlfn.IFNA(VLOOKUP($E:$E,'5'!$A:$F,3,0),"")</f>
        <v/>
      </c>
      <c r="S2810" s="297" t="str">
        <f>_xlfn.IFNA(VLOOKUP($E:$E,'6'!$A:$F,3,0),"")</f>
        <v/>
      </c>
      <c r="T2810" s="313">
        <v>1</v>
      </c>
      <c r="U2810" s="313">
        <v>1</v>
      </c>
      <c r="V2810" s="313">
        <v>10</v>
      </c>
      <c r="W2810" s="314">
        <v>2</v>
      </c>
      <c r="X2810" s="315">
        <v>4.8700000000000002E-3</v>
      </c>
      <c r="Y2810" s="749">
        <v>3440</v>
      </c>
      <c r="Z2810" s="282"/>
      <c r="AA2810" s="316" t="s">
        <v>393</v>
      </c>
      <c r="AB2810" s="282" t="s">
        <v>9163</v>
      </c>
      <c r="AC2810" s="317" t="s">
        <v>2081</v>
      </c>
      <c r="AD2810" s="318" t="s">
        <v>484</v>
      </c>
      <c r="AE2810" s="319">
        <v>0</v>
      </c>
      <c r="AF2810" s="319" t="s">
        <v>11301</v>
      </c>
      <c r="AG2810" s="320">
        <v>45.45</v>
      </c>
      <c r="AH2810" s="321">
        <f>IF($A$3="РЕГИОНЫ",ROUND($AG2810*(1-($L$6-$F$4))*(1-$F$3)*(1+$AG$2)*$AG$1,2),0)</f>
        <v>0</v>
      </c>
      <c r="AI2810" s="287">
        <f>_xlfn.IFNA(VLOOKUP(AD:AD,грп!B:C,2,0),0)</f>
        <v>0</v>
      </c>
      <c r="AJ2810" s="607">
        <v>10</v>
      </c>
      <c r="AK2810" s="672" t="str">
        <f t="shared" si="476"/>
        <v xml:space="preserve"> </v>
      </c>
      <c r="AL2810" s="174"/>
    </row>
    <row r="2811" spans="1:38" s="4" customFormat="1" ht="12" customHeight="1" outlineLevel="1" x14ac:dyDescent="0.35">
      <c r="A2811" s="307" t="s">
        <v>10402</v>
      </c>
      <c r="B2811" s="308" t="s">
        <v>8180</v>
      </c>
      <c r="C2811" s="290" t="s">
        <v>555</v>
      </c>
      <c r="D2811" s="310" t="s">
        <v>11437</v>
      </c>
      <c r="E2811" s="322" t="s">
        <v>208</v>
      </c>
      <c r="F2811" s="293"/>
      <c r="G2811" s="293"/>
      <c r="H2811" s="294">
        <v>4</v>
      </c>
      <c r="I2811" s="294" t="str">
        <f>IFERROR(_xlfn.IFNA(VLOOKUP($D:$D,history!$I:$Y,3,0),VLOOKUP(E:E,history!$H:$Y,4,0)),"--")</f>
        <v>--</v>
      </c>
      <c r="J2811" s="282" t="s">
        <v>9870</v>
      </c>
      <c r="K2811" s="282" t="str">
        <f t="shared" si="466"/>
        <v/>
      </c>
      <c r="L2811" s="312">
        <f>IF($A$3="ИМ",ROUND($Y2811*(1-($L$6-$F$4))*(1-$F$3)*(1+$AG$2),2),ROUND($M2811*(1-($L$6-$F$4))*(1-$F$3)*(1+$AG$2),2))</f>
        <v>2100.14</v>
      </c>
      <c r="M2811" s="312">
        <f>ROUND(IF($A$3="РЕГИОНЫ",AG2811*$AG$3*$AG$1,IF(AI2811=0,AG2811*$AG$3*$AG$1,AG2811*$AG$3*(1-5%)*$AG$1)),2)</f>
        <v>3182.03</v>
      </c>
      <c r="N2811" s="297" t="str">
        <f>_xlfn.IFNA(VLOOKUP($E:$E,'1'!$A:$E,3,0),"")</f>
        <v/>
      </c>
      <c r="O2811" s="297" t="str">
        <f>_xlfn.IFNA(VLOOKUP($E:$E,'2'!$A:$E,3,0),"")</f>
        <v/>
      </c>
      <c r="P2811" s="297" t="str">
        <f>_xlfn.IFNA(VLOOKUP($E:$E,'3'!$A:$D,3,0),"")</f>
        <v/>
      </c>
      <c r="Q2811" s="297" t="str">
        <f>_xlfn.IFNA(VLOOKUP($E:$E,'4'!$A:$F,3,0),"")</f>
        <v/>
      </c>
      <c r="R2811" s="297" t="str">
        <f>_xlfn.IFNA(VLOOKUP($E:$E,'5'!$A:$F,3,0),"")</f>
        <v/>
      </c>
      <c r="S2811" s="297" t="str">
        <f>_xlfn.IFNA(VLOOKUP($E:$E,'6'!$A:$F,3,0),"")</f>
        <v/>
      </c>
      <c r="T2811" s="313">
        <v>1</v>
      </c>
      <c r="U2811" s="313">
        <v>1</v>
      </c>
      <c r="V2811" s="313">
        <v>10</v>
      </c>
      <c r="W2811" s="314">
        <v>1.78</v>
      </c>
      <c r="X2811" s="315">
        <v>4.7099999999999998E-3</v>
      </c>
      <c r="Y2811" s="749">
        <v>3020</v>
      </c>
      <c r="Z2811" s="282"/>
      <c r="AA2811" s="316" t="s">
        <v>393</v>
      </c>
      <c r="AB2811" s="282" t="s">
        <v>9163</v>
      </c>
      <c r="AC2811" s="317" t="s">
        <v>2081</v>
      </c>
      <c r="AD2811" s="318" t="s">
        <v>484</v>
      </c>
      <c r="AE2811" s="319">
        <v>0</v>
      </c>
      <c r="AF2811" s="319" t="s">
        <v>11301</v>
      </c>
      <c r="AG2811" s="320">
        <v>39.89</v>
      </c>
      <c r="AH2811" s="321">
        <f>IF($A$3="РЕГИОНЫ",ROUND($AG2811*(1-($L$6-$F$4))*(1-$F$3)*(1+$AG$2)*$AG$1,2),0)</f>
        <v>0</v>
      </c>
      <c r="AI2811" s="287">
        <f>_xlfn.IFNA(VLOOKUP(AD:AD,грп!B:C,2,0),0)</f>
        <v>0</v>
      </c>
      <c r="AJ2811" s="607">
        <v>10</v>
      </c>
      <c r="AK2811" s="672" t="str">
        <f t="shared" si="476"/>
        <v xml:space="preserve"> </v>
      </c>
      <c r="AL2811" s="174"/>
    </row>
    <row r="2812" spans="1:38" s="4" customFormat="1" ht="12" customHeight="1" x14ac:dyDescent="0.35">
      <c r="A2812" s="288"/>
      <c r="B2812" s="289"/>
      <c r="C2812" s="290" t="s">
        <v>555</v>
      </c>
      <c r="D2812" s="291" t="s">
        <v>5824</v>
      </c>
      <c r="E2812" s="292"/>
      <c r="F2812" s="293"/>
      <c r="G2812" s="293"/>
      <c r="H2812" s="294"/>
      <c r="I2812" s="294"/>
      <c r="J2812" s="282" t="s">
        <v>393</v>
      </c>
      <c r="K2812" s="282" t="str">
        <f t="shared" si="466"/>
        <v/>
      </c>
      <c r="L2812" s="295"/>
      <c r="M2812" s="296"/>
      <c r="N2812" s="297"/>
      <c r="O2812" s="297"/>
      <c r="P2812" s="297"/>
      <c r="Q2812" s="297" t="str">
        <f>_xlfn.IFNA(VLOOKUP($E:$E,'4'!$A:$F,3,0),"")</f>
        <v/>
      </c>
      <c r="R2812" s="297" t="str">
        <f>_xlfn.IFNA(VLOOKUP($E:$E,'5'!$A:$F,3,0),"")</f>
        <v/>
      </c>
      <c r="S2812" s="297"/>
      <c r="T2812" s="298"/>
      <c r="U2812" s="280"/>
      <c r="V2812" s="280"/>
      <c r="W2812" s="300"/>
      <c r="X2812" s="301"/>
      <c r="Y2812" s="749"/>
      <c r="Z2812" s="282"/>
      <c r="AA2812" s="280"/>
      <c r="AB2812" s="280"/>
      <c r="AC2812" s="302"/>
      <c r="AD2812" s="303" t="s">
        <v>5824</v>
      </c>
      <c r="AE2812" s="280"/>
      <c r="AF2812" s="329"/>
      <c r="AG2812" s="305"/>
      <c r="AH2812" s="306"/>
      <c r="AI2812" s="287">
        <f>_xlfn.IFNA(VLOOKUP(AD:AD,грп!B:C,2,0),0)</f>
        <v>0</v>
      </c>
      <c r="AJ2812" s="607">
        <v>0</v>
      </c>
      <c r="AK2812" s="672" t="str">
        <f t="shared" si="476"/>
        <v xml:space="preserve"> </v>
      </c>
      <c r="AL2812" s="174"/>
    </row>
    <row r="2813" spans="1:38" s="4" customFormat="1" ht="11.45" customHeight="1" outlineLevel="1" x14ac:dyDescent="0.35">
      <c r="A2813" s="307" t="s">
        <v>10402</v>
      </c>
      <c r="B2813" s="308" t="s">
        <v>8181</v>
      </c>
      <c r="C2813" s="309" t="s">
        <v>21</v>
      </c>
      <c r="D2813" s="310" t="s">
        <v>11438</v>
      </c>
      <c r="E2813" s="322" t="s">
        <v>5813</v>
      </c>
      <c r="F2813" s="293"/>
      <c r="G2813" s="293"/>
      <c r="H2813" s="294"/>
      <c r="I2813" s="294" t="str">
        <f>IFERROR(_xlfn.IFNA(VLOOKUP($D:$D,history!$I:$Y,3,0),VLOOKUP(E:E,history!$H:$Y,4,0)),"--")</f>
        <v>--</v>
      </c>
      <c r="J2813" s="282" t="s">
        <v>5946</v>
      </c>
      <c r="K2813" s="282" t="str">
        <f t="shared" si="466"/>
        <v/>
      </c>
      <c r="L2813" s="312">
        <f t="shared" ref="L2813:L2818" si="477">IF($A$3="ИМ",ROUND($Y2813*(1-($L$6-$F$4))*(1-$F$3)*(1+$AG$2),2),ROUND($M2813*(1-($L$6-$F$4))*(1-$F$3)*(1+$AG$2),2))</f>
        <v>0</v>
      </c>
      <c r="M2813" s="312">
        <f t="shared" ref="M2813:M2818" si="478">ROUND(IF($A$3="РЕГИОНЫ",AG2813*$AG$3*$AG$1,IF(AI2813=0,AG2813*$AG$3*$AG$1,AG2813*$AG$3*(1-5%)*$AG$1)),2)</f>
        <v>0</v>
      </c>
      <c r="N2813" s="297" t="str">
        <f>_xlfn.IFNA(VLOOKUP($E:$E,'1'!$A:$E,3,0),"")</f>
        <v/>
      </c>
      <c r="O2813" s="297" t="str">
        <f>_xlfn.IFNA(VLOOKUP($E:$E,'2'!$A:$E,3,0),"")</f>
        <v/>
      </c>
      <c r="P2813" s="297" t="str">
        <f>_xlfn.IFNA(VLOOKUP($E:$E,'3'!$A:$D,3,0),"")</f>
        <v/>
      </c>
      <c r="Q2813" s="297" t="str">
        <f>_xlfn.IFNA(VLOOKUP($E:$E,'4'!$A:$F,3,0),"")</f>
        <v/>
      </c>
      <c r="R2813" s="297" t="str">
        <f>_xlfn.IFNA(VLOOKUP($E:$E,'5'!$A:$F,3,0),"")</f>
        <v/>
      </c>
      <c r="S2813" s="297" t="str">
        <f>_xlfn.IFNA(VLOOKUP($E:$E,'6'!$A:$F,3,0),"")</f>
        <v/>
      </c>
      <c r="T2813" s="313">
        <v>1</v>
      </c>
      <c r="U2813" s="313">
        <v>10</v>
      </c>
      <c r="V2813" s="313">
        <v>40</v>
      </c>
      <c r="W2813" s="314">
        <v>0.55000000000000004</v>
      </c>
      <c r="X2813" s="315">
        <v>4.0000000000000002E-4</v>
      </c>
      <c r="Y2813" s="749">
        <v>0</v>
      </c>
      <c r="Z2813" s="282"/>
      <c r="AA2813" s="316" t="s">
        <v>10390</v>
      </c>
      <c r="AB2813" s="282" t="s">
        <v>10389</v>
      </c>
      <c r="AC2813" s="317" t="s">
        <v>2081</v>
      </c>
      <c r="AD2813" s="318" t="s">
        <v>5824</v>
      </c>
      <c r="AE2813" s="319">
        <v>0</v>
      </c>
      <c r="AF2813" s="319" t="s">
        <v>21</v>
      </c>
      <c r="AG2813" s="320">
        <v>0</v>
      </c>
      <c r="AH2813" s="321">
        <f t="shared" ref="AH2813:AH2818" si="479">IF($A$3="РЕГИОНЫ",ROUND($AG2813*(1-($L$6-$F$4))*(1-$F$3)*(1+$AG$2)*$AG$1,2),0)</f>
        <v>0</v>
      </c>
      <c r="AI2813" s="287">
        <f>_xlfn.IFNA(VLOOKUP(AD:AD,грп!B:C,2,0),0)</f>
        <v>0</v>
      </c>
      <c r="AJ2813" s="607">
        <v>0</v>
      </c>
      <c r="AK2813" s="672" t="str">
        <f t="shared" si="476"/>
        <v>new</v>
      </c>
      <c r="AL2813" s="174"/>
    </row>
    <row r="2814" spans="1:38" s="4" customFormat="1" ht="11.45" customHeight="1" outlineLevel="1" x14ac:dyDescent="0.35">
      <c r="A2814" s="307" t="s">
        <v>10402</v>
      </c>
      <c r="B2814" s="308" t="s">
        <v>8182</v>
      </c>
      <c r="C2814" s="309" t="s">
        <v>21</v>
      </c>
      <c r="D2814" s="310" t="s">
        <v>11439</v>
      </c>
      <c r="E2814" s="322" t="s">
        <v>5814</v>
      </c>
      <c r="F2814" s="293"/>
      <c r="G2814" s="293"/>
      <c r="H2814" s="294"/>
      <c r="I2814" s="294" t="str">
        <f>IFERROR(_xlfn.IFNA(VLOOKUP($D:$D,history!$I:$Y,3,0),VLOOKUP(E:E,history!$H:$Y,4,0)),"--")</f>
        <v>--</v>
      </c>
      <c r="J2814" s="282" t="s">
        <v>5946</v>
      </c>
      <c r="K2814" s="282" t="str">
        <f t="shared" si="466"/>
        <v/>
      </c>
      <c r="L2814" s="312">
        <f t="shared" si="477"/>
        <v>0</v>
      </c>
      <c r="M2814" s="312">
        <f t="shared" si="478"/>
        <v>0</v>
      </c>
      <c r="N2814" s="297" t="str">
        <f>_xlfn.IFNA(VLOOKUP($E:$E,'1'!$A:$E,3,0),"")</f>
        <v/>
      </c>
      <c r="O2814" s="297" t="str">
        <f>_xlfn.IFNA(VLOOKUP($E:$E,'2'!$A:$E,3,0),"")</f>
        <v/>
      </c>
      <c r="P2814" s="297" t="str">
        <f>_xlfn.IFNA(VLOOKUP($E:$E,'3'!$A:$D,3,0),"")</f>
        <v/>
      </c>
      <c r="Q2814" s="297" t="str">
        <f>_xlfn.IFNA(VLOOKUP($E:$E,'4'!$A:$F,3,0),"")</f>
        <v/>
      </c>
      <c r="R2814" s="297" t="str">
        <f>_xlfn.IFNA(VLOOKUP($E:$E,'5'!$A:$F,3,0),"")</f>
        <v/>
      </c>
      <c r="S2814" s="297" t="str">
        <f>_xlfn.IFNA(VLOOKUP($E:$E,'6'!$A:$F,3,0),"")</f>
        <v/>
      </c>
      <c r="T2814" s="313">
        <v>1</v>
      </c>
      <c r="U2814" s="313">
        <v>1</v>
      </c>
      <c r="V2814" s="313">
        <v>20</v>
      </c>
      <c r="W2814" s="314">
        <v>0.8</v>
      </c>
      <c r="X2814" s="315">
        <v>4.0000000000000002E-4</v>
      </c>
      <c r="Y2814" s="749">
        <v>0</v>
      </c>
      <c r="Z2814" s="282"/>
      <c r="AA2814" s="316" t="s">
        <v>10390</v>
      </c>
      <c r="AB2814" s="282" t="s">
        <v>10389</v>
      </c>
      <c r="AC2814" s="317" t="s">
        <v>2081</v>
      </c>
      <c r="AD2814" s="318" t="s">
        <v>5824</v>
      </c>
      <c r="AE2814" s="319">
        <v>0</v>
      </c>
      <c r="AF2814" s="319" t="s">
        <v>21</v>
      </c>
      <c r="AG2814" s="320">
        <v>0</v>
      </c>
      <c r="AH2814" s="321">
        <f t="shared" si="479"/>
        <v>0</v>
      </c>
      <c r="AI2814" s="287">
        <f>_xlfn.IFNA(VLOOKUP(AD:AD,грп!B:C,2,0),0)</f>
        <v>0</v>
      </c>
      <c r="AJ2814" s="607">
        <v>0</v>
      </c>
      <c r="AK2814" s="672" t="str">
        <f t="shared" si="476"/>
        <v>new</v>
      </c>
      <c r="AL2814" s="174"/>
    </row>
    <row r="2815" spans="1:38" s="4" customFormat="1" ht="11.45" customHeight="1" outlineLevel="1" x14ac:dyDescent="0.35">
      <c r="A2815" s="307" t="s">
        <v>10402</v>
      </c>
      <c r="B2815" s="308" t="s">
        <v>8183</v>
      </c>
      <c r="C2815" s="309" t="s">
        <v>21</v>
      </c>
      <c r="D2815" s="310" t="s">
        <v>11440</v>
      </c>
      <c r="E2815" s="322" t="s">
        <v>5815</v>
      </c>
      <c r="F2815" s="293"/>
      <c r="G2815" s="293"/>
      <c r="H2815" s="294"/>
      <c r="I2815" s="294" t="str">
        <f>IFERROR(_xlfn.IFNA(VLOOKUP($D:$D,history!$I:$Y,3,0),VLOOKUP(E:E,history!$H:$Y,4,0)),"--")</f>
        <v>--</v>
      </c>
      <c r="J2815" s="282" t="s">
        <v>9870</v>
      </c>
      <c r="K2815" s="282" t="str">
        <f t="shared" si="466"/>
        <v/>
      </c>
      <c r="L2815" s="312">
        <f t="shared" si="477"/>
        <v>604.4</v>
      </c>
      <c r="M2815" s="312">
        <f t="shared" si="478"/>
        <v>915.76</v>
      </c>
      <c r="N2815" s="297" t="str">
        <f>_xlfn.IFNA(VLOOKUP($E:$E,'1'!$A:$E,3,0),"")</f>
        <v/>
      </c>
      <c r="O2815" s="297" t="str">
        <f>_xlfn.IFNA(VLOOKUP($E:$E,'2'!$A:$E,3,0),"")</f>
        <v/>
      </c>
      <c r="P2815" s="297" t="str">
        <f>_xlfn.IFNA(VLOOKUP($E:$E,'3'!$A:$D,3,0),"")</f>
        <v/>
      </c>
      <c r="Q2815" s="297" t="str">
        <f>_xlfn.IFNA(VLOOKUP($E:$E,'4'!$A:$F,3,0),"")</f>
        <v/>
      </c>
      <c r="R2815" s="297" t="str">
        <f>_xlfn.IFNA(VLOOKUP($E:$E,'5'!$A:$F,3,0),"")</f>
        <v/>
      </c>
      <c r="S2815" s="297" t="str">
        <f>_xlfn.IFNA(VLOOKUP($E:$E,'6'!$A:$F,3,0),"")</f>
        <v/>
      </c>
      <c r="T2815" s="313">
        <v>1</v>
      </c>
      <c r="U2815" s="313">
        <v>1</v>
      </c>
      <c r="V2815" s="313">
        <v>20</v>
      </c>
      <c r="W2815" s="314">
        <v>0.62</v>
      </c>
      <c r="X2815" s="315">
        <v>1.2199999999999999E-3</v>
      </c>
      <c r="Y2815" s="749">
        <v>870</v>
      </c>
      <c r="Z2815" s="282"/>
      <c r="AA2815" s="316" t="s">
        <v>10391</v>
      </c>
      <c r="AB2815" s="282" t="s">
        <v>10389</v>
      </c>
      <c r="AC2815" s="317" t="s">
        <v>2081</v>
      </c>
      <c r="AD2815" s="318" t="s">
        <v>5824</v>
      </c>
      <c r="AE2815" s="319">
        <v>0</v>
      </c>
      <c r="AF2815" s="319" t="s">
        <v>21</v>
      </c>
      <c r="AG2815" s="320">
        <v>11.48</v>
      </c>
      <c r="AH2815" s="321">
        <f t="shared" si="479"/>
        <v>0</v>
      </c>
      <c r="AI2815" s="287">
        <f>_xlfn.IFNA(VLOOKUP(AD:AD,грп!B:C,2,0),0)</f>
        <v>0</v>
      </c>
      <c r="AJ2815" s="607">
        <v>0</v>
      </c>
      <c r="AK2815" s="672" t="str">
        <f t="shared" si="476"/>
        <v>new</v>
      </c>
      <c r="AL2815" s="174"/>
    </row>
    <row r="2816" spans="1:38" s="4" customFormat="1" ht="11.45" customHeight="1" outlineLevel="1" x14ac:dyDescent="0.35">
      <c r="A2816" s="307" t="s">
        <v>10402</v>
      </c>
      <c r="B2816" s="308" t="s">
        <v>8184</v>
      </c>
      <c r="C2816" s="309" t="s">
        <v>21</v>
      </c>
      <c r="D2816" s="310" t="s">
        <v>11441</v>
      </c>
      <c r="E2816" s="322" t="s">
        <v>5816</v>
      </c>
      <c r="F2816" s="293"/>
      <c r="G2816" s="293"/>
      <c r="H2816" s="294"/>
      <c r="I2816" s="294" t="str">
        <f>IFERROR(_xlfn.IFNA(VLOOKUP($D:$D,history!$I:$Y,3,0),VLOOKUP(E:E,history!$H:$Y,4,0)),"--")</f>
        <v>--</v>
      </c>
      <c r="J2816" s="282" t="s">
        <v>9870</v>
      </c>
      <c r="K2816" s="282" t="str">
        <f t="shared" si="466"/>
        <v/>
      </c>
      <c r="L2816" s="312">
        <f t="shared" si="477"/>
        <v>973.47</v>
      </c>
      <c r="M2816" s="312">
        <f t="shared" si="478"/>
        <v>1474.95</v>
      </c>
      <c r="N2816" s="297" t="str">
        <f>_xlfn.IFNA(VLOOKUP($E:$E,'1'!$A:$E,3,0),"")</f>
        <v/>
      </c>
      <c r="O2816" s="297" t="str">
        <f>_xlfn.IFNA(VLOOKUP($E:$E,'2'!$A:$E,3,0),"")</f>
        <v/>
      </c>
      <c r="P2816" s="297" t="str">
        <f>_xlfn.IFNA(VLOOKUP($E:$E,'3'!$A:$D,3,0),"")</f>
        <v/>
      </c>
      <c r="Q2816" s="297" t="str">
        <f>_xlfn.IFNA(VLOOKUP($E:$E,'4'!$A:$F,3,0),"")</f>
        <v/>
      </c>
      <c r="R2816" s="297" t="str">
        <f>_xlfn.IFNA(VLOOKUP($E:$E,'5'!$A:$F,3,0),"")</f>
        <v/>
      </c>
      <c r="S2816" s="297" t="str">
        <f>_xlfn.IFNA(VLOOKUP($E:$E,'6'!$A:$F,3,0),"")</f>
        <v/>
      </c>
      <c r="T2816" s="313">
        <v>1</v>
      </c>
      <c r="U2816" s="313">
        <v>5</v>
      </c>
      <c r="V2816" s="313">
        <v>20</v>
      </c>
      <c r="W2816" s="314">
        <v>1.0249999999999999</v>
      </c>
      <c r="X2816" s="315">
        <v>1.1999999999999999E-3</v>
      </c>
      <c r="Y2816" s="749">
        <v>1390</v>
      </c>
      <c r="Z2816" s="282"/>
      <c r="AA2816" s="316" t="s">
        <v>10391</v>
      </c>
      <c r="AB2816" s="282" t="s">
        <v>10389</v>
      </c>
      <c r="AC2816" s="317" t="s">
        <v>2081</v>
      </c>
      <c r="AD2816" s="318" t="s">
        <v>5824</v>
      </c>
      <c r="AE2816" s="319">
        <v>0</v>
      </c>
      <c r="AF2816" s="319" t="s">
        <v>21</v>
      </c>
      <c r="AG2816" s="320">
        <v>18.489999999999998</v>
      </c>
      <c r="AH2816" s="321">
        <f t="shared" si="479"/>
        <v>0</v>
      </c>
      <c r="AI2816" s="287">
        <f>_xlfn.IFNA(VLOOKUP(AD:AD,грп!B:C,2,0),0)</f>
        <v>0</v>
      </c>
      <c r="AJ2816" s="607">
        <v>0</v>
      </c>
      <c r="AK2816" s="672" t="str">
        <f t="shared" si="476"/>
        <v>new</v>
      </c>
      <c r="AL2816" s="174"/>
    </row>
    <row r="2817" spans="1:39" s="4" customFormat="1" ht="11.45" customHeight="1" outlineLevel="1" x14ac:dyDescent="0.35">
      <c r="A2817" s="307" t="s">
        <v>10402</v>
      </c>
      <c r="B2817" s="308" t="s">
        <v>8185</v>
      </c>
      <c r="C2817" s="309" t="s">
        <v>21</v>
      </c>
      <c r="D2817" s="310" t="s">
        <v>11442</v>
      </c>
      <c r="E2817" s="322" t="s">
        <v>5817</v>
      </c>
      <c r="F2817" s="293"/>
      <c r="G2817" s="293"/>
      <c r="H2817" s="294"/>
      <c r="I2817" s="294" t="str">
        <f>IFERROR(_xlfn.IFNA(VLOOKUP($D:$D,history!$I:$Y,3,0),VLOOKUP(E:E,history!$H:$Y,4,0)),"--")</f>
        <v>--</v>
      </c>
      <c r="J2817" s="282" t="s">
        <v>9870</v>
      </c>
      <c r="K2817" s="282" t="str">
        <f t="shared" si="466"/>
        <v/>
      </c>
      <c r="L2817" s="312">
        <f t="shared" si="477"/>
        <v>769.72</v>
      </c>
      <c r="M2817" s="312">
        <f t="shared" si="478"/>
        <v>1166.24</v>
      </c>
      <c r="N2817" s="297" t="str">
        <f>_xlfn.IFNA(VLOOKUP($E:$E,'1'!$A:$E,3,0),"")</f>
        <v/>
      </c>
      <c r="O2817" s="297" t="str">
        <f>_xlfn.IFNA(VLOOKUP($E:$E,'2'!$A:$E,3,0),"")</f>
        <v/>
      </c>
      <c r="P2817" s="297" t="str">
        <f>_xlfn.IFNA(VLOOKUP($E:$E,'3'!$A:$D,3,0),"")</f>
        <v/>
      </c>
      <c r="Q2817" s="297" t="str">
        <f>_xlfn.IFNA(VLOOKUP($E:$E,'4'!$A:$F,3,0),"")</f>
        <v/>
      </c>
      <c r="R2817" s="297" t="str">
        <f>_xlfn.IFNA(VLOOKUP($E:$E,'5'!$A:$F,3,0),"")</f>
        <v/>
      </c>
      <c r="S2817" s="297" t="str">
        <f>_xlfn.IFNA(VLOOKUP($E:$E,'6'!$A:$F,3,0),"")</f>
        <v/>
      </c>
      <c r="T2817" s="313">
        <v>1</v>
      </c>
      <c r="U2817" s="313">
        <v>6</v>
      </c>
      <c r="V2817" s="313">
        <v>36</v>
      </c>
      <c r="W2817" s="314">
        <v>0.49199999999999999</v>
      </c>
      <c r="X2817" s="315">
        <v>8.2341269999999995E-4</v>
      </c>
      <c r="Y2817" s="749">
        <v>1110</v>
      </c>
      <c r="Z2817" s="282"/>
      <c r="AA2817" s="316" t="s">
        <v>10391</v>
      </c>
      <c r="AB2817" s="282" t="s">
        <v>10389</v>
      </c>
      <c r="AC2817" s="317" t="s">
        <v>2081</v>
      </c>
      <c r="AD2817" s="318" t="s">
        <v>5824</v>
      </c>
      <c r="AE2817" s="319">
        <v>0</v>
      </c>
      <c r="AF2817" s="319" t="s">
        <v>21</v>
      </c>
      <c r="AG2817" s="320">
        <v>14.62</v>
      </c>
      <c r="AH2817" s="321">
        <f t="shared" si="479"/>
        <v>0</v>
      </c>
      <c r="AI2817" s="287">
        <f>_xlfn.IFNA(VLOOKUP(AD:AD,грп!B:C,2,0),0)</f>
        <v>0</v>
      </c>
      <c r="AJ2817" s="607">
        <v>0</v>
      </c>
      <c r="AK2817" s="672" t="str">
        <f t="shared" si="476"/>
        <v>new</v>
      </c>
      <c r="AL2817" s="174"/>
    </row>
    <row r="2818" spans="1:39" s="4" customFormat="1" ht="11.45" customHeight="1" outlineLevel="1" x14ac:dyDescent="0.35">
      <c r="A2818" s="307" t="s">
        <v>10402</v>
      </c>
      <c r="B2818" s="308" t="s">
        <v>8186</v>
      </c>
      <c r="C2818" s="309" t="s">
        <v>21</v>
      </c>
      <c r="D2818" s="310" t="s">
        <v>11443</v>
      </c>
      <c r="E2818" s="322" t="s">
        <v>5818</v>
      </c>
      <c r="F2818" s="293"/>
      <c r="G2818" s="293"/>
      <c r="H2818" s="294"/>
      <c r="I2818" s="294" t="str">
        <f>IFERROR(_xlfn.IFNA(VLOOKUP($D:$D,history!$I:$Y,3,0),VLOOKUP(E:E,history!$H:$Y,4,0)),"--")</f>
        <v>--</v>
      </c>
      <c r="J2818" s="282" t="s">
        <v>9870</v>
      </c>
      <c r="K2818" s="282" t="str">
        <f t="shared" si="466"/>
        <v/>
      </c>
      <c r="L2818" s="312">
        <f t="shared" si="477"/>
        <v>560.17999999999995</v>
      </c>
      <c r="M2818" s="312">
        <f t="shared" si="478"/>
        <v>848.75</v>
      </c>
      <c r="N2818" s="297" t="str">
        <f>_xlfn.IFNA(VLOOKUP($E:$E,'1'!$A:$E,3,0),"")</f>
        <v/>
      </c>
      <c r="O2818" s="297" t="str">
        <f>_xlfn.IFNA(VLOOKUP($E:$E,'2'!$A:$E,3,0),"")</f>
        <v/>
      </c>
      <c r="P2818" s="297" t="str">
        <f>_xlfn.IFNA(VLOOKUP($E:$E,'3'!$A:$D,3,0),"")</f>
        <v/>
      </c>
      <c r="Q2818" s="297" t="str">
        <f>_xlfn.IFNA(VLOOKUP($E:$E,'4'!$A:$F,3,0),"")</f>
        <v/>
      </c>
      <c r="R2818" s="297" t="str">
        <f>_xlfn.IFNA(VLOOKUP($E:$E,'5'!$A:$F,3,0),"")</f>
        <v/>
      </c>
      <c r="S2818" s="297" t="str">
        <f>_xlfn.IFNA(VLOOKUP($E:$E,'6'!$A:$F,3,0),"")</f>
        <v/>
      </c>
      <c r="T2818" s="313">
        <v>1</v>
      </c>
      <c r="U2818" s="313">
        <v>1</v>
      </c>
      <c r="V2818" s="313">
        <v>20</v>
      </c>
      <c r="W2818" s="314">
        <v>0.68500000000000005</v>
      </c>
      <c r="X2818" s="315">
        <v>1.2700000000000001E-3</v>
      </c>
      <c r="Y2818" s="749">
        <v>810</v>
      </c>
      <c r="Z2818" s="282"/>
      <c r="AA2818" s="316" t="s">
        <v>10391</v>
      </c>
      <c r="AB2818" s="282" t="s">
        <v>10389</v>
      </c>
      <c r="AC2818" s="317" t="s">
        <v>2081</v>
      </c>
      <c r="AD2818" s="318" t="s">
        <v>5824</v>
      </c>
      <c r="AE2818" s="319">
        <v>0</v>
      </c>
      <c r="AF2818" s="319" t="s">
        <v>21</v>
      </c>
      <c r="AG2818" s="320">
        <v>10.64</v>
      </c>
      <c r="AH2818" s="321">
        <f t="shared" si="479"/>
        <v>0</v>
      </c>
      <c r="AI2818" s="287">
        <f>_xlfn.IFNA(VLOOKUP(AD:AD,грп!B:C,2,0),0)</f>
        <v>0</v>
      </c>
      <c r="AJ2818" s="607">
        <v>0</v>
      </c>
      <c r="AK2818" s="672" t="str">
        <f t="shared" si="476"/>
        <v>new</v>
      </c>
      <c r="AL2818" s="174"/>
    </row>
    <row r="2819" spans="1:39" s="4" customFormat="1" ht="12" customHeight="1" x14ac:dyDescent="0.35">
      <c r="A2819" s="288"/>
      <c r="B2819" s="289"/>
      <c r="C2819" s="290" t="s">
        <v>555</v>
      </c>
      <c r="D2819" s="291" t="s">
        <v>2750</v>
      </c>
      <c r="E2819" s="292"/>
      <c r="F2819" s="293"/>
      <c r="G2819" s="293"/>
      <c r="H2819" s="294"/>
      <c r="I2819" s="294"/>
      <c r="J2819" s="282" t="s">
        <v>393</v>
      </c>
      <c r="K2819" s="282" t="str">
        <f t="shared" si="466"/>
        <v/>
      </c>
      <c r="L2819" s="295"/>
      <c r="M2819" s="296"/>
      <c r="N2819" s="297"/>
      <c r="O2819" s="297"/>
      <c r="P2819" s="297"/>
      <c r="Q2819" s="297" t="str">
        <f>_xlfn.IFNA(VLOOKUP($E:$E,'4'!$A:$F,3,0),"")</f>
        <v/>
      </c>
      <c r="R2819" s="297" t="str">
        <f>_xlfn.IFNA(VLOOKUP($E:$E,'5'!$A:$F,3,0),"")</f>
        <v/>
      </c>
      <c r="S2819" s="297"/>
      <c r="T2819" s="298"/>
      <c r="U2819" s="280"/>
      <c r="V2819" s="280"/>
      <c r="W2819" s="300"/>
      <c r="X2819" s="301"/>
      <c r="Y2819" s="749"/>
      <c r="Z2819" s="282"/>
      <c r="AA2819" s="280"/>
      <c r="AB2819" s="280"/>
      <c r="AC2819" s="302"/>
      <c r="AD2819" s="303" t="s">
        <v>2750</v>
      </c>
      <c r="AE2819" s="280"/>
      <c r="AF2819" s="329"/>
      <c r="AG2819" s="305"/>
      <c r="AH2819" s="306"/>
      <c r="AI2819" s="287">
        <f>_xlfn.IFNA(VLOOKUP(AD:AD,грп!B:C,2,0),0)</f>
        <v>0</v>
      </c>
      <c r="AJ2819" s="607">
        <v>0</v>
      </c>
      <c r="AK2819" s="672" t="str">
        <f t="shared" si="476"/>
        <v xml:space="preserve"> </v>
      </c>
      <c r="AL2819" s="174"/>
    </row>
    <row r="2820" spans="1:39" s="4" customFormat="1" ht="12" customHeight="1" outlineLevel="1" x14ac:dyDescent="0.35">
      <c r="A2820" s="307" t="s">
        <v>10402</v>
      </c>
      <c r="B2820" s="308" t="s">
        <v>8187</v>
      </c>
      <c r="C2820" s="290" t="s">
        <v>555</v>
      </c>
      <c r="D2820" s="310" t="s">
        <v>1548</v>
      </c>
      <c r="E2820" s="322" t="s">
        <v>277</v>
      </c>
      <c r="F2820" s="293"/>
      <c r="G2820" s="293"/>
      <c r="H2820" s="294"/>
      <c r="I2820" s="294" t="str">
        <f>IFERROR(_xlfn.IFNA(VLOOKUP($D:$D,history!$I:$Y,3,0),VLOOKUP(E:E,history!$H:$Y,4,0)),"--")</f>
        <v>--</v>
      </c>
      <c r="J2820" s="282" t="s">
        <v>5946</v>
      </c>
      <c r="K2820" s="282" t="str">
        <f t="shared" si="466"/>
        <v/>
      </c>
      <c r="L2820" s="312">
        <f t="shared" ref="L2820:L2830" si="480">IF($A$3="ИМ",ROUND($Y2820*(1-($L$6-$F$4))*(1-$F$3)*(1+$AG$2),2),ROUND($M2820*(1-($L$6-$F$4))*(1-$F$3)*(1+$AG$2),2))</f>
        <v>2564.5</v>
      </c>
      <c r="M2820" s="312">
        <f t="shared" ref="M2820:M2830" si="481">ROUND(IF($A$3="РЕГИОНЫ",AG2820*$AG$3*$AG$1,IF(AI2820=0,AG2820*$AG$3*$AG$1,AG2820*$AG$3*(1-5%)*$AG$1)),2)</f>
        <v>3885.6</v>
      </c>
      <c r="N2820" s="297" t="str">
        <f>_xlfn.IFNA(VLOOKUP($E:$E,'1'!$A:$E,3,0),"")</f>
        <v/>
      </c>
      <c r="O2820" s="297" t="str">
        <f>_xlfn.IFNA(VLOOKUP($E:$E,'2'!$A:$E,3,0),"")</f>
        <v/>
      </c>
      <c r="P2820" s="297" t="str">
        <f>_xlfn.IFNA(VLOOKUP($E:$E,'3'!$A:$D,3,0),"")</f>
        <v/>
      </c>
      <c r="Q2820" s="297" t="str">
        <f>_xlfn.IFNA(VLOOKUP($E:$E,'4'!$A:$F,3,0),"")</f>
        <v/>
      </c>
      <c r="R2820" s="297" t="str">
        <f>_xlfn.IFNA(VLOOKUP($E:$E,'5'!$A:$F,3,0),"")</f>
        <v/>
      </c>
      <c r="S2820" s="297" t="str">
        <f>_xlfn.IFNA(VLOOKUP($E:$E,'6'!$A:$F,3,0),"")</f>
        <v/>
      </c>
      <c r="T2820" s="313">
        <v>1</v>
      </c>
      <c r="U2820" s="313">
        <v>1</v>
      </c>
      <c r="V2820" s="313">
        <v>6</v>
      </c>
      <c r="W2820" s="314">
        <v>2.9830000000000001</v>
      </c>
      <c r="X2820" s="315">
        <v>6.7340000000000004E-3</v>
      </c>
      <c r="Y2820" s="749">
        <v>3690</v>
      </c>
      <c r="Z2820" s="282"/>
      <c r="AA2820" s="316" t="s">
        <v>10390</v>
      </c>
      <c r="AB2820" s="282" t="s">
        <v>9163</v>
      </c>
      <c r="AC2820" s="317" t="s">
        <v>2081</v>
      </c>
      <c r="AD2820" s="318" t="s">
        <v>2750</v>
      </c>
      <c r="AE2820" s="319">
        <v>0</v>
      </c>
      <c r="AF2820" s="319" t="s">
        <v>11339</v>
      </c>
      <c r="AG2820" s="320">
        <v>48.71</v>
      </c>
      <c r="AH2820" s="321">
        <f t="shared" ref="AH2820:AH2830" si="482">IF($A$3="РЕГИОНЫ",ROUND($AG2820*(1-($L$6-$F$4))*(1-$F$3)*(1+$AG$2)*$AG$1,2),0)</f>
        <v>0</v>
      </c>
      <c r="AI2820" s="287">
        <f>_xlfn.IFNA(VLOOKUP(AD:AD,грп!B:C,2,0),0)</f>
        <v>0</v>
      </c>
      <c r="AJ2820" s="607">
        <v>0</v>
      </c>
      <c r="AK2820" s="672" t="str">
        <f t="shared" si="476"/>
        <v xml:space="preserve"> </v>
      </c>
      <c r="AL2820" s="174"/>
    </row>
    <row r="2821" spans="1:39" s="4" customFormat="1" ht="12" customHeight="1" outlineLevel="1" x14ac:dyDescent="0.35">
      <c r="A2821" s="307" t="s">
        <v>10402</v>
      </c>
      <c r="B2821" s="308" t="s">
        <v>8188</v>
      </c>
      <c r="C2821" s="290" t="s">
        <v>555</v>
      </c>
      <c r="D2821" s="310" t="s">
        <v>11444</v>
      </c>
      <c r="E2821" s="322" t="s">
        <v>1209</v>
      </c>
      <c r="F2821" s="293"/>
      <c r="G2821" s="293"/>
      <c r="H2821" s="294"/>
      <c r="I2821" s="294" t="str">
        <f>IFERROR(_xlfn.IFNA(VLOOKUP($D:$D,history!$I:$Y,3,0),VLOOKUP(E:E,history!$H:$Y,4,0)),"--")</f>
        <v>--</v>
      </c>
      <c r="J2821" s="282" t="s">
        <v>5946</v>
      </c>
      <c r="K2821" s="282" t="str">
        <f t="shared" si="466"/>
        <v/>
      </c>
      <c r="L2821" s="312">
        <f t="shared" si="480"/>
        <v>2123.3000000000002</v>
      </c>
      <c r="M2821" s="312">
        <f t="shared" si="481"/>
        <v>3217.12</v>
      </c>
      <c r="N2821" s="297" t="str">
        <f>_xlfn.IFNA(VLOOKUP($E:$E,'1'!$A:$E,3,0),"")</f>
        <v/>
      </c>
      <c r="O2821" s="297" t="str">
        <f>_xlfn.IFNA(VLOOKUP($E:$E,'2'!$A:$E,3,0),"")</f>
        <v/>
      </c>
      <c r="P2821" s="297" t="str">
        <f>_xlfn.IFNA(VLOOKUP($E:$E,'3'!$A:$D,3,0),"")</f>
        <v/>
      </c>
      <c r="Q2821" s="297" t="str">
        <f>_xlfn.IFNA(VLOOKUP($E:$E,'4'!$A:$F,3,0),"")</f>
        <v/>
      </c>
      <c r="R2821" s="297" t="str">
        <f>_xlfn.IFNA(VLOOKUP($E:$E,'5'!$A:$F,3,0),"")</f>
        <v/>
      </c>
      <c r="S2821" s="297" t="str">
        <f>_xlfn.IFNA(VLOOKUP($E:$E,'6'!$A:$F,3,0),"")</f>
        <v/>
      </c>
      <c r="T2821" s="313">
        <v>1</v>
      </c>
      <c r="U2821" s="313">
        <v>1</v>
      </c>
      <c r="V2821" s="313">
        <v>8</v>
      </c>
      <c r="W2821" s="314">
        <v>1.625</v>
      </c>
      <c r="X2821" s="315">
        <v>3.7166666999999998E-3</v>
      </c>
      <c r="Y2821" s="749">
        <v>3060</v>
      </c>
      <c r="Z2821" s="282"/>
      <c r="AA2821" s="316" t="s">
        <v>10390</v>
      </c>
      <c r="AB2821" s="282" t="s">
        <v>9163</v>
      </c>
      <c r="AC2821" s="317" t="s">
        <v>2081</v>
      </c>
      <c r="AD2821" s="318" t="s">
        <v>11824</v>
      </c>
      <c r="AE2821" s="319">
        <v>0</v>
      </c>
      <c r="AF2821" s="319" t="s">
        <v>11301</v>
      </c>
      <c r="AG2821" s="320">
        <v>40.33</v>
      </c>
      <c r="AH2821" s="321">
        <f t="shared" si="482"/>
        <v>0</v>
      </c>
      <c r="AI2821" s="287">
        <f>_xlfn.IFNA(VLOOKUP(AD:AD,грп!B:C,2,0),0)</f>
        <v>0</v>
      </c>
      <c r="AJ2821" s="607">
        <v>0</v>
      </c>
      <c r="AK2821" s="672" t="str">
        <f t="shared" si="476"/>
        <v xml:space="preserve"> </v>
      </c>
      <c r="AL2821" s="174"/>
    </row>
    <row r="2822" spans="1:39" s="4" customFormat="1" ht="12" customHeight="1" outlineLevel="1" x14ac:dyDescent="0.35">
      <c r="A2822" s="307" t="s">
        <v>10402</v>
      </c>
      <c r="B2822" s="308" t="s">
        <v>8189</v>
      </c>
      <c r="C2822" s="290" t="s">
        <v>555</v>
      </c>
      <c r="D2822" s="310" t="s">
        <v>11445</v>
      </c>
      <c r="E2822" s="322" t="s">
        <v>9</v>
      </c>
      <c r="F2822" s="293"/>
      <c r="G2822" s="293"/>
      <c r="H2822" s="294">
        <v>4</v>
      </c>
      <c r="I2822" s="294" t="str">
        <f>IFERROR(_xlfn.IFNA(VLOOKUP($D:$D,history!$I:$Y,3,0),VLOOKUP(E:E,history!$H:$Y,4,0)),"--")</f>
        <v>--</v>
      </c>
      <c r="J2822" s="282" t="s">
        <v>9870</v>
      </c>
      <c r="K2822" s="282" t="str">
        <f t="shared" si="466"/>
        <v/>
      </c>
      <c r="L2822" s="312">
        <f t="shared" si="480"/>
        <v>1800.04</v>
      </c>
      <c r="M2822" s="312">
        <f t="shared" si="481"/>
        <v>2727.34</v>
      </c>
      <c r="N2822" s="297" t="str">
        <f>_xlfn.IFNA(VLOOKUP($E:$E,'1'!$A:$E,3,0),"")</f>
        <v/>
      </c>
      <c r="O2822" s="297" t="str">
        <f>_xlfn.IFNA(VLOOKUP($E:$E,'2'!$A:$E,3,0),"")</f>
        <v/>
      </c>
      <c r="P2822" s="297" t="str">
        <f>_xlfn.IFNA(VLOOKUP($E:$E,'3'!$A:$D,3,0),"")</f>
        <v/>
      </c>
      <c r="Q2822" s="297" t="str">
        <f>_xlfn.IFNA(VLOOKUP($E:$E,'4'!$A:$F,3,0),"")</f>
        <v/>
      </c>
      <c r="R2822" s="297" t="str">
        <f>_xlfn.IFNA(VLOOKUP($E:$E,'5'!$A:$F,3,0),"")</f>
        <v/>
      </c>
      <c r="S2822" s="297" t="str">
        <f>_xlfn.IFNA(VLOOKUP($E:$E,'6'!$A:$F,3,0),"")</f>
        <v/>
      </c>
      <c r="T2822" s="313">
        <v>1</v>
      </c>
      <c r="U2822" s="313">
        <v>1</v>
      </c>
      <c r="V2822" s="313">
        <v>10</v>
      </c>
      <c r="W2822" s="314">
        <v>2</v>
      </c>
      <c r="X2822" s="315">
        <v>6.13E-3</v>
      </c>
      <c r="Y2822" s="749">
        <v>2590</v>
      </c>
      <c r="Z2822" s="282"/>
      <c r="AA2822" s="316" t="s">
        <v>393</v>
      </c>
      <c r="AB2822" s="282" t="s">
        <v>9163</v>
      </c>
      <c r="AC2822" s="317" t="s">
        <v>2081</v>
      </c>
      <c r="AD2822" s="318" t="s">
        <v>2750</v>
      </c>
      <c r="AE2822" s="319">
        <v>0</v>
      </c>
      <c r="AF2822" s="319" t="s">
        <v>11301</v>
      </c>
      <c r="AG2822" s="320">
        <v>34.19</v>
      </c>
      <c r="AH2822" s="321">
        <f t="shared" si="482"/>
        <v>0</v>
      </c>
      <c r="AI2822" s="287">
        <f>_xlfn.IFNA(VLOOKUP(AD:AD,грп!B:C,2,0),0)</f>
        <v>0</v>
      </c>
      <c r="AJ2822" s="607">
        <v>9</v>
      </c>
      <c r="AK2822" s="672" t="str">
        <f t="shared" si="476"/>
        <v xml:space="preserve"> </v>
      </c>
      <c r="AL2822" s="174"/>
    </row>
    <row r="2823" spans="1:39" s="4" customFormat="1" ht="12" customHeight="1" outlineLevel="1" x14ac:dyDescent="0.35">
      <c r="A2823" s="307" t="s">
        <v>10402</v>
      </c>
      <c r="B2823" s="308" t="s">
        <v>8190</v>
      </c>
      <c r="C2823" s="290" t="s">
        <v>555</v>
      </c>
      <c r="D2823" s="310" t="s">
        <v>1547</v>
      </c>
      <c r="E2823" s="322" t="s">
        <v>10</v>
      </c>
      <c r="F2823" s="293"/>
      <c r="G2823" s="293"/>
      <c r="H2823" s="294"/>
      <c r="I2823" s="294" t="str">
        <f>IFERROR(_xlfn.IFNA(VLOOKUP($D:$D,history!$I:$Y,3,0),VLOOKUP(E:E,history!$H:$Y,4,0)),"--")</f>
        <v>--</v>
      </c>
      <c r="J2823" s="282" t="s">
        <v>5946</v>
      </c>
      <c r="K2823" s="282" t="str">
        <f t="shared" si="466"/>
        <v/>
      </c>
      <c r="L2823" s="312">
        <f t="shared" si="480"/>
        <v>3206.8</v>
      </c>
      <c r="M2823" s="312">
        <f t="shared" si="481"/>
        <v>4858.79</v>
      </c>
      <c r="N2823" s="297" t="str">
        <f>_xlfn.IFNA(VLOOKUP($E:$E,'1'!$A:$E,3,0),"")</f>
        <v/>
      </c>
      <c r="O2823" s="297" t="str">
        <f>_xlfn.IFNA(VLOOKUP($E:$E,'2'!$A:$E,3,0),"")</f>
        <v/>
      </c>
      <c r="P2823" s="297" t="str">
        <f>_xlfn.IFNA(VLOOKUP($E:$E,'3'!$A:$D,3,0),"")</f>
        <v/>
      </c>
      <c r="Q2823" s="297" t="str">
        <f>_xlfn.IFNA(VLOOKUP($E:$E,'4'!$A:$F,3,0),"")</f>
        <v/>
      </c>
      <c r="R2823" s="297" t="str">
        <f>_xlfn.IFNA(VLOOKUP($E:$E,'5'!$A:$F,3,0),"")</f>
        <v/>
      </c>
      <c r="S2823" s="297" t="str">
        <f>_xlfn.IFNA(VLOOKUP($E:$E,'6'!$A:$F,3,0),"")</f>
        <v/>
      </c>
      <c r="T2823" s="313">
        <v>1</v>
      </c>
      <c r="U2823" s="313">
        <v>1</v>
      </c>
      <c r="V2823" s="313">
        <v>4</v>
      </c>
      <c r="W2823" s="314">
        <v>4.0250000000000004</v>
      </c>
      <c r="X2823" s="315">
        <v>9.3150000000000004E-3</v>
      </c>
      <c r="Y2823" s="749">
        <v>4620</v>
      </c>
      <c r="Z2823" s="282"/>
      <c r="AA2823" s="316" t="s">
        <v>10390</v>
      </c>
      <c r="AB2823" s="282" t="s">
        <v>9163</v>
      </c>
      <c r="AC2823" s="317" t="s">
        <v>2081</v>
      </c>
      <c r="AD2823" s="318" t="s">
        <v>2750</v>
      </c>
      <c r="AE2823" s="319">
        <v>0</v>
      </c>
      <c r="AF2823" s="319" t="s">
        <v>11339</v>
      </c>
      <c r="AG2823" s="320">
        <v>60.91</v>
      </c>
      <c r="AH2823" s="321">
        <f t="shared" si="482"/>
        <v>0</v>
      </c>
      <c r="AI2823" s="287">
        <f>_xlfn.IFNA(VLOOKUP(AD:AD,грп!B:C,2,0),0)</f>
        <v>0</v>
      </c>
      <c r="AJ2823" s="607">
        <v>0</v>
      </c>
      <c r="AK2823" s="672" t="str">
        <f t="shared" si="476"/>
        <v xml:space="preserve"> </v>
      </c>
      <c r="AL2823" s="174"/>
    </row>
    <row r="2824" spans="1:39" s="4" customFormat="1" ht="12" customHeight="1" outlineLevel="1" x14ac:dyDescent="0.35">
      <c r="A2824" s="307" t="s">
        <v>10402</v>
      </c>
      <c r="B2824" s="308" t="s">
        <v>8191</v>
      </c>
      <c r="C2824" s="290" t="s">
        <v>555</v>
      </c>
      <c r="D2824" s="310" t="s">
        <v>1208</v>
      </c>
      <c r="E2824" s="322" t="s">
        <v>1210</v>
      </c>
      <c r="F2824" s="293"/>
      <c r="G2824" s="293"/>
      <c r="H2824" s="294">
        <v>10</v>
      </c>
      <c r="I2824" s="294" t="str">
        <f>IFERROR(_xlfn.IFNA(VLOOKUP($D:$D,history!$I:$Y,3,0),VLOOKUP(E:E,history!$H:$Y,4,0)),"--")</f>
        <v>--</v>
      </c>
      <c r="J2824" s="282" t="s">
        <v>9870</v>
      </c>
      <c r="K2824" s="282" t="str">
        <f t="shared" si="466"/>
        <v/>
      </c>
      <c r="L2824" s="312">
        <f t="shared" si="480"/>
        <v>1299.3599999999999</v>
      </c>
      <c r="M2824" s="312">
        <f t="shared" si="481"/>
        <v>1968.72</v>
      </c>
      <c r="N2824" s="297" t="str">
        <f>_xlfn.IFNA(VLOOKUP($E:$E,'1'!$A:$E,3,0),"")</f>
        <v/>
      </c>
      <c r="O2824" s="297" t="str">
        <f>_xlfn.IFNA(VLOOKUP($E:$E,'2'!$A:$E,3,0),"")</f>
        <v/>
      </c>
      <c r="P2824" s="297" t="str">
        <f>_xlfn.IFNA(VLOOKUP($E:$E,'3'!$A:$D,3,0),"")</f>
        <v/>
      </c>
      <c r="Q2824" s="297" t="str">
        <f>_xlfn.IFNA(VLOOKUP($E:$E,'4'!$A:$F,3,0),"")</f>
        <v/>
      </c>
      <c r="R2824" s="297" t="str">
        <f>_xlfn.IFNA(VLOOKUP($E:$E,'5'!$A:$F,3,0),"")</f>
        <v/>
      </c>
      <c r="S2824" s="297" t="str">
        <f>_xlfn.IFNA(VLOOKUP($E:$E,'6'!$A:$F,3,0),"")</f>
        <v/>
      </c>
      <c r="T2824" s="313">
        <v>1</v>
      </c>
      <c r="U2824" s="313">
        <v>1</v>
      </c>
      <c r="V2824" s="313">
        <v>12</v>
      </c>
      <c r="W2824" s="314">
        <v>1.042</v>
      </c>
      <c r="X2824" s="315">
        <v>1.725E-3</v>
      </c>
      <c r="Y2824" s="749">
        <v>1870</v>
      </c>
      <c r="Z2824" s="282"/>
      <c r="AA2824" s="316" t="s">
        <v>393</v>
      </c>
      <c r="AB2824" s="282" t="s">
        <v>9163</v>
      </c>
      <c r="AC2824" s="317" t="s">
        <v>2081</v>
      </c>
      <c r="AD2824" s="318" t="s">
        <v>2750</v>
      </c>
      <c r="AE2824" s="319">
        <v>0</v>
      </c>
      <c r="AF2824" s="319" t="s">
        <v>11339</v>
      </c>
      <c r="AG2824" s="320">
        <v>24.68</v>
      </c>
      <c r="AH2824" s="321">
        <f t="shared" si="482"/>
        <v>0</v>
      </c>
      <c r="AI2824" s="287">
        <f>_xlfn.IFNA(VLOOKUP(AD:AD,грп!B:C,2,0),0)</f>
        <v>0</v>
      </c>
      <c r="AJ2824" s="607">
        <v>12</v>
      </c>
      <c r="AK2824" s="672" t="str">
        <f t="shared" si="476"/>
        <v xml:space="preserve"> </v>
      </c>
      <c r="AL2824" s="174"/>
    </row>
    <row r="2825" spans="1:39" s="4" customFormat="1" ht="12" customHeight="1" outlineLevel="1" x14ac:dyDescent="0.35">
      <c r="A2825" s="307" t="s">
        <v>10402</v>
      </c>
      <c r="B2825" s="308" t="s">
        <v>8192</v>
      </c>
      <c r="C2825" s="290" t="s">
        <v>555</v>
      </c>
      <c r="D2825" s="310" t="s">
        <v>11446</v>
      </c>
      <c r="E2825" s="322" t="s">
        <v>1211</v>
      </c>
      <c r="F2825" s="293"/>
      <c r="G2825" s="293"/>
      <c r="H2825" s="294">
        <v>5</v>
      </c>
      <c r="I2825" s="294" t="str">
        <f>IFERROR(_xlfn.IFNA(VLOOKUP($D:$D,history!$I:$Y,3,0),VLOOKUP(E:E,history!$H:$Y,4,0)),"--")</f>
        <v>--</v>
      </c>
      <c r="J2825" s="282" t="s">
        <v>9870</v>
      </c>
      <c r="K2825" s="282" t="str">
        <f t="shared" si="466"/>
        <v/>
      </c>
      <c r="L2825" s="312">
        <f t="shared" si="480"/>
        <v>937.14</v>
      </c>
      <c r="M2825" s="312">
        <f t="shared" si="481"/>
        <v>1419.91</v>
      </c>
      <c r="N2825" s="297" t="str">
        <f>_xlfn.IFNA(VLOOKUP($E:$E,'1'!$A:$E,3,0),"")</f>
        <v/>
      </c>
      <c r="O2825" s="297" t="str">
        <f>_xlfn.IFNA(VLOOKUP($E:$E,'2'!$A:$E,3,0),"")</f>
        <v/>
      </c>
      <c r="P2825" s="297" t="str">
        <f>_xlfn.IFNA(VLOOKUP($E:$E,'3'!$A:$D,3,0),"")</f>
        <v/>
      </c>
      <c r="Q2825" s="297" t="str">
        <f>_xlfn.IFNA(VLOOKUP($E:$E,'4'!$A:$F,3,0),"")</f>
        <v/>
      </c>
      <c r="R2825" s="297" t="str">
        <f>_xlfn.IFNA(VLOOKUP($E:$E,'5'!$A:$F,3,0),"")</f>
        <v/>
      </c>
      <c r="S2825" s="297" t="str">
        <f>_xlfn.IFNA(VLOOKUP($E:$E,'6'!$A:$F,3,0),"")</f>
        <v/>
      </c>
      <c r="T2825" s="313">
        <v>1</v>
      </c>
      <c r="U2825" s="313">
        <v>1</v>
      </c>
      <c r="V2825" s="313">
        <v>12</v>
      </c>
      <c r="W2825" s="314">
        <v>0.54200000000000004</v>
      </c>
      <c r="X2825" s="315">
        <v>1.0218254E-3</v>
      </c>
      <c r="Y2825" s="749">
        <v>1350</v>
      </c>
      <c r="Z2825" s="282"/>
      <c r="AA2825" s="316" t="s">
        <v>393</v>
      </c>
      <c r="AB2825" s="282" t="s">
        <v>9163</v>
      </c>
      <c r="AC2825" s="317" t="s">
        <v>2081</v>
      </c>
      <c r="AD2825" s="318" t="s">
        <v>2750</v>
      </c>
      <c r="AE2825" s="319">
        <v>0</v>
      </c>
      <c r="AF2825" s="319" t="s">
        <v>11301</v>
      </c>
      <c r="AG2825" s="320">
        <v>17.8</v>
      </c>
      <c r="AH2825" s="321">
        <f t="shared" si="482"/>
        <v>0</v>
      </c>
      <c r="AI2825" s="287">
        <f>_xlfn.IFNA(VLOOKUP(AD:AD,грп!B:C,2,0),0)</f>
        <v>0</v>
      </c>
      <c r="AJ2825" s="607">
        <v>12</v>
      </c>
      <c r="AK2825" s="672" t="str">
        <f t="shared" si="476"/>
        <v xml:space="preserve"> </v>
      </c>
      <c r="AL2825" s="174"/>
    </row>
    <row r="2826" spans="1:39" s="4" customFormat="1" ht="12" customHeight="1" outlineLevel="1" x14ac:dyDescent="0.35">
      <c r="A2826" s="307" t="s">
        <v>10402</v>
      </c>
      <c r="B2826" s="308" t="s">
        <v>8193</v>
      </c>
      <c r="C2826" s="290" t="s">
        <v>555</v>
      </c>
      <c r="D2826" s="310" t="s">
        <v>657</v>
      </c>
      <c r="E2826" s="322" t="s">
        <v>11</v>
      </c>
      <c r="F2826" s="293"/>
      <c r="G2826" s="293"/>
      <c r="H2826" s="294"/>
      <c r="I2826" s="294" t="str">
        <f>IFERROR(_xlfn.IFNA(VLOOKUP($D:$D,history!$I:$Y,3,0),VLOOKUP(E:E,history!$H:$Y,4,0)),"--")</f>
        <v>--</v>
      </c>
      <c r="J2826" s="282" t="s">
        <v>9870</v>
      </c>
      <c r="K2826" s="282" t="str">
        <f t="shared" si="466"/>
        <v/>
      </c>
      <c r="L2826" s="312">
        <f t="shared" si="480"/>
        <v>3042.54</v>
      </c>
      <c r="M2826" s="312">
        <f t="shared" si="481"/>
        <v>4609.91</v>
      </c>
      <c r="N2826" s="297" t="str">
        <f>_xlfn.IFNA(VLOOKUP($E:$E,'1'!$A:$E,3,0),"")</f>
        <v/>
      </c>
      <c r="O2826" s="297" t="str">
        <f>_xlfn.IFNA(VLOOKUP($E:$E,'2'!$A:$E,3,0),"")</f>
        <v/>
      </c>
      <c r="P2826" s="297" t="str">
        <f>_xlfn.IFNA(VLOOKUP($E:$E,'3'!$A:$D,3,0),"")</f>
        <v/>
      </c>
      <c r="Q2826" s="297" t="str">
        <f>_xlfn.IFNA(VLOOKUP($E:$E,'4'!$A:$F,3,0),"")</f>
        <v/>
      </c>
      <c r="R2826" s="297" t="str">
        <f>_xlfn.IFNA(VLOOKUP($E:$E,'5'!$A:$F,3,0),"")</f>
        <v/>
      </c>
      <c r="S2826" s="297" t="str">
        <f>_xlfn.IFNA(VLOOKUP($E:$E,'6'!$A:$F,3,0),"")</f>
        <v/>
      </c>
      <c r="T2826" s="313">
        <v>1</v>
      </c>
      <c r="U2826" s="313">
        <v>1</v>
      </c>
      <c r="V2826" s="313">
        <v>4</v>
      </c>
      <c r="W2826" s="314">
        <v>4.3499999999999996</v>
      </c>
      <c r="X2826" s="315">
        <v>1.1610000000000001E-2</v>
      </c>
      <c r="Y2826" s="749">
        <v>4380</v>
      </c>
      <c r="Z2826" s="282"/>
      <c r="AA2826" s="316" t="s">
        <v>10391</v>
      </c>
      <c r="AB2826" s="282" t="s">
        <v>9163</v>
      </c>
      <c r="AC2826" s="317" t="s">
        <v>2081</v>
      </c>
      <c r="AD2826" s="318" t="s">
        <v>2750</v>
      </c>
      <c r="AE2826" s="319">
        <v>0</v>
      </c>
      <c r="AF2826" s="319" t="s">
        <v>11339</v>
      </c>
      <c r="AG2826" s="320">
        <v>57.79</v>
      </c>
      <c r="AH2826" s="321">
        <f t="shared" si="482"/>
        <v>0</v>
      </c>
      <c r="AI2826" s="287">
        <f>_xlfn.IFNA(VLOOKUP(AD:AD,грп!B:C,2,0),0)</f>
        <v>0</v>
      </c>
      <c r="AJ2826" s="607">
        <v>0</v>
      </c>
      <c r="AK2826" s="672" t="str">
        <f t="shared" si="476"/>
        <v xml:space="preserve"> </v>
      </c>
      <c r="AL2826" s="174"/>
    </row>
    <row r="2827" spans="1:39" s="4" customFormat="1" ht="12" customHeight="1" outlineLevel="1" x14ac:dyDescent="0.35">
      <c r="A2827" s="307" t="s">
        <v>10402</v>
      </c>
      <c r="B2827" s="308" t="s">
        <v>8194</v>
      </c>
      <c r="C2827" s="290" t="s">
        <v>555</v>
      </c>
      <c r="D2827" s="310" t="s">
        <v>11447</v>
      </c>
      <c r="E2827" s="322" t="s">
        <v>250</v>
      </c>
      <c r="F2827" s="293"/>
      <c r="G2827" s="293"/>
      <c r="H2827" s="294">
        <v>4</v>
      </c>
      <c r="I2827" s="294" t="str">
        <f>IFERROR(_xlfn.IFNA(VLOOKUP($D:$D,history!$I:$Y,3,0),VLOOKUP(E:E,history!$H:$Y,4,0)),"--")</f>
        <v>--</v>
      </c>
      <c r="J2827" s="282" t="s">
        <v>9870</v>
      </c>
      <c r="K2827" s="282" t="str">
        <f t="shared" si="466"/>
        <v/>
      </c>
      <c r="L2827" s="312">
        <f t="shared" si="480"/>
        <v>4248.71</v>
      </c>
      <c r="M2827" s="312">
        <f t="shared" si="481"/>
        <v>6437.44</v>
      </c>
      <c r="N2827" s="297" t="str">
        <f>_xlfn.IFNA(VLOOKUP($E:$E,'1'!$A:$E,3,0),"")</f>
        <v/>
      </c>
      <c r="O2827" s="297" t="str">
        <f>_xlfn.IFNA(VLOOKUP($E:$E,'2'!$A:$E,3,0),"")</f>
        <v/>
      </c>
      <c r="P2827" s="297" t="str">
        <f>_xlfn.IFNA(VLOOKUP($E:$E,'3'!$A:$D,3,0),"")</f>
        <v/>
      </c>
      <c r="Q2827" s="297" t="str">
        <f>_xlfn.IFNA(VLOOKUP($E:$E,'4'!$A:$F,3,0),"")</f>
        <v/>
      </c>
      <c r="R2827" s="297" t="str">
        <f>_xlfn.IFNA(VLOOKUP($E:$E,'5'!$A:$F,3,0),"")</f>
        <v/>
      </c>
      <c r="S2827" s="297" t="str">
        <f>_xlfn.IFNA(VLOOKUP($E:$E,'6'!$A:$F,3,0),"")</f>
        <v/>
      </c>
      <c r="T2827" s="313">
        <v>1</v>
      </c>
      <c r="U2827" s="313">
        <v>1</v>
      </c>
      <c r="V2827" s="313">
        <v>4</v>
      </c>
      <c r="W2827" s="314">
        <v>4.4000000000000004</v>
      </c>
      <c r="X2827" s="315">
        <v>1.1599999999999999E-2</v>
      </c>
      <c r="Y2827" s="749">
        <v>6120</v>
      </c>
      <c r="Z2827" s="282"/>
      <c r="AA2827" s="316" t="s">
        <v>393</v>
      </c>
      <c r="AB2827" s="282" t="s">
        <v>9163</v>
      </c>
      <c r="AC2827" s="317" t="s">
        <v>2081</v>
      </c>
      <c r="AD2827" s="318" t="s">
        <v>11825</v>
      </c>
      <c r="AE2827" s="319">
        <v>0</v>
      </c>
      <c r="AF2827" s="319" t="s">
        <v>11319</v>
      </c>
      <c r="AG2827" s="320">
        <v>80.7</v>
      </c>
      <c r="AH2827" s="321">
        <f t="shared" si="482"/>
        <v>0</v>
      </c>
      <c r="AI2827" s="287">
        <f>_xlfn.IFNA(VLOOKUP(AD:AD,грп!B:C,2,0),0)</f>
        <v>0</v>
      </c>
      <c r="AJ2827" s="607">
        <v>3</v>
      </c>
      <c r="AK2827" s="672" t="str">
        <f t="shared" si="476"/>
        <v xml:space="preserve"> </v>
      </c>
      <c r="AL2827" s="174"/>
    </row>
    <row r="2828" spans="1:39" s="4" customFormat="1" ht="12" customHeight="1" outlineLevel="1" x14ac:dyDescent="0.35">
      <c r="A2828" s="307" t="s">
        <v>10402</v>
      </c>
      <c r="B2828" s="308" t="s">
        <v>8195</v>
      </c>
      <c r="C2828" s="290" t="s">
        <v>555</v>
      </c>
      <c r="D2828" s="310" t="s">
        <v>11448</v>
      </c>
      <c r="E2828" s="322" t="s">
        <v>270</v>
      </c>
      <c r="F2828" s="293"/>
      <c r="G2828" s="293"/>
      <c r="H2828" s="294">
        <v>4</v>
      </c>
      <c r="I2828" s="294" t="str">
        <f>IFERROR(_xlfn.IFNA(VLOOKUP($D:$D,history!$I:$Y,3,0),VLOOKUP(E:E,history!$H:$Y,4,0)),"--")</f>
        <v>--</v>
      </c>
      <c r="J2828" s="282" t="s">
        <v>9870</v>
      </c>
      <c r="K2828" s="282" t="str">
        <f t="shared" si="466"/>
        <v/>
      </c>
      <c r="L2828" s="312">
        <f t="shared" si="480"/>
        <v>3171</v>
      </c>
      <c r="M2828" s="312">
        <f t="shared" si="481"/>
        <v>4804.55</v>
      </c>
      <c r="N2828" s="297" t="str">
        <f>_xlfn.IFNA(VLOOKUP($E:$E,'1'!$A:$E,3,0),"")</f>
        <v/>
      </c>
      <c r="O2828" s="297" t="str">
        <f>_xlfn.IFNA(VLOOKUP($E:$E,'2'!$A:$E,3,0),"")</f>
        <v/>
      </c>
      <c r="P2828" s="297" t="str">
        <f>_xlfn.IFNA(VLOOKUP($E:$E,'3'!$A:$D,3,0),"")</f>
        <v/>
      </c>
      <c r="Q2828" s="297" t="str">
        <f>_xlfn.IFNA(VLOOKUP($E:$E,'4'!$A:$F,3,0),"")</f>
        <v/>
      </c>
      <c r="R2828" s="297" t="str">
        <f>_xlfn.IFNA(VLOOKUP($E:$E,'5'!$A:$F,3,0),"")</f>
        <v/>
      </c>
      <c r="S2828" s="297" t="str">
        <f>_xlfn.IFNA(VLOOKUP($E:$E,'6'!$A:$F,3,0),"")</f>
        <v/>
      </c>
      <c r="T2828" s="313">
        <v>1</v>
      </c>
      <c r="U2828" s="313">
        <v>1</v>
      </c>
      <c r="V2828" s="313">
        <v>8</v>
      </c>
      <c r="W2828" s="314">
        <v>2.9169999999999998</v>
      </c>
      <c r="X2828" s="315">
        <v>7.7445109999999999E-3</v>
      </c>
      <c r="Y2828" s="749">
        <v>4560</v>
      </c>
      <c r="Z2828" s="282"/>
      <c r="AA2828" s="316" t="s">
        <v>393</v>
      </c>
      <c r="AB2828" s="282" t="s">
        <v>9163</v>
      </c>
      <c r="AC2828" s="317" t="s">
        <v>2081</v>
      </c>
      <c r="AD2828" s="318" t="s">
        <v>11824</v>
      </c>
      <c r="AE2828" s="319">
        <v>0</v>
      </c>
      <c r="AF2828" s="319" t="s">
        <v>11339</v>
      </c>
      <c r="AG2828" s="320">
        <v>60.23</v>
      </c>
      <c r="AH2828" s="321">
        <f t="shared" si="482"/>
        <v>0</v>
      </c>
      <c r="AI2828" s="287">
        <f>_xlfn.IFNA(VLOOKUP(AD:AD,грп!B:C,2,0),0)</f>
        <v>0</v>
      </c>
      <c r="AJ2828" s="607">
        <v>7</v>
      </c>
      <c r="AK2828" s="672" t="str">
        <f t="shared" si="476"/>
        <v xml:space="preserve"> </v>
      </c>
      <c r="AL2828" s="174"/>
    </row>
    <row r="2829" spans="1:39" s="8" customFormat="1" ht="12" customHeight="1" outlineLevel="1" x14ac:dyDescent="0.35">
      <c r="A2829" s="307" t="s">
        <v>10402</v>
      </c>
      <c r="B2829" s="308" t="s">
        <v>8196</v>
      </c>
      <c r="C2829" s="341"/>
      <c r="D2829" s="310" t="s">
        <v>11449</v>
      </c>
      <c r="E2829" s="322" t="s">
        <v>2077</v>
      </c>
      <c r="F2829" s="293"/>
      <c r="G2829" s="293"/>
      <c r="H2829" s="294">
        <v>13</v>
      </c>
      <c r="I2829" s="294" t="str">
        <f>IFERROR(_xlfn.IFNA(VLOOKUP($D:$D,history!$I:$Y,3,0),VLOOKUP(E:E,history!$H:$Y,4,0)),"--")</f>
        <v>--</v>
      </c>
      <c r="J2829" s="282" t="s">
        <v>9868</v>
      </c>
      <c r="K2829" s="282" t="str">
        <f t="shared" ref="K2829:K2892" si="483" xml:space="preserve">
IF(OR($E2829="",$A$3&lt;&gt;"МОСКВА"),"",
IF(AND($AJ2829&gt;=1,$AJ2829&lt;20),"*",
IF(AND($AJ2829&gt;=20,$AJ2829&lt;100),"**",
IF(($AJ2829&gt;=100),"***","--"))))</f>
        <v/>
      </c>
      <c r="L2829" s="312">
        <f t="shared" si="480"/>
        <v>3943.35</v>
      </c>
      <c r="M2829" s="312">
        <f t="shared" si="481"/>
        <v>5974.77</v>
      </c>
      <c r="N2829" s="297" t="str">
        <f>_xlfn.IFNA(VLOOKUP($E:$E,'1'!$A:$E,3,0),"")</f>
        <v/>
      </c>
      <c r="O2829" s="297" t="str">
        <f>_xlfn.IFNA(VLOOKUP($E:$E,'2'!$A:$E,3,0),"")</f>
        <v/>
      </c>
      <c r="P2829" s="297" t="str">
        <f>_xlfn.IFNA(VLOOKUP($E:$E,'3'!$A:$D,3,0),"")</f>
        <v/>
      </c>
      <c r="Q2829" s="297" t="str">
        <f>_xlfn.IFNA(VLOOKUP($E:$E,'4'!$A:$F,3,0),"")</f>
        <v/>
      </c>
      <c r="R2829" s="297" t="str">
        <f>_xlfn.IFNA(VLOOKUP($E:$E,'5'!$A:$F,3,0),"")</f>
        <v/>
      </c>
      <c r="S2829" s="297" t="str">
        <f>_xlfn.IFNA(VLOOKUP($E:$E,'6'!$A:$F,3,0),"")</f>
        <v/>
      </c>
      <c r="T2829" s="313">
        <v>1</v>
      </c>
      <c r="U2829" s="313">
        <v>1</v>
      </c>
      <c r="V2829" s="313">
        <v>4</v>
      </c>
      <c r="W2829" s="314">
        <v>4.7</v>
      </c>
      <c r="X2829" s="315">
        <v>1.1599999999999999E-2</v>
      </c>
      <c r="Y2829" s="749">
        <v>5680</v>
      </c>
      <c r="Z2829" s="282"/>
      <c r="AA2829" s="316" t="s">
        <v>10390</v>
      </c>
      <c r="AB2829" s="282" t="s">
        <v>9163</v>
      </c>
      <c r="AC2829" s="317" t="s">
        <v>2081</v>
      </c>
      <c r="AD2829" s="318" t="s">
        <v>2750</v>
      </c>
      <c r="AE2829" s="319">
        <v>0</v>
      </c>
      <c r="AF2829" s="319" t="s">
        <v>11301</v>
      </c>
      <c r="AG2829" s="320">
        <v>74.900000000000006</v>
      </c>
      <c r="AH2829" s="321">
        <f t="shared" si="482"/>
        <v>0</v>
      </c>
      <c r="AI2829" s="287">
        <f>_xlfn.IFNA(VLOOKUP(AD:AD,грп!B:C,2,0),0)</f>
        <v>0</v>
      </c>
      <c r="AJ2829" s="607">
        <v>39</v>
      </c>
      <c r="AK2829" s="672">
        <f t="shared" si="476"/>
        <v>0</v>
      </c>
      <c r="AL2829" s="174"/>
      <c r="AM2829" s="4"/>
    </row>
    <row r="2830" spans="1:39" s="4" customFormat="1" ht="12" customHeight="1" outlineLevel="1" x14ac:dyDescent="0.35">
      <c r="A2830" s="307" t="s">
        <v>10402</v>
      </c>
      <c r="B2830" s="308" t="s">
        <v>8197</v>
      </c>
      <c r="C2830" s="309"/>
      <c r="D2830" s="310" t="s">
        <v>4873</v>
      </c>
      <c r="E2830" s="311" t="s">
        <v>3790</v>
      </c>
      <c r="F2830" s="293"/>
      <c r="G2830" s="293"/>
      <c r="H2830" s="294"/>
      <c r="I2830" s="294" t="str">
        <f>IFERROR(_xlfn.IFNA(VLOOKUP($D:$D,history!$I:$Y,3,0),VLOOKUP(E:E,history!$H:$Y,4,0)),"--")</f>
        <v>--</v>
      </c>
      <c r="J2830" s="282" t="s">
        <v>5946</v>
      </c>
      <c r="K2830" s="282" t="str">
        <f t="shared" si="483"/>
        <v/>
      </c>
      <c r="L2830" s="312">
        <f t="shared" si="480"/>
        <v>1890.07</v>
      </c>
      <c r="M2830" s="312">
        <f t="shared" si="481"/>
        <v>2863.74</v>
      </c>
      <c r="N2830" s="297" t="str">
        <f>_xlfn.IFNA(VLOOKUP($E:$E,'1'!$A:$E,3,0),"")</f>
        <v/>
      </c>
      <c r="O2830" s="297" t="str">
        <f>_xlfn.IFNA(VLOOKUP($E:$E,'2'!$A:$E,3,0),"")</f>
        <v/>
      </c>
      <c r="P2830" s="297" t="str">
        <f>_xlfn.IFNA(VLOOKUP($E:$E,'3'!$A:$D,3,0),"")</f>
        <v/>
      </c>
      <c r="Q2830" s="297" t="str">
        <f>_xlfn.IFNA(VLOOKUP($E:$E,'4'!$A:$F,3,0),"")</f>
        <v/>
      </c>
      <c r="R2830" s="297" t="str">
        <f>_xlfn.IFNA(VLOOKUP($E:$E,'5'!$A:$F,3,0),"")</f>
        <v/>
      </c>
      <c r="S2830" s="297" t="str">
        <f>_xlfn.IFNA(VLOOKUP($E:$E,'6'!$A:$F,3,0),"")</f>
        <v/>
      </c>
      <c r="T2830" s="313">
        <v>1</v>
      </c>
      <c r="U2830" s="313">
        <v>1</v>
      </c>
      <c r="V2830" s="313">
        <v>10</v>
      </c>
      <c r="W2830" s="314">
        <v>1.4379999999999999</v>
      </c>
      <c r="X2830" s="315">
        <v>2.8400000000000001E-3</v>
      </c>
      <c r="Y2830" s="749">
        <v>2720</v>
      </c>
      <c r="Z2830" s="282"/>
      <c r="AA2830" s="316" t="s">
        <v>10390</v>
      </c>
      <c r="AB2830" s="282" t="s">
        <v>9163</v>
      </c>
      <c r="AC2830" s="317" t="s">
        <v>2081</v>
      </c>
      <c r="AD2830" s="318" t="s">
        <v>11825</v>
      </c>
      <c r="AE2830" s="319">
        <v>0</v>
      </c>
      <c r="AF2830" s="319" t="s">
        <v>11273</v>
      </c>
      <c r="AG2830" s="320">
        <v>35.9</v>
      </c>
      <c r="AH2830" s="321">
        <f t="shared" si="482"/>
        <v>0</v>
      </c>
      <c r="AI2830" s="287">
        <f>_xlfn.IFNA(VLOOKUP(AD:AD,грп!B:C,2,0),0)</f>
        <v>0</v>
      </c>
      <c r="AJ2830" s="607">
        <v>0</v>
      </c>
      <c r="AK2830" s="672">
        <f t="shared" si="476"/>
        <v>0</v>
      </c>
      <c r="AL2830" s="174"/>
    </row>
    <row r="2831" spans="1:39" s="4" customFormat="1" ht="12" customHeight="1" x14ac:dyDescent="0.35">
      <c r="A2831" s="288"/>
      <c r="B2831" s="289"/>
      <c r="C2831" s="290" t="s">
        <v>555</v>
      </c>
      <c r="D2831" s="291" t="s">
        <v>2751</v>
      </c>
      <c r="E2831" s="292"/>
      <c r="F2831" s="293"/>
      <c r="G2831" s="293"/>
      <c r="H2831" s="294"/>
      <c r="I2831" s="294"/>
      <c r="J2831" s="282" t="s">
        <v>393</v>
      </c>
      <c r="K2831" s="282" t="str">
        <f t="shared" si="483"/>
        <v/>
      </c>
      <c r="L2831" s="295"/>
      <c r="M2831" s="296"/>
      <c r="N2831" s="297"/>
      <c r="O2831" s="297"/>
      <c r="P2831" s="297"/>
      <c r="Q2831" s="297" t="str">
        <f>_xlfn.IFNA(VLOOKUP($E:$E,'4'!$A:$F,3,0),"")</f>
        <v/>
      </c>
      <c r="R2831" s="297" t="str">
        <f>_xlfn.IFNA(VLOOKUP($E:$E,'5'!$A:$F,3,0),"")</f>
        <v/>
      </c>
      <c r="S2831" s="297"/>
      <c r="T2831" s="298"/>
      <c r="U2831" s="280"/>
      <c r="V2831" s="280"/>
      <c r="W2831" s="300"/>
      <c r="X2831" s="301"/>
      <c r="Y2831" s="749"/>
      <c r="Z2831" s="282"/>
      <c r="AA2831" s="280"/>
      <c r="AB2831" s="280"/>
      <c r="AC2831" s="302"/>
      <c r="AD2831" s="303" t="s">
        <v>2751</v>
      </c>
      <c r="AE2831" s="280"/>
      <c r="AF2831" s="329"/>
      <c r="AG2831" s="305"/>
      <c r="AH2831" s="306"/>
      <c r="AI2831" s="287">
        <f>_xlfn.IFNA(VLOOKUP(AD:AD,грп!B:C,2,0),0)</f>
        <v>0</v>
      </c>
      <c r="AJ2831" s="607">
        <v>0</v>
      </c>
      <c r="AK2831" s="672" t="str">
        <f t="shared" si="476"/>
        <v xml:space="preserve"> </v>
      </c>
      <c r="AL2831" s="174"/>
    </row>
    <row r="2832" spans="1:39" s="4" customFormat="1" ht="12" customHeight="1" outlineLevel="1" x14ac:dyDescent="0.35">
      <c r="A2832" s="307" t="s">
        <v>10402</v>
      </c>
      <c r="B2832" s="308" t="s">
        <v>8198</v>
      </c>
      <c r="C2832" s="290" t="s">
        <v>555</v>
      </c>
      <c r="D2832" s="310" t="s">
        <v>9888</v>
      </c>
      <c r="E2832" s="322" t="s">
        <v>193</v>
      </c>
      <c r="F2832" s="293"/>
      <c r="G2832" s="293"/>
      <c r="H2832" s="294"/>
      <c r="I2832" s="294" t="str">
        <f>IFERROR(_xlfn.IFNA(VLOOKUP($D:$D,history!$I:$Y,3,0),VLOOKUP(E:E,history!$H:$Y,4,0)),"--")</f>
        <v>--</v>
      </c>
      <c r="J2832" s="282" t="s">
        <v>5946</v>
      </c>
      <c r="K2832" s="282" t="str">
        <f t="shared" si="483"/>
        <v/>
      </c>
      <c r="L2832" s="312">
        <f t="shared" ref="L2832:L2838" si="484">IF($A$3="ИМ",ROUND($Y2832*(1-($L$6-$F$4))*(1-$F$3)*(1+$AG$2),2),ROUND($M2832*(1-($L$6-$F$4))*(1-$F$3)*(1+$AG$2),2))</f>
        <v>754.45</v>
      </c>
      <c r="M2832" s="312">
        <f t="shared" ref="M2832:M2838" si="485">ROUND(IF($A$3="РЕГИОНЫ",AG2832*$AG$3*$AG$1,IF(AI2832=0,AG2832*$AG$3*$AG$1,AG2832*$AG$3*(1-5%)*$AG$1)),2)</f>
        <v>1143.0999999999999</v>
      </c>
      <c r="N2832" s="297" t="str">
        <f>_xlfn.IFNA(VLOOKUP($E:$E,'1'!$A:$E,3,0),"")</f>
        <v/>
      </c>
      <c r="O2832" s="297" t="str">
        <f>_xlfn.IFNA(VLOOKUP($E:$E,'2'!$A:$E,3,0),"")</f>
        <v/>
      </c>
      <c r="P2832" s="297" t="str">
        <f>_xlfn.IFNA(VLOOKUP($E:$E,'3'!$A:$D,3,0),"")</f>
        <v/>
      </c>
      <c r="Q2832" s="297" t="str">
        <f>_xlfn.IFNA(VLOOKUP($E:$E,'4'!$A:$F,3,0),"")</f>
        <v/>
      </c>
      <c r="R2832" s="297" t="str">
        <f>_xlfn.IFNA(VLOOKUP($E:$E,'5'!$A:$F,3,0),"")</f>
        <v/>
      </c>
      <c r="S2832" s="297" t="str">
        <f>_xlfn.IFNA(VLOOKUP($E:$E,'6'!$A:$F,3,0),"")</f>
        <v/>
      </c>
      <c r="T2832" s="313">
        <v>1</v>
      </c>
      <c r="U2832" s="313">
        <v>5</v>
      </c>
      <c r="V2832" s="313">
        <v>20</v>
      </c>
      <c r="W2832" s="314">
        <v>1.05</v>
      </c>
      <c r="X2832" s="315">
        <v>6.8000000000000005E-4</v>
      </c>
      <c r="Y2832" s="749">
        <v>1090</v>
      </c>
      <c r="Z2832" s="282"/>
      <c r="AA2832" s="316" t="s">
        <v>10390</v>
      </c>
      <c r="AB2832" s="282" t="s">
        <v>9163</v>
      </c>
      <c r="AC2832" s="317" t="s">
        <v>2081</v>
      </c>
      <c r="AD2832" s="318" t="s">
        <v>2751</v>
      </c>
      <c r="AE2832" s="319">
        <v>0</v>
      </c>
      <c r="AF2832" s="319" t="s">
        <v>11301</v>
      </c>
      <c r="AG2832" s="320">
        <v>14.33</v>
      </c>
      <c r="AH2832" s="321">
        <f t="shared" ref="AH2832:AH2845" si="486">IF($A$3="РЕГИОНЫ",ROUND($AG2832*(1-($L$6-$F$4))*(1-$F$3)*(1+$AG$2)*$AG$1,2),0)</f>
        <v>0</v>
      </c>
      <c r="AI2832" s="287">
        <f>_xlfn.IFNA(VLOOKUP(AD:AD,грп!B:C,2,0),0)</f>
        <v>0</v>
      </c>
      <c r="AJ2832" s="607">
        <v>0</v>
      </c>
      <c r="AK2832" s="672" t="str">
        <f t="shared" si="476"/>
        <v xml:space="preserve"> </v>
      </c>
      <c r="AL2832" s="174"/>
    </row>
    <row r="2833" spans="1:39" s="4" customFormat="1" ht="12" customHeight="1" outlineLevel="1" x14ac:dyDescent="0.35">
      <c r="A2833" s="307" t="s">
        <v>10402</v>
      </c>
      <c r="B2833" s="308" t="s">
        <v>8199</v>
      </c>
      <c r="C2833" s="290" t="s">
        <v>555</v>
      </c>
      <c r="D2833" s="310" t="s">
        <v>2963</v>
      </c>
      <c r="E2833" s="322" t="s">
        <v>96</v>
      </c>
      <c r="F2833" s="293"/>
      <c r="G2833" s="293"/>
      <c r="H2833" s="294">
        <v>6</v>
      </c>
      <c r="I2833" s="294" t="str">
        <f>IFERROR(_xlfn.IFNA(VLOOKUP($D:$D,history!$I:$Y,3,0),VLOOKUP(E:E,history!$H:$Y,4,0)),"--")</f>
        <v>--</v>
      </c>
      <c r="J2833" s="282" t="s">
        <v>5946</v>
      </c>
      <c r="K2833" s="282" t="str">
        <f t="shared" si="483"/>
        <v/>
      </c>
      <c r="L2833" s="312">
        <f t="shared" si="484"/>
        <v>2463.94</v>
      </c>
      <c r="M2833" s="312">
        <f t="shared" si="485"/>
        <v>3733.24</v>
      </c>
      <c r="N2833" s="297" t="str">
        <f>_xlfn.IFNA(VLOOKUP($E:$E,'1'!$A:$E,3,0),"")</f>
        <v/>
      </c>
      <c r="O2833" s="297" t="str">
        <f>_xlfn.IFNA(VLOOKUP($E:$E,'2'!$A:$E,3,0),"")</f>
        <v/>
      </c>
      <c r="P2833" s="297" t="str">
        <f>_xlfn.IFNA(VLOOKUP($E:$E,'3'!$A:$D,3,0),"")</f>
        <v/>
      </c>
      <c r="Q2833" s="297" t="str">
        <f>_xlfn.IFNA(VLOOKUP($E:$E,'4'!$A:$F,3,0),"")</f>
        <v/>
      </c>
      <c r="R2833" s="297" t="str">
        <f>_xlfn.IFNA(VLOOKUP($E:$E,'5'!$A:$F,3,0),"")</f>
        <v/>
      </c>
      <c r="S2833" s="297" t="str">
        <f>_xlfn.IFNA(VLOOKUP($E:$E,'6'!$A:$F,3,0),"")</f>
        <v/>
      </c>
      <c r="T2833" s="313">
        <v>1</v>
      </c>
      <c r="U2833" s="313">
        <v>5</v>
      </c>
      <c r="V2833" s="313">
        <v>20</v>
      </c>
      <c r="W2833" s="314">
        <v>1.1339999999999999</v>
      </c>
      <c r="X2833" s="315">
        <v>2.15E-3</v>
      </c>
      <c r="Y2833" s="749">
        <v>3550</v>
      </c>
      <c r="Z2833" s="282"/>
      <c r="AA2833" s="316" t="s">
        <v>10390</v>
      </c>
      <c r="AB2833" s="282" t="s">
        <v>9163</v>
      </c>
      <c r="AC2833" s="317" t="s">
        <v>2081</v>
      </c>
      <c r="AD2833" s="318" t="s">
        <v>2751</v>
      </c>
      <c r="AE2833" s="319">
        <v>0</v>
      </c>
      <c r="AF2833" s="319" t="s">
        <v>11339</v>
      </c>
      <c r="AG2833" s="320">
        <v>46.8</v>
      </c>
      <c r="AH2833" s="321">
        <f t="shared" si="486"/>
        <v>0</v>
      </c>
      <c r="AI2833" s="287">
        <f>_xlfn.IFNA(VLOOKUP(AD:AD,грп!B:C,2,0),0)</f>
        <v>0</v>
      </c>
      <c r="AJ2833" s="607">
        <v>20</v>
      </c>
      <c r="AK2833" s="672" t="str">
        <f t="shared" si="476"/>
        <v xml:space="preserve"> </v>
      </c>
      <c r="AL2833" s="174"/>
    </row>
    <row r="2834" spans="1:39" s="4" customFormat="1" ht="12" customHeight="1" outlineLevel="1" x14ac:dyDescent="0.35">
      <c r="A2834" s="307" t="s">
        <v>10402</v>
      </c>
      <c r="B2834" s="308" t="s">
        <v>8200</v>
      </c>
      <c r="C2834" s="290" t="s">
        <v>555</v>
      </c>
      <c r="D2834" s="310" t="s">
        <v>11450</v>
      </c>
      <c r="E2834" s="322" t="s">
        <v>275</v>
      </c>
      <c r="F2834" s="293"/>
      <c r="G2834" s="293"/>
      <c r="H2834" s="294">
        <v>5</v>
      </c>
      <c r="I2834" s="294" t="str">
        <f>IFERROR(_xlfn.IFNA(VLOOKUP($D:$D,history!$I:$Y,3,0),VLOOKUP(E:E,history!$H:$Y,4,0)),"--")</f>
        <v>--</v>
      </c>
      <c r="J2834" s="282" t="s">
        <v>9870</v>
      </c>
      <c r="K2834" s="282" t="str">
        <f t="shared" si="483"/>
        <v/>
      </c>
      <c r="L2834" s="312">
        <f t="shared" si="484"/>
        <v>2285.98</v>
      </c>
      <c r="M2834" s="312">
        <f t="shared" si="485"/>
        <v>3463.61</v>
      </c>
      <c r="N2834" s="297" t="str">
        <f>_xlfn.IFNA(VLOOKUP($E:$E,'1'!$A:$E,3,0),"")</f>
        <v/>
      </c>
      <c r="O2834" s="297" t="str">
        <f>_xlfn.IFNA(VLOOKUP($E:$E,'2'!$A:$E,3,0),"")</f>
        <v/>
      </c>
      <c r="P2834" s="297" t="str">
        <f>_xlfn.IFNA(VLOOKUP($E:$E,'3'!$A:$D,3,0),"")</f>
        <v/>
      </c>
      <c r="Q2834" s="297" t="str">
        <f>_xlfn.IFNA(VLOOKUP($E:$E,'4'!$A:$F,3,0),"")</f>
        <v/>
      </c>
      <c r="R2834" s="297" t="str">
        <f>_xlfn.IFNA(VLOOKUP($E:$E,'5'!$A:$F,3,0),"")</f>
        <v/>
      </c>
      <c r="S2834" s="297" t="str">
        <f>_xlfn.IFNA(VLOOKUP($E:$E,'6'!$A:$F,3,0),"")</f>
        <v/>
      </c>
      <c r="T2834" s="313">
        <v>1</v>
      </c>
      <c r="U2834" s="313">
        <v>1</v>
      </c>
      <c r="V2834" s="313">
        <v>10</v>
      </c>
      <c r="W2834" s="314">
        <v>2.194</v>
      </c>
      <c r="X2834" s="315">
        <v>6.7200000000000003E-3</v>
      </c>
      <c r="Y2834" s="749">
        <v>3290</v>
      </c>
      <c r="Z2834" s="282"/>
      <c r="AA2834" s="316" t="s">
        <v>393</v>
      </c>
      <c r="AB2834" s="282" t="s">
        <v>9163</v>
      </c>
      <c r="AC2834" s="317" t="s">
        <v>2081</v>
      </c>
      <c r="AD2834" s="318" t="s">
        <v>2751</v>
      </c>
      <c r="AE2834" s="319">
        <v>0</v>
      </c>
      <c r="AF2834" s="319" t="s">
        <v>11339</v>
      </c>
      <c r="AG2834" s="320">
        <v>43.42</v>
      </c>
      <c r="AH2834" s="321">
        <f t="shared" si="486"/>
        <v>0</v>
      </c>
      <c r="AI2834" s="287">
        <f>_xlfn.IFNA(VLOOKUP(AD:AD,грп!B:C,2,0),0)</f>
        <v>0</v>
      </c>
      <c r="AJ2834" s="607">
        <v>7</v>
      </c>
      <c r="AK2834" s="672" t="str">
        <f t="shared" si="476"/>
        <v xml:space="preserve"> </v>
      </c>
      <c r="AL2834" s="174"/>
    </row>
    <row r="2835" spans="1:39" s="4" customFormat="1" ht="12" customHeight="1" outlineLevel="1" x14ac:dyDescent="0.35">
      <c r="A2835" s="307" t="s">
        <v>339</v>
      </c>
      <c r="B2835" s="308" t="s">
        <v>8201</v>
      </c>
      <c r="C2835" s="328"/>
      <c r="D2835" s="310" t="s">
        <v>1750</v>
      </c>
      <c r="E2835" s="322" t="s">
        <v>1751</v>
      </c>
      <c r="F2835" s="293"/>
      <c r="G2835" s="293"/>
      <c r="H2835" s="294">
        <v>17</v>
      </c>
      <c r="I2835" s="294" t="str">
        <f>IFERROR(_xlfn.IFNA(VLOOKUP($D:$D,history!$I:$Y,3,0),VLOOKUP(E:E,history!$H:$Y,4,0)),"--")</f>
        <v>--</v>
      </c>
      <c r="J2835" s="282" t="s">
        <v>9870</v>
      </c>
      <c r="K2835" s="282" t="str">
        <f t="shared" si="483"/>
        <v/>
      </c>
      <c r="L2835" s="312">
        <f t="shared" si="484"/>
        <v>1256.18</v>
      </c>
      <c r="M2835" s="312">
        <f t="shared" si="485"/>
        <v>1903.31</v>
      </c>
      <c r="N2835" s="297" t="str">
        <f>_xlfn.IFNA(VLOOKUP($E:$E,'1'!$A:$E,3,0),"")</f>
        <v/>
      </c>
      <c r="O2835" s="297" t="str">
        <f>_xlfn.IFNA(VLOOKUP($E:$E,'2'!$A:$E,3,0),"")</f>
        <v/>
      </c>
      <c r="P2835" s="297" t="str">
        <f>_xlfn.IFNA(VLOOKUP($E:$E,'3'!$A:$D,3,0),"")</f>
        <v/>
      </c>
      <c r="Q2835" s="297" t="str">
        <f>_xlfn.IFNA(VLOOKUP($E:$E,'4'!$A:$F,3,0),"")</f>
        <v/>
      </c>
      <c r="R2835" s="297" t="str">
        <f>_xlfn.IFNA(VLOOKUP($E:$E,'5'!$A:$F,3,0),"")</f>
        <v/>
      </c>
      <c r="S2835" s="297" t="str">
        <f>_xlfn.IFNA(VLOOKUP($E:$E,'6'!$A:$F,3,0),"")</f>
        <v/>
      </c>
      <c r="T2835" s="313">
        <v>1</v>
      </c>
      <c r="U2835" s="313">
        <v>1</v>
      </c>
      <c r="V2835" s="313">
        <v>10</v>
      </c>
      <c r="W2835" s="314">
        <v>1</v>
      </c>
      <c r="X2835" s="315">
        <v>1.6199999999999999E-3</v>
      </c>
      <c r="Y2835" s="749">
        <v>1710</v>
      </c>
      <c r="Z2835" s="282"/>
      <c r="AA2835" s="316" t="s">
        <v>393</v>
      </c>
      <c r="AB2835" s="282" t="s">
        <v>9163</v>
      </c>
      <c r="AC2835" s="317" t="s">
        <v>2081</v>
      </c>
      <c r="AD2835" s="318" t="s">
        <v>2751</v>
      </c>
      <c r="AE2835" s="319">
        <v>0</v>
      </c>
      <c r="AF2835" s="319" t="s">
        <v>11301</v>
      </c>
      <c r="AG2835" s="320">
        <v>23.86</v>
      </c>
      <c r="AH2835" s="321">
        <f t="shared" si="486"/>
        <v>0</v>
      </c>
      <c r="AI2835" s="287">
        <f>_xlfn.IFNA(VLOOKUP(AD:AD,грп!B:C,2,0),0)</f>
        <v>0</v>
      </c>
      <c r="AJ2835" s="607">
        <v>19</v>
      </c>
      <c r="AK2835" s="672">
        <f t="shared" si="476"/>
        <v>0</v>
      </c>
      <c r="AL2835" s="174"/>
    </row>
    <row r="2836" spans="1:39" s="4" customFormat="1" ht="12" customHeight="1" outlineLevel="1" x14ac:dyDescent="0.35">
      <c r="A2836" s="307" t="s">
        <v>339</v>
      </c>
      <c r="B2836" s="308" t="s">
        <v>8202</v>
      </c>
      <c r="C2836" s="290" t="s">
        <v>555</v>
      </c>
      <c r="D2836" s="310" t="s">
        <v>1245</v>
      </c>
      <c r="E2836" s="322" t="s">
        <v>1246</v>
      </c>
      <c r="F2836" s="293"/>
      <c r="G2836" s="293"/>
      <c r="H2836" s="294">
        <v>16</v>
      </c>
      <c r="I2836" s="294" t="str">
        <f>IFERROR(_xlfn.IFNA(VLOOKUP($D:$D,history!$I:$Y,3,0),VLOOKUP(E:E,history!$H:$Y,4,0)),"--")</f>
        <v>--</v>
      </c>
      <c r="J2836" s="282" t="s">
        <v>9870</v>
      </c>
      <c r="K2836" s="282" t="str">
        <f t="shared" si="483"/>
        <v/>
      </c>
      <c r="L2836" s="312">
        <f t="shared" si="484"/>
        <v>905.55</v>
      </c>
      <c r="M2836" s="312">
        <f t="shared" si="485"/>
        <v>1372.04</v>
      </c>
      <c r="N2836" s="297" t="str">
        <f>_xlfn.IFNA(VLOOKUP($E:$E,'1'!$A:$E,3,0),"")</f>
        <v/>
      </c>
      <c r="O2836" s="297" t="str">
        <f>_xlfn.IFNA(VLOOKUP($E:$E,'2'!$A:$E,3,0),"")</f>
        <v/>
      </c>
      <c r="P2836" s="297" t="str">
        <f>_xlfn.IFNA(VLOOKUP($E:$E,'3'!$A:$D,3,0),"")</f>
        <v/>
      </c>
      <c r="Q2836" s="297" t="str">
        <f>_xlfn.IFNA(VLOOKUP($E:$E,'4'!$A:$F,3,0),"")</f>
        <v/>
      </c>
      <c r="R2836" s="297" t="str">
        <f>_xlfn.IFNA(VLOOKUP($E:$E,'5'!$A:$F,3,0),"")</f>
        <v/>
      </c>
      <c r="S2836" s="297" t="str">
        <f>_xlfn.IFNA(VLOOKUP($E:$E,'6'!$A:$F,3,0),"")</f>
        <v/>
      </c>
      <c r="T2836" s="313">
        <v>1</v>
      </c>
      <c r="U2836" s="313">
        <v>1</v>
      </c>
      <c r="V2836" s="313">
        <v>20</v>
      </c>
      <c r="W2836" s="314">
        <v>0.96</v>
      </c>
      <c r="X2836" s="315">
        <v>1.3799999999999999E-3</v>
      </c>
      <c r="Y2836" s="749">
        <v>1230</v>
      </c>
      <c r="Z2836" s="282"/>
      <c r="AA2836" s="316" t="s">
        <v>10390</v>
      </c>
      <c r="AB2836" s="282" t="s">
        <v>9163</v>
      </c>
      <c r="AC2836" s="317" t="s">
        <v>2081</v>
      </c>
      <c r="AD2836" s="318" t="s">
        <v>2751</v>
      </c>
      <c r="AE2836" s="319">
        <v>0</v>
      </c>
      <c r="AF2836" s="319" t="s">
        <v>11339</v>
      </c>
      <c r="AG2836" s="320">
        <v>17.2</v>
      </c>
      <c r="AH2836" s="321">
        <f t="shared" si="486"/>
        <v>0</v>
      </c>
      <c r="AI2836" s="287">
        <f>_xlfn.IFNA(VLOOKUP(AD:AD,грп!B:C,2,0),0)</f>
        <v>0</v>
      </c>
      <c r="AJ2836" s="607">
        <v>20</v>
      </c>
      <c r="AK2836" s="672" t="str">
        <f t="shared" si="476"/>
        <v xml:space="preserve"> </v>
      </c>
      <c r="AL2836" s="174"/>
    </row>
    <row r="2837" spans="1:39" s="4" customFormat="1" ht="12" customHeight="1" outlineLevel="1" x14ac:dyDescent="0.35">
      <c r="A2837" s="307" t="s">
        <v>10402</v>
      </c>
      <c r="B2837" s="308" t="s">
        <v>8203</v>
      </c>
      <c r="C2837" s="290" t="s">
        <v>555</v>
      </c>
      <c r="D2837" s="310" t="s">
        <v>11451</v>
      </c>
      <c r="E2837" s="322" t="s">
        <v>276</v>
      </c>
      <c r="F2837" s="293"/>
      <c r="G2837" s="293"/>
      <c r="H2837" s="294">
        <v>4</v>
      </c>
      <c r="I2837" s="294" t="str">
        <f>IFERROR(_xlfn.IFNA(VLOOKUP($D:$D,history!$I:$Y,3,0),VLOOKUP(E:E,history!$H:$Y,4,0)),"--")</f>
        <v>--</v>
      </c>
      <c r="J2837" s="282" t="s">
        <v>9870</v>
      </c>
      <c r="K2837" s="282" t="str">
        <f t="shared" si="483"/>
        <v/>
      </c>
      <c r="L2837" s="312">
        <f t="shared" si="484"/>
        <v>2140.15</v>
      </c>
      <c r="M2837" s="312">
        <f t="shared" si="485"/>
        <v>3242.65</v>
      </c>
      <c r="N2837" s="297" t="str">
        <f>_xlfn.IFNA(VLOOKUP($E:$E,'1'!$A:$E,3,0),"")</f>
        <v/>
      </c>
      <c r="O2837" s="297" t="str">
        <f>_xlfn.IFNA(VLOOKUP($E:$E,'2'!$A:$E,3,0),"")</f>
        <v/>
      </c>
      <c r="P2837" s="297" t="str">
        <f>_xlfn.IFNA(VLOOKUP($E:$E,'3'!$A:$D,3,0),"")</f>
        <v/>
      </c>
      <c r="Q2837" s="297" t="str">
        <f>_xlfn.IFNA(VLOOKUP($E:$E,'4'!$A:$F,3,0),"")</f>
        <v/>
      </c>
      <c r="R2837" s="297" t="str">
        <f>_xlfn.IFNA(VLOOKUP($E:$E,'5'!$A:$F,3,0),"")</f>
        <v/>
      </c>
      <c r="S2837" s="297" t="str">
        <f>_xlfn.IFNA(VLOOKUP($E:$E,'6'!$A:$F,3,0),"")</f>
        <v/>
      </c>
      <c r="T2837" s="313">
        <v>1</v>
      </c>
      <c r="U2837" s="313">
        <v>1</v>
      </c>
      <c r="V2837" s="313">
        <v>8</v>
      </c>
      <c r="W2837" s="314">
        <v>1.82</v>
      </c>
      <c r="X2837" s="315">
        <v>3.9899999999999996E-3</v>
      </c>
      <c r="Y2837" s="749">
        <v>3080</v>
      </c>
      <c r="Z2837" s="282"/>
      <c r="AA2837" s="316" t="s">
        <v>393</v>
      </c>
      <c r="AB2837" s="282" t="s">
        <v>9163</v>
      </c>
      <c r="AC2837" s="317" t="s">
        <v>2081</v>
      </c>
      <c r="AD2837" s="318" t="s">
        <v>2751</v>
      </c>
      <c r="AE2837" s="319">
        <v>0</v>
      </c>
      <c r="AF2837" s="319" t="s">
        <v>11301</v>
      </c>
      <c r="AG2837" s="320">
        <v>40.65</v>
      </c>
      <c r="AH2837" s="321">
        <f t="shared" si="486"/>
        <v>0</v>
      </c>
      <c r="AI2837" s="287">
        <f>_xlfn.IFNA(VLOOKUP(AD:AD,грп!B:C,2,0),0)</f>
        <v>0</v>
      </c>
      <c r="AJ2837" s="607">
        <v>8</v>
      </c>
      <c r="AK2837" s="672" t="str">
        <f t="shared" si="476"/>
        <v xml:space="preserve"> </v>
      </c>
      <c r="AL2837" s="174"/>
    </row>
    <row r="2838" spans="1:39" s="4" customFormat="1" ht="12" customHeight="1" outlineLevel="1" x14ac:dyDescent="0.35">
      <c r="A2838" s="307" t="s">
        <v>339</v>
      </c>
      <c r="B2838" s="308" t="s">
        <v>8204</v>
      </c>
      <c r="C2838" s="328"/>
      <c r="D2838" s="310" t="s">
        <v>1752</v>
      </c>
      <c r="E2838" s="322" t="s">
        <v>1753</v>
      </c>
      <c r="F2838" s="293"/>
      <c r="G2838" s="293"/>
      <c r="H2838" s="294">
        <v>17</v>
      </c>
      <c r="I2838" s="294" t="str">
        <f>IFERROR(_xlfn.IFNA(VLOOKUP($D:$D,history!$I:$Y,3,0),VLOOKUP(E:E,history!$H:$Y,4,0)),"--")</f>
        <v>--</v>
      </c>
      <c r="J2838" s="282" t="s">
        <v>5946</v>
      </c>
      <c r="K2838" s="282" t="str">
        <f t="shared" si="483"/>
        <v/>
      </c>
      <c r="L2838" s="312">
        <f t="shared" si="484"/>
        <v>1382.01</v>
      </c>
      <c r="M2838" s="312">
        <f t="shared" si="485"/>
        <v>2093.96</v>
      </c>
      <c r="N2838" s="297" t="str">
        <f>_xlfn.IFNA(VLOOKUP($E:$E,'1'!$A:$E,3,0),"")</f>
        <v/>
      </c>
      <c r="O2838" s="297" t="str">
        <f>_xlfn.IFNA(VLOOKUP($E:$E,'2'!$A:$E,3,0),"")</f>
        <v/>
      </c>
      <c r="P2838" s="297" t="str">
        <f>_xlfn.IFNA(VLOOKUP($E:$E,'3'!$A:$D,3,0),"")</f>
        <v/>
      </c>
      <c r="Q2838" s="297" t="str">
        <f>_xlfn.IFNA(VLOOKUP($E:$E,'4'!$A:$F,3,0),"")</f>
        <v/>
      </c>
      <c r="R2838" s="297" t="str">
        <f>_xlfn.IFNA(VLOOKUP($E:$E,'5'!$A:$F,3,0),"")</f>
        <v/>
      </c>
      <c r="S2838" s="297" t="str">
        <f>_xlfn.IFNA(VLOOKUP($E:$E,'6'!$A:$F,3,0),"")</f>
        <v/>
      </c>
      <c r="T2838" s="313">
        <v>1</v>
      </c>
      <c r="U2838" s="313">
        <v>1</v>
      </c>
      <c r="V2838" s="313">
        <v>10</v>
      </c>
      <c r="W2838" s="314">
        <v>1.1299999999999999</v>
      </c>
      <c r="X2838" s="315">
        <v>1.6199999999999999E-3</v>
      </c>
      <c r="Y2838" s="749">
        <v>1880</v>
      </c>
      <c r="Z2838" s="282"/>
      <c r="AA2838" s="316" t="s">
        <v>10390</v>
      </c>
      <c r="AB2838" s="282" t="s">
        <v>9163</v>
      </c>
      <c r="AC2838" s="317" t="s">
        <v>2081</v>
      </c>
      <c r="AD2838" s="318" t="s">
        <v>2751</v>
      </c>
      <c r="AE2838" s="319">
        <v>0</v>
      </c>
      <c r="AF2838" s="319" t="s">
        <v>11301</v>
      </c>
      <c r="AG2838" s="320">
        <v>26.25</v>
      </c>
      <c r="AH2838" s="321">
        <f t="shared" si="486"/>
        <v>0</v>
      </c>
      <c r="AI2838" s="287">
        <f>_xlfn.IFNA(VLOOKUP(AD:AD,грп!B:C,2,0),0)</f>
        <v>0</v>
      </c>
      <c r="AJ2838" s="607">
        <v>0</v>
      </c>
      <c r="AK2838" s="672">
        <f t="shared" si="476"/>
        <v>0</v>
      </c>
      <c r="AL2838" s="174"/>
    </row>
    <row r="2839" spans="1:39" s="4" customFormat="1" ht="12" customHeight="1" outlineLevel="1" x14ac:dyDescent="0.35">
      <c r="A2839" s="307" t="s">
        <v>339</v>
      </c>
      <c r="B2839" s="308" t="s">
        <v>8205</v>
      </c>
      <c r="C2839" s="528" t="s">
        <v>1916</v>
      </c>
      <c r="D2839" s="310" t="s">
        <v>4404</v>
      </c>
      <c r="E2839" s="311" t="s">
        <v>4405</v>
      </c>
      <c r="F2839" s="293"/>
      <c r="G2839" s="293"/>
      <c r="H2839" s="294"/>
      <c r="I2839" s="294" t="str">
        <f>IFERROR(_xlfn.IFNA(VLOOKUP($D:$D,history!$I:$Y,3,0),VLOOKUP(E:E,history!$H:$Y,4,0)),"--")</f>
        <v>--</v>
      </c>
      <c r="J2839" s="282" t="s">
        <v>5946</v>
      </c>
      <c r="K2839" s="282" t="str">
        <f t="shared" si="483"/>
        <v/>
      </c>
      <c r="L2839" s="326">
        <f>M2839</f>
        <v>908.8</v>
      </c>
      <c r="M2839" s="326">
        <v>908.8</v>
      </c>
      <c r="N2839" s="297" t="str">
        <f>_xlfn.IFNA(VLOOKUP($E:$E,'1'!$A:$E,3,0),"")</f>
        <v/>
      </c>
      <c r="O2839" s="297" t="str">
        <f>_xlfn.IFNA(VLOOKUP($E:$E,'2'!$A:$E,3,0),"")</f>
        <v/>
      </c>
      <c r="P2839" s="297" t="str">
        <f>_xlfn.IFNA(VLOOKUP($E:$E,'3'!$A:$D,3,0),"")</f>
        <v/>
      </c>
      <c r="Q2839" s="297" t="str">
        <f>_xlfn.IFNA(VLOOKUP($E:$E,'4'!$A:$F,3,0),"")</f>
        <v/>
      </c>
      <c r="R2839" s="297" t="str">
        <f>_xlfn.IFNA(VLOOKUP($E:$E,'5'!$A:$F,3,0),"")</f>
        <v/>
      </c>
      <c r="S2839" s="297" t="str">
        <f>_xlfn.IFNA(VLOOKUP($E:$E,'6'!$A:$F,3,0),"")</f>
        <v/>
      </c>
      <c r="T2839" s="313">
        <v>1</v>
      </c>
      <c r="U2839" s="313">
        <v>1</v>
      </c>
      <c r="V2839" s="313">
        <v>10</v>
      </c>
      <c r="W2839" s="314">
        <v>1.4830000000000001</v>
      </c>
      <c r="X2839" s="315">
        <v>1.83E-3</v>
      </c>
      <c r="Y2839" s="749">
        <v>1270</v>
      </c>
      <c r="Z2839" s="282"/>
      <c r="AA2839" s="316" t="s">
        <v>393</v>
      </c>
      <c r="AB2839" s="282" t="s">
        <v>9163</v>
      </c>
      <c r="AC2839" s="317" t="s">
        <v>2081</v>
      </c>
      <c r="AD2839" s="318" t="s">
        <v>2751</v>
      </c>
      <c r="AE2839" s="319">
        <v>0</v>
      </c>
      <c r="AF2839" s="319" t="s">
        <v>11301</v>
      </c>
      <c r="AG2839" s="320">
        <v>26.88</v>
      </c>
      <c r="AH2839" s="321">
        <f t="shared" si="486"/>
        <v>0</v>
      </c>
      <c r="AI2839" s="287">
        <f>_xlfn.IFNA(VLOOKUP(AD:AD,грп!B:C,2,0),0)</f>
        <v>0</v>
      </c>
      <c r="AJ2839" s="607">
        <v>0</v>
      </c>
      <c r="AK2839" s="672" t="str">
        <f t="shared" si="476"/>
        <v>спеццена</v>
      </c>
      <c r="AL2839" s="174"/>
    </row>
    <row r="2840" spans="1:39" s="4" customFormat="1" ht="12" customHeight="1" outlineLevel="1" x14ac:dyDescent="0.35">
      <c r="A2840" s="307" t="s">
        <v>10402</v>
      </c>
      <c r="B2840" s="308" t="s">
        <v>8206</v>
      </c>
      <c r="C2840" s="290" t="s">
        <v>555</v>
      </c>
      <c r="D2840" s="310" t="s">
        <v>11452</v>
      </c>
      <c r="E2840" s="322" t="s">
        <v>278</v>
      </c>
      <c r="F2840" s="293"/>
      <c r="G2840" s="293"/>
      <c r="H2840" s="294">
        <v>50</v>
      </c>
      <c r="I2840" s="294" t="str">
        <f>IFERROR(_xlfn.IFNA(VLOOKUP($D:$D,history!$I:$Y,3,0),VLOOKUP(E:E,history!$H:$Y,4,0)),"--")</f>
        <v>--</v>
      </c>
      <c r="J2840" s="282" t="s">
        <v>9870</v>
      </c>
      <c r="K2840" s="282" t="str">
        <f t="shared" si="483"/>
        <v/>
      </c>
      <c r="L2840" s="312">
        <f t="shared" ref="L2840:L2845" si="487">IF($A$3="ИМ",ROUND($Y2840*(1-($L$6-$F$4))*(1-$F$3)*(1+$AG$2),2),ROUND($M2840*(1-($L$6-$F$4))*(1-$F$3)*(1+$AG$2),2))</f>
        <v>6423.08</v>
      </c>
      <c r="M2840" s="312">
        <f t="shared" ref="M2840:M2845" si="488">ROUND(IF($A$3="РЕГИОНЫ",AG2840*$AG$3*$AG$1,IF(AI2840=0,AG2840*$AG$3*$AG$1,AG2840*$AG$3*(1-5%)*$AG$1)),2)</f>
        <v>9731.94</v>
      </c>
      <c r="N2840" s="297" t="str">
        <f>_xlfn.IFNA(VLOOKUP($E:$E,'1'!$A:$E,3,0),"")</f>
        <v/>
      </c>
      <c r="O2840" s="297" t="str">
        <f>_xlfn.IFNA(VLOOKUP($E:$E,'2'!$A:$E,3,0),"")</f>
        <v/>
      </c>
      <c r="P2840" s="297" t="str">
        <f>_xlfn.IFNA(VLOOKUP($E:$E,'3'!$A:$D,3,0),"")</f>
        <v/>
      </c>
      <c r="Q2840" s="297" t="str">
        <f>_xlfn.IFNA(VLOOKUP($E:$E,'4'!$A:$F,3,0),"")</f>
        <v/>
      </c>
      <c r="R2840" s="297" t="str">
        <f>_xlfn.IFNA(VLOOKUP($E:$E,'5'!$A:$F,3,0),"")</f>
        <v/>
      </c>
      <c r="S2840" s="297" t="str">
        <f>_xlfn.IFNA(VLOOKUP($E:$E,'6'!$A:$F,3,0),"")</f>
        <v/>
      </c>
      <c r="T2840" s="313">
        <v>1</v>
      </c>
      <c r="U2840" s="313">
        <v>1</v>
      </c>
      <c r="V2840" s="313">
        <v>3</v>
      </c>
      <c r="W2840" s="314">
        <v>6.0270000000000001</v>
      </c>
      <c r="X2840" s="315">
        <v>1.1137724599999999E-2</v>
      </c>
      <c r="Y2840" s="749">
        <v>9250</v>
      </c>
      <c r="Z2840" s="282"/>
      <c r="AA2840" s="316" t="s">
        <v>10390</v>
      </c>
      <c r="AB2840" s="282" t="s">
        <v>9163</v>
      </c>
      <c r="AC2840" s="317" t="s">
        <v>2081</v>
      </c>
      <c r="AD2840" s="318" t="s">
        <v>2751</v>
      </c>
      <c r="AE2840" s="319">
        <v>0</v>
      </c>
      <c r="AF2840" s="319" t="s">
        <v>11339</v>
      </c>
      <c r="AG2840" s="320">
        <v>122</v>
      </c>
      <c r="AH2840" s="321">
        <f t="shared" si="486"/>
        <v>0</v>
      </c>
      <c r="AI2840" s="287">
        <f>_xlfn.IFNA(VLOOKUP(AD:AD,грп!B:C,2,0),0)</f>
        <v>0</v>
      </c>
      <c r="AJ2840" s="607">
        <v>9</v>
      </c>
      <c r="AK2840" s="672" t="str">
        <f t="shared" si="476"/>
        <v xml:space="preserve"> </v>
      </c>
      <c r="AL2840" s="174"/>
    </row>
    <row r="2841" spans="1:39" s="4" customFormat="1" ht="12" customHeight="1" outlineLevel="1" x14ac:dyDescent="0.35">
      <c r="A2841" s="307" t="s">
        <v>339</v>
      </c>
      <c r="B2841" s="308" t="s">
        <v>8207</v>
      </c>
      <c r="C2841" s="309"/>
      <c r="D2841" s="310" t="s">
        <v>1760</v>
      </c>
      <c r="E2841" s="322" t="s">
        <v>1761</v>
      </c>
      <c r="F2841" s="293"/>
      <c r="G2841" s="293"/>
      <c r="H2841" s="294"/>
      <c r="I2841" s="294" t="str">
        <f>IFERROR(_xlfn.IFNA(VLOOKUP($D:$D,history!$I:$Y,3,0),VLOOKUP(E:E,history!$H:$Y,4,0)),"--")</f>
        <v>--</v>
      </c>
      <c r="J2841" s="282" t="s">
        <v>5946</v>
      </c>
      <c r="K2841" s="282" t="str">
        <f t="shared" si="483"/>
        <v/>
      </c>
      <c r="L2841" s="312">
        <f t="shared" si="487"/>
        <v>5952.41</v>
      </c>
      <c r="M2841" s="312">
        <f t="shared" si="488"/>
        <v>9018.7999999999993</v>
      </c>
      <c r="N2841" s="297" t="str">
        <f>_xlfn.IFNA(VLOOKUP($E:$E,'1'!$A:$E,3,0),"")</f>
        <v/>
      </c>
      <c r="O2841" s="297" t="str">
        <f>_xlfn.IFNA(VLOOKUP($E:$E,'2'!$A:$E,3,0),"")</f>
        <v/>
      </c>
      <c r="P2841" s="297" t="str">
        <f>_xlfn.IFNA(VLOOKUP($E:$E,'3'!$A:$D,3,0),"")</f>
        <v/>
      </c>
      <c r="Q2841" s="297" t="str">
        <f>_xlfn.IFNA(VLOOKUP($E:$E,'4'!$A:$F,3,0),"")</f>
        <v/>
      </c>
      <c r="R2841" s="297" t="str">
        <f>_xlfn.IFNA(VLOOKUP($E:$E,'5'!$A:$F,3,0),"")</f>
        <v/>
      </c>
      <c r="S2841" s="297" t="str">
        <f>_xlfn.IFNA(VLOOKUP($E:$E,'6'!$A:$F,3,0),"")</f>
        <v/>
      </c>
      <c r="T2841" s="313">
        <v>1</v>
      </c>
      <c r="U2841" s="313">
        <v>1</v>
      </c>
      <c r="V2841" s="313">
        <v>4</v>
      </c>
      <c r="W2841" s="314">
        <v>5.95</v>
      </c>
      <c r="X2841" s="315">
        <v>7.0875E-3</v>
      </c>
      <c r="Y2841" s="749">
        <v>8120</v>
      </c>
      <c r="Z2841" s="282"/>
      <c r="AA2841" s="316" t="s">
        <v>10390</v>
      </c>
      <c r="AB2841" s="282" t="s">
        <v>9163</v>
      </c>
      <c r="AC2841" s="317" t="s">
        <v>2081</v>
      </c>
      <c r="AD2841" s="318" t="s">
        <v>2751</v>
      </c>
      <c r="AE2841" s="319">
        <v>0</v>
      </c>
      <c r="AF2841" s="319" t="s">
        <v>11339</v>
      </c>
      <c r="AG2841" s="320">
        <v>113.06</v>
      </c>
      <c r="AH2841" s="321">
        <f t="shared" si="486"/>
        <v>0</v>
      </c>
      <c r="AI2841" s="287">
        <f>_xlfn.IFNA(VLOOKUP(AD:AD,грп!B:C,2,0),0)</f>
        <v>0</v>
      </c>
      <c r="AJ2841" s="607">
        <v>0</v>
      </c>
      <c r="AK2841" s="672">
        <f t="shared" si="476"/>
        <v>0</v>
      </c>
      <c r="AL2841" s="174"/>
    </row>
    <row r="2842" spans="1:39" s="4" customFormat="1" ht="12" customHeight="1" outlineLevel="1" x14ac:dyDescent="0.35">
      <c r="A2842" s="307" t="s">
        <v>339</v>
      </c>
      <c r="B2842" s="308" t="s">
        <v>8208</v>
      </c>
      <c r="C2842" s="309"/>
      <c r="D2842" s="310" t="s">
        <v>11453</v>
      </c>
      <c r="E2842" s="322" t="s">
        <v>1762</v>
      </c>
      <c r="F2842" s="293"/>
      <c r="G2842" s="293"/>
      <c r="H2842" s="294">
        <v>7</v>
      </c>
      <c r="I2842" s="294" t="str">
        <f>IFERROR(_xlfn.IFNA(VLOOKUP($D:$D,history!$I:$Y,3,0),VLOOKUP(E:E,history!$H:$Y,4,0)),"--")</f>
        <v>--</v>
      </c>
      <c r="J2842" s="282" t="s">
        <v>9870</v>
      </c>
      <c r="K2842" s="282" t="str">
        <f t="shared" si="483"/>
        <v/>
      </c>
      <c r="L2842" s="312">
        <f t="shared" si="487"/>
        <v>6054.54</v>
      </c>
      <c r="M2842" s="312">
        <f t="shared" si="488"/>
        <v>9173.5499999999993</v>
      </c>
      <c r="N2842" s="297" t="str">
        <f>_xlfn.IFNA(VLOOKUP($E:$E,'1'!$A:$E,3,0),"")</f>
        <v/>
      </c>
      <c r="O2842" s="297" t="str">
        <f>_xlfn.IFNA(VLOOKUP($E:$E,'2'!$A:$E,3,0),"")</f>
        <v/>
      </c>
      <c r="P2842" s="297" t="str">
        <f>_xlfn.IFNA(VLOOKUP($E:$E,'3'!$A:$D,3,0),"")</f>
        <v/>
      </c>
      <c r="Q2842" s="297" t="str">
        <f>_xlfn.IFNA(VLOOKUP($E:$E,'4'!$A:$F,3,0),"")</f>
        <v/>
      </c>
      <c r="R2842" s="297" t="str">
        <f>_xlfn.IFNA(VLOOKUP($E:$E,'5'!$A:$F,3,0),"")</f>
        <v/>
      </c>
      <c r="S2842" s="297" t="str">
        <f>_xlfn.IFNA(VLOOKUP($E:$E,'6'!$A:$F,3,0),"")</f>
        <v/>
      </c>
      <c r="T2842" s="313">
        <v>1</v>
      </c>
      <c r="U2842" s="313">
        <v>1</v>
      </c>
      <c r="V2842" s="313">
        <v>4</v>
      </c>
      <c r="W2842" s="314">
        <v>5.7350000000000003</v>
      </c>
      <c r="X2842" s="315">
        <v>8.4899999999999993E-3</v>
      </c>
      <c r="Y2842" s="749">
        <v>8260</v>
      </c>
      <c r="Z2842" s="282"/>
      <c r="AA2842" s="316" t="s">
        <v>10390</v>
      </c>
      <c r="AB2842" s="282" t="s">
        <v>9163</v>
      </c>
      <c r="AC2842" s="317" t="s">
        <v>2081</v>
      </c>
      <c r="AD2842" s="318" t="s">
        <v>2751</v>
      </c>
      <c r="AE2842" s="319">
        <v>0</v>
      </c>
      <c r="AF2842" s="319" t="s">
        <v>11339</v>
      </c>
      <c r="AG2842" s="320">
        <v>115</v>
      </c>
      <c r="AH2842" s="321">
        <f t="shared" si="486"/>
        <v>0</v>
      </c>
      <c r="AI2842" s="287">
        <f>_xlfn.IFNA(VLOOKUP(AD:AD,грп!B:C,2,0),0)</f>
        <v>0</v>
      </c>
      <c r="AJ2842" s="607">
        <v>7</v>
      </c>
      <c r="AK2842" s="672">
        <f t="shared" si="476"/>
        <v>0</v>
      </c>
      <c r="AL2842" s="174"/>
    </row>
    <row r="2843" spans="1:39" s="4" customFormat="1" ht="12" customHeight="1" outlineLevel="1" x14ac:dyDescent="0.35">
      <c r="A2843" s="307" t="s">
        <v>10402</v>
      </c>
      <c r="B2843" s="308" t="s">
        <v>8209</v>
      </c>
      <c r="C2843" s="323"/>
      <c r="D2843" s="310" t="s">
        <v>11454</v>
      </c>
      <c r="E2843" s="292" t="s">
        <v>2601</v>
      </c>
      <c r="F2843" s="293"/>
      <c r="G2843" s="293"/>
      <c r="H2843" s="294">
        <v>8</v>
      </c>
      <c r="I2843" s="294" t="str">
        <f>IFERROR(_xlfn.IFNA(VLOOKUP($D:$D,history!$I:$Y,3,0),VLOOKUP(E:E,history!$H:$Y,4,0)),"--")</f>
        <v>--</v>
      </c>
      <c r="J2843" s="282" t="s">
        <v>9870</v>
      </c>
      <c r="K2843" s="282" t="str">
        <f t="shared" si="483"/>
        <v/>
      </c>
      <c r="L2843" s="312">
        <f t="shared" si="487"/>
        <v>6222.49</v>
      </c>
      <c r="M2843" s="312">
        <f t="shared" si="488"/>
        <v>9428.02</v>
      </c>
      <c r="N2843" s="297" t="str">
        <f>_xlfn.IFNA(VLOOKUP($E:$E,'1'!$A:$E,3,0),"")</f>
        <v/>
      </c>
      <c r="O2843" s="297" t="str">
        <f>_xlfn.IFNA(VLOOKUP($E:$E,'2'!$A:$E,3,0),"")</f>
        <v/>
      </c>
      <c r="P2843" s="297" t="str">
        <f>_xlfn.IFNA(VLOOKUP($E:$E,'3'!$A:$D,3,0),"")</f>
        <v/>
      </c>
      <c r="Q2843" s="297" t="str">
        <f>_xlfn.IFNA(VLOOKUP($E:$E,'4'!$A:$F,3,0),"")</f>
        <v/>
      </c>
      <c r="R2843" s="297" t="str">
        <f>_xlfn.IFNA(VLOOKUP($E:$E,'5'!$A:$F,3,0),"")</f>
        <v/>
      </c>
      <c r="S2843" s="297" t="str">
        <f>_xlfn.IFNA(VLOOKUP($E:$E,'6'!$A:$F,3,0),"")</f>
        <v/>
      </c>
      <c r="T2843" s="313">
        <v>1</v>
      </c>
      <c r="U2843" s="313">
        <v>1</v>
      </c>
      <c r="V2843" s="313">
        <v>4</v>
      </c>
      <c r="W2843" s="314">
        <v>6.73</v>
      </c>
      <c r="X2843" s="315">
        <v>1.37671233E-2</v>
      </c>
      <c r="Y2843" s="749">
        <v>8960</v>
      </c>
      <c r="Z2843" s="282"/>
      <c r="AA2843" s="316" t="s">
        <v>10390</v>
      </c>
      <c r="AB2843" s="282" t="s">
        <v>9163</v>
      </c>
      <c r="AC2843" s="317" t="s">
        <v>2081</v>
      </c>
      <c r="AD2843" s="318" t="s">
        <v>2751</v>
      </c>
      <c r="AE2843" s="319">
        <v>0</v>
      </c>
      <c r="AF2843" s="319" t="s">
        <v>11339</v>
      </c>
      <c r="AG2843" s="320">
        <v>118.19</v>
      </c>
      <c r="AH2843" s="321">
        <f t="shared" si="486"/>
        <v>0</v>
      </c>
      <c r="AI2843" s="287">
        <f>_xlfn.IFNA(VLOOKUP(AD:AD,грп!B:C,2,0),0)</f>
        <v>0</v>
      </c>
      <c r="AJ2843" s="607">
        <v>26</v>
      </c>
      <c r="AK2843" s="672">
        <f t="shared" si="476"/>
        <v>0</v>
      </c>
      <c r="AL2843" s="174"/>
    </row>
    <row r="2844" spans="1:39" s="6" customFormat="1" ht="12" customHeight="1" outlineLevel="1" x14ac:dyDescent="0.35">
      <c r="A2844" s="307" t="s">
        <v>339</v>
      </c>
      <c r="B2844" s="308" t="s">
        <v>8210</v>
      </c>
      <c r="C2844" s="290" t="s">
        <v>555</v>
      </c>
      <c r="D2844" s="310" t="s">
        <v>1247</v>
      </c>
      <c r="E2844" s="322" t="s">
        <v>1248</v>
      </c>
      <c r="F2844" s="293"/>
      <c r="G2844" s="293"/>
      <c r="H2844" s="294"/>
      <c r="I2844" s="294" t="str">
        <f>IFERROR(_xlfn.IFNA(VLOOKUP($D:$D,history!$I:$Y,3,0),VLOOKUP(E:E,history!$H:$Y,4,0)),"--")</f>
        <v>--</v>
      </c>
      <c r="J2844" s="282" t="s">
        <v>5946</v>
      </c>
      <c r="K2844" s="282" t="str">
        <f t="shared" si="483"/>
        <v/>
      </c>
      <c r="L2844" s="312">
        <f t="shared" si="487"/>
        <v>4127.62</v>
      </c>
      <c r="M2844" s="312">
        <f t="shared" si="488"/>
        <v>6253.97</v>
      </c>
      <c r="N2844" s="297" t="str">
        <f>_xlfn.IFNA(VLOOKUP($E:$E,'1'!$A:$E,3,0),"")</f>
        <v/>
      </c>
      <c r="O2844" s="297" t="str">
        <f>_xlfn.IFNA(VLOOKUP($E:$E,'2'!$A:$E,3,0),"")</f>
        <v/>
      </c>
      <c r="P2844" s="297" t="str">
        <f>_xlfn.IFNA(VLOOKUP($E:$E,'3'!$A:$D,3,0),"")</f>
        <v/>
      </c>
      <c r="Q2844" s="297" t="str">
        <f>_xlfn.IFNA(VLOOKUP($E:$E,'4'!$A:$F,3,0),"")</f>
        <v/>
      </c>
      <c r="R2844" s="297" t="str">
        <f>_xlfn.IFNA(VLOOKUP($E:$E,'5'!$A:$F,3,0),"")</f>
        <v/>
      </c>
      <c r="S2844" s="297" t="str">
        <f>_xlfn.IFNA(VLOOKUP($E:$E,'6'!$A:$F,3,0),"")</f>
        <v/>
      </c>
      <c r="T2844" s="313">
        <v>1</v>
      </c>
      <c r="U2844" s="313">
        <v>1</v>
      </c>
      <c r="V2844" s="313">
        <v>4</v>
      </c>
      <c r="W2844" s="314">
        <v>5.95</v>
      </c>
      <c r="X2844" s="315">
        <v>8.6199999999999992E-3</v>
      </c>
      <c r="Y2844" s="749">
        <v>5630</v>
      </c>
      <c r="Z2844" s="282"/>
      <c r="AA2844" s="316" t="s">
        <v>10390</v>
      </c>
      <c r="AB2844" s="282" t="s">
        <v>9163</v>
      </c>
      <c r="AC2844" s="317" t="s">
        <v>2081</v>
      </c>
      <c r="AD2844" s="318" t="s">
        <v>2751</v>
      </c>
      <c r="AE2844" s="319">
        <v>0</v>
      </c>
      <c r="AF2844" s="319" t="s">
        <v>11301</v>
      </c>
      <c r="AG2844" s="320">
        <v>78.400000000000006</v>
      </c>
      <c r="AH2844" s="321">
        <f t="shared" si="486"/>
        <v>0</v>
      </c>
      <c r="AI2844" s="287">
        <f>_xlfn.IFNA(VLOOKUP(AD:AD,грп!B:C,2,0),0)</f>
        <v>0</v>
      </c>
      <c r="AJ2844" s="607">
        <v>0</v>
      </c>
      <c r="AK2844" s="672" t="str">
        <f t="shared" si="476"/>
        <v xml:space="preserve"> </v>
      </c>
      <c r="AL2844" s="174"/>
      <c r="AM2844" s="4"/>
    </row>
    <row r="2845" spans="1:39" s="4" customFormat="1" ht="12" customHeight="1" outlineLevel="1" x14ac:dyDescent="0.35">
      <c r="A2845" s="307" t="s">
        <v>339</v>
      </c>
      <c r="B2845" s="308" t="s">
        <v>8211</v>
      </c>
      <c r="C2845" s="341"/>
      <c r="D2845" s="310" t="s">
        <v>11455</v>
      </c>
      <c r="E2845" s="322" t="s">
        <v>1770</v>
      </c>
      <c r="F2845" s="293"/>
      <c r="G2845" s="293"/>
      <c r="H2845" s="294"/>
      <c r="I2845" s="294" t="str">
        <f>IFERROR(_xlfn.IFNA(VLOOKUP($D:$D,history!$I:$Y,3,0),VLOOKUP(E:E,history!$H:$Y,4,0)),"--")</f>
        <v>--</v>
      </c>
      <c r="J2845" s="282" t="s">
        <v>5946</v>
      </c>
      <c r="K2845" s="282" t="str">
        <f t="shared" si="483"/>
        <v/>
      </c>
      <c r="L2845" s="312">
        <f t="shared" si="487"/>
        <v>1708.96</v>
      </c>
      <c r="M2845" s="312">
        <f t="shared" si="488"/>
        <v>2589.33</v>
      </c>
      <c r="N2845" s="297" t="str">
        <f>_xlfn.IFNA(VLOOKUP($E:$E,'1'!$A:$E,3,0),"")</f>
        <v/>
      </c>
      <c r="O2845" s="297" t="str">
        <f>_xlfn.IFNA(VLOOKUP($E:$E,'2'!$A:$E,3,0),"")</f>
        <v/>
      </c>
      <c r="P2845" s="297" t="str">
        <f>_xlfn.IFNA(VLOOKUP($E:$E,'3'!$A:$D,3,0),"")</f>
        <v/>
      </c>
      <c r="Q2845" s="297" t="str">
        <f>_xlfn.IFNA(VLOOKUP($E:$E,'4'!$A:$F,3,0),"")</f>
        <v/>
      </c>
      <c r="R2845" s="297" t="str">
        <f>_xlfn.IFNA(VLOOKUP($E:$E,'5'!$A:$F,3,0),"")</f>
        <v/>
      </c>
      <c r="S2845" s="297" t="str">
        <f>_xlfn.IFNA(VLOOKUP($E:$E,'6'!$A:$F,3,0),"")</f>
        <v/>
      </c>
      <c r="T2845" s="313">
        <v>1</v>
      </c>
      <c r="U2845" s="313">
        <v>1</v>
      </c>
      <c r="V2845" s="313">
        <v>10</v>
      </c>
      <c r="W2845" s="314">
        <v>1.35</v>
      </c>
      <c r="X2845" s="315">
        <v>1.8374999999999999E-3</v>
      </c>
      <c r="Y2845" s="749">
        <v>2330</v>
      </c>
      <c r="Z2845" s="282"/>
      <c r="AA2845" s="316" t="s">
        <v>393</v>
      </c>
      <c r="AB2845" s="282" t="s">
        <v>9163</v>
      </c>
      <c r="AC2845" s="317" t="s">
        <v>2081</v>
      </c>
      <c r="AD2845" s="318" t="s">
        <v>2751</v>
      </c>
      <c r="AE2845" s="319">
        <v>0</v>
      </c>
      <c r="AF2845" s="319" t="s">
        <v>11301</v>
      </c>
      <c r="AG2845" s="320">
        <v>32.46</v>
      </c>
      <c r="AH2845" s="321">
        <f t="shared" si="486"/>
        <v>0</v>
      </c>
      <c r="AI2845" s="287">
        <f>_xlfn.IFNA(VLOOKUP(AD:AD,грп!B:C,2,0),0)</f>
        <v>0</v>
      </c>
      <c r="AJ2845" s="607">
        <v>3</v>
      </c>
      <c r="AK2845" s="672">
        <f t="shared" si="476"/>
        <v>0</v>
      </c>
      <c r="AL2845" s="174"/>
    </row>
    <row r="2846" spans="1:39" s="4" customFormat="1" ht="12" customHeight="1" x14ac:dyDescent="0.35">
      <c r="A2846" s="288"/>
      <c r="B2846" s="289"/>
      <c r="C2846" s="290" t="s">
        <v>555</v>
      </c>
      <c r="D2846" s="291" t="s">
        <v>955</v>
      </c>
      <c r="E2846" s="292"/>
      <c r="F2846" s="293"/>
      <c r="G2846" s="293"/>
      <c r="H2846" s="294"/>
      <c r="I2846" s="294"/>
      <c r="J2846" s="282" t="s">
        <v>393</v>
      </c>
      <c r="K2846" s="282" t="str">
        <f t="shared" si="483"/>
        <v/>
      </c>
      <c r="L2846" s="295"/>
      <c r="M2846" s="296"/>
      <c r="N2846" s="297"/>
      <c r="O2846" s="297"/>
      <c r="P2846" s="297"/>
      <c r="Q2846" s="297" t="str">
        <f>_xlfn.IFNA(VLOOKUP($E:$E,'4'!$A:$F,3,0),"")</f>
        <v/>
      </c>
      <c r="R2846" s="297" t="str">
        <f>_xlfn.IFNA(VLOOKUP($E:$E,'5'!$A:$F,3,0),"")</f>
        <v/>
      </c>
      <c r="S2846" s="297"/>
      <c r="T2846" s="298"/>
      <c r="U2846" s="299"/>
      <c r="V2846" s="299"/>
      <c r="W2846" s="300"/>
      <c r="X2846" s="301"/>
      <c r="Y2846" s="749"/>
      <c r="Z2846" s="282"/>
      <c r="AA2846" s="280"/>
      <c r="AB2846" s="280"/>
      <c r="AC2846" s="302"/>
      <c r="AD2846" s="303" t="s">
        <v>955</v>
      </c>
      <c r="AE2846" s="280"/>
      <c r="AF2846" s="329"/>
      <c r="AG2846" s="305"/>
      <c r="AH2846" s="306"/>
      <c r="AI2846" s="287">
        <f>_xlfn.IFNA(VLOOKUP(AD:AD,грп!B:C,2,0),0)</f>
        <v>0</v>
      </c>
      <c r="AJ2846" s="607">
        <v>0</v>
      </c>
      <c r="AK2846" s="672" t="str">
        <f t="shared" si="476"/>
        <v xml:space="preserve"> </v>
      </c>
      <c r="AL2846" s="174"/>
    </row>
    <row r="2847" spans="1:39" s="4" customFormat="1" ht="12" customHeight="1" outlineLevel="1" x14ac:dyDescent="0.35">
      <c r="A2847" s="307" t="s">
        <v>1897</v>
      </c>
      <c r="B2847" s="308" t="s">
        <v>8255</v>
      </c>
      <c r="C2847" s="309"/>
      <c r="D2847" s="310" t="s">
        <v>3951</v>
      </c>
      <c r="E2847" s="322" t="s">
        <v>3952</v>
      </c>
      <c r="F2847" s="293"/>
      <c r="G2847" s="293"/>
      <c r="H2847" s="294"/>
      <c r="I2847" s="294" t="str">
        <f>IFERROR(_xlfn.IFNA(VLOOKUP($D:$D,history!$I:$Y,3,0),VLOOKUP(E:E,history!$H:$Y,4,0)),"--")</f>
        <v>--</v>
      </c>
      <c r="J2847" s="282" t="s">
        <v>9870</v>
      </c>
      <c r="K2847" s="282" t="str">
        <f t="shared" si="483"/>
        <v/>
      </c>
      <c r="L2847" s="312">
        <f t="shared" ref="L2847:L2892" si="489">IF($A$3="ИМ",ROUND($Y2847*(1-($L$6-$F$4))*(1-$F$3)*(1+$AG$2),2),ROUND($M2847*(1-($L$6-$F$4))*(1-$F$3)*(1+$AG$2),2))</f>
        <v>633.36</v>
      </c>
      <c r="M2847" s="312">
        <f t="shared" ref="M2847:M2892" si="490">ROUND(IF($A$3="РЕГИОНЫ",AG2847*$AG$3*$AG$1,IF(AI2847=0,AG2847*$AG$3*$AG$1,AG2847*$AG$3*(1-5%)*$AG$1)),2)</f>
        <v>959.63</v>
      </c>
      <c r="N2847" s="297" t="str">
        <f>_xlfn.IFNA(VLOOKUP($E:$E,'1'!$A:$E,3,0),"")</f>
        <v/>
      </c>
      <c r="O2847" s="297" t="str">
        <f>_xlfn.IFNA(VLOOKUP($E:$E,'2'!$A:$E,3,0),"")</f>
        <v/>
      </c>
      <c r="P2847" s="297" t="str">
        <f>_xlfn.IFNA(VLOOKUP($E:$E,'3'!$A:$D,3,0),"")</f>
        <v/>
      </c>
      <c r="Q2847" s="297" t="str">
        <f>_xlfn.IFNA(VLOOKUP($E:$E,'4'!$A:$F,3,0),"")</f>
        <v/>
      </c>
      <c r="R2847" s="297" t="str">
        <f>_xlfn.IFNA(VLOOKUP($E:$E,'5'!$A:$F,3,0),"")</f>
        <v/>
      </c>
      <c r="S2847" s="297" t="str">
        <f>_xlfn.IFNA(VLOOKUP($E:$E,'6'!$A:$F,3,0),"")</f>
        <v/>
      </c>
      <c r="T2847" s="313">
        <v>1</v>
      </c>
      <c r="U2847" s="313">
        <v>6</v>
      </c>
      <c r="V2847" s="313">
        <v>24</v>
      </c>
      <c r="W2847" s="314">
        <v>0.42499999999999999</v>
      </c>
      <c r="X2847" s="315">
        <v>1.8749999999999999E-3</v>
      </c>
      <c r="Y2847" s="749">
        <v>860</v>
      </c>
      <c r="Z2847" s="282"/>
      <c r="AA2847" s="316" t="s">
        <v>10390</v>
      </c>
      <c r="AB2847" s="282" t="s">
        <v>9163</v>
      </c>
      <c r="AC2847" s="317" t="s">
        <v>2081</v>
      </c>
      <c r="AD2847" s="318" t="s">
        <v>955</v>
      </c>
      <c r="AE2847" s="319">
        <v>0</v>
      </c>
      <c r="AF2847" s="319" t="s">
        <v>11273</v>
      </c>
      <c r="AG2847" s="320">
        <v>12.03</v>
      </c>
      <c r="AH2847" s="321">
        <f t="shared" ref="AH2847:AH2892" si="491">IF($A$3="РЕГИОНЫ",ROUND($AG2847*(1-($L$6-$F$4))*(1-$F$3)*(1+$AG$2)*$AG$1,2),0)</f>
        <v>0</v>
      </c>
      <c r="AI2847" s="287">
        <f>_xlfn.IFNA(VLOOKUP(AD:AD,грп!B:C,2,0),0)</f>
        <v>0</v>
      </c>
      <c r="AJ2847" s="607">
        <v>0</v>
      </c>
      <c r="AK2847" s="672">
        <f t="shared" si="476"/>
        <v>0</v>
      </c>
      <c r="AL2847" s="174"/>
    </row>
    <row r="2848" spans="1:39" s="4" customFormat="1" ht="12" customHeight="1" outlineLevel="1" x14ac:dyDescent="0.35">
      <c r="A2848" s="307" t="s">
        <v>10402</v>
      </c>
      <c r="B2848" s="308" t="s">
        <v>8212</v>
      </c>
      <c r="C2848" s="323"/>
      <c r="D2848" s="310" t="s">
        <v>3070</v>
      </c>
      <c r="E2848" s="322" t="s">
        <v>50</v>
      </c>
      <c r="F2848" s="293"/>
      <c r="G2848" s="293"/>
      <c r="H2848" s="294">
        <v>20</v>
      </c>
      <c r="I2848" s="294" t="str">
        <f>IFERROR(_xlfn.IFNA(VLOOKUP($D:$D,history!$I:$Y,3,0),VLOOKUP(E:E,history!$H:$Y,4,0)),"--")</f>
        <v>--</v>
      </c>
      <c r="J2848" s="282" t="s">
        <v>9870</v>
      </c>
      <c r="K2848" s="282" t="str">
        <f t="shared" si="483"/>
        <v/>
      </c>
      <c r="L2848" s="312">
        <f t="shared" si="489"/>
        <v>550.17999999999995</v>
      </c>
      <c r="M2848" s="312">
        <f t="shared" si="490"/>
        <v>833.6</v>
      </c>
      <c r="N2848" s="297" t="str">
        <f>_xlfn.IFNA(VLOOKUP($E:$E,'1'!$A:$E,3,0),"")</f>
        <v/>
      </c>
      <c r="O2848" s="297" t="str">
        <f>_xlfn.IFNA(VLOOKUP($E:$E,'2'!$A:$E,3,0),"")</f>
        <v/>
      </c>
      <c r="P2848" s="297" t="str">
        <f>_xlfn.IFNA(VLOOKUP($E:$E,'3'!$A:$D,3,0),"")</f>
        <v/>
      </c>
      <c r="Q2848" s="297" t="str">
        <f>_xlfn.IFNA(VLOOKUP($E:$E,'4'!$A:$F,3,0),"")</f>
        <v/>
      </c>
      <c r="R2848" s="297" t="str">
        <f>_xlfn.IFNA(VLOOKUP($E:$E,'5'!$A:$F,3,0),"")</f>
        <v/>
      </c>
      <c r="S2848" s="297" t="str">
        <f>_xlfn.IFNA(VLOOKUP($E:$E,'6'!$A:$F,3,0),"")</f>
        <v/>
      </c>
      <c r="T2848" s="313">
        <v>1</v>
      </c>
      <c r="U2848" s="313">
        <v>10</v>
      </c>
      <c r="V2848" s="313">
        <v>20</v>
      </c>
      <c r="W2848" s="314">
        <v>0.01</v>
      </c>
      <c r="X2848" s="315">
        <v>3.4466666999999999E-3</v>
      </c>
      <c r="Y2848" s="749">
        <v>790</v>
      </c>
      <c r="Z2848" s="282"/>
      <c r="AA2848" s="316" t="s">
        <v>10390</v>
      </c>
      <c r="AB2848" s="282" t="s">
        <v>9163</v>
      </c>
      <c r="AC2848" s="317" t="s">
        <v>2081</v>
      </c>
      <c r="AD2848" s="318" t="s">
        <v>955</v>
      </c>
      <c r="AE2848" s="319">
        <v>0</v>
      </c>
      <c r="AF2848" s="319" t="s">
        <v>11319</v>
      </c>
      <c r="AG2848" s="320">
        <v>10.45</v>
      </c>
      <c r="AH2848" s="321">
        <f t="shared" si="491"/>
        <v>0</v>
      </c>
      <c r="AI2848" s="287">
        <f>_xlfn.IFNA(VLOOKUP(AD:AD,грп!B:C,2,0),0)</f>
        <v>0</v>
      </c>
      <c r="AJ2848" s="607">
        <v>37</v>
      </c>
      <c r="AK2848" s="672">
        <f t="shared" si="476"/>
        <v>0</v>
      </c>
      <c r="AL2848" s="174"/>
    </row>
    <row r="2849" spans="1:39" s="4" customFormat="1" ht="12" customHeight="1" outlineLevel="1" x14ac:dyDescent="0.35">
      <c r="A2849" s="307" t="s">
        <v>10402</v>
      </c>
      <c r="B2849" s="308" t="s">
        <v>8213</v>
      </c>
      <c r="C2849" s="290" t="s">
        <v>555</v>
      </c>
      <c r="D2849" s="310" t="s">
        <v>11456</v>
      </c>
      <c r="E2849" s="322" t="s">
        <v>51</v>
      </c>
      <c r="F2849" s="293"/>
      <c r="G2849" s="293"/>
      <c r="H2849" s="294">
        <v>8</v>
      </c>
      <c r="I2849" s="294" t="str">
        <f>IFERROR(_xlfn.IFNA(VLOOKUP($D:$D,history!$I:$Y,3,0),VLOOKUP(E:E,history!$H:$Y,4,0)),"--")</f>
        <v>--</v>
      </c>
      <c r="J2849" s="282" t="s">
        <v>9870</v>
      </c>
      <c r="K2849" s="282" t="str">
        <f t="shared" si="483"/>
        <v/>
      </c>
      <c r="L2849" s="312">
        <f t="shared" si="489"/>
        <v>837.1</v>
      </c>
      <c r="M2849" s="312">
        <f t="shared" si="490"/>
        <v>1268.3399999999999</v>
      </c>
      <c r="N2849" s="297" t="str">
        <f>_xlfn.IFNA(VLOOKUP($E:$E,'1'!$A:$E,3,0),"")</f>
        <v/>
      </c>
      <c r="O2849" s="297" t="str">
        <f>_xlfn.IFNA(VLOOKUP($E:$E,'2'!$A:$E,3,0),"")</f>
        <v/>
      </c>
      <c r="P2849" s="297" t="str">
        <f>_xlfn.IFNA(VLOOKUP($E:$E,'3'!$A:$D,3,0),"")</f>
        <v/>
      </c>
      <c r="Q2849" s="297" t="str">
        <f>_xlfn.IFNA(VLOOKUP($E:$E,'4'!$A:$F,3,0),"")</f>
        <v/>
      </c>
      <c r="R2849" s="297" t="str">
        <f>_xlfn.IFNA(VLOOKUP($E:$E,'5'!$A:$F,3,0),"")</f>
        <v/>
      </c>
      <c r="S2849" s="297" t="str">
        <f>_xlfn.IFNA(VLOOKUP($E:$E,'6'!$A:$F,3,0),"")</f>
        <v/>
      </c>
      <c r="T2849" s="313">
        <v>1</v>
      </c>
      <c r="U2849" s="313">
        <v>1</v>
      </c>
      <c r="V2849" s="313">
        <v>24</v>
      </c>
      <c r="W2849" s="314">
        <v>0.5</v>
      </c>
      <c r="X2849" s="315">
        <v>1.9083333E-3</v>
      </c>
      <c r="Y2849" s="749">
        <v>1190</v>
      </c>
      <c r="Z2849" s="282"/>
      <c r="AA2849" s="316" t="s">
        <v>393</v>
      </c>
      <c r="AB2849" s="282" t="s">
        <v>9163</v>
      </c>
      <c r="AC2849" s="317" t="s">
        <v>2081</v>
      </c>
      <c r="AD2849" s="318" t="s">
        <v>11826</v>
      </c>
      <c r="AE2849" s="319">
        <v>0</v>
      </c>
      <c r="AF2849" s="319" t="s">
        <v>11319</v>
      </c>
      <c r="AG2849" s="320">
        <v>15.9</v>
      </c>
      <c r="AH2849" s="321">
        <f t="shared" si="491"/>
        <v>0</v>
      </c>
      <c r="AI2849" s="287">
        <f>_xlfn.IFNA(VLOOKUP(AD:AD,грп!B:C,2,0),0)</f>
        <v>0</v>
      </c>
      <c r="AJ2849" s="607">
        <v>16</v>
      </c>
      <c r="AK2849" s="672" t="str">
        <f t="shared" si="476"/>
        <v xml:space="preserve"> </v>
      </c>
      <c r="AL2849" s="174"/>
    </row>
    <row r="2850" spans="1:39" s="4" customFormat="1" ht="12" customHeight="1" outlineLevel="1" x14ac:dyDescent="0.35">
      <c r="A2850" s="307" t="s">
        <v>10402</v>
      </c>
      <c r="B2850" s="308" t="s">
        <v>8214</v>
      </c>
      <c r="C2850" s="290" t="s">
        <v>555</v>
      </c>
      <c r="D2850" s="310" t="s">
        <v>1549</v>
      </c>
      <c r="E2850" s="322" t="s">
        <v>23</v>
      </c>
      <c r="F2850" s="293"/>
      <c r="G2850" s="293"/>
      <c r="H2850" s="294">
        <v>10</v>
      </c>
      <c r="I2850" s="294" t="str">
        <f>IFERROR(_xlfn.IFNA(VLOOKUP($D:$D,history!$I:$Y,3,0),VLOOKUP(E:E,history!$H:$Y,4,0)),"--")</f>
        <v>--</v>
      </c>
      <c r="J2850" s="282" t="s">
        <v>9870</v>
      </c>
      <c r="K2850" s="282" t="str">
        <f t="shared" si="483"/>
        <v/>
      </c>
      <c r="L2850" s="312">
        <f t="shared" si="489"/>
        <v>1090.3499999999999</v>
      </c>
      <c r="M2850" s="312">
        <f t="shared" si="490"/>
        <v>1652.04</v>
      </c>
      <c r="N2850" s="297" t="str">
        <f>_xlfn.IFNA(VLOOKUP($E:$E,'1'!$A:$E,3,0),"")</f>
        <v/>
      </c>
      <c r="O2850" s="297" t="str">
        <f>_xlfn.IFNA(VLOOKUP($E:$E,'2'!$A:$E,3,0),"")</f>
        <v/>
      </c>
      <c r="P2850" s="297" t="str">
        <f>_xlfn.IFNA(VLOOKUP($E:$E,'3'!$A:$D,3,0),"")</f>
        <v/>
      </c>
      <c r="Q2850" s="297" t="str">
        <f>_xlfn.IFNA(VLOOKUP($E:$E,'4'!$A:$F,3,0),"")</f>
        <v/>
      </c>
      <c r="R2850" s="297" t="str">
        <f>_xlfn.IFNA(VLOOKUP($E:$E,'5'!$A:$F,3,0),"")</f>
        <v/>
      </c>
      <c r="S2850" s="297" t="str">
        <f>_xlfn.IFNA(VLOOKUP($E:$E,'6'!$A:$F,3,0),"")</f>
        <v/>
      </c>
      <c r="T2850" s="313">
        <v>1</v>
      </c>
      <c r="U2850" s="313">
        <v>1</v>
      </c>
      <c r="V2850" s="313">
        <v>10</v>
      </c>
      <c r="W2850" s="314">
        <v>1.4</v>
      </c>
      <c r="X2850" s="315">
        <v>3.8500000000000001E-3</v>
      </c>
      <c r="Y2850" s="749">
        <v>1570</v>
      </c>
      <c r="Z2850" s="282"/>
      <c r="AA2850" s="316" t="s">
        <v>10390</v>
      </c>
      <c r="AB2850" s="282" t="s">
        <v>9163</v>
      </c>
      <c r="AC2850" s="317" t="s">
        <v>2081</v>
      </c>
      <c r="AD2850" s="318" t="s">
        <v>955</v>
      </c>
      <c r="AE2850" s="319">
        <v>0</v>
      </c>
      <c r="AF2850" s="319" t="s">
        <v>11273</v>
      </c>
      <c r="AG2850" s="320">
        <v>20.71</v>
      </c>
      <c r="AH2850" s="321">
        <f t="shared" si="491"/>
        <v>0</v>
      </c>
      <c r="AI2850" s="287">
        <f>_xlfn.IFNA(VLOOKUP(AD:AD,грп!B:C,2,0),0)</f>
        <v>0</v>
      </c>
      <c r="AJ2850" s="607">
        <v>10</v>
      </c>
      <c r="AK2850" s="672" t="str">
        <f t="shared" si="476"/>
        <v xml:space="preserve"> </v>
      </c>
      <c r="AL2850" s="174"/>
    </row>
    <row r="2851" spans="1:39" s="4" customFormat="1" ht="12" customHeight="1" outlineLevel="1" x14ac:dyDescent="0.35">
      <c r="A2851" s="307" t="s">
        <v>10402</v>
      </c>
      <c r="B2851" s="308" t="s">
        <v>8215</v>
      </c>
      <c r="C2851" s="290" t="s">
        <v>555</v>
      </c>
      <c r="D2851" s="310" t="s">
        <v>11457</v>
      </c>
      <c r="E2851" s="322" t="s">
        <v>24</v>
      </c>
      <c r="F2851" s="293"/>
      <c r="G2851" s="293"/>
      <c r="H2851" s="294">
        <v>4</v>
      </c>
      <c r="I2851" s="294" t="str">
        <f>IFERROR(_xlfn.IFNA(VLOOKUP($D:$D,history!$I:$Y,3,0),VLOOKUP(E:E,history!$H:$Y,4,0)),"--")</f>
        <v>--</v>
      </c>
      <c r="J2851" s="282" t="s">
        <v>9870</v>
      </c>
      <c r="K2851" s="282" t="str">
        <f t="shared" si="483"/>
        <v/>
      </c>
      <c r="L2851" s="312">
        <f t="shared" si="489"/>
        <v>2352.3200000000002</v>
      </c>
      <c r="M2851" s="312">
        <f t="shared" si="490"/>
        <v>3564.12</v>
      </c>
      <c r="N2851" s="297" t="str">
        <f>_xlfn.IFNA(VLOOKUP($E:$E,'1'!$A:$E,3,0),"")</f>
        <v/>
      </c>
      <c r="O2851" s="297" t="str">
        <f>_xlfn.IFNA(VLOOKUP($E:$E,'2'!$A:$E,3,0),"")</f>
        <v/>
      </c>
      <c r="P2851" s="297" t="str">
        <f>_xlfn.IFNA(VLOOKUP($E:$E,'3'!$A:$D,3,0),"")</f>
        <v/>
      </c>
      <c r="Q2851" s="297" t="str">
        <f>_xlfn.IFNA(VLOOKUP($E:$E,'4'!$A:$F,3,0),"")</f>
        <v/>
      </c>
      <c r="R2851" s="297" t="str">
        <f>_xlfn.IFNA(VLOOKUP($E:$E,'5'!$A:$F,3,0),"")</f>
        <v/>
      </c>
      <c r="S2851" s="297" t="str">
        <f>_xlfn.IFNA(VLOOKUP($E:$E,'6'!$A:$F,3,0),"")</f>
        <v/>
      </c>
      <c r="T2851" s="313">
        <v>1</v>
      </c>
      <c r="U2851" s="313">
        <v>1</v>
      </c>
      <c r="V2851" s="313">
        <v>8</v>
      </c>
      <c r="W2851" s="314">
        <v>2.4249999999999998</v>
      </c>
      <c r="X2851" s="315">
        <v>7.62E-3</v>
      </c>
      <c r="Y2851" s="749">
        <v>3390</v>
      </c>
      <c r="Z2851" s="282"/>
      <c r="AA2851" s="316" t="s">
        <v>10390</v>
      </c>
      <c r="AB2851" s="282" t="s">
        <v>9163</v>
      </c>
      <c r="AC2851" s="317" t="s">
        <v>2081</v>
      </c>
      <c r="AD2851" s="318" t="s">
        <v>11826</v>
      </c>
      <c r="AE2851" s="319">
        <v>0</v>
      </c>
      <c r="AF2851" s="319" t="s">
        <v>11273</v>
      </c>
      <c r="AG2851" s="320">
        <v>44.68</v>
      </c>
      <c r="AH2851" s="321">
        <f t="shared" si="491"/>
        <v>0</v>
      </c>
      <c r="AI2851" s="287">
        <f>_xlfn.IFNA(VLOOKUP(AD:AD,грп!B:C,2,0),0)</f>
        <v>0</v>
      </c>
      <c r="AJ2851" s="607">
        <v>8</v>
      </c>
      <c r="AK2851" s="672" t="str">
        <f t="shared" si="476"/>
        <v xml:space="preserve"> </v>
      </c>
      <c r="AL2851" s="174"/>
    </row>
    <row r="2852" spans="1:39" s="4" customFormat="1" ht="12" customHeight="1" outlineLevel="1" x14ac:dyDescent="0.35">
      <c r="A2852" s="307" t="s">
        <v>10402</v>
      </c>
      <c r="B2852" s="308" t="s">
        <v>8216</v>
      </c>
      <c r="C2852" s="290" t="s">
        <v>555</v>
      </c>
      <c r="D2852" s="310" t="s">
        <v>611</v>
      </c>
      <c r="E2852" s="322" t="s">
        <v>25</v>
      </c>
      <c r="F2852" s="293"/>
      <c r="G2852" s="293"/>
      <c r="H2852" s="294"/>
      <c r="I2852" s="294" t="str">
        <f>IFERROR(_xlfn.IFNA(VLOOKUP($D:$D,history!$I:$Y,3,0),VLOOKUP(E:E,history!$H:$Y,4,0)),"--")</f>
        <v>--</v>
      </c>
      <c r="J2852" s="282" t="s">
        <v>5946</v>
      </c>
      <c r="K2852" s="282" t="str">
        <f t="shared" si="483"/>
        <v/>
      </c>
      <c r="L2852" s="312">
        <f t="shared" si="489"/>
        <v>967.67</v>
      </c>
      <c r="M2852" s="312">
        <f t="shared" si="490"/>
        <v>1466.17</v>
      </c>
      <c r="N2852" s="297" t="str">
        <f>_xlfn.IFNA(VLOOKUP($E:$E,'1'!$A:$E,3,0),"")</f>
        <v/>
      </c>
      <c r="O2852" s="297" t="str">
        <f>_xlfn.IFNA(VLOOKUP($E:$E,'2'!$A:$E,3,0),"")</f>
        <v/>
      </c>
      <c r="P2852" s="297" t="str">
        <f>_xlfn.IFNA(VLOOKUP($E:$E,'3'!$A:$D,3,0),"")</f>
        <v/>
      </c>
      <c r="Q2852" s="297" t="str">
        <f>_xlfn.IFNA(VLOOKUP($E:$E,'4'!$A:$F,3,0),"")</f>
        <v/>
      </c>
      <c r="R2852" s="297" t="str">
        <f>_xlfn.IFNA(VLOOKUP($E:$E,'5'!$A:$F,3,0),"")</f>
        <v/>
      </c>
      <c r="S2852" s="297" t="str">
        <f>_xlfn.IFNA(VLOOKUP($E:$E,'6'!$A:$F,3,0),"")</f>
        <v/>
      </c>
      <c r="T2852" s="313">
        <v>1</v>
      </c>
      <c r="U2852" s="313">
        <v>1</v>
      </c>
      <c r="V2852" s="313">
        <v>10</v>
      </c>
      <c r="W2852" s="314">
        <v>1.1499999999999999</v>
      </c>
      <c r="X2852" s="315">
        <v>3.8E-3</v>
      </c>
      <c r="Y2852" s="749">
        <v>1390</v>
      </c>
      <c r="Z2852" s="282"/>
      <c r="AA2852" s="316" t="s">
        <v>10390</v>
      </c>
      <c r="AB2852" s="282" t="s">
        <v>9163</v>
      </c>
      <c r="AC2852" s="317" t="s">
        <v>2081</v>
      </c>
      <c r="AD2852" s="318" t="s">
        <v>955</v>
      </c>
      <c r="AE2852" s="319">
        <v>0</v>
      </c>
      <c r="AF2852" s="319" t="s">
        <v>11273</v>
      </c>
      <c r="AG2852" s="320">
        <v>18.38</v>
      </c>
      <c r="AH2852" s="321">
        <f t="shared" si="491"/>
        <v>0</v>
      </c>
      <c r="AI2852" s="287">
        <f>_xlfn.IFNA(VLOOKUP(AD:AD,грп!B:C,2,0),0)</f>
        <v>0</v>
      </c>
      <c r="AJ2852" s="607">
        <v>0</v>
      </c>
      <c r="AK2852" s="672" t="str">
        <f t="shared" si="476"/>
        <v xml:space="preserve"> </v>
      </c>
      <c r="AL2852" s="174"/>
    </row>
    <row r="2853" spans="1:39" s="4" customFormat="1" ht="12" customHeight="1" outlineLevel="1" x14ac:dyDescent="0.35">
      <c r="A2853" s="307" t="s">
        <v>10402</v>
      </c>
      <c r="B2853" s="308" t="s">
        <v>8217</v>
      </c>
      <c r="C2853" s="290" t="s">
        <v>555</v>
      </c>
      <c r="D2853" s="310" t="s">
        <v>1905</v>
      </c>
      <c r="E2853" s="322" t="s">
        <v>175</v>
      </c>
      <c r="F2853" s="293"/>
      <c r="G2853" s="293"/>
      <c r="H2853" s="294"/>
      <c r="I2853" s="294" t="str">
        <f>IFERROR(_xlfn.IFNA(VLOOKUP($D:$D,history!$I:$Y,3,0),VLOOKUP(E:E,history!$H:$Y,4,0)),"--")</f>
        <v>--</v>
      </c>
      <c r="J2853" s="282" t="s">
        <v>5946</v>
      </c>
      <c r="K2853" s="282" t="str">
        <f t="shared" si="483"/>
        <v/>
      </c>
      <c r="L2853" s="312">
        <f t="shared" si="489"/>
        <v>960.3</v>
      </c>
      <c r="M2853" s="312">
        <f t="shared" si="490"/>
        <v>1455</v>
      </c>
      <c r="N2853" s="297" t="str">
        <f>_xlfn.IFNA(VLOOKUP($E:$E,'1'!$A:$E,3,0),"")</f>
        <v/>
      </c>
      <c r="O2853" s="297" t="str">
        <f>_xlfn.IFNA(VLOOKUP($E:$E,'2'!$A:$E,3,0),"")</f>
        <v/>
      </c>
      <c r="P2853" s="297" t="str">
        <f>_xlfn.IFNA(VLOOKUP($E:$E,'3'!$A:$D,3,0),"")</f>
        <v/>
      </c>
      <c r="Q2853" s="297" t="str">
        <f>_xlfn.IFNA(VLOOKUP($E:$E,'4'!$A:$F,3,0),"")</f>
        <v/>
      </c>
      <c r="R2853" s="297" t="str">
        <f>_xlfn.IFNA(VLOOKUP($E:$E,'5'!$A:$F,3,0),"")</f>
        <v/>
      </c>
      <c r="S2853" s="297" t="str">
        <f>_xlfn.IFNA(VLOOKUP($E:$E,'6'!$A:$F,3,0),"")</f>
        <v/>
      </c>
      <c r="T2853" s="313">
        <v>1</v>
      </c>
      <c r="U2853" s="313">
        <v>1</v>
      </c>
      <c r="V2853" s="313">
        <v>10</v>
      </c>
      <c r="W2853" s="314">
        <v>1.23</v>
      </c>
      <c r="X2853" s="315">
        <v>3.9699999999999996E-3</v>
      </c>
      <c r="Y2853" s="749">
        <v>1380</v>
      </c>
      <c r="Z2853" s="282"/>
      <c r="AA2853" s="316" t="s">
        <v>10390</v>
      </c>
      <c r="AB2853" s="282" t="s">
        <v>9163</v>
      </c>
      <c r="AC2853" s="317" t="s">
        <v>2081</v>
      </c>
      <c r="AD2853" s="318" t="s">
        <v>11826</v>
      </c>
      <c r="AE2853" s="319">
        <v>0</v>
      </c>
      <c r="AF2853" s="319" t="s">
        <v>11273</v>
      </c>
      <c r="AG2853" s="320">
        <v>18.239999999999998</v>
      </c>
      <c r="AH2853" s="321">
        <f t="shared" si="491"/>
        <v>0</v>
      </c>
      <c r="AI2853" s="287">
        <f>_xlfn.IFNA(VLOOKUP(AD:AD,грп!B:C,2,0),0)</f>
        <v>0</v>
      </c>
      <c r="AJ2853" s="607">
        <v>0</v>
      </c>
      <c r="AK2853" s="672" t="str">
        <f t="shared" si="476"/>
        <v xml:space="preserve"> </v>
      </c>
      <c r="AL2853" s="174"/>
    </row>
    <row r="2854" spans="1:39" s="4" customFormat="1" ht="12" customHeight="1" outlineLevel="1" x14ac:dyDescent="0.35">
      <c r="A2854" s="307" t="s">
        <v>10402</v>
      </c>
      <c r="B2854" s="308" t="s">
        <v>8218</v>
      </c>
      <c r="C2854" s="290" t="s">
        <v>555</v>
      </c>
      <c r="D2854" s="310" t="s">
        <v>711</v>
      </c>
      <c r="E2854" s="322" t="s">
        <v>176</v>
      </c>
      <c r="F2854" s="293"/>
      <c r="G2854" s="293"/>
      <c r="H2854" s="294"/>
      <c r="I2854" s="294" t="str">
        <f>IFERROR(_xlfn.IFNA(VLOOKUP($D:$D,history!$I:$Y,3,0),VLOOKUP(E:E,history!$H:$Y,4,0)),"--")</f>
        <v>--</v>
      </c>
      <c r="J2854" s="282" t="s">
        <v>9870</v>
      </c>
      <c r="K2854" s="282" t="str">
        <f t="shared" si="483"/>
        <v/>
      </c>
      <c r="L2854" s="312">
        <f t="shared" si="489"/>
        <v>897.65</v>
      </c>
      <c r="M2854" s="312">
        <f t="shared" si="490"/>
        <v>1360.08</v>
      </c>
      <c r="N2854" s="297" t="str">
        <f>_xlfn.IFNA(VLOOKUP($E:$E,'1'!$A:$E,3,0),"")</f>
        <v/>
      </c>
      <c r="O2854" s="297" t="str">
        <f>_xlfn.IFNA(VLOOKUP($E:$E,'2'!$A:$E,3,0),"")</f>
        <v/>
      </c>
      <c r="P2854" s="297" t="str">
        <f>_xlfn.IFNA(VLOOKUP($E:$E,'3'!$A:$D,3,0),"")</f>
        <v/>
      </c>
      <c r="Q2854" s="297" t="str">
        <f>_xlfn.IFNA(VLOOKUP($E:$E,'4'!$A:$F,3,0),"")</f>
        <v/>
      </c>
      <c r="R2854" s="297" t="str">
        <f>_xlfn.IFNA(VLOOKUP($E:$E,'5'!$A:$F,3,0),"")</f>
        <v/>
      </c>
      <c r="S2854" s="297" t="str">
        <f>_xlfn.IFNA(VLOOKUP($E:$E,'6'!$A:$F,3,0),"")</f>
        <v/>
      </c>
      <c r="T2854" s="313">
        <v>1</v>
      </c>
      <c r="U2854" s="313">
        <v>1</v>
      </c>
      <c r="V2854" s="313">
        <v>10</v>
      </c>
      <c r="W2854" s="314">
        <v>1.1299999999999999</v>
      </c>
      <c r="X2854" s="315">
        <v>3.9333333000000003E-3</v>
      </c>
      <c r="Y2854" s="749">
        <v>1290</v>
      </c>
      <c r="Z2854" s="282"/>
      <c r="AA2854" s="316" t="s">
        <v>10391</v>
      </c>
      <c r="AB2854" s="282" t="s">
        <v>9163</v>
      </c>
      <c r="AC2854" s="317" t="s">
        <v>2081</v>
      </c>
      <c r="AD2854" s="318" t="s">
        <v>11826</v>
      </c>
      <c r="AE2854" s="319">
        <v>0</v>
      </c>
      <c r="AF2854" s="319" t="s">
        <v>11273</v>
      </c>
      <c r="AG2854" s="320">
        <v>17.05</v>
      </c>
      <c r="AH2854" s="321">
        <f t="shared" si="491"/>
        <v>0</v>
      </c>
      <c r="AI2854" s="287">
        <f>_xlfn.IFNA(VLOOKUP(AD:AD,грп!B:C,2,0),0)</f>
        <v>0</v>
      </c>
      <c r="AJ2854" s="607">
        <v>0</v>
      </c>
      <c r="AK2854" s="672" t="str">
        <f t="shared" si="476"/>
        <v xml:space="preserve"> </v>
      </c>
      <c r="AL2854" s="174"/>
    </row>
    <row r="2855" spans="1:39" s="4" customFormat="1" ht="12" customHeight="1" outlineLevel="1" x14ac:dyDescent="0.35">
      <c r="A2855" s="307" t="s">
        <v>10402</v>
      </c>
      <c r="B2855" s="308" t="s">
        <v>8219</v>
      </c>
      <c r="C2855" s="290" t="s">
        <v>555</v>
      </c>
      <c r="D2855" s="310" t="s">
        <v>11458</v>
      </c>
      <c r="E2855" s="322" t="s">
        <v>177</v>
      </c>
      <c r="F2855" s="293"/>
      <c r="G2855" s="293"/>
      <c r="H2855" s="294"/>
      <c r="I2855" s="294" t="str">
        <f>IFERROR(_xlfn.IFNA(VLOOKUP($D:$D,history!$I:$Y,3,0),VLOOKUP(E:E,history!$H:$Y,4,0)),"--")</f>
        <v>--</v>
      </c>
      <c r="J2855" s="282" t="s">
        <v>5946</v>
      </c>
      <c r="K2855" s="282" t="str">
        <f t="shared" si="483"/>
        <v/>
      </c>
      <c r="L2855" s="312">
        <f t="shared" si="489"/>
        <v>984.52</v>
      </c>
      <c r="M2855" s="312">
        <f t="shared" si="490"/>
        <v>1491.7</v>
      </c>
      <c r="N2855" s="297" t="str">
        <f>_xlfn.IFNA(VLOOKUP($E:$E,'1'!$A:$E,3,0),"")</f>
        <v/>
      </c>
      <c r="O2855" s="297" t="str">
        <f>_xlfn.IFNA(VLOOKUP($E:$E,'2'!$A:$E,3,0),"")</f>
        <v/>
      </c>
      <c r="P2855" s="297" t="str">
        <f>_xlfn.IFNA(VLOOKUP($E:$E,'3'!$A:$D,3,0),"")</f>
        <v/>
      </c>
      <c r="Q2855" s="297" t="str">
        <f>_xlfn.IFNA(VLOOKUP($E:$E,'4'!$A:$F,3,0),"")</f>
        <v/>
      </c>
      <c r="R2855" s="297" t="str">
        <f>_xlfn.IFNA(VLOOKUP($E:$E,'5'!$A:$F,3,0),"")</f>
        <v/>
      </c>
      <c r="S2855" s="297" t="str">
        <f>_xlfn.IFNA(VLOOKUP($E:$E,'6'!$A:$F,3,0),"")</f>
        <v/>
      </c>
      <c r="T2855" s="313">
        <v>1</v>
      </c>
      <c r="U2855" s="313">
        <v>1</v>
      </c>
      <c r="V2855" s="313">
        <v>10</v>
      </c>
      <c r="W2855" s="314">
        <v>1.27</v>
      </c>
      <c r="X2855" s="315">
        <v>4.3699999999999998E-3</v>
      </c>
      <c r="Y2855" s="749">
        <v>1420</v>
      </c>
      <c r="Z2855" s="282"/>
      <c r="AA2855" s="316" t="s">
        <v>10390</v>
      </c>
      <c r="AB2855" s="282" t="s">
        <v>9163</v>
      </c>
      <c r="AC2855" s="317" t="s">
        <v>2081</v>
      </c>
      <c r="AD2855" s="318" t="s">
        <v>955</v>
      </c>
      <c r="AE2855" s="319">
        <v>0</v>
      </c>
      <c r="AF2855" s="319" t="s">
        <v>11319</v>
      </c>
      <c r="AG2855" s="320">
        <v>18.7</v>
      </c>
      <c r="AH2855" s="321">
        <f t="shared" si="491"/>
        <v>0</v>
      </c>
      <c r="AI2855" s="287">
        <f>_xlfn.IFNA(VLOOKUP(AD:AD,грп!B:C,2,0),0)</f>
        <v>0</v>
      </c>
      <c r="AJ2855" s="607">
        <v>0</v>
      </c>
      <c r="AK2855" s="672" t="str">
        <f t="shared" si="476"/>
        <v xml:space="preserve"> </v>
      </c>
      <c r="AL2855" s="174"/>
    </row>
    <row r="2856" spans="1:39" s="4" customFormat="1" ht="12" customHeight="1" outlineLevel="1" x14ac:dyDescent="0.35">
      <c r="A2856" s="307" t="s">
        <v>10402</v>
      </c>
      <c r="B2856" s="308" t="s">
        <v>8220</v>
      </c>
      <c r="C2856" s="290" t="s">
        <v>555</v>
      </c>
      <c r="D2856" s="310" t="s">
        <v>11459</v>
      </c>
      <c r="E2856" s="322" t="s">
        <v>135</v>
      </c>
      <c r="F2856" s="293"/>
      <c r="G2856" s="293"/>
      <c r="H2856" s="294">
        <v>2</v>
      </c>
      <c r="I2856" s="294" t="str">
        <f>IFERROR(_xlfn.IFNA(VLOOKUP($D:$D,history!$I:$Y,3,0),VLOOKUP(E:E,history!$H:$Y,4,0)),"--")</f>
        <v>--</v>
      </c>
      <c r="J2856" s="282" t="s">
        <v>5946</v>
      </c>
      <c r="K2856" s="282" t="str">
        <f t="shared" si="483"/>
        <v/>
      </c>
      <c r="L2856" s="312">
        <f t="shared" si="489"/>
        <v>819.21</v>
      </c>
      <c r="M2856" s="312">
        <f t="shared" si="490"/>
        <v>1241.22</v>
      </c>
      <c r="N2856" s="297" t="str">
        <f>_xlfn.IFNA(VLOOKUP($E:$E,'1'!$A:$E,3,0),"")</f>
        <v/>
      </c>
      <c r="O2856" s="297" t="str">
        <f>_xlfn.IFNA(VLOOKUP($E:$E,'2'!$A:$E,3,0),"")</f>
        <v/>
      </c>
      <c r="P2856" s="297" t="str">
        <f>_xlfn.IFNA(VLOOKUP($E:$E,'3'!$A:$D,3,0),"")</f>
        <v/>
      </c>
      <c r="Q2856" s="297" t="str">
        <f>_xlfn.IFNA(VLOOKUP($E:$E,'4'!$A:$F,3,0),"")</f>
        <v/>
      </c>
      <c r="R2856" s="297" t="str">
        <f>_xlfn.IFNA(VLOOKUP($E:$E,'5'!$A:$F,3,0),"")</f>
        <v/>
      </c>
      <c r="S2856" s="297" t="str">
        <f>_xlfn.IFNA(VLOOKUP($E:$E,'6'!$A:$F,3,0),"")</f>
        <v/>
      </c>
      <c r="T2856" s="313">
        <v>1</v>
      </c>
      <c r="U2856" s="313">
        <v>1</v>
      </c>
      <c r="V2856" s="313">
        <v>10</v>
      </c>
      <c r="W2856" s="314">
        <v>0.98</v>
      </c>
      <c r="X2856" s="315">
        <v>4.1200000000000004E-3</v>
      </c>
      <c r="Y2856" s="749">
        <v>1180</v>
      </c>
      <c r="Z2856" s="282"/>
      <c r="AA2856" s="316" t="s">
        <v>10390</v>
      </c>
      <c r="AB2856" s="282" t="s">
        <v>9163</v>
      </c>
      <c r="AC2856" s="317" t="s">
        <v>2081</v>
      </c>
      <c r="AD2856" s="318" t="s">
        <v>11824</v>
      </c>
      <c r="AE2856" s="319">
        <v>0</v>
      </c>
      <c r="AF2856" s="319" t="s">
        <v>11301</v>
      </c>
      <c r="AG2856" s="320">
        <v>15.56</v>
      </c>
      <c r="AH2856" s="321">
        <f t="shared" si="491"/>
        <v>0</v>
      </c>
      <c r="AI2856" s="287">
        <f>_xlfn.IFNA(VLOOKUP(AD:AD,грп!B:C,2,0),0)</f>
        <v>0</v>
      </c>
      <c r="AJ2856" s="607">
        <v>4</v>
      </c>
      <c r="AK2856" s="672" t="str">
        <f t="shared" si="476"/>
        <v xml:space="preserve"> </v>
      </c>
      <c r="AL2856" s="174"/>
    </row>
    <row r="2857" spans="1:39" s="4" customFormat="1" ht="12" customHeight="1" outlineLevel="1" x14ac:dyDescent="0.35">
      <c r="A2857" s="307" t="s">
        <v>10402</v>
      </c>
      <c r="B2857" s="308" t="s">
        <v>8221</v>
      </c>
      <c r="C2857" s="290" t="s">
        <v>555</v>
      </c>
      <c r="D2857" s="310" t="s">
        <v>11460</v>
      </c>
      <c r="E2857" s="322" t="s">
        <v>209</v>
      </c>
      <c r="F2857" s="293"/>
      <c r="G2857" s="293"/>
      <c r="H2857" s="294">
        <v>15</v>
      </c>
      <c r="I2857" s="294" t="str">
        <f>IFERROR(_xlfn.IFNA(VLOOKUP($D:$D,history!$I:$Y,3,0),VLOOKUP(E:E,history!$H:$Y,4,0)),"--")</f>
        <v>--</v>
      </c>
      <c r="J2857" s="282" t="s">
        <v>5946</v>
      </c>
      <c r="K2857" s="282" t="str">
        <f t="shared" si="483"/>
        <v/>
      </c>
      <c r="L2857" s="312">
        <f t="shared" si="489"/>
        <v>1348.85</v>
      </c>
      <c r="M2857" s="312">
        <f t="shared" si="490"/>
        <v>2043.71</v>
      </c>
      <c r="N2857" s="297" t="str">
        <f>_xlfn.IFNA(VLOOKUP($E:$E,'1'!$A:$E,3,0),"")</f>
        <v/>
      </c>
      <c r="O2857" s="297" t="str">
        <f>_xlfn.IFNA(VLOOKUP($E:$E,'2'!$A:$E,3,0),"")</f>
        <v/>
      </c>
      <c r="P2857" s="297" t="str">
        <f>_xlfn.IFNA(VLOOKUP($E:$E,'3'!$A:$D,3,0),"")</f>
        <v/>
      </c>
      <c r="Q2857" s="297" t="str">
        <f>_xlfn.IFNA(VLOOKUP($E:$E,'4'!$A:$F,3,0),"")</f>
        <v/>
      </c>
      <c r="R2857" s="297" t="str">
        <f>_xlfn.IFNA(VLOOKUP($E:$E,'5'!$A:$F,3,0),"")</f>
        <v/>
      </c>
      <c r="S2857" s="297" t="str">
        <f>_xlfn.IFNA(VLOOKUP($E:$E,'6'!$A:$F,3,0),"")</f>
        <v/>
      </c>
      <c r="T2857" s="313">
        <v>1</v>
      </c>
      <c r="U2857" s="313">
        <v>1</v>
      </c>
      <c r="V2857" s="313">
        <v>8</v>
      </c>
      <c r="W2857" s="314">
        <v>1.8380000000000001</v>
      </c>
      <c r="X2857" s="315">
        <v>6.6E-3</v>
      </c>
      <c r="Y2857" s="749">
        <v>1940</v>
      </c>
      <c r="Z2857" s="282"/>
      <c r="AA2857" s="316" t="s">
        <v>10390</v>
      </c>
      <c r="AB2857" s="282" t="s">
        <v>9163</v>
      </c>
      <c r="AC2857" s="317" t="s">
        <v>2081</v>
      </c>
      <c r="AD2857" s="318" t="s">
        <v>11826</v>
      </c>
      <c r="AE2857" s="319">
        <v>0</v>
      </c>
      <c r="AF2857" s="319" t="s">
        <v>11319</v>
      </c>
      <c r="AG2857" s="320">
        <v>25.62</v>
      </c>
      <c r="AH2857" s="321">
        <f t="shared" si="491"/>
        <v>0</v>
      </c>
      <c r="AI2857" s="287">
        <f>_xlfn.IFNA(VLOOKUP(AD:AD,грп!B:C,2,0),0)</f>
        <v>0</v>
      </c>
      <c r="AJ2857" s="607">
        <v>0</v>
      </c>
      <c r="AK2857" s="672" t="str">
        <f t="shared" si="476"/>
        <v xml:space="preserve"> </v>
      </c>
      <c r="AL2857" s="174"/>
    </row>
    <row r="2858" spans="1:39" s="4" customFormat="1" ht="12" customHeight="1" outlineLevel="1" x14ac:dyDescent="0.35">
      <c r="A2858" s="307" t="s">
        <v>10402</v>
      </c>
      <c r="B2858" s="308" t="s">
        <v>8222</v>
      </c>
      <c r="C2858" s="290" t="s">
        <v>555</v>
      </c>
      <c r="D2858" s="310" t="s">
        <v>11461</v>
      </c>
      <c r="E2858" s="322" t="s">
        <v>210</v>
      </c>
      <c r="F2858" s="293"/>
      <c r="G2858" s="293"/>
      <c r="H2858" s="294">
        <v>10</v>
      </c>
      <c r="I2858" s="294" t="str">
        <f>IFERROR(_xlfn.IFNA(VLOOKUP($D:$D,history!$I:$Y,3,0),VLOOKUP(E:E,history!$H:$Y,4,0)),"--")</f>
        <v>--</v>
      </c>
      <c r="J2858" s="282" t="s">
        <v>9870</v>
      </c>
      <c r="K2858" s="282" t="str">
        <f t="shared" si="483"/>
        <v/>
      </c>
      <c r="L2858" s="312">
        <f t="shared" si="489"/>
        <v>731.29</v>
      </c>
      <c r="M2858" s="312">
        <f t="shared" si="490"/>
        <v>1108.01</v>
      </c>
      <c r="N2858" s="297" t="str">
        <f>_xlfn.IFNA(VLOOKUP($E:$E,'1'!$A:$E,3,0),"")</f>
        <v/>
      </c>
      <c r="O2858" s="297" t="str">
        <f>_xlfn.IFNA(VLOOKUP($E:$E,'2'!$A:$E,3,0),"")</f>
        <v/>
      </c>
      <c r="P2858" s="297" t="str">
        <f>_xlfn.IFNA(VLOOKUP($E:$E,'3'!$A:$D,3,0),"")</f>
        <v/>
      </c>
      <c r="Q2858" s="297" t="str">
        <f>_xlfn.IFNA(VLOOKUP($E:$E,'4'!$A:$F,3,0),"")</f>
        <v/>
      </c>
      <c r="R2858" s="297" t="str">
        <f>_xlfn.IFNA(VLOOKUP($E:$E,'5'!$A:$F,3,0),"")</f>
        <v/>
      </c>
      <c r="S2858" s="297" t="str">
        <f>_xlfn.IFNA(VLOOKUP($E:$E,'6'!$A:$F,3,0),"")</f>
        <v/>
      </c>
      <c r="T2858" s="313">
        <v>1</v>
      </c>
      <c r="U2858" s="313">
        <v>1</v>
      </c>
      <c r="V2858" s="313">
        <v>10</v>
      </c>
      <c r="W2858" s="314">
        <v>0.87</v>
      </c>
      <c r="X2858" s="315">
        <v>4.0222221999999998E-3</v>
      </c>
      <c r="Y2858" s="749">
        <v>1050</v>
      </c>
      <c r="Z2858" s="282"/>
      <c r="AA2858" s="316" t="s">
        <v>10391</v>
      </c>
      <c r="AB2858" s="282" t="s">
        <v>9163</v>
      </c>
      <c r="AC2858" s="317" t="s">
        <v>2081</v>
      </c>
      <c r="AD2858" s="318" t="s">
        <v>11826</v>
      </c>
      <c r="AE2858" s="319">
        <v>0</v>
      </c>
      <c r="AF2858" s="319" t="s">
        <v>11273</v>
      </c>
      <c r="AG2858" s="320">
        <v>13.89</v>
      </c>
      <c r="AH2858" s="321">
        <f t="shared" si="491"/>
        <v>0</v>
      </c>
      <c r="AI2858" s="287">
        <f>_xlfn.IFNA(VLOOKUP(AD:AD,грп!B:C,2,0),0)</f>
        <v>0</v>
      </c>
      <c r="AJ2858" s="607">
        <v>7</v>
      </c>
      <c r="AK2858" s="672" t="str">
        <f t="shared" si="476"/>
        <v xml:space="preserve"> </v>
      </c>
      <c r="AL2858" s="174"/>
    </row>
    <row r="2859" spans="1:39" s="4" customFormat="1" ht="12" customHeight="1" outlineLevel="1" x14ac:dyDescent="0.35">
      <c r="A2859" s="307" t="s">
        <v>10402</v>
      </c>
      <c r="B2859" s="308" t="s">
        <v>8223</v>
      </c>
      <c r="C2859" s="290" t="s">
        <v>555</v>
      </c>
      <c r="D2859" s="310" t="s">
        <v>2852</v>
      </c>
      <c r="E2859" s="322" t="s">
        <v>211</v>
      </c>
      <c r="F2859" s="293"/>
      <c r="G2859" s="293"/>
      <c r="H2859" s="294"/>
      <c r="I2859" s="294" t="str">
        <f>IFERROR(_xlfn.IFNA(VLOOKUP($D:$D,history!$I:$Y,3,0),VLOOKUP(E:E,history!$H:$Y,4,0)),"--")</f>
        <v>--</v>
      </c>
      <c r="J2859" s="282" t="s">
        <v>9870</v>
      </c>
      <c r="K2859" s="282" t="str">
        <f t="shared" si="483"/>
        <v/>
      </c>
      <c r="L2859" s="312">
        <f t="shared" si="489"/>
        <v>413.81</v>
      </c>
      <c r="M2859" s="312">
        <f t="shared" si="490"/>
        <v>626.99</v>
      </c>
      <c r="N2859" s="297" t="str">
        <f>_xlfn.IFNA(VLOOKUP($E:$E,'1'!$A:$E,3,0),"")</f>
        <v/>
      </c>
      <c r="O2859" s="297" t="str">
        <f>_xlfn.IFNA(VLOOKUP($E:$E,'2'!$A:$E,3,0),"")</f>
        <v/>
      </c>
      <c r="P2859" s="297" t="str">
        <f>_xlfn.IFNA(VLOOKUP($E:$E,'3'!$A:$D,3,0),"")</f>
        <v/>
      </c>
      <c r="Q2859" s="297" t="str">
        <f>_xlfn.IFNA(VLOOKUP($E:$E,'4'!$A:$F,3,0),"")</f>
        <v/>
      </c>
      <c r="R2859" s="297" t="str">
        <f>_xlfn.IFNA(VLOOKUP($E:$E,'5'!$A:$F,3,0),"")</f>
        <v/>
      </c>
      <c r="S2859" s="297" t="str">
        <f>_xlfn.IFNA(VLOOKUP($E:$E,'6'!$A:$F,3,0),"")</f>
        <v/>
      </c>
      <c r="T2859" s="313">
        <v>1</v>
      </c>
      <c r="U2859" s="313">
        <v>10</v>
      </c>
      <c r="V2859" s="313">
        <v>40</v>
      </c>
      <c r="W2859" s="314">
        <v>0.35</v>
      </c>
      <c r="X2859" s="315">
        <v>1.3500000000000001E-3</v>
      </c>
      <c r="Y2859" s="749">
        <v>590</v>
      </c>
      <c r="Z2859" s="282"/>
      <c r="AA2859" s="316" t="s">
        <v>10391</v>
      </c>
      <c r="AB2859" s="282" t="s">
        <v>9163</v>
      </c>
      <c r="AC2859" s="317" t="s">
        <v>2081</v>
      </c>
      <c r="AD2859" s="318" t="s">
        <v>955</v>
      </c>
      <c r="AE2859" s="319">
        <v>0</v>
      </c>
      <c r="AF2859" s="319" t="s">
        <v>11273</v>
      </c>
      <c r="AG2859" s="320">
        <v>7.86</v>
      </c>
      <c r="AH2859" s="321">
        <f t="shared" si="491"/>
        <v>0</v>
      </c>
      <c r="AI2859" s="287">
        <f>_xlfn.IFNA(VLOOKUP(AD:AD,грп!B:C,2,0),0)</f>
        <v>0</v>
      </c>
      <c r="AJ2859" s="607">
        <v>0</v>
      </c>
      <c r="AK2859" s="672" t="str">
        <f t="shared" si="476"/>
        <v xml:space="preserve"> </v>
      </c>
      <c r="AL2859" s="174"/>
    </row>
    <row r="2860" spans="1:39" s="4" customFormat="1" ht="12" customHeight="1" outlineLevel="1" x14ac:dyDescent="0.35">
      <c r="A2860" s="307" t="s">
        <v>10402</v>
      </c>
      <c r="B2860" s="308" t="s">
        <v>8224</v>
      </c>
      <c r="C2860" s="309"/>
      <c r="D2860" s="310" t="s">
        <v>10128</v>
      </c>
      <c r="E2860" s="322" t="s">
        <v>1765</v>
      </c>
      <c r="F2860" s="293"/>
      <c r="G2860" s="293"/>
      <c r="H2860" s="294">
        <v>12</v>
      </c>
      <c r="I2860" s="294" t="str">
        <f>IFERROR(_xlfn.IFNA(VLOOKUP($D:$D,history!$I:$Y,3,0),VLOOKUP(E:E,history!$H:$Y,4,0)),"--")</f>
        <v>--</v>
      </c>
      <c r="J2860" s="282" t="s">
        <v>5946</v>
      </c>
      <c r="K2860" s="282" t="str">
        <f t="shared" si="483"/>
        <v/>
      </c>
      <c r="L2860" s="312">
        <f t="shared" si="489"/>
        <v>559.13</v>
      </c>
      <c r="M2860" s="312">
        <f t="shared" si="490"/>
        <v>847.16</v>
      </c>
      <c r="N2860" s="297" t="str">
        <f>_xlfn.IFNA(VLOOKUP($E:$E,'1'!$A:$E,3,0),"")</f>
        <v/>
      </c>
      <c r="O2860" s="297" t="str">
        <f>_xlfn.IFNA(VLOOKUP($E:$E,'2'!$A:$E,3,0),"")</f>
        <v/>
      </c>
      <c r="P2860" s="297" t="str">
        <f>_xlfn.IFNA(VLOOKUP($E:$E,'3'!$A:$D,3,0),"")</f>
        <v/>
      </c>
      <c r="Q2860" s="297" t="str">
        <f>_xlfn.IFNA(VLOOKUP($E:$E,'4'!$A:$F,3,0),"")</f>
        <v/>
      </c>
      <c r="R2860" s="297" t="str">
        <f>_xlfn.IFNA(VLOOKUP($E:$E,'5'!$A:$F,3,0),"")</f>
        <v/>
      </c>
      <c r="S2860" s="297" t="str">
        <f>_xlfn.IFNA(VLOOKUP($E:$E,'6'!$A:$F,3,0),"")</f>
        <v/>
      </c>
      <c r="T2860" s="313">
        <v>1</v>
      </c>
      <c r="U2860" s="313">
        <v>1</v>
      </c>
      <c r="V2860" s="313">
        <v>36</v>
      </c>
      <c r="W2860" s="314">
        <v>0.45</v>
      </c>
      <c r="X2860" s="315">
        <v>1.1904762000000001E-3</v>
      </c>
      <c r="Y2860" s="749">
        <v>790</v>
      </c>
      <c r="Z2860" s="282"/>
      <c r="AA2860" s="316" t="s">
        <v>10391</v>
      </c>
      <c r="AB2860" s="282" t="s">
        <v>9163</v>
      </c>
      <c r="AC2860" s="317" t="s">
        <v>2081</v>
      </c>
      <c r="AD2860" s="318" t="s">
        <v>955</v>
      </c>
      <c r="AE2860" s="319">
        <v>0</v>
      </c>
      <c r="AF2860" s="319" t="s">
        <v>11273</v>
      </c>
      <c r="AG2860" s="320">
        <v>10.62</v>
      </c>
      <c r="AH2860" s="321">
        <f t="shared" si="491"/>
        <v>0</v>
      </c>
      <c r="AI2860" s="287">
        <f>_xlfn.IFNA(VLOOKUP(AD:AD,грп!B:C,2,0),0)</f>
        <v>0</v>
      </c>
      <c r="AJ2860" s="607">
        <v>30</v>
      </c>
      <c r="AK2860" s="672">
        <f t="shared" si="476"/>
        <v>0</v>
      </c>
      <c r="AL2860" s="174"/>
    </row>
    <row r="2861" spans="1:39" s="4" customFormat="1" ht="12" customHeight="1" outlineLevel="1" x14ac:dyDescent="0.35">
      <c r="A2861" s="307" t="s">
        <v>10402</v>
      </c>
      <c r="B2861" s="308" t="s">
        <v>8225</v>
      </c>
      <c r="C2861" s="309"/>
      <c r="D2861" s="310" t="s">
        <v>11462</v>
      </c>
      <c r="E2861" s="322" t="s">
        <v>1766</v>
      </c>
      <c r="F2861" s="293"/>
      <c r="G2861" s="293"/>
      <c r="H2861" s="294">
        <v>6</v>
      </c>
      <c r="I2861" s="294" t="str">
        <f>IFERROR(_xlfn.IFNA(VLOOKUP($D:$D,history!$I:$Y,3,0),VLOOKUP(E:E,history!$H:$Y,4,0)),"--")</f>
        <v>--</v>
      </c>
      <c r="J2861" s="282" t="s">
        <v>5946</v>
      </c>
      <c r="K2861" s="282" t="str">
        <f t="shared" si="483"/>
        <v/>
      </c>
      <c r="L2861" s="312">
        <f t="shared" si="489"/>
        <v>691.27</v>
      </c>
      <c r="M2861" s="312">
        <f t="shared" si="490"/>
        <v>1047.3800000000001</v>
      </c>
      <c r="N2861" s="297" t="str">
        <f>_xlfn.IFNA(VLOOKUP($E:$E,'1'!$A:$E,3,0),"")</f>
        <v/>
      </c>
      <c r="O2861" s="297" t="str">
        <f>_xlfn.IFNA(VLOOKUP($E:$E,'2'!$A:$E,3,0),"")</f>
        <v/>
      </c>
      <c r="P2861" s="297" t="str">
        <f>_xlfn.IFNA(VLOOKUP($E:$E,'3'!$A:$D,3,0),"")</f>
        <v/>
      </c>
      <c r="Q2861" s="297" t="str">
        <f>_xlfn.IFNA(VLOOKUP($E:$E,'4'!$A:$F,3,0),"")</f>
        <v/>
      </c>
      <c r="R2861" s="297" t="str">
        <f>_xlfn.IFNA(VLOOKUP($E:$E,'5'!$A:$F,3,0),"")</f>
        <v/>
      </c>
      <c r="S2861" s="297" t="str">
        <f>_xlfn.IFNA(VLOOKUP($E:$E,'6'!$A:$F,3,0),"")</f>
        <v/>
      </c>
      <c r="T2861" s="313">
        <v>1</v>
      </c>
      <c r="U2861" s="313">
        <v>1</v>
      </c>
      <c r="V2861" s="313">
        <v>36</v>
      </c>
      <c r="W2861" s="314">
        <v>0.53500000000000003</v>
      </c>
      <c r="X2861" s="315">
        <v>1.3045635000000001E-3</v>
      </c>
      <c r="Y2861" s="749">
        <v>990</v>
      </c>
      <c r="Z2861" s="282"/>
      <c r="AA2861" s="316" t="s">
        <v>10390</v>
      </c>
      <c r="AB2861" s="282" t="s">
        <v>9163</v>
      </c>
      <c r="AC2861" s="317" t="s">
        <v>2081</v>
      </c>
      <c r="AD2861" s="318" t="s">
        <v>955</v>
      </c>
      <c r="AE2861" s="319">
        <v>0</v>
      </c>
      <c r="AF2861" s="319" t="s">
        <v>11319</v>
      </c>
      <c r="AG2861" s="320">
        <v>13.13</v>
      </c>
      <c r="AH2861" s="321">
        <f t="shared" si="491"/>
        <v>0</v>
      </c>
      <c r="AI2861" s="287">
        <f>_xlfn.IFNA(VLOOKUP(AD:AD,грп!B:C,2,0),0)</f>
        <v>0</v>
      </c>
      <c r="AJ2861" s="607">
        <v>0</v>
      </c>
      <c r="AK2861" s="672">
        <f t="shared" si="476"/>
        <v>0</v>
      </c>
      <c r="AL2861" s="174"/>
    </row>
    <row r="2862" spans="1:39" s="4" customFormat="1" ht="12" customHeight="1" outlineLevel="1" x14ac:dyDescent="0.35">
      <c r="A2862" s="307" t="s">
        <v>10402</v>
      </c>
      <c r="B2862" s="308" t="s">
        <v>8226</v>
      </c>
      <c r="C2862" s="309"/>
      <c r="D2862" s="310" t="s">
        <v>1767</v>
      </c>
      <c r="E2862" s="322" t="s">
        <v>1768</v>
      </c>
      <c r="F2862" s="293"/>
      <c r="G2862" s="293"/>
      <c r="H2862" s="294">
        <v>8</v>
      </c>
      <c r="I2862" s="294" t="str">
        <f>IFERROR(_xlfn.IFNA(VLOOKUP($D:$D,history!$I:$Y,3,0),VLOOKUP(E:E,history!$H:$Y,4,0)),"--")</f>
        <v>--</v>
      </c>
      <c r="J2862" s="282" t="s">
        <v>5946</v>
      </c>
      <c r="K2862" s="282" t="str">
        <f t="shared" si="483"/>
        <v/>
      </c>
      <c r="L2862" s="312">
        <f t="shared" si="489"/>
        <v>476.47</v>
      </c>
      <c r="M2862" s="312">
        <f t="shared" si="490"/>
        <v>721.92</v>
      </c>
      <c r="N2862" s="297" t="str">
        <f>_xlfn.IFNA(VLOOKUP($E:$E,'1'!$A:$E,3,0),"")</f>
        <v/>
      </c>
      <c r="O2862" s="297" t="str">
        <f>_xlfn.IFNA(VLOOKUP($E:$E,'2'!$A:$E,3,0),"")</f>
        <v/>
      </c>
      <c r="P2862" s="297" t="str">
        <f>_xlfn.IFNA(VLOOKUP($E:$E,'3'!$A:$D,3,0),"")</f>
        <v/>
      </c>
      <c r="Q2862" s="297" t="str">
        <f>_xlfn.IFNA(VLOOKUP($E:$E,'4'!$A:$F,3,0),"")</f>
        <v/>
      </c>
      <c r="R2862" s="297" t="str">
        <f>_xlfn.IFNA(VLOOKUP($E:$E,'5'!$A:$F,3,0),"")</f>
        <v/>
      </c>
      <c r="S2862" s="297" t="str">
        <f>_xlfn.IFNA(VLOOKUP($E:$E,'6'!$A:$F,3,0),"")</f>
        <v/>
      </c>
      <c r="T2862" s="313">
        <v>1</v>
      </c>
      <c r="U2862" s="313">
        <v>1</v>
      </c>
      <c r="V2862" s="313">
        <v>36</v>
      </c>
      <c r="W2862" s="314">
        <v>0.28699999999999998</v>
      </c>
      <c r="X2862" s="315">
        <v>7.4404759999999995E-4</v>
      </c>
      <c r="Y2862" s="749">
        <v>690</v>
      </c>
      <c r="Z2862" s="282"/>
      <c r="AA2862" s="316" t="s">
        <v>10390</v>
      </c>
      <c r="AB2862" s="282" t="s">
        <v>9163</v>
      </c>
      <c r="AC2862" s="317" t="s">
        <v>2081</v>
      </c>
      <c r="AD2862" s="318" t="s">
        <v>11826</v>
      </c>
      <c r="AE2862" s="319">
        <v>0</v>
      </c>
      <c r="AF2862" s="319" t="s">
        <v>11273</v>
      </c>
      <c r="AG2862" s="320">
        <v>9.0500000000000007</v>
      </c>
      <c r="AH2862" s="321">
        <f t="shared" si="491"/>
        <v>0</v>
      </c>
      <c r="AI2862" s="287">
        <f>_xlfn.IFNA(VLOOKUP(AD:AD,грп!B:C,2,0),0)</f>
        <v>0</v>
      </c>
      <c r="AJ2862" s="607">
        <v>26</v>
      </c>
      <c r="AK2862" s="672">
        <f t="shared" si="476"/>
        <v>0</v>
      </c>
      <c r="AL2862" s="174"/>
    </row>
    <row r="2863" spans="1:39" s="4" customFormat="1" ht="12" customHeight="1" outlineLevel="1" x14ac:dyDescent="0.35">
      <c r="A2863" s="307" t="s">
        <v>10402</v>
      </c>
      <c r="B2863" s="308" t="s">
        <v>8227</v>
      </c>
      <c r="C2863" s="309"/>
      <c r="D2863" s="310" t="s">
        <v>11463</v>
      </c>
      <c r="E2863" s="322" t="s">
        <v>1769</v>
      </c>
      <c r="F2863" s="293"/>
      <c r="G2863" s="293"/>
      <c r="H2863" s="294">
        <v>34</v>
      </c>
      <c r="I2863" s="294" t="str">
        <f>IFERROR(_xlfn.IFNA(VLOOKUP($D:$D,history!$I:$Y,3,0),VLOOKUP(E:E,history!$H:$Y,4,0)),"--")</f>
        <v>--</v>
      </c>
      <c r="J2863" s="282" t="s">
        <v>9868</v>
      </c>
      <c r="K2863" s="282" t="str">
        <f t="shared" si="483"/>
        <v/>
      </c>
      <c r="L2863" s="312">
        <f t="shared" si="489"/>
        <v>710.75</v>
      </c>
      <c r="M2863" s="312">
        <f t="shared" si="490"/>
        <v>1076.9000000000001</v>
      </c>
      <c r="N2863" s="297" t="str">
        <f>_xlfn.IFNA(VLOOKUP($E:$E,'1'!$A:$E,3,0),"")</f>
        <v/>
      </c>
      <c r="O2863" s="297" t="str">
        <f>_xlfn.IFNA(VLOOKUP($E:$E,'2'!$A:$E,3,0),"")</f>
        <v/>
      </c>
      <c r="P2863" s="297" t="str">
        <f>_xlfn.IFNA(VLOOKUP($E:$E,'3'!$A:$D,3,0),"")</f>
        <v/>
      </c>
      <c r="Q2863" s="297" t="str">
        <f>_xlfn.IFNA(VLOOKUP($E:$E,'4'!$A:$F,3,0),"")</f>
        <v/>
      </c>
      <c r="R2863" s="297" t="str">
        <f>_xlfn.IFNA(VLOOKUP($E:$E,'5'!$A:$F,3,0),"")</f>
        <v/>
      </c>
      <c r="S2863" s="297" t="str">
        <f>_xlfn.IFNA(VLOOKUP($E:$E,'6'!$A:$F,3,0),"")</f>
        <v/>
      </c>
      <c r="T2863" s="313">
        <v>1</v>
      </c>
      <c r="U2863" s="313">
        <v>1</v>
      </c>
      <c r="V2863" s="313">
        <v>36</v>
      </c>
      <c r="W2863" s="314">
        <v>0.49299999999999999</v>
      </c>
      <c r="X2863" s="315">
        <v>1.2202381E-3</v>
      </c>
      <c r="Y2863" s="749">
        <v>1020</v>
      </c>
      <c r="Z2863" s="282"/>
      <c r="AA2863" s="316" t="s">
        <v>10390</v>
      </c>
      <c r="AB2863" s="282" t="s">
        <v>9163</v>
      </c>
      <c r="AC2863" s="317" t="s">
        <v>2081</v>
      </c>
      <c r="AD2863" s="318" t="s">
        <v>11826</v>
      </c>
      <c r="AE2863" s="319">
        <v>0</v>
      </c>
      <c r="AF2863" s="319" t="s">
        <v>11319</v>
      </c>
      <c r="AG2863" s="320">
        <v>13.5</v>
      </c>
      <c r="AH2863" s="321">
        <f t="shared" si="491"/>
        <v>0</v>
      </c>
      <c r="AI2863" s="287">
        <f>_xlfn.IFNA(VLOOKUP(AD:AD,грп!B:C,2,0),0)</f>
        <v>0</v>
      </c>
      <c r="AJ2863" s="607">
        <v>30</v>
      </c>
      <c r="AK2863" s="672">
        <f t="shared" si="476"/>
        <v>0</v>
      </c>
      <c r="AL2863" s="174"/>
    </row>
    <row r="2864" spans="1:39" s="8" customFormat="1" ht="12" customHeight="1" outlineLevel="1" x14ac:dyDescent="0.35">
      <c r="A2864" s="307" t="s">
        <v>10402</v>
      </c>
      <c r="B2864" s="308" t="s">
        <v>8228</v>
      </c>
      <c r="C2864" s="309"/>
      <c r="D2864" s="310" t="s">
        <v>3765</v>
      </c>
      <c r="E2864" s="311" t="s">
        <v>3764</v>
      </c>
      <c r="F2864" s="293"/>
      <c r="G2864" s="293"/>
      <c r="H2864" s="294"/>
      <c r="I2864" s="294" t="str">
        <f>IFERROR(_xlfn.IFNA(VLOOKUP($D:$D,history!$I:$Y,3,0),VLOOKUP(E:E,history!$H:$Y,4,0)),"--")</f>
        <v>--</v>
      </c>
      <c r="J2864" s="282" t="s">
        <v>5946</v>
      </c>
      <c r="K2864" s="282" t="str">
        <f t="shared" si="483"/>
        <v/>
      </c>
      <c r="L2864" s="312">
        <f t="shared" si="489"/>
        <v>615.46</v>
      </c>
      <c r="M2864" s="312">
        <f t="shared" si="490"/>
        <v>932.51</v>
      </c>
      <c r="N2864" s="297" t="str">
        <f>_xlfn.IFNA(VLOOKUP($E:$E,'1'!$A:$E,3,0),"")</f>
        <v/>
      </c>
      <c r="O2864" s="297" t="str">
        <f>_xlfn.IFNA(VLOOKUP($E:$E,'2'!$A:$E,3,0),"")</f>
        <v/>
      </c>
      <c r="P2864" s="297" t="str">
        <f>_xlfn.IFNA(VLOOKUP($E:$E,'3'!$A:$D,3,0),"")</f>
        <v/>
      </c>
      <c r="Q2864" s="297" t="str">
        <f>_xlfn.IFNA(VLOOKUP($E:$E,'4'!$A:$F,3,0),"")</f>
        <v/>
      </c>
      <c r="R2864" s="297" t="str">
        <f>_xlfn.IFNA(VLOOKUP($E:$E,'5'!$A:$F,3,0),"")</f>
        <v/>
      </c>
      <c r="S2864" s="297" t="str">
        <f>_xlfn.IFNA(VLOOKUP($E:$E,'6'!$A:$F,3,0),"")</f>
        <v/>
      </c>
      <c r="T2864" s="313">
        <v>1</v>
      </c>
      <c r="U2864" s="313">
        <v>6</v>
      </c>
      <c r="V2864" s="313">
        <v>12</v>
      </c>
      <c r="W2864" s="314">
        <v>0.625</v>
      </c>
      <c r="X2864" s="315">
        <v>2.1031746E-3</v>
      </c>
      <c r="Y2864" s="749">
        <v>890</v>
      </c>
      <c r="Z2864" s="282"/>
      <c r="AA2864" s="316" t="s">
        <v>10390</v>
      </c>
      <c r="AB2864" s="282" t="s">
        <v>9163</v>
      </c>
      <c r="AC2864" s="317" t="s">
        <v>2081</v>
      </c>
      <c r="AD2864" s="318" t="s">
        <v>11826</v>
      </c>
      <c r="AE2864" s="319">
        <v>0</v>
      </c>
      <c r="AF2864" s="319" t="s">
        <v>11273</v>
      </c>
      <c r="AG2864" s="320">
        <v>11.69</v>
      </c>
      <c r="AH2864" s="321">
        <f t="shared" si="491"/>
        <v>0</v>
      </c>
      <c r="AI2864" s="287">
        <f>_xlfn.IFNA(VLOOKUP(AD:AD,грп!B:C,2,0),0)</f>
        <v>0</v>
      </c>
      <c r="AJ2864" s="607">
        <v>0</v>
      </c>
      <c r="AK2864" s="672">
        <f t="shared" si="476"/>
        <v>0</v>
      </c>
      <c r="AL2864" s="174"/>
      <c r="AM2864" s="4"/>
    </row>
    <row r="2865" spans="1:38" s="4" customFormat="1" ht="12" customHeight="1" outlineLevel="1" x14ac:dyDescent="0.35">
      <c r="A2865" s="307" t="s">
        <v>10402</v>
      </c>
      <c r="B2865" s="308" t="s">
        <v>8229</v>
      </c>
      <c r="C2865" s="309"/>
      <c r="D2865" s="310" t="s">
        <v>11464</v>
      </c>
      <c r="E2865" s="322" t="s">
        <v>1781</v>
      </c>
      <c r="F2865" s="293"/>
      <c r="G2865" s="293"/>
      <c r="H2865" s="294">
        <v>10</v>
      </c>
      <c r="I2865" s="294" t="str">
        <f>IFERROR(_xlfn.IFNA(VLOOKUP($D:$D,history!$I:$Y,3,0),VLOOKUP(E:E,history!$H:$Y,4,0)),"--")</f>
        <v>--</v>
      </c>
      <c r="J2865" s="282" t="s">
        <v>9870</v>
      </c>
      <c r="K2865" s="282" t="str">
        <f t="shared" si="483"/>
        <v/>
      </c>
      <c r="L2865" s="312">
        <f t="shared" si="489"/>
        <v>345.9</v>
      </c>
      <c r="M2865" s="312">
        <f t="shared" si="490"/>
        <v>524.09</v>
      </c>
      <c r="N2865" s="297" t="str">
        <f>_xlfn.IFNA(VLOOKUP($E:$E,'1'!$A:$E,3,0),"")</f>
        <v/>
      </c>
      <c r="O2865" s="297" t="str">
        <f>_xlfn.IFNA(VLOOKUP($E:$E,'2'!$A:$E,3,0),"")</f>
        <v/>
      </c>
      <c r="P2865" s="297" t="str">
        <f>_xlfn.IFNA(VLOOKUP($E:$E,'3'!$A:$D,3,0),"")</f>
        <v/>
      </c>
      <c r="Q2865" s="297" t="str">
        <f>_xlfn.IFNA(VLOOKUP($E:$E,'4'!$A:$F,3,0),"")</f>
        <v/>
      </c>
      <c r="R2865" s="297" t="str">
        <f>_xlfn.IFNA(VLOOKUP($E:$E,'5'!$A:$F,3,0),"")</f>
        <v/>
      </c>
      <c r="S2865" s="297" t="str">
        <f>_xlfn.IFNA(VLOOKUP($E:$E,'6'!$A:$F,3,0),"")</f>
        <v/>
      </c>
      <c r="T2865" s="313">
        <v>1</v>
      </c>
      <c r="U2865" s="313">
        <v>10</v>
      </c>
      <c r="V2865" s="313">
        <v>40</v>
      </c>
      <c r="W2865" s="314">
        <v>0.21299999999999999</v>
      </c>
      <c r="X2865" s="315">
        <v>8.1111110000000003E-4</v>
      </c>
      <c r="Y2865" s="749">
        <v>490</v>
      </c>
      <c r="Z2865" s="282"/>
      <c r="AA2865" s="316" t="s">
        <v>393</v>
      </c>
      <c r="AB2865" s="282" t="s">
        <v>9163</v>
      </c>
      <c r="AC2865" s="317" t="s">
        <v>2081</v>
      </c>
      <c r="AD2865" s="318" t="s">
        <v>955</v>
      </c>
      <c r="AE2865" s="319">
        <v>0</v>
      </c>
      <c r="AF2865" s="319" t="s">
        <v>11273</v>
      </c>
      <c r="AG2865" s="320">
        <v>6.57</v>
      </c>
      <c r="AH2865" s="321">
        <f t="shared" si="491"/>
        <v>0</v>
      </c>
      <c r="AI2865" s="287">
        <f>_xlfn.IFNA(VLOOKUP(AD:AD,грп!B:C,2,0),0)</f>
        <v>0</v>
      </c>
      <c r="AJ2865" s="607">
        <v>40</v>
      </c>
      <c r="AK2865" s="672">
        <f t="shared" ref="AK2865:AK2928" si="492">C2865</f>
        <v>0</v>
      </c>
      <c r="AL2865" s="174"/>
    </row>
    <row r="2866" spans="1:38" s="4" customFormat="1" ht="12" customHeight="1" outlineLevel="1" x14ac:dyDescent="0.35">
      <c r="A2866" s="307" t="s">
        <v>10402</v>
      </c>
      <c r="B2866" s="308" t="s">
        <v>8230</v>
      </c>
      <c r="C2866" s="323"/>
      <c r="D2866" s="310" t="s">
        <v>11465</v>
      </c>
      <c r="E2866" s="324" t="s">
        <v>2153</v>
      </c>
      <c r="F2866" s="293"/>
      <c r="G2866" s="293"/>
      <c r="H2866" s="294">
        <v>4</v>
      </c>
      <c r="I2866" s="294" t="str">
        <f>IFERROR(_xlfn.IFNA(VLOOKUP($D:$D,history!$I:$Y,3,0),VLOOKUP(E:E,history!$H:$Y,4,0)),"--")</f>
        <v>--</v>
      </c>
      <c r="J2866" s="282" t="s">
        <v>5946</v>
      </c>
      <c r="K2866" s="282" t="str">
        <f t="shared" si="483"/>
        <v/>
      </c>
      <c r="L2866" s="312">
        <f t="shared" si="489"/>
        <v>529.12</v>
      </c>
      <c r="M2866" s="312">
        <f t="shared" si="490"/>
        <v>801.69</v>
      </c>
      <c r="N2866" s="297" t="str">
        <f>_xlfn.IFNA(VLOOKUP($E:$E,'1'!$A:$E,3,0),"")</f>
        <v/>
      </c>
      <c r="O2866" s="297" t="str">
        <f>_xlfn.IFNA(VLOOKUP($E:$E,'2'!$A:$E,3,0),"")</f>
        <v/>
      </c>
      <c r="P2866" s="297" t="str">
        <f>_xlfn.IFNA(VLOOKUP($E:$E,'3'!$A:$D,3,0),"")</f>
        <v/>
      </c>
      <c r="Q2866" s="297" t="str">
        <f>_xlfn.IFNA(VLOOKUP($E:$E,'4'!$A:$F,3,0),"")</f>
        <v/>
      </c>
      <c r="R2866" s="297" t="str">
        <f>_xlfn.IFNA(VLOOKUP($E:$E,'5'!$A:$F,3,0),"")</f>
        <v/>
      </c>
      <c r="S2866" s="297" t="str">
        <f>_xlfn.IFNA(VLOOKUP($E:$E,'6'!$A:$F,3,0),"")</f>
        <v/>
      </c>
      <c r="T2866" s="313">
        <v>1</v>
      </c>
      <c r="U2866" s="313">
        <v>6</v>
      </c>
      <c r="V2866" s="313">
        <v>36</v>
      </c>
      <c r="W2866" s="314">
        <v>0.26400000000000001</v>
      </c>
      <c r="X2866" s="315">
        <v>9.1765870000000004E-4</v>
      </c>
      <c r="Y2866" s="749">
        <v>760</v>
      </c>
      <c r="Z2866" s="282"/>
      <c r="AA2866" s="316" t="s">
        <v>393</v>
      </c>
      <c r="AB2866" s="282" t="s">
        <v>9163</v>
      </c>
      <c r="AC2866" s="317" t="s">
        <v>2081</v>
      </c>
      <c r="AD2866" s="318" t="s">
        <v>955</v>
      </c>
      <c r="AE2866" s="319">
        <v>0</v>
      </c>
      <c r="AF2866" s="319" t="s">
        <v>11273</v>
      </c>
      <c r="AG2866" s="320">
        <v>10.050000000000001</v>
      </c>
      <c r="AH2866" s="321">
        <f t="shared" si="491"/>
        <v>0</v>
      </c>
      <c r="AI2866" s="287">
        <f>_xlfn.IFNA(VLOOKUP(AD:AD,грп!B:C,2,0),0)</f>
        <v>0</v>
      </c>
      <c r="AJ2866" s="607">
        <v>7</v>
      </c>
      <c r="AK2866" s="672">
        <f t="shared" si="492"/>
        <v>0</v>
      </c>
      <c r="AL2866" s="174"/>
    </row>
    <row r="2867" spans="1:38" s="4" customFormat="1" ht="12" customHeight="1" outlineLevel="1" x14ac:dyDescent="0.35">
      <c r="A2867" s="307" t="s">
        <v>10402</v>
      </c>
      <c r="B2867" s="308" t="s">
        <v>8231</v>
      </c>
      <c r="C2867" s="309"/>
      <c r="D2867" s="310" t="s">
        <v>3241</v>
      </c>
      <c r="E2867" s="322" t="s">
        <v>1782</v>
      </c>
      <c r="F2867" s="293"/>
      <c r="G2867" s="293"/>
      <c r="H2867" s="294"/>
      <c r="I2867" s="294" t="str">
        <f>IFERROR(_xlfn.IFNA(VLOOKUP($D:$D,history!$I:$Y,3,0),VLOOKUP(E:E,history!$H:$Y,4,0)),"--")</f>
        <v>--</v>
      </c>
      <c r="J2867" s="282" t="s">
        <v>9869</v>
      </c>
      <c r="K2867" s="282" t="str">
        <f t="shared" si="483"/>
        <v/>
      </c>
      <c r="L2867" s="312">
        <f t="shared" si="489"/>
        <v>154.26</v>
      </c>
      <c r="M2867" s="312">
        <f t="shared" si="490"/>
        <v>233.73</v>
      </c>
      <c r="N2867" s="297" t="str">
        <f>_xlfn.IFNA(VLOOKUP($E:$E,'1'!$A:$E,3,0),"")</f>
        <v/>
      </c>
      <c r="O2867" s="297" t="str">
        <f>_xlfn.IFNA(VLOOKUP($E:$E,'2'!$A:$E,3,0),"")</f>
        <v/>
      </c>
      <c r="P2867" s="297" t="str">
        <f>_xlfn.IFNA(VLOOKUP($E:$E,'3'!$A:$D,3,0),"")</f>
        <v/>
      </c>
      <c r="Q2867" s="297" t="str">
        <f>_xlfn.IFNA(VLOOKUP($E:$E,'4'!$A:$F,3,0),"")</f>
        <v/>
      </c>
      <c r="R2867" s="297" t="str">
        <f>_xlfn.IFNA(VLOOKUP($E:$E,'5'!$A:$F,3,0),"")</f>
        <v/>
      </c>
      <c r="S2867" s="297" t="str">
        <f>_xlfn.IFNA(VLOOKUP($E:$E,'6'!$A:$F,3,0),"")</f>
        <v/>
      </c>
      <c r="T2867" s="313">
        <v>1</v>
      </c>
      <c r="U2867" s="313">
        <v>10</v>
      </c>
      <c r="V2867" s="313">
        <v>100</v>
      </c>
      <c r="W2867" s="314">
        <v>0.08</v>
      </c>
      <c r="X2867" s="315">
        <v>2.3599999999999999E-4</v>
      </c>
      <c r="Y2867" s="749">
        <v>220</v>
      </c>
      <c r="Z2867" s="282"/>
      <c r="AA2867" s="316" t="s">
        <v>10390</v>
      </c>
      <c r="AB2867" s="282" t="s">
        <v>9163</v>
      </c>
      <c r="AC2867" s="317" t="s">
        <v>2081</v>
      </c>
      <c r="AD2867" s="318" t="s">
        <v>955</v>
      </c>
      <c r="AE2867" s="319">
        <v>0</v>
      </c>
      <c r="AF2867" s="319" t="s">
        <v>11273</v>
      </c>
      <c r="AG2867" s="320">
        <v>2.93</v>
      </c>
      <c r="AH2867" s="321">
        <f t="shared" si="491"/>
        <v>0</v>
      </c>
      <c r="AI2867" s="287">
        <f>_xlfn.IFNA(VLOOKUP(AD:AD,грп!B:C,2,0),0)</f>
        <v>0</v>
      </c>
      <c r="AJ2867" s="607">
        <v>0</v>
      </c>
      <c r="AK2867" s="672">
        <f t="shared" si="492"/>
        <v>0</v>
      </c>
      <c r="AL2867" s="174"/>
    </row>
    <row r="2868" spans="1:38" s="4" customFormat="1" ht="12" customHeight="1" outlineLevel="1" x14ac:dyDescent="0.35">
      <c r="A2868" s="307" t="s">
        <v>10402</v>
      </c>
      <c r="B2868" s="308" t="s">
        <v>8232</v>
      </c>
      <c r="C2868" s="290" t="s">
        <v>555</v>
      </c>
      <c r="D2868" s="310" t="s">
        <v>11466</v>
      </c>
      <c r="E2868" s="322" t="s">
        <v>213</v>
      </c>
      <c r="F2868" s="293"/>
      <c r="G2868" s="293"/>
      <c r="H2868" s="294">
        <v>13</v>
      </c>
      <c r="I2868" s="294" t="str">
        <f>IFERROR(_xlfn.IFNA(VLOOKUP($D:$D,history!$I:$Y,3,0),VLOOKUP(E:E,history!$H:$Y,4,0)),"--")</f>
        <v>--</v>
      </c>
      <c r="J2868" s="282" t="s">
        <v>9870</v>
      </c>
      <c r="K2868" s="282" t="str">
        <f t="shared" si="483"/>
        <v/>
      </c>
      <c r="L2868" s="312">
        <f t="shared" si="489"/>
        <v>952.41</v>
      </c>
      <c r="M2868" s="312">
        <f t="shared" si="490"/>
        <v>1443.04</v>
      </c>
      <c r="N2868" s="297" t="str">
        <f>_xlfn.IFNA(VLOOKUP($E:$E,'1'!$A:$E,3,0),"")</f>
        <v/>
      </c>
      <c r="O2868" s="297" t="str">
        <f>_xlfn.IFNA(VLOOKUP($E:$E,'2'!$A:$E,3,0),"")</f>
        <v/>
      </c>
      <c r="P2868" s="297" t="str">
        <f>_xlfn.IFNA(VLOOKUP($E:$E,'3'!$A:$D,3,0),"")</f>
        <v/>
      </c>
      <c r="Q2868" s="297" t="str">
        <f>_xlfn.IFNA(VLOOKUP($E:$E,'4'!$A:$F,3,0),"")</f>
        <v/>
      </c>
      <c r="R2868" s="297" t="str">
        <f>_xlfn.IFNA(VLOOKUP($E:$E,'5'!$A:$F,3,0),"")</f>
        <v/>
      </c>
      <c r="S2868" s="297" t="str">
        <f>_xlfn.IFNA(VLOOKUP($E:$E,'6'!$A:$F,3,0),"")</f>
        <v/>
      </c>
      <c r="T2868" s="313">
        <v>1</v>
      </c>
      <c r="U2868" s="313">
        <v>6</v>
      </c>
      <c r="V2868" s="313">
        <v>24</v>
      </c>
      <c r="W2868" s="314">
        <v>0.60599999999999998</v>
      </c>
      <c r="X2868" s="315">
        <v>2.0416666999999999E-3</v>
      </c>
      <c r="Y2868" s="749">
        <v>1370</v>
      </c>
      <c r="Z2868" s="282"/>
      <c r="AA2868" s="316" t="s">
        <v>393</v>
      </c>
      <c r="AB2868" s="282" t="s">
        <v>9163</v>
      </c>
      <c r="AC2868" s="317" t="s">
        <v>2081</v>
      </c>
      <c r="AD2868" s="318" t="s">
        <v>955</v>
      </c>
      <c r="AE2868" s="319">
        <v>0</v>
      </c>
      <c r="AF2868" s="319" t="s">
        <v>11273</v>
      </c>
      <c r="AG2868" s="320">
        <v>18.09</v>
      </c>
      <c r="AH2868" s="321">
        <f t="shared" si="491"/>
        <v>0</v>
      </c>
      <c r="AI2868" s="287">
        <f>_xlfn.IFNA(VLOOKUP(AD:AD,грп!B:C,2,0),0)</f>
        <v>0</v>
      </c>
      <c r="AJ2868" s="607">
        <v>7</v>
      </c>
      <c r="AK2868" s="672" t="str">
        <f t="shared" si="492"/>
        <v xml:space="preserve"> </v>
      </c>
      <c r="AL2868" s="174"/>
    </row>
    <row r="2869" spans="1:38" s="4" customFormat="1" ht="12" customHeight="1" outlineLevel="1" x14ac:dyDescent="0.35">
      <c r="A2869" s="307" t="s">
        <v>10402</v>
      </c>
      <c r="B2869" s="308" t="s">
        <v>8233</v>
      </c>
      <c r="C2869" s="290" t="s">
        <v>555</v>
      </c>
      <c r="D2869" s="310" t="s">
        <v>612</v>
      </c>
      <c r="E2869" s="322" t="s">
        <v>246</v>
      </c>
      <c r="F2869" s="293"/>
      <c r="G2869" s="293"/>
      <c r="H2869" s="294"/>
      <c r="I2869" s="294" t="str">
        <f>IFERROR(_xlfn.IFNA(VLOOKUP($D:$D,history!$I:$Y,3,0),VLOOKUP(E:E,history!$H:$Y,4,0)),"--")</f>
        <v>--</v>
      </c>
      <c r="J2869" s="282" t="s">
        <v>9870</v>
      </c>
      <c r="K2869" s="282" t="str">
        <f t="shared" si="483"/>
        <v/>
      </c>
      <c r="L2869" s="312">
        <f t="shared" si="489"/>
        <v>743.92</v>
      </c>
      <c r="M2869" s="312">
        <f t="shared" si="490"/>
        <v>1127.1500000000001</v>
      </c>
      <c r="N2869" s="297" t="str">
        <f>_xlfn.IFNA(VLOOKUP($E:$E,'1'!$A:$E,3,0),"")</f>
        <v/>
      </c>
      <c r="O2869" s="297" t="str">
        <f>_xlfn.IFNA(VLOOKUP($E:$E,'2'!$A:$E,3,0),"")</f>
        <v/>
      </c>
      <c r="P2869" s="297" t="str">
        <f>_xlfn.IFNA(VLOOKUP($E:$E,'3'!$A:$D,3,0),"")</f>
        <v/>
      </c>
      <c r="Q2869" s="297" t="str">
        <f>_xlfn.IFNA(VLOOKUP($E:$E,'4'!$A:$F,3,0),"")</f>
        <v/>
      </c>
      <c r="R2869" s="297" t="str">
        <f>_xlfn.IFNA(VLOOKUP($E:$E,'5'!$A:$F,3,0),"")</f>
        <v/>
      </c>
      <c r="S2869" s="297" t="str">
        <f>_xlfn.IFNA(VLOOKUP($E:$E,'6'!$A:$F,3,0),"")</f>
        <v/>
      </c>
      <c r="T2869" s="313">
        <v>1</v>
      </c>
      <c r="U2869" s="313">
        <v>6</v>
      </c>
      <c r="V2869" s="313">
        <v>24</v>
      </c>
      <c r="W2869" s="314">
        <v>0.75</v>
      </c>
      <c r="X2869" s="315">
        <v>1.67E-3</v>
      </c>
      <c r="Y2869" s="749">
        <v>1070</v>
      </c>
      <c r="Z2869" s="282"/>
      <c r="AA2869" s="316" t="s">
        <v>10391</v>
      </c>
      <c r="AB2869" s="282" t="s">
        <v>9163</v>
      </c>
      <c r="AC2869" s="317" t="s">
        <v>2081</v>
      </c>
      <c r="AD2869" s="318" t="s">
        <v>955</v>
      </c>
      <c r="AE2869" s="319">
        <v>0</v>
      </c>
      <c r="AF2869" s="319" t="s">
        <v>11273</v>
      </c>
      <c r="AG2869" s="320">
        <v>14.13</v>
      </c>
      <c r="AH2869" s="321">
        <f t="shared" si="491"/>
        <v>0</v>
      </c>
      <c r="AI2869" s="287">
        <f>_xlfn.IFNA(VLOOKUP(AD:AD,грп!B:C,2,0),0)</f>
        <v>0</v>
      </c>
      <c r="AJ2869" s="607">
        <v>0</v>
      </c>
      <c r="AK2869" s="672" t="str">
        <f t="shared" si="492"/>
        <v xml:space="preserve"> </v>
      </c>
      <c r="AL2869" s="174"/>
    </row>
    <row r="2870" spans="1:38" s="4" customFormat="1" ht="12" customHeight="1" outlineLevel="1" x14ac:dyDescent="0.35">
      <c r="A2870" s="307" t="s">
        <v>10402</v>
      </c>
      <c r="B2870" s="308" t="s">
        <v>8234</v>
      </c>
      <c r="C2870" s="290" t="s">
        <v>555</v>
      </c>
      <c r="D2870" s="310" t="s">
        <v>1371</v>
      </c>
      <c r="E2870" s="322" t="s">
        <v>1372</v>
      </c>
      <c r="F2870" s="293"/>
      <c r="G2870" s="293"/>
      <c r="H2870" s="294">
        <v>48</v>
      </c>
      <c r="I2870" s="294" t="str">
        <f>IFERROR(_xlfn.IFNA(VLOOKUP($D:$D,history!$I:$Y,3,0),VLOOKUP(E:E,history!$H:$Y,4,0)),"--")</f>
        <v>--</v>
      </c>
      <c r="J2870" s="282" t="s">
        <v>5946</v>
      </c>
      <c r="K2870" s="282" t="str">
        <f t="shared" si="483"/>
        <v/>
      </c>
      <c r="L2870" s="312">
        <f t="shared" si="489"/>
        <v>166.89</v>
      </c>
      <c r="M2870" s="312">
        <f t="shared" si="490"/>
        <v>252.87</v>
      </c>
      <c r="N2870" s="297" t="str">
        <f>_xlfn.IFNA(VLOOKUP($E:$E,'1'!$A:$E,3,0),"")</f>
        <v/>
      </c>
      <c r="O2870" s="297" t="str">
        <f>_xlfn.IFNA(VLOOKUP($E:$E,'2'!$A:$E,3,0),"")</f>
        <v/>
      </c>
      <c r="P2870" s="297" t="str">
        <f>_xlfn.IFNA(VLOOKUP($E:$E,'3'!$A:$D,3,0),"")</f>
        <v/>
      </c>
      <c r="Q2870" s="297" t="str">
        <f>_xlfn.IFNA(VLOOKUP($E:$E,'4'!$A:$F,3,0),"")</f>
        <v/>
      </c>
      <c r="R2870" s="297" t="str">
        <f>_xlfn.IFNA(VLOOKUP($E:$E,'5'!$A:$F,3,0),"")</f>
        <v/>
      </c>
      <c r="S2870" s="297" t="str">
        <f>_xlfn.IFNA(VLOOKUP($E:$E,'6'!$A:$F,3,0),"")</f>
        <v/>
      </c>
      <c r="T2870" s="313">
        <v>1</v>
      </c>
      <c r="U2870" s="313">
        <v>12</v>
      </c>
      <c r="V2870" s="313">
        <v>72</v>
      </c>
      <c r="W2870" s="314">
        <v>0.15</v>
      </c>
      <c r="X2870" s="315">
        <v>6.3492059999999996E-4</v>
      </c>
      <c r="Y2870" s="749">
        <v>240</v>
      </c>
      <c r="Z2870" s="282"/>
      <c r="AA2870" s="316" t="s">
        <v>10390</v>
      </c>
      <c r="AB2870" s="282" t="s">
        <v>9163</v>
      </c>
      <c r="AC2870" s="317" t="s">
        <v>2081</v>
      </c>
      <c r="AD2870" s="318" t="s">
        <v>955</v>
      </c>
      <c r="AE2870" s="319">
        <v>0</v>
      </c>
      <c r="AF2870" s="319" t="s">
        <v>11273</v>
      </c>
      <c r="AG2870" s="320">
        <v>3.17</v>
      </c>
      <c r="AH2870" s="321">
        <f t="shared" si="491"/>
        <v>0</v>
      </c>
      <c r="AI2870" s="287">
        <f>_xlfn.IFNA(VLOOKUP(AD:AD,грп!B:C,2,0),0)</f>
        <v>0</v>
      </c>
      <c r="AJ2870" s="607">
        <v>42</v>
      </c>
      <c r="AK2870" s="672" t="str">
        <f t="shared" si="492"/>
        <v xml:space="preserve"> </v>
      </c>
      <c r="AL2870" s="174"/>
    </row>
    <row r="2871" spans="1:38" s="4" customFormat="1" ht="12" customHeight="1" outlineLevel="1" x14ac:dyDescent="0.35">
      <c r="A2871" s="307" t="s">
        <v>339</v>
      </c>
      <c r="B2871" s="308" t="s">
        <v>8235</v>
      </c>
      <c r="C2871" s="290" t="s">
        <v>555</v>
      </c>
      <c r="D2871" s="310" t="s">
        <v>1373</v>
      </c>
      <c r="E2871" s="322" t="s">
        <v>1374</v>
      </c>
      <c r="F2871" s="293"/>
      <c r="G2871" s="293"/>
      <c r="H2871" s="294"/>
      <c r="I2871" s="294" t="str">
        <f>IFERROR(_xlfn.IFNA(VLOOKUP($D:$D,history!$I:$Y,3,0),VLOOKUP(E:E,history!$H:$Y,4,0)),"--")</f>
        <v>--</v>
      </c>
      <c r="J2871" s="282" t="s">
        <v>5946</v>
      </c>
      <c r="K2871" s="282" t="str">
        <f t="shared" si="483"/>
        <v/>
      </c>
      <c r="L2871" s="312">
        <f t="shared" si="489"/>
        <v>179.01</v>
      </c>
      <c r="M2871" s="312">
        <f t="shared" si="490"/>
        <v>271.22000000000003</v>
      </c>
      <c r="N2871" s="297" t="str">
        <f>_xlfn.IFNA(VLOOKUP($E:$E,'1'!$A:$E,3,0),"")</f>
        <v/>
      </c>
      <c r="O2871" s="297" t="str">
        <f>_xlfn.IFNA(VLOOKUP($E:$E,'2'!$A:$E,3,0),"")</f>
        <v/>
      </c>
      <c r="P2871" s="297" t="str">
        <f>_xlfn.IFNA(VLOOKUP($E:$E,'3'!$A:$D,3,0),"")</f>
        <v/>
      </c>
      <c r="Q2871" s="297" t="str">
        <f>_xlfn.IFNA(VLOOKUP($E:$E,'4'!$A:$F,3,0),"")</f>
        <v/>
      </c>
      <c r="R2871" s="297" t="str">
        <f>_xlfn.IFNA(VLOOKUP($E:$E,'5'!$A:$F,3,0),"")</f>
        <v/>
      </c>
      <c r="S2871" s="297" t="str">
        <f>_xlfn.IFNA(VLOOKUP($E:$E,'6'!$A:$F,3,0),"")</f>
        <v/>
      </c>
      <c r="T2871" s="313">
        <v>1</v>
      </c>
      <c r="U2871" s="313">
        <v>12</v>
      </c>
      <c r="V2871" s="313">
        <v>72</v>
      </c>
      <c r="W2871" s="314">
        <v>0.104</v>
      </c>
      <c r="X2871" s="315">
        <v>6.2830690000000001E-4</v>
      </c>
      <c r="Y2871" s="749">
        <v>240</v>
      </c>
      <c r="Z2871" s="282"/>
      <c r="AA2871" s="316" t="s">
        <v>10390</v>
      </c>
      <c r="AB2871" s="282" t="s">
        <v>9163</v>
      </c>
      <c r="AC2871" s="317" t="s">
        <v>2081</v>
      </c>
      <c r="AD2871" s="318" t="s">
        <v>955</v>
      </c>
      <c r="AE2871" s="319">
        <v>0</v>
      </c>
      <c r="AF2871" s="319" t="s">
        <v>11273</v>
      </c>
      <c r="AG2871" s="320">
        <v>3.4</v>
      </c>
      <c r="AH2871" s="321">
        <f t="shared" si="491"/>
        <v>0</v>
      </c>
      <c r="AI2871" s="287">
        <f>_xlfn.IFNA(VLOOKUP(AD:AD,грп!B:C,2,0),0)</f>
        <v>0</v>
      </c>
      <c r="AJ2871" s="607">
        <v>0</v>
      </c>
      <c r="AK2871" s="672" t="str">
        <f t="shared" si="492"/>
        <v xml:space="preserve"> </v>
      </c>
      <c r="AL2871" s="174"/>
    </row>
    <row r="2872" spans="1:38" s="4" customFormat="1" ht="12" customHeight="1" outlineLevel="1" x14ac:dyDescent="0.35">
      <c r="A2872" s="307" t="s">
        <v>10402</v>
      </c>
      <c r="B2872" s="308" t="s">
        <v>8236</v>
      </c>
      <c r="C2872" s="290" t="s">
        <v>555</v>
      </c>
      <c r="D2872" s="310" t="s">
        <v>1550</v>
      </c>
      <c r="E2872" s="322" t="s">
        <v>120</v>
      </c>
      <c r="F2872" s="293"/>
      <c r="G2872" s="293"/>
      <c r="H2872" s="294"/>
      <c r="I2872" s="294" t="str">
        <f>IFERROR(_xlfn.IFNA(VLOOKUP($D:$D,history!$I:$Y,3,0),VLOOKUP(E:E,history!$H:$Y,4,0)),"--")</f>
        <v>--</v>
      </c>
      <c r="J2872" s="282" t="s">
        <v>5946</v>
      </c>
      <c r="K2872" s="282" t="str">
        <f t="shared" si="483"/>
        <v/>
      </c>
      <c r="L2872" s="312">
        <f t="shared" si="489"/>
        <v>267.98</v>
      </c>
      <c r="M2872" s="312">
        <f t="shared" si="490"/>
        <v>406.03</v>
      </c>
      <c r="N2872" s="297" t="str">
        <f>_xlfn.IFNA(VLOOKUP($E:$E,'1'!$A:$E,3,0),"")</f>
        <v/>
      </c>
      <c r="O2872" s="297" t="str">
        <f>_xlfn.IFNA(VLOOKUP($E:$E,'2'!$A:$E,3,0),"")</f>
        <v/>
      </c>
      <c r="P2872" s="297" t="str">
        <f>_xlfn.IFNA(VLOOKUP($E:$E,'3'!$A:$D,3,0),"")</f>
        <v/>
      </c>
      <c r="Q2872" s="297" t="str">
        <f>_xlfn.IFNA(VLOOKUP($E:$E,'4'!$A:$F,3,0),"")</f>
        <v/>
      </c>
      <c r="R2872" s="297" t="str">
        <f>_xlfn.IFNA(VLOOKUP($E:$E,'5'!$A:$F,3,0),"")</f>
        <v/>
      </c>
      <c r="S2872" s="297" t="str">
        <f>_xlfn.IFNA(VLOOKUP($E:$E,'6'!$A:$F,3,0),"")</f>
        <v/>
      </c>
      <c r="T2872" s="313">
        <v>1</v>
      </c>
      <c r="U2872" s="313">
        <v>16</v>
      </c>
      <c r="V2872" s="313">
        <v>48</v>
      </c>
      <c r="W2872" s="314">
        <v>0.20699999999999999</v>
      </c>
      <c r="X2872" s="315">
        <v>8.1068839999999997E-4</v>
      </c>
      <c r="Y2872" s="749">
        <v>390</v>
      </c>
      <c r="Z2872" s="282"/>
      <c r="AA2872" s="316" t="s">
        <v>10390</v>
      </c>
      <c r="AB2872" s="282" t="s">
        <v>9163</v>
      </c>
      <c r="AC2872" s="317" t="s">
        <v>2081</v>
      </c>
      <c r="AD2872" s="318" t="s">
        <v>955</v>
      </c>
      <c r="AE2872" s="319">
        <v>0</v>
      </c>
      <c r="AF2872" s="319" t="s">
        <v>11319</v>
      </c>
      <c r="AG2872" s="320">
        <v>5.09</v>
      </c>
      <c r="AH2872" s="321">
        <f t="shared" si="491"/>
        <v>0</v>
      </c>
      <c r="AI2872" s="287">
        <f>_xlfn.IFNA(VLOOKUP(AD:AD,грп!B:C,2,0),0)</f>
        <v>0</v>
      </c>
      <c r="AJ2872" s="607">
        <v>0</v>
      </c>
      <c r="AK2872" s="672" t="str">
        <f t="shared" si="492"/>
        <v xml:space="preserve"> </v>
      </c>
      <c r="AL2872" s="174"/>
    </row>
    <row r="2873" spans="1:38" s="4" customFormat="1" ht="12" customHeight="1" outlineLevel="1" x14ac:dyDescent="0.35">
      <c r="A2873" s="307" t="s">
        <v>10402</v>
      </c>
      <c r="B2873" s="308" t="s">
        <v>8237</v>
      </c>
      <c r="C2873" s="290" t="s">
        <v>555</v>
      </c>
      <c r="D2873" s="310" t="s">
        <v>3242</v>
      </c>
      <c r="E2873" s="322" t="s">
        <v>1375</v>
      </c>
      <c r="F2873" s="293"/>
      <c r="G2873" s="293"/>
      <c r="H2873" s="294">
        <v>10</v>
      </c>
      <c r="I2873" s="294" t="str">
        <f>IFERROR(_xlfn.IFNA(VLOOKUP($D:$D,history!$I:$Y,3,0),VLOOKUP(E:E,history!$H:$Y,4,0)),"--")</f>
        <v>--</v>
      </c>
      <c r="J2873" s="282" t="s">
        <v>9870</v>
      </c>
      <c r="K2873" s="282" t="str">
        <f t="shared" si="483"/>
        <v/>
      </c>
      <c r="L2873" s="312">
        <f t="shared" si="489"/>
        <v>327.47000000000003</v>
      </c>
      <c r="M2873" s="312">
        <f t="shared" si="490"/>
        <v>496.17</v>
      </c>
      <c r="N2873" s="297" t="str">
        <f>_xlfn.IFNA(VLOOKUP($E:$E,'1'!$A:$E,3,0),"")</f>
        <v/>
      </c>
      <c r="O2873" s="297" t="str">
        <f>_xlfn.IFNA(VLOOKUP($E:$E,'2'!$A:$E,3,0),"")</f>
        <v/>
      </c>
      <c r="P2873" s="297" t="str">
        <f>_xlfn.IFNA(VLOOKUP($E:$E,'3'!$A:$D,3,0),"")</f>
        <v/>
      </c>
      <c r="Q2873" s="297" t="str">
        <f>_xlfn.IFNA(VLOOKUP($E:$E,'4'!$A:$F,3,0),"")</f>
        <v/>
      </c>
      <c r="R2873" s="297" t="str">
        <f>_xlfn.IFNA(VLOOKUP($E:$E,'5'!$A:$F,3,0),"")</f>
        <v/>
      </c>
      <c r="S2873" s="297" t="str">
        <f>_xlfn.IFNA(VLOOKUP($E:$E,'6'!$A:$F,3,0),"")</f>
        <v/>
      </c>
      <c r="T2873" s="313">
        <v>1</v>
      </c>
      <c r="U2873" s="313">
        <v>10</v>
      </c>
      <c r="V2873" s="313">
        <v>60</v>
      </c>
      <c r="W2873" s="314">
        <v>0.36699999999999999</v>
      </c>
      <c r="X2873" s="315">
        <v>1.1999999999999999E-3</v>
      </c>
      <c r="Y2873" s="749">
        <v>470</v>
      </c>
      <c r="Z2873" s="282"/>
      <c r="AA2873" s="316" t="s">
        <v>10390</v>
      </c>
      <c r="AB2873" s="282" t="s">
        <v>9163</v>
      </c>
      <c r="AC2873" s="317" t="s">
        <v>2081</v>
      </c>
      <c r="AD2873" s="318" t="s">
        <v>955</v>
      </c>
      <c r="AE2873" s="319">
        <v>0</v>
      </c>
      <c r="AF2873" s="319" t="s">
        <v>11273</v>
      </c>
      <c r="AG2873" s="320">
        <v>6.22</v>
      </c>
      <c r="AH2873" s="321">
        <f t="shared" si="491"/>
        <v>0</v>
      </c>
      <c r="AI2873" s="287">
        <f>_xlfn.IFNA(VLOOKUP(AD:AD,грп!B:C,2,0),0)</f>
        <v>0</v>
      </c>
      <c r="AJ2873" s="607">
        <v>10</v>
      </c>
      <c r="AK2873" s="672" t="str">
        <f t="shared" si="492"/>
        <v xml:space="preserve"> </v>
      </c>
      <c r="AL2873" s="174"/>
    </row>
    <row r="2874" spans="1:38" s="4" customFormat="1" ht="12" customHeight="1" outlineLevel="1" x14ac:dyDescent="0.35">
      <c r="A2874" s="307" t="s">
        <v>339</v>
      </c>
      <c r="B2874" s="308" t="s">
        <v>8238</v>
      </c>
      <c r="C2874" s="328"/>
      <c r="D2874" s="310" t="s">
        <v>2118</v>
      </c>
      <c r="E2874" s="322" t="s">
        <v>1425</v>
      </c>
      <c r="F2874" s="293"/>
      <c r="G2874" s="293"/>
      <c r="H2874" s="294">
        <v>20</v>
      </c>
      <c r="I2874" s="294" t="str">
        <f>IFERROR(_xlfn.IFNA(VLOOKUP($D:$D,history!$I:$Y,3,0),VLOOKUP(E:E,history!$H:$Y,4,0)),"--")</f>
        <v>--</v>
      </c>
      <c r="J2874" s="282" t="s">
        <v>9870</v>
      </c>
      <c r="K2874" s="282" t="str">
        <f t="shared" si="483"/>
        <v/>
      </c>
      <c r="L2874" s="312">
        <f t="shared" si="489"/>
        <v>239.55</v>
      </c>
      <c r="M2874" s="312">
        <f t="shared" si="490"/>
        <v>362.95</v>
      </c>
      <c r="N2874" s="297" t="str">
        <f>_xlfn.IFNA(VLOOKUP($E:$E,'1'!$A:$E,3,0),"")</f>
        <v/>
      </c>
      <c r="O2874" s="297" t="str">
        <f>_xlfn.IFNA(VLOOKUP($E:$E,'2'!$A:$E,3,0),"")</f>
        <v/>
      </c>
      <c r="P2874" s="297" t="str">
        <f>_xlfn.IFNA(VLOOKUP($E:$E,'3'!$A:$D,3,0),"")</f>
        <v/>
      </c>
      <c r="Q2874" s="297" t="str">
        <f>_xlfn.IFNA(VLOOKUP($E:$E,'4'!$A:$F,3,0),"")</f>
        <v/>
      </c>
      <c r="R2874" s="297" t="str">
        <f>_xlfn.IFNA(VLOOKUP($E:$E,'5'!$A:$F,3,0),"")</f>
        <v/>
      </c>
      <c r="S2874" s="297" t="str">
        <f>_xlfn.IFNA(VLOOKUP($E:$E,'6'!$A:$F,3,0),"")</f>
        <v/>
      </c>
      <c r="T2874" s="313">
        <v>1</v>
      </c>
      <c r="U2874" s="313">
        <v>16</v>
      </c>
      <c r="V2874" s="313">
        <v>48</v>
      </c>
      <c r="W2874" s="314">
        <v>0.26</v>
      </c>
      <c r="X2874" s="315">
        <v>6.4980159999999997E-4</v>
      </c>
      <c r="Y2874" s="749">
        <v>330</v>
      </c>
      <c r="Z2874" s="282"/>
      <c r="AA2874" s="316" t="s">
        <v>393</v>
      </c>
      <c r="AB2874" s="282" t="s">
        <v>9163</v>
      </c>
      <c r="AC2874" s="317" t="s">
        <v>2081</v>
      </c>
      <c r="AD2874" s="318" t="s">
        <v>955</v>
      </c>
      <c r="AE2874" s="319">
        <v>0</v>
      </c>
      <c r="AF2874" s="319" t="s">
        <v>11273</v>
      </c>
      <c r="AG2874" s="320">
        <v>4.55</v>
      </c>
      <c r="AH2874" s="321">
        <f t="shared" si="491"/>
        <v>0</v>
      </c>
      <c r="AI2874" s="287">
        <f>_xlfn.IFNA(VLOOKUP(AD:AD,грп!B:C,2,0),0)</f>
        <v>0</v>
      </c>
      <c r="AJ2874" s="607">
        <v>13</v>
      </c>
      <c r="AK2874" s="672">
        <f t="shared" si="492"/>
        <v>0</v>
      </c>
      <c r="AL2874" s="174"/>
    </row>
    <row r="2875" spans="1:38" s="4" customFormat="1" ht="12" customHeight="1" outlineLevel="1" x14ac:dyDescent="0.35">
      <c r="A2875" s="307" t="s">
        <v>10402</v>
      </c>
      <c r="B2875" s="308" t="s">
        <v>8239</v>
      </c>
      <c r="C2875" s="290" t="s">
        <v>555</v>
      </c>
      <c r="D2875" s="310" t="s">
        <v>11467</v>
      </c>
      <c r="E2875" s="322" t="s">
        <v>121</v>
      </c>
      <c r="F2875" s="293"/>
      <c r="G2875" s="293"/>
      <c r="H2875" s="294"/>
      <c r="I2875" s="294" t="str">
        <f>IFERROR(_xlfn.IFNA(VLOOKUP($D:$D,history!$I:$Y,3,0),VLOOKUP(E:E,history!$H:$Y,4,0)),"--")</f>
        <v>--</v>
      </c>
      <c r="J2875" s="282" t="s">
        <v>5946</v>
      </c>
      <c r="K2875" s="282" t="str">
        <f t="shared" si="483"/>
        <v/>
      </c>
      <c r="L2875" s="312">
        <f t="shared" si="489"/>
        <v>585.45000000000005</v>
      </c>
      <c r="M2875" s="312">
        <f t="shared" si="490"/>
        <v>887.04</v>
      </c>
      <c r="N2875" s="297" t="str">
        <f>_xlfn.IFNA(VLOOKUP($E:$E,'1'!$A:$E,3,0),"")</f>
        <v/>
      </c>
      <c r="O2875" s="297" t="str">
        <f>_xlfn.IFNA(VLOOKUP($E:$E,'2'!$A:$E,3,0),"")</f>
        <v/>
      </c>
      <c r="P2875" s="297" t="str">
        <f>_xlfn.IFNA(VLOOKUP($E:$E,'3'!$A:$D,3,0),"")</f>
        <v/>
      </c>
      <c r="Q2875" s="297" t="str">
        <f>_xlfn.IFNA(VLOOKUP($E:$E,'4'!$A:$F,3,0),"")</f>
        <v/>
      </c>
      <c r="R2875" s="297" t="str">
        <f>_xlfn.IFNA(VLOOKUP($E:$E,'5'!$A:$F,3,0),"")</f>
        <v/>
      </c>
      <c r="S2875" s="297" t="str">
        <f>_xlfn.IFNA(VLOOKUP($E:$E,'6'!$A:$F,3,0),"")</f>
        <v/>
      </c>
      <c r="T2875" s="313">
        <v>1</v>
      </c>
      <c r="U2875" s="313">
        <v>6</v>
      </c>
      <c r="V2875" s="313">
        <v>36</v>
      </c>
      <c r="W2875" s="314">
        <v>0.47899999999999998</v>
      </c>
      <c r="X2875" s="315">
        <v>1.5416666999999999E-3</v>
      </c>
      <c r="Y2875" s="749">
        <v>840</v>
      </c>
      <c r="Z2875" s="282"/>
      <c r="AA2875" s="316" t="s">
        <v>10390</v>
      </c>
      <c r="AB2875" s="282" t="s">
        <v>9163</v>
      </c>
      <c r="AC2875" s="317" t="s">
        <v>2081</v>
      </c>
      <c r="AD2875" s="318" t="s">
        <v>955</v>
      </c>
      <c r="AE2875" s="319">
        <v>0</v>
      </c>
      <c r="AF2875" s="319" t="s">
        <v>11273</v>
      </c>
      <c r="AG2875" s="320">
        <v>11.12</v>
      </c>
      <c r="AH2875" s="321">
        <f t="shared" si="491"/>
        <v>0</v>
      </c>
      <c r="AI2875" s="287">
        <f>_xlfn.IFNA(VLOOKUP(AD:AD,грп!B:C,2,0),0)</f>
        <v>0</v>
      </c>
      <c r="AJ2875" s="607">
        <v>0</v>
      </c>
      <c r="AK2875" s="672" t="str">
        <f t="shared" si="492"/>
        <v xml:space="preserve"> </v>
      </c>
      <c r="AL2875" s="174"/>
    </row>
    <row r="2876" spans="1:38" s="4" customFormat="1" ht="12" customHeight="1" outlineLevel="1" x14ac:dyDescent="0.35">
      <c r="A2876" s="307" t="s">
        <v>339</v>
      </c>
      <c r="B2876" s="308" t="s">
        <v>8240</v>
      </c>
      <c r="C2876" s="290" t="s">
        <v>555</v>
      </c>
      <c r="D2876" s="310" t="s">
        <v>11468</v>
      </c>
      <c r="E2876" s="322" t="s">
        <v>1376</v>
      </c>
      <c r="F2876" s="293"/>
      <c r="G2876" s="293"/>
      <c r="H2876" s="294"/>
      <c r="I2876" s="294" t="str">
        <f>IFERROR(_xlfn.IFNA(VLOOKUP($D:$D,history!$I:$Y,3,0),VLOOKUP(E:E,history!$H:$Y,4,0)),"--")</f>
        <v>--</v>
      </c>
      <c r="J2876" s="282" t="s">
        <v>9870</v>
      </c>
      <c r="K2876" s="282" t="str">
        <f t="shared" si="483"/>
        <v/>
      </c>
      <c r="L2876" s="312">
        <f t="shared" si="489"/>
        <v>231.65</v>
      </c>
      <c r="M2876" s="312">
        <f t="shared" si="490"/>
        <v>350.99</v>
      </c>
      <c r="N2876" s="297" t="str">
        <f>_xlfn.IFNA(VLOOKUP($E:$E,'1'!$A:$E,3,0),"")</f>
        <v/>
      </c>
      <c r="O2876" s="297" t="str">
        <f>_xlfn.IFNA(VLOOKUP($E:$E,'2'!$A:$E,3,0),"")</f>
        <v/>
      </c>
      <c r="P2876" s="297" t="str">
        <f>_xlfn.IFNA(VLOOKUP($E:$E,'3'!$A:$D,3,0),"")</f>
        <v/>
      </c>
      <c r="Q2876" s="297" t="str">
        <f>_xlfn.IFNA(VLOOKUP($E:$E,'4'!$A:$F,3,0),"")</f>
        <v/>
      </c>
      <c r="R2876" s="297" t="str">
        <f>_xlfn.IFNA(VLOOKUP($E:$E,'5'!$A:$F,3,0),"")</f>
        <v/>
      </c>
      <c r="S2876" s="297" t="str">
        <f>_xlfn.IFNA(VLOOKUP($E:$E,'6'!$A:$F,3,0),"")</f>
        <v/>
      </c>
      <c r="T2876" s="313">
        <v>1</v>
      </c>
      <c r="U2876" s="313">
        <v>12</v>
      </c>
      <c r="V2876" s="313">
        <v>72</v>
      </c>
      <c r="W2876" s="314">
        <v>0.19400000000000001</v>
      </c>
      <c r="X2876" s="315">
        <v>9.6405229999999996E-4</v>
      </c>
      <c r="Y2876" s="749">
        <v>320</v>
      </c>
      <c r="Z2876" s="282"/>
      <c r="AA2876" s="316" t="s">
        <v>10391</v>
      </c>
      <c r="AB2876" s="282" t="s">
        <v>9163</v>
      </c>
      <c r="AC2876" s="317" t="s">
        <v>2081</v>
      </c>
      <c r="AD2876" s="318" t="s">
        <v>955</v>
      </c>
      <c r="AE2876" s="319">
        <v>0</v>
      </c>
      <c r="AF2876" s="319" t="s">
        <v>11273</v>
      </c>
      <c r="AG2876" s="320">
        <v>4.4000000000000004</v>
      </c>
      <c r="AH2876" s="321">
        <f t="shared" si="491"/>
        <v>0</v>
      </c>
      <c r="AI2876" s="287">
        <f>_xlfn.IFNA(VLOOKUP(AD:AD,грп!B:C,2,0),0)</f>
        <v>0</v>
      </c>
      <c r="AJ2876" s="607">
        <v>0</v>
      </c>
      <c r="AK2876" s="672" t="str">
        <f t="shared" si="492"/>
        <v xml:space="preserve"> </v>
      </c>
      <c r="AL2876" s="174"/>
    </row>
    <row r="2877" spans="1:38" s="4" customFormat="1" ht="12" customHeight="1" outlineLevel="1" x14ac:dyDescent="0.35">
      <c r="A2877" s="307" t="s">
        <v>10402</v>
      </c>
      <c r="B2877" s="308" t="s">
        <v>8241</v>
      </c>
      <c r="C2877" s="309"/>
      <c r="D2877" s="310" t="s">
        <v>11469</v>
      </c>
      <c r="E2877" s="322" t="s">
        <v>1863</v>
      </c>
      <c r="F2877" s="293"/>
      <c r="G2877" s="293"/>
      <c r="H2877" s="294">
        <v>12</v>
      </c>
      <c r="I2877" s="294" t="str">
        <f>IFERROR(_xlfn.IFNA(VLOOKUP($D:$D,history!$I:$Y,3,0),VLOOKUP(E:E,history!$H:$Y,4,0)),"--")</f>
        <v>--</v>
      </c>
      <c r="J2877" s="282" t="s">
        <v>9870</v>
      </c>
      <c r="K2877" s="282" t="str">
        <f t="shared" si="483"/>
        <v/>
      </c>
      <c r="L2877" s="312">
        <f t="shared" si="489"/>
        <v>346.95</v>
      </c>
      <c r="M2877" s="312">
        <f t="shared" si="490"/>
        <v>525.67999999999995</v>
      </c>
      <c r="N2877" s="297" t="str">
        <f>_xlfn.IFNA(VLOOKUP($E:$E,'1'!$A:$E,3,0),"")</f>
        <v/>
      </c>
      <c r="O2877" s="297" t="str">
        <f>_xlfn.IFNA(VLOOKUP($E:$E,'2'!$A:$E,3,0),"")</f>
        <v/>
      </c>
      <c r="P2877" s="297" t="str">
        <f>_xlfn.IFNA(VLOOKUP($E:$E,'3'!$A:$D,3,0),"")</f>
        <v/>
      </c>
      <c r="Q2877" s="297" t="str">
        <f>_xlfn.IFNA(VLOOKUP($E:$E,'4'!$A:$F,3,0),"")</f>
        <v/>
      </c>
      <c r="R2877" s="297" t="str">
        <f>_xlfn.IFNA(VLOOKUP($E:$E,'5'!$A:$F,3,0),"")</f>
        <v/>
      </c>
      <c r="S2877" s="297" t="str">
        <f>_xlfn.IFNA(VLOOKUP($E:$E,'6'!$A:$F,3,0),"")</f>
        <v/>
      </c>
      <c r="T2877" s="313">
        <v>1</v>
      </c>
      <c r="U2877" s="313">
        <v>12</v>
      </c>
      <c r="V2877" s="313">
        <v>144</v>
      </c>
      <c r="W2877" s="314">
        <v>7.0999999999999994E-2</v>
      </c>
      <c r="X2877" s="315">
        <v>9.4697000000000005E-5</v>
      </c>
      <c r="Y2877" s="749">
        <v>490</v>
      </c>
      <c r="Z2877" s="282"/>
      <c r="AA2877" s="316" t="s">
        <v>10390</v>
      </c>
      <c r="AB2877" s="282" t="s">
        <v>9163</v>
      </c>
      <c r="AC2877" s="317" t="s">
        <v>2081</v>
      </c>
      <c r="AD2877" s="318" t="s">
        <v>955</v>
      </c>
      <c r="AE2877" s="319">
        <v>0</v>
      </c>
      <c r="AF2877" s="319" t="s">
        <v>11273</v>
      </c>
      <c r="AG2877" s="320">
        <v>6.59</v>
      </c>
      <c r="AH2877" s="321">
        <f t="shared" si="491"/>
        <v>0</v>
      </c>
      <c r="AI2877" s="287">
        <f>_xlfn.IFNA(VLOOKUP(AD:AD,грп!B:C,2,0),0)</f>
        <v>0</v>
      </c>
      <c r="AJ2877" s="607">
        <v>24</v>
      </c>
      <c r="AK2877" s="672">
        <f t="shared" si="492"/>
        <v>0</v>
      </c>
      <c r="AL2877" s="174"/>
    </row>
    <row r="2878" spans="1:38" s="4" customFormat="1" ht="12" customHeight="1" outlineLevel="1" x14ac:dyDescent="0.35">
      <c r="A2878" s="307" t="s">
        <v>10402</v>
      </c>
      <c r="B2878" s="308" t="s">
        <v>8242</v>
      </c>
      <c r="C2878" s="290" t="s">
        <v>555</v>
      </c>
      <c r="D2878" s="310" t="s">
        <v>3288</v>
      </c>
      <c r="E2878" s="322" t="s">
        <v>164</v>
      </c>
      <c r="F2878" s="293"/>
      <c r="G2878" s="293"/>
      <c r="H2878" s="294">
        <v>17</v>
      </c>
      <c r="I2878" s="294" t="str">
        <f>IFERROR(_xlfn.IFNA(VLOOKUP($D:$D,history!$I:$Y,3,0),VLOOKUP(E:E,history!$H:$Y,4,0)),"--")</f>
        <v>V</v>
      </c>
      <c r="J2878" s="282" t="s">
        <v>9870</v>
      </c>
      <c r="K2878" s="282" t="str">
        <f t="shared" si="483"/>
        <v/>
      </c>
      <c r="L2878" s="312">
        <f t="shared" si="489"/>
        <v>388.01</v>
      </c>
      <c r="M2878" s="312">
        <f t="shared" si="490"/>
        <v>587.9</v>
      </c>
      <c r="N2878" s="297" t="str">
        <f>_xlfn.IFNA(VLOOKUP($E:$E,'1'!$A:$E,3,0),"")</f>
        <v/>
      </c>
      <c r="O2878" s="297" t="str">
        <f>_xlfn.IFNA(VLOOKUP($E:$E,'2'!$A:$E,3,0),"")</f>
        <v/>
      </c>
      <c r="P2878" s="297" t="str">
        <f>_xlfn.IFNA(VLOOKUP($E:$E,'3'!$A:$D,3,0),"")</f>
        <v/>
      </c>
      <c r="Q2878" s="297" t="str">
        <f>_xlfn.IFNA(VLOOKUP($E:$E,'4'!$A:$F,3,0),"")</f>
        <v/>
      </c>
      <c r="R2878" s="297" t="str">
        <f>_xlfn.IFNA(VLOOKUP($E:$E,'5'!$A:$F,3,0),"")</f>
        <v/>
      </c>
      <c r="S2878" s="297" t="str">
        <f>_xlfn.IFNA(VLOOKUP($E:$E,'6'!$A:$F,3,0),"")</f>
        <v/>
      </c>
      <c r="T2878" s="313">
        <v>1</v>
      </c>
      <c r="U2878" s="313">
        <v>10</v>
      </c>
      <c r="V2878" s="313">
        <v>40</v>
      </c>
      <c r="W2878" s="314">
        <v>0.23799999999999999</v>
      </c>
      <c r="X2878" s="315">
        <v>7.2000000000000005E-4</v>
      </c>
      <c r="Y2878" s="749">
        <v>560</v>
      </c>
      <c r="Z2878" s="282"/>
      <c r="AA2878" s="316" t="s">
        <v>393</v>
      </c>
      <c r="AB2878" s="282" t="s">
        <v>9163</v>
      </c>
      <c r="AC2878" s="317" t="s">
        <v>2081</v>
      </c>
      <c r="AD2878" s="318" t="s">
        <v>955</v>
      </c>
      <c r="AE2878" s="319">
        <v>0</v>
      </c>
      <c r="AF2878" s="319" t="s">
        <v>11273</v>
      </c>
      <c r="AG2878" s="320">
        <v>7.37</v>
      </c>
      <c r="AH2878" s="321">
        <f t="shared" si="491"/>
        <v>0</v>
      </c>
      <c r="AI2878" s="287">
        <f>_xlfn.IFNA(VLOOKUP(AD:AD,грп!B:C,2,0),0)</f>
        <v>0</v>
      </c>
      <c r="AJ2878" s="607">
        <v>30</v>
      </c>
      <c r="AK2878" s="672" t="str">
        <f t="shared" si="492"/>
        <v xml:space="preserve"> </v>
      </c>
      <c r="AL2878" s="174"/>
    </row>
    <row r="2879" spans="1:38" s="4" customFormat="1" ht="12" customHeight="1" outlineLevel="1" x14ac:dyDescent="0.35">
      <c r="A2879" s="307" t="s">
        <v>10402</v>
      </c>
      <c r="B2879" s="308" t="s">
        <v>8243</v>
      </c>
      <c r="C2879" s="323"/>
      <c r="D2879" s="310" t="s">
        <v>10127</v>
      </c>
      <c r="E2879" s="324" t="s">
        <v>2177</v>
      </c>
      <c r="F2879" s="293"/>
      <c r="G2879" s="293"/>
      <c r="H2879" s="294">
        <v>10</v>
      </c>
      <c r="I2879" s="294" t="str">
        <f>IFERROR(_xlfn.IFNA(VLOOKUP($D:$D,history!$I:$Y,3,0),VLOOKUP(E:E,history!$H:$Y,4,0)),"--")</f>
        <v>--</v>
      </c>
      <c r="J2879" s="282" t="s">
        <v>9870</v>
      </c>
      <c r="K2879" s="282" t="str">
        <f t="shared" si="483"/>
        <v/>
      </c>
      <c r="L2879" s="312">
        <f t="shared" si="489"/>
        <v>192.69</v>
      </c>
      <c r="M2879" s="312">
        <f t="shared" si="490"/>
        <v>291.95999999999998</v>
      </c>
      <c r="N2879" s="297" t="str">
        <f>_xlfn.IFNA(VLOOKUP($E:$E,'1'!$A:$E,3,0),"")</f>
        <v/>
      </c>
      <c r="O2879" s="297" t="str">
        <f>_xlfn.IFNA(VLOOKUP($E:$E,'2'!$A:$E,3,0),"")</f>
        <v/>
      </c>
      <c r="P2879" s="297" t="str">
        <f>_xlfn.IFNA(VLOOKUP($E:$E,'3'!$A:$D,3,0),"")</f>
        <v/>
      </c>
      <c r="Q2879" s="297" t="str">
        <f>_xlfn.IFNA(VLOOKUP($E:$E,'4'!$A:$F,3,0),"")</f>
        <v/>
      </c>
      <c r="R2879" s="297" t="str">
        <f>_xlfn.IFNA(VLOOKUP($E:$E,'5'!$A:$F,3,0),"")</f>
        <v/>
      </c>
      <c r="S2879" s="297" t="str">
        <f>_xlfn.IFNA(VLOOKUP($E:$E,'6'!$A:$F,3,0),"")</f>
        <v/>
      </c>
      <c r="T2879" s="313">
        <v>1</v>
      </c>
      <c r="U2879" s="313">
        <v>6</v>
      </c>
      <c r="V2879" s="313">
        <v>96</v>
      </c>
      <c r="W2879" s="314">
        <v>8.0000000000000002E-3</v>
      </c>
      <c r="X2879" s="315">
        <v>7.5892859999999996E-4</v>
      </c>
      <c r="Y2879" s="749">
        <v>280</v>
      </c>
      <c r="Z2879" s="282"/>
      <c r="AA2879" s="316" t="s">
        <v>10390</v>
      </c>
      <c r="AB2879" s="282" t="s">
        <v>9163</v>
      </c>
      <c r="AC2879" s="317" t="s">
        <v>2081</v>
      </c>
      <c r="AD2879" s="318" t="s">
        <v>955</v>
      </c>
      <c r="AE2879" s="319">
        <v>0</v>
      </c>
      <c r="AF2879" s="319" t="s">
        <v>11273</v>
      </c>
      <c r="AG2879" s="320">
        <v>3.66</v>
      </c>
      <c r="AH2879" s="321">
        <f t="shared" si="491"/>
        <v>0</v>
      </c>
      <c r="AI2879" s="287">
        <f>_xlfn.IFNA(VLOOKUP(AD:AD,грп!B:C,2,0),0)</f>
        <v>0</v>
      </c>
      <c r="AJ2879" s="607">
        <v>24</v>
      </c>
      <c r="AK2879" s="672">
        <f t="shared" si="492"/>
        <v>0</v>
      </c>
      <c r="AL2879" s="174"/>
    </row>
    <row r="2880" spans="1:38" s="4" customFormat="1" ht="12" customHeight="1" outlineLevel="1" x14ac:dyDescent="0.35">
      <c r="A2880" s="307" t="s">
        <v>10402</v>
      </c>
      <c r="B2880" s="308" t="s">
        <v>8244</v>
      </c>
      <c r="C2880" s="323"/>
      <c r="D2880" s="310" t="s">
        <v>11470</v>
      </c>
      <c r="E2880" s="324" t="s">
        <v>2178</v>
      </c>
      <c r="F2880" s="293"/>
      <c r="G2880" s="293"/>
      <c r="H2880" s="294">
        <v>18</v>
      </c>
      <c r="I2880" s="294" t="str">
        <f>IFERROR(_xlfn.IFNA(VLOOKUP($D:$D,history!$I:$Y,3,0),VLOOKUP(E:E,history!$H:$Y,4,0)),"--")</f>
        <v>--</v>
      </c>
      <c r="J2880" s="282" t="s">
        <v>5946</v>
      </c>
      <c r="K2880" s="282" t="str">
        <f t="shared" si="483"/>
        <v/>
      </c>
      <c r="L2880" s="312">
        <f t="shared" si="489"/>
        <v>605.46</v>
      </c>
      <c r="M2880" s="312">
        <f t="shared" si="490"/>
        <v>917.36</v>
      </c>
      <c r="N2880" s="297" t="str">
        <f>_xlfn.IFNA(VLOOKUP($E:$E,'1'!$A:$E,3,0),"")</f>
        <v/>
      </c>
      <c r="O2880" s="297" t="str">
        <f>_xlfn.IFNA(VLOOKUP($E:$E,'2'!$A:$E,3,0),"")</f>
        <v/>
      </c>
      <c r="P2880" s="297" t="str">
        <f>_xlfn.IFNA(VLOOKUP($E:$E,'3'!$A:$D,3,0),"")</f>
        <v/>
      </c>
      <c r="Q2880" s="297" t="str">
        <f>_xlfn.IFNA(VLOOKUP($E:$E,'4'!$A:$F,3,0),"")</f>
        <v/>
      </c>
      <c r="R2880" s="297" t="str">
        <f>_xlfn.IFNA(VLOOKUP($E:$E,'5'!$A:$F,3,0),"")</f>
        <v/>
      </c>
      <c r="S2880" s="297" t="str">
        <f>_xlfn.IFNA(VLOOKUP($E:$E,'6'!$A:$F,3,0),"")</f>
        <v/>
      </c>
      <c r="T2880" s="313">
        <v>1</v>
      </c>
      <c r="U2880" s="313">
        <v>5</v>
      </c>
      <c r="V2880" s="313">
        <v>20</v>
      </c>
      <c r="W2880" s="314">
        <v>8.0000000000000002E-3</v>
      </c>
      <c r="X2880" s="315">
        <v>2.5500000000000002E-3</v>
      </c>
      <c r="Y2880" s="749">
        <v>870</v>
      </c>
      <c r="Z2880" s="282"/>
      <c r="AA2880" s="316" t="s">
        <v>10390</v>
      </c>
      <c r="AB2880" s="282" t="s">
        <v>9163</v>
      </c>
      <c r="AC2880" s="317" t="s">
        <v>2081</v>
      </c>
      <c r="AD2880" s="318" t="s">
        <v>955</v>
      </c>
      <c r="AE2880" s="319">
        <v>0</v>
      </c>
      <c r="AF2880" s="319" t="s">
        <v>11273</v>
      </c>
      <c r="AG2880" s="320">
        <v>11.5</v>
      </c>
      <c r="AH2880" s="321">
        <f t="shared" si="491"/>
        <v>0</v>
      </c>
      <c r="AI2880" s="287">
        <f>_xlfn.IFNA(VLOOKUP(AD:AD,грп!B:C,2,0),0)</f>
        <v>0</v>
      </c>
      <c r="AJ2880" s="607">
        <v>0</v>
      </c>
      <c r="AK2880" s="672">
        <f t="shared" si="492"/>
        <v>0</v>
      </c>
      <c r="AL2880" s="174"/>
    </row>
    <row r="2881" spans="1:38" s="4" customFormat="1" ht="12" customHeight="1" outlineLevel="1" x14ac:dyDescent="0.35">
      <c r="A2881" s="307" t="s">
        <v>339</v>
      </c>
      <c r="B2881" s="308" t="s">
        <v>8245</v>
      </c>
      <c r="C2881" s="323"/>
      <c r="D2881" s="310" t="s">
        <v>2316</v>
      </c>
      <c r="E2881" s="324" t="s">
        <v>2179</v>
      </c>
      <c r="F2881" s="293"/>
      <c r="G2881" s="293"/>
      <c r="H2881" s="294"/>
      <c r="I2881" s="294" t="str">
        <f>IFERROR(_xlfn.IFNA(VLOOKUP($D:$D,history!$I:$Y,3,0),VLOOKUP(E:E,history!$H:$Y,4,0)),"--")</f>
        <v>--</v>
      </c>
      <c r="J2881" s="282" t="s">
        <v>5946</v>
      </c>
      <c r="K2881" s="282" t="str">
        <f t="shared" si="483"/>
        <v/>
      </c>
      <c r="L2881" s="312">
        <f t="shared" si="489"/>
        <v>32.119999999999997</v>
      </c>
      <c r="M2881" s="312">
        <f t="shared" si="490"/>
        <v>48.66</v>
      </c>
      <c r="N2881" s="297" t="str">
        <f>_xlfn.IFNA(VLOOKUP($E:$E,'1'!$A:$E,3,0),"")</f>
        <v/>
      </c>
      <c r="O2881" s="297" t="str">
        <f>_xlfn.IFNA(VLOOKUP($E:$E,'2'!$A:$E,3,0),"")</f>
        <v/>
      </c>
      <c r="P2881" s="297" t="str">
        <f>_xlfn.IFNA(VLOOKUP($E:$E,'3'!$A:$D,3,0),"")</f>
        <v/>
      </c>
      <c r="Q2881" s="297" t="str">
        <f>_xlfn.IFNA(VLOOKUP($E:$E,'4'!$A:$F,3,0),"")</f>
        <v/>
      </c>
      <c r="R2881" s="297" t="str">
        <f>_xlfn.IFNA(VLOOKUP($E:$E,'5'!$A:$F,3,0),"")</f>
        <v/>
      </c>
      <c r="S2881" s="297" t="str">
        <f>_xlfn.IFNA(VLOOKUP($E:$E,'6'!$A:$F,3,0),"")</f>
        <v/>
      </c>
      <c r="T2881" s="313">
        <v>1</v>
      </c>
      <c r="U2881" s="313">
        <v>24</v>
      </c>
      <c r="V2881" s="313">
        <v>480</v>
      </c>
      <c r="W2881" s="314">
        <v>1.7000000000000001E-2</v>
      </c>
      <c r="X2881" s="315">
        <v>3.8690499999999998E-5</v>
      </c>
      <c r="Y2881" s="749">
        <v>40</v>
      </c>
      <c r="Z2881" s="282"/>
      <c r="AA2881" s="316" t="s">
        <v>10390</v>
      </c>
      <c r="AB2881" s="282" t="s">
        <v>9163</v>
      </c>
      <c r="AC2881" s="317" t="s">
        <v>2081</v>
      </c>
      <c r="AD2881" s="318" t="s">
        <v>955</v>
      </c>
      <c r="AE2881" s="319">
        <v>0</v>
      </c>
      <c r="AF2881" s="319" t="s">
        <v>11273</v>
      </c>
      <c r="AG2881" s="320">
        <v>0.61</v>
      </c>
      <c r="AH2881" s="321">
        <f t="shared" si="491"/>
        <v>0</v>
      </c>
      <c r="AI2881" s="287">
        <f>_xlfn.IFNA(VLOOKUP(AD:AD,грп!B:C,2,0),0)</f>
        <v>0</v>
      </c>
      <c r="AJ2881" s="607">
        <v>0</v>
      </c>
      <c r="AK2881" s="672">
        <f t="shared" si="492"/>
        <v>0</v>
      </c>
      <c r="AL2881" s="174"/>
    </row>
    <row r="2882" spans="1:38" s="4" customFormat="1" ht="12" customHeight="1" outlineLevel="1" x14ac:dyDescent="0.35">
      <c r="A2882" s="307" t="s">
        <v>339</v>
      </c>
      <c r="B2882" s="308" t="s">
        <v>8246</v>
      </c>
      <c r="C2882" s="323"/>
      <c r="D2882" s="310" t="s">
        <v>11471</v>
      </c>
      <c r="E2882" s="324" t="s">
        <v>2180</v>
      </c>
      <c r="F2882" s="293"/>
      <c r="G2882" s="293"/>
      <c r="H2882" s="294"/>
      <c r="I2882" s="294" t="str">
        <f>IFERROR(_xlfn.IFNA(VLOOKUP($D:$D,history!$I:$Y,3,0),VLOOKUP(E:E,history!$H:$Y,4,0)),"--")</f>
        <v>--</v>
      </c>
      <c r="J2882" s="282" t="s">
        <v>9870</v>
      </c>
      <c r="K2882" s="282" t="str">
        <f t="shared" si="483"/>
        <v/>
      </c>
      <c r="L2882" s="312">
        <f t="shared" si="489"/>
        <v>44.75</v>
      </c>
      <c r="M2882" s="312">
        <f t="shared" si="490"/>
        <v>67.8</v>
      </c>
      <c r="N2882" s="297" t="str">
        <f>_xlfn.IFNA(VLOOKUP($E:$E,'1'!$A:$E,3,0),"")</f>
        <v/>
      </c>
      <c r="O2882" s="297" t="str">
        <f>_xlfn.IFNA(VLOOKUP($E:$E,'2'!$A:$E,3,0),"")</f>
        <v/>
      </c>
      <c r="P2882" s="297" t="str">
        <f>_xlfn.IFNA(VLOOKUP($E:$E,'3'!$A:$D,3,0),"")</f>
        <v/>
      </c>
      <c r="Q2882" s="297" t="str">
        <f>_xlfn.IFNA(VLOOKUP($E:$E,'4'!$A:$F,3,0),"")</f>
        <v/>
      </c>
      <c r="R2882" s="297" t="str">
        <f>_xlfn.IFNA(VLOOKUP($E:$E,'5'!$A:$F,3,0),"")</f>
        <v/>
      </c>
      <c r="S2882" s="297" t="str">
        <f>_xlfn.IFNA(VLOOKUP($E:$E,'6'!$A:$F,3,0),"")</f>
        <v/>
      </c>
      <c r="T2882" s="313">
        <v>1</v>
      </c>
      <c r="U2882" s="313">
        <v>12</v>
      </c>
      <c r="V2882" s="313">
        <v>300</v>
      </c>
      <c r="W2882" s="314">
        <v>3.7999999999999999E-2</v>
      </c>
      <c r="X2882" s="315">
        <v>7.9166700000000002E-5</v>
      </c>
      <c r="Y2882" s="749">
        <v>60</v>
      </c>
      <c r="Z2882" s="282"/>
      <c r="AA2882" s="316" t="s">
        <v>10391</v>
      </c>
      <c r="AB2882" s="282" t="s">
        <v>9163</v>
      </c>
      <c r="AC2882" s="317" t="s">
        <v>2081</v>
      </c>
      <c r="AD2882" s="318" t="s">
        <v>955</v>
      </c>
      <c r="AE2882" s="319">
        <v>0</v>
      </c>
      <c r="AF2882" s="319" t="s">
        <v>11273</v>
      </c>
      <c r="AG2882" s="320">
        <v>0.85</v>
      </c>
      <c r="AH2882" s="321">
        <f t="shared" si="491"/>
        <v>0</v>
      </c>
      <c r="AI2882" s="287">
        <f>_xlfn.IFNA(VLOOKUP(AD:AD,грп!B:C,2,0),0)</f>
        <v>0</v>
      </c>
      <c r="AJ2882" s="607">
        <v>0</v>
      </c>
      <c r="AK2882" s="672">
        <f t="shared" si="492"/>
        <v>0</v>
      </c>
      <c r="AL2882" s="174"/>
    </row>
    <row r="2883" spans="1:38" s="4" customFormat="1" ht="12" customHeight="1" outlineLevel="1" x14ac:dyDescent="0.35">
      <c r="A2883" s="307" t="s">
        <v>339</v>
      </c>
      <c r="B2883" s="308" t="s">
        <v>8247</v>
      </c>
      <c r="C2883" s="323"/>
      <c r="D2883" s="310" t="s">
        <v>11472</v>
      </c>
      <c r="E2883" s="324" t="s">
        <v>2181</v>
      </c>
      <c r="F2883" s="293"/>
      <c r="G2883" s="293"/>
      <c r="H2883" s="294"/>
      <c r="I2883" s="294" t="str">
        <f>IFERROR(_xlfn.IFNA(VLOOKUP($D:$D,history!$I:$Y,3,0),VLOOKUP(E:E,history!$H:$Y,4,0)),"--")</f>
        <v>--</v>
      </c>
      <c r="J2883" s="282" t="s">
        <v>9870</v>
      </c>
      <c r="K2883" s="282" t="str">
        <f t="shared" si="483"/>
        <v/>
      </c>
      <c r="L2883" s="312">
        <f t="shared" si="489"/>
        <v>54.75</v>
      </c>
      <c r="M2883" s="312">
        <f t="shared" si="490"/>
        <v>82.96</v>
      </c>
      <c r="N2883" s="297" t="str">
        <f>_xlfn.IFNA(VLOOKUP($E:$E,'1'!$A:$E,3,0),"")</f>
        <v/>
      </c>
      <c r="O2883" s="297" t="str">
        <f>_xlfn.IFNA(VLOOKUP($E:$E,'2'!$A:$E,3,0),"")</f>
        <v/>
      </c>
      <c r="P2883" s="297" t="str">
        <f>_xlfn.IFNA(VLOOKUP($E:$E,'3'!$A:$D,3,0),"")</f>
        <v/>
      </c>
      <c r="Q2883" s="297" t="str">
        <f>_xlfn.IFNA(VLOOKUP($E:$E,'4'!$A:$F,3,0),"")</f>
        <v/>
      </c>
      <c r="R2883" s="297" t="str">
        <f>_xlfn.IFNA(VLOOKUP($E:$E,'5'!$A:$F,3,0),"")</f>
        <v/>
      </c>
      <c r="S2883" s="297" t="str">
        <f>_xlfn.IFNA(VLOOKUP($E:$E,'6'!$A:$F,3,0),"")</f>
        <v/>
      </c>
      <c r="T2883" s="313">
        <v>1</v>
      </c>
      <c r="U2883" s="313">
        <v>12</v>
      </c>
      <c r="V2883" s="313">
        <v>300</v>
      </c>
      <c r="W2883" s="314">
        <v>6.5000000000000002E-2</v>
      </c>
      <c r="X2883" s="315">
        <v>1.041667E-4</v>
      </c>
      <c r="Y2883" s="749">
        <v>70</v>
      </c>
      <c r="Z2883" s="282"/>
      <c r="AA2883" s="316" t="s">
        <v>10391</v>
      </c>
      <c r="AB2883" s="282" t="s">
        <v>9163</v>
      </c>
      <c r="AC2883" s="317" t="s">
        <v>2081</v>
      </c>
      <c r="AD2883" s="318" t="s">
        <v>955</v>
      </c>
      <c r="AE2883" s="319">
        <v>0</v>
      </c>
      <c r="AF2883" s="319" t="s">
        <v>11273</v>
      </c>
      <c r="AG2883" s="320">
        <v>1.04</v>
      </c>
      <c r="AH2883" s="321">
        <f t="shared" si="491"/>
        <v>0</v>
      </c>
      <c r="AI2883" s="287">
        <f>_xlfn.IFNA(VLOOKUP(AD:AD,грп!B:C,2,0),0)</f>
        <v>0</v>
      </c>
      <c r="AJ2883" s="607">
        <v>0</v>
      </c>
      <c r="AK2883" s="672">
        <f t="shared" si="492"/>
        <v>0</v>
      </c>
      <c r="AL2883" s="174"/>
    </row>
    <row r="2884" spans="1:38" s="4" customFormat="1" ht="12" customHeight="1" outlineLevel="1" x14ac:dyDescent="0.35">
      <c r="A2884" s="307" t="s">
        <v>339</v>
      </c>
      <c r="B2884" s="308" t="s">
        <v>8248</v>
      </c>
      <c r="C2884" s="323"/>
      <c r="D2884" s="310" t="s">
        <v>2317</v>
      </c>
      <c r="E2884" s="324" t="s">
        <v>2182</v>
      </c>
      <c r="F2884" s="293"/>
      <c r="G2884" s="293"/>
      <c r="H2884" s="294"/>
      <c r="I2884" s="294" t="str">
        <f>IFERROR(_xlfn.IFNA(VLOOKUP($D:$D,history!$I:$Y,3,0),VLOOKUP(E:E,history!$H:$Y,4,0)),"--")</f>
        <v>--</v>
      </c>
      <c r="J2884" s="282" t="s">
        <v>5946</v>
      </c>
      <c r="K2884" s="282" t="str">
        <f t="shared" si="483"/>
        <v/>
      </c>
      <c r="L2884" s="312">
        <f t="shared" si="489"/>
        <v>42.64</v>
      </c>
      <c r="M2884" s="312">
        <f t="shared" si="490"/>
        <v>64.61</v>
      </c>
      <c r="N2884" s="297" t="str">
        <f>_xlfn.IFNA(VLOOKUP($E:$E,'1'!$A:$E,3,0),"")</f>
        <v/>
      </c>
      <c r="O2884" s="297" t="str">
        <f>_xlfn.IFNA(VLOOKUP($E:$E,'2'!$A:$E,3,0),"")</f>
        <v/>
      </c>
      <c r="P2884" s="297" t="str">
        <f>_xlfn.IFNA(VLOOKUP($E:$E,'3'!$A:$D,3,0),"")</f>
        <v/>
      </c>
      <c r="Q2884" s="297" t="str">
        <f>_xlfn.IFNA(VLOOKUP($E:$E,'4'!$A:$F,3,0),"")</f>
        <v/>
      </c>
      <c r="R2884" s="297" t="str">
        <f>_xlfn.IFNA(VLOOKUP($E:$E,'5'!$A:$F,3,0),"")</f>
        <v/>
      </c>
      <c r="S2884" s="297" t="str">
        <f>_xlfn.IFNA(VLOOKUP($E:$E,'6'!$A:$F,3,0),"")</f>
        <v/>
      </c>
      <c r="T2884" s="313">
        <v>1</v>
      </c>
      <c r="U2884" s="313">
        <v>12</v>
      </c>
      <c r="V2884" s="313">
        <v>360</v>
      </c>
      <c r="W2884" s="314">
        <v>3.9E-2</v>
      </c>
      <c r="X2884" s="315">
        <v>9.5679000000000003E-5</v>
      </c>
      <c r="Y2884" s="749">
        <v>60</v>
      </c>
      <c r="Z2884" s="282"/>
      <c r="AA2884" s="316" t="s">
        <v>10390</v>
      </c>
      <c r="AB2884" s="282" t="s">
        <v>9163</v>
      </c>
      <c r="AC2884" s="317" t="s">
        <v>2081</v>
      </c>
      <c r="AD2884" s="318" t="s">
        <v>955</v>
      </c>
      <c r="AE2884" s="319">
        <v>0</v>
      </c>
      <c r="AF2884" s="319" t="s">
        <v>11273</v>
      </c>
      <c r="AG2884" s="320">
        <v>0.81</v>
      </c>
      <c r="AH2884" s="321">
        <f t="shared" si="491"/>
        <v>0</v>
      </c>
      <c r="AI2884" s="287">
        <f>_xlfn.IFNA(VLOOKUP(AD:AD,грп!B:C,2,0),0)</f>
        <v>0</v>
      </c>
      <c r="AJ2884" s="607">
        <v>0</v>
      </c>
      <c r="AK2884" s="672">
        <f t="shared" si="492"/>
        <v>0</v>
      </c>
      <c r="AL2884" s="174"/>
    </row>
    <row r="2885" spans="1:38" s="4" customFormat="1" ht="12" customHeight="1" outlineLevel="1" x14ac:dyDescent="0.35">
      <c r="A2885" s="307" t="s">
        <v>10402</v>
      </c>
      <c r="B2885" s="308" t="s">
        <v>8249</v>
      </c>
      <c r="C2885" s="309"/>
      <c r="D2885" s="310" t="s">
        <v>5892</v>
      </c>
      <c r="E2885" s="311" t="s">
        <v>3881</v>
      </c>
      <c r="F2885" s="293"/>
      <c r="G2885" s="293"/>
      <c r="H2885" s="294">
        <v>33</v>
      </c>
      <c r="I2885" s="294" t="str">
        <f>IFERROR(_xlfn.IFNA(VLOOKUP($D:$D,history!$I:$Y,3,0),VLOOKUP(E:E,history!$H:$Y,4,0)),"--")</f>
        <v>--</v>
      </c>
      <c r="J2885" s="282" t="s">
        <v>5946</v>
      </c>
      <c r="K2885" s="282" t="str">
        <f t="shared" si="483"/>
        <v/>
      </c>
      <c r="L2885" s="312">
        <f t="shared" si="489"/>
        <v>641.26</v>
      </c>
      <c r="M2885" s="312">
        <f t="shared" si="490"/>
        <v>971.6</v>
      </c>
      <c r="N2885" s="297" t="str">
        <f>_xlfn.IFNA(VLOOKUP($E:$E,'1'!$A:$E,3,0),"")</f>
        <v/>
      </c>
      <c r="O2885" s="297" t="str">
        <f>_xlfn.IFNA(VLOOKUP($E:$E,'2'!$A:$E,3,0),"")</f>
        <v/>
      </c>
      <c r="P2885" s="297" t="str">
        <f>_xlfn.IFNA(VLOOKUP($E:$E,'3'!$A:$D,3,0),"")</f>
        <v/>
      </c>
      <c r="Q2885" s="297" t="str">
        <f>_xlfn.IFNA(VLOOKUP($E:$E,'4'!$A:$F,3,0),"")</f>
        <v/>
      </c>
      <c r="R2885" s="297" t="str">
        <f>_xlfn.IFNA(VLOOKUP($E:$E,'5'!$A:$F,3,0),"")</f>
        <v/>
      </c>
      <c r="S2885" s="297" t="str">
        <f>_xlfn.IFNA(VLOOKUP($E:$E,'6'!$A:$F,3,0),"")</f>
        <v/>
      </c>
      <c r="T2885" s="313">
        <v>1</v>
      </c>
      <c r="U2885" s="313">
        <v>6</v>
      </c>
      <c r="V2885" s="313">
        <v>36</v>
      </c>
      <c r="W2885" s="314">
        <v>0.34200000000000003</v>
      </c>
      <c r="X2885" s="315">
        <v>1.4133987E-3</v>
      </c>
      <c r="Y2885" s="749">
        <v>920</v>
      </c>
      <c r="Z2885" s="282"/>
      <c r="AA2885" s="316" t="s">
        <v>10390</v>
      </c>
      <c r="AB2885" s="282" t="s">
        <v>9163</v>
      </c>
      <c r="AC2885" s="317" t="s">
        <v>2081</v>
      </c>
      <c r="AD2885" s="318" t="s">
        <v>955</v>
      </c>
      <c r="AE2885" s="319">
        <v>0</v>
      </c>
      <c r="AF2885" s="319" t="s">
        <v>11273</v>
      </c>
      <c r="AG2885" s="320">
        <v>12.18</v>
      </c>
      <c r="AH2885" s="321">
        <f t="shared" si="491"/>
        <v>0</v>
      </c>
      <c r="AI2885" s="287">
        <f>_xlfn.IFNA(VLOOKUP(AD:AD,грп!B:C,2,0),0)</f>
        <v>0</v>
      </c>
      <c r="AJ2885" s="607">
        <v>0</v>
      </c>
      <c r="AK2885" s="672">
        <f t="shared" si="492"/>
        <v>0</v>
      </c>
      <c r="AL2885" s="174"/>
    </row>
    <row r="2886" spans="1:38" s="4" customFormat="1" ht="12" customHeight="1" outlineLevel="1" x14ac:dyDescent="0.35">
      <c r="A2886" s="307" t="s">
        <v>10402</v>
      </c>
      <c r="B2886" s="308" t="s">
        <v>8250</v>
      </c>
      <c r="C2886" s="309"/>
      <c r="D2886" s="310" t="s">
        <v>3882</v>
      </c>
      <c r="E2886" s="311" t="s">
        <v>3883</v>
      </c>
      <c r="F2886" s="293"/>
      <c r="G2886" s="293"/>
      <c r="H2886" s="294"/>
      <c r="I2886" s="294" t="str">
        <f>IFERROR(_xlfn.IFNA(VLOOKUP($D:$D,history!$I:$Y,3,0),VLOOKUP(E:E,history!$H:$Y,4,0)),"--")</f>
        <v>--</v>
      </c>
      <c r="J2886" s="282" t="s">
        <v>9870</v>
      </c>
      <c r="K2886" s="282" t="str">
        <f t="shared" si="483"/>
        <v/>
      </c>
      <c r="L2886" s="312">
        <f t="shared" si="489"/>
        <v>462.25</v>
      </c>
      <c r="M2886" s="312">
        <f t="shared" si="490"/>
        <v>700.38</v>
      </c>
      <c r="N2886" s="297" t="str">
        <f>_xlfn.IFNA(VLOOKUP($E:$E,'1'!$A:$E,3,0),"")</f>
        <v/>
      </c>
      <c r="O2886" s="297" t="str">
        <f>_xlfn.IFNA(VLOOKUP($E:$E,'2'!$A:$E,3,0),"")</f>
        <v/>
      </c>
      <c r="P2886" s="297" t="str">
        <f>_xlfn.IFNA(VLOOKUP($E:$E,'3'!$A:$D,3,0),"")</f>
        <v/>
      </c>
      <c r="Q2886" s="297" t="str">
        <f>_xlfn.IFNA(VLOOKUP($E:$E,'4'!$A:$F,3,0),"")</f>
        <v/>
      </c>
      <c r="R2886" s="297" t="str">
        <f>_xlfn.IFNA(VLOOKUP($E:$E,'5'!$A:$F,3,0),"")</f>
        <v/>
      </c>
      <c r="S2886" s="297" t="str">
        <f>_xlfn.IFNA(VLOOKUP($E:$E,'6'!$A:$F,3,0),"")</f>
        <v/>
      </c>
      <c r="T2886" s="313">
        <v>1</v>
      </c>
      <c r="U2886" s="313">
        <v>6</v>
      </c>
      <c r="V2886" s="313">
        <v>36</v>
      </c>
      <c r="W2886" s="314">
        <v>0.27200000000000002</v>
      </c>
      <c r="X2886" s="315">
        <v>9.8214289999999996E-4</v>
      </c>
      <c r="Y2886" s="749">
        <v>670</v>
      </c>
      <c r="Z2886" s="282"/>
      <c r="AA2886" s="316" t="s">
        <v>10390</v>
      </c>
      <c r="AB2886" s="282" t="s">
        <v>9163</v>
      </c>
      <c r="AC2886" s="317" t="s">
        <v>2081</v>
      </c>
      <c r="AD2886" s="318" t="s">
        <v>955</v>
      </c>
      <c r="AE2886" s="319">
        <v>0</v>
      </c>
      <c r="AF2886" s="319" t="s">
        <v>11273</v>
      </c>
      <c r="AG2886" s="320">
        <v>8.7799999999999994</v>
      </c>
      <c r="AH2886" s="321">
        <f t="shared" si="491"/>
        <v>0</v>
      </c>
      <c r="AI2886" s="287">
        <f>_xlfn.IFNA(VLOOKUP(AD:AD,грп!B:C,2,0),0)</f>
        <v>0</v>
      </c>
      <c r="AJ2886" s="607">
        <v>0</v>
      </c>
      <c r="AK2886" s="672">
        <f t="shared" si="492"/>
        <v>0</v>
      </c>
      <c r="AL2886" s="174"/>
    </row>
    <row r="2887" spans="1:38" s="4" customFormat="1" ht="12" customHeight="1" outlineLevel="1" x14ac:dyDescent="0.35">
      <c r="A2887" s="307" t="s">
        <v>10402</v>
      </c>
      <c r="B2887" s="308" t="s">
        <v>8251</v>
      </c>
      <c r="C2887" s="309"/>
      <c r="D2887" s="310" t="s">
        <v>11473</v>
      </c>
      <c r="E2887" s="311" t="s">
        <v>3884</v>
      </c>
      <c r="F2887" s="293"/>
      <c r="G2887" s="293"/>
      <c r="H2887" s="294"/>
      <c r="I2887" s="294" t="str">
        <f>IFERROR(_xlfn.IFNA(VLOOKUP($D:$D,history!$I:$Y,3,0),VLOOKUP(E:E,history!$H:$Y,4,0)),"--")</f>
        <v>--</v>
      </c>
      <c r="J2887" s="282" t="s">
        <v>9870</v>
      </c>
      <c r="K2887" s="282" t="str">
        <f t="shared" si="483"/>
        <v/>
      </c>
      <c r="L2887" s="312">
        <f t="shared" si="489"/>
        <v>383.28</v>
      </c>
      <c r="M2887" s="312">
        <f t="shared" si="490"/>
        <v>580.73</v>
      </c>
      <c r="N2887" s="297" t="str">
        <f>_xlfn.IFNA(VLOOKUP($E:$E,'1'!$A:$E,3,0),"")</f>
        <v/>
      </c>
      <c r="O2887" s="297" t="str">
        <f>_xlfn.IFNA(VLOOKUP($E:$E,'2'!$A:$E,3,0),"")</f>
        <v/>
      </c>
      <c r="P2887" s="297" t="str">
        <f>_xlfn.IFNA(VLOOKUP($E:$E,'3'!$A:$D,3,0),"")</f>
        <v/>
      </c>
      <c r="Q2887" s="297" t="str">
        <f>_xlfn.IFNA(VLOOKUP($E:$E,'4'!$A:$F,3,0),"")</f>
        <v/>
      </c>
      <c r="R2887" s="297" t="str">
        <f>_xlfn.IFNA(VLOOKUP($E:$E,'5'!$A:$F,3,0),"")</f>
        <v/>
      </c>
      <c r="S2887" s="297" t="str">
        <f>_xlfn.IFNA(VLOOKUP($E:$E,'6'!$A:$F,3,0),"")</f>
        <v/>
      </c>
      <c r="T2887" s="313">
        <v>1</v>
      </c>
      <c r="U2887" s="313">
        <v>6</v>
      </c>
      <c r="V2887" s="313">
        <v>24</v>
      </c>
      <c r="W2887" s="314">
        <v>0.26300000000000001</v>
      </c>
      <c r="X2887" s="315">
        <v>1.0763889E-3</v>
      </c>
      <c r="Y2887" s="749">
        <v>550</v>
      </c>
      <c r="Z2887" s="282"/>
      <c r="AA2887" s="316" t="s">
        <v>10390</v>
      </c>
      <c r="AB2887" s="282" t="s">
        <v>9163</v>
      </c>
      <c r="AC2887" s="317" t="s">
        <v>2081</v>
      </c>
      <c r="AD2887" s="318" t="s">
        <v>955</v>
      </c>
      <c r="AE2887" s="319">
        <v>0</v>
      </c>
      <c r="AF2887" s="319" t="s">
        <v>11273</v>
      </c>
      <c r="AG2887" s="320">
        <v>7.28</v>
      </c>
      <c r="AH2887" s="321">
        <f t="shared" si="491"/>
        <v>0</v>
      </c>
      <c r="AI2887" s="287">
        <f>_xlfn.IFNA(VLOOKUP(AD:AD,грп!B:C,2,0),0)</f>
        <v>0</v>
      </c>
      <c r="AJ2887" s="607">
        <v>0</v>
      </c>
      <c r="AK2887" s="672">
        <f t="shared" si="492"/>
        <v>0</v>
      </c>
      <c r="AL2887" s="174"/>
    </row>
    <row r="2888" spans="1:38" s="4" customFormat="1" ht="12" customHeight="1" outlineLevel="1" x14ac:dyDescent="0.35">
      <c r="A2888" s="307" t="s">
        <v>10402</v>
      </c>
      <c r="B2888" s="308" t="s">
        <v>8252</v>
      </c>
      <c r="C2888" s="309"/>
      <c r="D2888" s="310" t="s">
        <v>3885</v>
      </c>
      <c r="E2888" s="311" t="s">
        <v>3886</v>
      </c>
      <c r="F2888" s="293"/>
      <c r="G2888" s="293"/>
      <c r="H2888" s="294"/>
      <c r="I2888" s="294" t="str">
        <f>IFERROR(_xlfn.IFNA(VLOOKUP($D:$D,history!$I:$Y,3,0),VLOOKUP(E:E,history!$H:$Y,4,0)),"--")</f>
        <v>--</v>
      </c>
      <c r="J2888" s="282" t="s">
        <v>9870</v>
      </c>
      <c r="K2888" s="282" t="str">
        <f t="shared" si="483"/>
        <v/>
      </c>
      <c r="L2888" s="312">
        <f t="shared" si="489"/>
        <v>852.9</v>
      </c>
      <c r="M2888" s="312">
        <f t="shared" si="490"/>
        <v>1292.27</v>
      </c>
      <c r="N2888" s="297" t="str">
        <f>_xlfn.IFNA(VLOOKUP($E:$E,'1'!$A:$E,3,0),"")</f>
        <v/>
      </c>
      <c r="O2888" s="297" t="str">
        <f>_xlfn.IFNA(VLOOKUP($E:$E,'2'!$A:$E,3,0),"")</f>
        <v/>
      </c>
      <c r="P2888" s="297" t="str">
        <f>_xlfn.IFNA(VLOOKUP($E:$E,'3'!$A:$D,3,0),"")</f>
        <v/>
      </c>
      <c r="Q2888" s="297" t="str">
        <f>_xlfn.IFNA(VLOOKUP($E:$E,'4'!$A:$F,3,0),"")</f>
        <v/>
      </c>
      <c r="R2888" s="297" t="str">
        <f>_xlfn.IFNA(VLOOKUP($E:$E,'5'!$A:$F,3,0),"")</f>
        <v/>
      </c>
      <c r="S2888" s="297" t="str">
        <f>_xlfn.IFNA(VLOOKUP($E:$E,'6'!$A:$F,3,0),"")</f>
        <v/>
      </c>
      <c r="T2888" s="313">
        <v>1</v>
      </c>
      <c r="U2888" s="313">
        <v>6</v>
      </c>
      <c r="V2888" s="313">
        <v>24</v>
      </c>
      <c r="W2888" s="314">
        <v>0.36299999999999999</v>
      </c>
      <c r="X2888" s="315">
        <v>1.4781746000000001E-3</v>
      </c>
      <c r="Y2888" s="749">
        <v>1230</v>
      </c>
      <c r="Z2888" s="282"/>
      <c r="AA2888" s="316" t="s">
        <v>10390</v>
      </c>
      <c r="AB2888" s="282" t="s">
        <v>9163</v>
      </c>
      <c r="AC2888" s="317" t="s">
        <v>2081</v>
      </c>
      <c r="AD2888" s="318" t="s">
        <v>955</v>
      </c>
      <c r="AE2888" s="319">
        <v>0</v>
      </c>
      <c r="AF2888" s="319" t="s">
        <v>11273</v>
      </c>
      <c r="AG2888" s="320">
        <v>16.2</v>
      </c>
      <c r="AH2888" s="321">
        <f t="shared" si="491"/>
        <v>0</v>
      </c>
      <c r="AI2888" s="287">
        <f>_xlfn.IFNA(VLOOKUP(AD:AD,грп!B:C,2,0),0)</f>
        <v>0</v>
      </c>
      <c r="AJ2888" s="607">
        <v>0</v>
      </c>
      <c r="AK2888" s="672">
        <f t="shared" si="492"/>
        <v>0</v>
      </c>
      <c r="AL2888" s="174"/>
    </row>
    <row r="2889" spans="1:38" s="4" customFormat="1" ht="12" customHeight="1" outlineLevel="1" x14ac:dyDescent="0.35">
      <c r="A2889" s="307" t="s">
        <v>10402</v>
      </c>
      <c r="B2889" s="308" t="s">
        <v>8253</v>
      </c>
      <c r="C2889" s="309"/>
      <c r="D2889" s="310" t="s">
        <v>4418</v>
      </c>
      <c r="E2889" s="311" t="s">
        <v>3887</v>
      </c>
      <c r="F2889" s="293"/>
      <c r="G2889" s="293"/>
      <c r="H2889" s="294"/>
      <c r="I2889" s="294" t="str">
        <f>IFERROR(_xlfn.IFNA(VLOOKUP($D:$D,history!$I:$Y,3,0),VLOOKUP(E:E,history!$H:$Y,4,0)),"--")</f>
        <v>--</v>
      </c>
      <c r="J2889" s="282" t="s">
        <v>9870</v>
      </c>
      <c r="K2889" s="282" t="str">
        <f t="shared" si="483"/>
        <v/>
      </c>
      <c r="L2889" s="312">
        <f t="shared" si="489"/>
        <v>670.21</v>
      </c>
      <c r="M2889" s="312">
        <f t="shared" si="490"/>
        <v>1015.47</v>
      </c>
      <c r="N2889" s="297" t="str">
        <f>_xlfn.IFNA(VLOOKUP($E:$E,'1'!$A:$E,3,0),"")</f>
        <v/>
      </c>
      <c r="O2889" s="297" t="str">
        <f>_xlfn.IFNA(VLOOKUP($E:$E,'2'!$A:$E,3,0),"")</f>
        <v/>
      </c>
      <c r="P2889" s="297" t="str">
        <f>_xlfn.IFNA(VLOOKUP($E:$E,'3'!$A:$D,3,0),"")</f>
        <v/>
      </c>
      <c r="Q2889" s="297" t="str">
        <f>_xlfn.IFNA(VLOOKUP($E:$E,'4'!$A:$F,3,0),"")</f>
        <v/>
      </c>
      <c r="R2889" s="297" t="str">
        <f>_xlfn.IFNA(VLOOKUP($E:$E,'5'!$A:$F,3,0),"")</f>
        <v/>
      </c>
      <c r="S2889" s="297" t="str">
        <f>_xlfn.IFNA(VLOOKUP($E:$E,'6'!$A:$F,3,0),"")</f>
        <v/>
      </c>
      <c r="T2889" s="313">
        <v>1</v>
      </c>
      <c r="U2889" s="313">
        <v>6</v>
      </c>
      <c r="V2889" s="313">
        <v>48</v>
      </c>
      <c r="W2889" s="314">
        <v>0.31</v>
      </c>
      <c r="X2889" s="315">
        <v>9.4742060000000002E-4</v>
      </c>
      <c r="Y2889" s="749">
        <v>960</v>
      </c>
      <c r="Z2889" s="282"/>
      <c r="AA2889" s="316" t="s">
        <v>10390</v>
      </c>
      <c r="AB2889" s="282" t="s">
        <v>9163</v>
      </c>
      <c r="AC2889" s="317" t="s">
        <v>2081</v>
      </c>
      <c r="AD2889" s="318" t="s">
        <v>955</v>
      </c>
      <c r="AE2889" s="319">
        <v>0</v>
      </c>
      <c r="AF2889" s="319" t="s">
        <v>11273</v>
      </c>
      <c r="AG2889" s="320">
        <v>12.73</v>
      </c>
      <c r="AH2889" s="321">
        <f t="shared" si="491"/>
        <v>0</v>
      </c>
      <c r="AI2889" s="287">
        <f>_xlfn.IFNA(VLOOKUP(AD:AD,грп!B:C,2,0),0)</f>
        <v>0</v>
      </c>
      <c r="AJ2889" s="607">
        <v>0</v>
      </c>
      <c r="AK2889" s="672">
        <f t="shared" si="492"/>
        <v>0</v>
      </c>
      <c r="AL2889" s="174"/>
    </row>
    <row r="2890" spans="1:38" s="4" customFormat="1" ht="12" customHeight="1" outlineLevel="1" x14ac:dyDescent="0.35">
      <c r="A2890" s="307" t="s">
        <v>10402</v>
      </c>
      <c r="B2890" s="308" t="s">
        <v>8254</v>
      </c>
      <c r="C2890" s="309"/>
      <c r="D2890" s="310" t="s">
        <v>3888</v>
      </c>
      <c r="E2890" s="311" t="s">
        <v>3889</v>
      </c>
      <c r="F2890" s="293"/>
      <c r="G2890" s="293"/>
      <c r="H2890" s="294"/>
      <c r="I2890" s="294" t="str">
        <f>IFERROR(_xlfn.IFNA(VLOOKUP($D:$D,history!$I:$Y,3,0),VLOOKUP(E:E,history!$H:$Y,4,0)),"--")</f>
        <v>--</v>
      </c>
      <c r="J2890" s="282" t="s">
        <v>9870</v>
      </c>
      <c r="K2890" s="282" t="str">
        <f t="shared" si="483"/>
        <v/>
      </c>
      <c r="L2890" s="312">
        <f t="shared" si="489"/>
        <v>349.06</v>
      </c>
      <c r="M2890" s="312">
        <f t="shared" si="490"/>
        <v>528.88</v>
      </c>
      <c r="N2890" s="297" t="str">
        <f>_xlfn.IFNA(VLOOKUP($E:$E,'1'!$A:$E,3,0),"")</f>
        <v/>
      </c>
      <c r="O2890" s="297" t="str">
        <f>_xlfn.IFNA(VLOOKUP($E:$E,'2'!$A:$E,3,0),"")</f>
        <v/>
      </c>
      <c r="P2890" s="297" t="str">
        <f>_xlfn.IFNA(VLOOKUP($E:$E,'3'!$A:$D,3,0),"")</f>
        <v/>
      </c>
      <c r="Q2890" s="297" t="str">
        <f>_xlfn.IFNA(VLOOKUP($E:$E,'4'!$A:$F,3,0),"")</f>
        <v/>
      </c>
      <c r="R2890" s="297" t="str">
        <f>_xlfn.IFNA(VLOOKUP($E:$E,'5'!$A:$F,3,0),"")</f>
        <v/>
      </c>
      <c r="S2890" s="297" t="str">
        <f>_xlfn.IFNA(VLOOKUP($E:$E,'6'!$A:$F,3,0),"")</f>
        <v/>
      </c>
      <c r="T2890" s="313">
        <v>1</v>
      </c>
      <c r="U2890" s="313">
        <v>6</v>
      </c>
      <c r="V2890" s="313">
        <v>60</v>
      </c>
      <c r="W2890" s="314">
        <v>0.24</v>
      </c>
      <c r="X2890" s="315">
        <v>1.4705882E-3</v>
      </c>
      <c r="Y2890" s="749">
        <v>490</v>
      </c>
      <c r="Z2890" s="282"/>
      <c r="AA2890" s="316" t="s">
        <v>10390</v>
      </c>
      <c r="AB2890" s="282" t="s">
        <v>9163</v>
      </c>
      <c r="AC2890" s="317" t="s">
        <v>2081</v>
      </c>
      <c r="AD2890" s="318" t="s">
        <v>955</v>
      </c>
      <c r="AE2890" s="319">
        <v>0</v>
      </c>
      <c r="AF2890" s="319" t="s">
        <v>11273</v>
      </c>
      <c r="AG2890" s="320">
        <v>6.63</v>
      </c>
      <c r="AH2890" s="321">
        <f t="shared" si="491"/>
        <v>0</v>
      </c>
      <c r="AI2890" s="287">
        <f>_xlfn.IFNA(VLOOKUP(AD:AD,грп!B:C,2,0),0)</f>
        <v>0</v>
      </c>
      <c r="AJ2890" s="607">
        <v>0</v>
      </c>
      <c r="AK2890" s="672">
        <f t="shared" si="492"/>
        <v>0</v>
      </c>
      <c r="AL2890" s="174"/>
    </row>
    <row r="2891" spans="1:38" s="4" customFormat="1" ht="12" customHeight="1" outlineLevel="1" x14ac:dyDescent="0.35">
      <c r="A2891" s="307" t="s">
        <v>10402</v>
      </c>
      <c r="B2891" s="308" t="s">
        <v>8256</v>
      </c>
      <c r="C2891" s="290" t="s">
        <v>555</v>
      </c>
      <c r="D2891" s="310" t="s">
        <v>614</v>
      </c>
      <c r="E2891" s="322" t="s">
        <v>563</v>
      </c>
      <c r="F2891" s="293"/>
      <c r="G2891" s="293"/>
      <c r="H2891" s="294">
        <v>4</v>
      </c>
      <c r="I2891" s="294" t="str">
        <f>IFERROR(_xlfn.IFNA(VLOOKUP($D:$D,history!$I:$Y,3,0),VLOOKUP(E:E,history!$H:$Y,4,0)),"--")</f>
        <v>--</v>
      </c>
      <c r="J2891" s="282" t="s">
        <v>5946</v>
      </c>
      <c r="K2891" s="282" t="str">
        <f t="shared" si="483"/>
        <v/>
      </c>
      <c r="L2891" s="312">
        <f t="shared" si="489"/>
        <v>648.63</v>
      </c>
      <c r="M2891" s="312">
        <f t="shared" si="490"/>
        <v>982.77</v>
      </c>
      <c r="N2891" s="297" t="str">
        <f>_xlfn.IFNA(VLOOKUP($E:$E,'1'!$A:$E,3,0),"")</f>
        <v/>
      </c>
      <c r="O2891" s="297" t="str">
        <f>_xlfn.IFNA(VLOOKUP($E:$E,'2'!$A:$E,3,0),"")</f>
        <v/>
      </c>
      <c r="P2891" s="297" t="str">
        <f>_xlfn.IFNA(VLOOKUP($E:$E,'3'!$A:$D,3,0),"")</f>
        <v/>
      </c>
      <c r="Q2891" s="297" t="str">
        <f>_xlfn.IFNA(VLOOKUP($E:$E,'4'!$A:$F,3,0),"")</f>
        <v/>
      </c>
      <c r="R2891" s="297" t="str">
        <f>_xlfn.IFNA(VLOOKUP($E:$E,'5'!$A:$F,3,0),"")</f>
        <v/>
      </c>
      <c r="S2891" s="297" t="str">
        <f>_xlfn.IFNA(VLOOKUP($E:$E,'6'!$A:$F,3,0),"")</f>
        <v/>
      </c>
      <c r="T2891" s="313">
        <v>1</v>
      </c>
      <c r="U2891" s="313">
        <v>1</v>
      </c>
      <c r="V2891" s="313">
        <v>20</v>
      </c>
      <c r="W2891" s="314">
        <v>0.87</v>
      </c>
      <c r="X2891" s="315">
        <v>1.39E-3</v>
      </c>
      <c r="Y2891" s="749">
        <v>930</v>
      </c>
      <c r="Z2891" s="282"/>
      <c r="AA2891" s="316" t="s">
        <v>10391</v>
      </c>
      <c r="AB2891" s="282" t="s">
        <v>9163</v>
      </c>
      <c r="AC2891" s="317" t="s">
        <v>2081</v>
      </c>
      <c r="AD2891" s="318" t="s">
        <v>2693</v>
      </c>
      <c r="AE2891" s="319">
        <v>0</v>
      </c>
      <c r="AF2891" s="319" t="s">
        <v>11273</v>
      </c>
      <c r="AG2891" s="320">
        <v>12.32</v>
      </c>
      <c r="AH2891" s="321">
        <f t="shared" si="491"/>
        <v>0</v>
      </c>
      <c r="AI2891" s="287">
        <f>_xlfn.IFNA(VLOOKUP(AD:AD,грп!B:C,2,0),0)</f>
        <v>0</v>
      </c>
      <c r="AJ2891" s="607">
        <v>0</v>
      </c>
      <c r="AK2891" s="672" t="str">
        <f t="shared" si="492"/>
        <v xml:space="preserve"> </v>
      </c>
      <c r="AL2891" s="174"/>
    </row>
    <row r="2892" spans="1:38" s="4" customFormat="1" ht="12" customHeight="1" outlineLevel="1" x14ac:dyDescent="0.35">
      <c r="A2892" s="307" t="s">
        <v>10402</v>
      </c>
      <c r="B2892" s="308" t="s">
        <v>8257</v>
      </c>
      <c r="C2892" s="309"/>
      <c r="D2892" s="310" t="s">
        <v>4953</v>
      </c>
      <c r="E2892" s="292" t="s">
        <v>4424</v>
      </c>
      <c r="F2892" s="293"/>
      <c r="G2892" s="293"/>
      <c r="H2892" s="294"/>
      <c r="I2892" s="294" t="str">
        <f>IFERROR(_xlfn.IFNA(VLOOKUP($D:$D,history!$I:$Y,3,0),VLOOKUP(E:E,history!$H:$Y,4,0)),"--")</f>
        <v>--</v>
      </c>
      <c r="J2892" s="282" t="s">
        <v>5946</v>
      </c>
      <c r="K2892" s="282" t="str">
        <f t="shared" si="483"/>
        <v/>
      </c>
      <c r="L2892" s="312">
        <f t="shared" si="489"/>
        <v>1233.02</v>
      </c>
      <c r="M2892" s="312">
        <f t="shared" si="490"/>
        <v>1868.21</v>
      </c>
      <c r="N2892" s="297" t="str">
        <f>_xlfn.IFNA(VLOOKUP($E:$E,'1'!$A:$E,3,0),"")</f>
        <v/>
      </c>
      <c r="O2892" s="297" t="str">
        <f>_xlfn.IFNA(VLOOKUP($E:$E,'2'!$A:$E,3,0),"")</f>
        <v/>
      </c>
      <c r="P2892" s="297" t="str">
        <f>_xlfn.IFNA(VLOOKUP($E:$E,'3'!$A:$D,3,0),"")</f>
        <v/>
      </c>
      <c r="Q2892" s="297" t="str">
        <f>_xlfn.IFNA(VLOOKUP($E:$E,'4'!$A:$F,3,0),"")</f>
        <v/>
      </c>
      <c r="R2892" s="297" t="str">
        <f>_xlfn.IFNA(VLOOKUP($E:$E,'5'!$A:$F,3,0),"")</f>
        <v/>
      </c>
      <c r="S2892" s="297" t="str">
        <f>_xlfn.IFNA(VLOOKUP($E:$E,'6'!$A:$F,3,0),"")</f>
        <v/>
      </c>
      <c r="T2892" s="313">
        <v>1</v>
      </c>
      <c r="U2892" s="313">
        <v>1</v>
      </c>
      <c r="V2892" s="313">
        <v>6</v>
      </c>
      <c r="W2892" s="314">
        <v>1.667</v>
      </c>
      <c r="X2892" s="315">
        <v>6.2275448999999997E-3</v>
      </c>
      <c r="Y2892" s="749">
        <v>1770</v>
      </c>
      <c r="Z2892" s="282"/>
      <c r="AA2892" s="316" t="s">
        <v>10390</v>
      </c>
      <c r="AB2892" s="282" t="s">
        <v>9163</v>
      </c>
      <c r="AC2892" s="317" t="s">
        <v>2081</v>
      </c>
      <c r="AD2892" s="318" t="s">
        <v>955</v>
      </c>
      <c r="AE2892" s="319">
        <v>0</v>
      </c>
      <c r="AF2892" s="319" t="s">
        <v>11273</v>
      </c>
      <c r="AG2892" s="320">
        <v>23.42</v>
      </c>
      <c r="AH2892" s="321">
        <f t="shared" si="491"/>
        <v>0</v>
      </c>
      <c r="AI2892" s="287">
        <f>_xlfn.IFNA(VLOOKUP(AD:AD,грп!B:C,2,0),0)</f>
        <v>0</v>
      </c>
      <c r="AJ2892" s="607">
        <v>0</v>
      </c>
      <c r="AK2892" s="672">
        <f t="shared" si="492"/>
        <v>0</v>
      </c>
      <c r="AL2892" s="174"/>
    </row>
    <row r="2893" spans="1:38" s="4" customFormat="1" ht="12" customHeight="1" x14ac:dyDescent="0.35">
      <c r="A2893" s="288"/>
      <c r="B2893" s="289"/>
      <c r="C2893" s="290" t="s">
        <v>555</v>
      </c>
      <c r="D2893" s="291" t="s">
        <v>2693</v>
      </c>
      <c r="E2893" s="292"/>
      <c r="F2893" s="293"/>
      <c r="G2893" s="293"/>
      <c r="H2893" s="294"/>
      <c r="I2893" s="294"/>
      <c r="J2893" s="282" t="s">
        <v>393</v>
      </c>
      <c r="K2893" s="282" t="str">
        <f t="shared" ref="K2893:K2956" si="493" xml:space="preserve">
IF(OR($E2893="",$A$3&lt;&gt;"МОСКВА"),"",
IF(AND($AJ2893&gt;=1,$AJ2893&lt;20),"*",
IF(AND($AJ2893&gt;=20,$AJ2893&lt;100),"**",
IF(($AJ2893&gt;=100),"***","--"))))</f>
        <v/>
      </c>
      <c r="L2893" s="295"/>
      <c r="M2893" s="296"/>
      <c r="N2893" s="297"/>
      <c r="O2893" s="297"/>
      <c r="P2893" s="297"/>
      <c r="Q2893" s="297" t="str">
        <f>_xlfn.IFNA(VLOOKUP($E:$E,'4'!$A:$F,3,0),"")</f>
        <v/>
      </c>
      <c r="R2893" s="297" t="str">
        <f>_xlfn.IFNA(VLOOKUP($E:$E,'5'!$A:$F,3,0),"")</f>
        <v/>
      </c>
      <c r="S2893" s="297"/>
      <c r="T2893" s="298"/>
      <c r="U2893" s="299"/>
      <c r="V2893" s="299"/>
      <c r="W2893" s="300"/>
      <c r="X2893" s="301"/>
      <c r="Y2893" s="749"/>
      <c r="Z2893" s="282"/>
      <c r="AA2893" s="280"/>
      <c r="AB2893" s="280"/>
      <c r="AC2893" s="302"/>
      <c r="AD2893" s="303" t="s">
        <v>2693</v>
      </c>
      <c r="AE2893" s="280"/>
      <c r="AF2893" s="329"/>
      <c r="AG2893" s="339"/>
      <c r="AH2893" s="306"/>
      <c r="AI2893" s="287">
        <f>_xlfn.IFNA(VLOOKUP(AD:AD,грп!B:C,2,0),0)</f>
        <v>0</v>
      </c>
      <c r="AJ2893" s="607">
        <v>0</v>
      </c>
      <c r="AK2893" s="672" t="str">
        <f t="shared" si="492"/>
        <v xml:space="preserve"> </v>
      </c>
      <c r="AL2893" s="174"/>
    </row>
    <row r="2894" spans="1:38" s="4" customFormat="1" ht="12" customHeight="1" outlineLevel="1" x14ac:dyDescent="0.35">
      <c r="A2894" s="307" t="s">
        <v>1897</v>
      </c>
      <c r="B2894" s="308" t="s">
        <v>8258</v>
      </c>
      <c r="C2894" s="309"/>
      <c r="D2894" s="310" t="s">
        <v>3637</v>
      </c>
      <c r="E2894" s="322" t="s">
        <v>3636</v>
      </c>
      <c r="F2894" s="293"/>
      <c r="G2894" s="293"/>
      <c r="H2894" s="294">
        <v>47</v>
      </c>
      <c r="I2894" s="294" t="str">
        <f>IFERROR(_xlfn.IFNA(VLOOKUP($D:$D,history!$I:$Y,3,0),VLOOKUP(E:E,history!$H:$Y,4,0)),"--")</f>
        <v>--</v>
      </c>
      <c r="J2894" s="282" t="s">
        <v>9868</v>
      </c>
      <c r="K2894" s="282" t="str">
        <f t="shared" si="493"/>
        <v/>
      </c>
      <c r="L2894" s="312">
        <f t="shared" ref="L2894:L2925" si="494">IF($A$3="ИМ",ROUND($Y2894*(1-($L$6-$F$4))*(1-$F$3)*(1+$AG$2),2),ROUND($M2894*(1-($L$6-$F$4))*(1-$F$3)*(1+$AG$2),2))</f>
        <v>179.01</v>
      </c>
      <c r="M2894" s="312">
        <f t="shared" ref="M2894:M2925" si="495">ROUND(IF($A$3="РЕГИОНЫ",AG2894*$AG$3*$AG$1,IF(AI2894=0,AG2894*$AG$3*$AG$1,AG2894*$AG$3*(1-5%)*$AG$1)),2)</f>
        <v>271.22000000000003</v>
      </c>
      <c r="N2894" s="297" t="str">
        <f>_xlfn.IFNA(VLOOKUP($E:$E,'1'!$A:$E,3,0),"")</f>
        <v/>
      </c>
      <c r="O2894" s="297" t="str">
        <f>_xlfn.IFNA(VLOOKUP($E:$E,'2'!$A:$E,3,0),"")</f>
        <v/>
      </c>
      <c r="P2894" s="297" t="str">
        <f>_xlfn.IFNA(VLOOKUP($E:$E,'3'!$A:$D,3,0),"")</f>
        <v/>
      </c>
      <c r="Q2894" s="297" t="str">
        <f>_xlfn.IFNA(VLOOKUP($E:$E,'4'!$A:$F,3,0),"")</f>
        <v/>
      </c>
      <c r="R2894" s="297" t="str">
        <f>_xlfn.IFNA(VLOOKUP($E:$E,'5'!$A:$F,3,0),"")</f>
        <v/>
      </c>
      <c r="S2894" s="297" t="str">
        <f>_xlfn.IFNA(VLOOKUP($E:$E,'6'!$A:$F,3,0),"")</f>
        <v/>
      </c>
      <c r="T2894" s="313">
        <v>1</v>
      </c>
      <c r="U2894" s="313">
        <v>12</v>
      </c>
      <c r="V2894" s="313">
        <v>144</v>
      </c>
      <c r="W2894" s="314">
        <v>0.23</v>
      </c>
      <c r="X2894" s="315">
        <v>2.517361E-4</v>
      </c>
      <c r="Y2894" s="749">
        <v>240</v>
      </c>
      <c r="Z2894" s="282"/>
      <c r="AA2894" s="316" t="s">
        <v>10390</v>
      </c>
      <c r="AB2894" s="282" t="s">
        <v>9163</v>
      </c>
      <c r="AC2894" s="317" t="s">
        <v>2081</v>
      </c>
      <c r="AD2894" s="318" t="s">
        <v>2693</v>
      </c>
      <c r="AE2894" s="319">
        <v>0</v>
      </c>
      <c r="AF2894" s="319" t="s">
        <v>11273</v>
      </c>
      <c r="AG2894" s="320">
        <v>3.4</v>
      </c>
      <c r="AH2894" s="321">
        <f t="shared" ref="AH2894:AH2925" si="496">IF($A$3="РЕГИОНЫ",ROUND($AG2894*(1-($L$6-$F$4))*(1-$F$3)*(1+$AG$2)*$AG$1,2),0)</f>
        <v>0</v>
      </c>
      <c r="AI2894" s="287">
        <f>_xlfn.IFNA(VLOOKUP(AD:AD,грп!B:C,2,0),0)</f>
        <v>0</v>
      </c>
      <c r="AJ2894" s="607">
        <v>24</v>
      </c>
      <c r="AK2894" s="672">
        <f t="shared" si="492"/>
        <v>0</v>
      </c>
      <c r="AL2894" s="174"/>
    </row>
    <row r="2895" spans="1:38" s="4" customFormat="1" ht="12" customHeight="1" outlineLevel="1" x14ac:dyDescent="0.35">
      <c r="A2895" s="307" t="s">
        <v>1897</v>
      </c>
      <c r="B2895" s="308" t="s">
        <v>8259</v>
      </c>
      <c r="C2895" s="309"/>
      <c r="D2895" s="310" t="s">
        <v>3639</v>
      </c>
      <c r="E2895" s="322" t="s">
        <v>3638</v>
      </c>
      <c r="F2895" s="293"/>
      <c r="G2895" s="293"/>
      <c r="H2895" s="294">
        <v>54</v>
      </c>
      <c r="I2895" s="294" t="str">
        <f>IFERROR(_xlfn.IFNA(VLOOKUP($D:$D,history!$I:$Y,3,0),VLOOKUP(E:E,history!$H:$Y,4,0)),"--")</f>
        <v>--</v>
      </c>
      <c r="J2895" s="282" t="s">
        <v>9870</v>
      </c>
      <c r="K2895" s="282" t="str">
        <f t="shared" si="493"/>
        <v/>
      </c>
      <c r="L2895" s="312">
        <f t="shared" si="494"/>
        <v>184.79</v>
      </c>
      <c r="M2895" s="312">
        <f t="shared" si="495"/>
        <v>279.99</v>
      </c>
      <c r="N2895" s="297" t="str">
        <f>_xlfn.IFNA(VLOOKUP($E:$E,'1'!$A:$E,3,0),"")</f>
        <v/>
      </c>
      <c r="O2895" s="297" t="str">
        <f>_xlfn.IFNA(VLOOKUP($E:$E,'2'!$A:$E,3,0),"")</f>
        <v/>
      </c>
      <c r="P2895" s="297" t="str">
        <f>_xlfn.IFNA(VLOOKUP($E:$E,'3'!$A:$D,3,0),"")</f>
        <v/>
      </c>
      <c r="Q2895" s="297" t="str">
        <f>_xlfn.IFNA(VLOOKUP($E:$E,'4'!$A:$F,3,0),"")</f>
        <v/>
      </c>
      <c r="R2895" s="297" t="str">
        <f>_xlfn.IFNA(VLOOKUP($E:$E,'5'!$A:$F,3,0),"")</f>
        <v/>
      </c>
      <c r="S2895" s="297" t="str">
        <f>_xlfn.IFNA(VLOOKUP($E:$E,'6'!$A:$F,3,0),"")</f>
        <v/>
      </c>
      <c r="T2895" s="313">
        <v>1</v>
      </c>
      <c r="U2895" s="313">
        <v>12</v>
      </c>
      <c r="V2895" s="313">
        <v>144</v>
      </c>
      <c r="W2895" s="314">
        <v>5.8999999999999997E-2</v>
      </c>
      <c r="X2895" s="315">
        <v>3.2986110000000001E-4</v>
      </c>
      <c r="Y2895" s="749">
        <v>250</v>
      </c>
      <c r="Z2895" s="282"/>
      <c r="AA2895" s="316" t="s">
        <v>393</v>
      </c>
      <c r="AB2895" s="282" t="s">
        <v>9163</v>
      </c>
      <c r="AC2895" s="317" t="s">
        <v>2081</v>
      </c>
      <c r="AD2895" s="318" t="s">
        <v>2693</v>
      </c>
      <c r="AE2895" s="319">
        <v>0</v>
      </c>
      <c r="AF2895" s="319" t="s">
        <v>11273</v>
      </c>
      <c r="AG2895" s="320">
        <v>3.51</v>
      </c>
      <c r="AH2895" s="321">
        <f t="shared" si="496"/>
        <v>0</v>
      </c>
      <c r="AI2895" s="287">
        <f>_xlfn.IFNA(VLOOKUP(AD:AD,грп!B:C,2,0),0)</f>
        <v>0</v>
      </c>
      <c r="AJ2895" s="607">
        <v>12</v>
      </c>
      <c r="AK2895" s="672">
        <f t="shared" si="492"/>
        <v>0</v>
      </c>
      <c r="AL2895" s="174"/>
    </row>
    <row r="2896" spans="1:38" s="4" customFormat="1" ht="12" customHeight="1" outlineLevel="1" x14ac:dyDescent="0.35">
      <c r="A2896" s="307" t="s">
        <v>1897</v>
      </c>
      <c r="B2896" s="308" t="s">
        <v>8260</v>
      </c>
      <c r="C2896" s="309"/>
      <c r="D2896" s="310" t="s">
        <v>3641</v>
      </c>
      <c r="E2896" s="322" t="s">
        <v>3640</v>
      </c>
      <c r="F2896" s="293"/>
      <c r="G2896" s="293"/>
      <c r="H2896" s="294">
        <v>24</v>
      </c>
      <c r="I2896" s="294" t="str">
        <f>IFERROR(_xlfn.IFNA(VLOOKUP($D:$D,history!$I:$Y,3,0),VLOOKUP(E:E,history!$H:$Y,4,0)),"--")</f>
        <v>--</v>
      </c>
      <c r="J2896" s="282" t="s">
        <v>9870</v>
      </c>
      <c r="K2896" s="282" t="str">
        <f t="shared" si="493"/>
        <v/>
      </c>
      <c r="L2896" s="312">
        <f t="shared" si="494"/>
        <v>194.8</v>
      </c>
      <c r="M2896" s="312">
        <f t="shared" si="495"/>
        <v>295.14999999999998</v>
      </c>
      <c r="N2896" s="297" t="str">
        <f>_xlfn.IFNA(VLOOKUP($E:$E,'1'!$A:$E,3,0),"")</f>
        <v/>
      </c>
      <c r="O2896" s="297" t="str">
        <f>_xlfn.IFNA(VLOOKUP($E:$E,'2'!$A:$E,3,0),"")</f>
        <v/>
      </c>
      <c r="P2896" s="297" t="str">
        <f>_xlfn.IFNA(VLOOKUP($E:$E,'3'!$A:$D,3,0),"")</f>
        <v/>
      </c>
      <c r="Q2896" s="297" t="str">
        <f>_xlfn.IFNA(VLOOKUP($E:$E,'4'!$A:$F,3,0),"")</f>
        <v/>
      </c>
      <c r="R2896" s="297" t="str">
        <f>_xlfn.IFNA(VLOOKUP($E:$E,'5'!$A:$F,3,0),"")</f>
        <v/>
      </c>
      <c r="S2896" s="297" t="str">
        <f>_xlfn.IFNA(VLOOKUP($E:$E,'6'!$A:$F,3,0),"")</f>
        <v/>
      </c>
      <c r="T2896" s="313">
        <v>1</v>
      </c>
      <c r="U2896" s="313">
        <v>12</v>
      </c>
      <c r="V2896" s="313">
        <v>144</v>
      </c>
      <c r="W2896" s="314">
        <v>6.3E-2</v>
      </c>
      <c r="X2896" s="315">
        <v>3.8194439999999997E-4</v>
      </c>
      <c r="Y2896" s="749">
        <v>270</v>
      </c>
      <c r="Z2896" s="282"/>
      <c r="AA2896" s="316" t="s">
        <v>393</v>
      </c>
      <c r="AB2896" s="282" t="s">
        <v>9163</v>
      </c>
      <c r="AC2896" s="317" t="s">
        <v>2081</v>
      </c>
      <c r="AD2896" s="318" t="s">
        <v>2693</v>
      </c>
      <c r="AE2896" s="319">
        <v>0</v>
      </c>
      <c r="AF2896" s="319" t="s">
        <v>11273</v>
      </c>
      <c r="AG2896" s="320">
        <v>3.7</v>
      </c>
      <c r="AH2896" s="321">
        <f t="shared" si="496"/>
        <v>0</v>
      </c>
      <c r="AI2896" s="287">
        <f>_xlfn.IFNA(VLOOKUP(AD:AD,грп!B:C,2,0),0)</f>
        <v>0</v>
      </c>
      <c r="AJ2896" s="607">
        <v>20</v>
      </c>
      <c r="AK2896" s="672">
        <f t="shared" si="492"/>
        <v>0</v>
      </c>
      <c r="AL2896" s="174"/>
    </row>
    <row r="2897" spans="1:39" s="4" customFormat="1" ht="12" customHeight="1" outlineLevel="1" x14ac:dyDescent="0.35">
      <c r="A2897" s="307" t="s">
        <v>1897</v>
      </c>
      <c r="B2897" s="308" t="s">
        <v>8261</v>
      </c>
      <c r="C2897" s="309"/>
      <c r="D2897" s="310" t="s">
        <v>3643</v>
      </c>
      <c r="E2897" s="322" t="s">
        <v>3642</v>
      </c>
      <c r="F2897" s="293"/>
      <c r="G2897" s="293"/>
      <c r="H2897" s="294">
        <v>27</v>
      </c>
      <c r="I2897" s="294" t="str">
        <f>IFERROR(_xlfn.IFNA(VLOOKUP($D:$D,history!$I:$Y,3,0),VLOOKUP(E:E,history!$H:$Y,4,0)),"--")</f>
        <v>--</v>
      </c>
      <c r="J2897" s="282" t="s">
        <v>9870</v>
      </c>
      <c r="K2897" s="282" t="str">
        <f t="shared" si="493"/>
        <v/>
      </c>
      <c r="L2897" s="312">
        <f t="shared" si="494"/>
        <v>173.74</v>
      </c>
      <c r="M2897" s="312">
        <f t="shared" si="495"/>
        <v>263.24</v>
      </c>
      <c r="N2897" s="297" t="str">
        <f>_xlfn.IFNA(VLOOKUP($E:$E,'1'!$A:$E,3,0),"")</f>
        <v/>
      </c>
      <c r="O2897" s="297" t="str">
        <f>_xlfn.IFNA(VLOOKUP($E:$E,'2'!$A:$E,3,0),"")</f>
        <v/>
      </c>
      <c r="P2897" s="297" t="str">
        <f>_xlfn.IFNA(VLOOKUP($E:$E,'3'!$A:$D,3,0),"")</f>
        <v/>
      </c>
      <c r="Q2897" s="297" t="str">
        <f>_xlfn.IFNA(VLOOKUP($E:$E,'4'!$A:$F,3,0),"")</f>
        <v/>
      </c>
      <c r="R2897" s="297" t="str">
        <f>_xlfn.IFNA(VLOOKUP($E:$E,'5'!$A:$F,3,0),"")</f>
        <v/>
      </c>
      <c r="S2897" s="297" t="str">
        <f>_xlfn.IFNA(VLOOKUP($E:$E,'6'!$A:$F,3,0),"")</f>
        <v/>
      </c>
      <c r="T2897" s="313">
        <v>1</v>
      </c>
      <c r="U2897" s="313">
        <v>12</v>
      </c>
      <c r="V2897" s="313">
        <v>144</v>
      </c>
      <c r="W2897" s="314">
        <v>5.1999999999999998E-2</v>
      </c>
      <c r="X2897" s="315">
        <v>2.517361E-4</v>
      </c>
      <c r="Y2897" s="749">
        <v>240</v>
      </c>
      <c r="Z2897" s="282"/>
      <c r="AA2897" s="316" t="s">
        <v>10390</v>
      </c>
      <c r="AB2897" s="282" t="s">
        <v>9163</v>
      </c>
      <c r="AC2897" s="317" t="s">
        <v>2081</v>
      </c>
      <c r="AD2897" s="318" t="s">
        <v>2693</v>
      </c>
      <c r="AE2897" s="319">
        <v>0</v>
      </c>
      <c r="AF2897" s="319" t="s">
        <v>11273</v>
      </c>
      <c r="AG2897" s="320">
        <v>3.3</v>
      </c>
      <c r="AH2897" s="321">
        <f t="shared" si="496"/>
        <v>0</v>
      </c>
      <c r="AI2897" s="287">
        <f>_xlfn.IFNA(VLOOKUP(AD:AD,грп!B:C,2,0),0)</f>
        <v>0</v>
      </c>
      <c r="AJ2897" s="607">
        <v>12</v>
      </c>
      <c r="AK2897" s="672">
        <f t="shared" si="492"/>
        <v>0</v>
      </c>
      <c r="AL2897" s="174"/>
    </row>
    <row r="2898" spans="1:39" s="4" customFormat="1" ht="12" customHeight="1" outlineLevel="1" x14ac:dyDescent="0.35">
      <c r="A2898" s="307" t="s">
        <v>1897</v>
      </c>
      <c r="B2898" s="308" t="s">
        <v>8262</v>
      </c>
      <c r="C2898" s="309"/>
      <c r="D2898" s="310" t="s">
        <v>11474</v>
      </c>
      <c r="E2898" s="322" t="s">
        <v>3644</v>
      </c>
      <c r="F2898" s="293"/>
      <c r="G2898" s="293"/>
      <c r="H2898" s="294"/>
      <c r="I2898" s="294" t="str">
        <f>IFERROR(_xlfn.IFNA(VLOOKUP($D:$D,history!$I:$Y,3,0),VLOOKUP(E:E,history!$H:$Y,4,0)),"--")</f>
        <v>--</v>
      </c>
      <c r="J2898" s="282" t="s">
        <v>5946</v>
      </c>
      <c r="K2898" s="282" t="str">
        <f t="shared" si="493"/>
        <v/>
      </c>
      <c r="L2898" s="312">
        <f t="shared" si="494"/>
        <v>217.97</v>
      </c>
      <c r="M2898" s="312">
        <f t="shared" si="495"/>
        <v>330.25</v>
      </c>
      <c r="N2898" s="297" t="str">
        <f>_xlfn.IFNA(VLOOKUP($E:$E,'1'!$A:$E,3,0),"")</f>
        <v/>
      </c>
      <c r="O2898" s="297" t="str">
        <f>_xlfn.IFNA(VLOOKUP($E:$E,'2'!$A:$E,3,0),"")</f>
        <v/>
      </c>
      <c r="P2898" s="297" t="str">
        <f>_xlfn.IFNA(VLOOKUP($E:$E,'3'!$A:$D,3,0),"")</f>
        <v/>
      </c>
      <c r="Q2898" s="297" t="str">
        <f>_xlfn.IFNA(VLOOKUP($E:$E,'4'!$A:$F,3,0),"")</f>
        <v/>
      </c>
      <c r="R2898" s="297" t="str">
        <f>_xlfn.IFNA(VLOOKUP($E:$E,'5'!$A:$F,3,0),"")</f>
        <v/>
      </c>
      <c r="S2898" s="297" t="str">
        <f>_xlfn.IFNA(VLOOKUP($E:$E,'6'!$A:$F,3,0),"")</f>
        <v/>
      </c>
      <c r="T2898" s="313">
        <v>1</v>
      </c>
      <c r="U2898" s="313">
        <v>12</v>
      </c>
      <c r="V2898" s="313">
        <v>96</v>
      </c>
      <c r="W2898" s="314">
        <v>9.5000000000000001E-2</v>
      </c>
      <c r="X2898" s="315">
        <v>3.693182E-4</v>
      </c>
      <c r="Y2898" s="749">
        <v>290</v>
      </c>
      <c r="Z2898" s="282"/>
      <c r="AA2898" s="316" t="s">
        <v>10388</v>
      </c>
      <c r="AB2898" s="282" t="s">
        <v>9163</v>
      </c>
      <c r="AC2898" s="317" t="s">
        <v>2081</v>
      </c>
      <c r="AD2898" s="318" t="s">
        <v>2693</v>
      </c>
      <c r="AE2898" s="319">
        <v>0</v>
      </c>
      <c r="AF2898" s="319" t="s">
        <v>11273</v>
      </c>
      <c r="AG2898" s="320">
        <v>4.1399999999999997</v>
      </c>
      <c r="AH2898" s="321">
        <f t="shared" si="496"/>
        <v>0</v>
      </c>
      <c r="AI2898" s="287">
        <f>_xlfn.IFNA(VLOOKUP(AD:AD,грп!B:C,2,0),0)</f>
        <v>0</v>
      </c>
      <c r="AJ2898" s="607">
        <v>0</v>
      </c>
      <c r="AK2898" s="672">
        <f t="shared" si="492"/>
        <v>0</v>
      </c>
      <c r="AL2898" s="174"/>
    </row>
    <row r="2899" spans="1:39" s="4" customFormat="1" ht="12" customHeight="1" outlineLevel="1" x14ac:dyDescent="0.35">
      <c r="A2899" s="307" t="s">
        <v>1897</v>
      </c>
      <c r="B2899" s="308" t="s">
        <v>8263</v>
      </c>
      <c r="C2899" s="309"/>
      <c r="D2899" s="310" t="s">
        <v>3646</v>
      </c>
      <c r="E2899" s="322" t="s">
        <v>3645</v>
      </c>
      <c r="F2899" s="293"/>
      <c r="G2899" s="293"/>
      <c r="H2899" s="294">
        <v>35</v>
      </c>
      <c r="I2899" s="294" t="str">
        <f>IFERROR(_xlfn.IFNA(VLOOKUP($D:$D,history!$I:$Y,3,0),VLOOKUP(E:E,history!$H:$Y,4,0)),"--")</f>
        <v>--</v>
      </c>
      <c r="J2899" s="282" t="s">
        <v>9868</v>
      </c>
      <c r="K2899" s="282" t="str">
        <f t="shared" si="493"/>
        <v/>
      </c>
      <c r="L2899" s="312">
        <f t="shared" si="494"/>
        <v>224.28</v>
      </c>
      <c r="M2899" s="312">
        <f t="shared" si="495"/>
        <v>339.82</v>
      </c>
      <c r="N2899" s="297" t="str">
        <f>_xlfn.IFNA(VLOOKUP($E:$E,'1'!$A:$E,3,0),"")</f>
        <v/>
      </c>
      <c r="O2899" s="297" t="str">
        <f>_xlfn.IFNA(VLOOKUP($E:$E,'2'!$A:$E,3,0),"")</f>
        <v/>
      </c>
      <c r="P2899" s="297" t="str">
        <f>_xlfn.IFNA(VLOOKUP($E:$E,'3'!$A:$D,3,0),"")</f>
        <v/>
      </c>
      <c r="Q2899" s="297" t="str">
        <f>_xlfn.IFNA(VLOOKUP($E:$E,'4'!$A:$F,3,0),"")</f>
        <v/>
      </c>
      <c r="R2899" s="297" t="str">
        <f>_xlfn.IFNA(VLOOKUP($E:$E,'5'!$A:$F,3,0),"")</f>
        <v/>
      </c>
      <c r="S2899" s="297" t="str">
        <f>_xlfn.IFNA(VLOOKUP($E:$E,'6'!$A:$F,3,0),"")</f>
        <v/>
      </c>
      <c r="T2899" s="313">
        <v>1</v>
      </c>
      <c r="U2899" s="313">
        <v>12</v>
      </c>
      <c r="V2899" s="313">
        <v>96</v>
      </c>
      <c r="W2899" s="314">
        <v>0.108</v>
      </c>
      <c r="X2899" s="315">
        <v>4.2534719999999998E-4</v>
      </c>
      <c r="Y2899" s="749">
        <v>310</v>
      </c>
      <c r="Z2899" s="282"/>
      <c r="AA2899" s="316" t="s">
        <v>10390</v>
      </c>
      <c r="AB2899" s="282" t="s">
        <v>9163</v>
      </c>
      <c r="AC2899" s="317" t="s">
        <v>2081</v>
      </c>
      <c r="AD2899" s="318" t="s">
        <v>2693</v>
      </c>
      <c r="AE2899" s="319">
        <v>0</v>
      </c>
      <c r="AF2899" s="319" t="s">
        <v>11273</v>
      </c>
      <c r="AG2899" s="320">
        <v>4.26</v>
      </c>
      <c r="AH2899" s="321">
        <f t="shared" si="496"/>
        <v>0</v>
      </c>
      <c r="AI2899" s="287">
        <f>_xlfn.IFNA(VLOOKUP(AD:AD,грп!B:C,2,0),0)</f>
        <v>0</v>
      </c>
      <c r="AJ2899" s="607">
        <v>55</v>
      </c>
      <c r="AK2899" s="672">
        <f t="shared" si="492"/>
        <v>0</v>
      </c>
      <c r="AL2899" s="174"/>
    </row>
    <row r="2900" spans="1:39" s="4" customFormat="1" ht="12" customHeight="1" outlineLevel="1" x14ac:dyDescent="0.35">
      <c r="A2900" s="307" t="s">
        <v>1897</v>
      </c>
      <c r="B2900" s="308" t="s">
        <v>8264</v>
      </c>
      <c r="C2900" s="309"/>
      <c r="D2900" s="310" t="s">
        <v>3648</v>
      </c>
      <c r="E2900" s="322" t="s">
        <v>3647</v>
      </c>
      <c r="F2900" s="293"/>
      <c r="G2900" s="293"/>
      <c r="H2900" s="294">
        <v>11</v>
      </c>
      <c r="I2900" s="294" t="str">
        <f>IFERROR(_xlfn.IFNA(VLOOKUP($D:$D,history!$I:$Y,3,0),VLOOKUP(E:E,history!$H:$Y,4,0)),"--")</f>
        <v>--</v>
      </c>
      <c r="J2900" s="282" t="s">
        <v>9870</v>
      </c>
      <c r="K2900" s="282" t="str">
        <f t="shared" si="493"/>
        <v/>
      </c>
      <c r="L2900" s="312">
        <f t="shared" si="494"/>
        <v>246.92</v>
      </c>
      <c r="M2900" s="312">
        <f t="shared" si="495"/>
        <v>374.12</v>
      </c>
      <c r="N2900" s="297" t="str">
        <f>_xlfn.IFNA(VLOOKUP($E:$E,'1'!$A:$E,3,0),"")</f>
        <v/>
      </c>
      <c r="O2900" s="297" t="str">
        <f>_xlfn.IFNA(VLOOKUP($E:$E,'2'!$A:$E,3,0),"")</f>
        <v/>
      </c>
      <c r="P2900" s="297" t="str">
        <f>_xlfn.IFNA(VLOOKUP($E:$E,'3'!$A:$D,3,0),"")</f>
        <v/>
      </c>
      <c r="Q2900" s="297" t="str">
        <f>_xlfn.IFNA(VLOOKUP($E:$E,'4'!$A:$F,3,0),"")</f>
        <v/>
      </c>
      <c r="R2900" s="297" t="str">
        <f>_xlfn.IFNA(VLOOKUP($E:$E,'5'!$A:$F,3,0),"")</f>
        <v/>
      </c>
      <c r="S2900" s="297" t="str">
        <f>_xlfn.IFNA(VLOOKUP($E:$E,'6'!$A:$F,3,0),"")</f>
        <v/>
      </c>
      <c r="T2900" s="313">
        <v>1</v>
      </c>
      <c r="U2900" s="313">
        <v>12</v>
      </c>
      <c r="V2900" s="313">
        <v>96</v>
      </c>
      <c r="W2900" s="314">
        <v>0.11700000000000001</v>
      </c>
      <c r="X2900" s="315">
        <v>5.0347219999999999E-4</v>
      </c>
      <c r="Y2900" s="749">
        <v>340</v>
      </c>
      <c r="Z2900" s="282"/>
      <c r="AA2900" s="316" t="s">
        <v>393</v>
      </c>
      <c r="AB2900" s="282" t="s">
        <v>9163</v>
      </c>
      <c r="AC2900" s="317" t="s">
        <v>2081</v>
      </c>
      <c r="AD2900" s="318" t="s">
        <v>2693</v>
      </c>
      <c r="AE2900" s="319">
        <v>0</v>
      </c>
      <c r="AF2900" s="319" t="s">
        <v>11273</v>
      </c>
      <c r="AG2900" s="320">
        <v>4.6900000000000004</v>
      </c>
      <c r="AH2900" s="321">
        <f t="shared" si="496"/>
        <v>0</v>
      </c>
      <c r="AI2900" s="287">
        <f>_xlfn.IFNA(VLOOKUP(AD:AD,грп!B:C,2,0),0)</f>
        <v>0</v>
      </c>
      <c r="AJ2900" s="607">
        <v>19</v>
      </c>
      <c r="AK2900" s="672">
        <f t="shared" si="492"/>
        <v>0</v>
      </c>
      <c r="AL2900" s="174"/>
    </row>
    <row r="2901" spans="1:39" s="4" customFormat="1" ht="12" customHeight="1" outlineLevel="1" x14ac:dyDescent="0.35">
      <c r="A2901" s="307" t="s">
        <v>1897</v>
      </c>
      <c r="B2901" s="308" t="s">
        <v>8265</v>
      </c>
      <c r="C2901" s="309"/>
      <c r="D2901" s="310" t="s">
        <v>3650</v>
      </c>
      <c r="E2901" s="322" t="s">
        <v>3649</v>
      </c>
      <c r="F2901" s="293"/>
      <c r="G2901" s="293"/>
      <c r="H2901" s="294">
        <v>41</v>
      </c>
      <c r="I2901" s="294" t="str">
        <f>IFERROR(_xlfn.IFNA(VLOOKUP($D:$D,history!$I:$Y,3,0),VLOOKUP(E:E,history!$H:$Y,4,0)),"--")</f>
        <v>--</v>
      </c>
      <c r="J2901" s="282" t="s">
        <v>9868</v>
      </c>
      <c r="K2901" s="282" t="str">
        <f t="shared" si="493"/>
        <v/>
      </c>
      <c r="L2901" s="312">
        <f t="shared" si="494"/>
        <v>209.54</v>
      </c>
      <c r="M2901" s="312">
        <f t="shared" si="495"/>
        <v>317.48</v>
      </c>
      <c r="N2901" s="297" t="str">
        <f>_xlfn.IFNA(VLOOKUP($E:$E,'1'!$A:$E,3,0),"")</f>
        <v/>
      </c>
      <c r="O2901" s="297" t="str">
        <f>_xlfn.IFNA(VLOOKUP($E:$E,'2'!$A:$E,3,0),"")</f>
        <v/>
      </c>
      <c r="P2901" s="297" t="str">
        <f>_xlfn.IFNA(VLOOKUP($E:$E,'3'!$A:$D,3,0),"")</f>
        <v/>
      </c>
      <c r="Q2901" s="297" t="str">
        <f>_xlfn.IFNA(VLOOKUP($E:$E,'4'!$A:$F,3,0),"")</f>
        <v/>
      </c>
      <c r="R2901" s="297" t="str">
        <f>_xlfn.IFNA(VLOOKUP($E:$E,'5'!$A:$F,3,0),"")</f>
        <v/>
      </c>
      <c r="S2901" s="297" t="str">
        <f>_xlfn.IFNA(VLOOKUP($E:$E,'6'!$A:$F,3,0),"")</f>
        <v/>
      </c>
      <c r="T2901" s="313">
        <v>1</v>
      </c>
      <c r="U2901" s="313">
        <v>12</v>
      </c>
      <c r="V2901" s="313">
        <v>96</v>
      </c>
      <c r="W2901" s="314">
        <v>9.2999999999999999E-2</v>
      </c>
      <c r="X2901" s="315">
        <v>3.4722220000000002E-4</v>
      </c>
      <c r="Y2901" s="749">
        <v>290</v>
      </c>
      <c r="Z2901" s="282"/>
      <c r="AA2901" s="316" t="s">
        <v>10390</v>
      </c>
      <c r="AB2901" s="282" t="s">
        <v>9163</v>
      </c>
      <c r="AC2901" s="317" t="s">
        <v>2081</v>
      </c>
      <c r="AD2901" s="318" t="s">
        <v>2693</v>
      </c>
      <c r="AE2901" s="319">
        <v>0</v>
      </c>
      <c r="AF2901" s="319" t="s">
        <v>11273</v>
      </c>
      <c r="AG2901" s="320">
        <v>3.98</v>
      </c>
      <c r="AH2901" s="321">
        <f t="shared" si="496"/>
        <v>0</v>
      </c>
      <c r="AI2901" s="287">
        <f>_xlfn.IFNA(VLOOKUP(AD:AD,грп!B:C,2,0),0)</f>
        <v>0</v>
      </c>
      <c r="AJ2901" s="607">
        <v>30</v>
      </c>
      <c r="AK2901" s="672">
        <f t="shared" si="492"/>
        <v>0</v>
      </c>
      <c r="AL2901" s="174"/>
    </row>
    <row r="2902" spans="1:39" s="4" customFormat="1" ht="12" customHeight="1" outlineLevel="1" x14ac:dyDescent="0.35">
      <c r="A2902" s="307" t="s">
        <v>1897</v>
      </c>
      <c r="B2902" s="308" t="s">
        <v>8266</v>
      </c>
      <c r="C2902" s="309"/>
      <c r="D2902" s="310" t="s">
        <v>11475</v>
      </c>
      <c r="E2902" s="322" t="s">
        <v>3651</v>
      </c>
      <c r="F2902" s="293"/>
      <c r="G2902" s="293"/>
      <c r="H2902" s="294">
        <v>3</v>
      </c>
      <c r="I2902" s="294" t="str">
        <f>IFERROR(_xlfn.IFNA(VLOOKUP($D:$D,history!$I:$Y,3,0),VLOOKUP(E:E,history!$H:$Y,4,0)),"--")</f>
        <v>--</v>
      </c>
      <c r="J2902" s="282" t="s">
        <v>5946</v>
      </c>
      <c r="K2902" s="282" t="str">
        <f t="shared" si="493"/>
        <v/>
      </c>
      <c r="L2902" s="312">
        <f t="shared" si="494"/>
        <v>239.03</v>
      </c>
      <c r="M2902" s="312">
        <f t="shared" si="495"/>
        <v>362.16</v>
      </c>
      <c r="N2902" s="297" t="str">
        <f>_xlfn.IFNA(VLOOKUP($E:$E,'1'!$A:$E,3,0),"")</f>
        <v/>
      </c>
      <c r="O2902" s="297" t="str">
        <f>_xlfn.IFNA(VLOOKUP($E:$E,'2'!$A:$E,3,0),"")</f>
        <v/>
      </c>
      <c r="P2902" s="297" t="str">
        <f>_xlfn.IFNA(VLOOKUP($E:$E,'3'!$A:$D,3,0),"")</f>
        <v/>
      </c>
      <c r="Q2902" s="297" t="str">
        <f>_xlfn.IFNA(VLOOKUP($E:$E,'4'!$A:$F,3,0),"")</f>
        <v/>
      </c>
      <c r="R2902" s="297" t="str">
        <f>_xlfn.IFNA(VLOOKUP($E:$E,'5'!$A:$F,3,0),"")</f>
        <v/>
      </c>
      <c r="S2902" s="297" t="str">
        <f>_xlfn.IFNA(VLOOKUP($E:$E,'6'!$A:$F,3,0),"")</f>
        <v/>
      </c>
      <c r="T2902" s="313">
        <v>1</v>
      </c>
      <c r="U2902" s="313">
        <v>12</v>
      </c>
      <c r="V2902" s="313">
        <v>72</v>
      </c>
      <c r="W2902" s="314">
        <v>0.124</v>
      </c>
      <c r="X2902" s="315">
        <v>4.3650790000000002E-4</v>
      </c>
      <c r="Y2902" s="749">
        <v>330</v>
      </c>
      <c r="Z2902" s="282"/>
      <c r="AA2902" s="316" t="s">
        <v>10388</v>
      </c>
      <c r="AB2902" s="282" t="s">
        <v>9163</v>
      </c>
      <c r="AC2902" s="317" t="s">
        <v>2081</v>
      </c>
      <c r="AD2902" s="318" t="s">
        <v>2693</v>
      </c>
      <c r="AE2902" s="319">
        <v>0</v>
      </c>
      <c r="AF2902" s="319" t="s">
        <v>11273</v>
      </c>
      <c r="AG2902" s="320">
        <v>4.54</v>
      </c>
      <c r="AH2902" s="321">
        <f t="shared" si="496"/>
        <v>0</v>
      </c>
      <c r="AI2902" s="287">
        <f>_xlfn.IFNA(VLOOKUP(AD:AD,грп!B:C,2,0),0)</f>
        <v>0</v>
      </c>
      <c r="AJ2902" s="607">
        <v>0</v>
      </c>
      <c r="AK2902" s="672">
        <f t="shared" si="492"/>
        <v>0</v>
      </c>
      <c r="AL2902" s="174"/>
    </row>
    <row r="2903" spans="1:39" s="4" customFormat="1" ht="12" customHeight="1" outlineLevel="1" x14ac:dyDescent="0.35">
      <c r="A2903" s="307" t="s">
        <v>1897</v>
      </c>
      <c r="B2903" s="308" t="s">
        <v>8267</v>
      </c>
      <c r="C2903" s="309"/>
      <c r="D2903" s="310" t="s">
        <v>11476</v>
      </c>
      <c r="E2903" s="322" t="s">
        <v>3652</v>
      </c>
      <c r="F2903" s="293"/>
      <c r="G2903" s="293"/>
      <c r="H2903" s="294"/>
      <c r="I2903" s="294" t="str">
        <f>IFERROR(_xlfn.IFNA(VLOOKUP($D:$D,history!$I:$Y,3,0),VLOOKUP(E:E,history!$H:$Y,4,0)),"--")</f>
        <v>--</v>
      </c>
      <c r="J2903" s="282" t="s">
        <v>5946</v>
      </c>
      <c r="K2903" s="282" t="str">
        <f t="shared" si="493"/>
        <v/>
      </c>
      <c r="L2903" s="312">
        <f t="shared" si="494"/>
        <v>265.87</v>
      </c>
      <c r="M2903" s="312">
        <f t="shared" si="495"/>
        <v>402.84</v>
      </c>
      <c r="N2903" s="297" t="str">
        <f>_xlfn.IFNA(VLOOKUP($E:$E,'1'!$A:$E,3,0),"")</f>
        <v/>
      </c>
      <c r="O2903" s="297" t="str">
        <f>_xlfn.IFNA(VLOOKUP($E:$E,'2'!$A:$E,3,0),"")</f>
        <v/>
      </c>
      <c r="P2903" s="297" t="str">
        <f>_xlfn.IFNA(VLOOKUP($E:$E,'3'!$A:$D,3,0),"")</f>
        <v/>
      </c>
      <c r="Q2903" s="297" t="str">
        <f>_xlfn.IFNA(VLOOKUP($E:$E,'4'!$A:$F,3,0),"")</f>
        <v/>
      </c>
      <c r="R2903" s="297" t="str">
        <f>_xlfn.IFNA(VLOOKUP($E:$E,'5'!$A:$F,3,0),"")</f>
        <v/>
      </c>
      <c r="S2903" s="297" t="str">
        <f>_xlfn.IFNA(VLOOKUP($E:$E,'6'!$A:$F,3,0),"")</f>
        <v/>
      </c>
      <c r="T2903" s="313">
        <v>1</v>
      </c>
      <c r="U2903" s="313">
        <v>12</v>
      </c>
      <c r="V2903" s="313">
        <v>72</v>
      </c>
      <c r="W2903" s="314">
        <v>0.13800000000000001</v>
      </c>
      <c r="X2903" s="315">
        <v>5.1587300000000003E-4</v>
      </c>
      <c r="Y2903" s="749">
        <v>360</v>
      </c>
      <c r="Z2903" s="282"/>
      <c r="AA2903" s="316" t="s">
        <v>10388</v>
      </c>
      <c r="AB2903" s="282" t="s">
        <v>9163</v>
      </c>
      <c r="AC2903" s="317" t="s">
        <v>2081</v>
      </c>
      <c r="AD2903" s="318" t="s">
        <v>2693</v>
      </c>
      <c r="AE2903" s="319">
        <v>0</v>
      </c>
      <c r="AF2903" s="319" t="s">
        <v>11273</v>
      </c>
      <c r="AG2903" s="320">
        <v>5.05</v>
      </c>
      <c r="AH2903" s="321">
        <f t="shared" si="496"/>
        <v>0</v>
      </c>
      <c r="AI2903" s="287">
        <f>_xlfn.IFNA(VLOOKUP(AD:AD,грп!B:C,2,0),0)</f>
        <v>0</v>
      </c>
      <c r="AJ2903" s="607">
        <v>0</v>
      </c>
      <c r="AK2903" s="672">
        <f t="shared" si="492"/>
        <v>0</v>
      </c>
      <c r="AL2903" s="174"/>
    </row>
    <row r="2904" spans="1:39" s="4" customFormat="1" ht="12" customHeight="1" outlineLevel="1" x14ac:dyDescent="0.35">
      <c r="A2904" s="307" t="s">
        <v>1897</v>
      </c>
      <c r="B2904" s="308" t="s">
        <v>8268</v>
      </c>
      <c r="C2904" s="309"/>
      <c r="D2904" s="310" t="s">
        <v>3654</v>
      </c>
      <c r="E2904" s="322" t="s">
        <v>3653</v>
      </c>
      <c r="F2904" s="293"/>
      <c r="G2904" s="293"/>
      <c r="H2904" s="294">
        <v>22</v>
      </c>
      <c r="I2904" s="294" t="str">
        <f>IFERROR(_xlfn.IFNA(VLOOKUP($D:$D,history!$I:$Y,3,0),VLOOKUP(E:E,history!$H:$Y,4,0)),"--")</f>
        <v>--</v>
      </c>
      <c r="J2904" s="282" t="s">
        <v>5946</v>
      </c>
      <c r="K2904" s="282" t="str">
        <f t="shared" si="493"/>
        <v/>
      </c>
      <c r="L2904" s="312">
        <f t="shared" si="494"/>
        <v>280.08999999999997</v>
      </c>
      <c r="M2904" s="312">
        <f t="shared" si="495"/>
        <v>424.38</v>
      </c>
      <c r="N2904" s="297" t="str">
        <f>_xlfn.IFNA(VLOOKUP($E:$E,'1'!$A:$E,3,0),"")</f>
        <v/>
      </c>
      <c r="O2904" s="297" t="str">
        <f>_xlfn.IFNA(VLOOKUP($E:$E,'2'!$A:$E,3,0),"")</f>
        <v/>
      </c>
      <c r="P2904" s="297" t="str">
        <f>_xlfn.IFNA(VLOOKUP($E:$E,'3'!$A:$D,3,0),"")</f>
        <v/>
      </c>
      <c r="Q2904" s="297" t="str">
        <f>_xlfn.IFNA(VLOOKUP($E:$E,'4'!$A:$F,3,0),"")</f>
        <v/>
      </c>
      <c r="R2904" s="297" t="str">
        <f>_xlfn.IFNA(VLOOKUP($E:$E,'5'!$A:$F,3,0),"")</f>
        <v/>
      </c>
      <c r="S2904" s="297" t="str">
        <f>_xlfn.IFNA(VLOOKUP($E:$E,'6'!$A:$F,3,0),"")</f>
        <v/>
      </c>
      <c r="T2904" s="313">
        <v>1</v>
      </c>
      <c r="U2904" s="313">
        <v>12</v>
      </c>
      <c r="V2904" s="313">
        <v>72</v>
      </c>
      <c r="W2904" s="314">
        <v>0.15</v>
      </c>
      <c r="X2904" s="315">
        <v>5.7539679999999999E-4</v>
      </c>
      <c r="Y2904" s="749">
        <v>380</v>
      </c>
      <c r="Z2904" s="282"/>
      <c r="AA2904" s="316" t="s">
        <v>10388</v>
      </c>
      <c r="AB2904" s="282" t="s">
        <v>9163</v>
      </c>
      <c r="AC2904" s="317" t="s">
        <v>2081</v>
      </c>
      <c r="AD2904" s="318" t="s">
        <v>2693</v>
      </c>
      <c r="AE2904" s="319">
        <v>0</v>
      </c>
      <c r="AF2904" s="319" t="s">
        <v>11273</v>
      </c>
      <c r="AG2904" s="320">
        <v>5.32</v>
      </c>
      <c r="AH2904" s="321">
        <f t="shared" si="496"/>
        <v>0</v>
      </c>
      <c r="AI2904" s="287">
        <f>_xlfn.IFNA(VLOOKUP(AD:AD,грп!B:C,2,0),0)</f>
        <v>0</v>
      </c>
      <c r="AJ2904" s="607">
        <v>0</v>
      </c>
      <c r="AK2904" s="672">
        <f t="shared" si="492"/>
        <v>0</v>
      </c>
      <c r="AL2904" s="174"/>
    </row>
    <row r="2905" spans="1:39" s="4" customFormat="1" ht="12" customHeight="1" outlineLevel="1" x14ac:dyDescent="0.35">
      <c r="A2905" s="307" t="s">
        <v>1897</v>
      </c>
      <c r="B2905" s="308" t="s">
        <v>8269</v>
      </c>
      <c r="C2905" s="309"/>
      <c r="D2905" s="310" t="s">
        <v>11477</v>
      </c>
      <c r="E2905" s="322" t="s">
        <v>3655</v>
      </c>
      <c r="F2905" s="293"/>
      <c r="G2905" s="293"/>
      <c r="H2905" s="294">
        <v>6</v>
      </c>
      <c r="I2905" s="294" t="str">
        <f>IFERROR(_xlfn.IFNA(VLOOKUP($D:$D,history!$I:$Y,3,0),VLOOKUP(E:E,history!$H:$Y,4,0)),"--")</f>
        <v>--</v>
      </c>
      <c r="J2905" s="282" t="s">
        <v>5946</v>
      </c>
      <c r="K2905" s="282" t="str">
        <f t="shared" si="493"/>
        <v/>
      </c>
      <c r="L2905" s="312">
        <f t="shared" si="494"/>
        <v>197.43</v>
      </c>
      <c r="M2905" s="312">
        <f t="shared" si="495"/>
        <v>299.14</v>
      </c>
      <c r="N2905" s="297" t="str">
        <f>_xlfn.IFNA(VLOOKUP($E:$E,'1'!$A:$E,3,0),"")</f>
        <v/>
      </c>
      <c r="O2905" s="297" t="str">
        <f>_xlfn.IFNA(VLOOKUP($E:$E,'2'!$A:$E,3,0),"")</f>
        <v/>
      </c>
      <c r="P2905" s="297" t="str">
        <f>_xlfn.IFNA(VLOOKUP($E:$E,'3'!$A:$D,3,0),"")</f>
        <v/>
      </c>
      <c r="Q2905" s="297" t="str">
        <f>_xlfn.IFNA(VLOOKUP($E:$E,'4'!$A:$F,3,0),"")</f>
        <v/>
      </c>
      <c r="R2905" s="297" t="str">
        <f>_xlfn.IFNA(VLOOKUP($E:$E,'5'!$A:$F,3,0),"")</f>
        <v/>
      </c>
      <c r="S2905" s="297" t="str">
        <f>_xlfn.IFNA(VLOOKUP($E:$E,'6'!$A:$F,3,0),"")</f>
        <v/>
      </c>
      <c r="T2905" s="313">
        <v>1</v>
      </c>
      <c r="U2905" s="313">
        <v>12</v>
      </c>
      <c r="V2905" s="313">
        <v>144</v>
      </c>
      <c r="W2905" s="314">
        <v>6.8000000000000005E-2</v>
      </c>
      <c r="X2905" s="315">
        <v>2.281746E-4</v>
      </c>
      <c r="Y2905" s="749">
        <v>270</v>
      </c>
      <c r="Z2905" s="282"/>
      <c r="AA2905" s="316" t="s">
        <v>10388</v>
      </c>
      <c r="AB2905" s="282" t="s">
        <v>9163</v>
      </c>
      <c r="AC2905" s="317" t="s">
        <v>2081</v>
      </c>
      <c r="AD2905" s="318" t="s">
        <v>2693</v>
      </c>
      <c r="AE2905" s="319">
        <v>0</v>
      </c>
      <c r="AF2905" s="319" t="s">
        <v>11273</v>
      </c>
      <c r="AG2905" s="320">
        <v>3.75</v>
      </c>
      <c r="AH2905" s="321">
        <f t="shared" si="496"/>
        <v>0</v>
      </c>
      <c r="AI2905" s="287">
        <f>_xlfn.IFNA(VLOOKUP(AD:AD,грп!B:C,2,0),0)</f>
        <v>0</v>
      </c>
      <c r="AJ2905" s="607">
        <v>0</v>
      </c>
      <c r="AK2905" s="672">
        <f t="shared" si="492"/>
        <v>0</v>
      </c>
      <c r="AL2905" s="174"/>
    </row>
    <row r="2906" spans="1:39" s="8" customFormat="1" ht="12" customHeight="1" outlineLevel="1" x14ac:dyDescent="0.35">
      <c r="A2906" s="307" t="s">
        <v>10402</v>
      </c>
      <c r="B2906" s="308" t="s">
        <v>8270</v>
      </c>
      <c r="C2906" s="290" t="s">
        <v>555</v>
      </c>
      <c r="D2906" s="310" t="s">
        <v>10121</v>
      </c>
      <c r="E2906" s="322" t="s">
        <v>200</v>
      </c>
      <c r="F2906" s="293"/>
      <c r="G2906" s="293"/>
      <c r="H2906" s="294">
        <v>1</v>
      </c>
      <c r="I2906" s="294" t="str">
        <f>IFERROR(_xlfn.IFNA(VLOOKUP($D:$D,history!$I:$Y,3,0),VLOOKUP(E:E,history!$H:$Y,4,0)),"--")</f>
        <v>--</v>
      </c>
      <c r="J2906" s="282" t="s">
        <v>5946</v>
      </c>
      <c r="K2906" s="282" t="str">
        <f t="shared" si="493"/>
        <v/>
      </c>
      <c r="L2906" s="312">
        <f t="shared" si="494"/>
        <v>89.5</v>
      </c>
      <c r="M2906" s="312">
        <f t="shared" si="495"/>
        <v>135.61000000000001</v>
      </c>
      <c r="N2906" s="297" t="str">
        <f>_xlfn.IFNA(VLOOKUP($E:$E,'1'!$A:$E,3,0),"")</f>
        <v/>
      </c>
      <c r="O2906" s="297" t="str">
        <f>_xlfn.IFNA(VLOOKUP($E:$E,'2'!$A:$E,3,0),"")</f>
        <v/>
      </c>
      <c r="P2906" s="297" t="str">
        <f>_xlfn.IFNA(VLOOKUP($E:$E,'3'!$A:$D,3,0),"")</f>
        <v/>
      </c>
      <c r="Q2906" s="297" t="str">
        <f>_xlfn.IFNA(VLOOKUP($E:$E,'4'!$A:$F,3,0),"")</f>
        <v/>
      </c>
      <c r="R2906" s="297" t="str">
        <f>_xlfn.IFNA(VLOOKUP($E:$E,'5'!$A:$F,3,0),"")</f>
        <v/>
      </c>
      <c r="S2906" s="297" t="str">
        <f>_xlfn.IFNA(VLOOKUP($E:$E,'6'!$A:$F,3,0),"")</f>
        <v/>
      </c>
      <c r="T2906" s="313">
        <v>1</v>
      </c>
      <c r="U2906" s="313">
        <v>12</v>
      </c>
      <c r="V2906" s="313">
        <v>120</v>
      </c>
      <c r="W2906" s="314">
        <v>4.5999999999999999E-2</v>
      </c>
      <c r="X2906" s="315">
        <v>2.0588240000000001E-4</v>
      </c>
      <c r="Y2906" s="749">
        <v>130</v>
      </c>
      <c r="Z2906" s="282"/>
      <c r="AA2906" s="316" t="s">
        <v>10391</v>
      </c>
      <c r="AB2906" s="282" t="s">
        <v>9163</v>
      </c>
      <c r="AC2906" s="317" t="s">
        <v>2081</v>
      </c>
      <c r="AD2906" s="318" t="s">
        <v>2693</v>
      </c>
      <c r="AE2906" s="319">
        <v>0</v>
      </c>
      <c r="AF2906" s="319" t="s">
        <v>11273</v>
      </c>
      <c r="AG2906" s="320">
        <v>1.7</v>
      </c>
      <c r="AH2906" s="321">
        <f t="shared" si="496"/>
        <v>0</v>
      </c>
      <c r="AI2906" s="287">
        <f>_xlfn.IFNA(VLOOKUP(AD:AD,грп!B:C,2,0),0)</f>
        <v>0</v>
      </c>
      <c r="AJ2906" s="607">
        <v>0</v>
      </c>
      <c r="AK2906" s="672" t="str">
        <f t="shared" si="492"/>
        <v xml:space="preserve"> </v>
      </c>
      <c r="AL2906" s="174"/>
      <c r="AM2906" s="4"/>
    </row>
    <row r="2907" spans="1:39" s="8" customFormat="1" ht="12" customHeight="1" outlineLevel="1" x14ac:dyDescent="0.35">
      <c r="A2907" s="307" t="s">
        <v>10402</v>
      </c>
      <c r="B2907" s="308" t="s">
        <v>8271</v>
      </c>
      <c r="C2907" s="290" t="s">
        <v>555</v>
      </c>
      <c r="D2907" s="310" t="s">
        <v>3243</v>
      </c>
      <c r="E2907" s="322" t="s">
        <v>219</v>
      </c>
      <c r="F2907" s="293"/>
      <c r="G2907" s="293"/>
      <c r="H2907" s="294">
        <v>15</v>
      </c>
      <c r="I2907" s="294" t="str">
        <f>IFERROR(_xlfn.IFNA(VLOOKUP($D:$D,history!$I:$Y,3,0),VLOOKUP(E:E,history!$H:$Y,4,0)),"--")</f>
        <v>--</v>
      </c>
      <c r="J2907" s="282" t="s">
        <v>5946</v>
      </c>
      <c r="K2907" s="282" t="str">
        <f t="shared" si="493"/>
        <v/>
      </c>
      <c r="L2907" s="312">
        <f t="shared" si="494"/>
        <v>92.14</v>
      </c>
      <c r="M2907" s="312">
        <f t="shared" si="495"/>
        <v>139.6</v>
      </c>
      <c r="N2907" s="297" t="str">
        <f>_xlfn.IFNA(VLOOKUP($E:$E,'1'!$A:$E,3,0),"")</f>
        <v/>
      </c>
      <c r="O2907" s="297" t="str">
        <f>_xlfn.IFNA(VLOOKUP($E:$E,'2'!$A:$E,3,0),"")</f>
        <v/>
      </c>
      <c r="P2907" s="297" t="str">
        <f>_xlfn.IFNA(VLOOKUP($E:$E,'3'!$A:$D,3,0),"")</f>
        <v/>
      </c>
      <c r="Q2907" s="297" t="str">
        <f>_xlfn.IFNA(VLOOKUP($E:$E,'4'!$A:$F,3,0),"")</f>
        <v/>
      </c>
      <c r="R2907" s="297" t="str">
        <f>_xlfn.IFNA(VLOOKUP($E:$E,'5'!$A:$F,3,0),"")</f>
        <v/>
      </c>
      <c r="S2907" s="297" t="str">
        <f>_xlfn.IFNA(VLOOKUP($E:$E,'6'!$A:$F,3,0),"")</f>
        <v/>
      </c>
      <c r="T2907" s="313">
        <v>1</v>
      </c>
      <c r="U2907" s="313">
        <v>12</v>
      </c>
      <c r="V2907" s="313">
        <v>120</v>
      </c>
      <c r="W2907" s="314">
        <v>4.5999999999999999E-2</v>
      </c>
      <c r="X2907" s="315">
        <v>2.4019610000000001E-4</v>
      </c>
      <c r="Y2907" s="749">
        <v>130</v>
      </c>
      <c r="Z2907" s="282"/>
      <c r="AA2907" s="316" t="s">
        <v>10390</v>
      </c>
      <c r="AB2907" s="282" t="s">
        <v>9163</v>
      </c>
      <c r="AC2907" s="317" t="s">
        <v>2081</v>
      </c>
      <c r="AD2907" s="318" t="s">
        <v>2693</v>
      </c>
      <c r="AE2907" s="319">
        <v>0</v>
      </c>
      <c r="AF2907" s="319" t="s">
        <v>11273</v>
      </c>
      <c r="AG2907" s="320">
        <v>1.75</v>
      </c>
      <c r="AH2907" s="321">
        <f t="shared" si="496"/>
        <v>0</v>
      </c>
      <c r="AI2907" s="287">
        <f>_xlfn.IFNA(VLOOKUP(AD:AD,грп!B:C,2,0),0)</f>
        <v>0</v>
      </c>
      <c r="AJ2907" s="607">
        <v>0</v>
      </c>
      <c r="AK2907" s="672" t="str">
        <f t="shared" si="492"/>
        <v xml:space="preserve"> </v>
      </c>
      <c r="AL2907" s="174"/>
      <c r="AM2907" s="4"/>
    </row>
    <row r="2908" spans="1:39" s="8" customFormat="1" ht="12" customHeight="1" outlineLevel="1" x14ac:dyDescent="0.35">
      <c r="A2908" s="307" t="s">
        <v>10402</v>
      </c>
      <c r="B2908" s="308" t="s">
        <v>8272</v>
      </c>
      <c r="C2908" s="290" t="s">
        <v>555</v>
      </c>
      <c r="D2908" s="310" t="s">
        <v>3244</v>
      </c>
      <c r="E2908" s="322" t="s">
        <v>102</v>
      </c>
      <c r="F2908" s="293"/>
      <c r="G2908" s="293"/>
      <c r="H2908" s="294"/>
      <c r="I2908" s="294" t="str">
        <f>IFERROR(_xlfn.IFNA(VLOOKUP($D:$D,history!$I:$Y,3,0),VLOOKUP(E:E,history!$H:$Y,4,0)),"--")</f>
        <v>--</v>
      </c>
      <c r="J2908" s="282" t="s">
        <v>5946</v>
      </c>
      <c r="K2908" s="282" t="str">
        <f t="shared" si="493"/>
        <v/>
      </c>
      <c r="L2908" s="312">
        <f t="shared" si="494"/>
        <v>97.92</v>
      </c>
      <c r="M2908" s="312">
        <f t="shared" si="495"/>
        <v>148.37</v>
      </c>
      <c r="N2908" s="297" t="str">
        <f>_xlfn.IFNA(VLOOKUP($E:$E,'1'!$A:$E,3,0),"")</f>
        <v/>
      </c>
      <c r="O2908" s="297" t="str">
        <f>_xlfn.IFNA(VLOOKUP($E:$E,'2'!$A:$E,3,0),"")</f>
        <v/>
      </c>
      <c r="P2908" s="297" t="str">
        <f>_xlfn.IFNA(VLOOKUP($E:$E,'3'!$A:$D,3,0),"")</f>
        <v/>
      </c>
      <c r="Q2908" s="297" t="str">
        <f>_xlfn.IFNA(VLOOKUP($E:$E,'4'!$A:$F,3,0),"")</f>
        <v/>
      </c>
      <c r="R2908" s="297" t="str">
        <f>_xlfn.IFNA(VLOOKUP($E:$E,'5'!$A:$F,3,0),"")</f>
        <v/>
      </c>
      <c r="S2908" s="297" t="str">
        <f>_xlfn.IFNA(VLOOKUP($E:$E,'6'!$A:$F,3,0),"")</f>
        <v/>
      </c>
      <c r="T2908" s="313">
        <v>1</v>
      </c>
      <c r="U2908" s="313">
        <v>12</v>
      </c>
      <c r="V2908" s="313">
        <v>120</v>
      </c>
      <c r="W2908" s="314">
        <v>0.05</v>
      </c>
      <c r="X2908" s="315">
        <v>2.5000000000000001E-4</v>
      </c>
      <c r="Y2908" s="749">
        <v>140</v>
      </c>
      <c r="Z2908" s="282"/>
      <c r="AA2908" s="316" t="s">
        <v>10391</v>
      </c>
      <c r="AB2908" s="282" t="s">
        <v>9163</v>
      </c>
      <c r="AC2908" s="317" t="s">
        <v>2081</v>
      </c>
      <c r="AD2908" s="318" t="s">
        <v>2693</v>
      </c>
      <c r="AE2908" s="319">
        <v>0</v>
      </c>
      <c r="AF2908" s="319" t="s">
        <v>11273</v>
      </c>
      <c r="AG2908" s="320">
        <v>1.86</v>
      </c>
      <c r="AH2908" s="321">
        <f t="shared" si="496"/>
        <v>0</v>
      </c>
      <c r="AI2908" s="287">
        <f>_xlfn.IFNA(VLOOKUP(AD:AD,грп!B:C,2,0),0)</f>
        <v>0</v>
      </c>
      <c r="AJ2908" s="607">
        <v>0</v>
      </c>
      <c r="AK2908" s="672" t="str">
        <f t="shared" si="492"/>
        <v xml:space="preserve"> </v>
      </c>
      <c r="AL2908" s="174"/>
      <c r="AM2908" s="4"/>
    </row>
    <row r="2909" spans="1:39" s="8" customFormat="1" ht="12" customHeight="1" outlineLevel="1" x14ac:dyDescent="0.35">
      <c r="A2909" s="307" t="s">
        <v>10402</v>
      </c>
      <c r="B2909" s="308" t="s">
        <v>8273</v>
      </c>
      <c r="C2909" s="290" t="s">
        <v>555</v>
      </c>
      <c r="D2909" s="310" t="s">
        <v>11478</v>
      </c>
      <c r="E2909" s="322" t="s">
        <v>271</v>
      </c>
      <c r="F2909" s="293"/>
      <c r="G2909" s="293"/>
      <c r="H2909" s="294">
        <v>59</v>
      </c>
      <c r="I2909" s="294" t="str">
        <f>IFERROR(_xlfn.IFNA(VLOOKUP($D:$D,history!$I:$Y,3,0),VLOOKUP(E:E,history!$H:$Y,4,0)),"--")</f>
        <v>--</v>
      </c>
      <c r="J2909" s="282" t="s">
        <v>5946</v>
      </c>
      <c r="K2909" s="282" t="str">
        <f t="shared" si="493"/>
        <v/>
      </c>
      <c r="L2909" s="312">
        <f t="shared" si="494"/>
        <v>81.08</v>
      </c>
      <c r="M2909" s="312">
        <f t="shared" si="495"/>
        <v>122.85</v>
      </c>
      <c r="N2909" s="297" t="str">
        <f>_xlfn.IFNA(VLOOKUP($E:$E,'1'!$A:$E,3,0),"")</f>
        <v/>
      </c>
      <c r="O2909" s="297" t="str">
        <f>_xlfn.IFNA(VLOOKUP($E:$E,'2'!$A:$E,3,0),"")</f>
        <v/>
      </c>
      <c r="P2909" s="297" t="str">
        <f>_xlfn.IFNA(VLOOKUP($E:$E,'3'!$A:$D,3,0),"")</f>
        <v/>
      </c>
      <c r="Q2909" s="297" t="str">
        <f>_xlfn.IFNA(VLOOKUP($E:$E,'4'!$A:$F,3,0),"")</f>
        <v/>
      </c>
      <c r="R2909" s="297" t="str">
        <f>_xlfn.IFNA(VLOOKUP($E:$E,'5'!$A:$F,3,0),"")</f>
        <v/>
      </c>
      <c r="S2909" s="297" t="str">
        <f>_xlfn.IFNA(VLOOKUP($E:$E,'6'!$A:$F,3,0),"")</f>
        <v/>
      </c>
      <c r="T2909" s="313">
        <v>1</v>
      </c>
      <c r="U2909" s="313">
        <v>12</v>
      </c>
      <c r="V2909" s="313">
        <v>120</v>
      </c>
      <c r="W2909" s="314">
        <v>4.2000000000000003E-2</v>
      </c>
      <c r="X2909" s="315">
        <v>1.8627450000000001E-4</v>
      </c>
      <c r="Y2909" s="749">
        <v>120</v>
      </c>
      <c r="Z2909" s="282"/>
      <c r="AA2909" s="316" t="s">
        <v>393</v>
      </c>
      <c r="AB2909" s="282" t="s">
        <v>9885</v>
      </c>
      <c r="AC2909" s="317" t="s">
        <v>2081</v>
      </c>
      <c r="AD2909" s="318" t="s">
        <v>2693</v>
      </c>
      <c r="AE2909" s="319">
        <v>0</v>
      </c>
      <c r="AF2909" s="319" t="s">
        <v>11273</v>
      </c>
      <c r="AG2909" s="320">
        <v>1.54</v>
      </c>
      <c r="AH2909" s="321">
        <f t="shared" si="496"/>
        <v>0</v>
      </c>
      <c r="AI2909" s="287">
        <f>_xlfn.IFNA(VLOOKUP(AD:AD,грп!B:C,2,0),0)</f>
        <v>0</v>
      </c>
      <c r="AJ2909" s="607">
        <v>19</v>
      </c>
      <c r="AK2909" s="672" t="str">
        <f t="shared" si="492"/>
        <v xml:space="preserve"> </v>
      </c>
      <c r="AL2909" s="174"/>
      <c r="AM2909" s="4"/>
    </row>
    <row r="2910" spans="1:39" s="8" customFormat="1" ht="12" customHeight="1" outlineLevel="1" x14ac:dyDescent="0.35">
      <c r="A2910" s="307" t="s">
        <v>10402</v>
      </c>
      <c r="B2910" s="308" t="s">
        <v>8274</v>
      </c>
      <c r="C2910" s="323"/>
      <c r="D2910" s="310" t="s">
        <v>11479</v>
      </c>
      <c r="E2910" s="322" t="s">
        <v>236</v>
      </c>
      <c r="F2910" s="293"/>
      <c r="G2910" s="293"/>
      <c r="H2910" s="294"/>
      <c r="I2910" s="294" t="str">
        <f>IFERROR(_xlfn.IFNA(VLOOKUP($D:$D,history!$I:$Y,3,0),VLOOKUP(E:E,history!$H:$Y,4,0)),"--")</f>
        <v>--</v>
      </c>
      <c r="J2910" s="282" t="s">
        <v>5946</v>
      </c>
      <c r="K2910" s="282" t="str">
        <f t="shared" si="493"/>
        <v/>
      </c>
      <c r="L2910" s="312">
        <f t="shared" si="494"/>
        <v>95.29</v>
      </c>
      <c r="M2910" s="312">
        <f t="shared" si="495"/>
        <v>144.38</v>
      </c>
      <c r="N2910" s="297" t="str">
        <f>_xlfn.IFNA(VLOOKUP($E:$E,'1'!$A:$E,3,0),"")</f>
        <v/>
      </c>
      <c r="O2910" s="297" t="str">
        <f>_xlfn.IFNA(VLOOKUP($E:$E,'2'!$A:$E,3,0),"")</f>
        <v/>
      </c>
      <c r="P2910" s="297" t="str">
        <f>_xlfn.IFNA(VLOOKUP($E:$E,'3'!$A:$D,3,0),"")</f>
        <v/>
      </c>
      <c r="Q2910" s="297" t="str">
        <f>_xlfn.IFNA(VLOOKUP($E:$E,'4'!$A:$F,3,0),"")</f>
        <v/>
      </c>
      <c r="R2910" s="297" t="str">
        <f>_xlfn.IFNA(VLOOKUP($E:$E,'5'!$A:$F,3,0),"")</f>
        <v/>
      </c>
      <c r="S2910" s="297" t="str">
        <f>_xlfn.IFNA(VLOOKUP($E:$E,'6'!$A:$F,3,0),"")</f>
        <v/>
      </c>
      <c r="T2910" s="313">
        <v>1</v>
      </c>
      <c r="U2910" s="313">
        <v>12</v>
      </c>
      <c r="V2910" s="313">
        <v>120</v>
      </c>
      <c r="W2910" s="314">
        <v>7.4999999999999997E-2</v>
      </c>
      <c r="X2910" s="315">
        <v>2.3529409999999999E-4</v>
      </c>
      <c r="Y2910" s="749">
        <v>140</v>
      </c>
      <c r="Z2910" s="282"/>
      <c r="AA2910" s="316" t="s">
        <v>10391</v>
      </c>
      <c r="AB2910" s="282" t="s">
        <v>9163</v>
      </c>
      <c r="AC2910" s="317" t="s">
        <v>2081</v>
      </c>
      <c r="AD2910" s="318" t="s">
        <v>2693</v>
      </c>
      <c r="AE2910" s="319">
        <v>0</v>
      </c>
      <c r="AF2910" s="319" t="s">
        <v>11273</v>
      </c>
      <c r="AG2910" s="320">
        <v>1.81</v>
      </c>
      <c r="AH2910" s="321">
        <f t="shared" si="496"/>
        <v>0</v>
      </c>
      <c r="AI2910" s="287">
        <f>_xlfn.IFNA(VLOOKUP(AD:AD,грп!B:C,2,0),0)</f>
        <v>0</v>
      </c>
      <c r="AJ2910" s="607">
        <v>0</v>
      </c>
      <c r="AK2910" s="672">
        <f t="shared" si="492"/>
        <v>0</v>
      </c>
      <c r="AL2910" s="174"/>
      <c r="AM2910" s="4"/>
    </row>
    <row r="2911" spans="1:39" s="8" customFormat="1" ht="12" customHeight="1" outlineLevel="1" x14ac:dyDescent="0.35">
      <c r="A2911" s="307" t="s">
        <v>10402</v>
      </c>
      <c r="B2911" s="308" t="s">
        <v>8275</v>
      </c>
      <c r="C2911" s="323"/>
      <c r="D2911" s="310" t="s">
        <v>11480</v>
      </c>
      <c r="E2911" s="322" t="s">
        <v>237</v>
      </c>
      <c r="F2911" s="293"/>
      <c r="G2911" s="293"/>
      <c r="H2911" s="294">
        <v>44</v>
      </c>
      <c r="I2911" s="294" t="str">
        <f>IFERROR(_xlfn.IFNA(VLOOKUP($D:$D,history!$I:$Y,3,0),VLOOKUP(E:E,history!$H:$Y,4,0)),"--")</f>
        <v>--</v>
      </c>
      <c r="J2911" s="282" t="s">
        <v>5946</v>
      </c>
      <c r="K2911" s="282" t="str">
        <f t="shared" si="493"/>
        <v/>
      </c>
      <c r="L2911" s="312">
        <f t="shared" si="494"/>
        <v>95.82</v>
      </c>
      <c r="M2911" s="312">
        <f t="shared" si="495"/>
        <v>145.18</v>
      </c>
      <c r="N2911" s="297" t="str">
        <f>_xlfn.IFNA(VLOOKUP($E:$E,'1'!$A:$E,3,0),"")</f>
        <v/>
      </c>
      <c r="O2911" s="297" t="str">
        <f>_xlfn.IFNA(VLOOKUP($E:$E,'2'!$A:$E,3,0),"")</f>
        <v/>
      </c>
      <c r="P2911" s="297" t="str">
        <f>_xlfn.IFNA(VLOOKUP($E:$E,'3'!$A:$D,3,0),"")</f>
        <v/>
      </c>
      <c r="Q2911" s="297" t="str">
        <f>_xlfn.IFNA(VLOOKUP($E:$E,'4'!$A:$F,3,0),"")</f>
        <v/>
      </c>
      <c r="R2911" s="297" t="str">
        <f>_xlfn.IFNA(VLOOKUP($E:$E,'5'!$A:$F,3,0),"")</f>
        <v/>
      </c>
      <c r="S2911" s="297" t="str">
        <f>_xlfn.IFNA(VLOOKUP($E:$E,'6'!$A:$F,3,0),"")</f>
        <v/>
      </c>
      <c r="T2911" s="313">
        <v>1</v>
      </c>
      <c r="U2911" s="313">
        <v>12</v>
      </c>
      <c r="V2911" s="313">
        <v>120</v>
      </c>
      <c r="W2911" s="314">
        <v>7.0999999999999994E-2</v>
      </c>
      <c r="X2911" s="315">
        <v>2.4019610000000001E-4</v>
      </c>
      <c r="Y2911" s="749">
        <v>140</v>
      </c>
      <c r="Z2911" s="282"/>
      <c r="AA2911" s="316" t="s">
        <v>393</v>
      </c>
      <c r="AB2911" s="282" t="s">
        <v>9885</v>
      </c>
      <c r="AC2911" s="317" t="s">
        <v>2081</v>
      </c>
      <c r="AD2911" s="318" t="s">
        <v>2693</v>
      </c>
      <c r="AE2911" s="319">
        <v>0</v>
      </c>
      <c r="AF2911" s="319" t="s">
        <v>11273</v>
      </c>
      <c r="AG2911" s="320">
        <v>1.82</v>
      </c>
      <c r="AH2911" s="321">
        <f t="shared" si="496"/>
        <v>0</v>
      </c>
      <c r="AI2911" s="287">
        <f>_xlfn.IFNA(VLOOKUP(AD:AD,грп!B:C,2,0),0)</f>
        <v>0</v>
      </c>
      <c r="AJ2911" s="607">
        <v>69</v>
      </c>
      <c r="AK2911" s="672">
        <f t="shared" si="492"/>
        <v>0</v>
      </c>
      <c r="AL2911" s="174"/>
      <c r="AM2911" s="4"/>
    </row>
    <row r="2912" spans="1:39" s="8" customFormat="1" ht="12" customHeight="1" outlineLevel="1" x14ac:dyDescent="0.35">
      <c r="A2912" s="307" t="s">
        <v>10402</v>
      </c>
      <c r="B2912" s="308" t="s">
        <v>8276</v>
      </c>
      <c r="C2912" s="290" t="s">
        <v>555</v>
      </c>
      <c r="D2912" s="310" t="s">
        <v>11481</v>
      </c>
      <c r="E2912" s="322" t="s">
        <v>238</v>
      </c>
      <c r="F2912" s="293"/>
      <c r="G2912" s="293"/>
      <c r="H2912" s="294">
        <v>61</v>
      </c>
      <c r="I2912" s="294" t="str">
        <f>IFERROR(_xlfn.IFNA(VLOOKUP($D:$D,history!$I:$Y,3,0),VLOOKUP(E:E,history!$H:$Y,4,0)),"--")</f>
        <v>--</v>
      </c>
      <c r="J2912" s="282" t="s">
        <v>5946</v>
      </c>
      <c r="K2912" s="282" t="str">
        <f t="shared" si="493"/>
        <v/>
      </c>
      <c r="L2912" s="312">
        <f t="shared" si="494"/>
        <v>101.61</v>
      </c>
      <c r="M2912" s="312">
        <f t="shared" si="495"/>
        <v>153.96</v>
      </c>
      <c r="N2912" s="297" t="str">
        <f>_xlfn.IFNA(VLOOKUP($E:$E,'1'!$A:$E,3,0),"")</f>
        <v/>
      </c>
      <c r="O2912" s="297" t="str">
        <f>_xlfn.IFNA(VLOOKUP($E:$E,'2'!$A:$E,3,0),"")</f>
        <v/>
      </c>
      <c r="P2912" s="297" t="str">
        <f>_xlfn.IFNA(VLOOKUP($E:$E,'3'!$A:$D,3,0),"")</f>
        <v/>
      </c>
      <c r="Q2912" s="297" t="str">
        <f>_xlfn.IFNA(VLOOKUP($E:$E,'4'!$A:$F,3,0),"")</f>
        <v/>
      </c>
      <c r="R2912" s="297" t="str">
        <f>_xlfn.IFNA(VLOOKUP($E:$E,'5'!$A:$F,3,0),"")</f>
        <v/>
      </c>
      <c r="S2912" s="297" t="str">
        <f>_xlfn.IFNA(VLOOKUP($E:$E,'6'!$A:$F,3,0),"")</f>
        <v/>
      </c>
      <c r="T2912" s="313">
        <v>1</v>
      </c>
      <c r="U2912" s="313">
        <v>12</v>
      </c>
      <c r="V2912" s="313">
        <v>120</v>
      </c>
      <c r="W2912" s="314">
        <v>0.113</v>
      </c>
      <c r="X2912" s="315">
        <v>2.7941179999999997E-4</v>
      </c>
      <c r="Y2912" s="749">
        <v>150</v>
      </c>
      <c r="Z2912" s="282"/>
      <c r="AA2912" s="316" t="s">
        <v>393</v>
      </c>
      <c r="AB2912" s="282" t="s">
        <v>9885</v>
      </c>
      <c r="AC2912" s="317" t="s">
        <v>2081</v>
      </c>
      <c r="AD2912" s="318" t="s">
        <v>2693</v>
      </c>
      <c r="AE2912" s="319">
        <v>0</v>
      </c>
      <c r="AF2912" s="319" t="s">
        <v>11273</v>
      </c>
      <c r="AG2912" s="320">
        <v>1.93</v>
      </c>
      <c r="AH2912" s="321">
        <f t="shared" si="496"/>
        <v>0</v>
      </c>
      <c r="AI2912" s="287">
        <f>_xlfn.IFNA(VLOOKUP(AD:AD,грп!B:C,2,0),0)</f>
        <v>0</v>
      </c>
      <c r="AJ2912" s="607">
        <v>60</v>
      </c>
      <c r="AK2912" s="672" t="str">
        <f t="shared" si="492"/>
        <v xml:space="preserve"> </v>
      </c>
      <c r="AL2912" s="174"/>
      <c r="AM2912" s="4"/>
    </row>
    <row r="2913" spans="1:39" s="8" customFormat="1" ht="12" customHeight="1" outlineLevel="1" x14ac:dyDescent="0.35">
      <c r="A2913" s="307" t="s">
        <v>10402</v>
      </c>
      <c r="B2913" s="308" t="s">
        <v>8277</v>
      </c>
      <c r="C2913" s="290" t="s">
        <v>555</v>
      </c>
      <c r="D2913" s="310" t="s">
        <v>11482</v>
      </c>
      <c r="E2913" s="322" t="s">
        <v>128</v>
      </c>
      <c r="F2913" s="293"/>
      <c r="G2913" s="293"/>
      <c r="H2913" s="294"/>
      <c r="I2913" s="294" t="str">
        <f>IFERROR(_xlfn.IFNA(VLOOKUP($D:$D,history!$I:$Y,3,0),VLOOKUP(E:E,history!$H:$Y,4,0)),"--")</f>
        <v>--</v>
      </c>
      <c r="J2913" s="282" t="s">
        <v>5946</v>
      </c>
      <c r="K2913" s="282" t="str">
        <f t="shared" si="493"/>
        <v/>
      </c>
      <c r="L2913" s="312">
        <f t="shared" si="494"/>
        <v>118.98</v>
      </c>
      <c r="M2913" s="312">
        <f t="shared" si="495"/>
        <v>180.28</v>
      </c>
      <c r="N2913" s="297" t="str">
        <f>_xlfn.IFNA(VLOOKUP($E:$E,'1'!$A:$E,3,0),"")</f>
        <v/>
      </c>
      <c r="O2913" s="297" t="str">
        <f>_xlfn.IFNA(VLOOKUP($E:$E,'2'!$A:$E,3,0),"")</f>
        <v/>
      </c>
      <c r="P2913" s="297" t="str">
        <f>_xlfn.IFNA(VLOOKUP($E:$E,'3'!$A:$D,3,0),"")</f>
        <v/>
      </c>
      <c r="Q2913" s="297" t="str">
        <f>_xlfn.IFNA(VLOOKUP($E:$E,'4'!$A:$F,3,0),"")</f>
        <v/>
      </c>
      <c r="R2913" s="297" t="str">
        <f>_xlfn.IFNA(VLOOKUP($E:$E,'5'!$A:$F,3,0),"")</f>
        <v/>
      </c>
      <c r="S2913" s="297" t="str">
        <f>_xlfn.IFNA(VLOOKUP($E:$E,'6'!$A:$F,3,0),"")</f>
        <v/>
      </c>
      <c r="T2913" s="313">
        <v>1</v>
      </c>
      <c r="U2913" s="313">
        <v>12</v>
      </c>
      <c r="V2913" s="313">
        <v>120</v>
      </c>
      <c r="W2913" s="314">
        <v>9.1999999999999998E-2</v>
      </c>
      <c r="X2913" s="315">
        <v>3.235294E-4</v>
      </c>
      <c r="Y2913" s="749">
        <v>170</v>
      </c>
      <c r="Z2913" s="282"/>
      <c r="AA2913" s="316" t="s">
        <v>10391</v>
      </c>
      <c r="AB2913" s="282" t="s">
        <v>9163</v>
      </c>
      <c r="AC2913" s="317" t="s">
        <v>2081</v>
      </c>
      <c r="AD2913" s="318" t="s">
        <v>2693</v>
      </c>
      <c r="AE2913" s="319">
        <v>0</v>
      </c>
      <c r="AF2913" s="319" t="s">
        <v>11273</v>
      </c>
      <c r="AG2913" s="320">
        <v>2.2599999999999998</v>
      </c>
      <c r="AH2913" s="321">
        <f t="shared" si="496"/>
        <v>0</v>
      </c>
      <c r="AI2913" s="287">
        <f>_xlfn.IFNA(VLOOKUP(AD:AD,грп!B:C,2,0),0)</f>
        <v>0</v>
      </c>
      <c r="AJ2913" s="607">
        <v>0</v>
      </c>
      <c r="AK2913" s="672" t="str">
        <f t="shared" si="492"/>
        <v xml:space="preserve"> </v>
      </c>
      <c r="AL2913" s="174"/>
      <c r="AM2913" s="4"/>
    </row>
    <row r="2914" spans="1:39" s="8" customFormat="1" ht="12" customHeight="1" outlineLevel="1" x14ac:dyDescent="0.35">
      <c r="A2914" s="307" t="s">
        <v>10402</v>
      </c>
      <c r="B2914" s="308" t="s">
        <v>8278</v>
      </c>
      <c r="C2914" s="290" t="s">
        <v>555</v>
      </c>
      <c r="D2914" s="310" t="s">
        <v>3245</v>
      </c>
      <c r="E2914" s="322" t="s">
        <v>129</v>
      </c>
      <c r="F2914" s="293"/>
      <c r="G2914" s="293"/>
      <c r="H2914" s="294"/>
      <c r="I2914" s="294" t="str">
        <f>IFERROR(_xlfn.IFNA(VLOOKUP($D:$D,history!$I:$Y,3,0),VLOOKUP(E:E,history!$H:$Y,4,0)),"--")</f>
        <v>--</v>
      </c>
      <c r="J2914" s="282" t="s">
        <v>5946</v>
      </c>
      <c r="K2914" s="282" t="str">
        <f t="shared" si="493"/>
        <v/>
      </c>
      <c r="L2914" s="312">
        <f t="shared" si="494"/>
        <v>120.56</v>
      </c>
      <c r="M2914" s="312">
        <f t="shared" si="495"/>
        <v>182.67</v>
      </c>
      <c r="N2914" s="297" t="str">
        <f>_xlfn.IFNA(VLOOKUP($E:$E,'1'!$A:$E,3,0),"")</f>
        <v/>
      </c>
      <c r="O2914" s="297" t="str">
        <f>_xlfn.IFNA(VLOOKUP($E:$E,'2'!$A:$E,3,0),"")</f>
        <v/>
      </c>
      <c r="P2914" s="297" t="str">
        <f>_xlfn.IFNA(VLOOKUP($E:$E,'3'!$A:$D,3,0),"")</f>
        <v/>
      </c>
      <c r="Q2914" s="297" t="str">
        <f>_xlfn.IFNA(VLOOKUP($E:$E,'4'!$A:$F,3,0),"")</f>
        <v/>
      </c>
      <c r="R2914" s="297" t="str">
        <f>_xlfn.IFNA(VLOOKUP($E:$E,'5'!$A:$F,3,0),"")</f>
        <v/>
      </c>
      <c r="S2914" s="297" t="str">
        <f>_xlfn.IFNA(VLOOKUP($E:$E,'6'!$A:$F,3,0),"")</f>
        <v/>
      </c>
      <c r="T2914" s="313">
        <v>1</v>
      </c>
      <c r="U2914" s="313">
        <v>12</v>
      </c>
      <c r="V2914" s="313">
        <v>120</v>
      </c>
      <c r="W2914" s="314">
        <v>9.6000000000000002E-2</v>
      </c>
      <c r="X2914" s="315">
        <v>3.6764710000000001E-4</v>
      </c>
      <c r="Y2914" s="749">
        <v>170</v>
      </c>
      <c r="Z2914" s="282"/>
      <c r="AA2914" s="316" t="s">
        <v>10391</v>
      </c>
      <c r="AB2914" s="282" t="s">
        <v>9163</v>
      </c>
      <c r="AC2914" s="317" t="s">
        <v>2081</v>
      </c>
      <c r="AD2914" s="318" t="s">
        <v>2693</v>
      </c>
      <c r="AE2914" s="319">
        <v>0</v>
      </c>
      <c r="AF2914" s="319" t="s">
        <v>11273</v>
      </c>
      <c r="AG2914" s="320">
        <v>2.29</v>
      </c>
      <c r="AH2914" s="321">
        <f t="shared" si="496"/>
        <v>0</v>
      </c>
      <c r="AI2914" s="287">
        <f>_xlfn.IFNA(VLOOKUP(AD:AD,грп!B:C,2,0),0)</f>
        <v>0</v>
      </c>
      <c r="AJ2914" s="607">
        <v>0</v>
      </c>
      <c r="AK2914" s="672" t="str">
        <f t="shared" si="492"/>
        <v xml:space="preserve"> </v>
      </c>
      <c r="AL2914" s="174"/>
      <c r="AM2914" s="4"/>
    </row>
    <row r="2915" spans="1:39" s="8" customFormat="1" ht="12" customHeight="1" outlineLevel="1" x14ac:dyDescent="0.35">
      <c r="A2915" s="307" t="s">
        <v>10402</v>
      </c>
      <c r="B2915" s="308" t="s">
        <v>8279</v>
      </c>
      <c r="C2915" s="290" t="s">
        <v>555</v>
      </c>
      <c r="D2915" s="310" t="s">
        <v>10122</v>
      </c>
      <c r="E2915" s="322" t="s">
        <v>130</v>
      </c>
      <c r="F2915" s="293"/>
      <c r="G2915" s="293"/>
      <c r="H2915" s="294"/>
      <c r="I2915" s="294" t="str">
        <f>IFERROR(_xlfn.IFNA(VLOOKUP($D:$D,history!$I:$Y,3,0),VLOOKUP(E:E,history!$H:$Y,4,0)),"--")</f>
        <v>--</v>
      </c>
      <c r="J2915" s="282" t="s">
        <v>5946</v>
      </c>
      <c r="K2915" s="282" t="str">
        <f t="shared" si="493"/>
        <v/>
      </c>
      <c r="L2915" s="312">
        <f t="shared" si="494"/>
        <v>79.5</v>
      </c>
      <c r="M2915" s="312">
        <f t="shared" si="495"/>
        <v>120.45</v>
      </c>
      <c r="N2915" s="297" t="str">
        <f>_xlfn.IFNA(VLOOKUP($E:$E,'1'!$A:$E,3,0),"")</f>
        <v/>
      </c>
      <c r="O2915" s="297" t="str">
        <f>_xlfn.IFNA(VLOOKUP($E:$E,'2'!$A:$E,3,0),"")</f>
        <v/>
      </c>
      <c r="P2915" s="297" t="str">
        <f>_xlfn.IFNA(VLOOKUP($E:$E,'3'!$A:$D,3,0),"")</f>
        <v/>
      </c>
      <c r="Q2915" s="297" t="str">
        <f>_xlfn.IFNA(VLOOKUP($E:$E,'4'!$A:$F,3,0),"")</f>
        <v/>
      </c>
      <c r="R2915" s="297" t="str">
        <f>_xlfn.IFNA(VLOOKUP($E:$E,'5'!$A:$F,3,0),"")</f>
        <v/>
      </c>
      <c r="S2915" s="297" t="str">
        <f>_xlfn.IFNA(VLOOKUP($E:$E,'6'!$A:$F,3,0),"")</f>
        <v/>
      </c>
      <c r="T2915" s="313">
        <v>1</v>
      </c>
      <c r="U2915" s="313">
        <v>12</v>
      </c>
      <c r="V2915" s="313">
        <v>120</v>
      </c>
      <c r="W2915" s="314">
        <v>6.7000000000000004E-2</v>
      </c>
      <c r="X2915" s="315">
        <v>2.0833329999999999E-4</v>
      </c>
      <c r="Y2915" s="749">
        <v>110</v>
      </c>
      <c r="Z2915" s="282"/>
      <c r="AA2915" s="316" t="s">
        <v>10391</v>
      </c>
      <c r="AB2915" s="282" t="s">
        <v>9163</v>
      </c>
      <c r="AC2915" s="317" t="s">
        <v>2081</v>
      </c>
      <c r="AD2915" s="318" t="s">
        <v>2693</v>
      </c>
      <c r="AE2915" s="319">
        <v>0</v>
      </c>
      <c r="AF2915" s="319" t="s">
        <v>11273</v>
      </c>
      <c r="AG2915" s="320">
        <v>1.51</v>
      </c>
      <c r="AH2915" s="321">
        <f t="shared" si="496"/>
        <v>0</v>
      </c>
      <c r="AI2915" s="287">
        <f>_xlfn.IFNA(VLOOKUP(AD:AD,грп!B:C,2,0),0)</f>
        <v>0</v>
      </c>
      <c r="AJ2915" s="607">
        <v>0</v>
      </c>
      <c r="AK2915" s="672" t="str">
        <f t="shared" si="492"/>
        <v xml:space="preserve"> </v>
      </c>
      <c r="AL2915" s="174"/>
      <c r="AM2915" s="4"/>
    </row>
    <row r="2916" spans="1:39" s="8" customFormat="1" ht="12" customHeight="1" outlineLevel="1" x14ac:dyDescent="0.35">
      <c r="A2916" s="307" t="s">
        <v>10402</v>
      </c>
      <c r="B2916" s="308" t="s">
        <v>8280</v>
      </c>
      <c r="C2916" s="290" t="s">
        <v>555</v>
      </c>
      <c r="D2916" s="310" t="s">
        <v>11483</v>
      </c>
      <c r="E2916" s="322" t="s">
        <v>131</v>
      </c>
      <c r="F2916" s="293"/>
      <c r="G2916" s="293"/>
      <c r="H2916" s="294">
        <v>6</v>
      </c>
      <c r="I2916" s="294" t="str">
        <f>IFERROR(_xlfn.IFNA(VLOOKUP($D:$D,history!$I:$Y,3,0),VLOOKUP(E:E,history!$H:$Y,4,0)),"--")</f>
        <v>--</v>
      </c>
      <c r="J2916" s="282" t="s">
        <v>5946</v>
      </c>
      <c r="K2916" s="282" t="str">
        <f t="shared" si="493"/>
        <v/>
      </c>
      <c r="L2916" s="312">
        <f t="shared" si="494"/>
        <v>118.46</v>
      </c>
      <c r="M2916" s="312">
        <f t="shared" si="495"/>
        <v>179.48</v>
      </c>
      <c r="N2916" s="297" t="str">
        <f>_xlfn.IFNA(VLOOKUP($E:$E,'1'!$A:$E,3,0),"")</f>
        <v/>
      </c>
      <c r="O2916" s="297" t="str">
        <f>_xlfn.IFNA(VLOOKUP($E:$E,'2'!$A:$E,3,0),"")</f>
        <v/>
      </c>
      <c r="P2916" s="297" t="str">
        <f>_xlfn.IFNA(VLOOKUP($E:$E,'3'!$A:$D,3,0),"")</f>
        <v/>
      </c>
      <c r="Q2916" s="297" t="str">
        <f>_xlfn.IFNA(VLOOKUP($E:$E,'4'!$A:$F,3,0),"")</f>
        <v/>
      </c>
      <c r="R2916" s="297" t="str">
        <f>_xlfn.IFNA(VLOOKUP($E:$E,'5'!$A:$F,3,0),"")</f>
        <v/>
      </c>
      <c r="S2916" s="297" t="str">
        <f>_xlfn.IFNA(VLOOKUP($E:$E,'6'!$A:$F,3,0),"")</f>
        <v/>
      </c>
      <c r="T2916" s="313">
        <v>1</v>
      </c>
      <c r="U2916" s="313">
        <v>12</v>
      </c>
      <c r="V2916" s="313">
        <v>120</v>
      </c>
      <c r="W2916" s="314">
        <v>0.104</v>
      </c>
      <c r="X2916" s="315">
        <v>2.7450979999999999E-4</v>
      </c>
      <c r="Y2916" s="749">
        <v>170</v>
      </c>
      <c r="Z2916" s="282"/>
      <c r="AA2916" s="316" t="s">
        <v>10391</v>
      </c>
      <c r="AB2916" s="282" t="s">
        <v>9163</v>
      </c>
      <c r="AC2916" s="317" t="s">
        <v>2081</v>
      </c>
      <c r="AD2916" s="318" t="s">
        <v>2693</v>
      </c>
      <c r="AE2916" s="319">
        <v>0</v>
      </c>
      <c r="AF2916" s="319" t="s">
        <v>11273</v>
      </c>
      <c r="AG2916" s="320">
        <v>2.25</v>
      </c>
      <c r="AH2916" s="321">
        <f t="shared" si="496"/>
        <v>0</v>
      </c>
      <c r="AI2916" s="287">
        <f>_xlfn.IFNA(VLOOKUP(AD:AD,грп!B:C,2,0),0)</f>
        <v>0</v>
      </c>
      <c r="AJ2916" s="607">
        <v>0</v>
      </c>
      <c r="AK2916" s="672" t="str">
        <f t="shared" si="492"/>
        <v xml:space="preserve"> </v>
      </c>
      <c r="AL2916" s="174"/>
      <c r="AM2916" s="4"/>
    </row>
    <row r="2917" spans="1:39" s="8" customFormat="1" ht="12" customHeight="1" outlineLevel="1" x14ac:dyDescent="0.35">
      <c r="A2917" s="307" t="s">
        <v>10402</v>
      </c>
      <c r="B2917" s="308" t="s">
        <v>8281</v>
      </c>
      <c r="C2917" s="323"/>
      <c r="D2917" s="310" t="s">
        <v>11484</v>
      </c>
      <c r="E2917" s="322" t="s">
        <v>132</v>
      </c>
      <c r="F2917" s="293"/>
      <c r="G2917" s="293"/>
      <c r="H2917" s="294"/>
      <c r="I2917" s="294" t="str">
        <f>IFERROR(_xlfn.IFNA(VLOOKUP($D:$D,history!$I:$Y,3,0),VLOOKUP(E:E,history!$H:$Y,4,0)),"--")</f>
        <v>--</v>
      </c>
      <c r="J2917" s="282" t="s">
        <v>5946</v>
      </c>
      <c r="K2917" s="282" t="str">
        <f t="shared" si="493"/>
        <v/>
      </c>
      <c r="L2917" s="312">
        <f t="shared" si="494"/>
        <v>127.41</v>
      </c>
      <c r="M2917" s="312">
        <f t="shared" si="495"/>
        <v>193.04</v>
      </c>
      <c r="N2917" s="297" t="str">
        <f>_xlfn.IFNA(VLOOKUP($E:$E,'1'!$A:$E,3,0),"")</f>
        <v/>
      </c>
      <c r="O2917" s="297" t="str">
        <f>_xlfn.IFNA(VLOOKUP($E:$E,'2'!$A:$E,3,0),"")</f>
        <v/>
      </c>
      <c r="P2917" s="297" t="str">
        <f>_xlfn.IFNA(VLOOKUP($E:$E,'3'!$A:$D,3,0),"")</f>
        <v/>
      </c>
      <c r="Q2917" s="297" t="str">
        <f>_xlfn.IFNA(VLOOKUP($E:$E,'4'!$A:$F,3,0),"")</f>
        <v/>
      </c>
      <c r="R2917" s="297" t="str">
        <f>_xlfn.IFNA(VLOOKUP($E:$E,'5'!$A:$F,3,0),"")</f>
        <v/>
      </c>
      <c r="S2917" s="297" t="str">
        <f>_xlfn.IFNA(VLOOKUP($E:$E,'6'!$A:$F,3,0),"")</f>
        <v/>
      </c>
      <c r="T2917" s="313">
        <v>1</v>
      </c>
      <c r="U2917" s="313">
        <v>12</v>
      </c>
      <c r="V2917" s="313">
        <v>120</v>
      </c>
      <c r="W2917" s="314">
        <v>0.11</v>
      </c>
      <c r="X2917" s="315">
        <v>2.9901960000000002E-4</v>
      </c>
      <c r="Y2917" s="749">
        <v>180</v>
      </c>
      <c r="Z2917" s="282"/>
      <c r="AA2917" s="316" t="s">
        <v>10391</v>
      </c>
      <c r="AB2917" s="282" t="s">
        <v>9163</v>
      </c>
      <c r="AC2917" s="317" t="s">
        <v>2081</v>
      </c>
      <c r="AD2917" s="318" t="s">
        <v>2693</v>
      </c>
      <c r="AE2917" s="319">
        <v>0</v>
      </c>
      <c r="AF2917" s="319" t="s">
        <v>11273</v>
      </c>
      <c r="AG2917" s="320">
        <v>2.42</v>
      </c>
      <c r="AH2917" s="321">
        <f t="shared" si="496"/>
        <v>0</v>
      </c>
      <c r="AI2917" s="287">
        <f>_xlfn.IFNA(VLOOKUP(AD:AD,грп!B:C,2,0),0)</f>
        <v>0</v>
      </c>
      <c r="AJ2917" s="607">
        <v>0</v>
      </c>
      <c r="AK2917" s="672">
        <f t="shared" si="492"/>
        <v>0</v>
      </c>
      <c r="AL2917" s="174"/>
      <c r="AM2917" s="4"/>
    </row>
    <row r="2918" spans="1:39" s="8" customFormat="1" ht="12" customHeight="1" outlineLevel="1" x14ac:dyDescent="0.35">
      <c r="A2918" s="307" t="s">
        <v>10402</v>
      </c>
      <c r="B2918" s="308" t="s">
        <v>8282</v>
      </c>
      <c r="C2918" s="290" t="s">
        <v>555</v>
      </c>
      <c r="D2918" s="310" t="s">
        <v>11485</v>
      </c>
      <c r="E2918" s="322" t="s">
        <v>258</v>
      </c>
      <c r="F2918" s="293"/>
      <c r="G2918" s="293"/>
      <c r="H2918" s="294">
        <v>33</v>
      </c>
      <c r="I2918" s="294" t="str">
        <f>IFERROR(_xlfn.IFNA(VLOOKUP($D:$D,history!$I:$Y,3,0),VLOOKUP(E:E,history!$H:$Y,4,0)),"--")</f>
        <v>--</v>
      </c>
      <c r="J2918" s="282" t="s">
        <v>5946</v>
      </c>
      <c r="K2918" s="282" t="str">
        <f t="shared" si="493"/>
        <v/>
      </c>
      <c r="L2918" s="312">
        <f t="shared" si="494"/>
        <v>144.26</v>
      </c>
      <c r="M2918" s="312">
        <f t="shared" si="495"/>
        <v>218.57</v>
      </c>
      <c r="N2918" s="297" t="str">
        <f>_xlfn.IFNA(VLOOKUP($E:$E,'1'!$A:$E,3,0),"")</f>
        <v/>
      </c>
      <c r="O2918" s="297" t="str">
        <f>_xlfn.IFNA(VLOOKUP($E:$E,'2'!$A:$E,3,0),"")</f>
        <v/>
      </c>
      <c r="P2918" s="297" t="str">
        <f>_xlfn.IFNA(VLOOKUP($E:$E,'3'!$A:$D,3,0),"")</f>
        <v/>
      </c>
      <c r="Q2918" s="297" t="str">
        <f>_xlfn.IFNA(VLOOKUP($E:$E,'4'!$A:$F,3,0),"")</f>
        <v/>
      </c>
      <c r="R2918" s="297" t="str">
        <f>_xlfn.IFNA(VLOOKUP($E:$E,'5'!$A:$F,3,0),"")</f>
        <v/>
      </c>
      <c r="S2918" s="297" t="str">
        <f>_xlfn.IFNA(VLOOKUP($E:$E,'6'!$A:$F,3,0),"")</f>
        <v/>
      </c>
      <c r="T2918" s="313">
        <v>1</v>
      </c>
      <c r="U2918" s="313">
        <v>12</v>
      </c>
      <c r="V2918" s="313">
        <v>120</v>
      </c>
      <c r="W2918" s="314">
        <v>0.113</v>
      </c>
      <c r="X2918" s="315">
        <v>3.2843139999999999E-4</v>
      </c>
      <c r="Y2918" s="749">
        <v>210</v>
      </c>
      <c r="Z2918" s="282"/>
      <c r="AA2918" s="316" t="s">
        <v>10391</v>
      </c>
      <c r="AB2918" s="282" t="s">
        <v>9163</v>
      </c>
      <c r="AC2918" s="317" t="s">
        <v>2081</v>
      </c>
      <c r="AD2918" s="318" t="s">
        <v>2693</v>
      </c>
      <c r="AE2918" s="319">
        <v>0</v>
      </c>
      <c r="AF2918" s="319" t="s">
        <v>11273</v>
      </c>
      <c r="AG2918" s="320">
        <v>2.74</v>
      </c>
      <c r="AH2918" s="321">
        <f t="shared" si="496"/>
        <v>0</v>
      </c>
      <c r="AI2918" s="287">
        <f>_xlfn.IFNA(VLOOKUP(AD:AD,грп!B:C,2,0),0)</f>
        <v>0</v>
      </c>
      <c r="AJ2918" s="607">
        <v>0</v>
      </c>
      <c r="AK2918" s="672" t="str">
        <f t="shared" si="492"/>
        <v xml:space="preserve"> </v>
      </c>
      <c r="AL2918" s="174"/>
      <c r="AM2918" s="4"/>
    </row>
    <row r="2919" spans="1:39" s="4" customFormat="1" ht="12" customHeight="1" outlineLevel="1" x14ac:dyDescent="0.35">
      <c r="A2919" s="307" t="s">
        <v>10402</v>
      </c>
      <c r="B2919" s="308" t="s">
        <v>8283</v>
      </c>
      <c r="C2919" s="290" t="s">
        <v>555</v>
      </c>
      <c r="D2919" s="310" t="s">
        <v>11486</v>
      </c>
      <c r="E2919" s="322" t="s">
        <v>259</v>
      </c>
      <c r="F2919" s="293"/>
      <c r="G2919" s="293"/>
      <c r="H2919" s="294">
        <v>15</v>
      </c>
      <c r="I2919" s="294" t="str">
        <f>IFERROR(_xlfn.IFNA(VLOOKUP($D:$D,history!$I:$Y,3,0),VLOOKUP(E:E,history!$H:$Y,4,0)),"--")</f>
        <v>--</v>
      </c>
      <c r="J2919" s="282" t="s">
        <v>5946</v>
      </c>
      <c r="K2919" s="282" t="str">
        <f t="shared" si="493"/>
        <v/>
      </c>
      <c r="L2919" s="312">
        <f t="shared" si="494"/>
        <v>113.2</v>
      </c>
      <c r="M2919" s="312">
        <f t="shared" si="495"/>
        <v>171.51</v>
      </c>
      <c r="N2919" s="297" t="str">
        <f>_xlfn.IFNA(VLOOKUP($E:$E,'1'!$A:$E,3,0),"")</f>
        <v/>
      </c>
      <c r="O2919" s="297" t="str">
        <f>_xlfn.IFNA(VLOOKUP($E:$E,'2'!$A:$E,3,0),"")</f>
        <v/>
      </c>
      <c r="P2919" s="297" t="str">
        <f>_xlfn.IFNA(VLOOKUP($E:$E,'3'!$A:$D,3,0),"")</f>
        <v/>
      </c>
      <c r="Q2919" s="297" t="str">
        <f>_xlfn.IFNA(VLOOKUP($E:$E,'4'!$A:$F,3,0),"")</f>
        <v/>
      </c>
      <c r="R2919" s="297" t="str">
        <f>_xlfn.IFNA(VLOOKUP($E:$E,'5'!$A:$F,3,0),"")</f>
        <v/>
      </c>
      <c r="S2919" s="297" t="str">
        <f>_xlfn.IFNA(VLOOKUP($E:$E,'6'!$A:$F,3,0),"")</f>
        <v/>
      </c>
      <c r="T2919" s="313">
        <v>1</v>
      </c>
      <c r="U2919" s="313">
        <v>12</v>
      </c>
      <c r="V2919" s="313">
        <v>120</v>
      </c>
      <c r="W2919" s="314">
        <v>0.1</v>
      </c>
      <c r="X2919" s="315">
        <v>2.4019610000000001E-4</v>
      </c>
      <c r="Y2919" s="749">
        <v>160</v>
      </c>
      <c r="Z2919" s="282"/>
      <c r="AA2919" s="316" t="s">
        <v>10391</v>
      </c>
      <c r="AB2919" s="282" t="s">
        <v>9163</v>
      </c>
      <c r="AC2919" s="317" t="s">
        <v>2081</v>
      </c>
      <c r="AD2919" s="318" t="s">
        <v>2693</v>
      </c>
      <c r="AE2919" s="319">
        <v>0</v>
      </c>
      <c r="AF2919" s="319" t="s">
        <v>11273</v>
      </c>
      <c r="AG2919" s="320">
        <v>2.15</v>
      </c>
      <c r="AH2919" s="321">
        <f t="shared" si="496"/>
        <v>0</v>
      </c>
      <c r="AI2919" s="287">
        <f>_xlfn.IFNA(VLOOKUP(AD:AD,грп!B:C,2,0),0)</f>
        <v>0</v>
      </c>
      <c r="AJ2919" s="607">
        <v>0</v>
      </c>
      <c r="AK2919" s="672" t="str">
        <f t="shared" si="492"/>
        <v xml:space="preserve"> </v>
      </c>
      <c r="AL2919" s="174"/>
    </row>
    <row r="2920" spans="1:39" s="248" customFormat="1" ht="11.45" customHeight="1" outlineLevel="1" x14ac:dyDescent="0.35">
      <c r="A2920" s="307" t="s">
        <v>339</v>
      </c>
      <c r="B2920" s="308" t="s">
        <v>9183</v>
      </c>
      <c r="C2920" s="330"/>
      <c r="D2920" s="310" t="s">
        <v>11487</v>
      </c>
      <c r="E2920" s="322" t="s">
        <v>9169</v>
      </c>
      <c r="F2920" s="293"/>
      <c r="G2920" s="293"/>
      <c r="H2920" s="294"/>
      <c r="I2920" s="294" t="str">
        <f>IFERROR(_xlfn.IFNA(VLOOKUP($D:$D,history!$I:$Y,3,0),VLOOKUP(E:E,history!$H:$Y,4,0)),"--")</f>
        <v>--</v>
      </c>
      <c r="J2920" s="282" t="s">
        <v>5946</v>
      </c>
      <c r="K2920" s="282" t="str">
        <f t="shared" si="493"/>
        <v/>
      </c>
      <c r="L2920" s="312">
        <f t="shared" si="494"/>
        <v>31.06</v>
      </c>
      <c r="M2920" s="312">
        <f t="shared" si="495"/>
        <v>47.06</v>
      </c>
      <c r="N2920" s="297" t="str">
        <f>_xlfn.IFNA(VLOOKUP($E:$E,'1'!$A:$E,3,0),"")</f>
        <v/>
      </c>
      <c r="O2920" s="297" t="str">
        <f>_xlfn.IFNA(VLOOKUP($E:$E,'2'!$A:$E,3,0),"")</f>
        <v/>
      </c>
      <c r="P2920" s="297" t="str">
        <f>_xlfn.IFNA(VLOOKUP($E:$E,'3'!$A:$D,3,0),"")</f>
        <v/>
      </c>
      <c r="Q2920" s="297" t="str">
        <f>_xlfn.IFNA(VLOOKUP($E:$E,'4'!$A:$F,3,0),"")</f>
        <v/>
      </c>
      <c r="R2920" s="297" t="str">
        <f>_xlfn.IFNA(VLOOKUP($E:$E,'5'!$A:$F,3,0),"")</f>
        <v/>
      </c>
      <c r="S2920" s="297" t="str">
        <f>_xlfn.IFNA(VLOOKUP($E:$E,'6'!$A:$F,3,0),"")</f>
        <v/>
      </c>
      <c r="T2920" s="313">
        <v>1</v>
      </c>
      <c r="U2920" s="313">
        <v>12</v>
      </c>
      <c r="V2920" s="313">
        <v>72</v>
      </c>
      <c r="W2920" s="314">
        <v>2.7E-2</v>
      </c>
      <c r="X2920" s="315">
        <v>2.375E-4</v>
      </c>
      <c r="Y2920" s="749">
        <v>40</v>
      </c>
      <c r="Z2920" s="282"/>
      <c r="AA2920" s="316" t="s">
        <v>10390</v>
      </c>
      <c r="AB2920" s="282" t="s">
        <v>9163</v>
      </c>
      <c r="AC2920" s="317" t="s">
        <v>2081</v>
      </c>
      <c r="AD2920" s="318" t="s">
        <v>2693</v>
      </c>
      <c r="AE2920" s="319">
        <v>0</v>
      </c>
      <c r="AF2920" s="319" t="s">
        <v>11273</v>
      </c>
      <c r="AG2920" s="320">
        <v>0.59</v>
      </c>
      <c r="AH2920" s="321">
        <f t="shared" si="496"/>
        <v>0</v>
      </c>
      <c r="AI2920" s="287">
        <f>_xlfn.IFNA(VLOOKUP(AD:AD,грп!B:C,2,0),0)</f>
        <v>0</v>
      </c>
      <c r="AJ2920" s="607">
        <v>0</v>
      </c>
      <c r="AK2920" s="672">
        <f t="shared" si="492"/>
        <v>0</v>
      </c>
      <c r="AL2920" s="174"/>
    </row>
    <row r="2921" spans="1:39" s="248" customFormat="1" ht="11.45" customHeight="1" outlineLevel="1" x14ac:dyDescent="0.35">
      <c r="A2921" s="307" t="s">
        <v>339</v>
      </c>
      <c r="B2921" s="308" t="s">
        <v>9184</v>
      </c>
      <c r="C2921" s="330"/>
      <c r="D2921" s="310" t="s">
        <v>11488</v>
      </c>
      <c r="E2921" s="322" t="s">
        <v>9170</v>
      </c>
      <c r="F2921" s="293"/>
      <c r="G2921" s="293"/>
      <c r="H2921" s="294"/>
      <c r="I2921" s="294" t="str">
        <f>IFERROR(_xlfn.IFNA(VLOOKUP($D:$D,history!$I:$Y,3,0),VLOOKUP(E:E,history!$H:$Y,4,0)),"--")</f>
        <v>--</v>
      </c>
      <c r="J2921" s="282" t="s">
        <v>5946</v>
      </c>
      <c r="K2921" s="282" t="str">
        <f t="shared" si="493"/>
        <v/>
      </c>
      <c r="L2921" s="312">
        <f t="shared" si="494"/>
        <v>33.17</v>
      </c>
      <c r="M2921" s="312">
        <f t="shared" si="495"/>
        <v>50.26</v>
      </c>
      <c r="N2921" s="297" t="str">
        <f>_xlfn.IFNA(VLOOKUP($E:$E,'1'!$A:$E,3,0),"")</f>
        <v/>
      </c>
      <c r="O2921" s="297" t="str">
        <f>_xlfn.IFNA(VLOOKUP($E:$E,'2'!$A:$E,3,0),"")</f>
        <v/>
      </c>
      <c r="P2921" s="297" t="str">
        <f>_xlfn.IFNA(VLOOKUP($E:$E,'3'!$A:$D,3,0),"")</f>
        <v/>
      </c>
      <c r="Q2921" s="297" t="str">
        <f>_xlfn.IFNA(VLOOKUP($E:$E,'4'!$A:$F,3,0),"")</f>
        <v/>
      </c>
      <c r="R2921" s="297" t="str">
        <f>_xlfn.IFNA(VLOOKUP($E:$E,'5'!$A:$F,3,0),"")</f>
        <v/>
      </c>
      <c r="S2921" s="297" t="str">
        <f>_xlfn.IFNA(VLOOKUP($E:$E,'6'!$A:$F,3,0),"")</f>
        <v/>
      </c>
      <c r="T2921" s="313">
        <v>1</v>
      </c>
      <c r="U2921" s="313">
        <v>12</v>
      </c>
      <c r="V2921" s="313">
        <v>72</v>
      </c>
      <c r="W2921" s="314">
        <v>2.5999999999999999E-2</v>
      </c>
      <c r="X2921" s="315">
        <v>2.8124999999999998E-4</v>
      </c>
      <c r="Y2921" s="749">
        <v>50</v>
      </c>
      <c r="Z2921" s="282"/>
      <c r="AA2921" s="316" t="s">
        <v>10390</v>
      </c>
      <c r="AB2921" s="282" t="s">
        <v>9163</v>
      </c>
      <c r="AC2921" s="317" t="s">
        <v>2081</v>
      </c>
      <c r="AD2921" s="318" t="s">
        <v>2693</v>
      </c>
      <c r="AE2921" s="319">
        <v>0</v>
      </c>
      <c r="AF2921" s="319" t="s">
        <v>11273</v>
      </c>
      <c r="AG2921" s="320">
        <v>0.63</v>
      </c>
      <c r="AH2921" s="321">
        <f t="shared" si="496"/>
        <v>0</v>
      </c>
      <c r="AI2921" s="287">
        <f>_xlfn.IFNA(VLOOKUP(AD:AD,грп!B:C,2,0),0)</f>
        <v>0</v>
      </c>
      <c r="AJ2921" s="607">
        <v>0</v>
      </c>
      <c r="AK2921" s="672">
        <f t="shared" si="492"/>
        <v>0</v>
      </c>
      <c r="AL2921" s="174"/>
    </row>
    <row r="2922" spans="1:39" s="248" customFormat="1" ht="11.45" customHeight="1" outlineLevel="1" x14ac:dyDescent="0.35">
      <c r="A2922" s="307" t="s">
        <v>339</v>
      </c>
      <c r="B2922" s="308" t="s">
        <v>9185</v>
      </c>
      <c r="C2922" s="330"/>
      <c r="D2922" s="310" t="s">
        <v>11489</v>
      </c>
      <c r="E2922" s="322" t="s">
        <v>9171</v>
      </c>
      <c r="F2922" s="293"/>
      <c r="G2922" s="293"/>
      <c r="H2922" s="294"/>
      <c r="I2922" s="294" t="str">
        <f>IFERROR(_xlfn.IFNA(VLOOKUP($D:$D,history!$I:$Y,3,0),VLOOKUP(E:E,history!$H:$Y,4,0)),"--")</f>
        <v>--</v>
      </c>
      <c r="J2922" s="282" t="s">
        <v>5946</v>
      </c>
      <c r="K2922" s="282" t="str">
        <f t="shared" si="493"/>
        <v/>
      </c>
      <c r="L2922" s="312">
        <f t="shared" si="494"/>
        <v>38.43</v>
      </c>
      <c r="M2922" s="312">
        <f t="shared" si="495"/>
        <v>58.23</v>
      </c>
      <c r="N2922" s="297" t="str">
        <f>_xlfn.IFNA(VLOOKUP($E:$E,'1'!$A:$E,3,0),"")</f>
        <v/>
      </c>
      <c r="O2922" s="297" t="str">
        <f>_xlfn.IFNA(VLOOKUP($E:$E,'2'!$A:$E,3,0),"")</f>
        <v/>
      </c>
      <c r="P2922" s="297" t="str">
        <f>_xlfn.IFNA(VLOOKUP($E:$E,'3'!$A:$D,3,0),"")</f>
        <v/>
      </c>
      <c r="Q2922" s="297" t="str">
        <f>_xlfn.IFNA(VLOOKUP($E:$E,'4'!$A:$F,3,0),"")</f>
        <v/>
      </c>
      <c r="R2922" s="297" t="str">
        <f>_xlfn.IFNA(VLOOKUP($E:$E,'5'!$A:$F,3,0),"")</f>
        <v/>
      </c>
      <c r="S2922" s="297" t="str">
        <f>_xlfn.IFNA(VLOOKUP($E:$E,'6'!$A:$F,3,0),"")</f>
        <v/>
      </c>
      <c r="T2922" s="313">
        <v>1</v>
      </c>
      <c r="U2922" s="313">
        <v>12</v>
      </c>
      <c r="V2922" s="313">
        <v>72</v>
      </c>
      <c r="W2922" s="314">
        <v>3.7999999999999999E-2</v>
      </c>
      <c r="X2922" s="315">
        <v>1.395E-4</v>
      </c>
      <c r="Y2922" s="749">
        <v>50</v>
      </c>
      <c r="Z2922" s="282"/>
      <c r="AA2922" s="316" t="s">
        <v>10390</v>
      </c>
      <c r="AB2922" s="282" t="s">
        <v>9163</v>
      </c>
      <c r="AC2922" s="317" t="s">
        <v>2081</v>
      </c>
      <c r="AD2922" s="318" t="s">
        <v>2693</v>
      </c>
      <c r="AE2922" s="319">
        <v>0</v>
      </c>
      <c r="AF2922" s="319" t="s">
        <v>11273</v>
      </c>
      <c r="AG2922" s="320">
        <v>0.73</v>
      </c>
      <c r="AH2922" s="321">
        <f t="shared" si="496"/>
        <v>0</v>
      </c>
      <c r="AI2922" s="287">
        <f>_xlfn.IFNA(VLOOKUP(AD:AD,грп!B:C,2,0),0)</f>
        <v>0</v>
      </c>
      <c r="AJ2922" s="607">
        <v>0</v>
      </c>
      <c r="AK2922" s="672">
        <f t="shared" si="492"/>
        <v>0</v>
      </c>
      <c r="AL2922" s="174"/>
    </row>
    <row r="2923" spans="1:39" s="248" customFormat="1" ht="11.45" customHeight="1" outlineLevel="1" x14ac:dyDescent="0.35">
      <c r="A2923" s="307" t="s">
        <v>339</v>
      </c>
      <c r="B2923" s="308" t="s">
        <v>9186</v>
      </c>
      <c r="C2923" s="330"/>
      <c r="D2923" s="310" t="s">
        <v>11490</v>
      </c>
      <c r="E2923" s="322" t="s">
        <v>9172</v>
      </c>
      <c r="F2923" s="293"/>
      <c r="G2923" s="293"/>
      <c r="H2923" s="294"/>
      <c r="I2923" s="294" t="str">
        <f>IFERROR(_xlfn.IFNA(VLOOKUP($D:$D,history!$I:$Y,3,0),VLOOKUP(E:E,history!$H:$Y,4,0)),"--")</f>
        <v>--</v>
      </c>
      <c r="J2923" s="282" t="s">
        <v>5946</v>
      </c>
      <c r="K2923" s="282" t="str">
        <f t="shared" si="493"/>
        <v/>
      </c>
      <c r="L2923" s="312">
        <f t="shared" si="494"/>
        <v>52.65</v>
      </c>
      <c r="M2923" s="312">
        <f t="shared" si="495"/>
        <v>79.77</v>
      </c>
      <c r="N2923" s="297" t="str">
        <f>_xlfn.IFNA(VLOOKUP($E:$E,'1'!$A:$E,3,0),"")</f>
        <v/>
      </c>
      <c r="O2923" s="297" t="str">
        <f>_xlfn.IFNA(VLOOKUP($E:$E,'2'!$A:$E,3,0),"")</f>
        <v/>
      </c>
      <c r="P2923" s="297" t="str">
        <f>_xlfn.IFNA(VLOOKUP($E:$E,'3'!$A:$D,3,0),"")</f>
        <v/>
      </c>
      <c r="Q2923" s="297" t="str">
        <f>_xlfn.IFNA(VLOOKUP($E:$E,'4'!$A:$F,3,0),"")</f>
        <v/>
      </c>
      <c r="R2923" s="297" t="str">
        <f>_xlfn.IFNA(VLOOKUP($E:$E,'5'!$A:$F,3,0),"")</f>
        <v/>
      </c>
      <c r="S2923" s="297" t="str">
        <f>_xlfn.IFNA(VLOOKUP($E:$E,'6'!$A:$F,3,0),"")</f>
        <v/>
      </c>
      <c r="T2923" s="313">
        <v>1</v>
      </c>
      <c r="U2923" s="313">
        <v>12</v>
      </c>
      <c r="V2923" s="313">
        <v>72</v>
      </c>
      <c r="W2923" s="314">
        <v>9.7000000000000003E-2</v>
      </c>
      <c r="X2923" s="315">
        <v>4.55E-4</v>
      </c>
      <c r="Y2923" s="749">
        <v>70</v>
      </c>
      <c r="Z2923" s="282"/>
      <c r="AA2923" s="316" t="s">
        <v>10390</v>
      </c>
      <c r="AB2923" s="282" t="s">
        <v>9163</v>
      </c>
      <c r="AC2923" s="317" t="s">
        <v>2081</v>
      </c>
      <c r="AD2923" s="318" t="s">
        <v>2693</v>
      </c>
      <c r="AE2923" s="319">
        <v>0</v>
      </c>
      <c r="AF2923" s="319" t="s">
        <v>11273</v>
      </c>
      <c r="AG2923" s="320">
        <v>1</v>
      </c>
      <c r="AH2923" s="321">
        <f t="shared" si="496"/>
        <v>0</v>
      </c>
      <c r="AI2923" s="287">
        <f>_xlfn.IFNA(VLOOKUP(AD:AD,грп!B:C,2,0),0)</f>
        <v>0</v>
      </c>
      <c r="AJ2923" s="607">
        <v>0</v>
      </c>
      <c r="AK2923" s="672">
        <f t="shared" si="492"/>
        <v>0</v>
      </c>
      <c r="AL2923" s="174"/>
    </row>
    <row r="2924" spans="1:39" s="248" customFormat="1" ht="11.45" customHeight="1" outlineLevel="1" x14ac:dyDescent="0.35">
      <c r="A2924" s="307" t="s">
        <v>339</v>
      </c>
      <c r="B2924" s="308" t="s">
        <v>9187</v>
      </c>
      <c r="C2924" s="330"/>
      <c r="D2924" s="310" t="s">
        <v>11491</v>
      </c>
      <c r="E2924" s="322" t="s">
        <v>9173</v>
      </c>
      <c r="F2924" s="293"/>
      <c r="G2924" s="293"/>
      <c r="H2924" s="294"/>
      <c r="I2924" s="294" t="str">
        <f>IFERROR(_xlfn.IFNA(VLOOKUP($D:$D,history!$I:$Y,3,0),VLOOKUP(E:E,history!$H:$Y,4,0)),"--")</f>
        <v>--</v>
      </c>
      <c r="J2924" s="282" t="s">
        <v>5946</v>
      </c>
      <c r="K2924" s="282" t="str">
        <f t="shared" si="493"/>
        <v/>
      </c>
      <c r="L2924" s="312">
        <f t="shared" si="494"/>
        <v>57.92</v>
      </c>
      <c r="M2924" s="312">
        <f t="shared" si="495"/>
        <v>87.75</v>
      </c>
      <c r="N2924" s="297" t="str">
        <f>_xlfn.IFNA(VLOOKUP($E:$E,'1'!$A:$E,3,0),"")</f>
        <v/>
      </c>
      <c r="O2924" s="297" t="str">
        <f>_xlfn.IFNA(VLOOKUP($E:$E,'2'!$A:$E,3,0),"")</f>
        <v/>
      </c>
      <c r="P2924" s="297" t="str">
        <f>_xlfn.IFNA(VLOOKUP($E:$E,'3'!$A:$D,3,0),"")</f>
        <v/>
      </c>
      <c r="Q2924" s="297" t="str">
        <f>_xlfn.IFNA(VLOOKUP($E:$E,'4'!$A:$F,3,0),"")</f>
        <v/>
      </c>
      <c r="R2924" s="297" t="str">
        <f>_xlfn.IFNA(VLOOKUP($E:$E,'5'!$A:$F,3,0),"")</f>
        <v/>
      </c>
      <c r="S2924" s="297" t="str">
        <f>_xlfn.IFNA(VLOOKUP($E:$E,'6'!$A:$F,3,0),"")</f>
        <v/>
      </c>
      <c r="T2924" s="313">
        <v>1</v>
      </c>
      <c r="U2924" s="313">
        <v>12</v>
      </c>
      <c r="V2924" s="313">
        <v>72</v>
      </c>
      <c r="W2924" s="314">
        <v>0.1</v>
      </c>
      <c r="X2924" s="315">
        <v>2.3130000000000001E-4</v>
      </c>
      <c r="Y2924" s="749">
        <v>80</v>
      </c>
      <c r="Z2924" s="282"/>
      <c r="AA2924" s="316" t="s">
        <v>10390</v>
      </c>
      <c r="AB2924" s="282" t="s">
        <v>9163</v>
      </c>
      <c r="AC2924" s="317" t="s">
        <v>2081</v>
      </c>
      <c r="AD2924" s="318" t="s">
        <v>2693</v>
      </c>
      <c r="AE2924" s="319">
        <v>0</v>
      </c>
      <c r="AF2924" s="319" t="s">
        <v>11273</v>
      </c>
      <c r="AG2924" s="320">
        <v>1.1000000000000001</v>
      </c>
      <c r="AH2924" s="321">
        <f t="shared" si="496"/>
        <v>0</v>
      </c>
      <c r="AI2924" s="287">
        <f>_xlfn.IFNA(VLOOKUP(AD:AD,грп!B:C,2,0),0)</f>
        <v>0</v>
      </c>
      <c r="AJ2924" s="607">
        <v>0</v>
      </c>
      <c r="AK2924" s="672">
        <f t="shared" si="492"/>
        <v>0</v>
      </c>
      <c r="AL2924" s="174"/>
    </row>
    <row r="2925" spans="1:39" s="248" customFormat="1" ht="11.45" customHeight="1" outlineLevel="1" x14ac:dyDescent="0.35">
      <c r="A2925" s="307" t="s">
        <v>339</v>
      </c>
      <c r="B2925" s="308" t="s">
        <v>9188</v>
      </c>
      <c r="C2925" s="330"/>
      <c r="D2925" s="310" t="s">
        <v>11492</v>
      </c>
      <c r="E2925" s="322" t="s">
        <v>9174</v>
      </c>
      <c r="F2925" s="293"/>
      <c r="G2925" s="293"/>
      <c r="H2925" s="294"/>
      <c r="I2925" s="294" t="str">
        <f>IFERROR(_xlfn.IFNA(VLOOKUP($D:$D,history!$I:$Y,3,0),VLOOKUP(E:E,history!$H:$Y,4,0)),"--")</f>
        <v>--</v>
      </c>
      <c r="J2925" s="282" t="s">
        <v>5946</v>
      </c>
      <c r="K2925" s="282" t="str">
        <f t="shared" si="493"/>
        <v/>
      </c>
      <c r="L2925" s="312">
        <f t="shared" si="494"/>
        <v>63.7</v>
      </c>
      <c r="M2925" s="312">
        <f t="shared" si="495"/>
        <v>96.52</v>
      </c>
      <c r="N2925" s="297" t="str">
        <f>_xlfn.IFNA(VLOOKUP($E:$E,'1'!$A:$E,3,0),"")</f>
        <v/>
      </c>
      <c r="O2925" s="297" t="str">
        <f>_xlfn.IFNA(VLOOKUP($E:$E,'2'!$A:$E,3,0),"")</f>
        <v/>
      </c>
      <c r="P2925" s="297" t="str">
        <f>_xlfn.IFNA(VLOOKUP($E:$E,'3'!$A:$D,3,0),"")</f>
        <v/>
      </c>
      <c r="Q2925" s="297" t="str">
        <f>_xlfn.IFNA(VLOOKUP($E:$E,'4'!$A:$F,3,0),"")</f>
        <v/>
      </c>
      <c r="R2925" s="297" t="str">
        <f>_xlfn.IFNA(VLOOKUP($E:$E,'5'!$A:$F,3,0),"")</f>
        <v/>
      </c>
      <c r="S2925" s="297" t="str">
        <f>_xlfn.IFNA(VLOOKUP($E:$E,'6'!$A:$F,3,0),"")</f>
        <v/>
      </c>
      <c r="T2925" s="313">
        <v>1</v>
      </c>
      <c r="U2925" s="313">
        <v>12</v>
      </c>
      <c r="V2925" s="313">
        <v>72</v>
      </c>
      <c r="W2925" s="314">
        <v>0.111</v>
      </c>
      <c r="X2925" s="315">
        <v>5.2499999999999997E-4</v>
      </c>
      <c r="Y2925" s="749">
        <v>90</v>
      </c>
      <c r="Z2925" s="282"/>
      <c r="AA2925" s="316" t="s">
        <v>10390</v>
      </c>
      <c r="AB2925" s="282" t="s">
        <v>9163</v>
      </c>
      <c r="AC2925" s="317" t="s">
        <v>2081</v>
      </c>
      <c r="AD2925" s="318" t="s">
        <v>2693</v>
      </c>
      <c r="AE2925" s="319">
        <v>0</v>
      </c>
      <c r="AF2925" s="319" t="s">
        <v>11273</v>
      </c>
      <c r="AG2925" s="320">
        <v>1.21</v>
      </c>
      <c r="AH2925" s="321">
        <f t="shared" si="496"/>
        <v>0</v>
      </c>
      <c r="AI2925" s="287">
        <f>_xlfn.IFNA(VLOOKUP(AD:AD,грп!B:C,2,0),0)</f>
        <v>0</v>
      </c>
      <c r="AJ2925" s="607">
        <v>0</v>
      </c>
      <c r="AK2925" s="672">
        <f t="shared" si="492"/>
        <v>0</v>
      </c>
      <c r="AL2925" s="174"/>
    </row>
    <row r="2926" spans="1:39" s="248" customFormat="1" ht="11.45" customHeight="1" outlineLevel="1" x14ac:dyDescent="0.35">
      <c r="A2926" s="307" t="s">
        <v>339</v>
      </c>
      <c r="B2926" s="308" t="s">
        <v>9189</v>
      </c>
      <c r="C2926" s="330"/>
      <c r="D2926" s="310" t="s">
        <v>11493</v>
      </c>
      <c r="E2926" s="322" t="s">
        <v>9175</v>
      </c>
      <c r="F2926" s="293"/>
      <c r="G2926" s="293"/>
      <c r="H2926" s="294"/>
      <c r="I2926" s="294" t="str">
        <f>IFERROR(_xlfn.IFNA(VLOOKUP($D:$D,history!$I:$Y,3,0),VLOOKUP(E:E,history!$H:$Y,4,0)),"--")</f>
        <v>--</v>
      </c>
      <c r="J2926" s="282" t="s">
        <v>5946</v>
      </c>
      <c r="K2926" s="282" t="str">
        <f t="shared" si="493"/>
        <v/>
      </c>
      <c r="L2926" s="312">
        <f t="shared" ref="L2926:L2949" si="497">IF($A$3="ИМ",ROUND($Y2926*(1-($L$6-$F$4))*(1-$F$3)*(1+$AG$2),2),ROUND($M2926*(1-($L$6-$F$4))*(1-$F$3)*(1+$AG$2),2))</f>
        <v>28.95</v>
      </c>
      <c r="M2926" s="312">
        <f t="shared" ref="M2926:M2949" si="498">ROUND(IF($A$3="РЕГИОНЫ",AG2926*$AG$3*$AG$1,IF(AI2926=0,AG2926*$AG$3*$AG$1,AG2926*$AG$3*(1-5%)*$AG$1)),2)</f>
        <v>43.87</v>
      </c>
      <c r="N2926" s="297" t="str">
        <f>_xlfn.IFNA(VLOOKUP($E:$E,'1'!$A:$E,3,0),"")</f>
        <v/>
      </c>
      <c r="O2926" s="297" t="str">
        <f>_xlfn.IFNA(VLOOKUP($E:$E,'2'!$A:$E,3,0),"")</f>
        <v/>
      </c>
      <c r="P2926" s="297" t="str">
        <f>_xlfn.IFNA(VLOOKUP($E:$E,'3'!$A:$D,3,0),"")</f>
        <v/>
      </c>
      <c r="Q2926" s="297" t="str">
        <f>_xlfn.IFNA(VLOOKUP($E:$E,'4'!$A:$F,3,0),"")</f>
        <v/>
      </c>
      <c r="R2926" s="297" t="str">
        <f>_xlfn.IFNA(VLOOKUP($E:$E,'5'!$A:$F,3,0),"")</f>
        <v/>
      </c>
      <c r="S2926" s="297" t="str">
        <f>_xlfn.IFNA(VLOOKUP($E:$E,'6'!$A:$F,3,0),"")</f>
        <v/>
      </c>
      <c r="T2926" s="313">
        <v>1</v>
      </c>
      <c r="U2926" s="313">
        <v>12</v>
      </c>
      <c r="V2926" s="313">
        <v>72</v>
      </c>
      <c r="W2926" s="314">
        <v>2.5999999999999999E-2</v>
      </c>
      <c r="X2926" s="315">
        <v>6.7999999999999999E-5</v>
      </c>
      <c r="Y2926" s="749">
        <v>40</v>
      </c>
      <c r="Z2926" s="282"/>
      <c r="AA2926" s="316" t="s">
        <v>10390</v>
      </c>
      <c r="AB2926" s="282" t="s">
        <v>9163</v>
      </c>
      <c r="AC2926" s="317" t="s">
        <v>2081</v>
      </c>
      <c r="AD2926" s="318" t="s">
        <v>2693</v>
      </c>
      <c r="AE2926" s="319">
        <v>0</v>
      </c>
      <c r="AF2926" s="319" t="s">
        <v>11273</v>
      </c>
      <c r="AG2926" s="320">
        <v>0.55000000000000004</v>
      </c>
      <c r="AH2926" s="321">
        <f t="shared" ref="AH2926:AH2957" si="499">IF($A$3="РЕГИОНЫ",ROUND($AG2926*(1-($L$6-$F$4))*(1-$F$3)*(1+$AG$2)*$AG$1,2),0)</f>
        <v>0</v>
      </c>
      <c r="AI2926" s="287">
        <f>_xlfn.IFNA(VLOOKUP(AD:AD,грп!B:C,2,0),0)</f>
        <v>0</v>
      </c>
      <c r="AJ2926" s="607">
        <v>0</v>
      </c>
      <c r="AK2926" s="672">
        <f t="shared" si="492"/>
        <v>0</v>
      </c>
      <c r="AL2926" s="174"/>
    </row>
    <row r="2927" spans="1:39" s="248" customFormat="1" ht="11.45" customHeight="1" outlineLevel="1" x14ac:dyDescent="0.35">
      <c r="A2927" s="307" t="s">
        <v>339</v>
      </c>
      <c r="B2927" s="308" t="s">
        <v>9190</v>
      </c>
      <c r="C2927" s="330"/>
      <c r="D2927" s="310" t="s">
        <v>11494</v>
      </c>
      <c r="E2927" s="322" t="s">
        <v>9176</v>
      </c>
      <c r="F2927" s="293"/>
      <c r="G2927" s="293"/>
      <c r="H2927" s="294"/>
      <c r="I2927" s="294" t="str">
        <f>IFERROR(_xlfn.IFNA(VLOOKUP($D:$D,history!$I:$Y,3,0),VLOOKUP(E:E,history!$H:$Y,4,0)),"--")</f>
        <v>--</v>
      </c>
      <c r="J2927" s="282" t="s">
        <v>5946</v>
      </c>
      <c r="K2927" s="282" t="str">
        <f t="shared" si="493"/>
        <v/>
      </c>
      <c r="L2927" s="312">
        <f t="shared" si="497"/>
        <v>41.07</v>
      </c>
      <c r="M2927" s="312">
        <f t="shared" si="498"/>
        <v>62.22</v>
      </c>
      <c r="N2927" s="297" t="str">
        <f>_xlfn.IFNA(VLOOKUP($E:$E,'1'!$A:$E,3,0),"")</f>
        <v/>
      </c>
      <c r="O2927" s="297" t="str">
        <f>_xlfn.IFNA(VLOOKUP($E:$E,'2'!$A:$E,3,0),"")</f>
        <v/>
      </c>
      <c r="P2927" s="297" t="str">
        <f>_xlfn.IFNA(VLOOKUP($E:$E,'3'!$A:$D,3,0),"")</f>
        <v/>
      </c>
      <c r="Q2927" s="297" t="str">
        <f>_xlfn.IFNA(VLOOKUP($E:$E,'4'!$A:$F,3,0),"")</f>
        <v/>
      </c>
      <c r="R2927" s="297" t="str">
        <f>_xlfn.IFNA(VLOOKUP($E:$E,'5'!$A:$F,3,0),"")</f>
        <v/>
      </c>
      <c r="S2927" s="297" t="str">
        <f>_xlfn.IFNA(VLOOKUP($E:$E,'6'!$A:$F,3,0),"")</f>
        <v/>
      </c>
      <c r="T2927" s="313">
        <v>1</v>
      </c>
      <c r="U2927" s="313">
        <v>12</v>
      </c>
      <c r="V2927" s="313">
        <v>72</v>
      </c>
      <c r="W2927" s="314">
        <v>4.4999999999999998E-2</v>
      </c>
      <c r="X2927" s="315">
        <v>1.9799999999999999E-4</v>
      </c>
      <c r="Y2927" s="749">
        <v>60</v>
      </c>
      <c r="Z2927" s="282"/>
      <c r="AA2927" s="316" t="s">
        <v>10390</v>
      </c>
      <c r="AB2927" s="282" t="s">
        <v>9163</v>
      </c>
      <c r="AC2927" s="317" t="s">
        <v>2081</v>
      </c>
      <c r="AD2927" s="318" t="s">
        <v>2693</v>
      </c>
      <c r="AE2927" s="319">
        <v>0</v>
      </c>
      <c r="AF2927" s="319" t="s">
        <v>11273</v>
      </c>
      <c r="AG2927" s="320">
        <v>0.78</v>
      </c>
      <c r="AH2927" s="321">
        <f t="shared" si="499"/>
        <v>0</v>
      </c>
      <c r="AI2927" s="287">
        <f>_xlfn.IFNA(VLOOKUP(AD:AD,грп!B:C,2,0),0)</f>
        <v>0</v>
      </c>
      <c r="AJ2927" s="607">
        <v>0</v>
      </c>
      <c r="AK2927" s="672">
        <f t="shared" si="492"/>
        <v>0</v>
      </c>
      <c r="AL2927" s="174"/>
    </row>
    <row r="2928" spans="1:39" s="248" customFormat="1" ht="11.45" customHeight="1" outlineLevel="1" x14ac:dyDescent="0.35">
      <c r="A2928" s="307" t="s">
        <v>339</v>
      </c>
      <c r="B2928" s="308" t="s">
        <v>9191</v>
      </c>
      <c r="C2928" s="330"/>
      <c r="D2928" s="310" t="s">
        <v>11495</v>
      </c>
      <c r="E2928" s="322" t="s">
        <v>9177</v>
      </c>
      <c r="F2928" s="293"/>
      <c r="G2928" s="293"/>
      <c r="H2928" s="294"/>
      <c r="I2928" s="294" t="str">
        <f>IFERROR(_xlfn.IFNA(VLOOKUP($D:$D,history!$I:$Y,3,0),VLOOKUP(E:E,history!$H:$Y,4,0)),"--")</f>
        <v>--</v>
      </c>
      <c r="J2928" s="282" t="s">
        <v>5946</v>
      </c>
      <c r="K2928" s="282" t="str">
        <f t="shared" si="493"/>
        <v/>
      </c>
      <c r="L2928" s="312">
        <f t="shared" si="497"/>
        <v>42.64</v>
      </c>
      <c r="M2928" s="312">
        <f t="shared" si="498"/>
        <v>64.61</v>
      </c>
      <c r="N2928" s="297" t="str">
        <f>_xlfn.IFNA(VLOOKUP($E:$E,'1'!$A:$E,3,0),"")</f>
        <v/>
      </c>
      <c r="O2928" s="297" t="str">
        <f>_xlfn.IFNA(VLOOKUP($E:$E,'2'!$A:$E,3,0),"")</f>
        <v/>
      </c>
      <c r="P2928" s="297" t="str">
        <f>_xlfn.IFNA(VLOOKUP($E:$E,'3'!$A:$D,3,0),"")</f>
        <v/>
      </c>
      <c r="Q2928" s="297" t="str">
        <f>_xlfn.IFNA(VLOOKUP($E:$E,'4'!$A:$F,3,0),"")</f>
        <v/>
      </c>
      <c r="R2928" s="297" t="str">
        <f>_xlfn.IFNA(VLOOKUP($E:$E,'5'!$A:$F,3,0),"")</f>
        <v/>
      </c>
      <c r="S2928" s="297" t="str">
        <f>_xlfn.IFNA(VLOOKUP($E:$E,'6'!$A:$F,3,0),"")</f>
        <v/>
      </c>
      <c r="T2928" s="313">
        <v>1</v>
      </c>
      <c r="U2928" s="313">
        <v>12</v>
      </c>
      <c r="V2928" s="313">
        <v>72</v>
      </c>
      <c r="W2928" s="314">
        <v>4.9000000000000002E-2</v>
      </c>
      <c r="X2928" s="315">
        <v>3.4499999999999998E-4</v>
      </c>
      <c r="Y2928" s="749">
        <v>60</v>
      </c>
      <c r="Z2928" s="282"/>
      <c r="AA2928" s="316" t="s">
        <v>10390</v>
      </c>
      <c r="AB2928" s="282" t="s">
        <v>9163</v>
      </c>
      <c r="AC2928" s="317" t="s">
        <v>2081</v>
      </c>
      <c r="AD2928" s="318" t="s">
        <v>2693</v>
      </c>
      <c r="AE2928" s="319">
        <v>0</v>
      </c>
      <c r="AF2928" s="319" t="s">
        <v>11273</v>
      </c>
      <c r="AG2928" s="320">
        <v>0.81</v>
      </c>
      <c r="AH2928" s="321">
        <f t="shared" si="499"/>
        <v>0</v>
      </c>
      <c r="AI2928" s="287">
        <f>_xlfn.IFNA(VLOOKUP(AD:AD,грп!B:C,2,0),0)</f>
        <v>0</v>
      </c>
      <c r="AJ2928" s="607">
        <v>0</v>
      </c>
      <c r="AK2928" s="672">
        <f t="shared" si="492"/>
        <v>0</v>
      </c>
      <c r="AL2928" s="174"/>
    </row>
    <row r="2929" spans="1:39" s="4" customFormat="1" ht="12" customHeight="1" outlineLevel="1" x14ac:dyDescent="0.35">
      <c r="A2929" s="307" t="s">
        <v>10402</v>
      </c>
      <c r="B2929" s="308" t="s">
        <v>8284</v>
      </c>
      <c r="C2929" s="290" t="s">
        <v>555</v>
      </c>
      <c r="D2929" s="310" t="s">
        <v>10129</v>
      </c>
      <c r="E2929" s="322" t="s">
        <v>1356</v>
      </c>
      <c r="F2929" s="293"/>
      <c r="G2929" s="293"/>
      <c r="H2929" s="294">
        <v>11</v>
      </c>
      <c r="I2929" s="294" t="str">
        <f>IFERROR(_xlfn.IFNA(VLOOKUP($D:$D,history!$I:$Y,3,0),VLOOKUP(E:E,history!$H:$Y,4,0)),"--")</f>
        <v>--</v>
      </c>
      <c r="J2929" s="282" t="s">
        <v>5946</v>
      </c>
      <c r="K2929" s="282" t="str">
        <f t="shared" si="493"/>
        <v/>
      </c>
      <c r="L2929" s="312">
        <f t="shared" si="497"/>
        <v>84.24</v>
      </c>
      <c r="M2929" s="312">
        <f t="shared" si="498"/>
        <v>127.63</v>
      </c>
      <c r="N2929" s="297" t="str">
        <f>_xlfn.IFNA(VLOOKUP($E:$E,'1'!$A:$E,3,0),"")</f>
        <v/>
      </c>
      <c r="O2929" s="297" t="str">
        <f>_xlfn.IFNA(VLOOKUP($E:$E,'2'!$A:$E,3,0),"")</f>
        <v/>
      </c>
      <c r="P2929" s="297" t="str">
        <f>_xlfn.IFNA(VLOOKUP($E:$E,'3'!$A:$D,3,0),"")</f>
        <v/>
      </c>
      <c r="Q2929" s="297" t="str">
        <f>_xlfn.IFNA(VLOOKUP($E:$E,'4'!$A:$F,3,0),"")</f>
        <v/>
      </c>
      <c r="R2929" s="297" t="str">
        <f>_xlfn.IFNA(VLOOKUP($E:$E,'5'!$A:$F,3,0),"")</f>
        <v/>
      </c>
      <c r="S2929" s="297" t="str">
        <f>_xlfn.IFNA(VLOOKUP($E:$E,'6'!$A:$F,3,0),"")</f>
        <v/>
      </c>
      <c r="T2929" s="313">
        <v>1</v>
      </c>
      <c r="U2929" s="313">
        <v>12</v>
      </c>
      <c r="V2929" s="313">
        <v>72</v>
      </c>
      <c r="W2929" s="314">
        <v>4.9000000000000002E-2</v>
      </c>
      <c r="X2929" s="315">
        <v>2.5925930000000001E-4</v>
      </c>
      <c r="Y2929" s="749">
        <v>120</v>
      </c>
      <c r="Z2929" s="282"/>
      <c r="AA2929" s="316" t="s">
        <v>10390</v>
      </c>
      <c r="AB2929" s="282" t="s">
        <v>9163</v>
      </c>
      <c r="AC2929" s="317" t="s">
        <v>2081</v>
      </c>
      <c r="AD2929" s="318" t="s">
        <v>2693</v>
      </c>
      <c r="AE2929" s="319">
        <v>0</v>
      </c>
      <c r="AF2929" s="319" t="s">
        <v>11273</v>
      </c>
      <c r="AG2929" s="320">
        <v>1.6</v>
      </c>
      <c r="AH2929" s="321">
        <f t="shared" si="499"/>
        <v>0</v>
      </c>
      <c r="AI2929" s="287">
        <f>_xlfn.IFNA(VLOOKUP(AD:AD,грп!B:C,2,0),0)</f>
        <v>0</v>
      </c>
      <c r="AJ2929" s="607">
        <v>0</v>
      </c>
      <c r="AK2929" s="672" t="str">
        <f t="shared" ref="AK2929:AK2991" si="500">C2929</f>
        <v xml:space="preserve"> </v>
      </c>
      <c r="AL2929" s="174"/>
    </row>
    <row r="2930" spans="1:39" s="4" customFormat="1" ht="12" customHeight="1" outlineLevel="1" x14ac:dyDescent="0.35">
      <c r="A2930" s="307" t="s">
        <v>10402</v>
      </c>
      <c r="B2930" s="308" t="s">
        <v>8285</v>
      </c>
      <c r="C2930" s="290" t="s">
        <v>555</v>
      </c>
      <c r="D2930" s="310" t="s">
        <v>11496</v>
      </c>
      <c r="E2930" s="322" t="s">
        <v>1357</v>
      </c>
      <c r="F2930" s="293"/>
      <c r="G2930" s="293"/>
      <c r="H2930" s="294"/>
      <c r="I2930" s="294" t="str">
        <f>IFERROR(_xlfn.IFNA(VLOOKUP($D:$D,history!$I:$Y,3,0),VLOOKUP(E:E,history!$H:$Y,4,0)),"--")</f>
        <v>--</v>
      </c>
      <c r="J2930" s="282" t="s">
        <v>5946</v>
      </c>
      <c r="K2930" s="282" t="str">
        <f t="shared" si="493"/>
        <v/>
      </c>
      <c r="L2930" s="312">
        <f t="shared" si="497"/>
        <v>99.51</v>
      </c>
      <c r="M2930" s="312">
        <f t="shared" si="498"/>
        <v>150.77000000000001</v>
      </c>
      <c r="N2930" s="297" t="str">
        <f>_xlfn.IFNA(VLOOKUP($E:$E,'1'!$A:$E,3,0),"")</f>
        <v/>
      </c>
      <c r="O2930" s="297" t="str">
        <f>_xlfn.IFNA(VLOOKUP($E:$E,'2'!$A:$E,3,0),"")</f>
        <v/>
      </c>
      <c r="P2930" s="297" t="str">
        <f>_xlfn.IFNA(VLOOKUP($E:$E,'3'!$A:$D,3,0),"")</f>
        <v/>
      </c>
      <c r="Q2930" s="297" t="str">
        <f>_xlfn.IFNA(VLOOKUP($E:$E,'4'!$A:$F,3,0),"")</f>
        <v/>
      </c>
      <c r="R2930" s="297" t="str">
        <f>_xlfn.IFNA(VLOOKUP($E:$E,'5'!$A:$F,3,0),"")</f>
        <v/>
      </c>
      <c r="S2930" s="297" t="str">
        <f>_xlfn.IFNA(VLOOKUP($E:$E,'6'!$A:$F,3,0),"")</f>
        <v/>
      </c>
      <c r="T2930" s="313">
        <v>1</v>
      </c>
      <c r="U2930" s="313">
        <v>12</v>
      </c>
      <c r="V2930" s="313">
        <v>72</v>
      </c>
      <c r="W2930" s="314">
        <v>5.3999999999999999E-2</v>
      </c>
      <c r="X2930" s="315">
        <v>3.2407410000000002E-4</v>
      </c>
      <c r="Y2930" s="749">
        <v>140</v>
      </c>
      <c r="Z2930" s="282"/>
      <c r="AA2930" s="316" t="s">
        <v>10390</v>
      </c>
      <c r="AB2930" s="282" t="s">
        <v>9163</v>
      </c>
      <c r="AC2930" s="317" t="s">
        <v>2081</v>
      </c>
      <c r="AD2930" s="318" t="s">
        <v>2693</v>
      </c>
      <c r="AE2930" s="319">
        <v>0</v>
      </c>
      <c r="AF2930" s="319" t="s">
        <v>11273</v>
      </c>
      <c r="AG2930" s="320">
        <v>1.89</v>
      </c>
      <c r="AH2930" s="321">
        <f t="shared" si="499"/>
        <v>0</v>
      </c>
      <c r="AI2930" s="287">
        <f>_xlfn.IFNA(VLOOKUP(AD:AD,грп!B:C,2,0),0)</f>
        <v>0</v>
      </c>
      <c r="AJ2930" s="607">
        <v>0</v>
      </c>
      <c r="AK2930" s="672" t="str">
        <f t="shared" si="500"/>
        <v xml:space="preserve"> </v>
      </c>
      <c r="AL2930" s="174"/>
    </row>
    <row r="2931" spans="1:39" s="4" customFormat="1" ht="12" customHeight="1" outlineLevel="1" x14ac:dyDescent="0.35">
      <c r="A2931" s="307" t="s">
        <v>10402</v>
      </c>
      <c r="B2931" s="308" t="s">
        <v>8286</v>
      </c>
      <c r="C2931" s="290" t="s">
        <v>555</v>
      </c>
      <c r="D2931" s="310" t="s">
        <v>11497</v>
      </c>
      <c r="E2931" s="322" t="s">
        <v>1355</v>
      </c>
      <c r="F2931" s="293"/>
      <c r="G2931" s="293"/>
      <c r="H2931" s="294">
        <v>13</v>
      </c>
      <c r="I2931" s="294" t="str">
        <f>IFERROR(_xlfn.IFNA(VLOOKUP($D:$D,history!$I:$Y,3,0),VLOOKUP(E:E,history!$H:$Y,4,0)),"--")</f>
        <v>--</v>
      </c>
      <c r="J2931" s="282" t="s">
        <v>5946</v>
      </c>
      <c r="K2931" s="282" t="str">
        <f t="shared" si="493"/>
        <v/>
      </c>
      <c r="L2931" s="312">
        <f t="shared" si="497"/>
        <v>87.93</v>
      </c>
      <c r="M2931" s="312">
        <f t="shared" si="498"/>
        <v>133.22</v>
      </c>
      <c r="N2931" s="297" t="str">
        <f>_xlfn.IFNA(VLOOKUP($E:$E,'1'!$A:$E,3,0),"")</f>
        <v/>
      </c>
      <c r="O2931" s="297" t="str">
        <f>_xlfn.IFNA(VLOOKUP($E:$E,'2'!$A:$E,3,0),"")</f>
        <v/>
      </c>
      <c r="P2931" s="297" t="str">
        <f>_xlfn.IFNA(VLOOKUP($E:$E,'3'!$A:$D,3,0),"")</f>
        <v/>
      </c>
      <c r="Q2931" s="297" t="str">
        <f>_xlfn.IFNA(VLOOKUP($E:$E,'4'!$A:$F,3,0),"")</f>
        <v/>
      </c>
      <c r="R2931" s="297" t="str">
        <f>_xlfn.IFNA(VLOOKUP($E:$E,'5'!$A:$F,3,0),"")</f>
        <v/>
      </c>
      <c r="S2931" s="297" t="str">
        <f>_xlfn.IFNA(VLOOKUP($E:$E,'6'!$A:$F,3,0),"")</f>
        <v/>
      </c>
      <c r="T2931" s="313">
        <v>1</v>
      </c>
      <c r="U2931" s="313">
        <v>12</v>
      </c>
      <c r="V2931" s="313">
        <v>72</v>
      </c>
      <c r="W2931" s="314">
        <v>4.8000000000000001E-2</v>
      </c>
      <c r="X2931" s="315">
        <v>2.314815E-4</v>
      </c>
      <c r="Y2931" s="749">
        <v>130</v>
      </c>
      <c r="Z2931" s="282"/>
      <c r="AA2931" s="316" t="s">
        <v>10390</v>
      </c>
      <c r="AB2931" s="282" t="s">
        <v>9163</v>
      </c>
      <c r="AC2931" s="317" t="s">
        <v>2081</v>
      </c>
      <c r="AD2931" s="318" t="s">
        <v>2693</v>
      </c>
      <c r="AE2931" s="319">
        <v>0</v>
      </c>
      <c r="AF2931" s="319" t="s">
        <v>11273</v>
      </c>
      <c r="AG2931" s="320">
        <v>1.67</v>
      </c>
      <c r="AH2931" s="321">
        <f t="shared" si="499"/>
        <v>0</v>
      </c>
      <c r="AI2931" s="287">
        <f>_xlfn.IFNA(VLOOKUP(AD:AD,грп!B:C,2,0),0)</f>
        <v>0</v>
      </c>
      <c r="AJ2931" s="607">
        <v>0</v>
      </c>
      <c r="AK2931" s="672" t="str">
        <f t="shared" si="500"/>
        <v xml:space="preserve"> </v>
      </c>
      <c r="AL2931" s="174"/>
    </row>
    <row r="2932" spans="1:39" s="4" customFormat="1" ht="12" customHeight="1" outlineLevel="1" x14ac:dyDescent="0.35">
      <c r="A2932" s="307" t="s">
        <v>10402</v>
      </c>
      <c r="B2932" s="308" t="s">
        <v>8287</v>
      </c>
      <c r="C2932" s="290" t="s">
        <v>555</v>
      </c>
      <c r="D2932" s="310" t="s">
        <v>3246</v>
      </c>
      <c r="E2932" s="322" t="s">
        <v>1359</v>
      </c>
      <c r="F2932" s="293"/>
      <c r="G2932" s="293"/>
      <c r="H2932" s="294">
        <v>24</v>
      </c>
      <c r="I2932" s="294" t="str">
        <f>IFERROR(_xlfn.IFNA(VLOOKUP($D:$D,history!$I:$Y,3,0),VLOOKUP(E:E,history!$H:$Y,4,0)),"--")</f>
        <v>--</v>
      </c>
      <c r="J2932" s="282" t="s">
        <v>9870</v>
      </c>
      <c r="K2932" s="282" t="str">
        <f t="shared" si="493"/>
        <v/>
      </c>
      <c r="L2932" s="312">
        <f t="shared" si="497"/>
        <v>102.66</v>
      </c>
      <c r="M2932" s="312">
        <f t="shared" si="498"/>
        <v>155.55000000000001</v>
      </c>
      <c r="N2932" s="297" t="str">
        <f>_xlfn.IFNA(VLOOKUP($E:$E,'1'!$A:$E,3,0),"")</f>
        <v/>
      </c>
      <c r="O2932" s="297" t="str">
        <f>_xlfn.IFNA(VLOOKUP($E:$E,'2'!$A:$E,3,0),"")</f>
        <v/>
      </c>
      <c r="P2932" s="297" t="str">
        <f>_xlfn.IFNA(VLOOKUP($E:$E,'3'!$A:$D,3,0),"")</f>
        <v/>
      </c>
      <c r="Q2932" s="297" t="str">
        <f>_xlfn.IFNA(VLOOKUP($E:$E,'4'!$A:$F,3,0),"")</f>
        <v/>
      </c>
      <c r="R2932" s="297" t="str">
        <f>_xlfn.IFNA(VLOOKUP($E:$E,'5'!$A:$F,3,0),"")</f>
        <v/>
      </c>
      <c r="S2932" s="297" t="str">
        <f>_xlfn.IFNA(VLOOKUP($E:$E,'6'!$A:$F,3,0),"")</f>
        <v/>
      </c>
      <c r="T2932" s="313">
        <v>1</v>
      </c>
      <c r="U2932" s="313">
        <v>12</v>
      </c>
      <c r="V2932" s="313">
        <v>72</v>
      </c>
      <c r="W2932" s="314">
        <v>8.4000000000000005E-2</v>
      </c>
      <c r="X2932" s="315">
        <v>2.7222219999999998E-4</v>
      </c>
      <c r="Y2932" s="749">
        <v>150</v>
      </c>
      <c r="Z2932" s="282"/>
      <c r="AA2932" s="316" t="s">
        <v>393</v>
      </c>
      <c r="AB2932" s="282" t="s">
        <v>9163</v>
      </c>
      <c r="AC2932" s="317" t="s">
        <v>2081</v>
      </c>
      <c r="AD2932" s="318" t="s">
        <v>2693</v>
      </c>
      <c r="AE2932" s="319">
        <v>0</v>
      </c>
      <c r="AF2932" s="319" t="s">
        <v>11273</v>
      </c>
      <c r="AG2932" s="320">
        <v>1.95</v>
      </c>
      <c r="AH2932" s="321">
        <f t="shared" si="499"/>
        <v>0</v>
      </c>
      <c r="AI2932" s="287">
        <f>_xlfn.IFNA(VLOOKUP(AD:AD,грп!B:C,2,0),0)</f>
        <v>0</v>
      </c>
      <c r="AJ2932" s="607">
        <v>48</v>
      </c>
      <c r="AK2932" s="672" t="str">
        <f t="shared" si="500"/>
        <v xml:space="preserve"> </v>
      </c>
      <c r="AL2932" s="174"/>
    </row>
    <row r="2933" spans="1:39" s="4" customFormat="1" ht="12" customHeight="1" outlineLevel="1" x14ac:dyDescent="0.35">
      <c r="A2933" s="307" t="s">
        <v>10402</v>
      </c>
      <c r="B2933" s="308" t="s">
        <v>8288</v>
      </c>
      <c r="C2933" s="290" t="s">
        <v>555</v>
      </c>
      <c r="D2933" s="310" t="s">
        <v>10130</v>
      </c>
      <c r="E2933" s="322" t="s">
        <v>1360</v>
      </c>
      <c r="F2933" s="293"/>
      <c r="G2933" s="293"/>
      <c r="H2933" s="294"/>
      <c r="I2933" s="294" t="str">
        <f>IFERROR(_xlfn.IFNA(VLOOKUP($D:$D,history!$I:$Y,3,0),VLOOKUP(E:E,history!$H:$Y,4,0)),"--")</f>
        <v>--</v>
      </c>
      <c r="J2933" s="282" t="s">
        <v>5946</v>
      </c>
      <c r="K2933" s="282" t="str">
        <f t="shared" si="493"/>
        <v/>
      </c>
      <c r="L2933" s="312">
        <f t="shared" si="497"/>
        <v>113.72</v>
      </c>
      <c r="M2933" s="312">
        <f t="shared" si="498"/>
        <v>172.3</v>
      </c>
      <c r="N2933" s="297" t="str">
        <f>_xlfn.IFNA(VLOOKUP($E:$E,'1'!$A:$E,3,0),"")</f>
        <v/>
      </c>
      <c r="O2933" s="297" t="str">
        <f>_xlfn.IFNA(VLOOKUP($E:$E,'2'!$A:$E,3,0),"")</f>
        <v/>
      </c>
      <c r="P2933" s="297" t="str">
        <f>_xlfn.IFNA(VLOOKUP($E:$E,'3'!$A:$D,3,0),"")</f>
        <v/>
      </c>
      <c r="Q2933" s="297" t="str">
        <f>_xlfn.IFNA(VLOOKUP($E:$E,'4'!$A:$F,3,0),"")</f>
        <v/>
      </c>
      <c r="R2933" s="297" t="str">
        <f>_xlfn.IFNA(VLOOKUP($E:$E,'5'!$A:$F,3,0),"")</f>
        <v/>
      </c>
      <c r="S2933" s="297" t="str">
        <f>_xlfn.IFNA(VLOOKUP($E:$E,'6'!$A:$F,3,0),"")</f>
        <v/>
      </c>
      <c r="T2933" s="313">
        <v>1</v>
      </c>
      <c r="U2933" s="313">
        <v>12</v>
      </c>
      <c r="V2933" s="313">
        <v>72</v>
      </c>
      <c r="W2933" s="314">
        <v>9.1999999999999998E-2</v>
      </c>
      <c r="X2933" s="315">
        <v>3.425926E-4</v>
      </c>
      <c r="Y2933" s="749">
        <v>160</v>
      </c>
      <c r="Z2933" s="282"/>
      <c r="AA2933" s="316" t="s">
        <v>10390</v>
      </c>
      <c r="AB2933" s="282" t="s">
        <v>9163</v>
      </c>
      <c r="AC2933" s="317" t="s">
        <v>2081</v>
      </c>
      <c r="AD2933" s="318" t="s">
        <v>2693</v>
      </c>
      <c r="AE2933" s="319">
        <v>0</v>
      </c>
      <c r="AF2933" s="319" t="s">
        <v>11273</v>
      </c>
      <c r="AG2933" s="320">
        <v>2.16</v>
      </c>
      <c r="AH2933" s="321">
        <f t="shared" si="499"/>
        <v>0</v>
      </c>
      <c r="AI2933" s="287">
        <f>_xlfn.IFNA(VLOOKUP(AD:AD,грп!B:C,2,0),0)</f>
        <v>0</v>
      </c>
      <c r="AJ2933" s="607">
        <v>0</v>
      </c>
      <c r="AK2933" s="672" t="str">
        <f t="shared" si="500"/>
        <v xml:space="preserve"> </v>
      </c>
      <c r="AL2933" s="174"/>
    </row>
    <row r="2934" spans="1:39" s="6" customFormat="1" ht="12" customHeight="1" outlineLevel="1" x14ac:dyDescent="0.35">
      <c r="A2934" s="307" t="s">
        <v>10402</v>
      </c>
      <c r="B2934" s="308" t="s">
        <v>8289</v>
      </c>
      <c r="C2934" s="290" t="s">
        <v>555</v>
      </c>
      <c r="D2934" s="310" t="s">
        <v>10131</v>
      </c>
      <c r="E2934" s="322" t="s">
        <v>1361</v>
      </c>
      <c r="F2934" s="293"/>
      <c r="G2934" s="293"/>
      <c r="H2934" s="294"/>
      <c r="I2934" s="294" t="str">
        <f>IFERROR(_xlfn.IFNA(VLOOKUP($D:$D,history!$I:$Y,3,0),VLOOKUP(E:E,history!$H:$Y,4,0)),"--")</f>
        <v>--</v>
      </c>
      <c r="J2934" s="282" t="s">
        <v>9870</v>
      </c>
      <c r="K2934" s="282" t="str">
        <f t="shared" si="493"/>
        <v/>
      </c>
      <c r="L2934" s="312">
        <f t="shared" si="497"/>
        <v>138.99</v>
      </c>
      <c r="M2934" s="312">
        <f t="shared" si="498"/>
        <v>210.59</v>
      </c>
      <c r="N2934" s="297" t="str">
        <f>_xlfn.IFNA(VLOOKUP($E:$E,'1'!$A:$E,3,0),"")</f>
        <v/>
      </c>
      <c r="O2934" s="297" t="str">
        <f>_xlfn.IFNA(VLOOKUP($E:$E,'2'!$A:$E,3,0),"")</f>
        <v/>
      </c>
      <c r="P2934" s="297" t="str">
        <f>_xlfn.IFNA(VLOOKUP($E:$E,'3'!$A:$D,3,0),"")</f>
        <v/>
      </c>
      <c r="Q2934" s="297" t="str">
        <f>_xlfn.IFNA(VLOOKUP($E:$E,'4'!$A:$F,3,0),"")</f>
        <v/>
      </c>
      <c r="R2934" s="297" t="str">
        <f>_xlfn.IFNA(VLOOKUP($E:$E,'5'!$A:$F,3,0),"")</f>
        <v/>
      </c>
      <c r="S2934" s="297" t="str">
        <f>_xlfn.IFNA(VLOOKUP($E:$E,'6'!$A:$F,3,0),"")</f>
        <v/>
      </c>
      <c r="T2934" s="313">
        <v>1</v>
      </c>
      <c r="U2934" s="313">
        <v>12</v>
      </c>
      <c r="V2934" s="313">
        <v>72</v>
      </c>
      <c r="W2934" s="314">
        <v>0.10199999999999999</v>
      </c>
      <c r="X2934" s="315">
        <v>3.7581700000000002E-4</v>
      </c>
      <c r="Y2934" s="749">
        <v>190</v>
      </c>
      <c r="Z2934" s="282"/>
      <c r="AA2934" s="316" t="s">
        <v>10391</v>
      </c>
      <c r="AB2934" s="282" t="s">
        <v>9163</v>
      </c>
      <c r="AC2934" s="317" t="s">
        <v>2081</v>
      </c>
      <c r="AD2934" s="318" t="s">
        <v>2693</v>
      </c>
      <c r="AE2934" s="319">
        <v>0</v>
      </c>
      <c r="AF2934" s="319" t="s">
        <v>11273</v>
      </c>
      <c r="AG2934" s="320">
        <v>2.64</v>
      </c>
      <c r="AH2934" s="321">
        <f t="shared" si="499"/>
        <v>0</v>
      </c>
      <c r="AI2934" s="287">
        <f>_xlfn.IFNA(VLOOKUP(AD:AD,грп!B:C,2,0),0)</f>
        <v>0</v>
      </c>
      <c r="AJ2934" s="607">
        <v>0</v>
      </c>
      <c r="AK2934" s="672" t="str">
        <f t="shared" si="500"/>
        <v xml:space="preserve"> </v>
      </c>
      <c r="AL2934" s="174"/>
      <c r="AM2934" s="4"/>
    </row>
    <row r="2935" spans="1:39" s="6" customFormat="1" ht="12" customHeight="1" outlineLevel="1" x14ac:dyDescent="0.35">
      <c r="A2935" s="307" t="s">
        <v>10402</v>
      </c>
      <c r="B2935" s="308" t="s">
        <v>8290</v>
      </c>
      <c r="C2935" s="290" t="s">
        <v>555</v>
      </c>
      <c r="D2935" s="310" t="s">
        <v>10132</v>
      </c>
      <c r="E2935" s="322" t="s">
        <v>1358</v>
      </c>
      <c r="F2935" s="293"/>
      <c r="G2935" s="293"/>
      <c r="H2935" s="294">
        <v>24</v>
      </c>
      <c r="I2935" s="294" t="str">
        <f>IFERROR(_xlfn.IFNA(VLOOKUP($D:$D,history!$I:$Y,3,0),VLOOKUP(E:E,history!$H:$Y,4,0)),"--")</f>
        <v>--</v>
      </c>
      <c r="J2935" s="282" t="s">
        <v>9868</v>
      </c>
      <c r="K2935" s="282" t="str">
        <f t="shared" si="493"/>
        <v/>
      </c>
      <c r="L2935" s="312">
        <f t="shared" si="497"/>
        <v>88.45</v>
      </c>
      <c r="M2935" s="312">
        <f t="shared" si="498"/>
        <v>134.01</v>
      </c>
      <c r="N2935" s="297" t="str">
        <f>_xlfn.IFNA(VLOOKUP($E:$E,'1'!$A:$E,3,0),"")</f>
        <v/>
      </c>
      <c r="O2935" s="297" t="str">
        <f>_xlfn.IFNA(VLOOKUP($E:$E,'2'!$A:$E,3,0),"")</f>
        <v/>
      </c>
      <c r="P2935" s="297" t="str">
        <f>_xlfn.IFNA(VLOOKUP($E:$E,'3'!$A:$D,3,0),"")</f>
        <v/>
      </c>
      <c r="Q2935" s="297" t="str">
        <f>_xlfn.IFNA(VLOOKUP($E:$E,'4'!$A:$F,3,0),"")</f>
        <v/>
      </c>
      <c r="R2935" s="297" t="str">
        <f>_xlfn.IFNA(VLOOKUP($E:$E,'5'!$A:$F,3,0),"")</f>
        <v/>
      </c>
      <c r="S2935" s="297" t="str">
        <f>_xlfn.IFNA(VLOOKUP($E:$E,'6'!$A:$F,3,0),"")</f>
        <v/>
      </c>
      <c r="T2935" s="313">
        <v>1</v>
      </c>
      <c r="U2935" s="313">
        <v>12</v>
      </c>
      <c r="V2935" s="313">
        <v>72</v>
      </c>
      <c r="W2935" s="314">
        <v>5.8999999999999997E-2</v>
      </c>
      <c r="X2935" s="315">
        <v>1.7857140000000001E-4</v>
      </c>
      <c r="Y2935" s="749">
        <v>130</v>
      </c>
      <c r="Z2935" s="282"/>
      <c r="AA2935" s="316" t="s">
        <v>10390</v>
      </c>
      <c r="AB2935" s="282" t="s">
        <v>9163</v>
      </c>
      <c r="AC2935" s="317" t="s">
        <v>2081</v>
      </c>
      <c r="AD2935" s="318" t="s">
        <v>2693</v>
      </c>
      <c r="AE2935" s="319">
        <v>0</v>
      </c>
      <c r="AF2935" s="319" t="s">
        <v>11273</v>
      </c>
      <c r="AG2935" s="320">
        <v>1.68</v>
      </c>
      <c r="AH2935" s="321">
        <f t="shared" si="499"/>
        <v>0</v>
      </c>
      <c r="AI2935" s="287">
        <f>_xlfn.IFNA(VLOOKUP(AD:AD,грп!B:C,2,0),0)</f>
        <v>0</v>
      </c>
      <c r="AJ2935" s="607">
        <v>48</v>
      </c>
      <c r="AK2935" s="672" t="str">
        <f t="shared" si="500"/>
        <v xml:space="preserve"> </v>
      </c>
      <c r="AL2935" s="174"/>
      <c r="AM2935" s="4"/>
    </row>
    <row r="2936" spans="1:39" s="4" customFormat="1" ht="12" customHeight="1" outlineLevel="1" x14ac:dyDescent="0.35">
      <c r="A2936" s="307" t="s">
        <v>10402</v>
      </c>
      <c r="B2936" s="308" t="s">
        <v>8291</v>
      </c>
      <c r="C2936" s="290" t="s">
        <v>555</v>
      </c>
      <c r="D2936" s="310" t="s">
        <v>11498</v>
      </c>
      <c r="E2936" s="322" t="s">
        <v>1363</v>
      </c>
      <c r="F2936" s="293"/>
      <c r="G2936" s="293"/>
      <c r="H2936" s="294">
        <v>25</v>
      </c>
      <c r="I2936" s="294" t="str">
        <f>IFERROR(_xlfn.IFNA(VLOOKUP($D:$D,history!$I:$Y,3,0),VLOOKUP(E:E,history!$H:$Y,4,0)),"--")</f>
        <v>--</v>
      </c>
      <c r="J2936" s="282" t="s">
        <v>9870</v>
      </c>
      <c r="K2936" s="282" t="str">
        <f t="shared" si="493"/>
        <v/>
      </c>
      <c r="L2936" s="312">
        <f t="shared" si="497"/>
        <v>120.04</v>
      </c>
      <c r="M2936" s="312">
        <f t="shared" si="498"/>
        <v>181.88</v>
      </c>
      <c r="N2936" s="297" t="str">
        <f>_xlfn.IFNA(VLOOKUP($E:$E,'1'!$A:$E,3,0),"")</f>
        <v/>
      </c>
      <c r="O2936" s="297" t="str">
        <f>_xlfn.IFNA(VLOOKUP($E:$E,'2'!$A:$E,3,0),"")</f>
        <v/>
      </c>
      <c r="P2936" s="297" t="str">
        <f>_xlfn.IFNA(VLOOKUP($E:$E,'3'!$A:$D,3,0),"")</f>
        <v/>
      </c>
      <c r="Q2936" s="297" t="str">
        <f>_xlfn.IFNA(VLOOKUP($E:$E,'4'!$A:$F,3,0),"")</f>
        <v/>
      </c>
      <c r="R2936" s="297" t="str">
        <f>_xlfn.IFNA(VLOOKUP($E:$E,'5'!$A:$F,3,0),"")</f>
        <v/>
      </c>
      <c r="S2936" s="297" t="str">
        <f>_xlfn.IFNA(VLOOKUP($E:$E,'6'!$A:$F,3,0),"")</f>
        <v/>
      </c>
      <c r="T2936" s="313">
        <v>1</v>
      </c>
      <c r="U2936" s="313">
        <v>12</v>
      </c>
      <c r="V2936" s="313">
        <v>72</v>
      </c>
      <c r="W2936" s="314">
        <v>0.13100000000000001</v>
      </c>
      <c r="X2936" s="315">
        <v>2.97619E-4</v>
      </c>
      <c r="Y2936" s="749">
        <v>170</v>
      </c>
      <c r="Z2936" s="282"/>
      <c r="AA2936" s="316" t="s">
        <v>10390</v>
      </c>
      <c r="AB2936" s="282" t="s">
        <v>9163</v>
      </c>
      <c r="AC2936" s="317" t="s">
        <v>2081</v>
      </c>
      <c r="AD2936" s="318" t="s">
        <v>2693</v>
      </c>
      <c r="AE2936" s="319">
        <v>0</v>
      </c>
      <c r="AF2936" s="319" t="s">
        <v>11273</v>
      </c>
      <c r="AG2936" s="320">
        <v>2.2799999999999998</v>
      </c>
      <c r="AH2936" s="321">
        <f t="shared" si="499"/>
        <v>0</v>
      </c>
      <c r="AI2936" s="287">
        <f>_xlfn.IFNA(VLOOKUP(AD:AD,грп!B:C,2,0),0)</f>
        <v>0</v>
      </c>
      <c r="AJ2936" s="607">
        <v>42</v>
      </c>
      <c r="AK2936" s="672" t="str">
        <f t="shared" si="500"/>
        <v xml:space="preserve"> </v>
      </c>
      <c r="AL2936" s="174"/>
    </row>
    <row r="2937" spans="1:39" s="6" customFormat="1" ht="12" customHeight="1" outlineLevel="1" x14ac:dyDescent="0.35">
      <c r="A2937" s="307" t="s">
        <v>10402</v>
      </c>
      <c r="B2937" s="308" t="s">
        <v>8292</v>
      </c>
      <c r="C2937" s="290" t="s">
        <v>555</v>
      </c>
      <c r="D2937" s="310" t="s">
        <v>3247</v>
      </c>
      <c r="E2937" s="322" t="s">
        <v>1364</v>
      </c>
      <c r="F2937" s="293"/>
      <c r="G2937" s="293"/>
      <c r="H2937" s="294">
        <v>24</v>
      </c>
      <c r="I2937" s="294" t="str">
        <f>IFERROR(_xlfn.IFNA(VLOOKUP($D:$D,history!$I:$Y,3,0),VLOOKUP(E:E,history!$H:$Y,4,0)),"--")</f>
        <v>--</v>
      </c>
      <c r="J2937" s="282" t="s">
        <v>9870</v>
      </c>
      <c r="K2937" s="282" t="str">
        <f t="shared" si="493"/>
        <v/>
      </c>
      <c r="L2937" s="312">
        <f t="shared" si="497"/>
        <v>128.99</v>
      </c>
      <c r="M2937" s="312">
        <f t="shared" si="498"/>
        <v>195.44</v>
      </c>
      <c r="N2937" s="297" t="str">
        <f>_xlfn.IFNA(VLOOKUP($E:$E,'1'!$A:$E,3,0),"")</f>
        <v/>
      </c>
      <c r="O2937" s="297" t="str">
        <f>_xlfn.IFNA(VLOOKUP($E:$E,'2'!$A:$E,3,0),"")</f>
        <v/>
      </c>
      <c r="P2937" s="297" t="str">
        <f>_xlfn.IFNA(VLOOKUP($E:$E,'3'!$A:$D,3,0),"")</f>
        <v/>
      </c>
      <c r="Q2937" s="297" t="str">
        <f>_xlfn.IFNA(VLOOKUP($E:$E,'4'!$A:$F,3,0),"")</f>
        <v/>
      </c>
      <c r="R2937" s="297" t="str">
        <f>_xlfn.IFNA(VLOOKUP($E:$E,'5'!$A:$F,3,0),"")</f>
        <v/>
      </c>
      <c r="S2937" s="297" t="str">
        <f>_xlfn.IFNA(VLOOKUP($E:$E,'6'!$A:$F,3,0),"")</f>
        <v/>
      </c>
      <c r="T2937" s="313">
        <v>1</v>
      </c>
      <c r="U2937" s="313">
        <v>12</v>
      </c>
      <c r="V2937" s="313">
        <v>72</v>
      </c>
      <c r="W2937" s="314">
        <v>0.11899999999999999</v>
      </c>
      <c r="X2937" s="315">
        <v>3.9444440000000001E-4</v>
      </c>
      <c r="Y2937" s="749">
        <v>190</v>
      </c>
      <c r="Z2937" s="282"/>
      <c r="AA2937" s="316" t="s">
        <v>10390</v>
      </c>
      <c r="AB2937" s="282" t="s">
        <v>9163</v>
      </c>
      <c r="AC2937" s="317" t="s">
        <v>2081</v>
      </c>
      <c r="AD2937" s="318" t="s">
        <v>2693</v>
      </c>
      <c r="AE2937" s="319">
        <v>0</v>
      </c>
      <c r="AF2937" s="319" t="s">
        <v>11273</v>
      </c>
      <c r="AG2937" s="320">
        <v>2.4500000000000002</v>
      </c>
      <c r="AH2937" s="321">
        <f t="shared" si="499"/>
        <v>0</v>
      </c>
      <c r="AI2937" s="287">
        <f>_xlfn.IFNA(VLOOKUP(AD:AD,грп!B:C,2,0),0)</f>
        <v>0</v>
      </c>
      <c r="AJ2937" s="607">
        <v>48</v>
      </c>
      <c r="AK2937" s="672" t="str">
        <f t="shared" si="500"/>
        <v xml:space="preserve"> </v>
      </c>
      <c r="AL2937" s="174"/>
      <c r="AM2937" s="4"/>
    </row>
    <row r="2938" spans="1:39" s="6" customFormat="1" ht="12" customHeight="1" outlineLevel="1" x14ac:dyDescent="0.35">
      <c r="A2938" s="307" t="s">
        <v>10402</v>
      </c>
      <c r="B2938" s="308" t="s">
        <v>8293</v>
      </c>
      <c r="C2938" s="290" t="s">
        <v>555</v>
      </c>
      <c r="D2938" s="310" t="s">
        <v>11499</v>
      </c>
      <c r="E2938" s="322" t="s">
        <v>1365</v>
      </c>
      <c r="F2938" s="293"/>
      <c r="G2938" s="293"/>
      <c r="H2938" s="294">
        <v>24</v>
      </c>
      <c r="I2938" s="294" t="str">
        <f>IFERROR(_xlfn.IFNA(VLOOKUP($D:$D,history!$I:$Y,3,0),VLOOKUP(E:E,history!$H:$Y,4,0)),"--")</f>
        <v>--</v>
      </c>
      <c r="J2938" s="282" t="s">
        <v>9870</v>
      </c>
      <c r="K2938" s="282" t="str">
        <f t="shared" si="493"/>
        <v/>
      </c>
      <c r="L2938" s="312">
        <f t="shared" si="497"/>
        <v>165.84</v>
      </c>
      <c r="M2938" s="312">
        <f t="shared" si="498"/>
        <v>251.28</v>
      </c>
      <c r="N2938" s="297" t="str">
        <f>_xlfn.IFNA(VLOOKUP($E:$E,'1'!$A:$E,3,0),"")</f>
        <v/>
      </c>
      <c r="O2938" s="297" t="str">
        <f>_xlfn.IFNA(VLOOKUP($E:$E,'2'!$A:$E,3,0),"")</f>
        <v/>
      </c>
      <c r="P2938" s="297" t="str">
        <f>_xlfn.IFNA(VLOOKUP($E:$E,'3'!$A:$D,3,0),"")</f>
        <v/>
      </c>
      <c r="Q2938" s="297" t="str">
        <f>_xlfn.IFNA(VLOOKUP($E:$E,'4'!$A:$F,3,0),"")</f>
        <v/>
      </c>
      <c r="R2938" s="297" t="str">
        <f>_xlfn.IFNA(VLOOKUP($E:$E,'5'!$A:$F,3,0),"")</f>
        <v/>
      </c>
      <c r="S2938" s="297" t="str">
        <f>_xlfn.IFNA(VLOOKUP($E:$E,'6'!$A:$F,3,0),"")</f>
        <v/>
      </c>
      <c r="T2938" s="313">
        <v>1</v>
      </c>
      <c r="U2938" s="313">
        <v>12</v>
      </c>
      <c r="V2938" s="313">
        <v>72</v>
      </c>
      <c r="W2938" s="314">
        <v>0.13100000000000001</v>
      </c>
      <c r="X2938" s="315">
        <v>4.2658730000000002E-4</v>
      </c>
      <c r="Y2938" s="749">
        <v>240</v>
      </c>
      <c r="Z2938" s="282"/>
      <c r="AA2938" s="316" t="s">
        <v>10390</v>
      </c>
      <c r="AB2938" s="282" t="s">
        <v>9163</v>
      </c>
      <c r="AC2938" s="317" t="s">
        <v>2081</v>
      </c>
      <c r="AD2938" s="318" t="s">
        <v>2693</v>
      </c>
      <c r="AE2938" s="319">
        <v>0</v>
      </c>
      <c r="AF2938" s="319" t="s">
        <v>11273</v>
      </c>
      <c r="AG2938" s="320">
        <v>3.15</v>
      </c>
      <c r="AH2938" s="321">
        <f t="shared" si="499"/>
        <v>0</v>
      </c>
      <c r="AI2938" s="287">
        <f>_xlfn.IFNA(VLOOKUP(AD:AD,грп!B:C,2,0),0)</f>
        <v>0</v>
      </c>
      <c r="AJ2938" s="607">
        <v>48</v>
      </c>
      <c r="AK2938" s="672" t="str">
        <f t="shared" si="500"/>
        <v xml:space="preserve"> </v>
      </c>
      <c r="AL2938" s="174"/>
      <c r="AM2938" s="4"/>
    </row>
    <row r="2939" spans="1:39" s="1" customFormat="1" ht="12" customHeight="1" outlineLevel="1" x14ac:dyDescent="0.35">
      <c r="A2939" s="307" t="s">
        <v>10402</v>
      </c>
      <c r="B2939" s="308" t="s">
        <v>8294</v>
      </c>
      <c r="C2939" s="290" t="s">
        <v>555</v>
      </c>
      <c r="D2939" s="310" t="s">
        <v>11500</v>
      </c>
      <c r="E2939" s="322" t="s">
        <v>1362</v>
      </c>
      <c r="F2939" s="293"/>
      <c r="G2939" s="293"/>
      <c r="H2939" s="294">
        <v>24</v>
      </c>
      <c r="I2939" s="294" t="str">
        <f>IFERROR(_xlfn.IFNA(VLOOKUP($D:$D,history!$I:$Y,3,0),VLOOKUP(E:E,history!$H:$Y,4,0)),"--")</f>
        <v>--</v>
      </c>
      <c r="J2939" s="282" t="s">
        <v>9870</v>
      </c>
      <c r="K2939" s="282" t="str">
        <f t="shared" si="493"/>
        <v/>
      </c>
      <c r="L2939" s="312">
        <f t="shared" si="497"/>
        <v>95.29</v>
      </c>
      <c r="M2939" s="312">
        <f t="shared" si="498"/>
        <v>144.38</v>
      </c>
      <c r="N2939" s="297" t="str">
        <f>_xlfn.IFNA(VLOOKUP($E:$E,'1'!$A:$E,3,0),"")</f>
        <v/>
      </c>
      <c r="O2939" s="297" t="str">
        <f>_xlfn.IFNA(VLOOKUP($E:$E,'2'!$A:$E,3,0),"")</f>
        <v/>
      </c>
      <c r="P2939" s="297" t="str">
        <f>_xlfn.IFNA(VLOOKUP($E:$E,'3'!$A:$D,3,0),"")</f>
        <v/>
      </c>
      <c r="Q2939" s="297" t="str">
        <f>_xlfn.IFNA(VLOOKUP($E:$E,'4'!$A:$F,3,0),"")</f>
        <v/>
      </c>
      <c r="R2939" s="297" t="str">
        <f>_xlfn.IFNA(VLOOKUP($E:$E,'5'!$A:$F,3,0),"")</f>
        <v/>
      </c>
      <c r="S2939" s="297" t="str">
        <f>_xlfn.IFNA(VLOOKUP($E:$E,'6'!$A:$F,3,0),"")</f>
        <v/>
      </c>
      <c r="T2939" s="313">
        <v>1</v>
      </c>
      <c r="U2939" s="313">
        <v>12</v>
      </c>
      <c r="V2939" s="313">
        <v>72</v>
      </c>
      <c r="W2939" s="314">
        <v>0.106</v>
      </c>
      <c r="X2939" s="315">
        <v>1.8162389999999999E-4</v>
      </c>
      <c r="Y2939" s="749">
        <v>140</v>
      </c>
      <c r="Z2939" s="282"/>
      <c r="AA2939" s="316" t="s">
        <v>10390</v>
      </c>
      <c r="AB2939" s="282" t="s">
        <v>9163</v>
      </c>
      <c r="AC2939" s="317" t="s">
        <v>2081</v>
      </c>
      <c r="AD2939" s="318" t="s">
        <v>2693</v>
      </c>
      <c r="AE2939" s="319">
        <v>0</v>
      </c>
      <c r="AF2939" s="319" t="s">
        <v>11273</v>
      </c>
      <c r="AG2939" s="320">
        <v>1.81</v>
      </c>
      <c r="AH2939" s="321">
        <f t="shared" si="499"/>
        <v>0</v>
      </c>
      <c r="AI2939" s="287">
        <f>_xlfn.IFNA(VLOOKUP(AD:AD,грп!B:C,2,0),0)</f>
        <v>0</v>
      </c>
      <c r="AJ2939" s="607">
        <v>72</v>
      </c>
      <c r="AK2939" s="672" t="str">
        <f t="shared" si="500"/>
        <v xml:space="preserve"> </v>
      </c>
      <c r="AL2939" s="174"/>
      <c r="AM2939" s="4"/>
    </row>
    <row r="2940" spans="1:39" s="1" customFormat="1" ht="12" customHeight="1" outlineLevel="1" x14ac:dyDescent="0.35">
      <c r="A2940" s="307" t="s">
        <v>10402</v>
      </c>
      <c r="B2940" s="308" t="s">
        <v>8295</v>
      </c>
      <c r="C2940" s="290" t="s">
        <v>555</v>
      </c>
      <c r="D2940" s="310" t="s">
        <v>3248</v>
      </c>
      <c r="E2940" s="322" t="s">
        <v>1366</v>
      </c>
      <c r="F2940" s="293"/>
      <c r="G2940" s="293"/>
      <c r="H2940" s="294"/>
      <c r="I2940" s="294" t="str">
        <f>IFERROR(_xlfn.IFNA(VLOOKUP($D:$D,history!$I:$Y,3,0),VLOOKUP(E:E,history!$H:$Y,4,0)),"--")</f>
        <v>--</v>
      </c>
      <c r="J2940" s="282" t="s">
        <v>9870</v>
      </c>
      <c r="K2940" s="282" t="str">
        <f t="shared" si="493"/>
        <v/>
      </c>
      <c r="L2940" s="312">
        <f t="shared" si="497"/>
        <v>187.43</v>
      </c>
      <c r="M2940" s="312">
        <f t="shared" si="498"/>
        <v>283.98</v>
      </c>
      <c r="N2940" s="297" t="str">
        <f>_xlfn.IFNA(VLOOKUP($E:$E,'1'!$A:$E,3,0),"")</f>
        <v/>
      </c>
      <c r="O2940" s="297" t="str">
        <f>_xlfn.IFNA(VLOOKUP($E:$E,'2'!$A:$E,3,0),"")</f>
        <v/>
      </c>
      <c r="P2940" s="297" t="str">
        <f>_xlfn.IFNA(VLOOKUP($E:$E,'3'!$A:$D,3,0),"")</f>
        <v/>
      </c>
      <c r="Q2940" s="297" t="str">
        <f>_xlfn.IFNA(VLOOKUP($E:$E,'4'!$A:$F,3,0),"")</f>
        <v/>
      </c>
      <c r="R2940" s="297" t="str">
        <f>_xlfn.IFNA(VLOOKUP($E:$E,'5'!$A:$F,3,0),"")</f>
        <v/>
      </c>
      <c r="S2940" s="297" t="str">
        <f>_xlfn.IFNA(VLOOKUP($E:$E,'6'!$A:$F,3,0),"")</f>
        <v/>
      </c>
      <c r="T2940" s="313">
        <v>1</v>
      </c>
      <c r="U2940" s="313">
        <v>12</v>
      </c>
      <c r="V2940" s="313">
        <v>72</v>
      </c>
      <c r="W2940" s="314">
        <v>0.16500000000000001</v>
      </c>
      <c r="X2940" s="315">
        <v>4.0849670000000002E-4</v>
      </c>
      <c r="Y2940" s="749">
        <v>270</v>
      </c>
      <c r="Z2940" s="282"/>
      <c r="AA2940" s="316" t="s">
        <v>10391</v>
      </c>
      <c r="AB2940" s="282" t="s">
        <v>9163</v>
      </c>
      <c r="AC2940" s="317" t="s">
        <v>2081</v>
      </c>
      <c r="AD2940" s="318" t="s">
        <v>2693</v>
      </c>
      <c r="AE2940" s="319">
        <v>0</v>
      </c>
      <c r="AF2940" s="319" t="s">
        <v>11273</v>
      </c>
      <c r="AG2940" s="320">
        <v>3.56</v>
      </c>
      <c r="AH2940" s="321">
        <f t="shared" si="499"/>
        <v>0</v>
      </c>
      <c r="AI2940" s="287">
        <f>_xlfn.IFNA(VLOOKUP(AD:AD,грп!B:C,2,0),0)</f>
        <v>0</v>
      </c>
      <c r="AJ2940" s="607">
        <v>0</v>
      </c>
      <c r="AK2940" s="672" t="str">
        <f t="shared" si="500"/>
        <v xml:space="preserve"> </v>
      </c>
      <c r="AL2940" s="174"/>
      <c r="AM2940" s="4"/>
    </row>
    <row r="2941" spans="1:39" s="1" customFormat="1" ht="12" customHeight="1" outlineLevel="1" x14ac:dyDescent="0.35">
      <c r="A2941" s="307" t="s">
        <v>10402</v>
      </c>
      <c r="B2941" s="308" t="s">
        <v>8296</v>
      </c>
      <c r="C2941" s="290" t="s">
        <v>555</v>
      </c>
      <c r="D2941" s="310" t="s">
        <v>11501</v>
      </c>
      <c r="E2941" s="322" t="s">
        <v>1367</v>
      </c>
      <c r="F2941" s="293"/>
      <c r="G2941" s="293"/>
      <c r="H2941" s="294">
        <v>1</v>
      </c>
      <c r="I2941" s="294" t="str">
        <f>IFERROR(_xlfn.IFNA(VLOOKUP($D:$D,history!$I:$Y,3,0),VLOOKUP(E:E,history!$H:$Y,4,0)),"--")</f>
        <v>--</v>
      </c>
      <c r="J2941" s="282" t="s">
        <v>9870</v>
      </c>
      <c r="K2941" s="282" t="str">
        <f t="shared" si="493"/>
        <v/>
      </c>
      <c r="L2941" s="312">
        <f t="shared" si="497"/>
        <v>213.75</v>
      </c>
      <c r="M2941" s="312">
        <f t="shared" si="498"/>
        <v>323.87</v>
      </c>
      <c r="N2941" s="297" t="str">
        <f>_xlfn.IFNA(VLOOKUP($E:$E,'1'!$A:$E,3,0),"")</f>
        <v/>
      </c>
      <c r="O2941" s="297" t="str">
        <f>_xlfn.IFNA(VLOOKUP($E:$E,'2'!$A:$E,3,0),"")</f>
        <v/>
      </c>
      <c r="P2941" s="297" t="str">
        <f>_xlfn.IFNA(VLOOKUP($E:$E,'3'!$A:$D,3,0),"")</f>
        <v/>
      </c>
      <c r="Q2941" s="297" t="str">
        <f>_xlfn.IFNA(VLOOKUP($E:$E,'4'!$A:$F,3,0),"")</f>
        <v/>
      </c>
      <c r="R2941" s="297" t="str">
        <f>_xlfn.IFNA(VLOOKUP($E:$E,'5'!$A:$F,3,0),"")</f>
        <v/>
      </c>
      <c r="S2941" s="297" t="str">
        <f>_xlfn.IFNA(VLOOKUP($E:$E,'6'!$A:$F,3,0),"")</f>
        <v/>
      </c>
      <c r="T2941" s="313">
        <v>1</v>
      </c>
      <c r="U2941" s="313">
        <v>12</v>
      </c>
      <c r="V2941" s="313">
        <v>72</v>
      </c>
      <c r="W2941" s="314">
        <v>0.19</v>
      </c>
      <c r="X2941" s="315">
        <v>4.738562E-4</v>
      </c>
      <c r="Y2941" s="749">
        <v>310</v>
      </c>
      <c r="Z2941" s="282"/>
      <c r="AA2941" s="316" t="s">
        <v>10391</v>
      </c>
      <c r="AB2941" s="282" t="s">
        <v>9163</v>
      </c>
      <c r="AC2941" s="317" t="s">
        <v>2081</v>
      </c>
      <c r="AD2941" s="318" t="s">
        <v>2693</v>
      </c>
      <c r="AE2941" s="319">
        <v>0</v>
      </c>
      <c r="AF2941" s="319" t="s">
        <v>11273</v>
      </c>
      <c r="AG2941" s="320">
        <v>4.0599999999999996</v>
      </c>
      <c r="AH2941" s="321">
        <f t="shared" si="499"/>
        <v>0</v>
      </c>
      <c r="AI2941" s="287">
        <f>_xlfn.IFNA(VLOOKUP(AD:AD,грп!B:C,2,0),0)</f>
        <v>0</v>
      </c>
      <c r="AJ2941" s="607">
        <v>0</v>
      </c>
      <c r="AK2941" s="672" t="str">
        <f t="shared" si="500"/>
        <v xml:space="preserve"> </v>
      </c>
      <c r="AL2941" s="174"/>
      <c r="AM2941" s="4"/>
    </row>
    <row r="2942" spans="1:39" s="1" customFormat="1" ht="12" customHeight="1" outlineLevel="1" x14ac:dyDescent="0.35">
      <c r="A2942" s="307" t="s">
        <v>10402</v>
      </c>
      <c r="B2942" s="308" t="s">
        <v>8297</v>
      </c>
      <c r="C2942" s="309" t="s">
        <v>393</v>
      </c>
      <c r="D2942" s="310" t="s">
        <v>3767</v>
      </c>
      <c r="E2942" s="311" t="s">
        <v>3766</v>
      </c>
      <c r="F2942" s="293"/>
      <c r="G2942" s="293"/>
      <c r="H2942" s="294"/>
      <c r="I2942" s="294" t="str">
        <f>IFERROR(_xlfn.IFNA(VLOOKUP($D:$D,history!$I:$Y,3,0),VLOOKUP(E:E,history!$H:$Y,4,0)),"--")</f>
        <v>--</v>
      </c>
      <c r="J2942" s="282" t="s">
        <v>5946</v>
      </c>
      <c r="K2942" s="282" t="str">
        <f t="shared" si="493"/>
        <v/>
      </c>
      <c r="L2942" s="312">
        <f t="shared" si="497"/>
        <v>59.49</v>
      </c>
      <c r="M2942" s="312">
        <f t="shared" si="498"/>
        <v>90.14</v>
      </c>
      <c r="N2942" s="297" t="str">
        <f>_xlfn.IFNA(VLOOKUP($E:$E,'1'!$A:$E,3,0),"")</f>
        <v/>
      </c>
      <c r="O2942" s="297" t="str">
        <f>_xlfn.IFNA(VLOOKUP($E:$E,'2'!$A:$E,3,0),"")</f>
        <v/>
      </c>
      <c r="P2942" s="297" t="str">
        <f>_xlfn.IFNA(VLOOKUP($E:$E,'3'!$A:$D,3,0),"")</f>
        <v/>
      </c>
      <c r="Q2942" s="297" t="str">
        <f>_xlfn.IFNA(VLOOKUP($E:$E,'4'!$A:$F,3,0),"")</f>
        <v/>
      </c>
      <c r="R2942" s="297" t="str">
        <f>_xlfn.IFNA(VLOOKUP($E:$E,'5'!$A:$F,3,0),"")</f>
        <v/>
      </c>
      <c r="S2942" s="297" t="str">
        <f>_xlfn.IFNA(VLOOKUP($E:$E,'6'!$A:$F,3,0),"")</f>
        <v/>
      </c>
      <c r="T2942" s="313">
        <v>1</v>
      </c>
      <c r="U2942" s="313">
        <v>12</v>
      </c>
      <c r="V2942" s="313">
        <v>72</v>
      </c>
      <c r="W2942" s="314">
        <v>7.5999999999999998E-2</v>
      </c>
      <c r="X2942" s="315">
        <v>3.8999999999999999E-4</v>
      </c>
      <c r="Y2942" s="749">
        <v>90</v>
      </c>
      <c r="Z2942" s="282"/>
      <c r="AA2942" s="316" t="s">
        <v>10390</v>
      </c>
      <c r="AB2942" s="282" t="s">
        <v>9163</v>
      </c>
      <c r="AC2942" s="317" t="s">
        <v>2081</v>
      </c>
      <c r="AD2942" s="318" t="s">
        <v>2693</v>
      </c>
      <c r="AE2942" s="319">
        <v>0</v>
      </c>
      <c r="AF2942" s="319" t="s">
        <v>11273</v>
      </c>
      <c r="AG2942" s="320">
        <v>1.1299999999999999</v>
      </c>
      <c r="AH2942" s="321">
        <f t="shared" si="499"/>
        <v>0</v>
      </c>
      <c r="AI2942" s="287">
        <f>_xlfn.IFNA(VLOOKUP(AD:AD,грп!B:C,2,0),0)</f>
        <v>0</v>
      </c>
      <c r="AJ2942" s="607">
        <v>0</v>
      </c>
      <c r="AK2942" s="672" t="str">
        <f t="shared" si="500"/>
        <v/>
      </c>
      <c r="AL2942" s="174"/>
      <c r="AM2942" s="4"/>
    </row>
    <row r="2943" spans="1:39" s="1" customFormat="1" ht="12" customHeight="1" outlineLevel="1" x14ac:dyDescent="0.35">
      <c r="A2943" s="307" t="s">
        <v>10402</v>
      </c>
      <c r="B2943" s="308" t="s">
        <v>8298</v>
      </c>
      <c r="C2943" s="309" t="s">
        <v>393</v>
      </c>
      <c r="D2943" s="310" t="s">
        <v>11502</v>
      </c>
      <c r="E2943" s="311" t="s">
        <v>3768</v>
      </c>
      <c r="F2943" s="293"/>
      <c r="G2943" s="293"/>
      <c r="H2943" s="294"/>
      <c r="I2943" s="294" t="str">
        <f>IFERROR(_xlfn.IFNA(VLOOKUP($D:$D,history!$I:$Y,3,0),VLOOKUP(E:E,history!$H:$Y,4,0)),"--")</f>
        <v>--</v>
      </c>
      <c r="J2943" s="282" t="s">
        <v>5946</v>
      </c>
      <c r="K2943" s="282" t="str">
        <f t="shared" si="493"/>
        <v/>
      </c>
      <c r="L2943" s="312">
        <f t="shared" si="497"/>
        <v>73.180000000000007</v>
      </c>
      <c r="M2943" s="312">
        <f t="shared" si="498"/>
        <v>110.88</v>
      </c>
      <c r="N2943" s="297" t="str">
        <f>_xlfn.IFNA(VLOOKUP($E:$E,'1'!$A:$E,3,0),"")</f>
        <v/>
      </c>
      <c r="O2943" s="297" t="str">
        <f>_xlfn.IFNA(VLOOKUP($E:$E,'2'!$A:$E,3,0),"")</f>
        <v/>
      </c>
      <c r="P2943" s="297" t="str">
        <f>_xlfn.IFNA(VLOOKUP($E:$E,'3'!$A:$D,3,0),"")</f>
        <v/>
      </c>
      <c r="Q2943" s="297" t="str">
        <f>_xlfn.IFNA(VLOOKUP($E:$E,'4'!$A:$F,3,0),"")</f>
        <v/>
      </c>
      <c r="R2943" s="297" t="str">
        <f>_xlfn.IFNA(VLOOKUP($E:$E,'5'!$A:$F,3,0),"")</f>
        <v/>
      </c>
      <c r="S2943" s="297" t="str">
        <f>_xlfn.IFNA(VLOOKUP($E:$E,'6'!$A:$F,3,0),"")</f>
        <v/>
      </c>
      <c r="T2943" s="313">
        <v>1</v>
      </c>
      <c r="U2943" s="313">
        <v>12</v>
      </c>
      <c r="V2943" s="313">
        <v>72</v>
      </c>
      <c r="W2943" s="314">
        <v>7.5999999999999998E-2</v>
      </c>
      <c r="X2943" s="315">
        <v>3.8999999999999999E-4</v>
      </c>
      <c r="Y2943" s="749">
        <v>110</v>
      </c>
      <c r="Z2943" s="282"/>
      <c r="AA2943" s="316" t="s">
        <v>10390</v>
      </c>
      <c r="AB2943" s="282" t="s">
        <v>9163</v>
      </c>
      <c r="AC2943" s="317" t="s">
        <v>2081</v>
      </c>
      <c r="AD2943" s="318" t="s">
        <v>2693</v>
      </c>
      <c r="AE2943" s="319">
        <v>0</v>
      </c>
      <c r="AF2943" s="319" t="s">
        <v>11273</v>
      </c>
      <c r="AG2943" s="320">
        <v>1.39</v>
      </c>
      <c r="AH2943" s="321">
        <f t="shared" si="499"/>
        <v>0</v>
      </c>
      <c r="AI2943" s="287">
        <f>_xlfn.IFNA(VLOOKUP(AD:AD,грп!B:C,2,0),0)</f>
        <v>0</v>
      </c>
      <c r="AJ2943" s="607">
        <v>0</v>
      </c>
      <c r="AK2943" s="672" t="str">
        <f t="shared" si="500"/>
        <v/>
      </c>
      <c r="AL2943" s="174"/>
      <c r="AM2943" s="4"/>
    </row>
    <row r="2944" spans="1:39" s="1" customFormat="1" ht="12" customHeight="1" outlineLevel="1" x14ac:dyDescent="0.35">
      <c r="A2944" s="307" t="s">
        <v>10402</v>
      </c>
      <c r="B2944" s="308" t="s">
        <v>8299</v>
      </c>
      <c r="C2944" s="309" t="s">
        <v>393</v>
      </c>
      <c r="D2944" s="310" t="s">
        <v>11503</v>
      </c>
      <c r="E2944" s="311" t="s">
        <v>3769</v>
      </c>
      <c r="F2944" s="293"/>
      <c r="G2944" s="293"/>
      <c r="H2944" s="294">
        <v>4</v>
      </c>
      <c r="I2944" s="294" t="str">
        <f>IFERROR(_xlfn.IFNA(VLOOKUP($D:$D,history!$I:$Y,3,0),VLOOKUP(E:E,history!$H:$Y,4,0)),"--")</f>
        <v>--</v>
      </c>
      <c r="J2944" s="282" t="s">
        <v>5946</v>
      </c>
      <c r="K2944" s="282" t="str">
        <f t="shared" si="493"/>
        <v/>
      </c>
      <c r="L2944" s="312">
        <f t="shared" si="497"/>
        <v>90.55</v>
      </c>
      <c r="M2944" s="312">
        <f t="shared" si="498"/>
        <v>137.19999999999999</v>
      </c>
      <c r="N2944" s="297" t="str">
        <f>_xlfn.IFNA(VLOOKUP($E:$E,'1'!$A:$E,3,0),"")</f>
        <v/>
      </c>
      <c r="O2944" s="297" t="str">
        <f>_xlfn.IFNA(VLOOKUP($E:$E,'2'!$A:$E,3,0),"")</f>
        <v/>
      </c>
      <c r="P2944" s="297" t="str">
        <f>_xlfn.IFNA(VLOOKUP($E:$E,'3'!$A:$D,3,0),"")</f>
        <v/>
      </c>
      <c r="Q2944" s="297" t="str">
        <f>_xlfn.IFNA(VLOOKUP($E:$E,'4'!$A:$F,3,0),"")</f>
        <v/>
      </c>
      <c r="R2944" s="297" t="str">
        <f>_xlfn.IFNA(VLOOKUP($E:$E,'5'!$A:$F,3,0),"")</f>
        <v/>
      </c>
      <c r="S2944" s="297" t="str">
        <f>_xlfn.IFNA(VLOOKUP($E:$E,'6'!$A:$F,3,0),"")</f>
        <v/>
      </c>
      <c r="T2944" s="313">
        <v>1</v>
      </c>
      <c r="U2944" s="313">
        <v>12</v>
      </c>
      <c r="V2944" s="313">
        <v>72</v>
      </c>
      <c r="W2944" s="314">
        <v>6.4000000000000001E-2</v>
      </c>
      <c r="X2944" s="315">
        <v>2.97619E-4</v>
      </c>
      <c r="Y2944" s="749">
        <v>130</v>
      </c>
      <c r="Z2944" s="282"/>
      <c r="AA2944" s="316" t="s">
        <v>10390</v>
      </c>
      <c r="AB2944" s="282" t="s">
        <v>9163</v>
      </c>
      <c r="AC2944" s="317" t="s">
        <v>2081</v>
      </c>
      <c r="AD2944" s="318" t="s">
        <v>2693</v>
      </c>
      <c r="AE2944" s="319">
        <v>0</v>
      </c>
      <c r="AF2944" s="319" t="s">
        <v>11273</v>
      </c>
      <c r="AG2944" s="320">
        <v>1.72</v>
      </c>
      <c r="AH2944" s="321">
        <f t="shared" si="499"/>
        <v>0</v>
      </c>
      <c r="AI2944" s="287">
        <f>_xlfn.IFNA(VLOOKUP(AD:AD,грп!B:C,2,0),0)</f>
        <v>0</v>
      </c>
      <c r="AJ2944" s="607">
        <v>0</v>
      </c>
      <c r="AK2944" s="672" t="str">
        <f t="shared" si="500"/>
        <v/>
      </c>
      <c r="AL2944" s="174"/>
      <c r="AM2944" s="4"/>
    </row>
    <row r="2945" spans="1:39" s="1" customFormat="1" ht="12" customHeight="1" outlineLevel="1" x14ac:dyDescent="0.35">
      <c r="A2945" s="307" t="s">
        <v>10402</v>
      </c>
      <c r="B2945" s="308" t="s">
        <v>8300</v>
      </c>
      <c r="C2945" s="309" t="s">
        <v>393</v>
      </c>
      <c r="D2945" s="310" t="s">
        <v>11504</v>
      </c>
      <c r="E2945" s="311" t="s">
        <v>3770</v>
      </c>
      <c r="F2945" s="293"/>
      <c r="G2945" s="293"/>
      <c r="H2945" s="294"/>
      <c r="I2945" s="294" t="str">
        <f>IFERROR(_xlfn.IFNA(VLOOKUP($D:$D,history!$I:$Y,3,0),VLOOKUP(E:E,history!$H:$Y,4,0)),"--")</f>
        <v>--</v>
      </c>
      <c r="J2945" s="282" t="s">
        <v>5946</v>
      </c>
      <c r="K2945" s="282" t="str">
        <f t="shared" si="493"/>
        <v/>
      </c>
      <c r="L2945" s="312">
        <f t="shared" si="497"/>
        <v>116.88</v>
      </c>
      <c r="M2945" s="312">
        <f t="shared" si="498"/>
        <v>177.09</v>
      </c>
      <c r="N2945" s="297" t="str">
        <f>_xlfn.IFNA(VLOOKUP($E:$E,'1'!$A:$E,3,0),"")</f>
        <v/>
      </c>
      <c r="O2945" s="297" t="str">
        <f>_xlfn.IFNA(VLOOKUP($E:$E,'2'!$A:$E,3,0),"")</f>
        <v/>
      </c>
      <c r="P2945" s="297" t="str">
        <f>_xlfn.IFNA(VLOOKUP($E:$E,'3'!$A:$D,3,0),"")</f>
        <v/>
      </c>
      <c r="Q2945" s="297" t="str">
        <f>_xlfn.IFNA(VLOOKUP($E:$E,'4'!$A:$F,3,0),"")</f>
        <v/>
      </c>
      <c r="R2945" s="297" t="str">
        <f>_xlfn.IFNA(VLOOKUP($E:$E,'5'!$A:$F,3,0),"")</f>
        <v/>
      </c>
      <c r="S2945" s="297" t="str">
        <f>_xlfn.IFNA(VLOOKUP($E:$E,'6'!$A:$F,3,0),"")</f>
        <v/>
      </c>
      <c r="T2945" s="313">
        <v>1</v>
      </c>
      <c r="U2945" s="313">
        <v>12</v>
      </c>
      <c r="V2945" s="313">
        <v>72</v>
      </c>
      <c r="W2945" s="314">
        <v>0.16</v>
      </c>
      <c r="X2945" s="315">
        <v>3.8999999999999999E-4</v>
      </c>
      <c r="Y2945" s="749">
        <v>170</v>
      </c>
      <c r="Z2945" s="282"/>
      <c r="AA2945" s="316" t="s">
        <v>10390</v>
      </c>
      <c r="AB2945" s="282" t="s">
        <v>9163</v>
      </c>
      <c r="AC2945" s="317" t="s">
        <v>2081</v>
      </c>
      <c r="AD2945" s="318" t="s">
        <v>2693</v>
      </c>
      <c r="AE2945" s="319">
        <v>0</v>
      </c>
      <c r="AF2945" s="319" t="s">
        <v>11273</v>
      </c>
      <c r="AG2945" s="320">
        <v>2.2200000000000002</v>
      </c>
      <c r="AH2945" s="321">
        <f t="shared" si="499"/>
        <v>0</v>
      </c>
      <c r="AI2945" s="287">
        <f>_xlfn.IFNA(VLOOKUP(AD:AD,грп!B:C,2,0),0)</f>
        <v>0</v>
      </c>
      <c r="AJ2945" s="607">
        <v>0</v>
      </c>
      <c r="AK2945" s="672" t="str">
        <f t="shared" si="500"/>
        <v/>
      </c>
      <c r="AL2945" s="174"/>
      <c r="AM2945" s="4"/>
    </row>
    <row r="2946" spans="1:39" s="1" customFormat="1" ht="12" customHeight="1" outlineLevel="1" x14ac:dyDescent="0.35">
      <c r="A2946" s="307" t="s">
        <v>10402</v>
      </c>
      <c r="B2946" s="308" t="s">
        <v>8301</v>
      </c>
      <c r="C2946" s="309"/>
      <c r="D2946" s="310" t="s">
        <v>3772</v>
      </c>
      <c r="E2946" s="311" t="s">
        <v>3771</v>
      </c>
      <c r="F2946" s="293"/>
      <c r="G2946" s="293"/>
      <c r="H2946" s="294">
        <v>13</v>
      </c>
      <c r="I2946" s="294" t="str">
        <f>IFERROR(_xlfn.IFNA(VLOOKUP($D:$D,history!$I:$Y,3,0),VLOOKUP(E:E,history!$H:$Y,4,0)),"--")</f>
        <v>--</v>
      </c>
      <c r="J2946" s="282" t="s">
        <v>5946</v>
      </c>
      <c r="K2946" s="282" t="str">
        <f t="shared" si="493"/>
        <v/>
      </c>
      <c r="L2946" s="312">
        <f t="shared" si="497"/>
        <v>98.98</v>
      </c>
      <c r="M2946" s="312">
        <f t="shared" si="498"/>
        <v>149.97</v>
      </c>
      <c r="N2946" s="297" t="str">
        <f>_xlfn.IFNA(VLOOKUP($E:$E,'1'!$A:$E,3,0),"")</f>
        <v/>
      </c>
      <c r="O2946" s="297" t="str">
        <f>_xlfn.IFNA(VLOOKUP($E:$E,'2'!$A:$E,3,0),"")</f>
        <v/>
      </c>
      <c r="P2946" s="297" t="str">
        <f>_xlfn.IFNA(VLOOKUP($E:$E,'3'!$A:$D,3,0),"")</f>
        <v/>
      </c>
      <c r="Q2946" s="297" t="str">
        <f>_xlfn.IFNA(VLOOKUP($E:$E,'4'!$A:$F,3,0),"")</f>
        <v/>
      </c>
      <c r="R2946" s="297" t="str">
        <f>_xlfn.IFNA(VLOOKUP($E:$E,'5'!$A:$F,3,0),"")</f>
        <v/>
      </c>
      <c r="S2946" s="297" t="str">
        <f>_xlfn.IFNA(VLOOKUP($E:$E,'6'!$A:$F,3,0),"")</f>
        <v/>
      </c>
      <c r="T2946" s="313">
        <v>1</v>
      </c>
      <c r="U2946" s="313">
        <v>12</v>
      </c>
      <c r="V2946" s="313">
        <v>96</v>
      </c>
      <c r="W2946" s="314">
        <v>8.3000000000000004E-2</v>
      </c>
      <c r="X2946" s="315">
        <v>2.1412039999999999E-4</v>
      </c>
      <c r="Y2946" s="749">
        <v>140</v>
      </c>
      <c r="Z2946" s="282"/>
      <c r="AA2946" s="316" t="s">
        <v>10390</v>
      </c>
      <c r="AB2946" s="282" t="s">
        <v>9163</v>
      </c>
      <c r="AC2946" s="317" t="s">
        <v>2081</v>
      </c>
      <c r="AD2946" s="318" t="s">
        <v>2693</v>
      </c>
      <c r="AE2946" s="319">
        <v>0</v>
      </c>
      <c r="AF2946" s="319" t="s">
        <v>11273</v>
      </c>
      <c r="AG2946" s="320">
        <v>1.88</v>
      </c>
      <c r="AH2946" s="321">
        <f t="shared" si="499"/>
        <v>0</v>
      </c>
      <c r="AI2946" s="287">
        <f>_xlfn.IFNA(VLOOKUP(AD:AD,грп!B:C,2,0),0)</f>
        <v>0</v>
      </c>
      <c r="AJ2946" s="607">
        <v>0</v>
      </c>
      <c r="AK2946" s="672">
        <f t="shared" si="500"/>
        <v>0</v>
      </c>
      <c r="AL2946" s="174"/>
      <c r="AM2946" s="4"/>
    </row>
    <row r="2947" spans="1:39" s="1" customFormat="1" ht="12" customHeight="1" outlineLevel="1" x14ac:dyDescent="0.35">
      <c r="A2947" s="307" t="s">
        <v>10402</v>
      </c>
      <c r="B2947" s="308" t="s">
        <v>8302</v>
      </c>
      <c r="C2947" s="309"/>
      <c r="D2947" s="310" t="s">
        <v>10139</v>
      </c>
      <c r="E2947" s="311" t="s">
        <v>3773</v>
      </c>
      <c r="F2947" s="293"/>
      <c r="G2947" s="293"/>
      <c r="H2947" s="294"/>
      <c r="I2947" s="294" t="str">
        <f>IFERROR(_xlfn.IFNA(VLOOKUP($D:$D,history!$I:$Y,3,0),VLOOKUP(E:E,history!$H:$Y,4,0)),"--")</f>
        <v>--</v>
      </c>
      <c r="J2947" s="282" t="s">
        <v>9869</v>
      </c>
      <c r="K2947" s="282" t="str">
        <f t="shared" si="493"/>
        <v/>
      </c>
      <c r="L2947" s="312">
        <f t="shared" si="497"/>
        <v>124.77</v>
      </c>
      <c r="M2947" s="312">
        <f t="shared" si="498"/>
        <v>189.05</v>
      </c>
      <c r="N2947" s="297" t="str">
        <f>_xlfn.IFNA(VLOOKUP($E:$E,'1'!$A:$E,3,0),"")</f>
        <v/>
      </c>
      <c r="O2947" s="297" t="str">
        <f>_xlfn.IFNA(VLOOKUP($E:$E,'2'!$A:$E,3,0),"")</f>
        <v/>
      </c>
      <c r="P2947" s="297" t="str">
        <f>_xlfn.IFNA(VLOOKUP($E:$E,'3'!$A:$D,3,0),"")</f>
        <v/>
      </c>
      <c r="Q2947" s="297" t="str">
        <f>_xlfn.IFNA(VLOOKUP($E:$E,'4'!$A:$F,3,0),"")</f>
        <v/>
      </c>
      <c r="R2947" s="297" t="str">
        <f>_xlfn.IFNA(VLOOKUP($E:$E,'5'!$A:$F,3,0),"")</f>
        <v/>
      </c>
      <c r="S2947" s="297" t="str">
        <f>_xlfn.IFNA(VLOOKUP($E:$E,'6'!$A:$F,3,0),"")</f>
        <v/>
      </c>
      <c r="T2947" s="313">
        <v>1</v>
      </c>
      <c r="U2947" s="313">
        <v>12</v>
      </c>
      <c r="V2947" s="313">
        <v>96</v>
      </c>
      <c r="W2947" s="314">
        <v>7.5999999999999998E-2</v>
      </c>
      <c r="X2947" s="315">
        <v>2.8935190000000001E-4</v>
      </c>
      <c r="Y2947" s="749">
        <v>180</v>
      </c>
      <c r="Z2947" s="282"/>
      <c r="AA2947" s="316" t="s">
        <v>10390</v>
      </c>
      <c r="AB2947" s="282" t="s">
        <v>9163</v>
      </c>
      <c r="AC2947" s="317" t="s">
        <v>2081</v>
      </c>
      <c r="AD2947" s="318" t="s">
        <v>2693</v>
      </c>
      <c r="AE2947" s="319">
        <v>0</v>
      </c>
      <c r="AF2947" s="319" t="s">
        <v>11273</v>
      </c>
      <c r="AG2947" s="320">
        <v>2.37</v>
      </c>
      <c r="AH2947" s="321">
        <f t="shared" si="499"/>
        <v>0</v>
      </c>
      <c r="AI2947" s="287">
        <f>_xlfn.IFNA(VLOOKUP(AD:AD,грп!B:C,2,0),0)</f>
        <v>0</v>
      </c>
      <c r="AJ2947" s="607">
        <v>0</v>
      </c>
      <c r="AK2947" s="672">
        <f t="shared" si="500"/>
        <v>0</v>
      </c>
      <c r="AL2947" s="174"/>
      <c r="AM2947" s="4"/>
    </row>
    <row r="2948" spans="1:39" s="1" customFormat="1" ht="12" customHeight="1" outlineLevel="1" x14ac:dyDescent="0.35">
      <c r="A2948" s="307" t="s">
        <v>10402</v>
      </c>
      <c r="B2948" s="308" t="s">
        <v>8303</v>
      </c>
      <c r="C2948" s="309"/>
      <c r="D2948" s="310" t="s">
        <v>3775</v>
      </c>
      <c r="E2948" s="311" t="s">
        <v>3774</v>
      </c>
      <c r="F2948" s="293"/>
      <c r="G2948" s="293"/>
      <c r="H2948" s="294"/>
      <c r="I2948" s="294" t="str">
        <f>IFERROR(_xlfn.IFNA(VLOOKUP($D:$D,history!$I:$Y,3,0),VLOOKUP(E:E,history!$H:$Y,4,0)),"--")</f>
        <v>--</v>
      </c>
      <c r="J2948" s="282" t="s">
        <v>9870</v>
      </c>
      <c r="K2948" s="282" t="str">
        <f t="shared" si="493"/>
        <v/>
      </c>
      <c r="L2948" s="312">
        <f t="shared" si="497"/>
        <v>155.31</v>
      </c>
      <c r="M2948" s="312">
        <f t="shared" si="498"/>
        <v>235.32</v>
      </c>
      <c r="N2948" s="297" t="str">
        <f>_xlfn.IFNA(VLOOKUP($E:$E,'1'!$A:$E,3,0),"")</f>
        <v/>
      </c>
      <c r="O2948" s="297" t="str">
        <f>_xlfn.IFNA(VLOOKUP($E:$E,'2'!$A:$E,3,0),"")</f>
        <v/>
      </c>
      <c r="P2948" s="297" t="str">
        <f>_xlfn.IFNA(VLOOKUP($E:$E,'3'!$A:$D,3,0),"")</f>
        <v/>
      </c>
      <c r="Q2948" s="297" t="str">
        <f>_xlfn.IFNA(VLOOKUP($E:$E,'4'!$A:$F,3,0),"")</f>
        <v/>
      </c>
      <c r="R2948" s="297" t="str">
        <f>_xlfn.IFNA(VLOOKUP($E:$E,'5'!$A:$F,3,0),"")</f>
        <v/>
      </c>
      <c r="S2948" s="297" t="str">
        <f>_xlfn.IFNA(VLOOKUP($E:$E,'6'!$A:$F,3,0),"")</f>
        <v/>
      </c>
      <c r="T2948" s="313">
        <v>1</v>
      </c>
      <c r="U2948" s="313">
        <v>12</v>
      </c>
      <c r="V2948" s="313">
        <v>96</v>
      </c>
      <c r="W2948" s="314">
        <v>0.111</v>
      </c>
      <c r="X2948" s="315">
        <v>2.8846150000000001E-4</v>
      </c>
      <c r="Y2948" s="749">
        <v>220</v>
      </c>
      <c r="Z2948" s="282"/>
      <c r="AA2948" s="316" t="s">
        <v>10391</v>
      </c>
      <c r="AB2948" s="282" t="s">
        <v>9163</v>
      </c>
      <c r="AC2948" s="317" t="s">
        <v>2081</v>
      </c>
      <c r="AD2948" s="318" t="s">
        <v>2693</v>
      </c>
      <c r="AE2948" s="319">
        <v>0</v>
      </c>
      <c r="AF2948" s="319" t="s">
        <v>11273</v>
      </c>
      <c r="AG2948" s="320">
        <v>2.95</v>
      </c>
      <c r="AH2948" s="321">
        <f t="shared" si="499"/>
        <v>0</v>
      </c>
      <c r="AI2948" s="287">
        <f>_xlfn.IFNA(VLOOKUP(AD:AD,грп!B:C,2,0),0)</f>
        <v>0</v>
      </c>
      <c r="AJ2948" s="607">
        <v>0</v>
      </c>
      <c r="AK2948" s="672">
        <f t="shared" si="500"/>
        <v>0</v>
      </c>
      <c r="AL2948" s="174"/>
      <c r="AM2948" s="4"/>
    </row>
    <row r="2949" spans="1:39" s="1" customFormat="1" ht="12" customHeight="1" outlineLevel="1" x14ac:dyDescent="0.35">
      <c r="A2949" s="307" t="s">
        <v>10402</v>
      </c>
      <c r="B2949" s="308" t="s">
        <v>8304</v>
      </c>
      <c r="C2949" s="309"/>
      <c r="D2949" s="310" t="s">
        <v>10140</v>
      </c>
      <c r="E2949" s="311" t="s">
        <v>3776</v>
      </c>
      <c r="F2949" s="293"/>
      <c r="G2949" s="293"/>
      <c r="H2949" s="294">
        <v>27</v>
      </c>
      <c r="I2949" s="294" t="str">
        <f>IFERROR(_xlfn.IFNA(VLOOKUP($D:$D,history!$I:$Y,3,0),VLOOKUP(E:E,history!$H:$Y,4,0)),"--")</f>
        <v>--</v>
      </c>
      <c r="J2949" s="282" t="s">
        <v>9869</v>
      </c>
      <c r="K2949" s="282" t="str">
        <f t="shared" si="493"/>
        <v/>
      </c>
      <c r="L2949" s="312">
        <f t="shared" si="497"/>
        <v>189.53</v>
      </c>
      <c r="M2949" s="312">
        <f t="shared" si="498"/>
        <v>287.17</v>
      </c>
      <c r="N2949" s="297" t="str">
        <f>_xlfn.IFNA(VLOOKUP($E:$E,'1'!$A:$E,3,0),"")</f>
        <v/>
      </c>
      <c r="O2949" s="297" t="str">
        <f>_xlfn.IFNA(VLOOKUP($E:$E,'2'!$A:$E,3,0),"")</f>
        <v/>
      </c>
      <c r="P2949" s="297" t="str">
        <f>_xlfn.IFNA(VLOOKUP($E:$E,'3'!$A:$D,3,0),"")</f>
        <v/>
      </c>
      <c r="Q2949" s="297" t="str">
        <f>_xlfn.IFNA(VLOOKUP($E:$E,'4'!$A:$F,3,0),"")</f>
        <v/>
      </c>
      <c r="R2949" s="297" t="str">
        <f>_xlfn.IFNA(VLOOKUP($E:$E,'5'!$A:$F,3,0),"")</f>
        <v/>
      </c>
      <c r="S2949" s="297" t="str">
        <f>_xlfn.IFNA(VLOOKUP($E:$E,'6'!$A:$F,3,0),"")</f>
        <v/>
      </c>
      <c r="T2949" s="313">
        <v>1</v>
      </c>
      <c r="U2949" s="313">
        <v>12</v>
      </c>
      <c r="V2949" s="313">
        <v>96</v>
      </c>
      <c r="W2949" s="314">
        <v>0.13500000000000001</v>
      </c>
      <c r="X2949" s="315">
        <v>3.877315E-4</v>
      </c>
      <c r="Y2949" s="749">
        <v>270</v>
      </c>
      <c r="Z2949" s="282"/>
      <c r="AA2949" s="316" t="s">
        <v>10390</v>
      </c>
      <c r="AB2949" s="282" t="s">
        <v>9163</v>
      </c>
      <c r="AC2949" s="317" t="s">
        <v>2081</v>
      </c>
      <c r="AD2949" s="318" t="s">
        <v>2693</v>
      </c>
      <c r="AE2949" s="319">
        <v>0</v>
      </c>
      <c r="AF2949" s="319" t="s">
        <v>11273</v>
      </c>
      <c r="AG2949" s="320">
        <v>3.6</v>
      </c>
      <c r="AH2949" s="321">
        <f t="shared" si="499"/>
        <v>0</v>
      </c>
      <c r="AI2949" s="287">
        <f>_xlfn.IFNA(VLOOKUP(AD:AD,грп!B:C,2,0),0)</f>
        <v>0</v>
      </c>
      <c r="AJ2949" s="607">
        <v>24</v>
      </c>
      <c r="AK2949" s="672">
        <f t="shared" si="500"/>
        <v>0</v>
      </c>
      <c r="AL2949" s="174"/>
      <c r="AM2949" s="4"/>
    </row>
    <row r="2950" spans="1:39" s="4" customFormat="1" ht="11.45" customHeight="1" outlineLevel="1" x14ac:dyDescent="0.35">
      <c r="A2950" s="307" t="s">
        <v>339</v>
      </c>
      <c r="B2950" s="308" t="s">
        <v>9814</v>
      </c>
      <c r="C2950" s="325" t="s">
        <v>1916</v>
      </c>
      <c r="D2950" s="452" t="s">
        <v>11505</v>
      </c>
      <c r="E2950" s="322" t="s">
        <v>9789</v>
      </c>
      <c r="F2950" s="293"/>
      <c r="G2950" s="293"/>
      <c r="H2950" s="294"/>
      <c r="I2950" s="294" t="str">
        <f>IFERROR(_xlfn.IFNA(VLOOKUP($D:$D,history!$I:$Y,3,0),VLOOKUP(E:E,history!$H:$Y,4,0)),"--")</f>
        <v>--</v>
      </c>
      <c r="J2950" s="282" t="s">
        <v>5946</v>
      </c>
      <c r="K2950" s="282" t="str">
        <f t="shared" si="493"/>
        <v/>
      </c>
      <c r="L2950" s="326">
        <f t="shared" ref="L2950:L2968" si="501">M2950</f>
        <v>50</v>
      </c>
      <c r="M2950" s="326">
        <v>50</v>
      </c>
      <c r="N2950" s="297" t="str">
        <f>_xlfn.IFNA(VLOOKUP($E:$E,'1'!$A:$E,3,0),"")</f>
        <v/>
      </c>
      <c r="O2950" s="297" t="str">
        <f>_xlfn.IFNA(VLOOKUP($E:$E,'2'!$A:$E,3,0),"")</f>
        <v/>
      </c>
      <c r="P2950" s="297" t="str">
        <f>_xlfn.IFNA(VLOOKUP($E:$E,'3'!$A:$D,3,0),"")</f>
        <v/>
      </c>
      <c r="Q2950" s="297" t="str">
        <f>_xlfn.IFNA(VLOOKUP($E:$E,'4'!$A:$F,3,0),"")</f>
        <v/>
      </c>
      <c r="R2950" s="297" t="str">
        <f>_xlfn.IFNA(VLOOKUP($E:$E,'5'!$A:$F,3,0),"")</f>
        <v/>
      </c>
      <c r="S2950" s="297" t="str">
        <f>_xlfn.IFNA(VLOOKUP($E:$E,'6'!$A:$F,3,0),"")</f>
        <v/>
      </c>
      <c r="T2950" s="313">
        <v>1</v>
      </c>
      <c r="U2950" s="313">
        <v>12</v>
      </c>
      <c r="V2950" s="313">
        <v>72</v>
      </c>
      <c r="W2950" s="314">
        <v>0.02</v>
      </c>
      <c r="X2950" s="315">
        <v>8.1000000000000004E-5</v>
      </c>
      <c r="Y2950" s="749">
        <v>70</v>
      </c>
      <c r="Z2950" s="282"/>
      <c r="AA2950" s="316" t="s">
        <v>10390</v>
      </c>
      <c r="AB2950" s="282" t="s">
        <v>9163</v>
      </c>
      <c r="AC2950" s="317" t="s">
        <v>2081</v>
      </c>
      <c r="AD2950" s="318" t="s">
        <v>2693</v>
      </c>
      <c r="AE2950" s="319">
        <v>0</v>
      </c>
      <c r="AF2950" s="319" t="s">
        <v>11273</v>
      </c>
      <c r="AG2950" s="320">
        <v>0.56000000000000005</v>
      </c>
      <c r="AH2950" s="321">
        <f t="shared" si="499"/>
        <v>0</v>
      </c>
      <c r="AI2950" s="287">
        <f>_xlfn.IFNA(VLOOKUP(AD:AD,грп!B:C,2,0),0)</f>
        <v>0</v>
      </c>
      <c r="AJ2950" s="607">
        <v>0</v>
      </c>
      <c r="AK2950" s="672" t="str">
        <f t="shared" si="500"/>
        <v>спеццена</v>
      </c>
      <c r="AL2950" s="174"/>
    </row>
    <row r="2951" spans="1:39" s="4" customFormat="1" ht="11.45" customHeight="1" outlineLevel="1" x14ac:dyDescent="0.35">
      <c r="A2951" s="307" t="s">
        <v>339</v>
      </c>
      <c r="B2951" s="308" t="s">
        <v>9815</v>
      </c>
      <c r="C2951" s="325" t="s">
        <v>1916</v>
      </c>
      <c r="D2951" s="452" t="s">
        <v>11506</v>
      </c>
      <c r="E2951" s="322" t="s">
        <v>9790</v>
      </c>
      <c r="F2951" s="293"/>
      <c r="G2951" s="293"/>
      <c r="H2951" s="294"/>
      <c r="I2951" s="294" t="str">
        <f>IFERROR(_xlfn.IFNA(VLOOKUP($D:$D,history!$I:$Y,3,0),VLOOKUP(E:E,history!$H:$Y,4,0)),"--")</f>
        <v>--</v>
      </c>
      <c r="J2951" s="282" t="s">
        <v>5946</v>
      </c>
      <c r="K2951" s="282" t="str">
        <f t="shared" si="493"/>
        <v/>
      </c>
      <c r="L2951" s="326">
        <f t="shared" si="501"/>
        <v>40</v>
      </c>
      <c r="M2951" s="326">
        <v>40</v>
      </c>
      <c r="N2951" s="297" t="str">
        <f>_xlfn.IFNA(VLOOKUP($E:$E,'1'!$A:$E,3,0),"")</f>
        <v/>
      </c>
      <c r="O2951" s="297" t="str">
        <f>_xlfn.IFNA(VLOOKUP($E:$E,'2'!$A:$E,3,0),"")</f>
        <v/>
      </c>
      <c r="P2951" s="297" t="str">
        <f>_xlfn.IFNA(VLOOKUP($E:$E,'3'!$A:$D,3,0),"")</f>
        <v/>
      </c>
      <c r="Q2951" s="297" t="str">
        <f>_xlfn.IFNA(VLOOKUP($E:$E,'4'!$A:$F,3,0),"")</f>
        <v/>
      </c>
      <c r="R2951" s="297" t="str">
        <f>_xlfn.IFNA(VLOOKUP($E:$E,'5'!$A:$F,3,0),"")</f>
        <v/>
      </c>
      <c r="S2951" s="297" t="str">
        <f>_xlfn.IFNA(VLOOKUP($E:$E,'6'!$A:$F,3,0),"")</f>
        <v/>
      </c>
      <c r="T2951" s="313">
        <v>1</v>
      </c>
      <c r="U2951" s="313">
        <v>12</v>
      </c>
      <c r="V2951" s="313">
        <v>72</v>
      </c>
      <c r="W2951" s="314">
        <v>3.3000000000000002E-2</v>
      </c>
      <c r="X2951" s="315">
        <v>2.3250000000000001E-4</v>
      </c>
      <c r="Y2951" s="749">
        <v>60</v>
      </c>
      <c r="Z2951" s="282"/>
      <c r="AA2951" s="316" t="s">
        <v>10390</v>
      </c>
      <c r="AB2951" s="282" t="s">
        <v>9163</v>
      </c>
      <c r="AC2951" s="317" t="s">
        <v>2081</v>
      </c>
      <c r="AD2951" s="318" t="s">
        <v>2693</v>
      </c>
      <c r="AE2951" s="319">
        <v>0</v>
      </c>
      <c r="AF2951" s="319" t="s">
        <v>11273</v>
      </c>
      <c r="AG2951" s="320">
        <v>0.65</v>
      </c>
      <c r="AH2951" s="321">
        <f t="shared" si="499"/>
        <v>0</v>
      </c>
      <c r="AI2951" s="287">
        <f>_xlfn.IFNA(VLOOKUP(AD:AD,грп!B:C,2,0),0)</f>
        <v>0</v>
      </c>
      <c r="AJ2951" s="607">
        <v>0</v>
      </c>
      <c r="AK2951" s="672" t="str">
        <f t="shared" si="500"/>
        <v>спеццена</v>
      </c>
      <c r="AL2951" s="174"/>
    </row>
    <row r="2952" spans="1:39" s="4" customFormat="1" ht="11.45" customHeight="1" outlineLevel="1" x14ac:dyDescent="0.35">
      <c r="A2952" s="307" t="s">
        <v>339</v>
      </c>
      <c r="B2952" s="308" t="s">
        <v>9816</v>
      </c>
      <c r="C2952" s="325" t="s">
        <v>1916</v>
      </c>
      <c r="D2952" s="452" t="s">
        <v>11507</v>
      </c>
      <c r="E2952" s="322" t="s">
        <v>9791</v>
      </c>
      <c r="F2952" s="293"/>
      <c r="G2952" s="293"/>
      <c r="H2952" s="294"/>
      <c r="I2952" s="294" t="str">
        <f>IFERROR(_xlfn.IFNA(VLOOKUP($D:$D,history!$I:$Y,3,0),VLOOKUP(E:E,history!$H:$Y,4,0)),"--")</f>
        <v>--</v>
      </c>
      <c r="J2952" s="282" t="s">
        <v>5946</v>
      </c>
      <c r="K2952" s="282" t="str">
        <f t="shared" si="493"/>
        <v/>
      </c>
      <c r="L2952" s="326">
        <f t="shared" si="501"/>
        <v>50</v>
      </c>
      <c r="M2952" s="326">
        <v>50</v>
      </c>
      <c r="N2952" s="297" t="str">
        <f>_xlfn.IFNA(VLOOKUP($E:$E,'1'!$A:$E,3,0),"")</f>
        <v/>
      </c>
      <c r="O2952" s="297" t="str">
        <f>_xlfn.IFNA(VLOOKUP($E:$E,'2'!$A:$E,3,0),"")</f>
        <v/>
      </c>
      <c r="P2952" s="297" t="str">
        <f>_xlfn.IFNA(VLOOKUP($E:$E,'3'!$A:$D,3,0),"")</f>
        <v/>
      </c>
      <c r="Q2952" s="297" t="str">
        <f>_xlfn.IFNA(VLOOKUP($E:$E,'4'!$A:$F,3,0),"")</f>
        <v/>
      </c>
      <c r="R2952" s="297" t="str">
        <f>_xlfn.IFNA(VLOOKUP($E:$E,'5'!$A:$F,3,0),"")</f>
        <v/>
      </c>
      <c r="S2952" s="297" t="str">
        <f>_xlfn.IFNA(VLOOKUP($E:$E,'6'!$A:$F,3,0),"")</f>
        <v/>
      </c>
      <c r="T2952" s="313">
        <v>1</v>
      </c>
      <c r="U2952" s="313">
        <v>12</v>
      </c>
      <c r="V2952" s="313">
        <v>72</v>
      </c>
      <c r="W2952" s="314">
        <v>4.8000000000000001E-2</v>
      </c>
      <c r="X2952" s="315">
        <v>2.1599999999999999E-4</v>
      </c>
      <c r="Y2952" s="749">
        <v>70</v>
      </c>
      <c r="Z2952" s="282"/>
      <c r="AA2952" s="316" t="s">
        <v>10390</v>
      </c>
      <c r="AB2952" s="282" t="s">
        <v>9163</v>
      </c>
      <c r="AC2952" s="317" t="s">
        <v>2081</v>
      </c>
      <c r="AD2952" s="318" t="s">
        <v>2693</v>
      </c>
      <c r="AE2952" s="319">
        <v>0</v>
      </c>
      <c r="AF2952" s="319" t="s">
        <v>11273</v>
      </c>
      <c r="AG2952" s="320">
        <v>0.81</v>
      </c>
      <c r="AH2952" s="321">
        <f t="shared" si="499"/>
        <v>0</v>
      </c>
      <c r="AI2952" s="287">
        <f>_xlfn.IFNA(VLOOKUP(AD:AD,грп!B:C,2,0),0)</f>
        <v>0</v>
      </c>
      <c r="AJ2952" s="607">
        <v>0</v>
      </c>
      <c r="AK2952" s="672" t="str">
        <f t="shared" si="500"/>
        <v>спеццена</v>
      </c>
      <c r="AL2952" s="174"/>
    </row>
    <row r="2953" spans="1:39" s="4" customFormat="1" ht="11.45" customHeight="1" outlineLevel="1" x14ac:dyDescent="0.35">
      <c r="A2953" s="307" t="s">
        <v>339</v>
      </c>
      <c r="B2953" s="308" t="s">
        <v>9817</v>
      </c>
      <c r="C2953" s="325" t="s">
        <v>1916</v>
      </c>
      <c r="D2953" s="452" t="s">
        <v>11508</v>
      </c>
      <c r="E2953" s="322" t="s">
        <v>9792</v>
      </c>
      <c r="F2953" s="293"/>
      <c r="G2953" s="293"/>
      <c r="H2953" s="294"/>
      <c r="I2953" s="294" t="str">
        <f>IFERROR(_xlfn.IFNA(VLOOKUP($D:$D,history!$I:$Y,3,0),VLOOKUP(E:E,history!$H:$Y,4,0)),"--")</f>
        <v>--</v>
      </c>
      <c r="J2953" s="282" t="s">
        <v>5946</v>
      </c>
      <c r="K2953" s="282" t="str">
        <f t="shared" si="493"/>
        <v/>
      </c>
      <c r="L2953" s="326">
        <f t="shared" si="501"/>
        <v>50</v>
      </c>
      <c r="M2953" s="326">
        <v>50</v>
      </c>
      <c r="N2953" s="297" t="str">
        <f>_xlfn.IFNA(VLOOKUP($E:$E,'1'!$A:$E,3,0),"")</f>
        <v/>
      </c>
      <c r="O2953" s="297" t="str">
        <f>_xlfn.IFNA(VLOOKUP($E:$E,'2'!$A:$E,3,0),"")</f>
        <v/>
      </c>
      <c r="P2953" s="297" t="str">
        <f>_xlfn.IFNA(VLOOKUP($E:$E,'3'!$A:$D,3,0),"")</f>
        <v/>
      </c>
      <c r="Q2953" s="297" t="str">
        <f>_xlfn.IFNA(VLOOKUP($E:$E,'4'!$A:$F,3,0),"")</f>
        <v/>
      </c>
      <c r="R2953" s="297" t="str">
        <f>_xlfn.IFNA(VLOOKUP($E:$E,'5'!$A:$F,3,0),"")</f>
        <v/>
      </c>
      <c r="S2953" s="297" t="str">
        <f>_xlfn.IFNA(VLOOKUP($E:$E,'6'!$A:$F,3,0),"")</f>
        <v/>
      </c>
      <c r="T2953" s="313">
        <v>1</v>
      </c>
      <c r="U2953" s="313">
        <v>12</v>
      </c>
      <c r="V2953" s="313">
        <v>72</v>
      </c>
      <c r="W2953" s="314">
        <v>5.6000000000000001E-2</v>
      </c>
      <c r="X2953" s="315">
        <v>4.0499999999999998E-4</v>
      </c>
      <c r="Y2953" s="749">
        <v>70</v>
      </c>
      <c r="Z2953" s="282"/>
      <c r="AA2953" s="316" t="s">
        <v>10390</v>
      </c>
      <c r="AB2953" s="282" t="s">
        <v>9163</v>
      </c>
      <c r="AC2953" s="317" t="s">
        <v>2081</v>
      </c>
      <c r="AD2953" s="318" t="s">
        <v>2693</v>
      </c>
      <c r="AE2953" s="319">
        <v>0</v>
      </c>
      <c r="AF2953" s="319" t="s">
        <v>11273</v>
      </c>
      <c r="AG2953" s="320">
        <v>0.83</v>
      </c>
      <c r="AH2953" s="321">
        <f t="shared" si="499"/>
        <v>0</v>
      </c>
      <c r="AI2953" s="287">
        <f>_xlfn.IFNA(VLOOKUP(AD:AD,грп!B:C,2,0),0)</f>
        <v>0</v>
      </c>
      <c r="AJ2953" s="607">
        <v>0</v>
      </c>
      <c r="AK2953" s="672" t="str">
        <f t="shared" si="500"/>
        <v>спеццена</v>
      </c>
      <c r="AL2953" s="174"/>
    </row>
    <row r="2954" spans="1:39" s="4" customFormat="1" ht="11.45" customHeight="1" outlineLevel="1" x14ac:dyDescent="0.35">
      <c r="A2954" s="307" t="s">
        <v>339</v>
      </c>
      <c r="B2954" s="308" t="s">
        <v>9818</v>
      </c>
      <c r="C2954" s="325" t="s">
        <v>1916</v>
      </c>
      <c r="D2954" s="452" t="s">
        <v>11509</v>
      </c>
      <c r="E2954" s="322" t="s">
        <v>9793</v>
      </c>
      <c r="F2954" s="293"/>
      <c r="G2954" s="293"/>
      <c r="H2954" s="294"/>
      <c r="I2954" s="294" t="str">
        <f>IFERROR(_xlfn.IFNA(VLOOKUP($D:$D,history!$I:$Y,3,0),VLOOKUP(E:E,history!$H:$Y,4,0)),"--")</f>
        <v>--</v>
      </c>
      <c r="J2954" s="282" t="s">
        <v>5946</v>
      </c>
      <c r="K2954" s="282" t="str">
        <f t="shared" si="493"/>
        <v/>
      </c>
      <c r="L2954" s="326">
        <f t="shared" si="501"/>
        <v>50</v>
      </c>
      <c r="M2954" s="326">
        <v>50</v>
      </c>
      <c r="N2954" s="297" t="str">
        <f>_xlfn.IFNA(VLOOKUP($E:$E,'1'!$A:$E,3,0),"")</f>
        <v/>
      </c>
      <c r="O2954" s="297" t="str">
        <f>_xlfn.IFNA(VLOOKUP($E:$E,'2'!$A:$E,3,0),"")</f>
        <v/>
      </c>
      <c r="P2954" s="297" t="str">
        <f>_xlfn.IFNA(VLOOKUP($E:$E,'3'!$A:$D,3,0),"")</f>
        <v/>
      </c>
      <c r="Q2954" s="297" t="str">
        <f>_xlfn.IFNA(VLOOKUP($E:$E,'4'!$A:$F,3,0),"")</f>
        <v/>
      </c>
      <c r="R2954" s="297" t="str">
        <f>_xlfn.IFNA(VLOOKUP($E:$E,'5'!$A:$F,3,0),"")</f>
        <v/>
      </c>
      <c r="S2954" s="297" t="str">
        <f>_xlfn.IFNA(VLOOKUP($E:$E,'6'!$A:$F,3,0),"")</f>
        <v/>
      </c>
      <c r="T2954" s="313">
        <v>1</v>
      </c>
      <c r="U2954" s="313">
        <v>12</v>
      </c>
      <c r="V2954" s="313">
        <v>72</v>
      </c>
      <c r="W2954" s="314">
        <v>6.0999999999999999E-2</v>
      </c>
      <c r="X2954" s="315">
        <v>4.4250000000000002E-4</v>
      </c>
      <c r="Y2954" s="749">
        <v>70</v>
      </c>
      <c r="Z2954" s="282"/>
      <c r="AA2954" s="316" t="s">
        <v>10390</v>
      </c>
      <c r="AB2954" s="282" t="s">
        <v>9163</v>
      </c>
      <c r="AC2954" s="317" t="s">
        <v>2081</v>
      </c>
      <c r="AD2954" s="318" t="s">
        <v>2693</v>
      </c>
      <c r="AE2954" s="319">
        <v>0</v>
      </c>
      <c r="AF2954" s="319" t="s">
        <v>11273</v>
      </c>
      <c r="AG2954" s="320">
        <v>0.91</v>
      </c>
      <c r="AH2954" s="321">
        <f t="shared" si="499"/>
        <v>0</v>
      </c>
      <c r="AI2954" s="287">
        <f>_xlfn.IFNA(VLOOKUP(AD:AD,грп!B:C,2,0),0)</f>
        <v>0</v>
      </c>
      <c r="AJ2954" s="607">
        <v>0</v>
      </c>
      <c r="AK2954" s="672" t="str">
        <f t="shared" si="500"/>
        <v>спеццена</v>
      </c>
      <c r="AL2954" s="174"/>
    </row>
    <row r="2955" spans="1:39" s="4" customFormat="1" ht="11.45" customHeight="1" outlineLevel="1" x14ac:dyDescent="0.35">
      <c r="A2955" s="307" t="s">
        <v>339</v>
      </c>
      <c r="B2955" s="308" t="s">
        <v>9819</v>
      </c>
      <c r="C2955" s="325" t="s">
        <v>1916</v>
      </c>
      <c r="D2955" s="452" t="s">
        <v>11510</v>
      </c>
      <c r="E2955" s="322" t="s">
        <v>9794</v>
      </c>
      <c r="F2955" s="293"/>
      <c r="G2955" s="293"/>
      <c r="H2955" s="294"/>
      <c r="I2955" s="294" t="str">
        <f>IFERROR(_xlfn.IFNA(VLOOKUP($D:$D,history!$I:$Y,3,0),VLOOKUP(E:E,history!$H:$Y,4,0)),"--")</f>
        <v>--</v>
      </c>
      <c r="J2955" s="282" t="s">
        <v>5946</v>
      </c>
      <c r="K2955" s="282" t="str">
        <f t="shared" si="493"/>
        <v/>
      </c>
      <c r="L2955" s="326">
        <f t="shared" si="501"/>
        <v>60</v>
      </c>
      <c r="M2955" s="326">
        <v>60</v>
      </c>
      <c r="N2955" s="297" t="str">
        <f>_xlfn.IFNA(VLOOKUP($E:$E,'1'!$A:$E,3,0),"")</f>
        <v/>
      </c>
      <c r="O2955" s="297" t="str">
        <f>_xlfn.IFNA(VLOOKUP($E:$E,'2'!$A:$E,3,0),"")</f>
        <v/>
      </c>
      <c r="P2955" s="297" t="str">
        <f>_xlfn.IFNA(VLOOKUP($E:$E,'3'!$A:$D,3,0),"")</f>
        <v/>
      </c>
      <c r="Q2955" s="297" t="str">
        <f>_xlfn.IFNA(VLOOKUP($E:$E,'4'!$A:$F,3,0),"")</f>
        <v/>
      </c>
      <c r="R2955" s="297" t="str">
        <f>_xlfn.IFNA(VLOOKUP($E:$E,'5'!$A:$F,3,0),"")</f>
        <v/>
      </c>
      <c r="S2955" s="297" t="str">
        <f>_xlfn.IFNA(VLOOKUP($E:$E,'6'!$A:$F,3,0),"")</f>
        <v/>
      </c>
      <c r="T2955" s="313">
        <v>1</v>
      </c>
      <c r="U2955" s="313">
        <v>12</v>
      </c>
      <c r="V2955" s="313">
        <v>72</v>
      </c>
      <c r="W2955" s="314">
        <v>1.4E-2</v>
      </c>
      <c r="X2955" s="315">
        <v>5.4250000000000001E-4</v>
      </c>
      <c r="Y2955" s="749">
        <v>80</v>
      </c>
      <c r="Z2955" s="282"/>
      <c r="AA2955" s="316" t="s">
        <v>10390</v>
      </c>
      <c r="AB2955" s="282" t="s">
        <v>9163</v>
      </c>
      <c r="AC2955" s="317" t="s">
        <v>2081</v>
      </c>
      <c r="AD2955" s="318" t="s">
        <v>2693</v>
      </c>
      <c r="AE2955" s="319">
        <v>0</v>
      </c>
      <c r="AF2955" s="319" t="s">
        <v>11273</v>
      </c>
      <c r="AG2955" s="320">
        <v>1.33</v>
      </c>
      <c r="AH2955" s="321">
        <f t="shared" si="499"/>
        <v>0</v>
      </c>
      <c r="AI2955" s="287">
        <f>_xlfn.IFNA(VLOOKUP(AD:AD,грп!B:C,2,0),0)</f>
        <v>0</v>
      </c>
      <c r="AJ2955" s="607">
        <v>0</v>
      </c>
      <c r="AK2955" s="672" t="str">
        <f t="shared" si="500"/>
        <v>спеццена</v>
      </c>
      <c r="AL2955" s="174"/>
    </row>
    <row r="2956" spans="1:39" s="4" customFormat="1" ht="11.45" customHeight="1" outlineLevel="1" x14ac:dyDescent="0.35">
      <c r="A2956" s="307" t="s">
        <v>339</v>
      </c>
      <c r="B2956" s="308" t="s">
        <v>9820</v>
      </c>
      <c r="C2956" s="325" t="s">
        <v>1916</v>
      </c>
      <c r="D2956" s="452" t="s">
        <v>11511</v>
      </c>
      <c r="E2956" s="322" t="s">
        <v>9795</v>
      </c>
      <c r="F2956" s="293"/>
      <c r="G2956" s="293"/>
      <c r="H2956" s="294"/>
      <c r="I2956" s="294" t="str">
        <f>IFERROR(_xlfn.IFNA(VLOOKUP($D:$D,history!$I:$Y,3,0),VLOOKUP(E:E,history!$H:$Y,4,0)),"--")</f>
        <v>--</v>
      </c>
      <c r="J2956" s="282" t="s">
        <v>5946</v>
      </c>
      <c r="K2956" s="282" t="str">
        <f t="shared" si="493"/>
        <v/>
      </c>
      <c r="L2956" s="326">
        <f t="shared" si="501"/>
        <v>70</v>
      </c>
      <c r="M2956" s="326">
        <v>70</v>
      </c>
      <c r="N2956" s="297" t="str">
        <f>_xlfn.IFNA(VLOOKUP($E:$E,'1'!$A:$E,3,0),"")</f>
        <v/>
      </c>
      <c r="O2956" s="297" t="str">
        <f>_xlfn.IFNA(VLOOKUP($E:$E,'2'!$A:$E,3,0),"")</f>
        <v/>
      </c>
      <c r="P2956" s="297" t="str">
        <f>_xlfn.IFNA(VLOOKUP($E:$E,'3'!$A:$D,3,0),"")</f>
        <v/>
      </c>
      <c r="Q2956" s="297" t="str">
        <f>_xlfn.IFNA(VLOOKUP($E:$E,'4'!$A:$F,3,0),"")</f>
        <v/>
      </c>
      <c r="R2956" s="297" t="str">
        <f>_xlfn.IFNA(VLOOKUP($E:$E,'5'!$A:$F,3,0),"")</f>
        <v/>
      </c>
      <c r="S2956" s="297" t="str">
        <f>_xlfn.IFNA(VLOOKUP($E:$E,'6'!$A:$F,3,0),"")</f>
        <v/>
      </c>
      <c r="T2956" s="313">
        <v>1</v>
      </c>
      <c r="U2956" s="313">
        <v>12</v>
      </c>
      <c r="V2956" s="313">
        <v>72</v>
      </c>
      <c r="W2956" s="314">
        <v>1.6E-2</v>
      </c>
      <c r="X2956" s="315">
        <v>6.1249999999999998E-4</v>
      </c>
      <c r="Y2956" s="749">
        <v>90</v>
      </c>
      <c r="Z2956" s="282"/>
      <c r="AA2956" s="316" t="s">
        <v>10390</v>
      </c>
      <c r="AB2956" s="282" t="s">
        <v>9163</v>
      </c>
      <c r="AC2956" s="317" t="s">
        <v>2081</v>
      </c>
      <c r="AD2956" s="318" t="s">
        <v>2693</v>
      </c>
      <c r="AE2956" s="319">
        <v>0</v>
      </c>
      <c r="AF2956" s="319" t="s">
        <v>11273</v>
      </c>
      <c r="AG2956" s="320">
        <v>1.51</v>
      </c>
      <c r="AH2956" s="321">
        <f t="shared" si="499"/>
        <v>0</v>
      </c>
      <c r="AI2956" s="287">
        <f>_xlfn.IFNA(VLOOKUP(AD:AD,грп!B:C,2,0),0)</f>
        <v>0</v>
      </c>
      <c r="AJ2956" s="607">
        <v>0</v>
      </c>
      <c r="AK2956" s="672" t="str">
        <f t="shared" si="500"/>
        <v>спеццена</v>
      </c>
      <c r="AL2956" s="174"/>
    </row>
    <row r="2957" spans="1:39" s="4" customFormat="1" ht="11.45" customHeight="1" outlineLevel="1" x14ac:dyDescent="0.35">
      <c r="A2957" s="307" t="s">
        <v>339</v>
      </c>
      <c r="B2957" s="308" t="s">
        <v>9821</v>
      </c>
      <c r="C2957" s="325" t="s">
        <v>1916</v>
      </c>
      <c r="D2957" s="452" t="s">
        <v>11512</v>
      </c>
      <c r="E2957" s="322" t="s">
        <v>9796</v>
      </c>
      <c r="F2957" s="293"/>
      <c r="G2957" s="293"/>
      <c r="H2957" s="294"/>
      <c r="I2957" s="294" t="str">
        <f>IFERROR(_xlfn.IFNA(VLOOKUP($D:$D,history!$I:$Y,3,0),VLOOKUP(E:E,history!$H:$Y,4,0)),"--")</f>
        <v>--</v>
      </c>
      <c r="J2957" s="282" t="s">
        <v>5946</v>
      </c>
      <c r="K2957" s="282" t="str">
        <f t="shared" ref="K2957:K3020" si="502" xml:space="preserve">
IF(OR($E2957="",$A$3&lt;&gt;"МОСКВА"),"",
IF(AND($AJ2957&gt;=1,$AJ2957&lt;20),"*",
IF(AND($AJ2957&gt;=20,$AJ2957&lt;100),"**",
IF(($AJ2957&gt;=100),"***","--"))))</f>
        <v/>
      </c>
      <c r="L2957" s="326">
        <f t="shared" si="501"/>
        <v>40</v>
      </c>
      <c r="M2957" s="326">
        <v>40</v>
      </c>
      <c r="N2957" s="297" t="str">
        <f>_xlfn.IFNA(VLOOKUP($E:$E,'1'!$A:$E,3,0),"")</f>
        <v/>
      </c>
      <c r="O2957" s="297" t="str">
        <f>_xlfn.IFNA(VLOOKUP($E:$E,'2'!$A:$E,3,0),"")</f>
        <v/>
      </c>
      <c r="P2957" s="297" t="str">
        <f>_xlfn.IFNA(VLOOKUP($E:$E,'3'!$A:$D,3,0),"")</f>
        <v/>
      </c>
      <c r="Q2957" s="297" t="str">
        <f>_xlfn.IFNA(VLOOKUP($E:$E,'4'!$A:$F,3,0),"")</f>
        <v/>
      </c>
      <c r="R2957" s="297" t="str">
        <f>_xlfn.IFNA(VLOOKUP($E:$E,'5'!$A:$F,3,0),"")</f>
        <v/>
      </c>
      <c r="S2957" s="297" t="str">
        <f>_xlfn.IFNA(VLOOKUP($E:$E,'6'!$A:$F,3,0),"")</f>
        <v/>
      </c>
      <c r="T2957" s="313">
        <v>1</v>
      </c>
      <c r="U2957" s="313">
        <v>12</v>
      </c>
      <c r="V2957" s="313">
        <v>72</v>
      </c>
      <c r="W2957" s="314">
        <v>2.7E-2</v>
      </c>
      <c r="X2957" s="315">
        <v>6.9999999999999994E-5</v>
      </c>
      <c r="Y2957" s="749">
        <v>60</v>
      </c>
      <c r="Z2957" s="282"/>
      <c r="AA2957" s="316" t="s">
        <v>10390</v>
      </c>
      <c r="AB2957" s="282" t="s">
        <v>9163</v>
      </c>
      <c r="AC2957" s="317" t="s">
        <v>2081</v>
      </c>
      <c r="AD2957" s="318" t="s">
        <v>2693</v>
      </c>
      <c r="AE2957" s="319">
        <v>0</v>
      </c>
      <c r="AF2957" s="319" t="s">
        <v>11273</v>
      </c>
      <c r="AG2957" s="320">
        <v>0.62</v>
      </c>
      <c r="AH2957" s="321">
        <f t="shared" si="499"/>
        <v>0</v>
      </c>
      <c r="AI2957" s="287">
        <f>_xlfn.IFNA(VLOOKUP(AD:AD,грп!B:C,2,0),0)</f>
        <v>0</v>
      </c>
      <c r="AJ2957" s="607">
        <v>0</v>
      </c>
      <c r="AK2957" s="672" t="str">
        <f t="shared" si="500"/>
        <v>спеццена</v>
      </c>
      <c r="AL2957" s="174"/>
    </row>
    <row r="2958" spans="1:39" s="4" customFormat="1" ht="11.45" customHeight="1" outlineLevel="1" x14ac:dyDescent="0.35">
      <c r="A2958" s="307" t="s">
        <v>339</v>
      </c>
      <c r="B2958" s="308" t="s">
        <v>9822</v>
      </c>
      <c r="C2958" s="325" t="s">
        <v>1916</v>
      </c>
      <c r="D2958" s="452" t="s">
        <v>11513</v>
      </c>
      <c r="E2958" s="322" t="s">
        <v>9797</v>
      </c>
      <c r="F2958" s="293"/>
      <c r="G2958" s="293"/>
      <c r="H2958" s="294"/>
      <c r="I2958" s="294" t="str">
        <f>IFERROR(_xlfn.IFNA(VLOOKUP($D:$D,history!$I:$Y,3,0),VLOOKUP(E:E,history!$H:$Y,4,0)),"--")</f>
        <v>--</v>
      </c>
      <c r="J2958" s="282" t="s">
        <v>5946</v>
      </c>
      <c r="K2958" s="282" t="str">
        <f t="shared" si="502"/>
        <v/>
      </c>
      <c r="L2958" s="326">
        <f t="shared" si="501"/>
        <v>40</v>
      </c>
      <c r="M2958" s="326">
        <v>40</v>
      </c>
      <c r="N2958" s="297" t="str">
        <f>_xlfn.IFNA(VLOOKUP($E:$E,'1'!$A:$E,3,0),"")</f>
        <v/>
      </c>
      <c r="O2958" s="297" t="str">
        <f>_xlfn.IFNA(VLOOKUP($E:$E,'2'!$A:$E,3,0),"")</f>
        <v/>
      </c>
      <c r="P2958" s="297" t="str">
        <f>_xlfn.IFNA(VLOOKUP($E:$E,'3'!$A:$D,3,0),"")</f>
        <v/>
      </c>
      <c r="Q2958" s="297" t="str">
        <f>_xlfn.IFNA(VLOOKUP($E:$E,'4'!$A:$F,3,0),"")</f>
        <v/>
      </c>
      <c r="R2958" s="297" t="str">
        <f>_xlfn.IFNA(VLOOKUP($E:$E,'5'!$A:$F,3,0),"")</f>
        <v/>
      </c>
      <c r="S2958" s="297" t="str">
        <f>_xlfn.IFNA(VLOOKUP($E:$E,'6'!$A:$F,3,0),"")</f>
        <v/>
      </c>
      <c r="T2958" s="313">
        <v>1</v>
      </c>
      <c r="U2958" s="313">
        <v>12</v>
      </c>
      <c r="V2958" s="313">
        <v>72</v>
      </c>
      <c r="W2958" s="314">
        <v>4.9000000000000002E-2</v>
      </c>
      <c r="X2958" s="315">
        <v>1.6875000000000001E-4</v>
      </c>
      <c r="Y2958" s="749">
        <v>60</v>
      </c>
      <c r="Z2958" s="282"/>
      <c r="AA2958" s="316" t="s">
        <v>10390</v>
      </c>
      <c r="AB2958" s="282" t="s">
        <v>9163</v>
      </c>
      <c r="AC2958" s="317" t="s">
        <v>2081</v>
      </c>
      <c r="AD2958" s="318" t="s">
        <v>2693</v>
      </c>
      <c r="AE2958" s="319">
        <v>0</v>
      </c>
      <c r="AF2958" s="319" t="s">
        <v>11273</v>
      </c>
      <c r="AG2958" s="320">
        <v>0.78</v>
      </c>
      <c r="AH2958" s="321">
        <f t="shared" ref="AH2958:AH2974" si="503">IF($A$3="РЕГИОНЫ",ROUND($AG2958*(1-($L$6-$F$4))*(1-$F$3)*(1+$AG$2)*$AG$1,2),0)</f>
        <v>0</v>
      </c>
      <c r="AI2958" s="287">
        <f>_xlfn.IFNA(VLOOKUP(AD:AD,грп!B:C,2,0),0)</f>
        <v>0</v>
      </c>
      <c r="AJ2958" s="607">
        <v>0</v>
      </c>
      <c r="AK2958" s="672" t="str">
        <f t="shared" si="500"/>
        <v>спеццена</v>
      </c>
      <c r="AL2958" s="174"/>
    </row>
    <row r="2959" spans="1:39" s="4" customFormat="1" ht="11.45" customHeight="1" outlineLevel="1" x14ac:dyDescent="0.35">
      <c r="A2959" s="307" t="s">
        <v>339</v>
      </c>
      <c r="B2959" s="308" t="s">
        <v>9823</v>
      </c>
      <c r="C2959" s="325" t="s">
        <v>1916</v>
      </c>
      <c r="D2959" s="452" t="s">
        <v>11514</v>
      </c>
      <c r="E2959" s="322" t="s">
        <v>9798</v>
      </c>
      <c r="F2959" s="293"/>
      <c r="G2959" s="293"/>
      <c r="H2959" s="294"/>
      <c r="I2959" s="294" t="str">
        <f>IFERROR(_xlfn.IFNA(VLOOKUP($D:$D,history!$I:$Y,3,0),VLOOKUP(E:E,history!$H:$Y,4,0)),"--")</f>
        <v>--</v>
      </c>
      <c r="J2959" s="282" t="s">
        <v>5946</v>
      </c>
      <c r="K2959" s="282" t="str">
        <f t="shared" si="502"/>
        <v/>
      </c>
      <c r="L2959" s="326">
        <f t="shared" si="501"/>
        <v>40</v>
      </c>
      <c r="M2959" s="326">
        <v>40</v>
      </c>
      <c r="N2959" s="297" t="str">
        <f>_xlfn.IFNA(VLOOKUP($E:$E,'1'!$A:$E,3,0),"")</f>
        <v/>
      </c>
      <c r="O2959" s="297" t="str">
        <f>_xlfn.IFNA(VLOOKUP($E:$E,'2'!$A:$E,3,0),"")</f>
        <v/>
      </c>
      <c r="P2959" s="297" t="str">
        <f>_xlfn.IFNA(VLOOKUP($E:$E,'3'!$A:$D,3,0),"")</f>
        <v/>
      </c>
      <c r="Q2959" s="297" t="str">
        <f>_xlfn.IFNA(VLOOKUP($E:$E,'4'!$A:$F,3,0),"")</f>
        <v/>
      </c>
      <c r="R2959" s="297" t="str">
        <f>_xlfn.IFNA(VLOOKUP($E:$E,'5'!$A:$F,3,0),"")</f>
        <v/>
      </c>
      <c r="S2959" s="297" t="str">
        <f>_xlfn.IFNA(VLOOKUP($E:$E,'6'!$A:$F,3,0),"")</f>
        <v/>
      </c>
      <c r="T2959" s="313">
        <v>1</v>
      </c>
      <c r="U2959" s="313">
        <v>12</v>
      </c>
      <c r="V2959" s="313">
        <v>72</v>
      </c>
      <c r="W2959" s="314">
        <v>5.1999999999999998E-2</v>
      </c>
      <c r="X2959" s="315">
        <v>4.4250000000000002E-4</v>
      </c>
      <c r="Y2959" s="749">
        <v>60</v>
      </c>
      <c r="Z2959" s="282"/>
      <c r="AA2959" s="316" t="s">
        <v>10390</v>
      </c>
      <c r="AB2959" s="282" t="s">
        <v>9163</v>
      </c>
      <c r="AC2959" s="317" t="s">
        <v>2081</v>
      </c>
      <c r="AD2959" s="318" t="s">
        <v>2693</v>
      </c>
      <c r="AE2959" s="319">
        <v>0</v>
      </c>
      <c r="AF2959" s="319" t="s">
        <v>11273</v>
      </c>
      <c r="AG2959" s="320">
        <v>0.75</v>
      </c>
      <c r="AH2959" s="321">
        <f t="shared" si="503"/>
        <v>0</v>
      </c>
      <c r="AI2959" s="287">
        <f>_xlfn.IFNA(VLOOKUP(AD:AD,грп!B:C,2,0),0)</f>
        <v>0</v>
      </c>
      <c r="AJ2959" s="607">
        <v>0</v>
      </c>
      <c r="AK2959" s="672" t="str">
        <f t="shared" si="500"/>
        <v>спеццена</v>
      </c>
      <c r="AL2959" s="174"/>
    </row>
    <row r="2960" spans="1:39" s="4" customFormat="1" ht="11.45" customHeight="1" outlineLevel="1" x14ac:dyDescent="0.35">
      <c r="A2960" s="307" t="s">
        <v>339</v>
      </c>
      <c r="B2960" s="308" t="s">
        <v>9824</v>
      </c>
      <c r="C2960" s="325" t="s">
        <v>1916</v>
      </c>
      <c r="D2960" s="452" t="s">
        <v>11515</v>
      </c>
      <c r="E2960" s="322" t="s">
        <v>9799</v>
      </c>
      <c r="F2960" s="293"/>
      <c r="G2960" s="293"/>
      <c r="H2960" s="294"/>
      <c r="I2960" s="294" t="str">
        <f>IFERROR(_xlfn.IFNA(VLOOKUP($D:$D,history!$I:$Y,3,0),VLOOKUP(E:E,history!$H:$Y,4,0)),"--")</f>
        <v>--</v>
      </c>
      <c r="J2960" s="282" t="s">
        <v>5946</v>
      </c>
      <c r="K2960" s="282" t="str">
        <f t="shared" si="502"/>
        <v/>
      </c>
      <c r="L2960" s="326">
        <f t="shared" si="501"/>
        <v>40</v>
      </c>
      <c r="M2960" s="326">
        <v>40</v>
      </c>
      <c r="N2960" s="297" t="str">
        <f>_xlfn.IFNA(VLOOKUP($E:$E,'1'!$A:$E,3,0),"")</f>
        <v/>
      </c>
      <c r="O2960" s="297" t="str">
        <f>_xlfn.IFNA(VLOOKUP($E:$E,'2'!$A:$E,3,0),"")</f>
        <v/>
      </c>
      <c r="P2960" s="297" t="str">
        <f>_xlfn.IFNA(VLOOKUP($E:$E,'3'!$A:$D,3,0),"")</f>
        <v/>
      </c>
      <c r="Q2960" s="297" t="str">
        <f>_xlfn.IFNA(VLOOKUP($E:$E,'4'!$A:$F,3,0),"")</f>
        <v/>
      </c>
      <c r="R2960" s="297" t="str">
        <f>_xlfn.IFNA(VLOOKUP($E:$E,'5'!$A:$F,3,0),"")</f>
        <v/>
      </c>
      <c r="S2960" s="297" t="str">
        <f>_xlfn.IFNA(VLOOKUP($E:$E,'6'!$A:$F,3,0),"")</f>
        <v/>
      </c>
      <c r="T2960" s="313">
        <v>1</v>
      </c>
      <c r="U2960" s="313">
        <v>12</v>
      </c>
      <c r="V2960" s="313">
        <v>72</v>
      </c>
      <c r="W2960" s="314">
        <v>3.3000000000000002E-2</v>
      </c>
      <c r="X2960" s="315">
        <v>1.44E-4</v>
      </c>
      <c r="Y2960" s="749">
        <v>60</v>
      </c>
      <c r="Z2960" s="282"/>
      <c r="AA2960" s="316" t="s">
        <v>10390</v>
      </c>
      <c r="AB2960" s="282" t="s">
        <v>9163</v>
      </c>
      <c r="AC2960" s="317" t="s">
        <v>2081</v>
      </c>
      <c r="AD2960" s="318" t="s">
        <v>2693</v>
      </c>
      <c r="AE2960" s="319">
        <v>0</v>
      </c>
      <c r="AF2960" s="319" t="s">
        <v>11273</v>
      </c>
      <c r="AG2960" s="320">
        <v>0.56999999999999995</v>
      </c>
      <c r="AH2960" s="321">
        <f t="shared" si="503"/>
        <v>0</v>
      </c>
      <c r="AI2960" s="287">
        <f>_xlfn.IFNA(VLOOKUP(AD:AD,грп!B:C,2,0),0)</f>
        <v>0</v>
      </c>
      <c r="AJ2960" s="607">
        <v>0</v>
      </c>
      <c r="AK2960" s="672" t="str">
        <f t="shared" si="500"/>
        <v>спеццена</v>
      </c>
      <c r="AL2960" s="174"/>
    </row>
    <row r="2961" spans="1:39" s="4" customFormat="1" ht="11.45" customHeight="1" outlineLevel="1" x14ac:dyDescent="0.35">
      <c r="A2961" s="307" t="s">
        <v>339</v>
      </c>
      <c r="B2961" s="308" t="s">
        <v>9825</v>
      </c>
      <c r="C2961" s="325" t="s">
        <v>1916</v>
      </c>
      <c r="D2961" s="452" t="s">
        <v>11516</v>
      </c>
      <c r="E2961" s="322" t="s">
        <v>9800</v>
      </c>
      <c r="F2961" s="293"/>
      <c r="G2961" s="293"/>
      <c r="H2961" s="294"/>
      <c r="I2961" s="294" t="str">
        <f>IFERROR(_xlfn.IFNA(VLOOKUP($D:$D,history!$I:$Y,3,0),VLOOKUP(E:E,history!$H:$Y,4,0)),"--")</f>
        <v>--</v>
      </c>
      <c r="J2961" s="282" t="s">
        <v>5946</v>
      </c>
      <c r="K2961" s="282" t="str">
        <f t="shared" si="502"/>
        <v/>
      </c>
      <c r="L2961" s="326">
        <f t="shared" si="501"/>
        <v>60</v>
      </c>
      <c r="M2961" s="326">
        <v>60</v>
      </c>
      <c r="N2961" s="297" t="str">
        <f>_xlfn.IFNA(VLOOKUP($E:$E,'1'!$A:$E,3,0),"")</f>
        <v/>
      </c>
      <c r="O2961" s="297" t="str">
        <f>_xlfn.IFNA(VLOOKUP($E:$E,'2'!$A:$E,3,0),"")</f>
        <v/>
      </c>
      <c r="P2961" s="297" t="str">
        <f>_xlfn.IFNA(VLOOKUP($E:$E,'3'!$A:$D,3,0),"")</f>
        <v/>
      </c>
      <c r="Q2961" s="297" t="str">
        <f>_xlfn.IFNA(VLOOKUP($E:$E,'4'!$A:$F,3,0),"")</f>
        <v/>
      </c>
      <c r="R2961" s="297" t="str">
        <f>_xlfn.IFNA(VLOOKUP($E:$E,'5'!$A:$F,3,0),"")</f>
        <v/>
      </c>
      <c r="S2961" s="297" t="str">
        <f>_xlfn.IFNA(VLOOKUP($E:$E,'6'!$A:$F,3,0),"")</f>
        <v/>
      </c>
      <c r="T2961" s="313">
        <v>1</v>
      </c>
      <c r="U2961" s="313">
        <v>12</v>
      </c>
      <c r="V2961" s="313">
        <v>72</v>
      </c>
      <c r="W2961" s="314">
        <v>5.2999999999999999E-2</v>
      </c>
      <c r="X2961" s="315">
        <v>3.6749999999999999E-4</v>
      </c>
      <c r="Y2961" s="749">
        <v>80</v>
      </c>
      <c r="Z2961" s="282"/>
      <c r="AA2961" s="316" t="s">
        <v>10390</v>
      </c>
      <c r="AB2961" s="282" t="s">
        <v>9163</v>
      </c>
      <c r="AC2961" s="317" t="s">
        <v>2081</v>
      </c>
      <c r="AD2961" s="318" t="s">
        <v>2693</v>
      </c>
      <c r="AE2961" s="319">
        <v>0</v>
      </c>
      <c r="AF2961" s="319" t="s">
        <v>11273</v>
      </c>
      <c r="AG2961" s="320">
        <v>0.85</v>
      </c>
      <c r="AH2961" s="321">
        <f t="shared" si="503"/>
        <v>0</v>
      </c>
      <c r="AI2961" s="287">
        <f>_xlfn.IFNA(VLOOKUP(AD:AD,грп!B:C,2,0),0)</f>
        <v>0</v>
      </c>
      <c r="AJ2961" s="607">
        <v>0</v>
      </c>
      <c r="AK2961" s="672" t="str">
        <f t="shared" si="500"/>
        <v>спеццена</v>
      </c>
      <c r="AL2961" s="174"/>
    </row>
    <row r="2962" spans="1:39" s="4" customFormat="1" ht="11.45" customHeight="1" outlineLevel="1" x14ac:dyDescent="0.35">
      <c r="A2962" s="307" t="s">
        <v>339</v>
      </c>
      <c r="B2962" s="308" t="s">
        <v>9826</v>
      </c>
      <c r="C2962" s="325" t="s">
        <v>1916</v>
      </c>
      <c r="D2962" s="452" t="s">
        <v>11517</v>
      </c>
      <c r="E2962" s="322" t="s">
        <v>9801</v>
      </c>
      <c r="F2962" s="293"/>
      <c r="G2962" s="293"/>
      <c r="H2962" s="294"/>
      <c r="I2962" s="294" t="str">
        <f>IFERROR(_xlfn.IFNA(VLOOKUP($D:$D,history!$I:$Y,3,0),VLOOKUP(E:E,history!$H:$Y,4,0)),"--")</f>
        <v>--</v>
      </c>
      <c r="J2962" s="282" t="s">
        <v>5946</v>
      </c>
      <c r="K2962" s="282" t="str">
        <f t="shared" si="502"/>
        <v/>
      </c>
      <c r="L2962" s="326">
        <f t="shared" si="501"/>
        <v>50</v>
      </c>
      <c r="M2962" s="326">
        <v>50</v>
      </c>
      <c r="N2962" s="297" t="str">
        <f>_xlfn.IFNA(VLOOKUP($E:$E,'1'!$A:$E,3,0),"")</f>
        <v/>
      </c>
      <c r="O2962" s="297" t="str">
        <f>_xlfn.IFNA(VLOOKUP($E:$E,'2'!$A:$E,3,0),"")</f>
        <v/>
      </c>
      <c r="P2962" s="297" t="str">
        <f>_xlfn.IFNA(VLOOKUP($E:$E,'3'!$A:$D,3,0),"")</f>
        <v/>
      </c>
      <c r="Q2962" s="297" t="str">
        <f>_xlfn.IFNA(VLOOKUP($E:$E,'4'!$A:$F,3,0),"")</f>
        <v/>
      </c>
      <c r="R2962" s="297" t="str">
        <f>_xlfn.IFNA(VLOOKUP($E:$E,'5'!$A:$F,3,0),"")</f>
        <v/>
      </c>
      <c r="S2962" s="297" t="str">
        <f>_xlfn.IFNA(VLOOKUP($E:$E,'6'!$A:$F,3,0),"")</f>
        <v/>
      </c>
      <c r="T2962" s="313">
        <v>1</v>
      </c>
      <c r="U2962" s="313">
        <v>12</v>
      </c>
      <c r="V2962" s="313">
        <v>72</v>
      </c>
      <c r="W2962" s="314">
        <v>6.2E-2</v>
      </c>
      <c r="X2962" s="315">
        <v>4.4250000000000002E-4</v>
      </c>
      <c r="Y2962" s="749">
        <v>70</v>
      </c>
      <c r="Z2962" s="282"/>
      <c r="AA2962" s="316" t="s">
        <v>10390</v>
      </c>
      <c r="AB2962" s="282" t="s">
        <v>9163</v>
      </c>
      <c r="AC2962" s="317" t="s">
        <v>2081</v>
      </c>
      <c r="AD2962" s="318" t="s">
        <v>2693</v>
      </c>
      <c r="AE2962" s="319">
        <v>0</v>
      </c>
      <c r="AF2962" s="319" t="s">
        <v>11273</v>
      </c>
      <c r="AG2962" s="320">
        <v>0.91</v>
      </c>
      <c r="AH2962" s="321">
        <f t="shared" si="503"/>
        <v>0</v>
      </c>
      <c r="AI2962" s="287">
        <f>_xlfn.IFNA(VLOOKUP(AD:AD,грп!B:C,2,0),0)</f>
        <v>0</v>
      </c>
      <c r="AJ2962" s="607">
        <v>0</v>
      </c>
      <c r="AK2962" s="672" t="str">
        <f t="shared" si="500"/>
        <v>спеццена</v>
      </c>
      <c r="AL2962" s="174"/>
    </row>
    <row r="2963" spans="1:39" s="4" customFormat="1" ht="11.45" customHeight="1" outlineLevel="1" x14ac:dyDescent="0.35">
      <c r="A2963" s="307" t="s">
        <v>339</v>
      </c>
      <c r="B2963" s="308" t="s">
        <v>9827</v>
      </c>
      <c r="C2963" s="325" t="s">
        <v>1916</v>
      </c>
      <c r="D2963" s="452" t="s">
        <v>11518</v>
      </c>
      <c r="E2963" s="322" t="s">
        <v>9802</v>
      </c>
      <c r="F2963" s="293"/>
      <c r="G2963" s="293"/>
      <c r="H2963" s="294"/>
      <c r="I2963" s="294" t="str">
        <f>IFERROR(_xlfn.IFNA(VLOOKUP($D:$D,history!$I:$Y,3,0),VLOOKUP(E:E,history!$H:$Y,4,0)),"--")</f>
        <v>--</v>
      </c>
      <c r="J2963" s="282" t="s">
        <v>5946</v>
      </c>
      <c r="K2963" s="282" t="str">
        <f t="shared" si="502"/>
        <v/>
      </c>
      <c r="L2963" s="326">
        <f t="shared" si="501"/>
        <v>40</v>
      </c>
      <c r="M2963" s="326">
        <v>40</v>
      </c>
      <c r="N2963" s="297" t="str">
        <f>_xlfn.IFNA(VLOOKUP($E:$E,'1'!$A:$E,3,0),"")</f>
        <v/>
      </c>
      <c r="O2963" s="297" t="str">
        <f>_xlfn.IFNA(VLOOKUP($E:$E,'2'!$A:$E,3,0),"")</f>
        <v/>
      </c>
      <c r="P2963" s="297" t="str">
        <f>_xlfn.IFNA(VLOOKUP($E:$E,'3'!$A:$D,3,0),"")</f>
        <v/>
      </c>
      <c r="Q2963" s="297" t="str">
        <f>_xlfn.IFNA(VLOOKUP($E:$E,'4'!$A:$F,3,0),"")</f>
        <v/>
      </c>
      <c r="R2963" s="297" t="str">
        <f>_xlfn.IFNA(VLOOKUP($E:$E,'5'!$A:$F,3,0),"")</f>
        <v/>
      </c>
      <c r="S2963" s="297" t="str">
        <f>_xlfn.IFNA(VLOOKUP($E:$E,'6'!$A:$F,3,0),"")</f>
        <v/>
      </c>
      <c r="T2963" s="313">
        <v>1</v>
      </c>
      <c r="U2963" s="313">
        <v>12</v>
      </c>
      <c r="V2963" s="313">
        <v>72</v>
      </c>
      <c r="W2963" s="314">
        <v>3.6999999999999998E-2</v>
      </c>
      <c r="X2963" s="315">
        <v>1.395E-4</v>
      </c>
      <c r="Y2963" s="749">
        <v>60</v>
      </c>
      <c r="Z2963" s="282"/>
      <c r="AA2963" s="316" t="s">
        <v>10390</v>
      </c>
      <c r="AB2963" s="282" t="s">
        <v>9163</v>
      </c>
      <c r="AC2963" s="317" t="s">
        <v>2081</v>
      </c>
      <c r="AD2963" s="318" t="s">
        <v>2693</v>
      </c>
      <c r="AE2963" s="319">
        <v>0</v>
      </c>
      <c r="AF2963" s="319" t="s">
        <v>11273</v>
      </c>
      <c r="AG2963" s="320">
        <v>0.62</v>
      </c>
      <c r="AH2963" s="321">
        <f t="shared" si="503"/>
        <v>0</v>
      </c>
      <c r="AI2963" s="287">
        <f>_xlfn.IFNA(VLOOKUP(AD:AD,грп!B:C,2,0),0)</f>
        <v>0</v>
      </c>
      <c r="AJ2963" s="607">
        <v>0</v>
      </c>
      <c r="AK2963" s="672" t="str">
        <f t="shared" si="500"/>
        <v>спеццена</v>
      </c>
      <c r="AL2963" s="174"/>
    </row>
    <row r="2964" spans="1:39" s="4" customFormat="1" ht="11.45" customHeight="1" outlineLevel="1" x14ac:dyDescent="0.35">
      <c r="A2964" s="307" t="s">
        <v>339</v>
      </c>
      <c r="B2964" s="308" t="s">
        <v>9828</v>
      </c>
      <c r="C2964" s="325" t="s">
        <v>1916</v>
      </c>
      <c r="D2964" s="452" t="s">
        <v>11519</v>
      </c>
      <c r="E2964" s="322" t="s">
        <v>9803</v>
      </c>
      <c r="F2964" s="293"/>
      <c r="G2964" s="293"/>
      <c r="H2964" s="294"/>
      <c r="I2964" s="294" t="str">
        <f>IFERROR(_xlfn.IFNA(VLOOKUP($D:$D,history!$I:$Y,3,0),VLOOKUP(E:E,history!$H:$Y,4,0)),"--")</f>
        <v>--</v>
      </c>
      <c r="J2964" s="282" t="s">
        <v>5946</v>
      </c>
      <c r="K2964" s="282" t="str">
        <f t="shared" si="502"/>
        <v/>
      </c>
      <c r="L2964" s="326">
        <f t="shared" si="501"/>
        <v>50</v>
      </c>
      <c r="M2964" s="326">
        <v>50</v>
      </c>
      <c r="N2964" s="297" t="str">
        <f>_xlfn.IFNA(VLOOKUP($E:$E,'1'!$A:$E,3,0),"")</f>
        <v/>
      </c>
      <c r="O2964" s="297" t="str">
        <f>_xlfn.IFNA(VLOOKUP($E:$E,'2'!$A:$E,3,0),"")</f>
        <v/>
      </c>
      <c r="P2964" s="297" t="str">
        <f>_xlfn.IFNA(VLOOKUP($E:$E,'3'!$A:$D,3,0),"")</f>
        <v/>
      </c>
      <c r="Q2964" s="297" t="str">
        <f>_xlfn.IFNA(VLOOKUP($E:$E,'4'!$A:$F,3,0),"")</f>
        <v/>
      </c>
      <c r="R2964" s="297" t="str">
        <f>_xlfn.IFNA(VLOOKUP($E:$E,'5'!$A:$F,3,0),"")</f>
        <v/>
      </c>
      <c r="S2964" s="297" t="str">
        <f>_xlfn.IFNA(VLOOKUP($E:$E,'6'!$A:$F,3,0),"")</f>
        <v/>
      </c>
      <c r="T2964" s="313">
        <v>1</v>
      </c>
      <c r="U2964" s="313">
        <v>12</v>
      </c>
      <c r="V2964" s="313">
        <v>72</v>
      </c>
      <c r="W2964" s="314">
        <v>9.7000000000000003E-2</v>
      </c>
      <c r="X2964" s="315">
        <v>2.8080000000000002E-3</v>
      </c>
      <c r="Y2964" s="749">
        <v>70</v>
      </c>
      <c r="Z2964" s="282"/>
      <c r="AA2964" s="316" t="s">
        <v>10390</v>
      </c>
      <c r="AB2964" s="282" t="s">
        <v>9163</v>
      </c>
      <c r="AC2964" s="317" t="s">
        <v>2081</v>
      </c>
      <c r="AD2964" s="318" t="s">
        <v>2693</v>
      </c>
      <c r="AE2964" s="319">
        <v>0</v>
      </c>
      <c r="AF2964" s="319" t="s">
        <v>11273</v>
      </c>
      <c r="AG2964" s="320">
        <v>0.92</v>
      </c>
      <c r="AH2964" s="321">
        <f t="shared" si="503"/>
        <v>0</v>
      </c>
      <c r="AI2964" s="287">
        <f>_xlfn.IFNA(VLOOKUP(AD:AD,грп!B:C,2,0),0)</f>
        <v>0</v>
      </c>
      <c r="AJ2964" s="607">
        <v>0</v>
      </c>
      <c r="AK2964" s="672" t="str">
        <f t="shared" si="500"/>
        <v>спеццена</v>
      </c>
      <c r="AL2964" s="174"/>
    </row>
    <row r="2965" spans="1:39" s="4" customFormat="1" ht="11.45" customHeight="1" outlineLevel="1" x14ac:dyDescent="0.35">
      <c r="A2965" s="307" t="s">
        <v>339</v>
      </c>
      <c r="B2965" s="308" t="s">
        <v>9829</v>
      </c>
      <c r="C2965" s="325" t="s">
        <v>1916</v>
      </c>
      <c r="D2965" s="452" t="s">
        <v>11520</v>
      </c>
      <c r="E2965" s="322" t="s">
        <v>9804</v>
      </c>
      <c r="F2965" s="293"/>
      <c r="G2965" s="293"/>
      <c r="H2965" s="294"/>
      <c r="I2965" s="294" t="str">
        <f>IFERROR(_xlfn.IFNA(VLOOKUP($D:$D,history!$I:$Y,3,0),VLOOKUP(E:E,history!$H:$Y,4,0)),"--")</f>
        <v>--</v>
      </c>
      <c r="J2965" s="282" t="s">
        <v>5946</v>
      </c>
      <c r="K2965" s="282" t="str">
        <f t="shared" si="502"/>
        <v/>
      </c>
      <c r="L2965" s="326">
        <f t="shared" si="501"/>
        <v>50</v>
      </c>
      <c r="M2965" s="326">
        <v>50</v>
      </c>
      <c r="N2965" s="297" t="str">
        <f>_xlfn.IFNA(VLOOKUP($E:$E,'1'!$A:$E,3,0),"")</f>
        <v/>
      </c>
      <c r="O2965" s="297" t="str">
        <f>_xlfn.IFNA(VLOOKUP($E:$E,'2'!$A:$E,3,0),"")</f>
        <v/>
      </c>
      <c r="P2965" s="297" t="str">
        <f>_xlfn.IFNA(VLOOKUP($E:$E,'3'!$A:$D,3,0),"")</f>
        <v/>
      </c>
      <c r="Q2965" s="297" t="str">
        <f>_xlfn.IFNA(VLOOKUP($E:$E,'4'!$A:$F,3,0),"")</f>
        <v/>
      </c>
      <c r="R2965" s="297" t="str">
        <f>_xlfn.IFNA(VLOOKUP($E:$E,'5'!$A:$F,3,0),"")</f>
        <v/>
      </c>
      <c r="S2965" s="297" t="str">
        <f>_xlfn.IFNA(VLOOKUP($E:$E,'6'!$A:$F,3,0),"")</f>
        <v/>
      </c>
      <c r="T2965" s="313">
        <v>1</v>
      </c>
      <c r="U2965" s="313">
        <v>12</v>
      </c>
      <c r="V2965" s="313">
        <v>72</v>
      </c>
      <c r="W2965" s="314">
        <v>0.1</v>
      </c>
      <c r="X2965" s="315">
        <v>3.7500000000000001E-4</v>
      </c>
      <c r="Y2965" s="749">
        <v>70</v>
      </c>
      <c r="Z2965" s="282"/>
      <c r="AA2965" s="316" t="s">
        <v>10390</v>
      </c>
      <c r="AB2965" s="282" t="s">
        <v>9163</v>
      </c>
      <c r="AC2965" s="317" t="s">
        <v>2081</v>
      </c>
      <c r="AD2965" s="318" t="s">
        <v>2693</v>
      </c>
      <c r="AE2965" s="319">
        <v>0</v>
      </c>
      <c r="AF2965" s="319" t="s">
        <v>11273</v>
      </c>
      <c r="AG2965" s="320">
        <v>1.03</v>
      </c>
      <c r="AH2965" s="321">
        <f t="shared" si="503"/>
        <v>0</v>
      </c>
      <c r="AI2965" s="287">
        <f>_xlfn.IFNA(VLOOKUP(AD:AD,грп!B:C,2,0),0)</f>
        <v>0</v>
      </c>
      <c r="AJ2965" s="607">
        <v>0</v>
      </c>
      <c r="AK2965" s="672" t="str">
        <f t="shared" si="500"/>
        <v>спеццена</v>
      </c>
      <c r="AL2965" s="174"/>
    </row>
    <row r="2966" spans="1:39" s="4" customFormat="1" ht="11.45" customHeight="1" outlineLevel="1" x14ac:dyDescent="0.35">
      <c r="A2966" s="307" t="s">
        <v>339</v>
      </c>
      <c r="B2966" s="308" t="s">
        <v>9830</v>
      </c>
      <c r="C2966" s="325" t="s">
        <v>1916</v>
      </c>
      <c r="D2966" s="452" t="s">
        <v>11521</v>
      </c>
      <c r="E2966" s="322" t="s">
        <v>9805</v>
      </c>
      <c r="F2966" s="293"/>
      <c r="G2966" s="293"/>
      <c r="H2966" s="294">
        <v>1</v>
      </c>
      <c r="I2966" s="294" t="str">
        <f>IFERROR(_xlfn.IFNA(VLOOKUP($D:$D,history!$I:$Y,3,0),VLOOKUP(E:E,history!$H:$Y,4,0)),"--")</f>
        <v>--</v>
      </c>
      <c r="J2966" s="282" t="s">
        <v>5946</v>
      </c>
      <c r="K2966" s="282" t="str">
        <f t="shared" si="502"/>
        <v/>
      </c>
      <c r="L2966" s="326">
        <f t="shared" si="501"/>
        <v>50</v>
      </c>
      <c r="M2966" s="326">
        <v>50</v>
      </c>
      <c r="N2966" s="297" t="str">
        <f>_xlfn.IFNA(VLOOKUP($E:$E,'1'!$A:$E,3,0),"")</f>
        <v/>
      </c>
      <c r="O2966" s="297" t="str">
        <f>_xlfn.IFNA(VLOOKUP($E:$E,'2'!$A:$E,3,0),"")</f>
        <v/>
      </c>
      <c r="P2966" s="297" t="str">
        <f>_xlfn.IFNA(VLOOKUP($E:$E,'3'!$A:$D,3,0),"")</f>
        <v/>
      </c>
      <c r="Q2966" s="297" t="str">
        <f>_xlfn.IFNA(VLOOKUP($E:$E,'4'!$A:$F,3,0),"")</f>
        <v/>
      </c>
      <c r="R2966" s="297" t="str">
        <f>_xlfn.IFNA(VLOOKUP($E:$E,'5'!$A:$F,3,0),"")</f>
        <v/>
      </c>
      <c r="S2966" s="297" t="str">
        <f>_xlfn.IFNA(VLOOKUP($E:$E,'6'!$A:$F,3,0),"")</f>
        <v/>
      </c>
      <c r="T2966" s="313">
        <v>1</v>
      </c>
      <c r="U2966" s="313">
        <v>12</v>
      </c>
      <c r="V2966" s="313">
        <v>72</v>
      </c>
      <c r="W2966" s="314">
        <v>0.11700000000000001</v>
      </c>
      <c r="X2966" s="315">
        <v>5.4250000000000001E-4</v>
      </c>
      <c r="Y2966" s="749">
        <v>70</v>
      </c>
      <c r="Z2966" s="282"/>
      <c r="AA2966" s="316" t="s">
        <v>10390</v>
      </c>
      <c r="AB2966" s="282" t="s">
        <v>9163</v>
      </c>
      <c r="AC2966" s="317" t="s">
        <v>2081</v>
      </c>
      <c r="AD2966" s="318" t="s">
        <v>2693</v>
      </c>
      <c r="AE2966" s="319">
        <v>0</v>
      </c>
      <c r="AF2966" s="319" t="s">
        <v>11273</v>
      </c>
      <c r="AG2966" s="320">
        <v>1.02</v>
      </c>
      <c r="AH2966" s="321">
        <f t="shared" si="503"/>
        <v>0</v>
      </c>
      <c r="AI2966" s="287">
        <f>_xlfn.IFNA(VLOOKUP(AD:AD,грп!B:C,2,0),0)</f>
        <v>0</v>
      </c>
      <c r="AJ2966" s="607">
        <v>0</v>
      </c>
      <c r="AK2966" s="672" t="str">
        <f t="shared" si="500"/>
        <v>спеццена</v>
      </c>
      <c r="AL2966" s="174"/>
    </row>
    <row r="2967" spans="1:39" s="4" customFormat="1" ht="11.45" customHeight="1" outlineLevel="1" x14ac:dyDescent="0.35">
      <c r="A2967" s="307" t="s">
        <v>339</v>
      </c>
      <c r="B2967" s="308" t="s">
        <v>9831</v>
      </c>
      <c r="C2967" s="325" t="s">
        <v>1916</v>
      </c>
      <c r="D2967" s="452" t="s">
        <v>11522</v>
      </c>
      <c r="E2967" s="322" t="s">
        <v>9806</v>
      </c>
      <c r="F2967" s="293"/>
      <c r="G2967" s="293"/>
      <c r="H2967" s="294"/>
      <c r="I2967" s="294" t="str">
        <f>IFERROR(_xlfn.IFNA(VLOOKUP($D:$D,history!$I:$Y,3,0),VLOOKUP(E:E,history!$H:$Y,4,0)),"--")</f>
        <v>--</v>
      </c>
      <c r="J2967" s="282" t="s">
        <v>5946</v>
      </c>
      <c r="K2967" s="282" t="str">
        <f t="shared" si="502"/>
        <v/>
      </c>
      <c r="L2967" s="326">
        <f t="shared" si="501"/>
        <v>60</v>
      </c>
      <c r="M2967" s="326">
        <v>60</v>
      </c>
      <c r="N2967" s="297" t="str">
        <f>_xlfn.IFNA(VLOOKUP($E:$E,'1'!$A:$E,3,0),"")</f>
        <v/>
      </c>
      <c r="O2967" s="297" t="str">
        <f>_xlfn.IFNA(VLOOKUP($E:$E,'2'!$A:$E,3,0),"")</f>
        <v/>
      </c>
      <c r="P2967" s="297" t="str">
        <f>_xlfn.IFNA(VLOOKUP($E:$E,'3'!$A:$D,3,0),"")</f>
        <v/>
      </c>
      <c r="Q2967" s="297" t="str">
        <f>_xlfn.IFNA(VLOOKUP($E:$E,'4'!$A:$F,3,0),"")</f>
        <v/>
      </c>
      <c r="R2967" s="297" t="str">
        <f>_xlfn.IFNA(VLOOKUP($E:$E,'5'!$A:$F,3,0),"")</f>
        <v/>
      </c>
      <c r="S2967" s="297" t="str">
        <f>_xlfn.IFNA(VLOOKUP($E:$E,'6'!$A:$F,3,0),"")</f>
        <v/>
      </c>
      <c r="T2967" s="313">
        <v>1</v>
      </c>
      <c r="U2967" s="313">
        <v>12</v>
      </c>
      <c r="V2967" s="313">
        <v>72</v>
      </c>
      <c r="W2967" s="314">
        <v>1.4E-2</v>
      </c>
      <c r="X2967" s="315">
        <v>5.2499999999999997E-4</v>
      </c>
      <c r="Y2967" s="749">
        <v>80</v>
      </c>
      <c r="Z2967" s="282"/>
      <c r="AA2967" s="316" t="s">
        <v>10390</v>
      </c>
      <c r="AB2967" s="282" t="s">
        <v>9163</v>
      </c>
      <c r="AC2967" s="317" t="s">
        <v>2081</v>
      </c>
      <c r="AD2967" s="318" t="s">
        <v>2693</v>
      </c>
      <c r="AE2967" s="319">
        <v>0</v>
      </c>
      <c r="AF2967" s="319" t="s">
        <v>11273</v>
      </c>
      <c r="AG2967" s="320">
        <v>1.33</v>
      </c>
      <c r="AH2967" s="321">
        <f t="shared" si="503"/>
        <v>0</v>
      </c>
      <c r="AI2967" s="287">
        <f>_xlfn.IFNA(VLOOKUP(AD:AD,грп!B:C,2,0),0)</f>
        <v>0</v>
      </c>
      <c r="AJ2967" s="607">
        <v>0</v>
      </c>
      <c r="AK2967" s="672" t="str">
        <f t="shared" si="500"/>
        <v>спеццена</v>
      </c>
      <c r="AL2967" s="174"/>
    </row>
    <row r="2968" spans="1:39" s="4" customFormat="1" ht="11.45" customHeight="1" outlineLevel="1" x14ac:dyDescent="0.35">
      <c r="A2968" s="307" t="s">
        <v>339</v>
      </c>
      <c r="B2968" s="308" t="s">
        <v>9832</v>
      </c>
      <c r="C2968" s="325" t="s">
        <v>1916</v>
      </c>
      <c r="D2968" s="452" t="s">
        <v>11523</v>
      </c>
      <c r="E2968" s="322" t="s">
        <v>9807</v>
      </c>
      <c r="F2968" s="293"/>
      <c r="G2968" s="293"/>
      <c r="H2968" s="294"/>
      <c r="I2968" s="294" t="str">
        <f>IFERROR(_xlfn.IFNA(VLOOKUP($D:$D,history!$I:$Y,3,0),VLOOKUP(E:E,history!$H:$Y,4,0)),"--")</f>
        <v>--</v>
      </c>
      <c r="J2968" s="282" t="s">
        <v>5946</v>
      </c>
      <c r="K2968" s="282" t="str">
        <f t="shared" si="502"/>
        <v/>
      </c>
      <c r="L2968" s="326">
        <f t="shared" si="501"/>
        <v>70</v>
      </c>
      <c r="M2968" s="326">
        <v>70</v>
      </c>
      <c r="N2968" s="297" t="str">
        <f>_xlfn.IFNA(VLOOKUP($E:$E,'1'!$A:$E,3,0),"")</f>
        <v/>
      </c>
      <c r="O2968" s="297" t="str">
        <f>_xlfn.IFNA(VLOOKUP($E:$E,'2'!$A:$E,3,0),"")</f>
        <v/>
      </c>
      <c r="P2968" s="297" t="str">
        <f>_xlfn.IFNA(VLOOKUP($E:$E,'3'!$A:$D,3,0),"")</f>
        <v/>
      </c>
      <c r="Q2968" s="297" t="str">
        <f>_xlfn.IFNA(VLOOKUP($E:$E,'4'!$A:$F,3,0),"")</f>
        <v/>
      </c>
      <c r="R2968" s="297" t="str">
        <f>_xlfn.IFNA(VLOOKUP($E:$E,'5'!$A:$F,3,0),"")</f>
        <v/>
      </c>
      <c r="S2968" s="297" t="str">
        <f>_xlfn.IFNA(VLOOKUP($E:$E,'6'!$A:$F,3,0),"")</f>
        <v/>
      </c>
      <c r="T2968" s="313">
        <v>1</v>
      </c>
      <c r="U2968" s="313">
        <v>12</v>
      </c>
      <c r="V2968" s="313">
        <v>72</v>
      </c>
      <c r="W2968" s="314">
        <v>1.6E-2</v>
      </c>
      <c r="X2968" s="315">
        <v>4.8000000000000001E-4</v>
      </c>
      <c r="Y2968" s="749">
        <v>90</v>
      </c>
      <c r="Z2968" s="282"/>
      <c r="AA2968" s="316" t="s">
        <v>10390</v>
      </c>
      <c r="AB2968" s="282" t="s">
        <v>9163</v>
      </c>
      <c r="AC2968" s="317" t="s">
        <v>2081</v>
      </c>
      <c r="AD2968" s="318" t="s">
        <v>2693</v>
      </c>
      <c r="AE2968" s="319">
        <v>0</v>
      </c>
      <c r="AF2968" s="319" t="s">
        <v>11273</v>
      </c>
      <c r="AG2968" s="320">
        <v>1.51</v>
      </c>
      <c r="AH2968" s="321">
        <f t="shared" si="503"/>
        <v>0</v>
      </c>
      <c r="AI2968" s="287">
        <f>_xlfn.IFNA(VLOOKUP(AD:AD,грп!B:C,2,0),0)</f>
        <v>0</v>
      </c>
      <c r="AJ2968" s="607">
        <v>0</v>
      </c>
      <c r="AK2968" s="672" t="str">
        <f t="shared" si="500"/>
        <v>спеццена</v>
      </c>
      <c r="AL2968" s="174"/>
    </row>
    <row r="2969" spans="1:39" s="1" customFormat="1" ht="12" customHeight="1" outlineLevel="1" x14ac:dyDescent="0.35">
      <c r="A2969" s="307" t="s">
        <v>10402</v>
      </c>
      <c r="B2969" s="308" t="s">
        <v>8305</v>
      </c>
      <c r="C2969" s="309"/>
      <c r="D2969" s="310" t="s">
        <v>11524</v>
      </c>
      <c r="E2969" s="311" t="s">
        <v>3783</v>
      </c>
      <c r="F2969" s="293"/>
      <c r="G2969" s="293"/>
      <c r="H2969" s="294">
        <v>45</v>
      </c>
      <c r="I2969" s="294" t="str">
        <f>IFERROR(_xlfn.IFNA(VLOOKUP($D:$D,history!$I:$Y,3,0),VLOOKUP(E:E,history!$H:$Y,4,0)),"--")</f>
        <v>--</v>
      </c>
      <c r="J2969" s="282" t="s">
        <v>5946</v>
      </c>
      <c r="K2969" s="282" t="str">
        <f t="shared" si="502"/>
        <v/>
      </c>
      <c r="L2969" s="312">
        <f t="shared" ref="L2969:L2974" si="504">IF($A$3="ИМ",ROUND($Y2969*(1-($L$6-$F$4))*(1-$F$3)*(1+$AG$2),2),ROUND($M2969*(1-($L$6-$F$4))*(1-$F$3)*(1+$AG$2),2))</f>
        <v>82.13</v>
      </c>
      <c r="M2969" s="312">
        <f t="shared" ref="M2969:M2974" si="505">ROUND(IF($A$3="РЕГИОНЫ",AG2969*$AG$3*$AG$1,IF(AI2969=0,AG2969*$AG$3*$AG$1,AG2969*$AG$3*(1-5%)*$AG$1)),2)</f>
        <v>124.44</v>
      </c>
      <c r="N2969" s="297" t="str">
        <f>_xlfn.IFNA(VLOOKUP($E:$E,'1'!$A:$E,3,0),"")</f>
        <v/>
      </c>
      <c r="O2969" s="297" t="str">
        <f>_xlfn.IFNA(VLOOKUP($E:$E,'2'!$A:$E,3,0),"")</f>
        <v/>
      </c>
      <c r="P2969" s="297" t="str">
        <f>_xlfn.IFNA(VLOOKUP($E:$E,'3'!$A:$D,3,0),"")</f>
        <v/>
      </c>
      <c r="Q2969" s="297" t="str">
        <f>_xlfn.IFNA(VLOOKUP($E:$E,'4'!$A:$F,3,0),"")</f>
        <v/>
      </c>
      <c r="R2969" s="297" t="str">
        <f>_xlfn.IFNA(VLOOKUP($E:$E,'5'!$A:$F,3,0),"")</f>
        <v/>
      </c>
      <c r="S2969" s="297" t="str">
        <f>_xlfn.IFNA(VLOOKUP($E:$E,'6'!$A:$F,3,0),"")</f>
        <v/>
      </c>
      <c r="T2969" s="313">
        <v>1</v>
      </c>
      <c r="U2969" s="313">
        <v>12</v>
      </c>
      <c r="V2969" s="313">
        <v>72</v>
      </c>
      <c r="W2969" s="314">
        <v>8.3000000000000004E-2</v>
      </c>
      <c r="X2969" s="315">
        <v>3.3888890000000001E-4</v>
      </c>
      <c r="Y2969" s="749">
        <v>120</v>
      </c>
      <c r="Z2969" s="282"/>
      <c r="AA2969" s="316" t="s">
        <v>10390</v>
      </c>
      <c r="AB2969" s="282" t="s">
        <v>9163</v>
      </c>
      <c r="AC2969" s="317" t="s">
        <v>2081</v>
      </c>
      <c r="AD2969" s="318" t="s">
        <v>2693</v>
      </c>
      <c r="AE2969" s="319">
        <v>0</v>
      </c>
      <c r="AF2969" s="319" t="s">
        <v>11273</v>
      </c>
      <c r="AG2969" s="320">
        <v>1.56</v>
      </c>
      <c r="AH2969" s="321">
        <f t="shared" si="503"/>
        <v>0</v>
      </c>
      <c r="AI2969" s="287">
        <f>_xlfn.IFNA(VLOOKUP(AD:AD,грп!B:C,2,0),0)</f>
        <v>0</v>
      </c>
      <c r="AJ2969" s="607">
        <v>0</v>
      </c>
      <c r="AK2969" s="672">
        <f t="shared" si="500"/>
        <v>0</v>
      </c>
      <c r="AL2969" s="174"/>
      <c r="AM2969" s="4"/>
    </row>
    <row r="2970" spans="1:39" s="1" customFormat="1" ht="12" customHeight="1" outlineLevel="1" x14ac:dyDescent="0.35">
      <c r="A2970" s="307" t="s">
        <v>10402</v>
      </c>
      <c r="B2970" s="308" t="s">
        <v>8306</v>
      </c>
      <c r="C2970" s="309"/>
      <c r="D2970" s="310" t="s">
        <v>11525</v>
      </c>
      <c r="E2970" s="311" t="s">
        <v>3784</v>
      </c>
      <c r="F2970" s="293"/>
      <c r="G2970" s="293"/>
      <c r="H2970" s="294"/>
      <c r="I2970" s="294" t="str">
        <f>IFERROR(_xlfn.IFNA(VLOOKUP($D:$D,history!$I:$Y,3,0),VLOOKUP(E:E,history!$H:$Y,4,0)),"--")</f>
        <v>--</v>
      </c>
      <c r="J2970" s="282" t="s">
        <v>5946</v>
      </c>
      <c r="K2970" s="282" t="str">
        <f t="shared" si="502"/>
        <v/>
      </c>
      <c r="L2970" s="312">
        <f t="shared" si="504"/>
        <v>86.87</v>
      </c>
      <c r="M2970" s="312">
        <f t="shared" si="505"/>
        <v>131.62</v>
      </c>
      <c r="N2970" s="297" t="str">
        <f>_xlfn.IFNA(VLOOKUP($E:$E,'1'!$A:$E,3,0),"")</f>
        <v/>
      </c>
      <c r="O2970" s="297" t="str">
        <f>_xlfn.IFNA(VLOOKUP($E:$E,'2'!$A:$E,3,0),"")</f>
        <v/>
      </c>
      <c r="P2970" s="297" t="str">
        <f>_xlfn.IFNA(VLOOKUP($E:$E,'3'!$A:$D,3,0),"")</f>
        <v/>
      </c>
      <c r="Q2970" s="297" t="str">
        <f>_xlfn.IFNA(VLOOKUP($E:$E,'4'!$A:$F,3,0),"")</f>
        <v/>
      </c>
      <c r="R2970" s="297" t="str">
        <f>_xlfn.IFNA(VLOOKUP($E:$E,'5'!$A:$F,3,0),"")</f>
        <v/>
      </c>
      <c r="S2970" s="297" t="str">
        <f>_xlfn.IFNA(VLOOKUP($E:$E,'6'!$A:$F,3,0),"")</f>
        <v/>
      </c>
      <c r="T2970" s="313">
        <v>1</v>
      </c>
      <c r="U2970" s="313">
        <v>12</v>
      </c>
      <c r="V2970" s="313">
        <v>72</v>
      </c>
      <c r="W2970" s="314">
        <v>9.2999999999999999E-2</v>
      </c>
      <c r="X2970" s="315">
        <v>3.3888890000000001E-4</v>
      </c>
      <c r="Y2970" s="749">
        <v>130</v>
      </c>
      <c r="Z2970" s="282"/>
      <c r="AA2970" s="316" t="s">
        <v>10390</v>
      </c>
      <c r="AB2970" s="282" t="s">
        <v>9163</v>
      </c>
      <c r="AC2970" s="317" t="s">
        <v>2081</v>
      </c>
      <c r="AD2970" s="318" t="s">
        <v>2693</v>
      </c>
      <c r="AE2970" s="319">
        <v>0</v>
      </c>
      <c r="AF2970" s="319" t="s">
        <v>11273</v>
      </c>
      <c r="AG2970" s="320">
        <v>1.65</v>
      </c>
      <c r="AH2970" s="321">
        <f t="shared" si="503"/>
        <v>0</v>
      </c>
      <c r="AI2970" s="287">
        <f>_xlfn.IFNA(VLOOKUP(AD:AD,грп!B:C,2,0),0)</f>
        <v>0</v>
      </c>
      <c r="AJ2970" s="607">
        <v>0</v>
      </c>
      <c r="AK2970" s="672">
        <f t="shared" si="500"/>
        <v>0</v>
      </c>
      <c r="AL2970" s="174"/>
      <c r="AM2970" s="4"/>
    </row>
    <row r="2971" spans="1:39" s="1" customFormat="1" ht="12" customHeight="1" outlineLevel="1" x14ac:dyDescent="0.35">
      <c r="A2971" s="307" t="s">
        <v>10402</v>
      </c>
      <c r="B2971" s="308" t="s">
        <v>8307</v>
      </c>
      <c r="C2971" s="309"/>
      <c r="D2971" s="310" t="s">
        <v>11526</v>
      </c>
      <c r="E2971" s="311" t="s">
        <v>3785</v>
      </c>
      <c r="F2971" s="293"/>
      <c r="G2971" s="293"/>
      <c r="H2971" s="294"/>
      <c r="I2971" s="294" t="str">
        <f>IFERROR(_xlfn.IFNA(VLOOKUP($D:$D,history!$I:$Y,3,0),VLOOKUP(E:E,history!$H:$Y,4,0)),"--")</f>
        <v>--</v>
      </c>
      <c r="J2971" s="282" t="s">
        <v>5946</v>
      </c>
      <c r="K2971" s="282" t="str">
        <f t="shared" si="502"/>
        <v/>
      </c>
      <c r="L2971" s="312">
        <f t="shared" si="504"/>
        <v>96.87</v>
      </c>
      <c r="M2971" s="312">
        <f t="shared" si="505"/>
        <v>146.78</v>
      </c>
      <c r="N2971" s="297" t="str">
        <f>_xlfn.IFNA(VLOOKUP($E:$E,'1'!$A:$E,3,0),"")</f>
        <v/>
      </c>
      <c r="O2971" s="297" t="str">
        <f>_xlfn.IFNA(VLOOKUP($E:$E,'2'!$A:$E,3,0),"")</f>
        <v/>
      </c>
      <c r="P2971" s="297" t="str">
        <f>_xlfn.IFNA(VLOOKUP($E:$E,'3'!$A:$D,3,0),"")</f>
        <v/>
      </c>
      <c r="Q2971" s="297" t="str">
        <f>_xlfn.IFNA(VLOOKUP($E:$E,'4'!$A:$F,3,0),"")</f>
        <v/>
      </c>
      <c r="R2971" s="297" t="str">
        <f>_xlfn.IFNA(VLOOKUP($E:$E,'5'!$A:$F,3,0),"")</f>
        <v/>
      </c>
      <c r="S2971" s="297" t="str">
        <f>_xlfn.IFNA(VLOOKUP($E:$E,'6'!$A:$F,3,0),"")</f>
        <v/>
      </c>
      <c r="T2971" s="313">
        <v>1</v>
      </c>
      <c r="U2971" s="313">
        <v>12</v>
      </c>
      <c r="V2971" s="313">
        <v>72</v>
      </c>
      <c r="W2971" s="314">
        <v>0.10199999999999999</v>
      </c>
      <c r="X2971" s="315">
        <v>4.4444439999999998E-4</v>
      </c>
      <c r="Y2971" s="749">
        <v>140</v>
      </c>
      <c r="Z2971" s="282"/>
      <c r="AA2971" s="316" t="s">
        <v>10390</v>
      </c>
      <c r="AB2971" s="282" t="s">
        <v>9163</v>
      </c>
      <c r="AC2971" s="317" t="s">
        <v>2081</v>
      </c>
      <c r="AD2971" s="318" t="s">
        <v>2693</v>
      </c>
      <c r="AE2971" s="319">
        <v>0</v>
      </c>
      <c r="AF2971" s="319" t="s">
        <v>11273</v>
      </c>
      <c r="AG2971" s="320">
        <v>1.84</v>
      </c>
      <c r="AH2971" s="321">
        <f t="shared" si="503"/>
        <v>0</v>
      </c>
      <c r="AI2971" s="287">
        <f>_xlfn.IFNA(VLOOKUP(AD:AD,грп!B:C,2,0),0)</f>
        <v>0</v>
      </c>
      <c r="AJ2971" s="607">
        <v>0</v>
      </c>
      <c r="AK2971" s="672">
        <f t="shared" si="500"/>
        <v>0</v>
      </c>
      <c r="AL2971" s="174"/>
      <c r="AM2971" s="4"/>
    </row>
    <row r="2972" spans="1:39" s="1" customFormat="1" ht="12" customHeight="1" outlineLevel="1" x14ac:dyDescent="0.35">
      <c r="A2972" s="307" t="s">
        <v>10402</v>
      </c>
      <c r="B2972" s="308" t="s">
        <v>8308</v>
      </c>
      <c r="C2972" s="309"/>
      <c r="D2972" s="310" t="s">
        <v>11527</v>
      </c>
      <c r="E2972" s="311" t="s">
        <v>3786</v>
      </c>
      <c r="F2972" s="293"/>
      <c r="G2972" s="293"/>
      <c r="H2972" s="294">
        <v>55</v>
      </c>
      <c r="I2972" s="294" t="str">
        <f>IFERROR(_xlfn.IFNA(VLOOKUP($D:$D,history!$I:$Y,3,0),VLOOKUP(E:E,history!$H:$Y,4,0)),"--")</f>
        <v>--</v>
      </c>
      <c r="J2972" s="282" t="s">
        <v>5946</v>
      </c>
      <c r="K2972" s="282" t="str">
        <f t="shared" si="502"/>
        <v/>
      </c>
      <c r="L2972" s="312">
        <f t="shared" si="504"/>
        <v>118.98</v>
      </c>
      <c r="M2972" s="312">
        <f t="shared" si="505"/>
        <v>180.28</v>
      </c>
      <c r="N2972" s="297" t="str">
        <f>_xlfn.IFNA(VLOOKUP($E:$E,'1'!$A:$E,3,0),"")</f>
        <v/>
      </c>
      <c r="O2972" s="297" t="str">
        <f>_xlfn.IFNA(VLOOKUP($E:$E,'2'!$A:$E,3,0),"")</f>
        <v/>
      </c>
      <c r="P2972" s="297" t="str">
        <f>_xlfn.IFNA(VLOOKUP($E:$E,'3'!$A:$D,3,0),"")</f>
        <v/>
      </c>
      <c r="Q2972" s="297" t="str">
        <f>_xlfn.IFNA(VLOOKUP($E:$E,'4'!$A:$F,3,0),"")</f>
        <v/>
      </c>
      <c r="R2972" s="297" t="str">
        <f>_xlfn.IFNA(VLOOKUP($E:$E,'5'!$A:$F,3,0),"")</f>
        <v/>
      </c>
      <c r="S2972" s="297" t="str">
        <f>_xlfn.IFNA(VLOOKUP($E:$E,'6'!$A:$F,3,0),"")</f>
        <v/>
      </c>
      <c r="T2972" s="313">
        <v>1</v>
      </c>
      <c r="U2972" s="313">
        <v>12</v>
      </c>
      <c r="V2972" s="313">
        <v>72</v>
      </c>
      <c r="W2972" s="314">
        <v>0.13100000000000001</v>
      </c>
      <c r="X2972" s="315">
        <v>4.4444439999999998E-4</v>
      </c>
      <c r="Y2972" s="749">
        <v>170</v>
      </c>
      <c r="Z2972" s="282"/>
      <c r="AA2972" s="316" t="s">
        <v>10390</v>
      </c>
      <c r="AB2972" s="282" t="s">
        <v>9163</v>
      </c>
      <c r="AC2972" s="317" t="s">
        <v>2081</v>
      </c>
      <c r="AD2972" s="318" t="s">
        <v>2693</v>
      </c>
      <c r="AE2972" s="319">
        <v>0</v>
      </c>
      <c r="AF2972" s="319" t="s">
        <v>11273</v>
      </c>
      <c r="AG2972" s="320">
        <v>2.2599999999999998</v>
      </c>
      <c r="AH2972" s="321">
        <f t="shared" si="503"/>
        <v>0</v>
      </c>
      <c r="AI2972" s="287">
        <f>_xlfn.IFNA(VLOOKUP(AD:AD,грп!B:C,2,0),0)</f>
        <v>0</v>
      </c>
      <c r="AJ2972" s="607">
        <v>0</v>
      </c>
      <c r="AK2972" s="672">
        <f t="shared" si="500"/>
        <v>0</v>
      </c>
      <c r="AL2972" s="174"/>
      <c r="AM2972" s="4"/>
    </row>
    <row r="2973" spans="1:39" s="1" customFormat="1" ht="12" customHeight="1" outlineLevel="1" x14ac:dyDescent="0.35">
      <c r="A2973" s="307" t="s">
        <v>10402</v>
      </c>
      <c r="B2973" s="308" t="s">
        <v>8309</v>
      </c>
      <c r="C2973" s="309"/>
      <c r="D2973" s="310" t="s">
        <v>11528</v>
      </c>
      <c r="E2973" s="311" t="s">
        <v>3787</v>
      </c>
      <c r="F2973" s="293"/>
      <c r="G2973" s="293"/>
      <c r="H2973" s="294">
        <v>188</v>
      </c>
      <c r="I2973" s="294" t="str">
        <f>IFERROR(_xlfn.IFNA(VLOOKUP($D:$D,history!$I:$Y,3,0),VLOOKUP(E:E,history!$H:$Y,4,0)),"--")</f>
        <v>--</v>
      </c>
      <c r="J2973" s="282" t="s">
        <v>5946</v>
      </c>
      <c r="K2973" s="282" t="str">
        <f t="shared" si="502"/>
        <v/>
      </c>
      <c r="L2973" s="312">
        <f t="shared" si="504"/>
        <v>121.62</v>
      </c>
      <c r="M2973" s="312">
        <f t="shared" si="505"/>
        <v>184.27</v>
      </c>
      <c r="N2973" s="297" t="str">
        <f>_xlfn.IFNA(VLOOKUP($E:$E,'1'!$A:$E,3,0),"")</f>
        <v/>
      </c>
      <c r="O2973" s="297" t="str">
        <f>_xlfn.IFNA(VLOOKUP($E:$E,'2'!$A:$E,3,0),"")</f>
        <v/>
      </c>
      <c r="P2973" s="297" t="str">
        <f>_xlfn.IFNA(VLOOKUP($E:$E,'3'!$A:$D,3,0),"")</f>
        <v/>
      </c>
      <c r="Q2973" s="297" t="str">
        <f>_xlfn.IFNA(VLOOKUP($E:$E,'4'!$A:$F,3,0),"")</f>
        <v/>
      </c>
      <c r="R2973" s="297" t="str">
        <f>_xlfn.IFNA(VLOOKUP($E:$E,'5'!$A:$F,3,0),"")</f>
        <v/>
      </c>
      <c r="S2973" s="297" t="str">
        <f>_xlfn.IFNA(VLOOKUP($E:$E,'6'!$A:$F,3,0),"")</f>
        <v/>
      </c>
      <c r="T2973" s="313">
        <v>1</v>
      </c>
      <c r="U2973" s="313">
        <v>12</v>
      </c>
      <c r="V2973" s="313">
        <v>72</v>
      </c>
      <c r="W2973" s="314">
        <v>0.13100000000000001</v>
      </c>
      <c r="X2973" s="315">
        <v>4.4444439999999998E-4</v>
      </c>
      <c r="Y2973" s="749">
        <v>180</v>
      </c>
      <c r="Z2973" s="282"/>
      <c r="AA2973" s="316" t="s">
        <v>10390</v>
      </c>
      <c r="AB2973" s="282" t="s">
        <v>9163</v>
      </c>
      <c r="AC2973" s="317" t="s">
        <v>2081</v>
      </c>
      <c r="AD2973" s="318" t="s">
        <v>2693</v>
      </c>
      <c r="AE2973" s="319">
        <v>0</v>
      </c>
      <c r="AF2973" s="319" t="s">
        <v>11273</v>
      </c>
      <c r="AG2973" s="320">
        <v>2.31</v>
      </c>
      <c r="AH2973" s="321">
        <f t="shared" si="503"/>
        <v>0</v>
      </c>
      <c r="AI2973" s="287">
        <f>_xlfn.IFNA(VLOOKUP(AD:AD,грп!B:C,2,0),0)</f>
        <v>0</v>
      </c>
      <c r="AJ2973" s="607">
        <v>0</v>
      </c>
      <c r="AK2973" s="672">
        <f t="shared" si="500"/>
        <v>0</v>
      </c>
      <c r="AL2973" s="174"/>
      <c r="AM2973" s="4"/>
    </row>
    <row r="2974" spans="1:39" s="4" customFormat="1" ht="12" customHeight="1" outlineLevel="1" x14ac:dyDescent="0.35">
      <c r="A2974" s="307" t="s">
        <v>10402</v>
      </c>
      <c r="B2974" s="308" t="s">
        <v>8310</v>
      </c>
      <c r="C2974" s="309"/>
      <c r="D2974" s="310" t="s">
        <v>3879</v>
      </c>
      <c r="E2974" s="311" t="s">
        <v>3880</v>
      </c>
      <c r="F2974" s="293"/>
      <c r="G2974" s="293"/>
      <c r="H2974" s="294"/>
      <c r="I2974" s="294" t="str">
        <f>IFERROR(_xlfn.IFNA(VLOOKUP($D:$D,history!$I:$Y,3,0),VLOOKUP(E:E,history!$H:$Y,4,0)),"--")</f>
        <v>--</v>
      </c>
      <c r="J2974" s="282" t="s">
        <v>5946</v>
      </c>
      <c r="K2974" s="282" t="str">
        <f t="shared" si="502"/>
        <v/>
      </c>
      <c r="L2974" s="312">
        <f t="shared" si="504"/>
        <v>198.48</v>
      </c>
      <c r="M2974" s="312">
        <f t="shared" si="505"/>
        <v>300.73</v>
      </c>
      <c r="N2974" s="297" t="str">
        <f>_xlfn.IFNA(VLOOKUP($E:$E,'1'!$A:$E,3,0),"")</f>
        <v/>
      </c>
      <c r="O2974" s="297" t="str">
        <f>_xlfn.IFNA(VLOOKUP($E:$E,'2'!$A:$E,3,0),"")</f>
        <v/>
      </c>
      <c r="P2974" s="297" t="str">
        <f>_xlfn.IFNA(VLOOKUP($E:$E,'3'!$A:$D,3,0),"")</f>
        <v/>
      </c>
      <c r="Q2974" s="297" t="str">
        <f>_xlfn.IFNA(VLOOKUP($E:$E,'4'!$A:$F,3,0),"")</f>
        <v/>
      </c>
      <c r="R2974" s="297" t="str">
        <f>_xlfn.IFNA(VLOOKUP($E:$E,'5'!$A:$F,3,0),"")</f>
        <v/>
      </c>
      <c r="S2974" s="297" t="str">
        <f>_xlfn.IFNA(VLOOKUP($E:$E,'6'!$A:$F,3,0),"")</f>
        <v/>
      </c>
      <c r="T2974" s="313">
        <v>1</v>
      </c>
      <c r="U2974" s="313">
        <v>12</v>
      </c>
      <c r="V2974" s="313">
        <v>120</v>
      </c>
      <c r="W2974" s="314">
        <v>0.23</v>
      </c>
      <c r="X2974" s="315">
        <v>1.4375E-4</v>
      </c>
      <c r="Y2974" s="749">
        <v>290</v>
      </c>
      <c r="Z2974" s="282"/>
      <c r="AA2974" s="316" t="s">
        <v>10390</v>
      </c>
      <c r="AB2974" s="282" t="s">
        <v>9163</v>
      </c>
      <c r="AC2974" s="317" t="s">
        <v>2081</v>
      </c>
      <c r="AD2974" s="318" t="s">
        <v>2693</v>
      </c>
      <c r="AE2974" s="319">
        <v>0</v>
      </c>
      <c r="AF2974" s="319" t="s">
        <v>11273</v>
      </c>
      <c r="AG2974" s="320">
        <v>3.77</v>
      </c>
      <c r="AH2974" s="321">
        <f t="shared" si="503"/>
        <v>0</v>
      </c>
      <c r="AI2974" s="287">
        <f>_xlfn.IFNA(VLOOKUP(AD:AD,грп!B:C,2,0),0)</f>
        <v>0</v>
      </c>
      <c r="AJ2974" s="607">
        <v>0</v>
      </c>
      <c r="AK2974" s="672">
        <f t="shared" si="500"/>
        <v>0</v>
      </c>
      <c r="AL2974" s="174"/>
    </row>
    <row r="2975" spans="1:39" s="1" customFormat="1" ht="12" customHeight="1" x14ac:dyDescent="0.35">
      <c r="A2975" s="288"/>
      <c r="B2975" s="289"/>
      <c r="C2975" s="290" t="s">
        <v>555</v>
      </c>
      <c r="D2975" s="291" t="s">
        <v>2693</v>
      </c>
      <c r="E2975" s="292"/>
      <c r="F2975" s="293"/>
      <c r="G2975" s="293"/>
      <c r="H2975" s="294"/>
      <c r="I2975" s="294"/>
      <c r="J2975" s="282" t="s">
        <v>393</v>
      </c>
      <c r="K2975" s="282" t="str">
        <f t="shared" si="502"/>
        <v/>
      </c>
      <c r="L2975" s="295"/>
      <c r="M2975" s="296"/>
      <c r="N2975" s="297"/>
      <c r="O2975" s="297"/>
      <c r="P2975" s="297"/>
      <c r="Q2975" s="297" t="str">
        <f>_xlfn.IFNA(VLOOKUP($E:$E,'4'!$A:$F,3,0),"")</f>
        <v/>
      </c>
      <c r="R2975" s="297" t="str">
        <f>_xlfn.IFNA(VLOOKUP($E:$E,'5'!$A:$F,3,0),"")</f>
        <v/>
      </c>
      <c r="S2975" s="297"/>
      <c r="T2975" s="298"/>
      <c r="U2975" s="299"/>
      <c r="V2975" s="299"/>
      <c r="W2975" s="300"/>
      <c r="X2975" s="301"/>
      <c r="Y2975" s="749"/>
      <c r="Z2975" s="282"/>
      <c r="AA2975" s="280"/>
      <c r="AB2975" s="280"/>
      <c r="AC2975" s="302"/>
      <c r="AD2975" s="303" t="s">
        <v>2693</v>
      </c>
      <c r="AE2975" s="280"/>
      <c r="AF2975" s="329"/>
      <c r="AG2975" s="345"/>
      <c r="AH2975" s="306"/>
      <c r="AI2975" s="287">
        <f>_xlfn.IFNA(VLOOKUP(AD:AD,грп!B:C,2,0),0)</f>
        <v>0</v>
      </c>
      <c r="AJ2975" s="607">
        <v>0</v>
      </c>
      <c r="AK2975" s="672" t="str">
        <f t="shared" si="500"/>
        <v xml:space="preserve"> </v>
      </c>
      <c r="AL2975" s="174"/>
      <c r="AM2975" s="4"/>
    </row>
    <row r="2976" spans="1:39" s="4" customFormat="1" ht="12" customHeight="1" outlineLevel="1" x14ac:dyDescent="0.35">
      <c r="A2976" s="307" t="s">
        <v>1897</v>
      </c>
      <c r="B2976" s="308" t="s">
        <v>8339</v>
      </c>
      <c r="C2976" s="309"/>
      <c r="D2976" s="310" t="s">
        <v>11529</v>
      </c>
      <c r="E2976" s="322" t="s">
        <v>3656</v>
      </c>
      <c r="F2976" s="293"/>
      <c r="G2976" s="293"/>
      <c r="H2976" s="294">
        <v>39</v>
      </c>
      <c r="I2976" s="294" t="str">
        <f>IFERROR(_xlfn.IFNA(VLOOKUP($D:$D,history!$I:$Y,3,0),VLOOKUP(E:E,history!$H:$Y,4,0)),"--")</f>
        <v>--</v>
      </c>
      <c r="J2976" s="282" t="s">
        <v>5946</v>
      </c>
      <c r="K2976" s="282" t="str">
        <f t="shared" si="502"/>
        <v/>
      </c>
      <c r="L2976" s="312">
        <f t="shared" ref="L2976:L3022" si="506">IF($A$3="ИМ",ROUND($Y2976*(1-($L$6-$F$4))*(1-$F$3)*(1+$AG$2),2),ROUND($M2976*(1-($L$6-$F$4))*(1-$F$3)*(1+$AG$2),2))</f>
        <v>179.01</v>
      </c>
      <c r="M2976" s="312">
        <f t="shared" ref="M2976:M3022" si="507">ROUND(IF($A$3="РЕГИОНЫ",AG2976*$AG$3*$AG$1,IF(AI2976=0,AG2976*$AG$3*$AG$1,AG2976*$AG$3*(1-5%)*$AG$1)),2)</f>
        <v>271.22000000000003</v>
      </c>
      <c r="N2976" s="297" t="str">
        <f>_xlfn.IFNA(VLOOKUP($E:$E,'1'!$A:$E,3,0),"")</f>
        <v/>
      </c>
      <c r="O2976" s="297" t="str">
        <f>_xlfn.IFNA(VLOOKUP($E:$E,'2'!$A:$E,3,0),"")</f>
        <v/>
      </c>
      <c r="P2976" s="297" t="str">
        <f>_xlfn.IFNA(VLOOKUP($E:$E,'3'!$A:$D,3,0),"")</f>
        <v/>
      </c>
      <c r="Q2976" s="297" t="str">
        <f>_xlfn.IFNA(VLOOKUP($E:$E,'4'!$A:$F,3,0),"")</f>
        <v/>
      </c>
      <c r="R2976" s="297" t="str">
        <f>_xlfn.IFNA(VLOOKUP($E:$E,'5'!$A:$F,3,0),"")</f>
        <v/>
      </c>
      <c r="S2976" s="297" t="str">
        <f>_xlfn.IFNA(VLOOKUP($E:$E,'6'!$A:$F,3,0),"")</f>
        <v/>
      </c>
      <c r="T2976" s="313">
        <v>1</v>
      </c>
      <c r="U2976" s="313">
        <v>12</v>
      </c>
      <c r="V2976" s="313">
        <v>144</v>
      </c>
      <c r="W2976" s="314">
        <v>5.1999999999999998E-2</v>
      </c>
      <c r="X2976" s="315">
        <v>2.5793650000000001E-4</v>
      </c>
      <c r="Y2976" s="749">
        <v>240</v>
      </c>
      <c r="Z2976" s="282"/>
      <c r="AA2976" s="316" t="s">
        <v>10388</v>
      </c>
      <c r="AB2976" s="282" t="s">
        <v>9163</v>
      </c>
      <c r="AC2976" s="317" t="s">
        <v>2081</v>
      </c>
      <c r="AD2976" s="318" t="s">
        <v>2693</v>
      </c>
      <c r="AE2976" s="319">
        <v>0</v>
      </c>
      <c r="AF2976" s="319" t="s">
        <v>11273</v>
      </c>
      <c r="AG2976" s="320">
        <v>3.4</v>
      </c>
      <c r="AH2976" s="321">
        <f t="shared" ref="AH2976:AH3022" si="508">IF($A$3="РЕГИОНЫ",ROUND($AG2976*(1-($L$6-$F$4))*(1-$F$3)*(1+$AG$2)*$AG$1,2),0)</f>
        <v>0</v>
      </c>
      <c r="AI2976" s="287">
        <f>_xlfn.IFNA(VLOOKUP(AD:AD,грп!B:C,2,0),0)</f>
        <v>0</v>
      </c>
      <c r="AJ2976" s="607">
        <v>0</v>
      </c>
      <c r="AK2976" s="672">
        <f t="shared" si="500"/>
        <v>0</v>
      </c>
      <c r="AL2976" s="174"/>
    </row>
    <row r="2977" spans="1:39" s="4" customFormat="1" ht="12" customHeight="1" outlineLevel="1" x14ac:dyDescent="0.35">
      <c r="A2977" s="307" t="s">
        <v>1897</v>
      </c>
      <c r="B2977" s="308" t="s">
        <v>8340</v>
      </c>
      <c r="C2977" s="309"/>
      <c r="D2977" s="310" t="s">
        <v>3658</v>
      </c>
      <c r="E2977" s="322" t="s">
        <v>3657</v>
      </c>
      <c r="F2977" s="293"/>
      <c r="G2977" s="293"/>
      <c r="H2977" s="294">
        <v>62</v>
      </c>
      <c r="I2977" s="294" t="str">
        <f>IFERROR(_xlfn.IFNA(VLOOKUP($D:$D,history!$I:$Y,3,0),VLOOKUP(E:E,history!$H:$Y,4,0)),"--")</f>
        <v>--</v>
      </c>
      <c r="J2977" s="282" t="s">
        <v>9870</v>
      </c>
      <c r="K2977" s="282" t="str">
        <f t="shared" si="502"/>
        <v/>
      </c>
      <c r="L2977" s="312">
        <f t="shared" si="506"/>
        <v>194.27</v>
      </c>
      <c r="M2977" s="312">
        <f t="shared" si="507"/>
        <v>294.35000000000002</v>
      </c>
      <c r="N2977" s="297" t="str">
        <f>_xlfn.IFNA(VLOOKUP($E:$E,'1'!$A:$E,3,0),"")</f>
        <v/>
      </c>
      <c r="O2977" s="297" t="str">
        <f>_xlfn.IFNA(VLOOKUP($E:$E,'2'!$A:$E,3,0),"")</f>
        <v/>
      </c>
      <c r="P2977" s="297" t="str">
        <f>_xlfn.IFNA(VLOOKUP($E:$E,'3'!$A:$D,3,0),"")</f>
        <v/>
      </c>
      <c r="Q2977" s="297" t="str">
        <f>_xlfn.IFNA(VLOOKUP($E:$E,'4'!$A:$F,3,0),"")</f>
        <v/>
      </c>
      <c r="R2977" s="297" t="str">
        <f>_xlfn.IFNA(VLOOKUP($E:$E,'5'!$A:$F,3,0),"")</f>
        <v/>
      </c>
      <c r="S2977" s="297" t="str">
        <f>_xlfn.IFNA(VLOOKUP($E:$E,'6'!$A:$F,3,0),"")</f>
        <v/>
      </c>
      <c r="T2977" s="313">
        <v>1</v>
      </c>
      <c r="U2977" s="313">
        <v>12</v>
      </c>
      <c r="V2977" s="313">
        <v>144</v>
      </c>
      <c r="W2977" s="314">
        <v>0.06</v>
      </c>
      <c r="X2977" s="315">
        <v>3.0381940000000001E-4</v>
      </c>
      <c r="Y2977" s="749">
        <v>260</v>
      </c>
      <c r="Z2977" s="282"/>
      <c r="AA2977" s="316" t="s">
        <v>10390</v>
      </c>
      <c r="AB2977" s="282" t="s">
        <v>9163</v>
      </c>
      <c r="AC2977" s="317" t="s">
        <v>2081</v>
      </c>
      <c r="AD2977" s="318" t="s">
        <v>2693</v>
      </c>
      <c r="AE2977" s="319">
        <v>0</v>
      </c>
      <c r="AF2977" s="319" t="s">
        <v>11273</v>
      </c>
      <c r="AG2977" s="320">
        <v>3.69</v>
      </c>
      <c r="AH2977" s="321">
        <f t="shared" si="508"/>
        <v>0</v>
      </c>
      <c r="AI2977" s="287">
        <f>_xlfn.IFNA(VLOOKUP(AD:AD,грп!B:C,2,0),0)</f>
        <v>0</v>
      </c>
      <c r="AJ2977" s="607">
        <v>12</v>
      </c>
      <c r="AK2977" s="672">
        <f t="shared" si="500"/>
        <v>0</v>
      </c>
      <c r="AL2977" s="174"/>
    </row>
    <row r="2978" spans="1:39" s="4" customFormat="1" ht="12" customHeight="1" outlineLevel="1" x14ac:dyDescent="0.35">
      <c r="A2978" s="307" t="s">
        <v>1897</v>
      </c>
      <c r="B2978" s="308" t="s">
        <v>8341</v>
      </c>
      <c r="C2978" s="309"/>
      <c r="D2978" s="310" t="s">
        <v>11530</v>
      </c>
      <c r="E2978" s="322" t="s">
        <v>3659</v>
      </c>
      <c r="F2978" s="293"/>
      <c r="G2978" s="293"/>
      <c r="H2978" s="294">
        <v>28</v>
      </c>
      <c r="I2978" s="294" t="str">
        <f>IFERROR(_xlfn.IFNA(VLOOKUP($D:$D,history!$I:$Y,3,0),VLOOKUP(E:E,history!$H:$Y,4,0)),"--")</f>
        <v>--</v>
      </c>
      <c r="J2978" s="282" t="s">
        <v>9870</v>
      </c>
      <c r="K2978" s="282" t="str">
        <f t="shared" si="502"/>
        <v/>
      </c>
      <c r="L2978" s="312">
        <f t="shared" si="506"/>
        <v>180.05</v>
      </c>
      <c r="M2978" s="312">
        <f t="shared" si="507"/>
        <v>272.81</v>
      </c>
      <c r="N2978" s="297" t="str">
        <f>_xlfn.IFNA(VLOOKUP($E:$E,'1'!$A:$E,3,0),"")</f>
        <v/>
      </c>
      <c r="O2978" s="297" t="str">
        <f>_xlfn.IFNA(VLOOKUP($E:$E,'2'!$A:$E,3,0),"")</f>
        <v/>
      </c>
      <c r="P2978" s="297" t="str">
        <f>_xlfn.IFNA(VLOOKUP($E:$E,'3'!$A:$D,3,0),"")</f>
        <v/>
      </c>
      <c r="Q2978" s="297" t="str">
        <f>_xlfn.IFNA(VLOOKUP($E:$E,'4'!$A:$F,3,0),"")</f>
        <v/>
      </c>
      <c r="R2978" s="297" t="str">
        <f>_xlfn.IFNA(VLOOKUP($E:$E,'5'!$A:$F,3,0),"")</f>
        <v/>
      </c>
      <c r="S2978" s="297" t="str">
        <f>_xlfn.IFNA(VLOOKUP($E:$E,'6'!$A:$F,3,0),"")</f>
        <v/>
      </c>
      <c r="T2978" s="313">
        <v>1</v>
      </c>
      <c r="U2978" s="313">
        <v>12</v>
      </c>
      <c r="V2978" s="313">
        <v>144</v>
      </c>
      <c r="W2978" s="314">
        <v>5.1999999999999998E-2</v>
      </c>
      <c r="X2978" s="315">
        <v>2.517361E-4</v>
      </c>
      <c r="Y2978" s="749">
        <v>250</v>
      </c>
      <c r="Z2978" s="282"/>
      <c r="AA2978" s="316" t="s">
        <v>10390</v>
      </c>
      <c r="AB2978" s="282" t="s">
        <v>9163</v>
      </c>
      <c r="AC2978" s="317" t="s">
        <v>2081</v>
      </c>
      <c r="AD2978" s="318" t="s">
        <v>2693</v>
      </c>
      <c r="AE2978" s="319">
        <v>0</v>
      </c>
      <c r="AF2978" s="319" t="s">
        <v>11273</v>
      </c>
      <c r="AG2978" s="320">
        <v>3.42</v>
      </c>
      <c r="AH2978" s="321">
        <f t="shared" si="508"/>
        <v>0</v>
      </c>
      <c r="AI2978" s="287">
        <f>_xlfn.IFNA(VLOOKUP(AD:AD,грп!B:C,2,0),0)</f>
        <v>0</v>
      </c>
      <c r="AJ2978" s="607">
        <v>90</v>
      </c>
      <c r="AK2978" s="672">
        <f t="shared" si="500"/>
        <v>0</v>
      </c>
      <c r="AL2978" s="174"/>
    </row>
    <row r="2979" spans="1:39" s="4" customFormat="1" ht="12" customHeight="1" outlineLevel="1" x14ac:dyDescent="0.35">
      <c r="A2979" s="307" t="s">
        <v>1897</v>
      </c>
      <c r="B2979" s="308" t="s">
        <v>8342</v>
      </c>
      <c r="C2979" s="309"/>
      <c r="D2979" s="310" t="s">
        <v>11531</v>
      </c>
      <c r="E2979" s="322" t="s">
        <v>3660</v>
      </c>
      <c r="F2979" s="293"/>
      <c r="G2979" s="293"/>
      <c r="H2979" s="294"/>
      <c r="I2979" s="294" t="str">
        <f>IFERROR(_xlfn.IFNA(VLOOKUP($D:$D,history!$I:$Y,3,0),VLOOKUP(E:E,history!$H:$Y,4,0)),"--")</f>
        <v>--</v>
      </c>
      <c r="J2979" s="282" t="s">
        <v>5946</v>
      </c>
      <c r="K2979" s="282" t="str">
        <f t="shared" si="502"/>
        <v/>
      </c>
      <c r="L2979" s="312">
        <f t="shared" si="506"/>
        <v>217.97</v>
      </c>
      <c r="M2979" s="312">
        <f t="shared" si="507"/>
        <v>330.25</v>
      </c>
      <c r="N2979" s="297" t="str">
        <f>_xlfn.IFNA(VLOOKUP($E:$E,'1'!$A:$E,3,0),"")</f>
        <v/>
      </c>
      <c r="O2979" s="297" t="str">
        <f>_xlfn.IFNA(VLOOKUP($E:$E,'2'!$A:$E,3,0),"")</f>
        <v/>
      </c>
      <c r="P2979" s="297" t="str">
        <f>_xlfn.IFNA(VLOOKUP($E:$E,'3'!$A:$D,3,0),"")</f>
        <v/>
      </c>
      <c r="Q2979" s="297" t="str">
        <f>_xlfn.IFNA(VLOOKUP($E:$E,'4'!$A:$F,3,0),"")</f>
        <v/>
      </c>
      <c r="R2979" s="297" t="str">
        <f>_xlfn.IFNA(VLOOKUP($E:$E,'5'!$A:$F,3,0),"")</f>
        <v/>
      </c>
      <c r="S2979" s="297" t="str">
        <f>_xlfn.IFNA(VLOOKUP($E:$E,'6'!$A:$F,3,0),"")</f>
        <v/>
      </c>
      <c r="T2979" s="313">
        <v>1</v>
      </c>
      <c r="U2979" s="313">
        <v>12</v>
      </c>
      <c r="V2979" s="313">
        <v>96</v>
      </c>
      <c r="W2979" s="314">
        <v>9.5000000000000001E-2</v>
      </c>
      <c r="X2979" s="315">
        <v>3.5984850000000002E-4</v>
      </c>
      <c r="Y2979" s="749">
        <v>290</v>
      </c>
      <c r="Z2979" s="282"/>
      <c r="AA2979" s="316" t="s">
        <v>10388</v>
      </c>
      <c r="AB2979" s="282" t="s">
        <v>9163</v>
      </c>
      <c r="AC2979" s="317" t="s">
        <v>2081</v>
      </c>
      <c r="AD2979" s="318" t="s">
        <v>2693</v>
      </c>
      <c r="AE2979" s="319">
        <v>0</v>
      </c>
      <c r="AF2979" s="319" t="s">
        <v>11273</v>
      </c>
      <c r="AG2979" s="320">
        <v>4.1399999999999997</v>
      </c>
      <c r="AH2979" s="321">
        <f t="shared" si="508"/>
        <v>0</v>
      </c>
      <c r="AI2979" s="287">
        <f>_xlfn.IFNA(VLOOKUP(AD:AD,грп!B:C,2,0),0)</f>
        <v>0</v>
      </c>
      <c r="AJ2979" s="607">
        <v>0</v>
      </c>
      <c r="AK2979" s="672">
        <f t="shared" si="500"/>
        <v>0</v>
      </c>
      <c r="AL2979" s="174"/>
    </row>
    <row r="2980" spans="1:39" s="4" customFormat="1" ht="12" customHeight="1" outlineLevel="1" x14ac:dyDescent="0.35">
      <c r="A2980" s="307" t="s">
        <v>1897</v>
      </c>
      <c r="B2980" s="308" t="s">
        <v>8343</v>
      </c>
      <c r="C2980" s="309"/>
      <c r="D2980" s="310" t="s">
        <v>3662</v>
      </c>
      <c r="E2980" s="322" t="s">
        <v>3661</v>
      </c>
      <c r="F2980" s="293"/>
      <c r="G2980" s="293"/>
      <c r="H2980" s="294">
        <v>26</v>
      </c>
      <c r="I2980" s="294" t="str">
        <f>IFERROR(_xlfn.IFNA(VLOOKUP($D:$D,history!$I:$Y,3,0),VLOOKUP(E:E,history!$H:$Y,4,0)),"--")</f>
        <v>--</v>
      </c>
      <c r="J2980" s="282" t="s">
        <v>9870</v>
      </c>
      <c r="K2980" s="282" t="str">
        <f t="shared" si="502"/>
        <v/>
      </c>
      <c r="L2980" s="312">
        <f t="shared" si="506"/>
        <v>224.28</v>
      </c>
      <c r="M2980" s="312">
        <f t="shared" si="507"/>
        <v>339.82</v>
      </c>
      <c r="N2980" s="297" t="str">
        <f>_xlfn.IFNA(VLOOKUP($E:$E,'1'!$A:$E,3,0),"")</f>
        <v/>
      </c>
      <c r="O2980" s="297" t="str">
        <f>_xlfn.IFNA(VLOOKUP($E:$E,'2'!$A:$E,3,0),"")</f>
        <v/>
      </c>
      <c r="P2980" s="297" t="str">
        <f>_xlfn.IFNA(VLOOKUP($E:$E,'3'!$A:$D,3,0),"")</f>
        <v/>
      </c>
      <c r="Q2980" s="297" t="str">
        <f>_xlfn.IFNA(VLOOKUP($E:$E,'4'!$A:$F,3,0),"")</f>
        <v/>
      </c>
      <c r="R2980" s="297" t="str">
        <f>_xlfn.IFNA(VLOOKUP($E:$E,'5'!$A:$F,3,0),"")</f>
        <v/>
      </c>
      <c r="S2980" s="297" t="str">
        <f>_xlfn.IFNA(VLOOKUP($E:$E,'6'!$A:$F,3,0),"")</f>
        <v/>
      </c>
      <c r="T2980" s="313">
        <v>1</v>
      </c>
      <c r="U2980" s="313">
        <v>12</v>
      </c>
      <c r="V2980" s="313">
        <v>96</v>
      </c>
      <c r="W2980" s="314">
        <v>0.107</v>
      </c>
      <c r="X2980" s="315">
        <v>4.1666670000000002E-4</v>
      </c>
      <c r="Y2980" s="749">
        <v>310</v>
      </c>
      <c r="Z2980" s="282"/>
      <c r="AA2980" s="316" t="s">
        <v>10390</v>
      </c>
      <c r="AB2980" s="282" t="s">
        <v>9163</v>
      </c>
      <c r="AC2980" s="317" t="s">
        <v>2081</v>
      </c>
      <c r="AD2980" s="318" t="s">
        <v>2693</v>
      </c>
      <c r="AE2980" s="319">
        <v>0</v>
      </c>
      <c r="AF2980" s="319" t="s">
        <v>11273</v>
      </c>
      <c r="AG2980" s="320">
        <v>4.26</v>
      </c>
      <c r="AH2980" s="321">
        <f t="shared" si="508"/>
        <v>0</v>
      </c>
      <c r="AI2980" s="287">
        <f>_xlfn.IFNA(VLOOKUP(AD:AD,грп!B:C,2,0),0)</f>
        <v>0</v>
      </c>
      <c r="AJ2980" s="607">
        <v>12</v>
      </c>
      <c r="AK2980" s="672">
        <f t="shared" si="500"/>
        <v>0</v>
      </c>
      <c r="AL2980" s="174"/>
    </row>
    <row r="2981" spans="1:39" s="4" customFormat="1" ht="12" customHeight="1" outlineLevel="1" x14ac:dyDescent="0.35">
      <c r="A2981" s="307" t="s">
        <v>1897</v>
      </c>
      <c r="B2981" s="308" t="s">
        <v>8344</v>
      </c>
      <c r="C2981" s="309"/>
      <c r="D2981" s="310" t="s">
        <v>11532</v>
      </c>
      <c r="E2981" s="322" t="s">
        <v>3663</v>
      </c>
      <c r="F2981" s="293"/>
      <c r="G2981" s="293"/>
      <c r="H2981" s="294">
        <v>62</v>
      </c>
      <c r="I2981" s="294" t="str">
        <f>IFERROR(_xlfn.IFNA(VLOOKUP($D:$D,history!$I:$Y,3,0),VLOOKUP(E:E,history!$H:$Y,4,0)),"--")</f>
        <v>--</v>
      </c>
      <c r="J2981" s="282" t="s">
        <v>9870</v>
      </c>
      <c r="K2981" s="282" t="str">
        <f t="shared" si="502"/>
        <v/>
      </c>
      <c r="L2981" s="312">
        <f t="shared" si="506"/>
        <v>246.92</v>
      </c>
      <c r="M2981" s="312">
        <f t="shared" si="507"/>
        <v>374.12</v>
      </c>
      <c r="N2981" s="297" t="str">
        <f>_xlfn.IFNA(VLOOKUP($E:$E,'1'!$A:$E,3,0),"")</f>
        <v/>
      </c>
      <c r="O2981" s="297" t="str">
        <f>_xlfn.IFNA(VLOOKUP($E:$E,'2'!$A:$E,3,0),"")</f>
        <v/>
      </c>
      <c r="P2981" s="297" t="str">
        <f>_xlfn.IFNA(VLOOKUP($E:$E,'3'!$A:$D,3,0),"")</f>
        <v/>
      </c>
      <c r="Q2981" s="297" t="str">
        <f>_xlfn.IFNA(VLOOKUP($E:$E,'4'!$A:$F,3,0),"")</f>
        <v/>
      </c>
      <c r="R2981" s="297" t="str">
        <f>_xlfn.IFNA(VLOOKUP($E:$E,'5'!$A:$F,3,0),"")</f>
        <v/>
      </c>
      <c r="S2981" s="297" t="str">
        <f>_xlfn.IFNA(VLOOKUP($E:$E,'6'!$A:$F,3,0),"")</f>
        <v/>
      </c>
      <c r="T2981" s="313">
        <v>1</v>
      </c>
      <c r="U2981" s="313">
        <v>12</v>
      </c>
      <c r="V2981" s="313">
        <v>96</v>
      </c>
      <c r="W2981" s="314">
        <v>0.11799999999999999</v>
      </c>
      <c r="X2981" s="315">
        <v>4.7743059999999998E-4</v>
      </c>
      <c r="Y2981" s="749">
        <v>340</v>
      </c>
      <c r="Z2981" s="282"/>
      <c r="AA2981" s="316" t="s">
        <v>10390</v>
      </c>
      <c r="AB2981" s="282" t="s">
        <v>9163</v>
      </c>
      <c r="AC2981" s="317" t="s">
        <v>2081</v>
      </c>
      <c r="AD2981" s="318" t="s">
        <v>2693</v>
      </c>
      <c r="AE2981" s="319">
        <v>0</v>
      </c>
      <c r="AF2981" s="319" t="s">
        <v>11273</v>
      </c>
      <c r="AG2981" s="320">
        <v>4.6900000000000004</v>
      </c>
      <c r="AH2981" s="321">
        <f t="shared" si="508"/>
        <v>0</v>
      </c>
      <c r="AI2981" s="287">
        <f>_xlfn.IFNA(VLOOKUP(AD:AD,грп!B:C,2,0),0)</f>
        <v>0</v>
      </c>
      <c r="AJ2981" s="607">
        <v>24</v>
      </c>
      <c r="AK2981" s="672">
        <f t="shared" si="500"/>
        <v>0</v>
      </c>
      <c r="AL2981" s="174"/>
    </row>
    <row r="2982" spans="1:39" s="4" customFormat="1" ht="12" customHeight="1" outlineLevel="1" x14ac:dyDescent="0.35">
      <c r="A2982" s="307" t="s">
        <v>1897</v>
      </c>
      <c r="B2982" s="308" t="s">
        <v>8345</v>
      </c>
      <c r="C2982" s="309"/>
      <c r="D2982" s="310" t="s">
        <v>3665</v>
      </c>
      <c r="E2982" s="322" t="s">
        <v>3664</v>
      </c>
      <c r="F2982" s="293"/>
      <c r="G2982" s="293"/>
      <c r="H2982" s="294">
        <v>26</v>
      </c>
      <c r="I2982" s="294" t="str">
        <f>IFERROR(_xlfn.IFNA(VLOOKUP($D:$D,history!$I:$Y,3,0),VLOOKUP(E:E,history!$H:$Y,4,0)),"--")</f>
        <v>--</v>
      </c>
      <c r="J2982" s="282" t="s">
        <v>9870</v>
      </c>
      <c r="K2982" s="282" t="str">
        <f t="shared" si="502"/>
        <v/>
      </c>
      <c r="L2982" s="312">
        <f t="shared" si="506"/>
        <v>209.54</v>
      </c>
      <c r="M2982" s="312">
        <f t="shared" si="507"/>
        <v>317.48</v>
      </c>
      <c r="N2982" s="297" t="str">
        <f>_xlfn.IFNA(VLOOKUP($E:$E,'1'!$A:$E,3,0),"")</f>
        <v/>
      </c>
      <c r="O2982" s="297" t="str">
        <f>_xlfn.IFNA(VLOOKUP($E:$E,'2'!$A:$E,3,0),"")</f>
        <v/>
      </c>
      <c r="P2982" s="297" t="str">
        <f>_xlfn.IFNA(VLOOKUP($E:$E,'3'!$A:$D,3,0),"")</f>
        <v/>
      </c>
      <c r="Q2982" s="297" t="str">
        <f>_xlfn.IFNA(VLOOKUP($E:$E,'4'!$A:$F,3,0),"")</f>
        <v/>
      </c>
      <c r="R2982" s="297" t="str">
        <f>_xlfn.IFNA(VLOOKUP($E:$E,'5'!$A:$F,3,0),"")</f>
        <v/>
      </c>
      <c r="S2982" s="297" t="str">
        <f>_xlfn.IFNA(VLOOKUP($E:$E,'6'!$A:$F,3,0),"")</f>
        <v/>
      </c>
      <c r="T2982" s="313">
        <v>1</v>
      </c>
      <c r="U2982" s="313">
        <v>12</v>
      </c>
      <c r="V2982" s="313">
        <v>96</v>
      </c>
      <c r="W2982" s="314">
        <v>9.2999999999999999E-2</v>
      </c>
      <c r="X2982" s="315">
        <v>3.385417E-4</v>
      </c>
      <c r="Y2982" s="749">
        <v>290</v>
      </c>
      <c r="Z2982" s="282"/>
      <c r="AA2982" s="316" t="s">
        <v>393</v>
      </c>
      <c r="AB2982" s="282" t="s">
        <v>9163</v>
      </c>
      <c r="AC2982" s="317" t="s">
        <v>2081</v>
      </c>
      <c r="AD2982" s="318" t="s">
        <v>2693</v>
      </c>
      <c r="AE2982" s="319">
        <v>0</v>
      </c>
      <c r="AF2982" s="319" t="s">
        <v>11273</v>
      </c>
      <c r="AG2982" s="320">
        <v>3.98</v>
      </c>
      <c r="AH2982" s="321">
        <f t="shared" si="508"/>
        <v>0</v>
      </c>
      <c r="AI2982" s="287">
        <f>_xlfn.IFNA(VLOOKUP(AD:AD,грп!B:C,2,0),0)</f>
        <v>0</v>
      </c>
      <c r="AJ2982" s="607">
        <v>42</v>
      </c>
      <c r="AK2982" s="672">
        <f t="shared" si="500"/>
        <v>0</v>
      </c>
      <c r="AL2982" s="174"/>
    </row>
    <row r="2983" spans="1:39" s="4" customFormat="1" ht="12" customHeight="1" outlineLevel="1" x14ac:dyDescent="0.35">
      <c r="A2983" s="307" t="s">
        <v>1897</v>
      </c>
      <c r="B2983" s="308" t="s">
        <v>8346</v>
      </c>
      <c r="C2983" s="309"/>
      <c r="D2983" s="310" t="s">
        <v>11533</v>
      </c>
      <c r="E2983" s="322" t="s">
        <v>3666</v>
      </c>
      <c r="F2983" s="293"/>
      <c r="G2983" s="293"/>
      <c r="H2983" s="294">
        <v>14</v>
      </c>
      <c r="I2983" s="294" t="str">
        <f>IFERROR(_xlfn.IFNA(VLOOKUP($D:$D,history!$I:$Y,3,0),VLOOKUP(E:E,history!$H:$Y,4,0)),"--")</f>
        <v>--</v>
      </c>
      <c r="J2983" s="282" t="s">
        <v>5946</v>
      </c>
      <c r="K2983" s="282" t="str">
        <f t="shared" si="502"/>
        <v/>
      </c>
      <c r="L2983" s="312">
        <f t="shared" si="506"/>
        <v>239.03</v>
      </c>
      <c r="M2983" s="312">
        <f t="shared" si="507"/>
        <v>362.16</v>
      </c>
      <c r="N2983" s="297" t="str">
        <f>_xlfn.IFNA(VLOOKUP($E:$E,'1'!$A:$E,3,0),"")</f>
        <v/>
      </c>
      <c r="O2983" s="297" t="str">
        <f>_xlfn.IFNA(VLOOKUP($E:$E,'2'!$A:$E,3,0),"")</f>
        <v/>
      </c>
      <c r="P2983" s="297" t="str">
        <f>_xlfn.IFNA(VLOOKUP($E:$E,'3'!$A:$D,3,0),"")</f>
        <v/>
      </c>
      <c r="Q2983" s="297" t="str">
        <f>_xlfn.IFNA(VLOOKUP($E:$E,'4'!$A:$F,3,0),"")</f>
        <v/>
      </c>
      <c r="R2983" s="297" t="str">
        <f>_xlfn.IFNA(VLOOKUP($E:$E,'5'!$A:$F,3,0),"")</f>
        <v/>
      </c>
      <c r="S2983" s="297" t="str">
        <f>_xlfn.IFNA(VLOOKUP($E:$E,'6'!$A:$F,3,0),"")</f>
        <v/>
      </c>
      <c r="T2983" s="313">
        <v>1</v>
      </c>
      <c r="U2983" s="313">
        <v>12</v>
      </c>
      <c r="V2983" s="313">
        <v>72</v>
      </c>
      <c r="W2983" s="314">
        <v>0.13</v>
      </c>
      <c r="X2983" s="315">
        <v>4.2534719999999998E-4</v>
      </c>
      <c r="Y2983" s="749">
        <v>330</v>
      </c>
      <c r="Z2983" s="282"/>
      <c r="AA2983" s="316" t="s">
        <v>10390</v>
      </c>
      <c r="AB2983" s="282" t="s">
        <v>9163</v>
      </c>
      <c r="AC2983" s="317" t="s">
        <v>2081</v>
      </c>
      <c r="AD2983" s="318" t="s">
        <v>2693</v>
      </c>
      <c r="AE2983" s="319">
        <v>0</v>
      </c>
      <c r="AF2983" s="319" t="s">
        <v>11273</v>
      </c>
      <c r="AG2983" s="320">
        <v>4.54</v>
      </c>
      <c r="AH2983" s="321">
        <f t="shared" si="508"/>
        <v>0</v>
      </c>
      <c r="AI2983" s="287">
        <f>_xlfn.IFNA(VLOOKUP(AD:AD,грп!B:C,2,0),0)</f>
        <v>0</v>
      </c>
      <c r="AJ2983" s="607">
        <v>0</v>
      </c>
      <c r="AK2983" s="672">
        <f t="shared" si="500"/>
        <v>0</v>
      </c>
      <c r="AL2983" s="174"/>
    </row>
    <row r="2984" spans="1:39" s="4" customFormat="1" ht="12" customHeight="1" outlineLevel="1" x14ac:dyDescent="0.35">
      <c r="A2984" s="307" t="s">
        <v>1897</v>
      </c>
      <c r="B2984" s="308" t="s">
        <v>8347</v>
      </c>
      <c r="C2984" s="309"/>
      <c r="D2984" s="310" t="s">
        <v>3668</v>
      </c>
      <c r="E2984" s="322" t="s">
        <v>3667</v>
      </c>
      <c r="F2984" s="293"/>
      <c r="G2984" s="293"/>
      <c r="H2984" s="294">
        <v>25</v>
      </c>
      <c r="I2984" s="294" t="str">
        <f>IFERROR(_xlfn.IFNA(VLOOKUP($D:$D,history!$I:$Y,3,0),VLOOKUP(E:E,history!$H:$Y,4,0)),"--")</f>
        <v>--</v>
      </c>
      <c r="J2984" s="282" t="s">
        <v>9870</v>
      </c>
      <c r="K2984" s="282" t="str">
        <f t="shared" si="502"/>
        <v/>
      </c>
      <c r="L2984" s="312">
        <f t="shared" si="506"/>
        <v>265.87</v>
      </c>
      <c r="M2984" s="312">
        <f t="shared" si="507"/>
        <v>402.84</v>
      </c>
      <c r="N2984" s="297" t="str">
        <f>_xlfn.IFNA(VLOOKUP($E:$E,'1'!$A:$E,3,0),"")</f>
        <v/>
      </c>
      <c r="O2984" s="297" t="str">
        <f>_xlfn.IFNA(VLOOKUP($E:$E,'2'!$A:$E,3,0),"")</f>
        <v/>
      </c>
      <c r="P2984" s="297" t="str">
        <f>_xlfn.IFNA(VLOOKUP($E:$E,'3'!$A:$D,3,0),"")</f>
        <v/>
      </c>
      <c r="Q2984" s="297" t="str">
        <f>_xlfn.IFNA(VLOOKUP($E:$E,'4'!$A:$F,3,0),"")</f>
        <v/>
      </c>
      <c r="R2984" s="297" t="str">
        <f>_xlfn.IFNA(VLOOKUP($E:$E,'5'!$A:$F,3,0),"")</f>
        <v/>
      </c>
      <c r="S2984" s="297" t="str">
        <f>_xlfn.IFNA(VLOOKUP($E:$E,'6'!$A:$F,3,0),"")</f>
        <v/>
      </c>
      <c r="T2984" s="313">
        <v>1</v>
      </c>
      <c r="U2984" s="313">
        <v>12</v>
      </c>
      <c r="V2984" s="313">
        <v>72</v>
      </c>
      <c r="W2984" s="314">
        <v>0.14099999999999999</v>
      </c>
      <c r="X2984" s="315">
        <v>5.0347219999999999E-4</v>
      </c>
      <c r="Y2984" s="749">
        <v>360</v>
      </c>
      <c r="Z2984" s="282"/>
      <c r="AA2984" s="316" t="s">
        <v>10390</v>
      </c>
      <c r="AB2984" s="282" t="s">
        <v>9163</v>
      </c>
      <c r="AC2984" s="317" t="s">
        <v>2081</v>
      </c>
      <c r="AD2984" s="318" t="s">
        <v>2693</v>
      </c>
      <c r="AE2984" s="319">
        <v>0</v>
      </c>
      <c r="AF2984" s="319" t="s">
        <v>11273</v>
      </c>
      <c r="AG2984" s="320">
        <v>5.05</v>
      </c>
      <c r="AH2984" s="321">
        <f t="shared" si="508"/>
        <v>0</v>
      </c>
      <c r="AI2984" s="287">
        <f>_xlfn.IFNA(VLOOKUP(AD:AD,грп!B:C,2,0),0)</f>
        <v>0</v>
      </c>
      <c r="AJ2984" s="607">
        <v>12</v>
      </c>
      <c r="AK2984" s="672">
        <f t="shared" si="500"/>
        <v>0</v>
      </c>
      <c r="AL2984" s="174"/>
    </row>
    <row r="2985" spans="1:39" s="4" customFormat="1" ht="12" customHeight="1" outlineLevel="1" x14ac:dyDescent="0.35">
      <c r="A2985" s="307" t="s">
        <v>1897</v>
      </c>
      <c r="B2985" s="308" t="s">
        <v>8348</v>
      </c>
      <c r="C2985" s="309"/>
      <c r="D2985" s="310" t="s">
        <v>3670</v>
      </c>
      <c r="E2985" s="322" t="s">
        <v>3669</v>
      </c>
      <c r="F2985" s="293"/>
      <c r="G2985" s="293"/>
      <c r="H2985" s="294">
        <v>53</v>
      </c>
      <c r="I2985" s="294" t="str">
        <f>IFERROR(_xlfn.IFNA(VLOOKUP($D:$D,history!$I:$Y,3,0),VLOOKUP(E:E,history!$H:$Y,4,0)),"--")</f>
        <v>--</v>
      </c>
      <c r="J2985" s="282" t="s">
        <v>9870</v>
      </c>
      <c r="K2985" s="282" t="str">
        <f t="shared" si="502"/>
        <v/>
      </c>
      <c r="L2985" s="312">
        <f t="shared" si="506"/>
        <v>280.08999999999997</v>
      </c>
      <c r="M2985" s="312">
        <f t="shared" si="507"/>
        <v>424.38</v>
      </c>
      <c r="N2985" s="297" t="str">
        <f>_xlfn.IFNA(VLOOKUP($E:$E,'1'!$A:$E,3,0),"")</f>
        <v/>
      </c>
      <c r="O2985" s="297" t="str">
        <f>_xlfn.IFNA(VLOOKUP($E:$E,'2'!$A:$E,3,0),"")</f>
        <v/>
      </c>
      <c r="P2985" s="297" t="str">
        <f>_xlfn.IFNA(VLOOKUP($E:$E,'3'!$A:$D,3,0),"")</f>
        <v/>
      </c>
      <c r="Q2985" s="297" t="str">
        <f>_xlfn.IFNA(VLOOKUP($E:$E,'4'!$A:$F,3,0),"")</f>
        <v/>
      </c>
      <c r="R2985" s="297" t="str">
        <f>_xlfn.IFNA(VLOOKUP($E:$E,'5'!$A:$F,3,0),"")</f>
        <v/>
      </c>
      <c r="S2985" s="297" t="str">
        <f>_xlfn.IFNA(VLOOKUP($E:$E,'6'!$A:$F,3,0),"")</f>
        <v/>
      </c>
      <c r="T2985" s="313">
        <v>1</v>
      </c>
      <c r="U2985" s="313">
        <v>12</v>
      </c>
      <c r="V2985" s="313">
        <v>72</v>
      </c>
      <c r="W2985" s="314">
        <v>0.156</v>
      </c>
      <c r="X2985" s="315">
        <v>5.7291670000000005E-4</v>
      </c>
      <c r="Y2985" s="749">
        <v>380</v>
      </c>
      <c r="Z2985" s="282"/>
      <c r="AA2985" s="316" t="s">
        <v>10390</v>
      </c>
      <c r="AB2985" s="282" t="s">
        <v>9163</v>
      </c>
      <c r="AC2985" s="317" t="s">
        <v>2081</v>
      </c>
      <c r="AD2985" s="318" t="s">
        <v>2693</v>
      </c>
      <c r="AE2985" s="319">
        <v>0</v>
      </c>
      <c r="AF2985" s="319" t="s">
        <v>11273</v>
      </c>
      <c r="AG2985" s="320">
        <v>5.32</v>
      </c>
      <c r="AH2985" s="321">
        <f t="shared" si="508"/>
        <v>0</v>
      </c>
      <c r="AI2985" s="287">
        <f>_xlfn.IFNA(VLOOKUP(AD:AD,грп!B:C,2,0),0)</f>
        <v>0</v>
      </c>
      <c r="AJ2985" s="607">
        <v>12</v>
      </c>
      <c r="AK2985" s="672">
        <f t="shared" si="500"/>
        <v>0</v>
      </c>
      <c r="AL2985" s="174"/>
    </row>
    <row r="2986" spans="1:39" s="4" customFormat="1" ht="12" customHeight="1" outlineLevel="1" x14ac:dyDescent="0.35">
      <c r="A2986" s="307" t="s">
        <v>1897</v>
      </c>
      <c r="B2986" s="308" t="s">
        <v>8349</v>
      </c>
      <c r="C2986" s="309"/>
      <c r="D2986" s="310" t="s">
        <v>3672</v>
      </c>
      <c r="E2986" s="322" t="s">
        <v>3671</v>
      </c>
      <c r="F2986" s="293"/>
      <c r="G2986" s="293"/>
      <c r="H2986" s="294">
        <v>20</v>
      </c>
      <c r="I2986" s="294" t="str">
        <f>IFERROR(_xlfn.IFNA(VLOOKUP($D:$D,history!$I:$Y,3,0),VLOOKUP(E:E,history!$H:$Y,4,0)),"--")</f>
        <v>--</v>
      </c>
      <c r="J2986" s="282" t="s">
        <v>9870</v>
      </c>
      <c r="K2986" s="282" t="str">
        <f t="shared" si="502"/>
        <v/>
      </c>
      <c r="L2986" s="312">
        <f t="shared" si="506"/>
        <v>197.43</v>
      </c>
      <c r="M2986" s="312">
        <f t="shared" si="507"/>
        <v>299.14</v>
      </c>
      <c r="N2986" s="297" t="str">
        <f>_xlfn.IFNA(VLOOKUP($E:$E,'1'!$A:$E,3,0),"")</f>
        <v/>
      </c>
      <c r="O2986" s="297" t="str">
        <f>_xlfn.IFNA(VLOOKUP($E:$E,'2'!$A:$E,3,0),"")</f>
        <v/>
      </c>
      <c r="P2986" s="297" t="str">
        <f>_xlfn.IFNA(VLOOKUP($E:$E,'3'!$A:$D,3,0),"")</f>
        <v/>
      </c>
      <c r="Q2986" s="297" t="str">
        <f>_xlfn.IFNA(VLOOKUP($E:$E,'4'!$A:$F,3,0),"")</f>
        <v/>
      </c>
      <c r="R2986" s="297" t="str">
        <f>_xlfn.IFNA(VLOOKUP($E:$E,'5'!$A:$F,3,0),"")</f>
        <v/>
      </c>
      <c r="S2986" s="297" t="str">
        <f>_xlfn.IFNA(VLOOKUP($E:$E,'6'!$A:$F,3,0),"")</f>
        <v/>
      </c>
      <c r="T2986" s="313">
        <v>1</v>
      </c>
      <c r="U2986" s="313">
        <v>12</v>
      </c>
      <c r="V2986" s="313">
        <v>144</v>
      </c>
      <c r="W2986" s="314">
        <v>7.0000000000000007E-2</v>
      </c>
      <c r="X2986" s="315">
        <v>2.1701390000000001E-4</v>
      </c>
      <c r="Y2986" s="749">
        <v>270</v>
      </c>
      <c r="Z2986" s="282"/>
      <c r="AA2986" s="316" t="s">
        <v>393</v>
      </c>
      <c r="AB2986" s="282" t="s">
        <v>9163</v>
      </c>
      <c r="AC2986" s="317" t="s">
        <v>2081</v>
      </c>
      <c r="AD2986" s="318" t="s">
        <v>2693</v>
      </c>
      <c r="AE2986" s="319">
        <v>0</v>
      </c>
      <c r="AF2986" s="319" t="s">
        <v>11273</v>
      </c>
      <c r="AG2986" s="320">
        <v>3.75</v>
      </c>
      <c r="AH2986" s="321">
        <f t="shared" si="508"/>
        <v>0</v>
      </c>
      <c r="AI2986" s="287">
        <f>_xlfn.IFNA(VLOOKUP(AD:AD,грп!B:C,2,0),0)</f>
        <v>0</v>
      </c>
      <c r="AJ2986" s="607">
        <v>24</v>
      </c>
      <c r="AK2986" s="672">
        <f t="shared" si="500"/>
        <v>0</v>
      </c>
      <c r="AL2986" s="174"/>
    </row>
    <row r="2987" spans="1:39" s="1" customFormat="1" ht="12" customHeight="1" outlineLevel="1" x14ac:dyDescent="0.35">
      <c r="A2987" s="307" t="s">
        <v>10402</v>
      </c>
      <c r="B2987" s="308" t="s">
        <v>8311</v>
      </c>
      <c r="C2987" s="323"/>
      <c r="D2987" s="310" t="s">
        <v>10123</v>
      </c>
      <c r="E2987" s="322" t="s">
        <v>260</v>
      </c>
      <c r="F2987" s="293"/>
      <c r="G2987" s="293"/>
      <c r="H2987" s="294">
        <v>3</v>
      </c>
      <c r="I2987" s="294" t="str">
        <f>IFERROR(_xlfn.IFNA(VLOOKUP($D:$D,history!$I:$Y,3,0),VLOOKUP(E:E,history!$H:$Y,4,0)),"--")</f>
        <v>--</v>
      </c>
      <c r="J2987" s="282" t="s">
        <v>9869</v>
      </c>
      <c r="K2987" s="282" t="str">
        <f t="shared" si="502"/>
        <v/>
      </c>
      <c r="L2987" s="312">
        <f t="shared" si="506"/>
        <v>86.34</v>
      </c>
      <c r="M2987" s="312">
        <f t="shared" si="507"/>
        <v>130.82</v>
      </c>
      <c r="N2987" s="297" t="str">
        <f>_xlfn.IFNA(VLOOKUP($E:$E,'1'!$A:$E,3,0),"")</f>
        <v/>
      </c>
      <c r="O2987" s="297" t="str">
        <f>_xlfn.IFNA(VLOOKUP($E:$E,'2'!$A:$E,3,0),"")</f>
        <v/>
      </c>
      <c r="P2987" s="297" t="str">
        <f>_xlfn.IFNA(VLOOKUP($E:$E,'3'!$A:$D,3,0),"")</f>
        <v/>
      </c>
      <c r="Q2987" s="297" t="str">
        <f>_xlfn.IFNA(VLOOKUP($E:$E,'4'!$A:$F,3,0),"")</f>
        <v/>
      </c>
      <c r="R2987" s="297" t="str">
        <f>_xlfn.IFNA(VLOOKUP($E:$E,'5'!$A:$F,3,0),"")</f>
        <v/>
      </c>
      <c r="S2987" s="297" t="str">
        <f>_xlfn.IFNA(VLOOKUP($E:$E,'6'!$A:$F,3,0),"")</f>
        <v/>
      </c>
      <c r="T2987" s="313">
        <v>1</v>
      </c>
      <c r="U2987" s="313">
        <v>12</v>
      </c>
      <c r="V2987" s="313">
        <v>120</v>
      </c>
      <c r="W2987" s="314">
        <v>7.4999999999999997E-2</v>
      </c>
      <c r="X2987" s="315">
        <v>2.3529409999999999E-4</v>
      </c>
      <c r="Y2987" s="749">
        <v>120</v>
      </c>
      <c r="Z2987" s="282"/>
      <c r="AA2987" s="316" t="s">
        <v>10391</v>
      </c>
      <c r="AB2987" s="282" t="s">
        <v>9163</v>
      </c>
      <c r="AC2987" s="317" t="s">
        <v>2081</v>
      </c>
      <c r="AD2987" s="318" t="s">
        <v>2693</v>
      </c>
      <c r="AE2987" s="319">
        <v>0</v>
      </c>
      <c r="AF2987" s="319" t="s">
        <v>11273</v>
      </c>
      <c r="AG2987" s="320">
        <v>1.64</v>
      </c>
      <c r="AH2987" s="321">
        <f t="shared" si="508"/>
        <v>0</v>
      </c>
      <c r="AI2987" s="287">
        <f>_xlfn.IFNA(VLOOKUP(AD:AD,грп!B:C,2,0),0)</f>
        <v>0</v>
      </c>
      <c r="AJ2987" s="607">
        <v>0</v>
      </c>
      <c r="AK2987" s="672">
        <f t="shared" si="500"/>
        <v>0</v>
      </c>
      <c r="AL2987" s="174"/>
      <c r="AM2987" s="4"/>
    </row>
    <row r="2988" spans="1:39" s="1" customFormat="1" ht="12" customHeight="1" outlineLevel="1" x14ac:dyDescent="0.35">
      <c r="A2988" s="307" t="s">
        <v>10402</v>
      </c>
      <c r="B2988" s="308" t="s">
        <v>8312</v>
      </c>
      <c r="C2988" s="290" t="s">
        <v>555</v>
      </c>
      <c r="D2988" s="310" t="s">
        <v>11534</v>
      </c>
      <c r="E2988" s="322" t="s">
        <v>261</v>
      </c>
      <c r="F2988" s="293"/>
      <c r="G2988" s="293"/>
      <c r="H2988" s="294"/>
      <c r="I2988" s="294" t="str">
        <f>IFERROR(_xlfn.IFNA(VLOOKUP($D:$D,history!$I:$Y,3,0),VLOOKUP(E:E,history!$H:$Y,4,0)),"--")</f>
        <v>--</v>
      </c>
      <c r="J2988" s="282" t="s">
        <v>5946</v>
      </c>
      <c r="K2988" s="282" t="str">
        <f t="shared" si="502"/>
        <v/>
      </c>
      <c r="L2988" s="312">
        <f t="shared" si="506"/>
        <v>93.19</v>
      </c>
      <c r="M2988" s="312">
        <f t="shared" si="507"/>
        <v>141.19</v>
      </c>
      <c r="N2988" s="297" t="str">
        <f>_xlfn.IFNA(VLOOKUP($E:$E,'1'!$A:$E,3,0),"")</f>
        <v/>
      </c>
      <c r="O2988" s="297" t="str">
        <f>_xlfn.IFNA(VLOOKUP($E:$E,'2'!$A:$E,3,0),"")</f>
        <v/>
      </c>
      <c r="P2988" s="297" t="str">
        <f>_xlfn.IFNA(VLOOKUP($E:$E,'3'!$A:$D,3,0),"")</f>
        <v/>
      </c>
      <c r="Q2988" s="297" t="str">
        <f>_xlfn.IFNA(VLOOKUP($E:$E,'4'!$A:$F,3,0),"")</f>
        <v/>
      </c>
      <c r="R2988" s="297" t="str">
        <f>_xlfn.IFNA(VLOOKUP($E:$E,'5'!$A:$F,3,0),"")</f>
        <v/>
      </c>
      <c r="S2988" s="297" t="str">
        <f>_xlfn.IFNA(VLOOKUP($E:$E,'6'!$A:$F,3,0),"")</f>
        <v/>
      </c>
      <c r="T2988" s="313">
        <v>1</v>
      </c>
      <c r="U2988" s="313">
        <v>12</v>
      </c>
      <c r="V2988" s="313">
        <v>120</v>
      </c>
      <c r="W2988" s="314">
        <v>7.4999999999999997E-2</v>
      </c>
      <c r="X2988" s="315">
        <v>2.5000000000000001E-4</v>
      </c>
      <c r="Y2988" s="749">
        <v>130</v>
      </c>
      <c r="Z2988" s="282"/>
      <c r="AA2988" s="316" t="s">
        <v>10391</v>
      </c>
      <c r="AB2988" s="282" t="s">
        <v>9163</v>
      </c>
      <c r="AC2988" s="317" t="s">
        <v>2081</v>
      </c>
      <c r="AD2988" s="318" t="s">
        <v>2693</v>
      </c>
      <c r="AE2988" s="319">
        <v>0</v>
      </c>
      <c r="AF2988" s="319" t="s">
        <v>11273</v>
      </c>
      <c r="AG2988" s="320">
        <v>1.77</v>
      </c>
      <c r="AH2988" s="321">
        <f t="shared" si="508"/>
        <v>0</v>
      </c>
      <c r="AI2988" s="287">
        <f>_xlfn.IFNA(VLOOKUP(AD:AD,грп!B:C,2,0),0)</f>
        <v>0</v>
      </c>
      <c r="AJ2988" s="607">
        <v>0</v>
      </c>
      <c r="AK2988" s="672" t="str">
        <f t="shared" si="500"/>
        <v xml:space="preserve"> </v>
      </c>
      <c r="AL2988" s="174"/>
      <c r="AM2988" s="4"/>
    </row>
    <row r="2989" spans="1:39" s="1" customFormat="1" ht="12" customHeight="1" outlineLevel="1" x14ac:dyDescent="0.35">
      <c r="A2989" s="307" t="s">
        <v>10402</v>
      </c>
      <c r="B2989" s="308" t="s">
        <v>8313</v>
      </c>
      <c r="C2989" s="290" t="s">
        <v>555</v>
      </c>
      <c r="D2989" s="310" t="s">
        <v>10124</v>
      </c>
      <c r="E2989" s="322" t="s">
        <v>220</v>
      </c>
      <c r="F2989" s="293"/>
      <c r="G2989" s="293"/>
      <c r="H2989" s="294"/>
      <c r="I2989" s="294" t="str">
        <f>IFERROR(_xlfn.IFNA(VLOOKUP($D:$D,history!$I:$Y,3,0),VLOOKUP(E:E,history!$H:$Y,4,0)),"--")</f>
        <v>--</v>
      </c>
      <c r="J2989" s="282" t="s">
        <v>5946</v>
      </c>
      <c r="K2989" s="282" t="str">
        <f t="shared" si="502"/>
        <v/>
      </c>
      <c r="L2989" s="312">
        <f t="shared" si="506"/>
        <v>95.82</v>
      </c>
      <c r="M2989" s="312">
        <f t="shared" si="507"/>
        <v>145.18</v>
      </c>
      <c r="N2989" s="297" t="str">
        <f>_xlfn.IFNA(VLOOKUP($E:$E,'1'!$A:$E,3,0),"")</f>
        <v/>
      </c>
      <c r="O2989" s="297" t="str">
        <f>_xlfn.IFNA(VLOOKUP($E:$E,'2'!$A:$E,3,0),"")</f>
        <v/>
      </c>
      <c r="P2989" s="297" t="str">
        <f>_xlfn.IFNA(VLOOKUP($E:$E,'3'!$A:$D,3,0),"")</f>
        <v/>
      </c>
      <c r="Q2989" s="297" t="str">
        <f>_xlfn.IFNA(VLOOKUP($E:$E,'4'!$A:$F,3,0),"")</f>
        <v/>
      </c>
      <c r="R2989" s="297" t="str">
        <f>_xlfn.IFNA(VLOOKUP($E:$E,'5'!$A:$F,3,0),"")</f>
        <v/>
      </c>
      <c r="S2989" s="297" t="str">
        <f>_xlfn.IFNA(VLOOKUP($E:$E,'6'!$A:$F,3,0),"")</f>
        <v/>
      </c>
      <c r="T2989" s="313">
        <v>1</v>
      </c>
      <c r="U2989" s="313">
        <v>12</v>
      </c>
      <c r="V2989" s="313">
        <v>120</v>
      </c>
      <c r="W2989" s="314">
        <v>7.9000000000000001E-2</v>
      </c>
      <c r="X2989" s="315">
        <v>2.8124999999999998E-4</v>
      </c>
      <c r="Y2989" s="749">
        <v>140</v>
      </c>
      <c r="Z2989" s="282"/>
      <c r="AA2989" s="316" t="s">
        <v>10391</v>
      </c>
      <c r="AB2989" s="282" t="s">
        <v>9163</v>
      </c>
      <c r="AC2989" s="317" t="s">
        <v>2081</v>
      </c>
      <c r="AD2989" s="318" t="s">
        <v>2693</v>
      </c>
      <c r="AE2989" s="319">
        <v>0</v>
      </c>
      <c r="AF2989" s="319" t="s">
        <v>11273</v>
      </c>
      <c r="AG2989" s="320">
        <v>1.82</v>
      </c>
      <c r="AH2989" s="321">
        <f t="shared" si="508"/>
        <v>0</v>
      </c>
      <c r="AI2989" s="287">
        <f>_xlfn.IFNA(VLOOKUP(AD:AD,грп!B:C,2,0),0)</f>
        <v>0</v>
      </c>
      <c r="AJ2989" s="607">
        <v>0</v>
      </c>
      <c r="AK2989" s="672" t="str">
        <f t="shared" si="500"/>
        <v xml:space="preserve"> </v>
      </c>
      <c r="AL2989" s="174"/>
      <c r="AM2989" s="4"/>
    </row>
    <row r="2990" spans="1:39" s="1" customFormat="1" ht="12" customHeight="1" outlineLevel="1" x14ac:dyDescent="0.35">
      <c r="A2990" s="307" t="s">
        <v>10402</v>
      </c>
      <c r="B2990" s="308" t="s">
        <v>8314</v>
      </c>
      <c r="C2990" s="290" t="s">
        <v>555</v>
      </c>
      <c r="D2990" s="310" t="s">
        <v>613</v>
      </c>
      <c r="E2990" s="322" t="s">
        <v>221</v>
      </c>
      <c r="F2990" s="293"/>
      <c r="G2990" s="293"/>
      <c r="H2990" s="294"/>
      <c r="I2990" s="294" t="str">
        <f>IFERROR(_xlfn.IFNA(VLOOKUP($D:$D,history!$I:$Y,3,0),VLOOKUP(E:E,history!$H:$Y,4,0)),"--")</f>
        <v>--</v>
      </c>
      <c r="J2990" s="282" t="s">
        <v>5946</v>
      </c>
      <c r="K2990" s="282" t="str">
        <f t="shared" si="502"/>
        <v/>
      </c>
      <c r="L2990" s="312">
        <f t="shared" si="506"/>
        <v>118.98</v>
      </c>
      <c r="M2990" s="312">
        <f t="shared" si="507"/>
        <v>180.28</v>
      </c>
      <c r="N2990" s="297" t="str">
        <f>_xlfn.IFNA(VLOOKUP($E:$E,'1'!$A:$E,3,0),"")</f>
        <v/>
      </c>
      <c r="O2990" s="297" t="str">
        <f>_xlfn.IFNA(VLOOKUP($E:$E,'2'!$A:$E,3,0),"")</f>
        <v/>
      </c>
      <c r="P2990" s="297" t="str">
        <f>_xlfn.IFNA(VLOOKUP($E:$E,'3'!$A:$D,3,0),"")</f>
        <v/>
      </c>
      <c r="Q2990" s="297" t="str">
        <f>_xlfn.IFNA(VLOOKUP($E:$E,'4'!$A:$F,3,0),"")</f>
        <v/>
      </c>
      <c r="R2990" s="297" t="str">
        <f>_xlfn.IFNA(VLOOKUP($E:$E,'5'!$A:$F,3,0),"")</f>
        <v/>
      </c>
      <c r="S2990" s="297" t="str">
        <f>_xlfn.IFNA(VLOOKUP($E:$E,'6'!$A:$F,3,0),"")</f>
        <v/>
      </c>
      <c r="T2990" s="313">
        <v>1</v>
      </c>
      <c r="U2990" s="313">
        <v>12</v>
      </c>
      <c r="V2990" s="313">
        <v>120</v>
      </c>
      <c r="W2990" s="314">
        <v>9.1999999999999998E-2</v>
      </c>
      <c r="X2990" s="315">
        <v>3.235294E-4</v>
      </c>
      <c r="Y2990" s="749">
        <v>170</v>
      </c>
      <c r="Z2990" s="282"/>
      <c r="AA2990" s="316" t="s">
        <v>10391</v>
      </c>
      <c r="AB2990" s="282" t="s">
        <v>9163</v>
      </c>
      <c r="AC2990" s="317" t="s">
        <v>2081</v>
      </c>
      <c r="AD2990" s="318" t="s">
        <v>2693</v>
      </c>
      <c r="AE2990" s="319">
        <v>0</v>
      </c>
      <c r="AF2990" s="319" t="s">
        <v>11273</v>
      </c>
      <c r="AG2990" s="320">
        <v>2.2599999999999998</v>
      </c>
      <c r="AH2990" s="321">
        <f t="shared" si="508"/>
        <v>0</v>
      </c>
      <c r="AI2990" s="287">
        <f>_xlfn.IFNA(VLOOKUP(AD:AD,грп!B:C,2,0),0)</f>
        <v>0</v>
      </c>
      <c r="AJ2990" s="607">
        <v>0</v>
      </c>
      <c r="AK2990" s="672" t="str">
        <f t="shared" si="500"/>
        <v xml:space="preserve"> </v>
      </c>
      <c r="AL2990" s="174"/>
      <c r="AM2990" s="4"/>
    </row>
    <row r="2991" spans="1:39" s="1" customFormat="1" ht="12" customHeight="1" outlineLevel="1" x14ac:dyDescent="0.35">
      <c r="A2991" s="307" t="s">
        <v>10402</v>
      </c>
      <c r="B2991" s="308" t="s">
        <v>8315</v>
      </c>
      <c r="C2991" s="290" t="s">
        <v>555</v>
      </c>
      <c r="D2991" s="310" t="s">
        <v>10125</v>
      </c>
      <c r="E2991" s="322" t="s">
        <v>45</v>
      </c>
      <c r="F2991" s="293"/>
      <c r="G2991" s="293"/>
      <c r="H2991" s="294">
        <v>1</v>
      </c>
      <c r="I2991" s="294" t="str">
        <f>IFERROR(_xlfn.IFNA(VLOOKUP($D:$D,history!$I:$Y,3,0),VLOOKUP(E:E,history!$H:$Y,4,0)),"--")</f>
        <v>--</v>
      </c>
      <c r="J2991" s="282" t="s">
        <v>5946</v>
      </c>
      <c r="K2991" s="282" t="str">
        <f t="shared" si="502"/>
        <v/>
      </c>
      <c r="L2991" s="312">
        <f t="shared" si="506"/>
        <v>103.19</v>
      </c>
      <c r="M2991" s="312">
        <f t="shared" si="507"/>
        <v>156.35</v>
      </c>
      <c r="N2991" s="297" t="str">
        <f>_xlfn.IFNA(VLOOKUP($E:$E,'1'!$A:$E,3,0),"")</f>
        <v/>
      </c>
      <c r="O2991" s="297" t="str">
        <f>_xlfn.IFNA(VLOOKUP($E:$E,'2'!$A:$E,3,0),"")</f>
        <v/>
      </c>
      <c r="P2991" s="297" t="str">
        <f>_xlfn.IFNA(VLOOKUP($E:$E,'3'!$A:$D,3,0),"")</f>
        <v/>
      </c>
      <c r="Q2991" s="297" t="str">
        <f>_xlfn.IFNA(VLOOKUP($E:$E,'4'!$A:$F,3,0),"")</f>
        <v/>
      </c>
      <c r="R2991" s="297" t="str">
        <f>_xlfn.IFNA(VLOOKUP($E:$E,'5'!$A:$F,3,0),"")</f>
        <v/>
      </c>
      <c r="S2991" s="297" t="str">
        <f>_xlfn.IFNA(VLOOKUP($E:$E,'6'!$A:$F,3,0),"")</f>
        <v/>
      </c>
      <c r="T2991" s="313">
        <v>1</v>
      </c>
      <c r="U2991" s="313">
        <v>12</v>
      </c>
      <c r="V2991" s="313">
        <v>120</v>
      </c>
      <c r="W2991" s="314">
        <v>0.104</v>
      </c>
      <c r="X2991" s="315">
        <v>2.7450979999999999E-4</v>
      </c>
      <c r="Y2991" s="749">
        <v>150</v>
      </c>
      <c r="Z2991" s="282"/>
      <c r="AA2991" s="316" t="s">
        <v>10391</v>
      </c>
      <c r="AB2991" s="282" t="s">
        <v>9163</v>
      </c>
      <c r="AC2991" s="317" t="s">
        <v>2081</v>
      </c>
      <c r="AD2991" s="318" t="s">
        <v>2693</v>
      </c>
      <c r="AE2991" s="319">
        <v>0</v>
      </c>
      <c r="AF2991" s="319" t="s">
        <v>11273</v>
      </c>
      <c r="AG2991" s="320">
        <v>1.96</v>
      </c>
      <c r="AH2991" s="321">
        <f t="shared" si="508"/>
        <v>0</v>
      </c>
      <c r="AI2991" s="287">
        <f>_xlfn.IFNA(VLOOKUP(AD:AD,грп!B:C,2,0),0)</f>
        <v>0</v>
      </c>
      <c r="AJ2991" s="607">
        <v>0</v>
      </c>
      <c r="AK2991" s="672" t="str">
        <f t="shared" si="500"/>
        <v xml:space="preserve"> </v>
      </c>
      <c r="AL2991" s="174"/>
      <c r="AM2991" s="4"/>
    </row>
    <row r="2992" spans="1:39" s="8" customFormat="1" ht="12" customHeight="1" outlineLevel="1" x14ac:dyDescent="0.35">
      <c r="A2992" s="307" t="s">
        <v>10402</v>
      </c>
      <c r="B2992" s="308" t="s">
        <v>8316</v>
      </c>
      <c r="C2992" s="323"/>
      <c r="D2992" s="310" t="s">
        <v>1551</v>
      </c>
      <c r="E2992" s="322" t="s">
        <v>46</v>
      </c>
      <c r="F2992" s="293"/>
      <c r="G2992" s="293"/>
      <c r="H2992" s="294">
        <v>36</v>
      </c>
      <c r="I2992" s="294" t="str">
        <f>IFERROR(_xlfn.IFNA(VLOOKUP($D:$D,history!$I:$Y,3,0),VLOOKUP(E:E,history!$H:$Y,4,0)),"--")</f>
        <v>--</v>
      </c>
      <c r="J2992" s="282" t="s">
        <v>5946</v>
      </c>
      <c r="K2992" s="282" t="str">
        <f t="shared" si="502"/>
        <v/>
      </c>
      <c r="L2992" s="312">
        <f t="shared" si="506"/>
        <v>106.87</v>
      </c>
      <c r="M2992" s="312">
        <f t="shared" si="507"/>
        <v>161.93</v>
      </c>
      <c r="N2992" s="297" t="str">
        <f>_xlfn.IFNA(VLOOKUP($E:$E,'1'!$A:$E,3,0),"")</f>
        <v/>
      </c>
      <c r="O2992" s="297" t="str">
        <f>_xlfn.IFNA(VLOOKUP($E:$E,'2'!$A:$E,3,0),"")</f>
        <v/>
      </c>
      <c r="P2992" s="297" t="str">
        <f>_xlfn.IFNA(VLOOKUP($E:$E,'3'!$A:$D,3,0),"")</f>
        <v/>
      </c>
      <c r="Q2992" s="297" t="str">
        <f>_xlfn.IFNA(VLOOKUP($E:$E,'4'!$A:$F,3,0),"")</f>
        <v/>
      </c>
      <c r="R2992" s="297" t="str">
        <f>_xlfn.IFNA(VLOOKUP($E:$E,'5'!$A:$F,3,0),"")</f>
        <v/>
      </c>
      <c r="S2992" s="297" t="str">
        <f>_xlfn.IFNA(VLOOKUP($E:$E,'6'!$A:$F,3,0),"")</f>
        <v/>
      </c>
      <c r="T2992" s="313">
        <v>1</v>
      </c>
      <c r="U2992" s="313">
        <v>12</v>
      </c>
      <c r="V2992" s="313">
        <v>120</v>
      </c>
      <c r="W2992" s="314">
        <v>0.108</v>
      </c>
      <c r="X2992" s="315">
        <v>2.9901960000000002E-4</v>
      </c>
      <c r="Y2992" s="749">
        <v>150</v>
      </c>
      <c r="Z2992" s="282"/>
      <c r="AA2992" s="316" t="s">
        <v>10390</v>
      </c>
      <c r="AB2992" s="282" t="s">
        <v>9163</v>
      </c>
      <c r="AC2992" s="317" t="s">
        <v>2081</v>
      </c>
      <c r="AD2992" s="318" t="s">
        <v>2693</v>
      </c>
      <c r="AE2992" s="319">
        <v>0</v>
      </c>
      <c r="AF2992" s="319" t="s">
        <v>11273</v>
      </c>
      <c r="AG2992" s="320">
        <v>2.0299999999999998</v>
      </c>
      <c r="AH2992" s="321">
        <f t="shared" si="508"/>
        <v>0</v>
      </c>
      <c r="AI2992" s="287">
        <f>_xlfn.IFNA(VLOOKUP(AD:AD,грп!B:C,2,0),0)</f>
        <v>0</v>
      </c>
      <c r="AJ2992" s="607">
        <v>0</v>
      </c>
      <c r="AK2992" s="672">
        <f t="shared" ref="AK2992:AK3055" si="509">C2992</f>
        <v>0</v>
      </c>
      <c r="AL2992" s="174"/>
      <c r="AM2992" s="4"/>
    </row>
    <row r="2993" spans="1:39" s="8" customFormat="1" ht="12" customHeight="1" outlineLevel="1" x14ac:dyDescent="0.35">
      <c r="A2993" s="307" t="s">
        <v>10402</v>
      </c>
      <c r="B2993" s="308" t="s">
        <v>8317</v>
      </c>
      <c r="C2993" s="290" t="s">
        <v>555</v>
      </c>
      <c r="D2993" s="310" t="s">
        <v>10126</v>
      </c>
      <c r="E2993" s="322" t="s">
        <v>47</v>
      </c>
      <c r="F2993" s="293"/>
      <c r="G2993" s="293"/>
      <c r="H2993" s="294">
        <v>7</v>
      </c>
      <c r="I2993" s="294" t="str">
        <f>IFERROR(_xlfn.IFNA(VLOOKUP($D:$D,history!$I:$Y,3,0),VLOOKUP(E:E,history!$H:$Y,4,0)),"--")</f>
        <v>--</v>
      </c>
      <c r="J2993" s="282" t="s">
        <v>5946</v>
      </c>
      <c r="K2993" s="282" t="str">
        <f t="shared" si="502"/>
        <v/>
      </c>
      <c r="L2993" s="312">
        <f t="shared" si="506"/>
        <v>108.98</v>
      </c>
      <c r="M2993" s="312">
        <f t="shared" si="507"/>
        <v>165.12</v>
      </c>
      <c r="N2993" s="297" t="str">
        <f>_xlfn.IFNA(VLOOKUP($E:$E,'1'!$A:$E,3,0),"")</f>
        <v/>
      </c>
      <c r="O2993" s="297" t="str">
        <f>_xlfn.IFNA(VLOOKUP($E:$E,'2'!$A:$E,3,0),"")</f>
        <v/>
      </c>
      <c r="P2993" s="297" t="str">
        <f>_xlfn.IFNA(VLOOKUP($E:$E,'3'!$A:$D,3,0),"")</f>
        <v/>
      </c>
      <c r="Q2993" s="297" t="str">
        <f>_xlfn.IFNA(VLOOKUP($E:$E,'4'!$A:$F,3,0),"")</f>
        <v/>
      </c>
      <c r="R2993" s="297" t="str">
        <f>_xlfn.IFNA(VLOOKUP($E:$E,'5'!$A:$F,3,0),"")</f>
        <v/>
      </c>
      <c r="S2993" s="297" t="str">
        <f>_xlfn.IFNA(VLOOKUP($E:$E,'6'!$A:$F,3,0),"")</f>
        <v/>
      </c>
      <c r="T2993" s="313">
        <v>1</v>
      </c>
      <c r="U2993" s="313">
        <v>12</v>
      </c>
      <c r="V2993" s="313">
        <v>120</v>
      </c>
      <c r="W2993" s="314">
        <v>0.11700000000000001</v>
      </c>
      <c r="X2993" s="315">
        <v>3.2843139999999999E-4</v>
      </c>
      <c r="Y2993" s="749">
        <v>160</v>
      </c>
      <c r="Z2993" s="282"/>
      <c r="AA2993" s="316" t="s">
        <v>10391</v>
      </c>
      <c r="AB2993" s="282" t="s">
        <v>9163</v>
      </c>
      <c r="AC2993" s="317" t="s">
        <v>2081</v>
      </c>
      <c r="AD2993" s="318" t="s">
        <v>2693</v>
      </c>
      <c r="AE2993" s="319">
        <v>0</v>
      </c>
      <c r="AF2993" s="319" t="s">
        <v>11273</v>
      </c>
      <c r="AG2993" s="320">
        <v>2.0699999999999998</v>
      </c>
      <c r="AH2993" s="321">
        <f t="shared" si="508"/>
        <v>0</v>
      </c>
      <c r="AI2993" s="287">
        <f>_xlfn.IFNA(VLOOKUP(AD:AD,грп!B:C,2,0),0)</f>
        <v>0</v>
      </c>
      <c r="AJ2993" s="607">
        <v>0</v>
      </c>
      <c r="AK2993" s="672" t="str">
        <f t="shared" si="509"/>
        <v xml:space="preserve"> </v>
      </c>
      <c r="AL2993" s="174"/>
      <c r="AM2993" s="4"/>
    </row>
    <row r="2994" spans="1:39" s="8" customFormat="1" ht="12" customHeight="1" outlineLevel="1" x14ac:dyDescent="0.35">
      <c r="A2994" s="307" t="s">
        <v>10402</v>
      </c>
      <c r="B2994" s="308" t="s">
        <v>8318</v>
      </c>
      <c r="C2994" s="290" t="s">
        <v>555</v>
      </c>
      <c r="D2994" s="310" t="s">
        <v>11535</v>
      </c>
      <c r="E2994" s="322" t="s">
        <v>48</v>
      </c>
      <c r="F2994" s="293"/>
      <c r="G2994" s="293"/>
      <c r="H2994" s="294"/>
      <c r="I2994" s="294" t="str">
        <f>IFERROR(_xlfn.IFNA(VLOOKUP($D:$D,history!$I:$Y,3,0),VLOOKUP(E:E,history!$H:$Y,4,0)),"--")</f>
        <v>--</v>
      </c>
      <c r="J2994" s="282" t="s">
        <v>5946</v>
      </c>
      <c r="K2994" s="282" t="str">
        <f t="shared" si="502"/>
        <v/>
      </c>
      <c r="L2994" s="312">
        <f t="shared" si="506"/>
        <v>153.21</v>
      </c>
      <c r="M2994" s="312">
        <f t="shared" si="507"/>
        <v>232.13</v>
      </c>
      <c r="N2994" s="297" t="str">
        <f>_xlfn.IFNA(VLOOKUP($E:$E,'1'!$A:$E,3,0),"")</f>
        <v/>
      </c>
      <c r="O2994" s="297" t="str">
        <f>_xlfn.IFNA(VLOOKUP($E:$E,'2'!$A:$E,3,0),"")</f>
        <v/>
      </c>
      <c r="P2994" s="297" t="str">
        <f>_xlfn.IFNA(VLOOKUP($E:$E,'3'!$A:$D,3,0),"")</f>
        <v/>
      </c>
      <c r="Q2994" s="297" t="str">
        <f>_xlfn.IFNA(VLOOKUP($E:$E,'4'!$A:$F,3,0),"")</f>
        <v/>
      </c>
      <c r="R2994" s="297" t="str">
        <f>_xlfn.IFNA(VLOOKUP($E:$E,'5'!$A:$F,3,0),"")</f>
        <v/>
      </c>
      <c r="S2994" s="297" t="str">
        <f>_xlfn.IFNA(VLOOKUP($E:$E,'6'!$A:$F,3,0),"")</f>
        <v/>
      </c>
      <c r="T2994" s="313">
        <v>1</v>
      </c>
      <c r="U2994" s="313">
        <v>12</v>
      </c>
      <c r="V2994" s="313">
        <v>120</v>
      </c>
      <c r="W2994" s="314">
        <v>0.11700000000000001</v>
      </c>
      <c r="X2994" s="315">
        <v>3.77451E-4</v>
      </c>
      <c r="Y2994" s="749">
        <v>220</v>
      </c>
      <c r="Z2994" s="282"/>
      <c r="AA2994" s="316" t="s">
        <v>10391</v>
      </c>
      <c r="AB2994" s="282" t="s">
        <v>9163</v>
      </c>
      <c r="AC2994" s="317" t="s">
        <v>2081</v>
      </c>
      <c r="AD2994" s="318" t="s">
        <v>2693</v>
      </c>
      <c r="AE2994" s="319">
        <v>0</v>
      </c>
      <c r="AF2994" s="319" t="s">
        <v>11273</v>
      </c>
      <c r="AG2994" s="320">
        <v>2.91</v>
      </c>
      <c r="AH2994" s="321">
        <f t="shared" si="508"/>
        <v>0</v>
      </c>
      <c r="AI2994" s="287">
        <f>_xlfn.IFNA(VLOOKUP(AD:AD,грп!B:C,2,0),0)</f>
        <v>0</v>
      </c>
      <c r="AJ2994" s="607">
        <v>0</v>
      </c>
      <c r="AK2994" s="672" t="str">
        <f t="shared" si="509"/>
        <v xml:space="preserve"> </v>
      </c>
      <c r="AL2994" s="174"/>
      <c r="AM2994" s="4"/>
    </row>
    <row r="2995" spans="1:39" s="8" customFormat="1" ht="12" customHeight="1" outlineLevel="1" x14ac:dyDescent="0.35">
      <c r="A2995" s="307" t="s">
        <v>10402</v>
      </c>
      <c r="B2995" s="308" t="s">
        <v>8319</v>
      </c>
      <c r="C2995" s="290" t="s">
        <v>555</v>
      </c>
      <c r="D2995" s="310" t="s">
        <v>11536</v>
      </c>
      <c r="E2995" s="322" t="s">
        <v>49</v>
      </c>
      <c r="F2995" s="293"/>
      <c r="G2995" s="293"/>
      <c r="H2995" s="294"/>
      <c r="I2995" s="294" t="str">
        <f>IFERROR(_xlfn.IFNA(VLOOKUP($D:$D,history!$I:$Y,3,0),VLOOKUP(E:E,history!$H:$Y,4,0)),"--")</f>
        <v>--</v>
      </c>
      <c r="J2995" s="282" t="s">
        <v>5946</v>
      </c>
      <c r="K2995" s="282" t="str">
        <f t="shared" si="502"/>
        <v/>
      </c>
      <c r="L2995" s="312">
        <f t="shared" si="506"/>
        <v>102.14</v>
      </c>
      <c r="M2995" s="312">
        <f t="shared" si="507"/>
        <v>154.75</v>
      </c>
      <c r="N2995" s="297" t="str">
        <f>_xlfn.IFNA(VLOOKUP($E:$E,'1'!$A:$E,3,0),"")</f>
        <v/>
      </c>
      <c r="O2995" s="297" t="str">
        <f>_xlfn.IFNA(VLOOKUP($E:$E,'2'!$A:$E,3,0),"")</f>
        <v/>
      </c>
      <c r="P2995" s="297" t="str">
        <f>_xlfn.IFNA(VLOOKUP($E:$E,'3'!$A:$D,3,0),"")</f>
        <v/>
      </c>
      <c r="Q2995" s="297" t="str">
        <f>_xlfn.IFNA(VLOOKUP($E:$E,'4'!$A:$F,3,0),"")</f>
        <v/>
      </c>
      <c r="R2995" s="297" t="str">
        <f>_xlfn.IFNA(VLOOKUP($E:$E,'5'!$A:$F,3,0),"")</f>
        <v/>
      </c>
      <c r="S2995" s="297" t="str">
        <f>_xlfn.IFNA(VLOOKUP($E:$E,'6'!$A:$F,3,0),"")</f>
        <v/>
      </c>
      <c r="T2995" s="313">
        <v>1</v>
      </c>
      <c r="U2995" s="313">
        <v>12</v>
      </c>
      <c r="V2995" s="313">
        <v>120</v>
      </c>
      <c r="W2995" s="314">
        <v>0.1</v>
      </c>
      <c r="X2995" s="315">
        <v>2.4019610000000001E-4</v>
      </c>
      <c r="Y2995" s="749">
        <v>150</v>
      </c>
      <c r="Z2995" s="282"/>
      <c r="AA2995" s="316" t="s">
        <v>10391</v>
      </c>
      <c r="AB2995" s="282" t="s">
        <v>9163</v>
      </c>
      <c r="AC2995" s="317" t="s">
        <v>2081</v>
      </c>
      <c r="AD2995" s="318" t="s">
        <v>2693</v>
      </c>
      <c r="AE2995" s="319">
        <v>0</v>
      </c>
      <c r="AF2995" s="319" t="s">
        <v>11273</v>
      </c>
      <c r="AG2995" s="320">
        <v>1.94</v>
      </c>
      <c r="AH2995" s="321">
        <f t="shared" si="508"/>
        <v>0</v>
      </c>
      <c r="AI2995" s="287">
        <f>_xlfn.IFNA(VLOOKUP(AD:AD,грп!B:C,2,0),0)</f>
        <v>0</v>
      </c>
      <c r="AJ2995" s="607">
        <v>0</v>
      </c>
      <c r="AK2995" s="672" t="str">
        <f t="shared" si="509"/>
        <v xml:space="preserve"> </v>
      </c>
      <c r="AL2995" s="174"/>
      <c r="AM2995" s="4"/>
    </row>
    <row r="2996" spans="1:39" s="4" customFormat="1" ht="12" customHeight="1" outlineLevel="1" x14ac:dyDescent="0.35">
      <c r="A2996" s="307" t="s">
        <v>10402</v>
      </c>
      <c r="B2996" s="308" t="s">
        <v>8320</v>
      </c>
      <c r="C2996" s="290" t="s">
        <v>555</v>
      </c>
      <c r="D2996" s="310" t="s">
        <v>11537</v>
      </c>
      <c r="E2996" s="322" t="s">
        <v>1340</v>
      </c>
      <c r="F2996" s="293"/>
      <c r="G2996" s="293"/>
      <c r="H2996" s="294">
        <v>24</v>
      </c>
      <c r="I2996" s="294" t="str">
        <f>IFERROR(_xlfn.IFNA(VLOOKUP($D:$D,history!$I:$Y,3,0),VLOOKUP(E:E,history!$H:$Y,4,0)),"--")</f>
        <v>--</v>
      </c>
      <c r="J2996" s="282" t="s">
        <v>9870</v>
      </c>
      <c r="K2996" s="282" t="str">
        <f t="shared" si="502"/>
        <v/>
      </c>
      <c r="L2996" s="312">
        <f t="shared" si="506"/>
        <v>88.45</v>
      </c>
      <c r="M2996" s="312">
        <f t="shared" si="507"/>
        <v>134.01</v>
      </c>
      <c r="N2996" s="297" t="str">
        <f>_xlfn.IFNA(VLOOKUP($E:$E,'1'!$A:$E,3,0),"")</f>
        <v/>
      </c>
      <c r="O2996" s="297" t="str">
        <f>_xlfn.IFNA(VLOOKUP($E:$E,'2'!$A:$E,3,0),"")</f>
        <v/>
      </c>
      <c r="P2996" s="297" t="str">
        <f>_xlfn.IFNA(VLOOKUP($E:$E,'3'!$A:$D,3,0),"")</f>
        <v/>
      </c>
      <c r="Q2996" s="297" t="str">
        <f>_xlfn.IFNA(VLOOKUP($E:$E,'4'!$A:$F,3,0),"")</f>
        <v/>
      </c>
      <c r="R2996" s="297" t="str">
        <f>_xlfn.IFNA(VLOOKUP($E:$E,'5'!$A:$F,3,0),"")</f>
        <v/>
      </c>
      <c r="S2996" s="297" t="str">
        <f>_xlfn.IFNA(VLOOKUP($E:$E,'6'!$A:$F,3,0),"")</f>
        <v/>
      </c>
      <c r="T2996" s="313">
        <v>1</v>
      </c>
      <c r="U2996" s="313">
        <v>12</v>
      </c>
      <c r="V2996" s="313">
        <v>72</v>
      </c>
      <c r="W2996" s="314">
        <v>4.9000000000000002E-2</v>
      </c>
      <c r="X2996" s="315">
        <v>2.6353280000000003E-4</v>
      </c>
      <c r="Y2996" s="749">
        <v>130</v>
      </c>
      <c r="Z2996" s="282"/>
      <c r="AA2996" s="316" t="s">
        <v>393</v>
      </c>
      <c r="AB2996" s="282" t="s">
        <v>9163</v>
      </c>
      <c r="AC2996" s="317" t="s">
        <v>2081</v>
      </c>
      <c r="AD2996" s="318" t="s">
        <v>2693</v>
      </c>
      <c r="AE2996" s="319">
        <v>0</v>
      </c>
      <c r="AF2996" s="319" t="s">
        <v>11273</v>
      </c>
      <c r="AG2996" s="320">
        <v>1.68</v>
      </c>
      <c r="AH2996" s="321">
        <f t="shared" si="508"/>
        <v>0</v>
      </c>
      <c r="AI2996" s="287">
        <f>_xlfn.IFNA(VLOOKUP(AD:AD,грп!B:C,2,0),0)</f>
        <v>0</v>
      </c>
      <c r="AJ2996" s="607">
        <v>72</v>
      </c>
      <c r="AK2996" s="672" t="str">
        <f t="shared" si="509"/>
        <v xml:space="preserve"> </v>
      </c>
      <c r="AL2996" s="174"/>
    </row>
    <row r="2997" spans="1:39" s="4" customFormat="1" ht="12" customHeight="1" outlineLevel="1" x14ac:dyDescent="0.35">
      <c r="A2997" s="307" t="s">
        <v>10402</v>
      </c>
      <c r="B2997" s="308" t="s">
        <v>8321</v>
      </c>
      <c r="C2997" s="290" t="s">
        <v>555</v>
      </c>
      <c r="D2997" s="310" t="s">
        <v>1338</v>
      </c>
      <c r="E2997" s="322" t="s">
        <v>1339</v>
      </c>
      <c r="F2997" s="293"/>
      <c r="G2997" s="293"/>
      <c r="H2997" s="294"/>
      <c r="I2997" s="294" t="str">
        <f>IFERROR(_xlfn.IFNA(VLOOKUP($D:$D,history!$I:$Y,3,0),VLOOKUP(E:E,history!$H:$Y,4,0)),"--")</f>
        <v>--</v>
      </c>
      <c r="J2997" s="282" t="s">
        <v>5946</v>
      </c>
      <c r="K2997" s="282" t="str">
        <f t="shared" si="502"/>
        <v/>
      </c>
      <c r="L2997" s="312">
        <f t="shared" si="506"/>
        <v>78.98</v>
      </c>
      <c r="M2997" s="312">
        <f t="shared" si="507"/>
        <v>119.66</v>
      </c>
      <c r="N2997" s="297" t="str">
        <f>_xlfn.IFNA(VLOOKUP($E:$E,'1'!$A:$E,3,0),"")</f>
        <v/>
      </c>
      <c r="O2997" s="297" t="str">
        <f>_xlfn.IFNA(VLOOKUP($E:$E,'2'!$A:$E,3,0),"")</f>
        <v/>
      </c>
      <c r="P2997" s="297" t="str">
        <f>_xlfn.IFNA(VLOOKUP($E:$E,'3'!$A:$D,3,0),"")</f>
        <v/>
      </c>
      <c r="Q2997" s="297" t="str">
        <f>_xlfn.IFNA(VLOOKUP($E:$E,'4'!$A:$F,3,0),"")</f>
        <v/>
      </c>
      <c r="R2997" s="297" t="str">
        <f>_xlfn.IFNA(VLOOKUP($E:$E,'5'!$A:$F,3,0),"")</f>
        <v/>
      </c>
      <c r="S2997" s="297" t="str">
        <f>_xlfn.IFNA(VLOOKUP($E:$E,'6'!$A:$F,3,0),"")</f>
        <v/>
      </c>
      <c r="T2997" s="313">
        <v>1</v>
      </c>
      <c r="U2997" s="313">
        <v>12</v>
      </c>
      <c r="V2997" s="313">
        <v>72</v>
      </c>
      <c r="W2997" s="314">
        <v>0.05</v>
      </c>
      <c r="X2997" s="315">
        <v>2.1990740000000001E-4</v>
      </c>
      <c r="Y2997" s="749">
        <v>110</v>
      </c>
      <c r="Z2997" s="282"/>
      <c r="AA2997" s="316" t="s">
        <v>10390</v>
      </c>
      <c r="AB2997" s="282" t="s">
        <v>9163</v>
      </c>
      <c r="AC2997" s="317" t="s">
        <v>2081</v>
      </c>
      <c r="AD2997" s="318" t="s">
        <v>2693</v>
      </c>
      <c r="AE2997" s="319">
        <v>0</v>
      </c>
      <c r="AF2997" s="319" t="s">
        <v>11273</v>
      </c>
      <c r="AG2997" s="320">
        <v>1.5</v>
      </c>
      <c r="AH2997" s="321">
        <f t="shared" si="508"/>
        <v>0</v>
      </c>
      <c r="AI2997" s="287">
        <f>_xlfn.IFNA(VLOOKUP(AD:AD,грп!B:C,2,0),0)</f>
        <v>0</v>
      </c>
      <c r="AJ2997" s="607">
        <v>0</v>
      </c>
      <c r="AK2997" s="672" t="str">
        <f t="shared" si="509"/>
        <v xml:space="preserve"> </v>
      </c>
      <c r="AL2997" s="174"/>
    </row>
    <row r="2998" spans="1:39" s="4" customFormat="1" ht="12" customHeight="1" outlineLevel="1" x14ac:dyDescent="0.35">
      <c r="A2998" s="307" t="s">
        <v>10402</v>
      </c>
      <c r="B2998" s="308" t="s">
        <v>8322</v>
      </c>
      <c r="C2998" s="290" t="s">
        <v>555</v>
      </c>
      <c r="D2998" s="310" t="s">
        <v>11538</v>
      </c>
      <c r="E2998" s="322" t="s">
        <v>1341</v>
      </c>
      <c r="F2998" s="293"/>
      <c r="G2998" s="293"/>
      <c r="H2998" s="294"/>
      <c r="I2998" s="294" t="str">
        <f>IFERROR(_xlfn.IFNA(VLOOKUP($D:$D,history!$I:$Y,3,0),VLOOKUP(E:E,history!$H:$Y,4,0)),"--")</f>
        <v>--</v>
      </c>
      <c r="J2998" s="282" t="s">
        <v>5946</v>
      </c>
      <c r="K2998" s="282" t="str">
        <f t="shared" si="502"/>
        <v/>
      </c>
      <c r="L2998" s="312">
        <f t="shared" si="506"/>
        <v>101.09</v>
      </c>
      <c r="M2998" s="312">
        <f t="shared" si="507"/>
        <v>153.16</v>
      </c>
      <c r="N2998" s="297" t="str">
        <f>_xlfn.IFNA(VLOOKUP($E:$E,'1'!$A:$E,3,0),"")</f>
        <v/>
      </c>
      <c r="O2998" s="297" t="str">
        <f>_xlfn.IFNA(VLOOKUP($E:$E,'2'!$A:$E,3,0),"")</f>
        <v/>
      </c>
      <c r="P2998" s="297" t="str">
        <f>_xlfn.IFNA(VLOOKUP($E:$E,'3'!$A:$D,3,0),"")</f>
        <v/>
      </c>
      <c r="Q2998" s="297" t="str">
        <f>_xlfn.IFNA(VLOOKUP($E:$E,'4'!$A:$F,3,0),"")</f>
        <v/>
      </c>
      <c r="R2998" s="297" t="str">
        <f>_xlfn.IFNA(VLOOKUP($E:$E,'5'!$A:$F,3,0),"")</f>
        <v/>
      </c>
      <c r="S2998" s="297" t="str">
        <f>_xlfn.IFNA(VLOOKUP($E:$E,'6'!$A:$F,3,0),"")</f>
        <v/>
      </c>
      <c r="T2998" s="313">
        <v>1</v>
      </c>
      <c r="U2998" s="313">
        <v>12</v>
      </c>
      <c r="V2998" s="313">
        <v>72</v>
      </c>
      <c r="W2998" s="314">
        <v>7.5999999999999998E-2</v>
      </c>
      <c r="X2998" s="315">
        <v>2.6785710000000001E-4</v>
      </c>
      <c r="Y2998" s="749">
        <v>150</v>
      </c>
      <c r="Z2998" s="282"/>
      <c r="AA2998" s="316" t="s">
        <v>10390</v>
      </c>
      <c r="AB2998" s="282" t="s">
        <v>9163</v>
      </c>
      <c r="AC2998" s="317" t="s">
        <v>2081</v>
      </c>
      <c r="AD2998" s="318" t="s">
        <v>2693</v>
      </c>
      <c r="AE2998" s="319">
        <v>0</v>
      </c>
      <c r="AF2998" s="319" t="s">
        <v>11273</v>
      </c>
      <c r="AG2998" s="320">
        <v>1.92</v>
      </c>
      <c r="AH2998" s="321">
        <f t="shared" si="508"/>
        <v>0</v>
      </c>
      <c r="AI2998" s="287">
        <f>_xlfn.IFNA(VLOOKUP(AD:AD,грп!B:C,2,0),0)</f>
        <v>0</v>
      </c>
      <c r="AJ2998" s="607">
        <v>0</v>
      </c>
      <c r="AK2998" s="672" t="str">
        <f t="shared" si="509"/>
        <v xml:space="preserve"> </v>
      </c>
      <c r="AL2998" s="174"/>
    </row>
    <row r="2999" spans="1:39" s="4" customFormat="1" ht="12" customHeight="1" outlineLevel="1" x14ac:dyDescent="0.35">
      <c r="A2999" s="307" t="s">
        <v>10402</v>
      </c>
      <c r="B2999" s="308" t="s">
        <v>8323</v>
      </c>
      <c r="C2999" s="290" t="s">
        <v>555</v>
      </c>
      <c r="D2999" s="310" t="s">
        <v>10133</v>
      </c>
      <c r="E2999" s="322" t="s">
        <v>1342</v>
      </c>
      <c r="F2999" s="293"/>
      <c r="G2999" s="293"/>
      <c r="H2999" s="294"/>
      <c r="I2999" s="294" t="str">
        <f>IFERROR(_xlfn.IFNA(VLOOKUP($D:$D,history!$I:$Y,3,0),VLOOKUP(E:E,history!$H:$Y,4,0)),"--")</f>
        <v>--</v>
      </c>
      <c r="J2999" s="282" t="s">
        <v>5946</v>
      </c>
      <c r="K2999" s="282" t="str">
        <f t="shared" si="502"/>
        <v/>
      </c>
      <c r="L2999" s="312">
        <f t="shared" si="506"/>
        <v>110.56</v>
      </c>
      <c r="M2999" s="312">
        <f t="shared" si="507"/>
        <v>167.52</v>
      </c>
      <c r="N2999" s="297" t="str">
        <f>_xlfn.IFNA(VLOOKUP($E:$E,'1'!$A:$E,3,0),"")</f>
        <v/>
      </c>
      <c r="O2999" s="297" t="str">
        <f>_xlfn.IFNA(VLOOKUP($E:$E,'2'!$A:$E,3,0),"")</f>
        <v/>
      </c>
      <c r="P2999" s="297" t="str">
        <f>_xlfn.IFNA(VLOOKUP($E:$E,'3'!$A:$D,3,0),"")</f>
        <v/>
      </c>
      <c r="Q2999" s="297" t="str">
        <f>_xlfn.IFNA(VLOOKUP($E:$E,'4'!$A:$F,3,0),"")</f>
        <v/>
      </c>
      <c r="R2999" s="297" t="str">
        <f>_xlfn.IFNA(VLOOKUP($E:$E,'5'!$A:$F,3,0),"")</f>
        <v/>
      </c>
      <c r="S2999" s="297" t="str">
        <f>_xlfn.IFNA(VLOOKUP($E:$E,'6'!$A:$F,3,0),"")</f>
        <v/>
      </c>
      <c r="T2999" s="313">
        <v>1</v>
      </c>
      <c r="U2999" s="313">
        <v>12</v>
      </c>
      <c r="V2999" s="313">
        <v>72</v>
      </c>
      <c r="W2999" s="314">
        <v>8.3000000000000004E-2</v>
      </c>
      <c r="X2999" s="315">
        <v>3.425926E-4</v>
      </c>
      <c r="Y2999" s="749">
        <v>160</v>
      </c>
      <c r="Z2999" s="282"/>
      <c r="AA2999" s="316" t="s">
        <v>10390</v>
      </c>
      <c r="AB2999" s="282" t="s">
        <v>9163</v>
      </c>
      <c r="AC2999" s="317" t="s">
        <v>2081</v>
      </c>
      <c r="AD2999" s="318" t="s">
        <v>2693</v>
      </c>
      <c r="AE2999" s="319">
        <v>0</v>
      </c>
      <c r="AF2999" s="319" t="s">
        <v>11273</v>
      </c>
      <c r="AG2999" s="320">
        <v>2.1</v>
      </c>
      <c r="AH2999" s="321">
        <f t="shared" si="508"/>
        <v>0</v>
      </c>
      <c r="AI2999" s="287">
        <f>_xlfn.IFNA(VLOOKUP(AD:AD,грп!B:C,2,0),0)</f>
        <v>0</v>
      </c>
      <c r="AJ2999" s="607">
        <v>0</v>
      </c>
      <c r="AK2999" s="672" t="str">
        <f t="shared" si="509"/>
        <v xml:space="preserve"> </v>
      </c>
      <c r="AL2999" s="174"/>
    </row>
    <row r="3000" spans="1:39" s="4" customFormat="1" ht="12" customHeight="1" outlineLevel="1" x14ac:dyDescent="0.35">
      <c r="A3000" s="307" t="s">
        <v>10402</v>
      </c>
      <c r="B3000" s="308" t="s">
        <v>8324</v>
      </c>
      <c r="C3000" s="290" t="s">
        <v>555</v>
      </c>
      <c r="D3000" s="310" t="s">
        <v>1343</v>
      </c>
      <c r="E3000" s="322" t="s">
        <v>1344</v>
      </c>
      <c r="F3000" s="293"/>
      <c r="G3000" s="293"/>
      <c r="H3000" s="294">
        <v>5</v>
      </c>
      <c r="I3000" s="294" t="str">
        <f>IFERROR(_xlfn.IFNA(VLOOKUP($D:$D,history!$I:$Y,3,0),VLOOKUP(E:E,history!$H:$Y,4,0)),"--")</f>
        <v>--</v>
      </c>
      <c r="J3000" s="282" t="s">
        <v>9870</v>
      </c>
      <c r="K3000" s="282" t="str">
        <f t="shared" si="502"/>
        <v/>
      </c>
      <c r="L3000" s="312">
        <f t="shared" si="506"/>
        <v>116.88</v>
      </c>
      <c r="M3000" s="312">
        <f t="shared" si="507"/>
        <v>177.09</v>
      </c>
      <c r="N3000" s="297" t="str">
        <f>_xlfn.IFNA(VLOOKUP($E:$E,'1'!$A:$E,3,0),"")</f>
        <v/>
      </c>
      <c r="O3000" s="297" t="str">
        <f>_xlfn.IFNA(VLOOKUP($E:$E,'2'!$A:$E,3,0),"")</f>
        <v/>
      </c>
      <c r="P3000" s="297" t="str">
        <f>_xlfn.IFNA(VLOOKUP($E:$E,'3'!$A:$D,3,0),"")</f>
        <v/>
      </c>
      <c r="Q3000" s="297" t="str">
        <f>_xlfn.IFNA(VLOOKUP($E:$E,'4'!$A:$F,3,0),"")</f>
        <v/>
      </c>
      <c r="R3000" s="297" t="str">
        <f>_xlfn.IFNA(VLOOKUP($E:$E,'5'!$A:$F,3,0),"")</f>
        <v/>
      </c>
      <c r="S3000" s="297" t="str">
        <f>_xlfn.IFNA(VLOOKUP($E:$E,'6'!$A:$F,3,0),"")</f>
        <v/>
      </c>
      <c r="T3000" s="313">
        <v>1</v>
      </c>
      <c r="U3000" s="313">
        <v>12</v>
      </c>
      <c r="V3000" s="313">
        <v>72</v>
      </c>
      <c r="W3000" s="314">
        <v>0.09</v>
      </c>
      <c r="X3000" s="315">
        <v>3.7777779999999999E-4</v>
      </c>
      <c r="Y3000" s="749">
        <v>170</v>
      </c>
      <c r="Z3000" s="282"/>
      <c r="AA3000" s="316" t="s">
        <v>393</v>
      </c>
      <c r="AB3000" s="282" t="s">
        <v>9163</v>
      </c>
      <c r="AC3000" s="317" t="s">
        <v>2081</v>
      </c>
      <c r="AD3000" s="318" t="s">
        <v>2693</v>
      </c>
      <c r="AE3000" s="319">
        <v>0</v>
      </c>
      <c r="AF3000" s="319" t="s">
        <v>11273</v>
      </c>
      <c r="AG3000" s="320">
        <v>2.2200000000000002</v>
      </c>
      <c r="AH3000" s="321">
        <f t="shared" si="508"/>
        <v>0</v>
      </c>
      <c r="AI3000" s="287">
        <f>_xlfn.IFNA(VLOOKUP(AD:AD,грп!B:C,2,0),0)</f>
        <v>0</v>
      </c>
      <c r="AJ3000" s="607">
        <v>48</v>
      </c>
      <c r="AK3000" s="672" t="str">
        <f t="shared" si="509"/>
        <v xml:space="preserve"> </v>
      </c>
      <c r="AL3000" s="174"/>
    </row>
    <row r="3001" spans="1:39" s="4" customFormat="1" ht="12" customHeight="1" outlineLevel="1" x14ac:dyDescent="0.35">
      <c r="A3001" s="307" t="s">
        <v>10402</v>
      </c>
      <c r="B3001" s="308" t="s">
        <v>8325</v>
      </c>
      <c r="C3001" s="290" t="s">
        <v>555</v>
      </c>
      <c r="D3001" s="310" t="s">
        <v>10134</v>
      </c>
      <c r="E3001" s="322" t="s">
        <v>1346</v>
      </c>
      <c r="F3001" s="293"/>
      <c r="G3001" s="293"/>
      <c r="H3001" s="294"/>
      <c r="I3001" s="294" t="str">
        <f>IFERROR(_xlfn.IFNA(VLOOKUP($D:$D,history!$I:$Y,3,0),VLOOKUP(E:E,history!$H:$Y,4,0)),"--")</f>
        <v>--</v>
      </c>
      <c r="J3001" s="282" t="s">
        <v>5946</v>
      </c>
      <c r="K3001" s="282" t="str">
        <f t="shared" si="502"/>
        <v/>
      </c>
      <c r="L3001" s="312">
        <f t="shared" si="506"/>
        <v>97.92</v>
      </c>
      <c r="M3001" s="312">
        <f t="shared" si="507"/>
        <v>148.37</v>
      </c>
      <c r="N3001" s="297" t="str">
        <f>_xlfn.IFNA(VLOOKUP($E:$E,'1'!$A:$E,3,0),"")</f>
        <v/>
      </c>
      <c r="O3001" s="297" t="str">
        <f>_xlfn.IFNA(VLOOKUP($E:$E,'2'!$A:$E,3,0),"")</f>
        <v/>
      </c>
      <c r="P3001" s="297" t="str">
        <f>_xlfn.IFNA(VLOOKUP($E:$E,'3'!$A:$D,3,0),"")</f>
        <v/>
      </c>
      <c r="Q3001" s="297" t="str">
        <f>_xlfn.IFNA(VLOOKUP($E:$E,'4'!$A:$F,3,0),"")</f>
        <v/>
      </c>
      <c r="R3001" s="297" t="str">
        <f>_xlfn.IFNA(VLOOKUP($E:$E,'5'!$A:$F,3,0),"")</f>
        <v/>
      </c>
      <c r="S3001" s="297" t="str">
        <f>_xlfn.IFNA(VLOOKUP($E:$E,'6'!$A:$F,3,0),"")</f>
        <v/>
      </c>
      <c r="T3001" s="313">
        <v>1</v>
      </c>
      <c r="U3001" s="313">
        <v>12</v>
      </c>
      <c r="V3001" s="313">
        <v>72</v>
      </c>
      <c r="W3001" s="314">
        <v>8.4000000000000005E-2</v>
      </c>
      <c r="X3001" s="315">
        <v>2.777778E-4</v>
      </c>
      <c r="Y3001" s="749">
        <v>140</v>
      </c>
      <c r="Z3001" s="282"/>
      <c r="AA3001" s="316" t="s">
        <v>10390</v>
      </c>
      <c r="AB3001" s="282" t="s">
        <v>9163</v>
      </c>
      <c r="AC3001" s="317" t="s">
        <v>2081</v>
      </c>
      <c r="AD3001" s="318" t="s">
        <v>2693</v>
      </c>
      <c r="AE3001" s="319">
        <v>0</v>
      </c>
      <c r="AF3001" s="319" t="s">
        <v>11273</v>
      </c>
      <c r="AG3001" s="320">
        <v>1.86</v>
      </c>
      <c r="AH3001" s="321">
        <f t="shared" si="508"/>
        <v>0</v>
      </c>
      <c r="AI3001" s="287">
        <f>_xlfn.IFNA(VLOOKUP(AD:AD,грп!B:C,2,0),0)</f>
        <v>0</v>
      </c>
      <c r="AJ3001" s="607">
        <v>0</v>
      </c>
      <c r="AK3001" s="672" t="str">
        <f t="shared" si="509"/>
        <v xml:space="preserve"> </v>
      </c>
      <c r="AL3001" s="174"/>
    </row>
    <row r="3002" spans="1:39" s="4" customFormat="1" ht="12" customHeight="1" outlineLevel="1" x14ac:dyDescent="0.35">
      <c r="A3002" s="307" t="s">
        <v>10402</v>
      </c>
      <c r="B3002" s="308" t="s">
        <v>8326</v>
      </c>
      <c r="C3002" s="290" t="s">
        <v>555</v>
      </c>
      <c r="D3002" s="310" t="s">
        <v>10135</v>
      </c>
      <c r="E3002" s="322" t="s">
        <v>1347</v>
      </c>
      <c r="F3002" s="293"/>
      <c r="G3002" s="293"/>
      <c r="H3002" s="294">
        <v>18</v>
      </c>
      <c r="I3002" s="294" t="str">
        <f>IFERROR(_xlfn.IFNA(VLOOKUP($D:$D,history!$I:$Y,3,0),VLOOKUP(E:E,history!$H:$Y,4,0)),"--")</f>
        <v>--</v>
      </c>
      <c r="J3002" s="282" t="s">
        <v>5946</v>
      </c>
      <c r="K3002" s="282" t="str">
        <f t="shared" si="502"/>
        <v/>
      </c>
      <c r="L3002" s="312">
        <f t="shared" si="506"/>
        <v>112.67</v>
      </c>
      <c r="M3002" s="312">
        <f t="shared" si="507"/>
        <v>170.71</v>
      </c>
      <c r="N3002" s="297" t="str">
        <f>_xlfn.IFNA(VLOOKUP($E:$E,'1'!$A:$E,3,0),"")</f>
        <v/>
      </c>
      <c r="O3002" s="297" t="str">
        <f>_xlfn.IFNA(VLOOKUP($E:$E,'2'!$A:$E,3,0),"")</f>
        <v/>
      </c>
      <c r="P3002" s="297" t="str">
        <f>_xlfn.IFNA(VLOOKUP($E:$E,'3'!$A:$D,3,0),"")</f>
        <v/>
      </c>
      <c r="Q3002" s="297" t="str">
        <f>_xlfn.IFNA(VLOOKUP($E:$E,'4'!$A:$F,3,0),"")</f>
        <v/>
      </c>
      <c r="R3002" s="297" t="str">
        <f>_xlfn.IFNA(VLOOKUP($E:$E,'5'!$A:$F,3,0),"")</f>
        <v/>
      </c>
      <c r="S3002" s="297" t="str">
        <f>_xlfn.IFNA(VLOOKUP($E:$E,'6'!$A:$F,3,0),"")</f>
        <v/>
      </c>
      <c r="T3002" s="313">
        <v>1</v>
      </c>
      <c r="U3002" s="313">
        <v>12</v>
      </c>
      <c r="V3002" s="313">
        <v>72</v>
      </c>
      <c r="W3002" s="314">
        <v>9.2999999999999999E-2</v>
      </c>
      <c r="X3002" s="315">
        <v>3.425926E-4</v>
      </c>
      <c r="Y3002" s="749">
        <v>160</v>
      </c>
      <c r="Z3002" s="282"/>
      <c r="AA3002" s="316" t="s">
        <v>10390</v>
      </c>
      <c r="AB3002" s="282" t="s">
        <v>9163</v>
      </c>
      <c r="AC3002" s="317" t="s">
        <v>2081</v>
      </c>
      <c r="AD3002" s="318" t="s">
        <v>2693</v>
      </c>
      <c r="AE3002" s="319">
        <v>0</v>
      </c>
      <c r="AF3002" s="319" t="s">
        <v>11273</v>
      </c>
      <c r="AG3002" s="320">
        <v>2.14</v>
      </c>
      <c r="AH3002" s="321">
        <f t="shared" si="508"/>
        <v>0</v>
      </c>
      <c r="AI3002" s="287">
        <f>_xlfn.IFNA(VLOOKUP(AD:AD,грп!B:C,2,0),0)</f>
        <v>0</v>
      </c>
      <c r="AJ3002" s="607">
        <v>0</v>
      </c>
      <c r="AK3002" s="672" t="str">
        <f t="shared" si="509"/>
        <v xml:space="preserve"> </v>
      </c>
      <c r="AL3002" s="174"/>
    </row>
    <row r="3003" spans="1:39" s="4" customFormat="1" ht="12" customHeight="1" outlineLevel="1" x14ac:dyDescent="0.35">
      <c r="A3003" s="307" t="s">
        <v>10402</v>
      </c>
      <c r="B3003" s="308" t="s">
        <v>8327</v>
      </c>
      <c r="C3003" s="290" t="s">
        <v>555</v>
      </c>
      <c r="D3003" s="310" t="s">
        <v>10136</v>
      </c>
      <c r="E3003" s="322" t="s">
        <v>1348</v>
      </c>
      <c r="F3003" s="293"/>
      <c r="G3003" s="293"/>
      <c r="H3003" s="294">
        <v>11</v>
      </c>
      <c r="I3003" s="294" t="str">
        <f>IFERROR(_xlfn.IFNA(VLOOKUP($D:$D,history!$I:$Y,3,0),VLOOKUP(E:E,history!$H:$Y,4,0)),"--")</f>
        <v>--</v>
      </c>
      <c r="J3003" s="282" t="s">
        <v>9870</v>
      </c>
      <c r="K3003" s="282" t="str">
        <f t="shared" si="502"/>
        <v/>
      </c>
      <c r="L3003" s="312">
        <f t="shared" si="506"/>
        <v>128.99</v>
      </c>
      <c r="M3003" s="312">
        <f t="shared" si="507"/>
        <v>195.44</v>
      </c>
      <c r="N3003" s="297" t="str">
        <f>_xlfn.IFNA(VLOOKUP($E:$E,'1'!$A:$E,3,0),"")</f>
        <v/>
      </c>
      <c r="O3003" s="297" t="str">
        <f>_xlfn.IFNA(VLOOKUP($E:$E,'2'!$A:$E,3,0),"")</f>
        <v/>
      </c>
      <c r="P3003" s="297" t="str">
        <f>_xlfn.IFNA(VLOOKUP($E:$E,'3'!$A:$D,3,0),"")</f>
        <v/>
      </c>
      <c r="Q3003" s="297" t="str">
        <f>_xlfn.IFNA(VLOOKUP($E:$E,'4'!$A:$F,3,0),"")</f>
        <v/>
      </c>
      <c r="R3003" s="297" t="str">
        <f>_xlfn.IFNA(VLOOKUP($E:$E,'5'!$A:$F,3,0),"")</f>
        <v/>
      </c>
      <c r="S3003" s="297" t="str">
        <f>_xlfn.IFNA(VLOOKUP($E:$E,'6'!$A:$F,3,0),"")</f>
        <v/>
      </c>
      <c r="T3003" s="313">
        <v>1</v>
      </c>
      <c r="U3003" s="313">
        <v>12</v>
      </c>
      <c r="V3003" s="313">
        <v>72</v>
      </c>
      <c r="W3003" s="314">
        <v>0.10199999999999999</v>
      </c>
      <c r="X3003" s="315">
        <v>3.769841E-4</v>
      </c>
      <c r="Y3003" s="749">
        <v>190</v>
      </c>
      <c r="Z3003" s="282"/>
      <c r="AA3003" s="316" t="s">
        <v>393</v>
      </c>
      <c r="AB3003" s="282" t="s">
        <v>9163</v>
      </c>
      <c r="AC3003" s="317" t="s">
        <v>2081</v>
      </c>
      <c r="AD3003" s="318" t="s">
        <v>2693</v>
      </c>
      <c r="AE3003" s="319">
        <v>0</v>
      </c>
      <c r="AF3003" s="319" t="s">
        <v>11273</v>
      </c>
      <c r="AG3003" s="320">
        <v>2.4500000000000002</v>
      </c>
      <c r="AH3003" s="321">
        <f t="shared" si="508"/>
        <v>0</v>
      </c>
      <c r="AI3003" s="287">
        <f>_xlfn.IFNA(VLOOKUP(AD:AD,грп!B:C,2,0),0)</f>
        <v>0</v>
      </c>
      <c r="AJ3003" s="607">
        <v>48</v>
      </c>
      <c r="AK3003" s="672" t="str">
        <f t="shared" si="509"/>
        <v xml:space="preserve"> </v>
      </c>
      <c r="AL3003" s="174"/>
    </row>
    <row r="3004" spans="1:39" s="4" customFormat="1" ht="12" customHeight="1" outlineLevel="1" x14ac:dyDescent="0.35">
      <c r="A3004" s="307" t="s">
        <v>10402</v>
      </c>
      <c r="B3004" s="308" t="s">
        <v>8328</v>
      </c>
      <c r="C3004" s="290" t="s">
        <v>555</v>
      </c>
      <c r="D3004" s="310" t="s">
        <v>11539</v>
      </c>
      <c r="E3004" s="322" t="s">
        <v>1345</v>
      </c>
      <c r="F3004" s="293"/>
      <c r="G3004" s="293"/>
      <c r="H3004" s="294">
        <v>17</v>
      </c>
      <c r="I3004" s="294" t="str">
        <f>IFERROR(_xlfn.IFNA(VLOOKUP($D:$D,history!$I:$Y,3,0),VLOOKUP(E:E,history!$H:$Y,4,0)),"--")</f>
        <v>--</v>
      </c>
      <c r="J3004" s="282" t="s">
        <v>5946</v>
      </c>
      <c r="K3004" s="282" t="str">
        <f t="shared" si="502"/>
        <v/>
      </c>
      <c r="L3004" s="312">
        <f t="shared" si="506"/>
        <v>81.599999999999994</v>
      </c>
      <c r="M3004" s="312">
        <f t="shared" si="507"/>
        <v>123.64</v>
      </c>
      <c r="N3004" s="297" t="str">
        <f>_xlfn.IFNA(VLOOKUP($E:$E,'1'!$A:$E,3,0),"")</f>
        <v/>
      </c>
      <c r="O3004" s="297" t="str">
        <f>_xlfn.IFNA(VLOOKUP($E:$E,'2'!$A:$E,3,0),"")</f>
        <v/>
      </c>
      <c r="P3004" s="297" t="str">
        <f>_xlfn.IFNA(VLOOKUP($E:$E,'3'!$A:$D,3,0),"")</f>
        <v/>
      </c>
      <c r="Q3004" s="297" t="str">
        <f>_xlfn.IFNA(VLOOKUP($E:$E,'4'!$A:$F,3,0),"")</f>
        <v/>
      </c>
      <c r="R3004" s="297" t="str">
        <f>_xlfn.IFNA(VLOOKUP($E:$E,'5'!$A:$F,3,0),"")</f>
        <v/>
      </c>
      <c r="S3004" s="297" t="str">
        <f>_xlfn.IFNA(VLOOKUP($E:$E,'6'!$A:$F,3,0),"")</f>
        <v/>
      </c>
      <c r="T3004" s="313">
        <v>1</v>
      </c>
      <c r="U3004" s="313">
        <v>12</v>
      </c>
      <c r="V3004" s="313">
        <v>72</v>
      </c>
      <c r="W3004" s="314">
        <v>5.8999999999999997E-2</v>
      </c>
      <c r="X3004" s="315">
        <v>1.7857140000000001E-4</v>
      </c>
      <c r="Y3004" s="749">
        <v>120</v>
      </c>
      <c r="Z3004" s="282"/>
      <c r="AA3004" s="316" t="s">
        <v>10390</v>
      </c>
      <c r="AB3004" s="282" t="s">
        <v>9163</v>
      </c>
      <c r="AC3004" s="317" t="s">
        <v>2081</v>
      </c>
      <c r="AD3004" s="318" t="s">
        <v>2693</v>
      </c>
      <c r="AE3004" s="319">
        <v>0</v>
      </c>
      <c r="AF3004" s="319" t="s">
        <v>11273</v>
      </c>
      <c r="AG3004" s="320">
        <v>1.55</v>
      </c>
      <c r="AH3004" s="321">
        <f t="shared" si="508"/>
        <v>0</v>
      </c>
      <c r="AI3004" s="287">
        <f>_xlfn.IFNA(VLOOKUP(AD:AD,грп!B:C,2,0),0)</f>
        <v>0</v>
      </c>
      <c r="AJ3004" s="607">
        <v>0</v>
      </c>
      <c r="AK3004" s="672" t="str">
        <f t="shared" si="509"/>
        <v xml:space="preserve"> </v>
      </c>
      <c r="AL3004" s="174"/>
    </row>
    <row r="3005" spans="1:39" s="4" customFormat="1" ht="12" customHeight="1" outlineLevel="1" x14ac:dyDescent="0.35">
      <c r="A3005" s="307" t="s">
        <v>10402</v>
      </c>
      <c r="B3005" s="308" t="s">
        <v>8329</v>
      </c>
      <c r="C3005" s="290" t="s">
        <v>555</v>
      </c>
      <c r="D3005" s="310" t="s">
        <v>10137</v>
      </c>
      <c r="E3005" s="322" t="s">
        <v>1350</v>
      </c>
      <c r="F3005" s="293"/>
      <c r="G3005" s="293"/>
      <c r="H3005" s="294"/>
      <c r="I3005" s="294" t="str">
        <f>IFERROR(_xlfn.IFNA(VLOOKUP($D:$D,history!$I:$Y,3,0),VLOOKUP(E:E,history!$H:$Y,4,0)),"--")</f>
        <v>--</v>
      </c>
      <c r="J3005" s="282" t="s">
        <v>5946</v>
      </c>
      <c r="K3005" s="282" t="str">
        <f t="shared" si="502"/>
        <v/>
      </c>
      <c r="L3005" s="312">
        <f t="shared" si="506"/>
        <v>102.66</v>
      </c>
      <c r="M3005" s="312">
        <f t="shared" si="507"/>
        <v>155.55000000000001</v>
      </c>
      <c r="N3005" s="297" t="str">
        <f>_xlfn.IFNA(VLOOKUP($E:$E,'1'!$A:$E,3,0),"")</f>
        <v/>
      </c>
      <c r="O3005" s="297" t="str">
        <f>_xlfn.IFNA(VLOOKUP($E:$E,'2'!$A:$E,3,0),"")</f>
        <v/>
      </c>
      <c r="P3005" s="297" t="str">
        <f>_xlfn.IFNA(VLOOKUP($E:$E,'3'!$A:$D,3,0),"")</f>
        <v/>
      </c>
      <c r="Q3005" s="297" t="str">
        <f>_xlfn.IFNA(VLOOKUP($E:$E,'4'!$A:$F,3,0),"")</f>
        <v/>
      </c>
      <c r="R3005" s="297" t="str">
        <f>_xlfn.IFNA(VLOOKUP($E:$E,'5'!$A:$F,3,0),"")</f>
        <v/>
      </c>
      <c r="S3005" s="297" t="str">
        <f>_xlfn.IFNA(VLOOKUP($E:$E,'6'!$A:$F,3,0),"")</f>
        <v/>
      </c>
      <c r="T3005" s="313">
        <v>1</v>
      </c>
      <c r="U3005" s="313">
        <v>12</v>
      </c>
      <c r="V3005" s="313">
        <v>72</v>
      </c>
      <c r="W3005" s="314">
        <v>0.106</v>
      </c>
      <c r="X3005" s="315">
        <v>2.9629629999999998E-4</v>
      </c>
      <c r="Y3005" s="749">
        <v>150</v>
      </c>
      <c r="Z3005" s="282"/>
      <c r="AA3005" s="316" t="s">
        <v>10390</v>
      </c>
      <c r="AB3005" s="282" t="s">
        <v>9163</v>
      </c>
      <c r="AC3005" s="317" t="s">
        <v>2081</v>
      </c>
      <c r="AD3005" s="318" t="s">
        <v>2693</v>
      </c>
      <c r="AE3005" s="319">
        <v>0</v>
      </c>
      <c r="AF3005" s="319" t="s">
        <v>11273</v>
      </c>
      <c r="AG3005" s="320">
        <v>1.95</v>
      </c>
      <c r="AH3005" s="321">
        <f t="shared" si="508"/>
        <v>0</v>
      </c>
      <c r="AI3005" s="287">
        <f>_xlfn.IFNA(VLOOKUP(AD:AD,грп!B:C,2,0),0)</f>
        <v>0</v>
      </c>
      <c r="AJ3005" s="607">
        <v>0</v>
      </c>
      <c r="AK3005" s="672" t="str">
        <f t="shared" si="509"/>
        <v xml:space="preserve"> </v>
      </c>
      <c r="AL3005" s="174"/>
    </row>
    <row r="3006" spans="1:39" s="4" customFormat="1" ht="12" customHeight="1" outlineLevel="1" x14ac:dyDescent="0.35">
      <c r="A3006" s="307" t="s">
        <v>10402</v>
      </c>
      <c r="B3006" s="308" t="s">
        <v>8330</v>
      </c>
      <c r="C3006" s="290" t="s">
        <v>555</v>
      </c>
      <c r="D3006" s="310" t="s">
        <v>11540</v>
      </c>
      <c r="E3006" s="322" t="s">
        <v>1351</v>
      </c>
      <c r="F3006" s="293"/>
      <c r="G3006" s="293"/>
      <c r="H3006" s="294">
        <v>12</v>
      </c>
      <c r="I3006" s="294" t="str">
        <f>IFERROR(_xlfn.IFNA(VLOOKUP($D:$D,history!$I:$Y,3,0),VLOOKUP(E:E,history!$H:$Y,4,0)),"--")</f>
        <v>--</v>
      </c>
      <c r="J3006" s="282" t="s">
        <v>5946</v>
      </c>
      <c r="K3006" s="282" t="str">
        <f t="shared" si="502"/>
        <v/>
      </c>
      <c r="L3006" s="312">
        <f t="shared" si="506"/>
        <v>120.04</v>
      </c>
      <c r="M3006" s="312">
        <f t="shared" si="507"/>
        <v>181.88</v>
      </c>
      <c r="N3006" s="297" t="str">
        <f>_xlfn.IFNA(VLOOKUP($E:$E,'1'!$A:$E,3,0),"")</f>
        <v/>
      </c>
      <c r="O3006" s="297" t="str">
        <f>_xlfn.IFNA(VLOOKUP($E:$E,'2'!$A:$E,3,0),"")</f>
        <v/>
      </c>
      <c r="P3006" s="297" t="str">
        <f>_xlfn.IFNA(VLOOKUP($E:$E,'3'!$A:$D,3,0),"")</f>
        <v/>
      </c>
      <c r="Q3006" s="297" t="str">
        <f>_xlfn.IFNA(VLOOKUP($E:$E,'4'!$A:$F,3,0),"")</f>
        <v/>
      </c>
      <c r="R3006" s="297" t="str">
        <f>_xlfn.IFNA(VLOOKUP($E:$E,'5'!$A:$F,3,0),"")</f>
        <v/>
      </c>
      <c r="S3006" s="297" t="str">
        <f>_xlfn.IFNA(VLOOKUP($E:$E,'6'!$A:$F,3,0),"")</f>
        <v/>
      </c>
      <c r="T3006" s="313">
        <v>1</v>
      </c>
      <c r="U3006" s="313">
        <v>12</v>
      </c>
      <c r="V3006" s="313">
        <v>72</v>
      </c>
      <c r="W3006" s="314">
        <v>0.11899999999999999</v>
      </c>
      <c r="X3006" s="315">
        <v>3.769841E-4</v>
      </c>
      <c r="Y3006" s="749">
        <v>170</v>
      </c>
      <c r="Z3006" s="282"/>
      <c r="AA3006" s="316" t="s">
        <v>10390</v>
      </c>
      <c r="AB3006" s="282" t="s">
        <v>9163</v>
      </c>
      <c r="AC3006" s="317" t="s">
        <v>2081</v>
      </c>
      <c r="AD3006" s="318" t="s">
        <v>2693</v>
      </c>
      <c r="AE3006" s="319">
        <v>0</v>
      </c>
      <c r="AF3006" s="319" t="s">
        <v>11273</v>
      </c>
      <c r="AG3006" s="320">
        <v>2.2799999999999998</v>
      </c>
      <c r="AH3006" s="321">
        <f t="shared" si="508"/>
        <v>0</v>
      </c>
      <c r="AI3006" s="287">
        <f>_xlfn.IFNA(VLOOKUP(AD:AD,грп!B:C,2,0),0)</f>
        <v>0</v>
      </c>
      <c r="AJ3006" s="607">
        <v>24</v>
      </c>
      <c r="AK3006" s="672" t="str">
        <f t="shared" si="509"/>
        <v xml:space="preserve"> </v>
      </c>
      <c r="AL3006" s="174"/>
    </row>
    <row r="3007" spans="1:39" s="1" customFormat="1" ht="12" customHeight="1" outlineLevel="1" x14ac:dyDescent="0.35">
      <c r="A3007" s="307" t="s">
        <v>10402</v>
      </c>
      <c r="B3007" s="308" t="s">
        <v>8331</v>
      </c>
      <c r="C3007" s="290" t="s">
        <v>555</v>
      </c>
      <c r="D3007" s="310" t="s">
        <v>11541</v>
      </c>
      <c r="E3007" s="322" t="s">
        <v>1352</v>
      </c>
      <c r="F3007" s="293"/>
      <c r="G3007" s="293"/>
      <c r="H3007" s="294">
        <v>1</v>
      </c>
      <c r="I3007" s="294" t="str">
        <f>IFERROR(_xlfn.IFNA(VLOOKUP($D:$D,history!$I:$Y,3,0),VLOOKUP(E:E,history!$H:$Y,4,0)),"--")</f>
        <v>--</v>
      </c>
      <c r="J3007" s="282" t="s">
        <v>9870</v>
      </c>
      <c r="K3007" s="282" t="str">
        <f t="shared" si="502"/>
        <v/>
      </c>
      <c r="L3007" s="312">
        <f t="shared" si="506"/>
        <v>165.84</v>
      </c>
      <c r="M3007" s="312">
        <f t="shared" si="507"/>
        <v>251.28</v>
      </c>
      <c r="N3007" s="297" t="str">
        <f>_xlfn.IFNA(VLOOKUP($E:$E,'1'!$A:$E,3,0),"")</f>
        <v/>
      </c>
      <c r="O3007" s="297" t="str">
        <f>_xlfn.IFNA(VLOOKUP($E:$E,'2'!$A:$E,3,0),"")</f>
        <v/>
      </c>
      <c r="P3007" s="297" t="str">
        <f>_xlfn.IFNA(VLOOKUP($E:$E,'3'!$A:$D,3,0),"")</f>
        <v/>
      </c>
      <c r="Q3007" s="297" t="str">
        <f>_xlfn.IFNA(VLOOKUP($E:$E,'4'!$A:$F,3,0),"")</f>
        <v/>
      </c>
      <c r="R3007" s="297" t="str">
        <f>_xlfn.IFNA(VLOOKUP($E:$E,'5'!$A:$F,3,0),"")</f>
        <v/>
      </c>
      <c r="S3007" s="297" t="str">
        <f>_xlfn.IFNA(VLOOKUP($E:$E,'6'!$A:$F,3,0),"")</f>
        <v/>
      </c>
      <c r="T3007" s="313">
        <v>1</v>
      </c>
      <c r="U3007" s="313">
        <v>12</v>
      </c>
      <c r="V3007" s="313">
        <v>72</v>
      </c>
      <c r="W3007" s="314">
        <v>0.13100000000000001</v>
      </c>
      <c r="X3007" s="315">
        <v>4.411765E-4</v>
      </c>
      <c r="Y3007" s="749">
        <v>240</v>
      </c>
      <c r="Z3007" s="282"/>
      <c r="AA3007" s="316" t="s">
        <v>10391</v>
      </c>
      <c r="AB3007" s="282" t="s">
        <v>9163</v>
      </c>
      <c r="AC3007" s="317" t="s">
        <v>2081</v>
      </c>
      <c r="AD3007" s="318" t="s">
        <v>2693</v>
      </c>
      <c r="AE3007" s="319">
        <v>0</v>
      </c>
      <c r="AF3007" s="319" t="s">
        <v>11273</v>
      </c>
      <c r="AG3007" s="320">
        <v>3.15</v>
      </c>
      <c r="AH3007" s="321">
        <f t="shared" si="508"/>
        <v>0</v>
      </c>
      <c r="AI3007" s="287">
        <f>_xlfn.IFNA(VLOOKUP(AD:AD,грп!B:C,2,0),0)</f>
        <v>0</v>
      </c>
      <c r="AJ3007" s="607">
        <v>0</v>
      </c>
      <c r="AK3007" s="672" t="str">
        <f t="shared" si="509"/>
        <v xml:space="preserve"> </v>
      </c>
      <c r="AL3007" s="174"/>
      <c r="AM3007" s="4"/>
    </row>
    <row r="3008" spans="1:39" s="1" customFormat="1" ht="12" customHeight="1" outlineLevel="1" x14ac:dyDescent="0.35">
      <c r="A3008" s="307" t="s">
        <v>10402</v>
      </c>
      <c r="B3008" s="308" t="s">
        <v>8332</v>
      </c>
      <c r="C3008" s="290" t="s">
        <v>555</v>
      </c>
      <c r="D3008" s="310" t="s">
        <v>10138</v>
      </c>
      <c r="E3008" s="322" t="s">
        <v>1349</v>
      </c>
      <c r="F3008" s="293"/>
      <c r="G3008" s="293"/>
      <c r="H3008" s="294">
        <v>24</v>
      </c>
      <c r="I3008" s="294" t="str">
        <f>IFERROR(_xlfn.IFNA(VLOOKUP($D:$D,history!$I:$Y,3,0),VLOOKUP(E:E,history!$H:$Y,4,0)),"--")</f>
        <v>--</v>
      </c>
      <c r="J3008" s="282" t="s">
        <v>9870</v>
      </c>
      <c r="K3008" s="282" t="str">
        <f t="shared" si="502"/>
        <v/>
      </c>
      <c r="L3008" s="312">
        <f t="shared" si="506"/>
        <v>99.51</v>
      </c>
      <c r="M3008" s="312">
        <f t="shared" si="507"/>
        <v>150.77000000000001</v>
      </c>
      <c r="N3008" s="297" t="str">
        <f>_xlfn.IFNA(VLOOKUP($E:$E,'1'!$A:$E,3,0),"")</f>
        <v/>
      </c>
      <c r="O3008" s="297" t="str">
        <f>_xlfn.IFNA(VLOOKUP($E:$E,'2'!$A:$E,3,0),"")</f>
        <v/>
      </c>
      <c r="P3008" s="297" t="str">
        <f>_xlfn.IFNA(VLOOKUP($E:$E,'3'!$A:$D,3,0),"")</f>
        <v/>
      </c>
      <c r="Q3008" s="297" t="str">
        <f>_xlfn.IFNA(VLOOKUP($E:$E,'4'!$A:$F,3,0),"")</f>
        <v/>
      </c>
      <c r="R3008" s="297" t="str">
        <f>_xlfn.IFNA(VLOOKUP($E:$E,'5'!$A:$F,3,0),"")</f>
        <v/>
      </c>
      <c r="S3008" s="297" t="str">
        <f>_xlfn.IFNA(VLOOKUP($E:$E,'6'!$A:$F,3,0),"")</f>
        <v/>
      </c>
      <c r="T3008" s="313">
        <v>1</v>
      </c>
      <c r="U3008" s="313">
        <v>12</v>
      </c>
      <c r="V3008" s="313">
        <v>72</v>
      </c>
      <c r="W3008" s="314">
        <v>6.4000000000000001E-2</v>
      </c>
      <c r="X3008" s="315">
        <v>1.8333330000000001E-4</v>
      </c>
      <c r="Y3008" s="749">
        <v>140</v>
      </c>
      <c r="Z3008" s="282"/>
      <c r="AA3008" s="316" t="s">
        <v>393</v>
      </c>
      <c r="AB3008" s="282" t="s">
        <v>9163</v>
      </c>
      <c r="AC3008" s="317" t="s">
        <v>2081</v>
      </c>
      <c r="AD3008" s="318" t="s">
        <v>2693</v>
      </c>
      <c r="AE3008" s="319">
        <v>0</v>
      </c>
      <c r="AF3008" s="319" t="s">
        <v>11273</v>
      </c>
      <c r="AG3008" s="320">
        <v>1.89</v>
      </c>
      <c r="AH3008" s="321">
        <f t="shared" si="508"/>
        <v>0</v>
      </c>
      <c r="AI3008" s="287">
        <f>_xlfn.IFNA(VLOOKUP(AD:AD,грп!B:C,2,0),0)</f>
        <v>0</v>
      </c>
      <c r="AJ3008" s="607">
        <v>48</v>
      </c>
      <c r="AK3008" s="672" t="str">
        <f t="shared" si="509"/>
        <v xml:space="preserve"> </v>
      </c>
      <c r="AL3008" s="174"/>
      <c r="AM3008" s="4"/>
    </row>
    <row r="3009" spans="1:39" s="1" customFormat="1" ht="12" customHeight="1" outlineLevel="1" x14ac:dyDescent="0.35">
      <c r="A3009" s="307" t="s">
        <v>10402</v>
      </c>
      <c r="B3009" s="308" t="s">
        <v>8333</v>
      </c>
      <c r="C3009" s="290" t="s">
        <v>555</v>
      </c>
      <c r="D3009" s="310" t="s">
        <v>11542</v>
      </c>
      <c r="E3009" s="322" t="s">
        <v>1353</v>
      </c>
      <c r="F3009" s="293"/>
      <c r="G3009" s="293"/>
      <c r="H3009" s="294">
        <v>15</v>
      </c>
      <c r="I3009" s="294" t="str">
        <f>IFERROR(_xlfn.IFNA(VLOOKUP($D:$D,history!$I:$Y,3,0),VLOOKUP(E:E,history!$H:$Y,4,0)),"--")</f>
        <v>--</v>
      </c>
      <c r="J3009" s="282" t="s">
        <v>9868</v>
      </c>
      <c r="K3009" s="282" t="str">
        <f t="shared" si="502"/>
        <v/>
      </c>
      <c r="L3009" s="312">
        <f t="shared" si="506"/>
        <v>197.43</v>
      </c>
      <c r="M3009" s="312">
        <f t="shared" si="507"/>
        <v>299.14</v>
      </c>
      <c r="N3009" s="297" t="str">
        <f>_xlfn.IFNA(VLOOKUP($E:$E,'1'!$A:$E,3,0),"")</f>
        <v/>
      </c>
      <c r="O3009" s="297" t="str">
        <f>_xlfn.IFNA(VLOOKUP($E:$E,'2'!$A:$E,3,0),"")</f>
        <v/>
      </c>
      <c r="P3009" s="297" t="str">
        <f>_xlfn.IFNA(VLOOKUP($E:$E,'3'!$A:$D,3,0),"")</f>
        <v/>
      </c>
      <c r="Q3009" s="297" t="str">
        <f>_xlfn.IFNA(VLOOKUP($E:$E,'4'!$A:$F,3,0),"")</f>
        <v/>
      </c>
      <c r="R3009" s="297" t="str">
        <f>_xlfn.IFNA(VLOOKUP($E:$E,'5'!$A:$F,3,0),"")</f>
        <v/>
      </c>
      <c r="S3009" s="297" t="str">
        <f>_xlfn.IFNA(VLOOKUP($E:$E,'6'!$A:$F,3,0),"")</f>
        <v/>
      </c>
      <c r="T3009" s="313">
        <v>1</v>
      </c>
      <c r="U3009" s="313">
        <v>12</v>
      </c>
      <c r="V3009" s="313">
        <v>72</v>
      </c>
      <c r="W3009" s="314">
        <v>0.16700000000000001</v>
      </c>
      <c r="X3009" s="315">
        <v>4.0674599999999998E-4</v>
      </c>
      <c r="Y3009" s="749">
        <v>280</v>
      </c>
      <c r="Z3009" s="282"/>
      <c r="AA3009" s="316" t="s">
        <v>10390</v>
      </c>
      <c r="AB3009" s="282" t="s">
        <v>9163</v>
      </c>
      <c r="AC3009" s="317" t="s">
        <v>2081</v>
      </c>
      <c r="AD3009" s="318" t="s">
        <v>2693</v>
      </c>
      <c r="AE3009" s="319">
        <v>0</v>
      </c>
      <c r="AF3009" s="319" t="s">
        <v>11273</v>
      </c>
      <c r="AG3009" s="320">
        <v>3.75</v>
      </c>
      <c r="AH3009" s="321">
        <f t="shared" si="508"/>
        <v>0</v>
      </c>
      <c r="AI3009" s="287">
        <f>_xlfn.IFNA(VLOOKUP(AD:AD,грп!B:C,2,0),0)</f>
        <v>0</v>
      </c>
      <c r="AJ3009" s="607">
        <v>24</v>
      </c>
      <c r="AK3009" s="672" t="str">
        <f t="shared" si="509"/>
        <v xml:space="preserve"> </v>
      </c>
      <c r="AL3009" s="174"/>
      <c r="AM3009" s="4"/>
    </row>
    <row r="3010" spans="1:39" s="1" customFormat="1" ht="12" customHeight="1" outlineLevel="1" x14ac:dyDescent="0.35">
      <c r="A3010" s="307" t="s">
        <v>10402</v>
      </c>
      <c r="B3010" s="308" t="s">
        <v>8334</v>
      </c>
      <c r="C3010" s="290" t="s">
        <v>555</v>
      </c>
      <c r="D3010" s="310" t="s">
        <v>11543</v>
      </c>
      <c r="E3010" s="322" t="s">
        <v>1354</v>
      </c>
      <c r="F3010" s="293"/>
      <c r="G3010" s="293"/>
      <c r="H3010" s="294">
        <v>16</v>
      </c>
      <c r="I3010" s="294" t="str">
        <f>IFERROR(_xlfn.IFNA(VLOOKUP($D:$D,history!$I:$Y,3,0),VLOOKUP(E:E,history!$H:$Y,4,0)),"--")</f>
        <v>--</v>
      </c>
      <c r="J3010" s="282" t="s">
        <v>9870</v>
      </c>
      <c r="K3010" s="282" t="str">
        <f t="shared" si="502"/>
        <v/>
      </c>
      <c r="L3010" s="312">
        <f t="shared" si="506"/>
        <v>217.97</v>
      </c>
      <c r="M3010" s="312">
        <f t="shared" si="507"/>
        <v>330.25</v>
      </c>
      <c r="N3010" s="297" t="str">
        <f>_xlfn.IFNA(VLOOKUP($E:$E,'1'!$A:$E,3,0),"")</f>
        <v/>
      </c>
      <c r="O3010" s="297" t="str">
        <f>_xlfn.IFNA(VLOOKUP($E:$E,'2'!$A:$E,3,0),"")</f>
        <v/>
      </c>
      <c r="P3010" s="297" t="str">
        <f>_xlfn.IFNA(VLOOKUP($E:$E,'3'!$A:$D,3,0),"")</f>
        <v/>
      </c>
      <c r="Q3010" s="297" t="str">
        <f>_xlfn.IFNA(VLOOKUP($E:$E,'4'!$A:$F,3,0),"")</f>
        <v/>
      </c>
      <c r="R3010" s="297" t="str">
        <f>_xlfn.IFNA(VLOOKUP($E:$E,'5'!$A:$F,3,0),"")</f>
        <v/>
      </c>
      <c r="S3010" s="297" t="str">
        <f>_xlfn.IFNA(VLOOKUP($E:$E,'6'!$A:$F,3,0),"")</f>
        <v/>
      </c>
      <c r="T3010" s="313">
        <v>1</v>
      </c>
      <c r="U3010" s="313">
        <v>12</v>
      </c>
      <c r="V3010" s="313">
        <v>72</v>
      </c>
      <c r="W3010" s="314">
        <v>0.188</v>
      </c>
      <c r="X3010" s="315">
        <v>4.7619049999999999E-4</v>
      </c>
      <c r="Y3010" s="749">
        <v>310</v>
      </c>
      <c r="Z3010" s="282"/>
      <c r="AA3010" s="316" t="s">
        <v>10390</v>
      </c>
      <c r="AB3010" s="282" t="s">
        <v>9163</v>
      </c>
      <c r="AC3010" s="317" t="s">
        <v>2081</v>
      </c>
      <c r="AD3010" s="318" t="s">
        <v>2693</v>
      </c>
      <c r="AE3010" s="319">
        <v>0</v>
      </c>
      <c r="AF3010" s="319" t="s">
        <v>11273</v>
      </c>
      <c r="AG3010" s="320">
        <v>4.1399999999999997</v>
      </c>
      <c r="AH3010" s="321">
        <f t="shared" si="508"/>
        <v>0</v>
      </c>
      <c r="AI3010" s="287">
        <f>_xlfn.IFNA(VLOOKUP(AD:AD,грп!B:C,2,0),0)</f>
        <v>0</v>
      </c>
      <c r="AJ3010" s="607">
        <v>24</v>
      </c>
      <c r="AK3010" s="672" t="str">
        <f t="shared" si="509"/>
        <v xml:space="preserve"> </v>
      </c>
      <c r="AL3010" s="174"/>
      <c r="AM3010" s="4"/>
    </row>
    <row r="3011" spans="1:39" s="4" customFormat="1" ht="12" customHeight="1" outlineLevel="1" x14ac:dyDescent="0.35">
      <c r="A3011" s="307" t="s">
        <v>10402</v>
      </c>
      <c r="B3011" s="308" t="s">
        <v>8335</v>
      </c>
      <c r="C3011" s="309"/>
      <c r="D3011" s="310" t="s">
        <v>3778</v>
      </c>
      <c r="E3011" s="311" t="s">
        <v>3777</v>
      </c>
      <c r="F3011" s="293"/>
      <c r="G3011" s="293"/>
      <c r="H3011" s="294"/>
      <c r="I3011" s="294" t="str">
        <f>IFERROR(_xlfn.IFNA(VLOOKUP($D:$D,history!$I:$Y,3,0),VLOOKUP(E:E,history!$H:$Y,4,0)),"--")</f>
        <v>--</v>
      </c>
      <c r="J3011" s="282" t="s">
        <v>5946</v>
      </c>
      <c r="K3011" s="282" t="str">
        <f t="shared" si="502"/>
        <v/>
      </c>
      <c r="L3011" s="312">
        <f t="shared" si="506"/>
        <v>110.04</v>
      </c>
      <c r="M3011" s="312">
        <f t="shared" si="507"/>
        <v>166.72</v>
      </c>
      <c r="N3011" s="297" t="str">
        <f>_xlfn.IFNA(VLOOKUP($E:$E,'1'!$A:$E,3,0),"")</f>
        <v/>
      </c>
      <c r="O3011" s="297" t="str">
        <f>_xlfn.IFNA(VLOOKUP($E:$E,'2'!$A:$E,3,0),"")</f>
        <v/>
      </c>
      <c r="P3011" s="297" t="str">
        <f>_xlfn.IFNA(VLOOKUP($E:$E,'3'!$A:$D,3,0),"")</f>
        <v/>
      </c>
      <c r="Q3011" s="297" t="str">
        <f>_xlfn.IFNA(VLOOKUP($E:$E,'4'!$A:$F,3,0),"")</f>
        <v/>
      </c>
      <c r="R3011" s="297" t="str">
        <f>_xlfn.IFNA(VLOOKUP($E:$E,'5'!$A:$F,3,0),"")</f>
        <v/>
      </c>
      <c r="S3011" s="297" t="str">
        <f>_xlfn.IFNA(VLOOKUP($E:$E,'6'!$A:$F,3,0),"")</f>
        <v/>
      </c>
      <c r="T3011" s="313">
        <v>1</v>
      </c>
      <c r="U3011" s="313">
        <v>12</v>
      </c>
      <c r="V3011" s="313">
        <v>96</v>
      </c>
      <c r="W3011" s="314">
        <v>8.3000000000000004E-2</v>
      </c>
      <c r="X3011" s="315">
        <v>2.1412039999999999E-4</v>
      </c>
      <c r="Y3011" s="749">
        <v>160</v>
      </c>
      <c r="Z3011" s="282"/>
      <c r="AA3011" s="316" t="s">
        <v>10390</v>
      </c>
      <c r="AB3011" s="282" t="s">
        <v>9163</v>
      </c>
      <c r="AC3011" s="317" t="s">
        <v>2081</v>
      </c>
      <c r="AD3011" s="318" t="s">
        <v>2693</v>
      </c>
      <c r="AE3011" s="319">
        <v>0</v>
      </c>
      <c r="AF3011" s="319" t="s">
        <v>11273</v>
      </c>
      <c r="AG3011" s="320">
        <v>2.09</v>
      </c>
      <c r="AH3011" s="321">
        <f t="shared" si="508"/>
        <v>0</v>
      </c>
      <c r="AI3011" s="287">
        <f>_xlfn.IFNA(VLOOKUP(AD:AD,грп!B:C,2,0),0)</f>
        <v>0</v>
      </c>
      <c r="AJ3011" s="607">
        <v>0</v>
      </c>
      <c r="AK3011" s="672">
        <f t="shared" si="509"/>
        <v>0</v>
      </c>
      <c r="AL3011" s="174"/>
    </row>
    <row r="3012" spans="1:39" s="4" customFormat="1" ht="12" customHeight="1" outlineLevel="1" x14ac:dyDescent="0.35">
      <c r="A3012" s="307" t="s">
        <v>10402</v>
      </c>
      <c r="B3012" s="308" t="s">
        <v>8336</v>
      </c>
      <c r="C3012" s="309"/>
      <c r="D3012" s="310" t="s">
        <v>11544</v>
      </c>
      <c r="E3012" s="311" t="s">
        <v>3779</v>
      </c>
      <c r="F3012" s="293"/>
      <c r="G3012" s="293"/>
      <c r="H3012" s="294"/>
      <c r="I3012" s="294" t="str">
        <f>IFERROR(_xlfn.IFNA(VLOOKUP($D:$D,history!$I:$Y,3,0),VLOOKUP(E:E,history!$H:$Y,4,0)),"--")</f>
        <v>--</v>
      </c>
      <c r="J3012" s="282" t="s">
        <v>9869</v>
      </c>
      <c r="K3012" s="282" t="str">
        <f t="shared" si="502"/>
        <v/>
      </c>
      <c r="L3012" s="312">
        <f t="shared" si="506"/>
        <v>122.67</v>
      </c>
      <c r="M3012" s="312">
        <f t="shared" si="507"/>
        <v>185.86</v>
      </c>
      <c r="N3012" s="297" t="str">
        <f>_xlfn.IFNA(VLOOKUP($E:$E,'1'!$A:$E,3,0),"")</f>
        <v/>
      </c>
      <c r="O3012" s="297" t="str">
        <f>_xlfn.IFNA(VLOOKUP($E:$E,'2'!$A:$E,3,0),"")</f>
        <v/>
      </c>
      <c r="P3012" s="297" t="str">
        <f>_xlfn.IFNA(VLOOKUP($E:$E,'3'!$A:$D,3,0),"")</f>
        <v/>
      </c>
      <c r="Q3012" s="297" t="str">
        <f>_xlfn.IFNA(VLOOKUP($E:$E,'4'!$A:$F,3,0),"")</f>
        <v/>
      </c>
      <c r="R3012" s="297" t="str">
        <f>_xlfn.IFNA(VLOOKUP($E:$E,'5'!$A:$F,3,0),"")</f>
        <v/>
      </c>
      <c r="S3012" s="297" t="str">
        <f>_xlfn.IFNA(VLOOKUP($E:$E,'6'!$A:$F,3,0),"")</f>
        <v/>
      </c>
      <c r="T3012" s="313">
        <v>1</v>
      </c>
      <c r="U3012" s="313">
        <v>12</v>
      </c>
      <c r="V3012" s="313">
        <v>96</v>
      </c>
      <c r="W3012" s="314">
        <v>7.8E-2</v>
      </c>
      <c r="X3012" s="315">
        <v>2.4884259999999997E-4</v>
      </c>
      <c r="Y3012" s="749">
        <v>180</v>
      </c>
      <c r="Z3012" s="282"/>
      <c r="AA3012" s="316" t="s">
        <v>10390</v>
      </c>
      <c r="AB3012" s="282" t="s">
        <v>9163</v>
      </c>
      <c r="AC3012" s="317" t="s">
        <v>2081</v>
      </c>
      <c r="AD3012" s="318" t="s">
        <v>2693</v>
      </c>
      <c r="AE3012" s="319">
        <v>0</v>
      </c>
      <c r="AF3012" s="319" t="s">
        <v>11273</v>
      </c>
      <c r="AG3012" s="320">
        <v>2.33</v>
      </c>
      <c r="AH3012" s="321">
        <f t="shared" si="508"/>
        <v>0</v>
      </c>
      <c r="AI3012" s="287">
        <f>_xlfn.IFNA(VLOOKUP(AD:AD,грп!B:C,2,0),0)</f>
        <v>0</v>
      </c>
      <c r="AJ3012" s="607">
        <v>0</v>
      </c>
      <c r="AK3012" s="672">
        <f t="shared" si="509"/>
        <v>0</v>
      </c>
      <c r="AL3012" s="174"/>
    </row>
    <row r="3013" spans="1:39" s="4" customFormat="1" ht="12" customHeight="1" outlineLevel="1" x14ac:dyDescent="0.35">
      <c r="A3013" s="307" t="s">
        <v>10402</v>
      </c>
      <c r="B3013" s="308" t="s">
        <v>8337</v>
      </c>
      <c r="C3013" s="309"/>
      <c r="D3013" s="310" t="s">
        <v>11545</v>
      </c>
      <c r="E3013" s="311" t="s">
        <v>3780</v>
      </c>
      <c r="F3013" s="293"/>
      <c r="G3013" s="293"/>
      <c r="H3013" s="294"/>
      <c r="I3013" s="294" t="str">
        <f>IFERROR(_xlfn.IFNA(VLOOKUP($D:$D,history!$I:$Y,3,0),VLOOKUP(E:E,history!$H:$Y,4,0)),"--")</f>
        <v>--</v>
      </c>
      <c r="J3013" s="282" t="s">
        <v>9869</v>
      </c>
      <c r="K3013" s="282" t="str">
        <f t="shared" si="502"/>
        <v/>
      </c>
      <c r="L3013" s="312">
        <f t="shared" si="506"/>
        <v>140.57</v>
      </c>
      <c r="M3013" s="312">
        <f t="shared" si="507"/>
        <v>212.99</v>
      </c>
      <c r="N3013" s="297" t="str">
        <f>_xlfn.IFNA(VLOOKUP($E:$E,'1'!$A:$E,3,0),"")</f>
        <v/>
      </c>
      <c r="O3013" s="297" t="str">
        <f>_xlfn.IFNA(VLOOKUP($E:$E,'2'!$A:$E,3,0),"")</f>
        <v/>
      </c>
      <c r="P3013" s="297" t="str">
        <f>_xlfn.IFNA(VLOOKUP($E:$E,'3'!$A:$D,3,0),"")</f>
        <v/>
      </c>
      <c r="Q3013" s="297" t="str">
        <f>_xlfn.IFNA(VLOOKUP($E:$E,'4'!$A:$F,3,0),"")</f>
        <v/>
      </c>
      <c r="R3013" s="297" t="str">
        <f>_xlfn.IFNA(VLOOKUP($E:$E,'5'!$A:$F,3,0),"")</f>
        <v/>
      </c>
      <c r="S3013" s="297" t="str">
        <f>_xlfn.IFNA(VLOOKUP($E:$E,'6'!$A:$F,3,0),"")</f>
        <v/>
      </c>
      <c r="T3013" s="313">
        <v>1</v>
      </c>
      <c r="U3013" s="313">
        <v>12</v>
      </c>
      <c r="V3013" s="313">
        <v>96</v>
      </c>
      <c r="W3013" s="314">
        <v>0.111</v>
      </c>
      <c r="X3013" s="315">
        <v>3.2407410000000002E-4</v>
      </c>
      <c r="Y3013" s="749">
        <v>190</v>
      </c>
      <c r="Z3013" s="282"/>
      <c r="AA3013" s="316" t="s">
        <v>10390</v>
      </c>
      <c r="AB3013" s="282" t="s">
        <v>9163</v>
      </c>
      <c r="AC3013" s="317" t="s">
        <v>2081</v>
      </c>
      <c r="AD3013" s="318" t="s">
        <v>2693</v>
      </c>
      <c r="AE3013" s="319">
        <v>0</v>
      </c>
      <c r="AF3013" s="319" t="s">
        <v>11273</v>
      </c>
      <c r="AG3013" s="320">
        <v>2.67</v>
      </c>
      <c r="AH3013" s="321">
        <f t="shared" si="508"/>
        <v>0</v>
      </c>
      <c r="AI3013" s="287">
        <f>_xlfn.IFNA(VLOOKUP(AD:AD,грп!B:C,2,0),0)</f>
        <v>0</v>
      </c>
      <c r="AJ3013" s="607">
        <v>0</v>
      </c>
      <c r="AK3013" s="672">
        <f t="shared" si="509"/>
        <v>0</v>
      </c>
      <c r="AL3013" s="174"/>
    </row>
    <row r="3014" spans="1:39" s="14" customFormat="1" ht="12" customHeight="1" outlineLevel="1" x14ac:dyDescent="0.35">
      <c r="A3014" s="307" t="s">
        <v>10402</v>
      </c>
      <c r="B3014" s="308" t="s">
        <v>8338</v>
      </c>
      <c r="C3014" s="309"/>
      <c r="D3014" s="310" t="s">
        <v>3782</v>
      </c>
      <c r="E3014" s="311" t="s">
        <v>3781</v>
      </c>
      <c r="F3014" s="293"/>
      <c r="G3014" s="293"/>
      <c r="H3014" s="294">
        <v>26</v>
      </c>
      <c r="I3014" s="294" t="str">
        <f>IFERROR(_xlfn.IFNA(VLOOKUP($D:$D,history!$I:$Y,3,0),VLOOKUP(E:E,history!$H:$Y,4,0)),"--")</f>
        <v>--</v>
      </c>
      <c r="J3014" s="282" t="s">
        <v>9870</v>
      </c>
      <c r="K3014" s="282" t="str">
        <f t="shared" si="502"/>
        <v/>
      </c>
      <c r="L3014" s="312">
        <f t="shared" si="506"/>
        <v>153.72999999999999</v>
      </c>
      <c r="M3014" s="312">
        <f t="shared" si="507"/>
        <v>232.93</v>
      </c>
      <c r="N3014" s="297" t="str">
        <f>_xlfn.IFNA(VLOOKUP($E:$E,'1'!$A:$E,3,0),"")</f>
        <v/>
      </c>
      <c r="O3014" s="297" t="str">
        <f>_xlfn.IFNA(VLOOKUP($E:$E,'2'!$A:$E,3,0),"")</f>
        <v/>
      </c>
      <c r="P3014" s="297" t="str">
        <f>_xlfn.IFNA(VLOOKUP($E:$E,'3'!$A:$D,3,0),"")</f>
        <v/>
      </c>
      <c r="Q3014" s="297" t="str">
        <f>_xlfn.IFNA(VLOOKUP($E:$E,'4'!$A:$F,3,0),"")</f>
        <v/>
      </c>
      <c r="R3014" s="297" t="str">
        <f>_xlfn.IFNA(VLOOKUP($E:$E,'5'!$A:$F,3,0),"")</f>
        <v/>
      </c>
      <c r="S3014" s="297" t="str">
        <f>_xlfn.IFNA(VLOOKUP($E:$E,'6'!$A:$F,3,0),"")</f>
        <v/>
      </c>
      <c r="T3014" s="313">
        <v>1</v>
      </c>
      <c r="U3014" s="313">
        <v>12</v>
      </c>
      <c r="V3014" s="313">
        <v>96</v>
      </c>
      <c r="W3014" s="314">
        <v>0.13200000000000001</v>
      </c>
      <c r="X3014" s="315">
        <v>3.7037039999999999E-4</v>
      </c>
      <c r="Y3014" s="749">
        <v>220</v>
      </c>
      <c r="Z3014" s="282"/>
      <c r="AA3014" s="316" t="s">
        <v>10390</v>
      </c>
      <c r="AB3014" s="282" t="s">
        <v>9163</v>
      </c>
      <c r="AC3014" s="317" t="s">
        <v>2081</v>
      </c>
      <c r="AD3014" s="318" t="s">
        <v>2693</v>
      </c>
      <c r="AE3014" s="319">
        <v>0</v>
      </c>
      <c r="AF3014" s="319" t="s">
        <v>11273</v>
      </c>
      <c r="AG3014" s="320">
        <v>2.92</v>
      </c>
      <c r="AH3014" s="321">
        <f t="shared" si="508"/>
        <v>0</v>
      </c>
      <c r="AI3014" s="287">
        <f>_xlfn.IFNA(VLOOKUP(AD:AD,грп!B:C,2,0),0)</f>
        <v>0</v>
      </c>
      <c r="AJ3014" s="607">
        <v>24</v>
      </c>
      <c r="AK3014" s="672">
        <f t="shared" si="509"/>
        <v>0</v>
      </c>
      <c r="AL3014" s="174"/>
      <c r="AM3014" s="4"/>
    </row>
    <row r="3015" spans="1:39" s="4" customFormat="1" ht="12" customHeight="1" outlineLevel="1" x14ac:dyDescent="0.35">
      <c r="A3015" s="307" t="s">
        <v>10402</v>
      </c>
      <c r="B3015" s="308">
        <v>0</v>
      </c>
      <c r="C3015" s="309"/>
      <c r="D3015" s="310" t="s">
        <v>11546</v>
      </c>
      <c r="E3015" s="292" t="s">
        <v>4425</v>
      </c>
      <c r="F3015" s="293"/>
      <c r="G3015" s="293"/>
      <c r="H3015" s="294">
        <v>3</v>
      </c>
      <c r="I3015" s="294" t="str">
        <f>IFERROR(_xlfn.IFNA(VLOOKUP($D:$D,history!$I:$Y,3,0),VLOOKUP(E:E,history!$H:$Y,4,0)),"--")</f>
        <v>--</v>
      </c>
      <c r="J3015" s="282" t="s">
        <v>5946</v>
      </c>
      <c r="K3015" s="282" t="str">
        <f t="shared" si="502"/>
        <v/>
      </c>
      <c r="L3015" s="312">
        <f t="shared" si="506"/>
        <v>104.24</v>
      </c>
      <c r="M3015" s="312">
        <f t="shared" si="507"/>
        <v>157.94</v>
      </c>
      <c r="N3015" s="297" t="str">
        <f>_xlfn.IFNA(VLOOKUP($E:$E,'1'!$A:$E,3,0),"")</f>
        <v/>
      </c>
      <c r="O3015" s="297" t="str">
        <f>_xlfn.IFNA(VLOOKUP($E:$E,'2'!$A:$E,3,0),"")</f>
        <v/>
      </c>
      <c r="P3015" s="297" t="str">
        <f>_xlfn.IFNA(VLOOKUP($E:$E,'3'!$A:$D,3,0),"")</f>
        <v/>
      </c>
      <c r="Q3015" s="297" t="str">
        <f>_xlfn.IFNA(VLOOKUP($E:$E,'4'!$A:$F,3,0),"")</f>
        <v/>
      </c>
      <c r="R3015" s="297" t="str">
        <f>_xlfn.IFNA(VLOOKUP($E:$E,'5'!$A:$F,3,0),"")</f>
        <v/>
      </c>
      <c r="S3015" s="297" t="str">
        <f>_xlfn.IFNA(VLOOKUP($E:$E,'6'!$A:$F,3,0),"")</f>
        <v/>
      </c>
      <c r="T3015" s="313">
        <v>1</v>
      </c>
      <c r="U3015" s="313">
        <v>12</v>
      </c>
      <c r="V3015" s="313">
        <v>72</v>
      </c>
      <c r="W3015" s="314">
        <v>8.3000000000000004E-2</v>
      </c>
      <c r="X3015" s="315">
        <v>2.380952E-4</v>
      </c>
      <c r="Y3015" s="749">
        <v>150</v>
      </c>
      <c r="Z3015" s="282"/>
      <c r="AA3015" s="316" t="s">
        <v>10390</v>
      </c>
      <c r="AB3015" s="282" t="s">
        <v>9163</v>
      </c>
      <c r="AC3015" s="317" t="s">
        <v>2081</v>
      </c>
      <c r="AD3015" s="318" t="s">
        <v>2693</v>
      </c>
      <c r="AE3015" s="319">
        <v>0</v>
      </c>
      <c r="AF3015" s="319" t="s">
        <v>11273</v>
      </c>
      <c r="AG3015" s="320">
        <v>1.98</v>
      </c>
      <c r="AH3015" s="321">
        <f t="shared" si="508"/>
        <v>0</v>
      </c>
      <c r="AI3015" s="287">
        <f>_xlfn.IFNA(VLOOKUP(AD:AD,грп!B:C,2,0),0)</f>
        <v>0</v>
      </c>
      <c r="AJ3015" s="607">
        <v>0</v>
      </c>
      <c r="AK3015" s="672">
        <f t="shared" si="509"/>
        <v>0</v>
      </c>
      <c r="AL3015" s="174"/>
    </row>
    <row r="3016" spans="1:39" s="4" customFormat="1" ht="12" customHeight="1" outlineLevel="1" x14ac:dyDescent="0.35">
      <c r="A3016" s="307" t="s">
        <v>10402</v>
      </c>
      <c r="B3016" s="308">
        <v>0</v>
      </c>
      <c r="C3016" s="309"/>
      <c r="D3016" s="310" t="s">
        <v>11547</v>
      </c>
      <c r="E3016" s="292" t="s">
        <v>4426</v>
      </c>
      <c r="F3016" s="293"/>
      <c r="G3016" s="293"/>
      <c r="H3016" s="294">
        <v>10</v>
      </c>
      <c r="I3016" s="294" t="str">
        <f>IFERROR(_xlfn.IFNA(VLOOKUP($D:$D,history!$I:$Y,3,0),VLOOKUP(E:E,history!$H:$Y,4,0)),"--")</f>
        <v>--</v>
      </c>
      <c r="J3016" s="282" t="s">
        <v>5946</v>
      </c>
      <c r="K3016" s="282" t="str">
        <f t="shared" si="502"/>
        <v/>
      </c>
      <c r="L3016" s="312">
        <f t="shared" si="506"/>
        <v>107.93</v>
      </c>
      <c r="M3016" s="312">
        <f t="shared" si="507"/>
        <v>163.53</v>
      </c>
      <c r="N3016" s="297" t="str">
        <f>_xlfn.IFNA(VLOOKUP($E:$E,'1'!$A:$E,3,0),"")</f>
        <v/>
      </c>
      <c r="O3016" s="297" t="str">
        <f>_xlfn.IFNA(VLOOKUP($E:$E,'2'!$A:$E,3,0),"")</f>
        <v/>
      </c>
      <c r="P3016" s="297" t="str">
        <f>_xlfn.IFNA(VLOOKUP($E:$E,'3'!$A:$D,3,0),"")</f>
        <v/>
      </c>
      <c r="Q3016" s="297" t="str">
        <f>_xlfn.IFNA(VLOOKUP($E:$E,'4'!$A:$F,3,0),"")</f>
        <v/>
      </c>
      <c r="R3016" s="297" t="str">
        <f>_xlfn.IFNA(VLOOKUP($E:$E,'5'!$A:$F,3,0),"")</f>
        <v/>
      </c>
      <c r="S3016" s="297" t="str">
        <f>_xlfn.IFNA(VLOOKUP($E:$E,'6'!$A:$F,3,0),"")</f>
        <v/>
      </c>
      <c r="T3016" s="313">
        <v>1</v>
      </c>
      <c r="U3016" s="313">
        <v>12</v>
      </c>
      <c r="V3016" s="313">
        <v>72</v>
      </c>
      <c r="W3016" s="314">
        <v>0.09</v>
      </c>
      <c r="X3016" s="315">
        <v>2.6289679999999999E-4</v>
      </c>
      <c r="Y3016" s="749">
        <v>160</v>
      </c>
      <c r="Z3016" s="282"/>
      <c r="AA3016" s="316" t="s">
        <v>10390</v>
      </c>
      <c r="AB3016" s="282" t="s">
        <v>9163</v>
      </c>
      <c r="AC3016" s="317" t="s">
        <v>2081</v>
      </c>
      <c r="AD3016" s="318" t="s">
        <v>2693</v>
      </c>
      <c r="AE3016" s="319">
        <v>0</v>
      </c>
      <c r="AF3016" s="319" t="s">
        <v>11273</v>
      </c>
      <c r="AG3016" s="320">
        <v>2.0499999999999998</v>
      </c>
      <c r="AH3016" s="321">
        <f t="shared" si="508"/>
        <v>0</v>
      </c>
      <c r="AI3016" s="287">
        <f>_xlfn.IFNA(VLOOKUP(AD:AD,грп!B:C,2,0),0)</f>
        <v>0</v>
      </c>
      <c r="AJ3016" s="607">
        <v>0</v>
      </c>
      <c r="AK3016" s="672">
        <f t="shared" si="509"/>
        <v>0</v>
      </c>
      <c r="AL3016" s="174"/>
    </row>
    <row r="3017" spans="1:39" s="4" customFormat="1" ht="12" customHeight="1" outlineLevel="1" x14ac:dyDescent="0.35">
      <c r="A3017" s="307" t="s">
        <v>10402</v>
      </c>
      <c r="B3017" s="308">
        <v>0</v>
      </c>
      <c r="C3017" s="309"/>
      <c r="D3017" s="310" t="s">
        <v>11548</v>
      </c>
      <c r="E3017" s="292" t="s">
        <v>4427</v>
      </c>
      <c r="F3017" s="293"/>
      <c r="G3017" s="293"/>
      <c r="H3017" s="294"/>
      <c r="I3017" s="294" t="str">
        <f>IFERROR(_xlfn.IFNA(VLOOKUP($D:$D,history!$I:$Y,3,0),VLOOKUP(E:E,history!$H:$Y,4,0)),"--")</f>
        <v>--</v>
      </c>
      <c r="J3017" s="282" t="s">
        <v>5946</v>
      </c>
      <c r="K3017" s="282" t="str">
        <f t="shared" si="502"/>
        <v/>
      </c>
      <c r="L3017" s="312">
        <f t="shared" si="506"/>
        <v>111.08</v>
      </c>
      <c r="M3017" s="312">
        <f t="shared" si="507"/>
        <v>168.31</v>
      </c>
      <c r="N3017" s="297" t="str">
        <f>_xlfn.IFNA(VLOOKUP($E:$E,'1'!$A:$E,3,0),"")</f>
        <v/>
      </c>
      <c r="O3017" s="297" t="str">
        <f>_xlfn.IFNA(VLOOKUP($E:$E,'2'!$A:$E,3,0),"")</f>
        <v/>
      </c>
      <c r="P3017" s="297" t="str">
        <f>_xlfn.IFNA(VLOOKUP($E:$E,'3'!$A:$D,3,0),"")</f>
        <v/>
      </c>
      <c r="Q3017" s="297" t="str">
        <f>_xlfn.IFNA(VLOOKUP($E:$E,'4'!$A:$F,3,0),"")</f>
        <v/>
      </c>
      <c r="R3017" s="297" t="str">
        <f>_xlfn.IFNA(VLOOKUP($E:$E,'5'!$A:$F,3,0),"")</f>
        <v/>
      </c>
      <c r="S3017" s="297" t="str">
        <f>_xlfn.IFNA(VLOOKUP($E:$E,'6'!$A:$F,3,0),"")</f>
        <v/>
      </c>
      <c r="T3017" s="313">
        <v>1</v>
      </c>
      <c r="U3017" s="313">
        <v>12</v>
      </c>
      <c r="V3017" s="313">
        <v>72</v>
      </c>
      <c r="W3017" s="314">
        <v>9.4E-2</v>
      </c>
      <c r="X3017" s="315">
        <v>2.9265870000000002E-4</v>
      </c>
      <c r="Y3017" s="749">
        <v>160</v>
      </c>
      <c r="Z3017" s="282"/>
      <c r="AA3017" s="316" t="s">
        <v>10390</v>
      </c>
      <c r="AB3017" s="282" t="s">
        <v>9163</v>
      </c>
      <c r="AC3017" s="317" t="s">
        <v>2081</v>
      </c>
      <c r="AD3017" s="318" t="s">
        <v>2693</v>
      </c>
      <c r="AE3017" s="319">
        <v>0</v>
      </c>
      <c r="AF3017" s="319" t="s">
        <v>11273</v>
      </c>
      <c r="AG3017" s="320">
        <v>2.11</v>
      </c>
      <c r="AH3017" s="321">
        <f t="shared" si="508"/>
        <v>0</v>
      </c>
      <c r="AI3017" s="287">
        <f>_xlfn.IFNA(VLOOKUP(AD:AD,грп!B:C,2,0),0)</f>
        <v>0</v>
      </c>
      <c r="AJ3017" s="607">
        <v>0</v>
      </c>
      <c r="AK3017" s="672">
        <f t="shared" si="509"/>
        <v>0</v>
      </c>
      <c r="AL3017" s="174"/>
    </row>
    <row r="3018" spans="1:39" s="4" customFormat="1" ht="12" customHeight="1" outlineLevel="1" x14ac:dyDescent="0.35">
      <c r="A3018" s="307" t="s">
        <v>10402</v>
      </c>
      <c r="B3018" s="308">
        <v>0</v>
      </c>
      <c r="C3018" s="309"/>
      <c r="D3018" s="310" t="s">
        <v>11549</v>
      </c>
      <c r="E3018" s="292" t="s">
        <v>4428</v>
      </c>
      <c r="F3018" s="293"/>
      <c r="G3018" s="293"/>
      <c r="H3018" s="294">
        <v>1</v>
      </c>
      <c r="I3018" s="294" t="str">
        <f>IFERROR(_xlfn.IFNA(VLOOKUP($D:$D,history!$I:$Y,3,0),VLOOKUP(E:E,history!$H:$Y,4,0)),"--")</f>
        <v>--</v>
      </c>
      <c r="J3018" s="282" t="s">
        <v>5946</v>
      </c>
      <c r="K3018" s="282" t="str">
        <f t="shared" si="502"/>
        <v/>
      </c>
      <c r="L3018" s="312">
        <f t="shared" si="506"/>
        <v>113.2</v>
      </c>
      <c r="M3018" s="312">
        <f t="shared" si="507"/>
        <v>171.51</v>
      </c>
      <c r="N3018" s="297" t="str">
        <f>_xlfn.IFNA(VLOOKUP($E:$E,'1'!$A:$E,3,0),"")</f>
        <v/>
      </c>
      <c r="O3018" s="297" t="str">
        <f>_xlfn.IFNA(VLOOKUP($E:$E,'2'!$A:$E,3,0),"")</f>
        <v/>
      </c>
      <c r="P3018" s="297" t="str">
        <f>_xlfn.IFNA(VLOOKUP($E:$E,'3'!$A:$D,3,0),"")</f>
        <v/>
      </c>
      <c r="Q3018" s="297" t="str">
        <f>_xlfn.IFNA(VLOOKUP($E:$E,'4'!$A:$F,3,0),"")</f>
        <v/>
      </c>
      <c r="R3018" s="297" t="str">
        <f>_xlfn.IFNA(VLOOKUP($E:$E,'5'!$A:$F,3,0),"")</f>
        <v/>
      </c>
      <c r="S3018" s="297" t="str">
        <f>_xlfn.IFNA(VLOOKUP($E:$E,'6'!$A:$F,3,0),"")</f>
        <v/>
      </c>
      <c r="T3018" s="313">
        <v>1</v>
      </c>
      <c r="U3018" s="313">
        <v>12</v>
      </c>
      <c r="V3018" s="313">
        <v>72</v>
      </c>
      <c r="W3018" s="314">
        <v>9.7000000000000003E-2</v>
      </c>
      <c r="X3018" s="315">
        <v>3.1746029999999998E-4</v>
      </c>
      <c r="Y3018" s="749">
        <v>160</v>
      </c>
      <c r="Z3018" s="282"/>
      <c r="AA3018" s="316" t="s">
        <v>10390</v>
      </c>
      <c r="AB3018" s="282" t="s">
        <v>9163</v>
      </c>
      <c r="AC3018" s="317" t="s">
        <v>2081</v>
      </c>
      <c r="AD3018" s="318" t="s">
        <v>2693</v>
      </c>
      <c r="AE3018" s="319">
        <v>0</v>
      </c>
      <c r="AF3018" s="319" t="s">
        <v>11273</v>
      </c>
      <c r="AG3018" s="320">
        <v>2.15</v>
      </c>
      <c r="AH3018" s="321">
        <f t="shared" si="508"/>
        <v>0</v>
      </c>
      <c r="AI3018" s="287">
        <f>_xlfn.IFNA(VLOOKUP(AD:AD,грп!B:C,2,0),0)</f>
        <v>0</v>
      </c>
      <c r="AJ3018" s="607">
        <v>0</v>
      </c>
      <c r="AK3018" s="672">
        <f t="shared" si="509"/>
        <v>0</v>
      </c>
      <c r="AL3018" s="174"/>
    </row>
    <row r="3019" spans="1:39" s="4" customFormat="1" ht="12" customHeight="1" outlineLevel="1" x14ac:dyDescent="0.35">
      <c r="A3019" s="307" t="s">
        <v>10402</v>
      </c>
      <c r="B3019" s="308">
        <v>0</v>
      </c>
      <c r="C3019" s="309"/>
      <c r="D3019" s="310" t="s">
        <v>11550</v>
      </c>
      <c r="E3019" s="292" t="s">
        <v>4429</v>
      </c>
      <c r="F3019" s="293"/>
      <c r="G3019" s="293"/>
      <c r="H3019" s="294">
        <v>7</v>
      </c>
      <c r="I3019" s="294" t="str">
        <f>IFERROR(_xlfn.IFNA(VLOOKUP($D:$D,history!$I:$Y,3,0),VLOOKUP(E:E,history!$H:$Y,4,0)),"--")</f>
        <v>--</v>
      </c>
      <c r="J3019" s="282" t="s">
        <v>5946</v>
      </c>
      <c r="K3019" s="282" t="str">
        <f t="shared" si="502"/>
        <v/>
      </c>
      <c r="L3019" s="312">
        <f t="shared" si="506"/>
        <v>107.93</v>
      </c>
      <c r="M3019" s="312">
        <f t="shared" si="507"/>
        <v>163.53</v>
      </c>
      <c r="N3019" s="297" t="str">
        <f>_xlfn.IFNA(VLOOKUP($E:$E,'1'!$A:$E,3,0),"")</f>
        <v/>
      </c>
      <c r="O3019" s="297" t="str">
        <f>_xlfn.IFNA(VLOOKUP($E:$E,'2'!$A:$E,3,0),"")</f>
        <v/>
      </c>
      <c r="P3019" s="297" t="str">
        <f>_xlfn.IFNA(VLOOKUP($E:$E,'3'!$A:$D,3,0),"")</f>
        <v/>
      </c>
      <c r="Q3019" s="297" t="str">
        <f>_xlfn.IFNA(VLOOKUP($E:$E,'4'!$A:$F,3,0),"")</f>
        <v/>
      </c>
      <c r="R3019" s="297" t="str">
        <f>_xlfn.IFNA(VLOOKUP($E:$E,'5'!$A:$F,3,0),"")</f>
        <v/>
      </c>
      <c r="S3019" s="297" t="str">
        <f>_xlfn.IFNA(VLOOKUP($E:$E,'6'!$A:$F,3,0),"")</f>
        <v/>
      </c>
      <c r="T3019" s="313">
        <v>1</v>
      </c>
      <c r="U3019" s="313">
        <v>12</v>
      </c>
      <c r="V3019" s="313">
        <v>72</v>
      </c>
      <c r="W3019" s="314">
        <v>8.3000000000000004E-2</v>
      </c>
      <c r="X3019" s="315">
        <v>2.380952E-4</v>
      </c>
      <c r="Y3019" s="749">
        <v>160</v>
      </c>
      <c r="Z3019" s="282"/>
      <c r="AA3019" s="316" t="s">
        <v>10390</v>
      </c>
      <c r="AB3019" s="282" t="s">
        <v>9163</v>
      </c>
      <c r="AC3019" s="317" t="s">
        <v>2081</v>
      </c>
      <c r="AD3019" s="318" t="s">
        <v>2693</v>
      </c>
      <c r="AE3019" s="319">
        <v>0</v>
      </c>
      <c r="AF3019" s="319" t="s">
        <v>11273</v>
      </c>
      <c r="AG3019" s="320">
        <v>2.0499999999999998</v>
      </c>
      <c r="AH3019" s="321">
        <f t="shared" si="508"/>
        <v>0</v>
      </c>
      <c r="AI3019" s="287">
        <f>_xlfn.IFNA(VLOOKUP(AD:AD,грп!B:C,2,0),0)</f>
        <v>0</v>
      </c>
      <c r="AJ3019" s="607">
        <v>0</v>
      </c>
      <c r="AK3019" s="672">
        <f t="shared" si="509"/>
        <v>0</v>
      </c>
      <c r="AL3019" s="174"/>
    </row>
    <row r="3020" spans="1:39" s="4" customFormat="1" ht="12" customHeight="1" outlineLevel="1" x14ac:dyDescent="0.35">
      <c r="A3020" s="307" t="s">
        <v>10402</v>
      </c>
      <c r="B3020" s="308">
        <v>0</v>
      </c>
      <c r="C3020" s="309"/>
      <c r="D3020" s="310" t="s">
        <v>11551</v>
      </c>
      <c r="E3020" s="292" t="s">
        <v>4430</v>
      </c>
      <c r="F3020" s="293"/>
      <c r="G3020" s="293"/>
      <c r="H3020" s="294"/>
      <c r="I3020" s="294" t="str">
        <f>IFERROR(_xlfn.IFNA(VLOOKUP($D:$D,history!$I:$Y,3,0),VLOOKUP(E:E,history!$H:$Y,4,0)),"--")</f>
        <v>--</v>
      </c>
      <c r="J3020" s="282" t="s">
        <v>5946</v>
      </c>
      <c r="K3020" s="282" t="str">
        <f t="shared" si="502"/>
        <v/>
      </c>
      <c r="L3020" s="312">
        <f t="shared" si="506"/>
        <v>111.08</v>
      </c>
      <c r="M3020" s="312">
        <f t="shared" si="507"/>
        <v>168.31</v>
      </c>
      <c r="N3020" s="297" t="str">
        <f>_xlfn.IFNA(VLOOKUP($E:$E,'1'!$A:$E,3,0),"")</f>
        <v/>
      </c>
      <c r="O3020" s="297" t="str">
        <f>_xlfn.IFNA(VLOOKUP($E:$E,'2'!$A:$E,3,0),"")</f>
        <v/>
      </c>
      <c r="P3020" s="297" t="str">
        <f>_xlfn.IFNA(VLOOKUP($E:$E,'3'!$A:$D,3,0),"")</f>
        <v/>
      </c>
      <c r="Q3020" s="297" t="str">
        <f>_xlfn.IFNA(VLOOKUP($E:$E,'4'!$A:$F,3,0),"")</f>
        <v/>
      </c>
      <c r="R3020" s="297" t="str">
        <f>_xlfn.IFNA(VLOOKUP($E:$E,'5'!$A:$F,3,0),"")</f>
        <v/>
      </c>
      <c r="S3020" s="297" t="str">
        <f>_xlfn.IFNA(VLOOKUP($E:$E,'6'!$A:$F,3,0),"")</f>
        <v/>
      </c>
      <c r="T3020" s="313">
        <v>1</v>
      </c>
      <c r="U3020" s="313">
        <v>12</v>
      </c>
      <c r="V3020" s="313">
        <v>72</v>
      </c>
      <c r="W3020" s="314">
        <v>0.09</v>
      </c>
      <c r="X3020" s="315">
        <v>2.6289679999999999E-4</v>
      </c>
      <c r="Y3020" s="749">
        <v>160</v>
      </c>
      <c r="Z3020" s="282"/>
      <c r="AA3020" s="316" t="s">
        <v>10390</v>
      </c>
      <c r="AB3020" s="282" t="s">
        <v>9163</v>
      </c>
      <c r="AC3020" s="317" t="s">
        <v>2081</v>
      </c>
      <c r="AD3020" s="318" t="s">
        <v>2693</v>
      </c>
      <c r="AE3020" s="319">
        <v>0</v>
      </c>
      <c r="AF3020" s="319" t="s">
        <v>11273</v>
      </c>
      <c r="AG3020" s="320">
        <v>2.11</v>
      </c>
      <c r="AH3020" s="321">
        <f t="shared" si="508"/>
        <v>0</v>
      </c>
      <c r="AI3020" s="287">
        <f>_xlfn.IFNA(VLOOKUP(AD:AD,грп!B:C,2,0),0)</f>
        <v>0</v>
      </c>
      <c r="AJ3020" s="607">
        <v>0</v>
      </c>
      <c r="AK3020" s="672">
        <f t="shared" si="509"/>
        <v>0</v>
      </c>
      <c r="AL3020" s="174"/>
    </row>
    <row r="3021" spans="1:39" s="4" customFormat="1" ht="12" customHeight="1" outlineLevel="1" x14ac:dyDescent="0.35">
      <c r="A3021" s="307" t="s">
        <v>10402</v>
      </c>
      <c r="B3021" s="308">
        <v>0</v>
      </c>
      <c r="C3021" s="309"/>
      <c r="D3021" s="310" t="s">
        <v>11552</v>
      </c>
      <c r="E3021" s="292" t="s">
        <v>4431</v>
      </c>
      <c r="F3021" s="293"/>
      <c r="G3021" s="293"/>
      <c r="H3021" s="294"/>
      <c r="I3021" s="294" t="str">
        <f>IFERROR(_xlfn.IFNA(VLOOKUP($D:$D,history!$I:$Y,3,0),VLOOKUP(E:E,history!$H:$Y,4,0)),"--")</f>
        <v>--</v>
      </c>
      <c r="J3021" s="282" t="s">
        <v>5946</v>
      </c>
      <c r="K3021" s="282" t="str">
        <f t="shared" ref="K3021:K3084" si="510" xml:space="preserve">
IF(OR($E3021="",$A$3&lt;&gt;"МОСКВА"),"",
IF(AND($AJ3021&gt;=1,$AJ3021&lt;20),"*",
IF(AND($AJ3021&gt;=20,$AJ3021&lt;100),"**",
IF(($AJ3021&gt;=100),"***","--"))))</f>
        <v/>
      </c>
      <c r="L3021" s="312">
        <f t="shared" si="506"/>
        <v>113.2</v>
      </c>
      <c r="M3021" s="312">
        <f t="shared" si="507"/>
        <v>171.51</v>
      </c>
      <c r="N3021" s="297" t="str">
        <f>_xlfn.IFNA(VLOOKUP($E:$E,'1'!$A:$E,3,0),"")</f>
        <v/>
      </c>
      <c r="O3021" s="297" t="str">
        <f>_xlfn.IFNA(VLOOKUP($E:$E,'2'!$A:$E,3,0),"")</f>
        <v/>
      </c>
      <c r="P3021" s="297" t="str">
        <f>_xlfn.IFNA(VLOOKUP($E:$E,'3'!$A:$D,3,0),"")</f>
        <v/>
      </c>
      <c r="Q3021" s="297" t="str">
        <f>_xlfn.IFNA(VLOOKUP($E:$E,'4'!$A:$F,3,0),"")</f>
        <v/>
      </c>
      <c r="R3021" s="297" t="str">
        <f>_xlfn.IFNA(VLOOKUP($E:$E,'5'!$A:$F,3,0),"")</f>
        <v/>
      </c>
      <c r="S3021" s="297" t="str">
        <f>_xlfn.IFNA(VLOOKUP($E:$E,'6'!$A:$F,3,0),"")</f>
        <v/>
      </c>
      <c r="T3021" s="313">
        <v>1</v>
      </c>
      <c r="U3021" s="313">
        <v>12</v>
      </c>
      <c r="V3021" s="313">
        <v>72</v>
      </c>
      <c r="W3021" s="314">
        <v>9.4E-2</v>
      </c>
      <c r="X3021" s="315">
        <v>2.9265870000000002E-4</v>
      </c>
      <c r="Y3021" s="749">
        <v>160</v>
      </c>
      <c r="Z3021" s="282"/>
      <c r="AA3021" s="316" t="s">
        <v>10390</v>
      </c>
      <c r="AB3021" s="282" t="s">
        <v>9163</v>
      </c>
      <c r="AC3021" s="317" t="s">
        <v>2081</v>
      </c>
      <c r="AD3021" s="318" t="s">
        <v>2693</v>
      </c>
      <c r="AE3021" s="319">
        <v>0</v>
      </c>
      <c r="AF3021" s="319" t="s">
        <v>11273</v>
      </c>
      <c r="AG3021" s="320">
        <v>2.15</v>
      </c>
      <c r="AH3021" s="321">
        <f t="shared" si="508"/>
        <v>0</v>
      </c>
      <c r="AI3021" s="287">
        <f>_xlfn.IFNA(VLOOKUP(AD:AD,грп!B:C,2,0),0)</f>
        <v>0</v>
      </c>
      <c r="AJ3021" s="607">
        <v>0</v>
      </c>
      <c r="AK3021" s="672">
        <f t="shared" si="509"/>
        <v>0</v>
      </c>
      <c r="AL3021" s="174"/>
    </row>
    <row r="3022" spans="1:39" s="4" customFormat="1" ht="12" customHeight="1" outlineLevel="1" x14ac:dyDescent="0.35">
      <c r="A3022" s="307" t="s">
        <v>10402</v>
      </c>
      <c r="B3022" s="308">
        <v>0</v>
      </c>
      <c r="C3022" s="309"/>
      <c r="D3022" s="310" t="s">
        <v>11553</v>
      </c>
      <c r="E3022" s="292" t="s">
        <v>4432</v>
      </c>
      <c r="F3022" s="293"/>
      <c r="G3022" s="293"/>
      <c r="H3022" s="294"/>
      <c r="I3022" s="294" t="str">
        <f>IFERROR(_xlfn.IFNA(VLOOKUP($D:$D,history!$I:$Y,3,0),VLOOKUP(E:E,history!$H:$Y,4,0)),"--")</f>
        <v>--</v>
      </c>
      <c r="J3022" s="282" t="s">
        <v>5946</v>
      </c>
      <c r="K3022" s="282" t="str">
        <f t="shared" si="510"/>
        <v/>
      </c>
      <c r="L3022" s="312">
        <f t="shared" si="506"/>
        <v>116.88</v>
      </c>
      <c r="M3022" s="312">
        <f t="shared" si="507"/>
        <v>177.09</v>
      </c>
      <c r="N3022" s="297" t="str">
        <f>_xlfn.IFNA(VLOOKUP($E:$E,'1'!$A:$E,3,0),"")</f>
        <v/>
      </c>
      <c r="O3022" s="297" t="str">
        <f>_xlfn.IFNA(VLOOKUP($E:$E,'2'!$A:$E,3,0),"")</f>
        <v/>
      </c>
      <c r="P3022" s="297" t="str">
        <f>_xlfn.IFNA(VLOOKUP($E:$E,'3'!$A:$D,3,0),"")</f>
        <v/>
      </c>
      <c r="Q3022" s="297" t="str">
        <f>_xlfn.IFNA(VLOOKUP($E:$E,'4'!$A:$F,3,0),"")</f>
        <v/>
      </c>
      <c r="R3022" s="297" t="str">
        <f>_xlfn.IFNA(VLOOKUP($E:$E,'5'!$A:$F,3,0),"")</f>
        <v/>
      </c>
      <c r="S3022" s="297" t="str">
        <f>_xlfn.IFNA(VLOOKUP($E:$E,'6'!$A:$F,3,0),"")</f>
        <v/>
      </c>
      <c r="T3022" s="313">
        <v>1</v>
      </c>
      <c r="U3022" s="313">
        <v>12</v>
      </c>
      <c r="V3022" s="313">
        <v>72</v>
      </c>
      <c r="W3022" s="314">
        <v>9.7000000000000003E-2</v>
      </c>
      <c r="X3022" s="315">
        <v>3.1746029999999998E-4</v>
      </c>
      <c r="Y3022" s="749">
        <v>170</v>
      </c>
      <c r="Z3022" s="282"/>
      <c r="AA3022" s="316" t="s">
        <v>10390</v>
      </c>
      <c r="AB3022" s="282" t="s">
        <v>9163</v>
      </c>
      <c r="AC3022" s="317" t="s">
        <v>2081</v>
      </c>
      <c r="AD3022" s="318" t="s">
        <v>2693</v>
      </c>
      <c r="AE3022" s="319">
        <v>0</v>
      </c>
      <c r="AF3022" s="319" t="s">
        <v>11273</v>
      </c>
      <c r="AG3022" s="320">
        <v>2.2200000000000002</v>
      </c>
      <c r="AH3022" s="321">
        <f t="shared" si="508"/>
        <v>0</v>
      </c>
      <c r="AI3022" s="287">
        <f>_xlfn.IFNA(VLOOKUP(AD:AD,грп!B:C,2,0),0)</f>
        <v>0</v>
      </c>
      <c r="AJ3022" s="607">
        <v>0</v>
      </c>
      <c r="AK3022" s="672">
        <f t="shared" si="509"/>
        <v>0</v>
      </c>
      <c r="AL3022" s="174"/>
    </row>
    <row r="3023" spans="1:39" s="4" customFormat="1" ht="12" customHeight="1" x14ac:dyDescent="0.35">
      <c r="A3023" s="288"/>
      <c r="B3023" s="289"/>
      <c r="C3023" s="290" t="s">
        <v>555</v>
      </c>
      <c r="D3023" s="291" t="s">
        <v>2693</v>
      </c>
      <c r="E3023" s="292"/>
      <c r="F3023" s="293"/>
      <c r="G3023" s="293"/>
      <c r="H3023" s="294"/>
      <c r="I3023" s="294"/>
      <c r="J3023" s="282" t="s">
        <v>393</v>
      </c>
      <c r="K3023" s="282" t="str">
        <f t="shared" si="510"/>
        <v/>
      </c>
      <c r="L3023" s="295"/>
      <c r="M3023" s="296"/>
      <c r="N3023" s="297"/>
      <c r="O3023" s="297"/>
      <c r="P3023" s="297"/>
      <c r="Q3023" s="297" t="str">
        <f>_xlfn.IFNA(VLOOKUP($E:$E,'4'!$A:$F,3,0),"")</f>
        <v/>
      </c>
      <c r="R3023" s="297" t="str">
        <f>_xlfn.IFNA(VLOOKUP($E:$E,'5'!$A:$F,3,0),"")</f>
        <v/>
      </c>
      <c r="S3023" s="297"/>
      <c r="T3023" s="298"/>
      <c r="U3023" s="299"/>
      <c r="V3023" s="299"/>
      <c r="W3023" s="300"/>
      <c r="X3023" s="301"/>
      <c r="Y3023" s="749"/>
      <c r="Z3023" s="282"/>
      <c r="AA3023" s="280"/>
      <c r="AB3023" s="280"/>
      <c r="AC3023" s="302"/>
      <c r="AD3023" s="303" t="s">
        <v>2693</v>
      </c>
      <c r="AE3023" s="280"/>
      <c r="AF3023" s="329"/>
      <c r="AG3023" s="339"/>
      <c r="AH3023" s="306"/>
      <c r="AI3023" s="287">
        <f>_xlfn.IFNA(VLOOKUP(AD:AD,грп!B:C,2,0),0)</f>
        <v>0</v>
      </c>
      <c r="AJ3023" s="607">
        <v>0</v>
      </c>
      <c r="AK3023" s="672" t="str">
        <f t="shared" si="509"/>
        <v xml:space="preserve"> </v>
      </c>
      <c r="AL3023" s="174"/>
    </row>
    <row r="3024" spans="1:39" s="4" customFormat="1" ht="12" customHeight="1" outlineLevel="1" x14ac:dyDescent="0.35">
      <c r="A3024" s="307" t="s">
        <v>10402</v>
      </c>
      <c r="B3024" s="308">
        <v>0</v>
      </c>
      <c r="C3024" s="309"/>
      <c r="D3024" s="310" t="s">
        <v>11554</v>
      </c>
      <c r="E3024" s="292" t="s">
        <v>4433</v>
      </c>
      <c r="F3024" s="293"/>
      <c r="G3024" s="293"/>
      <c r="H3024" s="294">
        <v>7</v>
      </c>
      <c r="I3024" s="294" t="str">
        <f>IFERROR(_xlfn.IFNA(VLOOKUP($D:$D,history!$I:$Y,3,0),VLOOKUP(E:E,history!$H:$Y,4,0)),"--")</f>
        <v>--</v>
      </c>
      <c r="J3024" s="282" t="s">
        <v>5946</v>
      </c>
      <c r="K3024" s="282" t="str">
        <f t="shared" si="510"/>
        <v/>
      </c>
      <c r="L3024" s="312">
        <f t="shared" ref="L3024:L3037" si="511">IF($A$3="ИМ",ROUND($Y3024*(1-($L$6-$F$4))*(1-$F$3)*(1+$AG$2),2),ROUND($M3024*(1-($L$6-$F$4))*(1-$F$3)*(1+$AG$2),2))</f>
        <v>73.180000000000007</v>
      </c>
      <c r="M3024" s="312">
        <f t="shared" ref="M3024:M3037" si="512">ROUND(IF($A$3="РЕГИОНЫ",AG3024*$AG$3*$AG$1,IF(AI3024=0,AG3024*$AG$3*$AG$1,AG3024*$AG$3*(1-5%)*$AG$1)),2)</f>
        <v>110.88</v>
      </c>
      <c r="N3024" s="297" t="str">
        <f>_xlfn.IFNA(VLOOKUP($E:$E,'1'!$A:$E,3,0),"")</f>
        <v/>
      </c>
      <c r="O3024" s="297" t="str">
        <f>_xlfn.IFNA(VLOOKUP($E:$E,'2'!$A:$E,3,0),"")</f>
        <v/>
      </c>
      <c r="P3024" s="297" t="str">
        <f>_xlfn.IFNA(VLOOKUP($E:$E,'3'!$A:$D,3,0),"")</f>
        <v/>
      </c>
      <c r="Q3024" s="297" t="str">
        <f>_xlfn.IFNA(VLOOKUP($E:$E,'4'!$A:$F,3,0),"")</f>
        <v/>
      </c>
      <c r="R3024" s="297" t="str">
        <f>_xlfn.IFNA(VLOOKUP($E:$E,'5'!$A:$F,3,0),"")</f>
        <v/>
      </c>
      <c r="S3024" s="297" t="str">
        <f>_xlfn.IFNA(VLOOKUP($E:$E,'6'!$A:$F,3,0),"")</f>
        <v/>
      </c>
      <c r="T3024" s="313">
        <v>1</v>
      </c>
      <c r="U3024" s="313">
        <v>12</v>
      </c>
      <c r="V3024" s="313">
        <v>72</v>
      </c>
      <c r="W3024" s="314">
        <v>5.2999999999999999E-2</v>
      </c>
      <c r="X3024" s="315">
        <v>2.0337299999999999E-4</v>
      </c>
      <c r="Y3024" s="749">
        <v>110</v>
      </c>
      <c r="Z3024" s="282"/>
      <c r="AA3024" s="316" t="s">
        <v>10390</v>
      </c>
      <c r="AB3024" s="282" t="s">
        <v>9163</v>
      </c>
      <c r="AC3024" s="317" t="s">
        <v>2081</v>
      </c>
      <c r="AD3024" s="318" t="s">
        <v>2693</v>
      </c>
      <c r="AE3024" s="319">
        <v>0</v>
      </c>
      <c r="AF3024" s="319" t="s">
        <v>11273</v>
      </c>
      <c r="AG3024" s="320">
        <v>1.39</v>
      </c>
      <c r="AH3024" s="321">
        <f t="shared" ref="AH3024:AH3037" si="513">IF($A$3="РЕГИОНЫ",ROUND($AG3024*(1-($L$6-$F$4))*(1-$F$3)*(1+$AG$2)*$AG$1,2),0)</f>
        <v>0</v>
      </c>
      <c r="AI3024" s="287">
        <f>_xlfn.IFNA(VLOOKUP(AD:AD,грп!B:C,2,0),0)</f>
        <v>0</v>
      </c>
      <c r="AJ3024" s="607">
        <v>0</v>
      </c>
      <c r="AK3024" s="672">
        <f t="shared" si="509"/>
        <v>0</v>
      </c>
      <c r="AL3024" s="174"/>
    </row>
    <row r="3025" spans="1:38" s="4" customFormat="1" ht="12" customHeight="1" outlineLevel="1" x14ac:dyDescent="0.35">
      <c r="A3025" s="307" t="s">
        <v>10402</v>
      </c>
      <c r="B3025" s="308">
        <v>0</v>
      </c>
      <c r="C3025" s="309"/>
      <c r="D3025" s="310" t="s">
        <v>11555</v>
      </c>
      <c r="E3025" s="292" t="s">
        <v>4434</v>
      </c>
      <c r="F3025" s="293"/>
      <c r="G3025" s="293"/>
      <c r="H3025" s="294">
        <v>12</v>
      </c>
      <c r="I3025" s="294" t="str">
        <f>IFERROR(_xlfn.IFNA(VLOOKUP($D:$D,history!$I:$Y,3,0),VLOOKUP(E:E,history!$H:$Y,4,0)),"--")</f>
        <v>--</v>
      </c>
      <c r="J3025" s="282" t="s">
        <v>5946</v>
      </c>
      <c r="K3025" s="282" t="str">
        <f t="shared" si="510"/>
        <v/>
      </c>
      <c r="L3025" s="312">
        <f t="shared" si="511"/>
        <v>90.03</v>
      </c>
      <c r="M3025" s="312">
        <f t="shared" si="512"/>
        <v>136.41</v>
      </c>
      <c r="N3025" s="297" t="str">
        <f>_xlfn.IFNA(VLOOKUP($E:$E,'1'!$A:$E,3,0),"")</f>
        <v/>
      </c>
      <c r="O3025" s="297" t="str">
        <f>_xlfn.IFNA(VLOOKUP($E:$E,'2'!$A:$E,3,0),"")</f>
        <v/>
      </c>
      <c r="P3025" s="297" t="str">
        <f>_xlfn.IFNA(VLOOKUP($E:$E,'3'!$A:$D,3,0),"")</f>
        <v/>
      </c>
      <c r="Q3025" s="297" t="str">
        <f>_xlfn.IFNA(VLOOKUP($E:$E,'4'!$A:$F,3,0),"")</f>
        <v/>
      </c>
      <c r="R3025" s="297" t="str">
        <f>_xlfn.IFNA(VLOOKUP($E:$E,'5'!$A:$F,3,0),"")</f>
        <v/>
      </c>
      <c r="S3025" s="297" t="str">
        <f>_xlfn.IFNA(VLOOKUP($E:$E,'6'!$A:$F,3,0),"")</f>
        <v/>
      </c>
      <c r="T3025" s="313">
        <v>1</v>
      </c>
      <c r="U3025" s="313">
        <v>12</v>
      </c>
      <c r="V3025" s="313">
        <v>72</v>
      </c>
      <c r="W3025" s="314">
        <v>8.3000000000000004E-2</v>
      </c>
      <c r="X3025" s="315">
        <v>2.380952E-4</v>
      </c>
      <c r="Y3025" s="749">
        <v>130</v>
      </c>
      <c r="Z3025" s="282"/>
      <c r="AA3025" s="316" t="s">
        <v>10390</v>
      </c>
      <c r="AB3025" s="282" t="s">
        <v>9163</v>
      </c>
      <c r="AC3025" s="317" t="s">
        <v>2081</v>
      </c>
      <c r="AD3025" s="318" t="s">
        <v>2693</v>
      </c>
      <c r="AE3025" s="319">
        <v>0</v>
      </c>
      <c r="AF3025" s="319" t="s">
        <v>11273</v>
      </c>
      <c r="AG3025" s="320">
        <v>1.71</v>
      </c>
      <c r="AH3025" s="321">
        <f t="shared" si="513"/>
        <v>0</v>
      </c>
      <c r="AI3025" s="287">
        <f>_xlfn.IFNA(VLOOKUP(AD:AD,грп!B:C,2,0),0)</f>
        <v>0</v>
      </c>
      <c r="AJ3025" s="607">
        <v>0</v>
      </c>
      <c r="AK3025" s="672">
        <f t="shared" si="509"/>
        <v>0</v>
      </c>
      <c r="AL3025" s="174"/>
    </row>
    <row r="3026" spans="1:38" s="4" customFormat="1" ht="12" customHeight="1" outlineLevel="1" x14ac:dyDescent="0.35">
      <c r="A3026" s="307" t="s">
        <v>10402</v>
      </c>
      <c r="B3026" s="308">
        <v>0</v>
      </c>
      <c r="C3026" s="309"/>
      <c r="D3026" s="310" t="s">
        <v>11556</v>
      </c>
      <c r="E3026" s="292" t="s">
        <v>4435</v>
      </c>
      <c r="F3026" s="293"/>
      <c r="G3026" s="293"/>
      <c r="H3026" s="294"/>
      <c r="I3026" s="294" t="str">
        <f>IFERROR(_xlfn.IFNA(VLOOKUP($D:$D,history!$I:$Y,3,0),VLOOKUP(E:E,history!$H:$Y,4,0)),"--")</f>
        <v>--</v>
      </c>
      <c r="J3026" s="282" t="s">
        <v>5946</v>
      </c>
      <c r="K3026" s="282" t="str">
        <f t="shared" si="510"/>
        <v/>
      </c>
      <c r="L3026" s="312">
        <f t="shared" si="511"/>
        <v>92.66</v>
      </c>
      <c r="M3026" s="312">
        <f t="shared" si="512"/>
        <v>140.4</v>
      </c>
      <c r="N3026" s="297" t="str">
        <f>_xlfn.IFNA(VLOOKUP($E:$E,'1'!$A:$E,3,0),"")</f>
        <v/>
      </c>
      <c r="O3026" s="297" t="str">
        <f>_xlfn.IFNA(VLOOKUP($E:$E,'2'!$A:$E,3,0),"")</f>
        <v/>
      </c>
      <c r="P3026" s="297" t="str">
        <f>_xlfn.IFNA(VLOOKUP($E:$E,'3'!$A:$D,3,0),"")</f>
        <v/>
      </c>
      <c r="Q3026" s="297" t="str">
        <f>_xlfn.IFNA(VLOOKUP($E:$E,'4'!$A:$F,3,0),"")</f>
        <v/>
      </c>
      <c r="R3026" s="297" t="str">
        <f>_xlfn.IFNA(VLOOKUP($E:$E,'5'!$A:$F,3,0),"")</f>
        <v/>
      </c>
      <c r="S3026" s="297" t="str">
        <f>_xlfn.IFNA(VLOOKUP($E:$E,'6'!$A:$F,3,0),"")</f>
        <v/>
      </c>
      <c r="T3026" s="313">
        <v>1</v>
      </c>
      <c r="U3026" s="313">
        <v>12</v>
      </c>
      <c r="V3026" s="313">
        <v>72</v>
      </c>
      <c r="W3026" s="314">
        <v>0.09</v>
      </c>
      <c r="X3026" s="315">
        <v>2.6289679999999999E-4</v>
      </c>
      <c r="Y3026" s="749">
        <v>130</v>
      </c>
      <c r="Z3026" s="282"/>
      <c r="AA3026" s="316" t="s">
        <v>10390</v>
      </c>
      <c r="AB3026" s="282" t="s">
        <v>9163</v>
      </c>
      <c r="AC3026" s="317" t="s">
        <v>2081</v>
      </c>
      <c r="AD3026" s="318" t="s">
        <v>2693</v>
      </c>
      <c r="AE3026" s="319">
        <v>0</v>
      </c>
      <c r="AF3026" s="319" t="s">
        <v>11273</v>
      </c>
      <c r="AG3026" s="320">
        <v>1.76</v>
      </c>
      <c r="AH3026" s="321">
        <f t="shared" si="513"/>
        <v>0</v>
      </c>
      <c r="AI3026" s="287">
        <f>_xlfn.IFNA(VLOOKUP(AD:AD,грп!B:C,2,0),0)</f>
        <v>0</v>
      </c>
      <c r="AJ3026" s="607">
        <v>0</v>
      </c>
      <c r="AK3026" s="672">
        <f t="shared" si="509"/>
        <v>0</v>
      </c>
      <c r="AL3026" s="174"/>
    </row>
    <row r="3027" spans="1:38" s="4" customFormat="1" ht="12" customHeight="1" outlineLevel="1" x14ac:dyDescent="0.35">
      <c r="A3027" s="307" t="s">
        <v>10402</v>
      </c>
      <c r="B3027" s="308">
        <v>0</v>
      </c>
      <c r="C3027" s="309"/>
      <c r="D3027" s="310" t="s">
        <v>11557</v>
      </c>
      <c r="E3027" s="292" t="s">
        <v>4436</v>
      </c>
      <c r="F3027" s="293"/>
      <c r="G3027" s="293"/>
      <c r="H3027" s="294">
        <v>26</v>
      </c>
      <c r="I3027" s="294" t="str">
        <f>IFERROR(_xlfn.IFNA(VLOOKUP($D:$D,history!$I:$Y,3,0),VLOOKUP(E:E,history!$H:$Y,4,0)),"--")</f>
        <v>--</v>
      </c>
      <c r="J3027" s="282" t="s">
        <v>5946</v>
      </c>
      <c r="K3027" s="282" t="str">
        <f t="shared" si="510"/>
        <v/>
      </c>
      <c r="L3027" s="312">
        <f t="shared" si="511"/>
        <v>92.66</v>
      </c>
      <c r="M3027" s="312">
        <f t="shared" si="512"/>
        <v>140.4</v>
      </c>
      <c r="N3027" s="297" t="str">
        <f>_xlfn.IFNA(VLOOKUP($E:$E,'1'!$A:$E,3,0),"")</f>
        <v/>
      </c>
      <c r="O3027" s="297" t="str">
        <f>_xlfn.IFNA(VLOOKUP($E:$E,'2'!$A:$E,3,0),"")</f>
        <v/>
      </c>
      <c r="P3027" s="297" t="str">
        <f>_xlfn.IFNA(VLOOKUP($E:$E,'3'!$A:$D,3,0),"")</f>
        <v/>
      </c>
      <c r="Q3027" s="297" t="str">
        <f>_xlfn.IFNA(VLOOKUP($E:$E,'4'!$A:$F,3,0),"")</f>
        <v/>
      </c>
      <c r="R3027" s="297" t="str">
        <f>_xlfn.IFNA(VLOOKUP($E:$E,'5'!$A:$F,3,0),"")</f>
        <v/>
      </c>
      <c r="S3027" s="297" t="str">
        <f>_xlfn.IFNA(VLOOKUP($E:$E,'6'!$A:$F,3,0),"")</f>
        <v/>
      </c>
      <c r="T3027" s="313">
        <v>1</v>
      </c>
      <c r="U3027" s="313">
        <v>12</v>
      </c>
      <c r="V3027" s="313">
        <v>72</v>
      </c>
      <c r="W3027" s="314">
        <v>9.1999999999999998E-2</v>
      </c>
      <c r="X3027" s="315">
        <v>2.6289679999999999E-4</v>
      </c>
      <c r="Y3027" s="749">
        <v>130</v>
      </c>
      <c r="Z3027" s="282"/>
      <c r="AA3027" s="316" t="s">
        <v>10390</v>
      </c>
      <c r="AB3027" s="282" t="s">
        <v>9163</v>
      </c>
      <c r="AC3027" s="317" t="s">
        <v>2081</v>
      </c>
      <c r="AD3027" s="318" t="s">
        <v>2693</v>
      </c>
      <c r="AE3027" s="319">
        <v>0</v>
      </c>
      <c r="AF3027" s="319" t="s">
        <v>11273</v>
      </c>
      <c r="AG3027" s="320">
        <v>1.76</v>
      </c>
      <c r="AH3027" s="321">
        <f t="shared" si="513"/>
        <v>0</v>
      </c>
      <c r="AI3027" s="287">
        <f>_xlfn.IFNA(VLOOKUP(AD:AD,грп!B:C,2,0),0)</f>
        <v>0</v>
      </c>
      <c r="AJ3027" s="607">
        <v>0</v>
      </c>
      <c r="AK3027" s="672">
        <f t="shared" si="509"/>
        <v>0</v>
      </c>
      <c r="AL3027" s="174"/>
    </row>
    <row r="3028" spans="1:38" s="4" customFormat="1" ht="12" customHeight="1" outlineLevel="1" x14ac:dyDescent="0.35">
      <c r="A3028" s="307" t="s">
        <v>10402</v>
      </c>
      <c r="B3028" s="308">
        <v>0</v>
      </c>
      <c r="C3028" s="309"/>
      <c r="D3028" s="310" t="s">
        <v>11558</v>
      </c>
      <c r="E3028" s="292" t="s">
        <v>4437</v>
      </c>
      <c r="F3028" s="293"/>
      <c r="G3028" s="293"/>
      <c r="H3028" s="294">
        <v>43</v>
      </c>
      <c r="I3028" s="294" t="str">
        <f>IFERROR(_xlfn.IFNA(VLOOKUP($D:$D,history!$I:$Y,3,0),VLOOKUP(E:E,history!$H:$Y,4,0)),"--")</f>
        <v>--</v>
      </c>
      <c r="J3028" s="282" t="s">
        <v>9870</v>
      </c>
      <c r="K3028" s="282" t="str">
        <f t="shared" si="510"/>
        <v/>
      </c>
      <c r="L3028" s="312">
        <f t="shared" si="511"/>
        <v>113.2</v>
      </c>
      <c r="M3028" s="312">
        <f t="shared" si="512"/>
        <v>171.51</v>
      </c>
      <c r="N3028" s="297" t="str">
        <f>_xlfn.IFNA(VLOOKUP($E:$E,'1'!$A:$E,3,0),"")</f>
        <v/>
      </c>
      <c r="O3028" s="297" t="str">
        <f>_xlfn.IFNA(VLOOKUP($E:$E,'2'!$A:$E,3,0),"")</f>
        <v/>
      </c>
      <c r="P3028" s="297" t="str">
        <f>_xlfn.IFNA(VLOOKUP($E:$E,'3'!$A:$D,3,0),"")</f>
        <v/>
      </c>
      <c r="Q3028" s="297" t="str">
        <f>_xlfn.IFNA(VLOOKUP($E:$E,'4'!$A:$F,3,0),"")</f>
        <v/>
      </c>
      <c r="R3028" s="297" t="str">
        <f>_xlfn.IFNA(VLOOKUP($E:$E,'5'!$A:$F,3,0),"")</f>
        <v/>
      </c>
      <c r="S3028" s="297" t="str">
        <f>_xlfn.IFNA(VLOOKUP($E:$E,'6'!$A:$F,3,0),"")</f>
        <v/>
      </c>
      <c r="T3028" s="313">
        <v>1</v>
      </c>
      <c r="U3028" s="313">
        <v>12</v>
      </c>
      <c r="V3028" s="313">
        <v>72</v>
      </c>
      <c r="W3028" s="314">
        <v>0.111</v>
      </c>
      <c r="X3028" s="315">
        <v>3.0753969999999998E-4</v>
      </c>
      <c r="Y3028" s="749">
        <v>160</v>
      </c>
      <c r="Z3028" s="282"/>
      <c r="AA3028" s="316" t="s">
        <v>10390</v>
      </c>
      <c r="AB3028" s="282" t="s">
        <v>9163</v>
      </c>
      <c r="AC3028" s="317" t="s">
        <v>2081</v>
      </c>
      <c r="AD3028" s="318" t="s">
        <v>2693</v>
      </c>
      <c r="AE3028" s="319">
        <v>0</v>
      </c>
      <c r="AF3028" s="319" t="s">
        <v>11273</v>
      </c>
      <c r="AG3028" s="320">
        <v>2.15</v>
      </c>
      <c r="AH3028" s="321">
        <f t="shared" si="513"/>
        <v>0</v>
      </c>
      <c r="AI3028" s="287">
        <f>_xlfn.IFNA(VLOOKUP(AD:AD,грп!B:C,2,0),0)</f>
        <v>0</v>
      </c>
      <c r="AJ3028" s="607">
        <v>12</v>
      </c>
      <c r="AK3028" s="672">
        <f t="shared" si="509"/>
        <v>0</v>
      </c>
      <c r="AL3028" s="174"/>
    </row>
    <row r="3029" spans="1:38" s="4" customFormat="1" ht="12" customHeight="1" outlineLevel="1" x14ac:dyDescent="0.35">
      <c r="A3029" s="307" t="s">
        <v>10402</v>
      </c>
      <c r="B3029" s="308">
        <v>0</v>
      </c>
      <c r="C3029" s="309"/>
      <c r="D3029" s="310" t="s">
        <v>11559</v>
      </c>
      <c r="E3029" s="292" t="s">
        <v>4438</v>
      </c>
      <c r="F3029" s="293"/>
      <c r="G3029" s="293"/>
      <c r="H3029" s="294">
        <v>31</v>
      </c>
      <c r="I3029" s="294" t="str">
        <f>IFERROR(_xlfn.IFNA(VLOOKUP($D:$D,history!$I:$Y,3,0),VLOOKUP(E:E,history!$H:$Y,4,0)),"--")</f>
        <v>--</v>
      </c>
      <c r="J3029" s="282" t="s">
        <v>5946</v>
      </c>
      <c r="K3029" s="282" t="str">
        <f t="shared" si="510"/>
        <v/>
      </c>
      <c r="L3029" s="312">
        <f t="shared" si="511"/>
        <v>116.88</v>
      </c>
      <c r="M3029" s="312">
        <f t="shared" si="512"/>
        <v>177.09</v>
      </c>
      <c r="N3029" s="297" t="str">
        <f>_xlfn.IFNA(VLOOKUP($E:$E,'1'!$A:$E,3,0),"")</f>
        <v/>
      </c>
      <c r="O3029" s="297" t="str">
        <f>_xlfn.IFNA(VLOOKUP($E:$E,'2'!$A:$E,3,0),"")</f>
        <v/>
      </c>
      <c r="P3029" s="297" t="str">
        <f>_xlfn.IFNA(VLOOKUP($E:$E,'3'!$A:$D,3,0),"")</f>
        <v/>
      </c>
      <c r="Q3029" s="297" t="str">
        <f>_xlfn.IFNA(VLOOKUP($E:$E,'4'!$A:$F,3,0),"")</f>
        <v/>
      </c>
      <c r="R3029" s="297" t="str">
        <f>_xlfn.IFNA(VLOOKUP($E:$E,'5'!$A:$F,3,0),"")</f>
        <v/>
      </c>
      <c r="S3029" s="297" t="str">
        <f>_xlfn.IFNA(VLOOKUP($E:$E,'6'!$A:$F,3,0),"")</f>
        <v/>
      </c>
      <c r="T3029" s="313">
        <v>1</v>
      </c>
      <c r="U3029" s="313">
        <v>12</v>
      </c>
      <c r="V3029" s="313">
        <v>72</v>
      </c>
      <c r="W3029" s="314">
        <v>0.115</v>
      </c>
      <c r="X3029" s="315">
        <v>3.3234129999999999E-4</v>
      </c>
      <c r="Y3029" s="749">
        <v>170</v>
      </c>
      <c r="Z3029" s="282"/>
      <c r="AA3029" s="316" t="s">
        <v>10390</v>
      </c>
      <c r="AB3029" s="282" t="s">
        <v>9163</v>
      </c>
      <c r="AC3029" s="317" t="s">
        <v>2081</v>
      </c>
      <c r="AD3029" s="318" t="s">
        <v>2693</v>
      </c>
      <c r="AE3029" s="319">
        <v>0</v>
      </c>
      <c r="AF3029" s="319" t="s">
        <v>11273</v>
      </c>
      <c r="AG3029" s="320">
        <v>2.2200000000000002</v>
      </c>
      <c r="AH3029" s="321">
        <f t="shared" si="513"/>
        <v>0</v>
      </c>
      <c r="AI3029" s="287">
        <f>_xlfn.IFNA(VLOOKUP(AD:AD,грп!B:C,2,0),0)</f>
        <v>0</v>
      </c>
      <c r="AJ3029" s="607">
        <v>0</v>
      </c>
      <c r="AK3029" s="672">
        <f t="shared" si="509"/>
        <v>0</v>
      </c>
      <c r="AL3029" s="174"/>
    </row>
    <row r="3030" spans="1:38" s="4" customFormat="1" ht="12" customHeight="1" outlineLevel="1" x14ac:dyDescent="0.35">
      <c r="A3030" s="307" t="s">
        <v>10402</v>
      </c>
      <c r="B3030" s="308">
        <v>0</v>
      </c>
      <c r="C3030" s="309"/>
      <c r="D3030" s="310" t="s">
        <v>11560</v>
      </c>
      <c r="E3030" s="292" t="s">
        <v>4439</v>
      </c>
      <c r="F3030" s="293"/>
      <c r="G3030" s="293"/>
      <c r="H3030" s="294">
        <v>28</v>
      </c>
      <c r="I3030" s="294" t="str">
        <f>IFERROR(_xlfn.IFNA(VLOOKUP($D:$D,history!$I:$Y,3,0),VLOOKUP(E:E,history!$H:$Y,4,0)),"--")</f>
        <v>--</v>
      </c>
      <c r="J3030" s="282" t="s">
        <v>9870</v>
      </c>
      <c r="K3030" s="282" t="str">
        <f t="shared" si="510"/>
        <v/>
      </c>
      <c r="L3030" s="312">
        <f t="shared" si="511"/>
        <v>163.21</v>
      </c>
      <c r="M3030" s="312">
        <f t="shared" si="512"/>
        <v>247.29</v>
      </c>
      <c r="N3030" s="297" t="str">
        <f>_xlfn.IFNA(VLOOKUP($E:$E,'1'!$A:$E,3,0),"")</f>
        <v/>
      </c>
      <c r="O3030" s="297" t="str">
        <f>_xlfn.IFNA(VLOOKUP($E:$E,'2'!$A:$E,3,0),"")</f>
        <v/>
      </c>
      <c r="P3030" s="297" t="str">
        <f>_xlfn.IFNA(VLOOKUP($E:$E,'3'!$A:$D,3,0),"")</f>
        <v/>
      </c>
      <c r="Q3030" s="297" t="str">
        <f>_xlfn.IFNA(VLOOKUP($E:$E,'4'!$A:$F,3,0),"")</f>
        <v/>
      </c>
      <c r="R3030" s="297" t="str">
        <f>_xlfn.IFNA(VLOOKUP($E:$E,'5'!$A:$F,3,0),"")</f>
        <v/>
      </c>
      <c r="S3030" s="297" t="str">
        <f>_xlfn.IFNA(VLOOKUP($E:$E,'6'!$A:$F,3,0),"")</f>
        <v/>
      </c>
      <c r="T3030" s="313">
        <v>1</v>
      </c>
      <c r="U3030" s="313">
        <v>12</v>
      </c>
      <c r="V3030" s="313">
        <v>72</v>
      </c>
      <c r="W3030" s="314">
        <v>0.16700000000000001</v>
      </c>
      <c r="X3030" s="315">
        <v>4.3154759999999999E-4</v>
      </c>
      <c r="Y3030" s="749">
        <v>230</v>
      </c>
      <c r="Z3030" s="282"/>
      <c r="AA3030" s="316" t="s">
        <v>10390</v>
      </c>
      <c r="AB3030" s="282" t="s">
        <v>9163</v>
      </c>
      <c r="AC3030" s="317" t="s">
        <v>2081</v>
      </c>
      <c r="AD3030" s="318" t="s">
        <v>2693</v>
      </c>
      <c r="AE3030" s="319">
        <v>0</v>
      </c>
      <c r="AF3030" s="319" t="s">
        <v>11273</v>
      </c>
      <c r="AG3030" s="320">
        <v>3.1</v>
      </c>
      <c r="AH3030" s="321">
        <f t="shared" si="513"/>
        <v>0</v>
      </c>
      <c r="AI3030" s="287">
        <f>_xlfn.IFNA(VLOOKUP(AD:AD,грп!B:C,2,0),0)</f>
        <v>0</v>
      </c>
      <c r="AJ3030" s="607">
        <v>12</v>
      </c>
      <c r="AK3030" s="672">
        <f t="shared" si="509"/>
        <v>0</v>
      </c>
      <c r="AL3030" s="174"/>
    </row>
    <row r="3031" spans="1:38" s="4" customFormat="1" ht="12" customHeight="1" outlineLevel="1" x14ac:dyDescent="0.35">
      <c r="A3031" s="307" t="s">
        <v>10402</v>
      </c>
      <c r="B3031" s="308">
        <v>0</v>
      </c>
      <c r="C3031" s="309"/>
      <c r="D3031" s="310" t="s">
        <v>11561</v>
      </c>
      <c r="E3031" s="292" t="s">
        <v>4440</v>
      </c>
      <c r="F3031" s="293"/>
      <c r="G3031" s="293"/>
      <c r="H3031" s="294">
        <v>26</v>
      </c>
      <c r="I3031" s="294" t="str">
        <f>IFERROR(_xlfn.IFNA(VLOOKUP($D:$D,history!$I:$Y,3,0),VLOOKUP(E:E,history!$H:$Y,4,0)),"--")</f>
        <v>--</v>
      </c>
      <c r="J3031" s="282" t="s">
        <v>5946</v>
      </c>
      <c r="K3031" s="282" t="str">
        <f t="shared" si="510"/>
        <v/>
      </c>
      <c r="L3031" s="312">
        <f t="shared" si="511"/>
        <v>75.81</v>
      </c>
      <c r="M3031" s="312">
        <f t="shared" si="512"/>
        <v>114.87</v>
      </c>
      <c r="N3031" s="297" t="str">
        <f>_xlfn.IFNA(VLOOKUP($E:$E,'1'!$A:$E,3,0),"")</f>
        <v/>
      </c>
      <c r="O3031" s="297" t="str">
        <f>_xlfn.IFNA(VLOOKUP($E:$E,'2'!$A:$E,3,0),"")</f>
        <v/>
      </c>
      <c r="P3031" s="297" t="str">
        <f>_xlfn.IFNA(VLOOKUP($E:$E,'3'!$A:$D,3,0),"")</f>
        <v/>
      </c>
      <c r="Q3031" s="297" t="str">
        <f>_xlfn.IFNA(VLOOKUP($E:$E,'4'!$A:$F,3,0),"")</f>
        <v/>
      </c>
      <c r="R3031" s="297" t="str">
        <f>_xlfn.IFNA(VLOOKUP($E:$E,'5'!$A:$F,3,0),"")</f>
        <v/>
      </c>
      <c r="S3031" s="297" t="str">
        <f>_xlfn.IFNA(VLOOKUP($E:$E,'6'!$A:$F,3,0),"")</f>
        <v/>
      </c>
      <c r="T3031" s="313">
        <v>1</v>
      </c>
      <c r="U3031" s="313">
        <v>12</v>
      </c>
      <c r="V3031" s="313">
        <v>72</v>
      </c>
      <c r="W3031" s="314">
        <v>5.2999999999999999E-2</v>
      </c>
      <c r="X3031" s="315">
        <v>2.0337299999999999E-4</v>
      </c>
      <c r="Y3031" s="749">
        <v>110</v>
      </c>
      <c r="Z3031" s="282"/>
      <c r="AA3031" s="316" t="s">
        <v>10390</v>
      </c>
      <c r="AB3031" s="282" t="s">
        <v>9163</v>
      </c>
      <c r="AC3031" s="317" t="s">
        <v>2081</v>
      </c>
      <c r="AD3031" s="318" t="s">
        <v>2693</v>
      </c>
      <c r="AE3031" s="319">
        <v>0</v>
      </c>
      <c r="AF3031" s="319" t="s">
        <v>11273</v>
      </c>
      <c r="AG3031" s="320">
        <v>1.44</v>
      </c>
      <c r="AH3031" s="321">
        <f t="shared" si="513"/>
        <v>0</v>
      </c>
      <c r="AI3031" s="287">
        <f>_xlfn.IFNA(VLOOKUP(AD:AD,грп!B:C,2,0),0)</f>
        <v>0</v>
      </c>
      <c r="AJ3031" s="607">
        <v>19</v>
      </c>
      <c r="AK3031" s="672">
        <f t="shared" si="509"/>
        <v>0</v>
      </c>
      <c r="AL3031" s="174"/>
    </row>
    <row r="3032" spans="1:38" s="4" customFormat="1" ht="12" customHeight="1" outlineLevel="1" x14ac:dyDescent="0.35">
      <c r="A3032" s="307" t="s">
        <v>10402</v>
      </c>
      <c r="B3032" s="308">
        <v>0</v>
      </c>
      <c r="C3032" s="309"/>
      <c r="D3032" s="310" t="s">
        <v>11562</v>
      </c>
      <c r="E3032" s="292" t="s">
        <v>4441</v>
      </c>
      <c r="F3032" s="293"/>
      <c r="G3032" s="293"/>
      <c r="H3032" s="294">
        <v>28</v>
      </c>
      <c r="I3032" s="294" t="str">
        <f>IFERROR(_xlfn.IFNA(VLOOKUP($D:$D,history!$I:$Y,3,0),VLOOKUP(E:E,history!$H:$Y,4,0)),"--")</f>
        <v>--</v>
      </c>
      <c r="J3032" s="282" t="s">
        <v>9868</v>
      </c>
      <c r="K3032" s="282" t="str">
        <f t="shared" si="510"/>
        <v/>
      </c>
      <c r="L3032" s="312">
        <f t="shared" si="511"/>
        <v>92.66</v>
      </c>
      <c r="M3032" s="312">
        <f t="shared" si="512"/>
        <v>140.4</v>
      </c>
      <c r="N3032" s="297" t="str">
        <f>_xlfn.IFNA(VLOOKUP($E:$E,'1'!$A:$E,3,0),"")</f>
        <v/>
      </c>
      <c r="O3032" s="297" t="str">
        <f>_xlfn.IFNA(VLOOKUP($E:$E,'2'!$A:$E,3,0),"")</f>
        <v/>
      </c>
      <c r="P3032" s="297" t="str">
        <f>_xlfn.IFNA(VLOOKUP($E:$E,'3'!$A:$D,3,0),"")</f>
        <v/>
      </c>
      <c r="Q3032" s="297" t="str">
        <f>_xlfn.IFNA(VLOOKUP($E:$E,'4'!$A:$F,3,0),"")</f>
        <v/>
      </c>
      <c r="R3032" s="297" t="str">
        <f>_xlfn.IFNA(VLOOKUP($E:$E,'5'!$A:$F,3,0),"")</f>
        <v/>
      </c>
      <c r="S3032" s="297" t="str">
        <f>_xlfn.IFNA(VLOOKUP($E:$E,'6'!$A:$F,3,0),"")</f>
        <v/>
      </c>
      <c r="T3032" s="313">
        <v>1</v>
      </c>
      <c r="U3032" s="313">
        <v>12</v>
      </c>
      <c r="V3032" s="313">
        <v>72</v>
      </c>
      <c r="W3032" s="314">
        <v>8.3000000000000004E-2</v>
      </c>
      <c r="X3032" s="315">
        <v>2.380952E-4</v>
      </c>
      <c r="Y3032" s="749">
        <v>130</v>
      </c>
      <c r="Z3032" s="282"/>
      <c r="AA3032" s="316" t="s">
        <v>10390</v>
      </c>
      <c r="AB3032" s="282" t="s">
        <v>9163</v>
      </c>
      <c r="AC3032" s="317" t="s">
        <v>2081</v>
      </c>
      <c r="AD3032" s="318" t="s">
        <v>2693</v>
      </c>
      <c r="AE3032" s="319">
        <v>0</v>
      </c>
      <c r="AF3032" s="319" t="s">
        <v>11273</v>
      </c>
      <c r="AG3032" s="320">
        <v>1.76</v>
      </c>
      <c r="AH3032" s="321">
        <f t="shared" si="513"/>
        <v>0</v>
      </c>
      <c r="AI3032" s="287">
        <f>_xlfn.IFNA(VLOOKUP(AD:AD,грп!B:C,2,0),0)</f>
        <v>0</v>
      </c>
      <c r="AJ3032" s="607">
        <v>43</v>
      </c>
      <c r="AK3032" s="672">
        <f t="shared" si="509"/>
        <v>0</v>
      </c>
      <c r="AL3032" s="174"/>
    </row>
    <row r="3033" spans="1:38" s="4" customFormat="1" ht="12" customHeight="1" outlineLevel="1" x14ac:dyDescent="0.35">
      <c r="A3033" s="307" t="s">
        <v>10402</v>
      </c>
      <c r="B3033" s="308">
        <v>0</v>
      </c>
      <c r="C3033" s="309"/>
      <c r="D3033" s="310" t="s">
        <v>11563</v>
      </c>
      <c r="E3033" s="292" t="s">
        <v>4442</v>
      </c>
      <c r="F3033" s="293"/>
      <c r="G3033" s="293"/>
      <c r="H3033" s="294">
        <v>14</v>
      </c>
      <c r="I3033" s="294" t="str">
        <f>IFERROR(_xlfn.IFNA(VLOOKUP($D:$D,history!$I:$Y,3,0),VLOOKUP(E:E,history!$H:$Y,4,0)),"--")</f>
        <v>--</v>
      </c>
      <c r="J3033" s="282" t="s">
        <v>5946</v>
      </c>
      <c r="K3033" s="282" t="str">
        <f t="shared" si="510"/>
        <v/>
      </c>
      <c r="L3033" s="312">
        <f t="shared" si="511"/>
        <v>98.98</v>
      </c>
      <c r="M3033" s="312">
        <f t="shared" si="512"/>
        <v>149.97</v>
      </c>
      <c r="N3033" s="297" t="str">
        <f>_xlfn.IFNA(VLOOKUP($E:$E,'1'!$A:$E,3,0),"")</f>
        <v/>
      </c>
      <c r="O3033" s="297" t="str">
        <f>_xlfn.IFNA(VLOOKUP($E:$E,'2'!$A:$E,3,0),"")</f>
        <v/>
      </c>
      <c r="P3033" s="297" t="str">
        <f>_xlfn.IFNA(VLOOKUP($E:$E,'3'!$A:$D,3,0),"")</f>
        <v/>
      </c>
      <c r="Q3033" s="297" t="str">
        <f>_xlfn.IFNA(VLOOKUP($E:$E,'4'!$A:$F,3,0),"")</f>
        <v/>
      </c>
      <c r="R3033" s="297" t="str">
        <f>_xlfn.IFNA(VLOOKUP($E:$E,'5'!$A:$F,3,0),"")</f>
        <v/>
      </c>
      <c r="S3033" s="297" t="str">
        <f>_xlfn.IFNA(VLOOKUP($E:$E,'6'!$A:$F,3,0),"")</f>
        <v/>
      </c>
      <c r="T3033" s="313">
        <v>1</v>
      </c>
      <c r="U3033" s="313">
        <v>12</v>
      </c>
      <c r="V3033" s="313">
        <v>72</v>
      </c>
      <c r="W3033" s="314">
        <v>0.09</v>
      </c>
      <c r="X3033" s="315">
        <v>2.6289679999999999E-4</v>
      </c>
      <c r="Y3033" s="749">
        <v>140</v>
      </c>
      <c r="Z3033" s="282"/>
      <c r="AA3033" s="316" t="s">
        <v>10390</v>
      </c>
      <c r="AB3033" s="282" t="s">
        <v>9163</v>
      </c>
      <c r="AC3033" s="317" t="s">
        <v>2081</v>
      </c>
      <c r="AD3033" s="318" t="s">
        <v>2693</v>
      </c>
      <c r="AE3033" s="319">
        <v>0</v>
      </c>
      <c r="AF3033" s="319" t="s">
        <v>11273</v>
      </c>
      <c r="AG3033" s="320">
        <v>1.88</v>
      </c>
      <c r="AH3033" s="321">
        <f t="shared" si="513"/>
        <v>0</v>
      </c>
      <c r="AI3033" s="287">
        <f>_xlfn.IFNA(VLOOKUP(AD:AD,грп!B:C,2,0),0)</f>
        <v>0</v>
      </c>
      <c r="AJ3033" s="607">
        <v>0</v>
      </c>
      <c r="AK3033" s="672">
        <f t="shared" si="509"/>
        <v>0</v>
      </c>
      <c r="AL3033" s="174"/>
    </row>
    <row r="3034" spans="1:38" s="4" customFormat="1" ht="12" customHeight="1" outlineLevel="1" x14ac:dyDescent="0.35">
      <c r="A3034" s="307" t="s">
        <v>10402</v>
      </c>
      <c r="B3034" s="308">
        <v>0</v>
      </c>
      <c r="C3034" s="309"/>
      <c r="D3034" s="310" t="s">
        <v>11564</v>
      </c>
      <c r="E3034" s="292" t="s">
        <v>4443</v>
      </c>
      <c r="F3034" s="293"/>
      <c r="G3034" s="293"/>
      <c r="H3034" s="294">
        <v>37</v>
      </c>
      <c r="I3034" s="294" t="str">
        <f>IFERROR(_xlfn.IFNA(VLOOKUP($D:$D,history!$I:$Y,3,0),VLOOKUP(E:E,history!$H:$Y,4,0)),"--")</f>
        <v>--</v>
      </c>
      <c r="J3034" s="282" t="s">
        <v>5946</v>
      </c>
      <c r="K3034" s="282" t="str">
        <f t="shared" si="510"/>
        <v/>
      </c>
      <c r="L3034" s="312">
        <f t="shared" si="511"/>
        <v>98.98</v>
      </c>
      <c r="M3034" s="312">
        <f t="shared" si="512"/>
        <v>149.97</v>
      </c>
      <c r="N3034" s="297" t="str">
        <f>_xlfn.IFNA(VLOOKUP($E:$E,'1'!$A:$E,3,0),"")</f>
        <v/>
      </c>
      <c r="O3034" s="297" t="str">
        <f>_xlfn.IFNA(VLOOKUP($E:$E,'2'!$A:$E,3,0),"")</f>
        <v/>
      </c>
      <c r="P3034" s="297" t="str">
        <f>_xlfn.IFNA(VLOOKUP($E:$E,'3'!$A:$D,3,0),"")</f>
        <v/>
      </c>
      <c r="Q3034" s="297" t="str">
        <f>_xlfn.IFNA(VLOOKUP($E:$E,'4'!$A:$F,3,0),"")</f>
        <v/>
      </c>
      <c r="R3034" s="297" t="str">
        <f>_xlfn.IFNA(VLOOKUP($E:$E,'5'!$A:$F,3,0),"")</f>
        <v/>
      </c>
      <c r="S3034" s="297" t="str">
        <f>_xlfn.IFNA(VLOOKUP($E:$E,'6'!$A:$F,3,0),"")</f>
        <v/>
      </c>
      <c r="T3034" s="313">
        <v>1</v>
      </c>
      <c r="U3034" s="313">
        <v>12</v>
      </c>
      <c r="V3034" s="313">
        <v>72</v>
      </c>
      <c r="W3034" s="314">
        <v>9.1999999999999998E-2</v>
      </c>
      <c r="X3034" s="315">
        <v>2.6289679999999999E-4</v>
      </c>
      <c r="Y3034" s="749">
        <v>140</v>
      </c>
      <c r="Z3034" s="282"/>
      <c r="AA3034" s="316" t="s">
        <v>10390</v>
      </c>
      <c r="AB3034" s="282" t="s">
        <v>9163</v>
      </c>
      <c r="AC3034" s="317" t="s">
        <v>2081</v>
      </c>
      <c r="AD3034" s="318" t="s">
        <v>2693</v>
      </c>
      <c r="AE3034" s="319">
        <v>0</v>
      </c>
      <c r="AF3034" s="319" t="s">
        <v>11273</v>
      </c>
      <c r="AG3034" s="320">
        <v>1.88</v>
      </c>
      <c r="AH3034" s="321">
        <f t="shared" si="513"/>
        <v>0</v>
      </c>
      <c r="AI3034" s="287">
        <f>_xlfn.IFNA(VLOOKUP(AD:AD,грп!B:C,2,0),0)</f>
        <v>0</v>
      </c>
      <c r="AJ3034" s="607">
        <v>24</v>
      </c>
      <c r="AK3034" s="672">
        <f t="shared" si="509"/>
        <v>0</v>
      </c>
      <c r="AL3034" s="174"/>
    </row>
    <row r="3035" spans="1:38" s="4" customFormat="1" ht="12" customHeight="1" outlineLevel="1" x14ac:dyDescent="0.35">
      <c r="A3035" s="307" t="s">
        <v>10402</v>
      </c>
      <c r="B3035" s="308">
        <v>0</v>
      </c>
      <c r="C3035" s="309"/>
      <c r="D3035" s="310" t="s">
        <v>11565</v>
      </c>
      <c r="E3035" s="292" t="s">
        <v>4444</v>
      </c>
      <c r="F3035" s="293"/>
      <c r="G3035" s="293"/>
      <c r="H3035" s="294">
        <v>35</v>
      </c>
      <c r="I3035" s="294" t="str">
        <f>IFERROR(_xlfn.IFNA(VLOOKUP($D:$D,history!$I:$Y,3,0),VLOOKUP(E:E,history!$H:$Y,4,0)),"--")</f>
        <v>--</v>
      </c>
      <c r="J3035" s="282" t="s">
        <v>9870</v>
      </c>
      <c r="K3035" s="282" t="str">
        <f t="shared" si="510"/>
        <v/>
      </c>
      <c r="L3035" s="312">
        <f t="shared" si="511"/>
        <v>116.88</v>
      </c>
      <c r="M3035" s="312">
        <f t="shared" si="512"/>
        <v>177.09</v>
      </c>
      <c r="N3035" s="297" t="str">
        <f>_xlfn.IFNA(VLOOKUP($E:$E,'1'!$A:$E,3,0),"")</f>
        <v/>
      </c>
      <c r="O3035" s="297" t="str">
        <f>_xlfn.IFNA(VLOOKUP($E:$E,'2'!$A:$E,3,0),"")</f>
        <v/>
      </c>
      <c r="P3035" s="297" t="str">
        <f>_xlfn.IFNA(VLOOKUP($E:$E,'3'!$A:$D,3,0),"")</f>
        <v/>
      </c>
      <c r="Q3035" s="297" t="str">
        <f>_xlfn.IFNA(VLOOKUP($E:$E,'4'!$A:$F,3,0),"")</f>
        <v/>
      </c>
      <c r="R3035" s="297" t="str">
        <f>_xlfn.IFNA(VLOOKUP($E:$E,'5'!$A:$F,3,0),"")</f>
        <v/>
      </c>
      <c r="S3035" s="297" t="str">
        <f>_xlfn.IFNA(VLOOKUP($E:$E,'6'!$A:$F,3,0),"")</f>
        <v/>
      </c>
      <c r="T3035" s="313">
        <v>1</v>
      </c>
      <c r="U3035" s="313">
        <v>12</v>
      </c>
      <c r="V3035" s="313">
        <v>72</v>
      </c>
      <c r="W3035" s="314">
        <v>0.111</v>
      </c>
      <c r="X3035" s="315">
        <v>3.0753969999999998E-4</v>
      </c>
      <c r="Y3035" s="749">
        <v>170</v>
      </c>
      <c r="Z3035" s="282"/>
      <c r="AA3035" s="316" t="s">
        <v>10390</v>
      </c>
      <c r="AB3035" s="282" t="s">
        <v>9163</v>
      </c>
      <c r="AC3035" s="317" t="s">
        <v>2081</v>
      </c>
      <c r="AD3035" s="318" t="s">
        <v>2693</v>
      </c>
      <c r="AE3035" s="319">
        <v>0</v>
      </c>
      <c r="AF3035" s="319" t="s">
        <v>11273</v>
      </c>
      <c r="AG3035" s="320">
        <v>2.2200000000000002</v>
      </c>
      <c r="AH3035" s="321">
        <f t="shared" si="513"/>
        <v>0</v>
      </c>
      <c r="AI3035" s="287">
        <f>_xlfn.IFNA(VLOOKUP(AD:AD,грп!B:C,2,0),0)</f>
        <v>0</v>
      </c>
      <c r="AJ3035" s="607">
        <v>48</v>
      </c>
      <c r="AK3035" s="672">
        <f t="shared" si="509"/>
        <v>0</v>
      </c>
      <c r="AL3035" s="174"/>
    </row>
    <row r="3036" spans="1:38" s="4" customFormat="1" ht="12" customHeight="1" outlineLevel="1" x14ac:dyDescent="0.35">
      <c r="A3036" s="307" t="s">
        <v>10402</v>
      </c>
      <c r="B3036" s="308">
        <v>0</v>
      </c>
      <c r="C3036" s="309"/>
      <c r="D3036" s="310" t="s">
        <v>11566</v>
      </c>
      <c r="E3036" s="292" t="s">
        <v>4445</v>
      </c>
      <c r="F3036" s="293"/>
      <c r="G3036" s="293"/>
      <c r="H3036" s="294">
        <v>35</v>
      </c>
      <c r="I3036" s="294" t="str">
        <f>IFERROR(_xlfn.IFNA(VLOOKUP($D:$D,history!$I:$Y,3,0),VLOOKUP(E:E,history!$H:$Y,4,0)),"--")</f>
        <v>--</v>
      </c>
      <c r="J3036" s="282" t="s">
        <v>9870</v>
      </c>
      <c r="K3036" s="282" t="str">
        <f t="shared" si="510"/>
        <v/>
      </c>
      <c r="L3036" s="312">
        <f t="shared" si="511"/>
        <v>116.88</v>
      </c>
      <c r="M3036" s="312">
        <f t="shared" si="512"/>
        <v>177.09</v>
      </c>
      <c r="N3036" s="297" t="str">
        <f>_xlfn.IFNA(VLOOKUP($E:$E,'1'!$A:$E,3,0),"")</f>
        <v/>
      </c>
      <c r="O3036" s="297" t="str">
        <f>_xlfn.IFNA(VLOOKUP($E:$E,'2'!$A:$E,3,0),"")</f>
        <v/>
      </c>
      <c r="P3036" s="297" t="str">
        <f>_xlfn.IFNA(VLOOKUP($E:$E,'3'!$A:$D,3,0),"")</f>
        <v/>
      </c>
      <c r="Q3036" s="297" t="str">
        <f>_xlfn.IFNA(VLOOKUP($E:$E,'4'!$A:$F,3,0),"")</f>
        <v/>
      </c>
      <c r="R3036" s="297" t="str">
        <f>_xlfn.IFNA(VLOOKUP($E:$E,'5'!$A:$F,3,0),"")</f>
        <v/>
      </c>
      <c r="S3036" s="297" t="str">
        <f>_xlfn.IFNA(VLOOKUP($E:$E,'6'!$A:$F,3,0),"")</f>
        <v/>
      </c>
      <c r="T3036" s="313">
        <v>1</v>
      </c>
      <c r="U3036" s="313">
        <v>12</v>
      </c>
      <c r="V3036" s="313">
        <v>72</v>
      </c>
      <c r="W3036" s="314">
        <v>0.115</v>
      </c>
      <c r="X3036" s="315">
        <v>3.3234129999999999E-4</v>
      </c>
      <c r="Y3036" s="749">
        <v>170</v>
      </c>
      <c r="Z3036" s="282"/>
      <c r="AA3036" s="316" t="s">
        <v>10390</v>
      </c>
      <c r="AB3036" s="282" t="s">
        <v>9163</v>
      </c>
      <c r="AC3036" s="317" t="s">
        <v>2081</v>
      </c>
      <c r="AD3036" s="318" t="s">
        <v>2693</v>
      </c>
      <c r="AE3036" s="319">
        <v>0</v>
      </c>
      <c r="AF3036" s="319" t="s">
        <v>11273</v>
      </c>
      <c r="AG3036" s="320">
        <v>2.2200000000000002</v>
      </c>
      <c r="AH3036" s="321">
        <f t="shared" si="513"/>
        <v>0</v>
      </c>
      <c r="AI3036" s="287">
        <f>_xlfn.IFNA(VLOOKUP(AD:AD,грп!B:C,2,0),0)</f>
        <v>0</v>
      </c>
      <c r="AJ3036" s="607">
        <v>24</v>
      </c>
      <c r="AK3036" s="672">
        <f t="shared" si="509"/>
        <v>0</v>
      </c>
      <c r="AL3036" s="174"/>
    </row>
    <row r="3037" spans="1:38" s="4" customFormat="1" ht="12" customHeight="1" outlineLevel="1" x14ac:dyDescent="0.35">
      <c r="A3037" s="307" t="s">
        <v>10402</v>
      </c>
      <c r="B3037" s="308">
        <v>0</v>
      </c>
      <c r="C3037" s="309"/>
      <c r="D3037" s="310" t="s">
        <v>11567</v>
      </c>
      <c r="E3037" s="292" t="s">
        <v>4446</v>
      </c>
      <c r="F3037" s="293"/>
      <c r="G3037" s="293"/>
      <c r="H3037" s="294">
        <v>26</v>
      </c>
      <c r="I3037" s="294" t="str">
        <f>IFERROR(_xlfn.IFNA(VLOOKUP($D:$D,history!$I:$Y,3,0),VLOOKUP(E:E,history!$H:$Y,4,0)),"--")</f>
        <v>--</v>
      </c>
      <c r="J3037" s="282" t="s">
        <v>9870</v>
      </c>
      <c r="K3037" s="282" t="str">
        <f t="shared" si="510"/>
        <v/>
      </c>
      <c r="L3037" s="312">
        <f t="shared" si="511"/>
        <v>165.84</v>
      </c>
      <c r="M3037" s="312">
        <f t="shared" si="512"/>
        <v>251.28</v>
      </c>
      <c r="N3037" s="297" t="str">
        <f>_xlfn.IFNA(VLOOKUP($E:$E,'1'!$A:$E,3,0),"")</f>
        <v/>
      </c>
      <c r="O3037" s="297" t="str">
        <f>_xlfn.IFNA(VLOOKUP($E:$E,'2'!$A:$E,3,0),"")</f>
        <v/>
      </c>
      <c r="P3037" s="297" t="str">
        <f>_xlfn.IFNA(VLOOKUP($E:$E,'3'!$A:$D,3,0),"")</f>
        <v/>
      </c>
      <c r="Q3037" s="297" t="str">
        <f>_xlfn.IFNA(VLOOKUP($E:$E,'4'!$A:$F,3,0),"")</f>
        <v/>
      </c>
      <c r="R3037" s="297" t="str">
        <f>_xlfn.IFNA(VLOOKUP($E:$E,'5'!$A:$F,3,0),"")</f>
        <v/>
      </c>
      <c r="S3037" s="297" t="str">
        <f>_xlfn.IFNA(VLOOKUP($E:$E,'6'!$A:$F,3,0),"")</f>
        <v/>
      </c>
      <c r="T3037" s="313">
        <v>1</v>
      </c>
      <c r="U3037" s="313">
        <v>12</v>
      </c>
      <c r="V3037" s="313">
        <v>72</v>
      </c>
      <c r="W3037" s="314">
        <v>0.16700000000000001</v>
      </c>
      <c r="X3037" s="315">
        <v>4.3154759999999999E-4</v>
      </c>
      <c r="Y3037" s="749">
        <v>240</v>
      </c>
      <c r="Z3037" s="282"/>
      <c r="AA3037" s="316" t="s">
        <v>10390</v>
      </c>
      <c r="AB3037" s="282" t="s">
        <v>9163</v>
      </c>
      <c r="AC3037" s="317" t="s">
        <v>2081</v>
      </c>
      <c r="AD3037" s="318" t="s">
        <v>2693</v>
      </c>
      <c r="AE3037" s="319">
        <v>0</v>
      </c>
      <c r="AF3037" s="319" t="s">
        <v>11273</v>
      </c>
      <c r="AG3037" s="320">
        <v>3.15</v>
      </c>
      <c r="AH3037" s="321">
        <f t="shared" si="513"/>
        <v>0</v>
      </c>
      <c r="AI3037" s="287">
        <f>_xlfn.IFNA(VLOOKUP(AD:AD,грп!B:C,2,0),0)</f>
        <v>0</v>
      </c>
      <c r="AJ3037" s="607">
        <v>24</v>
      </c>
      <c r="AK3037" s="672">
        <f t="shared" si="509"/>
        <v>0</v>
      </c>
      <c r="AL3037" s="174"/>
    </row>
    <row r="3038" spans="1:38" s="4" customFormat="1" ht="12" customHeight="1" x14ac:dyDescent="0.35">
      <c r="A3038" s="288"/>
      <c r="B3038" s="289"/>
      <c r="C3038" s="290" t="s">
        <v>555</v>
      </c>
      <c r="D3038" s="291" t="s">
        <v>487</v>
      </c>
      <c r="E3038" s="292"/>
      <c r="F3038" s="293"/>
      <c r="G3038" s="293"/>
      <c r="H3038" s="294"/>
      <c r="I3038" s="294"/>
      <c r="J3038" s="282" t="s">
        <v>393</v>
      </c>
      <c r="K3038" s="282" t="str">
        <f t="shared" si="510"/>
        <v/>
      </c>
      <c r="L3038" s="295"/>
      <c r="M3038" s="296"/>
      <c r="N3038" s="297"/>
      <c r="O3038" s="297"/>
      <c r="P3038" s="297"/>
      <c r="Q3038" s="297" t="str">
        <f>_xlfn.IFNA(VLOOKUP($E:$E,'4'!$A:$F,3,0),"")</f>
        <v/>
      </c>
      <c r="R3038" s="297" t="str">
        <f>_xlfn.IFNA(VLOOKUP($E:$E,'5'!$A:$F,3,0),"")</f>
        <v/>
      </c>
      <c r="S3038" s="297"/>
      <c r="T3038" s="298"/>
      <c r="U3038" s="299"/>
      <c r="V3038" s="299"/>
      <c r="W3038" s="300"/>
      <c r="X3038" s="301"/>
      <c r="Y3038" s="749"/>
      <c r="Z3038" s="282"/>
      <c r="AA3038" s="280"/>
      <c r="AB3038" s="280"/>
      <c r="AC3038" s="302"/>
      <c r="AD3038" s="303" t="s">
        <v>487</v>
      </c>
      <c r="AE3038" s="280"/>
      <c r="AF3038" s="329"/>
      <c r="AG3038" s="305"/>
      <c r="AH3038" s="306"/>
      <c r="AI3038" s="287">
        <f>_xlfn.IFNA(VLOOKUP(AD:AD,грп!B:C,2,0),0)</f>
        <v>0</v>
      </c>
      <c r="AJ3038" s="607">
        <v>0</v>
      </c>
      <c r="AK3038" s="672" t="str">
        <f t="shared" si="509"/>
        <v xml:space="preserve"> </v>
      </c>
      <c r="AL3038" s="174"/>
    </row>
    <row r="3039" spans="1:38" s="4" customFormat="1" ht="12" customHeight="1" outlineLevel="1" x14ac:dyDescent="0.35">
      <c r="A3039" s="307" t="s">
        <v>10402</v>
      </c>
      <c r="B3039" s="308" t="s">
        <v>8350</v>
      </c>
      <c r="C3039" s="290" t="s">
        <v>555</v>
      </c>
      <c r="D3039" s="310" t="s">
        <v>840</v>
      </c>
      <c r="E3039" s="322" t="s">
        <v>844</v>
      </c>
      <c r="F3039" s="293"/>
      <c r="G3039" s="293"/>
      <c r="H3039" s="294"/>
      <c r="I3039" s="294" t="str">
        <f>IFERROR(_xlfn.IFNA(VLOOKUP($D:$D,history!$I:$Y,3,0),VLOOKUP(E:E,history!$H:$Y,4,0)),"--")</f>
        <v>--</v>
      </c>
      <c r="J3039" s="282" t="s">
        <v>5946</v>
      </c>
      <c r="K3039" s="282" t="str">
        <f t="shared" si="510"/>
        <v/>
      </c>
      <c r="L3039" s="312">
        <f t="shared" ref="L3039:L3049" si="514">IF($A$3="ИМ",ROUND($Y3039*(1-($L$6-$F$4))*(1-$F$3)*(1+$AG$2),2),ROUND($M3039*(1-($L$6-$F$4))*(1-$F$3)*(1+$AG$2),2))</f>
        <v>166.37</v>
      </c>
      <c r="M3039" s="312">
        <f t="shared" ref="M3039:M3049" si="515">ROUND(IF($A$3="РЕГИОНЫ",AG3039*$AG$3*$AG$1,IF(AI3039=0,AG3039*$AG$3*$AG$1,AG3039*$AG$3*(1-5%)*$AG$1)),2)</f>
        <v>252.07</v>
      </c>
      <c r="N3039" s="297" t="str">
        <f>_xlfn.IFNA(VLOOKUP($E:$E,'1'!$A:$E,3,0),"")</f>
        <v/>
      </c>
      <c r="O3039" s="297" t="str">
        <f>_xlfn.IFNA(VLOOKUP($E:$E,'2'!$A:$E,3,0),"")</f>
        <v/>
      </c>
      <c r="P3039" s="297" t="str">
        <f>_xlfn.IFNA(VLOOKUP($E:$E,'3'!$A:$D,3,0),"")</f>
        <v/>
      </c>
      <c r="Q3039" s="297" t="str">
        <f>_xlfn.IFNA(VLOOKUP($E:$E,'4'!$A:$F,3,0),"")</f>
        <v/>
      </c>
      <c r="R3039" s="297" t="str">
        <f>_xlfn.IFNA(VLOOKUP($E:$E,'5'!$A:$F,3,0),"")</f>
        <v/>
      </c>
      <c r="S3039" s="297" t="str">
        <f>_xlfn.IFNA(VLOOKUP($E:$E,'6'!$A:$F,3,0),"")</f>
        <v/>
      </c>
      <c r="T3039" s="313">
        <v>1</v>
      </c>
      <c r="U3039" s="313">
        <v>12</v>
      </c>
      <c r="V3039" s="313">
        <v>120</v>
      </c>
      <c r="W3039" s="314">
        <v>0.128</v>
      </c>
      <c r="X3039" s="315">
        <v>3.2407410000000002E-4</v>
      </c>
      <c r="Y3039" s="749">
        <v>240</v>
      </c>
      <c r="Z3039" s="282"/>
      <c r="AA3039" s="316" t="s">
        <v>10390</v>
      </c>
      <c r="AB3039" s="282" t="s">
        <v>9163</v>
      </c>
      <c r="AC3039" s="317" t="s">
        <v>2081</v>
      </c>
      <c r="AD3039" s="318" t="s">
        <v>487</v>
      </c>
      <c r="AE3039" s="319">
        <v>0</v>
      </c>
      <c r="AF3039" s="319" t="s">
        <v>11273</v>
      </c>
      <c r="AG3039" s="320">
        <v>3.16</v>
      </c>
      <c r="AH3039" s="321">
        <f t="shared" ref="AH3039:AH3049" si="516">IF($A$3="РЕГИОНЫ",ROUND($AG3039*(1-($L$6-$F$4))*(1-$F$3)*(1+$AG$2)*$AG$1,2),0)</f>
        <v>0</v>
      </c>
      <c r="AI3039" s="287">
        <f>_xlfn.IFNA(VLOOKUP(AD:AD,грп!B:C,2,0),0)</f>
        <v>0</v>
      </c>
      <c r="AJ3039" s="607">
        <v>0</v>
      </c>
      <c r="AK3039" s="672" t="str">
        <f t="shared" si="509"/>
        <v xml:space="preserve"> </v>
      </c>
      <c r="AL3039" s="174"/>
    </row>
    <row r="3040" spans="1:38" s="4" customFormat="1" ht="12" customHeight="1" outlineLevel="1" x14ac:dyDescent="0.35">
      <c r="A3040" s="307" t="s">
        <v>10402</v>
      </c>
      <c r="B3040" s="308" t="s">
        <v>8351</v>
      </c>
      <c r="C3040" s="290" t="s">
        <v>555</v>
      </c>
      <c r="D3040" s="310" t="s">
        <v>774</v>
      </c>
      <c r="E3040" s="322" t="s">
        <v>147</v>
      </c>
      <c r="F3040" s="293"/>
      <c r="G3040" s="293"/>
      <c r="H3040" s="294"/>
      <c r="I3040" s="294" t="str">
        <f>IFERROR(_xlfn.IFNA(VLOOKUP($D:$D,history!$I:$Y,3,0),VLOOKUP(E:E,history!$H:$Y,4,0)),"--")</f>
        <v>--</v>
      </c>
      <c r="J3040" s="282" t="s">
        <v>5946</v>
      </c>
      <c r="K3040" s="282" t="str">
        <f t="shared" si="510"/>
        <v/>
      </c>
      <c r="L3040" s="312">
        <f t="shared" si="514"/>
        <v>201.64</v>
      </c>
      <c r="M3040" s="312">
        <f t="shared" si="515"/>
        <v>305.52</v>
      </c>
      <c r="N3040" s="297" t="str">
        <f>_xlfn.IFNA(VLOOKUP($E:$E,'1'!$A:$E,3,0),"")</f>
        <v/>
      </c>
      <c r="O3040" s="297" t="str">
        <f>_xlfn.IFNA(VLOOKUP($E:$E,'2'!$A:$E,3,0),"")</f>
        <v/>
      </c>
      <c r="P3040" s="297" t="str">
        <f>_xlfn.IFNA(VLOOKUP($E:$E,'3'!$A:$D,3,0),"")</f>
        <v/>
      </c>
      <c r="Q3040" s="297" t="str">
        <f>_xlfn.IFNA(VLOOKUP($E:$E,'4'!$A:$F,3,0),"")</f>
        <v/>
      </c>
      <c r="R3040" s="297" t="str">
        <f>_xlfn.IFNA(VLOOKUP($E:$E,'5'!$A:$F,3,0),"")</f>
        <v/>
      </c>
      <c r="S3040" s="297" t="str">
        <f>_xlfn.IFNA(VLOOKUP($E:$E,'6'!$A:$F,3,0),"")</f>
        <v/>
      </c>
      <c r="T3040" s="313">
        <v>1</v>
      </c>
      <c r="U3040" s="313">
        <v>12</v>
      </c>
      <c r="V3040" s="313">
        <v>120</v>
      </c>
      <c r="W3040" s="314">
        <v>0.20300000000000001</v>
      </c>
      <c r="X3040" s="315">
        <v>3.9102560000000002E-4</v>
      </c>
      <c r="Y3040" s="749">
        <v>290</v>
      </c>
      <c r="Z3040" s="282"/>
      <c r="AA3040" s="316" t="s">
        <v>10391</v>
      </c>
      <c r="AB3040" s="282" t="s">
        <v>9163</v>
      </c>
      <c r="AC3040" s="317" t="s">
        <v>2081</v>
      </c>
      <c r="AD3040" s="318" t="s">
        <v>487</v>
      </c>
      <c r="AE3040" s="319">
        <v>0</v>
      </c>
      <c r="AF3040" s="319" t="s">
        <v>11273</v>
      </c>
      <c r="AG3040" s="320">
        <v>3.83</v>
      </c>
      <c r="AH3040" s="321">
        <f t="shared" si="516"/>
        <v>0</v>
      </c>
      <c r="AI3040" s="287">
        <f>_xlfn.IFNA(VLOOKUP(AD:AD,грп!B:C,2,0),0)</f>
        <v>0</v>
      </c>
      <c r="AJ3040" s="607">
        <v>0</v>
      </c>
      <c r="AK3040" s="672" t="str">
        <f t="shared" si="509"/>
        <v xml:space="preserve"> </v>
      </c>
      <c r="AL3040" s="174"/>
    </row>
    <row r="3041" spans="1:38" s="4" customFormat="1" ht="12" customHeight="1" outlineLevel="1" x14ac:dyDescent="0.35">
      <c r="A3041" s="307" t="s">
        <v>10402</v>
      </c>
      <c r="B3041" s="308" t="s">
        <v>8352</v>
      </c>
      <c r="C3041" s="290" t="s">
        <v>555</v>
      </c>
      <c r="D3041" s="310" t="s">
        <v>841</v>
      </c>
      <c r="E3041" s="322" t="s">
        <v>845</v>
      </c>
      <c r="F3041" s="293"/>
      <c r="G3041" s="293"/>
      <c r="H3041" s="294">
        <v>13</v>
      </c>
      <c r="I3041" s="294" t="str">
        <f>IFERROR(_xlfn.IFNA(VLOOKUP($D:$D,history!$I:$Y,3,0),VLOOKUP(E:E,history!$H:$Y,4,0)),"--")</f>
        <v>--</v>
      </c>
      <c r="J3041" s="282" t="s">
        <v>5946</v>
      </c>
      <c r="K3041" s="282" t="str">
        <f t="shared" si="510"/>
        <v/>
      </c>
      <c r="L3041" s="312">
        <f t="shared" si="514"/>
        <v>194.8</v>
      </c>
      <c r="M3041" s="312">
        <f t="shared" si="515"/>
        <v>295.14999999999998</v>
      </c>
      <c r="N3041" s="297" t="str">
        <f>_xlfn.IFNA(VLOOKUP($E:$E,'1'!$A:$E,3,0),"")</f>
        <v/>
      </c>
      <c r="O3041" s="297" t="str">
        <f>_xlfn.IFNA(VLOOKUP($E:$E,'2'!$A:$E,3,0),"")</f>
        <v/>
      </c>
      <c r="P3041" s="297" t="str">
        <f>_xlfn.IFNA(VLOOKUP($E:$E,'3'!$A:$D,3,0),"")</f>
        <v/>
      </c>
      <c r="Q3041" s="297" t="str">
        <f>_xlfn.IFNA(VLOOKUP($E:$E,'4'!$A:$F,3,0),"")</f>
        <v/>
      </c>
      <c r="R3041" s="297" t="str">
        <f>_xlfn.IFNA(VLOOKUP($E:$E,'5'!$A:$F,3,0),"")</f>
        <v/>
      </c>
      <c r="S3041" s="297" t="str">
        <f>_xlfn.IFNA(VLOOKUP($E:$E,'6'!$A:$F,3,0),"")</f>
        <v/>
      </c>
      <c r="T3041" s="313">
        <v>1</v>
      </c>
      <c r="U3041" s="313">
        <v>12</v>
      </c>
      <c r="V3041" s="313">
        <v>120</v>
      </c>
      <c r="W3041" s="314">
        <v>0.13400000000000001</v>
      </c>
      <c r="X3041" s="315">
        <v>3.2407410000000002E-4</v>
      </c>
      <c r="Y3041" s="749">
        <v>280</v>
      </c>
      <c r="Z3041" s="282"/>
      <c r="AA3041" s="316" t="s">
        <v>10390</v>
      </c>
      <c r="AB3041" s="282" t="s">
        <v>9163</v>
      </c>
      <c r="AC3041" s="317" t="s">
        <v>2081</v>
      </c>
      <c r="AD3041" s="318" t="s">
        <v>487</v>
      </c>
      <c r="AE3041" s="319">
        <v>0</v>
      </c>
      <c r="AF3041" s="319" t="s">
        <v>11273</v>
      </c>
      <c r="AG3041" s="320">
        <v>3.7</v>
      </c>
      <c r="AH3041" s="321">
        <f t="shared" si="516"/>
        <v>0</v>
      </c>
      <c r="AI3041" s="287">
        <f>_xlfn.IFNA(VLOOKUP(AD:AD,грп!B:C,2,0),0)</f>
        <v>0</v>
      </c>
      <c r="AJ3041" s="607">
        <v>42</v>
      </c>
      <c r="AK3041" s="672" t="str">
        <f t="shared" si="509"/>
        <v xml:space="preserve"> </v>
      </c>
      <c r="AL3041" s="174"/>
    </row>
    <row r="3042" spans="1:38" s="4" customFormat="1" ht="12" customHeight="1" outlineLevel="1" x14ac:dyDescent="0.35">
      <c r="A3042" s="307" t="s">
        <v>10402</v>
      </c>
      <c r="B3042" s="308" t="s">
        <v>8353</v>
      </c>
      <c r="C3042" s="290" t="s">
        <v>555</v>
      </c>
      <c r="D3042" s="310" t="s">
        <v>1553</v>
      </c>
      <c r="E3042" s="322" t="s">
        <v>148</v>
      </c>
      <c r="F3042" s="293"/>
      <c r="G3042" s="293"/>
      <c r="H3042" s="294">
        <v>9</v>
      </c>
      <c r="I3042" s="294" t="str">
        <f>IFERROR(_xlfn.IFNA(VLOOKUP($D:$D,history!$I:$Y,3,0),VLOOKUP(E:E,history!$H:$Y,4,0)),"--")</f>
        <v>--</v>
      </c>
      <c r="J3042" s="282" t="s">
        <v>5946</v>
      </c>
      <c r="K3042" s="282" t="str">
        <f t="shared" si="510"/>
        <v/>
      </c>
      <c r="L3042" s="312">
        <f t="shared" si="514"/>
        <v>206.38</v>
      </c>
      <c r="M3042" s="312">
        <f t="shared" si="515"/>
        <v>312.7</v>
      </c>
      <c r="N3042" s="297" t="str">
        <f>_xlfn.IFNA(VLOOKUP($E:$E,'1'!$A:$E,3,0),"")</f>
        <v/>
      </c>
      <c r="O3042" s="297" t="str">
        <f>_xlfn.IFNA(VLOOKUP($E:$E,'2'!$A:$E,3,0),"")</f>
        <v/>
      </c>
      <c r="P3042" s="297" t="str">
        <f>_xlfn.IFNA(VLOOKUP($E:$E,'3'!$A:$D,3,0),"")</f>
        <v/>
      </c>
      <c r="Q3042" s="297" t="str">
        <f>_xlfn.IFNA(VLOOKUP($E:$E,'4'!$A:$F,3,0),"")</f>
        <v/>
      </c>
      <c r="R3042" s="297" t="str">
        <f>_xlfn.IFNA(VLOOKUP($E:$E,'5'!$A:$F,3,0),"")</f>
        <v/>
      </c>
      <c r="S3042" s="297" t="str">
        <f>_xlfn.IFNA(VLOOKUP($E:$E,'6'!$A:$F,3,0),"")</f>
        <v/>
      </c>
      <c r="T3042" s="313">
        <v>1</v>
      </c>
      <c r="U3042" s="313">
        <v>12</v>
      </c>
      <c r="V3042" s="313">
        <v>120</v>
      </c>
      <c r="W3042" s="314">
        <v>0.19700000000000001</v>
      </c>
      <c r="X3042" s="315">
        <v>5.3249999999999999E-4</v>
      </c>
      <c r="Y3042" s="749">
        <v>290</v>
      </c>
      <c r="Z3042" s="282"/>
      <c r="AA3042" s="316" t="s">
        <v>10390</v>
      </c>
      <c r="AB3042" s="282" t="s">
        <v>9163</v>
      </c>
      <c r="AC3042" s="317" t="s">
        <v>2081</v>
      </c>
      <c r="AD3042" s="318" t="s">
        <v>487</v>
      </c>
      <c r="AE3042" s="319">
        <v>0</v>
      </c>
      <c r="AF3042" s="319" t="s">
        <v>11273</v>
      </c>
      <c r="AG3042" s="320">
        <v>3.92</v>
      </c>
      <c r="AH3042" s="321">
        <f t="shared" si="516"/>
        <v>0</v>
      </c>
      <c r="AI3042" s="287">
        <f>_xlfn.IFNA(VLOOKUP(AD:AD,грп!B:C,2,0),0)</f>
        <v>0</v>
      </c>
      <c r="AJ3042" s="607">
        <v>0</v>
      </c>
      <c r="AK3042" s="672" t="str">
        <f t="shared" si="509"/>
        <v xml:space="preserve"> </v>
      </c>
      <c r="AL3042" s="174"/>
    </row>
    <row r="3043" spans="1:38" s="4" customFormat="1" ht="12" customHeight="1" outlineLevel="1" x14ac:dyDescent="0.35">
      <c r="A3043" s="307" t="s">
        <v>10402</v>
      </c>
      <c r="B3043" s="308" t="s">
        <v>8354</v>
      </c>
      <c r="C3043" s="290" t="s">
        <v>555</v>
      </c>
      <c r="D3043" s="310" t="s">
        <v>842</v>
      </c>
      <c r="E3043" s="322" t="s">
        <v>846</v>
      </c>
      <c r="F3043" s="293"/>
      <c r="G3043" s="293"/>
      <c r="H3043" s="294"/>
      <c r="I3043" s="294" t="str">
        <f>IFERROR(_xlfn.IFNA(VLOOKUP($D:$D,history!$I:$Y,3,0),VLOOKUP(E:E,history!$H:$Y,4,0)),"--")</f>
        <v>--</v>
      </c>
      <c r="J3043" s="282" t="s">
        <v>5946</v>
      </c>
      <c r="K3043" s="282" t="str">
        <f t="shared" si="510"/>
        <v/>
      </c>
      <c r="L3043" s="312">
        <f t="shared" si="514"/>
        <v>168.47</v>
      </c>
      <c r="M3043" s="312">
        <f t="shared" si="515"/>
        <v>255.26</v>
      </c>
      <c r="N3043" s="297" t="str">
        <f>_xlfn.IFNA(VLOOKUP($E:$E,'1'!$A:$E,3,0),"")</f>
        <v/>
      </c>
      <c r="O3043" s="297" t="str">
        <f>_xlfn.IFNA(VLOOKUP($E:$E,'2'!$A:$E,3,0),"")</f>
        <v/>
      </c>
      <c r="P3043" s="297" t="str">
        <f>_xlfn.IFNA(VLOOKUP($E:$E,'3'!$A:$D,3,0),"")</f>
        <v/>
      </c>
      <c r="Q3043" s="297" t="str">
        <f>_xlfn.IFNA(VLOOKUP($E:$E,'4'!$A:$F,3,0),"")</f>
        <v/>
      </c>
      <c r="R3043" s="297" t="str">
        <f>_xlfn.IFNA(VLOOKUP($E:$E,'5'!$A:$F,3,0),"")</f>
        <v/>
      </c>
      <c r="S3043" s="297" t="str">
        <f>_xlfn.IFNA(VLOOKUP($E:$E,'6'!$A:$F,3,0),"")</f>
        <v/>
      </c>
      <c r="T3043" s="313">
        <v>1</v>
      </c>
      <c r="U3043" s="313">
        <v>12</v>
      </c>
      <c r="V3043" s="313">
        <v>120</v>
      </c>
      <c r="W3043" s="314">
        <v>9.5000000000000001E-2</v>
      </c>
      <c r="X3043" s="315">
        <v>4.4999999999999999E-4</v>
      </c>
      <c r="Y3043" s="749">
        <v>240</v>
      </c>
      <c r="Z3043" s="282"/>
      <c r="AA3043" s="316" t="s">
        <v>10390</v>
      </c>
      <c r="AB3043" s="282" t="s">
        <v>9163</v>
      </c>
      <c r="AC3043" s="317" t="s">
        <v>2081</v>
      </c>
      <c r="AD3043" s="318" t="s">
        <v>487</v>
      </c>
      <c r="AE3043" s="319">
        <v>0</v>
      </c>
      <c r="AF3043" s="319" t="s">
        <v>11273</v>
      </c>
      <c r="AG3043" s="320">
        <v>3.2</v>
      </c>
      <c r="AH3043" s="321">
        <f t="shared" si="516"/>
        <v>0</v>
      </c>
      <c r="AI3043" s="287">
        <f>_xlfn.IFNA(VLOOKUP(AD:AD,грп!B:C,2,0),0)</f>
        <v>0</v>
      </c>
      <c r="AJ3043" s="607">
        <v>0</v>
      </c>
      <c r="AK3043" s="672" t="str">
        <f t="shared" si="509"/>
        <v xml:space="preserve"> </v>
      </c>
      <c r="AL3043" s="174"/>
    </row>
    <row r="3044" spans="1:38" s="4" customFormat="1" ht="12" customHeight="1" outlineLevel="1" x14ac:dyDescent="0.35">
      <c r="A3044" s="307" t="s">
        <v>10402</v>
      </c>
      <c r="B3044" s="308" t="s">
        <v>8355</v>
      </c>
      <c r="C3044" s="323"/>
      <c r="D3044" s="310" t="s">
        <v>775</v>
      </c>
      <c r="E3044" s="322" t="s">
        <v>149</v>
      </c>
      <c r="F3044" s="293"/>
      <c r="G3044" s="293"/>
      <c r="H3044" s="294"/>
      <c r="I3044" s="294" t="str">
        <f>IFERROR(_xlfn.IFNA(VLOOKUP($D:$D,history!$I:$Y,3,0),VLOOKUP(E:E,history!$H:$Y,4,0)),"--")</f>
        <v>--</v>
      </c>
      <c r="J3044" s="282" t="s">
        <v>5946</v>
      </c>
      <c r="K3044" s="282" t="str">
        <f t="shared" si="510"/>
        <v/>
      </c>
      <c r="L3044" s="312">
        <f t="shared" si="514"/>
        <v>167.42</v>
      </c>
      <c r="M3044" s="312">
        <f t="shared" si="515"/>
        <v>253.67</v>
      </c>
      <c r="N3044" s="297" t="str">
        <f>_xlfn.IFNA(VLOOKUP($E:$E,'1'!$A:$E,3,0),"")</f>
        <v/>
      </c>
      <c r="O3044" s="297" t="str">
        <f>_xlfn.IFNA(VLOOKUP($E:$E,'2'!$A:$E,3,0),"")</f>
        <v/>
      </c>
      <c r="P3044" s="297" t="str">
        <f>_xlfn.IFNA(VLOOKUP($E:$E,'3'!$A:$D,3,0),"")</f>
        <v/>
      </c>
      <c r="Q3044" s="297" t="str">
        <f>_xlfn.IFNA(VLOOKUP($E:$E,'4'!$A:$F,3,0),"")</f>
        <v/>
      </c>
      <c r="R3044" s="297" t="str">
        <f>_xlfn.IFNA(VLOOKUP($E:$E,'5'!$A:$F,3,0),"")</f>
        <v/>
      </c>
      <c r="S3044" s="297" t="str">
        <f>_xlfn.IFNA(VLOOKUP($E:$E,'6'!$A:$F,3,0),"")</f>
        <v/>
      </c>
      <c r="T3044" s="313">
        <v>1</v>
      </c>
      <c r="U3044" s="313">
        <v>10</v>
      </c>
      <c r="V3044" s="313">
        <v>100</v>
      </c>
      <c r="W3044" s="314">
        <v>0.14000000000000001</v>
      </c>
      <c r="X3044" s="315">
        <v>3.9102560000000002E-4</v>
      </c>
      <c r="Y3044" s="749">
        <v>240</v>
      </c>
      <c r="Z3044" s="282"/>
      <c r="AA3044" s="316" t="s">
        <v>10391</v>
      </c>
      <c r="AB3044" s="282" t="s">
        <v>9163</v>
      </c>
      <c r="AC3044" s="317" t="s">
        <v>2081</v>
      </c>
      <c r="AD3044" s="318" t="s">
        <v>487</v>
      </c>
      <c r="AE3044" s="319">
        <v>0</v>
      </c>
      <c r="AF3044" s="319" t="s">
        <v>11273</v>
      </c>
      <c r="AG3044" s="320">
        <v>3.18</v>
      </c>
      <c r="AH3044" s="321">
        <f t="shared" si="516"/>
        <v>0</v>
      </c>
      <c r="AI3044" s="287">
        <f>_xlfn.IFNA(VLOOKUP(AD:AD,грп!B:C,2,0),0)</f>
        <v>0</v>
      </c>
      <c r="AJ3044" s="607">
        <v>0</v>
      </c>
      <c r="AK3044" s="672">
        <f t="shared" si="509"/>
        <v>0</v>
      </c>
      <c r="AL3044" s="174"/>
    </row>
    <row r="3045" spans="1:38" s="4" customFormat="1" ht="12" customHeight="1" outlineLevel="1" x14ac:dyDescent="0.35">
      <c r="A3045" s="307" t="s">
        <v>10402</v>
      </c>
      <c r="B3045" s="308" t="s">
        <v>8356</v>
      </c>
      <c r="C3045" s="290" t="s">
        <v>555</v>
      </c>
      <c r="D3045" s="310" t="s">
        <v>1552</v>
      </c>
      <c r="E3045" s="322" t="s">
        <v>847</v>
      </c>
      <c r="F3045" s="293"/>
      <c r="G3045" s="293"/>
      <c r="H3045" s="294">
        <v>31</v>
      </c>
      <c r="I3045" s="294" t="str">
        <f>IFERROR(_xlfn.IFNA(VLOOKUP($D:$D,history!$I:$Y,3,0),VLOOKUP(E:E,history!$H:$Y,4,0)),"--")</f>
        <v>--</v>
      </c>
      <c r="J3045" s="282" t="s">
        <v>5946</v>
      </c>
      <c r="K3045" s="282" t="str">
        <f t="shared" si="510"/>
        <v/>
      </c>
      <c r="L3045" s="312">
        <f t="shared" si="514"/>
        <v>156.88999999999999</v>
      </c>
      <c r="M3045" s="312">
        <f t="shared" si="515"/>
        <v>237.71</v>
      </c>
      <c r="N3045" s="297" t="str">
        <f>_xlfn.IFNA(VLOOKUP($E:$E,'1'!$A:$E,3,0),"")</f>
        <v/>
      </c>
      <c r="O3045" s="297" t="str">
        <f>_xlfn.IFNA(VLOOKUP($E:$E,'2'!$A:$E,3,0),"")</f>
        <v/>
      </c>
      <c r="P3045" s="297" t="str">
        <f>_xlfn.IFNA(VLOOKUP($E:$E,'3'!$A:$D,3,0),"")</f>
        <v/>
      </c>
      <c r="Q3045" s="297" t="str">
        <f>_xlfn.IFNA(VLOOKUP($E:$E,'4'!$A:$F,3,0),"")</f>
        <v/>
      </c>
      <c r="R3045" s="297" t="str">
        <f>_xlfn.IFNA(VLOOKUP($E:$E,'5'!$A:$F,3,0),"")</f>
        <v/>
      </c>
      <c r="S3045" s="297" t="str">
        <f>_xlfn.IFNA(VLOOKUP($E:$E,'6'!$A:$F,3,0),"")</f>
        <v/>
      </c>
      <c r="T3045" s="313">
        <v>1</v>
      </c>
      <c r="U3045" s="313">
        <v>12</v>
      </c>
      <c r="V3045" s="313">
        <v>120</v>
      </c>
      <c r="W3045" s="314">
        <v>0.10100000000000001</v>
      </c>
      <c r="X3045" s="315">
        <v>4.4999999999999999E-4</v>
      </c>
      <c r="Y3045" s="749">
        <v>230</v>
      </c>
      <c r="Z3045" s="282"/>
      <c r="AA3045" s="316" t="s">
        <v>10390</v>
      </c>
      <c r="AB3045" s="282" t="s">
        <v>9163</v>
      </c>
      <c r="AC3045" s="317" t="s">
        <v>2081</v>
      </c>
      <c r="AD3045" s="318" t="s">
        <v>487</v>
      </c>
      <c r="AE3045" s="319">
        <v>0</v>
      </c>
      <c r="AF3045" s="319" t="s">
        <v>11273</v>
      </c>
      <c r="AG3045" s="320">
        <v>2.98</v>
      </c>
      <c r="AH3045" s="321">
        <f t="shared" si="516"/>
        <v>0</v>
      </c>
      <c r="AI3045" s="287">
        <f>_xlfn.IFNA(VLOOKUP(AD:AD,грп!B:C,2,0),0)</f>
        <v>0</v>
      </c>
      <c r="AJ3045" s="607">
        <v>0</v>
      </c>
      <c r="AK3045" s="672" t="str">
        <f t="shared" si="509"/>
        <v xml:space="preserve"> </v>
      </c>
      <c r="AL3045" s="174"/>
    </row>
    <row r="3046" spans="1:38" s="4" customFormat="1" ht="12" customHeight="1" outlineLevel="1" x14ac:dyDescent="0.35">
      <c r="A3046" s="307" t="s">
        <v>10402</v>
      </c>
      <c r="B3046" s="308" t="s">
        <v>8357</v>
      </c>
      <c r="C3046" s="290" t="s">
        <v>555</v>
      </c>
      <c r="D3046" s="310" t="s">
        <v>776</v>
      </c>
      <c r="E3046" s="322" t="s">
        <v>162</v>
      </c>
      <c r="F3046" s="293"/>
      <c r="G3046" s="293"/>
      <c r="H3046" s="294">
        <v>14</v>
      </c>
      <c r="I3046" s="294" t="str">
        <f>IFERROR(_xlfn.IFNA(VLOOKUP($D:$D,history!$I:$Y,3,0),VLOOKUP(E:E,history!$H:$Y,4,0)),"--")</f>
        <v>--</v>
      </c>
      <c r="J3046" s="282" t="s">
        <v>5946</v>
      </c>
      <c r="K3046" s="282" t="str">
        <f t="shared" si="510"/>
        <v/>
      </c>
      <c r="L3046" s="312">
        <f t="shared" si="514"/>
        <v>186.38</v>
      </c>
      <c r="M3046" s="312">
        <f t="shared" si="515"/>
        <v>282.39</v>
      </c>
      <c r="N3046" s="297" t="str">
        <f>_xlfn.IFNA(VLOOKUP($E:$E,'1'!$A:$E,3,0),"")</f>
        <v/>
      </c>
      <c r="O3046" s="297" t="str">
        <f>_xlfn.IFNA(VLOOKUP($E:$E,'2'!$A:$E,3,0),"")</f>
        <v/>
      </c>
      <c r="P3046" s="297" t="str">
        <f>_xlfn.IFNA(VLOOKUP($E:$E,'3'!$A:$D,3,0),"")</f>
        <v/>
      </c>
      <c r="Q3046" s="297" t="str">
        <f>_xlfn.IFNA(VLOOKUP($E:$E,'4'!$A:$F,3,0),"")</f>
        <v/>
      </c>
      <c r="R3046" s="297" t="str">
        <f>_xlfn.IFNA(VLOOKUP($E:$E,'5'!$A:$F,3,0),"")</f>
        <v/>
      </c>
      <c r="S3046" s="297" t="str">
        <f>_xlfn.IFNA(VLOOKUP($E:$E,'6'!$A:$F,3,0),"")</f>
        <v/>
      </c>
      <c r="T3046" s="313">
        <v>1</v>
      </c>
      <c r="U3046" s="313">
        <v>10</v>
      </c>
      <c r="V3046" s="313">
        <v>100</v>
      </c>
      <c r="W3046" s="314">
        <v>0.14299999999999999</v>
      </c>
      <c r="X3046" s="315">
        <v>3.5500000000000001E-4</v>
      </c>
      <c r="Y3046" s="749">
        <v>270</v>
      </c>
      <c r="Z3046" s="282"/>
      <c r="AA3046" s="316" t="s">
        <v>10390</v>
      </c>
      <c r="AB3046" s="282" t="s">
        <v>9163</v>
      </c>
      <c r="AC3046" s="317" t="s">
        <v>2081</v>
      </c>
      <c r="AD3046" s="318" t="s">
        <v>487</v>
      </c>
      <c r="AE3046" s="319">
        <v>0</v>
      </c>
      <c r="AF3046" s="319" t="s">
        <v>11273</v>
      </c>
      <c r="AG3046" s="320">
        <v>3.54</v>
      </c>
      <c r="AH3046" s="321">
        <f t="shared" si="516"/>
        <v>0</v>
      </c>
      <c r="AI3046" s="287">
        <f>_xlfn.IFNA(VLOOKUP(AD:AD,грп!B:C,2,0),0)</f>
        <v>0</v>
      </c>
      <c r="AJ3046" s="607">
        <v>0</v>
      </c>
      <c r="AK3046" s="672" t="str">
        <f t="shared" si="509"/>
        <v xml:space="preserve"> </v>
      </c>
      <c r="AL3046" s="174"/>
    </row>
    <row r="3047" spans="1:38" s="4" customFormat="1" ht="12" customHeight="1" outlineLevel="1" x14ac:dyDescent="0.35">
      <c r="A3047" s="307" t="s">
        <v>10402</v>
      </c>
      <c r="B3047" s="308" t="s">
        <v>8358</v>
      </c>
      <c r="C3047" s="290" t="s">
        <v>555</v>
      </c>
      <c r="D3047" s="310" t="s">
        <v>843</v>
      </c>
      <c r="E3047" s="322" t="s">
        <v>848</v>
      </c>
      <c r="F3047" s="293"/>
      <c r="G3047" s="293"/>
      <c r="H3047" s="294"/>
      <c r="I3047" s="294" t="str">
        <f>IFERROR(_xlfn.IFNA(VLOOKUP($D:$D,history!$I:$Y,3,0),VLOOKUP(E:E,history!$H:$Y,4,0)),"--")</f>
        <v>--</v>
      </c>
      <c r="J3047" s="282" t="s">
        <v>5946</v>
      </c>
      <c r="K3047" s="282" t="str">
        <f t="shared" si="510"/>
        <v/>
      </c>
      <c r="L3047" s="312">
        <f t="shared" si="514"/>
        <v>173.21</v>
      </c>
      <c r="M3047" s="312">
        <f t="shared" si="515"/>
        <v>262.44</v>
      </c>
      <c r="N3047" s="297" t="str">
        <f>_xlfn.IFNA(VLOOKUP($E:$E,'1'!$A:$E,3,0),"")</f>
        <v/>
      </c>
      <c r="O3047" s="297" t="str">
        <f>_xlfn.IFNA(VLOOKUP($E:$E,'2'!$A:$E,3,0),"")</f>
        <v/>
      </c>
      <c r="P3047" s="297" t="str">
        <f>_xlfn.IFNA(VLOOKUP($E:$E,'3'!$A:$D,3,0),"")</f>
        <v/>
      </c>
      <c r="Q3047" s="297" t="str">
        <f>_xlfn.IFNA(VLOOKUP($E:$E,'4'!$A:$F,3,0),"")</f>
        <v/>
      </c>
      <c r="R3047" s="297" t="str">
        <f>_xlfn.IFNA(VLOOKUP($E:$E,'5'!$A:$F,3,0),"")</f>
        <v/>
      </c>
      <c r="S3047" s="297" t="str">
        <f>_xlfn.IFNA(VLOOKUP($E:$E,'6'!$A:$F,3,0),"")</f>
        <v/>
      </c>
      <c r="T3047" s="313">
        <v>1</v>
      </c>
      <c r="U3047" s="313">
        <v>12</v>
      </c>
      <c r="V3047" s="313">
        <v>120</v>
      </c>
      <c r="W3047" s="314">
        <v>0.13300000000000001</v>
      </c>
      <c r="X3047" s="315">
        <v>3.2407410000000002E-4</v>
      </c>
      <c r="Y3047" s="749">
        <v>250</v>
      </c>
      <c r="Z3047" s="282"/>
      <c r="AA3047" s="316" t="s">
        <v>10390</v>
      </c>
      <c r="AB3047" s="282" t="s">
        <v>9163</v>
      </c>
      <c r="AC3047" s="317" t="s">
        <v>2081</v>
      </c>
      <c r="AD3047" s="318" t="s">
        <v>487</v>
      </c>
      <c r="AE3047" s="319">
        <v>0</v>
      </c>
      <c r="AF3047" s="319" t="s">
        <v>11273</v>
      </c>
      <c r="AG3047" s="320">
        <v>3.29</v>
      </c>
      <c r="AH3047" s="321">
        <f t="shared" si="516"/>
        <v>0</v>
      </c>
      <c r="AI3047" s="287">
        <f>_xlfn.IFNA(VLOOKUP(AD:AD,грп!B:C,2,0),0)</f>
        <v>0</v>
      </c>
      <c r="AJ3047" s="607">
        <v>0</v>
      </c>
      <c r="AK3047" s="672" t="str">
        <f t="shared" si="509"/>
        <v xml:space="preserve"> </v>
      </c>
      <c r="AL3047" s="174"/>
    </row>
    <row r="3048" spans="1:38" s="4" customFormat="1" ht="12" customHeight="1" outlineLevel="1" x14ac:dyDescent="0.35">
      <c r="A3048" s="307" t="s">
        <v>10402</v>
      </c>
      <c r="B3048" s="308" t="s">
        <v>8359</v>
      </c>
      <c r="C3048" s="290" t="s">
        <v>555</v>
      </c>
      <c r="D3048" s="310" t="s">
        <v>777</v>
      </c>
      <c r="E3048" s="322" t="s">
        <v>163</v>
      </c>
      <c r="F3048" s="293"/>
      <c r="G3048" s="293"/>
      <c r="H3048" s="294"/>
      <c r="I3048" s="294" t="str">
        <f>IFERROR(_xlfn.IFNA(VLOOKUP($D:$D,history!$I:$Y,3,0),VLOOKUP(E:E,history!$H:$Y,4,0)),"--")</f>
        <v>--</v>
      </c>
      <c r="J3048" s="282" t="s">
        <v>5946</v>
      </c>
      <c r="K3048" s="282" t="str">
        <f t="shared" si="510"/>
        <v/>
      </c>
      <c r="L3048" s="312">
        <f t="shared" si="514"/>
        <v>186.9</v>
      </c>
      <c r="M3048" s="312">
        <f t="shared" si="515"/>
        <v>283.18</v>
      </c>
      <c r="N3048" s="297" t="str">
        <f>_xlfn.IFNA(VLOOKUP($E:$E,'1'!$A:$E,3,0),"")</f>
        <v/>
      </c>
      <c r="O3048" s="297" t="str">
        <f>_xlfn.IFNA(VLOOKUP($E:$E,'2'!$A:$E,3,0),"")</f>
        <v/>
      </c>
      <c r="P3048" s="297" t="str">
        <f>_xlfn.IFNA(VLOOKUP($E:$E,'3'!$A:$D,3,0),"")</f>
        <v/>
      </c>
      <c r="Q3048" s="297" t="str">
        <f>_xlfn.IFNA(VLOOKUP($E:$E,'4'!$A:$F,3,0),"")</f>
        <v/>
      </c>
      <c r="R3048" s="297" t="str">
        <f>_xlfn.IFNA(VLOOKUP($E:$E,'5'!$A:$F,3,0),"")</f>
        <v/>
      </c>
      <c r="S3048" s="297" t="str">
        <f>_xlfn.IFNA(VLOOKUP($E:$E,'6'!$A:$F,3,0),"")</f>
        <v/>
      </c>
      <c r="T3048" s="313">
        <v>1</v>
      </c>
      <c r="U3048" s="313">
        <v>12</v>
      </c>
      <c r="V3048" s="313">
        <v>120</v>
      </c>
      <c r="W3048" s="314">
        <v>0.19</v>
      </c>
      <c r="X3048" s="315">
        <v>3.9102560000000002E-4</v>
      </c>
      <c r="Y3048" s="749">
        <v>270</v>
      </c>
      <c r="Z3048" s="282"/>
      <c r="AA3048" s="316" t="s">
        <v>10391</v>
      </c>
      <c r="AB3048" s="282" t="s">
        <v>9163</v>
      </c>
      <c r="AC3048" s="317" t="s">
        <v>2081</v>
      </c>
      <c r="AD3048" s="318" t="s">
        <v>487</v>
      </c>
      <c r="AE3048" s="319">
        <v>0</v>
      </c>
      <c r="AF3048" s="319" t="s">
        <v>11273</v>
      </c>
      <c r="AG3048" s="320">
        <v>3.55</v>
      </c>
      <c r="AH3048" s="321">
        <f t="shared" si="516"/>
        <v>0</v>
      </c>
      <c r="AI3048" s="287">
        <f>_xlfn.IFNA(VLOOKUP(AD:AD,грп!B:C,2,0),0)</f>
        <v>0</v>
      </c>
      <c r="AJ3048" s="607">
        <v>0</v>
      </c>
      <c r="AK3048" s="672" t="str">
        <f t="shared" si="509"/>
        <v xml:space="preserve"> </v>
      </c>
      <c r="AL3048" s="174"/>
    </row>
    <row r="3049" spans="1:38" s="4" customFormat="1" ht="12" customHeight="1" outlineLevel="1" x14ac:dyDescent="0.35">
      <c r="A3049" s="307" t="s">
        <v>10402</v>
      </c>
      <c r="B3049" s="308" t="s">
        <v>8360</v>
      </c>
      <c r="C3049" s="290" t="s">
        <v>555</v>
      </c>
      <c r="D3049" s="310" t="s">
        <v>2854</v>
      </c>
      <c r="E3049" s="322" t="s">
        <v>332</v>
      </c>
      <c r="F3049" s="293"/>
      <c r="G3049" s="293"/>
      <c r="H3049" s="294">
        <v>2</v>
      </c>
      <c r="I3049" s="294" t="str">
        <f>IFERROR(_xlfn.IFNA(VLOOKUP($D:$D,history!$I:$Y,3,0),VLOOKUP(E:E,history!$H:$Y,4,0)),"--")</f>
        <v>--</v>
      </c>
      <c r="J3049" s="282" t="s">
        <v>5946</v>
      </c>
      <c r="K3049" s="282" t="str">
        <f t="shared" si="510"/>
        <v/>
      </c>
      <c r="L3049" s="312">
        <f t="shared" si="514"/>
        <v>671.27</v>
      </c>
      <c r="M3049" s="312">
        <f t="shared" si="515"/>
        <v>1017.07</v>
      </c>
      <c r="N3049" s="297" t="str">
        <f>_xlfn.IFNA(VLOOKUP($E:$E,'1'!$A:$E,3,0),"")</f>
        <v/>
      </c>
      <c r="O3049" s="297" t="str">
        <f>_xlfn.IFNA(VLOOKUP($E:$E,'2'!$A:$E,3,0),"")</f>
        <v/>
      </c>
      <c r="P3049" s="297" t="str">
        <f>_xlfn.IFNA(VLOOKUP($E:$E,'3'!$A:$D,3,0),"")</f>
        <v/>
      </c>
      <c r="Q3049" s="297" t="str">
        <f>_xlfn.IFNA(VLOOKUP($E:$E,'4'!$A:$F,3,0),"")</f>
        <v/>
      </c>
      <c r="R3049" s="297" t="str">
        <f>_xlfn.IFNA(VLOOKUP($E:$E,'5'!$A:$F,3,0),"")</f>
        <v/>
      </c>
      <c r="S3049" s="297" t="str">
        <f>_xlfn.IFNA(VLOOKUP($E:$E,'6'!$A:$F,3,0),"")</f>
        <v/>
      </c>
      <c r="T3049" s="313">
        <v>1</v>
      </c>
      <c r="U3049" s="313">
        <v>5</v>
      </c>
      <c r="V3049" s="313">
        <v>30</v>
      </c>
      <c r="W3049" s="314">
        <v>0.53800000000000003</v>
      </c>
      <c r="X3049" s="315">
        <v>1.5074999999999999E-3</v>
      </c>
      <c r="Y3049" s="749">
        <v>970</v>
      </c>
      <c r="Z3049" s="282"/>
      <c r="AA3049" s="316" t="s">
        <v>10390</v>
      </c>
      <c r="AB3049" s="282" t="s">
        <v>9163</v>
      </c>
      <c r="AC3049" s="317" t="s">
        <v>2081</v>
      </c>
      <c r="AD3049" s="318" t="s">
        <v>487</v>
      </c>
      <c r="AE3049" s="319">
        <v>0</v>
      </c>
      <c r="AF3049" s="319" t="s">
        <v>11273</v>
      </c>
      <c r="AG3049" s="320">
        <v>12.75</v>
      </c>
      <c r="AH3049" s="321">
        <f t="shared" si="516"/>
        <v>0</v>
      </c>
      <c r="AI3049" s="287">
        <f>_xlfn.IFNA(VLOOKUP(AD:AD,грп!B:C,2,0),0)</f>
        <v>0</v>
      </c>
      <c r="AJ3049" s="607">
        <v>0</v>
      </c>
      <c r="AK3049" s="672" t="str">
        <f t="shared" si="509"/>
        <v xml:space="preserve"> </v>
      </c>
      <c r="AL3049" s="174"/>
    </row>
    <row r="3050" spans="1:38" s="4" customFormat="1" ht="12" customHeight="1" x14ac:dyDescent="0.35">
      <c r="A3050" s="288"/>
      <c r="B3050" s="289"/>
      <c r="C3050" s="290" t="s">
        <v>555</v>
      </c>
      <c r="D3050" s="291" t="s">
        <v>488</v>
      </c>
      <c r="E3050" s="292"/>
      <c r="F3050" s="293"/>
      <c r="G3050" s="293"/>
      <c r="H3050" s="294"/>
      <c r="I3050" s="294"/>
      <c r="J3050" s="282" t="s">
        <v>393</v>
      </c>
      <c r="K3050" s="282" t="str">
        <f t="shared" si="510"/>
        <v/>
      </c>
      <c r="L3050" s="295"/>
      <c r="M3050" s="296"/>
      <c r="N3050" s="297"/>
      <c r="O3050" s="297"/>
      <c r="P3050" s="297"/>
      <c r="Q3050" s="297" t="str">
        <f>_xlfn.IFNA(VLOOKUP($E:$E,'4'!$A:$F,3,0),"")</f>
        <v/>
      </c>
      <c r="R3050" s="297" t="str">
        <f>_xlfn.IFNA(VLOOKUP($E:$E,'5'!$A:$F,3,0),"")</f>
        <v/>
      </c>
      <c r="S3050" s="297"/>
      <c r="T3050" s="298"/>
      <c r="U3050" s="299"/>
      <c r="V3050" s="299"/>
      <c r="W3050" s="300"/>
      <c r="X3050" s="301"/>
      <c r="Y3050" s="749"/>
      <c r="Z3050" s="282"/>
      <c r="AA3050" s="280"/>
      <c r="AB3050" s="280"/>
      <c r="AC3050" s="302"/>
      <c r="AD3050" s="303" t="s">
        <v>488</v>
      </c>
      <c r="AE3050" s="280"/>
      <c r="AF3050" s="329"/>
      <c r="AG3050" s="305"/>
      <c r="AH3050" s="306"/>
      <c r="AI3050" s="287">
        <f>_xlfn.IFNA(VLOOKUP(AD:AD,грп!B:C,2,0),0)</f>
        <v>0</v>
      </c>
      <c r="AJ3050" s="607">
        <v>0</v>
      </c>
      <c r="AK3050" s="672" t="str">
        <f t="shared" si="509"/>
        <v xml:space="preserve"> </v>
      </c>
      <c r="AL3050" s="174"/>
    </row>
    <row r="3051" spans="1:38" s="4" customFormat="1" ht="12" customHeight="1" outlineLevel="1" x14ac:dyDescent="0.35">
      <c r="A3051" s="307" t="s">
        <v>10402</v>
      </c>
      <c r="B3051" s="308" t="s">
        <v>8361</v>
      </c>
      <c r="C3051" s="290" t="s">
        <v>555</v>
      </c>
      <c r="D3051" s="310" t="s">
        <v>624</v>
      </c>
      <c r="E3051" s="322" t="s">
        <v>178</v>
      </c>
      <c r="F3051" s="293"/>
      <c r="G3051" s="293"/>
      <c r="H3051" s="294">
        <v>13</v>
      </c>
      <c r="I3051" s="294" t="str">
        <f>IFERROR(_xlfn.IFNA(VLOOKUP($D:$D,history!$I:$Y,3,0),VLOOKUP(E:E,history!$H:$Y,4,0)),"--")</f>
        <v>V</v>
      </c>
      <c r="J3051" s="282" t="s">
        <v>9870</v>
      </c>
      <c r="K3051" s="282" t="str">
        <f t="shared" si="510"/>
        <v/>
      </c>
      <c r="L3051" s="312">
        <f>IF($A$3="ИМ",ROUND($Y3051*(1-($L$6-$F$4))*(1-$F$3)*(1+$AG$2),2),ROUND($M3051*(1-($L$6-$F$4))*(1-$F$3)*(1+$AG$2),2))</f>
        <v>302.2</v>
      </c>
      <c r="M3051" s="312">
        <f>ROUND(IF($A$3="РЕГИОНЫ",AG3051*$AG$3*$AG$1,IF(AI3051=0,AG3051*$AG$3*$AG$1,AG3051*$AG$3*(1-5%)*$AG$1)),2)</f>
        <v>457.88</v>
      </c>
      <c r="N3051" s="297" t="str">
        <f>_xlfn.IFNA(VLOOKUP($E:$E,'1'!$A:$E,3,0),"")</f>
        <v/>
      </c>
      <c r="O3051" s="297" t="str">
        <f>_xlfn.IFNA(VLOOKUP($E:$E,'2'!$A:$E,3,0),"")</f>
        <v/>
      </c>
      <c r="P3051" s="297" t="str">
        <f>_xlfn.IFNA(VLOOKUP($E:$E,'3'!$A:$D,3,0),"")</f>
        <v/>
      </c>
      <c r="Q3051" s="297" t="str">
        <f>_xlfn.IFNA(VLOOKUP($E:$E,'4'!$A:$F,3,0),"")</f>
        <v/>
      </c>
      <c r="R3051" s="297" t="str">
        <f>_xlfn.IFNA(VLOOKUP($E:$E,'5'!$A:$F,3,0),"")</f>
        <v/>
      </c>
      <c r="S3051" s="297" t="str">
        <f>_xlfn.IFNA(VLOOKUP($E:$E,'6'!$A:$F,3,0),"")</f>
        <v/>
      </c>
      <c r="T3051" s="313">
        <v>1</v>
      </c>
      <c r="U3051" s="313">
        <v>10</v>
      </c>
      <c r="V3051" s="313">
        <v>200</v>
      </c>
      <c r="W3051" s="314">
        <v>7.3999999999999996E-2</v>
      </c>
      <c r="X3051" s="315">
        <v>1.7000000000000001E-4</v>
      </c>
      <c r="Y3051" s="749">
        <v>430</v>
      </c>
      <c r="Z3051" s="282"/>
      <c r="AA3051" s="316" t="s">
        <v>393</v>
      </c>
      <c r="AB3051" s="282" t="s">
        <v>9163</v>
      </c>
      <c r="AC3051" s="317" t="s">
        <v>2081</v>
      </c>
      <c r="AD3051" s="318" t="s">
        <v>488</v>
      </c>
      <c r="AE3051" s="319">
        <v>0</v>
      </c>
      <c r="AF3051" s="319" t="s">
        <v>11273</v>
      </c>
      <c r="AG3051" s="320">
        <v>5.74</v>
      </c>
      <c r="AH3051" s="321">
        <f>IF($A$3="РЕГИОНЫ",ROUND($AG3051*(1-($L$6-$F$4))*(1-$F$3)*(1+$AG$2)*$AG$1,2),0)</f>
        <v>0</v>
      </c>
      <c r="AI3051" s="287">
        <f>_xlfn.IFNA(VLOOKUP(AD:AD,грп!B:C,2,0),0)</f>
        <v>0</v>
      </c>
      <c r="AJ3051" s="607">
        <v>18</v>
      </c>
      <c r="AK3051" s="672" t="str">
        <f t="shared" si="509"/>
        <v xml:space="preserve"> </v>
      </c>
      <c r="AL3051" s="174"/>
    </row>
    <row r="3052" spans="1:38" s="4" customFormat="1" ht="12" customHeight="1" outlineLevel="1" x14ac:dyDescent="0.35">
      <c r="A3052" s="307" t="s">
        <v>10402</v>
      </c>
      <c r="B3052" s="308" t="s">
        <v>8362</v>
      </c>
      <c r="C3052" s="323"/>
      <c r="D3052" s="310" t="s">
        <v>625</v>
      </c>
      <c r="E3052" s="322" t="s">
        <v>179</v>
      </c>
      <c r="F3052" s="293"/>
      <c r="G3052" s="293"/>
      <c r="H3052" s="294">
        <v>6</v>
      </c>
      <c r="I3052" s="294" t="str">
        <f>IFERROR(_xlfn.IFNA(VLOOKUP($D:$D,history!$I:$Y,3,0),VLOOKUP(E:E,history!$H:$Y,4,0)),"--")</f>
        <v>--</v>
      </c>
      <c r="J3052" s="282" t="s">
        <v>9870</v>
      </c>
      <c r="K3052" s="282" t="str">
        <f t="shared" si="510"/>
        <v/>
      </c>
      <c r="L3052" s="312">
        <f>IF($A$3="ИМ",ROUND($Y3052*(1-($L$6-$F$4))*(1-$F$3)*(1+$AG$2),2),ROUND($M3052*(1-($L$6-$F$4))*(1-$F$3)*(1+$AG$2),2))</f>
        <v>583.34</v>
      </c>
      <c r="M3052" s="312">
        <f>ROUND(IF($A$3="РЕГИОНЫ",AG3052*$AG$3*$AG$1,IF(AI3052=0,AG3052*$AG$3*$AG$1,AG3052*$AG$3*(1-5%)*$AG$1)),2)</f>
        <v>883.85</v>
      </c>
      <c r="N3052" s="297" t="str">
        <f>_xlfn.IFNA(VLOOKUP($E:$E,'1'!$A:$E,3,0),"")</f>
        <v/>
      </c>
      <c r="O3052" s="297" t="str">
        <f>_xlfn.IFNA(VLOOKUP($E:$E,'2'!$A:$E,3,0),"")</f>
        <v/>
      </c>
      <c r="P3052" s="297" t="str">
        <f>_xlfn.IFNA(VLOOKUP($E:$E,'3'!$A:$D,3,0),"")</f>
        <v/>
      </c>
      <c r="Q3052" s="297" t="str">
        <f>_xlfn.IFNA(VLOOKUP($E:$E,'4'!$A:$F,3,0),"")</f>
        <v/>
      </c>
      <c r="R3052" s="297" t="str">
        <f>_xlfn.IFNA(VLOOKUP($E:$E,'5'!$A:$F,3,0),"")</f>
        <v/>
      </c>
      <c r="S3052" s="297" t="str">
        <f>_xlfn.IFNA(VLOOKUP($E:$E,'6'!$A:$F,3,0),"")</f>
        <v/>
      </c>
      <c r="T3052" s="313">
        <v>1</v>
      </c>
      <c r="U3052" s="313">
        <v>10</v>
      </c>
      <c r="V3052" s="313">
        <v>100</v>
      </c>
      <c r="W3052" s="314">
        <v>0.22500000000000001</v>
      </c>
      <c r="X3052" s="315">
        <v>5.6249999999999996E-4</v>
      </c>
      <c r="Y3052" s="749">
        <v>840</v>
      </c>
      <c r="Z3052" s="282"/>
      <c r="AA3052" s="316" t="s">
        <v>10390</v>
      </c>
      <c r="AB3052" s="282" t="s">
        <v>9163</v>
      </c>
      <c r="AC3052" s="317" t="s">
        <v>2081</v>
      </c>
      <c r="AD3052" s="318" t="s">
        <v>488</v>
      </c>
      <c r="AE3052" s="319">
        <v>0</v>
      </c>
      <c r="AF3052" s="319" t="s">
        <v>11273</v>
      </c>
      <c r="AG3052" s="320">
        <v>11.08</v>
      </c>
      <c r="AH3052" s="321">
        <f>IF($A$3="РЕГИОНЫ",ROUND($AG3052*(1-($L$6-$F$4))*(1-$F$3)*(1+$AG$2)*$AG$1,2),0)</f>
        <v>0</v>
      </c>
      <c r="AI3052" s="287">
        <f>_xlfn.IFNA(VLOOKUP(AD:AD,грп!B:C,2,0),0)</f>
        <v>0</v>
      </c>
      <c r="AJ3052" s="607">
        <v>39</v>
      </c>
      <c r="AK3052" s="672">
        <f t="shared" si="509"/>
        <v>0</v>
      </c>
      <c r="AL3052" s="174"/>
    </row>
    <row r="3053" spans="1:38" s="4" customFormat="1" ht="12" customHeight="1" outlineLevel="1" x14ac:dyDescent="0.35">
      <c r="A3053" s="307" t="s">
        <v>339</v>
      </c>
      <c r="B3053" s="308">
        <v>0</v>
      </c>
      <c r="C3053" s="309"/>
      <c r="D3053" s="310" t="s">
        <v>3434</v>
      </c>
      <c r="E3053" s="292" t="s">
        <v>3435</v>
      </c>
      <c r="F3053" s="293"/>
      <c r="G3053" s="293"/>
      <c r="H3053" s="294">
        <v>24</v>
      </c>
      <c r="I3053" s="294" t="str">
        <f>IFERROR(_xlfn.IFNA(VLOOKUP($D:$D,history!$I:$Y,3,0),VLOOKUP(E:E,history!$H:$Y,4,0)),"--")</f>
        <v>--</v>
      </c>
      <c r="J3053" s="282" t="s">
        <v>9870</v>
      </c>
      <c r="K3053" s="282" t="str">
        <f t="shared" si="510"/>
        <v/>
      </c>
      <c r="L3053" s="312">
        <f>IF($A$3="ИМ",ROUND($Y3053*(1-($L$6-$F$4))*(1-$F$3)*(1+$AG$2),2),ROUND($M3053*(1-($L$6-$F$4))*(1-$F$3)*(1+$AG$2),2))</f>
        <v>227.44</v>
      </c>
      <c r="M3053" s="312">
        <f>ROUND(IF($A$3="РЕГИОНЫ",AG3053*$AG$3*$AG$1,IF(AI3053=0,AG3053*$AG$3*$AG$1,AG3053*$AG$3*(1-5%)*$AG$1)),2)</f>
        <v>344.61</v>
      </c>
      <c r="N3053" s="297" t="str">
        <f>_xlfn.IFNA(VLOOKUP($E:$E,'1'!$A:$E,3,0),"")</f>
        <v/>
      </c>
      <c r="O3053" s="297" t="str">
        <f>_xlfn.IFNA(VLOOKUP($E:$E,'2'!$A:$E,3,0),"")</f>
        <v/>
      </c>
      <c r="P3053" s="297" t="str">
        <f>_xlfn.IFNA(VLOOKUP($E:$E,'3'!$A:$D,3,0),"")</f>
        <v/>
      </c>
      <c r="Q3053" s="297" t="str">
        <f>_xlfn.IFNA(VLOOKUP($E:$E,'4'!$A:$F,3,0),"")</f>
        <v/>
      </c>
      <c r="R3053" s="297" t="str">
        <f>_xlfn.IFNA(VLOOKUP($E:$E,'5'!$A:$F,3,0),"")</f>
        <v/>
      </c>
      <c r="S3053" s="297" t="str">
        <f>_xlfn.IFNA(VLOOKUP($E:$E,'6'!$A:$F,3,0),"")</f>
        <v/>
      </c>
      <c r="T3053" s="313">
        <v>1</v>
      </c>
      <c r="U3053" s="313">
        <v>12</v>
      </c>
      <c r="V3053" s="313">
        <v>240</v>
      </c>
      <c r="W3053" s="314">
        <v>7.8E-2</v>
      </c>
      <c r="X3053" s="315">
        <v>1.6666669999999999E-4</v>
      </c>
      <c r="Y3053" s="749">
        <v>310</v>
      </c>
      <c r="Z3053" s="282"/>
      <c r="AA3053" s="316" t="s">
        <v>393</v>
      </c>
      <c r="AB3053" s="282" t="s">
        <v>9163</v>
      </c>
      <c r="AC3053" s="317" t="s">
        <v>2081</v>
      </c>
      <c r="AD3053" s="318" t="s">
        <v>488</v>
      </c>
      <c r="AE3053" s="319">
        <v>0</v>
      </c>
      <c r="AF3053" s="319" t="s">
        <v>11273</v>
      </c>
      <c r="AG3053" s="320">
        <v>4.32</v>
      </c>
      <c r="AH3053" s="321">
        <f>IF($A$3="РЕГИОНЫ",ROUND($AG3053*(1-($L$6-$F$4))*(1-$F$3)*(1+$AG$2)*$AG$1,2),0)</f>
        <v>0</v>
      </c>
      <c r="AI3053" s="287">
        <f>_xlfn.IFNA(VLOOKUP(AD:AD,грп!B:C,2,0),0)</f>
        <v>0</v>
      </c>
      <c r="AJ3053" s="607">
        <v>20</v>
      </c>
      <c r="AK3053" s="672">
        <f t="shared" si="509"/>
        <v>0</v>
      </c>
      <c r="AL3053" s="174"/>
    </row>
    <row r="3054" spans="1:38" s="4" customFormat="1" ht="12" customHeight="1" outlineLevel="1" x14ac:dyDescent="0.35">
      <c r="A3054" s="307" t="s">
        <v>339</v>
      </c>
      <c r="B3054" s="308">
        <v>0</v>
      </c>
      <c r="C3054" s="309"/>
      <c r="D3054" s="310" t="s">
        <v>3436</v>
      </c>
      <c r="E3054" s="292" t="s">
        <v>3437</v>
      </c>
      <c r="F3054" s="293"/>
      <c r="G3054" s="293"/>
      <c r="H3054" s="294"/>
      <c r="I3054" s="294" t="str">
        <f>IFERROR(_xlfn.IFNA(VLOOKUP($D:$D,history!$I:$Y,3,0),VLOOKUP(E:E,history!$H:$Y,4,0)),"--")</f>
        <v>--</v>
      </c>
      <c r="J3054" s="282" t="s">
        <v>5946</v>
      </c>
      <c r="K3054" s="282" t="str">
        <f t="shared" si="510"/>
        <v/>
      </c>
      <c r="L3054" s="312">
        <f>IF($A$3="ИМ",ROUND($Y3054*(1-($L$6-$F$4))*(1-$F$3)*(1+$AG$2),2),ROUND($M3054*(1-($L$6-$F$4))*(1-$F$3)*(1+$AG$2),2))</f>
        <v>291.14999999999998</v>
      </c>
      <c r="M3054" s="312">
        <f>ROUND(IF($A$3="РЕГИОНЫ",AG3054*$AG$3*$AG$1,IF(AI3054=0,AG3054*$AG$3*$AG$1,AG3054*$AG$3*(1-5%)*$AG$1)),2)</f>
        <v>441.13</v>
      </c>
      <c r="N3054" s="297" t="str">
        <f>_xlfn.IFNA(VLOOKUP($E:$E,'1'!$A:$E,3,0),"")</f>
        <v/>
      </c>
      <c r="O3054" s="297" t="str">
        <f>_xlfn.IFNA(VLOOKUP($E:$E,'2'!$A:$E,3,0),"")</f>
        <v/>
      </c>
      <c r="P3054" s="297" t="str">
        <f>_xlfn.IFNA(VLOOKUP($E:$E,'3'!$A:$D,3,0),"")</f>
        <v/>
      </c>
      <c r="Q3054" s="297" t="str">
        <f>_xlfn.IFNA(VLOOKUP($E:$E,'4'!$A:$F,3,0),"")</f>
        <v/>
      </c>
      <c r="R3054" s="297" t="str">
        <f>_xlfn.IFNA(VLOOKUP($E:$E,'5'!$A:$F,3,0),"")</f>
        <v/>
      </c>
      <c r="S3054" s="297" t="str">
        <f>_xlfn.IFNA(VLOOKUP($E:$E,'6'!$A:$F,3,0),"")</f>
        <v/>
      </c>
      <c r="T3054" s="313">
        <v>1</v>
      </c>
      <c r="U3054" s="313">
        <v>12</v>
      </c>
      <c r="V3054" s="313">
        <v>240</v>
      </c>
      <c r="W3054" s="314">
        <v>8.7999999999999995E-2</v>
      </c>
      <c r="X3054" s="315">
        <v>1.0648149999999999E-4</v>
      </c>
      <c r="Y3054" s="749">
        <v>390</v>
      </c>
      <c r="Z3054" s="282"/>
      <c r="AA3054" s="316" t="s">
        <v>10391</v>
      </c>
      <c r="AB3054" s="282" t="s">
        <v>9885</v>
      </c>
      <c r="AC3054" s="317" t="s">
        <v>2081</v>
      </c>
      <c r="AD3054" s="318" t="s">
        <v>488</v>
      </c>
      <c r="AE3054" s="319">
        <v>0</v>
      </c>
      <c r="AF3054" s="319" t="s">
        <v>11273</v>
      </c>
      <c r="AG3054" s="320">
        <v>5.53</v>
      </c>
      <c r="AH3054" s="321">
        <f>IF($A$3="РЕГИОНЫ",ROUND($AG3054*(1-($L$6-$F$4))*(1-$F$3)*(1+$AG$2)*$AG$1,2),0)</f>
        <v>0</v>
      </c>
      <c r="AI3054" s="287">
        <f>_xlfn.IFNA(VLOOKUP(AD:AD,грп!B:C,2,0),0)</f>
        <v>0</v>
      </c>
      <c r="AJ3054" s="607">
        <v>0</v>
      </c>
      <c r="AK3054" s="672">
        <f t="shared" si="509"/>
        <v>0</v>
      </c>
      <c r="AL3054" s="174"/>
    </row>
    <row r="3055" spans="1:38" s="4" customFormat="1" ht="12" customHeight="1" x14ac:dyDescent="0.35">
      <c r="A3055" s="288"/>
      <c r="B3055" s="289"/>
      <c r="C3055" s="290" t="s">
        <v>555</v>
      </c>
      <c r="D3055" s="291" t="s">
        <v>2065</v>
      </c>
      <c r="E3055" s="292"/>
      <c r="F3055" s="293"/>
      <c r="G3055" s="293"/>
      <c r="H3055" s="294"/>
      <c r="I3055" s="294"/>
      <c r="J3055" s="282" t="s">
        <v>393</v>
      </c>
      <c r="K3055" s="282" t="str">
        <f t="shared" si="510"/>
        <v/>
      </c>
      <c r="L3055" s="295"/>
      <c r="M3055" s="296"/>
      <c r="N3055" s="297"/>
      <c r="O3055" s="297"/>
      <c r="P3055" s="297"/>
      <c r="Q3055" s="297" t="str">
        <f>_xlfn.IFNA(VLOOKUP($E:$E,'4'!$A:$F,3,0),"")</f>
        <v/>
      </c>
      <c r="R3055" s="297" t="str">
        <f>_xlfn.IFNA(VLOOKUP($E:$E,'5'!$A:$F,3,0),"")</f>
        <v/>
      </c>
      <c r="S3055" s="297"/>
      <c r="T3055" s="298"/>
      <c r="U3055" s="299"/>
      <c r="V3055" s="299"/>
      <c r="W3055" s="300"/>
      <c r="X3055" s="301"/>
      <c r="Y3055" s="749"/>
      <c r="Z3055" s="282"/>
      <c r="AA3055" s="280"/>
      <c r="AB3055" s="280"/>
      <c r="AC3055" s="302"/>
      <c r="AD3055" s="303" t="s">
        <v>2065</v>
      </c>
      <c r="AE3055" s="280"/>
      <c r="AF3055" s="329"/>
      <c r="AG3055" s="305"/>
      <c r="AH3055" s="306"/>
      <c r="AI3055" s="287">
        <f>_xlfn.IFNA(VLOOKUP(AD:AD,грп!B:C,2,0),0)</f>
        <v>0</v>
      </c>
      <c r="AJ3055" s="607">
        <v>0</v>
      </c>
      <c r="AK3055" s="672" t="str">
        <f t="shared" si="509"/>
        <v xml:space="preserve"> </v>
      </c>
      <c r="AL3055" s="174"/>
    </row>
    <row r="3056" spans="1:38" s="4" customFormat="1" ht="12" customHeight="1" outlineLevel="1" x14ac:dyDescent="0.35">
      <c r="A3056" s="307" t="s">
        <v>1897</v>
      </c>
      <c r="B3056" s="308" t="s">
        <v>8363</v>
      </c>
      <c r="C3056" s="309"/>
      <c r="D3056" s="310" t="s">
        <v>4409</v>
      </c>
      <c r="E3056" s="311" t="s">
        <v>4410</v>
      </c>
      <c r="F3056" s="293"/>
      <c r="G3056" s="293"/>
      <c r="H3056" s="294">
        <v>21</v>
      </c>
      <c r="I3056" s="294" t="str">
        <f>IFERROR(_xlfn.IFNA(VLOOKUP($D:$D,history!$I:$Y,3,0),VLOOKUP(E:E,history!$H:$Y,4,0)),"--")</f>
        <v>--</v>
      </c>
      <c r="J3056" s="282" t="s">
        <v>9870</v>
      </c>
      <c r="K3056" s="282" t="str">
        <f t="shared" si="510"/>
        <v/>
      </c>
      <c r="L3056" s="312">
        <f t="shared" ref="L3056:L3103" si="517">IF($A$3="ИМ",ROUND($Y3056*(1-($L$6-$F$4))*(1-$F$3)*(1+$AG$2),2),ROUND($M3056*(1-($L$6-$F$4))*(1-$F$3)*(1+$AG$2),2))</f>
        <v>650.73</v>
      </c>
      <c r="M3056" s="312">
        <f t="shared" ref="M3056:M3103" si="518">ROUND(IF($A$3="РЕГИОНЫ",AG3056*$AG$3*$AG$1,IF(AI3056=0,AG3056*$AG$3*$AG$1,AG3056*$AG$3*(1-5%)*$AG$1)),2)</f>
        <v>985.96</v>
      </c>
      <c r="N3056" s="297" t="str">
        <f>_xlfn.IFNA(VLOOKUP($E:$E,'1'!$A:$E,3,0),"")</f>
        <v/>
      </c>
      <c r="O3056" s="297" t="str">
        <f>_xlfn.IFNA(VLOOKUP($E:$E,'2'!$A:$E,3,0),"")</f>
        <v/>
      </c>
      <c r="P3056" s="297" t="str">
        <f>_xlfn.IFNA(VLOOKUP($E:$E,'3'!$A:$D,3,0),"")</f>
        <v/>
      </c>
      <c r="Q3056" s="297" t="str">
        <f>_xlfn.IFNA(VLOOKUP($E:$E,'4'!$A:$F,3,0),"")</f>
        <v/>
      </c>
      <c r="R3056" s="297" t="str">
        <f>_xlfn.IFNA(VLOOKUP($E:$E,'5'!$A:$F,3,0),"")</f>
        <v/>
      </c>
      <c r="S3056" s="297" t="str">
        <f>_xlfn.IFNA(VLOOKUP($E:$E,'6'!$A:$F,3,0),"")</f>
        <v/>
      </c>
      <c r="T3056" s="313">
        <v>1</v>
      </c>
      <c r="U3056" s="313">
        <v>10</v>
      </c>
      <c r="V3056" s="313">
        <v>40</v>
      </c>
      <c r="W3056" s="314">
        <v>0.45600000000000002</v>
      </c>
      <c r="X3056" s="315">
        <v>1.8E-3</v>
      </c>
      <c r="Y3056" s="749">
        <v>890</v>
      </c>
      <c r="Z3056" s="282"/>
      <c r="AA3056" s="316" t="s">
        <v>10388</v>
      </c>
      <c r="AB3056" s="282" t="s">
        <v>9163</v>
      </c>
      <c r="AC3056" s="317" t="s">
        <v>2081</v>
      </c>
      <c r="AD3056" s="318" t="s">
        <v>2065</v>
      </c>
      <c r="AE3056" s="319">
        <v>0</v>
      </c>
      <c r="AF3056" s="319" t="s">
        <v>11273</v>
      </c>
      <c r="AG3056" s="320">
        <v>12.36</v>
      </c>
      <c r="AH3056" s="321">
        <f t="shared" ref="AH3056:AH3087" si="519">IF($A$3="РЕГИОНЫ",ROUND($AG3056*(1-($L$6-$F$4))*(1-$F$3)*(1+$AG$2)*$AG$1,2),0)</f>
        <v>0</v>
      </c>
      <c r="AI3056" s="287">
        <f>_xlfn.IFNA(VLOOKUP(AD:AD,грп!B:C,2,0),0)</f>
        <v>0</v>
      </c>
      <c r="AJ3056" s="607">
        <v>40</v>
      </c>
      <c r="AK3056" s="672">
        <f t="shared" ref="AK3056:AK3119" si="520">C3056</f>
        <v>0</v>
      </c>
      <c r="AL3056" s="174"/>
    </row>
    <row r="3057" spans="1:39" s="4" customFormat="1" ht="12" customHeight="1" outlineLevel="1" x14ac:dyDescent="0.35">
      <c r="A3057" s="307" t="s">
        <v>1897</v>
      </c>
      <c r="B3057" s="308" t="s">
        <v>8364</v>
      </c>
      <c r="C3057" s="309"/>
      <c r="D3057" s="310" t="s">
        <v>4411</v>
      </c>
      <c r="E3057" s="311" t="s">
        <v>4412</v>
      </c>
      <c r="F3057" s="293"/>
      <c r="G3057" s="293"/>
      <c r="H3057" s="294"/>
      <c r="I3057" s="294" t="str">
        <f>IFERROR(_xlfn.IFNA(VLOOKUP($D:$D,history!$I:$Y,3,0),VLOOKUP(E:E,history!$H:$Y,4,0)),"--")</f>
        <v>V</v>
      </c>
      <c r="J3057" s="282" t="s">
        <v>9870</v>
      </c>
      <c r="K3057" s="282" t="str">
        <f t="shared" si="510"/>
        <v/>
      </c>
      <c r="L3057" s="312">
        <f t="shared" si="517"/>
        <v>662.32</v>
      </c>
      <c r="M3057" s="312">
        <f t="shared" si="518"/>
        <v>1003.51</v>
      </c>
      <c r="N3057" s="297" t="str">
        <f>_xlfn.IFNA(VLOOKUP($E:$E,'1'!$A:$E,3,0),"")</f>
        <v/>
      </c>
      <c r="O3057" s="297" t="str">
        <f>_xlfn.IFNA(VLOOKUP($E:$E,'2'!$A:$E,3,0),"")</f>
        <v/>
      </c>
      <c r="P3057" s="297" t="str">
        <f>_xlfn.IFNA(VLOOKUP($E:$E,'3'!$A:$D,3,0),"")</f>
        <v/>
      </c>
      <c r="Q3057" s="297" t="str">
        <f>_xlfn.IFNA(VLOOKUP($E:$E,'4'!$A:$F,3,0),"")</f>
        <v/>
      </c>
      <c r="R3057" s="297" t="str">
        <f>_xlfn.IFNA(VLOOKUP($E:$E,'5'!$A:$F,3,0),"")</f>
        <v/>
      </c>
      <c r="S3057" s="297" t="str">
        <f>_xlfn.IFNA(VLOOKUP($E:$E,'6'!$A:$F,3,0),"")</f>
        <v/>
      </c>
      <c r="T3057" s="313">
        <v>1</v>
      </c>
      <c r="U3057" s="313">
        <v>10</v>
      </c>
      <c r="V3057" s="313">
        <v>40</v>
      </c>
      <c r="W3057" s="314">
        <v>0.46</v>
      </c>
      <c r="X3057" s="315">
        <v>1.7958333E-3</v>
      </c>
      <c r="Y3057" s="749">
        <v>890</v>
      </c>
      <c r="Z3057" s="282"/>
      <c r="AA3057" s="316" t="s">
        <v>393</v>
      </c>
      <c r="AB3057" s="282" t="s">
        <v>9163</v>
      </c>
      <c r="AC3057" s="317" t="s">
        <v>2081</v>
      </c>
      <c r="AD3057" s="318" t="s">
        <v>2065</v>
      </c>
      <c r="AE3057" s="319">
        <v>0</v>
      </c>
      <c r="AF3057" s="319" t="s">
        <v>11273</v>
      </c>
      <c r="AG3057" s="320">
        <v>12.58</v>
      </c>
      <c r="AH3057" s="321">
        <f t="shared" si="519"/>
        <v>0</v>
      </c>
      <c r="AI3057" s="287">
        <f>_xlfn.IFNA(VLOOKUP(AD:AD,грп!B:C,2,0),0)</f>
        <v>0</v>
      </c>
      <c r="AJ3057" s="607">
        <v>40</v>
      </c>
      <c r="AK3057" s="672">
        <f t="shared" si="520"/>
        <v>0</v>
      </c>
      <c r="AL3057" s="174"/>
    </row>
    <row r="3058" spans="1:39" s="4" customFormat="1" ht="12" customHeight="1" outlineLevel="1" x14ac:dyDescent="0.35">
      <c r="A3058" s="307" t="s">
        <v>1897</v>
      </c>
      <c r="B3058" s="308" t="s">
        <v>8365</v>
      </c>
      <c r="C3058" s="309"/>
      <c r="D3058" s="310" t="s">
        <v>4413</v>
      </c>
      <c r="E3058" s="311" t="s">
        <v>4414</v>
      </c>
      <c r="F3058" s="293"/>
      <c r="G3058" s="293"/>
      <c r="H3058" s="294"/>
      <c r="I3058" s="294" t="str">
        <f>IFERROR(_xlfn.IFNA(VLOOKUP($D:$D,history!$I:$Y,3,0),VLOOKUP(E:E,history!$H:$Y,4,0)),"--")</f>
        <v>V</v>
      </c>
      <c r="J3058" s="282" t="s">
        <v>9870</v>
      </c>
      <c r="K3058" s="282" t="str">
        <f t="shared" si="510"/>
        <v/>
      </c>
      <c r="L3058" s="312">
        <f t="shared" si="517"/>
        <v>717.07</v>
      </c>
      <c r="M3058" s="312">
        <f t="shared" si="518"/>
        <v>1086.47</v>
      </c>
      <c r="N3058" s="297" t="str">
        <f>_xlfn.IFNA(VLOOKUP($E:$E,'1'!$A:$E,3,0),"")</f>
        <v/>
      </c>
      <c r="O3058" s="297" t="str">
        <f>_xlfn.IFNA(VLOOKUP($E:$E,'2'!$A:$E,3,0),"")</f>
        <v/>
      </c>
      <c r="P3058" s="297" t="str">
        <f>_xlfn.IFNA(VLOOKUP($E:$E,'3'!$A:$D,3,0),"")</f>
        <v/>
      </c>
      <c r="Q3058" s="297" t="str">
        <f>_xlfn.IFNA(VLOOKUP($E:$E,'4'!$A:$F,3,0),"")</f>
        <v/>
      </c>
      <c r="R3058" s="297" t="str">
        <f>_xlfn.IFNA(VLOOKUP($E:$E,'5'!$A:$F,3,0),"")</f>
        <v/>
      </c>
      <c r="S3058" s="297" t="str">
        <f>_xlfn.IFNA(VLOOKUP($E:$E,'6'!$A:$F,3,0),"")</f>
        <v/>
      </c>
      <c r="T3058" s="313">
        <v>1</v>
      </c>
      <c r="U3058" s="313">
        <v>10</v>
      </c>
      <c r="V3058" s="313">
        <v>40</v>
      </c>
      <c r="W3058" s="314">
        <v>0.48</v>
      </c>
      <c r="X3058" s="315">
        <v>1.9833333E-3</v>
      </c>
      <c r="Y3058" s="749">
        <v>980</v>
      </c>
      <c r="Z3058" s="282"/>
      <c r="AA3058" s="316" t="s">
        <v>10390</v>
      </c>
      <c r="AB3058" s="282" t="s">
        <v>9163</v>
      </c>
      <c r="AC3058" s="317" t="s">
        <v>2081</v>
      </c>
      <c r="AD3058" s="318" t="s">
        <v>2065</v>
      </c>
      <c r="AE3058" s="319">
        <v>0</v>
      </c>
      <c r="AF3058" s="319" t="s">
        <v>11273</v>
      </c>
      <c r="AG3058" s="320">
        <v>13.62</v>
      </c>
      <c r="AH3058" s="321">
        <f t="shared" si="519"/>
        <v>0</v>
      </c>
      <c r="AI3058" s="287">
        <f>_xlfn.IFNA(VLOOKUP(AD:AD,грп!B:C,2,0),0)</f>
        <v>0</v>
      </c>
      <c r="AJ3058" s="607">
        <v>29</v>
      </c>
      <c r="AK3058" s="672">
        <f t="shared" si="520"/>
        <v>0</v>
      </c>
      <c r="AL3058" s="174"/>
    </row>
    <row r="3059" spans="1:39" s="4" customFormat="1" ht="12" customHeight="1" outlineLevel="1" x14ac:dyDescent="0.35">
      <c r="A3059" s="307" t="s">
        <v>1897</v>
      </c>
      <c r="B3059" s="308" t="s">
        <v>8366</v>
      </c>
      <c r="C3059" s="309"/>
      <c r="D3059" s="310" t="s">
        <v>4415</v>
      </c>
      <c r="E3059" s="311" t="s">
        <v>4416</v>
      </c>
      <c r="F3059" s="293"/>
      <c r="G3059" s="293"/>
      <c r="H3059" s="294">
        <v>3</v>
      </c>
      <c r="I3059" s="294" t="str">
        <f>IFERROR(_xlfn.IFNA(VLOOKUP($D:$D,history!$I:$Y,3,0),VLOOKUP(E:E,history!$H:$Y,4,0)),"--")</f>
        <v>V</v>
      </c>
      <c r="J3059" s="282" t="s">
        <v>9870</v>
      </c>
      <c r="K3059" s="282" t="str">
        <f t="shared" si="510"/>
        <v/>
      </c>
      <c r="L3059" s="312">
        <f t="shared" si="517"/>
        <v>741.29</v>
      </c>
      <c r="M3059" s="312">
        <f t="shared" si="518"/>
        <v>1123.1600000000001</v>
      </c>
      <c r="N3059" s="297" t="str">
        <f>_xlfn.IFNA(VLOOKUP($E:$E,'1'!$A:$E,3,0),"")</f>
        <v/>
      </c>
      <c r="O3059" s="297" t="str">
        <f>_xlfn.IFNA(VLOOKUP($E:$E,'2'!$A:$E,3,0),"")</f>
        <v/>
      </c>
      <c r="P3059" s="297" t="str">
        <f>_xlfn.IFNA(VLOOKUP($E:$E,'3'!$A:$D,3,0),"")</f>
        <v/>
      </c>
      <c r="Q3059" s="297" t="str">
        <f>_xlfn.IFNA(VLOOKUP($E:$E,'4'!$A:$F,3,0),"")</f>
        <v/>
      </c>
      <c r="R3059" s="297" t="str">
        <f>_xlfn.IFNA(VLOOKUP($E:$E,'5'!$A:$F,3,0),"")</f>
        <v/>
      </c>
      <c r="S3059" s="297" t="str">
        <f>_xlfn.IFNA(VLOOKUP($E:$E,'6'!$A:$F,3,0),"")</f>
        <v/>
      </c>
      <c r="T3059" s="313">
        <v>1</v>
      </c>
      <c r="U3059" s="313">
        <v>10</v>
      </c>
      <c r="V3059" s="313">
        <v>40</v>
      </c>
      <c r="W3059" s="314">
        <v>0.49</v>
      </c>
      <c r="X3059" s="315">
        <v>1.9821429E-3</v>
      </c>
      <c r="Y3059" s="749">
        <v>1010</v>
      </c>
      <c r="Z3059" s="282"/>
      <c r="AA3059" s="316" t="s">
        <v>393</v>
      </c>
      <c r="AB3059" s="282" t="s">
        <v>9163</v>
      </c>
      <c r="AC3059" s="317" t="s">
        <v>2081</v>
      </c>
      <c r="AD3059" s="318" t="s">
        <v>2065</v>
      </c>
      <c r="AE3059" s="319">
        <v>0</v>
      </c>
      <c r="AF3059" s="319" t="s">
        <v>11273</v>
      </c>
      <c r="AG3059" s="320">
        <v>14.08</v>
      </c>
      <c r="AH3059" s="321">
        <f t="shared" si="519"/>
        <v>0</v>
      </c>
      <c r="AI3059" s="287">
        <f>_xlfn.IFNA(VLOOKUP(AD:AD,грп!B:C,2,0),0)</f>
        <v>0</v>
      </c>
      <c r="AJ3059" s="607">
        <v>45</v>
      </c>
      <c r="AK3059" s="672">
        <f t="shared" si="520"/>
        <v>0</v>
      </c>
      <c r="AL3059" s="174"/>
    </row>
    <row r="3060" spans="1:39" s="4" customFormat="1" ht="12" customHeight="1" outlineLevel="1" x14ac:dyDescent="0.35">
      <c r="A3060" s="307" t="s">
        <v>10402</v>
      </c>
      <c r="B3060" s="308" t="s">
        <v>8367</v>
      </c>
      <c r="C3060" s="309"/>
      <c r="D3060" s="310" t="s">
        <v>3083</v>
      </c>
      <c r="E3060" s="322" t="s">
        <v>1763</v>
      </c>
      <c r="F3060" s="293"/>
      <c r="G3060" s="293"/>
      <c r="H3060" s="294"/>
      <c r="I3060" s="294" t="str">
        <f>IFERROR(_xlfn.IFNA(VLOOKUP($D:$D,history!$I:$Y,3,0),VLOOKUP(E:E,history!$H:$Y,4,0)),"--")</f>
        <v>--</v>
      </c>
      <c r="J3060" s="282" t="s">
        <v>9870</v>
      </c>
      <c r="K3060" s="282" t="str">
        <f t="shared" si="510"/>
        <v/>
      </c>
      <c r="L3060" s="312">
        <f t="shared" si="517"/>
        <v>589.14</v>
      </c>
      <c r="M3060" s="312">
        <f t="shared" si="518"/>
        <v>892.63</v>
      </c>
      <c r="N3060" s="297" t="str">
        <f>_xlfn.IFNA(VLOOKUP($E:$E,'1'!$A:$E,3,0),"")</f>
        <v/>
      </c>
      <c r="O3060" s="297" t="str">
        <f>_xlfn.IFNA(VLOOKUP($E:$E,'2'!$A:$E,3,0),"")</f>
        <v/>
      </c>
      <c r="P3060" s="297" t="str">
        <f>_xlfn.IFNA(VLOOKUP($E:$E,'3'!$A:$D,3,0),"")</f>
        <v/>
      </c>
      <c r="Q3060" s="297" t="str">
        <f>_xlfn.IFNA(VLOOKUP($E:$E,'4'!$A:$F,3,0),"")</f>
        <v/>
      </c>
      <c r="R3060" s="297" t="str">
        <f>_xlfn.IFNA(VLOOKUP($E:$E,'5'!$A:$F,3,0),"")</f>
        <v/>
      </c>
      <c r="S3060" s="297" t="str">
        <f>_xlfn.IFNA(VLOOKUP($E:$E,'6'!$A:$F,3,0),"")</f>
        <v/>
      </c>
      <c r="T3060" s="313">
        <v>1</v>
      </c>
      <c r="U3060" s="313">
        <v>6</v>
      </c>
      <c r="V3060" s="313">
        <v>48</v>
      </c>
      <c r="W3060" s="314">
        <v>0.32700000000000001</v>
      </c>
      <c r="X3060" s="315">
        <v>1.6071429000000001E-3</v>
      </c>
      <c r="Y3060" s="749">
        <v>850</v>
      </c>
      <c r="Z3060" s="282"/>
      <c r="AA3060" s="316" t="s">
        <v>10390</v>
      </c>
      <c r="AB3060" s="282" t="s">
        <v>9163</v>
      </c>
      <c r="AC3060" s="317" t="s">
        <v>2081</v>
      </c>
      <c r="AD3060" s="318" t="s">
        <v>2065</v>
      </c>
      <c r="AE3060" s="319">
        <v>0</v>
      </c>
      <c r="AF3060" s="319" t="s">
        <v>11815</v>
      </c>
      <c r="AG3060" s="320">
        <v>11.19</v>
      </c>
      <c r="AH3060" s="321">
        <f t="shared" si="519"/>
        <v>0</v>
      </c>
      <c r="AI3060" s="287">
        <f>_xlfn.IFNA(VLOOKUP(AD:AD,грп!B:C,2,0),0)</f>
        <v>0</v>
      </c>
      <c r="AJ3060" s="607">
        <v>0</v>
      </c>
      <c r="AK3060" s="672">
        <f t="shared" si="520"/>
        <v>0</v>
      </c>
      <c r="AL3060" s="174"/>
    </row>
    <row r="3061" spans="1:39" s="4" customFormat="1" ht="12" customHeight="1" outlineLevel="1" x14ac:dyDescent="0.35">
      <c r="A3061" s="307" t="s">
        <v>10402</v>
      </c>
      <c r="B3061" s="308" t="s">
        <v>8368</v>
      </c>
      <c r="C3061" s="323"/>
      <c r="D3061" s="310" t="s">
        <v>3084</v>
      </c>
      <c r="E3061" s="322" t="s">
        <v>1411</v>
      </c>
      <c r="F3061" s="293"/>
      <c r="G3061" s="293"/>
      <c r="H3061" s="294">
        <v>21</v>
      </c>
      <c r="I3061" s="294" t="str">
        <f>IFERROR(_xlfn.IFNA(VLOOKUP($D:$D,history!$I:$Y,3,0),VLOOKUP(E:E,history!$H:$Y,4,0)),"--")</f>
        <v>V</v>
      </c>
      <c r="J3061" s="282" t="s">
        <v>9870</v>
      </c>
      <c r="K3061" s="282" t="str">
        <f t="shared" si="510"/>
        <v/>
      </c>
      <c r="L3061" s="312">
        <f t="shared" si="517"/>
        <v>418.55</v>
      </c>
      <c r="M3061" s="312">
        <f t="shared" si="518"/>
        <v>634.16999999999996</v>
      </c>
      <c r="N3061" s="297" t="str">
        <f>_xlfn.IFNA(VLOOKUP($E:$E,'1'!$A:$E,3,0),"")</f>
        <v/>
      </c>
      <c r="O3061" s="297" t="str">
        <f>_xlfn.IFNA(VLOOKUP($E:$E,'2'!$A:$E,3,0),"")</f>
        <v/>
      </c>
      <c r="P3061" s="297" t="str">
        <f>_xlfn.IFNA(VLOOKUP($E:$E,'3'!$A:$D,3,0),"")</f>
        <v/>
      </c>
      <c r="Q3061" s="297" t="str">
        <f>_xlfn.IFNA(VLOOKUP($E:$E,'4'!$A:$F,3,0),"")</f>
        <v/>
      </c>
      <c r="R3061" s="297" t="str">
        <f>_xlfn.IFNA(VLOOKUP($E:$E,'5'!$A:$F,3,0),"")</f>
        <v/>
      </c>
      <c r="S3061" s="297" t="str">
        <f>_xlfn.IFNA(VLOOKUP($E:$E,'6'!$A:$F,3,0),"")</f>
        <v/>
      </c>
      <c r="T3061" s="313">
        <v>1</v>
      </c>
      <c r="U3061" s="313">
        <v>6</v>
      </c>
      <c r="V3061" s="313">
        <v>36</v>
      </c>
      <c r="W3061" s="314">
        <v>0.46899999999999997</v>
      </c>
      <c r="X3061" s="315">
        <v>1.9047618999999999E-3</v>
      </c>
      <c r="Y3061" s="749">
        <v>590</v>
      </c>
      <c r="Z3061" s="282"/>
      <c r="AA3061" s="316" t="s">
        <v>10388</v>
      </c>
      <c r="AB3061" s="282" t="s">
        <v>9163</v>
      </c>
      <c r="AC3061" s="317" t="s">
        <v>2081</v>
      </c>
      <c r="AD3061" s="318" t="s">
        <v>2065</v>
      </c>
      <c r="AE3061" s="319">
        <v>0</v>
      </c>
      <c r="AF3061" s="319" t="s">
        <v>11816</v>
      </c>
      <c r="AG3061" s="320">
        <v>7.95</v>
      </c>
      <c r="AH3061" s="321">
        <f t="shared" si="519"/>
        <v>0</v>
      </c>
      <c r="AI3061" s="287">
        <f>_xlfn.IFNA(VLOOKUP(AD:AD,грп!B:C,2,0),0)</f>
        <v>0</v>
      </c>
      <c r="AJ3061" s="607">
        <v>155</v>
      </c>
      <c r="AK3061" s="672">
        <f t="shared" si="520"/>
        <v>0</v>
      </c>
      <c r="AL3061" s="174"/>
    </row>
    <row r="3062" spans="1:39" s="4" customFormat="1" ht="12" customHeight="1" outlineLevel="1" x14ac:dyDescent="0.35">
      <c r="A3062" s="307" t="s">
        <v>10402</v>
      </c>
      <c r="B3062" s="308" t="s">
        <v>8369</v>
      </c>
      <c r="C3062" s="309"/>
      <c r="D3062" s="310" t="s">
        <v>5028</v>
      </c>
      <c r="E3062" s="292" t="s">
        <v>3334</v>
      </c>
      <c r="F3062" s="293"/>
      <c r="G3062" s="293"/>
      <c r="H3062" s="294">
        <v>61</v>
      </c>
      <c r="I3062" s="294" t="str">
        <f>IFERROR(_xlfn.IFNA(VLOOKUP($D:$D,history!$I:$Y,3,0),VLOOKUP(E:E,history!$H:$Y,4,0)),"--")</f>
        <v>--</v>
      </c>
      <c r="J3062" s="282" t="s">
        <v>9870</v>
      </c>
      <c r="K3062" s="282" t="str">
        <f t="shared" si="510"/>
        <v/>
      </c>
      <c r="L3062" s="312">
        <f t="shared" si="517"/>
        <v>434.87</v>
      </c>
      <c r="M3062" s="312">
        <f t="shared" si="518"/>
        <v>658.9</v>
      </c>
      <c r="N3062" s="297" t="str">
        <f>_xlfn.IFNA(VLOOKUP($E:$E,'1'!$A:$E,3,0),"")</f>
        <v/>
      </c>
      <c r="O3062" s="297" t="str">
        <f>_xlfn.IFNA(VLOOKUP($E:$E,'2'!$A:$E,3,0),"")</f>
        <v/>
      </c>
      <c r="P3062" s="297" t="str">
        <f>_xlfn.IFNA(VLOOKUP($E:$E,'3'!$A:$D,3,0),"")</f>
        <v/>
      </c>
      <c r="Q3062" s="297" t="str">
        <f>_xlfn.IFNA(VLOOKUP($E:$E,'4'!$A:$F,3,0),"")</f>
        <v/>
      </c>
      <c r="R3062" s="297" t="str">
        <f>_xlfn.IFNA(VLOOKUP($E:$E,'5'!$A:$F,3,0),"")</f>
        <v/>
      </c>
      <c r="S3062" s="297" t="str">
        <f>_xlfn.IFNA(VLOOKUP($E:$E,'6'!$A:$F,3,0),"")</f>
        <v/>
      </c>
      <c r="T3062" s="313">
        <v>1</v>
      </c>
      <c r="U3062" s="313">
        <v>6</v>
      </c>
      <c r="V3062" s="313">
        <v>36</v>
      </c>
      <c r="W3062" s="314">
        <v>0.497</v>
      </c>
      <c r="X3062" s="315">
        <v>1.8793403000000001E-3</v>
      </c>
      <c r="Y3062" s="749">
        <v>630</v>
      </c>
      <c r="Z3062" s="282"/>
      <c r="AA3062" s="316" t="s">
        <v>10388</v>
      </c>
      <c r="AB3062" s="282" t="s">
        <v>9163</v>
      </c>
      <c r="AC3062" s="317" t="s">
        <v>2081</v>
      </c>
      <c r="AD3062" s="318" t="s">
        <v>2065</v>
      </c>
      <c r="AE3062" s="319">
        <v>0</v>
      </c>
      <c r="AF3062" s="319" t="s">
        <v>11815</v>
      </c>
      <c r="AG3062" s="320">
        <v>8.26</v>
      </c>
      <c r="AH3062" s="321">
        <f t="shared" si="519"/>
        <v>0</v>
      </c>
      <c r="AI3062" s="287">
        <f>_xlfn.IFNA(VLOOKUP(AD:AD,грп!B:C,2,0),0)</f>
        <v>0</v>
      </c>
      <c r="AJ3062" s="607">
        <v>100</v>
      </c>
      <c r="AK3062" s="672">
        <f t="shared" si="520"/>
        <v>0</v>
      </c>
      <c r="AL3062" s="174"/>
    </row>
    <row r="3063" spans="1:39" s="4" customFormat="1" ht="12" customHeight="1" outlineLevel="1" x14ac:dyDescent="0.35">
      <c r="A3063" s="307" t="s">
        <v>10402</v>
      </c>
      <c r="B3063" s="308" t="s">
        <v>8370</v>
      </c>
      <c r="C3063" s="309"/>
      <c r="D3063" s="310" t="s">
        <v>5029</v>
      </c>
      <c r="E3063" s="292" t="s">
        <v>3335</v>
      </c>
      <c r="F3063" s="293"/>
      <c r="G3063" s="293"/>
      <c r="H3063" s="294">
        <v>64</v>
      </c>
      <c r="I3063" s="294" t="str">
        <f>IFERROR(_xlfn.IFNA(VLOOKUP($D:$D,history!$I:$Y,3,0),VLOOKUP(E:E,history!$H:$Y,4,0)),"--")</f>
        <v>V</v>
      </c>
      <c r="J3063" s="282" t="s">
        <v>9870</v>
      </c>
      <c r="K3063" s="282" t="str">
        <f t="shared" si="510"/>
        <v/>
      </c>
      <c r="L3063" s="312">
        <f t="shared" si="517"/>
        <v>491.21</v>
      </c>
      <c r="M3063" s="312">
        <f t="shared" si="518"/>
        <v>744.25</v>
      </c>
      <c r="N3063" s="297" t="str">
        <f>_xlfn.IFNA(VLOOKUP($E:$E,'1'!$A:$E,3,0),"")</f>
        <v/>
      </c>
      <c r="O3063" s="297" t="str">
        <f>_xlfn.IFNA(VLOOKUP($E:$E,'2'!$A:$E,3,0),"")</f>
        <v/>
      </c>
      <c r="P3063" s="297" t="str">
        <f>_xlfn.IFNA(VLOOKUP($E:$E,'3'!$A:$D,3,0),"")</f>
        <v/>
      </c>
      <c r="Q3063" s="297" t="str">
        <f>_xlfn.IFNA(VLOOKUP($E:$E,'4'!$A:$F,3,0),"")</f>
        <v/>
      </c>
      <c r="R3063" s="297" t="str">
        <f>_xlfn.IFNA(VLOOKUP($E:$E,'5'!$A:$F,3,0),"")</f>
        <v/>
      </c>
      <c r="S3063" s="297" t="str">
        <f>_xlfn.IFNA(VLOOKUP($E:$E,'6'!$A:$F,3,0),"")</f>
        <v/>
      </c>
      <c r="T3063" s="313">
        <v>1</v>
      </c>
      <c r="U3063" s="313">
        <v>6</v>
      </c>
      <c r="V3063" s="313">
        <v>36</v>
      </c>
      <c r="W3063" s="314">
        <v>0.52500000000000002</v>
      </c>
      <c r="X3063" s="315">
        <v>1.9708995000000001E-3</v>
      </c>
      <c r="Y3063" s="749">
        <v>710</v>
      </c>
      <c r="Z3063" s="282"/>
      <c r="AA3063" s="316" t="s">
        <v>10390</v>
      </c>
      <c r="AB3063" s="282" t="s">
        <v>9163</v>
      </c>
      <c r="AC3063" s="317" t="s">
        <v>2081</v>
      </c>
      <c r="AD3063" s="318" t="s">
        <v>2065</v>
      </c>
      <c r="AE3063" s="319">
        <v>0</v>
      </c>
      <c r="AF3063" s="319" t="s">
        <v>11815</v>
      </c>
      <c r="AG3063" s="320">
        <v>9.33</v>
      </c>
      <c r="AH3063" s="321">
        <f t="shared" si="519"/>
        <v>0</v>
      </c>
      <c r="AI3063" s="287">
        <f>_xlfn.IFNA(VLOOKUP(AD:AD,грп!B:C,2,0),0)</f>
        <v>0</v>
      </c>
      <c r="AJ3063" s="607">
        <v>98</v>
      </c>
      <c r="AK3063" s="672">
        <f t="shared" si="520"/>
        <v>0</v>
      </c>
      <c r="AL3063" s="174"/>
    </row>
    <row r="3064" spans="1:39" ht="12" customHeight="1" outlineLevel="1" x14ac:dyDescent="0.35">
      <c r="A3064" s="307" t="s">
        <v>10402</v>
      </c>
      <c r="B3064" s="308" t="s">
        <v>8371</v>
      </c>
      <c r="C3064" s="328"/>
      <c r="D3064" s="310" t="s">
        <v>3085</v>
      </c>
      <c r="E3064" s="322" t="s">
        <v>1412</v>
      </c>
      <c r="F3064" s="293"/>
      <c r="G3064" s="293"/>
      <c r="H3064" s="294">
        <v>45</v>
      </c>
      <c r="I3064" s="294" t="str">
        <f>IFERROR(_xlfn.IFNA(VLOOKUP($D:$D,history!$I:$Y,3,0),VLOOKUP(E:E,history!$H:$Y,4,0)),"--")</f>
        <v>--</v>
      </c>
      <c r="J3064" s="282" t="s">
        <v>9870</v>
      </c>
      <c r="K3064" s="282" t="str">
        <f t="shared" si="510"/>
        <v/>
      </c>
      <c r="L3064" s="312">
        <f t="shared" si="517"/>
        <v>464.36</v>
      </c>
      <c r="M3064" s="312">
        <f t="shared" si="518"/>
        <v>703.57</v>
      </c>
      <c r="N3064" s="297" t="str">
        <f>_xlfn.IFNA(VLOOKUP($E:$E,'1'!$A:$E,3,0),"")</f>
        <v/>
      </c>
      <c r="O3064" s="297" t="str">
        <f>_xlfn.IFNA(VLOOKUP($E:$E,'2'!$A:$E,3,0),"")</f>
        <v/>
      </c>
      <c r="P3064" s="297" t="str">
        <f>_xlfn.IFNA(VLOOKUP($E:$E,'3'!$A:$D,3,0),"")</f>
        <v/>
      </c>
      <c r="Q3064" s="297" t="str">
        <f>_xlfn.IFNA(VLOOKUP($E:$E,'4'!$A:$F,3,0),"")</f>
        <v/>
      </c>
      <c r="R3064" s="297" t="str">
        <f>_xlfn.IFNA(VLOOKUP($E:$E,'5'!$A:$F,3,0),"")</f>
        <v/>
      </c>
      <c r="S3064" s="297" t="str">
        <f>_xlfn.IFNA(VLOOKUP($E:$E,'6'!$A:$F,3,0),"")</f>
        <v/>
      </c>
      <c r="T3064" s="313">
        <v>1</v>
      </c>
      <c r="U3064" s="313">
        <v>6</v>
      </c>
      <c r="V3064" s="313">
        <v>36</v>
      </c>
      <c r="W3064" s="314">
        <v>0.47399999999999998</v>
      </c>
      <c r="X3064" s="315">
        <v>1.9047618999999999E-3</v>
      </c>
      <c r="Y3064" s="749">
        <v>670</v>
      </c>
      <c r="Z3064" s="282"/>
      <c r="AA3064" s="316" t="s">
        <v>10390</v>
      </c>
      <c r="AB3064" s="282" t="s">
        <v>9163</v>
      </c>
      <c r="AC3064" s="317" t="s">
        <v>2081</v>
      </c>
      <c r="AD3064" s="318" t="s">
        <v>2065</v>
      </c>
      <c r="AE3064" s="319">
        <v>0</v>
      </c>
      <c r="AF3064" s="319" t="s">
        <v>11816</v>
      </c>
      <c r="AG3064" s="320">
        <v>8.82</v>
      </c>
      <c r="AH3064" s="321">
        <f t="shared" si="519"/>
        <v>0</v>
      </c>
      <c r="AI3064" s="287">
        <f>_xlfn.IFNA(VLOOKUP(AD:AD,грп!B:C,2,0),0)</f>
        <v>0</v>
      </c>
      <c r="AJ3064" s="607">
        <v>134</v>
      </c>
      <c r="AK3064" s="672">
        <f t="shared" si="520"/>
        <v>0</v>
      </c>
      <c r="AL3064" s="174"/>
      <c r="AM3064" s="4"/>
    </row>
    <row r="3065" spans="1:39" s="4" customFormat="1" ht="12" customHeight="1" outlineLevel="1" x14ac:dyDescent="0.35">
      <c r="A3065" s="307" t="s">
        <v>10402</v>
      </c>
      <c r="B3065" s="308" t="s">
        <v>8372</v>
      </c>
      <c r="C3065" s="328"/>
      <c r="D3065" s="310" t="s">
        <v>3086</v>
      </c>
      <c r="E3065" s="322" t="s">
        <v>1413</v>
      </c>
      <c r="F3065" s="293"/>
      <c r="G3065" s="293"/>
      <c r="H3065" s="294">
        <v>16</v>
      </c>
      <c r="I3065" s="294" t="str">
        <f>IFERROR(_xlfn.IFNA(VLOOKUP($D:$D,history!$I:$Y,3,0),VLOOKUP(E:E,history!$H:$Y,4,0)),"--")</f>
        <v>--</v>
      </c>
      <c r="J3065" s="282" t="s">
        <v>9870</v>
      </c>
      <c r="K3065" s="282" t="str">
        <f t="shared" si="510"/>
        <v/>
      </c>
      <c r="L3065" s="312">
        <f t="shared" si="517"/>
        <v>473.31</v>
      </c>
      <c r="M3065" s="312">
        <f t="shared" si="518"/>
        <v>717.13</v>
      </c>
      <c r="N3065" s="297" t="str">
        <f>_xlfn.IFNA(VLOOKUP($E:$E,'1'!$A:$E,3,0),"")</f>
        <v/>
      </c>
      <c r="O3065" s="297" t="str">
        <f>_xlfn.IFNA(VLOOKUP($E:$E,'2'!$A:$E,3,0),"")</f>
        <v/>
      </c>
      <c r="P3065" s="297" t="str">
        <f>_xlfn.IFNA(VLOOKUP($E:$E,'3'!$A:$D,3,0),"")</f>
        <v/>
      </c>
      <c r="Q3065" s="297" t="str">
        <f>_xlfn.IFNA(VLOOKUP($E:$E,'4'!$A:$F,3,0),"")</f>
        <v/>
      </c>
      <c r="R3065" s="297" t="str">
        <f>_xlfn.IFNA(VLOOKUP($E:$E,'5'!$A:$F,3,0),"")</f>
        <v/>
      </c>
      <c r="S3065" s="297" t="str">
        <f>_xlfn.IFNA(VLOOKUP($E:$E,'6'!$A:$F,3,0),"")</f>
        <v/>
      </c>
      <c r="T3065" s="313">
        <v>1</v>
      </c>
      <c r="U3065" s="313">
        <v>6</v>
      </c>
      <c r="V3065" s="313">
        <v>36</v>
      </c>
      <c r="W3065" s="314">
        <v>0.50700000000000001</v>
      </c>
      <c r="X3065" s="315">
        <v>2.0866401999999999E-3</v>
      </c>
      <c r="Y3065" s="749">
        <v>680</v>
      </c>
      <c r="Z3065" s="282"/>
      <c r="AA3065" s="316" t="s">
        <v>10390</v>
      </c>
      <c r="AB3065" s="282" t="s">
        <v>9163</v>
      </c>
      <c r="AC3065" s="317" t="s">
        <v>2081</v>
      </c>
      <c r="AD3065" s="318" t="s">
        <v>2065</v>
      </c>
      <c r="AE3065" s="319">
        <v>0</v>
      </c>
      <c r="AF3065" s="319" t="s">
        <v>11816</v>
      </c>
      <c r="AG3065" s="320">
        <v>8.99</v>
      </c>
      <c r="AH3065" s="321">
        <f t="shared" si="519"/>
        <v>0</v>
      </c>
      <c r="AI3065" s="287">
        <f>_xlfn.IFNA(VLOOKUP(AD:AD,грп!B:C,2,0),0)</f>
        <v>0</v>
      </c>
      <c r="AJ3065" s="607">
        <v>138</v>
      </c>
      <c r="AK3065" s="672">
        <f t="shared" si="520"/>
        <v>0</v>
      </c>
      <c r="AL3065" s="174"/>
    </row>
    <row r="3066" spans="1:39" s="4" customFormat="1" ht="12" customHeight="1" outlineLevel="1" x14ac:dyDescent="0.35">
      <c r="A3066" s="307" t="s">
        <v>10402</v>
      </c>
      <c r="B3066" s="308" t="s">
        <v>8373</v>
      </c>
      <c r="C3066" s="328"/>
      <c r="D3066" s="310" t="s">
        <v>3087</v>
      </c>
      <c r="E3066" s="322" t="s">
        <v>1414</v>
      </c>
      <c r="F3066" s="293"/>
      <c r="G3066" s="293"/>
      <c r="H3066" s="294">
        <v>46</v>
      </c>
      <c r="I3066" s="294" t="str">
        <f>IFERROR(_xlfn.IFNA(VLOOKUP($D:$D,history!$I:$Y,3,0),VLOOKUP(E:E,history!$H:$Y,4,0)),"--")</f>
        <v>--</v>
      </c>
      <c r="J3066" s="282" t="s">
        <v>9870</v>
      </c>
      <c r="K3066" s="282" t="str">
        <f t="shared" si="510"/>
        <v/>
      </c>
      <c r="L3066" s="312">
        <f t="shared" si="517"/>
        <v>508.58</v>
      </c>
      <c r="M3066" s="312">
        <f t="shared" si="518"/>
        <v>770.58</v>
      </c>
      <c r="N3066" s="297" t="str">
        <f>_xlfn.IFNA(VLOOKUP($E:$E,'1'!$A:$E,3,0),"")</f>
        <v/>
      </c>
      <c r="O3066" s="297" t="str">
        <f>_xlfn.IFNA(VLOOKUP($E:$E,'2'!$A:$E,3,0),"")</f>
        <v/>
      </c>
      <c r="P3066" s="297" t="str">
        <f>_xlfn.IFNA(VLOOKUP($E:$E,'3'!$A:$D,3,0),"")</f>
        <v/>
      </c>
      <c r="Q3066" s="297" t="str">
        <f>_xlfn.IFNA(VLOOKUP($E:$E,'4'!$A:$F,3,0),"")</f>
        <v/>
      </c>
      <c r="R3066" s="297" t="str">
        <f>_xlfn.IFNA(VLOOKUP($E:$E,'5'!$A:$F,3,0),"")</f>
        <v/>
      </c>
      <c r="S3066" s="297" t="str">
        <f>_xlfn.IFNA(VLOOKUP($E:$E,'6'!$A:$F,3,0),"")</f>
        <v/>
      </c>
      <c r="T3066" s="313">
        <v>1</v>
      </c>
      <c r="U3066" s="313">
        <v>6</v>
      </c>
      <c r="V3066" s="313">
        <v>36</v>
      </c>
      <c r="W3066" s="314">
        <v>0.51700000000000002</v>
      </c>
      <c r="X3066" s="315">
        <v>2.0864197999999998E-3</v>
      </c>
      <c r="Y3066" s="749">
        <v>730</v>
      </c>
      <c r="Z3066" s="282"/>
      <c r="AA3066" s="316" t="s">
        <v>10390</v>
      </c>
      <c r="AB3066" s="282" t="s">
        <v>9163</v>
      </c>
      <c r="AC3066" s="317" t="s">
        <v>2081</v>
      </c>
      <c r="AD3066" s="318" t="s">
        <v>2065</v>
      </c>
      <c r="AE3066" s="319">
        <v>0</v>
      </c>
      <c r="AF3066" s="319" t="s">
        <v>11816</v>
      </c>
      <c r="AG3066" s="320">
        <v>9.66</v>
      </c>
      <c r="AH3066" s="321">
        <f t="shared" si="519"/>
        <v>0</v>
      </c>
      <c r="AI3066" s="287">
        <f>_xlfn.IFNA(VLOOKUP(AD:AD,грп!B:C,2,0),0)</f>
        <v>0</v>
      </c>
      <c r="AJ3066" s="607">
        <v>103</v>
      </c>
      <c r="AK3066" s="672">
        <f t="shared" si="520"/>
        <v>0</v>
      </c>
      <c r="AL3066" s="174"/>
    </row>
    <row r="3067" spans="1:39" s="4" customFormat="1" ht="12" customHeight="1" outlineLevel="1" x14ac:dyDescent="0.35">
      <c r="A3067" s="307" t="s">
        <v>10402</v>
      </c>
      <c r="B3067" s="308" t="s">
        <v>8374</v>
      </c>
      <c r="C3067" s="328"/>
      <c r="D3067" s="310" t="s">
        <v>3088</v>
      </c>
      <c r="E3067" s="322" t="s">
        <v>1415</v>
      </c>
      <c r="F3067" s="293"/>
      <c r="G3067" s="293"/>
      <c r="H3067" s="294">
        <v>27</v>
      </c>
      <c r="I3067" s="294" t="str">
        <f>IFERROR(_xlfn.IFNA(VLOOKUP($D:$D,history!$I:$Y,3,0),VLOOKUP(E:E,history!$H:$Y,4,0)),"--")</f>
        <v>--</v>
      </c>
      <c r="J3067" s="282" t="s">
        <v>9870</v>
      </c>
      <c r="K3067" s="282" t="str">
        <f t="shared" si="510"/>
        <v/>
      </c>
      <c r="L3067" s="312">
        <f t="shared" si="517"/>
        <v>494.37</v>
      </c>
      <c r="M3067" s="312">
        <f t="shared" si="518"/>
        <v>749.04</v>
      </c>
      <c r="N3067" s="297" t="str">
        <f>_xlfn.IFNA(VLOOKUP($E:$E,'1'!$A:$E,3,0),"")</f>
        <v/>
      </c>
      <c r="O3067" s="297" t="str">
        <f>_xlfn.IFNA(VLOOKUP($E:$E,'2'!$A:$E,3,0),"")</f>
        <v/>
      </c>
      <c r="P3067" s="297" t="str">
        <f>_xlfn.IFNA(VLOOKUP($E:$E,'3'!$A:$D,3,0),"")</f>
        <v/>
      </c>
      <c r="Q3067" s="297" t="str">
        <f>_xlfn.IFNA(VLOOKUP($E:$E,'4'!$A:$F,3,0),"")</f>
        <v/>
      </c>
      <c r="R3067" s="297" t="str">
        <f>_xlfn.IFNA(VLOOKUP($E:$E,'5'!$A:$F,3,0),"")</f>
        <v/>
      </c>
      <c r="S3067" s="297" t="str">
        <f>_xlfn.IFNA(VLOOKUP($E:$E,'6'!$A:$F,3,0),"")</f>
        <v/>
      </c>
      <c r="T3067" s="313">
        <v>1</v>
      </c>
      <c r="U3067" s="313">
        <v>6</v>
      </c>
      <c r="V3067" s="313">
        <v>24</v>
      </c>
      <c r="W3067" s="314">
        <v>0.54600000000000004</v>
      </c>
      <c r="X3067" s="315">
        <v>2.3280422999999999E-3</v>
      </c>
      <c r="Y3067" s="749">
        <v>710</v>
      </c>
      <c r="Z3067" s="282"/>
      <c r="AA3067" s="316" t="s">
        <v>10388</v>
      </c>
      <c r="AB3067" s="282" t="s">
        <v>9163</v>
      </c>
      <c r="AC3067" s="317" t="s">
        <v>2081</v>
      </c>
      <c r="AD3067" s="318" t="s">
        <v>2065</v>
      </c>
      <c r="AE3067" s="319">
        <v>0</v>
      </c>
      <c r="AF3067" s="319" t="s">
        <v>11815</v>
      </c>
      <c r="AG3067" s="320">
        <v>9.39</v>
      </c>
      <c r="AH3067" s="321">
        <f t="shared" si="519"/>
        <v>0</v>
      </c>
      <c r="AI3067" s="287">
        <f>_xlfn.IFNA(VLOOKUP(AD:AD,грп!B:C,2,0),0)</f>
        <v>0</v>
      </c>
      <c r="AJ3067" s="607">
        <v>61</v>
      </c>
      <c r="AK3067" s="672">
        <f t="shared" si="520"/>
        <v>0</v>
      </c>
      <c r="AL3067" s="174"/>
    </row>
    <row r="3068" spans="1:39" s="4" customFormat="1" ht="12" customHeight="1" outlineLevel="1" x14ac:dyDescent="0.35">
      <c r="A3068" s="307" t="s">
        <v>10402</v>
      </c>
      <c r="B3068" s="308" t="s">
        <v>8375</v>
      </c>
      <c r="C3068" s="328"/>
      <c r="D3068" s="310" t="s">
        <v>3089</v>
      </c>
      <c r="E3068" s="322" t="s">
        <v>1416</v>
      </c>
      <c r="F3068" s="293"/>
      <c r="G3068" s="293"/>
      <c r="H3068" s="294">
        <v>18</v>
      </c>
      <c r="I3068" s="294" t="str">
        <f>IFERROR(_xlfn.IFNA(VLOOKUP($D:$D,history!$I:$Y,3,0),VLOOKUP(E:E,history!$H:$Y,4,0)),"--")</f>
        <v>--</v>
      </c>
      <c r="J3068" s="282" t="s">
        <v>9870</v>
      </c>
      <c r="K3068" s="282" t="str">
        <f t="shared" si="510"/>
        <v/>
      </c>
      <c r="L3068" s="312">
        <f t="shared" si="517"/>
        <v>539.11</v>
      </c>
      <c r="M3068" s="312">
        <f t="shared" si="518"/>
        <v>816.84</v>
      </c>
      <c r="N3068" s="297" t="str">
        <f>_xlfn.IFNA(VLOOKUP($E:$E,'1'!$A:$E,3,0),"")</f>
        <v/>
      </c>
      <c r="O3068" s="297" t="str">
        <f>_xlfn.IFNA(VLOOKUP($E:$E,'2'!$A:$E,3,0),"")</f>
        <v/>
      </c>
      <c r="P3068" s="297" t="str">
        <f>_xlfn.IFNA(VLOOKUP($E:$E,'3'!$A:$D,3,0),"")</f>
        <v/>
      </c>
      <c r="Q3068" s="297" t="str">
        <f>_xlfn.IFNA(VLOOKUP($E:$E,'4'!$A:$F,3,0),"")</f>
        <v/>
      </c>
      <c r="R3068" s="297" t="str">
        <f>_xlfn.IFNA(VLOOKUP($E:$E,'5'!$A:$F,3,0),"")</f>
        <v/>
      </c>
      <c r="S3068" s="297" t="str">
        <f>_xlfn.IFNA(VLOOKUP($E:$E,'6'!$A:$F,3,0),"")</f>
        <v/>
      </c>
      <c r="T3068" s="313">
        <v>1</v>
      </c>
      <c r="U3068" s="313">
        <v>6</v>
      </c>
      <c r="V3068" s="313">
        <v>48</v>
      </c>
      <c r="W3068" s="314">
        <v>0.55400000000000005</v>
      </c>
      <c r="X3068" s="315">
        <v>2.2718254E-3</v>
      </c>
      <c r="Y3068" s="749">
        <v>780</v>
      </c>
      <c r="Z3068" s="282"/>
      <c r="AA3068" s="316" t="s">
        <v>10390</v>
      </c>
      <c r="AB3068" s="282" t="s">
        <v>9163</v>
      </c>
      <c r="AC3068" s="317" t="s">
        <v>2081</v>
      </c>
      <c r="AD3068" s="318" t="s">
        <v>2065</v>
      </c>
      <c r="AE3068" s="319">
        <v>0</v>
      </c>
      <c r="AF3068" s="319" t="s">
        <v>11815</v>
      </c>
      <c r="AG3068" s="320">
        <v>10.24</v>
      </c>
      <c r="AH3068" s="321">
        <f t="shared" si="519"/>
        <v>0</v>
      </c>
      <c r="AI3068" s="287">
        <f>_xlfn.IFNA(VLOOKUP(AD:AD,грп!B:C,2,0),0)</f>
        <v>0</v>
      </c>
      <c r="AJ3068" s="607">
        <v>15</v>
      </c>
      <c r="AK3068" s="672">
        <f t="shared" si="520"/>
        <v>0</v>
      </c>
      <c r="AL3068" s="174"/>
    </row>
    <row r="3069" spans="1:39" s="4" customFormat="1" ht="12" customHeight="1" outlineLevel="1" x14ac:dyDescent="0.35">
      <c r="A3069" s="307" t="s">
        <v>10402</v>
      </c>
      <c r="B3069" s="308" t="s">
        <v>8376</v>
      </c>
      <c r="C3069" s="328"/>
      <c r="D3069" s="310" t="s">
        <v>10157</v>
      </c>
      <c r="E3069" s="322" t="s">
        <v>1417</v>
      </c>
      <c r="F3069" s="293"/>
      <c r="G3069" s="293"/>
      <c r="H3069" s="294">
        <v>10</v>
      </c>
      <c r="I3069" s="294" t="str">
        <f>IFERROR(_xlfn.IFNA(VLOOKUP($D:$D,history!$I:$Y,3,0),VLOOKUP(E:E,history!$H:$Y,4,0)),"--")</f>
        <v>--</v>
      </c>
      <c r="J3069" s="282" t="s">
        <v>9870</v>
      </c>
      <c r="K3069" s="282" t="str">
        <f t="shared" si="510"/>
        <v/>
      </c>
      <c r="L3069" s="312">
        <f t="shared" si="517"/>
        <v>545.44000000000005</v>
      </c>
      <c r="M3069" s="312">
        <f t="shared" si="518"/>
        <v>826.42</v>
      </c>
      <c r="N3069" s="297" t="str">
        <f>_xlfn.IFNA(VLOOKUP($E:$E,'1'!$A:$E,3,0),"")</f>
        <v/>
      </c>
      <c r="O3069" s="297" t="str">
        <f>_xlfn.IFNA(VLOOKUP($E:$E,'2'!$A:$E,3,0),"")</f>
        <v/>
      </c>
      <c r="P3069" s="297" t="str">
        <f>_xlfn.IFNA(VLOOKUP($E:$E,'3'!$A:$D,3,0),"")</f>
        <v/>
      </c>
      <c r="Q3069" s="297" t="str">
        <f>_xlfn.IFNA(VLOOKUP($E:$E,'4'!$A:$F,3,0),"")</f>
        <v/>
      </c>
      <c r="R3069" s="297" t="str">
        <f>_xlfn.IFNA(VLOOKUP($E:$E,'5'!$A:$F,3,0),"")</f>
        <v/>
      </c>
      <c r="S3069" s="297" t="str">
        <f>_xlfn.IFNA(VLOOKUP($E:$E,'6'!$A:$F,3,0),"")</f>
        <v/>
      </c>
      <c r="T3069" s="313">
        <v>1</v>
      </c>
      <c r="U3069" s="313">
        <v>6</v>
      </c>
      <c r="V3069" s="313">
        <v>48</v>
      </c>
      <c r="W3069" s="314">
        <v>0.61</v>
      </c>
      <c r="X3069" s="315">
        <v>2.5000000000000001E-3</v>
      </c>
      <c r="Y3069" s="749">
        <v>790</v>
      </c>
      <c r="Z3069" s="282"/>
      <c r="AA3069" s="316" t="s">
        <v>10390</v>
      </c>
      <c r="AB3069" s="282" t="s">
        <v>9163</v>
      </c>
      <c r="AC3069" s="317" t="s">
        <v>2081</v>
      </c>
      <c r="AD3069" s="318" t="s">
        <v>2065</v>
      </c>
      <c r="AE3069" s="319">
        <v>0</v>
      </c>
      <c r="AF3069" s="319" t="s">
        <v>11815</v>
      </c>
      <c r="AG3069" s="320">
        <v>10.36</v>
      </c>
      <c r="AH3069" s="321">
        <f t="shared" si="519"/>
        <v>0</v>
      </c>
      <c r="AI3069" s="287">
        <f>_xlfn.IFNA(VLOOKUP(AD:AD,грп!B:C,2,0),0)</f>
        <v>0</v>
      </c>
      <c r="AJ3069" s="607">
        <v>24</v>
      </c>
      <c r="AK3069" s="672">
        <f t="shared" si="520"/>
        <v>0</v>
      </c>
      <c r="AL3069" s="174"/>
    </row>
    <row r="3070" spans="1:39" s="4" customFormat="1" ht="12" customHeight="1" outlineLevel="1" x14ac:dyDescent="0.35">
      <c r="A3070" s="307" t="s">
        <v>10402</v>
      </c>
      <c r="B3070" s="308" t="s">
        <v>8377</v>
      </c>
      <c r="C3070" s="328"/>
      <c r="D3070" s="310" t="s">
        <v>3090</v>
      </c>
      <c r="E3070" s="322" t="s">
        <v>1418</v>
      </c>
      <c r="F3070" s="293"/>
      <c r="G3070" s="293"/>
      <c r="H3070" s="294">
        <v>27</v>
      </c>
      <c r="I3070" s="294" t="str">
        <f>IFERROR(_xlfn.IFNA(VLOOKUP($D:$D,history!$I:$Y,3,0),VLOOKUP(E:E,history!$H:$Y,4,0)),"--")</f>
        <v>--</v>
      </c>
      <c r="J3070" s="282" t="s">
        <v>9870</v>
      </c>
      <c r="K3070" s="282" t="str">
        <f t="shared" si="510"/>
        <v/>
      </c>
      <c r="L3070" s="312">
        <f t="shared" si="517"/>
        <v>602.82000000000005</v>
      </c>
      <c r="M3070" s="312">
        <f t="shared" si="518"/>
        <v>913.37</v>
      </c>
      <c r="N3070" s="297" t="str">
        <f>_xlfn.IFNA(VLOOKUP($E:$E,'1'!$A:$E,3,0),"")</f>
        <v/>
      </c>
      <c r="O3070" s="297" t="str">
        <f>_xlfn.IFNA(VLOOKUP($E:$E,'2'!$A:$E,3,0),"")</f>
        <v/>
      </c>
      <c r="P3070" s="297" t="str">
        <f>_xlfn.IFNA(VLOOKUP($E:$E,'3'!$A:$D,3,0),"")</f>
        <v/>
      </c>
      <c r="Q3070" s="297" t="str">
        <f>_xlfn.IFNA(VLOOKUP($E:$E,'4'!$A:$F,3,0),"")</f>
        <v/>
      </c>
      <c r="R3070" s="297" t="str">
        <f>_xlfn.IFNA(VLOOKUP($E:$E,'5'!$A:$F,3,0),"")</f>
        <v/>
      </c>
      <c r="S3070" s="297" t="str">
        <f>_xlfn.IFNA(VLOOKUP($E:$E,'6'!$A:$F,3,0),"")</f>
        <v/>
      </c>
      <c r="T3070" s="313">
        <v>1</v>
      </c>
      <c r="U3070" s="313">
        <v>6</v>
      </c>
      <c r="V3070" s="313">
        <v>48</v>
      </c>
      <c r="W3070" s="314">
        <v>0.59599999999999997</v>
      </c>
      <c r="X3070" s="315">
        <v>2.5496032000000002E-3</v>
      </c>
      <c r="Y3070" s="749">
        <v>870</v>
      </c>
      <c r="Z3070" s="282"/>
      <c r="AA3070" s="316" t="s">
        <v>393</v>
      </c>
      <c r="AB3070" s="282" t="s">
        <v>9163</v>
      </c>
      <c r="AC3070" s="317" t="s">
        <v>2081</v>
      </c>
      <c r="AD3070" s="318" t="s">
        <v>2065</v>
      </c>
      <c r="AE3070" s="319">
        <v>0</v>
      </c>
      <c r="AF3070" s="319" t="s">
        <v>11815</v>
      </c>
      <c r="AG3070" s="320">
        <v>11.45</v>
      </c>
      <c r="AH3070" s="321">
        <f t="shared" si="519"/>
        <v>0</v>
      </c>
      <c r="AI3070" s="287">
        <f>_xlfn.IFNA(VLOOKUP(AD:AD,грп!B:C,2,0),0)</f>
        <v>0</v>
      </c>
      <c r="AJ3070" s="607">
        <v>41</v>
      </c>
      <c r="AK3070" s="672">
        <f t="shared" si="520"/>
        <v>0</v>
      </c>
      <c r="AL3070" s="174"/>
    </row>
    <row r="3071" spans="1:39" s="4" customFormat="1" ht="12" customHeight="1" outlineLevel="1" x14ac:dyDescent="0.35">
      <c r="A3071" s="307" t="s">
        <v>339</v>
      </c>
      <c r="B3071" s="308" t="s">
        <v>8378</v>
      </c>
      <c r="C3071" s="328"/>
      <c r="D3071" s="310" t="s">
        <v>2012</v>
      </c>
      <c r="E3071" s="322" t="s">
        <v>1946</v>
      </c>
      <c r="F3071" s="293"/>
      <c r="G3071" s="293"/>
      <c r="H3071" s="294">
        <v>32</v>
      </c>
      <c r="I3071" s="294" t="str">
        <f>IFERROR(_xlfn.IFNA(VLOOKUP($D:$D,history!$I:$Y,3,0),VLOOKUP(E:E,history!$H:$Y,4,0)),"--")</f>
        <v>--</v>
      </c>
      <c r="J3071" s="282" t="s">
        <v>5946</v>
      </c>
      <c r="K3071" s="282" t="str">
        <f t="shared" si="510"/>
        <v/>
      </c>
      <c r="L3071" s="312">
        <f t="shared" si="517"/>
        <v>269.02999999999997</v>
      </c>
      <c r="M3071" s="312">
        <f t="shared" si="518"/>
        <v>407.62</v>
      </c>
      <c r="N3071" s="297" t="str">
        <f>_xlfn.IFNA(VLOOKUP($E:$E,'1'!$A:$E,3,0),"")</f>
        <v/>
      </c>
      <c r="O3071" s="297" t="str">
        <f>_xlfn.IFNA(VLOOKUP($E:$E,'2'!$A:$E,3,0),"")</f>
        <v/>
      </c>
      <c r="P3071" s="297" t="str">
        <f>_xlfn.IFNA(VLOOKUP($E:$E,'3'!$A:$D,3,0),"")</f>
        <v/>
      </c>
      <c r="Q3071" s="297" t="str">
        <f>_xlfn.IFNA(VLOOKUP($E:$E,'4'!$A:$F,3,0),"")</f>
        <v/>
      </c>
      <c r="R3071" s="297" t="str">
        <f>_xlfn.IFNA(VLOOKUP($E:$E,'5'!$A:$F,3,0),"")</f>
        <v/>
      </c>
      <c r="S3071" s="297" t="str">
        <f>_xlfn.IFNA(VLOOKUP($E:$E,'6'!$A:$F,3,0),"")</f>
        <v/>
      </c>
      <c r="T3071" s="313">
        <v>1</v>
      </c>
      <c r="U3071" s="313">
        <v>12</v>
      </c>
      <c r="V3071" s="313">
        <v>48</v>
      </c>
      <c r="W3071" s="314">
        <v>0.30399999999999999</v>
      </c>
      <c r="X3071" s="315">
        <v>1.0416666999999999E-3</v>
      </c>
      <c r="Y3071" s="749">
        <v>370</v>
      </c>
      <c r="Z3071" s="282"/>
      <c r="AA3071" s="316" t="s">
        <v>10391</v>
      </c>
      <c r="AB3071" s="282" t="s">
        <v>9163</v>
      </c>
      <c r="AC3071" s="317" t="s">
        <v>2081</v>
      </c>
      <c r="AD3071" s="318" t="s">
        <v>2065</v>
      </c>
      <c r="AE3071" s="319">
        <v>0</v>
      </c>
      <c r="AF3071" s="319" t="s">
        <v>11273</v>
      </c>
      <c r="AG3071" s="320">
        <v>5.1100000000000003</v>
      </c>
      <c r="AH3071" s="321">
        <f t="shared" si="519"/>
        <v>0</v>
      </c>
      <c r="AI3071" s="287">
        <f>_xlfn.IFNA(VLOOKUP(AD:AD,грп!B:C,2,0),0)</f>
        <v>0</v>
      </c>
      <c r="AJ3071" s="607">
        <v>23</v>
      </c>
      <c r="AK3071" s="672">
        <f t="shared" si="520"/>
        <v>0</v>
      </c>
      <c r="AL3071" s="174"/>
    </row>
    <row r="3072" spans="1:39" s="4" customFormat="1" ht="12" customHeight="1" outlineLevel="1" x14ac:dyDescent="0.35">
      <c r="A3072" s="307" t="s">
        <v>339</v>
      </c>
      <c r="B3072" s="308" t="s">
        <v>8379</v>
      </c>
      <c r="C3072" s="323"/>
      <c r="D3072" s="310" t="s">
        <v>2013</v>
      </c>
      <c r="E3072" s="322" t="s">
        <v>1947</v>
      </c>
      <c r="F3072" s="293"/>
      <c r="G3072" s="293"/>
      <c r="H3072" s="294">
        <v>48</v>
      </c>
      <c r="I3072" s="294" t="str">
        <f>IFERROR(_xlfn.IFNA(VLOOKUP($D:$D,history!$I:$Y,3,0),VLOOKUP(E:E,history!$H:$Y,4,0)),"--")</f>
        <v>--</v>
      </c>
      <c r="J3072" s="282" t="s">
        <v>9870</v>
      </c>
      <c r="K3072" s="282" t="str">
        <f t="shared" si="510"/>
        <v/>
      </c>
      <c r="L3072" s="312">
        <f t="shared" si="517"/>
        <v>293.77999999999997</v>
      </c>
      <c r="M3072" s="312">
        <f t="shared" si="518"/>
        <v>445.12</v>
      </c>
      <c r="N3072" s="297" t="str">
        <f>_xlfn.IFNA(VLOOKUP($E:$E,'1'!$A:$E,3,0),"")</f>
        <v/>
      </c>
      <c r="O3072" s="297" t="str">
        <f>_xlfn.IFNA(VLOOKUP($E:$E,'2'!$A:$E,3,0),"")</f>
        <v/>
      </c>
      <c r="P3072" s="297" t="str">
        <f>_xlfn.IFNA(VLOOKUP($E:$E,'3'!$A:$D,3,0),"")</f>
        <v/>
      </c>
      <c r="Q3072" s="297" t="str">
        <f>_xlfn.IFNA(VLOOKUP($E:$E,'4'!$A:$F,3,0),"")</f>
        <v/>
      </c>
      <c r="R3072" s="297" t="str">
        <f>_xlfn.IFNA(VLOOKUP($E:$E,'5'!$A:$F,3,0),"")</f>
        <v/>
      </c>
      <c r="S3072" s="297" t="str">
        <f>_xlfn.IFNA(VLOOKUP($E:$E,'6'!$A:$F,3,0),"")</f>
        <v/>
      </c>
      <c r="T3072" s="313">
        <v>1</v>
      </c>
      <c r="U3072" s="313">
        <v>12</v>
      </c>
      <c r="V3072" s="313">
        <v>48</v>
      </c>
      <c r="W3072" s="314">
        <v>0.34799999999999998</v>
      </c>
      <c r="X3072" s="315">
        <v>1.0317460000000001E-3</v>
      </c>
      <c r="Y3072" s="749">
        <v>390</v>
      </c>
      <c r="Z3072" s="282"/>
      <c r="AA3072" s="316" t="s">
        <v>10391</v>
      </c>
      <c r="AB3072" s="282" t="s">
        <v>9163</v>
      </c>
      <c r="AC3072" s="317" t="s">
        <v>2081</v>
      </c>
      <c r="AD3072" s="318" t="s">
        <v>2065</v>
      </c>
      <c r="AE3072" s="319">
        <v>0</v>
      </c>
      <c r="AF3072" s="319" t="s">
        <v>11273</v>
      </c>
      <c r="AG3072" s="320">
        <v>5.58</v>
      </c>
      <c r="AH3072" s="321">
        <f t="shared" si="519"/>
        <v>0</v>
      </c>
      <c r="AI3072" s="287">
        <f>_xlfn.IFNA(VLOOKUP(AD:AD,грп!B:C,2,0),0)</f>
        <v>0</v>
      </c>
      <c r="AJ3072" s="607">
        <v>48</v>
      </c>
      <c r="AK3072" s="672">
        <f t="shared" si="520"/>
        <v>0</v>
      </c>
      <c r="AL3072" s="174"/>
    </row>
    <row r="3073" spans="1:39" s="4" customFormat="1" ht="12" customHeight="1" outlineLevel="1" x14ac:dyDescent="0.35">
      <c r="A3073" s="307" t="s">
        <v>339</v>
      </c>
      <c r="B3073" s="308" t="s">
        <v>8380</v>
      </c>
      <c r="C3073" s="328"/>
      <c r="D3073" s="310" t="s">
        <v>2014</v>
      </c>
      <c r="E3073" s="322" t="s">
        <v>1948</v>
      </c>
      <c r="F3073" s="293"/>
      <c r="G3073" s="293"/>
      <c r="H3073" s="294">
        <v>17</v>
      </c>
      <c r="I3073" s="294" t="str">
        <f>IFERROR(_xlfn.IFNA(VLOOKUP($D:$D,history!$I:$Y,3,0),VLOOKUP(E:E,history!$H:$Y,4,0)),"--")</f>
        <v>--</v>
      </c>
      <c r="J3073" s="282" t="s">
        <v>5946</v>
      </c>
      <c r="K3073" s="282" t="str">
        <f t="shared" si="510"/>
        <v/>
      </c>
      <c r="L3073" s="312">
        <f t="shared" si="517"/>
        <v>309.05</v>
      </c>
      <c r="M3073" s="312">
        <f t="shared" si="518"/>
        <v>468.25</v>
      </c>
      <c r="N3073" s="297" t="str">
        <f>_xlfn.IFNA(VLOOKUP($E:$E,'1'!$A:$E,3,0),"")</f>
        <v/>
      </c>
      <c r="O3073" s="297" t="str">
        <f>_xlfn.IFNA(VLOOKUP($E:$E,'2'!$A:$E,3,0),"")</f>
        <v/>
      </c>
      <c r="P3073" s="297" t="str">
        <f>_xlfn.IFNA(VLOOKUP($E:$E,'3'!$A:$D,3,0),"")</f>
        <v/>
      </c>
      <c r="Q3073" s="297" t="str">
        <f>_xlfn.IFNA(VLOOKUP($E:$E,'4'!$A:$F,3,0),"")</f>
        <v/>
      </c>
      <c r="R3073" s="297" t="str">
        <f>_xlfn.IFNA(VLOOKUP($E:$E,'5'!$A:$F,3,0),"")</f>
        <v/>
      </c>
      <c r="S3073" s="297" t="str">
        <f>_xlfn.IFNA(VLOOKUP($E:$E,'6'!$A:$F,3,0),"")</f>
        <v/>
      </c>
      <c r="T3073" s="313">
        <v>1</v>
      </c>
      <c r="U3073" s="313">
        <v>12</v>
      </c>
      <c r="V3073" s="313">
        <v>48</v>
      </c>
      <c r="W3073" s="314">
        <v>0.379</v>
      </c>
      <c r="X3073" s="315">
        <v>1.2896825000000001E-3</v>
      </c>
      <c r="Y3073" s="749">
        <v>420</v>
      </c>
      <c r="Z3073" s="282"/>
      <c r="AA3073" s="316" t="s">
        <v>10388</v>
      </c>
      <c r="AB3073" s="282" t="s">
        <v>9163</v>
      </c>
      <c r="AC3073" s="317" t="s">
        <v>2081</v>
      </c>
      <c r="AD3073" s="318" t="s">
        <v>2065</v>
      </c>
      <c r="AE3073" s="319">
        <v>0</v>
      </c>
      <c r="AF3073" s="319" t="s">
        <v>11273</v>
      </c>
      <c r="AG3073" s="320">
        <v>5.87</v>
      </c>
      <c r="AH3073" s="321">
        <f t="shared" si="519"/>
        <v>0</v>
      </c>
      <c r="AI3073" s="287">
        <f>_xlfn.IFNA(VLOOKUP(AD:AD,грп!B:C,2,0),0)</f>
        <v>0</v>
      </c>
      <c r="AJ3073" s="607">
        <v>0</v>
      </c>
      <c r="AK3073" s="672">
        <f t="shared" si="520"/>
        <v>0</v>
      </c>
      <c r="AL3073" s="174"/>
    </row>
    <row r="3074" spans="1:39" s="4" customFormat="1" ht="12" customHeight="1" outlineLevel="1" x14ac:dyDescent="0.35">
      <c r="A3074" s="307" t="s">
        <v>339</v>
      </c>
      <c r="B3074" s="308" t="s">
        <v>8381</v>
      </c>
      <c r="C3074" s="328"/>
      <c r="D3074" s="310" t="s">
        <v>2015</v>
      </c>
      <c r="E3074" s="322" t="s">
        <v>1949</v>
      </c>
      <c r="F3074" s="293"/>
      <c r="G3074" s="293"/>
      <c r="H3074" s="294">
        <v>19</v>
      </c>
      <c r="I3074" s="294" t="str">
        <f>IFERROR(_xlfn.IFNA(VLOOKUP($D:$D,history!$I:$Y,3,0),VLOOKUP(E:E,history!$H:$Y,4,0)),"--")</f>
        <v>--</v>
      </c>
      <c r="J3074" s="282" t="s">
        <v>5946</v>
      </c>
      <c r="K3074" s="282" t="str">
        <f t="shared" si="510"/>
        <v/>
      </c>
      <c r="L3074" s="312">
        <f t="shared" si="517"/>
        <v>316.42</v>
      </c>
      <c r="M3074" s="312">
        <f t="shared" si="518"/>
        <v>479.42</v>
      </c>
      <c r="N3074" s="297" t="str">
        <f>_xlfn.IFNA(VLOOKUP($E:$E,'1'!$A:$E,3,0),"")</f>
        <v/>
      </c>
      <c r="O3074" s="297" t="str">
        <f>_xlfn.IFNA(VLOOKUP($E:$E,'2'!$A:$E,3,0),"")</f>
        <v/>
      </c>
      <c r="P3074" s="297" t="str">
        <f>_xlfn.IFNA(VLOOKUP($E:$E,'3'!$A:$D,3,0),"")</f>
        <v/>
      </c>
      <c r="Q3074" s="297" t="str">
        <f>_xlfn.IFNA(VLOOKUP($E:$E,'4'!$A:$F,3,0),"")</f>
        <v/>
      </c>
      <c r="R3074" s="297" t="str">
        <f>_xlfn.IFNA(VLOOKUP($E:$E,'5'!$A:$F,3,0),"")</f>
        <v/>
      </c>
      <c r="S3074" s="297" t="str">
        <f>_xlfn.IFNA(VLOOKUP($E:$E,'6'!$A:$F,3,0),"")</f>
        <v/>
      </c>
      <c r="T3074" s="313">
        <v>1</v>
      </c>
      <c r="U3074" s="313">
        <v>12</v>
      </c>
      <c r="V3074" s="313">
        <v>48</v>
      </c>
      <c r="W3074" s="314">
        <v>0.31</v>
      </c>
      <c r="X3074" s="315">
        <v>9.5238099999999997E-4</v>
      </c>
      <c r="Y3074" s="749">
        <v>430</v>
      </c>
      <c r="Z3074" s="282"/>
      <c r="AA3074" s="316" t="s">
        <v>10388</v>
      </c>
      <c r="AB3074" s="282" t="s">
        <v>9163</v>
      </c>
      <c r="AC3074" s="317" t="s">
        <v>2081</v>
      </c>
      <c r="AD3074" s="318" t="s">
        <v>2065</v>
      </c>
      <c r="AE3074" s="319">
        <v>0</v>
      </c>
      <c r="AF3074" s="319" t="s">
        <v>11273</v>
      </c>
      <c r="AG3074" s="320">
        <v>6.01</v>
      </c>
      <c r="AH3074" s="321">
        <f t="shared" si="519"/>
        <v>0</v>
      </c>
      <c r="AI3074" s="287">
        <f>_xlfn.IFNA(VLOOKUP(AD:AD,грп!B:C,2,0),0)</f>
        <v>0</v>
      </c>
      <c r="AJ3074" s="607">
        <v>21</v>
      </c>
      <c r="AK3074" s="672">
        <f t="shared" si="520"/>
        <v>0</v>
      </c>
      <c r="AL3074" s="174"/>
    </row>
    <row r="3075" spans="1:39" s="8" customFormat="1" ht="12" customHeight="1" outlineLevel="1" x14ac:dyDescent="0.35">
      <c r="A3075" s="307" t="s">
        <v>339</v>
      </c>
      <c r="B3075" s="308" t="s">
        <v>8382</v>
      </c>
      <c r="C3075" s="328"/>
      <c r="D3075" s="310" t="s">
        <v>2016</v>
      </c>
      <c r="E3075" s="322" t="s">
        <v>1950</v>
      </c>
      <c r="F3075" s="293"/>
      <c r="G3075" s="293"/>
      <c r="H3075" s="294">
        <v>17</v>
      </c>
      <c r="I3075" s="294" t="str">
        <f>IFERROR(_xlfn.IFNA(VLOOKUP($D:$D,history!$I:$Y,3,0),VLOOKUP(E:E,history!$H:$Y,4,0)),"--")</f>
        <v>--</v>
      </c>
      <c r="J3075" s="282" t="s">
        <v>9870</v>
      </c>
      <c r="K3075" s="282" t="str">
        <f t="shared" si="510"/>
        <v/>
      </c>
      <c r="L3075" s="312">
        <f t="shared" si="517"/>
        <v>360.64</v>
      </c>
      <c r="M3075" s="312">
        <f t="shared" si="518"/>
        <v>546.41999999999996</v>
      </c>
      <c r="N3075" s="297" t="str">
        <f>_xlfn.IFNA(VLOOKUP($E:$E,'1'!$A:$E,3,0),"")</f>
        <v/>
      </c>
      <c r="O3075" s="297" t="str">
        <f>_xlfn.IFNA(VLOOKUP($E:$E,'2'!$A:$E,3,0),"")</f>
        <v/>
      </c>
      <c r="P3075" s="297" t="str">
        <f>_xlfn.IFNA(VLOOKUP($E:$E,'3'!$A:$D,3,0),"")</f>
        <v/>
      </c>
      <c r="Q3075" s="297" t="str">
        <f>_xlfn.IFNA(VLOOKUP($E:$E,'4'!$A:$F,3,0),"")</f>
        <v/>
      </c>
      <c r="R3075" s="297" t="str">
        <f>_xlfn.IFNA(VLOOKUP($E:$E,'5'!$A:$F,3,0),"")</f>
        <v/>
      </c>
      <c r="S3075" s="297" t="str">
        <f>_xlfn.IFNA(VLOOKUP($E:$E,'6'!$A:$F,3,0),"")</f>
        <v/>
      </c>
      <c r="T3075" s="313">
        <v>1</v>
      </c>
      <c r="U3075" s="313">
        <v>12</v>
      </c>
      <c r="V3075" s="313">
        <v>48</v>
      </c>
      <c r="W3075" s="314">
        <v>0.34799999999999998</v>
      </c>
      <c r="X3075" s="315">
        <v>1.0416666999999999E-3</v>
      </c>
      <c r="Y3075" s="749">
        <v>490</v>
      </c>
      <c r="Z3075" s="282"/>
      <c r="AA3075" s="316" t="s">
        <v>10388</v>
      </c>
      <c r="AB3075" s="282" t="s">
        <v>9163</v>
      </c>
      <c r="AC3075" s="317" t="s">
        <v>2081</v>
      </c>
      <c r="AD3075" s="318" t="s">
        <v>2065</v>
      </c>
      <c r="AE3075" s="319">
        <v>0</v>
      </c>
      <c r="AF3075" s="319" t="s">
        <v>11273</v>
      </c>
      <c r="AG3075" s="320">
        <v>6.85</v>
      </c>
      <c r="AH3075" s="321">
        <f t="shared" si="519"/>
        <v>0</v>
      </c>
      <c r="AI3075" s="287">
        <f>_xlfn.IFNA(VLOOKUP(AD:AD,грп!B:C,2,0),0)</f>
        <v>0</v>
      </c>
      <c r="AJ3075" s="607">
        <v>24</v>
      </c>
      <c r="AK3075" s="672">
        <f t="shared" si="520"/>
        <v>0</v>
      </c>
      <c r="AL3075" s="174"/>
      <c r="AM3075" s="4"/>
    </row>
    <row r="3076" spans="1:39" s="8" customFormat="1" ht="12" customHeight="1" outlineLevel="1" x14ac:dyDescent="0.35">
      <c r="A3076" s="307" t="s">
        <v>339</v>
      </c>
      <c r="B3076" s="308" t="s">
        <v>8383</v>
      </c>
      <c r="C3076" s="328"/>
      <c r="D3076" s="310" t="s">
        <v>2017</v>
      </c>
      <c r="E3076" s="322" t="s">
        <v>1951</v>
      </c>
      <c r="F3076" s="293"/>
      <c r="G3076" s="293"/>
      <c r="H3076" s="294">
        <v>21</v>
      </c>
      <c r="I3076" s="294" t="str">
        <f>IFERROR(_xlfn.IFNA(VLOOKUP($D:$D,history!$I:$Y,3,0),VLOOKUP(E:E,history!$H:$Y,4,0)),"--")</f>
        <v>--</v>
      </c>
      <c r="J3076" s="282" t="s">
        <v>9870</v>
      </c>
      <c r="K3076" s="282" t="str">
        <f t="shared" si="510"/>
        <v/>
      </c>
      <c r="L3076" s="312">
        <f t="shared" si="517"/>
        <v>387.49</v>
      </c>
      <c r="M3076" s="312">
        <f t="shared" si="518"/>
        <v>587.11</v>
      </c>
      <c r="N3076" s="297" t="str">
        <f>_xlfn.IFNA(VLOOKUP($E:$E,'1'!$A:$E,3,0),"")</f>
        <v/>
      </c>
      <c r="O3076" s="297" t="str">
        <f>_xlfn.IFNA(VLOOKUP($E:$E,'2'!$A:$E,3,0),"")</f>
        <v/>
      </c>
      <c r="P3076" s="297" t="str">
        <f>_xlfn.IFNA(VLOOKUP($E:$E,'3'!$A:$D,3,0),"")</f>
        <v/>
      </c>
      <c r="Q3076" s="297" t="str">
        <f>_xlfn.IFNA(VLOOKUP($E:$E,'4'!$A:$F,3,0),"")</f>
        <v/>
      </c>
      <c r="R3076" s="297" t="str">
        <f>_xlfn.IFNA(VLOOKUP($E:$E,'5'!$A:$F,3,0),"")</f>
        <v/>
      </c>
      <c r="S3076" s="297" t="str">
        <f>_xlfn.IFNA(VLOOKUP($E:$E,'6'!$A:$F,3,0),"")</f>
        <v/>
      </c>
      <c r="T3076" s="313">
        <v>1</v>
      </c>
      <c r="U3076" s="313">
        <v>12</v>
      </c>
      <c r="V3076" s="313">
        <v>48</v>
      </c>
      <c r="W3076" s="314">
        <v>0.375</v>
      </c>
      <c r="X3076" s="315">
        <v>1.3591269999999999E-3</v>
      </c>
      <c r="Y3076" s="749">
        <v>530</v>
      </c>
      <c r="Z3076" s="282"/>
      <c r="AA3076" s="316" t="s">
        <v>10390</v>
      </c>
      <c r="AB3076" s="282" t="s">
        <v>9163</v>
      </c>
      <c r="AC3076" s="317" t="s">
        <v>2081</v>
      </c>
      <c r="AD3076" s="318" t="s">
        <v>2065</v>
      </c>
      <c r="AE3076" s="319">
        <v>0</v>
      </c>
      <c r="AF3076" s="319" t="s">
        <v>11273</v>
      </c>
      <c r="AG3076" s="320">
        <v>7.36</v>
      </c>
      <c r="AH3076" s="321">
        <f t="shared" si="519"/>
        <v>0</v>
      </c>
      <c r="AI3076" s="287">
        <f>_xlfn.IFNA(VLOOKUP(AD:AD,грп!B:C,2,0),0)</f>
        <v>0</v>
      </c>
      <c r="AJ3076" s="607">
        <v>12</v>
      </c>
      <c r="AK3076" s="672">
        <f t="shared" si="520"/>
        <v>0</v>
      </c>
      <c r="AL3076" s="174"/>
      <c r="AM3076" s="4"/>
    </row>
    <row r="3077" spans="1:39" s="4" customFormat="1" ht="12" customHeight="1" outlineLevel="1" x14ac:dyDescent="0.35">
      <c r="A3077" s="307" t="s">
        <v>339</v>
      </c>
      <c r="B3077" s="308" t="s">
        <v>8384</v>
      </c>
      <c r="C3077" s="328"/>
      <c r="D3077" s="310" t="s">
        <v>2018</v>
      </c>
      <c r="E3077" s="322" t="s">
        <v>1952</v>
      </c>
      <c r="F3077" s="293"/>
      <c r="G3077" s="293"/>
      <c r="H3077" s="294">
        <v>8</v>
      </c>
      <c r="I3077" s="294" t="str">
        <f>IFERROR(_xlfn.IFNA(VLOOKUP($D:$D,history!$I:$Y,3,0),VLOOKUP(E:E,history!$H:$Y,4,0)),"--")</f>
        <v>--</v>
      </c>
      <c r="J3077" s="282" t="s">
        <v>9870</v>
      </c>
      <c r="K3077" s="282" t="str">
        <f t="shared" si="510"/>
        <v/>
      </c>
      <c r="L3077" s="312">
        <f t="shared" si="517"/>
        <v>325.89</v>
      </c>
      <c r="M3077" s="312">
        <f t="shared" si="518"/>
        <v>493.78</v>
      </c>
      <c r="N3077" s="297" t="str">
        <f>_xlfn.IFNA(VLOOKUP($E:$E,'1'!$A:$E,3,0),"")</f>
        <v/>
      </c>
      <c r="O3077" s="297" t="str">
        <f>_xlfn.IFNA(VLOOKUP($E:$E,'2'!$A:$E,3,0),"")</f>
        <v/>
      </c>
      <c r="P3077" s="297" t="str">
        <f>_xlfn.IFNA(VLOOKUP($E:$E,'3'!$A:$D,3,0),"")</f>
        <v/>
      </c>
      <c r="Q3077" s="297" t="str">
        <f>_xlfn.IFNA(VLOOKUP($E:$E,'4'!$A:$F,3,0),"")</f>
        <v/>
      </c>
      <c r="R3077" s="297" t="str">
        <f>_xlfn.IFNA(VLOOKUP($E:$E,'5'!$A:$F,3,0),"")</f>
        <v/>
      </c>
      <c r="S3077" s="297" t="str">
        <f>_xlfn.IFNA(VLOOKUP($E:$E,'6'!$A:$F,3,0),"")</f>
        <v/>
      </c>
      <c r="T3077" s="313">
        <v>1</v>
      </c>
      <c r="U3077" s="313">
        <v>12</v>
      </c>
      <c r="V3077" s="313">
        <v>48</v>
      </c>
      <c r="W3077" s="314">
        <v>0.32900000000000001</v>
      </c>
      <c r="X3077" s="315">
        <v>1.0716667E-3</v>
      </c>
      <c r="Y3077" s="749">
        <v>440</v>
      </c>
      <c r="Z3077" s="282"/>
      <c r="AA3077" s="316" t="s">
        <v>393</v>
      </c>
      <c r="AB3077" s="282" t="s">
        <v>9163</v>
      </c>
      <c r="AC3077" s="317" t="s">
        <v>2081</v>
      </c>
      <c r="AD3077" s="318" t="s">
        <v>2065</v>
      </c>
      <c r="AE3077" s="319">
        <v>0</v>
      </c>
      <c r="AF3077" s="319" t="s">
        <v>11273</v>
      </c>
      <c r="AG3077" s="320">
        <v>6.19</v>
      </c>
      <c r="AH3077" s="321">
        <f t="shared" si="519"/>
        <v>0</v>
      </c>
      <c r="AI3077" s="287">
        <f>_xlfn.IFNA(VLOOKUP(AD:AD,грп!B:C,2,0),0)</f>
        <v>0</v>
      </c>
      <c r="AJ3077" s="607">
        <v>46</v>
      </c>
      <c r="AK3077" s="672">
        <f t="shared" si="520"/>
        <v>0</v>
      </c>
      <c r="AL3077" s="174"/>
    </row>
    <row r="3078" spans="1:39" s="6" customFormat="1" ht="12" customHeight="1" outlineLevel="1" x14ac:dyDescent="0.35">
      <c r="A3078" s="307" t="s">
        <v>339</v>
      </c>
      <c r="B3078" s="308" t="s">
        <v>8385</v>
      </c>
      <c r="C3078" s="309" t="s">
        <v>21</v>
      </c>
      <c r="D3078" s="310" t="s">
        <v>2019</v>
      </c>
      <c r="E3078" s="322" t="s">
        <v>1953</v>
      </c>
      <c r="F3078" s="293"/>
      <c r="G3078" s="293"/>
      <c r="H3078" s="294">
        <v>48</v>
      </c>
      <c r="I3078" s="294" t="str">
        <f>IFERROR(_xlfn.IFNA(VLOOKUP($D:$D,history!$I:$Y,3,0),VLOOKUP(E:E,history!$H:$Y,4,0)),"--")</f>
        <v>--</v>
      </c>
      <c r="J3078" s="282" t="s">
        <v>9870</v>
      </c>
      <c r="K3078" s="282" t="str">
        <f t="shared" si="510"/>
        <v/>
      </c>
      <c r="L3078" s="312">
        <f t="shared" si="517"/>
        <v>366.43</v>
      </c>
      <c r="M3078" s="312">
        <f t="shared" si="518"/>
        <v>555.20000000000005</v>
      </c>
      <c r="N3078" s="297" t="str">
        <f>_xlfn.IFNA(VLOOKUP($E:$E,'1'!$A:$E,3,0),"")</f>
        <v/>
      </c>
      <c r="O3078" s="297" t="str">
        <f>_xlfn.IFNA(VLOOKUP($E:$E,'2'!$A:$E,3,0),"")</f>
        <v/>
      </c>
      <c r="P3078" s="297" t="str">
        <f>_xlfn.IFNA(VLOOKUP($E:$E,'3'!$A:$D,3,0),"")</f>
        <v/>
      </c>
      <c r="Q3078" s="297" t="str">
        <f>_xlfn.IFNA(VLOOKUP($E:$E,'4'!$A:$F,3,0),"")</f>
        <v/>
      </c>
      <c r="R3078" s="297" t="str">
        <f>_xlfn.IFNA(VLOOKUP($E:$E,'5'!$A:$F,3,0),"")</f>
        <v/>
      </c>
      <c r="S3078" s="297" t="str">
        <f>_xlfn.IFNA(VLOOKUP($E:$E,'6'!$A:$F,3,0),"")</f>
        <v/>
      </c>
      <c r="T3078" s="313">
        <v>1</v>
      </c>
      <c r="U3078" s="313">
        <v>12</v>
      </c>
      <c r="V3078" s="313">
        <v>48</v>
      </c>
      <c r="W3078" s="314">
        <v>0.373</v>
      </c>
      <c r="X3078" s="315">
        <v>1.2103175E-3</v>
      </c>
      <c r="Y3078" s="749">
        <v>490</v>
      </c>
      <c r="Z3078" s="282"/>
      <c r="AA3078" s="316" t="s">
        <v>10388</v>
      </c>
      <c r="AB3078" s="282" t="s">
        <v>9163</v>
      </c>
      <c r="AC3078" s="317" t="s">
        <v>2081</v>
      </c>
      <c r="AD3078" s="318" t="s">
        <v>2065</v>
      </c>
      <c r="AE3078" s="319">
        <v>0</v>
      </c>
      <c r="AF3078" s="319" t="s">
        <v>11273</v>
      </c>
      <c r="AG3078" s="320">
        <v>6.96</v>
      </c>
      <c r="AH3078" s="321">
        <f t="shared" si="519"/>
        <v>0</v>
      </c>
      <c r="AI3078" s="287">
        <f>_xlfn.IFNA(VLOOKUP(AD:AD,грп!B:C,2,0),0)</f>
        <v>0</v>
      </c>
      <c r="AJ3078" s="607">
        <v>18</v>
      </c>
      <c r="AK3078" s="672" t="str">
        <f t="shared" si="520"/>
        <v>new</v>
      </c>
      <c r="AL3078" s="174"/>
      <c r="AM3078" s="4"/>
    </row>
    <row r="3079" spans="1:39" s="6" customFormat="1" ht="12" customHeight="1" outlineLevel="1" x14ac:dyDescent="0.35">
      <c r="A3079" s="307" t="s">
        <v>339</v>
      </c>
      <c r="B3079" s="308" t="s">
        <v>8386</v>
      </c>
      <c r="C3079" s="328"/>
      <c r="D3079" s="310" t="s">
        <v>2020</v>
      </c>
      <c r="E3079" s="322" t="s">
        <v>1954</v>
      </c>
      <c r="F3079" s="293"/>
      <c r="G3079" s="293"/>
      <c r="H3079" s="294">
        <v>24</v>
      </c>
      <c r="I3079" s="294" t="str">
        <f>IFERROR(_xlfn.IFNA(VLOOKUP($D:$D,history!$I:$Y,3,0),VLOOKUP(E:E,history!$H:$Y,4,0)),"--")</f>
        <v>--</v>
      </c>
      <c r="J3079" s="282" t="s">
        <v>9870</v>
      </c>
      <c r="K3079" s="282" t="str">
        <f t="shared" si="510"/>
        <v/>
      </c>
      <c r="L3079" s="312">
        <f t="shared" si="517"/>
        <v>401.71</v>
      </c>
      <c r="M3079" s="312">
        <f t="shared" si="518"/>
        <v>608.65</v>
      </c>
      <c r="N3079" s="297" t="str">
        <f>_xlfn.IFNA(VLOOKUP($E:$E,'1'!$A:$E,3,0),"")</f>
        <v/>
      </c>
      <c r="O3079" s="297" t="str">
        <f>_xlfn.IFNA(VLOOKUP($E:$E,'2'!$A:$E,3,0),"")</f>
        <v/>
      </c>
      <c r="P3079" s="297" t="str">
        <f>_xlfn.IFNA(VLOOKUP($E:$E,'3'!$A:$D,3,0),"")</f>
        <v/>
      </c>
      <c r="Q3079" s="297" t="str">
        <f>_xlfn.IFNA(VLOOKUP($E:$E,'4'!$A:$F,3,0),"")</f>
        <v/>
      </c>
      <c r="R3079" s="297" t="str">
        <f>_xlfn.IFNA(VLOOKUP($E:$E,'5'!$A:$F,3,0),"")</f>
        <v/>
      </c>
      <c r="S3079" s="297" t="str">
        <f>_xlfn.IFNA(VLOOKUP($E:$E,'6'!$A:$F,3,0),"")</f>
        <v/>
      </c>
      <c r="T3079" s="313">
        <v>1</v>
      </c>
      <c r="U3079" s="313">
        <v>12</v>
      </c>
      <c r="V3079" s="313">
        <v>48</v>
      </c>
      <c r="W3079" s="314">
        <v>0.40400000000000003</v>
      </c>
      <c r="X3079" s="315">
        <v>1.3690476E-3</v>
      </c>
      <c r="Y3079" s="749">
        <v>550</v>
      </c>
      <c r="Z3079" s="282"/>
      <c r="AA3079" s="316" t="s">
        <v>10390</v>
      </c>
      <c r="AB3079" s="282" t="s">
        <v>9163</v>
      </c>
      <c r="AC3079" s="317" t="s">
        <v>2081</v>
      </c>
      <c r="AD3079" s="318" t="s">
        <v>2065</v>
      </c>
      <c r="AE3079" s="319">
        <v>0</v>
      </c>
      <c r="AF3079" s="319" t="s">
        <v>11273</v>
      </c>
      <c r="AG3079" s="320">
        <v>7.63</v>
      </c>
      <c r="AH3079" s="321">
        <f t="shared" si="519"/>
        <v>0</v>
      </c>
      <c r="AI3079" s="287">
        <f>_xlfn.IFNA(VLOOKUP(AD:AD,грп!B:C,2,0),0)</f>
        <v>0</v>
      </c>
      <c r="AJ3079" s="607">
        <v>54</v>
      </c>
      <c r="AK3079" s="672">
        <f t="shared" si="520"/>
        <v>0</v>
      </c>
      <c r="AL3079" s="174"/>
      <c r="AM3079" s="4"/>
    </row>
    <row r="3080" spans="1:39" s="4" customFormat="1" ht="12" customHeight="1" outlineLevel="1" x14ac:dyDescent="0.35">
      <c r="A3080" s="307" t="s">
        <v>339</v>
      </c>
      <c r="B3080" s="308" t="s">
        <v>8387</v>
      </c>
      <c r="C3080" s="328"/>
      <c r="D3080" s="310" t="s">
        <v>2021</v>
      </c>
      <c r="E3080" s="322" t="s">
        <v>1955</v>
      </c>
      <c r="F3080" s="293"/>
      <c r="G3080" s="293"/>
      <c r="H3080" s="294">
        <v>2</v>
      </c>
      <c r="I3080" s="294" t="str">
        <f>IFERROR(_xlfn.IFNA(VLOOKUP($D:$D,history!$I:$Y,3,0),VLOOKUP(E:E,history!$H:$Y,4,0)),"--")</f>
        <v>--</v>
      </c>
      <c r="J3080" s="282" t="s">
        <v>5946</v>
      </c>
      <c r="K3080" s="282" t="str">
        <f t="shared" si="510"/>
        <v/>
      </c>
      <c r="L3080" s="312">
        <f t="shared" si="517"/>
        <v>432.77</v>
      </c>
      <c r="M3080" s="312">
        <f t="shared" si="518"/>
        <v>655.71</v>
      </c>
      <c r="N3080" s="297" t="str">
        <f>_xlfn.IFNA(VLOOKUP($E:$E,'1'!$A:$E,3,0),"")</f>
        <v/>
      </c>
      <c r="O3080" s="297" t="str">
        <f>_xlfn.IFNA(VLOOKUP($E:$E,'2'!$A:$E,3,0),"")</f>
        <v/>
      </c>
      <c r="P3080" s="297" t="str">
        <f>_xlfn.IFNA(VLOOKUP($E:$E,'3'!$A:$D,3,0),"")</f>
        <v/>
      </c>
      <c r="Q3080" s="297" t="str">
        <f>_xlfn.IFNA(VLOOKUP($E:$E,'4'!$A:$F,3,0),"")</f>
        <v/>
      </c>
      <c r="R3080" s="297" t="str">
        <f>_xlfn.IFNA(VLOOKUP($E:$E,'5'!$A:$F,3,0),"")</f>
        <v/>
      </c>
      <c r="S3080" s="297" t="str">
        <f>_xlfn.IFNA(VLOOKUP($E:$E,'6'!$A:$F,3,0),"")</f>
        <v/>
      </c>
      <c r="T3080" s="313">
        <v>1</v>
      </c>
      <c r="U3080" s="313">
        <v>12</v>
      </c>
      <c r="V3080" s="313">
        <v>48</v>
      </c>
      <c r="W3080" s="314">
        <v>0.45</v>
      </c>
      <c r="X3080" s="315">
        <v>1.4861111000000001E-3</v>
      </c>
      <c r="Y3080" s="749">
        <v>590</v>
      </c>
      <c r="Z3080" s="282"/>
      <c r="AA3080" s="316" t="s">
        <v>10391</v>
      </c>
      <c r="AB3080" s="282" t="s">
        <v>9163</v>
      </c>
      <c r="AC3080" s="317" t="s">
        <v>2081</v>
      </c>
      <c r="AD3080" s="318" t="s">
        <v>2065</v>
      </c>
      <c r="AE3080" s="319">
        <v>0</v>
      </c>
      <c r="AF3080" s="319" t="s">
        <v>11273</v>
      </c>
      <c r="AG3080" s="320">
        <v>8.2200000000000006</v>
      </c>
      <c r="AH3080" s="321">
        <f t="shared" si="519"/>
        <v>0</v>
      </c>
      <c r="AI3080" s="287">
        <f>_xlfn.IFNA(VLOOKUP(AD:AD,грп!B:C,2,0),0)</f>
        <v>0</v>
      </c>
      <c r="AJ3080" s="607">
        <v>0</v>
      </c>
      <c r="AK3080" s="672">
        <f t="shared" si="520"/>
        <v>0</v>
      </c>
      <c r="AL3080" s="174"/>
    </row>
    <row r="3081" spans="1:39" s="4" customFormat="1" ht="12" customHeight="1" outlineLevel="1" x14ac:dyDescent="0.35">
      <c r="A3081" s="307" t="s">
        <v>10402</v>
      </c>
      <c r="B3081" s="308" t="s">
        <v>8388</v>
      </c>
      <c r="C3081" s="328"/>
      <c r="D3081" s="310" t="s">
        <v>2885</v>
      </c>
      <c r="E3081" s="322" t="s">
        <v>1517</v>
      </c>
      <c r="F3081" s="293"/>
      <c r="G3081" s="293"/>
      <c r="H3081" s="294"/>
      <c r="I3081" s="294" t="str">
        <f>IFERROR(_xlfn.IFNA(VLOOKUP($D:$D,history!$I:$Y,3,0),VLOOKUP(E:E,history!$H:$Y,4,0)),"--")</f>
        <v>--</v>
      </c>
      <c r="J3081" s="282" t="s">
        <v>5946</v>
      </c>
      <c r="K3081" s="282" t="str">
        <f t="shared" si="510"/>
        <v/>
      </c>
      <c r="L3081" s="312">
        <f t="shared" si="517"/>
        <v>350.11</v>
      </c>
      <c r="M3081" s="312">
        <f t="shared" si="518"/>
        <v>530.47</v>
      </c>
      <c r="N3081" s="297" t="str">
        <f>_xlfn.IFNA(VLOOKUP($E:$E,'1'!$A:$E,3,0),"")</f>
        <v/>
      </c>
      <c r="O3081" s="297" t="str">
        <f>_xlfn.IFNA(VLOOKUP($E:$E,'2'!$A:$E,3,0),"")</f>
        <v/>
      </c>
      <c r="P3081" s="297" t="str">
        <f>_xlfn.IFNA(VLOOKUP($E:$E,'3'!$A:$D,3,0),"")</f>
        <v/>
      </c>
      <c r="Q3081" s="297" t="str">
        <f>_xlfn.IFNA(VLOOKUP($E:$E,'4'!$A:$F,3,0),"")</f>
        <v/>
      </c>
      <c r="R3081" s="297" t="str">
        <f>_xlfn.IFNA(VLOOKUP($E:$E,'5'!$A:$F,3,0),"")</f>
        <v/>
      </c>
      <c r="S3081" s="297" t="str">
        <f>_xlfn.IFNA(VLOOKUP($E:$E,'6'!$A:$F,3,0),"")</f>
        <v/>
      </c>
      <c r="T3081" s="313">
        <v>1</v>
      </c>
      <c r="U3081" s="313">
        <v>12</v>
      </c>
      <c r="V3081" s="313">
        <v>48</v>
      </c>
      <c r="W3081" s="314">
        <v>0.375</v>
      </c>
      <c r="X3081" s="315">
        <v>1.4186508000000001E-3</v>
      </c>
      <c r="Y3081" s="749">
        <v>490</v>
      </c>
      <c r="Z3081" s="282"/>
      <c r="AA3081" s="316" t="s">
        <v>10388</v>
      </c>
      <c r="AB3081" s="282" t="s">
        <v>9163</v>
      </c>
      <c r="AC3081" s="317" t="s">
        <v>2081</v>
      </c>
      <c r="AD3081" s="318" t="s">
        <v>2065</v>
      </c>
      <c r="AE3081" s="319">
        <v>0</v>
      </c>
      <c r="AF3081" s="319" t="s">
        <v>11273</v>
      </c>
      <c r="AG3081" s="320">
        <v>6.65</v>
      </c>
      <c r="AH3081" s="321">
        <f t="shared" si="519"/>
        <v>0</v>
      </c>
      <c r="AI3081" s="287">
        <f>_xlfn.IFNA(VLOOKUP(AD:AD,грп!B:C,2,0),0)</f>
        <v>0</v>
      </c>
      <c r="AJ3081" s="607">
        <v>0</v>
      </c>
      <c r="AK3081" s="672">
        <f t="shared" si="520"/>
        <v>0</v>
      </c>
      <c r="AL3081" s="174"/>
    </row>
    <row r="3082" spans="1:39" s="6" customFormat="1" ht="12" customHeight="1" outlineLevel="1" x14ac:dyDescent="0.35">
      <c r="A3082" s="307" t="s">
        <v>10402</v>
      </c>
      <c r="B3082" s="308" t="s">
        <v>8389</v>
      </c>
      <c r="C3082" s="323"/>
      <c r="D3082" s="310" t="s">
        <v>2886</v>
      </c>
      <c r="E3082" s="322" t="s">
        <v>1518</v>
      </c>
      <c r="F3082" s="293"/>
      <c r="G3082" s="293"/>
      <c r="H3082" s="294">
        <v>12</v>
      </c>
      <c r="I3082" s="294" t="str">
        <f>IFERROR(_xlfn.IFNA(VLOOKUP($D:$D,history!$I:$Y,3,0),VLOOKUP(E:E,history!$H:$Y,4,0)),"--")</f>
        <v>--</v>
      </c>
      <c r="J3082" s="282" t="s">
        <v>5946</v>
      </c>
      <c r="K3082" s="282" t="str">
        <f t="shared" si="510"/>
        <v/>
      </c>
      <c r="L3082" s="312">
        <f t="shared" si="517"/>
        <v>447.51</v>
      </c>
      <c r="M3082" s="312">
        <f t="shared" si="518"/>
        <v>678.05</v>
      </c>
      <c r="N3082" s="297" t="str">
        <f>_xlfn.IFNA(VLOOKUP($E:$E,'1'!$A:$E,3,0),"")</f>
        <v/>
      </c>
      <c r="O3082" s="297" t="str">
        <f>_xlfn.IFNA(VLOOKUP($E:$E,'2'!$A:$E,3,0),"")</f>
        <v/>
      </c>
      <c r="P3082" s="297" t="str">
        <f>_xlfn.IFNA(VLOOKUP($E:$E,'3'!$A:$D,3,0),"")</f>
        <v/>
      </c>
      <c r="Q3082" s="297" t="str">
        <f>_xlfn.IFNA(VLOOKUP($E:$E,'4'!$A:$F,3,0),"")</f>
        <v/>
      </c>
      <c r="R3082" s="297" t="str">
        <f>_xlfn.IFNA(VLOOKUP($E:$E,'5'!$A:$F,3,0),"")</f>
        <v/>
      </c>
      <c r="S3082" s="297" t="str">
        <f>_xlfn.IFNA(VLOOKUP($E:$E,'6'!$A:$F,3,0),"")</f>
        <v/>
      </c>
      <c r="T3082" s="313">
        <v>1</v>
      </c>
      <c r="U3082" s="313">
        <v>12</v>
      </c>
      <c r="V3082" s="313">
        <v>48</v>
      </c>
      <c r="W3082" s="314">
        <v>0.41699999999999998</v>
      </c>
      <c r="X3082" s="315">
        <v>1.5773810000000001E-3</v>
      </c>
      <c r="Y3082" s="749">
        <v>640</v>
      </c>
      <c r="Z3082" s="282"/>
      <c r="AA3082" s="316" t="s">
        <v>10391</v>
      </c>
      <c r="AB3082" s="282" t="s">
        <v>9163</v>
      </c>
      <c r="AC3082" s="317" t="s">
        <v>2081</v>
      </c>
      <c r="AD3082" s="318" t="s">
        <v>2065</v>
      </c>
      <c r="AE3082" s="319">
        <v>0</v>
      </c>
      <c r="AF3082" s="319" t="s">
        <v>11273</v>
      </c>
      <c r="AG3082" s="320">
        <v>8.5</v>
      </c>
      <c r="AH3082" s="321">
        <f t="shared" si="519"/>
        <v>0</v>
      </c>
      <c r="AI3082" s="287">
        <f>_xlfn.IFNA(VLOOKUP(AD:AD,грп!B:C,2,0),0)</f>
        <v>0</v>
      </c>
      <c r="AJ3082" s="607">
        <v>0</v>
      </c>
      <c r="AK3082" s="672">
        <f t="shared" si="520"/>
        <v>0</v>
      </c>
      <c r="AL3082" s="174"/>
      <c r="AM3082" s="4"/>
    </row>
    <row r="3083" spans="1:39" s="6" customFormat="1" ht="12" customHeight="1" outlineLevel="1" x14ac:dyDescent="0.35">
      <c r="A3083" s="307" t="s">
        <v>10402</v>
      </c>
      <c r="B3083" s="308" t="s">
        <v>8390</v>
      </c>
      <c r="C3083" s="328"/>
      <c r="D3083" s="310" t="s">
        <v>2887</v>
      </c>
      <c r="E3083" s="322" t="s">
        <v>1519</v>
      </c>
      <c r="F3083" s="293"/>
      <c r="G3083" s="293"/>
      <c r="H3083" s="294">
        <v>25</v>
      </c>
      <c r="I3083" s="294" t="str">
        <f>IFERROR(_xlfn.IFNA(VLOOKUP($D:$D,history!$I:$Y,3,0),VLOOKUP(E:E,history!$H:$Y,4,0)),"--")</f>
        <v>--</v>
      </c>
      <c r="J3083" s="282" t="s">
        <v>9870</v>
      </c>
      <c r="K3083" s="282" t="str">
        <f t="shared" si="510"/>
        <v/>
      </c>
      <c r="L3083" s="312">
        <f t="shared" si="517"/>
        <v>458.04</v>
      </c>
      <c r="M3083" s="312">
        <f t="shared" si="518"/>
        <v>694</v>
      </c>
      <c r="N3083" s="297" t="str">
        <f>_xlfn.IFNA(VLOOKUP($E:$E,'1'!$A:$E,3,0),"")</f>
        <v/>
      </c>
      <c r="O3083" s="297" t="str">
        <f>_xlfn.IFNA(VLOOKUP($E:$E,'2'!$A:$E,3,0),"")</f>
        <v/>
      </c>
      <c r="P3083" s="297" t="str">
        <f>_xlfn.IFNA(VLOOKUP($E:$E,'3'!$A:$D,3,0),"")</f>
        <v/>
      </c>
      <c r="Q3083" s="297" t="str">
        <f>_xlfn.IFNA(VLOOKUP($E:$E,'4'!$A:$F,3,0),"")</f>
        <v/>
      </c>
      <c r="R3083" s="297" t="str">
        <f>_xlfn.IFNA(VLOOKUP($E:$E,'5'!$A:$F,3,0),"")</f>
        <v/>
      </c>
      <c r="S3083" s="297" t="str">
        <f>_xlfn.IFNA(VLOOKUP($E:$E,'6'!$A:$F,3,0),"")</f>
        <v/>
      </c>
      <c r="T3083" s="313">
        <v>1</v>
      </c>
      <c r="U3083" s="313">
        <v>12</v>
      </c>
      <c r="V3083" s="313">
        <v>48</v>
      </c>
      <c r="W3083" s="314">
        <v>0.45</v>
      </c>
      <c r="X3083" s="315">
        <v>1.7261905E-3</v>
      </c>
      <c r="Y3083" s="749">
        <v>660</v>
      </c>
      <c r="Z3083" s="282"/>
      <c r="AA3083" s="316" t="s">
        <v>10390</v>
      </c>
      <c r="AB3083" s="282" t="s">
        <v>9163</v>
      </c>
      <c r="AC3083" s="317" t="s">
        <v>2081</v>
      </c>
      <c r="AD3083" s="318" t="s">
        <v>2065</v>
      </c>
      <c r="AE3083" s="319">
        <v>0</v>
      </c>
      <c r="AF3083" s="319" t="s">
        <v>11273</v>
      </c>
      <c r="AG3083" s="320">
        <v>8.6999999999999993</v>
      </c>
      <c r="AH3083" s="321">
        <f t="shared" si="519"/>
        <v>0</v>
      </c>
      <c r="AI3083" s="287">
        <f>_xlfn.IFNA(VLOOKUP(AD:AD,грп!B:C,2,0),0)</f>
        <v>0</v>
      </c>
      <c r="AJ3083" s="607">
        <v>11</v>
      </c>
      <c r="AK3083" s="672">
        <f t="shared" si="520"/>
        <v>0</v>
      </c>
      <c r="AL3083" s="174"/>
      <c r="AM3083" s="4"/>
    </row>
    <row r="3084" spans="1:39" s="4" customFormat="1" ht="12" customHeight="1" outlineLevel="1" x14ac:dyDescent="0.35">
      <c r="A3084" s="307" t="s">
        <v>10402</v>
      </c>
      <c r="B3084" s="308" t="s">
        <v>8391</v>
      </c>
      <c r="C3084" s="328"/>
      <c r="D3084" s="310" t="s">
        <v>2888</v>
      </c>
      <c r="E3084" s="322" t="s">
        <v>1520</v>
      </c>
      <c r="F3084" s="293"/>
      <c r="G3084" s="293"/>
      <c r="H3084" s="294">
        <v>43</v>
      </c>
      <c r="I3084" s="294" t="str">
        <f>IFERROR(_xlfn.IFNA(VLOOKUP($D:$D,history!$I:$Y,3,0),VLOOKUP(E:E,history!$H:$Y,4,0)),"--")</f>
        <v>--</v>
      </c>
      <c r="J3084" s="282" t="s">
        <v>9870</v>
      </c>
      <c r="K3084" s="282" t="str">
        <f t="shared" si="510"/>
        <v/>
      </c>
      <c r="L3084" s="312">
        <f t="shared" si="517"/>
        <v>380.65</v>
      </c>
      <c r="M3084" s="312">
        <f t="shared" si="518"/>
        <v>576.74</v>
      </c>
      <c r="N3084" s="297" t="str">
        <f>_xlfn.IFNA(VLOOKUP($E:$E,'1'!$A:$E,3,0),"")</f>
        <v/>
      </c>
      <c r="O3084" s="297" t="str">
        <f>_xlfn.IFNA(VLOOKUP($E:$E,'2'!$A:$E,3,0),"")</f>
        <v/>
      </c>
      <c r="P3084" s="297" t="str">
        <f>_xlfn.IFNA(VLOOKUP($E:$E,'3'!$A:$D,3,0),"")</f>
        <v/>
      </c>
      <c r="Q3084" s="297" t="str">
        <f>_xlfn.IFNA(VLOOKUP($E:$E,'4'!$A:$F,3,0),"")</f>
        <v/>
      </c>
      <c r="R3084" s="297" t="str">
        <f>_xlfn.IFNA(VLOOKUP($E:$E,'5'!$A:$F,3,0),"")</f>
        <v/>
      </c>
      <c r="S3084" s="297" t="str">
        <f>_xlfn.IFNA(VLOOKUP($E:$E,'6'!$A:$F,3,0),"")</f>
        <v/>
      </c>
      <c r="T3084" s="313">
        <v>1</v>
      </c>
      <c r="U3084" s="313">
        <v>12</v>
      </c>
      <c r="V3084" s="313">
        <v>48</v>
      </c>
      <c r="W3084" s="314">
        <v>0.38300000000000001</v>
      </c>
      <c r="X3084" s="315">
        <v>1.4781746000000001E-3</v>
      </c>
      <c r="Y3084" s="749">
        <v>550</v>
      </c>
      <c r="Z3084" s="282"/>
      <c r="AA3084" s="316" t="s">
        <v>10390</v>
      </c>
      <c r="AB3084" s="282" t="s">
        <v>9884</v>
      </c>
      <c r="AC3084" s="317" t="s">
        <v>2081</v>
      </c>
      <c r="AD3084" s="318" t="s">
        <v>2065</v>
      </c>
      <c r="AE3084" s="319">
        <v>0</v>
      </c>
      <c r="AF3084" s="319" t="s">
        <v>11273</v>
      </c>
      <c r="AG3084" s="320">
        <v>7.23</v>
      </c>
      <c r="AH3084" s="321">
        <f t="shared" si="519"/>
        <v>0</v>
      </c>
      <c r="AI3084" s="287">
        <f>_xlfn.IFNA(VLOOKUP(AD:AD,грп!B:C,2,0),0)</f>
        <v>0</v>
      </c>
      <c r="AJ3084" s="607">
        <v>37</v>
      </c>
      <c r="AK3084" s="672">
        <f t="shared" si="520"/>
        <v>0</v>
      </c>
      <c r="AL3084" s="174"/>
    </row>
    <row r="3085" spans="1:39" s="4" customFormat="1" ht="12" customHeight="1" outlineLevel="1" x14ac:dyDescent="0.35">
      <c r="A3085" s="307" t="s">
        <v>10402</v>
      </c>
      <c r="B3085" s="308" t="s">
        <v>8392</v>
      </c>
      <c r="C3085" s="328"/>
      <c r="D3085" s="310" t="s">
        <v>2889</v>
      </c>
      <c r="E3085" s="322" t="s">
        <v>1521</v>
      </c>
      <c r="F3085" s="293"/>
      <c r="G3085" s="293"/>
      <c r="H3085" s="294">
        <v>10</v>
      </c>
      <c r="I3085" s="294" t="str">
        <f>IFERROR(_xlfn.IFNA(VLOOKUP($D:$D,history!$I:$Y,3,0),VLOOKUP(E:E,history!$H:$Y,4,0)),"--")</f>
        <v>--</v>
      </c>
      <c r="J3085" s="282" t="s">
        <v>5946</v>
      </c>
      <c r="K3085" s="282" t="str">
        <f t="shared" ref="K3085:K3139" si="521" xml:space="preserve">
IF(OR($E3085="",$A$3&lt;&gt;"МОСКВА"),"",
IF(AND($AJ3085&gt;=1,$AJ3085&lt;20),"*",
IF(AND($AJ3085&gt;=20,$AJ3085&lt;100),"**",
IF(($AJ3085&gt;=100),"***","--"))))</f>
        <v/>
      </c>
      <c r="L3085" s="312">
        <f t="shared" si="517"/>
        <v>486.47</v>
      </c>
      <c r="M3085" s="312">
        <f t="shared" si="518"/>
        <v>737.07</v>
      </c>
      <c r="N3085" s="297" t="str">
        <f>_xlfn.IFNA(VLOOKUP($E:$E,'1'!$A:$E,3,0),"")</f>
        <v/>
      </c>
      <c r="O3085" s="297" t="str">
        <f>_xlfn.IFNA(VLOOKUP($E:$E,'2'!$A:$E,3,0),"")</f>
        <v/>
      </c>
      <c r="P3085" s="297" t="str">
        <f>_xlfn.IFNA(VLOOKUP($E:$E,'3'!$A:$D,3,0),"")</f>
        <v/>
      </c>
      <c r="Q3085" s="297" t="str">
        <f>_xlfn.IFNA(VLOOKUP($E:$E,'4'!$A:$F,3,0),"")</f>
        <v/>
      </c>
      <c r="R3085" s="297" t="str">
        <f>_xlfn.IFNA(VLOOKUP($E:$E,'5'!$A:$F,3,0),"")</f>
        <v/>
      </c>
      <c r="S3085" s="297" t="str">
        <f>_xlfn.IFNA(VLOOKUP($E:$E,'6'!$A:$F,3,0),"")</f>
        <v/>
      </c>
      <c r="T3085" s="313">
        <v>1</v>
      </c>
      <c r="U3085" s="313">
        <v>12</v>
      </c>
      <c r="V3085" s="313">
        <v>48</v>
      </c>
      <c r="W3085" s="314">
        <v>0.42499999999999999</v>
      </c>
      <c r="X3085" s="315">
        <v>1.5873015999999999E-3</v>
      </c>
      <c r="Y3085" s="749">
        <v>690</v>
      </c>
      <c r="Z3085" s="282"/>
      <c r="AA3085" s="316" t="s">
        <v>10391</v>
      </c>
      <c r="AB3085" s="282" t="s">
        <v>9885</v>
      </c>
      <c r="AC3085" s="317" t="s">
        <v>2081</v>
      </c>
      <c r="AD3085" s="318" t="s">
        <v>2065</v>
      </c>
      <c r="AE3085" s="319">
        <v>0</v>
      </c>
      <c r="AF3085" s="319" t="s">
        <v>11273</v>
      </c>
      <c r="AG3085" s="320">
        <v>9.24</v>
      </c>
      <c r="AH3085" s="321">
        <f t="shared" si="519"/>
        <v>0</v>
      </c>
      <c r="AI3085" s="287">
        <f>_xlfn.IFNA(VLOOKUP(AD:AD,грп!B:C,2,0),0)</f>
        <v>0</v>
      </c>
      <c r="AJ3085" s="607">
        <v>36</v>
      </c>
      <c r="AK3085" s="672">
        <f t="shared" si="520"/>
        <v>0</v>
      </c>
      <c r="AL3085" s="174"/>
    </row>
    <row r="3086" spans="1:39" s="4" customFormat="1" ht="12" customHeight="1" outlineLevel="1" x14ac:dyDescent="0.35">
      <c r="A3086" s="307" t="s">
        <v>10402</v>
      </c>
      <c r="B3086" s="308" t="s">
        <v>8393</v>
      </c>
      <c r="C3086" s="328"/>
      <c r="D3086" s="310" t="s">
        <v>10158</v>
      </c>
      <c r="E3086" s="322" t="s">
        <v>1522</v>
      </c>
      <c r="F3086" s="293"/>
      <c r="G3086" s="293"/>
      <c r="H3086" s="294">
        <v>3</v>
      </c>
      <c r="I3086" s="294" t="str">
        <f>IFERROR(_xlfn.IFNA(VLOOKUP($D:$D,history!$I:$Y,3,0),VLOOKUP(E:E,history!$H:$Y,4,0)),"--")</f>
        <v>--</v>
      </c>
      <c r="J3086" s="282" t="s">
        <v>9870</v>
      </c>
      <c r="K3086" s="282" t="str">
        <f t="shared" si="521"/>
        <v/>
      </c>
      <c r="L3086" s="312">
        <f t="shared" si="517"/>
        <v>498.05</v>
      </c>
      <c r="M3086" s="312">
        <f t="shared" si="518"/>
        <v>754.62</v>
      </c>
      <c r="N3086" s="297" t="str">
        <f>_xlfn.IFNA(VLOOKUP($E:$E,'1'!$A:$E,3,0),"")</f>
        <v/>
      </c>
      <c r="O3086" s="297" t="str">
        <f>_xlfn.IFNA(VLOOKUP($E:$E,'2'!$A:$E,3,0),"")</f>
        <v/>
      </c>
      <c r="P3086" s="297" t="str">
        <f>_xlfn.IFNA(VLOOKUP($E:$E,'3'!$A:$D,3,0),"")</f>
        <v/>
      </c>
      <c r="Q3086" s="297" t="str">
        <f>_xlfn.IFNA(VLOOKUP($E:$E,'4'!$A:$F,3,0),"")</f>
        <v/>
      </c>
      <c r="R3086" s="297" t="str">
        <f>_xlfn.IFNA(VLOOKUP($E:$E,'5'!$A:$F,3,0),"")</f>
        <v/>
      </c>
      <c r="S3086" s="297" t="str">
        <f>_xlfn.IFNA(VLOOKUP($E:$E,'6'!$A:$F,3,0),"")</f>
        <v/>
      </c>
      <c r="T3086" s="313">
        <v>1</v>
      </c>
      <c r="U3086" s="313">
        <v>12</v>
      </c>
      <c r="V3086" s="313">
        <v>48</v>
      </c>
      <c r="W3086" s="314">
        <v>0.45800000000000002</v>
      </c>
      <c r="X3086" s="315">
        <v>1.7261905E-3</v>
      </c>
      <c r="Y3086" s="749">
        <v>720</v>
      </c>
      <c r="Z3086" s="282"/>
      <c r="AA3086" s="316" t="s">
        <v>393</v>
      </c>
      <c r="AB3086" s="282" t="s">
        <v>9885</v>
      </c>
      <c r="AC3086" s="317" t="s">
        <v>2081</v>
      </c>
      <c r="AD3086" s="318" t="s">
        <v>2065</v>
      </c>
      <c r="AE3086" s="319">
        <v>0</v>
      </c>
      <c r="AF3086" s="319" t="s">
        <v>11273</v>
      </c>
      <c r="AG3086" s="320">
        <v>9.4600000000000009</v>
      </c>
      <c r="AH3086" s="321">
        <f t="shared" si="519"/>
        <v>0</v>
      </c>
      <c r="AI3086" s="287">
        <f>_xlfn.IFNA(VLOOKUP(AD:AD,грп!B:C,2,0),0)</f>
        <v>0</v>
      </c>
      <c r="AJ3086" s="607">
        <v>24</v>
      </c>
      <c r="AK3086" s="672">
        <f t="shared" si="520"/>
        <v>0</v>
      </c>
      <c r="AL3086" s="174"/>
    </row>
    <row r="3087" spans="1:39" s="4" customFormat="1" ht="12" customHeight="1" outlineLevel="1" x14ac:dyDescent="0.35">
      <c r="A3087" s="307" t="s">
        <v>10402</v>
      </c>
      <c r="B3087" s="308" t="s">
        <v>8394</v>
      </c>
      <c r="C3087" s="328"/>
      <c r="D3087" s="310" t="s">
        <v>10159</v>
      </c>
      <c r="E3087" s="322" t="s">
        <v>1664</v>
      </c>
      <c r="F3087" s="293"/>
      <c r="G3087" s="293"/>
      <c r="H3087" s="294">
        <v>9</v>
      </c>
      <c r="I3087" s="294" t="str">
        <f>IFERROR(_xlfn.IFNA(VLOOKUP($D:$D,history!$I:$Y,3,0),VLOOKUP(E:E,history!$H:$Y,4,0)),"--")</f>
        <v>--</v>
      </c>
      <c r="J3087" s="282" t="s">
        <v>9870</v>
      </c>
      <c r="K3087" s="282" t="str">
        <f t="shared" si="521"/>
        <v/>
      </c>
      <c r="L3087" s="312">
        <f t="shared" si="517"/>
        <v>310.62</v>
      </c>
      <c r="M3087" s="312">
        <f t="shared" si="518"/>
        <v>470.64</v>
      </c>
      <c r="N3087" s="297" t="str">
        <f>_xlfn.IFNA(VLOOKUP($E:$E,'1'!$A:$E,3,0),"")</f>
        <v/>
      </c>
      <c r="O3087" s="297" t="str">
        <f>_xlfn.IFNA(VLOOKUP($E:$E,'2'!$A:$E,3,0),"")</f>
        <v/>
      </c>
      <c r="P3087" s="297" t="str">
        <f>_xlfn.IFNA(VLOOKUP($E:$E,'3'!$A:$D,3,0),"")</f>
        <v/>
      </c>
      <c r="Q3087" s="297" t="str">
        <f>_xlfn.IFNA(VLOOKUP($E:$E,'4'!$A:$F,3,0),"")</f>
        <v/>
      </c>
      <c r="R3087" s="297" t="str">
        <f>_xlfn.IFNA(VLOOKUP($E:$E,'5'!$A:$F,3,0),"")</f>
        <v/>
      </c>
      <c r="S3087" s="297" t="str">
        <f>_xlfn.IFNA(VLOOKUP($E:$E,'6'!$A:$F,3,0),"")</f>
        <v/>
      </c>
      <c r="T3087" s="313">
        <v>1</v>
      </c>
      <c r="U3087" s="313">
        <v>12</v>
      </c>
      <c r="V3087" s="313">
        <v>48</v>
      </c>
      <c r="W3087" s="314">
        <v>0.35599999999999998</v>
      </c>
      <c r="X3087" s="315">
        <v>1.468254E-3</v>
      </c>
      <c r="Y3087" s="749">
        <v>450</v>
      </c>
      <c r="Z3087" s="282"/>
      <c r="AA3087" s="316" t="s">
        <v>393</v>
      </c>
      <c r="AB3087" s="282" t="s">
        <v>9885</v>
      </c>
      <c r="AC3087" s="317" t="s">
        <v>2081</v>
      </c>
      <c r="AD3087" s="318" t="s">
        <v>2065</v>
      </c>
      <c r="AE3087" s="319">
        <v>0</v>
      </c>
      <c r="AF3087" s="319" t="s">
        <v>11273</v>
      </c>
      <c r="AG3087" s="320">
        <v>5.9</v>
      </c>
      <c r="AH3087" s="321">
        <f t="shared" si="519"/>
        <v>0</v>
      </c>
      <c r="AI3087" s="287">
        <f>_xlfn.IFNA(VLOOKUP(AD:AD,грп!B:C,2,0),0)</f>
        <v>0</v>
      </c>
      <c r="AJ3087" s="607">
        <v>21</v>
      </c>
      <c r="AK3087" s="672">
        <f t="shared" si="520"/>
        <v>0</v>
      </c>
      <c r="AL3087" s="174"/>
    </row>
    <row r="3088" spans="1:39" s="6" customFormat="1" ht="12" customHeight="1" outlineLevel="1" x14ac:dyDescent="0.35">
      <c r="A3088" s="307" t="s">
        <v>10402</v>
      </c>
      <c r="B3088" s="308" t="s">
        <v>8395</v>
      </c>
      <c r="C3088" s="309" t="s">
        <v>21</v>
      </c>
      <c r="D3088" s="310" t="s">
        <v>2890</v>
      </c>
      <c r="E3088" s="322" t="s">
        <v>1665</v>
      </c>
      <c r="F3088" s="293"/>
      <c r="G3088" s="293"/>
      <c r="H3088" s="294">
        <v>48</v>
      </c>
      <c r="I3088" s="294" t="str">
        <f>IFERROR(_xlfn.IFNA(VLOOKUP($D:$D,history!$I:$Y,3,0),VLOOKUP(E:E,history!$H:$Y,4,0)),"--")</f>
        <v>--</v>
      </c>
      <c r="J3088" s="282" t="s">
        <v>9870</v>
      </c>
      <c r="K3088" s="282" t="str">
        <f t="shared" si="521"/>
        <v/>
      </c>
      <c r="L3088" s="312">
        <f t="shared" si="517"/>
        <v>322.73</v>
      </c>
      <c r="M3088" s="312">
        <f t="shared" si="518"/>
        <v>488.99</v>
      </c>
      <c r="N3088" s="297" t="str">
        <f>_xlfn.IFNA(VLOOKUP($E:$E,'1'!$A:$E,3,0),"")</f>
        <v/>
      </c>
      <c r="O3088" s="297" t="str">
        <f>_xlfn.IFNA(VLOOKUP($E:$E,'2'!$A:$E,3,0),"")</f>
        <v/>
      </c>
      <c r="P3088" s="297" t="str">
        <f>_xlfn.IFNA(VLOOKUP($E:$E,'3'!$A:$D,3,0),"")</f>
        <v/>
      </c>
      <c r="Q3088" s="297" t="str">
        <f>_xlfn.IFNA(VLOOKUP($E:$E,'4'!$A:$F,3,0),"")</f>
        <v/>
      </c>
      <c r="R3088" s="297" t="str">
        <f>_xlfn.IFNA(VLOOKUP($E:$E,'5'!$A:$F,3,0),"")</f>
        <v/>
      </c>
      <c r="S3088" s="297" t="str">
        <f>_xlfn.IFNA(VLOOKUP($E:$E,'6'!$A:$F,3,0),"")</f>
        <v/>
      </c>
      <c r="T3088" s="313">
        <v>1</v>
      </c>
      <c r="U3088" s="313">
        <v>12</v>
      </c>
      <c r="V3088" s="313">
        <v>48</v>
      </c>
      <c r="W3088" s="314">
        <v>0.38700000000000001</v>
      </c>
      <c r="X3088" s="315">
        <v>1.5873015999999999E-3</v>
      </c>
      <c r="Y3088" s="749">
        <v>460</v>
      </c>
      <c r="Z3088" s="282"/>
      <c r="AA3088" s="316" t="s">
        <v>393</v>
      </c>
      <c r="AB3088" s="282" t="s">
        <v>9885</v>
      </c>
      <c r="AC3088" s="317" t="s">
        <v>2081</v>
      </c>
      <c r="AD3088" s="318" t="s">
        <v>2065</v>
      </c>
      <c r="AE3088" s="319">
        <v>0</v>
      </c>
      <c r="AF3088" s="319" t="s">
        <v>11273</v>
      </c>
      <c r="AG3088" s="320">
        <v>6.13</v>
      </c>
      <c r="AH3088" s="321">
        <f t="shared" ref="AH3088:AH3104" si="522">IF($A$3="РЕГИОНЫ",ROUND($AG3088*(1-($L$6-$F$4))*(1-$F$3)*(1+$AG$2)*$AG$1,2),0)</f>
        <v>0</v>
      </c>
      <c r="AI3088" s="287">
        <f>_xlfn.IFNA(VLOOKUP(AD:AD,грп!B:C,2,0),0)</f>
        <v>0</v>
      </c>
      <c r="AJ3088" s="607">
        <v>48</v>
      </c>
      <c r="AK3088" s="672" t="str">
        <f t="shared" si="520"/>
        <v>new</v>
      </c>
      <c r="AL3088" s="174"/>
      <c r="AM3088" s="4"/>
    </row>
    <row r="3089" spans="1:38" s="4" customFormat="1" ht="12" customHeight="1" outlineLevel="1" x14ac:dyDescent="0.35">
      <c r="A3089" s="307" t="s">
        <v>10402</v>
      </c>
      <c r="B3089" s="308" t="s">
        <v>8396</v>
      </c>
      <c r="C3089" s="328"/>
      <c r="D3089" s="310" t="s">
        <v>2891</v>
      </c>
      <c r="E3089" s="322" t="s">
        <v>1666</v>
      </c>
      <c r="F3089" s="293"/>
      <c r="G3089" s="293"/>
      <c r="H3089" s="294">
        <v>20</v>
      </c>
      <c r="I3089" s="294" t="str">
        <f>IFERROR(_xlfn.IFNA(VLOOKUP($D:$D,history!$I:$Y,3,0),VLOOKUP(E:E,history!$H:$Y,4,0)),"--")</f>
        <v>--</v>
      </c>
      <c r="J3089" s="282" t="s">
        <v>9870</v>
      </c>
      <c r="K3089" s="282" t="str">
        <f t="shared" si="521"/>
        <v/>
      </c>
      <c r="L3089" s="312">
        <f t="shared" si="517"/>
        <v>412.24</v>
      </c>
      <c r="M3089" s="312">
        <f t="shared" si="518"/>
        <v>624.6</v>
      </c>
      <c r="N3089" s="297" t="str">
        <f>_xlfn.IFNA(VLOOKUP($E:$E,'1'!$A:$E,3,0),"")</f>
        <v/>
      </c>
      <c r="O3089" s="297" t="str">
        <f>_xlfn.IFNA(VLOOKUP($E:$E,'2'!$A:$E,3,0),"")</f>
        <v/>
      </c>
      <c r="P3089" s="297" t="str">
        <f>_xlfn.IFNA(VLOOKUP($E:$E,'3'!$A:$D,3,0),"")</f>
        <v/>
      </c>
      <c r="Q3089" s="297" t="str">
        <f>_xlfn.IFNA(VLOOKUP($E:$E,'4'!$A:$F,3,0),"")</f>
        <v/>
      </c>
      <c r="R3089" s="297" t="str">
        <f>_xlfn.IFNA(VLOOKUP($E:$E,'5'!$A:$F,3,0),"")</f>
        <v/>
      </c>
      <c r="S3089" s="297" t="str">
        <f>_xlfn.IFNA(VLOOKUP($E:$E,'6'!$A:$F,3,0),"")</f>
        <v/>
      </c>
      <c r="T3089" s="313">
        <v>1</v>
      </c>
      <c r="U3089" s="313">
        <v>12</v>
      </c>
      <c r="V3089" s="313">
        <v>48</v>
      </c>
      <c r="W3089" s="314">
        <v>0.433</v>
      </c>
      <c r="X3089" s="315">
        <v>1.7361111000000001E-3</v>
      </c>
      <c r="Y3089" s="749">
        <v>590</v>
      </c>
      <c r="Z3089" s="282"/>
      <c r="AA3089" s="316" t="s">
        <v>10391</v>
      </c>
      <c r="AB3089" s="282" t="s">
        <v>9885</v>
      </c>
      <c r="AC3089" s="317" t="s">
        <v>2081</v>
      </c>
      <c r="AD3089" s="318" t="s">
        <v>2065</v>
      </c>
      <c r="AE3089" s="319">
        <v>0</v>
      </c>
      <c r="AF3089" s="319" t="s">
        <v>11273</v>
      </c>
      <c r="AG3089" s="320">
        <v>7.83</v>
      </c>
      <c r="AH3089" s="321">
        <f t="shared" si="522"/>
        <v>0</v>
      </c>
      <c r="AI3089" s="287">
        <f>_xlfn.IFNA(VLOOKUP(AD:AD,грп!B:C,2,0),0)</f>
        <v>0</v>
      </c>
      <c r="AJ3089" s="607">
        <v>20</v>
      </c>
      <c r="AK3089" s="672">
        <f t="shared" si="520"/>
        <v>0</v>
      </c>
      <c r="AL3089" s="174"/>
    </row>
    <row r="3090" spans="1:38" s="4" customFormat="1" ht="12" customHeight="1" outlineLevel="1" x14ac:dyDescent="0.35">
      <c r="A3090" s="307" t="s">
        <v>10402</v>
      </c>
      <c r="B3090" s="308" t="s">
        <v>8397</v>
      </c>
      <c r="C3090" s="328"/>
      <c r="D3090" s="310" t="s">
        <v>10160</v>
      </c>
      <c r="E3090" s="322" t="s">
        <v>1667</v>
      </c>
      <c r="F3090" s="293"/>
      <c r="G3090" s="293"/>
      <c r="H3090" s="294">
        <v>22</v>
      </c>
      <c r="I3090" s="294" t="str">
        <f>IFERROR(_xlfn.IFNA(VLOOKUP($D:$D,history!$I:$Y,3,0),VLOOKUP(E:E,history!$H:$Y,4,0)),"--")</f>
        <v>--</v>
      </c>
      <c r="J3090" s="282" t="s">
        <v>9870</v>
      </c>
      <c r="K3090" s="282" t="str">
        <f t="shared" si="521"/>
        <v/>
      </c>
      <c r="L3090" s="312">
        <f t="shared" si="517"/>
        <v>422.24</v>
      </c>
      <c r="M3090" s="312">
        <f t="shared" si="518"/>
        <v>639.76</v>
      </c>
      <c r="N3090" s="297" t="str">
        <f>_xlfn.IFNA(VLOOKUP($E:$E,'1'!$A:$E,3,0),"")</f>
        <v/>
      </c>
      <c r="O3090" s="297" t="str">
        <f>_xlfn.IFNA(VLOOKUP($E:$E,'2'!$A:$E,3,0),"")</f>
        <v/>
      </c>
      <c r="P3090" s="297" t="str">
        <f>_xlfn.IFNA(VLOOKUP($E:$E,'3'!$A:$D,3,0),"")</f>
        <v/>
      </c>
      <c r="Q3090" s="297" t="str">
        <f>_xlfn.IFNA(VLOOKUP($E:$E,'4'!$A:$F,3,0),"")</f>
        <v/>
      </c>
      <c r="R3090" s="297" t="str">
        <f>_xlfn.IFNA(VLOOKUP($E:$E,'5'!$A:$F,3,0),"")</f>
        <v/>
      </c>
      <c r="S3090" s="297" t="str">
        <f>_xlfn.IFNA(VLOOKUP($E:$E,'6'!$A:$F,3,0),"")</f>
        <v/>
      </c>
      <c r="T3090" s="313">
        <v>1</v>
      </c>
      <c r="U3090" s="313">
        <v>12</v>
      </c>
      <c r="V3090" s="313">
        <v>48</v>
      </c>
      <c r="W3090" s="314">
        <v>0.497</v>
      </c>
      <c r="X3090" s="315">
        <v>2.562E-3</v>
      </c>
      <c r="Y3090" s="749">
        <v>610</v>
      </c>
      <c r="Z3090" s="282"/>
      <c r="AA3090" s="316" t="s">
        <v>393</v>
      </c>
      <c r="AB3090" s="282" t="s">
        <v>9885</v>
      </c>
      <c r="AC3090" s="317" t="s">
        <v>2081</v>
      </c>
      <c r="AD3090" s="318" t="s">
        <v>2065</v>
      </c>
      <c r="AE3090" s="319">
        <v>0</v>
      </c>
      <c r="AF3090" s="319" t="s">
        <v>11273</v>
      </c>
      <c r="AG3090" s="320">
        <v>8.02</v>
      </c>
      <c r="AH3090" s="321">
        <f t="shared" si="522"/>
        <v>0</v>
      </c>
      <c r="AI3090" s="287">
        <f>_xlfn.IFNA(VLOOKUP(AD:AD,грп!B:C,2,0),0)</f>
        <v>0</v>
      </c>
      <c r="AJ3090" s="607">
        <v>21</v>
      </c>
      <c r="AK3090" s="672">
        <f t="shared" si="520"/>
        <v>0</v>
      </c>
      <c r="AL3090" s="174"/>
    </row>
    <row r="3091" spans="1:38" s="4" customFormat="1" ht="12" customHeight="1" outlineLevel="1" x14ac:dyDescent="0.35">
      <c r="A3091" s="307" t="s">
        <v>10402</v>
      </c>
      <c r="B3091" s="308" t="s">
        <v>8398</v>
      </c>
      <c r="C3091" s="309" t="s">
        <v>21</v>
      </c>
      <c r="D3091" s="310" t="s">
        <v>2892</v>
      </c>
      <c r="E3091" s="322" t="s">
        <v>1668</v>
      </c>
      <c r="F3091" s="293"/>
      <c r="G3091" s="293"/>
      <c r="H3091" s="294">
        <v>12</v>
      </c>
      <c r="I3091" s="294" t="str">
        <f>IFERROR(_xlfn.IFNA(VLOOKUP($D:$D,history!$I:$Y,3,0),VLOOKUP(E:E,history!$H:$Y,4,0)),"--")</f>
        <v>--</v>
      </c>
      <c r="J3091" s="282" t="s">
        <v>9870</v>
      </c>
      <c r="K3091" s="282" t="str">
        <f t="shared" si="521"/>
        <v/>
      </c>
      <c r="L3091" s="312">
        <f t="shared" si="517"/>
        <v>295.88</v>
      </c>
      <c r="M3091" s="312">
        <f t="shared" si="518"/>
        <v>448.31</v>
      </c>
      <c r="N3091" s="297" t="str">
        <f>_xlfn.IFNA(VLOOKUP($E:$E,'1'!$A:$E,3,0),"")</f>
        <v/>
      </c>
      <c r="O3091" s="297" t="str">
        <f>_xlfn.IFNA(VLOOKUP($E:$E,'2'!$A:$E,3,0),"")</f>
        <v/>
      </c>
      <c r="P3091" s="297" t="str">
        <f>_xlfn.IFNA(VLOOKUP($E:$E,'3'!$A:$D,3,0),"")</f>
        <v/>
      </c>
      <c r="Q3091" s="297" t="str">
        <f>_xlfn.IFNA(VLOOKUP($E:$E,'4'!$A:$F,3,0),"")</f>
        <v/>
      </c>
      <c r="R3091" s="297" t="str">
        <f>_xlfn.IFNA(VLOOKUP($E:$E,'5'!$A:$F,3,0),"")</f>
        <v/>
      </c>
      <c r="S3091" s="297" t="str">
        <f>_xlfn.IFNA(VLOOKUP($E:$E,'6'!$A:$F,3,0),"")</f>
        <v/>
      </c>
      <c r="T3091" s="313">
        <v>1</v>
      </c>
      <c r="U3091" s="313">
        <v>12</v>
      </c>
      <c r="V3091" s="313">
        <v>48</v>
      </c>
      <c r="W3091" s="314">
        <v>0.33400000000000002</v>
      </c>
      <c r="X3091" s="315">
        <v>1.0912698E-3</v>
      </c>
      <c r="Y3091" s="749">
        <v>430</v>
      </c>
      <c r="Z3091" s="282"/>
      <c r="AA3091" s="316" t="s">
        <v>393</v>
      </c>
      <c r="AB3091" s="282" t="s">
        <v>9885</v>
      </c>
      <c r="AC3091" s="317" t="s">
        <v>2081</v>
      </c>
      <c r="AD3091" s="318" t="s">
        <v>2065</v>
      </c>
      <c r="AE3091" s="319">
        <v>0</v>
      </c>
      <c r="AF3091" s="319" t="s">
        <v>11273</v>
      </c>
      <c r="AG3091" s="320">
        <v>5.62</v>
      </c>
      <c r="AH3091" s="321">
        <f t="shared" si="522"/>
        <v>0</v>
      </c>
      <c r="AI3091" s="287">
        <f>_xlfn.IFNA(VLOOKUP(AD:AD,грп!B:C,2,0),0)</f>
        <v>0</v>
      </c>
      <c r="AJ3091" s="607">
        <v>23</v>
      </c>
      <c r="AK3091" s="672" t="str">
        <f t="shared" si="520"/>
        <v>new</v>
      </c>
      <c r="AL3091" s="174"/>
    </row>
    <row r="3092" spans="1:38" s="4" customFormat="1" ht="12" customHeight="1" outlineLevel="1" x14ac:dyDescent="0.35">
      <c r="A3092" s="307" t="s">
        <v>10402</v>
      </c>
      <c r="B3092" s="308" t="s">
        <v>8399</v>
      </c>
      <c r="C3092" s="309" t="s">
        <v>21</v>
      </c>
      <c r="D3092" s="310" t="s">
        <v>2893</v>
      </c>
      <c r="E3092" s="322" t="s">
        <v>1669</v>
      </c>
      <c r="F3092" s="293"/>
      <c r="G3092" s="293"/>
      <c r="H3092" s="294">
        <v>12</v>
      </c>
      <c r="I3092" s="294" t="str">
        <f>IFERROR(_xlfn.IFNA(VLOOKUP($D:$D,history!$I:$Y,3,0),VLOOKUP(E:E,history!$H:$Y,4,0)),"--")</f>
        <v>--</v>
      </c>
      <c r="J3092" s="282" t="s">
        <v>9870</v>
      </c>
      <c r="K3092" s="282" t="str">
        <f t="shared" si="521"/>
        <v/>
      </c>
      <c r="L3092" s="312">
        <f t="shared" si="517"/>
        <v>322.73</v>
      </c>
      <c r="M3092" s="312">
        <f t="shared" si="518"/>
        <v>488.99</v>
      </c>
      <c r="N3092" s="297" t="str">
        <f>_xlfn.IFNA(VLOOKUP($E:$E,'1'!$A:$E,3,0),"")</f>
        <v/>
      </c>
      <c r="O3092" s="297" t="str">
        <f>_xlfn.IFNA(VLOOKUP($E:$E,'2'!$A:$E,3,0),"")</f>
        <v/>
      </c>
      <c r="P3092" s="297" t="str">
        <f>_xlfn.IFNA(VLOOKUP($E:$E,'3'!$A:$D,3,0),"")</f>
        <v/>
      </c>
      <c r="Q3092" s="297" t="str">
        <f>_xlfn.IFNA(VLOOKUP($E:$E,'4'!$A:$F,3,0),"")</f>
        <v/>
      </c>
      <c r="R3092" s="297" t="str">
        <f>_xlfn.IFNA(VLOOKUP($E:$E,'5'!$A:$F,3,0),"")</f>
        <v/>
      </c>
      <c r="S3092" s="297" t="str">
        <f>_xlfn.IFNA(VLOOKUP($E:$E,'6'!$A:$F,3,0),"")</f>
        <v/>
      </c>
      <c r="T3092" s="313">
        <v>1</v>
      </c>
      <c r="U3092" s="313">
        <v>12</v>
      </c>
      <c r="V3092" s="313">
        <v>48</v>
      </c>
      <c r="W3092" s="314">
        <v>0.371</v>
      </c>
      <c r="X3092" s="315">
        <v>1.2599206000000001E-3</v>
      </c>
      <c r="Y3092" s="749">
        <v>460</v>
      </c>
      <c r="Z3092" s="282"/>
      <c r="AA3092" s="316" t="s">
        <v>393</v>
      </c>
      <c r="AB3092" s="282" t="s">
        <v>9885</v>
      </c>
      <c r="AC3092" s="317" t="s">
        <v>2081</v>
      </c>
      <c r="AD3092" s="318" t="s">
        <v>2065</v>
      </c>
      <c r="AE3092" s="319">
        <v>0</v>
      </c>
      <c r="AF3092" s="319" t="s">
        <v>11273</v>
      </c>
      <c r="AG3092" s="320">
        <v>6.13</v>
      </c>
      <c r="AH3092" s="321">
        <f t="shared" si="522"/>
        <v>0</v>
      </c>
      <c r="AI3092" s="287">
        <f>_xlfn.IFNA(VLOOKUP(AD:AD,грп!B:C,2,0),0)</f>
        <v>0</v>
      </c>
      <c r="AJ3092" s="607">
        <v>23</v>
      </c>
      <c r="AK3092" s="672" t="str">
        <f t="shared" si="520"/>
        <v>new</v>
      </c>
      <c r="AL3092" s="174"/>
    </row>
    <row r="3093" spans="1:38" s="4" customFormat="1" ht="12" customHeight="1" outlineLevel="1" x14ac:dyDescent="0.35">
      <c r="A3093" s="307" t="s">
        <v>10402</v>
      </c>
      <c r="B3093" s="308" t="s">
        <v>8400</v>
      </c>
      <c r="C3093" s="328"/>
      <c r="D3093" s="310" t="s">
        <v>2894</v>
      </c>
      <c r="E3093" s="322" t="s">
        <v>1670</v>
      </c>
      <c r="F3093" s="293"/>
      <c r="G3093" s="293"/>
      <c r="H3093" s="294">
        <v>8</v>
      </c>
      <c r="I3093" s="294" t="str">
        <f>IFERROR(_xlfn.IFNA(VLOOKUP($D:$D,history!$I:$Y,3,0),VLOOKUP(E:E,history!$H:$Y,4,0)),"--")</f>
        <v>--</v>
      </c>
      <c r="J3093" s="282" t="s">
        <v>5946</v>
      </c>
      <c r="K3093" s="282" t="str">
        <f t="shared" si="521"/>
        <v/>
      </c>
      <c r="L3093" s="312">
        <f t="shared" si="517"/>
        <v>412.24</v>
      </c>
      <c r="M3093" s="312">
        <f t="shared" si="518"/>
        <v>624.6</v>
      </c>
      <c r="N3093" s="297" t="str">
        <f>_xlfn.IFNA(VLOOKUP($E:$E,'1'!$A:$E,3,0),"")</f>
        <v/>
      </c>
      <c r="O3093" s="297" t="str">
        <f>_xlfn.IFNA(VLOOKUP($E:$E,'2'!$A:$E,3,0),"")</f>
        <v/>
      </c>
      <c r="P3093" s="297" t="str">
        <f>_xlfn.IFNA(VLOOKUP($E:$E,'3'!$A:$D,3,0),"")</f>
        <v/>
      </c>
      <c r="Q3093" s="297" t="str">
        <f>_xlfn.IFNA(VLOOKUP($E:$E,'4'!$A:$F,3,0),"")</f>
        <v/>
      </c>
      <c r="R3093" s="297" t="str">
        <f>_xlfn.IFNA(VLOOKUP($E:$E,'5'!$A:$F,3,0),"")</f>
        <v/>
      </c>
      <c r="S3093" s="297" t="str">
        <f>_xlfn.IFNA(VLOOKUP($E:$E,'6'!$A:$F,3,0),"")</f>
        <v/>
      </c>
      <c r="T3093" s="313">
        <v>1</v>
      </c>
      <c r="U3093" s="313">
        <v>12</v>
      </c>
      <c r="V3093" s="313">
        <v>48</v>
      </c>
      <c r="W3093" s="314">
        <v>0.40799999999999997</v>
      </c>
      <c r="X3093" s="315">
        <v>1.4166667E-3</v>
      </c>
      <c r="Y3093" s="749">
        <v>590</v>
      </c>
      <c r="Z3093" s="282"/>
      <c r="AA3093" s="316" t="s">
        <v>10391</v>
      </c>
      <c r="AB3093" s="282" t="s">
        <v>9885</v>
      </c>
      <c r="AC3093" s="317" t="s">
        <v>2081</v>
      </c>
      <c r="AD3093" s="318" t="s">
        <v>2065</v>
      </c>
      <c r="AE3093" s="319">
        <v>0</v>
      </c>
      <c r="AF3093" s="319" t="s">
        <v>11273</v>
      </c>
      <c r="AG3093" s="320">
        <v>7.83</v>
      </c>
      <c r="AH3093" s="321">
        <f t="shared" si="522"/>
        <v>0</v>
      </c>
      <c r="AI3093" s="287">
        <f>_xlfn.IFNA(VLOOKUP(AD:AD,грп!B:C,2,0),0)</f>
        <v>0</v>
      </c>
      <c r="AJ3093" s="607">
        <v>0</v>
      </c>
      <c r="AK3093" s="672">
        <f t="shared" si="520"/>
        <v>0</v>
      </c>
      <c r="AL3093" s="174"/>
    </row>
    <row r="3094" spans="1:38" s="4" customFormat="1" ht="12" customHeight="1" outlineLevel="1" x14ac:dyDescent="0.35">
      <c r="A3094" s="307" t="s">
        <v>10402</v>
      </c>
      <c r="B3094" s="308" t="s">
        <v>8401</v>
      </c>
      <c r="C3094" s="328"/>
      <c r="D3094" s="310" t="s">
        <v>10161</v>
      </c>
      <c r="E3094" s="322" t="s">
        <v>1671</v>
      </c>
      <c r="F3094" s="293"/>
      <c r="G3094" s="293"/>
      <c r="H3094" s="294">
        <v>4</v>
      </c>
      <c r="I3094" s="294" t="str">
        <f>IFERROR(_xlfn.IFNA(VLOOKUP($D:$D,history!$I:$Y,3,0),VLOOKUP(E:E,history!$H:$Y,4,0)),"--")</f>
        <v>--</v>
      </c>
      <c r="J3094" s="282" t="s">
        <v>9870</v>
      </c>
      <c r="K3094" s="282" t="str">
        <f t="shared" si="521"/>
        <v/>
      </c>
      <c r="L3094" s="312">
        <f t="shared" si="517"/>
        <v>577.02</v>
      </c>
      <c r="M3094" s="312">
        <f t="shared" si="518"/>
        <v>874.28</v>
      </c>
      <c r="N3094" s="297" t="str">
        <f>_xlfn.IFNA(VLOOKUP($E:$E,'1'!$A:$E,3,0),"")</f>
        <v/>
      </c>
      <c r="O3094" s="297" t="str">
        <f>_xlfn.IFNA(VLOOKUP($E:$E,'2'!$A:$E,3,0),"")</f>
        <v/>
      </c>
      <c r="P3094" s="297" t="str">
        <f>_xlfn.IFNA(VLOOKUP($E:$E,'3'!$A:$D,3,0),"")</f>
        <v/>
      </c>
      <c r="Q3094" s="297" t="str">
        <f>_xlfn.IFNA(VLOOKUP($E:$E,'4'!$A:$F,3,0),"")</f>
        <v/>
      </c>
      <c r="R3094" s="297" t="str">
        <f>_xlfn.IFNA(VLOOKUP($E:$E,'5'!$A:$F,3,0),"")</f>
        <v/>
      </c>
      <c r="S3094" s="297" t="str">
        <f>_xlfn.IFNA(VLOOKUP($E:$E,'6'!$A:$F,3,0),"")</f>
        <v/>
      </c>
      <c r="T3094" s="313">
        <v>1</v>
      </c>
      <c r="U3094" s="313">
        <v>12</v>
      </c>
      <c r="V3094" s="313">
        <v>48</v>
      </c>
      <c r="W3094" s="314">
        <v>0.438</v>
      </c>
      <c r="X3094" s="315">
        <v>1.5563725E-3</v>
      </c>
      <c r="Y3094" s="749">
        <v>830</v>
      </c>
      <c r="Z3094" s="282"/>
      <c r="AA3094" s="316" t="s">
        <v>393</v>
      </c>
      <c r="AB3094" s="282" t="s">
        <v>9885</v>
      </c>
      <c r="AC3094" s="317" t="s">
        <v>2081</v>
      </c>
      <c r="AD3094" s="318" t="s">
        <v>2065</v>
      </c>
      <c r="AE3094" s="319">
        <v>0</v>
      </c>
      <c r="AF3094" s="319" t="s">
        <v>11273</v>
      </c>
      <c r="AG3094" s="320">
        <v>10.96</v>
      </c>
      <c r="AH3094" s="321">
        <f t="shared" si="522"/>
        <v>0</v>
      </c>
      <c r="AI3094" s="287">
        <f>_xlfn.IFNA(VLOOKUP(AD:AD,грп!B:C,2,0),0)</f>
        <v>0</v>
      </c>
      <c r="AJ3094" s="607">
        <v>48</v>
      </c>
      <c r="AK3094" s="672">
        <f t="shared" si="520"/>
        <v>0</v>
      </c>
      <c r="AL3094" s="174"/>
    </row>
    <row r="3095" spans="1:38" s="4" customFormat="1" ht="12" customHeight="1" outlineLevel="1" x14ac:dyDescent="0.35">
      <c r="A3095" s="307" t="s">
        <v>10402</v>
      </c>
      <c r="B3095" s="308" t="s">
        <v>8402</v>
      </c>
      <c r="C3095" s="328"/>
      <c r="D3095" s="310" t="s">
        <v>2895</v>
      </c>
      <c r="E3095" s="322" t="s">
        <v>1523</v>
      </c>
      <c r="F3095" s="293"/>
      <c r="G3095" s="293"/>
      <c r="H3095" s="294">
        <v>13</v>
      </c>
      <c r="I3095" s="294" t="str">
        <f>IFERROR(_xlfn.IFNA(VLOOKUP($D:$D,history!$I:$Y,3,0),VLOOKUP(E:E,history!$H:$Y,4,0)),"--")</f>
        <v>--</v>
      </c>
      <c r="J3095" s="282" t="s">
        <v>5946</v>
      </c>
      <c r="K3095" s="282" t="str">
        <f t="shared" si="521"/>
        <v/>
      </c>
      <c r="L3095" s="312">
        <f t="shared" si="517"/>
        <v>384.33</v>
      </c>
      <c r="M3095" s="312">
        <f t="shared" si="518"/>
        <v>582.32000000000005</v>
      </c>
      <c r="N3095" s="297" t="str">
        <f>_xlfn.IFNA(VLOOKUP($E:$E,'1'!$A:$E,3,0),"")</f>
        <v/>
      </c>
      <c r="O3095" s="297" t="str">
        <f>_xlfn.IFNA(VLOOKUP($E:$E,'2'!$A:$E,3,0),"")</f>
        <v/>
      </c>
      <c r="P3095" s="297" t="str">
        <f>_xlfn.IFNA(VLOOKUP($E:$E,'3'!$A:$D,3,0),"")</f>
        <v/>
      </c>
      <c r="Q3095" s="297" t="str">
        <f>_xlfn.IFNA(VLOOKUP($E:$E,'4'!$A:$F,3,0),"")</f>
        <v/>
      </c>
      <c r="R3095" s="297" t="str">
        <f>_xlfn.IFNA(VLOOKUP($E:$E,'5'!$A:$F,3,0),"")</f>
        <v/>
      </c>
      <c r="S3095" s="297" t="str">
        <f>_xlfn.IFNA(VLOOKUP($E:$E,'6'!$A:$F,3,0),"")</f>
        <v/>
      </c>
      <c r="T3095" s="313">
        <v>1</v>
      </c>
      <c r="U3095" s="313">
        <v>12</v>
      </c>
      <c r="V3095" s="313">
        <v>48</v>
      </c>
      <c r="W3095" s="314">
        <v>0.35</v>
      </c>
      <c r="X3095" s="315">
        <v>1.2916666999999999E-3</v>
      </c>
      <c r="Y3095" s="749">
        <v>550</v>
      </c>
      <c r="Z3095" s="282"/>
      <c r="AA3095" s="316" t="s">
        <v>10391</v>
      </c>
      <c r="AB3095" s="282" t="s">
        <v>9885</v>
      </c>
      <c r="AC3095" s="317" t="s">
        <v>2081</v>
      </c>
      <c r="AD3095" s="318" t="s">
        <v>2065</v>
      </c>
      <c r="AE3095" s="319">
        <v>0</v>
      </c>
      <c r="AF3095" s="319" t="s">
        <v>11273</v>
      </c>
      <c r="AG3095" s="320">
        <v>7.3</v>
      </c>
      <c r="AH3095" s="321">
        <f t="shared" si="522"/>
        <v>0</v>
      </c>
      <c r="AI3095" s="287">
        <f>_xlfn.IFNA(VLOOKUP(AD:AD,грп!B:C,2,0),0)</f>
        <v>0</v>
      </c>
      <c r="AJ3095" s="607">
        <v>0</v>
      </c>
      <c r="AK3095" s="672">
        <f t="shared" si="520"/>
        <v>0</v>
      </c>
      <c r="AL3095" s="174"/>
    </row>
    <row r="3096" spans="1:38" s="4" customFormat="1" ht="12" customHeight="1" outlineLevel="1" x14ac:dyDescent="0.35">
      <c r="A3096" s="307" t="s">
        <v>10402</v>
      </c>
      <c r="B3096" s="308" t="s">
        <v>8403</v>
      </c>
      <c r="C3096" s="328"/>
      <c r="D3096" s="310" t="s">
        <v>2896</v>
      </c>
      <c r="E3096" s="322" t="s">
        <v>1524</v>
      </c>
      <c r="F3096" s="293"/>
      <c r="G3096" s="293"/>
      <c r="H3096" s="294">
        <v>7</v>
      </c>
      <c r="I3096" s="294" t="str">
        <f>IFERROR(_xlfn.IFNA(VLOOKUP($D:$D,history!$I:$Y,3,0),VLOOKUP(E:E,history!$H:$Y,4,0)),"--")</f>
        <v>--</v>
      </c>
      <c r="J3096" s="282" t="s">
        <v>9870</v>
      </c>
      <c r="K3096" s="282" t="str">
        <f t="shared" si="521"/>
        <v/>
      </c>
      <c r="L3096" s="312">
        <f t="shared" si="517"/>
        <v>422.76</v>
      </c>
      <c r="M3096" s="312">
        <f t="shared" si="518"/>
        <v>640.54999999999995</v>
      </c>
      <c r="N3096" s="297" t="str">
        <f>_xlfn.IFNA(VLOOKUP($E:$E,'1'!$A:$E,3,0),"")</f>
        <v/>
      </c>
      <c r="O3096" s="297" t="str">
        <f>_xlfn.IFNA(VLOOKUP($E:$E,'2'!$A:$E,3,0),"")</f>
        <v/>
      </c>
      <c r="P3096" s="297" t="str">
        <f>_xlfn.IFNA(VLOOKUP($E:$E,'3'!$A:$D,3,0),"")</f>
        <v/>
      </c>
      <c r="Q3096" s="297" t="str">
        <f>_xlfn.IFNA(VLOOKUP($E:$E,'4'!$A:$F,3,0),"")</f>
        <v/>
      </c>
      <c r="R3096" s="297" t="str">
        <f>_xlfn.IFNA(VLOOKUP($E:$E,'5'!$A:$F,3,0),"")</f>
        <v/>
      </c>
      <c r="S3096" s="297" t="str">
        <f>_xlfn.IFNA(VLOOKUP($E:$E,'6'!$A:$F,3,0),"")</f>
        <v/>
      </c>
      <c r="T3096" s="313">
        <v>1</v>
      </c>
      <c r="U3096" s="313">
        <v>12</v>
      </c>
      <c r="V3096" s="313">
        <v>48</v>
      </c>
      <c r="W3096" s="314">
        <v>0.379</v>
      </c>
      <c r="X3096" s="315">
        <v>1.5694444000000001E-3</v>
      </c>
      <c r="Y3096" s="749">
        <v>610</v>
      </c>
      <c r="Z3096" s="282"/>
      <c r="AA3096" s="316" t="s">
        <v>393</v>
      </c>
      <c r="AB3096" s="282" t="s">
        <v>9885</v>
      </c>
      <c r="AC3096" s="317" t="s">
        <v>2081</v>
      </c>
      <c r="AD3096" s="318" t="s">
        <v>2065</v>
      </c>
      <c r="AE3096" s="319">
        <v>0</v>
      </c>
      <c r="AF3096" s="319" t="s">
        <v>11273</v>
      </c>
      <c r="AG3096" s="320">
        <v>8.0299999999999994</v>
      </c>
      <c r="AH3096" s="321">
        <f t="shared" si="522"/>
        <v>0</v>
      </c>
      <c r="AI3096" s="287">
        <f>_xlfn.IFNA(VLOOKUP(AD:AD,грп!B:C,2,0),0)</f>
        <v>0</v>
      </c>
      <c r="AJ3096" s="607">
        <v>24</v>
      </c>
      <c r="AK3096" s="672">
        <f t="shared" si="520"/>
        <v>0</v>
      </c>
      <c r="AL3096" s="174"/>
    </row>
    <row r="3097" spans="1:38" s="4" customFormat="1" ht="12" customHeight="1" outlineLevel="1" x14ac:dyDescent="0.35">
      <c r="A3097" s="307" t="s">
        <v>10402</v>
      </c>
      <c r="B3097" s="308" t="s">
        <v>8404</v>
      </c>
      <c r="C3097" s="328"/>
      <c r="D3097" s="310" t="s">
        <v>2897</v>
      </c>
      <c r="E3097" s="322" t="s">
        <v>1525</v>
      </c>
      <c r="F3097" s="293"/>
      <c r="G3097" s="293"/>
      <c r="H3097" s="294">
        <v>13</v>
      </c>
      <c r="I3097" s="294" t="str">
        <f>IFERROR(_xlfn.IFNA(VLOOKUP($D:$D,history!$I:$Y,3,0),VLOOKUP(E:E,history!$H:$Y,4,0)),"--")</f>
        <v>--</v>
      </c>
      <c r="J3097" s="282" t="s">
        <v>9870</v>
      </c>
      <c r="K3097" s="282" t="str">
        <f t="shared" si="521"/>
        <v/>
      </c>
      <c r="L3097" s="312">
        <f t="shared" si="517"/>
        <v>480.15</v>
      </c>
      <c r="M3097" s="312">
        <f t="shared" si="518"/>
        <v>727.5</v>
      </c>
      <c r="N3097" s="297" t="str">
        <f>_xlfn.IFNA(VLOOKUP($E:$E,'1'!$A:$E,3,0),"")</f>
        <v/>
      </c>
      <c r="O3097" s="297" t="str">
        <f>_xlfn.IFNA(VLOOKUP($E:$E,'2'!$A:$E,3,0),"")</f>
        <v/>
      </c>
      <c r="P3097" s="297" t="str">
        <f>_xlfn.IFNA(VLOOKUP($E:$E,'3'!$A:$D,3,0),"")</f>
        <v/>
      </c>
      <c r="Q3097" s="297" t="str">
        <f>_xlfn.IFNA(VLOOKUP($E:$E,'4'!$A:$F,3,0),"")</f>
        <v/>
      </c>
      <c r="R3097" s="297" t="str">
        <f>_xlfn.IFNA(VLOOKUP($E:$E,'5'!$A:$F,3,0),"")</f>
        <v/>
      </c>
      <c r="S3097" s="297" t="str">
        <f>_xlfn.IFNA(VLOOKUP($E:$E,'6'!$A:$F,3,0),"")</f>
        <v/>
      </c>
      <c r="T3097" s="313">
        <v>1</v>
      </c>
      <c r="U3097" s="313">
        <v>12</v>
      </c>
      <c r="V3097" s="313">
        <v>48</v>
      </c>
      <c r="W3097" s="314">
        <v>0.41</v>
      </c>
      <c r="X3097" s="315">
        <v>1.5079365E-3</v>
      </c>
      <c r="Y3097" s="749">
        <v>690</v>
      </c>
      <c r="Z3097" s="282"/>
      <c r="AA3097" s="316" t="s">
        <v>393</v>
      </c>
      <c r="AB3097" s="282" t="s">
        <v>9885</v>
      </c>
      <c r="AC3097" s="317" t="s">
        <v>2081</v>
      </c>
      <c r="AD3097" s="318" t="s">
        <v>2065</v>
      </c>
      <c r="AE3097" s="319">
        <v>0</v>
      </c>
      <c r="AF3097" s="319" t="s">
        <v>11273</v>
      </c>
      <c r="AG3097" s="320">
        <v>9.1199999999999992</v>
      </c>
      <c r="AH3097" s="321">
        <f t="shared" si="522"/>
        <v>0</v>
      </c>
      <c r="AI3097" s="287">
        <f>_xlfn.IFNA(VLOOKUP(AD:AD,грп!B:C,2,0),0)</f>
        <v>0</v>
      </c>
      <c r="AJ3097" s="607">
        <v>21</v>
      </c>
      <c r="AK3097" s="672">
        <f t="shared" si="520"/>
        <v>0</v>
      </c>
      <c r="AL3097" s="174"/>
    </row>
    <row r="3098" spans="1:38" s="4" customFormat="1" ht="12" customHeight="1" outlineLevel="1" x14ac:dyDescent="0.35">
      <c r="A3098" s="307" t="s">
        <v>10402</v>
      </c>
      <c r="B3098" s="308" t="s">
        <v>8405</v>
      </c>
      <c r="C3098" s="328"/>
      <c r="D3098" s="310" t="s">
        <v>2898</v>
      </c>
      <c r="E3098" s="322" t="s">
        <v>1526</v>
      </c>
      <c r="F3098" s="293"/>
      <c r="G3098" s="293"/>
      <c r="H3098" s="294">
        <v>1</v>
      </c>
      <c r="I3098" s="294" t="str">
        <f>IFERROR(_xlfn.IFNA(VLOOKUP($D:$D,history!$I:$Y,3,0),VLOOKUP(E:E,history!$H:$Y,4,0)),"--")</f>
        <v>--</v>
      </c>
      <c r="J3098" s="282" t="s">
        <v>5946</v>
      </c>
      <c r="K3098" s="282" t="str">
        <f t="shared" si="521"/>
        <v/>
      </c>
      <c r="L3098" s="312">
        <f t="shared" si="517"/>
        <v>495.42</v>
      </c>
      <c r="M3098" s="312">
        <f t="shared" si="518"/>
        <v>750.64</v>
      </c>
      <c r="N3098" s="297" t="str">
        <f>_xlfn.IFNA(VLOOKUP($E:$E,'1'!$A:$E,3,0),"")</f>
        <v/>
      </c>
      <c r="O3098" s="297" t="str">
        <f>_xlfn.IFNA(VLOOKUP($E:$E,'2'!$A:$E,3,0),"")</f>
        <v/>
      </c>
      <c r="P3098" s="297" t="str">
        <f>_xlfn.IFNA(VLOOKUP($E:$E,'3'!$A:$D,3,0),"")</f>
        <v/>
      </c>
      <c r="Q3098" s="297" t="str">
        <f>_xlfn.IFNA(VLOOKUP($E:$E,'4'!$A:$F,3,0),"")</f>
        <v/>
      </c>
      <c r="R3098" s="297" t="str">
        <f>_xlfn.IFNA(VLOOKUP($E:$E,'5'!$A:$F,3,0),"")</f>
        <v/>
      </c>
      <c r="S3098" s="297" t="str">
        <f>_xlfn.IFNA(VLOOKUP($E:$E,'6'!$A:$F,3,0),"")</f>
        <v/>
      </c>
      <c r="T3098" s="313">
        <v>1</v>
      </c>
      <c r="U3098" s="313">
        <v>12</v>
      </c>
      <c r="V3098" s="313">
        <v>48</v>
      </c>
      <c r="W3098" s="314">
        <v>0.46300000000000002</v>
      </c>
      <c r="X3098" s="315">
        <v>1.7361111000000001E-3</v>
      </c>
      <c r="Y3098" s="749">
        <v>710</v>
      </c>
      <c r="Z3098" s="282"/>
      <c r="AA3098" s="316" t="s">
        <v>10391</v>
      </c>
      <c r="AB3098" s="282" t="s">
        <v>9885</v>
      </c>
      <c r="AC3098" s="317" t="s">
        <v>2081</v>
      </c>
      <c r="AD3098" s="318" t="s">
        <v>2065</v>
      </c>
      <c r="AE3098" s="319">
        <v>0</v>
      </c>
      <c r="AF3098" s="319" t="s">
        <v>11273</v>
      </c>
      <c r="AG3098" s="320">
        <v>9.41</v>
      </c>
      <c r="AH3098" s="321">
        <f t="shared" si="522"/>
        <v>0</v>
      </c>
      <c r="AI3098" s="287">
        <f>_xlfn.IFNA(VLOOKUP(AD:AD,грп!B:C,2,0),0)</f>
        <v>0</v>
      </c>
      <c r="AJ3098" s="607">
        <v>0</v>
      </c>
      <c r="AK3098" s="672">
        <f t="shared" si="520"/>
        <v>0</v>
      </c>
      <c r="AL3098" s="174"/>
    </row>
    <row r="3099" spans="1:38" s="4" customFormat="1" ht="12" customHeight="1" outlineLevel="1" x14ac:dyDescent="0.35">
      <c r="A3099" s="307" t="s">
        <v>10402</v>
      </c>
      <c r="B3099" s="308" t="s">
        <v>8406</v>
      </c>
      <c r="C3099" s="328"/>
      <c r="D3099" s="310" t="s">
        <v>2899</v>
      </c>
      <c r="E3099" s="322" t="s">
        <v>1672</v>
      </c>
      <c r="F3099" s="293"/>
      <c r="G3099" s="293"/>
      <c r="H3099" s="294">
        <v>18</v>
      </c>
      <c r="I3099" s="294" t="str">
        <f>IFERROR(_xlfn.IFNA(VLOOKUP($D:$D,history!$I:$Y,3,0),VLOOKUP(E:E,history!$H:$Y,4,0)),"--")</f>
        <v>--</v>
      </c>
      <c r="J3099" s="282" t="s">
        <v>9870</v>
      </c>
      <c r="K3099" s="282" t="str">
        <f t="shared" si="521"/>
        <v/>
      </c>
      <c r="L3099" s="312">
        <f t="shared" si="517"/>
        <v>346.43</v>
      </c>
      <c r="M3099" s="312">
        <f t="shared" si="518"/>
        <v>524.89</v>
      </c>
      <c r="N3099" s="297" t="str">
        <f>_xlfn.IFNA(VLOOKUP($E:$E,'1'!$A:$E,3,0),"")</f>
        <v/>
      </c>
      <c r="O3099" s="297" t="str">
        <f>_xlfn.IFNA(VLOOKUP($E:$E,'2'!$A:$E,3,0),"")</f>
        <v/>
      </c>
      <c r="P3099" s="297" t="str">
        <f>_xlfn.IFNA(VLOOKUP($E:$E,'3'!$A:$D,3,0),"")</f>
        <v/>
      </c>
      <c r="Q3099" s="297" t="str">
        <f>_xlfn.IFNA(VLOOKUP($E:$E,'4'!$A:$F,3,0),"")</f>
        <v/>
      </c>
      <c r="R3099" s="297" t="str">
        <f>_xlfn.IFNA(VLOOKUP($E:$E,'5'!$A:$F,3,0),"")</f>
        <v/>
      </c>
      <c r="S3099" s="297" t="str">
        <f>_xlfn.IFNA(VLOOKUP($E:$E,'6'!$A:$F,3,0),"")</f>
        <v/>
      </c>
      <c r="T3099" s="313">
        <v>1</v>
      </c>
      <c r="U3099" s="313">
        <v>12</v>
      </c>
      <c r="V3099" s="313">
        <v>48</v>
      </c>
      <c r="W3099" s="314">
        <v>0.35799999999999998</v>
      </c>
      <c r="X3099" s="315">
        <v>1.5972222E-3</v>
      </c>
      <c r="Y3099" s="749">
        <v>490</v>
      </c>
      <c r="Z3099" s="282"/>
      <c r="AA3099" s="316" t="s">
        <v>393</v>
      </c>
      <c r="AB3099" s="282" t="s">
        <v>9885</v>
      </c>
      <c r="AC3099" s="317" t="s">
        <v>2081</v>
      </c>
      <c r="AD3099" s="318" t="s">
        <v>2065</v>
      </c>
      <c r="AE3099" s="319">
        <v>0</v>
      </c>
      <c r="AF3099" s="319" t="s">
        <v>11273</v>
      </c>
      <c r="AG3099" s="320">
        <v>6.58</v>
      </c>
      <c r="AH3099" s="321">
        <f t="shared" si="522"/>
        <v>0</v>
      </c>
      <c r="AI3099" s="287">
        <f>_xlfn.IFNA(VLOOKUP(AD:AD,грп!B:C,2,0),0)</f>
        <v>0</v>
      </c>
      <c r="AJ3099" s="607">
        <v>15</v>
      </c>
      <c r="AK3099" s="672">
        <f t="shared" si="520"/>
        <v>0</v>
      </c>
      <c r="AL3099" s="174"/>
    </row>
    <row r="3100" spans="1:38" s="4" customFormat="1" ht="12" customHeight="1" outlineLevel="1" x14ac:dyDescent="0.35">
      <c r="A3100" s="307" t="s">
        <v>10402</v>
      </c>
      <c r="B3100" s="308" t="s">
        <v>8407</v>
      </c>
      <c r="C3100" s="328"/>
      <c r="D3100" s="310" t="s">
        <v>2900</v>
      </c>
      <c r="E3100" s="322" t="s">
        <v>1673</v>
      </c>
      <c r="F3100" s="293"/>
      <c r="G3100" s="293"/>
      <c r="H3100" s="294"/>
      <c r="I3100" s="294" t="str">
        <f>IFERROR(_xlfn.IFNA(VLOOKUP($D:$D,history!$I:$Y,3,0),VLOOKUP(E:E,history!$H:$Y,4,0)),"--")</f>
        <v>--</v>
      </c>
      <c r="J3100" s="282" t="s">
        <v>5946</v>
      </c>
      <c r="K3100" s="282" t="str">
        <f t="shared" si="521"/>
        <v/>
      </c>
      <c r="L3100" s="312">
        <f t="shared" si="517"/>
        <v>380.65</v>
      </c>
      <c r="M3100" s="312">
        <f t="shared" si="518"/>
        <v>576.74</v>
      </c>
      <c r="N3100" s="297" t="str">
        <f>_xlfn.IFNA(VLOOKUP($E:$E,'1'!$A:$E,3,0),"")</f>
        <v/>
      </c>
      <c r="O3100" s="297" t="str">
        <f>_xlfn.IFNA(VLOOKUP($E:$E,'2'!$A:$E,3,0),"")</f>
        <v/>
      </c>
      <c r="P3100" s="297" t="str">
        <f>_xlfn.IFNA(VLOOKUP($E:$E,'3'!$A:$D,3,0),"")</f>
        <v/>
      </c>
      <c r="Q3100" s="297" t="str">
        <f>_xlfn.IFNA(VLOOKUP($E:$E,'4'!$A:$F,3,0),"")</f>
        <v/>
      </c>
      <c r="R3100" s="297" t="str">
        <f>_xlfn.IFNA(VLOOKUP($E:$E,'5'!$A:$F,3,0),"")</f>
        <v/>
      </c>
      <c r="S3100" s="297" t="str">
        <f>_xlfn.IFNA(VLOOKUP($E:$E,'6'!$A:$F,3,0),"")</f>
        <v/>
      </c>
      <c r="T3100" s="313">
        <v>1</v>
      </c>
      <c r="U3100" s="313">
        <v>12</v>
      </c>
      <c r="V3100" s="313">
        <v>48</v>
      </c>
      <c r="W3100" s="314">
        <v>0.40200000000000002</v>
      </c>
      <c r="X3100" s="315">
        <v>1.6666667E-3</v>
      </c>
      <c r="Y3100" s="749">
        <v>550</v>
      </c>
      <c r="Z3100" s="282"/>
      <c r="AA3100" s="316" t="s">
        <v>10391</v>
      </c>
      <c r="AB3100" s="282" t="s">
        <v>9885</v>
      </c>
      <c r="AC3100" s="317" t="s">
        <v>2081</v>
      </c>
      <c r="AD3100" s="318" t="s">
        <v>2065</v>
      </c>
      <c r="AE3100" s="319">
        <v>0</v>
      </c>
      <c r="AF3100" s="319" t="s">
        <v>11273</v>
      </c>
      <c r="AG3100" s="320">
        <v>7.23</v>
      </c>
      <c r="AH3100" s="321">
        <f t="shared" si="522"/>
        <v>0</v>
      </c>
      <c r="AI3100" s="287">
        <f>_xlfn.IFNA(VLOOKUP(AD:AD,грп!B:C,2,0),0)</f>
        <v>0</v>
      </c>
      <c r="AJ3100" s="607">
        <v>0</v>
      </c>
      <c r="AK3100" s="672">
        <f t="shared" si="520"/>
        <v>0</v>
      </c>
      <c r="AL3100" s="174"/>
    </row>
    <row r="3101" spans="1:38" s="4" customFormat="1" ht="12" customHeight="1" outlineLevel="1" x14ac:dyDescent="0.35">
      <c r="A3101" s="307" t="s">
        <v>10402</v>
      </c>
      <c r="B3101" s="308" t="s">
        <v>8408</v>
      </c>
      <c r="C3101" s="328"/>
      <c r="D3101" s="310" t="s">
        <v>10162</v>
      </c>
      <c r="E3101" s="322" t="s">
        <v>1674</v>
      </c>
      <c r="F3101" s="293"/>
      <c r="G3101" s="293"/>
      <c r="H3101" s="294">
        <v>7</v>
      </c>
      <c r="I3101" s="294" t="str">
        <f>IFERROR(_xlfn.IFNA(VLOOKUP($D:$D,history!$I:$Y,3,0),VLOOKUP(E:E,history!$H:$Y,4,0)),"--")</f>
        <v>--</v>
      </c>
      <c r="J3101" s="282" t="s">
        <v>9869</v>
      </c>
      <c r="K3101" s="282" t="str">
        <f t="shared" si="521"/>
        <v/>
      </c>
      <c r="L3101" s="312">
        <f t="shared" si="517"/>
        <v>411.18</v>
      </c>
      <c r="M3101" s="312">
        <f t="shared" si="518"/>
        <v>623</v>
      </c>
      <c r="N3101" s="297" t="str">
        <f>_xlfn.IFNA(VLOOKUP($E:$E,'1'!$A:$E,3,0),"")</f>
        <v/>
      </c>
      <c r="O3101" s="297" t="str">
        <f>_xlfn.IFNA(VLOOKUP($E:$E,'2'!$A:$E,3,0),"")</f>
        <v/>
      </c>
      <c r="P3101" s="297" t="str">
        <f>_xlfn.IFNA(VLOOKUP($E:$E,'3'!$A:$D,3,0),"")</f>
        <v/>
      </c>
      <c r="Q3101" s="297" t="str">
        <f>_xlfn.IFNA(VLOOKUP($E:$E,'4'!$A:$F,3,0),"")</f>
        <v/>
      </c>
      <c r="R3101" s="297" t="str">
        <f>_xlfn.IFNA(VLOOKUP($E:$E,'5'!$A:$F,3,0),"")</f>
        <v/>
      </c>
      <c r="S3101" s="297" t="str">
        <f>_xlfn.IFNA(VLOOKUP($E:$E,'6'!$A:$F,3,0),"")</f>
        <v/>
      </c>
      <c r="T3101" s="313">
        <v>1</v>
      </c>
      <c r="U3101" s="313">
        <v>12</v>
      </c>
      <c r="V3101" s="313">
        <v>48</v>
      </c>
      <c r="W3101" s="314">
        <v>0.442</v>
      </c>
      <c r="X3101" s="315">
        <v>1.7916666999999999E-3</v>
      </c>
      <c r="Y3101" s="749">
        <v>590</v>
      </c>
      <c r="Z3101" s="282"/>
      <c r="AA3101" s="316" t="s">
        <v>10391</v>
      </c>
      <c r="AB3101" s="282" t="s">
        <v>9885</v>
      </c>
      <c r="AC3101" s="317" t="s">
        <v>2081</v>
      </c>
      <c r="AD3101" s="318" t="s">
        <v>2065</v>
      </c>
      <c r="AE3101" s="319">
        <v>0</v>
      </c>
      <c r="AF3101" s="319" t="s">
        <v>11273</v>
      </c>
      <c r="AG3101" s="320">
        <v>7.81</v>
      </c>
      <c r="AH3101" s="321">
        <f t="shared" si="522"/>
        <v>0</v>
      </c>
      <c r="AI3101" s="287">
        <f>_xlfn.IFNA(VLOOKUP(AD:AD,грп!B:C,2,0),0)</f>
        <v>0</v>
      </c>
      <c r="AJ3101" s="607">
        <v>36</v>
      </c>
      <c r="AK3101" s="672">
        <f t="shared" si="520"/>
        <v>0</v>
      </c>
      <c r="AL3101" s="174"/>
    </row>
    <row r="3102" spans="1:38" s="4" customFormat="1" ht="12" customHeight="1" outlineLevel="1" x14ac:dyDescent="0.35">
      <c r="A3102" s="307" t="s">
        <v>10402</v>
      </c>
      <c r="B3102" s="308" t="s">
        <v>8409</v>
      </c>
      <c r="C3102" s="328"/>
      <c r="D3102" s="310" t="s">
        <v>10163</v>
      </c>
      <c r="E3102" s="322" t="s">
        <v>1675</v>
      </c>
      <c r="F3102" s="293"/>
      <c r="G3102" s="293"/>
      <c r="H3102" s="294">
        <v>1</v>
      </c>
      <c r="I3102" s="294" t="str">
        <f>IFERROR(_xlfn.IFNA(VLOOKUP($D:$D,history!$I:$Y,3,0),VLOOKUP(E:E,history!$H:$Y,4,0)),"--")</f>
        <v>--</v>
      </c>
      <c r="J3102" s="282" t="s">
        <v>9870</v>
      </c>
      <c r="K3102" s="282" t="str">
        <f t="shared" si="521"/>
        <v/>
      </c>
      <c r="L3102" s="312">
        <f t="shared" si="517"/>
        <v>446.46</v>
      </c>
      <c r="M3102" s="312">
        <f t="shared" si="518"/>
        <v>676.45</v>
      </c>
      <c r="N3102" s="297" t="str">
        <f>_xlfn.IFNA(VLOOKUP($E:$E,'1'!$A:$E,3,0),"")</f>
        <v/>
      </c>
      <c r="O3102" s="297" t="str">
        <f>_xlfn.IFNA(VLOOKUP($E:$E,'2'!$A:$E,3,0),"")</f>
        <v/>
      </c>
      <c r="P3102" s="297" t="str">
        <f>_xlfn.IFNA(VLOOKUP($E:$E,'3'!$A:$D,3,0),"")</f>
        <v/>
      </c>
      <c r="Q3102" s="297" t="str">
        <f>_xlfn.IFNA(VLOOKUP($E:$E,'4'!$A:$F,3,0),"")</f>
        <v/>
      </c>
      <c r="R3102" s="297" t="str">
        <f>_xlfn.IFNA(VLOOKUP($E:$E,'5'!$A:$F,3,0),"")</f>
        <v/>
      </c>
      <c r="S3102" s="297" t="str">
        <f>_xlfn.IFNA(VLOOKUP($E:$E,'6'!$A:$F,3,0),"")</f>
        <v/>
      </c>
      <c r="T3102" s="313">
        <v>1</v>
      </c>
      <c r="U3102" s="313">
        <v>12</v>
      </c>
      <c r="V3102" s="313">
        <v>48</v>
      </c>
      <c r="W3102" s="314">
        <v>0.47799999999999998</v>
      </c>
      <c r="X3102" s="315">
        <v>1.9940475999999999E-3</v>
      </c>
      <c r="Y3102" s="749">
        <v>640</v>
      </c>
      <c r="Z3102" s="282"/>
      <c r="AA3102" s="316" t="s">
        <v>393</v>
      </c>
      <c r="AB3102" s="282" t="s">
        <v>9885</v>
      </c>
      <c r="AC3102" s="317" t="s">
        <v>2081</v>
      </c>
      <c r="AD3102" s="318" t="s">
        <v>2065</v>
      </c>
      <c r="AE3102" s="319">
        <v>0</v>
      </c>
      <c r="AF3102" s="319" t="s">
        <v>11273</v>
      </c>
      <c r="AG3102" s="320">
        <v>8.48</v>
      </c>
      <c r="AH3102" s="321">
        <f t="shared" si="522"/>
        <v>0</v>
      </c>
      <c r="AI3102" s="287">
        <f>_xlfn.IFNA(VLOOKUP(AD:AD,грп!B:C,2,0),0)</f>
        <v>0</v>
      </c>
      <c r="AJ3102" s="607">
        <v>24</v>
      </c>
      <c r="AK3102" s="672">
        <f t="shared" si="520"/>
        <v>0</v>
      </c>
      <c r="AL3102" s="174"/>
    </row>
    <row r="3103" spans="1:38" s="4" customFormat="1" ht="12" customHeight="1" outlineLevel="1" x14ac:dyDescent="0.35">
      <c r="A3103" s="307" t="s">
        <v>10402</v>
      </c>
      <c r="B3103" s="308" t="s">
        <v>8410</v>
      </c>
      <c r="C3103" s="328"/>
      <c r="D3103" s="310" t="s">
        <v>2901</v>
      </c>
      <c r="E3103" s="322" t="s">
        <v>1527</v>
      </c>
      <c r="F3103" s="293"/>
      <c r="G3103" s="293"/>
      <c r="H3103" s="294">
        <v>9</v>
      </c>
      <c r="I3103" s="294" t="str">
        <f>IFERROR(_xlfn.IFNA(VLOOKUP($D:$D,history!$I:$Y,3,0),VLOOKUP(E:E,history!$H:$Y,4,0)),"--")</f>
        <v>--</v>
      </c>
      <c r="J3103" s="282" t="s">
        <v>9868</v>
      </c>
      <c r="K3103" s="282" t="str">
        <f t="shared" si="521"/>
        <v/>
      </c>
      <c r="L3103" s="312">
        <f t="shared" si="517"/>
        <v>433.3</v>
      </c>
      <c r="M3103" s="312">
        <f t="shared" si="518"/>
        <v>656.51</v>
      </c>
      <c r="N3103" s="297" t="str">
        <f>_xlfn.IFNA(VLOOKUP($E:$E,'1'!$A:$E,3,0),"")</f>
        <v/>
      </c>
      <c r="O3103" s="297" t="str">
        <f>_xlfn.IFNA(VLOOKUP($E:$E,'2'!$A:$E,3,0),"")</f>
        <v/>
      </c>
      <c r="P3103" s="297" t="str">
        <f>_xlfn.IFNA(VLOOKUP($E:$E,'3'!$A:$D,3,0),"")</f>
        <v/>
      </c>
      <c r="Q3103" s="297" t="str">
        <f>_xlfn.IFNA(VLOOKUP($E:$E,'4'!$A:$F,3,0),"")</f>
        <v/>
      </c>
      <c r="R3103" s="297" t="str">
        <f>_xlfn.IFNA(VLOOKUP($E:$E,'5'!$A:$F,3,0),"")</f>
        <v/>
      </c>
      <c r="S3103" s="297" t="str">
        <f>_xlfn.IFNA(VLOOKUP($E:$E,'6'!$A:$F,3,0),"")</f>
        <v/>
      </c>
      <c r="T3103" s="313">
        <v>1</v>
      </c>
      <c r="U3103" s="313">
        <v>12</v>
      </c>
      <c r="V3103" s="313">
        <v>72</v>
      </c>
      <c r="W3103" s="314">
        <v>0.221</v>
      </c>
      <c r="X3103" s="315">
        <v>8.9285709999999997E-4</v>
      </c>
      <c r="Y3103" s="749">
        <v>620</v>
      </c>
      <c r="Z3103" s="282"/>
      <c r="AA3103" s="316" t="s">
        <v>10391</v>
      </c>
      <c r="AB3103" s="282" t="s">
        <v>9163</v>
      </c>
      <c r="AC3103" s="317" t="s">
        <v>2081</v>
      </c>
      <c r="AD3103" s="318" t="s">
        <v>2065</v>
      </c>
      <c r="AE3103" s="319">
        <v>0</v>
      </c>
      <c r="AF3103" s="319" t="s">
        <v>11273</v>
      </c>
      <c r="AG3103" s="320">
        <v>8.23</v>
      </c>
      <c r="AH3103" s="321">
        <f t="shared" si="522"/>
        <v>0</v>
      </c>
      <c r="AI3103" s="287">
        <f>_xlfn.IFNA(VLOOKUP(AD:AD,грп!B:C,2,0),0)</f>
        <v>0</v>
      </c>
      <c r="AJ3103" s="607">
        <v>24</v>
      </c>
      <c r="AK3103" s="672">
        <f t="shared" si="520"/>
        <v>0</v>
      </c>
      <c r="AL3103" s="174"/>
    </row>
    <row r="3104" spans="1:38" s="4" customFormat="1" ht="12" customHeight="1" outlineLevel="1" x14ac:dyDescent="0.35">
      <c r="A3104" s="307" t="s">
        <v>10402</v>
      </c>
      <c r="B3104" s="308" t="s">
        <v>8411</v>
      </c>
      <c r="C3104" s="325" t="s">
        <v>1916</v>
      </c>
      <c r="D3104" s="310" t="s">
        <v>2855</v>
      </c>
      <c r="E3104" s="322" t="s">
        <v>322</v>
      </c>
      <c r="F3104" s="293"/>
      <c r="G3104" s="293"/>
      <c r="H3104" s="294"/>
      <c r="I3104" s="294" t="str">
        <f>IFERROR(_xlfn.IFNA(VLOOKUP($D:$D,history!$I:$Y,3,0),VLOOKUP(E:E,history!$H:$Y,4,0)),"--")</f>
        <v>--</v>
      </c>
      <c r="J3104" s="282" t="s">
        <v>5946</v>
      </c>
      <c r="K3104" s="282" t="str">
        <f t="shared" si="521"/>
        <v/>
      </c>
      <c r="L3104" s="326">
        <f>M3104</f>
        <v>440</v>
      </c>
      <c r="M3104" s="327">
        <v>440</v>
      </c>
      <c r="N3104" s="297" t="str">
        <f>_xlfn.IFNA(VLOOKUP($E:$E,'1'!$A:$E,3,0),"")</f>
        <v/>
      </c>
      <c r="O3104" s="297" t="str">
        <f>_xlfn.IFNA(VLOOKUP($E:$E,'2'!$A:$E,3,0),"")</f>
        <v/>
      </c>
      <c r="P3104" s="297" t="str">
        <f>_xlfn.IFNA(VLOOKUP($E:$E,'3'!$A:$D,3,0),"")</f>
        <v/>
      </c>
      <c r="Q3104" s="297" t="str">
        <f>_xlfn.IFNA(VLOOKUP($E:$E,'4'!$A:$F,3,0),"")</f>
        <v/>
      </c>
      <c r="R3104" s="297" t="str">
        <f>_xlfn.IFNA(VLOOKUP($E:$E,'5'!$A:$F,3,0),"")</f>
        <v/>
      </c>
      <c r="S3104" s="297" t="str">
        <f>_xlfn.IFNA(VLOOKUP($E:$E,'6'!$A:$F,3,0),"")</f>
        <v/>
      </c>
      <c r="T3104" s="313">
        <v>1</v>
      </c>
      <c r="U3104" s="313">
        <v>1</v>
      </c>
      <c r="V3104" s="313">
        <v>24</v>
      </c>
      <c r="W3104" s="314">
        <v>0.89600000000000002</v>
      </c>
      <c r="X3104" s="315">
        <v>5.7200000000000003E-3</v>
      </c>
      <c r="Y3104" s="749">
        <v>620</v>
      </c>
      <c r="Z3104" s="282"/>
      <c r="AA3104" s="316" t="s">
        <v>393</v>
      </c>
      <c r="AB3104" s="282" t="s">
        <v>9885</v>
      </c>
      <c r="AC3104" s="317" t="s">
        <v>2081</v>
      </c>
      <c r="AD3104" s="318" t="s">
        <v>2065</v>
      </c>
      <c r="AE3104" s="319">
        <v>0</v>
      </c>
      <c r="AF3104" s="319" t="s">
        <v>11272</v>
      </c>
      <c r="AG3104" s="320">
        <v>4.1399999999999997</v>
      </c>
      <c r="AH3104" s="321">
        <f t="shared" si="522"/>
        <v>0</v>
      </c>
      <c r="AI3104" s="287">
        <f>_xlfn.IFNA(VLOOKUP(AD:AD,грп!B:C,2,0),0)</f>
        <v>0</v>
      </c>
      <c r="AJ3104" s="607">
        <v>0</v>
      </c>
      <c r="AK3104" s="672" t="str">
        <f t="shared" si="520"/>
        <v>спеццена</v>
      </c>
      <c r="AL3104" s="174"/>
    </row>
    <row r="3105" spans="1:38" s="4" customFormat="1" ht="12" customHeight="1" x14ac:dyDescent="0.35">
      <c r="A3105" s="288"/>
      <c r="B3105" s="289"/>
      <c r="C3105" s="290" t="s">
        <v>555</v>
      </c>
      <c r="D3105" s="291" t="s">
        <v>483</v>
      </c>
      <c r="E3105" s="292"/>
      <c r="F3105" s="293"/>
      <c r="G3105" s="293"/>
      <c r="H3105" s="294"/>
      <c r="I3105" s="294"/>
      <c r="J3105" s="282" t="s">
        <v>393</v>
      </c>
      <c r="K3105" s="282" t="str">
        <f t="shared" si="521"/>
        <v/>
      </c>
      <c r="L3105" s="295"/>
      <c r="M3105" s="296"/>
      <c r="N3105" s="297"/>
      <c r="O3105" s="297"/>
      <c r="P3105" s="297"/>
      <c r="Q3105" s="297" t="str">
        <f>_xlfn.IFNA(VLOOKUP($E:$E,'4'!$A:$F,3,0),"")</f>
        <v/>
      </c>
      <c r="R3105" s="297" t="str">
        <f>_xlfn.IFNA(VLOOKUP($E:$E,'5'!$A:$F,3,0),"")</f>
        <v/>
      </c>
      <c r="S3105" s="297"/>
      <c r="T3105" s="298"/>
      <c r="U3105" s="299"/>
      <c r="V3105" s="299"/>
      <c r="W3105" s="300"/>
      <c r="X3105" s="301"/>
      <c r="Y3105" s="749"/>
      <c r="Z3105" s="282"/>
      <c r="AA3105" s="280"/>
      <c r="AB3105" s="280"/>
      <c r="AC3105" s="302"/>
      <c r="AD3105" s="303" t="s">
        <v>483</v>
      </c>
      <c r="AE3105" s="280"/>
      <c r="AF3105" s="329"/>
      <c r="AG3105" s="305"/>
      <c r="AH3105" s="306"/>
      <c r="AI3105" s="287">
        <f>_xlfn.IFNA(VLOOKUP(AD:AD,грп!B:C,2,0),0)</f>
        <v>0</v>
      </c>
      <c r="AJ3105" s="607">
        <v>0</v>
      </c>
      <c r="AK3105" s="672" t="str">
        <f t="shared" si="520"/>
        <v xml:space="preserve"> </v>
      </c>
      <c r="AL3105" s="174"/>
    </row>
    <row r="3106" spans="1:38" s="4" customFormat="1" ht="12" customHeight="1" outlineLevel="1" x14ac:dyDescent="0.35">
      <c r="A3106" s="307" t="s">
        <v>339</v>
      </c>
      <c r="B3106" s="308" t="s">
        <v>8412</v>
      </c>
      <c r="C3106" s="290" t="s">
        <v>555</v>
      </c>
      <c r="D3106" s="310" t="s">
        <v>2964</v>
      </c>
      <c r="E3106" s="322" t="s">
        <v>1369</v>
      </c>
      <c r="F3106" s="293"/>
      <c r="G3106" s="293"/>
      <c r="H3106" s="294">
        <v>281</v>
      </c>
      <c r="I3106" s="294" t="str">
        <f>IFERROR(_xlfn.IFNA(VLOOKUP($D:$D,history!$I:$Y,3,0),VLOOKUP(E:E,history!$H:$Y,4,0)),"--")</f>
        <v>V</v>
      </c>
      <c r="J3106" s="282" t="s">
        <v>9870</v>
      </c>
      <c r="K3106" s="282" t="str">
        <f t="shared" si="521"/>
        <v/>
      </c>
      <c r="L3106" s="312">
        <f>IF($A$3="ИМ",ROUND($Y3106*(1-($L$6-$F$4))*(1-$F$3)*(1+$AG$2),2),ROUND($M3106*(1-($L$6-$F$4))*(1-$F$3)*(1+$AG$2),2))</f>
        <v>30.54</v>
      </c>
      <c r="M3106" s="312">
        <f>ROUND(IF($A$3="РЕГИОНЫ",AG3106*$AG$3*$AG$1,IF(AI3106=0,AG3106*$AG$3*$AG$1,AG3106*$AG$3*(1-5%)*$AG$1)),2)</f>
        <v>46.27</v>
      </c>
      <c r="N3106" s="297" t="str">
        <f>_xlfn.IFNA(VLOOKUP($E:$E,'1'!$A:$E,3,0),"")</f>
        <v/>
      </c>
      <c r="O3106" s="297" t="str">
        <f>_xlfn.IFNA(VLOOKUP($E:$E,'2'!$A:$E,3,0),"")</f>
        <v/>
      </c>
      <c r="P3106" s="297" t="str">
        <f>_xlfn.IFNA(VLOOKUP($E:$E,'3'!$A:$D,3,0),"")</f>
        <v/>
      </c>
      <c r="Q3106" s="297" t="str">
        <f>_xlfn.IFNA(VLOOKUP($E:$E,'4'!$A:$F,3,0),"")</f>
        <v/>
      </c>
      <c r="R3106" s="297" t="str">
        <f>_xlfn.IFNA(VLOOKUP($E:$E,'5'!$A:$F,3,0),"")</f>
        <v/>
      </c>
      <c r="S3106" s="297" t="str">
        <f>_xlfn.IFNA(VLOOKUP($E:$E,'6'!$A:$F,3,0),"")</f>
        <v/>
      </c>
      <c r="T3106" s="313">
        <v>1</v>
      </c>
      <c r="U3106" s="313">
        <v>12</v>
      </c>
      <c r="V3106" s="313">
        <v>600</v>
      </c>
      <c r="W3106" s="314">
        <v>2E-3</v>
      </c>
      <c r="X3106" s="315">
        <v>4.8039199999999999E-5</v>
      </c>
      <c r="Y3106" s="749">
        <v>40</v>
      </c>
      <c r="Z3106" s="282"/>
      <c r="AA3106" s="316" t="s">
        <v>393</v>
      </c>
      <c r="AB3106" s="282" t="s">
        <v>9885</v>
      </c>
      <c r="AC3106" s="317" t="s">
        <v>2081</v>
      </c>
      <c r="AD3106" s="318" t="s">
        <v>483</v>
      </c>
      <c r="AE3106" s="319">
        <v>0</v>
      </c>
      <c r="AF3106" s="319" t="s">
        <v>11273</v>
      </c>
      <c r="AG3106" s="320">
        <v>0.57999999999999996</v>
      </c>
      <c r="AH3106" s="321">
        <f>IF($A$3="РЕГИОНЫ",ROUND($AG3106*(1-($L$6-$F$4))*(1-$F$3)*(1+$AG$2)*$AG$1,2),0)</f>
        <v>0</v>
      </c>
      <c r="AI3106" s="287">
        <f>_xlfn.IFNA(VLOOKUP(AD:AD,грп!B:C,2,0),0)</f>
        <v>0</v>
      </c>
      <c r="AJ3106" s="607">
        <v>67</v>
      </c>
      <c r="AK3106" s="672" t="str">
        <f t="shared" si="520"/>
        <v xml:space="preserve"> </v>
      </c>
      <c r="AL3106" s="174"/>
    </row>
    <row r="3107" spans="1:38" s="4" customFormat="1" ht="12" customHeight="1" outlineLevel="1" x14ac:dyDescent="0.35">
      <c r="A3107" s="307" t="s">
        <v>10402</v>
      </c>
      <c r="B3107" s="308" t="s">
        <v>8413</v>
      </c>
      <c r="C3107" s="290" t="s">
        <v>555</v>
      </c>
      <c r="D3107" s="310" t="s">
        <v>3301</v>
      </c>
      <c r="E3107" s="322" t="s">
        <v>212</v>
      </c>
      <c r="F3107" s="293"/>
      <c r="G3107" s="293"/>
      <c r="H3107" s="294">
        <v>181</v>
      </c>
      <c r="I3107" s="294" t="str">
        <f>IFERROR(_xlfn.IFNA(VLOOKUP($D:$D,history!$I:$Y,3,0),VLOOKUP(E:E,history!$H:$Y,4,0)),"--")</f>
        <v>V</v>
      </c>
      <c r="J3107" s="282" t="s">
        <v>9870</v>
      </c>
      <c r="K3107" s="282" t="str">
        <f t="shared" si="521"/>
        <v/>
      </c>
      <c r="L3107" s="312">
        <f>IF($A$3="ИМ",ROUND($Y3107*(1-($L$6-$F$4))*(1-$F$3)*(1+$AG$2),2),ROUND($M3107*(1-($L$6-$F$4))*(1-$F$3)*(1+$AG$2),2))</f>
        <v>46.33</v>
      </c>
      <c r="M3107" s="312">
        <f>ROUND(IF($A$3="РЕГИОНЫ",AG3107*$AG$3*$AG$1,IF(AI3107=0,AG3107*$AG$3*$AG$1,AG3107*$AG$3*(1-5%)*$AG$1)),2)</f>
        <v>70.2</v>
      </c>
      <c r="N3107" s="297" t="str">
        <f>_xlfn.IFNA(VLOOKUP($E:$E,'1'!$A:$E,3,0),"")</f>
        <v/>
      </c>
      <c r="O3107" s="297" t="str">
        <f>_xlfn.IFNA(VLOOKUP($E:$E,'2'!$A:$E,3,0),"")</f>
        <v/>
      </c>
      <c r="P3107" s="297" t="str">
        <f>_xlfn.IFNA(VLOOKUP($E:$E,'3'!$A:$D,3,0),"")</f>
        <v/>
      </c>
      <c r="Q3107" s="297" t="str">
        <f>_xlfn.IFNA(VLOOKUP($E:$E,'4'!$A:$F,3,0),"")</f>
        <v/>
      </c>
      <c r="R3107" s="297" t="str">
        <f>_xlfn.IFNA(VLOOKUP($E:$E,'5'!$A:$F,3,0),"")</f>
        <v/>
      </c>
      <c r="S3107" s="297" t="str">
        <f>_xlfn.IFNA(VLOOKUP($E:$E,'6'!$A:$F,3,0),"")</f>
        <v/>
      </c>
      <c r="T3107" s="313">
        <v>1</v>
      </c>
      <c r="U3107" s="313">
        <v>10</v>
      </c>
      <c r="V3107" s="313">
        <v>500</v>
      </c>
      <c r="W3107" s="314">
        <v>0.02</v>
      </c>
      <c r="X3107" s="315">
        <v>1.215E-4</v>
      </c>
      <c r="Y3107" s="749">
        <v>70</v>
      </c>
      <c r="Z3107" s="282"/>
      <c r="AA3107" s="316" t="s">
        <v>10390</v>
      </c>
      <c r="AB3107" s="282" t="s">
        <v>9163</v>
      </c>
      <c r="AC3107" s="317" t="s">
        <v>2081</v>
      </c>
      <c r="AD3107" s="318" t="s">
        <v>483</v>
      </c>
      <c r="AE3107" s="319">
        <v>0</v>
      </c>
      <c r="AF3107" s="319" t="s">
        <v>11273</v>
      </c>
      <c r="AG3107" s="320">
        <v>0.88</v>
      </c>
      <c r="AH3107" s="321">
        <f>IF($A$3="РЕГИОНЫ",ROUND($AG3107*(1-($L$6-$F$4))*(1-$F$3)*(1+$AG$2)*$AG$1,2),0)</f>
        <v>0</v>
      </c>
      <c r="AI3107" s="287">
        <f>_xlfn.IFNA(VLOOKUP(AD:AD,грп!B:C,2,0),0)</f>
        <v>0</v>
      </c>
      <c r="AJ3107" s="607">
        <v>172</v>
      </c>
      <c r="AK3107" s="672" t="str">
        <f t="shared" si="520"/>
        <v xml:space="preserve"> </v>
      </c>
      <c r="AL3107" s="174"/>
    </row>
    <row r="3108" spans="1:38" s="4" customFormat="1" ht="12" customHeight="1" outlineLevel="1" x14ac:dyDescent="0.35">
      <c r="A3108" s="307" t="s">
        <v>339</v>
      </c>
      <c r="B3108" s="308" t="s">
        <v>8414</v>
      </c>
      <c r="C3108" s="290" t="s">
        <v>555</v>
      </c>
      <c r="D3108" s="310" t="s">
        <v>1370</v>
      </c>
      <c r="E3108" s="322" t="s">
        <v>1368</v>
      </c>
      <c r="F3108" s="293"/>
      <c r="G3108" s="293"/>
      <c r="H3108" s="294">
        <v>94</v>
      </c>
      <c r="I3108" s="294" t="str">
        <f>IFERROR(_xlfn.IFNA(VLOOKUP($D:$D,history!$I:$Y,3,0),VLOOKUP(E:E,history!$H:$Y,4,0)),"--")</f>
        <v>--</v>
      </c>
      <c r="J3108" s="282" t="s">
        <v>9870</v>
      </c>
      <c r="K3108" s="282" t="str">
        <f t="shared" si="521"/>
        <v/>
      </c>
      <c r="L3108" s="312">
        <f>IF($A$3="ИМ",ROUND($Y3108*(1-($L$6-$F$4))*(1-$F$3)*(1+$AG$2),2),ROUND($M3108*(1-($L$6-$F$4))*(1-$F$3)*(1+$AG$2),2))</f>
        <v>27.9</v>
      </c>
      <c r="M3108" s="312">
        <f>ROUND(IF($A$3="РЕГИОНЫ",AG3108*$AG$3*$AG$1,IF(AI3108=0,AG3108*$AG$3*$AG$1,AG3108*$AG$3*(1-5%)*$AG$1)),2)</f>
        <v>42.28</v>
      </c>
      <c r="N3108" s="297" t="str">
        <f>_xlfn.IFNA(VLOOKUP($E:$E,'1'!$A:$E,3,0),"")</f>
        <v/>
      </c>
      <c r="O3108" s="297" t="str">
        <f>_xlfn.IFNA(VLOOKUP($E:$E,'2'!$A:$E,3,0),"")</f>
        <v/>
      </c>
      <c r="P3108" s="297" t="str">
        <f>_xlfn.IFNA(VLOOKUP($E:$E,'3'!$A:$D,3,0),"")</f>
        <v/>
      </c>
      <c r="Q3108" s="297" t="str">
        <f>_xlfn.IFNA(VLOOKUP($E:$E,'4'!$A:$F,3,0),"")</f>
        <v/>
      </c>
      <c r="R3108" s="297" t="str">
        <f>_xlfn.IFNA(VLOOKUP($E:$E,'5'!$A:$F,3,0),"")</f>
        <v/>
      </c>
      <c r="S3108" s="297" t="str">
        <f>_xlfn.IFNA(VLOOKUP($E:$E,'6'!$A:$F,3,0),"")</f>
        <v/>
      </c>
      <c r="T3108" s="313">
        <v>1</v>
      </c>
      <c r="U3108" s="313">
        <v>12</v>
      </c>
      <c r="V3108" s="313">
        <v>1200</v>
      </c>
      <c r="W3108" s="314">
        <v>3.3000000000000002E-2</v>
      </c>
      <c r="X3108" s="315">
        <v>1.4E-5</v>
      </c>
      <c r="Y3108" s="749">
        <v>40</v>
      </c>
      <c r="Z3108" s="282"/>
      <c r="AA3108" s="316" t="s">
        <v>393</v>
      </c>
      <c r="AB3108" s="282" t="s">
        <v>9885</v>
      </c>
      <c r="AC3108" s="317" t="s">
        <v>2081</v>
      </c>
      <c r="AD3108" s="318" t="s">
        <v>483</v>
      </c>
      <c r="AE3108" s="319">
        <v>0</v>
      </c>
      <c r="AF3108" s="319" t="s">
        <v>11273</v>
      </c>
      <c r="AG3108" s="320">
        <v>0.53</v>
      </c>
      <c r="AH3108" s="321">
        <f>IF($A$3="РЕГИОНЫ",ROUND($AG3108*(1-($L$6-$F$4))*(1-$F$3)*(1+$AG$2)*$AG$1,2),0)</f>
        <v>0</v>
      </c>
      <c r="AI3108" s="287">
        <f>_xlfn.IFNA(VLOOKUP(AD:AD,грп!B:C,2,0),0)</f>
        <v>0</v>
      </c>
      <c r="AJ3108" s="607">
        <v>100</v>
      </c>
      <c r="AK3108" s="672" t="str">
        <f t="shared" si="520"/>
        <v xml:space="preserve"> </v>
      </c>
      <c r="AL3108" s="174"/>
    </row>
    <row r="3109" spans="1:38" s="4" customFormat="1" ht="12" customHeight="1" outlineLevel="1" x14ac:dyDescent="0.35">
      <c r="A3109" s="307" t="s">
        <v>10402</v>
      </c>
      <c r="B3109" s="308" t="s">
        <v>8415</v>
      </c>
      <c r="C3109" s="309"/>
      <c r="D3109" s="310" t="s">
        <v>3152</v>
      </c>
      <c r="E3109" s="322" t="s">
        <v>2650</v>
      </c>
      <c r="F3109" s="293"/>
      <c r="G3109" s="293"/>
      <c r="H3109" s="294">
        <v>54</v>
      </c>
      <c r="I3109" s="294" t="str">
        <f>IFERROR(_xlfn.IFNA(VLOOKUP($D:$D,history!$I:$Y,3,0),VLOOKUP(E:E,history!$H:$Y,4,0)),"--")</f>
        <v>--</v>
      </c>
      <c r="J3109" s="282" t="s">
        <v>9870</v>
      </c>
      <c r="K3109" s="282" t="str">
        <f t="shared" si="521"/>
        <v/>
      </c>
      <c r="L3109" s="312">
        <f>IF($A$3="ИМ",ROUND($Y3109*(1-($L$6-$F$4))*(1-$F$3)*(1+$AG$2),2),ROUND($M3109*(1-($L$6-$F$4))*(1-$F$3)*(1+$AG$2),2))</f>
        <v>173.74</v>
      </c>
      <c r="M3109" s="312">
        <f>ROUND(IF($A$3="РЕГИОНЫ",AG3109*$AG$3*$AG$1,IF(AI3109=0,AG3109*$AG$3*$AG$1,AG3109*$AG$3*(1-5%)*$AG$1)),2)</f>
        <v>263.24</v>
      </c>
      <c r="N3109" s="297" t="str">
        <f>_xlfn.IFNA(VLOOKUP($E:$E,'1'!$A:$E,3,0),"")</f>
        <v/>
      </c>
      <c r="O3109" s="297" t="str">
        <f>_xlfn.IFNA(VLOOKUP($E:$E,'2'!$A:$E,3,0),"")</f>
        <v/>
      </c>
      <c r="P3109" s="297" t="str">
        <f>_xlfn.IFNA(VLOOKUP($E:$E,'3'!$A:$D,3,0),"")</f>
        <v/>
      </c>
      <c r="Q3109" s="297" t="str">
        <f>_xlfn.IFNA(VLOOKUP($E:$E,'4'!$A:$F,3,0),"")</f>
        <v/>
      </c>
      <c r="R3109" s="297" t="str">
        <f>_xlfn.IFNA(VLOOKUP($E:$E,'5'!$A:$F,3,0),"")</f>
        <v/>
      </c>
      <c r="S3109" s="297" t="str">
        <f>_xlfn.IFNA(VLOOKUP($E:$E,'6'!$A:$F,3,0),"")</f>
        <v/>
      </c>
      <c r="T3109" s="313">
        <v>1</v>
      </c>
      <c r="U3109" s="313">
        <v>10</v>
      </c>
      <c r="V3109" s="313">
        <v>120</v>
      </c>
      <c r="W3109" s="314">
        <v>1E-3</v>
      </c>
      <c r="X3109" s="315">
        <v>2.8968249999999999E-4</v>
      </c>
      <c r="Y3109" s="749">
        <v>250</v>
      </c>
      <c r="Z3109" s="282"/>
      <c r="AA3109" s="316" t="s">
        <v>393</v>
      </c>
      <c r="AB3109" s="282" t="s">
        <v>9163</v>
      </c>
      <c r="AC3109" s="317" t="s">
        <v>2081</v>
      </c>
      <c r="AD3109" s="318" t="s">
        <v>483</v>
      </c>
      <c r="AE3109" s="319">
        <v>0</v>
      </c>
      <c r="AF3109" s="319" t="s">
        <v>11273</v>
      </c>
      <c r="AG3109" s="320">
        <v>3.3</v>
      </c>
      <c r="AH3109" s="321">
        <f>IF($A$3="РЕГИОНЫ",ROUND($AG3109*(1-($L$6-$F$4))*(1-$F$3)*(1+$AG$2)*$AG$1,2),0)</f>
        <v>0</v>
      </c>
      <c r="AI3109" s="287">
        <f>_xlfn.IFNA(VLOOKUP(AD:AD,грп!B:C,2,0),0)</f>
        <v>0</v>
      </c>
      <c r="AJ3109" s="607">
        <v>110</v>
      </c>
      <c r="AK3109" s="672">
        <f t="shared" si="520"/>
        <v>0</v>
      </c>
      <c r="AL3109" s="174"/>
    </row>
    <row r="3110" spans="1:38" s="4" customFormat="1" ht="12" customHeight="1" x14ac:dyDescent="0.35">
      <c r="A3110" s="288"/>
      <c r="B3110" s="289"/>
      <c r="C3110" s="290" t="s">
        <v>555</v>
      </c>
      <c r="D3110" s="291" t="s">
        <v>497</v>
      </c>
      <c r="E3110" s="292"/>
      <c r="F3110" s="293"/>
      <c r="G3110" s="293"/>
      <c r="H3110" s="294"/>
      <c r="I3110" s="294"/>
      <c r="J3110" s="282" t="s">
        <v>393</v>
      </c>
      <c r="K3110" s="282" t="str">
        <f t="shared" si="521"/>
        <v/>
      </c>
      <c r="L3110" s="295"/>
      <c r="M3110" s="296"/>
      <c r="N3110" s="297"/>
      <c r="O3110" s="297"/>
      <c r="P3110" s="297"/>
      <c r="Q3110" s="297" t="str">
        <f>_xlfn.IFNA(VLOOKUP($E:$E,'4'!$A:$F,3,0),"")</f>
        <v/>
      </c>
      <c r="R3110" s="297" t="str">
        <f>_xlfn.IFNA(VLOOKUP($E:$E,'5'!$A:$F,3,0),"")</f>
        <v/>
      </c>
      <c r="S3110" s="297"/>
      <c r="T3110" s="298"/>
      <c r="U3110" s="299"/>
      <c r="V3110" s="299"/>
      <c r="W3110" s="300"/>
      <c r="X3110" s="301"/>
      <c r="Y3110" s="749"/>
      <c r="Z3110" s="282"/>
      <c r="AA3110" s="280"/>
      <c r="AB3110" s="280"/>
      <c r="AC3110" s="302"/>
      <c r="AD3110" s="303" t="s">
        <v>497</v>
      </c>
      <c r="AE3110" s="280"/>
      <c r="AF3110" s="329"/>
      <c r="AG3110" s="305"/>
      <c r="AH3110" s="306"/>
      <c r="AI3110" s="287">
        <f>_xlfn.IFNA(VLOOKUP(AD:AD,грп!B:C,2,0),0)</f>
        <v>0</v>
      </c>
      <c r="AJ3110" s="607">
        <v>0</v>
      </c>
      <c r="AK3110" s="672" t="str">
        <f t="shared" si="520"/>
        <v xml:space="preserve"> </v>
      </c>
      <c r="AL3110" s="174"/>
    </row>
    <row r="3111" spans="1:38" s="4" customFormat="1" ht="12" customHeight="1" outlineLevel="1" x14ac:dyDescent="0.35">
      <c r="A3111" s="307" t="s">
        <v>10402</v>
      </c>
      <c r="B3111" s="308" t="s">
        <v>8416</v>
      </c>
      <c r="C3111" s="290" t="s">
        <v>555</v>
      </c>
      <c r="D3111" s="310" t="s">
        <v>1561</v>
      </c>
      <c r="E3111" s="322" t="s">
        <v>183</v>
      </c>
      <c r="F3111" s="293"/>
      <c r="G3111" s="293"/>
      <c r="H3111" s="294">
        <v>7</v>
      </c>
      <c r="I3111" s="294" t="str">
        <f>IFERROR(_xlfn.IFNA(VLOOKUP($D:$D,history!$I:$Y,3,0),VLOOKUP(E:E,history!$H:$Y,4,0)),"--")</f>
        <v>--</v>
      </c>
      <c r="J3111" s="282" t="s">
        <v>9870</v>
      </c>
      <c r="K3111" s="282" t="str">
        <f t="shared" si="521"/>
        <v/>
      </c>
      <c r="L3111" s="312">
        <f t="shared" ref="L3111:L3119" si="523">IF($A$3="ИМ",ROUND($Y3111*(1-($L$6-$F$4))*(1-$F$3)*(1+$AG$2),2),ROUND($M3111*(1-($L$6-$F$4))*(1-$F$3)*(1+$AG$2),2))</f>
        <v>2728.23</v>
      </c>
      <c r="M3111" s="312">
        <f t="shared" ref="M3111:M3119" si="524">ROUND(IF($A$3="РЕГИОНЫ",AG3111*$AG$3*$AG$1,IF(AI3111=0,AG3111*$AG$3*$AG$1,AG3111*$AG$3*(1-5%)*$AG$1)),2)</f>
        <v>4133.68</v>
      </c>
      <c r="N3111" s="297" t="str">
        <f>_xlfn.IFNA(VLOOKUP($E:$E,'1'!$A:$E,3,0),"")</f>
        <v/>
      </c>
      <c r="O3111" s="297" t="str">
        <f>_xlfn.IFNA(VLOOKUP($E:$E,'2'!$A:$E,3,0),"")</f>
        <v/>
      </c>
      <c r="P3111" s="297" t="str">
        <f>_xlfn.IFNA(VLOOKUP($E:$E,'3'!$A:$D,3,0),"")</f>
        <v/>
      </c>
      <c r="Q3111" s="297" t="str">
        <f>_xlfn.IFNA(VLOOKUP($E:$E,'4'!$A:$F,3,0),"")</f>
        <v/>
      </c>
      <c r="R3111" s="297" t="str">
        <f>_xlfn.IFNA(VLOOKUP($E:$E,'5'!$A:$F,3,0),"")</f>
        <v/>
      </c>
      <c r="S3111" s="297" t="str">
        <f>_xlfn.IFNA(VLOOKUP($E:$E,'6'!$A:$F,3,0),"")</f>
        <v/>
      </c>
      <c r="T3111" s="313">
        <v>1</v>
      </c>
      <c r="U3111" s="313">
        <v>1</v>
      </c>
      <c r="V3111" s="313">
        <v>2</v>
      </c>
      <c r="W3111" s="314">
        <v>1.7999999999999999E-2</v>
      </c>
      <c r="X3111" s="315">
        <v>6.2666667000000004E-3</v>
      </c>
      <c r="Y3111" s="749">
        <v>3930</v>
      </c>
      <c r="Z3111" s="282"/>
      <c r="AA3111" s="316" t="s">
        <v>10390</v>
      </c>
      <c r="AB3111" s="282" t="s">
        <v>9163</v>
      </c>
      <c r="AC3111" s="317" t="s">
        <v>2081</v>
      </c>
      <c r="AD3111" s="318" t="s">
        <v>497</v>
      </c>
      <c r="AE3111" s="319">
        <v>0</v>
      </c>
      <c r="AF3111" s="319" t="s">
        <v>11319</v>
      </c>
      <c r="AG3111" s="320">
        <v>51.82</v>
      </c>
      <c r="AH3111" s="321">
        <f t="shared" ref="AH3111:AH3119" si="525">IF($A$3="РЕГИОНЫ",ROUND($AG3111*(1-($L$6-$F$4))*(1-$F$3)*(1+$AG$2)*$AG$1,2),0)</f>
        <v>0</v>
      </c>
      <c r="AI3111" s="287">
        <f>_xlfn.IFNA(VLOOKUP(AD:AD,грп!B:C,2,0),0)</f>
        <v>0</v>
      </c>
      <c r="AJ3111" s="607">
        <v>34</v>
      </c>
      <c r="AK3111" s="672" t="str">
        <f t="shared" si="520"/>
        <v xml:space="preserve"> </v>
      </c>
      <c r="AL3111" s="174"/>
    </row>
    <row r="3112" spans="1:38" s="4" customFormat="1" ht="12" customHeight="1" outlineLevel="1" x14ac:dyDescent="0.35">
      <c r="A3112" s="307" t="s">
        <v>10402</v>
      </c>
      <c r="B3112" s="308" t="s">
        <v>8417</v>
      </c>
      <c r="C3112" s="290" t="s">
        <v>555</v>
      </c>
      <c r="D3112" s="310" t="s">
        <v>1562</v>
      </c>
      <c r="E3112" s="322" t="s">
        <v>155</v>
      </c>
      <c r="F3112" s="293"/>
      <c r="G3112" s="293"/>
      <c r="H3112" s="294">
        <v>10</v>
      </c>
      <c r="I3112" s="294" t="str">
        <f>IFERROR(_xlfn.IFNA(VLOOKUP($D:$D,history!$I:$Y,3,0),VLOOKUP(E:E,history!$H:$Y,4,0)),"--")</f>
        <v>V</v>
      </c>
      <c r="J3112" s="282" t="s">
        <v>9870</v>
      </c>
      <c r="K3112" s="282" t="str">
        <f t="shared" si="521"/>
        <v/>
      </c>
      <c r="L3112" s="312">
        <f t="shared" si="523"/>
        <v>3340</v>
      </c>
      <c r="M3112" s="312">
        <f t="shared" si="524"/>
        <v>5060.6099999999997</v>
      </c>
      <c r="N3112" s="297" t="str">
        <f>_xlfn.IFNA(VLOOKUP($E:$E,'1'!$A:$E,3,0),"")</f>
        <v/>
      </c>
      <c r="O3112" s="297" t="str">
        <f>_xlfn.IFNA(VLOOKUP($E:$E,'2'!$A:$E,3,0),"")</f>
        <v/>
      </c>
      <c r="P3112" s="297" t="str">
        <f>_xlfn.IFNA(VLOOKUP($E:$E,'3'!$A:$D,3,0),"")</f>
        <v/>
      </c>
      <c r="Q3112" s="297" t="str">
        <f>_xlfn.IFNA(VLOOKUP($E:$E,'4'!$A:$F,3,0),"")</f>
        <v/>
      </c>
      <c r="R3112" s="297" t="str">
        <f>_xlfn.IFNA(VLOOKUP($E:$E,'5'!$A:$F,3,0),"")</f>
        <v/>
      </c>
      <c r="S3112" s="297" t="str">
        <f>_xlfn.IFNA(VLOOKUP($E:$E,'6'!$A:$F,3,0),"")</f>
        <v/>
      </c>
      <c r="T3112" s="313">
        <v>1</v>
      </c>
      <c r="U3112" s="313">
        <v>1</v>
      </c>
      <c r="V3112" s="313">
        <v>1</v>
      </c>
      <c r="W3112" s="314">
        <v>7.45</v>
      </c>
      <c r="X3112" s="315">
        <v>7.7999999999999996E-3</v>
      </c>
      <c r="Y3112" s="749">
        <v>4810</v>
      </c>
      <c r="Z3112" s="282"/>
      <c r="AA3112" s="316" t="s">
        <v>10390</v>
      </c>
      <c r="AB3112" s="282" t="s">
        <v>9163</v>
      </c>
      <c r="AC3112" s="317" t="s">
        <v>2081</v>
      </c>
      <c r="AD3112" s="318" t="s">
        <v>497</v>
      </c>
      <c r="AE3112" s="319">
        <v>0</v>
      </c>
      <c r="AF3112" s="319" t="s">
        <v>11319</v>
      </c>
      <c r="AG3112" s="320">
        <v>63.44</v>
      </c>
      <c r="AH3112" s="321">
        <f t="shared" si="525"/>
        <v>0</v>
      </c>
      <c r="AI3112" s="287">
        <f>_xlfn.IFNA(VLOOKUP(AD:AD,грп!B:C,2,0),0)</f>
        <v>0</v>
      </c>
      <c r="AJ3112" s="607">
        <v>5</v>
      </c>
      <c r="AK3112" s="672" t="str">
        <f t="shared" si="520"/>
        <v xml:space="preserve"> </v>
      </c>
      <c r="AL3112" s="174"/>
    </row>
    <row r="3113" spans="1:38" s="4" customFormat="1" ht="12" customHeight="1" outlineLevel="1" x14ac:dyDescent="0.35">
      <c r="A3113" s="307" t="s">
        <v>10402</v>
      </c>
      <c r="B3113" s="308" t="s">
        <v>8418</v>
      </c>
      <c r="C3113" s="290" t="s">
        <v>555</v>
      </c>
      <c r="D3113" s="310" t="s">
        <v>1563</v>
      </c>
      <c r="E3113" s="322" t="s">
        <v>156</v>
      </c>
      <c r="F3113" s="293"/>
      <c r="G3113" s="293"/>
      <c r="H3113" s="294">
        <v>2</v>
      </c>
      <c r="I3113" s="294" t="str">
        <f>IFERROR(_xlfn.IFNA(VLOOKUP($D:$D,history!$I:$Y,3,0),VLOOKUP(E:E,history!$H:$Y,4,0)),"--")</f>
        <v>--</v>
      </c>
      <c r="J3113" s="282" t="s">
        <v>5946</v>
      </c>
      <c r="K3113" s="282" t="str">
        <f t="shared" si="521"/>
        <v/>
      </c>
      <c r="L3113" s="312">
        <f t="shared" si="523"/>
        <v>5421.71</v>
      </c>
      <c r="M3113" s="312">
        <f t="shared" si="524"/>
        <v>8214.7099999999991</v>
      </c>
      <c r="N3113" s="297" t="str">
        <f>_xlfn.IFNA(VLOOKUP($E:$E,'1'!$A:$E,3,0),"")</f>
        <v/>
      </c>
      <c r="O3113" s="297" t="str">
        <f>_xlfn.IFNA(VLOOKUP($E:$E,'2'!$A:$E,3,0),"")</f>
        <v/>
      </c>
      <c r="P3113" s="297" t="str">
        <f>_xlfn.IFNA(VLOOKUP($E:$E,'3'!$A:$D,3,0),"")</f>
        <v/>
      </c>
      <c r="Q3113" s="297" t="str">
        <f>_xlfn.IFNA(VLOOKUP($E:$E,'4'!$A:$F,3,0),"")</f>
        <v/>
      </c>
      <c r="R3113" s="297" t="str">
        <f>_xlfn.IFNA(VLOOKUP($E:$E,'5'!$A:$F,3,0),"")</f>
        <v/>
      </c>
      <c r="S3113" s="297" t="str">
        <f>_xlfn.IFNA(VLOOKUP($E:$E,'6'!$A:$F,3,0),"")</f>
        <v/>
      </c>
      <c r="T3113" s="313">
        <v>1</v>
      </c>
      <c r="U3113" s="313">
        <v>1</v>
      </c>
      <c r="V3113" s="313">
        <v>1</v>
      </c>
      <c r="W3113" s="314">
        <v>11.6</v>
      </c>
      <c r="X3113" s="315">
        <v>1.19666667E-2</v>
      </c>
      <c r="Y3113" s="749">
        <v>7790</v>
      </c>
      <c r="Z3113" s="282"/>
      <c r="AA3113" s="316" t="s">
        <v>10391</v>
      </c>
      <c r="AB3113" s="282" t="s">
        <v>9163</v>
      </c>
      <c r="AC3113" s="317" t="s">
        <v>2081</v>
      </c>
      <c r="AD3113" s="318" t="s">
        <v>497</v>
      </c>
      <c r="AE3113" s="319">
        <v>0</v>
      </c>
      <c r="AF3113" s="319" t="s">
        <v>11319</v>
      </c>
      <c r="AG3113" s="320">
        <v>102.98</v>
      </c>
      <c r="AH3113" s="321">
        <f t="shared" si="525"/>
        <v>0</v>
      </c>
      <c r="AI3113" s="287">
        <f>_xlfn.IFNA(VLOOKUP(AD:AD,грп!B:C,2,0),0)</f>
        <v>0</v>
      </c>
      <c r="AJ3113" s="607">
        <v>11</v>
      </c>
      <c r="AK3113" s="672" t="str">
        <f t="shared" si="520"/>
        <v xml:space="preserve"> </v>
      </c>
      <c r="AL3113" s="174"/>
    </row>
    <row r="3114" spans="1:38" s="4" customFormat="1" ht="12" customHeight="1" outlineLevel="1" x14ac:dyDescent="0.35">
      <c r="A3114" s="307" t="s">
        <v>10402</v>
      </c>
      <c r="B3114" s="308" t="s">
        <v>8419</v>
      </c>
      <c r="C3114" s="290" t="s">
        <v>555</v>
      </c>
      <c r="D3114" s="310" t="s">
        <v>1564</v>
      </c>
      <c r="E3114" s="322" t="s">
        <v>157</v>
      </c>
      <c r="F3114" s="293"/>
      <c r="G3114" s="293"/>
      <c r="H3114" s="294">
        <v>15</v>
      </c>
      <c r="I3114" s="294" t="str">
        <f>IFERROR(_xlfn.IFNA(VLOOKUP($D:$D,history!$I:$Y,3,0),VLOOKUP(E:E,history!$H:$Y,4,0)),"--")</f>
        <v>--</v>
      </c>
      <c r="J3114" s="282" t="s">
        <v>9870</v>
      </c>
      <c r="K3114" s="282" t="str">
        <f t="shared" si="521"/>
        <v/>
      </c>
      <c r="L3114" s="312">
        <f t="shared" si="523"/>
        <v>8152.05</v>
      </c>
      <c r="M3114" s="312">
        <f t="shared" si="524"/>
        <v>12351.59</v>
      </c>
      <c r="N3114" s="297" t="str">
        <f>_xlfn.IFNA(VLOOKUP($E:$E,'1'!$A:$E,3,0),"")</f>
        <v/>
      </c>
      <c r="O3114" s="297" t="str">
        <f>_xlfn.IFNA(VLOOKUP($E:$E,'2'!$A:$E,3,0),"")</f>
        <v/>
      </c>
      <c r="P3114" s="297" t="str">
        <f>_xlfn.IFNA(VLOOKUP($E:$E,'3'!$A:$D,3,0),"")</f>
        <v/>
      </c>
      <c r="Q3114" s="297" t="str">
        <f>_xlfn.IFNA(VLOOKUP($E:$E,'4'!$A:$F,3,0),"")</f>
        <v/>
      </c>
      <c r="R3114" s="297" t="str">
        <f>_xlfn.IFNA(VLOOKUP($E:$E,'5'!$A:$F,3,0),"")</f>
        <v/>
      </c>
      <c r="S3114" s="297" t="str">
        <f>_xlfn.IFNA(VLOOKUP($E:$E,'6'!$A:$F,3,0),"")</f>
        <v/>
      </c>
      <c r="T3114" s="313">
        <v>1</v>
      </c>
      <c r="U3114" s="313">
        <v>1</v>
      </c>
      <c r="V3114" s="313">
        <v>1</v>
      </c>
      <c r="W3114" s="314">
        <v>16.25</v>
      </c>
      <c r="X3114" s="315">
        <v>2.1600000000000001E-2</v>
      </c>
      <c r="Y3114" s="749">
        <v>11730</v>
      </c>
      <c r="Z3114" s="282"/>
      <c r="AA3114" s="316" t="s">
        <v>10390</v>
      </c>
      <c r="AB3114" s="282" t="s">
        <v>9163</v>
      </c>
      <c r="AC3114" s="317" t="s">
        <v>2081</v>
      </c>
      <c r="AD3114" s="318" t="s">
        <v>497</v>
      </c>
      <c r="AE3114" s="319">
        <v>0</v>
      </c>
      <c r="AF3114" s="319" t="s">
        <v>11319</v>
      </c>
      <c r="AG3114" s="320">
        <v>154.84</v>
      </c>
      <c r="AH3114" s="321">
        <f t="shared" si="525"/>
        <v>0</v>
      </c>
      <c r="AI3114" s="287">
        <f>_xlfn.IFNA(VLOOKUP(AD:AD,грп!B:C,2,0),0)</f>
        <v>0</v>
      </c>
      <c r="AJ3114" s="607">
        <v>4</v>
      </c>
      <c r="AK3114" s="672" t="str">
        <f t="shared" si="520"/>
        <v xml:space="preserve"> </v>
      </c>
      <c r="AL3114" s="174"/>
    </row>
    <row r="3115" spans="1:38" s="4" customFormat="1" ht="12" customHeight="1" outlineLevel="1" x14ac:dyDescent="0.35">
      <c r="A3115" s="307" t="s">
        <v>10402</v>
      </c>
      <c r="B3115" s="308" t="s">
        <v>8420</v>
      </c>
      <c r="C3115" s="290" t="s">
        <v>555</v>
      </c>
      <c r="D3115" s="310" t="s">
        <v>704</v>
      </c>
      <c r="E3115" s="322" t="s">
        <v>158</v>
      </c>
      <c r="F3115" s="293"/>
      <c r="G3115" s="293"/>
      <c r="H3115" s="294">
        <v>16</v>
      </c>
      <c r="I3115" s="294" t="str">
        <f>IFERROR(_xlfn.IFNA(VLOOKUP($D:$D,history!$I:$Y,3,0),VLOOKUP(E:E,history!$H:$Y,4,0)),"--")</f>
        <v>--</v>
      </c>
      <c r="J3115" s="282" t="s">
        <v>9870</v>
      </c>
      <c r="K3115" s="282" t="str">
        <f t="shared" si="521"/>
        <v/>
      </c>
      <c r="L3115" s="312">
        <f t="shared" si="523"/>
        <v>3205.22</v>
      </c>
      <c r="M3115" s="312">
        <f t="shared" si="524"/>
        <v>4856.3999999999996</v>
      </c>
      <c r="N3115" s="297" t="str">
        <f>_xlfn.IFNA(VLOOKUP($E:$E,'1'!$A:$E,3,0),"")</f>
        <v/>
      </c>
      <c r="O3115" s="297" t="str">
        <f>_xlfn.IFNA(VLOOKUP($E:$E,'2'!$A:$E,3,0),"")</f>
        <v/>
      </c>
      <c r="P3115" s="297" t="str">
        <f>_xlfn.IFNA(VLOOKUP($E:$E,'3'!$A:$D,3,0),"")</f>
        <v/>
      </c>
      <c r="Q3115" s="297" t="str">
        <f>_xlfn.IFNA(VLOOKUP($E:$E,'4'!$A:$F,3,0),"")</f>
        <v/>
      </c>
      <c r="R3115" s="297" t="str">
        <f>_xlfn.IFNA(VLOOKUP($E:$E,'5'!$A:$F,3,0),"")</f>
        <v/>
      </c>
      <c r="S3115" s="297" t="str">
        <f>_xlfn.IFNA(VLOOKUP($E:$E,'6'!$A:$F,3,0),"")</f>
        <v/>
      </c>
      <c r="T3115" s="313">
        <v>1</v>
      </c>
      <c r="U3115" s="313">
        <v>1</v>
      </c>
      <c r="V3115" s="313">
        <v>2</v>
      </c>
      <c r="W3115" s="314">
        <v>4.4999999999999998E-2</v>
      </c>
      <c r="X3115" s="315">
        <v>7.3333332999999997E-3</v>
      </c>
      <c r="Y3115" s="749">
        <v>4610</v>
      </c>
      <c r="Z3115" s="282"/>
      <c r="AA3115" s="316" t="s">
        <v>10390</v>
      </c>
      <c r="AB3115" s="282" t="s">
        <v>9163</v>
      </c>
      <c r="AC3115" s="317" t="s">
        <v>2081</v>
      </c>
      <c r="AD3115" s="318" t="s">
        <v>497</v>
      </c>
      <c r="AE3115" s="319">
        <v>0</v>
      </c>
      <c r="AF3115" s="319" t="s">
        <v>11273</v>
      </c>
      <c r="AG3115" s="320">
        <v>60.88</v>
      </c>
      <c r="AH3115" s="321">
        <f t="shared" si="525"/>
        <v>0</v>
      </c>
      <c r="AI3115" s="287">
        <f>_xlfn.IFNA(VLOOKUP(AD:AD,грп!B:C,2,0),0)</f>
        <v>0</v>
      </c>
      <c r="AJ3115" s="607">
        <v>10</v>
      </c>
      <c r="AK3115" s="672" t="str">
        <f t="shared" si="520"/>
        <v xml:space="preserve"> </v>
      </c>
      <c r="AL3115" s="174"/>
    </row>
    <row r="3116" spans="1:38" s="4" customFormat="1" ht="12" customHeight="1" outlineLevel="1" x14ac:dyDescent="0.35">
      <c r="A3116" s="307" t="s">
        <v>10402</v>
      </c>
      <c r="B3116" s="308" t="s">
        <v>8421</v>
      </c>
      <c r="C3116" s="290" t="s">
        <v>555</v>
      </c>
      <c r="D3116" s="310" t="s">
        <v>705</v>
      </c>
      <c r="E3116" s="322" t="s">
        <v>136</v>
      </c>
      <c r="F3116" s="293"/>
      <c r="G3116" s="293"/>
      <c r="H3116" s="294">
        <v>8</v>
      </c>
      <c r="I3116" s="294" t="str">
        <f>IFERROR(_xlfn.IFNA(VLOOKUP($D:$D,history!$I:$Y,3,0),VLOOKUP(E:E,history!$H:$Y,4,0)),"--")</f>
        <v>--</v>
      </c>
      <c r="J3116" s="282" t="s">
        <v>9868</v>
      </c>
      <c r="K3116" s="282" t="str">
        <f t="shared" si="521"/>
        <v/>
      </c>
      <c r="L3116" s="312">
        <f t="shared" si="523"/>
        <v>4411.3900000000003</v>
      </c>
      <c r="M3116" s="312">
        <f t="shared" si="524"/>
        <v>6683.93</v>
      </c>
      <c r="N3116" s="297" t="str">
        <f>_xlfn.IFNA(VLOOKUP($E:$E,'1'!$A:$E,3,0),"")</f>
        <v/>
      </c>
      <c r="O3116" s="297" t="str">
        <f>_xlfn.IFNA(VLOOKUP($E:$E,'2'!$A:$E,3,0),"")</f>
        <v/>
      </c>
      <c r="P3116" s="297" t="str">
        <f>_xlfn.IFNA(VLOOKUP($E:$E,'3'!$A:$D,3,0),"")</f>
        <v/>
      </c>
      <c r="Q3116" s="297" t="str">
        <f>_xlfn.IFNA(VLOOKUP($E:$E,'4'!$A:$F,3,0),"")</f>
        <v/>
      </c>
      <c r="R3116" s="297" t="str">
        <f>_xlfn.IFNA(VLOOKUP($E:$E,'5'!$A:$F,3,0),"")</f>
        <v/>
      </c>
      <c r="S3116" s="297" t="str">
        <f>_xlfn.IFNA(VLOOKUP($E:$E,'6'!$A:$F,3,0),"")</f>
        <v/>
      </c>
      <c r="T3116" s="313">
        <v>1</v>
      </c>
      <c r="U3116" s="313">
        <v>1</v>
      </c>
      <c r="V3116" s="313">
        <v>1</v>
      </c>
      <c r="W3116" s="314">
        <v>8.4</v>
      </c>
      <c r="X3116" s="315">
        <v>8.9333333000000004E-3</v>
      </c>
      <c r="Y3116" s="749">
        <v>6350</v>
      </c>
      <c r="Z3116" s="282"/>
      <c r="AA3116" s="316" t="s">
        <v>10390</v>
      </c>
      <c r="AB3116" s="282" t="s">
        <v>9163</v>
      </c>
      <c r="AC3116" s="317" t="s">
        <v>2081</v>
      </c>
      <c r="AD3116" s="318" t="s">
        <v>497</v>
      </c>
      <c r="AE3116" s="319">
        <v>0</v>
      </c>
      <c r="AF3116" s="319" t="s">
        <v>11273</v>
      </c>
      <c r="AG3116" s="320">
        <v>83.79</v>
      </c>
      <c r="AH3116" s="321">
        <f t="shared" si="525"/>
        <v>0</v>
      </c>
      <c r="AI3116" s="287">
        <f>_xlfn.IFNA(VLOOKUP(AD:AD,грп!B:C,2,0),0)</f>
        <v>0</v>
      </c>
      <c r="AJ3116" s="607">
        <v>11</v>
      </c>
      <c r="AK3116" s="672" t="str">
        <f t="shared" si="520"/>
        <v xml:space="preserve"> </v>
      </c>
      <c r="AL3116" s="174"/>
    </row>
    <row r="3117" spans="1:38" s="4" customFormat="1" ht="12" customHeight="1" outlineLevel="1" x14ac:dyDescent="0.35">
      <c r="A3117" s="307" t="s">
        <v>10402</v>
      </c>
      <c r="B3117" s="308" t="s">
        <v>8422</v>
      </c>
      <c r="C3117" s="290" t="s">
        <v>555</v>
      </c>
      <c r="D3117" s="310" t="s">
        <v>11568</v>
      </c>
      <c r="E3117" s="322" t="s">
        <v>137</v>
      </c>
      <c r="F3117" s="293"/>
      <c r="G3117" s="293"/>
      <c r="H3117" s="294">
        <v>8</v>
      </c>
      <c r="I3117" s="294" t="str">
        <f>IFERROR(_xlfn.IFNA(VLOOKUP($D:$D,history!$I:$Y,3,0),VLOOKUP(E:E,history!$H:$Y,4,0)),"--")</f>
        <v>--</v>
      </c>
      <c r="J3117" s="282" t="s">
        <v>9870</v>
      </c>
      <c r="K3117" s="282" t="str">
        <f t="shared" si="521"/>
        <v/>
      </c>
      <c r="L3117" s="312">
        <f t="shared" si="523"/>
        <v>6999.58</v>
      </c>
      <c r="M3117" s="312">
        <f t="shared" si="524"/>
        <v>10605.42</v>
      </c>
      <c r="N3117" s="297" t="str">
        <f>_xlfn.IFNA(VLOOKUP($E:$E,'1'!$A:$E,3,0),"")</f>
        <v/>
      </c>
      <c r="O3117" s="297" t="str">
        <f>_xlfn.IFNA(VLOOKUP($E:$E,'2'!$A:$E,3,0),"")</f>
        <v/>
      </c>
      <c r="P3117" s="297" t="str">
        <f>_xlfn.IFNA(VLOOKUP($E:$E,'3'!$A:$D,3,0),"")</f>
        <v/>
      </c>
      <c r="Q3117" s="297" t="str">
        <f>_xlfn.IFNA(VLOOKUP($E:$E,'4'!$A:$F,3,0),"")</f>
        <v/>
      </c>
      <c r="R3117" s="297" t="str">
        <f>_xlfn.IFNA(VLOOKUP($E:$E,'5'!$A:$F,3,0),"")</f>
        <v/>
      </c>
      <c r="S3117" s="297" t="str">
        <f>_xlfn.IFNA(VLOOKUP($E:$E,'6'!$A:$F,3,0),"")</f>
        <v/>
      </c>
      <c r="T3117" s="313">
        <v>1</v>
      </c>
      <c r="U3117" s="313">
        <v>1</v>
      </c>
      <c r="V3117" s="313">
        <v>1</v>
      </c>
      <c r="W3117" s="314">
        <v>14</v>
      </c>
      <c r="X3117" s="315">
        <v>1.36666667E-2</v>
      </c>
      <c r="Y3117" s="749">
        <v>10070</v>
      </c>
      <c r="Z3117" s="282"/>
      <c r="AA3117" s="316" t="s">
        <v>393</v>
      </c>
      <c r="AB3117" s="282" t="s">
        <v>9163</v>
      </c>
      <c r="AC3117" s="317" t="s">
        <v>2081</v>
      </c>
      <c r="AD3117" s="318" t="s">
        <v>497</v>
      </c>
      <c r="AE3117" s="319">
        <v>0</v>
      </c>
      <c r="AF3117" s="319" t="s">
        <v>11273</v>
      </c>
      <c r="AG3117" s="320">
        <v>132.94999999999999</v>
      </c>
      <c r="AH3117" s="321">
        <f t="shared" si="525"/>
        <v>0</v>
      </c>
      <c r="AI3117" s="287">
        <f>_xlfn.IFNA(VLOOKUP(AD:AD,грп!B:C,2,0),0)</f>
        <v>0</v>
      </c>
      <c r="AJ3117" s="607">
        <v>4</v>
      </c>
      <c r="AK3117" s="672" t="str">
        <f t="shared" si="520"/>
        <v xml:space="preserve"> </v>
      </c>
      <c r="AL3117" s="174"/>
    </row>
    <row r="3118" spans="1:38" s="4" customFormat="1" ht="12" customHeight="1" outlineLevel="1" x14ac:dyDescent="0.35">
      <c r="A3118" s="307" t="s">
        <v>10402</v>
      </c>
      <c r="B3118" s="308" t="s">
        <v>8423</v>
      </c>
      <c r="C3118" s="290" t="s">
        <v>555</v>
      </c>
      <c r="D3118" s="310" t="s">
        <v>706</v>
      </c>
      <c r="E3118" s="322" t="s">
        <v>138</v>
      </c>
      <c r="F3118" s="293"/>
      <c r="G3118" s="293"/>
      <c r="H3118" s="294">
        <v>10</v>
      </c>
      <c r="I3118" s="294" t="str">
        <f>IFERROR(_xlfn.IFNA(VLOOKUP($D:$D,history!$I:$Y,3,0),VLOOKUP(E:E,history!$H:$Y,4,0)),"--")</f>
        <v>--</v>
      </c>
      <c r="J3118" s="282" t="s">
        <v>9870</v>
      </c>
      <c r="K3118" s="282" t="str">
        <f t="shared" si="521"/>
        <v/>
      </c>
      <c r="L3118" s="312">
        <f t="shared" si="523"/>
        <v>2159.1</v>
      </c>
      <c r="M3118" s="312">
        <f t="shared" si="524"/>
        <v>3271.37</v>
      </c>
      <c r="N3118" s="297" t="str">
        <f>_xlfn.IFNA(VLOOKUP($E:$E,'1'!$A:$E,3,0),"")</f>
        <v/>
      </c>
      <c r="O3118" s="297" t="str">
        <f>_xlfn.IFNA(VLOOKUP($E:$E,'2'!$A:$E,3,0),"")</f>
        <v/>
      </c>
      <c r="P3118" s="297" t="str">
        <f>_xlfn.IFNA(VLOOKUP($E:$E,'3'!$A:$D,3,0),"")</f>
        <v/>
      </c>
      <c r="Q3118" s="297" t="str">
        <f>_xlfn.IFNA(VLOOKUP($E:$E,'4'!$A:$F,3,0),"")</f>
        <v/>
      </c>
      <c r="R3118" s="297" t="str">
        <f>_xlfn.IFNA(VLOOKUP($E:$E,'5'!$A:$F,3,0),"")</f>
        <v/>
      </c>
      <c r="S3118" s="297" t="str">
        <f>_xlfn.IFNA(VLOOKUP($E:$E,'6'!$A:$F,3,0),"")</f>
        <v/>
      </c>
      <c r="T3118" s="313">
        <v>1</v>
      </c>
      <c r="U3118" s="313">
        <v>1</v>
      </c>
      <c r="V3118" s="313">
        <v>2</v>
      </c>
      <c r="W3118" s="314">
        <v>1.4E-2</v>
      </c>
      <c r="X3118" s="315">
        <v>5.6666666999999997E-3</v>
      </c>
      <c r="Y3118" s="749">
        <v>3110</v>
      </c>
      <c r="Z3118" s="282"/>
      <c r="AA3118" s="316" t="s">
        <v>10390</v>
      </c>
      <c r="AB3118" s="282" t="s">
        <v>9163</v>
      </c>
      <c r="AC3118" s="317" t="s">
        <v>2081</v>
      </c>
      <c r="AD3118" s="318" t="s">
        <v>497</v>
      </c>
      <c r="AE3118" s="319">
        <v>0</v>
      </c>
      <c r="AF3118" s="319" t="s">
        <v>11273</v>
      </c>
      <c r="AG3118" s="320">
        <v>41.01</v>
      </c>
      <c r="AH3118" s="321">
        <f t="shared" si="525"/>
        <v>0</v>
      </c>
      <c r="AI3118" s="287">
        <f>_xlfn.IFNA(VLOOKUP(AD:AD,грп!B:C,2,0),0)</f>
        <v>0</v>
      </c>
      <c r="AJ3118" s="607">
        <v>28</v>
      </c>
      <c r="AK3118" s="672" t="str">
        <f t="shared" si="520"/>
        <v xml:space="preserve"> </v>
      </c>
      <c r="AL3118" s="174"/>
    </row>
    <row r="3119" spans="1:38" s="4" customFormat="1" ht="12" customHeight="1" outlineLevel="1" x14ac:dyDescent="0.35">
      <c r="A3119" s="307" t="s">
        <v>10402</v>
      </c>
      <c r="B3119" s="308" t="s">
        <v>8424</v>
      </c>
      <c r="C3119" s="323"/>
      <c r="D3119" s="310" t="s">
        <v>2773</v>
      </c>
      <c r="E3119" s="322" t="s">
        <v>2772</v>
      </c>
      <c r="F3119" s="293"/>
      <c r="G3119" s="293"/>
      <c r="H3119" s="294"/>
      <c r="I3119" s="294" t="str">
        <f>IFERROR(_xlfn.IFNA(VLOOKUP($D:$D,history!$I:$Y,3,0),VLOOKUP(E:E,history!$H:$Y,4,0)),"--")</f>
        <v>--</v>
      </c>
      <c r="J3119" s="282" t="s">
        <v>5946</v>
      </c>
      <c r="K3119" s="282" t="str">
        <f t="shared" si="521"/>
        <v/>
      </c>
      <c r="L3119" s="312">
        <f t="shared" si="523"/>
        <v>1452.04</v>
      </c>
      <c r="M3119" s="312">
        <f t="shared" si="524"/>
        <v>2200.06</v>
      </c>
      <c r="N3119" s="297" t="str">
        <f>_xlfn.IFNA(VLOOKUP($E:$E,'1'!$A:$E,3,0),"")</f>
        <v/>
      </c>
      <c r="O3119" s="297" t="str">
        <f>_xlfn.IFNA(VLOOKUP($E:$E,'2'!$A:$E,3,0),"")</f>
        <v/>
      </c>
      <c r="P3119" s="297" t="str">
        <f>_xlfn.IFNA(VLOOKUP($E:$E,'3'!$A:$D,3,0),"")</f>
        <v/>
      </c>
      <c r="Q3119" s="297" t="str">
        <f>_xlfn.IFNA(VLOOKUP($E:$E,'4'!$A:$F,3,0),"")</f>
        <v/>
      </c>
      <c r="R3119" s="297" t="str">
        <f>_xlfn.IFNA(VLOOKUP($E:$E,'5'!$A:$F,3,0),"")</f>
        <v/>
      </c>
      <c r="S3119" s="297" t="str">
        <f>_xlfn.IFNA(VLOOKUP($E:$E,'6'!$A:$F,3,0),"")</f>
        <v/>
      </c>
      <c r="T3119" s="313">
        <v>1</v>
      </c>
      <c r="U3119" s="313">
        <v>1</v>
      </c>
      <c r="V3119" s="313">
        <v>10</v>
      </c>
      <c r="W3119" s="314">
        <v>2.5999999999999999E-2</v>
      </c>
      <c r="X3119" s="315">
        <v>3.3999999999999998E-3</v>
      </c>
      <c r="Y3119" s="749">
        <v>2090</v>
      </c>
      <c r="Z3119" s="282"/>
      <c r="AA3119" s="316" t="s">
        <v>10390</v>
      </c>
      <c r="AB3119" s="282" t="s">
        <v>9163</v>
      </c>
      <c r="AC3119" s="317" t="s">
        <v>2081</v>
      </c>
      <c r="AD3119" s="318" t="s">
        <v>497</v>
      </c>
      <c r="AE3119" s="319">
        <v>0</v>
      </c>
      <c r="AF3119" s="319" t="s">
        <v>11319</v>
      </c>
      <c r="AG3119" s="320">
        <v>27.58</v>
      </c>
      <c r="AH3119" s="321">
        <f t="shared" si="525"/>
        <v>0</v>
      </c>
      <c r="AI3119" s="287">
        <f>_xlfn.IFNA(VLOOKUP(AD:AD,грп!B:C,2,0),0)</f>
        <v>0</v>
      </c>
      <c r="AJ3119" s="607">
        <v>0</v>
      </c>
      <c r="AK3119" s="672">
        <f t="shared" si="520"/>
        <v>0</v>
      </c>
      <c r="AL3119" s="174"/>
    </row>
    <row r="3120" spans="1:38" s="4" customFormat="1" ht="12" customHeight="1" x14ac:dyDescent="0.35">
      <c r="A3120" s="288"/>
      <c r="B3120" s="289"/>
      <c r="C3120" s="405" t="s">
        <v>555</v>
      </c>
      <c r="D3120" s="291" t="s">
        <v>2100</v>
      </c>
      <c r="E3120" s="324"/>
      <c r="F3120" s="293"/>
      <c r="G3120" s="293"/>
      <c r="H3120" s="294"/>
      <c r="I3120" s="294"/>
      <c r="J3120" s="282" t="s">
        <v>393</v>
      </c>
      <c r="K3120" s="282" t="str">
        <f t="shared" si="521"/>
        <v/>
      </c>
      <c r="L3120" s="295"/>
      <c r="M3120" s="296"/>
      <c r="N3120" s="297"/>
      <c r="O3120" s="297"/>
      <c r="P3120" s="297"/>
      <c r="Q3120" s="297" t="str">
        <f>_xlfn.IFNA(VLOOKUP($E:$E,'4'!$A:$F,3,0),"")</f>
        <v/>
      </c>
      <c r="R3120" s="297" t="str">
        <f>_xlfn.IFNA(VLOOKUP($E:$E,'5'!$A:$F,3,0),"")</f>
        <v/>
      </c>
      <c r="S3120" s="297"/>
      <c r="T3120" s="298"/>
      <c r="U3120" s="299"/>
      <c r="V3120" s="299"/>
      <c r="W3120" s="300"/>
      <c r="X3120" s="301"/>
      <c r="Y3120" s="749"/>
      <c r="Z3120" s="282"/>
      <c r="AA3120" s="280"/>
      <c r="AB3120" s="280"/>
      <c r="AC3120" s="302"/>
      <c r="AD3120" s="303" t="s">
        <v>2100</v>
      </c>
      <c r="AE3120" s="280"/>
      <c r="AF3120" s="329"/>
      <c r="AG3120" s="339"/>
      <c r="AH3120" s="306"/>
      <c r="AI3120" s="287">
        <f>_xlfn.IFNA(VLOOKUP(AD:AD,грп!B:C,2,0),0)</f>
        <v>0</v>
      </c>
      <c r="AJ3120" s="607">
        <v>0</v>
      </c>
      <c r="AK3120" s="672" t="str">
        <f t="shared" ref="AK3120:AK3183" si="526">C3120</f>
        <v xml:space="preserve"> </v>
      </c>
      <c r="AL3120" s="174"/>
    </row>
    <row r="3121" spans="1:39" s="4" customFormat="1" ht="12" customHeight="1" outlineLevel="1" x14ac:dyDescent="0.35">
      <c r="A3121" s="307" t="s">
        <v>10402</v>
      </c>
      <c r="B3121" s="308" t="s">
        <v>8425</v>
      </c>
      <c r="C3121" s="348"/>
      <c r="D3121" s="310" t="s">
        <v>2101</v>
      </c>
      <c r="E3121" s="322" t="s">
        <v>2102</v>
      </c>
      <c r="F3121" s="293"/>
      <c r="G3121" s="293"/>
      <c r="H3121" s="294">
        <v>5</v>
      </c>
      <c r="I3121" s="294" t="str">
        <f>IFERROR(_xlfn.IFNA(VLOOKUP($D:$D,history!$I:$Y,3,0),VLOOKUP(E:E,history!$H:$Y,4,0)),"--")</f>
        <v>--</v>
      </c>
      <c r="J3121" s="282" t="s">
        <v>9870</v>
      </c>
      <c r="K3121" s="282" t="str">
        <f t="shared" si="521"/>
        <v/>
      </c>
      <c r="L3121" s="312">
        <f>IF($A$3="ИМ",ROUND($Y3121*(1-($L$6-$F$4))*(1-$F$3)*(1+$AG$2),2),ROUND($M3121*(1-($L$6-$F$4))*(1-$F$3)*(1+$AG$2),2))</f>
        <v>2180.16</v>
      </c>
      <c r="M3121" s="312">
        <f>ROUND(IF($A$3="РЕГИОНЫ",AG3121*$AG$3*$AG$1,IF(AI3121=0,AG3121*$AG$3*$AG$1,AG3121*$AG$3*(1-5%)*$AG$1)),2)</f>
        <v>3303.28</v>
      </c>
      <c r="N3121" s="297" t="str">
        <f>_xlfn.IFNA(VLOOKUP($E:$E,'1'!$A:$E,3,0),"")</f>
        <v/>
      </c>
      <c r="O3121" s="297" t="str">
        <f>_xlfn.IFNA(VLOOKUP($E:$E,'2'!$A:$E,3,0),"")</f>
        <v/>
      </c>
      <c r="P3121" s="297" t="str">
        <f>_xlfn.IFNA(VLOOKUP($E:$E,'3'!$A:$D,3,0),"")</f>
        <v/>
      </c>
      <c r="Q3121" s="297" t="str">
        <f>_xlfn.IFNA(VLOOKUP($E:$E,'4'!$A:$F,3,0),"")</f>
        <v/>
      </c>
      <c r="R3121" s="297" t="str">
        <f>_xlfn.IFNA(VLOOKUP($E:$E,'5'!$A:$F,3,0),"")</f>
        <v/>
      </c>
      <c r="S3121" s="297" t="str">
        <f>_xlfn.IFNA(VLOOKUP($E:$E,'6'!$A:$F,3,0),"")</f>
        <v/>
      </c>
      <c r="T3121" s="313">
        <v>1</v>
      </c>
      <c r="U3121" s="313">
        <v>1</v>
      </c>
      <c r="V3121" s="313">
        <v>1</v>
      </c>
      <c r="W3121" s="314">
        <v>5.6</v>
      </c>
      <c r="X3121" s="315">
        <v>1.6033333300000001E-2</v>
      </c>
      <c r="Y3121" s="749">
        <v>3140</v>
      </c>
      <c r="Z3121" s="282"/>
      <c r="AA3121" s="316" t="s">
        <v>10390</v>
      </c>
      <c r="AB3121" s="282" t="s">
        <v>9163</v>
      </c>
      <c r="AC3121" s="317" t="s">
        <v>2081</v>
      </c>
      <c r="AD3121" s="318" t="s">
        <v>2100</v>
      </c>
      <c r="AE3121" s="319">
        <v>0</v>
      </c>
      <c r="AF3121" s="319" t="s">
        <v>11273</v>
      </c>
      <c r="AG3121" s="320">
        <v>41.41</v>
      </c>
      <c r="AH3121" s="321">
        <f>IF($A$3="РЕГИОНЫ",ROUND($AG3121*(1-($L$6-$F$4))*(1-$F$3)*(1+$AG$2)*$AG$1,2),0)</f>
        <v>0</v>
      </c>
      <c r="AI3121" s="287">
        <f>_xlfn.IFNA(VLOOKUP(AD:AD,грп!B:C,2,0),0)</f>
        <v>0</v>
      </c>
      <c r="AJ3121" s="607">
        <v>52</v>
      </c>
      <c r="AK3121" s="672">
        <f t="shared" si="526"/>
        <v>0</v>
      </c>
      <c r="AL3121" s="174"/>
    </row>
    <row r="3122" spans="1:39" s="4" customFormat="1" ht="12" customHeight="1" x14ac:dyDescent="0.35">
      <c r="A3122" s="288"/>
      <c r="B3122" s="289"/>
      <c r="C3122" s="290" t="s">
        <v>555</v>
      </c>
      <c r="D3122" s="291" t="s">
        <v>494</v>
      </c>
      <c r="E3122" s="292"/>
      <c r="F3122" s="293"/>
      <c r="G3122" s="293"/>
      <c r="H3122" s="294"/>
      <c r="I3122" s="294"/>
      <c r="J3122" s="282" t="s">
        <v>393</v>
      </c>
      <c r="K3122" s="282" t="str">
        <f t="shared" si="521"/>
        <v/>
      </c>
      <c r="L3122" s="295"/>
      <c r="M3122" s="296"/>
      <c r="N3122" s="297"/>
      <c r="O3122" s="297"/>
      <c r="P3122" s="297"/>
      <c r="Q3122" s="297" t="str">
        <f>_xlfn.IFNA(VLOOKUP($E:$E,'4'!$A:$F,3,0),"")</f>
        <v/>
      </c>
      <c r="R3122" s="297" t="str">
        <f>_xlfn.IFNA(VLOOKUP($E:$E,'5'!$A:$F,3,0),"")</f>
        <v/>
      </c>
      <c r="S3122" s="297"/>
      <c r="T3122" s="298"/>
      <c r="U3122" s="299"/>
      <c r="V3122" s="299"/>
      <c r="W3122" s="300"/>
      <c r="X3122" s="301"/>
      <c r="Y3122" s="749"/>
      <c r="Z3122" s="282"/>
      <c r="AA3122" s="280"/>
      <c r="AB3122" s="280"/>
      <c r="AC3122" s="302"/>
      <c r="AD3122" s="303" t="s">
        <v>494</v>
      </c>
      <c r="AE3122" s="280"/>
      <c r="AF3122" s="329"/>
      <c r="AG3122" s="305"/>
      <c r="AH3122" s="306"/>
      <c r="AI3122" s="287">
        <f>_xlfn.IFNA(VLOOKUP(AD:AD,грп!B:C,2,0),0)</f>
        <v>0</v>
      </c>
      <c r="AJ3122" s="607">
        <v>0</v>
      </c>
      <c r="AK3122" s="672" t="str">
        <f t="shared" si="526"/>
        <v xml:space="preserve"> </v>
      </c>
      <c r="AL3122" s="174"/>
    </row>
    <row r="3123" spans="1:39" s="4" customFormat="1" ht="12" customHeight="1" outlineLevel="1" x14ac:dyDescent="0.35">
      <c r="A3123" s="307" t="s">
        <v>10402</v>
      </c>
      <c r="B3123" s="308" t="s">
        <v>8426</v>
      </c>
      <c r="C3123" s="309"/>
      <c r="D3123" s="310" t="s">
        <v>11569</v>
      </c>
      <c r="E3123" s="322" t="s">
        <v>3575</v>
      </c>
      <c r="F3123" s="293"/>
      <c r="G3123" s="293"/>
      <c r="H3123" s="294">
        <v>15</v>
      </c>
      <c r="I3123" s="294" t="str">
        <f>IFERROR(_xlfn.IFNA(VLOOKUP($D:$D,history!$I:$Y,3,0),VLOOKUP(E:E,history!$H:$Y,4,0)),"--")</f>
        <v>--</v>
      </c>
      <c r="J3123" s="282" t="s">
        <v>9870</v>
      </c>
      <c r="K3123" s="282" t="str">
        <f t="shared" si="521"/>
        <v/>
      </c>
      <c r="L3123" s="312">
        <f t="shared" ref="L3123:L3134" si="527">IF($A$3="ИМ",ROUND($Y3123*(1-($L$6-$F$4))*(1-$F$3)*(1+$AG$2),2),ROUND($M3123*(1-($L$6-$F$4))*(1-$F$3)*(1+$AG$2),2))</f>
        <v>338.53</v>
      </c>
      <c r="M3123" s="312">
        <f t="shared" ref="M3123:M3134" si="528">ROUND(IF($A$3="РЕГИОНЫ",AG3123*$AG$3*$AG$1,IF(AI3123=0,AG3123*$AG$3*$AG$1,AG3123*$AG$3*(1-5%)*$AG$1)),2)</f>
        <v>512.91999999999996</v>
      </c>
      <c r="N3123" s="297" t="str">
        <f>_xlfn.IFNA(VLOOKUP($E:$E,'1'!$A:$E,3,0),"")</f>
        <v/>
      </c>
      <c r="O3123" s="297" t="str">
        <f>_xlfn.IFNA(VLOOKUP($E:$E,'2'!$A:$E,3,0),"")</f>
        <v/>
      </c>
      <c r="P3123" s="297" t="str">
        <f>_xlfn.IFNA(VLOOKUP($E:$E,'3'!$A:$D,3,0),"")</f>
        <v/>
      </c>
      <c r="Q3123" s="297" t="str">
        <f>_xlfn.IFNA(VLOOKUP($E:$E,'4'!$A:$F,3,0),"")</f>
        <v/>
      </c>
      <c r="R3123" s="297" t="str">
        <f>_xlfn.IFNA(VLOOKUP($E:$E,'5'!$A:$F,3,0),"")</f>
        <v/>
      </c>
      <c r="S3123" s="297" t="str">
        <f>_xlfn.IFNA(VLOOKUP($E:$E,'6'!$A:$F,3,0),"")</f>
        <v/>
      </c>
      <c r="T3123" s="313">
        <v>1</v>
      </c>
      <c r="U3123" s="313">
        <v>1</v>
      </c>
      <c r="V3123" s="313">
        <v>250</v>
      </c>
      <c r="W3123" s="314">
        <v>2.3E-2</v>
      </c>
      <c r="X3123" s="315">
        <v>8.0000000000000007E-5</v>
      </c>
      <c r="Y3123" s="749">
        <v>490</v>
      </c>
      <c r="Z3123" s="282"/>
      <c r="AA3123" s="316" t="s">
        <v>393</v>
      </c>
      <c r="AB3123" s="282" t="s">
        <v>9163</v>
      </c>
      <c r="AC3123" s="317" t="s">
        <v>2081</v>
      </c>
      <c r="AD3123" s="318" t="s">
        <v>494</v>
      </c>
      <c r="AE3123" s="319">
        <v>0</v>
      </c>
      <c r="AF3123" s="319" t="s">
        <v>11273</v>
      </c>
      <c r="AG3123" s="320">
        <v>6.43</v>
      </c>
      <c r="AH3123" s="321">
        <f t="shared" ref="AH3123:AH3134" si="529">IF($A$3="РЕГИОНЫ",ROUND($AG3123*(1-($L$6-$F$4))*(1-$F$3)*(1+$AG$2)*$AG$1,2),0)</f>
        <v>0</v>
      </c>
      <c r="AI3123" s="287">
        <f>_xlfn.IFNA(VLOOKUP(AD:AD,грп!B:C,2,0),0)</f>
        <v>0</v>
      </c>
      <c r="AJ3123" s="607">
        <v>40</v>
      </c>
      <c r="AK3123" s="672">
        <f t="shared" si="526"/>
        <v>0</v>
      </c>
      <c r="AL3123" s="174"/>
    </row>
    <row r="3124" spans="1:39" s="4" customFormat="1" ht="12" customHeight="1" outlineLevel="1" x14ac:dyDescent="0.35">
      <c r="A3124" s="307" t="s">
        <v>339</v>
      </c>
      <c r="B3124" s="308" t="s">
        <v>8427</v>
      </c>
      <c r="C3124" s="309"/>
      <c r="D3124" s="310" t="s">
        <v>3892</v>
      </c>
      <c r="E3124" s="311" t="s">
        <v>3893</v>
      </c>
      <c r="F3124" s="293"/>
      <c r="G3124" s="293"/>
      <c r="H3124" s="294">
        <v>12</v>
      </c>
      <c r="I3124" s="294" t="str">
        <f>IFERROR(_xlfn.IFNA(VLOOKUP($D:$D,history!$I:$Y,3,0),VLOOKUP(E:E,history!$H:$Y,4,0)),"--")</f>
        <v>V</v>
      </c>
      <c r="J3124" s="282" t="s">
        <v>9868</v>
      </c>
      <c r="K3124" s="282" t="str">
        <f t="shared" si="521"/>
        <v/>
      </c>
      <c r="L3124" s="312">
        <f t="shared" si="527"/>
        <v>259.02999999999997</v>
      </c>
      <c r="M3124" s="312">
        <f t="shared" si="528"/>
        <v>392.47</v>
      </c>
      <c r="N3124" s="297" t="str">
        <f>_xlfn.IFNA(VLOOKUP($E:$E,'1'!$A:$E,3,0),"")</f>
        <v/>
      </c>
      <c r="O3124" s="297" t="str">
        <f>_xlfn.IFNA(VLOOKUP($E:$E,'2'!$A:$E,3,0),"")</f>
        <v/>
      </c>
      <c r="P3124" s="297" t="str">
        <f>_xlfn.IFNA(VLOOKUP($E:$E,'3'!$A:$D,3,0),"")</f>
        <v/>
      </c>
      <c r="Q3124" s="297" t="str">
        <f>_xlfn.IFNA(VLOOKUP($E:$E,'4'!$A:$F,3,0),"")</f>
        <v/>
      </c>
      <c r="R3124" s="297" t="str">
        <f>_xlfn.IFNA(VLOOKUP($E:$E,'5'!$A:$F,3,0),"")</f>
        <v/>
      </c>
      <c r="S3124" s="297" t="str">
        <f>_xlfn.IFNA(VLOOKUP($E:$E,'6'!$A:$F,3,0),"")</f>
        <v/>
      </c>
      <c r="T3124" s="313">
        <v>1</v>
      </c>
      <c r="U3124" s="313">
        <v>1</v>
      </c>
      <c r="V3124" s="313">
        <v>50</v>
      </c>
      <c r="W3124" s="314">
        <v>0.21099999999999999</v>
      </c>
      <c r="X3124" s="315">
        <v>4.6666669999999999E-4</v>
      </c>
      <c r="Y3124" s="749">
        <v>350</v>
      </c>
      <c r="Z3124" s="282"/>
      <c r="AA3124" s="316" t="s">
        <v>393</v>
      </c>
      <c r="AB3124" s="282" t="s">
        <v>9885</v>
      </c>
      <c r="AC3124" s="317" t="s">
        <v>2081</v>
      </c>
      <c r="AD3124" s="318" t="s">
        <v>494</v>
      </c>
      <c r="AE3124" s="319">
        <v>0</v>
      </c>
      <c r="AF3124" s="319" t="s">
        <v>11273</v>
      </c>
      <c r="AG3124" s="320">
        <v>4.92</v>
      </c>
      <c r="AH3124" s="321">
        <f t="shared" si="529"/>
        <v>0</v>
      </c>
      <c r="AI3124" s="287">
        <f>_xlfn.IFNA(VLOOKUP(AD:AD,грп!B:C,2,0),0)</f>
        <v>0</v>
      </c>
      <c r="AJ3124" s="607">
        <v>10</v>
      </c>
      <c r="AK3124" s="672">
        <f t="shared" si="526"/>
        <v>0</v>
      </c>
      <c r="AL3124" s="174"/>
    </row>
    <row r="3125" spans="1:39" s="4" customFormat="1" ht="12" customHeight="1" outlineLevel="1" x14ac:dyDescent="0.35">
      <c r="A3125" s="307" t="s">
        <v>10402</v>
      </c>
      <c r="B3125" s="308" t="s">
        <v>8428</v>
      </c>
      <c r="C3125" s="309"/>
      <c r="D3125" s="310" t="s">
        <v>10165</v>
      </c>
      <c r="E3125" s="322" t="s">
        <v>4518</v>
      </c>
      <c r="F3125" s="293"/>
      <c r="G3125" s="293"/>
      <c r="H3125" s="294"/>
      <c r="I3125" s="294" t="str">
        <f>IFERROR(_xlfn.IFNA(VLOOKUP($D:$D,history!$I:$Y,3,0),VLOOKUP(E:E,history!$H:$Y,4,0)),"--")</f>
        <v>--</v>
      </c>
      <c r="J3125" s="282" t="s">
        <v>5946</v>
      </c>
      <c r="K3125" s="282" t="str">
        <f t="shared" si="521"/>
        <v/>
      </c>
      <c r="L3125" s="312">
        <f t="shared" si="527"/>
        <v>3289.99</v>
      </c>
      <c r="M3125" s="312">
        <f t="shared" si="528"/>
        <v>4984.83</v>
      </c>
      <c r="N3125" s="297" t="str">
        <f>_xlfn.IFNA(VLOOKUP($E:$E,'1'!$A:$E,3,0),"")</f>
        <v/>
      </c>
      <c r="O3125" s="297" t="str">
        <f>_xlfn.IFNA(VLOOKUP($E:$E,'2'!$A:$E,3,0),"")</f>
        <v/>
      </c>
      <c r="P3125" s="297" t="str">
        <f>_xlfn.IFNA(VLOOKUP($E:$E,'3'!$A:$D,3,0),"")</f>
        <v/>
      </c>
      <c r="Q3125" s="297" t="str">
        <f>_xlfn.IFNA(VLOOKUP($E:$E,'4'!$A:$F,3,0),"")</f>
        <v/>
      </c>
      <c r="R3125" s="297" t="str">
        <f>_xlfn.IFNA(VLOOKUP($E:$E,'5'!$A:$F,3,0),"")</f>
        <v/>
      </c>
      <c r="S3125" s="297" t="str">
        <f>_xlfn.IFNA(VLOOKUP($E:$E,'6'!$A:$F,3,0),"")</f>
        <v/>
      </c>
      <c r="T3125" s="313">
        <v>1</v>
      </c>
      <c r="U3125" s="313">
        <v>1</v>
      </c>
      <c r="V3125" s="313">
        <v>4</v>
      </c>
      <c r="W3125" s="314">
        <v>5.0999999999999996</v>
      </c>
      <c r="X3125" s="315">
        <v>1.128E-2</v>
      </c>
      <c r="Y3125" s="749">
        <v>4740</v>
      </c>
      <c r="Z3125" s="282"/>
      <c r="AA3125" s="316" t="s">
        <v>10390</v>
      </c>
      <c r="AB3125" s="282" t="s">
        <v>9163</v>
      </c>
      <c r="AC3125" s="317" t="s">
        <v>2081</v>
      </c>
      <c r="AD3125" s="318" t="s">
        <v>494</v>
      </c>
      <c r="AE3125" s="319">
        <v>0</v>
      </c>
      <c r="AF3125" s="319" t="s">
        <v>11273</v>
      </c>
      <c r="AG3125" s="320">
        <v>62.49</v>
      </c>
      <c r="AH3125" s="321">
        <f t="shared" si="529"/>
        <v>0</v>
      </c>
      <c r="AI3125" s="287">
        <f>_xlfn.IFNA(VLOOKUP(AD:AD,грп!B:C,2,0),0)</f>
        <v>0</v>
      </c>
      <c r="AJ3125" s="607">
        <v>0</v>
      </c>
      <c r="AK3125" s="672">
        <f t="shared" si="526"/>
        <v>0</v>
      </c>
      <c r="AL3125" s="174"/>
    </row>
    <row r="3126" spans="1:39" s="4" customFormat="1" ht="12" customHeight="1" outlineLevel="1" x14ac:dyDescent="0.35">
      <c r="A3126" s="307" t="s">
        <v>10402</v>
      </c>
      <c r="B3126" s="308">
        <v>0</v>
      </c>
      <c r="C3126" s="309"/>
      <c r="D3126" s="310" t="s">
        <v>10166</v>
      </c>
      <c r="E3126" s="322" t="s">
        <v>4519</v>
      </c>
      <c r="F3126" s="293"/>
      <c r="G3126" s="293"/>
      <c r="H3126" s="294">
        <v>51</v>
      </c>
      <c r="I3126" s="294" t="str">
        <f>IFERROR(_xlfn.IFNA(VLOOKUP($D:$D,history!$I:$Y,3,0),VLOOKUP(E:E,history!$H:$Y,4,0)),"--")</f>
        <v>--</v>
      </c>
      <c r="J3126" s="282" t="s">
        <v>9870</v>
      </c>
      <c r="K3126" s="282" t="str">
        <f t="shared" si="521"/>
        <v/>
      </c>
      <c r="L3126" s="312">
        <f t="shared" si="527"/>
        <v>129.51</v>
      </c>
      <c r="M3126" s="312">
        <f t="shared" si="528"/>
        <v>196.23</v>
      </c>
      <c r="N3126" s="297" t="str">
        <f>_xlfn.IFNA(VLOOKUP($E:$E,'1'!$A:$E,3,0),"")</f>
        <v/>
      </c>
      <c r="O3126" s="297" t="str">
        <f>_xlfn.IFNA(VLOOKUP($E:$E,'2'!$A:$E,3,0),"")</f>
        <v/>
      </c>
      <c r="P3126" s="297" t="str">
        <f>_xlfn.IFNA(VLOOKUP($E:$E,'3'!$A:$D,3,0),"")</f>
        <v/>
      </c>
      <c r="Q3126" s="297" t="str">
        <f>_xlfn.IFNA(VLOOKUP($E:$E,'4'!$A:$F,3,0),"")</f>
        <v/>
      </c>
      <c r="R3126" s="297" t="str">
        <f>_xlfn.IFNA(VLOOKUP($E:$E,'5'!$A:$F,3,0),"")</f>
        <v/>
      </c>
      <c r="S3126" s="297" t="str">
        <f>_xlfn.IFNA(VLOOKUP($E:$E,'6'!$A:$F,3,0),"")</f>
        <v/>
      </c>
      <c r="T3126" s="313">
        <v>1</v>
      </c>
      <c r="U3126" s="313">
        <v>100</v>
      </c>
      <c r="V3126" s="313">
        <v>300</v>
      </c>
      <c r="W3126" s="314">
        <v>1.9E-2</v>
      </c>
      <c r="X3126" s="315">
        <v>9.0476200000000006E-5</v>
      </c>
      <c r="Y3126" s="749">
        <v>190</v>
      </c>
      <c r="Z3126" s="282"/>
      <c r="AA3126" s="316" t="s">
        <v>393</v>
      </c>
      <c r="AB3126" s="282" t="s">
        <v>9163</v>
      </c>
      <c r="AC3126" s="317" t="s">
        <v>2081</v>
      </c>
      <c r="AD3126" s="318" t="s">
        <v>494</v>
      </c>
      <c r="AE3126" s="319">
        <v>0</v>
      </c>
      <c r="AF3126" s="319" t="s">
        <v>11273</v>
      </c>
      <c r="AG3126" s="320">
        <v>2.46</v>
      </c>
      <c r="AH3126" s="321">
        <f t="shared" si="529"/>
        <v>0</v>
      </c>
      <c r="AI3126" s="287">
        <f>_xlfn.IFNA(VLOOKUP(AD:AD,грп!B:C,2,0),0)</f>
        <v>0</v>
      </c>
      <c r="AJ3126" s="607">
        <v>20</v>
      </c>
      <c r="AK3126" s="672">
        <f t="shared" si="526"/>
        <v>0</v>
      </c>
      <c r="AL3126" s="174"/>
    </row>
    <row r="3127" spans="1:39" s="4" customFormat="1" ht="12" customHeight="1" outlineLevel="1" x14ac:dyDescent="0.35">
      <c r="A3127" s="307" t="s">
        <v>10402</v>
      </c>
      <c r="B3127" s="308" t="s">
        <v>8429</v>
      </c>
      <c r="C3127" s="309"/>
      <c r="D3127" s="310" t="s">
        <v>11570</v>
      </c>
      <c r="E3127" s="322" t="s">
        <v>4520</v>
      </c>
      <c r="F3127" s="293"/>
      <c r="G3127" s="293"/>
      <c r="H3127" s="294">
        <v>8</v>
      </c>
      <c r="I3127" s="294" t="str">
        <f>IFERROR(_xlfn.IFNA(VLOOKUP($D:$D,history!$I:$Y,3,0),VLOOKUP(E:E,history!$H:$Y,4,0)),"--")</f>
        <v>--</v>
      </c>
      <c r="J3127" s="282" t="s">
        <v>9870</v>
      </c>
      <c r="K3127" s="282" t="str">
        <f t="shared" si="521"/>
        <v/>
      </c>
      <c r="L3127" s="312">
        <f t="shared" si="527"/>
        <v>1937.46</v>
      </c>
      <c r="M3127" s="312">
        <f t="shared" si="528"/>
        <v>2935.54</v>
      </c>
      <c r="N3127" s="297" t="str">
        <f>_xlfn.IFNA(VLOOKUP($E:$E,'1'!$A:$E,3,0),"")</f>
        <v/>
      </c>
      <c r="O3127" s="297" t="str">
        <f>_xlfn.IFNA(VLOOKUP($E:$E,'2'!$A:$E,3,0),"")</f>
        <v/>
      </c>
      <c r="P3127" s="297" t="str">
        <f>_xlfn.IFNA(VLOOKUP($E:$E,'3'!$A:$D,3,0),"")</f>
        <v/>
      </c>
      <c r="Q3127" s="297" t="str">
        <f>_xlfn.IFNA(VLOOKUP($E:$E,'4'!$A:$F,3,0),"")</f>
        <v/>
      </c>
      <c r="R3127" s="297" t="str">
        <f>_xlfn.IFNA(VLOOKUP($E:$E,'5'!$A:$F,3,0),"")</f>
        <v/>
      </c>
      <c r="S3127" s="297" t="str">
        <f>_xlfn.IFNA(VLOOKUP($E:$E,'6'!$A:$F,3,0),"")</f>
        <v/>
      </c>
      <c r="T3127" s="313">
        <v>1</v>
      </c>
      <c r="U3127" s="313">
        <v>1</v>
      </c>
      <c r="V3127" s="313">
        <v>4</v>
      </c>
      <c r="W3127" s="314">
        <v>2.68</v>
      </c>
      <c r="X3127" s="315">
        <v>1.108E-2</v>
      </c>
      <c r="Y3127" s="749">
        <v>2790</v>
      </c>
      <c r="Z3127" s="282"/>
      <c r="AA3127" s="316" t="s">
        <v>10390</v>
      </c>
      <c r="AB3127" s="282" t="s">
        <v>9163</v>
      </c>
      <c r="AC3127" s="317" t="s">
        <v>2081</v>
      </c>
      <c r="AD3127" s="318" t="s">
        <v>494</v>
      </c>
      <c r="AE3127" s="319">
        <v>0</v>
      </c>
      <c r="AF3127" s="319" t="s">
        <v>11273</v>
      </c>
      <c r="AG3127" s="320">
        <v>36.799999999999997</v>
      </c>
      <c r="AH3127" s="321">
        <f t="shared" si="529"/>
        <v>0</v>
      </c>
      <c r="AI3127" s="287">
        <f>_xlfn.IFNA(VLOOKUP(AD:AD,грп!B:C,2,0),0)</f>
        <v>0</v>
      </c>
      <c r="AJ3127" s="607">
        <v>8</v>
      </c>
      <c r="AK3127" s="672">
        <f t="shared" si="526"/>
        <v>0</v>
      </c>
      <c r="AL3127" s="174"/>
    </row>
    <row r="3128" spans="1:39" ht="12" customHeight="1" outlineLevel="1" x14ac:dyDescent="0.35">
      <c r="A3128" s="307" t="s">
        <v>10402</v>
      </c>
      <c r="B3128" s="308" t="s">
        <v>8430</v>
      </c>
      <c r="C3128" s="309"/>
      <c r="D3128" s="310" t="s">
        <v>10167</v>
      </c>
      <c r="E3128" s="322" t="s">
        <v>4521</v>
      </c>
      <c r="F3128" s="293"/>
      <c r="G3128" s="293"/>
      <c r="H3128" s="294">
        <v>10</v>
      </c>
      <c r="I3128" s="294" t="str">
        <f>IFERROR(_xlfn.IFNA(VLOOKUP($D:$D,history!$I:$Y,3,0),VLOOKUP(E:E,history!$H:$Y,4,0)),"--")</f>
        <v>--</v>
      </c>
      <c r="J3128" s="282" t="s">
        <v>9870</v>
      </c>
      <c r="K3128" s="282" t="str">
        <f t="shared" si="521"/>
        <v/>
      </c>
      <c r="L3128" s="312">
        <f t="shared" si="527"/>
        <v>2167.5300000000002</v>
      </c>
      <c r="M3128" s="312">
        <f t="shared" si="528"/>
        <v>3284.13</v>
      </c>
      <c r="N3128" s="297" t="str">
        <f>_xlfn.IFNA(VLOOKUP($E:$E,'1'!$A:$E,3,0),"")</f>
        <v/>
      </c>
      <c r="O3128" s="297" t="str">
        <f>_xlfn.IFNA(VLOOKUP($E:$E,'2'!$A:$E,3,0),"")</f>
        <v/>
      </c>
      <c r="P3128" s="297" t="str">
        <f>_xlfn.IFNA(VLOOKUP($E:$E,'3'!$A:$D,3,0),"")</f>
        <v/>
      </c>
      <c r="Q3128" s="297" t="str">
        <f>_xlfn.IFNA(VLOOKUP($E:$E,'4'!$A:$F,3,0),"")</f>
        <v/>
      </c>
      <c r="R3128" s="297" t="str">
        <f>_xlfn.IFNA(VLOOKUP($E:$E,'5'!$A:$F,3,0),"")</f>
        <v/>
      </c>
      <c r="S3128" s="297" t="str">
        <f>_xlfn.IFNA(VLOOKUP($E:$E,'6'!$A:$F,3,0),"")</f>
        <v/>
      </c>
      <c r="T3128" s="313">
        <v>1</v>
      </c>
      <c r="U3128" s="313">
        <v>1</v>
      </c>
      <c r="V3128" s="313">
        <v>4</v>
      </c>
      <c r="W3128" s="314">
        <v>2.93</v>
      </c>
      <c r="X3128" s="315">
        <v>1.32E-2</v>
      </c>
      <c r="Y3128" s="749">
        <v>3120</v>
      </c>
      <c r="Z3128" s="282"/>
      <c r="AA3128" s="316" t="s">
        <v>393</v>
      </c>
      <c r="AB3128" s="282" t="s">
        <v>9885</v>
      </c>
      <c r="AC3128" s="317" t="s">
        <v>2081</v>
      </c>
      <c r="AD3128" s="318" t="s">
        <v>494</v>
      </c>
      <c r="AE3128" s="319">
        <v>0</v>
      </c>
      <c r="AF3128" s="319" t="s">
        <v>11273</v>
      </c>
      <c r="AG3128" s="320">
        <v>41.17</v>
      </c>
      <c r="AH3128" s="321">
        <f t="shared" si="529"/>
        <v>0</v>
      </c>
      <c r="AI3128" s="287">
        <f>_xlfn.IFNA(VLOOKUP(AD:AD,грп!B:C,2,0),0)</f>
        <v>0</v>
      </c>
      <c r="AJ3128" s="607">
        <v>8</v>
      </c>
      <c r="AK3128" s="672">
        <f t="shared" si="526"/>
        <v>0</v>
      </c>
      <c r="AL3128" s="174"/>
      <c r="AM3128" s="4"/>
    </row>
    <row r="3129" spans="1:39" ht="12" customHeight="1" outlineLevel="1" x14ac:dyDescent="0.35">
      <c r="A3129" s="307" t="s">
        <v>10402</v>
      </c>
      <c r="B3129" s="308" t="s">
        <v>8431</v>
      </c>
      <c r="C3129" s="309"/>
      <c r="D3129" s="310" t="s">
        <v>10168</v>
      </c>
      <c r="E3129" s="322" t="s">
        <v>4522</v>
      </c>
      <c r="F3129" s="293"/>
      <c r="G3129" s="293"/>
      <c r="H3129" s="294">
        <v>13</v>
      </c>
      <c r="I3129" s="294" t="str">
        <f>IFERROR(_xlfn.IFNA(VLOOKUP($D:$D,history!$I:$Y,3,0),VLOOKUP(E:E,history!$H:$Y,4,0)),"--")</f>
        <v>--</v>
      </c>
      <c r="J3129" s="282" t="s">
        <v>9870</v>
      </c>
      <c r="K3129" s="282" t="str">
        <f t="shared" si="521"/>
        <v/>
      </c>
      <c r="L3129" s="312">
        <f t="shared" si="527"/>
        <v>2322.84</v>
      </c>
      <c r="M3129" s="312">
        <f t="shared" si="528"/>
        <v>3519.45</v>
      </c>
      <c r="N3129" s="297" t="str">
        <f>_xlfn.IFNA(VLOOKUP($E:$E,'1'!$A:$E,3,0),"")</f>
        <v/>
      </c>
      <c r="O3129" s="297" t="str">
        <f>_xlfn.IFNA(VLOOKUP($E:$E,'2'!$A:$E,3,0),"")</f>
        <v/>
      </c>
      <c r="P3129" s="297" t="str">
        <f>_xlfn.IFNA(VLOOKUP($E:$E,'3'!$A:$D,3,0),"")</f>
        <v/>
      </c>
      <c r="Q3129" s="297" t="str">
        <f>_xlfn.IFNA(VLOOKUP($E:$E,'4'!$A:$F,3,0),"")</f>
        <v/>
      </c>
      <c r="R3129" s="297" t="str">
        <f>_xlfn.IFNA(VLOOKUP($E:$E,'5'!$A:$F,3,0),"")</f>
        <v/>
      </c>
      <c r="S3129" s="297" t="str">
        <f>_xlfn.IFNA(VLOOKUP($E:$E,'6'!$A:$F,3,0),"")</f>
        <v/>
      </c>
      <c r="T3129" s="313">
        <v>1</v>
      </c>
      <c r="U3129" s="313">
        <v>1</v>
      </c>
      <c r="V3129" s="313">
        <v>4</v>
      </c>
      <c r="W3129" s="314">
        <v>3.335</v>
      </c>
      <c r="X3129" s="315">
        <v>1.5299999999999999E-2</v>
      </c>
      <c r="Y3129" s="749">
        <v>3340</v>
      </c>
      <c r="Z3129" s="282"/>
      <c r="AA3129" s="316" t="s">
        <v>10390</v>
      </c>
      <c r="AB3129" s="282" t="s">
        <v>9163</v>
      </c>
      <c r="AC3129" s="317" t="s">
        <v>2081</v>
      </c>
      <c r="AD3129" s="318" t="s">
        <v>494</v>
      </c>
      <c r="AE3129" s="319">
        <v>0</v>
      </c>
      <c r="AF3129" s="319" t="s">
        <v>11273</v>
      </c>
      <c r="AG3129" s="320">
        <v>44.12</v>
      </c>
      <c r="AH3129" s="321">
        <f t="shared" si="529"/>
        <v>0</v>
      </c>
      <c r="AI3129" s="287">
        <f>_xlfn.IFNA(VLOOKUP(AD:AD,грп!B:C,2,0),0)</f>
        <v>0</v>
      </c>
      <c r="AJ3129" s="607">
        <v>11</v>
      </c>
      <c r="AK3129" s="672">
        <f t="shared" si="526"/>
        <v>0</v>
      </c>
      <c r="AL3129" s="174"/>
      <c r="AM3129" s="4"/>
    </row>
    <row r="3130" spans="1:39" s="4" customFormat="1" ht="12" customHeight="1" outlineLevel="1" x14ac:dyDescent="0.35">
      <c r="A3130" s="307" t="s">
        <v>10402</v>
      </c>
      <c r="B3130" s="308" t="s">
        <v>8432</v>
      </c>
      <c r="C3130" s="309"/>
      <c r="D3130" s="310" t="s">
        <v>11571</v>
      </c>
      <c r="E3130" s="322" t="s">
        <v>3576</v>
      </c>
      <c r="F3130" s="293"/>
      <c r="G3130" s="293"/>
      <c r="H3130" s="294">
        <v>2</v>
      </c>
      <c r="I3130" s="294" t="str">
        <f>IFERROR(_xlfn.IFNA(VLOOKUP($D:$D,history!$I:$Y,3,0),VLOOKUP(E:E,history!$H:$Y,4,0)),"--")</f>
        <v>--</v>
      </c>
      <c r="J3130" s="282" t="s">
        <v>9870</v>
      </c>
      <c r="K3130" s="282" t="str">
        <f t="shared" si="521"/>
        <v/>
      </c>
      <c r="L3130" s="312">
        <f t="shared" si="527"/>
        <v>8957.57</v>
      </c>
      <c r="M3130" s="312">
        <f t="shared" si="528"/>
        <v>13572.07</v>
      </c>
      <c r="N3130" s="297" t="str">
        <f>_xlfn.IFNA(VLOOKUP($E:$E,'1'!$A:$E,3,0),"")</f>
        <v/>
      </c>
      <c r="O3130" s="297" t="str">
        <f>_xlfn.IFNA(VLOOKUP($E:$E,'2'!$A:$E,3,0),"")</f>
        <v/>
      </c>
      <c r="P3130" s="297" t="str">
        <f>_xlfn.IFNA(VLOOKUP($E:$E,'3'!$A:$D,3,0),"")</f>
        <v/>
      </c>
      <c r="Q3130" s="297" t="str">
        <f>_xlfn.IFNA(VLOOKUP($E:$E,'4'!$A:$F,3,0),"")</f>
        <v/>
      </c>
      <c r="R3130" s="297" t="str">
        <f>_xlfn.IFNA(VLOOKUP($E:$E,'5'!$A:$F,3,0),"")</f>
        <v/>
      </c>
      <c r="S3130" s="297" t="str">
        <f>_xlfn.IFNA(VLOOKUP($E:$E,'6'!$A:$F,3,0),"")</f>
        <v/>
      </c>
      <c r="T3130" s="313">
        <v>1</v>
      </c>
      <c r="U3130" s="313">
        <v>1</v>
      </c>
      <c r="V3130" s="313">
        <v>2</v>
      </c>
      <c r="W3130" s="314">
        <v>11.85</v>
      </c>
      <c r="X3130" s="315">
        <v>5.9859999999999997E-2</v>
      </c>
      <c r="Y3130" s="749">
        <v>12890</v>
      </c>
      <c r="Z3130" s="282"/>
      <c r="AA3130" s="316" t="s">
        <v>393</v>
      </c>
      <c r="AB3130" s="282" t="s">
        <v>9163</v>
      </c>
      <c r="AC3130" s="317" t="s">
        <v>2081</v>
      </c>
      <c r="AD3130" s="318" t="s">
        <v>494</v>
      </c>
      <c r="AE3130" s="319">
        <v>0</v>
      </c>
      <c r="AF3130" s="319" t="s">
        <v>11319</v>
      </c>
      <c r="AG3130" s="320">
        <v>170.14</v>
      </c>
      <c r="AH3130" s="321">
        <f t="shared" si="529"/>
        <v>0</v>
      </c>
      <c r="AI3130" s="287">
        <f>_xlfn.IFNA(VLOOKUP(AD:AD,грп!B:C,2,0),0)</f>
        <v>0</v>
      </c>
      <c r="AJ3130" s="607">
        <v>1</v>
      </c>
      <c r="AK3130" s="672">
        <f t="shared" si="526"/>
        <v>0</v>
      </c>
      <c r="AL3130" s="174"/>
    </row>
    <row r="3131" spans="1:39" s="4" customFormat="1" ht="12" customHeight="1" outlineLevel="1" x14ac:dyDescent="0.35">
      <c r="A3131" s="307" t="s">
        <v>10402</v>
      </c>
      <c r="B3131" s="308" t="s">
        <v>8433</v>
      </c>
      <c r="C3131" s="309"/>
      <c r="D3131" s="310" t="s">
        <v>11572</v>
      </c>
      <c r="E3131" s="322" t="s">
        <v>3577</v>
      </c>
      <c r="F3131" s="293"/>
      <c r="G3131" s="293"/>
      <c r="H3131" s="294">
        <v>1</v>
      </c>
      <c r="I3131" s="294" t="str">
        <f>IFERROR(_xlfn.IFNA(VLOOKUP($D:$D,history!$I:$Y,3,0),VLOOKUP(E:E,history!$H:$Y,4,0)),"--")</f>
        <v>--</v>
      </c>
      <c r="J3131" s="282" t="s">
        <v>9870</v>
      </c>
      <c r="K3131" s="282" t="str">
        <f t="shared" si="521"/>
        <v/>
      </c>
      <c r="L3131" s="312">
        <f t="shared" si="527"/>
        <v>5952.93</v>
      </c>
      <c r="M3131" s="312">
        <f t="shared" si="528"/>
        <v>9019.59</v>
      </c>
      <c r="N3131" s="297" t="str">
        <f>_xlfn.IFNA(VLOOKUP($E:$E,'1'!$A:$E,3,0),"")</f>
        <v/>
      </c>
      <c r="O3131" s="297" t="str">
        <f>_xlfn.IFNA(VLOOKUP($E:$E,'2'!$A:$E,3,0),"")</f>
        <v/>
      </c>
      <c r="P3131" s="297" t="str">
        <f>_xlfn.IFNA(VLOOKUP($E:$E,'3'!$A:$D,3,0),"")</f>
        <v/>
      </c>
      <c r="Q3131" s="297" t="str">
        <f>_xlfn.IFNA(VLOOKUP($E:$E,'4'!$A:$F,3,0),"")</f>
        <v/>
      </c>
      <c r="R3131" s="297" t="str">
        <f>_xlfn.IFNA(VLOOKUP($E:$E,'5'!$A:$F,3,0),"")</f>
        <v/>
      </c>
      <c r="S3131" s="297" t="str">
        <f>_xlfn.IFNA(VLOOKUP($E:$E,'6'!$A:$F,3,0),"")</f>
        <v/>
      </c>
      <c r="T3131" s="313">
        <v>1</v>
      </c>
      <c r="U3131" s="313">
        <v>1</v>
      </c>
      <c r="V3131" s="313">
        <v>2</v>
      </c>
      <c r="W3131" s="314">
        <v>7.25</v>
      </c>
      <c r="X3131" s="315">
        <v>3.3399999999999999E-2</v>
      </c>
      <c r="Y3131" s="749">
        <v>8570</v>
      </c>
      <c r="Z3131" s="282"/>
      <c r="AA3131" s="316" t="s">
        <v>10390</v>
      </c>
      <c r="AB3131" s="282" t="s">
        <v>9163</v>
      </c>
      <c r="AC3131" s="317" t="s">
        <v>2081</v>
      </c>
      <c r="AD3131" s="318" t="s">
        <v>494</v>
      </c>
      <c r="AE3131" s="319">
        <v>0</v>
      </c>
      <c r="AF3131" s="319" t="s">
        <v>11319</v>
      </c>
      <c r="AG3131" s="320">
        <v>113.07</v>
      </c>
      <c r="AH3131" s="321">
        <f t="shared" si="529"/>
        <v>0</v>
      </c>
      <c r="AI3131" s="287">
        <f>_xlfn.IFNA(VLOOKUP(AD:AD,грп!B:C,2,0),0)</f>
        <v>0</v>
      </c>
      <c r="AJ3131" s="607">
        <v>7</v>
      </c>
      <c r="AK3131" s="672">
        <f t="shared" si="526"/>
        <v>0</v>
      </c>
      <c r="AL3131" s="174"/>
    </row>
    <row r="3132" spans="1:39" s="4" customFormat="1" ht="12" customHeight="1" outlineLevel="1" x14ac:dyDescent="0.35">
      <c r="A3132" s="307" t="s">
        <v>10402</v>
      </c>
      <c r="B3132" s="308" t="s">
        <v>8434</v>
      </c>
      <c r="C3132" s="309"/>
      <c r="D3132" s="310" t="s">
        <v>3579</v>
      </c>
      <c r="E3132" s="322" t="s">
        <v>3578</v>
      </c>
      <c r="F3132" s="293"/>
      <c r="G3132" s="293"/>
      <c r="H3132" s="294">
        <v>6</v>
      </c>
      <c r="I3132" s="294" t="str">
        <f>IFERROR(_xlfn.IFNA(VLOOKUP($D:$D,history!$I:$Y,3,0),VLOOKUP(E:E,history!$H:$Y,4,0)),"--")</f>
        <v>--</v>
      </c>
      <c r="J3132" s="282" t="s">
        <v>9870</v>
      </c>
      <c r="K3132" s="282" t="str">
        <f t="shared" si="521"/>
        <v/>
      </c>
      <c r="L3132" s="312">
        <f t="shared" si="527"/>
        <v>6396.76</v>
      </c>
      <c r="M3132" s="312">
        <f t="shared" si="528"/>
        <v>9692.06</v>
      </c>
      <c r="N3132" s="297" t="str">
        <f>_xlfn.IFNA(VLOOKUP($E:$E,'1'!$A:$E,3,0),"")</f>
        <v/>
      </c>
      <c r="O3132" s="297" t="str">
        <f>_xlfn.IFNA(VLOOKUP($E:$E,'2'!$A:$E,3,0),"")</f>
        <v/>
      </c>
      <c r="P3132" s="297" t="str">
        <f>_xlfn.IFNA(VLOOKUP($E:$E,'3'!$A:$D,3,0),"")</f>
        <v/>
      </c>
      <c r="Q3132" s="297" t="str">
        <f>_xlfn.IFNA(VLOOKUP($E:$E,'4'!$A:$F,3,0),"")</f>
        <v/>
      </c>
      <c r="R3132" s="297" t="str">
        <f>_xlfn.IFNA(VLOOKUP($E:$E,'5'!$A:$F,3,0),"")</f>
        <v/>
      </c>
      <c r="S3132" s="297" t="str">
        <f>_xlfn.IFNA(VLOOKUP($E:$E,'6'!$A:$F,3,0),"")</f>
        <v/>
      </c>
      <c r="T3132" s="313">
        <v>1</v>
      </c>
      <c r="U3132" s="313">
        <v>1</v>
      </c>
      <c r="V3132" s="313">
        <v>2</v>
      </c>
      <c r="W3132" s="314">
        <v>8.14</v>
      </c>
      <c r="X3132" s="315">
        <v>3.7869565199999997E-2</v>
      </c>
      <c r="Y3132" s="749">
        <v>9210</v>
      </c>
      <c r="Z3132" s="282"/>
      <c r="AA3132" s="316" t="s">
        <v>10390</v>
      </c>
      <c r="AB3132" s="282" t="s">
        <v>9163</v>
      </c>
      <c r="AC3132" s="317" t="s">
        <v>2081</v>
      </c>
      <c r="AD3132" s="318" t="s">
        <v>494</v>
      </c>
      <c r="AE3132" s="319">
        <v>0</v>
      </c>
      <c r="AF3132" s="319" t="s">
        <v>11319</v>
      </c>
      <c r="AG3132" s="320">
        <v>121.5</v>
      </c>
      <c r="AH3132" s="321">
        <f t="shared" si="529"/>
        <v>0</v>
      </c>
      <c r="AI3132" s="287">
        <f>_xlfn.IFNA(VLOOKUP(AD:AD,грп!B:C,2,0),0)</f>
        <v>0</v>
      </c>
      <c r="AJ3132" s="607">
        <v>8</v>
      </c>
      <c r="AK3132" s="672">
        <f t="shared" si="526"/>
        <v>0</v>
      </c>
      <c r="AL3132" s="174"/>
    </row>
    <row r="3133" spans="1:39" s="4" customFormat="1" ht="12" customHeight="1" outlineLevel="1" x14ac:dyDescent="0.35">
      <c r="A3133" s="307" t="s">
        <v>339</v>
      </c>
      <c r="B3133" s="308" t="s">
        <v>8435</v>
      </c>
      <c r="C3133" s="290" t="s">
        <v>555</v>
      </c>
      <c r="D3133" s="310" t="s">
        <v>10202</v>
      </c>
      <c r="E3133" s="322" t="s">
        <v>756</v>
      </c>
      <c r="F3133" s="293"/>
      <c r="G3133" s="293"/>
      <c r="H3133" s="294">
        <v>6</v>
      </c>
      <c r="I3133" s="294" t="str">
        <f>IFERROR(_xlfn.IFNA(VLOOKUP($D:$D,history!$I:$Y,3,0),VLOOKUP(E:E,history!$H:$Y,4,0)),"--")</f>
        <v>--</v>
      </c>
      <c r="J3133" s="282" t="s">
        <v>9870</v>
      </c>
      <c r="K3133" s="282" t="str">
        <f t="shared" si="521"/>
        <v/>
      </c>
      <c r="L3133" s="312">
        <f t="shared" si="527"/>
        <v>1452.04</v>
      </c>
      <c r="M3133" s="312">
        <f t="shared" si="528"/>
        <v>2200.06</v>
      </c>
      <c r="N3133" s="297" t="str">
        <f>_xlfn.IFNA(VLOOKUP($E:$E,'1'!$A:$E,3,0),"")</f>
        <v/>
      </c>
      <c r="O3133" s="297" t="str">
        <f>_xlfn.IFNA(VLOOKUP($E:$E,'2'!$A:$E,3,0),"")</f>
        <v/>
      </c>
      <c r="P3133" s="297" t="str">
        <f>_xlfn.IFNA(VLOOKUP($E:$E,'3'!$A:$D,3,0),"")</f>
        <v/>
      </c>
      <c r="Q3133" s="297" t="str">
        <f>_xlfn.IFNA(VLOOKUP($E:$E,'4'!$A:$F,3,0),"")</f>
        <v/>
      </c>
      <c r="R3133" s="297" t="str">
        <f>_xlfn.IFNA(VLOOKUP($E:$E,'5'!$A:$F,3,0),"")</f>
        <v/>
      </c>
      <c r="S3133" s="297" t="str">
        <f>_xlfn.IFNA(VLOOKUP($E:$E,'6'!$A:$F,3,0),"")</f>
        <v/>
      </c>
      <c r="T3133" s="313">
        <v>1</v>
      </c>
      <c r="U3133" s="313">
        <v>1</v>
      </c>
      <c r="V3133" s="313">
        <v>10</v>
      </c>
      <c r="W3133" s="314">
        <v>1.7</v>
      </c>
      <c r="X3133" s="315">
        <v>7.9857143000000002E-3</v>
      </c>
      <c r="Y3133" s="749">
        <v>1980</v>
      </c>
      <c r="Z3133" s="282"/>
      <c r="AA3133" s="316" t="s">
        <v>10390</v>
      </c>
      <c r="AB3133" s="282" t="s">
        <v>9163</v>
      </c>
      <c r="AC3133" s="317" t="s">
        <v>2081</v>
      </c>
      <c r="AD3133" s="318" t="s">
        <v>494</v>
      </c>
      <c r="AE3133" s="319">
        <v>0</v>
      </c>
      <c r="AF3133" s="319" t="s">
        <v>11273</v>
      </c>
      <c r="AG3133" s="320">
        <v>27.58</v>
      </c>
      <c r="AH3133" s="321">
        <f t="shared" si="529"/>
        <v>0</v>
      </c>
      <c r="AI3133" s="287">
        <f>_xlfn.IFNA(VLOOKUP(AD:AD,грп!B:C,2,0),0)</f>
        <v>0</v>
      </c>
      <c r="AJ3133" s="607">
        <v>5</v>
      </c>
      <c r="AK3133" s="672" t="str">
        <f t="shared" si="526"/>
        <v xml:space="preserve"> </v>
      </c>
      <c r="AL3133" s="174"/>
    </row>
    <row r="3134" spans="1:39" s="4" customFormat="1" ht="12" customHeight="1" outlineLevel="1" x14ac:dyDescent="0.35">
      <c r="A3134" s="307" t="s">
        <v>339</v>
      </c>
      <c r="B3134" s="308" t="s">
        <v>8436</v>
      </c>
      <c r="C3134" s="290" t="s">
        <v>555</v>
      </c>
      <c r="D3134" s="310" t="s">
        <v>10203</v>
      </c>
      <c r="E3134" s="322" t="s">
        <v>792</v>
      </c>
      <c r="F3134" s="293"/>
      <c r="G3134" s="293"/>
      <c r="H3134" s="294">
        <v>12</v>
      </c>
      <c r="I3134" s="294" t="str">
        <f>IFERROR(_xlfn.IFNA(VLOOKUP($D:$D,history!$I:$Y,3,0),VLOOKUP(E:E,history!$H:$Y,4,0)),"--")</f>
        <v>--</v>
      </c>
      <c r="J3134" s="282" t="s">
        <v>9868</v>
      </c>
      <c r="K3134" s="282" t="str">
        <f t="shared" si="521"/>
        <v/>
      </c>
      <c r="L3134" s="312">
        <f t="shared" si="527"/>
        <v>1971.68</v>
      </c>
      <c r="M3134" s="312">
        <f t="shared" si="528"/>
        <v>2987.39</v>
      </c>
      <c r="N3134" s="297" t="str">
        <f>_xlfn.IFNA(VLOOKUP($E:$E,'1'!$A:$E,3,0),"")</f>
        <v/>
      </c>
      <c r="O3134" s="297" t="str">
        <f>_xlfn.IFNA(VLOOKUP($E:$E,'2'!$A:$E,3,0),"")</f>
        <v/>
      </c>
      <c r="P3134" s="297" t="str">
        <f>_xlfn.IFNA(VLOOKUP($E:$E,'3'!$A:$D,3,0),"")</f>
        <v/>
      </c>
      <c r="Q3134" s="297" t="str">
        <f>_xlfn.IFNA(VLOOKUP($E:$E,'4'!$A:$F,3,0),"")</f>
        <v/>
      </c>
      <c r="R3134" s="297" t="str">
        <f>_xlfn.IFNA(VLOOKUP($E:$E,'5'!$A:$F,3,0),"")</f>
        <v/>
      </c>
      <c r="S3134" s="297" t="str">
        <f>_xlfn.IFNA(VLOOKUP($E:$E,'6'!$A:$F,3,0),"")</f>
        <v/>
      </c>
      <c r="T3134" s="313">
        <v>1</v>
      </c>
      <c r="U3134" s="313">
        <v>1</v>
      </c>
      <c r="V3134" s="313">
        <v>4</v>
      </c>
      <c r="W3134" s="314">
        <v>2.95</v>
      </c>
      <c r="X3134" s="315">
        <v>1.3899999999999999E-2</v>
      </c>
      <c r="Y3134" s="749">
        <v>2690</v>
      </c>
      <c r="Z3134" s="282"/>
      <c r="AA3134" s="316" t="s">
        <v>10390</v>
      </c>
      <c r="AB3134" s="282" t="s">
        <v>9163</v>
      </c>
      <c r="AC3134" s="317" t="s">
        <v>2081</v>
      </c>
      <c r="AD3134" s="318" t="s">
        <v>494</v>
      </c>
      <c r="AE3134" s="319">
        <v>0</v>
      </c>
      <c r="AF3134" s="319" t="s">
        <v>11273</v>
      </c>
      <c r="AG3134" s="320">
        <v>37.450000000000003</v>
      </c>
      <c r="AH3134" s="321">
        <f t="shared" si="529"/>
        <v>0</v>
      </c>
      <c r="AI3134" s="287">
        <f>_xlfn.IFNA(VLOOKUP(AD:AD,грп!B:C,2,0),0)</f>
        <v>0</v>
      </c>
      <c r="AJ3134" s="607">
        <v>3</v>
      </c>
      <c r="AK3134" s="672" t="str">
        <f t="shared" si="526"/>
        <v xml:space="preserve"> </v>
      </c>
      <c r="AL3134" s="174"/>
    </row>
    <row r="3135" spans="1:39" s="4" customFormat="1" ht="12" customHeight="1" x14ac:dyDescent="0.35">
      <c r="A3135" s="288"/>
      <c r="B3135" s="289"/>
      <c r="C3135" s="290" t="s">
        <v>555</v>
      </c>
      <c r="D3135" s="291" t="s">
        <v>3567</v>
      </c>
      <c r="E3135" s="292"/>
      <c r="F3135" s="293"/>
      <c r="G3135" s="293"/>
      <c r="H3135" s="294"/>
      <c r="I3135" s="294"/>
      <c r="J3135" s="282" t="s">
        <v>393</v>
      </c>
      <c r="K3135" s="282" t="str">
        <f t="shared" si="521"/>
        <v/>
      </c>
      <c r="L3135" s="295"/>
      <c r="M3135" s="296"/>
      <c r="N3135" s="297"/>
      <c r="O3135" s="297"/>
      <c r="P3135" s="297"/>
      <c r="Q3135" s="297" t="str">
        <f>_xlfn.IFNA(VLOOKUP($E:$E,'4'!$A:$F,3,0),"")</f>
        <v/>
      </c>
      <c r="R3135" s="297" t="str">
        <f>_xlfn.IFNA(VLOOKUP($E:$E,'5'!$A:$F,3,0),"")</f>
        <v/>
      </c>
      <c r="S3135" s="297"/>
      <c r="T3135" s="298"/>
      <c r="U3135" s="299"/>
      <c r="V3135" s="299"/>
      <c r="W3135" s="300"/>
      <c r="X3135" s="301"/>
      <c r="Y3135" s="749"/>
      <c r="Z3135" s="282"/>
      <c r="AA3135" s="280"/>
      <c r="AB3135" s="280"/>
      <c r="AC3135" s="302"/>
      <c r="AD3135" s="303" t="s">
        <v>3567</v>
      </c>
      <c r="AE3135" s="280"/>
      <c r="AF3135" s="329"/>
      <c r="AG3135" s="305"/>
      <c r="AH3135" s="306"/>
      <c r="AI3135" s="287">
        <f>_xlfn.IFNA(VLOOKUP(AD:AD,грп!B:C,2,0),0)</f>
        <v>0</v>
      </c>
      <c r="AJ3135" s="607">
        <v>0</v>
      </c>
      <c r="AK3135" s="672" t="str">
        <f t="shared" si="526"/>
        <v xml:space="preserve"> </v>
      </c>
      <c r="AL3135" s="174"/>
    </row>
    <row r="3136" spans="1:39" s="4" customFormat="1" ht="12" customHeight="1" outlineLevel="1" x14ac:dyDescent="0.35">
      <c r="A3136" s="307" t="s">
        <v>10402</v>
      </c>
      <c r="B3136" s="308">
        <v>0</v>
      </c>
      <c r="C3136" s="309"/>
      <c r="D3136" s="310" t="s">
        <v>3704</v>
      </c>
      <c r="E3136" s="292" t="s">
        <v>3414</v>
      </c>
      <c r="F3136" s="293"/>
      <c r="G3136" s="293"/>
      <c r="H3136" s="294">
        <v>40</v>
      </c>
      <c r="I3136" s="294" t="str">
        <f>IFERROR(_xlfn.IFNA(VLOOKUP($D:$D,history!$I:$Y,3,0),VLOOKUP(E:E,history!$H:$Y,4,0)),"--")</f>
        <v>--</v>
      </c>
      <c r="J3136" s="282" t="s">
        <v>9870</v>
      </c>
      <c r="K3136" s="282" t="str">
        <f t="shared" si="521"/>
        <v/>
      </c>
      <c r="L3136" s="312">
        <f>IF($A$3="ИМ",ROUND($Y3136*(1-($L$6-$F$4))*(1-$F$3)*(1+$AG$2),2),ROUND($M3136*(1-($L$6-$F$4))*(1-$F$3)*(1+$AG$2),2))</f>
        <v>252.19</v>
      </c>
      <c r="M3136" s="312">
        <f>ROUND(IF($A$3="РЕГИОНЫ",AG3136*$AG$3*$AG$1,IF(AI3136=0,AG3136*$AG$3*$AG$1,AG3136*$AG$3*(1-5%)*$AG$1)),2)</f>
        <v>382.1</v>
      </c>
      <c r="N3136" s="297" t="str">
        <f>_xlfn.IFNA(VLOOKUP($E:$E,'1'!$A:$E,3,0),"")</f>
        <v/>
      </c>
      <c r="O3136" s="297" t="str">
        <f>_xlfn.IFNA(VLOOKUP($E:$E,'2'!$A:$E,3,0),"")</f>
        <v/>
      </c>
      <c r="P3136" s="297" t="str">
        <f>_xlfn.IFNA(VLOOKUP($E:$E,'3'!$A:$D,3,0),"")</f>
        <v/>
      </c>
      <c r="Q3136" s="297" t="str">
        <f>_xlfn.IFNA(VLOOKUP($E:$E,'4'!$A:$F,3,0),"")</f>
        <v/>
      </c>
      <c r="R3136" s="297" t="str">
        <f>_xlfn.IFNA(VLOOKUP($E:$E,'5'!$A:$F,3,0),"")</f>
        <v/>
      </c>
      <c r="S3136" s="297" t="str">
        <f>_xlfn.IFNA(VLOOKUP($E:$E,'6'!$A:$F,3,0),"")</f>
        <v/>
      </c>
      <c r="T3136" s="313">
        <v>1</v>
      </c>
      <c r="U3136" s="313">
        <v>6</v>
      </c>
      <c r="V3136" s="313">
        <v>60</v>
      </c>
      <c r="W3136" s="314">
        <v>0.16900000000000001</v>
      </c>
      <c r="X3136" s="315">
        <v>3.5294120000000002E-4</v>
      </c>
      <c r="Y3136" s="749">
        <v>360</v>
      </c>
      <c r="Z3136" s="282"/>
      <c r="AA3136" s="316" t="s">
        <v>10393</v>
      </c>
      <c r="AB3136" s="282" t="s">
        <v>9163</v>
      </c>
      <c r="AC3136" s="317" t="s">
        <v>2081</v>
      </c>
      <c r="AD3136" s="318" t="s">
        <v>3567</v>
      </c>
      <c r="AE3136" s="319">
        <v>0</v>
      </c>
      <c r="AF3136" s="319" t="s">
        <v>11273</v>
      </c>
      <c r="AG3136" s="320">
        <v>4.79</v>
      </c>
      <c r="AH3136" s="321">
        <f>IF($A$3="РЕГИОНЫ",ROUND($AG3136*(1-($L$6-$F$4))*(1-$F$3)*(1+$AG$2)*$AG$1,2),0)</f>
        <v>0</v>
      </c>
      <c r="AI3136" s="287">
        <f>_xlfn.IFNA(VLOOKUP(AD:AD,грп!B:C,2,0),0)</f>
        <v>0</v>
      </c>
      <c r="AJ3136" s="607">
        <v>54</v>
      </c>
      <c r="AK3136" s="672">
        <f t="shared" si="526"/>
        <v>0</v>
      </c>
      <c r="AL3136" s="174"/>
    </row>
    <row r="3137" spans="1:38" s="4" customFormat="1" ht="12" customHeight="1" outlineLevel="1" x14ac:dyDescent="0.35">
      <c r="A3137" s="307" t="s">
        <v>10402</v>
      </c>
      <c r="B3137" s="308">
        <v>0</v>
      </c>
      <c r="C3137" s="309"/>
      <c r="D3137" s="310" t="s">
        <v>3705</v>
      </c>
      <c r="E3137" s="292" t="s">
        <v>3415</v>
      </c>
      <c r="F3137" s="293"/>
      <c r="G3137" s="293"/>
      <c r="H3137" s="294">
        <v>44</v>
      </c>
      <c r="I3137" s="294" t="str">
        <f>IFERROR(_xlfn.IFNA(VLOOKUP($D:$D,history!$I:$Y,3,0),VLOOKUP(E:E,history!$H:$Y,4,0)),"--")</f>
        <v>--</v>
      </c>
      <c r="J3137" s="282" t="s">
        <v>9870</v>
      </c>
      <c r="K3137" s="282" t="str">
        <f t="shared" si="521"/>
        <v/>
      </c>
      <c r="L3137" s="312">
        <f>IF($A$3="ИМ",ROUND($Y3137*(1-($L$6-$F$4))*(1-$F$3)*(1+$AG$2),2),ROUND($M3137*(1-($L$6-$F$4))*(1-$F$3)*(1+$AG$2),2))</f>
        <v>252.19</v>
      </c>
      <c r="M3137" s="312">
        <f>ROUND(IF($A$3="РЕГИОНЫ",AG3137*$AG$3*$AG$1,IF(AI3137=0,AG3137*$AG$3*$AG$1,AG3137*$AG$3*(1-5%)*$AG$1)),2)</f>
        <v>382.1</v>
      </c>
      <c r="N3137" s="297" t="str">
        <f>_xlfn.IFNA(VLOOKUP($E:$E,'1'!$A:$E,3,0),"")</f>
        <v/>
      </c>
      <c r="O3137" s="297" t="str">
        <f>_xlfn.IFNA(VLOOKUP($E:$E,'2'!$A:$E,3,0),"")</f>
        <v/>
      </c>
      <c r="P3137" s="297" t="str">
        <f>_xlfn.IFNA(VLOOKUP($E:$E,'3'!$A:$D,3,0),"")</f>
        <v/>
      </c>
      <c r="Q3137" s="297" t="str">
        <f>_xlfn.IFNA(VLOOKUP($E:$E,'4'!$A:$F,3,0),"")</f>
        <v/>
      </c>
      <c r="R3137" s="297" t="str">
        <f>_xlfn.IFNA(VLOOKUP($E:$E,'5'!$A:$F,3,0),"")</f>
        <v/>
      </c>
      <c r="S3137" s="297" t="str">
        <f>_xlfn.IFNA(VLOOKUP($E:$E,'6'!$A:$F,3,0),"")</f>
        <v/>
      </c>
      <c r="T3137" s="313">
        <v>1</v>
      </c>
      <c r="U3137" s="313">
        <v>6</v>
      </c>
      <c r="V3137" s="313">
        <v>60</v>
      </c>
      <c r="W3137" s="314">
        <v>0.183</v>
      </c>
      <c r="X3137" s="315">
        <v>3.8383839999999998E-4</v>
      </c>
      <c r="Y3137" s="749">
        <v>360</v>
      </c>
      <c r="Z3137" s="282"/>
      <c r="AA3137" s="316" t="s">
        <v>10390</v>
      </c>
      <c r="AB3137" s="282" t="s">
        <v>9163</v>
      </c>
      <c r="AC3137" s="317" t="s">
        <v>2081</v>
      </c>
      <c r="AD3137" s="318" t="s">
        <v>3567</v>
      </c>
      <c r="AE3137" s="319">
        <v>0</v>
      </c>
      <c r="AF3137" s="319" t="s">
        <v>11273</v>
      </c>
      <c r="AG3137" s="320">
        <v>4.79</v>
      </c>
      <c r="AH3137" s="321">
        <f>IF($A$3="РЕГИОНЫ",ROUND($AG3137*(1-($L$6-$F$4))*(1-$F$3)*(1+$AG$2)*$AG$1,2),0)</f>
        <v>0</v>
      </c>
      <c r="AI3137" s="287">
        <f>_xlfn.IFNA(VLOOKUP(AD:AD,грп!B:C,2,0),0)</f>
        <v>0</v>
      </c>
      <c r="AJ3137" s="607">
        <v>21</v>
      </c>
      <c r="AK3137" s="672">
        <f t="shared" si="526"/>
        <v>0</v>
      </c>
      <c r="AL3137" s="174"/>
    </row>
    <row r="3138" spans="1:38" s="4" customFormat="1" ht="12" customHeight="1" outlineLevel="1" x14ac:dyDescent="0.35">
      <c r="A3138" s="307" t="s">
        <v>10402</v>
      </c>
      <c r="B3138" s="308">
        <v>0</v>
      </c>
      <c r="C3138" s="309"/>
      <c r="D3138" s="310" t="s">
        <v>3706</v>
      </c>
      <c r="E3138" s="292" t="s">
        <v>3416</v>
      </c>
      <c r="F3138" s="293"/>
      <c r="G3138" s="293"/>
      <c r="H3138" s="294">
        <v>14</v>
      </c>
      <c r="I3138" s="294" t="str">
        <f>IFERROR(_xlfn.IFNA(VLOOKUP($D:$D,history!$I:$Y,3,0),VLOOKUP(E:E,history!$H:$Y,4,0)),"--")</f>
        <v>--</v>
      </c>
      <c r="J3138" s="282" t="s">
        <v>5946</v>
      </c>
      <c r="K3138" s="282" t="str">
        <f t="shared" si="521"/>
        <v/>
      </c>
      <c r="L3138" s="312">
        <f>IF($A$3="ИМ",ROUND($Y3138*(1-($L$6-$F$4))*(1-$F$3)*(1+$AG$2),2),ROUND($M3138*(1-($L$6-$F$4))*(1-$F$3)*(1+$AG$2),2))</f>
        <v>252.19</v>
      </c>
      <c r="M3138" s="312">
        <f>ROUND(IF($A$3="РЕГИОНЫ",AG3138*$AG$3*$AG$1,IF(AI3138=0,AG3138*$AG$3*$AG$1,AG3138*$AG$3*(1-5%)*$AG$1)),2)</f>
        <v>382.1</v>
      </c>
      <c r="N3138" s="297" t="str">
        <f>_xlfn.IFNA(VLOOKUP($E:$E,'1'!$A:$E,3,0),"")</f>
        <v/>
      </c>
      <c r="O3138" s="297" t="str">
        <f>_xlfn.IFNA(VLOOKUP($E:$E,'2'!$A:$E,3,0),"")</f>
        <v/>
      </c>
      <c r="P3138" s="297" t="str">
        <f>_xlfn.IFNA(VLOOKUP($E:$E,'3'!$A:$D,3,0),"")</f>
        <v/>
      </c>
      <c r="Q3138" s="297" t="str">
        <f>_xlfn.IFNA(VLOOKUP($E:$E,'4'!$A:$F,3,0),"")</f>
        <v/>
      </c>
      <c r="R3138" s="297" t="str">
        <f>_xlfn.IFNA(VLOOKUP($E:$E,'5'!$A:$F,3,0),"")</f>
        <v/>
      </c>
      <c r="S3138" s="297" t="str">
        <f>_xlfn.IFNA(VLOOKUP($E:$E,'6'!$A:$F,3,0),"")</f>
        <v/>
      </c>
      <c r="T3138" s="313">
        <v>1</v>
      </c>
      <c r="U3138" s="313">
        <v>6</v>
      </c>
      <c r="V3138" s="313">
        <v>60</v>
      </c>
      <c r="W3138" s="314">
        <v>0.183</v>
      </c>
      <c r="X3138" s="315">
        <v>3.8194439999999997E-4</v>
      </c>
      <c r="Y3138" s="749">
        <v>360</v>
      </c>
      <c r="Z3138" s="282"/>
      <c r="AA3138" s="316" t="s">
        <v>10391</v>
      </c>
      <c r="AB3138" s="282" t="s">
        <v>9163</v>
      </c>
      <c r="AC3138" s="317" t="s">
        <v>2081</v>
      </c>
      <c r="AD3138" s="318" t="s">
        <v>3567</v>
      </c>
      <c r="AE3138" s="319">
        <v>0</v>
      </c>
      <c r="AF3138" s="319" t="s">
        <v>11273</v>
      </c>
      <c r="AG3138" s="320">
        <v>4.79</v>
      </c>
      <c r="AH3138" s="321">
        <f>IF($A$3="РЕГИОНЫ",ROUND($AG3138*(1-($L$6-$F$4))*(1-$F$3)*(1+$AG$2)*$AG$1,2),0)</f>
        <v>0</v>
      </c>
      <c r="AI3138" s="287">
        <f>_xlfn.IFNA(VLOOKUP(AD:AD,грп!B:C,2,0),0)</f>
        <v>0</v>
      </c>
      <c r="AJ3138" s="607">
        <v>69</v>
      </c>
      <c r="AK3138" s="672">
        <f t="shared" si="526"/>
        <v>0</v>
      </c>
      <c r="AL3138" s="174"/>
    </row>
    <row r="3139" spans="1:38" s="4" customFormat="1" ht="12" customHeight="1" outlineLevel="1" x14ac:dyDescent="0.35">
      <c r="A3139" s="307" t="s">
        <v>10402</v>
      </c>
      <c r="B3139" s="308">
        <v>0</v>
      </c>
      <c r="C3139" s="309"/>
      <c r="D3139" s="310" t="s">
        <v>11573</v>
      </c>
      <c r="E3139" s="292" t="s">
        <v>3417</v>
      </c>
      <c r="F3139" s="293"/>
      <c r="G3139" s="293"/>
      <c r="H3139" s="294">
        <v>13</v>
      </c>
      <c r="I3139" s="294" t="str">
        <f>IFERROR(_xlfn.IFNA(VLOOKUP($D:$D,history!$I:$Y,3,0),VLOOKUP(E:E,history!$H:$Y,4,0)),"--")</f>
        <v>--</v>
      </c>
      <c r="J3139" s="282" t="s">
        <v>5946</v>
      </c>
      <c r="K3139" s="282" t="str">
        <f t="shared" si="521"/>
        <v/>
      </c>
      <c r="L3139" s="312">
        <f>IF($A$3="ИМ",ROUND($Y3139*(1-($L$6-$F$4))*(1-$F$3)*(1+$AG$2),2),ROUND($M3139*(1-($L$6-$F$4))*(1-$F$3)*(1+$AG$2),2))</f>
        <v>265.35000000000002</v>
      </c>
      <c r="M3139" s="312">
        <f>ROUND(IF($A$3="РЕГИОНЫ",AG3139*$AG$3*$AG$1,IF(AI3139=0,AG3139*$AG$3*$AG$1,AG3139*$AG$3*(1-5%)*$AG$1)),2)</f>
        <v>402.04</v>
      </c>
      <c r="N3139" s="297" t="str">
        <f>_xlfn.IFNA(VLOOKUP($E:$E,'1'!$A:$E,3,0),"")</f>
        <v/>
      </c>
      <c r="O3139" s="297" t="str">
        <f>_xlfn.IFNA(VLOOKUP($E:$E,'2'!$A:$E,3,0),"")</f>
        <v/>
      </c>
      <c r="P3139" s="297" t="str">
        <f>_xlfn.IFNA(VLOOKUP($E:$E,'3'!$A:$D,3,0),"")</f>
        <v/>
      </c>
      <c r="Q3139" s="297" t="str">
        <f>_xlfn.IFNA(VLOOKUP($E:$E,'4'!$A:$F,3,0),"")</f>
        <v/>
      </c>
      <c r="R3139" s="297" t="str">
        <f>_xlfn.IFNA(VLOOKUP($E:$E,'5'!$A:$F,3,0),"")</f>
        <v/>
      </c>
      <c r="S3139" s="297" t="str">
        <f>_xlfn.IFNA(VLOOKUP($E:$E,'6'!$A:$F,3,0),"")</f>
        <v/>
      </c>
      <c r="T3139" s="313">
        <v>1</v>
      </c>
      <c r="U3139" s="313">
        <v>6</v>
      </c>
      <c r="V3139" s="313">
        <v>60</v>
      </c>
      <c r="W3139" s="314">
        <v>0.183</v>
      </c>
      <c r="X3139" s="315">
        <v>3.8235290000000001E-4</v>
      </c>
      <c r="Y3139" s="749">
        <v>380</v>
      </c>
      <c r="Z3139" s="282"/>
      <c r="AA3139" s="316" t="s">
        <v>10390</v>
      </c>
      <c r="AB3139" s="282" t="s">
        <v>9163</v>
      </c>
      <c r="AC3139" s="317" t="s">
        <v>2081</v>
      </c>
      <c r="AD3139" s="318" t="s">
        <v>3567</v>
      </c>
      <c r="AE3139" s="319">
        <v>0</v>
      </c>
      <c r="AF3139" s="319" t="s">
        <v>11273</v>
      </c>
      <c r="AG3139" s="320">
        <v>5.04</v>
      </c>
      <c r="AH3139" s="321">
        <f>IF($A$3="РЕГИОНЫ",ROUND($AG3139*(1-($L$6-$F$4))*(1-$F$3)*(1+$AG$2)*$AG$1,2),0)</f>
        <v>0</v>
      </c>
      <c r="AI3139" s="287">
        <f>_xlfn.IFNA(VLOOKUP(AD:AD,грп!B:C,2,0),0)</f>
        <v>0</v>
      </c>
      <c r="AJ3139" s="607">
        <v>0</v>
      </c>
      <c r="AK3139" s="672">
        <f t="shared" si="526"/>
        <v>0</v>
      </c>
      <c r="AL3139" s="174"/>
    </row>
    <row r="3140" spans="1:38" s="4" customFormat="1" ht="20.100000000000001" customHeight="1" x14ac:dyDescent="0.35">
      <c r="A3140" s="380"/>
      <c r="B3140" s="393"/>
      <c r="C3140" s="394"/>
      <c r="D3140" s="395" t="s">
        <v>2066</v>
      </c>
      <c r="E3140" s="406"/>
      <c r="F3140" s="293"/>
      <c r="G3140" s="293"/>
      <c r="H3140" s="294"/>
      <c r="I3140" s="407"/>
      <c r="J3140" s="407" t="s">
        <v>393</v>
      </c>
      <c r="K3140" s="407" t="s">
        <v>393</v>
      </c>
      <c r="L3140" s="395"/>
      <c r="M3140" s="395"/>
      <c r="N3140" s="408"/>
      <c r="O3140" s="408"/>
      <c r="P3140" s="408"/>
      <c r="Q3140" s="408"/>
      <c r="R3140" s="408"/>
      <c r="S3140" s="408"/>
      <c r="T3140" s="395"/>
      <c r="U3140" s="395"/>
      <c r="V3140" s="395"/>
      <c r="W3140" s="409"/>
      <c r="X3140" s="410"/>
      <c r="Y3140" s="755"/>
      <c r="Z3140" s="411"/>
      <c r="AA3140" s="411"/>
      <c r="AB3140" s="395"/>
      <c r="AC3140" s="395"/>
      <c r="AD3140" s="403"/>
      <c r="AE3140" s="397"/>
      <c r="AF3140" s="397"/>
      <c r="AG3140" s="305"/>
      <c r="AH3140" s="306"/>
      <c r="AI3140" s="287">
        <f>_xlfn.IFNA(VLOOKUP(AD:AD,грп!B:C,2,0),0)</f>
        <v>0</v>
      </c>
      <c r="AJ3140" s="607">
        <v>0</v>
      </c>
      <c r="AK3140" s="672">
        <f t="shared" si="526"/>
        <v>0</v>
      </c>
      <c r="AL3140" s="174"/>
    </row>
    <row r="3141" spans="1:38" s="4" customFormat="1" ht="12" customHeight="1" x14ac:dyDescent="0.35">
      <c r="A3141" s="288"/>
      <c r="B3141" s="289"/>
      <c r="C3141" s="290" t="s">
        <v>555</v>
      </c>
      <c r="D3141" s="291" t="s">
        <v>478</v>
      </c>
      <c r="E3141" s="292"/>
      <c r="F3141" s="293"/>
      <c r="G3141" s="293"/>
      <c r="H3141" s="294"/>
      <c r="I3141" s="294"/>
      <c r="J3141" s="282" t="s">
        <v>393</v>
      </c>
      <c r="K3141" s="282" t="str">
        <f t="shared" ref="K3141:K3181" si="530" xml:space="preserve">
IF(OR($E3141="",$A$3&lt;&gt;"МОСКВА"),"",
IF(AND($AJ3141&gt;=1,$AJ3141&lt;20),"*",
IF(AND($AJ3141&gt;=20,$AJ3141&lt;100),"**",
IF(($AJ3141&gt;=100),"***","--"))))</f>
        <v/>
      </c>
      <c r="L3141" s="295"/>
      <c r="M3141" s="296"/>
      <c r="N3141" s="297"/>
      <c r="O3141" s="297"/>
      <c r="P3141" s="297"/>
      <c r="Q3141" s="297" t="str">
        <f>_xlfn.IFNA(VLOOKUP($E:$E,'4'!$A:$F,3,0),"")</f>
        <v/>
      </c>
      <c r="R3141" s="297" t="str">
        <f>_xlfn.IFNA(VLOOKUP($E:$E,'5'!$A:$F,3,0),"")</f>
        <v/>
      </c>
      <c r="S3141" s="297"/>
      <c r="T3141" s="298"/>
      <c r="U3141" s="299"/>
      <c r="V3141" s="299"/>
      <c r="W3141" s="300"/>
      <c r="X3141" s="301"/>
      <c r="Y3141" s="749"/>
      <c r="Z3141" s="282"/>
      <c r="AA3141" s="280"/>
      <c r="AB3141" s="280"/>
      <c r="AC3141" s="302"/>
      <c r="AD3141" s="303" t="s">
        <v>478</v>
      </c>
      <c r="AE3141" s="280"/>
      <c r="AF3141" s="329"/>
      <c r="AG3141" s="305"/>
      <c r="AH3141" s="306"/>
      <c r="AI3141" s="287">
        <f>_xlfn.IFNA(VLOOKUP(AD:AD,грп!B:C,2,0),0)</f>
        <v>0</v>
      </c>
      <c r="AJ3141" s="607">
        <v>0</v>
      </c>
      <c r="AK3141" s="672" t="str">
        <f t="shared" si="526"/>
        <v xml:space="preserve"> </v>
      </c>
      <c r="AL3141" s="174"/>
    </row>
    <row r="3142" spans="1:38" s="4" customFormat="1" ht="12" customHeight="1" outlineLevel="1" x14ac:dyDescent="0.35">
      <c r="A3142" s="307" t="s">
        <v>10402</v>
      </c>
      <c r="B3142" s="308" t="s">
        <v>8437</v>
      </c>
      <c r="C3142" s="323"/>
      <c r="D3142" s="310" t="s">
        <v>3341</v>
      </c>
      <c r="E3142" s="344" t="s">
        <v>3342</v>
      </c>
      <c r="F3142" s="293"/>
      <c r="G3142" s="293"/>
      <c r="H3142" s="294">
        <v>14</v>
      </c>
      <c r="I3142" s="294" t="str">
        <f>IFERROR(_xlfn.IFNA(VLOOKUP($D:$D,history!$I:$Y,3,0),VLOOKUP(E:E,history!$H:$Y,4,0)),"--")</f>
        <v>--</v>
      </c>
      <c r="J3142" s="282" t="s">
        <v>9870</v>
      </c>
      <c r="K3142" s="282" t="str">
        <f t="shared" si="530"/>
        <v/>
      </c>
      <c r="L3142" s="312">
        <f t="shared" ref="L3142:L3154" si="531">IF($A$3="ИМ",ROUND($Y3142*(1-($L$6-$F$4))*(1-$F$3)*(1+$AG$2),2),ROUND($M3142*(1-($L$6-$F$4))*(1-$F$3)*(1+$AG$2),2))</f>
        <v>644.94000000000005</v>
      </c>
      <c r="M3142" s="312">
        <f t="shared" ref="M3142:M3154" si="532">ROUND(IF($A$3="РЕГИОНЫ",AG3142*$AG$3*$AG$1,IF(AI3142=0,AG3142*$AG$3*$AG$1,AG3142*$AG$3*(1-5%)*$AG$1)),2)</f>
        <v>977.18</v>
      </c>
      <c r="N3142" s="297" t="str">
        <f>_xlfn.IFNA(VLOOKUP($E:$E,'1'!$A:$E,3,0),"")</f>
        <v/>
      </c>
      <c r="O3142" s="297" t="str">
        <f>_xlfn.IFNA(VLOOKUP($E:$E,'2'!$A:$E,3,0),"")</f>
        <v/>
      </c>
      <c r="P3142" s="297" t="str">
        <f>_xlfn.IFNA(VLOOKUP($E:$E,'3'!$A:$D,3,0),"")</f>
        <v/>
      </c>
      <c r="Q3142" s="297" t="str">
        <f>_xlfn.IFNA(VLOOKUP($E:$E,'4'!$A:$F,3,0),"")</f>
        <v/>
      </c>
      <c r="R3142" s="297" t="str">
        <f>_xlfn.IFNA(VLOOKUP($E:$E,'5'!$A:$F,3,0),"")</f>
        <v/>
      </c>
      <c r="S3142" s="297" t="str">
        <f>_xlfn.IFNA(VLOOKUP($E:$E,'6'!$A:$F,3,0),"")</f>
        <v/>
      </c>
      <c r="T3142" s="313">
        <v>1</v>
      </c>
      <c r="U3142" s="313">
        <v>1</v>
      </c>
      <c r="V3142" s="313">
        <v>10</v>
      </c>
      <c r="W3142" s="314">
        <v>1.2999999999999999E-2</v>
      </c>
      <c r="X3142" s="315">
        <v>7.1000000000000002E-4</v>
      </c>
      <c r="Y3142" s="749">
        <v>930</v>
      </c>
      <c r="Z3142" s="282"/>
      <c r="AA3142" s="316" t="s">
        <v>10390</v>
      </c>
      <c r="AB3142" s="282" t="s">
        <v>9163</v>
      </c>
      <c r="AC3142" s="317" t="s">
        <v>2081</v>
      </c>
      <c r="AD3142" s="318" t="s">
        <v>478</v>
      </c>
      <c r="AE3142" s="319">
        <v>0</v>
      </c>
      <c r="AF3142" s="319" t="s">
        <v>11273</v>
      </c>
      <c r="AG3142" s="320">
        <v>12.25</v>
      </c>
      <c r="AH3142" s="321">
        <f t="shared" ref="AH3142:AH3154" si="533">IF($A$3="РЕГИОНЫ",ROUND($AG3142*(1-($L$6-$F$4))*(1-$F$3)*(1+$AG$2)*$AG$1,2),0)</f>
        <v>0</v>
      </c>
      <c r="AI3142" s="287">
        <f>_xlfn.IFNA(VLOOKUP(AD:AD,грп!B:C,2,0),0)</f>
        <v>0</v>
      </c>
      <c r="AJ3142" s="607">
        <v>16</v>
      </c>
      <c r="AK3142" s="672">
        <f t="shared" si="526"/>
        <v>0</v>
      </c>
      <c r="AL3142" s="174"/>
    </row>
    <row r="3143" spans="1:38" s="4" customFormat="1" ht="12" customHeight="1" outlineLevel="1" x14ac:dyDescent="0.35">
      <c r="A3143" s="307" t="s">
        <v>10402</v>
      </c>
      <c r="B3143" s="308" t="s">
        <v>8438</v>
      </c>
      <c r="C3143" s="323"/>
      <c r="D3143" s="310" t="s">
        <v>3343</v>
      </c>
      <c r="E3143" s="344" t="s">
        <v>3344</v>
      </c>
      <c r="F3143" s="293"/>
      <c r="G3143" s="293"/>
      <c r="H3143" s="294">
        <v>19</v>
      </c>
      <c r="I3143" s="294" t="str">
        <f>IFERROR(_xlfn.IFNA(VLOOKUP($D:$D,history!$I:$Y,3,0),VLOOKUP(E:E,history!$H:$Y,4,0)),"--")</f>
        <v>--</v>
      </c>
      <c r="J3143" s="282" t="s">
        <v>9870</v>
      </c>
      <c r="K3143" s="282" t="str">
        <f t="shared" si="530"/>
        <v/>
      </c>
      <c r="L3143" s="312">
        <f t="shared" si="531"/>
        <v>870.28</v>
      </c>
      <c r="M3143" s="312">
        <f t="shared" si="532"/>
        <v>1318.6</v>
      </c>
      <c r="N3143" s="297" t="str">
        <f>_xlfn.IFNA(VLOOKUP($E:$E,'1'!$A:$E,3,0),"")</f>
        <v/>
      </c>
      <c r="O3143" s="297" t="str">
        <f>_xlfn.IFNA(VLOOKUP($E:$E,'2'!$A:$E,3,0),"")</f>
        <v/>
      </c>
      <c r="P3143" s="297" t="str">
        <f>_xlfn.IFNA(VLOOKUP($E:$E,'3'!$A:$D,3,0),"")</f>
        <v/>
      </c>
      <c r="Q3143" s="297" t="str">
        <f>_xlfn.IFNA(VLOOKUP($E:$E,'4'!$A:$F,3,0),"")</f>
        <v/>
      </c>
      <c r="R3143" s="297" t="str">
        <f>_xlfn.IFNA(VLOOKUP($E:$E,'5'!$A:$F,3,0),"")</f>
        <v/>
      </c>
      <c r="S3143" s="297" t="str">
        <f>_xlfn.IFNA(VLOOKUP($E:$E,'6'!$A:$F,3,0),"")</f>
        <v/>
      </c>
      <c r="T3143" s="313">
        <v>1</v>
      </c>
      <c r="U3143" s="313">
        <v>1</v>
      </c>
      <c r="V3143" s="313">
        <v>10</v>
      </c>
      <c r="W3143" s="314">
        <v>1.7000000000000001E-2</v>
      </c>
      <c r="X3143" s="315">
        <v>1E-3</v>
      </c>
      <c r="Y3143" s="749">
        <v>1250</v>
      </c>
      <c r="Z3143" s="282"/>
      <c r="AA3143" s="316" t="s">
        <v>10391</v>
      </c>
      <c r="AB3143" s="282" t="s">
        <v>9163</v>
      </c>
      <c r="AC3143" s="317" t="s">
        <v>2081</v>
      </c>
      <c r="AD3143" s="318" t="s">
        <v>478</v>
      </c>
      <c r="AE3143" s="319">
        <v>0</v>
      </c>
      <c r="AF3143" s="319" t="s">
        <v>11273</v>
      </c>
      <c r="AG3143" s="320">
        <v>16.53</v>
      </c>
      <c r="AH3143" s="321">
        <f t="shared" si="533"/>
        <v>0</v>
      </c>
      <c r="AI3143" s="287">
        <f>_xlfn.IFNA(VLOOKUP(AD:AD,грп!B:C,2,0),0)</f>
        <v>0</v>
      </c>
      <c r="AJ3143" s="607">
        <v>14</v>
      </c>
      <c r="AK3143" s="672">
        <f t="shared" si="526"/>
        <v>0</v>
      </c>
      <c r="AL3143" s="174"/>
    </row>
    <row r="3144" spans="1:38" s="4" customFormat="1" ht="12" customHeight="1" outlineLevel="1" x14ac:dyDescent="0.35">
      <c r="A3144" s="307" t="s">
        <v>10402</v>
      </c>
      <c r="B3144" s="308" t="s">
        <v>8439</v>
      </c>
      <c r="C3144" s="323"/>
      <c r="D3144" s="310" t="s">
        <v>3345</v>
      </c>
      <c r="E3144" s="344" t="s">
        <v>3346</v>
      </c>
      <c r="F3144" s="293"/>
      <c r="G3144" s="293"/>
      <c r="H3144" s="294">
        <v>10</v>
      </c>
      <c r="I3144" s="294" t="str">
        <f>IFERROR(_xlfn.IFNA(VLOOKUP($D:$D,history!$I:$Y,3,0),VLOOKUP(E:E,history!$H:$Y,4,0)),"--")</f>
        <v>--</v>
      </c>
      <c r="J3144" s="282" t="s">
        <v>9870</v>
      </c>
      <c r="K3144" s="282" t="str">
        <f t="shared" si="530"/>
        <v/>
      </c>
      <c r="L3144" s="312">
        <f t="shared" si="531"/>
        <v>1140.8900000000001</v>
      </c>
      <c r="M3144" s="312">
        <f t="shared" si="532"/>
        <v>1728.62</v>
      </c>
      <c r="N3144" s="297" t="str">
        <f>_xlfn.IFNA(VLOOKUP($E:$E,'1'!$A:$E,3,0),"")</f>
        <v/>
      </c>
      <c r="O3144" s="297" t="str">
        <f>_xlfn.IFNA(VLOOKUP($E:$E,'2'!$A:$E,3,0),"")</f>
        <v/>
      </c>
      <c r="P3144" s="297" t="str">
        <f>_xlfn.IFNA(VLOOKUP($E:$E,'3'!$A:$D,3,0),"")</f>
        <v/>
      </c>
      <c r="Q3144" s="297" t="str">
        <f>_xlfn.IFNA(VLOOKUP($E:$E,'4'!$A:$F,3,0),"")</f>
        <v/>
      </c>
      <c r="R3144" s="297" t="str">
        <f>_xlfn.IFNA(VLOOKUP($E:$E,'5'!$A:$F,3,0),"")</f>
        <v/>
      </c>
      <c r="S3144" s="297" t="str">
        <f>_xlfn.IFNA(VLOOKUP($E:$E,'6'!$A:$F,3,0),"")</f>
        <v/>
      </c>
      <c r="T3144" s="313">
        <v>1</v>
      </c>
      <c r="U3144" s="313">
        <v>1</v>
      </c>
      <c r="V3144" s="313">
        <v>5</v>
      </c>
      <c r="W3144" s="314">
        <v>1.2E-2</v>
      </c>
      <c r="X3144" s="315">
        <v>1.5499999999999999E-3</v>
      </c>
      <c r="Y3144" s="749">
        <v>1640</v>
      </c>
      <c r="Z3144" s="282"/>
      <c r="AA3144" s="316" t="s">
        <v>10390</v>
      </c>
      <c r="AB3144" s="282" t="s">
        <v>9163</v>
      </c>
      <c r="AC3144" s="317" t="s">
        <v>2081</v>
      </c>
      <c r="AD3144" s="318" t="s">
        <v>478</v>
      </c>
      <c r="AE3144" s="319">
        <v>0</v>
      </c>
      <c r="AF3144" s="319" t="s">
        <v>11273</v>
      </c>
      <c r="AG3144" s="320">
        <v>21.67</v>
      </c>
      <c r="AH3144" s="321">
        <f t="shared" si="533"/>
        <v>0</v>
      </c>
      <c r="AI3144" s="287">
        <f>_xlfn.IFNA(VLOOKUP(AD:AD,грп!B:C,2,0),0)</f>
        <v>0</v>
      </c>
      <c r="AJ3144" s="607">
        <v>11</v>
      </c>
      <c r="AK3144" s="672">
        <f t="shared" si="526"/>
        <v>0</v>
      </c>
      <c r="AL3144" s="174"/>
    </row>
    <row r="3145" spans="1:38" s="4" customFormat="1" ht="12" customHeight="1" outlineLevel="1" x14ac:dyDescent="0.35">
      <c r="A3145" s="307" t="s">
        <v>10402</v>
      </c>
      <c r="B3145" s="308" t="s">
        <v>8440</v>
      </c>
      <c r="C3145" s="323"/>
      <c r="D3145" s="310" t="s">
        <v>602</v>
      </c>
      <c r="E3145" s="322" t="s">
        <v>7</v>
      </c>
      <c r="F3145" s="293"/>
      <c r="G3145" s="293"/>
      <c r="H3145" s="294">
        <v>7</v>
      </c>
      <c r="I3145" s="294" t="str">
        <f>IFERROR(_xlfn.IFNA(VLOOKUP($D:$D,history!$I:$Y,3,0),VLOOKUP(E:E,history!$H:$Y,4,0)),"--")</f>
        <v>--</v>
      </c>
      <c r="J3145" s="282" t="s">
        <v>9870</v>
      </c>
      <c r="K3145" s="282" t="str">
        <f t="shared" si="530"/>
        <v/>
      </c>
      <c r="L3145" s="312">
        <f t="shared" si="531"/>
        <v>359.06</v>
      </c>
      <c r="M3145" s="312">
        <f t="shared" si="532"/>
        <v>544.03</v>
      </c>
      <c r="N3145" s="297" t="str">
        <f>_xlfn.IFNA(VLOOKUP($E:$E,'1'!$A:$E,3,0),"")</f>
        <v/>
      </c>
      <c r="O3145" s="297" t="str">
        <f>_xlfn.IFNA(VLOOKUP($E:$E,'2'!$A:$E,3,0),"")</f>
        <v/>
      </c>
      <c r="P3145" s="297" t="str">
        <f>_xlfn.IFNA(VLOOKUP($E:$E,'3'!$A:$D,3,0),"")</f>
        <v/>
      </c>
      <c r="Q3145" s="297" t="str">
        <f>_xlfn.IFNA(VLOOKUP($E:$E,'4'!$A:$F,3,0),"")</f>
        <v/>
      </c>
      <c r="R3145" s="297" t="str">
        <f>_xlfn.IFNA(VLOOKUP($E:$E,'5'!$A:$F,3,0),"")</f>
        <v/>
      </c>
      <c r="S3145" s="297" t="str">
        <f>_xlfn.IFNA(VLOOKUP($E:$E,'6'!$A:$F,3,0),"")</f>
        <v/>
      </c>
      <c r="T3145" s="313">
        <v>1</v>
      </c>
      <c r="U3145" s="313">
        <v>1</v>
      </c>
      <c r="V3145" s="313">
        <v>10</v>
      </c>
      <c r="W3145" s="314">
        <v>0.72</v>
      </c>
      <c r="X3145" s="315">
        <v>4.4999999999999999E-4</v>
      </c>
      <c r="Y3145" s="749">
        <v>520</v>
      </c>
      <c r="Z3145" s="282"/>
      <c r="AA3145" s="316" t="s">
        <v>10391</v>
      </c>
      <c r="AB3145" s="282" t="s">
        <v>9163</v>
      </c>
      <c r="AC3145" s="317" t="s">
        <v>2081</v>
      </c>
      <c r="AD3145" s="318" t="s">
        <v>478</v>
      </c>
      <c r="AE3145" s="319">
        <v>0</v>
      </c>
      <c r="AF3145" s="319" t="s">
        <v>11319</v>
      </c>
      <c r="AG3145" s="320">
        <v>6.82</v>
      </c>
      <c r="AH3145" s="321">
        <f t="shared" si="533"/>
        <v>0</v>
      </c>
      <c r="AI3145" s="287">
        <f>_xlfn.IFNA(VLOOKUP(AD:AD,грп!B:C,2,0),0)</f>
        <v>0</v>
      </c>
      <c r="AJ3145" s="607">
        <v>83</v>
      </c>
      <c r="AK3145" s="672">
        <f t="shared" si="526"/>
        <v>0</v>
      </c>
      <c r="AL3145" s="174"/>
    </row>
    <row r="3146" spans="1:38" s="4" customFormat="1" ht="12" customHeight="1" outlineLevel="1" x14ac:dyDescent="0.35">
      <c r="A3146" s="307" t="s">
        <v>10402</v>
      </c>
      <c r="B3146" s="308" t="s">
        <v>8441</v>
      </c>
      <c r="C3146" s="323"/>
      <c r="D3146" s="310" t="s">
        <v>603</v>
      </c>
      <c r="E3146" s="322" t="s">
        <v>195</v>
      </c>
      <c r="F3146" s="293"/>
      <c r="G3146" s="293"/>
      <c r="H3146" s="294">
        <v>27</v>
      </c>
      <c r="I3146" s="294" t="str">
        <f>IFERROR(_xlfn.IFNA(VLOOKUP($D:$D,history!$I:$Y,3,0),VLOOKUP(E:E,history!$H:$Y,4,0)),"--")</f>
        <v>V</v>
      </c>
      <c r="J3146" s="282" t="s">
        <v>9870</v>
      </c>
      <c r="K3146" s="282" t="str">
        <f t="shared" si="530"/>
        <v/>
      </c>
      <c r="L3146" s="312">
        <f t="shared" si="531"/>
        <v>415.92</v>
      </c>
      <c r="M3146" s="312">
        <f t="shared" si="532"/>
        <v>630.17999999999995</v>
      </c>
      <c r="N3146" s="297" t="str">
        <f>_xlfn.IFNA(VLOOKUP($E:$E,'1'!$A:$E,3,0),"")</f>
        <v/>
      </c>
      <c r="O3146" s="297" t="str">
        <f>_xlfn.IFNA(VLOOKUP($E:$E,'2'!$A:$E,3,0),"")</f>
        <v/>
      </c>
      <c r="P3146" s="297" t="str">
        <f>_xlfn.IFNA(VLOOKUP($E:$E,'3'!$A:$D,3,0),"")</f>
        <v/>
      </c>
      <c r="Q3146" s="297" t="str">
        <f>_xlfn.IFNA(VLOOKUP($E:$E,'4'!$A:$F,3,0),"")</f>
        <v/>
      </c>
      <c r="R3146" s="297" t="str">
        <f>_xlfn.IFNA(VLOOKUP($E:$E,'5'!$A:$F,3,0),"")</f>
        <v/>
      </c>
      <c r="S3146" s="297" t="str">
        <f>_xlfn.IFNA(VLOOKUP($E:$E,'6'!$A:$F,3,0),"")</f>
        <v/>
      </c>
      <c r="T3146" s="313">
        <v>1</v>
      </c>
      <c r="U3146" s="313">
        <v>1</v>
      </c>
      <c r="V3146" s="313">
        <v>20</v>
      </c>
      <c r="W3146" s="314">
        <v>1.0249999999999999</v>
      </c>
      <c r="X3146" s="315">
        <v>6.4499999999999996E-4</v>
      </c>
      <c r="Y3146" s="749">
        <v>590</v>
      </c>
      <c r="Z3146" s="282"/>
      <c r="AA3146" s="316" t="s">
        <v>10391</v>
      </c>
      <c r="AB3146" s="282" t="s">
        <v>9163</v>
      </c>
      <c r="AC3146" s="317" t="s">
        <v>2081</v>
      </c>
      <c r="AD3146" s="318" t="s">
        <v>478</v>
      </c>
      <c r="AE3146" s="319">
        <v>0</v>
      </c>
      <c r="AF3146" s="319" t="s">
        <v>11319</v>
      </c>
      <c r="AG3146" s="320">
        <v>7.9</v>
      </c>
      <c r="AH3146" s="321">
        <f t="shared" si="533"/>
        <v>0</v>
      </c>
      <c r="AI3146" s="287">
        <f>_xlfn.IFNA(VLOOKUP(AD:AD,грп!B:C,2,0),0)</f>
        <v>0</v>
      </c>
      <c r="AJ3146" s="607">
        <v>91</v>
      </c>
      <c r="AK3146" s="672">
        <f t="shared" si="526"/>
        <v>0</v>
      </c>
      <c r="AL3146" s="174"/>
    </row>
    <row r="3147" spans="1:38" s="4" customFormat="1" ht="12" customHeight="1" outlineLevel="1" x14ac:dyDescent="0.35">
      <c r="A3147" s="307" t="s">
        <v>10402</v>
      </c>
      <c r="B3147" s="308" t="s">
        <v>8442</v>
      </c>
      <c r="C3147" s="290" t="s">
        <v>555</v>
      </c>
      <c r="D3147" s="310" t="s">
        <v>604</v>
      </c>
      <c r="E3147" s="322" t="s">
        <v>196</v>
      </c>
      <c r="F3147" s="293"/>
      <c r="G3147" s="293"/>
      <c r="H3147" s="294">
        <v>15</v>
      </c>
      <c r="I3147" s="294" t="str">
        <f>IFERROR(_xlfn.IFNA(VLOOKUP($D:$D,history!$I:$Y,3,0),VLOOKUP(E:E,history!$H:$Y,4,0)),"--")</f>
        <v>--</v>
      </c>
      <c r="J3147" s="282" t="s">
        <v>9870</v>
      </c>
      <c r="K3147" s="282" t="str">
        <f t="shared" si="530"/>
        <v/>
      </c>
      <c r="L3147" s="312">
        <f t="shared" si="531"/>
        <v>743.92</v>
      </c>
      <c r="M3147" s="312">
        <f t="shared" si="532"/>
        <v>1127.1500000000001</v>
      </c>
      <c r="N3147" s="297" t="str">
        <f>_xlfn.IFNA(VLOOKUP($E:$E,'1'!$A:$E,3,0),"")</f>
        <v/>
      </c>
      <c r="O3147" s="297" t="str">
        <f>_xlfn.IFNA(VLOOKUP($E:$E,'2'!$A:$E,3,0),"")</f>
        <v/>
      </c>
      <c r="P3147" s="297" t="str">
        <f>_xlfn.IFNA(VLOOKUP($E:$E,'3'!$A:$D,3,0),"")</f>
        <v/>
      </c>
      <c r="Q3147" s="297" t="str">
        <f>_xlfn.IFNA(VLOOKUP($E:$E,'4'!$A:$F,3,0),"")</f>
        <v/>
      </c>
      <c r="R3147" s="297" t="str">
        <f>_xlfn.IFNA(VLOOKUP($E:$E,'5'!$A:$F,3,0),"")</f>
        <v/>
      </c>
      <c r="S3147" s="297" t="str">
        <f>_xlfn.IFNA(VLOOKUP($E:$E,'6'!$A:$F,3,0),"")</f>
        <v/>
      </c>
      <c r="T3147" s="313">
        <v>1</v>
      </c>
      <c r="U3147" s="313">
        <v>1</v>
      </c>
      <c r="V3147" s="313">
        <v>6</v>
      </c>
      <c r="W3147" s="314">
        <v>0.01</v>
      </c>
      <c r="X3147" s="315">
        <v>1.335E-3</v>
      </c>
      <c r="Y3147" s="749">
        <v>1070</v>
      </c>
      <c r="Z3147" s="282"/>
      <c r="AA3147" s="316" t="s">
        <v>393</v>
      </c>
      <c r="AB3147" s="282" t="s">
        <v>9163</v>
      </c>
      <c r="AC3147" s="317" t="s">
        <v>2081</v>
      </c>
      <c r="AD3147" s="318" t="s">
        <v>478</v>
      </c>
      <c r="AE3147" s="319">
        <v>0</v>
      </c>
      <c r="AF3147" s="319" t="s">
        <v>11319</v>
      </c>
      <c r="AG3147" s="320">
        <v>14.13</v>
      </c>
      <c r="AH3147" s="321">
        <f t="shared" si="533"/>
        <v>0</v>
      </c>
      <c r="AI3147" s="287">
        <f>_xlfn.IFNA(VLOOKUP(AD:AD,грп!B:C,2,0),0)</f>
        <v>0</v>
      </c>
      <c r="AJ3147" s="607">
        <v>17</v>
      </c>
      <c r="AK3147" s="672" t="str">
        <f t="shared" si="526"/>
        <v xml:space="preserve"> </v>
      </c>
      <c r="AL3147" s="174"/>
    </row>
    <row r="3148" spans="1:38" s="4" customFormat="1" ht="12" customHeight="1" outlineLevel="1" x14ac:dyDescent="0.35">
      <c r="A3148" s="307" t="s">
        <v>10402</v>
      </c>
      <c r="B3148" s="308" t="s">
        <v>8443</v>
      </c>
      <c r="C3148" s="290" t="s">
        <v>555</v>
      </c>
      <c r="D3148" s="310" t="s">
        <v>605</v>
      </c>
      <c r="E3148" s="322" t="s">
        <v>233</v>
      </c>
      <c r="F3148" s="293"/>
      <c r="G3148" s="293"/>
      <c r="H3148" s="294">
        <v>11</v>
      </c>
      <c r="I3148" s="294" t="str">
        <f>IFERROR(_xlfn.IFNA(VLOOKUP($D:$D,history!$I:$Y,3,0),VLOOKUP(E:E,history!$H:$Y,4,0)),"--")</f>
        <v>--</v>
      </c>
      <c r="J3148" s="282" t="s">
        <v>9870</v>
      </c>
      <c r="K3148" s="282" t="str">
        <f t="shared" si="530"/>
        <v/>
      </c>
      <c r="L3148" s="312">
        <f t="shared" si="531"/>
        <v>316.42</v>
      </c>
      <c r="M3148" s="312">
        <f t="shared" si="532"/>
        <v>479.42</v>
      </c>
      <c r="N3148" s="297" t="str">
        <f>_xlfn.IFNA(VLOOKUP($E:$E,'1'!$A:$E,3,0),"")</f>
        <v/>
      </c>
      <c r="O3148" s="297" t="str">
        <f>_xlfn.IFNA(VLOOKUP($E:$E,'2'!$A:$E,3,0),"")</f>
        <v/>
      </c>
      <c r="P3148" s="297" t="str">
        <f>_xlfn.IFNA(VLOOKUP($E:$E,'3'!$A:$D,3,0),"")</f>
        <v/>
      </c>
      <c r="Q3148" s="297" t="str">
        <f>_xlfn.IFNA(VLOOKUP($E:$E,'4'!$A:$F,3,0),"")</f>
        <v/>
      </c>
      <c r="R3148" s="297" t="str">
        <f>_xlfn.IFNA(VLOOKUP($E:$E,'5'!$A:$F,3,0),"")</f>
        <v/>
      </c>
      <c r="S3148" s="297" t="str">
        <f>_xlfn.IFNA(VLOOKUP($E:$E,'6'!$A:$F,3,0),"")</f>
        <v/>
      </c>
      <c r="T3148" s="313">
        <v>1</v>
      </c>
      <c r="U3148" s="313">
        <v>1</v>
      </c>
      <c r="V3148" s="313">
        <v>10</v>
      </c>
      <c r="W3148" s="314">
        <v>0.56999999999999995</v>
      </c>
      <c r="X3148" s="315">
        <v>3.505747E-4</v>
      </c>
      <c r="Y3148" s="749">
        <v>460</v>
      </c>
      <c r="Z3148" s="282"/>
      <c r="AA3148" s="316" t="s">
        <v>10391</v>
      </c>
      <c r="AB3148" s="282" t="s">
        <v>9163</v>
      </c>
      <c r="AC3148" s="317" t="s">
        <v>2081</v>
      </c>
      <c r="AD3148" s="318" t="s">
        <v>478</v>
      </c>
      <c r="AE3148" s="319">
        <v>0</v>
      </c>
      <c r="AF3148" s="319" t="s">
        <v>11319</v>
      </c>
      <c r="AG3148" s="320">
        <v>6.01</v>
      </c>
      <c r="AH3148" s="321">
        <f t="shared" si="533"/>
        <v>0</v>
      </c>
      <c r="AI3148" s="287">
        <f>_xlfn.IFNA(VLOOKUP(AD:AD,грп!B:C,2,0),0)</f>
        <v>0</v>
      </c>
      <c r="AJ3148" s="607">
        <v>72</v>
      </c>
      <c r="AK3148" s="672" t="str">
        <f t="shared" si="526"/>
        <v xml:space="preserve"> </v>
      </c>
      <c r="AL3148" s="174"/>
    </row>
    <row r="3149" spans="1:38" s="4" customFormat="1" ht="12" customHeight="1" outlineLevel="1" x14ac:dyDescent="0.35">
      <c r="A3149" s="307" t="s">
        <v>10402</v>
      </c>
      <c r="B3149" s="308" t="s">
        <v>8444</v>
      </c>
      <c r="C3149" s="290" t="s">
        <v>555</v>
      </c>
      <c r="D3149" s="310" t="s">
        <v>606</v>
      </c>
      <c r="E3149" s="322" t="s">
        <v>6</v>
      </c>
      <c r="F3149" s="293"/>
      <c r="G3149" s="293"/>
      <c r="H3149" s="294">
        <v>37</v>
      </c>
      <c r="I3149" s="294" t="str">
        <f>IFERROR(_xlfn.IFNA(VLOOKUP($D:$D,history!$I:$Y,3,0),VLOOKUP(E:E,history!$H:$Y,4,0)),"--")</f>
        <v>--</v>
      </c>
      <c r="J3149" s="282" t="s">
        <v>9870</v>
      </c>
      <c r="K3149" s="282" t="str">
        <f t="shared" si="530"/>
        <v/>
      </c>
      <c r="L3149" s="312">
        <f t="shared" si="531"/>
        <v>449.09</v>
      </c>
      <c r="M3149" s="312">
        <f t="shared" si="532"/>
        <v>680.44</v>
      </c>
      <c r="N3149" s="297" t="str">
        <f>_xlfn.IFNA(VLOOKUP($E:$E,'1'!$A:$E,3,0),"")</f>
        <v/>
      </c>
      <c r="O3149" s="297" t="str">
        <f>_xlfn.IFNA(VLOOKUP($E:$E,'2'!$A:$E,3,0),"")</f>
        <v/>
      </c>
      <c r="P3149" s="297" t="str">
        <f>_xlfn.IFNA(VLOOKUP($E:$E,'3'!$A:$D,3,0),"")</f>
        <v/>
      </c>
      <c r="Q3149" s="297" t="str">
        <f>_xlfn.IFNA(VLOOKUP($E:$E,'4'!$A:$F,3,0),"")</f>
        <v/>
      </c>
      <c r="R3149" s="297" t="str">
        <f>_xlfn.IFNA(VLOOKUP($E:$E,'5'!$A:$F,3,0),"")</f>
        <v/>
      </c>
      <c r="S3149" s="297" t="str">
        <f>_xlfn.IFNA(VLOOKUP($E:$E,'6'!$A:$F,3,0),"")</f>
        <v/>
      </c>
      <c r="T3149" s="313">
        <v>1</v>
      </c>
      <c r="U3149" s="313">
        <v>1</v>
      </c>
      <c r="V3149" s="313">
        <v>10</v>
      </c>
      <c r="W3149" s="314">
        <v>0.89</v>
      </c>
      <c r="X3149" s="315">
        <v>5.0000000000000001E-4</v>
      </c>
      <c r="Y3149" s="749">
        <v>650</v>
      </c>
      <c r="Z3149" s="282"/>
      <c r="AA3149" s="316" t="s">
        <v>10391</v>
      </c>
      <c r="AB3149" s="282" t="s">
        <v>9163</v>
      </c>
      <c r="AC3149" s="317" t="s">
        <v>2081</v>
      </c>
      <c r="AD3149" s="318" t="s">
        <v>478</v>
      </c>
      <c r="AE3149" s="319">
        <v>0</v>
      </c>
      <c r="AF3149" s="319" t="s">
        <v>11319</v>
      </c>
      <c r="AG3149" s="320">
        <v>8.5299999999999994</v>
      </c>
      <c r="AH3149" s="321">
        <f t="shared" si="533"/>
        <v>0</v>
      </c>
      <c r="AI3149" s="287">
        <f>_xlfn.IFNA(VLOOKUP(AD:AD,грп!B:C,2,0),0)</f>
        <v>0</v>
      </c>
      <c r="AJ3149" s="607">
        <v>95</v>
      </c>
      <c r="AK3149" s="672" t="str">
        <f t="shared" si="526"/>
        <v xml:space="preserve"> </v>
      </c>
      <c r="AL3149" s="174"/>
    </row>
    <row r="3150" spans="1:38" s="4" customFormat="1" ht="12" customHeight="1" outlineLevel="1" x14ac:dyDescent="0.35">
      <c r="A3150" s="307" t="s">
        <v>10402</v>
      </c>
      <c r="B3150" s="308" t="s">
        <v>8445</v>
      </c>
      <c r="C3150" s="290" t="s">
        <v>555</v>
      </c>
      <c r="D3150" s="310" t="s">
        <v>607</v>
      </c>
      <c r="E3150" s="322" t="s">
        <v>234</v>
      </c>
      <c r="F3150" s="293"/>
      <c r="G3150" s="293"/>
      <c r="H3150" s="294"/>
      <c r="I3150" s="294" t="str">
        <f>IFERROR(_xlfn.IFNA(VLOOKUP($D:$D,history!$I:$Y,3,0),VLOOKUP(E:E,history!$H:$Y,4,0)),"--")</f>
        <v>--</v>
      </c>
      <c r="J3150" s="282" t="s">
        <v>5946</v>
      </c>
      <c r="K3150" s="282" t="str">
        <f t="shared" si="530"/>
        <v/>
      </c>
      <c r="L3150" s="312">
        <f t="shared" si="531"/>
        <v>842.37</v>
      </c>
      <c r="M3150" s="312">
        <f t="shared" si="532"/>
        <v>1276.32</v>
      </c>
      <c r="N3150" s="297" t="str">
        <f>_xlfn.IFNA(VLOOKUP($E:$E,'1'!$A:$E,3,0),"")</f>
        <v/>
      </c>
      <c r="O3150" s="297" t="str">
        <f>_xlfn.IFNA(VLOOKUP($E:$E,'2'!$A:$E,3,0),"")</f>
        <v/>
      </c>
      <c r="P3150" s="297" t="str">
        <f>_xlfn.IFNA(VLOOKUP($E:$E,'3'!$A:$D,3,0),"")</f>
        <v/>
      </c>
      <c r="Q3150" s="297" t="str">
        <f>_xlfn.IFNA(VLOOKUP($E:$E,'4'!$A:$F,3,0),"")</f>
        <v/>
      </c>
      <c r="R3150" s="297" t="str">
        <f>_xlfn.IFNA(VLOOKUP($E:$E,'5'!$A:$F,3,0),"")</f>
        <v/>
      </c>
      <c r="S3150" s="297" t="str">
        <f>_xlfn.IFNA(VLOOKUP($E:$E,'6'!$A:$F,3,0),"")</f>
        <v/>
      </c>
      <c r="T3150" s="313">
        <v>1</v>
      </c>
      <c r="U3150" s="313">
        <v>1</v>
      </c>
      <c r="V3150" s="313">
        <v>10</v>
      </c>
      <c r="W3150" s="314">
        <v>1.82</v>
      </c>
      <c r="X3150" s="315">
        <v>9.1E-4</v>
      </c>
      <c r="Y3150" s="749">
        <v>1210</v>
      </c>
      <c r="Z3150" s="282"/>
      <c r="AA3150" s="316" t="s">
        <v>10391</v>
      </c>
      <c r="AB3150" s="282" t="s">
        <v>9163</v>
      </c>
      <c r="AC3150" s="317" t="s">
        <v>2081</v>
      </c>
      <c r="AD3150" s="318" t="s">
        <v>478</v>
      </c>
      <c r="AE3150" s="319">
        <v>0</v>
      </c>
      <c r="AF3150" s="319" t="s">
        <v>11319</v>
      </c>
      <c r="AG3150" s="320">
        <v>16</v>
      </c>
      <c r="AH3150" s="321">
        <f t="shared" si="533"/>
        <v>0</v>
      </c>
      <c r="AI3150" s="287">
        <f>_xlfn.IFNA(VLOOKUP(AD:AD,грп!B:C,2,0),0)</f>
        <v>0</v>
      </c>
      <c r="AJ3150" s="607">
        <v>0</v>
      </c>
      <c r="AK3150" s="672" t="str">
        <f t="shared" si="526"/>
        <v xml:space="preserve"> </v>
      </c>
      <c r="AL3150" s="174"/>
    </row>
    <row r="3151" spans="1:38" s="4" customFormat="1" ht="12" customHeight="1" outlineLevel="1" x14ac:dyDescent="0.35">
      <c r="A3151" s="307" t="s">
        <v>10402</v>
      </c>
      <c r="B3151" s="308" t="s">
        <v>8446</v>
      </c>
      <c r="C3151" s="290" t="s">
        <v>555</v>
      </c>
      <c r="D3151" s="310" t="s">
        <v>608</v>
      </c>
      <c r="E3151" s="322" t="s">
        <v>235</v>
      </c>
      <c r="F3151" s="293"/>
      <c r="G3151" s="293"/>
      <c r="H3151" s="294">
        <v>21</v>
      </c>
      <c r="I3151" s="294" t="str">
        <f>IFERROR(_xlfn.IFNA(VLOOKUP($D:$D,history!$I:$Y,3,0),VLOOKUP(E:E,history!$H:$Y,4,0)),"--")</f>
        <v>--</v>
      </c>
      <c r="J3151" s="282" t="s">
        <v>9870</v>
      </c>
      <c r="K3151" s="282" t="str">
        <f t="shared" si="530"/>
        <v/>
      </c>
      <c r="L3151" s="312">
        <f t="shared" si="531"/>
        <v>1038.22</v>
      </c>
      <c r="M3151" s="312">
        <f t="shared" si="532"/>
        <v>1573.06</v>
      </c>
      <c r="N3151" s="297" t="str">
        <f>_xlfn.IFNA(VLOOKUP($E:$E,'1'!$A:$E,3,0),"")</f>
        <v/>
      </c>
      <c r="O3151" s="297" t="str">
        <f>_xlfn.IFNA(VLOOKUP($E:$E,'2'!$A:$E,3,0),"")</f>
        <v/>
      </c>
      <c r="P3151" s="297" t="str">
        <f>_xlfn.IFNA(VLOOKUP($E:$E,'3'!$A:$D,3,0),"")</f>
        <v/>
      </c>
      <c r="Q3151" s="297" t="str">
        <f>_xlfn.IFNA(VLOOKUP($E:$E,'4'!$A:$F,3,0),"")</f>
        <v/>
      </c>
      <c r="R3151" s="297" t="str">
        <f>_xlfn.IFNA(VLOOKUP($E:$E,'5'!$A:$F,3,0),"")</f>
        <v/>
      </c>
      <c r="S3151" s="297" t="str">
        <f>_xlfn.IFNA(VLOOKUP($E:$E,'6'!$A:$F,3,0),"")</f>
        <v/>
      </c>
      <c r="T3151" s="313">
        <v>1</v>
      </c>
      <c r="U3151" s="313">
        <v>1</v>
      </c>
      <c r="V3151" s="313">
        <v>10</v>
      </c>
      <c r="W3151" s="314">
        <v>2.7549999999999999</v>
      </c>
      <c r="X3151" s="315">
        <v>1.335E-3</v>
      </c>
      <c r="Y3151" s="749">
        <v>1490</v>
      </c>
      <c r="Z3151" s="282"/>
      <c r="AA3151" s="316" t="s">
        <v>10391</v>
      </c>
      <c r="AB3151" s="282" t="s">
        <v>9163</v>
      </c>
      <c r="AC3151" s="317" t="s">
        <v>2081</v>
      </c>
      <c r="AD3151" s="318" t="s">
        <v>478</v>
      </c>
      <c r="AE3151" s="319">
        <v>0</v>
      </c>
      <c r="AF3151" s="319" t="s">
        <v>11319</v>
      </c>
      <c r="AG3151" s="320">
        <v>19.72</v>
      </c>
      <c r="AH3151" s="321">
        <f t="shared" si="533"/>
        <v>0</v>
      </c>
      <c r="AI3151" s="287">
        <f>_xlfn.IFNA(VLOOKUP(AD:AD,грп!B:C,2,0),0)</f>
        <v>0</v>
      </c>
      <c r="AJ3151" s="607">
        <v>46</v>
      </c>
      <c r="AK3151" s="672" t="str">
        <f t="shared" si="526"/>
        <v xml:space="preserve"> </v>
      </c>
      <c r="AL3151" s="174"/>
    </row>
    <row r="3152" spans="1:38" s="4" customFormat="1" ht="12" customHeight="1" outlineLevel="1" x14ac:dyDescent="0.35">
      <c r="A3152" s="307" t="s">
        <v>1897</v>
      </c>
      <c r="B3152" s="308" t="s">
        <v>8447</v>
      </c>
      <c r="C3152" s="309"/>
      <c r="D3152" s="310" t="s">
        <v>11574</v>
      </c>
      <c r="E3152" s="344" t="s">
        <v>4717</v>
      </c>
      <c r="F3152" s="293"/>
      <c r="G3152" s="293"/>
      <c r="H3152" s="294">
        <v>20</v>
      </c>
      <c r="I3152" s="294" t="str">
        <f>IFERROR(_xlfn.IFNA(VLOOKUP($D:$D,history!$I:$Y,3,0),VLOOKUP(E:E,history!$H:$Y,4,0)),"--")</f>
        <v>--</v>
      </c>
      <c r="J3152" s="282" t="s">
        <v>9870</v>
      </c>
      <c r="K3152" s="282" t="str">
        <f t="shared" si="530"/>
        <v/>
      </c>
      <c r="L3152" s="312">
        <f t="shared" si="531"/>
        <v>1075.5999999999999</v>
      </c>
      <c r="M3152" s="312">
        <f t="shared" si="532"/>
        <v>1629.7</v>
      </c>
      <c r="N3152" s="297" t="str">
        <f>_xlfn.IFNA(VLOOKUP($E:$E,'1'!$A:$E,3,0),"")</f>
        <v/>
      </c>
      <c r="O3152" s="297" t="str">
        <f>_xlfn.IFNA(VLOOKUP($E:$E,'2'!$A:$E,3,0),"")</f>
        <v/>
      </c>
      <c r="P3152" s="297" t="str">
        <f>_xlfn.IFNA(VLOOKUP($E:$E,'3'!$A:$D,3,0),"")</f>
        <v/>
      </c>
      <c r="Q3152" s="297" t="str">
        <f>_xlfn.IFNA(VLOOKUP($E:$E,'4'!$A:$F,3,0),"")</f>
        <v/>
      </c>
      <c r="R3152" s="297" t="str">
        <f>_xlfn.IFNA(VLOOKUP($E:$E,'5'!$A:$F,3,0),"")</f>
        <v/>
      </c>
      <c r="S3152" s="297" t="str">
        <f>_xlfn.IFNA(VLOOKUP($E:$E,'6'!$A:$F,3,0),"")</f>
        <v/>
      </c>
      <c r="T3152" s="313">
        <v>1</v>
      </c>
      <c r="U3152" s="313">
        <v>6</v>
      </c>
      <c r="V3152" s="313">
        <v>24</v>
      </c>
      <c r="W3152" s="314">
        <v>0.77800000000000002</v>
      </c>
      <c r="X3152" s="315">
        <v>1.2053571E-3</v>
      </c>
      <c r="Y3152" s="749">
        <v>1470</v>
      </c>
      <c r="Z3152" s="282"/>
      <c r="AA3152" s="316" t="s">
        <v>10390</v>
      </c>
      <c r="AB3152" s="282" t="s">
        <v>9163</v>
      </c>
      <c r="AC3152" s="317" t="s">
        <v>2081</v>
      </c>
      <c r="AD3152" s="318" t="s">
        <v>478</v>
      </c>
      <c r="AE3152" s="319">
        <v>0</v>
      </c>
      <c r="AF3152" s="319" t="s">
        <v>11273</v>
      </c>
      <c r="AG3152" s="320">
        <v>20.43</v>
      </c>
      <c r="AH3152" s="321">
        <f t="shared" si="533"/>
        <v>0</v>
      </c>
      <c r="AI3152" s="287">
        <f>_xlfn.IFNA(VLOOKUP(AD:AD,грп!B:C,2,0),0)</f>
        <v>0</v>
      </c>
      <c r="AJ3152" s="607">
        <v>12</v>
      </c>
      <c r="AK3152" s="672">
        <f t="shared" si="526"/>
        <v>0</v>
      </c>
      <c r="AL3152" s="174"/>
    </row>
    <row r="3153" spans="1:38" s="4" customFormat="1" ht="12" customHeight="1" outlineLevel="1" x14ac:dyDescent="0.35">
      <c r="A3153" s="307" t="s">
        <v>1897</v>
      </c>
      <c r="B3153" s="308" t="s">
        <v>8448</v>
      </c>
      <c r="C3153" s="309"/>
      <c r="D3153" s="310" t="s">
        <v>11575</v>
      </c>
      <c r="E3153" s="292" t="s">
        <v>4718</v>
      </c>
      <c r="F3153" s="293"/>
      <c r="G3153" s="293"/>
      <c r="H3153" s="294">
        <v>23</v>
      </c>
      <c r="I3153" s="294" t="str">
        <f>IFERROR(_xlfn.IFNA(VLOOKUP($D:$D,history!$I:$Y,3,0),VLOOKUP(E:E,history!$H:$Y,4,0)),"--")</f>
        <v>--</v>
      </c>
      <c r="J3153" s="282" t="s">
        <v>9870</v>
      </c>
      <c r="K3153" s="282" t="str">
        <f t="shared" si="530"/>
        <v/>
      </c>
      <c r="L3153" s="312">
        <f t="shared" si="531"/>
        <v>761.29</v>
      </c>
      <c r="M3153" s="312">
        <f t="shared" si="532"/>
        <v>1153.47</v>
      </c>
      <c r="N3153" s="297" t="str">
        <f>_xlfn.IFNA(VLOOKUP($E:$E,'1'!$A:$E,3,0),"")</f>
        <v/>
      </c>
      <c r="O3153" s="297" t="str">
        <f>_xlfn.IFNA(VLOOKUP($E:$E,'2'!$A:$E,3,0),"")</f>
        <v/>
      </c>
      <c r="P3153" s="297" t="str">
        <f>_xlfn.IFNA(VLOOKUP($E:$E,'3'!$A:$D,3,0),"")</f>
        <v/>
      </c>
      <c r="Q3153" s="297" t="str">
        <f>_xlfn.IFNA(VLOOKUP($E:$E,'4'!$A:$F,3,0),"")</f>
        <v/>
      </c>
      <c r="R3153" s="297" t="str">
        <f>_xlfn.IFNA(VLOOKUP($E:$E,'5'!$A:$F,3,0),"")</f>
        <v/>
      </c>
      <c r="S3153" s="297" t="str">
        <f>_xlfn.IFNA(VLOOKUP($E:$E,'6'!$A:$F,3,0),"")</f>
        <v/>
      </c>
      <c r="T3153" s="313">
        <v>1</v>
      </c>
      <c r="U3153" s="313">
        <v>6</v>
      </c>
      <c r="V3153" s="313">
        <v>36</v>
      </c>
      <c r="W3153" s="314">
        <v>0.54700000000000004</v>
      </c>
      <c r="X3153" s="315">
        <v>6.3492059999999996E-4</v>
      </c>
      <c r="Y3153" s="749">
        <v>1040</v>
      </c>
      <c r="Z3153" s="282"/>
      <c r="AA3153" s="316" t="s">
        <v>10390</v>
      </c>
      <c r="AB3153" s="282" t="s">
        <v>9163</v>
      </c>
      <c r="AC3153" s="317" t="s">
        <v>2081</v>
      </c>
      <c r="AD3153" s="318" t="s">
        <v>478</v>
      </c>
      <c r="AE3153" s="319">
        <v>0</v>
      </c>
      <c r="AF3153" s="319" t="s">
        <v>11273</v>
      </c>
      <c r="AG3153" s="320">
        <v>14.46</v>
      </c>
      <c r="AH3153" s="321">
        <f t="shared" si="533"/>
        <v>0</v>
      </c>
      <c r="AI3153" s="287">
        <f>_xlfn.IFNA(VLOOKUP(AD:AD,грп!B:C,2,0),0)</f>
        <v>0</v>
      </c>
      <c r="AJ3153" s="607">
        <v>36</v>
      </c>
      <c r="AK3153" s="672">
        <f t="shared" si="526"/>
        <v>0</v>
      </c>
      <c r="AL3153" s="174"/>
    </row>
    <row r="3154" spans="1:38" s="4" customFormat="1" ht="12" customHeight="1" outlineLevel="1" x14ac:dyDescent="0.35">
      <c r="A3154" s="307" t="s">
        <v>1897</v>
      </c>
      <c r="B3154" s="308" t="s">
        <v>8449</v>
      </c>
      <c r="C3154" s="309"/>
      <c r="D3154" s="310" t="s">
        <v>10333</v>
      </c>
      <c r="E3154" s="292" t="s">
        <v>4719</v>
      </c>
      <c r="F3154" s="293"/>
      <c r="G3154" s="293"/>
      <c r="H3154" s="294">
        <v>13</v>
      </c>
      <c r="I3154" s="294" t="str">
        <f>IFERROR(_xlfn.IFNA(VLOOKUP($D:$D,history!$I:$Y,3,0),VLOOKUP(E:E,history!$H:$Y,4,0)),"--")</f>
        <v>V</v>
      </c>
      <c r="J3154" s="282" t="s">
        <v>9870</v>
      </c>
      <c r="K3154" s="282" t="str">
        <f t="shared" si="530"/>
        <v/>
      </c>
      <c r="L3154" s="312">
        <f t="shared" si="531"/>
        <v>951.88</v>
      </c>
      <c r="M3154" s="312">
        <f t="shared" si="532"/>
        <v>1442.24</v>
      </c>
      <c r="N3154" s="297" t="str">
        <f>_xlfn.IFNA(VLOOKUP($E:$E,'1'!$A:$E,3,0),"")</f>
        <v/>
      </c>
      <c r="O3154" s="297" t="str">
        <f>_xlfn.IFNA(VLOOKUP($E:$E,'2'!$A:$E,3,0),"")</f>
        <v/>
      </c>
      <c r="P3154" s="297" t="str">
        <f>_xlfn.IFNA(VLOOKUP($E:$E,'3'!$A:$D,3,0),"")</f>
        <v/>
      </c>
      <c r="Q3154" s="297" t="str">
        <f>_xlfn.IFNA(VLOOKUP($E:$E,'4'!$A:$F,3,0),"")</f>
        <v/>
      </c>
      <c r="R3154" s="297" t="str">
        <f>_xlfn.IFNA(VLOOKUP($E:$E,'5'!$A:$F,3,0),"")</f>
        <v/>
      </c>
      <c r="S3154" s="297" t="str">
        <f>_xlfn.IFNA(VLOOKUP($E:$E,'6'!$A:$F,3,0),"")</f>
        <v/>
      </c>
      <c r="T3154" s="313">
        <v>1</v>
      </c>
      <c r="U3154" s="313">
        <v>6</v>
      </c>
      <c r="V3154" s="313">
        <v>36</v>
      </c>
      <c r="W3154" s="314">
        <v>0.40799999999999997</v>
      </c>
      <c r="X3154" s="315">
        <v>5.7539679999999999E-4</v>
      </c>
      <c r="Y3154" s="749">
        <v>1290</v>
      </c>
      <c r="Z3154" s="282"/>
      <c r="AA3154" s="316" t="s">
        <v>10390</v>
      </c>
      <c r="AB3154" s="282" t="s">
        <v>9163</v>
      </c>
      <c r="AC3154" s="317" t="s">
        <v>2081</v>
      </c>
      <c r="AD3154" s="318" t="s">
        <v>478</v>
      </c>
      <c r="AE3154" s="319">
        <v>0</v>
      </c>
      <c r="AF3154" s="319" t="s">
        <v>11273</v>
      </c>
      <c r="AG3154" s="320">
        <v>18.079999999999998</v>
      </c>
      <c r="AH3154" s="321">
        <f t="shared" si="533"/>
        <v>0</v>
      </c>
      <c r="AI3154" s="287">
        <f>_xlfn.IFNA(VLOOKUP(AD:AD,грп!B:C,2,0),0)</f>
        <v>0</v>
      </c>
      <c r="AJ3154" s="607">
        <v>33</v>
      </c>
      <c r="AK3154" s="672">
        <f t="shared" si="526"/>
        <v>0</v>
      </c>
      <c r="AL3154" s="174"/>
    </row>
    <row r="3155" spans="1:38" s="4" customFormat="1" ht="12" customHeight="1" x14ac:dyDescent="0.35">
      <c r="A3155" s="288"/>
      <c r="B3155" s="289"/>
      <c r="C3155" s="290" t="s">
        <v>555</v>
      </c>
      <c r="D3155" s="291" t="s">
        <v>2752</v>
      </c>
      <c r="E3155" s="292"/>
      <c r="F3155" s="293"/>
      <c r="G3155" s="293"/>
      <c r="H3155" s="294"/>
      <c r="I3155" s="294"/>
      <c r="J3155" s="282" t="s">
        <v>393</v>
      </c>
      <c r="K3155" s="282" t="str">
        <f t="shared" si="530"/>
        <v/>
      </c>
      <c r="L3155" s="295"/>
      <c r="M3155" s="296"/>
      <c r="N3155" s="297"/>
      <c r="O3155" s="297"/>
      <c r="P3155" s="297"/>
      <c r="Q3155" s="297" t="str">
        <f>_xlfn.IFNA(VLOOKUP($E:$E,'4'!$A:$F,3,0),"")</f>
        <v/>
      </c>
      <c r="R3155" s="297" t="str">
        <f>_xlfn.IFNA(VLOOKUP($E:$E,'5'!$A:$F,3,0),"")</f>
        <v/>
      </c>
      <c r="S3155" s="297"/>
      <c r="T3155" s="298"/>
      <c r="U3155" s="299"/>
      <c r="V3155" s="299"/>
      <c r="W3155" s="300"/>
      <c r="X3155" s="301"/>
      <c r="Y3155" s="749"/>
      <c r="Z3155" s="282"/>
      <c r="AA3155" s="280"/>
      <c r="AB3155" s="280"/>
      <c r="AC3155" s="302"/>
      <c r="AD3155" s="303" t="s">
        <v>2752</v>
      </c>
      <c r="AE3155" s="280"/>
      <c r="AF3155" s="329"/>
      <c r="AG3155" s="305"/>
      <c r="AH3155" s="306"/>
      <c r="AI3155" s="287">
        <f>_xlfn.IFNA(VLOOKUP(AD:AD,грп!B:C,2,0),0)</f>
        <v>0</v>
      </c>
      <c r="AJ3155" s="607">
        <v>0</v>
      </c>
      <c r="AK3155" s="672" t="str">
        <f t="shared" si="526"/>
        <v xml:space="preserve"> </v>
      </c>
      <c r="AL3155" s="174"/>
    </row>
    <row r="3156" spans="1:38" s="4" customFormat="1" ht="12" customHeight="1" outlineLevel="1" x14ac:dyDescent="0.35">
      <c r="A3156" s="307" t="s">
        <v>10402</v>
      </c>
      <c r="B3156" s="308" t="s">
        <v>8450</v>
      </c>
      <c r="C3156" s="290" t="s">
        <v>555</v>
      </c>
      <c r="D3156" s="310" t="s">
        <v>4952</v>
      </c>
      <c r="E3156" s="322" t="s">
        <v>255</v>
      </c>
      <c r="F3156" s="293"/>
      <c r="G3156" s="293"/>
      <c r="H3156" s="294"/>
      <c r="I3156" s="294" t="str">
        <f>IFERROR(_xlfn.IFNA(VLOOKUP($D:$D,history!$I:$Y,3,0),VLOOKUP(E:E,history!$H:$Y,4,0)),"--")</f>
        <v>--</v>
      </c>
      <c r="J3156" s="282" t="s">
        <v>9870</v>
      </c>
      <c r="K3156" s="282" t="str">
        <f t="shared" si="530"/>
        <v/>
      </c>
      <c r="L3156" s="312">
        <f>IF($A$3="ИМ",ROUND($Y3156*(1-($L$6-$F$4))*(1-$F$3)*(1+$AG$2),2),ROUND($M3156*(1-($L$6-$F$4))*(1-$F$3)*(1+$AG$2),2))</f>
        <v>145.83000000000001</v>
      </c>
      <c r="M3156" s="312">
        <f>ROUND(IF($A$3="РЕГИОНЫ",AG3156*$AG$3*$AG$1,IF(AI3156=0,AG3156*$AG$3*$AG$1,AG3156*$AG$3*(1-5%)*$AG$1)),2)</f>
        <v>220.96</v>
      </c>
      <c r="N3156" s="297" t="str">
        <f>_xlfn.IFNA(VLOOKUP($E:$E,'1'!$A:$E,3,0),"")</f>
        <v/>
      </c>
      <c r="O3156" s="297" t="str">
        <f>_xlfn.IFNA(VLOOKUP($E:$E,'2'!$A:$E,3,0),"")</f>
        <v/>
      </c>
      <c r="P3156" s="297" t="str">
        <f>_xlfn.IFNA(VLOOKUP($E:$E,'3'!$A:$D,3,0),"")</f>
        <v/>
      </c>
      <c r="Q3156" s="297" t="str">
        <f>_xlfn.IFNA(VLOOKUP($E:$E,'4'!$A:$F,3,0),"")</f>
        <v/>
      </c>
      <c r="R3156" s="297" t="str">
        <f>_xlfn.IFNA(VLOOKUP($E:$E,'5'!$A:$F,3,0),"")</f>
        <v/>
      </c>
      <c r="S3156" s="297" t="str">
        <f>_xlfn.IFNA(VLOOKUP($E:$E,'6'!$A:$F,3,0),"")</f>
        <v/>
      </c>
      <c r="T3156" s="313">
        <v>1</v>
      </c>
      <c r="U3156" s="313">
        <v>1</v>
      </c>
      <c r="V3156" s="313">
        <v>120</v>
      </c>
      <c r="W3156" s="314">
        <v>9.9000000000000005E-2</v>
      </c>
      <c r="X3156" s="315">
        <v>2.4002E-4</v>
      </c>
      <c r="Y3156" s="749">
        <v>210</v>
      </c>
      <c r="Z3156" s="282"/>
      <c r="AA3156" s="316" t="s">
        <v>10391</v>
      </c>
      <c r="AB3156" s="282" t="s">
        <v>9163</v>
      </c>
      <c r="AC3156" s="317" t="s">
        <v>2081</v>
      </c>
      <c r="AD3156" s="318" t="s">
        <v>2752</v>
      </c>
      <c r="AE3156" s="319">
        <v>0</v>
      </c>
      <c r="AF3156" s="319" t="s">
        <v>11319</v>
      </c>
      <c r="AG3156" s="320">
        <v>2.77</v>
      </c>
      <c r="AH3156" s="321">
        <f>IF($A$3="РЕГИОНЫ",ROUND($AG3156*(1-($L$6-$F$4))*(1-$F$3)*(1+$AG$2)*$AG$1,2),0)</f>
        <v>0</v>
      </c>
      <c r="AI3156" s="287">
        <f>_xlfn.IFNA(VLOOKUP(AD:AD,грп!B:C,2,0),0)</f>
        <v>0</v>
      </c>
      <c r="AJ3156" s="607">
        <v>0</v>
      </c>
      <c r="AK3156" s="672" t="str">
        <f t="shared" si="526"/>
        <v xml:space="preserve"> </v>
      </c>
      <c r="AL3156" s="174"/>
    </row>
    <row r="3157" spans="1:38" s="4" customFormat="1" ht="12" customHeight="1" x14ac:dyDescent="0.35">
      <c r="A3157" s="288"/>
      <c r="B3157" s="289"/>
      <c r="C3157" s="405" t="s">
        <v>555</v>
      </c>
      <c r="D3157" s="291" t="s">
        <v>2080</v>
      </c>
      <c r="E3157" s="324"/>
      <c r="F3157" s="293"/>
      <c r="G3157" s="293"/>
      <c r="H3157" s="294"/>
      <c r="I3157" s="294"/>
      <c r="J3157" s="282" t="s">
        <v>393</v>
      </c>
      <c r="K3157" s="282" t="str">
        <f t="shared" si="530"/>
        <v/>
      </c>
      <c r="L3157" s="295"/>
      <c r="M3157" s="296"/>
      <c r="N3157" s="297"/>
      <c r="O3157" s="297"/>
      <c r="P3157" s="297"/>
      <c r="Q3157" s="297" t="str">
        <f>_xlfn.IFNA(VLOOKUP($E:$E,'4'!$A:$F,3,0),"")</f>
        <v/>
      </c>
      <c r="R3157" s="297" t="str">
        <f>_xlfn.IFNA(VLOOKUP($E:$E,'5'!$A:$F,3,0),"")</f>
        <v/>
      </c>
      <c r="S3157" s="297"/>
      <c r="T3157" s="298"/>
      <c r="U3157" s="299"/>
      <c r="V3157" s="299"/>
      <c r="W3157" s="300"/>
      <c r="X3157" s="301"/>
      <c r="Y3157" s="749"/>
      <c r="Z3157" s="282"/>
      <c r="AA3157" s="280"/>
      <c r="AB3157" s="280"/>
      <c r="AC3157" s="302"/>
      <c r="AD3157" s="303" t="s">
        <v>2080</v>
      </c>
      <c r="AE3157" s="280"/>
      <c r="AF3157" s="329"/>
      <c r="AG3157" s="339"/>
      <c r="AH3157" s="306"/>
      <c r="AI3157" s="287">
        <f>_xlfn.IFNA(VLOOKUP(AD:AD,грп!B:C,2,0),0)</f>
        <v>0</v>
      </c>
      <c r="AJ3157" s="607">
        <v>0</v>
      </c>
      <c r="AK3157" s="672" t="str">
        <f t="shared" si="526"/>
        <v xml:space="preserve"> </v>
      </c>
      <c r="AL3157" s="174"/>
    </row>
    <row r="3158" spans="1:38" s="4" customFormat="1" ht="12" customHeight="1" outlineLevel="1" x14ac:dyDescent="0.35">
      <c r="A3158" s="307" t="s">
        <v>10402</v>
      </c>
      <c r="B3158" s="308" t="s">
        <v>8451</v>
      </c>
      <c r="C3158" s="348"/>
      <c r="D3158" s="310" t="s">
        <v>2156</v>
      </c>
      <c r="E3158" s="322" t="s">
        <v>2097</v>
      </c>
      <c r="F3158" s="293"/>
      <c r="G3158" s="293"/>
      <c r="H3158" s="294">
        <v>31</v>
      </c>
      <c r="I3158" s="294" t="str">
        <f>IFERROR(_xlfn.IFNA(VLOOKUP($D:$D,history!$I:$Y,3,0),VLOOKUP(E:E,history!$H:$Y,4,0)),"--")</f>
        <v>--</v>
      </c>
      <c r="J3158" s="282" t="s">
        <v>9870</v>
      </c>
      <c r="K3158" s="282" t="str">
        <f t="shared" si="530"/>
        <v/>
      </c>
      <c r="L3158" s="312">
        <f>IF($A$3="ИМ",ROUND($Y3158*(1-($L$6-$F$4))*(1-$F$3)*(1+$AG$2),2),ROUND($M3158*(1-($L$6-$F$4))*(1-$F$3)*(1+$AG$2),2))</f>
        <v>185.32</v>
      </c>
      <c r="M3158" s="312">
        <f>ROUND(IF($A$3="РЕГИОНЫ",AG3158*$AG$3*$AG$1,IF(AI3158=0,AG3158*$AG$3*$AG$1,AG3158*$AG$3*(1-5%)*$AG$1)),2)</f>
        <v>280.79000000000002</v>
      </c>
      <c r="N3158" s="297" t="str">
        <f>_xlfn.IFNA(VLOOKUP($E:$E,'1'!$A:$E,3,0),"")</f>
        <v/>
      </c>
      <c r="O3158" s="297" t="str">
        <f>_xlfn.IFNA(VLOOKUP($E:$E,'2'!$A:$E,3,0),"")</f>
        <v/>
      </c>
      <c r="P3158" s="297" t="str">
        <f>_xlfn.IFNA(VLOOKUP($E:$E,'3'!$A:$D,3,0),"")</f>
        <v/>
      </c>
      <c r="Q3158" s="297" t="str">
        <f>_xlfn.IFNA(VLOOKUP($E:$E,'4'!$A:$F,3,0),"")</f>
        <v/>
      </c>
      <c r="R3158" s="297" t="str">
        <f>_xlfn.IFNA(VLOOKUP($E:$E,'5'!$A:$F,3,0),"")</f>
        <v/>
      </c>
      <c r="S3158" s="297" t="str">
        <f>_xlfn.IFNA(VLOOKUP($E:$E,'6'!$A:$F,3,0),"")</f>
        <v/>
      </c>
      <c r="T3158" s="313">
        <v>1</v>
      </c>
      <c r="U3158" s="313">
        <v>6</v>
      </c>
      <c r="V3158" s="313">
        <v>240</v>
      </c>
      <c r="W3158" s="314">
        <v>3.7999999999999999E-2</v>
      </c>
      <c r="X3158" s="315">
        <v>1.031746E-4</v>
      </c>
      <c r="Y3158" s="749">
        <v>270</v>
      </c>
      <c r="Z3158" s="282"/>
      <c r="AA3158" s="316" t="s">
        <v>393</v>
      </c>
      <c r="AB3158" s="282" t="s">
        <v>9163</v>
      </c>
      <c r="AC3158" s="317" t="s">
        <v>2081</v>
      </c>
      <c r="AD3158" s="318" t="s">
        <v>2080</v>
      </c>
      <c r="AE3158" s="319">
        <v>0</v>
      </c>
      <c r="AF3158" s="319" t="s">
        <v>11273</v>
      </c>
      <c r="AG3158" s="320">
        <v>3.52</v>
      </c>
      <c r="AH3158" s="321">
        <f>IF($A$3="РЕГИОНЫ",ROUND($AG3158*(1-($L$6-$F$4))*(1-$F$3)*(1+$AG$2)*$AG$1,2),0)</f>
        <v>0</v>
      </c>
      <c r="AI3158" s="287">
        <f>_xlfn.IFNA(VLOOKUP(AD:AD,грп!B:C,2,0),0)</f>
        <v>0</v>
      </c>
      <c r="AJ3158" s="607">
        <v>30</v>
      </c>
      <c r="AK3158" s="672">
        <f t="shared" si="526"/>
        <v>0</v>
      </c>
      <c r="AL3158" s="174"/>
    </row>
    <row r="3159" spans="1:38" s="4" customFormat="1" ht="12" customHeight="1" x14ac:dyDescent="0.35">
      <c r="A3159" s="288"/>
      <c r="B3159" s="289"/>
      <c r="C3159" s="290" t="s">
        <v>555</v>
      </c>
      <c r="D3159" s="291" t="s">
        <v>1217</v>
      </c>
      <c r="E3159" s="292"/>
      <c r="F3159" s="293"/>
      <c r="G3159" s="293"/>
      <c r="H3159" s="294"/>
      <c r="I3159" s="294"/>
      <c r="J3159" s="282" t="s">
        <v>393</v>
      </c>
      <c r="K3159" s="282" t="str">
        <f t="shared" si="530"/>
        <v/>
      </c>
      <c r="L3159" s="295"/>
      <c r="M3159" s="296"/>
      <c r="N3159" s="297"/>
      <c r="O3159" s="297"/>
      <c r="P3159" s="297"/>
      <c r="Q3159" s="297" t="str">
        <f>_xlfn.IFNA(VLOOKUP($E:$E,'4'!$A:$F,3,0),"")</f>
        <v/>
      </c>
      <c r="R3159" s="297" t="str">
        <f>_xlfn.IFNA(VLOOKUP($E:$E,'5'!$A:$F,3,0),"")</f>
        <v/>
      </c>
      <c r="S3159" s="297"/>
      <c r="T3159" s="298"/>
      <c r="U3159" s="299"/>
      <c r="V3159" s="299"/>
      <c r="W3159" s="300"/>
      <c r="X3159" s="301"/>
      <c r="Y3159" s="749"/>
      <c r="Z3159" s="282"/>
      <c r="AA3159" s="280"/>
      <c r="AB3159" s="280"/>
      <c r="AC3159" s="302"/>
      <c r="AD3159" s="303" t="s">
        <v>1217</v>
      </c>
      <c r="AE3159" s="280"/>
      <c r="AF3159" s="329"/>
      <c r="AG3159" s="305"/>
      <c r="AH3159" s="306"/>
      <c r="AI3159" s="287">
        <f>_xlfn.IFNA(VLOOKUP(AD:AD,грп!B:C,2,0),0)</f>
        <v>0</v>
      </c>
      <c r="AJ3159" s="607">
        <v>0</v>
      </c>
      <c r="AK3159" s="672" t="str">
        <f t="shared" si="526"/>
        <v xml:space="preserve"> </v>
      </c>
      <c r="AL3159" s="174"/>
    </row>
    <row r="3160" spans="1:38" s="4" customFormat="1" ht="12" customHeight="1" outlineLevel="1" x14ac:dyDescent="0.35">
      <c r="A3160" s="307" t="s">
        <v>10402</v>
      </c>
      <c r="B3160" s="308" t="s">
        <v>8452</v>
      </c>
      <c r="C3160" s="290" t="s">
        <v>555</v>
      </c>
      <c r="D3160" s="310" t="s">
        <v>3095</v>
      </c>
      <c r="E3160" s="322" t="s">
        <v>205</v>
      </c>
      <c r="F3160" s="293"/>
      <c r="G3160" s="293"/>
      <c r="H3160" s="294">
        <v>2</v>
      </c>
      <c r="I3160" s="294" t="str">
        <f>IFERROR(_xlfn.IFNA(VLOOKUP($D:$D,history!$I:$Y,3,0),VLOOKUP(E:E,history!$H:$Y,4,0)),"--")</f>
        <v>--</v>
      </c>
      <c r="J3160" s="282" t="s">
        <v>9870</v>
      </c>
      <c r="K3160" s="282" t="str">
        <f t="shared" si="530"/>
        <v/>
      </c>
      <c r="L3160" s="312">
        <f>IF($A$3="ИМ",ROUND($Y3160*(1-($L$6-$F$4))*(1-$F$3)*(1+$AG$2),2),ROUND($M3160*(1-($L$6-$F$4))*(1-$F$3)*(1+$AG$2),2))</f>
        <v>3086.77</v>
      </c>
      <c r="M3160" s="312">
        <f>ROUND(IF($A$3="РЕГИОНЫ",AG3160*$AG$3*$AG$1,IF(AI3160=0,AG3160*$AG$3*$AG$1,AG3160*$AG$3*(1-5%)*$AG$1)),2)</f>
        <v>4676.92</v>
      </c>
      <c r="N3160" s="297" t="str">
        <f>_xlfn.IFNA(VLOOKUP($E:$E,'1'!$A:$E,3,0),"")</f>
        <v/>
      </c>
      <c r="O3160" s="297" t="str">
        <f>_xlfn.IFNA(VLOOKUP($E:$E,'2'!$A:$E,3,0),"")</f>
        <v/>
      </c>
      <c r="P3160" s="297" t="str">
        <f>_xlfn.IFNA(VLOOKUP($E:$E,'3'!$A:$D,3,0),"")</f>
        <v/>
      </c>
      <c r="Q3160" s="297" t="str">
        <f>_xlfn.IFNA(VLOOKUP($E:$E,'4'!$A:$F,3,0),"")</f>
        <v/>
      </c>
      <c r="R3160" s="297" t="str">
        <f>_xlfn.IFNA(VLOOKUP($E:$E,'5'!$A:$F,3,0),"")</f>
        <v/>
      </c>
      <c r="S3160" s="297" t="str">
        <f>_xlfn.IFNA(VLOOKUP($E:$E,'6'!$A:$F,3,0),"")</f>
        <v/>
      </c>
      <c r="T3160" s="313">
        <v>1</v>
      </c>
      <c r="U3160" s="313">
        <v>1</v>
      </c>
      <c r="V3160" s="313">
        <v>4</v>
      </c>
      <c r="W3160" s="314">
        <v>5.2</v>
      </c>
      <c r="X3160" s="315">
        <v>1.03E-2</v>
      </c>
      <c r="Y3160" s="749">
        <v>4440</v>
      </c>
      <c r="Z3160" s="282"/>
      <c r="AA3160" s="316" t="s">
        <v>10390</v>
      </c>
      <c r="AB3160" s="282" t="s">
        <v>9163</v>
      </c>
      <c r="AC3160" s="317" t="s">
        <v>2081</v>
      </c>
      <c r="AD3160" s="318" t="s">
        <v>1217</v>
      </c>
      <c r="AE3160" s="319">
        <v>0</v>
      </c>
      <c r="AF3160" s="319" t="s">
        <v>11319</v>
      </c>
      <c r="AG3160" s="320">
        <v>58.63</v>
      </c>
      <c r="AH3160" s="321">
        <f>IF($A$3="РЕГИОНЫ",ROUND($AG3160*(1-($L$6-$F$4))*(1-$F$3)*(1+$AG$2)*$AG$1,2),0)</f>
        <v>0</v>
      </c>
      <c r="AI3160" s="287">
        <f>_xlfn.IFNA(VLOOKUP(AD:AD,грп!B:C,2,0),0)</f>
        <v>0</v>
      </c>
      <c r="AJ3160" s="607">
        <v>14</v>
      </c>
      <c r="AK3160" s="672" t="str">
        <f t="shared" si="526"/>
        <v xml:space="preserve"> </v>
      </c>
      <c r="AL3160" s="174"/>
    </row>
    <row r="3161" spans="1:38" s="4" customFormat="1" ht="12" customHeight="1" outlineLevel="1" x14ac:dyDescent="0.35">
      <c r="A3161" s="307" t="s">
        <v>10402</v>
      </c>
      <c r="B3161" s="308" t="s">
        <v>8453</v>
      </c>
      <c r="C3161" s="290" t="s">
        <v>555</v>
      </c>
      <c r="D3161" s="310" t="s">
        <v>3096</v>
      </c>
      <c r="E3161" s="322" t="s">
        <v>206</v>
      </c>
      <c r="F3161" s="293"/>
      <c r="G3161" s="293"/>
      <c r="H3161" s="294">
        <v>10</v>
      </c>
      <c r="I3161" s="294" t="str">
        <f>IFERROR(_xlfn.IFNA(VLOOKUP($D:$D,history!$I:$Y,3,0),VLOOKUP(E:E,history!$H:$Y,4,0)),"--")</f>
        <v>--</v>
      </c>
      <c r="J3161" s="282" t="s">
        <v>9870</v>
      </c>
      <c r="K3161" s="282" t="str">
        <f t="shared" si="530"/>
        <v/>
      </c>
      <c r="L3161" s="312">
        <f>IF($A$3="ИМ",ROUND($Y3161*(1-($L$6-$F$4))*(1-$F$3)*(1+$AG$2),2),ROUND($M3161*(1-($L$6-$F$4))*(1-$F$3)*(1+$AG$2),2))</f>
        <v>1815.84</v>
      </c>
      <c r="M3161" s="312">
        <f>ROUND(IF($A$3="РЕГИОНЫ",AG3161*$AG$3*$AG$1,IF(AI3161=0,AG3161*$AG$3*$AG$1,AG3161*$AG$3*(1-5%)*$AG$1)),2)</f>
        <v>2751.27</v>
      </c>
      <c r="N3161" s="297" t="str">
        <f>_xlfn.IFNA(VLOOKUP($E:$E,'1'!$A:$E,3,0),"")</f>
        <v/>
      </c>
      <c r="O3161" s="297" t="str">
        <f>_xlfn.IFNA(VLOOKUP($E:$E,'2'!$A:$E,3,0),"")</f>
        <v/>
      </c>
      <c r="P3161" s="297" t="str">
        <f>_xlfn.IFNA(VLOOKUP($E:$E,'3'!$A:$D,3,0),"")</f>
        <v/>
      </c>
      <c r="Q3161" s="297" t="str">
        <f>_xlfn.IFNA(VLOOKUP($E:$E,'4'!$A:$F,3,0),"")</f>
        <v/>
      </c>
      <c r="R3161" s="297" t="str">
        <f>_xlfn.IFNA(VLOOKUP($E:$E,'5'!$A:$F,3,0),"")</f>
        <v/>
      </c>
      <c r="S3161" s="297" t="str">
        <f>_xlfn.IFNA(VLOOKUP($E:$E,'6'!$A:$F,3,0),"")</f>
        <v/>
      </c>
      <c r="T3161" s="313">
        <v>1</v>
      </c>
      <c r="U3161" s="313">
        <v>1</v>
      </c>
      <c r="V3161" s="313">
        <v>6</v>
      </c>
      <c r="W3161" s="314">
        <v>2.6749999999999998</v>
      </c>
      <c r="X3161" s="315">
        <v>5.1888888999999999E-3</v>
      </c>
      <c r="Y3161" s="749">
        <v>2610</v>
      </c>
      <c r="Z3161" s="282"/>
      <c r="AA3161" s="316" t="s">
        <v>10390</v>
      </c>
      <c r="AB3161" s="282" t="s">
        <v>9163</v>
      </c>
      <c r="AC3161" s="317" t="s">
        <v>2081</v>
      </c>
      <c r="AD3161" s="318" t="s">
        <v>1217</v>
      </c>
      <c r="AE3161" s="319">
        <v>0</v>
      </c>
      <c r="AF3161" s="319" t="s">
        <v>11319</v>
      </c>
      <c r="AG3161" s="320">
        <v>34.49</v>
      </c>
      <c r="AH3161" s="321">
        <f>IF($A$3="РЕГИОНЫ",ROUND($AG3161*(1-($L$6-$F$4))*(1-$F$3)*(1+$AG$2)*$AG$1,2),0)</f>
        <v>0</v>
      </c>
      <c r="AI3161" s="287">
        <f>_xlfn.IFNA(VLOOKUP(AD:AD,грп!B:C,2,0),0)</f>
        <v>0</v>
      </c>
      <c r="AJ3161" s="607">
        <v>18</v>
      </c>
      <c r="AK3161" s="672" t="str">
        <f t="shared" si="526"/>
        <v xml:space="preserve"> </v>
      </c>
      <c r="AL3161" s="174"/>
    </row>
    <row r="3162" spans="1:38" s="4" customFormat="1" ht="12" customHeight="1" outlineLevel="1" x14ac:dyDescent="0.35">
      <c r="A3162" s="307" t="s">
        <v>10402</v>
      </c>
      <c r="B3162" s="308" t="s">
        <v>8454</v>
      </c>
      <c r="C3162" s="309"/>
      <c r="D3162" s="310" t="s">
        <v>3097</v>
      </c>
      <c r="E3162" s="322" t="s">
        <v>1322</v>
      </c>
      <c r="F3162" s="293"/>
      <c r="G3162" s="293"/>
      <c r="H3162" s="294">
        <v>16</v>
      </c>
      <c r="I3162" s="294" t="str">
        <f>IFERROR(_xlfn.IFNA(VLOOKUP($D:$D,history!$I:$Y,3,0),VLOOKUP(E:E,history!$H:$Y,4,0)),"--")</f>
        <v>V</v>
      </c>
      <c r="J3162" s="282" t="s">
        <v>9870</v>
      </c>
      <c r="K3162" s="282" t="str">
        <f t="shared" si="530"/>
        <v/>
      </c>
      <c r="L3162" s="312">
        <f>IF($A$3="ИМ",ROUND($Y3162*(1-($L$6-$F$4))*(1-$F$3)*(1+$AG$2),2),ROUND($M3162*(1-($L$6-$F$4))*(1-$F$3)*(1+$AG$2),2))</f>
        <v>2419.71</v>
      </c>
      <c r="M3162" s="312">
        <f>ROUND(IF($A$3="РЕГИОНЫ",AG3162*$AG$3*$AG$1,IF(AI3162=0,AG3162*$AG$3*$AG$1,AG3162*$AG$3*(1-5%)*$AG$1)),2)</f>
        <v>3666.23</v>
      </c>
      <c r="N3162" s="297" t="str">
        <f>_xlfn.IFNA(VLOOKUP($E:$E,'1'!$A:$E,3,0),"")</f>
        <v/>
      </c>
      <c r="O3162" s="297" t="str">
        <f>_xlfn.IFNA(VLOOKUP($E:$E,'2'!$A:$E,3,0),"")</f>
        <v/>
      </c>
      <c r="P3162" s="297" t="str">
        <f>_xlfn.IFNA(VLOOKUP($E:$E,'3'!$A:$D,3,0),"")</f>
        <v/>
      </c>
      <c r="Q3162" s="297" t="str">
        <f>_xlfn.IFNA(VLOOKUP($E:$E,'4'!$A:$F,3,0),"")</f>
        <v/>
      </c>
      <c r="R3162" s="297" t="str">
        <f>_xlfn.IFNA(VLOOKUP($E:$E,'5'!$A:$F,3,0),"")</f>
        <v/>
      </c>
      <c r="S3162" s="297" t="str">
        <f>_xlfn.IFNA(VLOOKUP($E:$E,'6'!$A:$F,3,0),"")</f>
        <v/>
      </c>
      <c r="T3162" s="313">
        <v>1</v>
      </c>
      <c r="U3162" s="313">
        <v>1</v>
      </c>
      <c r="V3162" s="313">
        <v>4</v>
      </c>
      <c r="W3162" s="314">
        <v>5.1879999999999997</v>
      </c>
      <c r="X3162" s="315">
        <v>8.3285714E-3</v>
      </c>
      <c r="Y3162" s="749">
        <v>3480</v>
      </c>
      <c r="Z3162" s="282"/>
      <c r="AA3162" s="316" t="s">
        <v>10391</v>
      </c>
      <c r="AB3162" s="282" t="s">
        <v>9163</v>
      </c>
      <c r="AC3162" s="317" t="s">
        <v>2081</v>
      </c>
      <c r="AD3162" s="318" t="s">
        <v>1217</v>
      </c>
      <c r="AE3162" s="319">
        <v>0</v>
      </c>
      <c r="AF3162" s="319" t="s">
        <v>11319</v>
      </c>
      <c r="AG3162" s="320">
        <v>45.96</v>
      </c>
      <c r="AH3162" s="321">
        <f>IF($A$3="РЕГИОНЫ",ROUND($AG3162*(1-($L$6-$F$4))*(1-$F$3)*(1+$AG$2)*$AG$1,2),0)</f>
        <v>0</v>
      </c>
      <c r="AI3162" s="287">
        <f>_xlfn.IFNA(VLOOKUP(AD:AD,грп!B:C,2,0),0)</f>
        <v>0</v>
      </c>
      <c r="AJ3162" s="607">
        <v>16</v>
      </c>
      <c r="AK3162" s="672">
        <f t="shared" si="526"/>
        <v>0</v>
      </c>
      <c r="AL3162" s="174"/>
    </row>
    <row r="3163" spans="1:38" s="4" customFormat="1" ht="12" customHeight="1" x14ac:dyDescent="0.35">
      <c r="A3163" s="288"/>
      <c r="B3163" s="289"/>
      <c r="C3163" s="290" t="s">
        <v>555</v>
      </c>
      <c r="D3163" s="291" t="s">
        <v>3569</v>
      </c>
      <c r="E3163" s="292"/>
      <c r="F3163" s="293"/>
      <c r="G3163" s="293"/>
      <c r="H3163" s="294"/>
      <c r="I3163" s="294"/>
      <c r="J3163" s="282" t="s">
        <v>393</v>
      </c>
      <c r="K3163" s="282" t="str">
        <f t="shared" si="530"/>
        <v/>
      </c>
      <c r="L3163" s="295"/>
      <c r="M3163" s="296"/>
      <c r="N3163" s="297"/>
      <c r="O3163" s="297"/>
      <c r="P3163" s="297"/>
      <c r="Q3163" s="297" t="str">
        <f>_xlfn.IFNA(VLOOKUP($E:$E,'4'!$A:$F,3,0),"")</f>
        <v/>
      </c>
      <c r="R3163" s="297" t="str">
        <f>_xlfn.IFNA(VLOOKUP($E:$E,'5'!$A:$F,3,0),"")</f>
        <v/>
      </c>
      <c r="S3163" s="297"/>
      <c r="T3163" s="298"/>
      <c r="U3163" s="299"/>
      <c r="V3163" s="299"/>
      <c r="W3163" s="300"/>
      <c r="X3163" s="301"/>
      <c r="Y3163" s="749"/>
      <c r="Z3163" s="282"/>
      <c r="AA3163" s="280"/>
      <c r="AB3163" s="280"/>
      <c r="AC3163" s="302"/>
      <c r="AD3163" s="303" t="s">
        <v>3569</v>
      </c>
      <c r="AE3163" s="280"/>
      <c r="AF3163" s="329"/>
      <c r="AG3163" s="305"/>
      <c r="AH3163" s="306"/>
      <c r="AI3163" s="287">
        <f>_xlfn.IFNA(VLOOKUP(AD:AD,грп!B:C,2,0),0)</f>
        <v>0</v>
      </c>
      <c r="AJ3163" s="607">
        <v>0</v>
      </c>
      <c r="AK3163" s="672" t="str">
        <f t="shared" si="526"/>
        <v xml:space="preserve"> </v>
      </c>
      <c r="AL3163" s="174"/>
    </row>
    <row r="3164" spans="1:38" s="4" customFormat="1" ht="12" customHeight="1" outlineLevel="1" x14ac:dyDescent="0.35">
      <c r="A3164" s="307" t="s">
        <v>10402</v>
      </c>
      <c r="B3164" s="308" t="s">
        <v>8455</v>
      </c>
      <c r="C3164" s="309"/>
      <c r="D3164" s="310" t="s">
        <v>4144</v>
      </c>
      <c r="E3164" s="322" t="s">
        <v>4145</v>
      </c>
      <c r="F3164" s="293"/>
      <c r="G3164" s="293"/>
      <c r="H3164" s="294"/>
      <c r="I3164" s="294" t="str">
        <f>IFERROR(_xlfn.IFNA(VLOOKUP($D:$D,history!$I:$Y,3,0),VLOOKUP(E:E,history!$H:$Y,4,0)),"--")</f>
        <v>--</v>
      </c>
      <c r="J3164" s="282" t="s">
        <v>9869</v>
      </c>
      <c r="K3164" s="282" t="str">
        <f t="shared" si="530"/>
        <v/>
      </c>
      <c r="L3164" s="312">
        <f>IF($A$3="ИМ",ROUND($Y3164*(1-($L$6-$F$4))*(1-$F$3)*(1+$AG$2),2),ROUND($M3164*(1-($L$6-$F$4))*(1-$F$3)*(1+$AG$2),2))</f>
        <v>586.5</v>
      </c>
      <c r="M3164" s="312">
        <f>ROUND(IF($A$3="РЕГИОНЫ",AG3164*$AG$3*$AG$1,IF(AI3164=0,AG3164*$AG$3*$AG$1,AG3164*$AG$3*(1-5%)*$AG$1)),2)</f>
        <v>888.64</v>
      </c>
      <c r="N3164" s="297" t="str">
        <f>_xlfn.IFNA(VLOOKUP($E:$E,'1'!$A:$E,3,0),"")</f>
        <v/>
      </c>
      <c r="O3164" s="297" t="str">
        <f>_xlfn.IFNA(VLOOKUP($E:$E,'2'!$A:$E,3,0),"")</f>
        <v/>
      </c>
      <c r="P3164" s="297" t="str">
        <f>_xlfn.IFNA(VLOOKUP($E:$E,'3'!$A:$D,3,0),"")</f>
        <v/>
      </c>
      <c r="Q3164" s="297" t="str">
        <f>_xlfn.IFNA(VLOOKUP($E:$E,'4'!$A:$F,3,0),"")</f>
        <v/>
      </c>
      <c r="R3164" s="297" t="str">
        <f>_xlfn.IFNA(VLOOKUP($E:$E,'5'!$A:$F,3,0),"")</f>
        <v/>
      </c>
      <c r="S3164" s="297" t="str">
        <f>_xlfn.IFNA(VLOOKUP($E:$E,'6'!$A:$F,3,0),"")</f>
        <v/>
      </c>
      <c r="T3164" s="313">
        <v>1</v>
      </c>
      <c r="U3164" s="313">
        <v>1</v>
      </c>
      <c r="V3164" s="313">
        <v>30</v>
      </c>
      <c r="W3164" s="314">
        <v>0.59699999999999998</v>
      </c>
      <c r="X3164" s="315">
        <v>1.3266667E-3</v>
      </c>
      <c r="Y3164" s="749">
        <v>840</v>
      </c>
      <c r="Z3164" s="282"/>
      <c r="AA3164" s="316" t="s">
        <v>10391</v>
      </c>
      <c r="AB3164" s="282" t="s">
        <v>9163</v>
      </c>
      <c r="AC3164" s="317" t="s">
        <v>2081</v>
      </c>
      <c r="AD3164" s="318" t="s">
        <v>3569</v>
      </c>
      <c r="AE3164" s="319">
        <v>0</v>
      </c>
      <c r="AF3164" s="319" t="s">
        <v>11273</v>
      </c>
      <c r="AG3164" s="320">
        <v>11.14</v>
      </c>
      <c r="AH3164" s="321">
        <f>IF($A$3="РЕГИОНЫ",ROUND($AG3164*(1-($L$6-$F$4))*(1-$F$3)*(1+$AG$2)*$AG$1,2),0)</f>
        <v>0</v>
      </c>
      <c r="AI3164" s="287">
        <f>_xlfn.IFNA(VLOOKUP(AD:AD,грп!B:C,2,0),0)</f>
        <v>0</v>
      </c>
      <c r="AJ3164" s="607">
        <v>4</v>
      </c>
      <c r="AK3164" s="672">
        <f t="shared" si="526"/>
        <v>0</v>
      </c>
      <c r="AL3164" s="174"/>
    </row>
    <row r="3165" spans="1:38" s="4" customFormat="1" ht="12" customHeight="1" x14ac:dyDescent="0.35">
      <c r="A3165" s="288"/>
      <c r="B3165" s="289"/>
      <c r="C3165" s="290" t="s">
        <v>555</v>
      </c>
      <c r="D3165" s="291" t="s">
        <v>490</v>
      </c>
      <c r="E3165" s="292"/>
      <c r="F3165" s="293"/>
      <c r="G3165" s="293"/>
      <c r="H3165" s="294"/>
      <c r="I3165" s="294"/>
      <c r="J3165" s="282" t="s">
        <v>393</v>
      </c>
      <c r="K3165" s="282" t="str">
        <f t="shared" si="530"/>
        <v/>
      </c>
      <c r="L3165" s="295"/>
      <c r="M3165" s="296"/>
      <c r="N3165" s="297"/>
      <c r="O3165" s="297"/>
      <c r="P3165" s="297"/>
      <c r="Q3165" s="297" t="str">
        <f>_xlfn.IFNA(VLOOKUP($E:$E,'4'!$A:$F,3,0),"")</f>
        <v/>
      </c>
      <c r="R3165" s="297" t="str">
        <f>_xlfn.IFNA(VLOOKUP($E:$E,'5'!$A:$F,3,0),"")</f>
        <v/>
      </c>
      <c r="S3165" s="297"/>
      <c r="T3165" s="298"/>
      <c r="U3165" s="299"/>
      <c r="V3165" s="299"/>
      <c r="W3165" s="300"/>
      <c r="X3165" s="301"/>
      <c r="Y3165" s="749"/>
      <c r="Z3165" s="282"/>
      <c r="AA3165" s="280"/>
      <c r="AB3165" s="280"/>
      <c r="AC3165" s="302"/>
      <c r="AD3165" s="303" t="s">
        <v>490</v>
      </c>
      <c r="AE3165" s="280"/>
      <c r="AF3165" s="329"/>
      <c r="AG3165" s="305"/>
      <c r="AH3165" s="306"/>
      <c r="AI3165" s="287">
        <f>_xlfn.IFNA(VLOOKUP(AD:AD,грп!B:C,2,0),0)</f>
        <v>0</v>
      </c>
      <c r="AJ3165" s="607">
        <v>0</v>
      </c>
      <c r="AK3165" s="672" t="str">
        <f t="shared" si="526"/>
        <v xml:space="preserve"> </v>
      </c>
      <c r="AL3165" s="174"/>
    </row>
    <row r="3166" spans="1:38" s="4" customFormat="1" ht="12" customHeight="1" outlineLevel="1" x14ac:dyDescent="0.35">
      <c r="A3166" s="307" t="s">
        <v>339</v>
      </c>
      <c r="B3166" s="308" t="s">
        <v>8456</v>
      </c>
      <c r="C3166" s="290" t="s">
        <v>555</v>
      </c>
      <c r="D3166" s="310" t="s">
        <v>2026</v>
      </c>
      <c r="E3166" s="322" t="s">
        <v>1960</v>
      </c>
      <c r="F3166" s="293"/>
      <c r="G3166" s="293"/>
      <c r="H3166" s="294">
        <v>21</v>
      </c>
      <c r="I3166" s="294" t="str">
        <f>IFERROR(_xlfn.IFNA(VLOOKUP($D:$D,history!$I:$Y,3,0),VLOOKUP(E:E,history!$H:$Y,4,0)),"--")</f>
        <v>--</v>
      </c>
      <c r="J3166" s="282" t="s">
        <v>9870</v>
      </c>
      <c r="K3166" s="282" t="str">
        <f t="shared" si="530"/>
        <v/>
      </c>
      <c r="L3166" s="312">
        <f t="shared" ref="L3166:L3179" si="534">IF($A$3="ИМ",ROUND($Y3166*(1-($L$6-$F$4))*(1-$F$3)*(1+$AG$2),2),ROUND($M3166*(1-($L$6-$F$4))*(1-$F$3)*(1+$AG$2),2))</f>
        <v>139.52000000000001</v>
      </c>
      <c r="M3166" s="312">
        <f t="shared" ref="M3166:M3179" si="535">ROUND(IF($A$3="РЕГИОНЫ",AG3166*$AG$3*$AG$1,IF(AI3166=0,AG3166*$AG$3*$AG$1,AG3166*$AG$3*(1-5%)*$AG$1)),2)</f>
        <v>211.39</v>
      </c>
      <c r="N3166" s="297" t="str">
        <f>_xlfn.IFNA(VLOOKUP($E:$E,'1'!$A:$E,3,0),"")</f>
        <v/>
      </c>
      <c r="O3166" s="297" t="str">
        <f>_xlfn.IFNA(VLOOKUP($E:$E,'2'!$A:$E,3,0),"")</f>
        <v/>
      </c>
      <c r="P3166" s="297" t="str">
        <f>_xlfn.IFNA(VLOOKUP($E:$E,'3'!$A:$D,3,0),"")</f>
        <v/>
      </c>
      <c r="Q3166" s="297" t="str">
        <f>_xlfn.IFNA(VLOOKUP($E:$E,'4'!$A:$F,3,0),"")</f>
        <v/>
      </c>
      <c r="R3166" s="297" t="str">
        <f>_xlfn.IFNA(VLOOKUP($E:$E,'5'!$A:$F,3,0),"")</f>
        <v/>
      </c>
      <c r="S3166" s="297" t="str">
        <f>_xlfn.IFNA(VLOOKUP($E:$E,'6'!$A:$F,3,0),"")</f>
        <v/>
      </c>
      <c r="T3166" s="313">
        <v>1</v>
      </c>
      <c r="U3166" s="313">
        <v>6</v>
      </c>
      <c r="V3166" s="313">
        <v>120</v>
      </c>
      <c r="W3166" s="314">
        <v>9.6000000000000002E-2</v>
      </c>
      <c r="X3166" s="315">
        <v>2.3529409999999999E-4</v>
      </c>
      <c r="Y3166" s="749">
        <v>190</v>
      </c>
      <c r="Z3166" s="282"/>
      <c r="AA3166" s="316" t="s">
        <v>10390</v>
      </c>
      <c r="AB3166" s="282" t="s">
        <v>9163</v>
      </c>
      <c r="AC3166" s="317" t="s">
        <v>2081</v>
      </c>
      <c r="AD3166" s="318" t="s">
        <v>490</v>
      </c>
      <c r="AE3166" s="319">
        <v>0</v>
      </c>
      <c r="AF3166" s="319" t="s">
        <v>11273</v>
      </c>
      <c r="AG3166" s="320">
        <v>2.65</v>
      </c>
      <c r="AH3166" s="321">
        <f t="shared" ref="AH3166:AH3179" si="536">IF($A$3="РЕГИОНЫ",ROUND($AG3166*(1-($L$6-$F$4))*(1-$F$3)*(1+$AG$2)*$AG$1,2),0)</f>
        <v>0</v>
      </c>
      <c r="AI3166" s="287">
        <f>_xlfn.IFNA(VLOOKUP(AD:AD,грп!B:C,2,0),0)</f>
        <v>0</v>
      </c>
      <c r="AJ3166" s="607">
        <v>24</v>
      </c>
      <c r="AK3166" s="672" t="str">
        <f t="shared" si="526"/>
        <v xml:space="preserve"> </v>
      </c>
      <c r="AL3166" s="174"/>
    </row>
    <row r="3167" spans="1:38" s="4" customFormat="1" ht="12" customHeight="1" outlineLevel="1" x14ac:dyDescent="0.35">
      <c r="A3167" s="307" t="s">
        <v>339</v>
      </c>
      <c r="B3167" s="308" t="s">
        <v>8457</v>
      </c>
      <c r="C3167" s="290" t="s">
        <v>555</v>
      </c>
      <c r="D3167" s="310" t="s">
        <v>11576</v>
      </c>
      <c r="E3167" s="322" t="s">
        <v>1961</v>
      </c>
      <c r="F3167" s="293"/>
      <c r="G3167" s="293"/>
      <c r="H3167" s="294">
        <v>15</v>
      </c>
      <c r="I3167" s="294" t="str">
        <f>IFERROR(_xlfn.IFNA(VLOOKUP($D:$D,history!$I:$Y,3,0),VLOOKUP(E:E,history!$H:$Y,4,0)),"--")</f>
        <v>--</v>
      </c>
      <c r="J3167" s="282" t="s">
        <v>9870</v>
      </c>
      <c r="K3167" s="282" t="str">
        <f t="shared" si="530"/>
        <v/>
      </c>
      <c r="L3167" s="312">
        <f t="shared" si="534"/>
        <v>175.32</v>
      </c>
      <c r="M3167" s="312">
        <f t="shared" si="535"/>
        <v>265.63</v>
      </c>
      <c r="N3167" s="297" t="str">
        <f>_xlfn.IFNA(VLOOKUP($E:$E,'1'!$A:$E,3,0),"")</f>
        <v/>
      </c>
      <c r="O3167" s="297" t="str">
        <f>_xlfn.IFNA(VLOOKUP($E:$E,'2'!$A:$E,3,0),"")</f>
        <v/>
      </c>
      <c r="P3167" s="297" t="str">
        <f>_xlfn.IFNA(VLOOKUP($E:$E,'3'!$A:$D,3,0),"")</f>
        <v/>
      </c>
      <c r="Q3167" s="297" t="str">
        <f>_xlfn.IFNA(VLOOKUP($E:$E,'4'!$A:$F,3,0),"")</f>
        <v/>
      </c>
      <c r="R3167" s="297" t="str">
        <f>_xlfn.IFNA(VLOOKUP($E:$E,'5'!$A:$F,3,0),"")</f>
        <v/>
      </c>
      <c r="S3167" s="297" t="str">
        <f>_xlfn.IFNA(VLOOKUP($E:$E,'6'!$A:$F,3,0),"")</f>
        <v/>
      </c>
      <c r="T3167" s="313">
        <v>1</v>
      </c>
      <c r="U3167" s="313">
        <v>6</v>
      </c>
      <c r="V3167" s="313">
        <v>60</v>
      </c>
      <c r="W3167" s="314">
        <v>5.0000000000000001E-3</v>
      </c>
      <c r="X3167" s="315">
        <v>3.9506170000000001E-4</v>
      </c>
      <c r="Y3167" s="749">
        <v>240</v>
      </c>
      <c r="Z3167" s="282"/>
      <c r="AA3167" s="316" t="s">
        <v>393</v>
      </c>
      <c r="AB3167" s="282" t="s">
        <v>9163</v>
      </c>
      <c r="AC3167" s="317" t="s">
        <v>2081</v>
      </c>
      <c r="AD3167" s="318" t="s">
        <v>490</v>
      </c>
      <c r="AE3167" s="319">
        <v>0</v>
      </c>
      <c r="AF3167" s="319" t="s">
        <v>11273</v>
      </c>
      <c r="AG3167" s="320">
        <v>3.33</v>
      </c>
      <c r="AH3167" s="321">
        <f t="shared" si="536"/>
        <v>0</v>
      </c>
      <c r="AI3167" s="287">
        <f>_xlfn.IFNA(VLOOKUP(AD:AD,грп!B:C,2,0),0)</f>
        <v>0</v>
      </c>
      <c r="AJ3167" s="607">
        <v>30</v>
      </c>
      <c r="AK3167" s="672" t="str">
        <f t="shared" si="526"/>
        <v xml:space="preserve"> </v>
      </c>
      <c r="AL3167" s="174"/>
    </row>
    <row r="3168" spans="1:38" s="4" customFormat="1" ht="12" customHeight="1" outlineLevel="1" x14ac:dyDescent="0.35">
      <c r="A3168" s="307" t="s">
        <v>339</v>
      </c>
      <c r="B3168" s="308" t="s">
        <v>8458</v>
      </c>
      <c r="C3168" s="290" t="s">
        <v>555</v>
      </c>
      <c r="D3168" s="310" t="s">
        <v>10164</v>
      </c>
      <c r="E3168" s="322" t="s">
        <v>1962</v>
      </c>
      <c r="F3168" s="293"/>
      <c r="G3168" s="293"/>
      <c r="H3168" s="294">
        <v>18</v>
      </c>
      <c r="I3168" s="294" t="str">
        <f>IFERROR(_xlfn.IFNA(VLOOKUP($D:$D,history!$I:$Y,3,0),VLOOKUP(E:E,history!$H:$Y,4,0)),"--")</f>
        <v>--</v>
      </c>
      <c r="J3168" s="282" t="s">
        <v>9870</v>
      </c>
      <c r="K3168" s="282" t="str">
        <f t="shared" si="530"/>
        <v/>
      </c>
      <c r="L3168" s="312">
        <f t="shared" si="534"/>
        <v>177.95</v>
      </c>
      <c r="M3168" s="312">
        <f t="shared" si="535"/>
        <v>269.62</v>
      </c>
      <c r="N3168" s="297" t="str">
        <f>_xlfn.IFNA(VLOOKUP($E:$E,'1'!$A:$E,3,0),"")</f>
        <v/>
      </c>
      <c r="O3168" s="297" t="str">
        <f>_xlfn.IFNA(VLOOKUP($E:$E,'2'!$A:$E,3,0),"")</f>
        <v/>
      </c>
      <c r="P3168" s="297" t="str">
        <f>_xlfn.IFNA(VLOOKUP($E:$E,'3'!$A:$D,3,0),"")</f>
        <v/>
      </c>
      <c r="Q3168" s="297" t="str">
        <f>_xlfn.IFNA(VLOOKUP($E:$E,'4'!$A:$F,3,0),"")</f>
        <v/>
      </c>
      <c r="R3168" s="297" t="str">
        <f>_xlfn.IFNA(VLOOKUP($E:$E,'5'!$A:$F,3,0),"")</f>
        <v/>
      </c>
      <c r="S3168" s="297" t="str">
        <f>_xlfn.IFNA(VLOOKUP($E:$E,'6'!$A:$F,3,0),"")</f>
        <v/>
      </c>
      <c r="T3168" s="313">
        <v>1</v>
      </c>
      <c r="U3168" s="313">
        <v>6</v>
      </c>
      <c r="V3168" s="313">
        <v>60</v>
      </c>
      <c r="W3168" s="314">
        <v>4.0000000000000001E-3</v>
      </c>
      <c r="X3168" s="315">
        <v>3.9430889999999999E-4</v>
      </c>
      <c r="Y3168" s="749">
        <v>240</v>
      </c>
      <c r="Z3168" s="282"/>
      <c r="AA3168" s="316" t="s">
        <v>393</v>
      </c>
      <c r="AB3168" s="282" t="s">
        <v>9163</v>
      </c>
      <c r="AC3168" s="317" t="s">
        <v>2081</v>
      </c>
      <c r="AD3168" s="318" t="s">
        <v>490</v>
      </c>
      <c r="AE3168" s="319">
        <v>0</v>
      </c>
      <c r="AF3168" s="319" t="s">
        <v>11273</v>
      </c>
      <c r="AG3168" s="320">
        <v>3.38</v>
      </c>
      <c r="AH3168" s="321">
        <f t="shared" si="536"/>
        <v>0</v>
      </c>
      <c r="AI3168" s="287">
        <f>_xlfn.IFNA(VLOOKUP(AD:AD,грп!B:C,2,0),0)</f>
        <v>0</v>
      </c>
      <c r="AJ3168" s="607">
        <v>21</v>
      </c>
      <c r="AK3168" s="672" t="str">
        <f t="shared" si="526"/>
        <v xml:space="preserve"> </v>
      </c>
      <c r="AL3168" s="174"/>
    </row>
    <row r="3169" spans="1:38" s="4" customFormat="1" ht="12" customHeight="1" outlineLevel="1" x14ac:dyDescent="0.35">
      <c r="A3169" s="307" t="s">
        <v>339</v>
      </c>
      <c r="B3169" s="308" t="s">
        <v>8459</v>
      </c>
      <c r="C3169" s="290" t="s">
        <v>555</v>
      </c>
      <c r="D3169" s="310" t="s">
        <v>11577</v>
      </c>
      <c r="E3169" s="322" t="s">
        <v>1963</v>
      </c>
      <c r="F3169" s="293"/>
      <c r="G3169" s="293"/>
      <c r="H3169" s="294">
        <v>16</v>
      </c>
      <c r="I3169" s="294" t="str">
        <f>IFERROR(_xlfn.IFNA(VLOOKUP($D:$D,history!$I:$Y,3,0),VLOOKUP(E:E,history!$H:$Y,4,0)),"--")</f>
        <v>--</v>
      </c>
      <c r="J3169" s="282" t="s">
        <v>9870</v>
      </c>
      <c r="K3169" s="282" t="str">
        <f t="shared" si="530"/>
        <v/>
      </c>
      <c r="L3169" s="312">
        <f t="shared" si="534"/>
        <v>179.53</v>
      </c>
      <c r="M3169" s="312">
        <f t="shared" si="535"/>
        <v>272.02</v>
      </c>
      <c r="N3169" s="297" t="str">
        <f>_xlfn.IFNA(VLOOKUP($E:$E,'1'!$A:$E,3,0),"")</f>
        <v/>
      </c>
      <c r="O3169" s="297" t="str">
        <f>_xlfn.IFNA(VLOOKUP($E:$E,'2'!$A:$E,3,0),"")</f>
        <v/>
      </c>
      <c r="P3169" s="297" t="str">
        <f>_xlfn.IFNA(VLOOKUP($E:$E,'3'!$A:$D,3,0),"")</f>
        <v/>
      </c>
      <c r="Q3169" s="297" t="str">
        <f>_xlfn.IFNA(VLOOKUP($E:$E,'4'!$A:$F,3,0),"")</f>
        <v/>
      </c>
      <c r="R3169" s="297" t="str">
        <f>_xlfn.IFNA(VLOOKUP($E:$E,'5'!$A:$F,3,0),"")</f>
        <v/>
      </c>
      <c r="S3169" s="297" t="str">
        <f>_xlfn.IFNA(VLOOKUP($E:$E,'6'!$A:$F,3,0),"")</f>
        <v/>
      </c>
      <c r="T3169" s="313">
        <v>1</v>
      </c>
      <c r="U3169" s="313">
        <v>6</v>
      </c>
      <c r="V3169" s="313">
        <v>60</v>
      </c>
      <c r="W3169" s="314">
        <v>4.0000000000000001E-3</v>
      </c>
      <c r="X3169" s="315">
        <v>3.9430889999999999E-4</v>
      </c>
      <c r="Y3169" s="749">
        <v>240</v>
      </c>
      <c r="Z3169" s="282"/>
      <c r="AA3169" s="316" t="s">
        <v>393</v>
      </c>
      <c r="AB3169" s="282" t="s">
        <v>9163</v>
      </c>
      <c r="AC3169" s="317" t="s">
        <v>2081</v>
      </c>
      <c r="AD3169" s="318" t="s">
        <v>490</v>
      </c>
      <c r="AE3169" s="319">
        <v>0</v>
      </c>
      <c r="AF3169" s="319" t="s">
        <v>11273</v>
      </c>
      <c r="AG3169" s="320">
        <v>3.41</v>
      </c>
      <c r="AH3169" s="321">
        <f t="shared" si="536"/>
        <v>0</v>
      </c>
      <c r="AI3169" s="287">
        <f>_xlfn.IFNA(VLOOKUP(AD:AD,грп!B:C,2,0),0)</f>
        <v>0</v>
      </c>
      <c r="AJ3169" s="607">
        <v>24</v>
      </c>
      <c r="AK3169" s="672" t="str">
        <f t="shared" si="526"/>
        <v xml:space="preserve"> </v>
      </c>
      <c r="AL3169" s="174"/>
    </row>
    <row r="3170" spans="1:38" s="4" customFormat="1" ht="12" customHeight="1" outlineLevel="1" x14ac:dyDescent="0.35">
      <c r="A3170" s="307" t="s">
        <v>339</v>
      </c>
      <c r="B3170" s="308" t="s">
        <v>8460</v>
      </c>
      <c r="C3170" s="290" t="s">
        <v>555</v>
      </c>
      <c r="D3170" s="310" t="s">
        <v>2027</v>
      </c>
      <c r="E3170" s="322" t="s">
        <v>1964</v>
      </c>
      <c r="F3170" s="293"/>
      <c r="G3170" s="293"/>
      <c r="H3170" s="294">
        <v>12</v>
      </c>
      <c r="I3170" s="294" t="str">
        <f>IFERROR(_xlfn.IFNA(VLOOKUP($D:$D,history!$I:$Y,3,0),VLOOKUP(E:E,history!$H:$Y,4,0)),"--")</f>
        <v>--</v>
      </c>
      <c r="J3170" s="282" t="s">
        <v>9870</v>
      </c>
      <c r="K3170" s="282" t="str">
        <f t="shared" si="530"/>
        <v/>
      </c>
      <c r="L3170" s="312">
        <f t="shared" si="534"/>
        <v>180.05</v>
      </c>
      <c r="M3170" s="312">
        <f t="shared" si="535"/>
        <v>272.81</v>
      </c>
      <c r="N3170" s="297" t="str">
        <f>_xlfn.IFNA(VLOOKUP($E:$E,'1'!$A:$E,3,0),"")</f>
        <v/>
      </c>
      <c r="O3170" s="297" t="str">
        <f>_xlfn.IFNA(VLOOKUP($E:$E,'2'!$A:$E,3,0),"")</f>
        <v/>
      </c>
      <c r="P3170" s="297" t="str">
        <f>_xlfn.IFNA(VLOOKUP($E:$E,'3'!$A:$D,3,0),"")</f>
        <v/>
      </c>
      <c r="Q3170" s="297" t="str">
        <f>_xlfn.IFNA(VLOOKUP($E:$E,'4'!$A:$F,3,0),"")</f>
        <v/>
      </c>
      <c r="R3170" s="297" t="str">
        <f>_xlfn.IFNA(VLOOKUP($E:$E,'5'!$A:$F,3,0),"")</f>
        <v/>
      </c>
      <c r="S3170" s="297" t="str">
        <f>_xlfn.IFNA(VLOOKUP($E:$E,'6'!$A:$F,3,0),"")</f>
        <v/>
      </c>
      <c r="T3170" s="313">
        <v>1</v>
      </c>
      <c r="U3170" s="313">
        <v>6</v>
      </c>
      <c r="V3170" s="313">
        <v>120</v>
      </c>
      <c r="W3170" s="314">
        <v>4.0000000000000001E-3</v>
      </c>
      <c r="X3170" s="315">
        <v>3.9430889999999999E-4</v>
      </c>
      <c r="Y3170" s="749">
        <v>250</v>
      </c>
      <c r="Z3170" s="282"/>
      <c r="AA3170" s="316" t="s">
        <v>393</v>
      </c>
      <c r="AB3170" s="282" t="s">
        <v>9163</v>
      </c>
      <c r="AC3170" s="317" t="s">
        <v>2081</v>
      </c>
      <c r="AD3170" s="318" t="s">
        <v>490</v>
      </c>
      <c r="AE3170" s="319">
        <v>0</v>
      </c>
      <c r="AF3170" s="319" t="s">
        <v>11273</v>
      </c>
      <c r="AG3170" s="320">
        <v>3.42</v>
      </c>
      <c r="AH3170" s="321">
        <f t="shared" si="536"/>
        <v>0</v>
      </c>
      <c r="AI3170" s="287">
        <f>_xlfn.IFNA(VLOOKUP(AD:AD,грп!B:C,2,0),0)</f>
        <v>0</v>
      </c>
      <c r="AJ3170" s="607">
        <v>30</v>
      </c>
      <c r="AK3170" s="672" t="str">
        <f t="shared" si="526"/>
        <v xml:space="preserve"> </v>
      </c>
      <c r="AL3170" s="174"/>
    </row>
    <row r="3171" spans="1:38" s="4" customFormat="1" ht="12" customHeight="1" outlineLevel="1" x14ac:dyDescent="0.35">
      <c r="A3171" s="307" t="s">
        <v>339</v>
      </c>
      <c r="B3171" s="308" t="s">
        <v>8461</v>
      </c>
      <c r="C3171" s="290" t="s">
        <v>555</v>
      </c>
      <c r="D3171" s="310" t="s">
        <v>2028</v>
      </c>
      <c r="E3171" s="322" t="s">
        <v>1965</v>
      </c>
      <c r="F3171" s="293"/>
      <c r="G3171" s="293"/>
      <c r="H3171" s="294">
        <v>21</v>
      </c>
      <c r="I3171" s="294" t="str">
        <f>IFERROR(_xlfn.IFNA(VLOOKUP($D:$D,history!$I:$Y,3,0),VLOOKUP(E:E,history!$H:$Y,4,0)),"--")</f>
        <v>--</v>
      </c>
      <c r="J3171" s="282" t="s">
        <v>9870</v>
      </c>
      <c r="K3171" s="282" t="str">
        <f t="shared" si="530"/>
        <v/>
      </c>
      <c r="L3171" s="312">
        <f t="shared" si="534"/>
        <v>183.74</v>
      </c>
      <c r="M3171" s="312">
        <f t="shared" si="535"/>
        <v>278.39999999999998</v>
      </c>
      <c r="N3171" s="297" t="str">
        <f>_xlfn.IFNA(VLOOKUP($E:$E,'1'!$A:$E,3,0),"")</f>
        <v/>
      </c>
      <c r="O3171" s="297" t="str">
        <f>_xlfn.IFNA(VLOOKUP($E:$E,'2'!$A:$E,3,0),"")</f>
        <v/>
      </c>
      <c r="P3171" s="297" t="str">
        <f>_xlfn.IFNA(VLOOKUP($E:$E,'3'!$A:$D,3,0),"")</f>
        <v/>
      </c>
      <c r="Q3171" s="297" t="str">
        <f>_xlfn.IFNA(VLOOKUP($E:$E,'4'!$A:$F,3,0),"")</f>
        <v/>
      </c>
      <c r="R3171" s="297" t="str">
        <f>_xlfn.IFNA(VLOOKUP($E:$E,'5'!$A:$F,3,0),"")</f>
        <v/>
      </c>
      <c r="S3171" s="297" t="str">
        <f>_xlfn.IFNA(VLOOKUP($E:$E,'6'!$A:$F,3,0),"")</f>
        <v/>
      </c>
      <c r="T3171" s="313">
        <v>1</v>
      </c>
      <c r="U3171" s="313">
        <v>6</v>
      </c>
      <c r="V3171" s="313">
        <v>60</v>
      </c>
      <c r="W3171" s="314">
        <v>4.0000000000000001E-3</v>
      </c>
      <c r="X3171" s="315">
        <v>3.958333E-4</v>
      </c>
      <c r="Y3171" s="749">
        <v>250</v>
      </c>
      <c r="Z3171" s="282"/>
      <c r="AA3171" s="316" t="s">
        <v>393</v>
      </c>
      <c r="AB3171" s="282" t="s">
        <v>9163</v>
      </c>
      <c r="AC3171" s="317" t="s">
        <v>2081</v>
      </c>
      <c r="AD3171" s="318" t="s">
        <v>490</v>
      </c>
      <c r="AE3171" s="319">
        <v>0</v>
      </c>
      <c r="AF3171" s="319" t="s">
        <v>11273</v>
      </c>
      <c r="AG3171" s="320">
        <v>3.49</v>
      </c>
      <c r="AH3171" s="321">
        <f t="shared" si="536"/>
        <v>0</v>
      </c>
      <c r="AI3171" s="287">
        <f>_xlfn.IFNA(VLOOKUP(AD:AD,грп!B:C,2,0),0)</f>
        <v>0</v>
      </c>
      <c r="AJ3171" s="607">
        <v>9</v>
      </c>
      <c r="AK3171" s="672" t="str">
        <f t="shared" si="526"/>
        <v xml:space="preserve"> </v>
      </c>
      <c r="AL3171" s="174"/>
    </row>
    <row r="3172" spans="1:38" s="4" customFormat="1" ht="12" customHeight="1" outlineLevel="1" x14ac:dyDescent="0.35">
      <c r="A3172" s="307" t="s">
        <v>339</v>
      </c>
      <c r="B3172" s="308" t="s">
        <v>8462</v>
      </c>
      <c r="C3172" s="290" t="s">
        <v>555</v>
      </c>
      <c r="D3172" s="310" t="s">
        <v>2029</v>
      </c>
      <c r="E3172" s="322" t="s">
        <v>1966</v>
      </c>
      <c r="F3172" s="293"/>
      <c r="G3172" s="293"/>
      <c r="H3172" s="294">
        <v>12</v>
      </c>
      <c r="I3172" s="294" t="str">
        <f>IFERROR(_xlfn.IFNA(VLOOKUP($D:$D,history!$I:$Y,3,0),VLOOKUP(E:E,history!$H:$Y,4,0)),"--")</f>
        <v>--</v>
      </c>
      <c r="J3172" s="282" t="s">
        <v>9870</v>
      </c>
      <c r="K3172" s="282" t="str">
        <f t="shared" si="530"/>
        <v/>
      </c>
      <c r="L3172" s="312">
        <f t="shared" si="534"/>
        <v>190.06</v>
      </c>
      <c r="M3172" s="312">
        <f t="shared" si="535"/>
        <v>287.97000000000003</v>
      </c>
      <c r="N3172" s="297" t="str">
        <f>_xlfn.IFNA(VLOOKUP($E:$E,'1'!$A:$E,3,0),"")</f>
        <v/>
      </c>
      <c r="O3172" s="297" t="str">
        <f>_xlfn.IFNA(VLOOKUP($E:$E,'2'!$A:$E,3,0),"")</f>
        <v/>
      </c>
      <c r="P3172" s="297" t="str">
        <f>_xlfn.IFNA(VLOOKUP($E:$E,'3'!$A:$D,3,0),"")</f>
        <v/>
      </c>
      <c r="Q3172" s="297" t="str">
        <f>_xlfn.IFNA(VLOOKUP($E:$E,'4'!$A:$F,3,0),"")</f>
        <v/>
      </c>
      <c r="R3172" s="297" t="str">
        <f>_xlfn.IFNA(VLOOKUP($E:$E,'5'!$A:$F,3,0),"")</f>
        <v/>
      </c>
      <c r="S3172" s="297" t="str">
        <f>_xlfn.IFNA(VLOOKUP($E:$E,'6'!$A:$F,3,0),"")</f>
        <v/>
      </c>
      <c r="T3172" s="313">
        <v>1</v>
      </c>
      <c r="U3172" s="313">
        <v>6</v>
      </c>
      <c r="V3172" s="313">
        <v>60</v>
      </c>
      <c r="W3172" s="314">
        <v>6.0000000000000001E-3</v>
      </c>
      <c r="X3172" s="315">
        <v>3.958333E-4</v>
      </c>
      <c r="Y3172" s="749">
        <v>260</v>
      </c>
      <c r="Z3172" s="282"/>
      <c r="AA3172" s="316" t="s">
        <v>10390</v>
      </c>
      <c r="AB3172" s="282" t="s">
        <v>9163</v>
      </c>
      <c r="AC3172" s="317" t="s">
        <v>2081</v>
      </c>
      <c r="AD3172" s="318" t="s">
        <v>490</v>
      </c>
      <c r="AE3172" s="319">
        <v>0</v>
      </c>
      <c r="AF3172" s="319" t="s">
        <v>11273</v>
      </c>
      <c r="AG3172" s="320">
        <v>3.61</v>
      </c>
      <c r="AH3172" s="321">
        <f t="shared" si="536"/>
        <v>0</v>
      </c>
      <c r="AI3172" s="287">
        <f>_xlfn.IFNA(VLOOKUP(AD:AD,грп!B:C,2,0),0)</f>
        <v>0</v>
      </c>
      <c r="AJ3172" s="607">
        <v>18</v>
      </c>
      <c r="AK3172" s="672" t="str">
        <f t="shared" si="526"/>
        <v xml:space="preserve"> </v>
      </c>
      <c r="AL3172" s="174"/>
    </row>
    <row r="3173" spans="1:38" s="4" customFormat="1" ht="12" customHeight="1" outlineLevel="1" x14ac:dyDescent="0.35">
      <c r="A3173" s="307" t="s">
        <v>339</v>
      </c>
      <c r="B3173" s="308" t="s">
        <v>8463</v>
      </c>
      <c r="C3173" s="290" t="s">
        <v>555</v>
      </c>
      <c r="D3173" s="310" t="s">
        <v>2030</v>
      </c>
      <c r="E3173" s="322" t="s">
        <v>1967</v>
      </c>
      <c r="F3173" s="293"/>
      <c r="G3173" s="293"/>
      <c r="H3173" s="294">
        <v>10</v>
      </c>
      <c r="I3173" s="294" t="str">
        <f>IFERROR(_xlfn.IFNA(VLOOKUP($D:$D,history!$I:$Y,3,0),VLOOKUP(E:E,history!$H:$Y,4,0)),"--")</f>
        <v>--</v>
      </c>
      <c r="J3173" s="282" t="s">
        <v>9869</v>
      </c>
      <c r="K3173" s="282" t="str">
        <f t="shared" si="530"/>
        <v/>
      </c>
      <c r="L3173" s="312">
        <f t="shared" si="534"/>
        <v>180.05</v>
      </c>
      <c r="M3173" s="312">
        <f t="shared" si="535"/>
        <v>272.81</v>
      </c>
      <c r="N3173" s="297" t="str">
        <f>_xlfn.IFNA(VLOOKUP($E:$E,'1'!$A:$E,3,0),"")</f>
        <v/>
      </c>
      <c r="O3173" s="297" t="str">
        <f>_xlfn.IFNA(VLOOKUP($E:$E,'2'!$A:$E,3,0),"")</f>
        <v/>
      </c>
      <c r="P3173" s="297" t="str">
        <f>_xlfn.IFNA(VLOOKUP($E:$E,'3'!$A:$D,3,0),"")</f>
        <v/>
      </c>
      <c r="Q3173" s="297" t="str">
        <f>_xlfn.IFNA(VLOOKUP($E:$E,'4'!$A:$F,3,0),"")</f>
        <v/>
      </c>
      <c r="R3173" s="297" t="str">
        <f>_xlfn.IFNA(VLOOKUP($E:$E,'5'!$A:$F,3,0),"")</f>
        <v/>
      </c>
      <c r="S3173" s="297" t="str">
        <f>_xlfn.IFNA(VLOOKUP($E:$E,'6'!$A:$F,3,0),"")</f>
        <v/>
      </c>
      <c r="T3173" s="313">
        <v>1</v>
      </c>
      <c r="U3173" s="313">
        <v>6</v>
      </c>
      <c r="V3173" s="313">
        <v>60</v>
      </c>
      <c r="W3173" s="314">
        <v>0.14599999999999999</v>
      </c>
      <c r="X3173" s="315">
        <v>1.6666669999999999E-4</v>
      </c>
      <c r="Y3173" s="749">
        <v>250</v>
      </c>
      <c r="Z3173" s="282"/>
      <c r="AA3173" s="316" t="s">
        <v>10390</v>
      </c>
      <c r="AB3173" s="282" t="s">
        <v>9163</v>
      </c>
      <c r="AC3173" s="317" t="s">
        <v>2081</v>
      </c>
      <c r="AD3173" s="318" t="s">
        <v>490</v>
      </c>
      <c r="AE3173" s="319">
        <v>0</v>
      </c>
      <c r="AF3173" s="319" t="s">
        <v>11273</v>
      </c>
      <c r="AG3173" s="320">
        <v>3.42</v>
      </c>
      <c r="AH3173" s="321">
        <f t="shared" si="536"/>
        <v>0</v>
      </c>
      <c r="AI3173" s="287">
        <f>_xlfn.IFNA(VLOOKUP(AD:AD,грп!B:C,2,0),0)</f>
        <v>0</v>
      </c>
      <c r="AJ3173" s="607">
        <v>33</v>
      </c>
      <c r="AK3173" s="672" t="str">
        <f t="shared" si="526"/>
        <v xml:space="preserve"> </v>
      </c>
      <c r="AL3173" s="174"/>
    </row>
    <row r="3174" spans="1:38" s="4" customFormat="1" ht="12" customHeight="1" outlineLevel="1" x14ac:dyDescent="0.35">
      <c r="A3174" s="307" t="s">
        <v>339</v>
      </c>
      <c r="B3174" s="308" t="s">
        <v>8464</v>
      </c>
      <c r="C3174" s="290" t="s">
        <v>555</v>
      </c>
      <c r="D3174" s="310" t="s">
        <v>2031</v>
      </c>
      <c r="E3174" s="322" t="s">
        <v>1968</v>
      </c>
      <c r="F3174" s="293"/>
      <c r="G3174" s="293"/>
      <c r="H3174" s="294">
        <v>12</v>
      </c>
      <c r="I3174" s="294" t="str">
        <f>IFERROR(_xlfn.IFNA(VLOOKUP($D:$D,history!$I:$Y,3,0),VLOOKUP(E:E,history!$H:$Y,4,0)),"--")</f>
        <v>--</v>
      </c>
      <c r="J3174" s="282" t="s">
        <v>9870</v>
      </c>
      <c r="K3174" s="282" t="str">
        <f t="shared" si="530"/>
        <v/>
      </c>
      <c r="L3174" s="312">
        <f t="shared" si="534"/>
        <v>232.18</v>
      </c>
      <c r="M3174" s="312">
        <f t="shared" si="535"/>
        <v>351.79</v>
      </c>
      <c r="N3174" s="297" t="str">
        <f>_xlfn.IFNA(VLOOKUP($E:$E,'1'!$A:$E,3,0),"")</f>
        <v/>
      </c>
      <c r="O3174" s="297" t="str">
        <f>_xlfn.IFNA(VLOOKUP($E:$E,'2'!$A:$E,3,0),"")</f>
        <v/>
      </c>
      <c r="P3174" s="297" t="str">
        <f>_xlfn.IFNA(VLOOKUP($E:$E,'3'!$A:$D,3,0),"")</f>
        <v/>
      </c>
      <c r="Q3174" s="297" t="str">
        <f>_xlfn.IFNA(VLOOKUP($E:$E,'4'!$A:$F,3,0),"")</f>
        <v/>
      </c>
      <c r="R3174" s="297" t="str">
        <f>_xlfn.IFNA(VLOOKUP($E:$E,'5'!$A:$F,3,0),"")</f>
        <v/>
      </c>
      <c r="S3174" s="297" t="str">
        <f>_xlfn.IFNA(VLOOKUP($E:$E,'6'!$A:$F,3,0),"")</f>
        <v/>
      </c>
      <c r="T3174" s="313">
        <v>1</v>
      </c>
      <c r="U3174" s="313">
        <v>6</v>
      </c>
      <c r="V3174" s="313">
        <v>60</v>
      </c>
      <c r="W3174" s="314">
        <v>5.0000000000000001E-3</v>
      </c>
      <c r="X3174" s="315">
        <v>4.593496E-4</v>
      </c>
      <c r="Y3174" s="749">
        <v>320</v>
      </c>
      <c r="Z3174" s="282"/>
      <c r="AA3174" s="316" t="s">
        <v>393</v>
      </c>
      <c r="AB3174" s="282" t="s">
        <v>9163</v>
      </c>
      <c r="AC3174" s="317" t="s">
        <v>2081</v>
      </c>
      <c r="AD3174" s="318" t="s">
        <v>490</v>
      </c>
      <c r="AE3174" s="319">
        <v>0</v>
      </c>
      <c r="AF3174" s="319" t="s">
        <v>11273</v>
      </c>
      <c r="AG3174" s="320">
        <v>4.41</v>
      </c>
      <c r="AH3174" s="321">
        <f t="shared" si="536"/>
        <v>0</v>
      </c>
      <c r="AI3174" s="287">
        <f>_xlfn.IFNA(VLOOKUP(AD:AD,грп!B:C,2,0),0)</f>
        <v>0</v>
      </c>
      <c r="AJ3174" s="607">
        <v>30</v>
      </c>
      <c r="AK3174" s="672" t="str">
        <f t="shared" si="526"/>
        <v xml:space="preserve"> </v>
      </c>
      <c r="AL3174" s="174"/>
    </row>
    <row r="3175" spans="1:38" s="4" customFormat="1" ht="12" customHeight="1" outlineLevel="1" x14ac:dyDescent="0.35">
      <c r="A3175" s="307" t="s">
        <v>339</v>
      </c>
      <c r="B3175" s="308" t="s">
        <v>8465</v>
      </c>
      <c r="C3175" s="290" t="s">
        <v>555</v>
      </c>
      <c r="D3175" s="310" t="s">
        <v>2032</v>
      </c>
      <c r="E3175" s="322" t="s">
        <v>1969</v>
      </c>
      <c r="F3175" s="293"/>
      <c r="G3175" s="293"/>
      <c r="H3175" s="294">
        <v>4</v>
      </c>
      <c r="I3175" s="294" t="str">
        <f>IFERROR(_xlfn.IFNA(VLOOKUP($D:$D,history!$I:$Y,3,0),VLOOKUP(E:E,history!$H:$Y,4,0)),"--")</f>
        <v>--</v>
      </c>
      <c r="J3175" s="282" t="s">
        <v>9870</v>
      </c>
      <c r="K3175" s="282" t="str">
        <f t="shared" si="530"/>
        <v/>
      </c>
      <c r="L3175" s="312">
        <f t="shared" si="534"/>
        <v>239.55</v>
      </c>
      <c r="M3175" s="312">
        <f t="shared" si="535"/>
        <v>362.95</v>
      </c>
      <c r="N3175" s="297" t="str">
        <f>_xlfn.IFNA(VLOOKUP($E:$E,'1'!$A:$E,3,0),"")</f>
        <v/>
      </c>
      <c r="O3175" s="297" t="str">
        <f>_xlfn.IFNA(VLOOKUP($E:$E,'2'!$A:$E,3,0),"")</f>
        <v/>
      </c>
      <c r="P3175" s="297" t="str">
        <f>_xlfn.IFNA(VLOOKUP($E:$E,'3'!$A:$D,3,0),"")</f>
        <v/>
      </c>
      <c r="Q3175" s="297" t="str">
        <f>_xlfn.IFNA(VLOOKUP($E:$E,'4'!$A:$F,3,0),"")</f>
        <v/>
      </c>
      <c r="R3175" s="297" t="str">
        <f>_xlfn.IFNA(VLOOKUP($E:$E,'5'!$A:$F,3,0),"")</f>
        <v/>
      </c>
      <c r="S3175" s="297" t="str">
        <f>_xlfn.IFNA(VLOOKUP($E:$E,'6'!$A:$F,3,0),"")</f>
        <v/>
      </c>
      <c r="T3175" s="313">
        <v>1</v>
      </c>
      <c r="U3175" s="313">
        <v>6</v>
      </c>
      <c r="V3175" s="313">
        <v>60</v>
      </c>
      <c r="W3175" s="314">
        <v>1.2E-2</v>
      </c>
      <c r="X3175" s="315">
        <v>4.583333E-4</v>
      </c>
      <c r="Y3175" s="749">
        <v>330</v>
      </c>
      <c r="Z3175" s="282"/>
      <c r="AA3175" s="316" t="s">
        <v>10390</v>
      </c>
      <c r="AB3175" s="282" t="s">
        <v>9163</v>
      </c>
      <c r="AC3175" s="317" t="s">
        <v>2081</v>
      </c>
      <c r="AD3175" s="318" t="s">
        <v>490</v>
      </c>
      <c r="AE3175" s="319">
        <v>0</v>
      </c>
      <c r="AF3175" s="319" t="s">
        <v>11273</v>
      </c>
      <c r="AG3175" s="320">
        <v>4.55</v>
      </c>
      <c r="AH3175" s="321">
        <f t="shared" si="536"/>
        <v>0</v>
      </c>
      <c r="AI3175" s="287">
        <f>_xlfn.IFNA(VLOOKUP(AD:AD,грп!B:C,2,0),0)</f>
        <v>0</v>
      </c>
      <c r="AJ3175" s="607">
        <v>24</v>
      </c>
      <c r="AK3175" s="672" t="str">
        <f t="shared" si="526"/>
        <v xml:space="preserve"> </v>
      </c>
      <c r="AL3175" s="174"/>
    </row>
    <row r="3176" spans="1:38" s="4" customFormat="1" ht="12" customHeight="1" outlineLevel="1" x14ac:dyDescent="0.35">
      <c r="A3176" s="307" t="s">
        <v>339</v>
      </c>
      <c r="B3176" s="308" t="s">
        <v>8466</v>
      </c>
      <c r="C3176" s="290" t="s">
        <v>555</v>
      </c>
      <c r="D3176" s="310" t="s">
        <v>11578</v>
      </c>
      <c r="E3176" s="322" t="s">
        <v>1970</v>
      </c>
      <c r="F3176" s="293"/>
      <c r="G3176" s="293"/>
      <c r="H3176" s="294">
        <v>2</v>
      </c>
      <c r="I3176" s="294" t="str">
        <f>IFERROR(_xlfn.IFNA(VLOOKUP($D:$D,history!$I:$Y,3,0),VLOOKUP(E:E,history!$H:$Y,4,0)),"--")</f>
        <v>--</v>
      </c>
      <c r="J3176" s="282" t="s">
        <v>9870</v>
      </c>
      <c r="K3176" s="282" t="str">
        <f t="shared" si="530"/>
        <v/>
      </c>
      <c r="L3176" s="312">
        <f t="shared" si="534"/>
        <v>235.86</v>
      </c>
      <c r="M3176" s="312">
        <f t="shared" si="535"/>
        <v>357.37</v>
      </c>
      <c r="N3176" s="297" t="str">
        <f>_xlfn.IFNA(VLOOKUP($E:$E,'1'!$A:$E,3,0),"")</f>
        <v/>
      </c>
      <c r="O3176" s="297" t="str">
        <f>_xlfn.IFNA(VLOOKUP($E:$E,'2'!$A:$E,3,0),"")</f>
        <v/>
      </c>
      <c r="P3176" s="297" t="str">
        <f>_xlfn.IFNA(VLOOKUP($E:$E,'3'!$A:$D,3,0),"")</f>
        <v/>
      </c>
      <c r="Q3176" s="297" t="str">
        <f>_xlfn.IFNA(VLOOKUP($E:$E,'4'!$A:$F,3,0),"")</f>
        <v/>
      </c>
      <c r="R3176" s="297" t="str">
        <f>_xlfn.IFNA(VLOOKUP($E:$E,'5'!$A:$F,3,0),"")</f>
        <v/>
      </c>
      <c r="S3176" s="297" t="str">
        <f>_xlfn.IFNA(VLOOKUP($E:$E,'6'!$A:$F,3,0),"")</f>
        <v/>
      </c>
      <c r="T3176" s="313">
        <v>1</v>
      </c>
      <c r="U3176" s="313">
        <v>6</v>
      </c>
      <c r="V3176" s="313">
        <v>60</v>
      </c>
      <c r="W3176" s="314">
        <v>0.184</v>
      </c>
      <c r="X3176" s="315">
        <v>1.583333E-4</v>
      </c>
      <c r="Y3176" s="749">
        <v>320</v>
      </c>
      <c r="Z3176" s="282"/>
      <c r="AA3176" s="316" t="s">
        <v>393</v>
      </c>
      <c r="AB3176" s="282" t="s">
        <v>9163</v>
      </c>
      <c r="AC3176" s="317" t="s">
        <v>2081</v>
      </c>
      <c r="AD3176" s="318" t="s">
        <v>490</v>
      </c>
      <c r="AE3176" s="319">
        <v>0</v>
      </c>
      <c r="AF3176" s="319" t="s">
        <v>11273</v>
      </c>
      <c r="AG3176" s="320">
        <v>4.4800000000000004</v>
      </c>
      <c r="AH3176" s="321">
        <f t="shared" si="536"/>
        <v>0</v>
      </c>
      <c r="AI3176" s="287">
        <f>_xlfn.IFNA(VLOOKUP(AD:AD,грп!B:C,2,0),0)</f>
        <v>0</v>
      </c>
      <c r="AJ3176" s="607">
        <v>12</v>
      </c>
      <c r="AK3176" s="672" t="str">
        <f t="shared" si="526"/>
        <v xml:space="preserve"> </v>
      </c>
      <c r="AL3176" s="174"/>
    </row>
    <row r="3177" spans="1:38" s="4" customFormat="1" ht="12" customHeight="1" outlineLevel="1" x14ac:dyDescent="0.35">
      <c r="A3177" s="307" t="s">
        <v>339</v>
      </c>
      <c r="B3177" s="308" t="s">
        <v>8467</v>
      </c>
      <c r="C3177" s="290" t="s">
        <v>555</v>
      </c>
      <c r="D3177" s="310" t="s">
        <v>11579</v>
      </c>
      <c r="E3177" s="322" t="s">
        <v>1120</v>
      </c>
      <c r="F3177" s="293"/>
      <c r="G3177" s="293"/>
      <c r="H3177" s="294">
        <v>14</v>
      </c>
      <c r="I3177" s="294" t="str">
        <f>IFERROR(_xlfn.IFNA(VLOOKUP($D:$D,history!$I:$Y,3,0),VLOOKUP(E:E,history!$H:$Y,4,0)),"--")</f>
        <v>--</v>
      </c>
      <c r="J3177" s="282" t="s">
        <v>9870</v>
      </c>
      <c r="K3177" s="282" t="str">
        <f t="shared" si="530"/>
        <v/>
      </c>
      <c r="L3177" s="312">
        <f t="shared" si="534"/>
        <v>507.01</v>
      </c>
      <c r="M3177" s="312">
        <f t="shared" si="535"/>
        <v>768.19</v>
      </c>
      <c r="N3177" s="297" t="str">
        <f>_xlfn.IFNA(VLOOKUP($E:$E,'1'!$A:$E,3,0),"")</f>
        <v/>
      </c>
      <c r="O3177" s="297" t="str">
        <f>_xlfn.IFNA(VLOOKUP($E:$E,'2'!$A:$E,3,0),"")</f>
        <v/>
      </c>
      <c r="P3177" s="297" t="str">
        <f>_xlfn.IFNA(VLOOKUP($E:$E,'3'!$A:$D,3,0),"")</f>
        <v/>
      </c>
      <c r="Q3177" s="297" t="str">
        <f>_xlfn.IFNA(VLOOKUP($E:$E,'4'!$A:$F,3,0),"")</f>
        <v/>
      </c>
      <c r="R3177" s="297" t="str">
        <f>_xlfn.IFNA(VLOOKUP($E:$E,'5'!$A:$F,3,0),"")</f>
        <v/>
      </c>
      <c r="S3177" s="297" t="str">
        <f>_xlfn.IFNA(VLOOKUP($E:$E,'6'!$A:$F,3,0),"")</f>
        <v/>
      </c>
      <c r="T3177" s="313">
        <v>1</v>
      </c>
      <c r="U3177" s="313">
        <v>6</v>
      </c>
      <c r="V3177" s="313">
        <v>36</v>
      </c>
      <c r="W3177" s="314">
        <v>1.2999999999999999E-2</v>
      </c>
      <c r="X3177" s="315">
        <v>1.1437908000000001E-3</v>
      </c>
      <c r="Y3177" s="749">
        <v>690</v>
      </c>
      <c r="Z3177" s="282"/>
      <c r="AA3177" s="316" t="s">
        <v>10390</v>
      </c>
      <c r="AB3177" s="282" t="s">
        <v>9163</v>
      </c>
      <c r="AC3177" s="317" t="s">
        <v>2081</v>
      </c>
      <c r="AD3177" s="318" t="s">
        <v>490</v>
      </c>
      <c r="AE3177" s="319">
        <v>0</v>
      </c>
      <c r="AF3177" s="319" t="s">
        <v>11273</v>
      </c>
      <c r="AG3177" s="320">
        <v>9.6300000000000008</v>
      </c>
      <c r="AH3177" s="321">
        <f t="shared" si="536"/>
        <v>0</v>
      </c>
      <c r="AI3177" s="287">
        <f>_xlfn.IFNA(VLOOKUP(AD:AD,грп!B:C,2,0),0)</f>
        <v>0</v>
      </c>
      <c r="AJ3177" s="607">
        <v>6</v>
      </c>
      <c r="AK3177" s="672" t="str">
        <f t="shared" si="526"/>
        <v xml:space="preserve"> </v>
      </c>
      <c r="AL3177" s="174"/>
    </row>
    <row r="3178" spans="1:38" s="4" customFormat="1" ht="12" customHeight="1" outlineLevel="1" x14ac:dyDescent="0.35">
      <c r="A3178" s="307" t="s">
        <v>339</v>
      </c>
      <c r="B3178" s="308" t="s">
        <v>8468</v>
      </c>
      <c r="C3178" s="290" t="s">
        <v>555</v>
      </c>
      <c r="D3178" s="310" t="s">
        <v>1171</v>
      </c>
      <c r="E3178" s="322" t="s">
        <v>1121</v>
      </c>
      <c r="F3178" s="293"/>
      <c r="G3178" s="293"/>
      <c r="H3178" s="294">
        <v>3</v>
      </c>
      <c r="I3178" s="294" t="str">
        <f>IFERROR(_xlfn.IFNA(VLOOKUP($D:$D,history!$I:$Y,3,0),VLOOKUP(E:E,history!$H:$Y,4,0)),"--")</f>
        <v>--</v>
      </c>
      <c r="J3178" s="282" t="s">
        <v>5946</v>
      </c>
      <c r="K3178" s="282" t="str">
        <f t="shared" si="530"/>
        <v/>
      </c>
      <c r="L3178" s="312">
        <f t="shared" si="534"/>
        <v>579.66</v>
      </c>
      <c r="M3178" s="312">
        <f t="shared" si="535"/>
        <v>878.27</v>
      </c>
      <c r="N3178" s="297" t="str">
        <f>_xlfn.IFNA(VLOOKUP($E:$E,'1'!$A:$E,3,0),"")</f>
        <v/>
      </c>
      <c r="O3178" s="297" t="str">
        <f>_xlfn.IFNA(VLOOKUP($E:$E,'2'!$A:$E,3,0),"")</f>
        <v/>
      </c>
      <c r="P3178" s="297" t="str">
        <f>_xlfn.IFNA(VLOOKUP($E:$E,'3'!$A:$D,3,0),"")</f>
        <v/>
      </c>
      <c r="Q3178" s="297" t="str">
        <f>_xlfn.IFNA(VLOOKUP($E:$E,'4'!$A:$F,3,0),"")</f>
        <v/>
      </c>
      <c r="R3178" s="297" t="str">
        <f>_xlfn.IFNA(VLOOKUP($E:$E,'5'!$A:$F,3,0),"")</f>
        <v/>
      </c>
      <c r="S3178" s="297" t="str">
        <f>_xlfn.IFNA(VLOOKUP($E:$E,'6'!$A:$F,3,0),"")</f>
        <v/>
      </c>
      <c r="T3178" s="313">
        <v>1</v>
      </c>
      <c r="U3178" s="313">
        <v>6</v>
      </c>
      <c r="V3178" s="313">
        <v>24</v>
      </c>
      <c r="W3178" s="314">
        <v>1.2999999999999999E-2</v>
      </c>
      <c r="X3178" s="315">
        <v>1.575E-3</v>
      </c>
      <c r="Y3178" s="749">
        <v>790</v>
      </c>
      <c r="Z3178" s="282"/>
      <c r="AA3178" s="316" t="s">
        <v>10390</v>
      </c>
      <c r="AB3178" s="282" t="s">
        <v>9163</v>
      </c>
      <c r="AC3178" s="317" t="s">
        <v>2081</v>
      </c>
      <c r="AD3178" s="318" t="s">
        <v>490</v>
      </c>
      <c r="AE3178" s="319">
        <v>0</v>
      </c>
      <c r="AF3178" s="319" t="s">
        <v>11273</v>
      </c>
      <c r="AG3178" s="320">
        <v>11.01</v>
      </c>
      <c r="AH3178" s="321">
        <f t="shared" si="536"/>
        <v>0</v>
      </c>
      <c r="AI3178" s="287">
        <f>_xlfn.IFNA(VLOOKUP(AD:AD,грп!B:C,2,0),0)</f>
        <v>0</v>
      </c>
      <c r="AJ3178" s="607">
        <v>0</v>
      </c>
      <c r="AK3178" s="672" t="str">
        <f t="shared" si="526"/>
        <v xml:space="preserve"> </v>
      </c>
      <c r="AL3178" s="174"/>
    </row>
    <row r="3179" spans="1:38" s="4" customFormat="1" ht="12" customHeight="1" outlineLevel="1" x14ac:dyDescent="0.35">
      <c r="A3179" s="307" t="s">
        <v>10402</v>
      </c>
      <c r="B3179" s="308" t="s">
        <v>8469</v>
      </c>
      <c r="C3179" s="290" t="s">
        <v>555</v>
      </c>
      <c r="D3179" s="310" t="s">
        <v>642</v>
      </c>
      <c r="E3179" s="322" t="s">
        <v>242</v>
      </c>
      <c r="F3179" s="293"/>
      <c r="G3179" s="293"/>
      <c r="H3179" s="294">
        <v>3</v>
      </c>
      <c r="I3179" s="294" t="str">
        <f>IFERROR(_xlfn.IFNA(VLOOKUP($D:$D,history!$I:$Y,3,0),VLOOKUP(E:E,history!$H:$Y,4,0)),"--")</f>
        <v>--</v>
      </c>
      <c r="J3179" s="282" t="s">
        <v>9870</v>
      </c>
      <c r="K3179" s="282" t="str">
        <f t="shared" si="530"/>
        <v/>
      </c>
      <c r="L3179" s="312">
        <f t="shared" si="534"/>
        <v>965.04</v>
      </c>
      <c r="M3179" s="312">
        <f t="shared" si="535"/>
        <v>1462.18</v>
      </c>
      <c r="N3179" s="297" t="str">
        <f>_xlfn.IFNA(VLOOKUP($E:$E,'1'!$A:$E,3,0),"")</f>
        <v/>
      </c>
      <c r="O3179" s="297" t="str">
        <f>_xlfn.IFNA(VLOOKUP($E:$E,'2'!$A:$E,3,0),"")</f>
        <v/>
      </c>
      <c r="P3179" s="297" t="str">
        <f>_xlfn.IFNA(VLOOKUP($E:$E,'3'!$A:$D,3,0),"")</f>
        <v/>
      </c>
      <c r="Q3179" s="297" t="str">
        <f>_xlfn.IFNA(VLOOKUP($E:$E,'4'!$A:$F,3,0),"")</f>
        <v/>
      </c>
      <c r="R3179" s="297" t="str">
        <f>_xlfn.IFNA(VLOOKUP($E:$E,'5'!$A:$F,3,0),"")</f>
        <v/>
      </c>
      <c r="S3179" s="297" t="str">
        <f>_xlfn.IFNA(VLOOKUP($E:$E,'6'!$A:$F,3,0),"")</f>
        <v/>
      </c>
      <c r="T3179" s="313">
        <v>1</v>
      </c>
      <c r="U3179" s="313">
        <v>6</v>
      </c>
      <c r="V3179" s="313">
        <v>36</v>
      </c>
      <c r="W3179" s="314">
        <v>2.5000000000000001E-2</v>
      </c>
      <c r="X3179" s="315">
        <v>2.1726190000000002E-3</v>
      </c>
      <c r="Y3179" s="749">
        <v>1390</v>
      </c>
      <c r="Z3179" s="282"/>
      <c r="AA3179" s="316" t="s">
        <v>10390</v>
      </c>
      <c r="AB3179" s="282" t="s">
        <v>9163</v>
      </c>
      <c r="AC3179" s="317" t="s">
        <v>2081</v>
      </c>
      <c r="AD3179" s="318" t="s">
        <v>490</v>
      </c>
      <c r="AE3179" s="319">
        <v>0</v>
      </c>
      <c r="AF3179" s="319" t="s">
        <v>11273</v>
      </c>
      <c r="AG3179" s="320">
        <v>18.329999999999998</v>
      </c>
      <c r="AH3179" s="321">
        <f t="shared" si="536"/>
        <v>0</v>
      </c>
      <c r="AI3179" s="287">
        <f>_xlfn.IFNA(VLOOKUP(AD:AD,грп!B:C,2,0),0)</f>
        <v>0</v>
      </c>
      <c r="AJ3179" s="607">
        <v>6</v>
      </c>
      <c r="AK3179" s="672" t="str">
        <f t="shared" si="526"/>
        <v xml:space="preserve"> </v>
      </c>
      <c r="AL3179" s="174"/>
    </row>
    <row r="3180" spans="1:38" s="4" customFormat="1" ht="12" customHeight="1" x14ac:dyDescent="0.35">
      <c r="A3180" s="288"/>
      <c r="B3180" s="289"/>
      <c r="C3180" s="290" t="s">
        <v>555</v>
      </c>
      <c r="D3180" s="291" t="s">
        <v>489</v>
      </c>
      <c r="E3180" s="292"/>
      <c r="F3180" s="293"/>
      <c r="G3180" s="293"/>
      <c r="H3180" s="294"/>
      <c r="I3180" s="294"/>
      <c r="J3180" s="282" t="s">
        <v>393</v>
      </c>
      <c r="K3180" s="282" t="str">
        <f t="shared" si="530"/>
        <v/>
      </c>
      <c r="L3180" s="295"/>
      <c r="M3180" s="296"/>
      <c r="N3180" s="297"/>
      <c r="O3180" s="297"/>
      <c r="P3180" s="297"/>
      <c r="Q3180" s="297" t="str">
        <f>_xlfn.IFNA(VLOOKUP($E:$E,'4'!$A:$F,3,0),"")</f>
        <v/>
      </c>
      <c r="R3180" s="297" t="str">
        <f>_xlfn.IFNA(VLOOKUP($E:$E,'5'!$A:$F,3,0),"")</f>
        <v/>
      </c>
      <c r="S3180" s="297"/>
      <c r="T3180" s="298"/>
      <c r="U3180" s="299"/>
      <c r="V3180" s="299"/>
      <c r="W3180" s="300"/>
      <c r="X3180" s="301"/>
      <c r="Y3180" s="749"/>
      <c r="Z3180" s="282"/>
      <c r="AA3180" s="280"/>
      <c r="AB3180" s="280"/>
      <c r="AC3180" s="302"/>
      <c r="AD3180" s="303" t="s">
        <v>489</v>
      </c>
      <c r="AE3180" s="280"/>
      <c r="AF3180" s="329"/>
      <c r="AG3180" s="305"/>
      <c r="AH3180" s="306"/>
      <c r="AI3180" s="287">
        <f>_xlfn.IFNA(VLOOKUP(AD:AD,грп!B:C,2,0),0)</f>
        <v>0</v>
      </c>
      <c r="AJ3180" s="607">
        <v>0</v>
      </c>
      <c r="AK3180" s="672" t="str">
        <f t="shared" si="526"/>
        <v xml:space="preserve"> </v>
      </c>
      <c r="AL3180" s="174"/>
    </row>
    <row r="3181" spans="1:38" s="4" customFormat="1" ht="12" customHeight="1" outlineLevel="1" x14ac:dyDescent="0.35">
      <c r="A3181" s="307" t="s">
        <v>10402</v>
      </c>
      <c r="B3181" s="308" t="s">
        <v>8470</v>
      </c>
      <c r="C3181" s="290" t="s">
        <v>555</v>
      </c>
      <c r="D3181" s="310" t="s">
        <v>641</v>
      </c>
      <c r="E3181" s="322" t="s">
        <v>43</v>
      </c>
      <c r="F3181" s="293"/>
      <c r="G3181" s="293"/>
      <c r="H3181" s="294">
        <v>23</v>
      </c>
      <c r="I3181" s="294" t="str">
        <f>IFERROR(_xlfn.IFNA(VLOOKUP($D:$D,history!$I:$Y,3,0),VLOOKUP(E:E,history!$H:$Y,4,0)),"--")</f>
        <v>--</v>
      </c>
      <c r="J3181" s="282" t="s">
        <v>5946</v>
      </c>
      <c r="K3181" s="282" t="str">
        <f t="shared" si="530"/>
        <v/>
      </c>
      <c r="L3181" s="331">
        <f>IF($A$3="ИМ",ROUND($Y3181*(1-($L$6-$F$4))*(1-$F$3)*(1+$AG$2),2),ROUND($M3181*(1-($L$6-$F$4))*(1-$F$3)*(1+$AG$2),2))</f>
        <v>223.05</v>
      </c>
      <c r="M3181" s="331">
        <v>337.96</v>
      </c>
      <c r="N3181" s="297" t="str">
        <f>_xlfn.IFNA(VLOOKUP($E:$E,'1'!$A:$E,3,0),"")</f>
        <v/>
      </c>
      <c r="O3181" s="297" t="str">
        <f>_xlfn.IFNA(VLOOKUP($E:$E,'2'!$A:$E,3,0),"")</f>
        <v/>
      </c>
      <c r="P3181" s="297" t="str">
        <f>_xlfn.IFNA(VLOOKUP($E:$E,'3'!$A:$D,3,0),"")</f>
        <v/>
      </c>
      <c r="Q3181" s="297" t="str">
        <f>_xlfn.IFNA(VLOOKUP($E:$E,'4'!$A:$F,3,0),"")</f>
        <v/>
      </c>
      <c r="R3181" s="297" t="str">
        <f>_xlfn.IFNA(VLOOKUP($E:$E,'5'!$A:$F,3,0),"")</f>
        <v/>
      </c>
      <c r="S3181" s="297" t="str">
        <f>_xlfn.IFNA(VLOOKUP($E:$E,'6'!$A:$F,3,0),"")</f>
        <v/>
      </c>
      <c r="T3181" s="313">
        <v>1</v>
      </c>
      <c r="U3181" s="313">
        <v>1</v>
      </c>
      <c r="V3181" s="313">
        <v>40</v>
      </c>
      <c r="W3181" s="314">
        <v>0.42099999999999999</v>
      </c>
      <c r="X3181" s="315">
        <v>3.09575E-3</v>
      </c>
      <c r="Y3181" s="749">
        <v>320</v>
      </c>
      <c r="Z3181" s="332" t="s">
        <v>5283</v>
      </c>
      <c r="AA3181" s="316" t="s">
        <v>393</v>
      </c>
      <c r="AB3181" s="282" t="s">
        <v>9163</v>
      </c>
      <c r="AC3181" s="317" t="s">
        <v>2081</v>
      </c>
      <c r="AD3181" s="318" t="s">
        <v>489</v>
      </c>
      <c r="AE3181" s="319">
        <v>0</v>
      </c>
      <c r="AF3181" s="319" t="s">
        <v>11273</v>
      </c>
      <c r="AG3181" s="320">
        <v>6.94</v>
      </c>
      <c r="AH3181" s="321">
        <f>IF($A$3="РЕГИОНЫ",ROUND($AG3181*(1-($L$6-$F$4))*(1-$F$3)*(1+$AG$2)*$AG$1,2),0)</f>
        <v>0</v>
      </c>
      <c r="AI3181" s="287">
        <f>_xlfn.IFNA(VLOOKUP(AD:AD,грп!B:C,2,0),0)</f>
        <v>0</v>
      </c>
      <c r="AJ3181" s="607">
        <v>40</v>
      </c>
      <c r="AK3181" s="672" t="str">
        <f t="shared" si="526"/>
        <v xml:space="preserve"> </v>
      </c>
      <c r="AL3181" s="174"/>
    </row>
    <row r="3182" spans="1:38" s="4" customFormat="1" ht="20.100000000000001" customHeight="1" x14ac:dyDescent="0.35">
      <c r="A3182" s="380"/>
      <c r="B3182" s="393"/>
      <c r="C3182" s="394"/>
      <c r="D3182" s="395" t="s">
        <v>2067</v>
      </c>
      <c r="E3182" s="384"/>
      <c r="F3182" s="293"/>
      <c r="G3182" s="293"/>
      <c r="H3182" s="294"/>
      <c r="I3182" s="385"/>
      <c r="J3182" s="385" t="s">
        <v>393</v>
      </c>
      <c r="K3182" s="385" t="s">
        <v>393</v>
      </c>
      <c r="L3182" s="396"/>
      <c r="M3182" s="397"/>
      <c r="N3182" s="398"/>
      <c r="O3182" s="398"/>
      <c r="P3182" s="398"/>
      <c r="Q3182" s="398"/>
      <c r="R3182" s="398"/>
      <c r="S3182" s="398"/>
      <c r="T3182" s="397"/>
      <c r="U3182" s="397"/>
      <c r="V3182" s="397"/>
      <c r="W3182" s="399"/>
      <c r="X3182" s="400"/>
      <c r="Y3182" s="754"/>
      <c r="Z3182" s="401"/>
      <c r="AA3182" s="397"/>
      <c r="AB3182" s="397"/>
      <c r="AC3182" s="402"/>
      <c r="AD3182" s="403"/>
      <c r="AE3182" s="397"/>
      <c r="AF3182" s="397"/>
      <c r="AG3182" s="345"/>
      <c r="AH3182" s="306"/>
      <c r="AI3182" s="287">
        <f>_xlfn.IFNA(VLOOKUP(AD:AD,грп!B:C,2,0),0)</f>
        <v>0</v>
      </c>
      <c r="AJ3182" s="607">
        <v>0</v>
      </c>
      <c r="AK3182" s="672">
        <f t="shared" si="526"/>
        <v>0</v>
      </c>
      <c r="AL3182" s="174"/>
    </row>
    <row r="3183" spans="1:38" s="4" customFormat="1" ht="12" customHeight="1" x14ac:dyDescent="0.35">
      <c r="A3183" s="288"/>
      <c r="B3183" s="289"/>
      <c r="C3183" s="290" t="s">
        <v>555</v>
      </c>
      <c r="D3183" s="291" t="s">
        <v>496</v>
      </c>
      <c r="E3183" s="292"/>
      <c r="F3183" s="293"/>
      <c r="G3183" s="293"/>
      <c r="H3183" s="294"/>
      <c r="I3183" s="294"/>
      <c r="J3183" s="282" t="s">
        <v>393</v>
      </c>
      <c r="K3183" s="282" t="str">
        <f t="shared" ref="K3183:K3214" si="537" xml:space="preserve">
IF(OR($E3183="",$A$3&lt;&gt;"МОСКВА"),"",
IF(AND($AJ3183&gt;=1,$AJ3183&lt;20),"*",
IF(AND($AJ3183&gt;=20,$AJ3183&lt;100),"**",
IF(($AJ3183&gt;=100),"***","--"))))</f>
        <v/>
      </c>
      <c r="L3183" s="295"/>
      <c r="M3183" s="296"/>
      <c r="N3183" s="297"/>
      <c r="O3183" s="297"/>
      <c r="P3183" s="297"/>
      <c r="Q3183" s="297" t="str">
        <f>_xlfn.IFNA(VLOOKUP($E:$E,'4'!$A:$F,3,0),"")</f>
        <v/>
      </c>
      <c r="R3183" s="297" t="str">
        <f>_xlfn.IFNA(VLOOKUP($E:$E,'5'!$A:$F,3,0),"")</f>
        <v/>
      </c>
      <c r="S3183" s="297"/>
      <c r="T3183" s="298"/>
      <c r="U3183" s="299"/>
      <c r="V3183" s="299"/>
      <c r="W3183" s="300"/>
      <c r="X3183" s="301"/>
      <c r="Y3183" s="749"/>
      <c r="Z3183" s="282"/>
      <c r="AA3183" s="280"/>
      <c r="AB3183" s="280"/>
      <c r="AC3183" s="302"/>
      <c r="AD3183" s="303" t="s">
        <v>496</v>
      </c>
      <c r="AE3183" s="280"/>
      <c r="AF3183" s="329"/>
      <c r="AG3183" s="345"/>
      <c r="AH3183" s="306"/>
      <c r="AI3183" s="287">
        <f>_xlfn.IFNA(VLOOKUP(AD:AD,грп!B:C,2,0),0)</f>
        <v>0</v>
      </c>
      <c r="AJ3183" s="607">
        <v>0</v>
      </c>
      <c r="AK3183" s="672" t="str">
        <f t="shared" si="526"/>
        <v xml:space="preserve"> </v>
      </c>
      <c r="AL3183" s="174"/>
    </row>
    <row r="3184" spans="1:38" s="4" customFormat="1" ht="12" customHeight="1" outlineLevel="1" x14ac:dyDescent="0.35">
      <c r="A3184" s="307" t="s">
        <v>10402</v>
      </c>
      <c r="B3184" s="308" t="s">
        <v>8471</v>
      </c>
      <c r="C3184" s="290" t="s">
        <v>555</v>
      </c>
      <c r="D3184" s="310" t="s">
        <v>799</v>
      </c>
      <c r="E3184" s="322">
        <v>1280101</v>
      </c>
      <c r="F3184" s="293"/>
      <c r="G3184" s="293"/>
      <c r="H3184" s="294">
        <v>6</v>
      </c>
      <c r="I3184" s="294" t="str">
        <f>IFERROR(_xlfn.IFNA(VLOOKUP($D:$D,history!$I:$Y,3,0),VLOOKUP(E:E,history!$H:$Y,4,0)),"--")</f>
        <v>--</v>
      </c>
      <c r="J3184" s="282" t="s">
        <v>9870</v>
      </c>
      <c r="K3184" s="282" t="str">
        <f t="shared" si="537"/>
        <v/>
      </c>
      <c r="L3184" s="312">
        <f t="shared" ref="L3184:L3192" si="538">IF($A$3="ИМ",ROUND($Y3184*(1-($L$6-$F$4))*(1-$F$3)*(1+$AG$2),2),ROUND($M3184*(1-($L$6-$F$4))*(1-$F$3)*(1+$AG$2),2))</f>
        <v>761.29</v>
      </c>
      <c r="M3184" s="312">
        <f t="shared" ref="M3184:M3192" si="539">ROUND(IF($A$3="РЕГИОНЫ",AG3184*$AG$3*$AG$1,IF(AI3184=0,AG3184*$AG$3*$AG$1,AG3184*$AG$3*(1-5%)*$AG$1)),2)</f>
        <v>1153.47</v>
      </c>
      <c r="N3184" s="297" t="str">
        <f>_xlfn.IFNA(VLOOKUP($E:$E,'1'!$A:$E,3,0),"")</f>
        <v/>
      </c>
      <c r="O3184" s="297" t="str">
        <f>_xlfn.IFNA(VLOOKUP($E:$E,'2'!$A:$E,3,0),"")</f>
        <v/>
      </c>
      <c r="P3184" s="297" t="str">
        <f>_xlfn.IFNA(VLOOKUP($E:$E,'3'!$A:$D,3,0),"")</f>
        <v/>
      </c>
      <c r="Q3184" s="297" t="str">
        <f>_xlfn.IFNA(VLOOKUP($E:$E,'4'!$A:$F,3,0),"")</f>
        <v/>
      </c>
      <c r="R3184" s="297" t="str">
        <f>_xlfn.IFNA(VLOOKUP($E:$E,'5'!$A:$F,3,0),"")</f>
        <v/>
      </c>
      <c r="S3184" s="297" t="str">
        <f>_xlfn.IFNA(VLOOKUP($E:$E,'6'!$A:$F,3,0),"")</f>
        <v/>
      </c>
      <c r="T3184" s="313">
        <v>1</v>
      </c>
      <c r="U3184" s="313">
        <v>1</v>
      </c>
      <c r="V3184" s="313">
        <v>40</v>
      </c>
      <c r="W3184" s="314">
        <v>0.97299999999999998</v>
      </c>
      <c r="X3184" s="315">
        <v>1.48E-3</v>
      </c>
      <c r="Y3184" s="749">
        <v>1090</v>
      </c>
      <c r="Z3184" s="282"/>
      <c r="AA3184" s="316" t="s">
        <v>10390</v>
      </c>
      <c r="AB3184" s="282" t="s">
        <v>9163</v>
      </c>
      <c r="AC3184" s="317" t="s">
        <v>2081</v>
      </c>
      <c r="AD3184" s="318" t="s">
        <v>496</v>
      </c>
      <c r="AE3184" s="319">
        <v>0</v>
      </c>
      <c r="AF3184" s="319" t="s">
        <v>11273</v>
      </c>
      <c r="AG3184" s="320">
        <v>14.46</v>
      </c>
      <c r="AH3184" s="321">
        <f t="shared" ref="AH3184:AH3192" si="540">IF($A$3="РЕГИОНЫ",ROUND($AG3184*(1-($L$6-$F$4))*(1-$F$3)*(1+$AG$2)*$AG$1,2),0)</f>
        <v>0</v>
      </c>
      <c r="AI3184" s="287">
        <f>_xlfn.IFNA(VLOOKUP(AD:AD,грп!B:C,2,0),0)</f>
        <v>0</v>
      </c>
      <c r="AJ3184" s="607">
        <v>16</v>
      </c>
      <c r="AK3184" s="672" t="str">
        <f t="shared" ref="AK3184:AK3247" si="541">C3184</f>
        <v xml:space="preserve"> </v>
      </c>
      <c r="AL3184" s="174"/>
    </row>
    <row r="3185" spans="1:38" s="4" customFormat="1" ht="12" customHeight="1" outlineLevel="1" x14ac:dyDescent="0.35">
      <c r="A3185" s="307" t="s">
        <v>10402</v>
      </c>
      <c r="B3185" s="308" t="s">
        <v>8472</v>
      </c>
      <c r="C3185" s="290" t="s">
        <v>555</v>
      </c>
      <c r="D3185" s="310" t="s">
        <v>11580</v>
      </c>
      <c r="E3185" s="322">
        <v>1280102</v>
      </c>
      <c r="F3185" s="293"/>
      <c r="G3185" s="293"/>
      <c r="H3185" s="294"/>
      <c r="I3185" s="294" t="str">
        <f>IFERROR(_xlfn.IFNA(VLOOKUP($D:$D,history!$I:$Y,3,0),VLOOKUP(E:E,history!$H:$Y,4,0)),"--")</f>
        <v>--</v>
      </c>
      <c r="J3185" s="282" t="s">
        <v>5946</v>
      </c>
      <c r="K3185" s="282" t="str">
        <f t="shared" si="537"/>
        <v/>
      </c>
      <c r="L3185" s="312">
        <f t="shared" si="538"/>
        <v>991.37</v>
      </c>
      <c r="M3185" s="312">
        <f t="shared" si="539"/>
        <v>1502.07</v>
      </c>
      <c r="N3185" s="297" t="str">
        <f>_xlfn.IFNA(VLOOKUP($E:$E,'1'!$A:$E,3,0),"")</f>
        <v/>
      </c>
      <c r="O3185" s="297" t="str">
        <f>_xlfn.IFNA(VLOOKUP($E:$E,'2'!$A:$E,3,0),"")</f>
        <v/>
      </c>
      <c r="P3185" s="297" t="str">
        <f>_xlfn.IFNA(VLOOKUP($E:$E,'3'!$A:$D,3,0),"")</f>
        <v/>
      </c>
      <c r="Q3185" s="297" t="str">
        <f>_xlfn.IFNA(VLOOKUP($E:$E,'4'!$A:$F,3,0),"")</f>
        <v/>
      </c>
      <c r="R3185" s="297" t="str">
        <f>_xlfn.IFNA(VLOOKUP($E:$E,'5'!$A:$F,3,0),"")</f>
        <v/>
      </c>
      <c r="S3185" s="297" t="str">
        <f>_xlfn.IFNA(VLOOKUP($E:$E,'6'!$A:$F,3,0),"")</f>
        <v/>
      </c>
      <c r="T3185" s="313">
        <v>1</v>
      </c>
      <c r="U3185" s="313">
        <v>1</v>
      </c>
      <c r="V3185" s="313">
        <v>20</v>
      </c>
      <c r="W3185" s="314">
        <v>1.5449999999999999</v>
      </c>
      <c r="X3185" s="315">
        <v>2.4199999999999998E-3</v>
      </c>
      <c r="Y3185" s="749">
        <v>1430</v>
      </c>
      <c r="Z3185" s="282"/>
      <c r="AA3185" s="316" t="s">
        <v>10391</v>
      </c>
      <c r="AB3185" s="282" t="s">
        <v>9163</v>
      </c>
      <c r="AC3185" s="317" t="s">
        <v>2081</v>
      </c>
      <c r="AD3185" s="318" t="s">
        <v>496</v>
      </c>
      <c r="AE3185" s="319">
        <v>0</v>
      </c>
      <c r="AF3185" s="319" t="s">
        <v>11273</v>
      </c>
      <c r="AG3185" s="320">
        <v>18.829999999999998</v>
      </c>
      <c r="AH3185" s="321">
        <f t="shared" si="540"/>
        <v>0</v>
      </c>
      <c r="AI3185" s="287">
        <f>_xlfn.IFNA(VLOOKUP(AD:AD,грп!B:C,2,0),0)</f>
        <v>0</v>
      </c>
      <c r="AJ3185" s="607">
        <v>0</v>
      </c>
      <c r="AK3185" s="672" t="str">
        <f t="shared" si="541"/>
        <v xml:space="preserve"> </v>
      </c>
      <c r="AL3185" s="174"/>
    </row>
    <row r="3186" spans="1:38" s="4" customFormat="1" ht="12" customHeight="1" outlineLevel="1" x14ac:dyDescent="0.35">
      <c r="A3186" s="307" t="s">
        <v>10402</v>
      </c>
      <c r="B3186" s="308" t="s">
        <v>8473</v>
      </c>
      <c r="C3186" s="290" t="s">
        <v>555</v>
      </c>
      <c r="D3186" s="310" t="s">
        <v>1556</v>
      </c>
      <c r="E3186" s="322">
        <v>1280103</v>
      </c>
      <c r="F3186" s="293"/>
      <c r="G3186" s="293"/>
      <c r="H3186" s="294">
        <v>4</v>
      </c>
      <c r="I3186" s="294" t="str">
        <f>IFERROR(_xlfn.IFNA(VLOOKUP($D:$D,history!$I:$Y,3,0),VLOOKUP(E:E,history!$H:$Y,4,0)),"--")</f>
        <v>--</v>
      </c>
      <c r="J3186" s="282" t="s">
        <v>9870</v>
      </c>
      <c r="K3186" s="282" t="str">
        <f t="shared" si="537"/>
        <v/>
      </c>
      <c r="L3186" s="312">
        <f t="shared" si="538"/>
        <v>1380.96</v>
      </c>
      <c r="M3186" s="312">
        <f t="shared" si="539"/>
        <v>2092.37</v>
      </c>
      <c r="N3186" s="297" t="str">
        <f>_xlfn.IFNA(VLOOKUP($E:$E,'1'!$A:$E,3,0),"")</f>
        <v/>
      </c>
      <c r="O3186" s="297" t="str">
        <f>_xlfn.IFNA(VLOOKUP($E:$E,'2'!$A:$E,3,0),"")</f>
        <v/>
      </c>
      <c r="P3186" s="297" t="str">
        <f>_xlfn.IFNA(VLOOKUP($E:$E,'3'!$A:$D,3,0),"")</f>
        <v/>
      </c>
      <c r="Q3186" s="297" t="str">
        <f>_xlfn.IFNA(VLOOKUP($E:$E,'4'!$A:$F,3,0),"")</f>
        <v/>
      </c>
      <c r="R3186" s="297" t="str">
        <f>_xlfn.IFNA(VLOOKUP($E:$E,'5'!$A:$F,3,0),"")</f>
        <v/>
      </c>
      <c r="S3186" s="297" t="str">
        <f>_xlfn.IFNA(VLOOKUP($E:$E,'6'!$A:$F,3,0),"")</f>
        <v/>
      </c>
      <c r="T3186" s="313">
        <v>1</v>
      </c>
      <c r="U3186" s="313">
        <v>1</v>
      </c>
      <c r="V3186" s="313">
        <v>10</v>
      </c>
      <c r="W3186" s="314">
        <v>2.4849999999999999</v>
      </c>
      <c r="X3186" s="315">
        <v>3.8899999999999998E-3</v>
      </c>
      <c r="Y3186" s="749">
        <v>1990</v>
      </c>
      <c r="Z3186" s="282"/>
      <c r="AA3186" s="316" t="s">
        <v>10390</v>
      </c>
      <c r="AB3186" s="282" t="s">
        <v>9163</v>
      </c>
      <c r="AC3186" s="317" t="s">
        <v>2081</v>
      </c>
      <c r="AD3186" s="318" t="s">
        <v>496</v>
      </c>
      <c r="AE3186" s="319">
        <v>0</v>
      </c>
      <c r="AF3186" s="319" t="s">
        <v>11273</v>
      </c>
      <c r="AG3186" s="320">
        <v>26.23</v>
      </c>
      <c r="AH3186" s="321">
        <f t="shared" si="540"/>
        <v>0</v>
      </c>
      <c r="AI3186" s="287">
        <f>_xlfn.IFNA(VLOOKUP(AD:AD,грп!B:C,2,0),0)</f>
        <v>0</v>
      </c>
      <c r="AJ3186" s="607">
        <v>17</v>
      </c>
      <c r="AK3186" s="672" t="str">
        <f t="shared" si="541"/>
        <v xml:space="preserve"> </v>
      </c>
      <c r="AL3186" s="174"/>
    </row>
    <row r="3187" spans="1:38" s="4" customFormat="1" ht="12" customHeight="1" outlineLevel="1" x14ac:dyDescent="0.35">
      <c r="A3187" s="307" t="s">
        <v>10402</v>
      </c>
      <c r="B3187" s="308" t="s">
        <v>8474</v>
      </c>
      <c r="C3187" s="290" t="s">
        <v>555</v>
      </c>
      <c r="D3187" s="310" t="s">
        <v>1557</v>
      </c>
      <c r="E3187" s="322">
        <v>1280104</v>
      </c>
      <c r="F3187" s="293"/>
      <c r="G3187" s="293"/>
      <c r="H3187" s="294">
        <v>3</v>
      </c>
      <c r="I3187" s="294" t="str">
        <f>IFERROR(_xlfn.IFNA(VLOOKUP($D:$D,history!$I:$Y,3,0),VLOOKUP(E:E,history!$H:$Y,4,0)),"--")</f>
        <v>--</v>
      </c>
      <c r="J3187" s="282" t="s">
        <v>9870</v>
      </c>
      <c r="K3187" s="282" t="str">
        <f t="shared" si="537"/>
        <v/>
      </c>
      <c r="L3187" s="312">
        <f t="shared" si="538"/>
        <v>1873.23</v>
      </c>
      <c r="M3187" s="312">
        <f t="shared" si="539"/>
        <v>2838.22</v>
      </c>
      <c r="N3187" s="297" t="str">
        <f>_xlfn.IFNA(VLOOKUP($E:$E,'1'!$A:$E,3,0),"")</f>
        <v/>
      </c>
      <c r="O3187" s="297" t="str">
        <f>_xlfn.IFNA(VLOOKUP($E:$E,'2'!$A:$E,3,0),"")</f>
        <v/>
      </c>
      <c r="P3187" s="297" t="str">
        <f>_xlfn.IFNA(VLOOKUP($E:$E,'3'!$A:$D,3,0),"")</f>
        <v/>
      </c>
      <c r="Q3187" s="297" t="str">
        <f>_xlfn.IFNA(VLOOKUP($E:$E,'4'!$A:$F,3,0),"")</f>
        <v/>
      </c>
      <c r="R3187" s="297" t="str">
        <f>_xlfn.IFNA(VLOOKUP($E:$E,'5'!$A:$F,3,0),"")</f>
        <v/>
      </c>
      <c r="S3187" s="297" t="str">
        <f>_xlfn.IFNA(VLOOKUP($E:$E,'6'!$A:$F,3,0),"")</f>
        <v/>
      </c>
      <c r="T3187" s="313">
        <v>1</v>
      </c>
      <c r="U3187" s="313">
        <v>1</v>
      </c>
      <c r="V3187" s="313">
        <v>5</v>
      </c>
      <c r="W3187" s="314">
        <v>3.97</v>
      </c>
      <c r="X3187" s="315">
        <v>7.0000000000000001E-3</v>
      </c>
      <c r="Y3187" s="749">
        <v>2690</v>
      </c>
      <c r="Z3187" s="282"/>
      <c r="AA3187" s="316" t="s">
        <v>10390</v>
      </c>
      <c r="AB3187" s="282" t="s">
        <v>9163</v>
      </c>
      <c r="AC3187" s="317" t="s">
        <v>2081</v>
      </c>
      <c r="AD3187" s="318" t="s">
        <v>496</v>
      </c>
      <c r="AE3187" s="319">
        <v>0</v>
      </c>
      <c r="AF3187" s="319" t="s">
        <v>11273</v>
      </c>
      <c r="AG3187" s="320">
        <v>35.58</v>
      </c>
      <c r="AH3187" s="321">
        <f t="shared" si="540"/>
        <v>0</v>
      </c>
      <c r="AI3187" s="287">
        <f>_xlfn.IFNA(VLOOKUP(AD:AD,грп!B:C,2,0),0)</f>
        <v>0</v>
      </c>
      <c r="AJ3187" s="607">
        <v>10</v>
      </c>
      <c r="AK3187" s="672" t="str">
        <f t="shared" si="541"/>
        <v xml:space="preserve"> </v>
      </c>
      <c r="AL3187" s="174"/>
    </row>
    <row r="3188" spans="1:38" s="4" customFormat="1" ht="12" customHeight="1" outlineLevel="1" x14ac:dyDescent="0.35">
      <c r="A3188" s="307" t="s">
        <v>10402</v>
      </c>
      <c r="B3188" s="308" t="s">
        <v>8475</v>
      </c>
      <c r="C3188" s="290" t="s">
        <v>555</v>
      </c>
      <c r="D3188" s="310" t="s">
        <v>11581</v>
      </c>
      <c r="E3188" s="342">
        <v>1280201</v>
      </c>
      <c r="F3188" s="293"/>
      <c r="G3188" s="293"/>
      <c r="H3188" s="294">
        <v>12</v>
      </c>
      <c r="I3188" s="294" t="str">
        <f>IFERROR(_xlfn.IFNA(VLOOKUP($D:$D,history!$I:$Y,3,0),VLOOKUP(E:E,history!$H:$Y,4,0)),"--")</f>
        <v>--</v>
      </c>
      <c r="J3188" s="282" t="s">
        <v>9869</v>
      </c>
      <c r="K3188" s="282" t="str">
        <f t="shared" si="537"/>
        <v/>
      </c>
      <c r="L3188" s="312">
        <f t="shared" si="538"/>
        <v>1448.35</v>
      </c>
      <c r="M3188" s="312">
        <f t="shared" si="539"/>
        <v>2194.4699999999998</v>
      </c>
      <c r="N3188" s="297" t="str">
        <f>_xlfn.IFNA(VLOOKUP($E:$E,'1'!$A:$E,3,0),"")</f>
        <v/>
      </c>
      <c r="O3188" s="297" t="str">
        <f>_xlfn.IFNA(VLOOKUP($E:$E,'2'!$A:$E,3,0),"")</f>
        <v/>
      </c>
      <c r="P3188" s="297" t="str">
        <f>_xlfn.IFNA(VLOOKUP($E:$E,'3'!$A:$D,3,0),"")</f>
        <v/>
      </c>
      <c r="Q3188" s="297" t="str">
        <f>_xlfn.IFNA(VLOOKUP($E:$E,'4'!$A:$F,3,0),"")</f>
        <v/>
      </c>
      <c r="R3188" s="297" t="str">
        <f>_xlfn.IFNA(VLOOKUP($E:$E,'5'!$A:$F,3,0),"")</f>
        <v/>
      </c>
      <c r="S3188" s="297" t="str">
        <f>_xlfn.IFNA(VLOOKUP($E:$E,'6'!$A:$F,3,0),"")</f>
        <v/>
      </c>
      <c r="T3188" s="313">
        <v>1</v>
      </c>
      <c r="U3188" s="313">
        <v>1</v>
      </c>
      <c r="V3188" s="313">
        <v>10</v>
      </c>
      <c r="W3188" s="314">
        <v>2.585</v>
      </c>
      <c r="X3188" s="315">
        <v>4.1700000000000001E-3</v>
      </c>
      <c r="Y3188" s="749">
        <v>2080</v>
      </c>
      <c r="Z3188" s="282"/>
      <c r="AA3188" s="316" t="s">
        <v>10390</v>
      </c>
      <c r="AB3188" s="282" t="s">
        <v>9163</v>
      </c>
      <c r="AC3188" s="317" t="s">
        <v>2081</v>
      </c>
      <c r="AD3188" s="318" t="s">
        <v>496</v>
      </c>
      <c r="AE3188" s="319">
        <v>0</v>
      </c>
      <c r="AF3188" s="319" t="s">
        <v>11287</v>
      </c>
      <c r="AG3188" s="320">
        <v>27.51</v>
      </c>
      <c r="AH3188" s="321">
        <f t="shared" si="540"/>
        <v>0</v>
      </c>
      <c r="AI3188" s="287">
        <f>_xlfn.IFNA(VLOOKUP(AD:AD,грп!B:C,2,0),0)</f>
        <v>0</v>
      </c>
      <c r="AJ3188" s="607">
        <v>3</v>
      </c>
      <c r="AK3188" s="672" t="str">
        <f t="shared" si="541"/>
        <v xml:space="preserve"> </v>
      </c>
      <c r="AL3188" s="174"/>
    </row>
    <row r="3189" spans="1:38" s="4" customFormat="1" ht="12" customHeight="1" outlineLevel="1" x14ac:dyDescent="0.35">
      <c r="A3189" s="307" t="s">
        <v>10402</v>
      </c>
      <c r="B3189" s="308" t="s">
        <v>8476</v>
      </c>
      <c r="C3189" s="290" t="s">
        <v>555</v>
      </c>
      <c r="D3189" s="310" t="s">
        <v>1558</v>
      </c>
      <c r="E3189" s="342">
        <v>1280202</v>
      </c>
      <c r="F3189" s="293"/>
      <c r="G3189" s="293"/>
      <c r="H3189" s="294">
        <v>7</v>
      </c>
      <c r="I3189" s="294" t="str">
        <f>IFERROR(_xlfn.IFNA(VLOOKUP($D:$D,history!$I:$Y,3,0),VLOOKUP(E:E,history!$H:$Y,4,0)),"--")</f>
        <v>--</v>
      </c>
      <c r="J3189" s="282" t="s">
        <v>9869</v>
      </c>
      <c r="K3189" s="282" t="str">
        <f t="shared" si="537"/>
        <v/>
      </c>
      <c r="L3189" s="312">
        <f t="shared" si="538"/>
        <v>2060.65</v>
      </c>
      <c r="M3189" s="312">
        <f t="shared" si="539"/>
        <v>3122.2</v>
      </c>
      <c r="N3189" s="297" t="str">
        <f>_xlfn.IFNA(VLOOKUP($E:$E,'1'!$A:$E,3,0),"")</f>
        <v/>
      </c>
      <c r="O3189" s="297" t="str">
        <f>_xlfn.IFNA(VLOOKUP($E:$E,'2'!$A:$E,3,0),"")</f>
        <v/>
      </c>
      <c r="P3189" s="297" t="str">
        <f>_xlfn.IFNA(VLOOKUP($E:$E,'3'!$A:$D,3,0),"")</f>
        <v/>
      </c>
      <c r="Q3189" s="297" t="str">
        <f>_xlfn.IFNA(VLOOKUP($E:$E,'4'!$A:$F,3,0),"")</f>
        <v/>
      </c>
      <c r="R3189" s="297" t="str">
        <f>_xlfn.IFNA(VLOOKUP($E:$E,'5'!$A:$F,3,0),"")</f>
        <v/>
      </c>
      <c r="S3189" s="297" t="str">
        <f>_xlfn.IFNA(VLOOKUP($E:$E,'6'!$A:$F,3,0),"")</f>
        <v/>
      </c>
      <c r="T3189" s="313">
        <v>1</v>
      </c>
      <c r="U3189" s="313">
        <v>1</v>
      </c>
      <c r="V3189" s="313">
        <v>5</v>
      </c>
      <c r="W3189" s="314">
        <v>3.8</v>
      </c>
      <c r="X3189" s="315">
        <v>5.3039999999999997E-3</v>
      </c>
      <c r="Y3189" s="749">
        <v>2970</v>
      </c>
      <c r="Z3189" s="282"/>
      <c r="AA3189" s="316" t="s">
        <v>10390</v>
      </c>
      <c r="AB3189" s="282" t="s">
        <v>9163</v>
      </c>
      <c r="AC3189" s="317" t="s">
        <v>2081</v>
      </c>
      <c r="AD3189" s="318" t="s">
        <v>496</v>
      </c>
      <c r="AE3189" s="319">
        <v>0</v>
      </c>
      <c r="AF3189" s="319" t="s">
        <v>11287</v>
      </c>
      <c r="AG3189" s="320">
        <v>39.14</v>
      </c>
      <c r="AH3189" s="321">
        <f t="shared" si="540"/>
        <v>0</v>
      </c>
      <c r="AI3189" s="287">
        <f>_xlfn.IFNA(VLOOKUP(AD:AD,грп!B:C,2,0),0)</f>
        <v>0</v>
      </c>
      <c r="AJ3189" s="607">
        <v>10</v>
      </c>
      <c r="AK3189" s="672" t="str">
        <f t="shared" si="541"/>
        <v xml:space="preserve"> </v>
      </c>
      <c r="AL3189" s="174"/>
    </row>
    <row r="3190" spans="1:38" s="4" customFormat="1" ht="12" customHeight="1" outlineLevel="1" x14ac:dyDescent="0.35">
      <c r="A3190" s="307" t="s">
        <v>10402</v>
      </c>
      <c r="B3190" s="308" t="s">
        <v>8477</v>
      </c>
      <c r="C3190" s="290" t="s">
        <v>555</v>
      </c>
      <c r="D3190" s="310" t="s">
        <v>1559</v>
      </c>
      <c r="E3190" s="342">
        <v>1280203</v>
      </c>
      <c r="F3190" s="293"/>
      <c r="G3190" s="293"/>
      <c r="H3190" s="294">
        <v>5</v>
      </c>
      <c r="I3190" s="294" t="str">
        <f>IFERROR(_xlfn.IFNA(VLOOKUP($D:$D,history!$I:$Y,3,0),VLOOKUP(E:E,history!$H:$Y,4,0)),"--")</f>
        <v>--</v>
      </c>
      <c r="J3190" s="282" t="s">
        <v>9868</v>
      </c>
      <c r="K3190" s="282" t="str">
        <f t="shared" si="537"/>
        <v/>
      </c>
      <c r="L3190" s="312">
        <f t="shared" si="538"/>
        <v>2477.1</v>
      </c>
      <c r="M3190" s="312">
        <f t="shared" si="539"/>
        <v>3753.18</v>
      </c>
      <c r="N3190" s="297" t="str">
        <f>_xlfn.IFNA(VLOOKUP($E:$E,'1'!$A:$E,3,0),"")</f>
        <v/>
      </c>
      <c r="O3190" s="297" t="str">
        <f>_xlfn.IFNA(VLOOKUP($E:$E,'2'!$A:$E,3,0),"")</f>
        <v/>
      </c>
      <c r="P3190" s="297" t="str">
        <f>_xlfn.IFNA(VLOOKUP($E:$E,'3'!$A:$D,3,0),"")</f>
        <v/>
      </c>
      <c r="Q3190" s="297" t="str">
        <f>_xlfn.IFNA(VLOOKUP($E:$E,'4'!$A:$F,3,0),"")</f>
        <v/>
      </c>
      <c r="R3190" s="297" t="str">
        <f>_xlfn.IFNA(VLOOKUP($E:$E,'5'!$A:$F,3,0),"")</f>
        <v/>
      </c>
      <c r="S3190" s="297" t="str">
        <f>_xlfn.IFNA(VLOOKUP($E:$E,'6'!$A:$F,3,0),"")</f>
        <v/>
      </c>
      <c r="T3190" s="313">
        <v>1</v>
      </c>
      <c r="U3190" s="313">
        <v>1</v>
      </c>
      <c r="V3190" s="313">
        <v>3</v>
      </c>
      <c r="W3190" s="314">
        <v>5.7530000000000001</v>
      </c>
      <c r="X3190" s="315">
        <v>6.9560000000000004E-3</v>
      </c>
      <c r="Y3190" s="749">
        <v>3570</v>
      </c>
      <c r="Z3190" s="282"/>
      <c r="AA3190" s="316" t="s">
        <v>10390</v>
      </c>
      <c r="AB3190" s="282" t="s">
        <v>9163</v>
      </c>
      <c r="AC3190" s="317" t="s">
        <v>2081</v>
      </c>
      <c r="AD3190" s="318" t="s">
        <v>496</v>
      </c>
      <c r="AE3190" s="319">
        <v>0</v>
      </c>
      <c r="AF3190" s="319" t="s">
        <v>11287</v>
      </c>
      <c r="AG3190" s="320">
        <v>47.05</v>
      </c>
      <c r="AH3190" s="321">
        <f t="shared" si="540"/>
        <v>0</v>
      </c>
      <c r="AI3190" s="287">
        <f>_xlfn.IFNA(VLOOKUP(AD:AD,грп!B:C,2,0),0)</f>
        <v>0</v>
      </c>
      <c r="AJ3190" s="607">
        <v>6</v>
      </c>
      <c r="AK3190" s="672" t="str">
        <f t="shared" si="541"/>
        <v xml:space="preserve"> </v>
      </c>
      <c r="AL3190" s="174"/>
    </row>
    <row r="3191" spans="1:38" s="4" customFormat="1" ht="12" customHeight="1" outlineLevel="1" x14ac:dyDescent="0.35">
      <c r="A3191" s="307" t="s">
        <v>10402</v>
      </c>
      <c r="B3191" s="308" t="s">
        <v>8478</v>
      </c>
      <c r="C3191" s="290" t="s">
        <v>555</v>
      </c>
      <c r="D3191" s="310" t="s">
        <v>1560</v>
      </c>
      <c r="E3191" s="342">
        <v>1280204</v>
      </c>
      <c r="F3191" s="293"/>
      <c r="G3191" s="293"/>
      <c r="H3191" s="294">
        <v>3</v>
      </c>
      <c r="I3191" s="294" t="str">
        <f>IFERROR(_xlfn.IFNA(VLOOKUP($D:$D,history!$I:$Y,3,0),VLOOKUP(E:E,history!$H:$Y,4,0)),"--")</f>
        <v>--</v>
      </c>
      <c r="J3191" s="282" t="s">
        <v>9868</v>
      </c>
      <c r="K3191" s="282" t="str">
        <f t="shared" si="537"/>
        <v/>
      </c>
      <c r="L3191" s="312">
        <f t="shared" si="538"/>
        <v>3440.03</v>
      </c>
      <c r="M3191" s="312">
        <f t="shared" si="539"/>
        <v>5212.17</v>
      </c>
      <c r="N3191" s="297" t="str">
        <f>_xlfn.IFNA(VLOOKUP($E:$E,'1'!$A:$E,3,0),"")</f>
        <v/>
      </c>
      <c r="O3191" s="297" t="str">
        <f>_xlfn.IFNA(VLOOKUP($E:$E,'2'!$A:$E,3,0),"")</f>
        <v/>
      </c>
      <c r="P3191" s="297" t="str">
        <f>_xlfn.IFNA(VLOOKUP($E:$E,'3'!$A:$D,3,0),"")</f>
        <v/>
      </c>
      <c r="Q3191" s="297" t="str">
        <f>_xlfn.IFNA(VLOOKUP($E:$E,'4'!$A:$F,3,0),"")</f>
        <v/>
      </c>
      <c r="R3191" s="297" t="str">
        <f>_xlfn.IFNA(VLOOKUP($E:$E,'5'!$A:$F,3,0),"")</f>
        <v/>
      </c>
      <c r="S3191" s="297" t="str">
        <f>_xlfn.IFNA(VLOOKUP($E:$E,'6'!$A:$F,3,0),"")</f>
        <v/>
      </c>
      <c r="T3191" s="313">
        <v>1</v>
      </c>
      <c r="U3191" s="313">
        <v>1</v>
      </c>
      <c r="V3191" s="313">
        <v>3</v>
      </c>
      <c r="W3191" s="314">
        <v>8.4529999999999994</v>
      </c>
      <c r="X3191" s="315">
        <v>1.0319999999999999E-2</v>
      </c>
      <c r="Y3191" s="749">
        <v>4950</v>
      </c>
      <c r="Z3191" s="282"/>
      <c r="AA3191" s="316" t="s">
        <v>10390</v>
      </c>
      <c r="AB3191" s="282" t="s">
        <v>9163</v>
      </c>
      <c r="AC3191" s="317" t="s">
        <v>2081</v>
      </c>
      <c r="AD3191" s="318" t="s">
        <v>496</v>
      </c>
      <c r="AE3191" s="319">
        <v>0</v>
      </c>
      <c r="AF3191" s="319" t="s">
        <v>11287</v>
      </c>
      <c r="AG3191" s="320">
        <v>65.34</v>
      </c>
      <c r="AH3191" s="321">
        <f t="shared" si="540"/>
        <v>0</v>
      </c>
      <c r="AI3191" s="287">
        <f>_xlfn.IFNA(VLOOKUP(AD:AD,грп!B:C,2,0),0)</f>
        <v>0</v>
      </c>
      <c r="AJ3191" s="607">
        <v>3</v>
      </c>
      <c r="AK3191" s="672" t="str">
        <f t="shared" si="541"/>
        <v xml:space="preserve"> </v>
      </c>
      <c r="AL3191" s="174"/>
    </row>
    <row r="3192" spans="1:38" s="4" customFormat="1" ht="12" customHeight="1" outlineLevel="1" x14ac:dyDescent="0.35">
      <c r="A3192" s="307" t="s">
        <v>339</v>
      </c>
      <c r="B3192" s="308" t="s">
        <v>8479</v>
      </c>
      <c r="C3192" s="323"/>
      <c r="D3192" s="310" t="s">
        <v>2665</v>
      </c>
      <c r="E3192" s="322" t="s">
        <v>2666</v>
      </c>
      <c r="F3192" s="293"/>
      <c r="G3192" s="293"/>
      <c r="H3192" s="294">
        <v>15</v>
      </c>
      <c r="I3192" s="294" t="str">
        <f>IFERROR(_xlfn.IFNA(VLOOKUP($D:$D,history!$I:$Y,3,0),VLOOKUP(E:E,history!$H:$Y,4,0)),"--")</f>
        <v>V</v>
      </c>
      <c r="J3192" s="282" t="s">
        <v>9870</v>
      </c>
      <c r="K3192" s="282" t="str">
        <f t="shared" si="537"/>
        <v/>
      </c>
      <c r="L3192" s="312">
        <f t="shared" si="538"/>
        <v>322.20999999999998</v>
      </c>
      <c r="M3192" s="312">
        <f t="shared" si="539"/>
        <v>488.19</v>
      </c>
      <c r="N3192" s="297" t="str">
        <f>_xlfn.IFNA(VLOOKUP($E:$E,'1'!$A:$E,3,0),"")</f>
        <v/>
      </c>
      <c r="O3192" s="297" t="str">
        <f>_xlfn.IFNA(VLOOKUP($E:$E,'2'!$A:$E,3,0),"")</f>
        <v/>
      </c>
      <c r="P3192" s="297" t="str">
        <f>_xlfn.IFNA(VLOOKUP($E:$E,'3'!$A:$D,3,0),"")</f>
        <v/>
      </c>
      <c r="Q3192" s="297" t="str">
        <f>_xlfn.IFNA(VLOOKUP($E:$E,'4'!$A:$F,3,0),"")</f>
        <v/>
      </c>
      <c r="R3192" s="297" t="str">
        <f>_xlfn.IFNA(VLOOKUP($E:$E,'5'!$A:$F,3,0),"")</f>
        <v/>
      </c>
      <c r="S3192" s="297" t="str">
        <f>_xlfn.IFNA(VLOOKUP($E:$E,'6'!$A:$F,3,0),"")</f>
        <v/>
      </c>
      <c r="T3192" s="313">
        <v>1</v>
      </c>
      <c r="U3192" s="313">
        <v>6</v>
      </c>
      <c r="V3192" s="313">
        <v>60</v>
      </c>
      <c r="W3192" s="314">
        <v>0.22800000000000001</v>
      </c>
      <c r="X3192" s="315">
        <v>4.7666670000000001E-4</v>
      </c>
      <c r="Y3192" s="749">
        <v>440</v>
      </c>
      <c r="Z3192" s="282"/>
      <c r="AA3192" s="316" t="s">
        <v>393</v>
      </c>
      <c r="AB3192" s="282" t="s">
        <v>9163</v>
      </c>
      <c r="AC3192" s="317" t="s">
        <v>2081</v>
      </c>
      <c r="AD3192" s="318" t="s">
        <v>496</v>
      </c>
      <c r="AE3192" s="319">
        <v>0</v>
      </c>
      <c r="AF3192" s="319" t="s">
        <v>11273</v>
      </c>
      <c r="AG3192" s="320">
        <v>6.12</v>
      </c>
      <c r="AH3192" s="321">
        <f t="shared" si="540"/>
        <v>0</v>
      </c>
      <c r="AI3192" s="287">
        <f>_xlfn.IFNA(VLOOKUP(AD:AD,грп!B:C,2,0),0)</f>
        <v>0</v>
      </c>
      <c r="AJ3192" s="607">
        <v>52</v>
      </c>
      <c r="AK3192" s="672">
        <f t="shared" si="541"/>
        <v>0</v>
      </c>
      <c r="AL3192" s="174"/>
    </row>
    <row r="3193" spans="1:38" s="4" customFormat="1" ht="12" customHeight="1" x14ac:dyDescent="0.35">
      <c r="A3193" s="288"/>
      <c r="B3193" s="289"/>
      <c r="C3193" s="290" t="s">
        <v>555</v>
      </c>
      <c r="D3193" s="291" t="s">
        <v>498</v>
      </c>
      <c r="E3193" s="292"/>
      <c r="F3193" s="293"/>
      <c r="G3193" s="293"/>
      <c r="H3193" s="294"/>
      <c r="I3193" s="294"/>
      <c r="J3193" s="282" t="s">
        <v>393</v>
      </c>
      <c r="K3193" s="282" t="str">
        <f t="shared" si="537"/>
        <v/>
      </c>
      <c r="L3193" s="295"/>
      <c r="M3193" s="296"/>
      <c r="N3193" s="297"/>
      <c r="O3193" s="297"/>
      <c r="P3193" s="297"/>
      <c r="Q3193" s="297" t="str">
        <f>_xlfn.IFNA(VLOOKUP($E:$E,'4'!$A:$F,3,0),"")</f>
        <v/>
      </c>
      <c r="R3193" s="297" t="str">
        <f>_xlfn.IFNA(VLOOKUP($E:$E,'5'!$A:$F,3,0),"")</f>
        <v/>
      </c>
      <c r="S3193" s="297"/>
      <c r="T3193" s="298"/>
      <c r="U3193" s="299"/>
      <c r="V3193" s="299"/>
      <c r="W3193" s="300"/>
      <c r="X3193" s="301"/>
      <c r="Y3193" s="749"/>
      <c r="Z3193" s="282"/>
      <c r="AA3193" s="280"/>
      <c r="AB3193" s="280"/>
      <c r="AC3193" s="302"/>
      <c r="AD3193" s="303" t="s">
        <v>498</v>
      </c>
      <c r="AE3193" s="280"/>
      <c r="AF3193" s="329"/>
      <c r="AG3193" s="412"/>
      <c r="AH3193" s="306"/>
      <c r="AI3193" s="287">
        <f>_xlfn.IFNA(VLOOKUP(AD:AD,грп!B:C,2,0),0)</f>
        <v>0</v>
      </c>
      <c r="AJ3193" s="607">
        <v>0</v>
      </c>
      <c r="AK3193" s="672" t="str">
        <f t="shared" si="541"/>
        <v xml:space="preserve"> </v>
      </c>
      <c r="AL3193" s="174"/>
    </row>
    <row r="3194" spans="1:38" s="4" customFormat="1" ht="12" customHeight="1" outlineLevel="1" x14ac:dyDescent="0.35">
      <c r="A3194" s="307" t="s">
        <v>1897</v>
      </c>
      <c r="B3194" s="308" t="s">
        <v>8480</v>
      </c>
      <c r="C3194" s="309"/>
      <c r="D3194" s="310" t="s">
        <v>3134</v>
      </c>
      <c r="E3194" s="322" t="s">
        <v>2660</v>
      </c>
      <c r="F3194" s="293"/>
      <c r="G3194" s="293"/>
      <c r="H3194" s="294">
        <v>126</v>
      </c>
      <c r="I3194" s="294" t="str">
        <f>IFERROR(_xlfn.IFNA(VLOOKUP($D:$D,history!$I:$Y,3,0),VLOOKUP(E:E,history!$H:$Y,4,0)),"--")</f>
        <v>--</v>
      </c>
      <c r="J3194" s="282" t="s">
        <v>9870</v>
      </c>
      <c r="K3194" s="282" t="str">
        <f t="shared" si="537"/>
        <v/>
      </c>
      <c r="L3194" s="312">
        <f t="shared" ref="L3194:L3219" si="542">IF($A$3="ИМ",ROUND($Y3194*(1-($L$6-$F$4))*(1-$F$3)*(1+$AG$2),2),ROUND($M3194*(1-($L$6-$F$4))*(1-$F$3)*(1+$AG$2),2))</f>
        <v>364.33</v>
      </c>
      <c r="M3194" s="312">
        <f t="shared" ref="M3194:M3219" si="543">ROUND(IF($A$3="РЕГИОНЫ",AG3194*$AG$3*$AG$1,IF(AI3194=0,AG3194*$AG$3*$AG$1,AG3194*$AG$3*(1-5%)*$AG$1)),2)</f>
        <v>552.01</v>
      </c>
      <c r="N3194" s="297" t="str">
        <f>_xlfn.IFNA(VLOOKUP($E:$E,'1'!$A:$E,3,0),"")</f>
        <v/>
      </c>
      <c r="O3194" s="297" t="str">
        <f>_xlfn.IFNA(VLOOKUP($E:$E,'2'!$A:$E,3,0),"")</f>
        <v/>
      </c>
      <c r="P3194" s="297" t="str">
        <f>_xlfn.IFNA(VLOOKUP($E:$E,'3'!$A:$D,3,0),"")</f>
        <v/>
      </c>
      <c r="Q3194" s="297">
        <f>_xlfn.IFNA(VLOOKUP($E:$E,'4'!$A:$F,3,0),"")</f>
        <v>236.8</v>
      </c>
      <c r="R3194" s="297" t="str">
        <f>_xlfn.IFNA(VLOOKUP($E:$E,'5'!$A:$F,3,0),"")</f>
        <v/>
      </c>
      <c r="S3194" s="297" t="str">
        <f>_xlfn.IFNA(VLOOKUP($E:$E,'6'!$A:$F,3,0),"")</f>
        <v/>
      </c>
      <c r="T3194" s="313">
        <v>1</v>
      </c>
      <c r="U3194" s="313">
        <v>12</v>
      </c>
      <c r="V3194" s="313">
        <v>144</v>
      </c>
      <c r="W3194" s="314">
        <v>0.157</v>
      </c>
      <c r="X3194" s="315">
        <v>4.1666670000000002E-4</v>
      </c>
      <c r="Y3194" s="749">
        <v>490</v>
      </c>
      <c r="Z3194" s="282"/>
      <c r="AA3194" s="316" t="s">
        <v>10391</v>
      </c>
      <c r="AB3194" s="282" t="s">
        <v>9163</v>
      </c>
      <c r="AC3194" s="317" t="s">
        <v>2081</v>
      </c>
      <c r="AD3194" s="318" t="s">
        <v>498</v>
      </c>
      <c r="AE3194" s="319">
        <v>0</v>
      </c>
      <c r="AF3194" s="319" t="s">
        <v>11273</v>
      </c>
      <c r="AG3194" s="320">
        <v>6.92</v>
      </c>
      <c r="AH3194" s="321">
        <f t="shared" ref="AH3194:AH3219" si="544">IF($A$3="РЕГИОНЫ",ROUND($AG3194*(1-($L$6-$F$4))*(1-$F$3)*(1+$AG$2)*$AG$1,2),0)</f>
        <v>0</v>
      </c>
      <c r="AI3194" s="287">
        <f>_xlfn.IFNA(VLOOKUP(AD:AD,грп!B:C,2,0),0)</f>
        <v>0</v>
      </c>
      <c r="AJ3194" s="607">
        <v>99</v>
      </c>
      <c r="AK3194" s="672">
        <f t="shared" si="541"/>
        <v>0</v>
      </c>
      <c r="AL3194" s="174"/>
    </row>
    <row r="3195" spans="1:38" s="4" customFormat="1" ht="12" customHeight="1" outlineLevel="1" x14ac:dyDescent="0.35">
      <c r="A3195" s="307" t="s">
        <v>1897</v>
      </c>
      <c r="B3195" s="308" t="s">
        <v>8481</v>
      </c>
      <c r="C3195" s="309"/>
      <c r="D3195" s="310" t="s">
        <v>3551</v>
      </c>
      <c r="E3195" s="322" t="s">
        <v>3552</v>
      </c>
      <c r="F3195" s="293"/>
      <c r="G3195" s="293"/>
      <c r="H3195" s="294">
        <v>106</v>
      </c>
      <c r="I3195" s="294" t="str">
        <f>IFERROR(_xlfn.IFNA(VLOOKUP($D:$D,history!$I:$Y,3,0),VLOOKUP(E:E,history!$H:$Y,4,0)),"--")</f>
        <v>--</v>
      </c>
      <c r="J3195" s="282" t="s">
        <v>9870</v>
      </c>
      <c r="K3195" s="282" t="str">
        <f t="shared" si="537"/>
        <v/>
      </c>
      <c r="L3195" s="312">
        <f t="shared" si="542"/>
        <v>266.92</v>
      </c>
      <c r="M3195" s="312">
        <f t="shared" si="543"/>
        <v>404.43</v>
      </c>
      <c r="N3195" s="297" t="str">
        <f>_xlfn.IFNA(VLOOKUP($E:$E,'1'!$A:$E,3,0),"")</f>
        <v/>
      </c>
      <c r="O3195" s="297" t="str">
        <f>_xlfn.IFNA(VLOOKUP($E:$E,'2'!$A:$E,3,0),"")</f>
        <v/>
      </c>
      <c r="P3195" s="297" t="str">
        <f>_xlfn.IFNA(VLOOKUP($E:$E,'3'!$A:$D,3,0),"")</f>
        <v/>
      </c>
      <c r="Q3195" s="297" t="str">
        <f>_xlfn.IFNA(VLOOKUP($E:$E,'4'!$A:$F,3,0),"")</f>
        <v/>
      </c>
      <c r="R3195" s="297" t="str">
        <f>_xlfn.IFNA(VLOOKUP($E:$E,'5'!$A:$F,3,0),"")</f>
        <v/>
      </c>
      <c r="S3195" s="297" t="str">
        <f>_xlfn.IFNA(VLOOKUP($E:$E,'6'!$A:$F,3,0),"")</f>
        <v/>
      </c>
      <c r="T3195" s="313">
        <v>1</v>
      </c>
      <c r="U3195" s="313">
        <v>12</v>
      </c>
      <c r="V3195" s="313">
        <v>144</v>
      </c>
      <c r="W3195" s="314">
        <v>0.14099999999999999</v>
      </c>
      <c r="X3195" s="315">
        <v>4.0833329999999998E-4</v>
      </c>
      <c r="Y3195" s="749">
        <v>360</v>
      </c>
      <c r="Z3195" s="282"/>
      <c r="AA3195" s="316" t="s">
        <v>10391</v>
      </c>
      <c r="AB3195" s="282" t="s">
        <v>9163</v>
      </c>
      <c r="AC3195" s="317" t="s">
        <v>2081</v>
      </c>
      <c r="AD3195" s="318" t="s">
        <v>498</v>
      </c>
      <c r="AE3195" s="319">
        <v>0</v>
      </c>
      <c r="AF3195" s="319" t="s">
        <v>11273</v>
      </c>
      <c r="AG3195" s="320">
        <v>5.07</v>
      </c>
      <c r="AH3195" s="321">
        <f t="shared" si="544"/>
        <v>0</v>
      </c>
      <c r="AI3195" s="287">
        <f>_xlfn.IFNA(VLOOKUP(AD:AD,грп!B:C,2,0),0)</f>
        <v>0</v>
      </c>
      <c r="AJ3195" s="607">
        <v>224</v>
      </c>
      <c r="AK3195" s="672">
        <f t="shared" si="541"/>
        <v>0</v>
      </c>
      <c r="AL3195" s="174"/>
    </row>
    <row r="3196" spans="1:38" s="4" customFormat="1" ht="12" customHeight="1" outlineLevel="1" x14ac:dyDescent="0.35">
      <c r="A3196" s="307" t="s">
        <v>1897</v>
      </c>
      <c r="B3196" s="308" t="s">
        <v>8482</v>
      </c>
      <c r="C3196" s="309"/>
      <c r="D3196" s="310" t="s">
        <v>3553</v>
      </c>
      <c r="E3196" s="292" t="s">
        <v>3554</v>
      </c>
      <c r="F3196" s="293"/>
      <c r="G3196" s="293"/>
      <c r="H3196" s="294">
        <v>314</v>
      </c>
      <c r="I3196" s="294" t="str">
        <f>IFERROR(_xlfn.IFNA(VLOOKUP($D:$D,history!$I:$Y,3,0),VLOOKUP(E:E,history!$H:$Y,4,0)),"--")</f>
        <v>V</v>
      </c>
      <c r="J3196" s="282" t="s">
        <v>9870</v>
      </c>
      <c r="K3196" s="282" t="str">
        <f t="shared" si="537"/>
        <v/>
      </c>
      <c r="L3196" s="312">
        <f t="shared" si="542"/>
        <v>229.02</v>
      </c>
      <c r="M3196" s="312">
        <f t="shared" si="543"/>
        <v>347</v>
      </c>
      <c r="N3196" s="297" t="str">
        <f>_xlfn.IFNA(VLOOKUP($E:$E,'1'!$A:$E,3,0),"")</f>
        <v/>
      </c>
      <c r="O3196" s="297" t="str">
        <f>_xlfn.IFNA(VLOOKUP($E:$E,'2'!$A:$E,3,0),"")</f>
        <v/>
      </c>
      <c r="P3196" s="297" t="str">
        <f>_xlfn.IFNA(VLOOKUP($E:$E,'3'!$A:$D,3,0),"")</f>
        <v/>
      </c>
      <c r="Q3196" s="297">
        <f>_xlfn.IFNA(VLOOKUP($E:$E,'4'!$A:$F,3,0),"")</f>
        <v>148.9</v>
      </c>
      <c r="R3196" s="297" t="str">
        <f>_xlfn.IFNA(VLOOKUP($E:$E,'5'!$A:$F,3,0),"")</f>
        <v/>
      </c>
      <c r="S3196" s="297" t="str">
        <f>_xlfn.IFNA(VLOOKUP($E:$E,'6'!$A:$F,3,0),"")</f>
        <v/>
      </c>
      <c r="T3196" s="313">
        <v>1</v>
      </c>
      <c r="U3196" s="313">
        <v>20</v>
      </c>
      <c r="V3196" s="313">
        <v>160</v>
      </c>
      <c r="W3196" s="314">
        <v>9.2999999999999999E-2</v>
      </c>
      <c r="X3196" s="315">
        <v>1.2999999999999999E-4</v>
      </c>
      <c r="Y3196" s="749">
        <v>310</v>
      </c>
      <c r="Z3196" s="282"/>
      <c r="AA3196" s="316" t="s">
        <v>10390</v>
      </c>
      <c r="AB3196" s="282" t="s">
        <v>9163</v>
      </c>
      <c r="AC3196" s="317" t="s">
        <v>2081</v>
      </c>
      <c r="AD3196" s="318" t="s">
        <v>11827</v>
      </c>
      <c r="AE3196" s="319">
        <v>0</v>
      </c>
      <c r="AF3196" s="319" t="s">
        <v>11294</v>
      </c>
      <c r="AG3196" s="320">
        <v>4.3499999999999996</v>
      </c>
      <c r="AH3196" s="321">
        <f t="shared" si="544"/>
        <v>0</v>
      </c>
      <c r="AI3196" s="287">
        <f>_xlfn.IFNA(VLOOKUP(AD:AD,грп!B:C,2,0),0)</f>
        <v>0</v>
      </c>
      <c r="AJ3196" s="607">
        <v>502</v>
      </c>
      <c r="AK3196" s="672">
        <f t="shared" si="541"/>
        <v>0</v>
      </c>
      <c r="AL3196" s="174"/>
    </row>
    <row r="3197" spans="1:38" s="4" customFormat="1" ht="12" customHeight="1" outlineLevel="1" x14ac:dyDescent="0.35">
      <c r="A3197" s="307" t="s">
        <v>1897</v>
      </c>
      <c r="B3197" s="308" t="s">
        <v>8483</v>
      </c>
      <c r="C3197" s="309"/>
      <c r="D3197" s="310" t="s">
        <v>3555</v>
      </c>
      <c r="E3197" s="292" t="s">
        <v>3556</v>
      </c>
      <c r="F3197" s="293"/>
      <c r="G3197" s="293"/>
      <c r="H3197" s="294">
        <v>156</v>
      </c>
      <c r="I3197" s="294" t="str">
        <f>IFERROR(_xlfn.IFNA(VLOOKUP($D:$D,history!$I:$Y,3,0),VLOOKUP(E:E,history!$H:$Y,4,0)),"--")</f>
        <v>V</v>
      </c>
      <c r="J3197" s="282" t="s">
        <v>9870</v>
      </c>
      <c r="K3197" s="282" t="str">
        <f t="shared" si="537"/>
        <v/>
      </c>
      <c r="L3197" s="312">
        <f t="shared" si="542"/>
        <v>284.3</v>
      </c>
      <c r="M3197" s="312">
        <f t="shared" si="543"/>
        <v>430.76</v>
      </c>
      <c r="N3197" s="297" t="str">
        <f>_xlfn.IFNA(VLOOKUP($E:$E,'1'!$A:$E,3,0),"")</f>
        <v/>
      </c>
      <c r="O3197" s="297" t="str">
        <f>_xlfn.IFNA(VLOOKUP($E:$E,'2'!$A:$E,3,0),"")</f>
        <v/>
      </c>
      <c r="P3197" s="297" t="str">
        <f>_xlfn.IFNA(VLOOKUP($E:$E,'3'!$A:$D,3,0),"")</f>
        <v/>
      </c>
      <c r="Q3197" s="297">
        <f>_xlfn.IFNA(VLOOKUP($E:$E,'4'!$A:$F,3,0),"")</f>
        <v>184.8</v>
      </c>
      <c r="R3197" s="297" t="str">
        <f>_xlfn.IFNA(VLOOKUP($E:$E,'5'!$A:$F,3,0),"")</f>
        <v/>
      </c>
      <c r="S3197" s="297" t="str">
        <f>_xlfn.IFNA(VLOOKUP($E:$E,'6'!$A:$F,3,0),"")</f>
        <v/>
      </c>
      <c r="T3197" s="313">
        <v>1</v>
      </c>
      <c r="U3197" s="313">
        <v>20</v>
      </c>
      <c r="V3197" s="313">
        <v>160</v>
      </c>
      <c r="W3197" s="314">
        <v>0.11600000000000001</v>
      </c>
      <c r="X3197" s="315">
        <v>1.2999999999999999E-4</v>
      </c>
      <c r="Y3197" s="749">
        <v>390</v>
      </c>
      <c r="Z3197" s="282"/>
      <c r="AA3197" s="316" t="s">
        <v>10390</v>
      </c>
      <c r="AB3197" s="282" t="s">
        <v>9163</v>
      </c>
      <c r="AC3197" s="317" t="s">
        <v>2081</v>
      </c>
      <c r="AD3197" s="318" t="s">
        <v>11827</v>
      </c>
      <c r="AE3197" s="319">
        <v>0</v>
      </c>
      <c r="AF3197" s="319" t="s">
        <v>11282</v>
      </c>
      <c r="AG3197" s="320">
        <v>5.4</v>
      </c>
      <c r="AH3197" s="321">
        <f t="shared" si="544"/>
        <v>0</v>
      </c>
      <c r="AI3197" s="287">
        <f>_xlfn.IFNA(VLOOKUP(AD:AD,грп!B:C,2,0),0)</f>
        <v>0</v>
      </c>
      <c r="AJ3197" s="607">
        <v>360</v>
      </c>
      <c r="AK3197" s="672">
        <f t="shared" si="541"/>
        <v>0</v>
      </c>
      <c r="AL3197" s="174"/>
    </row>
    <row r="3198" spans="1:38" s="4" customFormat="1" ht="12" customHeight="1" outlineLevel="1" x14ac:dyDescent="0.35">
      <c r="A3198" s="307" t="s">
        <v>1897</v>
      </c>
      <c r="B3198" s="308" t="s">
        <v>8484</v>
      </c>
      <c r="C3198" s="309"/>
      <c r="D3198" s="310" t="s">
        <v>4817</v>
      </c>
      <c r="E3198" s="322" t="s">
        <v>4175</v>
      </c>
      <c r="F3198" s="293"/>
      <c r="G3198" s="293"/>
      <c r="H3198" s="294">
        <v>59</v>
      </c>
      <c r="I3198" s="294" t="str">
        <f>IFERROR(_xlfn.IFNA(VLOOKUP($D:$D,history!$I:$Y,3,0),VLOOKUP(E:E,history!$H:$Y,4,0)),"--")</f>
        <v>--</v>
      </c>
      <c r="J3198" s="282" t="s">
        <v>9870</v>
      </c>
      <c r="K3198" s="282" t="str">
        <f t="shared" si="537"/>
        <v/>
      </c>
      <c r="L3198" s="312">
        <f t="shared" si="542"/>
        <v>1750.55</v>
      </c>
      <c r="M3198" s="312">
        <f t="shared" si="543"/>
        <v>2652.35</v>
      </c>
      <c r="N3198" s="297" t="str">
        <f>_xlfn.IFNA(VLOOKUP($E:$E,'1'!$A:$E,3,0),"")</f>
        <v/>
      </c>
      <c r="O3198" s="297" t="str">
        <f>_xlfn.IFNA(VLOOKUP($E:$E,'2'!$A:$E,3,0),"")</f>
        <v/>
      </c>
      <c r="P3198" s="297" t="str">
        <f>_xlfn.IFNA(VLOOKUP($E:$E,'3'!$A:$D,3,0),"")</f>
        <v/>
      </c>
      <c r="Q3198" s="297">
        <f>_xlfn.IFNA(VLOOKUP($E:$E,'4'!$A:$F,3,0),"")</f>
        <v>1137.9000000000001</v>
      </c>
      <c r="R3198" s="297" t="str">
        <f>_xlfn.IFNA(VLOOKUP($E:$E,'5'!$A:$F,3,0),"")</f>
        <v/>
      </c>
      <c r="S3198" s="297" t="str">
        <f>_xlfn.IFNA(VLOOKUP($E:$E,'6'!$A:$F,3,0),"")</f>
        <v/>
      </c>
      <c r="T3198" s="313">
        <v>1</v>
      </c>
      <c r="U3198" s="313">
        <v>6</v>
      </c>
      <c r="V3198" s="313">
        <v>24</v>
      </c>
      <c r="W3198" s="314">
        <v>0.25600000000000001</v>
      </c>
      <c r="X3198" s="315">
        <v>1.0955559999999999E-3</v>
      </c>
      <c r="Y3198" s="749">
        <v>2390</v>
      </c>
      <c r="Z3198" s="282"/>
      <c r="AA3198" s="316" t="s">
        <v>10390</v>
      </c>
      <c r="AB3198" s="282" t="s">
        <v>9163</v>
      </c>
      <c r="AC3198" s="317" t="s">
        <v>2081</v>
      </c>
      <c r="AD3198" s="318" t="s">
        <v>498</v>
      </c>
      <c r="AE3198" s="319">
        <v>0</v>
      </c>
      <c r="AF3198" s="319" t="s">
        <v>11815</v>
      </c>
      <c r="AG3198" s="320">
        <v>33.25</v>
      </c>
      <c r="AH3198" s="321">
        <f t="shared" si="544"/>
        <v>0</v>
      </c>
      <c r="AI3198" s="287">
        <f>_xlfn.IFNA(VLOOKUP(AD:AD,грп!B:C,2,0),0)</f>
        <v>0</v>
      </c>
      <c r="AJ3198" s="607">
        <v>21</v>
      </c>
      <c r="AK3198" s="672">
        <f t="shared" si="541"/>
        <v>0</v>
      </c>
      <c r="AL3198" s="174"/>
    </row>
    <row r="3199" spans="1:38" s="4" customFormat="1" ht="12" customHeight="1" outlineLevel="1" x14ac:dyDescent="0.35">
      <c r="A3199" s="307" t="s">
        <v>1897</v>
      </c>
      <c r="B3199" s="308" t="s">
        <v>8485</v>
      </c>
      <c r="C3199" s="309"/>
      <c r="D3199" s="310" t="s">
        <v>11582</v>
      </c>
      <c r="E3199" s="322" t="s">
        <v>5031</v>
      </c>
      <c r="F3199" s="293"/>
      <c r="G3199" s="293"/>
      <c r="H3199" s="294"/>
      <c r="I3199" s="294" t="str">
        <f>IFERROR(_xlfn.IFNA(VLOOKUP($D:$D,history!$I:$Y,3,0),VLOOKUP(E:E,history!$H:$Y,4,0)),"--")</f>
        <v>--</v>
      </c>
      <c r="J3199" s="282" t="s">
        <v>5946</v>
      </c>
      <c r="K3199" s="282" t="str">
        <f t="shared" si="537"/>
        <v/>
      </c>
      <c r="L3199" s="312">
        <f t="shared" si="542"/>
        <v>800.25</v>
      </c>
      <c r="M3199" s="312">
        <f t="shared" si="543"/>
        <v>1212.5</v>
      </c>
      <c r="N3199" s="297" t="str">
        <f>_xlfn.IFNA(VLOOKUP($E:$E,'1'!$A:$E,3,0),"")</f>
        <v/>
      </c>
      <c r="O3199" s="297" t="str">
        <f>_xlfn.IFNA(VLOOKUP($E:$E,'2'!$A:$E,3,0),"")</f>
        <v/>
      </c>
      <c r="P3199" s="297" t="str">
        <f>_xlfn.IFNA(VLOOKUP($E:$E,'3'!$A:$D,3,0),"")</f>
        <v/>
      </c>
      <c r="Q3199" s="297" t="str">
        <f>_xlfn.IFNA(VLOOKUP($E:$E,'4'!$A:$F,3,0),"")</f>
        <v/>
      </c>
      <c r="R3199" s="297" t="str">
        <f>_xlfn.IFNA(VLOOKUP($E:$E,'5'!$A:$F,3,0),"")</f>
        <v/>
      </c>
      <c r="S3199" s="297" t="str">
        <f>_xlfn.IFNA(VLOOKUP($E:$E,'6'!$A:$F,3,0),"")</f>
        <v/>
      </c>
      <c r="T3199" s="313">
        <v>1</v>
      </c>
      <c r="U3199" s="313">
        <v>12</v>
      </c>
      <c r="V3199" s="313">
        <v>72</v>
      </c>
      <c r="W3199" s="314">
        <v>0.52</v>
      </c>
      <c r="X3199" s="315">
        <v>0.01</v>
      </c>
      <c r="Y3199" s="749">
        <v>1090</v>
      </c>
      <c r="Z3199" s="282"/>
      <c r="AA3199" s="316" t="s">
        <v>10390</v>
      </c>
      <c r="AB3199" s="282" t="s">
        <v>9163</v>
      </c>
      <c r="AC3199" s="317" t="s">
        <v>2081</v>
      </c>
      <c r="AD3199" s="318" t="s">
        <v>498</v>
      </c>
      <c r="AE3199" s="319">
        <v>0</v>
      </c>
      <c r="AF3199" s="319" t="s">
        <v>11815</v>
      </c>
      <c r="AG3199" s="320">
        <v>15.2</v>
      </c>
      <c r="AH3199" s="321">
        <f t="shared" si="544"/>
        <v>0</v>
      </c>
      <c r="AI3199" s="287">
        <f>_xlfn.IFNA(VLOOKUP(AD:AD,грп!B:C,2,0),0)</f>
        <v>0</v>
      </c>
      <c r="AJ3199" s="607">
        <v>0</v>
      </c>
      <c r="AK3199" s="672">
        <f t="shared" si="541"/>
        <v>0</v>
      </c>
      <c r="AL3199" s="174"/>
    </row>
    <row r="3200" spans="1:38" s="4" customFormat="1" ht="11.45" customHeight="1" outlineLevel="1" x14ac:dyDescent="0.35">
      <c r="A3200" s="307" t="s">
        <v>1897</v>
      </c>
      <c r="B3200" s="308" t="s">
        <v>8486</v>
      </c>
      <c r="C3200" s="309" t="s">
        <v>21</v>
      </c>
      <c r="D3200" s="310" t="s">
        <v>9207</v>
      </c>
      <c r="E3200" s="322" t="s">
        <v>5612</v>
      </c>
      <c r="F3200" s="293"/>
      <c r="G3200" s="293"/>
      <c r="H3200" s="294">
        <v>41</v>
      </c>
      <c r="I3200" s="294" t="str">
        <f>IFERROR(_xlfn.IFNA(VLOOKUP($D:$D,history!$I:$Y,3,0),VLOOKUP(E:E,history!$H:$Y,4,0)),"--")</f>
        <v>--</v>
      </c>
      <c r="J3200" s="282" t="s">
        <v>9870</v>
      </c>
      <c r="K3200" s="282" t="str">
        <f t="shared" si="537"/>
        <v/>
      </c>
      <c r="L3200" s="312">
        <f t="shared" si="542"/>
        <v>409.07</v>
      </c>
      <c r="M3200" s="312">
        <f t="shared" si="543"/>
        <v>619.80999999999995</v>
      </c>
      <c r="N3200" s="297" t="str">
        <f>_xlfn.IFNA(VLOOKUP($E:$E,'1'!$A:$E,3,0),"")</f>
        <v/>
      </c>
      <c r="O3200" s="297" t="str">
        <f>_xlfn.IFNA(VLOOKUP($E:$E,'2'!$A:$E,3,0),"")</f>
        <v/>
      </c>
      <c r="P3200" s="297" t="str">
        <f>_xlfn.IFNA(VLOOKUP($E:$E,'3'!$A:$D,3,0),"")</f>
        <v/>
      </c>
      <c r="Q3200" s="297">
        <f>_xlfn.IFNA(VLOOKUP($E:$E,'4'!$A:$F,3,0),"")</f>
        <v>265.89999999999998</v>
      </c>
      <c r="R3200" s="297" t="str">
        <f>_xlfn.IFNA(VLOOKUP($E:$E,'5'!$A:$F,3,0),"")</f>
        <v/>
      </c>
      <c r="S3200" s="297" t="str">
        <f>_xlfn.IFNA(VLOOKUP($E:$E,'6'!$A:$F,3,0),"")</f>
        <v/>
      </c>
      <c r="T3200" s="313">
        <v>1</v>
      </c>
      <c r="U3200" s="313">
        <v>12</v>
      </c>
      <c r="V3200" s="313">
        <v>96</v>
      </c>
      <c r="W3200" s="314">
        <v>0.156</v>
      </c>
      <c r="X3200" s="315">
        <v>5.2083330000000005E-4</v>
      </c>
      <c r="Y3200" s="749">
        <v>560</v>
      </c>
      <c r="Z3200" s="282"/>
      <c r="AA3200" s="316" t="s">
        <v>393</v>
      </c>
      <c r="AB3200" s="282" t="s">
        <v>9164</v>
      </c>
      <c r="AC3200" s="317" t="s">
        <v>2081</v>
      </c>
      <c r="AD3200" s="318" t="s">
        <v>498</v>
      </c>
      <c r="AE3200" s="319">
        <v>0</v>
      </c>
      <c r="AF3200" s="319" t="s">
        <v>21</v>
      </c>
      <c r="AG3200" s="320">
        <v>7.77</v>
      </c>
      <c r="AH3200" s="321">
        <f t="shared" si="544"/>
        <v>0</v>
      </c>
      <c r="AI3200" s="287">
        <f>_xlfn.IFNA(VLOOKUP(AD:AD,грп!B:C,2,0),0)</f>
        <v>0</v>
      </c>
      <c r="AJ3200" s="607">
        <v>33</v>
      </c>
      <c r="AK3200" s="672" t="str">
        <f t="shared" si="541"/>
        <v>new</v>
      </c>
      <c r="AL3200" s="174"/>
    </row>
    <row r="3201" spans="1:38" s="4" customFormat="1" ht="11.45" customHeight="1" outlineLevel="1" x14ac:dyDescent="0.35">
      <c r="A3201" s="307" t="s">
        <v>1897</v>
      </c>
      <c r="B3201" s="308" t="s">
        <v>8487</v>
      </c>
      <c r="C3201" s="309" t="s">
        <v>21</v>
      </c>
      <c r="D3201" s="310" t="s">
        <v>11583</v>
      </c>
      <c r="E3201" s="322" t="s">
        <v>5871</v>
      </c>
      <c r="F3201" s="293"/>
      <c r="G3201" s="293"/>
      <c r="H3201" s="294"/>
      <c r="I3201" s="294" t="str">
        <f>IFERROR(_xlfn.IFNA(VLOOKUP($D:$D,history!$I:$Y,3,0),VLOOKUP(E:E,history!$H:$Y,4,0)),"--")</f>
        <v>--</v>
      </c>
      <c r="J3201" s="282" t="s">
        <v>9870</v>
      </c>
      <c r="K3201" s="282" t="str">
        <f t="shared" si="537"/>
        <v/>
      </c>
      <c r="L3201" s="312">
        <f t="shared" si="542"/>
        <v>232.18</v>
      </c>
      <c r="M3201" s="312">
        <f t="shared" si="543"/>
        <v>351.79</v>
      </c>
      <c r="N3201" s="297" t="str">
        <f>_xlfn.IFNA(VLOOKUP($E:$E,'1'!$A:$E,3,0),"")</f>
        <v/>
      </c>
      <c r="O3201" s="297" t="str">
        <f>_xlfn.IFNA(VLOOKUP($E:$E,'2'!$A:$E,3,0),"")</f>
        <v/>
      </c>
      <c r="P3201" s="297" t="str">
        <f>_xlfn.IFNA(VLOOKUP($E:$E,'3'!$A:$D,3,0),"")</f>
        <v/>
      </c>
      <c r="Q3201" s="297" t="str">
        <f>_xlfn.IFNA(VLOOKUP($E:$E,'4'!$A:$F,3,0),"")</f>
        <v/>
      </c>
      <c r="R3201" s="297" t="str">
        <f>_xlfn.IFNA(VLOOKUP($E:$E,'5'!$A:$F,3,0),"")</f>
        <v/>
      </c>
      <c r="S3201" s="297" t="str">
        <f>_xlfn.IFNA(VLOOKUP($E:$E,'6'!$A:$F,3,0),"")</f>
        <v/>
      </c>
      <c r="T3201" s="313">
        <v>1</v>
      </c>
      <c r="U3201" s="313">
        <v>12</v>
      </c>
      <c r="V3201" s="313">
        <v>240</v>
      </c>
      <c r="W3201" s="314">
        <v>5.8999999999999997E-2</v>
      </c>
      <c r="X3201" s="315">
        <v>1.2083329999999999E-4</v>
      </c>
      <c r="Y3201" s="749">
        <v>280</v>
      </c>
      <c r="Z3201" s="282"/>
      <c r="AA3201" s="316" t="s">
        <v>393</v>
      </c>
      <c r="AB3201" s="282" t="s">
        <v>9164</v>
      </c>
      <c r="AC3201" s="317" t="s">
        <v>2081</v>
      </c>
      <c r="AD3201" s="318" t="s">
        <v>11827</v>
      </c>
      <c r="AE3201" s="319">
        <v>0</v>
      </c>
      <c r="AF3201" s="319" t="s">
        <v>11284</v>
      </c>
      <c r="AG3201" s="320">
        <v>4.41</v>
      </c>
      <c r="AH3201" s="321">
        <f t="shared" si="544"/>
        <v>0</v>
      </c>
      <c r="AI3201" s="287">
        <f>_xlfn.IFNA(VLOOKUP(AD:AD,грп!B:C,2,0),0)</f>
        <v>0</v>
      </c>
      <c r="AJ3201" s="607">
        <v>0</v>
      </c>
      <c r="AK3201" s="672" t="str">
        <f t="shared" si="541"/>
        <v>new</v>
      </c>
      <c r="AL3201" s="174"/>
    </row>
    <row r="3202" spans="1:38" s="4" customFormat="1" ht="11.45" customHeight="1" outlineLevel="1" x14ac:dyDescent="0.35">
      <c r="A3202" s="307" t="s">
        <v>10402</v>
      </c>
      <c r="B3202" s="308" t="s">
        <v>8488</v>
      </c>
      <c r="C3202" s="309" t="s">
        <v>21</v>
      </c>
      <c r="D3202" s="310" t="s">
        <v>11584</v>
      </c>
      <c r="E3202" s="322" t="s">
        <v>5613</v>
      </c>
      <c r="F3202" s="293"/>
      <c r="G3202" s="293"/>
      <c r="H3202" s="294">
        <v>9</v>
      </c>
      <c r="I3202" s="294" t="str">
        <f>IFERROR(_xlfn.IFNA(VLOOKUP($D:$D,history!$I:$Y,3,0),VLOOKUP(E:E,history!$H:$Y,4,0)),"--")</f>
        <v>--</v>
      </c>
      <c r="J3202" s="282" t="s">
        <v>5946</v>
      </c>
      <c r="K3202" s="282" t="str">
        <f t="shared" si="537"/>
        <v/>
      </c>
      <c r="L3202" s="312">
        <f t="shared" si="542"/>
        <v>379.06</v>
      </c>
      <c r="M3202" s="312">
        <f t="shared" si="543"/>
        <v>574.34</v>
      </c>
      <c r="N3202" s="297" t="str">
        <f>_xlfn.IFNA(VLOOKUP($E:$E,'1'!$A:$E,3,0),"")</f>
        <v/>
      </c>
      <c r="O3202" s="297" t="str">
        <f>_xlfn.IFNA(VLOOKUP($E:$E,'2'!$A:$E,3,0),"")</f>
        <v/>
      </c>
      <c r="P3202" s="297" t="str">
        <f>_xlfn.IFNA(VLOOKUP($E:$E,'3'!$A:$D,3,0),"")</f>
        <v/>
      </c>
      <c r="Q3202" s="297" t="str">
        <f>_xlfn.IFNA(VLOOKUP($E:$E,'4'!$A:$F,3,0),"")</f>
        <v/>
      </c>
      <c r="R3202" s="297" t="str">
        <f>_xlfn.IFNA(VLOOKUP($E:$E,'5'!$A:$F,3,0),"")</f>
        <v/>
      </c>
      <c r="S3202" s="297" t="str">
        <f>_xlfn.IFNA(VLOOKUP($E:$E,'6'!$A:$F,3,0),"")</f>
        <v/>
      </c>
      <c r="T3202" s="313">
        <v>1</v>
      </c>
      <c r="U3202" s="313">
        <v>12</v>
      </c>
      <c r="V3202" s="313">
        <v>144</v>
      </c>
      <c r="W3202" s="314">
        <v>0.15</v>
      </c>
      <c r="X3202" s="315">
        <v>4.1666670000000002E-4</v>
      </c>
      <c r="Y3202" s="749">
        <v>550</v>
      </c>
      <c r="Z3202" s="282"/>
      <c r="AA3202" s="316" t="s">
        <v>10393</v>
      </c>
      <c r="AB3202" s="282" t="s">
        <v>9164</v>
      </c>
      <c r="AC3202" s="317" t="s">
        <v>2081</v>
      </c>
      <c r="AD3202" s="318" t="s">
        <v>498</v>
      </c>
      <c r="AE3202" s="319">
        <v>0</v>
      </c>
      <c r="AF3202" s="319" t="s">
        <v>21</v>
      </c>
      <c r="AG3202" s="320">
        <v>7.2</v>
      </c>
      <c r="AH3202" s="321">
        <f t="shared" si="544"/>
        <v>0</v>
      </c>
      <c r="AI3202" s="287">
        <f>_xlfn.IFNA(VLOOKUP(AD:AD,грп!B:C,2,0),0)</f>
        <v>0</v>
      </c>
      <c r="AJ3202" s="607">
        <v>0</v>
      </c>
      <c r="AK3202" s="672" t="str">
        <f t="shared" si="541"/>
        <v>new</v>
      </c>
      <c r="AL3202" s="174"/>
    </row>
    <row r="3203" spans="1:38" s="4" customFormat="1" ht="12" customHeight="1" outlineLevel="1" x14ac:dyDescent="0.35">
      <c r="A3203" s="307" t="s">
        <v>10402</v>
      </c>
      <c r="B3203" s="308" t="s">
        <v>8489</v>
      </c>
      <c r="C3203" s="309"/>
      <c r="D3203" s="310" t="s">
        <v>3900</v>
      </c>
      <c r="E3203" s="311" t="s">
        <v>3901</v>
      </c>
      <c r="F3203" s="293"/>
      <c r="G3203" s="293"/>
      <c r="H3203" s="294"/>
      <c r="I3203" s="294" t="str">
        <f>IFERROR(_xlfn.IFNA(VLOOKUP($D:$D,history!$I:$Y,3,0),VLOOKUP(E:E,history!$H:$Y,4,0)),"--")</f>
        <v>--</v>
      </c>
      <c r="J3203" s="282" t="s">
        <v>5946</v>
      </c>
      <c r="K3203" s="282" t="str">
        <f t="shared" si="537"/>
        <v/>
      </c>
      <c r="L3203" s="312">
        <f t="shared" si="542"/>
        <v>283.77</v>
      </c>
      <c r="M3203" s="312">
        <f t="shared" si="543"/>
        <v>429.96</v>
      </c>
      <c r="N3203" s="297" t="str">
        <f>_xlfn.IFNA(VLOOKUP($E:$E,'1'!$A:$E,3,0),"")</f>
        <v/>
      </c>
      <c r="O3203" s="297" t="str">
        <f>_xlfn.IFNA(VLOOKUP($E:$E,'2'!$A:$E,3,0),"")</f>
        <v/>
      </c>
      <c r="P3203" s="297" t="str">
        <f>_xlfn.IFNA(VLOOKUP($E:$E,'3'!$A:$D,3,0),"")</f>
        <v/>
      </c>
      <c r="Q3203" s="297" t="str">
        <f>_xlfn.IFNA(VLOOKUP($E:$E,'4'!$A:$F,3,0),"")</f>
        <v/>
      </c>
      <c r="R3203" s="297" t="str">
        <f>_xlfn.IFNA(VLOOKUP($E:$E,'5'!$A:$F,3,0),"")</f>
        <v/>
      </c>
      <c r="S3203" s="297" t="str">
        <f>_xlfn.IFNA(VLOOKUP($E:$E,'6'!$A:$F,3,0),"")</f>
        <v/>
      </c>
      <c r="T3203" s="313">
        <v>1</v>
      </c>
      <c r="U3203" s="313">
        <v>10</v>
      </c>
      <c r="V3203" s="313">
        <v>120</v>
      </c>
      <c r="W3203" s="314">
        <v>0.246</v>
      </c>
      <c r="X3203" s="315">
        <v>6.2500000000000001E-4</v>
      </c>
      <c r="Y3203" s="749">
        <v>410</v>
      </c>
      <c r="Z3203" s="282"/>
      <c r="AA3203" s="316" t="s">
        <v>10388</v>
      </c>
      <c r="AB3203" s="282" t="s">
        <v>9163</v>
      </c>
      <c r="AC3203" s="317" t="s">
        <v>2081</v>
      </c>
      <c r="AD3203" s="318" t="s">
        <v>498</v>
      </c>
      <c r="AE3203" s="319">
        <v>0</v>
      </c>
      <c r="AF3203" s="319" t="s">
        <v>11273</v>
      </c>
      <c r="AG3203" s="320">
        <v>5.39</v>
      </c>
      <c r="AH3203" s="321">
        <f t="shared" si="544"/>
        <v>0</v>
      </c>
      <c r="AI3203" s="287">
        <f>_xlfn.IFNA(VLOOKUP(AD:AD,грп!B:C,2,0),0)</f>
        <v>0</v>
      </c>
      <c r="AJ3203" s="607">
        <v>40</v>
      </c>
      <c r="AK3203" s="672">
        <f t="shared" si="541"/>
        <v>0</v>
      </c>
      <c r="AL3203" s="174"/>
    </row>
    <row r="3204" spans="1:38" s="4" customFormat="1" ht="12" customHeight="1" outlineLevel="1" x14ac:dyDescent="0.35">
      <c r="A3204" s="307" t="s">
        <v>10402</v>
      </c>
      <c r="B3204" s="308" t="s">
        <v>8490</v>
      </c>
      <c r="C3204" s="309"/>
      <c r="D3204" s="310" t="s">
        <v>10169</v>
      </c>
      <c r="E3204" s="311" t="s">
        <v>3902</v>
      </c>
      <c r="F3204" s="293"/>
      <c r="G3204" s="293"/>
      <c r="H3204" s="294"/>
      <c r="I3204" s="294" t="str">
        <f>IFERROR(_xlfn.IFNA(VLOOKUP($D:$D,history!$I:$Y,3,0),VLOOKUP(E:E,history!$H:$Y,4,0)),"--")</f>
        <v>--</v>
      </c>
      <c r="J3204" s="282" t="s">
        <v>5946</v>
      </c>
      <c r="K3204" s="282" t="str">
        <f t="shared" si="537"/>
        <v/>
      </c>
      <c r="L3204" s="312">
        <f t="shared" si="542"/>
        <v>106.87</v>
      </c>
      <c r="M3204" s="312">
        <f t="shared" si="543"/>
        <v>161.93</v>
      </c>
      <c r="N3204" s="297" t="str">
        <f>_xlfn.IFNA(VLOOKUP($E:$E,'1'!$A:$E,3,0),"")</f>
        <v/>
      </c>
      <c r="O3204" s="297" t="str">
        <f>_xlfn.IFNA(VLOOKUP($E:$E,'2'!$A:$E,3,0),"")</f>
        <v/>
      </c>
      <c r="P3204" s="297" t="str">
        <f>_xlfn.IFNA(VLOOKUP($E:$E,'3'!$A:$D,3,0),"")</f>
        <v/>
      </c>
      <c r="Q3204" s="297" t="str">
        <f>_xlfn.IFNA(VLOOKUP($E:$E,'4'!$A:$F,3,0),"")</f>
        <v/>
      </c>
      <c r="R3204" s="297" t="str">
        <f>_xlfn.IFNA(VLOOKUP($E:$E,'5'!$A:$F,3,0),"")</f>
        <v/>
      </c>
      <c r="S3204" s="297" t="str">
        <f>_xlfn.IFNA(VLOOKUP($E:$E,'6'!$A:$F,3,0),"")</f>
        <v/>
      </c>
      <c r="T3204" s="313">
        <v>1</v>
      </c>
      <c r="U3204" s="313">
        <v>12</v>
      </c>
      <c r="V3204" s="313">
        <v>144</v>
      </c>
      <c r="W3204" s="314">
        <v>9.2999999999999999E-2</v>
      </c>
      <c r="X3204" s="315">
        <v>3.4060850000000001E-4</v>
      </c>
      <c r="Y3204" s="749">
        <v>150</v>
      </c>
      <c r="Z3204" s="282"/>
      <c r="AA3204" s="316" t="s">
        <v>10388</v>
      </c>
      <c r="AB3204" s="282" t="s">
        <v>9163</v>
      </c>
      <c r="AC3204" s="317" t="s">
        <v>2081</v>
      </c>
      <c r="AD3204" s="318" t="s">
        <v>498</v>
      </c>
      <c r="AE3204" s="319">
        <v>0</v>
      </c>
      <c r="AF3204" s="319" t="s">
        <v>11273</v>
      </c>
      <c r="AG3204" s="320">
        <v>2.0299999999999998</v>
      </c>
      <c r="AH3204" s="321">
        <f t="shared" si="544"/>
        <v>0</v>
      </c>
      <c r="AI3204" s="287">
        <f>_xlfn.IFNA(VLOOKUP(AD:AD,грп!B:C,2,0),0)</f>
        <v>0</v>
      </c>
      <c r="AJ3204" s="607">
        <v>0</v>
      </c>
      <c r="AK3204" s="672">
        <f t="shared" si="541"/>
        <v>0</v>
      </c>
      <c r="AL3204" s="174"/>
    </row>
    <row r="3205" spans="1:38" s="4" customFormat="1" ht="12" customHeight="1" outlineLevel="1" x14ac:dyDescent="0.35">
      <c r="A3205" s="307" t="s">
        <v>10402</v>
      </c>
      <c r="B3205" s="308" t="s">
        <v>8491</v>
      </c>
      <c r="C3205" s="290" t="s">
        <v>555</v>
      </c>
      <c r="D3205" s="310" t="s">
        <v>1565</v>
      </c>
      <c r="E3205" s="322" t="s">
        <v>139</v>
      </c>
      <c r="F3205" s="293"/>
      <c r="G3205" s="293"/>
      <c r="H3205" s="294">
        <v>61</v>
      </c>
      <c r="I3205" s="294" t="str">
        <f>IFERROR(_xlfn.IFNA(VLOOKUP($D:$D,history!$I:$Y,3,0),VLOOKUP(E:E,history!$H:$Y,4,0)),"--")</f>
        <v>--</v>
      </c>
      <c r="J3205" s="282" t="s">
        <v>9870</v>
      </c>
      <c r="K3205" s="282" t="str">
        <f t="shared" si="537"/>
        <v/>
      </c>
      <c r="L3205" s="312">
        <f t="shared" si="542"/>
        <v>206.38</v>
      </c>
      <c r="M3205" s="312">
        <f t="shared" si="543"/>
        <v>312.7</v>
      </c>
      <c r="N3205" s="297" t="str">
        <f>_xlfn.IFNA(VLOOKUP($E:$E,'1'!$A:$E,3,0),"")</f>
        <v/>
      </c>
      <c r="O3205" s="297" t="str">
        <f>_xlfn.IFNA(VLOOKUP($E:$E,'2'!$A:$E,3,0),"")</f>
        <v/>
      </c>
      <c r="P3205" s="297" t="str">
        <f>_xlfn.IFNA(VLOOKUP($E:$E,'3'!$A:$D,3,0),"")</f>
        <v/>
      </c>
      <c r="Q3205" s="297">
        <f>_xlfn.IFNA(VLOOKUP($E:$E,'4'!$A:$F,3,0),"")</f>
        <v>134.1</v>
      </c>
      <c r="R3205" s="297" t="str">
        <f>_xlfn.IFNA(VLOOKUP($E:$E,'5'!$A:$F,3,0),"")</f>
        <v/>
      </c>
      <c r="S3205" s="297" t="str">
        <f>_xlfn.IFNA(VLOOKUP($E:$E,'6'!$A:$F,3,0),"")</f>
        <v/>
      </c>
      <c r="T3205" s="313">
        <v>1</v>
      </c>
      <c r="U3205" s="313">
        <v>10</v>
      </c>
      <c r="V3205" s="313">
        <v>200</v>
      </c>
      <c r="W3205" s="314">
        <v>4.0000000000000001E-3</v>
      </c>
      <c r="X3205" s="315">
        <v>4.08E-4</v>
      </c>
      <c r="Y3205" s="749">
        <v>290</v>
      </c>
      <c r="Z3205" s="282"/>
      <c r="AA3205" s="316" t="s">
        <v>393</v>
      </c>
      <c r="AB3205" s="282" t="s">
        <v>9163</v>
      </c>
      <c r="AC3205" s="317" t="s">
        <v>2081</v>
      </c>
      <c r="AD3205" s="318" t="s">
        <v>498</v>
      </c>
      <c r="AE3205" s="319">
        <v>0</v>
      </c>
      <c r="AF3205" s="319" t="s">
        <v>11273</v>
      </c>
      <c r="AG3205" s="320">
        <v>3.92</v>
      </c>
      <c r="AH3205" s="321">
        <f t="shared" si="544"/>
        <v>0</v>
      </c>
      <c r="AI3205" s="287">
        <f>_xlfn.IFNA(VLOOKUP(AD:AD,грп!B:C,2,0),0)</f>
        <v>0</v>
      </c>
      <c r="AJ3205" s="607">
        <v>95</v>
      </c>
      <c r="AK3205" s="672" t="str">
        <f t="shared" si="541"/>
        <v xml:space="preserve"> </v>
      </c>
      <c r="AL3205" s="174"/>
    </row>
    <row r="3206" spans="1:38" s="4" customFormat="1" ht="12" customHeight="1" outlineLevel="1" x14ac:dyDescent="0.35">
      <c r="A3206" s="307" t="s">
        <v>10402</v>
      </c>
      <c r="B3206" s="308" t="s">
        <v>8492</v>
      </c>
      <c r="C3206" s="290" t="s">
        <v>555</v>
      </c>
      <c r="D3206" s="310" t="s">
        <v>3249</v>
      </c>
      <c r="E3206" s="322" t="s">
        <v>166</v>
      </c>
      <c r="F3206" s="293"/>
      <c r="G3206" s="293"/>
      <c r="H3206" s="294">
        <v>65</v>
      </c>
      <c r="I3206" s="294" t="str">
        <f>IFERROR(_xlfn.IFNA(VLOOKUP($D:$D,history!$I:$Y,3,0),VLOOKUP(E:E,history!$H:$Y,4,0)),"--")</f>
        <v>--</v>
      </c>
      <c r="J3206" s="282" t="s">
        <v>9870</v>
      </c>
      <c r="K3206" s="282" t="str">
        <f t="shared" si="537"/>
        <v/>
      </c>
      <c r="L3206" s="312">
        <f t="shared" si="542"/>
        <v>96.87</v>
      </c>
      <c r="M3206" s="312">
        <f t="shared" si="543"/>
        <v>146.78</v>
      </c>
      <c r="N3206" s="297" t="str">
        <f>_xlfn.IFNA(VLOOKUP($E:$E,'1'!$A:$E,3,0),"")</f>
        <v/>
      </c>
      <c r="O3206" s="297" t="str">
        <f>_xlfn.IFNA(VLOOKUP($E:$E,'2'!$A:$E,3,0),"")</f>
        <v/>
      </c>
      <c r="P3206" s="297" t="str">
        <f>_xlfn.IFNA(VLOOKUP($E:$E,'3'!$A:$D,3,0),"")</f>
        <v/>
      </c>
      <c r="Q3206" s="297">
        <f>_xlfn.IFNA(VLOOKUP($E:$E,'4'!$A:$F,3,0),"")</f>
        <v>63</v>
      </c>
      <c r="R3206" s="297" t="str">
        <f>_xlfn.IFNA(VLOOKUP($E:$E,'5'!$A:$F,3,0),"")</f>
        <v/>
      </c>
      <c r="S3206" s="297" t="str">
        <f>_xlfn.IFNA(VLOOKUP($E:$E,'6'!$A:$F,3,0),"")</f>
        <v/>
      </c>
      <c r="T3206" s="313">
        <v>1</v>
      </c>
      <c r="U3206" s="313">
        <v>10</v>
      </c>
      <c r="V3206" s="313">
        <v>200</v>
      </c>
      <c r="W3206" s="314">
        <v>8.5000000000000006E-2</v>
      </c>
      <c r="X3206" s="315">
        <v>3.4600000000000001E-4</v>
      </c>
      <c r="Y3206" s="749">
        <v>140</v>
      </c>
      <c r="Z3206" s="282"/>
      <c r="AA3206" s="316" t="s">
        <v>10391</v>
      </c>
      <c r="AB3206" s="282" t="s">
        <v>9163</v>
      </c>
      <c r="AC3206" s="317" t="s">
        <v>2081</v>
      </c>
      <c r="AD3206" s="318" t="s">
        <v>498</v>
      </c>
      <c r="AE3206" s="319">
        <v>0</v>
      </c>
      <c r="AF3206" s="319" t="s">
        <v>11273</v>
      </c>
      <c r="AG3206" s="320">
        <v>1.84</v>
      </c>
      <c r="AH3206" s="321">
        <f t="shared" si="544"/>
        <v>0</v>
      </c>
      <c r="AI3206" s="287">
        <f>_xlfn.IFNA(VLOOKUP(AD:AD,грп!B:C,2,0),0)</f>
        <v>0</v>
      </c>
      <c r="AJ3206" s="607">
        <v>50</v>
      </c>
      <c r="AK3206" s="672" t="str">
        <f t="shared" si="541"/>
        <v xml:space="preserve"> </v>
      </c>
      <c r="AL3206" s="174"/>
    </row>
    <row r="3207" spans="1:38" s="4" customFormat="1" ht="12" customHeight="1" outlineLevel="1" x14ac:dyDescent="0.35">
      <c r="A3207" s="307" t="s">
        <v>10402</v>
      </c>
      <c r="B3207" s="308" t="s">
        <v>8493</v>
      </c>
      <c r="C3207" s="290" t="s">
        <v>555</v>
      </c>
      <c r="D3207" s="310" t="s">
        <v>649</v>
      </c>
      <c r="E3207" s="322" t="s">
        <v>428</v>
      </c>
      <c r="F3207" s="293"/>
      <c r="G3207" s="293"/>
      <c r="H3207" s="294">
        <v>125</v>
      </c>
      <c r="I3207" s="294" t="str">
        <f>IFERROR(_xlfn.IFNA(VLOOKUP($D:$D,history!$I:$Y,3,0),VLOOKUP(E:E,history!$H:$Y,4,0)),"--")</f>
        <v>--</v>
      </c>
      <c r="J3207" s="282" t="s">
        <v>9870</v>
      </c>
      <c r="K3207" s="282" t="str">
        <f t="shared" si="537"/>
        <v/>
      </c>
      <c r="L3207" s="312">
        <f t="shared" si="542"/>
        <v>53.7</v>
      </c>
      <c r="M3207" s="312">
        <f t="shared" si="543"/>
        <v>81.37</v>
      </c>
      <c r="N3207" s="297" t="str">
        <f>_xlfn.IFNA(VLOOKUP($E:$E,'1'!$A:$E,3,0),"")</f>
        <v/>
      </c>
      <c r="O3207" s="297" t="str">
        <f>_xlfn.IFNA(VLOOKUP($E:$E,'2'!$A:$E,3,0),"")</f>
        <v/>
      </c>
      <c r="P3207" s="297" t="str">
        <f>_xlfn.IFNA(VLOOKUP($E:$E,'3'!$A:$D,3,0),"")</f>
        <v/>
      </c>
      <c r="Q3207" s="297">
        <f>_xlfn.IFNA(VLOOKUP($E:$E,'4'!$A:$F,3,0),"")</f>
        <v>34.9</v>
      </c>
      <c r="R3207" s="297" t="str">
        <f>_xlfn.IFNA(VLOOKUP($E:$E,'5'!$A:$F,3,0),"")</f>
        <v/>
      </c>
      <c r="S3207" s="297" t="str">
        <f>_xlfn.IFNA(VLOOKUP($E:$E,'6'!$A:$F,3,0),"")</f>
        <v/>
      </c>
      <c r="T3207" s="313">
        <v>1</v>
      </c>
      <c r="U3207" s="313">
        <v>10</v>
      </c>
      <c r="V3207" s="313">
        <v>200</v>
      </c>
      <c r="W3207" s="314">
        <v>1E-3</v>
      </c>
      <c r="X3207" s="315">
        <v>1.22E-4</v>
      </c>
      <c r="Y3207" s="749">
        <v>80</v>
      </c>
      <c r="Z3207" s="282"/>
      <c r="AA3207" s="316" t="s">
        <v>10390</v>
      </c>
      <c r="AB3207" s="282" t="s">
        <v>9163</v>
      </c>
      <c r="AC3207" s="317" t="s">
        <v>2081</v>
      </c>
      <c r="AD3207" s="318" t="s">
        <v>498</v>
      </c>
      <c r="AE3207" s="319">
        <v>0</v>
      </c>
      <c r="AF3207" s="319" t="s">
        <v>11273</v>
      </c>
      <c r="AG3207" s="320">
        <v>1.02</v>
      </c>
      <c r="AH3207" s="321">
        <f t="shared" si="544"/>
        <v>0</v>
      </c>
      <c r="AI3207" s="287">
        <f>_xlfn.IFNA(VLOOKUP(AD:AD,грп!B:C,2,0),0)</f>
        <v>0</v>
      </c>
      <c r="AJ3207" s="607">
        <v>134</v>
      </c>
      <c r="AK3207" s="672" t="str">
        <f t="shared" si="541"/>
        <v xml:space="preserve"> </v>
      </c>
      <c r="AL3207" s="174"/>
    </row>
    <row r="3208" spans="1:38" s="4" customFormat="1" ht="12" customHeight="1" outlineLevel="1" x14ac:dyDescent="0.35">
      <c r="A3208" s="307" t="s">
        <v>10402</v>
      </c>
      <c r="B3208" s="308" t="s">
        <v>8494</v>
      </c>
      <c r="C3208" s="290" t="s">
        <v>555</v>
      </c>
      <c r="D3208" s="310" t="s">
        <v>650</v>
      </c>
      <c r="E3208" s="322" t="s">
        <v>429</v>
      </c>
      <c r="F3208" s="293"/>
      <c r="G3208" s="293"/>
      <c r="H3208" s="294">
        <v>32</v>
      </c>
      <c r="I3208" s="294" t="str">
        <f>IFERROR(_xlfn.IFNA(VLOOKUP($D:$D,history!$I:$Y,3,0),VLOOKUP(E:E,history!$H:$Y,4,0)),"--")</f>
        <v>--</v>
      </c>
      <c r="J3208" s="282" t="s">
        <v>9870</v>
      </c>
      <c r="K3208" s="282" t="str">
        <f t="shared" si="537"/>
        <v/>
      </c>
      <c r="L3208" s="312">
        <f t="shared" si="542"/>
        <v>227.44</v>
      </c>
      <c r="M3208" s="312">
        <f t="shared" si="543"/>
        <v>344.61</v>
      </c>
      <c r="N3208" s="297" t="str">
        <f>_xlfn.IFNA(VLOOKUP($E:$E,'1'!$A:$E,3,0),"")</f>
        <v/>
      </c>
      <c r="O3208" s="297" t="str">
        <f>_xlfn.IFNA(VLOOKUP($E:$E,'2'!$A:$E,3,0),"")</f>
        <v/>
      </c>
      <c r="P3208" s="297" t="str">
        <f>_xlfn.IFNA(VLOOKUP($E:$E,'3'!$A:$D,3,0),"")</f>
        <v/>
      </c>
      <c r="Q3208" s="297">
        <f>_xlfn.IFNA(VLOOKUP($E:$E,'4'!$A:$F,3,0),"")</f>
        <v>147.80000000000001</v>
      </c>
      <c r="R3208" s="297" t="str">
        <f>_xlfn.IFNA(VLOOKUP($E:$E,'5'!$A:$F,3,0),"")</f>
        <v/>
      </c>
      <c r="S3208" s="297" t="str">
        <f>_xlfn.IFNA(VLOOKUP($E:$E,'6'!$A:$F,3,0),"")</f>
        <v/>
      </c>
      <c r="T3208" s="313">
        <v>1</v>
      </c>
      <c r="U3208" s="313">
        <v>12</v>
      </c>
      <c r="V3208" s="313">
        <v>96</v>
      </c>
      <c r="W3208" s="314">
        <v>5.0000000000000001E-3</v>
      </c>
      <c r="X3208" s="315">
        <v>4.5399999999999998E-4</v>
      </c>
      <c r="Y3208" s="749">
        <v>330</v>
      </c>
      <c r="Z3208" s="282"/>
      <c r="AA3208" s="316" t="s">
        <v>10390</v>
      </c>
      <c r="AB3208" s="282" t="s">
        <v>9163</v>
      </c>
      <c r="AC3208" s="317" t="s">
        <v>2081</v>
      </c>
      <c r="AD3208" s="318" t="s">
        <v>498</v>
      </c>
      <c r="AE3208" s="319">
        <v>0</v>
      </c>
      <c r="AF3208" s="319" t="s">
        <v>11273</v>
      </c>
      <c r="AG3208" s="320">
        <v>4.32</v>
      </c>
      <c r="AH3208" s="321">
        <f t="shared" si="544"/>
        <v>0</v>
      </c>
      <c r="AI3208" s="287">
        <f>_xlfn.IFNA(VLOOKUP(AD:AD,грп!B:C,2,0),0)</f>
        <v>0</v>
      </c>
      <c r="AJ3208" s="607">
        <v>143</v>
      </c>
      <c r="AK3208" s="672" t="str">
        <f t="shared" si="541"/>
        <v xml:space="preserve"> </v>
      </c>
      <c r="AL3208" s="174"/>
    </row>
    <row r="3209" spans="1:38" s="4" customFormat="1" ht="12" customHeight="1" outlineLevel="1" x14ac:dyDescent="0.35">
      <c r="A3209" s="307" t="s">
        <v>10402</v>
      </c>
      <c r="B3209" s="308" t="s">
        <v>8495</v>
      </c>
      <c r="C3209" s="323"/>
      <c r="D3209" s="310" t="s">
        <v>3166</v>
      </c>
      <c r="E3209" s="324" t="s">
        <v>2501</v>
      </c>
      <c r="F3209" s="293"/>
      <c r="G3209" s="293"/>
      <c r="H3209" s="294">
        <v>25</v>
      </c>
      <c r="I3209" s="294" t="str">
        <f>IFERROR(_xlfn.IFNA(VLOOKUP($D:$D,history!$I:$Y,3,0),VLOOKUP(E:E,history!$H:$Y,4,0)),"--")</f>
        <v>V</v>
      </c>
      <c r="J3209" s="282" t="s">
        <v>9870</v>
      </c>
      <c r="K3209" s="282" t="str">
        <f t="shared" si="537"/>
        <v/>
      </c>
      <c r="L3209" s="312">
        <f t="shared" si="542"/>
        <v>238.5</v>
      </c>
      <c r="M3209" s="312">
        <f t="shared" si="543"/>
        <v>361.36</v>
      </c>
      <c r="N3209" s="297" t="str">
        <f>_xlfn.IFNA(VLOOKUP($E:$E,'1'!$A:$E,3,0),"")</f>
        <v/>
      </c>
      <c r="O3209" s="297" t="str">
        <f>_xlfn.IFNA(VLOOKUP($E:$E,'2'!$A:$E,3,0),"")</f>
        <v/>
      </c>
      <c r="P3209" s="297" t="str">
        <f>_xlfn.IFNA(VLOOKUP($E:$E,'3'!$A:$D,3,0),"")</f>
        <v/>
      </c>
      <c r="Q3209" s="297">
        <f>_xlfn.IFNA(VLOOKUP($E:$E,'4'!$A:$F,3,0),"")</f>
        <v>155</v>
      </c>
      <c r="R3209" s="297" t="str">
        <f>_xlfn.IFNA(VLOOKUP($E:$E,'5'!$A:$F,3,0),"")</f>
        <v/>
      </c>
      <c r="S3209" s="297" t="str">
        <f>_xlfn.IFNA(VLOOKUP($E:$E,'6'!$A:$F,3,0),"")</f>
        <v/>
      </c>
      <c r="T3209" s="313">
        <v>1</v>
      </c>
      <c r="U3209" s="313">
        <v>12</v>
      </c>
      <c r="V3209" s="313">
        <v>144</v>
      </c>
      <c r="W3209" s="314">
        <v>0.13600000000000001</v>
      </c>
      <c r="X3209" s="315">
        <v>4.1666670000000002E-4</v>
      </c>
      <c r="Y3209" s="749">
        <v>340</v>
      </c>
      <c r="Z3209" s="282"/>
      <c r="AA3209" s="316" t="s">
        <v>10390</v>
      </c>
      <c r="AB3209" s="282" t="s">
        <v>9163</v>
      </c>
      <c r="AC3209" s="317" t="s">
        <v>2081</v>
      </c>
      <c r="AD3209" s="318" t="s">
        <v>498</v>
      </c>
      <c r="AE3209" s="319">
        <v>0</v>
      </c>
      <c r="AF3209" s="319" t="s">
        <v>11273</v>
      </c>
      <c r="AG3209" s="320">
        <v>4.53</v>
      </c>
      <c r="AH3209" s="321">
        <f t="shared" si="544"/>
        <v>0</v>
      </c>
      <c r="AI3209" s="287">
        <f>_xlfn.IFNA(VLOOKUP(AD:AD,грп!B:C,2,0),0)</f>
        <v>0</v>
      </c>
      <c r="AJ3209" s="607">
        <v>43</v>
      </c>
      <c r="AK3209" s="672">
        <f t="shared" si="541"/>
        <v>0</v>
      </c>
      <c r="AL3209" s="174"/>
    </row>
    <row r="3210" spans="1:38" s="4" customFormat="1" ht="12" customHeight="1" outlineLevel="1" x14ac:dyDescent="0.35">
      <c r="A3210" s="307" t="s">
        <v>10402</v>
      </c>
      <c r="B3210" s="308" t="s">
        <v>8496</v>
      </c>
      <c r="C3210" s="323"/>
      <c r="D3210" s="310" t="s">
        <v>3250</v>
      </c>
      <c r="E3210" s="324" t="s">
        <v>2502</v>
      </c>
      <c r="F3210" s="293"/>
      <c r="G3210" s="293"/>
      <c r="H3210" s="294">
        <v>48</v>
      </c>
      <c r="I3210" s="294" t="str">
        <f>IFERROR(_xlfn.IFNA(VLOOKUP($D:$D,history!$I:$Y,3,0),VLOOKUP(E:E,history!$H:$Y,4,0)),"--")</f>
        <v>--</v>
      </c>
      <c r="J3210" s="282" t="s">
        <v>9870</v>
      </c>
      <c r="K3210" s="282" t="str">
        <f t="shared" si="537"/>
        <v/>
      </c>
      <c r="L3210" s="312">
        <f t="shared" si="542"/>
        <v>335.37</v>
      </c>
      <c r="M3210" s="312">
        <f t="shared" si="543"/>
        <v>508.13</v>
      </c>
      <c r="N3210" s="297" t="str">
        <f>_xlfn.IFNA(VLOOKUP($E:$E,'1'!$A:$E,3,0),"")</f>
        <v/>
      </c>
      <c r="O3210" s="297" t="str">
        <f>_xlfn.IFNA(VLOOKUP($E:$E,'2'!$A:$E,3,0),"")</f>
        <v/>
      </c>
      <c r="P3210" s="297" t="str">
        <f>_xlfn.IFNA(VLOOKUP($E:$E,'3'!$A:$D,3,0),"")</f>
        <v/>
      </c>
      <c r="Q3210" s="297">
        <f>_xlfn.IFNA(VLOOKUP($E:$E,'4'!$A:$F,3,0),"")</f>
        <v>218</v>
      </c>
      <c r="R3210" s="297" t="str">
        <f>_xlfn.IFNA(VLOOKUP($E:$E,'5'!$A:$F,3,0),"")</f>
        <v/>
      </c>
      <c r="S3210" s="297" t="str">
        <f>_xlfn.IFNA(VLOOKUP($E:$E,'6'!$A:$F,3,0),"")</f>
        <v/>
      </c>
      <c r="T3210" s="313">
        <v>1</v>
      </c>
      <c r="U3210" s="313">
        <v>12</v>
      </c>
      <c r="V3210" s="313">
        <v>144</v>
      </c>
      <c r="W3210" s="314">
        <v>0.158</v>
      </c>
      <c r="X3210" s="315">
        <v>4.0674599999999998E-4</v>
      </c>
      <c r="Y3210" s="749">
        <v>480</v>
      </c>
      <c r="Z3210" s="282"/>
      <c r="AA3210" s="316" t="s">
        <v>10388</v>
      </c>
      <c r="AB3210" s="282" t="s">
        <v>9163</v>
      </c>
      <c r="AC3210" s="317" t="s">
        <v>2081</v>
      </c>
      <c r="AD3210" s="318" t="s">
        <v>498</v>
      </c>
      <c r="AE3210" s="319">
        <v>0</v>
      </c>
      <c r="AF3210" s="319" t="s">
        <v>11273</v>
      </c>
      <c r="AG3210" s="320">
        <v>6.37</v>
      </c>
      <c r="AH3210" s="321">
        <f t="shared" si="544"/>
        <v>0</v>
      </c>
      <c r="AI3210" s="287">
        <f>_xlfn.IFNA(VLOOKUP(AD:AD,грп!B:C,2,0),0)</f>
        <v>0</v>
      </c>
      <c r="AJ3210" s="607">
        <v>204</v>
      </c>
      <c r="AK3210" s="672">
        <f t="shared" si="541"/>
        <v>0</v>
      </c>
      <c r="AL3210" s="174"/>
    </row>
    <row r="3211" spans="1:38" s="4" customFormat="1" ht="12" customHeight="1" outlineLevel="1" x14ac:dyDescent="0.35">
      <c r="A3211" s="307" t="s">
        <v>10402</v>
      </c>
      <c r="B3211" s="308" t="s">
        <v>8497</v>
      </c>
      <c r="C3211" s="323"/>
      <c r="D3211" s="310" t="s">
        <v>3251</v>
      </c>
      <c r="E3211" s="324" t="s">
        <v>2691</v>
      </c>
      <c r="F3211" s="293"/>
      <c r="G3211" s="293"/>
      <c r="H3211" s="294"/>
      <c r="I3211" s="294" t="str">
        <f>IFERROR(_xlfn.IFNA(VLOOKUP($D:$D,history!$I:$Y,3,0),VLOOKUP(E:E,history!$H:$Y,4,0)),"--")</f>
        <v>--</v>
      </c>
      <c r="J3211" s="282" t="s">
        <v>5946</v>
      </c>
      <c r="K3211" s="282" t="str">
        <f t="shared" si="537"/>
        <v/>
      </c>
      <c r="L3211" s="312">
        <f t="shared" si="542"/>
        <v>220.6</v>
      </c>
      <c r="M3211" s="312">
        <f t="shared" si="543"/>
        <v>334.24</v>
      </c>
      <c r="N3211" s="297" t="str">
        <f>_xlfn.IFNA(VLOOKUP($E:$E,'1'!$A:$E,3,0),"")</f>
        <v/>
      </c>
      <c r="O3211" s="297" t="str">
        <f>_xlfn.IFNA(VLOOKUP($E:$E,'2'!$A:$E,3,0),"")</f>
        <v/>
      </c>
      <c r="P3211" s="297" t="str">
        <f>_xlfn.IFNA(VLOOKUP($E:$E,'3'!$A:$D,3,0),"")</f>
        <v/>
      </c>
      <c r="Q3211" s="297" t="str">
        <f>_xlfn.IFNA(VLOOKUP($E:$E,'4'!$A:$F,3,0),"")</f>
        <v/>
      </c>
      <c r="R3211" s="297" t="str">
        <f>_xlfn.IFNA(VLOOKUP($E:$E,'5'!$A:$F,3,0),"")</f>
        <v/>
      </c>
      <c r="S3211" s="297" t="str">
        <f>_xlfn.IFNA(VLOOKUP($E:$E,'6'!$A:$F,3,0),"")</f>
        <v/>
      </c>
      <c r="T3211" s="313">
        <v>1</v>
      </c>
      <c r="U3211" s="313">
        <v>12</v>
      </c>
      <c r="V3211" s="313">
        <v>72</v>
      </c>
      <c r="W3211" s="314">
        <v>0.16700000000000001</v>
      </c>
      <c r="X3211" s="315">
        <v>4.7222220000000002E-4</v>
      </c>
      <c r="Y3211" s="749">
        <v>320</v>
      </c>
      <c r="Z3211" s="282"/>
      <c r="AA3211" s="316" t="s">
        <v>10388</v>
      </c>
      <c r="AB3211" s="282" t="s">
        <v>9163</v>
      </c>
      <c r="AC3211" s="317" t="s">
        <v>2081</v>
      </c>
      <c r="AD3211" s="318" t="s">
        <v>498</v>
      </c>
      <c r="AE3211" s="319">
        <v>0</v>
      </c>
      <c r="AF3211" s="319" t="s">
        <v>11273</v>
      </c>
      <c r="AG3211" s="320">
        <v>4.1900000000000004</v>
      </c>
      <c r="AH3211" s="321">
        <f t="shared" si="544"/>
        <v>0</v>
      </c>
      <c r="AI3211" s="287">
        <f>_xlfn.IFNA(VLOOKUP(AD:AD,грп!B:C,2,0),0)</f>
        <v>0</v>
      </c>
      <c r="AJ3211" s="607">
        <v>36</v>
      </c>
      <c r="AK3211" s="672">
        <f t="shared" si="541"/>
        <v>0</v>
      </c>
      <c r="AL3211" s="174"/>
    </row>
    <row r="3212" spans="1:38" s="4" customFormat="1" ht="12" customHeight="1" outlineLevel="1" x14ac:dyDescent="0.35">
      <c r="A3212" s="307" t="s">
        <v>10402</v>
      </c>
      <c r="B3212" s="308" t="s">
        <v>8498</v>
      </c>
      <c r="C3212" s="290" t="s">
        <v>555</v>
      </c>
      <c r="D3212" s="310" t="s">
        <v>1299</v>
      </c>
      <c r="E3212" s="322" t="s">
        <v>1300</v>
      </c>
      <c r="F3212" s="293"/>
      <c r="G3212" s="293"/>
      <c r="H3212" s="294">
        <v>100</v>
      </c>
      <c r="I3212" s="294" t="str">
        <f>IFERROR(_xlfn.IFNA(VLOOKUP($D:$D,history!$I:$Y,3,0),VLOOKUP(E:E,history!$H:$Y,4,0)),"--")</f>
        <v>--</v>
      </c>
      <c r="J3212" s="282" t="s">
        <v>9870</v>
      </c>
      <c r="K3212" s="282" t="str">
        <f t="shared" si="537"/>
        <v/>
      </c>
      <c r="L3212" s="312">
        <f t="shared" si="542"/>
        <v>39.49</v>
      </c>
      <c r="M3212" s="312">
        <f t="shared" si="543"/>
        <v>59.83</v>
      </c>
      <c r="N3212" s="297" t="str">
        <f>_xlfn.IFNA(VLOOKUP($E:$E,'1'!$A:$E,3,0),"")</f>
        <v/>
      </c>
      <c r="O3212" s="297" t="str">
        <f>_xlfn.IFNA(VLOOKUP($E:$E,'2'!$A:$E,3,0),"")</f>
        <v/>
      </c>
      <c r="P3212" s="297" t="str">
        <f>_xlfn.IFNA(VLOOKUP($E:$E,'3'!$A:$D,3,0),"")</f>
        <v/>
      </c>
      <c r="Q3212" s="297">
        <f>_xlfn.IFNA(VLOOKUP($E:$E,'4'!$A:$F,3,0),"")</f>
        <v>25.7</v>
      </c>
      <c r="R3212" s="297" t="str">
        <f>_xlfn.IFNA(VLOOKUP($E:$E,'5'!$A:$F,3,0),"")</f>
        <v/>
      </c>
      <c r="S3212" s="297" t="str">
        <f>_xlfn.IFNA(VLOOKUP($E:$E,'6'!$A:$F,3,0),"")</f>
        <v/>
      </c>
      <c r="T3212" s="313">
        <v>1</v>
      </c>
      <c r="U3212" s="313">
        <v>20</v>
      </c>
      <c r="V3212" s="313">
        <v>360</v>
      </c>
      <c r="W3212" s="314">
        <v>1E-3</v>
      </c>
      <c r="X3212" s="315">
        <v>1.5277779999999999E-4</v>
      </c>
      <c r="Y3212" s="749">
        <v>60</v>
      </c>
      <c r="Z3212" s="282"/>
      <c r="AA3212" s="316" t="s">
        <v>10390</v>
      </c>
      <c r="AB3212" s="282" t="s">
        <v>9163</v>
      </c>
      <c r="AC3212" s="317" t="s">
        <v>2081</v>
      </c>
      <c r="AD3212" s="318" t="s">
        <v>498</v>
      </c>
      <c r="AE3212" s="319">
        <v>0</v>
      </c>
      <c r="AF3212" s="319" t="s">
        <v>11273</v>
      </c>
      <c r="AG3212" s="320">
        <v>0.75</v>
      </c>
      <c r="AH3212" s="321">
        <f t="shared" si="544"/>
        <v>0</v>
      </c>
      <c r="AI3212" s="287">
        <f>_xlfn.IFNA(VLOOKUP(AD:AD,грп!B:C,2,0),0)</f>
        <v>0</v>
      </c>
      <c r="AJ3212" s="607">
        <v>290</v>
      </c>
      <c r="AK3212" s="672" t="str">
        <f t="shared" si="541"/>
        <v xml:space="preserve"> </v>
      </c>
      <c r="AL3212" s="174"/>
    </row>
    <row r="3213" spans="1:38" s="4" customFormat="1" ht="12" customHeight="1" outlineLevel="1" x14ac:dyDescent="0.35">
      <c r="A3213" s="307" t="s">
        <v>10402</v>
      </c>
      <c r="B3213" s="308" t="s">
        <v>8499</v>
      </c>
      <c r="C3213" s="290" t="s">
        <v>555</v>
      </c>
      <c r="D3213" s="310" t="s">
        <v>1301</v>
      </c>
      <c r="E3213" s="322" t="s">
        <v>1302</v>
      </c>
      <c r="F3213" s="293"/>
      <c r="G3213" s="293"/>
      <c r="H3213" s="294">
        <v>88</v>
      </c>
      <c r="I3213" s="294" t="str">
        <f>IFERROR(_xlfn.IFNA(VLOOKUP($D:$D,history!$I:$Y,3,0),VLOOKUP(E:E,history!$H:$Y,4,0)),"--")</f>
        <v>--</v>
      </c>
      <c r="J3213" s="282" t="s">
        <v>9870</v>
      </c>
      <c r="K3213" s="282" t="str">
        <f t="shared" si="537"/>
        <v/>
      </c>
      <c r="L3213" s="312">
        <f t="shared" si="542"/>
        <v>74.760000000000005</v>
      </c>
      <c r="M3213" s="312">
        <f t="shared" si="543"/>
        <v>113.27</v>
      </c>
      <c r="N3213" s="297" t="str">
        <f>_xlfn.IFNA(VLOOKUP($E:$E,'1'!$A:$E,3,0),"")</f>
        <v/>
      </c>
      <c r="O3213" s="297" t="str">
        <f>_xlfn.IFNA(VLOOKUP($E:$E,'2'!$A:$E,3,0),"")</f>
        <v/>
      </c>
      <c r="P3213" s="297" t="str">
        <f>_xlfn.IFNA(VLOOKUP($E:$E,'3'!$A:$D,3,0),"")</f>
        <v/>
      </c>
      <c r="Q3213" s="297">
        <f>_xlfn.IFNA(VLOOKUP($E:$E,'4'!$A:$F,3,0),"")</f>
        <v>48.6</v>
      </c>
      <c r="R3213" s="297" t="str">
        <f>_xlfn.IFNA(VLOOKUP($E:$E,'5'!$A:$F,3,0),"")</f>
        <v/>
      </c>
      <c r="S3213" s="297" t="str">
        <f>_xlfn.IFNA(VLOOKUP($E:$E,'6'!$A:$F,3,0),"")</f>
        <v/>
      </c>
      <c r="T3213" s="313">
        <v>1</v>
      </c>
      <c r="U3213" s="313">
        <v>20</v>
      </c>
      <c r="V3213" s="313">
        <v>240</v>
      </c>
      <c r="W3213" s="314">
        <v>3.0000000000000001E-3</v>
      </c>
      <c r="X3213" s="315">
        <v>1.944444E-4</v>
      </c>
      <c r="Y3213" s="749">
        <v>110</v>
      </c>
      <c r="Z3213" s="282"/>
      <c r="AA3213" s="316" t="s">
        <v>10390</v>
      </c>
      <c r="AB3213" s="282" t="s">
        <v>9163</v>
      </c>
      <c r="AC3213" s="317" t="s">
        <v>2081</v>
      </c>
      <c r="AD3213" s="318" t="s">
        <v>498</v>
      </c>
      <c r="AE3213" s="319">
        <v>0</v>
      </c>
      <c r="AF3213" s="319" t="s">
        <v>11273</v>
      </c>
      <c r="AG3213" s="320">
        <v>1.42</v>
      </c>
      <c r="AH3213" s="321">
        <f t="shared" si="544"/>
        <v>0</v>
      </c>
      <c r="AI3213" s="287">
        <f>_xlfn.IFNA(VLOOKUP(AD:AD,грп!B:C,2,0),0)</f>
        <v>0</v>
      </c>
      <c r="AJ3213" s="607">
        <v>103</v>
      </c>
      <c r="AK3213" s="672" t="str">
        <f t="shared" si="541"/>
        <v xml:space="preserve"> </v>
      </c>
      <c r="AL3213" s="174"/>
    </row>
    <row r="3214" spans="1:38" s="4" customFormat="1" ht="12" customHeight="1" outlineLevel="1" x14ac:dyDescent="0.35">
      <c r="A3214" s="307" t="s">
        <v>10402</v>
      </c>
      <c r="B3214" s="308" t="s">
        <v>8500</v>
      </c>
      <c r="C3214" s="290" t="s">
        <v>555</v>
      </c>
      <c r="D3214" s="310" t="s">
        <v>1303</v>
      </c>
      <c r="E3214" s="322" t="s">
        <v>1304</v>
      </c>
      <c r="F3214" s="293"/>
      <c r="G3214" s="293"/>
      <c r="H3214" s="294"/>
      <c r="I3214" s="294" t="str">
        <f>IFERROR(_xlfn.IFNA(VLOOKUP($D:$D,history!$I:$Y,3,0),VLOOKUP(E:E,history!$H:$Y,4,0)),"--")</f>
        <v>--</v>
      </c>
      <c r="J3214" s="282" t="s">
        <v>5946</v>
      </c>
      <c r="K3214" s="282" t="str">
        <f t="shared" si="537"/>
        <v/>
      </c>
      <c r="L3214" s="312">
        <f t="shared" si="542"/>
        <v>133.72999999999999</v>
      </c>
      <c r="M3214" s="312">
        <f t="shared" si="543"/>
        <v>202.62</v>
      </c>
      <c r="N3214" s="297" t="str">
        <f>_xlfn.IFNA(VLOOKUP($E:$E,'1'!$A:$E,3,0),"")</f>
        <v/>
      </c>
      <c r="O3214" s="297" t="str">
        <f>_xlfn.IFNA(VLOOKUP($E:$E,'2'!$A:$E,3,0),"")</f>
        <v/>
      </c>
      <c r="P3214" s="297" t="str">
        <f>_xlfn.IFNA(VLOOKUP($E:$E,'3'!$A:$D,3,0),"")</f>
        <v/>
      </c>
      <c r="Q3214" s="297" t="str">
        <f>_xlfn.IFNA(VLOOKUP($E:$E,'4'!$A:$F,3,0),"")</f>
        <v/>
      </c>
      <c r="R3214" s="297" t="str">
        <f>_xlfn.IFNA(VLOOKUP($E:$E,'5'!$A:$F,3,0),"")</f>
        <v/>
      </c>
      <c r="S3214" s="297" t="str">
        <f>_xlfn.IFNA(VLOOKUP($E:$E,'6'!$A:$F,3,0),"")</f>
        <v/>
      </c>
      <c r="T3214" s="313">
        <v>1</v>
      </c>
      <c r="U3214" s="313">
        <v>12</v>
      </c>
      <c r="V3214" s="313">
        <v>144</v>
      </c>
      <c r="W3214" s="314">
        <v>0.123</v>
      </c>
      <c r="X3214" s="315">
        <v>5.9126980000000001E-4</v>
      </c>
      <c r="Y3214" s="749">
        <v>190</v>
      </c>
      <c r="Z3214" s="282"/>
      <c r="AA3214" s="316" t="s">
        <v>10391</v>
      </c>
      <c r="AB3214" s="282" t="s">
        <v>9163</v>
      </c>
      <c r="AC3214" s="317" t="s">
        <v>2081</v>
      </c>
      <c r="AD3214" s="318" t="s">
        <v>498</v>
      </c>
      <c r="AE3214" s="319">
        <v>0</v>
      </c>
      <c r="AF3214" s="319" t="s">
        <v>11319</v>
      </c>
      <c r="AG3214" s="320">
        <v>2.54</v>
      </c>
      <c r="AH3214" s="321">
        <f t="shared" si="544"/>
        <v>0</v>
      </c>
      <c r="AI3214" s="287">
        <f>_xlfn.IFNA(VLOOKUP(AD:AD,грп!B:C,2,0),0)</f>
        <v>0</v>
      </c>
      <c r="AJ3214" s="607">
        <v>44</v>
      </c>
      <c r="AK3214" s="672" t="str">
        <f t="shared" si="541"/>
        <v xml:space="preserve"> </v>
      </c>
      <c r="AL3214" s="174"/>
    </row>
    <row r="3215" spans="1:38" s="4" customFormat="1" ht="12" customHeight="1" outlineLevel="1" x14ac:dyDescent="0.35">
      <c r="A3215" s="307" t="s">
        <v>10402</v>
      </c>
      <c r="B3215" s="308" t="s">
        <v>8501</v>
      </c>
      <c r="C3215" s="309"/>
      <c r="D3215" s="310" t="s">
        <v>2965</v>
      </c>
      <c r="E3215" s="322" t="s">
        <v>1856</v>
      </c>
      <c r="F3215" s="293"/>
      <c r="G3215" s="293"/>
      <c r="H3215" s="294">
        <v>8</v>
      </c>
      <c r="I3215" s="294" t="str">
        <f>IFERROR(_xlfn.IFNA(VLOOKUP($D:$D,history!$I:$Y,3,0),VLOOKUP(E:E,history!$H:$Y,4,0)),"--")</f>
        <v>V</v>
      </c>
      <c r="J3215" s="282" t="s">
        <v>9870</v>
      </c>
      <c r="K3215" s="282" t="str">
        <f t="shared" ref="K3215:K3246" si="545" xml:space="preserve">
IF(OR($E3215="",$A$3&lt;&gt;"МОСКВА"),"",
IF(AND($AJ3215&gt;=1,$AJ3215&lt;20),"*",
IF(AND($AJ3215&gt;=20,$AJ3215&lt;100),"**",
IF(($AJ3215&gt;=100),"***","--"))))</f>
        <v/>
      </c>
      <c r="L3215" s="312">
        <f t="shared" si="542"/>
        <v>573.86</v>
      </c>
      <c r="M3215" s="312">
        <f t="shared" si="543"/>
        <v>869.49</v>
      </c>
      <c r="N3215" s="297" t="str">
        <f>_xlfn.IFNA(VLOOKUP($E:$E,'1'!$A:$E,3,0),"")</f>
        <v/>
      </c>
      <c r="O3215" s="297" t="str">
        <f>_xlfn.IFNA(VLOOKUP($E:$E,'2'!$A:$E,3,0),"")</f>
        <v/>
      </c>
      <c r="P3215" s="297" t="str">
        <f>_xlfn.IFNA(VLOOKUP($E:$E,'3'!$A:$D,3,0),"")</f>
        <v/>
      </c>
      <c r="Q3215" s="297">
        <f>_xlfn.IFNA(VLOOKUP($E:$E,'4'!$A:$F,3,0),"")</f>
        <v>373</v>
      </c>
      <c r="R3215" s="297" t="str">
        <f>_xlfn.IFNA(VLOOKUP($E:$E,'5'!$A:$F,3,0),"")</f>
        <v/>
      </c>
      <c r="S3215" s="297" t="str">
        <f>_xlfn.IFNA(VLOOKUP($E:$E,'6'!$A:$F,3,0),"")</f>
        <v/>
      </c>
      <c r="T3215" s="313">
        <v>1</v>
      </c>
      <c r="U3215" s="313">
        <v>12</v>
      </c>
      <c r="V3215" s="313">
        <v>120</v>
      </c>
      <c r="W3215" s="314">
        <v>0.113</v>
      </c>
      <c r="X3215" s="315">
        <v>1.4625E-4</v>
      </c>
      <c r="Y3215" s="749">
        <v>830</v>
      </c>
      <c r="Z3215" s="282"/>
      <c r="AA3215" s="316" t="s">
        <v>393</v>
      </c>
      <c r="AB3215" s="282" t="s">
        <v>9885</v>
      </c>
      <c r="AC3215" s="317" t="s">
        <v>2081</v>
      </c>
      <c r="AD3215" s="318" t="s">
        <v>498</v>
      </c>
      <c r="AE3215" s="319">
        <v>0</v>
      </c>
      <c r="AF3215" s="319" t="s">
        <v>11273</v>
      </c>
      <c r="AG3215" s="320">
        <v>10.9</v>
      </c>
      <c r="AH3215" s="321">
        <f t="shared" si="544"/>
        <v>0</v>
      </c>
      <c r="AI3215" s="287">
        <f>_xlfn.IFNA(VLOOKUP(AD:AD,грп!B:C,2,0),0)</f>
        <v>0</v>
      </c>
      <c r="AJ3215" s="607">
        <v>15</v>
      </c>
      <c r="AK3215" s="672">
        <f t="shared" si="541"/>
        <v>0</v>
      </c>
      <c r="AL3215" s="174"/>
    </row>
    <row r="3216" spans="1:38" s="4" customFormat="1" ht="12" customHeight="1" outlineLevel="1" x14ac:dyDescent="0.35">
      <c r="A3216" s="307" t="s">
        <v>10402</v>
      </c>
      <c r="B3216" s="308" t="s">
        <v>8502</v>
      </c>
      <c r="C3216" s="290" t="s">
        <v>555</v>
      </c>
      <c r="D3216" s="310" t="s">
        <v>4931</v>
      </c>
      <c r="E3216" s="322" t="s">
        <v>60</v>
      </c>
      <c r="F3216" s="293"/>
      <c r="G3216" s="293"/>
      <c r="H3216" s="294">
        <v>76</v>
      </c>
      <c r="I3216" s="294" t="str">
        <f>IFERROR(_xlfn.IFNA(VLOOKUP($D:$D,history!$I:$Y,3,0),VLOOKUP(E:E,history!$H:$Y,4,0)),"--")</f>
        <v>--</v>
      </c>
      <c r="J3216" s="282" t="s">
        <v>9870</v>
      </c>
      <c r="K3216" s="282" t="str">
        <f t="shared" si="545"/>
        <v/>
      </c>
      <c r="L3216" s="312">
        <f t="shared" si="542"/>
        <v>74.239999999999995</v>
      </c>
      <c r="M3216" s="312">
        <f t="shared" si="543"/>
        <v>112.48</v>
      </c>
      <c r="N3216" s="297" t="str">
        <f>_xlfn.IFNA(VLOOKUP($E:$E,'1'!$A:$E,3,0),"")</f>
        <v/>
      </c>
      <c r="O3216" s="297" t="str">
        <f>_xlfn.IFNA(VLOOKUP($E:$E,'2'!$A:$E,3,0),"")</f>
        <v/>
      </c>
      <c r="P3216" s="297" t="str">
        <f>_xlfn.IFNA(VLOOKUP($E:$E,'3'!$A:$D,3,0),"")</f>
        <v/>
      </c>
      <c r="Q3216" s="297">
        <f>_xlfn.IFNA(VLOOKUP($E:$E,'4'!$A:$F,3,0),"")</f>
        <v>48.3</v>
      </c>
      <c r="R3216" s="297" t="str">
        <f>_xlfn.IFNA(VLOOKUP($E:$E,'5'!$A:$F,3,0),"")</f>
        <v/>
      </c>
      <c r="S3216" s="297" t="str">
        <f>_xlfn.IFNA(VLOOKUP($E:$E,'6'!$A:$F,3,0),"")</f>
        <v/>
      </c>
      <c r="T3216" s="313">
        <v>1</v>
      </c>
      <c r="U3216" s="313">
        <v>50</v>
      </c>
      <c r="V3216" s="313">
        <v>400</v>
      </c>
      <c r="W3216" s="314">
        <v>5.0999999999999997E-2</v>
      </c>
      <c r="X3216" s="315">
        <v>1.06E-4</v>
      </c>
      <c r="Y3216" s="749">
        <v>110</v>
      </c>
      <c r="Z3216" s="282"/>
      <c r="AA3216" s="316" t="s">
        <v>10390</v>
      </c>
      <c r="AB3216" s="282" t="s">
        <v>9163</v>
      </c>
      <c r="AC3216" s="317" t="s">
        <v>2081</v>
      </c>
      <c r="AD3216" s="318" t="s">
        <v>11827</v>
      </c>
      <c r="AE3216" s="319">
        <v>0</v>
      </c>
      <c r="AF3216" s="319" t="s">
        <v>11282</v>
      </c>
      <c r="AG3216" s="320">
        <v>1.41</v>
      </c>
      <c r="AH3216" s="321">
        <f t="shared" si="544"/>
        <v>0</v>
      </c>
      <c r="AI3216" s="287">
        <f>_xlfn.IFNA(VLOOKUP(AD:AD,грп!B:C,2,0),0)</f>
        <v>0</v>
      </c>
      <c r="AJ3216" s="607">
        <v>50</v>
      </c>
      <c r="AK3216" s="672" t="str">
        <f t="shared" si="541"/>
        <v xml:space="preserve"> </v>
      </c>
      <c r="AL3216" s="174"/>
    </row>
    <row r="3217" spans="1:38" s="4" customFormat="1" ht="12" customHeight="1" outlineLevel="1" x14ac:dyDescent="0.35">
      <c r="A3217" s="307" t="s">
        <v>10402</v>
      </c>
      <c r="B3217" s="308" t="s">
        <v>8503</v>
      </c>
      <c r="C3217" s="290" t="s">
        <v>555</v>
      </c>
      <c r="D3217" s="310" t="s">
        <v>1566</v>
      </c>
      <c r="E3217" s="322" t="s">
        <v>61</v>
      </c>
      <c r="F3217" s="293"/>
      <c r="G3217" s="293"/>
      <c r="H3217" s="294">
        <v>347</v>
      </c>
      <c r="I3217" s="294" t="str">
        <f>IFERROR(_xlfn.IFNA(VLOOKUP($D:$D,history!$I:$Y,3,0),VLOOKUP(E:E,history!$H:$Y,4,0)),"--")</f>
        <v>V</v>
      </c>
      <c r="J3217" s="282" t="s">
        <v>9870</v>
      </c>
      <c r="K3217" s="282" t="str">
        <f t="shared" si="545"/>
        <v/>
      </c>
      <c r="L3217" s="312">
        <f t="shared" si="542"/>
        <v>60.55</v>
      </c>
      <c r="M3217" s="312">
        <f t="shared" si="543"/>
        <v>91.74</v>
      </c>
      <c r="N3217" s="297" t="str">
        <f>_xlfn.IFNA(VLOOKUP($E:$E,'1'!$A:$E,3,0),"")</f>
        <v/>
      </c>
      <c r="O3217" s="297" t="str">
        <f>_xlfn.IFNA(VLOOKUP($E:$E,'2'!$A:$E,3,0),"")</f>
        <v/>
      </c>
      <c r="P3217" s="297" t="str">
        <f>_xlfn.IFNA(VLOOKUP($E:$E,'3'!$A:$D,3,0),"")</f>
        <v/>
      </c>
      <c r="Q3217" s="297" t="str">
        <f>_xlfn.IFNA(VLOOKUP($E:$E,'4'!$A:$F,3,0),"")</f>
        <v/>
      </c>
      <c r="R3217" s="297" t="str">
        <f>_xlfn.IFNA(VLOOKUP($E:$E,'5'!$A:$F,3,0),"")</f>
        <v/>
      </c>
      <c r="S3217" s="297" t="str">
        <f>_xlfn.IFNA(VLOOKUP($E:$E,'6'!$A:$F,3,0),"")</f>
        <v/>
      </c>
      <c r="T3217" s="313">
        <v>1</v>
      </c>
      <c r="U3217" s="313">
        <v>10</v>
      </c>
      <c r="V3217" s="313">
        <v>200</v>
      </c>
      <c r="W3217" s="314">
        <v>6.3E-2</v>
      </c>
      <c r="X3217" s="315">
        <v>4.0000000000000003E-5</v>
      </c>
      <c r="Y3217" s="749">
        <v>90</v>
      </c>
      <c r="Z3217" s="282"/>
      <c r="AA3217" s="316" t="s">
        <v>10390</v>
      </c>
      <c r="AB3217" s="282" t="s">
        <v>9163</v>
      </c>
      <c r="AC3217" s="317" t="s">
        <v>2081</v>
      </c>
      <c r="AD3217" s="318" t="s">
        <v>11827</v>
      </c>
      <c r="AE3217" s="319">
        <v>0</v>
      </c>
      <c r="AF3217" s="319" t="s">
        <v>11294</v>
      </c>
      <c r="AG3217" s="320">
        <v>1.1499999999999999</v>
      </c>
      <c r="AH3217" s="321">
        <f t="shared" si="544"/>
        <v>0</v>
      </c>
      <c r="AI3217" s="287">
        <f>_xlfn.IFNA(VLOOKUP(AD:AD,грп!B:C,2,0),0)</f>
        <v>0</v>
      </c>
      <c r="AJ3217" s="607">
        <v>479</v>
      </c>
      <c r="AK3217" s="672" t="str">
        <f t="shared" si="541"/>
        <v xml:space="preserve"> </v>
      </c>
      <c r="AL3217" s="174"/>
    </row>
    <row r="3218" spans="1:38" s="4" customFormat="1" ht="12" customHeight="1" outlineLevel="1" x14ac:dyDescent="0.35">
      <c r="A3218" s="307" t="s">
        <v>10402</v>
      </c>
      <c r="B3218" s="308" t="s">
        <v>8504</v>
      </c>
      <c r="C3218" s="290" t="s">
        <v>555</v>
      </c>
      <c r="D3218" s="310" t="s">
        <v>653</v>
      </c>
      <c r="E3218" s="322" t="s">
        <v>430</v>
      </c>
      <c r="F3218" s="293"/>
      <c r="G3218" s="293"/>
      <c r="H3218" s="294">
        <v>80</v>
      </c>
      <c r="I3218" s="294" t="str">
        <f>IFERROR(_xlfn.IFNA(VLOOKUP($D:$D,history!$I:$Y,3,0),VLOOKUP(E:E,history!$H:$Y,4,0)),"--")</f>
        <v>--</v>
      </c>
      <c r="J3218" s="282" t="s">
        <v>9870</v>
      </c>
      <c r="K3218" s="282" t="str">
        <f t="shared" si="545"/>
        <v/>
      </c>
      <c r="L3218" s="312">
        <f t="shared" si="542"/>
        <v>227.44</v>
      </c>
      <c r="M3218" s="312">
        <f t="shared" si="543"/>
        <v>344.61</v>
      </c>
      <c r="N3218" s="297" t="str">
        <f>_xlfn.IFNA(VLOOKUP($E:$E,'1'!$A:$E,3,0),"")</f>
        <v/>
      </c>
      <c r="O3218" s="297" t="str">
        <f>_xlfn.IFNA(VLOOKUP($E:$E,'2'!$A:$E,3,0),"")</f>
        <v/>
      </c>
      <c r="P3218" s="297" t="str">
        <f>_xlfn.IFNA(VLOOKUP($E:$E,'3'!$A:$D,3,0),"")</f>
        <v/>
      </c>
      <c r="Q3218" s="297" t="str">
        <f>_xlfn.IFNA(VLOOKUP($E:$E,'4'!$A:$F,3,0),"")</f>
        <v/>
      </c>
      <c r="R3218" s="297" t="str">
        <f>_xlfn.IFNA(VLOOKUP($E:$E,'5'!$A:$F,3,0),"")</f>
        <v/>
      </c>
      <c r="S3218" s="297" t="str">
        <f>_xlfn.IFNA(VLOOKUP($E:$E,'6'!$A:$F,3,0),"")</f>
        <v/>
      </c>
      <c r="T3218" s="313">
        <v>1</v>
      </c>
      <c r="U3218" s="313">
        <v>10</v>
      </c>
      <c r="V3218" s="313">
        <v>80</v>
      </c>
      <c r="W3218" s="314">
        <v>0.19600000000000001</v>
      </c>
      <c r="X3218" s="315">
        <v>2.9500000000000001E-4</v>
      </c>
      <c r="Y3218" s="749">
        <v>330</v>
      </c>
      <c r="Z3218" s="282"/>
      <c r="AA3218" s="316" t="s">
        <v>10390</v>
      </c>
      <c r="AB3218" s="282" t="s">
        <v>9163</v>
      </c>
      <c r="AC3218" s="317" t="s">
        <v>2081</v>
      </c>
      <c r="AD3218" s="318" t="s">
        <v>11827</v>
      </c>
      <c r="AE3218" s="319">
        <v>0</v>
      </c>
      <c r="AF3218" s="319" t="s">
        <v>11294</v>
      </c>
      <c r="AG3218" s="320">
        <v>4.32</v>
      </c>
      <c r="AH3218" s="321">
        <f t="shared" si="544"/>
        <v>0</v>
      </c>
      <c r="AI3218" s="287">
        <f>_xlfn.IFNA(VLOOKUP(AD:AD,грп!B:C,2,0),0)</f>
        <v>0</v>
      </c>
      <c r="AJ3218" s="607">
        <v>80</v>
      </c>
      <c r="AK3218" s="672" t="str">
        <f t="shared" si="541"/>
        <v xml:space="preserve"> </v>
      </c>
      <c r="AL3218" s="174"/>
    </row>
    <row r="3219" spans="1:38" s="4" customFormat="1" ht="12" customHeight="1" outlineLevel="1" x14ac:dyDescent="0.35">
      <c r="A3219" s="307" t="s">
        <v>10402</v>
      </c>
      <c r="B3219" s="308" t="s">
        <v>8505</v>
      </c>
      <c r="C3219" s="309"/>
      <c r="D3219" s="310" t="s">
        <v>5657</v>
      </c>
      <c r="E3219" s="322" t="s">
        <v>4921</v>
      </c>
      <c r="F3219" s="293"/>
      <c r="G3219" s="293"/>
      <c r="H3219" s="294">
        <v>154</v>
      </c>
      <c r="I3219" s="294" t="str">
        <f>IFERROR(_xlfn.IFNA(VLOOKUP($D:$D,history!$I:$Y,3,0),VLOOKUP(E:E,history!$H:$Y,4,0)),"--")</f>
        <v>--</v>
      </c>
      <c r="J3219" s="282" t="s">
        <v>9870</v>
      </c>
      <c r="K3219" s="282" t="str">
        <f t="shared" si="545"/>
        <v/>
      </c>
      <c r="L3219" s="312">
        <f t="shared" si="542"/>
        <v>36.85</v>
      </c>
      <c r="M3219" s="312">
        <f t="shared" si="543"/>
        <v>55.84</v>
      </c>
      <c r="N3219" s="297" t="str">
        <f>_xlfn.IFNA(VLOOKUP($E:$E,'1'!$A:$E,3,0),"")</f>
        <v/>
      </c>
      <c r="O3219" s="297" t="str">
        <f>_xlfn.IFNA(VLOOKUP($E:$E,'2'!$A:$E,3,0),"")</f>
        <v/>
      </c>
      <c r="P3219" s="297" t="str">
        <f>_xlfn.IFNA(VLOOKUP($E:$E,'3'!$A:$D,3,0),"")</f>
        <v/>
      </c>
      <c r="Q3219" s="297">
        <f>_xlfn.IFNA(VLOOKUP($E:$E,'4'!$A:$F,3,0),"")</f>
        <v>24</v>
      </c>
      <c r="R3219" s="297" t="str">
        <f>_xlfn.IFNA(VLOOKUP($E:$E,'5'!$A:$F,3,0),"")</f>
        <v/>
      </c>
      <c r="S3219" s="297" t="str">
        <f>_xlfn.IFNA(VLOOKUP($E:$E,'6'!$A:$F,3,0),"")</f>
        <v/>
      </c>
      <c r="T3219" s="313">
        <v>1</v>
      </c>
      <c r="U3219" s="313">
        <v>30</v>
      </c>
      <c r="V3219" s="313">
        <v>600</v>
      </c>
      <c r="W3219" s="314">
        <v>2.4E-2</v>
      </c>
      <c r="X3219" s="315">
        <v>2.1111099999999999E-5</v>
      </c>
      <c r="Y3219" s="749">
        <v>50</v>
      </c>
      <c r="Z3219" s="282"/>
      <c r="AA3219" s="316" t="s">
        <v>393</v>
      </c>
      <c r="AB3219" s="282" t="s">
        <v>9163</v>
      </c>
      <c r="AC3219" s="317" t="s">
        <v>2081</v>
      </c>
      <c r="AD3219" s="318" t="s">
        <v>11827</v>
      </c>
      <c r="AE3219" s="319">
        <v>0</v>
      </c>
      <c r="AF3219" s="319" t="s">
        <v>11282</v>
      </c>
      <c r="AG3219" s="320">
        <v>0.7</v>
      </c>
      <c r="AH3219" s="321">
        <f t="shared" si="544"/>
        <v>0</v>
      </c>
      <c r="AI3219" s="287">
        <f>_xlfn.IFNA(VLOOKUP(AD:AD,грп!B:C,2,0),0)</f>
        <v>0</v>
      </c>
      <c r="AJ3219" s="607">
        <v>30</v>
      </c>
      <c r="AK3219" s="672">
        <f t="shared" si="541"/>
        <v>0</v>
      </c>
      <c r="AL3219" s="174"/>
    </row>
    <row r="3220" spans="1:38" s="4" customFormat="1" ht="12" customHeight="1" x14ac:dyDescent="0.35">
      <c r="A3220" s="288"/>
      <c r="B3220" s="289"/>
      <c r="C3220" s="290" t="s">
        <v>555</v>
      </c>
      <c r="D3220" s="291" t="s">
        <v>1172</v>
      </c>
      <c r="E3220" s="292"/>
      <c r="F3220" s="293"/>
      <c r="G3220" s="293"/>
      <c r="H3220" s="294"/>
      <c r="I3220" s="294"/>
      <c r="J3220" s="282" t="s">
        <v>393</v>
      </c>
      <c r="K3220" s="282" t="str">
        <f t="shared" si="545"/>
        <v/>
      </c>
      <c r="L3220" s="295"/>
      <c r="M3220" s="296"/>
      <c r="N3220" s="297"/>
      <c r="O3220" s="297"/>
      <c r="P3220" s="297"/>
      <c r="Q3220" s="297" t="str">
        <f>_xlfn.IFNA(VLOOKUP($E:$E,'4'!$A:$F,3,0),"")</f>
        <v/>
      </c>
      <c r="R3220" s="297" t="str">
        <f>_xlfn.IFNA(VLOOKUP($E:$E,'5'!$A:$F,3,0),"")</f>
        <v/>
      </c>
      <c r="S3220" s="297"/>
      <c r="T3220" s="298"/>
      <c r="U3220" s="299"/>
      <c r="V3220" s="299"/>
      <c r="W3220" s="300"/>
      <c r="X3220" s="301"/>
      <c r="Y3220" s="749"/>
      <c r="Z3220" s="282"/>
      <c r="AA3220" s="280"/>
      <c r="AB3220" s="280"/>
      <c r="AC3220" s="302"/>
      <c r="AD3220" s="303" t="s">
        <v>1172</v>
      </c>
      <c r="AE3220" s="280"/>
      <c r="AF3220" s="329"/>
      <c r="AG3220" s="305"/>
      <c r="AH3220" s="306"/>
      <c r="AI3220" s="287">
        <f>_xlfn.IFNA(VLOOKUP(AD:AD,грп!B:C,2,0),0)</f>
        <v>0</v>
      </c>
      <c r="AJ3220" s="607">
        <v>0</v>
      </c>
      <c r="AK3220" s="672" t="str">
        <f t="shared" si="541"/>
        <v xml:space="preserve"> </v>
      </c>
      <c r="AL3220" s="174"/>
    </row>
    <row r="3221" spans="1:38" s="4" customFormat="1" ht="12" customHeight="1" outlineLevel="1" x14ac:dyDescent="0.35">
      <c r="A3221" s="307" t="s">
        <v>10402</v>
      </c>
      <c r="B3221" s="308" t="s">
        <v>8506</v>
      </c>
      <c r="C3221" s="323"/>
      <c r="D3221" s="310" t="s">
        <v>11585</v>
      </c>
      <c r="E3221" s="322" t="s">
        <v>180</v>
      </c>
      <c r="F3221" s="293"/>
      <c r="G3221" s="293"/>
      <c r="H3221" s="294"/>
      <c r="I3221" s="294" t="str">
        <f>IFERROR(_xlfn.IFNA(VLOOKUP($D:$D,history!$I:$Y,3,0),VLOOKUP(E:E,history!$H:$Y,4,0)),"--")</f>
        <v>--</v>
      </c>
      <c r="J3221" s="282" t="s">
        <v>5946</v>
      </c>
      <c r="K3221" s="282" t="str">
        <f t="shared" si="545"/>
        <v/>
      </c>
      <c r="L3221" s="312">
        <f>IF($A$3="ИМ",ROUND($Y3221*(1-($L$6-$F$4))*(1-$F$3)*(1+$AG$2),2),ROUND($M3221*(1-($L$6-$F$4))*(1-$F$3)*(1+$AG$2),2))</f>
        <v>553.86</v>
      </c>
      <c r="M3221" s="312">
        <f>ROUND(IF($A$3="РЕГИОНЫ",AG3221*$AG$3*$AG$1,IF(AI3221=0,AG3221*$AG$3*$AG$1,AG3221*$AG$3*(1-5%)*$AG$1)),2)</f>
        <v>839.18</v>
      </c>
      <c r="N3221" s="297" t="str">
        <f>_xlfn.IFNA(VLOOKUP($E:$E,'1'!$A:$E,3,0),"")</f>
        <v/>
      </c>
      <c r="O3221" s="297" t="str">
        <f>_xlfn.IFNA(VLOOKUP($E:$E,'2'!$A:$E,3,0),"")</f>
        <v/>
      </c>
      <c r="P3221" s="297" t="str">
        <f>_xlfn.IFNA(VLOOKUP($E:$E,'3'!$A:$D,3,0),"")</f>
        <v/>
      </c>
      <c r="Q3221" s="297" t="str">
        <f>_xlfn.IFNA(VLOOKUP($E:$E,'4'!$A:$F,3,0),"")</f>
        <v/>
      </c>
      <c r="R3221" s="297" t="str">
        <f>_xlfn.IFNA(VLOOKUP($E:$E,'5'!$A:$F,3,0),"")</f>
        <v/>
      </c>
      <c r="S3221" s="297" t="str">
        <f>_xlfn.IFNA(VLOOKUP($E:$E,'6'!$A:$F,3,0),"")</f>
        <v/>
      </c>
      <c r="T3221" s="313">
        <v>1</v>
      </c>
      <c r="U3221" s="313">
        <v>5</v>
      </c>
      <c r="V3221" s="313">
        <v>50</v>
      </c>
      <c r="W3221" s="314">
        <v>0.433</v>
      </c>
      <c r="X3221" s="315">
        <v>1.1197917E-3</v>
      </c>
      <c r="Y3221" s="749">
        <v>790</v>
      </c>
      <c r="Z3221" s="282"/>
      <c r="AA3221" s="316" t="s">
        <v>10391</v>
      </c>
      <c r="AB3221" s="282" t="s">
        <v>9163</v>
      </c>
      <c r="AC3221" s="317" t="s">
        <v>2081</v>
      </c>
      <c r="AD3221" s="318" t="s">
        <v>1172</v>
      </c>
      <c r="AE3221" s="319">
        <v>0</v>
      </c>
      <c r="AF3221" s="319" t="s">
        <v>11319</v>
      </c>
      <c r="AG3221" s="320">
        <v>10.52</v>
      </c>
      <c r="AH3221" s="321">
        <f>IF($A$3="РЕГИОНЫ",ROUND($AG3221*(1-($L$6-$F$4))*(1-$F$3)*(1+$AG$2)*$AG$1,2),0)</f>
        <v>0</v>
      </c>
      <c r="AI3221" s="287">
        <f>_xlfn.IFNA(VLOOKUP(AD:AD,грп!B:C,2,0),0)</f>
        <v>0</v>
      </c>
      <c r="AJ3221" s="607">
        <v>0</v>
      </c>
      <c r="AK3221" s="672">
        <f t="shared" si="541"/>
        <v>0</v>
      </c>
      <c r="AL3221" s="174"/>
    </row>
    <row r="3222" spans="1:38" s="4" customFormat="1" ht="12" customHeight="1" outlineLevel="1" x14ac:dyDescent="0.35">
      <c r="A3222" s="307" t="s">
        <v>10402</v>
      </c>
      <c r="B3222" s="308" t="s">
        <v>8507</v>
      </c>
      <c r="C3222" s="290" t="s">
        <v>555</v>
      </c>
      <c r="D3222" s="310" t="s">
        <v>11586</v>
      </c>
      <c r="E3222" s="322" t="s">
        <v>181</v>
      </c>
      <c r="F3222" s="293"/>
      <c r="G3222" s="293"/>
      <c r="H3222" s="294">
        <v>26</v>
      </c>
      <c r="I3222" s="294" t="str">
        <f>IFERROR(_xlfn.IFNA(VLOOKUP($D:$D,history!$I:$Y,3,0),VLOOKUP(E:E,history!$H:$Y,4,0)),"--")</f>
        <v>--</v>
      </c>
      <c r="J3222" s="282" t="s">
        <v>9870</v>
      </c>
      <c r="K3222" s="282" t="str">
        <f t="shared" si="545"/>
        <v/>
      </c>
      <c r="L3222" s="312">
        <f>IF($A$3="ИМ",ROUND($Y3222*(1-($L$6-$F$4))*(1-$F$3)*(1+$AG$2),2),ROUND($M3222*(1-($L$6-$F$4))*(1-$F$3)*(1+$AG$2),2))</f>
        <v>458.04</v>
      </c>
      <c r="M3222" s="312">
        <f>ROUND(IF($A$3="РЕГИОНЫ",AG3222*$AG$3*$AG$1,IF(AI3222=0,AG3222*$AG$3*$AG$1,AG3222*$AG$3*(1-5%)*$AG$1)),2)</f>
        <v>694</v>
      </c>
      <c r="N3222" s="297" t="str">
        <f>_xlfn.IFNA(VLOOKUP($E:$E,'1'!$A:$E,3,0),"")</f>
        <v/>
      </c>
      <c r="O3222" s="297" t="str">
        <f>_xlfn.IFNA(VLOOKUP($E:$E,'2'!$A:$E,3,0),"")</f>
        <v/>
      </c>
      <c r="P3222" s="297" t="str">
        <f>_xlfn.IFNA(VLOOKUP($E:$E,'3'!$A:$D,3,0),"")</f>
        <v/>
      </c>
      <c r="Q3222" s="297" t="str">
        <f>_xlfn.IFNA(VLOOKUP($E:$E,'4'!$A:$F,3,0),"")</f>
        <v/>
      </c>
      <c r="R3222" s="297" t="str">
        <f>_xlfn.IFNA(VLOOKUP($E:$E,'5'!$A:$F,3,0),"")</f>
        <v/>
      </c>
      <c r="S3222" s="297" t="str">
        <f>_xlfn.IFNA(VLOOKUP($E:$E,'6'!$A:$F,3,0),"")</f>
        <v/>
      </c>
      <c r="T3222" s="313">
        <v>1</v>
      </c>
      <c r="U3222" s="313">
        <v>6</v>
      </c>
      <c r="V3222" s="313">
        <v>48</v>
      </c>
      <c r="W3222" s="314">
        <v>0.42699999999999999</v>
      </c>
      <c r="X3222" s="315">
        <v>1.1208333E-3</v>
      </c>
      <c r="Y3222" s="749">
        <v>660</v>
      </c>
      <c r="Z3222" s="282"/>
      <c r="AA3222" s="316" t="s">
        <v>10390</v>
      </c>
      <c r="AB3222" s="282" t="s">
        <v>9163</v>
      </c>
      <c r="AC3222" s="317" t="s">
        <v>2081</v>
      </c>
      <c r="AD3222" s="318" t="s">
        <v>1172</v>
      </c>
      <c r="AE3222" s="319">
        <v>0</v>
      </c>
      <c r="AF3222" s="319" t="s">
        <v>11273</v>
      </c>
      <c r="AG3222" s="320">
        <v>8.6999999999999993</v>
      </c>
      <c r="AH3222" s="321">
        <f>IF($A$3="РЕГИОНЫ",ROUND($AG3222*(1-($L$6-$F$4))*(1-$F$3)*(1+$AG$2)*$AG$1,2),0)</f>
        <v>0</v>
      </c>
      <c r="AI3222" s="287">
        <f>_xlfn.IFNA(VLOOKUP(AD:AD,грп!B:C,2,0),0)</f>
        <v>0</v>
      </c>
      <c r="AJ3222" s="607">
        <v>12</v>
      </c>
      <c r="AK3222" s="672" t="str">
        <f t="shared" si="541"/>
        <v xml:space="preserve"> </v>
      </c>
      <c r="AL3222" s="174"/>
    </row>
    <row r="3223" spans="1:38" s="4" customFormat="1" ht="12" customHeight="1" outlineLevel="1" x14ac:dyDescent="0.35">
      <c r="A3223" s="307" t="s">
        <v>10402</v>
      </c>
      <c r="B3223" s="308" t="s">
        <v>8508</v>
      </c>
      <c r="C3223" s="290" t="s">
        <v>555</v>
      </c>
      <c r="D3223" s="310" t="s">
        <v>10327</v>
      </c>
      <c r="E3223" s="322" t="s">
        <v>182</v>
      </c>
      <c r="F3223" s="293"/>
      <c r="G3223" s="293"/>
      <c r="H3223" s="294">
        <v>32</v>
      </c>
      <c r="I3223" s="294" t="str">
        <f>IFERROR(_xlfn.IFNA(VLOOKUP($D:$D,history!$I:$Y,3,0),VLOOKUP(E:E,history!$H:$Y,4,0)),"--")</f>
        <v>V</v>
      </c>
      <c r="J3223" s="282" t="s">
        <v>9870</v>
      </c>
      <c r="K3223" s="282" t="str">
        <f t="shared" si="545"/>
        <v/>
      </c>
      <c r="L3223" s="312">
        <f>IF($A$3="ИМ",ROUND($Y3223*(1-($L$6-$F$4))*(1-$F$3)*(1+$AG$2),2),ROUND($M3223*(1-($L$6-$F$4))*(1-$F$3)*(1+$AG$2),2))</f>
        <v>480.15</v>
      </c>
      <c r="M3223" s="312">
        <f>ROUND(IF($A$3="РЕГИОНЫ",AG3223*$AG$3*$AG$1,IF(AI3223=0,AG3223*$AG$3*$AG$1,AG3223*$AG$3*(1-5%)*$AG$1)),2)</f>
        <v>727.5</v>
      </c>
      <c r="N3223" s="297" t="str">
        <f>_xlfn.IFNA(VLOOKUP($E:$E,'1'!$A:$E,3,0),"")</f>
        <v/>
      </c>
      <c r="O3223" s="297" t="str">
        <f>_xlfn.IFNA(VLOOKUP($E:$E,'2'!$A:$E,3,0),"")</f>
        <v/>
      </c>
      <c r="P3223" s="297" t="str">
        <f>_xlfn.IFNA(VLOOKUP($E:$E,'3'!$A:$D,3,0),"")</f>
        <v/>
      </c>
      <c r="Q3223" s="297" t="str">
        <f>_xlfn.IFNA(VLOOKUP($E:$E,'4'!$A:$F,3,0),"")</f>
        <v/>
      </c>
      <c r="R3223" s="297" t="str">
        <f>_xlfn.IFNA(VLOOKUP($E:$E,'5'!$A:$F,3,0),"")</f>
        <v/>
      </c>
      <c r="S3223" s="297" t="str">
        <f>_xlfn.IFNA(VLOOKUP($E:$E,'6'!$A:$F,3,0),"")</f>
        <v/>
      </c>
      <c r="T3223" s="313">
        <v>1</v>
      </c>
      <c r="U3223" s="313">
        <v>6</v>
      </c>
      <c r="V3223" s="313">
        <v>48</v>
      </c>
      <c r="W3223" s="314">
        <v>0.44700000000000001</v>
      </c>
      <c r="X3223" s="315">
        <v>1.1208333E-3</v>
      </c>
      <c r="Y3223" s="749">
        <v>690</v>
      </c>
      <c r="Z3223" s="282"/>
      <c r="AA3223" s="316" t="s">
        <v>10390</v>
      </c>
      <c r="AB3223" s="282" t="s">
        <v>9163</v>
      </c>
      <c r="AC3223" s="317" t="s">
        <v>2081</v>
      </c>
      <c r="AD3223" s="318" t="s">
        <v>1172</v>
      </c>
      <c r="AE3223" s="319">
        <v>0</v>
      </c>
      <c r="AF3223" s="319" t="s">
        <v>11273</v>
      </c>
      <c r="AG3223" s="320">
        <v>9.1199999999999992</v>
      </c>
      <c r="AH3223" s="321">
        <f>IF($A$3="РЕГИОНЫ",ROUND($AG3223*(1-($L$6-$F$4))*(1-$F$3)*(1+$AG$2)*$AG$1,2),0)</f>
        <v>0</v>
      </c>
      <c r="AI3223" s="287">
        <f>_xlfn.IFNA(VLOOKUP(AD:AD,грп!B:C,2,0),0)</f>
        <v>0</v>
      </c>
      <c r="AJ3223" s="607">
        <v>17</v>
      </c>
      <c r="AK3223" s="672" t="str">
        <f t="shared" si="541"/>
        <v xml:space="preserve"> </v>
      </c>
      <c r="AL3223" s="174"/>
    </row>
    <row r="3224" spans="1:38" s="4" customFormat="1" ht="12" customHeight="1" outlineLevel="1" x14ac:dyDescent="0.35">
      <c r="A3224" s="307" t="s">
        <v>10402</v>
      </c>
      <c r="B3224" s="308" t="s">
        <v>8509</v>
      </c>
      <c r="C3224" s="348"/>
      <c r="D3224" s="310" t="s">
        <v>2091</v>
      </c>
      <c r="E3224" s="322" t="s">
        <v>2092</v>
      </c>
      <c r="F3224" s="293"/>
      <c r="G3224" s="293"/>
      <c r="H3224" s="294">
        <v>33</v>
      </c>
      <c r="I3224" s="294" t="str">
        <f>IFERROR(_xlfn.IFNA(VLOOKUP($D:$D,history!$I:$Y,3,0),VLOOKUP(E:E,history!$H:$Y,4,0)),"--")</f>
        <v>--</v>
      </c>
      <c r="J3224" s="282" t="s">
        <v>9870</v>
      </c>
      <c r="K3224" s="282" t="str">
        <f t="shared" si="545"/>
        <v/>
      </c>
      <c r="L3224" s="312">
        <f>IF($A$3="ИМ",ROUND($Y3224*(1-($L$6-$F$4))*(1-$F$3)*(1+$AG$2),2),ROUND($M3224*(1-($L$6-$F$4))*(1-$F$3)*(1+$AG$2),2))</f>
        <v>649.67999999999995</v>
      </c>
      <c r="M3224" s="312">
        <f>ROUND(IF($A$3="РЕГИОНЫ",AG3224*$AG$3*$AG$1,IF(AI3224=0,AG3224*$AG$3*$AG$1,AG3224*$AG$3*(1-5%)*$AG$1)),2)</f>
        <v>984.36</v>
      </c>
      <c r="N3224" s="297" t="str">
        <f>_xlfn.IFNA(VLOOKUP($E:$E,'1'!$A:$E,3,0),"")</f>
        <v/>
      </c>
      <c r="O3224" s="297" t="str">
        <f>_xlfn.IFNA(VLOOKUP($E:$E,'2'!$A:$E,3,0),"")</f>
        <v/>
      </c>
      <c r="P3224" s="297" t="str">
        <f>_xlfn.IFNA(VLOOKUP($E:$E,'3'!$A:$D,3,0),"")</f>
        <v/>
      </c>
      <c r="Q3224" s="297" t="str">
        <f>_xlfn.IFNA(VLOOKUP($E:$E,'4'!$A:$F,3,0),"")</f>
        <v/>
      </c>
      <c r="R3224" s="297" t="str">
        <f>_xlfn.IFNA(VLOOKUP($E:$E,'5'!$A:$F,3,0),"")</f>
        <v/>
      </c>
      <c r="S3224" s="297" t="str">
        <f>_xlfn.IFNA(VLOOKUP($E:$E,'6'!$A:$F,3,0),"")</f>
        <v/>
      </c>
      <c r="T3224" s="313">
        <v>1</v>
      </c>
      <c r="U3224" s="313">
        <v>6</v>
      </c>
      <c r="V3224" s="313">
        <v>36</v>
      </c>
      <c r="W3224" s="314">
        <v>0.51100000000000001</v>
      </c>
      <c r="X3224" s="315">
        <v>1.4219577E-3</v>
      </c>
      <c r="Y3224" s="749">
        <v>940</v>
      </c>
      <c r="Z3224" s="282"/>
      <c r="AA3224" s="316" t="s">
        <v>10390</v>
      </c>
      <c r="AB3224" s="282" t="s">
        <v>9163</v>
      </c>
      <c r="AC3224" s="317" t="s">
        <v>2081</v>
      </c>
      <c r="AD3224" s="318" t="s">
        <v>1172</v>
      </c>
      <c r="AE3224" s="319">
        <v>0</v>
      </c>
      <c r="AF3224" s="319" t="s">
        <v>11273</v>
      </c>
      <c r="AG3224" s="320">
        <v>12.34</v>
      </c>
      <c r="AH3224" s="321">
        <f>IF($A$3="РЕГИОНЫ",ROUND($AG3224*(1-($L$6-$F$4))*(1-$F$3)*(1+$AG$2)*$AG$1,2),0)</f>
        <v>0</v>
      </c>
      <c r="AI3224" s="287">
        <f>_xlfn.IFNA(VLOOKUP(AD:AD,грп!B:C,2,0),0)</f>
        <v>0</v>
      </c>
      <c r="AJ3224" s="607">
        <v>63</v>
      </c>
      <c r="AK3224" s="672">
        <f t="shared" si="541"/>
        <v>0</v>
      </c>
      <c r="AL3224" s="174"/>
    </row>
    <row r="3225" spans="1:38" s="4" customFormat="1" ht="12" customHeight="1" outlineLevel="1" x14ac:dyDescent="0.35">
      <c r="A3225" s="307" t="s">
        <v>10402</v>
      </c>
      <c r="B3225" s="308" t="s">
        <v>8510</v>
      </c>
      <c r="C3225" s="309"/>
      <c r="D3225" s="310" t="s">
        <v>3703</v>
      </c>
      <c r="E3225" s="322" t="s">
        <v>3580</v>
      </c>
      <c r="F3225" s="293"/>
      <c r="G3225" s="293"/>
      <c r="H3225" s="294"/>
      <c r="I3225" s="294" t="str">
        <f>IFERROR(_xlfn.IFNA(VLOOKUP($D:$D,history!$I:$Y,3,0),VLOOKUP(E:E,history!$H:$Y,4,0)),"--")</f>
        <v>--</v>
      </c>
      <c r="J3225" s="282" t="s">
        <v>5946</v>
      </c>
      <c r="K3225" s="282" t="str">
        <f t="shared" si="545"/>
        <v/>
      </c>
      <c r="L3225" s="312">
        <f>IF($A$3="ИМ",ROUND($Y3225*(1-($L$6-$F$4))*(1-$F$3)*(1+$AG$2),2),ROUND($M3225*(1-($L$6-$F$4))*(1-$F$3)*(1+$AG$2),2))</f>
        <v>818.68</v>
      </c>
      <c r="M3225" s="312">
        <f>ROUND(IF($A$3="РЕГИОНЫ",AG3225*$AG$3*$AG$1,IF(AI3225=0,AG3225*$AG$3*$AG$1,AG3225*$AG$3*(1-5%)*$AG$1)),2)</f>
        <v>1240.42</v>
      </c>
      <c r="N3225" s="297" t="str">
        <f>_xlfn.IFNA(VLOOKUP($E:$E,'1'!$A:$E,3,0),"")</f>
        <v/>
      </c>
      <c r="O3225" s="297" t="str">
        <f>_xlfn.IFNA(VLOOKUP($E:$E,'2'!$A:$E,3,0),"")</f>
        <v/>
      </c>
      <c r="P3225" s="297" t="str">
        <f>_xlfn.IFNA(VLOOKUP($E:$E,'3'!$A:$D,3,0),"")</f>
        <v/>
      </c>
      <c r="Q3225" s="297" t="str">
        <f>_xlfn.IFNA(VLOOKUP($E:$E,'4'!$A:$F,3,0),"")</f>
        <v/>
      </c>
      <c r="R3225" s="297" t="str">
        <f>_xlfn.IFNA(VLOOKUP($E:$E,'5'!$A:$F,3,0),"")</f>
        <v/>
      </c>
      <c r="S3225" s="297" t="str">
        <f>_xlfn.IFNA(VLOOKUP($E:$E,'6'!$A:$F,3,0),"")</f>
        <v/>
      </c>
      <c r="T3225" s="313">
        <v>1</v>
      </c>
      <c r="U3225" s="313">
        <v>6</v>
      </c>
      <c r="V3225" s="313">
        <v>60</v>
      </c>
      <c r="W3225" s="314">
        <v>0.59</v>
      </c>
      <c r="X3225" s="315">
        <v>1.2647059E-3</v>
      </c>
      <c r="Y3225" s="749">
        <v>1180</v>
      </c>
      <c r="Z3225" s="282"/>
      <c r="AA3225" s="316" t="s">
        <v>10391</v>
      </c>
      <c r="AB3225" s="282" t="s">
        <v>9163</v>
      </c>
      <c r="AC3225" s="317" t="s">
        <v>2081</v>
      </c>
      <c r="AD3225" s="318" t="s">
        <v>1172</v>
      </c>
      <c r="AE3225" s="319">
        <v>0</v>
      </c>
      <c r="AF3225" s="319" t="s">
        <v>11273</v>
      </c>
      <c r="AG3225" s="320">
        <v>15.55</v>
      </c>
      <c r="AH3225" s="321">
        <f>IF($A$3="РЕГИОНЫ",ROUND($AG3225*(1-($L$6-$F$4))*(1-$F$3)*(1+$AG$2)*$AG$1,2),0)</f>
        <v>0</v>
      </c>
      <c r="AI3225" s="287">
        <f>_xlfn.IFNA(VLOOKUP(AD:AD,грп!B:C,2,0),0)</f>
        <v>0</v>
      </c>
      <c r="AJ3225" s="607">
        <v>0</v>
      </c>
      <c r="AK3225" s="672">
        <f t="shared" si="541"/>
        <v>0</v>
      </c>
      <c r="AL3225" s="174"/>
    </row>
    <row r="3226" spans="1:38" s="4" customFormat="1" ht="12" customHeight="1" x14ac:dyDescent="0.35">
      <c r="A3226" s="288"/>
      <c r="B3226" s="289"/>
      <c r="C3226" s="290" t="s">
        <v>555</v>
      </c>
      <c r="D3226" s="291" t="s">
        <v>2753</v>
      </c>
      <c r="E3226" s="292"/>
      <c r="F3226" s="293"/>
      <c r="G3226" s="293"/>
      <c r="H3226" s="294"/>
      <c r="I3226" s="294"/>
      <c r="J3226" s="282" t="s">
        <v>393</v>
      </c>
      <c r="K3226" s="282" t="str">
        <f t="shared" si="545"/>
        <v/>
      </c>
      <c r="L3226" s="295"/>
      <c r="M3226" s="296"/>
      <c r="N3226" s="297"/>
      <c r="O3226" s="297"/>
      <c r="P3226" s="297"/>
      <c r="Q3226" s="297" t="str">
        <f>_xlfn.IFNA(VLOOKUP($E:$E,'4'!$A:$F,3,0),"")</f>
        <v/>
      </c>
      <c r="R3226" s="297" t="str">
        <f>_xlfn.IFNA(VLOOKUP($E:$E,'5'!$A:$F,3,0),"")</f>
        <v/>
      </c>
      <c r="S3226" s="297"/>
      <c r="T3226" s="298"/>
      <c r="U3226" s="299"/>
      <c r="V3226" s="299"/>
      <c r="W3226" s="300"/>
      <c r="X3226" s="301"/>
      <c r="Y3226" s="749"/>
      <c r="Z3226" s="282"/>
      <c r="AA3226" s="280"/>
      <c r="AB3226" s="280"/>
      <c r="AC3226" s="302"/>
      <c r="AD3226" s="303" t="s">
        <v>2753</v>
      </c>
      <c r="AE3226" s="280"/>
      <c r="AF3226" s="329"/>
      <c r="AG3226" s="305"/>
      <c r="AH3226" s="306"/>
      <c r="AI3226" s="287">
        <f>_xlfn.IFNA(VLOOKUP(AD:AD,грп!B:C,2,0),0)</f>
        <v>0</v>
      </c>
      <c r="AJ3226" s="607">
        <v>0</v>
      </c>
      <c r="AK3226" s="672" t="str">
        <f t="shared" si="541"/>
        <v xml:space="preserve"> </v>
      </c>
      <c r="AL3226" s="174"/>
    </row>
    <row r="3227" spans="1:38" s="4" customFormat="1" ht="12" customHeight="1" outlineLevel="1" x14ac:dyDescent="0.35">
      <c r="A3227" s="307" t="s">
        <v>10402</v>
      </c>
      <c r="B3227" s="308" t="s">
        <v>8511</v>
      </c>
      <c r="C3227" s="290" t="s">
        <v>555</v>
      </c>
      <c r="D3227" s="310" t="s">
        <v>855</v>
      </c>
      <c r="E3227" s="322">
        <v>5350101</v>
      </c>
      <c r="F3227" s="293"/>
      <c r="G3227" s="293"/>
      <c r="H3227" s="294">
        <v>10</v>
      </c>
      <c r="I3227" s="294" t="str">
        <f>IFERROR(_xlfn.IFNA(VLOOKUP($D:$D,history!$I:$Y,3,0),VLOOKUP(E:E,history!$H:$Y,4,0)),"--")</f>
        <v>--</v>
      </c>
      <c r="J3227" s="282" t="s">
        <v>5946</v>
      </c>
      <c r="K3227" s="282" t="str">
        <f t="shared" si="545"/>
        <v/>
      </c>
      <c r="L3227" s="312">
        <f t="shared" ref="L3227:L3237" si="546">IF($A$3="ИМ",ROUND($Y3227*(1-($L$6-$F$4))*(1-$F$3)*(1+$AG$2),2),ROUND($M3227*(1-($L$6-$F$4))*(1-$F$3)*(1+$AG$2),2))</f>
        <v>507.01</v>
      </c>
      <c r="M3227" s="312">
        <f t="shared" ref="M3227:M3237" si="547">ROUND(IF($A$3="РЕГИОНЫ",AG3227*$AG$3*$AG$1,IF(AI3227=0,AG3227*$AG$3*$AG$1,AG3227*$AG$3*(1-5%)*$AG$1)),2)</f>
        <v>768.19</v>
      </c>
      <c r="N3227" s="297" t="str">
        <f>_xlfn.IFNA(VLOOKUP($E:$E,'1'!$A:$E,3,0),"")</f>
        <v/>
      </c>
      <c r="O3227" s="297" t="str">
        <f>_xlfn.IFNA(VLOOKUP($E:$E,'2'!$A:$E,3,0),"")</f>
        <v/>
      </c>
      <c r="P3227" s="297" t="str">
        <f>_xlfn.IFNA(VLOOKUP($E:$E,'3'!$A:$D,3,0),"")</f>
        <v/>
      </c>
      <c r="Q3227" s="297" t="str">
        <f>_xlfn.IFNA(VLOOKUP($E:$E,'4'!$A:$F,3,0),"")</f>
        <v/>
      </c>
      <c r="R3227" s="297" t="str">
        <f>_xlfn.IFNA(VLOOKUP($E:$E,'5'!$A:$F,3,0),"")</f>
        <v/>
      </c>
      <c r="S3227" s="297" t="str">
        <f>_xlfn.IFNA(VLOOKUP($E:$E,'6'!$A:$F,3,0),"")</f>
        <v/>
      </c>
      <c r="T3227" s="313">
        <v>1</v>
      </c>
      <c r="U3227" s="313">
        <v>10</v>
      </c>
      <c r="V3227" s="313">
        <v>50</v>
      </c>
      <c r="W3227" s="314">
        <v>0.28599999999999998</v>
      </c>
      <c r="X3227" s="315">
        <v>1.085E-3</v>
      </c>
      <c r="Y3227" s="749">
        <v>730</v>
      </c>
      <c r="Z3227" s="282"/>
      <c r="AA3227" s="316" t="s">
        <v>10388</v>
      </c>
      <c r="AB3227" s="282" t="s">
        <v>9163</v>
      </c>
      <c r="AC3227" s="317" t="s">
        <v>2081</v>
      </c>
      <c r="AD3227" s="318" t="s">
        <v>2753</v>
      </c>
      <c r="AE3227" s="319">
        <v>0</v>
      </c>
      <c r="AF3227" s="319" t="s">
        <v>11817</v>
      </c>
      <c r="AG3227" s="320">
        <v>9.6300000000000008</v>
      </c>
      <c r="AH3227" s="321">
        <f t="shared" ref="AH3227:AH3237" si="548">IF($A$3="РЕГИОНЫ",ROUND($AG3227*(1-($L$6-$F$4))*(1-$F$3)*(1+$AG$2)*$AG$1,2),0)</f>
        <v>0</v>
      </c>
      <c r="AI3227" s="287">
        <f>_xlfn.IFNA(VLOOKUP(AD:AD,грп!B:C,2,0),0)</f>
        <v>0</v>
      </c>
      <c r="AJ3227" s="607">
        <v>0</v>
      </c>
      <c r="AK3227" s="672" t="str">
        <f t="shared" si="541"/>
        <v xml:space="preserve"> </v>
      </c>
      <c r="AL3227" s="174"/>
    </row>
    <row r="3228" spans="1:38" s="4" customFormat="1" ht="12" customHeight="1" outlineLevel="1" x14ac:dyDescent="0.35">
      <c r="A3228" s="307" t="s">
        <v>10402</v>
      </c>
      <c r="B3228" s="308" t="s">
        <v>8512</v>
      </c>
      <c r="C3228" s="290" t="s">
        <v>555</v>
      </c>
      <c r="D3228" s="310" t="s">
        <v>856</v>
      </c>
      <c r="E3228" s="322">
        <v>5350102</v>
      </c>
      <c r="F3228" s="293"/>
      <c r="G3228" s="293"/>
      <c r="H3228" s="294">
        <v>7</v>
      </c>
      <c r="I3228" s="294" t="str">
        <f>IFERROR(_xlfn.IFNA(VLOOKUP($D:$D,history!$I:$Y,3,0),VLOOKUP(E:E,history!$H:$Y,4,0)),"--")</f>
        <v>--</v>
      </c>
      <c r="J3228" s="282" t="s">
        <v>9870</v>
      </c>
      <c r="K3228" s="282" t="str">
        <f t="shared" si="545"/>
        <v/>
      </c>
      <c r="L3228" s="312">
        <f t="shared" si="546"/>
        <v>689.69</v>
      </c>
      <c r="M3228" s="312">
        <f t="shared" si="547"/>
        <v>1044.99</v>
      </c>
      <c r="N3228" s="297" t="str">
        <f>_xlfn.IFNA(VLOOKUP($E:$E,'1'!$A:$E,3,0),"")</f>
        <v/>
      </c>
      <c r="O3228" s="297" t="str">
        <f>_xlfn.IFNA(VLOOKUP($E:$E,'2'!$A:$E,3,0),"")</f>
        <v/>
      </c>
      <c r="P3228" s="297" t="str">
        <f>_xlfn.IFNA(VLOOKUP($E:$E,'3'!$A:$D,3,0),"")</f>
        <v/>
      </c>
      <c r="Q3228" s="297" t="str">
        <f>_xlfn.IFNA(VLOOKUP($E:$E,'4'!$A:$F,3,0),"")</f>
        <v/>
      </c>
      <c r="R3228" s="297" t="str">
        <f>_xlfn.IFNA(VLOOKUP($E:$E,'5'!$A:$F,3,0),"")</f>
        <v/>
      </c>
      <c r="S3228" s="297" t="str">
        <f>_xlfn.IFNA(VLOOKUP($E:$E,'6'!$A:$F,3,0),"")</f>
        <v/>
      </c>
      <c r="T3228" s="313">
        <v>1</v>
      </c>
      <c r="U3228" s="313">
        <v>10</v>
      </c>
      <c r="V3228" s="313">
        <v>50</v>
      </c>
      <c r="W3228" s="314">
        <v>0.45300000000000001</v>
      </c>
      <c r="X3228" s="315">
        <v>1.6285714E-3</v>
      </c>
      <c r="Y3228" s="749">
        <v>990</v>
      </c>
      <c r="Z3228" s="282"/>
      <c r="AA3228" s="316" t="s">
        <v>10391</v>
      </c>
      <c r="AB3228" s="282" t="s">
        <v>9163</v>
      </c>
      <c r="AC3228" s="317" t="s">
        <v>2081</v>
      </c>
      <c r="AD3228" s="318" t="s">
        <v>2753</v>
      </c>
      <c r="AE3228" s="319">
        <v>0</v>
      </c>
      <c r="AF3228" s="319" t="s">
        <v>11817</v>
      </c>
      <c r="AG3228" s="320">
        <v>13.1</v>
      </c>
      <c r="AH3228" s="321">
        <f t="shared" si="548"/>
        <v>0</v>
      </c>
      <c r="AI3228" s="287">
        <f>_xlfn.IFNA(VLOOKUP(AD:AD,грп!B:C,2,0),0)</f>
        <v>0</v>
      </c>
      <c r="AJ3228" s="607">
        <v>16</v>
      </c>
      <c r="AK3228" s="672" t="str">
        <f t="shared" si="541"/>
        <v xml:space="preserve"> </v>
      </c>
      <c r="AL3228" s="174"/>
    </row>
    <row r="3229" spans="1:38" s="4" customFormat="1" ht="12" customHeight="1" outlineLevel="1" x14ac:dyDescent="0.35">
      <c r="A3229" s="307" t="s">
        <v>10402</v>
      </c>
      <c r="B3229" s="308" t="s">
        <v>8513</v>
      </c>
      <c r="C3229" s="309"/>
      <c r="D3229" s="310" t="s">
        <v>11587</v>
      </c>
      <c r="E3229" s="311" t="s">
        <v>3896</v>
      </c>
      <c r="F3229" s="293"/>
      <c r="G3229" s="293"/>
      <c r="H3229" s="294">
        <v>55</v>
      </c>
      <c r="I3229" s="294" t="str">
        <f>IFERROR(_xlfn.IFNA(VLOOKUP($D:$D,history!$I:$Y,3,0),VLOOKUP(E:E,history!$H:$Y,4,0)),"--")</f>
        <v>--</v>
      </c>
      <c r="J3229" s="282" t="s">
        <v>9869</v>
      </c>
      <c r="K3229" s="282" t="str">
        <f t="shared" si="545"/>
        <v/>
      </c>
      <c r="L3229" s="312">
        <f t="shared" si="546"/>
        <v>1142.99</v>
      </c>
      <c r="M3229" s="312">
        <f t="shared" si="547"/>
        <v>1731.81</v>
      </c>
      <c r="N3229" s="297" t="str">
        <f>_xlfn.IFNA(VLOOKUP($E:$E,'1'!$A:$E,3,0),"")</f>
        <v/>
      </c>
      <c r="O3229" s="297" t="str">
        <f>_xlfn.IFNA(VLOOKUP($E:$E,'2'!$A:$E,3,0),"")</f>
        <v/>
      </c>
      <c r="P3229" s="297" t="str">
        <f>_xlfn.IFNA(VLOOKUP($E:$E,'3'!$A:$D,3,0),"")</f>
        <v/>
      </c>
      <c r="Q3229" s="297" t="str">
        <f>_xlfn.IFNA(VLOOKUP($E:$E,'4'!$A:$F,3,0),"")</f>
        <v/>
      </c>
      <c r="R3229" s="297" t="str">
        <f>_xlfn.IFNA(VLOOKUP($E:$E,'5'!$A:$F,3,0),"")</f>
        <v/>
      </c>
      <c r="S3229" s="297" t="str">
        <f>_xlfn.IFNA(VLOOKUP($E:$E,'6'!$A:$F,3,0),"")</f>
        <v/>
      </c>
      <c r="T3229" s="313">
        <v>1</v>
      </c>
      <c r="U3229" s="313">
        <v>10</v>
      </c>
      <c r="V3229" s="313">
        <v>40</v>
      </c>
      <c r="W3229" s="314">
        <v>0.60499999999999998</v>
      </c>
      <c r="X3229" s="315">
        <v>2.0233333000000001E-3</v>
      </c>
      <c r="Y3229" s="749">
        <v>1650</v>
      </c>
      <c r="Z3229" s="282"/>
      <c r="AA3229" s="316" t="s">
        <v>10390</v>
      </c>
      <c r="AB3229" s="282" t="s">
        <v>9163</v>
      </c>
      <c r="AC3229" s="317" t="s">
        <v>2081</v>
      </c>
      <c r="AD3229" s="318" t="s">
        <v>2753</v>
      </c>
      <c r="AE3229" s="319">
        <v>0</v>
      </c>
      <c r="AF3229" s="319" t="s">
        <v>11308</v>
      </c>
      <c r="AG3229" s="320">
        <v>21.71</v>
      </c>
      <c r="AH3229" s="321">
        <f t="shared" si="548"/>
        <v>0</v>
      </c>
      <c r="AI3229" s="287">
        <f>_xlfn.IFNA(VLOOKUP(AD:AD,грп!B:C,2,0),0)</f>
        <v>0</v>
      </c>
      <c r="AJ3229" s="607">
        <v>0</v>
      </c>
      <c r="AK3229" s="672">
        <f t="shared" si="541"/>
        <v>0</v>
      </c>
      <c r="AL3229" s="174"/>
    </row>
    <row r="3230" spans="1:38" s="4" customFormat="1" ht="12" customHeight="1" outlineLevel="1" x14ac:dyDescent="0.35">
      <c r="A3230" s="307" t="s">
        <v>10402</v>
      </c>
      <c r="B3230" s="308" t="s">
        <v>8514</v>
      </c>
      <c r="C3230" s="309"/>
      <c r="D3230" s="310" t="s">
        <v>3582</v>
      </c>
      <c r="E3230" s="342" t="s">
        <v>3581</v>
      </c>
      <c r="F3230" s="293"/>
      <c r="G3230" s="293"/>
      <c r="H3230" s="294"/>
      <c r="I3230" s="294" t="str">
        <f>IFERROR(_xlfn.IFNA(VLOOKUP($D:$D,history!$I:$Y,3,0),VLOOKUP(E:E,history!$H:$Y,4,0)),"--")</f>
        <v>--</v>
      </c>
      <c r="J3230" s="282" t="s">
        <v>5946</v>
      </c>
      <c r="K3230" s="282" t="str">
        <f t="shared" si="545"/>
        <v/>
      </c>
      <c r="L3230" s="312">
        <f t="shared" si="546"/>
        <v>706.54</v>
      </c>
      <c r="M3230" s="312">
        <f t="shared" si="547"/>
        <v>1070.51</v>
      </c>
      <c r="N3230" s="297" t="str">
        <f>_xlfn.IFNA(VLOOKUP($E:$E,'1'!$A:$E,3,0),"")</f>
        <v/>
      </c>
      <c r="O3230" s="297" t="str">
        <f>_xlfn.IFNA(VLOOKUP($E:$E,'2'!$A:$E,3,0),"")</f>
        <v/>
      </c>
      <c r="P3230" s="297" t="str">
        <f>_xlfn.IFNA(VLOOKUP($E:$E,'3'!$A:$D,3,0),"")</f>
        <v/>
      </c>
      <c r="Q3230" s="297" t="str">
        <f>_xlfn.IFNA(VLOOKUP($E:$E,'4'!$A:$F,3,0),"")</f>
        <v/>
      </c>
      <c r="R3230" s="297" t="str">
        <f>_xlfn.IFNA(VLOOKUP($E:$E,'5'!$A:$F,3,0),"")</f>
        <v/>
      </c>
      <c r="S3230" s="297" t="str">
        <f>_xlfn.IFNA(VLOOKUP($E:$E,'6'!$A:$F,3,0),"")</f>
        <v/>
      </c>
      <c r="T3230" s="313">
        <v>1</v>
      </c>
      <c r="U3230" s="313">
        <v>10</v>
      </c>
      <c r="V3230" s="313">
        <v>40</v>
      </c>
      <c r="W3230" s="314">
        <v>0.379</v>
      </c>
      <c r="X3230" s="315">
        <v>1.815E-3</v>
      </c>
      <c r="Y3230" s="749">
        <v>1020</v>
      </c>
      <c r="Z3230" s="282"/>
      <c r="AA3230" s="316" t="s">
        <v>10391</v>
      </c>
      <c r="AB3230" s="282" t="s">
        <v>9885</v>
      </c>
      <c r="AC3230" s="317" t="s">
        <v>2081</v>
      </c>
      <c r="AD3230" s="318" t="s">
        <v>11828</v>
      </c>
      <c r="AE3230" s="319">
        <v>0</v>
      </c>
      <c r="AF3230" s="319" t="s">
        <v>11273</v>
      </c>
      <c r="AG3230" s="320">
        <v>13.42</v>
      </c>
      <c r="AH3230" s="321">
        <f t="shared" si="548"/>
        <v>0</v>
      </c>
      <c r="AI3230" s="287">
        <f>_xlfn.IFNA(VLOOKUP(AD:AD,грп!B:C,2,0),0)</f>
        <v>0</v>
      </c>
      <c r="AJ3230" s="607">
        <v>0</v>
      </c>
      <c r="AK3230" s="672">
        <f t="shared" si="541"/>
        <v>0</v>
      </c>
      <c r="AL3230" s="174"/>
    </row>
    <row r="3231" spans="1:38" s="4" customFormat="1" ht="12" customHeight="1" outlineLevel="1" x14ac:dyDescent="0.35">
      <c r="A3231" s="307" t="s">
        <v>10402</v>
      </c>
      <c r="B3231" s="308" t="s">
        <v>8515</v>
      </c>
      <c r="C3231" s="309"/>
      <c r="D3231" s="310" t="s">
        <v>11588</v>
      </c>
      <c r="E3231" s="322" t="s">
        <v>4523</v>
      </c>
      <c r="F3231" s="293"/>
      <c r="G3231" s="293"/>
      <c r="H3231" s="294">
        <v>25</v>
      </c>
      <c r="I3231" s="294" t="str">
        <f>IFERROR(_xlfn.IFNA(VLOOKUP($D:$D,history!$I:$Y,3,0),VLOOKUP(E:E,history!$H:$Y,4,0)),"--")</f>
        <v>--</v>
      </c>
      <c r="J3231" s="282" t="s">
        <v>9868</v>
      </c>
      <c r="K3231" s="282" t="str">
        <f t="shared" si="545"/>
        <v/>
      </c>
      <c r="L3231" s="312">
        <f t="shared" si="546"/>
        <v>399.08</v>
      </c>
      <c r="M3231" s="312">
        <f t="shared" si="547"/>
        <v>604.66</v>
      </c>
      <c r="N3231" s="297" t="str">
        <f>_xlfn.IFNA(VLOOKUP($E:$E,'1'!$A:$E,3,0),"")</f>
        <v/>
      </c>
      <c r="O3231" s="297" t="str">
        <f>_xlfn.IFNA(VLOOKUP($E:$E,'2'!$A:$E,3,0),"")</f>
        <v/>
      </c>
      <c r="P3231" s="297" t="str">
        <f>_xlfn.IFNA(VLOOKUP($E:$E,'3'!$A:$D,3,0),"")</f>
        <v/>
      </c>
      <c r="Q3231" s="297" t="str">
        <f>_xlfn.IFNA(VLOOKUP($E:$E,'4'!$A:$F,3,0),"")</f>
        <v/>
      </c>
      <c r="R3231" s="297" t="str">
        <f>_xlfn.IFNA(VLOOKUP($E:$E,'5'!$A:$F,3,0),"")</f>
        <v/>
      </c>
      <c r="S3231" s="297" t="str">
        <f>_xlfn.IFNA(VLOOKUP($E:$E,'6'!$A:$F,3,0),"")</f>
        <v/>
      </c>
      <c r="T3231" s="313">
        <v>1</v>
      </c>
      <c r="U3231" s="313">
        <v>6</v>
      </c>
      <c r="V3231" s="313">
        <v>48</v>
      </c>
      <c r="W3231" s="314">
        <v>0.33800000000000002</v>
      </c>
      <c r="X3231" s="315">
        <v>9.4246029999999999E-4</v>
      </c>
      <c r="Y3231" s="749">
        <v>570</v>
      </c>
      <c r="Z3231" s="282"/>
      <c r="AA3231" s="316" t="s">
        <v>393</v>
      </c>
      <c r="AB3231" s="282" t="s">
        <v>9885</v>
      </c>
      <c r="AC3231" s="317" t="s">
        <v>2081</v>
      </c>
      <c r="AD3231" s="318" t="s">
        <v>2753</v>
      </c>
      <c r="AE3231" s="319">
        <v>0</v>
      </c>
      <c r="AF3231" s="319" t="s">
        <v>11308</v>
      </c>
      <c r="AG3231" s="320">
        <v>7.58</v>
      </c>
      <c r="AH3231" s="321">
        <f t="shared" si="548"/>
        <v>0</v>
      </c>
      <c r="AI3231" s="287">
        <f>_xlfn.IFNA(VLOOKUP(AD:AD,грп!B:C,2,0),0)</f>
        <v>0</v>
      </c>
      <c r="AJ3231" s="607">
        <v>9</v>
      </c>
      <c r="AK3231" s="672">
        <f t="shared" si="541"/>
        <v>0</v>
      </c>
      <c r="AL3231" s="174"/>
    </row>
    <row r="3232" spans="1:38" s="4" customFormat="1" ht="12" customHeight="1" outlineLevel="1" x14ac:dyDescent="0.35">
      <c r="A3232" s="307" t="s">
        <v>10402</v>
      </c>
      <c r="B3232" s="308" t="s">
        <v>8516</v>
      </c>
      <c r="C3232" s="309"/>
      <c r="D3232" s="310" t="s">
        <v>11589</v>
      </c>
      <c r="E3232" s="322" t="s">
        <v>4524</v>
      </c>
      <c r="F3232" s="293"/>
      <c r="G3232" s="293"/>
      <c r="H3232" s="294">
        <v>34</v>
      </c>
      <c r="I3232" s="294" t="str">
        <f>IFERROR(_xlfn.IFNA(VLOOKUP($D:$D,history!$I:$Y,3,0),VLOOKUP(E:E,history!$H:$Y,4,0)),"--")</f>
        <v>--</v>
      </c>
      <c r="J3232" s="282" t="s">
        <v>9870</v>
      </c>
      <c r="K3232" s="282" t="str">
        <f t="shared" si="545"/>
        <v/>
      </c>
      <c r="L3232" s="312">
        <f t="shared" si="546"/>
        <v>515.42999999999995</v>
      </c>
      <c r="M3232" s="312">
        <f t="shared" si="547"/>
        <v>780.95</v>
      </c>
      <c r="N3232" s="297" t="str">
        <f>_xlfn.IFNA(VLOOKUP($E:$E,'1'!$A:$E,3,0),"")</f>
        <v/>
      </c>
      <c r="O3232" s="297" t="str">
        <f>_xlfn.IFNA(VLOOKUP($E:$E,'2'!$A:$E,3,0),"")</f>
        <v/>
      </c>
      <c r="P3232" s="297" t="str">
        <f>_xlfn.IFNA(VLOOKUP($E:$E,'3'!$A:$D,3,0),"")</f>
        <v/>
      </c>
      <c r="Q3232" s="297" t="str">
        <f>_xlfn.IFNA(VLOOKUP($E:$E,'4'!$A:$F,3,0),"")</f>
        <v/>
      </c>
      <c r="R3232" s="297" t="str">
        <f>_xlfn.IFNA(VLOOKUP($E:$E,'5'!$A:$F,3,0),"")</f>
        <v/>
      </c>
      <c r="S3232" s="297" t="str">
        <f>_xlfn.IFNA(VLOOKUP($E:$E,'6'!$A:$F,3,0),"")</f>
        <v/>
      </c>
      <c r="T3232" s="313">
        <v>1</v>
      </c>
      <c r="U3232" s="313">
        <v>6</v>
      </c>
      <c r="V3232" s="313">
        <v>48</v>
      </c>
      <c r="W3232" s="314">
        <v>0.56100000000000005</v>
      </c>
      <c r="X3232" s="315">
        <v>1.1970899E-3</v>
      </c>
      <c r="Y3232" s="749">
        <v>740</v>
      </c>
      <c r="Z3232" s="282"/>
      <c r="AA3232" s="316" t="s">
        <v>393</v>
      </c>
      <c r="AB3232" s="282" t="s">
        <v>9885</v>
      </c>
      <c r="AC3232" s="317" t="s">
        <v>2081</v>
      </c>
      <c r="AD3232" s="318" t="s">
        <v>2753</v>
      </c>
      <c r="AE3232" s="319">
        <v>0</v>
      </c>
      <c r="AF3232" s="319" t="s">
        <v>11308</v>
      </c>
      <c r="AG3232" s="320">
        <v>9.7899999999999991</v>
      </c>
      <c r="AH3232" s="321">
        <f t="shared" si="548"/>
        <v>0</v>
      </c>
      <c r="AI3232" s="287">
        <f>_xlfn.IFNA(VLOOKUP(AD:AD,грп!B:C,2,0),0)</f>
        <v>0</v>
      </c>
      <c r="AJ3232" s="607">
        <v>66</v>
      </c>
      <c r="AK3232" s="672">
        <f t="shared" si="541"/>
        <v>0</v>
      </c>
      <c r="AL3232" s="174"/>
    </row>
    <row r="3233" spans="1:39" s="4" customFormat="1" ht="12" customHeight="1" outlineLevel="1" x14ac:dyDescent="0.35">
      <c r="A3233" s="307" t="s">
        <v>10402</v>
      </c>
      <c r="B3233" s="308" t="s">
        <v>8517</v>
      </c>
      <c r="C3233" s="309"/>
      <c r="D3233" s="310" t="s">
        <v>11590</v>
      </c>
      <c r="E3233" s="322" t="s">
        <v>4525</v>
      </c>
      <c r="F3233" s="293"/>
      <c r="G3233" s="293"/>
      <c r="H3233" s="294">
        <v>69</v>
      </c>
      <c r="I3233" s="294" t="str">
        <f>IFERROR(_xlfn.IFNA(VLOOKUP($D:$D,history!$I:$Y,3,0),VLOOKUP(E:E,history!$H:$Y,4,0)),"--")</f>
        <v>--</v>
      </c>
      <c r="J3233" s="282" t="s">
        <v>9870</v>
      </c>
      <c r="K3233" s="282" t="str">
        <f t="shared" si="545"/>
        <v/>
      </c>
      <c r="L3233" s="312">
        <f t="shared" si="546"/>
        <v>338</v>
      </c>
      <c r="M3233" s="312">
        <f t="shared" si="547"/>
        <v>512.12</v>
      </c>
      <c r="N3233" s="297" t="str">
        <f>_xlfn.IFNA(VLOOKUP($E:$E,'1'!$A:$E,3,0),"")</f>
        <v/>
      </c>
      <c r="O3233" s="297" t="str">
        <f>_xlfn.IFNA(VLOOKUP($E:$E,'2'!$A:$E,3,0),"")</f>
        <v/>
      </c>
      <c r="P3233" s="297" t="str">
        <f>_xlfn.IFNA(VLOOKUP($E:$E,'3'!$A:$D,3,0),"")</f>
        <v/>
      </c>
      <c r="Q3233" s="297" t="str">
        <f>_xlfn.IFNA(VLOOKUP($E:$E,'4'!$A:$F,3,0),"")</f>
        <v/>
      </c>
      <c r="R3233" s="297" t="str">
        <f>_xlfn.IFNA(VLOOKUP($E:$E,'5'!$A:$F,3,0),"")</f>
        <v/>
      </c>
      <c r="S3233" s="297" t="str">
        <f>_xlfn.IFNA(VLOOKUP($E:$E,'6'!$A:$F,3,0),"")</f>
        <v/>
      </c>
      <c r="T3233" s="313">
        <v>1</v>
      </c>
      <c r="U3233" s="313">
        <v>10</v>
      </c>
      <c r="V3233" s="313">
        <v>100</v>
      </c>
      <c r="W3233" s="314">
        <v>0.14399999999999999</v>
      </c>
      <c r="X3233" s="315">
        <v>3.666667E-4</v>
      </c>
      <c r="Y3233" s="749">
        <v>490</v>
      </c>
      <c r="Z3233" s="282"/>
      <c r="AA3233" s="316" t="s">
        <v>393</v>
      </c>
      <c r="AB3233" s="282" t="s">
        <v>9163</v>
      </c>
      <c r="AC3233" s="317" t="s">
        <v>2081</v>
      </c>
      <c r="AD3233" s="318" t="s">
        <v>2753</v>
      </c>
      <c r="AE3233" s="319">
        <v>0</v>
      </c>
      <c r="AF3233" s="319" t="s">
        <v>11308</v>
      </c>
      <c r="AG3233" s="320">
        <v>6.42</v>
      </c>
      <c r="AH3233" s="321">
        <f t="shared" si="548"/>
        <v>0</v>
      </c>
      <c r="AI3233" s="287">
        <f>_xlfn.IFNA(VLOOKUP(AD:AD,грп!B:C,2,0),0)</f>
        <v>0</v>
      </c>
      <c r="AJ3233" s="607">
        <v>30</v>
      </c>
      <c r="AK3233" s="672">
        <f t="shared" si="541"/>
        <v>0</v>
      </c>
      <c r="AL3233" s="174"/>
    </row>
    <row r="3234" spans="1:39" s="4" customFormat="1" ht="11.45" customHeight="1" outlineLevel="1" x14ac:dyDescent="0.35">
      <c r="A3234" s="307">
        <v>0</v>
      </c>
      <c r="B3234" s="308" t="s">
        <v>9578</v>
      </c>
      <c r="C3234" s="309" t="s">
        <v>21</v>
      </c>
      <c r="D3234" s="310" t="s">
        <v>11591</v>
      </c>
      <c r="E3234" s="322" t="s">
        <v>9314</v>
      </c>
      <c r="F3234" s="293"/>
      <c r="G3234" s="293"/>
      <c r="H3234" s="294"/>
      <c r="I3234" s="294" t="str">
        <f>IFERROR(_xlfn.IFNA(VLOOKUP($D:$D,history!$I:$Y,3,0),VLOOKUP(E:E,history!$H:$Y,4,0)),"--")</f>
        <v>--</v>
      </c>
      <c r="J3234" s="282" t="s">
        <v>5946</v>
      </c>
      <c r="K3234" s="282" t="str">
        <f t="shared" si="545"/>
        <v/>
      </c>
      <c r="L3234" s="312">
        <f t="shared" si="546"/>
        <v>0</v>
      </c>
      <c r="M3234" s="312">
        <f t="shared" si="547"/>
        <v>0</v>
      </c>
      <c r="N3234" s="297" t="str">
        <f>_xlfn.IFNA(VLOOKUP($E:$E,'1'!$A:$E,3,0),"")</f>
        <v/>
      </c>
      <c r="O3234" s="297" t="str">
        <f>_xlfn.IFNA(VLOOKUP($E:$E,'2'!$A:$E,3,0),"")</f>
        <v/>
      </c>
      <c r="P3234" s="297" t="str">
        <f>_xlfn.IFNA(VLOOKUP($E:$E,'3'!$A:$D,3,0),"")</f>
        <v/>
      </c>
      <c r="Q3234" s="297" t="str">
        <f>_xlfn.IFNA(VLOOKUP($E:$E,'4'!$A:$F,3,0),"")</f>
        <v/>
      </c>
      <c r="R3234" s="297" t="str">
        <f>_xlfn.IFNA(VLOOKUP($E:$E,'5'!$A:$F,3,0),"")</f>
        <v/>
      </c>
      <c r="S3234" s="297" t="str">
        <f>_xlfn.IFNA(VLOOKUP($E:$E,'6'!$A:$F,3,0),"")</f>
        <v/>
      </c>
      <c r="T3234" s="313">
        <v>1</v>
      </c>
      <c r="U3234" s="313">
        <v>10</v>
      </c>
      <c r="V3234" s="313">
        <v>50</v>
      </c>
      <c r="W3234" s="314">
        <v>0.2</v>
      </c>
      <c r="X3234" s="315">
        <v>4.0000000000000001E-3</v>
      </c>
      <c r="Y3234" s="749">
        <v>0</v>
      </c>
      <c r="Z3234" s="282"/>
      <c r="AA3234" s="316" t="s">
        <v>10390</v>
      </c>
      <c r="AB3234" s="282" t="s">
        <v>10389</v>
      </c>
      <c r="AC3234" s="317" t="s">
        <v>2081</v>
      </c>
      <c r="AD3234" s="318" t="s">
        <v>2753</v>
      </c>
      <c r="AE3234" s="319">
        <v>0</v>
      </c>
      <c r="AF3234" s="319" t="s">
        <v>11361</v>
      </c>
      <c r="AG3234" s="320">
        <v>0</v>
      </c>
      <c r="AH3234" s="321">
        <f t="shared" si="548"/>
        <v>0</v>
      </c>
      <c r="AI3234" s="287">
        <f>_xlfn.IFNA(VLOOKUP(AD:AD,грп!B:C,2,0),0)</f>
        <v>0</v>
      </c>
      <c r="AJ3234" s="607">
        <v>0</v>
      </c>
      <c r="AK3234" s="672" t="str">
        <f t="shared" si="541"/>
        <v>new</v>
      </c>
      <c r="AL3234" s="174"/>
    </row>
    <row r="3235" spans="1:39" s="4" customFormat="1" ht="11.45" customHeight="1" outlineLevel="1" x14ac:dyDescent="0.35">
      <c r="A3235" s="307" t="s">
        <v>10402</v>
      </c>
      <c r="B3235" s="308" t="s">
        <v>9579</v>
      </c>
      <c r="C3235" s="309" t="s">
        <v>21</v>
      </c>
      <c r="D3235" s="310" t="s">
        <v>11592</v>
      </c>
      <c r="E3235" s="322" t="s">
        <v>9315</v>
      </c>
      <c r="F3235" s="293"/>
      <c r="G3235" s="293"/>
      <c r="H3235" s="294"/>
      <c r="I3235" s="294" t="str">
        <f>IFERROR(_xlfn.IFNA(VLOOKUP($D:$D,history!$I:$Y,3,0),VLOOKUP(E:E,history!$H:$Y,4,0)),"--")</f>
        <v>--</v>
      </c>
      <c r="J3235" s="282" t="s">
        <v>5946</v>
      </c>
      <c r="K3235" s="282" t="str">
        <f t="shared" si="545"/>
        <v/>
      </c>
      <c r="L3235" s="312">
        <f t="shared" si="546"/>
        <v>0</v>
      </c>
      <c r="M3235" s="312">
        <f t="shared" si="547"/>
        <v>0</v>
      </c>
      <c r="N3235" s="297" t="str">
        <f>_xlfn.IFNA(VLOOKUP($E:$E,'1'!$A:$E,3,0),"")</f>
        <v/>
      </c>
      <c r="O3235" s="297" t="str">
        <f>_xlfn.IFNA(VLOOKUP($E:$E,'2'!$A:$E,3,0),"")</f>
        <v/>
      </c>
      <c r="P3235" s="297" t="str">
        <f>_xlfn.IFNA(VLOOKUP($E:$E,'3'!$A:$D,3,0),"")</f>
        <v/>
      </c>
      <c r="Q3235" s="297" t="str">
        <f>_xlfn.IFNA(VLOOKUP($E:$E,'4'!$A:$F,3,0),"")</f>
        <v/>
      </c>
      <c r="R3235" s="297" t="str">
        <f>_xlfn.IFNA(VLOOKUP($E:$E,'5'!$A:$F,3,0),"")</f>
        <v/>
      </c>
      <c r="S3235" s="297" t="str">
        <f>_xlfn.IFNA(VLOOKUP($E:$E,'6'!$A:$F,3,0),"")</f>
        <v/>
      </c>
      <c r="T3235" s="313">
        <v>1</v>
      </c>
      <c r="U3235" s="313">
        <v>20</v>
      </c>
      <c r="V3235" s="313">
        <v>200</v>
      </c>
      <c r="W3235" s="314">
        <v>8.4000000000000005E-2</v>
      </c>
      <c r="X3235" s="315">
        <v>2.2499999999999999E-4</v>
      </c>
      <c r="Y3235" s="749">
        <v>0</v>
      </c>
      <c r="Z3235" s="282"/>
      <c r="AA3235" s="316" t="s">
        <v>10391</v>
      </c>
      <c r="AB3235" s="282" t="s">
        <v>10389</v>
      </c>
      <c r="AC3235" s="317" t="s">
        <v>2081</v>
      </c>
      <c r="AD3235" s="318" t="s">
        <v>2753</v>
      </c>
      <c r="AE3235" s="319">
        <v>0</v>
      </c>
      <c r="AF3235" s="319" t="s">
        <v>11361</v>
      </c>
      <c r="AG3235" s="320">
        <v>0</v>
      </c>
      <c r="AH3235" s="321">
        <f t="shared" si="548"/>
        <v>0</v>
      </c>
      <c r="AI3235" s="287">
        <f>_xlfn.IFNA(VLOOKUP(AD:AD,грп!B:C,2,0),0)</f>
        <v>0</v>
      </c>
      <c r="AJ3235" s="607">
        <v>0</v>
      </c>
      <c r="AK3235" s="672" t="str">
        <f t="shared" si="541"/>
        <v>new</v>
      </c>
      <c r="AL3235" s="174"/>
    </row>
    <row r="3236" spans="1:39" s="4" customFormat="1" ht="11.45" customHeight="1" outlineLevel="1" x14ac:dyDescent="0.35">
      <c r="A3236" s="307">
        <v>0</v>
      </c>
      <c r="B3236" s="308" t="s">
        <v>9580</v>
      </c>
      <c r="C3236" s="309" t="s">
        <v>21</v>
      </c>
      <c r="D3236" s="310" t="s">
        <v>11593</v>
      </c>
      <c r="E3236" s="322" t="s">
        <v>9316</v>
      </c>
      <c r="F3236" s="293"/>
      <c r="G3236" s="293"/>
      <c r="H3236" s="294"/>
      <c r="I3236" s="294" t="str">
        <f>IFERROR(_xlfn.IFNA(VLOOKUP($D:$D,history!$I:$Y,3,0),VLOOKUP(E:E,history!$H:$Y,4,0)),"--")</f>
        <v>--</v>
      </c>
      <c r="J3236" s="282" t="s">
        <v>5946</v>
      </c>
      <c r="K3236" s="282" t="str">
        <f t="shared" si="545"/>
        <v/>
      </c>
      <c r="L3236" s="312">
        <f t="shared" si="546"/>
        <v>0</v>
      </c>
      <c r="M3236" s="312">
        <f t="shared" si="547"/>
        <v>0</v>
      </c>
      <c r="N3236" s="297" t="str">
        <f>_xlfn.IFNA(VLOOKUP($E:$E,'1'!$A:$E,3,0),"")</f>
        <v/>
      </c>
      <c r="O3236" s="297" t="str">
        <f>_xlfn.IFNA(VLOOKUP($E:$E,'2'!$A:$E,3,0),"")</f>
        <v/>
      </c>
      <c r="P3236" s="297" t="str">
        <f>_xlfn.IFNA(VLOOKUP($E:$E,'3'!$A:$D,3,0),"")</f>
        <v/>
      </c>
      <c r="Q3236" s="297" t="str">
        <f>_xlfn.IFNA(VLOOKUP($E:$E,'4'!$A:$F,3,0),"")</f>
        <v/>
      </c>
      <c r="R3236" s="297" t="str">
        <f>_xlfn.IFNA(VLOOKUP($E:$E,'5'!$A:$F,3,0),"")</f>
        <v/>
      </c>
      <c r="S3236" s="297" t="str">
        <f>_xlfn.IFNA(VLOOKUP($E:$E,'6'!$A:$F,3,0),"")</f>
        <v/>
      </c>
      <c r="T3236" s="313">
        <v>1</v>
      </c>
      <c r="U3236" s="313">
        <v>10</v>
      </c>
      <c r="V3236" s="313">
        <v>40</v>
      </c>
      <c r="W3236" s="314">
        <v>0.67100000000000004</v>
      </c>
      <c r="X3236" s="315">
        <v>2.3875660999999999E-3</v>
      </c>
      <c r="Y3236" s="749">
        <v>0</v>
      </c>
      <c r="Z3236" s="282"/>
      <c r="AA3236" s="316" t="s">
        <v>10391</v>
      </c>
      <c r="AB3236" s="282" t="s">
        <v>10389</v>
      </c>
      <c r="AC3236" s="317" t="s">
        <v>2081</v>
      </c>
      <c r="AD3236" s="318" t="s">
        <v>2753</v>
      </c>
      <c r="AE3236" s="319">
        <v>0</v>
      </c>
      <c r="AF3236" s="319" t="s">
        <v>11361</v>
      </c>
      <c r="AG3236" s="320">
        <v>0</v>
      </c>
      <c r="AH3236" s="321">
        <f t="shared" si="548"/>
        <v>0</v>
      </c>
      <c r="AI3236" s="287">
        <f>_xlfn.IFNA(VLOOKUP(AD:AD,грп!B:C,2,0),0)</f>
        <v>0</v>
      </c>
      <c r="AJ3236" s="607">
        <v>0</v>
      </c>
      <c r="AK3236" s="672" t="str">
        <f t="shared" si="541"/>
        <v>new</v>
      </c>
      <c r="AL3236" s="174"/>
    </row>
    <row r="3237" spans="1:39" s="4" customFormat="1" ht="11.45" customHeight="1" outlineLevel="1" x14ac:dyDescent="0.35">
      <c r="A3237" s="307" t="s">
        <v>10402</v>
      </c>
      <c r="B3237" s="308" t="s">
        <v>9581</v>
      </c>
      <c r="C3237" s="309" t="s">
        <v>21</v>
      </c>
      <c r="D3237" s="310" t="s">
        <v>11594</v>
      </c>
      <c r="E3237" s="322" t="s">
        <v>9317</v>
      </c>
      <c r="F3237" s="293"/>
      <c r="G3237" s="293"/>
      <c r="H3237" s="294"/>
      <c r="I3237" s="294" t="str">
        <f>IFERROR(_xlfn.IFNA(VLOOKUP($D:$D,history!$I:$Y,3,0),VLOOKUP(E:E,history!$H:$Y,4,0)),"--")</f>
        <v>--</v>
      </c>
      <c r="J3237" s="282" t="s">
        <v>5946</v>
      </c>
      <c r="K3237" s="282" t="str">
        <f t="shared" si="545"/>
        <v/>
      </c>
      <c r="L3237" s="312">
        <f t="shared" si="546"/>
        <v>0</v>
      </c>
      <c r="M3237" s="312">
        <f t="shared" si="547"/>
        <v>0</v>
      </c>
      <c r="N3237" s="297" t="str">
        <f>_xlfn.IFNA(VLOOKUP($E:$E,'1'!$A:$E,3,0),"")</f>
        <v/>
      </c>
      <c r="O3237" s="297" t="str">
        <f>_xlfn.IFNA(VLOOKUP($E:$E,'2'!$A:$E,3,0),"")</f>
        <v/>
      </c>
      <c r="P3237" s="297" t="str">
        <f>_xlfn.IFNA(VLOOKUP($E:$E,'3'!$A:$D,3,0),"")</f>
        <v/>
      </c>
      <c r="Q3237" s="297" t="str">
        <f>_xlfn.IFNA(VLOOKUP($E:$E,'4'!$A:$F,3,0),"")</f>
        <v/>
      </c>
      <c r="R3237" s="297" t="str">
        <f>_xlfn.IFNA(VLOOKUP($E:$E,'5'!$A:$F,3,0),"")</f>
        <v/>
      </c>
      <c r="S3237" s="297" t="str">
        <f>_xlfn.IFNA(VLOOKUP($E:$E,'6'!$A:$F,3,0),"")</f>
        <v/>
      </c>
      <c r="T3237" s="313">
        <v>1</v>
      </c>
      <c r="U3237" s="313">
        <v>10</v>
      </c>
      <c r="V3237" s="313">
        <v>100</v>
      </c>
      <c r="W3237" s="314">
        <v>0.159</v>
      </c>
      <c r="X3237" s="315">
        <v>3.2000000000000003E-4</v>
      </c>
      <c r="Y3237" s="749">
        <v>0</v>
      </c>
      <c r="Z3237" s="282"/>
      <c r="AA3237" s="316" t="s">
        <v>10391</v>
      </c>
      <c r="AB3237" s="282" t="s">
        <v>10389</v>
      </c>
      <c r="AC3237" s="317" t="s">
        <v>2081</v>
      </c>
      <c r="AD3237" s="318" t="s">
        <v>2753</v>
      </c>
      <c r="AE3237" s="319">
        <v>0</v>
      </c>
      <c r="AF3237" s="319" t="s">
        <v>11361</v>
      </c>
      <c r="AG3237" s="320">
        <v>0</v>
      </c>
      <c r="AH3237" s="321">
        <f t="shared" si="548"/>
        <v>0</v>
      </c>
      <c r="AI3237" s="287">
        <f>_xlfn.IFNA(VLOOKUP(AD:AD,грп!B:C,2,0),0)</f>
        <v>0</v>
      </c>
      <c r="AJ3237" s="607">
        <v>0</v>
      </c>
      <c r="AK3237" s="672" t="str">
        <f t="shared" si="541"/>
        <v>new</v>
      </c>
      <c r="AL3237" s="174"/>
    </row>
    <row r="3238" spans="1:39" s="4" customFormat="1" ht="12" customHeight="1" x14ac:dyDescent="0.35">
      <c r="A3238" s="288"/>
      <c r="B3238" s="289"/>
      <c r="C3238" s="290" t="s">
        <v>555</v>
      </c>
      <c r="D3238" s="291" t="s">
        <v>3963</v>
      </c>
      <c r="E3238" s="292"/>
      <c r="F3238" s="293"/>
      <c r="G3238" s="293"/>
      <c r="H3238" s="294"/>
      <c r="I3238" s="294"/>
      <c r="J3238" s="282" t="s">
        <v>393</v>
      </c>
      <c r="K3238" s="282" t="str">
        <f t="shared" si="545"/>
        <v/>
      </c>
      <c r="L3238" s="295"/>
      <c r="M3238" s="296"/>
      <c r="N3238" s="297"/>
      <c r="O3238" s="297"/>
      <c r="P3238" s="297"/>
      <c r="Q3238" s="297" t="str">
        <f>_xlfn.IFNA(VLOOKUP($E:$E,'4'!$A:$F,3,0),"")</f>
        <v/>
      </c>
      <c r="R3238" s="297" t="str">
        <f>_xlfn.IFNA(VLOOKUP($E:$E,'5'!$A:$F,3,0),"")</f>
        <v/>
      </c>
      <c r="S3238" s="297"/>
      <c r="T3238" s="298"/>
      <c r="U3238" s="299"/>
      <c r="V3238" s="299"/>
      <c r="W3238" s="300"/>
      <c r="X3238" s="301"/>
      <c r="Y3238" s="749"/>
      <c r="Z3238" s="282"/>
      <c r="AA3238" s="280"/>
      <c r="AB3238" s="280"/>
      <c r="AC3238" s="302"/>
      <c r="AD3238" s="303" t="s">
        <v>3963</v>
      </c>
      <c r="AE3238" s="280"/>
      <c r="AF3238" s="329"/>
      <c r="AG3238" s="305"/>
      <c r="AH3238" s="306"/>
      <c r="AI3238" s="287">
        <f>_xlfn.IFNA(VLOOKUP(AD:AD,грп!B:C,2,0),0)</f>
        <v>0</v>
      </c>
      <c r="AJ3238" s="607">
        <v>0</v>
      </c>
      <c r="AK3238" s="672" t="str">
        <f t="shared" si="541"/>
        <v xml:space="preserve"> </v>
      </c>
      <c r="AL3238" s="174"/>
    </row>
    <row r="3239" spans="1:39" s="4" customFormat="1" ht="12" customHeight="1" outlineLevel="1" x14ac:dyDescent="0.35">
      <c r="A3239" s="307" t="s">
        <v>10402</v>
      </c>
      <c r="B3239" s="308" t="s">
        <v>8518</v>
      </c>
      <c r="C3239" s="309" t="s">
        <v>393</v>
      </c>
      <c r="D3239" s="310" t="s">
        <v>3894</v>
      </c>
      <c r="E3239" s="311" t="s">
        <v>3895</v>
      </c>
      <c r="F3239" s="293"/>
      <c r="G3239" s="293"/>
      <c r="H3239" s="294">
        <v>52</v>
      </c>
      <c r="I3239" s="294" t="str">
        <f>IFERROR(_xlfn.IFNA(VLOOKUP($D:$D,history!$I:$Y,3,0),VLOOKUP(E:E,history!$H:$Y,4,0)),"--")</f>
        <v>--</v>
      </c>
      <c r="J3239" s="282" t="s">
        <v>5946</v>
      </c>
      <c r="K3239" s="282" t="str">
        <f t="shared" si="545"/>
        <v/>
      </c>
      <c r="L3239" s="312">
        <f>IF($A$3="ИМ",ROUND($Y3239*(1-($L$6-$F$4))*(1-$F$3)*(1+$AG$2),2),ROUND($M3239*(1-($L$6-$F$4))*(1-$F$3)*(1+$AG$2),2))</f>
        <v>424.87</v>
      </c>
      <c r="M3239" s="312">
        <f>ROUND(IF($A$3="РЕГИОНЫ",AG3239*$AG$3*$AG$1,IF(AI3239=0,AG3239*$AG$3*$AG$1,AG3239*$AG$3*(1-5%)*$AG$1)),2)</f>
        <v>643.74</v>
      </c>
      <c r="N3239" s="297" t="str">
        <f>_xlfn.IFNA(VLOOKUP($E:$E,'1'!$A:$E,3,0),"")</f>
        <v/>
      </c>
      <c r="O3239" s="297" t="str">
        <f>_xlfn.IFNA(VLOOKUP($E:$E,'2'!$A:$E,3,0),"")</f>
        <v/>
      </c>
      <c r="P3239" s="297" t="str">
        <f>_xlfn.IFNA(VLOOKUP($E:$E,'3'!$A:$D,3,0),"")</f>
        <v/>
      </c>
      <c r="Q3239" s="297" t="str">
        <f>_xlfn.IFNA(VLOOKUP($E:$E,'4'!$A:$F,3,0),"")</f>
        <v/>
      </c>
      <c r="R3239" s="297" t="str">
        <f>_xlfn.IFNA(VLOOKUP($E:$E,'5'!$A:$F,3,0),"")</f>
        <v/>
      </c>
      <c r="S3239" s="297" t="str">
        <f>_xlfn.IFNA(VLOOKUP($E:$E,'6'!$A:$F,3,0),"")</f>
        <v/>
      </c>
      <c r="T3239" s="313">
        <v>1</v>
      </c>
      <c r="U3239" s="313">
        <v>12</v>
      </c>
      <c r="V3239" s="313">
        <v>120</v>
      </c>
      <c r="W3239" s="314">
        <v>0.13200000000000001</v>
      </c>
      <c r="X3239" s="315">
        <v>4.1666670000000002E-4</v>
      </c>
      <c r="Y3239" s="749">
        <v>610</v>
      </c>
      <c r="Z3239" s="282"/>
      <c r="AA3239" s="316" t="s">
        <v>10388</v>
      </c>
      <c r="AB3239" s="282" t="s">
        <v>9885</v>
      </c>
      <c r="AC3239" s="317" t="s">
        <v>2081</v>
      </c>
      <c r="AD3239" s="318" t="s">
        <v>3963</v>
      </c>
      <c r="AE3239" s="319">
        <v>0</v>
      </c>
      <c r="AF3239" s="319" t="s">
        <v>11273</v>
      </c>
      <c r="AG3239" s="320">
        <v>8.07</v>
      </c>
      <c r="AH3239" s="321">
        <f>IF($A$3="РЕГИОНЫ",ROUND($AG3239*(1-($L$6-$F$4))*(1-$F$3)*(1+$AG$2)*$AG$1,2),0)</f>
        <v>0</v>
      </c>
      <c r="AI3239" s="287">
        <f>_xlfn.IFNA(VLOOKUP(AD:AD,грп!B:C,2,0),0)</f>
        <v>0</v>
      </c>
      <c r="AJ3239" s="607">
        <v>31</v>
      </c>
      <c r="AK3239" s="672" t="str">
        <f t="shared" si="541"/>
        <v/>
      </c>
      <c r="AL3239" s="174"/>
    </row>
    <row r="3240" spans="1:39" s="4" customFormat="1" ht="15" customHeight="1" x14ac:dyDescent="0.35">
      <c r="A3240" s="288"/>
      <c r="B3240" s="289"/>
      <c r="C3240" s="290" t="s">
        <v>555</v>
      </c>
      <c r="D3240" s="291" t="s">
        <v>2068</v>
      </c>
      <c r="E3240" s="292"/>
      <c r="F3240" s="293"/>
      <c r="G3240" s="293"/>
      <c r="H3240" s="294"/>
      <c r="I3240" s="294"/>
      <c r="J3240" s="282" t="s">
        <v>393</v>
      </c>
      <c r="K3240" s="282" t="str">
        <f t="shared" si="545"/>
        <v/>
      </c>
      <c r="L3240" s="295"/>
      <c r="M3240" s="296"/>
      <c r="N3240" s="297"/>
      <c r="O3240" s="297"/>
      <c r="P3240" s="297"/>
      <c r="Q3240" s="297" t="str">
        <f>_xlfn.IFNA(VLOOKUP($E:$E,'4'!$A:$F,3,0),"")</f>
        <v/>
      </c>
      <c r="R3240" s="297" t="str">
        <f>_xlfn.IFNA(VLOOKUP($E:$E,'5'!$A:$F,3,0),"")</f>
        <v/>
      </c>
      <c r="S3240" s="297"/>
      <c r="T3240" s="298"/>
      <c r="U3240" s="299"/>
      <c r="V3240" s="299"/>
      <c r="W3240" s="300"/>
      <c r="X3240" s="301"/>
      <c r="Y3240" s="749"/>
      <c r="Z3240" s="282"/>
      <c r="AA3240" s="280"/>
      <c r="AB3240" s="280"/>
      <c r="AC3240" s="302"/>
      <c r="AD3240" s="303" t="s">
        <v>2068</v>
      </c>
      <c r="AE3240" s="280"/>
      <c r="AF3240" s="329"/>
      <c r="AG3240" s="305"/>
      <c r="AH3240" s="306"/>
      <c r="AI3240" s="287">
        <f>_xlfn.IFNA(VLOOKUP(AD:AD,грп!B:C,2,0),0)</f>
        <v>0</v>
      </c>
      <c r="AJ3240" s="607">
        <v>0</v>
      </c>
      <c r="AK3240" s="672" t="str">
        <f t="shared" si="541"/>
        <v xml:space="preserve"> </v>
      </c>
      <c r="AL3240" s="174"/>
    </row>
    <row r="3241" spans="1:39" ht="12" customHeight="1" outlineLevel="1" x14ac:dyDescent="0.35">
      <c r="A3241" s="307" t="s">
        <v>10402</v>
      </c>
      <c r="B3241" s="308" t="s">
        <v>8519</v>
      </c>
      <c r="C3241" s="328"/>
      <c r="D3241" s="310" t="s">
        <v>2902</v>
      </c>
      <c r="E3241" s="322" t="s">
        <v>1528</v>
      </c>
      <c r="F3241" s="293"/>
      <c r="G3241" s="293"/>
      <c r="H3241" s="294">
        <v>14</v>
      </c>
      <c r="I3241" s="294" t="str">
        <f>IFERROR(_xlfn.IFNA(VLOOKUP($D:$D,history!$I:$Y,3,0),VLOOKUP(E:E,history!$H:$Y,4,0)),"--")</f>
        <v>V</v>
      </c>
      <c r="J3241" s="282" t="s">
        <v>9870</v>
      </c>
      <c r="K3241" s="282" t="str">
        <f t="shared" si="545"/>
        <v/>
      </c>
      <c r="L3241" s="312">
        <f>IF($A$3="ИМ",ROUND($Y3241*(1-($L$6-$F$4))*(1-$F$3)*(1+$AG$2),2),ROUND($M3241*(1-($L$6-$F$4))*(1-$F$3)*(1+$AG$2),2))</f>
        <v>1142.99</v>
      </c>
      <c r="M3241" s="312">
        <f>ROUND(IF($A$3="РЕГИОНЫ",AG3241*$AG$3*$AG$1,IF(AI3241=0,AG3241*$AG$3*$AG$1,AG3241*$AG$3*(1-5%)*$AG$1)),2)</f>
        <v>1731.81</v>
      </c>
      <c r="N3241" s="297" t="str">
        <f>_xlfn.IFNA(VLOOKUP($E:$E,'1'!$A:$E,3,0),"")</f>
        <v/>
      </c>
      <c r="O3241" s="297" t="str">
        <f>_xlfn.IFNA(VLOOKUP($E:$E,'2'!$A:$E,3,0),"")</f>
        <v/>
      </c>
      <c r="P3241" s="297" t="str">
        <f>_xlfn.IFNA(VLOOKUP($E:$E,'3'!$A:$D,3,0),"")</f>
        <v/>
      </c>
      <c r="Q3241" s="297" t="str">
        <f>_xlfn.IFNA(VLOOKUP($E:$E,'4'!$A:$F,3,0),"")</f>
        <v/>
      </c>
      <c r="R3241" s="297" t="str">
        <f>_xlfn.IFNA(VLOOKUP($E:$E,'5'!$A:$F,3,0),"")</f>
        <v/>
      </c>
      <c r="S3241" s="297" t="str">
        <f>_xlfn.IFNA(VLOOKUP($E:$E,'6'!$A:$F,3,0),"")</f>
        <v/>
      </c>
      <c r="T3241" s="313">
        <v>1</v>
      </c>
      <c r="U3241" s="313">
        <v>6</v>
      </c>
      <c r="V3241" s="313">
        <v>12</v>
      </c>
      <c r="W3241" s="314">
        <v>0.75</v>
      </c>
      <c r="X3241" s="315">
        <v>2.5892857E-3</v>
      </c>
      <c r="Y3241" s="749">
        <v>1650</v>
      </c>
      <c r="Z3241" s="282"/>
      <c r="AA3241" s="316" t="s">
        <v>10388</v>
      </c>
      <c r="AB3241" s="282" t="s">
        <v>9163</v>
      </c>
      <c r="AC3241" s="317" t="s">
        <v>2081</v>
      </c>
      <c r="AD3241" s="318" t="s">
        <v>2068</v>
      </c>
      <c r="AE3241" s="319">
        <v>0</v>
      </c>
      <c r="AF3241" s="319" t="s">
        <v>11319</v>
      </c>
      <c r="AG3241" s="320">
        <v>21.71</v>
      </c>
      <c r="AH3241" s="321">
        <f>IF($A$3="РЕГИОНЫ",ROUND($AG3241*(1-($L$6-$F$4))*(1-$F$3)*(1+$AG$2)*$AG$1,2),0)</f>
        <v>0</v>
      </c>
      <c r="AI3241" s="287">
        <f>_xlfn.IFNA(VLOOKUP(AD:AD,грп!B:C,2,0),0)</f>
        <v>0</v>
      </c>
      <c r="AJ3241" s="607">
        <v>21</v>
      </c>
      <c r="AK3241" s="672">
        <f t="shared" si="541"/>
        <v>0</v>
      </c>
      <c r="AL3241" s="174"/>
      <c r="AM3241" s="4"/>
    </row>
    <row r="3242" spans="1:39" ht="12" customHeight="1" outlineLevel="1" x14ac:dyDescent="0.35">
      <c r="A3242" s="307" t="s">
        <v>10402</v>
      </c>
      <c r="B3242" s="308" t="s">
        <v>8520</v>
      </c>
      <c r="C3242" s="328"/>
      <c r="D3242" s="310" t="s">
        <v>2903</v>
      </c>
      <c r="E3242" s="322" t="s">
        <v>1529</v>
      </c>
      <c r="F3242" s="293"/>
      <c r="G3242" s="293"/>
      <c r="H3242" s="294">
        <v>3</v>
      </c>
      <c r="I3242" s="294" t="str">
        <f>IFERROR(_xlfn.IFNA(VLOOKUP($D:$D,history!$I:$Y,3,0),VLOOKUP(E:E,history!$H:$Y,4,0)),"--")</f>
        <v>V</v>
      </c>
      <c r="J3242" s="282" t="s">
        <v>9870</v>
      </c>
      <c r="K3242" s="282" t="str">
        <f t="shared" si="545"/>
        <v/>
      </c>
      <c r="L3242" s="312">
        <f>IF($A$3="ИМ",ROUND($Y3242*(1-($L$6-$F$4))*(1-$F$3)*(1+$AG$2),2),ROUND($M3242*(1-($L$6-$F$4))*(1-$F$3)*(1+$AG$2),2))</f>
        <v>1266.72</v>
      </c>
      <c r="M3242" s="312">
        <f>ROUND(IF($A$3="РЕГИОНЫ",AG3242*$AG$3*$AG$1,IF(AI3242=0,AG3242*$AG$3*$AG$1,AG3242*$AG$3*(1-5%)*$AG$1)),2)</f>
        <v>1919.27</v>
      </c>
      <c r="N3242" s="297" t="str">
        <f>_xlfn.IFNA(VLOOKUP($E:$E,'1'!$A:$E,3,0),"")</f>
        <v/>
      </c>
      <c r="O3242" s="297" t="str">
        <f>_xlfn.IFNA(VLOOKUP($E:$E,'2'!$A:$E,3,0),"")</f>
        <v/>
      </c>
      <c r="P3242" s="297" t="str">
        <f>_xlfn.IFNA(VLOOKUP($E:$E,'3'!$A:$D,3,0),"")</f>
        <v/>
      </c>
      <c r="Q3242" s="297" t="str">
        <f>_xlfn.IFNA(VLOOKUP($E:$E,'4'!$A:$F,3,0),"")</f>
        <v/>
      </c>
      <c r="R3242" s="297" t="str">
        <f>_xlfn.IFNA(VLOOKUP($E:$E,'5'!$A:$F,3,0),"")</f>
        <v/>
      </c>
      <c r="S3242" s="297" t="str">
        <f>_xlfn.IFNA(VLOOKUP($E:$E,'6'!$A:$F,3,0),"")</f>
        <v/>
      </c>
      <c r="T3242" s="313">
        <v>1</v>
      </c>
      <c r="U3242" s="313">
        <v>6</v>
      </c>
      <c r="V3242" s="313">
        <v>12</v>
      </c>
      <c r="W3242" s="314">
        <v>0.875</v>
      </c>
      <c r="X3242" s="315">
        <v>2.6190476E-3</v>
      </c>
      <c r="Y3242" s="749">
        <v>1820</v>
      </c>
      <c r="Z3242" s="282"/>
      <c r="AA3242" s="316" t="s">
        <v>10390</v>
      </c>
      <c r="AB3242" s="282" t="s">
        <v>9163</v>
      </c>
      <c r="AC3242" s="317" t="s">
        <v>2081</v>
      </c>
      <c r="AD3242" s="318" t="s">
        <v>2068</v>
      </c>
      <c r="AE3242" s="319">
        <v>0</v>
      </c>
      <c r="AF3242" s="319" t="s">
        <v>11319</v>
      </c>
      <c r="AG3242" s="320">
        <v>24.06</v>
      </c>
      <c r="AH3242" s="321">
        <f>IF($A$3="РЕГИОНЫ",ROUND($AG3242*(1-($L$6-$F$4))*(1-$F$3)*(1+$AG$2)*$AG$1,2),0)</f>
        <v>0</v>
      </c>
      <c r="AI3242" s="287">
        <f>_xlfn.IFNA(VLOOKUP(AD:AD,грп!B:C,2,0),0)</f>
        <v>0</v>
      </c>
      <c r="AJ3242" s="607">
        <v>45</v>
      </c>
      <c r="AK3242" s="672">
        <f t="shared" si="541"/>
        <v>0</v>
      </c>
      <c r="AL3242" s="174"/>
      <c r="AM3242" s="4"/>
    </row>
    <row r="3243" spans="1:39" ht="12" customHeight="1" outlineLevel="1" x14ac:dyDescent="0.35">
      <c r="A3243" s="307" t="s">
        <v>10402</v>
      </c>
      <c r="B3243" s="308" t="s">
        <v>8521</v>
      </c>
      <c r="C3243" s="328"/>
      <c r="D3243" s="310" t="s">
        <v>2904</v>
      </c>
      <c r="E3243" s="322" t="s">
        <v>1530</v>
      </c>
      <c r="F3243" s="293"/>
      <c r="G3243" s="293"/>
      <c r="H3243" s="294">
        <v>10</v>
      </c>
      <c r="I3243" s="294" t="str">
        <f>IFERROR(_xlfn.IFNA(VLOOKUP($D:$D,history!$I:$Y,3,0),VLOOKUP(E:E,history!$H:$Y,4,0)),"--")</f>
        <v>V</v>
      </c>
      <c r="J3243" s="282" t="s">
        <v>9870</v>
      </c>
      <c r="K3243" s="282" t="str">
        <f t="shared" si="545"/>
        <v/>
      </c>
      <c r="L3243" s="312">
        <f>IF($A$3="ИМ",ROUND($Y3243*(1-($L$6-$F$4))*(1-$F$3)*(1+$AG$2),2),ROUND($M3243*(1-($L$6-$F$4))*(1-$F$3)*(1+$AG$2),2))</f>
        <v>1425.18</v>
      </c>
      <c r="M3243" s="312">
        <f>ROUND(IF($A$3="РЕГИОНЫ",AG3243*$AG$3*$AG$1,IF(AI3243=0,AG3243*$AG$3*$AG$1,AG3243*$AG$3*(1-5%)*$AG$1)),2)</f>
        <v>2159.37</v>
      </c>
      <c r="N3243" s="297" t="str">
        <f>_xlfn.IFNA(VLOOKUP($E:$E,'1'!$A:$E,3,0),"")</f>
        <v/>
      </c>
      <c r="O3243" s="297" t="str">
        <f>_xlfn.IFNA(VLOOKUP($E:$E,'2'!$A:$E,3,0),"")</f>
        <v/>
      </c>
      <c r="P3243" s="297" t="str">
        <f>_xlfn.IFNA(VLOOKUP($E:$E,'3'!$A:$D,3,0),"")</f>
        <v/>
      </c>
      <c r="Q3243" s="297" t="str">
        <f>_xlfn.IFNA(VLOOKUP($E:$E,'4'!$A:$F,3,0),"")</f>
        <v/>
      </c>
      <c r="R3243" s="297" t="str">
        <f>_xlfn.IFNA(VLOOKUP($E:$E,'5'!$A:$F,3,0),"")</f>
        <v/>
      </c>
      <c r="S3243" s="297" t="str">
        <f>_xlfn.IFNA(VLOOKUP($E:$E,'6'!$A:$F,3,0),"")</f>
        <v/>
      </c>
      <c r="T3243" s="313">
        <v>1</v>
      </c>
      <c r="U3243" s="313">
        <v>6</v>
      </c>
      <c r="V3243" s="313">
        <v>12</v>
      </c>
      <c r="W3243" s="314">
        <v>0.98299999999999998</v>
      </c>
      <c r="X3243" s="315">
        <v>3.1845238000000001E-3</v>
      </c>
      <c r="Y3243" s="749">
        <v>2050</v>
      </c>
      <c r="Z3243" s="282"/>
      <c r="AA3243" s="316" t="s">
        <v>10388</v>
      </c>
      <c r="AB3243" s="282" t="s">
        <v>9163</v>
      </c>
      <c r="AC3243" s="317" t="s">
        <v>2081</v>
      </c>
      <c r="AD3243" s="318" t="s">
        <v>2068</v>
      </c>
      <c r="AE3243" s="319">
        <v>0</v>
      </c>
      <c r="AF3243" s="319" t="s">
        <v>11319</v>
      </c>
      <c r="AG3243" s="320">
        <v>27.07</v>
      </c>
      <c r="AH3243" s="321">
        <f>IF($A$3="РЕГИОНЫ",ROUND($AG3243*(1-($L$6-$F$4))*(1-$F$3)*(1+$AG$2)*$AG$1,2),0)</f>
        <v>0</v>
      </c>
      <c r="AI3243" s="287">
        <f>_xlfn.IFNA(VLOOKUP(AD:AD,грп!B:C,2,0),0)</f>
        <v>0</v>
      </c>
      <c r="AJ3243" s="607">
        <v>20</v>
      </c>
      <c r="AK3243" s="672">
        <f t="shared" si="541"/>
        <v>0</v>
      </c>
      <c r="AL3243" s="174"/>
      <c r="AM3243" s="4"/>
    </row>
    <row r="3244" spans="1:39" s="4" customFormat="1" ht="12" customHeight="1" x14ac:dyDescent="0.35">
      <c r="A3244" s="288"/>
      <c r="B3244" s="289"/>
      <c r="C3244" s="290" t="s">
        <v>555</v>
      </c>
      <c r="D3244" s="291" t="s">
        <v>2754</v>
      </c>
      <c r="E3244" s="292"/>
      <c r="F3244" s="293"/>
      <c r="G3244" s="293"/>
      <c r="H3244" s="294"/>
      <c r="I3244" s="294"/>
      <c r="J3244" s="282" t="s">
        <v>393</v>
      </c>
      <c r="K3244" s="282" t="str">
        <f t="shared" si="545"/>
        <v/>
      </c>
      <c r="L3244" s="295"/>
      <c r="M3244" s="296"/>
      <c r="N3244" s="297"/>
      <c r="O3244" s="297"/>
      <c r="P3244" s="297"/>
      <c r="Q3244" s="297" t="str">
        <f>_xlfn.IFNA(VLOOKUP($E:$E,'4'!$A:$F,3,0),"")</f>
        <v/>
      </c>
      <c r="R3244" s="297" t="str">
        <f>_xlfn.IFNA(VLOOKUP($E:$E,'5'!$A:$F,3,0),"")</f>
        <v/>
      </c>
      <c r="S3244" s="297"/>
      <c r="T3244" s="298"/>
      <c r="U3244" s="299"/>
      <c r="V3244" s="299"/>
      <c r="W3244" s="300"/>
      <c r="X3244" s="301"/>
      <c r="Y3244" s="749"/>
      <c r="Z3244" s="282"/>
      <c r="AA3244" s="280"/>
      <c r="AB3244" s="280"/>
      <c r="AC3244" s="302"/>
      <c r="AD3244" s="303" t="s">
        <v>2754</v>
      </c>
      <c r="AE3244" s="280"/>
      <c r="AF3244" s="329"/>
      <c r="AG3244" s="345"/>
      <c r="AH3244" s="306"/>
      <c r="AI3244" s="287">
        <f>_xlfn.IFNA(VLOOKUP(AD:AD,грп!B:C,2,0),0)</f>
        <v>0</v>
      </c>
      <c r="AJ3244" s="607">
        <v>0</v>
      </c>
      <c r="AK3244" s="672" t="str">
        <f t="shared" si="541"/>
        <v xml:space="preserve"> </v>
      </c>
      <c r="AL3244" s="174"/>
    </row>
    <row r="3245" spans="1:39" ht="12" customHeight="1" outlineLevel="1" x14ac:dyDescent="0.35">
      <c r="A3245" s="307" t="s">
        <v>10402</v>
      </c>
      <c r="B3245" s="308" t="s">
        <v>8522</v>
      </c>
      <c r="C3245" s="290" t="s">
        <v>555</v>
      </c>
      <c r="D3245" s="310" t="s">
        <v>1555</v>
      </c>
      <c r="E3245" s="322" t="s">
        <v>113</v>
      </c>
      <c r="F3245" s="293"/>
      <c r="G3245" s="293"/>
      <c r="H3245" s="294">
        <v>18</v>
      </c>
      <c r="I3245" s="294" t="str">
        <f>IFERROR(_xlfn.IFNA(VLOOKUP($D:$D,history!$I:$Y,3,0),VLOOKUP(E:E,history!$H:$Y,4,0)),"--")</f>
        <v>V</v>
      </c>
      <c r="J3245" s="282" t="s">
        <v>9870</v>
      </c>
      <c r="K3245" s="282" t="str">
        <f t="shared" si="545"/>
        <v/>
      </c>
      <c r="L3245" s="312">
        <f t="shared" ref="L3245:L3256" si="549">IF($A$3="ИМ",ROUND($Y3245*(1-($L$6-$F$4))*(1-$F$3)*(1+$AG$2),2),ROUND($M3245*(1-($L$6-$F$4))*(1-$F$3)*(1+$AG$2),2))</f>
        <v>260.61</v>
      </c>
      <c r="M3245" s="312">
        <f t="shared" ref="M3245:M3256" si="550">ROUND(IF($A$3="РЕГИОНЫ",AG3245*$AG$3*$AG$1,IF(AI3245=0,AG3245*$AG$3*$AG$1,AG3245*$AG$3*(1-5%)*$AG$1)),2)</f>
        <v>394.86</v>
      </c>
      <c r="N3245" s="297" t="str">
        <f>_xlfn.IFNA(VLOOKUP($E:$E,'1'!$A:$E,3,0),"")</f>
        <v/>
      </c>
      <c r="O3245" s="297" t="str">
        <f>_xlfn.IFNA(VLOOKUP($E:$E,'2'!$A:$E,3,0),"")</f>
        <v/>
      </c>
      <c r="P3245" s="297" t="str">
        <f>_xlfn.IFNA(VLOOKUP($E:$E,'3'!$A:$D,3,0),"")</f>
        <v/>
      </c>
      <c r="Q3245" s="297" t="str">
        <f>_xlfn.IFNA(VLOOKUP($E:$E,'4'!$A:$F,3,0),"")</f>
        <v/>
      </c>
      <c r="R3245" s="297" t="str">
        <f>_xlfn.IFNA(VLOOKUP($E:$E,'5'!$A:$F,3,0),"")</f>
        <v/>
      </c>
      <c r="S3245" s="297" t="str">
        <f>_xlfn.IFNA(VLOOKUP($E:$E,'6'!$A:$F,3,0),"")</f>
        <v/>
      </c>
      <c r="T3245" s="313">
        <v>1</v>
      </c>
      <c r="U3245" s="313">
        <v>6</v>
      </c>
      <c r="V3245" s="313">
        <v>36</v>
      </c>
      <c r="W3245" s="314">
        <v>0.315</v>
      </c>
      <c r="X3245" s="315">
        <v>1.2791667E-3</v>
      </c>
      <c r="Y3245" s="749">
        <v>380</v>
      </c>
      <c r="Z3245" s="282"/>
      <c r="AA3245" s="316" t="s">
        <v>10390</v>
      </c>
      <c r="AB3245" s="282" t="s">
        <v>9163</v>
      </c>
      <c r="AC3245" s="317" t="s">
        <v>2081</v>
      </c>
      <c r="AD3245" s="318" t="s">
        <v>2754</v>
      </c>
      <c r="AE3245" s="319">
        <v>0</v>
      </c>
      <c r="AF3245" s="319" t="s">
        <v>11273</v>
      </c>
      <c r="AG3245" s="320">
        <v>4.95</v>
      </c>
      <c r="AH3245" s="321">
        <f t="shared" ref="AH3245:AH3256" si="551">IF($A$3="РЕГИОНЫ",ROUND($AG3245*(1-($L$6-$F$4))*(1-$F$3)*(1+$AG$2)*$AG$1,2),0)</f>
        <v>0</v>
      </c>
      <c r="AI3245" s="287">
        <f>_xlfn.IFNA(VLOOKUP(AD:AD,грп!B:C,2,0),0)</f>
        <v>0</v>
      </c>
      <c r="AJ3245" s="607">
        <v>20</v>
      </c>
      <c r="AK3245" s="672" t="str">
        <f t="shared" si="541"/>
        <v xml:space="preserve"> </v>
      </c>
      <c r="AL3245" s="174"/>
      <c r="AM3245" s="4"/>
    </row>
    <row r="3246" spans="1:39" ht="12" customHeight="1" outlineLevel="1" x14ac:dyDescent="0.35">
      <c r="A3246" s="307" t="s">
        <v>339</v>
      </c>
      <c r="B3246" s="308" t="s">
        <v>8523</v>
      </c>
      <c r="C3246" s="290" t="s">
        <v>555</v>
      </c>
      <c r="D3246" s="310" t="s">
        <v>2022</v>
      </c>
      <c r="E3246" s="322" t="s">
        <v>1956</v>
      </c>
      <c r="F3246" s="293"/>
      <c r="G3246" s="293"/>
      <c r="H3246" s="294">
        <v>12</v>
      </c>
      <c r="I3246" s="294" t="str">
        <f>IFERROR(_xlfn.IFNA(VLOOKUP($D:$D,history!$I:$Y,3,0),VLOOKUP(E:E,history!$H:$Y,4,0)),"--")</f>
        <v>--</v>
      </c>
      <c r="J3246" s="282" t="s">
        <v>9870</v>
      </c>
      <c r="K3246" s="282" t="str">
        <f t="shared" si="545"/>
        <v/>
      </c>
      <c r="L3246" s="312">
        <f t="shared" si="549"/>
        <v>144.26</v>
      </c>
      <c r="M3246" s="312">
        <f t="shared" si="550"/>
        <v>218.57</v>
      </c>
      <c r="N3246" s="297" t="str">
        <f>_xlfn.IFNA(VLOOKUP($E:$E,'1'!$A:$E,3,0),"")</f>
        <v/>
      </c>
      <c r="O3246" s="297" t="str">
        <f>_xlfn.IFNA(VLOOKUP($E:$E,'2'!$A:$E,3,0),"")</f>
        <v/>
      </c>
      <c r="P3246" s="297" t="str">
        <f>_xlfn.IFNA(VLOOKUP($E:$E,'3'!$A:$D,3,0),"")</f>
        <v/>
      </c>
      <c r="Q3246" s="297" t="str">
        <f>_xlfn.IFNA(VLOOKUP($E:$E,'4'!$A:$F,3,0),"")</f>
        <v/>
      </c>
      <c r="R3246" s="297" t="str">
        <f>_xlfn.IFNA(VLOOKUP($E:$E,'5'!$A:$F,3,0),"")</f>
        <v/>
      </c>
      <c r="S3246" s="297" t="str">
        <f>_xlfn.IFNA(VLOOKUP($E:$E,'6'!$A:$F,3,0),"")</f>
        <v/>
      </c>
      <c r="T3246" s="313">
        <v>1</v>
      </c>
      <c r="U3246" s="313">
        <v>24</v>
      </c>
      <c r="V3246" s="313">
        <v>240</v>
      </c>
      <c r="W3246" s="314">
        <v>8.5000000000000006E-2</v>
      </c>
      <c r="X3246" s="315">
        <v>2.8888889999999998E-4</v>
      </c>
      <c r="Y3246" s="749">
        <v>190</v>
      </c>
      <c r="Z3246" s="282"/>
      <c r="AA3246" s="316" t="s">
        <v>10390</v>
      </c>
      <c r="AB3246" s="282" t="s">
        <v>9163</v>
      </c>
      <c r="AC3246" s="317" t="s">
        <v>2081</v>
      </c>
      <c r="AD3246" s="318" t="s">
        <v>2754</v>
      </c>
      <c r="AE3246" s="319">
        <v>0</v>
      </c>
      <c r="AF3246" s="319" t="s">
        <v>11273</v>
      </c>
      <c r="AG3246" s="320">
        <v>2.74</v>
      </c>
      <c r="AH3246" s="321">
        <f t="shared" si="551"/>
        <v>0</v>
      </c>
      <c r="AI3246" s="287">
        <f>_xlfn.IFNA(VLOOKUP(AD:AD,грп!B:C,2,0),0)</f>
        <v>0</v>
      </c>
      <c r="AJ3246" s="607">
        <v>38</v>
      </c>
      <c r="AK3246" s="672" t="str">
        <f t="shared" si="541"/>
        <v xml:space="preserve"> </v>
      </c>
      <c r="AL3246" s="174"/>
      <c r="AM3246" s="4"/>
    </row>
    <row r="3247" spans="1:39" ht="12" customHeight="1" outlineLevel="1" x14ac:dyDescent="0.35">
      <c r="A3247" s="307" t="s">
        <v>339</v>
      </c>
      <c r="B3247" s="308" t="s">
        <v>8524</v>
      </c>
      <c r="C3247" s="290" t="s">
        <v>555</v>
      </c>
      <c r="D3247" s="310" t="s">
        <v>2023</v>
      </c>
      <c r="E3247" s="322" t="s">
        <v>1957</v>
      </c>
      <c r="F3247" s="293"/>
      <c r="G3247" s="293"/>
      <c r="H3247" s="294"/>
      <c r="I3247" s="294" t="str">
        <f>IFERROR(_xlfn.IFNA(VLOOKUP($D:$D,history!$I:$Y,3,0),VLOOKUP(E:E,history!$H:$Y,4,0)),"--")</f>
        <v>--</v>
      </c>
      <c r="J3247" s="282" t="s">
        <v>5946</v>
      </c>
      <c r="K3247" s="282" t="str">
        <f t="shared" ref="K3247:K3279" si="552" xml:space="preserve">
IF(OR($E3247="",$A$3&lt;&gt;"МОСКВА"),"",
IF(AND($AJ3247&gt;=1,$AJ3247&lt;20),"*",
IF(AND($AJ3247&gt;=20,$AJ3247&lt;100),"**",
IF(($AJ3247&gt;=100),"***","--"))))</f>
        <v/>
      </c>
      <c r="L3247" s="312">
        <f t="shared" si="549"/>
        <v>202.17</v>
      </c>
      <c r="M3247" s="312">
        <f t="shared" si="550"/>
        <v>306.32</v>
      </c>
      <c r="N3247" s="297" t="str">
        <f>_xlfn.IFNA(VLOOKUP($E:$E,'1'!$A:$E,3,0),"")</f>
        <v/>
      </c>
      <c r="O3247" s="297" t="str">
        <f>_xlfn.IFNA(VLOOKUP($E:$E,'2'!$A:$E,3,0),"")</f>
        <v/>
      </c>
      <c r="P3247" s="297" t="str">
        <f>_xlfn.IFNA(VLOOKUP($E:$E,'3'!$A:$D,3,0),"")</f>
        <v/>
      </c>
      <c r="Q3247" s="297" t="str">
        <f>_xlfn.IFNA(VLOOKUP($E:$E,'4'!$A:$F,3,0),"")</f>
        <v/>
      </c>
      <c r="R3247" s="297" t="str">
        <f>_xlfn.IFNA(VLOOKUP($E:$E,'5'!$A:$F,3,0),"")</f>
        <v/>
      </c>
      <c r="S3247" s="297" t="str">
        <f>_xlfn.IFNA(VLOOKUP($E:$E,'6'!$A:$F,3,0),"")</f>
        <v/>
      </c>
      <c r="T3247" s="313">
        <v>1</v>
      </c>
      <c r="U3247" s="313">
        <v>12</v>
      </c>
      <c r="V3247" s="313">
        <v>48</v>
      </c>
      <c r="W3247" s="314">
        <v>0.29199999999999998</v>
      </c>
      <c r="X3247" s="315">
        <v>9.3584660000000004E-4</v>
      </c>
      <c r="Y3247" s="749">
        <v>280</v>
      </c>
      <c r="Z3247" s="282"/>
      <c r="AA3247" s="316" t="s">
        <v>10391</v>
      </c>
      <c r="AB3247" s="282" t="s">
        <v>9163</v>
      </c>
      <c r="AC3247" s="317" t="s">
        <v>2081</v>
      </c>
      <c r="AD3247" s="318" t="s">
        <v>2754</v>
      </c>
      <c r="AE3247" s="319">
        <v>0</v>
      </c>
      <c r="AF3247" s="319" t="s">
        <v>11273</v>
      </c>
      <c r="AG3247" s="320">
        <v>3.84</v>
      </c>
      <c r="AH3247" s="321">
        <f t="shared" si="551"/>
        <v>0</v>
      </c>
      <c r="AI3247" s="287">
        <f>_xlfn.IFNA(VLOOKUP(AD:AD,грп!B:C,2,0),0)</f>
        <v>0</v>
      </c>
      <c r="AJ3247" s="607">
        <v>0</v>
      </c>
      <c r="AK3247" s="672" t="str">
        <f t="shared" si="541"/>
        <v xml:space="preserve"> </v>
      </c>
      <c r="AL3247" s="174"/>
      <c r="AM3247" s="4"/>
    </row>
    <row r="3248" spans="1:39" s="4" customFormat="1" ht="12" customHeight="1" outlineLevel="1" x14ac:dyDescent="0.35">
      <c r="A3248" s="307" t="s">
        <v>339</v>
      </c>
      <c r="B3248" s="308" t="s">
        <v>8525</v>
      </c>
      <c r="C3248" s="290" t="s">
        <v>555</v>
      </c>
      <c r="D3248" s="310" t="s">
        <v>2024</v>
      </c>
      <c r="E3248" s="322" t="s">
        <v>1958</v>
      </c>
      <c r="F3248" s="293"/>
      <c r="G3248" s="293"/>
      <c r="H3248" s="294">
        <v>63</v>
      </c>
      <c r="I3248" s="294" t="str">
        <f>IFERROR(_xlfn.IFNA(VLOOKUP($D:$D,history!$I:$Y,3,0),VLOOKUP(E:E,history!$H:$Y,4,0)),"--")</f>
        <v>--</v>
      </c>
      <c r="J3248" s="282" t="s">
        <v>9870</v>
      </c>
      <c r="K3248" s="282" t="str">
        <f t="shared" si="552"/>
        <v/>
      </c>
      <c r="L3248" s="312">
        <f t="shared" si="549"/>
        <v>62.65</v>
      </c>
      <c r="M3248" s="312">
        <f t="shared" si="550"/>
        <v>94.93</v>
      </c>
      <c r="N3248" s="297" t="str">
        <f>_xlfn.IFNA(VLOOKUP($E:$E,'1'!$A:$E,3,0),"")</f>
        <v/>
      </c>
      <c r="O3248" s="297" t="str">
        <f>_xlfn.IFNA(VLOOKUP($E:$E,'2'!$A:$E,3,0),"")</f>
        <v/>
      </c>
      <c r="P3248" s="297" t="str">
        <f>_xlfn.IFNA(VLOOKUP($E:$E,'3'!$A:$D,3,0),"")</f>
        <v/>
      </c>
      <c r="Q3248" s="297" t="str">
        <f>_xlfn.IFNA(VLOOKUP($E:$E,'4'!$A:$F,3,0),"")</f>
        <v/>
      </c>
      <c r="R3248" s="297" t="str">
        <f>_xlfn.IFNA(VLOOKUP($E:$E,'5'!$A:$F,3,0),"")</f>
        <v/>
      </c>
      <c r="S3248" s="297" t="str">
        <f>_xlfn.IFNA(VLOOKUP($E:$E,'6'!$A:$F,3,0),"")</f>
        <v/>
      </c>
      <c r="T3248" s="313">
        <v>1</v>
      </c>
      <c r="U3248" s="313">
        <v>50</v>
      </c>
      <c r="V3248" s="313">
        <v>400</v>
      </c>
      <c r="W3248" s="314">
        <v>4.1000000000000002E-2</v>
      </c>
      <c r="X3248" s="315">
        <v>1.3124999999999999E-4</v>
      </c>
      <c r="Y3248" s="749">
        <v>90</v>
      </c>
      <c r="Z3248" s="282"/>
      <c r="AA3248" s="316" t="s">
        <v>10391</v>
      </c>
      <c r="AB3248" s="282" t="s">
        <v>9163</v>
      </c>
      <c r="AC3248" s="317" t="s">
        <v>2081</v>
      </c>
      <c r="AD3248" s="318" t="s">
        <v>2754</v>
      </c>
      <c r="AE3248" s="319">
        <v>0</v>
      </c>
      <c r="AF3248" s="319" t="s">
        <v>11273</v>
      </c>
      <c r="AG3248" s="320">
        <v>1.19</v>
      </c>
      <c r="AH3248" s="321">
        <f t="shared" si="551"/>
        <v>0</v>
      </c>
      <c r="AI3248" s="287">
        <f>_xlfn.IFNA(VLOOKUP(AD:AD,грп!B:C,2,0),0)</f>
        <v>0</v>
      </c>
      <c r="AJ3248" s="607">
        <v>73</v>
      </c>
      <c r="AK3248" s="672" t="str">
        <f t="shared" ref="AK3248:AK3311" si="553">C3248</f>
        <v xml:space="preserve"> </v>
      </c>
      <c r="AL3248" s="174"/>
    </row>
    <row r="3249" spans="1:39" s="4" customFormat="1" ht="12" customHeight="1" outlineLevel="1" x14ac:dyDescent="0.35">
      <c r="A3249" s="307" t="s">
        <v>339</v>
      </c>
      <c r="B3249" s="308" t="s">
        <v>8526</v>
      </c>
      <c r="C3249" s="290" t="s">
        <v>555</v>
      </c>
      <c r="D3249" s="310" t="s">
        <v>2025</v>
      </c>
      <c r="E3249" s="322" t="s">
        <v>1959</v>
      </c>
      <c r="F3249" s="293"/>
      <c r="G3249" s="293"/>
      <c r="H3249" s="294">
        <v>30</v>
      </c>
      <c r="I3249" s="294" t="str">
        <f>IFERROR(_xlfn.IFNA(VLOOKUP($D:$D,history!$I:$Y,3,0),VLOOKUP(E:E,history!$H:$Y,4,0)),"--")</f>
        <v>--</v>
      </c>
      <c r="J3249" s="282" t="s">
        <v>5946</v>
      </c>
      <c r="K3249" s="282" t="str">
        <f t="shared" si="552"/>
        <v/>
      </c>
      <c r="L3249" s="312">
        <f t="shared" si="549"/>
        <v>220.6</v>
      </c>
      <c r="M3249" s="312">
        <f t="shared" si="550"/>
        <v>334.24</v>
      </c>
      <c r="N3249" s="297" t="str">
        <f>_xlfn.IFNA(VLOOKUP($E:$E,'1'!$A:$E,3,0),"")</f>
        <v/>
      </c>
      <c r="O3249" s="297" t="str">
        <f>_xlfn.IFNA(VLOOKUP($E:$E,'2'!$A:$E,3,0),"")</f>
        <v/>
      </c>
      <c r="P3249" s="297" t="str">
        <f>_xlfn.IFNA(VLOOKUP($E:$E,'3'!$A:$D,3,0),"")</f>
        <v/>
      </c>
      <c r="Q3249" s="297" t="str">
        <f>_xlfn.IFNA(VLOOKUP($E:$E,'4'!$A:$F,3,0),"")</f>
        <v/>
      </c>
      <c r="R3249" s="297" t="str">
        <f>_xlfn.IFNA(VLOOKUP($E:$E,'5'!$A:$F,3,0),"")</f>
        <v/>
      </c>
      <c r="S3249" s="297" t="str">
        <f>_xlfn.IFNA(VLOOKUP($E:$E,'6'!$A:$F,3,0),"")</f>
        <v/>
      </c>
      <c r="T3249" s="313">
        <v>1</v>
      </c>
      <c r="U3249" s="313">
        <v>12</v>
      </c>
      <c r="V3249" s="313">
        <v>48</v>
      </c>
      <c r="W3249" s="314">
        <v>0.33300000000000002</v>
      </c>
      <c r="X3249" s="315">
        <v>6.2943259999999996E-4</v>
      </c>
      <c r="Y3249" s="749">
        <v>290</v>
      </c>
      <c r="Z3249" s="282"/>
      <c r="AA3249" s="316" t="s">
        <v>10391</v>
      </c>
      <c r="AB3249" s="282" t="s">
        <v>9163</v>
      </c>
      <c r="AC3249" s="317" t="s">
        <v>2081</v>
      </c>
      <c r="AD3249" s="318" t="s">
        <v>2754</v>
      </c>
      <c r="AE3249" s="319">
        <v>0</v>
      </c>
      <c r="AF3249" s="319" t="s">
        <v>11273</v>
      </c>
      <c r="AG3249" s="320">
        <v>4.1900000000000004</v>
      </c>
      <c r="AH3249" s="321">
        <f t="shared" si="551"/>
        <v>0</v>
      </c>
      <c r="AI3249" s="287">
        <f>_xlfn.IFNA(VLOOKUP(AD:AD,грп!B:C,2,0),0)</f>
        <v>0</v>
      </c>
      <c r="AJ3249" s="607">
        <v>19</v>
      </c>
      <c r="AK3249" s="672" t="str">
        <f t="shared" si="553"/>
        <v xml:space="preserve"> </v>
      </c>
      <c r="AL3249" s="174"/>
    </row>
    <row r="3250" spans="1:39" ht="12" customHeight="1" outlineLevel="1" x14ac:dyDescent="0.35">
      <c r="A3250" s="307" t="s">
        <v>339</v>
      </c>
      <c r="B3250" s="308" t="s">
        <v>8527</v>
      </c>
      <c r="C3250" s="323"/>
      <c r="D3250" s="310" t="s">
        <v>2477</v>
      </c>
      <c r="E3250" s="324" t="s">
        <v>2192</v>
      </c>
      <c r="F3250" s="293"/>
      <c r="G3250" s="293"/>
      <c r="H3250" s="294">
        <v>42</v>
      </c>
      <c r="I3250" s="294" t="str">
        <f>IFERROR(_xlfn.IFNA(VLOOKUP($D:$D,history!$I:$Y,3,0),VLOOKUP(E:E,history!$H:$Y,4,0)),"--")</f>
        <v>V</v>
      </c>
      <c r="J3250" s="282" t="s">
        <v>9870</v>
      </c>
      <c r="K3250" s="282" t="str">
        <f t="shared" si="552"/>
        <v/>
      </c>
      <c r="L3250" s="312">
        <f t="shared" si="549"/>
        <v>225.86</v>
      </c>
      <c r="M3250" s="312">
        <f t="shared" si="550"/>
        <v>342.21</v>
      </c>
      <c r="N3250" s="297" t="str">
        <f>_xlfn.IFNA(VLOOKUP($E:$E,'1'!$A:$E,3,0),"")</f>
        <v/>
      </c>
      <c r="O3250" s="297" t="str">
        <f>_xlfn.IFNA(VLOOKUP($E:$E,'2'!$A:$E,3,0),"")</f>
        <v/>
      </c>
      <c r="P3250" s="297" t="str">
        <f>_xlfn.IFNA(VLOOKUP($E:$E,'3'!$A:$D,3,0),"")</f>
        <v/>
      </c>
      <c r="Q3250" s="297" t="str">
        <f>_xlfn.IFNA(VLOOKUP($E:$E,'4'!$A:$F,3,0),"")</f>
        <v/>
      </c>
      <c r="R3250" s="297" t="str">
        <f>_xlfn.IFNA(VLOOKUP($E:$E,'5'!$A:$F,3,0),"")</f>
        <v/>
      </c>
      <c r="S3250" s="297" t="str">
        <f>_xlfn.IFNA(VLOOKUP($E:$E,'6'!$A:$F,3,0),"")</f>
        <v/>
      </c>
      <c r="T3250" s="313">
        <v>1</v>
      </c>
      <c r="U3250" s="313">
        <v>12</v>
      </c>
      <c r="V3250" s="313">
        <v>48</v>
      </c>
      <c r="W3250" s="314">
        <v>0.33100000000000002</v>
      </c>
      <c r="X3250" s="315">
        <v>1.505E-3</v>
      </c>
      <c r="Y3250" s="749">
        <v>310</v>
      </c>
      <c r="Z3250" s="282"/>
      <c r="AA3250" s="316" t="s">
        <v>393</v>
      </c>
      <c r="AB3250" s="282" t="s">
        <v>9163</v>
      </c>
      <c r="AC3250" s="317" t="s">
        <v>2081</v>
      </c>
      <c r="AD3250" s="318" t="s">
        <v>2754</v>
      </c>
      <c r="AE3250" s="319">
        <v>0</v>
      </c>
      <c r="AF3250" s="319" t="s">
        <v>11815</v>
      </c>
      <c r="AG3250" s="320">
        <v>4.29</v>
      </c>
      <c r="AH3250" s="321">
        <f t="shared" si="551"/>
        <v>0</v>
      </c>
      <c r="AI3250" s="287">
        <f>_xlfn.IFNA(VLOOKUP(AD:AD,грп!B:C,2,0),0)</f>
        <v>0</v>
      </c>
      <c r="AJ3250" s="607">
        <v>106</v>
      </c>
      <c r="AK3250" s="672">
        <f t="shared" si="553"/>
        <v>0</v>
      </c>
      <c r="AL3250" s="174"/>
      <c r="AM3250" s="4"/>
    </row>
    <row r="3251" spans="1:39" ht="12" customHeight="1" outlineLevel="1" x14ac:dyDescent="0.35">
      <c r="A3251" s="307" t="s">
        <v>10402</v>
      </c>
      <c r="B3251" s="308" t="s">
        <v>8528</v>
      </c>
      <c r="C3251" s="309"/>
      <c r="D3251" s="310" t="s">
        <v>2662</v>
      </c>
      <c r="E3251" s="322" t="s">
        <v>2651</v>
      </c>
      <c r="F3251" s="293"/>
      <c r="G3251" s="293"/>
      <c r="H3251" s="294">
        <v>16</v>
      </c>
      <c r="I3251" s="294" t="str">
        <f>IFERROR(_xlfn.IFNA(VLOOKUP($D:$D,history!$I:$Y,3,0),VLOOKUP(E:E,history!$H:$Y,4,0)),"--")</f>
        <v>--</v>
      </c>
      <c r="J3251" s="282" t="s">
        <v>9870</v>
      </c>
      <c r="K3251" s="282" t="str">
        <f t="shared" si="552"/>
        <v/>
      </c>
      <c r="L3251" s="312">
        <f t="shared" si="549"/>
        <v>365.38</v>
      </c>
      <c r="M3251" s="312">
        <f t="shared" si="550"/>
        <v>553.6</v>
      </c>
      <c r="N3251" s="297" t="str">
        <f>_xlfn.IFNA(VLOOKUP($E:$E,'1'!$A:$E,3,0),"")</f>
        <v/>
      </c>
      <c r="O3251" s="297" t="str">
        <f>_xlfn.IFNA(VLOOKUP($E:$E,'2'!$A:$E,3,0),"")</f>
        <v/>
      </c>
      <c r="P3251" s="297" t="str">
        <f>_xlfn.IFNA(VLOOKUP($E:$E,'3'!$A:$D,3,0),"")</f>
        <v/>
      </c>
      <c r="Q3251" s="297" t="str">
        <f>_xlfn.IFNA(VLOOKUP($E:$E,'4'!$A:$F,3,0),"")</f>
        <v/>
      </c>
      <c r="R3251" s="297" t="str">
        <f>_xlfn.IFNA(VLOOKUP($E:$E,'5'!$A:$F,3,0),"")</f>
        <v/>
      </c>
      <c r="S3251" s="297" t="str">
        <f>_xlfn.IFNA(VLOOKUP($E:$E,'6'!$A:$F,3,0),"")</f>
        <v/>
      </c>
      <c r="T3251" s="313">
        <v>1</v>
      </c>
      <c r="U3251" s="313">
        <v>6</v>
      </c>
      <c r="V3251" s="313">
        <v>36</v>
      </c>
      <c r="W3251" s="314">
        <v>0.46500000000000002</v>
      </c>
      <c r="X3251" s="315">
        <v>1.5740741E-3</v>
      </c>
      <c r="Y3251" s="749">
        <v>530</v>
      </c>
      <c r="Z3251" s="282"/>
      <c r="AA3251" s="316" t="s">
        <v>10390</v>
      </c>
      <c r="AB3251" s="282" t="s">
        <v>9163</v>
      </c>
      <c r="AC3251" s="317" t="s">
        <v>2081</v>
      </c>
      <c r="AD3251" s="318" t="s">
        <v>2754</v>
      </c>
      <c r="AE3251" s="319">
        <v>0</v>
      </c>
      <c r="AF3251" s="319" t="s">
        <v>11273</v>
      </c>
      <c r="AG3251" s="320">
        <v>6.94</v>
      </c>
      <c r="AH3251" s="321">
        <f t="shared" si="551"/>
        <v>0</v>
      </c>
      <c r="AI3251" s="287">
        <f>_xlfn.IFNA(VLOOKUP(AD:AD,грп!B:C,2,0),0)</f>
        <v>0</v>
      </c>
      <c r="AJ3251" s="607">
        <v>16</v>
      </c>
      <c r="AK3251" s="672">
        <f t="shared" si="553"/>
        <v>0</v>
      </c>
      <c r="AL3251" s="174"/>
      <c r="AM3251" s="4"/>
    </row>
    <row r="3252" spans="1:39" ht="12" customHeight="1" outlineLevel="1" x14ac:dyDescent="0.35">
      <c r="A3252" s="307" t="s">
        <v>10402</v>
      </c>
      <c r="B3252" s="308" t="s">
        <v>8529</v>
      </c>
      <c r="C3252" s="309"/>
      <c r="D3252" s="310" t="s">
        <v>2663</v>
      </c>
      <c r="E3252" s="322" t="s">
        <v>2652</v>
      </c>
      <c r="F3252" s="293"/>
      <c r="G3252" s="293"/>
      <c r="H3252" s="294"/>
      <c r="I3252" s="294" t="str">
        <f>IFERROR(_xlfn.IFNA(VLOOKUP($D:$D,history!$I:$Y,3,0),VLOOKUP(E:E,history!$H:$Y,4,0)),"--")</f>
        <v>--</v>
      </c>
      <c r="J3252" s="282" t="s">
        <v>5946</v>
      </c>
      <c r="K3252" s="282" t="str">
        <f t="shared" si="552"/>
        <v/>
      </c>
      <c r="L3252" s="312">
        <f t="shared" si="549"/>
        <v>669.68</v>
      </c>
      <c r="M3252" s="312">
        <f t="shared" si="550"/>
        <v>1014.67</v>
      </c>
      <c r="N3252" s="297" t="str">
        <f>_xlfn.IFNA(VLOOKUP($E:$E,'1'!$A:$E,3,0),"")</f>
        <v/>
      </c>
      <c r="O3252" s="297" t="str">
        <f>_xlfn.IFNA(VLOOKUP($E:$E,'2'!$A:$E,3,0),"")</f>
        <v/>
      </c>
      <c r="P3252" s="297" t="str">
        <f>_xlfn.IFNA(VLOOKUP($E:$E,'3'!$A:$D,3,0),"")</f>
        <v/>
      </c>
      <c r="Q3252" s="297" t="str">
        <f>_xlfn.IFNA(VLOOKUP($E:$E,'4'!$A:$F,3,0),"")</f>
        <v/>
      </c>
      <c r="R3252" s="297" t="str">
        <f>_xlfn.IFNA(VLOOKUP($E:$E,'5'!$A:$F,3,0),"")</f>
        <v/>
      </c>
      <c r="S3252" s="297" t="str">
        <f>_xlfn.IFNA(VLOOKUP($E:$E,'6'!$A:$F,3,0),"")</f>
        <v/>
      </c>
      <c r="T3252" s="313">
        <v>1</v>
      </c>
      <c r="U3252" s="313">
        <v>6</v>
      </c>
      <c r="V3252" s="313">
        <v>24</v>
      </c>
      <c r="W3252" s="314">
        <v>0.88</v>
      </c>
      <c r="X3252" s="315">
        <v>1.9635E-3</v>
      </c>
      <c r="Y3252" s="749">
        <v>960</v>
      </c>
      <c r="Z3252" s="282"/>
      <c r="AA3252" s="316" t="s">
        <v>10390</v>
      </c>
      <c r="AB3252" s="282" t="s">
        <v>9163</v>
      </c>
      <c r="AC3252" s="317" t="s">
        <v>2081</v>
      </c>
      <c r="AD3252" s="318" t="s">
        <v>2754</v>
      </c>
      <c r="AE3252" s="319">
        <v>0</v>
      </c>
      <c r="AF3252" s="319" t="s">
        <v>11287</v>
      </c>
      <c r="AG3252" s="320">
        <v>12.72</v>
      </c>
      <c r="AH3252" s="321">
        <f t="shared" si="551"/>
        <v>0</v>
      </c>
      <c r="AI3252" s="287">
        <f>_xlfn.IFNA(VLOOKUP(AD:AD,грп!B:C,2,0),0)</f>
        <v>0</v>
      </c>
      <c r="AJ3252" s="607">
        <v>0</v>
      </c>
      <c r="AK3252" s="672">
        <f t="shared" si="553"/>
        <v>0</v>
      </c>
      <c r="AL3252" s="174"/>
      <c r="AM3252" s="4"/>
    </row>
    <row r="3253" spans="1:39" ht="12" customHeight="1" outlineLevel="1" x14ac:dyDescent="0.35">
      <c r="A3253" s="307" t="s">
        <v>10402</v>
      </c>
      <c r="B3253" s="308" t="s">
        <v>8530</v>
      </c>
      <c r="C3253" s="309"/>
      <c r="D3253" s="310" t="s">
        <v>11595</v>
      </c>
      <c r="E3253" s="292" t="s">
        <v>4508</v>
      </c>
      <c r="F3253" s="293"/>
      <c r="G3253" s="293"/>
      <c r="H3253" s="294">
        <v>7</v>
      </c>
      <c r="I3253" s="294" t="str">
        <f>IFERROR(_xlfn.IFNA(VLOOKUP($D:$D,history!$I:$Y,3,0),VLOOKUP(E:E,history!$H:$Y,4,0)),"--")</f>
        <v>--</v>
      </c>
      <c r="J3253" s="282" t="s">
        <v>9870</v>
      </c>
      <c r="K3253" s="282" t="str">
        <f t="shared" si="552"/>
        <v/>
      </c>
      <c r="L3253" s="312">
        <f t="shared" si="549"/>
        <v>439.08</v>
      </c>
      <c r="M3253" s="312">
        <f t="shared" si="550"/>
        <v>665.28</v>
      </c>
      <c r="N3253" s="297" t="str">
        <f>_xlfn.IFNA(VLOOKUP($E:$E,'1'!$A:$E,3,0),"")</f>
        <v/>
      </c>
      <c r="O3253" s="297" t="str">
        <f>_xlfn.IFNA(VLOOKUP($E:$E,'2'!$A:$E,3,0),"")</f>
        <v/>
      </c>
      <c r="P3253" s="297" t="str">
        <f>_xlfn.IFNA(VLOOKUP($E:$E,'3'!$A:$D,3,0),"")</f>
        <v/>
      </c>
      <c r="Q3253" s="297" t="str">
        <f>_xlfn.IFNA(VLOOKUP($E:$E,'4'!$A:$F,3,0),"")</f>
        <v/>
      </c>
      <c r="R3253" s="297" t="str">
        <f>_xlfn.IFNA(VLOOKUP($E:$E,'5'!$A:$F,3,0),"")</f>
        <v/>
      </c>
      <c r="S3253" s="297" t="str">
        <f>_xlfn.IFNA(VLOOKUP($E:$E,'6'!$A:$F,3,0),"")</f>
        <v/>
      </c>
      <c r="T3253" s="313">
        <v>1</v>
      </c>
      <c r="U3253" s="313">
        <v>6</v>
      </c>
      <c r="V3253" s="313">
        <v>36</v>
      </c>
      <c r="W3253" s="314">
        <v>0.58299999999999996</v>
      </c>
      <c r="X3253" s="315">
        <v>1.9047618999999999E-3</v>
      </c>
      <c r="Y3253" s="749">
        <v>630</v>
      </c>
      <c r="Z3253" s="282"/>
      <c r="AA3253" s="316" t="s">
        <v>393</v>
      </c>
      <c r="AB3253" s="282" t="s">
        <v>9163</v>
      </c>
      <c r="AC3253" s="317" t="s">
        <v>2081</v>
      </c>
      <c r="AD3253" s="318" t="s">
        <v>2754</v>
      </c>
      <c r="AE3253" s="319">
        <v>0</v>
      </c>
      <c r="AF3253" s="319" t="s">
        <v>11815</v>
      </c>
      <c r="AG3253" s="320">
        <v>8.34</v>
      </c>
      <c r="AH3253" s="321">
        <f t="shared" si="551"/>
        <v>0</v>
      </c>
      <c r="AI3253" s="287">
        <f>_xlfn.IFNA(VLOOKUP(AD:AD,грп!B:C,2,0),0)</f>
        <v>0</v>
      </c>
      <c r="AJ3253" s="607">
        <v>26</v>
      </c>
      <c r="AK3253" s="672">
        <f t="shared" si="553"/>
        <v>0</v>
      </c>
      <c r="AL3253" s="174"/>
      <c r="AM3253" s="4"/>
    </row>
    <row r="3254" spans="1:39" ht="12" customHeight="1" outlineLevel="1" x14ac:dyDescent="0.35">
      <c r="A3254" s="307" t="s">
        <v>339</v>
      </c>
      <c r="B3254" s="308" t="s">
        <v>8531</v>
      </c>
      <c r="C3254" s="309"/>
      <c r="D3254" s="310" t="s">
        <v>5396</v>
      </c>
      <c r="E3254" s="322" t="s">
        <v>1920</v>
      </c>
      <c r="F3254" s="293"/>
      <c r="G3254" s="293"/>
      <c r="H3254" s="294">
        <v>126</v>
      </c>
      <c r="I3254" s="294" t="str">
        <f>IFERROR(_xlfn.IFNA(VLOOKUP($D:$D,history!$I:$Y,3,0),VLOOKUP(E:E,history!$H:$Y,4,0)),"--")</f>
        <v>--</v>
      </c>
      <c r="J3254" s="282" t="s">
        <v>9870</v>
      </c>
      <c r="K3254" s="282" t="str">
        <f t="shared" si="552"/>
        <v/>
      </c>
      <c r="L3254" s="312">
        <f t="shared" si="549"/>
        <v>6.84</v>
      </c>
      <c r="M3254" s="312">
        <f t="shared" si="550"/>
        <v>10.37</v>
      </c>
      <c r="N3254" s="297" t="str">
        <f>_xlfn.IFNA(VLOOKUP($E:$E,'1'!$A:$E,3,0),"")</f>
        <v/>
      </c>
      <c r="O3254" s="297" t="str">
        <f>_xlfn.IFNA(VLOOKUP($E:$E,'2'!$A:$E,3,0),"")</f>
        <v/>
      </c>
      <c r="P3254" s="297" t="str">
        <f>_xlfn.IFNA(VLOOKUP($E:$E,'3'!$A:$D,3,0),"")</f>
        <v/>
      </c>
      <c r="Q3254" s="297" t="str">
        <f>_xlfn.IFNA(VLOOKUP($E:$E,'4'!$A:$F,3,0),"")</f>
        <v/>
      </c>
      <c r="R3254" s="297" t="str">
        <f>_xlfn.IFNA(VLOOKUP($E:$E,'5'!$A:$F,3,0),"")</f>
        <v/>
      </c>
      <c r="S3254" s="297" t="str">
        <f>_xlfn.IFNA(VLOOKUP($E:$E,'6'!$A:$F,3,0),"")</f>
        <v/>
      </c>
      <c r="T3254" s="313">
        <v>1</v>
      </c>
      <c r="U3254" s="313">
        <v>100</v>
      </c>
      <c r="V3254" s="313">
        <v>5000</v>
      </c>
      <c r="W3254" s="314">
        <v>3.0000000000000001E-3</v>
      </c>
      <c r="X3254" s="315">
        <v>3.7500000000000001E-6</v>
      </c>
      <c r="Y3254" s="749">
        <v>10</v>
      </c>
      <c r="Z3254" s="282"/>
      <c r="AA3254" s="316" t="s">
        <v>393</v>
      </c>
      <c r="AB3254" s="282" t="s">
        <v>9163</v>
      </c>
      <c r="AC3254" s="317" t="s">
        <v>2081</v>
      </c>
      <c r="AD3254" s="318" t="s">
        <v>11829</v>
      </c>
      <c r="AE3254" s="319">
        <v>0</v>
      </c>
      <c r="AF3254" s="319" t="s">
        <v>11282</v>
      </c>
      <c r="AG3254" s="320">
        <v>0.13</v>
      </c>
      <c r="AH3254" s="321">
        <f t="shared" si="551"/>
        <v>0</v>
      </c>
      <c r="AI3254" s="287">
        <f>_xlfn.IFNA(VLOOKUP(AD:AD,грп!B:C,2,0),0)</f>
        <v>0</v>
      </c>
      <c r="AJ3254" s="607">
        <v>190</v>
      </c>
      <c r="AK3254" s="672">
        <f t="shared" si="553"/>
        <v>0</v>
      </c>
      <c r="AL3254" s="174"/>
      <c r="AM3254" s="4"/>
    </row>
    <row r="3255" spans="1:39" ht="12" customHeight="1" outlineLevel="1" x14ac:dyDescent="0.35">
      <c r="A3255" s="307" t="s">
        <v>339</v>
      </c>
      <c r="B3255" s="308" t="s">
        <v>8532</v>
      </c>
      <c r="C3255" s="323"/>
      <c r="D3255" s="310" t="s">
        <v>5397</v>
      </c>
      <c r="E3255" s="322" t="s">
        <v>1921</v>
      </c>
      <c r="F3255" s="293"/>
      <c r="G3255" s="293"/>
      <c r="H3255" s="294">
        <v>227</v>
      </c>
      <c r="I3255" s="294" t="str">
        <f>IFERROR(_xlfn.IFNA(VLOOKUP($D:$D,history!$I:$Y,3,0),VLOOKUP(E:E,history!$H:$Y,4,0)),"--")</f>
        <v>V</v>
      </c>
      <c r="J3255" s="282" t="s">
        <v>9870</v>
      </c>
      <c r="K3255" s="282" t="str">
        <f t="shared" si="552"/>
        <v/>
      </c>
      <c r="L3255" s="312">
        <f t="shared" si="549"/>
        <v>13.16</v>
      </c>
      <c r="M3255" s="312">
        <f t="shared" si="550"/>
        <v>19.940000000000001</v>
      </c>
      <c r="N3255" s="297" t="str">
        <f>_xlfn.IFNA(VLOOKUP($E:$E,'1'!$A:$E,3,0),"")</f>
        <v/>
      </c>
      <c r="O3255" s="297" t="str">
        <f>_xlfn.IFNA(VLOOKUP($E:$E,'2'!$A:$E,3,0),"")</f>
        <v/>
      </c>
      <c r="P3255" s="297" t="str">
        <f>_xlfn.IFNA(VLOOKUP($E:$E,'3'!$A:$D,3,0),"")</f>
        <v/>
      </c>
      <c r="Q3255" s="297" t="str">
        <f>_xlfn.IFNA(VLOOKUP($E:$E,'4'!$A:$F,3,0),"")</f>
        <v/>
      </c>
      <c r="R3255" s="297" t="str">
        <f>_xlfn.IFNA(VLOOKUP($E:$E,'5'!$A:$F,3,0),"")</f>
        <v/>
      </c>
      <c r="S3255" s="297" t="str">
        <f>_xlfn.IFNA(VLOOKUP($E:$E,'6'!$A:$F,3,0),"")</f>
        <v/>
      </c>
      <c r="T3255" s="313">
        <v>1</v>
      </c>
      <c r="U3255" s="313">
        <v>100</v>
      </c>
      <c r="V3255" s="313">
        <v>1000</v>
      </c>
      <c r="W3255" s="314">
        <v>1.7000000000000001E-2</v>
      </c>
      <c r="X3255" s="315">
        <v>5.4999999999999999E-6</v>
      </c>
      <c r="Y3255" s="749">
        <v>20</v>
      </c>
      <c r="Z3255" s="282"/>
      <c r="AA3255" s="316" t="s">
        <v>10388</v>
      </c>
      <c r="AB3255" s="282" t="s">
        <v>9163</v>
      </c>
      <c r="AC3255" s="317" t="s">
        <v>2081</v>
      </c>
      <c r="AD3255" s="318" t="s">
        <v>11829</v>
      </c>
      <c r="AE3255" s="319">
        <v>0</v>
      </c>
      <c r="AF3255" s="319" t="s">
        <v>11282</v>
      </c>
      <c r="AG3255" s="320">
        <v>0.25</v>
      </c>
      <c r="AH3255" s="321">
        <f t="shared" si="551"/>
        <v>0</v>
      </c>
      <c r="AI3255" s="287">
        <f>_xlfn.IFNA(VLOOKUP(AD:AD,грп!B:C,2,0),0)</f>
        <v>0</v>
      </c>
      <c r="AJ3255" s="607">
        <v>840</v>
      </c>
      <c r="AK3255" s="672">
        <f t="shared" si="553"/>
        <v>0</v>
      </c>
      <c r="AL3255" s="174"/>
      <c r="AM3255" s="4"/>
    </row>
    <row r="3256" spans="1:39" s="4" customFormat="1" ht="12" customHeight="1" outlineLevel="1" x14ac:dyDescent="0.35">
      <c r="A3256" s="307" t="s">
        <v>339</v>
      </c>
      <c r="B3256" s="308" t="s">
        <v>8533</v>
      </c>
      <c r="C3256" s="323"/>
      <c r="D3256" s="310" t="s">
        <v>3105</v>
      </c>
      <c r="E3256" s="311" t="s">
        <v>2152</v>
      </c>
      <c r="F3256" s="293"/>
      <c r="G3256" s="293"/>
      <c r="H3256" s="294">
        <v>208</v>
      </c>
      <c r="I3256" s="294" t="str">
        <f>IFERROR(_xlfn.IFNA(VLOOKUP($D:$D,history!$I:$Y,3,0),VLOOKUP(E:E,history!$H:$Y,4,0)),"--")</f>
        <v>--</v>
      </c>
      <c r="J3256" s="282" t="s">
        <v>9870</v>
      </c>
      <c r="K3256" s="282" t="str">
        <f t="shared" si="552"/>
        <v/>
      </c>
      <c r="L3256" s="312">
        <f t="shared" si="549"/>
        <v>13.69</v>
      </c>
      <c r="M3256" s="312">
        <f t="shared" si="550"/>
        <v>20.74</v>
      </c>
      <c r="N3256" s="297" t="str">
        <f>_xlfn.IFNA(VLOOKUP($E:$E,'1'!$A:$E,3,0),"")</f>
        <v/>
      </c>
      <c r="O3256" s="297" t="str">
        <f>_xlfn.IFNA(VLOOKUP($E:$E,'2'!$A:$E,3,0),"")</f>
        <v/>
      </c>
      <c r="P3256" s="297" t="str">
        <f>_xlfn.IFNA(VLOOKUP($E:$E,'3'!$A:$D,3,0),"")</f>
        <v/>
      </c>
      <c r="Q3256" s="297" t="str">
        <f>_xlfn.IFNA(VLOOKUP($E:$E,'4'!$A:$F,3,0),"")</f>
        <v/>
      </c>
      <c r="R3256" s="297" t="str">
        <f>_xlfn.IFNA(VLOOKUP($E:$E,'5'!$A:$F,3,0),"")</f>
        <v/>
      </c>
      <c r="S3256" s="297" t="str">
        <f>_xlfn.IFNA(VLOOKUP($E:$E,'6'!$A:$F,3,0),"")</f>
        <v/>
      </c>
      <c r="T3256" s="313">
        <v>1</v>
      </c>
      <c r="U3256" s="313">
        <v>36</v>
      </c>
      <c r="V3256" s="313">
        <v>720</v>
      </c>
      <c r="W3256" s="314">
        <v>3.1E-2</v>
      </c>
      <c r="X3256" s="315">
        <v>1.2962999999999999E-5</v>
      </c>
      <c r="Y3256" s="749">
        <v>20</v>
      </c>
      <c r="Z3256" s="282"/>
      <c r="AA3256" s="316" t="s">
        <v>393</v>
      </c>
      <c r="AB3256" s="282" t="s">
        <v>9163</v>
      </c>
      <c r="AC3256" s="317" t="s">
        <v>2081</v>
      </c>
      <c r="AD3256" s="318" t="s">
        <v>11829</v>
      </c>
      <c r="AE3256" s="319">
        <v>0</v>
      </c>
      <c r="AF3256" s="319" t="s">
        <v>11282</v>
      </c>
      <c r="AG3256" s="320">
        <v>0.26</v>
      </c>
      <c r="AH3256" s="321">
        <f t="shared" si="551"/>
        <v>0</v>
      </c>
      <c r="AI3256" s="287">
        <f>_xlfn.IFNA(VLOOKUP(AD:AD,грп!B:C,2,0),0)</f>
        <v>0</v>
      </c>
      <c r="AJ3256" s="607">
        <v>360</v>
      </c>
      <c r="AK3256" s="672">
        <f t="shared" si="553"/>
        <v>0</v>
      </c>
      <c r="AL3256" s="174"/>
    </row>
    <row r="3257" spans="1:39" s="4" customFormat="1" ht="11.45" customHeight="1" x14ac:dyDescent="0.35">
      <c r="A3257" s="288"/>
      <c r="B3257" s="289"/>
      <c r="C3257" s="290" t="s">
        <v>555</v>
      </c>
      <c r="D3257" s="291" t="s">
        <v>491</v>
      </c>
      <c r="E3257" s="292"/>
      <c r="F3257" s="293"/>
      <c r="G3257" s="293"/>
      <c r="H3257" s="294"/>
      <c r="I3257" s="294"/>
      <c r="J3257" s="282" t="s">
        <v>393</v>
      </c>
      <c r="K3257" s="282" t="str">
        <f t="shared" si="552"/>
        <v/>
      </c>
      <c r="L3257" s="295"/>
      <c r="M3257" s="296"/>
      <c r="N3257" s="297"/>
      <c r="O3257" s="297"/>
      <c r="P3257" s="297"/>
      <c r="Q3257" s="297" t="str">
        <f>_xlfn.IFNA(VLOOKUP($E:$E,'4'!$A:$F,3,0),"")</f>
        <v/>
      </c>
      <c r="R3257" s="297" t="str">
        <f>_xlfn.IFNA(VLOOKUP($E:$E,'5'!$A:$F,3,0),"")</f>
        <v/>
      </c>
      <c r="S3257" s="297"/>
      <c r="T3257" s="298"/>
      <c r="U3257" s="299"/>
      <c r="V3257" s="299"/>
      <c r="W3257" s="300"/>
      <c r="X3257" s="301"/>
      <c r="Y3257" s="749"/>
      <c r="Z3257" s="282"/>
      <c r="AA3257" s="280"/>
      <c r="AB3257" s="280"/>
      <c r="AC3257" s="302"/>
      <c r="AD3257" s="303" t="s">
        <v>491</v>
      </c>
      <c r="AE3257" s="280"/>
      <c r="AF3257" s="329"/>
      <c r="AG3257" s="345"/>
      <c r="AH3257" s="306"/>
      <c r="AI3257" s="287">
        <f>_xlfn.IFNA(VLOOKUP(AD:AD,грп!B:C,2,0),0)</f>
        <v>0</v>
      </c>
      <c r="AJ3257" s="607">
        <v>0</v>
      </c>
      <c r="AK3257" s="672" t="str">
        <f t="shared" si="553"/>
        <v xml:space="preserve"> </v>
      </c>
      <c r="AL3257" s="174"/>
    </row>
    <row r="3258" spans="1:39" ht="12" customHeight="1" outlineLevel="1" x14ac:dyDescent="0.35">
      <c r="A3258" s="307" t="s">
        <v>10402</v>
      </c>
      <c r="B3258" s="308" t="s">
        <v>8534</v>
      </c>
      <c r="C3258" s="290" t="s">
        <v>555</v>
      </c>
      <c r="D3258" s="310" t="s">
        <v>643</v>
      </c>
      <c r="E3258" s="322" t="s">
        <v>222</v>
      </c>
      <c r="F3258" s="293"/>
      <c r="G3258" s="293"/>
      <c r="H3258" s="294">
        <v>9</v>
      </c>
      <c r="I3258" s="294" t="str">
        <f>IFERROR(_xlfn.IFNA(VLOOKUP($D:$D,history!$I:$Y,3,0),VLOOKUP(E:E,history!$H:$Y,4,0)),"--")</f>
        <v>--</v>
      </c>
      <c r="J3258" s="282" t="s">
        <v>9870</v>
      </c>
      <c r="K3258" s="282" t="str">
        <f t="shared" si="552"/>
        <v/>
      </c>
      <c r="L3258" s="312">
        <f t="shared" ref="L3258:L3264" si="554">IF($A$3="ИМ",ROUND($Y3258*(1-($L$6-$F$4))*(1-$F$3)*(1+$AG$2),2),ROUND($M3258*(1-($L$6-$F$4))*(1-$F$3)*(1+$AG$2),2))</f>
        <v>1782.67</v>
      </c>
      <c r="M3258" s="312">
        <f t="shared" ref="M3258:M3264" si="555">ROUND(IF($A$3="РЕГИОНЫ",AG3258*$AG$3*$AG$1,IF(AI3258=0,AG3258*$AG$3*$AG$1,AG3258*$AG$3*(1-5%)*$AG$1)),2)</f>
        <v>2701.01</v>
      </c>
      <c r="N3258" s="297" t="str">
        <f>_xlfn.IFNA(VLOOKUP($E:$E,'1'!$A:$E,3,0),"")</f>
        <v/>
      </c>
      <c r="O3258" s="297" t="str">
        <f>_xlfn.IFNA(VLOOKUP($E:$E,'2'!$A:$E,3,0),"")</f>
        <v/>
      </c>
      <c r="P3258" s="297" t="str">
        <f>_xlfn.IFNA(VLOOKUP($E:$E,'3'!$A:$D,3,0),"")</f>
        <v/>
      </c>
      <c r="Q3258" s="297" t="str">
        <f>_xlfn.IFNA(VLOOKUP($E:$E,'4'!$A:$F,3,0),"")</f>
        <v/>
      </c>
      <c r="R3258" s="297" t="str">
        <f>_xlfn.IFNA(VLOOKUP($E:$E,'5'!$A:$F,3,0),"")</f>
        <v/>
      </c>
      <c r="S3258" s="297" t="str">
        <f>_xlfn.IFNA(VLOOKUP($E:$E,'6'!$A:$F,3,0),"")</f>
        <v/>
      </c>
      <c r="T3258" s="313">
        <v>1</v>
      </c>
      <c r="U3258" s="313">
        <v>1</v>
      </c>
      <c r="V3258" s="313">
        <v>16</v>
      </c>
      <c r="W3258" s="314">
        <v>1.125</v>
      </c>
      <c r="X3258" s="315">
        <v>1.1904762000000001E-3</v>
      </c>
      <c r="Y3258" s="749">
        <v>2570</v>
      </c>
      <c r="Z3258" s="282"/>
      <c r="AA3258" s="316" t="s">
        <v>10390</v>
      </c>
      <c r="AB3258" s="282" t="s">
        <v>9163</v>
      </c>
      <c r="AC3258" s="317" t="s">
        <v>2081</v>
      </c>
      <c r="AD3258" s="318" t="s">
        <v>491</v>
      </c>
      <c r="AE3258" s="319">
        <v>0</v>
      </c>
      <c r="AF3258" s="319" t="s">
        <v>11308</v>
      </c>
      <c r="AG3258" s="320">
        <v>33.86</v>
      </c>
      <c r="AH3258" s="321">
        <f t="shared" ref="AH3258:AH3264" si="556">IF($A$3="РЕГИОНЫ",ROUND($AG3258*(1-($L$6-$F$4))*(1-$F$3)*(1+$AG$2)*$AG$1,2),0)</f>
        <v>0</v>
      </c>
      <c r="AI3258" s="287">
        <f>_xlfn.IFNA(VLOOKUP(AD:AD,грп!B:C,2,0),0)</f>
        <v>0</v>
      </c>
      <c r="AJ3258" s="607">
        <v>13</v>
      </c>
      <c r="AK3258" s="672" t="str">
        <f t="shared" si="553"/>
        <v xml:space="preserve"> </v>
      </c>
      <c r="AL3258" s="174"/>
      <c r="AM3258" s="4"/>
    </row>
    <row r="3259" spans="1:39" ht="12" customHeight="1" outlineLevel="1" x14ac:dyDescent="0.35">
      <c r="A3259" s="307" t="s">
        <v>10402</v>
      </c>
      <c r="B3259" s="308" t="s">
        <v>8535</v>
      </c>
      <c r="C3259" s="290" t="s">
        <v>555</v>
      </c>
      <c r="D3259" s="310" t="s">
        <v>11596</v>
      </c>
      <c r="E3259" s="322" t="s">
        <v>280</v>
      </c>
      <c r="F3259" s="293"/>
      <c r="G3259" s="293"/>
      <c r="H3259" s="294"/>
      <c r="I3259" s="294" t="str">
        <f>IFERROR(_xlfn.IFNA(VLOOKUP($D:$D,history!$I:$Y,3,0),VLOOKUP(E:E,history!$H:$Y,4,0)),"--")</f>
        <v>--</v>
      </c>
      <c r="J3259" s="282" t="s">
        <v>5946</v>
      </c>
      <c r="K3259" s="282" t="str">
        <f t="shared" si="552"/>
        <v/>
      </c>
      <c r="L3259" s="312">
        <f t="shared" si="554"/>
        <v>2789.3</v>
      </c>
      <c r="M3259" s="312">
        <f t="shared" si="555"/>
        <v>4226.21</v>
      </c>
      <c r="N3259" s="297" t="str">
        <f>_xlfn.IFNA(VLOOKUP($E:$E,'1'!$A:$E,3,0),"")</f>
        <v/>
      </c>
      <c r="O3259" s="297" t="str">
        <f>_xlfn.IFNA(VLOOKUP($E:$E,'2'!$A:$E,3,0),"")</f>
        <v/>
      </c>
      <c r="P3259" s="297" t="str">
        <f>_xlfn.IFNA(VLOOKUP($E:$E,'3'!$A:$D,3,0),"")</f>
        <v/>
      </c>
      <c r="Q3259" s="297" t="str">
        <f>_xlfn.IFNA(VLOOKUP($E:$E,'4'!$A:$F,3,0),"")</f>
        <v/>
      </c>
      <c r="R3259" s="297" t="str">
        <f>_xlfn.IFNA(VLOOKUP($E:$E,'5'!$A:$F,3,0),"")</f>
        <v/>
      </c>
      <c r="S3259" s="297" t="str">
        <f>_xlfn.IFNA(VLOOKUP($E:$E,'6'!$A:$F,3,0),"")</f>
        <v/>
      </c>
      <c r="T3259" s="313">
        <v>1</v>
      </c>
      <c r="U3259" s="313">
        <v>1</v>
      </c>
      <c r="V3259" s="313">
        <v>4</v>
      </c>
      <c r="W3259" s="314">
        <v>4.8380000000000001</v>
      </c>
      <c r="X3259" s="315">
        <v>8.5000000000000006E-3</v>
      </c>
      <c r="Y3259" s="749">
        <v>4010</v>
      </c>
      <c r="Z3259" s="282"/>
      <c r="AA3259" s="316" t="s">
        <v>10391</v>
      </c>
      <c r="AB3259" s="282" t="s">
        <v>9163</v>
      </c>
      <c r="AC3259" s="317" t="s">
        <v>2081</v>
      </c>
      <c r="AD3259" s="318" t="s">
        <v>491</v>
      </c>
      <c r="AE3259" s="319">
        <v>0</v>
      </c>
      <c r="AF3259" s="319" t="s">
        <v>11817</v>
      </c>
      <c r="AG3259" s="320">
        <v>52.98</v>
      </c>
      <c r="AH3259" s="321">
        <f t="shared" si="556"/>
        <v>0</v>
      </c>
      <c r="AI3259" s="287">
        <f>_xlfn.IFNA(VLOOKUP(AD:AD,грп!B:C,2,0),0)</f>
        <v>0</v>
      </c>
      <c r="AJ3259" s="607">
        <v>0</v>
      </c>
      <c r="AK3259" s="672" t="str">
        <f t="shared" si="553"/>
        <v xml:space="preserve"> </v>
      </c>
      <c r="AL3259" s="174"/>
      <c r="AM3259" s="4"/>
    </row>
    <row r="3260" spans="1:39" s="4" customFormat="1" ht="12" customHeight="1" outlineLevel="1" x14ac:dyDescent="0.35">
      <c r="A3260" s="307" t="s">
        <v>10402</v>
      </c>
      <c r="B3260" s="308" t="s">
        <v>8536</v>
      </c>
      <c r="C3260" s="290" t="s">
        <v>555</v>
      </c>
      <c r="D3260" s="310" t="s">
        <v>11597</v>
      </c>
      <c r="E3260" s="322" t="s">
        <v>279</v>
      </c>
      <c r="F3260" s="293"/>
      <c r="G3260" s="293"/>
      <c r="H3260" s="294">
        <v>4</v>
      </c>
      <c r="I3260" s="294" t="str">
        <f>IFERROR(_xlfn.IFNA(VLOOKUP($D:$D,history!$I:$Y,3,0),VLOOKUP(E:E,history!$H:$Y,4,0)),"--")</f>
        <v>--</v>
      </c>
      <c r="J3260" s="282" t="s">
        <v>9870</v>
      </c>
      <c r="K3260" s="282" t="str">
        <f t="shared" si="552"/>
        <v/>
      </c>
      <c r="L3260" s="312">
        <f t="shared" si="554"/>
        <v>525.95000000000005</v>
      </c>
      <c r="M3260" s="312">
        <f t="shared" si="555"/>
        <v>796.9</v>
      </c>
      <c r="N3260" s="297" t="str">
        <f>_xlfn.IFNA(VLOOKUP($E:$E,'1'!$A:$E,3,0),"")</f>
        <v/>
      </c>
      <c r="O3260" s="297" t="str">
        <f>_xlfn.IFNA(VLOOKUP($E:$E,'2'!$A:$E,3,0),"")</f>
        <v/>
      </c>
      <c r="P3260" s="297" t="str">
        <f>_xlfn.IFNA(VLOOKUP($E:$E,'3'!$A:$D,3,0),"")</f>
        <v/>
      </c>
      <c r="Q3260" s="297" t="str">
        <f>_xlfn.IFNA(VLOOKUP($E:$E,'4'!$A:$F,3,0),"")</f>
        <v/>
      </c>
      <c r="R3260" s="297" t="str">
        <f>_xlfn.IFNA(VLOOKUP($E:$E,'5'!$A:$F,3,0),"")</f>
        <v/>
      </c>
      <c r="S3260" s="297" t="str">
        <f>_xlfn.IFNA(VLOOKUP($E:$E,'6'!$A:$F,3,0),"")</f>
        <v/>
      </c>
      <c r="T3260" s="313">
        <v>1</v>
      </c>
      <c r="U3260" s="313">
        <v>1</v>
      </c>
      <c r="V3260" s="313">
        <v>20</v>
      </c>
      <c r="W3260" s="314">
        <v>0.71399999999999997</v>
      </c>
      <c r="X3260" s="315">
        <v>5.375E-4</v>
      </c>
      <c r="Y3260" s="749">
        <v>760</v>
      </c>
      <c r="Z3260" s="282"/>
      <c r="AA3260" s="316" t="s">
        <v>10390</v>
      </c>
      <c r="AB3260" s="282" t="s">
        <v>9163</v>
      </c>
      <c r="AC3260" s="317" t="s">
        <v>2081</v>
      </c>
      <c r="AD3260" s="318" t="s">
        <v>11830</v>
      </c>
      <c r="AE3260" s="319">
        <v>0</v>
      </c>
      <c r="AF3260" s="319" t="s">
        <v>11308</v>
      </c>
      <c r="AG3260" s="320">
        <v>9.99</v>
      </c>
      <c r="AH3260" s="321">
        <f t="shared" si="556"/>
        <v>0</v>
      </c>
      <c r="AI3260" s="287">
        <f>_xlfn.IFNA(VLOOKUP(AD:AD,грп!B:C,2,0),0)</f>
        <v>0</v>
      </c>
      <c r="AJ3260" s="607">
        <v>8</v>
      </c>
      <c r="AK3260" s="672" t="str">
        <f t="shared" si="553"/>
        <v xml:space="preserve"> </v>
      </c>
      <c r="AL3260" s="174"/>
    </row>
    <row r="3261" spans="1:39" s="4" customFormat="1" ht="12" customHeight="1" outlineLevel="1" x14ac:dyDescent="0.35">
      <c r="A3261" s="307" t="s">
        <v>10402</v>
      </c>
      <c r="B3261" s="308" t="s">
        <v>8537</v>
      </c>
      <c r="C3261" s="290" t="s">
        <v>555</v>
      </c>
      <c r="D3261" s="310" t="s">
        <v>2915</v>
      </c>
      <c r="E3261" s="322" t="s">
        <v>281</v>
      </c>
      <c r="F3261" s="293"/>
      <c r="G3261" s="293"/>
      <c r="H3261" s="294">
        <v>3</v>
      </c>
      <c r="I3261" s="294" t="str">
        <f>IFERROR(_xlfn.IFNA(VLOOKUP($D:$D,history!$I:$Y,3,0),VLOOKUP(E:E,history!$H:$Y,4,0)),"--")</f>
        <v>V</v>
      </c>
      <c r="J3261" s="282" t="s">
        <v>9870</v>
      </c>
      <c r="K3261" s="282" t="str">
        <f t="shared" si="552"/>
        <v/>
      </c>
      <c r="L3261" s="312">
        <f t="shared" si="554"/>
        <v>576.5</v>
      </c>
      <c r="M3261" s="312">
        <f t="shared" si="555"/>
        <v>873.48</v>
      </c>
      <c r="N3261" s="297" t="str">
        <f>_xlfn.IFNA(VLOOKUP($E:$E,'1'!$A:$E,3,0),"")</f>
        <v/>
      </c>
      <c r="O3261" s="297" t="str">
        <f>_xlfn.IFNA(VLOOKUP($E:$E,'2'!$A:$E,3,0),"")</f>
        <v/>
      </c>
      <c r="P3261" s="297" t="str">
        <f>_xlfn.IFNA(VLOOKUP($E:$E,'3'!$A:$D,3,0),"")</f>
        <v/>
      </c>
      <c r="Q3261" s="297" t="str">
        <f>_xlfn.IFNA(VLOOKUP($E:$E,'4'!$A:$F,3,0),"")</f>
        <v/>
      </c>
      <c r="R3261" s="297" t="str">
        <f>_xlfn.IFNA(VLOOKUP($E:$E,'5'!$A:$F,3,0),"")</f>
        <v/>
      </c>
      <c r="S3261" s="297" t="str">
        <f>_xlfn.IFNA(VLOOKUP($E:$E,'6'!$A:$F,3,0),"")</f>
        <v/>
      </c>
      <c r="T3261" s="313">
        <v>1</v>
      </c>
      <c r="U3261" s="313">
        <v>1</v>
      </c>
      <c r="V3261" s="313">
        <v>20</v>
      </c>
      <c r="W3261" s="314">
        <v>0.56299999999999994</v>
      </c>
      <c r="X3261" s="315">
        <v>4.8148149999999997E-4</v>
      </c>
      <c r="Y3261" s="749">
        <v>830</v>
      </c>
      <c r="Z3261" s="282"/>
      <c r="AA3261" s="316" t="s">
        <v>10390</v>
      </c>
      <c r="AB3261" s="282" t="s">
        <v>9163</v>
      </c>
      <c r="AC3261" s="317" t="s">
        <v>2081</v>
      </c>
      <c r="AD3261" s="318" t="s">
        <v>11830</v>
      </c>
      <c r="AE3261" s="319">
        <v>0</v>
      </c>
      <c r="AF3261" s="319" t="s">
        <v>11308</v>
      </c>
      <c r="AG3261" s="320">
        <v>10.95</v>
      </c>
      <c r="AH3261" s="321">
        <f t="shared" si="556"/>
        <v>0</v>
      </c>
      <c r="AI3261" s="287">
        <f>_xlfn.IFNA(VLOOKUP(AD:AD,грп!B:C,2,0),0)</f>
        <v>0</v>
      </c>
      <c r="AJ3261" s="607">
        <v>17</v>
      </c>
      <c r="AK3261" s="672" t="str">
        <f t="shared" si="553"/>
        <v xml:space="preserve"> </v>
      </c>
      <c r="AL3261" s="174"/>
    </row>
    <row r="3262" spans="1:39" s="4" customFormat="1" ht="12" customHeight="1" outlineLevel="1" x14ac:dyDescent="0.35">
      <c r="A3262" s="307" t="s">
        <v>10402</v>
      </c>
      <c r="B3262" s="308" t="s">
        <v>8538</v>
      </c>
      <c r="C3262" s="290" t="s">
        <v>555</v>
      </c>
      <c r="D3262" s="310" t="s">
        <v>11598</v>
      </c>
      <c r="E3262" s="322" t="s">
        <v>282</v>
      </c>
      <c r="F3262" s="293"/>
      <c r="G3262" s="293"/>
      <c r="H3262" s="294">
        <v>5</v>
      </c>
      <c r="I3262" s="294" t="str">
        <f>IFERROR(_xlfn.IFNA(VLOOKUP($D:$D,history!$I:$Y,3,0),VLOOKUP(E:E,history!$H:$Y,4,0)),"--")</f>
        <v>--</v>
      </c>
      <c r="J3262" s="282" t="s">
        <v>9869</v>
      </c>
      <c r="K3262" s="282" t="str">
        <f t="shared" si="552"/>
        <v/>
      </c>
      <c r="L3262" s="312">
        <f t="shared" si="554"/>
        <v>1414.66</v>
      </c>
      <c r="M3262" s="312">
        <f t="shared" si="555"/>
        <v>2143.42</v>
      </c>
      <c r="N3262" s="297" t="str">
        <f>_xlfn.IFNA(VLOOKUP($E:$E,'1'!$A:$E,3,0),"")</f>
        <v/>
      </c>
      <c r="O3262" s="297" t="str">
        <f>_xlfn.IFNA(VLOOKUP($E:$E,'2'!$A:$E,3,0),"")</f>
        <v/>
      </c>
      <c r="P3262" s="297" t="str">
        <f>_xlfn.IFNA(VLOOKUP($E:$E,'3'!$A:$D,3,0),"")</f>
        <v/>
      </c>
      <c r="Q3262" s="297" t="str">
        <f>_xlfn.IFNA(VLOOKUP($E:$E,'4'!$A:$F,3,0),"")</f>
        <v/>
      </c>
      <c r="R3262" s="297" t="str">
        <f>_xlfn.IFNA(VLOOKUP($E:$E,'5'!$A:$F,3,0),"")</f>
        <v/>
      </c>
      <c r="S3262" s="297" t="str">
        <f>_xlfn.IFNA(VLOOKUP($E:$E,'6'!$A:$F,3,0),"")</f>
        <v/>
      </c>
      <c r="T3262" s="313">
        <v>1</v>
      </c>
      <c r="U3262" s="313">
        <v>1</v>
      </c>
      <c r="V3262" s="313">
        <v>6</v>
      </c>
      <c r="W3262" s="314">
        <v>2.0499999999999998</v>
      </c>
      <c r="X3262" s="315">
        <v>2.2133333000000002E-3</v>
      </c>
      <c r="Y3262" s="749">
        <v>2040</v>
      </c>
      <c r="Z3262" s="282"/>
      <c r="AA3262" s="316" t="s">
        <v>10390</v>
      </c>
      <c r="AB3262" s="282" t="s">
        <v>9163</v>
      </c>
      <c r="AC3262" s="317" t="s">
        <v>2081</v>
      </c>
      <c r="AD3262" s="318" t="s">
        <v>11830</v>
      </c>
      <c r="AE3262" s="319">
        <v>0</v>
      </c>
      <c r="AF3262" s="319" t="s">
        <v>11308</v>
      </c>
      <c r="AG3262" s="320">
        <v>26.87</v>
      </c>
      <c r="AH3262" s="321">
        <f t="shared" si="556"/>
        <v>0</v>
      </c>
      <c r="AI3262" s="287">
        <f>_xlfn.IFNA(VLOOKUP(AD:AD,грп!B:C,2,0),0)</f>
        <v>0</v>
      </c>
      <c r="AJ3262" s="607">
        <v>4</v>
      </c>
      <c r="AK3262" s="672" t="str">
        <f t="shared" si="553"/>
        <v xml:space="preserve"> </v>
      </c>
      <c r="AL3262" s="174"/>
    </row>
    <row r="3263" spans="1:39" ht="12" customHeight="1" outlineLevel="1" x14ac:dyDescent="0.35">
      <c r="A3263" s="307" t="s">
        <v>10402</v>
      </c>
      <c r="B3263" s="308" t="s">
        <v>8539</v>
      </c>
      <c r="C3263" s="290" t="s">
        <v>555</v>
      </c>
      <c r="D3263" s="310" t="s">
        <v>11599</v>
      </c>
      <c r="E3263" s="322" t="s">
        <v>283</v>
      </c>
      <c r="F3263" s="293"/>
      <c r="G3263" s="293"/>
      <c r="H3263" s="294">
        <v>16</v>
      </c>
      <c r="I3263" s="294" t="str">
        <f>IFERROR(_xlfn.IFNA(VLOOKUP($D:$D,history!$I:$Y,3,0),VLOOKUP(E:E,history!$H:$Y,4,0)),"--")</f>
        <v>--</v>
      </c>
      <c r="J3263" s="282" t="s">
        <v>9870</v>
      </c>
      <c r="K3263" s="282" t="str">
        <f t="shared" si="552"/>
        <v/>
      </c>
      <c r="L3263" s="312">
        <f t="shared" si="554"/>
        <v>549.65</v>
      </c>
      <c r="M3263" s="312">
        <f t="shared" si="555"/>
        <v>832.8</v>
      </c>
      <c r="N3263" s="297" t="str">
        <f>_xlfn.IFNA(VLOOKUP($E:$E,'1'!$A:$E,3,0),"")</f>
        <v/>
      </c>
      <c r="O3263" s="297" t="str">
        <f>_xlfn.IFNA(VLOOKUP($E:$E,'2'!$A:$E,3,0),"")</f>
        <v/>
      </c>
      <c r="P3263" s="297" t="str">
        <f>_xlfn.IFNA(VLOOKUP($E:$E,'3'!$A:$D,3,0),"")</f>
        <v/>
      </c>
      <c r="Q3263" s="297" t="str">
        <f>_xlfn.IFNA(VLOOKUP($E:$E,'4'!$A:$F,3,0),"")</f>
        <v/>
      </c>
      <c r="R3263" s="297" t="str">
        <f>_xlfn.IFNA(VLOOKUP($E:$E,'5'!$A:$F,3,0),"")</f>
        <v/>
      </c>
      <c r="S3263" s="297" t="str">
        <f>_xlfn.IFNA(VLOOKUP($E:$E,'6'!$A:$F,3,0),"")</f>
        <v/>
      </c>
      <c r="T3263" s="313">
        <v>1</v>
      </c>
      <c r="U3263" s="313">
        <v>1</v>
      </c>
      <c r="V3263" s="313">
        <v>20</v>
      </c>
      <c r="W3263" s="314">
        <v>0.59299999999999997</v>
      </c>
      <c r="X3263" s="315">
        <v>5.3921570000000003E-4</v>
      </c>
      <c r="Y3263" s="749">
        <v>790</v>
      </c>
      <c r="Z3263" s="282"/>
      <c r="AA3263" s="316" t="s">
        <v>393</v>
      </c>
      <c r="AB3263" s="282" t="s">
        <v>9163</v>
      </c>
      <c r="AC3263" s="317" t="s">
        <v>2081</v>
      </c>
      <c r="AD3263" s="318" t="s">
        <v>11830</v>
      </c>
      <c r="AE3263" s="319">
        <v>0</v>
      </c>
      <c r="AF3263" s="319" t="s">
        <v>11308</v>
      </c>
      <c r="AG3263" s="320">
        <v>10.44</v>
      </c>
      <c r="AH3263" s="321">
        <f t="shared" si="556"/>
        <v>0</v>
      </c>
      <c r="AI3263" s="287">
        <f>_xlfn.IFNA(VLOOKUP(AD:AD,грп!B:C,2,0),0)</f>
        <v>0</v>
      </c>
      <c r="AJ3263" s="607">
        <v>16</v>
      </c>
      <c r="AK3263" s="672" t="str">
        <f t="shared" si="553"/>
        <v xml:space="preserve"> </v>
      </c>
      <c r="AL3263" s="174"/>
      <c r="AM3263" s="4"/>
    </row>
    <row r="3264" spans="1:39" ht="12" customHeight="1" outlineLevel="1" x14ac:dyDescent="0.35">
      <c r="A3264" s="307" t="s">
        <v>10402</v>
      </c>
      <c r="B3264" s="308" t="s">
        <v>8540</v>
      </c>
      <c r="C3264" s="290" t="s">
        <v>555</v>
      </c>
      <c r="D3264" s="310" t="s">
        <v>2966</v>
      </c>
      <c r="E3264" s="322" t="s">
        <v>284</v>
      </c>
      <c r="F3264" s="293"/>
      <c r="G3264" s="293"/>
      <c r="H3264" s="294"/>
      <c r="I3264" s="294" t="str">
        <f>IFERROR(_xlfn.IFNA(VLOOKUP($D:$D,history!$I:$Y,3,0),VLOOKUP(E:E,history!$H:$Y,4,0)),"--")</f>
        <v>--</v>
      </c>
      <c r="J3264" s="282" t="s">
        <v>5946</v>
      </c>
      <c r="K3264" s="282" t="str">
        <f t="shared" si="552"/>
        <v/>
      </c>
      <c r="L3264" s="312">
        <f t="shared" si="554"/>
        <v>1065.08</v>
      </c>
      <c r="M3264" s="312">
        <f t="shared" si="555"/>
        <v>1613.75</v>
      </c>
      <c r="N3264" s="297" t="str">
        <f>_xlfn.IFNA(VLOOKUP($E:$E,'1'!$A:$E,3,0),"")</f>
        <v/>
      </c>
      <c r="O3264" s="297" t="str">
        <f>_xlfn.IFNA(VLOOKUP($E:$E,'2'!$A:$E,3,0),"")</f>
        <v/>
      </c>
      <c r="P3264" s="297" t="str">
        <f>_xlfn.IFNA(VLOOKUP($E:$E,'3'!$A:$D,3,0),"")</f>
        <v/>
      </c>
      <c r="Q3264" s="297" t="str">
        <f>_xlfn.IFNA(VLOOKUP($E:$E,'4'!$A:$F,3,0),"")</f>
        <v/>
      </c>
      <c r="R3264" s="297" t="str">
        <f>_xlfn.IFNA(VLOOKUP($E:$E,'5'!$A:$F,3,0),"")</f>
        <v/>
      </c>
      <c r="S3264" s="297" t="str">
        <f>_xlfn.IFNA(VLOOKUP($E:$E,'6'!$A:$F,3,0),"")</f>
        <v/>
      </c>
      <c r="T3264" s="313">
        <v>1</v>
      </c>
      <c r="U3264" s="313">
        <v>1</v>
      </c>
      <c r="V3264" s="313">
        <v>10</v>
      </c>
      <c r="W3264" s="314">
        <v>1.7</v>
      </c>
      <c r="X3264" s="315">
        <v>2.3999999999999998E-3</v>
      </c>
      <c r="Y3264" s="749">
        <v>1530</v>
      </c>
      <c r="Z3264" s="282"/>
      <c r="AA3264" s="316" t="s">
        <v>10390</v>
      </c>
      <c r="AB3264" s="282" t="s">
        <v>9163</v>
      </c>
      <c r="AC3264" s="317" t="s">
        <v>2081</v>
      </c>
      <c r="AD3264" s="318" t="s">
        <v>11831</v>
      </c>
      <c r="AE3264" s="319">
        <v>0</v>
      </c>
      <c r="AF3264" s="319" t="s">
        <v>11308</v>
      </c>
      <c r="AG3264" s="320">
        <v>20.23</v>
      </c>
      <c r="AH3264" s="321">
        <f t="shared" si="556"/>
        <v>0</v>
      </c>
      <c r="AI3264" s="287">
        <f>_xlfn.IFNA(VLOOKUP(AD:AD,грп!B:C,2,0),0)</f>
        <v>0</v>
      </c>
      <c r="AJ3264" s="607">
        <v>0</v>
      </c>
      <c r="AK3264" s="672" t="str">
        <f t="shared" si="553"/>
        <v xml:space="preserve"> </v>
      </c>
      <c r="AL3264" s="174"/>
      <c r="AM3264" s="4"/>
    </row>
    <row r="3265" spans="1:39" s="4" customFormat="1" ht="12" customHeight="1" outlineLevel="1" x14ac:dyDescent="0.35">
      <c r="A3265" s="288"/>
      <c r="B3265" s="289"/>
      <c r="C3265" s="290" t="s">
        <v>555</v>
      </c>
      <c r="D3265" s="291" t="s">
        <v>2755</v>
      </c>
      <c r="E3265" s="292"/>
      <c r="F3265" s="293"/>
      <c r="G3265" s="293"/>
      <c r="H3265" s="294"/>
      <c r="I3265" s="294"/>
      <c r="J3265" s="282" t="s">
        <v>393</v>
      </c>
      <c r="K3265" s="282" t="str">
        <f t="shared" si="552"/>
        <v/>
      </c>
      <c r="L3265" s="295"/>
      <c r="M3265" s="296"/>
      <c r="N3265" s="297"/>
      <c r="O3265" s="297"/>
      <c r="P3265" s="297"/>
      <c r="Q3265" s="297" t="str">
        <f>_xlfn.IFNA(VLOOKUP($E:$E,'4'!$A:$F,3,0),"")</f>
        <v/>
      </c>
      <c r="R3265" s="297" t="str">
        <f>_xlfn.IFNA(VLOOKUP($E:$E,'5'!$A:$F,3,0),"")</f>
        <v/>
      </c>
      <c r="S3265" s="297"/>
      <c r="T3265" s="298"/>
      <c r="U3265" s="299"/>
      <c r="V3265" s="299"/>
      <c r="W3265" s="300"/>
      <c r="X3265" s="301"/>
      <c r="Y3265" s="749"/>
      <c r="Z3265" s="282"/>
      <c r="AA3265" s="299"/>
      <c r="AB3265" s="280"/>
      <c r="AC3265" s="302"/>
      <c r="AD3265" s="303" t="s">
        <v>2755</v>
      </c>
      <c r="AE3265" s="280"/>
      <c r="AF3265" s="329"/>
      <c r="AG3265" s="305"/>
      <c r="AH3265" s="306"/>
      <c r="AI3265" s="287">
        <f>_xlfn.IFNA(VLOOKUP(AD:AD,грп!B:C,2,0),0)</f>
        <v>0</v>
      </c>
      <c r="AJ3265" s="607">
        <v>0</v>
      </c>
      <c r="AK3265" s="672" t="str">
        <f t="shared" si="553"/>
        <v xml:space="preserve"> </v>
      </c>
      <c r="AL3265" s="174"/>
    </row>
    <row r="3266" spans="1:39" s="4" customFormat="1" ht="12" customHeight="1" outlineLevel="1" x14ac:dyDescent="0.35">
      <c r="A3266" s="307" t="s">
        <v>10402</v>
      </c>
      <c r="B3266" s="308" t="s">
        <v>8541</v>
      </c>
      <c r="C3266" s="323"/>
      <c r="D3266" s="310" t="s">
        <v>2967</v>
      </c>
      <c r="E3266" s="324" t="s">
        <v>2564</v>
      </c>
      <c r="F3266" s="293"/>
      <c r="G3266" s="293"/>
      <c r="H3266" s="294">
        <v>28</v>
      </c>
      <c r="I3266" s="294" t="str">
        <f>IFERROR(_xlfn.IFNA(VLOOKUP($D:$D,history!$I:$Y,3,0),VLOOKUP(E:E,history!$H:$Y,4,0)),"--")</f>
        <v>--</v>
      </c>
      <c r="J3266" s="282" t="s">
        <v>9870</v>
      </c>
      <c r="K3266" s="282" t="str">
        <f t="shared" si="552"/>
        <v/>
      </c>
      <c r="L3266" s="312">
        <f>IF($A$3="ИМ",ROUND($Y3266*(1-($L$6-$F$4))*(1-$F$3)*(1+$AG$2),2),ROUND($M3266*(1-($L$6-$F$4))*(1-$F$3)*(1+$AG$2),2))</f>
        <v>138.47</v>
      </c>
      <c r="M3266" s="312">
        <f>ROUND(IF($A$3="РЕГИОНЫ",AG3266*$AG$3*$AG$1,IF(AI3266=0,AG3266*$AG$3*$AG$1,AG3266*$AG$3*(1-5%)*$AG$1)),2)</f>
        <v>209.8</v>
      </c>
      <c r="N3266" s="297" t="str">
        <f>_xlfn.IFNA(VLOOKUP($E:$E,'1'!$A:$E,3,0),"")</f>
        <v/>
      </c>
      <c r="O3266" s="297" t="str">
        <f>_xlfn.IFNA(VLOOKUP($E:$E,'2'!$A:$E,3,0),"")</f>
        <v/>
      </c>
      <c r="P3266" s="297" t="str">
        <f>_xlfn.IFNA(VLOOKUP($E:$E,'3'!$A:$D,3,0),"")</f>
        <v/>
      </c>
      <c r="Q3266" s="297" t="str">
        <f>_xlfn.IFNA(VLOOKUP($E:$E,'4'!$A:$F,3,0),"")</f>
        <v/>
      </c>
      <c r="R3266" s="297" t="str">
        <f>_xlfn.IFNA(VLOOKUP($E:$E,'5'!$A:$F,3,0),"")</f>
        <v/>
      </c>
      <c r="S3266" s="297" t="str">
        <f>_xlfn.IFNA(VLOOKUP($E:$E,'6'!$A:$F,3,0),"")</f>
        <v/>
      </c>
      <c r="T3266" s="313">
        <v>1</v>
      </c>
      <c r="U3266" s="313">
        <v>10</v>
      </c>
      <c r="V3266" s="313">
        <v>100</v>
      </c>
      <c r="W3266" s="314">
        <v>3.0000000000000001E-3</v>
      </c>
      <c r="X3266" s="315">
        <v>2.733333E-4</v>
      </c>
      <c r="Y3266" s="749">
        <v>190</v>
      </c>
      <c r="Z3266" s="282"/>
      <c r="AA3266" s="316" t="s">
        <v>393</v>
      </c>
      <c r="AB3266" s="282" t="s">
        <v>9163</v>
      </c>
      <c r="AC3266" s="317" t="s">
        <v>2081</v>
      </c>
      <c r="AD3266" s="318" t="s">
        <v>2755</v>
      </c>
      <c r="AE3266" s="319">
        <v>0</v>
      </c>
      <c r="AF3266" s="319" t="s">
        <v>11273</v>
      </c>
      <c r="AG3266" s="320">
        <v>2.63</v>
      </c>
      <c r="AH3266" s="321">
        <f>IF($A$3="РЕГИОНЫ",ROUND($AG3266*(1-($L$6-$F$4))*(1-$F$3)*(1+$AG$2)*$AG$1,2),0)</f>
        <v>0</v>
      </c>
      <c r="AI3266" s="287">
        <f>_xlfn.IFNA(VLOOKUP(AD:AD,грп!B:C,2,0),0)</f>
        <v>0</v>
      </c>
      <c r="AJ3266" s="607">
        <v>32</v>
      </c>
      <c r="AK3266" s="672">
        <f t="shared" si="553"/>
        <v>0</v>
      </c>
      <c r="AL3266" s="174"/>
    </row>
    <row r="3267" spans="1:39" s="4" customFormat="1" ht="12" customHeight="1" outlineLevel="1" x14ac:dyDescent="0.35">
      <c r="A3267" s="307" t="s">
        <v>10402</v>
      </c>
      <c r="B3267" s="308" t="s">
        <v>8542</v>
      </c>
      <c r="C3267" s="290" t="s">
        <v>555</v>
      </c>
      <c r="D3267" s="310" t="s">
        <v>3252</v>
      </c>
      <c r="E3267" s="322" t="s">
        <v>63</v>
      </c>
      <c r="F3267" s="293"/>
      <c r="G3267" s="293"/>
      <c r="H3267" s="294">
        <v>44</v>
      </c>
      <c r="I3267" s="294" t="str">
        <f>IFERROR(_xlfn.IFNA(VLOOKUP($D:$D,history!$I:$Y,3,0),VLOOKUP(E:E,history!$H:$Y,4,0)),"--")</f>
        <v>--</v>
      </c>
      <c r="J3267" s="282" t="s">
        <v>9870</v>
      </c>
      <c r="K3267" s="282" t="str">
        <f t="shared" si="552"/>
        <v/>
      </c>
      <c r="L3267" s="312">
        <f>IF($A$3="ИМ",ROUND($Y3267*(1-($L$6-$F$4))*(1-$F$3)*(1+$AG$2),2),ROUND($M3267*(1-($L$6-$F$4))*(1-$F$3)*(1+$AG$2),2))</f>
        <v>151.1</v>
      </c>
      <c r="M3267" s="312">
        <f>ROUND(IF($A$3="РЕГИОНЫ",AG3267*$AG$3*$AG$1,IF(AI3267=0,AG3267*$AG$3*$AG$1,AG3267*$AG$3*(1-5%)*$AG$1)),2)</f>
        <v>228.94</v>
      </c>
      <c r="N3267" s="297" t="str">
        <f>_xlfn.IFNA(VLOOKUP($E:$E,'1'!$A:$E,3,0),"")</f>
        <v/>
      </c>
      <c r="O3267" s="297" t="str">
        <f>_xlfn.IFNA(VLOOKUP($E:$E,'2'!$A:$E,3,0),"")</f>
        <v/>
      </c>
      <c r="P3267" s="297" t="str">
        <f>_xlfn.IFNA(VLOOKUP($E:$E,'3'!$A:$D,3,0),"")</f>
        <v/>
      </c>
      <c r="Q3267" s="297" t="str">
        <f>_xlfn.IFNA(VLOOKUP($E:$E,'4'!$A:$F,3,0),"")</f>
        <v/>
      </c>
      <c r="R3267" s="297" t="str">
        <f>_xlfn.IFNA(VLOOKUP($E:$E,'5'!$A:$F,3,0),"")</f>
        <v/>
      </c>
      <c r="S3267" s="297" t="str">
        <f>_xlfn.IFNA(VLOOKUP($E:$E,'6'!$A:$F,3,0),"")</f>
        <v/>
      </c>
      <c r="T3267" s="313">
        <v>1</v>
      </c>
      <c r="U3267" s="313">
        <v>10</v>
      </c>
      <c r="V3267" s="313">
        <v>200</v>
      </c>
      <c r="W3267" s="314">
        <v>3.0000000000000001E-3</v>
      </c>
      <c r="X3267" s="315">
        <v>8.0000000000000007E-5</v>
      </c>
      <c r="Y3267" s="749">
        <v>220</v>
      </c>
      <c r="Z3267" s="282"/>
      <c r="AA3267" s="316" t="s">
        <v>10390</v>
      </c>
      <c r="AB3267" s="282" t="s">
        <v>9163</v>
      </c>
      <c r="AC3267" s="317" t="s">
        <v>2081</v>
      </c>
      <c r="AD3267" s="318" t="s">
        <v>2755</v>
      </c>
      <c r="AE3267" s="319">
        <v>0</v>
      </c>
      <c r="AF3267" s="319" t="s">
        <v>11273</v>
      </c>
      <c r="AG3267" s="320">
        <v>2.87</v>
      </c>
      <c r="AH3267" s="321">
        <f>IF($A$3="РЕГИОНЫ",ROUND($AG3267*(1-($L$6-$F$4))*(1-$F$3)*(1+$AG$2)*$AG$1,2),0)</f>
        <v>0</v>
      </c>
      <c r="AI3267" s="287">
        <f>_xlfn.IFNA(VLOOKUP(AD:AD,грп!B:C,2,0),0)</f>
        <v>0</v>
      </c>
      <c r="AJ3267" s="607">
        <v>33</v>
      </c>
      <c r="AK3267" s="672" t="str">
        <f t="shared" si="553"/>
        <v xml:space="preserve"> </v>
      </c>
      <c r="AL3267" s="174"/>
    </row>
    <row r="3268" spans="1:39" s="6" customFormat="1" ht="12" customHeight="1" outlineLevel="1" x14ac:dyDescent="0.35">
      <c r="A3268" s="307" t="s">
        <v>10402</v>
      </c>
      <c r="B3268" s="308" t="s">
        <v>8543</v>
      </c>
      <c r="C3268" s="290" t="s">
        <v>555</v>
      </c>
      <c r="D3268" s="310" t="s">
        <v>654</v>
      </c>
      <c r="E3268" s="322" t="s">
        <v>64</v>
      </c>
      <c r="F3268" s="293"/>
      <c r="G3268" s="293"/>
      <c r="H3268" s="294">
        <v>34</v>
      </c>
      <c r="I3268" s="294" t="str">
        <f>IFERROR(_xlfn.IFNA(VLOOKUP($D:$D,history!$I:$Y,3,0),VLOOKUP(E:E,history!$H:$Y,4,0)),"--")</f>
        <v>--</v>
      </c>
      <c r="J3268" s="282" t="s">
        <v>9870</v>
      </c>
      <c r="K3268" s="282" t="str">
        <f t="shared" si="552"/>
        <v/>
      </c>
      <c r="L3268" s="312">
        <f>IF($A$3="ИМ",ROUND($Y3268*(1-($L$6-$F$4))*(1-$F$3)*(1+$AG$2),2),ROUND($M3268*(1-($L$6-$F$4))*(1-$F$3)*(1+$AG$2),2))</f>
        <v>140.05000000000001</v>
      </c>
      <c r="M3268" s="312">
        <f>ROUND(IF($A$3="РЕГИОНЫ",AG3268*$AG$3*$AG$1,IF(AI3268=0,AG3268*$AG$3*$AG$1,AG3268*$AG$3*(1-5%)*$AG$1)),2)</f>
        <v>212.19</v>
      </c>
      <c r="N3268" s="297" t="str">
        <f>_xlfn.IFNA(VLOOKUP($E:$E,'1'!$A:$E,3,0),"")</f>
        <v/>
      </c>
      <c r="O3268" s="297" t="str">
        <f>_xlfn.IFNA(VLOOKUP($E:$E,'2'!$A:$E,3,0),"")</f>
        <v/>
      </c>
      <c r="P3268" s="297" t="str">
        <f>_xlfn.IFNA(VLOOKUP($E:$E,'3'!$A:$D,3,0),"")</f>
        <v/>
      </c>
      <c r="Q3268" s="297" t="str">
        <f>_xlfn.IFNA(VLOOKUP($E:$E,'4'!$A:$F,3,0),"")</f>
        <v/>
      </c>
      <c r="R3268" s="297" t="str">
        <f>_xlfn.IFNA(VLOOKUP($E:$E,'5'!$A:$F,3,0),"")</f>
        <v/>
      </c>
      <c r="S3268" s="297" t="str">
        <f>_xlfn.IFNA(VLOOKUP($E:$E,'6'!$A:$F,3,0),"")</f>
        <v/>
      </c>
      <c r="T3268" s="313">
        <v>1</v>
      </c>
      <c r="U3268" s="313">
        <v>10</v>
      </c>
      <c r="V3268" s="313">
        <v>120</v>
      </c>
      <c r="W3268" s="314">
        <v>3.0000000000000001E-3</v>
      </c>
      <c r="X3268" s="315">
        <v>2.333333E-4</v>
      </c>
      <c r="Y3268" s="749">
        <v>190</v>
      </c>
      <c r="Z3268" s="282"/>
      <c r="AA3268" s="316" t="s">
        <v>10390</v>
      </c>
      <c r="AB3268" s="282" t="s">
        <v>9163</v>
      </c>
      <c r="AC3268" s="317" t="s">
        <v>2081</v>
      </c>
      <c r="AD3268" s="318" t="s">
        <v>2755</v>
      </c>
      <c r="AE3268" s="319">
        <v>0</v>
      </c>
      <c r="AF3268" s="319" t="s">
        <v>11273</v>
      </c>
      <c r="AG3268" s="320">
        <v>2.66</v>
      </c>
      <c r="AH3268" s="321">
        <f>IF($A$3="РЕГИОНЫ",ROUND($AG3268*(1-($L$6-$F$4))*(1-$F$3)*(1+$AG$2)*$AG$1,2),0)</f>
        <v>0</v>
      </c>
      <c r="AI3268" s="287">
        <f>_xlfn.IFNA(VLOOKUP(AD:AD,грп!B:C,2,0),0)</f>
        <v>0</v>
      </c>
      <c r="AJ3268" s="607">
        <v>48</v>
      </c>
      <c r="AK3268" s="672" t="str">
        <f t="shared" si="553"/>
        <v xml:space="preserve"> </v>
      </c>
      <c r="AL3268" s="174"/>
      <c r="AM3268" s="4"/>
    </row>
    <row r="3269" spans="1:39" s="6" customFormat="1" ht="12" customHeight="1" outlineLevel="1" x14ac:dyDescent="0.35">
      <c r="A3269" s="307" t="s">
        <v>10402</v>
      </c>
      <c r="B3269" s="308" t="s">
        <v>8544</v>
      </c>
      <c r="C3269" s="290" t="s">
        <v>555</v>
      </c>
      <c r="D3269" s="310" t="s">
        <v>655</v>
      </c>
      <c r="E3269" s="322" t="s">
        <v>65</v>
      </c>
      <c r="F3269" s="293"/>
      <c r="G3269" s="293"/>
      <c r="H3269" s="294">
        <v>16</v>
      </c>
      <c r="I3269" s="294" t="str">
        <f>IFERROR(_xlfn.IFNA(VLOOKUP($D:$D,history!$I:$Y,3,0),VLOOKUP(E:E,history!$H:$Y,4,0)),"--")</f>
        <v>--</v>
      </c>
      <c r="J3269" s="282" t="s">
        <v>9870</v>
      </c>
      <c r="K3269" s="282" t="str">
        <f t="shared" si="552"/>
        <v/>
      </c>
      <c r="L3269" s="312">
        <f>IF($A$3="ИМ",ROUND($Y3269*(1-($L$6-$F$4))*(1-$F$3)*(1+$AG$2),2),ROUND($M3269*(1-($L$6-$F$4))*(1-$F$3)*(1+$AG$2),2))</f>
        <v>125.83</v>
      </c>
      <c r="M3269" s="312">
        <f>ROUND(IF($A$3="РЕГИОНЫ",AG3269*$AG$3*$AG$1,IF(AI3269=0,AG3269*$AG$3*$AG$1,AG3269*$AG$3*(1-5%)*$AG$1)),2)</f>
        <v>190.65</v>
      </c>
      <c r="N3269" s="297" t="str">
        <f>_xlfn.IFNA(VLOOKUP($E:$E,'1'!$A:$E,3,0),"")</f>
        <v/>
      </c>
      <c r="O3269" s="297" t="str">
        <f>_xlfn.IFNA(VLOOKUP($E:$E,'2'!$A:$E,3,0),"")</f>
        <v/>
      </c>
      <c r="P3269" s="297" t="str">
        <f>_xlfn.IFNA(VLOOKUP($E:$E,'3'!$A:$D,3,0),"")</f>
        <v/>
      </c>
      <c r="Q3269" s="297" t="str">
        <f>_xlfn.IFNA(VLOOKUP($E:$E,'4'!$A:$F,3,0),"")</f>
        <v/>
      </c>
      <c r="R3269" s="297" t="str">
        <f>_xlfn.IFNA(VLOOKUP($E:$E,'5'!$A:$F,3,0),"")</f>
        <v/>
      </c>
      <c r="S3269" s="297" t="str">
        <f>_xlfn.IFNA(VLOOKUP($E:$E,'6'!$A:$F,3,0),"")</f>
        <v/>
      </c>
      <c r="T3269" s="313">
        <v>1</v>
      </c>
      <c r="U3269" s="313">
        <v>10</v>
      </c>
      <c r="V3269" s="313">
        <v>200</v>
      </c>
      <c r="W3269" s="314">
        <v>3.0000000000000001E-3</v>
      </c>
      <c r="X3269" s="315">
        <v>1.7333330000000001E-4</v>
      </c>
      <c r="Y3269" s="749">
        <v>180</v>
      </c>
      <c r="Z3269" s="282"/>
      <c r="AA3269" s="316" t="s">
        <v>10390</v>
      </c>
      <c r="AB3269" s="282" t="s">
        <v>9163</v>
      </c>
      <c r="AC3269" s="317" t="s">
        <v>2081</v>
      </c>
      <c r="AD3269" s="318" t="s">
        <v>2755</v>
      </c>
      <c r="AE3269" s="319">
        <v>0</v>
      </c>
      <c r="AF3269" s="319" t="s">
        <v>11273</v>
      </c>
      <c r="AG3269" s="320">
        <v>2.39</v>
      </c>
      <c r="AH3269" s="321">
        <f>IF($A$3="РЕГИОНЫ",ROUND($AG3269*(1-($L$6-$F$4))*(1-$F$3)*(1+$AG$2)*$AG$1,2),0)</f>
        <v>0</v>
      </c>
      <c r="AI3269" s="287">
        <f>_xlfn.IFNA(VLOOKUP(AD:AD,грп!B:C,2,0),0)</f>
        <v>0</v>
      </c>
      <c r="AJ3269" s="607">
        <v>40</v>
      </c>
      <c r="AK3269" s="672" t="str">
        <f t="shared" si="553"/>
        <v xml:space="preserve"> </v>
      </c>
      <c r="AL3269" s="174"/>
      <c r="AM3269" s="4"/>
    </row>
    <row r="3270" spans="1:39" s="4" customFormat="1" ht="12" customHeight="1" outlineLevel="1" x14ac:dyDescent="0.35">
      <c r="A3270" s="288"/>
      <c r="B3270" s="289"/>
      <c r="C3270" s="290" t="s">
        <v>555</v>
      </c>
      <c r="D3270" s="291" t="s">
        <v>2756</v>
      </c>
      <c r="E3270" s="292"/>
      <c r="F3270" s="293"/>
      <c r="G3270" s="293"/>
      <c r="H3270" s="294"/>
      <c r="I3270" s="294"/>
      <c r="J3270" s="282" t="s">
        <v>393</v>
      </c>
      <c r="K3270" s="282" t="str">
        <f t="shared" si="552"/>
        <v/>
      </c>
      <c r="L3270" s="295"/>
      <c r="M3270" s="296"/>
      <c r="N3270" s="297"/>
      <c r="O3270" s="297"/>
      <c r="P3270" s="297"/>
      <c r="Q3270" s="297" t="str">
        <f>_xlfn.IFNA(VLOOKUP($E:$E,'4'!$A:$F,3,0),"")</f>
        <v/>
      </c>
      <c r="R3270" s="297" t="str">
        <f>_xlfn.IFNA(VLOOKUP($E:$E,'5'!$A:$F,3,0),"")</f>
        <v/>
      </c>
      <c r="S3270" s="297"/>
      <c r="T3270" s="298"/>
      <c r="U3270" s="299"/>
      <c r="V3270" s="299"/>
      <c r="W3270" s="300"/>
      <c r="X3270" s="301"/>
      <c r="Y3270" s="749"/>
      <c r="Z3270" s="282"/>
      <c r="AA3270" s="299"/>
      <c r="AB3270" s="280"/>
      <c r="AC3270" s="302"/>
      <c r="AD3270" s="338" t="s">
        <v>2756</v>
      </c>
      <c r="AE3270" s="280"/>
      <c r="AF3270" s="329"/>
      <c r="AG3270" s="305"/>
      <c r="AH3270" s="306"/>
      <c r="AI3270" s="287">
        <f>_xlfn.IFNA(VLOOKUP(AD:AD,грп!B:C,2,0),0)</f>
        <v>0</v>
      </c>
      <c r="AJ3270" s="607">
        <v>0</v>
      </c>
      <c r="AK3270" s="672" t="str">
        <f t="shared" si="553"/>
        <v xml:space="preserve"> </v>
      </c>
      <c r="AL3270" s="174"/>
    </row>
    <row r="3271" spans="1:39" s="14" customFormat="1" ht="12" customHeight="1" outlineLevel="1" x14ac:dyDescent="0.35">
      <c r="A3271" s="307" t="s">
        <v>10402</v>
      </c>
      <c r="B3271" s="308" t="s">
        <v>8545</v>
      </c>
      <c r="C3271" s="290" t="s">
        <v>555</v>
      </c>
      <c r="D3271" s="310" t="s">
        <v>656</v>
      </c>
      <c r="E3271" s="322" t="s">
        <v>62</v>
      </c>
      <c r="F3271" s="293"/>
      <c r="G3271" s="293"/>
      <c r="H3271" s="294"/>
      <c r="I3271" s="294" t="str">
        <f>IFERROR(_xlfn.IFNA(VLOOKUP($D:$D,history!$I:$Y,3,0),VLOOKUP(E:E,history!$H:$Y,4,0)),"--")</f>
        <v>--</v>
      </c>
      <c r="J3271" s="282" t="s">
        <v>5946</v>
      </c>
      <c r="K3271" s="282" t="str">
        <f t="shared" si="552"/>
        <v/>
      </c>
      <c r="L3271" s="312">
        <f>IF($A$3="ИМ",ROUND($Y3271*(1-($L$6-$F$4))*(1-$F$3)*(1+$AG$2),2),ROUND($M3271*(1-($L$6-$F$4))*(1-$F$3)*(1+$AG$2),2))</f>
        <v>578.6</v>
      </c>
      <c r="M3271" s="312">
        <f>ROUND(IF($A$3="РЕГИОНЫ",AG3271*$AG$3*$AG$1,IF(AI3271=0,AG3271*$AG$3*$AG$1,AG3271*$AG$3*(1-5%)*$AG$1)),2)</f>
        <v>876.67</v>
      </c>
      <c r="N3271" s="297" t="str">
        <f>_xlfn.IFNA(VLOOKUP($E:$E,'1'!$A:$E,3,0),"")</f>
        <v/>
      </c>
      <c r="O3271" s="297" t="str">
        <f>_xlfn.IFNA(VLOOKUP($E:$E,'2'!$A:$E,3,0),"")</f>
        <v/>
      </c>
      <c r="P3271" s="297" t="str">
        <f>_xlfn.IFNA(VLOOKUP($E:$E,'3'!$A:$D,3,0),"")</f>
        <v/>
      </c>
      <c r="Q3271" s="297" t="str">
        <f>_xlfn.IFNA(VLOOKUP($E:$E,'4'!$A:$F,3,0),"")</f>
        <v/>
      </c>
      <c r="R3271" s="297" t="str">
        <f>_xlfn.IFNA(VLOOKUP($E:$E,'5'!$A:$F,3,0),"")</f>
        <v/>
      </c>
      <c r="S3271" s="297" t="str">
        <f>_xlfn.IFNA(VLOOKUP($E:$E,'6'!$A:$F,3,0),"")</f>
        <v/>
      </c>
      <c r="T3271" s="313">
        <v>1</v>
      </c>
      <c r="U3271" s="313">
        <v>1</v>
      </c>
      <c r="V3271" s="313">
        <v>20</v>
      </c>
      <c r="W3271" s="314">
        <v>0.63900000000000001</v>
      </c>
      <c r="X3271" s="315">
        <v>4.0200000000000001E-3</v>
      </c>
      <c r="Y3271" s="749">
        <v>830</v>
      </c>
      <c r="Z3271" s="282"/>
      <c r="AA3271" s="316" t="s">
        <v>10390</v>
      </c>
      <c r="AB3271" s="282" t="s">
        <v>9163</v>
      </c>
      <c r="AC3271" s="317" t="s">
        <v>2081</v>
      </c>
      <c r="AD3271" s="318" t="s">
        <v>2756</v>
      </c>
      <c r="AE3271" s="319">
        <v>0</v>
      </c>
      <c r="AF3271" s="319" t="s">
        <v>11273</v>
      </c>
      <c r="AG3271" s="320">
        <v>10.99</v>
      </c>
      <c r="AH3271" s="321">
        <f>IF($A$3="РЕГИОНЫ",ROUND($AG3271*(1-($L$6-$F$4))*(1-$F$3)*(1+$AG$2)*$AG$1,2),0)</f>
        <v>0</v>
      </c>
      <c r="AI3271" s="287">
        <f>_xlfn.IFNA(VLOOKUP(AD:AD,грп!B:C,2,0),0)</f>
        <v>0</v>
      </c>
      <c r="AJ3271" s="607">
        <v>0</v>
      </c>
      <c r="AK3271" s="672" t="str">
        <f t="shared" si="553"/>
        <v xml:space="preserve"> </v>
      </c>
      <c r="AL3271" s="174"/>
      <c r="AM3271" s="4"/>
    </row>
    <row r="3272" spans="1:39" s="4" customFormat="1" ht="12" customHeight="1" outlineLevel="1" x14ac:dyDescent="0.35">
      <c r="A3272" s="307" t="s">
        <v>10402</v>
      </c>
      <c r="B3272" s="308" t="s">
        <v>8546</v>
      </c>
      <c r="C3272" s="309"/>
      <c r="D3272" s="310" t="s">
        <v>11600</v>
      </c>
      <c r="E3272" s="322" t="s">
        <v>4526</v>
      </c>
      <c r="F3272" s="293"/>
      <c r="G3272" s="293"/>
      <c r="H3272" s="294">
        <v>14</v>
      </c>
      <c r="I3272" s="294" t="str">
        <f>IFERROR(_xlfn.IFNA(VLOOKUP($D:$D,history!$I:$Y,3,0),VLOOKUP(E:E,history!$H:$Y,4,0)),"--")</f>
        <v>--</v>
      </c>
      <c r="J3272" s="282" t="s">
        <v>5946</v>
      </c>
      <c r="K3272" s="282" t="str">
        <f t="shared" si="552"/>
        <v/>
      </c>
      <c r="L3272" s="312">
        <f>IF($A$3="ИМ",ROUND($Y3272*(1-($L$6-$F$4))*(1-$F$3)*(1+$AG$2),2),ROUND($M3272*(1-($L$6-$F$4))*(1-$F$3)*(1+$AG$2),2))</f>
        <v>242.71</v>
      </c>
      <c r="M3272" s="312">
        <f>ROUND(IF($A$3="РЕГИОНЫ",AG3272*$AG$3*$AG$1,IF(AI3272=0,AG3272*$AG$3*$AG$1,AG3272*$AG$3*(1-5%)*$AG$1)),2)</f>
        <v>367.74</v>
      </c>
      <c r="N3272" s="297" t="str">
        <f>_xlfn.IFNA(VLOOKUP($E:$E,'1'!$A:$E,3,0),"")</f>
        <v/>
      </c>
      <c r="O3272" s="297" t="str">
        <f>_xlfn.IFNA(VLOOKUP($E:$E,'2'!$A:$E,3,0),"")</f>
        <v/>
      </c>
      <c r="P3272" s="297" t="str">
        <f>_xlfn.IFNA(VLOOKUP($E:$E,'3'!$A:$D,3,0),"")</f>
        <v/>
      </c>
      <c r="Q3272" s="297" t="str">
        <f>_xlfn.IFNA(VLOOKUP($E:$E,'4'!$A:$F,3,0),"")</f>
        <v/>
      </c>
      <c r="R3272" s="297" t="str">
        <f>_xlfn.IFNA(VLOOKUP($E:$E,'5'!$A:$F,3,0),"")</f>
        <v/>
      </c>
      <c r="S3272" s="297" t="str">
        <f>_xlfn.IFNA(VLOOKUP($E:$E,'6'!$A:$F,3,0),"")</f>
        <v/>
      </c>
      <c r="T3272" s="313">
        <v>1</v>
      </c>
      <c r="U3272" s="313">
        <v>1</v>
      </c>
      <c r="V3272" s="313">
        <v>60</v>
      </c>
      <c r="W3272" s="314">
        <v>0.33300000000000002</v>
      </c>
      <c r="X3272" s="315">
        <v>1.8235294000000001E-3</v>
      </c>
      <c r="Y3272" s="749">
        <v>350</v>
      </c>
      <c r="Z3272" s="282"/>
      <c r="AA3272" s="316" t="s">
        <v>10390</v>
      </c>
      <c r="AB3272" s="282" t="s">
        <v>9163</v>
      </c>
      <c r="AC3272" s="317" t="s">
        <v>2081</v>
      </c>
      <c r="AD3272" s="318" t="s">
        <v>2756</v>
      </c>
      <c r="AE3272" s="319">
        <v>0</v>
      </c>
      <c r="AF3272" s="319" t="s">
        <v>11273</v>
      </c>
      <c r="AG3272" s="320">
        <v>4.6100000000000003</v>
      </c>
      <c r="AH3272" s="321">
        <f>IF($A$3="РЕГИОНЫ",ROUND($AG3272*(1-($L$6-$F$4))*(1-$F$3)*(1+$AG$2)*$AG$1,2),0)</f>
        <v>0</v>
      </c>
      <c r="AI3272" s="287">
        <f>_xlfn.IFNA(VLOOKUP(AD:AD,грп!B:C,2,0),0)</f>
        <v>0</v>
      </c>
      <c r="AJ3272" s="607">
        <v>35</v>
      </c>
      <c r="AK3272" s="672">
        <f t="shared" si="553"/>
        <v>0</v>
      </c>
      <c r="AL3272" s="174"/>
    </row>
    <row r="3273" spans="1:39" s="4" customFormat="1" ht="12" customHeight="1" outlineLevel="1" x14ac:dyDescent="0.35">
      <c r="A3273" s="307" t="s">
        <v>10402</v>
      </c>
      <c r="B3273" s="308" t="s">
        <v>8547</v>
      </c>
      <c r="C3273" s="309"/>
      <c r="D3273" s="310" t="s">
        <v>11601</v>
      </c>
      <c r="E3273" s="322" t="s">
        <v>4527</v>
      </c>
      <c r="F3273" s="293"/>
      <c r="G3273" s="293"/>
      <c r="H3273" s="294">
        <v>5</v>
      </c>
      <c r="I3273" s="294" t="str">
        <f>IFERROR(_xlfn.IFNA(VLOOKUP($D:$D,history!$I:$Y,3,0),VLOOKUP(E:E,history!$H:$Y,4,0)),"--")</f>
        <v>--</v>
      </c>
      <c r="J3273" s="282" t="s">
        <v>9869</v>
      </c>
      <c r="K3273" s="282" t="str">
        <f t="shared" si="552"/>
        <v/>
      </c>
      <c r="L3273" s="312">
        <f>IF($A$3="ИМ",ROUND($Y3273*(1-($L$6-$F$4))*(1-$F$3)*(1+$AG$2),2),ROUND($M3273*(1-($L$6-$F$4))*(1-$F$3)*(1+$AG$2),2))</f>
        <v>624.41</v>
      </c>
      <c r="M3273" s="312">
        <f>ROUND(IF($A$3="РЕГИОНЫ",AG3273*$AG$3*$AG$1,IF(AI3273=0,AG3273*$AG$3*$AG$1,AG3273*$AG$3*(1-5%)*$AG$1)),2)</f>
        <v>946.07</v>
      </c>
      <c r="N3273" s="297" t="str">
        <f>_xlfn.IFNA(VLOOKUP($E:$E,'1'!$A:$E,3,0),"")</f>
        <v/>
      </c>
      <c r="O3273" s="297" t="str">
        <f>_xlfn.IFNA(VLOOKUP($E:$E,'2'!$A:$E,3,0),"")</f>
        <v/>
      </c>
      <c r="P3273" s="297" t="str">
        <f>_xlfn.IFNA(VLOOKUP($E:$E,'3'!$A:$D,3,0),"")</f>
        <v/>
      </c>
      <c r="Q3273" s="297" t="str">
        <f>_xlfn.IFNA(VLOOKUP($E:$E,'4'!$A:$F,3,0),"")</f>
        <v/>
      </c>
      <c r="R3273" s="297" t="str">
        <f>_xlfn.IFNA(VLOOKUP($E:$E,'5'!$A:$F,3,0),"")</f>
        <v/>
      </c>
      <c r="S3273" s="297" t="str">
        <f>_xlfn.IFNA(VLOOKUP($E:$E,'6'!$A:$F,3,0),"")</f>
        <v/>
      </c>
      <c r="T3273" s="313">
        <v>1</v>
      </c>
      <c r="U3273" s="313">
        <v>1</v>
      </c>
      <c r="V3273" s="313">
        <v>12</v>
      </c>
      <c r="W3273" s="314">
        <v>1</v>
      </c>
      <c r="X3273" s="315">
        <v>7.2954092000000002E-3</v>
      </c>
      <c r="Y3273" s="749">
        <v>890</v>
      </c>
      <c r="Z3273" s="282"/>
      <c r="AA3273" s="316" t="s">
        <v>10390</v>
      </c>
      <c r="AB3273" s="282" t="s">
        <v>9163</v>
      </c>
      <c r="AC3273" s="317" t="s">
        <v>2081</v>
      </c>
      <c r="AD3273" s="318" t="s">
        <v>2756</v>
      </c>
      <c r="AE3273" s="319">
        <v>0</v>
      </c>
      <c r="AF3273" s="319" t="s">
        <v>11273</v>
      </c>
      <c r="AG3273" s="320">
        <v>11.86</v>
      </c>
      <c r="AH3273" s="321">
        <f>IF($A$3="РЕГИОНЫ",ROUND($AG3273*(1-($L$6-$F$4))*(1-$F$3)*(1+$AG$2)*$AG$1,2),0)</f>
        <v>0</v>
      </c>
      <c r="AI3273" s="287">
        <f>_xlfn.IFNA(VLOOKUP(AD:AD,грп!B:C,2,0),0)</f>
        <v>0</v>
      </c>
      <c r="AJ3273" s="607">
        <v>2</v>
      </c>
      <c r="AK3273" s="672">
        <f t="shared" si="553"/>
        <v>0</v>
      </c>
      <c r="AL3273" s="174"/>
    </row>
    <row r="3274" spans="1:39" s="4" customFormat="1" ht="12" customHeight="1" outlineLevel="1" x14ac:dyDescent="0.35">
      <c r="A3274" s="307" t="s">
        <v>10402</v>
      </c>
      <c r="B3274" s="308" t="s">
        <v>8548</v>
      </c>
      <c r="C3274" s="309"/>
      <c r="D3274" s="310" t="s">
        <v>11602</v>
      </c>
      <c r="E3274" s="322" t="s">
        <v>4528</v>
      </c>
      <c r="F3274" s="293"/>
      <c r="G3274" s="293"/>
      <c r="H3274" s="294">
        <v>9</v>
      </c>
      <c r="I3274" s="294" t="str">
        <f>IFERROR(_xlfn.IFNA(VLOOKUP($D:$D,history!$I:$Y,3,0),VLOOKUP(E:E,history!$H:$Y,4,0)),"--")</f>
        <v>--</v>
      </c>
      <c r="J3274" s="282" t="s">
        <v>9868</v>
      </c>
      <c r="K3274" s="282" t="str">
        <f t="shared" si="552"/>
        <v/>
      </c>
      <c r="L3274" s="312">
        <f>IF($A$3="ИМ",ROUND($Y3274*(1-($L$6-$F$4))*(1-$F$3)*(1+$AG$2),2),ROUND($M3274*(1-($L$6-$F$4))*(1-$F$3)*(1+$AG$2),2))</f>
        <v>1177.22</v>
      </c>
      <c r="M3274" s="312">
        <f>ROUND(IF($A$3="РЕГИОНЫ",AG3274*$AG$3*$AG$1,IF(AI3274=0,AG3274*$AG$3*$AG$1,AG3274*$AG$3*(1-5%)*$AG$1)),2)</f>
        <v>1783.66</v>
      </c>
      <c r="N3274" s="297" t="str">
        <f>_xlfn.IFNA(VLOOKUP($E:$E,'1'!$A:$E,3,0),"")</f>
        <v/>
      </c>
      <c r="O3274" s="297" t="str">
        <f>_xlfn.IFNA(VLOOKUP($E:$E,'2'!$A:$E,3,0),"")</f>
        <v/>
      </c>
      <c r="P3274" s="297" t="str">
        <f>_xlfn.IFNA(VLOOKUP($E:$E,'3'!$A:$D,3,0),"")</f>
        <v/>
      </c>
      <c r="Q3274" s="297" t="str">
        <f>_xlfn.IFNA(VLOOKUP($E:$E,'4'!$A:$F,3,0),"")</f>
        <v/>
      </c>
      <c r="R3274" s="297" t="str">
        <f>_xlfn.IFNA(VLOOKUP($E:$E,'5'!$A:$F,3,0),"")</f>
        <v/>
      </c>
      <c r="S3274" s="297" t="str">
        <f>_xlfn.IFNA(VLOOKUP($E:$E,'6'!$A:$F,3,0),"")</f>
        <v/>
      </c>
      <c r="T3274" s="313">
        <v>1</v>
      </c>
      <c r="U3274" s="313">
        <v>1</v>
      </c>
      <c r="V3274" s="313">
        <v>12</v>
      </c>
      <c r="W3274" s="314">
        <v>1</v>
      </c>
      <c r="X3274" s="315">
        <v>9.1866667000000003E-3</v>
      </c>
      <c r="Y3274" s="749">
        <v>1690</v>
      </c>
      <c r="Z3274" s="282"/>
      <c r="AA3274" s="316" t="s">
        <v>10390</v>
      </c>
      <c r="AB3274" s="282" t="s">
        <v>9163</v>
      </c>
      <c r="AC3274" s="317" t="s">
        <v>2081</v>
      </c>
      <c r="AD3274" s="318" t="s">
        <v>2756</v>
      </c>
      <c r="AE3274" s="319">
        <v>0</v>
      </c>
      <c r="AF3274" s="319" t="s">
        <v>11273</v>
      </c>
      <c r="AG3274" s="320">
        <v>22.36</v>
      </c>
      <c r="AH3274" s="321">
        <f>IF($A$3="РЕГИОНЫ",ROUND($AG3274*(1-($L$6-$F$4))*(1-$F$3)*(1+$AG$2)*$AG$1,2),0)</f>
        <v>0</v>
      </c>
      <c r="AI3274" s="287">
        <f>_xlfn.IFNA(VLOOKUP(AD:AD,грп!B:C,2,0),0)</f>
        <v>0</v>
      </c>
      <c r="AJ3274" s="607">
        <v>11</v>
      </c>
      <c r="AK3274" s="672">
        <f t="shared" si="553"/>
        <v>0</v>
      </c>
      <c r="AL3274" s="174"/>
    </row>
    <row r="3275" spans="1:39" s="4" customFormat="1" ht="12" customHeight="1" outlineLevel="1" x14ac:dyDescent="0.35">
      <c r="A3275" s="288"/>
      <c r="B3275" s="289"/>
      <c r="C3275" s="290" t="s">
        <v>555</v>
      </c>
      <c r="D3275" s="291" t="s">
        <v>2757</v>
      </c>
      <c r="E3275" s="292"/>
      <c r="F3275" s="293"/>
      <c r="G3275" s="293"/>
      <c r="H3275" s="294"/>
      <c r="I3275" s="294"/>
      <c r="J3275" s="282" t="s">
        <v>393</v>
      </c>
      <c r="K3275" s="282" t="str">
        <f t="shared" si="552"/>
        <v/>
      </c>
      <c r="L3275" s="295"/>
      <c r="M3275" s="296"/>
      <c r="N3275" s="297"/>
      <c r="O3275" s="297"/>
      <c r="P3275" s="297"/>
      <c r="Q3275" s="297" t="str">
        <f>_xlfn.IFNA(VLOOKUP($E:$E,'4'!$A:$F,3,0),"")</f>
        <v/>
      </c>
      <c r="R3275" s="297" t="str">
        <f>_xlfn.IFNA(VLOOKUP($E:$E,'5'!$A:$F,3,0),"")</f>
        <v/>
      </c>
      <c r="S3275" s="297"/>
      <c r="T3275" s="298"/>
      <c r="U3275" s="299"/>
      <c r="V3275" s="299"/>
      <c r="W3275" s="300"/>
      <c r="X3275" s="301"/>
      <c r="Y3275" s="749"/>
      <c r="Z3275" s="282"/>
      <c r="AA3275" s="299"/>
      <c r="AB3275" s="280"/>
      <c r="AC3275" s="302"/>
      <c r="AD3275" s="303" t="s">
        <v>2757</v>
      </c>
      <c r="AE3275" s="280"/>
      <c r="AF3275" s="329"/>
      <c r="AG3275" s="305"/>
      <c r="AH3275" s="306"/>
      <c r="AI3275" s="287">
        <f>_xlfn.IFNA(VLOOKUP(AD:AD,грп!B:C,2,0),0)</f>
        <v>0</v>
      </c>
      <c r="AJ3275" s="607">
        <v>0</v>
      </c>
      <c r="AK3275" s="672" t="str">
        <f t="shared" si="553"/>
        <v xml:space="preserve"> </v>
      </c>
      <c r="AL3275" s="174"/>
    </row>
    <row r="3276" spans="1:39" s="14" customFormat="1" ht="12" customHeight="1" outlineLevel="1" x14ac:dyDescent="0.35">
      <c r="A3276" s="307" t="s">
        <v>10402</v>
      </c>
      <c r="B3276" s="308" t="s">
        <v>8549</v>
      </c>
      <c r="C3276" s="290" t="s">
        <v>555</v>
      </c>
      <c r="D3276" s="310" t="s">
        <v>1567</v>
      </c>
      <c r="E3276" s="322" t="s">
        <v>66</v>
      </c>
      <c r="F3276" s="293"/>
      <c r="G3276" s="293"/>
      <c r="H3276" s="294">
        <v>82</v>
      </c>
      <c r="I3276" s="294" t="str">
        <f>IFERROR(_xlfn.IFNA(VLOOKUP($D:$D,history!$I:$Y,3,0),VLOOKUP(E:E,history!$H:$Y,4,0)),"--")</f>
        <v>--</v>
      </c>
      <c r="J3276" s="282" t="s">
        <v>9870</v>
      </c>
      <c r="K3276" s="282" t="str">
        <f t="shared" si="552"/>
        <v/>
      </c>
      <c r="L3276" s="312">
        <f>IF($A$3="ИМ",ROUND($Y3276*(1-($L$6-$F$4))*(1-$F$3)*(1+$AG$2),2),ROUND($M3276*(1-($L$6-$F$4))*(1-$F$3)*(1+$AG$2),2))</f>
        <v>61.07</v>
      </c>
      <c r="M3276" s="312">
        <f>ROUND(IF($A$3="РЕГИОНЫ",AG3276*$AG$3*$AG$1,IF(AI3276=0,AG3276*$AG$3*$AG$1,AG3276*$AG$3*(1-5%)*$AG$1)),2)</f>
        <v>92.53</v>
      </c>
      <c r="N3276" s="297" t="str">
        <f>_xlfn.IFNA(VLOOKUP($E:$E,'1'!$A:$E,3,0),"")</f>
        <v/>
      </c>
      <c r="O3276" s="297" t="str">
        <f>_xlfn.IFNA(VLOOKUP($E:$E,'2'!$A:$E,3,0),"")</f>
        <v/>
      </c>
      <c r="P3276" s="297" t="str">
        <f>_xlfn.IFNA(VLOOKUP($E:$E,'3'!$A:$D,3,0),"")</f>
        <v/>
      </c>
      <c r="Q3276" s="297">
        <f>_xlfn.IFNA(VLOOKUP($E:$E,'4'!$A:$F,3,0),"")</f>
        <v>39.700000000000003</v>
      </c>
      <c r="R3276" s="297" t="str">
        <f>_xlfn.IFNA(VLOOKUP($E:$E,'5'!$A:$F,3,0),"")</f>
        <v/>
      </c>
      <c r="S3276" s="297" t="str">
        <f>_xlfn.IFNA(VLOOKUP($E:$E,'6'!$A:$F,3,0),"")</f>
        <v/>
      </c>
      <c r="T3276" s="313">
        <v>1</v>
      </c>
      <c r="U3276" s="313">
        <v>10</v>
      </c>
      <c r="V3276" s="313">
        <v>100</v>
      </c>
      <c r="W3276" s="314">
        <v>4.0000000000000001E-3</v>
      </c>
      <c r="X3276" s="315">
        <v>1.7799999999999999E-4</v>
      </c>
      <c r="Y3276" s="749">
        <v>90</v>
      </c>
      <c r="Z3276" s="282"/>
      <c r="AA3276" s="316" t="s">
        <v>393</v>
      </c>
      <c r="AB3276" s="282" t="s">
        <v>9163</v>
      </c>
      <c r="AC3276" s="317" t="s">
        <v>2081</v>
      </c>
      <c r="AD3276" s="318" t="s">
        <v>2757</v>
      </c>
      <c r="AE3276" s="319">
        <v>0</v>
      </c>
      <c r="AF3276" s="319" t="s">
        <v>11273</v>
      </c>
      <c r="AG3276" s="320">
        <v>1.1599999999999999</v>
      </c>
      <c r="AH3276" s="321">
        <f>IF($A$3="РЕГИОНЫ",ROUND($AG3276*(1-($L$6-$F$4))*(1-$F$3)*(1+$AG$2)*$AG$1,2),0)</f>
        <v>0</v>
      </c>
      <c r="AI3276" s="287">
        <f>_xlfn.IFNA(VLOOKUP(AD:AD,грп!B:C,2,0),0)</f>
        <v>0</v>
      </c>
      <c r="AJ3276" s="607">
        <v>188</v>
      </c>
      <c r="AK3276" s="672" t="str">
        <f t="shared" si="553"/>
        <v xml:space="preserve"> </v>
      </c>
      <c r="AL3276" s="174"/>
      <c r="AM3276" s="4"/>
    </row>
    <row r="3277" spans="1:39" s="4" customFormat="1" ht="11.45" customHeight="1" outlineLevel="1" x14ac:dyDescent="0.35">
      <c r="A3277" s="307" t="s">
        <v>10402</v>
      </c>
      <c r="B3277" s="308" t="s">
        <v>8550</v>
      </c>
      <c r="C3277" s="309" t="s">
        <v>21</v>
      </c>
      <c r="D3277" s="310" t="s">
        <v>11603</v>
      </c>
      <c r="E3277" s="322" t="s">
        <v>5387</v>
      </c>
      <c r="F3277" s="293"/>
      <c r="G3277" s="293"/>
      <c r="H3277" s="294">
        <v>50</v>
      </c>
      <c r="I3277" s="294" t="str">
        <f>IFERROR(_xlfn.IFNA(VLOOKUP($D:$D,history!$I:$Y,3,0),VLOOKUP(E:E,history!$H:$Y,4,0)),"--")</f>
        <v>--</v>
      </c>
      <c r="J3277" s="282" t="s">
        <v>5946</v>
      </c>
      <c r="K3277" s="282" t="str">
        <f t="shared" si="552"/>
        <v/>
      </c>
      <c r="L3277" s="312">
        <f>IF($A$3="ИМ",ROUND($Y3277*(1-($L$6-$F$4))*(1-$F$3)*(1+$AG$2),2),ROUND($M3277*(1-($L$6-$F$4))*(1-$F$3)*(1+$AG$2),2))</f>
        <v>56.86</v>
      </c>
      <c r="M3277" s="312">
        <f>ROUND(IF($A$3="РЕГИОНЫ",AG3277*$AG$3*$AG$1,IF(AI3277=0,AG3277*$AG$3*$AG$1,AG3277*$AG$3*(1-5%)*$AG$1)),2)</f>
        <v>86.15</v>
      </c>
      <c r="N3277" s="297" t="str">
        <f>_xlfn.IFNA(VLOOKUP($E:$E,'1'!$A:$E,3,0),"")</f>
        <v/>
      </c>
      <c r="O3277" s="297" t="str">
        <f>_xlfn.IFNA(VLOOKUP($E:$E,'2'!$A:$E,3,0),"")</f>
        <v/>
      </c>
      <c r="P3277" s="297" t="str">
        <f>_xlfn.IFNA(VLOOKUP($E:$E,'3'!$A:$D,3,0),"")</f>
        <v/>
      </c>
      <c r="Q3277" s="297" t="str">
        <f>_xlfn.IFNA(VLOOKUP($E:$E,'4'!$A:$F,3,0),"")</f>
        <v/>
      </c>
      <c r="R3277" s="297" t="str">
        <f>_xlfn.IFNA(VLOOKUP($E:$E,'5'!$A:$F,3,0),"")</f>
        <v/>
      </c>
      <c r="S3277" s="297" t="str">
        <f>_xlfn.IFNA(VLOOKUP($E:$E,'6'!$A:$F,3,0),"")</f>
        <v/>
      </c>
      <c r="T3277" s="313">
        <v>1</v>
      </c>
      <c r="U3277" s="313">
        <v>1</v>
      </c>
      <c r="V3277" s="313">
        <v>50</v>
      </c>
      <c r="W3277" s="314">
        <v>0.34100000000000003</v>
      </c>
      <c r="X3277" s="315">
        <v>2.5999999999999998E-4</v>
      </c>
      <c r="Y3277" s="749">
        <v>80</v>
      </c>
      <c r="Z3277" s="282"/>
      <c r="AA3277" s="316" t="s">
        <v>10390</v>
      </c>
      <c r="AB3277" s="282" t="s">
        <v>9163</v>
      </c>
      <c r="AC3277" s="317" t="s">
        <v>2081</v>
      </c>
      <c r="AD3277" s="318" t="s">
        <v>2757</v>
      </c>
      <c r="AE3277" s="319">
        <v>0</v>
      </c>
      <c r="AF3277" s="319" t="s">
        <v>21</v>
      </c>
      <c r="AG3277" s="320">
        <v>1.08</v>
      </c>
      <c r="AH3277" s="321">
        <f>IF($A$3="РЕГИОНЫ",ROUND($AG3277*(1-($L$6-$F$4))*(1-$F$3)*(1+$AG$2)*$AG$1,2),0)</f>
        <v>0</v>
      </c>
      <c r="AI3277" s="287">
        <f>_xlfn.IFNA(VLOOKUP(AD:AD,грп!B:C,2,0),0)</f>
        <v>0</v>
      </c>
      <c r="AJ3277" s="607">
        <v>44</v>
      </c>
      <c r="AK3277" s="672" t="str">
        <f t="shared" si="553"/>
        <v>new</v>
      </c>
      <c r="AL3277" s="174"/>
    </row>
    <row r="3278" spans="1:39" s="4" customFormat="1" ht="11.45" customHeight="1" outlineLevel="1" x14ac:dyDescent="0.35">
      <c r="A3278" s="307" t="s">
        <v>10402</v>
      </c>
      <c r="B3278" s="308" t="s">
        <v>8551</v>
      </c>
      <c r="C3278" s="309" t="s">
        <v>21</v>
      </c>
      <c r="D3278" s="310" t="s">
        <v>11604</v>
      </c>
      <c r="E3278" s="322" t="s">
        <v>5388</v>
      </c>
      <c r="F3278" s="293"/>
      <c r="G3278" s="293"/>
      <c r="H3278" s="294">
        <v>45</v>
      </c>
      <c r="I3278" s="294" t="str">
        <f>IFERROR(_xlfn.IFNA(VLOOKUP($D:$D,history!$I:$Y,3,0),VLOOKUP(E:E,history!$H:$Y,4,0)),"--")</f>
        <v>--</v>
      </c>
      <c r="J3278" s="282" t="s">
        <v>5946</v>
      </c>
      <c r="K3278" s="282" t="str">
        <f t="shared" si="552"/>
        <v/>
      </c>
      <c r="L3278" s="312">
        <f>IF($A$3="ИМ",ROUND($Y3278*(1-($L$6-$F$4))*(1-$F$3)*(1+$AG$2),2),ROUND($M3278*(1-($L$6-$F$4))*(1-$F$3)*(1+$AG$2),2))</f>
        <v>62.13</v>
      </c>
      <c r="M3278" s="312">
        <f>ROUND(IF($A$3="РЕГИОНЫ",AG3278*$AG$3*$AG$1,IF(AI3278=0,AG3278*$AG$3*$AG$1,AG3278*$AG$3*(1-5%)*$AG$1)),2)</f>
        <v>94.13</v>
      </c>
      <c r="N3278" s="297" t="str">
        <f>_xlfn.IFNA(VLOOKUP($E:$E,'1'!$A:$E,3,0),"")</f>
        <v/>
      </c>
      <c r="O3278" s="297" t="str">
        <f>_xlfn.IFNA(VLOOKUP($E:$E,'2'!$A:$E,3,0),"")</f>
        <v/>
      </c>
      <c r="P3278" s="297" t="str">
        <f>_xlfn.IFNA(VLOOKUP($E:$E,'3'!$A:$D,3,0),"")</f>
        <v/>
      </c>
      <c r="Q3278" s="297" t="str">
        <f>_xlfn.IFNA(VLOOKUP($E:$E,'4'!$A:$F,3,0),"")</f>
        <v/>
      </c>
      <c r="R3278" s="297" t="str">
        <f>_xlfn.IFNA(VLOOKUP($E:$E,'5'!$A:$F,3,0),"")</f>
        <v/>
      </c>
      <c r="S3278" s="297" t="str">
        <f>_xlfn.IFNA(VLOOKUP($E:$E,'6'!$A:$F,3,0),"")</f>
        <v/>
      </c>
      <c r="T3278" s="313">
        <v>1</v>
      </c>
      <c r="U3278" s="313">
        <v>1</v>
      </c>
      <c r="V3278" s="313">
        <v>50</v>
      </c>
      <c r="W3278" s="314">
        <v>0.46200000000000002</v>
      </c>
      <c r="X3278" s="315">
        <v>3.5333329999999999E-4</v>
      </c>
      <c r="Y3278" s="749">
        <v>90</v>
      </c>
      <c r="Z3278" s="282"/>
      <c r="AA3278" s="316" t="s">
        <v>10390</v>
      </c>
      <c r="AB3278" s="282" t="s">
        <v>9163</v>
      </c>
      <c r="AC3278" s="317" t="s">
        <v>2081</v>
      </c>
      <c r="AD3278" s="318" t="s">
        <v>2757</v>
      </c>
      <c r="AE3278" s="319">
        <v>0</v>
      </c>
      <c r="AF3278" s="319" t="s">
        <v>21</v>
      </c>
      <c r="AG3278" s="320">
        <v>1.18</v>
      </c>
      <c r="AH3278" s="321">
        <f>IF($A$3="РЕГИОНЫ",ROUND($AG3278*(1-($L$6-$F$4))*(1-$F$3)*(1+$AG$2)*$AG$1,2),0)</f>
        <v>0</v>
      </c>
      <c r="AI3278" s="287">
        <f>_xlfn.IFNA(VLOOKUP(AD:AD,грп!B:C,2,0),0)</f>
        <v>0</v>
      </c>
      <c r="AJ3278" s="607">
        <v>0</v>
      </c>
      <c r="AK3278" s="672" t="str">
        <f t="shared" si="553"/>
        <v>new</v>
      </c>
      <c r="AL3278" s="174"/>
    </row>
    <row r="3279" spans="1:39" s="4" customFormat="1" ht="11.45" customHeight="1" outlineLevel="1" x14ac:dyDescent="0.35">
      <c r="A3279" s="307" t="s">
        <v>10402</v>
      </c>
      <c r="B3279" s="308" t="s">
        <v>8552</v>
      </c>
      <c r="C3279" s="309" t="s">
        <v>21</v>
      </c>
      <c r="D3279" s="310" t="s">
        <v>11605</v>
      </c>
      <c r="E3279" s="322" t="s">
        <v>5389</v>
      </c>
      <c r="F3279" s="293"/>
      <c r="G3279" s="293"/>
      <c r="H3279" s="294">
        <v>30</v>
      </c>
      <c r="I3279" s="294" t="str">
        <f>IFERROR(_xlfn.IFNA(VLOOKUP($D:$D,history!$I:$Y,3,0),VLOOKUP(E:E,history!$H:$Y,4,0)),"--")</f>
        <v>--</v>
      </c>
      <c r="J3279" s="282" t="s">
        <v>5946</v>
      </c>
      <c r="K3279" s="282" t="str">
        <f t="shared" si="552"/>
        <v/>
      </c>
      <c r="L3279" s="312">
        <f>IF($A$3="ИМ",ROUND($Y3279*(1-($L$6-$F$4))*(1-$F$3)*(1+$AG$2),2),ROUND($M3279*(1-($L$6-$F$4))*(1-$F$3)*(1+$AG$2),2))</f>
        <v>317.47000000000003</v>
      </c>
      <c r="M3279" s="312">
        <f>ROUND(IF($A$3="РЕГИОНЫ",AG3279*$AG$3*$AG$1,IF(AI3279=0,AG3279*$AG$3*$AG$1,AG3279*$AG$3*(1-5%)*$AG$1)),2)</f>
        <v>481.01</v>
      </c>
      <c r="N3279" s="297" t="str">
        <f>_xlfn.IFNA(VLOOKUP($E:$E,'1'!$A:$E,3,0),"")</f>
        <v/>
      </c>
      <c r="O3279" s="297" t="str">
        <f>_xlfn.IFNA(VLOOKUP($E:$E,'2'!$A:$E,3,0),"")</f>
        <v/>
      </c>
      <c r="P3279" s="297" t="str">
        <f>_xlfn.IFNA(VLOOKUP($E:$E,'3'!$A:$D,3,0),"")</f>
        <v/>
      </c>
      <c r="Q3279" s="297" t="str">
        <f>_xlfn.IFNA(VLOOKUP($E:$E,'4'!$A:$F,3,0),"")</f>
        <v/>
      </c>
      <c r="R3279" s="297" t="str">
        <f>_xlfn.IFNA(VLOOKUP($E:$E,'5'!$A:$F,3,0),"")</f>
        <v/>
      </c>
      <c r="S3279" s="297" t="str">
        <f>_xlfn.IFNA(VLOOKUP($E:$E,'6'!$A:$F,3,0),"")</f>
        <v/>
      </c>
      <c r="T3279" s="313">
        <v>1</v>
      </c>
      <c r="U3279" s="313">
        <v>1</v>
      </c>
      <c r="V3279" s="313">
        <v>30</v>
      </c>
      <c r="W3279" s="314">
        <v>0.67</v>
      </c>
      <c r="X3279" s="315">
        <v>7.1111109999999998E-4</v>
      </c>
      <c r="Y3279" s="749">
        <v>460</v>
      </c>
      <c r="Z3279" s="282"/>
      <c r="AA3279" s="316" t="s">
        <v>10390</v>
      </c>
      <c r="AB3279" s="282" t="s">
        <v>9163</v>
      </c>
      <c r="AC3279" s="317" t="s">
        <v>2081</v>
      </c>
      <c r="AD3279" s="318" t="s">
        <v>2757</v>
      </c>
      <c r="AE3279" s="319">
        <v>0</v>
      </c>
      <c r="AF3279" s="319" t="s">
        <v>21</v>
      </c>
      <c r="AG3279" s="320">
        <v>6.03</v>
      </c>
      <c r="AH3279" s="321">
        <f>IF($A$3="РЕГИОНЫ",ROUND($AG3279*(1-($L$6-$F$4))*(1-$F$3)*(1+$AG$2)*$AG$1,2),0)</f>
        <v>0</v>
      </c>
      <c r="AI3279" s="287">
        <f>_xlfn.IFNA(VLOOKUP(AD:AD,грп!B:C,2,0),0)</f>
        <v>0</v>
      </c>
      <c r="AJ3279" s="607">
        <v>14</v>
      </c>
      <c r="AK3279" s="672" t="str">
        <f t="shared" si="553"/>
        <v>new</v>
      </c>
      <c r="AL3279" s="174"/>
    </row>
    <row r="3280" spans="1:39" s="6" customFormat="1" ht="20.100000000000001" customHeight="1" x14ac:dyDescent="0.35">
      <c r="A3280" s="380"/>
      <c r="B3280" s="393"/>
      <c r="C3280" s="394"/>
      <c r="D3280" s="395" t="s">
        <v>2069</v>
      </c>
      <c r="E3280" s="384"/>
      <c r="F3280" s="293"/>
      <c r="G3280" s="293"/>
      <c r="H3280" s="294"/>
      <c r="I3280" s="385"/>
      <c r="J3280" s="385" t="s">
        <v>393</v>
      </c>
      <c r="K3280" s="385" t="s">
        <v>393</v>
      </c>
      <c r="L3280" s="396"/>
      <c r="M3280" s="397"/>
      <c r="N3280" s="398"/>
      <c r="O3280" s="398"/>
      <c r="P3280" s="398"/>
      <c r="Q3280" s="398"/>
      <c r="R3280" s="398"/>
      <c r="S3280" s="398"/>
      <c r="T3280" s="397"/>
      <c r="U3280" s="397"/>
      <c r="V3280" s="397"/>
      <c r="W3280" s="399"/>
      <c r="X3280" s="400"/>
      <c r="Y3280" s="754"/>
      <c r="Z3280" s="401"/>
      <c r="AA3280" s="397"/>
      <c r="AB3280" s="397"/>
      <c r="AC3280" s="402"/>
      <c r="AD3280" s="403"/>
      <c r="AE3280" s="397"/>
      <c r="AF3280" s="397"/>
      <c r="AG3280" s="345"/>
      <c r="AH3280" s="306"/>
      <c r="AI3280" s="287">
        <f>_xlfn.IFNA(VLOOKUP(AD:AD,грп!B:C,2,0),0)</f>
        <v>0</v>
      </c>
      <c r="AJ3280" s="607">
        <v>0</v>
      </c>
      <c r="AK3280" s="672">
        <f t="shared" si="553"/>
        <v>0</v>
      </c>
      <c r="AL3280" s="174"/>
      <c r="AM3280" s="4"/>
    </row>
    <row r="3281" spans="1:39" s="6" customFormat="1" ht="12" customHeight="1" x14ac:dyDescent="0.35">
      <c r="A3281" s="288"/>
      <c r="B3281" s="289"/>
      <c r="C3281" s="290" t="s">
        <v>555</v>
      </c>
      <c r="D3281" s="291" t="s">
        <v>1010</v>
      </c>
      <c r="E3281" s="292"/>
      <c r="F3281" s="293"/>
      <c r="G3281" s="293"/>
      <c r="H3281" s="294"/>
      <c r="I3281" s="294"/>
      <c r="J3281" s="282" t="s">
        <v>393</v>
      </c>
      <c r="K3281" s="282" t="str">
        <f t="shared" ref="K3281:K3312" si="557" xml:space="preserve">
IF(OR($E3281="",$A$3&lt;&gt;"МОСКВА"),"",
IF(AND($AJ3281&gt;=1,$AJ3281&lt;20),"*",
IF(AND($AJ3281&gt;=20,$AJ3281&lt;100),"**",
IF(($AJ3281&gt;=100),"***","--"))))</f>
        <v/>
      </c>
      <c r="L3281" s="295"/>
      <c r="M3281" s="296"/>
      <c r="N3281" s="297"/>
      <c r="O3281" s="297"/>
      <c r="P3281" s="297"/>
      <c r="Q3281" s="297" t="str">
        <f>_xlfn.IFNA(VLOOKUP($E:$E,'4'!$A:$F,3,0),"")</f>
        <v/>
      </c>
      <c r="R3281" s="297" t="str">
        <f>_xlfn.IFNA(VLOOKUP($E:$E,'5'!$A:$F,3,0),"")</f>
        <v/>
      </c>
      <c r="S3281" s="297"/>
      <c r="T3281" s="298"/>
      <c r="U3281" s="299"/>
      <c r="V3281" s="299"/>
      <c r="W3281" s="300"/>
      <c r="X3281" s="301"/>
      <c r="Y3281" s="749"/>
      <c r="Z3281" s="282"/>
      <c r="AA3281" s="280"/>
      <c r="AB3281" s="280"/>
      <c r="AC3281" s="302"/>
      <c r="AD3281" s="303" t="s">
        <v>1010</v>
      </c>
      <c r="AE3281" s="280"/>
      <c r="AF3281" s="329"/>
      <c r="AG3281" s="345"/>
      <c r="AH3281" s="306"/>
      <c r="AI3281" s="287">
        <f>_xlfn.IFNA(VLOOKUP(AD:AD,грп!B:C,2,0),0)</f>
        <v>0</v>
      </c>
      <c r="AJ3281" s="607">
        <v>0</v>
      </c>
      <c r="AK3281" s="672" t="str">
        <f t="shared" si="553"/>
        <v xml:space="preserve"> </v>
      </c>
      <c r="AL3281" s="174"/>
      <c r="AM3281" s="4"/>
    </row>
    <row r="3282" spans="1:39" s="4" customFormat="1" ht="12" customHeight="1" outlineLevel="1" x14ac:dyDescent="0.35">
      <c r="A3282" s="307" t="s">
        <v>10402</v>
      </c>
      <c r="B3282" s="308" t="s">
        <v>8553</v>
      </c>
      <c r="C3282" s="290" t="s">
        <v>555</v>
      </c>
      <c r="D3282" s="310" t="s">
        <v>2968</v>
      </c>
      <c r="E3282" s="322" t="s">
        <v>1053</v>
      </c>
      <c r="F3282" s="293"/>
      <c r="G3282" s="293"/>
      <c r="H3282" s="294">
        <v>77</v>
      </c>
      <c r="I3282" s="294" t="str">
        <f>IFERROR(_xlfn.IFNA(VLOOKUP($D:$D,history!$I:$Y,3,0),VLOOKUP(E:E,history!$H:$Y,4,0)),"--")</f>
        <v>--</v>
      </c>
      <c r="J3282" s="282" t="s">
        <v>9870</v>
      </c>
      <c r="K3282" s="282" t="str">
        <f t="shared" si="557"/>
        <v/>
      </c>
      <c r="L3282" s="312">
        <f t="shared" ref="L3282:L3309" si="558">IF($A$3="ИМ",ROUND($Y3282*(1-($L$6-$F$4))*(1-$F$3)*(1+$AG$2),2),ROUND($M3282*(1-($L$6-$F$4))*(1-$F$3)*(1+$AG$2),2))</f>
        <v>21.59</v>
      </c>
      <c r="M3282" s="312">
        <f t="shared" ref="M3282:M3309" si="559">ROUND(IF($A$3="РЕГИОНЫ",AG3282*$AG$3*$AG$1,IF(AI3282=0,AG3282*$AG$3*$AG$1,AG3282*$AG$3*(1-5%)*$AG$1)),2)</f>
        <v>32.71</v>
      </c>
      <c r="N3282" s="297" t="str">
        <f>_xlfn.IFNA(VLOOKUP($E:$E,'1'!$A:$E,3,0),"")</f>
        <v/>
      </c>
      <c r="O3282" s="297" t="str">
        <f>_xlfn.IFNA(VLOOKUP($E:$E,'2'!$A:$E,3,0),"")</f>
        <v/>
      </c>
      <c r="P3282" s="297" t="str">
        <f>_xlfn.IFNA(VLOOKUP($E:$E,'3'!$A:$D,3,0),"")</f>
        <v/>
      </c>
      <c r="Q3282" s="297">
        <f>_xlfn.IFNA(VLOOKUP($E:$E,'4'!$A:$F,3,0),"")</f>
        <v>14</v>
      </c>
      <c r="R3282" s="297" t="str">
        <f>_xlfn.IFNA(VLOOKUP($E:$E,'5'!$A:$F,3,0),"")</f>
        <v/>
      </c>
      <c r="S3282" s="297" t="str">
        <f>_xlfn.IFNA(VLOOKUP($E:$E,'6'!$A:$F,3,0),"")</f>
        <v/>
      </c>
      <c r="T3282" s="313">
        <v>1</v>
      </c>
      <c r="U3282" s="313">
        <v>100</v>
      </c>
      <c r="V3282" s="313">
        <v>700</v>
      </c>
      <c r="W3282" s="314">
        <v>1.0999999999999999E-2</v>
      </c>
      <c r="X3282" s="315">
        <v>7.3469399999999998E-5</v>
      </c>
      <c r="Y3282" s="749">
        <v>30</v>
      </c>
      <c r="Z3282" s="282"/>
      <c r="AA3282" s="316" t="s">
        <v>393</v>
      </c>
      <c r="AB3282" s="282" t="s">
        <v>9163</v>
      </c>
      <c r="AC3282" s="317" t="s">
        <v>2081</v>
      </c>
      <c r="AD3282" s="318" t="s">
        <v>1010</v>
      </c>
      <c r="AE3282" s="319">
        <v>0</v>
      </c>
      <c r="AF3282" s="319" t="s">
        <v>11273</v>
      </c>
      <c r="AG3282" s="320">
        <v>0.41</v>
      </c>
      <c r="AH3282" s="321">
        <f t="shared" ref="AH3282:AH3320" si="560">IF($A$3="РЕГИОНЫ",ROUND($AG3282*(1-($L$6-$F$4))*(1-$F$3)*(1+$AG$2)*$AG$1,2),0)</f>
        <v>0</v>
      </c>
      <c r="AI3282" s="287">
        <f>_xlfn.IFNA(VLOOKUP(AD:AD,грп!B:C,2,0),0)</f>
        <v>0</v>
      </c>
      <c r="AJ3282" s="607">
        <v>100</v>
      </c>
      <c r="AK3282" s="672" t="str">
        <f t="shared" si="553"/>
        <v xml:space="preserve"> </v>
      </c>
      <c r="AL3282" s="174"/>
    </row>
    <row r="3283" spans="1:39" ht="12" customHeight="1" outlineLevel="1" x14ac:dyDescent="0.35">
      <c r="A3283" s="307" t="s">
        <v>10402</v>
      </c>
      <c r="B3283" s="308" t="s">
        <v>8554</v>
      </c>
      <c r="C3283" s="323"/>
      <c r="D3283" s="310" t="s">
        <v>2969</v>
      </c>
      <c r="E3283" s="322" t="s">
        <v>1054</v>
      </c>
      <c r="F3283" s="293"/>
      <c r="G3283" s="293"/>
      <c r="H3283" s="294">
        <v>110</v>
      </c>
      <c r="I3283" s="294" t="str">
        <f>IFERROR(_xlfn.IFNA(VLOOKUP($D:$D,history!$I:$Y,3,0),VLOOKUP(E:E,history!$H:$Y,4,0)),"--")</f>
        <v>--</v>
      </c>
      <c r="J3283" s="282" t="s">
        <v>9870</v>
      </c>
      <c r="K3283" s="282" t="str">
        <f t="shared" si="557"/>
        <v/>
      </c>
      <c r="L3283" s="312">
        <f t="shared" si="558"/>
        <v>25.27</v>
      </c>
      <c r="M3283" s="312">
        <f t="shared" si="559"/>
        <v>38.29</v>
      </c>
      <c r="N3283" s="297" t="str">
        <f>_xlfn.IFNA(VLOOKUP($E:$E,'1'!$A:$E,3,0),"")</f>
        <v/>
      </c>
      <c r="O3283" s="297" t="str">
        <f>_xlfn.IFNA(VLOOKUP($E:$E,'2'!$A:$E,3,0),"")</f>
        <v/>
      </c>
      <c r="P3283" s="297" t="str">
        <f>_xlfn.IFNA(VLOOKUP($E:$E,'3'!$A:$D,3,0),"")</f>
        <v/>
      </c>
      <c r="Q3283" s="297">
        <f>_xlfn.IFNA(VLOOKUP($E:$E,'4'!$A:$F,3,0),"")</f>
        <v>16.399999999999999</v>
      </c>
      <c r="R3283" s="297" t="str">
        <f>_xlfn.IFNA(VLOOKUP($E:$E,'5'!$A:$F,3,0),"")</f>
        <v/>
      </c>
      <c r="S3283" s="297" t="str">
        <f>_xlfn.IFNA(VLOOKUP($E:$E,'6'!$A:$F,3,0),"")</f>
        <v/>
      </c>
      <c r="T3283" s="313">
        <v>1</v>
      </c>
      <c r="U3283" s="313">
        <v>100</v>
      </c>
      <c r="V3283" s="313">
        <v>500</v>
      </c>
      <c r="W3283" s="314">
        <v>1.2999999999999999E-2</v>
      </c>
      <c r="X3283" s="315">
        <v>9.2727300000000002E-5</v>
      </c>
      <c r="Y3283" s="749">
        <v>40</v>
      </c>
      <c r="Z3283" s="282"/>
      <c r="AA3283" s="316" t="s">
        <v>393</v>
      </c>
      <c r="AB3283" s="282" t="s">
        <v>9163</v>
      </c>
      <c r="AC3283" s="317" t="s">
        <v>2081</v>
      </c>
      <c r="AD3283" s="318" t="s">
        <v>1010</v>
      </c>
      <c r="AE3283" s="319">
        <v>0</v>
      </c>
      <c r="AF3283" s="319" t="s">
        <v>11273</v>
      </c>
      <c r="AG3283" s="320">
        <v>0.48</v>
      </c>
      <c r="AH3283" s="321">
        <f t="shared" si="560"/>
        <v>0</v>
      </c>
      <c r="AI3283" s="287">
        <f>_xlfn.IFNA(VLOOKUP(AD:AD,грп!B:C,2,0),0)</f>
        <v>0</v>
      </c>
      <c r="AJ3283" s="607">
        <v>100</v>
      </c>
      <c r="AK3283" s="672">
        <f t="shared" si="553"/>
        <v>0</v>
      </c>
      <c r="AL3283" s="174"/>
      <c r="AM3283" s="4"/>
    </row>
    <row r="3284" spans="1:39" ht="12" customHeight="1" outlineLevel="1" x14ac:dyDescent="0.35">
      <c r="A3284" s="307" t="s">
        <v>10402</v>
      </c>
      <c r="B3284" s="308" t="s">
        <v>8555</v>
      </c>
      <c r="C3284" s="290" t="s">
        <v>555</v>
      </c>
      <c r="D3284" s="310" t="s">
        <v>2970</v>
      </c>
      <c r="E3284" s="322" t="s">
        <v>1055</v>
      </c>
      <c r="F3284" s="293"/>
      <c r="G3284" s="293"/>
      <c r="H3284" s="294">
        <v>33</v>
      </c>
      <c r="I3284" s="294" t="str">
        <f>IFERROR(_xlfn.IFNA(VLOOKUP($D:$D,history!$I:$Y,3,0),VLOOKUP(E:E,history!$H:$Y,4,0)),"--")</f>
        <v>--</v>
      </c>
      <c r="J3284" s="282" t="s">
        <v>9870</v>
      </c>
      <c r="K3284" s="282" t="str">
        <f t="shared" si="557"/>
        <v/>
      </c>
      <c r="L3284" s="312">
        <f t="shared" si="558"/>
        <v>31.59</v>
      </c>
      <c r="M3284" s="312">
        <f t="shared" si="559"/>
        <v>47.86</v>
      </c>
      <c r="N3284" s="297" t="str">
        <f>_xlfn.IFNA(VLOOKUP($E:$E,'1'!$A:$E,3,0),"")</f>
        <v/>
      </c>
      <c r="O3284" s="297" t="str">
        <f>_xlfn.IFNA(VLOOKUP($E:$E,'2'!$A:$E,3,0),"")</f>
        <v/>
      </c>
      <c r="P3284" s="297" t="str">
        <f>_xlfn.IFNA(VLOOKUP($E:$E,'3'!$A:$D,3,0),"")</f>
        <v/>
      </c>
      <c r="Q3284" s="297">
        <f>_xlfn.IFNA(VLOOKUP($E:$E,'4'!$A:$F,3,0),"")</f>
        <v>20.5</v>
      </c>
      <c r="R3284" s="297" t="str">
        <f>_xlfn.IFNA(VLOOKUP($E:$E,'5'!$A:$F,3,0),"")</f>
        <v/>
      </c>
      <c r="S3284" s="297" t="str">
        <f>_xlfn.IFNA(VLOOKUP($E:$E,'6'!$A:$F,3,0),"")</f>
        <v/>
      </c>
      <c r="T3284" s="313">
        <v>1</v>
      </c>
      <c r="U3284" s="313">
        <v>100</v>
      </c>
      <c r="V3284" s="313">
        <v>500</v>
      </c>
      <c r="W3284" s="314">
        <v>1.9E-2</v>
      </c>
      <c r="X3284" s="315">
        <v>1.3333330000000001E-4</v>
      </c>
      <c r="Y3284" s="749">
        <v>50</v>
      </c>
      <c r="Z3284" s="282"/>
      <c r="AA3284" s="316" t="s">
        <v>10390</v>
      </c>
      <c r="AB3284" s="282" t="s">
        <v>9163</v>
      </c>
      <c r="AC3284" s="317" t="s">
        <v>2081</v>
      </c>
      <c r="AD3284" s="318" t="s">
        <v>1010</v>
      </c>
      <c r="AE3284" s="319">
        <v>0</v>
      </c>
      <c r="AF3284" s="319" t="s">
        <v>11273</v>
      </c>
      <c r="AG3284" s="320">
        <v>0.6</v>
      </c>
      <c r="AH3284" s="321">
        <f t="shared" si="560"/>
        <v>0</v>
      </c>
      <c r="AI3284" s="287">
        <f>_xlfn.IFNA(VLOOKUP(AD:AD,грп!B:C,2,0),0)</f>
        <v>0</v>
      </c>
      <c r="AJ3284" s="607">
        <v>100</v>
      </c>
      <c r="AK3284" s="672" t="str">
        <f t="shared" si="553"/>
        <v xml:space="preserve"> </v>
      </c>
      <c r="AL3284" s="174"/>
      <c r="AM3284" s="4"/>
    </row>
    <row r="3285" spans="1:39" ht="12" customHeight="1" outlineLevel="1" x14ac:dyDescent="0.35">
      <c r="A3285" s="307" t="s">
        <v>10402</v>
      </c>
      <c r="B3285" s="308" t="s">
        <v>8556</v>
      </c>
      <c r="C3285" s="290" t="s">
        <v>555</v>
      </c>
      <c r="D3285" s="310" t="s">
        <v>2971</v>
      </c>
      <c r="E3285" s="322" t="s">
        <v>1056</v>
      </c>
      <c r="F3285" s="293"/>
      <c r="G3285" s="293"/>
      <c r="H3285" s="294">
        <v>20</v>
      </c>
      <c r="I3285" s="294" t="str">
        <f>IFERROR(_xlfn.IFNA(VLOOKUP($D:$D,history!$I:$Y,3,0),VLOOKUP(E:E,history!$H:$Y,4,0)),"--")</f>
        <v>--</v>
      </c>
      <c r="J3285" s="282" t="s">
        <v>9870</v>
      </c>
      <c r="K3285" s="282" t="str">
        <f t="shared" si="557"/>
        <v/>
      </c>
      <c r="L3285" s="312">
        <f t="shared" si="558"/>
        <v>107.4</v>
      </c>
      <c r="M3285" s="312">
        <f t="shared" si="559"/>
        <v>162.72999999999999</v>
      </c>
      <c r="N3285" s="297" t="str">
        <f>_xlfn.IFNA(VLOOKUP($E:$E,'1'!$A:$E,3,0),"")</f>
        <v/>
      </c>
      <c r="O3285" s="297" t="str">
        <f>_xlfn.IFNA(VLOOKUP($E:$E,'2'!$A:$E,3,0),"")</f>
        <v/>
      </c>
      <c r="P3285" s="297" t="str">
        <f>_xlfn.IFNA(VLOOKUP($E:$E,'3'!$A:$D,3,0),"")</f>
        <v/>
      </c>
      <c r="Q3285" s="297">
        <f>_xlfn.IFNA(VLOOKUP($E:$E,'4'!$A:$F,3,0),"")</f>
        <v>69.8</v>
      </c>
      <c r="R3285" s="297" t="str">
        <f>_xlfn.IFNA(VLOOKUP($E:$E,'5'!$A:$F,3,0),"")</f>
        <v/>
      </c>
      <c r="S3285" s="297" t="str">
        <f>_xlfn.IFNA(VLOOKUP($E:$E,'6'!$A:$F,3,0),"")</f>
        <v/>
      </c>
      <c r="T3285" s="313">
        <v>1</v>
      </c>
      <c r="U3285" s="313">
        <v>1</v>
      </c>
      <c r="V3285" s="313">
        <v>100</v>
      </c>
      <c r="W3285" s="314">
        <v>7.0999999999999994E-2</v>
      </c>
      <c r="X3285" s="315">
        <v>6.1515150000000004E-4</v>
      </c>
      <c r="Y3285" s="749">
        <v>150</v>
      </c>
      <c r="Z3285" s="282"/>
      <c r="AA3285" s="316" t="s">
        <v>10390</v>
      </c>
      <c r="AB3285" s="282" t="s">
        <v>9163</v>
      </c>
      <c r="AC3285" s="317" t="s">
        <v>2081</v>
      </c>
      <c r="AD3285" s="318" t="s">
        <v>1010</v>
      </c>
      <c r="AE3285" s="319">
        <v>0</v>
      </c>
      <c r="AF3285" s="319" t="s">
        <v>11273</v>
      </c>
      <c r="AG3285" s="320">
        <v>2.04</v>
      </c>
      <c r="AH3285" s="321">
        <f t="shared" si="560"/>
        <v>0</v>
      </c>
      <c r="AI3285" s="287">
        <f>_xlfn.IFNA(VLOOKUP(AD:AD,грп!B:C,2,0),0)</f>
        <v>0</v>
      </c>
      <c r="AJ3285" s="607">
        <v>50</v>
      </c>
      <c r="AK3285" s="672" t="str">
        <f t="shared" si="553"/>
        <v xml:space="preserve"> </v>
      </c>
      <c r="AL3285" s="174"/>
      <c r="AM3285" s="4"/>
    </row>
    <row r="3286" spans="1:39" ht="12" customHeight="1" outlineLevel="1" x14ac:dyDescent="0.35">
      <c r="A3286" s="307" t="s">
        <v>10402</v>
      </c>
      <c r="B3286" s="308" t="s">
        <v>8557</v>
      </c>
      <c r="C3286" s="290" t="s">
        <v>555</v>
      </c>
      <c r="D3286" s="310" t="s">
        <v>2972</v>
      </c>
      <c r="E3286" s="322" t="s">
        <v>1057</v>
      </c>
      <c r="F3286" s="293"/>
      <c r="G3286" s="293"/>
      <c r="H3286" s="294">
        <v>26</v>
      </c>
      <c r="I3286" s="294" t="str">
        <f>IFERROR(_xlfn.IFNA(VLOOKUP($D:$D,history!$I:$Y,3,0),VLOOKUP(E:E,history!$H:$Y,4,0)),"--")</f>
        <v>--</v>
      </c>
      <c r="J3286" s="282" t="s">
        <v>9870</v>
      </c>
      <c r="K3286" s="282" t="str">
        <f t="shared" si="557"/>
        <v/>
      </c>
      <c r="L3286" s="312">
        <f t="shared" si="558"/>
        <v>144.26</v>
      </c>
      <c r="M3286" s="312">
        <f t="shared" si="559"/>
        <v>218.57</v>
      </c>
      <c r="N3286" s="297" t="str">
        <f>_xlfn.IFNA(VLOOKUP($E:$E,'1'!$A:$E,3,0),"")</f>
        <v/>
      </c>
      <c r="O3286" s="297" t="str">
        <f>_xlfn.IFNA(VLOOKUP($E:$E,'2'!$A:$E,3,0),"")</f>
        <v/>
      </c>
      <c r="P3286" s="297" t="str">
        <f>_xlfn.IFNA(VLOOKUP($E:$E,'3'!$A:$D,3,0),"")</f>
        <v/>
      </c>
      <c r="Q3286" s="297">
        <f>_xlfn.IFNA(VLOOKUP($E:$E,'4'!$A:$F,3,0),"")</f>
        <v>93.8</v>
      </c>
      <c r="R3286" s="297" t="str">
        <f>_xlfn.IFNA(VLOOKUP($E:$E,'5'!$A:$F,3,0),"")</f>
        <v/>
      </c>
      <c r="S3286" s="297" t="str">
        <f>_xlfn.IFNA(VLOOKUP($E:$E,'6'!$A:$F,3,0),"")</f>
        <v/>
      </c>
      <c r="T3286" s="313">
        <v>1</v>
      </c>
      <c r="U3286" s="313">
        <v>1</v>
      </c>
      <c r="V3286" s="313">
        <v>100</v>
      </c>
      <c r="W3286" s="314">
        <v>0.1</v>
      </c>
      <c r="X3286" s="315">
        <v>7.7138E-4</v>
      </c>
      <c r="Y3286" s="749">
        <v>210</v>
      </c>
      <c r="Z3286" s="282"/>
      <c r="AA3286" s="316" t="s">
        <v>393</v>
      </c>
      <c r="AB3286" s="282" t="s">
        <v>9163</v>
      </c>
      <c r="AC3286" s="317" t="s">
        <v>2081</v>
      </c>
      <c r="AD3286" s="318" t="s">
        <v>1010</v>
      </c>
      <c r="AE3286" s="319">
        <v>0</v>
      </c>
      <c r="AF3286" s="319" t="s">
        <v>11273</v>
      </c>
      <c r="AG3286" s="320">
        <v>2.74</v>
      </c>
      <c r="AH3286" s="321">
        <f t="shared" si="560"/>
        <v>0</v>
      </c>
      <c r="AI3286" s="287">
        <f>_xlfn.IFNA(VLOOKUP(AD:AD,грп!B:C,2,0),0)</f>
        <v>0</v>
      </c>
      <c r="AJ3286" s="607">
        <v>50</v>
      </c>
      <c r="AK3286" s="672" t="str">
        <f t="shared" si="553"/>
        <v xml:space="preserve"> </v>
      </c>
      <c r="AL3286" s="174"/>
      <c r="AM3286" s="4"/>
    </row>
    <row r="3287" spans="1:39" ht="12" customHeight="1" outlineLevel="1" x14ac:dyDescent="0.35">
      <c r="A3287" s="307" t="s">
        <v>10402</v>
      </c>
      <c r="B3287" s="308" t="s">
        <v>8558</v>
      </c>
      <c r="C3287" s="323"/>
      <c r="D3287" s="310" t="s">
        <v>2973</v>
      </c>
      <c r="E3287" s="322" t="s">
        <v>1058</v>
      </c>
      <c r="F3287" s="293"/>
      <c r="G3287" s="293"/>
      <c r="H3287" s="294">
        <v>49</v>
      </c>
      <c r="I3287" s="294" t="str">
        <f>IFERROR(_xlfn.IFNA(VLOOKUP($D:$D,history!$I:$Y,3,0),VLOOKUP(E:E,history!$H:$Y,4,0)),"--")</f>
        <v>--</v>
      </c>
      <c r="J3287" s="282" t="s">
        <v>9870</v>
      </c>
      <c r="K3287" s="282" t="str">
        <f t="shared" si="557"/>
        <v/>
      </c>
      <c r="L3287" s="312">
        <f t="shared" si="558"/>
        <v>20</v>
      </c>
      <c r="M3287" s="312">
        <f t="shared" si="559"/>
        <v>30.31</v>
      </c>
      <c r="N3287" s="297" t="str">
        <f>_xlfn.IFNA(VLOOKUP($E:$E,'1'!$A:$E,3,0),"")</f>
        <v/>
      </c>
      <c r="O3287" s="297" t="str">
        <f>_xlfn.IFNA(VLOOKUP($E:$E,'2'!$A:$E,3,0),"")</f>
        <v/>
      </c>
      <c r="P3287" s="297" t="str">
        <f>_xlfn.IFNA(VLOOKUP($E:$E,'3'!$A:$D,3,0),"")</f>
        <v/>
      </c>
      <c r="Q3287" s="297">
        <f>_xlfn.IFNA(VLOOKUP($E:$E,'4'!$A:$F,3,0),"")</f>
        <v>13</v>
      </c>
      <c r="R3287" s="297" t="str">
        <f>_xlfn.IFNA(VLOOKUP($E:$E,'5'!$A:$F,3,0),"")</f>
        <v/>
      </c>
      <c r="S3287" s="297" t="str">
        <f>_xlfn.IFNA(VLOOKUP($E:$E,'6'!$A:$F,3,0),"")</f>
        <v/>
      </c>
      <c r="T3287" s="313">
        <v>1</v>
      </c>
      <c r="U3287" s="313">
        <v>100</v>
      </c>
      <c r="V3287" s="313">
        <v>500</v>
      </c>
      <c r="W3287" s="314">
        <v>1.4999999999999999E-2</v>
      </c>
      <c r="X3287" s="315">
        <v>1.2896549999999999E-4</v>
      </c>
      <c r="Y3287" s="749">
        <v>30</v>
      </c>
      <c r="Z3287" s="282"/>
      <c r="AA3287" s="316" t="s">
        <v>393</v>
      </c>
      <c r="AB3287" s="282" t="s">
        <v>9163</v>
      </c>
      <c r="AC3287" s="317" t="s">
        <v>2081</v>
      </c>
      <c r="AD3287" s="318" t="s">
        <v>1010</v>
      </c>
      <c r="AE3287" s="319">
        <v>0</v>
      </c>
      <c r="AF3287" s="319" t="s">
        <v>11273</v>
      </c>
      <c r="AG3287" s="320">
        <v>0.38</v>
      </c>
      <c r="AH3287" s="321">
        <f t="shared" si="560"/>
        <v>0</v>
      </c>
      <c r="AI3287" s="287">
        <f>_xlfn.IFNA(VLOOKUP(AD:AD,грп!B:C,2,0),0)</f>
        <v>0</v>
      </c>
      <c r="AJ3287" s="607">
        <v>80</v>
      </c>
      <c r="AK3287" s="672">
        <f t="shared" si="553"/>
        <v>0</v>
      </c>
      <c r="AL3287" s="174"/>
      <c r="AM3287" s="4"/>
    </row>
    <row r="3288" spans="1:39" ht="12" customHeight="1" outlineLevel="1" x14ac:dyDescent="0.35">
      <c r="A3288" s="307" t="s">
        <v>10402</v>
      </c>
      <c r="B3288" s="308" t="s">
        <v>8559</v>
      </c>
      <c r="C3288" s="290" t="s">
        <v>555</v>
      </c>
      <c r="D3288" s="310" t="s">
        <v>2974</v>
      </c>
      <c r="E3288" s="322" t="s">
        <v>1059</v>
      </c>
      <c r="F3288" s="293"/>
      <c r="G3288" s="293"/>
      <c r="H3288" s="294">
        <v>50</v>
      </c>
      <c r="I3288" s="294" t="str">
        <f>IFERROR(_xlfn.IFNA(VLOOKUP($D:$D,history!$I:$Y,3,0),VLOOKUP(E:E,history!$H:$Y,4,0)),"--")</f>
        <v>--</v>
      </c>
      <c r="J3288" s="282" t="s">
        <v>9870</v>
      </c>
      <c r="K3288" s="282" t="str">
        <f t="shared" si="557"/>
        <v/>
      </c>
      <c r="L3288" s="312">
        <f t="shared" si="558"/>
        <v>25.27</v>
      </c>
      <c r="M3288" s="312">
        <f t="shared" si="559"/>
        <v>38.29</v>
      </c>
      <c r="N3288" s="297" t="str">
        <f>_xlfn.IFNA(VLOOKUP($E:$E,'1'!$A:$E,3,0),"")</f>
        <v/>
      </c>
      <c r="O3288" s="297" t="str">
        <f>_xlfn.IFNA(VLOOKUP($E:$E,'2'!$A:$E,3,0),"")</f>
        <v/>
      </c>
      <c r="P3288" s="297" t="str">
        <f>_xlfn.IFNA(VLOOKUP($E:$E,'3'!$A:$D,3,0),"")</f>
        <v/>
      </c>
      <c r="Q3288" s="297">
        <f>_xlfn.IFNA(VLOOKUP($E:$E,'4'!$A:$F,3,0),"")</f>
        <v>16.399999999999999</v>
      </c>
      <c r="R3288" s="297" t="str">
        <f>_xlfn.IFNA(VLOOKUP($E:$E,'5'!$A:$F,3,0),"")</f>
        <v/>
      </c>
      <c r="S3288" s="297" t="str">
        <f>_xlfn.IFNA(VLOOKUP($E:$E,'6'!$A:$F,3,0),"")</f>
        <v/>
      </c>
      <c r="T3288" s="313">
        <v>1</v>
      </c>
      <c r="U3288" s="313">
        <v>100</v>
      </c>
      <c r="V3288" s="313">
        <v>500</v>
      </c>
      <c r="W3288" s="314">
        <v>1.9E-2</v>
      </c>
      <c r="X3288" s="315">
        <v>1.963636E-4</v>
      </c>
      <c r="Y3288" s="749">
        <v>40</v>
      </c>
      <c r="Z3288" s="282"/>
      <c r="AA3288" s="316" t="s">
        <v>10390</v>
      </c>
      <c r="AB3288" s="282" t="s">
        <v>9163</v>
      </c>
      <c r="AC3288" s="317" t="s">
        <v>2081</v>
      </c>
      <c r="AD3288" s="318" t="s">
        <v>1010</v>
      </c>
      <c r="AE3288" s="319">
        <v>0</v>
      </c>
      <c r="AF3288" s="319" t="s">
        <v>11273</v>
      </c>
      <c r="AG3288" s="320">
        <v>0.48</v>
      </c>
      <c r="AH3288" s="321">
        <f t="shared" si="560"/>
        <v>0</v>
      </c>
      <c r="AI3288" s="287">
        <f>_xlfn.IFNA(VLOOKUP(AD:AD,грп!B:C,2,0),0)</f>
        <v>0</v>
      </c>
      <c r="AJ3288" s="607">
        <v>100</v>
      </c>
      <c r="AK3288" s="672" t="str">
        <f t="shared" si="553"/>
        <v xml:space="preserve"> </v>
      </c>
      <c r="AL3288" s="174"/>
      <c r="AM3288" s="4"/>
    </row>
    <row r="3289" spans="1:39" s="4" customFormat="1" ht="12" customHeight="1" outlineLevel="1" x14ac:dyDescent="0.35">
      <c r="A3289" s="307" t="s">
        <v>10402</v>
      </c>
      <c r="B3289" s="308" t="s">
        <v>8560</v>
      </c>
      <c r="C3289" s="290" t="s">
        <v>555</v>
      </c>
      <c r="D3289" s="310" t="s">
        <v>2975</v>
      </c>
      <c r="E3289" s="322" t="s">
        <v>1060</v>
      </c>
      <c r="F3289" s="293"/>
      <c r="G3289" s="293"/>
      <c r="H3289" s="294">
        <v>5</v>
      </c>
      <c r="I3289" s="294" t="str">
        <f>IFERROR(_xlfn.IFNA(VLOOKUP($D:$D,history!$I:$Y,3,0),VLOOKUP(E:E,history!$H:$Y,4,0)),"--")</f>
        <v>--</v>
      </c>
      <c r="J3289" s="282" t="s">
        <v>9870</v>
      </c>
      <c r="K3289" s="282" t="str">
        <f t="shared" si="557"/>
        <v/>
      </c>
      <c r="L3289" s="312">
        <f t="shared" si="558"/>
        <v>82.13</v>
      </c>
      <c r="M3289" s="312">
        <f t="shared" si="559"/>
        <v>124.44</v>
      </c>
      <c r="N3289" s="297" t="str">
        <f>_xlfn.IFNA(VLOOKUP($E:$E,'1'!$A:$E,3,0),"")</f>
        <v/>
      </c>
      <c r="O3289" s="297" t="str">
        <f>_xlfn.IFNA(VLOOKUP($E:$E,'2'!$A:$E,3,0),"")</f>
        <v/>
      </c>
      <c r="P3289" s="297" t="str">
        <f>_xlfn.IFNA(VLOOKUP($E:$E,'3'!$A:$D,3,0),"")</f>
        <v/>
      </c>
      <c r="Q3289" s="297">
        <f>_xlfn.IFNA(VLOOKUP($E:$E,'4'!$A:$F,3,0),"")</f>
        <v>53.4</v>
      </c>
      <c r="R3289" s="297" t="str">
        <f>_xlfn.IFNA(VLOOKUP($E:$E,'5'!$A:$F,3,0),"")</f>
        <v/>
      </c>
      <c r="S3289" s="297" t="str">
        <f>_xlfn.IFNA(VLOOKUP($E:$E,'6'!$A:$F,3,0),"")</f>
        <v/>
      </c>
      <c r="T3289" s="313">
        <v>1</v>
      </c>
      <c r="U3289" s="313">
        <v>1</v>
      </c>
      <c r="V3289" s="313">
        <v>100</v>
      </c>
      <c r="W3289" s="314">
        <v>8.8999999999999996E-2</v>
      </c>
      <c r="X3289" s="315">
        <v>7.3777779999999995E-4</v>
      </c>
      <c r="Y3289" s="749">
        <v>120</v>
      </c>
      <c r="Z3289" s="282"/>
      <c r="AA3289" s="316" t="s">
        <v>393</v>
      </c>
      <c r="AB3289" s="282" t="s">
        <v>9163</v>
      </c>
      <c r="AC3289" s="317" t="s">
        <v>2081</v>
      </c>
      <c r="AD3289" s="318" t="s">
        <v>1010</v>
      </c>
      <c r="AE3289" s="319">
        <v>0</v>
      </c>
      <c r="AF3289" s="319" t="s">
        <v>11273</v>
      </c>
      <c r="AG3289" s="320">
        <v>1.56</v>
      </c>
      <c r="AH3289" s="321">
        <f t="shared" si="560"/>
        <v>0</v>
      </c>
      <c r="AI3289" s="287">
        <f>_xlfn.IFNA(VLOOKUP(AD:AD,грп!B:C,2,0),0)</f>
        <v>0</v>
      </c>
      <c r="AJ3289" s="607">
        <v>89</v>
      </c>
      <c r="AK3289" s="672" t="str">
        <f t="shared" si="553"/>
        <v xml:space="preserve"> </v>
      </c>
      <c r="AL3289" s="174"/>
    </row>
    <row r="3290" spans="1:39" s="4" customFormat="1" ht="12" customHeight="1" outlineLevel="1" x14ac:dyDescent="0.35">
      <c r="A3290" s="307" t="s">
        <v>10402</v>
      </c>
      <c r="B3290" s="308" t="s">
        <v>8561</v>
      </c>
      <c r="C3290" s="323"/>
      <c r="D3290" s="310" t="s">
        <v>3253</v>
      </c>
      <c r="E3290" s="322" t="s">
        <v>1061</v>
      </c>
      <c r="F3290" s="293"/>
      <c r="G3290" s="293"/>
      <c r="H3290" s="294">
        <v>47</v>
      </c>
      <c r="I3290" s="294" t="str">
        <f>IFERROR(_xlfn.IFNA(VLOOKUP($D:$D,history!$I:$Y,3,0),VLOOKUP(E:E,history!$H:$Y,4,0)),"--")</f>
        <v>--</v>
      </c>
      <c r="J3290" s="282" t="s">
        <v>9870</v>
      </c>
      <c r="K3290" s="282" t="str">
        <f t="shared" si="557"/>
        <v/>
      </c>
      <c r="L3290" s="312">
        <f t="shared" si="558"/>
        <v>103.72</v>
      </c>
      <c r="M3290" s="312">
        <f t="shared" si="559"/>
        <v>157.15</v>
      </c>
      <c r="N3290" s="297" t="str">
        <f>_xlfn.IFNA(VLOOKUP($E:$E,'1'!$A:$E,3,0),"")</f>
        <v/>
      </c>
      <c r="O3290" s="297" t="str">
        <f>_xlfn.IFNA(VLOOKUP($E:$E,'2'!$A:$E,3,0),"")</f>
        <v/>
      </c>
      <c r="P3290" s="297" t="str">
        <f>_xlfn.IFNA(VLOOKUP($E:$E,'3'!$A:$D,3,0),"")</f>
        <v/>
      </c>
      <c r="Q3290" s="297">
        <f>_xlfn.IFNA(VLOOKUP($E:$E,'4'!$A:$F,3,0),"")</f>
        <v>67.400000000000006</v>
      </c>
      <c r="R3290" s="297" t="str">
        <f>_xlfn.IFNA(VLOOKUP($E:$E,'5'!$A:$F,3,0),"")</f>
        <v/>
      </c>
      <c r="S3290" s="297" t="str">
        <f>_xlfn.IFNA(VLOOKUP($E:$E,'6'!$A:$F,3,0),"")</f>
        <v/>
      </c>
      <c r="T3290" s="313">
        <v>1</v>
      </c>
      <c r="U3290" s="313">
        <v>1</v>
      </c>
      <c r="V3290" s="313">
        <v>100</v>
      </c>
      <c r="W3290" s="314">
        <v>0.10100000000000001</v>
      </c>
      <c r="X3290" s="315">
        <v>1.0734176999999999E-3</v>
      </c>
      <c r="Y3290" s="749">
        <v>150</v>
      </c>
      <c r="Z3290" s="282"/>
      <c r="AA3290" s="316" t="s">
        <v>10390</v>
      </c>
      <c r="AB3290" s="282" t="s">
        <v>9163</v>
      </c>
      <c r="AC3290" s="317" t="s">
        <v>2081</v>
      </c>
      <c r="AD3290" s="318" t="s">
        <v>1010</v>
      </c>
      <c r="AE3290" s="319">
        <v>0</v>
      </c>
      <c r="AF3290" s="319" t="s">
        <v>11273</v>
      </c>
      <c r="AG3290" s="320">
        <v>1.97</v>
      </c>
      <c r="AH3290" s="321">
        <f t="shared" si="560"/>
        <v>0</v>
      </c>
      <c r="AI3290" s="287">
        <f>_xlfn.IFNA(VLOOKUP(AD:AD,грп!B:C,2,0),0)</f>
        <v>0</v>
      </c>
      <c r="AJ3290" s="607">
        <v>80</v>
      </c>
      <c r="AK3290" s="672">
        <f t="shared" si="553"/>
        <v>0</v>
      </c>
      <c r="AL3290" s="174"/>
    </row>
    <row r="3291" spans="1:39" s="12" customFormat="1" ht="12" customHeight="1" outlineLevel="1" x14ac:dyDescent="0.35">
      <c r="A3291" s="307" t="s">
        <v>10402</v>
      </c>
      <c r="B3291" s="308" t="s">
        <v>8562</v>
      </c>
      <c r="C3291" s="290" t="s">
        <v>555</v>
      </c>
      <c r="D3291" s="310" t="s">
        <v>2976</v>
      </c>
      <c r="E3291" s="322" t="s">
        <v>1062</v>
      </c>
      <c r="F3291" s="293"/>
      <c r="G3291" s="293"/>
      <c r="H3291" s="294">
        <v>89</v>
      </c>
      <c r="I3291" s="294" t="str">
        <f>IFERROR(_xlfn.IFNA(VLOOKUP($D:$D,history!$I:$Y,3,0),VLOOKUP(E:E,history!$H:$Y,4,0)),"--")</f>
        <v>--</v>
      </c>
      <c r="J3291" s="282" t="s">
        <v>9870</v>
      </c>
      <c r="K3291" s="282" t="str">
        <f t="shared" si="557"/>
        <v/>
      </c>
      <c r="L3291" s="312">
        <f t="shared" si="558"/>
        <v>20</v>
      </c>
      <c r="M3291" s="312">
        <f t="shared" si="559"/>
        <v>30.31</v>
      </c>
      <c r="N3291" s="297" t="str">
        <f>_xlfn.IFNA(VLOOKUP($E:$E,'1'!$A:$E,3,0),"")</f>
        <v/>
      </c>
      <c r="O3291" s="297" t="str">
        <f>_xlfn.IFNA(VLOOKUP($E:$E,'2'!$A:$E,3,0),"")</f>
        <v/>
      </c>
      <c r="P3291" s="297" t="str">
        <f>_xlfn.IFNA(VLOOKUP($E:$E,'3'!$A:$D,3,0),"")</f>
        <v/>
      </c>
      <c r="Q3291" s="297">
        <f>_xlfn.IFNA(VLOOKUP($E:$E,'4'!$A:$F,3,0),"")</f>
        <v>13</v>
      </c>
      <c r="R3291" s="297" t="str">
        <f>_xlfn.IFNA(VLOOKUP($E:$E,'5'!$A:$F,3,0),"")</f>
        <v/>
      </c>
      <c r="S3291" s="297" t="str">
        <f>_xlfn.IFNA(VLOOKUP($E:$E,'6'!$A:$F,3,0),"")</f>
        <v/>
      </c>
      <c r="T3291" s="313">
        <v>1</v>
      </c>
      <c r="U3291" s="313">
        <v>100</v>
      </c>
      <c r="V3291" s="313">
        <v>700</v>
      </c>
      <c r="W3291" s="314">
        <v>1.0999999999999999E-2</v>
      </c>
      <c r="X3291" s="315">
        <v>9.4409900000000006E-5</v>
      </c>
      <c r="Y3291" s="749">
        <v>30</v>
      </c>
      <c r="Z3291" s="282"/>
      <c r="AA3291" s="316" t="s">
        <v>393</v>
      </c>
      <c r="AB3291" s="282" t="s">
        <v>9163</v>
      </c>
      <c r="AC3291" s="317" t="s">
        <v>2081</v>
      </c>
      <c r="AD3291" s="318" t="s">
        <v>1010</v>
      </c>
      <c r="AE3291" s="319">
        <v>0</v>
      </c>
      <c r="AF3291" s="319" t="s">
        <v>11273</v>
      </c>
      <c r="AG3291" s="320">
        <v>0.38</v>
      </c>
      <c r="AH3291" s="321">
        <f t="shared" si="560"/>
        <v>0</v>
      </c>
      <c r="AI3291" s="287">
        <f>_xlfn.IFNA(VLOOKUP(AD:AD,грп!B:C,2,0),0)</f>
        <v>0</v>
      </c>
      <c r="AJ3291" s="607">
        <v>50</v>
      </c>
      <c r="AK3291" s="672" t="str">
        <f t="shared" si="553"/>
        <v xml:space="preserve"> </v>
      </c>
      <c r="AL3291" s="174"/>
      <c r="AM3291" s="4"/>
    </row>
    <row r="3292" spans="1:39" s="12" customFormat="1" ht="12" customHeight="1" outlineLevel="1" x14ac:dyDescent="0.35">
      <c r="A3292" s="307" t="s">
        <v>10402</v>
      </c>
      <c r="B3292" s="308" t="s">
        <v>8563</v>
      </c>
      <c r="C3292" s="290" t="s">
        <v>555</v>
      </c>
      <c r="D3292" s="310" t="s">
        <v>2977</v>
      </c>
      <c r="E3292" s="322" t="s">
        <v>1063</v>
      </c>
      <c r="F3292" s="293"/>
      <c r="G3292" s="293"/>
      <c r="H3292" s="294">
        <v>4</v>
      </c>
      <c r="I3292" s="294" t="str">
        <f>IFERROR(_xlfn.IFNA(VLOOKUP($D:$D,history!$I:$Y,3,0),VLOOKUP(E:E,history!$H:$Y,4,0)),"--")</f>
        <v>--</v>
      </c>
      <c r="J3292" s="282" t="s">
        <v>9870</v>
      </c>
      <c r="K3292" s="282" t="str">
        <f t="shared" si="557"/>
        <v/>
      </c>
      <c r="L3292" s="312">
        <f t="shared" si="558"/>
        <v>24.74</v>
      </c>
      <c r="M3292" s="312">
        <f t="shared" si="559"/>
        <v>37.49</v>
      </c>
      <c r="N3292" s="297" t="str">
        <f>_xlfn.IFNA(VLOOKUP($E:$E,'1'!$A:$E,3,0),"")</f>
        <v/>
      </c>
      <c r="O3292" s="297" t="str">
        <f>_xlfn.IFNA(VLOOKUP($E:$E,'2'!$A:$E,3,0),"")</f>
        <v/>
      </c>
      <c r="P3292" s="297" t="str">
        <f>_xlfn.IFNA(VLOOKUP($E:$E,'3'!$A:$D,3,0),"")</f>
        <v/>
      </c>
      <c r="Q3292" s="297">
        <f>_xlfn.IFNA(VLOOKUP($E:$E,'4'!$A:$F,3,0),"")</f>
        <v>16.100000000000001</v>
      </c>
      <c r="R3292" s="297" t="str">
        <f>_xlfn.IFNA(VLOOKUP($E:$E,'5'!$A:$F,3,0),"")</f>
        <v/>
      </c>
      <c r="S3292" s="297" t="str">
        <f>_xlfn.IFNA(VLOOKUP($E:$E,'6'!$A:$F,3,0),"")</f>
        <v/>
      </c>
      <c r="T3292" s="313">
        <v>1</v>
      </c>
      <c r="U3292" s="313">
        <v>100</v>
      </c>
      <c r="V3292" s="313">
        <v>500</v>
      </c>
      <c r="W3292" s="314">
        <v>1.4E-2</v>
      </c>
      <c r="X3292" s="315">
        <v>1.232258E-4</v>
      </c>
      <c r="Y3292" s="749">
        <v>40</v>
      </c>
      <c r="Z3292" s="282"/>
      <c r="AA3292" s="316" t="s">
        <v>393</v>
      </c>
      <c r="AB3292" s="282" t="s">
        <v>9163</v>
      </c>
      <c r="AC3292" s="317" t="s">
        <v>2081</v>
      </c>
      <c r="AD3292" s="318" t="s">
        <v>1010</v>
      </c>
      <c r="AE3292" s="319">
        <v>0</v>
      </c>
      <c r="AF3292" s="319" t="s">
        <v>11273</v>
      </c>
      <c r="AG3292" s="320">
        <v>0.47</v>
      </c>
      <c r="AH3292" s="321">
        <f t="shared" si="560"/>
        <v>0</v>
      </c>
      <c r="AI3292" s="287">
        <f>_xlfn.IFNA(VLOOKUP(AD:AD,грп!B:C,2,0),0)</f>
        <v>0</v>
      </c>
      <c r="AJ3292" s="607">
        <v>190</v>
      </c>
      <c r="AK3292" s="672" t="str">
        <f t="shared" si="553"/>
        <v xml:space="preserve"> </v>
      </c>
      <c r="AL3292" s="174"/>
      <c r="AM3292" s="4"/>
    </row>
    <row r="3293" spans="1:39" s="12" customFormat="1" ht="12" customHeight="1" outlineLevel="1" x14ac:dyDescent="0.35">
      <c r="A3293" s="307" t="s">
        <v>10402</v>
      </c>
      <c r="B3293" s="308" t="s">
        <v>8564</v>
      </c>
      <c r="C3293" s="290" t="s">
        <v>555</v>
      </c>
      <c r="D3293" s="310" t="s">
        <v>2978</v>
      </c>
      <c r="E3293" s="322" t="s">
        <v>1064</v>
      </c>
      <c r="F3293" s="293"/>
      <c r="G3293" s="293"/>
      <c r="H3293" s="294">
        <v>51</v>
      </c>
      <c r="I3293" s="294" t="str">
        <f>IFERROR(_xlfn.IFNA(VLOOKUP($D:$D,history!$I:$Y,3,0),VLOOKUP(E:E,history!$H:$Y,4,0)),"--")</f>
        <v>--</v>
      </c>
      <c r="J3293" s="282" t="s">
        <v>9870</v>
      </c>
      <c r="K3293" s="282" t="str">
        <f t="shared" si="557"/>
        <v/>
      </c>
      <c r="L3293" s="312">
        <f t="shared" si="558"/>
        <v>32.119999999999997</v>
      </c>
      <c r="M3293" s="312">
        <f t="shared" si="559"/>
        <v>48.66</v>
      </c>
      <c r="N3293" s="297" t="str">
        <f>_xlfn.IFNA(VLOOKUP($E:$E,'1'!$A:$E,3,0),"")</f>
        <v/>
      </c>
      <c r="O3293" s="297" t="str">
        <f>_xlfn.IFNA(VLOOKUP($E:$E,'2'!$A:$E,3,0),"")</f>
        <v/>
      </c>
      <c r="P3293" s="297" t="str">
        <f>_xlfn.IFNA(VLOOKUP($E:$E,'3'!$A:$D,3,0),"")</f>
        <v/>
      </c>
      <c r="Q3293" s="297">
        <f>_xlfn.IFNA(VLOOKUP($E:$E,'4'!$A:$F,3,0),"")</f>
        <v>20.9</v>
      </c>
      <c r="R3293" s="297" t="str">
        <f>_xlfn.IFNA(VLOOKUP($E:$E,'5'!$A:$F,3,0),"")</f>
        <v/>
      </c>
      <c r="S3293" s="297" t="str">
        <f>_xlfn.IFNA(VLOOKUP($E:$E,'6'!$A:$F,3,0),"")</f>
        <v/>
      </c>
      <c r="T3293" s="313">
        <v>1</v>
      </c>
      <c r="U3293" s="313">
        <v>100</v>
      </c>
      <c r="V3293" s="313">
        <v>500</v>
      </c>
      <c r="W3293" s="314">
        <v>1.9E-2</v>
      </c>
      <c r="X3293" s="315">
        <v>1.94E-4</v>
      </c>
      <c r="Y3293" s="749">
        <v>50</v>
      </c>
      <c r="Z3293" s="282"/>
      <c r="AA3293" s="316" t="s">
        <v>393</v>
      </c>
      <c r="AB3293" s="282" t="s">
        <v>9163</v>
      </c>
      <c r="AC3293" s="317" t="s">
        <v>2081</v>
      </c>
      <c r="AD3293" s="318" t="s">
        <v>1010</v>
      </c>
      <c r="AE3293" s="319">
        <v>0</v>
      </c>
      <c r="AF3293" s="319" t="s">
        <v>11273</v>
      </c>
      <c r="AG3293" s="320">
        <v>0.61</v>
      </c>
      <c r="AH3293" s="321">
        <f t="shared" si="560"/>
        <v>0</v>
      </c>
      <c r="AI3293" s="287">
        <f>_xlfn.IFNA(VLOOKUP(AD:AD,грп!B:C,2,0),0)</f>
        <v>0</v>
      </c>
      <c r="AJ3293" s="607">
        <v>50</v>
      </c>
      <c r="AK3293" s="672" t="str">
        <f t="shared" si="553"/>
        <v xml:space="preserve"> </v>
      </c>
      <c r="AL3293" s="174"/>
      <c r="AM3293" s="4"/>
    </row>
    <row r="3294" spans="1:39" s="12" customFormat="1" ht="12" customHeight="1" outlineLevel="1" x14ac:dyDescent="0.35">
      <c r="A3294" s="307" t="s">
        <v>10402</v>
      </c>
      <c r="B3294" s="308" t="s">
        <v>8565</v>
      </c>
      <c r="C3294" s="290" t="s">
        <v>555</v>
      </c>
      <c r="D3294" s="310" t="s">
        <v>2979</v>
      </c>
      <c r="E3294" s="322" t="s">
        <v>1065</v>
      </c>
      <c r="F3294" s="293"/>
      <c r="G3294" s="293"/>
      <c r="H3294" s="294">
        <v>11</v>
      </c>
      <c r="I3294" s="294" t="str">
        <f>IFERROR(_xlfn.IFNA(VLOOKUP($D:$D,history!$I:$Y,3,0),VLOOKUP(E:E,history!$H:$Y,4,0)),"--")</f>
        <v>--</v>
      </c>
      <c r="J3294" s="282" t="s">
        <v>9870</v>
      </c>
      <c r="K3294" s="282" t="str">
        <f t="shared" si="557"/>
        <v/>
      </c>
      <c r="L3294" s="312">
        <f t="shared" si="558"/>
        <v>91.08</v>
      </c>
      <c r="M3294" s="312">
        <f t="shared" si="559"/>
        <v>138</v>
      </c>
      <c r="N3294" s="297" t="str">
        <f>_xlfn.IFNA(VLOOKUP($E:$E,'1'!$A:$E,3,0),"")</f>
        <v/>
      </c>
      <c r="O3294" s="297" t="str">
        <f>_xlfn.IFNA(VLOOKUP($E:$E,'2'!$A:$E,3,0),"")</f>
        <v/>
      </c>
      <c r="P3294" s="297" t="str">
        <f>_xlfn.IFNA(VLOOKUP($E:$E,'3'!$A:$D,3,0),"")</f>
        <v/>
      </c>
      <c r="Q3294" s="297">
        <f>_xlfn.IFNA(VLOOKUP($E:$E,'4'!$A:$F,3,0),"")</f>
        <v>59.2</v>
      </c>
      <c r="R3294" s="297" t="str">
        <f>_xlfn.IFNA(VLOOKUP($E:$E,'5'!$A:$F,3,0),"")</f>
        <v/>
      </c>
      <c r="S3294" s="297" t="str">
        <f>_xlfn.IFNA(VLOOKUP($E:$E,'6'!$A:$F,3,0),"")</f>
        <v/>
      </c>
      <c r="T3294" s="313">
        <v>1</v>
      </c>
      <c r="U3294" s="313">
        <v>1</v>
      </c>
      <c r="V3294" s="313">
        <v>100</v>
      </c>
      <c r="W3294" s="314">
        <v>8.2000000000000003E-2</v>
      </c>
      <c r="X3294" s="315">
        <v>6.8510640000000002E-4</v>
      </c>
      <c r="Y3294" s="749">
        <v>130</v>
      </c>
      <c r="Z3294" s="282"/>
      <c r="AA3294" s="316" t="s">
        <v>393</v>
      </c>
      <c r="AB3294" s="282" t="s">
        <v>9163</v>
      </c>
      <c r="AC3294" s="317" t="s">
        <v>2081</v>
      </c>
      <c r="AD3294" s="318" t="s">
        <v>1010</v>
      </c>
      <c r="AE3294" s="319">
        <v>0</v>
      </c>
      <c r="AF3294" s="319" t="s">
        <v>11273</v>
      </c>
      <c r="AG3294" s="320">
        <v>1.73</v>
      </c>
      <c r="AH3294" s="321">
        <f t="shared" si="560"/>
        <v>0</v>
      </c>
      <c r="AI3294" s="287">
        <f>_xlfn.IFNA(VLOOKUP(AD:AD,грп!B:C,2,0),0)</f>
        <v>0</v>
      </c>
      <c r="AJ3294" s="607">
        <v>30</v>
      </c>
      <c r="AK3294" s="672" t="str">
        <f t="shared" si="553"/>
        <v xml:space="preserve"> </v>
      </c>
      <c r="AL3294" s="174"/>
      <c r="AM3294" s="4"/>
    </row>
    <row r="3295" spans="1:39" s="12" customFormat="1" ht="12" customHeight="1" outlineLevel="1" x14ac:dyDescent="0.35">
      <c r="A3295" s="307" t="s">
        <v>10402</v>
      </c>
      <c r="B3295" s="308" t="s">
        <v>8566</v>
      </c>
      <c r="C3295" s="290" t="s">
        <v>555</v>
      </c>
      <c r="D3295" s="310" t="s">
        <v>2980</v>
      </c>
      <c r="E3295" s="322" t="s">
        <v>1066</v>
      </c>
      <c r="F3295" s="293"/>
      <c r="G3295" s="293"/>
      <c r="H3295" s="294">
        <v>50</v>
      </c>
      <c r="I3295" s="294" t="str">
        <f>IFERROR(_xlfn.IFNA(VLOOKUP($D:$D,history!$I:$Y,3,0),VLOOKUP(E:E,history!$H:$Y,4,0)),"--")</f>
        <v>--</v>
      </c>
      <c r="J3295" s="282" t="s">
        <v>9870</v>
      </c>
      <c r="K3295" s="282" t="str">
        <f t="shared" si="557"/>
        <v/>
      </c>
      <c r="L3295" s="312">
        <f t="shared" si="558"/>
        <v>114.77</v>
      </c>
      <c r="M3295" s="312">
        <f t="shared" si="559"/>
        <v>173.9</v>
      </c>
      <c r="N3295" s="297" t="str">
        <f>_xlfn.IFNA(VLOOKUP($E:$E,'1'!$A:$E,3,0),"")</f>
        <v/>
      </c>
      <c r="O3295" s="297" t="str">
        <f>_xlfn.IFNA(VLOOKUP($E:$E,'2'!$A:$E,3,0),"")</f>
        <v/>
      </c>
      <c r="P3295" s="297" t="str">
        <f>_xlfn.IFNA(VLOOKUP($E:$E,'3'!$A:$D,3,0),"")</f>
        <v/>
      </c>
      <c r="Q3295" s="297">
        <f>_xlfn.IFNA(VLOOKUP($E:$E,'4'!$A:$F,3,0),"")</f>
        <v>74.599999999999994</v>
      </c>
      <c r="R3295" s="297" t="str">
        <f>_xlfn.IFNA(VLOOKUP($E:$E,'5'!$A:$F,3,0),"")</f>
        <v/>
      </c>
      <c r="S3295" s="297" t="str">
        <f>_xlfn.IFNA(VLOOKUP($E:$E,'6'!$A:$F,3,0),"")</f>
        <v/>
      </c>
      <c r="T3295" s="313">
        <v>1</v>
      </c>
      <c r="U3295" s="313">
        <v>1</v>
      </c>
      <c r="V3295" s="313">
        <v>100</v>
      </c>
      <c r="W3295" s="314">
        <v>0.10199999999999999</v>
      </c>
      <c r="X3295" s="315">
        <v>9.9111110000000007E-4</v>
      </c>
      <c r="Y3295" s="749">
        <v>170</v>
      </c>
      <c r="Z3295" s="282"/>
      <c r="AA3295" s="316" t="s">
        <v>10390</v>
      </c>
      <c r="AB3295" s="282" t="s">
        <v>9163</v>
      </c>
      <c r="AC3295" s="317" t="s">
        <v>2081</v>
      </c>
      <c r="AD3295" s="318" t="s">
        <v>1010</v>
      </c>
      <c r="AE3295" s="319">
        <v>0</v>
      </c>
      <c r="AF3295" s="319" t="s">
        <v>11273</v>
      </c>
      <c r="AG3295" s="320">
        <v>2.1800000000000002</v>
      </c>
      <c r="AH3295" s="321">
        <f t="shared" si="560"/>
        <v>0</v>
      </c>
      <c r="AI3295" s="287">
        <f>_xlfn.IFNA(VLOOKUP(AD:AD,грп!B:C,2,0),0)</f>
        <v>0</v>
      </c>
      <c r="AJ3295" s="607">
        <v>100</v>
      </c>
      <c r="AK3295" s="672" t="str">
        <f t="shared" si="553"/>
        <v xml:space="preserve"> </v>
      </c>
      <c r="AL3295" s="174"/>
      <c r="AM3295" s="4"/>
    </row>
    <row r="3296" spans="1:39" s="12" customFormat="1" ht="12" customHeight="1" outlineLevel="1" x14ac:dyDescent="0.35">
      <c r="A3296" s="307" t="s">
        <v>10402</v>
      </c>
      <c r="B3296" s="308" t="s">
        <v>8567</v>
      </c>
      <c r="C3296" s="309"/>
      <c r="D3296" s="310" t="s">
        <v>2981</v>
      </c>
      <c r="E3296" s="322" t="s">
        <v>1817</v>
      </c>
      <c r="F3296" s="293"/>
      <c r="G3296" s="293"/>
      <c r="H3296" s="294">
        <v>12</v>
      </c>
      <c r="I3296" s="294" t="str">
        <f>IFERROR(_xlfn.IFNA(VLOOKUP($D:$D,history!$I:$Y,3,0),VLOOKUP(E:E,history!$H:$Y,4,0)),"--")</f>
        <v>--</v>
      </c>
      <c r="J3296" s="282" t="s">
        <v>9870</v>
      </c>
      <c r="K3296" s="282" t="str">
        <f t="shared" si="557"/>
        <v/>
      </c>
      <c r="L3296" s="312">
        <f t="shared" si="558"/>
        <v>65.81</v>
      </c>
      <c r="M3296" s="312">
        <f t="shared" si="559"/>
        <v>99.71</v>
      </c>
      <c r="N3296" s="297" t="str">
        <f>_xlfn.IFNA(VLOOKUP($E:$E,'1'!$A:$E,3,0),"")</f>
        <v/>
      </c>
      <c r="O3296" s="297" t="str">
        <f>_xlfn.IFNA(VLOOKUP($E:$E,'2'!$A:$E,3,0),"")</f>
        <v/>
      </c>
      <c r="P3296" s="297" t="str">
        <f>_xlfn.IFNA(VLOOKUP($E:$E,'3'!$A:$D,3,0),"")</f>
        <v/>
      </c>
      <c r="Q3296" s="297">
        <f>_xlfn.IFNA(VLOOKUP($E:$E,'4'!$A:$F,3,0),"")</f>
        <v>42.8</v>
      </c>
      <c r="R3296" s="297" t="str">
        <f>_xlfn.IFNA(VLOOKUP($E:$E,'5'!$A:$F,3,0),"")</f>
        <v/>
      </c>
      <c r="S3296" s="297" t="str">
        <f>_xlfn.IFNA(VLOOKUP($E:$E,'6'!$A:$F,3,0),"")</f>
        <v/>
      </c>
      <c r="T3296" s="313">
        <v>1</v>
      </c>
      <c r="U3296" s="313">
        <v>1</v>
      </c>
      <c r="V3296" s="313">
        <v>1</v>
      </c>
      <c r="W3296" s="314">
        <v>0.08</v>
      </c>
      <c r="X3296" s="315">
        <v>4.5675000000000002E-4</v>
      </c>
      <c r="Y3296" s="749">
        <v>90</v>
      </c>
      <c r="Z3296" s="282"/>
      <c r="AA3296" s="316" t="s">
        <v>393</v>
      </c>
      <c r="AB3296" s="282" t="s">
        <v>9163</v>
      </c>
      <c r="AC3296" s="317" t="s">
        <v>2081</v>
      </c>
      <c r="AD3296" s="318" t="s">
        <v>1010</v>
      </c>
      <c r="AE3296" s="319">
        <v>0</v>
      </c>
      <c r="AF3296" s="319" t="s">
        <v>11273</v>
      </c>
      <c r="AG3296" s="320">
        <v>1.25</v>
      </c>
      <c r="AH3296" s="321">
        <f t="shared" si="560"/>
        <v>0</v>
      </c>
      <c r="AI3296" s="287">
        <f>_xlfn.IFNA(VLOOKUP(AD:AD,грп!B:C,2,0),0)</f>
        <v>0</v>
      </c>
      <c r="AJ3296" s="607">
        <v>35</v>
      </c>
      <c r="AK3296" s="672">
        <f t="shared" si="553"/>
        <v>0</v>
      </c>
      <c r="AL3296" s="174"/>
      <c r="AM3296" s="4"/>
    </row>
    <row r="3297" spans="1:39" s="12" customFormat="1" ht="12" customHeight="1" outlineLevel="1" x14ac:dyDescent="0.35">
      <c r="A3297" s="307" t="s">
        <v>10402</v>
      </c>
      <c r="B3297" s="308" t="s">
        <v>8568</v>
      </c>
      <c r="C3297" s="309"/>
      <c r="D3297" s="310" t="s">
        <v>2982</v>
      </c>
      <c r="E3297" s="322" t="s">
        <v>1818</v>
      </c>
      <c r="F3297" s="293"/>
      <c r="G3297" s="293"/>
      <c r="H3297" s="294"/>
      <c r="I3297" s="294" t="str">
        <f>IFERROR(_xlfn.IFNA(VLOOKUP($D:$D,history!$I:$Y,3,0),VLOOKUP(E:E,history!$H:$Y,4,0)),"--")</f>
        <v>--</v>
      </c>
      <c r="J3297" s="282" t="s">
        <v>9870</v>
      </c>
      <c r="K3297" s="282" t="str">
        <f t="shared" si="557"/>
        <v/>
      </c>
      <c r="L3297" s="312">
        <f t="shared" si="558"/>
        <v>78.98</v>
      </c>
      <c r="M3297" s="312">
        <f t="shared" si="559"/>
        <v>119.66</v>
      </c>
      <c r="N3297" s="297" t="str">
        <f>_xlfn.IFNA(VLOOKUP($E:$E,'1'!$A:$E,3,0),"")</f>
        <v/>
      </c>
      <c r="O3297" s="297" t="str">
        <f>_xlfn.IFNA(VLOOKUP($E:$E,'2'!$A:$E,3,0),"")</f>
        <v/>
      </c>
      <c r="P3297" s="297" t="str">
        <f>_xlfn.IFNA(VLOOKUP($E:$E,'3'!$A:$D,3,0),"")</f>
        <v/>
      </c>
      <c r="Q3297" s="297">
        <f>_xlfn.IFNA(VLOOKUP($E:$E,'4'!$A:$F,3,0),"")</f>
        <v>51.3</v>
      </c>
      <c r="R3297" s="297" t="str">
        <f>_xlfn.IFNA(VLOOKUP($E:$E,'5'!$A:$F,3,0),"")</f>
        <v/>
      </c>
      <c r="S3297" s="297" t="str">
        <f>_xlfn.IFNA(VLOOKUP($E:$E,'6'!$A:$F,3,0),"")</f>
        <v/>
      </c>
      <c r="T3297" s="313">
        <v>1</v>
      </c>
      <c r="U3297" s="313">
        <v>1</v>
      </c>
      <c r="V3297" s="313">
        <v>1</v>
      </c>
      <c r="W3297" s="314">
        <v>0.1</v>
      </c>
      <c r="X3297" s="315">
        <v>3.4000000000000002E-4</v>
      </c>
      <c r="Y3297" s="749">
        <v>110</v>
      </c>
      <c r="Z3297" s="282"/>
      <c r="AA3297" s="316" t="s">
        <v>393</v>
      </c>
      <c r="AB3297" s="282" t="s">
        <v>9163</v>
      </c>
      <c r="AC3297" s="317" t="s">
        <v>2081</v>
      </c>
      <c r="AD3297" s="318" t="s">
        <v>1010</v>
      </c>
      <c r="AE3297" s="319">
        <v>0</v>
      </c>
      <c r="AF3297" s="319" t="s">
        <v>11273</v>
      </c>
      <c r="AG3297" s="320">
        <v>1.5</v>
      </c>
      <c r="AH3297" s="321">
        <f t="shared" si="560"/>
        <v>0</v>
      </c>
      <c r="AI3297" s="287">
        <f>_xlfn.IFNA(VLOOKUP(AD:AD,грп!B:C,2,0),0)</f>
        <v>0</v>
      </c>
      <c r="AJ3297" s="607">
        <v>35</v>
      </c>
      <c r="AK3297" s="672">
        <f t="shared" si="553"/>
        <v>0</v>
      </c>
      <c r="AL3297" s="174"/>
      <c r="AM3297" s="4"/>
    </row>
    <row r="3298" spans="1:39" s="12" customFormat="1" ht="12" customHeight="1" outlineLevel="1" x14ac:dyDescent="0.35">
      <c r="A3298" s="307" t="s">
        <v>10402</v>
      </c>
      <c r="B3298" s="308" t="s">
        <v>8569</v>
      </c>
      <c r="C3298" s="309"/>
      <c r="D3298" s="310" t="s">
        <v>2983</v>
      </c>
      <c r="E3298" s="322" t="s">
        <v>1819</v>
      </c>
      <c r="F3298" s="293"/>
      <c r="G3298" s="293"/>
      <c r="H3298" s="294">
        <v>18</v>
      </c>
      <c r="I3298" s="294" t="str">
        <f>IFERROR(_xlfn.IFNA(VLOOKUP($D:$D,history!$I:$Y,3,0),VLOOKUP(E:E,history!$H:$Y,4,0)),"--")</f>
        <v>--</v>
      </c>
      <c r="J3298" s="282" t="s">
        <v>9868</v>
      </c>
      <c r="K3298" s="282" t="str">
        <f t="shared" si="557"/>
        <v/>
      </c>
      <c r="L3298" s="312">
        <f t="shared" si="558"/>
        <v>90.55</v>
      </c>
      <c r="M3298" s="312">
        <f t="shared" si="559"/>
        <v>137.19999999999999</v>
      </c>
      <c r="N3298" s="297" t="str">
        <f>_xlfn.IFNA(VLOOKUP($E:$E,'1'!$A:$E,3,0),"")</f>
        <v/>
      </c>
      <c r="O3298" s="297" t="str">
        <f>_xlfn.IFNA(VLOOKUP($E:$E,'2'!$A:$E,3,0),"")</f>
        <v/>
      </c>
      <c r="P3298" s="297" t="str">
        <f>_xlfn.IFNA(VLOOKUP($E:$E,'3'!$A:$D,3,0),"")</f>
        <v/>
      </c>
      <c r="Q3298" s="297">
        <f>_xlfn.IFNA(VLOOKUP($E:$E,'4'!$A:$F,3,0),"")</f>
        <v>58.9</v>
      </c>
      <c r="R3298" s="297" t="str">
        <f>_xlfn.IFNA(VLOOKUP($E:$E,'5'!$A:$F,3,0),"")</f>
        <v/>
      </c>
      <c r="S3298" s="297" t="str">
        <f>_xlfn.IFNA(VLOOKUP($E:$E,'6'!$A:$F,3,0),"")</f>
        <v/>
      </c>
      <c r="T3298" s="313">
        <v>1</v>
      </c>
      <c r="U3298" s="313">
        <v>1</v>
      </c>
      <c r="V3298" s="313">
        <v>1</v>
      </c>
      <c r="W3298" s="314">
        <v>0.11</v>
      </c>
      <c r="X3298" s="315">
        <v>2.2499999999999999E-4</v>
      </c>
      <c r="Y3298" s="749">
        <v>130</v>
      </c>
      <c r="Z3298" s="282"/>
      <c r="AA3298" s="316" t="s">
        <v>393</v>
      </c>
      <c r="AB3298" s="282" t="s">
        <v>9163</v>
      </c>
      <c r="AC3298" s="317" t="s">
        <v>2081</v>
      </c>
      <c r="AD3298" s="318" t="s">
        <v>1010</v>
      </c>
      <c r="AE3298" s="319">
        <v>0</v>
      </c>
      <c r="AF3298" s="319" t="s">
        <v>11273</v>
      </c>
      <c r="AG3298" s="320">
        <v>1.72</v>
      </c>
      <c r="AH3298" s="321">
        <f t="shared" si="560"/>
        <v>0</v>
      </c>
      <c r="AI3298" s="287">
        <f>_xlfn.IFNA(VLOOKUP(AD:AD,грп!B:C,2,0),0)</f>
        <v>0</v>
      </c>
      <c r="AJ3298" s="607">
        <v>35</v>
      </c>
      <c r="AK3298" s="672">
        <f t="shared" si="553"/>
        <v>0</v>
      </c>
      <c r="AL3298" s="174"/>
      <c r="AM3298" s="4"/>
    </row>
    <row r="3299" spans="1:39" s="12" customFormat="1" ht="12" customHeight="1" outlineLevel="1" x14ac:dyDescent="0.35">
      <c r="A3299" s="307" t="s">
        <v>10402</v>
      </c>
      <c r="B3299" s="308" t="s">
        <v>8570</v>
      </c>
      <c r="C3299" s="309"/>
      <c r="D3299" s="310" t="s">
        <v>2984</v>
      </c>
      <c r="E3299" s="322" t="s">
        <v>1820</v>
      </c>
      <c r="F3299" s="293"/>
      <c r="G3299" s="293"/>
      <c r="H3299" s="294"/>
      <c r="I3299" s="294" t="str">
        <f>IFERROR(_xlfn.IFNA(VLOOKUP($D:$D,history!$I:$Y,3,0),VLOOKUP(E:E,history!$H:$Y,4,0)),"--")</f>
        <v>--</v>
      </c>
      <c r="J3299" s="282" t="s">
        <v>9870</v>
      </c>
      <c r="K3299" s="282" t="str">
        <f t="shared" si="557"/>
        <v/>
      </c>
      <c r="L3299" s="312">
        <f t="shared" si="558"/>
        <v>184.27</v>
      </c>
      <c r="M3299" s="312">
        <f t="shared" si="559"/>
        <v>279.2</v>
      </c>
      <c r="N3299" s="297" t="str">
        <f>_xlfn.IFNA(VLOOKUP($E:$E,'1'!$A:$E,3,0),"")</f>
        <v/>
      </c>
      <c r="O3299" s="297" t="str">
        <f>_xlfn.IFNA(VLOOKUP($E:$E,'2'!$A:$E,3,0),"")</f>
        <v/>
      </c>
      <c r="P3299" s="297" t="str">
        <f>_xlfn.IFNA(VLOOKUP($E:$E,'3'!$A:$D,3,0),"")</f>
        <v/>
      </c>
      <c r="Q3299" s="297">
        <f>_xlfn.IFNA(VLOOKUP($E:$E,'4'!$A:$F,3,0),"")</f>
        <v>119.8</v>
      </c>
      <c r="R3299" s="297" t="str">
        <f>_xlfn.IFNA(VLOOKUP($E:$E,'5'!$A:$F,3,0),"")</f>
        <v/>
      </c>
      <c r="S3299" s="297" t="str">
        <f>_xlfn.IFNA(VLOOKUP($E:$E,'6'!$A:$F,3,0),"")</f>
        <v/>
      </c>
      <c r="T3299" s="313">
        <v>1</v>
      </c>
      <c r="U3299" s="313">
        <v>1</v>
      </c>
      <c r="V3299" s="313">
        <v>1</v>
      </c>
      <c r="W3299" s="314">
        <v>0.25</v>
      </c>
      <c r="X3299" s="315">
        <v>8.9999999999999998E-4</v>
      </c>
      <c r="Y3299" s="749">
        <v>270</v>
      </c>
      <c r="Z3299" s="282"/>
      <c r="AA3299" s="316" t="s">
        <v>393</v>
      </c>
      <c r="AB3299" s="282" t="s">
        <v>9163</v>
      </c>
      <c r="AC3299" s="317" t="s">
        <v>2081</v>
      </c>
      <c r="AD3299" s="318" t="s">
        <v>1010</v>
      </c>
      <c r="AE3299" s="319">
        <v>0</v>
      </c>
      <c r="AF3299" s="319" t="s">
        <v>11273</v>
      </c>
      <c r="AG3299" s="320">
        <v>3.5</v>
      </c>
      <c r="AH3299" s="321">
        <f t="shared" si="560"/>
        <v>0</v>
      </c>
      <c r="AI3299" s="287">
        <f>_xlfn.IFNA(VLOOKUP(AD:AD,грп!B:C,2,0),0)</f>
        <v>0</v>
      </c>
      <c r="AJ3299" s="607">
        <v>42</v>
      </c>
      <c r="AK3299" s="672">
        <f t="shared" si="553"/>
        <v>0</v>
      </c>
      <c r="AL3299" s="174"/>
      <c r="AM3299" s="4"/>
    </row>
    <row r="3300" spans="1:39" ht="12" customHeight="1" outlineLevel="1" x14ac:dyDescent="0.35">
      <c r="A3300" s="307" t="s">
        <v>10402</v>
      </c>
      <c r="B3300" s="308" t="s">
        <v>8571</v>
      </c>
      <c r="C3300" s="309"/>
      <c r="D3300" s="310" t="s">
        <v>2985</v>
      </c>
      <c r="E3300" s="322" t="s">
        <v>1821</v>
      </c>
      <c r="F3300" s="293"/>
      <c r="G3300" s="293"/>
      <c r="H3300" s="294"/>
      <c r="I3300" s="294" t="str">
        <f>IFERROR(_xlfn.IFNA(VLOOKUP($D:$D,history!$I:$Y,3,0),VLOOKUP(E:E,history!$H:$Y,4,0)),"--")</f>
        <v>--</v>
      </c>
      <c r="J3300" s="282" t="s">
        <v>9870</v>
      </c>
      <c r="K3300" s="282" t="str">
        <f t="shared" si="557"/>
        <v/>
      </c>
      <c r="L3300" s="312">
        <f t="shared" si="558"/>
        <v>253.76</v>
      </c>
      <c r="M3300" s="312">
        <f t="shared" si="559"/>
        <v>384.49</v>
      </c>
      <c r="N3300" s="297" t="str">
        <f>_xlfn.IFNA(VLOOKUP($E:$E,'1'!$A:$E,3,0),"")</f>
        <v/>
      </c>
      <c r="O3300" s="297" t="str">
        <f>_xlfn.IFNA(VLOOKUP($E:$E,'2'!$A:$E,3,0),"")</f>
        <v/>
      </c>
      <c r="P3300" s="297" t="str">
        <f>_xlfn.IFNA(VLOOKUP($E:$E,'3'!$A:$D,3,0),"")</f>
        <v/>
      </c>
      <c r="Q3300" s="297" t="str">
        <f>_xlfn.IFNA(VLOOKUP($E:$E,'4'!$A:$F,3,0),"")</f>
        <v/>
      </c>
      <c r="R3300" s="297" t="str">
        <f>_xlfn.IFNA(VLOOKUP($E:$E,'5'!$A:$F,3,0),"")</f>
        <v/>
      </c>
      <c r="S3300" s="297" t="str">
        <f>_xlfn.IFNA(VLOOKUP($E:$E,'6'!$A:$F,3,0),"")</f>
        <v/>
      </c>
      <c r="T3300" s="313">
        <v>1</v>
      </c>
      <c r="U3300" s="313">
        <v>1</v>
      </c>
      <c r="V3300" s="313">
        <v>1</v>
      </c>
      <c r="W3300" s="314">
        <v>0.38</v>
      </c>
      <c r="X3300" s="315">
        <v>4.1075E-3</v>
      </c>
      <c r="Y3300" s="749">
        <v>370</v>
      </c>
      <c r="Z3300" s="282"/>
      <c r="AA3300" s="316" t="s">
        <v>393</v>
      </c>
      <c r="AB3300" s="282" t="s">
        <v>9163</v>
      </c>
      <c r="AC3300" s="317" t="s">
        <v>2081</v>
      </c>
      <c r="AD3300" s="318" t="s">
        <v>1010</v>
      </c>
      <c r="AE3300" s="319">
        <v>0</v>
      </c>
      <c r="AF3300" s="319" t="s">
        <v>11273</v>
      </c>
      <c r="AG3300" s="320">
        <v>4.82</v>
      </c>
      <c r="AH3300" s="321">
        <f t="shared" si="560"/>
        <v>0</v>
      </c>
      <c r="AI3300" s="287">
        <f>_xlfn.IFNA(VLOOKUP(AD:AD,грп!B:C,2,0),0)</f>
        <v>0</v>
      </c>
      <c r="AJ3300" s="607">
        <v>33</v>
      </c>
      <c r="AK3300" s="672">
        <f t="shared" si="553"/>
        <v>0</v>
      </c>
      <c r="AL3300" s="174"/>
      <c r="AM3300" s="4"/>
    </row>
    <row r="3301" spans="1:39" s="4" customFormat="1" ht="12" customHeight="1" outlineLevel="1" x14ac:dyDescent="0.35">
      <c r="A3301" s="307" t="s">
        <v>10402</v>
      </c>
      <c r="B3301" s="308" t="s">
        <v>8572</v>
      </c>
      <c r="C3301" s="309"/>
      <c r="D3301" s="310" t="s">
        <v>2986</v>
      </c>
      <c r="E3301" s="322" t="s">
        <v>1822</v>
      </c>
      <c r="F3301" s="293"/>
      <c r="G3301" s="293"/>
      <c r="H3301" s="294">
        <v>12</v>
      </c>
      <c r="I3301" s="294" t="str">
        <f>IFERROR(_xlfn.IFNA(VLOOKUP($D:$D,history!$I:$Y,3,0),VLOOKUP(E:E,history!$H:$Y,4,0)),"--")</f>
        <v>--</v>
      </c>
      <c r="J3301" s="282" t="s">
        <v>9870</v>
      </c>
      <c r="K3301" s="282" t="str">
        <f t="shared" si="557"/>
        <v/>
      </c>
      <c r="L3301" s="312">
        <f t="shared" si="558"/>
        <v>73.709999999999994</v>
      </c>
      <c r="M3301" s="312">
        <f t="shared" si="559"/>
        <v>111.68</v>
      </c>
      <c r="N3301" s="297" t="str">
        <f>_xlfn.IFNA(VLOOKUP($E:$E,'1'!$A:$E,3,0),"")</f>
        <v/>
      </c>
      <c r="O3301" s="297" t="str">
        <f>_xlfn.IFNA(VLOOKUP($E:$E,'2'!$A:$E,3,0),"")</f>
        <v/>
      </c>
      <c r="P3301" s="297" t="str">
        <f>_xlfn.IFNA(VLOOKUP($E:$E,'3'!$A:$D,3,0),"")</f>
        <v/>
      </c>
      <c r="Q3301" s="297">
        <f>_xlfn.IFNA(VLOOKUP($E:$E,'4'!$A:$F,3,0),"")</f>
        <v>47.9</v>
      </c>
      <c r="R3301" s="297" t="str">
        <f>_xlfn.IFNA(VLOOKUP($E:$E,'5'!$A:$F,3,0),"")</f>
        <v/>
      </c>
      <c r="S3301" s="297" t="str">
        <f>_xlfn.IFNA(VLOOKUP($E:$E,'6'!$A:$F,3,0),"")</f>
        <v/>
      </c>
      <c r="T3301" s="313">
        <v>1</v>
      </c>
      <c r="U3301" s="313">
        <v>1</v>
      </c>
      <c r="V3301" s="313">
        <v>1</v>
      </c>
      <c r="W3301" s="314">
        <v>0.1</v>
      </c>
      <c r="X3301" s="315">
        <v>1.0499999999999999E-3</v>
      </c>
      <c r="Y3301" s="749">
        <v>110</v>
      </c>
      <c r="Z3301" s="282"/>
      <c r="AA3301" s="316" t="s">
        <v>393</v>
      </c>
      <c r="AB3301" s="282" t="s">
        <v>9163</v>
      </c>
      <c r="AC3301" s="317" t="s">
        <v>2081</v>
      </c>
      <c r="AD3301" s="318" t="s">
        <v>1010</v>
      </c>
      <c r="AE3301" s="319">
        <v>0</v>
      </c>
      <c r="AF3301" s="319" t="s">
        <v>11273</v>
      </c>
      <c r="AG3301" s="320">
        <v>1.4</v>
      </c>
      <c r="AH3301" s="321">
        <f t="shared" si="560"/>
        <v>0</v>
      </c>
      <c r="AI3301" s="287">
        <f>_xlfn.IFNA(VLOOKUP(AD:AD,грп!B:C,2,0),0)</f>
        <v>0</v>
      </c>
      <c r="AJ3301" s="607">
        <v>90</v>
      </c>
      <c r="AK3301" s="672">
        <f t="shared" si="553"/>
        <v>0</v>
      </c>
      <c r="AL3301" s="174"/>
    </row>
    <row r="3302" spans="1:39" ht="12" customHeight="1" outlineLevel="1" x14ac:dyDescent="0.35">
      <c r="A3302" s="307" t="s">
        <v>10402</v>
      </c>
      <c r="B3302" s="308" t="s">
        <v>8573</v>
      </c>
      <c r="C3302" s="309"/>
      <c r="D3302" s="310" t="s">
        <v>2987</v>
      </c>
      <c r="E3302" s="322" t="s">
        <v>1823</v>
      </c>
      <c r="F3302" s="293"/>
      <c r="G3302" s="293"/>
      <c r="H3302" s="294">
        <v>7</v>
      </c>
      <c r="I3302" s="294" t="str">
        <f>IFERROR(_xlfn.IFNA(VLOOKUP($D:$D,history!$I:$Y,3,0),VLOOKUP(E:E,history!$H:$Y,4,0)),"--")</f>
        <v>--</v>
      </c>
      <c r="J3302" s="282" t="s">
        <v>9870</v>
      </c>
      <c r="K3302" s="282" t="str">
        <f t="shared" si="557"/>
        <v/>
      </c>
      <c r="L3302" s="312">
        <f t="shared" si="558"/>
        <v>81.599999999999994</v>
      </c>
      <c r="M3302" s="312">
        <f t="shared" si="559"/>
        <v>123.64</v>
      </c>
      <c r="N3302" s="297" t="str">
        <f>_xlfn.IFNA(VLOOKUP($E:$E,'1'!$A:$E,3,0),"")</f>
        <v/>
      </c>
      <c r="O3302" s="297" t="str">
        <f>_xlfn.IFNA(VLOOKUP($E:$E,'2'!$A:$E,3,0),"")</f>
        <v/>
      </c>
      <c r="P3302" s="297" t="str">
        <f>_xlfn.IFNA(VLOOKUP($E:$E,'3'!$A:$D,3,0),"")</f>
        <v/>
      </c>
      <c r="Q3302" s="297">
        <f>_xlfn.IFNA(VLOOKUP($E:$E,'4'!$A:$F,3,0),"")</f>
        <v>53</v>
      </c>
      <c r="R3302" s="297" t="str">
        <f>_xlfn.IFNA(VLOOKUP($E:$E,'5'!$A:$F,3,0),"")</f>
        <v/>
      </c>
      <c r="S3302" s="297" t="str">
        <f>_xlfn.IFNA(VLOOKUP($E:$E,'6'!$A:$F,3,0),"")</f>
        <v/>
      </c>
      <c r="T3302" s="313">
        <v>1</v>
      </c>
      <c r="U3302" s="313">
        <v>1</v>
      </c>
      <c r="V3302" s="313">
        <v>1</v>
      </c>
      <c r="W3302" s="314">
        <v>0.11</v>
      </c>
      <c r="X3302" s="315">
        <v>2.2499999999999999E-4</v>
      </c>
      <c r="Y3302" s="749">
        <v>120</v>
      </c>
      <c r="Z3302" s="282"/>
      <c r="AA3302" s="316" t="s">
        <v>393</v>
      </c>
      <c r="AB3302" s="282" t="s">
        <v>9163</v>
      </c>
      <c r="AC3302" s="317" t="s">
        <v>2081</v>
      </c>
      <c r="AD3302" s="318" t="s">
        <v>1010</v>
      </c>
      <c r="AE3302" s="319">
        <v>0</v>
      </c>
      <c r="AF3302" s="319" t="s">
        <v>11273</v>
      </c>
      <c r="AG3302" s="320">
        <v>1.55</v>
      </c>
      <c r="AH3302" s="321">
        <f t="shared" si="560"/>
        <v>0</v>
      </c>
      <c r="AI3302" s="287">
        <f>_xlfn.IFNA(VLOOKUP(AD:AD,грп!B:C,2,0),0)</f>
        <v>0</v>
      </c>
      <c r="AJ3302" s="607">
        <v>100</v>
      </c>
      <c r="AK3302" s="672">
        <f t="shared" si="553"/>
        <v>0</v>
      </c>
      <c r="AL3302" s="174"/>
      <c r="AM3302" s="4"/>
    </row>
    <row r="3303" spans="1:39" ht="12" customHeight="1" outlineLevel="1" x14ac:dyDescent="0.35">
      <c r="A3303" s="307" t="s">
        <v>10402</v>
      </c>
      <c r="B3303" s="308" t="s">
        <v>8574</v>
      </c>
      <c r="C3303" s="309"/>
      <c r="D3303" s="310" t="s">
        <v>2988</v>
      </c>
      <c r="E3303" s="322" t="s">
        <v>1824</v>
      </c>
      <c r="F3303" s="293"/>
      <c r="G3303" s="293"/>
      <c r="H3303" s="294"/>
      <c r="I3303" s="294" t="str">
        <f>IFERROR(_xlfn.IFNA(VLOOKUP($D:$D,history!$I:$Y,3,0),VLOOKUP(E:E,history!$H:$Y,4,0)),"--")</f>
        <v>--</v>
      </c>
      <c r="J3303" s="282" t="s">
        <v>9870</v>
      </c>
      <c r="K3303" s="282" t="str">
        <f t="shared" si="557"/>
        <v/>
      </c>
      <c r="L3303" s="312">
        <f t="shared" si="558"/>
        <v>165.84</v>
      </c>
      <c r="M3303" s="312">
        <f t="shared" si="559"/>
        <v>251.28</v>
      </c>
      <c r="N3303" s="297" t="str">
        <f>_xlfn.IFNA(VLOOKUP($E:$E,'1'!$A:$E,3,0),"")</f>
        <v/>
      </c>
      <c r="O3303" s="297" t="str">
        <f>_xlfn.IFNA(VLOOKUP($E:$E,'2'!$A:$E,3,0),"")</f>
        <v/>
      </c>
      <c r="P3303" s="297" t="str">
        <f>_xlfn.IFNA(VLOOKUP($E:$E,'3'!$A:$D,3,0),"")</f>
        <v/>
      </c>
      <c r="Q3303" s="297">
        <f>_xlfn.IFNA(VLOOKUP($E:$E,'4'!$A:$F,3,0),"")</f>
        <v>107.8</v>
      </c>
      <c r="R3303" s="297" t="str">
        <f>_xlfn.IFNA(VLOOKUP($E:$E,'5'!$A:$F,3,0),"")</f>
        <v/>
      </c>
      <c r="S3303" s="297" t="str">
        <f>_xlfn.IFNA(VLOOKUP($E:$E,'6'!$A:$F,3,0),"")</f>
        <v/>
      </c>
      <c r="T3303" s="313">
        <v>1</v>
      </c>
      <c r="U3303" s="313">
        <v>1</v>
      </c>
      <c r="V3303" s="313">
        <v>1</v>
      </c>
      <c r="W3303" s="314">
        <v>0.27</v>
      </c>
      <c r="X3303" s="315">
        <v>3.3630000000000001E-3</v>
      </c>
      <c r="Y3303" s="749">
        <v>240</v>
      </c>
      <c r="Z3303" s="282"/>
      <c r="AA3303" s="316" t="s">
        <v>393</v>
      </c>
      <c r="AB3303" s="282" t="s">
        <v>9163</v>
      </c>
      <c r="AC3303" s="317" t="s">
        <v>2081</v>
      </c>
      <c r="AD3303" s="318" t="s">
        <v>1010</v>
      </c>
      <c r="AE3303" s="319">
        <v>0</v>
      </c>
      <c r="AF3303" s="319" t="s">
        <v>11273</v>
      </c>
      <c r="AG3303" s="320">
        <v>3.15</v>
      </c>
      <c r="AH3303" s="321">
        <f t="shared" si="560"/>
        <v>0</v>
      </c>
      <c r="AI3303" s="287">
        <f>_xlfn.IFNA(VLOOKUP(AD:AD,грп!B:C,2,0),0)</f>
        <v>0</v>
      </c>
      <c r="AJ3303" s="607">
        <v>98</v>
      </c>
      <c r="AK3303" s="672">
        <f t="shared" si="553"/>
        <v>0</v>
      </c>
      <c r="AL3303" s="174"/>
      <c r="AM3303" s="4"/>
    </row>
    <row r="3304" spans="1:39" s="4" customFormat="1" ht="12" customHeight="1" outlineLevel="1" x14ac:dyDescent="0.35">
      <c r="A3304" s="307" t="s">
        <v>10402</v>
      </c>
      <c r="B3304" s="308" t="s">
        <v>8575</v>
      </c>
      <c r="C3304" s="309"/>
      <c r="D3304" s="310" t="s">
        <v>2989</v>
      </c>
      <c r="E3304" s="322" t="s">
        <v>1825</v>
      </c>
      <c r="F3304" s="293"/>
      <c r="G3304" s="293"/>
      <c r="H3304" s="294">
        <v>17</v>
      </c>
      <c r="I3304" s="294" t="str">
        <f>IFERROR(_xlfn.IFNA(VLOOKUP($D:$D,history!$I:$Y,3,0),VLOOKUP(E:E,history!$H:$Y,4,0)),"--")</f>
        <v>--</v>
      </c>
      <c r="J3304" s="282" t="s">
        <v>9870</v>
      </c>
      <c r="K3304" s="282" t="str">
        <f t="shared" si="557"/>
        <v/>
      </c>
      <c r="L3304" s="312">
        <f t="shared" si="558"/>
        <v>207.96</v>
      </c>
      <c r="M3304" s="312">
        <f t="shared" si="559"/>
        <v>315.08999999999997</v>
      </c>
      <c r="N3304" s="297" t="str">
        <f>_xlfn.IFNA(VLOOKUP($E:$E,'1'!$A:$E,3,0),"")</f>
        <v/>
      </c>
      <c r="O3304" s="297" t="str">
        <f>_xlfn.IFNA(VLOOKUP($E:$E,'2'!$A:$E,3,0),"")</f>
        <v/>
      </c>
      <c r="P3304" s="297" t="str">
        <f>_xlfn.IFNA(VLOOKUP($E:$E,'3'!$A:$D,3,0),"")</f>
        <v/>
      </c>
      <c r="Q3304" s="297">
        <f>_xlfn.IFNA(VLOOKUP($E:$E,'4'!$A:$F,3,0),"")</f>
        <v>135.19999999999999</v>
      </c>
      <c r="R3304" s="297" t="str">
        <f>_xlfn.IFNA(VLOOKUP($E:$E,'5'!$A:$F,3,0),"")</f>
        <v/>
      </c>
      <c r="S3304" s="297" t="str">
        <f>_xlfn.IFNA(VLOOKUP($E:$E,'6'!$A:$F,3,0),"")</f>
        <v/>
      </c>
      <c r="T3304" s="313">
        <v>1</v>
      </c>
      <c r="U3304" s="313">
        <v>1</v>
      </c>
      <c r="V3304" s="313">
        <v>1</v>
      </c>
      <c r="W3304" s="314">
        <v>0.4</v>
      </c>
      <c r="X3304" s="315">
        <v>5.6420000000000003E-3</v>
      </c>
      <c r="Y3304" s="749">
        <v>290</v>
      </c>
      <c r="Z3304" s="282"/>
      <c r="AA3304" s="316" t="s">
        <v>393</v>
      </c>
      <c r="AB3304" s="282" t="s">
        <v>9163</v>
      </c>
      <c r="AC3304" s="317" t="s">
        <v>2081</v>
      </c>
      <c r="AD3304" s="318" t="s">
        <v>1010</v>
      </c>
      <c r="AE3304" s="319">
        <v>0</v>
      </c>
      <c r="AF3304" s="319" t="s">
        <v>11273</v>
      </c>
      <c r="AG3304" s="320">
        <v>3.95</v>
      </c>
      <c r="AH3304" s="321">
        <f t="shared" si="560"/>
        <v>0</v>
      </c>
      <c r="AI3304" s="287">
        <f>_xlfn.IFNA(VLOOKUP(AD:AD,грп!B:C,2,0),0)</f>
        <v>0</v>
      </c>
      <c r="AJ3304" s="607">
        <v>123</v>
      </c>
      <c r="AK3304" s="672">
        <f t="shared" si="553"/>
        <v>0</v>
      </c>
      <c r="AL3304" s="174"/>
    </row>
    <row r="3305" spans="1:39" s="4" customFormat="1" ht="12" customHeight="1" outlineLevel="1" x14ac:dyDescent="0.35">
      <c r="A3305" s="307" t="s">
        <v>10402</v>
      </c>
      <c r="B3305" s="308" t="s">
        <v>8576</v>
      </c>
      <c r="C3305" s="309"/>
      <c r="D3305" s="310" t="s">
        <v>3106</v>
      </c>
      <c r="E3305" s="322" t="s">
        <v>1826</v>
      </c>
      <c r="F3305" s="293"/>
      <c r="G3305" s="293"/>
      <c r="H3305" s="294">
        <v>14</v>
      </c>
      <c r="I3305" s="294" t="str">
        <f>IFERROR(_xlfn.IFNA(VLOOKUP($D:$D,history!$I:$Y,3,0),VLOOKUP(E:E,history!$H:$Y,4,0)),"--")</f>
        <v>--</v>
      </c>
      <c r="J3305" s="282" t="s">
        <v>9870</v>
      </c>
      <c r="K3305" s="282" t="str">
        <f t="shared" si="557"/>
        <v/>
      </c>
      <c r="L3305" s="312">
        <f t="shared" si="558"/>
        <v>65.81</v>
      </c>
      <c r="M3305" s="312">
        <f t="shared" si="559"/>
        <v>99.71</v>
      </c>
      <c r="N3305" s="297" t="str">
        <f>_xlfn.IFNA(VLOOKUP($E:$E,'1'!$A:$E,3,0),"")</f>
        <v/>
      </c>
      <c r="O3305" s="297" t="str">
        <f>_xlfn.IFNA(VLOOKUP($E:$E,'2'!$A:$E,3,0),"")</f>
        <v/>
      </c>
      <c r="P3305" s="297" t="str">
        <f>_xlfn.IFNA(VLOOKUP($E:$E,'3'!$A:$D,3,0),"")</f>
        <v/>
      </c>
      <c r="Q3305" s="297">
        <f>_xlfn.IFNA(VLOOKUP($E:$E,'4'!$A:$F,3,0),"")</f>
        <v>42.8</v>
      </c>
      <c r="R3305" s="297" t="str">
        <f>_xlfn.IFNA(VLOOKUP($E:$E,'5'!$A:$F,3,0),"")</f>
        <v/>
      </c>
      <c r="S3305" s="297" t="str">
        <f>_xlfn.IFNA(VLOOKUP($E:$E,'6'!$A:$F,3,0),"")</f>
        <v/>
      </c>
      <c r="T3305" s="313">
        <v>1</v>
      </c>
      <c r="U3305" s="313">
        <v>1</v>
      </c>
      <c r="V3305" s="313">
        <v>1</v>
      </c>
      <c r="W3305" s="314">
        <v>0.08</v>
      </c>
      <c r="X3305" s="315">
        <v>8.7500000000000002E-4</v>
      </c>
      <c r="Y3305" s="749">
        <v>90</v>
      </c>
      <c r="Z3305" s="282"/>
      <c r="AA3305" s="316" t="s">
        <v>393</v>
      </c>
      <c r="AB3305" s="282" t="s">
        <v>9163</v>
      </c>
      <c r="AC3305" s="317" t="s">
        <v>2081</v>
      </c>
      <c r="AD3305" s="318" t="s">
        <v>1010</v>
      </c>
      <c r="AE3305" s="319">
        <v>0</v>
      </c>
      <c r="AF3305" s="319" t="s">
        <v>11273</v>
      </c>
      <c r="AG3305" s="320">
        <v>1.25</v>
      </c>
      <c r="AH3305" s="321">
        <f t="shared" si="560"/>
        <v>0</v>
      </c>
      <c r="AI3305" s="287">
        <f>_xlfn.IFNA(VLOOKUP(AD:AD,грп!B:C,2,0),0)</f>
        <v>0</v>
      </c>
      <c r="AJ3305" s="607">
        <v>40</v>
      </c>
      <c r="AK3305" s="672">
        <f t="shared" si="553"/>
        <v>0</v>
      </c>
      <c r="AL3305" s="174"/>
    </row>
    <row r="3306" spans="1:39" s="4" customFormat="1" ht="12" customHeight="1" outlineLevel="1" x14ac:dyDescent="0.35">
      <c r="A3306" s="307" t="s">
        <v>10402</v>
      </c>
      <c r="B3306" s="308" t="s">
        <v>8577</v>
      </c>
      <c r="C3306" s="309"/>
      <c r="D3306" s="310" t="s">
        <v>3107</v>
      </c>
      <c r="E3306" s="322" t="s">
        <v>1827</v>
      </c>
      <c r="F3306" s="293"/>
      <c r="G3306" s="293"/>
      <c r="H3306" s="294"/>
      <c r="I3306" s="294" t="str">
        <f>IFERROR(_xlfn.IFNA(VLOOKUP($D:$D,history!$I:$Y,3,0),VLOOKUP(E:E,history!$H:$Y,4,0)),"--")</f>
        <v>--</v>
      </c>
      <c r="J3306" s="282" t="s">
        <v>9870</v>
      </c>
      <c r="K3306" s="282" t="str">
        <f t="shared" si="557"/>
        <v/>
      </c>
      <c r="L3306" s="312">
        <f t="shared" si="558"/>
        <v>81.599999999999994</v>
      </c>
      <c r="M3306" s="312">
        <f t="shared" si="559"/>
        <v>123.64</v>
      </c>
      <c r="N3306" s="297" t="str">
        <f>_xlfn.IFNA(VLOOKUP($E:$E,'1'!$A:$E,3,0),"")</f>
        <v/>
      </c>
      <c r="O3306" s="297" t="str">
        <f>_xlfn.IFNA(VLOOKUP($E:$E,'2'!$A:$E,3,0),"")</f>
        <v/>
      </c>
      <c r="P3306" s="297" t="str">
        <f>_xlfn.IFNA(VLOOKUP($E:$E,'3'!$A:$D,3,0),"")</f>
        <v/>
      </c>
      <c r="Q3306" s="297">
        <f>_xlfn.IFNA(VLOOKUP($E:$E,'4'!$A:$F,3,0),"")</f>
        <v>53</v>
      </c>
      <c r="R3306" s="297" t="str">
        <f>_xlfn.IFNA(VLOOKUP($E:$E,'5'!$A:$F,3,0),"")</f>
        <v/>
      </c>
      <c r="S3306" s="297" t="str">
        <f>_xlfn.IFNA(VLOOKUP($E:$E,'6'!$A:$F,3,0),"")</f>
        <v/>
      </c>
      <c r="T3306" s="313">
        <v>1</v>
      </c>
      <c r="U3306" s="313">
        <v>1</v>
      </c>
      <c r="V3306" s="313">
        <v>1</v>
      </c>
      <c r="W3306" s="314">
        <v>0.1</v>
      </c>
      <c r="X3306" s="315">
        <v>9.6250000000000003E-4</v>
      </c>
      <c r="Y3306" s="749">
        <v>120</v>
      </c>
      <c r="Z3306" s="282"/>
      <c r="AA3306" s="316" t="s">
        <v>393</v>
      </c>
      <c r="AB3306" s="282" t="s">
        <v>9163</v>
      </c>
      <c r="AC3306" s="317" t="s">
        <v>2081</v>
      </c>
      <c r="AD3306" s="318" t="s">
        <v>1010</v>
      </c>
      <c r="AE3306" s="319">
        <v>0</v>
      </c>
      <c r="AF3306" s="319" t="s">
        <v>11273</v>
      </c>
      <c r="AG3306" s="320">
        <v>1.55</v>
      </c>
      <c r="AH3306" s="321">
        <f t="shared" si="560"/>
        <v>0</v>
      </c>
      <c r="AI3306" s="287">
        <f>_xlfn.IFNA(VLOOKUP(AD:AD,грп!B:C,2,0),0)</f>
        <v>0</v>
      </c>
      <c r="AJ3306" s="607">
        <v>80</v>
      </c>
      <c r="AK3306" s="672">
        <f t="shared" si="553"/>
        <v>0</v>
      </c>
      <c r="AL3306" s="174"/>
    </row>
    <row r="3307" spans="1:39" s="4" customFormat="1" ht="12" customHeight="1" outlineLevel="1" x14ac:dyDescent="0.35">
      <c r="A3307" s="307" t="s">
        <v>10402</v>
      </c>
      <c r="B3307" s="308" t="s">
        <v>8578</v>
      </c>
      <c r="C3307" s="309"/>
      <c r="D3307" s="310" t="s">
        <v>3108</v>
      </c>
      <c r="E3307" s="322" t="s">
        <v>1828</v>
      </c>
      <c r="F3307" s="293"/>
      <c r="G3307" s="293"/>
      <c r="H3307" s="294"/>
      <c r="I3307" s="294" t="str">
        <f>IFERROR(_xlfn.IFNA(VLOOKUP($D:$D,history!$I:$Y,3,0),VLOOKUP(E:E,history!$H:$Y,4,0)),"--")</f>
        <v>--</v>
      </c>
      <c r="J3307" s="282" t="s">
        <v>9870</v>
      </c>
      <c r="K3307" s="282" t="str">
        <f t="shared" si="557"/>
        <v/>
      </c>
      <c r="L3307" s="312">
        <f t="shared" si="558"/>
        <v>94.77</v>
      </c>
      <c r="M3307" s="312">
        <f t="shared" si="559"/>
        <v>143.59</v>
      </c>
      <c r="N3307" s="297" t="str">
        <f>_xlfn.IFNA(VLOOKUP($E:$E,'1'!$A:$E,3,0),"")</f>
        <v/>
      </c>
      <c r="O3307" s="297" t="str">
        <f>_xlfn.IFNA(VLOOKUP($E:$E,'2'!$A:$E,3,0),"")</f>
        <v/>
      </c>
      <c r="P3307" s="297" t="str">
        <f>_xlfn.IFNA(VLOOKUP($E:$E,'3'!$A:$D,3,0),"")</f>
        <v/>
      </c>
      <c r="Q3307" s="297">
        <f>_xlfn.IFNA(VLOOKUP($E:$E,'4'!$A:$F,3,0),"")</f>
        <v>61.6</v>
      </c>
      <c r="R3307" s="297" t="str">
        <f>_xlfn.IFNA(VLOOKUP($E:$E,'5'!$A:$F,3,0),"")</f>
        <v/>
      </c>
      <c r="S3307" s="297" t="str">
        <f>_xlfn.IFNA(VLOOKUP($E:$E,'6'!$A:$F,3,0),"")</f>
        <v/>
      </c>
      <c r="T3307" s="313">
        <v>1</v>
      </c>
      <c r="U3307" s="313">
        <v>1</v>
      </c>
      <c r="V3307" s="313">
        <v>1</v>
      </c>
      <c r="W3307" s="314">
        <v>0.11</v>
      </c>
      <c r="X3307" s="315">
        <v>2.2499999999999999E-4</v>
      </c>
      <c r="Y3307" s="749">
        <v>140</v>
      </c>
      <c r="Z3307" s="282"/>
      <c r="AA3307" s="316" t="s">
        <v>393</v>
      </c>
      <c r="AB3307" s="282" t="s">
        <v>9163</v>
      </c>
      <c r="AC3307" s="317" t="s">
        <v>2081</v>
      </c>
      <c r="AD3307" s="318" t="s">
        <v>1010</v>
      </c>
      <c r="AE3307" s="319">
        <v>0</v>
      </c>
      <c r="AF3307" s="319" t="s">
        <v>11273</v>
      </c>
      <c r="AG3307" s="320">
        <v>1.8</v>
      </c>
      <c r="AH3307" s="321">
        <f t="shared" si="560"/>
        <v>0</v>
      </c>
      <c r="AI3307" s="287">
        <f>_xlfn.IFNA(VLOOKUP(AD:AD,грп!B:C,2,0),0)</f>
        <v>0</v>
      </c>
      <c r="AJ3307" s="607">
        <v>45</v>
      </c>
      <c r="AK3307" s="672">
        <f t="shared" si="553"/>
        <v>0</v>
      </c>
      <c r="AL3307" s="174"/>
    </row>
    <row r="3308" spans="1:39" s="4" customFormat="1" ht="12" customHeight="1" outlineLevel="1" x14ac:dyDescent="0.35">
      <c r="A3308" s="307" t="s">
        <v>10402</v>
      </c>
      <c r="B3308" s="308" t="s">
        <v>8579</v>
      </c>
      <c r="C3308" s="309"/>
      <c r="D3308" s="310" t="s">
        <v>2990</v>
      </c>
      <c r="E3308" s="322" t="s">
        <v>1829</v>
      </c>
      <c r="F3308" s="293"/>
      <c r="G3308" s="293"/>
      <c r="H3308" s="294">
        <v>39</v>
      </c>
      <c r="I3308" s="294" t="str">
        <f>IFERROR(_xlfn.IFNA(VLOOKUP($D:$D,history!$I:$Y,3,0),VLOOKUP(E:E,history!$H:$Y,4,0)),"--")</f>
        <v>--</v>
      </c>
      <c r="J3308" s="282" t="s">
        <v>9870</v>
      </c>
      <c r="K3308" s="282" t="str">
        <f t="shared" si="557"/>
        <v/>
      </c>
      <c r="L3308" s="312">
        <f t="shared" si="558"/>
        <v>179.53</v>
      </c>
      <c r="M3308" s="312">
        <f t="shared" si="559"/>
        <v>272.02</v>
      </c>
      <c r="N3308" s="297" t="str">
        <f>_xlfn.IFNA(VLOOKUP($E:$E,'1'!$A:$E,3,0),"")</f>
        <v/>
      </c>
      <c r="O3308" s="297" t="str">
        <f>_xlfn.IFNA(VLOOKUP($E:$E,'2'!$A:$E,3,0),"")</f>
        <v/>
      </c>
      <c r="P3308" s="297" t="str">
        <f>_xlfn.IFNA(VLOOKUP($E:$E,'3'!$A:$D,3,0),"")</f>
        <v/>
      </c>
      <c r="Q3308" s="297">
        <f>_xlfn.IFNA(VLOOKUP($E:$E,'4'!$A:$F,3,0),"")</f>
        <v>116.7</v>
      </c>
      <c r="R3308" s="297" t="str">
        <f>_xlfn.IFNA(VLOOKUP($E:$E,'5'!$A:$F,3,0),"")</f>
        <v/>
      </c>
      <c r="S3308" s="297" t="str">
        <f>_xlfn.IFNA(VLOOKUP($E:$E,'6'!$A:$F,3,0),"")</f>
        <v/>
      </c>
      <c r="T3308" s="313">
        <v>1</v>
      </c>
      <c r="U3308" s="313">
        <v>1</v>
      </c>
      <c r="V3308" s="313">
        <v>1</v>
      </c>
      <c r="W3308" s="314">
        <v>0.27</v>
      </c>
      <c r="X3308" s="315">
        <v>3.3059999999999999E-3</v>
      </c>
      <c r="Y3308" s="749">
        <v>260</v>
      </c>
      <c r="Z3308" s="282"/>
      <c r="AA3308" s="316" t="s">
        <v>393</v>
      </c>
      <c r="AB3308" s="282" t="s">
        <v>9163</v>
      </c>
      <c r="AC3308" s="317" t="s">
        <v>2081</v>
      </c>
      <c r="AD3308" s="318" t="s">
        <v>1010</v>
      </c>
      <c r="AE3308" s="319">
        <v>0</v>
      </c>
      <c r="AF3308" s="319" t="s">
        <v>11273</v>
      </c>
      <c r="AG3308" s="320">
        <v>3.41</v>
      </c>
      <c r="AH3308" s="321">
        <f t="shared" si="560"/>
        <v>0</v>
      </c>
      <c r="AI3308" s="287">
        <f>_xlfn.IFNA(VLOOKUP(AD:AD,грп!B:C,2,0),0)</f>
        <v>0</v>
      </c>
      <c r="AJ3308" s="607">
        <v>45</v>
      </c>
      <c r="AK3308" s="672">
        <f t="shared" si="553"/>
        <v>0</v>
      </c>
      <c r="AL3308" s="174"/>
    </row>
    <row r="3309" spans="1:39" s="4" customFormat="1" ht="12" customHeight="1" outlineLevel="1" x14ac:dyDescent="0.35">
      <c r="A3309" s="307" t="s">
        <v>10402</v>
      </c>
      <c r="B3309" s="308" t="s">
        <v>8580</v>
      </c>
      <c r="C3309" s="309"/>
      <c r="D3309" s="310" t="s">
        <v>2991</v>
      </c>
      <c r="E3309" s="322" t="s">
        <v>1830</v>
      </c>
      <c r="F3309" s="293"/>
      <c r="G3309" s="293"/>
      <c r="H3309" s="294">
        <v>22</v>
      </c>
      <c r="I3309" s="294" t="str">
        <f>IFERROR(_xlfn.IFNA(VLOOKUP($D:$D,history!$I:$Y,3,0),VLOOKUP(E:E,history!$H:$Y,4,0)),"--")</f>
        <v>--</v>
      </c>
      <c r="J3309" s="282" t="s">
        <v>9870</v>
      </c>
      <c r="K3309" s="282" t="str">
        <f t="shared" si="557"/>
        <v/>
      </c>
      <c r="L3309" s="312">
        <f t="shared" si="558"/>
        <v>220.6</v>
      </c>
      <c r="M3309" s="312">
        <f t="shared" si="559"/>
        <v>334.24</v>
      </c>
      <c r="N3309" s="297" t="str">
        <f>_xlfn.IFNA(VLOOKUP($E:$E,'1'!$A:$E,3,0),"")</f>
        <v/>
      </c>
      <c r="O3309" s="297" t="str">
        <f>_xlfn.IFNA(VLOOKUP($E:$E,'2'!$A:$E,3,0),"")</f>
        <v/>
      </c>
      <c r="P3309" s="297" t="str">
        <f>_xlfn.IFNA(VLOOKUP($E:$E,'3'!$A:$D,3,0),"")</f>
        <v/>
      </c>
      <c r="Q3309" s="297">
        <f>_xlfn.IFNA(VLOOKUP($E:$E,'4'!$A:$F,3,0),"")</f>
        <v>143.4</v>
      </c>
      <c r="R3309" s="297" t="str">
        <f>_xlfn.IFNA(VLOOKUP($E:$E,'5'!$A:$F,3,0),"")</f>
        <v/>
      </c>
      <c r="S3309" s="297" t="str">
        <f>_xlfn.IFNA(VLOOKUP($E:$E,'6'!$A:$F,3,0),"")</f>
        <v/>
      </c>
      <c r="T3309" s="313">
        <v>1</v>
      </c>
      <c r="U3309" s="313">
        <v>1</v>
      </c>
      <c r="V3309" s="313">
        <v>1</v>
      </c>
      <c r="W3309" s="314">
        <v>0.4</v>
      </c>
      <c r="X3309" s="315">
        <v>5.6420000000000003E-3</v>
      </c>
      <c r="Y3309" s="749">
        <v>320</v>
      </c>
      <c r="Z3309" s="282"/>
      <c r="AA3309" s="316" t="s">
        <v>393</v>
      </c>
      <c r="AB3309" s="282" t="s">
        <v>9163</v>
      </c>
      <c r="AC3309" s="317" t="s">
        <v>2081</v>
      </c>
      <c r="AD3309" s="318" t="s">
        <v>1010</v>
      </c>
      <c r="AE3309" s="319">
        <v>0</v>
      </c>
      <c r="AF3309" s="319" t="s">
        <v>11273</v>
      </c>
      <c r="AG3309" s="320">
        <v>4.1900000000000004</v>
      </c>
      <c r="AH3309" s="321">
        <f t="shared" si="560"/>
        <v>0</v>
      </c>
      <c r="AI3309" s="287">
        <f>_xlfn.IFNA(VLOOKUP(AD:AD,грп!B:C,2,0),0)</f>
        <v>0</v>
      </c>
      <c r="AJ3309" s="607">
        <v>85</v>
      </c>
      <c r="AK3309" s="672">
        <f t="shared" si="553"/>
        <v>0</v>
      </c>
      <c r="AL3309" s="174"/>
    </row>
    <row r="3310" spans="1:39" s="4" customFormat="1" ht="12" customHeight="1" outlineLevel="1" x14ac:dyDescent="0.35">
      <c r="A3310" s="307" t="s">
        <v>10402</v>
      </c>
      <c r="B3310" s="308" t="s">
        <v>8581</v>
      </c>
      <c r="C3310" s="325" t="s">
        <v>1916</v>
      </c>
      <c r="D3310" s="310" t="s">
        <v>10081</v>
      </c>
      <c r="E3310" s="322" t="s">
        <v>269</v>
      </c>
      <c r="F3310" s="293"/>
      <c r="G3310" s="293"/>
      <c r="H3310" s="294">
        <v>29</v>
      </c>
      <c r="I3310" s="294" t="str">
        <f>IFERROR(_xlfn.IFNA(VLOOKUP($D:$D,history!$I:$Y,3,0),VLOOKUP(E:E,history!$H:$Y,4,0)),"--")</f>
        <v>--</v>
      </c>
      <c r="J3310" s="282" t="s">
        <v>9870</v>
      </c>
      <c r="K3310" s="282" t="str">
        <f t="shared" si="557"/>
        <v/>
      </c>
      <c r="L3310" s="326">
        <f t="shared" ref="L3310:L3319" si="561">M3310</f>
        <v>90</v>
      </c>
      <c r="M3310" s="327">
        <v>90</v>
      </c>
      <c r="N3310" s="297" t="str">
        <f>_xlfn.IFNA(VLOOKUP($E:$E,'1'!$A:$E,3,0),"")</f>
        <v/>
      </c>
      <c r="O3310" s="297" t="str">
        <f>_xlfn.IFNA(VLOOKUP($E:$E,'2'!$A:$E,3,0),"")</f>
        <v/>
      </c>
      <c r="P3310" s="297" t="str">
        <f>_xlfn.IFNA(VLOOKUP($E:$E,'3'!$A:$D,3,0),"")</f>
        <v/>
      </c>
      <c r="Q3310" s="297">
        <f>_xlfn.IFNA(VLOOKUP($E:$E,'4'!$A:$F,3,0),"")</f>
        <v>58.5</v>
      </c>
      <c r="R3310" s="297" t="str">
        <f>_xlfn.IFNA(VLOOKUP($E:$E,'5'!$A:$F,3,0),"")</f>
        <v/>
      </c>
      <c r="S3310" s="297" t="str">
        <f>_xlfn.IFNA(VLOOKUP($E:$E,'6'!$A:$F,3,0),"")</f>
        <v/>
      </c>
      <c r="T3310" s="313">
        <v>1</v>
      </c>
      <c r="U3310" s="313">
        <v>1</v>
      </c>
      <c r="V3310" s="313">
        <v>120</v>
      </c>
      <c r="W3310" s="314">
        <v>7.4999999999999997E-2</v>
      </c>
      <c r="X3310" s="315">
        <v>8.2799999999999996E-4</v>
      </c>
      <c r="Y3310" s="749">
        <v>130</v>
      </c>
      <c r="Z3310" s="282"/>
      <c r="AA3310" s="316" t="s">
        <v>393</v>
      </c>
      <c r="AB3310" s="282" t="s">
        <v>9885</v>
      </c>
      <c r="AC3310" s="317" t="s">
        <v>2081</v>
      </c>
      <c r="AD3310" s="318" t="s">
        <v>1010</v>
      </c>
      <c r="AE3310" s="319">
        <v>0</v>
      </c>
      <c r="AF3310" s="319" t="s">
        <v>11272</v>
      </c>
      <c r="AG3310" s="320">
        <v>0.78</v>
      </c>
      <c r="AH3310" s="321">
        <f t="shared" si="560"/>
        <v>0</v>
      </c>
      <c r="AI3310" s="287">
        <f>_xlfn.IFNA(VLOOKUP(AD:AD,грп!B:C,2,0),0)</f>
        <v>0</v>
      </c>
      <c r="AJ3310" s="607">
        <v>30</v>
      </c>
      <c r="AK3310" s="672" t="str">
        <f t="shared" si="553"/>
        <v>спеццена</v>
      </c>
      <c r="AL3310" s="174"/>
    </row>
    <row r="3311" spans="1:39" s="4" customFormat="1" ht="12" customHeight="1" outlineLevel="1" x14ac:dyDescent="0.35">
      <c r="A3311" s="307" t="s">
        <v>10402</v>
      </c>
      <c r="B3311" s="308" t="s">
        <v>8582</v>
      </c>
      <c r="C3311" s="325" t="s">
        <v>1916</v>
      </c>
      <c r="D3311" s="310" t="s">
        <v>4905</v>
      </c>
      <c r="E3311" s="322" t="s">
        <v>4205</v>
      </c>
      <c r="F3311" s="293"/>
      <c r="G3311" s="293"/>
      <c r="H3311" s="294">
        <v>22</v>
      </c>
      <c r="I3311" s="294" t="str">
        <f>IFERROR(_xlfn.IFNA(VLOOKUP($D:$D,history!$I:$Y,3,0),VLOOKUP(E:E,history!$H:$Y,4,0)),"--")</f>
        <v>--</v>
      </c>
      <c r="J3311" s="282" t="s">
        <v>9870</v>
      </c>
      <c r="K3311" s="282" t="str">
        <f t="shared" si="557"/>
        <v/>
      </c>
      <c r="L3311" s="326">
        <f t="shared" si="561"/>
        <v>170</v>
      </c>
      <c r="M3311" s="327">
        <v>170</v>
      </c>
      <c r="N3311" s="297" t="str">
        <f>_xlfn.IFNA(VLOOKUP($E:$E,'1'!$A:$E,3,0),"")</f>
        <v/>
      </c>
      <c r="O3311" s="297" t="str">
        <f>_xlfn.IFNA(VLOOKUP($E:$E,'2'!$A:$E,3,0),"")</f>
        <v/>
      </c>
      <c r="P3311" s="297" t="str">
        <f>_xlfn.IFNA(VLOOKUP($E:$E,'3'!$A:$D,3,0),"")</f>
        <v/>
      </c>
      <c r="Q3311" s="297">
        <f>_xlfn.IFNA(VLOOKUP($E:$E,'4'!$A:$F,3,0),"")</f>
        <v>110.5</v>
      </c>
      <c r="R3311" s="297" t="str">
        <f>_xlfn.IFNA(VLOOKUP($E:$E,'5'!$A:$F,3,0),"")</f>
        <v/>
      </c>
      <c r="S3311" s="297" t="str">
        <f>_xlfn.IFNA(VLOOKUP($E:$E,'6'!$A:$F,3,0),"")</f>
        <v/>
      </c>
      <c r="T3311" s="313">
        <v>1</v>
      </c>
      <c r="U3311" s="313">
        <v>1</v>
      </c>
      <c r="V3311" s="313">
        <v>1</v>
      </c>
      <c r="W3311" s="314">
        <v>0.32200000000000001</v>
      </c>
      <c r="X3311" s="315">
        <v>5.4099999999999999E-3</v>
      </c>
      <c r="Y3311" s="749">
        <v>240</v>
      </c>
      <c r="Z3311" s="282"/>
      <c r="AA3311" s="316" t="s">
        <v>393</v>
      </c>
      <c r="AB3311" s="282" t="s">
        <v>9885</v>
      </c>
      <c r="AC3311" s="317" t="s">
        <v>2081</v>
      </c>
      <c r="AD3311" s="318" t="s">
        <v>1010</v>
      </c>
      <c r="AE3311" s="319">
        <v>0</v>
      </c>
      <c r="AF3311" s="319" t="s">
        <v>11272</v>
      </c>
      <c r="AG3311" s="320">
        <v>1.62</v>
      </c>
      <c r="AH3311" s="321">
        <f t="shared" si="560"/>
        <v>0</v>
      </c>
      <c r="AI3311" s="287">
        <f>_xlfn.IFNA(VLOOKUP(AD:AD,грп!B:C,2,0),0)</f>
        <v>0</v>
      </c>
      <c r="AJ3311" s="607">
        <v>90</v>
      </c>
      <c r="AK3311" s="672" t="str">
        <f t="shared" si="553"/>
        <v>спеццена</v>
      </c>
      <c r="AL3311" s="174"/>
    </row>
    <row r="3312" spans="1:39" s="4" customFormat="1" ht="12" customHeight="1" outlineLevel="1" x14ac:dyDescent="0.35">
      <c r="A3312" s="307" t="s">
        <v>10402</v>
      </c>
      <c r="B3312" s="308" t="s">
        <v>8583</v>
      </c>
      <c r="C3312" s="325" t="s">
        <v>1916</v>
      </c>
      <c r="D3312" s="310" t="s">
        <v>4206</v>
      </c>
      <c r="E3312" s="322" t="s">
        <v>4207</v>
      </c>
      <c r="F3312" s="293"/>
      <c r="G3312" s="293"/>
      <c r="H3312" s="294"/>
      <c r="I3312" s="294" t="str">
        <f>IFERROR(_xlfn.IFNA(VLOOKUP($D:$D,history!$I:$Y,3,0),VLOOKUP(E:E,history!$H:$Y,4,0)),"--")</f>
        <v>--</v>
      </c>
      <c r="J3312" s="282" t="s">
        <v>5946</v>
      </c>
      <c r="K3312" s="282" t="str">
        <f t="shared" si="557"/>
        <v/>
      </c>
      <c r="L3312" s="326">
        <f t="shared" si="561"/>
        <v>80</v>
      </c>
      <c r="M3312" s="327">
        <v>80</v>
      </c>
      <c r="N3312" s="297" t="str">
        <f>_xlfn.IFNA(VLOOKUP($E:$E,'1'!$A:$E,3,0),"")</f>
        <v/>
      </c>
      <c r="O3312" s="297" t="str">
        <f>_xlfn.IFNA(VLOOKUP($E:$E,'2'!$A:$E,3,0),"")</f>
        <v/>
      </c>
      <c r="P3312" s="297" t="str">
        <f>_xlfn.IFNA(VLOOKUP($E:$E,'3'!$A:$D,3,0),"")</f>
        <v/>
      </c>
      <c r="Q3312" s="297" t="str">
        <f>_xlfn.IFNA(VLOOKUP($E:$E,'4'!$A:$F,3,0),"")</f>
        <v/>
      </c>
      <c r="R3312" s="297" t="str">
        <f>_xlfn.IFNA(VLOOKUP($E:$E,'5'!$A:$F,3,0),"")</f>
        <v/>
      </c>
      <c r="S3312" s="297" t="str">
        <f>_xlfn.IFNA(VLOOKUP($E:$E,'6'!$A:$F,3,0),"")</f>
        <v/>
      </c>
      <c r="T3312" s="313">
        <v>1</v>
      </c>
      <c r="U3312" s="313">
        <v>1</v>
      </c>
      <c r="V3312" s="313">
        <v>1</v>
      </c>
      <c r="W3312" s="314">
        <v>0.13200000000000001</v>
      </c>
      <c r="X3312" s="315">
        <v>1.4E-2</v>
      </c>
      <c r="Y3312" s="749">
        <v>110</v>
      </c>
      <c r="Z3312" s="282"/>
      <c r="AA3312" s="316" t="s">
        <v>393</v>
      </c>
      <c r="AB3312" s="282" t="s">
        <v>9885</v>
      </c>
      <c r="AC3312" s="317" t="s">
        <v>2081</v>
      </c>
      <c r="AD3312" s="318" t="s">
        <v>1010</v>
      </c>
      <c r="AE3312" s="319">
        <v>0</v>
      </c>
      <c r="AF3312" s="319" t="s">
        <v>11272</v>
      </c>
      <c r="AG3312" s="320">
        <v>0.71</v>
      </c>
      <c r="AH3312" s="321">
        <f t="shared" si="560"/>
        <v>0</v>
      </c>
      <c r="AI3312" s="287">
        <f>_xlfn.IFNA(VLOOKUP(AD:AD,грп!B:C,2,0),0)</f>
        <v>0</v>
      </c>
      <c r="AJ3312" s="607">
        <v>0</v>
      </c>
      <c r="AK3312" s="672" t="str">
        <f t="shared" ref="AK3312:AK3375" si="562">C3312</f>
        <v>спеццена</v>
      </c>
      <c r="AL3312" s="174"/>
    </row>
    <row r="3313" spans="1:39" s="4" customFormat="1" ht="12" customHeight="1" outlineLevel="1" x14ac:dyDescent="0.35">
      <c r="A3313" s="307" t="s">
        <v>10402</v>
      </c>
      <c r="B3313" s="308" t="s">
        <v>8584</v>
      </c>
      <c r="C3313" s="325" t="s">
        <v>1916</v>
      </c>
      <c r="D3313" s="310" t="s">
        <v>4906</v>
      </c>
      <c r="E3313" s="322" t="s">
        <v>4208</v>
      </c>
      <c r="F3313" s="293"/>
      <c r="G3313" s="293"/>
      <c r="H3313" s="294">
        <v>20</v>
      </c>
      <c r="I3313" s="294" t="str">
        <f>IFERROR(_xlfn.IFNA(VLOOKUP($D:$D,history!$I:$Y,3,0),VLOOKUP(E:E,history!$H:$Y,4,0)),"--")</f>
        <v>--</v>
      </c>
      <c r="J3313" s="282" t="s">
        <v>9870</v>
      </c>
      <c r="K3313" s="282" t="str">
        <f t="shared" ref="K3313:K3344" si="563" xml:space="preserve">
IF(OR($E3313="",$A$3&lt;&gt;"МОСКВА"),"",
IF(AND($AJ3313&gt;=1,$AJ3313&lt;20),"*",
IF(AND($AJ3313&gt;=20,$AJ3313&lt;100),"**",
IF(($AJ3313&gt;=100),"***","--"))))</f>
        <v/>
      </c>
      <c r="L3313" s="326">
        <f t="shared" si="561"/>
        <v>170</v>
      </c>
      <c r="M3313" s="327">
        <v>170</v>
      </c>
      <c r="N3313" s="297" t="str">
        <f>_xlfn.IFNA(VLOOKUP($E:$E,'1'!$A:$E,3,0),"")</f>
        <v/>
      </c>
      <c r="O3313" s="297" t="str">
        <f>_xlfn.IFNA(VLOOKUP($E:$E,'2'!$A:$E,3,0),"")</f>
        <v/>
      </c>
      <c r="P3313" s="297" t="str">
        <f>_xlfn.IFNA(VLOOKUP($E:$E,'3'!$A:$D,3,0),"")</f>
        <v/>
      </c>
      <c r="Q3313" s="297">
        <f>_xlfn.IFNA(VLOOKUP($E:$E,'4'!$A:$F,3,0),"")</f>
        <v>110.5</v>
      </c>
      <c r="R3313" s="297" t="str">
        <f>_xlfn.IFNA(VLOOKUP($E:$E,'5'!$A:$F,3,0),"")</f>
        <v/>
      </c>
      <c r="S3313" s="297" t="str">
        <f>_xlfn.IFNA(VLOOKUP($E:$E,'6'!$A:$F,3,0),"")</f>
        <v/>
      </c>
      <c r="T3313" s="313">
        <v>1</v>
      </c>
      <c r="U3313" s="313">
        <v>1</v>
      </c>
      <c r="V3313" s="313">
        <v>1</v>
      </c>
      <c r="W3313" s="314">
        <v>0.311</v>
      </c>
      <c r="X3313" s="315">
        <v>4.6100000000000004E-3</v>
      </c>
      <c r="Y3313" s="749">
        <v>240</v>
      </c>
      <c r="Z3313" s="282"/>
      <c r="AA3313" s="316" t="s">
        <v>393</v>
      </c>
      <c r="AB3313" s="282" t="s">
        <v>9885</v>
      </c>
      <c r="AC3313" s="317" t="s">
        <v>2081</v>
      </c>
      <c r="AD3313" s="318" t="s">
        <v>1010</v>
      </c>
      <c r="AE3313" s="319">
        <v>0</v>
      </c>
      <c r="AF3313" s="319" t="s">
        <v>11272</v>
      </c>
      <c r="AG3313" s="320">
        <v>1.58</v>
      </c>
      <c r="AH3313" s="321">
        <f t="shared" si="560"/>
        <v>0</v>
      </c>
      <c r="AI3313" s="287">
        <f>_xlfn.IFNA(VLOOKUP(AD:AD,грп!B:C,2,0),0)</f>
        <v>0</v>
      </c>
      <c r="AJ3313" s="607">
        <v>30</v>
      </c>
      <c r="AK3313" s="672" t="str">
        <f t="shared" si="562"/>
        <v>спеццена</v>
      </c>
      <c r="AL3313" s="174"/>
    </row>
    <row r="3314" spans="1:39" s="4" customFormat="1" ht="12" customHeight="1" outlineLevel="1" x14ac:dyDescent="0.35">
      <c r="A3314" s="307" t="s">
        <v>10402</v>
      </c>
      <c r="B3314" s="308" t="s">
        <v>8585</v>
      </c>
      <c r="C3314" s="325" t="s">
        <v>1916</v>
      </c>
      <c r="D3314" s="310" t="s">
        <v>11606</v>
      </c>
      <c r="E3314" s="322" t="s">
        <v>4209</v>
      </c>
      <c r="F3314" s="293"/>
      <c r="G3314" s="293"/>
      <c r="H3314" s="294">
        <v>7</v>
      </c>
      <c r="I3314" s="294" t="str">
        <f>IFERROR(_xlfn.IFNA(VLOOKUP($D:$D,history!$I:$Y,3,0),VLOOKUP(E:E,history!$H:$Y,4,0)),"--")</f>
        <v>--</v>
      </c>
      <c r="J3314" s="282" t="s">
        <v>9869</v>
      </c>
      <c r="K3314" s="282" t="str">
        <f t="shared" si="563"/>
        <v/>
      </c>
      <c r="L3314" s="326">
        <f t="shared" si="561"/>
        <v>190</v>
      </c>
      <c r="M3314" s="327">
        <v>190</v>
      </c>
      <c r="N3314" s="297" t="str">
        <f>_xlfn.IFNA(VLOOKUP($E:$E,'1'!$A:$E,3,0),"")</f>
        <v/>
      </c>
      <c r="O3314" s="297" t="str">
        <f>_xlfn.IFNA(VLOOKUP($E:$E,'2'!$A:$E,3,0),"")</f>
        <v/>
      </c>
      <c r="P3314" s="297" t="str">
        <f>_xlfn.IFNA(VLOOKUP($E:$E,'3'!$A:$D,3,0),"")</f>
        <v/>
      </c>
      <c r="Q3314" s="297" t="str">
        <f>_xlfn.IFNA(VLOOKUP($E:$E,'4'!$A:$F,3,0),"")</f>
        <v/>
      </c>
      <c r="R3314" s="297" t="str">
        <f>_xlfn.IFNA(VLOOKUP($E:$E,'5'!$A:$F,3,0),"")</f>
        <v/>
      </c>
      <c r="S3314" s="297" t="str">
        <f>_xlfn.IFNA(VLOOKUP($E:$E,'6'!$A:$F,3,0),"")</f>
        <v/>
      </c>
      <c r="T3314" s="313">
        <v>1</v>
      </c>
      <c r="U3314" s="313">
        <v>1</v>
      </c>
      <c r="V3314" s="313">
        <v>1</v>
      </c>
      <c r="W3314" s="314">
        <v>0.43099999999999999</v>
      </c>
      <c r="X3314" s="315">
        <v>5.4400000000000004E-3</v>
      </c>
      <c r="Y3314" s="749">
        <v>270</v>
      </c>
      <c r="Z3314" s="282"/>
      <c r="AA3314" s="316" t="s">
        <v>393</v>
      </c>
      <c r="AB3314" s="282" t="s">
        <v>9885</v>
      </c>
      <c r="AC3314" s="317" t="s">
        <v>2081</v>
      </c>
      <c r="AD3314" s="318" t="s">
        <v>1010</v>
      </c>
      <c r="AE3314" s="319">
        <v>0</v>
      </c>
      <c r="AF3314" s="319" t="s">
        <v>11272</v>
      </c>
      <c r="AG3314" s="320">
        <v>1.77</v>
      </c>
      <c r="AH3314" s="321">
        <f t="shared" si="560"/>
        <v>0</v>
      </c>
      <c r="AI3314" s="287">
        <f>_xlfn.IFNA(VLOOKUP(AD:AD,грп!B:C,2,0),0)</f>
        <v>0</v>
      </c>
      <c r="AJ3314" s="607">
        <v>24</v>
      </c>
      <c r="AK3314" s="672" t="str">
        <f t="shared" si="562"/>
        <v>спеццена</v>
      </c>
      <c r="AL3314" s="174"/>
    </row>
    <row r="3315" spans="1:39" s="4" customFormat="1" ht="12" customHeight="1" outlineLevel="1" x14ac:dyDescent="0.35">
      <c r="A3315" s="307" t="s">
        <v>10402</v>
      </c>
      <c r="B3315" s="308" t="s">
        <v>8586</v>
      </c>
      <c r="C3315" s="325" t="s">
        <v>1916</v>
      </c>
      <c r="D3315" s="310" t="s">
        <v>11607</v>
      </c>
      <c r="E3315" s="322" t="s">
        <v>4210</v>
      </c>
      <c r="F3315" s="293"/>
      <c r="G3315" s="293"/>
      <c r="H3315" s="294"/>
      <c r="I3315" s="294" t="str">
        <f>IFERROR(_xlfn.IFNA(VLOOKUP($D:$D,history!$I:$Y,3,0),VLOOKUP(E:E,history!$H:$Y,4,0)),"--")</f>
        <v>--</v>
      </c>
      <c r="J3315" s="282" t="s">
        <v>5946</v>
      </c>
      <c r="K3315" s="282" t="str">
        <f t="shared" si="563"/>
        <v/>
      </c>
      <c r="L3315" s="326">
        <f t="shared" si="561"/>
        <v>130</v>
      </c>
      <c r="M3315" s="327">
        <v>130</v>
      </c>
      <c r="N3315" s="297" t="str">
        <f>_xlfn.IFNA(VLOOKUP($E:$E,'1'!$A:$E,3,0),"")</f>
        <v/>
      </c>
      <c r="O3315" s="297" t="str">
        <f>_xlfn.IFNA(VLOOKUP($E:$E,'2'!$A:$E,3,0),"")</f>
        <v/>
      </c>
      <c r="P3315" s="297" t="str">
        <f>_xlfn.IFNA(VLOOKUP($E:$E,'3'!$A:$D,3,0),"")</f>
        <v/>
      </c>
      <c r="Q3315" s="297" t="str">
        <f>_xlfn.IFNA(VLOOKUP($E:$E,'4'!$A:$F,3,0),"")</f>
        <v/>
      </c>
      <c r="R3315" s="297" t="str">
        <f>_xlfn.IFNA(VLOOKUP($E:$E,'5'!$A:$F,3,0),"")</f>
        <v/>
      </c>
      <c r="S3315" s="297" t="str">
        <f>_xlfn.IFNA(VLOOKUP($E:$E,'6'!$A:$F,3,0),"")</f>
        <v/>
      </c>
      <c r="T3315" s="313">
        <v>1</v>
      </c>
      <c r="U3315" s="313">
        <v>1</v>
      </c>
      <c r="V3315" s="313">
        <v>1</v>
      </c>
      <c r="W3315" s="314">
        <v>0.316</v>
      </c>
      <c r="X3315" s="315">
        <v>3.6099999999999999E-3</v>
      </c>
      <c r="Y3315" s="749">
        <v>180</v>
      </c>
      <c r="Z3315" s="282"/>
      <c r="AA3315" s="316" t="s">
        <v>393</v>
      </c>
      <c r="AB3315" s="282" t="s">
        <v>9885</v>
      </c>
      <c r="AC3315" s="317" t="s">
        <v>2081</v>
      </c>
      <c r="AD3315" s="318" t="s">
        <v>1010</v>
      </c>
      <c r="AE3315" s="319">
        <v>0</v>
      </c>
      <c r="AF3315" s="319" t="s">
        <v>11272</v>
      </c>
      <c r="AG3315" s="320">
        <v>1.2</v>
      </c>
      <c r="AH3315" s="321">
        <f t="shared" si="560"/>
        <v>0</v>
      </c>
      <c r="AI3315" s="287">
        <f>_xlfn.IFNA(VLOOKUP(AD:AD,грп!B:C,2,0),0)</f>
        <v>0</v>
      </c>
      <c r="AJ3315" s="607">
        <v>0</v>
      </c>
      <c r="AK3315" s="672" t="str">
        <f t="shared" si="562"/>
        <v>спеццена</v>
      </c>
      <c r="AL3315" s="174"/>
    </row>
    <row r="3316" spans="1:39" s="4" customFormat="1" ht="12" customHeight="1" outlineLevel="1" x14ac:dyDescent="0.35">
      <c r="A3316" s="307" t="s">
        <v>10402</v>
      </c>
      <c r="B3316" s="308" t="s">
        <v>8587</v>
      </c>
      <c r="C3316" s="325" t="s">
        <v>1916</v>
      </c>
      <c r="D3316" s="310" t="s">
        <v>11608</v>
      </c>
      <c r="E3316" s="322" t="s">
        <v>4211</v>
      </c>
      <c r="F3316" s="293"/>
      <c r="G3316" s="293"/>
      <c r="H3316" s="294"/>
      <c r="I3316" s="294" t="str">
        <f>IFERROR(_xlfn.IFNA(VLOOKUP($D:$D,history!$I:$Y,3,0),VLOOKUP(E:E,history!$H:$Y,4,0)),"--")</f>
        <v>--</v>
      </c>
      <c r="J3316" s="282" t="s">
        <v>5946</v>
      </c>
      <c r="K3316" s="282" t="str">
        <f t="shared" si="563"/>
        <v/>
      </c>
      <c r="L3316" s="326">
        <f t="shared" si="561"/>
        <v>140</v>
      </c>
      <c r="M3316" s="327">
        <v>140</v>
      </c>
      <c r="N3316" s="297" t="str">
        <f>_xlfn.IFNA(VLOOKUP($E:$E,'1'!$A:$E,3,0),"")</f>
        <v/>
      </c>
      <c r="O3316" s="297" t="str">
        <f>_xlfn.IFNA(VLOOKUP($E:$E,'2'!$A:$E,3,0),"")</f>
        <v/>
      </c>
      <c r="P3316" s="297" t="str">
        <f>_xlfn.IFNA(VLOOKUP($E:$E,'3'!$A:$D,3,0),"")</f>
        <v/>
      </c>
      <c r="Q3316" s="297" t="str">
        <f>_xlfn.IFNA(VLOOKUP($E:$E,'4'!$A:$F,3,0),"")</f>
        <v/>
      </c>
      <c r="R3316" s="297" t="str">
        <f>_xlfn.IFNA(VLOOKUP($E:$E,'5'!$A:$F,3,0),"")</f>
        <v/>
      </c>
      <c r="S3316" s="297" t="str">
        <f>_xlfn.IFNA(VLOOKUP($E:$E,'6'!$A:$F,3,0),"")</f>
        <v/>
      </c>
      <c r="T3316" s="313">
        <v>1</v>
      </c>
      <c r="U3316" s="313">
        <v>1</v>
      </c>
      <c r="V3316" s="313">
        <v>1</v>
      </c>
      <c r="W3316" s="314">
        <v>0.316</v>
      </c>
      <c r="X3316" s="315">
        <v>3.7699999999999999E-3</v>
      </c>
      <c r="Y3316" s="749">
        <v>190</v>
      </c>
      <c r="Z3316" s="282"/>
      <c r="AA3316" s="316" t="s">
        <v>393</v>
      </c>
      <c r="AB3316" s="282" t="s">
        <v>9885</v>
      </c>
      <c r="AC3316" s="317" t="s">
        <v>2081</v>
      </c>
      <c r="AD3316" s="318" t="s">
        <v>1010</v>
      </c>
      <c r="AE3316" s="319">
        <v>0</v>
      </c>
      <c r="AF3316" s="319" t="s">
        <v>11272</v>
      </c>
      <c r="AG3316" s="320">
        <v>1.3</v>
      </c>
      <c r="AH3316" s="321">
        <f t="shared" si="560"/>
        <v>0</v>
      </c>
      <c r="AI3316" s="287">
        <f>_xlfn.IFNA(VLOOKUP(AD:AD,грп!B:C,2,0),0)</f>
        <v>0</v>
      </c>
      <c r="AJ3316" s="607">
        <v>0</v>
      </c>
      <c r="AK3316" s="672" t="str">
        <f t="shared" si="562"/>
        <v>спеццена</v>
      </c>
      <c r="AL3316" s="174"/>
    </row>
    <row r="3317" spans="1:39" s="4" customFormat="1" ht="12" customHeight="1" outlineLevel="1" x14ac:dyDescent="0.35">
      <c r="A3317" s="307" t="s">
        <v>10402</v>
      </c>
      <c r="B3317" s="308" t="s">
        <v>8588</v>
      </c>
      <c r="C3317" s="325" t="s">
        <v>1916</v>
      </c>
      <c r="D3317" s="310" t="s">
        <v>4934</v>
      </c>
      <c r="E3317" s="322" t="s">
        <v>4212</v>
      </c>
      <c r="F3317" s="293"/>
      <c r="G3317" s="293"/>
      <c r="H3317" s="294">
        <v>10</v>
      </c>
      <c r="I3317" s="294" t="str">
        <f>IFERROR(_xlfn.IFNA(VLOOKUP($D:$D,history!$I:$Y,3,0),VLOOKUP(E:E,history!$H:$Y,4,0)),"--")</f>
        <v>--</v>
      </c>
      <c r="J3317" s="282" t="s">
        <v>9870</v>
      </c>
      <c r="K3317" s="282" t="str">
        <f t="shared" si="563"/>
        <v/>
      </c>
      <c r="L3317" s="326">
        <f t="shared" si="561"/>
        <v>160</v>
      </c>
      <c r="M3317" s="327">
        <v>160</v>
      </c>
      <c r="N3317" s="297" t="str">
        <f>_xlfn.IFNA(VLOOKUP($E:$E,'1'!$A:$E,3,0),"")</f>
        <v/>
      </c>
      <c r="O3317" s="297" t="str">
        <f>_xlfn.IFNA(VLOOKUP($E:$E,'2'!$A:$E,3,0),"")</f>
        <v/>
      </c>
      <c r="P3317" s="297" t="str">
        <f>_xlfn.IFNA(VLOOKUP($E:$E,'3'!$A:$D,3,0),"")</f>
        <v/>
      </c>
      <c r="Q3317" s="297">
        <f>_xlfn.IFNA(VLOOKUP($E:$E,'4'!$A:$F,3,0),"")</f>
        <v>104</v>
      </c>
      <c r="R3317" s="297" t="str">
        <f>_xlfn.IFNA(VLOOKUP($E:$E,'5'!$A:$F,3,0),"")</f>
        <v/>
      </c>
      <c r="S3317" s="297" t="str">
        <f>_xlfn.IFNA(VLOOKUP($E:$E,'6'!$A:$F,3,0),"")</f>
        <v/>
      </c>
      <c r="T3317" s="313">
        <v>1</v>
      </c>
      <c r="U3317" s="313">
        <v>1</v>
      </c>
      <c r="V3317" s="313">
        <v>1</v>
      </c>
      <c r="W3317" s="314">
        <v>0.32200000000000001</v>
      </c>
      <c r="X3317" s="315">
        <v>4.28E-3</v>
      </c>
      <c r="Y3317" s="749">
        <v>220</v>
      </c>
      <c r="Z3317" s="282"/>
      <c r="AA3317" s="316" t="s">
        <v>393</v>
      </c>
      <c r="AB3317" s="282" t="s">
        <v>9885</v>
      </c>
      <c r="AC3317" s="317" t="s">
        <v>2081</v>
      </c>
      <c r="AD3317" s="318" t="s">
        <v>1010</v>
      </c>
      <c r="AE3317" s="319">
        <v>0</v>
      </c>
      <c r="AF3317" s="319" t="s">
        <v>11272</v>
      </c>
      <c r="AG3317" s="320">
        <v>1.5</v>
      </c>
      <c r="AH3317" s="321">
        <f t="shared" si="560"/>
        <v>0</v>
      </c>
      <c r="AI3317" s="287">
        <f>_xlfn.IFNA(VLOOKUP(AD:AD,грп!B:C,2,0),0)</f>
        <v>0</v>
      </c>
      <c r="AJ3317" s="607">
        <v>40</v>
      </c>
      <c r="AK3317" s="672" t="str">
        <f t="shared" si="562"/>
        <v>спеццена</v>
      </c>
      <c r="AL3317" s="174"/>
    </row>
    <row r="3318" spans="1:39" s="4" customFormat="1" ht="12" customHeight="1" outlineLevel="1" x14ac:dyDescent="0.35">
      <c r="A3318" s="307" t="s">
        <v>10402</v>
      </c>
      <c r="B3318" s="308" t="s">
        <v>8589</v>
      </c>
      <c r="C3318" s="325" t="s">
        <v>1916</v>
      </c>
      <c r="D3318" s="310" t="s">
        <v>4935</v>
      </c>
      <c r="E3318" s="322" t="s">
        <v>4213</v>
      </c>
      <c r="F3318" s="293"/>
      <c r="G3318" s="293"/>
      <c r="H3318" s="294">
        <v>46</v>
      </c>
      <c r="I3318" s="294" t="str">
        <f>IFERROR(_xlfn.IFNA(VLOOKUP($D:$D,history!$I:$Y,3,0),VLOOKUP(E:E,history!$H:$Y,4,0)),"--")</f>
        <v>--</v>
      </c>
      <c r="J3318" s="282" t="s">
        <v>9870</v>
      </c>
      <c r="K3318" s="282" t="str">
        <f t="shared" si="563"/>
        <v/>
      </c>
      <c r="L3318" s="326">
        <f t="shared" si="561"/>
        <v>150</v>
      </c>
      <c r="M3318" s="327">
        <v>150</v>
      </c>
      <c r="N3318" s="297" t="str">
        <f>_xlfn.IFNA(VLOOKUP($E:$E,'1'!$A:$E,3,0),"")</f>
        <v/>
      </c>
      <c r="O3318" s="297" t="str">
        <f>_xlfn.IFNA(VLOOKUP($E:$E,'2'!$A:$E,3,0),"")</f>
        <v/>
      </c>
      <c r="P3318" s="297" t="str">
        <f>_xlfn.IFNA(VLOOKUP($E:$E,'3'!$A:$D,3,0),"")</f>
        <v/>
      </c>
      <c r="Q3318" s="297">
        <f>_xlfn.IFNA(VLOOKUP($E:$E,'4'!$A:$F,3,0),"")</f>
        <v>97.5</v>
      </c>
      <c r="R3318" s="297" t="str">
        <f>_xlfn.IFNA(VLOOKUP($E:$E,'5'!$A:$F,3,0),"")</f>
        <v/>
      </c>
      <c r="S3318" s="297" t="str">
        <f>_xlfn.IFNA(VLOOKUP($E:$E,'6'!$A:$F,3,0),"")</f>
        <v/>
      </c>
      <c r="T3318" s="313">
        <v>1</v>
      </c>
      <c r="U3318" s="313">
        <v>1</v>
      </c>
      <c r="V3318" s="313">
        <v>1</v>
      </c>
      <c r="W3318" s="314">
        <v>0.35099999999999998</v>
      </c>
      <c r="X3318" s="315">
        <v>3.3899999999999998E-3</v>
      </c>
      <c r="Y3318" s="749">
        <v>210</v>
      </c>
      <c r="Z3318" s="282"/>
      <c r="AA3318" s="316" t="s">
        <v>393</v>
      </c>
      <c r="AB3318" s="282" t="s">
        <v>9885</v>
      </c>
      <c r="AC3318" s="317" t="s">
        <v>2081</v>
      </c>
      <c r="AD3318" s="318" t="s">
        <v>1010</v>
      </c>
      <c r="AE3318" s="319">
        <v>0</v>
      </c>
      <c r="AF3318" s="319" t="s">
        <v>11272</v>
      </c>
      <c r="AG3318" s="320">
        <v>1.42</v>
      </c>
      <c r="AH3318" s="321">
        <f t="shared" si="560"/>
        <v>0</v>
      </c>
      <c r="AI3318" s="287">
        <f>_xlfn.IFNA(VLOOKUP(AD:AD,грп!B:C,2,0),0)</f>
        <v>0</v>
      </c>
      <c r="AJ3318" s="607">
        <v>30</v>
      </c>
      <c r="AK3318" s="672" t="str">
        <f t="shared" si="562"/>
        <v>спеццена</v>
      </c>
      <c r="AL3318" s="174"/>
    </row>
    <row r="3319" spans="1:39" s="4" customFormat="1" ht="12" customHeight="1" outlineLevel="1" x14ac:dyDescent="0.35">
      <c r="A3319" s="307" t="s">
        <v>10402</v>
      </c>
      <c r="B3319" s="308" t="s">
        <v>8590</v>
      </c>
      <c r="C3319" s="325" t="s">
        <v>1916</v>
      </c>
      <c r="D3319" s="310" t="s">
        <v>10042</v>
      </c>
      <c r="E3319" s="322" t="s">
        <v>4214</v>
      </c>
      <c r="F3319" s="293"/>
      <c r="G3319" s="293"/>
      <c r="H3319" s="294">
        <v>16</v>
      </c>
      <c r="I3319" s="294" t="str">
        <f>IFERROR(_xlfn.IFNA(VLOOKUP($D:$D,history!$I:$Y,3,0),VLOOKUP(E:E,history!$H:$Y,4,0)),"--")</f>
        <v>--</v>
      </c>
      <c r="J3319" s="282" t="s">
        <v>9870</v>
      </c>
      <c r="K3319" s="282" t="str">
        <f t="shared" si="563"/>
        <v/>
      </c>
      <c r="L3319" s="326">
        <f t="shared" si="561"/>
        <v>110</v>
      </c>
      <c r="M3319" s="327">
        <v>110</v>
      </c>
      <c r="N3319" s="297" t="str">
        <f>_xlfn.IFNA(VLOOKUP($E:$E,'1'!$A:$E,3,0),"")</f>
        <v/>
      </c>
      <c r="O3319" s="297" t="str">
        <f>_xlfn.IFNA(VLOOKUP($E:$E,'2'!$A:$E,3,0),"")</f>
        <v/>
      </c>
      <c r="P3319" s="297" t="str">
        <f>_xlfn.IFNA(VLOOKUP($E:$E,'3'!$A:$D,3,0),"")</f>
        <v/>
      </c>
      <c r="Q3319" s="297">
        <f>_xlfn.IFNA(VLOOKUP($E:$E,'4'!$A:$F,3,0),"")</f>
        <v>71.5</v>
      </c>
      <c r="R3319" s="297" t="str">
        <f>_xlfn.IFNA(VLOOKUP($E:$E,'5'!$A:$F,3,0),"")</f>
        <v/>
      </c>
      <c r="S3319" s="297" t="str">
        <f>_xlfn.IFNA(VLOOKUP($E:$E,'6'!$A:$F,3,0),"")</f>
        <v/>
      </c>
      <c r="T3319" s="313">
        <v>1</v>
      </c>
      <c r="U3319" s="313">
        <v>1</v>
      </c>
      <c r="V3319" s="313">
        <v>1</v>
      </c>
      <c r="W3319" s="314">
        <v>0.316</v>
      </c>
      <c r="X3319" s="315">
        <v>3.7100000000000002E-3</v>
      </c>
      <c r="Y3319" s="749">
        <v>150</v>
      </c>
      <c r="Z3319" s="282"/>
      <c r="AA3319" s="316" t="s">
        <v>393</v>
      </c>
      <c r="AB3319" s="282" t="s">
        <v>9885</v>
      </c>
      <c r="AC3319" s="317" t="s">
        <v>2081</v>
      </c>
      <c r="AD3319" s="318" t="s">
        <v>1010</v>
      </c>
      <c r="AE3319" s="319">
        <v>0</v>
      </c>
      <c r="AF3319" s="319" t="s">
        <v>11272</v>
      </c>
      <c r="AG3319" s="320">
        <v>1.03</v>
      </c>
      <c r="AH3319" s="321">
        <f t="shared" si="560"/>
        <v>0</v>
      </c>
      <c r="AI3319" s="287">
        <f>_xlfn.IFNA(VLOOKUP(AD:AD,грп!B:C,2,0),0)</f>
        <v>0</v>
      </c>
      <c r="AJ3319" s="607">
        <v>40</v>
      </c>
      <c r="AK3319" s="672" t="str">
        <f t="shared" si="562"/>
        <v>спеццена</v>
      </c>
      <c r="AL3319" s="174"/>
    </row>
    <row r="3320" spans="1:39" s="4" customFormat="1" ht="12" customHeight="1" outlineLevel="1" x14ac:dyDescent="0.35">
      <c r="A3320" s="307" t="s">
        <v>10402</v>
      </c>
      <c r="B3320" s="308" t="s">
        <v>8591</v>
      </c>
      <c r="C3320" s="325" t="s">
        <v>1916</v>
      </c>
      <c r="D3320" s="310" t="s">
        <v>10257</v>
      </c>
      <c r="E3320" s="322" t="s">
        <v>4215</v>
      </c>
      <c r="F3320" s="293"/>
      <c r="G3320" s="293"/>
      <c r="H3320" s="294"/>
      <c r="I3320" s="294" t="str">
        <f>IFERROR(_xlfn.IFNA(VLOOKUP($D:$D,history!$I:$Y,3,0),VLOOKUP(E:E,history!$H:$Y,4,0)),"--")</f>
        <v>--</v>
      </c>
      <c r="J3320" s="282" t="s">
        <v>5946</v>
      </c>
      <c r="K3320" s="282" t="str">
        <f t="shared" si="563"/>
        <v/>
      </c>
      <c r="L3320" s="326">
        <f t="shared" ref="L3320" si="564">M3320</f>
        <v>130</v>
      </c>
      <c r="M3320" s="327">
        <v>130</v>
      </c>
      <c r="N3320" s="297" t="str">
        <f>_xlfn.IFNA(VLOOKUP($E:$E,'1'!$A:$E,3,0),"")</f>
        <v/>
      </c>
      <c r="O3320" s="297" t="str">
        <f>_xlfn.IFNA(VLOOKUP($E:$E,'2'!$A:$E,3,0),"")</f>
        <v/>
      </c>
      <c r="P3320" s="297" t="str">
        <f>_xlfn.IFNA(VLOOKUP($E:$E,'3'!$A:$D,3,0),"")</f>
        <v/>
      </c>
      <c r="Q3320" s="297" t="str">
        <f>_xlfn.IFNA(VLOOKUP($E:$E,'4'!$A:$F,3,0),"")</f>
        <v/>
      </c>
      <c r="R3320" s="297" t="str">
        <f>_xlfn.IFNA(VLOOKUP($E:$E,'5'!$A:$F,3,0),"")</f>
        <v/>
      </c>
      <c r="S3320" s="297" t="str">
        <f>_xlfn.IFNA(VLOOKUP($E:$E,'6'!$A:$F,3,0),"")</f>
        <v/>
      </c>
      <c r="T3320" s="313">
        <v>1</v>
      </c>
      <c r="U3320" s="313">
        <v>1</v>
      </c>
      <c r="V3320" s="313">
        <v>1</v>
      </c>
      <c r="W3320" s="314">
        <v>0.39100000000000001</v>
      </c>
      <c r="X3320" s="315">
        <v>5.2399999999999999E-3</v>
      </c>
      <c r="Y3320" s="749">
        <v>180</v>
      </c>
      <c r="Z3320" s="282"/>
      <c r="AA3320" s="316" t="s">
        <v>393</v>
      </c>
      <c r="AB3320" s="282" t="s">
        <v>9885</v>
      </c>
      <c r="AC3320" s="317" t="s">
        <v>2081</v>
      </c>
      <c r="AD3320" s="318" t="s">
        <v>1010</v>
      </c>
      <c r="AE3320" s="319">
        <v>0</v>
      </c>
      <c r="AF3320" s="319" t="s">
        <v>11272</v>
      </c>
      <c r="AG3320" s="320">
        <v>1.2</v>
      </c>
      <c r="AH3320" s="321">
        <f t="shared" si="560"/>
        <v>0</v>
      </c>
      <c r="AI3320" s="287">
        <f>_xlfn.IFNA(VLOOKUP(AD:AD,грп!B:C,2,0),0)</f>
        <v>0</v>
      </c>
      <c r="AJ3320" s="607">
        <v>0</v>
      </c>
      <c r="AK3320" s="672" t="str">
        <f t="shared" si="562"/>
        <v>спеццена</v>
      </c>
      <c r="AL3320" s="174"/>
    </row>
    <row r="3321" spans="1:39" s="4" customFormat="1" ht="12" customHeight="1" x14ac:dyDescent="0.35">
      <c r="A3321" s="288"/>
      <c r="B3321" s="289"/>
      <c r="C3321" s="290" t="s">
        <v>555</v>
      </c>
      <c r="D3321" s="291" t="s">
        <v>2758</v>
      </c>
      <c r="E3321" s="292"/>
      <c r="F3321" s="293"/>
      <c r="G3321" s="293"/>
      <c r="H3321" s="294"/>
      <c r="I3321" s="294"/>
      <c r="J3321" s="282" t="s">
        <v>393</v>
      </c>
      <c r="K3321" s="282" t="str">
        <f t="shared" si="563"/>
        <v/>
      </c>
      <c r="L3321" s="295"/>
      <c r="M3321" s="296"/>
      <c r="N3321" s="297"/>
      <c r="O3321" s="297"/>
      <c r="P3321" s="297"/>
      <c r="Q3321" s="297" t="str">
        <f>_xlfn.IFNA(VLOOKUP($E:$E,'4'!$A:$F,3,0),"")</f>
        <v/>
      </c>
      <c r="R3321" s="297" t="str">
        <f>_xlfn.IFNA(VLOOKUP($E:$E,'5'!$A:$F,3,0),"")</f>
        <v/>
      </c>
      <c r="S3321" s="297"/>
      <c r="T3321" s="298"/>
      <c r="U3321" s="299"/>
      <c r="V3321" s="299"/>
      <c r="W3321" s="300"/>
      <c r="X3321" s="301"/>
      <c r="Y3321" s="749"/>
      <c r="Z3321" s="282"/>
      <c r="AA3321" s="280"/>
      <c r="AB3321" s="280"/>
      <c r="AC3321" s="302"/>
      <c r="AD3321" s="303" t="s">
        <v>2758</v>
      </c>
      <c r="AE3321" s="280"/>
      <c r="AF3321" s="329"/>
      <c r="AG3321" s="339"/>
      <c r="AH3321" s="306"/>
      <c r="AI3321" s="287">
        <f>_xlfn.IFNA(VLOOKUP(AD:AD,грп!B:C,2,0),0)</f>
        <v>0</v>
      </c>
      <c r="AJ3321" s="607">
        <v>0</v>
      </c>
      <c r="AK3321" s="672" t="str">
        <f t="shared" si="562"/>
        <v xml:space="preserve"> </v>
      </c>
      <c r="AL3321" s="174"/>
    </row>
    <row r="3322" spans="1:39" s="4" customFormat="1" ht="12" customHeight="1" outlineLevel="1" x14ac:dyDescent="0.35">
      <c r="A3322" s="307" t="s">
        <v>10402</v>
      </c>
      <c r="B3322" s="308" t="s">
        <v>8592</v>
      </c>
      <c r="C3322" s="328"/>
      <c r="D3322" s="310" t="s">
        <v>1687</v>
      </c>
      <c r="E3322" s="322" t="s">
        <v>1688</v>
      </c>
      <c r="F3322" s="293"/>
      <c r="G3322" s="293"/>
      <c r="H3322" s="294">
        <v>17</v>
      </c>
      <c r="I3322" s="294" t="str">
        <f>IFERROR(_xlfn.IFNA(VLOOKUP($D:$D,history!$I:$Y,3,0),VLOOKUP(E:E,history!$H:$Y,4,0)),"--")</f>
        <v>--</v>
      </c>
      <c r="J3322" s="282" t="s">
        <v>9870</v>
      </c>
      <c r="K3322" s="282" t="str">
        <f t="shared" si="563"/>
        <v/>
      </c>
      <c r="L3322" s="312">
        <f t="shared" ref="L3322:L3329" si="565">IF($A$3="ИМ",ROUND($Y3322*(1-($L$6-$F$4))*(1-$F$3)*(1+$AG$2),2),ROUND($M3322*(1-($L$6-$F$4))*(1-$F$3)*(1+$AG$2),2))</f>
        <v>244.29</v>
      </c>
      <c r="M3322" s="312">
        <f>ROUND(IF($A$3="РЕГИОНЫ",AG3322*$AG$3*$AG$1,IF(AI3322=0,AG3322*$AG$3*$AG$1,AG3322*$AG$3*(1-5%)*$AG$1)),2)</f>
        <v>370.13</v>
      </c>
      <c r="N3322" s="297" t="str">
        <f>_xlfn.IFNA(VLOOKUP($E:$E,'1'!$A:$E,3,0),"")</f>
        <v/>
      </c>
      <c r="O3322" s="297" t="str">
        <f>_xlfn.IFNA(VLOOKUP($E:$E,'2'!$A:$E,3,0),"")</f>
        <v/>
      </c>
      <c r="P3322" s="297" t="str">
        <f>_xlfn.IFNA(VLOOKUP($E:$E,'3'!$A:$D,3,0),"")</f>
        <v/>
      </c>
      <c r="Q3322" s="297">
        <f>_xlfn.IFNA(VLOOKUP($E:$E,'4'!$A:$F,3,0),"")</f>
        <v>158.80000000000001</v>
      </c>
      <c r="R3322" s="297" t="str">
        <f>_xlfn.IFNA(VLOOKUP($E:$E,'5'!$A:$F,3,0),"")</f>
        <v/>
      </c>
      <c r="S3322" s="297" t="str">
        <f>_xlfn.IFNA(VLOOKUP($E:$E,'6'!$A:$F,3,0),"")</f>
        <v/>
      </c>
      <c r="T3322" s="313">
        <v>1</v>
      </c>
      <c r="U3322" s="313">
        <v>1</v>
      </c>
      <c r="V3322" s="313">
        <v>24</v>
      </c>
      <c r="W3322" s="314">
        <v>0.375</v>
      </c>
      <c r="X3322" s="315">
        <v>8.9285709999999997E-4</v>
      </c>
      <c r="Y3322" s="749">
        <v>350</v>
      </c>
      <c r="Z3322" s="282"/>
      <c r="AA3322" s="316" t="s">
        <v>393</v>
      </c>
      <c r="AB3322" s="282" t="s">
        <v>9163</v>
      </c>
      <c r="AC3322" s="317" t="s">
        <v>2081</v>
      </c>
      <c r="AD3322" s="318" t="s">
        <v>2758</v>
      </c>
      <c r="AE3322" s="319">
        <v>0</v>
      </c>
      <c r="AF3322" s="319" t="s">
        <v>11273</v>
      </c>
      <c r="AG3322" s="320">
        <v>4.6399999999999997</v>
      </c>
      <c r="AH3322" s="321">
        <f t="shared" ref="AH3322:AH3332" si="566">IF($A$3="РЕГИОНЫ",ROUND($AG3322*(1-($L$6-$F$4))*(1-$F$3)*(1+$AG$2)*$AG$1,2),0)</f>
        <v>0</v>
      </c>
      <c r="AI3322" s="287">
        <f>_xlfn.IFNA(VLOOKUP(AD:AD,грп!B:C,2,0),0)</f>
        <v>0</v>
      </c>
      <c r="AJ3322" s="607">
        <v>19</v>
      </c>
      <c r="AK3322" s="672">
        <f t="shared" si="562"/>
        <v>0</v>
      </c>
      <c r="AL3322" s="174"/>
    </row>
    <row r="3323" spans="1:39" s="4" customFormat="1" ht="12" customHeight="1" outlineLevel="1" x14ac:dyDescent="0.35">
      <c r="A3323" s="307" t="s">
        <v>10402</v>
      </c>
      <c r="B3323" s="308" t="s">
        <v>8593</v>
      </c>
      <c r="C3323" s="328"/>
      <c r="D3323" s="310" t="s">
        <v>1689</v>
      </c>
      <c r="E3323" s="322" t="s">
        <v>1690</v>
      </c>
      <c r="F3323" s="293"/>
      <c r="G3323" s="293"/>
      <c r="H3323" s="294">
        <v>7</v>
      </c>
      <c r="I3323" s="294" t="str">
        <f>IFERROR(_xlfn.IFNA(VLOOKUP($D:$D,history!$I:$Y,3,0),VLOOKUP(E:E,history!$H:$Y,4,0)),"--")</f>
        <v>--</v>
      </c>
      <c r="J3323" s="282" t="s">
        <v>9870</v>
      </c>
      <c r="K3323" s="282" t="str">
        <f t="shared" si="563"/>
        <v/>
      </c>
      <c r="L3323" s="312">
        <f t="shared" si="565"/>
        <v>283.77</v>
      </c>
      <c r="M3323" s="312">
        <f>ROUND(IF($A$3="РЕГИОНЫ",AG3323*$AG$3*$AG$1,IF(AI3323=0,AG3323*$AG$3*$AG$1,AG3323*$AG$3*(1-5%)*$AG$1)),2)</f>
        <v>429.96</v>
      </c>
      <c r="N3323" s="297" t="str">
        <f>_xlfn.IFNA(VLOOKUP($E:$E,'1'!$A:$E,3,0),"")</f>
        <v/>
      </c>
      <c r="O3323" s="297" t="str">
        <f>_xlfn.IFNA(VLOOKUP($E:$E,'2'!$A:$E,3,0),"")</f>
        <v/>
      </c>
      <c r="P3323" s="297" t="str">
        <f>_xlfn.IFNA(VLOOKUP($E:$E,'3'!$A:$D,3,0),"")</f>
        <v/>
      </c>
      <c r="Q3323" s="297">
        <f>_xlfn.IFNA(VLOOKUP($E:$E,'4'!$A:$F,3,0),"")</f>
        <v>184.5</v>
      </c>
      <c r="R3323" s="297" t="str">
        <f>_xlfn.IFNA(VLOOKUP($E:$E,'5'!$A:$F,3,0),"")</f>
        <v/>
      </c>
      <c r="S3323" s="297" t="str">
        <f>_xlfn.IFNA(VLOOKUP($E:$E,'6'!$A:$F,3,0),"")</f>
        <v/>
      </c>
      <c r="T3323" s="313">
        <v>1</v>
      </c>
      <c r="U3323" s="313">
        <v>1</v>
      </c>
      <c r="V3323" s="313">
        <v>24</v>
      </c>
      <c r="W3323" s="314">
        <v>0.54200000000000004</v>
      </c>
      <c r="X3323" s="315">
        <v>1.1375661E-3</v>
      </c>
      <c r="Y3323" s="749">
        <v>410</v>
      </c>
      <c r="Z3323" s="282"/>
      <c r="AA3323" s="316" t="s">
        <v>10390</v>
      </c>
      <c r="AB3323" s="282" t="s">
        <v>9163</v>
      </c>
      <c r="AC3323" s="317" t="s">
        <v>2081</v>
      </c>
      <c r="AD3323" s="318" t="s">
        <v>2758</v>
      </c>
      <c r="AE3323" s="319">
        <v>0</v>
      </c>
      <c r="AF3323" s="319" t="s">
        <v>11273</v>
      </c>
      <c r="AG3323" s="320">
        <v>5.39</v>
      </c>
      <c r="AH3323" s="321">
        <f t="shared" si="566"/>
        <v>0</v>
      </c>
      <c r="AI3323" s="287">
        <f>_xlfn.IFNA(VLOOKUP(AD:AD,грп!B:C,2,0),0)</f>
        <v>0</v>
      </c>
      <c r="AJ3323" s="607">
        <v>19</v>
      </c>
      <c r="AK3323" s="672">
        <f t="shared" si="562"/>
        <v>0</v>
      </c>
      <c r="AL3323" s="174"/>
    </row>
    <row r="3324" spans="1:39" s="4" customFormat="1" ht="12" customHeight="1" outlineLevel="1" x14ac:dyDescent="0.35">
      <c r="A3324" s="307" t="s">
        <v>10402</v>
      </c>
      <c r="B3324" s="308" t="s">
        <v>8594</v>
      </c>
      <c r="C3324" s="328"/>
      <c r="D3324" s="310" t="s">
        <v>1691</v>
      </c>
      <c r="E3324" s="322" t="s">
        <v>1692</v>
      </c>
      <c r="F3324" s="293"/>
      <c r="G3324" s="293"/>
      <c r="H3324" s="294"/>
      <c r="I3324" s="294" t="str">
        <f>IFERROR(_xlfn.IFNA(VLOOKUP($D:$D,history!$I:$Y,3,0),VLOOKUP(E:E,history!$H:$Y,4,0)),"--")</f>
        <v>--</v>
      </c>
      <c r="J3324" s="282" t="s">
        <v>5946</v>
      </c>
      <c r="K3324" s="282" t="str">
        <f t="shared" si="563"/>
        <v/>
      </c>
      <c r="L3324" s="312">
        <f t="shared" si="565"/>
        <v>341.16</v>
      </c>
      <c r="M3324" s="312">
        <f>ROUND(IF($A$3="РЕГИОНЫ",AG3324*$AG$3*$AG$1,IF(AI3324=0,AG3324*$AG$3*$AG$1,AG3324*$AG$3*(1-5%)*$AG$1)),2)</f>
        <v>516.91</v>
      </c>
      <c r="N3324" s="297" t="str">
        <f>_xlfn.IFNA(VLOOKUP($E:$E,'1'!$A:$E,3,0),"")</f>
        <v/>
      </c>
      <c r="O3324" s="297" t="str">
        <f>_xlfn.IFNA(VLOOKUP($E:$E,'2'!$A:$E,3,0),"")</f>
        <v/>
      </c>
      <c r="P3324" s="297" t="str">
        <f>_xlfn.IFNA(VLOOKUP($E:$E,'3'!$A:$D,3,0),"")</f>
        <v/>
      </c>
      <c r="Q3324" s="297" t="str">
        <f>_xlfn.IFNA(VLOOKUP($E:$E,'4'!$A:$F,3,0),"")</f>
        <v/>
      </c>
      <c r="R3324" s="297" t="str">
        <f>_xlfn.IFNA(VLOOKUP($E:$E,'5'!$A:$F,3,0),"")</f>
        <v/>
      </c>
      <c r="S3324" s="297" t="str">
        <f>_xlfn.IFNA(VLOOKUP($E:$E,'6'!$A:$F,3,0),"")</f>
        <v/>
      </c>
      <c r="T3324" s="313">
        <v>1</v>
      </c>
      <c r="U3324" s="313">
        <v>1</v>
      </c>
      <c r="V3324" s="313">
        <v>24</v>
      </c>
      <c r="W3324" s="314">
        <v>0.5</v>
      </c>
      <c r="X3324" s="315">
        <v>1.5333333000000001E-3</v>
      </c>
      <c r="Y3324" s="749">
        <v>490</v>
      </c>
      <c r="Z3324" s="282"/>
      <c r="AA3324" s="316" t="s">
        <v>10396</v>
      </c>
      <c r="AB3324" s="282" t="s">
        <v>9163</v>
      </c>
      <c r="AC3324" s="317" t="s">
        <v>2081</v>
      </c>
      <c r="AD3324" s="318" t="s">
        <v>2758</v>
      </c>
      <c r="AE3324" s="319">
        <v>0</v>
      </c>
      <c r="AF3324" s="319" t="s">
        <v>11273</v>
      </c>
      <c r="AG3324" s="320">
        <v>6.48</v>
      </c>
      <c r="AH3324" s="321">
        <f t="shared" si="566"/>
        <v>0</v>
      </c>
      <c r="AI3324" s="287">
        <f>_xlfn.IFNA(VLOOKUP(AD:AD,грп!B:C,2,0),0)</f>
        <v>0</v>
      </c>
      <c r="AJ3324" s="607">
        <v>0</v>
      </c>
      <c r="AK3324" s="672">
        <f t="shared" si="562"/>
        <v>0</v>
      </c>
      <c r="AL3324" s="174"/>
    </row>
    <row r="3325" spans="1:39" s="1" customFormat="1" ht="12" customHeight="1" outlineLevel="1" x14ac:dyDescent="0.35">
      <c r="A3325" s="307" t="s">
        <v>10402</v>
      </c>
      <c r="B3325" s="308" t="s">
        <v>8595</v>
      </c>
      <c r="C3325" s="290" t="s">
        <v>555</v>
      </c>
      <c r="D3325" s="310" t="s">
        <v>1159</v>
      </c>
      <c r="E3325" s="322" t="s">
        <v>1163</v>
      </c>
      <c r="F3325" s="293"/>
      <c r="G3325" s="293"/>
      <c r="H3325" s="294"/>
      <c r="I3325" s="294" t="str">
        <f>IFERROR(_xlfn.IFNA(VLOOKUP($D:$D,history!$I:$Y,3,0),VLOOKUP(E:E,history!$H:$Y,4,0)),"--")</f>
        <v>--</v>
      </c>
      <c r="J3325" s="282" t="s">
        <v>9870</v>
      </c>
      <c r="K3325" s="282" t="str">
        <f t="shared" si="563"/>
        <v/>
      </c>
      <c r="L3325" s="331">
        <f t="shared" si="565"/>
        <v>28.83</v>
      </c>
      <c r="M3325" s="331">
        <v>43.68</v>
      </c>
      <c r="N3325" s="297" t="str">
        <f>_xlfn.IFNA(VLOOKUP($E:$E,'1'!$A:$E,3,0),"")</f>
        <v/>
      </c>
      <c r="O3325" s="297" t="str">
        <f>_xlfn.IFNA(VLOOKUP($E:$E,'2'!$A:$E,3,0),"")</f>
        <v/>
      </c>
      <c r="P3325" s="297" t="str">
        <f>_xlfn.IFNA(VLOOKUP($E:$E,'3'!$A:$D,3,0),"")</f>
        <v/>
      </c>
      <c r="Q3325" s="297">
        <f>_xlfn.IFNA(VLOOKUP($E:$E,'4'!$A:$F,3,0),"")</f>
        <v>18.7</v>
      </c>
      <c r="R3325" s="297" t="str">
        <f>_xlfn.IFNA(VLOOKUP($E:$E,'5'!$A:$F,3,0),"")</f>
        <v/>
      </c>
      <c r="S3325" s="297" t="str">
        <f>_xlfn.IFNA(VLOOKUP($E:$E,'6'!$A:$F,3,0),"")</f>
        <v/>
      </c>
      <c r="T3325" s="313">
        <v>1</v>
      </c>
      <c r="U3325" s="313">
        <v>1</v>
      </c>
      <c r="V3325" s="313">
        <v>210</v>
      </c>
      <c r="W3325" s="314">
        <v>7.0000000000000007E-2</v>
      </c>
      <c r="X3325" s="315">
        <v>5.865E-4</v>
      </c>
      <c r="Y3325" s="749">
        <v>40</v>
      </c>
      <c r="Z3325" s="332" t="s">
        <v>5283</v>
      </c>
      <c r="AA3325" s="316" t="s">
        <v>393</v>
      </c>
      <c r="AB3325" s="282" t="s">
        <v>9163</v>
      </c>
      <c r="AC3325" s="317" t="s">
        <v>2081</v>
      </c>
      <c r="AD3325" s="318" t="s">
        <v>2758</v>
      </c>
      <c r="AE3325" s="319">
        <v>0</v>
      </c>
      <c r="AF3325" s="319" t="s">
        <v>11273</v>
      </c>
      <c r="AG3325" s="320">
        <v>0.68</v>
      </c>
      <c r="AH3325" s="321">
        <f t="shared" si="566"/>
        <v>0</v>
      </c>
      <c r="AI3325" s="287">
        <f>_xlfn.IFNA(VLOOKUP(AD:AD,грп!B:C,2,0),0)</f>
        <v>0</v>
      </c>
      <c r="AJ3325" s="607">
        <v>210</v>
      </c>
      <c r="AK3325" s="672" t="str">
        <f t="shared" si="562"/>
        <v xml:space="preserve"> </v>
      </c>
      <c r="AL3325" s="174"/>
      <c r="AM3325" s="4"/>
    </row>
    <row r="3326" spans="1:39" s="1" customFormat="1" ht="12" customHeight="1" outlineLevel="1" x14ac:dyDescent="0.35">
      <c r="A3326" s="307" t="s">
        <v>10402</v>
      </c>
      <c r="B3326" s="308" t="s">
        <v>8596</v>
      </c>
      <c r="C3326" s="290" t="s">
        <v>555</v>
      </c>
      <c r="D3326" s="310" t="s">
        <v>1160</v>
      </c>
      <c r="E3326" s="322" t="s">
        <v>1164</v>
      </c>
      <c r="F3326" s="293"/>
      <c r="G3326" s="293"/>
      <c r="H3326" s="294"/>
      <c r="I3326" s="294" t="str">
        <f>IFERROR(_xlfn.IFNA(VLOOKUP($D:$D,history!$I:$Y,3,0),VLOOKUP(E:E,history!$H:$Y,4,0)),"--")</f>
        <v>--</v>
      </c>
      <c r="J3326" s="282" t="s">
        <v>9870</v>
      </c>
      <c r="K3326" s="282" t="str">
        <f t="shared" si="563"/>
        <v/>
      </c>
      <c r="L3326" s="331">
        <f t="shared" si="565"/>
        <v>35.69</v>
      </c>
      <c r="M3326" s="331">
        <v>54.08</v>
      </c>
      <c r="N3326" s="297" t="str">
        <f>_xlfn.IFNA(VLOOKUP($E:$E,'1'!$A:$E,3,0),"")</f>
        <v/>
      </c>
      <c r="O3326" s="297" t="str">
        <f>_xlfn.IFNA(VLOOKUP($E:$E,'2'!$A:$E,3,0),"")</f>
        <v/>
      </c>
      <c r="P3326" s="297" t="str">
        <f>_xlfn.IFNA(VLOOKUP($E:$E,'3'!$A:$D,3,0),"")</f>
        <v/>
      </c>
      <c r="Q3326" s="297">
        <f>_xlfn.IFNA(VLOOKUP($E:$E,'4'!$A:$F,3,0),"")</f>
        <v>23.2</v>
      </c>
      <c r="R3326" s="297" t="str">
        <f>_xlfn.IFNA(VLOOKUP($E:$E,'5'!$A:$F,3,0),"")</f>
        <v/>
      </c>
      <c r="S3326" s="297" t="str">
        <f>_xlfn.IFNA(VLOOKUP($E:$E,'6'!$A:$F,3,0),"")</f>
        <v/>
      </c>
      <c r="T3326" s="313">
        <v>1</v>
      </c>
      <c r="U3326" s="313">
        <v>1</v>
      </c>
      <c r="V3326" s="313">
        <v>220</v>
      </c>
      <c r="W3326" s="314">
        <v>8.5000000000000006E-2</v>
      </c>
      <c r="X3326" s="315">
        <v>7.4025000000000002E-4</v>
      </c>
      <c r="Y3326" s="749">
        <v>50</v>
      </c>
      <c r="Z3326" s="332" t="s">
        <v>5283</v>
      </c>
      <c r="AA3326" s="316" t="s">
        <v>393</v>
      </c>
      <c r="AB3326" s="282" t="s">
        <v>9163</v>
      </c>
      <c r="AC3326" s="317" t="s">
        <v>2081</v>
      </c>
      <c r="AD3326" s="318" t="s">
        <v>2758</v>
      </c>
      <c r="AE3326" s="319">
        <v>0</v>
      </c>
      <c r="AF3326" s="319" t="s">
        <v>11273</v>
      </c>
      <c r="AG3326" s="320">
        <v>0.84</v>
      </c>
      <c r="AH3326" s="321">
        <f t="shared" si="566"/>
        <v>0</v>
      </c>
      <c r="AI3326" s="287">
        <f>_xlfn.IFNA(VLOOKUP(AD:AD,грп!B:C,2,0),0)</f>
        <v>0</v>
      </c>
      <c r="AJ3326" s="607">
        <v>50</v>
      </c>
      <c r="AK3326" s="672" t="str">
        <f t="shared" si="562"/>
        <v xml:space="preserve"> </v>
      </c>
      <c r="AL3326" s="174"/>
      <c r="AM3326" s="4"/>
    </row>
    <row r="3327" spans="1:39" s="1" customFormat="1" ht="12" customHeight="1" outlineLevel="1" x14ac:dyDescent="0.35">
      <c r="A3327" s="307" t="s">
        <v>10402</v>
      </c>
      <c r="B3327" s="308" t="s">
        <v>8597</v>
      </c>
      <c r="C3327" s="290" t="s">
        <v>555</v>
      </c>
      <c r="D3327" s="310" t="s">
        <v>10080</v>
      </c>
      <c r="E3327" s="322" t="s">
        <v>1165</v>
      </c>
      <c r="F3327" s="293"/>
      <c r="G3327" s="293"/>
      <c r="H3327" s="294">
        <v>11</v>
      </c>
      <c r="I3327" s="294" t="str">
        <f>IFERROR(_xlfn.IFNA(VLOOKUP($D:$D,history!$I:$Y,3,0),VLOOKUP(E:E,history!$H:$Y,4,0)),"--")</f>
        <v>--</v>
      </c>
      <c r="J3327" s="282" t="s">
        <v>9870</v>
      </c>
      <c r="K3327" s="282" t="str">
        <f t="shared" si="563"/>
        <v/>
      </c>
      <c r="L3327" s="331">
        <f t="shared" si="565"/>
        <v>38.049999999999997</v>
      </c>
      <c r="M3327" s="331">
        <v>57.65</v>
      </c>
      <c r="N3327" s="297" t="str">
        <f>_xlfn.IFNA(VLOOKUP($E:$E,'1'!$A:$E,3,0),"")</f>
        <v/>
      </c>
      <c r="O3327" s="297" t="str">
        <f>_xlfn.IFNA(VLOOKUP($E:$E,'2'!$A:$E,3,0),"")</f>
        <v/>
      </c>
      <c r="P3327" s="297" t="str">
        <f>_xlfn.IFNA(VLOOKUP($E:$E,'3'!$A:$D,3,0),"")</f>
        <v/>
      </c>
      <c r="Q3327" s="297">
        <f>_xlfn.IFNA(VLOOKUP($E:$E,'4'!$A:$F,3,0),"")</f>
        <v>24.7</v>
      </c>
      <c r="R3327" s="297" t="str">
        <f>_xlfn.IFNA(VLOOKUP($E:$E,'5'!$A:$F,3,0),"")</f>
        <v/>
      </c>
      <c r="S3327" s="297" t="str">
        <f>_xlfn.IFNA(VLOOKUP($E:$E,'6'!$A:$F,3,0),"")</f>
        <v/>
      </c>
      <c r="T3327" s="313">
        <v>1</v>
      </c>
      <c r="U3327" s="313">
        <v>1</v>
      </c>
      <c r="V3327" s="313">
        <v>200</v>
      </c>
      <c r="W3327" s="314">
        <v>9.0999999999999998E-2</v>
      </c>
      <c r="X3327" s="315">
        <v>1.08E-3</v>
      </c>
      <c r="Y3327" s="749">
        <v>50</v>
      </c>
      <c r="Z3327" s="332" t="s">
        <v>5283</v>
      </c>
      <c r="AA3327" s="316" t="s">
        <v>393</v>
      </c>
      <c r="AB3327" s="282" t="s">
        <v>9163</v>
      </c>
      <c r="AC3327" s="317" t="s">
        <v>2081</v>
      </c>
      <c r="AD3327" s="318" t="s">
        <v>2758</v>
      </c>
      <c r="AE3327" s="319">
        <v>0</v>
      </c>
      <c r="AF3327" s="319" t="s">
        <v>11273</v>
      </c>
      <c r="AG3327" s="320">
        <v>0.9</v>
      </c>
      <c r="AH3327" s="321">
        <f t="shared" si="566"/>
        <v>0</v>
      </c>
      <c r="AI3327" s="287">
        <f>_xlfn.IFNA(VLOOKUP(AD:AD,грп!B:C,2,0),0)</f>
        <v>0</v>
      </c>
      <c r="AJ3327" s="607">
        <v>20</v>
      </c>
      <c r="AK3327" s="672" t="str">
        <f t="shared" si="562"/>
        <v xml:space="preserve"> </v>
      </c>
      <c r="AL3327" s="174"/>
      <c r="AM3327" s="4"/>
    </row>
    <row r="3328" spans="1:39" s="1" customFormat="1" ht="12" customHeight="1" outlineLevel="1" x14ac:dyDescent="0.35">
      <c r="A3328" s="307" t="s">
        <v>10402</v>
      </c>
      <c r="B3328" s="308" t="s">
        <v>8598</v>
      </c>
      <c r="C3328" s="290" t="s">
        <v>555</v>
      </c>
      <c r="D3328" s="310" t="s">
        <v>1161</v>
      </c>
      <c r="E3328" s="322" t="s">
        <v>1166</v>
      </c>
      <c r="F3328" s="293"/>
      <c r="G3328" s="293"/>
      <c r="H3328" s="294">
        <v>18</v>
      </c>
      <c r="I3328" s="294" t="str">
        <f>IFERROR(_xlfn.IFNA(VLOOKUP($D:$D,history!$I:$Y,3,0),VLOOKUP(E:E,history!$H:$Y,4,0)),"--")</f>
        <v>--</v>
      </c>
      <c r="J3328" s="282" t="s">
        <v>9870</v>
      </c>
      <c r="K3328" s="282" t="str">
        <f t="shared" si="563"/>
        <v/>
      </c>
      <c r="L3328" s="331">
        <f t="shared" si="565"/>
        <v>61.68</v>
      </c>
      <c r="M3328" s="331">
        <v>93.45</v>
      </c>
      <c r="N3328" s="297" t="str">
        <f>_xlfn.IFNA(VLOOKUP($E:$E,'1'!$A:$E,3,0),"")</f>
        <v/>
      </c>
      <c r="O3328" s="297" t="str">
        <f>_xlfn.IFNA(VLOOKUP($E:$E,'2'!$A:$E,3,0),"")</f>
        <v/>
      </c>
      <c r="P3328" s="297" t="str">
        <f>_xlfn.IFNA(VLOOKUP($E:$E,'3'!$A:$D,3,0),"")</f>
        <v/>
      </c>
      <c r="Q3328" s="297">
        <f>_xlfn.IFNA(VLOOKUP($E:$E,'4'!$A:$F,3,0),"")</f>
        <v>40.1</v>
      </c>
      <c r="R3328" s="297" t="str">
        <f>_xlfn.IFNA(VLOOKUP($E:$E,'5'!$A:$F,3,0),"")</f>
        <v/>
      </c>
      <c r="S3328" s="297" t="str">
        <f>_xlfn.IFNA(VLOOKUP($E:$E,'6'!$A:$F,3,0),"")</f>
        <v/>
      </c>
      <c r="T3328" s="313">
        <v>1</v>
      </c>
      <c r="U3328" s="313">
        <v>1</v>
      </c>
      <c r="V3328" s="313">
        <v>100</v>
      </c>
      <c r="W3328" s="314">
        <v>0.17899999999999999</v>
      </c>
      <c r="X3328" s="315">
        <v>4.4999999999999999E-4</v>
      </c>
      <c r="Y3328" s="749">
        <v>90</v>
      </c>
      <c r="Z3328" s="332" t="s">
        <v>5283</v>
      </c>
      <c r="AA3328" s="316" t="s">
        <v>393</v>
      </c>
      <c r="AB3328" s="282" t="s">
        <v>9163</v>
      </c>
      <c r="AC3328" s="317" t="s">
        <v>2081</v>
      </c>
      <c r="AD3328" s="318" t="s">
        <v>2758</v>
      </c>
      <c r="AE3328" s="319">
        <v>0</v>
      </c>
      <c r="AF3328" s="319" t="s">
        <v>11273</v>
      </c>
      <c r="AG3328" s="320">
        <v>1.46</v>
      </c>
      <c r="AH3328" s="321">
        <f t="shared" si="566"/>
        <v>0</v>
      </c>
      <c r="AI3328" s="287">
        <f>_xlfn.IFNA(VLOOKUP(AD:AD,грп!B:C,2,0),0)</f>
        <v>0</v>
      </c>
      <c r="AJ3328" s="607">
        <v>20</v>
      </c>
      <c r="AK3328" s="672" t="str">
        <f t="shared" si="562"/>
        <v xml:space="preserve"> </v>
      </c>
      <c r="AL3328" s="174"/>
      <c r="AM3328" s="4"/>
    </row>
    <row r="3329" spans="1:39" s="6" customFormat="1" ht="12" customHeight="1" outlineLevel="1" x14ac:dyDescent="0.35">
      <c r="A3329" s="307" t="s">
        <v>10402</v>
      </c>
      <c r="B3329" s="308" t="s">
        <v>8599</v>
      </c>
      <c r="C3329" s="290" t="s">
        <v>555</v>
      </c>
      <c r="D3329" s="310" t="s">
        <v>1162</v>
      </c>
      <c r="E3329" s="322" t="s">
        <v>1167</v>
      </c>
      <c r="F3329" s="293"/>
      <c r="G3329" s="293"/>
      <c r="H3329" s="294">
        <v>23</v>
      </c>
      <c r="I3329" s="294" t="str">
        <f>IFERROR(_xlfn.IFNA(VLOOKUP($D:$D,history!$I:$Y,3,0),VLOOKUP(E:E,history!$H:$Y,4,0)),"--")</f>
        <v>--</v>
      </c>
      <c r="J3329" s="282" t="s">
        <v>9870</v>
      </c>
      <c r="K3329" s="282" t="str">
        <f t="shared" si="563"/>
        <v/>
      </c>
      <c r="L3329" s="331">
        <f t="shared" si="565"/>
        <v>70.900000000000006</v>
      </c>
      <c r="M3329" s="331">
        <v>107.42</v>
      </c>
      <c r="N3329" s="297" t="str">
        <f>_xlfn.IFNA(VLOOKUP($E:$E,'1'!$A:$E,3,0),"")</f>
        <v/>
      </c>
      <c r="O3329" s="297" t="str">
        <f>_xlfn.IFNA(VLOOKUP($E:$E,'2'!$A:$E,3,0),"")</f>
        <v/>
      </c>
      <c r="P3329" s="297" t="str">
        <f>_xlfn.IFNA(VLOOKUP($E:$E,'3'!$A:$D,3,0),"")</f>
        <v/>
      </c>
      <c r="Q3329" s="297">
        <f>_xlfn.IFNA(VLOOKUP($E:$E,'4'!$A:$F,3,0),"")</f>
        <v>46.1</v>
      </c>
      <c r="R3329" s="297" t="str">
        <f>_xlfn.IFNA(VLOOKUP($E:$E,'5'!$A:$F,3,0),"")</f>
        <v/>
      </c>
      <c r="S3329" s="297" t="str">
        <f>_xlfn.IFNA(VLOOKUP($E:$E,'6'!$A:$F,3,0),"")</f>
        <v/>
      </c>
      <c r="T3329" s="313">
        <v>1</v>
      </c>
      <c r="U3329" s="313">
        <v>1</v>
      </c>
      <c r="V3329" s="313">
        <v>70</v>
      </c>
      <c r="W3329" s="314">
        <v>0.27700000000000002</v>
      </c>
      <c r="X3329" s="315">
        <v>6.4300000000000002E-4</v>
      </c>
      <c r="Y3329" s="749">
        <v>90</v>
      </c>
      <c r="Z3329" s="332" t="s">
        <v>5283</v>
      </c>
      <c r="AA3329" s="316" t="s">
        <v>393</v>
      </c>
      <c r="AB3329" s="282" t="s">
        <v>9163</v>
      </c>
      <c r="AC3329" s="317" t="s">
        <v>2081</v>
      </c>
      <c r="AD3329" s="318" t="s">
        <v>2758</v>
      </c>
      <c r="AE3329" s="319">
        <v>0</v>
      </c>
      <c r="AF3329" s="319" t="s">
        <v>11273</v>
      </c>
      <c r="AG3329" s="320">
        <v>1.68</v>
      </c>
      <c r="AH3329" s="321">
        <f t="shared" si="566"/>
        <v>0</v>
      </c>
      <c r="AI3329" s="287">
        <f>_xlfn.IFNA(VLOOKUP(AD:AD,грп!B:C,2,0),0)</f>
        <v>0</v>
      </c>
      <c r="AJ3329" s="607">
        <v>70</v>
      </c>
      <c r="AK3329" s="672" t="str">
        <f t="shared" si="562"/>
        <v xml:space="preserve"> </v>
      </c>
      <c r="AL3329" s="174"/>
      <c r="AM3329" s="4"/>
    </row>
    <row r="3330" spans="1:39" s="14" customFormat="1" ht="12" customHeight="1" outlineLevel="1" x14ac:dyDescent="0.35">
      <c r="A3330" s="307" t="s">
        <v>10402</v>
      </c>
      <c r="B3330" s="308" t="s">
        <v>8600</v>
      </c>
      <c r="C3330" s="325" t="s">
        <v>1916</v>
      </c>
      <c r="D3330" s="310" t="s">
        <v>11609</v>
      </c>
      <c r="E3330" s="322" t="s">
        <v>431</v>
      </c>
      <c r="F3330" s="293"/>
      <c r="G3330" s="293"/>
      <c r="H3330" s="294">
        <v>8</v>
      </c>
      <c r="I3330" s="294" t="str">
        <f>IFERROR(_xlfn.IFNA(VLOOKUP($D:$D,history!$I:$Y,3,0),VLOOKUP(E:E,history!$H:$Y,4,0)),"--")</f>
        <v>--</v>
      </c>
      <c r="J3330" s="282" t="s">
        <v>9868</v>
      </c>
      <c r="K3330" s="282" t="str">
        <f t="shared" si="563"/>
        <v/>
      </c>
      <c r="L3330" s="326">
        <f>M3330</f>
        <v>60</v>
      </c>
      <c r="M3330" s="327">
        <v>60</v>
      </c>
      <c r="N3330" s="297" t="str">
        <f>_xlfn.IFNA(VLOOKUP($E:$E,'1'!$A:$E,3,0),"")</f>
        <v/>
      </c>
      <c r="O3330" s="297" t="str">
        <f>_xlfn.IFNA(VLOOKUP($E:$E,'2'!$A:$E,3,0),"")</f>
        <v/>
      </c>
      <c r="P3330" s="297" t="str">
        <f>_xlfn.IFNA(VLOOKUP($E:$E,'3'!$A:$D,3,0),"")</f>
        <v/>
      </c>
      <c r="Q3330" s="297" t="str">
        <f>_xlfn.IFNA(VLOOKUP($E:$E,'4'!$A:$F,3,0),"")</f>
        <v/>
      </c>
      <c r="R3330" s="297" t="str">
        <f>_xlfn.IFNA(VLOOKUP($E:$E,'5'!$A:$F,3,0),"")</f>
        <v/>
      </c>
      <c r="S3330" s="297" t="str">
        <f>_xlfn.IFNA(VLOOKUP($E:$E,'6'!$A:$F,3,0),"")</f>
        <v/>
      </c>
      <c r="T3330" s="313">
        <v>1</v>
      </c>
      <c r="U3330" s="313">
        <v>1</v>
      </c>
      <c r="V3330" s="313">
        <v>200</v>
      </c>
      <c r="W3330" s="314">
        <v>0.06</v>
      </c>
      <c r="X3330" s="315">
        <v>1.0582499999999999E-3</v>
      </c>
      <c r="Y3330" s="749">
        <v>80</v>
      </c>
      <c r="Z3330" s="282"/>
      <c r="AA3330" s="316" t="s">
        <v>393</v>
      </c>
      <c r="AB3330" s="282" t="s">
        <v>9885</v>
      </c>
      <c r="AC3330" s="317" t="s">
        <v>2081</v>
      </c>
      <c r="AD3330" s="318" t="s">
        <v>2758</v>
      </c>
      <c r="AE3330" s="319">
        <v>0</v>
      </c>
      <c r="AF3330" s="319" t="s">
        <v>11272</v>
      </c>
      <c r="AG3330" s="320">
        <v>0.56000000000000005</v>
      </c>
      <c r="AH3330" s="321">
        <f t="shared" si="566"/>
        <v>0</v>
      </c>
      <c r="AI3330" s="287">
        <f>_xlfn.IFNA(VLOOKUP(AD:AD,грп!B:C,2,0),0)</f>
        <v>0</v>
      </c>
      <c r="AJ3330" s="607">
        <v>20</v>
      </c>
      <c r="AK3330" s="672" t="str">
        <f t="shared" si="562"/>
        <v>спеццена</v>
      </c>
      <c r="AL3330" s="174"/>
      <c r="AM3330" s="4"/>
    </row>
    <row r="3331" spans="1:39" s="4" customFormat="1" ht="12" customHeight="1" outlineLevel="1" x14ac:dyDescent="0.35">
      <c r="A3331" s="307" t="s">
        <v>10402</v>
      </c>
      <c r="B3331" s="308" t="s">
        <v>8601</v>
      </c>
      <c r="C3331" s="325" t="s">
        <v>1916</v>
      </c>
      <c r="D3331" s="310" t="s">
        <v>1582</v>
      </c>
      <c r="E3331" s="322" t="s">
        <v>432</v>
      </c>
      <c r="F3331" s="293"/>
      <c r="G3331" s="293"/>
      <c r="H3331" s="294">
        <v>3</v>
      </c>
      <c r="I3331" s="294" t="str">
        <f>IFERROR(_xlfn.IFNA(VLOOKUP($D:$D,history!$I:$Y,3,0),VLOOKUP(E:E,history!$H:$Y,4,0)),"--")</f>
        <v>--</v>
      </c>
      <c r="J3331" s="282" t="s">
        <v>9870</v>
      </c>
      <c r="K3331" s="282" t="str">
        <f t="shared" si="563"/>
        <v/>
      </c>
      <c r="L3331" s="326">
        <f>M3331</f>
        <v>50</v>
      </c>
      <c r="M3331" s="327">
        <v>50</v>
      </c>
      <c r="N3331" s="297" t="str">
        <f>_xlfn.IFNA(VLOOKUP($E:$E,'1'!$A:$E,3,0),"")</f>
        <v/>
      </c>
      <c r="O3331" s="297" t="str">
        <f>_xlfn.IFNA(VLOOKUP($E:$E,'2'!$A:$E,3,0),"")</f>
        <v/>
      </c>
      <c r="P3331" s="297" t="str">
        <f>_xlfn.IFNA(VLOOKUP($E:$E,'3'!$A:$D,3,0),"")</f>
        <v/>
      </c>
      <c r="Q3331" s="297">
        <f>_xlfn.IFNA(VLOOKUP($E:$E,'4'!$A:$F,3,0),"")</f>
        <v>32.5</v>
      </c>
      <c r="R3331" s="297" t="str">
        <f>_xlfn.IFNA(VLOOKUP($E:$E,'5'!$A:$F,3,0),"")</f>
        <v/>
      </c>
      <c r="S3331" s="297" t="str">
        <f>_xlfn.IFNA(VLOOKUP($E:$E,'6'!$A:$F,3,0),"")</f>
        <v/>
      </c>
      <c r="T3331" s="313">
        <v>1</v>
      </c>
      <c r="U3331" s="313">
        <v>1</v>
      </c>
      <c r="V3331" s="313">
        <v>300</v>
      </c>
      <c r="W3331" s="314">
        <v>0.06</v>
      </c>
      <c r="X3331" s="315">
        <v>6.8849999999999998E-4</v>
      </c>
      <c r="Y3331" s="749">
        <v>70</v>
      </c>
      <c r="Z3331" s="282"/>
      <c r="AA3331" s="316" t="s">
        <v>393</v>
      </c>
      <c r="AB3331" s="282" t="s">
        <v>9885</v>
      </c>
      <c r="AC3331" s="317" t="s">
        <v>2081</v>
      </c>
      <c r="AD3331" s="318" t="s">
        <v>2758</v>
      </c>
      <c r="AE3331" s="319">
        <v>0</v>
      </c>
      <c r="AF3331" s="319" t="s">
        <v>11272</v>
      </c>
      <c r="AG3331" s="320">
        <v>0.41</v>
      </c>
      <c r="AH3331" s="321">
        <f t="shared" si="566"/>
        <v>0</v>
      </c>
      <c r="AI3331" s="287">
        <f>_xlfn.IFNA(VLOOKUP(AD:AD,грп!B:C,2,0),0)</f>
        <v>0</v>
      </c>
      <c r="AJ3331" s="607">
        <v>20</v>
      </c>
      <c r="AK3331" s="672" t="str">
        <f t="shared" si="562"/>
        <v>спеццена</v>
      </c>
      <c r="AL3331" s="174"/>
    </row>
    <row r="3332" spans="1:39" s="4" customFormat="1" ht="12" customHeight="1" outlineLevel="1" x14ac:dyDescent="0.35">
      <c r="A3332" s="307" t="s">
        <v>10402</v>
      </c>
      <c r="B3332" s="308" t="s">
        <v>8602</v>
      </c>
      <c r="C3332" s="325" t="s">
        <v>1916</v>
      </c>
      <c r="D3332" s="310" t="s">
        <v>2052</v>
      </c>
      <c r="E3332" s="322" t="s">
        <v>1997</v>
      </c>
      <c r="F3332" s="293"/>
      <c r="G3332" s="293"/>
      <c r="H3332" s="294">
        <v>15</v>
      </c>
      <c r="I3332" s="294" t="str">
        <f>IFERROR(_xlfn.IFNA(VLOOKUP($D:$D,history!$I:$Y,3,0),VLOOKUP(E:E,history!$H:$Y,4,0)),"--")</f>
        <v>--</v>
      </c>
      <c r="J3332" s="282" t="s">
        <v>9870</v>
      </c>
      <c r="K3332" s="282" t="str">
        <f t="shared" si="563"/>
        <v/>
      </c>
      <c r="L3332" s="326">
        <f>M3332</f>
        <v>22.9</v>
      </c>
      <c r="M3332" s="327">
        <v>22.9</v>
      </c>
      <c r="N3332" s="297" t="str">
        <f>_xlfn.IFNA(VLOOKUP($E:$E,'1'!$A:$E,3,0),"")</f>
        <v/>
      </c>
      <c r="O3332" s="297" t="str">
        <f>_xlfn.IFNA(VLOOKUP($E:$E,'2'!$A:$E,3,0),"")</f>
        <v/>
      </c>
      <c r="P3332" s="297" t="str">
        <f>_xlfn.IFNA(VLOOKUP($E:$E,'3'!$A:$D,3,0),"")</f>
        <v/>
      </c>
      <c r="Q3332" s="297">
        <f>_xlfn.IFNA(VLOOKUP($E:$E,'4'!$A:$F,3,0),"")</f>
        <v>14.9</v>
      </c>
      <c r="R3332" s="297" t="str">
        <f>_xlfn.IFNA(VLOOKUP($E:$E,'5'!$A:$F,3,0),"")</f>
        <v/>
      </c>
      <c r="S3332" s="297" t="str">
        <f>_xlfn.IFNA(VLOOKUP($E:$E,'6'!$A:$F,3,0),"")</f>
        <v/>
      </c>
      <c r="T3332" s="313">
        <v>1</v>
      </c>
      <c r="U3332" s="313">
        <v>1</v>
      </c>
      <c r="V3332" s="313">
        <v>200</v>
      </c>
      <c r="W3332" s="314">
        <v>7.0000000000000007E-2</v>
      </c>
      <c r="X3332" s="315">
        <v>2.0092500000000002E-3</v>
      </c>
      <c r="Y3332" s="749">
        <v>30</v>
      </c>
      <c r="Z3332" s="282"/>
      <c r="AA3332" s="316" t="s">
        <v>393</v>
      </c>
      <c r="AB3332" s="282" t="s">
        <v>9885</v>
      </c>
      <c r="AC3332" s="317" t="s">
        <v>2081</v>
      </c>
      <c r="AD3332" s="318" t="s">
        <v>2758</v>
      </c>
      <c r="AE3332" s="319">
        <v>0</v>
      </c>
      <c r="AF3332" s="319" t="s">
        <v>11272</v>
      </c>
      <c r="AG3332" s="320">
        <v>0.3</v>
      </c>
      <c r="AH3332" s="321">
        <f t="shared" si="566"/>
        <v>0</v>
      </c>
      <c r="AI3332" s="287">
        <f>_xlfn.IFNA(VLOOKUP(AD:AD,грп!B:C,2,0),0)</f>
        <v>0</v>
      </c>
      <c r="AJ3332" s="607">
        <v>20</v>
      </c>
      <c r="AK3332" s="672" t="str">
        <f t="shared" si="562"/>
        <v>спеццена</v>
      </c>
      <c r="AL3332" s="174"/>
    </row>
    <row r="3333" spans="1:39" s="6" customFormat="1" ht="12" customHeight="1" x14ac:dyDescent="0.35">
      <c r="A3333" s="288"/>
      <c r="B3333" s="289"/>
      <c r="C3333" s="290" t="s">
        <v>555</v>
      </c>
      <c r="D3333" s="291" t="s">
        <v>2759</v>
      </c>
      <c r="E3333" s="292"/>
      <c r="F3333" s="293"/>
      <c r="G3333" s="293"/>
      <c r="H3333" s="294"/>
      <c r="I3333" s="294"/>
      <c r="J3333" s="282" t="s">
        <v>393</v>
      </c>
      <c r="K3333" s="282" t="str">
        <f t="shared" si="563"/>
        <v/>
      </c>
      <c r="L3333" s="295"/>
      <c r="M3333" s="296"/>
      <c r="N3333" s="297"/>
      <c r="O3333" s="297"/>
      <c r="P3333" s="297"/>
      <c r="Q3333" s="297" t="str">
        <f>_xlfn.IFNA(VLOOKUP($E:$E,'4'!$A:$F,3,0),"")</f>
        <v/>
      </c>
      <c r="R3333" s="297" t="str">
        <f>_xlfn.IFNA(VLOOKUP($E:$E,'5'!$A:$F,3,0),"")</f>
        <v/>
      </c>
      <c r="S3333" s="297"/>
      <c r="T3333" s="298"/>
      <c r="U3333" s="299"/>
      <c r="V3333" s="299"/>
      <c r="W3333" s="300"/>
      <c r="X3333" s="301"/>
      <c r="Y3333" s="749"/>
      <c r="Z3333" s="282"/>
      <c r="AA3333" s="280"/>
      <c r="AB3333" s="280"/>
      <c r="AC3333" s="302"/>
      <c r="AD3333" s="303" t="s">
        <v>2759</v>
      </c>
      <c r="AE3333" s="280"/>
      <c r="AF3333" s="329"/>
      <c r="AG3333" s="339"/>
      <c r="AH3333" s="306"/>
      <c r="AI3333" s="287">
        <f>_xlfn.IFNA(VLOOKUP(AD:AD,грп!B:C,2,0),0)</f>
        <v>0</v>
      </c>
      <c r="AJ3333" s="607">
        <v>0</v>
      </c>
      <c r="AK3333" s="672" t="str">
        <f t="shared" si="562"/>
        <v xml:space="preserve"> </v>
      </c>
      <c r="AL3333" s="174"/>
      <c r="AM3333" s="4"/>
    </row>
    <row r="3334" spans="1:39" s="6" customFormat="1" ht="12" customHeight="1" outlineLevel="1" x14ac:dyDescent="0.35">
      <c r="A3334" s="307" t="s">
        <v>10402</v>
      </c>
      <c r="B3334" s="308" t="s">
        <v>8603</v>
      </c>
      <c r="C3334" s="290" t="s">
        <v>555</v>
      </c>
      <c r="D3334" s="310" t="s">
        <v>1011</v>
      </c>
      <c r="E3334" s="322" t="s">
        <v>1012</v>
      </c>
      <c r="F3334" s="293"/>
      <c r="G3334" s="293"/>
      <c r="H3334" s="294">
        <v>18</v>
      </c>
      <c r="I3334" s="294" t="str">
        <f>IFERROR(_xlfn.IFNA(VLOOKUP($D:$D,history!$I:$Y,3,0),VLOOKUP(E:E,history!$H:$Y,4,0)),"--")</f>
        <v>--</v>
      </c>
      <c r="J3334" s="282" t="s">
        <v>9870</v>
      </c>
      <c r="K3334" s="282" t="str">
        <f t="shared" si="563"/>
        <v/>
      </c>
      <c r="L3334" s="312">
        <f t="shared" ref="L3334:L3374" si="567">IF($A$3="ИМ",ROUND($Y3334*(1-($L$6-$F$4))*(1-$F$3)*(1+$AG$2),2),ROUND($M3334*(1-($L$6-$F$4))*(1-$F$3)*(1+$AG$2),2))</f>
        <v>16.850000000000001</v>
      </c>
      <c r="M3334" s="312">
        <f t="shared" ref="M3334:M3374" si="568">ROUND(IF($A$3="РЕГИОНЫ",AG3334*$AG$3*$AG$1,IF(AI3334=0,AG3334*$AG$3*$AG$1,AG3334*$AG$3*(1-5%)*$AG$1)),2)</f>
        <v>25.53</v>
      </c>
      <c r="N3334" s="297" t="str">
        <f>_xlfn.IFNA(VLOOKUP($E:$E,'1'!$A:$E,3,0),"")</f>
        <v/>
      </c>
      <c r="O3334" s="297" t="str">
        <f>_xlfn.IFNA(VLOOKUP($E:$E,'2'!$A:$E,3,0),"")</f>
        <v/>
      </c>
      <c r="P3334" s="297" t="str">
        <f>_xlfn.IFNA(VLOOKUP($E:$E,'3'!$A:$D,3,0),"")</f>
        <v/>
      </c>
      <c r="Q3334" s="297">
        <f>_xlfn.IFNA(VLOOKUP($E:$E,'4'!$A:$F,3,0),"")</f>
        <v>11</v>
      </c>
      <c r="R3334" s="297" t="str">
        <f>_xlfn.IFNA(VLOOKUP($E:$E,'5'!$A:$F,3,0),"")</f>
        <v/>
      </c>
      <c r="S3334" s="297" t="str">
        <f>_xlfn.IFNA(VLOOKUP($E:$E,'6'!$A:$F,3,0),"")</f>
        <v/>
      </c>
      <c r="T3334" s="313">
        <v>1</v>
      </c>
      <c r="U3334" s="313">
        <v>12</v>
      </c>
      <c r="V3334" s="313">
        <v>1200</v>
      </c>
      <c r="W3334" s="314">
        <v>1.2999999999999999E-2</v>
      </c>
      <c r="X3334" s="315">
        <v>3.4999999999999997E-5</v>
      </c>
      <c r="Y3334" s="749">
        <v>20</v>
      </c>
      <c r="Z3334" s="282"/>
      <c r="AA3334" s="316" t="s">
        <v>393</v>
      </c>
      <c r="AB3334" s="282" t="s">
        <v>9884</v>
      </c>
      <c r="AC3334" s="317" t="s">
        <v>2081</v>
      </c>
      <c r="AD3334" s="318" t="s">
        <v>2759</v>
      </c>
      <c r="AE3334" s="319">
        <v>0</v>
      </c>
      <c r="AF3334" s="319" t="s">
        <v>11273</v>
      </c>
      <c r="AG3334" s="320">
        <v>0.32</v>
      </c>
      <c r="AH3334" s="321">
        <f t="shared" ref="AH3334:AH3374" si="569">IF($A$3="РЕГИОНЫ",ROUND($AG3334*(1-($L$6-$F$4))*(1-$F$3)*(1+$AG$2)*$AG$1,2),0)</f>
        <v>0</v>
      </c>
      <c r="AI3334" s="287">
        <f>_xlfn.IFNA(VLOOKUP(AD:AD,грп!B:C,2,0),0)</f>
        <v>0</v>
      </c>
      <c r="AJ3334" s="607">
        <v>180</v>
      </c>
      <c r="AK3334" s="672" t="str">
        <f t="shared" si="562"/>
        <v xml:space="preserve"> </v>
      </c>
      <c r="AL3334" s="174"/>
      <c r="AM3334" s="4"/>
    </row>
    <row r="3335" spans="1:39" s="6" customFormat="1" ht="12" customHeight="1" outlineLevel="1" x14ac:dyDescent="0.35">
      <c r="A3335" s="307" t="s">
        <v>339</v>
      </c>
      <c r="B3335" s="308" t="s">
        <v>8604</v>
      </c>
      <c r="C3335" s="290" t="s">
        <v>555</v>
      </c>
      <c r="D3335" s="310" t="s">
        <v>2044</v>
      </c>
      <c r="E3335" s="322" t="s">
        <v>1983</v>
      </c>
      <c r="F3335" s="293"/>
      <c r="G3335" s="293"/>
      <c r="H3335" s="294">
        <v>149</v>
      </c>
      <c r="I3335" s="294" t="str">
        <f>IFERROR(_xlfn.IFNA(VLOOKUP($D:$D,history!$I:$Y,3,0),VLOOKUP(E:E,history!$H:$Y,4,0)),"--")</f>
        <v>--</v>
      </c>
      <c r="J3335" s="282" t="s">
        <v>9870</v>
      </c>
      <c r="K3335" s="282" t="str">
        <f t="shared" si="563"/>
        <v/>
      </c>
      <c r="L3335" s="312">
        <f t="shared" si="567"/>
        <v>15.79</v>
      </c>
      <c r="M3335" s="312">
        <f t="shared" si="568"/>
        <v>23.93</v>
      </c>
      <c r="N3335" s="297" t="str">
        <f>_xlfn.IFNA(VLOOKUP($E:$E,'1'!$A:$E,3,0),"")</f>
        <v/>
      </c>
      <c r="O3335" s="297" t="str">
        <f>_xlfn.IFNA(VLOOKUP($E:$E,'2'!$A:$E,3,0),"")</f>
        <v/>
      </c>
      <c r="P3335" s="297" t="str">
        <f>_xlfn.IFNA(VLOOKUP($E:$E,'3'!$A:$D,3,0),"")</f>
        <v/>
      </c>
      <c r="Q3335" s="297">
        <f>_xlfn.IFNA(VLOOKUP($E:$E,'4'!$A:$F,3,0),"")</f>
        <v>10.3</v>
      </c>
      <c r="R3335" s="297" t="str">
        <f>_xlfn.IFNA(VLOOKUP($E:$E,'5'!$A:$F,3,0),"")</f>
        <v/>
      </c>
      <c r="S3335" s="297" t="str">
        <f>_xlfn.IFNA(VLOOKUP($E:$E,'6'!$A:$F,3,0),"")</f>
        <v/>
      </c>
      <c r="T3335" s="313">
        <v>1</v>
      </c>
      <c r="U3335" s="313">
        <v>12</v>
      </c>
      <c r="V3335" s="313">
        <v>1200</v>
      </c>
      <c r="W3335" s="314">
        <v>1.4E-2</v>
      </c>
      <c r="X3335" s="315">
        <v>5.1666699999999998E-5</v>
      </c>
      <c r="Y3335" s="749">
        <v>20</v>
      </c>
      <c r="Z3335" s="282"/>
      <c r="AA3335" s="316" t="s">
        <v>10390</v>
      </c>
      <c r="AB3335" s="282" t="s">
        <v>9163</v>
      </c>
      <c r="AC3335" s="317" t="s">
        <v>2081</v>
      </c>
      <c r="AD3335" s="318" t="s">
        <v>2759</v>
      </c>
      <c r="AE3335" s="319">
        <v>0</v>
      </c>
      <c r="AF3335" s="319" t="s">
        <v>11273</v>
      </c>
      <c r="AG3335" s="320">
        <v>0.3</v>
      </c>
      <c r="AH3335" s="321">
        <f t="shared" si="569"/>
        <v>0</v>
      </c>
      <c r="AI3335" s="287">
        <f>_xlfn.IFNA(VLOOKUP(AD:AD,грп!B:C,2,0),0)</f>
        <v>0</v>
      </c>
      <c r="AJ3335" s="607">
        <v>120</v>
      </c>
      <c r="AK3335" s="672" t="str">
        <f t="shared" si="562"/>
        <v xml:space="preserve"> </v>
      </c>
      <c r="AL3335" s="174"/>
      <c r="AM3335" s="4"/>
    </row>
    <row r="3336" spans="1:39" s="6" customFormat="1" ht="12" customHeight="1" outlineLevel="1" x14ac:dyDescent="0.35">
      <c r="A3336" s="307" t="s">
        <v>10402</v>
      </c>
      <c r="B3336" s="308" t="s">
        <v>8605</v>
      </c>
      <c r="C3336" s="290" t="s">
        <v>555</v>
      </c>
      <c r="D3336" s="310" t="s">
        <v>1013</v>
      </c>
      <c r="E3336" s="322" t="s">
        <v>1014</v>
      </c>
      <c r="F3336" s="293"/>
      <c r="G3336" s="293"/>
      <c r="H3336" s="294">
        <v>12</v>
      </c>
      <c r="I3336" s="294" t="str">
        <f>IFERROR(_xlfn.IFNA(VLOOKUP($D:$D,history!$I:$Y,3,0),VLOOKUP(E:E,history!$H:$Y,4,0)),"--")</f>
        <v>--</v>
      </c>
      <c r="J3336" s="282" t="s">
        <v>5946</v>
      </c>
      <c r="K3336" s="282" t="str">
        <f t="shared" si="563"/>
        <v/>
      </c>
      <c r="L3336" s="312">
        <f t="shared" si="567"/>
        <v>18.43</v>
      </c>
      <c r="M3336" s="312">
        <f t="shared" si="568"/>
        <v>27.92</v>
      </c>
      <c r="N3336" s="297" t="str">
        <f>_xlfn.IFNA(VLOOKUP($E:$E,'1'!$A:$E,3,0),"")</f>
        <v/>
      </c>
      <c r="O3336" s="297" t="str">
        <f>_xlfn.IFNA(VLOOKUP($E:$E,'2'!$A:$E,3,0),"")</f>
        <v/>
      </c>
      <c r="P3336" s="297" t="str">
        <f>_xlfn.IFNA(VLOOKUP($E:$E,'3'!$A:$D,3,0),"")</f>
        <v/>
      </c>
      <c r="Q3336" s="297" t="str">
        <f>_xlfn.IFNA(VLOOKUP($E:$E,'4'!$A:$F,3,0),"")</f>
        <v/>
      </c>
      <c r="R3336" s="297" t="str">
        <f>_xlfn.IFNA(VLOOKUP($E:$E,'5'!$A:$F,3,0),"")</f>
        <v/>
      </c>
      <c r="S3336" s="297" t="str">
        <f>_xlfn.IFNA(VLOOKUP($E:$E,'6'!$A:$F,3,0),"")</f>
        <v/>
      </c>
      <c r="T3336" s="313">
        <v>1</v>
      </c>
      <c r="U3336" s="313">
        <v>12</v>
      </c>
      <c r="V3336" s="313">
        <v>600</v>
      </c>
      <c r="W3336" s="314">
        <v>1.7999999999999999E-2</v>
      </c>
      <c r="X3336" s="315">
        <v>6.0000000000000002E-5</v>
      </c>
      <c r="Y3336" s="749">
        <v>30</v>
      </c>
      <c r="Z3336" s="282"/>
      <c r="AA3336" s="316" t="s">
        <v>393</v>
      </c>
      <c r="AB3336" s="282" t="s">
        <v>9884</v>
      </c>
      <c r="AC3336" s="317" t="s">
        <v>2081</v>
      </c>
      <c r="AD3336" s="318" t="s">
        <v>2759</v>
      </c>
      <c r="AE3336" s="319">
        <v>0</v>
      </c>
      <c r="AF3336" s="319" t="s">
        <v>11273</v>
      </c>
      <c r="AG3336" s="320">
        <v>0.35</v>
      </c>
      <c r="AH3336" s="321">
        <f t="shared" si="569"/>
        <v>0</v>
      </c>
      <c r="AI3336" s="287">
        <f>_xlfn.IFNA(VLOOKUP(AD:AD,грп!B:C,2,0),0)</f>
        <v>0</v>
      </c>
      <c r="AJ3336" s="607">
        <v>0</v>
      </c>
      <c r="AK3336" s="672" t="str">
        <f t="shared" si="562"/>
        <v xml:space="preserve"> </v>
      </c>
      <c r="AL3336" s="174"/>
      <c r="AM3336" s="4"/>
    </row>
    <row r="3337" spans="1:39" s="6" customFormat="1" ht="12" customHeight="1" outlineLevel="1" x14ac:dyDescent="0.35">
      <c r="A3337" s="307" t="s">
        <v>339</v>
      </c>
      <c r="B3337" s="308" t="s">
        <v>8606</v>
      </c>
      <c r="C3337" s="290" t="s">
        <v>555</v>
      </c>
      <c r="D3337" s="310" t="s">
        <v>2045</v>
      </c>
      <c r="E3337" s="322" t="s">
        <v>1984</v>
      </c>
      <c r="F3337" s="293"/>
      <c r="G3337" s="293"/>
      <c r="H3337" s="294">
        <v>242</v>
      </c>
      <c r="I3337" s="294" t="str">
        <f>IFERROR(_xlfn.IFNA(VLOOKUP($D:$D,history!$I:$Y,3,0),VLOOKUP(E:E,history!$H:$Y,4,0)),"--")</f>
        <v>--</v>
      </c>
      <c r="J3337" s="282" t="s">
        <v>9870</v>
      </c>
      <c r="K3337" s="282" t="str">
        <f t="shared" si="563"/>
        <v/>
      </c>
      <c r="L3337" s="312">
        <f t="shared" si="567"/>
        <v>17.37</v>
      </c>
      <c r="M3337" s="312">
        <f t="shared" si="568"/>
        <v>26.32</v>
      </c>
      <c r="N3337" s="297" t="str">
        <f>_xlfn.IFNA(VLOOKUP($E:$E,'1'!$A:$E,3,0),"")</f>
        <v/>
      </c>
      <c r="O3337" s="297" t="str">
        <f>_xlfn.IFNA(VLOOKUP($E:$E,'2'!$A:$E,3,0),"")</f>
        <v/>
      </c>
      <c r="P3337" s="297" t="str">
        <f>_xlfn.IFNA(VLOOKUP($E:$E,'3'!$A:$D,3,0),"")</f>
        <v/>
      </c>
      <c r="Q3337" s="297">
        <f>_xlfn.IFNA(VLOOKUP($E:$E,'4'!$A:$F,3,0),"")</f>
        <v>11.3</v>
      </c>
      <c r="R3337" s="297" t="str">
        <f>_xlfn.IFNA(VLOOKUP($E:$E,'5'!$A:$F,3,0),"")</f>
        <v/>
      </c>
      <c r="S3337" s="297" t="str">
        <f>_xlfn.IFNA(VLOOKUP($E:$E,'6'!$A:$F,3,0),"")</f>
        <v/>
      </c>
      <c r="T3337" s="313">
        <v>1</v>
      </c>
      <c r="U3337" s="313">
        <v>12</v>
      </c>
      <c r="V3337" s="313">
        <v>600</v>
      </c>
      <c r="W3337" s="314">
        <v>1.9E-2</v>
      </c>
      <c r="X3337" s="315">
        <v>6.6666699999999996E-5</v>
      </c>
      <c r="Y3337" s="749">
        <v>20</v>
      </c>
      <c r="Z3337" s="282"/>
      <c r="AA3337" s="316" t="s">
        <v>10391</v>
      </c>
      <c r="AB3337" s="282" t="s">
        <v>9163</v>
      </c>
      <c r="AC3337" s="317" t="s">
        <v>2081</v>
      </c>
      <c r="AD3337" s="318" t="s">
        <v>2759</v>
      </c>
      <c r="AE3337" s="319">
        <v>0</v>
      </c>
      <c r="AF3337" s="319" t="s">
        <v>11273</v>
      </c>
      <c r="AG3337" s="320">
        <v>0.33</v>
      </c>
      <c r="AH3337" s="321">
        <f t="shared" si="569"/>
        <v>0</v>
      </c>
      <c r="AI3337" s="287">
        <f>_xlfn.IFNA(VLOOKUP(AD:AD,грп!B:C,2,0),0)</f>
        <v>0</v>
      </c>
      <c r="AJ3337" s="607">
        <v>120</v>
      </c>
      <c r="AK3337" s="672" t="str">
        <f t="shared" si="562"/>
        <v xml:space="preserve"> </v>
      </c>
      <c r="AL3337" s="174"/>
      <c r="AM3337" s="4"/>
    </row>
    <row r="3338" spans="1:39" s="6" customFormat="1" ht="12" customHeight="1" outlineLevel="1" x14ac:dyDescent="0.35">
      <c r="A3338" s="307" t="s">
        <v>10402</v>
      </c>
      <c r="B3338" s="308" t="s">
        <v>8607</v>
      </c>
      <c r="C3338" s="290" t="s">
        <v>555</v>
      </c>
      <c r="D3338" s="310" t="s">
        <v>1015</v>
      </c>
      <c r="E3338" s="322" t="s">
        <v>1016</v>
      </c>
      <c r="F3338" s="293"/>
      <c r="G3338" s="293"/>
      <c r="H3338" s="294"/>
      <c r="I3338" s="294" t="str">
        <f>IFERROR(_xlfn.IFNA(VLOOKUP($D:$D,history!$I:$Y,3,0),VLOOKUP(E:E,history!$H:$Y,4,0)),"--")</f>
        <v>--</v>
      </c>
      <c r="J3338" s="282" t="s">
        <v>5946</v>
      </c>
      <c r="K3338" s="282" t="str">
        <f t="shared" si="563"/>
        <v/>
      </c>
      <c r="L3338" s="312">
        <f t="shared" si="567"/>
        <v>28.95</v>
      </c>
      <c r="M3338" s="312">
        <f t="shared" si="568"/>
        <v>43.87</v>
      </c>
      <c r="N3338" s="297" t="str">
        <f>_xlfn.IFNA(VLOOKUP($E:$E,'1'!$A:$E,3,0),"")</f>
        <v/>
      </c>
      <c r="O3338" s="297" t="str">
        <f>_xlfn.IFNA(VLOOKUP($E:$E,'2'!$A:$E,3,0),"")</f>
        <v/>
      </c>
      <c r="P3338" s="297" t="str">
        <f>_xlfn.IFNA(VLOOKUP($E:$E,'3'!$A:$D,3,0),"")</f>
        <v/>
      </c>
      <c r="Q3338" s="297" t="str">
        <f>_xlfn.IFNA(VLOOKUP($E:$E,'4'!$A:$F,3,0),"")</f>
        <v/>
      </c>
      <c r="R3338" s="297" t="str">
        <f>_xlfn.IFNA(VLOOKUP($E:$E,'5'!$A:$F,3,0),"")</f>
        <v/>
      </c>
      <c r="S3338" s="297" t="str">
        <f>_xlfn.IFNA(VLOOKUP($E:$E,'6'!$A:$F,3,0),"")</f>
        <v/>
      </c>
      <c r="T3338" s="313">
        <v>1</v>
      </c>
      <c r="U3338" s="313">
        <v>12</v>
      </c>
      <c r="V3338" s="313">
        <v>600</v>
      </c>
      <c r="W3338" s="314">
        <v>2.4E-2</v>
      </c>
      <c r="X3338" s="315">
        <v>1E-4</v>
      </c>
      <c r="Y3338" s="749">
        <v>40</v>
      </c>
      <c r="Z3338" s="282"/>
      <c r="AA3338" s="316" t="s">
        <v>393</v>
      </c>
      <c r="AB3338" s="282" t="s">
        <v>9884</v>
      </c>
      <c r="AC3338" s="317" t="s">
        <v>2081</v>
      </c>
      <c r="AD3338" s="318" t="s">
        <v>2759</v>
      </c>
      <c r="AE3338" s="319">
        <v>0</v>
      </c>
      <c r="AF3338" s="319" t="s">
        <v>11273</v>
      </c>
      <c r="AG3338" s="320">
        <v>0.55000000000000004</v>
      </c>
      <c r="AH3338" s="321">
        <f t="shared" si="569"/>
        <v>0</v>
      </c>
      <c r="AI3338" s="287">
        <f>_xlfn.IFNA(VLOOKUP(AD:AD,грп!B:C,2,0),0)</f>
        <v>0</v>
      </c>
      <c r="AJ3338" s="607">
        <v>0</v>
      </c>
      <c r="AK3338" s="672" t="str">
        <f t="shared" si="562"/>
        <v xml:space="preserve"> </v>
      </c>
      <c r="AL3338" s="174"/>
      <c r="AM3338" s="4"/>
    </row>
    <row r="3339" spans="1:39" s="6" customFormat="1" ht="12" customHeight="1" outlineLevel="1" x14ac:dyDescent="0.35">
      <c r="A3339" s="307" t="s">
        <v>339</v>
      </c>
      <c r="B3339" s="308" t="s">
        <v>8608</v>
      </c>
      <c r="C3339" s="290" t="s">
        <v>555</v>
      </c>
      <c r="D3339" s="310" t="s">
        <v>2046</v>
      </c>
      <c r="E3339" s="322" t="s">
        <v>1985</v>
      </c>
      <c r="F3339" s="293"/>
      <c r="G3339" s="293"/>
      <c r="H3339" s="294">
        <v>91</v>
      </c>
      <c r="I3339" s="294" t="str">
        <f>IFERROR(_xlfn.IFNA(VLOOKUP($D:$D,history!$I:$Y,3,0),VLOOKUP(E:E,history!$H:$Y,4,0)),"--")</f>
        <v>--</v>
      </c>
      <c r="J3339" s="282" t="s">
        <v>9870</v>
      </c>
      <c r="K3339" s="282" t="str">
        <f t="shared" si="563"/>
        <v/>
      </c>
      <c r="L3339" s="312">
        <f t="shared" si="567"/>
        <v>23.69</v>
      </c>
      <c r="M3339" s="312">
        <f t="shared" si="568"/>
        <v>35.9</v>
      </c>
      <c r="N3339" s="297" t="str">
        <f>_xlfn.IFNA(VLOOKUP($E:$E,'1'!$A:$E,3,0),"")</f>
        <v/>
      </c>
      <c r="O3339" s="297" t="str">
        <f>_xlfn.IFNA(VLOOKUP($E:$E,'2'!$A:$E,3,0),"")</f>
        <v/>
      </c>
      <c r="P3339" s="297" t="str">
        <f>_xlfn.IFNA(VLOOKUP($E:$E,'3'!$A:$D,3,0),"")</f>
        <v/>
      </c>
      <c r="Q3339" s="297">
        <f>_xlfn.IFNA(VLOOKUP($E:$E,'4'!$A:$F,3,0),"")</f>
        <v>15.4</v>
      </c>
      <c r="R3339" s="297" t="str">
        <f>_xlfn.IFNA(VLOOKUP($E:$E,'5'!$A:$F,3,0),"")</f>
        <v/>
      </c>
      <c r="S3339" s="297" t="str">
        <f>_xlfn.IFNA(VLOOKUP($E:$E,'6'!$A:$F,3,0),"")</f>
        <v/>
      </c>
      <c r="T3339" s="313">
        <v>1</v>
      </c>
      <c r="U3339" s="313">
        <v>12</v>
      </c>
      <c r="V3339" s="313">
        <v>600</v>
      </c>
      <c r="W3339" s="314">
        <v>2.7E-2</v>
      </c>
      <c r="X3339" s="315">
        <v>8.9583300000000007E-5</v>
      </c>
      <c r="Y3339" s="749">
        <v>30</v>
      </c>
      <c r="Z3339" s="282"/>
      <c r="AA3339" s="316" t="s">
        <v>10391</v>
      </c>
      <c r="AB3339" s="282" t="s">
        <v>9163</v>
      </c>
      <c r="AC3339" s="317" t="s">
        <v>2081</v>
      </c>
      <c r="AD3339" s="318" t="s">
        <v>2759</v>
      </c>
      <c r="AE3339" s="319">
        <v>0</v>
      </c>
      <c r="AF3339" s="319" t="s">
        <v>11273</v>
      </c>
      <c r="AG3339" s="320">
        <v>0.45</v>
      </c>
      <c r="AH3339" s="321">
        <f t="shared" si="569"/>
        <v>0</v>
      </c>
      <c r="AI3339" s="287">
        <f>_xlfn.IFNA(VLOOKUP(AD:AD,грп!B:C,2,0),0)</f>
        <v>0</v>
      </c>
      <c r="AJ3339" s="607">
        <v>60</v>
      </c>
      <c r="AK3339" s="672" t="str">
        <f t="shared" si="562"/>
        <v xml:space="preserve"> </v>
      </c>
      <c r="AL3339" s="174"/>
      <c r="AM3339" s="4"/>
    </row>
    <row r="3340" spans="1:39" s="4" customFormat="1" ht="12" customHeight="1" outlineLevel="1" x14ac:dyDescent="0.35">
      <c r="A3340" s="307" t="s">
        <v>10402</v>
      </c>
      <c r="B3340" s="308" t="s">
        <v>8609</v>
      </c>
      <c r="C3340" s="290" t="s">
        <v>555</v>
      </c>
      <c r="D3340" s="310" t="s">
        <v>1017</v>
      </c>
      <c r="E3340" s="322" t="s">
        <v>1018</v>
      </c>
      <c r="F3340" s="293"/>
      <c r="G3340" s="293"/>
      <c r="H3340" s="294"/>
      <c r="I3340" s="294" t="str">
        <f>IFERROR(_xlfn.IFNA(VLOOKUP($D:$D,history!$I:$Y,3,0),VLOOKUP(E:E,history!$H:$Y,4,0)),"--")</f>
        <v>--</v>
      </c>
      <c r="J3340" s="282" t="s">
        <v>5946</v>
      </c>
      <c r="K3340" s="282" t="str">
        <f t="shared" si="563"/>
        <v/>
      </c>
      <c r="L3340" s="312">
        <f t="shared" si="567"/>
        <v>40.54</v>
      </c>
      <c r="M3340" s="312">
        <f t="shared" si="568"/>
        <v>61.42</v>
      </c>
      <c r="N3340" s="297" t="str">
        <f>_xlfn.IFNA(VLOOKUP($E:$E,'1'!$A:$E,3,0),"")</f>
        <v/>
      </c>
      <c r="O3340" s="297" t="str">
        <f>_xlfn.IFNA(VLOOKUP($E:$E,'2'!$A:$E,3,0),"")</f>
        <v/>
      </c>
      <c r="P3340" s="297" t="str">
        <f>_xlfn.IFNA(VLOOKUP($E:$E,'3'!$A:$D,3,0),"")</f>
        <v/>
      </c>
      <c r="Q3340" s="297" t="str">
        <f>_xlfn.IFNA(VLOOKUP($E:$E,'4'!$A:$F,3,0),"")</f>
        <v/>
      </c>
      <c r="R3340" s="297" t="str">
        <f>_xlfn.IFNA(VLOOKUP($E:$E,'5'!$A:$F,3,0),"")</f>
        <v/>
      </c>
      <c r="S3340" s="297" t="str">
        <f>_xlfn.IFNA(VLOOKUP($E:$E,'6'!$A:$F,3,0),"")</f>
        <v/>
      </c>
      <c r="T3340" s="313">
        <v>1</v>
      </c>
      <c r="U3340" s="313">
        <v>12</v>
      </c>
      <c r="V3340" s="313">
        <v>600</v>
      </c>
      <c r="W3340" s="314">
        <v>3.3000000000000002E-2</v>
      </c>
      <c r="X3340" s="315">
        <v>1.2666669999999999E-4</v>
      </c>
      <c r="Y3340" s="749">
        <v>60</v>
      </c>
      <c r="Z3340" s="282"/>
      <c r="AA3340" s="316" t="s">
        <v>393</v>
      </c>
      <c r="AB3340" s="282" t="s">
        <v>9884</v>
      </c>
      <c r="AC3340" s="317" t="s">
        <v>2081</v>
      </c>
      <c r="AD3340" s="318" t="s">
        <v>2759</v>
      </c>
      <c r="AE3340" s="319">
        <v>0</v>
      </c>
      <c r="AF3340" s="319" t="s">
        <v>11273</v>
      </c>
      <c r="AG3340" s="320">
        <v>0.77</v>
      </c>
      <c r="AH3340" s="321">
        <f t="shared" si="569"/>
        <v>0</v>
      </c>
      <c r="AI3340" s="287">
        <f>_xlfn.IFNA(VLOOKUP(AD:AD,грп!B:C,2,0),0)</f>
        <v>0</v>
      </c>
      <c r="AJ3340" s="607">
        <v>0</v>
      </c>
      <c r="AK3340" s="672" t="str">
        <f t="shared" si="562"/>
        <v xml:space="preserve"> </v>
      </c>
      <c r="AL3340" s="174"/>
    </row>
    <row r="3341" spans="1:39" s="6" customFormat="1" ht="12" customHeight="1" outlineLevel="1" x14ac:dyDescent="0.35">
      <c r="A3341" s="307" t="s">
        <v>339</v>
      </c>
      <c r="B3341" s="308" t="s">
        <v>8610</v>
      </c>
      <c r="C3341" s="290" t="s">
        <v>555</v>
      </c>
      <c r="D3341" s="310" t="s">
        <v>2047</v>
      </c>
      <c r="E3341" s="322" t="s">
        <v>1986</v>
      </c>
      <c r="F3341" s="293"/>
      <c r="G3341" s="293"/>
      <c r="H3341" s="294">
        <v>119</v>
      </c>
      <c r="I3341" s="294" t="str">
        <f>IFERROR(_xlfn.IFNA(VLOOKUP($D:$D,history!$I:$Y,3,0),VLOOKUP(E:E,history!$H:$Y,4,0)),"--")</f>
        <v>--</v>
      </c>
      <c r="J3341" s="282" t="s">
        <v>9870</v>
      </c>
      <c r="K3341" s="282" t="str">
        <f t="shared" si="563"/>
        <v/>
      </c>
      <c r="L3341" s="312">
        <f t="shared" si="567"/>
        <v>32.119999999999997</v>
      </c>
      <c r="M3341" s="312">
        <f t="shared" si="568"/>
        <v>48.66</v>
      </c>
      <c r="N3341" s="297" t="str">
        <f>_xlfn.IFNA(VLOOKUP($E:$E,'1'!$A:$E,3,0),"")</f>
        <v/>
      </c>
      <c r="O3341" s="297" t="str">
        <f>_xlfn.IFNA(VLOOKUP($E:$E,'2'!$A:$E,3,0),"")</f>
        <v/>
      </c>
      <c r="P3341" s="297" t="str">
        <f>_xlfn.IFNA(VLOOKUP($E:$E,'3'!$A:$D,3,0),"")</f>
        <v/>
      </c>
      <c r="Q3341" s="297">
        <f>_xlfn.IFNA(VLOOKUP($E:$E,'4'!$A:$F,3,0),"")</f>
        <v>20.9</v>
      </c>
      <c r="R3341" s="297" t="str">
        <f>_xlfn.IFNA(VLOOKUP($E:$E,'5'!$A:$F,3,0),"")</f>
        <v/>
      </c>
      <c r="S3341" s="297" t="str">
        <f>_xlfn.IFNA(VLOOKUP($E:$E,'6'!$A:$F,3,0),"")</f>
        <v/>
      </c>
      <c r="T3341" s="313">
        <v>1</v>
      </c>
      <c r="U3341" s="313">
        <v>12</v>
      </c>
      <c r="V3341" s="313">
        <v>600</v>
      </c>
      <c r="W3341" s="314">
        <v>3.3000000000000002E-2</v>
      </c>
      <c r="X3341" s="315">
        <v>1.153333E-4</v>
      </c>
      <c r="Y3341" s="749">
        <v>40</v>
      </c>
      <c r="Z3341" s="282"/>
      <c r="AA3341" s="316" t="s">
        <v>10390</v>
      </c>
      <c r="AB3341" s="282" t="s">
        <v>9163</v>
      </c>
      <c r="AC3341" s="317" t="s">
        <v>2081</v>
      </c>
      <c r="AD3341" s="318" t="s">
        <v>2759</v>
      </c>
      <c r="AE3341" s="319">
        <v>0</v>
      </c>
      <c r="AF3341" s="319" t="s">
        <v>11273</v>
      </c>
      <c r="AG3341" s="320">
        <v>0.61</v>
      </c>
      <c r="AH3341" s="321">
        <f t="shared" si="569"/>
        <v>0</v>
      </c>
      <c r="AI3341" s="287">
        <f>_xlfn.IFNA(VLOOKUP(AD:AD,грп!B:C,2,0),0)</f>
        <v>0</v>
      </c>
      <c r="AJ3341" s="607">
        <v>60</v>
      </c>
      <c r="AK3341" s="672" t="str">
        <f t="shared" si="562"/>
        <v xml:space="preserve"> </v>
      </c>
      <c r="AL3341" s="174"/>
      <c r="AM3341" s="4"/>
    </row>
    <row r="3342" spans="1:39" s="4" customFormat="1" ht="12" customHeight="1" outlineLevel="1" x14ac:dyDescent="0.35">
      <c r="A3342" s="307" t="s">
        <v>10402</v>
      </c>
      <c r="B3342" s="308" t="s">
        <v>8611</v>
      </c>
      <c r="C3342" s="290" t="s">
        <v>555</v>
      </c>
      <c r="D3342" s="310" t="s">
        <v>1019</v>
      </c>
      <c r="E3342" s="322" t="s">
        <v>1020</v>
      </c>
      <c r="F3342" s="293"/>
      <c r="G3342" s="293"/>
      <c r="H3342" s="294"/>
      <c r="I3342" s="294" t="str">
        <f>IFERROR(_xlfn.IFNA(VLOOKUP($D:$D,history!$I:$Y,3,0),VLOOKUP(E:E,history!$H:$Y,4,0)),"--")</f>
        <v>--</v>
      </c>
      <c r="J3342" s="282" t="s">
        <v>5946</v>
      </c>
      <c r="K3342" s="282" t="str">
        <f t="shared" si="563"/>
        <v/>
      </c>
      <c r="L3342" s="312">
        <f t="shared" si="567"/>
        <v>45.28</v>
      </c>
      <c r="M3342" s="312">
        <f t="shared" si="568"/>
        <v>68.599999999999994</v>
      </c>
      <c r="N3342" s="297" t="str">
        <f>_xlfn.IFNA(VLOOKUP($E:$E,'1'!$A:$E,3,0),"")</f>
        <v/>
      </c>
      <c r="O3342" s="297" t="str">
        <f>_xlfn.IFNA(VLOOKUP($E:$E,'2'!$A:$E,3,0),"")</f>
        <v/>
      </c>
      <c r="P3342" s="297" t="str">
        <f>_xlfn.IFNA(VLOOKUP($E:$E,'3'!$A:$D,3,0),"")</f>
        <v/>
      </c>
      <c r="Q3342" s="297" t="str">
        <f>_xlfn.IFNA(VLOOKUP($E:$E,'4'!$A:$F,3,0),"")</f>
        <v/>
      </c>
      <c r="R3342" s="297" t="str">
        <f>_xlfn.IFNA(VLOOKUP($E:$E,'5'!$A:$F,3,0),"")</f>
        <v/>
      </c>
      <c r="S3342" s="297" t="str">
        <f>_xlfn.IFNA(VLOOKUP($E:$E,'6'!$A:$F,3,0),"")</f>
        <v/>
      </c>
      <c r="T3342" s="313">
        <v>1</v>
      </c>
      <c r="U3342" s="313">
        <v>12</v>
      </c>
      <c r="V3342" s="313">
        <v>600</v>
      </c>
      <c r="W3342" s="314">
        <v>3.9E-2</v>
      </c>
      <c r="X3342" s="315">
        <v>1.683333E-4</v>
      </c>
      <c r="Y3342" s="749">
        <v>70</v>
      </c>
      <c r="Z3342" s="282"/>
      <c r="AA3342" s="316" t="s">
        <v>393</v>
      </c>
      <c r="AB3342" s="282" t="s">
        <v>9884</v>
      </c>
      <c r="AC3342" s="317" t="s">
        <v>2081</v>
      </c>
      <c r="AD3342" s="318" t="s">
        <v>2759</v>
      </c>
      <c r="AE3342" s="319">
        <v>0</v>
      </c>
      <c r="AF3342" s="319" t="s">
        <v>11273</v>
      </c>
      <c r="AG3342" s="320">
        <v>0.86</v>
      </c>
      <c r="AH3342" s="321">
        <f t="shared" si="569"/>
        <v>0</v>
      </c>
      <c r="AI3342" s="287">
        <f>_xlfn.IFNA(VLOOKUP(AD:AD,грп!B:C,2,0),0)</f>
        <v>0</v>
      </c>
      <c r="AJ3342" s="607">
        <v>0</v>
      </c>
      <c r="AK3342" s="672" t="str">
        <f t="shared" si="562"/>
        <v xml:space="preserve"> </v>
      </c>
      <c r="AL3342" s="174"/>
    </row>
    <row r="3343" spans="1:39" s="4" customFormat="1" ht="12" customHeight="1" outlineLevel="1" x14ac:dyDescent="0.35">
      <c r="A3343" s="307" t="s">
        <v>339</v>
      </c>
      <c r="B3343" s="308" t="s">
        <v>8612</v>
      </c>
      <c r="C3343" s="290" t="s">
        <v>555</v>
      </c>
      <c r="D3343" s="310" t="s">
        <v>2048</v>
      </c>
      <c r="E3343" s="322" t="s">
        <v>1987</v>
      </c>
      <c r="F3343" s="293"/>
      <c r="G3343" s="293"/>
      <c r="H3343" s="294">
        <v>121</v>
      </c>
      <c r="I3343" s="294" t="str">
        <f>IFERROR(_xlfn.IFNA(VLOOKUP($D:$D,history!$I:$Y,3,0),VLOOKUP(E:E,history!$H:$Y,4,0)),"--")</f>
        <v>--</v>
      </c>
      <c r="J3343" s="282" t="s">
        <v>9870</v>
      </c>
      <c r="K3343" s="282" t="str">
        <f t="shared" si="563"/>
        <v/>
      </c>
      <c r="L3343" s="312">
        <f t="shared" si="567"/>
        <v>41.07</v>
      </c>
      <c r="M3343" s="312">
        <f t="shared" si="568"/>
        <v>62.22</v>
      </c>
      <c r="N3343" s="297" t="str">
        <f>_xlfn.IFNA(VLOOKUP($E:$E,'1'!$A:$E,3,0),"")</f>
        <v/>
      </c>
      <c r="O3343" s="297" t="str">
        <f>_xlfn.IFNA(VLOOKUP($E:$E,'2'!$A:$E,3,0),"")</f>
        <v/>
      </c>
      <c r="P3343" s="297" t="str">
        <f>_xlfn.IFNA(VLOOKUP($E:$E,'3'!$A:$D,3,0),"")</f>
        <v/>
      </c>
      <c r="Q3343" s="297">
        <f>_xlfn.IFNA(VLOOKUP($E:$E,'4'!$A:$F,3,0),"")</f>
        <v>26.7</v>
      </c>
      <c r="R3343" s="297" t="str">
        <f>_xlfn.IFNA(VLOOKUP($E:$E,'5'!$A:$F,3,0),"")</f>
        <v/>
      </c>
      <c r="S3343" s="297" t="str">
        <f>_xlfn.IFNA(VLOOKUP($E:$E,'6'!$A:$F,3,0),"")</f>
        <v/>
      </c>
      <c r="T3343" s="313">
        <v>1</v>
      </c>
      <c r="U3343" s="313">
        <v>12</v>
      </c>
      <c r="V3343" s="313">
        <v>600</v>
      </c>
      <c r="W3343" s="314">
        <v>4.2999999999999997E-2</v>
      </c>
      <c r="X3343" s="315">
        <v>1.6018520000000001E-4</v>
      </c>
      <c r="Y3343" s="749">
        <v>60</v>
      </c>
      <c r="Z3343" s="282"/>
      <c r="AA3343" s="316" t="s">
        <v>10390</v>
      </c>
      <c r="AB3343" s="282" t="s">
        <v>9163</v>
      </c>
      <c r="AC3343" s="317" t="s">
        <v>2081</v>
      </c>
      <c r="AD3343" s="318" t="s">
        <v>2759</v>
      </c>
      <c r="AE3343" s="319">
        <v>0</v>
      </c>
      <c r="AF3343" s="319" t="s">
        <v>11273</v>
      </c>
      <c r="AG3343" s="320">
        <v>0.78</v>
      </c>
      <c r="AH3343" s="321">
        <f t="shared" si="569"/>
        <v>0</v>
      </c>
      <c r="AI3343" s="287">
        <f>_xlfn.IFNA(VLOOKUP(AD:AD,грп!B:C,2,0),0)</f>
        <v>0</v>
      </c>
      <c r="AJ3343" s="607">
        <v>60</v>
      </c>
      <c r="AK3343" s="672" t="str">
        <f t="shared" si="562"/>
        <v xml:space="preserve"> </v>
      </c>
      <c r="AL3343" s="174"/>
    </row>
    <row r="3344" spans="1:39" s="4" customFormat="1" ht="12" customHeight="1" outlineLevel="1" x14ac:dyDescent="0.35">
      <c r="A3344" s="307" t="s">
        <v>10402</v>
      </c>
      <c r="B3344" s="308" t="s">
        <v>8613</v>
      </c>
      <c r="C3344" s="290" t="s">
        <v>555</v>
      </c>
      <c r="D3344" s="310" t="s">
        <v>1021</v>
      </c>
      <c r="E3344" s="322" t="s">
        <v>1022</v>
      </c>
      <c r="F3344" s="293"/>
      <c r="G3344" s="293"/>
      <c r="H3344" s="294"/>
      <c r="I3344" s="294" t="str">
        <f>IFERROR(_xlfn.IFNA(VLOOKUP($D:$D,history!$I:$Y,3,0),VLOOKUP(E:E,history!$H:$Y,4,0)),"--")</f>
        <v>--</v>
      </c>
      <c r="J3344" s="282" t="s">
        <v>9869</v>
      </c>
      <c r="K3344" s="282" t="str">
        <f t="shared" si="563"/>
        <v/>
      </c>
      <c r="L3344" s="312">
        <f t="shared" si="567"/>
        <v>65.81</v>
      </c>
      <c r="M3344" s="312">
        <f t="shared" si="568"/>
        <v>99.71</v>
      </c>
      <c r="N3344" s="297" t="str">
        <f>_xlfn.IFNA(VLOOKUP($E:$E,'1'!$A:$E,3,0),"")</f>
        <v/>
      </c>
      <c r="O3344" s="297" t="str">
        <f>_xlfn.IFNA(VLOOKUP($E:$E,'2'!$A:$E,3,0),"")</f>
        <v/>
      </c>
      <c r="P3344" s="297" t="str">
        <f>_xlfn.IFNA(VLOOKUP($E:$E,'3'!$A:$D,3,0),"")</f>
        <v/>
      </c>
      <c r="Q3344" s="297" t="str">
        <f>_xlfn.IFNA(VLOOKUP($E:$E,'4'!$A:$F,3,0),"")</f>
        <v/>
      </c>
      <c r="R3344" s="297" t="str">
        <f>_xlfn.IFNA(VLOOKUP($E:$E,'5'!$A:$F,3,0),"")</f>
        <v/>
      </c>
      <c r="S3344" s="297" t="str">
        <f>_xlfn.IFNA(VLOOKUP($E:$E,'6'!$A:$F,3,0),"")</f>
        <v/>
      </c>
      <c r="T3344" s="313">
        <v>1</v>
      </c>
      <c r="U3344" s="313">
        <v>12</v>
      </c>
      <c r="V3344" s="313">
        <v>360</v>
      </c>
      <c r="W3344" s="314">
        <v>5.2999999999999999E-2</v>
      </c>
      <c r="X3344" s="315">
        <v>1.6124999999999999E-4</v>
      </c>
      <c r="Y3344" s="749">
        <v>90</v>
      </c>
      <c r="Z3344" s="282"/>
      <c r="AA3344" s="316" t="s">
        <v>393</v>
      </c>
      <c r="AB3344" s="282" t="s">
        <v>9884</v>
      </c>
      <c r="AC3344" s="317" t="s">
        <v>2081</v>
      </c>
      <c r="AD3344" s="318" t="s">
        <v>2759</v>
      </c>
      <c r="AE3344" s="319">
        <v>0</v>
      </c>
      <c r="AF3344" s="319" t="s">
        <v>11273</v>
      </c>
      <c r="AG3344" s="320">
        <v>1.25</v>
      </c>
      <c r="AH3344" s="321">
        <f t="shared" si="569"/>
        <v>0</v>
      </c>
      <c r="AI3344" s="287">
        <f>_xlfn.IFNA(VLOOKUP(AD:AD,грп!B:C,2,0),0)</f>
        <v>0</v>
      </c>
      <c r="AJ3344" s="607">
        <v>0</v>
      </c>
      <c r="AK3344" s="672" t="str">
        <f t="shared" si="562"/>
        <v xml:space="preserve"> </v>
      </c>
      <c r="AL3344" s="174"/>
    </row>
    <row r="3345" spans="1:39" s="6" customFormat="1" ht="12" customHeight="1" outlineLevel="1" x14ac:dyDescent="0.35">
      <c r="A3345" s="307" t="s">
        <v>339</v>
      </c>
      <c r="B3345" s="308" t="s">
        <v>8614</v>
      </c>
      <c r="C3345" s="290" t="s">
        <v>555</v>
      </c>
      <c r="D3345" s="310" t="s">
        <v>2049</v>
      </c>
      <c r="E3345" s="322" t="s">
        <v>1988</v>
      </c>
      <c r="F3345" s="293"/>
      <c r="G3345" s="293"/>
      <c r="H3345" s="294">
        <v>108</v>
      </c>
      <c r="I3345" s="294" t="str">
        <f>IFERROR(_xlfn.IFNA(VLOOKUP($D:$D,history!$I:$Y,3,0),VLOOKUP(E:E,history!$H:$Y,4,0)),"--")</f>
        <v>--</v>
      </c>
      <c r="J3345" s="282" t="s">
        <v>9870</v>
      </c>
      <c r="K3345" s="282" t="str">
        <f t="shared" ref="K3345:K3376" si="570" xml:space="preserve">
IF(OR($E3345="",$A$3&lt;&gt;"МОСКВА"),"",
IF(AND($AJ3345&gt;=1,$AJ3345&lt;20),"*",
IF(AND($AJ3345&gt;=20,$AJ3345&lt;100),"**",
IF(($AJ3345&gt;=100),"***","--"))))</f>
        <v/>
      </c>
      <c r="L3345" s="312">
        <f t="shared" si="567"/>
        <v>51.07</v>
      </c>
      <c r="M3345" s="312">
        <f t="shared" si="568"/>
        <v>77.38</v>
      </c>
      <c r="N3345" s="297" t="str">
        <f>_xlfn.IFNA(VLOOKUP($E:$E,'1'!$A:$E,3,0),"")</f>
        <v/>
      </c>
      <c r="O3345" s="297" t="str">
        <f>_xlfn.IFNA(VLOOKUP($E:$E,'2'!$A:$E,3,0),"")</f>
        <v/>
      </c>
      <c r="P3345" s="297" t="str">
        <f>_xlfn.IFNA(VLOOKUP($E:$E,'3'!$A:$D,3,0),"")</f>
        <v/>
      </c>
      <c r="Q3345" s="297">
        <f>_xlfn.IFNA(VLOOKUP($E:$E,'4'!$A:$F,3,0),"")</f>
        <v>33.200000000000003</v>
      </c>
      <c r="R3345" s="297" t="str">
        <f>_xlfn.IFNA(VLOOKUP($E:$E,'5'!$A:$F,3,0),"")</f>
        <v/>
      </c>
      <c r="S3345" s="297" t="str">
        <f>_xlfn.IFNA(VLOOKUP($E:$E,'6'!$A:$F,3,0),"")</f>
        <v/>
      </c>
      <c r="T3345" s="313">
        <v>1</v>
      </c>
      <c r="U3345" s="313">
        <v>12</v>
      </c>
      <c r="V3345" s="313">
        <v>360</v>
      </c>
      <c r="W3345" s="314">
        <v>5.5E-2</v>
      </c>
      <c r="X3345" s="315">
        <v>1.944444E-4</v>
      </c>
      <c r="Y3345" s="749">
        <v>70</v>
      </c>
      <c r="Z3345" s="282"/>
      <c r="AA3345" s="316" t="s">
        <v>10391</v>
      </c>
      <c r="AB3345" s="282" t="s">
        <v>9163</v>
      </c>
      <c r="AC3345" s="317" t="s">
        <v>2081</v>
      </c>
      <c r="AD3345" s="318" t="s">
        <v>2759</v>
      </c>
      <c r="AE3345" s="319">
        <v>0</v>
      </c>
      <c r="AF3345" s="319" t="s">
        <v>11273</v>
      </c>
      <c r="AG3345" s="320">
        <v>0.97</v>
      </c>
      <c r="AH3345" s="321">
        <f t="shared" si="569"/>
        <v>0</v>
      </c>
      <c r="AI3345" s="287">
        <f>_xlfn.IFNA(VLOOKUP(AD:AD,грп!B:C,2,0),0)</f>
        <v>0</v>
      </c>
      <c r="AJ3345" s="607">
        <v>120</v>
      </c>
      <c r="AK3345" s="672" t="str">
        <f t="shared" si="562"/>
        <v xml:space="preserve"> </v>
      </c>
      <c r="AL3345" s="174"/>
      <c r="AM3345" s="4"/>
    </row>
    <row r="3346" spans="1:39" s="6" customFormat="1" ht="12" customHeight="1" outlineLevel="1" x14ac:dyDescent="0.35">
      <c r="A3346" s="307" t="s">
        <v>10402</v>
      </c>
      <c r="B3346" s="308" t="s">
        <v>8615</v>
      </c>
      <c r="C3346" s="290" t="s">
        <v>555</v>
      </c>
      <c r="D3346" s="310" t="s">
        <v>1023</v>
      </c>
      <c r="E3346" s="322" t="s">
        <v>1024</v>
      </c>
      <c r="F3346" s="293"/>
      <c r="G3346" s="293"/>
      <c r="H3346" s="294"/>
      <c r="I3346" s="294" t="str">
        <f>IFERROR(_xlfn.IFNA(VLOOKUP($D:$D,history!$I:$Y,3,0),VLOOKUP(E:E,history!$H:$Y,4,0)),"--")</f>
        <v>--</v>
      </c>
      <c r="J3346" s="282" t="s">
        <v>5946</v>
      </c>
      <c r="K3346" s="282" t="str">
        <f t="shared" si="570"/>
        <v/>
      </c>
      <c r="L3346" s="312">
        <f t="shared" si="567"/>
        <v>90.03</v>
      </c>
      <c r="M3346" s="312">
        <f t="shared" si="568"/>
        <v>136.41</v>
      </c>
      <c r="N3346" s="297" t="str">
        <f>_xlfn.IFNA(VLOOKUP($E:$E,'1'!$A:$E,3,0),"")</f>
        <v/>
      </c>
      <c r="O3346" s="297" t="str">
        <f>_xlfn.IFNA(VLOOKUP($E:$E,'2'!$A:$E,3,0),"")</f>
        <v/>
      </c>
      <c r="P3346" s="297" t="str">
        <f>_xlfn.IFNA(VLOOKUP($E:$E,'3'!$A:$D,3,0),"")</f>
        <v/>
      </c>
      <c r="Q3346" s="297" t="str">
        <f>_xlfn.IFNA(VLOOKUP($E:$E,'4'!$A:$F,3,0),"")</f>
        <v/>
      </c>
      <c r="R3346" s="297" t="str">
        <f>_xlfn.IFNA(VLOOKUP($E:$E,'5'!$A:$F,3,0),"")</f>
        <v/>
      </c>
      <c r="S3346" s="297" t="str">
        <f>_xlfn.IFNA(VLOOKUP($E:$E,'6'!$A:$F,3,0),"")</f>
        <v/>
      </c>
      <c r="T3346" s="313">
        <v>1</v>
      </c>
      <c r="U3346" s="313">
        <v>12</v>
      </c>
      <c r="V3346" s="313">
        <v>240</v>
      </c>
      <c r="W3346" s="314">
        <v>7.4999999999999997E-2</v>
      </c>
      <c r="X3346" s="315">
        <v>3.3500000000000001E-4</v>
      </c>
      <c r="Y3346" s="749">
        <v>130</v>
      </c>
      <c r="Z3346" s="282"/>
      <c r="AA3346" s="316" t="s">
        <v>393</v>
      </c>
      <c r="AB3346" s="282" t="s">
        <v>9884</v>
      </c>
      <c r="AC3346" s="317" t="s">
        <v>2081</v>
      </c>
      <c r="AD3346" s="318" t="s">
        <v>2759</v>
      </c>
      <c r="AE3346" s="319">
        <v>0</v>
      </c>
      <c r="AF3346" s="319" t="s">
        <v>11273</v>
      </c>
      <c r="AG3346" s="320">
        <v>1.71</v>
      </c>
      <c r="AH3346" s="321">
        <f t="shared" si="569"/>
        <v>0</v>
      </c>
      <c r="AI3346" s="287">
        <f>_xlfn.IFNA(VLOOKUP(AD:AD,грп!B:C,2,0),0)</f>
        <v>0</v>
      </c>
      <c r="AJ3346" s="607">
        <v>0</v>
      </c>
      <c r="AK3346" s="672" t="str">
        <f t="shared" si="562"/>
        <v xml:space="preserve"> </v>
      </c>
      <c r="AL3346" s="174"/>
      <c r="AM3346" s="4"/>
    </row>
    <row r="3347" spans="1:39" s="6" customFormat="1" ht="12" customHeight="1" outlineLevel="1" x14ac:dyDescent="0.35">
      <c r="A3347" s="307" t="s">
        <v>339</v>
      </c>
      <c r="B3347" s="308" t="s">
        <v>8616</v>
      </c>
      <c r="C3347" s="290" t="s">
        <v>555</v>
      </c>
      <c r="D3347" s="310" t="s">
        <v>2050</v>
      </c>
      <c r="E3347" s="322" t="s">
        <v>1989</v>
      </c>
      <c r="F3347" s="293"/>
      <c r="G3347" s="293"/>
      <c r="H3347" s="294">
        <v>93</v>
      </c>
      <c r="I3347" s="294" t="str">
        <f>IFERROR(_xlfn.IFNA(VLOOKUP($D:$D,history!$I:$Y,3,0),VLOOKUP(E:E,history!$H:$Y,4,0)),"--")</f>
        <v>--</v>
      </c>
      <c r="J3347" s="282" t="s">
        <v>9870</v>
      </c>
      <c r="K3347" s="282" t="str">
        <f t="shared" si="570"/>
        <v/>
      </c>
      <c r="L3347" s="312">
        <f t="shared" si="567"/>
        <v>71.08</v>
      </c>
      <c r="M3347" s="312">
        <f t="shared" si="568"/>
        <v>107.69</v>
      </c>
      <c r="N3347" s="297" t="str">
        <f>_xlfn.IFNA(VLOOKUP($E:$E,'1'!$A:$E,3,0),"")</f>
        <v/>
      </c>
      <c r="O3347" s="297" t="str">
        <f>_xlfn.IFNA(VLOOKUP($E:$E,'2'!$A:$E,3,0),"")</f>
        <v/>
      </c>
      <c r="P3347" s="297" t="str">
        <f>_xlfn.IFNA(VLOOKUP($E:$E,'3'!$A:$D,3,0),"")</f>
        <v/>
      </c>
      <c r="Q3347" s="297">
        <f>_xlfn.IFNA(VLOOKUP($E:$E,'4'!$A:$F,3,0),"")</f>
        <v>46.2</v>
      </c>
      <c r="R3347" s="297" t="str">
        <f>_xlfn.IFNA(VLOOKUP($E:$E,'5'!$A:$F,3,0),"")</f>
        <v/>
      </c>
      <c r="S3347" s="297" t="str">
        <f>_xlfn.IFNA(VLOOKUP($E:$E,'6'!$A:$F,3,0),"")</f>
        <v/>
      </c>
      <c r="T3347" s="313">
        <v>1</v>
      </c>
      <c r="U3347" s="313">
        <v>12</v>
      </c>
      <c r="V3347" s="313">
        <v>240</v>
      </c>
      <c r="W3347" s="314">
        <v>7.5999999999999998E-2</v>
      </c>
      <c r="X3347" s="315">
        <v>3.1E-4</v>
      </c>
      <c r="Y3347" s="749">
        <v>90</v>
      </c>
      <c r="Z3347" s="282"/>
      <c r="AA3347" s="316" t="s">
        <v>10388</v>
      </c>
      <c r="AB3347" s="282" t="s">
        <v>9163</v>
      </c>
      <c r="AC3347" s="317" t="s">
        <v>2081</v>
      </c>
      <c r="AD3347" s="318" t="s">
        <v>2759</v>
      </c>
      <c r="AE3347" s="319">
        <v>0</v>
      </c>
      <c r="AF3347" s="319" t="s">
        <v>11273</v>
      </c>
      <c r="AG3347" s="320">
        <v>1.35</v>
      </c>
      <c r="AH3347" s="321">
        <f t="shared" si="569"/>
        <v>0</v>
      </c>
      <c r="AI3347" s="287">
        <f>_xlfn.IFNA(VLOOKUP(AD:AD,грп!B:C,2,0),0)</f>
        <v>0</v>
      </c>
      <c r="AJ3347" s="607">
        <v>120</v>
      </c>
      <c r="AK3347" s="672" t="str">
        <f t="shared" si="562"/>
        <v xml:space="preserve"> </v>
      </c>
      <c r="AL3347" s="174"/>
      <c r="AM3347" s="4"/>
    </row>
    <row r="3348" spans="1:39" s="6" customFormat="1" ht="12" customHeight="1" outlineLevel="1" x14ac:dyDescent="0.35">
      <c r="A3348" s="307" t="s">
        <v>10402</v>
      </c>
      <c r="B3348" s="308" t="s">
        <v>8617</v>
      </c>
      <c r="C3348" s="290" t="s">
        <v>555</v>
      </c>
      <c r="D3348" s="310" t="s">
        <v>1025</v>
      </c>
      <c r="E3348" s="322" t="s">
        <v>1026</v>
      </c>
      <c r="F3348" s="293"/>
      <c r="G3348" s="293"/>
      <c r="H3348" s="294">
        <v>36</v>
      </c>
      <c r="I3348" s="294" t="str">
        <f>IFERROR(_xlfn.IFNA(VLOOKUP($D:$D,history!$I:$Y,3,0),VLOOKUP(E:E,history!$H:$Y,4,0)),"--")</f>
        <v>--</v>
      </c>
      <c r="J3348" s="282" t="s">
        <v>9870</v>
      </c>
      <c r="K3348" s="282" t="str">
        <f t="shared" si="570"/>
        <v/>
      </c>
      <c r="L3348" s="312">
        <f t="shared" si="567"/>
        <v>24.22</v>
      </c>
      <c r="M3348" s="312">
        <f t="shared" si="568"/>
        <v>36.69</v>
      </c>
      <c r="N3348" s="297" t="str">
        <f>_xlfn.IFNA(VLOOKUP($E:$E,'1'!$A:$E,3,0),"")</f>
        <v/>
      </c>
      <c r="O3348" s="297" t="str">
        <f>_xlfn.IFNA(VLOOKUP($E:$E,'2'!$A:$E,3,0),"")</f>
        <v/>
      </c>
      <c r="P3348" s="297" t="str">
        <f>_xlfn.IFNA(VLOOKUP($E:$E,'3'!$A:$D,3,0),"")</f>
        <v/>
      </c>
      <c r="Q3348" s="297">
        <f>_xlfn.IFNA(VLOOKUP($E:$E,'4'!$A:$F,3,0),"")</f>
        <v>15.7</v>
      </c>
      <c r="R3348" s="297" t="str">
        <f>_xlfn.IFNA(VLOOKUP($E:$E,'5'!$A:$F,3,0),"")</f>
        <v/>
      </c>
      <c r="S3348" s="297" t="str">
        <f>_xlfn.IFNA(VLOOKUP($E:$E,'6'!$A:$F,3,0),"")</f>
        <v/>
      </c>
      <c r="T3348" s="313">
        <v>1</v>
      </c>
      <c r="U3348" s="313">
        <v>12</v>
      </c>
      <c r="V3348" s="313">
        <v>1200</v>
      </c>
      <c r="W3348" s="314">
        <v>1.7000000000000001E-2</v>
      </c>
      <c r="X3348" s="315">
        <v>5.0000000000000002E-5</v>
      </c>
      <c r="Y3348" s="749">
        <v>30</v>
      </c>
      <c r="Z3348" s="282"/>
      <c r="AA3348" s="316" t="s">
        <v>10391</v>
      </c>
      <c r="AB3348" s="282" t="s">
        <v>9163</v>
      </c>
      <c r="AC3348" s="317" t="s">
        <v>2081</v>
      </c>
      <c r="AD3348" s="318" t="s">
        <v>2759</v>
      </c>
      <c r="AE3348" s="319">
        <v>0</v>
      </c>
      <c r="AF3348" s="319" t="s">
        <v>11273</v>
      </c>
      <c r="AG3348" s="320">
        <v>0.46</v>
      </c>
      <c r="AH3348" s="321">
        <f t="shared" si="569"/>
        <v>0</v>
      </c>
      <c r="AI3348" s="287">
        <f>_xlfn.IFNA(VLOOKUP(AD:AD,грп!B:C,2,0),0)</f>
        <v>0</v>
      </c>
      <c r="AJ3348" s="607">
        <v>48</v>
      </c>
      <c r="AK3348" s="672" t="str">
        <f t="shared" si="562"/>
        <v xml:space="preserve"> </v>
      </c>
      <c r="AL3348" s="174"/>
      <c r="AM3348" s="4"/>
    </row>
    <row r="3349" spans="1:39" s="6" customFormat="1" ht="12" customHeight="1" outlineLevel="1" x14ac:dyDescent="0.35">
      <c r="A3349" s="307" t="s">
        <v>10402</v>
      </c>
      <c r="B3349" s="308" t="s">
        <v>8618</v>
      </c>
      <c r="C3349" s="290" t="s">
        <v>555</v>
      </c>
      <c r="D3349" s="310" t="s">
        <v>1027</v>
      </c>
      <c r="E3349" s="322" t="s">
        <v>1028</v>
      </c>
      <c r="F3349" s="293"/>
      <c r="G3349" s="293"/>
      <c r="H3349" s="294">
        <v>14</v>
      </c>
      <c r="I3349" s="294" t="str">
        <f>IFERROR(_xlfn.IFNA(VLOOKUP($D:$D,history!$I:$Y,3,0),VLOOKUP(E:E,history!$H:$Y,4,0)),"--")</f>
        <v>--</v>
      </c>
      <c r="J3349" s="282" t="s">
        <v>9870</v>
      </c>
      <c r="K3349" s="282" t="str">
        <f t="shared" si="570"/>
        <v/>
      </c>
      <c r="L3349" s="312">
        <f t="shared" si="567"/>
        <v>29.48</v>
      </c>
      <c r="M3349" s="312">
        <f t="shared" si="568"/>
        <v>44.67</v>
      </c>
      <c r="N3349" s="297" t="str">
        <f>_xlfn.IFNA(VLOOKUP($E:$E,'1'!$A:$E,3,0),"")</f>
        <v/>
      </c>
      <c r="O3349" s="297" t="str">
        <f>_xlfn.IFNA(VLOOKUP($E:$E,'2'!$A:$E,3,0),"")</f>
        <v/>
      </c>
      <c r="P3349" s="297" t="str">
        <f>_xlfn.IFNA(VLOOKUP($E:$E,'3'!$A:$D,3,0),"")</f>
        <v/>
      </c>
      <c r="Q3349" s="297" t="str">
        <f>_xlfn.IFNA(VLOOKUP($E:$E,'4'!$A:$F,3,0),"")</f>
        <v/>
      </c>
      <c r="R3349" s="297" t="str">
        <f>_xlfn.IFNA(VLOOKUP($E:$E,'5'!$A:$F,3,0),"")</f>
        <v/>
      </c>
      <c r="S3349" s="297" t="str">
        <f>_xlfn.IFNA(VLOOKUP($E:$E,'6'!$A:$F,3,0),"")</f>
        <v/>
      </c>
      <c r="T3349" s="313">
        <v>1</v>
      </c>
      <c r="U3349" s="313">
        <v>12</v>
      </c>
      <c r="V3349" s="313">
        <v>720</v>
      </c>
      <c r="W3349" s="314">
        <v>2.8000000000000001E-2</v>
      </c>
      <c r="X3349" s="315">
        <v>1.0185190000000001E-4</v>
      </c>
      <c r="Y3349" s="749">
        <v>40</v>
      </c>
      <c r="Z3349" s="282"/>
      <c r="AA3349" s="316" t="s">
        <v>10391</v>
      </c>
      <c r="AB3349" s="282" t="s">
        <v>9163</v>
      </c>
      <c r="AC3349" s="317" t="s">
        <v>2081</v>
      </c>
      <c r="AD3349" s="318" t="s">
        <v>2759</v>
      </c>
      <c r="AE3349" s="319">
        <v>0</v>
      </c>
      <c r="AF3349" s="319" t="s">
        <v>11273</v>
      </c>
      <c r="AG3349" s="320">
        <v>0.56000000000000005</v>
      </c>
      <c r="AH3349" s="321">
        <f t="shared" si="569"/>
        <v>0</v>
      </c>
      <c r="AI3349" s="287">
        <f>_xlfn.IFNA(VLOOKUP(AD:AD,грп!B:C,2,0),0)</f>
        <v>0</v>
      </c>
      <c r="AJ3349" s="607">
        <v>48</v>
      </c>
      <c r="AK3349" s="672" t="str">
        <f t="shared" si="562"/>
        <v xml:space="preserve"> </v>
      </c>
      <c r="AL3349" s="174"/>
      <c r="AM3349" s="4"/>
    </row>
    <row r="3350" spans="1:39" s="6" customFormat="1" ht="12" customHeight="1" outlineLevel="1" x14ac:dyDescent="0.35">
      <c r="A3350" s="307" t="s">
        <v>10402</v>
      </c>
      <c r="B3350" s="308" t="s">
        <v>8619</v>
      </c>
      <c r="C3350" s="290" t="s">
        <v>555</v>
      </c>
      <c r="D3350" s="310" t="s">
        <v>1029</v>
      </c>
      <c r="E3350" s="322" t="s">
        <v>1030</v>
      </c>
      <c r="F3350" s="293"/>
      <c r="G3350" s="293"/>
      <c r="H3350" s="294">
        <v>16</v>
      </c>
      <c r="I3350" s="294" t="str">
        <f>IFERROR(_xlfn.IFNA(VLOOKUP($D:$D,history!$I:$Y,3,0),VLOOKUP(E:E,history!$H:$Y,4,0)),"--")</f>
        <v>--</v>
      </c>
      <c r="J3350" s="282" t="s">
        <v>9870</v>
      </c>
      <c r="K3350" s="282" t="str">
        <f t="shared" si="570"/>
        <v/>
      </c>
      <c r="L3350" s="312">
        <f t="shared" si="567"/>
        <v>42.64</v>
      </c>
      <c r="M3350" s="312">
        <f t="shared" si="568"/>
        <v>64.61</v>
      </c>
      <c r="N3350" s="297" t="str">
        <f>_xlfn.IFNA(VLOOKUP($E:$E,'1'!$A:$E,3,0),"")</f>
        <v/>
      </c>
      <c r="O3350" s="297" t="str">
        <f>_xlfn.IFNA(VLOOKUP($E:$E,'2'!$A:$E,3,0),"")</f>
        <v/>
      </c>
      <c r="P3350" s="297" t="str">
        <f>_xlfn.IFNA(VLOOKUP($E:$E,'3'!$A:$D,3,0),"")</f>
        <v/>
      </c>
      <c r="Q3350" s="297">
        <f>_xlfn.IFNA(VLOOKUP($E:$E,'4'!$A:$F,3,0),"")</f>
        <v>27.7</v>
      </c>
      <c r="R3350" s="297" t="str">
        <f>_xlfn.IFNA(VLOOKUP($E:$E,'5'!$A:$F,3,0),"")</f>
        <v/>
      </c>
      <c r="S3350" s="297" t="str">
        <f>_xlfn.IFNA(VLOOKUP($E:$E,'6'!$A:$F,3,0),"")</f>
        <v/>
      </c>
      <c r="T3350" s="313">
        <v>1</v>
      </c>
      <c r="U3350" s="313">
        <v>12</v>
      </c>
      <c r="V3350" s="313">
        <v>480</v>
      </c>
      <c r="W3350" s="314">
        <v>3.9E-2</v>
      </c>
      <c r="X3350" s="315">
        <v>1.490385E-4</v>
      </c>
      <c r="Y3350" s="749">
        <v>60</v>
      </c>
      <c r="Z3350" s="282"/>
      <c r="AA3350" s="316" t="s">
        <v>10391</v>
      </c>
      <c r="AB3350" s="282" t="s">
        <v>9163</v>
      </c>
      <c r="AC3350" s="317" t="s">
        <v>2081</v>
      </c>
      <c r="AD3350" s="318" t="s">
        <v>2759</v>
      </c>
      <c r="AE3350" s="319">
        <v>0</v>
      </c>
      <c r="AF3350" s="319" t="s">
        <v>11273</v>
      </c>
      <c r="AG3350" s="320">
        <v>0.81</v>
      </c>
      <c r="AH3350" s="321">
        <f t="shared" si="569"/>
        <v>0</v>
      </c>
      <c r="AI3350" s="287">
        <f>_xlfn.IFNA(VLOOKUP(AD:AD,грп!B:C,2,0),0)</f>
        <v>0</v>
      </c>
      <c r="AJ3350" s="607">
        <v>120</v>
      </c>
      <c r="AK3350" s="672" t="str">
        <f t="shared" si="562"/>
        <v xml:space="preserve"> </v>
      </c>
      <c r="AL3350" s="174"/>
      <c r="AM3350" s="4"/>
    </row>
    <row r="3351" spans="1:39" s="6" customFormat="1" ht="12" customHeight="1" outlineLevel="1" x14ac:dyDescent="0.35">
      <c r="A3351" s="307" t="s">
        <v>10402</v>
      </c>
      <c r="B3351" s="308" t="s">
        <v>8620</v>
      </c>
      <c r="C3351" s="290" t="s">
        <v>555</v>
      </c>
      <c r="D3351" s="310" t="s">
        <v>1031</v>
      </c>
      <c r="E3351" s="322" t="s">
        <v>1032</v>
      </c>
      <c r="F3351" s="293"/>
      <c r="G3351" s="293"/>
      <c r="H3351" s="294">
        <v>76</v>
      </c>
      <c r="I3351" s="294" t="str">
        <f>IFERROR(_xlfn.IFNA(VLOOKUP($D:$D,history!$I:$Y,3,0),VLOOKUP(E:E,history!$H:$Y,4,0)),"--")</f>
        <v>--</v>
      </c>
      <c r="J3351" s="282" t="s">
        <v>9870</v>
      </c>
      <c r="K3351" s="282" t="str">
        <f t="shared" si="570"/>
        <v/>
      </c>
      <c r="L3351" s="312">
        <f t="shared" si="567"/>
        <v>63.18</v>
      </c>
      <c r="M3351" s="312">
        <f t="shared" si="568"/>
        <v>95.72</v>
      </c>
      <c r="N3351" s="297" t="str">
        <f>_xlfn.IFNA(VLOOKUP($E:$E,'1'!$A:$E,3,0),"")</f>
        <v/>
      </c>
      <c r="O3351" s="297" t="str">
        <f>_xlfn.IFNA(VLOOKUP($E:$E,'2'!$A:$E,3,0),"")</f>
        <v/>
      </c>
      <c r="P3351" s="297" t="str">
        <f>_xlfn.IFNA(VLOOKUP($E:$E,'3'!$A:$D,3,0),"")</f>
        <v/>
      </c>
      <c r="Q3351" s="297">
        <f>_xlfn.IFNA(VLOOKUP($E:$E,'4'!$A:$F,3,0),"")</f>
        <v>41.1</v>
      </c>
      <c r="R3351" s="297" t="str">
        <f>_xlfn.IFNA(VLOOKUP($E:$E,'5'!$A:$F,3,0),"")</f>
        <v/>
      </c>
      <c r="S3351" s="297" t="str">
        <f>_xlfn.IFNA(VLOOKUP($E:$E,'6'!$A:$F,3,0),"")</f>
        <v/>
      </c>
      <c r="T3351" s="313">
        <v>1</v>
      </c>
      <c r="U3351" s="313">
        <v>12</v>
      </c>
      <c r="V3351" s="313">
        <v>360</v>
      </c>
      <c r="W3351" s="314">
        <v>4.9000000000000002E-2</v>
      </c>
      <c r="X3351" s="315">
        <v>2.1078429999999999E-4</v>
      </c>
      <c r="Y3351" s="749">
        <v>90</v>
      </c>
      <c r="Z3351" s="282"/>
      <c r="AA3351" s="316" t="s">
        <v>10390</v>
      </c>
      <c r="AB3351" s="282" t="s">
        <v>9163</v>
      </c>
      <c r="AC3351" s="317" t="s">
        <v>2081</v>
      </c>
      <c r="AD3351" s="318" t="s">
        <v>2759</v>
      </c>
      <c r="AE3351" s="319">
        <v>0</v>
      </c>
      <c r="AF3351" s="319" t="s">
        <v>11273</v>
      </c>
      <c r="AG3351" s="320">
        <v>1.2</v>
      </c>
      <c r="AH3351" s="321">
        <f t="shared" si="569"/>
        <v>0</v>
      </c>
      <c r="AI3351" s="287">
        <f>_xlfn.IFNA(VLOOKUP(AD:AD,грп!B:C,2,0),0)</f>
        <v>0</v>
      </c>
      <c r="AJ3351" s="607">
        <v>168</v>
      </c>
      <c r="AK3351" s="672" t="str">
        <f t="shared" si="562"/>
        <v xml:space="preserve"> </v>
      </c>
      <c r="AL3351" s="174"/>
      <c r="AM3351" s="4"/>
    </row>
    <row r="3352" spans="1:39" s="6" customFormat="1" ht="12" customHeight="1" outlineLevel="1" x14ac:dyDescent="0.35">
      <c r="A3352" s="307" t="s">
        <v>10402</v>
      </c>
      <c r="B3352" s="308" t="s">
        <v>8621</v>
      </c>
      <c r="C3352" s="290" t="s">
        <v>555</v>
      </c>
      <c r="D3352" s="310" t="s">
        <v>1033</v>
      </c>
      <c r="E3352" s="322" t="s">
        <v>1034</v>
      </c>
      <c r="F3352" s="293"/>
      <c r="G3352" s="293"/>
      <c r="H3352" s="294">
        <v>17</v>
      </c>
      <c r="I3352" s="294" t="str">
        <f>IFERROR(_xlfn.IFNA(VLOOKUP($D:$D,history!$I:$Y,3,0),VLOOKUP(E:E,history!$H:$Y,4,0)),"--")</f>
        <v>--</v>
      </c>
      <c r="J3352" s="282" t="s">
        <v>9870</v>
      </c>
      <c r="K3352" s="282" t="str">
        <f t="shared" si="570"/>
        <v/>
      </c>
      <c r="L3352" s="312">
        <f t="shared" si="567"/>
        <v>77.39</v>
      </c>
      <c r="M3352" s="312">
        <f t="shared" si="568"/>
        <v>117.26</v>
      </c>
      <c r="N3352" s="297" t="str">
        <f>_xlfn.IFNA(VLOOKUP($E:$E,'1'!$A:$E,3,0),"")</f>
        <v/>
      </c>
      <c r="O3352" s="297" t="str">
        <f>_xlfn.IFNA(VLOOKUP($E:$E,'2'!$A:$E,3,0),"")</f>
        <v/>
      </c>
      <c r="P3352" s="297" t="str">
        <f>_xlfn.IFNA(VLOOKUP($E:$E,'3'!$A:$D,3,0),"")</f>
        <v/>
      </c>
      <c r="Q3352" s="297">
        <f>_xlfn.IFNA(VLOOKUP($E:$E,'4'!$A:$F,3,0),"")</f>
        <v>50.3</v>
      </c>
      <c r="R3352" s="297" t="str">
        <f>_xlfn.IFNA(VLOOKUP($E:$E,'5'!$A:$F,3,0),"")</f>
        <v/>
      </c>
      <c r="S3352" s="297" t="str">
        <f>_xlfn.IFNA(VLOOKUP($E:$E,'6'!$A:$F,3,0),"")</f>
        <v/>
      </c>
      <c r="T3352" s="313">
        <v>1</v>
      </c>
      <c r="U3352" s="313">
        <v>12</v>
      </c>
      <c r="V3352" s="313">
        <v>300</v>
      </c>
      <c r="W3352" s="314">
        <v>6.6000000000000003E-2</v>
      </c>
      <c r="X3352" s="315">
        <v>2.733333E-4</v>
      </c>
      <c r="Y3352" s="749">
        <v>110</v>
      </c>
      <c r="Z3352" s="282"/>
      <c r="AA3352" s="316" t="s">
        <v>10390</v>
      </c>
      <c r="AB3352" s="282" t="s">
        <v>9163</v>
      </c>
      <c r="AC3352" s="317" t="s">
        <v>2081</v>
      </c>
      <c r="AD3352" s="318" t="s">
        <v>2759</v>
      </c>
      <c r="AE3352" s="319">
        <v>0</v>
      </c>
      <c r="AF3352" s="319" t="s">
        <v>11273</v>
      </c>
      <c r="AG3352" s="320">
        <v>1.47</v>
      </c>
      <c r="AH3352" s="321">
        <f t="shared" si="569"/>
        <v>0</v>
      </c>
      <c r="AI3352" s="287">
        <f>_xlfn.IFNA(VLOOKUP(AD:AD,грп!B:C,2,0),0)</f>
        <v>0</v>
      </c>
      <c r="AJ3352" s="607">
        <v>156</v>
      </c>
      <c r="AK3352" s="672" t="str">
        <f t="shared" si="562"/>
        <v xml:space="preserve"> </v>
      </c>
      <c r="AL3352" s="174"/>
      <c r="AM3352" s="4"/>
    </row>
    <row r="3353" spans="1:39" s="6" customFormat="1" ht="12" customHeight="1" outlineLevel="1" x14ac:dyDescent="0.35">
      <c r="A3353" s="307" t="s">
        <v>10402</v>
      </c>
      <c r="B3353" s="308" t="s">
        <v>8622</v>
      </c>
      <c r="C3353" s="290" t="s">
        <v>555</v>
      </c>
      <c r="D3353" s="310" t="s">
        <v>1035</v>
      </c>
      <c r="E3353" s="322" t="s">
        <v>1036</v>
      </c>
      <c r="F3353" s="293"/>
      <c r="G3353" s="293"/>
      <c r="H3353" s="294"/>
      <c r="I3353" s="294" t="str">
        <f>IFERROR(_xlfn.IFNA(VLOOKUP($D:$D,history!$I:$Y,3,0),VLOOKUP(E:E,history!$H:$Y,4,0)),"--")</f>
        <v>--</v>
      </c>
      <c r="J3353" s="282" t="s">
        <v>9870</v>
      </c>
      <c r="K3353" s="282" t="str">
        <f t="shared" si="570"/>
        <v/>
      </c>
      <c r="L3353" s="312">
        <f t="shared" si="567"/>
        <v>115.82</v>
      </c>
      <c r="M3353" s="312">
        <f t="shared" si="568"/>
        <v>175.49</v>
      </c>
      <c r="N3353" s="297" t="str">
        <f>_xlfn.IFNA(VLOOKUP($E:$E,'1'!$A:$E,3,0),"")</f>
        <v/>
      </c>
      <c r="O3353" s="297" t="str">
        <f>_xlfn.IFNA(VLOOKUP($E:$E,'2'!$A:$E,3,0),"")</f>
        <v/>
      </c>
      <c r="P3353" s="297" t="str">
        <f>_xlfn.IFNA(VLOOKUP($E:$E,'3'!$A:$D,3,0),"")</f>
        <v/>
      </c>
      <c r="Q3353" s="297">
        <f>_xlfn.IFNA(VLOOKUP($E:$E,'4'!$A:$F,3,0),"")</f>
        <v>75.3</v>
      </c>
      <c r="R3353" s="297" t="str">
        <f>_xlfn.IFNA(VLOOKUP($E:$E,'5'!$A:$F,3,0),"")</f>
        <v/>
      </c>
      <c r="S3353" s="297" t="str">
        <f>_xlfn.IFNA(VLOOKUP($E:$E,'6'!$A:$F,3,0),"")</f>
        <v/>
      </c>
      <c r="T3353" s="313">
        <v>1</v>
      </c>
      <c r="U3353" s="313">
        <v>12</v>
      </c>
      <c r="V3353" s="313">
        <v>180</v>
      </c>
      <c r="W3353" s="314">
        <v>7.8E-2</v>
      </c>
      <c r="X3353" s="315">
        <v>3.69281E-4</v>
      </c>
      <c r="Y3353" s="749">
        <v>170</v>
      </c>
      <c r="Z3353" s="282"/>
      <c r="AA3353" s="316" t="s">
        <v>10390</v>
      </c>
      <c r="AB3353" s="282" t="s">
        <v>9163</v>
      </c>
      <c r="AC3353" s="317" t="s">
        <v>2081</v>
      </c>
      <c r="AD3353" s="318" t="s">
        <v>2759</v>
      </c>
      <c r="AE3353" s="319">
        <v>0</v>
      </c>
      <c r="AF3353" s="319" t="s">
        <v>11273</v>
      </c>
      <c r="AG3353" s="320">
        <v>2.2000000000000002</v>
      </c>
      <c r="AH3353" s="321">
        <f t="shared" si="569"/>
        <v>0</v>
      </c>
      <c r="AI3353" s="287">
        <f>_xlfn.IFNA(VLOOKUP(AD:AD,грп!B:C,2,0),0)</f>
        <v>0</v>
      </c>
      <c r="AJ3353" s="607">
        <v>96</v>
      </c>
      <c r="AK3353" s="672" t="str">
        <f t="shared" si="562"/>
        <v xml:space="preserve"> </v>
      </c>
      <c r="AL3353" s="174"/>
      <c r="AM3353" s="4"/>
    </row>
    <row r="3354" spans="1:39" s="6" customFormat="1" ht="12" customHeight="1" outlineLevel="1" x14ac:dyDescent="0.35">
      <c r="A3354" s="307" t="s">
        <v>10402</v>
      </c>
      <c r="B3354" s="308" t="s">
        <v>8623</v>
      </c>
      <c r="C3354" s="290" t="s">
        <v>555</v>
      </c>
      <c r="D3354" s="310" t="s">
        <v>1037</v>
      </c>
      <c r="E3354" s="322" t="s">
        <v>1038</v>
      </c>
      <c r="F3354" s="293"/>
      <c r="G3354" s="293"/>
      <c r="H3354" s="294"/>
      <c r="I3354" s="294" t="str">
        <f>IFERROR(_xlfn.IFNA(VLOOKUP($D:$D,history!$I:$Y,3,0),VLOOKUP(E:E,history!$H:$Y,4,0)),"--")</f>
        <v>--</v>
      </c>
      <c r="J3354" s="282" t="s">
        <v>9870</v>
      </c>
      <c r="K3354" s="282" t="str">
        <f t="shared" si="570"/>
        <v/>
      </c>
      <c r="L3354" s="312">
        <f t="shared" si="567"/>
        <v>143.19999999999999</v>
      </c>
      <c r="M3354" s="312">
        <f t="shared" si="568"/>
        <v>216.97</v>
      </c>
      <c r="N3354" s="297" t="str">
        <f>_xlfn.IFNA(VLOOKUP($E:$E,'1'!$A:$E,3,0),"")</f>
        <v/>
      </c>
      <c r="O3354" s="297" t="str">
        <f>_xlfn.IFNA(VLOOKUP($E:$E,'2'!$A:$E,3,0),"")</f>
        <v/>
      </c>
      <c r="P3354" s="297" t="str">
        <f>_xlfn.IFNA(VLOOKUP($E:$E,'3'!$A:$D,3,0),"")</f>
        <v/>
      </c>
      <c r="Q3354" s="297" t="str">
        <f>_xlfn.IFNA(VLOOKUP($E:$E,'4'!$A:$F,3,0),"")</f>
        <v/>
      </c>
      <c r="R3354" s="297" t="str">
        <f>_xlfn.IFNA(VLOOKUP($E:$E,'5'!$A:$F,3,0),"")</f>
        <v/>
      </c>
      <c r="S3354" s="297" t="str">
        <f>_xlfn.IFNA(VLOOKUP($E:$E,'6'!$A:$F,3,0),"")</f>
        <v/>
      </c>
      <c r="T3354" s="313">
        <v>1</v>
      </c>
      <c r="U3354" s="313">
        <v>12</v>
      </c>
      <c r="V3354" s="313">
        <v>120</v>
      </c>
      <c r="W3354" s="314">
        <v>0.107</v>
      </c>
      <c r="X3354" s="315">
        <v>4.9833329999999999E-4</v>
      </c>
      <c r="Y3354" s="749">
        <v>210</v>
      </c>
      <c r="Z3354" s="282"/>
      <c r="AA3354" s="316" t="s">
        <v>10391</v>
      </c>
      <c r="AB3354" s="282" t="s">
        <v>9163</v>
      </c>
      <c r="AC3354" s="317" t="s">
        <v>2081</v>
      </c>
      <c r="AD3354" s="318" t="s">
        <v>2759</v>
      </c>
      <c r="AE3354" s="319">
        <v>0</v>
      </c>
      <c r="AF3354" s="319" t="s">
        <v>11273</v>
      </c>
      <c r="AG3354" s="320">
        <v>2.72</v>
      </c>
      <c r="AH3354" s="321">
        <f t="shared" si="569"/>
        <v>0</v>
      </c>
      <c r="AI3354" s="287">
        <f>_xlfn.IFNA(VLOOKUP(AD:AD,грп!B:C,2,0),0)</f>
        <v>0</v>
      </c>
      <c r="AJ3354" s="607">
        <v>0</v>
      </c>
      <c r="AK3354" s="672" t="str">
        <f t="shared" si="562"/>
        <v xml:space="preserve"> </v>
      </c>
      <c r="AL3354" s="174"/>
      <c r="AM3354" s="4"/>
    </row>
    <row r="3355" spans="1:39" s="6" customFormat="1" ht="12" customHeight="1" outlineLevel="1" x14ac:dyDescent="0.35">
      <c r="A3355" s="307" t="s">
        <v>10402</v>
      </c>
      <c r="B3355" s="308" t="s">
        <v>8624</v>
      </c>
      <c r="C3355" s="290" t="s">
        <v>555</v>
      </c>
      <c r="D3355" s="310" t="s">
        <v>1039</v>
      </c>
      <c r="E3355" s="322" t="s">
        <v>1040</v>
      </c>
      <c r="F3355" s="293"/>
      <c r="G3355" s="293"/>
      <c r="H3355" s="294">
        <v>42</v>
      </c>
      <c r="I3355" s="294" t="str">
        <f>IFERROR(_xlfn.IFNA(VLOOKUP($D:$D,history!$I:$Y,3,0),VLOOKUP(E:E,history!$H:$Y,4,0)),"--")</f>
        <v>--</v>
      </c>
      <c r="J3355" s="282" t="s">
        <v>9870</v>
      </c>
      <c r="K3355" s="282" t="str">
        <f t="shared" si="570"/>
        <v/>
      </c>
      <c r="L3355" s="312">
        <f t="shared" si="567"/>
        <v>30.01</v>
      </c>
      <c r="M3355" s="312">
        <f t="shared" si="568"/>
        <v>45.47</v>
      </c>
      <c r="N3355" s="297" t="str">
        <f>_xlfn.IFNA(VLOOKUP($E:$E,'1'!$A:$E,3,0),"")</f>
        <v/>
      </c>
      <c r="O3355" s="297" t="str">
        <f>_xlfn.IFNA(VLOOKUP($E:$E,'2'!$A:$E,3,0),"")</f>
        <v/>
      </c>
      <c r="P3355" s="297" t="str">
        <f>_xlfn.IFNA(VLOOKUP($E:$E,'3'!$A:$D,3,0),"")</f>
        <v/>
      </c>
      <c r="Q3355" s="297">
        <f>_xlfn.IFNA(VLOOKUP($E:$E,'4'!$A:$F,3,0),"")</f>
        <v>19.5</v>
      </c>
      <c r="R3355" s="297" t="str">
        <f>_xlfn.IFNA(VLOOKUP($E:$E,'5'!$A:$F,3,0),"")</f>
        <v/>
      </c>
      <c r="S3355" s="297" t="str">
        <f>_xlfn.IFNA(VLOOKUP($E:$E,'6'!$A:$F,3,0),"")</f>
        <v/>
      </c>
      <c r="T3355" s="313">
        <v>1</v>
      </c>
      <c r="U3355" s="313">
        <v>12</v>
      </c>
      <c r="V3355" s="313">
        <v>1200</v>
      </c>
      <c r="W3355" s="314">
        <v>0.02</v>
      </c>
      <c r="X3355" s="315">
        <v>6.6666699999999996E-5</v>
      </c>
      <c r="Y3355" s="749">
        <v>40</v>
      </c>
      <c r="Z3355" s="282"/>
      <c r="AA3355" s="316" t="s">
        <v>10391</v>
      </c>
      <c r="AB3355" s="282" t="s">
        <v>9163</v>
      </c>
      <c r="AC3355" s="317" t="s">
        <v>2081</v>
      </c>
      <c r="AD3355" s="318" t="s">
        <v>2759</v>
      </c>
      <c r="AE3355" s="319">
        <v>0</v>
      </c>
      <c r="AF3355" s="319" t="s">
        <v>11273</v>
      </c>
      <c r="AG3355" s="320">
        <v>0.56999999999999995</v>
      </c>
      <c r="AH3355" s="321">
        <f t="shared" si="569"/>
        <v>0</v>
      </c>
      <c r="AI3355" s="287">
        <f>_xlfn.IFNA(VLOOKUP(AD:AD,грп!B:C,2,0),0)</f>
        <v>0</v>
      </c>
      <c r="AJ3355" s="607">
        <v>84</v>
      </c>
      <c r="AK3355" s="672" t="str">
        <f t="shared" si="562"/>
        <v xml:space="preserve"> </v>
      </c>
      <c r="AL3355" s="174"/>
      <c r="AM3355" s="4"/>
    </row>
    <row r="3356" spans="1:39" s="6" customFormat="1" ht="12" customHeight="1" outlineLevel="1" x14ac:dyDescent="0.35">
      <c r="A3356" s="307" t="s">
        <v>10402</v>
      </c>
      <c r="B3356" s="308" t="s">
        <v>8625</v>
      </c>
      <c r="C3356" s="290" t="s">
        <v>555</v>
      </c>
      <c r="D3356" s="310" t="s">
        <v>1041</v>
      </c>
      <c r="E3356" s="322" t="s">
        <v>1042</v>
      </c>
      <c r="F3356" s="293"/>
      <c r="G3356" s="293"/>
      <c r="H3356" s="294">
        <v>502</v>
      </c>
      <c r="I3356" s="294" t="str">
        <f>IFERROR(_xlfn.IFNA(VLOOKUP($D:$D,history!$I:$Y,3,0),VLOOKUP(E:E,history!$H:$Y,4,0)),"--")</f>
        <v>--</v>
      </c>
      <c r="J3356" s="282" t="s">
        <v>9870</v>
      </c>
      <c r="K3356" s="282" t="str">
        <f t="shared" si="570"/>
        <v/>
      </c>
      <c r="L3356" s="312">
        <f t="shared" si="567"/>
        <v>33.69</v>
      </c>
      <c r="M3356" s="312">
        <f t="shared" si="568"/>
        <v>51.05</v>
      </c>
      <c r="N3356" s="297" t="str">
        <f>_xlfn.IFNA(VLOOKUP($E:$E,'1'!$A:$E,3,0),"")</f>
        <v/>
      </c>
      <c r="O3356" s="297" t="str">
        <f>_xlfn.IFNA(VLOOKUP($E:$E,'2'!$A:$E,3,0),"")</f>
        <v/>
      </c>
      <c r="P3356" s="297" t="str">
        <f>_xlfn.IFNA(VLOOKUP($E:$E,'3'!$A:$D,3,0),"")</f>
        <v/>
      </c>
      <c r="Q3356" s="297" t="str">
        <f>_xlfn.IFNA(VLOOKUP($E:$E,'4'!$A:$F,3,0),"")</f>
        <v/>
      </c>
      <c r="R3356" s="297" t="str">
        <f>_xlfn.IFNA(VLOOKUP($E:$E,'5'!$A:$F,3,0),"")</f>
        <v/>
      </c>
      <c r="S3356" s="297" t="str">
        <f>_xlfn.IFNA(VLOOKUP($E:$E,'6'!$A:$F,3,0),"")</f>
        <v/>
      </c>
      <c r="T3356" s="313">
        <v>1</v>
      </c>
      <c r="U3356" s="313">
        <v>12</v>
      </c>
      <c r="V3356" s="313">
        <v>720</v>
      </c>
      <c r="W3356" s="314">
        <v>2.9000000000000001E-2</v>
      </c>
      <c r="X3356" s="315">
        <v>1.0185190000000001E-4</v>
      </c>
      <c r="Y3356" s="749">
        <v>50</v>
      </c>
      <c r="Z3356" s="282"/>
      <c r="AA3356" s="316" t="s">
        <v>10391</v>
      </c>
      <c r="AB3356" s="282" t="s">
        <v>9163</v>
      </c>
      <c r="AC3356" s="317" t="s">
        <v>2081</v>
      </c>
      <c r="AD3356" s="318" t="s">
        <v>2759</v>
      </c>
      <c r="AE3356" s="319">
        <v>0</v>
      </c>
      <c r="AF3356" s="319" t="s">
        <v>11273</v>
      </c>
      <c r="AG3356" s="320">
        <v>0.64</v>
      </c>
      <c r="AH3356" s="321">
        <f t="shared" si="569"/>
        <v>0</v>
      </c>
      <c r="AI3356" s="287">
        <f>_xlfn.IFNA(VLOOKUP(AD:AD,грп!B:C,2,0),0)</f>
        <v>0</v>
      </c>
      <c r="AJ3356" s="607">
        <v>24</v>
      </c>
      <c r="AK3356" s="672" t="str">
        <f t="shared" si="562"/>
        <v xml:space="preserve"> </v>
      </c>
      <c r="AL3356" s="174"/>
      <c r="AM3356" s="4"/>
    </row>
    <row r="3357" spans="1:39" s="4" customFormat="1" ht="12" customHeight="1" outlineLevel="1" x14ac:dyDescent="0.35">
      <c r="A3357" s="307" t="s">
        <v>10402</v>
      </c>
      <c r="B3357" s="308" t="s">
        <v>8626</v>
      </c>
      <c r="C3357" s="290" t="s">
        <v>555</v>
      </c>
      <c r="D3357" s="310" t="s">
        <v>1043</v>
      </c>
      <c r="E3357" s="322" t="s">
        <v>1044</v>
      </c>
      <c r="F3357" s="293"/>
      <c r="G3357" s="293"/>
      <c r="H3357" s="294">
        <v>64</v>
      </c>
      <c r="I3357" s="294" t="str">
        <f>IFERROR(_xlfn.IFNA(VLOOKUP($D:$D,history!$I:$Y,3,0),VLOOKUP(E:E,history!$H:$Y,4,0)),"--")</f>
        <v>--</v>
      </c>
      <c r="J3357" s="282" t="s">
        <v>9870</v>
      </c>
      <c r="K3357" s="282" t="str">
        <f t="shared" si="570"/>
        <v/>
      </c>
      <c r="L3357" s="312">
        <f t="shared" si="567"/>
        <v>48.97</v>
      </c>
      <c r="M3357" s="312">
        <f t="shared" si="568"/>
        <v>74.19</v>
      </c>
      <c r="N3357" s="297" t="str">
        <f>_xlfn.IFNA(VLOOKUP($E:$E,'1'!$A:$E,3,0),"")</f>
        <v/>
      </c>
      <c r="O3357" s="297" t="str">
        <f>_xlfn.IFNA(VLOOKUP($E:$E,'2'!$A:$E,3,0),"")</f>
        <v/>
      </c>
      <c r="P3357" s="297" t="str">
        <f>_xlfn.IFNA(VLOOKUP($E:$E,'3'!$A:$D,3,0),"")</f>
        <v/>
      </c>
      <c r="Q3357" s="297">
        <f>_xlfn.IFNA(VLOOKUP($E:$E,'4'!$A:$F,3,0),"")</f>
        <v>31.8</v>
      </c>
      <c r="R3357" s="297" t="str">
        <f>_xlfn.IFNA(VLOOKUP($E:$E,'5'!$A:$F,3,0),"")</f>
        <v/>
      </c>
      <c r="S3357" s="297" t="str">
        <f>_xlfn.IFNA(VLOOKUP($E:$E,'6'!$A:$F,3,0),"")</f>
        <v/>
      </c>
      <c r="T3357" s="313">
        <v>1</v>
      </c>
      <c r="U3357" s="313">
        <v>12</v>
      </c>
      <c r="V3357" s="313">
        <v>480</v>
      </c>
      <c r="W3357" s="314">
        <v>4.1000000000000002E-2</v>
      </c>
      <c r="X3357" s="315">
        <v>1.6826920000000001E-4</v>
      </c>
      <c r="Y3357" s="749">
        <v>70</v>
      </c>
      <c r="Z3357" s="282"/>
      <c r="AA3357" s="316" t="s">
        <v>10391</v>
      </c>
      <c r="AB3357" s="282" t="s">
        <v>9163</v>
      </c>
      <c r="AC3357" s="317" t="s">
        <v>2081</v>
      </c>
      <c r="AD3357" s="318" t="s">
        <v>2759</v>
      </c>
      <c r="AE3357" s="319">
        <v>0</v>
      </c>
      <c r="AF3357" s="319" t="s">
        <v>11273</v>
      </c>
      <c r="AG3357" s="320">
        <v>0.93</v>
      </c>
      <c r="AH3357" s="321">
        <f t="shared" si="569"/>
        <v>0</v>
      </c>
      <c r="AI3357" s="287">
        <f>_xlfn.IFNA(VLOOKUP(AD:AD,грп!B:C,2,0),0)</f>
        <v>0</v>
      </c>
      <c r="AJ3357" s="607">
        <v>96</v>
      </c>
      <c r="AK3357" s="672" t="str">
        <f t="shared" si="562"/>
        <v xml:space="preserve"> </v>
      </c>
      <c r="AL3357" s="174"/>
    </row>
    <row r="3358" spans="1:39" s="4" customFormat="1" ht="12" customHeight="1" outlineLevel="1" x14ac:dyDescent="0.35">
      <c r="A3358" s="307" t="s">
        <v>10402</v>
      </c>
      <c r="B3358" s="308" t="s">
        <v>8627</v>
      </c>
      <c r="C3358" s="290" t="s">
        <v>555</v>
      </c>
      <c r="D3358" s="310" t="s">
        <v>1045</v>
      </c>
      <c r="E3358" s="322" t="s">
        <v>1046</v>
      </c>
      <c r="F3358" s="293"/>
      <c r="G3358" s="293"/>
      <c r="H3358" s="294">
        <v>56</v>
      </c>
      <c r="I3358" s="294" t="str">
        <f>IFERROR(_xlfn.IFNA(VLOOKUP($D:$D,history!$I:$Y,3,0),VLOOKUP(E:E,history!$H:$Y,4,0)),"--")</f>
        <v>--</v>
      </c>
      <c r="J3358" s="282" t="s">
        <v>9870</v>
      </c>
      <c r="K3358" s="282" t="str">
        <f t="shared" si="570"/>
        <v/>
      </c>
      <c r="L3358" s="312">
        <f t="shared" si="567"/>
        <v>79.5</v>
      </c>
      <c r="M3358" s="312">
        <f t="shared" si="568"/>
        <v>120.45</v>
      </c>
      <c r="N3358" s="297" t="str">
        <f>_xlfn.IFNA(VLOOKUP($E:$E,'1'!$A:$E,3,0),"")</f>
        <v/>
      </c>
      <c r="O3358" s="297" t="str">
        <f>_xlfn.IFNA(VLOOKUP($E:$E,'2'!$A:$E,3,0),"")</f>
        <v/>
      </c>
      <c r="P3358" s="297" t="str">
        <f>_xlfn.IFNA(VLOOKUP($E:$E,'3'!$A:$D,3,0),"")</f>
        <v/>
      </c>
      <c r="Q3358" s="297">
        <f>_xlfn.IFNA(VLOOKUP($E:$E,'4'!$A:$F,3,0),"")</f>
        <v>51.7</v>
      </c>
      <c r="R3358" s="297" t="str">
        <f>_xlfn.IFNA(VLOOKUP($E:$E,'5'!$A:$F,3,0),"")</f>
        <v/>
      </c>
      <c r="S3358" s="297" t="str">
        <f>_xlfn.IFNA(VLOOKUP($E:$E,'6'!$A:$F,3,0),"")</f>
        <v/>
      </c>
      <c r="T3358" s="313">
        <v>1</v>
      </c>
      <c r="U3358" s="313">
        <v>12</v>
      </c>
      <c r="V3358" s="313">
        <v>360</v>
      </c>
      <c r="W3358" s="314">
        <v>6.4000000000000001E-2</v>
      </c>
      <c r="X3358" s="315">
        <v>2.4873739999999999E-4</v>
      </c>
      <c r="Y3358" s="749">
        <v>110</v>
      </c>
      <c r="Z3358" s="282"/>
      <c r="AA3358" s="316" t="s">
        <v>10391</v>
      </c>
      <c r="AB3358" s="282" t="s">
        <v>9163</v>
      </c>
      <c r="AC3358" s="317" t="s">
        <v>2081</v>
      </c>
      <c r="AD3358" s="318" t="s">
        <v>2759</v>
      </c>
      <c r="AE3358" s="319">
        <v>0</v>
      </c>
      <c r="AF3358" s="319" t="s">
        <v>11273</v>
      </c>
      <c r="AG3358" s="320">
        <v>1.51</v>
      </c>
      <c r="AH3358" s="321">
        <f t="shared" si="569"/>
        <v>0</v>
      </c>
      <c r="AI3358" s="287">
        <f>_xlfn.IFNA(VLOOKUP(AD:AD,грп!B:C,2,0),0)</f>
        <v>0</v>
      </c>
      <c r="AJ3358" s="607">
        <v>120</v>
      </c>
      <c r="AK3358" s="672" t="str">
        <f t="shared" si="562"/>
        <v xml:space="preserve"> </v>
      </c>
      <c r="AL3358" s="174"/>
    </row>
    <row r="3359" spans="1:39" s="6" customFormat="1" ht="12" customHeight="1" outlineLevel="1" x14ac:dyDescent="0.35">
      <c r="A3359" s="307" t="s">
        <v>10402</v>
      </c>
      <c r="B3359" s="308" t="s">
        <v>8628</v>
      </c>
      <c r="C3359" s="290" t="s">
        <v>555</v>
      </c>
      <c r="D3359" s="310" t="s">
        <v>1047</v>
      </c>
      <c r="E3359" s="322" t="s">
        <v>1048</v>
      </c>
      <c r="F3359" s="293"/>
      <c r="G3359" s="293"/>
      <c r="H3359" s="294">
        <v>63</v>
      </c>
      <c r="I3359" s="294" t="str">
        <f>IFERROR(_xlfn.IFNA(VLOOKUP($D:$D,history!$I:$Y,3,0),VLOOKUP(E:E,history!$H:$Y,4,0)),"--")</f>
        <v>--</v>
      </c>
      <c r="J3359" s="282" t="s">
        <v>9870</v>
      </c>
      <c r="K3359" s="282" t="str">
        <f t="shared" si="570"/>
        <v/>
      </c>
      <c r="L3359" s="312">
        <f t="shared" si="567"/>
        <v>105.3</v>
      </c>
      <c r="M3359" s="312">
        <f t="shared" si="568"/>
        <v>159.54</v>
      </c>
      <c r="N3359" s="297" t="str">
        <f>_xlfn.IFNA(VLOOKUP($E:$E,'1'!$A:$E,3,0),"")</f>
        <v/>
      </c>
      <c r="O3359" s="297" t="str">
        <f>_xlfn.IFNA(VLOOKUP($E:$E,'2'!$A:$E,3,0),"")</f>
        <v/>
      </c>
      <c r="P3359" s="297" t="str">
        <f>_xlfn.IFNA(VLOOKUP($E:$E,'3'!$A:$D,3,0),"")</f>
        <v/>
      </c>
      <c r="Q3359" s="297" t="str">
        <f>_xlfn.IFNA(VLOOKUP($E:$E,'4'!$A:$F,3,0),"")</f>
        <v/>
      </c>
      <c r="R3359" s="297" t="str">
        <f>_xlfn.IFNA(VLOOKUP($E:$E,'5'!$A:$F,3,0),"")</f>
        <v/>
      </c>
      <c r="S3359" s="297" t="str">
        <f>_xlfn.IFNA(VLOOKUP($E:$E,'6'!$A:$F,3,0),"")</f>
        <v/>
      </c>
      <c r="T3359" s="313">
        <v>1</v>
      </c>
      <c r="U3359" s="313">
        <v>12</v>
      </c>
      <c r="V3359" s="313">
        <v>300</v>
      </c>
      <c r="W3359" s="314">
        <v>8.2000000000000003E-2</v>
      </c>
      <c r="X3359" s="315">
        <v>3.3500000000000001E-4</v>
      </c>
      <c r="Y3359" s="749">
        <v>150</v>
      </c>
      <c r="Z3359" s="282"/>
      <c r="AA3359" s="316" t="s">
        <v>10391</v>
      </c>
      <c r="AB3359" s="282" t="s">
        <v>9163</v>
      </c>
      <c r="AC3359" s="317" t="s">
        <v>2081</v>
      </c>
      <c r="AD3359" s="318" t="s">
        <v>2759</v>
      </c>
      <c r="AE3359" s="319">
        <v>0</v>
      </c>
      <c r="AF3359" s="319" t="s">
        <v>11273</v>
      </c>
      <c r="AG3359" s="320">
        <v>2</v>
      </c>
      <c r="AH3359" s="321">
        <f t="shared" si="569"/>
        <v>0</v>
      </c>
      <c r="AI3359" s="287">
        <f>_xlfn.IFNA(VLOOKUP(AD:AD,грп!B:C,2,0),0)</f>
        <v>0</v>
      </c>
      <c r="AJ3359" s="607">
        <v>66</v>
      </c>
      <c r="AK3359" s="672" t="str">
        <f t="shared" si="562"/>
        <v xml:space="preserve"> </v>
      </c>
      <c r="AL3359" s="174"/>
      <c r="AM3359" s="4"/>
    </row>
    <row r="3360" spans="1:39" s="6" customFormat="1" ht="12" customHeight="1" outlineLevel="1" x14ac:dyDescent="0.35">
      <c r="A3360" s="307" t="s">
        <v>10402</v>
      </c>
      <c r="B3360" s="308" t="s">
        <v>8629</v>
      </c>
      <c r="C3360" s="290" t="s">
        <v>555</v>
      </c>
      <c r="D3360" s="310" t="s">
        <v>1049</v>
      </c>
      <c r="E3360" s="322" t="s">
        <v>1050</v>
      </c>
      <c r="F3360" s="293"/>
      <c r="G3360" s="293"/>
      <c r="H3360" s="294">
        <v>55</v>
      </c>
      <c r="I3360" s="294" t="str">
        <f>IFERROR(_xlfn.IFNA(VLOOKUP($D:$D,history!$I:$Y,3,0),VLOOKUP(E:E,history!$H:$Y,4,0)),"--")</f>
        <v>--</v>
      </c>
      <c r="J3360" s="282" t="s">
        <v>9870</v>
      </c>
      <c r="K3360" s="282" t="str">
        <f t="shared" si="570"/>
        <v/>
      </c>
      <c r="L3360" s="312">
        <f t="shared" si="567"/>
        <v>120.56</v>
      </c>
      <c r="M3360" s="312">
        <f t="shared" si="568"/>
        <v>182.67</v>
      </c>
      <c r="N3360" s="297" t="str">
        <f>_xlfn.IFNA(VLOOKUP($E:$E,'1'!$A:$E,3,0),"")</f>
        <v/>
      </c>
      <c r="O3360" s="297" t="str">
        <f>_xlfn.IFNA(VLOOKUP($E:$E,'2'!$A:$E,3,0),"")</f>
        <v/>
      </c>
      <c r="P3360" s="297" t="str">
        <f>_xlfn.IFNA(VLOOKUP($E:$E,'3'!$A:$D,3,0),"")</f>
        <v/>
      </c>
      <c r="Q3360" s="297">
        <f>_xlfn.IFNA(VLOOKUP($E:$E,'4'!$A:$F,3,0),"")</f>
        <v>78.400000000000006</v>
      </c>
      <c r="R3360" s="297" t="str">
        <f>_xlfn.IFNA(VLOOKUP($E:$E,'5'!$A:$F,3,0),"")</f>
        <v/>
      </c>
      <c r="S3360" s="297" t="str">
        <f>_xlfn.IFNA(VLOOKUP($E:$E,'6'!$A:$F,3,0),"")</f>
        <v/>
      </c>
      <c r="T3360" s="313">
        <v>1</v>
      </c>
      <c r="U3360" s="313">
        <v>12</v>
      </c>
      <c r="V3360" s="313">
        <v>180</v>
      </c>
      <c r="W3360" s="314">
        <v>9.5000000000000001E-2</v>
      </c>
      <c r="X3360" s="315">
        <v>3.9052290000000001E-4</v>
      </c>
      <c r="Y3360" s="749">
        <v>170</v>
      </c>
      <c r="Z3360" s="282"/>
      <c r="AA3360" s="316" t="s">
        <v>10390</v>
      </c>
      <c r="AB3360" s="282" t="s">
        <v>9163</v>
      </c>
      <c r="AC3360" s="317" t="s">
        <v>2081</v>
      </c>
      <c r="AD3360" s="318" t="s">
        <v>2759</v>
      </c>
      <c r="AE3360" s="319">
        <v>0</v>
      </c>
      <c r="AF3360" s="319" t="s">
        <v>11273</v>
      </c>
      <c r="AG3360" s="320">
        <v>2.29</v>
      </c>
      <c r="AH3360" s="321">
        <f t="shared" si="569"/>
        <v>0</v>
      </c>
      <c r="AI3360" s="287">
        <f>_xlfn.IFNA(VLOOKUP(AD:AD,грп!B:C,2,0),0)</f>
        <v>0</v>
      </c>
      <c r="AJ3360" s="607">
        <v>132</v>
      </c>
      <c r="AK3360" s="672" t="str">
        <f t="shared" si="562"/>
        <v xml:space="preserve"> </v>
      </c>
      <c r="AL3360" s="174"/>
      <c r="AM3360" s="4"/>
    </row>
    <row r="3361" spans="1:39" s="6" customFormat="1" ht="12" customHeight="1" outlineLevel="1" x14ac:dyDescent="0.35">
      <c r="A3361" s="307" t="s">
        <v>10402</v>
      </c>
      <c r="B3361" s="308" t="s">
        <v>8630</v>
      </c>
      <c r="C3361" s="290" t="s">
        <v>555</v>
      </c>
      <c r="D3361" s="310" t="s">
        <v>1051</v>
      </c>
      <c r="E3361" s="322" t="s">
        <v>1052</v>
      </c>
      <c r="F3361" s="293"/>
      <c r="G3361" s="293"/>
      <c r="H3361" s="294">
        <v>28</v>
      </c>
      <c r="I3361" s="294" t="str">
        <f>IFERROR(_xlfn.IFNA(VLOOKUP($D:$D,history!$I:$Y,3,0),VLOOKUP(E:E,history!$H:$Y,4,0)),"--")</f>
        <v>--</v>
      </c>
      <c r="J3361" s="282" t="s">
        <v>9870</v>
      </c>
      <c r="K3361" s="282" t="str">
        <f t="shared" si="570"/>
        <v/>
      </c>
      <c r="L3361" s="312">
        <f t="shared" si="567"/>
        <v>182.16</v>
      </c>
      <c r="M3361" s="312">
        <f t="shared" si="568"/>
        <v>276</v>
      </c>
      <c r="N3361" s="297" t="str">
        <f>_xlfn.IFNA(VLOOKUP($E:$E,'1'!$A:$E,3,0),"")</f>
        <v/>
      </c>
      <c r="O3361" s="297" t="str">
        <f>_xlfn.IFNA(VLOOKUP($E:$E,'2'!$A:$E,3,0),"")</f>
        <v/>
      </c>
      <c r="P3361" s="297" t="str">
        <f>_xlfn.IFNA(VLOOKUP($E:$E,'3'!$A:$D,3,0),"")</f>
        <v/>
      </c>
      <c r="Q3361" s="297">
        <f>_xlfn.IFNA(VLOOKUP($E:$E,'4'!$A:$F,3,0),"")</f>
        <v>118.4</v>
      </c>
      <c r="R3361" s="297" t="str">
        <f>_xlfn.IFNA(VLOOKUP($E:$E,'5'!$A:$F,3,0),"")</f>
        <v/>
      </c>
      <c r="S3361" s="297" t="str">
        <f>_xlfn.IFNA(VLOOKUP($E:$E,'6'!$A:$F,3,0),"")</f>
        <v/>
      </c>
      <c r="T3361" s="313">
        <v>1</v>
      </c>
      <c r="U3361" s="313">
        <v>12</v>
      </c>
      <c r="V3361" s="313">
        <v>120</v>
      </c>
      <c r="W3361" s="314">
        <v>0.12</v>
      </c>
      <c r="X3361" s="315">
        <v>4.95E-4</v>
      </c>
      <c r="Y3361" s="749">
        <v>260</v>
      </c>
      <c r="Z3361" s="282"/>
      <c r="AA3361" s="316" t="s">
        <v>10391</v>
      </c>
      <c r="AB3361" s="282" t="s">
        <v>9163</v>
      </c>
      <c r="AC3361" s="317" t="s">
        <v>2081</v>
      </c>
      <c r="AD3361" s="318" t="s">
        <v>2759</v>
      </c>
      <c r="AE3361" s="319">
        <v>0</v>
      </c>
      <c r="AF3361" s="319" t="s">
        <v>11273</v>
      </c>
      <c r="AG3361" s="320">
        <v>3.46</v>
      </c>
      <c r="AH3361" s="321">
        <f t="shared" si="569"/>
        <v>0</v>
      </c>
      <c r="AI3361" s="287">
        <f>_xlfn.IFNA(VLOOKUP(AD:AD,грп!B:C,2,0),0)</f>
        <v>0</v>
      </c>
      <c r="AJ3361" s="607">
        <v>54</v>
      </c>
      <c r="AK3361" s="672" t="str">
        <f t="shared" si="562"/>
        <v xml:space="preserve"> </v>
      </c>
      <c r="AL3361" s="174"/>
      <c r="AM3361" s="4"/>
    </row>
    <row r="3362" spans="1:39" s="4" customFormat="1" ht="12" customHeight="1" outlineLevel="1" x14ac:dyDescent="0.35">
      <c r="A3362" s="307" t="s">
        <v>10402</v>
      </c>
      <c r="B3362" s="308" t="s">
        <v>8631</v>
      </c>
      <c r="C3362" s="323"/>
      <c r="D3362" s="310" t="s">
        <v>3254</v>
      </c>
      <c r="E3362" s="292" t="s">
        <v>2681</v>
      </c>
      <c r="F3362" s="293"/>
      <c r="G3362" s="293"/>
      <c r="H3362" s="294">
        <v>55</v>
      </c>
      <c r="I3362" s="294" t="str">
        <f>IFERROR(_xlfn.IFNA(VLOOKUP($D:$D,history!$I:$Y,3,0),VLOOKUP(E:E,history!$H:$Y,4,0)),"--")</f>
        <v>--</v>
      </c>
      <c r="J3362" s="282" t="s">
        <v>9870</v>
      </c>
      <c r="K3362" s="282" t="str">
        <f t="shared" si="570"/>
        <v/>
      </c>
      <c r="L3362" s="312">
        <f t="shared" si="567"/>
        <v>47.38</v>
      </c>
      <c r="M3362" s="312">
        <f t="shared" si="568"/>
        <v>71.790000000000006</v>
      </c>
      <c r="N3362" s="297" t="str">
        <f>_xlfn.IFNA(VLOOKUP($E:$E,'1'!$A:$E,3,0),"")</f>
        <v/>
      </c>
      <c r="O3362" s="297" t="str">
        <f>_xlfn.IFNA(VLOOKUP($E:$E,'2'!$A:$E,3,0),"")</f>
        <v/>
      </c>
      <c r="P3362" s="297" t="str">
        <f>_xlfn.IFNA(VLOOKUP($E:$E,'3'!$A:$D,3,0),"")</f>
        <v/>
      </c>
      <c r="Q3362" s="297">
        <f>_xlfn.IFNA(VLOOKUP($E:$E,'4'!$A:$F,3,0),"")</f>
        <v>30.8</v>
      </c>
      <c r="R3362" s="297" t="str">
        <f>_xlfn.IFNA(VLOOKUP($E:$E,'5'!$A:$F,3,0),"")</f>
        <v/>
      </c>
      <c r="S3362" s="297" t="str">
        <f>_xlfn.IFNA(VLOOKUP($E:$E,'6'!$A:$F,3,0),"")</f>
        <v/>
      </c>
      <c r="T3362" s="313">
        <v>1</v>
      </c>
      <c r="U3362" s="313">
        <v>12</v>
      </c>
      <c r="V3362" s="313">
        <v>600</v>
      </c>
      <c r="W3362" s="314">
        <v>2.8000000000000001E-2</v>
      </c>
      <c r="X3362" s="315">
        <v>1.033333E-4</v>
      </c>
      <c r="Y3362" s="749">
        <v>70</v>
      </c>
      <c r="Z3362" s="282"/>
      <c r="AA3362" s="316" t="s">
        <v>393</v>
      </c>
      <c r="AB3362" s="282" t="s">
        <v>9163</v>
      </c>
      <c r="AC3362" s="317" t="s">
        <v>2081</v>
      </c>
      <c r="AD3362" s="318" t="s">
        <v>2759</v>
      </c>
      <c r="AE3362" s="319">
        <v>0</v>
      </c>
      <c r="AF3362" s="319" t="s">
        <v>11273</v>
      </c>
      <c r="AG3362" s="320">
        <v>0.9</v>
      </c>
      <c r="AH3362" s="321">
        <f t="shared" si="569"/>
        <v>0</v>
      </c>
      <c r="AI3362" s="287">
        <f>_xlfn.IFNA(VLOOKUP(AD:AD,грп!B:C,2,0),0)</f>
        <v>0</v>
      </c>
      <c r="AJ3362" s="607">
        <v>84</v>
      </c>
      <c r="AK3362" s="672">
        <f t="shared" si="562"/>
        <v>0</v>
      </c>
      <c r="AL3362" s="174"/>
    </row>
    <row r="3363" spans="1:39" s="4" customFormat="1" ht="12" customHeight="1" outlineLevel="1" x14ac:dyDescent="0.35">
      <c r="A3363" s="307" t="s">
        <v>10402</v>
      </c>
      <c r="B3363" s="308" t="s">
        <v>8632</v>
      </c>
      <c r="C3363" s="323"/>
      <c r="D3363" s="310" t="s">
        <v>3255</v>
      </c>
      <c r="E3363" s="292" t="s">
        <v>2680</v>
      </c>
      <c r="F3363" s="293"/>
      <c r="G3363" s="293"/>
      <c r="H3363" s="294">
        <v>40</v>
      </c>
      <c r="I3363" s="294" t="str">
        <f>IFERROR(_xlfn.IFNA(VLOOKUP($D:$D,history!$I:$Y,3,0),VLOOKUP(E:E,history!$H:$Y,4,0)),"--")</f>
        <v>--</v>
      </c>
      <c r="J3363" s="282" t="s">
        <v>9870</v>
      </c>
      <c r="K3363" s="282" t="str">
        <f t="shared" si="570"/>
        <v/>
      </c>
      <c r="L3363" s="312">
        <f t="shared" si="567"/>
        <v>34.22</v>
      </c>
      <c r="M3363" s="312">
        <f t="shared" si="568"/>
        <v>51.85</v>
      </c>
      <c r="N3363" s="297" t="str">
        <f>_xlfn.IFNA(VLOOKUP($E:$E,'1'!$A:$E,3,0),"")</f>
        <v/>
      </c>
      <c r="O3363" s="297" t="str">
        <f>_xlfn.IFNA(VLOOKUP($E:$E,'2'!$A:$E,3,0),"")</f>
        <v/>
      </c>
      <c r="P3363" s="297" t="str">
        <f>_xlfn.IFNA(VLOOKUP($E:$E,'3'!$A:$D,3,0),"")</f>
        <v/>
      </c>
      <c r="Q3363" s="297">
        <f>_xlfn.IFNA(VLOOKUP($E:$E,'4'!$A:$F,3,0),"")</f>
        <v>22.2</v>
      </c>
      <c r="R3363" s="297" t="str">
        <f>_xlfn.IFNA(VLOOKUP($E:$E,'5'!$A:$F,3,0),"")</f>
        <v/>
      </c>
      <c r="S3363" s="297" t="str">
        <f>_xlfn.IFNA(VLOOKUP($E:$E,'6'!$A:$F,3,0),"")</f>
        <v/>
      </c>
      <c r="T3363" s="313">
        <v>1</v>
      </c>
      <c r="U3363" s="313">
        <v>12</v>
      </c>
      <c r="V3363" s="313">
        <v>600</v>
      </c>
      <c r="W3363" s="314">
        <v>2.3E-2</v>
      </c>
      <c r="X3363" s="315">
        <v>7.4999999999999993E-5</v>
      </c>
      <c r="Y3363" s="749">
        <v>50</v>
      </c>
      <c r="Z3363" s="282"/>
      <c r="AA3363" s="316" t="s">
        <v>393</v>
      </c>
      <c r="AB3363" s="282" t="s">
        <v>9163</v>
      </c>
      <c r="AC3363" s="317" t="s">
        <v>2081</v>
      </c>
      <c r="AD3363" s="318" t="s">
        <v>2759</v>
      </c>
      <c r="AE3363" s="319">
        <v>0</v>
      </c>
      <c r="AF3363" s="319" t="s">
        <v>11273</v>
      </c>
      <c r="AG3363" s="320">
        <v>0.65</v>
      </c>
      <c r="AH3363" s="321">
        <f t="shared" si="569"/>
        <v>0</v>
      </c>
      <c r="AI3363" s="287">
        <f>_xlfn.IFNA(VLOOKUP(AD:AD,грп!B:C,2,0),0)</f>
        <v>0</v>
      </c>
      <c r="AJ3363" s="607">
        <v>108</v>
      </c>
      <c r="AK3363" s="672">
        <f t="shared" si="562"/>
        <v>0</v>
      </c>
      <c r="AL3363" s="174"/>
    </row>
    <row r="3364" spans="1:39" s="4" customFormat="1" ht="12" customHeight="1" outlineLevel="1" x14ac:dyDescent="0.35">
      <c r="A3364" s="307" t="s">
        <v>10402</v>
      </c>
      <c r="B3364" s="308" t="s">
        <v>8633</v>
      </c>
      <c r="C3364" s="323"/>
      <c r="D3364" s="310" t="s">
        <v>3256</v>
      </c>
      <c r="E3364" s="292" t="s">
        <v>2682</v>
      </c>
      <c r="F3364" s="293"/>
      <c r="G3364" s="293"/>
      <c r="H3364" s="294">
        <v>59</v>
      </c>
      <c r="I3364" s="294" t="str">
        <f>IFERROR(_xlfn.IFNA(VLOOKUP($D:$D,history!$I:$Y,3,0),VLOOKUP(E:E,history!$H:$Y,4,0)),"--")</f>
        <v>--</v>
      </c>
      <c r="J3364" s="282" t="s">
        <v>9870</v>
      </c>
      <c r="K3364" s="282" t="str">
        <f t="shared" si="570"/>
        <v/>
      </c>
      <c r="L3364" s="312">
        <f t="shared" si="567"/>
        <v>68.44</v>
      </c>
      <c r="M3364" s="312">
        <f t="shared" si="568"/>
        <v>103.7</v>
      </c>
      <c r="N3364" s="297" t="str">
        <f>_xlfn.IFNA(VLOOKUP($E:$E,'1'!$A:$E,3,0),"")</f>
        <v/>
      </c>
      <c r="O3364" s="297" t="str">
        <f>_xlfn.IFNA(VLOOKUP($E:$E,'2'!$A:$E,3,0),"")</f>
        <v/>
      </c>
      <c r="P3364" s="297" t="str">
        <f>_xlfn.IFNA(VLOOKUP($E:$E,'3'!$A:$D,3,0),"")</f>
        <v/>
      </c>
      <c r="Q3364" s="297">
        <f>_xlfn.IFNA(VLOOKUP($E:$E,'4'!$A:$F,3,0),"")</f>
        <v>44.5</v>
      </c>
      <c r="R3364" s="297" t="str">
        <f>_xlfn.IFNA(VLOOKUP($E:$E,'5'!$A:$F,3,0),"")</f>
        <v/>
      </c>
      <c r="S3364" s="297" t="str">
        <f>_xlfn.IFNA(VLOOKUP($E:$E,'6'!$A:$F,3,0),"")</f>
        <v/>
      </c>
      <c r="T3364" s="313">
        <v>1</v>
      </c>
      <c r="U3364" s="313">
        <v>12</v>
      </c>
      <c r="V3364" s="313">
        <v>600</v>
      </c>
      <c r="W3364" s="314">
        <v>3.9E-2</v>
      </c>
      <c r="X3364" s="315">
        <v>1.4333330000000001E-4</v>
      </c>
      <c r="Y3364" s="749">
        <v>90</v>
      </c>
      <c r="Z3364" s="282"/>
      <c r="AA3364" s="316" t="s">
        <v>393</v>
      </c>
      <c r="AB3364" s="282" t="s">
        <v>9163</v>
      </c>
      <c r="AC3364" s="317" t="s">
        <v>2081</v>
      </c>
      <c r="AD3364" s="318" t="s">
        <v>2759</v>
      </c>
      <c r="AE3364" s="319">
        <v>0</v>
      </c>
      <c r="AF3364" s="319" t="s">
        <v>11273</v>
      </c>
      <c r="AG3364" s="320">
        <v>1.3</v>
      </c>
      <c r="AH3364" s="321">
        <f t="shared" si="569"/>
        <v>0</v>
      </c>
      <c r="AI3364" s="287">
        <f>_xlfn.IFNA(VLOOKUP(AD:AD,грп!B:C,2,0),0)</f>
        <v>0</v>
      </c>
      <c r="AJ3364" s="607">
        <v>84</v>
      </c>
      <c r="AK3364" s="672">
        <f t="shared" si="562"/>
        <v>0</v>
      </c>
      <c r="AL3364" s="174"/>
    </row>
    <row r="3365" spans="1:39" s="4" customFormat="1" ht="12" customHeight="1" outlineLevel="1" x14ac:dyDescent="0.35">
      <c r="A3365" s="307" t="s">
        <v>10402</v>
      </c>
      <c r="B3365" s="308" t="s">
        <v>8634</v>
      </c>
      <c r="C3365" s="323"/>
      <c r="D3365" s="310" t="s">
        <v>3257</v>
      </c>
      <c r="E3365" s="292" t="s">
        <v>2683</v>
      </c>
      <c r="F3365" s="293"/>
      <c r="G3365" s="293"/>
      <c r="H3365" s="294">
        <v>28</v>
      </c>
      <c r="I3365" s="294" t="str">
        <f>IFERROR(_xlfn.IFNA(VLOOKUP($D:$D,history!$I:$Y,3,0),VLOOKUP(E:E,history!$H:$Y,4,0)),"--")</f>
        <v>--</v>
      </c>
      <c r="J3365" s="282" t="s">
        <v>9870</v>
      </c>
      <c r="K3365" s="282" t="str">
        <f t="shared" si="570"/>
        <v/>
      </c>
      <c r="L3365" s="312">
        <f t="shared" si="567"/>
        <v>89.5</v>
      </c>
      <c r="M3365" s="312">
        <f t="shared" si="568"/>
        <v>135.61000000000001</v>
      </c>
      <c r="N3365" s="297" t="str">
        <f>_xlfn.IFNA(VLOOKUP($E:$E,'1'!$A:$E,3,0),"")</f>
        <v/>
      </c>
      <c r="O3365" s="297" t="str">
        <f>_xlfn.IFNA(VLOOKUP($E:$E,'2'!$A:$E,3,0),"")</f>
        <v/>
      </c>
      <c r="P3365" s="297" t="str">
        <f>_xlfn.IFNA(VLOOKUP($E:$E,'3'!$A:$D,3,0),"")</f>
        <v/>
      </c>
      <c r="Q3365" s="297">
        <f>_xlfn.IFNA(VLOOKUP($E:$E,'4'!$A:$F,3,0),"")</f>
        <v>58.2</v>
      </c>
      <c r="R3365" s="297" t="str">
        <f>_xlfn.IFNA(VLOOKUP($E:$E,'5'!$A:$F,3,0),"")</f>
        <v/>
      </c>
      <c r="S3365" s="297" t="str">
        <f>_xlfn.IFNA(VLOOKUP($E:$E,'6'!$A:$F,3,0),"")</f>
        <v/>
      </c>
      <c r="T3365" s="313">
        <v>1</v>
      </c>
      <c r="U3365" s="313">
        <v>12</v>
      </c>
      <c r="V3365" s="313">
        <v>600</v>
      </c>
      <c r="W3365" s="314">
        <v>4.3999999999999997E-2</v>
      </c>
      <c r="X3365" s="315">
        <v>1.6666669999999999E-4</v>
      </c>
      <c r="Y3365" s="749">
        <v>130</v>
      </c>
      <c r="Z3365" s="282"/>
      <c r="AA3365" s="316" t="s">
        <v>393</v>
      </c>
      <c r="AB3365" s="282" t="s">
        <v>9163</v>
      </c>
      <c r="AC3365" s="317" t="s">
        <v>2081</v>
      </c>
      <c r="AD3365" s="318" t="s">
        <v>2759</v>
      </c>
      <c r="AE3365" s="319">
        <v>0</v>
      </c>
      <c r="AF3365" s="319" t="s">
        <v>11273</v>
      </c>
      <c r="AG3365" s="320">
        <v>1.7</v>
      </c>
      <c r="AH3365" s="321">
        <f t="shared" si="569"/>
        <v>0</v>
      </c>
      <c r="AI3365" s="287">
        <f>_xlfn.IFNA(VLOOKUP(AD:AD,грп!B:C,2,0),0)</f>
        <v>0</v>
      </c>
      <c r="AJ3365" s="607">
        <v>84</v>
      </c>
      <c r="AK3365" s="672">
        <f t="shared" si="562"/>
        <v>0</v>
      </c>
      <c r="AL3365" s="174"/>
    </row>
    <row r="3366" spans="1:39" s="4" customFormat="1" ht="12" customHeight="1" outlineLevel="1" x14ac:dyDescent="0.35">
      <c r="A3366" s="307" t="s">
        <v>10402</v>
      </c>
      <c r="B3366" s="308" t="s">
        <v>8635</v>
      </c>
      <c r="C3366" s="323"/>
      <c r="D3366" s="310" t="s">
        <v>3258</v>
      </c>
      <c r="E3366" s="292" t="s">
        <v>2684</v>
      </c>
      <c r="F3366" s="293"/>
      <c r="G3366" s="293"/>
      <c r="H3366" s="294">
        <v>63</v>
      </c>
      <c r="I3366" s="294" t="str">
        <f>IFERROR(_xlfn.IFNA(VLOOKUP($D:$D,history!$I:$Y,3,0),VLOOKUP(E:E,history!$H:$Y,4,0)),"--")</f>
        <v>--</v>
      </c>
      <c r="J3366" s="282" t="s">
        <v>9870</v>
      </c>
      <c r="K3366" s="282" t="str">
        <f t="shared" si="570"/>
        <v/>
      </c>
      <c r="L3366" s="312">
        <f t="shared" si="567"/>
        <v>102.66</v>
      </c>
      <c r="M3366" s="312">
        <f t="shared" si="568"/>
        <v>155.55000000000001</v>
      </c>
      <c r="N3366" s="297" t="str">
        <f>_xlfn.IFNA(VLOOKUP($E:$E,'1'!$A:$E,3,0),"")</f>
        <v/>
      </c>
      <c r="O3366" s="297" t="str">
        <f>_xlfn.IFNA(VLOOKUP($E:$E,'2'!$A:$E,3,0),"")</f>
        <v/>
      </c>
      <c r="P3366" s="297" t="str">
        <f>_xlfn.IFNA(VLOOKUP($E:$E,'3'!$A:$D,3,0),"")</f>
        <v/>
      </c>
      <c r="Q3366" s="297">
        <f>_xlfn.IFNA(VLOOKUP($E:$E,'4'!$A:$F,3,0),"")</f>
        <v>66.7</v>
      </c>
      <c r="R3366" s="297" t="str">
        <f>_xlfn.IFNA(VLOOKUP($E:$E,'5'!$A:$F,3,0),"")</f>
        <v/>
      </c>
      <c r="S3366" s="297" t="str">
        <f>_xlfn.IFNA(VLOOKUP($E:$E,'6'!$A:$F,3,0),"")</f>
        <v/>
      </c>
      <c r="T3366" s="313">
        <v>1</v>
      </c>
      <c r="U3366" s="313">
        <v>12</v>
      </c>
      <c r="V3366" s="313">
        <v>360</v>
      </c>
      <c r="W3366" s="314">
        <v>5.5E-2</v>
      </c>
      <c r="X3366" s="315">
        <v>2.271242E-4</v>
      </c>
      <c r="Y3366" s="749">
        <v>150</v>
      </c>
      <c r="Z3366" s="282"/>
      <c r="AA3366" s="316" t="s">
        <v>393</v>
      </c>
      <c r="AB3366" s="282" t="s">
        <v>9163</v>
      </c>
      <c r="AC3366" s="317" t="s">
        <v>2081</v>
      </c>
      <c r="AD3366" s="318" t="s">
        <v>2759</v>
      </c>
      <c r="AE3366" s="319">
        <v>0</v>
      </c>
      <c r="AF3366" s="319" t="s">
        <v>11273</v>
      </c>
      <c r="AG3366" s="320">
        <v>1.95</v>
      </c>
      <c r="AH3366" s="321">
        <f t="shared" si="569"/>
        <v>0</v>
      </c>
      <c r="AI3366" s="287">
        <f>_xlfn.IFNA(VLOOKUP(AD:AD,грп!B:C,2,0),0)</f>
        <v>0</v>
      </c>
      <c r="AJ3366" s="607">
        <v>36</v>
      </c>
      <c r="AK3366" s="672">
        <f t="shared" si="562"/>
        <v>0</v>
      </c>
      <c r="AL3366" s="174"/>
    </row>
    <row r="3367" spans="1:39" s="4" customFormat="1" ht="12" customHeight="1" outlineLevel="1" x14ac:dyDescent="0.35">
      <c r="A3367" s="307" t="s">
        <v>10402</v>
      </c>
      <c r="B3367" s="308" t="s">
        <v>8636</v>
      </c>
      <c r="C3367" s="323"/>
      <c r="D3367" s="310" t="s">
        <v>3259</v>
      </c>
      <c r="E3367" s="292" t="s">
        <v>2685</v>
      </c>
      <c r="F3367" s="293"/>
      <c r="G3367" s="293"/>
      <c r="H3367" s="294">
        <v>92</v>
      </c>
      <c r="I3367" s="294" t="str">
        <f>IFERROR(_xlfn.IFNA(VLOOKUP($D:$D,history!$I:$Y,3,0),VLOOKUP(E:E,history!$H:$Y,4,0)),"--")</f>
        <v>--</v>
      </c>
      <c r="J3367" s="282" t="s">
        <v>9870</v>
      </c>
      <c r="K3367" s="282" t="str">
        <f t="shared" si="570"/>
        <v/>
      </c>
      <c r="L3367" s="312">
        <f t="shared" si="567"/>
        <v>176.37</v>
      </c>
      <c r="M3367" s="312">
        <f t="shared" si="568"/>
        <v>267.23</v>
      </c>
      <c r="N3367" s="297" t="str">
        <f>_xlfn.IFNA(VLOOKUP($E:$E,'1'!$A:$E,3,0),"")</f>
        <v/>
      </c>
      <c r="O3367" s="297" t="str">
        <f>_xlfn.IFNA(VLOOKUP($E:$E,'2'!$A:$E,3,0),"")</f>
        <v/>
      </c>
      <c r="P3367" s="297" t="str">
        <f>_xlfn.IFNA(VLOOKUP($E:$E,'3'!$A:$D,3,0),"")</f>
        <v/>
      </c>
      <c r="Q3367" s="297" t="str">
        <f>_xlfn.IFNA(VLOOKUP($E:$E,'4'!$A:$F,3,0),"")</f>
        <v/>
      </c>
      <c r="R3367" s="297" t="str">
        <f>_xlfn.IFNA(VLOOKUP($E:$E,'5'!$A:$F,3,0),"")</f>
        <v/>
      </c>
      <c r="S3367" s="297" t="str">
        <f>_xlfn.IFNA(VLOOKUP($E:$E,'6'!$A:$F,3,0),"")</f>
        <v/>
      </c>
      <c r="T3367" s="313">
        <v>1</v>
      </c>
      <c r="U3367" s="313">
        <v>12</v>
      </c>
      <c r="V3367" s="313">
        <v>240</v>
      </c>
      <c r="W3367" s="314">
        <v>7.9000000000000001E-2</v>
      </c>
      <c r="X3367" s="315">
        <v>3.1E-4</v>
      </c>
      <c r="Y3367" s="749">
        <v>250</v>
      </c>
      <c r="Z3367" s="282"/>
      <c r="AA3367" s="316" t="s">
        <v>10391</v>
      </c>
      <c r="AB3367" s="282" t="s">
        <v>9163</v>
      </c>
      <c r="AC3367" s="317" t="s">
        <v>2081</v>
      </c>
      <c r="AD3367" s="318" t="s">
        <v>2759</v>
      </c>
      <c r="AE3367" s="319">
        <v>0</v>
      </c>
      <c r="AF3367" s="319" t="s">
        <v>11273</v>
      </c>
      <c r="AG3367" s="320">
        <v>3.35</v>
      </c>
      <c r="AH3367" s="321">
        <f t="shared" si="569"/>
        <v>0</v>
      </c>
      <c r="AI3367" s="287">
        <f>_xlfn.IFNA(VLOOKUP(AD:AD,грп!B:C,2,0),0)</f>
        <v>0</v>
      </c>
      <c r="AJ3367" s="607">
        <v>36</v>
      </c>
      <c r="AK3367" s="672">
        <f t="shared" si="562"/>
        <v>0</v>
      </c>
      <c r="AL3367" s="174"/>
    </row>
    <row r="3368" spans="1:39" s="4" customFormat="1" ht="12" customHeight="1" outlineLevel="1" x14ac:dyDescent="0.35">
      <c r="A3368" s="307" t="s">
        <v>339</v>
      </c>
      <c r="B3368" s="308" t="s">
        <v>8637</v>
      </c>
      <c r="C3368" s="309"/>
      <c r="D3368" s="310" t="s">
        <v>10072</v>
      </c>
      <c r="E3368" s="292" t="s">
        <v>4597</v>
      </c>
      <c r="F3368" s="293"/>
      <c r="G3368" s="293"/>
      <c r="H3368" s="294"/>
      <c r="I3368" s="294" t="str">
        <f>IFERROR(_xlfn.IFNA(VLOOKUP($D:$D,history!$I:$Y,3,0),VLOOKUP(E:E,history!$H:$Y,4,0)),"--")</f>
        <v>--</v>
      </c>
      <c r="J3368" s="282" t="s">
        <v>9870</v>
      </c>
      <c r="K3368" s="282" t="str">
        <f t="shared" si="570"/>
        <v/>
      </c>
      <c r="L3368" s="312">
        <f t="shared" si="567"/>
        <v>27.9</v>
      </c>
      <c r="M3368" s="312">
        <f t="shared" si="568"/>
        <v>42.28</v>
      </c>
      <c r="N3368" s="297" t="str">
        <f>_xlfn.IFNA(VLOOKUP($E:$E,'1'!$A:$E,3,0),"")</f>
        <v/>
      </c>
      <c r="O3368" s="297" t="str">
        <f>_xlfn.IFNA(VLOOKUP($E:$E,'2'!$A:$E,3,0),"")</f>
        <v/>
      </c>
      <c r="P3368" s="297" t="str">
        <f>_xlfn.IFNA(VLOOKUP($E:$E,'3'!$A:$D,3,0),"")</f>
        <v/>
      </c>
      <c r="Q3368" s="297">
        <f>_xlfn.IFNA(VLOOKUP($E:$E,'4'!$A:$F,3,0),"")</f>
        <v>18.100000000000001</v>
      </c>
      <c r="R3368" s="297" t="str">
        <f>_xlfn.IFNA(VLOOKUP($E:$E,'5'!$A:$F,3,0),"")</f>
        <v/>
      </c>
      <c r="S3368" s="297" t="str">
        <f>_xlfn.IFNA(VLOOKUP($E:$E,'6'!$A:$F,3,0),"")</f>
        <v/>
      </c>
      <c r="T3368" s="313">
        <v>1</v>
      </c>
      <c r="U3368" s="313">
        <v>12</v>
      </c>
      <c r="V3368" s="313">
        <v>600</v>
      </c>
      <c r="W3368" s="314">
        <v>2.8000000000000001E-2</v>
      </c>
      <c r="X3368" s="315">
        <v>9.0000000000000006E-5</v>
      </c>
      <c r="Y3368" s="749">
        <v>40</v>
      </c>
      <c r="Z3368" s="282"/>
      <c r="AA3368" s="316" t="s">
        <v>10388</v>
      </c>
      <c r="AB3368" s="282" t="s">
        <v>9163</v>
      </c>
      <c r="AC3368" s="317" t="s">
        <v>2081</v>
      </c>
      <c r="AD3368" s="318" t="s">
        <v>2759</v>
      </c>
      <c r="AE3368" s="319">
        <v>0</v>
      </c>
      <c r="AF3368" s="319" t="s">
        <v>11273</v>
      </c>
      <c r="AG3368" s="320">
        <v>0.53</v>
      </c>
      <c r="AH3368" s="321">
        <f t="shared" si="569"/>
        <v>0</v>
      </c>
      <c r="AI3368" s="287">
        <f>_xlfn.IFNA(VLOOKUP(AD:AD,грп!B:C,2,0),0)</f>
        <v>0</v>
      </c>
      <c r="AJ3368" s="607">
        <v>108</v>
      </c>
      <c r="AK3368" s="672">
        <f t="shared" si="562"/>
        <v>0</v>
      </c>
      <c r="AL3368" s="174"/>
    </row>
    <row r="3369" spans="1:39" s="4" customFormat="1" ht="12" customHeight="1" outlineLevel="1" x14ac:dyDescent="0.35">
      <c r="A3369" s="307" t="s">
        <v>339</v>
      </c>
      <c r="B3369" s="308" t="s">
        <v>8638</v>
      </c>
      <c r="C3369" s="309"/>
      <c r="D3369" s="310" t="s">
        <v>10073</v>
      </c>
      <c r="E3369" s="292" t="s">
        <v>4598</v>
      </c>
      <c r="F3369" s="293"/>
      <c r="G3369" s="293"/>
      <c r="H3369" s="294">
        <v>45</v>
      </c>
      <c r="I3369" s="294" t="str">
        <f>IFERROR(_xlfn.IFNA(VLOOKUP($D:$D,history!$I:$Y,3,0),VLOOKUP(E:E,history!$H:$Y,4,0)),"--")</f>
        <v>V</v>
      </c>
      <c r="J3369" s="282" t="s">
        <v>9870</v>
      </c>
      <c r="K3369" s="282" t="str">
        <f t="shared" si="570"/>
        <v/>
      </c>
      <c r="L3369" s="312">
        <f t="shared" si="567"/>
        <v>37.9</v>
      </c>
      <c r="M3369" s="312">
        <f t="shared" si="568"/>
        <v>57.43</v>
      </c>
      <c r="N3369" s="297" t="str">
        <f>_xlfn.IFNA(VLOOKUP($E:$E,'1'!$A:$E,3,0),"")</f>
        <v/>
      </c>
      <c r="O3369" s="297" t="str">
        <f>_xlfn.IFNA(VLOOKUP($E:$E,'2'!$A:$E,3,0),"")</f>
        <v/>
      </c>
      <c r="P3369" s="297" t="str">
        <f>_xlfn.IFNA(VLOOKUP($E:$E,'3'!$A:$D,3,0),"")</f>
        <v/>
      </c>
      <c r="Q3369" s="297">
        <f>_xlfn.IFNA(VLOOKUP($E:$E,'4'!$A:$F,3,0),"")</f>
        <v>24.6</v>
      </c>
      <c r="R3369" s="297" t="str">
        <f>_xlfn.IFNA(VLOOKUP($E:$E,'5'!$A:$F,3,0),"")</f>
        <v/>
      </c>
      <c r="S3369" s="297" t="str">
        <f>_xlfn.IFNA(VLOOKUP($E:$E,'6'!$A:$F,3,0),"")</f>
        <v/>
      </c>
      <c r="T3369" s="313">
        <v>1</v>
      </c>
      <c r="U3369" s="313">
        <v>12</v>
      </c>
      <c r="V3369" s="313">
        <v>600</v>
      </c>
      <c r="W3369" s="314">
        <v>3.5999999999999997E-2</v>
      </c>
      <c r="X3369" s="315">
        <v>1.155556E-4</v>
      </c>
      <c r="Y3369" s="749">
        <v>50</v>
      </c>
      <c r="Z3369" s="282"/>
      <c r="AA3369" s="316" t="s">
        <v>10390</v>
      </c>
      <c r="AB3369" s="282" t="s">
        <v>9163</v>
      </c>
      <c r="AC3369" s="317" t="s">
        <v>2081</v>
      </c>
      <c r="AD3369" s="318" t="s">
        <v>2759</v>
      </c>
      <c r="AE3369" s="319">
        <v>0</v>
      </c>
      <c r="AF3369" s="319" t="s">
        <v>11273</v>
      </c>
      <c r="AG3369" s="320">
        <v>0.72</v>
      </c>
      <c r="AH3369" s="321">
        <f t="shared" si="569"/>
        <v>0</v>
      </c>
      <c r="AI3369" s="287">
        <f>_xlfn.IFNA(VLOOKUP(AD:AD,грп!B:C,2,0),0)</f>
        <v>0</v>
      </c>
      <c r="AJ3369" s="607">
        <v>96</v>
      </c>
      <c r="AK3369" s="672">
        <f t="shared" si="562"/>
        <v>0</v>
      </c>
      <c r="AL3369" s="174"/>
    </row>
    <row r="3370" spans="1:39" s="4" customFormat="1" ht="12" customHeight="1" outlineLevel="1" x14ac:dyDescent="0.35">
      <c r="A3370" s="307" t="s">
        <v>339</v>
      </c>
      <c r="B3370" s="308" t="s">
        <v>8639</v>
      </c>
      <c r="C3370" s="309"/>
      <c r="D3370" s="310" t="s">
        <v>10074</v>
      </c>
      <c r="E3370" s="322" t="s">
        <v>4823</v>
      </c>
      <c r="F3370" s="293"/>
      <c r="G3370" s="293"/>
      <c r="H3370" s="294"/>
      <c r="I3370" s="294" t="str">
        <f>IFERROR(_xlfn.IFNA(VLOOKUP($D:$D,history!$I:$Y,3,0),VLOOKUP(E:E,history!$H:$Y,4,0)),"--")</f>
        <v>--</v>
      </c>
      <c r="J3370" s="282" t="s">
        <v>9870</v>
      </c>
      <c r="K3370" s="282" t="str">
        <f t="shared" si="570"/>
        <v/>
      </c>
      <c r="L3370" s="312">
        <f t="shared" si="567"/>
        <v>45.28</v>
      </c>
      <c r="M3370" s="312">
        <f t="shared" si="568"/>
        <v>68.599999999999994</v>
      </c>
      <c r="N3370" s="297" t="str">
        <f>_xlfn.IFNA(VLOOKUP($E:$E,'1'!$A:$E,3,0),"")</f>
        <v/>
      </c>
      <c r="O3370" s="297" t="str">
        <f>_xlfn.IFNA(VLOOKUP($E:$E,'2'!$A:$E,3,0),"")</f>
        <v/>
      </c>
      <c r="P3370" s="297" t="str">
        <f>_xlfn.IFNA(VLOOKUP($E:$E,'3'!$A:$D,3,0),"")</f>
        <v/>
      </c>
      <c r="Q3370" s="297">
        <f>_xlfn.IFNA(VLOOKUP($E:$E,'4'!$A:$F,3,0),"")</f>
        <v>29.4</v>
      </c>
      <c r="R3370" s="297" t="str">
        <f>_xlfn.IFNA(VLOOKUP($E:$E,'5'!$A:$F,3,0),"")</f>
        <v/>
      </c>
      <c r="S3370" s="297" t="str">
        <f>_xlfn.IFNA(VLOOKUP($E:$E,'6'!$A:$F,3,0),"")</f>
        <v/>
      </c>
      <c r="T3370" s="313">
        <v>1</v>
      </c>
      <c r="U3370" s="313">
        <v>12</v>
      </c>
      <c r="V3370" s="313">
        <v>600</v>
      </c>
      <c r="W3370" s="314">
        <v>4.2000000000000003E-2</v>
      </c>
      <c r="X3370" s="315">
        <v>1.616667E-4</v>
      </c>
      <c r="Y3370" s="749">
        <v>60</v>
      </c>
      <c r="Z3370" s="282"/>
      <c r="AA3370" s="316" t="s">
        <v>10390</v>
      </c>
      <c r="AB3370" s="282" t="s">
        <v>9163</v>
      </c>
      <c r="AC3370" s="317" t="s">
        <v>2081</v>
      </c>
      <c r="AD3370" s="318" t="s">
        <v>2759</v>
      </c>
      <c r="AE3370" s="319">
        <v>0</v>
      </c>
      <c r="AF3370" s="319" t="s">
        <v>11273</v>
      </c>
      <c r="AG3370" s="320">
        <v>0.86</v>
      </c>
      <c r="AH3370" s="321">
        <f t="shared" si="569"/>
        <v>0</v>
      </c>
      <c r="AI3370" s="287">
        <f>_xlfn.IFNA(VLOOKUP(AD:AD,грп!B:C,2,0),0)</f>
        <v>0</v>
      </c>
      <c r="AJ3370" s="607">
        <v>60</v>
      </c>
      <c r="AK3370" s="672">
        <f t="shared" si="562"/>
        <v>0</v>
      </c>
      <c r="AL3370" s="174"/>
    </row>
    <row r="3371" spans="1:39" s="4" customFormat="1" ht="12" customHeight="1" outlineLevel="1" x14ac:dyDescent="0.35">
      <c r="A3371" s="307" t="s">
        <v>339</v>
      </c>
      <c r="B3371" s="308" t="s">
        <v>8640</v>
      </c>
      <c r="C3371" s="309"/>
      <c r="D3371" s="310" t="s">
        <v>10075</v>
      </c>
      <c r="E3371" s="292" t="s">
        <v>4599</v>
      </c>
      <c r="F3371" s="293"/>
      <c r="G3371" s="293"/>
      <c r="H3371" s="294"/>
      <c r="I3371" s="294" t="str">
        <f>IFERROR(_xlfn.IFNA(VLOOKUP($D:$D,history!$I:$Y,3,0),VLOOKUP(E:E,history!$H:$Y,4,0)),"--")</f>
        <v>V</v>
      </c>
      <c r="J3371" s="282" t="s">
        <v>9870</v>
      </c>
      <c r="K3371" s="282" t="str">
        <f t="shared" si="570"/>
        <v/>
      </c>
      <c r="L3371" s="312">
        <f t="shared" si="567"/>
        <v>62.65</v>
      </c>
      <c r="M3371" s="312">
        <f t="shared" si="568"/>
        <v>94.93</v>
      </c>
      <c r="N3371" s="297" t="str">
        <f>_xlfn.IFNA(VLOOKUP($E:$E,'1'!$A:$E,3,0),"")</f>
        <v/>
      </c>
      <c r="O3371" s="297" t="str">
        <f>_xlfn.IFNA(VLOOKUP($E:$E,'2'!$A:$E,3,0),"")</f>
        <v/>
      </c>
      <c r="P3371" s="297" t="str">
        <f>_xlfn.IFNA(VLOOKUP($E:$E,'3'!$A:$D,3,0),"")</f>
        <v/>
      </c>
      <c r="Q3371" s="297">
        <f>_xlfn.IFNA(VLOOKUP($E:$E,'4'!$A:$F,3,0),"")</f>
        <v>40.700000000000003</v>
      </c>
      <c r="R3371" s="297" t="str">
        <f>_xlfn.IFNA(VLOOKUP($E:$E,'5'!$A:$F,3,0),"")</f>
        <v/>
      </c>
      <c r="S3371" s="297" t="str">
        <f>_xlfn.IFNA(VLOOKUP($E:$E,'6'!$A:$F,3,0),"")</f>
        <v/>
      </c>
      <c r="T3371" s="313">
        <v>1</v>
      </c>
      <c r="U3371" s="313">
        <v>12</v>
      </c>
      <c r="V3371" s="313">
        <v>360</v>
      </c>
      <c r="W3371" s="314">
        <v>5.7000000000000002E-2</v>
      </c>
      <c r="X3371" s="315">
        <v>1.9526139999999999E-4</v>
      </c>
      <c r="Y3371" s="749">
        <v>90</v>
      </c>
      <c r="Z3371" s="282"/>
      <c r="AA3371" s="316" t="s">
        <v>10390</v>
      </c>
      <c r="AB3371" s="282" t="s">
        <v>9163</v>
      </c>
      <c r="AC3371" s="317" t="s">
        <v>2081</v>
      </c>
      <c r="AD3371" s="318" t="s">
        <v>2759</v>
      </c>
      <c r="AE3371" s="319">
        <v>0</v>
      </c>
      <c r="AF3371" s="319" t="s">
        <v>11273</v>
      </c>
      <c r="AG3371" s="320">
        <v>1.19</v>
      </c>
      <c r="AH3371" s="321">
        <f t="shared" si="569"/>
        <v>0</v>
      </c>
      <c r="AI3371" s="287">
        <f>_xlfn.IFNA(VLOOKUP(AD:AD,грп!B:C,2,0),0)</f>
        <v>0</v>
      </c>
      <c r="AJ3371" s="607">
        <v>108</v>
      </c>
      <c r="AK3371" s="672">
        <f t="shared" si="562"/>
        <v>0</v>
      </c>
      <c r="AL3371" s="174"/>
    </row>
    <row r="3372" spans="1:39" s="4" customFormat="1" ht="12" customHeight="1" outlineLevel="1" x14ac:dyDescent="0.35">
      <c r="A3372" s="307" t="s">
        <v>339</v>
      </c>
      <c r="B3372" s="308" t="s">
        <v>8641</v>
      </c>
      <c r="C3372" s="309" t="s">
        <v>21</v>
      </c>
      <c r="D3372" s="310" t="s">
        <v>10043</v>
      </c>
      <c r="E3372" s="322" t="s">
        <v>5219</v>
      </c>
      <c r="F3372" s="293"/>
      <c r="G3372" s="293"/>
      <c r="H3372" s="294"/>
      <c r="I3372" s="294" t="str">
        <f>IFERROR(_xlfn.IFNA(VLOOKUP($D:$D,history!$I:$Y,3,0),VLOOKUP(E:E,history!$H:$Y,4,0)),"--")</f>
        <v>--</v>
      </c>
      <c r="J3372" s="282" t="s">
        <v>9870</v>
      </c>
      <c r="K3372" s="282" t="str">
        <f t="shared" si="570"/>
        <v/>
      </c>
      <c r="L3372" s="312">
        <f t="shared" si="567"/>
        <v>17.899999999999999</v>
      </c>
      <c r="M3372" s="312">
        <f t="shared" si="568"/>
        <v>27.12</v>
      </c>
      <c r="N3372" s="297" t="str">
        <f>_xlfn.IFNA(VLOOKUP($E:$E,'1'!$A:$E,3,0),"")</f>
        <v/>
      </c>
      <c r="O3372" s="297" t="str">
        <f>_xlfn.IFNA(VLOOKUP($E:$E,'2'!$A:$E,3,0),"")</f>
        <v/>
      </c>
      <c r="P3372" s="297" t="str">
        <f>_xlfn.IFNA(VLOOKUP($E:$E,'3'!$A:$D,3,0),"")</f>
        <v/>
      </c>
      <c r="Q3372" s="297">
        <f>_xlfn.IFNA(VLOOKUP($E:$E,'4'!$A:$F,3,0),"")</f>
        <v>11.6</v>
      </c>
      <c r="R3372" s="297" t="str">
        <f>_xlfn.IFNA(VLOOKUP($E:$E,'5'!$A:$F,3,0),"")</f>
        <v/>
      </c>
      <c r="S3372" s="297" t="str">
        <f>_xlfn.IFNA(VLOOKUP($E:$E,'6'!$A:$F,3,0),"")</f>
        <v/>
      </c>
      <c r="T3372" s="313">
        <v>1</v>
      </c>
      <c r="U3372" s="313">
        <v>12</v>
      </c>
      <c r="V3372" s="313">
        <v>1200</v>
      </c>
      <c r="W3372" s="314">
        <v>1.4E-2</v>
      </c>
      <c r="X3372" s="315">
        <v>5.1666699999999998E-5</v>
      </c>
      <c r="Y3372" s="749">
        <v>20</v>
      </c>
      <c r="Z3372" s="282"/>
      <c r="AA3372" s="316" t="s">
        <v>10390</v>
      </c>
      <c r="AB3372" s="282" t="s">
        <v>9163</v>
      </c>
      <c r="AC3372" s="317" t="s">
        <v>2081</v>
      </c>
      <c r="AD3372" s="318" t="s">
        <v>2759</v>
      </c>
      <c r="AE3372" s="319">
        <v>0</v>
      </c>
      <c r="AF3372" s="319" t="s">
        <v>21</v>
      </c>
      <c r="AG3372" s="320">
        <v>0.34</v>
      </c>
      <c r="AH3372" s="321">
        <f t="shared" si="569"/>
        <v>0</v>
      </c>
      <c r="AI3372" s="287">
        <f>_xlfn.IFNA(VLOOKUP(AD:AD,грп!B:C,2,0),0)</f>
        <v>0</v>
      </c>
      <c r="AJ3372" s="607">
        <v>168</v>
      </c>
      <c r="AK3372" s="672" t="str">
        <f t="shared" si="562"/>
        <v>new</v>
      </c>
      <c r="AL3372" s="174"/>
    </row>
    <row r="3373" spans="1:39" s="4" customFormat="1" ht="12" customHeight="1" outlineLevel="1" x14ac:dyDescent="0.35">
      <c r="A3373" s="307" t="s">
        <v>339</v>
      </c>
      <c r="B3373" s="308" t="s">
        <v>8642</v>
      </c>
      <c r="C3373" s="309" t="s">
        <v>21</v>
      </c>
      <c r="D3373" s="310" t="s">
        <v>10044</v>
      </c>
      <c r="E3373" s="322" t="s">
        <v>5220</v>
      </c>
      <c r="F3373" s="293"/>
      <c r="G3373" s="293"/>
      <c r="H3373" s="294"/>
      <c r="I3373" s="294" t="str">
        <f>IFERROR(_xlfn.IFNA(VLOOKUP($D:$D,history!$I:$Y,3,0),VLOOKUP(E:E,history!$H:$Y,4,0)),"--")</f>
        <v>V</v>
      </c>
      <c r="J3373" s="282" t="s">
        <v>9870</v>
      </c>
      <c r="K3373" s="282" t="str">
        <f t="shared" si="570"/>
        <v/>
      </c>
      <c r="L3373" s="312">
        <f t="shared" si="567"/>
        <v>18.43</v>
      </c>
      <c r="M3373" s="312">
        <f t="shared" si="568"/>
        <v>27.92</v>
      </c>
      <c r="N3373" s="297" t="str">
        <f>_xlfn.IFNA(VLOOKUP($E:$E,'1'!$A:$E,3,0),"")</f>
        <v/>
      </c>
      <c r="O3373" s="297" t="str">
        <f>_xlfn.IFNA(VLOOKUP($E:$E,'2'!$A:$E,3,0),"")</f>
        <v/>
      </c>
      <c r="P3373" s="297" t="str">
        <f>_xlfn.IFNA(VLOOKUP($E:$E,'3'!$A:$D,3,0),"")</f>
        <v/>
      </c>
      <c r="Q3373" s="297">
        <f>_xlfn.IFNA(VLOOKUP($E:$E,'4'!$A:$F,3,0),"")</f>
        <v>12</v>
      </c>
      <c r="R3373" s="297" t="str">
        <f>_xlfn.IFNA(VLOOKUP($E:$E,'5'!$A:$F,3,0),"")</f>
        <v/>
      </c>
      <c r="S3373" s="297" t="str">
        <f>_xlfn.IFNA(VLOOKUP($E:$E,'6'!$A:$F,3,0),"")</f>
        <v/>
      </c>
      <c r="T3373" s="313">
        <v>1</v>
      </c>
      <c r="U3373" s="313">
        <v>12</v>
      </c>
      <c r="V3373" s="313">
        <v>600</v>
      </c>
      <c r="W3373" s="314">
        <v>1.9E-2</v>
      </c>
      <c r="X3373" s="315">
        <v>6.3333300000000006E-5</v>
      </c>
      <c r="Y3373" s="749">
        <v>30</v>
      </c>
      <c r="Z3373" s="282"/>
      <c r="AA3373" s="316" t="s">
        <v>393</v>
      </c>
      <c r="AB3373" s="282" t="s">
        <v>9163</v>
      </c>
      <c r="AC3373" s="317" t="s">
        <v>2081</v>
      </c>
      <c r="AD3373" s="318" t="s">
        <v>2759</v>
      </c>
      <c r="AE3373" s="319">
        <v>0</v>
      </c>
      <c r="AF3373" s="319" t="s">
        <v>21</v>
      </c>
      <c r="AG3373" s="320">
        <v>0.35</v>
      </c>
      <c r="AH3373" s="321">
        <f t="shared" si="569"/>
        <v>0</v>
      </c>
      <c r="AI3373" s="287">
        <f>_xlfn.IFNA(VLOOKUP(AD:AD,грп!B:C,2,0),0)</f>
        <v>0</v>
      </c>
      <c r="AJ3373" s="607">
        <v>132</v>
      </c>
      <c r="AK3373" s="672" t="str">
        <f t="shared" si="562"/>
        <v>new</v>
      </c>
      <c r="AL3373" s="174"/>
    </row>
    <row r="3374" spans="1:39" s="4" customFormat="1" ht="12" customHeight="1" outlineLevel="1" x14ac:dyDescent="0.35">
      <c r="A3374" s="307" t="s">
        <v>339</v>
      </c>
      <c r="B3374" s="308" t="s">
        <v>8643</v>
      </c>
      <c r="C3374" s="309" t="s">
        <v>21</v>
      </c>
      <c r="D3374" s="310" t="s">
        <v>10076</v>
      </c>
      <c r="E3374" s="322" t="s">
        <v>5221</v>
      </c>
      <c r="F3374" s="293"/>
      <c r="G3374" s="293"/>
      <c r="H3374" s="294"/>
      <c r="I3374" s="294" t="str">
        <f>IFERROR(_xlfn.IFNA(VLOOKUP($D:$D,history!$I:$Y,3,0),VLOOKUP(E:E,history!$H:$Y,4,0)),"--")</f>
        <v>--</v>
      </c>
      <c r="J3374" s="282" t="s">
        <v>9870</v>
      </c>
      <c r="K3374" s="282" t="str">
        <f t="shared" si="570"/>
        <v/>
      </c>
      <c r="L3374" s="312">
        <f t="shared" si="567"/>
        <v>95.29</v>
      </c>
      <c r="M3374" s="312">
        <f t="shared" si="568"/>
        <v>144.38</v>
      </c>
      <c r="N3374" s="297" t="str">
        <f>_xlfn.IFNA(VLOOKUP($E:$E,'1'!$A:$E,3,0),"")</f>
        <v/>
      </c>
      <c r="O3374" s="297" t="str">
        <f>_xlfn.IFNA(VLOOKUP($E:$E,'2'!$A:$E,3,0),"")</f>
        <v/>
      </c>
      <c r="P3374" s="297" t="str">
        <f>_xlfn.IFNA(VLOOKUP($E:$E,'3'!$A:$D,3,0),"")</f>
        <v/>
      </c>
      <c r="Q3374" s="297">
        <f>_xlfn.IFNA(VLOOKUP($E:$E,'4'!$A:$F,3,0),"")</f>
        <v>61.9</v>
      </c>
      <c r="R3374" s="297" t="str">
        <f>_xlfn.IFNA(VLOOKUP($E:$E,'5'!$A:$F,3,0),"")</f>
        <v/>
      </c>
      <c r="S3374" s="297" t="str">
        <f>_xlfn.IFNA(VLOOKUP($E:$E,'6'!$A:$F,3,0),"")</f>
        <v/>
      </c>
      <c r="T3374" s="313">
        <v>1</v>
      </c>
      <c r="U3374" s="313">
        <v>12</v>
      </c>
      <c r="V3374" s="313">
        <v>240</v>
      </c>
      <c r="W3374" s="314">
        <v>0.08</v>
      </c>
      <c r="X3374" s="315">
        <v>3.133333E-4</v>
      </c>
      <c r="Y3374" s="749">
        <v>130</v>
      </c>
      <c r="Z3374" s="282"/>
      <c r="AA3374" s="316" t="s">
        <v>10388</v>
      </c>
      <c r="AB3374" s="282" t="s">
        <v>9163</v>
      </c>
      <c r="AC3374" s="317" t="s">
        <v>2081</v>
      </c>
      <c r="AD3374" s="318" t="s">
        <v>2759</v>
      </c>
      <c r="AE3374" s="319">
        <v>0</v>
      </c>
      <c r="AF3374" s="319" t="s">
        <v>21</v>
      </c>
      <c r="AG3374" s="320">
        <v>1.81</v>
      </c>
      <c r="AH3374" s="321">
        <f t="shared" si="569"/>
        <v>0</v>
      </c>
      <c r="AI3374" s="287">
        <f>_xlfn.IFNA(VLOOKUP(AD:AD,грп!B:C,2,0),0)</f>
        <v>0</v>
      </c>
      <c r="AJ3374" s="607">
        <v>60</v>
      </c>
      <c r="AK3374" s="672" t="str">
        <f t="shared" si="562"/>
        <v>new</v>
      </c>
      <c r="AL3374" s="174"/>
    </row>
    <row r="3375" spans="1:39" s="6" customFormat="1" ht="12" customHeight="1" x14ac:dyDescent="0.35">
      <c r="A3375" s="288"/>
      <c r="B3375" s="289"/>
      <c r="C3375" s="290" t="s">
        <v>555</v>
      </c>
      <c r="D3375" s="291" t="s">
        <v>2759</v>
      </c>
      <c r="E3375" s="292"/>
      <c r="F3375" s="293"/>
      <c r="G3375" s="293"/>
      <c r="H3375" s="294"/>
      <c r="I3375" s="294"/>
      <c r="J3375" s="282" t="s">
        <v>393</v>
      </c>
      <c r="K3375" s="282" t="str">
        <f t="shared" si="570"/>
        <v/>
      </c>
      <c r="L3375" s="295"/>
      <c r="M3375" s="296"/>
      <c r="N3375" s="297"/>
      <c r="O3375" s="297"/>
      <c r="P3375" s="297"/>
      <c r="Q3375" s="297" t="str">
        <f>_xlfn.IFNA(VLOOKUP($E:$E,'4'!$A:$F,3,0),"")</f>
        <v/>
      </c>
      <c r="R3375" s="297" t="str">
        <f>_xlfn.IFNA(VLOOKUP($E:$E,'5'!$A:$F,3,0),"")</f>
        <v/>
      </c>
      <c r="S3375" s="297"/>
      <c r="T3375" s="298"/>
      <c r="U3375" s="299"/>
      <c r="V3375" s="299"/>
      <c r="W3375" s="300"/>
      <c r="X3375" s="301"/>
      <c r="Y3375" s="749"/>
      <c r="Z3375" s="282"/>
      <c r="AA3375" s="280"/>
      <c r="AB3375" s="280"/>
      <c r="AC3375" s="302"/>
      <c r="AD3375" s="303" t="s">
        <v>2759</v>
      </c>
      <c r="AE3375" s="280"/>
      <c r="AF3375" s="329"/>
      <c r="AG3375" s="339"/>
      <c r="AH3375" s="306"/>
      <c r="AI3375" s="287">
        <f>_xlfn.IFNA(VLOOKUP(AD:AD,грп!B:C,2,0),0)</f>
        <v>0</v>
      </c>
      <c r="AJ3375" s="607">
        <v>0</v>
      </c>
      <c r="AK3375" s="672" t="str">
        <f t="shared" si="562"/>
        <v xml:space="preserve"> </v>
      </c>
      <c r="AL3375" s="174"/>
      <c r="AM3375" s="4"/>
    </row>
    <row r="3376" spans="1:39" s="6" customFormat="1" ht="12" customHeight="1" outlineLevel="1" x14ac:dyDescent="0.35">
      <c r="A3376" s="307" t="s">
        <v>339</v>
      </c>
      <c r="B3376" s="308" t="s">
        <v>8644</v>
      </c>
      <c r="C3376" s="328"/>
      <c r="D3376" s="310" t="s">
        <v>3260</v>
      </c>
      <c r="E3376" s="322" t="s">
        <v>1990</v>
      </c>
      <c r="F3376" s="293"/>
      <c r="G3376" s="293"/>
      <c r="H3376" s="294">
        <v>18</v>
      </c>
      <c r="I3376" s="294" t="str">
        <f>IFERROR(_xlfn.IFNA(VLOOKUP($D:$D,history!$I:$Y,3,0),VLOOKUP(E:E,history!$H:$Y,4,0)),"--")</f>
        <v>--</v>
      </c>
      <c r="J3376" s="282" t="s">
        <v>9870</v>
      </c>
      <c r="K3376" s="282" t="str">
        <f t="shared" si="570"/>
        <v/>
      </c>
      <c r="L3376" s="312">
        <f>IF($A$3="ИМ",ROUND($Y3376*(1-($L$6-$F$4))*(1-$F$3)*(1+$AG$2),2),ROUND($M3376*(1-($L$6-$F$4))*(1-$F$3)*(1+$AG$2),2))</f>
        <v>105.3</v>
      </c>
      <c r="M3376" s="312">
        <f>ROUND(IF($A$3="РЕГИОНЫ",AG3376*$AG$3*$AG$1,IF(AI3376=0,AG3376*$AG$3*$AG$1,AG3376*$AG$3*(1-5%)*$AG$1)),2)</f>
        <v>159.54</v>
      </c>
      <c r="N3376" s="297" t="str">
        <f>_xlfn.IFNA(VLOOKUP($E:$E,'1'!$A:$E,3,0),"")</f>
        <v/>
      </c>
      <c r="O3376" s="297" t="str">
        <f>_xlfn.IFNA(VLOOKUP($E:$E,'2'!$A:$E,3,0),"")</f>
        <v/>
      </c>
      <c r="P3376" s="297" t="str">
        <f>_xlfn.IFNA(VLOOKUP($E:$E,'3'!$A:$D,3,0),"")</f>
        <v/>
      </c>
      <c r="Q3376" s="297">
        <f>_xlfn.IFNA(VLOOKUP($E:$E,'4'!$A:$F,3,0),"")</f>
        <v>68.400000000000006</v>
      </c>
      <c r="R3376" s="297" t="str">
        <f>_xlfn.IFNA(VLOOKUP($E:$E,'5'!$A:$F,3,0),"")</f>
        <v/>
      </c>
      <c r="S3376" s="297" t="str">
        <f>_xlfn.IFNA(VLOOKUP($E:$E,'6'!$A:$F,3,0),"")</f>
        <v/>
      </c>
      <c r="T3376" s="313">
        <v>1</v>
      </c>
      <c r="U3376" s="313">
        <v>6</v>
      </c>
      <c r="V3376" s="313">
        <v>144</v>
      </c>
      <c r="W3376" s="314">
        <v>0.106</v>
      </c>
      <c r="X3376" s="315">
        <v>6.3822749999999995E-4</v>
      </c>
      <c r="Y3376" s="749">
        <v>140</v>
      </c>
      <c r="Z3376" s="282"/>
      <c r="AA3376" s="316" t="s">
        <v>393</v>
      </c>
      <c r="AB3376" s="282" t="s">
        <v>9163</v>
      </c>
      <c r="AC3376" s="317" t="s">
        <v>2081</v>
      </c>
      <c r="AD3376" s="318" t="s">
        <v>2759</v>
      </c>
      <c r="AE3376" s="319">
        <v>0</v>
      </c>
      <c r="AF3376" s="319" t="s">
        <v>11273</v>
      </c>
      <c r="AG3376" s="320">
        <v>2</v>
      </c>
      <c r="AH3376" s="321">
        <f>IF($A$3="РЕГИОНЫ",ROUND($AG3376*(1-($L$6-$F$4))*(1-$F$3)*(1+$AG$2)*$AG$1,2),0)</f>
        <v>0</v>
      </c>
      <c r="AI3376" s="287">
        <f>_xlfn.IFNA(VLOOKUP(AD:AD,грп!B:C,2,0),0)</f>
        <v>0</v>
      </c>
      <c r="AJ3376" s="607">
        <v>60</v>
      </c>
      <c r="AK3376" s="672">
        <f t="shared" ref="AK3376:AK3439" si="571">C3376</f>
        <v>0</v>
      </c>
      <c r="AL3376" s="174"/>
      <c r="AM3376" s="4"/>
    </row>
    <row r="3377" spans="1:39" s="6" customFormat="1" ht="12" customHeight="1" outlineLevel="1" x14ac:dyDescent="0.35">
      <c r="A3377" s="307" t="s">
        <v>339</v>
      </c>
      <c r="B3377" s="308" t="s">
        <v>8645</v>
      </c>
      <c r="C3377" s="328"/>
      <c r="D3377" s="310" t="s">
        <v>3261</v>
      </c>
      <c r="E3377" s="322" t="s">
        <v>1991</v>
      </c>
      <c r="F3377" s="293"/>
      <c r="G3377" s="293"/>
      <c r="H3377" s="294">
        <v>23</v>
      </c>
      <c r="I3377" s="294" t="str">
        <f>IFERROR(_xlfn.IFNA(VLOOKUP($D:$D,history!$I:$Y,3,0),VLOOKUP(E:E,history!$H:$Y,4,0)),"--")</f>
        <v>--</v>
      </c>
      <c r="J3377" s="282" t="s">
        <v>9870</v>
      </c>
      <c r="K3377" s="282" t="str">
        <f t="shared" ref="K3377:K3408" si="572" xml:space="preserve">
IF(OR($E3377="",$A$3&lt;&gt;"МОСКВА"),"",
IF(AND($AJ3377&gt;=1,$AJ3377&lt;20),"*",
IF(AND($AJ3377&gt;=20,$AJ3377&lt;100),"**",
IF(($AJ3377&gt;=100),"***","--"))))</f>
        <v/>
      </c>
      <c r="L3377" s="312">
        <f>IF($A$3="ИМ",ROUND($Y3377*(1-($L$6-$F$4))*(1-$F$3)*(1+$AG$2),2),ROUND($M3377*(1-($L$6-$F$4))*(1-$F$3)*(1+$AG$2),2))</f>
        <v>135.83000000000001</v>
      </c>
      <c r="M3377" s="312">
        <f>ROUND(IF($A$3="РЕГИОНЫ",AG3377*$AG$3*$AG$1,IF(AI3377=0,AG3377*$AG$3*$AG$1,AG3377*$AG$3*(1-5%)*$AG$1)),2)</f>
        <v>205.81</v>
      </c>
      <c r="N3377" s="297" t="str">
        <f>_xlfn.IFNA(VLOOKUP($E:$E,'1'!$A:$E,3,0),"")</f>
        <v/>
      </c>
      <c r="O3377" s="297" t="str">
        <f>_xlfn.IFNA(VLOOKUP($E:$E,'2'!$A:$E,3,0),"")</f>
        <v/>
      </c>
      <c r="P3377" s="297" t="str">
        <f>_xlfn.IFNA(VLOOKUP($E:$E,'3'!$A:$D,3,0),"")</f>
        <v/>
      </c>
      <c r="Q3377" s="297">
        <f>_xlfn.IFNA(VLOOKUP($E:$E,'4'!$A:$F,3,0),"")</f>
        <v>88.3</v>
      </c>
      <c r="R3377" s="297" t="str">
        <f>_xlfn.IFNA(VLOOKUP($E:$E,'5'!$A:$F,3,0),"")</f>
        <v/>
      </c>
      <c r="S3377" s="297" t="str">
        <f>_xlfn.IFNA(VLOOKUP($E:$E,'6'!$A:$F,3,0),"")</f>
        <v/>
      </c>
      <c r="T3377" s="313">
        <v>1</v>
      </c>
      <c r="U3377" s="313">
        <v>6</v>
      </c>
      <c r="V3377" s="313">
        <v>120</v>
      </c>
      <c r="W3377" s="314">
        <v>0.112</v>
      </c>
      <c r="X3377" s="315">
        <v>6.3166670000000004E-4</v>
      </c>
      <c r="Y3377" s="749">
        <v>190</v>
      </c>
      <c r="Z3377" s="282"/>
      <c r="AA3377" s="316" t="s">
        <v>393</v>
      </c>
      <c r="AB3377" s="282" t="s">
        <v>9163</v>
      </c>
      <c r="AC3377" s="317" t="s">
        <v>2081</v>
      </c>
      <c r="AD3377" s="318" t="s">
        <v>2759</v>
      </c>
      <c r="AE3377" s="319">
        <v>0</v>
      </c>
      <c r="AF3377" s="319" t="s">
        <v>11273</v>
      </c>
      <c r="AG3377" s="320">
        <v>2.58</v>
      </c>
      <c r="AH3377" s="321">
        <f>IF($A$3="РЕГИОНЫ",ROUND($AG3377*(1-($L$6-$F$4))*(1-$F$3)*(1+$AG$2)*$AG$1,2),0)</f>
        <v>0</v>
      </c>
      <c r="AI3377" s="287">
        <f>_xlfn.IFNA(VLOOKUP(AD:AD,грп!B:C,2,0),0)</f>
        <v>0</v>
      </c>
      <c r="AJ3377" s="607">
        <v>60</v>
      </c>
      <c r="AK3377" s="672">
        <f t="shared" si="571"/>
        <v>0</v>
      </c>
      <c r="AL3377" s="174"/>
      <c r="AM3377" s="4"/>
    </row>
    <row r="3378" spans="1:39" s="6" customFormat="1" ht="12" customHeight="1" outlineLevel="1" x14ac:dyDescent="0.35">
      <c r="A3378" s="307" t="s">
        <v>339</v>
      </c>
      <c r="B3378" s="308" t="s">
        <v>8646</v>
      </c>
      <c r="C3378" s="328"/>
      <c r="D3378" s="310" t="s">
        <v>3262</v>
      </c>
      <c r="E3378" s="322" t="s">
        <v>1992</v>
      </c>
      <c r="F3378" s="293"/>
      <c r="G3378" s="293"/>
      <c r="H3378" s="294">
        <v>34</v>
      </c>
      <c r="I3378" s="294" t="str">
        <f>IFERROR(_xlfn.IFNA(VLOOKUP($D:$D,history!$I:$Y,3,0),VLOOKUP(E:E,history!$H:$Y,4,0)),"--")</f>
        <v>--</v>
      </c>
      <c r="J3378" s="282" t="s">
        <v>9870</v>
      </c>
      <c r="K3378" s="282" t="str">
        <f t="shared" si="572"/>
        <v/>
      </c>
      <c r="L3378" s="312">
        <f>IF($A$3="ИМ",ROUND($Y3378*(1-($L$6-$F$4))*(1-$F$3)*(1+$AG$2),2),ROUND($M3378*(1-($L$6-$F$4))*(1-$F$3)*(1+$AG$2),2))</f>
        <v>175.84</v>
      </c>
      <c r="M3378" s="312">
        <f>ROUND(IF($A$3="РЕГИОНЫ",AG3378*$AG$3*$AG$1,IF(AI3378=0,AG3378*$AG$3*$AG$1,AG3378*$AG$3*(1-5%)*$AG$1)),2)</f>
        <v>266.43</v>
      </c>
      <c r="N3378" s="297" t="str">
        <f>_xlfn.IFNA(VLOOKUP($E:$E,'1'!$A:$E,3,0),"")</f>
        <v/>
      </c>
      <c r="O3378" s="297" t="str">
        <f>_xlfn.IFNA(VLOOKUP($E:$E,'2'!$A:$E,3,0),"")</f>
        <v/>
      </c>
      <c r="P3378" s="297" t="str">
        <f>_xlfn.IFNA(VLOOKUP($E:$E,'3'!$A:$D,3,0),"")</f>
        <v/>
      </c>
      <c r="Q3378" s="297">
        <f>_xlfn.IFNA(VLOOKUP($E:$E,'4'!$A:$F,3,0),"")</f>
        <v>114.3</v>
      </c>
      <c r="R3378" s="297" t="str">
        <f>_xlfn.IFNA(VLOOKUP($E:$E,'5'!$A:$F,3,0),"")</f>
        <v/>
      </c>
      <c r="S3378" s="297" t="str">
        <f>_xlfn.IFNA(VLOOKUP($E:$E,'6'!$A:$F,3,0),"")</f>
        <v/>
      </c>
      <c r="T3378" s="313">
        <v>1</v>
      </c>
      <c r="U3378" s="313">
        <v>6</v>
      </c>
      <c r="V3378" s="313">
        <v>72</v>
      </c>
      <c r="W3378" s="314">
        <v>0.16</v>
      </c>
      <c r="X3378" s="315">
        <v>8.4656079999999995E-4</v>
      </c>
      <c r="Y3378" s="749">
        <v>240</v>
      </c>
      <c r="Z3378" s="282"/>
      <c r="AA3378" s="316" t="s">
        <v>393</v>
      </c>
      <c r="AB3378" s="282" t="s">
        <v>9163</v>
      </c>
      <c r="AC3378" s="317" t="s">
        <v>2081</v>
      </c>
      <c r="AD3378" s="318" t="s">
        <v>2759</v>
      </c>
      <c r="AE3378" s="319">
        <v>0</v>
      </c>
      <c r="AF3378" s="319" t="s">
        <v>11273</v>
      </c>
      <c r="AG3378" s="320">
        <v>3.34</v>
      </c>
      <c r="AH3378" s="321">
        <f>IF($A$3="РЕГИОНЫ",ROUND($AG3378*(1-($L$6-$F$4))*(1-$F$3)*(1+$AG$2)*$AG$1,2),0)</f>
        <v>0</v>
      </c>
      <c r="AI3378" s="287">
        <f>_xlfn.IFNA(VLOOKUP(AD:AD,грп!B:C,2,0),0)</f>
        <v>0</v>
      </c>
      <c r="AJ3378" s="607">
        <v>72</v>
      </c>
      <c r="AK3378" s="672">
        <f t="shared" si="571"/>
        <v>0</v>
      </c>
      <c r="AL3378" s="174"/>
      <c r="AM3378" s="4"/>
    </row>
    <row r="3379" spans="1:39" s="6" customFormat="1" ht="12" customHeight="1" outlineLevel="1" x14ac:dyDescent="0.35">
      <c r="A3379" s="307" t="s">
        <v>339</v>
      </c>
      <c r="B3379" s="308" t="s">
        <v>8647</v>
      </c>
      <c r="C3379" s="328"/>
      <c r="D3379" s="310" t="s">
        <v>3263</v>
      </c>
      <c r="E3379" s="322" t="s">
        <v>1993</v>
      </c>
      <c r="F3379" s="293"/>
      <c r="G3379" s="293"/>
      <c r="H3379" s="294">
        <v>36</v>
      </c>
      <c r="I3379" s="294" t="str">
        <f>IFERROR(_xlfn.IFNA(VLOOKUP($D:$D,history!$I:$Y,3,0),VLOOKUP(E:E,history!$H:$Y,4,0)),"--")</f>
        <v>--</v>
      </c>
      <c r="J3379" s="282" t="s">
        <v>9870</v>
      </c>
      <c r="K3379" s="282" t="str">
        <f t="shared" si="572"/>
        <v/>
      </c>
      <c r="L3379" s="312">
        <f>IF($A$3="ИМ",ROUND($Y3379*(1-($L$6-$F$4))*(1-$F$3)*(1+$AG$2),2),ROUND($M3379*(1-($L$6-$F$4))*(1-$F$3)*(1+$AG$2),2))</f>
        <v>246.39</v>
      </c>
      <c r="M3379" s="312">
        <f>ROUND(IF($A$3="РЕГИОНЫ",AG3379*$AG$3*$AG$1,IF(AI3379=0,AG3379*$AG$3*$AG$1,AG3379*$AG$3*(1-5%)*$AG$1)),2)</f>
        <v>373.32</v>
      </c>
      <c r="N3379" s="297" t="str">
        <f>_xlfn.IFNA(VLOOKUP($E:$E,'1'!$A:$E,3,0),"")</f>
        <v/>
      </c>
      <c r="O3379" s="297" t="str">
        <f>_xlfn.IFNA(VLOOKUP($E:$E,'2'!$A:$E,3,0),"")</f>
        <v/>
      </c>
      <c r="P3379" s="297" t="str">
        <f>_xlfn.IFNA(VLOOKUP($E:$E,'3'!$A:$D,3,0),"")</f>
        <v/>
      </c>
      <c r="Q3379" s="297">
        <f>_xlfn.IFNA(VLOOKUP($E:$E,'4'!$A:$F,3,0),"")</f>
        <v>160.19999999999999</v>
      </c>
      <c r="R3379" s="297" t="str">
        <f>_xlfn.IFNA(VLOOKUP($E:$E,'5'!$A:$F,3,0),"")</f>
        <v/>
      </c>
      <c r="S3379" s="297" t="str">
        <f>_xlfn.IFNA(VLOOKUP($E:$E,'6'!$A:$F,3,0),"")</f>
        <v/>
      </c>
      <c r="T3379" s="313">
        <v>1</v>
      </c>
      <c r="U3379" s="313">
        <v>6</v>
      </c>
      <c r="V3379" s="313">
        <v>48</v>
      </c>
      <c r="W3379" s="314">
        <v>0.193</v>
      </c>
      <c r="X3379" s="315">
        <v>1.2600000000000001E-3</v>
      </c>
      <c r="Y3379" s="749">
        <v>340</v>
      </c>
      <c r="Z3379" s="282"/>
      <c r="AA3379" s="316" t="s">
        <v>393</v>
      </c>
      <c r="AB3379" s="282" t="s">
        <v>9163</v>
      </c>
      <c r="AC3379" s="317" t="s">
        <v>2081</v>
      </c>
      <c r="AD3379" s="318" t="s">
        <v>2759</v>
      </c>
      <c r="AE3379" s="319">
        <v>0</v>
      </c>
      <c r="AF3379" s="319" t="s">
        <v>11273</v>
      </c>
      <c r="AG3379" s="320">
        <v>4.68</v>
      </c>
      <c r="AH3379" s="321">
        <f>IF($A$3="РЕГИОНЫ",ROUND($AG3379*(1-($L$6-$F$4))*(1-$F$3)*(1+$AG$2)*$AG$1,2),0)</f>
        <v>0</v>
      </c>
      <c r="AI3379" s="287">
        <f>_xlfn.IFNA(VLOOKUP(AD:AD,грп!B:C,2,0),0)</f>
        <v>0</v>
      </c>
      <c r="AJ3379" s="607">
        <v>48</v>
      </c>
      <c r="AK3379" s="672">
        <f t="shared" si="571"/>
        <v>0</v>
      </c>
      <c r="AL3379" s="174"/>
      <c r="AM3379" s="4"/>
    </row>
    <row r="3380" spans="1:39" s="6" customFormat="1" ht="12" customHeight="1" x14ac:dyDescent="0.35">
      <c r="A3380" s="288"/>
      <c r="B3380" s="289"/>
      <c r="C3380" s="290" t="s">
        <v>555</v>
      </c>
      <c r="D3380" s="291" t="s">
        <v>1001</v>
      </c>
      <c r="E3380" s="292"/>
      <c r="F3380" s="293"/>
      <c r="G3380" s="293"/>
      <c r="H3380" s="294"/>
      <c r="I3380" s="294"/>
      <c r="J3380" s="282" t="s">
        <v>393</v>
      </c>
      <c r="K3380" s="282" t="str">
        <f t="shared" si="572"/>
        <v/>
      </c>
      <c r="L3380" s="295"/>
      <c r="M3380" s="296"/>
      <c r="N3380" s="297"/>
      <c r="O3380" s="297"/>
      <c r="P3380" s="297"/>
      <c r="Q3380" s="297" t="str">
        <f>_xlfn.IFNA(VLOOKUP($E:$E,'4'!$A:$F,3,0),"")</f>
        <v/>
      </c>
      <c r="R3380" s="297" t="str">
        <f>_xlfn.IFNA(VLOOKUP($E:$E,'5'!$A:$F,3,0),"")</f>
        <v/>
      </c>
      <c r="S3380" s="297"/>
      <c r="T3380" s="298"/>
      <c r="U3380" s="280"/>
      <c r="V3380" s="280"/>
      <c r="W3380" s="300"/>
      <c r="X3380" s="301"/>
      <c r="Y3380" s="749"/>
      <c r="Z3380" s="282"/>
      <c r="AA3380" s="280"/>
      <c r="AB3380" s="280"/>
      <c r="AC3380" s="302"/>
      <c r="AD3380" s="303" t="s">
        <v>1001</v>
      </c>
      <c r="AE3380" s="280"/>
      <c r="AF3380" s="329"/>
      <c r="AG3380" s="339"/>
      <c r="AH3380" s="306"/>
      <c r="AI3380" s="287">
        <f>_xlfn.IFNA(VLOOKUP(AD:AD,грп!B:C,2,0),0)</f>
        <v>0</v>
      </c>
      <c r="AJ3380" s="607">
        <v>0</v>
      </c>
      <c r="AK3380" s="672" t="str">
        <f t="shared" si="571"/>
        <v xml:space="preserve"> </v>
      </c>
      <c r="AL3380" s="174"/>
      <c r="AM3380" s="4"/>
    </row>
    <row r="3381" spans="1:39" s="4" customFormat="1" ht="12" customHeight="1" outlineLevel="1" x14ac:dyDescent="0.35">
      <c r="A3381" s="307" t="s">
        <v>10402</v>
      </c>
      <c r="B3381" s="308" t="s">
        <v>8648</v>
      </c>
      <c r="C3381" s="309"/>
      <c r="D3381" s="310" t="s">
        <v>4874</v>
      </c>
      <c r="E3381" s="322" t="s">
        <v>4163</v>
      </c>
      <c r="F3381" s="293"/>
      <c r="G3381" s="293"/>
      <c r="H3381" s="294"/>
      <c r="I3381" s="294" t="str">
        <f>IFERROR(_xlfn.IFNA(VLOOKUP($D:$D,history!$I:$Y,3,0),VLOOKUP(E:E,history!$H:$Y,4,0)),"--")</f>
        <v>V</v>
      </c>
      <c r="J3381" s="282" t="s">
        <v>9870</v>
      </c>
      <c r="K3381" s="282" t="str">
        <f t="shared" si="572"/>
        <v/>
      </c>
      <c r="L3381" s="312">
        <f>IF($A$3="ИМ",ROUND($Y3381*(1-($L$6-$F$4))*(1-$F$3)*(1+$AG$2),2),ROUND($M3381*(1-($L$6-$F$4))*(1-$F$3)*(1+$AG$2),2))</f>
        <v>35.28</v>
      </c>
      <c r="M3381" s="312">
        <f>ROUND(IF($A$3="РЕГИОНЫ",AG3381*$AG$3*$AG$1,IF(AI3381=0,AG3381*$AG$3*$AG$1,AG3381*$AG$3*(1-5%)*$AG$1)),2)</f>
        <v>53.45</v>
      </c>
      <c r="N3381" s="297" t="str">
        <f>_xlfn.IFNA(VLOOKUP($E:$E,'1'!$A:$E,3,0),"")</f>
        <v/>
      </c>
      <c r="O3381" s="297" t="str">
        <f>_xlfn.IFNA(VLOOKUP($E:$E,'2'!$A:$E,3,0),"")</f>
        <v/>
      </c>
      <c r="P3381" s="297" t="str">
        <f>_xlfn.IFNA(VLOOKUP($E:$E,'3'!$A:$D,3,0),"")</f>
        <v/>
      </c>
      <c r="Q3381" s="297" t="str">
        <f>_xlfn.IFNA(VLOOKUP($E:$E,'4'!$A:$F,3,0),"")</f>
        <v/>
      </c>
      <c r="R3381" s="297" t="str">
        <f>_xlfn.IFNA(VLOOKUP($E:$E,'5'!$A:$F,3,0),"")</f>
        <v/>
      </c>
      <c r="S3381" s="297" t="str">
        <f>_xlfn.IFNA(VLOOKUP($E:$E,'6'!$A:$F,3,0),"")</f>
        <v/>
      </c>
      <c r="T3381" s="313">
        <v>1</v>
      </c>
      <c r="U3381" s="313">
        <v>50</v>
      </c>
      <c r="V3381" s="313">
        <v>500</v>
      </c>
      <c r="W3381" s="314">
        <v>0.03</v>
      </c>
      <c r="X3381" s="315">
        <v>2.4499999999999999E-4</v>
      </c>
      <c r="Y3381" s="749">
        <v>50</v>
      </c>
      <c r="Z3381" s="282"/>
      <c r="AA3381" s="316" t="s">
        <v>393</v>
      </c>
      <c r="AB3381" s="282" t="s">
        <v>9163</v>
      </c>
      <c r="AC3381" s="317" t="s">
        <v>2081</v>
      </c>
      <c r="AD3381" s="318" t="s">
        <v>1001</v>
      </c>
      <c r="AE3381" s="319">
        <v>0</v>
      </c>
      <c r="AF3381" s="319" t="s">
        <v>11282</v>
      </c>
      <c r="AG3381" s="320">
        <v>0.67</v>
      </c>
      <c r="AH3381" s="321">
        <f>IF($A$3="РЕГИОНЫ",ROUND($AG3381*(1-($L$6-$F$4))*(1-$F$3)*(1+$AG$2)*$AG$1,2),0)</f>
        <v>0</v>
      </c>
      <c r="AI3381" s="287">
        <f>_xlfn.IFNA(VLOOKUP(AD:AD,грп!B:C,2,0),0)</f>
        <v>0</v>
      </c>
      <c r="AJ3381" s="607">
        <v>150</v>
      </c>
      <c r="AK3381" s="672">
        <f t="shared" si="571"/>
        <v>0</v>
      </c>
      <c r="AL3381" s="174"/>
    </row>
    <row r="3382" spans="1:39" s="4" customFormat="1" ht="12" customHeight="1" outlineLevel="1" x14ac:dyDescent="0.35">
      <c r="A3382" s="307" t="s">
        <v>10402</v>
      </c>
      <c r="B3382" s="308" t="s">
        <v>8649</v>
      </c>
      <c r="C3382" s="309"/>
      <c r="D3382" s="310" t="s">
        <v>4936</v>
      </c>
      <c r="E3382" s="322" t="s">
        <v>4164</v>
      </c>
      <c r="F3382" s="293"/>
      <c r="G3382" s="293"/>
      <c r="H3382" s="294"/>
      <c r="I3382" s="294" t="str">
        <f>IFERROR(_xlfn.IFNA(VLOOKUP($D:$D,history!$I:$Y,3,0),VLOOKUP(E:E,history!$H:$Y,4,0)),"--")</f>
        <v>V</v>
      </c>
      <c r="J3382" s="282" t="s">
        <v>9870</v>
      </c>
      <c r="K3382" s="282" t="str">
        <f t="shared" si="572"/>
        <v/>
      </c>
      <c r="L3382" s="312">
        <f>IF($A$3="ИМ",ROUND($Y3382*(1-($L$6-$F$4))*(1-$F$3)*(1+$AG$2),2),ROUND($M3382*(1-($L$6-$F$4))*(1-$F$3)*(1+$AG$2),2))</f>
        <v>35.28</v>
      </c>
      <c r="M3382" s="312">
        <f>ROUND(IF($A$3="РЕГИОНЫ",AG3382*$AG$3*$AG$1,IF(AI3382=0,AG3382*$AG$3*$AG$1,AG3382*$AG$3*(1-5%)*$AG$1)),2)</f>
        <v>53.45</v>
      </c>
      <c r="N3382" s="297" t="str">
        <f>_xlfn.IFNA(VLOOKUP($E:$E,'1'!$A:$E,3,0),"")</f>
        <v/>
      </c>
      <c r="O3382" s="297" t="str">
        <f>_xlfn.IFNA(VLOOKUP($E:$E,'2'!$A:$E,3,0),"")</f>
        <v/>
      </c>
      <c r="P3382" s="297" t="str">
        <f>_xlfn.IFNA(VLOOKUP($E:$E,'3'!$A:$D,3,0),"")</f>
        <v/>
      </c>
      <c r="Q3382" s="297" t="str">
        <f>_xlfn.IFNA(VLOOKUP($E:$E,'4'!$A:$F,3,0),"")</f>
        <v/>
      </c>
      <c r="R3382" s="297" t="str">
        <f>_xlfn.IFNA(VLOOKUP($E:$E,'5'!$A:$F,3,0),"")</f>
        <v/>
      </c>
      <c r="S3382" s="297" t="str">
        <f>_xlfn.IFNA(VLOOKUP($E:$E,'6'!$A:$F,3,0),"")</f>
        <v/>
      </c>
      <c r="T3382" s="313">
        <v>1</v>
      </c>
      <c r="U3382" s="313">
        <v>50</v>
      </c>
      <c r="V3382" s="313">
        <v>500</v>
      </c>
      <c r="W3382" s="314">
        <v>3.5999999999999997E-2</v>
      </c>
      <c r="X3382" s="315">
        <v>2.433333E-4</v>
      </c>
      <c r="Y3382" s="749">
        <v>50</v>
      </c>
      <c r="Z3382" s="282"/>
      <c r="AA3382" s="316" t="s">
        <v>393</v>
      </c>
      <c r="AB3382" s="282" t="s">
        <v>9163</v>
      </c>
      <c r="AC3382" s="317" t="s">
        <v>2081</v>
      </c>
      <c r="AD3382" s="318" t="s">
        <v>1001</v>
      </c>
      <c r="AE3382" s="319">
        <v>0</v>
      </c>
      <c r="AF3382" s="319" t="s">
        <v>11282</v>
      </c>
      <c r="AG3382" s="320">
        <v>0.67</v>
      </c>
      <c r="AH3382" s="321">
        <f>IF($A$3="РЕГИОНЫ",ROUND($AG3382*(1-($L$6-$F$4))*(1-$F$3)*(1+$AG$2)*$AG$1,2),0)</f>
        <v>0</v>
      </c>
      <c r="AI3382" s="287">
        <f>_xlfn.IFNA(VLOOKUP(AD:AD,грп!B:C,2,0),0)</f>
        <v>0</v>
      </c>
      <c r="AJ3382" s="607">
        <v>400</v>
      </c>
      <c r="AK3382" s="672">
        <f t="shared" si="571"/>
        <v>0</v>
      </c>
      <c r="AL3382" s="174"/>
    </row>
    <row r="3383" spans="1:39" s="4" customFormat="1" ht="12" customHeight="1" outlineLevel="1" x14ac:dyDescent="0.35">
      <c r="A3383" s="307" t="s">
        <v>10402</v>
      </c>
      <c r="B3383" s="308" t="s">
        <v>8650</v>
      </c>
      <c r="C3383" s="309"/>
      <c r="D3383" s="310" t="s">
        <v>4875</v>
      </c>
      <c r="E3383" s="322" t="s">
        <v>4165</v>
      </c>
      <c r="F3383" s="293"/>
      <c r="G3383" s="293"/>
      <c r="H3383" s="294"/>
      <c r="I3383" s="294" t="str">
        <f>IFERROR(_xlfn.IFNA(VLOOKUP($D:$D,history!$I:$Y,3,0),VLOOKUP(E:E,history!$H:$Y,4,0)),"--")</f>
        <v>V</v>
      </c>
      <c r="J3383" s="282" t="s">
        <v>9870</v>
      </c>
      <c r="K3383" s="282" t="str">
        <f t="shared" si="572"/>
        <v/>
      </c>
      <c r="L3383" s="312">
        <f>IF($A$3="ИМ",ROUND($Y3383*(1-($L$6-$F$4))*(1-$F$3)*(1+$AG$2),2),ROUND($M3383*(1-($L$6-$F$4))*(1-$F$3)*(1+$AG$2),2))</f>
        <v>38.96</v>
      </c>
      <c r="M3383" s="312">
        <f>ROUND(IF($A$3="РЕГИОНЫ",AG3383*$AG$3*$AG$1,IF(AI3383=0,AG3383*$AG$3*$AG$1,AG3383*$AG$3*(1-5%)*$AG$1)),2)</f>
        <v>59.03</v>
      </c>
      <c r="N3383" s="297" t="str">
        <f>_xlfn.IFNA(VLOOKUP($E:$E,'1'!$A:$E,3,0),"")</f>
        <v/>
      </c>
      <c r="O3383" s="297" t="str">
        <f>_xlfn.IFNA(VLOOKUP($E:$E,'2'!$A:$E,3,0),"")</f>
        <v/>
      </c>
      <c r="P3383" s="297" t="str">
        <f>_xlfn.IFNA(VLOOKUP($E:$E,'3'!$A:$D,3,0),"")</f>
        <v/>
      </c>
      <c r="Q3383" s="297" t="str">
        <f>_xlfn.IFNA(VLOOKUP($E:$E,'4'!$A:$F,3,0),"")</f>
        <v/>
      </c>
      <c r="R3383" s="297" t="str">
        <f>_xlfn.IFNA(VLOOKUP($E:$E,'5'!$A:$F,3,0),"")</f>
        <v/>
      </c>
      <c r="S3383" s="297" t="str">
        <f>_xlfn.IFNA(VLOOKUP($E:$E,'6'!$A:$F,3,0),"")</f>
        <v/>
      </c>
      <c r="T3383" s="313">
        <v>1</v>
      </c>
      <c r="U3383" s="313">
        <v>50</v>
      </c>
      <c r="V3383" s="313">
        <v>500</v>
      </c>
      <c r="W3383" s="314">
        <v>4.2999999999999997E-2</v>
      </c>
      <c r="X3383" s="315">
        <v>2.4499999999999999E-4</v>
      </c>
      <c r="Y3383" s="749">
        <v>60</v>
      </c>
      <c r="Z3383" s="282"/>
      <c r="AA3383" s="316" t="s">
        <v>393</v>
      </c>
      <c r="AB3383" s="282" t="s">
        <v>9163</v>
      </c>
      <c r="AC3383" s="317" t="s">
        <v>2081</v>
      </c>
      <c r="AD3383" s="318" t="s">
        <v>1001</v>
      </c>
      <c r="AE3383" s="319">
        <v>0</v>
      </c>
      <c r="AF3383" s="319" t="s">
        <v>11282</v>
      </c>
      <c r="AG3383" s="320">
        <v>0.74</v>
      </c>
      <c r="AH3383" s="321">
        <f>IF($A$3="РЕГИОНЫ",ROUND($AG3383*(1-($L$6-$F$4))*(1-$F$3)*(1+$AG$2)*$AG$1,2),0)</f>
        <v>0</v>
      </c>
      <c r="AI3383" s="287">
        <f>_xlfn.IFNA(VLOOKUP(AD:AD,грп!B:C,2,0),0)</f>
        <v>0</v>
      </c>
      <c r="AJ3383" s="607">
        <v>50</v>
      </c>
      <c r="AK3383" s="672">
        <f t="shared" si="571"/>
        <v>0</v>
      </c>
      <c r="AL3383" s="174"/>
    </row>
    <row r="3384" spans="1:39" s="4" customFormat="1" ht="12" customHeight="1" outlineLevel="1" x14ac:dyDescent="0.35">
      <c r="A3384" s="307" t="s">
        <v>10402</v>
      </c>
      <c r="B3384" s="308" t="s">
        <v>8651</v>
      </c>
      <c r="C3384" s="309"/>
      <c r="D3384" s="310" t="s">
        <v>4876</v>
      </c>
      <c r="E3384" s="322" t="s">
        <v>4166</v>
      </c>
      <c r="F3384" s="293"/>
      <c r="G3384" s="293"/>
      <c r="H3384" s="294"/>
      <c r="I3384" s="294" t="str">
        <f>IFERROR(_xlfn.IFNA(VLOOKUP($D:$D,history!$I:$Y,3,0),VLOOKUP(E:E,history!$H:$Y,4,0)),"--")</f>
        <v>V</v>
      </c>
      <c r="J3384" s="282" t="s">
        <v>9870</v>
      </c>
      <c r="K3384" s="282" t="str">
        <f t="shared" si="572"/>
        <v/>
      </c>
      <c r="L3384" s="312">
        <f>IF($A$3="ИМ",ROUND($Y3384*(1-($L$6-$F$4))*(1-$F$3)*(1+$AG$2),2),ROUND($M3384*(1-($L$6-$F$4))*(1-$F$3)*(1+$AG$2),2))</f>
        <v>38.96</v>
      </c>
      <c r="M3384" s="312">
        <f>ROUND(IF($A$3="РЕГИОНЫ",AG3384*$AG$3*$AG$1,IF(AI3384=0,AG3384*$AG$3*$AG$1,AG3384*$AG$3*(1-5%)*$AG$1)),2)</f>
        <v>59.03</v>
      </c>
      <c r="N3384" s="297" t="str">
        <f>_xlfn.IFNA(VLOOKUP($E:$E,'1'!$A:$E,3,0),"")</f>
        <v/>
      </c>
      <c r="O3384" s="297" t="str">
        <f>_xlfn.IFNA(VLOOKUP($E:$E,'2'!$A:$E,3,0),"")</f>
        <v/>
      </c>
      <c r="P3384" s="297" t="str">
        <f>_xlfn.IFNA(VLOOKUP($E:$E,'3'!$A:$D,3,0),"")</f>
        <v/>
      </c>
      <c r="Q3384" s="297" t="str">
        <f>_xlfn.IFNA(VLOOKUP($E:$E,'4'!$A:$F,3,0),"")</f>
        <v/>
      </c>
      <c r="R3384" s="297" t="str">
        <f>_xlfn.IFNA(VLOOKUP($E:$E,'5'!$A:$F,3,0),"")</f>
        <v/>
      </c>
      <c r="S3384" s="297" t="str">
        <f>_xlfn.IFNA(VLOOKUP($E:$E,'6'!$A:$F,3,0),"")</f>
        <v/>
      </c>
      <c r="T3384" s="313">
        <v>1</v>
      </c>
      <c r="U3384" s="313">
        <v>50</v>
      </c>
      <c r="V3384" s="313">
        <v>500</v>
      </c>
      <c r="W3384" s="314">
        <v>3.9E-2</v>
      </c>
      <c r="X3384" s="315">
        <v>2.4499999999999999E-4</v>
      </c>
      <c r="Y3384" s="749">
        <v>60</v>
      </c>
      <c r="Z3384" s="282"/>
      <c r="AA3384" s="316" t="s">
        <v>393</v>
      </c>
      <c r="AB3384" s="282" t="s">
        <v>9163</v>
      </c>
      <c r="AC3384" s="317" t="s">
        <v>2081</v>
      </c>
      <c r="AD3384" s="318" t="s">
        <v>1001</v>
      </c>
      <c r="AE3384" s="319">
        <v>0</v>
      </c>
      <c r="AF3384" s="319" t="s">
        <v>11282</v>
      </c>
      <c r="AG3384" s="320">
        <v>0.74</v>
      </c>
      <c r="AH3384" s="321">
        <f>IF($A$3="РЕГИОНЫ",ROUND($AG3384*(1-($L$6-$F$4))*(1-$F$3)*(1+$AG$2)*$AG$1,2),0)</f>
        <v>0</v>
      </c>
      <c r="AI3384" s="287">
        <f>_xlfn.IFNA(VLOOKUP(AD:AD,грп!B:C,2,0),0)</f>
        <v>0</v>
      </c>
      <c r="AJ3384" s="607">
        <v>50</v>
      </c>
      <c r="AK3384" s="672">
        <f t="shared" si="571"/>
        <v>0</v>
      </c>
      <c r="AL3384" s="174"/>
    </row>
    <row r="3385" spans="1:39" s="4" customFormat="1" ht="12" customHeight="1" x14ac:dyDescent="0.35">
      <c r="A3385" s="288"/>
      <c r="B3385" s="289"/>
      <c r="C3385" s="290" t="s">
        <v>555</v>
      </c>
      <c r="D3385" s="291" t="s">
        <v>502</v>
      </c>
      <c r="E3385" s="292"/>
      <c r="F3385" s="293"/>
      <c r="G3385" s="293"/>
      <c r="H3385" s="294"/>
      <c r="I3385" s="294"/>
      <c r="J3385" s="282" t="s">
        <v>393</v>
      </c>
      <c r="K3385" s="282" t="str">
        <f t="shared" si="572"/>
        <v/>
      </c>
      <c r="L3385" s="295"/>
      <c r="M3385" s="296"/>
      <c r="N3385" s="297"/>
      <c r="O3385" s="297"/>
      <c r="P3385" s="297"/>
      <c r="Q3385" s="297" t="str">
        <f>_xlfn.IFNA(VLOOKUP($E:$E,'4'!$A:$F,3,0),"")</f>
        <v/>
      </c>
      <c r="R3385" s="297" t="str">
        <f>_xlfn.IFNA(VLOOKUP($E:$E,'5'!$A:$F,3,0),"")</f>
        <v/>
      </c>
      <c r="S3385" s="297"/>
      <c r="T3385" s="298"/>
      <c r="U3385" s="280"/>
      <c r="V3385" s="280"/>
      <c r="W3385" s="300"/>
      <c r="X3385" s="301"/>
      <c r="Y3385" s="749"/>
      <c r="Z3385" s="282"/>
      <c r="AA3385" s="280"/>
      <c r="AB3385" s="280"/>
      <c r="AC3385" s="302"/>
      <c r="AD3385" s="303" t="s">
        <v>502</v>
      </c>
      <c r="AE3385" s="280"/>
      <c r="AF3385" s="329"/>
      <c r="AG3385" s="339"/>
      <c r="AH3385" s="306"/>
      <c r="AI3385" s="287">
        <f>_xlfn.IFNA(VLOOKUP(AD:AD,грп!B:C,2,0),0)</f>
        <v>0</v>
      </c>
      <c r="AJ3385" s="607">
        <v>0</v>
      </c>
      <c r="AK3385" s="672" t="str">
        <f t="shared" si="571"/>
        <v xml:space="preserve"> </v>
      </c>
      <c r="AL3385" s="174"/>
    </row>
    <row r="3386" spans="1:39" s="4" customFormat="1" ht="12" customHeight="1" outlineLevel="1" x14ac:dyDescent="0.35">
      <c r="A3386" s="307" t="s">
        <v>10402</v>
      </c>
      <c r="B3386" s="308" t="s">
        <v>8652</v>
      </c>
      <c r="C3386" s="290" t="s">
        <v>555</v>
      </c>
      <c r="D3386" s="310" t="s">
        <v>1572</v>
      </c>
      <c r="E3386" s="322" t="s">
        <v>141</v>
      </c>
      <c r="F3386" s="293"/>
      <c r="G3386" s="293"/>
      <c r="H3386" s="294">
        <v>20</v>
      </c>
      <c r="I3386" s="294" t="str">
        <f>IFERROR(_xlfn.IFNA(VLOOKUP($D:$D,history!$I:$Y,3,0),VLOOKUP(E:E,history!$H:$Y,4,0)),"--")</f>
        <v>--</v>
      </c>
      <c r="J3386" s="282" t="s">
        <v>9870</v>
      </c>
      <c r="K3386" s="282" t="str">
        <f t="shared" si="572"/>
        <v/>
      </c>
      <c r="L3386" s="312">
        <f>IF($A$3="ИМ",ROUND($Y3386*(1-($L$6-$F$4))*(1-$F$3)*(1+$AG$2),2),ROUND($M3386*(1-($L$6-$F$4))*(1-$F$3)*(1+$AG$2),2))</f>
        <v>239.03</v>
      </c>
      <c r="M3386" s="312">
        <f>ROUND(IF($A$3="РЕГИОНЫ",AG3386*$AG$3*$AG$1,IF(AI3386=0,AG3386*$AG$3*$AG$1,AG3386*$AG$3*(1-5%)*$AG$1)),2)</f>
        <v>362.16</v>
      </c>
      <c r="N3386" s="297" t="str">
        <f>_xlfn.IFNA(VLOOKUP($E:$E,'1'!$A:$E,3,0),"")</f>
        <v/>
      </c>
      <c r="O3386" s="297" t="str">
        <f>_xlfn.IFNA(VLOOKUP($E:$E,'2'!$A:$E,3,0),"")</f>
        <v/>
      </c>
      <c r="P3386" s="297" t="str">
        <f>_xlfn.IFNA(VLOOKUP($E:$E,'3'!$A:$D,3,0),"")</f>
        <v/>
      </c>
      <c r="Q3386" s="297">
        <f>_xlfn.IFNA(VLOOKUP($E:$E,'4'!$A:$F,3,0),"")</f>
        <v>155.4</v>
      </c>
      <c r="R3386" s="297" t="str">
        <f>_xlfn.IFNA(VLOOKUP($E:$E,'5'!$A:$F,3,0),"")</f>
        <v/>
      </c>
      <c r="S3386" s="297" t="str">
        <f>_xlfn.IFNA(VLOOKUP($E:$E,'6'!$A:$F,3,0),"")</f>
        <v/>
      </c>
      <c r="T3386" s="313">
        <v>1</v>
      </c>
      <c r="U3386" s="313">
        <v>10</v>
      </c>
      <c r="V3386" s="313">
        <v>40</v>
      </c>
      <c r="W3386" s="314">
        <v>5.0000000000000001E-3</v>
      </c>
      <c r="X3386" s="315">
        <v>2.1958333E-3</v>
      </c>
      <c r="Y3386" s="749">
        <v>340</v>
      </c>
      <c r="Z3386" s="282"/>
      <c r="AA3386" s="316" t="s">
        <v>10390</v>
      </c>
      <c r="AB3386" s="282" t="s">
        <v>9163</v>
      </c>
      <c r="AC3386" s="317" t="s">
        <v>2081</v>
      </c>
      <c r="AD3386" s="318" t="s">
        <v>502</v>
      </c>
      <c r="AE3386" s="319">
        <v>0</v>
      </c>
      <c r="AF3386" s="319" t="s">
        <v>11273</v>
      </c>
      <c r="AG3386" s="320">
        <v>4.54</v>
      </c>
      <c r="AH3386" s="321">
        <f>IF($A$3="РЕГИОНЫ",ROUND($AG3386*(1-($L$6-$F$4))*(1-$F$3)*(1+$AG$2)*$AG$1,2),0)</f>
        <v>0</v>
      </c>
      <c r="AI3386" s="287">
        <f>_xlfn.IFNA(VLOOKUP(AD:AD,грп!B:C,2,0),0)</f>
        <v>0</v>
      </c>
      <c r="AJ3386" s="607">
        <v>16</v>
      </c>
      <c r="AK3386" s="672" t="str">
        <f t="shared" si="571"/>
        <v xml:space="preserve"> </v>
      </c>
      <c r="AL3386" s="174"/>
    </row>
    <row r="3387" spans="1:39" s="4" customFormat="1" ht="12" customHeight="1" outlineLevel="1" x14ac:dyDescent="0.35">
      <c r="A3387" s="307" t="s">
        <v>10402</v>
      </c>
      <c r="B3387" s="308" t="s">
        <v>8653</v>
      </c>
      <c r="C3387" s="290" t="s">
        <v>555</v>
      </c>
      <c r="D3387" s="310" t="s">
        <v>1573</v>
      </c>
      <c r="E3387" s="322" t="s">
        <v>91</v>
      </c>
      <c r="F3387" s="293"/>
      <c r="G3387" s="293"/>
      <c r="H3387" s="294">
        <v>8</v>
      </c>
      <c r="I3387" s="294" t="str">
        <f>IFERROR(_xlfn.IFNA(VLOOKUP($D:$D,history!$I:$Y,3,0),VLOOKUP(E:E,history!$H:$Y,4,0)),"--")</f>
        <v>--</v>
      </c>
      <c r="J3387" s="282" t="s">
        <v>9869</v>
      </c>
      <c r="K3387" s="282" t="str">
        <f t="shared" si="572"/>
        <v/>
      </c>
      <c r="L3387" s="312">
        <f>IF($A$3="ИМ",ROUND($Y3387*(1-($L$6-$F$4))*(1-$F$3)*(1+$AG$2),2),ROUND($M3387*(1-($L$6-$F$4))*(1-$F$3)*(1+$AG$2),2))</f>
        <v>266.92</v>
      </c>
      <c r="M3387" s="312">
        <f>ROUND(IF($A$3="РЕГИОНЫ",AG3387*$AG$3*$AG$1,IF(AI3387=0,AG3387*$AG$3*$AG$1,AG3387*$AG$3*(1-5%)*$AG$1)),2)</f>
        <v>404.43</v>
      </c>
      <c r="N3387" s="297" t="str">
        <f>_xlfn.IFNA(VLOOKUP($E:$E,'1'!$A:$E,3,0),"")</f>
        <v/>
      </c>
      <c r="O3387" s="297" t="str">
        <f>_xlfn.IFNA(VLOOKUP($E:$E,'2'!$A:$E,3,0),"")</f>
        <v/>
      </c>
      <c r="P3387" s="297" t="str">
        <f>_xlfn.IFNA(VLOOKUP($E:$E,'3'!$A:$D,3,0),"")</f>
        <v/>
      </c>
      <c r="Q3387" s="297" t="str">
        <f>_xlfn.IFNA(VLOOKUP($E:$E,'4'!$A:$F,3,0),"")</f>
        <v/>
      </c>
      <c r="R3387" s="297" t="str">
        <f>_xlfn.IFNA(VLOOKUP($E:$E,'5'!$A:$F,3,0),"")</f>
        <v/>
      </c>
      <c r="S3387" s="297" t="str">
        <f>_xlfn.IFNA(VLOOKUP($E:$E,'6'!$A:$F,3,0),"")</f>
        <v/>
      </c>
      <c r="T3387" s="313">
        <v>1</v>
      </c>
      <c r="U3387" s="313">
        <v>10</v>
      </c>
      <c r="V3387" s="313">
        <v>40</v>
      </c>
      <c r="W3387" s="314">
        <v>0.308</v>
      </c>
      <c r="X3387" s="315">
        <v>2.1949999999999999E-3</v>
      </c>
      <c r="Y3387" s="749">
        <v>380</v>
      </c>
      <c r="Z3387" s="282"/>
      <c r="AA3387" s="316" t="s">
        <v>10391</v>
      </c>
      <c r="AB3387" s="282" t="s">
        <v>9163</v>
      </c>
      <c r="AC3387" s="317" t="s">
        <v>2081</v>
      </c>
      <c r="AD3387" s="318" t="s">
        <v>502</v>
      </c>
      <c r="AE3387" s="319">
        <v>0</v>
      </c>
      <c r="AF3387" s="319" t="s">
        <v>11273</v>
      </c>
      <c r="AG3387" s="320">
        <v>5.07</v>
      </c>
      <c r="AH3387" s="321">
        <f>IF($A$3="РЕГИОНЫ",ROUND($AG3387*(1-($L$6-$F$4))*(1-$F$3)*(1+$AG$2)*$AG$1,2),0)</f>
        <v>0</v>
      </c>
      <c r="AI3387" s="287">
        <f>_xlfn.IFNA(VLOOKUP(AD:AD,грп!B:C,2,0),0)</f>
        <v>0</v>
      </c>
      <c r="AJ3387" s="607">
        <v>33</v>
      </c>
      <c r="AK3387" s="672" t="str">
        <f t="shared" si="571"/>
        <v xml:space="preserve"> </v>
      </c>
      <c r="AL3387" s="174"/>
    </row>
    <row r="3388" spans="1:39" s="4" customFormat="1" ht="11.45" customHeight="1" x14ac:dyDescent="0.35">
      <c r="A3388" s="288"/>
      <c r="B3388" s="289"/>
      <c r="C3388" s="290" t="s">
        <v>555</v>
      </c>
      <c r="D3388" s="291" t="s">
        <v>495</v>
      </c>
      <c r="E3388" s="292"/>
      <c r="F3388" s="293"/>
      <c r="G3388" s="293"/>
      <c r="H3388" s="294"/>
      <c r="I3388" s="294"/>
      <c r="J3388" s="282" t="s">
        <v>393</v>
      </c>
      <c r="K3388" s="282" t="str">
        <f t="shared" si="572"/>
        <v/>
      </c>
      <c r="L3388" s="295"/>
      <c r="M3388" s="296"/>
      <c r="N3388" s="297"/>
      <c r="O3388" s="297"/>
      <c r="P3388" s="297"/>
      <c r="Q3388" s="297" t="str">
        <f>_xlfn.IFNA(VLOOKUP($E:$E,'4'!$A:$F,3,0),"")</f>
        <v/>
      </c>
      <c r="R3388" s="297" t="str">
        <f>_xlfn.IFNA(VLOOKUP($E:$E,'5'!$A:$F,3,0),"")</f>
        <v/>
      </c>
      <c r="S3388" s="297"/>
      <c r="T3388" s="298"/>
      <c r="U3388" s="280"/>
      <c r="V3388" s="280"/>
      <c r="W3388" s="300"/>
      <c r="X3388" s="301"/>
      <c r="Y3388" s="749"/>
      <c r="Z3388" s="282"/>
      <c r="AA3388" s="280"/>
      <c r="AB3388" s="280"/>
      <c r="AC3388" s="302"/>
      <c r="AD3388" s="303" t="s">
        <v>495</v>
      </c>
      <c r="AE3388" s="280"/>
      <c r="AF3388" s="329"/>
      <c r="AG3388" s="339"/>
      <c r="AH3388" s="306"/>
      <c r="AI3388" s="287">
        <f>_xlfn.IFNA(VLOOKUP(AD:AD,грп!B:C,2,0),0)</f>
        <v>0</v>
      </c>
      <c r="AJ3388" s="607">
        <v>0</v>
      </c>
      <c r="AK3388" s="672" t="str">
        <f t="shared" si="571"/>
        <v xml:space="preserve"> </v>
      </c>
      <c r="AL3388" s="174"/>
    </row>
    <row r="3389" spans="1:39" s="4" customFormat="1" ht="12" customHeight="1" outlineLevel="1" x14ac:dyDescent="0.35">
      <c r="A3389" s="307" t="s">
        <v>10402</v>
      </c>
      <c r="B3389" s="308" t="s">
        <v>8654</v>
      </c>
      <c r="C3389" s="290" t="s">
        <v>555</v>
      </c>
      <c r="D3389" s="310" t="s">
        <v>934</v>
      </c>
      <c r="E3389" s="322" t="s">
        <v>30</v>
      </c>
      <c r="F3389" s="293"/>
      <c r="G3389" s="293"/>
      <c r="H3389" s="294">
        <v>38</v>
      </c>
      <c r="I3389" s="294" t="str">
        <f>IFERROR(_xlfn.IFNA(VLOOKUP($D:$D,history!$I:$Y,3,0),VLOOKUP(E:E,history!$H:$Y,4,0)),"--")</f>
        <v>--</v>
      </c>
      <c r="J3389" s="282" t="s">
        <v>9870</v>
      </c>
      <c r="K3389" s="282" t="str">
        <f t="shared" si="572"/>
        <v/>
      </c>
      <c r="L3389" s="312">
        <f t="shared" ref="L3389:L3396" si="573">IF($A$3="ИМ",ROUND($Y3389*(1-($L$6-$F$4))*(1-$F$3)*(1+$AG$2),2),ROUND($M3389*(1-($L$6-$F$4))*(1-$F$3)*(1+$AG$2),2))</f>
        <v>169.53</v>
      </c>
      <c r="M3389" s="312">
        <f t="shared" ref="M3389:M3396" si="574">ROUND(IF($A$3="РЕГИОНЫ",AG3389*$AG$3*$AG$1,IF(AI3389=0,AG3389*$AG$3*$AG$1,AG3389*$AG$3*(1-5%)*$AG$1)),2)</f>
        <v>256.86</v>
      </c>
      <c r="N3389" s="297" t="str">
        <f>_xlfn.IFNA(VLOOKUP($E:$E,'1'!$A:$E,3,0),"")</f>
        <v/>
      </c>
      <c r="O3389" s="297" t="str">
        <f>_xlfn.IFNA(VLOOKUP($E:$E,'2'!$A:$E,3,0),"")</f>
        <v/>
      </c>
      <c r="P3389" s="297" t="str">
        <f>_xlfn.IFNA(VLOOKUP($E:$E,'3'!$A:$D,3,0),"")</f>
        <v/>
      </c>
      <c r="Q3389" s="297" t="str">
        <f>_xlfn.IFNA(VLOOKUP($E:$E,'4'!$A:$F,3,0),"")</f>
        <v/>
      </c>
      <c r="R3389" s="297" t="str">
        <f>_xlfn.IFNA(VLOOKUP($E:$E,'5'!$A:$F,3,0),"")</f>
        <v/>
      </c>
      <c r="S3389" s="297" t="str">
        <f>_xlfn.IFNA(VLOOKUP($E:$E,'6'!$A:$F,3,0),"")</f>
        <v/>
      </c>
      <c r="T3389" s="313">
        <v>1</v>
      </c>
      <c r="U3389" s="313">
        <v>1</v>
      </c>
      <c r="V3389" s="313">
        <v>50</v>
      </c>
      <c r="W3389" s="314">
        <v>0.29299999999999998</v>
      </c>
      <c r="X3389" s="315">
        <v>1.072E-3</v>
      </c>
      <c r="Y3389" s="749">
        <v>240</v>
      </c>
      <c r="Z3389" s="282"/>
      <c r="AA3389" s="316" t="s">
        <v>10390</v>
      </c>
      <c r="AB3389" s="282" t="s">
        <v>9163</v>
      </c>
      <c r="AC3389" s="317" t="s">
        <v>2081</v>
      </c>
      <c r="AD3389" s="318" t="s">
        <v>495</v>
      </c>
      <c r="AE3389" s="319">
        <v>0</v>
      </c>
      <c r="AF3389" s="319" t="s">
        <v>11319</v>
      </c>
      <c r="AG3389" s="320">
        <v>3.22</v>
      </c>
      <c r="AH3389" s="321">
        <f t="shared" ref="AH3389:AH3396" si="575">IF($A$3="РЕГИОНЫ",ROUND($AG3389*(1-($L$6-$F$4))*(1-$F$3)*(1+$AG$2)*$AG$1,2),0)</f>
        <v>0</v>
      </c>
      <c r="AI3389" s="287">
        <f>_xlfn.IFNA(VLOOKUP(AD:AD,грп!B:C,2,0),0)</f>
        <v>0</v>
      </c>
      <c r="AJ3389" s="607">
        <v>114</v>
      </c>
      <c r="AK3389" s="672" t="str">
        <f t="shared" si="571"/>
        <v xml:space="preserve"> </v>
      </c>
      <c r="AL3389" s="174"/>
    </row>
    <row r="3390" spans="1:39" s="4" customFormat="1" ht="12" customHeight="1" outlineLevel="1" x14ac:dyDescent="0.35">
      <c r="A3390" s="307" t="s">
        <v>10402</v>
      </c>
      <c r="B3390" s="308" t="s">
        <v>8655</v>
      </c>
      <c r="C3390" s="290" t="s">
        <v>555</v>
      </c>
      <c r="D3390" s="310" t="s">
        <v>2143</v>
      </c>
      <c r="E3390" s="322" t="s">
        <v>75</v>
      </c>
      <c r="F3390" s="293"/>
      <c r="G3390" s="293"/>
      <c r="H3390" s="294">
        <v>16</v>
      </c>
      <c r="I3390" s="294" t="str">
        <f>IFERROR(_xlfn.IFNA(VLOOKUP($D:$D,history!$I:$Y,3,0),VLOOKUP(E:E,history!$H:$Y,4,0)),"--")</f>
        <v>--</v>
      </c>
      <c r="J3390" s="282" t="s">
        <v>9870</v>
      </c>
      <c r="K3390" s="282" t="str">
        <f t="shared" si="572"/>
        <v/>
      </c>
      <c r="L3390" s="312">
        <f t="shared" si="573"/>
        <v>539.64</v>
      </c>
      <c r="M3390" s="312">
        <f t="shared" si="574"/>
        <v>817.64</v>
      </c>
      <c r="N3390" s="297" t="str">
        <f>_xlfn.IFNA(VLOOKUP($E:$E,'1'!$A:$E,3,0),"")</f>
        <v/>
      </c>
      <c r="O3390" s="297" t="str">
        <f>_xlfn.IFNA(VLOOKUP($E:$E,'2'!$A:$E,3,0),"")</f>
        <v/>
      </c>
      <c r="P3390" s="297" t="str">
        <f>_xlfn.IFNA(VLOOKUP($E:$E,'3'!$A:$D,3,0),"")</f>
        <v/>
      </c>
      <c r="Q3390" s="297" t="str">
        <f>_xlfn.IFNA(VLOOKUP($E:$E,'4'!$A:$F,3,0),"")</f>
        <v/>
      </c>
      <c r="R3390" s="297" t="str">
        <f>_xlfn.IFNA(VLOOKUP($E:$E,'5'!$A:$F,3,0),"")</f>
        <v/>
      </c>
      <c r="S3390" s="297" t="str">
        <f>_xlfn.IFNA(VLOOKUP($E:$E,'6'!$A:$F,3,0),"")</f>
        <v/>
      </c>
      <c r="T3390" s="313">
        <v>1</v>
      </c>
      <c r="U3390" s="313">
        <v>1</v>
      </c>
      <c r="V3390" s="313">
        <v>12</v>
      </c>
      <c r="W3390" s="314">
        <v>0.48899999999999999</v>
      </c>
      <c r="X3390" s="315">
        <v>2.0149254E-3</v>
      </c>
      <c r="Y3390" s="749">
        <v>780</v>
      </c>
      <c r="Z3390" s="282"/>
      <c r="AA3390" s="316" t="s">
        <v>393</v>
      </c>
      <c r="AB3390" s="282" t="s">
        <v>9163</v>
      </c>
      <c r="AC3390" s="317" t="s">
        <v>2081</v>
      </c>
      <c r="AD3390" s="318" t="s">
        <v>495</v>
      </c>
      <c r="AE3390" s="319">
        <v>0</v>
      </c>
      <c r="AF3390" s="319" t="s">
        <v>11273</v>
      </c>
      <c r="AG3390" s="320">
        <v>10.25</v>
      </c>
      <c r="AH3390" s="321">
        <f t="shared" si="575"/>
        <v>0</v>
      </c>
      <c r="AI3390" s="287">
        <f>_xlfn.IFNA(VLOOKUP(AD:AD,грп!B:C,2,0),0)</f>
        <v>0</v>
      </c>
      <c r="AJ3390" s="607">
        <v>19</v>
      </c>
      <c r="AK3390" s="672" t="str">
        <f t="shared" si="571"/>
        <v xml:space="preserve"> </v>
      </c>
      <c r="AL3390" s="174"/>
    </row>
    <row r="3391" spans="1:39" s="4" customFormat="1" ht="12" customHeight="1" outlineLevel="1" x14ac:dyDescent="0.35">
      <c r="A3391" s="307" t="s">
        <v>10402</v>
      </c>
      <c r="B3391" s="308" t="s">
        <v>8656</v>
      </c>
      <c r="C3391" s="309"/>
      <c r="D3391" s="310" t="s">
        <v>11610</v>
      </c>
      <c r="E3391" s="292" t="s">
        <v>3445</v>
      </c>
      <c r="F3391" s="293"/>
      <c r="G3391" s="293"/>
      <c r="H3391" s="294">
        <v>35</v>
      </c>
      <c r="I3391" s="294" t="str">
        <f>IFERROR(_xlfn.IFNA(VLOOKUP($D:$D,history!$I:$Y,3,0),VLOOKUP(E:E,history!$H:$Y,4,0)),"--")</f>
        <v>--</v>
      </c>
      <c r="J3391" s="282" t="s">
        <v>9870</v>
      </c>
      <c r="K3391" s="282" t="str">
        <f t="shared" si="572"/>
        <v/>
      </c>
      <c r="L3391" s="312">
        <f t="shared" si="573"/>
        <v>171.63</v>
      </c>
      <c r="M3391" s="312">
        <f t="shared" si="574"/>
        <v>260.05</v>
      </c>
      <c r="N3391" s="297" t="str">
        <f>_xlfn.IFNA(VLOOKUP($E:$E,'1'!$A:$E,3,0),"")</f>
        <v/>
      </c>
      <c r="O3391" s="297" t="str">
        <f>_xlfn.IFNA(VLOOKUP($E:$E,'2'!$A:$E,3,0),"")</f>
        <v/>
      </c>
      <c r="P3391" s="297" t="str">
        <f>_xlfn.IFNA(VLOOKUP($E:$E,'3'!$A:$D,3,0),"")</f>
        <v/>
      </c>
      <c r="Q3391" s="297" t="str">
        <f>_xlfn.IFNA(VLOOKUP($E:$E,'4'!$A:$F,3,0),"")</f>
        <v/>
      </c>
      <c r="R3391" s="297" t="str">
        <f>_xlfn.IFNA(VLOOKUP($E:$E,'5'!$A:$F,3,0),"")</f>
        <v/>
      </c>
      <c r="S3391" s="297" t="str">
        <f>_xlfn.IFNA(VLOOKUP($E:$E,'6'!$A:$F,3,0),"")</f>
        <v/>
      </c>
      <c r="T3391" s="313">
        <v>1</v>
      </c>
      <c r="U3391" s="313">
        <v>1</v>
      </c>
      <c r="V3391" s="313">
        <v>40</v>
      </c>
      <c r="W3391" s="314">
        <v>0.315</v>
      </c>
      <c r="X3391" s="315">
        <v>1.2149999999999999E-3</v>
      </c>
      <c r="Y3391" s="749">
        <v>250</v>
      </c>
      <c r="Z3391" s="282"/>
      <c r="AA3391" s="316" t="s">
        <v>10390</v>
      </c>
      <c r="AB3391" s="282" t="s">
        <v>9163</v>
      </c>
      <c r="AC3391" s="317" t="s">
        <v>2081</v>
      </c>
      <c r="AD3391" s="318" t="s">
        <v>495</v>
      </c>
      <c r="AE3391" s="319">
        <v>0</v>
      </c>
      <c r="AF3391" s="319" t="s">
        <v>11273</v>
      </c>
      <c r="AG3391" s="320">
        <v>3.26</v>
      </c>
      <c r="AH3391" s="321">
        <f t="shared" si="575"/>
        <v>0</v>
      </c>
      <c r="AI3391" s="287">
        <f>_xlfn.IFNA(VLOOKUP(AD:AD,грп!B:C,2,0),0)</f>
        <v>0</v>
      </c>
      <c r="AJ3391" s="607">
        <v>77</v>
      </c>
      <c r="AK3391" s="672">
        <f t="shared" si="571"/>
        <v>0</v>
      </c>
      <c r="AL3391" s="174"/>
    </row>
    <row r="3392" spans="1:39" s="4" customFormat="1" ht="12" customHeight="1" outlineLevel="1" x14ac:dyDescent="0.35">
      <c r="A3392" s="307" t="s">
        <v>10402</v>
      </c>
      <c r="B3392" s="308" t="s">
        <v>8657</v>
      </c>
      <c r="C3392" s="309"/>
      <c r="D3392" s="310" t="s">
        <v>3446</v>
      </c>
      <c r="E3392" s="292" t="s">
        <v>3447</v>
      </c>
      <c r="F3392" s="293"/>
      <c r="G3392" s="293"/>
      <c r="H3392" s="294">
        <v>38</v>
      </c>
      <c r="I3392" s="294" t="str">
        <f>IFERROR(_xlfn.IFNA(VLOOKUP($D:$D,history!$I:$Y,3,0),VLOOKUP(E:E,history!$H:$Y,4,0)),"--")</f>
        <v>V</v>
      </c>
      <c r="J3392" s="282" t="s">
        <v>5946</v>
      </c>
      <c r="K3392" s="282" t="str">
        <f t="shared" si="572"/>
        <v/>
      </c>
      <c r="L3392" s="312">
        <f t="shared" si="573"/>
        <v>365.9</v>
      </c>
      <c r="M3392" s="312">
        <f t="shared" si="574"/>
        <v>554.4</v>
      </c>
      <c r="N3392" s="297" t="str">
        <f>_xlfn.IFNA(VLOOKUP($E:$E,'1'!$A:$E,3,0),"")</f>
        <v/>
      </c>
      <c r="O3392" s="297" t="str">
        <f>_xlfn.IFNA(VLOOKUP($E:$E,'2'!$A:$E,3,0),"")</f>
        <v/>
      </c>
      <c r="P3392" s="297" t="str">
        <f>_xlfn.IFNA(VLOOKUP($E:$E,'3'!$A:$D,3,0),"")</f>
        <v/>
      </c>
      <c r="Q3392" s="297" t="str">
        <f>_xlfn.IFNA(VLOOKUP($E:$E,'4'!$A:$F,3,0),"")</f>
        <v/>
      </c>
      <c r="R3392" s="297" t="str">
        <f>_xlfn.IFNA(VLOOKUP($E:$E,'5'!$A:$F,3,0),"")</f>
        <v/>
      </c>
      <c r="S3392" s="297" t="str">
        <f>_xlfn.IFNA(VLOOKUP($E:$E,'6'!$A:$F,3,0),"")</f>
        <v/>
      </c>
      <c r="T3392" s="313">
        <v>1</v>
      </c>
      <c r="U3392" s="313">
        <v>1</v>
      </c>
      <c r="V3392" s="313">
        <v>24</v>
      </c>
      <c r="W3392" s="314">
        <v>0.47699999999999998</v>
      </c>
      <c r="X3392" s="315">
        <v>1.521164E-3</v>
      </c>
      <c r="Y3392" s="749">
        <v>530</v>
      </c>
      <c r="Z3392" s="282"/>
      <c r="AA3392" s="316" t="s">
        <v>10396</v>
      </c>
      <c r="AB3392" s="282" t="s">
        <v>9163</v>
      </c>
      <c r="AC3392" s="317" t="s">
        <v>2081</v>
      </c>
      <c r="AD3392" s="318" t="s">
        <v>495</v>
      </c>
      <c r="AE3392" s="319">
        <v>0</v>
      </c>
      <c r="AF3392" s="319" t="s">
        <v>11273</v>
      </c>
      <c r="AG3392" s="320">
        <v>6.95</v>
      </c>
      <c r="AH3392" s="321">
        <f t="shared" si="575"/>
        <v>0</v>
      </c>
      <c r="AI3392" s="287">
        <f>_xlfn.IFNA(VLOOKUP(AD:AD,грп!B:C,2,0),0)</f>
        <v>0</v>
      </c>
      <c r="AJ3392" s="607">
        <v>0</v>
      </c>
      <c r="AK3392" s="672">
        <f t="shared" si="571"/>
        <v>0</v>
      </c>
      <c r="AL3392" s="174"/>
    </row>
    <row r="3393" spans="1:38" s="4" customFormat="1" ht="12" customHeight="1" outlineLevel="1" x14ac:dyDescent="0.35">
      <c r="A3393" s="307" t="s">
        <v>10402</v>
      </c>
      <c r="B3393" s="308" t="s">
        <v>8658</v>
      </c>
      <c r="C3393" s="309"/>
      <c r="D3393" s="310" t="s">
        <v>3448</v>
      </c>
      <c r="E3393" s="292" t="s">
        <v>3449</v>
      </c>
      <c r="F3393" s="293"/>
      <c r="G3393" s="293"/>
      <c r="H3393" s="294">
        <v>17</v>
      </c>
      <c r="I3393" s="294" t="str">
        <f>IFERROR(_xlfn.IFNA(VLOOKUP($D:$D,history!$I:$Y,3,0),VLOOKUP(E:E,history!$H:$Y,4,0)),"--")</f>
        <v>--</v>
      </c>
      <c r="J3393" s="282" t="s">
        <v>9870</v>
      </c>
      <c r="K3393" s="282" t="str">
        <f t="shared" si="572"/>
        <v/>
      </c>
      <c r="L3393" s="312">
        <f t="shared" si="573"/>
        <v>244.81</v>
      </c>
      <c r="M3393" s="312">
        <f t="shared" si="574"/>
        <v>370.93</v>
      </c>
      <c r="N3393" s="297" t="str">
        <f>_xlfn.IFNA(VLOOKUP($E:$E,'1'!$A:$E,3,0),"")</f>
        <v/>
      </c>
      <c r="O3393" s="297" t="str">
        <f>_xlfn.IFNA(VLOOKUP($E:$E,'2'!$A:$E,3,0),"")</f>
        <v/>
      </c>
      <c r="P3393" s="297" t="str">
        <f>_xlfn.IFNA(VLOOKUP($E:$E,'3'!$A:$D,3,0),"")</f>
        <v/>
      </c>
      <c r="Q3393" s="297" t="str">
        <f>_xlfn.IFNA(VLOOKUP($E:$E,'4'!$A:$F,3,0),"")</f>
        <v/>
      </c>
      <c r="R3393" s="297" t="str">
        <f>_xlfn.IFNA(VLOOKUP($E:$E,'5'!$A:$F,3,0),"")</f>
        <v/>
      </c>
      <c r="S3393" s="297" t="str">
        <f>_xlfn.IFNA(VLOOKUP($E:$E,'6'!$A:$F,3,0),"")</f>
        <v/>
      </c>
      <c r="T3393" s="313">
        <v>1</v>
      </c>
      <c r="U3393" s="313">
        <v>1</v>
      </c>
      <c r="V3393" s="313">
        <v>24</v>
      </c>
      <c r="W3393" s="314">
        <v>0.39100000000000001</v>
      </c>
      <c r="X3393" s="315">
        <v>1.4434523999999999E-3</v>
      </c>
      <c r="Y3393" s="749">
        <v>350</v>
      </c>
      <c r="Z3393" s="282"/>
      <c r="AA3393" s="316" t="s">
        <v>10390</v>
      </c>
      <c r="AB3393" s="282" t="s">
        <v>9163</v>
      </c>
      <c r="AC3393" s="317" t="s">
        <v>2081</v>
      </c>
      <c r="AD3393" s="318" t="s">
        <v>495</v>
      </c>
      <c r="AE3393" s="319">
        <v>0</v>
      </c>
      <c r="AF3393" s="319" t="s">
        <v>11273</v>
      </c>
      <c r="AG3393" s="320">
        <v>4.6500000000000004</v>
      </c>
      <c r="AH3393" s="321">
        <f t="shared" si="575"/>
        <v>0</v>
      </c>
      <c r="AI3393" s="287">
        <f>_xlfn.IFNA(VLOOKUP(AD:AD,грп!B:C,2,0),0)</f>
        <v>0</v>
      </c>
      <c r="AJ3393" s="607">
        <v>65</v>
      </c>
      <c r="AK3393" s="672">
        <f t="shared" si="571"/>
        <v>0</v>
      </c>
      <c r="AL3393" s="174"/>
    </row>
    <row r="3394" spans="1:38" s="4" customFormat="1" ht="12" customHeight="1" outlineLevel="1" x14ac:dyDescent="0.35">
      <c r="A3394" s="307" t="s">
        <v>10402</v>
      </c>
      <c r="B3394" s="308" t="s">
        <v>8659</v>
      </c>
      <c r="C3394" s="309"/>
      <c r="D3394" s="310" t="s">
        <v>3450</v>
      </c>
      <c r="E3394" s="292" t="s">
        <v>3451</v>
      </c>
      <c r="F3394" s="293"/>
      <c r="G3394" s="293"/>
      <c r="H3394" s="294">
        <v>41</v>
      </c>
      <c r="I3394" s="294" t="str">
        <f>IFERROR(_xlfn.IFNA(VLOOKUP($D:$D,history!$I:$Y,3,0),VLOOKUP(E:E,history!$H:$Y,4,0)),"--")</f>
        <v>--</v>
      </c>
      <c r="J3394" s="282" t="s">
        <v>9869</v>
      </c>
      <c r="K3394" s="282" t="str">
        <f t="shared" si="572"/>
        <v/>
      </c>
      <c r="L3394" s="312">
        <f t="shared" si="573"/>
        <v>591.76</v>
      </c>
      <c r="M3394" s="312">
        <f t="shared" si="574"/>
        <v>896.61</v>
      </c>
      <c r="N3394" s="297" t="str">
        <f>_xlfn.IFNA(VLOOKUP($E:$E,'1'!$A:$E,3,0),"")</f>
        <v/>
      </c>
      <c r="O3394" s="297" t="str">
        <f>_xlfn.IFNA(VLOOKUP($E:$E,'2'!$A:$E,3,0),"")</f>
        <v/>
      </c>
      <c r="P3394" s="297" t="str">
        <f>_xlfn.IFNA(VLOOKUP($E:$E,'3'!$A:$D,3,0),"")</f>
        <v/>
      </c>
      <c r="Q3394" s="297" t="str">
        <f>_xlfn.IFNA(VLOOKUP($E:$E,'4'!$A:$F,3,0),"")</f>
        <v/>
      </c>
      <c r="R3394" s="297" t="str">
        <f>_xlfn.IFNA(VLOOKUP($E:$E,'5'!$A:$F,3,0),"")</f>
        <v/>
      </c>
      <c r="S3394" s="297" t="str">
        <f>_xlfn.IFNA(VLOOKUP($E:$E,'6'!$A:$F,3,0),"")</f>
        <v/>
      </c>
      <c r="T3394" s="313">
        <v>1</v>
      </c>
      <c r="U3394" s="313">
        <v>1</v>
      </c>
      <c r="V3394" s="313">
        <v>24</v>
      </c>
      <c r="W3394" s="314">
        <v>0.59899999999999998</v>
      </c>
      <c r="X3394" s="315">
        <v>3.0444444E-3</v>
      </c>
      <c r="Y3394" s="749">
        <v>850</v>
      </c>
      <c r="Z3394" s="282"/>
      <c r="AA3394" s="316" t="s">
        <v>10390</v>
      </c>
      <c r="AB3394" s="282" t="s">
        <v>9163</v>
      </c>
      <c r="AC3394" s="317" t="s">
        <v>2081</v>
      </c>
      <c r="AD3394" s="318" t="s">
        <v>495</v>
      </c>
      <c r="AE3394" s="319">
        <v>0</v>
      </c>
      <c r="AF3394" s="319" t="s">
        <v>11273</v>
      </c>
      <c r="AG3394" s="320">
        <v>11.24</v>
      </c>
      <c r="AH3394" s="321">
        <f t="shared" si="575"/>
        <v>0</v>
      </c>
      <c r="AI3394" s="287">
        <f>_xlfn.IFNA(VLOOKUP(AD:AD,грп!B:C,2,0),0)</f>
        <v>0</v>
      </c>
      <c r="AJ3394" s="607">
        <v>0</v>
      </c>
      <c r="AK3394" s="672">
        <f t="shared" si="571"/>
        <v>0</v>
      </c>
      <c r="AL3394" s="174"/>
    </row>
    <row r="3395" spans="1:38" s="4" customFormat="1" ht="12" customHeight="1" outlineLevel="1" x14ac:dyDescent="0.35">
      <c r="A3395" s="307" t="s">
        <v>10402</v>
      </c>
      <c r="B3395" s="308" t="s">
        <v>8660</v>
      </c>
      <c r="C3395" s="325"/>
      <c r="D3395" s="310" t="s">
        <v>4148</v>
      </c>
      <c r="E3395" s="322" t="s">
        <v>4149</v>
      </c>
      <c r="F3395" s="293"/>
      <c r="G3395" s="293"/>
      <c r="H3395" s="294">
        <v>68</v>
      </c>
      <c r="I3395" s="294" t="str">
        <f>IFERROR(_xlfn.IFNA(VLOOKUP($D:$D,history!$I:$Y,3,0),VLOOKUP(E:E,history!$H:$Y,4,0)),"--")</f>
        <v>V</v>
      </c>
      <c r="J3395" s="282" t="s">
        <v>5946</v>
      </c>
      <c r="K3395" s="282" t="str">
        <f t="shared" si="572"/>
        <v/>
      </c>
      <c r="L3395" s="312">
        <f t="shared" si="573"/>
        <v>221.12</v>
      </c>
      <c r="M3395" s="312">
        <f t="shared" si="574"/>
        <v>335.03</v>
      </c>
      <c r="N3395" s="297" t="str">
        <f>_xlfn.IFNA(VLOOKUP($E:$E,'1'!$A:$E,3,0),"")</f>
        <v/>
      </c>
      <c r="O3395" s="297" t="str">
        <f>_xlfn.IFNA(VLOOKUP($E:$E,'2'!$A:$E,3,0),"")</f>
        <v/>
      </c>
      <c r="P3395" s="297" t="str">
        <f>_xlfn.IFNA(VLOOKUP($E:$E,'3'!$A:$D,3,0),"")</f>
        <v/>
      </c>
      <c r="Q3395" s="297" t="str">
        <f>_xlfn.IFNA(VLOOKUP($E:$E,'4'!$A:$F,3,0),"")</f>
        <v/>
      </c>
      <c r="R3395" s="297" t="str">
        <f>_xlfn.IFNA(VLOOKUP($E:$E,'5'!$A:$F,3,0),"")</f>
        <v/>
      </c>
      <c r="S3395" s="297" t="str">
        <f>_xlfn.IFNA(VLOOKUP($E:$E,'6'!$A:$F,3,0),"")</f>
        <v/>
      </c>
      <c r="T3395" s="313">
        <v>1</v>
      </c>
      <c r="U3395" s="313">
        <v>1</v>
      </c>
      <c r="V3395" s="313">
        <v>24</v>
      </c>
      <c r="W3395" s="314">
        <v>0.28999999999999998</v>
      </c>
      <c r="X3395" s="315">
        <v>2.3655913999999999E-3</v>
      </c>
      <c r="Y3395" s="749">
        <v>320</v>
      </c>
      <c r="Z3395" s="282"/>
      <c r="AA3395" s="316" t="s">
        <v>10390</v>
      </c>
      <c r="AB3395" s="282" t="s">
        <v>9163</v>
      </c>
      <c r="AC3395" s="317" t="s">
        <v>2081</v>
      </c>
      <c r="AD3395" s="318" t="s">
        <v>495</v>
      </c>
      <c r="AE3395" s="319">
        <v>0</v>
      </c>
      <c r="AF3395" s="319" t="s">
        <v>11272</v>
      </c>
      <c r="AG3395" s="320">
        <v>4.2</v>
      </c>
      <c r="AH3395" s="321">
        <f t="shared" si="575"/>
        <v>0</v>
      </c>
      <c r="AI3395" s="287">
        <f>_xlfn.IFNA(VLOOKUP(AD:AD,грп!B:C,2,0),0)</f>
        <v>0</v>
      </c>
      <c r="AJ3395" s="607">
        <v>117</v>
      </c>
      <c r="AK3395" s="672">
        <f t="shared" si="571"/>
        <v>0</v>
      </c>
      <c r="AL3395" s="174"/>
    </row>
    <row r="3396" spans="1:38" s="4" customFormat="1" ht="12" customHeight="1" outlineLevel="1" x14ac:dyDescent="0.35">
      <c r="A3396" s="307" t="s">
        <v>10402</v>
      </c>
      <c r="B3396" s="308" t="s">
        <v>8661</v>
      </c>
      <c r="C3396" s="325"/>
      <c r="D3396" s="310" t="s">
        <v>4150</v>
      </c>
      <c r="E3396" s="322" t="s">
        <v>4151</v>
      </c>
      <c r="F3396" s="293"/>
      <c r="G3396" s="293"/>
      <c r="H3396" s="294">
        <v>58</v>
      </c>
      <c r="I3396" s="294" t="str">
        <f>IFERROR(_xlfn.IFNA(VLOOKUP($D:$D,history!$I:$Y,3,0),VLOOKUP(E:E,history!$H:$Y,4,0)),"--")</f>
        <v>V</v>
      </c>
      <c r="J3396" s="282" t="s">
        <v>9870</v>
      </c>
      <c r="K3396" s="282" t="str">
        <f t="shared" si="572"/>
        <v/>
      </c>
      <c r="L3396" s="312">
        <f t="shared" si="573"/>
        <v>263.24</v>
      </c>
      <c r="M3396" s="312">
        <f t="shared" si="574"/>
        <v>398.85</v>
      </c>
      <c r="N3396" s="297" t="str">
        <f>_xlfn.IFNA(VLOOKUP($E:$E,'1'!$A:$E,3,0),"")</f>
        <v/>
      </c>
      <c r="O3396" s="297" t="str">
        <f>_xlfn.IFNA(VLOOKUP($E:$E,'2'!$A:$E,3,0),"")</f>
        <v/>
      </c>
      <c r="P3396" s="297" t="str">
        <f>_xlfn.IFNA(VLOOKUP($E:$E,'3'!$A:$D,3,0),"")</f>
        <v/>
      </c>
      <c r="Q3396" s="297" t="str">
        <f>_xlfn.IFNA(VLOOKUP($E:$E,'4'!$A:$F,3,0),"")</f>
        <v/>
      </c>
      <c r="R3396" s="297" t="str">
        <f>_xlfn.IFNA(VLOOKUP($E:$E,'5'!$A:$F,3,0),"")</f>
        <v/>
      </c>
      <c r="S3396" s="297" t="str">
        <f>_xlfn.IFNA(VLOOKUP($E:$E,'6'!$A:$F,3,0),"")</f>
        <v/>
      </c>
      <c r="T3396" s="313">
        <v>1</v>
      </c>
      <c r="U3396" s="313">
        <v>1</v>
      </c>
      <c r="V3396" s="313">
        <v>24</v>
      </c>
      <c r="W3396" s="314">
        <v>0.375</v>
      </c>
      <c r="X3396" s="315">
        <v>2.9569892000000002E-3</v>
      </c>
      <c r="Y3396" s="749">
        <v>380</v>
      </c>
      <c r="Z3396" s="282"/>
      <c r="AA3396" s="316" t="s">
        <v>10390</v>
      </c>
      <c r="AB3396" s="282" t="s">
        <v>9163</v>
      </c>
      <c r="AC3396" s="317" t="s">
        <v>2081</v>
      </c>
      <c r="AD3396" s="318" t="s">
        <v>495</v>
      </c>
      <c r="AE3396" s="319">
        <v>0</v>
      </c>
      <c r="AF3396" s="319" t="s">
        <v>11272</v>
      </c>
      <c r="AG3396" s="320">
        <v>5</v>
      </c>
      <c r="AH3396" s="321">
        <f t="shared" si="575"/>
        <v>0</v>
      </c>
      <c r="AI3396" s="287">
        <f>_xlfn.IFNA(VLOOKUP(AD:AD,грп!B:C,2,0),0)</f>
        <v>0</v>
      </c>
      <c r="AJ3396" s="607">
        <v>75</v>
      </c>
      <c r="AK3396" s="672">
        <f t="shared" si="571"/>
        <v>0</v>
      </c>
      <c r="AL3396" s="174"/>
    </row>
    <row r="3397" spans="1:38" s="4" customFormat="1" ht="11.45" customHeight="1" x14ac:dyDescent="0.35">
      <c r="A3397" s="288"/>
      <c r="B3397" s="289"/>
      <c r="C3397" s="290" t="s">
        <v>555</v>
      </c>
      <c r="D3397" s="291" t="s">
        <v>2760</v>
      </c>
      <c r="E3397" s="292"/>
      <c r="F3397" s="293"/>
      <c r="G3397" s="293"/>
      <c r="H3397" s="294"/>
      <c r="I3397" s="294"/>
      <c r="J3397" s="282" t="s">
        <v>393</v>
      </c>
      <c r="K3397" s="282" t="str">
        <f t="shared" si="572"/>
        <v/>
      </c>
      <c r="L3397" s="295"/>
      <c r="M3397" s="296"/>
      <c r="N3397" s="297"/>
      <c r="O3397" s="297"/>
      <c r="P3397" s="297"/>
      <c r="Q3397" s="297" t="str">
        <f>_xlfn.IFNA(VLOOKUP($E:$E,'4'!$A:$F,3,0),"")</f>
        <v/>
      </c>
      <c r="R3397" s="297" t="str">
        <f>_xlfn.IFNA(VLOOKUP($E:$E,'5'!$A:$F,3,0),"")</f>
        <v/>
      </c>
      <c r="S3397" s="297"/>
      <c r="T3397" s="298"/>
      <c r="U3397" s="280"/>
      <c r="V3397" s="280"/>
      <c r="W3397" s="300"/>
      <c r="X3397" s="301"/>
      <c r="Y3397" s="749"/>
      <c r="Z3397" s="282"/>
      <c r="AA3397" s="280"/>
      <c r="AB3397" s="280"/>
      <c r="AC3397" s="302"/>
      <c r="AD3397" s="303" t="s">
        <v>2760</v>
      </c>
      <c r="AE3397" s="280"/>
      <c r="AF3397" s="329"/>
      <c r="AG3397" s="339"/>
      <c r="AH3397" s="306"/>
      <c r="AI3397" s="287">
        <f>_xlfn.IFNA(VLOOKUP(AD:AD,грп!B:C,2,0),0)</f>
        <v>0</v>
      </c>
      <c r="AJ3397" s="607">
        <v>0</v>
      </c>
      <c r="AK3397" s="672" t="str">
        <f t="shared" si="571"/>
        <v xml:space="preserve"> </v>
      </c>
      <c r="AL3397" s="174"/>
    </row>
    <row r="3398" spans="1:38" s="4" customFormat="1" ht="12" customHeight="1" outlineLevel="1" x14ac:dyDescent="0.35">
      <c r="A3398" s="307" t="s">
        <v>10402</v>
      </c>
      <c r="B3398" s="308" t="s">
        <v>8662</v>
      </c>
      <c r="C3398" s="309"/>
      <c r="D3398" s="310" t="s">
        <v>3452</v>
      </c>
      <c r="E3398" s="292" t="s">
        <v>3453</v>
      </c>
      <c r="F3398" s="293"/>
      <c r="G3398" s="293"/>
      <c r="H3398" s="294">
        <v>25</v>
      </c>
      <c r="I3398" s="294" t="str">
        <f>IFERROR(_xlfn.IFNA(VLOOKUP($D:$D,history!$I:$Y,3,0),VLOOKUP(E:E,history!$H:$Y,4,0)),"--")</f>
        <v>--</v>
      </c>
      <c r="J3398" s="282" t="s">
        <v>9868</v>
      </c>
      <c r="K3398" s="282" t="str">
        <f t="shared" si="572"/>
        <v/>
      </c>
      <c r="L3398" s="312">
        <f t="shared" ref="L3398:L3404" si="576">IF($A$3="ИМ",ROUND($Y3398*(1-($L$6-$F$4))*(1-$F$3)*(1+$AG$2),2),ROUND($M3398*(1-($L$6-$F$4))*(1-$F$3)*(1+$AG$2),2))</f>
        <v>962.41</v>
      </c>
      <c r="M3398" s="312">
        <f t="shared" ref="M3398:M3404" si="577">ROUND(IF($A$3="РЕГИОНЫ",AG3398*$AG$3*$AG$1,IF(AI3398=0,AG3398*$AG$3*$AG$1,AG3398*$AG$3*(1-5%)*$AG$1)),2)</f>
        <v>1458.2</v>
      </c>
      <c r="N3398" s="297" t="str">
        <f>_xlfn.IFNA(VLOOKUP($E:$E,'1'!$A:$E,3,0),"")</f>
        <v/>
      </c>
      <c r="O3398" s="297" t="str">
        <f>_xlfn.IFNA(VLOOKUP($E:$E,'2'!$A:$E,3,0),"")</f>
        <v/>
      </c>
      <c r="P3398" s="297" t="str">
        <f>_xlfn.IFNA(VLOOKUP($E:$E,'3'!$A:$D,3,0),"")</f>
        <v/>
      </c>
      <c r="Q3398" s="297" t="str">
        <f>_xlfn.IFNA(VLOOKUP($E:$E,'4'!$A:$F,3,0),"")</f>
        <v/>
      </c>
      <c r="R3398" s="297" t="str">
        <f>_xlfn.IFNA(VLOOKUP($E:$E,'5'!$A:$F,3,0),"")</f>
        <v/>
      </c>
      <c r="S3398" s="297" t="str">
        <f>_xlfn.IFNA(VLOOKUP($E:$E,'6'!$A:$F,3,0),"")</f>
        <v/>
      </c>
      <c r="T3398" s="313">
        <v>1</v>
      </c>
      <c r="U3398" s="313">
        <v>1</v>
      </c>
      <c r="V3398" s="313">
        <v>20</v>
      </c>
      <c r="W3398" s="314">
        <v>0.45500000000000002</v>
      </c>
      <c r="X3398" s="315">
        <v>2.9199999999999999E-3</v>
      </c>
      <c r="Y3398" s="749">
        <v>1390</v>
      </c>
      <c r="Z3398" s="282"/>
      <c r="AA3398" s="316" t="s">
        <v>10390</v>
      </c>
      <c r="AB3398" s="282" t="s">
        <v>9163</v>
      </c>
      <c r="AC3398" s="317" t="s">
        <v>2081</v>
      </c>
      <c r="AD3398" s="318" t="s">
        <v>2760</v>
      </c>
      <c r="AE3398" s="319">
        <v>0</v>
      </c>
      <c r="AF3398" s="319" t="s">
        <v>11273</v>
      </c>
      <c r="AG3398" s="320">
        <v>18.28</v>
      </c>
      <c r="AH3398" s="321">
        <f t="shared" ref="AH3398:AH3404" si="578">IF($A$3="РЕГИОНЫ",ROUND($AG3398*(1-($L$6-$F$4))*(1-$F$3)*(1+$AG$2)*$AG$1,2),0)</f>
        <v>0</v>
      </c>
      <c r="AI3398" s="287">
        <f>_xlfn.IFNA(VLOOKUP(AD:AD,грп!B:C,2,0),0)</f>
        <v>0</v>
      </c>
      <c r="AJ3398" s="607">
        <v>20</v>
      </c>
      <c r="AK3398" s="672">
        <f t="shared" si="571"/>
        <v>0</v>
      </c>
      <c r="AL3398" s="174"/>
    </row>
    <row r="3399" spans="1:38" s="4" customFormat="1" ht="12" customHeight="1" outlineLevel="1" x14ac:dyDescent="0.35">
      <c r="A3399" s="307" t="s">
        <v>10402</v>
      </c>
      <c r="B3399" s="308" t="s">
        <v>8663</v>
      </c>
      <c r="C3399" s="323"/>
      <c r="D3399" s="310" t="s">
        <v>647</v>
      </c>
      <c r="E3399" s="342" t="s">
        <v>76</v>
      </c>
      <c r="F3399" s="293"/>
      <c r="G3399" s="293"/>
      <c r="H3399" s="294">
        <v>9</v>
      </c>
      <c r="I3399" s="294" t="str">
        <f>IFERROR(_xlfn.IFNA(VLOOKUP($D:$D,history!$I:$Y,3,0),VLOOKUP(E:E,history!$H:$Y,4,0)),"--")</f>
        <v>V</v>
      </c>
      <c r="J3399" s="282" t="s">
        <v>9870</v>
      </c>
      <c r="K3399" s="282" t="str">
        <f t="shared" si="572"/>
        <v/>
      </c>
      <c r="L3399" s="312">
        <f t="shared" si="576"/>
        <v>719.18</v>
      </c>
      <c r="M3399" s="312">
        <f t="shared" si="577"/>
        <v>1089.6600000000001</v>
      </c>
      <c r="N3399" s="297" t="str">
        <f>_xlfn.IFNA(VLOOKUP($E:$E,'1'!$A:$E,3,0),"")</f>
        <v/>
      </c>
      <c r="O3399" s="297" t="str">
        <f>_xlfn.IFNA(VLOOKUP($E:$E,'2'!$A:$E,3,0),"")</f>
        <v/>
      </c>
      <c r="P3399" s="297" t="str">
        <f>_xlfn.IFNA(VLOOKUP($E:$E,'3'!$A:$D,3,0),"")</f>
        <v/>
      </c>
      <c r="Q3399" s="297" t="str">
        <f>_xlfn.IFNA(VLOOKUP($E:$E,'4'!$A:$F,3,0),"")</f>
        <v/>
      </c>
      <c r="R3399" s="297" t="str">
        <f>_xlfn.IFNA(VLOOKUP($E:$E,'5'!$A:$F,3,0),"")</f>
        <v/>
      </c>
      <c r="S3399" s="297" t="str">
        <f>_xlfn.IFNA(VLOOKUP($E:$E,'6'!$A:$F,3,0),"")</f>
        <v/>
      </c>
      <c r="T3399" s="313">
        <v>1</v>
      </c>
      <c r="U3399" s="313">
        <v>1</v>
      </c>
      <c r="V3399" s="313">
        <v>12</v>
      </c>
      <c r="W3399" s="314">
        <v>0.54200000000000004</v>
      </c>
      <c r="X3399" s="315">
        <v>3.0189621000000001E-3</v>
      </c>
      <c r="Y3399" s="749">
        <v>1040</v>
      </c>
      <c r="Z3399" s="282"/>
      <c r="AA3399" s="316" t="s">
        <v>10391</v>
      </c>
      <c r="AB3399" s="282" t="s">
        <v>9163</v>
      </c>
      <c r="AC3399" s="317" t="s">
        <v>2081</v>
      </c>
      <c r="AD3399" s="318" t="s">
        <v>2760</v>
      </c>
      <c r="AE3399" s="319">
        <v>0</v>
      </c>
      <c r="AF3399" s="319" t="s">
        <v>11813</v>
      </c>
      <c r="AG3399" s="320">
        <v>13.66</v>
      </c>
      <c r="AH3399" s="321">
        <f t="shared" si="578"/>
        <v>0</v>
      </c>
      <c r="AI3399" s="287">
        <f>_xlfn.IFNA(VLOOKUP(AD:AD,грп!B:C,2,0),0)</f>
        <v>0</v>
      </c>
      <c r="AJ3399" s="607">
        <v>24</v>
      </c>
      <c r="AK3399" s="672">
        <f t="shared" si="571"/>
        <v>0</v>
      </c>
      <c r="AL3399" s="174"/>
    </row>
    <row r="3400" spans="1:38" s="4" customFormat="1" ht="12" customHeight="1" outlineLevel="1" x14ac:dyDescent="0.35">
      <c r="A3400" s="307" t="s">
        <v>10402</v>
      </c>
      <c r="B3400" s="308" t="s">
        <v>8664</v>
      </c>
      <c r="C3400" s="290" t="s">
        <v>555</v>
      </c>
      <c r="D3400" s="310" t="s">
        <v>648</v>
      </c>
      <c r="E3400" s="342" t="s">
        <v>27</v>
      </c>
      <c r="F3400" s="293"/>
      <c r="G3400" s="293"/>
      <c r="H3400" s="294">
        <v>16</v>
      </c>
      <c r="I3400" s="294" t="str">
        <f>IFERROR(_xlfn.IFNA(VLOOKUP($D:$D,history!$I:$Y,3,0),VLOOKUP(E:E,history!$H:$Y,4,0)),"--")</f>
        <v>V</v>
      </c>
      <c r="J3400" s="282" t="s">
        <v>9869</v>
      </c>
      <c r="K3400" s="282" t="str">
        <f t="shared" si="572"/>
        <v/>
      </c>
      <c r="L3400" s="312">
        <f t="shared" si="576"/>
        <v>1000.84</v>
      </c>
      <c r="M3400" s="312">
        <f t="shared" si="577"/>
        <v>1516.43</v>
      </c>
      <c r="N3400" s="297" t="str">
        <f>_xlfn.IFNA(VLOOKUP($E:$E,'1'!$A:$E,3,0),"")</f>
        <v/>
      </c>
      <c r="O3400" s="297" t="str">
        <f>_xlfn.IFNA(VLOOKUP($E:$E,'2'!$A:$E,3,0),"")</f>
        <v/>
      </c>
      <c r="P3400" s="297" t="str">
        <f>_xlfn.IFNA(VLOOKUP($E:$E,'3'!$A:$D,3,0),"")</f>
        <v/>
      </c>
      <c r="Q3400" s="297" t="str">
        <f>_xlfn.IFNA(VLOOKUP($E:$E,'4'!$A:$F,3,0),"")</f>
        <v/>
      </c>
      <c r="R3400" s="297" t="str">
        <f>_xlfn.IFNA(VLOOKUP($E:$E,'5'!$A:$F,3,0),"")</f>
        <v/>
      </c>
      <c r="S3400" s="297" t="str">
        <f>_xlfn.IFNA(VLOOKUP($E:$E,'6'!$A:$F,3,0),"")</f>
        <v/>
      </c>
      <c r="T3400" s="313">
        <v>1</v>
      </c>
      <c r="U3400" s="313">
        <v>1</v>
      </c>
      <c r="V3400" s="313">
        <v>12</v>
      </c>
      <c r="W3400" s="314">
        <v>0.45800000000000002</v>
      </c>
      <c r="X3400" s="315">
        <v>2.97E-3</v>
      </c>
      <c r="Y3400" s="749">
        <v>1440</v>
      </c>
      <c r="Z3400" s="282"/>
      <c r="AA3400" s="316" t="s">
        <v>10388</v>
      </c>
      <c r="AB3400" s="282" t="s">
        <v>9163</v>
      </c>
      <c r="AC3400" s="317" t="s">
        <v>2081</v>
      </c>
      <c r="AD3400" s="318" t="s">
        <v>2760</v>
      </c>
      <c r="AE3400" s="319">
        <v>0</v>
      </c>
      <c r="AF3400" s="319" t="s">
        <v>11287</v>
      </c>
      <c r="AG3400" s="320">
        <v>19.010000000000002</v>
      </c>
      <c r="AH3400" s="321">
        <f t="shared" si="578"/>
        <v>0</v>
      </c>
      <c r="AI3400" s="287">
        <f>_xlfn.IFNA(VLOOKUP(AD:AD,грп!B:C,2,0),0)</f>
        <v>0</v>
      </c>
      <c r="AJ3400" s="607">
        <v>12</v>
      </c>
      <c r="AK3400" s="672" t="str">
        <f t="shared" si="571"/>
        <v xml:space="preserve"> </v>
      </c>
      <c r="AL3400" s="174"/>
    </row>
    <row r="3401" spans="1:38" s="4" customFormat="1" ht="12" customHeight="1" outlineLevel="1" x14ac:dyDescent="0.35">
      <c r="A3401" s="307" t="s">
        <v>10402</v>
      </c>
      <c r="B3401" s="308" t="s">
        <v>8665</v>
      </c>
      <c r="C3401" s="290" t="s">
        <v>555</v>
      </c>
      <c r="D3401" s="310" t="s">
        <v>3264</v>
      </c>
      <c r="E3401" s="322" t="s">
        <v>417</v>
      </c>
      <c r="F3401" s="293"/>
      <c r="G3401" s="293"/>
      <c r="H3401" s="294">
        <v>43</v>
      </c>
      <c r="I3401" s="294" t="str">
        <f>IFERROR(_xlfn.IFNA(VLOOKUP($D:$D,history!$I:$Y,3,0),VLOOKUP(E:E,history!$H:$Y,4,0)),"--")</f>
        <v>--</v>
      </c>
      <c r="J3401" s="282" t="s">
        <v>9869</v>
      </c>
      <c r="K3401" s="282" t="str">
        <f t="shared" si="572"/>
        <v/>
      </c>
      <c r="L3401" s="312">
        <f t="shared" si="576"/>
        <v>317.99</v>
      </c>
      <c r="M3401" s="312">
        <f t="shared" si="577"/>
        <v>481.81</v>
      </c>
      <c r="N3401" s="297" t="str">
        <f>_xlfn.IFNA(VLOOKUP($E:$E,'1'!$A:$E,3,0),"")</f>
        <v/>
      </c>
      <c r="O3401" s="297" t="str">
        <f>_xlfn.IFNA(VLOOKUP($E:$E,'2'!$A:$E,3,0),"")</f>
        <v/>
      </c>
      <c r="P3401" s="297" t="str">
        <f>_xlfn.IFNA(VLOOKUP($E:$E,'3'!$A:$D,3,0),"")</f>
        <v/>
      </c>
      <c r="Q3401" s="297" t="str">
        <f>_xlfn.IFNA(VLOOKUP($E:$E,'4'!$A:$F,3,0),"")</f>
        <v/>
      </c>
      <c r="R3401" s="297" t="str">
        <f>_xlfn.IFNA(VLOOKUP($E:$E,'5'!$A:$F,3,0),"")</f>
        <v/>
      </c>
      <c r="S3401" s="297" t="str">
        <f>_xlfn.IFNA(VLOOKUP($E:$E,'6'!$A:$F,3,0),"")</f>
        <v/>
      </c>
      <c r="T3401" s="313">
        <v>1</v>
      </c>
      <c r="U3401" s="313">
        <v>6</v>
      </c>
      <c r="V3401" s="313">
        <v>36</v>
      </c>
      <c r="W3401" s="314">
        <v>0.17499999999999999</v>
      </c>
      <c r="X3401" s="315">
        <v>1.3469224999999999E-3</v>
      </c>
      <c r="Y3401" s="749">
        <v>460</v>
      </c>
      <c r="Z3401" s="282"/>
      <c r="AA3401" s="316" t="s">
        <v>10396</v>
      </c>
      <c r="AB3401" s="282" t="s">
        <v>9163</v>
      </c>
      <c r="AC3401" s="317" t="s">
        <v>2081</v>
      </c>
      <c r="AD3401" s="318" t="s">
        <v>2760</v>
      </c>
      <c r="AE3401" s="319">
        <v>0</v>
      </c>
      <c r="AF3401" s="319" t="s">
        <v>11319</v>
      </c>
      <c r="AG3401" s="320">
        <v>6.04</v>
      </c>
      <c r="AH3401" s="321">
        <f t="shared" si="578"/>
        <v>0</v>
      </c>
      <c r="AI3401" s="287">
        <f>_xlfn.IFNA(VLOOKUP(AD:AD,грп!B:C,2,0),0)</f>
        <v>0</v>
      </c>
      <c r="AJ3401" s="607">
        <v>39</v>
      </c>
      <c r="AK3401" s="672" t="str">
        <f t="shared" si="571"/>
        <v xml:space="preserve"> </v>
      </c>
      <c r="AL3401" s="174"/>
    </row>
    <row r="3402" spans="1:38" s="4" customFormat="1" ht="12" customHeight="1" outlineLevel="1" x14ac:dyDescent="0.35">
      <c r="A3402" s="307" t="s">
        <v>10402</v>
      </c>
      <c r="B3402" s="308" t="s">
        <v>8666</v>
      </c>
      <c r="C3402" s="341"/>
      <c r="D3402" s="310" t="s">
        <v>2053</v>
      </c>
      <c r="E3402" s="322" t="s">
        <v>1914</v>
      </c>
      <c r="F3402" s="293"/>
      <c r="G3402" s="293"/>
      <c r="H3402" s="294">
        <v>50</v>
      </c>
      <c r="I3402" s="294" t="str">
        <f>IFERROR(_xlfn.IFNA(VLOOKUP($D:$D,history!$I:$Y,3,0),VLOOKUP(E:E,history!$H:$Y,4,0)),"--")</f>
        <v>--</v>
      </c>
      <c r="J3402" s="282" t="s">
        <v>9870</v>
      </c>
      <c r="K3402" s="282" t="str">
        <f t="shared" si="572"/>
        <v/>
      </c>
      <c r="L3402" s="312">
        <f t="shared" si="576"/>
        <v>442.25</v>
      </c>
      <c r="M3402" s="312">
        <f t="shared" si="577"/>
        <v>670.07</v>
      </c>
      <c r="N3402" s="297" t="str">
        <f>_xlfn.IFNA(VLOOKUP($E:$E,'1'!$A:$E,3,0),"")</f>
        <v/>
      </c>
      <c r="O3402" s="297" t="str">
        <f>_xlfn.IFNA(VLOOKUP($E:$E,'2'!$A:$E,3,0),"")</f>
        <v/>
      </c>
      <c r="P3402" s="297" t="str">
        <f>_xlfn.IFNA(VLOOKUP($E:$E,'3'!$A:$D,3,0),"")</f>
        <v/>
      </c>
      <c r="Q3402" s="297" t="str">
        <f>_xlfn.IFNA(VLOOKUP($E:$E,'4'!$A:$F,3,0),"")</f>
        <v/>
      </c>
      <c r="R3402" s="297" t="str">
        <f>_xlfn.IFNA(VLOOKUP($E:$E,'5'!$A:$F,3,0),"")</f>
        <v/>
      </c>
      <c r="S3402" s="297" t="str">
        <f>_xlfn.IFNA(VLOOKUP($E:$E,'6'!$A:$F,3,0),"")</f>
        <v/>
      </c>
      <c r="T3402" s="313">
        <v>1</v>
      </c>
      <c r="U3402" s="313">
        <v>1</v>
      </c>
      <c r="V3402" s="313">
        <v>20</v>
      </c>
      <c r="W3402" s="314">
        <v>0.29499999999999998</v>
      </c>
      <c r="X3402" s="315">
        <v>2.2899999999999999E-3</v>
      </c>
      <c r="Y3402" s="749">
        <v>640</v>
      </c>
      <c r="Z3402" s="282"/>
      <c r="AA3402" s="316" t="s">
        <v>10396</v>
      </c>
      <c r="AB3402" s="282" t="s">
        <v>9163</v>
      </c>
      <c r="AC3402" s="317" t="s">
        <v>2081</v>
      </c>
      <c r="AD3402" s="318" t="s">
        <v>2760</v>
      </c>
      <c r="AE3402" s="319">
        <v>0</v>
      </c>
      <c r="AF3402" s="319" t="s">
        <v>11319</v>
      </c>
      <c r="AG3402" s="320">
        <v>8.4</v>
      </c>
      <c r="AH3402" s="321">
        <f t="shared" si="578"/>
        <v>0</v>
      </c>
      <c r="AI3402" s="287">
        <f>_xlfn.IFNA(VLOOKUP(AD:AD,грп!B:C,2,0),0)</f>
        <v>0</v>
      </c>
      <c r="AJ3402" s="607">
        <v>107</v>
      </c>
      <c r="AK3402" s="672">
        <f t="shared" si="571"/>
        <v>0</v>
      </c>
      <c r="AL3402" s="174"/>
    </row>
    <row r="3403" spans="1:38" s="4" customFormat="1" ht="12" customHeight="1" outlineLevel="1" x14ac:dyDescent="0.35">
      <c r="A3403" s="307" t="s">
        <v>10402</v>
      </c>
      <c r="B3403" s="308" t="s">
        <v>8667</v>
      </c>
      <c r="C3403" s="341"/>
      <c r="D3403" s="310" t="s">
        <v>2057</v>
      </c>
      <c r="E3403" s="322" t="s">
        <v>2058</v>
      </c>
      <c r="F3403" s="293"/>
      <c r="G3403" s="293"/>
      <c r="H3403" s="294"/>
      <c r="I3403" s="294" t="str">
        <f>IFERROR(_xlfn.IFNA(VLOOKUP($D:$D,history!$I:$Y,3,0),VLOOKUP(E:E,history!$H:$Y,4,0)),"--")</f>
        <v>--</v>
      </c>
      <c r="J3403" s="282" t="s">
        <v>5946</v>
      </c>
      <c r="K3403" s="282" t="str">
        <f t="shared" si="572"/>
        <v/>
      </c>
      <c r="L3403" s="312">
        <f t="shared" si="576"/>
        <v>388.54</v>
      </c>
      <c r="M3403" s="312">
        <f t="shared" si="577"/>
        <v>588.70000000000005</v>
      </c>
      <c r="N3403" s="297" t="str">
        <f>_xlfn.IFNA(VLOOKUP($E:$E,'1'!$A:$E,3,0),"")</f>
        <v/>
      </c>
      <c r="O3403" s="297" t="str">
        <f>_xlfn.IFNA(VLOOKUP($E:$E,'2'!$A:$E,3,0),"")</f>
        <v/>
      </c>
      <c r="P3403" s="297" t="str">
        <f>_xlfn.IFNA(VLOOKUP($E:$E,'3'!$A:$D,3,0),"")</f>
        <v/>
      </c>
      <c r="Q3403" s="297" t="str">
        <f>_xlfn.IFNA(VLOOKUP($E:$E,'4'!$A:$F,3,0),"")</f>
        <v/>
      </c>
      <c r="R3403" s="297" t="str">
        <f>_xlfn.IFNA(VLOOKUP($E:$E,'5'!$A:$F,3,0),"")</f>
        <v/>
      </c>
      <c r="S3403" s="297" t="str">
        <f>_xlfn.IFNA(VLOOKUP($E:$E,'6'!$A:$F,3,0),"")</f>
        <v/>
      </c>
      <c r="T3403" s="313">
        <v>1</v>
      </c>
      <c r="U3403" s="313">
        <v>10</v>
      </c>
      <c r="V3403" s="313">
        <v>40</v>
      </c>
      <c r="W3403" s="314">
        <v>0.21299999999999999</v>
      </c>
      <c r="X3403" s="315">
        <v>1.3550000000000001E-3</v>
      </c>
      <c r="Y3403" s="749">
        <v>560</v>
      </c>
      <c r="Z3403" s="282"/>
      <c r="AA3403" s="316" t="s">
        <v>10396</v>
      </c>
      <c r="AB3403" s="282" t="s">
        <v>9163</v>
      </c>
      <c r="AC3403" s="317" t="s">
        <v>2081</v>
      </c>
      <c r="AD3403" s="318" t="s">
        <v>2760</v>
      </c>
      <c r="AE3403" s="319">
        <v>0</v>
      </c>
      <c r="AF3403" s="319" t="s">
        <v>11273</v>
      </c>
      <c r="AG3403" s="320">
        <v>7.38</v>
      </c>
      <c r="AH3403" s="321">
        <f t="shared" si="578"/>
        <v>0</v>
      </c>
      <c r="AI3403" s="287">
        <f>_xlfn.IFNA(VLOOKUP(AD:AD,грп!B:C,2,0),0)</f>
        <v>0</v>
      </c>
      <c r="AJ3403" s="607">
        <v>0</v>
      </c>
      <c r="AK3403" s="672">
        <f t="shared" si="571"/>
        <v>0</v>
      </c>
      <c r="AL3403" s="174"/>
    </row>
    <row r="3404" spans="1:38" s="4" customFormat="1" ht="11.45" customHeight="1" outlineLevel="1" x14ac:dyDescent="0.35">
      <c r="A3404" s="307" t="s">
        <v>10402</v>
      </c>
      <c r="B3404" s="308" t="s">
        <v>8668</v>
      </c>
      <c r="C3404" s="309" t="s">
        <v>21</v>
      </c>
      <c r="D3404" s="310" t="s">
        <v>11611</v>
      </c>
      <c r="E3404" s="342" t="s">
        <v>5401</v>
      </c>
      <c r="F3404" s="293"/>
      <c r="G3404" s="293"/>
      <c r="H3404" s="294">
        <v>20</v>
      </c>
      <c r="I3404" s="294" t="str">
        <f>IFERROR(_xlfn.IFNA(VLOOKUP($D:$D,history!$I:$Y,3,0),VLOOKUP(E:E,history!$H:$Y,4,0)),"--")</f>
        <v>--</v>
      </c>
      <c r="J3404" s="282" t="s">
        <v>9870</v>
      </c>
      <c r="K3404" s="282" t="str">
        <f t="shared" si="572"/>
        <v/>
      </c>
      <c r="L3404" s="312">
        <f t="shared" si="576"/>
        <v>789.72</v>
      </c>
      <c r="M3404" s="312">
        <f t="shared" si="577"/>
        <v>1196.55</v>
      </c>
      <c r="N3404" s="297" t="str">
        <f>_xlfn.IFNA(VLOOKUP($E:$E,'1'!$A:$E,3,0),"")</f>
        <v/>
      </c>
      <c r="O3404" s="297" t="str">
        <f>_xlfn.IFNA(VLOOKUP($E:$E,'2'!$A:$E,3,0),"")</f>
        <v/>
      </c>
      <c r="P3404" s="297" t="str">
        <f>_xlfn.IFNA(VLOOKUP($E:$E,'3'!$A:$D,3,0),"")</f>
        <v/>
      </c>
      <c r="Q3404" s="297" t="str">
        <f>_xlfn.IFNA(VLOOKUP($E:$E,'4'!$A:$F,3,0),"")</f>
        <v/>
      </c>
      <c r="R3404" s="297" t="str">
        <f>_xlfn.IFNA(VLOOKUP($E:$E,'5'!$A:$F,3,0),"")</f>
        <v/>
      </c>
      <c r="S3404" s="297" t="str">
        <f>_xlfn.IFNA(VLOOKUP($E:$E,'6'!$A:$F,3,0),"")</f>
        <v/>
      </c>
      <c r="T3404" s="313">
        <v>1</v>
      </c>
      <c r="U3404" s="313">
        <v>1</v>
      </c>
      <c r="V3404" s="313">
        <v>20</v>
      </c>
      <c r="W3404" s="314">
        <v>0.45300000000000001</v>
      </c>
      <c r="X3404" s="315">
        <v>3.0999999999999999E-3</v>
      </c>
      <c r="Y3404" s="749">
        <v>1140</v>
      </c>
      <c r="Z3404" s="282"/>
      <c r="AA3404" s="316" t="s">
        <v>10391</v>
      </c>
      <c r="AB3404" s="282" t="s">
        <v>9164</v>
      </c>
      <c r="AC3404" s="317" t="s">
        <v>2081</v>
      </c>
      <c r="AD3404" s="318" t="s">
        <v>2760</v>
      </c>
      <c r="AE3404" s="319">
        <v>0</v>
      </c>
      <c r="AF3404" s="319" t="s">
        <v>21</v>
      </c>
      <c r="AG3404" s="320">
        <v>15</v>
      </c>
      <c r="AH3404" s="321">
        <f t="shared" si="578"/>
        <v>0</v>
      </c>
      <c r="AI3404" s="287">
        <f>_xlfn.IFNA(VLOOKUP(AD:AD,грп!B:C,2,0),0)</f>
        <v>0</v>
      </c>
      <c r="AJ3404" s="607">
        <v>19</v>
      </c>
      <c r="AK3404" s="672" t="str">
        <f t="shared" si="571"/>
        <v>new</v>
      </c>
      <c r="AL3404" s="174"/>
    </row>
    <row r="3405" spans="1:38" s="4" customFormat="1" ht="12" customHeight="1" x14ac:dyDescent="0.35">
      <c r="A3405" s="288"/>
      <c r="B3405" s="289"/>
      <c r="C3405" s="290" t="s">
        <v>555</v>
      </c>
      <c r="D3405" s="291" t="s">
        <v>957</v>
      </c>
      <c r="E3405" s="292"/>
      <c r="F3405" s="293"/>
      <c r="G3405" s="293"/>
      <c r="H3405" s="294"/>
      <c r="I3405" s="294"/>
      <c r="J3405" s="282" t="s">
        <v>393</v>
      </c>
      <c r="K3405" s="282" t="str">
        <f t="shared" si="572"/>
        <v/>
      </c>
      <c r="L3405" s="295"/>
      <c r="M3405" s="296"/>
      <c r="N3405" s="297"/>
      <c r="O3405" s="297"/>
      <c r="P3405" s="297"/>
      <c r="Q3405" s="297" t="str">
        <f>_xlfn.IFNA(VLOOKUP($E:$E,'4'!$A:$F,3,0),"")</f>
        <v/>
      </c>
      <c r="R3405" s="297" t="str">
        <f>_xlfn.IFNA(VLOOKUP($E:$E,'5'!$A:$F,3,0),"")</f>
        <v/>
      </c>
      <c r="S3405" s="297"/>
      <c r="T3405" s="298"/>
      <c r="U3405" s="280"/>
      <c r="V3405" s="280"/>
      <c r="W3405" s="300"/>
      <c r="X3405" s="301"/>
      <c r="Y3405" s="749"/>
      <c r="Z3405" s="282"/>
      <c r="AA3405" s="280"/>
      <c r="AB3405" s="280"/>
      <c r="AC3405" s="302"/>
      <c r="AD3405" s="303" t="s">
        <v>957</v>
      </c>
      <c r="AE3405" s="280"/>
      <c r="AF3405" s="329"/>
      <c r="AG3405" s="339"/>
      <c r="AH3405" s="306"/>
      <c r="AI3405" s="287">
        <f>_xlfn.IFNA(VLOOKUP(AD:AD,грп!B:C,2,0),0)</f>
        <v>0</v>
      </c>
      <c r="AJ3405" s="607">
        <v>0</v>
      </c>
      <c r="AK3405" s="672" t="str">
        <f t="shared" si="571"/>
        <v xml:space="preserve"> </v>
      </c>
      <c r="AL3405" s="174"/>
    </row>
    <row r="3406" spans="1:38" s="4" customFormat="1" ht="12" customHeight="1" outlineLevel="1" x14ac:dyDescent="0.35">
      <c r="A3406" s="307" t="s">
        <v>10402</v>
      </c>
      <c r="B3406" s="308" t="s">
        <v>8669</v>
      </c>
      <c r="C3406" s="290" t="s">
        <v>555</v>
      </c>
      <c r="D3406" s="310" t="s">
        <v>3169</v>
      </c>
      <c r="E3406" s="322" t="s">
        <v>289</v>
      </c>
      <c r="F3406" s="293"/>
      <c r="G3406" s="293"/>
      <c r="H3406" s="294"/>
      <c r="I3406" s="294" t="str">
        <f>IFERROR(_xlfn.IFNA(VLOOKUP($D:$D,history!$I:$Y,3,0),VLOOKUP(E:E,history!$H:$Y,4,0)),"--")</f>
        <v>--</v>
      </c>
      <c r="J3406" s="282" t="s">
        <v>5946</v>
      </c>
      <c r="K3406" s="282" t="str">
        <f t="shared" si="572"/>
        <v/>
      </c>
      <c r="L3406" s="312">
        <f t="shared" ref="L3406:L3423" si="579">IF($A$3="ИМ",ROUND($Y3406*(1-($L$6-$F$4))*(1-$F$3)*(1+$AG$2),2),ROUND($M3406*(1-($L$6-$F$4))*(1-$F$3)*(1+$AG$2),2))</f>
        <v>133.19999999999999</v>
      </c>
      <c r="M3406" s="312">
        <f t="shared" ref="M3406:M3412" si="580">ROUND(IF($A$3="РЕГИОНЫ",AG3406*$AG$3*$AG$1,IF(AI3406=0,AG3406*$AG$3*$AG$1,AG3406*$AG$3*(1-5%)*$AG$1)),2)</f>
        <v>201.82</v>
      </c>
      <c r="N3406" s="297" t="str">
        <f>_xlfn.IFNA(VLOOKUP($E:$E,'1'!$A:$E,3,0),"")</f>
        <v/>
      </c>
      <c r="O3406" s="297" t="str">
        <f>_xlfn.IFNA(VLOOKUP($E:$E,'2'!$A:$E,3,0),"")</f>
        <v/>
      </c>
      <c r="P3406" s="297" t="str">
        <f>_xlfn.IFNA(VLOOKUP($E:$E,'3'!$A:$D,3,0),"")</f>
        <v/>
      </c>
      <c r="Q3406" s="297" t="str">
        <f>_xlfn.IFNA(VLOOKUP($E:$E,'4'!$A:$F,3,0),"")</f>
        <v/>
      </c>
      <c r="R3406" s="297" t="str">
        <f>_xlfn.IFNA(VLOOKUP($E:$E,'5'!$A:$F,3,0),"")</f>
        <v/>
      </c>
      <c r="S3406" s="297" t="str">
        <f>_xlfn.IFNA(VLOOKUP($E:$E,'6'!$A:$F,3,0),"")</f>
        <v/>
      </c>
      <c r="T3406" s="313">
        <v>1</v>
      </c>
      <c r="U3406" s="313">
        <v>10</v>
      </c>
      <c r="V3406" s="313">
        <v>100</v>
      </c>
      <c r="W3406" s="314">
        <v>0.09</v>
      </c>
      <c r="X3406" s="315">
        <v>2.433333E-4</v>
      </c>
      <c r="Y3406" s="749">
        <v>190</v>
      </c>
      <c r="Z3406" s="282"/>
      <c r="AA3406" s="316" t="s">
        <v>10390</v>
      </c>
      <c r="AB3406" s="282" t="s">
        <v>9163</v>
      </c>
      <c r="AC3406" s="317" t="s">
        <v>2081</v>
      </c>
      <c r="AD3406" s="318" t="s">
        <v>957</v>
      </c>
      <c r="AE3406" s="319">
        <v>0</v>
      </c>
      <c r="AF3406" s="319" t="s">
        <v>11273</v>
      </c>
      <c r="AG3406" s="320">
        <v>2.5299999999999998</v>
      </c>
      <c r="AH3406" s="321">
        <f t="shared" ref="AH3406:AH3437" si="581">IF($A$3="РЕГИОНЫ",ROUND($AG3406*(1-($L$6-$F$4))*(1-$F$3)*(1+$AG$2)*$AG$1,2),0)</f>
        <v>0</v>
      </c>
      <c r="AI3406" s="287">
        <f>_xlfn.IFNA(VLOOKUP(AD:AD,грп!B:C,2,0),0)</f>
        <v>0</v>
      </c>
      <c r="AJ3406" s="607">
        <v>0</v>
      </c>
      <c r="AK3406" s="672" t="str">
        <f t="shared" si="571"/>
        <v xml:space="preserve"> </v>
      </c>
      <c r="AL3406" s="174"/>
    </row>
    <row r="3407" spans="1:38" s="4" customFormat="1" ht="12" customHeight="1" outlineLevel="1" x14ac:dyDescent="0.35">
      <c r="A3407" s="307" t="s">
        <v>10402</v>
      </c>
      <c r="B3407" s="308" t="s">
        <v>8670</v>
      </c>
      <c r="C3407" s="290" t="s">
        <v>555</v>
      </c>
      <c r="D3407" s="310" t="s">
        <v>3170</v>
      </c>
      <c r="E3407" s="322" t="s">
        <v>290</v>
      </c>
      <c r="F3407" s="293"/>
      <c r="G3407" s="293"/>
      <c r="H3407" s="294"/>
      <c r="I3407" s="294" t="str">
        <f>IFERROR(_xlfn.IFNA(VLOOKUP($D:$D,history!$I:$Y,3,0),VLOOKUP(E:E,history!$H:$Y,4,0)),"--")</f>
        <v>--</v>
      </c>
      <c r="J3407" s="282" t="s">
        <v>5946</v>
      </c>
      <c r="K3407" s="282" t="str">
        <f t="shared" si="572"/>
        <v/>
      </c>
      <c r="L3407" s="312">
        <f t="shared" si="579"/>
        <v>153.21</v>
      </c>
      <c r="M3407" s="312">
        <f t="shared" si="580"/>
        <v>232.13</v>
      </c>
      <c r="N3407" s="297" t="str">
        <f>_xlfn.IFNA(VLOOKUP($E:$E,'1'!$A:$E,3,0),"")</f>
        <v/>
      </c>
      <c r="O3407" s="297" t="str">
        <f>_xlfn.IFNA(VLOOKUP($E:$E,'2'!$A:$E,3,0),"")</f>
        <v/>
      </c>
      <c r="P3407" s="297" t="str">
        <f>_xlfn.IFNA(VLOOKUP($E:$E,'3'!$A:$D,3,0),"")</f>
        <v/>
      </c>
      <c r="Q3407" s="297" t="str">
        <f>_xlfn.IFNA(VLOOKUP($E:$E,'4'!$A:$F,3,0),"")</f>
        <v/>
      </c>
      <c r="R3407" s="297" t="str">
        <f>_xlfn.IFNA(VLOOKUP($E:$E,'5'!$A:$F,3,0),"")</f>
        <v/>
      </c>
      <c r="S3407" s="297" t="str">
        <f>_xlfn.IFNA(VLOOKUP($E:$E,'6'!$A:$F,3,0),"")</f>
        <v/>
      </c>
      <c r="T3407" s="313">
        <v>1</v>
      </c>
      <c r="U3407" s="313">
        <v>10</v>
      </c>
      <c r="V3407" s="313">
        <v>100</v>
      </c>
      <c r="W3407" s="314">
        <v>0.14000000000000001</v>
      </c>
      <c r="X3407" s="315">
        <v>3.5333329999999999E-4</v>
      </c>
      <c r="Y3407" s="749">
        <v>220</v>
      </c>
      <c r="Z3407" s="282"/>
      <c r="AA3407" s="316" t="s">
        <v>10391</v>
      </c>
      <c r="AB3407" s="282" t="s">
        <v>9163</v>
      </c>
      <c r="AC3407" s="317" t="s">
        <v>2081</v>
      </c>
      <c r="AD3407" s="318" t="s">
        <v>957</v>
      </c>
      <c r="AE3407" s="319">
        <v>0</v>
      </c>
      <c r="AF3407" s="319" t="s">
        <v>11273</v>
      </c>
      <c r="AG3407" s="320">
        <v>2.91</v>
      </c>
      <c r="AH3407" s="321">
        <f t="shared" si="581"/>
        <v>0</v>
      </c>
      <c r="AI3407" s="287">
        <f>_xlfn.IFNA(VLOOKUP(AD:AD,грп!B:C,2,0),0)</f>
        <v>0</v>
      </c>
      <c r="AJ3407" s="607">
        <v>0</v>
      </c>
      <c r="AK3407" s="672" t="str">
        <f t="shared" si="571"/>
        <v xml:space="preserve"> </v>
      </c>
      <c r="AL3407" s="174"/>
    </row>
    <row r="3408" spans="1:38" s="4" customFormat="1" ht="12" customHeight="1" outlineLevel="1" x14ac:dyDescent="0.35">
      <c r="A3408" s="307" t="s">
        <v>10402</v>
      </c>
      <c r="B3408" s="308" t="s">
        <v>8671</v>
      </c>
      <c r="C3408" s="290" t="s">
        <v>555</v>
      </c>
      <c r="D3408" s="310" t="s">
        <v>10078</v>
      </c>
      <c r="E3408" s="322" t="s">
        <v>291</v>
      </c>
      <c r="F3408" s="293"/>
      <c r="G3408" s="293"/>
      <c r="H3408" s="294">
        <v>17</v>
      </c>
      <c r="I3408" s="294" t="str">
        <f>IFERROR(_xlfn.IFNA(VLOOKUP($D:$D,history!$I:$Y,3,0),VLOOKUP(E:E,history!$H:$Y,4,0)),"--")</f>
        <v>--</v>
      </c>
      <c r="J3408" s="282" t="s">
        <v>9870</v>
      </c>
      <c r="K3408" s="282" t="str">
        <f t="shared" si="572"/>
        <v/>
      </c>
      <c r="L3408" s="312">
        <f t="shared" si="579"/>
        <v>170.06</v>
      </c>
      <c r="M3408" s="312">
        <f t="shared" si="580"/>
        <v>257.66000000000003</v>
      </c>
      <c r="N3408" s="297" t="str">
        <f>_xlfn.IFNA(VLOOKUP($E:$E,'1'!$A:$E,3,0),"")</f>
        <v/>
      </c>
      <c r="O3408" s="297" t="str">
        <f>_xlfn.IFNA(VLOOKUP($E:$E,'2'!$A:$E,3,0),"")</f>
        <v/>
      </c>
      <c r="P3408" s="297" t="str">
        <f>_xlfn.IFNA(VLOOKUP($E:$E,'3'!$A:$D,3,0),"")</f>
        <v/>
      </c>
      <c r="Q3408" s="297">
        <f>_xlfn.IFNA(VLOOKUP($E:$E,'4'!$A:$F,3,0),"")</f>
        <v>110.5</v>
      </c>
      <c r="R3408" s="297" t="str">
        <f>_xlfn.IFNA(VLOOKUP($E:$E,'5'!$A:$F,3,0),"")</f>
        <v/>
      </c>
      <c r="S3408" s="297" t="str">
        <f>_xlfn.IFNA(VLOOKUP($E:$E,'6'!$A:$F,3,0),"")</f>
        <v/>
      </c>
      <c r="T3408" s="313">
        <v>1</v>
      </c>
      <c r="U3408" s="313">
        <v>10</v>
      </c>
      <c r="V3408" s="313">
        <v>100</v>
      </c>
      <c r="W3408" s="314">
        <v>0.16</v>
      </c>
      <c r="X3408" s="315">
        <v>3.7333329999999999E-4</v>
      </c>
      <c r="Y3408" s="749">
        <v>240</v>
      </c>
      <c r="Z3408" s="282"/>
      <c r="AA3408" s="316" t="s">
        <v>10390</v>
      </c>
      <c r="AB3408" s="282" t="s">
        <v>9163</v>
      </c>
      <c r="AC3408" s="317" t="s">
        <v>2081</v>
      </c>
      <c r="AD3408" s="318" t="s">
        <v>957</v>
      </c>
      <c r="AE3408" s="319">
        <v>0</v>
      </c>
      <c r="AF3408" s="319" t="s">
        <v>11273</v>
      </c>
      <c r="AG3408" s="320">
        <v>3.23</v>
      </c>
      <c r="AH3408" s="321">
        <f t="shared" si="581"/>
        <v>0</v>
      </c>
      <c r="AI3408" s="287">
        <f>_xlfn.IFNA(VLOOKUP(AD:AD,грп!B:C,2,0),0)</f>
        <v>0</v>
      </c>
      <c r="AJ3408" s="607">
        <v>100</v>
      </c>
      <c r="AK3408" s="672" t="str">
        <f t="shared" si="571"/>
        <v xml:space="preserve"> </v>
      </c>
      <c r="AL3408" s="174"/>
    </row>
    <row r="3409" spans="1:38" s="4" customFormat="1" ht="12" customHeight="1" outlineLevel="1" x14ac:dyDescent="0.35">
      <c r="A3409" s="307" t="s">
        <v>10402</v>
      </c>
      <c r="B3409" s="308" t="s">
        <v>8672</v>
      </c>
      <c r="C3409" s="290" t="s">
        <v>555</v>
      </c>
      <c r="D3409" s="310" t="s">
        <v>3171</v>
      </c>
      <c r="E3409" s="322" t="s">
        <v>292</v>
      </c>
      <c r="F3409" s="293"/>
      <c r="G3409" s="293"/>
      <c r="H3409" s="294">
        <v>18</v>
      </c>
      <c r="I3409" s="294" t="str">
        <f>IFERROR(_xlfn.IFNA(VLOOKUP($D:$D,history!$I:$Y,3,0),VLOOKUP(E:E,history!$H:$Y,4,0)),"--")</f>
        <v>--</v>
      </c>
      <c r="J3409" s="282" t="s">
        <v>5946</v>
      </c>
      <c r="K3409" s="282" t="str">
        <f t="shared" ref="K3409:K3440" si="582" xml:space="preserve">
IF(OR($E3409="",$A$3&lt;&gt;"МОСКВА"),"",
IF(AND($AJ3409&gt;=1,$AJ3409&lt;20),"*",
IF(AND($AJ3409&gt;=20,$AJ3409&lt;100),"**",
IF(($AJ3409&gt;=100),"***","--"))))</f>
        <v/>
      </c>
      <c r="L3409" s="312">
        <f t="shared" si="579"/>
        <v>100.03</v>
      </c>
      <c r="M3409" s="312">
        <f t="shared" si="580"/>
        <v>151.56</v>
      </c>
      <c r="N3409" s="297" t="str">
        <f>_xlfn.IFNA(VLOOKUP($E:$E,'1'!$A:$E,3,0),"")</f>
        <v/>
      </c>
      <c r="O3409" s="297" t="str">
        <f>_xlfn.IFNA(VLOOKUP($E:$E,'2'!$A:$E,3,0),"")</f>
        <v/>
      </c>
      <c r="P3409" s="297" t="str">
        <f>_xlfn.IFNA(VLOOKUP($E:$E,'3'!$A:$D,3,0),"")</f>
        <v/>
      </c>
      <c r="Q3409" s="297" t="str">
        <f>_xlfn.IFNA(VLOOKUP($E:$E,'4'!$A:$F,3,0),"")</f>
        <v/>
      </c>
      <c r="R3409" s="297" t="str">
        <f>_xlfn.IFNA(VLOOKUP($E:$E,'5'!$A:$F,3,0),"")</f>
        <v/>
      </c>
      <c r="S3409" s="297" t="str">
        <f>_xlfn.IFNA(VLOOKUP($E:$E,'6'!$A:$F,3,0),"")</f>
        <v/>
      </c>
      <c r="T3409" s="313">
        <v>1</v>
      </c>
      <c r="U3409" s="313">
        <v>12</v>
      </c>
      <c r="V3409" s="313">
        <v>120</v>
      </c>
      <c r="W3409" s="314">
        <v>7.0000000000000007E-2</v>
      </c>
      <c r="X3409" s="315">
        <v>2.2666670000000001E-4</v>
      </c>
      <c r="Y3409" s="749">
        <v>140</v>
      </c>
      <c r="Z3409" s="282"/>
      <c r="AA3409" s="316" t="s">
        <v>10391</v>
      </c>
      <c r="AB3409" s="282" t="s">
        <v>9163</v>
      </c>
      <c r="AC3409" s="317" t="s">
        <v>2081</v>
      </c>
      <c r="AD3409" s="318" t="s">
        <v>957</v>
      </c>
      <c r="AE3409" s="319">
        <v>0</v>
      </c>
      <c r="AF3409" s="319" t="s">
        <v>11273</v>
      </c>
      <c r="AG3409" s="320">
        <v>1.9</v>
      </c>
      <c r="AH3409" s="321">
        <f t="shared" si="581"/>
        <v>0</v>
      </c>
      <c r="AI3409" s="287">
        <f>_xlfn.IFNA(VLOOKUP(AD:AD,грп!B:C,2,0),0)</f>
        <v>0</v>
      </c>
      <c r="AJ3409" s="607">
        <v>12</v>
      </c>
      <c r="AK3409" s="672" t="str">
        <f t="shared" si="571"/>
        <v xml:space="preserve"> </v>
      </c>
      <c r="AL3409" s="174"/>
    </row>
    <row r="3410" spans="1:38" s="4" customFormat="1" ht="12" customHeight="1" outlineLevel="1" x14ac:dyDescent="0.35">
      <c r="A3410" s="307" t="s">
        <v>10402</v>
      </c>
      <c r="B3410" s="308" t="s">
        <v>8673</v>
      </c>
      <c r="C3410" s="290" t="s">
        <v>555</v>
      </c>
      <c r="D3410" s="310" t="s">
        <v>3172</v>
      </c>
      <c r="E3410" s="322" t="s">
        <v>293</v>
      </c>
      <c r="F3410" s="293"/>
      <c r="G3410" s="293"/>
      <c r="H3410" s="294">
        <v>12</v>
      </c>
      <c r="I3410" s="294" t="str">
        <f>IFERROR(_xlfn.IFNA(VLOOKUP($D:$D,history!$I:$Y,3,0),VLOOKUP(E:E,history!$H:$Y,4,0)),"--")</f>
        <v>--</v>
      </c>
      <c r="J3410" s="282" t="s">
        <v>9870</v>
      </c>
      <c r="K3410" s="282" t="str">
        <f t="shared" si="582"/>
        <v/>
      </c>
      <c r="L3410" s="312">
        <f t="shared" si="579"/>
        <v>113.2</v>
      </c>
      <c r="M3410" s="312">
        <f t="shared" si="580"/>
        <v>171.51</v>
      </c>
      <c r="N3410" s="297" t="str">
        <f>_xlfn.IFNA(VLOOKUP($E:$E,'1'!$A:$E,3,0),"")</f>
        <v/>
      </c>
      <c r="O3410" s="297" t="str">
        <f>_xlfn.IFNA(VLOOKUP($E:$E,'2'!$A:$E,3,0),"")</f>
        <v/>
      </c>
      <c r="P3410" s="297" t="str">
        <f>_xlfn.IFNA(VLOOKUP($E:$E,'3'!$A:$D,3,0),"")</f>
        <v/>
      </c>
      <c r="Q3410" s="297">
        <f>_xlfn.IFNA(VLOOKUP($E:$E,'4'!$A:$F,3,0),"")</f>
        <v>73.599999999999994</v>
      </c>
      <c r="R3410" s="297" t="str">
        <f>_xlfn.IFNA(VLOOKUP($E:$E,'5'!$A:$F,3,0),"")</f>
        <v/>
      </c>
      <c r="S3410" s="297" t="str">
        <f>_xlfn.IFNA(VLOOKUP($E:$E,'6'!$A:$F,3,0),"")</f>
        <v/>
      </c>
      <c r="T3410" s="313">
        <v>1</v>
      </c>
      <c r="U3410" s="313">
        <v>10</v>
      </c>
      <c r="V3410" s="313">
        <v>100</v>
      </c>
      <c r="W3410" s="314">
        <v>0.08</v>
      </c>
      <c r="X3410" s="315">
        <v>2.533333E-4</v>
      </c>
      <c r="Y3410" s="749">
        <v>160</v>
      </c>
      <c r="Z3410" s="282"/>
      <c r="AA3410" s="316" t="s">
        <v>393</v>
      </c>
      <c r="AB3410" s="282" t="s">
        <v>9163</v>
      </c>
      <c r="AC3410" s="317" t="s">
        <v>2081</v>
      </c>
      <c r="AD3410" s="318" t="s">
        <v>957</v>
      </c>
      <c r="AE3410" s="319">
        <v>0</v>
      </c>
      <c r="AF3410" s="319" t="s">
        <v>11273</v>
      </c>
      <c r="AG3410" s="320">
        <v>2.15</v>
      </c>
      <c r="AH3410" s="321">
        <f t="shared" si="581"/>
        <v>0</v>
      </c>
      <c r="AI3410" s="287">
        <f>_xlfn.IFNA(VLOOKUP(AD:AD,грп!B:C,2,0),0)</f>
        <v>0</v>
      </c>
      <c r="AJ3410" s="607">
        <v>20</v>
      </c>
      <c r="AK3410" s="672" t="str">
        <f t="shared" si="571"/>
        <v xml:space="preserve"> </v>
      </c>
      <c r="AL3410" s="174"/>
    </row>
    <row r="3411" spans="1:38" s="4" customFormat="1" ht="12" customHeight="1" outlineLevel="1" x14ac:dyDescent="0.35">
      <c r="A3411" s="307" t="s">
        <v>10402</v>
      </c>
      <c r="B3411" s="308" t="s">
        <v>8674</v>
      </c>
      <c r="C3411" s="290" t="s">
        <v>555</v>
      </c>
      <c r="D3411" s="310" t="s">
        <v>10205</v>
      </c>
      <c r="E3411" s="322" t="s">
        <v>294</v>
      </c>
      <c r="F3411" s="293"/>
      <c r="G3411" s="293"/>
      <c r="H3411" s="294">
        <v>12</v>
      </c>
      <c r="I3411" s="294" t="str">
        <f>IFERROR(_xlfn.IFNA(VLOOKUP($D:$D,history!$I:$Y,3,0),VLOOKUP(E:E,history!$H:$Y,4,0)),"--")</f>
        <v>--</v>
      </c>
      <c r="J3411" s="282" t="s">
        <v>5946</v>
      </c>
      <c r="K3411" s="282" t="str">
        <f t="shared" si="582"/>
        <v/>
      </c>
      <c r="L3411" s="312">
        <f t="shared" si="579"/>
        <v>114.77</v>
      </c>
      <c r="M3411" s="312">
        <f t="shared" si="580"/>
        <v>173.9</v>
      </c>
      <c r="N3411" s="297" t="str">
        <f>_xlfn.IFNA(VLOOKUP($E:$E,'1'!$A:$E,3,0),"")</f>
        <v/>
      </c>
      <c r="O3411" s="297" t="str">
        <f>_xlfn.IFNA(VLOOKUP($E:$E,'2'!$A:$E,3,0),"")</f>
        <v/>
      </c>
      <c r="P3411" s="297" t="str">
        <f>_xlfn.IFNA(VLOOKUP($E:$E,'3'!$A:$D,3,0),"")</f>
        <v/>
      </c>
      <c r="Q3411" s="297" t="str">
        <f>_xlfn.IFNA(VLOOKUP($E:$E,'4'!$A:$F,3,0),"")</f>
        <v/>
      </c>
      <c r="R3411" s="297" t="str">
        <f>_xlfn.IFNA(VLOOKUP($E:$E,'5'!$A:$F,3,0),"")</f>
        <v/>
      </c>
      <c r="S3411" s="297" t="str">
        <f>_xlfn.IFNA(VLOOKUP($E:$E,'6'!$A:$F,3,0),"")</f>
        <v/>
      </c>
      <c r="T3411" s="313">
        <v>1</v>
      </c>
      <c r="U3411" s="313">
        <v>10</v>
      </c>
      <c r="V3411" s="313">
        <v>100</v>
      </c>
      <c r="W3411" s="314">
        <v>0.09</v>
      </c>
      <c r="X3411" s="315">
        <v>2.5999999999999998E-4</v>
      </c>
      <c r="Y3411" s="749">
        <v>170</v>
      </c>
      <c r="Z3411" s="282"/>
      <c r="AA3411" s="316" t="s">
        <v>10391</v>
      </c>
      <c r="AB3411" s="282" t="s">
        <v>9163</v>
      </c>
      <c r="AC3411" s="317" t="s">
        <v>2081</v>
      </c>
      <c r="AD3411" s="318" t="s">
        <v>957</v>
      </c>
      <c r="AE3411" s="319">
        <v>0</v>
      </c>
      <c r="AF3411" s="319" t="s">
        <v>11273</v>
      </c>
      <c r="AG3411" s="320">
        <v>2.1800000000000002</v>
      </c>
      <c r="AH3411" s="321">
        <f t="shared" si="581"/>
        <v>0</v>
      </c>
      <c r="AI3411" s="287">
        <f>_xlfn.IFNA(VLOOKUP(AD:AD,грп!B:C,2,0),0)</f>
        <v>0</v>
      </c>
      <c r="AJ3411" s="607">
        <v>0</v>
      </c>
      <c r="AK3411" s="672" t="str">
        <f t="shared" si="571"/>
        <v xml:space="preserve"> </v>
      </c>
      <c r="AL3411" s="174"/>
    </row>
    <row r="3412" spans="1:38" s="4" customFormat="1" ht="12" customHeight="1" outlineLevel="1" x14ac:dyDescent="0.35">
      <c r="A3412" s="307" t="s">
        <v>10402</v>
      </c>
      <c r="B3412" s="308" t="s">
        <v>8675</v>
      </c>
      <c r="C3412" s="290" t="s">
        <v>555</v>
      </c>
      <c r="D3412" s="310" t="s">
        <v>3173</v>
      </c>
      <c r="E3412" s="322" t="s">
        <v>295</v>
      </c>
      <c r="F3412" s="293"/>
      <c r="G3412" s="293"/>
      <c r="H3412" s="294">
        <v>12</v>
      </c>
      <c r="I3412" s="294" t="str">
        <f>IFERROR(_xlfn.IFNA(VLOOKUP($D:$D,history!$I:$Y,3,0),VLOOKUP(E:E,history!$H:$Y,4,0)),"--")</f>
        <v>--</v>
      </c>
      <c r="J3412" s="282" t="s">
        <v>5946</v>
      </c>
      <c r="K3412" s="282" t="str">
        <f t="shared" si="582"/>
        <v/>
      </c>
      <c r="L3412" s="312">
        <f t="shared" si="579"/>
        <v>128.99</v>
      </c>
      <c r="M3412" s="312">
        <f t="shared" si="580"/>
        <v>195.44</v>
      </c>
      <c r="N3412" s="297" t="str">
        <f>_xlfn.IFNA(VLOOKUP($E:$E,'1'!$A:$E,3,0),"")</f>
        <v/>
      </c>
      <c r="O3412" s="297" t="str">
        <f>_xlfn.IFNA(VLOOKUP($E:$E,'2'!$A:$E,3,0),"")</f>
        <v/>
      </c>
      <c r="P3412" s="297" t="str">
        <f>_xlfn.IFNA(VLOOKUP($E:$E,'3'!$A:$D,3,0),"")</f>
        <v/>
      </c>
      <c r="Q3412" s="297" t="str">
        <f>_xlfn.IFNA(VLOOKUP($E:$E,'4'!$A:$F,3,0),"")</f>
        <v/>
      </c>
      <c r="R3412" s="297" t="str">
        <f>_xlfn.IFNA(VLOOKUP($E:$E,'5'!$A:$F,3,0),"")</f>
        <v/>
      </c>
      <c r="S3412" s="297" t="str">
        <f>_xlfn.IFNA(VLOOKUP($E:$E,'6'!$A:$F,3,0),"")</f>
        <v/>
      </c>
      <c r="T3412" s="313">
        <v>1</v>
      </c>
      <c r="U3412" s="313">
        <v>10</v>
      </c>
      <c r="V3412" s="313">
        <v>100</v>
      </c>
      <c r="W3412" s="314">
        <v>0.1</v>
      </c>
      <c r="X3412" s="315">
        <v>2.5999999999999998E-4</v>
      </c>
      <c r="Y3412" s="749">
        <v>190</v>
      </c>
      <c r="Z3412" s="282"/>
      <c r="AA3412" s="316" t="s">
        <v>10391</v>
      </c>
      <c r="AB3412" s="282" t="s">
        <v>9163</v>
      </c>
      <c r="AC3412" s="317" t="s">
        <v>2081</v>
      </c>
      <c r="AD3412" s="318" t="s">
        <v>957</v>
      </c>
      <c r="AE3412" s="319">
        <v>0</v>
      </c>
      <c r="AF3412" s="319" t="s">
        <v>11273</v>
      </c>
      <c r="AG3412" s="320">
        <v>2.4500000000000002</v>
      </c>
      <c r="AH3412" s="321">
        <f t="shared" si="581"/>
        <v>0</v>
      </c>
      <c r="AI3412" s="287">
        <f>_xlfn.IFNA(VLOOKUP(AD:AD,грп!B:C,2,0),0)</f>
        <v>0</v>
      </c>
      <c r="AJ3412" s="607">
        <v>10</v>
      </c>
      <c r="AK3412" s="672" t="str">
        <f t="shared" si="571"/>
        <v xml:space="preserve"> </v>
      </c>
      <c r="AL3412" s="174"/>
    </row>
    <row r="3413" spans="1:38" s="4" customFormat="1" ht="12" customHeight="1" outlineLevel="1" x14ac:dyDescent="0.35">
      <c r="A3413" s="307" t="s">
        <v>339</v>
      </c>
      <c r="B3413" s="308" t="s">
        <v>8676</v>
      </c>
      <c r="C3413" s="323"/>
      <c r="D3413" s="310" t="s">
        <v>11612</v>
      </c>
      <c r="E3413" s="322" t="s">
        <v>1531</v>
      </c>
      <c r="F3413" s="293"/>
      <c r="G3413" s="293"/>
      <c r="H3413" s="294">
        <v>30</v>
      </c>
      <c r="I3413" s="294" t="str">
        <f>IFERROR(_xlfn.IFNA(VLOOKUP($D:$D,history!$I:$Y,3,0),VLOOKUP(E:E,history!$H:$Y,4,0)),"--")</f>
        <v>--</v>
      </c>
      <c r="J3413" s="282" t="s">
        <v>9868</v>
      </c>
      <c r="K3413" s="282" t="str">
        <f t="shared" si="582"/>
        <v/>
      </c>
      <c r="L3413" s="331">
        <f t="shared" si="579"/>
        <v>25.36</v>
      </c>
      <c r="M3413" s="331">
        <v>38.43</v>
      </c>
      <c r="N3413" s="297" t="str">
        <f>_xlfn.IFNA(VLOOKUP($E:$E,'1'!$A:$E,3,0),"")</f>
        <v/>
      </c>
      <c r="O3413" s="297" t="str">
        <f>_xlfn.IFNA(VLOOKUP($E:$E,'2'!$A:$E,3,0),"")</f>
        <v/>
      </c>
      <c r="P3413" s="297" t="str">
        <f>_xlfn.IFNA(VLOOKUP($E:$E,'3'!$A:$D,3,0),"")</f>
        <v/>
      </c>
      <c r="Q3413" s="297" t="str">
        <f>_xlfn.IFNA(VLOOKUP($E:$E,'4'!$A:$F,3,0),"")</f>
        <v/>
      </c>
      <c r="R3413" s="297" t="str">
        <f>_xlfn.IFNA(VLOOKUP($E:$E,'5'!$A:$F,3,0),"")</f>
        <v/>
      </c>
      <c r="S3413" s="297" t="str">
        <f>_xlfn.IFNA(VLOOKUP($E:$E,'6'!$A:$F,3,0),"")</f>
        <v/>
      </c>
      <c r="T3413" s="313">
        <v>1</v>
      </c>
      <c r="U3413" s="313">
        <v>40</v>
      </c>
      <c r="V3413" s="313">
        <v>240</v>
      </c>
      <c r="W3413" s="314">
        <v>4.7E-2</v>
      </c>
      <c r="X3413" s="315">
        <v>9.0000000000000006E-5</v>
      </c>
      <c r="Y3413" s="749">
        <v>40</v>
      </c>
      <c r="Z3413" s="332" t="s">
        <v>5283</v>
      </c>
      <c r="AA3413" s="316" t="s">
        <v>393</v>
      </c>
      <c r="AB3413" s="282" t="s">
        <v>9163</v>
      </c>
      <c r="AC3413" s="317" t="s">
        <v>2081</v>
      </c>
      <c r="AD3413" s="318" t="s">
        <v>957</v>
      </c>
      <c r="AE3413" s="319">
        <v>0</v>
      </c>
      <c r="AF3413" s="319" t="s">
        <v>11273</v>
      </c>
      <c r="AG3413" s="320">
        <v>0.61</v>
      </c>
      <c r="AH3413" s="321">
        <f t="shared" si="581"/>
        <v>0</v>
      </c>
      <c r="AI3413" s="287">
        <f>_xlfn.IFNA(VLOOKUP(AD:AD,грп!B:C,2,0),0)</f>
        <v>0</v>
      </c>
      <c r="AJ3413" s="607">
        <v>40</v>
      </c>
      <c r="AK3413" s="672">
        <f t="shared" si="571"/>
        <v>0</v>
      </c>
      <c r="AL3413" s="174"/>
    </row>
    <row r="3414" spans="1:38" s="4" customFormat="1" ht="12" customHeight="1" outlineLevel="1" x14ac:dyDescent="0.35">
      <c r="A3414" s="307" t="s">
        <v>339</v>
      </c>
      <c r="B3414" s="308" t="s">
        <v>8677</v>
      </c>
      <c r="C3414" s="323"/>
      <c r="D3414" s="310" t="s">
        <v>11613</v>
      </c>
      <c r="E3414" s="322" t="s">
        <v>1532</v>
      </c>
      <c r="F3414" s="293"/>
      <c r="G3414" s="293"/>
      <c r="H3414" s="294">
        <v>42</v>
      </c>
      <c r="I3414" s="294" t="str">
        <f>IFERROR(_xlfn.IFNA(VLOOKUP($D:$D,history!$I:$Y,3,0),VLOOKUP(E:E,history!$H:$Y,4,0)),"--")</f>
        <v>--</v>
      </c>
      <c r="J3414" s="282" t="s">
        <v>5946</v>
      </c>
      <c r="K3414" s="282" t="str">
        <f t="shared" si="582"/>
        <v/>
      </c>
      <c r="L3414" s="331">
        <f t="shared" si="579"/>
        <v>28.69</v>
      </c>
      <c r="M3414" s="331">
        <v>43.47</v>
      </c>
      <c r="N3414" s="297" t="str">
        <f>_xlfn.IFNA(VLOOKUP($E:$E,'1'!$A:$E,3,0),"")</f>
        <v/>
      </c>
      <c r="O3414" s="297" t="str">
        <f>_xlfn.IFNA(VLOOKUP($E:$E,'2'!$A:$E,3,0),"")</f>
        <v/>
      </c>
      <c r="P3414" s="297" t="str">
        <f>_xlfn.IFNA(VLOOKUP($E:$E,'3'!$A:$D,3,0),"")</f>
        <v/>
      </c>
      <c r="Q3414" s="297" t="str">
        <f>_xlfn.IFNA(VLOOKUP($E:$E,'4'!$A:$F,3,0),"")</f>
        <v/>
      </c>
      <c r="R3414" s="297" t="str">
        <f>_xlfn.IFNA(VLOOKUP($E:$E,'5'!$A:$F,3,0),"")</f>
        <v/>
      </c>
      <c r="S3414" s="297" t="str">
        <f>_xlfn.IFNA(VLOOKUP($E:$E,'6'!$A:$F,3,0),"")</f>
        <v/>
      </c>
      <c r="T3414" s="313">
        <v>1</v>
      </c>
      <c r="U3414" s="313">
        <v>40</v>
      </c>
      <c r="V3414" s="313">
        <v>240</v>
      </c>
      <c r="W3414" s="314">
        <v>5.1999999999999998E-2</v>
      </c>
      <c r="X3414" s="315">
        <v>1.2E-4</v>
      </c>
      <c r="Y3414" s="749">
        <v>40</v>
      </c>
      <c r="Z3414" s="332" t="s">
        <v>5283</v>
      </c>
      <c r="AA3414" s="316" t="s">
        <v>393</v>
      </c>
      <c r="AB3414" s="282" t="s">
        <v>9163</v>
      </c>
      <c r="AC3414" s="317" t="s">
        <v>2081</v>
      </c>
      <c r="AD3414" s="318" t="s">
        <v>957</v>
      </c>
      <c r="AE3414" s="319">
        <v>0</v>
      </c>
      <c r="AF3414" s="319" t="s">
        <v>11273</v>
      </c>
      <c r="AG3414" s="320">
        <v>0.78</v>
      </c>
      <c r="AH3414" s="321">
        <f t="shared" si="581"/>
        <v>0</v>
      </c>
      <c r="AI3414" s="287">
        <f>_xlfn.IFNA(VLOOKUP(AD:AD,грп!B:C,2,0),0)</f>
        <v>0</v>
      </c>
      <c r="AJ3414" s="607">
        <v>0</v>
      </c>
      <c r="AK3414" s="672">
        <f t="shared" si="571"/>
        <v>0</v>
      </c>
      <c r="AL3414" s="174"/>
    </row>
    <row r="3415" spans="1:38" s="4" customFormat="1" ht="12" customHeight="1" outlineLevel="1" x14ac:dyDescent="0.35">
      <c r="A3415" s="307" t="s">
        <v>339</v>
      </c>
      <c r="B3415" s="308" t="s">
        <v>8678</v>
      </c>
      <c r="C3415" s="328"/>
      <c r="D3415" s="310" t="s">
        <v>1515</v>
      </c>
      <c r="E3415" s="322" t="s">
        <v>1533</v>
      </c>
      <c r="F3415" s="293"/>
      <c r="G3415" s="293"/>
      <c r="H3415" s="294"/>
      <c r="I3415" s="294" t="str">
        <f>IFERROR(_xlfn.IFNA(VLOOKUP($D:$D,history!$I:$Y,3,0),VLOOKUP(E:E,history!$H:$Y,4,0)),"--")</f>
        <v>--</v>
      </c>
      <c r="J3415" s="282" t="s">
        <v>5946</v>
      </c>
      <c r="K3415" s="282" t="str">
        <f t="shared" si="582"/>
        <v/>
      </c>
      <c r="L3415" s="331">
        <f t="shared" si="579"/>
        <v>34.51</v>
      </c>
      <c r="M3415" s="331">
        <v>52.29</v>
      </c>
      <c r="N3415" s="297" t="str">
        <f>_xlfn.IFNA(VLOOKUP($E:$E,'1'!$A:$E,3,0),"")</f>
        <v/>
      </c>
      <c r="O3415" s="297" t="str">
        <f>_xlfn.IFNA(VLOOKUP($E:$E,'2'!$A:$E,3,0),"")</f>
        <v/>
      </c>
      <c r="P3415" s="297" t="str">
        <f>_xlfn.IFNA(VLOOKUP($E:$E,'3'!$A:$D,3,0),"")</f>
        <v/>
      </c>
      <c r="Q3415" s="297" t="str">
        <f>_xlfn.IFNA(VLOOKUP($E:$E,'4'!$A:$F,3,0),"")</f>
        <v/>
      </c>
      <c r="R3415" s="297" t="str">
        <f>_xlfn.IFNA(VLOOKUP($E:$E,'5'!$A:$F,3,0),"")</f>
        <v/>
      </c>
      <c r="S3415" s="297" t="str">
        <f>_xlfn.IFNA(VLOOKUP($E:$E,'6'!$A:$F,3,0),"")</f>
        <v/>
      </c>
      <c r="T3415" s="313">
        <v>1</v>
      </c>
      <c r="U3415" s="313">
        <v>25</v>
      </c>
      <c r="V3415" s="313">
        <v>250</v>
      </c>
      <c r="W3415" s="314">
        <v>5.8999999999999997E-2</v>
      </c>
      <c r="X3415" s="315">
        <v>1.6000000000000001E-4</v>
      </c>
      <c r="Y3415" s="749">
        <v>50</v>
      </c>
      <c r="Z3415" s="332" t="s">
        <v>5283</v>
      </c>
      <c r="AA3415" s="316" t="s">
        <v>393</v>
      </c>
      <c r="AB3415" s="282" t="s">
        <v>9163</v>
      </c>
      <c r="AC3415" s="317" t="s">
        <v>2081</v>
      </c>
      <c r="AD3415" s="318" t="s">
        <v>957</v>
      </c>
      <c r="AE3415" s="319">
        <v>0</v>
      </c>
      <c r="AF3415" s="319" t="s">
        <v>11273</v>
      </c>
      <c r="AG3415" s="320">
        <v>0.82</v>
      </c>
      <c r="AH3415" s="321">
        <f t="shared" si="581"/>
        <v>0</v>
      </c>
      <c r="AI3415" s="287">
        <f>_xlfn.IFNA(VLOOKUP(AD:AD,грп!B:C,2,0),0)</f>
        <v>0</v>
      </c>
      <c r="AJ3415" s="607">
        <v>50</v>
      </c>
      <c r="AK3415" s="672">
        <f t="shared" si="571"/>
        <v>0</v>
      </c>
      <c r="AL3415" s="174"/>
    </row>
    <row r="3416" spans="1:38" s="4" customFormat="1" ht="12" customHeight="1" outlineLevel="1" x14ac:dyDescent="0.35">
      <c r="A3416" s="307" t="s">
        <v>339</v>
      </c>
      <c r="B3416" s="308" t="s">
        <v>8679</v>
      </c>
      <c r="C3416" s="328"/>
      <c r="D3416" s="310" t="s">
        <v>1516</v>
      </c>
      <c r="E3416" s="322" t="s">
        <v>1534</v>
      </c>
      <c r="F3416" s="293"/>
      <c r="G3416" s="293"/>
      <c r="H3416" s="294"/>
      <c r="I3416" s="294" t="str">
        <f>IFERROR(_xlfn.IFNA(VLOOKUP($D:$D,history!$I:$Y,3,0),VLOOKUP(E:E,history!$H:$Y,4,0)),"--")</f>
        <v>--</v>
      </c>
      <c r="J3416" s="282" t="s">
        <v>5946</v>
      </c>
      <c r="K3416" s="282" t="str">
        <f t="shared" si="582"/>
        <v/>
      </c>
      <c r="L3416" s="331">
        <f t="shared" si="579"/>
        <v>40.89</v>
      </c>
      <c r="M3416" s="331">
        <v>61.96</v>
      </c>
      <c r="N3416" s="297" t="str">
        <f>_xlfn.IFNA(VLOOKUP($E:$E,'1'!$A:$E,3,0),"")</f>
        <v/>
      </c>
      <c r="O3416" s="297" t="str">
        <f>_xlfn.IFNA(VLOOKUP($E:$E,'2'!$A:$E,3,0),"")</f>
        <v/>
      </c>
      <c r="P3416" s="297" t="str">
        <f>_xlfn.IFNA(VLOOKUP($E:$E,'3'!$A:$D,3,0),"")</f>
        <v/>
      </c>
      <c r="Q3416" s="297" t="str">
        <f>_xlfn.IFNA(VLOOKUP($E:$E,'4'!$A:$F,3,0),"")</f>
        <v/>
      </c>
      <c r="R3416" s="297" t="str">
        <f>_xlfn.IFNA(VLOOKUP($E:$E,'5'!$A:$F,3,0),"")</f>
        <v/>
      </c>
      <c r="S3416" s="297" t="str">
        <f>_xlfn.IFNA(VLOOKUP($E:$E,'6'!$A:$F,3,0),"")</f>
        <v/>
      </c>
      <c r="T3416" s="313">
        <v>1</v>
      </c>
      <c r="U3416" s="313">
        <v>15</v>
      </c>
      <c r="V3416" s="313">
        <v>150</v>
      </c>
      <c r="W3416" s="314">
        <v>8.3000000000000004E-2</v>
      </c>
      <c r="X3416" s="315">
        <v>2.05E-4</v>
      </c>
      <c r="Y3416" s="749">
        <v>60</v>
      </c>
      <c r="Z3416" s="332" t="s">
        <v>5283</v>
      </c>
      <c r="AA3416" s="316" t="s">
        <v>393</v>
      </c>
      <c r="AB3416" s="282" t="s">
        <v>9163</v>
      </c>
      <c r="AC3416" s="317" t="s">
        <v>2081</v>
      </c>
      <c r="AD3416" s="318" t="s">
        <v>957</v>
      </c>
      <c r="AE3416" s="319">
        <v>0</v>
      </c>
      <c r="AF3416" s="319" t="s">
        <v>11273</v>
      </c>
      <c r="AG3416" s="320">
        <v>0.97</v>
      </c>
      <c r="AH3416" s="321">
        <f t="shared" si="581"/>
        <v>0</v>
      </c>
      <c r="AI3416" s="287">
        <f>_xlfn.IFNA(VLOOKUP(AD:AD,грп!B:C,2,0),0)</f>
        <v>0</v>
      </c>
      <c r="AJ3416" s="607">
        <v>0</v>
      </c>
      <c r="AK3416" s="672">
        <f t="shared" si="571"/>
        <v>0</v>
      </c>
      <c r="AL3416" s="174"/>
    </row>
    <row r="3417" spans="1:38" s="4" customFormat="1" ht="12" customHeight="1" outlineLevel="1" x14ac:dyDescent="0.35">
      <c r="A3417" s="307" t="s">
        <v>339</v>
      </c>
      <c r="B3417" s="308" t="s">
        <v>8680</v>
      </c>
      <c r="C3417" s="290" t="s">
        <v>555</v>
      </c>
      <c r="D3417" s="310" t="s">
        <v>1219</v>
      </c>
      <c r="E3417" s="322" t="s">
        <v>1218</v>
      </c>
      <c r="F3417" s="293"/>
      <c r="G3417" s="293"/>
      <c r="H3417" s="294">
        <v>7</v>
      </c>
      <c r="I3417" s="294" t="str">
        <f>IFERROR(_xlfn.IFNA(VLOOKUP($D:$D,history!$I:$Y,3,0),VLOOKUP(E:E,history!$H:$Y,4,0)),"--")</f>
        <v>--</v>
      </c>
      <c r="J3417" s="282" t="s">
        <v>5946</v>
      </c>
      <c r="K3417" s="282" t="str">
        <f t="shared" si="582"/>
        <v/>
      </c>
      <c r="L3417" s="331">
        <f t="shared" si="579"/>
        <v>39.729999999999997</v>
      </c>
      <c r="M3417" s="331">
        <v>60.19</v>
      </c>
      <c r="N3417" s="297" t="str">
        <f>_xlfn.IFNA(VLOOKUP($E:$E,'1'!$A:$E,3,0),"")</f>
        <v/>
      </c>
      <c r="O3417" s="297" t="str">
        <f>_xlfn.IFNA(VLOOKUP($E:$E,'2'!$A:$E,3,0),"")</f>
        <v/>
      </c>
      <c r="P3417" s="297" t="str">
        <f>_xlfn.IFNA(VLOOKUP($E:$E,'3'!$A:$D,3,0),"")</f>
        <v/>
      </c>
      <c r="Q3417" s="297" t="str">
        <f>_xlfn.IFNA(VLOOKUP($E:$E,'4'!$A:$F,3,0),"")</f>
        <v/>
      </c>
      <c r="R3417" s="297" t="str">
        <f>_xlfn.IFNA(VLOOKUP($E:$E,'5'!$A:$F,3,0),"")</f>
        <v/>
      </c>
      <c r="S3417" s="297" t="str">
        <f>_xlfn.IFNA(VLOOKUP($E:$E,'6'!$A:$F,3,0),"")</f>
        <v/>
      </c>
      <c r="T3417" s="313">
        <v>1</v>
      </c>
      <c r="U3417" s="313">
        <v>12</v>
      </c>
      <c r="V3417" s="313">
        <v>120</v>
      </c>
      <c r="W3417" s="314">
        <v>0.109</v>
      </c>
      <c r="X3417" s="315">
        <v>1.5375E-4</v>
      </c>
      <c r="Y3417" s="749">
        <v>60</v>
      </c>
      <c r="Z3417" s="332" t="s">
        <v>5283</v>
      </c>
      <c r="AA3417" s="316" t="s">
        <v>393</v>
      </c>
      <c r="AB3417" s="282" t="s">
        <v>9163</v>
      </c>
      <c r="AC3417" s="317" t="s">
        <v>2081</v>
      </c>
      <c r="AD3417" s="318" t="s">
        <v>957</v>
      </c>
      <c r="AE3417" s="319">
        <v>0</v>
      </c>
      <c r="AF3417" s="319" t="s">
        <v>11273</v>
      </c>
      <c r="AG3417" s="320">
        <v>0.95</v>
      </c>
      <c r="AH3417" s="321">
        <f t="shared" si="581"/>
        <v>0</v>
      </c>
      <c r="AI3417" s="287">
        <f>_xlfn.IFNA(VLOOKUP(AD:AD,грп!B:C,2,0),0)</f>
        <v>0</v>
      </c>
      <c r="AJ3417" s="607">
        <v>0</v>
      </c>
      <c r="AK3417" s="672" t="str">
        <f t="shared" si="571"/>
        <v xml:space="preserve"> </v>
      </c>
      <c r="AL3417" s="174"/>
    </row>
    <row r="3418" spans="1:38" s="4" customFormat="1" ht="12" customHeight="1" outlineLevel="1" x14ac:dyDescent="0.35">
      <c r="A3418" s="307" t="s">
        <v>339</v>
      </c>
      <c r="B3418" s="308" t="s">
        <v>8681</v>
      </c>
      <c r="C3418" s="323"/>
      <c r="D3418" s="310" t="s">
        <v>1221</v>
      </c>
      <c r="E3418" s="322" t="s">
        <v>1220</v>
      </c>
      <c r="F3418" s="293"/>
      <c r="G3418" s="293"/>
      <c r="H3418" s="294">
        <v>17</v>
      </c>
      <c r="I3418" s="294" t="str">
        <f>IFERROR(_xlfn.IFNA(VLOOKUP($D:$D,history!$I:$Y,3,0),VLOOKUP(E:E,history!$H:$Y,4,0)),"--")</f>
        <v>--</v>
      </c>
      <c r="J3418" s="282" t="s">
        <v>5946</v>
      </c>
      <c r="K3418" s="282" t="str">
        <f t="shared" si="582"/>
        <v/>
      </c>
      <c r="L3418" s="331">
        <f t="shared" si="579"/>
        <v>52.46</v>
      </c>
      <c r="M3418" s="331">
        <v>79.489999999999995</v>
      </c>
      <c r="N3418" s="297" t="str">
        <f>_xlfn.IFNA(VLOOKUP($E:$E,'1'!$A:$E,3,0),"")</f>
        <v/>
      </c>
      <c r="O3418" s="297" t="str">
        <f>_xlfn.IFNA(VLOOKUP($E:$E,'2'!$A:$E,3,0),"")</f>
        <v/>
      </c>
      <c r="P3418" s="297" t="str">
        <f>_xlfn.IFNA(VLOOKUP($E:$E,'3'!$A:$D,3,0),"")</f>
        <v/>
      </c>
      <c r="Q3418" s="297" t="str">
        <f>_xlfn.IFNA(VLOOKUP($E:$E,'4'!$A:$F,3,0),"")</f>
        <v/>
      </c>
      <c r="R3418" s="297" t="str">
        <f>_xlfn.IFNA(VLOOKUP($E:$E,'5'!$A:$F,3,0),"")</f>
        <v/>
      </c>
      <c r="S3418" s="297" t="str">
        <f>_xlfn.IFNA(VLOOKUP($E:$E,'6'!$A:$F,3,0),"")</f>
        <v/>
      </c>
      <c r="T3418" s="313">
        <v>1</v>
      </c>
      <c r="U3418" s="313">
        <v>36</v>
      </c>
      <c r="V3418" s="313">
        <v>192</v>
      </c>
      <c r="W3418" s="314">
        <v>0.13900000000000001</v>
      </c>
      <c r="X3418" s="315">
        <v>4.0000000000000002E-4</v>
      </c>
      <c r="Y3418" s="749">
        <v>80</v>
      </c>
      <c r="Z3418" s="332" t="s">
        <v>5283</v>
      </c>
      <c r="AA3418" s="316" t="s">
        <v>393</v>
      </c>
      <c r="AB3418" s="282" t="s">
        <v>9163</v>
      </c>
      <c r="AC3418" s="317" t="s">
        <v>2081</v>
      </c>
      <c r="AD3418" s="318" t="s">
        <v>957</v>
      </c>
      <c r="AE3418" s="319">
        <v>0</v>
      </c>
      <c r="AF3418" s="319" t="s">
        <v>11273</v>
      </c>
      <c r="AG3418" s="320">
        <v>1.24</v>
      </c>
      <c r="AH3418" s="321">
        <f t="shared" si="581"/>
        <v>0</v>
      </c>
      <c r="AI3418" s="287">
        <f>_xlfn.IFNA(VLOOKUP(AD:AD,грп!B:C,2,0),0)</f>
        <v>0</v>
      </c>
      <c r="AJ3418" s="607">
        <v>36</v>
      </c>
      <c r="AK3418" s="672">
        <f t="shared" si="571"/>
        <v>0</v>
      </c>
      <c r="AL3418" s="174"/>
    </row>
    <row r="3419" spans="1:38" s="4" customFormat="1" ht="12" customHeight="1" outlineLevel="1" x14ac:dyDescent="0.35">
      <c r="A3419" s="307" t="s">
        <v>339</v>
      </c>
      <c r="B3419" s="308" t="s">
        <v>8682</v>
      </c>
      <c r="C3419" s="323"/>
      <c r="D3419" s="310" t="s">
        <v>1223</v>
      </c>
      <c r="E3419" s="322" t="s">
        <v>1222</v>
      </c>
      <c r="F3419" s="293"/>
      <c r="G3419" s="293"/>
      <c r="H3419" s="294">
        <v>47</v>
      </c>
      <c r="I3419" s="294" t="str">
        <f>IFERROR(_xlfn.IFNA(VLOOKUP($D:$D,history!$I:$Y,3,0),VLOOKUP(E:E,history!$H:$Y,4,0)),"--")</f>
        <v>--</v>
      </c>
      <c r="J3419" s="282" t="s">
        <v>9870</v>
      </c>
      <c r="K3419" s="282" t="str">
        <f t="shared" si="582"/>
        <v/>
      </c>
      <c r="L3419" s="331">
        <f t="shared" si="579"/>
        <v>65.489999999999995</v>
      </c>
      <c r="M3419" s="331">
        <v>99.23</v>
      </c>
      <c r="N3419" s="297" t="str">
        <f>_xlfn.IFNA(VLOOKUP($E:$E,'1'!$A:$E,3,0),"")</f>
        <v/>
      </c>
      <c r="O3419" s="297" t="str">
        <f>_xlfn.IFNA(VLOOKUP($E:$E,'2'!$A:$E,3,0),"")</f>
        <v/>
      </c>
      <c r="P3419" s="297" t="str">
        <f>_xlfn.IFNA(VLOOKUP($E:$E,'3'!$A:$D,3,0),"")</f>
        <v/>
      </c>
      <c r="Q3419" s="297">
        <f>_xlfn.IFNA(VLOOKUP($E:$E,'4'!$A:$F,3,0),"")</f>
        <v>42.6</v>
      </c>
      <c r="R3419" s="297" t="str">
        <f>_xlfn.IFNA(VLOOKUP($E:$E,'5'!$A:$F,3,0),"")</f>
        <v/>
      </c>
      <c r="S3419" s="297" t="str">
        <f>_xlfn.IFNA(VLOOKUP($E:$E,'6'!$A:$F,3,0),"")</f>
        <v/>
      </c>
      <c r="T3419" s="313">
        <v>1</v>
      </c>
      <c r="U3419" s="313">
        <v>24</v>
      </c>
      <c r="V3419" s="313">
        <v>144</v>
      </c>
      <c r="W3419" s="314">
        <v>0.185</v>
      </c>
      <c r="X3419" s="315">
        <v>5.0000000000000001E-4</v>
      </c>
      <c r="Y3419" s="749">
        <v>90</v>
      </c>
      <c r="Z3419" s="332" t="s">
        <v>5283</v>
      </c>
      <c r="AA3419" s="316" t="s">
        <v>393</v>
      </c>
      <c r="AB3419" s="282" t="s">
        <v>9163</v>
      </c>
      <c r="AC3419" s="317" t="s">
        <v>2081</v>
      </c>
      <c r="AD3419" s="318" t="s">
        <v>957</v>
      </c>
      <c r="AE3419" s="319">
        <v>0</v>
      </c>
      <c r="AF3419" s="319" t="s">
        <v>11273</v>
      </c>
      <c r="AG3419" s="320">
        <v>1.76</v>
      </c>
      <c r="AH3419" s="321">
        <f t="shared" si="581"/>
        <v>0</v>
      </c>
      <c r="AI3419" s="287">
        <f>_xlfn.IFNA(VLOOKUP(AD:AD,грп!B:C,2,0),0)</f>
        <v>0</v>
      </c>
      <c r="AJ3419" s="607">
        <v>38</v>
      </c>
      <c r="AK3419" s="672">
        <f t="shared" si="571"/>
        <v>0</v>
      </c>
      <c r="AL3419" s="174"/>
    </row>
    <row r="3420" spans="1:38" s="4" customFormat="1" ht="12" customHeight="1" outlineLevel="1" x14ac:dyDescent="0.35">
      <c r="A3420" s="307" t="s">
        <v>339</v>
      </c>
      <c r="B3420" s="308" t="s">
        <v>8683</v>
      </c>
      <c r="C3420" s="323"/>
      <c r="D3420" s="310" t="s">
        <v>1225</v>
      </c>
      <c r="E3420" s="322" t="s">
        <v>1224</v>
      </c>
      <c r="F3420" s="293"/>
      <c r="G3420" s="293"/>
      <c r="H3420" s="294">
        <v>47</v>
      </c>
      <c r="I3420" s="294" t="str">
        <f>IFERROR(_xlfn.IFNA(VLOOKUP($D:$D,history!$I:$Y,3,0),VLOOKUP(E:E,history!$H:$Y,4,0)),"--")</f>
        <v>--</v>
      </c>
      <c r="J3420" s="282" t="s">
        <v>9868</v>
      </c>
      <c r="K3420" s="282" t="str">
        <f t="shared" si="582"/>
        <v/>
      </c>
      <c r="L3420" s="331">
        <f t="shared" si="579"/>
        <v>83.4</v>
      </c>
      <c r="M3420" s="331">
        <v>126.36</v>
      </c>
      <c r="N3420" s="297" t="str">
        <f>_xlfn.IFNA(VLOOKUP($E:$E,'1'!$A:$E,3,0),"")</f>
        <v/>
      </c>
      <c r="O3420" s="297" t="str">
        <f>_xlfn.IFNA(VLOOKUP($E:$E,'2'!$A:$E,3,0),"")</f>
        <v/>
      </c>
      <c r="P3420" s="297" t="str">
        <f>_xlfn.IFNA(VLOOKUP($E:$E,'3'!$A:$D,3,0),"")</f>
        <v/>
      </c>
      <c r="Q3420" s="297" t="str">
        <f>_xlfn.IFNA(VLOOKUP($E:$E,'4'!$A:$F,3,0),"")</f>
        <v/>
      </c>
      <c r="R3420" s="297" t="str">
        <f>_xlfn.IFNA(VLOOKUP($E:$E,'5'!$A:$F,3,0),"")</f>
        <v/>
      </c>
      <c r="S3420" s="297" t="str">
        <f>_xlfn.IFNA(VLOOKUP($E:$E,'6'!$A:$F,3,0),"")</f>
        <v/>
      </c>
      <c r="T3420" s="313">
        <v>1</v>
      </c>
      <c r="U3420" s="313">
        <v>12</v>
      </c>
      <c r="V3420" s="313">
        <v>120</v>
      </c>
      <c r="W3420" s="314">
        <v>0.19900000000000001</v>
      </c>
      <c r="X3420" s="315">
        <v>6.1499999999999999E-4</v>
      </c>
      <c r="Y3420" s="749">
        <v>120</v>
      </c>
      <c r="Z3420" s="332" t="s">
        <v>5283</v>
      </c>
      <c r="AA3420" s="316" t="s">
        <v>393</v>
      </c>
      <c r="AB3420" s="282" t="s">
        <v>9163</v>
      </c>
      <c r="AC3420" s="317" t="s">
        <v>2081</v>
      </c>
      <c r="AD3420" s="318" t="s">
        <v>957</v>
      </c>
      <c r="AE3420" s="319">
        <v>0</v>
      </c>
      <c r="AF3420" s="319" t="s">
        <v>11273</v>
      </c>
      <c r="AG3420" s="320">
        <v>1.97</v>
      </c>
      <c r="AH3420" s="321">
        <f t="shared" si="581"/>
        <v>0</v>
      </c>
      <c r="AI3420" s="287">
        <f>_xlfn.IFNA(VLOOKUP(AD:AD,грп!B:C,2,0),0)</f>
        <v>0</v>
      </c>
      <c r="AJ3420" s="607">
        <v>24</v>
      </c>
      <c r="AK3420" s="672">
        <f t="shared" si="571"/>
        <v>0</v>
      </c>
      <c r="AL3420" s="174"/>
    </row>
    <row r="3421" spans="1:38" s="4" customFormat="1" ht="12" customHeight="1" outlineLevel="1" x14ac:dyDescent="0.35">
      <c r="A3421" s="307" t="s">
        <v>339</v>
      </c>
      <c r="B3421" s="308" t="s">
        <v>8684</v>
      </c>
      <c r="C3421" s="323"/>
      <c r="D3421" s="310" t="s">
        <v>1227</v>
      </c>
      <c r="E3421" s="322" t="s">
        <v>1226</v>
      </c>
      <c r="F3421" s="293"/>
      <c r="G3421" s="293"/>
      <c r="H3421" s="294">
        <v>19</v>
      </c>
      <c r="I3421" s="294" t="str">
        <f>IFERROR(_xlfn.IFNA(VLOOKUP($D:$D,history!$I:$Y,3,0),VLOOKUP(E:E,history!$H:$Y,4,0)),"--")</f>
        <v>--</v>
      </c>
      <c r="J3421" s="282" t="s">
        <v>5946</v>
      </c>
      <c r="K3421" s="282" t="str">
        <f t="shared" si="582"/>
        <v/>
      </c>
      <c r="L3421" s="331">
        <f t="shared" si="579"/>
        <v>99.05</v>
      </c>
      <c r="M3421" s="331">
        <v>150.07</v>
      </c>
      <c r="N3421" s="297" t="str">
        <f>_xlfn.IFNA(VLOOKUP($E:$E,'1'!$A:$E,3,0),"")</f>
        <v/>
      </c>
      <c r="O3421" s="297" t="str">
        <f>_xlfn.IFNA(VLOOKUP($E:$E,'2'!$A:$E,3,0),"")</f>
        <v/>
      </c>
      <c r="P3421" s="297" t="str">
        <f>_xlfn.IFNA(VLOOKUP($E:$E,'3'!$A:$D,3,0),"")</f>
        <v/>
      </c>
      <c r="Q3421" s="297" t="str">
        <f>_xlfn.IFNA(VLOOKUP($E:$E,'4'!$A:$F,3,0),"")</f>
        <v/>
      </c>
      <c r="R3421" s="297" t="str">
        <f>_xlfn.IFNA(VLOOKUP($E:$E,'5'!$A:$F,3,0),"")</f>
        <v/>
      </c>
      <c r="S3421" s="297" t="str">
        <f>_xlfn.IFNA(VLOOKUP($E:$E,'6'!$A:$F,3,0),"")</f>
        <v/>
      </c>
      <c r="T3421" s="313">
        <v>1</v>
      </c>
      <c r="U3421" s="313">
        <v>12</v>
      </c>
      <c r="V3421" s="313">
        <v>120</v>
      </c>
      <c r="W3421" s="314">
        <v>0.23300000000000001</v>
      </c>
      <c r="X3421" s="315">
        <v>6.8249999999999995E-4</v>
      </c>
      <c r="Y3421" s="749">
        <v>140</v>
      </c>
      <c r="Z3421" s="332" t="s">
        <v>5283</v>
      </c>
      <c r="AA3421" s="316" t="s">
        <v>393</v>
      </c>
      <c r="AB3421" s="282" t="s">
        <v>9163</v>
      </c>
      <c r="AC3421" s="317" t="s">
        <v>2081</v>
      </c>
      <c r="AD3421" s="318" t="s">
        <v>957</v>
      </c>
      <c r="AE3421" s="319">
        <v>0</v>
      </c>
      <c r="AF3421" s="319" t="s">
        <v>11273</v>
      </c>
      <c r="AG3421" s="320">
        <v>2.34</v>
      </c>
      <c r="AH3421" s="321">
        <f t="shared" si="581"/>
        <v>0</v>
      </c>
      <c r="AI3421" s="287">
        <f>_xlfn.IFNA(VLOOKUP(AD:AD,грп!B:C,2,0),0)</f>
        <v>0</v>
      </c>
      <c r="AJ3421" s="607">
        <v>0</v>
      </c>
      <c r="AK3421" s="672">
        <f t="shared" si="571"/>
        <v>0</v>
      </c>
      <c r="AL3421" s="174"/>
    </row>
    <row r="3422" spans="1:38" s="4" customFormat="1" ht="12" customHeight="1" outlineLevel="1" x14ac:dyDescent="0.35">
      <c r="A3422" s="307" t="s">
        <v>339</v>
      </c>
      <c r="B3422" s="308" t="s">
        <v>8685</v>
      </c>
      <c r="C3422" s="323"/>
      <c r="D3422" s="310" t="s">
        <v>1229</v>
      </c>
      <c r="E3422" s="322" t="s">
        <v>1228</v>
      </c>
      <c r="F3422" s="293"/>
      <c r="G3422" s="293"/>
      <c r="H3422" s="294">
        <v>42</v>
      </c>
      <c r="I3422" s="294" t="str">
        <f>IFERROR(_xlfn.IFNA(VLOOKUP($D:$D,history!$I:$Y,3,0),VLOOKUP(E:E,history!$H:$Y,4,0)),"--")</f>
        <v>--</v>
      </c>
      <c r="J3422" s="282" t="s">
        <v>9868</v>
      </c>
      <c r="K3422" s="282" t="str">
        <f t="shared" si="582"/>
        <v/>
      </c>
      <c r="L3422" s="331">
        <f t="shared" si="579"/>
        <v>119.24</v>
      </c>
      <c r="M3422" s="331">
        <v>180.67</v>
      </c>
      <c r="N3422" s="297" t="str">
        <f>_xlfn.IFNA(VLOOKUP($E:$E,'1'!$A:$E,3,0),"")</f>
        <v/>
      </c>
      <c r="O3422" s="297" t="str">
        <f>_xlfn.IFNA(VLOOKUP($E:$E,'2'!$A:$E,3,0),"")</f>
        <v/>
      </c>
      <c r="P3422" s="297" t="str">
        <f>_xlfn.IFNA(VLOOKUP($E:$E,'3'!$A:$D,3,0),"")</f>
        <v/>
      </c>
      <c r="Q3422" s="297">
        <f>_xlfn.IFNA(VLOOKUP($E:$E,'4'!$A:$F,3,0),"")</f>
        <v>77.5</v>
      </c>
      <c r="R3422" s="297" t="str">
        <f>_xlfn.IFNA(VLOOKUP($E:$E,'5'!$A:$F,3,0),"")</f>
        <v/>
      </c>
      <c r="S3422" s="297" t="str">
        <f>_xlfn.IFNA(VLOOKUP($E:$E,'6'!$A:$F,3,0),"")</f>
        <v/>
      </c>
      <c r="T3422" s="313">
        <v>1</v>
      </c>
      <c r="U3422" s="313">
        <v>12</v>
      </c>
      <c r="V3422" s="313">
        <v>96</v>
      </c>
      <c r="W3422" s="314">
        <v>0.311</v>
      </c>
      <c r="X3422" s="315">
        <v>8.9999999999999998E-4</v>
      </c>
      <c r="Y3422" s="749">
        <v>170</v>
      </c>
      <c r="Z3422" s="332" t="s">
        <v>5283</v>
      </c>
      <c r="AA3422" s="316" t="s">
        <v>393</v>
      </c>
      <c r="AB3422" s="282" t="s">
        <v>9163</v>
      </c>
      <c r="AC3422" s="317" t="s">
        <v>2081</v>
      </c>
      <c r="AD3422" s="318" t="s">
        <v>957</v>
      </c>
      <c r="AE3422" s="319">
        <v>0</v>
      </c>
      <c r="AF3422" s="319" t="s">
        <v>11273</v>
      </c>
      <c r="AG3422" s="320">
        <v>2.82</v>
      </c>
      <c r="AH3422" s="321">
        <f t="shared" si="581"/>
        <v>0</v>
      </c>
      <c r="AI3422" s="287">
        <f>_xlfn.IFNA(VLOOKUP(AD:AD,грп!B:C,2,0),0)</f>
        <v>0</v>
      </c>
      <c r="AJ3422" s="607">
        <v>21</v>
      </c>
      <c r="AK3422" s="672">
        <f t="shared" si="571"/>
        <v>0</v>
      </c>
      <c r="AL3422" s="174"/>
    </row>
    <row r="3423" spans="1:38" s="4" customFormat="1" ht="12" customHeight="1" outlineLevel="1" x14ac:dyDescent="0.35">
      <c r="A3423" s="307" t="s">
        <v>339</v>
      </c>
      <c r="B3423" s="308" t="s">
        <v>8686</v>
      </c>
      <c r="C3423" s="323"/>
      <c r="D3423" s="310" t="s">
        <v>10079</v>
      </c>
      <c r="E3423" s="322" t="s">
        <v>1230</v>
      </c>
      <c r="F3423" s="293"/>
      <c r="G3423" s="293"/>
      <c r="H3423" s="294">
        <v>65</v>
      </c>
      <c r="I3423" s="294" t="str">
        <f>IFERROR(_xlfn.IFNA(VLOOKUP($D:$D,history!$I:$Y,3,0),VLOOKUP(E:E,history!$H:$Y,4,0)),"--")</f>
        <v>--</v>
      </c>
      <c r="J3423" s="282" t="s">
        <v>9870</v>
      </c>
      <c r="K3423" s="282" t="str">
        <f t="shared" si="582"/>
        <v/>
      </c>
      <c r="L3423" s="331">
        <f t="shared" si="579"/>
        <v>155.08000000000001</v>
      </c>
      <c r="M3423" s="331">
        <v>234.97</v>
      </c>
      <c r="N3423" s="297" t="str">
        <f>_xlfn.IFNA(VLOOKUP($E:$E,'1'!$A:$E,3,0),"")</f>
        <v/>
      </c>
      <c r="O3423" s="297" t="str">
        <f>_xlfn.IFNA(VLOOKUP($E:$E,'2'!$A:$E,3,0),"")</f>
        <v/>
      </c>
      <c r="P3423" s="297" t="str">
        <f>_xlfn.IFNA(VLOOKUP($E:$E,'3'!$A:$D,3,0),"")</f>
        <v/>
      </c>
      <c r="Q3423" s="297">
        <f>_xlfn.IFNA(VLOOKUP($E:$E,'4'!$A:$F,3,0),"")</f>
        <v>100.8</v>
      </c>
      <c r="R3423" s="297" t="str">
        <f>_xlfn.IFNA(VLOOKUP($E:$E,'5'!$A:$F,3,0),"")</f>
        <v/>
      </c>
      <c r="S3423" s="297" t="str">
        <f>_xlfn.IFNA(VLOOKUP($E:$E,'6'!$A:$F,3,0),"")</f>
        <v/>
      </c>
      <c r="T3423" s="313">
        <v>1</v>
      </c>
      <c r="U3423" s="313">
        <v>12</v>
      </c>
      <c r="V3423" s="313">
        <v>60</v>
      </c>
      <c r="W3423" s="314">
        <v>0.39700000000000002</v>
      </c>
      <c r="X3423" s="315">
        <v>1.1800000000000001E-3</v>
      </c>
      <c r="Y3423" s="749">
        <v>220</v>
      </c>
      <c r="Z3423" s="332" t="s">
        <v>5283</v>
      </c>
      <c r="AA3423" s="316" t="s">
        <v>393</v>
      </c>
      <c r="AB3423" s="282" t="s">
        <v>9163</v>
      </c>
      <c r="AC3423" s="317" t="s">
        <v>2081</v>
      </c>
      <c r="AD3423" s="318" t="s">
        <v>957</v>
      </c>
      <c r="AE3423" s="319">
        <v>0</v>
      </c>
      <c r="AF3423" s="319" t="s">
        <v>11273</v>
      </c>
      <c r="AG3423" s="320">
        <v>3.68</v>
      </c>
      <c r="AH3423" s="321">
        <f t="shared" si="581"/>
        <v>0</v>
      </c>
      <c r="AI3423" s="287">
        <f>_xlfn.IFNA(VLOOKUP(AD:AD,грп!B:C,2,0),0)</f>
        <v>0</v>
      </c>
      <c r="AJ3423" s="607">
        <v>57</v>
      </c>
      <c r="AK3423" s="672">
        <f t="shared" si="571"/>
        <v>0</v>
      </c>
      <c r="AL3423" s="174"/>
    </row>
    <row r="3424" spans="1:38" s="4" customFormat="1" ht="12" customHeight="1" outlineLevel="1" x14ac:dyDescent="0.35">
      <c r="A3424" s="307" t="s">
        <v>339</v>
      </c>
      <c r="B3424" s="308" t="s">
        <v>8687</v>
      </c>
      <c r="C3424" s="325" t="s">
        <v>1916</v>
      </c>
      <c r="D3424" s="310" t="s">
        <v>11614</v>
      </c>
      <c r="E3424" s="322" t="s">
        <v>1231</v>
      </c>
      <c r="F3424" s="293"/>
      <c r="G3424" s="293"/>
      <c r="H3424" s="294"/>
      <c r="I3424" s="294" t="str">
        <f>IFERROR(_xlfn.IFNA(VLOOKUP($D:$D,history!$I:$Y,3,0),VLOOKUP(E:E,history!$H:$Y,4,0)),"--")</f>
        <v>--</v>
      </c>
      <c r="J3424" s="282" t="s">
        <v>9869</v>
      </c>
      <c r="K3424" s="282" t="str">
        <f t="shared" si="582"/>
        <v/>
      </c>
      <c r="L3424" s="326">
        <f t="shared" ref="L3424:L3434" si="583">M3424</f>
        <v>22</v>
      </c>
      <c r="M3424" s="327">
        <v>22</v>
      </c>
      <c r="N3424" s="297" t="str">
        <f>_xlfn.IFNA(VLOOKUP($E:$E,'1'!$A:$E,3,0),"")</f>
        <v/>
      </c>
      <c r="O3424" s="297" t="str">
        <f>_xlfn.IFNA(VLOOKUP($E:$E,'2'!$A:$E,3,0),"")</f>
        <v/>
      </c>
      <c r="P3424" s="297" t="str">
        <f>_xlfn.IFNA(VLOOKUP($E:$E,'3'!$A:$D,3,0),"")</f>
        <v/>
      </c>
      <c r="Q3424" s="297" t="str">
        <f>_xlfn.IFNA(VLOOKUP($E:$E,'4'!$A:$F,3,0),"")</f>
        <v/>
      </c>
      <c r="R3424" s="297" t="str">
        <f>_xlfn.IFNA(VLOOKUP($E:$E,'5'!$A:$F,3,0),"")</f>
        <v/>
      </c>
      <c r="S3424" s="297" t="str">
        <f>_xlfn.IFNA(VLOOKUP($E:$E,'6'!$A:$F,3,0),"")</f>
        <v/>
      </c>
      <c r="T3424" s="313">
        <v>1</v>
      </c>
      <c r="U3424" s="313">
        <v>40</v>
      </c>
      <c r="V3424" s="313">
        <v>240</v>
      </c>
      <c r="W3424" s="314">
        <v>4.7E-2</v>
      </c>
      <c r="X3424" s="315">
        <v>9.0000000000000006E-5</v>
      </c>
      <c r="Y3424" s="749">
        <v>30</v>
      </c>
      <c r="Z3424" s="282"/>
      <c r="AA3424" s="316" t="s">
        <v>393</v>
      </c>
      <c r="AB3424" s="282" t="s">
        <v>9885</v>
      </c>
      <c r="AC3424" s="317" t="s">
        <v>2081</v>
      </c>
      <c r="AD3424" s="318" t="s">
        <v>957</v>
      </c>
      <c r="AE3424" s="319">
        <v>0</v>
      </c>
      <c r="AF3424" s="319" t="s">
        <v>11272</v>
      </c>
      <c r="AG3424" s="320">
        <v>0.53</v>
      </c>
      <c r="AH3424" s="321">
        <f t="shared" si="581"/>
        <v>0</v>
      </c>
      <c r="AI3424" s="287">
        <f>_xlfn.IFNA(VLOOKUP(AD:AD,грп!B:C,2,0),0)</f>
        <v>0</v>
      </c>
      <c r="AJ3424" s="607">
        <v>40</v>
      </c>
      <c r="AK3424" s="672" t="str">
        <f t="shared" si="571"/>
        <v>спеццена</v>
      </c>
      <c r="AL3424" s="174"/>
    </row>
    <row r="3425" spans="1:39" s="4" customFormat="1" ht="12" customHeight="1" outlineLevel="1" x14ac:dyDescent="0.35">
      <c r="A3425" s="307" t="s">
        <v>339</v>
      </c>
      <c r="B3425" s="308" t="s">
        <v>8688</v>
      </c>
      <c r="C3425" s="325" t="s">
        <v>1916</v>
      </c>
      <c r="D3425" s="310" t="s">
        <v>11615</v>
      </c>
      <c r="E3425" s="322" t="s">
        <v>1232</v>
      </c>
      <c r="F3425" s="293"/>
      <c r="G3425" s="293"/>
      <c r="H3425" s="294"/>
      <c r="I3425" s="294" t="str">
        <f>IFERROR(_xlfn.IFNA(VLOOKUP($D:$D,history!$I:$Y,3,0),VLOOKUP(E:E,history!$H:$Y,4,0)),"--")</f>
        <v>--</v>
      </c>
      <c r="J3425" s="282" t="s">
        <v>5946</v>
      </c>
      <c r="K3425" s="282" t="str">
        <f t="shared" si="582"/>
        <v/>
      </c>
      <c r="L3425" s="326">
        <f t="shared" si="583"/>
        <v>21</v>
      </c>
      <c r="M3425" s="327">
        <v>21</v>
      </c>
      <c r="N3425" s="297" t="str">
        <f>_xlfn.IFNA(VLOOKUP($E:$E,'1'!$A:$E,3,0),"")</f>
        <v/>
      </c>
      <c r="O3425" s="297" t="str">
        <f>_xlfn.IFNA(VLOOKUP($E:$E,'2'!$A:$E,3,0),"")</f>
        <v/>
      </c>
      <c r="P3425" s="297" t="str">
        <f>_xlfn.IFNA(VLOOKUP($E:$E,'3'!$A:$D,3,0),"")</f>
        <v/>
      </c>
      <c r="Q3425" s="297" t="str">
        <f>_xlfn.IFNA(VLOOKUP($E:$E,'4'!$A:$F,3,0),"")</f>
        <v/>
      </c>
      <c r="R3425" s="297" t="str">
        <f>_xlfn.IFNA(VLOOKUP($E:$E,'5'!$A:$F,3,0),"")</f>
        <v/>
      </c>
      <c r="S3425" s="297" t="str">
        <f>_xlfn.IFNA(VLOOKUP($E:$E,'6'!$A:$F,3,0),"")</f>
        <v/>
      </c>
      <c r="T3425" s="313">
        <v>1</v>
      </c>
      <c r="U3425" s="313">
        <v>40</v>
      </c>
      <c r="V3425" s="313">
        <v>240</v>
      </c>
      <c r="W3425" s="314">
        <v>5.1999999999999998E-2</v>
      </c>
      <c r="X3425" s="315">
        <v>1.2E-4</v>
      </c>
      <c r="Y3425" s="749">
        <v>30</v>
      </c>
      <c r="Z3425" s="282"/>
      <c r="AA3425" s="316" t="s">
        <v>393</v>
      </c>
      <c r="AB3425" s="282" t="s">
        <v>9885</v>
      </c>
      <c r="AC3425" s="317" t="s">
        <v>2081</v>
      </c>
      <c r="AD3425" s="318" t="s">
        <v>957</v>
      </c>
      <c r="AE3425" s="319">
        <v>0</v>
      </c>
      <c r="AF3425" s="319" t="s">
        <v>11272</v>
      </c>
      <c r="AG3425" s="320">
        <v>0.49</v>
      </c>
      <c r="AH3425" s="321">
        <f t="shared" si="581"/>
        <v>0</v>
      </c>
      <c r="AI3425" s="287">
        <f>_xlfn.IFNA(VLOOKUP(AD:AD,грп!B:C,2,0),0)</f>
        <v>0</v>
      </c>
      <c r="AJ3425" s="607">
        <v>0</v>
      </c>
      <c r="AK3425" s="672" t="str">
        <f t="shared" si="571"/>
        <v>спеццена</v>
      </c>
      <c r="AL3425" s="174"/>
    </row>
    <row r="3426" spans="1:39" s="4" customFormat="1" ht="12" customHeight="1" outlineLevel="1" x14ac:dyDescent="0.35">
      <c r="A3426" s="307" t="s">
        <v>339</v>
      </c>
      <c r="B3426" s="308" t="s">
        <v>8689</v>
      </c>
      <c r="C3426" s="325" t="s">
        <v>1916</v>
      </c>
      <c r="D3426" s="310" t="s">
        <v>11616</v>
      </c>
      <c r="E3426" s="322" t="s">
        <v>1233</v>
      </c>
      <c r="F3426" s="293"/>
      <c r="G3426" s="293"/>
      <c r="H3426" s="294"/>
      <c r="I3426" s="294" t="str">
        <f>IFERROR(_xlfn.IFNA(VLOOKUP($D:$D,history!$I:$Y,3,0),VLOOKUP(E:E,history!$H:$Y,4,0)),"--")</f>
        <v>--</v>
      </c>
      <c r="J3426" s="282" t="s">
        <v>5946</v>
      </c>
      <c r="K3426" s="282" t="str">
        <f t="shared" si="582"/>
        <v/>
      </c>
      <c r="L3426" s="326">
        <f t="shared" si="583"/>
        <v>31</v>
      </c>
      <c r="M3426" s="327">
        <v>31</v>
      </c>
      <c r="N3426" s="297" t="str">
        <f>_xlfn.IFNA(VLOOKUP($E:$E,'1'!$A:$E,3,0),"")</f>
        <v/>
      </c>
      <c r="O3426" s="297" t="str">
        <f>_xlfn.IFNA(VLOOKUP($E:$E,'2'!$A:$E,3,0),"")</f>
        <v/>
      </c>
      <c r="P3426" s="297" t="str">
        <f>_xlfn.IFNA(VLOOKUP($E:$E,'3'!$A:$D,3,0),"")</f>
        <v/>
      </c>
      <c r="Q3426" s="297" t="str">
        <f>_xlfn.IFNA(VLOOKUP($E:$E,'4'!$A:$F,3,0),"")</f>
        <v/>
      </c>
      <c r="R3426" s="297" t="str">
        <f>_xlfn.IFNA(VLOOKUP($E:$E,'5'!$A:$F,3,0),"")</f>
        <v/>
      </c>
      <c r="S3426" s="297" t="str">
        <f>_xlfn.IFNA(VLOOKUP($E:$E,'6'!$A:$F,3,0),"")</f>
        <v/>
      </c>
      <c r="T3426" s="313">
        <v>1</v>
      </c>
      <c r="U3426" s="313">
        <v>25</v>
      </c>
      <c r="V3426" s="313">
        <v>250</v>
      </c>
      <c r="W3426" s="314">
        <v>5.8999999999999997E-2</v>
      </c>
      <c r="X3426" s="315">
        <v>1.6000000000000001E-4</v>
      </c>
      <c r="Y3426" s="749">
        <v>40</v>
      </c>
      <c r="Z3426" s="282"/>
      <c r="AA3426" s="316" t="s">
        <v>393</v>
      </c>
      <c r="AB3426" s="282" t="s">
        <v>9885</v>
      </c>
      <c r="AC3426" s="317" t="s">
        <v>2081</v>
      </c>
      <c r="AD3426" s="318" t="s">
        <v>957</v>
      </c>
      <c r="AE3426" s="319">
        <v>0</v>
      </c>
      <c r="AF3426" s="319" t="s">
        <v>11272</v>
      </c>
      <c r="AG3426" s="320">
        <v>0.74</v>
      </c>
      <c r="AH3426" s="321">
        <f t="shared" si="581"/>
        <v>0</v>
      </c>
      <c r="AI3426" s="287">
        <f>_xlfn.IFNA(VLOOKUP(AD:AD,грп!B:C,2,0),0)</f>
        <v>0</v>
      </c>
      <c r="AJ3426" s="607">
        <v>25</v>
      </c>
      <c r="AK3426" s="672" t="str">
        <f t="shared" si="571"/>
        <v>спеццена</v>
      </c>
      <c r="AL3426" s="174"/>
    </row>
    <row r="3427" spans="1:39" ht="12" customHeight="1" outlineLevel="1" x14ac:dyDescent="0.35">
      <c r="A3427" s="307" t="s">
        <v>339</v>
      </c>
      <c r="B3427" s="308" t="s">
        <v>8690</v>
      </c>
      <c r="C3427" s="325" t="s">
        <v>1916</v>
      </c>
      <c r="D3427" s="310" t="s">
        <v>11617</v>
      </c>
      <c r="E3427" s="322" t="s">
        <v>1234</v>
      </c>
      <c r="F3427" s="293"/>
      <c r="G3427" s="293"/>
      <c r="H3427" s="294"/>
      <c r="I3427" s="294" t="str">
        <f>IFERROR(_xlfn.IFNA(VLOOKUP($D:$D,history!$I:$Y,3,0),VLOOKUP(E:E,history!$H:$Y,4,0)),"--")</f>
        <v>--</v>
      </c>
      <c r="J3427" s="282" t="s">
        <v>5946</v>
      </c>
      <c r="K3427" s="282" t="str">
        <f t="shared" si="582"/>
        <v/>
      </c>
      <c r="L3427" s="326">
        <f t="shared" si="583"/>
        <v>37</v>
      </c>
      <c r="M3427" s="327">
        <v>37</v>
      </c>
      <c r="N3427" s="297" t="str">
        <f>_xlfn.IFNA(VLOOKUP($E:$E,'1'!$A:$E,3,0),"")</f>
        <v/>
      </c>
      <c r="O3427" s="297" t="str">
        <f>_xlfn.IFNA(VLOOKUP($E:$E,'2'!$A:$E,3,0),"")</f>
        <v/>
      </c>
      <c r="P3427" s="297" t="str">
        <f>_xlfn.IFNA(VLOOKUP($E:$E,'3'!$A:$D,3,0),"")</f>
        <v/>
      </c>
      <c r="Q3427" s="297" t="str">
        <f>_xlfn.IFNA(VLOOKUP($E:$E,'4'!$A:$F,3,0),"")</f>
        <v/>
      </c>
      <c r="R3427" s="297" t="str">
        <f>_xlfn.IFNA(VLOOKUP($E:$E,'5'!$A:$F,3,0),"")</f>
        <v/>
      </c>
      <c r="S3427" s="297" t="str">
        <f>_xlfn.IFNA(VLOOKUP($E:$E,'6'!$A:$F,3,0),"")</f>
        <v/>
      </c>
      <c r="T3427" s="313">
        <v>1</v>
      </c>
      <c r="U3427" s="313">
        <v>15</v>
      </c>
      <c r="V3427" s="313">
        <v>150</v>
      </c>
      <c r="W3427" s="314">
        <v>8.3000000000000004E-2</v>
      </c>
      <c r="X3427" s="315">
        <v>1.995E-4</v>
      </c>
      <c r="Y3427" s="749">
        <v>50</v>
      </c>
      <c r="Z3427" s="282"/>
      <c r="AA3427" s="316" t="s">
        <v>393</v>
      </c>
      <c r="AB3427" s="282" t="s">
        <v>9885</v>
      </c>
      <c r="AC3427" s="317" t="s">
        <v>2081</v>
      </c>
      <c r="AD3427" s="318" t="s">
        <v>957</v>
      </c>
      <c r="AE3427" s="319">
        <v>0</v>
      </c>
      <c r="AF3427" s="319" t="s">
        <v>11272</v>
      </c>
      <c r="AG3427" s="320">
        <v>0.88</v>
      </c>
      <c r="AH3427" s="321">
        <f t="shared" si="581"/>
        <v>0</v>
      </c>
      <c r="AI3427" s="287">
        <f>_xlfn.IFNA(VLOOKUP(AD:AD,грп!B:C,2,0),0)</f>
        <v>0</v>
      </c>
      <c r="AJ3427" s="607">
        <v>0</v>
      </c>
      <c r="AK3427" s="672" t="str">
        <f t="shared" si="571"/>
        <v>спеццена</v>
      </c>
      <c r="AL3427" s="174"/>
      <c r="AM3427" s="4"/>
    </row>
    <row r="3428" spans="1:39" ht="12" customHeight="1" outlineLevel="1" x14ac:dyDescent="0.35">
      <c r="A3428" s="307" t="s">
        <v>339</v>
      </c>
      <c r="B3428" s="308" t="s">
        <v>8691</v>
      </c>
      <c r="C3428" s="325" t="s">
        <v>1916</v>
      </c>
      <c r="D3428" s="310" t="s">
        <v>11618</v>
      </c>
      <c r="E3428" s="322" t="s">
        <v>1235</v>
      </c>
      <c r="F3428" s="293"/>
      <c r="G3428" s="293"/>
      <c r="H3428" s="294">
        <v>48</v>
      </c>
      <c r="I3428" s="294" t="str">
        <f>IFERROR(_xlfn.IFNA(VLOOKUP($D:$D,history!$I:$Y,3,0),VLOOKUP(E:E,history!$H:$Y,4,0)),"--")</f>
        <v>--</v>
      </c>
      <c r="J3428" s="282" t="s">
        <v>9869</v>
      </c>
      <c r="K3428" s="282" t="str">
        <f t="shared" si="582"/>
        <v/>
      </c>
      <c r="L3428" s="326">
        <f t="shared" si="583"/>
        <v>33</v>
      </c>
      <c r="M3428" s="327">
        <v>33</v>
      </c>
      <c r="N3428" s="297" t="str">
        <f>_xlfn.IFNA(VLOOKUP($E:$E,'1'!$A:$E,3,0),"")</f>
        <v/>
      </c>
      <c r="O3428" s="297" t="str">
        <f>_xlfn.IFNA(VLOOKUP($E:$E,'2'!$A:$E,3,0),"")</f>
        <v/>
      </c>
      <c r="P3428" s="297" t="str">
        <f>_xlfn.IFNA(VLOOKUP($E:$E,'3'!$A:$D,3,0),"")</f>
        <v/>
      </c>
      <c r="Q3428" s="297" t="str">
        <f>_xlfn.IFNA(VLOOKUP($E:$E,'4'!$A:$F,3,0),"")</f>
        <v/>
      </c>
      <c r="R3428" s="297" t="str">
        <f>_xlfn.IFNA(VLOOKUP($E:$E,'5'!$A:$F,3,0),"")</f>
        <v/>
      </c>
      <c r="S3428" s="297" t="str">
        <f>_xlfn.IFNA(VLOOKUP($E:$E,'6'!$A:$F,3,0),"")</f>
        <v/>
      </c>
      <c r="T3428" s="313">
        <v>1</v>
      </c>
      <c r="U3428" s="313">
        <v>12</v>
      </c>
      <c r="V3428" s="313">
        <v>120</v>
      </c>
      <c r="W3428" s="314">
        <v>0.109</v>
      </c>
      <c r="X3428" s="315">
        <v>1.5375E-4</v>
      </c>
      <c r="Y3428" s="749">
        <v>50</v>
      </c>
      <c r="Z3428" s="282"/>
      <c r="AA3428" s="316" t="s">
        <v>393</v>
      </c>
      <c r="AB3428" s="282" t="s">
        <v>9163</v>
      </c>
      <c r="AC3428" s="317" t="s">
        <v>2081</v>
      </c>
      <c r="AD3428" s="318" t="s">
        <v>957</v>
      </c>
      <c r="AE3428" s="319">
        <v>0</v>
      </c>
      <c r="AF3428" s="319" t="s">
        <v>11272</v>
      </c>
      <c r="AG3428" s="320">
        <v>0.79</v>
      </c>
      <c r="AH3428" s="321">
        <f t="shared" si="581"/>
        <v>0</v>
      </c>
      <c r="AI3428" s="287">
        <f>_xlfn.IFNA(VLOOKUP(AD:AD,грп!B:C,2,0),0)</f>
        <v>0</v>
      </c>
      <c r="AJ3428" s="607">
        <v>24</v>
      </c>
      <c r="AK3428" s="672" t="str">
        <f t="shared" si="571"/>
        <v>спеццена</v>
      </c>
      <c r="AL3428" s="174"/>
      <c r="AM3428" s="4"/>
    </row>
    <row r="3429" spans="1:39" ht="12" customHeight="1" outlineLevel="1" x14ac:dyDescent="0.35">
      <c r="A3429" s="307" t="s">
        <v>339</v>
      </c>
      <c r="B3429" s="308" t="s">
        <v>8692</v>
      </c>
      <c r="C3429" s="325" t="s">
        <v>1916</v>
      </c>
      <c r="D3429" s="310" t="s">
        <v>11619</v>
      </c>
      <c r="E3429" s="322" t="s">
        <v>1236</v>
      </c>
      <c r="F3429" s="293"/>
      <c r="G3429" s="293"/>
      <c r="H3429" s="294"/>
      <c r="I3429" s="294" t="str">
        <f>IFERROR(_xlfn.IFNA(VLOOKUP($D:$D,history!$I:$Y,3,0),VLOOKUP(E:E,history!$H:$Y,4,0)),"--")</f>
        <v>--</v>
      </c>
      <c r="J3429" s="282" t="s">
        <v>9868</v>
      </c>
      <c r="K3429" s="282" t="str">
        <f t="shared" si="582"/>
        <v/>
      </c>
      <c r="L3429" s="326">
        <f t="shared" si="583"/>
        <v>50</v>
      </c>
      <c r="M3429" s="327">
        <v>50</v>
      </c>
      <c r="N3429" s="297" t="str">
        <f>_xlfn.IFNA(VLOOKUP($E:$E,'1'!$A:$E,3,0),"")</f>
        <v/>
      </c>
      <c r="O3429" s="297" t="str">
        <f>_xlfn.IFNA(VLOOKUP($E:$E,'2'!$A:$E,3,0),"")</f>
        <v/>
      </c>
      <c r="P3429" s="297" t="str">
        <f>_xlfn.IFNA(VLOOKUP($E:$E,'3'!$A:$D,3,0),"")</f>
        <v/>
      </c>
      <c r="Q3429" s="297" t="str">
        <f>_xlfn.IFNA(VLOOKUP($E:$E,'4'!$A:$F,3,0),"")</f>
        <v/>
      </c>
      <c r="R3429" s="297" t="str">
        <f>_xlfn.IFNA(VLOOKUP($E:$E,'5'!$A:$F,3,0),"")</f>
        <v/>
      </c>
      <c r="S3429" s="297" t="str">
        <f>_xlfn.IFNA(VLOOKUP($E:$E,'6'!$A:$F,3,0),"")</f>
        <v/>
      </c>
      <c r="T3429" s="313">
        <v>1</v>
      </c>
      <c r="U3429" s="313">
        <v>12</v>
      </c>
      <c r="V3429" s="313">
        <v>192</v>
      </c>
      <c r="W3429" s="314">
        <v>0.13900000000000001</v>
      </c>
      <c r="X3429" s="315">
        <v>4.0000000000000002E-4</v>
      </c>
      <c r="Y3429" s="749">
        <v>70</v>
      </c>
      <c r="Z3429" s="282"/>
      <c r="AA3429" s="316" t="s">
        <v>393</v>
      </c>
      <c r="AB3429" s="282" t="s">
        <v>9163</v>
      </c>
      <c r="AC3429" s="317" t="s">
        <v>2081</v>
      </c>
      <c r="AD3429" s="318" t="s">
        <v>957</v>
      </c>
      <c r="AE3429" s="319">
        <v>0</v>
      </c>
      <c r="AF3429" s="319" t="s">
        <v>11272</v>
      </c>
      <c r="AG3429" s="320">
        <v>1.18</v>
      </c>
      <c r="AH3429" s="321">
        <f t="shared" si="581"/>
        <v>0</v>
      </c>
      <c r="AI3429" s="287">
        <f>_xlfn.IFNA(VLOOKUP(AD:AD,грп!B:C,2,0),0)</f>
        <v>0</v>
      </c>
      <c r="AJ3429" s="607">
        <v>24</v>
      </c>
      <c r="AK3429" s="672" t="str">
        <f t="shared" si="571"/>
        <v>спеццена</v>
      </c>
      <c r="AL3429" s="174"/>
      <c r="AM3429" s="4"/>
    </row>
    <row r="3430" spans="1:39" ht="12" customHeight="1" outlineLevel="1" x14ac:dyDescent="0.35">
      <c r="A3430" s="307" t="s">
        <v>339</v>
      </c>
      <c r="B3430" s="308" t="s">
        <v>8693</v>
      </c>
      <c r="C3430" s="325" t="s">
        <v>1916</v>
      </c>
      <c r="D3430" s="310" t="s">
        <v>1238</v>
      </c>
      <c r="E3430" s="322" t="s">
        <v>1237</v>
      </c>
      <c r="F3430" s="293"/>
      <c r="G3430" s="293"/>
      <c r="H3430" s="294">
        <v>48</v>
      </c>
      <c r="I3430" s="294" t="str">
        <f>IFERROR(_xlfn.IFNA(VLOOKUP($D:$D,history!$I:$Y,3,0),VLOOKUP(E:E,history!$H:$Y,4,0)),"--")</f>
        <v>--</v>
      </c>
      <c r="J3430" s="282" t="s">
        <v>9870</v>
      </c>
      <c r="K3430" s="282" t="str">
        <f t="shared" si="582"/>
        <v/>
      </c>
      <c r="L3430" s="326">
        <f t="shared" si="583"/>
        <v>65</v>
      </c>
      <c r="M3430" s="327">
        <v>65</v>
      </c>
      <c r="N3430" s="297" t="str">
        <f>_xlfn.IFNA(VLOOKUP($E:$E,'1'!$A:$E,3,0),"")</f>
        <v/>
      </c>
      <c r="O3430" s="297" t="str">
        <f>_xlfn.IFNA(VLOOKUP($E:$E,'2'!$A:$E,3,0),"")</f>
        <v/>
      </c>
      <c r="P3430" s="297" t="str">
        <f>_xlfn.IFNA(VLOOKUP($E:$E,'3'!$A:$D,3,0),"")</f>
        <v/>
      </c>
      <c r="Q3430" s="297">
        <f>_xlfn.IFNA(VLOOKUP($E:$E,'4'!$A:$F,3,0),"")</f>
        <v>42.3</v>
      </c>
      <c r="R3430" s="297" t="str">
        <f>_xlfn.IFNA(VLOOKUP($E:$E,'5'!$A:$F,3,0),"")</f>
        <v/>
      </c>
      <c r="S3430" s="297" t="str">
        <f>_xlfn.IFNA(VLOOKUP($E:$E,'6'!$A:$F,3,0),"")</f>
        <v/>
      </c>
      <c r="T3430" s="313">
        <v>1</v>
      </c>
      <c r="U3430" s="313">
        <v>12</v>
      </c>
      <c r="V3430" s="313">
        <v>144</v>
      </c>
      <c r="W3430" s="314">
        <v>0.185</v>
      </c>
      <c r="X3430" s="315">
        <v>5.0000000000000001E-4</v>
      </c>
      <c r="Y3430" s="749">
        <v>90</v>
      </c>
      <c r="Z3430" s="282"/>
      <c r="AA3430" s="316" t="s">
        <v>393</v>
      </c>
      <c r="AB3430" s="282" t="s">
        <v>9163</v>
      </c>
      <c r="AC3430" s="317" t="s">
        <v>2081</v>
      </c>
      <c r="AD3430" s="318" t="s">
        <v>957</v>
      </c>
      <c r="AE3430" s="319">
        <v>0</v>
      </c>
      <c r="AF3430" s="319" t="s">
        <v>11272</v>
      </c>
      <c r="AG3430" s="320">
        <v>1.58</v>
      </c>
      <c r="AH3430" s="321">
        <f t="shared" si="581"/>
        <v>0</v>
      </c>
      <c r="AI3430" s="287">
        <f>_xlfn.IFNA(VLOOKUP(AD:AD,грп!B:C,2,0),0)</f>
        <v>0</v>
      </c>
      <c r="AJ3430" s="607">
        <v>24</v>
      </c>
      <c r="AK3430" s="672" t="str">
        <f t="shared" si="571"/>
        <v>спеццена</v>
      </c>
      <c r="AL3430" s="174"/>
      <c r="AM3430" s="4"/>
    </row>
    <row r="3431" spans="1:39" ht="12" customHeight="1" outlineLevel="1" x14ac:dyDescent="0.35">
      <c r="A3431" s="307" t="s">
        <v>339</v>
      </c>
      <c r="B3431" s="308" t="s">
        <v>8694</v>
      </c>
      <c r="C3431" s="325" t="s">
        <v>1916</v>
      </c>
      <c r="D3431" s="310" t="s">
        <v>11620</v>
      </c>
      <c r="E3431" s="322" t="s">
        <v>1239</v>
      </c>
      <c r="F3431" s="293"/>
      <c r="G3431" s="293"/>
      <c r="H3431" s="294"/>
      <c r="I3431" s="294" t="str">
        <f>IFERROR(_xlfn.IFNA(VLOOKUP($D:$D,history!$I:$Y,3,0),VLOOKUP(E:E,history!$H:$Y,4,0)),"--")</f>
        <v>--</v>
      </c>
      <c r="J3431" s="282" t="s">
        <v>5946</v>
      </c>
      <c r="K3431" s="282" t="str">
        <f t="shared" si="582"/>
        <v/>
      </c>
      <c r="L3431" s="326">
        <f t="shared" si="583"/>
        <v>77</v>
      </c>
      <c r="M3431" s="327">
        <v>77</v>
      </c>
      <c r="N3431" s="297" t="str">
        <f>_xlfn.IFNA(VLOOKUP($E:$E,'1'!$A:$E,3,0),"")</f>
        <v/>
      </c>
      <c r="O3431" s="297" t="str">
        <f>_xlfn.IFNA(VLOOKUP($E:$E,'2'!$A:$E,3,0),"")</f>
        <v/>
      </c>
      <c r="P3431" s="297" t="str">
        <f>_xlfn.IFNA(VLOOKUP($E:$E,'3'!$A:$D,3,0),"")</f>
        <v/>
      </c>
      <c r="Q3431" s="297" t="str">
        <f>_xlfn.IFNA(VLOOKUP($E:$E,'4'!$A:$F,3,0),"")</f>
        <v/>
      </c>
      <c r="R3431" s="297" t="str">
        <f>_xlfn.IFNA(VLOOKUP($E:$E,'5'!$A:$F,3,0),"")</f>
        <v/>
      </c>
      <c r="S3431" s="297" t="str">
        <f>_xlfn.IFNA(VLOOKUP($E:$E,'6'!$A:$F,3,0),"")</f>
        <v/>
      </c>
      <c r="T3431" s="313">
        <v>1</v>
      </c>
      <c r="U3431" s="313">
        <v>12</v>
      </c>
      <c r="V3431" s="313">
        <v>120</v>
      </c>
      <c r="W3431" s="314">
        <v>0.19900000000000001</v>
      </c>
      <c r="X3431" s="315">
        <v>6.1499999999999999E-4</v>
      </c>
      <c r="Y3431" s="749">
        <v>110</v>
      </c>
      <c r="Z3431" s="282"/>
      <c r="AA3431" s="316" t="s">
        <v>393</v>
      </c>
      <c r="AB3431" s="282" t="s">
        <v>9163</v>
      </c>
      <c r="AC3431" s="317" t="s">
        <v>2081</v>
      </c>
      <c r="AD3431" s="318" t="s">
        <v>957</v>
      </c>
      <c r="AE3431" s="319">
        <v>0</v>
      </c>
      <c r="AF3431" s="319" t="s">
        <v>11272</v>
      </c>
      <c r="AG3431" s="320">
        <v>1.83</v>
      </c>
      <c r="AH3431" s="321">
        <f t="shared" si="581"/>
        <v>0</v>
      </c>
      <c r="AI3431" s="287">
        <f>_xlfn.IFNA(VLOOKUP(AD:AD,грп!B:C,2,0),0)</f>
        <v>0</v>
      </c>
      <c r="AJ3431" s="607">
        <v>0</v>
      </c>
      <c r="AK3431" s="672" t="str">
        <f t="shared" si="571"/>
        <v>спеццена</v>
      </c>
      <c r="AL3431" s="174"/>
      <c r="AM3431" s="4"/>
    </row>
    <row r="3432" spans="1:39" s="4" customFormat="1" ht="12" customHeight="1" outlineLevel="1" x14ac:dyDescent="0.35">
      <c r="A3432" s="307" t="s">
        <v>339</v>
      </c>
      <c r="B3432" s="308" t="s">
        <v>8695</v>
      </c>
      <c r="C3432" s="325" t="s">
        <v>1916</v>
      </c>
      <c r="D3432" s="310" t="s">
        <v>1241</v>
      </c>
      <c r="E3432" s="322" t="s">
        <v>1240</v>
      </c>
      <c r="F3432" s="293"/>
      <c r="G3432" s="293"/>
      <c r="H3432" s="294">
        <v>46</v>
      </c>
      <c r="I3432" s="294" t="str">
        <f>IFERROR(_xlfn.IFNA(VLOOKUP($D:$D,history!$I:$Y,3,0),VLOOKUP(E:E,history!$H:$Y,4,0)),"--")</f>
        <v>--</v>
      </c>
      <c r="J3432" s="282" t="s">
        <v>9870</v>
      </c>
      <c r="K3432" s="282" t="str">
        <f t="shared" si="582"/>
        <v/>
      </c>
      <c r="L3432" s="326">
        <f t="shared" si="583"/>
        <v>80</v>
      </c>
      <c r="M3432" s="327">
        <v>80</v>
      </c>
      <c r="N3432" s="297" t="str">
        <f>_xlfn.IFNA(VLOOKUP($E:$E,'1'!$A:$E,3,0),"")</f>
        <v/>
      </c>
      <c r="O3432" s="297" t="str">
        <f>_xlfn.IFNA(VLOOKUP($E:$E,'2'!$A:$E,3,0),"")</f>
        <v/>
      </c>
      <c r="P3432" s="297" t="str">
        <f>_xlfn.IFNA(VLOOKUP($E:$E,'3'!$A:$D,3,0),"")</f>
        <v/>
      </c>
      <c r="Q3432" s="297">
        <f>_xlfn.IFNA(VLOOKUP($E:$E,'4'!$A:$F,3,0),"")</f>
        <v>52</v>
      </c>
      <c r="R3432" s="297" t="str">
        <f>_xlfn.IFNA(VLOOKUP($E:$E,'5'!$A:$F,3,0),"")</f>
        <v/>
      </c>
      <c r="S3432" s="297" t="str">
        <f>_xlfn.IFNA(VLOOKUP($E:$E,'6'!$A:$F,3,0),"")</f>
        <v/>
      </c>
      <c r="T3432" s="313">
        <v>1</v>
      </c>
      <c r="U3432" s="313">
        <v>12</v>
      </c>
      <c r="V3432" s="313">
        <v>120</v>
      </c>
      <c r="W3432" s="314">
        <v>0.23300000000000001</v>
      </c>
      <c r="X3432" s="315">
        <v>6.8249999999999995E-4</v>
      </c>
      <c r="Y3432" s="749">
        <v>110</v>
      </c>
      <c r="Z3432" s="282"/>
      <c r="AA3432" s="316" t="s">
        <v>393</v>
      </c>
      <c r="AB3432" s="282" t="s">
        <v>9163</v>
      </c>
      <c r="AC3432" s="317" t="s">
        <v>2081</v>
      </c>
      <c r="AD3432" s="318" t="s">
        <v>957</v>
      </c>
      <c r="AE3432" s="319">
        <v>0</v>
      </c>
      <c r="AF3432" s="319" t="s">
        <v>11272</v>
      </c>
      <c r="AG3432" s="320">
        <v>1.98</v>
      </c>
      <c r="AH3432" s="321">
        <f t="shared" si="581"/>
        <v>0</v>
      </c>
      <c r="AI3432" s="287">
        <f>_xlfn.IFNA(VLOOKUP(AD:AD,грп!B:C,2,0),0)</f>
        <v>0</v>
      </c>
      <c r="AJ3432" s="607">
        <v>48</v>
      </c>
      <c r="AK3432" s="672" t="str">
        <f t="shared" si="571"/>
        <v>спеццена</v>
      </c>
      <c r="AL3432" s="174"/>
    </row>
    <row r="3433" spans="1:39" s="4" customFormat="1" ht="12" customHeight="1" outlineLevel="1" x14ac:dyDescent="0.35">
      <c r="A3433" s="307" t="s">
        <v>339</v>
      </c>
      <c r="B3433" s="308" t="s">
        <v>8696</v>
      </c>
      <c r="C3433" s="325" t="s">
        <v>1916</v>
      </c>
      <c r="D3433" s="310" t="s">
        <v>11621</v>
      </c>
      <c r="E3433" s="322" t="s">
        <v>1242</v>
      </c>
      <c r="F3433" s="293"/>
      <c r="G3433" s="293"/>
      <c r="H3433" s="294">
        <v>48</v>
      </c>
      <c r="I3433" s="294" t="str">
        <f>IFERROR(_xlfn.IFNA(VLOOKUP($D:$D,history!$I:$Y,3,0),VLOOKUP(E:E,history!$H:$Y,4,0)),"--")</f>
        <v>--</v>
      </c>
      <c r="J3433" s="282" t="s">
        <v>9868</v>
      </c>
      <c r="K3433" s="282" t="str">
        <f t="shared" si="582"/>
        <v/>
      </c>
      <c r="L3433" s="326">
        <f t="shared" si="583"/>
        <v>100</v>
      </c>
      <c r="M3433" s="327">
        <v>100</v>
      </c>
      <c r="N3433" s="297" t="str">
        <f>_xlfn.IFNA(VLOOKUP($E:$E,'1'!$A:$E,3,0),"")</f>
        <v/>
      </c>
      <c r="O3433" s="297" t="str">
        <f>_xlfn.IFNA(VLOOKUP($E:$E,'2'!$A:$E,3,0),"")</f>
        <v/>
      </c>
      <c r="P3433" s="297" t="str">
        <f>_xlfn.IFNA(VLOOKUP($E:$E,'3'!$A:$D,3,0),"")</f>
        <v/>
      </c>
      <c r="Q3433" s="297" t="str">
        <f>_xlfn.IFNA(VLOOKUP($E:$E,'4'!$A:$F,3,0),"")</f>
        <v/>
      </c>
      <c r="R3433" s="297" t="str">
        <f>_xlfn.IFNA(VLOOKUP($E:$E,'5'!$A:$F,3,0),"")</f>
        <v/>
      </c>
      <c r="S3433" s="297" t="str">
        <f>_xlfn.IFNA(VLOOKUP($E:$E,'6'!$A:$F,3,0),"")</f>
        <v/>
      </c>
      <c r="T3433" s="313">
        <v>1</v>
      </c>
      <c r="U3433" s="313">
        <v>12</v>
      </c>
      <c r="V3433" s="313">
        <v>96</v>
      </c>
      <c r="W3433" s="314">
        <v>0.311</v>
      </c>
      <c r="X3433" s="315">
        <v>8.7750000000000002E-4</v>
      </c>
      <c r="Y3433" s="749">
        <v>140</v>
      </c>
      <c r="Z3433" s="282"/>
      <c r="AA3433" s="316" t="s">
        <v>393</v>
      </c>
      <c r="AB3433" s="282" t="s">
        <v>9163</v>
      </c>
      <c r="AC3433" s="317" t="s">
        <v>2081</v>
      </c>
      <c r="AD3433" s="318" t="s">
        <v>957</v>
      </c>
      <c r="AE3433" s="319">
        <v>0</v>
      </c>
      <c r="AF3433" s="319" t="s">
        <v>11272</v>
      </c>
      <c r="AG3433" s="320">
        <v>2.5099999999999998</v>
      </c>
      <c r="AH3433" s="321">
        <f t="shared" si="581"/>
        <v>0</v>
      </c>
      <c r="AI3433" s="287">
        <f>_xlfn.IFNA(VLOOKUP(AD:AD,грп!B:C,2,0),0)</f>
        <v>0</v>
      </c>
      <c r="AJ3433" s="607">
        <v>24</v>
      </c>
      <c r="AK3433" s="672" t="str">
        <f t="shared" si="571"/>
        <v>спеццена</v>
      </c>
      <c r="AL3433" s="174"/>
    </row>
    <row r="3434" spans="1:39" s="4" customFormat="1" ht="12" customHeight="1" outlineLevel="1" x14ac:dyDescent="0.35">
      <c r="A3434" s="307" t="s">
        <v>339</v>
      </c>
      <c r="B3434" s="308" t="s">
        <v>8697</v>
      </c>
      <c r="C3434" s="325" t="s">
        <v>1916</v>
      </c>
      <c r="D3434" s="310" t="s">
        <v>1244</v>
      </c>
      <c r="E3434" s="322" t="s">
        <v>1243</v>
      </c>
      <c r="F3434" s="293"/>
      <c r="G3434" s="293"/>
      <c r="H3434" s="294">
        <v>48</v>
      </c>
      <c r="I3434" s="294" t="str">
        <f>IFERROR(_xlfn.IFNA(VLOOKUP($D:$D,history!$I:$Y,3,0),VLOOKUP(E:E,history!$H:$Y,4,0)),"--")</f>
        <v>--</v>
      </c>
      <c r="J3434" s="282" t="s">
        <v>9870</v>
      </c>
      <c r="K3434" s="282" t="str">
        <f t="shared" si="582"/>
        <v/>
      </c>
      <c r="L3434" s="326">
        <f t="shared" si="583"/>
        <v>120</v>
      </c>
      <c r="M3434" s="327">
        <v>120</v>
      </c>
      <c r="N3434" s="297" t="str">
        <f>_xlfn.IFNA(VLOOKUP($E:$E,'1'!$A:$E,3,0),"")</f>
        <v/>
      </c>
      <c r="O3434" s="297" t="str">
        <f>_xlfn.IFNA(VLOOKUP($E:$E,'2'!$A:$E,3,0),"")</f>
        <v/>
      </c>
      <c r="P3434" s="297" t="str">
        <f>_xlfn.IFNA(VLOOKUP($E:$E,'3'!$A:$D,3,0),"")</f>
        <v/>
      </c>
      <c r="Q3434" s="297">
        <f>_xlfn.IFNA(VLOOKUP($E:$E,'4'!$A:$F,3,0),"")</f>
        <v>78</v>
      </c>
      <c r="R3434" s="297" t="str">
        <f>_xlfn.IFNA(VLOOKUP($E:$E,'5'!$A:$F,3,0),"")</f>
        <v/>
      </c>
      <c r="S3434" s="297" t="str">
        <f>_xlfn.IFNA(VLOOKUP($E:$E,'6'!$A:$F,3,0),"")</f>
        <v/>
      </c>
      <c r="T3434" s="313">
        <v>1</v>
      </c>
      <c r="U3434" s="313">
        <v>12</v>
      </c>
      <c r="V3434" s="313">
        <v>60</v>
      </c>
      <c r="W3434" s="314">
        <v>0.39700000000000002</v>
      </c>
      <c r="X3434" s="315">
        <v>1.1800000000000001E-3</v>
      </c>
      <c r="Y3434" s="749">
        <v>170</v>
      </c>
      <c r="Z3434" s="282"/>
      <c r="AA3434" s="316" t="s">
        <v>393</v>
      </c>
      <c r="AB3434" s="282" t="s">
        <v>9163</v>
      </c>
      <c r="AC3434" s="317" t="s">
        <v>2081</v>
      </c>
      <c r="AD3434" s="318" t="s">
        <v>957</v>
      </c>
      <c r="AE3434" s="319">
        <v>0</v>
      </c>
      <c r="AF3434" s="319" t="s">
        <v>11272</v>
      </c>
      <c r="AG3434" s="320">
        <v>2.8</v>
      </c>
      <c r="AH3434" s="321">
        <f t="shared" si="581"/>
        <v>0</v>
      </c>
      <c r="AI3434" s="287">
        <f>_xlfn.IFNA(VLOOKUP(AD:AD,грп!B:C,2,0),0)</f>
        <v>0</v>
      </c>
      <c r="AJ3434" s="607">
        <v>60</v>
      </c>
      <c r="AK3434" s="672" t="str">
        <f t="shared" si="571"/>
        <v>спеццена</v>
      </c>
      <c r="AL3434" s="174"/>
    </row>
    <row r="3435" spans="1:39" s="4" customFormat="1" ht="12" customHeight="1" outlineLevel="1" x14ac:dyDescent="0.35">
      <c r="A3435" s="307" t="s">
        <v>339</v>
      </c>
      <c r="B3435" s="308" t="s">
        <v>8698</v>
      </c>
      <c r="C3435" s="413"/>
      <c r="D3435" s="310" t="s">
        <v>2537</v>
      </c>
      <c r="E3435" s="311" t="s">
        <v>2538</v>
      </c>
      <c r="F3435" s="293"/>
      <c r="G3435" s="293"/>
      <c r="H3435" s="294">
        <v>16</v>
      </c>
      <c r="I3435" s="294" t="str">
        <f>IFERROR(_xlfn.IFNA(VLOOKUP($D:$D,history!$I:$Y,3,0),VLOOKUP(E:E,history!$H:$Y,4,0)),"--")</f>
        <v>--</v>
      </c>
      <c r="J3435" s="282" t="s">
        <v>9870</v>
      </c>
      <c r="K3435" s="282" t="str">
        <f t="shared" si="582"/>
        <v/>
      </c>
      <c r="L3435" s="331">
        <f t="shared" ref="L3435:L3468" si="584">IF($A$3="ИМ",ROUND($Y3435*(1-($L$6-$F$4))*(1-$F$3)*(1+$AG$2),2),ROUND($M3435*(1-($L$6-$F$4))*(1-$F$3)*(1+$AG$2),2))</f>
        <v>40.33</v>
      </c>
      <c r="M3435" s="331">
        <v>61.11</v>
      </c>
      <c r="N3435" s="297" t="str">
        <f>_xlfn.IFNA(VLOOKUP($E:$E,'1'!$A:$E,3,0),"")</f>
        <v/>
      </c>
      <c r="O3435" s="297" t="str">
        <f>_xlfn.IFNA(VLOOKUP($E:$E,'2'!$A:$E,3,0),"")</f>
        <v/>
      </c>
      <c r="P3435" s="297" t="str">
        <f>_xlfn.IFNA(VLOOKUP($E:$E,'3'!$A:$D,3,0),"")</f>
        <v/>
      </c>
      <c r="Q3435" s="297">
        <f>_xlfn.IFNA(VLOOKUP($E:$E,'4'!$A:$F,3,0),"")</f>
        <v>26.2</v>
      </c>
      <c r="R3435" s="297" t="str">
        <f>_xlfn.IFNA(VLOOKUP($E:$E,'5'!$A:$F,3,0),"")</f>
        <v/>
      </c>
      <c r="S3435" s="297" t="str">
        <f>_xlfn.IFNA(VLOOKUP($E:$E,'6'!$A:$F,3,0),"")</f>
        <v/>
      </c>
      <c r="T3435" s="313">
        <v>1</v>
      </c>
      <c r="U3435" s="313">
        <v>12</v>
      </c>
      <c r="V3435" s="313">
        <v>120</v>
      </c>
      <c r="W3435" s="314">
        <v>9.5000000000000001E-2</v>
      </c>
      <c r="X3435" s="315">
        <v>2.9250000000000001E-4</v>
      </c>
      <c r="Y3435" s="749">
        <v>60</v>
      </c>
      <c r="Z3435" s="332" t="s">
        <v>5283</v>
      </c>
      <c r="AA3435" s="316" t="s">
        <v>393</v>
      </c>
      <c r="AB3435" s="282" t="s">
        <v>9163</v>
      </c>
      <c r="AC3435" s="317" t="s">
        <v>2081</v>
      </c>
      <c r="AD3435" s="318" t="s">
        <v>957</v>
      </c>
      <c r="AE3435" s="319">
        <v>0</v>
      </c>
      <c r="AF3435" s="319" t="s">
        <v>11273</v>
      </c>
      <c r="AG3435" s="320">
        <v>0.97</v>
      </c>
      <c r="AH3435" s="321">
        <f t="shared" si="581"/>
        <v>0</v>
      </c>
      <c r="AI3435" s="287">
        <f>_xlfn.IFNA(VLOOKUP(AD:AD,грп!B:C,2,0),0)</f>
        <v>0</v>
      </c>
      <c r="AJ3435" s="607">
        <v>24</v>
      </c>
      <c r="AK3435" s="672">
        <f t="shared" si="571"/>
        <v>0</v>
      </c>
      <c r="AL3435" s="174"/>
    </row>
    <row r="3436" spans="1:39" s="4" customFormat="1" ht="12" customHeight="1" outlineLevel="1" x14ac:dyDescent="0.35">
      <c r="A3436" s="307" t="s">
        <v>339</v>
      </c>
      <c r="B3436" s="308" t="s">
        <v>8699</v>
      </c>
      <c r="C3436" s="413"/>
      <c r="D3436" s="310" t="s">
        <v>2521</v>
      </c>
      <c r="E3436" s="311" t="s">
        <v>2522</v>
      </c>
      <c r="F3436" s="293"/>
      <c r="G3436" s="293"/>
      <c r="H3436" s="294">
        <v>27</v>
      </c>
      <c r="I3436" s="294" t="str">
        <f>IFERROR(_xlfn.IFNA(VLOOKUP($D:$D,history!$I:$Y,3,0),VLOOKUP(E:E,history!$H:$Y,4,0)),"--")</f>
        <v>--</v>
      </c>
      <c r="J3436" s="282" t="s">
        <v>9870</v>
      </c>
      <c r="K3436" s="282" t="str">
        <f t="shared" si="582"/>
        <v/>
      </c>
      <c r="L3436" s="331">
        <f t="shared" si="584"/>
        <v>39.5</v>
      </c>
      <c r="M3436" s="331">
        <v>59.85</v>
      </c>
      <c r="N3436" s="297" t="str">
        <f>_xlfn.IFNA(VLOOKUP($E:$E,'1'!$A:$E,3,0),"")</f>
        <v/>
      </c>
      <c r="O3436" s="297" t="str">
        <f>_xlfn.IFNA(VLOOKUP($E:$E,'2'!$A:$E,3,0),"")</f>
        <v/>
      </c>
      <c r="P3436" s="297" t="str">
        <f>_xlfn.IFNA(VLOOKUP($E:$E,'3'!$A:$D,3,0),"")</f>
        <v/>
      </c>
      <c r="Q3436" s="297">
        <f>_xlfn.IFNA(VLOOKUP($E:$E,'4'!$A:$F,3,0),"")</f>
        <v>25.7</v>
      </c>
      <c r="R3436" s="297" t="str">
        <f>_xlfn.IFNA(VLOOKUP($E:$E,'5'!$A:$F,3,0),"")</f>
        <v/>
      </c>
      <c r="S3436" s="297" t="str">
        <f>_xlfn.IFNA(VLOOKUP($E:$E,'6'!$A:$F,3,0),"")</f>
        <v/>
      </c>
      <c r="T3436" s="313">
        <v>1</v>
      </c>
      <c r="U3436" s="313">
        <v>12</v>
      </c>
      <c r="V3436" s="313">
        <v>120</v>
      </c>
      <c r="W3436" s="314">
        <v>9.5000000000000001E-2</v>
      </c>
      <c r="X3436" s="315">
        <v>2.8499999999999999E-4</v>
      </c>
      <c r="Y3436" s="749">
        <v>60</v>
      </c>
      <c r="Z3436" s="332" t="s">
        <v>5283</v>
      </c>
      <c r="AA3436" s="316" t="s">
        <v>393</v>
      </c>
      <c r="AB3436" s="282" t="s">
        <v>9163</v>
      </c>
      <c r="AC3436" s="317" t="s">
        <v>2081</v>
      </c>
      <c r="AD3436" s="318" t="s">
        <v>957</v>
      </c>
      <c r="AE3436" s="319">
        <v>0</v>
      </c>
      <c r="AF3436" s="319" t="s">
        <v>11273</v>
      </c>
      <c r="AG3436" s="320">
        <v>0.95</v>
      </c>
      <c r="AH3436" s="321">
        <f t="shared" si="581"/>
        <v>0</v>
      </c>
      <c r="AI3436" s="287">
        <f>_xlfn.IFNA(VLOOKUP(AD:AD,грп!B:C,2,0),0)</f>
        <v>0</v>
      </c>
      <c r="AJ3436" s="607">
        <v>24</v>
      </c>
      <c r="AK3436" s="672">
        <f t="shared" si="571"/>
        <v>0</v>
      </c>
      <c r="AL3436" s="174"/>
    </row>
    <row r="3437" spans="1:39" s="4" customFormat="1" ht="12" customHeight="1" outlineLevel="1" x14ac:dyDescent="0.35">
      <c r="A3437" s="307" t="s">
        <v>339</v>
      </c>
      <c r="B3437" s="308" t="s">
        <v>8700</v>
      </c>
      <c r="C3437" s="413"/>
      <c r="D3437" s="310" t="s">
        <v>2529</v>
      </c>
      <c r="E3437" s="311" t="s">
        <v>2530</v>
      </c>
      <c r="F3437" s="293"/>
      <c r="G3437" s="293"/>
      <c r="H3437" s="294">
        <v>7</v>
      </c>
      <c r="I3437" s="294" t="str">
        <f>IFERROR(_xlfn.IFNA(VLOOKUP($D:$D,history!$I:$Y,3,0),VLOOKUP(E:E,history!$H:$Y,4,0)),"--")</f>
        <v>--</v>
      </c>
      <c r="J3437" s="282" t="s">
        <v>9870</v>
      </c>
      <c r="K3437" s="282" t="str">
        <f t="shared" si="582"/>
        <v/>
      </c>
      <c r="L3437" s="331">
        <f t="shared" si="584"/>
        <v>40.33</v>
      </c>
      <c r="M3437" s="331">
        <v>61.11</v>
      </c>
      <c r="N3437" s="297" t="str">
        <f>_xlfn.IFNA(VLOOKUP($E:$E,'1'!$A:$E,3,0),"")</f>
        <v/>
      </c>
      <c r="O3437" s="297" t="str">
        <f>_xlfn.IFNA(VLOOKUP($E:$E,'2'!$A:$E,3,0),"")</f>
        <v/>
      </c>
      <c r="P3437" s="297" t="str">
        <f>_xlfn.IFNA(VLOOKUP($E:$E,'3'!$A:$D,3,0),"")</f>
        <v/>
      </c>
      <c r="Q3437" s="297">
        <f>_xlfn.IFNA(VLOOKUP($E:$E,'4'!$A:$F,3,0),"")</f>
        <v>26.2</v>
      </c>
      <c r="R3437" s="297" t="str">
        <f>_xlfn.IFNA(VLOOKUP($E:$E,'5'!$A:$F,3,0),"")</f>
        <v/>
      </c>
      <c r="S3437" s="297" t="str">
        <f>_xlfn.IFNA(VLOOKUP($E:$E,'6'!$A:$F,3,0),"")</f>
        <v/>
      </c>
      <c r="T3437" s="313">
        <v>1</v>
      </c>
      <c r="U3437" s="313">
        <v>12</v>
      </c>
      <c r="V3437" s="313">
        <v>120</v>
      </c>
      <c r="W3437" s="314">
        <v>9.5000000000000001E-2</v>
      </c>
      <c r="X3437" s="315">
        <v>2.9250000000000001E-4</v>
      </c>
      <c r="Y3437" s="749">
        <v>60</v>
      </c>
      <c r="Z3437" s="332" t="s">
        <v>5283</v>
      </c>
      <c r="AA3437" s="316" t="s">
        <v>393</v>
      </c>
      <c r="AB3437" s="282" t="s">
        <v>9885</v>
      </c>
      <c r="AC3437" s="317" t="s">
        <v>2081</v>
      </c>
      <c r="AD3437" s="318" t="s">
        <v>957</v>
      </c>
      <c r="AE3437" s="319">
        <v>0</v>
      </c>
      <c r="AF3437" s="319" t="s">
        <v>11273</v>
      </c>
      <c r="AG3437" s="320">
        <v>0.97</v>
      </c>
      <c r="AH3437" s="321">
        <f t="shared" si="581"/>
        <v>0</v>
      </c>
      <c r="AI3437" s="287">
        <f>_xlfn.IFNA(VLOOKUP(AD:AD,грп!B:C,2,0),0)</f>
        <v>0</v>
      </c>
      <c r="AJ3437" s="607">
        <v>24</v>
      </c>
      <c r="AK3437" s="672">
        <f t="shared" si="571"/>
        <v>0</v>
      </c>
      <c r="AL3437" s="174"/>
    </row>
    <row r="3438" spans="1:39" s="4" customFormat="1" ht="12" customHeight="1" outlineLevel="1" x14ac:dyDescent="0.35">
      <c r="A3438" s="307" t="s">
        <v>339</v>
      </c>
      <c r="B3438" s="308" t="s">
        <v>8701</v>
      </c>
      <c r="C3438" s="323"/>
      <c r="D3438" s="310" t="s">
        <v>2539</v>
      </c>
      <c r="E3438" s="311" t="s">
        <v>2540</v>
      </c>
      <c r="F3438" s="293"/>
      <c r="G3438" s="293"/>
      <c r="H3438" s="294">
        <v>28</v>
      </c>
      <c r="I3438" s="294" t="str">
        <f>IFERROR(_xlfn.IFNA(VLOOKUP($D:$D,history!$I:$Y,3,0),VLOOKUP(E:E,history!$H:$Y,4,0)),"--")</f>
        <v>--</v>
      </c>
      <c r="J3438" s="282" t="s">
        <v>9870</v>
      </c>
      <c r="K3438" s="282" t="str">
        <f t="shared" si="582"/>
        <v/>
      </c>
      <c r="L3438" s="331">
        <f t="shared" si="584"/>
        <v>54.47</v>
      </c>
      <c r="M3438" s="331">
        <v>82.53</v>
      </c>
      <c r="N3438" s="297" t="str">
        <f>_xlfn.IFNA(VLOOKUP($E:$E,'1'!$A:$E,3,0),"")</f>
        <v/>
      </c>
      <c r="O3438" s="297" t="str">
        <f>_xlfn.IFNA(VLOOKUP($E:$E,'2'!$A:$E,3,0),"")</f>
        <v/>
      </c>
      <c r="P3438" s="297" t="str">
        <f>_xlfn.IFNA(VLOOKUP($E:$E,'3'!$A:$D,3,0),"")</f>
        <v/>
      </c>
      <c r="Q3438" s="297">
        <f>_xlfn.IFNA(VLOOKUP($E:$E,'4'!$A:$F,3,0),"")</f>
        <v>35.4</v>
      </c>
      <c r="R3438" s="297" t="str">
        <f>_xlfn.IFNA(VLOOKUP($E:$E,'5'!$A:$F,3,0),"")</f>
        <v/>
      </c>
      <c r="S3438" s="297" t="str">
        <f>_xlfn.IFNA(VLOOKUP($E:$E,'6'!$A:$F,3,0),"")</f>
        <v/>
      </c>
      <c r="T3438" s="313">
        <v>1</v>
      </c>
      <c r="U3438" s="313">
        <v>12</v>
      </c>
      <c r="V3438" s="313">
        <v>192</v>
      </c>
      <c r="W3438" s="314">
        <v>0.13</v>
      </c>
      <c r="X3438" s="315">
        <v>4.0000000000000002E-4</v>
      </c>
      <c r="Y3438" s="749">
        <v>80</v>
      </c>
      <c r="Z3438" s="332" t="s">
        <v>5283</v>
      </c>
      <c r="AA3438" s="316" t="s">
        <v>393</v>
      </c>
      <c r="AB3438" s="282" t="s">
        <v>9163</v>
      </c>
      <c r="AC3438" s="317" t="s">
        <v>2081</v>
      </c>
      <c r="AD3438" s="318" t="s">
        <v>957</v>
      </c>
      <c r="AE3438" s="319">
        <v>0</v>
      </c>
      <c r="AF3438" s="319" t="s">
        <v>11273</v>
      </c>
      <c r="AG3438" s="320">
        <v>1.31</v>
      </c>
      <c r="AH3438" s="321">
        <f t="shared" ref="AH3438:AH3468" si="585">IF($A$3="РЕГИОНЫ",ROUND($AG3438*(1-($L$6-$F$4))*(1-$F$3)*(1+$AG$2)*$AG$1,2),0)</f>
        <v>0</v>
      </c>
      <c r="AI3438" s="287">
        <f>_xlfn.IFNA(VLOOKUP(AD:AD,грп!B:C,2,0),0)</f>
        <v>0</v>
      </c>
      <c r="AJ3438" s="607">
        <v>12</v>
      </c>
      <c r="AK3438" s="672">
        <f t="shared" si="571"/>
        <v>0</v>
      </c>
      <c r="AL3438" s="174"/>
    </row>
    <row r="3439" spans="1:39" s="4" customFormat="1" ht="12" customHeight="1" outlineLevel="1" x14ac:dyDescent="0.35">
      <c r="A3439" s="307" t="s">
        <v>339</v>
      </c>
      <c r="B3439" s="308" t="s">
        <v>8702</v>
      </c>
      <c r="C3439" s="413"/>
      <c r="D3439" s="310" t="s">
        <v>2523</v>
      </c>
      <c r="E3439" s="311" t="s">
        <v>2524</v>
      </c>
      <c r="F3439" s="293"/>
      <c r="G3439" s="293"/>
      <c r="H3439" s="294">
        <v>17</v>
      </c>
      <c r="I3439" s="294" t="str">
        <f>IFERROR(_xlfn.IFNA(VLOOKUP($D:$D,history!$I:$Y,3,0),VLOOKUP(E:E,history!$H:$Y,4,0)),"--")</f>
        <v>--</v>
      </c>
      <c r="J3439" s="282" t="s">
        <v>9870</v>
      </c>
      <c r="K3439" s="282" t="str">
        <f t="shared" si="582"/>
        <v/>
      </c>
      <c r="L3439" s="331">
        <f t="shared" si="584"/>
        <v>51</v>
      </c>
      <c r="M3439" s="331">
        <v>77.28</v>
      </c>
      <c r="N3439" s="297" t="str">
        <f>_xlfn.IFNA(VLOOKUP($E:$E,'1'!$A:$E,3,0),"")</f>
        <v/>
      </c>
      <c r="O3439" s="297" t="str">
        <f>_xlfn.IFNA(VLOOKUP($E:$E,'2'!$A:$E,3,0),"")</f>
        <v/>
      </c>
      <c r="P3439" s="297" t="str">
        <f>_xlfn.IFNA(VLOOKUP($E:$E,'3'!$A:$D,3,0),"")</f>
        <v/>
      </c>
      <c r="Q3439" s="297">
        <f>_xlfn.IFNA(VLOOKUP($E:$E,'4'!$A:$F,3,0),"")</f>
        <v>33.200000000000003</v>
      </c>
      <c r="R3439" s="297" t="str">
        <f>_xlfn.IFNA(VLOOKUP($E:$E,'5'!$A:$F,3,0),"")</f>
        <v/>
      </c>
      <c r="S3439" s="297" t="str">
        <f>_xlfn.IFNA(VLOOKUP($E:$E,'6'!$A:$F,3,0),"")</f>
        <v/>
      </c>
      <c r="T3439" s="313">
        <v>1</v>
      </c>
      <c r="U3439" s="313">
        <v>12</v>
      </c>
      <c r="V3439" s="313">
        <v>192</v>
      </c>
      <c r="W3439" s="314">
        <v>0.13</v>
      </c>
      <c r="X3439" s="315">
        <v>4.0999999999999999E-4</v>
      </c>
      <c r="Y3439" s="749">
        <v>70</v>
      </c>
      <c r="Z3439" s="332" t="s">
        <v>5283</v>
      </c>
      <c r="AA3439" s="316" t="s">
        <v>393</v>
      </c>
      <c r="AB3439" s="282" t="s">
        <v>9163</v>
      </c>
      <c r="AC3439" s="317" t="s">
        <v>2081</v>
      </c>
      <c r="AD3439" s="318" t="s">
        <v>957</v>
      </c>
      <c r="AE3439" s="319">
        <v>0</v>
      </c>
      <c r="AF3439" s="319" t="s">
        <v>11273</v>
      </c>
      <c r="AG3439" s="320">
        <v>1.38</v>
      </c>
      <c r="AH3439" s="321">
        <f t="shared" si="585"/>
        <v>0</v>
      </c>
      <c r="AI3439" s="287">
        <f>_xlfn.IFNA(VLOOKUP(AD:AD,грп!B:C,2,0),0)</f>
        <v>0</v>
      </c>
      <c r="AJ3439" s="607">
        <v>12</v>
      </c>
      <c r="AK3439" s="672">
        <f t="shared" si="571"/>
        <v>0</v>
      </c>
      <c r="AL3439" s="174"/>
    </row>
    <row r="3440" spans="1:39" s="4" customFormat="1" ht="12" customHeight="1" outlineLevel="1" x14ac:dyDescent="0.35">
      <c r="A3440" s="307" t="s">
        <v>339</v>
      </c>
      <c r="B3440" s="308" t="s">
        <v>8703</v>
      </c>
      <c r="C3440" s="323"/>
      <c r="D3440" s="310" t="s">
        <v>2531</v>
      </c>
      <c r="E3440" s="311" t="s">
        <v>2532</v>
      </c>
      <c r="F3440" s="293"/>
      <c r="G3440" s="293"/>
      <c r="H3440" s="294">
        <v>77</v>
      </c>
      <c r="I3440" s="294" t="str">
        <f>IFERROR(_xlfn.IFNA(VLOOKUP($D:$D,history!$I:$Y,3,0),VLOOKUP(E:E,history!$H:$Y,4,0)),"--")</f>
        <v>--</v>
      </c>
      <c r="J3440" s="282" t="s">
        <v>9870</v>
      </c>
      <c r="K3440" s="282" t="str">
        <f t="shared" si="582"/>
        <v/>
      </c>
      <c r="L3440" s="331">
        <f t="shared" si="584"/>
        <v>54.94</v>
      </c>
      <c r="M3440" s="331">
        <v>83.24</v>
      </c>
      <c r="N3440" s="297" t="str">
        <f>_xlfn.IFNA(VLOOKUP($E:$E,'1'!$A:$E,3,0),"")</f>
        <v/>
      </c>
      <c r="O3440" s="297" t="str">
        <f>_xlfn.IFNA(VLOOKUP($E:$E,'2'!$A:$E,3,0),"")</f>
        <v/>
      </c>
      <c r="P3440" s="297" t="str">
        <f>_xlfn.IFNA(VLOOKUP($E:$E,'3'!$A:$D,3,0),"")</f>
        <v/>
      </c>
      <c r="Q3440" s="297">
        <f>_xlfn.IFNA(VLOOKUP($E:$E,'4'!$A:$F,3,0),"")</f>
        <v>35.700000000000003</v>
      </c>
      <c r="R3440" s="297" t="str">
        <f>_xlfn.IFNA(VLOOKUP($E:$E,'5'!$A:$F,3,0),"")</f>
        <v/>
      </c>
      <c r="S3440" s="297" t="str">
        <f>_xlfn.IFNA(VLOOKUP($E:$E,'6'!$A:$F,3,0),"")</f>
        <v/>
      </c>
      <c r="T3440" s="313">
        <v>1</v>
      </c>
      <c r="U3440" s="313">
        <v>12</v>
      </c>
      <c r="V3440" s="313">
        <v>192</v>
      </c>
      <c r="W3440" s="314">
        <v>0.13</v>
      </c>
      <c r="X3440" s="315">
        <v>4.0000000000000002E-4</v>
      </c>
      <c r="Y3440" s="749">
        <v>80</v>
      </c>
      <c r="Z3440" s="332" t="s">
        <v>5283</v>
      </c>
      <c r="AA3440" s="316" t="s">
        <v>393</v>
      </c>
      <c r="AB3440" s="282" t="s">
        <v>9163</v>
      </c>
      <c r="AC3440" s="317" t="s">
        <v>2081</v>
      </c>
      <c r="AD3440" s="318" t="s">
        <v>957</v>
      </c>
      <c r="AE3440" s="319">
        <v>0</v>
      </c>
      <c r="AF3440" s="319" t="s">
        <v>11273</v>
      </c>
      <c r="AG3440" s="320">
        <v>1.3</v>
      </c>
      <c r="AH3440" s="321">
        <f t="shared" si="585"/>
        <v>0</v>
      </c>
      <c r="AI3440" s="287">
        <f>_xlfn.IFNA(VLOOKUP(AD:AD,грп!B:C,2,0),0)</f>
        <v>0</v>
      </c>
      <c r="AJ3440" s="607">
        <v>12</v>
      </c>
      <c r="AK3440" s="672">
        <f t="shared" ref="AK3440:AK3503" si="586">C3440</f>
        <v>0</v>
      </c>
      <c r="AL3440" s="174"/>
    </row>
    <row r="3441" spans="1:38" s="4" customFormat="1" ht="12" customHeight="1" outlineLevel="1" x14ac:dyDescent="0.35">
      <c r="A3441" s="307" t="s">
        <v>339</v>
      </c>
      <c r="B3441" s="308" t="s">
        <v>8704</v>
      </c>
      <c r="C3441" s="413"/>
      <c r="D3441" s="310" t="s">
        <v>2541</v>
      </c>
      <c r="E3441" s="311" t="s">
        <v>2542</v>
      </c>
      <c r="F3441" s="293"/>
      <c r="G3441" s="293"/>
      <c r="H3441" s="294">
        <v>40</v>
      </c>
      <c r="I3441" s="294" t="str">
        <f>IFERROR(_xlfn.IFNA(VLOOKUP($D:$D,history!$I:$Y,3,0),VLOOKUP(E:E,history!$H:$Y,4,0)),"--")</f>
        <v>--</v>
      </c>
      <c r="J3441" s="282" t="s">
        <v>5946</v>
      </c>
      <c r="K3441" s="282" t="str">
        <f t="shared" ref="K3441:K3468" si="587" xml:space="preserve">
IF(OR($E3441="",$A$3&lt;&gt;"МОСКВА"),"",
IF(AND($AJ3441&gt;=1,$AJ3441&lt;20),"*",
IF(AND($AJ3441&gt;=20,$AJ3441&lt;100),"**",
IF(($AJ3441&gt;=100),"***","--"))))</f>
        <v/>
      </c>
      <c r="L3441" s="331">
        <f t="shared" si="584"/>
        <v>69.36</v>
      </c>
      <c r="M3441" s="331">
        <v>105.09</v>
      </c>
      <c r="N3441" s="297" t="str">
        <f>_xlfn.IFNA(VLOOKUP($E:$E,'1'!$A:$E,3,0),"")</f>
        <v/>
      </c>
      <c r="O3441" s="297" t="str">
        <f>_xlfn.IFNA(VLOOKUP($E:$E,'2'!$A:$E,3,0),"")</f>
        <v/>
      </c>
      <c r="P3441" s="297" t="str">
        <f>_xlfn.IFNA(VLOOKUP($E:$E,'3'!$A:$D,3,0),"")</f>
        <v/>
      </c>
      <c r="Q3441" s="297" t="str">
        <f>_xlfn.IFNA(VLOOKUP($E:$E,'4'!$A:$F,3,0),"")</f>
        <v/>
      </c>
      <c r="R3441" s="297" t="str">
        <f>_xlfn.IFNA(VLOOKUP($E:$E,'5'!$A:$F,3,0),"")</f>
        <v/>
      </c>
      <c r="S3441" s="297" t="str">
        <f>_xlfn.IFNA(VLOOKUP($E:$E,'6'!$A:$F,3,0),"")</f>
        <v/>
      </c>
      <c r="T3441" s="313">
        <v>1</v>
      </c>
      <c r="U3441" s="313">
        <v>12</v>
      </c>
      <c r="V3441" s="313">
        <v>144</v>
      </c>
      <c r="W3441" s="314">
        <v>0.17399999999999999</v>
      </c>
      <c r="X3441" s="315">
        <v>4.8749999999999998E-4</v>
      </c>
      <c r="Y3441" s="749">
        <v>90</v>
      </c>
      <c r="Z3441" s="332" t="s">
        <v>5283</v>
      </c>
      <c r="AA3441" s="316" t="s">
        <v>393</v>
      </c>
      <c r="AB3441" s="282" t="s">
        <v>9163</v>
      </c>
      <c r="AC3441" s="317" t="s">
        <v>2081</v>
      </c>
      <c r="AD3441" s="318" t="s">
        <v>957</v>
      </c>
      <c r="AE3441" s="319">
        <v>0</v>
      </c>
      <c r="AF3441" s="319" t="s">
        <v>11273</v>
      </c>
      <c r="AG3441" s="320">
        <v>1.73</v>
      </c>
      <c r="AH3441" s="321">
        <f t="shared" si="585"/>
        <v>0</v>
      </c>
      <c r="AI3441" s="287">
        <f>_xlfn.IFNA(VLOOKUP(AD:AD,грп!B:C,2,0),0)</f>
        <v>0</v>
      </c>
      <c r="AJ3441" s="607">
        <v>0</v>
      </c>
      <c r="AK3441" s="672">
        <f t="shared" si="586"/>
        <v>0</v>
      </c>
      <c r="AL3441" s="174"/>
    </row>
    <row r="3442" spans="1:38" s="4" customFormat="1" ht="12" customHeight="1" outlineLevel="1" x14ac:dyDescent="0.35">
      <c r="A3442" s="307" t="s">
        <v>339</v>
      </c>
      <c r="B3442" s="308" t="s">
        <v>8705</v>
      </c>
      <c r="C3442" s="413"/>
      <c r="D3442" s="310" t="s">
        <v>11622</v>
      </c>
      <c r="E3442" s="311" t="s">
        <v>2525</v>
      </c>
      <c r="F3442" s="293"/>
      <c r="G3442" s="293"/>
      <c r="H3442" s="294">
        <v>39</v>
      </c>
      <c r="I3442" s="294" t="str">
        <f>IFERROR(_xlfn.IFNA(VLOOKUP($D:$D,history!$I:$Y,3,0),VLOOKUP(E:E,history!$H:$Y,4,0)),"--")</f>
        <v>--</v>
      </c>
      <c r="J3442" s="282" t="s">
        <v>5946</v>
      </c>
      <c r="K3442" s="282" t="str">
        <f t="shared" si="587"/>
        <v/>
      </c>
      <c r="L3442" s="331">
        <f t="shared" si="584"/>
        <v>73.02</v>
      </c>
      <c r="M3442" s="331">
        <v>110.63</v>
      </c>
      <c r="N3442" s="297" t="str">
        <f>_xlfn.IFNA(VLOOKUP($E:$E,'1'!$A:$E,3,0),"")</f>
        <v/>
      </c>
      <c r="O3442" s="297" t="str">
        <f>_xlfn.IFNA(VLOOKUP($E:$E,'2'!$A:$E,3,0),"")</f>
        <v/>
      </c>
      <c r="P3442" s="297" t="str">
        <f>_xlfn.IFNA(VLOOKUP($E:$E,'3'!$A:$D,3,0),"")</f>
        <v/>
      </c>
      <c r="Q3442" s="297" t="str">
        <f>_xlfn.IFNA(VLOOKUP($E:$E,'4'!$A:$F,3,0),"")</f>
        <v/>
      </c>
      <c r="R3442" s="297" t="str">
        <f>_xlfn.IFNA(VLOOKUP($E:$E,'5'!$A:$F,3,0),"")</f>
        <v/>
      </c>
      <c r="S3442" s="297" t="str">
        <f>_xlfn.IFNA(VLOOKUP($E:$E,'6'!$A:$F,3,0),"")</f>
        <v/>
      </c>
      <c r="T3442" s="313">
        <v>1</v>
      </c>
      <c r="U3442" s="313">
        <v>12</v>
      </c>
      <c r="V3442" s="313">
        <v>144</v>
      </c>
      <c r="W3442" s="314">
        <v>0.17399999999999999</v>
      </c>
      <c r="X3442" s="315">
        <v>4.8749999999999998E-4</v>
      </c>
      <c r="Y3442" s="749">
        <v>110</v>
      </c>
      <c r="Z3442" s="332" t="s">
        <v>5283</v>
      </c>
      <c r="AA3442" s="316" t="s">
        <v>393</v>
      </c>
      <c r="AB3442" s="282" t="s">
        <v>9163</v>
      </c>
      <c r="AC3442" s="317" t="s">
        <v>2081</v>
      </c>
      <c r="AD3442" s="318" t="s">
        <v>957</v>
      </c>
      <c r="AE3442" s="319">
        <v>0</v>
      </c>
      <c r="AF3442" s="319" t="s">
        <v>11273</v>
      </c>
      <c r="AG3442" s="320">
        <v>1.73</v>
      </c>
      <c r="AH3442" s="321">
        <f t="shared" si="585"/>
        <v>0</v>
      </c>
      <c r="AI3442" s="287">
        <f>_xlfn.IFNA(VLOOKUP(AD:AD,грп!B:C,2,0),0)</f>
        <v>0</v>
      </c>
      <c r="AJ3442" s="607">
        <v>0</v>
      </c>
      <c r="AK3442" s="672">
        <f t="shared" si="586"/>
        <v>0</v>
      </c>
      <c r="AL3442" s="174"/>
    </row>
    <row r="3443" spans="1:38" s="4" customFormat="1" ht="12" customHeight="1" outlineLevel="1" x14ac:dyDescent="0.35">
      <c r="A3443" s="307" t="s">
        <v>339</v>
      </c>
      <c r="B3443" s="308" t="s">
        <v>8706</v>
      </c>
      <c r="C3443" s="413"/>
      <c r="D3443" s="310" t="s">
        <v>11623</v>
      </c>
      <c r="E3443" s="311" t="s">
        <v>2533</v>
      </c>
      <c r="F3443" s="293"/>
      <c r="G3443" s="293"/>
      <c r="H3443" s="294">
        <v>57</v>
      </c>
      <c r="I3443" s="294" t="str">
        <f>IFERROR(_xlfn.IFNA(VLOOKUP($D:$D,history!$I:$Y,3,0),VLOOKUP(E:E,history!$H:$Y,4,0)),"--")</f>
        <v>--</v>
      </c>
      <c r="J3443" s="282" t="s">
        <v>9869</v>
      </c>
      <c r="K3443" s="282" t="str">
        <f t="shared" si="587"/>
        <v/>
      </c>
      <c r="L3443" s="331">
        <f t="shared" si="584"/>
        <v>64.45</v>
      </c>
      <c r="M3443" s="331">
        <v>97.65</v>
      </c>
      <c r="N3443" s="297" t="str">
        <f>_xlfn.IFNA(VLOOKUP($E:$E,'1'!$A:$E,3,0),"")</f>
        <v/>
      </c>
      <c r="O3443" s="297" t="str">
        <f>_xlfn.IFNA(VLOOKUP($E:$E,'2'!$A:$E,3,0),"")</f>
        <v/>
      </c>
      <c r="P3443" s="297" t="str">
        <f>_xlfn.IFNA(VLOOKUP($E:$E,'3'!$A:$D,3,0),"")</f>
        <v/>
      </c>
      <c r="Q3443" s="297" t="str">
        <f>_xlfn.IFNA(VLOOKUP($E:$E,'4'!$A:$F,3,0),"")</f>
        <v/>
      </c>
      <c r="R3443" s="297" t="str">
        <f>_xlfn.IFNA(VLOOKUP($E:$E,'5'!$A:$F,3,0),"")</f>
        <v/>
      </c>
      <c r="S3443" s="297" t="str">
        <f>_xlfn.IFNA(VLOOKUP($E:$E,'6'!$A:$F,3,0),"")</f>
        <v/>
      </c>
      <c r="T3443" s="313">
        <v>1</v>
      </c>
      <c r="U3443" s="313">
        <v>12</v>
      </c>
      <c r="V3443" s="313">
        <v>144</v>
      </c>
      <c r="W3443" s="314">
        <v>0.17399999999999999</v>
      </c>
      <c r="X3443" s="315">
        <v>4.75E-4</v>
      </c>
      <c r="Y3443" s="749">
        <v>90</v>
      </c>
      <c r="Z3443" s="332" t="s">
        <v>5283</v>
      </c>
      <c r="AA3443" s="316" t="s">
        <v>393</v>
      </c>
      <c r="AB3443" s="282" t="s">
        <v>9163</v>
      </c>
      <c r="AC3443" s="317" t="s">
        <v>2081</v>
      </c>
      <c r="AD3443" s="318" t="s">
        <v>957</v>
      </c>
      <c r="AE3443" s="319">
        <v>0</v>
      </c>
      <c r="AF3443" s="319" t="s">
        <v>11273</v>
      </c>
      <c r="AG3443" s="320">
        <v>1.55</v>
      </c>
      <c r="AH3443" s="321">
        <f t="shared" si="585"/>
        <v>0</v>
      </c>
      <c r="AI3443" s="287">
        <f>_xlfn.IFNA(VLOOKUP(AD:AD,грп!B:C,2,0),0)</f>
        <v>0</v>
      </c>
      <c r="AJ3443" s="607">
        <v>12</v>
      </c>
      <c r="AK3443" s="672">
        <f t="shared" si="586"/>
        <v>0</v>
      </c>
      <c r="AL3443" s="174"/>
    </row>
    <row r="3444" spans="1:38" s="4" customFormat="1" ht="12" customHeight="1" outlineLevel="1" x14ac:dyDescent="0.35">
      <c r="A3444" s="307" t="s">
        <v>339</v>
      </c>
      <c r="B3444" s="308" t="s">
        <v>8707</v>
      </c>
      <c r="C3444" s="413"/>
      <c r="D3444" s="310" t="s">
        <v>2543</v>
      </c>
      <c r="E3444" s="311" t="s">
        <v>2544</v>
      </c>
      <c r="F3444" s="293"/>
      <c r="G3444" s="293"/>
      <c r="H3444" s="294">
        <v>17</v>
      </c>
      <c r="I3444" s="294" t="str">
        <f>IFERROR(_xlfn.IFNA(VLOOKUP($D:$D,history!$I:$Y,3,0),VLOOKUP(E:E,history!$H:$Y,4,0)),"--")</f>
        <v>--</v>
      </c>
      <c r="J3444" s="282" t="s">
        <v>5946</v>
      </c>
      <c r="K3444" s="282" t="str">
        <f t="shared" si="587"/>
        <v/>
      </c>
      <c r="L3444" s="331">
        <f t="shared" si="584"/>
        <v>81.08</v>
      </c>
      <c r="M3444" s="331">
        <v>122.85</v>
      </c>
      <c r="N3444" s="297" t="str">
        <f>_xlfn.IFNA(VLOOKUP($E:$E,'1'!$A:$E,3,0),"")</f>
        <v/>
      </c>
      <c r="O3444" s="297" t="str">
        <f>_xlfn.IFNA(VLOOKUP($E:$E,'2'!$A:$E,3,0),"")</f>
        <v/>
      </c>
      <c r="P3444" s="297" t="str">
        <f>_xlfn.IFNA(VLOOKUP($E:$E,'3'!$A:$D,3,0),"")</f>
        <v/>
      </c>
      <c r="Q3444" s="297" t="str">
        <f>_xlfn.IFNA(VLOOKUP($E:$E,'4'!$A:$F,3,0),"")</f>
        <v/>
      </c>
      <c r="R3444" s="297" t="str">
        <f>_xlfn.IFNA(VLOOKUP($E:$E,'5'!$A:$F,3,0),"")</f>
        <v/>
      </c>
      <c r="S3444" s="297" t="str">
        <f>_xlfn.IFNA(VLOOKUP($E:$E,'6'!$A:$F,3,0),"")</f>
        <v/>
      </c>
      <c r="T3444" s="313">
        <v>1</v>
      </c>
      <c r="U3444" s="313">
        <v>12</v>
      </c>
      <c r="V3444" s="313">
        <v>120</v>
      </c>
      <c r="W3444" s="314">
        <v>0.185</v>
      </c>
      <c r="X3444" s="315">
        <v>5.9999999999999995E-4</v>
      </c>
      <c r="Y3444" s="749">
        <v>120</v>
      </c>
      <c r="Z3444" s="332" t="s">
        <v>5283</v>
      </c>
      <c r="AA3444" s="316" t="s">
        <v>393</v>
      </c>
      <c r="AB3444" s="282" t="s">
        <v>9163</v>
      </c>
      <c r="AC3444" s="317" t="s">
        <v>2081</v>
      </c>
      <c r="AD3444" s="318" t="s">
        <v>957</v>
      </c>
      <c r="AE3444" s="319">
        <v>0</v>
      </c>
      <c r="AF3444" s="319" t="s">
        <v>11273</v>
      </c>
      <c r="AG3444" s="320">
        <v>1.95</v>
      </c>
      <c r="AH3444" s="321">
        <f t="shared" si="585"/>
        <v>0</v>
      </c>
      <c r="AI3444" s="287">
        <f>_xlfn.IFNA(VLOOKUP(AD:AD,грп!B:C,2,0),0)</f>
        <v>0</v>
      </c>
      <c r="AJ3444" s="607">
        <v>12</v>
      </c>
      <c r="AK3444" s="672">
        <f t="shared" si="586"/>
        <v>0</v>
      </c>
      <c r="AL3444" s="174"/>
    </row>
    <row r="3445" spans="1:38" s="4" customFormat="1" ht="12" customHeight="1" outlineLevel="1" x14ac:dyDescent="0.35">
      <c r="A3445" s="307" t="s">
        <v>339</v>
      </c>
      <c r="B3445" s="308" t="s">
        <v>8708</v>
      </c>
      <c r="C3445" s="413"/>
      <c r="D3445" s="310" t="s">
        <v>11624</v>
      </c>
      <c r="E3445" s="311" t="s">
        <v>2526</v>
      </c>
      <c r="F3445" s="293"/>
      <c r="G3445" s="293"/>
      <c r="H3445" s="294">
        <v>43</v>
      </c>
      <c r="I3445" s="294" t="str">
        <f>IFERROR(_xlfn.IFNA(VLOOKUP($D:$D,history!$I:$Y,3,0),VLOOKUP(E:E,history!$H:$Y,4,0)),"--")</f>
        <v>--</v>
      </c>
      <c r="J3445" s="282" t="s">
        <v>5946</v>
      </c>
      <c r="K3445" s="282" t="str">
        <f t="shared" si="587"/>
        <v/>
      </c>
      <c r="L3445" s="331">
        <f t="shared" si="584"/>
        <v>76.510000000000005</v>
      </c>
      <c r="M3445" s="331">
        <v>115.92</v>
      </c>
      <c r="N3445" s="297" t="str">
        <f>_xlfn.IFNA(VLOOKUP($E:$E,'1'!$A:$E,3,0),"")</f>
        <v/>
      </c>
      <c r="O3445" s="297" t="str">
        <f>_xlfn.IFNA(VLOOKUP($E:$E,'2'!$A:$E,3,0),"")</f>
        <v/>
      </c>
      <c r="P3445" s="297" t="str">
        <f>_xlfn.IFNA(VLOOKUP($E:$E,'3'!$A:$D,3,0),"")</f>
        <v/>
      </c>
      <c r="Q3445" s="297" t="str">
        <f>_xlfn.IFNA(VLOOKUP($E:$E,'4'!$A:$F,3,0),"")</f>
        <v/>
      </c>
      <c r="R3445" s="297" t="str">
        <f>_xlfn.IFNA(VLOOKUP($E:$E,'5'!$A:$F,3,0),"")</f>
        <v/>
      </c>
      <c r="S3445" s="297" t="str">
        <f>_xlfn.IFNA(VLOOKUP($E:$E,'6'!$A:$F,3,0),"")</f>
        <v/>
      </c>
      <c r="T3445" s="313">
        <v>1</v>
      </c>
      <c r="U3445" s="313">
        <v>12</v>
      </c>
      <c r="V3445" s="313">
        <v>120</v>
      </c>
      <c r="W3445" s="314">
        <v>0.185</v>
      </c>
      <c r="X3445" s="315">
        <v>5.9999999999999995E-4</v>
      </c>
      <c r="Y3445" s="749">
        <v>110</v>
      </c>
      <c r="Z3445" s="332" t="s">
        <v>5283</v>
      </c>
      <c r="AA3445" s="316" t="s">
        <v>393</v>
      </c>
      <c r="AB3445" s="282" t="s">
        <v>9163</v>
      </c>
      <c r="AC3445" s="317" t="s">
        <v>2081</v>
      </c>
      <c r="AD3445" s="318" t="s">
        <v>957</v>
      </c>
      <c r="AE3445" s="319">
        <v>0</v>
      </c>
      <c r="AF3445" s="319" t="s">
        <v>11273</v>
      </c>
      <c r="AG3445" s="320">
        <v>1.84</v>
      </c>
      <c r="AH3445" s="321">
        <f t="shared" si="585"/>
        <v>0</v>
      </c>
      <c r="AI3445" s="287">
        <f>_xlfn.IFNA(VLOOKUP(AD:AD,грп!B:C,2,0),0)</f>
        <v>0</v>
      </c>
      <c r="AJ3445" s="607">
        <v>0</v>
      </c>
      <c r="AK3445" s="672">
        <f t="shared" si="586"/>
        <v>0</v>
      </c>
      <c r="AL3445" s="174"/>
    </row>
    <row r="3446" spans="1:38" s="4" customFormat="1" ht="12" customHeight="1" outlineLevel="1" x14ac:dyDescent="0.35">
      <c r="A3446" s="307" t="s">
        <v>339</v>
      </c>
      <c r="B3446" s="308" t="s">
        <v>8709</v>
      </c>
      <c r="C3446" s="413"/>
      <c r="D3446" s="310" t="s">
        <v>11625</v>
      </c>
      <c r="E3446" s="311" t="s">
        <v>2534</v>
      </c>
      <c r="F3446" s="293"/>
      <c r="G3446" s="293"/>
      <c r="H3446" s="294">
        <v>12</v>
      </c>
      <c r="I3446" s="294" t="str">
        <f>IFERROR(_xlfn.IFNA(VLOOKUP($D:$D,history!$I:$Y,3,0),VLOOKUP(E:E,history!$H:$Y,4,0)),"--")</f>
        <v>--</v>
      </c>
      <c r="J3446" s="282" t="s">
        <v>5946</v>
      </c>
      <c r="K3446" s="282" t="str">
        <f t="shared" si="587"/>
        <v/>
      </c>
      <c r="L3446" s="331">
        <f t="shared" si="584"/>
        <v>77.75</v>
      </c>
      <c r="M3446" s="331">
        <v>117.81</v>
      </c>
      <c r="N3446" s="297" t="str">
        <f>_xlfn.IFNA(VLOOKUP($E:$E,'1'!$A:$E,3,0),"")</f>
        <v/>
      </c>
      <c r="O3446" s="297" t="str">
        <f>_xlfn.IFNA(VLOOKUP($E:$E,'2'!$A:$E,3,0),"")</f>
        <v/>
      </c>
      <c r="P3446" s="297" t="str">
        <f>_xlfn.IFNA(VLOOKUP($E:$E,'3'!$A:$D,3,0),"")</f>
        <v/>
      </c>
      <c r="Q3446" s="297" t="str">
        <f>_xlfn.IFNA(VLOOKUP($E:$E,'4'!$A:$F,3,0),"")</f>
        <v/>
      </c>
      <c r="R3446" s="297" t="str">
        <f>_xlfn.IFNA(VLOOKUP($E:$E,'5'!$A:$F,3,0),"")</f>
        <v/>
      </c>
      <c r="S3446" s="297" t="str">
        <f>_xlfn.IFNA(VLOOKUP($E:$E,'6'!$A:$F,3,0),"")</f>
        <v/>
      </c>
      <c r="T3446" s="313">
        <v>1</v>
      </c>
      <c r="U3446" s="313">
        <v>12</v>
      </c>
      <c r="V3446" s="313">
        <v>120</v>
      </c>
      <c r="W3446" s="314">
        <v>0.185</v>
      </c>
      <c r="X3446" s="315">
        <v>5.9999999999999995E-4</v>
      </c>
      <c r="Y3446" s="749">
        <v>110</v>
      </c>
      <c r="Z3446" s="332" t="s">
        <v>5283</v>
      </c>
      <c r="AA3446" s="316" t="s">
        <v>393</v>
      </c>
      <c r="AB3446" s="282" t="s">
        <v>9885</v>
      </c>
      <c r="AC3446" s="317" t="s">
        <v>2081</v>
      </c>
      <c r="AD3446" s="318" t="s">
        <v>957</v>
      </c>
      <c r="AE3446" s="319">
        <v>0</v>
      </c>
      <c r="AF3446" s="319" t="s">
        <v>11273</v>
      </c>
      <c r="AG3446" s="320">
        <v>1.87</v>
      </c>
      <c r="AH3446" s="321">
        <f t="shared" si="585"/>
        <v>0</v>
      </c>
      <c r="AI3446" s="287">
        <f>_xlfn.IFNA(VLOOKUP(AD:AD,грп!B:C,2,0),0)</f>
        <v>0</v>
      </c>
      <c r="AJ3446" s="607">
        <v>0</v>
      </c>
      <c r="AK3446" s="672">
        <f t="shared" si="586"/>
        <v>0</v>
      </c>
      <c r="AL3446" s="174"/>
    </row>
    <row r="3447" spans="1:38" s="4" customFormat="1" ht="12" customHeight="1" outlineLevel="1" x14ac:dyDescent="0.35">
      <c r="A3447" s="307" t="s">
        <v>339</v>
      </c>
      <c r="B3447" s="308" t="s">
        <v>8710</v>
      </c>
      <c r="C3447" s="413"/>
      <c r="D3447" s="310" t="s">
        <v>2545</v>
      </c>
      <c r="E3447" s="311" t="s">
        <v>2546</v>
      </c>
      <c r="F3447" s="293"/>
      <c r="G3447" s="293"/>
      <c r="H3447" s="294">
        <v>14</v>
      </c>
      <c r="I3447" s="294" t="str">
        <f>IFERROR(_xlfn.IFNA(VLOOKUP($D:$D,history!$I:$Y,3,0),VLOOKUP(E:E,history!$H:$Y,4,0)),"--")</f>
        <v>--</v>
      </c>
      <c r="J3447" s="282" t="s">
        <v>5946</v>
      </c>
      <c r="K3447" s="282" t="str">
        <f t="shared" si="587"/>
        <v/>
      </c>
      <c r="L3447" s="331">
        <f t="shared" si="584"/>
        <v>96.43</v>
      </c>
      <c r="M3447" s="331">
        <v>146.11000000000001</v>
      </c>
      <c r="N3447" s="297" t="str">
        <f>_xlfn.IFNA(VLOOKUP($E:$E,'1'!$A:$E,3,0),"")</f>
        <v/>
      </c>
      <c r="O3447" s="297" t="str">
        <f>_xlfn.IFNA(VLOOKUP($E:$E,'2'!$A:$E,3,0),"")</f>
        <v/>
      </c>
      <c r="P3447" s="297" t="str">
        <f>_xlfn.IFNA(VLOOKUP($E:$E,'3'!$A:$D,3,0),"")</f>
        <v/>
      </c>
      <c r="Q3447" s="297" t="str">
        <f>_xlfn.IFNA(VLOOKUP($E:$E,'4'!$A:$F,3,0),"")</f>
        <v/>
      </c>
      <c r="R3447" s="297" t="str">
        <f>_xlfn.IFNA(VLOOKUP($E:$E,'5'!$A:$F,3,0),"")</f>
        <v/>
      </c>
      <c r="S3447" s="297" t="str">
        <f>_xlfn.IFNA(VLOOKUP($E:$E,'6'!$A:$F,3,0),"")</f>
        <v/>
      </c>
      <c r="T3447" s="313">
        <v>1</v>
      </c>
      <c r="U3447" s="313">
        <v>12</v>
      </c>
      <c r="V3447" s="313">
        <v>120</v>
      </c>
      <c r="W3447" s="314">
        <v>0.218</v>
      </c>
      <c r="X3447" s="315">
        <v>1.0499999999999999E-3</v>
      </c>
      <c r="Y3447" s="749">
        <v>140</v>
      </c>
      <c r="Z3447" s="332" t="s">
        <v>5283</v>
      </c>
      <c r="AA3447" s="316" t="s">
        <v>393</v>
      </c>
      <c r="AB3447" s="282" t="s">
        <v>9163</v>
      </c>
      <c r="AC3447" s="317" t="s">
        <v>2081</v>
      </c>
      <c r="AD3447" s="318" t="s">
        <v>957</v>
      </c>
      <c r="AE3447" s="319">
        <v>0</v>
      </c>
      <c r="AF3447" s="319" t="s">
        <v>11273</v>
      </c>
      <c r="AG3447" s="320">
        <v>2.4</v>
      </c>
      <c r="AH3447" s="321">
        <f t="shared" si="585"/>
        <v>0</v>
      </c>
      <c r="AI3447" s="287">
        <f>_xlfn.IFNA(VLOOKUP(AD:AD,грп!B:C,2,0),0)</f>
        <v>0</v>
      </c>
      <c r="AJ3447" s="607">
        <v>0</v>
      </c>
      <c r="AK3447" s="672">
        <f t="shared" si="586"/>
        <v>0</v>
      </c>
      <c r="AL3447" s="174"/>
    </row>
    <row r="3448" spans="1:38" s="4" customFormat="1" ht="12" customHeight="1" outlineLevel="1" x14ac:dyDescent="0.35">
      <c r="A3448" s="307" t="s">
        <v>339</v>
      </c>
      <c r="B3448" s="308" t="s">
        <v>8711</v>
      </c>
      <c r="C3448" s="413"/>
      <c r="D3448" s="310" t="s">
        <v>11626</v>
      </c>
      <c r="E3448" s="311" t="s">
        <v>2527</v>
      </c>
      <c r="F3448" s="293"/>
      <c r="G3448" s="293"/>
      <c r="H3448" s="294">
        <v>12</v>
      </c>
      <c r="I3448" s="294" t="str">
        <f>IFERROR(_xlfn.IFNA(VLOOKUP($D:$D,history!$I:$Y,3,0),VLOOKUP(E:E,history!$H:$Y,4,0)),"--")</f>
        <v>--</v>
      </c>
      <c r="J3448" s="282" t="s">
        <v>5946</v>
      </c>
      <c r="K3448" s="282" t="str">
        <f t="shared" si="587"/>
        <v/>
      </c>
      <c r="L3448" s="331">
        <f t="shared" si="584"/>
        <v>84.82</v>
      </c>
      <c r="M3448" s="331">
        <v>128.52000000000001</v>
      </c>
      <c r="N3448" s="297" t="str">
        <f>_xlfn.IFNA(VLOOKUP($E:$E,'1'!$A:$E,3,0),"")</f>
        <v/>
      </c>
      <c r="O3448" s="297" t="str">
        <f>_xlfn.IFNA(VLOOKUP($E:$E,'2'!$A:$E,3,0),"")</f>
        <v/>
      </c>
      <c r="P3448" s="297" t="str">
        <f>_xlfn.IFNA(VLOOKUP($E:$E,'3'!$A:$D,3,0),"")</f>
        <v/>
      </c>
      <c r="Q3448" s="297" t="str">
        <f>_xlfn.IFNA(VLOOKUP($E:$E,'4'!$A:$F,3,0),"")</f>
        <v/>
      </c>
      <c r="R3448" s="297" t="str">
        <f>_xlfn.IFNA(VLOOKUP($E:$E,'5'!$A:$F,3,0),"")</f>
        <v/>
      </c>
      <c r="S3448" s="297" t="str">
        <f>_xlfn.IFNA(VLOOKUP($E:$E,'6'!$A:$F,3,0),"")</f>
        <v/>
      </c>
      <c r="T3448" s="313">
        <v>1</v>
      </c>
      <c r="U3448" s="313">
        <v>12</v>
      </c>
      <c r="V3448" s="313">
        <v>120</v>
      </c>
      <c r="W3448" s="314">
        <v>0.218</v>
      </c>
      <c r="X3448" s="315">
        <v>1.0499999999999999E-3</v>
      </c>
      <c r="Y3448" s="749">
        <v>120</v>
      </c>
      <c r="Z3448" s="332" t="s">
        <v>5283</v>
      </c>
      <c r="AA3448" s="316" t="s">
        <v>393</v>
      </c>
      <c r="AB3448" s="282" t="s">
        <v>9163</v>
      </c>
      <c r="AC3448" s="317" t="s">
        <v>2081</v>
      </c>
      <c r="AD3448" s="318" t="s">
        <v>957</v>
      </c>
      <c r="AE3448" s="319">
        <v>0</v>
      </c>
      <c r="AF3448" s="319" t="s">
        <v>11273</v>
      </c>
      <c r="AG3448" s="320">
        <v>2.04</v>
      </c>
      <c r="AH3448" s="321">
        <f t="shared" si="585"/>
        <v>0</v>
      </c>
      <c r="AI3448" s="287">
        <f>_xlfn.IFNA(VLOOKUP(AD:AD,грп!B:C,2,0),0)</f>
        <v>0</v>
      </c>
      <c r="AJ3448" s="607">
        <v>12</v>
      </c>
      <c r="AK3448" s="672">
        <f t="shared" si="586"/>
        <v>0</v>
      </c>
      <c r="AL3448" s="174"/>
    </row>
    <row r="3449" spans="1:38" s="4" customFormat="1" ht="12" customHeight="1" outlineLevel="1" x14ac:dyDescent="0.35">
      <c r="A3449" s="307" t="s">
        <v>339</v>
      </c>
      <c r="B3449" s="308" t="s">
        <v>8712</v>
      </c>
      <c r="C3449" s="413"/>
      <c r="D3449" s="310" t="s">
        <v>11627</v>
      </c>
      <c r="E3449" s="311" t="s">
        <v>2535</v>
      </c>
      <c r="F3449" s="293"/>
      <c r="G3449" s="293"/>
      <c r="H3449" s="294">
        <v>24</v>
      </c>
      <c r="I3449" s="294" t="str">
        <f>IFERROR(_xlfn.IFNA(VLOOKUP($D:$D,history!$I:$Y,3,0),VLOOKUP(E:E,history!$H:$Y,4,0)),"--")</f>
        <v>--</v>
      </c>
      <c r="J3449" s="282" t="s">
        <v>9868</v>
      </c>
      <c r="K3449" s="282" t="str">
        <f t="shared" si="587"/>
        <v/>
      </c>
      <c r="L3449" s="331">
        <f t="shared" si="584"/>
        <v>84.82</v>
      </c>
      <c r="M3449" s="331">
        <v>128.52000000000001</v>
      </c>
      <c r="N3449" s="297" t="str">
        <f>_xlfn.IFNA(VLOOKUP($E:$E,'1'!$A:$E,3,0),"")</f>
        <v/>
      </c>
      <c r="O3449" s="297" t="str">
        <f>_xlfn.IFNA(VLOOKUP($E:$E,'2'!$A:$E,3,0),"")</f>
        <v/>
      </c>
      <c r="P3449" s="297" t="str">
        <f>_xlfn.IFNA(VLOOKUP($E:$E,'3'!$A:$D,3,0),"")</f>
        <v/>
      </c>
      <c r="Q3449" s="297" t="str">
        <f>_xlfn.IFNA(VLOOKUP($E:$E,'4'!$A:$F,3,0),"")</f>
        <v/>
      </c>
      <c r="R3449" s="297" t="str">
        <f>_xlfn.IFNA(VLOOKUP($E:$E,'5'!$A:$F,3,0),"")</f>
        <v/>
      </c>
      <c r="S3449" s="297" t="str">
        <f>_xlfn.IFNA(VLOOKUP($E:$E,'6'!$A:$F,3,0),"")</f>
        <v/>
      </c>
      <c r="T3449" s="313">
        <v>1</v>
      </c>
      <c r="U3449" s="313">
        <v>12</v>
      </c>
      <c r="V3449" s="313">
        <v>120</v>
      </c>
      <c r="W3449" s="314">
        <v>0.218</v>
      </c>
      <c r="X3449" s="315">
        <v>1.0499999999999999E-3</v>
      </c>
      <c r="Y3449" s="749">
        <v>120</v>
      </c>
      <c r="Z3449" s="332" t="s">
        <v>5283</v>
      </c>
      <c r="AA3449" s="316" t="s">
        <v>393</v>
      </c>
      <c r="AB3449" s="282" t="s">
        <v>9163</v>
      </c>
      <c r="AC3449" s="317" t="s">
        <v>2081</v>
      </c>
      <c r="AD3449" s="318" t="s">
        <v>957</v>
      </c>
      <c r="AE3449" s="319">
        <v>0</v>
      </c>
      <c r="AF3449" s="319" t="s">
        <v>11273</v>
      </c>
      <c r="AG3449" s="320">
        <v>2.04</v>
      </c>
      <c r="AH3449" s="321">
        <f t="shared" si="585"/>
        <v>0</v>
      </c>
      <c r="AI3449" s="287">
        <f>_xlfn.IFNA(VLOOKUP(AD:AD,грп!B:C,2,0),0)</f>
        <v>0</v>
      </c>
      <c r="AJ3449" s="607">
        <v>12</v>
      </c>
      <c r="AK3449" s="672">
        <f t="shared" si="586"/>
        <v>0</v>
      </c>
      <c r="AL3449" s="174"/>
    </row>
    <row r="3450" spans="1:38" s="4" customFormat="1" ht="12" customHeight="1" outlineLevel="1" x14ac:dyDescent="0.35">
      <c r="A3450" s="307" t="s">
        <v>339</v>
      </c>
      <c r="B3450" s="308" t="s">
        <v>8713</v>
      </c>
      <c r="C3450" s="413"/>
      <c r="D3450" s="310" t="s">
        <v>11628</v>
      </c>
      <c r="E3450" s="311" t="s">
        <v>2528</v>
      </c>
      <c r="F3450" s="293"/>
      <c r="G3450" s="293"/>
      <c r="H3450" s="294">
        <v>28</v>
      </c>
      <c r="I3450" s="294" t="str">
        <f>IFERROR(_xlfn.IFNA(VLOOKUP($D:$D,history!$I:$Y,3,0),VLOOKUP(E:E,history!$H:$Y,4,0)),"--")</f>
        <v>--</v>
      </c>
      <c r="J3450" s="282" t="s">
        <v>9869</v>
      </c>
      <c r="K3450" s="282" t="str">
        <f t="shared" si="587"/>
        <v/>
      </c>
      <c r="L3450" s="331">
        <f t="shared" si="584"/>
        <v>106.86</v>
      </c>
      <c r="M3450" s="331">
        <v>161.91</v>
      </c>
      <c r="N3450" s="297" t="str">
        <f>_xlfn.IFNA(VLOOKUP($E:$E,'1'!$A:$E,3,0),"")</f>
        <v/>
      </c>
      <c r="O3450" s="297" t="str">
        <f>_xlfn.IFNA(VLOOKUP($E:$E,'2'!$A:$E,3,0),"")</f>
        <v/>
      </c>
      <c r="P3450" s="297" t="str">
        <f>_xlfn.IFNA(VLOOKUP($E:$E,'3'!$A:$D,3,0),"")</f>
        <v/>
      </c>
      <c r="Q3450" s="297" t="str">
        <f>_xlfn.IFNA(VLOOKUP($E:$E,'4'!$A:$F,3,0),"")</f>
        <v/>
      </c>
      <c r="R3450" s="297" t="str">
        <f>_xlfn.IFNA(VLOOKUP($E:$E,'5'!$A:$F,3,0),"")</f>
        <v/>
      </c>
      <c r="S3450" s="297" t="str">
        <f>_xlfn.IFNA(VLOOKUP($E:$E,'6'!$A:$F,3,0),"")</f>
        <v/>
      </c>
      <c r="T3450" s="313">
        <v>1</v>
      </c>
      <c r="U3450" s="313">
        <v>12</v>
      </c>
      <c r="V3450" s="313">
        <v>96</v>
      </c>
      <c r="W3450" s="314">
        <v>0.29299999999999998</v>
      </c>
      <c r="X3450" s="315">
        <v>1.3500000000000001E-3</v>
      </c>
      <c r="Y3450" s="749">
        <v>150</v>
      </c>
      <c r="Z3450" s="332" t="s">
        <v>5283</v>
      </c>
      <c r="AA3450" s="316" t="s">
        <v>393</v>
      </c>
      <c r="AB3450" s="282" t="s">
        <v>9163</v>
      </c>
      <c r="AC3450" s="317" t="s">
        <v>2081</v>
      </c>
      <c r="AD3450" s="318" t="s">
        <v>957</v>
      </c>
      <c r="AE3450" s="319">
        <v>0</v>
      </c>
      <c r="AF3450" s="319" t="s">
        <v>11273</v>
      </c>
      <c r="AG3450" s="320">
        <v>2.57</v>
      </c>
      <c r="AH3450" s="321">
        <f t="shared" si="585"/>
        <v>0</v>
      </c>
      <c r="AI3450" s="287">
        <f>_xlfn.IFNA(VLOOKUP(AD:AD,грп!B:C,2,0),0)</f>
        <v>0</v>
      </c>
      <c r="AJ3450" s="607">
        <v>0</v>
      </c>
      <c r="AK3450" s="672">
        <f t="shared" si="586"/>
        <v>0</v>
      </c>
      <c r="AL3450" s="174"/>
    </row>
    <row r="3451" spans="1:38" s="4" customFormat="1" ht="12" customHeight="1" outlineLevel="1" x14ac:dyDescent="0.35">
      <c r="A3451" s="307" t="s">
        <v>339</v>
      </c>
      <c r="B3451" s="308" t="s">
        <v>8714</v>
      </c>
      <c r="C3451" s="413"/>
      <c r="D3451" s="310" t="s">
        <v>11629</v>
      </c>
      <c r="E3451" s="311" t="s">
        <v>2536</v>
      </c>
      <c r="F3451" s="293"/>
      <c r="G3451" s="293"/>
      <c r="H3451" s="294">
        <v>24</v>
      </c>
      <c r="I3451" s="294" t="str">
        <f>IFERROR(_xlfn.IFNA(VLOOKUP($D:$D,history!$I:$Y,3,0),VLOOKUP(E:E,history!$H:$Y,4,0)),"--")</f>
        <v>--</v>
      </c>
      <c r="J3451" s="282" t="s">
        <v>5946</v>
      </c>
      <c r="K3451" s="282" t="str">
        <f t="shared" si="587"/>
        <v/>
      </c>
      <c r="L3451" s="331">
        <f t="shared" si="584"/>
        <v>113.17</v>
      </c>
      <c r="M3451" s="331">
        <v>171.47</v>
      </c>
      <c r="N3451" s="297" t="str">
        <f>_xlfn.IFNA(VLOOKUP($E:$E,'1'!$A:$E,3,0),"")</f>
        <v/>
      </c>
      <c r="O3451" s="297" t="str">
        <f>_xlfn.IFNA(VLOOKUP($E:$E,'2'!$A:$E,3,0),"")</f>
        <v/>
      </c>
      <c r="P3451" s="297" t="str">
        <f>_xlfn.IFNA(VLOOKUP($E:$E,'3'!$A:$D,3,0),"")</f>
        <v/>
      </c>
      <c r="Q3451" s="297" t="str">
        <f>_xlfn.IFNA(VLOOKUP($E:$E,'4'!$A:$F,3,0),"")</f>
        <v/>
      </c>
      <c r="R3451" s="297" t="str">
        <f>_xlfn.IFNA(VLOOKUP($E:$E,'5'!$A:$F,3,0),"")</f>
        <v/>
      </c>
      <c r="S3451" s="297" t="str">
        <f>_xlfn.IFNA(VLOOKUP($E:$E,'6'!$A:$F,3,0),"")</f>
        <v/>
      </c>
      <c r="T3451" s="313">
        <v>1</v>
      </c>
      <c r="U3451" s="313">
        <v>12</v>
      </c>
      <c r="V3451" s="313">
        <v>96</v>
      </c>
      <c r="W3451" s="314">
        <v>0.29299999999999998</v>
      </c>
      <c r="X3451" s="315">
        <v>1.065E-3</v>
      </c>
      <c r="Y3451" s="749">
        <v>160</v>
      </c>
      <c r="Z3451" s="332" t="s">
        <v>5283</v>
      </c>
      <c r="AA3451" s="316" t="s">
        <v>393</v>
      </c>
      <c r="AB3451" s="282" t="s">
        <v>9885</v>
      </c>
      <c r="AC3451" s="317" t="s">
        <v>2081</v>
      </c>
      <c r="AD3451" s="318" t="s">
        <v>957</v>
      </c>
      <c r="AE3451" s="319">
        <v>0</v>
      </c>
      <c r="AF3451" s="319" t="s">
        <v>11273</v>
      </c>
      <c r="AG3451" s="320">
        <v>3.06</v>
      </c>
      <c r="AH3451" s="321">
        <f t="shared" si="585"/>
        <v>0</v>
      </c>
      <c r="AI3451" s="287">
        <f>_xlfn.IFNA(VLOOKUP(AD:AD,грп!B:C,2,0),0)</f>
        <v>0</v>
      </c>
      <c r="AJ3451" s="607">
        <v>0</v>
      </c>
      <c r="AK3451" s="672">
        <f t="shared" si="586"/>
        <v>0</v>
      </c>
      <c r="AL3451" s="174"/>
    </row>
    <row r="3452" spans="1:38" s="4" customFormat="1" ht="12" customHeight="1" outlineLevel="1" x14ac:dyDescent="0.35">
      <c r="A3452" s="307" t="s">
        <v>339</v>
      </c>
      <c r="B3452" s="308" t="s">
        <v>8715</v>
      </c>
      <c r="C3452" s="413"/>
      <c r="D3452" s="310" t="s">
        <v>11630</v>
      </c>
      <c r="E3452" s="311" t="s">
        <v>2547</v>
      </c>
      <c r="F3452" s="293"/>
      <c r="G3452" s="293"/>
      <c r="H3452" s="294">
        <v>23</v>
      </c>
      <c r="I3452" s="294" t="str">
        <f>IFERROR(_xlfn.IFNA(VLOOKUP($D:$D,history!$I:$Y,3,0),VLOOKUP(E:E,history!$H:$Y,4,0)),"--")</f>
        <v>--</v>
      </c>
      <c r="J3452" s="282" t="s">
        <v>9868</v>
      </c>
      <c r="K3452" s="282" t="str">
        <f t="shared" si="587"/>
        <v/>
      </c>
      <c r="L3452" s="331">
        <f t="shared" si="584"/>
        <v>202.73</v>
      </c>
      <c r="M3452" s="331">
        <v>307.17</v>
      </c>
      <c r="N3452" s="297" t="str">
        <f>_xlfn.IFNA(VLOOKUP($E:$E,'1'!$A:$E,3,0),"")</f>
        <v/>
      </c>
      <c r="O3452" s="297" t="str">
        <f>_xlfn.IFNA(VLOOKUP($E:$E,'2'!$A:$E,3,0),"")</f>
        <v/>
      </c>
      <c r="P3452" s="297" t="str">
        <f>_xlfn.IFNA(VLOOKUP($E:$E,'3'!$A:$D,3,0),"")</f>
        <v/>
      </c>
      <c r="Q3452" s="297" t="str">
        <f>_xlfn.IFNA(VLOOKUP($E:$E,'4'!$A:$F,3,0),"")</f>
        <v/>
      </c>
      <c r="R3452" s="297" t="str">
        <f>_xlfn.IFNA(VLOOKUP($E:$E,'5'!$A:$F,3,0),"")</f>
        <v/>
      </c>
      <c r="S3452" s="297" t="str">
        <f>_xlfn.IFNA(VLOOKUP($E:$E,'6'!$A:$F,3,0),"")</f>
        <v/>
      </c>
      <c r="T3452" s="313">
        <v>1</v>
      </c>
      <c r="U3452" s="313">
        <v>10</v>
      </c>
      <c r="V3452" s="313">
        <v>160</v>
      </c>
      <c r="W3452" s="314">
        <v>0.185</v>
      </c>
      <c r="X3452" s="315">
        <v>4.95E-4</v>
      </c>
      <c r="Y3452" s="749">
        <v>290</v>
      </c>
      <c r="Z3452" s="332" t="s">
        <v>5283</v>
      </c>
      <c r="AA3452" s="316" t="s">
        <v>393</v>
      </c>
      <c r="AB3452" s="282" t="s">
        <v>9163</v>
      </c>
      <c r="AC3452" s="317" t="s">
        <v>2081</v>
      </c>
      <c r="AD3452" s="318" t="s">
        <v>957</v>
      </c>
      <c r="AE3452" s="319">
        <v>0</v>
      </c>
      <c r="AF3452" s="319" t="s">
        <v>11273</v>
      </c>
      <c r="AG3452" s="320">
        <v>4.8</v>
      </c>
      <c r="AH3452" s="321">
        <f t="shared" si="585"/>
        <v>0</v>
      </c>
      <c r="AI3452" s="287">
        <f>_xlfn.IFNA(VLOOKUP(AD:AD,грп!B:C,2,0),0)</f>
        <v>0</v>
      </c>
      <c r="AJ3452" s="607">
        <v>20</v>
      </c>
      <c r="AK3452" s="672">
        <f t="shared" si="586"/>
        <v>0</v>
      </c>
      <c r="AL3452" s="174"/>
    </row>
    <row r="3453" spans="1:38" s="4" customFormat="1" ht="12" customHeight="1" outlineLevel="1" x14ac:dyDescent="0.35">
      <c r="A3453" s="307" t="s">
        <v>339</v>
      </c>
      <c r="B3453" s="308" t="s">
        <v>8716</v>
      </c>
      <c r="C3453" s="413"/>
      <c r="D3453" s="310" t="s">
        <v>10206</v>
      </c>
      <c r="E3453" s="311" t="s">
        <v>2548</v>
      </c>
      <c r="F3453" s="293"/>
      <c r="G3453" s="293"/>
      <c r="H3453" s="294">
        <v>39</v>
      </c>
      <c r="I3453" s="294" t="str">
        <f>IFERROR(_xlfn.IFNA(VLOOKUP($D:$D,history!$I:$Y,3,0),VLOOKUP(E:E,history!$H:$Y,4,0)),"--")</f>
        <v>--</v>
      </c>
      <c r="J3453" s="282" t="s">
        <v>9868</v>
      </c>
      <c r="K3453" s="282" t="str">
        <f t="shared" si="587"/>
        <v/>
      </c>
      <c r="L3453" s="331">
        <f t="shared" si="584"/>
        <v>236.04</v>
      </c>
      <c r="M3453" s="331">
        <v>357.63</v>
      </c>
      <c r="N3453" s="297" t="str">
        <f>_xlfn.IFNA(VLOOKUP($E:$E,'1'!$A:$E,3,0),"")</f>
        <v/>
      </c>
      <c r="O3453" s="297" t="str">
        <f>_xlfn.IFNA(VLOOKUP($E:$E,'2'!$A:$E,3,0),"")</f>
        <v/>
      </c>
      <c r="P3453" s="297" t="str">
        <f>_xlfn.IFNA(VLOOKUP($E:$E,'3'!$A:$D,3,0),"")</f>
        <v/>
      </c>
      <c r="Q3453" s="297" t="str">
        <f>_xlfn.IFNA(VLOOKUP($E:$E,'4'!$A:$F,3,0),"")</f>
        <v/>
      </c>
      <c r="R3453" s="297" t="str">
        <f>_xlfn.IFNA(VLOOKUP($E:$E,'5'!$A:$F,3,0),"")</f>
        <v/>
      </c>
      <c r="S3453" s="297" t="str">
        <f>_xlfn.IFNA(VLOOKUP($E:$E,'6'!$A:$F,3,0),"")</f>
        <v/>
      </c>
      <c r="T3453" s="313">
        <v>1</v>
      </c>
      <c r="U3453" s="313">
        <v>10</v>
      </c>
      <c r="V3453" s="313">
        <v>120</v>
      </c>
      <c r="W3453" s="314">
        <v>0.21199999999999999</v>
      </c>
      <c r="X3453" s="315">
        <v>6.6E-4</v>
      </c>
      <c r="Y3453" s="749">
        <v>340</v>
      </c>
      <c r="Z3453" s="332" t="s">
        <v>5283</v>
      </c>
      <c r="AA3453" s="316" t="s">
        <v>393</v>
      </c>
      <c r="AB3453" s="282" t="s">
        <v>9163</v>
      </c>
      <c r="AC3453" s="317" t="s">
        <v>2081</v>
      </c>
      <c r="AD3453" s="318" t="s">
        <v>957</v>
      </c>
      <c r="AE3453" s="319">
        <v>0</v>
      </c>
      <c r="AF3453" s="319" t="s">
        <v>11273</v>
      </c>
      <c r="AG3453" s="320">
        <v>5.59</v>
      </c>
      <c r="AH3453" s="321">
        <f t="shared" si="585"/>
        <v>0</v>
      </c>
      <c r="AI3453" s="287">
        <f>_xlfn.IFNA(VLOOKUP(AD:AD,грп!B:C,2,0),0)</f>
        <v>0</v>
      </c>
      <c r="AJ3453" s="607">
        <v>20</v>
      </c>
      <c r="AK3453" s="672">
        <f t="shared" si="586"/>
        <v>0</v>
      </c>
      <c r="AL3453" s="174"/>
    </row>
    <row r="3454" spans="1:38" s="4" customFormat="1" ht="12" customHeight="1" outlineLevel="1" x14ac:dyDescent="0.35">
      <c r="A3454" s="307" t="s">
        <v>339</v>
      </c>
      <c r="B3454" s="308" t="s">
        <v>8717</v>
      </c>
      <c r="C3454" s="413"/>
      <c r="D3454" s="310" t="s">
        <v>10207</v>
      </c>
      <c r="E3454" s="311" t="s">
        <v>2549</v>
      </c>
      <c r="F3454" s="293"/>
      <c r="G3454" s="293"/>
      <c r="H3454" s="294">
        <v>20</v>
      </c>
      <c r="I3454" s="294" t="str">
        <f>IFERROR(_xlfn.IFNA(VLOOKUP($D:$D,history!$I:$Y,3,0),VLOOKUP(E:E,history!$H:$Y,4,0)),"--")</f>
        <v>--</v>
      </c>
      <c r="J3454" s="282" t="s">
        <v>9869</v>
      </c>
      <c r="K3454" s="282" t="str">
        <f t="shared" si="587"/>
        <v/>
      </c>
      <c r="L3454" s="331">
        <f t="shared" si="584"/>
        <v>184.2</v>
      </c>
      <c r="M3454" s="331">
        <v>279.08999999999997</v>
      </c>
      <c r="N3454" s="297" t="str">
        <f>_xlfn.IFNA(VLOOKUP($E:$E,'1'!$A:$E,3,0),"")</f>
        <v/>
      </c>
      <c r="O3454" s="297" t="str">
        <f>_xlfn.IFNA(VLOOKUP($E:$E,'2'!$A:$E,3,0),"")</f>
        <v/>
      </c>
      <c r="P3454" s="297" t="str">
        <f>_xlfn.IFNA(VLOOKUP($E:$E,'3'!$A:$D,3,0),"")</f>
        <v/>
      </c>
      <c r="Q3454" s="297" t="str">
        <f>_xlfn.IFNA(VLOOKUP($E:$E,'4'!$A:$F,3,0),"")</f>
        <v/>
      </c>
      <c r="R3454" s="297" t="str">
        <f>_xlfn.IFNA(VLOOKUP($E:$E,'5'!$A:$F,3,0),"")</f>
        <v/>
      </c>
      <c r="S3454" s="297" t="str">
        <f>_xlfn.IFNA(VLOOKUP($E:$E,'6'!$A:$F,3,0),"")</f>
        <v/>
      </c>
      <c r="T3454" s="313">
        <v>1</v>
      </c>
      <c r="U3454" s="313">
        <v>10</v>
      </c>
      <c r="V3454" s="313">
        <v>120</v>
      </c>
      <c r="W3454" s="314">
        <v>0.23699999999999999</v>
      </c>
      <c r="X3454" s="315">
        <v>8.25E-4</v>
      </c>
      <c r="Y3454" s="749">
        <v>270</v>
      </c>
      <c r="Z3454" s="332" t="s">
        <v>5283</v>
      </c>
      <c r="AA3454" s="316" t="s">
        <v>393</v>
      </c>
      <c r="AB3454" s="282" t="s">
        <v>9163</v>
      </c>
      <c r="AC3454" s="317" t="s">
        <v>2081</v>
      </c>
      <c r="AD3454" s="318" t="s">
        <v>957</v>
      </c>
      <c r="AE3454" s="319">
        <v>0</v>
      </c>
      <c r="AF3454" s="319" t="s">
        <v>11273</v>
      </c>
      <c r="AG3454" s="320">
        <v>4.43</v>
      </c>
      <c r="AH3454" s="321">
        <f t="shared" si="585"/>
        <v>0</v>
      </c>
      <c r="AI3454" s="287">
        <f>_xlfn.IFNA(VLOOKUP(AD:AD,грп!B:C,2,0),0)</f>
        <v>0</v>
      </c>
      <c r="AJ3454" s="607">
        <v>0</v>
      </c>
      <c r="AK3454" s="672">
        <f t="shared" si="586"/>
        <v>0</v>
      </c>
      <c r="AL3454" s="174"/>
    </row>
    <row r="3455" spans="1:38" s="4" customFormat="1" ht="12" customHeight="1" outlineLevel="1" x14ac:dyDescent="0.35">
      <c r="A3455" s="307" t="s">
        <v>339</v>
      </c>
      <c r="B3455" s="308" t="s">
        <v>8718</v>
      </c>
      <c r="C3455" s="413"/>
      <c r="D3455" s="310" t="s">
        <v>10208</v>
      </c>
      <c r="E3455" s="311" t="s">
        <v>2550</v>
      </c>
      <c r="F3455" s="293"/>
      <c r="G3455" s="293"/>
      <c r="H3455" s="294">
        <v>5</v>
      </c>
      <c r="I3455" s="294" t="str">
        <f>IFERROR(_xlfn.IFNA(VLOOKUP($D:$D,history!$I:$Y,3,0),VLOOKUP(E:E,history!$H:$Y,4,0)),"--")</f>
        <v>--</v>
      </c>
      <c r="J3455" s="282" t="s">
        <v>9869</v>
      </c>
      <c r="K3455" s="282" t="str">
        <f t="shared" si="587"/>
        <v/>
      </c>
      <c r="L3455" s="331">
        <f t="shared" si="584"/>
        <v>286.97000000000003</v>
      </c>
      <c r="M3455" s="331">
        <v>434.81</v>
      </c>
      <c r="N3455" s="297" t="str">
        <f>_xlfn.IFNA(VLOOKUP($E:$E,'1'!$A:$E,3,0),"")</f>
        <v/>
      </c>
      <c r="O3455" s="297" t="str">
        <f>_xlfn.IFNA(VLOOKUP($E:$E,'2'!$A:$E,3,0),"")</f>
        <v/>
      </c>
      <c r="P3455" s="297" t="str">
        <f>_xlfn.IFNA(VLOOKUP($E:$E,'3'!$A:$D,3,0),"")</f>
        <v/>
      </c>
      <c r="Q3455" s="297" t="str">
        <f>_xlfn.IFNA(VLOOKUP($E:$E,'4'!$A:$F,3,0),"")</f>
        <v/>
      </c>
      <c r="R3455" s="297" t="str">
        <f>_xlfn.IFNA(VLOOKUP($E:$E,'5'!$A:$F,3,0),"")</f>
        <v/>
      </c>
      <c r="S3455" s="297" t="str">
        <f>_xlfn.IFNA(VLOOKUP($E:$E,'6'!$A:$F,3,0),"")</f>
        <v/>
      </c>
      <c r="T3455" s="313">
        <v>1</v>
      </c>
      <c r="U3455" s="313">
        <v>10</v>
      </c>
      <c r="V3455" s="313">
        <v>100</v>
      </c>
      <c r="W3455" s="314">
        <v>0.26800000000000002</v>
      </c>
      <c r="X3455" s="315">
        <v>9.6750000000000004E-4</v>
      </c>
      <c r="Y3455" s="749">
        <v>410</v>
      </c>
      <c r="Z3455" s="332" t="s">
        <v>5283</v>
      </c>
      <c r="AA3455" s="316" t="s">
        <v>393</v>
      </c>
      <c r="AB3455" s="282" t="s">
        <v>9163</v>
      </c>
      <c r="AC3455" s="317" t="s">
        <v>2081</v>
      </c>
      <c r="AD3455" s="318" t="s">
        <v>957</v>
      </c>
      <c r="AE3455" s="319">
        <v>0</v>
      </c>
      <c r="AF3455" s="319" t="s">
        <v>11273</v>
      </c>
      <c r="AG3455" s="320">
        <v>7.74</v>
      </c>
      <c r="AH3455" s="321">
        <f t="shared" si="585"/>
        <v>0</v>
      </c>
      <c r="AI3455" s="287">
        <f>_xlfn.IFNA(VLOOKUP(AD:AD,грп!B:C,2,0),0)</f>
        <v>0</v>
      </c>
      <c r="AJ3455" s="607">
        <v>20</v>
      </c>
      <c r="AK3455" s="672">
        <f t="shared" si="586"/>
        <v>0</v>
      </c>
      <c r="AL3455" s="174"/>
    </row>
    <row r="3456" spans="1:38" s="4" customFormat="1" ht="12" customHeight="1" outlineLevel="1" x14ac:dyDescent="0.35">
      <c r="A3456" s="307" t="s">
        <v>339</v>
      </c>
      <c r="B3456" s="308" t="s">
        <v>8719</v>
      </c>
      <c r="C3456" s="413"/>
      <c r="D3456" s="310" t="s">
        <v>10209</v>
      </c>
      <c r="E3456" s="311" t="s">
        <v>2551</v>
      </c>
      <c r="F3456" s="293"/>
      <c r="G3456" s="293"/>
      <c r="H3456" s="294">
        <v>46</v>
      </c>
      <c r="I3456" s="294" t="str">
        <f>IFERROR(_xlfn.IFNA(VLOOKUP($D:$D,history!$I:$Y,3,0),VLOOKUP(E:E,history!$H:$Y,4,0)),"--")</f>
        <v>--</v>
      </c>
      <c r="J3456" s="282" t="s">
        <v>9869</v>
      </c>
      <c r="K3456" s="282" t="str">
        <f t="shared" si="587"/>
        <v/>
      </c>
      <c r="L3456" s="331">
        <f t="shared" si="584"/>
        <v>359.12</v>
      </c>
      <c r="M3456" s="331">
        <v>544.12</v>
      </c>
      <c r="N3456" s="297" t="str">
        <f>_xlfn.IFNA(VLOOKUP($E:$E,'1'!$A:$E,3,0),"")</f>
        <v/>
      </c>
      <c r="O3456" s="297" t="str">
        <f>_xlfn.IFNA(VLOOKUP($E:$E,'2'!$A:$E,3,0),"")</f>
        <v/>
      </c>
      <c r="P3456" s="297" t="str">
        <f>_xlfn.IFNA(VLOOKUP($E:$E,'3'!$A:$D,3,0),"")</f>
        <v/>
      </c>
      <c r="Q3456" s="297" t="str">
        <f>_xlfn.IFNA(VLOOKUP($E:$E,'4'!$A:$F,3,0),"")</f>
        <v/>
      </c>
      <c r="R3456" s="297" t="str">
        <f>_xlfn.IFNA(VLOOKUP($E:$E,'5'!$A:$F,3,0),"")</f>
        <v/>
      </c>
      <c r="S3456" s="297" t="str">
        <f>_xlfn.IFNA(VLOOKUP($E:$E,'6'!$A:$F,3,0),"")</f>
        <v/>
      </c>
      <c r="T3456" s="313">
        <v>1</v>
      </c>
      <c r="U3456" s="313">
        <v>10</v>
      </c>
      <c r="V3456" s="313">
        <v>100</v>
      </c>
      <c r="W3456" s="314">
        <v>0.28299999999999997</v>
      </c>
      <c r="X3456" s="315">
        <v>6.3000000000000003E-4</v>
      </c>
      <c r="Y3456" s="749">
        <v>520</v>
      </c>
      <c r="Z3456" s="332" t="s">
        <v>5283</v>
      </c>
      <c r="AA3456" s="316" t="s">
        <v>393</v>
      </c>
      <c r="AB3456" s="282" t="s">
        <v>9163</v>
      </c>
      <c r="AC3456" s="317" t="s">
        <v>2081</v>
      </c>
      <c r="AD3456" s="318" t="s">
        <v>957</v>
      </c>
      <c r="AE3456" s="319">
        <v>0</v>
      </c>
      <c r="AF3456" s="319" t="s">
        <v>11273</v>
      </c>
      <c r="AG3456" s="320">
        <v>8.51</v>
      </c>
      <c r="AH3456" s="321">
        <f t="shared" si="585"/>
        <v>0</v>
      </c>
      <c r="AI3456" s="287">
        <f>_xlfn.IFNA(VLOOKUP(AD:AD,грп!B:C,2,0),0)</f>
        <v>0</v>
      </c>
      <c r="AJ3456" s="607">
        <v>20</v>
      </c>
      <c r="AK3456" s="672">
        <f t="shared" si="586"/>
        <v>0</v>
      </c>
      <c r="AL3456" s="174"/>
    </row>
    <row r="3457" spans="1:39" s="4" customFormat="1" ht="12" customHeight="1" outlineLevel="1" x14ac:dyDescent="0.35">
      <c r="A3457" s="307" t="s">
        <v>339</v>
      </c>
      <c r="B3457" s="308" t="s">
        <v>8720</v>
      </c>
      <c r="C3457" s="413"/>
      <c r="D3457" s="310" t="s">
        <v>10210</v>
      </c>
      <c r="E3457" s="311" t="s">
        <v>2552</v>
      </c>
      <c r="F3457" s="293"/>
      <c r="G3457" s="293"/>
      <c r="H3457" s="294">
        <v>19</v>
      </c>
      <c r="I3457" s="294" t="str">
        <f>IFERROR(_xlfn.IFNA(VLOOKUP($D:$D,history!$I:$Y,3,0),VLOOKUP(E:E,history!$H:$Y,4,0)),"--")</f>
        <v>--</v>
      </c>
      <c r="J3457" s="282" t="s">
        <v>9868</v>
      </c>
      <c r="K3457" s="282" t="str">
        <f t="shared" si="587"/>
        <v/>
      </c>
      <c r="L3457" s="331">
        <f t="shared" si="584"/>
        <v>376.44</v>
      </c>
      <c r="M3457" s="331">
        <v>570.36</v>
      </c>
      <c r="N3457" s="297" t="str">
        <f>_xlfn.IFNA(VLOOKUP($E:$E,'1'!$A:$E,3,0),"")</f>
        <v/>
      </c>
      <c r="O3457" s="297" t="str">
        <f>_xlfn.IFNA(VLOOKUP($E:$E,'2'!$A:$E,3,0),"")</f>
        <v/>
      </c>
      <c r="P3457" s="297" t="str">
        <f>_xlfn.IFNA(VLOOKUP($E:$E,'3'!$A:$D,3,0),"")</f>
        <v/>
      </c>
      <c r="Q3457" s="297" t="str">
        <f>_xlfn.IFNA(VLOOKUP($E:$E,'4'!$A:$F,3,0),"")</f>
        <v/>
      </c>
      <c r="R3457" s="297" t="str">
        <f>_xlfn.IFNA(VLOOKUP($E:$E,'5'!$A:$F,3,0),"")</f>
        <v/>
      </c>
      <c r="S3457" s="297" t="str">
        <f>_xlfn.IFNA(VLOOKUP($E:$E,'6'!$A:$F,3,0),"")</f>
        <v/>
      </c>
      <c r="T3457" s="313">
        <v>1</v>
      </c>
      <c r="U3457" s="313">
        <v>10</v>
      </c>
      <c r="V3457" s="313">
        <v>80</v>
      </c>
      <c r="W3457" s="314">
        <v>0.33500000000000002</v>
      </c>
      <c r="X3457" s="315">
        <v>1.485E-3</v>
      </c>
      <c r="Y3457" s="749">
        <v>540</v>
      </c>
      <c r="Z3457" s="332" t="s">
        <v>5283</v>
      </c>
      <c r="AA3457" s="316" t="s">
        <v>393</v>
      </c>
      <c r="AB3457" s="282" t="s">
        <v>9163</v>
      </c>
      <c r="AC3457" s="317" t="s">
        <v>2081</v>
      </c>
      <c r="AD3457" s="318" t="s">
        <v>957</v>
      </c>
      <c r="AE3457" s="319">
        <v>0</v>
      </c>
      <c r="AF3457" s="319" t="s">
        <v>11273</v>
      </c>
      <c r="AG3457" s="320">
        <v>10.15</v>
      </c>
      <c r="AH3457" s="321">
        <f t="shared" si="585"/>
        <v>0</v>
      </c>
      <c r="AI3457" s="287">
        <f>_xlfn.IFNA(VLOOKUP(AD:AD,грп!B:C,2,0),0)</f>
        <v>0</v>
      </c>
      <c r="AJ3457" s="607">
        <v>20</v>
      </c>
      <c r="AK3457" s="672">
        <f t="shared" si="586"/>
        <v>0</v>
      </c>
      <c r="AL3457" s="174"/>
    </row>
    <row r="3458" spans="1:39" s="4" customFormat="1" ht="12" customHeight="1" outlineLevel="1" x14ac:dyDescent="0.35">
      <c r="A3458" s="307" t="s">
        <v>339</v>
      </c>
      <c r="B3458" s="308" t="s">
        <v>8721</v>
      </c>
      <c r="C3458" s="309"/>
      <c r="D3458" s="310" t="s">
        <v>5123</v>
      </c>
      <c r="E3458" s="322" t="s">
        <v>5112</v>
      </c>
      <c r="F3458" s="293"/>
      <c r="G3458" s="293"/>
      <c r="H3458" s="294">
        <v>61</v>
      </c>
      <c r="I3458" s="294" t="str">
        <f>IFERROR(_xlfn.IFNA(VLOOKUP($D:$D,history!$I:$Y,3,0),VLOOKUP(E:E,history!$H:$Y,4,0)),"--")</f>
        <v>--</v>
      </c>
      <c r="J3458" s="282" t="s">
        <v>9869</v>
      </c>
      <c r="K3458" s="282" t="str">
        <f t="shared" si="587"/>
        <v/>
      </c>
      <c r="L3458" s="331">
        <f t="shared" si="584"/>
        <v>21.98</v>
      </c>
      <c r="M3458" s="331">
        <v>33.31</v>
      </c>
      <c r="N3458" s="297" t="str">
        <f>_xlfn.IFNA(VLOOKUP($E:$E,'1'!$A:$E,3,0),"")</f>
        <v/>
      </c>
      <c r="O3458" s="297" t="str">
        <f>_xlfn.IFNA(VLOOKUP($E:$E,'2'!$A:$E,3,0),"")</f>
        <v/>
      </c>
      <c r="P3458" s="297" t="str">
        <f>_xlfn.IFNA(VLOOKUP($E:$E,'3'!$A:$D,3,0),"")</f>
        <v/>
      </c>
      <c r="Q3458" s="297" t="str">
        <f>_xlfn.IFNA(VLOOKUP($E:$E,'4'!$A:$F,3,0),"")</f>
        <v/>
      </c>
      <c r="R3458" s="297" t="str">
        <f>_xlfn.IFNA(VLOOKUP($E:$E,'5'!$A:$F,3,0),"")</f>
        <v/>
      </c>
      <c r="S3458" s="297" t="str">
        <f>_xlfn.IFNA(VLOOKUP($E:$E,'6'!$A:$F,3,0),"")</f>
        <v/>
      </c>
      <c r="T3458" s="313">
        <v>1</v>
      </c>
      <c r="U3458" s="313">
        <v>40</v>
      </c>
      <c r="V3458" s="313">
        <v>240</v>
      </c>
      <c r="W3458" s="314">
        <v>0.109</v>
      </c>
      <c r="X3458" s="315">
        <v>1.5375E-4</v>
      </c>
      <c r="Y3458" s="749">
        <v>30</v>
      </c>
      <c r="Z3458" s="332" t="s">
        <v>5283</v>
      </c>
      <c r="AA3458" s="316" t="s">
        <v>393</v>
      </c>
      <c r="AB3458" s="282" t="s">
        <v>9163</v>
      </c>
      <c r="AC3458" s="317" t="s">
        <v>2081</v>
      </c>
      <c r="AD3458" s="318" t="s">
        <v>957</v>
      </c>
      <c r="AE3458" s="319">
        <v>0</v>
      </c>
      <c r="AF3458" s="319" t="s">
        <v>11273</v>
      </c>
      <c r="AG3458" s="320">
        <v>0.53</v>
      </c>
      <c r="AH3458" s="321">
        <f t="shared" si="585"/>
        <v>0</v>
      </c>
      <c r="AI3458" s="287">
        <f>_xlfn.IFNA(VLOOKUP(AD:AD,грп!B:C,2,0),0)</f>
        <v>0</v>
      </c>
      <c r="AJ3458" s="607">
        <v>40</v>
      </c>
      <c r="AK3458" s="672">
        <f t="shared" si="586"/>
        <v>0</v>
      </c>
      <c r="AL3458" s="174"/>
    </row>
    <row r="3459" spans="1:39" s="4" customFormat="1" ht="12" customHeight="1" outlineLevel="1" x14ac:dyDescent="0.35">
      <c r="A3459" s="307" t="s">
        <v>339</v>
      </c>
      <c r="B3459" s="308" t="s">
        <v>8722</v>
      </c>
      <c r="C3459" s="309"/>
      <c r="D3459" s="310" t="s">
        <v>5124</v>
      </c>
      <c r="E3459" s="322" t="s">
        <v>5113</v>
      </c>
      <c r="F3459" s="293"/>
      <c r="G3459" s="293"/>
      <c r="H3459" s="294">
        <v>42</v>
      </c>
      <c r="I3459" s="294" t="str">
        <f>IFERROR(_xlfn.IFNA(VLOOKUP($D:$D,history!$I:$Y,3,0),VLOOKUP(E:E,history!$H:$Y,4,0)),"--")</f>
        <v>--</v>
      </c>
      <c r="J3459" s="282" t="s">
        <v>5946</v>
      </c>
      <c r="K3459" s="282" t="str">
        <f t="shared" si="587"/>
        <v/>
      </c>
      <c r="L3459" s="331">
        <f t="shared" si="584"/>
        <v>26.12</v>
      </c>
      <c r="M3459" s="331">
        <v>39.57</v>
      </c>
      <c r="N3459" s="297" t="str">
        <f>_xlfn.IFNA(VLOOKUP($E:$E,'1'!$A:$E,3,0),"")</f>
        <v/>
      </c>
      <c r="O3459" s="297" t="str">
        <f>_xlfn.IFNA(VLOOKUP($E:$E,'2'!$A:$E,3,0),"")</f>
        <v/>
      </c>
      <c r="P3459" s="297" t="str">
        <f>_xlfn.IFNA(VLOOKUP($E:$E,'3'!$A:$D,3,0),"")</f>
        <v/>
      </c>
      <c r="Q3459" s="297" t="str">
        <f>_xlfn.IFNA(VLOOKUP($E:$E,'4'!$A:$F,3,0),"")</f>
        <v/>
      </c>
      <c r="R3459" s="297" t="str">
        <f>_xlfn.IFNA(VLOOKUP($E:$E,'5'!$A:$F,3,0),"")</f>
        <v/>
      </c>
      <c r="S3459" s="297" t="str">
        <f>_xlfn.IFNA(VLOOKUP($E:$E,'6'!$A:$F,3,0),"")</f>
        <v/>
      </c>
      <c r="T3459" s="313">
        <v>1</v>
      </c>
      <c r="U3459" s="313">
        <v>40</v>
      </c>
      <c r="V3459" s="313">
        <v>240</v>
      </c>
      <c r="W3459" s="314">
        <v>0.109</v>
      </c>
      <c r="X3459" s="315">
        <v>1.5375E-4</v>
      </c>
      <c r="Y3459" s="749">
        <v>40</v>
      </c>
      <c r="Z3459" s="332" t="s">
        <v>5283</v>
      </c>
      <c r="AA3459" s="316" t="s">
        <v>393</v>
      </c>
      <c r="AB3459" s="282" t="s">
        <v>9163</v>
      </c>
      <c r="AC3459" s="317" t="s">
        <v>2081</v>
      </c>
      <c r="AD3459" s="318" t="s">
        <v>957</v>
      </c>
      <c r="AE3459" s="319">
        <v>0</v>
      </c>
      <c r="AF3459" s="319" t="s">
        <v>11273</v>
      </c>
      <c r="AG3459" s="320">
        <v>0.62</v>
      </c>
      <c r="AH3459" s="321">
        <f t="shared" si="585"/>
        <v>0</v>
      </c>
      <c r="AI3459" s="287">
        <f>_xlfn.IFNA(VLOOKUP(AD:AD,грп!B:C,2,0),0)</f>
        <v>0</v>
      </c>
      <c r="AJ3459" s="607">
        <v>0</v>
      </c>
      <c r="AK3459" s="672">
        <f t="shared" si="586"/>
        <v>0</v>
      </c>
      <c r="AL3459" s="174"/>
    </row>
    <row r="3460" spans="1:39" s="4" customFormat="1" ht="12" customHeight="1" outlineLevel="1" x14ac:dyDescent="0.35">
      <c r="A3460" s="307" t="s">
        <v>339</v>
      </c>
      <c r="B3460" s="308" t="s">
        <v>8723</v>
      </c>
      <c r="C3460" s="309"/>
      <c r="D3460" s="310" t="s">
        <v>5125</v>
      </c>
      <c r="E3460" s="322" t="s">
        <v>5114</v>
      </c>
      <c r="F3460" s="293"/>
      <c r="G3460" s="293"/>
      <c r="H3460" s="294">
        <v>35</v>
      </c>
      <c r="I3460" s="294" t="str">
        <f>IFERROR(_xlfn.IFNA(VLOOKUP($D:$D,history!$I:$Y,3,0),VLOOKUP(E:E,history!$H:$Y,4,0)),"--")</f>
        <v>--</v>
      </c>
      <c r="J3460" s="282" t="s">
        <v>5946</v>
      </c>
      <c r="K3460" s="282" t="str">
        <f t="shared" si="587"/>
        <v/>
      </c>
      <c r="L3460" s="331">
        <f t="shared" si="584"/>
        <v>29.01</v>
      </c>
      <c r="M3460" s="331">
        <v>43.96</v>
      </c>
      <c r="N3460" s="297" t="str">
        <f>_xlfn.IFNA(VLOOKUP($E:$E,'1'!$A:$E,3,0),"")</f>
        <v/>
      </c>
      <c r="O3460" s="297" t="str">
        <f>_xlfn.IFNA(VLOOKUP($E:$E,'2'!$A:$E,3,0),"")</f>
        <v/>
      </c>
      <c r="P3460" s="297" t="str">
        <f>_xlfn.IFNA(VLOOKUP($E:$E,'3'!$A:$D,3,0),"")</f>
        <v/>
      </c>
      <c r="Q3460" s="297" t="str">
        <f>_xlfn.IFNA(VLOOKUP($E:$E,'4'!$A:$F,3,0),"")</f>
        <v/>
      </c>
      <c r="R3460" s="297" t="str">
        <f>_xlfn.IFNA(VLOOKUP($E:$E,'5'!$A:$F,3,0),"")</f>
        <v/>
      </c>
      <c r="S3460" s="297" t="str">
        <f>_xlfn.IFNA(VLOOKUP($E:$E,'6'!$A:$F,3,0),"")</f>
        <v/>
      </c>
      <c r="T3460" s="313">
        <v>1</v>
      </c>
      <c r="U3460" s="313">
        <v>25</v>
      </c>
      <c r="V3460" s="313">
        <v>250</v>
      </c>
      <c r="W3460" s="314">
        <v>0.109</v>
      </c>
      <c r="X3460" s="315">
        <v>1.5375E-4</v>
      </c>
      <c r="Y3460" s="749">
        <v>40</v>
      </c>
      <c r="Z3460" s="332" t="s">
        <v>5283</v>
      </c>
      <c r="AA3460" s="316" t="s">
        <v>393</v>
      </c>
      <c r="AB3460" s="282" t="s">
        <v>9163</v>
      </c>
      <c r="AC3460" s="317" t="s">
        <v>2081</v>
      </c>
      <c r="AD3460" s="318" t="s">
        <v>957</v>
      </c>
      <c r="AE3460" s="319">
        <v>0</v>
      </c>
      <c r="AF3460" s="319" t="s">
        <v>11273</v>
      </c>
      <c r="AG3460" s="320">
        <v>0.68</v>
      </c>
      <c r="AH3460" s="321">
        <f t="shared" si="585"/>
        <v>0</v>
      </c>
      <c r="AI3460" s="287">
        <f>_xlfn.IFNA(VLOOKUP(AD:AD,грп!B:C,2,0),0)</f>
        <v>0</v>
      </c>
      <c r="AJ3460" s="607">
        <v>0</v>
      </c>
      <c r="AK3460" s="672">
        <f t="shared" si="586"/>
        <v>0</v>
      </c>
      <c r="AL3460" s="174"/>
    </row>
    <row r="3461" spans="1:39" s="4" customFormat="1" ht="12" customHeight="1" outlineLevel="1" x14ac:dyDescent="0.35">
      <c r="A3461" s="307" t="s">
        <v>339</v>
      </c>
      <c r="B3461" s="308" t="s">
        <v>8724</v>
      </c>
      <c r="C3461" s="309"/>
      <c r="D3461" s="310" t="s">
        <v>5126</v>
      </c>
      <c r="E3461" s="322" t="s">
        <v>5115</v>
      </c>
      <c r="F3461" s="293"/>
      <c r="G3461" s="293"/>
      <c r="H3461" s="294"/>
      <c r="I3461" s="294" t="str">
        <f>IFERROR(_xlfn.IFNA(VLOOKUP($D:$D,history!$I:$Y,3,0),VLOOKUP(E:E,history!$H:$Y,4,0)),"--")</f>
        <v>--</v>
      </c>
      <c r="J3461" s="282" t="s">
        <v>5946</v>
      </c>
      <c r="K3461" s="282" t="str">
        <f t="shared" si="587"/>
        <v/>
      </c>
      <c r="L3461" s="331">
        <f t="shared" si="584"/>
        <v>35.049999999999997</v>
      </c>
      <c r="M3461" s="331">
        <v>53.11</v>
      </c>
      <c r="N3461" s="297" t="str">
        <f>_xlfn.IFNA(VLOOKUP($E:$E,'1'!$A:$E,3,0),"")</f>
        <v/>
      </c>
      <c r="O3461" s="297" t="str">
        <f>_xlfn.IFNA(VLOOKUP($E:$E,'2'!$A:$E,3,0),"")</f>
        <v/>
      </c>
      <c r="P3461" s="297" t="str">
        <f>_xlfn.IFNA(VLOOKUP($E:$E,'3'!$A:$D,3,0),"")</f>
        <v/>
      </c>
      <c r="Q3461" s="297" t="str">
        <f>_xlfn.IFNA(VLOOKUP($E:$E,'4'!$A:$F,3,0),"")</f>
        <v/>
      </c>
      <c r="R3461" s="297" t="str">
        <f>_xlfn.IFNA(VLOOKUP($E:$E,'5'!$A:$F,3,0),"")</f>
        <v/>
      </c>
      <c r="S3461" s="297" t="str">
        <f>_xlfn.IFNA(VLOOKUP($E:$E,'6'!$A:$F,3,0),"")</f>
        <v/>
      </c>
      <c r="T3461" s="313">
        <v>1</v>
      </c>
      <c r="U3461" s="313">
        <v>15</v>
      </c>
      <c r="V3461" s="313">
        <v>150</v>
      </c>
      <c r="W3461" s="314">
        <v>0.109</v>
      </c>
      <c r="X3461" s="315">
        <v>1.5375E-4</v>
      </c>
      <c r="Y3461" s="749">
        <v>50</v>
      </c>
      <c r="Z3461" s="332" t="s">
        <v>5283</v>
      </c>
      <c r="AA3461" s="316" t="s">
        <v>393</v>
      </c>
      <c r="AB3461" s="282" t="s">
        <v>9163</v>
      </c>
      <c r="AC3461" s="317" t="s">
        <v>2081</v>
      </c>
      <c r="AD3461" s="318" t="s">
        <v>957</v>
      </c>
      <c r="AE3461" s="319">
        <v>0</v>
      </c>
      <c r="AF3461" s="319" t="s">
        <v>11273</v>
      </c>
      <c r="AG3461" s="320">
        <v>0.83</v>
      </c>
      <c r="AH3461" s="321">
        <f t="shared" si="585"/>
        <v>0</v>
      </c>
      <c r="AI3461" s="287">
        <f>_xlfn.IFNA(VLOOKUP(AD:AD,грп!B:C,2,0),0)</f>
        <v>0</v>
      </c>
      <c r="AJ3461" s="607">
        <v>0</v>
      </c>
      <c r="AK3461" s="672">
        <f t="shared" si="586"/>
        <v>0</v>
      </c>
      <c r="AL3461" s="174"/>
    </row>
    <row r="3462" spans="1:39" s="4" customFormat="1" ht="12" customHeight="1" outlineLevel="1" x14ac:dyDescent="0.35">
      <c r="A3462" s="307" t="s">
        <v>339</v>
      </c>
      <c r="B3462" s="308" t="s">
        <v>8725</v>
      </c>
      <c r="C3462" s="309"/>
      <c r="D3462" s="310" t="s">
        <v>5127</v>
      </c>
      <c r="E3462" s="322" t="s">
        <v>4985</v>
      </c>
      <c r="F3462" s="293"/>
      <c r="G3462" s="293"/>
      <c r="H3462" s="294"/>
      <c r="I3462" s="294" t="str">
        <f>IFERROR(_xlfn.IFNA(VLOOKUP($D:$D,history!$I:$Y,3,0),VLOOKUP(E:E,history!$H:$Y,4,0)),"--")</f>
        <v>--</v>
      </c>
      <c r="J3462" s="282" t="s">
        <v>5946</v>
      </c>
      <c r="K3462" s="282" t="str">
        <f t="shared" si="587"/>
        <v/>
      </c>
      <c r="L3462" s="331">
        <f t="shared" si="584"/>
        <v>41.75</v>
      </c>
      <c r="M3462" s="331">
        <v>63.25</v>
      </c>
      <c r="N3462" s="297" t="str">
        <f>_xlfn.IFNA(VLOOKUP($E:$E,'1'!$A:$E,3,0),"")</f>
        <v/>
      </c>
      <c r="O3462" s="297" t="str">
        <f>_xlfn.IFNA(VLOOKUP($E:$E,'2'!$A:$E,3,0),"")</f>
        <v/>
      </c>
      <c r="P3462" s="297" t="str">
        <f>_xlfn.IFNA(VLOOKUP($E:$E,'3'!$A:$D,3,0),"")</f>
        <v/>
      </c>
      <c r="Q3462" s="297" t="str">
        <f>_xlfn.IFNA(VLOOKUP($E:$E,'4'!$A:$F,3,0),"")</f>
        <v/>
      </c>
      <c r="R3462" s="297" t="str">
        <f>_xlfn.IFNA(VLOOKUP($E:$E,'5'!$A:$F,3,0),"")</f>
        <v/>
      </c>
      <c r="S3462" s="297" t="str">
        <f>_xlfn.IFNA(VLOOKUP($E:$E,'6'!$A:$F,3,0),"")</f>
        <v/>
      </c>
      <c r="T3462" s="313">
        <v>1</v>
      </c>
      <c r="U3462" s="313">
        <v>12</v>
      </c>
      <c r="V3462" s="313">
        <v>120</v>
      </c>
      <c r="W3462" s="314">
        <v>0.109</v>
      </c>
      <c r="X3462" s="315">
        <v>1.5375E-4</v>
      </c>
      <c r="Y3462" s="749">
        <v>60</v>
      </c>
      <c r="Z3462" s="332" t="s">
        <v>5283</v>
      </c>
      <c r="AA3462" s="316" t="s">
        <v>393</v>
      </c>
      <c r="AB3462" s="282" t="s">
        <v>9163</v>
      </c>
      <c r="AC3462" s="317" t="s">
        <v>2081</v>
      </c>
      <c r="AD3462" s="318" t="s">
        <v>957</v>
      </c>
      <c r="AE3462" s="319">
        <v>0</v>
      </c>
      <c r="AF3462" s="319" t="s">
        <v>11273</v>
      </c>
      <c r="AG3462" s="320">
        <v>0.72</v>
      </c>
      <c r="AH3462" s="321">
        <f t="shared" si="585"/>
        <v>0</v>
      </c>
      <c r="AI3462" s="287">
        <f>_xlfn.IFNA(VLOOKUP(AD:AD,грп!B:C,2,0),0)</f>
        <v>0</v>
      </c>
      <c r="AJ3462" s="607">
        <v>0</v>
      </c>
      <c r="AK3462" s="672">
        <f t="shared" si="586"/>
        <v>0</v>
      </c>
      <c r="AL3462" s="174"/>
    </row>
    <row r="3463" spans="1:39" s="4" customFormat="1" ht="12" customHeight="1" outlineLevel="1" x14ac:dyDescent="0.35">
      <c r="A3463" s="307" t="s">
        <v>339</v>
      </c>
      <c r="B3463" s="308" t="s">
        <v>8726</v>
      </c>
      <c r="C3463" s="309"/>
      <c r="D3463" s="310" t="s">
        <v>5128</v>
      </c>
      <c r="E3463" s="322" t="s">
        <v>5116</v>
      </c>
      <c r="F3463" s="293"/>
      <c r="G3463" s="293"/>
      <c r="H3463" s="294"/>
      <c r="I3463" s="294" t="str">
        <f>IFERROR(_xlfn.IFNA(VLOOKUP($D:$D,history!$I:$Y,3,0),VLOOKUP(E:E,history!$H:$Y,4,0)),"--")</f>
        <v>--</v>
      </c>
      <c r="J3463" s="282" t="s">
        <v>5946</v>
      </c>
      <c r="K3463" s="282" t="str">
        <f t="shared" si="587"/>
        <v/>
      </c>
      <c r="L3463" s="331">
        <f t="shared" si="584"/>
        <v>50.87</v>
      </c>
      <c r="M3463" s="331">
        <v>77.08</v>
      </c>
      <c r="N3463" s="297" t="str">
        <f>_xlfn.IFNA(VLOOKUP($E:$E,'1'!$A:$E,3,0),"")</f>
        <v/>
      </c>
      <c r="O3463" s="297" t="str">
        <f>_xlfn.IFNA(VLOOKUP($E:$E,'2'!$A:$E,3,0),"")</f>
        <v/>
      </c>
      <c r="P3463" s="297" t="str">
        <f>_xlfn.IFNA(VLOOKUP($E:$E,'3'!$A:$D,3,0),"")</f>
        <v/>
      </c>
      <c r="Q3463" s="297" t="str">
        <f>_xlfn.IFNA(VLOOKUP($E:$E,'4'!$A:$F,3,0),"")</f>
        <v/>
      </c>
      <c r="R3463" s="297" t="str">
        <f>_xlfn.IFNA(VLOOKUP($E:$E,'5'!$A:$F,3,0),"")</f>
        <v/>
      </c>
      <c r="S3463" s="297" t="str">
        <f>_xlfn.IFNA(VLOOKUP($E:$E,'6'!$A:$F,3,0),"")</f>
        <v/>
      </c>
      <c r="T3463" s="313">
        <v>1</v>
      </c>
      <c r="U3463" s="313">
        <v>12</v>
      </c>
      <c r="V3463" s="313">
        <v>192</v>
      </c>
      <c r="W3463" s="314">
        <v>0.109</v>
      </c>
      <c r="X3463" s="315">
        <v>1.5375E-4</v>
      </c>
      <c r="Y3463" s="749">
        <v>70</v>
      </c>
      <c r="Z3463" s="332" t="s">
        <v>5283</v>
      </c>
      <c r="AA3463" s="316" t="s">
        <v>393</v>
      </c>
      <c r="AB3463" s="282" t="s">
        <v>9163</v>
      </c>
      <c r="AC3463" s="317" t="s">
        <v>2081</v>
      </c>
      <c r="AD3463" s="318" t="s">
        <v>957</v>
      </c>
      <c r="AE3463" s="319">
        <v>0</v>
      </c>
      <c r="AF3463" s="319" t="s">
        <v>11273</v>
      </c>
      <c r="AG3463" s="320">
        <v>1.21</v>
      </c>
      <c r="AH3463" s="321">
        <f t="shared" si="585"/>
        <v>0</v>
      </c>
      <c r="AI3463" s="287">
        <f>_xlfn.IFNA(VLOOKUP(AD:AD,грп!B:C,2,0),0)</f>
        <v>0</v>
      </c>
      <c r="AJ3463" s="607">
        <v>0</v>
      </c>
      <c r="AK3463" s="672">
        <f t="shared" si="586"/>
        <v>0</v>
      </c>
      <c r="AL3463" s="174"/>
    </row>
    <row r="3464" spans="1:39" s="4" customFormat="1" ht="12" customHeight="1" outlineLevel="1" x14ac:dyDescent="0.35">
      <c r="A3464" s="307" t="s">
        <v>339</v>
      </c>
      <c r="B3464" s="308" t="s">
        <v>8727</v>
      </c>
      <c r="C3464" s="309"/>
      <c r="D3464" s="310" t="s">
        <v>5129</v>
      </c>
      <c r="E3464" s="322" t="s">
        <v>5117</v>
      </c>
      <c r="F3464" s="293"/>
      <c r="G3464" s="293"/>
      <c r="H3464" s="294"/>
      <c r="I3464" s="294" t="str">
        <f>IFERROR(_xlfn.IFNA(VLOOKUP($D:$D,history!$I:$Y,3,0),VLOOKUP(E:E,history!$H:$Y,4,0)),"--")</f>
        <v>--</v>
      </c>
      <c r="J3464" s="282" t="s">
        <v>5946</v>
      </c>
      <c r="K3464" s="282" t="str">
        <f t="shared" si="587"/>
        <v/>
      </c>
      <c r="L3464" s="331">
        <f t="shared" si="584"/>
        <v>65.11</v>
      </c>
      <c r="M3464" s="331">
        <v>98.65</v>
      </c>
      <c r="N3464" s="297" t="str">
        <f>_xlfn.IFNA(VLOOKUP($E:$E,'1'!$A:$E,3,0),"")</f>
        <v/>
      </c>
      <c r="O3464" s="297" t="str">
        <f>_xlfn.IFNA(VLOOKUP($E:$E,'2'!$A:$E,3,0),"")</f>
        <v/>
      </c>
      <c r="P3464" s="297" t="str">
        <f>_xlfn.IFNA(VLOOKUP($E:$E,'3'!$A:$D,3,0),"")</f>
        <v/>
      </c>
      <c r="Q3464" s="297" t="str">
        <f>_xlfn.IFNA(VLOOKUP($E:$E,'4'!$A:$F,3,0),"")</f>
        <v/>
      </c>
      <c r="R3464" s="297" t="str">
        <f>_xlfn.IFNA(VLOOKUP($E:$E,'5'!$A:$F,3,0),"")</f>
        <v/>
      </c>
      <c r="S3464" s="297" t="str">
        <f>_xlfn.IFNA(VLOOKUP($E:$E,'6'!$A:$F,3,0),"")</f>
        <v/>
      </c>
      <c r="T3464" s="313">
        <v>1</v>
      </c>
      <c r="U3464" s="313">
        <v>12</v>
      </c>
      <c r="V3464" s="313">
        <v>144</v>
      </c>
      <c r="W3464" s="314">
        <v>0.109</v>
      </c>
      <c r="X3464" s="315">
        <v>1.5375E-4</v>
      </c>
      <c r="Y3464" s="749">
        <v>90</v>
      </c>
      <c r="Z3464" s="332" t="s">
        <v>5283</v>
      </c>
      <c r="AA3464" s="316" t="s">
        <v>393</v>
      </c>
      <c r="AB3464" s="282" t="s">
        <v>9163</v>
      </c>
      <c r="AC3464" s="317" t="s">
        <v>2081</v>
      </c>
      <c r="AD3464" s="318" t="s">
        <v>957</v>
      </c>
      <c r="AE3464" s="319">
        <v>0</v>
      </c>
      <c r="AF3464" s="319" t="s">
        <v>11273</v>
      </c>
      <c r="AG3464" s="320">
        <v>1.54</v>
      </c>
      <c r="AH3464" s="321">
        <f t="shared" si="585"/>
        <v>0</v>
      </c>
      <c r="AI3464" s="287">
        <f>_xlfn.IFNA(VLOOKUP(AD:AD,грп!B:C,2,0),0)</f>
        <v>0</v>
      </c>
      <c r="AJ3464" s="607">
        <v>0</v>
      </c>
      <c r="AK3464" s="672">
        <f t="shared" si="586"/>
        <v>0</v>
      </c>
      <c r="AL3464" s="174"/>
    </row>
    <row r="3465" spans="1:39" s="4" customFormat="1" ht="12" customHeight="1" outlineLevel="1" x14ac:dyDescent="0.35">
      <c r="A3465" s="307" t="s">
        <v>339</v>
      </c>
      <c r="B3465" s="308" t="s">
        <v>8728</v>
      </c>
      <c r="C3465" s="309"/>
      <c r="D3465" s="310" t="s">
        <v>5130</v>
      </c>
      <c r="E3465" s="322" t="s">
        <v>5118</v>
      </c>
      <c r="F3465" s="293"/>
      <c r="G3465" s="293"/>
      <c r="H3465" s="294">
        <v>8</v>
      </c>
      <c r="I3465" s="294" t="str">
        <f>IFERROR(_xlfn.IFNA(VLOOKUP($D:$D,history!$I:$Y,3,0),VLOOKUP(E:E,history!$H:$Y,4,0)),"--")</f>
        <v>--</v>
      </c>
      <c r="J3465" s="282" t="s">
        <v>5946</v>
      </c>
      <c r="K3465" s="282" t="str">
        <f t="shared" si="587"/>
        <v/>
      </c>
      <c r="L3465" s="331">
        <f t="shared" si="584"/>
        <v>77.64</v>
      </c>
      <c r="M3465" s="331">
        <v>117.63</v>
      </c>
      <c r="N3465" s="297" t="str">
        <f>_xlfn.IFNA(VLOOKUP($E:$E,'1'!$A:$E,3,0),"")</f>
        <v/>
      </c>
      <c r="O3465" s="297" t="str">
        <f>_xlfn.IFNA(VLOOKUP($E:$E,'2'!$A:$E,3,0),"")</f>
        <v/>
      </c>
      <c r="P3465" s="297" t="str">
        <f>_xlfn.IFNA(VLOOKUP($E:$E,'3'!$A:$D,3,0),"")</f>
        <v/>
      </c>
      <c r="Q3465" s="297" t="str">
        <f>_xlfn.IFNA(VLOOKUP($E:$E,'4'!$A:$F,3,0),"")</f>
        <v/>
      </c>
      <c r="R3465" s="297" t="str">
        <f>_xlfn.IFNA(VLOOKUP($E:$E,'5'!$A:$F,3,0),"")</f>
        <v/>
      </c>
      <c r="S3465" s="297" t="str">
        <f>_xlfn.IFNA(VLOOKUP($E:$E,'6'!$A:$F,3,0),"")</f>
        <v/>
      </c>
      <c r="T3465" s="313">
        <v>1</v>
      </c>
      <c r="U3465" s="313">
        <v>12</v>
      </c>
      <c r="V3465" s="313">
        <v>120</v>
      </c>
      <c r="W3465" s="314">
        <v>0.109</v>
      </c>
      <c r="X3465" s="315">
        <v>1.5375E-4</v>
      </c>
      <c r="Y3465" s="749">
        <v>110</v>
      </c>
      <c r="Z3465" s="332" t="s">
        <v>5283</v>
      </c>
      <c r="AA3465" s="316" t="s">
        <v>393</v>
      </c>
      <c r="AB3465" s="282" t="s">
        <v>9163</v>
      </c>
      <c r="AC3465" s="317" t="s">
        <v>2081</v>
      </c>
      <c r="AD3465" s="318" t="s">
        <v>957</v>
      </c>
      <c r="AE3465" s="319">
        <v>0</v>
      </c>
      <c r="AF3465" s="319" t="s">
        <v>11273</v>
      </c>
      <c r="AG3465" s="320">
        <v>1.84</v>
      </c>
      <c r="AH3465" s="321">
        <f t="shared" si="585"/>
        <v>0</v>
      </c>
      <c r="AI3465" s="287">
        <f>_xlfn.IFNA(VLOOKUP(AD:AD,грп!B:C,2,0),0)</f>
        <v>0</v>
      </c>
      <c r="AJ3465" s="607">
        <v>0</v>
      </c>
      <c r="AK3465" s="672">
        <f t="shared" si="586"/>
        <v>0</v>
      </c>
      <c r="AL3465" s="174"/>
    </row>
    <row r="3466" spans="1:39" s="4" customFormat="1" ht="12" customHeight="1" outlineLevel="1" x14ac:dyDescent="0.35">
      <c r="A3466" s="307" t="s">
        <v>339</v>
      </c>
      <c r="B3466" s="308" t="s">
        <v>8729</v>
      </c>
      <c r="C3466" s="309"/>
      <c r="D3466" s="310" t="s">
        <v>5131</v>
      </c>
      <c r="E3466" s="322" t="s">
        <v>5119</v>
      </c>
      <c r="F3466" s="293"/>
      <c r="G3466" s="293"/>
      <c r="H3466" s="294"/>
      <c r="I3466" s="294" t="str">
        <f>IFERROR(_xlfn.IFNA(VLOOKUP($D:$D,history!$I:$Y,3,0),VLOOKUP(E:E,history!$H:$Y,4,0)),"--")</f>
        <v>--</v>
      </c>
      <c r="J3466" s="282" t="s">
        <v>5946</v>
      </c>
      <c r="K3466" s="282" t="str">
        <f t="shared" si="587"/>
        <v/>
      </c>
      <c r="L3466" s="331">
        <f t="shared" si="584"/>
        <v>91.84</v>
      </c>
      <c r="M3466" s="331">
        <v>139.15</v>
      </c>
      <c r="N3466" s="297" t="str">
        <f>_xlfn.IFNA(VLOOKUP($E:$E,'1'!$A:$E,3,0),"")</f>
        <v/>
      </c>
      <c r="O3466" s="297" t="str">
        <f>_xlfn.IFNA(VLOOKUP($E:$E,'2'!$A:$E,3,0),"")</f>
        <v/>
      </c>
      <c r="P3466" s="297" t="str">
        <f>_xlfn.IFNA(VLOOKUP($E:$E,'3'!$A:$D,3,0),"")</f>
        <v/>
      </c>
      <c r="Q3466" s="297" t="str">
        <f>_xlfn.IFNA(VLOOKUP($E:$E,'4'!$A:$F,3,0),"")</f>
        <v/>
      </c>
      <c r="R3466" s="297" t="str">
        <f>_xlfn.IFNA(VLOOKUP($E:$E,'5'!$A:$F,3,0),"")</f>
        <v/>
      </c>
      <c r="S3466" s="297" t="str">
        <f>_xlfn.IFNA(VLOOKUP($E:$E,'6'!$A:$F,3,0),"")</f>
        <v/>
      </c>
      <c r="T3466" s="313">
        <v>1</v>
      </c>
      <c r="U3466" s="313">
        <v>12</v>
      </c>
      <c r="V3466" s="313">
        <v>120</v>
      </c>
      <c r="W3466" s="314">
        <v>0.109</v>
      </c>
      <c r="X3466" s="315">
        <v>1.5375E-4</v>
      </c>
      <c r="Y3466" s="749">
        <v>130</v>
      </c>
      <c r="Z3466" s="332" t="s">
        <v>5283</v>
      </c>
      <c r="AA3466" s="316" t="s">
        <v>393</v>
      </c>
      <c r="AB3466" s="282" t="s">
        <v>9163</v>
      </c>
      <c r="AC3466" s="317" t="s">
        <v>2081</v>
      </c>
      <c r="AD3466" s="318" t="s">
        <v>957</v>
      </c>
      <c r="AE3466" s="319">
        <v>0</v>
      </c>
      <c r="AF3466" s="319" t="s">
        <v>11273</v>
      </c>
      <c r="AG3466" s="320">
        <v>2.17</v>
      </c>
      <c r="AH3466" s="321">
        <f t="shared" si="585"/>
        <v>0</v>
      </c>
      <c r="AI3466" s="287">
        <f>_xlfn.IFNA(VLOOKUP(AD:AD,грп!B:C,2,0),0)</f>
        <v>0</v>
      </c>
      <c r="AJ3466" s="607">
        <v>0</v>
      </c>
      <c r="AK3466" s="672">
        <f t="shared" si="586"/>
        <v>0</v>
      </c>
      <c r="AL3466" s="174"/>
    </row>
    <row r="3467" spans="1:39" s="4" customFormat="1" ht="12" customHeight="1" outlineLevel="1" x14ac:dyDescent="0.35">
      <c r="A3467" s="307" t="s">
        <v>339</v>
      </c>
      <c r="B3467" s="308" t="s">
        <v>8730</v>
      </c>
      <c r="C3467" s="309"/>
      <c r="D3467" s="310" t="s">
        <v>5132</v>
      </c>
      <c r="E3467" s="322" t="s">
        <v>5120</v>
      </c>
      <c r="F3467" s="293"/>
      <c r="G3467" s="293"/>
      <c r="H3467" s="294"/>
      <c r="I3467" s="294" t="str">
        <f>IFERROR(_xlfn.IFNA(VLOOKUP($D:$D,history!$I:$Y,3,0),VLOOKUP(E:E,history!$H:$Y,4,0)),"--")</f>
        <v>--</v>
      </c>
      <c r="J3467" s="282" t="s">
        <v>5946</v>
      </c>
      <c r="K3467" s="282" t="str">
        <f t="shared" si="587"/>
        <v/>
      </c>
      <c r="L3467" s="331">
        <f t="shared" si="584"/>
        <v>115.53</v>
      </c>
      <c r="M3467" s="331">
        <v>175.05</v>
      </c>
      <c r="N3467" s="297" t="str">
        <f>_xlfn.IFNA(VLOOKUP($E:$E,'1'!$A:$E,3,0),"")</f>
        <v/>
      </c>
      <c r="O3467" s="297" t="str">
        <f>_xlfn.IFNA(VLOOKUP($E:$E,'2'!$A:$E,3,0),"")</f>
        <v/>
      </c>
      <c r="P3467" s="297" t="str">
        <f>_xlfn.IFNA(VLOOKUP($E:$E,'3'!$A:$D,3,0),"")</f>
        <v/>
      </c>
      <c r="Q3467" s="297" t="str">
        <f>_xlfn.IFNA(VLOOKUP($E:$E,'4'!$A:$F,3,0),"")</f>
        <v/>
      </c>
      <c r="R3467" s="297" t="str">
        <f>_xlfn.IFNA(VLOOKUP($E:$E,'5'!$A:$F,3,0),"")</f>
        <v/>
      </c>
      <c r="S3467" s="297" t="str">
        <f>_xlfn.IFNA(VLOOKUP($E:$E,'6'!$A:$F,3,0),"")</f>
        <v/>
      </c>
      <c r="T3467" s="313">
        <v>1</v>
      </c>
      <c r="U3467" s="313">
        <v>12</v>
      </c>
      <c r="V3467" s="313">
        <v>96</v>
      </c>
      <c r="W3467" s="314">
        <v>0.109</v>
      </c>
      <c r="X3467" s="315">
        <v>1.5375E-4</v>
      </c>
      <c r="Y3467" s="749">
        <v>170</v>
      </c>
      <c r="Z3467" s="332" t="s">
        <v>5283</v>
      </c>
      <c r="AA3467" s="316" t="s">
        <v>393</v>
      </c>
      <c r="AB3467" s="282" t="s">
        <v>9163</v>
      </c>
      <c r="AC3467" s="317" t="s">
        <v>2081</v>
      </c>
      <c r="AD3467" s="318" t="s">
        <v>957</v>
      </c>
      <c r="AE3467" s="319">
        <v>0</v>
      </c>
      <c r="AF3467" s="319" t="s">
        <v>11273</v>
      </c>
      <c r="AG3467" s="320">
        <v>2.73</v>
      </c>
      <c r="AH3467" s="321">
        <f t="shared" si="585"/>
        <v>0</v>
      </c>
      <c r="AI3467" s="287">
        <f>_xlfn.IFNA(VLOOKUP(AD:AD,грп!B:C,2,0),0)</f>
        <v>0</v>
      </c>
      <c r="AJ3467" s="607">
        <v>0</v>
      </c>
      <c r="AK3467" s="672">
        <f t="shared" si="586"/>
        <v>0</v>
      </c>
      <c r="AL3467" s="174"/>
    </row>
    <row r="3468" spans="1:39" s="4" customFormat="1" ht="12" customHeight="1" outlineLevel="1" x14ac:dyDescent="0.35">
      <c r="A3468" s="307" t="s">
        <v>339</v>
      </c>
      <c r="B3468" s="308" t="s">
        <v>8731</v>
      </c>
      <c r="C3468" s="309"/>
      <c r="D3468" s="310" t="s">
        <v>5133</v>
      </c>
      <c r="E3468" s="322" t="s">
        <v>4986</v>
      </c>
      <c r="F3468" s="293"/>
      <c r="G3468" s="293"/>
      <c r="H3468" s="294"/>
      <c r="I3468" s="294" t="str">
        <f>IFERROR(_xlfn.IFNA(VLOOKUP($D:$D,history!$I:$Y,3,0),VLOOKUP(E:E,history!$H:$Y,4,0)),"--")</f>
        <v>--</v>
      </c>
      <c r="J3468" s="282" t="s">
        <v>5946</v>
      </c>
      <c r="K3468" s="282" t="str">
        <f t="shared" si="587"/>
        <v/>
      </c>
      <c r="L3468" s="331">
        <f t="shared" si="584"/>
        <v>113.51</v>
      </c>
      <c r="M3468" s="331">
        <v>171.99</v>
      </c>
      <c r="N3468" s="297" t="str">
        <f>_xlfn.IFNA(VLOOKUP($E:$E,'1'!$A:$E,3,0),"")</f>
        <v/>
      </c>
      <c r="O3468" s="297" t="str">
        <f>_xlfn.IFNA(VLOOKUP($E:$E,'2'!$A:$E,3,0),"")</f>
        <v/>
      </c>
      <c r="P3468" s="297" t="str">
        <f>_xlfn.IFNA(VLOOKUP($E:$E,'3'!$A:$D,3,0),"")</f>
        <v/>
      </c>
      <c r="Q3468" s="297" t="str">
        <f>_xlfn.IFNA(VLOOKUP($E:$E,'4'!$A:$F,3,0),"")</f>
        <v/>
      </c>
      <c r="R3468" s="297" t="str">
        <f>_xlfn.IFNA(VLOOKUP($E:$E,'5'!$A:$F,3,0),"")</f>
        <v/>
      </c>
      <c r="S3468" s="297" t="str">
        <f>_xlfn.IFNA(VLOOKUP($E:$E,'6'!$A:$F,3,0),"")</f>
        <v/>
      </c>
      <c r="T3468" s="313">
        <v>1</v>
      </c>
      <c r="U3468" s="313">
        <v>12</v>
      </c>
      <c r="V3468" s="313">
        <v>96</v>
      </c>
      <c r="W3468" s="314">
        <v>0.109</v>
      </c>
      <c r="X3468" s="315">
        <v>1.5375E-4</v>
      </c>
      <c r="Y3468" s="749">
        <v>160</v>
      </c>
      <c r="Z3468" s="332" t="s">
        <v>5283</v>
      </c>
      <c r="AA3468" s="316" t="s">
        <v>393</v>
      </c>
      <c r="AB3468" s="282" t="s">
        <v>9163</v>
      </c>
      <c r="AC3468" s="317" t="s">
        <v>2081</v>
      </c>
      <c r="AD3468" s="318" t="s">
        <v>957</v>
      </c>
      <c r="AE3468" s="319">
        <v>0</v>
      </c>
      <c r="AF3468" s="319" t="s">
        <v>11273</v>
      </c>
      <c r="AG3468" s="320">
        <v>2.73</v>
      </c>
      <c r="AH3468" s="321">
        <f t="shared" si="585"/>
        <v>0</v>
      </c>
      <c r="AI3468" s="287">
        <f>_xlfn.IFNA(VLOOKUP(AD:AD,грп!B:C,2,0),0)</f>
        <v>0</v>
      </c>
      <c r="AJ3468" s="607">
        <v>0</v>
      </c>
      <c r="AK3468" s="672">
        <f t="shared" si="586"/>
        <v>0</v>
      </c>
      <c r="AL3468" s="174"/>
    </row>
    <row r="3469" spans="1:39" s="4" customFormat="1" ht="20.100000000000001" customHeight="1" x14ac:dyDescent="0.35">
      <c r="A3469" s="380"/>
      <c r="B3469" s="381"/>
      <c r="C3469" s="382"/>
      <c r="D3469" s="414" t="s">
        <v>2070</v>
      </c>
      <c r="E3469" s="384"/>
      <c r="F3469" s="293"/>
      <c r="G3469" s="293"/>
      <c r="H3469" s="294"/>
      <c r="I3469" s="385"/>
      <c r="J3469" s="385" t="s">
        <v>393</v>
      </c>
      <c r="K3469" s="385" t="s">
        <v>393</v>
      </c>
      <c r="L3469" s="396"/>
      <c r="M3469" s="397"/>
      <c r="N3469" s="398"/>
      <c r="O3469" s="398"/>
      <c r="P3469" s="398"/>
      <c r="Q3469" s="398"/>
      <c r="R3469" s="398"/>
      <c r="S3469" s="398"/>
      <c r="T3469" s="398"/>
      <c r="U3469" s="397"/>
      <c r="V3469" s="397"/>
      <c r="W3469" s="399"/>
      <c r="X3469" s="400"/>
      <c r="Y3469" s="754"/>
      <c r="Z3469" s="401"/>
      <c r="AA3469" s="397"/>
      <c r="AB3469" s="397"/>
      <c r="AC3469" s="402"/>
      <c r="AD3469" s="403"/>
      <c r="AE3469" s="397"/>
      <c r="AF3469" s="397"/>
      <c r="AG3469" s="339"/>
      <c r="AH3469" s="306"/>
      <c r="AI3469" s="287">
        <f>_xlfn.IFNA(VLOOKUP(AD:AD,грп!B:C,2,0),0)</f>
        <v>0</v>
      </c>
      <c r="AJ3469" s="607">
        <v>0</v>
      </c>
      <c r="AK3469" s="672">
        <f t="shared" si="586"/>
        <v>0</v>
      </c>
      <c r="AL3469" s="174"/>
    </row>
    <row r="3470" spans="1:39" s="4" customFormat="1" ht="12" customHeight="1" x14ac:dyDescent="0.35">
      <c r="A3470" s="288"/>
      <c r="B3470" s="289"/>
      <c r="C3470" s="290" t="s">
        <v>555</v>
      </c>
      <c r="D3470" s="291" t="s">
        <v>527</v>
      </c>
      <c r="E3470" s="292"/>
      <c r="F3470" s="293"/>
      <c r="G3470" s="293"/>
      <c r="H3470" s="294"/>
      <c r="I3470" s="294"/>
      <c r="J3470" s="282" t="s">
        <v>393</v>
      </c>
      <c r="K3470" s="282" t="str">
        <f t="shared" ref="K3470:K3501" si="588" xml:space="preserve">
IF(OR($E3470="",$A$3&lt;&gt;"МОСКВА"),"",
IF(AND($AJ3470&gt;=1,$AJ3470&lt;20),"*",
IF(AND($AJ3470&gt;=20,$AJ3470&lt;100),"**",
IF(($AJ3470&gt;=100),"***","--"))))</f>
        <v/>
      </c>
      <c r="L3470" s="295"/>
      <c r="M3470" s="296"/>
      <c r="N3470" s="297"/>
      <c r="O3470" s="297"/>
      <c r="P3470" s="297"/>
      <c r="Q3470" s="297" t="str">
        <f>_xlfn.IFNA(VLOOKUP($E:$E,'4'!$A:$F,3,0),"")</f>
        <v/>
      </c>
      <c r="R3470" s="297" t="str">
        <f>_xlfn.IFNA(VLOOKUP($E:$E,'5'!$A:$F,3,0),"")</f>
        <v/>
      </c>
      <c r="S3470" s="297"/>
      <c r="T3470" s="298"/>
      <c r="U3470" s="280"/>
      <c r="V3470" s="280"/>
      <c r="W3470" s="300"/>
      <c r="X3470" s="301"/>
      <c r="Y3470" s="749"/>
      <c r="Z3470" s="282"/>
      <c r="AA3470" s="280"/>
      <c r="AB3470" s="280" t="s">
        <v>393</v>
      </c>
      <c r="AC3470" s="302"/>
      <c r="AD3470" s="303" t="s">
        <v>527</v>
      </c>
      <c r="AE3470" s="280"/>
      <c r="AF3470" s="329"/>
      <c r="AG3470" s="339"/>
      <c r="AH3470" s="306"/>
      <c r="AI3470" s="287">
        <f>_xlfn.IFNA(VLOOKUP(AD:AD,грп!B:C,2,0),0)</f>
        <v>0</v>
      </c>
      <c r="AJ3470" s="607">
        <v>0</v>
      </c>
      <c r="AK3470" s="672" t="str">
        <f t="shared" si="586"/>
        <v xml:space="preserve"> </v>
      </c>
      <c r="AL3470" s="174"/>
    </row>
    <row r="3471" spans="1:39" ht="12" customHeight="1" outlineLevel="1" x14ac:dyDescent="0.35">
      <c r="A3471" s="307" t="s">
        <v>10402</v>
      </c>
      <c r="B3471" s="308" t="s">
        <v>8732</v>
      </c>
      <c r="C3471" s="290" t="s">
        <v>555</v>
      </c>
      <c r="D3471" s="310" t="s">
        <v>2874</v>
      </c>
      <c r="E3471" s="322" t="s">
        <v>794</v>
      </c>
      <c r="F3471" s="293"/>
      <c r="G3471" s="293"/>
      <c r="H3471" s="294">
        <v>16</v>
      </c>
      <c r="I3471" s="294" t="str">
        <f>IFERROR(_xlfn.IFNA(VLOOKUP($D:$D,history!$I:$Y,3,0),VLOOKUP(E:E,history!$H:$Y,4,0)),"--")</f>
        <v>--</v>
      </c>
      <c r="J3471" s="282" t="s">
        <v>5946</v>
      </c>
      <c r="K3471" s="282" t="str">
        <f t="shared" si="588"/>
        <v/>
      </c>
      <c r="L3471" s="312">
        <f>IF($A$3="ИМ",ROUND($Y3471*(1-($L$6-$F$4))*(1-$F$3)*(1+$AG$2),2),ROUND($M3471*(1-($L$6-$F$4))*(1-$F$3)*(1+$AG$2),2))</f>
        <v>1105.6099999999999</v>
      </c>
      <c r="M3471" s="312">
        <f>ROUND(IF($A$3="РЕГИОНЫ",AG3471*$AG$3*$AG$1,IF(AI3471=0,AG3471*$AG$3*$AG$1,AG3471*$AG$3*(1-5%)*$AG$1)),2)</f>
        <v>1675.17</v>
      </c>
      <c r="N3471" s="297" t="str">
        <f>_xlfn.IFNA(VLOOKUP($E:$E,'1'!$A:$E,3,0),"")</f>
        <v/>
      </c>
      <c r="O3471" s="297" t="str">
        <f>_xlfn.IFNA(VLOOKUP($E:$E,'2'!$A:$E,3,0),"")</f>
        <v/>
      </c>
      <c r="P3471" s="297" t="str">
        <f>_xlfn.IFNA(VLOOKUP($E:$E,'3'!$A:$D,3,0),"")</f>
        <v/>
      </c>
      <c r="Q3471" s="297" t="str">
        <f>_xlfn.IFNA(VLOOKUP($E:$E,'4'!$A:$F,3,0),"")</f>
        <v/>
      </c>
      <c r="R3471" s="297" t="str">
        <f>_xlfn.IFNA(VLOOKUP($E:$E,'5'!$A:$F,3,0),"")</f>
        <v/>
      </c>
      <c r="S3471" s="297" t="str">
        <f>_xlfn.IFNA(VLOOKUP($E:$E,'6'!$A:$F,3,0),"")</f>
        <v/>
      </c>
      <c r="T3471" s="313">
        <v>1</v>
      </c>
      <c r="U3471" s="313">
        <v>5</v>
      </c>
      <c r="V3471" s="313">
        <v>40</v>
      </c>
      <c r="W3471" s="314">
        <v>0.37</v>
      </c>
      <c r="X3471" s="315">
        <v>2.3500000000000001E-3</v>
      </c>
      <c r="Y3471" s="749">
        <v>1590</v>
      </c>
      <c r="Z3471" s="282"/>
      <c r="AA3471" s="316" t="s">
        <v>10390</v>
      </c>
      <c r="AB3471" s="282" t="s">
        <v>9163</v>
      </c>
      <c r="AC3471" s="317" t="s">
        <v>2081</v>
      </c>
      <c r="AD3471" s="318" t="s">
        <v>527</v>
      </c>
      <c r="AE3471" s="319">
        <v>0</v>
      </c>
      <c r="AF3471" s="319" t="s">
        <v>11273</v>
      </c>
      <c r="AG3471" s="320">
        <v>21</v>
      </c>
      <c r="AH3471" s="321">
        <f>IF($A$3="РЕГИОНЫ",ROUND($AG3471*(1-($L$6-$F$4))*(1-$F$3)*(1+$AG$2)*$AG$1,2),0)</f>
        <v>0</v>
      </c>
      <c r="AI3471" s="287">
        <f>_xlfn.IFNA(VLOOKUP(AD:AD,грп!B:C,2,0),0)</f>
        <v>0</v>
      </c>
      <c r="AJ3471" s="607">
        <v>0</v>
      </c>
      <c r="AK3471" s="672" t="str">
        <f t="shared" si="586"/>
        <v xml:space="preserve"> </v>
      </c>
      <c r="AL3471" s="174"/>
      <c r="AM3471" s="4"/>
    </row>
    <row r="3472" spans="1:39" ht="12" customHeight="1" outlineLevel="1" x14ac:dyDescent="0.35">
      <c r="A3472" s="307" t="s">
        <v>10402</v>
      </c>
      <c r="B3472" s="308" t="s">
        <v>8733</v>
      </c>
      <c r="C3472" s="290" t="s">
        <v>555</v>
      </c>
      <c r="D3472" s="310" t="s">
        <v>796</v>
      </c>
      <c r="E3472" s="322" t="s">
        <v>795</v>
      </c>
      <c r="F3472" s="293"/>
      <c r="G3472" s="293"/>
      <c r="H3472" s="294">
        <v>14</v>
      </c>
      <c r="I3472" s="294" t="str">
        <f>IFERROR(_xlfn.IFNA(VLOOKUP($D:$D,history!$I:$Y,3,0),VLOOKUP(E:E,history!$H:$Y,4,0)),"--")</f>
        <v>--</v>
      </c>
      <c r="J3472" s="282" t="s">
        <v>9870</v>
      </c>
      <c r="K3472" s="282" t="str">
        <f t="shared" si="588"/>
        <v/>
      </c>
      <c r="L3472" s="312">
        <f>IF($A$3="ИМ",ROUND($Y3472*(1-($L$6-$F$4))*(1-$F$3)*(1+$AG$2),2),ROUND($M3472*(1-($L$6-$F$4))*(1-$F$3)*(1+$AG$2),2))</f>
        <v>879.23</v>
      </c>
      <c r="M3472" s="312">
        <f>ROUND(IF($A$3="РЕГИОНЫ",AG3472*$AG$3*$AG$1,IF(AI3472=0,AG3472*$AG$3*$AG$1,AG3472*$AG$3*(1-5%)*$AG$1)),2)</f>
        <v>1332.16</v>
      </c>
      <c r="N3472" s="297" t="str">
        <f>_xlfn.IFNA(VLOOKUP($E:$E,'1'!$A:$E,3,0),"")</f>
        <v/>
      </c>
      <c r="O3472" s="297" t="str">
        <f>_xlfn.IFNA(VLOOKUP($E:$E,'2'!$A:$E,3,0),"")</f>
        <v/>
      </c>
      <c r="P3472" s="297" t="str">
        <f>_xlfn.IFNA(VLOOKUP($E:$E,'3'!$A:$D,3,0),"")</f>
        <v/>
      </c>
      <c r="Q3472" s="297" t="str">
        <f>_xlfn.IFNA(VLOOKUP($E:$E,'4'!$A:$F,3,0),"")</f>
        <v/>
      </c>
      <c r="R3472" s="297" t="str">
        <f>_xlfn.IFNA(VLOOKUP($E:$E,'5'!$A:$F,3,0),"")</f>
        <v/>
      </c>
      <c r="S3472" s="297" t="str">
        <f>_xlfn.IFNA(VLOOKUP($E:$E,'6'!$A:$F,3,0),"")</f>
        <v/>
      </c>
      <c r="T3472" s="313">
        <v>1</v>
      </c>
      <c r="U3472" s="313">
        <v>5</v>
      </c>
      <c r="V3472" s="313">
        <v>40</v>
      </c>
      <c r="W3472" s="314">
        <v>0.317</v>
      </c>
      <c r="X3472" s="315">
        <v>2.5769231000000001E-3</v>
      </c>
      <c r="Y3472" s="749">
        <v>1270</v>
      </c>
      <c r="Z3472" s="282"/>
      <c r="AA3472" s="316" t="s">
        <v>10390</v>
      </c>
      <c r="AB3472" s="282" t="s">
        <v>9163</v>
      </c>
      <c r="AC3472" s="317" t="s">
        <v>2081</v>
      </c>
      <c r="AD3472" s="318" t="s">
        <v>527</v>
      </c>
      <c r="AE3472" s="319">
        <v>0</v>
      </c>
      <c r="AF3472" s="319" t="s">
        <v>11319</v>
      </c>
      <c r="AG3472" s="320">
        <v>16.7</v>
      </c>
      <c r="AH3472" s="321">
        <f>IF($A$3="РЕГИОНЫ",ROUND($AG3472*(1-($L$6-$F$4))*(1-$F$3)*(1+$AG$2)*$AG$1,2),0)</f>
        <v>0</v>
      </c>
      <c r="AI3472" s="287">
        <f>_xlfn.IFNA(VLOOKUP(AD:AD,грп!B:C,2,0),0)</f>
        <v>0</v>
      </c>
      <c r="AJ3472" s="607">
        <v>39</v>
      </c>
      <c r="AK3472" s="672" t="str">
        <f t="shared" si="586"/>
        <v xml:space="preserve"> </v>
      </c>
      <c r="AL3472" s="174"/>
      <c r="AM3472" s="4"/>
    </row>
    <row r="3473" spans="1:39" ht="12" customHeight="1" outlineLevel="1" x14ac:dyDescent="0.35">
      <c r="A3473" s="307" t="s">
        <v>10402</v>
      </c>
      <c r="B3473" s="308" t="s">
        <v>8734</v>
      </c>
      <c r="C3473" s="290" t="s">
        <v>555</v>
      </c>
      <c r="D3473" s="310" t="s">
        <v>2875</v>
      </c>
      <c r="E3473" s="322" t="s">
        <v>59</v>
      </c>
      <c r="F3473" s="293"/>
      <c r="G3473" s="293"/>
      <c r="H3473" s="294">
        <v>5</v>
      </c>
      <c r="I3473" s="294" t="str">
        <f>IFERROR(_xlfn.IFNA(VLOOKUP($D:$D,history!$I:$Y,3,0),VLOOKUP(E:E,history!$H:$Y,4,0)),"--")</f>
        <v>--</v>
      </c>
      <c r="J3473" s="282" t="s">
        <v>9870</v>
      </c>
      <c r="K3473" s="282" t="str">
        <f t="shared" si="588"/>
        <v/>
      </c>
      <c r="L3473" s="312">
        <f>IF($A$3="ИМ",ROUND($Y3473*(1-($L$6-$F$4))*(1-$F$3)*(1+$AG$2),2),ROUND($M3473*(1-($L$6-$F$4))*(1-$F$3)*(1+$AG$2),2))</f>
        <v>1489.42</v>
      </c>
      <c r="M3473" s="312">
        <f>ROUND(IF($A$3="РЕГИОНЫ",AG3473*$AG$3*$AG$1,IF(AI3473=0,AG3473*$AG$3*$AG$1,AG3473*$AG$3*(1-5%)*$AG$1)),2)</f>
        <v>2256.69</v>
      </c>
      <c r="N3473" s="297" t="str">
        <f>_xlfn.IFNA(VLOOKUP($E:$E,'1'!$A:$E,3,0),"")</f>
        <v/>
      </c>
      <c r="O3473" s="297" t="str">
        <f>_xlfn.IFNA(VLOOKUP($E:$E,'2'!$A:$E,3,0),"")</f>
        <v/>
      </c>
      <c r="P3473" s="297" t="str">
        <f>_xlfn.IFNA(VLOOKUP($E:$E,'3'!$A:$D,3,0),"")</f>
        <v/>
      </c>
      <c r="Q3473" s="297" t="str">
        <f>_xlfn.IFNA(VLOOKUP($E:$E,'4'!$A:$F,3,0),"")</f>
        <v/>
      </c>
      <c r="R3473" s="297" t="str">
        <f>_xlfn.IFNA(VLOOKUP($E:$E,'5'!$A:$F,3,0),"")</f>
        <v/>
      </c>
      <c r="S3473" s="297" t="str">
        <f>_xlfn.IFNA(VLOOKUP($E:$E,'6'!$A:$F,3,0),"")</f>
        <v/>
      </c>
      <c r="T3473" s="313">
        <v>1</v>
      </c>
      <c r="U3473" s="313">
        <v>5</v>
      </c>
      <c r="V3473" s="313">
        <v>60</v>
      </c>
      <c r="W3473" s="314">
        <v>0.14799999999999999</v>
      </c>
      <c r="X3473" s="315">
        <v>1.0555555999999999E-3</v>
      </c>
      <c r="Y3473" s="749">
        <v>2140</v>
      </c>
      <c r="Z3473" s="282"/>
      <c r="AA3473" s="316" t="s">
        <v>10390</v>
      </c>
      <c r="AB3473" s="282" t="s">
        <v>9163</v>
      </c>
      <c r="AC3473" s="317" t="s">
        <v>2081</v>
      </c>
      <c r="AD3473" s="318" t="s">
        <v>527</v>
      </c>
      <c r="AE3473" s="319">
        <v>0</v>
      </c>
      <c r="AF3473" s="319" t="s">
        <v>11273</v>
      </c>
      <c r="AG3473" s="320">
        <v>28.29</v>
      </c>
      <c r="AH3473" s="321">
        <f>IF($A$3="РЕГИОНЫ",ROUND($AG3473*(1-($L$6-$F$4))*(1-$F$3)*(1+$AG$2)*$AG$1,2),0)</f>
        <v>0</v>
      </c>
      <c r="AI3473" s="287">
        <f>_xlfn.IFNA(VLOOKUP(AD:AD,грп!B:C,2,0),0)</f>
        <v>0</v>
      </c>
      <c r="AJ3473" s="607">
        <v>8</v>
      </c>
      <c r="AK3473" s="672" t="str">
        <f t="shared" si="586"/>
        <v xml:space="preserve"> </v>
      </c>
      <c r="AL3473" s="174"/>
      <c r="AM3473" s="4"/>
    </row>
    <row r="3474" spans="1:39" ht="12" customHeight="1" outlineLevel="1" x14ac:dyDescent="0.35">
      <c r="A3474" s="307" t="s">
        <v>10402</v>
      </c>
      <c r="B3474" s="308" t="s">
        <v>8735</v>
      </c>
      <c r="C3474" s="323"/>
      <c r="D3474" s="310" t="s">
        <v>2876</v>
      </c>
      <c r="E3474" s="322" t="s">
        <v>167</v>
      </c>
      <c r="F3474" s="293"/>
      <c r="G3474" s="293"/>
      <c r="H3474" s="294">
        <v>1</v>
      </c>
      <c r="I3474" s="294" t="str">
        <f>IFERROR(_xlfn.IFNA(VLOOKUP($D:$D,history!$I:$Y,3,0),VLOOKUP(E:E,history!$H:$Y,4,0)),"--")</f>
        <v>V</v>
      </c>
      <c r="J3474" s="282" t="s">
        <v>5946</v>
      </c>
      <c r="K3474" s="282" t="str">
        <f t="shared" si="588"/>
        <v/>
      </c>
      <c r="L3474" s="312">
        <f>IF($A$3="ИМ",ROUND($Y3474*(1-($L$6-$F$4))*(1-$F$3)*(1+$AG$2),2),ROUND($M3474*(1-($L$6-$F$4))*(1-$F$3)*(1+$AG$2),2))</f>
        <v>537.01</v>
      </c>
      <c r="M3474" s="312">
        <f>ROUND(IF($A$3="РЕГИОНЫ",AG3474*$AG$3*$AG$1,IF(AI3474=0,AG3474*$AG$3*$AG$1,AG3474*$AG$3*(1-5%)*$AG$1)),2)</f>
        <v>813.65</v>
      </c>
      <c r="N3474" s="297" t="str">
        <f>_xlfn.IFNA(VLOOKUP($E:$E,'1'!$A:$E,3,0),"")</f>
        <v/>
      </c>
      <c r="O3474" s="297" t="str">
        <f>_xlfn.IFNA(VLOOKUP($E:$E,'2'!$A:$E,3,0),"")</f>
        <v/>
      </c>
      <c r="P3474" s="297" t="str">
        <f>_xlfn.IFNA(VLOOKUP($E:$E,'3'!$A:$D,3,0),"")</f>
        <v/>
      </c>
      <c r="Q3474" s="297" t="str">
        <f>_xlfn.IFNA(VLOOKUP($E:$E,'4'!$A:$F,3,0),"")</f>
        <v/>
      </c>
      <c r="R3474" s="297" t="str">
        <f>_xlfn.IFNA(VLOOKUP($E:$E,'5'!$A:$F,3,0),"")</f>
        <v/>
      </c>
      <c r="S3474" s="297" t="str">
        <f>_xlfn.IFNA(VLOOKUP($E:$E,'6'!$A:$F,3,0),"")</f>
        <v/>
      </c>
      <c r="T3474" s="313">
        <v>1</v>
      </c>
      <c r="U3474" s="313">
        <v>5</v>
      </c>
      <c r="V3474" s="313">
        <v>60</v>
      </c>
      <c r="W3474" s="314">
        <v>0.28599999999999998</v>
      </c>
      <c r="X3474" s="315">
        <v>2.6111111000000002E-3</v>
      </c>
      <c r="Y3474" s="749">
        <v>770</v>
      </c>
      <c r="Z3474" s="282"/>
      <c r="AA3474" s="316" t="s">
        <v>10388</v>
      </c>
      <c r="AB3474" s="282" t="s">
        <v>9163</v>
      </c>
      <c r="AC3474" s="317" t="s">
        <v>2081</v>
      </c>
      <c r="AD3474" s="318" t="s">
        <v>527</v>
      </c>
      <c r="AE3474" s="319">
        <v>0</v>
      </c>
      <c r="AF3474" s="319" t="s">
        <v>11273</v>
      </c>
      <c r="AG3474" s="320">
        <v>10.199999999999999</v>
      </c>
      <c r="AH3474" s="321">
        <f>IF($A$3="РЕГИОНЫ",ROUND($AG3474*(1-($L$6-$F$4))*(1-$F$3)*(1+$AG$2)*$AG$1,2),0)</f>
        <v>0</v>
      </c>
      <c r="AI3474" s="287">
        <f>_xlfn.IFNA(VLOOKUP(AD:AD,грп!B:C,2,0),0)</f>
        <v>0</v>
      </c>
      <c r="AJ3474" s="607">
        <v>24</v>
      </c>
      <c r="AK3474" s="672">
        <f t="shared" si="586"/>
        <v>0</v>
      </c>
      <c r="AL3474" s="174"/>
      <c r="AM3474" s="4"/>
    </row>
    <row r="3475" spans="1:39" s="4" customFormat="1" ht="12" customHeight="1" x14ac:dyDescent="0.35">
      <c r="A3475" s="288"/>
      <c r="B3475" s="289"/>
      <c r="C3475" s="290" t="s">
        <v>555</v>
      </c>
      <c r="D3475" s="291" t="s">
        <v>504</v>
      </c>
      <c r="E3475" s="292"/>
      <c r="F3475" s="293"/>
      <c r="G3475" s="293"/>
      <c r="H3475" s="294"/>
      <c r="I3475" s="294"/>
      <c r="J3475" s="282" t="s">
        <v>393</v>
      </c>
      <c r="K3475" s="282" t="str">
        <f t="shared" si="588"/>
        <v/>
      </c>
      <c r="L3475" s="295"/>
      <c r="M3475" s="296"/>
      <c r="N3475" s="297"/>
      <c r="O3475" s="297"/>
      <c r="P3475" s="297"/>
      <c r="Q3475" s="297" t="str">
        <f>_xlfn.IFNA(VLOOKUP($E:$E,'4'!$A:$F,3,0),"")</f>
        <v/>
      </c>
      <c r="R3475" s="297" t="str">
        <f>_xlfn.IFNA(VLOOKUP($E:$E,'5'!$A:$F,3,0),"")</f>
        <v/>
      </c>
      <c r="S3475" s="297"/>
      <c r="T3475" s="298"/>
      <c r="U3475" s="280"/>
      <c r="V3475" s="280"/>
      <c r="W3475" s="300"/>
      <c r="X3475" s="301"/>
      <c r="Y3475" s="749"/>
      <c r="Z3475" s="282"/>
      <c r="AA3475" s="280"/>
      <c r="AB3475" s="280"/>
      <c r="AC3475" s="302"/>
      <c r="AD3475" s="303" t="s">
        <v>504</v>
      </c>
      <c r="AE3475" s="280"/>
      <c r="AF3475" s="329"/>
      <c r="AG3475" s="339"/>
      <c r="AH3475" s="306"/>
      <c r="AI3475" s="287">
        <f>_xlfn.IFNA(VLOOKUP(AD:AD,грп!B:C,2,0),0)</f>
        <v>0</v>
      </c>
      <c r="AJ3475" s="607">
        <v>0</v>
      </c>
      <c r="AK3475" s="672" t="str">
        <f t="shared" si="586"/>
        <v xml:space="preserve"> </v>
      </c>
      <c r="AL3475" s="174"/>
    </row>
    <row r="3476" spans="1:39" s="4" customFormat="1" ht="11.45" customHeight="1" outlineLevel="1" x14ac:dyDescent="0.35">
      <c r="A3476" s="307" t="s">
        <v>1897</v>
      </c>
      <c r="B3476" s="308" t="s">
        <v>8737</v>
      </c>
      <c r="C3476" s="309" t="s">
        <v>21</v>
      </c>
      <c r="D3476" s="310" t="s">
        <v>11631</v>
      </c>
      <c r="E3476" s="322" t="s">
        <v>9407</v>
      </c>
      <c r="F3476" s="293"/>
      <c r="G3476" s="293"/>
      <c r="H3476" s="294"/>
      <c r="I3476" s="294" t="str">
        <f>IFERROR(_xlfn.IFNA(VLOOKUP($D:$D,history!$I:$Y,3,0),VLOOKUP(E:E,history!$H:$Y,4,0)),"--")</f>
        <v>--</v>
      </c>
      <c r="J3476" s="282" t="s">
        <v>5946</v>
      </c>
      <c r="K3476" s="282" t="str">
        <f t="shared" si="588"/>
        <v/>
      </c>
      <c r="L3476" s="312">
        <f t="shared" ref="L3476:L3483" si="589">IF($A$3="ИМ",ROUND($Y3476*(1-($L$6-$F$4))*(1-$F$3)*(1+$AG$2),2),ROUND($M3476*(1-($L$6-$F$4))*(1-$F$3)*(1+$AG$2),2))</f>
        <v>0</v>
      </c>
      <c r="M3476" s="312">
        <f t="shared" ref="M3476:M3483" si="590">ROUND(IF($A$3="РЕГИОНЫ",AG3476*$AG$3*$AG$1,IF(AI3476=0,AG3476*$AG$3*$AG$1,AG3476*$AG$3*(1-5%)*$AG$1)),2)</f>
        <v>0</v>
      </c>
      <c r="N3476" s="297" t="str">
        <f>_xlfn.IFNA(VLOOKUP($E:$E,'1'!$A:$E,3,0),"")</f>
        <v/>
      </c>
      <c r="O3476" s="297" t="str">
        <f>_xlfn.IFNA(VLOOKUP($E:$E,'2'!$A:$E,3,0),"")</f>
        <v/>
      </c>
      <c r="P3476" s="297" t="str">
        <f>_xlfn.IFNA(VLOOKUP($E:$E,'3'!$A:$D,3,0),"")</f>
        <v/>
      </c>
      <c r="Q3476" s="297" t="str">
        <f>_xlfn.IFNA(VLOOKUP($E:$E,'4'!$A:$F,3,0),"")</f>
        <v/>
      </c>
      <c r="R3476" s="297" t="str">
        <f>_xlfn.IFNA(VLOOKUP($E:$E,'5'!$A:$F,3,0),"")</f>
        <v/>
      </c>
      <c r="S3476" s="297" t="str">
        <f>_xlfn.IFNA(VLOOKUP($E:$E,'6'!$A:$F,3,0),"")</f>
        <v/>
      </c>
      <c r="T3476" s="313">
        <v>1</v>
      </c>
      <c r="U3476" s="313">
        <v>1</v>
      </c>
      <c r="V3476" s="313">
        <v>1</v>
      </c>
      <c r="W3476" s="314">
        <v>0.44</v>
      </c>
      <c r="X3476" s="315">
        <v>6.0000000000000001E-3</v>
      </c>
      <c r="Y3476" s="749">
        <v>0</v>
      </c>
      <c r="Z3476" s="282"/>
      <c r="AA3476" s="316" t="s">
        <v>393</v>
      </c>
      <c r="AB3476" s="282" t="s">
        <v>10389</v>
      </c>
      <c r="AC3476" s="317" t="s">
        <v>2081</v>
      </c>
      <c r="AD3476" s="318" t="s">
        <v>504</v>
      </c>
      <c r="AE3476" s="319">
        <v>0</v>
      </c>
      <c r="AF3476" s="319" t="s">
        <v>21</v>
      </c>
      <c r="AG3476" s="320">
        <v>0</v>
      </c>
      <c r="AH3476" s="321">
        <f t="shared" ref="AH3476:AH3483" si="591">IF($A$3="РЕГИОНЫ",ROUND($AG3476*(1-($L$6-$F$4))*(1-$F$3)*(1+$AG$2)*$AG$1,2),0)</f>
        <v>0</v>
      </c>
      <c r="AI3476" s="287">
        <f>_xlfn.IFNA(VLOOKUP(AD:AD,грп!B:C,2,0),0)</f>
        <v>0</v>
      </c>
      <c r="AJ3476" s="607">
        <v>0</v>
      </c>
      <c r="AK3476" s="672" t="str">
        <f t="shared" si="586"/>
        <v>new</v>
      </c>
      <c r="AL3476" s="174"/>
    </row>
    <row r="3477" spans="1:39" s="4" customFormat="1" ht="11.45" customHeight="1" outlineLevel="1" x14ac:dyDescent="0.35">
      <c r="A3477" s="307" t="s">
        <v>1897</v>
      </c>
      <c r="B3477" s="308" t="s">
        <v>8737</v>
      </c>
      <c r="C3477" s="309" t="s">
        <v>21</v>
      </c>
      <c r="D3477" s="310" t="s">
        <v>11632</v>
      </c>
      <c r="E3477" s="322" t="s">
        <v>9408</v>
      </c>
      <c r="F3477" s="293"/>
      <c r="G3477" s="293"/>
      <c r="H3477" s="294"/>
      <c r="I3477" s="294" t="str">
        <f>IFERROR(_xlfn.IFNA(VLOOKUP($D:$D,history!$I:$Y,3,0),VLOOKUP(E:E,history!$H:$Y,4,0)),"--")</f>
        <v>--</v>
      </c>
      <c r="J3477" s="282" t="s">
        <v>5946</v>
      </c>
      <c r="K3477" s="282" t="str">
        <f t="shared" si="588"/>
        <v/>
      </c>
      <c r="L3477" s="312">
        <f t="shared" si="589"/>
        <v>0</v>
      </c>
      <c r="M3477" s="312">
        <f t="shared" si="590"/>
        <v>0</v>
      </c>
      <c r="N3477" s="297" t="str">
        <f>_xlfn.IFNA(VLOOKUP($E:$E,'1'!$A:$E,3,0),"")</f>
        <v/>
      </c>
      <c r="O3477" s="297" t="str">
        <f>_xlfn.IFNA(VLOOKUP($E:$E,'2'!$A:$E,3,0),"")</f>
        <v/>
      </c>
      <c r="P3477" s="297" t="str">
        <f>_xlfn.IFNA(VLOOKUP($E:$E,'3'!$A:$D,3,0),"")</f>
        <v/>
      </c>
      <c r="Q3477" s="297" t="str">
        <f>_xlfn.IFNA(VLOOKUP($E:$E,'4'!$A:$F,3,0),"")</f>
        <v/>
      </c>
      <c r="R3477" s="297" t="str">
        <f>_xlfn.IFNA(VLOOKUP($E:$E,'5'!$A:$F,3,0),"")</f>
        <v/>
      </c>
      <c r="S3477" s="297" t="str">
        <f>_xlfn.IFNA(VLOOKUP($E:$E,'6'!$A:$F,3,0),"")</f>
        <v/>
      </c>
      <c r="T3477" s="313">
        <v>1</v>
      </c>
      <c r="U3477" s="313">
        <v>1</v>
      </c>
      <c r="V3477" s="313">
        <v>1</v>
      </c>
      <c r="W3477" s="314">
        <v>0.22</v>
      </c>
      <c r="X3477" s="315">
        <v>4.0000000000000002E-4</v>
      </c>
      <c r="Y3477" s="749">
        <v>0</v>
      </c>
      <c r="Z3477" s="282"/>
      <c r="AA3477" s="316" t="s">
        <v>393</v>
      </c>
      <c r="AB3477" s="282" t="s">
        <v>10389</v>
      </c>
      <c r="AC3477" s="317" t="s">
        <v>2081</v>
      </c>
      <c r="AD3477" s="318" t="s">
        <v>504</v>
      </c>
      <c r="AE3477" s="319">
        <v>0</v>
      </c>
      <c r="AF3477" s="319" t="s">
        <v>21</v>
      </c>
      <c r="AG3477" s="320">
        <v>0</v>
      </c>
      <c r="AH3477" s="321">
        <f t="shared" si="591"/>
        <v>0</v>
      </c>
      <c r="AI3477" s="287">
        <f>_xlfn.IFNA(VLOOKUP(AD:AD,грп!B:C,2,0),0)</f>
        <v>0</v>
      </c>
      <c r="AJ3477" s="607">
        <v>0</v>
      </c>
      <c r="AK3477" s="672" t="str">
        <f t="shared" si="586"/>
        <v>new</v>
      </c>
      <c r="AL3477" s="174"/>
    </row>
    <row r="3478" spans="1:39" s="4" customFormat="1" ht="12" customHeight="1" outlineLevel="1" x14ac:dyDescent="0.35">
      <c r="A3478" s="307" t="s">
        <v>10402</v>
      </c>
      <c r="B3478" s="308" t="s">
        <v>8736</v>
      </c>
      <c r="C3478" s="290" t="s">
        <v>555</v>
      </c>
      <c r="D3478" s="310" t="s">
        <v>665</v>
      </c>
      <c r="E3478" s="322" t="s">
        <v>245</v>
      </c>
      <c r="F3478" s="293"/>
      <c r="G3478" s="293"/>
      <c r="H3478" s="294">
        <v>27</v>
      </c>
      <c r="I3478" s="294" t="str">
        <f>IFERROR(_xlfn.IFNA(VLOOKUP($D:$D,history!$I:$Y,3,0),VLOOKUP(E:E,history!$H:$Y,4,0)),"--")</f>
        <v>--</v>
      </c>
      <c r="J3478" s="282" t="s">
        <v>9870</v>
      </c>
      <c r="K3478" s="282" t="str">
        <f t="shared" si="588"/>
        <v/>
      </c>
      <c r="L3478" s="312">
        <f t="shared" si="589"/>
        <v>386.96</v>
      </c>
      <c r="M3478" s="312">
        <f t="shared" si="590"/>
        <v>586.30999999999995</v>
      </c>
      <c r="N3478" s="297" t="str">
        <f>_xlfn.IFNA(VLOOKUP($E:$E,'1'!$A:$E,3,0),"")</f>
        <v/>
      </c>
      <c r="O3478" s="297" t="str">
        <f>_xlfn.IFNA(VLOOKUP($E:$E,'2'!$A:$E,3,0),"")</f>
        <v/>
      </c>
      <c r="P3478" s="297" t="str">
        <f>_xlfn.IFNA(VLOOKUP($E:$E,'3'!$A:$D,3,0),"")</f>
        <v/>
      </c>
      <c r="Q3478" s="297" t="str">
        <f>_xlfn.IFNA(VLOOKUP($E:$E,'4'!$A:$F,3,0),"")</f>
        <v/>
      </c>
      <c r="R3478" s="297" t="str">
        <f>_xlfn.IFNA(VLOOKUP($E:$E,'5'!$A:$F,3,0),"")</f>
        <v/>
      </c>
      <c r="S3478" s="297" t="str">
        <f>_xlfn.IFNA(VLOOKUP($E:$E,'6'!$A:$F,3,0),"")</f>
        <v/>
      </c>
      <c r="T3478" s="313">
        <v>1</v>
      </c>
      <c r="U3478" s="313">
        <v>20</v>
      </c>
      <c r="V3478" s="313">
        <v>60</v>
      </c>
      <c r="W3478" s="314">
        <v>0.33300000000000002</v>
      </c>
      <c r="X3478" s="315">
        <v>1.416667E-4</v>
      </c>
      <c r="Y3478" s="749">
        <v>560</v>
      </c>
      <c r="Z3478" s="282"/>
      <c r="AA3478" s="316" t="s">
        <v>10390</v>
      </c>
      <c r="AB3478" s="282" t="s">
        <v>9163</v>
      </c>
      <c r="AC3478" s="317" t="s">
        <v>2081</v>
      </c>
      <c r="AD3478" s="318" t="s">
        <v>504</v>
      </c>
      <c r="AE3478" s="319">
        <v>0</v>
      </c>
      <c r="AF3478" s="319" t="s">
        <v>11273</v>
      </c>
      <c r="AG3478" s="320">
        <v>7.35</v>
      </c>
      <c r="AH3478" s="321">
        <f t="shared" si="591"/>
        <v>0</v>
      </c>
      <c r="AI3478" s="287">
        <f>_xlfn.IFNA(VLOOKUP(AD:AD,грп!B:C,2,0),0)</f>
        <v>0</v>
      </c>
      <c r="AJ3478" s="607">
        <v>94</v>
      </c>
      <c r="AK3478" s="672" t="str">
        <f t="shared" si="586"/>
        <v xml:space="preserve"> </v>
      </c>
      <c r="AL3478" s="174"/>
    </row>
    <row r="3479" spans="1:39" s="4" customFormat="1" ht="12" customHeight="1" outlineLevel="1" x14ac:dyDescent="0.35">
      <c r="A3479" s="307" t="s">
        <v>10402</v>
      </c>
      <c r="B3479" s="308" t="s">
        <v>8737</v>
      </c>
      <c r="C3479" s="290" t="s">
        <v>555</v>
      </c>
      <c r="D3479" s="310" t="s">
        <v>666</v>
      </c>
      <c r="E3479" s="322" t="s">
        <v>109</v>
      </c>
      <c r="F3479" s="293"/>
      <c r="G3479" s="293"/>
      <c r="H3479" s="294">
        <v>30</v>
      </c>
      <c r="I3479" s="294" t="str">
        <f>IFERROR(_xlfn.IFNA(VLOOKUP($D:$D,history!$I:$Y,3,0),VLOOKUP(E:E,history!$H:$Y,4,0)),"--")</f>
        <v>--</v>
      </c>
      <c r="J3479" s="282" t="s">
        <v>9870</v>
      </c>
      <c r="K3479" s="282" t="str">
        <f t="shared" si="588"/>
        <v/>
      </c>
      <c r="L3479" s="312">
        <f t="shared" si="589"/>
        <v>183.22</v>
      </c>
      <c r="M3479" s="312">
        <f t="shared" si="590"/>
        <v>277.60000000000002</v>
      </c>
      <c r="N3479" s="297" t="str">
        <f>_xlfn.IFNA(VLOOKUP($E:$E,'1'!$A:$E,3,0),"")</f>
        <v/>
      </c>
      <c r="O3479" s="297" t="str">
        <f>_xlfn.IFNA(VLOOKUP($E:$E,'2'!$A:$E,3,0),"")</f>
        <v/>
      </c>
      <c r="P3479" s="297" t="str">
        <f>_xlfn.IFNA(VLOOKUP($E:$E,'3'!$A:$D,3,0),"")</f>
        <v/>
      </c>
      <c r="Q3479" s="297" t="str">
        <f>_xlfn.IFNA(VLOOKUP($E:$E,'4'!$A:$F,3,0),"")</f>
        <v/>
      </c>
      <c r="R3479" s="297" t="str">
        <f>_xlfn.IFNA(VLOOKUP($E:$E,'5'!$A:$F,3,0),"")</f>
        <v/>
      </c>
      <c r="S3479" s="297" t="str">
        <f>_xlfn.IFNA(VLOOKUP($E:$E,'6'!$A:$F,3,0),"")</f>
        <v/>
      </c>
      <c r="T3479" s="313">
        <v>1</v>
      </c>
      <c r="U3479" s="313">
        <v>20</v>
      </c>
      <c r="V3479" s="313">
        <v>120</v>
      </c>
      <c r="W3479" s="314">
        <v>0.11</v>
      </c>
      <c r="X3479" s="315">
        <v>4.1666699999999999E-5</v>
      </c>
      <c r="Y3479" s="749">
        <v>260</v>
      </c>
      <c r="Z3479" s="282"/>
      <c r="AA3479" s="316" t="s">
        <v>10390</v>
      </c>
      <c r="AB3479" s="282" t="s">
        <v>9163</v>
      </c>
      <c r="AC3479" s="317" t="s">
        <v>2081</v>
      </c>
      <c r="AD3479" s="318" t="s">
        <v>504</v>
      </c>
      <c r="AE3479" s="319">
        <v>0</v>
      </c>
      <c r="AF3479" s="319" t="s">
        <v>11273</v>
      </c>
      <c r="AG3479" s="320">
        <v>3.48</v>
      </c>
      <c r="AH3479" s="321">
        <f t="shared" si="591"/>
        <v>0</v>
      </c>
      <c r="AI3479" s="287">
        <f>_xlfn.IFNA(VLOOKUP(AD:AD,грп!B:C,2,0),0)</f>
        <v>0</v>
      </c>
      <c r="AJ3479" s="607">
        <v>32</v>
      </c>
      <c r="AK3479" s="672" t="str">
        <f t="shared" si="586"/>
        <v xml:space="preserve"> </v>
      </c>
      <c r="AL3479" s="174"/>
    </row>
    <row r="3480" spans="1:39" s="4" customFormat="1" ht="12" customHeight="1" outlineLevel="1" x14ac:dyDescent="0.35">
      <c r="A3480" s="307" t="s">
        <v>10402</v>
      </c>
      <c r="B3480" s="308" t="s">
        <v>8738</v>
      </c>
      <c r="C3480" s="309"/>
      <c r="D3480" s="310" t="s">
        <v>11633</v>
      </c>
      <c r="E3480" s="322" t="s">
        <v>3592</v>
      </c>
      <c r="F3480" s="293"/>
      <c r="G3480" s="293"/>
      <c r="H3480" s="294">
        <v>34</v>
      </c>
      <c r="I3480" s="294" t="str">
        <f>IFERROR(_xlfn.IFNA(VLOOKUP($D:$D,history!$I:$Y,3,0),VLOOKUP(E:E,history!$H:$Y,4,0)),"--")</f>
        <v>--</v>
      </c>
      <c r="J3480" s="282" t="s">
        <v>9870</v>
      </c>
      <c r="K3480" s="282" t="str">
        <f t="shared" si="588"/>
        <v/>
      </c>
      <c r="L3480" s="312">
        <f t="shared" si="589"/>
        <v>410.13</v>
      </c>
      <c r="M3480" s="312">
        <f t="shared" si="590"/>
        <v>621.41</v>
      </c>
      <c r="N3480" s="297" t="str">
        <f>_xlfn.IFNA(VLOOKUP($E:$E,'1'!$A:$E,3,0),"")</f>
        <v/>
      </c>
      <c r="O3480" s="297" t="str">
        <f>_xlfn.IFNA(VLOOKUP($E:$E,'2'!$A:$E,3,0),"")</f>
        <v/>
      </c>
      <c r="P3480" s="297" t="str">
        <f>_xlfn.IFNA(VLOOKUP($E:$E,'3'!$A:$D,3,0),"")</f>
        <v/>
      </c>
      <c r="Q3480" s="297" t="str">
        <f>_xlfn.IFNA(VLOOKUP($E:$E,'4'!$A:$F,3,0),"")</f>
        <v/>
      </c>
      <c r="R3480" s="297" t="str">
        <f>_xlfn.IFNA(VLOOKUP($E:$E,'5'!$A:$F,3,0),"")</f>
        <v/>
      </c>
      <c r="S3480" s="297" t="str">
        <f>_xlfn.IFNA(VLOOKUP($E:$E,'6'!$A:$F,3,0),"")</f>
        <v/>
      </c>
      <c r="T3480" s="313">
        <v>1</v>
      </c>
      <c r="U3480" s="313">
        <v>24</v>
      </c>
      <c r="V3480" s="313">
        <v>72</v>
      </c>
      <c r="W3480" s="314">
        <v>0.27200000000000002</v>
      </c>
      <c r="X3480" s="315">
        <v>9.1094769999999997E-4</v>
      </c>
      <c r="Y3480" s="749">
        <v>590</v>
      </c>
      <c r="Z3480" s="282"/>
      <c r="AA3480" s="316" t="s">
        <v>10390</v>
      </c>
      <c r="AB3480" s="282" t="s">
        <v>9163</v>
      </c>
      <c r="AC3480" s="317" t="s">
        <v>2081</v>
      </c>
      <c r="AD3480" s="318" t="s">
        <v>504</v>
      </c>
      <c r="AE3480" s="319">
        <v>0</v>
      </c>
      <c r="AF3480" s="319" t="s">
        <v>11273</v>
      </c>
      <c r="AG3480" s="320">
        <v>7.79</v>
      </c>
      <c r="AH3480" s="321">
        <f t="shared" si="591"/>
        <v>0</v>
      </c>
      <c r="AI3480" s="287">
        <f>_xlfn.IFNA(VLOOKUP(AD:AD,грп!B:C,2,0),0)</f>
        <v>0</v>
      </c>
      <c r="AJ3480" s="607">
        <v>21</v>
      </c>
      <c r="AK3480" s="672">
        <f t="shared" si="586"/>
        <v>0</v>
      </c>
      <c r="AL3480" s="174"/>
    </row>
    <row r="3481" spans="1:39" s="4" customFormat="1" ht="12" customHeight="1" outlineLevel="1" x14ac:dyDescent="0.35">
      <c r="A3481" s="307" t="s">
        <v>10402</v>
      </c>
      <c r="B3481" s="308" t="s">
        <v>8739</v>
      </c>
      <c r="C3481" s="309"/>
      <c r="D3481" s="310" t="s">
        <v>3594</v>
      </c>
      <c r="E3481" s="322" t="s">
        <v>3593</v>
      </c>
      <c r="F3481" s="293"/>
      <c r="G3481" s="293"/>
      <c r="H3481" s="294">
        <v>13</v>
      </c>
      <c r="I3481" s="294" t="str">
        <f>IFERROR(_xlfn.IFNA(VLOOKUP($D:$D,history!$I:$Y,3,0),VLOOKUP(E:E,history!$H:$Y,4,0)),"--")</f>
        <v>V</v>
      </c>
      <c r="J3481" s="282" t="s">
        <v>9870</v>
      </c>
      <c r="K3481" s="282" t="str">
        <f t="shared" si="588"/>
        <v/>
      </c>
      <c r="L3481" s="312">
        <f t="shared" si="589"/>
        <v>259.02999999999997</v>
      </c>
      <c r="M3481" s="312">
        <f t="shared" si="590"/>
        <v>392.47</v>
      </c>
      <c r="N3481" s="297" t="str">
        <f>_xlfn.IFNA(VLOOKUP($E:$E,'1'!$A:$E,3,0),"")</f>
        <v/>
      </c>
      <c r="O3481" s="297" t="str">
        <f>_xlfn.IFNA(VLOOKUP($E:$E,'2'!$A:$E,3,0),"")</f>
        <v/>
      </c>
      <c r="P3481" s="297" t="str">
        <f>_xlfn.IFNA(VLOOKUP($E:$E,'3'!$A:$D,3,0),"")</f>
        <v/>
      </c>
      <c r="Q3481" s="297" t="str">
        <f>_xlfn.IFNA(VLOOKUP($E:$E,'4'!$A:$F,3,0),"")</f>
        <v/>
      </c>
      <c r="R3481" s="297" t="str">
        <f>_xlfn.IFNA(VLOOKUP($E:$E,'5'!$A:$F,3,0),"")</f>
        <v/>
      </c>
      <c r="S3481" s="297" t="str">
        <f>_xlfn.IFNA(VLOOKUP($E:$E,'6'!$A:$F,3,0),"")</f>
        <v/>
      </c>
      <c r="T3481" s="313">
        <v>1</v>
      </c>
      <c r="U3481" s="313">
        <v>1</v>
      </c>
      <c r="V3481" s="313">
        <v>160</v>
      </c>
      <c r="W3481" s="314">
        <v>7.8E-2</v>
      </c>
      <c r="X3481" s="315">
        <v>4.583333E-4</v>
      </c>
      <c r="Y3481" s="749">
        <v>370</v>
      </c>
      <c r="Z3481" s="282"/>
      <c r="AA3481" s="316" t="s">
        <v>393</v>
      </c>
      <c r="AB3481" s="282" t="s">
        <v>9163</v>
      </c>
      <c r="AC3481" s="317" t="s">
        <v>2081</v>
      </c>
      <c r="AD3481" s="318" t="s">
        <v>504</v>
      </c>
      <c r="AE3481" s="319">
        <v>0</v>
      </c>
      <c r="AF3481" s="319" t="s">
        <v>11273</v>
      </c>
      <c r="AG3481" s="320">
        <v>4.92</v>
      </c>
      <c r="AH3481" s="321">
        <f t="shared" si="591"/>
        <v>0</v>
      </c>
      <c r="AI3481" s="287">
        <f>_xlfn.IFNA(VLOOKUP(AD:AD,грп!B:C,2,0),0)</f>
        <v>0</v>
      </c>
      <c r="AJ3481" s="607">
        <v>17</v>
      </c>
      <c r="AK3481" s="672">
        <f t="shared" si="586"/>
        <v>0</v>
      </c>
      <c r="AL3481" s="174"/>
    </row>
    <row r="3482" spans="1:39" s="4" customFormat="1" ht="12" customHeight="1" outlineLevel="1" x14ac:dyDescent="0.35">
      <c r="A3482" s="307" t="s">
        <v>10402</v>
      </c>
      <c r="B3482" s="308" t="s">
        <v>8740</v>
      </c>
      <c r="C3482" s="309"/>
      <c r="D3482" s="310" t="s">
        <v>11634</v>
      </c>
      <c r="E3482" s="322" t="s">
        <v>4541</v>
      </c>
      <c r="F3482" s="293"/>
      <c r="G3482" s="293"/>
      <c r="H3482" s="294">
        <v>17</v>
      </c>
      <c r="I3482" s="294" t="str">
        <f>IFERROR(_xlfn.IFNA(VLOOKUP($D:$D,history!$I:$Y,3,0),VLOOKUP(E:E,history!$H:$Y,4,0)),"--")</f>
        <v>--</v>
      </c>
      <c r="J3482" s="282" t="s">
        <v>9869</v>
      </c>
      <c r="K3482" s="282" t="str">
        <f t="shared" si="588"/>
        <v/>
      </c>
      <c r="L3482" s="312">
        <f t="shared" si="589"/>
        <v>690.74</v>
      </c>
      <c r="M3482" s="312">
        <f t="shared" si="590"/>
        <v>1046.58</v>
      </c>
      <c r="N3482" s="297" t="str">
        <f>_xlfn.IFNA(VLOOKUP($E:$E,'1'!$A:$E,3,0),"")</f>
        <v/>
      </c>
      <c r="O3482" s="297" t="str">
        <f>_xlfn.IFNA(VLOOKUP($E:$E,'2'!$A:$E,3,0),"")</f>
        <v/>
      </c>
      <c r="P3482" s="297" t="str">
        <f>_xlfn.IFNA(VLOOKUP($E:$E,'3'!$A:$D,3,0),"")</f>
        <v/>
      </c>
      <c r="Q3482" s="297" t="str">
        <f>_xlfn.IFNA(VLOOKUP($E:$E,'4'!$A:$F,3,0),"")</f>
        <v/>
      </c>
      <c r="R3482" s="297" t="str">
        <f>_xlfn.IFNA(VLOOKUP($E:$E,'5'!$A:$F,3,0),"")</f>
        <v/>
      </c>
      <c r="S3482" s="297" t="str">
        <f>_xlfn.IFNA(VLOOKUP($E:$E,'6'!$A:$F,3,0),"")</f>
        <v/>
      </c>
      <c r="T3482" s="313">
        <v>1</v>
      </c>
      <c r="U3482" s="313">
        <v>1</v>
      </c>
      <c r="V3482" s="313">
        <v>30</v>
      </c>
      <c r="W3482" s="314">
        <v>0.5</v>
      </c>
      <c r="X3482" s="315">
        <v>2E-3</v>
      </c>
      <c r="Y3482" s="749">
        <v>990</v>
      </c>
      <c r="Z3482" s="282"/>
      <c r="AA3482" s="316" t="s">
        <v>10390</v>
      </c>
      <c r="AB3482" s="282" t="s">
        <v>9163</v>
      </c>
      <c r="AC3482" s="317" t="s">
        <v>2081</v>
      </c>
      <c r="AD3482" s="318" t="s">
        <v>504</v>
      </c>
      <c r="AE3482" s="319">
        <v>0</v>
      </c>
      <c r="AF3482" s="319" t="s">
        <v>11273</v>
      </c>
      <c r="AG3482" s="320">
        <v>13.12</v>
      </c>
      <c r="AH3482" s="321">
        <f t="shared" si="591"/>
        <v>0</v>
      </c>
      <c r="AI3482" s="287">
        <f>_xlfn.IFNA(VLOOKUP(AD:AD,грп!B:C,2,0),0)</f>
        <v>0</v>
      </c>
      <c r="AJ3482" s="607">
        <v>0</v>
      </c>
      <c r="AK3482" s="672">
        <f t="shared" si="586"/>
        <v>0</v>
      </c>
      <c r="AL3482" s="174"/>
    </row>
    <row r="3483" spans="1:39" s="4" customFormat="1" ht="12" customHeight="1" outlineLevel="1" x14ac:dyDescent="0.35">
      <c r="A3483" s="307" t="s">
        <v>10402</v>
      </c>
      <c r="B3483" s="308" t="s">
        <v>8741</v>
      </c>
      <c r="C3483" s="309" t="s">
        <v>21</v>
      </c>
      <c r="D3483" s="310" t="s">
        <v>11635</v>
      </c>
      <c r="E3483" s="322" t="s">
        <v>5928</v>
      </c>
      <c r="F3483" s="293"/>
      <c r="G3483" s="293"/>
      <c r="H3483" s="294">
        <v>14</v>
      </c>
      <c r="I3483" s="294" t="str">
        <f>IFERROR(_xlfn.IFNA(VLOOKUP($D:$D,history!$I:$Y,3,0),VLOOKUP(E:E,history!$H:$Y,4,0)),"--")</f>
        <v>--</v>
      </c>
      <c r="J3483" s="282" t="s">
        <v>5946</v>
      </c>
      <c r="K3483" s="282" t="str">
        <f t="shared" si="588"/>
        <v/>
      </c>
      <c r="L3483" s="312">
        <f t="shared" si="589"/>
        <v>770.77</v>
      </c>
      <c r="M3483" s="312">
        <f t="shared" si="590"/>
        <v>1167.83</v>
      </c>
      <c r="N3483" s="297" t="str">
        <f>_xlfn.IFNA(VLOOKUP($E:$E,'1'!$A:$E,3,0),"")</f>
        <v/>
      </c>
      <c r="O3483" s="297" t="str">
        <f>_xlfn.IFNA(VLOOKUP($E:$E,'2'!$A:$E,3,0),"")</f>
        <v/>
      </c>
      <c r="P3483" s="297" t="str">
        <f>_xlfn.IFNA(VLOOKUP($E:$E,'3'!$A:$D,3,0),"")</f>
        <v/>
      </c>
      <c r="Q3483" s="297" t="str">
        <f>_xlfn.IFNA(VLOOKUP($E:$E,'4'!$A:$F,3,0),"")</f>
        <v/>
      </c>
      <c r="R3483" s="297" t="str">
        <f>_xlfn.IFNA(VLOOKUP($E:$E,'5'!$A:$F,3,0),"")</f>
        <v/>
      </c>
      <c r="S3483" s="297" t="str">
        <f>_xlfn.IFNA(VLOOKUP($E:$E,'6'!$A:$F,3,0),"")</f>
        <v/>
      </c>
      <c r="T3483" s="313">
        <v>1</v>
      </c>
      <c r="U3483" s="313">
        <v>10</v>
      </c>
      <c r="V3483" s="313">
        <v>50</v>
      </c>
      <c r="W3483" s="314">
        <v>0.22</v>
      </c>
      <c r="X3483" s="315">
        <v>4.4999999999999999E-4</v>
      </c>
      <c r="Y3483" s="749">
        <v>1110</v>
      </c>
      <c r="Z3483" s="282"/>
      <c r="AA3483" s="316" t="s">
        <v>10390</v>
      </c>
      <c r="AB3483" s="282" t="s">
        <v>9163</v>
      </c>
      <c r="AC3483" s="317" t="s">
        <v>2081</v>
      </c>
      <c r="AD3483" s="318" t="s">
        <v>504</v>
      </c>
      <c r="AE3483" s="319">
        <v>0</v>
      </c>
      <c r="AF3483" s="319" t="s">
        <v>21</v>
      </c>
      <c r="AG3483" s="320">
        <v>14.64</v>
      </c>
      <c r="AH3483" s="321">
        <f t="shared" si="591"/>
        <v>0</v>
      </c>
      <c r="AI3483" s="287">
        <f>_xlfn.IFNA(VLOOKUP(AD:AD,грп!B:C,2,0),0)</f>
        <v>0</v>
      </c>
      <c r="AJ3483" s="607">
        <v>0</v>
      </c>
      <c r="AK3483" s="672" t="str">
        <f t="shared" si="586"/>
        <v>new</v>
      </c>
      <c r="AL3483" s="174"/>
    </row>
    <row r="3484" spans="1:39" ht="12" customHeight="1" x14ac:dyDescent="0.35">
      <c r="A3484" s="288"/>
      <c r="B3484" s="289"/>
      <c r="C3484" s="290" t="s">
        <v>555</v>
      </c>
      <c r="D3484" s="291" t="s">
        <v>499</v>
      </c>
      <c r="E3484" s="292"/>
      <c r="F3484" s="293"/>
      <c r="G3484" s="293"/>
      <c r="H3484" s="294"/>
      <c r="I3484" s="294"/>
      <c r="J3484" s="282" t="s">
        <v>393</v>
      </c>
      <c r="K3484" s="282" t="str">
        <f t="shared" si="588"/>
        <v/>
      </c>
      <c r="L3484" s="295"/>
      <c r="M3484" s="296"/>
      <c r="N3484" s="297"/>
      <c r="O3484" s="297"/>
      <c r="P3484" s="297"/>
      <c r="Q3484" s="297" t="str">
        <f>_xlfn.IFNA(VLOOKUP($E:$E,'4'!$A:$F,3,0),"")</f>
        <v/>
      </c>
      <c r="R3484" s="297" t="str">
        <f>_xlfn.IFNA(VLOOKUP($E:$E,'5'!$A:$F,3,0),"")</f>
        <v/>
      </c>
      <c r="S3484" s="297"/>
      <c r="T3484" s="298"/>
      <c r="U3484" s="280"/>
      <c r="V3484" s="280"/>
      <c r="W3484" s="300"/>
      <c r="X3484" s="301"/>
      <c r="Y3484" s="749"/>
      <c r="Z3484" s="282"/>
      <c r="AA3484" s="280"/>
      <c r="AB3484" s="280"/>
      <c r="AC3484" s="302"/>
      <c r="AD3484" s="303" t="s">
        <v>499</v>
      </c>
      <c r="AE3484" s="280"/>
      <c r="AF3484" s="329"/>
      <c r="AG3484" s="339"/>
      <c r="AH3484" s="306"/>
      <c r="AI3484" s="287">
        <f>_xlfn.IFNA(VLOOKUP(AD:AD,грп!B:C,2,0),0)</f>
        <v>0</v>
      </c>
      <c r="AJ3484" s="607">
        <v>0</v>
      </c>
      <c r="AK3484" s="672" t="str">
        <f t="shared" si="586"/>
        <v xml:space="preserve"> </v>
      </c>
      <c r="AL3484" s="174"/>
      <c r="AM3484" s="4"/>
    </row>
    <row r="3485" spans="1:39" ht="12" customHeight="1" outlineLevel="1" x14ac:dyDescent="0.35">
      <c r="A3485" s="307" t="s">
        <v>1897</v>
      </c>
      <c r="B3485" s="308" t="s">
        <v>8742</v>
      </c>
      <c r="C3485" s="323"/>
      <c r="D3485" s="310" t="s">
        <v>3118</v>
      </c>
      <c r="E3485" s="311" t="s">
        <v>2321</v>
      </c>
      <c r="F3485" s="293"/>
      <c r="G3485" s="293"/>
      <c r="H3485" s="294">
        <v>8</v>
      </c>
      <c r="I3485" s="294" t="str">
        <f>IFERROR(_xlfn.IFNA(VLOOKUP($D:$D,history!$I:$Y,3,0),VLOOKUP(E:E,history!$H:$Y,4,0)),"--")</f>
        <v>--</v>
      </c>
      <c r="J3485" s="282" t="s">
        <v>9870</v>
      </c>
      <c r="K3485" s="282" t="str">
        <f t="shared" si="588"/>
        <v/>
      </c>
      <c r="L3485" s="312">
        <f t="shared" ref="L3485:L3532" si="592">IF($A$3="ИМ",ROUND($Y3485*(1-($L$6-$F$4))*(1-$F$3)*(1+$AG$2),2),ROUND($M3485*(1-($L$6-$F$4))*(1-$F$3)*(1+$AG$2),2))</f>
        <v>707.59</v>
      </c>
      <c r="M3485" s="312">
        <f t="shared" ref="M3485:M3532" si="593">ROUND(IF($A$3="РЕГИОНЫ",AG3485*$AG$3*$AG$1,IF(AI3485=0,AG3485*$AG$3*$AG$1,AG3485*$AG$3*(1-5%)*$AG$1)),2)</f>
        <v>1072.1099999999999</v>
      </c>
      <c r="N3485" s="297" t="str">
        <f>_xlfn.IFNA(VLOOKUP($E:$E,'1'!$A:$E,3,0),"")</f>
        <v/>
      </c>
      <c r="O3485" s="297" t="str">
        <f>_xlfn.IFNA(VLOOKUP($E:$E,'2'!$A:$E,3,0),"")</f>
        <v/>
      </c>
      <c r="P3485" s="297" t="str">
        <f>_xlfn.IFNA(VLOOKUP($E:$E,'3'!$A:$D,3,0),"")</f>
        <v/>
      </c>
      <c r="Q3485" s="297" t="str">
        <f>_xlfn.IFNA(VLOOKUP($E:$E,'4'!$A:$F,3,0),"")</f>
        <v/>
      </c>
      <c r="R3485" s="297" t="str">
        <f>_xlfn.IFNA(VLOOKUP($E:$E,'5'!$A:$F,3,0),"")</f>
        <v/>
      </c>
      <c r="S3485" s="297">
        <f>_xlfn.IFNA(VLOOKUP($E:$E,'6'!$A:$F,3,0),"")</f>
        <v>445.7817</v>
      </c>
      <c r="T3485" s="313">
        <v>1</v>
      </c>
      <c r="U3485" s="313">
        <v>6</v>
      </c>
      <c r="V3485" s="313">
        <v>24</v>
      </c>
      <c r="W3485" s="314">
        <v>0.54200000000000004</v>
      </c>
      <c r="X3485" s="315">
        <v>1.2583333E-3</v>
      </c>
      <c r="Y3485" s="749">
        <v>960</v>
      </c>
      <c r="Z3485" s="282"/>
      <c r="AA3485" s="316" t="s">
        <v>393</v>
      </c>
      <c r="AB3485" s="282" t="s">
        <v>9163</v>
      </c>
      <c r="AC3485" s="317" t="s">
        <v>2081</v>
      </c>
      <c r="AD3485" s="318" t="s">
        <v>499</v>
      </c>
      <c r="AE3485" s="319">
        <v>0</v>
      </c>
      <c r="AF3485" s="319" t="s">
        <v>11287</v>
      </c>
      <c r="AG3485" s="320">
        <v>13.44</v>
      </c>
      <c r="AH3485" s="321">
        <f t="shared" ref="AH3485:AH3532" si="594">IF($A$3="РЕГИОНЫ",ROUND($AG3485*(1-($L$6-$F$4))*(1-$F$3)*(1+$AG$2)*$AG$1,2),0)</f>
        <v>0</v>
      </c>
      <c r="AI3485" s="287">
        <f>_xlfn.IFNA(VLOOKUP(AD:AD,грп!B:C,2,0),0)</f>
        <v>0</v>
      </c>
      <c r="AJ3485" s="607">
        <v>18</v>
      </c>
      <c r="AK3485" s="672">
        <f t="shared" si="586"/>
        <v>0</v>
      </c>
      <c r="AL3485" s="174"/>
      <c r="AM3485" s="4"/>
    </row>
    <row r="3486" spans="1:39" ht="12" customHeight="1" outlineLevel="1" x14ac:dyDescent="0.35">
      <c r="A3486" s="307" t="s">
        <v>1897</v>
      </c>
      <c r="B3486" s="308" t="s">
        <v>8743</v>
      </c>
      <c r="C3486" s="323"/>
      <c r="D3486" s="310" t="s">
        <v>3119</v>
      </c>
      <c r="E3486" s="311" t="s">
        <v>2318</v>
      </c>
      <c r="F3486" s="293"/>
      <c r="G3486" s="293"/>
      <c r="H3486" s="294"/>
      <c r="I3486" s="294" t="str">
        <f>IFERROR(_xlfn.IFNA(VLOOKUP($D:$D,history!$I:$Y,3,0),VLOOKUP(E:E,history!$H:$Y,4,0)),"--")</f>
        <v>--</v>
      </c>
      <c r="J3486" s="282" t="s">
        <v>5946</v>
      </c>
      <c r="K3486" s="282" t="str">
        <f t="shared" si="588"/>
        <v/>
      </c>
      <c r="L3486" s="312">
        <f t="shared" si="592"/>
        <v>260.08</v>
      </c>
      <c r="M3486" s="312">
        <f t="shared" si="593"/>
        <v>394.06</v>
      </c>
      <c r="N3486" s="297" t="str">
        <f>_xlfn.IFNA(VLOOKUP($E:$E,'1'!$A:$E,3,0),"")</f>
        <v/>
      </c>
      <c r="O3486" s="297" t="str">
        <f>_xlfn.IFNA(VLOOKUP($E:$E,'2'!$A:$E,3,0),"")</f>
        <v/>
      </c>
      <c r="P3486" s="297" t="str">
        <f>_xlfn.IFNA(VLOOKUP($E:$E,'3'!$A:$D,3,0),"")</f>
        <v/>
      </c>
      <c r="Q3486" s="297" t="str">
        <f>_xlfn.IFNA(VLOOKUP($E:$E,'4'!$A:$F,3,0),"")</f>
        <v/>
      </c>
      <c r="R3486" s="297" t="str">
        <f>_xlfn.IFNA(VLOOKUP($E:$E,'5'!$A:$F,3,0),"")</f>
        <v/>
      </c>
      <c r="S3486" s="297" t="str">
        <f>_xlfn.IFNA(VLOOKUP($E:$E,'6'!$A:$F,3,0),"")</f>
        <v/>
      </c>
      <c r="T3486" s="313">
        <v>1</v>
      </c>
      <c r="U3486" s="313">
        <v>6</v>
      </c>
      <c r="V3486" s="313">
        <v>144</v>
      </c>
      <c r="W3486" s="314">
        <v>0.13900000000000001</v>
      </c>
      <c r="X3486" s="315">
        <v>4.3209880000000001E-4</v>
      </c>
      <c r="Y3486" s="749">
        <v>350</v>
      </c>
      <c r="Z3486" s="282"/>
      <c r="AA3486" s="316" t="s">
        <v>10391</v>
      </c>
      <c r="AB3486" s="282" t="s">
        <v>9163</v>
      </c>
      <c r="AC3486" s="317" t="s">
        <v>2081</v>
      </c>
      <c r="AD3486" s="318" t="s">
        <v>499</v>
      </c>
      <c r="AE3486" s="319">
        <v>0</v>
      </c>
      <c r="AF3486" s="319" t="s">
        <v>11287</v>
      </c>
      <c r="AG3486" s="320">
        <v>4.9400000000000004</v>
      </c>
      <c r="AH3486" s="321">
        <f t="shared" si="594"/>
        <v>0</v>
      </c>
      <c r="AI3486" s="287">
        <f>_xlfn.IFNA(VLOOKUP(AD:AD,грп!B:C,2,0),0)</f>
        <v>0</v>
      </c>
      <c r="AJ3486" s="607">
        <v>0</v>
      </c>
      <c r="AK3486" s="672">
        <f t="shared" si="586"/>
        <v>0</v>
      </c>
      <c r="AL3486" s="174"/>
      <c r="AM3486" s="4"/>
    </row>
    <row r="3487" spans="1:39" ht="12" customHeight="1" outlineLevel="1" x14ac:dyDescent="0.35">
      <c r="A3487" s="307" t="s">
        <v>1897</v>
      </c>
      <c r="B3487" s="308" t="s">
        <v>8744</v>
      </c>
      <c r="C3487" s="323"/>
      <c r="D3487" s="310" t="s">
        <v>3120</v>
      </c>
      <c r="E3487" s="311" t="s">
        <v>2327</v>
      </c>
      <c r="F3487" s="293"/>
      <c r="G3487" s="293"/>
      <c r="H3487" s="294">
        <v>15</v>
      </c>
      <c r="I3487" s="294" t="str">
        <f>IFERROR(_xlfn.IFNA(VLOOKUP($D:$D,history!$I:$Y,3,0),VLOOKUP(E:E,history!$H:$Y,4,0)),"--")</f>
        <v>--</v>
      </c>
      <c r="J3487" s="282" t="s">
        <v>9870</v>
      </c>
      <c r="K3487" s="282" t="str">
        <f t="shared" si="588"/>
        <v/>
      </c>
      <c r="L3487" s="312">
        <f t="shared" si="592"/>
        <v>350.64</v>
      </c>
      <c r="M3487" s="312">
        <f t="shared" si="593"/>
        <v>531.27</v>
      </c>
      <c r="N3487" s="297" t="str">
        <f>_xlfn.IFNA(VLOOKUP($E:$E,'1'!$A:$E,3,0),"")</f>
        <v/>
      </c>
      <c r="O3487" s="297" t="str">
        <f>_xlfn.IFNA(VLOOKUP($E:$E,'2'!$A:$E,3,0),"")</f>
        <v/>
      </c>
      <c r="P3487" s="297" t="str">
        <f>_xlfn.IFNA(VLOOKUP($E:$E,'3'!$A:$D,3,0),"")</f>
        <v/>
      </c>
      <c r="Q3487" s="297" t="str">
        <f>_xlfn.IFNA(VLOOKUP($E:$E,'4'!$A:$F,3,0),"")</f>
        <v/>
      </c>
      <c r="R3487" s="297" t="str">
        <f>_xlfn.IFNA(VLOOKUP($E:$E,'5'!$A:$F,3,0),"")</f>
        <v/>
      </c>
      <c r="S3487" s="297">
        <f>_xlfn.IFNA(VLOOKUP($E:$E,'6'!$A:$F,3,0),"")</f>
        <v>220.9032</v>
      </c>
      <c r="T3487" s="313">
        <v>1</v>
      </c>
      <c r="U3487" s="313">
        <v>8</v>
      </c>
      <c r="V3487" s="313">
        <v>80</v>
      </c>
      <c r="W3487" s="314">
        <v>0.22500000000000001</v>
      </c>
      <c r="X3487" s="315">
        <v>6.2500000000000001E-4</v>
      </c>
      <c r="Y3487" s="749">
        <v>480</v>
      </c>
      <c r="Z3487" s="282"/>
      <c r="AA3487" s="316" t="s">
        <v>10391</v>
      </c>
      <c r="AB3487" s="282" t="s">
        <v>9163</v>
      </c>
      <c r="AC3487" s="317" t="s">
        <v>2081</v>
      </c>
      <c r="AD3487" s="318" t="s">
        <v>499</v>
      </c>
      <c r="AE3487" s="319">
        <v>0</v>
      </c>
      <c r="AF3487" s="319" t="s">
        <v>11287</v>
      </c>
      <c r="AG3487" s="320">
        <v>6.66</v>
      </c>
      <c r="AH3487" s="321">
        <f t="shared" si="594"/>
        <v>0</v>
      </c>
      <c r="AI3487" s="287">
        <f>_xlfn.IFNA(VLOOKUP(AD:AD,грп!B:C,2,0),0)</f>
        <v>0</v>
      </c>
      <c r="AJ3487" s="607">
        <v>56</v>
      </c>
      <c r="AK3487" s="672">
        <f t="shared" si="586"/>
        <v>0</v>
      </c>
      <c r="AL3487" s="174"/>
      <c r="AM3487" s="4"/>
    </row>
    <row r="3488" spans="1:39" ht="12" customHeight="1" outlineLevel="1" x14ac:dyDescent="0.35">
      <c r="A3488" s="307" t="s">
        <v>1897</v>
      </c>
      <c r="B3488" s="308" t="s">
        <v>8745</v>
      </c>
      <c r="C3488" s="323"/>
      <c r="D3488" s="310" t="s">
        <v>3121</v>
      </c>
      <c r="E3488" s="311" t="s">
        <v>2319</v>
      </c>
      <c r="F3488" s="293"/>
      <c r="G3488" s="293"/>
      <c r="H3488" s="294"/>
      <c r="I3488" s="294" t="str">
        <f>IFERROR(_xlfn.IFNA(VLOOKUP($D:$D,history!$I:$Y,3,0),VLOOKUP(E:E,history!$H:$Y,4,0)),"--")</f>
        <v>--</v>
      </c>
      <c r="J3488" s="282" t="s">
        <v>9870</v>
      </c>
      <c r="K3488" s="282" t="str">
        <f t="shared" si="588"/>
        <v/>
      </c>
      <c r="L3488" s="312">
        <f t="shared" si="592"/>
        <v>429.61</v>
      </c>
      <c r="M3488" s="312">
        <f t="shared" si="593"/>
        <v>650.91999999999996</v>
      </c>
      <c r="N3488" s="297" t="str">
        <f>_xlfn.IFNA(VLOOKUP($E:$E,'1'!$A:$E,3,0),"")</f>
        <v/>
      </c>
      <c r="O3488" s="297" t="str">
        <f>_xlfn.IFNA(VLOOKUP($E:$E,'2'!$A:$E,3,0),"")</f>
        <v/>
      </c>
      <c r="P3488" s="297" t="str">
        <f>_xlfn.IFNA(VLOOKUP($E:$E,'3'!$A:$D,3,0),"")</f>
        <v/>
      </c>
      <c r="Q3488" s="297" t="str">
        <f>_xlfn.IFNA(VLOOKUP($E:$E,'4'!$A:$F,3,0),"")</f>
        <v/>
      </c>
      <c r="R3488" s="297" t="str">
        <f>_xlfn.IFNA(VLOOKUP($E:$E,'5'!$A:$F,3,0),"")</f>
        <v/>
      </c>
      <c r="S3488" s="297">
        <f>_xlfn.IFNA(VLOOKUP($E:$E,'6'!$A:$F,3,0),"")</f>
        <v>270.65430000000003</v>
      </c>
      <c r="T3488" s="313">
        <v>1</v>
      </c>
      <c r="U3488" s="313">
        <v>6</v>
      </c>
      <c r="V3488" s="313">
        <v>48</v>
      </c>
      <c r="W3488" s="314">
        <v>0.33300000000000002</v>
      </c>
      <c r="X3488" s="315">
        <v>7.0564520000000004E-4</v>
      </c>
      <c r="Y3488" s="749">
        <v>590</v>
      </c>
      <c r="Z3488" s="282"/>
      <c r="AA3488" s="316" t="s">
        <v>10391</v>
      </c>
      <c r="AB3488" s="282" t="s">
        <v>9163</v>
      </c>
      <c r="AC3488" s="317" t="s">
        <v>2081</v>
      </c>
      <c r="AD3488" s="318" t="s">
        <v>499</v>
      </c>
      <c r="AE3488" s="319">
        <v>0</v>
      </c>
      <c r="AF3488" s="319" t="s">
        <v>11287</v>
      </c>
      <c r="AG3488" s="320">
        <v>8.16</v>
      </c>
      <c r="AH3488" s="321">
        <f t="shared" si="594"/>
        <v>0</v>
      </c>
      <c r="AI3488" s="287">
        <f>_xlfn.IFNA(VLOOKUP(AD:AD,грп!B:C,2,0),0)</f>
        <v>0</v>
      </c>
      <c r="AJ3488" s="607">
        <v>0</v>
      </c>
      <c r="AK3488" s="672">
        <f t="shared" si="586"/>
        <v>0</v>
      </c>
      <c r="AL3488" s="174"/>
      <c r="AM3488" s="4"/>
    </row>
    <row r="3489" spans="1:39" ht="12" customHeight="1" outlineLevel="1" x14ac:dyDescent="0.35">
      <c r="A3489" s="307" t="s">
        <v>1897</v>
      </c>
      <c r="B3489" s="308" t="s">
        <v>8746</v>
      </c>
      <c r="C3489" s="323"/>
      <c r="D3489" s="310" t="s">
        <v>3123</v>
      </c>
      <c r="E3489" s="311" t="s">
        <v>2320</v>
      </c>
      <c r="F3489" s="293"/>
      <c r="G3489" s="293"/>
      <c r="H3489" s="294">
        <v>11</v>
      </c>
      <c r="I3489" s="294" t="str">
        <f>IFERROR(_xlfn.IFNA(VLOOKUP($D:$D,history!$I:$Y,3,0),VLOOKUP(E:E,history!$H:$Y,4,0)),"--")</f>
        <v>--</v>
      </c>
      <c r="J3489" s="282" t="s">
        <v>9870</v>
      </c>
      <c r="K3489" s="282" t="str">
        <f t="shared" si="588"/>
        <v/>
      </c>
      <c r="L3489" s="312">
        <f t="shared" si="592"/>
        <v>548.59</v>
      </c>
      <c r="M3489" s="312">
        <f t="shared" si="593"/>
        <v>831.2</v>
      </c>
      <c r="N3489" s="297" t="str">
        <f>_xlfn.IFNA(VLOOKUP($E:$E,'1'!$A:$E,3,0),"")</f>
        <v/>
      </c>
      <c r="O3489" s="297" t="str">
        <f>_xlfn.IFNA(VLOOKUP($E:$E,'2'!$A:$E,3,0),"")</f>
        <v/>
      </c>
      <c r="P3489" s="297" t="str">
        <f>_xlfn.IFNA(VLOOKUP($E:$E,'3'!$A:$D,3,0),"")</f>
        <v/>
      </c>
      <c r="Q3489" s="297" t="str">
        <f>_xlfn.IFNA(VLOOKUP($E:$E,'4'!$A:$F,3,0),"")</f>
        <v/>
      </c>
      <c r="R3489" s="297" t="str">
        <f>_xlfn.IFNA(VLOOKUP($E:$E,'5'!$A:$F,3,0),"")</f>
        <v/>
      </c>
      <c r="S3489" s="297">
        <f>_xlfn.IFNA(VLOOKUP($E:$E,'6'!$A:$F,3,0),"")</f>
        <v>345.61170000000004</v>
      </c>
      <c r="T3489" s="313">
        <v>1</v>
      </c>
      <c r="U3489" s="313">
        <v>6</v>
      </c>
      <c r="V3489" s="313">
        <v>24</v>
      </c>
      <c r="W3489" s="314">
        <v>0.5</v>
      </c>
      <c r="X3489" s="315">
        <v>1.2583333E-3</v>
      </c>
      <c r="Y3489" s="749">
        <v>750</v>
      </c>
      <c r="Z3489" s="282"/>
      <c r="AA3489" s="316" t="s">
        <v>393</v>
      </c>
      <c r="AB3489" s="282" t="s">
        <v>9163</v>
      </c>
      <c r="AC3489" s="317" t="s">
        <v>2081</v>
      </c>
      <c r="AD3489" s="318" t="s">
        <v>499</v>
      </c>
      <c r="AE3489" s="319">
        <v>0</v>
      </c>
      <c r="AF3489" s="319" t="s">
        <v>11287</v>
      </c>
      <c r="AG3489" s="320">
        <v>10.42</v>
      </c>
      <c r="AH3489" s="321">
        <f t="shared" si="594"/>
        <v>0</v>
      </c>
      <c r="AI3489" s="287">
        <f>_xlfn.IFNA(VLOOKUP(AD:AD,грп!B:C,2,0),0)</f>
        <v>0</v>
      </c>
      <c r="AJ3489" s="607">
        <v>45</v>
      </c>
      <c r="AK3489" s="672">
        <f t="shared" si="586"/>
        <v>0</v>
      </c>
      <c r="AL3489" s="174"/>
      <c r="AM3489" s="4"/>
    </row>
    <row r="3490" spans="1:39" s="4" customFormat="1" ht="12" customHeight="1" outlineLevel="1" x14ac:dyDescent="0.35">
      <c r="A3490" s="307" t="s">
        <v>1897</v>
      </c>
      <c r="B3490" s="308" t="s">
        <v>8747</v>
      </c>
      <c r="C3490" s="323"/>
      <c r="D3490" s="310" t="s">
        <v>3124</v>
      </c>
      <c r="E3490" s="311" t="s">
        <v>2322</v>
      </c>
      <c r="F3490" s="293"/>
      <c r="G3490" s="293"/>
      <c r="H3490" s="294">
        <v>4</v>
      </c>
      <c r="I3490" s="294" t="str">
        <f>IFERROR(_xlfn.IFNA(VLOOKUP($D:$D,history!$I:$Y,3,0),VLOOKUP(E:E,history!$H:$Y,4,0)),"--")</f>
        <v>--</v>
      </c>
      <c r="J3490" s="282" t="s">
        <v>9868</v>
      </c>
      <c r="K3490" s="282" t="str">
        <f t="shared" si="588"/>
        <v/>
      </c>
      <c r="L3490" s="312">
        <f t="shared" si="592"/>
        <v>1084.55</v>
      </c>
      <c r="M3490" s="312">
        <f t="shared" si="593"/>
        <v>1643.26</v>
      </c>
      <c r="N3490" s="297" t="str">
        <f>_xlfn.IFNA(VLOOKUP($E:$E,'1'!$A:$E,3,0),"")</f>
        <v/>
      </c>
      <c r="O3490" s="297" t="str">
        <f>_xlfn.IFNA(VLOOKUP($E:$E,'2'!$A:$E,3,0),"")</f>
        <v/>
      </c>
      <c r="P3490" s="297" t="str">
        <f>_xlfn.IFNA(VLOOKUP($E:$E,'3'!$A:$D,3,0),"")</f>
        <v/>
      </c>
      <c r="Q3490" s="297" t="str">
        <f>_xlfn.IFNA(VLOOKUP($E:$E,'4'!$A:$F,3,0),"")</f>
        <v/>
      </c>
      <c r="R3490" s="297" t="str">
        <f>_xlfn.IFNA(VLOOKUP($E:$E,'5'!$A:$F,3,0),"")</f>
        <v/>
      </c>
      <c r="S3490" s="297" t="str">
        <f>_xlfn.IFNA(VLOOKUP($E:$E,'6'!$A:$F,3,0),"")</f>
        <v/>
      </c>
      <c r="T3490" s="313">
        <v>1</v>
      </c>
      <c r="U3490" s="313">
        <v>6</v>
      </c>
      <c r="V3490" s="313">
        <v>24</v>
      </c>
      <c r="W3490" s="314">
        <v>0.79200000000000004</v>
      </c>
      <c r="X3490" s="315">
        <v>1.4437135000000001E-3</v>
      </c>
      <c r="Y3490" s="749">
        <v>1480</v>
      </c>
      <c r="Z3490" s="282"/>
      <c r="AA3490" s="316" t="s">
        <v>10390</v>
      </c>
      <c r="AB3490" s="282" t="s">
        <v>9163</v>
      </c>
      <c r="AC3490" s="317" t="s">
        <v>2081</v>
      </c>
      <c r="AD3490" s="318" t="s">
        <v>499</v>
      </c>
      <c r="AE3490" s="319">
        <v>0</v>
      </c>
      <c r="AF3490" s="319" t="s">
        <v>11813</v>
      </c>
      <c r="AG3490" s="320">
        <v>20.6</v>
      </c>
      <c r="AH3490" s="321">
        <f t="shared" si="594"/>
        <v>0</v>
      </c>
      <c r="AI3490" s="287">
        <f>_xlfn.IFNA(VLOOKUP(AD:AD,грп!B:C,2,0),0)</f>
        <v>0</v>
      </c>
      <c r="AJ3490" s="607">
        <v>42</v>
      </c>
      <c r="AK3490" s="672">
        <f t="shared" si="586"/>
        <v>0</v>
      </c>
      <c r="AL3490" s="174"/>
    </row>
    <row r="3491" spans="1:39" s="4" customFormat="1" ht="12" customHeight="1" outlineLevel="1" x14ac:dyDescent="0.35">
      <c r="A3491" s="307" t="s">
        <v>1897</v>
      </c>
      <c r="B3491" s="308" t="s">
        <v>8748</v>
      </c>
      <c r="C3491" s="323"/>
      <c r="D3491" s="310" t="s">
        <v>3125</v>
      </c>
      <c r="E3491" s="311" t="s">
        <v>2326</v>
      </c>
      <c r="F3491" s="293"/>
      <c r="G3491" s="293"/>
      <c r="H3491" s="294"/>
      <c r="I3491" s="294" t="str">
        <f>IFERROR(_xlfn.IFNA(VLOOKUP($D:$D,history!$I:$Y,3,0),VLOOKUP(E:E,history!$H:$Y,4,0)),"--")</f>
        <v>--</v>
      </c>
      <c r="J3491" s="282" t="s">
        <v>9868</v>
      </c>
      <c r="K3491" s="282" t="str">
        <f t="shared" si="588"/>
        <v/>
      </c>
      <c r="L3491" s="312">
        <f t="shared" si="592"/>
        <v>429.61</v>
      </c>
      <c r="M3491" s="312">
        <f t="shared" si="593"/>
        <v>650.91999999999996</v>
      </c>
      <c r="N3491" s="297" t="str">
        <f>_xlfn.IFNA(VLOOKUP($E:$E,'1'!$A:$E,3,0),"")</f>
        <v/>
      </c>
      <c r="O3491" s="297" t="str">
        <f>_xlfn.IFNA(VLOOKUP($E:$E,'2'!$A:$E,3,0),"")</f>
        <v/>
      </c>
      <c r="P3491" s="297" t="str">
        <f>_xlfn.IFNA(VLOOKUP($E:$E,'3'!$A:$D,3,0),"")</f>
        <v/>
      </c>
      <c r="Q3491" s="297" t="str">
        <f>_xlfn.IFNA(VLOOKUP($E:$E,'4'!$A:$F,3,0),"")</f>
        <v/>
      </c>
      <c r="R3491" s="297" t="str">
        <f>_xlfn.IFNA(VLOOKUP($E:$E,'5'!$A:$F,3,0),"")</f>
        <v/>
      </c>
      <c r="S3491" s="297" t="str">
        <f>_xlfn.IFNA(VLOOKUP($E:$E,'6'!$A:$F,3,0),"")</f>
        <v/>
      </c>
      <c r="T3491" s="313">
        <v>1</v>
      </c>
      <c r="U3491" s="313">
        <v>12</v>
      </c>
      <c r="V3491" s="313">
        <v>144</v>
      </c>
      <c r="W3491" s="314">
        <v>0.16</v>
      </c>
      <c r="X3491" s="315">
        <v>4.5343139999999999E-4</v>
      </c>
      <c r="Y3491" s="749">
        <v>590</v>
      </c>
      <c r="Z3491" s="282"/>
      <c r="AA3491" s="316" t="s">
        <v>10391</v>
      </c>
      <c r="AB3491" s="282" t="s">
        <v>9163</v>
      </c>
      <c r="AC3491" s="317" t="s">
        <v>2081</v>
      </c>
      <c r="AD3491" s="318" t="s">
        <v>499</v>
      </c>
      <c r="AE3491" s="319">
        <v>0</v>
      </c>
      <c r="AF3491" s="319" t="s">
        <v>11287</v>
      </c>
      <c r="AG3491" s="320">
        <v>8.16</v>
      </c>
      <c r="AH3491" s="321">
        <f t="shared" si="594"/>
        <v>0</v>
      </c>
      <c r="AI3491" s="287">
        <f>_xlfn.IFNA(VLOOKUP(AD:AD,грп!B:C,2,0),0)</f>
        <v>0</v>
      </c>
      <c r="AJ3491" s="607">
        <v>0</v>
      </c>
      <c r="AK3491" s="672">
        <f t="shared" si="586"/>
        <v>0</v>
      </c>
      <c r="AL3491" s="174"/>
    </row>
    <row r="3492" spans="1:39" s="4" customFormat="1" ht="12" customHeight="1" outlineLevel="1" x14ac:dyDescent="0.35">
      <c r="A3492" s="307" t="s">
        <v>1897</v>
      </c>
      <c r="B3492" s="308" t="s">
        <v>8749</v>
      </c>
      <c r="C3492" s="323"/>
      <c r="D3492" s="310" t="s">
        <v>3126</v>
      </c>
      <c r="E3492" s="311" t="s">
        <v>2325</v>
      </c>
      <c r="F3492" s="293"/>
      <c r="G3492" s="293"/>
      <c r="H3492" s="294">
        <v>71</v>
      </c>
      <c r="I3492" s="294" t="str">
        <f>IFERROR(_xlfn.IFNA(VLOOKUP($D:$D,history!$I:$Y,3,0),VLOOKUP(E:E,history!$H:$Y,4,0)),"--")</f>
        <v>--</v>
      </c>
      <c r="J3492" s="282" t="s">
        <v>9870</v>
      </c>
      <c r="K3492" s="282" t="str">
        <f t="shared" si="588"/>
        <v/>
      </c>
      <c r="L3492" s="312">
        <f t="shared" si="592"/>
        <v>600.19000000000005</v>
      </c>
      <c r="M3492" s="312">
        <f t="shared" si="593"/>
        <v>909.38</v>
      </c>
      <c r="N3492" s="297" t="str">
        <f>_xlfn.IFNA(VLOOKUP($E:$E,'1'!$A:$E,3,0),"")</f>
        <v/>
      </c>
      <c r="O3492" s="297" t="str">
        <f>_xlfn.IFNA(VLOOKUP($E:$E,'2'!$A:$E,3,0),"")</f>
        <v/>
      </c>
      <c r="P3492" s="297" t="str">
        <f>_xlfn.IFNA(VLOOKUP($E:$E,'3'!$A:$D,3,0),"")</f>
        <v/>
      </c>
      <c r="Q3492" s="297" t="str">
        <f>_xlfn.IFNA(VLOOKUP($E:$E,'4'!$A:$F,3,0),"")</f>
        <v/>
      </c>
      <c r="R3492" s="297" t="str">
        <f>_xlfn.IFNA(VLOOKUP($E:$E,'5'!$A:$F,3,0),"")</f>
        <v/>
      </c>
      <c r="S3492" s="297">
        <f>_xlfn.IFNA(VLOOKUP($E:$E,'6'!$A:$F,3,0),"")</f>
        <v>378.11970000000002</v>
      </c>
      <c r="T3492" s="313">
        <v>1</v>
      </c>
      <c r="U3492" s="313">
        <v>6</v>
      </c>
      <c r="V3492" s="313">
        <v>48</v>
      </c>
      <c r="W3492" s="314">
        <v>0.33300000000000002</v>
      </c>
      <c r="X3492" s="315">
        <v>8.5317460000000004E-4</v>
      </c>
      <c r="Y3492" s="749">
        <v>820</v>
      </c>
      <c r="Z3492" s="282"/>
      <c r="AA3492" s="316" t="s">
        <v>10390</v>
      </c>
      <c r="AB3492" s="282" t="s">
        <v>9163</v>
      </c>
      <c r="AC3492" s="317" t="s">
        <v>2081</v>
      </c>
      <c r="AD3492" s="318" t="s">
        <v>499</v>
      </c>
      <c r="AE3492" s="319">
        <v>0</v>
      </c>
      <c r="AF3492" s="319" t="s">
        <v>11287</v>
      </c>
      <c r="AG3492" s="320">
        <v>11.4</v>
      </c>
      <c r="AH3492" s="321">
        <f t="shared" si="594"/>
        <v>0</v>
      </c>
      <c r="AI3492" s="287">
        <f>_xlfn.IFNA(VLOOKUP(AD:AD,грп!B:C,2,0),0)</f>
        <v>0</v>
      </c>
      <c r="AJ3492" s="607">
        <v>48</v>
      </c>
      <c r="AK3492" s="672">
        <f t="shared" si="586"/>
        <v>0</v>
      </c>
      <c r="AL3492" s="174"/>
    </row>
    <row r="3493" spans="1:39" s="4" customFormat="1" ht="12" customHeight="1" outlineLevel="1" x14ac:dyDescent="0.35">
      <c r="A3493" s="307" t="s">
        <v>1897</v>
      </c>
      <c r="B3493" s="308" t="s">
        <v>8750</v>
      </c>
      <c r="C3493" s="323"/>
      <c r="D3493" s="310" t="s">
        <v>3127</v>
      </c>
      <c r="E3493" s="311" t="s">
        <v>2324</v>
      </c>
      <c r="F3493" s="293"/>
      <c r="G3493" s="293"/>
      <c r="H3493" s="294">
        <v>27</v>
      </c>
      <c r="I3493" s="294" t="str">
        <f>IFERROR(_xlfn.IFNA(VLOOKUP($D:$D,history!$I:$Y,3,0),VLOOKUP(E:E,history!$H:$Y,4,0)),"--")</f>
        <v>V</v>
      </c>
      <c r="J3493" s="282" t="s">
        <v>9870</v>
      </c>
      <c r="K3493" s="282" t="str">
        <f t="shared" si="588"/>
        <v/>
      </c>
      <c r="L3493" s="312">
        <f t="shared" si="592"/>
        <v>721.81</v>
      </c>
      <c r="M3493" s="312">
        <f t="shared" si="593"/>
        <v>1093.6500000000001</v>
      </c>
      <c r="N3493" s="297" t="str">
        <f>_xlfn.IFNA(VLOOKUP($E:$E,'1'!$A:$E,3,0),"")</f>
        <v/>
      </c>
      <c r="O3493" s="297" t="str">
        <f>_xlfn.IFNA(VLOOKUP($E:$E,'2'!$A:$E,3,0),"")</f>
        <v/>
      </c>
      <c r="P3493" s="297" t="str">
        <f>_xlfn.IFNA(VLOOKUP($E:$E,'3'!$A:$D,3,0),"")</f>
        <v/>
      </c>
      <c r="Q3493" s="297" t="str">
        <f>_xlfn.IFNA(VLOOKUP($E:$E,'4'!$A:$F,3,0),"")</f>
        <v/>
      </c>
      <c r="R3493" s="297" t="str">
        <f>_xlfn.IFNA(VLOOKUP($E:$E,'5'!$A:$F,3,0),"")</f>
        <v/>
      </c>
      <c r="S3493" s="297">
        <f>_xlfn.IFNA(VLOOKUP($E:$E,'6'!$A:$F,3,0),"")</f>
        <v>454.74029999999999</v>
      </c>
      <c r="T3493" s="313">
        <v>1</v>
      </c>
      <c r="U3493" s="313">
        <v>8</v>
      </c>
      <c r="V3493" s="313">
        <v>48</v>
      </c>
      <c r="W3493" s="314">
        <v>0.39600000000000002</v>
      </c>
      <c r="X3493" s="315">
        <v>9.3749999999999997E-4</v>
      </c>
      <c r="Y3493" s="749">
        <v>980</v>
      </c>
      <c r="Z3493" s="282"/>
      <c r="AA3493" s="316" t="s">
        <v>10391</v>
      </c>
      <c r="AB3493" s="282" t="s">
        <v>9163</v>
      </c>
      <c r="AC3493" s="317" t="s">
        <v>2081</v>
      </c>
      <c r="AD3493" s="318" t="s">
        <v>499</v>
      </c>
      <c r="AE3493" s="319">
        <v>0</v>
      </c>
      <c r="AF3493" s="319" t="s">
        <v>11813</v>
      </c>
      <c r="AG3493" s="320">
        <v>13.71</v>
      </c>
      <c r="AH3493" s="321">
        <f t="shared" si="594"/>
        <v>0</v>
      </c>
      <c r="AI3493" s="287">
        <f>_xlfn.IFNA(VLOOKUP(AD:AD,грп!B:C,2,0),0)</f>
        <v>0</v>
      </c>
      <c r="AJ3493" s="607">
        <v>36</v>
      </c>
      <c r="AK3493" s="672">
        <f t="shared" si="586"/>
        <v>0</v>
      </c>
      <c r="AL3493" s="174"/>
    </row>
    <row r="3494" spans="1:39" s="4" customFormat="1" ht="12" customHeight="1" outlineLevel="1" x14ac:dyDescent="0.35">
      <c r="A3494" s="307" t="s">
        <v>1897</v>
      </c>
      <c r="B3494" s="308" t="s">
        <v>8751</v>
      </c>
      <c r="C3494" s="323"/>
      <c r="D3494" s="310" t="s">
        <v>3129</v>
      </c>
      <c r="E3494" s="311" t="s">
        <v>2323</v>
      </c>
      <c r="F3494" s="293"/>
      <c r="G3494" s="293"/>
      <c r="H3494" s="294">
        <v>11</v>
      </c>
      <c r="I3494" s="294" t="str">
        <f>IFERROR(_xlfn.IFNA(VLOOKUP($D:$D,history!$I:$Y,3,0),VLOOKUP(E:E,history!$H:$Y,4,0)),"--")</f>
        <v>--</v>
      </c>
      <c r="J3494" s="282" t="s">
        <v>9870</v>
      </c>
      <c r="K3494" s="282" t="str">
        <f t="shared" si="588"/>
        <v/>
      </c>
      <c r="L3494" s="312">
        <f t="shared" si="592"/>
        <v>903.44</v>
      </c>
      <c r="M3494" s="312">
        <f t="shared" si="593"/>
        <v>1368.85</v>
      </c>
      <c r="N3494" s="297" t="str">
        <f>_xlfn.IFNA(VLOOKUP($E:$E,'1'!$A:$E,3,0),"")</f>
        <v/>
      </c>
      <c r="O3494" s="297" t="str">
        <f>_xlfn.IFNA(VLOOKUP($E:$E,'2'!$A:$E,3,0),"")</f>
        <v/>
      </c>
      <c r="P3494" s="297" t="str">
        <f>_xlfn.IFNA(VLOOKUP($E:$E,'3'!$A:$D,3,0),"")</f>
        <v/>
      </c>
      <c r="Q3494" s="297" t="str">
        <f>_xlfn.IFNA(VLOOKUP($E:$E,'4'!$A:$F,3,0),"")</f>
        <v/>
      </c>
      <c r="R3494" s="297" t="str">
        <f>_xlfn.IFNA(VLOOKUP($E:$E,'5'!$A:$F,3,0),"")</f>
        <v/>
      </c>
      <c r="S3494" s="297">
        <f>_xlfn.IFNA(VLOOKUP($E:$E,'6'!$A:$F,3,0),"")</f>
        <v>569.16720000000009</v>
      </c>
      <c r="T3494" s="313">
        <v>1</v>
      </c>
      <c r="U3494" s="313">
        <v>6</v>
      </c>
      <c r="V3494" s="313">
        <v>36</v>
      </c>
      <c r="W3494" s="314">
        <v>0.58299999999999996</v>
      </c>
      <c r="X3494" s="315">
        <v>1.1556927000000001E-3</v>
      </c>
      <c r="Y3494" s="749">
        <v>1230</v>
      </c>
      <c r="Z3494" s="282"/>
      <c r="AA3494" s="316" t="s">
        <v>10390</v>
      </c>
      <c r="AB3494" s="282" t="s">
        <v>9163</v>
      </c>
      <c r="AC3494" s="317" t="s">
        <v>2081</v>
      </c>
      <c r="AD3494" s="318" t="s">
        <v>499</v>
      </c>
      <c r="AE3494" s="319">
        <v>0</v>
      </c>
      <c r="AF3494" s="319" t="s">
        <v>11813</v>
      </c>
      <c r="AG3494" s="320">
        <v>17.16</v>
      </c>
      <c r="AH3494" s="321">
        <f t="shared" si="594"/>
        <v>0</v>
      </c>
      <c r="AI3494" s="287">
        <f>_xlfn.IFNA(VLOOKUP(AD:AD,грп!B:C,2,0),0)</f>
        <v>0</v>
      </c>
      <c r="AJ3494" s="607">
        <v>53</v>
      </c>
      <c r="AK3494" s="672">
        <f t="shared" si="586"/>
        <v>0</v>
      </c>
      <c r="AL3494" s="174"/>
    </row>
    <row r="3495" spans="1:39" s="4" customFormat="1" ht="12" customHeight="1" outlineLevel="1" x14ac:dyDescent="0.35">
      <c r="A3495" s="307" t="s">
        <v>1897</v>
      </c>
      <c r="B3495" s="308" t="s">
        <v>8752</v>
      </c>
      <c r="C3495" s="323"/>
      <c r="D3495" s="310" t="s">
        <v>3265</v>
      </c>
      <c r="E3495" s="311" t="s">
        <v>2216</v>
      </c>
      <c r="F3495" s="293"/>
      <c r="G3495" s="293"/>
      <c r="H3495" s="294">
        <v>35</v>
      </c>
      <c r="I3495" s="294" t="str">
        <f>IFERROR(_xlfn.IFNA(VLOOKUP($D:$D,history!$I:$Y,3,0),VLOOKUP(E:E,history!$H:$Y,4,0)),"--")</f>
        <v>--</v>
      </c>
      <c r="J3495" s="282" t="s">
        <v>5946</v>
      </c>
      <c r="K3495" s="282" t="str">
        <f t="shared" si="588"/>
        <v/>
      </c>
      <c r="L3495" s="312">
        <f t="shared" si="592"/>
        <v>951.88</v>
      </c>
      <c r="M3495" s="312">
        <f t="shared" si="593"/>
        <v>1442.24</v>
      </c>
      <c r="N3495" s="297" t="str">
        <f>_xlfn.IFNA(VLOOKUP($E:$E,'1'!$A:$E,3,0),"")</f>
        <v/>
      </c>
      <c r="O3495" s="297" t="str">
        <f>_xlfn.IFNA(VLOOKUP($E:$E,'2'!$A:$E,3,0),"")</f>
        <v/>
      </c>
      <c r="P3495" s="297" t="str">
        <f>_xlfn.IFNA(VLOOKUP($E:$E,'3'!$A:$D,3,0),"")</f>
        <v/>
      </c>
      <c r="Q3495" s="297" t="str">
        <f>_xlfn.IFNA(VLOOKUP($E:$E,'4'!$A:$F,3,0),"")</f>
        <v/>
      </c>
      <c r="R3495" s="297" t="str">
        <f>_xlfn.IFNA(VLOOKUP($E:$E,'5'!$A:$F,3,0),"")</f>
        <v/>
      </c>
      <c r="S3495" s="297" t="str">
        <f>_xlfn.IFNA(VLOOKUP($E:$E,'6'!$A:$F,3,0),"")</f>
        <v/>
      </c>
      <c r="T3495" s="313">
        <v>1</v>
      </c>
      <c r="U3495" s="313">
        <v>6</v>
      </c>
      <c r="V3495" s="313">
        <v>36</v>
      </c>
      <c r="W3495" s="314">
        <v>0.51800000000000002</v>
      </c>
      <c r="X3495" s="315">
        <v>7.107843E-4</v>
      </c>
      <c r="Y3495" s="749">
        <v>1290</v>
      </c>
      <c r="Z3495" s="282"/>
      <c r="AA3495" s="316" t="s">
        <v>10388</v>
      </c>
      <c r="AB3495" s="282" t="s">
        <v>9163</v>
      </c>
      <c r="AC3495" s="317" t="s">
        <v>2081</v>
      </c>
      <c r="AD3495" s="318" t="s">
        <v>499</v>
      </c>
      <c r="AE3495" s="319">
        <v>0</v>
      </c>
      <c r="AF3495" s="319" t="s">
        <v>11287</v>
      </c>
      <c r="AG3495" s="320">
        <v>18.079999999999998</v>
      </c>
      <c r="AH3495" s="321">
        <f t="shared" si="594"/>
        <v>0</v>
      </c>
      <c r="AI3495" s="287">
        <f>_xlfn.IFNA(VLOOKUP(AD:AD,грп!B:C,2,0),0)</f>
        <v>0</v>
      </c>
      <c r="AJ3495" s="607">
        <v>27</v>
      </c>
      <c r="AK3495" s="672">
        <f t="shared" si="586"/>
        <v>0</v>
      </c>
      <c r="AL3495" s="174"/>
    </row>
    <row r="3496" spans="1:39" s="4" customFormat="1" ht="12" customHeight="1" outlineLevel="1" x14ac:dyDescent="0.35">
      <c r="A3496" s="307" t="s">
        <v>1897</v>
      </c>
      <c r="B3496" s="308" t="s">
        <v>8753</v>
      </c>
      <c r="C3496" s="323"/>
      <c r="D3496" s="310" t="s">
        <v>3266</v>
      </c>
      <c r="E3496" s="311" t="s">
        <v>2217</v>
      </c>
      <c r="F3496" s="293"/>
      <c r="G3496" s="293"/>
      <c r="H3496" s="294">
        <v>34</v>
      </c>
      <c r="I3496" s="294" t="str">
        <f>IFERROR(_xlfn.IFNA(VLOOKUP($D:$D,history!$I:$Y,3,0),VLOOKUP(E:E,history!$H:$Y,4,0)),"--")</f>
        <v>V</v>
      </c>
      <c r="J3496" s="282" t="s">
        <v>5946</v>
      </c>
      <c r="K3496" s="282" t="str">
        <f t="shared" si="588"/>
        <v/>
      </c>
      <c r="L3496" s="312">
        <f t="shared" si="592"/>
        <v>343.27</v>
      </c>
      <c r="M3496" s="312">
        <f t="shared" si="593"/>
        <v>520.1</v>
      </c>
      <c r="N3496" s="297" t="str">
        <f>_xlfn.IFNA(VLOOKUP($E:$E,'1'!$A:$E,3,0),"")</f>
        <v/>
      </c>
      <c r="O3496" s="297" t="str">
        <f>_xlfn.IFNA(VLOOKUP($E:$E,'2'!$A:$E,3,0),"")</f>
        <v/>
      </c>
      <c r="P3496" s="297" t="str">
        <f>_xlfn.IFNA(VLOOKUP($E:$E,'3'!$A:$D,3,0),"")</f>
        <v/>
      </c>
      <c r="Q3496" s="297" t="str">
        <f>_xlfn.IFNA(VLOOKUP($E:$E,'4'!$A:$F,3,0),"")</f>
        <v/>
      </c>
      <c r="R3496" s="297" t="str">
        <f>_xlfn.IFNA(VLOOKUP($E:$E,'5'!$A:$F,3,0),"")</f>
        <v/>
      </c>
      <c r="S3496" s="297" t="str">
        <f>_xlfn.IFNA(VLOOKUP($E:$E,'6'!$A:$F,3,0),"")</f>
        <v/>
      </c>
      <c r="T3496" s="313">
        <v>1</v>
      </c>
      <c r="U3496" s="313">
        <v>12</v>
      </c>
      <c r="V3496" s="313">
        <v>72</v>
      </c>
      <c r="W3496" s="314">
        <v>0.14399999999999999</v>
      </c>
      <c r="X3496" s="315">
        <v>4.695767E-4</v>
      </c>
      <c r="Y3496" s="749">
        <v>470</v>
      </c>
      <c r="Z3496" s="282"/>
      <c r="AA3496" s="316" t="s">
        <v>10388</v>
      </c>
      <c r="AB3496" s="282" t="s">
        <v>9163</v>
      </c>
      <c r="AC3496" s="317" t="s">
        <v>2081</v>
      </c>
      <c r="AD3496" s="318" t="s">
        <v>499</v>
      </c>
      <c r="AE3496" s="319">
        <v>0</v>
      </c>
      <c r="AF3496" s="319" t="s">
        <v>11287</v>
      </c>
      <c r="AG3496" s="320">
        <v>6.52</v>
      </c>
      <c r="AH3496" s="321">
        <f t="shared" si="594"/>
        <v>0</v>
      </c>
      <c r="AI3496" s="287">
        <f>_xlfn.IFNA(VLOOKUP(AD:AD,грп!B:C,2,0),0)</f>
        <v>0</v>
      </c>
      <c r="AJ3496" s="607">
        <v>18</v>
      </c>
      <c r="AK3496" s="672">
        <f t="shared" si="586"/>
        <v>0</v>
      </c>
      <c r="AL3496" s="174"/>
    </row>
    <row r="3497" spans="1:39" s="4" customFormat="1" ht="12" customHeight="1" outlineLevel="1" x14ac:dyDescent="0.35">
      <c r="A3497" s="307" t="s">
        <v>1897</v>
      </c>
      <c r="B3497" s="308" t="s">
        <v>8754</v>
      </c>
      <c r="C3497" s="323"/>
      <c r="D3497" s="310" t="s">
        <v>3267</v>
      </c>
      <c r="E3497" s="311" t="s">
        <v>2218</v>
      </c>
      <c r="F3497" s="293"/>
      <c r="G3497" s="293"/>
      <c r="H3497" s="294">
        <v>44</v>
      </c>
      <c r="I3497" s="294" t="str">
        <f>IFERROR(_xlfn.IFNA(VLOOKUP($D:$D,history!$I:$Y,3,0),VLOOKUP(E:E,history!$H:$Y,4,0)),"--")</f>
        <v>--</v>
      </c>
      <c r="J3497" s="282" t="s">
        <v>9870</v>
      </c>
      <c r="K3497" s="282" t="str">
        <f t="shared" si="588"/>
        <v/>
      </c>
      <c r="L3497" s="312">
        <f t="shared" si="592"/>
        <v>451.72</v>
      </c>
      <c r="M3497" s="312">
        <f t="shared" si="593"/>
        <v>684.43</v>
      </c>
      <c r="N3497" s="297" t="str">
        <f>_xlfn.IFNA(VLOOKUP($E:$E,'1'!$A:$E,3,0),"")</f>
        <v/>
      </c>
      <c r="O3497" s="297" t="str">
        <f>_xlfn.IFNA(VLOOKUP($E:$E,'2'!$A:$E,3,0),"")</f>
        <v/>
      </c>
      <c r="P3497" s="297" t="str">
        <f>_xlfn.IFNA(VLOOKUP($E:$E,'3'!$A:$D,3,0),"")</f>
        <v/>
      </c>
      <c r="Q3497" s="297" t="str">
        <f>_xlfn.IFNA(VLOOKUP($E:$E,'4'!$A:$F,3,0),"")</f>
        <v/>
      </c>
      <c r="R3497" s="297" t="str">
        <f>_xlfn.IFNA(VLOOKUP($E:$E,'5'!$A:$F,3,0),"")</f>
        <v/>
      </c>
      <c r="S3497" s="297">
        <f>_xlfn.IFNA(VLOOKUP($E:$E,'6'!$A:$F,3,0),"")</f>
        <v>284.58360000000005</v>
      </c>
      <c r="T3497" s="313">
        <v>1</v>
      </c>
      <c r="U3497" s="313">
        <v>12</v>
      </c>
      <c r="V3497" s="313">
        <v>72</v>
      </c>
      <c r="W3497" s="314">
        <v>0.23300000000000001</v>
      </c>
      <c r="X3497" s="315">
        <v>4.6977120000000003E-4</v>
      </c>
      <c r="Y3497" s="749">
        <v>620</v>
      </c>
      <c r="Z3497" s="282"/>
      <c r="AA3497" s="316" t="s">
        <v>10390</v>
      </c>
      <c r="AB3497" s="282" t="s">
        <v>9163</v>
      </c>
      <c r="AC3497" s="317" t="s">
        <v>2081</v>
      </c>
      <c r="AD3497" s="318" t="s">
        <v>499</v>
      </c>
      <c r="AE3497" s="319">
        <v>0</v>
      </c>
      <c r="AF3497" s="319" t="s">
        <v>11287</v>
      </c>
      <c r="AG3497" s="320">
        <v>8.58</v>
      </c>
      <c r="AH3497" s="321">
        <f t="shared" si="594"/>
        <v>0</v>
      </c>
      <c r="AI3497" s="287">
        <f>_xlfn.IFNA(VLOOKUP(AD:AD,грп!B:C,2,0),0)</f>
        <v>0</v>
      </c>
      <c r="AJ3497" s="607">
        <v>24</v>
      </c>
      <c r="AK3497" s="672">
        <f t="shared" si="586"/>
        <v>0</v>
      </c>
      <c r="AL3497" s="174"/>
    </row>
    <row r="3498" spans="1:39" s="4" customFormat="1" ht="12" customHeight="1" outlineLevel="1" x14ac:dyDescent="0.35">
      <c r="A3498" s="307" t="s">
        <v>1897</v>
      </c>
      <c r="B3498" s="308" t="s">
        <v>8755</v>
      </c>
      <c r="C3498" s="323"/>
      <c r="D3498" s="310" t="s">
        <v>3268</v>
      </c>
      <c r="E3498" s="311" t="s">
        <v>2219</v>
      </c>
      <c r="F3498" s="293"/>
      <c r="G3498" s="293"/>
      <c r="H3498" s="294">
        <v>57</v>
      </c>
      <c r="I3498" s="294" t="str">
        <f>IFERROR(_xlfn.IFNA(VLOOKUP($D:$D,history!$I:$Y,3,0),VLOOKUP(E:E,history!$H:$Y,4,0)),"--")</f>
        <v>--</v>
      </c>
      <c r="J3498" s="282" t="s">
        <v>9870</v>
      </c>
      <c r="K3498" s="282" t="str">
        <f t="shared" si="588"/>
        <v/>
      </c>
      <c r="L3498" s="312">
        <f t="shared" si="592"/>
        <v>522.27</v>
      </c>
      <c r="M3498" s="312">
        <f t="shared" si="593"/>
        <v>791.32</v>
      </c>
      <c r="N3498" s="297" t="str">
        <f>_xlfn.IFNA(VLOOKUP($E:$E,'1'!$A:$E,3,0),"")</f>
        <v/>
      </c>
      <c r="O3498" s="297" t="str">
        <f>_xlfn.IFNA(VLOOKUP($E:$E,'2'!$A:$E,3,0),"")</f>
        <v/>
      </c>
      <c r="P3498" s="297" t="str">
        <f>_xlfn.IFNA(VLOOKUP($E:$E,'3'!$A:$D,3,0),"")</f>
        <v/>
      </c>
      <c r="Q3498" s="297" t="str">
        <f>_xlfn.IFNA(VLOOKUP($E:$E,'4'!$A:$F,3,0),"")</f>
        <v/>
      </c>
      <c r="R3498" s="297" t="str">
        <f>_xlfn.IFNA(VLOOKUP($E:$E,'5'!$A:$F,3,0),"")</f>
        <v/>
      </c>
      <c r="S3498" s="297">
        <f>_xlfn.IFNA(VLOOKUP($E:$E,'6'!$A:$F,3,0),"")</f>
        <v>329.0301</v>
      </c>
      <c r="T3498" s="313">
        <v>1</v>
      </c>
      <c r="U3498" s="313">
        <v>12</v>
      </c>
      <c r="V3498" s="313">
        <v>48</v>
      </c>
      <c r="W3498" s="314">
        <v>0.28799999999999998</v>
      </c>
      <c r="X3498" s="315">
        <v>6.0555560000000001E-4</v>
      </c>
      <c r="Y3498" s="749">
        <v>710</v>
      </c>
      <c r="Z3498" s="282"/>
      <c r="AA3498" s="316" t="s">
        <v>10388</v>
      </c>
      <c r="AB3498" s="282" t="s">
        <v>9163</v>
      </c>
      <c r="AC3498" s="317" t="s">
        <v>2081</v>
      </c>
      <c r="AD3498" s="318" t="s">
        <v>499</v>
      </c>
      <c r="AE3498" s="319">
        <v>0</v>
      </c>
      <c r="AF3498" s="319" t="s">
        <v>11287</v>
      </c>
      <c r="AG3498" s="320">
        <v>9.92</v>
      </c>
      <c r="AH3498" s="321">
        <f t="shared" si="594"/>
        <v>0</v>
      </c>
      <c r="AI3498" s="287">
        <f>_xlfn.IFNA(VLOOKUP(AD:AD,грп!B:C,2,0),0)</f>
        <v>0</v>
      </c>
      <c r="AJ3498" s="607">
        <v>48</v>
      </c>
      <c r="AK3498" s="672">
        <f t="shared" si="586"/>
        <v>0</v>
      </c>
      <c r="AL3498" s="174"/>
    </row>
    <row r="3499" spans="1:39" s="4" customFormat="1" ht="12" customHeight="1" outlineLevel="1" x14ac:dyDescent="0.35">
      <c r="A3499" s="307" t="s">
        <v>1897</v>
      </c>
      <c r="B3499" s="308" t="s">
        <v>8756</v>
      </c>
      <c r="C3499" s="323"/>
      <c r="D3499" s="310" t="s">
        <v>3269</v>
      </c>
      <c r="E3499" s="311" t="s">
        <v>2220</v>
      </c>
      <c r="F3499" s="293"/>
      <c r="G3499" s="293"/>
      <c r="H3499" s="294"/>
      <c r="I3499" s="294" t="str">
        <f>IFERROR(_xlfn.IFNA(VLOOKUP($D:$D,history!$I:$Y,3,0),VLOOKUP(E:E,history!$H:$Y,4,0)),"--")</f>
        <v>--</v>
      </c>
      <c r="J3499" s="282" t="s">
        <v>5946</v>
      </c>
      <c r="K3499" s="282" t="str">
        <f t="shared" si="588"/>
        <v/>
      </c>
      <c r="L3499" s="312">
        <f t="shared" si="592"/>
        <v>740.76</v>
      </c>
      <c r="M3499" s="312">
        <f t="shared" si="593"/>
        <v>1122.3599999999999</v>
      </c>
      <c r="N3499" s="297" t="str">
        <f>_xlfn.IFNA(VLOOKUP($E:$E,'1'!$A:$E,3,0),"")</f>
        <v/>
      </c>
      <c r="O3499" s="297" t="str">
        <f>_xlfn.IFNA(VLOOKUP($E:$E,'2'!$A:$E,3,0),"")</f>
        <v/>
      </c>
      <c r="P3499" s="297" t="str">
        <f>_xlfn.IFNA(VLOOKUP($E:$E,'3'!$A:$D,3,0),"")</f>
        <v/>
      </c>
      <c r="Q3499" s="297" t="str">
        <f>_xlfn.IFNA(VLOOKUP($E:$E,'4'!$A:$F,3,0),"")</f>
        <v/>
      </c>
      <c r="R3499" s="297" t="str">
        <f>_xlfn.IFNA(VLOOKUP($E:$E,'5'!$A:$F,3,0),"")</f>
        <v/>
      </c>
      <c r="S3499" s="297" t="str">
        <f>_xlfn.IFNA(VLOOKUP($E:$E,'6'!$A:$F,3,0),"")</f>
        <v/>
      </c>
      <c r="T3499" s="313">
        <v>1</v>
      </c>
      <c r="U3499" s="313">
        <v>12</v>
      </c>
      <c r="V3499" s="313">
        <v>36</v>
      </c>
      <c r="W3499" s="314">
        <v>0.434</v>
      </c>
      <c r="X3499" s="315">
        <v>7.0932540000000004E-4</v>
      </c>
      <c r="Y3499" s="749">
        <v>1010</v>
      </c>
      <c r="Z3499" s="282"/>
      <c r="AA3499" s="316" t="s">
        <v>10388</v>
      </c>
      <c r="AB3499" s="282" t="s">
        <v>9163</v>
      </c>
      <c r="AC3499" s="317" t="s">
        <v>2081</v>
      </c>
      <c r="AD3499" s="318" t="s">
        <v>499</v>
      </c>
      <c r="AE3499" s="319">
        <v>0</v>
      </c>
      <c r="AF3499" s="319" t="s">
        <v>11287</v>
      </c>
      <c r="AG3499" s="320">
        <v>14.07</v>
      </c>
      <c r="AH3499" s="321">
        <f t="shared" si="594"/>
        <v>0</v>
      </c>
      <c r="AI3499" s="287">
        <f>_xlfn.IFNA(VLOOKUP(AD:AD,грп!B:C,2,0),0)</f>
        <v>0</v>
      </c>
      <c r="AJ3499" s="607">
        <v>28</v>
      </c>
      <c r="AK3499" s="672">
        <f t="shared" si="586"/>
        <v>0</v>
      </c>
      <c r="AL3499" s="174"/>
    </row>
    <row r="3500" spans="1:39" s="4" customFormat="1" ht="12" customHeight="1" outlineLevel="1" x14ac:dyDescent="0.35">
      <c r="A3500" s="307" t="s">
        <v>1897</v>
      </c>
      <c r="B3500" s="308" t="s">
        <v>8757</v>
      </c>
      <c r="C3500" s="323"/>
      <c r="D3500" s="310" t="s">
        <v>3122</v>
      </c>
      <c r="E3500" s="322" t="s">
        <v>2658</v>
      </c>
      <c r="F3500" s="293"/>
      <c r="G3500" s="293"/>
      <c r="H3500" s="294">
        <v>32</v>
      </c>
      <c r="I3500" s="294" t="str">
        <f>IFERROR(_xlfn.IFNA(VLOOKUP($D:$D,history!$I:$Y,3,0),VLOOKUP(E:E,history!$H:$Y,4,0)),"--")</f>
        <v>--</v>
      </c>
      <c r="J3500" s="282" t="s">
        <v>5946</v>
      </c>
      <c r="K3500" s="282" t="str">
        <f t="shared" si="588"/>
        <v/>
      </c>
      <c r="L3500" s="312">
        <f t="shared" si="592"/>
        <v>422.24</v>
      </c>
      <c r="M3500" s="312">
        <f t="shared" si="593"/>
        <v>639.76</v>
      </c>
      <c r="N3500" s="297" t="str">
        <f>_xlfn.IFNA(VLOOKUP($E:$E,'1'!$A:$E,3,0),"")</f>
        <v/>
      </c>
      <c r="O3500" s="297" t="str">
        <f>_xlfn.IFNA(VLOOKUP($E:$E,'2'!$A:$E,3,0),"")</f>
        <v/>
      </c>
      <c r="P3500" s="297" t="str">
        <f>_xlfn.IFNA(VLOOKUP($E:$E,'3'!$A:$D,3,0),"")</f>
        <v/>
      </c>
      <c r="Q3500" s="297" t="str">
        <f>_xlfn.IFNA(VLOOKUP($E:$E,'4'!$A:$F,3,0),"")</f>
        <v/>
      </c>
      <c r="R3500" s="297" t="str">
        <f>_xlfn.IFNA(VLOOKUP($E:$E,'5'!$A:$F,3,0),"")</f>
        <v/>
      </c>
      <c r="S3500" s="297" t="str">
        <f>_xlfn.IFNA(VLOOKUP($E:$E,'6'!$A:$F,3,0),"")</f>
        <v/>
      </c>
      <c r="T3500" s="313">
        <v>1</v>
      </c>
      <c r="U3500" s="313">
        <v>6</v>
      </c>
      <c r="V3500" s="313">
        <v>48</v>
      </c>
      <c r="W3500" s="314">
        <v>0.35399999999999998</v>
      </c>
      <c r="X3500" s="315">
        <v>6.6E-4</v>
      </c>
      <c r="Y3500" s="749">
        <v>580</v>
      </c>
      <c r="Z3500" s="282"/>
      <c r="AA3500" s="316" t="s">
        <v>393</v>
      </c>
      <c r="AB3500" s="282" t="s">
        <v>9884</v>
      </c>
      <c r="AC3500" s="317" t="s">
        <v>2081</v>
      </c>
      <c r="AD3500" s="318" t="s">
        <v>499</v>
      </c>
      <c r="AE3500" s="319">
        <v>0</v>
      </c>
      <c r="AF3500" s="319" t="s">
        <v>11273</v>
      </c>
      <c r="AG3500" s="320">
        <v>8.02</v>
      </c>
      <c r="AH3500" s="321">
        <f t="shared" si="594"/>
        <v>0</v>
      </c>
      <c r="AI3500" s="287">
        <f>_xlfn.IFNA(VLOOKUP(AD:AD,грп!B:C,2,0),0)</f>
        <v>0</v>
      </c>
      <c r="AJ3500" s="607">
        <v>39</v>
      </c>
      <c r="AK3500" s="672">
        <f t="shared" si="586"/>
        <v>0</v>
      </c>
      <c r="AL3500" s="174"/>
    </row>
    <row r="3501" spans="1:39" s="4" customFormat="1" ht="12" customHeight="1" outlineLevel="1" x14ac:dyDescent="0.35">
      <c r="A3501" s="307" t="s">
        <v>1897</v>
      </c>
      <c r="B3501" s="308" t="s">
        <v>8758</v>
      </c>
      <c r="C3501" s="323"/>
      <c r="D3501" s="310" t="s">
        <v>3128</v>
      </c>
      <c r="E3501" s="322" t="s">
        <v>2659</v>
      </c>
      <c r="F3501" s="293"/>
      <c r="G3501" s="293"/>
      <c r="H3501" s="294">
        <v>59</v>
      </c>
      <c r="I3501" s="294" t="str">
        <f>IFERROR(_xlfn.IFNA(VLOOKUP($D:$D,history!$I:$Y,3,0),VLOOKUP(E:E,history!$H:$Y,4,0)),"--")</f>
        <v>--</v>
      </c>
      <c r="J3501" s="282" t="s">
        <v>9869</v>
      </c>
      <c r="K3501" s="282" t="str">
        <f t="shared" si="588"/>
        <v/>
      </c>
      <c r="L3501" s="312">
        <f t="shared" si="592"/>
        <v>721.81</v>
      </c>
      <c r="M3501" s="312">
        <f t="shared" si="593"/>
        <v>1093.6500000000001</v>
      </c>
      <c r="N3501" s="297" t="str">
        <f>_xlfn.IFNA(VLOOKUP($E:$E,'1'!$A:$E,3,0),"")</f>
        <v/>
      </c>
      <c r="O3501" s="297" t="str">
        <f>_xlfn.IFNA(VLOOKUP($E:$E,'2'!$A:$E,3,0),"")</f>
        <v/>
      </c>
      <c r="P3501" s="297" t="str">
        <f>_xlfn.IFNA(VLOOKUP($E:$E,'3'!$A:$D,3,0),"")</f>
        <v/>
      </c>
      <c r="Q3501" s="297" t="str">
        <f>_xlfn.IFNA(VLOOKUP($E:$E,'4'!$A:$F,3,0),"")</f>
        <v/>
      </c>
      <c r="R3501" s="297" t="str">
        <f>_xlfn.IFNA(VLOOKUP($E:$E,'5'!$A:$F,3,0),"")</f>
        <v/>
      </c>
      <c r="S3501" s="297" t="str">
        <f>_xlfn.IFNA(VLOOKUP($E:$E,'6'!$A:$F,3,0),"")</f>
        <v/>
      </c>
      <c r="T3501" s="313">
        <v>1</v>
      </c>
      <c r="U3501" s="313">
        <v>6</v>
      </c>
      <c r="V3501" s="313">
        <v>48</v>
      </c>
      <c r="W3501" s="314">
        <v>0.41699999999999998</v>
      </c>
      <c r="X3501" s="315">
        <v>8.1375000000000002E-4</v>
      </c>
      <c r="Y3501" s="749">
        <v>980</v>
      </c>
      <c r="Z3501" s="282"/>
      <c r="AA3501" s="316" t="s">
        <v>393</v>
      </c>
      <c r="AB3501" s="282" t="s">
        <v>9884</v>
      </c>
      <c r="AC3501" s="317" t="s">
        <v>2081</v>
      </c>
      <c r="AD3501" s="318" t="s">
        <v>499</v>
      </c>
      <c r="AE3501" s="319">
        <v>0</v>
      </c>
      <c r="AF3501" s="319" t="s">
        <v>11273</v>
      </c>
      <c r="AG3501" s="320">
        <v>13.71</v>
      </c>
      <c r="AH3501" s="321">
        <f t="shared" si="594"/>
        <v>0</v>
      </c>
      <c r="AI3501" s="287">
        <f>_xlfn.IFNA(VLOOKUP(AD:AD,грп!B:C,2,0),0)</f>
        <v>0</v>
      </c>
      <c r="AJ3501" s="607">
        <v>41</v>
      </c>
      <c r="AK3501" s="672">
        <f t="shared" si="586"/>
        <v>0</v>
      </c>
      <c r="AL3501" s="174"/>
    </row>
    <row r="3502" spans="1:39" s="4" customFormat="1" ht="12" customHeight="1" outlineLevel="1" x14ac:dyDescent="0.35">
      <c r="A3502" s="307" t="s">
        <v>1897</v>
      </c>
      <c r="B3502" s="308" t="s">
        <v>8759</v>
      </c>
      <c r="C3502" s="309"/>
      <c r="D3502" s="310" t="s">
        <v>3673</v>
      </c>
      <c r="E3502" s="292" t="s">
        <v>3557</v>
      </c>
      <c r="F3502" s="293"/>
      <c r="G3502" s="293"/>
      <c r="H3502" s="294"/>
      <c r="I3502" s="294" t="str">
        <f>IFERROR(_xlfn.IFNA(VLOOKUP($D:$D,history!$I:$Y,3,0),VLOOKUP(E:E,history!$H:$Y,4,0)),"--")</f>
        <v>--</v>
      </c>
      <c r="J3502" s="282" t="s">
        <v>9870</v>
      </c>
      <c r="K3502" s="282" t="str">
        <f t="shared" ref="K3502:K3533" si="595" xml:space="preserve">
IF(OR($E3502="",$A$3&lt;&gt;"МОСКВА"),"",
IF(AND($AJ3502&gt;=1,$AJ3502&lt;20),"*",
IF(AND($AJ3502&gt;=20,$AJ3502&lt;100),"**",
IF(($AJ3502&gt;=100),"***","--"))))</f>
        <v/>
      </c>
      <c r="L3502" s="312">
        <f t="shared" si="592"/>
        <v>243.76</v>
      </c>
      <c r="M3502" s="312">
        <f t="shared" si="593"/>
        <v>369.34</v>
      </c>
      <c r="N3502" s="297" t="str">
        <f>_xlfn.IFNA(VLOOKUP($E:$E,'1'!$A:$E,3,0),"")</f>
        <v/>
      </c>
      <c r="O3502" s="297" t="str">
        <f>_xlfn.IFNA(VLOOKUP($E:$E,'2'!$A:$E,3,0),"")</f>
        <v/>
      </c>
      <c r="P3502" s="297" t="str">
        <f>_xlfn.IFNA(VLOOKUP($E:$E,'3'!$A:$D,3,0),"")</f>
        <v/>
      </c>
      <c r="Q3502" s="297" t="str">
        <f>_xlfn.IFNA(VLOOKUP($E:$E,'4'!$A:$F,3,0),"")</f>
        <v/>
      </c>
      <c r="R3502" s="297" t="str">
        <f>_xlfn.IFNA(VLOOKUP($E:$E,'5'!$A:$F,3,0),"")</f>
        <v/>
      </c>
      <c r="S3502" s="297">
        <f>_xlfn.IFNA(VLOOKUP($E:$E,'6'!$A:$F,3,0),"")</f>
        <v>153.56879999999998</v>
      </c>
      <c r="T3502" s="313">
        <v>1</v>
      </c>
      <c r="U3502" s="313">
        <v>12</v>
      </c>
      <c r="V3502" s="313">
        <v>120</v>
      </c>
      <c r="W3502" s="314">
        <v>0.14799999999999999</v>
      </c>
      <c r="X3502" s="315">
        <v>4.7777779999999998E-4</v>
      </c>
      <c r="Y3502" s="749">
        <v>330</v>
      </c>
      <c r="Z3502" s="282"/>
      <c r="AA3502" s="316" t="s">
        <v>393</v>
      </c>
      <c r="AB3502" s="282" t="s">
        <v>9163</v>
      </c>
      <c r="AC3502" s="317" t="s">
        <v>2081</v>
      </c>
      <c r="AD3502" s="318" t="s">
        <v>499</v>
      </c>
      <c r="AE3502" s="319">
        <v>0</v>
      </c>
      <c r="AF3502" s="319" t="s">
        <v>11273</v>
      </c>
      <c r="AG3502" s="320">
        <v>4.63</v>
      </c>
      <c r="AH3502" s="321">
        <f t="shared" si="594"/>
        <v>0</v>
      </c>
      <c r="AI3502" s="287">
        <f>_xlfn.IFNA(VLOOKUP(AD:AD,грп!B:C,2,0),0)</f>
        <v>0</v>
      </c>
      <c r="AJ3502" s="607">
        <v>0</v>
      </c>
      <c r="AK3502" s="672">
        <f t="shared" si="586"/>
        <v>0</v>
      </c>
      <c r="AL3502" s="174"/>
    </row>
    <row r="3503" spans="1:39" s="4" customFormat="1" ht="12" customHeight="1" outlineLevel="1" x14ac:dyDescent="0.35">
      <c r="A3503" s="307" t="s">
        <v>1897</v>
      </c>
      <c r="B3503" s="308" t="s">
        <v>8760</v>
      </c>
      <c r="C3503" s="309"/>
      <c r="D3503" s="310" t="s">
        <v>3674</v>
      </c>
      <c r="E3503" s="292" t="s">
        <v>3558</v>
      </c>
      <c r="F3503" s="293"/>
      <c r="G3503" s="293"/>
      <c r="H3503" s="294"/>
      <c r="I3503" s="294" t="str">
        <f>IFERROR(_xlfn.IFNA(VLOOKUP($D:$D,history!$I:$Y,3,0),VLOOKUP(E:E,history!$H:$Y,4,0)),"--")</f>
        <v>--</v>
      </c>
      <c r="J3503" s="282" t="s">
        <v>9869</v>
      </c>
      <c r="K3503" s="282" t="str">
        <f t="shared" si="595"/>
        <v/>
      </c>
      <c r="L3503" s="312">
        <f t="shared" si="592"/>
        <v>315.89</v>
      </c>
      <c r="M3503" s="312">
        <f t="shared" si="593"/>
        <v>478.62</v>
      </c>
      <c r="N3503" s="297" t="str">
        <f>_xlfn.IFNA(VLOOKUP($E:$E,'1'!$A:$E,3,0),"")</f>
        <v/>
      </c>
      <c r="O3503" s="297" t="str">
        <f>_xlfn.IFNA(VLOOKUP($E:$E,'2'!$A:$E,3,0),"")</f>
        <v/>
      </c>
      <c r="P3503" s="297" t="str">
        <f>_xlfn.IFNA(VLOOKUP($E:$E,'3'!$A:$D,3,0),"")</f>
        <v/>
      </c>
      <c r="Q3503" s="297" t="str">
        <f>_xlfn.IFNA(VLOOKUP($E:$E,'4'!$A:$F,3,0),"")</f>
        <v/>
      </c>
      <c r="R3503" s="297" t="str">
        <f>_xlfn.IFNA(VLOOKUP($E:$E,'5'!$A:$F,3,0),"")</f>
        <v/>
      </c>
      <c r="S3503" s="297" t="str">
        <f>_xlfn.IFNA(VLOOKUP($E:$E,'6'!$A:$F,3,0),"")</f>
        <v/>
      </c>
      <c r="T3503" s="313">
        <v>1</v>
      </c>
      <c r="U3503" s="313">
        <v>12</v>
      </c>
      <c r="V3503" s="313">
        <v>120</v>
      </c>
      <c r="W3503" s="314">
        <v>0.214</v>
      </c>
      <c r="X3503" s="315">
        <v>4.7777779999999998E-4</v>
      </c>
      <c r="Y3503" s="749">
        <v>430</v>
      </c>
      <c r="Z3503" s="282"/>
      <c r="AA3503" s="316" t="s">
        <v>10388</v>
      </c>
      <c r="AB3503" s="282" t="s">
        <v>9163</v>
      </c>
      <c r="AC3503" s="317" t="s">
        <v>2081</v>
      </c>
      <c r="AD3503" s="318" t="s">
        <v>499</v>
      </c>
      <c r="AE3503" s="319">
        <v>0</v>
      </c>
      <c r="AF3503" s="319" t="s">
        <v>11273</v>
      </c>
      <c r="AG3503" s="320">
        <v>6</v>
      </c>
      <c r="AH3503" s="321">
        <f t="shared" si="594"/>
        <v>0</v>
      </c>
      <c r="AI3503" s="287">
        <f>_xlfn.IFNA(VLOOKUP(AD:AD,грп!B:C,2,0),0)</f>
        <v>0</v>
      </c>
      <c r="AJ3503" s="607">
        <v>28</v>
      </c>
      <c r="AK3503" s="672">
        <f t="shared" si="586"/>
        <v>0</v>
      </c>
      <c r="AL3503" s="174"/>
    </row>
    <row r="3504" spans="1:39" s="4" customFormat="1" ht="12" customHeight="1" outlineLevel="1" x14ac:dyDescent="0.35">
      <c r="A3504" s="307" t="s">
        <v>1897</v>
      </c>
      <c r="B3504" s="308" t="s">
        <v>8761</v>
      </c>
      <c r="C3504" s="309"/>
      <c r="D3504" s="310" t="s">
        <v>3675</v>
      </c>
      <c r="E3504" s="292" t="s">
        <v>3559</v>
      </c>
      <c r="F3504" s="293"/>
      <c r="G3504" s="293"/>
      <c r="H3504" s="294">
        <v>42</v>
      </c>
      <c r="I3504" s="294" t="str">
        <f>IFERROR(_xlfn.IFNA(VLOOKUP($D:$D,history!$I:$Y,3,0),VLOOKUP(E:E,history!$H:$Y,4,0)),"--")</f>
        <v>V</v>
      </c>
      <c r="J3504" s="282" t="s">
        <v>9870</v>
      </c>
      <c r="K3504" s="282" t="str">
        <f t="shared" si="595"/>
        <v/>
      </c>
      <c r="L3504" s="312">
        <f t="shared" si="592"/>
        <v>459.62</v>
      </c>
      <c r="M3504" s="312">
        <f t="shared" si="593"/>
        <v>696.39</v>
      </c>
      <c r="N3504" s="297" t="str">
        <f>_xlfn.IFNA(VLOOKUP($E:$E,'1'!$A:$E,3,0),"")</f>
        <v/>
      </c>
      <c r="O3504" s="297" t="str">
        <f>_xlfn.IFNA(VLOOKUP($E:$E,'2'!$A:$E,3,0),"")</f>
        <v/>
      </c>
      <c r="P3504" s="297" t="str">
        <f>_xlfn.IFNA(VLOOKUP($E:$E,'3'!$A:$D,3,0),"")</f>
        <v/>
      </c>
      <c r="Q3504" s="297" t="str">
        <f>_xlfn.IFNA(VLOOKUP($E:$E,'4'!$A:$F,3,0),"")</f>
        <v/>
      </c>
      <c r="R3504" s="297" t="str">
        <f>_xlfn.IFNA(VLOOKUP($E:$E,'5'!$A:$F,3,0),"")</f>
        <v/>
      </c>
      <c r="S3504" s="297">
        <f>_xlfn.IFNA(VLOOKUP($E:$E,'6'!$A:$F,3,0),"")</f>
        <v>289.56060000000002</v>
      </c>
      <c r="T3504" s="313">
        <v>1</v>
      </c>
      <c r="U3504" s="313">
        <v>12</v>
      </c>
      <c r="V3504" s="313">
        <v>72</v>
      </c>
      <c r="W3504" s="314">
        <v>0.26</v>
      </c>
      <c r="X3504" s="315">
        <v>5.4232800000000002E-4</v>
      </c>
      <c r="Y3504" s="749">
        <v>630</v>
      </c>
      <c r="Z3504" s="282"/>
      <c r="AA3504" s="316" t="s">
        <v>10390</v>
      </c>
      <c r="AB3504" s="282" t="s">
        <v>9163</v>
      </c>
      <c r="AC3504" s="317" t="s">
        <v>2081</v>
      </c>
      <c r="AD3504" s="318" t="s">
        <v>499</v>
      </c>
      <c r="AE3504" s="319">
        <v>0</v>
      </c>
      <c r="AF3504" s="319" t="s">
        <v>11319</v>
      </c>
      <c r="AG3504" s="320">
        <v>8.73</v>
      </c>
      <c r="AH3504" s="321">
        <f t="shared" si="594"/>
        <v>0</v>
      </c>
      <c r="AI3504" s="287">
        <f>_xlfn.IFNA(VLOOKUP(AD:AD,грп!B:C,2,0),0)</f>
        <v>0</v>
      </c>
      <c r="AJ3504" s="607">
        <v>124</v>
      </c>
      <c r="AK3504" s="672">
        <f t="shared" ref="AK3504:AK3567" si="596">C3504</f>
        <v>0</v>
      </c>
      <c r="AL3504" s="174"/>
    </row>
    <row r="3505" spans="1:39" s="4" customFormat="1" ht="12" customHeight="1" outlineLevel="1" x14ac:dyDescent="0.35">
      <c r="A3505" s="307" t="s">
        <v>1897</v>
      </c>
      <c r="B3505" s="308" t="s">
        <v>8762</v>
      </c>
      <c r="C3505" s="309"/>
      <c r="D3505" s="310" t="s">
        <v>3757</v>
      </c>
      <c r="E3505" s="322" t="s">
        <v>3560</v>
      </c>
      <c r="F3505" s="293"/>
      <c r="G3505" s="293"/>
      <c r="H3505" s="294">
        <v>9</v>
      </c>
      <c r="I3505" s="294" t="str">
        <f>IFERROR(_xlfn.IFNA(VLOOKUP($D:$D,history!$I:$Y,3,0),VLOOKUP(E:E,history!$H:$Y,4,0)),"--")</f>
        <v>V</v>
      </c>
      <c r="J3505" s="282" t="s">
        <v>9870</v>
      </c>
      <c r="K3505" s="282" t="str">
        <f t="shared" si="595"/>
        <v/>
      </c>
      <c r="L3505" s="312">
        <f t="shared" si="592"/>
        <v>1121.4100000000001</v>
      </c>
      <c r="M3505" s="312">
        <f t="shared" si="593"/>
        <v>1699.1</v>
      </c>
      <c r="N3505" s="297" t="str">
        <f>_xlfn.IFNA(VLOOKUP($E:$E,'1'!$A:$E,3,0),"")</f>
        <v/>
      </c>
      <c r="O3505" s="297" t="str">
        <f>_xlfn.IFNA(VLOOKUP($E:$E,'2'!$A:$E,3,0),"")</f>
        <v/>
      </c>
      <c r="P3505" s="297" t="str">
        <f>_xlfn.IFNA(VLOOKUP($E:$E,'3'!$A:$D,3,0),"")</f>
        <v/>
      </c>
      <c r="Q3505" s="297" t="str">
        <f>_xlfn.IFNA(VLOOKUP($E:$E,'4'!$A:$F,3,0),"")</f>
        <v/>
      </c>
      <c r="R3505" s="297" t="str">
        <f>_xlfn.IFNA(VLOOKUP($E:$E,'5'!$A:$F,3,0),"")</f>
        <v/>
      </c>
      <c r="S3505" s="297">
        <f>_xlfn.IFNA(VLOOKUP($E:$E,'6'!$A:$F,3,0),"")</f>
        <v>706.48830000000009</v>
      </c>
      <c r="T3505" s="313">
        <v>1</v>
      </c>
      <c r="U3505" s="313">
        <v>4</v>
      </c>
      <c r="V3505" s="313">
        <v>24</v>
      </c>
      <c r="W3505" s="314">
        <v>0.54200000000000004</v>
      </c>
      <c r="X3505" s="315">
        <v>8.3333330000000001E-4</v>
      </c>
      <c r="Y3505" s="749">
        <v>1530</v>
      </c>
      <c r="Z3505" s="282"/>
      <c r="AA3505" s="316" t="s">
        <v>10390</v>
      </c>
      <c r="AB3505" s="282" t="s">
        <v>9163</v>
      </c>
      <c r="AC3505" s="317" t="s">
        <v>2081</v>
      </c>
      <c r="AD3505" s="318" t="s">
        <v>499</v>
      </c>
      <c r="AE3505" s="319">
        <v>0</v>
      </c>
      <c r="AF3505" s="319" t="s">
        <v>11273</v>
      </c>
      <c r="AG3505" s="320">
        <v>21.3</v>
      </c>
      <c r="AH3505" s="321">
        <f t="shared" si="594"/>
        <v>0</v>
      </c>
      <c r="AI3505" s="287">
        <f>_xlfn.IFNA(VLOOKUP(AD:AD,грп!B:C,2,0),0)</f>
        <v>0</v>
      </c>
      <c r="AJ3505" s="607">
        <v>39</v>
      </c>
      <c r="AK3505" s="672">
        <f t="shared" si="596"/>
        <v>0</v>
      </c>
      <c r="AL3505" s="174"/>
    </row>
    <row r="3506" spans="1:39" s="4" customFormat="1" ht="12" customHeight="1" outlineLevel="1" x14ac:dyDescent="0.35">
      <c r="A3506" s="307" t="s">
        <v>1897</v>
      </c>
      <c r="B3506" s="308" t="s">
        <v>8763</v>
      </c>
      <c r="C3506" s="309"/>
      <c r="D3506" s="310" t="s">
        <v>3758</v>
      </c>
      <c r="E3506" s="322" t="s">
        <v>3561</v>
      </c>
      <c r="F3506" s="293"/>
      <c r="G3506" s="293"/>
      <c r="H3506" s="294"/>
      <c r="I3506" s="294" t="str">
        <f>IFERROR(_xlfn.IFNA(VLOOKUP($D:$D,history!$I:$Y,3,0),VLOOKUP(E:E,history!$H:$Y,4,0)),"--")</f>
        <v>--</v>
      </c>
      <c r="J3506" s="282" t="s">
        <v>5946</v>
      </c>
      <c r="K3506" s="282" t="str">
        <f t="shared" si="595"/>
        <v/>
      </c>
      <c r="L3506" s="312">
        <f t="shared" si="592"/>
        <v>1310.94</v>
      </c>
      <c r="M3506" s="312">
        <f t="shared" si="593"/>
        <v>1986.27</v>
      </c>
      <c r="N3506" s="297" t="str">
        <f>_xlfn.IFNA(VLOOKUP($E:$E,'1'!$A:$E,3,0),"")</f>
        <v/>
      </c>
      <c r="O3506" s="297" t="str">
        <f>_xlfn.IFNA(VLOOKUP($E:$E,'2'!$A:$E,3,0),"")</f>
        <v/>
      </c>
      <c r="P3506" s="297" t="str">
        <f>_xlfn.IFNA(VLOOKUP($E:$E,'3'!$A:$D,3,0),"")</f>
        <v/>
      </c>
      <c r="Q3506" s="297" t="str">
        <f>_xlfn.IFNA(VLOOKUP($E:$E,'4'!$A:$F,3,0),"")</f>
        <v/>
      </c>
      <c r="R3506" s="297" t="str">
        <f>_xlfn.IFNA(VLOOKUP($E:$E,'5'!$A:$F,3,0),"")</f>
        <v/>
      </c>
      <c r="S3506" s="297" t="str">
        <f>_xlfn.IFNA(VLOOKUP($E:$E,'6'!$A:$F,3,0),"")</f>
        <v/>
      </c>
      <c r="T3506" s="313">
        <v>1</v>
      </c>
      <c r="U3506" s="313">
        <v>4</v>
      </c>
      <c r="V3506" s="313">
        <v>24</v>
      </c>
      <c r="W3506" s="314">
        <v>0.72699999999999998</v>
      </c>
      <c r="X3506" s="315">
        <v>1.0625000000000001E-3</v>
      </c>
      <c r="Y3506" s="749">
        <v>1790</v>
      </c>
      <c r="Z3506" s="282"/>
      <c r="AA3506" s="316" t="s">
        <v>10390</v>
      </c>
      <c r="AB3506" s="282" t="s">
        <v>9163</v>
      </c>
      <c r="AC3506" s="317" t="s">
        <v>2081</v>
      </c>
      <c r="AD3506" s="318" t="s">
        <v>499</v>
      </c>
      <c r="AE3506" s="319">
        <v>0</v>
      </c>
      <c r="AF3506" s="319" t="s">
        <v>11273</v>
      </c>
      <c r="AG3506" s="320">
        <v>24.9</v>
      </c>
      <c r="AH3506" s="321">
        <f t="shared" si="594"/>
        <v>0</v>
      </c>
      <c r="AI3506" s="287">
        <f>_xlfn.IFNA(VLOOKUP(AD:AD,грп!B:C,2,0),0)</f>
        <v>0</v>
      </c>
      <c r="AJ3506" s="607">
        <v>0</v>
      </c>
      <c r="AK3506" s="672">
        <f t="shared" si="596"/>
        <v>0</v>
      </c>
      <c r="AL3506" s="174"/>
    </row>
    <row r="3507" spans="1:39" s="4" customFormat="1" ht="12" customHeight="1" outlineLevel="1" x14ac:dyDescent="0.35">
      <c r="A3507" s="307" t="s">
        <v>1897</v>
      </c>
      <c r="B3507" s="308" t="s">
        <v>8764</v>
      </c>
      <c r="C3507" s="309" t="s">
        <v>21</v>
      </c>
      <c r="D3507" s="310" t="s">
        <v>10364</v>
      </c>
      <c r="E3507" s="322" t="s">
        <v>5030</v>
      </c>
      <c r="F3507" s="293"/>
      <c r="G3507" s="293"/>
      <c r="H3507" s="294"/>
      <c r="I3507" s="294" t="str">
        <f>IFERROR(_xlfn.IFNA(VLOOKUP($D:$D,history!$I:$Y,3,0),VLOOKUP(E:E,history!$H:$Y,4,0)),"--")</f>
        <v>--</v>
      </c>
      <c r="J3507" s="282" t="s">
        <v>9870</v>
      </c>
      <c r="K3507" s="282" t="str">
        <f t="shared" si="595"/>
        <v/>
      </c>
      <c r="L3507" s="312">
        <f t="shared" si="592"/>
        <v>415.92</v>
      </c>
      <c r="M3507" s="312">
        <f t="shared" si="593"/>
        <v>630.17999999999995</v>
      </c>
      <c r="N3507" s="297" t="str">
        <f>_xlfn.IFNA(VLOOKUP($E:$E,'1'!$A:$E,3,0),"")</f>
        <v/>
      </c>
      <c r="O3507" s="297" t="str">
        <f>_xlfn.IFNA(VLOOKUP($E:$E,'2'!$A:$E,3,0),"")</f>
        <v/>
      </c>
      <c r="P3507" s="297" t="str">
        <f>_xlfn.IFNA(VLOOKUP($E:$E,'3'!$A:$D,3,0),"")</f>
        <v/>
      </c>
      <c r="Q3507" s="297" t="str">
        <f>_xlfn.IFNA(VLOOKUP($E:$E,'4'!$A:$F,3,0),"")</f>
        <v/>
      </c>
      <c r="R3507" s="297" t="str">
        <f>_xlfn.IFNA(VLOOKUP($E:$E,'5'!$A:$F,3,0),"")</f>
        <v/>
      </c>
      <c r="S3507" s="297">
        <f>_xlfn.IFNA(VLOOKUP($E:$E,'6'!$A:$F,3,0),"")</f>
        <v>262.02960000000002</v>
      </c>
      <c r="T3507" s="313">
        <v>1</v>
      </c>
      <c r="U3507" s="313">
        <v>12</v>
      </c>
      <c r="V3507" s="313">
        <v>144</v>
      </c>
      <c r="W3507" s="314">
        <v>0.14799999999999999</v>
      </c>
      <c r="X3507" s="315">
        <v>4.8611109999999999E-4</v>
      </c>
      <c r="Y3507" s="749">
        <v>570</v>
      </c>
      <c r="Z3507" s="282"/>
      <c r="AA3507" s="316" t="s">
        <v>393</v>
      </c>
      <c r="AB3507" s="282" t="s">
        <v>9164</v>
      </c>
      <c r="AC3507" s="317" t="s">
        <v>2081</v>
      </c>
      <c r="AD3507" s="318" t="s">
        <v>499</v>
      </c>
      <c r="AE3507" s="319">
        <v>0</v>
      </c>
      <c r="AF3507" s="319" t="s">
        <v>21</v>
      </c>
      <c r="AG3507" s="320">
        <v>7.9</v>
      </c>
      <c r="AH3507" s="321">
        <f t="shared" si="594"/>
        <v>0</v>
      </c>
      <c r="AI3507" s="287">
        <f>_xlfn.IFNA(VLOOKUP(AD:AD,грп!B:C,2,0),0)</f>
        <v>0</v>
      </c>
      <c r="AJ3507" s="607">
        <v>0</v>
      </c>
      <c r="AK3507" s="672" t="str">
        <f t="shared" si="596"/>
        <v>new</v>
      </c>
      <c r="AL3507" s="174"/>
    </row>
    <row r="3508" spans="1:39" ht="12" customHeight="1" outlineLevel="1" x14ac:dyDescent="0.35">
      <c r="A3508" s="307" t="s">
        <v>10402</v>
      </c>
      <c r="B3508" s="308" t="s">
        <v>8765</v>
      </c>
      <c r="C3508" s="290" t="s">
        <v>555</v>
      </c>
      <c r="D3508" s="310" t="s">
        <v>1568</v>
      </c>
      <c r="E3508" s="322" t="s">
        <v>190</v>
      </c>
      <c r="F3508" s="293"/>
      <c r="G3508" s="293"/>
      <c r="H3508" s="294">
        <v>25</v>
      </c>
      <c r="I3508" s="294" t="str">
        <f>IFERROR(_xlfn.IFNA(VLOOKUP($D:$D,history!$I:$Y,3,0),VLOOKUP(E:E,history!$H:$Y,4,0)),"--")</f>
        <v>--</v>
      </c>
      <c r="J3508" s="282" t="s">
        <v>9870</v>
      </c>
      <c r="K3508" s="282" t="str">
        <f t="shared" si="595"/>
        <v/>
      </c>
      <c r="L3508" s="312">
        <f t="shared" si="592"/>
        <v>495.42</v>
      </c>
      <c r="M3508" s="312">
        <f t="shared" si="593"/>
        <v>750.64</v>
      </c>
      <c r="N3508" s="297" t="str">
        <f>_xlfn.IFNA(VLOOKUP($E:$E,'1'!$A:$E,3,0),"")</f>
        <v/>
      </c>
      <c r="O3508" s="297" t="str">
        <f>_xlfn.IFNA(VLOOKUP($E:$E,'2'!$A:$E,3,0),"")</f>
        <v/>
      </c>
      <c r="P3508" s="297" t="str">
        <f>_xlfn.IFNA(VLOOKUP($E:$E,'3'!$A:$D,3,0),"")</f>
        <v/>
      </c>
      <c r="Q3508" s="297" t="str">
        <f>_xlfn.IFNA(VLOOKUP($E:$E,'4'!$A:$F,3,0),"")</f>
        <v/>
      </c>
      <c r="R3508" s="297" t="str">
        <f>_xlfn.IFNA(VLOOKUP($E:$E,'5'!$A:$F,3,0),"")</f>
        <v/>
      </c>
      <c r="S3508" s="297">
        <f>_xlfn.IFNA(VLOOKUP($E:$E,'6'!$A:$F,3,0),"")</f>
        <v>312.1146</v>
      </c>
      <c r="T3508" s="313">
        <v>1</v>
      </c>
      <c r="U3508" s="313">
        <v>1</v>
      </c>
      <c r="V3508" s="313">
        <v>30</v>
      </c>
      <c r="W3508" s="314">
        <v>0.66500000000000004</v>
      </c>
      <c r="X3508" s="315">
        <v>3.1199999999999999E-3</v>
      </c>
      <c r="Y3508" s="749">
        <v>710</v>
      </c>
      <c r="Z3508" s="282"/>
      <c r="AA3508" s="316" t="s">
        <v>10390</v>
      </c>
      <c r="AB3508" s="282" t="s">
        <v>9163</v>
      </c>
      <c r="AC3508" s="317" t="s">
        <v>2081</v>
      </c>
      <c r="AD3508" s="318" t="s">
        <v>499</v>
      </c>
      <c r="AE3508" s="319">
        <v>0</v>
      </c>
      <c r="AF3508" s="319" t="s">
        <v>11273</v>
      </c>
      <c r="AG3508" s="320">
        <v>9.41</v>
      </c>
      <c r="AH3508" s="321">
        <f t="shared" si="594"/>
        <v>0</v>
      </c>
      <c r="AI3508" s="287">
        <f>_xlfn.IFNA(VLOOKUP(AD:AD,грп!B:C,2,0),0)</f>
        <v>0</v>
      </c>
      <c r="AJ3508" s="607">
        <v>25</v>
      </c>
      <c r="AK3508" s="672" t="str">
        <f t="shared" si="596"/>
        <v xml:space="preserve"> </v>
      </c>
      <c r="AL3508" s="174"/>
      <c r="AM3508" s="4"/>
    </row>
    <row r="3509" spans="1:39" s="4" customFormat="1" ht="12" customHeight="1" outlineLevel="1" x14ac:dyDescent="0.35">
      <c r="A3509" s="307" t="s">
        <v>10402</v>
      </c>
      <c r="B3509" s="308" t="s">
        <v>8766</v>
      </c>
      <c r="C3509" s="290" t="s">
        <v>555</v>
      </c>
      <c r="D3509" s="310" t="s">
        <v>1569</v>
      </c>
      <c r="E3509" s="322" t="s">
        <v>82</v>
      </c>
      <c r="F3509" s="293"/>
      <c r="G3509" s="293"/>
      <c r="H3509" s="294">
        <v>16</v>
      </c>
      <c r="I3509" s="294" t="str">
        <f>IFERROR(_xlfn.IFNA(VLOOKUP($D:$D,history!$I:$Y,3,0),VLOOKUP(E:E,history!$H:$Y,4,0)),"--")</f>
        <v>V</v>
      </c>
      <c r="J3509" s="282" t="s">
        <v>9870</v>
      </c>
      <c r="K3509" s="282" t="str">
        <f t="shared" si="595"/>
        <v/>
      </c>
      <c r="L3509" s="312">
        <f t="shared" si="592"/>
        <v>697.06</v>
      </c>
      <c r="M3509" s="312">
        <f t="shared" si="593"/>
        <v>1056.1500000000001</v>
      </c>
      <c r="N3509" s="297" t="str">
        <f>_xlfn.IFNA(VLOOKUP($E:$E,'1'!$A:$E,3,0),"")</f>
        <v/>
      </c>
      <c r="O3509" s="297" t="str">
        <f>_xlfn.IFNA(VLOOKUP($E:$E,'2'!$A:$E,3,0),"")</f>
        <v/>
      </c>
      <c r="P3509" s="297" t="str">
        <f>_xlfn.IFNA(VLOOKUP($E:$E,'3'!$A:$D,3,0),"")</f>
        <v/>
      </c>
      <c r="Q3509" s="297" t="str">
        <f>_xlfn.IFNA(VLOOKUP($E:$E,'4'!$A:$F,3,0),"")</f>
        <v/>
      </c>
      <c r="R3509" s="297" t="str">
        <f>_xlfn.IFNA(VLOOKUP($E:$E,'5'!$A:$F,3,0),"")</f>
        <v/>
      </c>
      <c r="S3509" s="297">
        <f>_xlfn.IFNA(VLOOKUP($E:$E,'6'!$A:$F,3,0),"")</f>
        <v>439.14779999999996</v>
      </c>
      <c r="T3509" s="313">
        <v>1</v>
      </c>
      <c r="U3509" s="313">
        <v>1</v>
      </c>
      <c r="V3509" s="313">
        <v>24</v>
      </c>
      <c r="W3509" s="314">
        <v>0.92300000000000004</v>
      </c>
      <c r="X3509" s="315">
        <v>4.6388888999999997E-3</v>
      </c>
      <c r="Y3509" s="749">
        <v>990</v>
      </c>
      <c r="Z3509" s="282"/>
      <c r="AA3509" s="316" t="s">
        <v>10390</v>
      </c>
      <c r="AB3509" s="282" t="s">
        <v>9163</v>
      </c>
      <c r="AC3509" s="317" t="s">
        <v>2081</v>
      </c>
      <c r="AD3509" s="318" t="s">
        <v>499</v>
      </c>
      <c r="AE3509" s="319">
        <v>0</v>
      </c>
      <c r="AF3509" s="319" t="s">
        <v>11273</v>
      </c>
      <c r="AG3509" s="320">
        <v>13.24</v>
      </c>
      <c r="AH3509" s="321">
        <f t="shared" si="594"/>
        <v>0</v>
      </c>
      <c r="AI3509" s="287">
        <f>_xlfn.IFNA(VLOOKUP(AD:AD,грп!B:C,2,0),0)</f>
        <v>0</v>
      </c>
      <c r="AJ3509" s="607">
        <v>17</v>
      </c>
      <c r="AK3509" s="672" t="str">
        <f t="shared" si="596"/>
        <v xml:space="preserve"> </v>
      </c>
      <c r="AL3509" s="174"/>
    </row>
    <row r="3510" spans="1:39" s="4" customFormat="1" ht="12" customHeight="1" outlineLevel="1" x14ac:dyDescent="0.35">
      <c r="A3510" s="307" t="s">
        <v>10402</v>
      </c>
      <c r="B3510" s="308" t="s">
        <v>8767</v>
      </c>
      <c r="C3510" s="290" t="s">
        <v>555</v>
      </c>
      <c r="D3510" s="310" t="s">
        <v>1570</v>
      </c>
      <c r="E3510" s="322" t="s">
        <v>83</v>
      </c>
      <c r="F3510" s="293"/>
      <c r="G3510" s="293"/>
      <c r="H3510" s="294">
        <v>10</v>
      </c>
      <c r="I3510" s="294" t="str">
        <f>IFERROR(_xlfn.IFNA(VLOOKUP($D:$D,history!$I:$Y,3,0),VLOOKUP(E:E,history!$H:$Y,4,0)),"--")</f>
        <v>--</v>
      </c>
      <c r="J3510" s="282" t="s">
        <v>9870</v>
      </c>
      <c r="K3510" s="282" t="str">
        <f t="shared" si="595"/>
        <v/>
      </c>
      <c r="L3510" s="312">
        <f t="shared" si="592"/>
        <v>344.84</v>
      </c>
      <c r="M3510" s="312">
        <f t="shared" si="593"/>
        <v>522.49</v>
      </c>
      <c r="N3510" s="297" t="str">
        <f>_xlfn.IFNA(VLOOKUP($E:$E,'1'!$A:$E,3,0),"")</f>
        <v/>
      </c>
      <c r="O3510" s="297" t="str">
        <f>_xlfn.IFNA(VLOOKUP($E:$E,'2'!$A:$E,3,0),"")</f>
        <v/>
      </c>
      <c r="P3510" s="297" t="str">
        <f>_xlfn.IFNA(VLOOKUP($E:$E,'3'!$A:$D,3,0),"")</f>
        <v/>
      </c>
      <c r="Q3510" s="297" t="str">
        <f>_xlfn.IFNA(VLOOKUP($E:$E,'4'!$A:$F,3,0),"")</f>
        <v/>
      </c>
      <c r="R3510" s="297" t="str">
        <f>_xlfn.IFNA(VLOOKUP($E:$E,'5'!$A:$F,3,0),"")</f>
        <v/>
      </c>
      <c r="S3510" s="297">
        <f>_xlfn.IFNA(VLOOKUP($E:$E,'6'!$A:$F,3,0),"")</f>
        <v>217.24919999999997</v>
      </c>
      <c r="T3510" s="313">
        <v>1</v>
      </c>
      <c r="U3510" s="313">
        <v>1</v>
      </c>
      <c r="V3510" s="313">
        <v>40</v>
      </c>
      <c r="W3510" s="314">
        <v>0.443</v>
      </c>
      <c r="X3510" s="315">
        <v>1.1323529E-3</v>
      </c>
      <c r="Y3510" s="749">
        <v>490</v>
      </c>
      <c r="Z3510" s="282"/>
      <c r="AA3510" s="316" t="s">
        <v>393</v>
      </c>
      <c r="AB3510" s="282" t="s">
        <v>9163</v>
      </c>
      <c r="AC3510" s="317" t="s">
        <v>2081</v>
      </c>
      <c r="AD3510" s="318" t="s">
        <v>499</v>
      </c>
      <c r="AE3510" s="319">
        <v>0</v>
      </c>
      <c r="AF3510" s="319" t="s">
        <v>11273</v>
      </c>
      <c r="AG3510" s="320">
        <v>6.55</v>
      </c>
      <c r="AH3510" s="321">
        <f t="shared" si="594"/>
        <v>0</v>
      </c>
      <c r="AI3510" s="287">
        <f>_xlfn.IFNA(VLOOKUP(AD:AD,грп!B:C,2,0),0)</f>
        <v>0</v>
      </c>
      <c r="AJ3510" s="607">
        <v>39</v>
      </c>
      <c r="AK3510" s="672" t="str">
        <f t="shared" si="596"/>
        <v xml:space="preserve"> </v>
      </c>
      <c r="AL3510" s="174"/>
    </row>
    <row r="3511" spans="1:39" ht="12" customHeight="1" outlineLevel="1" x14ac:dyDescent="0.35">
      <c r="A3511" s="307" t="s">
        <v>10402</v>
      </c>
      <c r="B3511" s="308" t="s">
        <v>8768</v>
      </c>
      <c r="C3511" s="309"/>
      <c r="D3511" s="310" t="s">
        <v>5573</v>
      </c>
      <c r="E3511" s="322" t="s">
        <v>1815</v>
      </c>
      <c r="F3511" s="293"/>
      <c r="G3511" s="293"/>
      <c r="H3511" s="294">
        <v>5</v>
      </c>
      <c r="I3511" s="294" t="str">
        <f>IFERROR(_xlfn.IFNA(VLOOKUP($D:$D,history!$I:$Y,3,0),VLOOKUP(E:E,history!$H:$Y,4,0)),"--")</f>
        <v>--</v>
      </c>
      <c r="J3511" s="282" t="s">
        <v>5946</v>
      </c>
      <c r="K3511" s="282" t="str">
        <f t="shared" si="595"/>
        <v/>
      </c>
      <c r="L3511" s="312">
        <f t="shared" si="592"/>
        <v>253.76</v>
      </c>
      <c r="M3511" s="312">
        <f t="shared" si="593"/>
        <v>384.49</v>
      </c>
      <c r="N3511" s="297" t="str">
        <f>_xlfn.IFNA(VLOOKUP($E:$E,'1'!$A:$E,3,0),"")</f>
        <v/>
      </c>
      <c r="O3511" s="297" t="str">
        <f>_xlfn.IFNA(VLOOKUP($E:$E,'2'!$A:$E,3,0),"")</f>
        <v/>
      </c>
      <c r="P3511" s="297" t="str">
        <f>_xlfn.IFNA(VLOOKUP($E:$E,'3'!$A:$D,3,0),"")</f>
        <v/>
      </c>
      <c r="Q3511" s="297" t="str">
        <f>_xlfn.IFNA(VLOOKUP($E:$E,'4'!$A:$F,3,0),"")</f>
        <v/>
      </c>
      <c r="R3511" s="297" t="str">
        <f>_xlfn.IFNA(VLOOKUP($E:$E,'5'!$A:$F,3,0),"")</f>
        <v/>
      </c>
      <c r="S3511" s="297" t="str">
        <f>_xlfn.IFNA(VLOOKUP($E:$E,'6'!$A:$F,3,0),"")</f>
        <v/>
      </c>
      <c r="T3511" s="313">
        <v>1</v>
      </c>
      <c r="U3511" s="313">
        <v>12</v>
      </c>
      <c r="V3511" s="313">
        <v>120</v>
      </c>
      <c r="W3511" s="314">
        <v>0.27200000000000002</v>
      </c>
      <c r="X3511" s="315">
        <v>5.1000000000000004E-4</v>
      </c>
      <c r="Y3511" s="749">
        <v>370</v>
      </c>
      <c r="Z3511" s="282"/>
      <c r="AA3511" s="316" t="s">
        <v>10388</v>
      </c>
      <c r="AB3511" s="282" t="s">
        <v>9163</v>
      </c>
      <c r="AC3511" s="317" t="s">
        <v>2081</v>
      </c>
      <c r="AD3511" s="318" t="s">
        <v>499</v>
      </c>
      <c r="AE3511" s="319">
        <v>0</v>
      </c>
      <c r="AF3511" s="319" t="s">
        <v>11319</v>
      </c>
      <c r="AG3511" s="320">
        <v>4.82</v>
      </c>
      <c r="AH3511" s="321">
        <f t="shared" si="594"/>
        <v>0</v>
      </c>
      <c r="AI3511" s="287">
        <f>_xlfn.IFNA(VLOOKUP(AD:AD,грп!B:C,2,0),0)</f>
        <v>0</v>
      </c>
      <c r="AJ3511" s="607">
        <v>0</v>
      </c>
      <c r="AK3511" s="672">
        <f t="shared" si="596"/>
        <v>0</v>
      </c>
      <c r="AL3511" s="174"/>
      <c r="AM3511" s="4"/>
    </row>
    <row r="3512" spans="1:39" s="4" customFormat="1" ht="12" customHeight="1" outlineLevel="1" x14ac:dyDescent="0.35">
      <c r="A3512" s="307" t="s">
        <v>10402</v>
      </c>
      <c r="B3512" s="308" t="s">
        <v>8769</v>
      </c>
      <c r="C3512" s="309" t="s">
        <v>21</v>
      </c>
      <c r="D3512" s="310" t="s">
        <v>10368</v>
      </c>
      <c r="E3512" s="322" t="s">
        <v>4922</v>
      </c>
      <c r="F3512" s="293"/>
      <c r="G3512" s="293"/>
      <c r="H3512" s="294">
        <v>108</v>
      </c>
      <c r="I3512" s="294" t="str">
        <f>IFERROR(_xlfn.IFNA(VLOOKUP($D:$D,history!$I:$Y,3,0),VLOOKUP(E:E,history!$H:$Y,4,0)),"--")</f>
        <v>--</v>
      </c>
      <c r="J3512" s="282" t="s">
        <v>9870</v>
      </c>
      <c r="K3512" s="282" t="str">
        <f t="shared" si="595"/>
        <v/>
      </c>
      <c r="L3512" s="312">
        <f t="shared" si="592"/>
        <v>263.77</v>
      </c>
      <c r="M3512" s="312">
        <f t="shared" si="593"/>
        <v>399.65</v>
      </c>
      <c r="N3512" s="297" t="str">
        <f>_xlfn.IFNA(VLOOKUP($E:$E,'1'!$A:$E,3,0),"")</f>
        <v/>
      </c>
      <c r="O3512" s="297" t="str">
        <f>_xlfn.IFNA(VLOOKUP($E:$E,'2'!$A:$E,3,0),"")</f>
        <v/>
      </c>
      <c r="P3512" s="297" t="str">
        <f>_xlfn.IFNA(VLOOKUP($E:$E,'3'!$A:$D,3,0),"")</f>
        <v/>
      </c>
      <c r="Q3512" s="297" t="str">
        <f>_xlfn.IFNA(VLOOKUP($E:$E,'4'!$A:$F,3,0),"")</f>
        <v/>
      </c>
      <c r="R3512" s="297" t="str">
        <f>_xlfn.IFNA(VLOOKUP($E:$E,'5'!$A:$F,3,0),"")</f>
        <v/>
      </c>
      <c r="S3512" s="297">
        <f>_xlfn.IFNA(VLOOKUP($E:$E,'6'!$A:$F,3,0),"")</f>
        <v>166.17509999999999</v>
      </c>
      <c r="T3512" s="313">
        <v>1</v>
      </c>
      <c r="U3512" s="313">
        <v>6</v>
      </c>
      <c r="V3512" s="313">
        <v>72</v>
      </c>
      <c r="W3512" s="314">
        <v>0.26700000000000002</v>
      </c>
      <c r="X3512" s="315">
        <v>4.9768519999999995E-4</v>
      </c>
      <c r="Y3512" s="749">
        <v>380</v>
      </c>
      <c r="Z3512" s="282"/>
      <c r="AA3512" s="316" t="s">
        <v>10390</v>
      </c>
      <c r="AB3512" s="282" t="s">
        <v>9163</v>
      </c>
      <c r="AC3512" s="317" t="s">
        <v>2081</v>
      </c>
      <c r="AD3512" s="318" t="s">
        <v>499</v>
      </c>
      <c r="AE3512" s="319">
        <v>0</v>
      </c>
      <c r="AF3512" s="319" t="s">
        <v>11832</v>
      </c>
      <c r="AG3512" s="320">
        <v>5.01</v>
      </c>
      <c r="AH3512" s="321">
        <f t="shared" si="594"/>
        <v>0</v>
      </c>
      <c r="AI3512" s="287">
        <f>_xlfn.IFNA(VLOOKUP(AD:AD,грп!B:C,2,0),0)</f>
        <v>0</v>
      </c>
      <c r="AJ3512" s="607">
        <v>57</v>
      </c>
      <c r="AK3512" s="672" t="str">
        <f t="shared" si="596"/>
        <v>new</v>
      </c>
      <c r="AL3512" s="174"/>
    </row>
    <row r="3513" spans="1:39" s="4" customFormat="1" ht="12" customHeight="1" outlineLevel="1" x14ac:dyDescent="0.35">
      <c r="A3513" s="307" t="s">
        <v>339</v>
      </c>
      <c r="B3513" s="308" t="s">
        <v>8770</v>
      </c>
      <c r="C3513" s="290" t="s">
        <v>555</v>
      </c>
      <c r="D3513" s="310" t="s">
        <v>663</v>
      </c>
      <c r="E3513" s="322">
        <v>20125</v>
      </c>
      <c r="F3513" s="293"/>
      <c r="G3513" s="293"/>
      <c r="H3513" s="294">
        <v>14</v>
      </c>
      <c r="I3513" s="294" t="str">
        <f>IFERROR(_xlfn.IFNA(VLOOKUP($D:$D,history!$I:$Y,3,0),VLOOKUP(E:E,history!$H:$Y,4,0)),"--")</f>
        <v>--</v>
      </c>
      <c r="J3513" s="282" t="s">
        <v>5946</v>
      </c>
      <c r="K3513" s="282" t="str">
        <f t="shared" si="595"/>
        <v/>
      </c>
      <c r="L3513" s="312">
        <f t="shared" si="592"/>
        <v>277.45999999999998</v>
      </c>
      <c r="M3513" s="312">
        <f t="shared" si="593"/>
        <v>420.39</v>
      </c>
      <c r="N3513" s="297" t="str">
        <f>_xlfn.IFNA(VLOOKUP($E:$E,'1'!$A:$E,3,0),"")</f>
        <v/>
      </c>
      <c r="O3513" s="297" t="str">
        <f>_xlfn.IFNA(VLOOKUP($E:$E,'2'!$A:$E,3,0),"")</f>
        <v/>
      </c>
      <c r="P3513" s="297" t="str">
        <f>_xlfn.IFNA(VLOOKUP($E:$E,'3'!$A:$D,3,0),"")</f>
        <v/>
      </c>
      <c r="Q3513" s="297" t="str">
        <f>_xlfn.IFNA(VLOOKUP($E:$E,'4'!$A:$F,3,0),"")</f>
        <v/>
      </c>
      <c r="R3513" s="297" t="str">
        <f>_xlfn.IFNA(VLOOKUP($E:$E,'5'!$A:$F,3,0),"")</f>
        <v/>
      </c>
      <c r="S3513" s="297" t="str">
        <f>_xlfn.IFNA(VLOOKUP($E:$E,'6'!$A:$F,3,0),"")</f>
        <v/>
      </c>
      <c r="T3513" s="313">
        <v>1</v>
      </c>
      <c r="U3513" s="313">
        <v>12</v>
      </c>
      <c r="V3513" s="313">
        <v>48</v>
      </c>
      <c r="W3513" s="314">
        <v>0.41399999999999998</v>
      </c>
      <c r="X3513" s="315">
        <v>2.6774999999999998E-4</v>
      </c>
      <c r="Y3513" s="749">
        <v>380</v>
      </c>
      <c r="Z3513" s="282"/>
      <c r="AA3513" s="316" t="s">
        <v>10390</v>
      </c>
      <c r="AB3513" s="282" t="s">
        <v>9163</v>
      </c>
      <c r="AC3513" s="317" t="s">
        <v>2081</v>
      </c>
      <c r="AD3513" s="318" t="s">
        <v>499</v>
      </c>
      <c r="AE3513" s="319">
        <v>0</v>
      </c>
      <c r="AF3513" s="319" t="s">
        <v>11273</v>
      </c>
      <c r="AG3513" s="320">
        <v>5.27</v>
      </c>
      <c r="AH3513" s="321">
        <f t="shared" si="594"/>
        <v>0</v>
      </c>
      <c r="AI3513" s="287">
        <f>_xlfn.IFNA(VLOOKUP(AD:AD,грп!B:C,2,0),0)</f>
        <v>0</v>
      </c>
      <c r="AJ3513" s="607">
        <v>48</v>
      </c>
      <c r="AK3513" s="672" t="str">
        <f t="shared" si="596"/>
        <v xml:space="preserve"> </v>
      </c>
      <c r="AL3513" s="174"/>
    </row>
    <row r="3514" spans="1:39" s="4" customFormat="1" ht="12" customHeight="1" outlineLevel="1" x14ac:dyDescent="0.35">
      <c r="A3514" s="307" t="s">
        <v>339</v>
      </c>
      <c r="B3514" s="308" t="s">
        <v>8771</v>
      </c>
      <c r="C3514" s="290" t="s">
        <v>555</v>
      </c>
      <c r="D3514" s="310" t="s">
        <v>2119</v>
      </c>
      <c r="E3514" s="322">
        <v>20316</v>
      </c>
      <c r="F3514" s="293"/>
      <c r="G3514" s="293"/>
      <c r="H3514" s="294"/>
      <c r="I3514" s="294" t="str">
        <f>IFERROR(_xlfn.IFNA(VLOOKUP($D:$D,history!$I:$Y,3,0),VLOOKUP(E:E,history!$H:$Y,4,0)),"--")</f>
        <v>--</v>
      </c>
      <c r="J3514" s="282" t="s">
        <v>5946</v>
      </c>
      <c r="K3514" s="282" t="str">
        <f t="shared" si="595"/>
        <v/>
      </c>
      <c r="L3514" s="312">
        <f t="shared" si="592"/>
        <v>80.55</v>
      </c>
      <c r="M3514" s="312">
        <f t="shared" si="593"/>
        <v>122.05</v>
      </c>
      <c r="N3514" s="297" t="str">
        <f>_xlfn.IFNA(VLOOKUP($E:$E,'1'!$A:$E,3,0),"")</f>
        <v/>
      </c>
      <c r="O3514" s="297" t="str">
        <f>_xlfn.IFNA(VLOOKUP($E:$E,'2'!$A:$E,3,0),"")</f>
        <v/>
      </c>
      <c r="P3514" s="297" t="str">
        <f>_xlfn.IFNA(VLOOKUP($E:$E,'3'!$A:$D,3,0),"")</f>
        <v/>
      </c>
      <c r="Q3514" s="297" t="str">
        <f>_xlfn.IFNA(VLOOKUP($E:$E,'4'!$A:$F,3,0),"")</f>
        <v/>
      </c>
      <c r="R3514" s="297" t="str">
        <f>_xlfn.IFNA(VLOOKUP($E:$E,'5'!$A:$F,3,0),"")</f>
        <v/>
      </c>
      <c r="S3514" s="297" t="str">
        <f>_xlfn.IFNA(VLOOKUP($E:$E,'6'!$A:$F,3,0),"")</f>
        <v/>
      </c>
      <c r="T3514" s="313">
        <v>1</v>
      </c>
      <c r="U3514" s="313">
        <v>12</v>
      </c>
      <c r="V3514" s="313">
        <v>120</v>
      </c>
      <c r="W3514" s="314">
        <v>9.2999999999999999E-2</v>
      </c>
      <c r="X3514" s="315">
        <v>1.95E-4</v>
      </c>
      <c r="Y3514" s="749">
        <v>110</v>
      </c>
      <c r="Z3514" s="282"/>
      <c r="AA3514" s="316" t="s">
        <v>10390</v>
      </c>
      <c r="AB3514" s="282" t="s">
        <v>9163</v>
      </c>
      <c r="AC3514" s="317" t="s">
        <v>2081</v>
      </c>
      <c r="AD3514" s="318" t="s">
        <v>499</v>
      </c>
      <c r="AE3514" s="319">
        <v>0</v>
      </c>
      <c r="AF3514" s="319" t="s">
        <v>11273</v>
      </c>
      <c r="AG3514" s="320">
        <v>1.53</v>
      </c>
      <c r="AH3514" s="321">
        <f t="shared" si="594"/>
        <v>0</v>
      </c>
      <c r="AI3514" s="287">
        <f>_xlfn.IFNA(VLOOKUP(AD:AD,грп!B:C,2,0),0)</f>
        <v>0</v>
      </c>
      <c r="AJ3514" s="607">
        <v>0</v>
      </c>
      <c r="AK3514" s="672" t="str">
        <f t="shared" si="596"/>
        <v xml:space="preserve"> </v>
      </c>
      <c r="AL3514" s="174"/>
    </row>
    <row r="3515" spans="1:39" s="4" customFormat="1" ht="12" customHeight="1" outlineLevel="1" x14ac:dyDescent="0.35">
      <c r="A3515" s="307" t="s">
        <v>339</v>
      </c>
      <c r="B3515" s="308" t="s">
        <v>8772</v>
      </c>
      <c r="C3515" s="309" t="s">
        <v>21</v>
      </c>
      <c r="D3515" s="310" t="s">
        <v>11636</v>
      </c>
      <c r="E3515" s="322">
        <v>20519</v>
      </c>
      <c r="F3515" s="293"/>
      <c r="G3515" s="293"/>
      <c r="H3515" s="294"/>
      <c r="I3515" s="294" t="str">
        <f>IFERROR(_xlfn.IFNA(VLOOKUP($D:$D,history!$I:$Y,3,0),VLOOKUP(E:E,history!$H:$Y,4,0)),"--")</f>
        <v>--</v>
      </c>
      <c r="J3515" s="282" t="s">
        <v>5946</v>
      </c>
      <c r="K3515" s="282" t="str">
        <f t="shared" si="595"/>
        <v/>
      </c>
      <c r="L3515" s="312">
        <f t="shared" si="592"/>
        <v>125.3</v>
      </c>
      <c r="M3515" s="312">
        <f t="shared" si="593"/>
        <v>189.85</v>
      </c>
      <c r="N3515" s="297" t="str">
        <f>_xlfn.IFNA(VLOOKUP($E:$E,'1'!$A:$E,3,0),"")</f>
        <v/>
      </c>
      <c r="O3515" s="297" t="str">
        <f>_xlfn.IFNA(VLOOKUP($E:$E,'2'!$A:$E,3,0),"")</f>
        <v/>
      </c>
      <c r="P3515" s="297" t="str">
        <f>_xlfn.IFNA(VLOOKUP($E:$E,'3'!$A:$D,3,0),"")</f>
        <v/>
      </c>
      <c r="Q3515" s="297" t="str">
        <f>_xlfn.IFNA(VLOOKUP($E:$E,'4'!$A:$F,3,0),"")</f>
        <v/>
      </c>
      <c r="R3515" s="297" t="str">
        <f>_xlfn.IFNA(VLOOKUP($E:$E,'5'!$A:$F,3,0),"")</f>
        <v/>
      </c>
      <c r="S3515" s="297" t="str">
        <f>_xlfn.IFNA(VLOOKUP($E:$E,'6'!$A:$F,3,0),"")</f>
        <v/>
      </c>
      <c r="T3515" s="313">
        <v>1</v>
      </c>
      <c r="U3515" s="313">
        <v>12</v>
      </c>
      <c r="V3515" s="313">
        <v>120</v>
      </c>
      <c r="W3515" s="314">
        <v>0.158</v>
      </c>
      <c r="X3515" s="315">
        <v>2.5000000000000001E-4</v>
      </c>
      <c r="Y3515" s="749">
        <v>170</v>
      </c>
      <c r="Z3515" s="282"/>
      <c r="AA3515" s="316" t="s">
        <v>10388</v>
      </c>
      <c r="AB3515" s="282" t="s">
        <v>10389</v>
      </c>
      <c r="AC3515" s="317" t="s">
        <v>2081</v>
      </c>
      <c r="AD3515" s="318" t="s">
        <v>499</v>
      </c>
      <c r="AE3515" s="319">
        <v>0</v>
      </c>
      <c r="AF3515" s="319" t="s">
        <v>21</v>
      </c>
      <c r="AG3515" s="320">
        <v>2.38</v>
      </c>
      <c r="AH3515" s="321">
        <f t="shared" si="594"/>
        <v>0</v>
      </c>
      <c r="AI3515" s="287">
        <f>_xlfn.IFNA(VLOOKUP(AD:AD,грп!B:C,2,0),0)</f>
        <v>0</v>
      </c>
      <c r="AJ3515" s="607">
        <v>0</v>
      </c>
      <c r="AK3515" s="672" t="str">
        <f t="shared" si="596"/>
        <v>new</v>
      </c>
      <c r="AL3515" s="174"/>
    </row>
    <row r="3516" spans="1:39" s="4" customFormat="1" ht="12" customHeight="1" outlineLevel="1" x14ac:dyDescent="0.35">
      <c r="A3516" s="307" t="s">
        <v>339</v>
      </c>
      <c r="B3516" s="308" t="s">
        <v>8773</v>
      </c>
      <c r="C3516" s="290" t="s">
        <v>555</v>
      </c>
      <c r="D3516" s="310" t="s">
        <v>658</v>
      </c>
      <c r="E3516" s="322">
        <v>20525</v>
      </c>
      <c r="F3516" s="293"/>
      <c r="G3516" s="293"/>
      <c r="H3516" s="294"/>
      <c r="I3516" s="294" t="str">
        <f>IFERROR(_xlfn.IFNA(VLOOKUP($D:$D,history!$I:$Y,3,0),VLOOKUP(E:E,history!$H:$Y,4,0)),"--")</f>
        <v>--</v>
      </c>
      <c r="J3516" s="282" t="s">
        <v>5946</v>
      </c>
      <c r="K3516" s="282" t="str">
        <f t="shared" si="595"/>
        <v/>
      </c>
      <c r="L3516" s="312">
        <f t="shared" si="592"/>
        <v>147.94</v>
      </c>
      <c r="M3516" s="312">
        <f t="shared" si="593"/>
        <v>224.15</v>
      </c>
      <c r="N3516" s="297" t="str">
        <f>_xlfn.IFNA(VLOOKUP($E:$E,'1'!$A:$E,3,0),"")</f>
        <v/>
      </c>
      <c r="O3516" s="297" t="str">
        <f>_xlfn.IFNA(VLOOKUP($E:$E,'2'!$A:$E,3,0),"")</f>
        <v/>
      </c>
      <c r="P3516" s="297" t="str">
        <f>_xlfn.IFNA(VLOOKUP($E:$E,'3'!$A:$D,3,0),"")</f>
        <v/>
      </c>
      <c r="Q3516" s="297" t="str">
        <f>_xlfn.IFNA(VLOOKUP($E:$E,'4'!$A:$F,3,0),"")</f>
        <v/>
      </c>
      <c r="R3516" s="297" t="str">
        <f>_xlfn.IFNA(VLOOKUP($E:$E,'5'!$A:$F,3,0),"")</f>
        <v/>
      </c>
      <c r="S3516" s="297" t="str">
        <f>_xlfn.IFNA(VLOOKUP($E:$E,'6'!$A:$F,3,0),"")</f>
        <v/>
      </c>
      <c r="T3516" s="313">
        <v>1</v>
      </c>
      <c r="U3516" s="313">
        <v>12</v>
      </c>
      <c r="V3516" s="313">
        <v>120</v>
      </c>
      <c r="W3516" s="314">
        <v>0.19700000000000001</v>
      </c>
      <c r="X3516" s="315">
        <v>2.533333E-4</v>
      </c>
      <c r="Y3516" s="749">
        <v>190</v>
      </c>
      <c r="Z3516" s="282"/>
      <c r="AA3516" s="316" t="s">
        <v>10388</v>
      </c>
      <c r="AB3516" s="282" t="s">
        <v>9163</v>
      </c>
      <c r="AC3516" s="317" t="s">
        <v>2081</v>
      </c>
      <c r="AD3516" s="318" t="s">
        <v>499</v>
      </c>
      <c r="AE3516" s="319">
        <v>0</v>
      </c>
      <c r="AF3516" s="319" t="s">
        <v>11273</v>
      </c>
      <c r="AG3516" s="320">
        <v>2.81</v>
      </c>
      <c r="AH3516" s="321">
        <f t="shared" si="594"/>
        <v>0</v>
      </c>
      <c r="AI3516" s="287">
        <f>_xlfn.IFNA(VLOOKUP(AD:AD,грп!B:C,2,0),0)</f>
        <v>0</v>
      </c>
      <c r="AJ3516" s="607">
        <v>0</v>
      </c>
      <c r="AK3516" s="672" t="str">
        <f t="shared" si="596"/>
        <v xml:space="preserve"> </v>
      </c>
      <c r="AL3516" s="174"/>
    </row>
    <row r="3517" spans="1:39" s="4" customFormat="1" ht="12" customHeight="1" outlineLevel="1" x14ac:dyDescent="0.35">
      <c r="A3517" s="307" t="s">
        <v>339</v>
      </c>
      <c r="B3517" s="308" t="s">
        <v>8774</v>
      </c>
      <c r="C3517" s="290" t="s">
        <v>555</v>
      </c>
      <c r="D3517" s="310" t="s">
        <v>659</v>
      </c>
      <c r="E3517" s="322">
        <v>20825</v>
      </c>
      <c r="F3517" s="293"/>
      <c r="G3517" s="293"/>
      <c r="H3517" s="294">
        <v>39</v>
      </c>
      <c r="I3517" s="294" t="str">
        <f>IFERROR(_xlfn.IFNA(VLOOKUP($D:$D,history!$I:$Y,3,0),VLOOKUP(E:E,history!$H:$Y,4,0)),"--")</f>
        <v>--</v>
      </c>
      <c r="J3517" s="282" t="s">
        <v>9870</v>
      </c>
      <c r="K3517" s="282" t="str">
        <f t="shared" si="595"/>
        <v/>
      </c>
      <c r="L3517" s="312">
        <f t="shared" si="592"/>
        <v>187.95</v>
      </c>
      <c r="M3517" s="312">
        <f t="shared" si="593"/>
        <v>284.77999999999997</v>
      </c>
      <c r="N3517" s="297" t="str">
        <f>_xlfn.IFNA(VLOOKUP($E:$E,'1'!$A:$E,3,0),"")</f>
        <v/>
      </c>
      <c r="O3517" s="297" t="str">
        <f>_xlfn.IFNA(VLOOKUP($E:$E,'2'!$A:$E,3,0),"")</f>
        <v/>
      </c>
      <c r="P3517" s="297" t="str">
        <f>_xlfn.IFNA(VLOOKUP($E:$E,'3'!$A:$D,3,0),"")</f>
        <v/>
      </c>
      <c r="Q3517" s="297" t="str">
        <f>_xlfn.IFNA(VLOOKUP($E:$E,'4'!$A:$F,3,0),"")</f>
        <v/>
      </c>
      <c r="R3517" s="297" t="str">
        <f>_xlfn.IFNA(VLOOKUP($E:$E,'5'!$A:$F,3,0),"")</f>
        <v/>
      </c>
      <c r="S3517" s="297">
        <f>_xlfn.IFNA(VLOOKUP($E:$E,'6'!$A:$F,3,0),"")</f>
        <v>118.40849999999999</v>
      </c>
      <c r="T3517" s="313">
        <v>1</v>
      </c>
      <c r="U3517" s="313">
        <v>6</v>
      </c>
      <c r="V3517" s="313">
        <v>60</v>
      </c>
      <c r="W3517" s="314">
        <v>0.29199999999999998</v>
      </c>
      <c r="X3517" s="315">
        <v>3.9500000000000001E-4</v>
      </c>
      <c r="Y3517" s="749">
        <v>260</v>
      </c>
      <c r="Z3517" s="282"/>
      <c r="AA3517" s="316" t="s">
        <v>393</v>
      </c>
      <c r="AB3517" s="282" t="s">
        <v>9163</v>
      </c>
      <c r="AC3517" s="317" t="s">
        <v>2081</v>
      </c>
      <c r="AD3517" s="318" t="s">
        <v>499</v>
      </c>
      <c r="AE3517" s="319">
        <v>0</v>
      </c>
      <c r="AF3517" s="319" t="s">
        <v>11273</v>
      </c>
      <c r="AG3517" s="320">
        <v>3.57</v>
      </c>
      <c r="AH3517" s="321">
        <f t="shared" si="594"/>
        <v>0</v>
      </c>
      <c r="AI3517" s="287">
        <f>_xlfn.IFNA(VLOOKUP(AD:AD,грп!B:C,2,0),0)</f>
        <v>0</v>
      </c>
      <c r="AJ3517" s="607">
        <v>60</v>
      </c>
      <c r="AK3517" s="672" t="str">
        <f t="shared" si="596"/>
        <v xml:space="preserve"> </v>
      </c>
      <c r="AL3517" s="174"/>
    </row>
    <row r="3518" spans="1:39" s="4" customFormat="1" ht="12" customHeight="1" outlineLevel="1" x14ac:dyDescent="0.35">
      <c r="A3518" s="307" t="s">
        <v>339</v>
      </c>
      <c r="B3518" s="308" t="s">
        <v>8775</v>
      </c>
      <c r="C3518" s="290" t="s">
        <v>555</v>
      </c>
      <c r="D3518" s="310" t="s">
        <v>660</v>
      </c>
      <c r="E3518" s="322">
        <v>21125</v>
      </c>
      <c r="F3518" s="293"/>
      <c r="G3518" s="293"/>
      <c r="H3518" s="294"/>
      <c r="I3518" s="294" t="str">
        <f>IFERROR(_xlfn.IFNA(VLOOKUP($D:$D,history!$I:$Y,3,0),VLOOKUP(E:E,history!$H:$Y,4,0)),"--")</f>
        <v>--</v>
      </c>
      <c r="J3518" s="282" t="s">
        <v>5946</v>
      </c>
      <c r="K3518" s="282" t="str">
        <f t="shared" si="595"/>
        <v/>
      </c>
      <c r="L3518" s="312">
        <f t="shared" si="592"/>
        <v>404.86</v>
      </c>
      <c r="M3518" s="312">
        <f t="shared" si="593"/>
        <v>613.42999999999995</v>
      </c>
      <c r="N3518" s="297" t="str">
        <f>_xlfn.IFNA(VLOOKUP($E:$E,'1'!$A:$E,3,0),"")</f>
        <v/>
      </c>
      <c r="O3518" s="297" t="str">
        <f>_xlfn.IFNA(VLOOKUP($E:$E,'2'!$A:$E,3,0),"")</f>
        <v/>
      </c>
      <c r="P3518" s="297" t="str">
        <f>_xlfn.IFNA(VLOOKUP($E:$E,'3'!$A:$D,3,0),"")</f>
        <v/>
      </c>
      <c r="Q3518" s="297" t="str">
        <f>_xlfn.IFNA(VLOOKUP($E:$E,'4'!$A:$F,3,0),"")</f>
        <v/>
      </c>
      <c r="R3518" s="297" t="str">
        <f>_xlfn.IFNA(VLOOKUP($E:$E,'5'!$A:$F,3,0),"")</f>
        <v/>
      </c>
      <c r="S3518" s="297" t="str">
        <f>_xlfn.IFNA(VLOOKUP($E:$E,'6'!$A:$F,3,0),"")</f>
        <v/>
      </c>
      <c r="T3518" s="313">
        <v>1</v>
      </c>
      <c r="U3518" s="313">
        <v>6</v>
      </c>
      <c r="V3518" s="313">
        <v>48</v>
      </c>
      <c r="W3518" s="314">
        <v>0.41599999999999998</v>
      </c>
      <c r="X3518" s="315">
        <v>5.9666669999999995E-4</v>
      </c>
      <c r="Y3518" s="749">
        <v>550</v>
      </c>
      <c r="Z3518" s="282"/>
      <c r="AA3518" s="316" t="s">
        <v>10388</v>
      </c>
      <c r="AB3518" s="282" t="s">
        <v>9163</v>
      </c>
      <c r="AC3518" s="317" t="s">
        <v>2081</v>
      </c>
      <c r="AD3518" s="318" t="s">
        <v>499</v>
      </c>
      <c r="AE3518" s="319">
        <v>0</v>
      </c>
      <c r="AF3518" s="319" t="s">
        <v>11319</v>
      </c>
      <c r="AG3518" s="320">
        <v>7.69</v>
      </c>
      <c r="AH3518" s="321">
        <f t="shared" si="594"/>
        <v>0</v>
      </c>
      <c r="AI3518" s="287">
        <f>_xlfn.IFNA(VLOOKUP(AD:AD,грп!B:C,2,0),0)</f>
        <v>0</v>
      </c>
      <c r="AJ3518" s="607">
        <v>25</v>
      </c>
      <c r="AK3518" s="672" t="str">
        <f t="shared" si="596"/>
        <v xml:space="preserve"> </v>
      </c>
      <c r="AL3518" s="174"/>
    </row>
    <row r="3519" spans="1:39" s="4" customFormat="1" ht="12" customHeight="1" outlineLevel="1" x14ac:dyDescent="0.35">
      <c r="A3519" s="307" t="s">
        <v>339</v>
      </c>
      <c r="B3519" s="308" t="s">
        <v>8776</v>
      </c>
      <c r="C3519" s="290" t="s">
        <v>555</v>
      </c>
      <c r="D3519" s="310" t="s">
        <v>661</v>
      </c>
      <c r="E3519" s="322">
        <v>21316</v>
      </c>
      <c r="F3519" s="293"/>
      <c r="G3519" s="293"/>
      <c r="H3519" s="294">
        <v>76</v>
      </c>
      <c r="I3519" s="294" t="str">
        <f>IFERROR(_xlfn.IFNA(VLOOKUP($D:$D,history!$I:$Y,3,0),VLOOKUP(E:E,history!$H:$Y,4,0)),"--")</f>
        <v>V</v>
      </c>
      <c r="J3519" s="282" t="s">
        <v>5946</v>
      </c>
      <c r="K3519" s="282" t="str">
        <f t="shared" si="595"/>
        <v/>
      </c>
      <c r="L3519" s="312">
        <f t="shared" si="592"/>
        <v>117.41</v>
      </c>
      <c r="M3519" s="312">
        <f t="shared" si="593"/>
        <v>177.89</v>
      </c>
      <c r="N3519" s="297" t="str">
        <f>_xlfn.IFNA(VLOOKUP($E:$E,'1'!$A:$E,3,0),"")</f>
        <v/>
      </c>
      <c r="O3519" s="297" t="str">
        <f>_xlfn.IFNA(VLOOKUP($E:$E,'2'!$A:$E,3,0),"")</f>
        <v/>
      </c>
      <c r="P3519" s="297" t="str">
        <f>_xlfn.IFNA(VLOOKUP($E:$E,'3'!$A:$D,3,0),"")</f>
        <v/>
      </c>
      <c r="Q3519" s="297" t="str">
        <f>_xlfn.IFNA(VLOOKUP($E:$E,'4'!$A:$F,3,0),"")</f>
        <v/>
      </c>
      <c r="R3519" s="297" t="str">
        <f>_xlfn.IFNA(VLOOKUP($E:$E,'5'!$A:$F,3,0),"")</f>
        <v/>
      </c>
      <c r="S3519" s="297" t="str">
        <f>_xlfn.IFNA(VLOOKUP($E:$E,'6'!$A:$F,3,0),"")</f>
        <v/>
      </c>
      <c r="T3519" s="313">
        <v>1</v>
      </c>
      <c r="U3519" s="313">
        <v>12</v>
      </c>
      <c r="V3519" s="313">
        <v>120</v>
      </c>
      <c r="W3519" s="314">
        <v>0.127</v>
      </c>
      <c r="X3519" s="315">
        <v>3.333333E-4</v>
      </c>
      <c r="Y3519" s="749">
        <v>160</v>
      </c>
      <c r="Z3519" s="282"/>
      <c r="AA3519" s="316" t="s">
        <v>10388</v>
      </c>
      <c r="AB3519" s="282" t="s">
        <v>9163</v>
      </c>
      <c r="AC3519" s="317" t="s">
        <v>2081</v>
      </c>
      <c r="AD3519" s="318" t="s">
        <v>499</v>
      </c>
      <c r="AE3519" s="319">
        <v>0</v>
      </c>
      <c r="AF3519" s="319" t="s">
        <v>11273</v>
      </c>
      <c r="AG3519" s="320">
        <v>2.23</v>
      </c>
      <c r="AH3519" s="321">
        <f t="shared" si="594"/>
        <v>0</v>
      </c>
      <c r="AI3519" s="287">
        <f>_xlfn.IFNA(VLOOKUP(AD:AD,грп!B:C,2,0),0)</f>
        <v>0</v>
      </c>
      <c r="AJ3519" s="607">
        <v>100</v>
      </c>
      <c r="AK3519" s="672" t="str">
        <f t="shared" si="596"/>
        <v xml:space="preserve"> </v>
      </c>
      <c r="AL3519" s="174"/>
    </row>
    <row r="3520" spans="1:39" s="4" customFormat="1" ht="12" customHeight="1" outlineLevel="1" x14ac:dyDescent="0.35">
      <c r="A3520" s="307" t="s">
        <v>339</v>
      </c>
      <c r="B3520" s="308" t="s">
        <v>8777</v>
      </c>
      <c r="C3520" s="309" t="s">
        <v>21</v>
      </c>
      <c r="D3520" s="310" t="s">
        <v>11637</v>
      </c>
      <c r="E3520" s="322">
        <v>21519</v>
      </c>
      <c r="F3520" s="293"/>
      <c r="G3520" s="293"/>
      <c r="H3520" s="294"/>
      <c r="I3520" s="294" t="str">
        <f>IFERROR(_xlfn.IFNA(VLOOKUP($D:$D,history!$I:$Y,3,0),VLOOKUP(E:E,history!$H:$Y,4,0)),"--")</f>
        <v>--</v>
      </c>
      <c r="J3520" s="282" t="s">
        <v>5946</v>
      </c>
      <c r="K3520" s="282" t="str">
        <f t="shared" si="595"/>
        <v/>
      </c>
      <c r="L3520" s="312">
        <f t="shared" si="592"/>
        <v>182.16</v>
      </c>
      <c r="M3520" s="312">
        <f t="shared" si="593"/>
        <v>276</v>
      </c>
      <c r="N3520" s="297" t="str">
        <f>_xlfn.IFNA(VLOOKUP($E:$E,'1'!$A:$E,3,0),"")</f>
        <v/>
      </c>
      <c r="O3520" s="297" t="str">
        <f>_xlfn.IFNA(VLOOKUP($E:$E,'2'!$A:$E,3,0),"")</f>
        <v/>
      </c>
      <c r="P3520" s="297" t="str">
        <f>_xlfn.IFNA(VLOOKUP($E:$E,'3'!$A:$D,3,0),"")</f>
        <v/>
      </c>
      <c r="Q3520" s="297" t="str">
        <f>_xlfn.IFNA(VLOOKUP($E:$E,'4'!$A:$F,3,0),"")</f>
        <v/>
      </c>
      <c r="R3520" s="297" t="str">
        <f>_xlfn.IFNA(VLOOKUP($E:$E,'5'!$A:$F,3,0),"")</f>
        <v/>
      </c>
      <c r="S3520" s="297" t="str">
        <f>_xlfn.IFNA(VLOOKUP($E:$E,'6'!$A:$F,3,0),"")</f>
        <v/>
      </c>
      <c r="T3520" s="313">
        <v>1</v>
      </c>
      <c r="U3520" s="313">
        <v>12</v>
      </c>
      <c r="V3520" s="313">
        <v>120</v>
      </c>
      <c r="W3520" s="314">
        <v>0.2</v>
      </c>
      <c r="X3520" s="315">
        <v>3.2937999999999999E-4</v>
      </c>
      <c r="Y3520" s="749">
        <v>250</v>
      </c>
      <c r="Z3520" s="282"/>
      <c r="AA3520" s="316" t="s">
        <v>10390</v>
      </c>
      <c r="AB3520" s="282" t="s">
        <v>10389</v>
      </c>
      <c r="AC3520" s="317" t="s">
        <v>2081</v>
      </c>
      <c r="AD3520" s="318" t="s">
        <v>499</v>
      </c>
      <c r="AE3520" s="319">
        <v>0</v>
      </c>
      <c r="AF3520" s="319" t="s">
        <v>21</v>
      </c>
      <c r="AG3520" s="320">
        <v>3.46</v>
      </c>
      <c r="AH3520" s="321">
        <f t="shared" si="594"/>
        <v>0</v>
      </c>
      <c r="AI3520" s="287">
        <f>_xlfn.IFNA(VLOOKUP(AD:AD,грп!B:C,2,0),0)</f>
        <v>0</v>
      </c>
      <c r="AJ3520" s="607">
        <v>0</v>
      </c>
      <c r="AK3520" s="672" t="str">
        <f t="shared" si="596"/>
        <v>new</v>
      </c>
      <c r="AL3520" s="174"/>
    </row>
    <row r="3521" spans="1:39" s="4" customFormat="1" ht="12" customHeight="1" outlineLevel="1" x14ac:dyDescent="0.35">
      <c r="A3521" s="307" t="s">
        <v>339</v>
      </c>
      <c r="B3521" s="308" t="s">
        <v>8778</v>
      </c>
      <c r="C3521" s="323"/>
      <c r="D3521" s="310" t="s">
        <v>1571</v>
      </c>
      <c r="E3521" s="322">
        <v>21525</v>
      </c>
      <c r="F3521" s="293"/>
      <c r="G3521" s="293"/>
      <c r="H3521" s="294">
        <v>84</v>
      </c>
      <c r="I3521" s="294" t="str">
        <f>IFERROR(_xlfn.IFNA(VLOOKUP($D:$D,history!$I:$Y,3,0),VLOOKUP(E:E,history!$H:$Y,4,0)),"--")</f>
        <v>--</v>
      </c>
      <c r="J3521" s="282" t="s">
        <v>5946</v>
      </c>
      <c r="K3521" s="282" t="str">
        <f t="shared" si="595"/>
        <v/>
      </c>
      <c r="L3521" s="312">
        <f t="shared" si="592"/>
        <v>225.34</v>
      </c>
      <c r="M3521" s="312">
        <f t="shared" si="593"/>
        <v>341.42</v>
      </c>
      <c r="N3521" s="297" t="str">
        <f>_xlfn.IFNA(VLOOKUP($E:$E,'1'!$A:$E,3,0),"")</f>
        <v/>
      </c>
      <c r="O3521" s="297" t="str">
        <f>_xlfn.IFNA(VLOOKUP($E:$E,'2'!$A:$E,3,0),"")</f>
        <v/>
      </c>
      <c r="P3521" s="297" t="str">
        <f>_xlfn.IFNA(VLOOKUP($E:$E,'3'!$A:$D,3,0),"")</f>
        <v/>
      </c>
      <c r="Q3521" s="297" t="str">
        <f>_xlfn.IFNA(VLOOKUP($E:$E,'4'!$A:$F,3,0),"")</f>
        <v/>
      </c>
      <c r="R3521" s="297" t="str">
        <f>_xlfn.IFNA(VLOOKUP($E:$E,'5'!$A:$F,3,0),"")</f>
        <v/>
      </c>
      <c r="S3521" s="297" t="str">
        <f>_xlfn.IFNA(VLOOKUP($E:$E,'6'!$A:$F,3,0),"")</f>
        <v/>
      </c>
      <c r="T3521" s="313">
        <v>1</v>
      </c>
      <c r="U3521" s="313">
        <v>12</v>
      </c>
      <c r="V3521" s="313">
        <v>96</v>
      </c>
      <c r="W3521" s="314">
        <v>0.23699999999999999</v>
      </c>
      <c r="X3521" s="315">
        <v>4.4333330000000001E-4</v>
      </c>
      <c r="Y3521" s="749">
        <v>310</v>
      </c>
      <c r="Z3521" s="282"/>
      <c r="AA3521" s="316" t="s">
        <v>10388</v>
      </c>
      <c r="AB3521" s="282" t="s">
        <v>9163</v>
      </c>
      <c r="AC3521" s="317" t="s">
        <v>2081</v>
      </c>
      <c r="AD3521" s="318" t="s">
        <v>499</v>
      </c>
      <c r="AE3521" s="319">
        <v>0</v>
      </c>
      <c r="AF3521" s="319" t="s">
        <v>11319</v>
      </c>
      <c r="AG3521" s="320">
        <v>4.28</v>
      </c>
      <c r="AH3521" s="321">
        <f t="shared" si="594"/>
        <v>0</v>
      </c>
      <c r="AI3521" s="287">
        <f>_xlfn.IFNA(VLOOKUP(AD:AD,грп!B:C,2,0),0)</f>
        <v>0</v>
      </c>
      <c r="AJ3521" s="607">
        <v>0</v>
      </c>
      <c r="AK3521" s="672">
        <f t="shared" si="596"/>
        <v>0</v>
      </c>
      <c r="AL3521" s="174"/>
    </row>
    <row r="3522" spans="1:39" s="4" customFormat="1" ht="12" customHeight="1" outlineLevel="1" x14ac:dyDescent="0.35">
      <c r="A3522" s="307" t="s">
        <v>339</v>
      </c>
      <c r="B3522" s="308" t="s">
        <v>8779</v>
      </c>
      <c r="C3522" s="290" t="s">
        <v>555</v>
      </c>
      <c r="D3522" s="310" t="s">
        <v>662</v>
      </c>
      <c r="E3522" s="322">
        <v>21825</v>
      </c>
      <c r="F3522" s="293"/>
      <c r="G3522" s="293"/>
      <c r="H3522" s="294">
        <v>47</v>
      </c>
      <c r="I3522" s="294" t="str">
        <f>IFERROR(_xlfn.IFNA(VLOOKUP($D:$D,history!$I:$Y,3,0),VLOOKUP(E:E,history!$H:$Y,4,0)),"--")</f>
        <v>--</v>
      </c>
      <c r="J3522" s="282" t="s">
        <v>9870</v>
      </c>
      <c r="K3522" s="282" t="str">
        <f t="shared" si="595"/>
        <v/>
      </c>
      <c r="L3522" s="312">
        <f t="shared" si="592"/>
        <v>273.25</v>
      </c>
      <c r="M3522" s="312">
        <f t="shared" si="593"/>
        <v>414.01</v>
      </c>
      <c r="N3522" s="297" t="str">
        <f>_xlfn.IFNA(VLOOKUP($E:$E,'1'!$A:$E,3,0),"")</f>
        <v/>
      </c>
      <c r="O3522" s="297" t="str">
        <f>_xlfn.IFNA(VLOOKUP($E:$E,'2'!$A:$E,3,0),"")</f>
        <v/>
      </c>
      <c r="P3522" s="297" t="str">
        <f>_xlfn.IFNA(VLOOKUP($E:$E,'3'!$A:$D,3,0),"")</f>
        <v/>
      </c>
      <c r="Q3522" s="297" t="str">
        <f>_xlfn.IFNA(VLOOKUP($E:$E,'4'!$A:$F,3,0),"")</f>
        <v/>
      </c>
      <c r="R3522" s="297" t="str">
        <f>_xlfn.IFNA(VLOOKUP($E:$E,'5'!$A:$F,3,0),"")</f>
        <v/>
      </c>
      <c r="S3522" s="297">
        <f>_xlfn.IFNA(VLOOKUP($E:$E,'6'!$A:$F,3,0),"")</f>
        <v>172.14750000000001</v>
      </c>
      <c r="T3522" s="313">
        <v>1</v>
      </c>
      <c r="U3522" s="313">
        <v>12</v>
      </c>
      <c r="V3522" s="313">
        <v>60</v>
      </c>
      <c r="W3522" s="314">
        <v>0.33700000000000002</v>
      </c>
      <c r="X3522" s="315">
        <v>5.0333330000000001E-4</v>
      </c>
      <c r="Y3522" s="749">
        <v>370</v>
      </c>
      <c r="Z3522" s="282"/>
      <c r="AA3522" s="316" t="s">
        <v>10390</v>
      </c>
      <c r="AB3522" s="282" t="s">
        <v>9163</v>
      </c>
      <c r="AC3522" s="317" t="s">
        <v>2081</v>
      </c>
      <c r="AD3522" s="318" t="s">
        <v>499</v>
      </c>
      <c r="AE3522" s="319">
        <v>0</v>
      </c>
      <c r="AF3522" s="319" t="s">
        <v>11319</v>
      </c>
      <c r="AG3522" s="320">
        <v>5.19</v>
      </c>
      <c r="AH3522" s="321">
        <f t="shared" si="594"/>
        <v>0</v>
      </c>
      <c r="AI3522" s="287">
        <f>_xlfn.IFNA(VLOOKUP(AD:AD,грп!B:C,2,0),0)</f>
        <v>0</v>
      </c>
      <c r="AJ3522" s="607">
        <v>115</v>
      </c>
      <c r="AK3522" s="672" t="str">
        <f t="shared" si="596"/>
        <v xml:space="preserve"> </v>
      </c>
      <c r="AL3522" s="174"/>
    </row>
    <row r="3523" spans="1:39" s="4" customFormat="1" ht="12" customHeight="1" outlineLevel="1" x14ac:dyDescent="0.35">
      <c r="A3523" s="307" t="s">
        <v>10402</v>
      </c>
      <c r="B3523" s="308" t="s">
        <v>8780</v>
      </c>
      <c r="C3523" s="290" t="s">
        <v>555</v>
      </c>
      <c r="D3523" s="310" t="s">
        <v>3271</v>
      </c>
      <c r="E3523" s="322">
        <v>3100101</v>
      </c>
      <c r="F3523" s="293"/>
      <c r="G3523" s="293"/>
      <c r="H3523" s="294">
        <v>45</v>
      </c>
      <c r="I3523" s="294" t="str">
        <f>IFERROR(_xlfn.IFNA(VLOOKUP($D:$D,history!$I:$Y,3,0),VLOOKUP(E:E,history!$H:$Y,4,0)),"--")</f>
        <v>--</v>
      </c>
      <c r="J3523" s="282" t="s">
        <v>5946</v>
      </c>
      <c r="K3523" s="282" t="str">
        <f t="shared" si="595"/>
        <v/>
      </c>
      <c r="L3523" s="312">
        <f t="shared" si="592"/>
        <v>143.19999999999999</v>
      </c>
      <c r="M3523" s="312">
        <f t="shared" si="593"/>
        <v>216.97</v>
      </c>
      <c r="N3523" s="297" t="str">
        <f>_xlfn.IFNA(VLOOKUP($E:$E,'1'!$A:$E,3,0),"")</f>
        <v/>
      </c>
      <c r="O3523" s="297" t="str">
        <f>_xlfn.IFNA(VLOOKUP($E:$E,'2'!$A:$E,3,0),"")</f>
        <v/>
      </c>
      <c r="P3523" s="297" t="str">
        <f>_xlfn.IFNA(VLOOKUP($E:$E,'3'!$A:$D,3,0),"")</f>
        <v/>
      </c>
      <c r="Q3523" s="297" t="str">
        <f>_xlfn.IFNA(VLOOKUP($E:$E,'4'!$A:$F,3,0),"")</f>
        <v/>
      </c>
      <c r="R3523" s="297" t="str">
        <f>_xlfn.IFNA(VLOOKUP($E:$E,'5'!$A:$F,3,0),"")</f>
        <v/>
      </c>
      <c r="S3523" s="297" t="str">
        <f>_xlfn.IFNA(VLOOKUP($E:$E,'6'!$A:$F,3,0),"")</f>
        <v/>
      </c>
      <c r="T3523" s="313">
        <v>1</v>
      </c>
      <c r="U3523" s="313">
        <v>12</v>
      </c>
      <c r="V3523" s="313">
        <v>120</v>
      </c>
      <c r="W3523" s="314">
        <v>0.14199999999999999</v>
      </c>
      <c r="X3523" s="315">
        <v>4.2333330000000001E-4</v>
      </c>
      <c r="Y3523" s="749">
        <v>210</v>
      </c>
      <c r="Z3523" s="282"/>
      <c r="AA3523" s="316" t="s">
        <v>10388</v>
      </c>
      <c r="AB3523" s="282" t="s">
        <v>9163</v>
      </c>
      <c r="AC3523" s="317" t="s">
        <v>2081</v>
      </c>
      <c r="AD3523" s="318" t="s">
        <v>499</v>
      </c>
      <c r="AE3523" s="319">
        <v>0</v>
      </c>
      <c r="AF3523" s="319" t="s">
        <v>11273</v>
      </c>
      <c r="AG3523" s="320">
        <v>2.72</v>
      </c>
      <c r="AH3523" s="321">
        <f t="shared" si="594"/>
        <v>0</v>
      </c>
      <c r="AI3523" s="287">
        <f>_xlfn.IFNA(VLOOKUP(AD:AD,грп!B:C,2,0),0)</f>
        <v>0</v>
      </c>
      <c r="AJ3523" s="607">
        <v>0</v>
      </c>
      <c r="AK3523" s="672" t="str">
        <f t="shared" si="596"/>
        <v xml:space="preserve"> </v>
      </c>
      <c r="AL3523" s="174"/>
    </row>
    <row r="3524" spans="1:39" s="4" customFormat="1" ht="12" customHeight="1" outlineLevel="1" x14ac:dyDescent="0.35">
      <c r="A3524" s="307" t="s">
        <v>10402</v>
      </c>
      <c r="B3524" s="308" t="s">
        <v>8781</v>
      </c>
      <c r="C3524" s="290" t="s">
        <v>555</v>
      </c>
      <c r="D3524" s="310" t="s">
        <v>3272</v>
      </c>
      <c r="E3524" s="322">
        <v>3100102</v>
      </c>
      <c r="F3524" s="293"/>
      <c r="G3524" s="293"/>
      <c r="H3524" s="294">
        <v>83</v>
      </c>
      <c r="I3524" s="294" t="str">
        <f>IFERROR(_xlfn.IFNA(VLOOKUP($D:$D,history!$I:$Y,3,0),VLOOKUP(E:E,history!$H:$Y,4,0)),"--")</f>
        <v>--</v>
      </c>
      <c r="J3524" s="282" t="s">
        <v>9870</v>
      </c>
      <c r="K3524" s="282" t="str">
        <f t="shared" si="595"/>
        <v/>
      </c>
      <c r="L3524" s="312">
        <f t="shared" si="592"/>
        <v>240.6</v>
      </c>
      <c r="M3524" s="312">
        <f t="shared" si="593"/>
        <v>364.55</v>
      </c>
      <c r="N3524" s="297" t="str">
        <f>_xlfn.IFNA(VLOOKUP($E:$E,'1'!$A:$E,3,0),"")</f>
        <v/>
      </c>
      <c r="O3524" s="297" t="str">
        <f>_xlfn.IFNA(VLOOKUP($E:$E,'2'!$A:$E,3,0),"")</f>
        <v/>
      </c>
      <c r="P3524" s="297" t="str">
        <f>_xlfn.IFNA(VLOOKUP($E:$E,'3'!$A:$D,3,0),"")</f>
        <v/>
      </c>
      <c r="Q3524" s="297" t="str">
        <f>_xlfn.IFNA(VLOOKUP($E:$E,'4'!$A:$F,3,0),"")</f>
        <v/>
      </c>
      <c r="R3524" s="297" t="str">
        <f>_xlfn.IFNA(VLOOKUP($E:$E,'5'!$A:$F,3,0),"")</f>
        <v/>
      </c>
      <c r="S3524" s="297">
        <f>_xlfn.IFNA(VLOOKUP($E:$E,'6'!$A:$F,3,0),"")</f>
        <v>151.578</v>
      </c>
      <c r="T3524" s="313">
        <v>1</v>
      </c>
      <c r="U3524" s="313">
        <v>12</v>
      </c>
      <c r="V3524" s="313">
        <v>96</v>
      </c>
      <c r="W3524" s="314">
        <v>0.26400000000000001</v>
      </c>
      <c r="X3524" s="315">
        <v>5.4563490000000001E-4</v>
      </c>
      <c r="Y3524" s="749">
        <v>350</v>
      </c>
      <c r="Z3524" s="282"/>
      <c r="AA3524" s="316" t="s">
        <v>10388</v>
      </c>
      <c r="AB3524" s="282" t="s">
        <v>9163</v>
      </c>
      <c r="AC3524" s="317" t="s">
        <v>2081</v>
      </c>
      <c r="AD3524" s="318" t="s">
        <v>499</v>
      </c>
      <c r="AE3524" s="319">
        <v>0</v>
      </c>
      <c r="AF3524" s="319" t="s">
        <v>11319</v>
      </c>
      <c r="AG3524" s="320">
        <v>4.57</v>
      </c>
      <c r="AH3524" s="321">
        <f t="shared" si="594"/>
        <v>0</v>
      </c>
      <c r="AI3524" s="287">
        <f>_xlfn.IFNA(VLOOKUP(AD:AD,грп!B:C,2,0),0)</f>
        <v>0</v>
      </c>
      <c r="AJ3524" s="607">
        <v>102</v>
      </c>
      <c r="AK3524" s="672" t="str">
        <f t="shared" si="596"/>
        <v xml:space="preserve"> </v>
      </c>
      <c r="AL3524" s="174"/>
    </row>
    <row r="3525" spans="1:39" s="4" customFormat="1" ht="12" customHeight="1" outlineLevel="1" x14ac:dyDescent="0.35">
      <c r="A3525" s="307" t="s">
        <v>10402</v>
      </c>
      <c r="B3525" s="308" t="s">
        <v>8782</v>
      </c>
      <c r="C3525" s="290" t="s">
        <v>555</v>
      </c>
      <c r="D3525" s="310" t="s">
        <v>3273</v>
      </c>
      <c r="E3525" s="322">
        <v>3100103</v>
      </c>
      <c r="F3525" s="293"/>
      <c r="G3525" s="293"/>
      <c r="H3525" s="294">
        <v>79</v>
      </c>
      <c r="I3525" s="294" t="str">
        <f>IFERROR(_xlfn.IFNA(VLOOKUP($D:$D,history!$I:$Y,3,0),VLOOKUP(E:E,history!$H:$Y,4,0)),"--")</f>
        <v>--</v>
      </c>
      <c r="J3525" s="282" t="s">
        <v>9870</v>
      </c>
      <c r="K3525" s="282" t="str">
        <f t="shared" si="595"/>
        <v/>
      </c>
      <c r="L3525" s="312">
        <f t="shared" si="592"/>
        <v>383.28</v>
      </c>
      <c r="M3525" s="312">
        <f t="shared" si="593"/>
        <v>580.73</v>
      </c>
      <c r="N3525" s="297" t="str">
        <f>_xlfn.IFNA(VLOOKUP($E:$E,'1'!$A:$E,3,0),"")</f>
        <v/>
      </c>
      <c r="O3525" s="297" t="str">
        <f>_xlfn.IFNA(VLOOKUP($E:$E,'2'!$A:$E,3,0),"")</f>
        <v/>
      </c>
      <c r="P3525" s="297" t="str">
        <f>_xlfn.IFNA(VLOOKUP($E:$E,'3'!$A:$D,3,0),"")</f>
        <v/>
      </c>
      <c r="Q3525" s="297" t="str">
        <f>_xlfn.IFNA(VLOOKUP($E:$E,'4'!$A:$F,3,0),"")</f>
        <v/>
      </c>
      <c r="R3525" s="297" t="str">
        <f>_xlfn.IFNA(VLOOKUP($E:$E,'5'!$A:$F,3,0),"")</f>
        <v/>
      </c>
      <c r="S3525" s="297">
        <f>_xlfn.IFNA(VLOOKUP($E:$E,'6'!$A:$F,3,0),"")</f>
        <v>241.46639999999999</v>
      </c>
      <c r="T3525" s="313">
        <v>1</v>
      </c>
      <c r="U3525" s="313">
        <v>12</v>
      </c>
      <c r="V3525" s="313">
        <v>60</v>
      </c>
      <c r="W3525" s="314">
        <v>0.378</v>
      </c>
      <c r="X3525" s="315">
        <v>5.8833330000000001E-4</v>
      </c>
      <c r="Y3525" s="749">
        <v>550</v>
      </c>
      <c r="Z3525" s="282"/>
      <c r="AA3525" s="316" t="s">
        <v>10388</v>
      </c>
      <c r="AB3525" s="282" t="s">
        <v>9163</v>
      </c>
      <c r="AC3525" s="317" t="s">
        <v>2081</v>
      </c>
      <c r="AD3525" s="318" t="s">
        <v>499</v>
      </c>
      <c r="AE3525" s="319">
        <v>0</v>
      </c>
      <c r="AF3525" s="319" t="s">
        <v>11319</v>
      </c>
      <c r="AG3525" s="320">
        <v>7.28</v>
      </c>
      <c r="AH3525" s="321">
        <f t="shared" si="594"/>
        <v>0</v>
      </c>
      <c r="AI3525" s="287">
        <f>_xlfn.IFNA(VLOOKUP(AD:AD,грп!B:C,2,0),0)</f>
        <v>0</v>
      </c>
      <c r="AJ3525" s="607">
        <v>70</v>
      </c>
      <c r="AK3525" s="672" t="str">
        <f t="shared" si="596"/>
        <v xml:space="preserve"> </v>
      </c>
      <c r="AL3525" s="174"/>
    </row>
    <row r="3526" spans="1:39" s="4" customFormat="1" ht="12" customHeight="1" outlineLevel="1" x14ac:dyDescent="0.35">
      <c r="A3526" s="307" t="s">
        <v>10402</v>
      </c>
      <c r="B3526" s="308" t="s">
        <v>8783</v>
      </c>
      <c r="C3526" s="309"/>
      <c r="D3526" s="310" t="s">
        <v>10365</v>
      </c>
      <c r="E3526" s="322">
        <v>3100104</v>
      </c>
      <c r="F3526" s="293"/>
      <c r="G3526" s="293"/>
      <c r="H3526" s="294">
        <v>93</v>
      </c>
      <c r="I3526" s="294" t="str">
        <f>IFERROR(_xlfn.IFNA(VLOOKUP($D:$D,history!$I:$Y,3,0),VLOOKUP(E:E,history!$H:$Y,4,0)),"--")</f>
        <v>--</v>
      </c>
      <c r="J3526" s="282" t="s">
        <v>9870</v>
      </c>
      <c r="K3526" s="282" t="str">
        <f t="shared" si="595"/>
        <v/>
      </c>
      <c r="L3526" s="312">
        <f t="shared" si="592"/>
        <v>191.64</v>
      </c>
      <c r="M3526" s="312">
        <f t="shared" si="593"/>
        <v>290.36</v>
      </c>
      <c r="N3526" s="297" t="str">
        <f>_xlfn.IFNA(VLOOKUP($E:$E,'1'!$A:$E,3,0),"")</f>
        <v/>
      </c>
      <c r="O3526" s="297" t="str">
        <f>_xlfn.IFNA(VLOOKUP($E:$E,'2'!$A:$E,3,0),"")</f>
        <v/>
      </c>
      <c r="P3526" s="297" t="str">
        <f>_xlfn.IFNA(VLOOKUP($E:$E,'3'!$A:$D,3,0),"")</f>
        <v/>
      </c>
      <c r="Q3526" s="297" t="str">
        <f>_xlfn.IFNA(VLOOKUP($E:$E,'4'!$A:$F,3,0),"")</f>
        <v/>
      </c>
      <c r="R3526" s="297" t="str">
        <f>_xlfn.IFNA(VLOOKUP($E:$E,'5'!$A:$F,3,0),"")</f>
        <v/>
      </c>
      <c r="S3526" s="297">
        <f>_xlfn.IFNA(VLOOKUP($E:$E,'6'!$A:$F,3,0),"")</f>
        <v>120.7332</v>
      </c>
      <c r="T3526" s="313">
        <v>1</v>
      </c>
      <c r="U3526" s="313">
        <v>12</v>
      </c>
      <c r="V3526" s="313">
        <v>120</v>
      </c>
      <c r="W3526" s="314">
        <v>0.214</v>
      </c>
      <c r="X3526" s="315">
        <v>4.6929820000000001E-4</v>
      </c>
      <c r="Y3526" s="749">
        <v>280</v>
      </c>
      <c r="Z3526" s="282"/>
      <c r="AA3526" s="316" t="s">
        <v>10390</v>
      </c>
      <c r="AB3526" s="282" t="s">
        <v>9163</v>
      </c>
      <c r="AC3526" s="317" t="s">
        <v>2081</v>
      </c>
      <c r="AD3526" s="318" t="s">
        <v>499</v>
      </c>
      <c r="AE3526" s="319">
        <v>0</v>
      </c>
      <c r="AF3526" s="319" t="s">
        <v>11273</v>
      </c>
      <c r="AG3526" s="320">
        <v>3.64</v>
      </c>
      <c r="AH3526" s="321">
        <f t="shared" si="594"/>
        <v>0</v>
      </c>
      <c r="AI3526" s="287">
        <f>_xlfn.IFNA(VLOOKUP(AD:AD,грп!B:C,2,0),0)</f>
        <v>0</v>
      </c>
      <c r="AJ3526" s="607">
        <v>37</v>
      </c>
      <c r="AK3526" s="672">
        <f t="shared" si="596"/>
        <v>0</v>
      </c>
      <c r="AL3526" s="174"/>
    </row>
    <row r="3527" spans="1:39" s="4" customFormat="1" ht="12" customHeight="1" outlineLevel="1" x14ac:dyDescent="0.35">
      <c r="A3527" s="307" t="s">
        <v>10402</v>
      </c>
      <c r="B3527" s="308" t="s">
        <v>8784</v>
      </c>
      <c r="C3527" s="290" t="s">
        <v>555</v>
      </c>
      <c r="D3527" s="310" t="s">
        <v>3274</v>
      </c>
      <c r="E3527" s="322">
        <v>3100301</v>
      </c>
      <c r="F3527" s="293"/>
      <c r="G3527" s="293"/>
      <c r="H3527" s="294">
        <v>20</v>
      </c>
      <c r="I3527" s="294" t="str">
        <f>IFERROR(_xlfn.IFNA(VLOOKUP($D:$D,history!$I:$Y,3,0),VLOOKUP(E:E,history!$H:$Y,4,0)),"--")</f>
        <v>--</v>
      </c>
      <c r="J3527" s="282" t="s">
        <v>9870</v>
      </c>
      <c r="K3527" s="282" t="str">
        <f t="shared" si="595"/>
        <v/>
      </c>
      <c r="L3527" s="312">
        <f t="shared" si="592"/>
        <v>161.11000000000001</v>
      </c>
      <c r="M3527" s="312">
        <f t="shared" si="593"/>
        <v>244.1</v>
      </c>
      <c r="N3527" s="297" t="str">
        <f>_xlfn.IFNA(VLOOKUP($E:$E,'1'!$A:$E,3,0),"")</f>
        <v/>
      </c>
      <c r="O3527" s="297" t="str">
        <f>_xlfn.IFNA(VLOOKUP($E:$E,'2'!$A:$E,3,0),"")</f>
        <v/>
      </c>
      <c r="P3527" s="297" t="str">
        <f>_xlfn.IFNA(VLOOKUP($E:$E,'3'!$A:$D,3,0),"")</f>
        <v/>
      </c>
      <c r="Q3527" s="297" t="str">
        <f>_xlfn.IFNA(VLOOKUP($E:$E,'4'!$A:$F,3,0),"")</f>
        <v/>
      </c>
      <c r="R3527" s="297" t="str">
        <f>_xlfn.IFNA(VLOOKUP($E:$E,'5'!$A:$F,3,0),"")</f>
        <v/>
      </c>
      <c r="S3527" s="297">
        <f>_xlfn.IFNA(VLOOKUP($E:$E,'6'!$A:$F,3,0),"")</f>
        <v>101.49930000000001</v>
      </c>
      <c r="T3527" s="313">
        <v>1</v>
      </c>
      <c r="U3527" s="313">
        <v>10</v>
      </c>
      <c r="V3527" s="313">
        <v>120</v>
      </c>
      <c r="W3527" s="314">
        <v>0.13300000000000001</v>
      </c>
      <c r="X3527" s="315">
        <v>4.916667E-4</v>
      </c>
      <c r="Y3527" s="749">
        <v>230</v>
      </c>
      <c r="Z3527" s="282"/>
      <c r="AA3527" s="316" t="s">
        <v>10390</v>
      </c>
      <c r="AB3527" s="282" t="s">
        <v>9163</v>
      </c>
      <c r="AC3527" s="317" t="s">
        <v>2081</v>
      </c>
      <c r="AD3527" s="318" t="s">
        <v>499</v>
      </c>
      <c r="AE3527" s="319">
        <v>0</v>
      </c>
      <c r="AF3527" s="319" t="s">
        <v>11273</v>
      </c>
      <c r="AG3527" s="320">
        <v>3.06</v>
      </c>
      <c r="AH3527" s="321">
        <f t="shared" si="594"/>
        <v>0</v>
      </c>
      <c r="AI3527" s="287">
        <f>_xlfn.IFNA(VLOOKUP(AD:AD,грп!B:C,2,0),0)</f>
        <v>0</v>
      </c>
      <c r="AJ3527" s="607">
        <v>55</v>
      </c>
      <c r="AK3527" s="672" t="str">
        <f t="shared" si="596"/>
        <v xml:space="preserve"> </v>
      </c>
      <c r="AL3527" s="174"/>
    </row>
    <row r="3528" spans="1:39" s="4" customFormat="1" ht="12" customHeight="1" outlineLevel="1" x14ac:dyDescent="0.35">
      <c r="A3528" s="307" t="s">
        <v>10402</v>
      </c>
      <c r="B3528" s="308" t="s">
        <v>8785</v>
      </c>
      <c r="C3528" s="290" t="s">
        <v>555</v>
      </c>
      <c r="D3528" s="310" t="s">
        <v>3275</v>
      </c>
      <c r="E3528" s="322">
        <v>3100302</v>
      </c>
      <c r="F3528" s="293"/>
      <c r="G3528" s="293"/>
      <c r="H3528" s="294">
        <v>31</v>
      </c>
      <c r="I3528" s="294" t="str">
        <f>IFERROR(_xlfn.IFNA(VLOOKUP($D:$D,history!$I:$Y,3,0),VLOOKUP(E:E,history!$H:$Y,4,0)),"--")</f>
        <v>V</v>
      </c>
      <c r="J3528" s="282" t="s">
        <v>9870</v>
      </c>
      <c r="K3528" s="282" t="str">
        <f t="shared" si="595"/>
        <v/>
      </c>
      <c r="L3528" s="312">
        <f t="shared" si="592"/>
        <v>227.96</v>
      </c>
      <c r="M3528" s="312">
        <f t="shared" si="593"/>
        <v>345.4</v>
      </c>
      <c r="N3528" s="297" t="str">
        <f>_xlfn.IFNA(VLOOKUP($E:$E,'1'!$A:$E,3,0),"")</f>
        <v/>
      </c>
      <c r="O3528" s="297" t="str">
        <f>_xlfn.IFNA(VLOOKUP($E:$E,'2'!$A:$E,3,0),"")</f>
        <v/>
      </c>
      <c r="P3528" s="297" t="str">
        <f>_xlfn.IFNA(VLOOKUP($E:$E,'3'!$A:$D,3,0),"")</f>
        <v/>
      </c>
      <c r="Q3528" s="297" t="str">
        <f>_xlfn.IFNA(VLOOKUP($E:$E,'4'!$A:$F,3,0),"")</f>
        <v/>
      </c>
      <c r="R3528" s="297" t="str">
        <f>_xlfn.IFNA(VLOOKUP($E:$E,'5'!$A:$F,3,0),"")</f>
        <v/>
      </c>
      <c r="S3528" s="297">
        <f>_xlfn.IFNA(VLOOKUP($E:$E,'6'!$A:$F,3,0),"")</f>
        <v>143.6148</v>
      </c>
      <c r="T3528" s="313">
        <v>1</v>
      </c>
      <c r="U3528" s="313">
        <v>12</v>
      </c>
      <c r="V3528" s="313">
        <v>96</v>
      </c>
      <c r="W3528" s="314">
        <v>0.26200000000000001</v>
      </c>
      <c r="X3528" s="315">
        <v>6.2334659999999998E-4</v>
      </c>
      <c r="Y3528" s="749">
        <v>330</v>
      </c>
      <c r="Z3528" s="282"/>
      <c r="AA3528" s="316" t="s">
        <v>10390</v>
      </c>
      <c r="AB3528" s="282" t="s">
        <v>9163</v>
      </c>
      <c r="AC3528" s="317" t="s">
        <v>2081</v>
      </c>
      <c r="AD3528" s="318" t="s">
        <v>499</v>
      </c>
      <c r="AE3528" s="319">
        <v>0</v>
      </c>
      <c r="AF3528" s="319" t="s">
        <v>11273</v>
      </c>
      <c r="AG3528" s="320">
        <v>4.33</v>
      </c>
      <c r="AH3528" s="321">
        <f t="shared" si="594"/>
        <v>0</v>
      </c>
      <c r="AI3528" s="287">
        <f>_xlfn.IFNA(VLOOKUP(AD:AD,грп!B:C,2,0),0)</f>
        <v>0</v>
      </c>
      <c r="AJ3528" s="607">
        <v>52</v>
      </c>
      <c r="AK3528" s="672" t="str">
        <f t="shared" si="596"/>
        <v xml:space="preserve"> </v>
      </c>
      <c r="AL3528" s="174"/>
    </row>
    <row r="3529" spans="1:39" s="4" customFormat="1" ht="12" customHeight="1" outlineLevel="1" x14ac:dyDescent="0.35">
      <c r="A3529" s="307" t="s">
        <v>10402</v>
      </c>
      <c r="B3529" s="308" t="s">
        <v>8786</v>
      </c>
      <c r="C3529" s="309"/>
      <c r="D3529" s="310" t="s">
        <v>3270</v>
      </c>
      <c r="E3529" s="322">
        <v>3100303</v>
      </c>
      <c r="F3529" s="293"/>
      <c r="G3529" s="293"/>
      <c r="H3529" s="294"/>
      <c r="I3529" s="294" t="str">
        <f>IFERROR(_xlfn.IFNA(VLOOKUP($D:$D,history!$I:$Y,3,0),VLOOKUP(E:E,history!$H:$Y,4,0)),"--")</f>
        <v>--</v>
      </c>
      <c r="J3529" s="282" t="s">
        <v>5946</v>
      </c>
      <c r="K3529" s="282" t="str">
        <f t="shared" si="595"/>
        <v/>
      </c>
      <c r="L3529" s="312">
        <f t="shared" si="592"/>
        <v>377.49</v>
      </c>
      <c r="M3529" s="312">
        <f t="shared" si="593"/>
        <v>571.95000000000005</v>
      </c>
      <c r="N3529" s="297" t="str">
        <f>_xlfn.IFNA(VLOOKUP($E:$E,'1'!$A:$E,3,0),"")</f>
        <v/>
      </c>
      <c r="O3529" s="297" t="str">
        <f>_xlfn.IFNA(VLOOKUP($E:$E,'2'!$A:$E,3,0),"")</f>
        <v/>
      </c>
      <c r="P3529" s="297" t="str">
        <f>_xlfn.IFNA(VLOOKUP($E:$E,'3'!$A:$D,3,0),"")</f>
        <v/>
      </c>
      <c r="Q3529" s="297" t="str">
        <f>_xlfn.IFNA(VLOOKUP($E:$E,'4'!$A:$F,3,0),"")</f>
        <v/>
      </c>
      <c r="R3529" s="297" t="str">
        <f>_xlfn.IFNA(VLOOKUP($E:$E,'5'!$A:$F,3,0),"")</f>
        <v/>
      </c>
      <c r="S3529" s="297" t="str">
        <f>_xlfn.IFNA(VLOOKUP($E:$E,'6'!$A:$F,3,0),"")</f>
        <v/>
      </c>
      <c r="T3529" s="313">
        <v>1</v>
      </c>
      <c r="U3529" s="313">
        <v>6</v>
      </c>
      <c r="V3529" s="313">
        <v>60</v>
      </c>
      <c r="W3529" s="314">
        <v>0.36699999999999999</v>
      </c>
      <c r="X3529" s="315">
        <v>6.3000000000000003E-4</v>
      </c>
      <c r="Y3529" s="749">
        <v>540</v>
      </c>
      <c r="Z3529" s="282"/>
      <c r="AA3529" s="316" t="s">
        <v>10388</v>
      </c>
      <c r="AB3529" s="282" t="s">
        <v>9163</v>
      </c>
      <c r="AC3529" s="317" t="s">
        <v>2081</v>
      </c>
      <c r="AD3529" s="318" t="s">
        <v>499</v>
      </c>
      <c r="AE3529" s="319">
        <v>0</v>
      </c>
      <c r="AF3529" s="319" t="s">
        <v>11273</v>
      </c>
      <c r="AG3529" s="320">
        <v>7.17</v>
      </c>
      <c r="AH3529" s="321">
        <f t="shared" si="594"/>
        <v>0</v>
      </c>
      <c r="AI3529" s="287">
        <f>_xlfn.IFNA(VLOOKUP(AD:AD,грп!B:C,2,0),0)</f>
        <v>0</v>
      </c>
      <c r="AJ3529" s="607">
        <v>30</v>
      </c>
      <c r="AK3529" s="672">
        <f t="shared" si="596"/>
        <v>0</v>
      </c>
      <c r="AL3529" s="174"/>
    </row>
    <row r="3530" spans="1:39" s="4" customFormat="1" ht="12" customHeight="1" outlineLevel="1" x14ac:dyDescent="0.35">
      <c r="A3530" s="307" t="s">
        <v>10402</v>
      </c>
      <c r="B3530" s="308" t="s">
        <v>8787</v>
      </c>
      <c r="C3530" s="309"/>
      <c r="D3530" s="310" t="s">
        <v>10367</v>
      </c>
      <c r="E3530" s="322">
        <v>3100304</v>
      </c>
      <c r="F3530" s="293"/>
      <c r="G3530" s="293"/>
      <c r="H3530" s="294">
        <v>22</v>
      </c>
      <c r="I3530" s="294" t="str">
        <f>IFERROR(_xlfn.IFNA(VLOOKUP($D:$D,history!$I:$Y,3,0),VLOOKUP(E:E,history!$H:$Y,4,0)),"--")</f>
        <v>--</v>
      </c>
      <c r="J3530" s="282" t="s">
        <v>9870</v>
      </c>
      <c r="K3530" s="282" t="str">
        <f t="shared" si="595"/>
        <v/>
      </c>
      <c r="L3530" s="312">
        <f t="shared" si="592"/>
        <v>202.17</v>
      </c>
      <c r="M3530" s="312">
        <f t="shared" si="593"/>
        <v>306.32</v>
      </c>
      <c r="N3530" s="297" t="str">
        <f>_xlfn.IFNA(VLOOKUP($E:$E,'1'!$A:$E,3,0),"")</f>
        <v/>
      </c>
      <c r="O3530" s="297" t="str">
        <f>_xlfn.IFNA(VLOOKUP($E:$E,'2'!$A:$E,3,0),"")</f>
        <v/>
      </c>
      <c r="P3530" s="297" t="str">
        <f>_xlfn.IFNA(VLOOKUP($E:$E,'3'!$A:$D,3,0),"")</f>
        <v/>
      </c>
      <c r="Q3530" s="297" t="str">
        <f>_xlfn.IFNA(VLOOKUP($E:$E,'4'!$A:$F,3,0),"")</f>
        <v/>
      </c>
      <c r="R3530" s="297" t="str">
        <f>_xlfn.IFNA(VLOOKUP($E:$E,'5'!$A:$F,3,0),"")</f>
        <v/>
      </c>
      <c r="S3530" s="297">
        <f>_xlfn.IFNA(VLOOKUP($E:$E,'6'!$A:$F,3,0),"")</f>
        <v>127.36709999999999</v>
      </c>
      <c r="T3530" s="313">
        <v>1</v>
      </c>
      <c r="U3530" s="313">
        <v>12</v>
      </c>
      <c r="V3530" s="313">
        <v>120</v>
      </c>
      <c r="W3530" s="314">
        <v>0.20899999999999999</v>
      </c>
      <c r="X3530" s="315">
        <v>5.3289470000000003E-4</v>
      </c>
      <c r="Y3530" s="749">
        <v>290</v>
      </c>
      <c r="Z3530" s="282"/>
      <c r="AA3530" s="316" t="s">
        <v>393</v>
      </c>
      <c r="AB3530" s="282" t="s">
        <v>9163</v>
      </c>
      <c r="AC3530" s="317" t="s">
        <v>2081</v>
      </c>
      <c r="AD3530" s="318" t="s">
        <v>499</v>
      </c>
      <c r="AE3530" s="319">
        <v>0</v>
      </c>
      <c r="AF3530" s="319" t="s">
        <v>11273</v>
      </c>
      <c r="AG3530" s="320">
        <v>3.84</v>
      </c>
      <c r="AH3530" s="321">
        <f t="shared" si="594"/>
        <v>0</v>
      </c>
      <c r="AI3530" s="287">
        <f>_xlfn.IFNA(VLOOKUP(AD:AD,грп!B:C,2,0),0)</f>
        <v>0</v>
      </c>
      <c r="AJ3530" s="607">
        <v>31</v>
      </c>
      <c r="AK3530" s="672">
        <f t="shared" si="596"/>
        <v>0</v>
      </c>
      <c r="AL3530" s="174"/>
    </row>
    <row r="3531" spans="1:39" s="4" customFormat="1" ht="12" customHeight="1" outlineLevel="1" x14ac:dyDescent="0.35">
      <c r="A3531" s="307" t="s">
        <v>10402</v>
      </c>
      <c r="B3531" s="308" t="s">
        <v>8788</v>
      </c>
      <c r="C3531" s="309" t="s">
        <v>21</v>
      </c>
      <c r="D3531" s="310" t="s">
        <v>11638</v>
      </c>
      <c r="E3531" s="322" t="s">
        <v>4982</v>
      </c>
      <c r="F3531" s="293"/>
      <c r="G3531" s="293"/>
      <c r="H3531" s="294"/>
      <c r="I3531" s="294" t="str">
        <f>IFERROR(_xlfn.IFNA(VLOOKUP($D:$D,history!$I:$Y,3,0),VLOOKUP(E:E,history!$H:$Y,4,0)),"--")</f>
        <v>--</v>
      </c>
      <c r="J3531" s="282" t="s">
        <v>5946</v>
      </c>
      <c r="K3531" s="282" t="str">
        <f t="shared" si="595"/>
        <v/>
      </c>
      <c r="L3531" s="312">
        <f t="shared" si="592"/>
        <v>94.24</v>
      </c>
      <c r="M3531" s="312">
        <f t="shared" si="593"/>
        <v>142.79</v>
      </c>
      <c r="N3531" s="297" t="str">
        <f>_xlfn.IFNA(VLOOKUP($E:$E,'1'!$A:$E,3,0),"")</f>
        <v/>
      </c>
      <c r="O3531" s="297" t="str">
        <f>_xlfn.IFNA(VLOOKUP($E:$E,'2'!$A:$E,3,0),"")</f>
        <v/>
      </c>
      <c r="P3531" s="297" t="str">
        <f>_xlfn.IFNA(VLOOKUP($E:$E,'3'!$A:$D,3,0),"")</f>
        <v/>
      </c>
      <c r="Q3531" s="297" t="str">
        <f>_xlfn.IFNA(VLOOKUP($E:$E,'4'!$A:$F,3,0),"")</f>
        <v/>
      </c>
      <c r="R3531" s="297" t="str">
        <f>_xlfn.IFNA(VLOOKUP($E:$E,'5'!$A:$F,3,0),"")</f>
        <v/>
      </c>
      <c r="S3531" s="297" t="str">
        <f>_xlfn.IFNA(VLOOKUP($E:$E,'6'!$A:$F,3,0),"")</f>
        <v/>
      </c>
      <c r="T3531" s="313">
        <v>1</v>
      </c>
      <c r="U3531" s="313">
        <v>12</v>
      </c>
      <c r="V3531" s="313">
        <v>120</v>
      </c>
      <c r="W3531" s="314">
        <v>8.4000000000000005E-2</v>
      </c>
      <c r="X3531" s="315">
        <v>2.7083329999999999E-4</v>
      </c>
      <c r="Y3531" s="749">
        <v>140</v>
      </c>
      <c r="Z3531" s="282"/>
      <c r="AA3531" s="316" t="s">
        <v>10390</v>
      </c>
      <c r="AB3531" s="282" t="s">
        <v>10389</v>
      </c>
      <c r="AC3531" s="317" t="s">
        <v>2081</v>
      </c>
      <c r="AD3531" s="318" t="s">
        <v>499</v>
      </c>
      <c r="AE3531" s="319">
        <v>0</v>
      </c>
      <c r="AF3531" s="319" t="s">
        <v>21</v>
      </c>
      <c r="AG3531" s="320">
        <v>1.79</v>
      </c>
      <c r="AH3531" s="321">
        <f t="shared" si="594"/>
        <v>0</v>
      </c>
      <c r="AI3531" s="287">
        <f>_xlfn.IFNA(VLOOKUP(AD:AD,грп!B:C,2,0),0)</f>
        <v>0</v>
      </c>
      <c r="AJ3531" s="607">
        <v>0</v>
      </c>
      <c r="AK3531" s="672" t="str">
        <f t="shared" si="596"/>
        <v>new</v>
      </c>
      <c r="AL3531" s="174"/>
    </row>
    <row r="3532" spans="1:39" s="4" customFormat="1" ht="12" customHeight="1" outlineLevel="1" x14ac:dyDescent="0.35">
      <c r="A3532" s="307" t="s">
        <v>10402</v>
      </c>
      <c r="B3532" s="308" t="s">
        <v>8789</v>
      </c>
      <c r="C3532" s="309"/>
      <c r="D3532" s="310" t="s">
        <v>10366</v>
      </c>
      <c r="E3532" s="322">
        <v>3100105</v>
      </c>
      <c r="F3532" s="293"/>
      <c r="G3532" s="293"/>
      <c r="H3532" s="294">
        <v>42</v>
      </c>
      <c r="I3532" s="294" t="str">
        <f>IFERROR(_xlfn.IFNA(VLOOKUP($D:$D,history!$I:$Y,3,0),VLOOKUP(E:E,history!$H:$Y,4,0)),"--")</f>
        <v>--</v>
      </c>
      <c r="J3532" s="282" t="s">
        <v>9870</v>
      </c>
      <c r="K3532" s="282" t="str">
        <f t="shared" si="595"/>
        <v/>
      </c>
      <c r="L3532" s="312">
        <f t="shared" si="592"/>
        <v>450.67</v>
      </c>
      <c r="M3532" s="312">
        <f t="shared" si="593"/>
        <v>682.83</v>
      </c>
      <c r="N3532" s="297" t="str">
        <f>_xlfn.IFNA(VLOOKUP($E:$E,'1'!$A:$E,3,0),"")</f>
        <v/>
      </c>
      <c r="O3532" s="297" t="str">
        <f>_xlfn.IFNA(VLOOKUP($E:$E,'2'!$A:$E,3,0),"")</f>
        <v/>
      </c>
      <c r="P3532" s="297" t="str">
        <f>_xlfn.IFNA(VLOOKUP($E:$E,'3'!$A:$D,3,0),"")</f>
        <v/>
      </c>
      <c r="Q3532" s="297" t="str">
        <f>_xlfn.IFNA(VLOOKUP($E:$E,'4'!$A:$F,3,0),"")</f>
        <v/>
      </c>
      <c r="R3532" s="297" t="str">
        <f>_xlfn.IFNA(VLOOKUP($E:$E,'5'!$A:$F,3,0),"")</f>
        <v/>
      </c>
      <c r="S3532" s="297">
        <f>_xlfn.IFNA(VLOOKUP($E:$E,'6'!$A:$F,3,0),"")</f>
        <v>283.9221</v>
      </c>
      <c r="T3532" s="313">
        <v>1</v>
      </c>
      <c r="U3532" s="313">
        <v>6</v>
      </c>
      <c r="V3532" s="313">
        <v>48</v>
      </c>
      <c r="W3532" s="314">
        <v>0.48399999999999999</v>
      </c>
      <c r="X3532" s="315">
        <v>6.1417749999999999E-4</v>
      </c>
      <c r="Y3532" s="749">
        <v>650</v>
      </c>
      <c r="Z3532" s="282"/>
      <c r="AA3532" s="316" t="s">
        <v>393</v>
      </c>
      <c r="AB3532" s="282" t="s">
        <v>9163</v>
      </c>
      <c r="AC3532" s="317" t="s">
        <v>2081</v>
      </c>
      <c r="AD3532" s="318" t="s">
        <v>499</v>
      </c>
      <c r="AE3532" s="319">
        <v>0</v>
      </c>
      <c r="AF3532" s="319" t="s">
        <v>11273</v>
      </c>
      <c r="AG3532" s="320">
        <v>8.56</v>
      </c>
      <c r="AH3532" s="321">
        <f t="shared" si="594"/>
        <v>0</v>
      </c>
      <c r="AI3532" s="287">
        <f>_xlfn.IFNA(VLOOKUP(AD:AD,грп!B:C,2,0),0)</f>
        <v>0</v>
      </c>
      <c r="AJ3532" s="607">
        <v>39</v>
      </c>
      <c r="AK3532" s="672">
        <f t="shared" si="596"/>
        <v>0</v>
      </c>
      <c r="AL3532" s="174"/>
    </row>
    <row r="3533" spans="1:39" s="4" customFormat="1" ht="12" customHeight="1" x14ac:dyDescent="0.35">
      <c r="A3533" s="288"/>
      <c r="B3533" s="289"/>
      <c r="C3533" s="290" t="s">
        <v>555</v>
      </c>
      <c r="D3533" s="291" t="s">
        <v>501</v>
      </c>
      <c r="E3533" s="292"/>
      <c r="F3533" s="293"/>
      <c r="G3533" s="293"/>
      <c r="H3533" s="294"/>
      <c r="I3533" s="294"/>
      <c r="J3533" s="282" t="s">
        <v>393</v>
      </c>
      <c r="K3533" s="282" t="str">
        <f t="shared" si="595"/>
        <v/>
      </c>
      <c r="L3533" s="295"/>
      <c r="M3533" s="296"/>
      <c r="N3533" s="297"/>
      <c r="O3533" s="297"/>
      <c r="P3533" s="297"/>
      <c r="Q3533" s="297" t="str">
        <f>_xlfn.IFNA(VLOOKUP($E:$E,'4'!$A:$F,3,0),"")</f>
        <v/>
      </c>
      <c r="R3533" s="297" t="str">
        <f>_xlfn.IFNA(VLOOKUP($E:$E,'5'!$A:$F,3,0),"")</f>
        <v/>
      </c>
      <c r="S3533" s="297"/>
      <c r="T3533" s="298"/>
      <c r="U3533" s="280"/>
      <c r="V3533" s="280"/>
      <c r="W3533" s="300"/>
      <c r="X3533" s="301"/>
      <c r="Y3533" s="749"/>
      <c r="Z3533" s="282"/>
      <c r="AA3533" s="280"/>
      <c r="AB3533" s="280"/>
      <c r="AC3533" s="302"/>
      <c r="AD3533" s="303" t="s">
        <v>501</v>
      </c>
      <c r="AE3533" s="280"/>
      <c r="AF3533" s="329"/>
      <c r="AG3533" s="339"/>
      <c r="AH3533" s="306"/>
      <c r="AI3533" s="287">
        <f>_xlfn.IFNA(VLOOKUP(AD:AD,грп!B:C,2,0),0)</f>
        <v>0</v>
      </c>
      <c r="AJ3533" s="607">
        <v>0</v>
      </c>
      <c r="AK3533" s="672" t="str">
        <f t="shared" si="596"/>
        <v xml:space="preserve"> </v>
      </c>
      <c r="AL3533" s="174"/>
    </row>
    <row r="3534" spans="1:39" ht="12" customHeight="1" outlineLevel="1" x14ac:dyDescent="0.35">
      <c r="A3534" s="307" t="s">
        <v>10402</v>
      </c>
      <c r="B3534" s="308" t="s">
        <v>8790</v>
      </c>
      <c r="C3534" s="290" t="s">
        <v>555</v>
      </c>
      <c r="D3534" s="310" t="s">
        <v>1116</v>
      </c>
      <c r="E3534" s="322" t="s">
        <v>32</v>
      </c>
      <c r="F3534" s="293"/>
      <c r="G3534" s="293"/>
      <c r="H3534" s="294">
        <v>40</v>
      </c>
      <c r="I3534" s="294" t="str">
        <f>IFERROR(_xlfn.IFNA(VLOOKUP($D:$D,history!$I:$Y,3,0),VLOOKUP(E:E,history!$H:$Y,4,0)),"--")</f>
        <v>--</v>
      </c>
      <c r="J3534" s="282" t="s">
        <v>5946</v>
      </c>
      <c r="K3534" s="282" t="str">
        <f t="shared" ref="K3534:K3565" si="597" xml:space="preserve">
IF(OR($E3534="",$A$3&lt;&gt;"МОСКВА"),"",
IF(AND($AJ3534&gt;=1,$AJ3534&lt;20),"*",
IF(AND($AJ3534&gt;=20,$AJ3534&lt;100),"**",
IF(($AJ3534&gt;=100),"***","--"))))</f>
        <v/>
      </c>
      <c r="L3534" s="312">
        <f t="shared" ref="L3534:L3554" si="598">IF($A$3="ИМ",ROUND($Y3534*(1-($L$6-$F$4))*(1-$F$3)*(1+$AG$2),2),ROUND($M3534*(1-($L$6-$F$4))*(1-$F$3)*(1+$AG$2),2))</f>
        <v>280.61</v>
      </c>
      <c r="M3534" s="312">
        <f t="shared" ref="M3534:M3554" si="599">ROUND(IF($A$3="РЕГИОНЫ",AG3534*$AG$3*$AG$1,IF(AI3534=0,AG3534*$AG$3*$AG$1,AG3534*$AG$3*(1-5%)*$AG$1)),2)</f>
        <v>425.17</v>
      </c>
      <c r="N3534" s="297" t="str">
        <f>_xlfn.IFNA(VLOOKUP($E:$E,'1'!$A:$E,3,0),"")</f>
        <v/>
      </c>
      <c r="O3534" s="297" t="str">
        <f>_xlfn.IFNA(VLOOKUP($E:$E,'2'!$A:$E,3,0),"")</f>
        <v/>
      </c>
      <c r="P3534" s="297" t="str">
        <f>_xlfn.IFNA(VLOOKUP($E:$E,'3'!$A:$D,3,0),"")</f>
        <v/>
      </c>
      <c r="Q3534" s="297" t="str">
        <f>_xlfn.IFNA(VLOOKUP($E:$E,'4'!$A:$F,3,0),"")</f>
        <v/>
      </c>
      <c r="R3534" s="297" t="str">
        <f>_xlfn.IFNA(VLOOKUP($E:$E,'5'!$A:$F,3,0),"")</f>
        <v/>
      </c>
      <c r="S3534" s="297" t="str">
        <f>_xlfn.IFNA(VLOOKUP($E:$E,'6'!$A:$F,3,0),"")</f>
        <v/>
      </c>
      <c r="T3534" s="313">
        <v>1</v>
      </c>
      <c r="U3534" s="313">
        <v>10</v>
      </c>
      <c r="V3534" s="313">
        <v>50</v>
      </c>
      <c r="W3534" s="314">
        <v>0.16300000000000001</v>
      </c>
      <c r="X3534" s="315">
        <v>3.333333E-4</v>
      </c>
      <c r="Y3534" s="749">
        <v>390</v>
      </c>
      <c r="Z3534" s="282"/>
      <c r="AA3534" s="316" t="s">
        <v>10390</v>
      </c>
      <c r="AB3534" s="282" t="s">
        <v>9163</v>
      </c>
      <c r="AC3534" s="317" t="s">
        <v>2081</v>
      </c>
      <c r="AD3534" s="318" t="s">
        <v>501</v>
      </c>
      <c r="AE3534" s="319">
        <v>0</v>
      </c>
      <c r="AF3534" s="319" t="s">
        <v>11273</v>
      </c>
      <c r="AG3534" s="320">
        <v>5.33</v>
      </c>
      <c r="AH3534" s="321">
        <f t="shared" ref="AH3534:AH3554" si="600">IF($A$3="РЕГИОНЫ",ROUND($AG3534*(1-($L$6-$F$4))*(1-$F$3)*(1+$AG$2)*$AG$1,2),0)</f>
        <v>0</v>
      </c>
      <c r="AI3534" s="287">
        <f>_xlfn.IFNA(VLOOKUP(AD:AD,грп!B:C,2,0),0)</f>
        <v>0</v>
      </c>
      <c r="AJ3534" s="607">
        <v>19</v>
      </c>
      <c r="AK3534" s="672" t="str">
        <f t="shared" si="596"/>
        <v xml:space="preserve"> </v>
      </c>
      <c r="AL3534" s="174"/>
      <c r="AM3534" s="4"/>
    </row>
    <row r="3535" spans="1:39" ht="12" customHeight="1" outlineLevel="1" x14ac:dyDescent="0.35">
      <c r="A3535" s="307" t="s">
        <v>339</v>
      </c>
      <c r="B3535" s="308" t="s">
        <v>8791</v>
      </c>
      <c r="C3535" s="328"/>
      <c r="D3535" s="310" t="s">
        <v>2039</v>
      </c>
      <c r="E3535" s="322" t="s">
        <v>1978</v>
      </c>
      <c r="F3535" s="293"/>
      <c r="G3535" s="293"/>
      <c r="H3535" s="294">
        <v>61</v>
      </c>
      <c r="I3535" s="294" t="str">
        <f>IFERROR(_xlfn.IFNA(VLOOKUP($D:$D,history!$I:$Y,3,0),VLOOKUP(E:E,history!$H:$Y,4,0)),"--")</f>
        <v>--</v>
      </c>
      <c r="J3535" s="282" t="s">
        <v>9870</v>
      </c>
      <c r="K3535" s="282" t="str">
        <f t="shared" si="597"/>
        <v/>
      </c>
      <c r="L3535" s="312">
        <f t="shared" si="598"/>
        <v>156.88999999999999</v>
      </c>
      <c r="M3535" s="312">
        <f t="shared" si="599"/>
        <v>237.71</v>
      </c>
      <c r="N3535" s="297" t="str">
        <f>_xlfn.IFNA(VLOOKUP($E:$E,'1'!$A:$E,3,0),"")</f>
        <v/>
      </c>
      <c r="O3535" s="297" t="str">
        <f>_xlfn.IFNA(VLOOKUP($E:$E,'2'!$A:$E,3,0),"")</f>
        <v/>
      </c>
      <c r="P3535" s="297" t="str">
        <f>_xlfn.IFNA(VLOOKUP($E:$E,'3'!$A:$D,3,0),"")</f>
        <v/>
      </c>
      <c r="Q3535" s="297" t="str">
        <f>_xlfn.IFNA(VLOOKUP($E:$E,'4'!$A:$F,3,0),"")</f>
        <v/>
      </c>
      <c r="R3535" s="297" t="str">
        <f>_xlfn.IFNA(VLOOKUP($E:$E,'5'!$A:$F,3,0),"")</f>
        <v/>
      </c>
      <c r="S3535" s="297" t="str">
        <f>_xlfn.IFNA(VLOOKUP($E:$E,'6'!$A:$F,3,0),"")</f>
        <v/>
      </c>
      <c r="T3535" s="313">
        <v>1</v>
      </c>
      <c r="U3535" s="313">
        <v>12</v>
      </c>
      <c r="V3535" s="313">
        <v>120</v>
      </c>
      <c r="W3535" s="314">
        <v>0.10199999999999999</v>
      </c>
      <c r="X3535" s="315">
        <v>3.266667E-4</v>
      </c>
      <c r="Y3535" s="749">
        <v>210</v>
      </c>
      <c r="Z3535" s="282"/>
      <c r="AA3535" s="316" t="s">
        <v>10391</v>
      </c>
      <c r="AB3535" s="282" t="s">
        <v>9163</v>
      </c>
      <c r="AC3535" s="317" t="s">
        <v>2081</v>
      </c>
      <c r="AD3535" s="318" t="s">
        <v>501</v>
      </c>
      <c r="AE3535" s="319">
        <v>0</v>
      </c>
      <c r="AF3535" s="319" t="s">
        <v>11273</v>
      </c>
      <c r="AG3535" s="320">
        <v>2.98</v>
      </c>
      <c r="AH3535" s="321">
        <f t="shared" si="600"/>
        <v>0</v>
      </c>
      <c r="AI3535" s="287">
        <f>_xlfn.IFNA(VLOOKUP(AD:AD,грп!B:C,2,0),0)</f>
        <v>0</v>
      </c>
      <c r="AJ3535" s="607">
        <v>55</v>
      </c>
      <c r="AK3535" s="672">
        <f t="shared" si="596"/>
        <v>0</v>
      </c>
      <c r="AL3535" s="174"/>
      <c r="AM3535" s="4"/>
    </row>
    <row r="3536" spans="1:39" s="4" customFormat="1" ht="12" customHeight="1" outlineLevel="1" x14ac:dyDescent="0.35">
      <c r="A3536" s="307" t="s">
        <v>10402</v>
      </c>
      <c r="B3536" s="308" t="s">
        <v>8792</v>
      </c>
      <c r="C3536" s="290" t="s">
        <v>555</v>
      </c>
      <c r="D3536" s="310" t="s">
        <v>1117</v>
      </c>
      <c r="E3536" s="322" t="s">
        <v>33</v>
      </c>
      <c r="F3536" s="293"/>
      <c r="G3536" s="293"/>
      <c r="H3536" s="294">
        <v>24</v>
      </c>
      <c r="I3536" s="294" t="str">
        <f>IFERROR(_xlfn.IFNA(VLOOKUP($D:$D,history!$I:$Y,3,0),VLOOKUP(E:E,history!$H:$Y,4,0)),"--")</f>
        <v>--</v>
      </c>
      <c r="J3536" s="282" t="s">
        <v>9870</v>
      </c>
      <c r="K3536" s="282" t="str">
        <f t="shared" si="597"/>
        <v/>
      </c>
      <c r="L3536" s="312">
        <f t="shared" si="598"/>
        <v>328</v>
      </c>
      <c r="M3536" s="312">
        <f t="shared" si="599"/>
        <v>496.97</v>
      </c>
      <c r="N3536" s="297" t="str">
        <f>_xlfn.IFNA(VLOOKUP($E:$E,'1'!$A:$E,3,0),"")</f>
        <v/>
      </c>
      <c r="O3536" s="297" t="str">
        <f>_xlfn.IFNA(VLOOKUP($E:$E,'2'!$A:$E,3,0),"")</f>
        <v/>
      </c>
      <c r="P3536" s="297" t="str">
        <f>_xlfn.IFNA(VLOOKUP($E:$E,'3'!$A:$D,3,0),"")</f>
        <v/>
      </c>
      <c r="Q3536" s="297" t="str">
        <f>_xlfn.IFNA(VLOOKUP($E:$E,'4'!$A:$F,3,0),"")</f>
        <v/>
      </c>
      <c r="R3536" s="297" t="str">
        <f>_xlfn.IFNA(VLOOKUP($E:$E,'5'!$A:$F,3,0),"")</f>
        <v/>
      </c>
      <c r="S3536" s="297" t="str">
        <f>_xlfn.IFNA(VLOOKUP($E:$E,'6'!$A:$F,3,0),"")</f>
        <v/>
      </c>
      <c r="T3536" s="313">
        <v>1</v>
      </c>
      <c r="U3536" s="313">
        <v>10</v>
      </c>
      <c r="V3536" s="313">
        <v>60</v>
      </c>
      <c r="W3536" s="314">
        <v>0.187</v>
      </c>
      <c r="X3536" s="315">
        <v>6.2666670000000003E-4</v>
      </c>
      <c r="Y3536" s="749">
        <v>470</v>
      </c>
      <c r="Z3536" s="282"/>
      <c r="AA3536" s="316" t="s">
        <v>10390</v>
      </c>
      <c r="AB3536" s="282" t="s">
        <v>9163</v>
      </c>
      <c r="AC3536" s="317" t="s">
        <v>2081</v>
      </c>
      <c r="AD3536" s="318" t="s">
        <v>501</v>
      </c>
      <c r="AE3536" s="319">
        <v>0</v>
      </c>
      <c r="AF3536" s="319" t="s">
        <v>11273</v>
      </c>
      <c r="AG3536" s="320">
        <v>6.23</v>
      </c>
      <c r="AH3536" s="321">
        <f t="shared" si="600"/>
        <v>0</v>
      </c>
      <c r="AI3536" s="287">
        <f>_xlfn.IFNA(VLOOKUP(AD:AD,грп!B:C,2,0),0)</f>
        <v>0</v>
      </c>
      <c r="AJ3536" s="607">
        <v>0</v>
      </c>
      <c r="AK3536" s="672" t="str">
        <f t="shared" si="596"/>
        <v xml:space="preserve"> </v>
      </c>
      <c r="AL3536" s="174"/>
    </row>
    <row r="3537" spans="1:39" s="4" customFormat="1" ht="12" customHeight="1" outlineLevel="1" x14ac:dyDescent="0.35">
      <c r="A3537" s="307" t="s">
        <v>339</v>
      </c>
      <c r="B3537" s="308" t="s">
        <v>8793</v>
      </c>
      <c r="C3537" s="328"/>
      <c r="D3537" s="310" t="s">
        <v>2040</v>
      </c>
      <c r="E3537" s="322" t="s">
        <v>1979</v>
      </c>
      <c r="F3537" s="293"/>
      <c r="G3537" s="293"/>
      <c r="H3537" s="294"/>
      <c r="I3537" s="294" t="str">
        <f>IFERROR(_xlfn.IFNA(VLOOKUP($D:$D,history!$I:$Y,3,0),VLOOKUP(E:E,history!$H:$Y,4,0)),"--")</f>
        <v>V</v>
      </c>
      <c r="J3537" s="282" t="s">
        <v>9870</v>
      </c>
      <c r="K3537" s="282" t="str">
        <f t="shared" si="597"/>
        <v/>
      </c>
      <c r="L3537" s="312">
        <f t="shared" si="598"/>
        <v>171.11</v>
      </c>
      <c r="M3537" s="312">
        <f t="shared" si="599"/>
        <v>259.25</v>
      </c>
      <c r="N3537" s="297" t="str">
        <f>_xlfn.IFNA(VLOOKUP($E:$E,'1'!$A:$E,3,0),"")</f>
        <v/>
      </c>
      <c r="O3537" s="297" t="str">
        <f>_xlfn.IFNA(VLOOKUP($E:$E,'2'!$A:$E,3,0),"")</f>
        <v/>
      </c>
      <c r="P3537" s="297" t="str">
        <f>_xlfn.IFNA(VLOOKUP($E:$E,'3'!$A:$D,3,0),"")</f>
        <v/>
      </c>
      <c r="Q3537" s="297" t="str">
        <f>_xlfn.IFNA(VLOOKUP($E:$E,'4'!$A:$F,3,0),"")</f>
        <v/>
      </c>
      <c r="R3537" s="297" t="str">
        <f>_xlfn.IFNA(VLOOKUP($E:$E,'5'!$A:$F,3,0),"")</f>
        <v/>
      </c>
      <c r="S3537" s="297" t="str">
        <f>_xlfn.IFNA(VLOOKUP($E:$E,'6'!$A:$F,3,0),"")</f>
        <v/>
      </c>
      <c r="T3537" s="313">
        <v>1</v>
      </c>
      <c r="U3537" s="313">
        <v>12</v>
      </c>
      <c r="V3537" s="313">
        <v>120</v>
      </c>
      <c r="W3537" s="314">
        <v>0.11700000000000001</v>
      </c>
      <c r="X3537" s="315">
        <v>4.2666669999999999E-4</v>
      </c>
      <c r="Y3537" s="749">
        <v>230</v>
      </c>
      <c r="Z3537" s="282"/>
      <c r="AA3537" s="316" t="s">
        <v>10391</v>
      </c>
      <c r="AB3537" s="282" t="s">
        <v>9163</v>
      </c>
      <c r="AC3537" s="317" t="s">
        <v>2081</v>
      </c>
      <c r="AD3537" s="318" t="s">
        <v>501</v>
      </c>
      <c r="AE3537" s="319">
        <v>0</v>
      </c>
      <c r="AF3537" s="319" t="s">
        <v>11273</v>
      </c>
      <c r="AG3537" s="320">
        <v>3.25</v>
      </c>
      <c r="AH3537" s="321">
        <f t="shared" si="600"/>
        <v>0</v>
      </c>
      <c r="AI3537" s="287">
        <f>_xlfn.IFNA(VLOOKUP(AD:AD,грп!B:C,2,0),0)</f>
        <v>0</v>
      </c>
      <c r="AJ3537" s="607">
        <v>59</v>
      </c>
      <c r="AK3537" s="672">
        <f t="shared" si="596"/>
        <v>0</v>
      </c>
      <c r="AL3537" s="174"/>
    </row>
    <row r="3538" spans="1:39" s="4" customFormat="1" ht="12" customHeight="1" outlineLevel="1" x14ac:dyDescent="0.35">
      <c r="A3538" s="307" t="s">
        <v>339</v>
      </c>
      <c r="B3538" s="308" t="s">
        <v>8794</v>
      </c>
      <c r="C3538" s="328"/>
      <c r="D3538" s="310" t="s">
        <v>2041</v>
      </c>
      <c r="E3538" s="322" t="s">
        <v>1980</v>
      </c>
      <c r="F3538" s="293"/>
      <c r="G3538" s="293"/>
      <c r="H3538" s="294">
        <v>24</v>
      </c>
      <c r="I3538" s="294" t="str">
        <f>IFERROR(_xlfn.IFNA(VLOOKUP($D:$D,history!$I:$Y,3,0),VLOOKUP(E:E,history!$H:$Y,4,0)),"--")</f>
        <v>--</v>
      </c>
      <c r="J3538" s="282" t="s">
        <v>9870</v>
      </c>
      <c r="K3538" s="282" t="str">
        <f t="shared" si="597"/>
        <v/>
      </c>
      <c r="L3538" s="312">
        <f t="shared" si="598"/>
        <v>189.53</v>
      </c>
      <c r="M3538" s="312">
        <f t="shared" si="599"/>
        <v>287.17</v>
      </c>
      <c r="N3538" s="297" t="str">
        <f>_xlfn.IFNA(VLOOKUP($E:$E,'1'!$A:$E,3,0),"")</f>
        <v/>
      </c>
      <c r="O3538" s="297" t="str">
        <f>_xlfn.IFNA(VLOOKUP($E:$E,'2'!$A:$E,3,0),"")</f>
        <v/>
      </c>
      <c r="P3538" s="297" t="str">
        <f>_xlfn.IFNA(VLOOKUP($E:$E,'3'!$A:$D,3,0),"")</f>
        <v/>
      </c>
      <c r="Q3538" s="297" t="str">
        <f>_xlfn.IFNA(VLOOKUP($E:$E,'4'!$A:$F,3,0),"")</f>
        <v/>
      </c>
      <c r="R3538" s="297" t="str">
        <f>_xlfn.IFNA(VLOOKUP($E:$E,'5'!$A:$F,3,0),"")</f>
        <v/>
      </c>
      <c r="S3538" s="297" t="str">
        <f>_xlfn.IFNA(VLOOKUP($E:$E,'6'!$A:$F,3,0),"")</f>
        <v/>
      </c>
      <c r="T3538" s="313">
        <v>1</v>
      </c>
      <c r="U3538" s="313">
        <v>12</v>
      </c>
      <c r="V3538" s="313">
        <v>120</v>
      </c>
      <c r="W3538" s="314">
        <v>0.14299999999999999</v>
      </c>
      <c r="X3538" s="315">
        <v>5.833333E-4</v>
      </c>
      <c r="Y3538" s="749">
        <v>260</v>
      </c>
      <c r="Z3538" s="282"/>
      <c r="AA3538" s="316" t="s">
        <v>10391</v>
      </c>
      <c r="AB3538" s="282" t="s">
        <v>9163</v>
      </c>
      <c r="AC3538" s="317" t="s">
        <v>2081</v>
      </c>
      <c r="AD3538" s="318" t="s">
        <v>501</v>
      </c>
      <c r="AE3538" s="319">
        <v>0</v>
      </c>
      <c r="AF3538" s="319" t="s">
        <v>11273</v>
      </c>
      <c r="AG3538" s="320">
        <v>3.6</v>
      </c>
      <c r="AH3538" s="321">
        <f t="shared" si="600"/>
        <v>0</v>
      </c>
      <c r="AI3538" s="287">
        <f>_xlfn.IFNA(VLOOKUP(AD:AD,грп!B:C,2,0),0)</f>
        <v>0</v>
      </c>
      <c r="AJ3538" s="607">
        <v>0</v>
      </c>
      <c r="AK3538" s="672">
        <f t="shared" si="596"/>
        <v>0</v>
      </c>
      <c r="AL3538" s="174"/>
    </row>
    <row r="3539" spans="1:39" s="4" customFormat="1" ht="12" customHeight="1" outlineLevel="1" x14ac:dyDescent="0.35">
      <c r="A3539" s="307" t="s">
        <v>339</v>
      </c>
      <c r="B3539" s="308" t="s">
        <v>8795</v>
      </c>
      <c r="C3539" s="328"/>
      <c r="D3539" s="310" t="s">
        <v>2042</v>
      </c>
      <c r="E3539" s="322" t="s">
        <v>1981</v>
      </c>
      <c r="F3539" s="293"/>
      <c r="G3539" s="293"/>
      <c r="H3539" s="294">
        <v>12</v>
      </c>
      <c r="I3539" s="294" t="str">
        <f>IFERROR(_xlfn.IFNA(VLOOKUP($D:$D,history!$I:$Y,3,0),VLOOKUP(E:E,history!$H:$Y,4,0)),"--")</f>
        <v>--</v>
      </c>
      <c r="J3539" s="282" t="s">
        <v>9870</v>
      </c>
      <c r="K3539" s="282" t="str">
        <f t="shared" si="597"/>
        <v/>
      </c>
      <c r="L3539" s="312">
        <f t="shared" si="598"/>
        <v>268.51</v>
      </c>
      <c r="M3539" s="312">
        <f t="shared" si="599"/>
        <v>406.83</v>
      </c>
      <c r="N3539" s="297" t="str">
        <f>_xlfn.IFNA(VLOOKUP($E:$E,'1'!$A:$E,3,0),"")</f>
        <v/>
      </c>
      <c r="O3539" s="297" t="str">
        <f>_xlfn.IFNA(VLOOKUP($E:$E,'2'!$A:$E,3,0),"")</f>
        <v/>
      </c>
      <c r="P3539" s="297" t="str">
        <f>_xlfn.IFNA(VLOOKUP($E:$E,'3'!$A:$D,3,0),"")</f>
        <v/>
      </c>
      <c r="Q3539" s="297" t="str">
        <f>_xlfn.IFNA(VLOOKUP($E:$E,'4'!$A:$F,3,0),"")</f>
        <v/>
      </c>
      <c r="R3539" s="297" t="str">
        <f>_xlfn.IFNA(VLOOKUP($E:$E,'5'!$A:$F,3,0),"")</f>
        <v/>
      </c>
      <c r="S3539" s="297" t="str">
        <f>_xlfn.IFNA(VLOOKUP($E:$E,'6'!$A:$F,3,0),"")</f>
        <v/>
      </c>
      <c r="T3539" s="313">
        <v>1</v>
      </c>
      <c r="U3539" s="313">
        <v>12</v>
      </c>
      <c r="V3539" s="313">
        <v>120</v>
      </c>
      <c r="W3539" s="314">
        <v>0.18</v>
      </c>
      <c r="X3539" s="315">
        <v>7.8431370000000005E-4</v>
      </c>
      <c r="Y3539" s="749">
        <v>370</v>
      </c>
      <c r="Z3539" s="282"/>
      <c r="AA3539" s="316" t="s">
        <v>10390</v>
      </c>
      <c r="AB3539" s="282" t="s">
        <v>9163</v>
      </c>
      <c r="AC3539" s="317" t="s">
        <v>2081</v>
      </c>
      <c r="AD3539" s="318" t="s">
        <v>501</v>
      </c>
      <c r="AE3539" s="319">
        <v>0</v>
      </c>
      <c r="AF3539" s="319" t="s">
        <v>11273</v>
      </c>
      <c r="AG3539" s="320">
        <v>5.0999999999999996</v>
      </c>
      <c r="AH3539" s="321">
        <f t="shared" si="600"/>
        <v>0</v>
      </c>
      <c r="AI3539" s="287">
        <f>_xlfn.IFNA(VLOOKUP(AD:AD,грп!B:C,2,0),0)</f>
        <v>0</v>
      </c>
      <c r="AJ3539" s="607">
        <v>34</v>
      </c>
      <c r="AK3539" s="672">
        <f t="shared" si="596"/>
        <v>0</v>
      </c>
      <c r="AL3539" s="174"/>
    </row>
    <row r="3540" spans="1:39" ht="12" customHeight="1" outlineLevel="1" x14ac:dyDescent="0.35">
      <c r="A3540" s="307" t="s">
        <v>10402</v>
      </c>
      <c r="B3540" s="308" t="s">
        <v>8796</v>
      </c>
      <c r="C3540" s="290" t="s">
        <v>555</v>
      </c>
      <c r="D3540" s="310" t="s">
        <v>1118</v>
      </c>
      <c r="E3540" s="322" t="s">
        <v>34</v>
      </c>
      <c r="F3540" s="293"/>
      <c r="G3540" s="293"/>
      <c r="H3540" s="294">
        <v>8</v>
      </c>
      <c r="I3540" s="294" t="str">
        <f>IFERROR(_xlfn.IFNA(VLOOKUP($D:$D,history!$I:$Y,3,0),VLOOKUP(E:E,history!$H:$Y,4,0)),"--")</f>
        <v>--</v>
      </c>
      <c r="J3540" s="282" t="s">
        <v>9870</v>
      </c>
      <c r="K3540" s="282" t="str">
        <f t="shared" si="597"/>
        <v/>
      </c>
      <c r="L3540" s="312">
        <f t="shared" si="598"/>
        <v>384.86</v>
      </c>
      <c r="M3540" s="312">
        <f t="shared" si="599"/>
        <v>583.12</v>
      </c>
      <c r="N3540" s="297" t="str">
        <f>_xlfn.IFNA(VLOOKUP($E:$E,'1'!$A:$E,3,0),"")</f>
        <v/>
      </c>
      <c r="O3540" s="297" t="str">
        <f>_xlfn.IFNA(VLOOKUP($E:$E,'2'!$A:$E,3,0),"")</f>
        <v/>
      </c>
      <c r="P3540" s="297" t="str">
        <f>_xlfn.IFNA(VLOOKUP($E:$E,'3'!$A:$D,3,0),"")</f>
        <v/>
      </c>
      <c r="Q3540" s="297" t="str">
        <f>_xlfn.IFNA(VLOOKUP($E:$E,'4'!$A:$F,3,0),"")</f>
        <v/>
      </c>
      <c r="R3540" s="297" t="str">
        <f>_xlfn.IFNA(VLOOKUP($E:$E,'5'!$A:$F,3,0),"")</f>
        <v/>
      </c>
      <c r="S3540" s="297" t="str">
        <f>_xlfn.IFNA(VLOOKUP($E:$E,'6'!$A:$F,3,0),"")</f>
        <v/>
      </c>
      <c r="T3540" s="313">
        <v>1</v>
      </c>
      <c r="U3540" s="313">
        <v>6</v>
      </c>
      <c r="V3540" s="313">
        <v>60</v>
      </c>
      <c r="W3540" s="314">
        <v>0.217</v>
      </c>
      <c r="X3540" s="315">
        <v>6.3333330000000002E-4</v>
      </c>
      <c r="Y3540" s="749">
        <v>550</v>
      </c>
      <c r="Z3540" s="282"/>
      <c r="AA3540" s="316" t="s">
        <v>10391</v>
      </c>
      <c r="AB3540" s="282" t="s">
        <v>9163</v>
      </c>
      <c r="AC3540" s="317" t="s">
        <v>2081</v>
      </c>
      <c r="AD3540" s="318" t="s">
        <v>501</v>
      </c>
      <c r="AE3540" s="319">
        <v>0</v>
      </c>
      <c r="AF3540" s="319" t="s">
        <v>11273</v>
      </c>
      <c r="AG3540" s="320">
        <v>7.31</v>
      </c>
      <c r="AH3540" s="321">
        <f t="shared" si="600"/>
        <v>0</v>
      </c>
      <c r="AI3540" s="287">
        <f>_xlfn.IFNA(VLOOKUP(AD:AD,грп!B:C,2,0),0)</f>
        <v>0</v>
      </c>
      <c r="AJ3540" s="607">
        <v>0</v>
      </c>
      <c r="AK3540" s="672" t="str">
        <f t="shared" si="596"/>
        <v xml:space="preserve"> </v>
      </c>
      <c r="AL3540" s="174"/>
      <c r="AM3540" s="4"/>
    </row>
    <row r="3541" spans="1:39" ht="12" customHeight="1" outlineLevel="1" x14ac:dyDescent="0.35">
      <c r="A3541" s="307" t="s">
        <v>10402</v>
      </c>
      <c r="B3541" s="308" t="s">
        <v>8797</v>
      </c>
      <c r="C3541" s="323"/>
      <c r="D3541" s="310" t="s">
        <v>2676</v>
      </c>
      <c r="E3541" s="322" t="s">
        <v>2677</v>
      </c>
      <c r="F3541" s="293"/>
      <c r="G3541" s="293"/>
      <c r="H3541" s="294">
        <v>1</v>
      </c>
      <c r="I3541" s="294" t="str">
        <f>IFERROR(_xlfn.IFNA(VLOOKUP($D:$D,history!$I:$Y,3,0),VLOOKUP(E:E,history!$H:$Y,4,0)),"--")</f>
        <v>--</v>
      </c>
      <c r="J3541" s="282" t="s">
        <v>5946</v>
      </c>
      <c r="K3541" s="282" t="str">
        <f t="shared" si="597"/>
        <v/>
      </c>
      <c r="L3541" s="312">
        <f t="shared" si="598"/>
        <v>141.62</v>
      </c>
      <c r="M3541" s="312">
        <f t="shared" si="599"/>
        <v>214.58</v>
      </c>
      <c r="N3541" s="297" t="str">
        <f>_xlfn.IFNA(VLOOKUP($E:$E,'1'!$A:$E,3,0),"")</f>
        <v/>
      </c>
      <c r="O3541" s="297" t="str">
        <f>_xlfn.IFNA(VLOOKUP($E:$E,'2'!$A:$E,3,0),"")</f>
        <v/>
      </c>
      <c r="P3541" s="297" t="str">
        <f>_xlfn.IFNA(VLOOKUP($E:$E,'3'!$A:$D,3,0),"")</f>
        <v/>
      </c>
      <c r="Q3541" s="297" t="str">
        <f>_xlfn.IFNA(VLOOKUP($E:$E,'4'!$A:$F,3,0),"")</f>
        <v/>
      </c>
      <c r="R3541" s="297" t="str">
        <f>_xlfn.IFNA(VLOOKUP($E:$E,'5'!$A:$F,3,0),"")</f>
        <v/>
      </c>
      <c r="S3541" s="297" t="str">
        <f>_xlfn.IFNA(VLOOKUP($E:$E,'6'!$A:$F,3,0),"")</f>
        <v/>
      </c>
      <c r="T3541" s="313">
        <v>1</v>
      </c>
      <c r="U3541" s="313">
        <v>10</v>
      </c>
      <c r="V3541" s="313">
        <v>100</v>
      </c>
      <c r="W3541" s="314">
        <v>0.22800000000000001</v>
      </c>
      <c r="X3541" s="315">
        <v>1.133333E-4</v>
      </c>
      <c r="Y3541" s="749">
        <v>190</v>
      </c>
      <c r="Z3541" s="282"/>
      <c r="AA3541" s="316" t="s">
        <v>10390</v>
      </c>
      <c r="AB3541" s="282" t="s">
        <v>9163</v>
      </c>
      <c r="AC3541" s="317" t="s">
        <v>2081</v>
      </c>
      <c r="AD3541" s="318" t="s">
        <v>501</v>
      </c>
      <c r="AE3541" s="319">
        <v>0</v>
      </c>
      <c r="AF3541" s="319" t="s">
        <v>11273</v>
      </c>
      <c r="AG3541" s="320">
        <v>2.69</v>
      </c>
      <c r="AH3541" s="321">
        <f t="shared" si="600"/>
        <v>0</v>
      </c>
      <c r="AI3541" s="287">
        <f>_xlfn.IFNA(VLOOKUP(AD:AD,грп!B:C,2,0),0)</f>
        <v>0</v>
      </c>
      <c r="AJ3541" s="607">
        <v>0</v>
      </c>
      <c r="AK3541" s="672">
        <f t="shared" si="596"/>
        <v>0</v>
      </c>
      <c r="AL3541" s="174"/>
      <c r="AM3541" s="4"/>
    </row>
    <row r="3542" spans="1:39" ht="12" customHeight="1" outlineLevel="1" x14ac:dyDescent="0.35">
      <c r="A3542" s="307" t="s">
        <v>10402</v>
      </c>
      <c r="B3542" s="308" t="s">
        <v>8798</v>
      </c>
      <c r="C3542" s="323"/>
      <c r="D3542" s="310" t="s">
        <v>2678</v>
      </c>
      <c r="E3542" s="322" t="s">
        <v>2679</v>
      </c>
      <c r="F3542" s="293"/>
      <c r="G3542" s="293"/>
      <c r="H3542" s="294">
        <v>17</v>
      </c>
      <c r="I3542" s="294" t="str">
        <f>IFERROR(_xlfn.IFNA(VLOOKUP($D:$D,history!$I:$Y,3,0),VLOOKUP(E:E,history!$H:$Y,4,0)),"--")</f>
        <v>--</v>
      </c>
      <c r="J3542" s="282" t="s">
        <v>9870</v>
      </c>
      <c r="K3542" s="282" t="str">
        <f t="shared" si="597"/>
        <v/>
      </c>
      <c r="L3542" s="312">
        <f t="shared" si="598"/>
        <v>430.14</v>
      </c>
      <c r="M3542" s="312">
        <f t="shared" si="599"/>
        <v>651.72</v>
      </c>
      <c r="N3542" s="297" t="str">
        <f>_xlfn.IFNA(VLOOKUP($E:$E,'1'!$A:$E,3,0),"")</f>
        <v/>
      </c>
      <c r="O3542" s="297" t="str">
        <f>_xlfn.IFNA(VLOOKUP($E:$E,'2'!$A:$E,3,0),"")</f>
        <v/>
      </c>
      <c r="P3542" s="297" t="str">
        <f>_xlfn.IFNA(VLOOKUP($E:$E,'3'!$A:$D,3,0),"")</f>
        <v/>
      </c>
      <c r="Q3542" s="297" t="str">
        <f>_xlfn.IFNA(VLOOKUP($E:$E,'4'!$A:$F,3,0),"")</f>
        <v/>
      </c>
      <c r="R3542" s="297" t="str">
        <f>_xlfn.IFNA(VLOOKUP($E:$E,'5'!$A:$F,3,0),"")</f>
        <v/>
      </c>
      <c r="S3542" s="297" t="str">
        <f>_xlfn.IFNA(VLOOKUP($E:$E,'6'!$A:$F,3,0),"")</f>
        <v/>
      </c>
      <c r="T3542" s="313">
        <v>1</v>
      </c>
      <c r="U3542" s="313">
        <v>9</v>
      </c>
      <c r="V3542" s="313">
        <v>36</v>
      </c>
      <c r="W3542" s="314">
        <v>0.65600000000000003</v>
      </c>
      <c r="X3542" s="315">
        <v>3.9682539999999998E-4</v>
      </c>
      <c r="Y3542" s="749">
        <v>620</v>
      </c>
      <c r="Z3542" s="282"/>
      <c r="AA3542" s="316" t="s">
        <v>10390</v>
      </c>
      <c r="AB3542" s="282" t="s">
        <v>9163</v>
      </c>
      <c r="AC3542" s="317" t="s">
        <v>2081</v>
      </c>
      <c r="AD3542" s="318" t="s">
        <v>501</v>
      </c>
      <c r="AE3542" s="319">
        <v>0</v>
      </c>
      <c r="AF3542" s="319" t="s">
        <v>11273</v>
      </c>
      <c r="AG3542" s="320">
        <v>8.17</v>
      </c>
      <c r="AH3542" s="321">
        <f t="shared" si="600"/>
        <v>0</v>
      </c>
      <c r="AI3542" s="287">
        <f>_xlfn.IFNA(VLOOKUP(AD:AD,грп!B:C,2,0),0)</f>
        <v>0</v>
      </c>
      <c r="AJ3542" s="607">
        <v>34</v>
      </c>
      <c r="AK3542" s="672">
        <f t="shared" si="596"/>
        <v>0</v>
      </c>
      <c r="AL3542" s="174"/>
      <c r="AM3542" s="4"/>
    </row>
    <row r="3543" spans="1:39" ht="12" customHeight="1" outlineLevel="1" x14ac:dyDescent="0.35">
      <c r="A3543" s="307" t="s">
        <v>10402</v>
      </c>
      <c r="B3543" s="308" t="s">
        <v>8799</v>
      </c>
      <c r="C3543" s="290" t="s">
        <v>555</v>
      </c>
      <c r="D3543" s="310" t="s">
        <v>664</v>
      </c>
      <c r="E3543" s="322" t="s">
        <v>337</v>
      </c>
      <c r="F3543" s="293"/>
      <c r="G3543" s="293"/>
      <c r="H3543" s="294">
        <v>48</v>
      </c>
      <c r="I3543" s="294" t="str">
        <f>IFERROR(_xlfn.IFNA(VLOOKUP($D:$D,history!$I:$Y,3,0),VLOOKUP(E:E,history!$H:$Y,4,0)),"--")</f>
        <v>V</v>
      </c>
      <c r="J3543" s="282" t="s">
        <v>9870</v>
      </c>
      <c r="K3543" s="282" t="str">
        <f t="shared" si="597"/>
        <v/>
      </c>
      <c r="L3543" s="312">
        <f t="shared" si="598"/>
        <v>500.68</v>
      </c>
      <c r="M3543" s="312">
        <f t="shared" si="599"/>
        <v>758.61</v>
      </c>
      <c r="N3543" s="297" t="str">
        <f>_xlfn.IFNA(VLOOKUP($E:$E,'1'!$A:$E,3,0),"")</f>
        <v/>
      </c>
      <c r="O3543" s="297" t="str">
        <f>_xlfn.IFNA(VLOOKUP($E:$E,'2'!$A:$E,3,0),"")</f>
        <v/>
      </c>
      <c r="P3543" s="297" t="str">
        <f>_xlfn.IFNA(VLOOKUP($E:$E,'3'!$A:$D,3,0),"")</f>
        <v/>
      </c>
      <c r="Q3543" s="297" t="str">
        <f>_xlfn.IFNA(VLOOKUP($E:$E,'4'!$A:$F,3,0),"")</f>
        <v/>
      </c>
      <c r="R3543" s="297" t="str">
        <f>_xlfn.IFNA(VLOOKUP($E:$E,'5'!$A:$F,3,0),"")</f>
        <v/>
      </c>
      <c r="S3543" s="297" t="str">
        <f>_xlfn.IFNA(VLOOKUP($E:$E,'6'!$A:$F,3,0),"")</f>
        <v/>
      </c>
      <c r="T3543" s="313">
        <v>1</v>
      </c>
      <c r="U3543" s="313">
        <v>10</v>
      </c>
      <c r="V3543" s="313">
        <v>50</v>
      </c>
      <c r="W3543" s="314">
        <v>0.377</v>
      </c>
      <c r="X3543" s="315">
        <v>7.5500000000000003E-4</v>
      </c>
      <c r="Y3543" s="749">
        <v>720</v>
      </c>
      <c r="Z3543" s="282"/>
      <c r="AA3543" s="316" t="s">
        <v>10390</v>
      </c>
      <c r="AB3543" s="282" t="s">
        <v>9163</v>
      </c>
      <c r="AC3543" s="317" t="s">
        <v>2081</v>
      </c>
      <c r="AD3543" s="318" t="s">
        <v>501</v>
      </c>
      <c r="AE3543" s="319">
        <v>0</v>
      </c>
      <c r="AF3543" s="319" t="s">
        <v>11319</v>
      </c>
      <c r="AG3543" s="320">
        <v>9.51</v>
      </c>
      <c r="AH3543" s="321">
        <f t="shared" si="600"/>
        <v>0</v>
      </c>
      <c r="AI3543" s="287">
        <f>_xlfn.IFNA(VLOOKUP(AD:AD,грп!B:C,2,0),0)</f>
        <v>0</v>
      </c>
      <c r="AJ3543" s="607">
        <v>46</v>
      </c>
      <c r="AK3543" s="672" t="str">
        <f t="shared" si="596"/>
        <v xml:space="preserve"> </v>
      </c>
      <c r="AL3543" s="174"/>
      <c r="AM3543" s="4"/>
    </row>
    <row r="3544" spans="1:39" s="4" customFormat="1" ht="12" customHeight="1" outlineLevel="1" x14ac:dyDescent="0.35">
      <c r="A3544" s="307" t="s">
        <v>10402</v>
      </c>
      <c r="B3544" s="308" t="s">
        <v>8800</v>
      </c>
      <c r="C3544" s="309"/>
      <c r="D3544" s="310" t="s">
        <v>3498</v>
      </c>
      <c r="E3544" s="292" t="s">
        <v>3499</v>
      </c>
      <c r="F3544" s="293"/>
      <c r="G3544" s="293"/>
      <c r="H3544" s="294">
        <v>36</v>
      </c>
      <c r="I3544" s="294" t="str">
        <f>IFERROR(_xlfn.IFNA(VLOOKUP($D:$D,history!$I:$Y,3,0),VLOOKUP(E:E,history!$H:$Y,4,0)),"--")</f>
        <v>--</v>
      </c>
      <c r="J3544" s="282" t="s">
        <v>9870</v>
      </c>
      <c r="K3544" s="282" t="str">
        <f t="shared" si="597"/>
        <v/>
      </c>
      <c r="L3544" s="312">
        <f t="shared" si="598"/>
        <v>437.51</v>
      </c>
      <c r="M3544" s="312">
        <f t="shared" si="599"/>
        <v>662.89</v>
      </c>
      <c r="N3544" s="297" t="str">
        <f>_xlfn.IFNA(VLOOKUP($E:$E,'1'!$A:$E,3,0),"")</f>
        <v/>
      </c>
      <c r="O3544" s="297" t="str">
        <f>_xlfn.IFNA(VLOOKUP($E:$E,'2'!$A:$E,3,0),"")</f>
        <v/>
      </c>
      <c r="P3544" s="297" t="str">
        <f>_xlfn.IFNA(VLOOKUP($E:$E,'3'!$A:$D,3,0),"")</f>
        <v/>
      </c>
      <c r="Q3544" s="297" t="str">
        <f>_xlfn.IFNA(VLOOKUP($E:$E,'4'!$A:$F,3,0),"")</f>
        <v/>
      </c>
      <c r="R3544" s="297" t="str">
        <f>_xlfn.IFNA(VLOOKUP($E:$E,'5'!$A:$F,3,0),"")</f>
        <v/>
      </c>
      <c r="S3544" s="297" t="str">
        <f>_xlfn.IFNA(VLOOKUP($E:$E,'6'!$A:$F,3,0),"")</f>
        <v/>
      </c>
      <c r="T3544" s="313">
        <v>1</v>
      </c>
      <c r="U3544" s="313">
        <v>6</v>
      </c>
      <c r="V3544" s="313">
        <v>60</v>
      </c>
      <c r="W3544" s="314">
        <v>0.19400000000000001</v>
      </c>
      <c r="X3544" s="315">
        <v>4.8666669999999999E-4</v>
      </c>
      <c r="Y3544" s="749">
        <v>630</v>
      </c>
      <c r="Z3544" s="282"/>
      <c r="AA3544" s="316" t="s">
        <v>10390</v>
      </c>
      <c r="AB3544" s="282" t="s">
        <v>9163</v>
      </c>
      <c r="AC3544" s="317" t="s">
        <v>2081</v>
      </c>
      <c r="AD3544" s="318" t="s">
        <v>501</v>
      </c>
      <c r="AE3544" s="319">
        <v>0</v>
      </c>
      <c r="AF3544" s="319" t="s">
        <v>11815</v>
      </c>
      <c r="AG3544" s="320">
        <v>8.31</v>
      </c>
      <c r="AH3544" s="321">
        <f t="shared" si="600"/>
        <v>0</v>
      </c>
      <c r="AI3544" s="287">
        <f>_xlfn.IFNA(VLOOKUP(AD:AD,грп!B:C,2,0),0)</f>
        <v>0</v>
      </c>
      <c r="AJ3544" s="607">
        <v>0</v>
      </c>
      <c r="AK3544" s="672">
        <f t="shared" si="596"/>
        <v>0</v>
      </c>
      <c r="AL3544" s="174"/>
    </row>
    <row r="3545" spans="1:39" s="4" customFormat="1" ht="12" customHeight="1" outlineLevel="1" x14ac:dyDescent="0.35">
      <c r="A3545" s="307" t="s">
        <v>10402</v>
      </c>
      <c r="B3545" s="308" t="s">
        <v>8801</v>
      </c>
      <c r="C3545" s="309"/>
      <c r="D3545" s="310" t="s">
        <v>3500</v>
      </c>
      <c r="E3545" s="292" t="s">
        <v>3501</v>
      </c>
      <c r="F3545" s="293"/>
      <c r="G3545" s="293"/>
      <c r="H3545" s="294"/>
      <c r="I3545" s="294" t="str">
        <f>IFERROR(_xlfn.IFNA(VLOOKUP($D:$D,history!$I:$Y,3,0),VLOOKUP(E:E,history!$H:$Y,4,0)),"--")</f>
        <v>--</v>
      </c>
      <c r="J3545" s="282" t="s">
        <v>5946</v>
      </c>
      <c r="K3545" s="282" t="str">
        <f t="shared" si="597"/>
        <v/>
      </c>
      <c r="L3545" s="312">
        <f t="shared" si="598"/>
        <v>474.89</v>
      </c>
      <c r="M3545" s="312">
        <f t="shared" si="599"/>
        <v>719.53</v>
      </c>
      <c r="N3545" s="297" t="str">
        <f>_xlfn.IFNA(VLOOKUP($E:$E,'1'!$A:$E,3,0),"")</f>
        <v/>
      </c>
      <c r="O3545" s="297" t="str">
        <f>_xlfn.IFNA(VLOOKUP($E:$E,'2'!$A:$E,3,0),"")</f>
        <v/>
      </c>
      <c r="P3545" s="297" t="str">
        <f>_xlfn.IFNA(VLOOKUP($E:$E,'3'!$A:$D,3,0),"")</f>
        <v/>
      </c>
      <c r="Q3545" s="297" t="str">
        <f>_xlfn.IFNA(VLOOKUP($E:$E,'4'!$A:$F,3,0),"")</f>
        <v/>
      </c>
      <c r="R3545" s="297" t="str">
        <f>_xlfn.IFNA(VLOOKUP($E:$E,'5'!$A:$F,3,0),"")</f>
        <v/>
      </c>
      <c r="S3545" s="297" t="str">
        <f>_xlfn.IFNA(VLOOKUP($E:$E,'6'!$A:$F,3,0),"")</f>
        <v/>
      </c>
      <c r="T3545" s="313">
        <v>1</v>
      </c>
      <c r="U3545" s="313">
        <v>6</v>
      </c>
      <c r="V3545" s="313">
        <v>60</v>
      </c>
      <c r="W3545" s="314">
        <v>0.23699999999999999</v>
      </c>
      <c r="X3545" s="315">
        <v>6.6176470000000004E-4</v>
      </c>
      <c r="Y3545" s="749">
        <v>680</v>
      </c>
      <c r="Z3545" s="282"/>
      <c r="AA3545" s="316" t="s">
        <v>10390</v>
      </c>
      <c r="AB3545" s="282" t="s">
        <v>9163</v>
      </c>
      <c r="AC3545" s="317" t="s">
        <v>2081</v>
      </c>
      <c r="AD3545" s="318" t="s">
        <v>501</v>
      </c>
      <c r="AE3545" s="319">
        <v>0</v>
      </c>
      <c r="AF3545" s="319" t="s">
        <v>11815</v>
      </c>
      <c r="AG3545" s="320">
        <v>9.02</v>
      </c>
      <c r="AH3545" s="321">
        <f t="shared" si="600"/>
        <v>0</v>
      </c>
      <c r="AI3545" s="287">
        <f>_xlfn.IFNA(VLOOKUP(AD:AD,грп!B:C,2,0),0)</f>
        <v>0</v>
      </c>
      <c r="AJ3545" s="607">
        <v>30</v>
      </c>
      <c r="AK3545" s="672">
        <f t="shared" si="596"/>
        <v>0</v>
      </c>
      <c r="AL3545" s="174"/>
    </row>
    <row r="3546" spans="1:39" s="4" customFormat="1" ht="12" customHeight="1" outlineLevel="1" x14ac:dyDescent="0.35">
      <c r="A3546" s="307" t="s">
        <v>10402</v>
      </c>
      <c r="B3546" s="308" t="s">
        <v>8802</v>
      </c>
      <c r="C3546" s="309"/>
      <c r="D3546" s="310" t="s">
        <v>3502</v>
      </c>
      <c r="E3546" s="292" t="s">
        <v>3503</v>
      </c>
      <c r="F3546" s="293"/>
      <c r="G3546" s="293"/>
      <c r="H3546" s="294">
        <v>51</v>
      </c>
      <c r="I3546" s="294" t="str">
        <f>IFERROR(_xlfn.IFNA(VLOOKUP($D:$D,history!$I:$Y,3,0),VLOOKUP(E:E,history!$H:$Y,4,0)),"--")</f>
        <v>--</v>
      </c>
      <c r="J3546" s="282" t="s">
        <v>5946</v>
      </c>
      <c r="K3546" s="282" t="str">
        <f t="shared" si="597"/>
        <v/>
      </c>
      <c r="L3546" s="312">
        <f t="shared" si="598"/>
        <v>545.44000000000005</v>
      </c>
      <c r="M3546" s="312">
        <f t="shared" si="599"/>
        <v>826.42</v>
      </c>
      <c r="N3546" s="297" t="str">
        <f>_xlfn.IFNA(VLOOKUP($E:$E,'1'!$A:$E,3,0),"")</f>
        <v/>
      </c>
      <c r="O3546" s="297" t="str">
        <f>_xlfn.IFNA(VLOOKUP($E:$E,'2'!$A:$E,3,0),"")</f>
        <v/>
      </c>
      <c r="P3546" s="297" t="str">
        <f>_xlfn.IFNA(VLOOKUP($E:$E,'3'!$A:$D,3,0),"")</f>
        <v/>
      </c>
      <c r="Q3546" s="297" t="str">
        <f>_xlfn.IFNA(VLOOKUP($E:$E,'4'!$A:$F,3,0),"")</f>
        <v/>
      </c>
      <c r="R3546" s="297" t="str">
        <f>_xlfn.IFNA(VLOOKUP($E:$E,'5'!$A:$F,3,0),"")</f>
        <v/>
      </c>
      <c r="S3546" s="297" t="str">
        <f>_xlfn.IFNA(VLOOKUP($E:$E,'6'!$A:$F,3,0),"")</f>
        <v/>
      </c>
      <c r="T3546" s="313">
        <v>1</v>
      </c>
      <c r="U3546" s="313">
        <v>6</v>
      </c>
      <c r="V3546" s="313">
        <v>60</v>
      </c>
      <c r="W3546" s="314">
        <v>0.27500000000000002</v>
      </c>
      <c r="X3546" s="315">
        <v>8.6781610000000002E-4</v>
      </c>
      <c r="Y3546" s="749">
        <v>790</v>
      </c>
      <c r="Z3546" s="282"/>
      <c r="AA3546" s="316" t="s">
        <v>10390</v>
      </c>
      <c r="AB3546" s="282" t="s">
        <v>9163</v>
      </c>
      <c r="AC3546" s="317" t="s">
        <v>2081</v>
      </c>
      <c r="AD3546" s="318" t="s">
        <v>501</v>
      </c>
      <c r="AE3546" s="319">
        <v>0</v>
      </c>
      <c r="AF3546" s="319" t="s">
        <v>11815</v>
      </c>
      <c r="AG3546" s="320">
        <v>10.36</v>
      </c>
      <c r="AH3546" s="321">
        <f t="shared" si="600"/>
        <v>0</v>
      </c>
      <c r="AI3546" s="287">
        <f>_xlfn.IFNA(VLOOKUP(AD:AD,грп!B:C,2,0),0)</f>
        <v>0</v>
      </c>
      <c r="AJ3546" s="607">
        <v>18</v>
      </c>
      <c r="AK3546" s="672">
        <f t="shared" si="596"/>
        <v>0</v>
      </c>
      <c r="AL3546" s="174"/>
    </row>
    <row r="3547" spans="1:39" s="4" customFormat="1" ht="12" customHeight="1" outlineLevel="1" x14ac:dyDescent="0.35">
      <c r="A3547" s="307" t="s">
        <v>10402</v>
      </c>
      <c r="B3547" s="308" t="s">
        <v>8803</v>
      </c>
      <c r="C3547" s="309"/>
      <c r="D3547" s="310" t="s">
        <v>3504</v>
      </c>
      <c r="E3547" s="292" t="s">
        <v>3505</v>
      </c>
      <c r="F3547" s="293"/>
      <c r="G3547" s="293"/>
      <c r="H3547" s="294">
        <v>29</v>
      </c>
      <c r="I3547" s="294" t="str">
        <f>IFERROR(_xlfn.IFNA(VLOOKUP($D:$D,history!$I:$Y,3,0),VLOOKUP(E:E,history!$H:$Y,4,0)),"--")</f>
        <v>--</v>
      </c>
      <c r="J3547" s="282" t="s">
        <v>9870</v>
      </c>
      <c r="K3547" s="282" t="str">
        <f t="shared" si="597"/>
        <v/>
      </c>
      <c r="L3547" s="312">
        <f t="shared" si="598"/>
        <v>644.41</v>
      </c>
      <c r="M3547" s="312">
        <f t="shared" si="599"/>
        <v>976.38</v>
      </c>
      <c r="N3547" s="297" t="str">
        <f>_xlfn.IFNA(VLOOKUP($E:$E,'1'!$A:$E,3,0),"")</f>
        <v/>
      </c>
      <c r="O3547" s="297" t="str">
        <f>_xlfn.IFNA(VLOOKUP($E:$E,'2'!$A:$E,3,0),"")</f>
        <v/>
      </c>
      <c r="P3547" s="297" t="str">
        <f>_xlfn.IFNA(VLOOKUP($E:$E,'3'!$A:$D,3,0),"")</f>
        <v/>
      </c>
      <c r="Q3547" s="297" t="str">
        <f>_xlfn.IFNA(VLOOKUP($E:$E,'4'!$A:$F,3,0),"")</f>
        <v/>
      </c>
      <c r="R3547" s="297" t="str">
        <f>_xlfn.IFNA(VLOOKUP($E:$E,'5'!$A:$F,3,0),"")</f>
        <v/>
      </c>
      <c r="S3547" s="297" t="str">
        <f>_xlfn.IFNA(VLOOKUP($E:$E,'6'!$A:$F,3,0),"")</f>
        <v/>
      </c>
      <c r="T3547" s="313">
        <v>1</v>
      </c>
      <c r="U3547" s="313">
        <v>6</v>
      </c>
      <c r="V3547" s="313">
        <v>60</v>
      </c>
      <c r="W3547" s="314">
        <v>0.31900000000000001</v>
      </c>
      <c r="X3547" s="315">
        <v>1.1133333000000001E-3</v>
      </c>
      <c r="Y3547" s="749">
        <v>930</v>
      </c>
      <c r="Z3547" s="282"/>
      <c r="AA3547" s="316" t="s">
        <v>10390</v>
      </c>
      <c r="AB3547" s="282" t="s">
        <v>9163</v>
      </c>
      <c r="AC3547" s="317" t="s">
        <v>2081</v>
      </c>
      <c r="AD3547" s="318" t="s">
        <v>501</v>
      </c>
      <c r="AE3547" s="319">
        <v>0</v>
      </c>
      <c r="AF3547" s="319" t="s">
        <v>11815</v>
      </c>
      <c r="AG3547" s="320">
        <v>12.24</v>
      </c>
      <c r="AH3547" s="321">
        <f t="shared" si="600"/>
        <v>0</v>
      </c>
      <c r="AI3547" s="287">
        <f>_xlfn.IFNA(VLOOKUP(AD:AD,грп!B:C,2,0),0)</f>
        <v>0</v>
      </c>
      <c r="AJ3547" s="607">
        <v>27</v>
      </c>
      <c r="AK3547" s="672">
        <f t="shared" si="596"/>
        <v>0</v>
      </c>
      <c r="AL3547" s="174"/>
    </row>
    <row r="3548" spans="1:39" s="4" customFormat="1" ht="12" customHeight="1" outlineLevel="1" x14ac:dyDescent="0.35">
      <c r="A3548" s="307" t="s">
        <v>10402</v>
      </c>
      <c r="B3548" s="308" t="s">
        <v>8804</v>
      </c>
      <c r="C3548" s="309"/>
      <c r="D3548" s="310" t="s">
        <v>3506</v>
      </c>
      <c r="E3548" s="292" t="s">
        <v>3507</v>
      </c>
      <c r="F3548" s="293"/>
      <c r="G3548" s="293"/>
      <c r="H3548" s="294">
        <v>23</v>
      </c>
      <c r="I3548" s="294" t="str">
        <f>IFERROR(_xlfn.IFNA(VLOOKUP($D:$D,history!$I:$Y,3,0),VLOOKUP(E:E,history!$H:$Y,4,0)),"--")</f>
        <v>--</v>
      </c>
      <c r="J3548" s="282" t="s">
        <v>5946</v>
      </c>
      <c r="K3548" s="282" t="str">
        <f t="shared" si="597"/>
        <v/>
      </c>
      <c r="L3548" s="312">
        <f t="shared" si="598"/>
        <v>696.54</v>
      </c>
      <c r="M3548" s="312">
        <f t="shared" si="599"/>
        <v>1055.3599999999999</v>
      </c>
      <c r="N3548" s="297" t="str">
        <f>_xlfn.IFNA(VLOOKUP($E:$E,'1'!$A:$E,3,0),"")</f>
        <v/>
      </c>
      <c r="O3548" s="297" t="str">
        <f>_xlfn.IFNA(VLOOKUP($E:$E,'2'!$A:$E,3,0),"")</f>
        <v/>
      </c>
      <c r="P3548" s="297" t="str">
        <f>_xlfn.IFNA(VLOOKUP($E:$E,'3'!$A:$D,3,0),"")</f>
        <v/>
      </c>
      <c r="Q3548" s="297" t="str">
        <f>_xlfn.IFNA(VLOOKUP($E:$E,'4'!$A:$F,3,0),"")</f>
        <v/>
      </c>
      <c r="R3548" s="297" t="str">
        <f>_xlfn.IFNA(VLOOKUP($E:$E,'5'!$A:$F,3,0),"")</f>
        <v/>
      </c>
      <c r="S3548" s="297" t="str">
        <f>_xlfn.IFNA(VLOOKUP($E:$E,'6'!$A:$F,3,0),"")</f>
        <v/>
      </c>
      <c r="T3548" s="313">
        <v>1</v>
      </c>
      <c r="U3548" s="313">
        <v>6</v>
      </c>
      <c r="V3548" s="313">
        <v>30</v>
      </c>
      <c r="W3548" s="314">
        <v>0.41299999999999998</v>
      </c>
      <c r="X3548" s="315">
        <v>1.6866667000000001E-3</v>
      </c>
      <c r="Y3548" s="749">
        <v>990</v>
      </c>
      <c r="Z3548" s="282"/>
      <c r="AA3548" s="316" t="s">
        <v>10390</v>
      </c>
      <c r="AB3548" s="282" t="s">
        <v>9163</v>
      </c>
      <c r="AC3548" s="317" t="s">
        <v>2081</v>
      </c>
      <c r="AD3548" s="318" t="s">
        <v>501</v>
      </c>
      <c r="AE3548" s="319">
        <v>0</v>
      </c>
      <c r="AF3548" s="319" t="s">
        <v>11815</v>
      </c>
      <c r="AG3548" s="320">
        <v>13.23</v>
      </c>
      <c r="AH3548" s="321">
        <f t="shared" si="600"/>
        <v>0</v>
      </c>
      <c r="AI3548" s="287">
        <f>_xlfn.IFNA(VLOOKUP(AD:AD,грп!B:C,2,0),0)</f>
        <v>0</v>
      </c>
      <c r="AJ3548" s="607">
        <v>12</v>
      </c>
      <c r="AK3548" s="672">
        <f t="shared" si="596"/>
        <v>0</v>
      </c>
      <c r="AL3548" s="174"/>
    </row>
    <row r="3549" spans="1:39" s="4" customFormat="1" ht="12" customHeight="1" outlineLevel="1" x14ac:dyDescent="0.35">
      <c r="A3549" s="307" t="s">
        <v>10402</v>
      </c>
      <c r="B3549" s="308" t="s">
        <v>8805</v>
      </c>
      <c r="C3549" s="309"/>
      <c r="D3549" s="310" t="s">
        <v>4154</v>
      </c>
      <c r="E3549" s="322" t="s">
        <v>4155</v>
      </c>
      <c r="F3549" s="293"/>
      <c r="G3549" s="293"/>
      <c r="H3549" s="294">
        <v>43</v>
      </c>
      <c r="I3549" s="294" t="str">
        <f>IFERROR(_xlfn.IFNA(VLOOKUP($D:$D,history!$I:$Y,3,0),VLOOKUP(E:E,history!$H:$Y,4,0)),"--")</f>
        <v>V</v>
      </c>
      <c r="J3549" s="282" t="s">
        <v>9870</v>
      </c>
      <c r="K3549" s="282" t="str">
        <f t="shared" si="597"/>
        <v/>
      </c>
      <c r="L3549" s="312">
        <f t="shared" si="598"/>
        <v>644.41</v>
      </c>
      <c r="M3549" s="312">
        <f t="shared" si="599"/>
        <v>976.38</v>
      </c>
      <c r="N3549" s="297" t="str">
        <f>_xlfn.IFNA(VLOOKUP($E:$E,'1'!$A:$E,3,0),"")</f>
        <v/>
      </c>
      <c r="O3549" s="297" t="str">
        <f>_xlfn.IFNA(VLOOKUP($E:$E,'2'!$A:$E,3,0),"")</f>
        <v/>
      </c>
      <c r="P3549" s="297" t="str">
        <f>_xlfn.IFNA(VLOOKUP($E:$E,'3'!$A:$D,3,0),"")</f>
        <v/>
      </c>
      <c r="Q3549" s="297" t="str">
        <f>_xlfn.IFNA(VLOOKUP($E:$E,'4'!$A:$F,3,0),"")</f>
        <v/>
      </c>
      <c r="R3549" s="297" t="str">
        <f>_xlfn.IFNA(VLOOKUP($E:$E,'5'!$A:$F,3,0),"")</f>
        <v/>
      </c>
      <c r="S3549" s="297" t="str">
        <f>_xlfn.IFNA(VLOOKUP($E:$E,'6'!$A:$F,3,0),"")</f>
        <v/>
      </c>
      <c r="T3549" s="313">
        <v>1</v>
      </c>
      <c r="U3549" s="313">
        <v>10</v>
      </c>
      <c r="V3549" s="313">
        <v>100</v>
      </c>
      <c r="W3549" s="314">
        <v>0.247</v>
      </c>
      <c r="X3549" s="315">
        <v>4.0499999999999998E-4</v>
      </c>
      <c r="Y3549" s="749">
        <v>930</v>
      </c>
      <c r="Z3549" s="282"/>
      <c r="AA3549" s="316" t="s">
        <v>10390</v>
      </c>
      <c r="AB3549" s="282" t="s">
        <v>9163</v>
      </c>
      <c r="AC3549" s="317" t="s">
        <v>2081</v>
      </c>
      <c r="AD3549" s="318" t="s">
        <v>501</v>
      </c>
      <c r="AE3549" s="319">
        <v>0</v>
      </c>
      <c r="AF3549" s="319" t="s">
        <v>11273</v>
      </c>
      <c r="AG3549" s="320">
        <v>12.24</v>
      </c>
      <c r="AH3549" s="321">
        <f t="shared" si="600"/>
        <v>0</v>
      </c>
      <c r="AI3549" s="287">
        <f>_xlfn.IFNA(VLOOKUP(AD:AD,грп!B:C,2,0),0)</f>
        <v>0</v>
      </c>
      <c r="AJ3549" s="607">
        <v>87</v>
      </c>
      <c r="AK3549" s="672">
        <f t="shared" si="596"/>
        <v>0</v>
      </c>
      <c r="AL3549" s="174"/>
    </row>
    <row r="3550" spans="1:39" s="4" customFormat="1" ht="12" customHeight="1" outlineLevel="1" x14ac:dyDescent="0.35">
      <c r="A3550" s="307" t="s">
        <v>10402</v>
      </c>
      <c r="B3550" s="308" t="s">
        <v>8806</v>
      </c>
      <c r="C3550" s="309"/>
      <c r="D3550" s="310" t="s">
        <v>5062</v>
      </c>
      <c r="E3550" s="292" t="s">
        <v>4540</v>
      </c>
      <c r="F3550" s="293"/>
      <c r="G3550" s="293"/>
      <c r="H3550" s="294">
        <v>30</v>
      </c>
      <c r="I3550" s="294" t="str">
        <f>IFERROR(_xlfn.IFNA(VLOOKUP($D:$D,history!$I:$Y,3,0),VLOOKUP(E:E,history!$H:$Y,4,0)),"--")</f>
        <v>V</v>
      </c>
      <c r="J3550" s="282" t="s">
        <v>9870</v>
      </c>
      <c r="K3550" s="282" t="str">
        <f t="shared" si="597"/>
        <v/>
      </c>
      <c r="L3550" s="312">
        <f t="shared" si="598"/>
        <v>1316.21</v>
      </c>
      <c r="M3550" s="312">
        <f t="shared" si="599"/>
        <v>1994.25</v>
      </c>
      <c r="N3550" s="297" t="str">
        <f>_xlfn.IFNA(VLOOKUP($E:$E,'1'!$A:$E,3,0),"")</f>
        <v/>
      </c>
      <c r="O3550" s="297" t="str">
        <f>_xlfn.IFNA(VLOOKUP($E:$E,'2'!$A:$E,3,0),"")</f>
        <v/>
      </c>
      <c r="P3550" s="297" t="str">
        <f>_xlfn.IFNA(VLOOKUP($E:$E,'3'!$A:$D,3,0),"")</f>
        <v/>
      </c>
      <c r="Q3550" s="297" t="str">
        <f>_xlfn.IFNA(VLOOKUP($E:$E,'4'!$A:$F,3,0),"")</f>
        <v/>
      </c>
      <c r="R3550" s="297" t="str">
        <f>_xlfn.IFNA(VLOOKUP($E:$E,'5'!$A:$F,3,0),"")</f>
        <v/>
      </c>
      <c r="S3550" s="297" t="str">
        <f>_xlfn.IFNA(VLOOKUP($E:$E,'6'!$A:$F,3,0),"")</f>
        <v/>
      </c>
      <c r="T3550" s="313">
        <v>1</v>
      </c>
      <c r="U3550" s="313">
        <v>6</v>
      </c>
      <c r="V3550" s="313">
        <v>24</v>
      </c>
      <c r="W3550" s="314">
        <v>0.61699999999999999</v>
      </c>
      <c r="X3550" s="315">
        <v>1.4087302E-3</v>
      </c>
      <c r="Y3550" s="749">
        <v>1890</v>
      </c>
      <c r="Z3550" s="282"/>
      <c r="AA3550" s="316" t="s">
        <v>10390</v>
      </c>
      <c r="AB3550" s="282" t="s">
        <v>9163</v>
      </c>
      <c r="AC3550" s="317" t="s">
        <v>2081</v>
      </c>
      <c r="AD3550" s="318" t="s">
        <v>501</v>
      </c>
      <c r="AE3550" s="319">
        <v>0</v>
      </c>
      <c r="AF3550" s="319" t="s">
        <v>11273</v>
      </c>
      <c r="AG3550" s="320">
        <v>25</v>
      </c>
      <c r="AH3550" s="321">
        <f t="shared" si="600"/>
        <v>0</v>
      </c>
      <c r="AI3550" s="287">
        <f>_xlfn.IFNA(VLOOKUP(AD:AD,грп!B:C,2,0),0)</f>
        <v>0</v>
      </c>
      <c r="AJ3550" s="607">
        <v>39</v>
      </c>
      <c r="AK3550" s="672">
        <f t="shared" si="596"/>
        <v>0</v>
      </c>
      <c r="AL3550" s="174"/>
    </row>
    <row r="3551" spans="1:39" s="4" customFormat="1" ht="11.45" customHeight="1" outlineLevel="1" x14ac:dyDescent="0.35">
      <c r="A3551" s="307" t="s">
        <v>10402</v>
      </c>
      <c r="B3551" s="308" t="s">
        <v>8807</v>
      </c>
      <c r="C3551" s="309" t="s">
        <v>21</v>
      </c>
      <c r="D3551" s="310" t="s">
        <v>11639</v>
      </c>
      <c r="E3551" s="322" t="s">
        <v>5819</v>
      </c>
      <c r="F3551" s="293"/>
      <c r="G3551" s="293"/>
      <c r="H3551" s="294"/>
      <c r="I3551" s="294" t="str">
        <f>IFERROR(_xlfn.IFNA(VLOOKUP($D:$D,history!$I:$Y,3,0),VLOOKUP(E:E,history!$H:$Y,4,0)),"--")</f>
        <v>--</v>
      </c>
      <c r="J3551" s="282" t="s">
        <v>9870</v>
      </c>
      <c r="K3551" s="282" t="str">
        <f t="shared" si="597"/>
        <v/>
      </c>
      <c r="L3551" s="312">
        <f t="shared" si="598"/>
        <v>1145.0999999999999</v>
      </c>
      <c r="M3551" s="312">
        <f t="shared" si="599"/>
        <v>1735</v>
      </c>
      <c r="N3551" s="297" t="str">
        <f>_xlfn.IFNA(VLOOKUP($E:$E,'1'!$A:$E,3,0),"")</f>
        <v/>
      </c>
      <c r="O3551" s="297" t="str">
        <f>_xlfn.IFNA(VLOOKUP($E:$E,'2'!$A:$E,3,0),"")</f>
        <v/>
      </c>
      <c r="P3551" s="297" t="str">
        <f>_xlfn.IFNA(VLOOKUP($E:$E,'3'!$A:$D,3,0),"")</f>
        <v/>
      </c>
      <c r="Q3551" s="297" t="str">
        <f>_xlfn.IFNA(VLOOKUP($E:$E,'4'!$A:$F,3,0),"")</f>
        <v/>
      </c>
      <c r="R3551" s="297" t="str">
        <f>_xlfn.IFNA(VLOOKUP($E:$E,'5'!$A:$F,3,0),"")</f>
        <v/>
      </c>
      <c r="S3551" s="297" t="str">
        <f>_xlfn.IFNA(VLOOKUP($E:$E,'6'!$A:$F,3,0),"")</f>
        <v/>
      </c>
      <c r="T3551" s="313">
        <v>1</v>
      </c>
      <c r="U3551" s="313">
        <v>6</v>
      </c>
      <c r="V3551" s="313">
        <v>36</v>
      </c>
      <c r="W3551" s="314">
        <v>0.45600000000000002</v>
      </c>
      <c r="X3551" s="315">
        <v>2.2123016000000001E-3</v>
      </c>
      <c r="Y3551" s="749">
        <v>1650</v>
      </c>
      <c r="Z3551" s="282"/>
      <c r="AA3551" s="316" t="s">
        <v>10391</v>
      </c>
      <c r="AB3551" s="282" t="s">
        <v>10389</v>
      </c>
      <c r="AC3551" s="317" t="s">
        <v>2081</v>
      </c>
      <c r="AD3551" s="318" t="s">
        <v>501</v>
      </c>
      <c r="AE3551" s="319">
        <v>0</v>
      </c>
      <c r="AF3551" s="319" t="s">
        <v>21</v>
      </c>
      <c r="AG3551" s="320">
        <v>21.75</v>
      </c>
      <c r="AH3551" s="321">
        <f t="shared" si="600"/>
        <v>0</v>
      </c>
      <c r="AI3551" s="287">
        <f>_xlfn.IFNA(VLOOKUP(AD:AD,грп!B:C,2,0),0)</f>
        <v>0</v>
      </c>
      <c r="AJ3551" s="607">
        <v>0</v>
      </c>
      <c r="AK3551" s="672" t="str">
        <f t="shared" si="596"/>
        <v>new</v>
      </c>
      <c r="AL3551" s="174"/>
    </row>
    <row r="3552" spans="1:39" s="4" customFormat="1" ht="11.45" customHeight="1" outlineLevel="1" x14ac:dyDescent="0.35">
      <c r="A3552" s="307" t="s">
        <v>10402</v>
      </c>
      <c r="B3552" s="308" t="s">
        <v>8808</v>
      </c>
      <c r="C3552" s="309" t="s">
        <v>21</v>
      </c>
      <c r="D3552" s="310" t="s">
        <v>11640</v>
      </c>
      <c r="E3552" s="322" t="s">
        <v>5820</v>
      </c>
      <c r="F3552" s="293"/>
      <c r="G3552" s="293"/>
      <c r="H3552" s="294"/>
      <c r="I3552" s="294" t="str">
        <f>IFERROR(_xlfn.IFNA(VLOOKUP($D:$D,history!$I:$Y,3,0),VLOOKUP(E:E,history!$H:$Y,4,0)),"--")</f>
        <v>--</v>
      </c>
      <c r="J3552" s="282" t="s">
        <v>9870</v>
      </c>
      <c r="K3552" s="282" t="str">
        <f t="shared" si="597"/>
        <v/>
      </c>
      <c r="L3552" s="312">
        <f t="shared" si="598"/>
        <v>570.17999999999995</v>
      </c>
      <c r="M3552" s="312">
        <f t="shared" si="599"/>
        <v>863.91</v>
      </c>
      <c r="N3552" s="297" t="str">
        <f>_xlfn.IFNA(VLOOKUP($E:$E,'1'!$A:$E,3,0),"")</f>
        <v/>
      </c>
      <c r="O3552" s="297" t="str">
        <f>_xlfn.IFNA(VLOOKUP($E:$E,'2'!$A:$E,3,0),"")</f>
        <v/>
      </c>
      <c r="P3552" s="297" t="str">
        <f>_xlfn.IFNA(VLOOKUP($E:$E,'3'!$A:$D,3,0),"")</f>
        <v/>
      </c>
      <c r="Q3552" s="297" t="str">
        <f>_xlfn.IFNA(VLOOKUP($E:$E,'4'!$A:$F,3,0),"")</f>
        <v/>
      </c>
      <c r="R3552" s="297" t="str">
        <f>_xlfn.IFNA(VLOOKUP($E:$E,'5'!$A:$F,3,0),"")</f>
        <v/>
      </c>
      <c r="S3552" s="297" t="str">
        <f>_xlfn.IFNA(VLOOKUP($E:$E,'6'!$A:$F,3,0),"")</f>
        <v/>
      </c>
      <c r="T3552" s="313">
        <v>1</v>
      </c>
      <c r="U3552" s="313">
        <v>6</v>
      </c>
      <c r="V3552" s="313">
        <v>48</v>
      </c>
      <c r="W3552" s="314">
        <v>0.27700000000000002</v>
      </c>
      <c r="X3552" s="315">
        <v>9.9609380000000003E-4</v>
      </c>
      <c r="Y3552" s="749">
        <v>820</v>
      </c>
      <c r="Z3552" s="282"/>
      <c r="AA3552" s="316" t="s">
        <v>10391</v>
      </c>
      <c r="AB3552" s="282" t="s">
        <v>10389</v>
      </c>
      <c r="AC3552" s="317" t="s">
        <v>2081</v>
      </c>
      <c r="AD3552" s="318" t="s">
        <v>501</v>
      </c>
      <c r="AE3552" s="319">
        <v>0</v>
      </c>
      <c r="AF3552" s="319" t="s">
        <v>21</v>
      </c>
      <c r="AG3552" s="320">
        <v>10.83</v>
      </c>
      <c r="AH3552" s="321">
        <f t="shared" si="600"/>
        <v>0</v>
      </c>
      <c r="AI3552" s="287">
        <f>_xlfn.IFNA(VLOOKUP(AD:AD,грп!B:C,2,0),0)</f>
        <v>0</v>
      </c>
      <c r="AJ3552" s="607">
        <v>0</v>
      </c>
      <c r="AK3552" s="672" t="str">
        <f t="shared" si="596"/>
        <v>new</v>
      </c>
      <c r="AL3552" s="174"/>
    </row>
    <row r="3553" spans="1:38" s="4" customFormat="1" ht="11.45" customHeight="1" outlineLevel="1" x14ac:dyDescent="0.35">
      <c r="A3553" s="307" t="s">
        <v>10402</v>
      </c>
      <c r="B3553" s="308" t="s">
        <v>9588</v>
      </c>
      <c r="C3553" s="309" t="s">
        <v>21</v>
      </c>
      <c r="D3553" s="310" t="s">
        <v>11641</v>
      </c>
      <c r="E3553" s="322" t="s">
        <v>9324</v>
      </c>
      <c r="F3553" s="293"/>
      <c r="G3553" s="293"/>
      <c r="H3553" s="294"/>
      <c r="I3553" s="294" t="str">
        <f>IFERROR(_xlfn.IFNA(VLOOKUP($D:$D,history!$I:$Y,3,0),VLOOKUP(E:E,history!$H:$Y,4,0)),"--")</f>
        <v>--</v>
      </c>
      <c r="J3553" s="282" t="s">
        <v>5946</v>
      </c>
      <c r="K3553" s="282" t="str">
        <f t="shared" si="597"/>
        <v/>
      </c>
      <c r="L3553" s="312">
        <f t="shared" si="598"/>
        <v>1532.59</v>
      </c>
      <c r="M3553" s="312">
        <f t="shared" si="599"/>
        <v>2322.1</v>
      </c>
      <c r="N3553" s="297" t="str">
        <f>_xlfn.IFNA(VLOOKUP($E:$E,'1'!$A:$E,3,0),"")</f>
        <v/>
      </c>
      <c r="O3553" s="297" t="str">
        <f>_xlfn.IFNA(VLOOKUP($E:$E,'2'!$A:$E,3,0),"")</f>
        <v/>
      </c>
      <c r="P3553" s="297" t="str">
        <f>_xlfn.IFNA(VLOOKUP($E:$E,'3'!$A:$D,3,0),"")</f>
        <v/>
      </c>
      <c r="Q3553" s="297" t="str">
        <f>_xlfn.IFNA(VLOOKUP($E:$E,'4'!$A:$F,3,0),"")</f>
        <v/>
      </c>
      <c r="R3553" s="297" t="str">
        <f>_xlfn.IFNA(VLOOKUP($E:$E,'5'!$A:$F,3,0),"")</f>
        <v/>
      </c>
      <c r="S3553" s="297" t="str">
        <f>_xlfn.IFNA(VLOOKUP($E:$E,'6'!$A:$F,3,0),"")</f>
        <v/>
      </c>
      <c r="T3553" s="313">
        <v>1</v>
      </c>
      <c r="U3553" s="313">
        <v>1</v>
      </c>
      <c r="V3553" s="313">
        <v>30</v>
      </c>
      <c r="W3553" s="314">
        <v>0.36699999999999999</v>
      </c>
      <c r="X3553" s="315">
        <v>1.42917E-3</v>
      </c>
      <c r="Y3553" s="749">
        <v>2210</v>
      </c>
      <c r="Z3553" s="282"/>
      <c r="AA3553" s="316" t="s">
        <v>10390</v>
      </c>
      <c r="AB3553" s="282" t="s">
        <v>10389</v>
      </c>
      <c r="AC3553" s="317" t="s">
        <v>2081</v>
      </c>
      <c r="AD3553" s="318" t="s">
        <v>501</v>
      </c>
      <c r="AE3553" s="319">
        <v>0</v>
      </c>
      <c r="AF3553" s="319" t="s">
        <v>21</v>
      </c>
      <c r="AG3553" s="320">
        <v>29.11</v>
      </c>
      <c r="AH3553" s="321">
        <f t="shared" si="600"/>
        <v>0</v>
      </c>
      <c r="AI3553" s="287">
        <f>_xlfn.IFNA(VLOOKUP(AD:AD,грп!B:C,2,0),0)</f>
        <v>0</v>
      </c>
      <c r="AJ3553" s="607">
        <v>0</v>
      </c>
      <c r="AK3553" s="672" t="str">
        <f t="shared" si="596"/>
        <v>new</v>
      </c>
      <c r="AL3553" s="174"/>
    </row>
    <row r="3554" spans="1:38" s="4" customFormat="1" ht="11.45" customHeight="1" outlineLevel="1" x14ac:dyDescent="0.35">
      <c r="A3554" s="307" t="s">
        <v>10402</v>
      </c>
      <c r="B3554" s="308" t="s">
        <v>9589</v>
      </c>
      <c r="C3554" s="309" t="s">
        <v>21</v>
      </c>
      <c r="D3554" s="310" t="s">
        <v>11642</v>
      </c>
      <c r="E3554" s="322" t="s">
        <v>9325</v>
      </c>
      <c r="F3554" s="293"/>
      <c r="G3554" s="293"/>
      <c r="H3554" s="294"/>
      <c r="I3554" s="294" t="str">
        <f>IFERROR(_xlfn.IFNA(VLOOKUP($D:$D,history!$I:$Y,3,0),VLOOKUP(E:E,history!$H:$Y,4,0)),"--")</f>
        <v>--</v>
      </c>
      <c r="J3554" s="282" t="s">
        <v>5946</v>
      </c>
      <c r="K3554" s="282" t="str">
        <f t="shared" si="597"/>
        <v/>
      </c>
      <c r="L3554" s="312">
        <f t="shared" si="598"/>
        <v>2079.08</v>
      </c>
      <c r="M3554" s="312">
        <f t="shared" si="599"/>
        <v>3150.12</v>
      </c>
      <c r="N3554" s="297" t="str">
        <f>_xlfn.IFNA(VLOOKUP($E:$E,'1'!$A:$E,3,0),"")</f>
        <v/>
      </c>
      <c r="O3554" s="297" t="str">
        <f>_xlfn.IFNA(VLOOKUP($E:$E,'2'!$A:$E,3,0),"")</f>
        <v/>
      </c>
      <c r="P3554" s="297" t="str">
        <f>_xlfn.IFNA(VLOOKUP($E:$E,'3'!$A:$D,3,0),"")</f>
        <v/>
      </c>
      <c r="Q3554" s="297" t="str">
        <f>_xlfn.IFNA(VLOOKUP($E:$E,'4'!$A:$F,3,0),"")</f>
        <v/>
      </c>
      <c r="R3554" s="297" t="str">
        <f>_xlfn.IFNA(VLOOKUP($E:$E,'5'!$A:$F,3,0),"")</f>
        <v/>
      </c>
      <c r="S3554" s="297" t="str">
        <f>_xlfn.IFNA(VLOOKUP($E:$E,'6'!$A:$F,3,0),"")</f>
        <v/>
      </c>
      <c r="T3554" s="313">
        <v>1</v>
      </c>
      <c r="U3554" s="313">
        <v>1</v>
      </c>
      <c r="V3554" s="313">
        <v>30</v>
      </c>
      <c r="W3554" s="314">
        <v>0.63300000000000001</v>
      </c>
      <c r="X3554" s="315">
        <v>2.2458299999999999E-3</v>
      </c>
      <c r="Y3554" s="749">
        <v>2990</v>
      </c>
      <c r="Z3554" s="282"/>
      <c r="AA3554" s="316" t="s">
        <v>10390</v>
      </c>
      <c r="AB3554" s="282" t="s">
        <v>10389</v>
      </c>
      <c r="AC3554" s="317" t="s">
        <v>2081</v>
      </c>
      <c r="AD3554" s="318" t="s">
        <v>501</v>
      </c>
      <c r="AE3554" s="319">
        <v>0</v>
      </c>
      <c r="AF3554" s="319" t="s">
        <v>21</v>
      </c>
      <c r="AG3554" s="320">
        <v>39.49</v>
      </c>
      <c r="AH3554" s="321">
        <f t="shared" si="600"/>
        <v>0</v>
      </c>
      <c r="AI3554" s="287">
        <f>_xlfn.IFNA(VLOOKUP(AD:AD,грп!B:C,2,0),0)</f>
        <v>0</v>
      </c>
      <c r="AJ3554" s="607">
        <v>0</v>
      </c>
      <c r="AK3554" s="672" t="str">
        <f t="shared" si="596"/>
        <v>new</v>
      </c>
      <c r="AL3554" s="174"/>
    </row>
    <row r="3555" spans="1:38" s="4" customFormat="1" ht="12" customHeight="1" x14ac:dyDescent="0.35">
      <c r="A3555" s="288"/>
      <c r="B3555" s="308"/>
      <c r="C3555" s="325"/>
      <c r="D3555" s="291" t="s">
        <v>3702</v>
      </c>
      <c r="E3555" s="322"/>
      <c r="F3555" s="293"/>
      <c r="G3555" s="293"/>
      <c r="H3555" s="294"/>
      <c r="I3555" s="294"/>
      <c r="J3555" s="282" t="s">
        <v>393</v>
      </c>
      <c r="K3555" s="282" t="str">
        <f t="shared" si="597"/>
        <v/>
      </c>
      <c r="L3555" s="327"/>
      <c r="M3555" s="326"/>
      <c r="N3555" s="297"/>
      <c r="O3555" s="297"/>
      <c r="P3555" s="297"/>
      <c r="Q3555" s="297" t="str">
        <f>_xlfn.IFNA(VLOOKUP($E:$E,'4'!$A:$F,3,0),"")</f>
        <v/>
      </c>
      <c r="R3555" s="297" t="str">
        <f>_xlfn.IFNA(VLOOKUP($E:$E,'5'!$A:$F,3,0),"")</f>
        <v/>
      </c>
      <c r="S3555" s="297"/>
      <c r="T3555" s="299"/>
      <c r="U3555" s="313"/>
      <c r="V3555" s="313"/>
      <c r="W3555" s="300"/>
      <c r="X3555" s="301"/>
      <c r="Y3555" s="749"/>
      <c r="Z3555" s="282"/>
      <c r="AA3555" s="282"/>
      <c r="AB3555" s="282"/>
      <c r="AC3555" s="302"/>
      <c r="AD3555" s="338" t="s">
        <v>3702</v>
      </c>
      <c r="AE3555" s="282"/>
      <c r="AF3555" s="329"/>
      <c r="AG3555" s="320"/>
      <c r="AH3555" s="306"/>
      <c r="AI3555" s="287">
        <f>_xlfn.IFNA(VLOOKUP(AD:AD,грп!B:C,2,0),0)</f>
        <v>0</v>
      </c>
      <c r="AJ3555" s="607">
        <v>0</v>
      </c>
      <c r="AK3555" s="672">
        <f t="shared" si="596"/>
        <v>0</v>
      </c>
      <c r="AL3555" s="174"/>
    </row>
    <row r="3556" spans="1:38" s="4" customFormat="1" ht="12" customHeight="1" outlineLevel="1" x14ac:dyDescent="0.35">
      <c r="A3556" s="307" t="s">
        <v>10402</v>
      </c>
      <c r="B3556" s="308" t="s">
        <v>8809</v>
      </c>
      <c r="C3556" s="309"/>
      <c r="D3556" s="310" t="s">
        <v>3598</v>
      </c>
      <c r="E3556" s="322" t="s">
        <v>3597</v>
      </c>
      <c r="F3556" s="293"/>
      <c r="G3556" s="293"/>
      <c r="H3556" s="294">
        <v>3</v>
      </c>
      <c r="I3556" s="294" t="str">
        <f>IFERROR(_xlfn.IFNA(VLOOKUP($D:$D,history!$I:$Y,3,0),VLOOKUP(E:E,history!$H:$Y,4,0)),"--")</f>
        <v>--</v>
      </c>
      <c r="J3556" s="282" t="s">
        <v>5946</v>
      </c>
      <c r="K3556" s="282" t="str">
        <f t="shared" si="597"/>
        <v/>
      </c>
      <c r="L3556" s="312">
        <f t="shared" ref="L3556:L3568" si="601">IF($A$3="ИМ",ROUND($Y3556*(1-($L$6-$F$4))*(1-$F$3)*(1+$AG$2),2),ROUND($M3556*(1-($L$6-$F$4))*(1-$F$3)*(1+$AG$2),2))</f>
        <v>207.96</v>
      </c>
      <c r="M3556" s="312">
        <f t="shared" ref="M3556:M3568" si="602">ROUND(IF($A$3="РЕГИОНЫ",AG3556*$AG$3*$AG$1,IF(AI3556=0,AG3556*$AG$3*$AG$1,AG3556*$AG$3*(1-5%)*$AG$1)),2)</f>
        <v>315.08999999999997</v>
      </c>
      <c r="N3556" s="297" t="str">
        <f>_xlfn.IFNA(VLOOKUP($E:$E,'1'!$A:$E,3,0),"")</f>
        <v/>
      </c>
      <c r="O3556" s="297" t="str">
        <f>_xlfn.IFNA(VLOOKUP($E:$E,'2'!$A:$E,3,0),"")</f>
        <v/>
      </c>
      <c r="P3556" s="297" t="str">
        <f>_xlfn.IFNA(VLOOKUP($E:$E,'3'!$A:$D,3,0),"")</f>
        <v/>
      </c>
      <c r="Q3556" s="297" t="str">
        <f>_xlfn.IFNA(VLOOKUP($E:$E,'4'!$A:$F,3,0),"")</f>
        <v/>
      </c>
      <c r="R3556" s="297" t="str">
        <f>_xlfn.IFNA(VLOOKUP($E:$E,'5'!$A:$F,3,0),"")</f>
        <v/>
      </c>
      <c r="S3556" s="297" t="str">
        <f>_xlfn.IFNA(VLOOKUP($E:$E,'6'!$A:$F,3,0),"")</f>
        <v/>
      </c>
      <c r="T3556" s="313">
        <v>1</v>
      </c>
      <c r="U3556" s="313">
        <v>1</v>
      </c>
      <c r="V3556" s="313">
        <v>60</v>
      </c>
      <c r="W3556" s="314">
        <v>0.33</v>
      </c>
      <c r="X3556" s="315">
        <v>4.2499999999999998E-4</v>
      </c>
      <c r="Y3556" s="749">
        <v>290</v>
      </c>
      <c r="Z3556" s="282"/>
      <c r="AA3556" s="316" t="s">
        <v>10388</v>
      </c>
      <c r="AB3556" s="282" t="s">
        <v>9163</v>
      </c>
      <c r="AC3556" s="317" t="s">
        <v>2081</v>
      </c>
      <c r="AD3556" s="318" t="s">
        <v>3702</v>
      </c>
      <c r="AE3556" s="319">
        <v>0</v>
      </c>
      <c r="AF3556" s="319" t="s">
        <v>11282</v>
      </c>
      <c r="AG3556" s="320">
        <v>3.95</v>
      </c>
      <c r="AH3556" s="321">
        <f t="shared" ref="AH3556:AH3568" si="603">IF($A$3="РЕГИОНЫ",ROUND($AG3556*(1-($L$6-$F$4))*(1-$F$3)*(1+$AG$2)*$AG$1,2),0)</f>
        <v>0</v>
      </c>
      <c r="AI3556" s="287">
        <f>_xlfn.IFNA(VLOOKUP(AD:AD,грп!B:C,2,0),0)</f>
        <v>0</v>
      </c>
      <c r="AJ3556" s="607">
        <v>0</v>
      </c>
      <c r="AK3556" s="672">
        <f t="shared" si="596"/>
        <v>0</v>
      </c>
      <c r="AL3556" s="174"/>
    </row>
    <row r="3557" spans="1:38" s="4" customFormat="1" ht="12" customHeight="1" outlineLevel="1" x14ac:dyDescent="0.35">
      <c r="A3557" s="307" t="s">
        <v>10402</v>
      </c>
      <c r="B3557" s="308" t="s">
        <v>8810</v>
      </c>
      <c r="C3557" s="309"/>
      <c r="D3557" s="310" t="s">
        <v>4933</v>
      </c>
      <c r="E3557" s="322" t="s">
        <v>4877</v>
      </c>
      <c r="F3557" s="293"/>
      <c r="G3557" s="293"/>
      <c r="H3557" s="294">
        <v>14</v>
      </c>
      <c r="I3557" s="294" t="str">
        <f>IFERROR(_xlfn.IFNA(VLOOKUP($D:$D,history!$I:$Y,3,0),VLOOKUP(E:E,history!$H:$Y,4,0)),"--")</f>
        <v>--</v>
      </c>
      <c r="J3557" s="282" t="s">
        <v>5946</v>
      </c>
      <c r="K3557" s="282" t="str">
        <f t="shared" si="597"/>
        <v/>
      </c>
      <c r="L3557" s="312">
        <f t="shared" si="601"/>
        <v>362.75</v>
      </c>
      <c r="M3557" s="312">
        <f t="shared" si="602"/>
        <v>549.62</v>
      </c>
      <c r="N3557" s="297" t="str">
        <f>_xlfn.IFNA(VLOOKUP($E:$E,'1'!$A:$E,3,0),"")</f>
        <v/>
      </c>
      <c r="O3557" s="297" t="str">
        <f>_xlfn.IFNA(VLOOKUP($E:$E,'2'!$A:$E,3,0),"")</f>
        <v/>
      </c>
      <c r="P3557" s="297" t="str">
        <f>_xlfn.IFNA(VLOOKUP($E:$E,'3'!$A:$D,3,0),"")</f>
        <v/>
      </c>
      <c r="Q3557" s="297" t="str">
        <f>_xlfn.IFNA(VLOOKUP($E:$E,'4'!$A:$F,3,0),"")</f>
        <v/>
      </c>
      <c r="R3557" s="297" t="str">
        <f>_xlfn.IFNA(VLOOKUP($E:$E,'5'!$A:$F,3,0),"")</f>
        <v/>
      </c>
      <c r="S3557" s="297" t="str">
        <f>_xlfn.IFNA(VLOOKUP($E:$E,'6'!$A:$F,3,0),"")</f>
        <v/>
      </c>
      <c r="T3557" s="313">
        <v>1</v>
      </c>
      <c r="U3557" s="313">
        <v>20</v>
      </c>
      <c r="V3557" s="313">
        <v>60</v>
      </c>
      <c r="W3557" s="314">
        <v>0.21</v>
      </c>
      <c r="X3557" s="315">
        <v>4.8333330000000001E-4</v>
      </c>
      <c r="Y3557" s="749">
        <v>520</v>
      </c>
      <c r="Z3557" s="282"/>
      <c r="AA3557" s="316" t="s">
        <v>10390</v>
      </c>
      <c r="AB3557" s="282" t="s">
        <v>9163</v>
      </c>
      <c r="AC3557" s="317" t="s">
        <v>2081</v>
      </c>
      <c r="AD3557" s="318" t="s">
        <v>3702</v>
      </c>
      <c r="AE3557" s="319">
        <v>0</v>
      </c>
      <c r="AF3557" s="319" t="s">
        <v>11282</v>
      </c>
      <c r="AG3557" s="320">
        <v>6.89</v>
      </c>
      <c r="AH3557" s="321">
        <f t="shared" si="603"/>
        <v>0</v>
      </c>
      <c r="AI3557" s="287">
        <f>_xlfn.IFNA(VLOOKUP(AD:AD,грп!B:C,2,0),0)</f>
        <v>0</v>
      </c>
      <c r="AJ3557" s="607">
        <v>16</v>
      </c>
      <c r="AK3557" s="672">
        <f t="shared" si="596"/>
        <v>0</v>
      </c>
      <c r="AL3557" s="174"/>
    </row>
    <row r="3558" spans="1:38" s="4" customFormat="1" ht="12" customHeight="1" outlineLevel="1" x14ac:dyDescent="0.35">
      <c r="A3558" s="307" t="s">
        <v>10402</v>
      </c>
      <c r="B3558" s="308" t="s">
        <v>8811</v>
      </c>
      <c r="C3558" s="309"/>
      <c r="D3558" s="310" t="s">
        <v>3600</v>
      </c>
      <c r="E3558" s="322" t="s">
        <v>3599</v>
      </c>
      <c r="F3558" s="293"/>
      <c r="G3558" s="293"/>
      <c r="H3558" s="294"/>
      <c r="I3558" s="294" t="str">
        <f>IFERROR(_xlfn.IFNA(VLOOKUP($D:$D,history!$I:$Y,3,0),VLOOKUP(E:E,history!$H:$Y,4,0)),"--")</f>
        <v>--</v>
      </c>
      <c r="J3558" s="282" t="s">
        <v>5946</v>
      </c>
      <c r="K3558" s="282" t="str">
        <f t="shared" si="597"/>
        <v/>
      </c>
      <c r="L3558" s="312">
        <f t="shared" si="601"/>
        <v>339.06</v>
      </c>
      <c r="M3558" s="312">
        <f t="shared" si="602"/>
        <v>513.72</v>
      </c>
      <c r="N3558" s="297" t="str">
        <f>_xlfn.IFNA(VLOOKUP($E:$E,'1'!$A:$E,3,0),"")</f>
        <v/>
      </c>
      <c r="O3558" s="297" t="str">
        <f>_xlfn.IFNA(VLOOKUP($E:$E,'2'!$A:$E,3,0),"")</f>
        <v/>
      </c>
      <c r="P3558" s="297" t="str">
        <f>_xlfn.IFNA(VLOOKUP($E:$E,'3'!$A:$D,3,0),"")</f>
        <v/>
      </c>
      <c r="Q3558" s="297" t="str">
        <f>_xlfn.IFNA(VLOOKUP($E:$E,'4'!$A:$F,3,0),"")</f>
        <v/>
      </c>
      <c r="R3558" s="297" t="str">
        <f>_xlfn.IFNA(VLOOKUP($E:$E,'5'!$A:$F,3,0),"")</f>
        <v/>
      </c>
      <c r="S3558" s="297" t="str">
        <f>_xlfn.IFNA(VLOOKUP($E:$E,'6'!$A:$F,3,0),"")</f>
        <v/>
      </c>
      <c r="T3558" s="313">
        <v>1</v>
      </c>
      <c r="U3558" s="313">
        <v>10</v>
      </c>
      <c r="V3558" s="313">
        <v>40</v>
      </c>
      <c r="W3558" s="314">
        <v>0.57299999999999995</v>
      </c>
      <c r="X3558" s="315">
        <v>7.083333E-4</v>
      </c>
      <c r="Y3558" s="749">
        <v>490</v>
      </c>
      <c r="Z3558" s="282"/>
      <c r="AA3558" s="316" t="s">
        <v>10388</v>
      </c>
      <c r="AB3558" s="282" t="s">
        <v>9163</v>
      </c>
      <c r="AC3558" s="317" t="s">
        <v>2081</v>
      </c>
      <c r="AD3558" s="318" t="s">
        <v>3702</v>
      </c>
      <c r="AE3558" s="319">
        <v>0</v>
      </c>
      <c r="AF3558" s="319" t="s">
        <v>11282</v>
      </c>
      <c r="AG3558" s="320">
        <v>6.44</v>
      </c>
      <c r="AH3558" s="321">
        <f t="shared" si="603"/>
        <v>0</v>
      </c>
      <c r="AI3558" s="287">
        <f>_xlfn.IFNA(VLOOKUP(AD:AD,грп!B:C,2,0),0)</f>
        <v>0</v>
      </c>
      <c r="AJ3558" s="607">
        <v>0</v>
      </c>
      <c r="AK3558" s="672">
        <f t="shared" si="596"/>
        <v>0</v>
      </c>
      <c r="AL3558" s="174"/>
    </row>
    <row r="3559" spans="1:38" s="4" customFormat="1" ht="12" customHeight="1" outlineLevel="1" x14ac:dyDescent="0.35">
      <c r="A3559" s="307" t="s">
        <v>10402</v>
      </c>
      <c r="B3559" s="308" t="s">
        <v>8812</v>
      </c>
      <c r="C3559" s="309"/>
      <c r="D3559" s="310" t="s">
        <v>3602</v>
      </c>
      <c r="E3559" s="322" t="s">
        <v>3601</v>
      </c>
      <c r="F3559" s="293"/>
      <c r="G3559" s="293"/>
      <c r="H3559" s="294">
        <v>9</v>
      </c>
      <c r="I3559" s="294" t="str">
        <f>IFERROR(_xlfn.IFNA(VLOOKUP($D:$D,history!$I:$Y,3,0),VLOOKUP(E:E,history!$H:$Y,4,0)),"--")</f>
        <v>--</v>
      </c>
      <c r="J3559" s="282" t="s">
        <v>5946</v>
      </c>
      <c r="K3559" s="282" t="str">
        <f t="shared" si="597"/>
        <v/>
      </c>
      <c r="L3559" s="312">
        <f t="shared" si="601"/>
        <v>567.02</v>
      </c>
      <c r="M3559" s="312">
        <f t="shared" si="602"/>
        <v>859.12</v>
      </c>
      <c r="N3559" s="297" t="str">
        <f>_xlfn.IFNA(VLOOKUP($E:$E,'1'!$A:$E,3,0),"")</f>
        <v/>
      </c>
      <c r="O3559" s="297" t="str">
        <f>_xlfn.IFNA(VLOOKUP($E:$E,'2'!$A:$E,3,0),"")</f>
        <v/>
      </c>
      <c r="P3559" s="297" t="str">
        <f>_xlfn.IFNA(VLOOKUP($E:$E,'3'!$A:$D,3,0),"")</f>
        <v/>
      </c>
      <c r="Q3559" s="297" t="str">
        <f>_xlfn.IFNA(VLOOKUP($E:$E,'4'!$A:$F,3,0),"")</f>
        <v/>
      </c>
      <c r="R3559" s="297" t="str">
        <f>_xlfn.IFNA(VLOOKUP($E:$E,'5'!$A:$F,3,0),"")</f>
        <v/>
      </c>
      <c r="S3559" s="297" t="str">
        <f>_xlfn.IFNA(VLOOKUP($E:$E,'6'!$A:$F,3,0),"")</f>
        <v/>
      </c>
      <c r="T3559" s="313">
        <v>1</v>
      </c>
      <c r="U3559" s="313">
        <v>1</v>
      </c>
      <c r="V3559" s="313">
        <v>20</v>
      </c>
      <c r="W3559" s="314">
        <v>1.02</v>
      </c>
      <c r="X3559" s="315">
        <v>1.2833333000000001E-3</v>
      </c>
      <c r="Y3559" s="749">
        <v>820</v>
      </c>
      <c r="Z3559" s="282"/>
      <c r="AA3559" s="316" t="s">
        <v>10388</v>
      </c>
      <c r="AB3559" s="282" t="s">
        <v>9163</v>
      </c>
      <c r="AC3559" s="317" t="s">
        <v>2081</v>
      </c>
      <c r="AD3559" s="318" t="s">
        <v>3702</v>
      </c>
      <c r="AE3559" s="319">
        <v>0</v>
      </c>
      <c r="AF3559" s="319" t="s">
        <v>11282</v>
      </c>
      <c r="AG3559" s="320">
        <v>10.77</v>
      </c>
      <c r="AH3559" s="321">
        <f t="shared" si="603"/>
        <v>0</v>
      </c>
      <c r="AI3559" s="287">
        <f>_xlfn.IFNA(VLOOKUP(AD:AD,грп!B:C,2,0),0)</f>
        <v>0</v>
      </c>
      <c r="AJ3559" s="607">
        <v>17</v>
      </c>
      <c r="AK3559" s="672">
        <f t="shared" si="596"/>
        <v>0</v>
      </c>
      <c r="AL3559" s="174"/>
    </row>
    <row r="3560" spans="1:38" s="4" customFormat="1" ht="12" customHeight="1" outlineLevel="1" x14ac:dyDescent="0.35">
      <c r="A3560" s="307" t="s">
        <v>10402</v>
      </c>
      <c r="B3560" s="308" t="s">
        <v>8813</v>
      </c>
      <c r="C3560" s="309"/>
      <c r="D3560" s="310" t="s">
        <v>11643</v>
      </c>
      <c r="E3560" s="322" t="s">
        <v>3603</v>
      </c>
      <c r="F3560" s="293"/>
      <c r="G3560" s="293"/>
      <c r="H3560" s="294"/>
      <c r="I3560" s="294" t="str">
        <f>IFERROR(_xlfn.IFNA(VLOOKUP($D:$D,history!$I:$Y,3,0),VLOOKUP(E:E,history!$H:$Y,4,0)),"--")</f>
        <v>--</v>
      </c>
      <c r="J3560" s="282" t="s">
        <v>5946</v>
      </c>
      <c r="K3560" s="282" t="str">
        <f t="shared" si="597"/>
        <v/>
      </c>
      <c r="L3560" s="312">
        <f t="shared" si="601"/>
        <v>462.78</v>
      </c>
      <c r="M3560" s="312">
        <f t="shared" si="602"/>
        <v>701.18</v>
      </c>
      <c r="N3560" s="297" t="str">
        <f>_xlfn.IFNA(VLOOKUP($E:$E,'1'!$A:$E,3,0),"")</f>
        <v/>
      </c>
      <c r="O3560" s="297" t="str">
        <f>_xlfn.IFNA(VLOOKUP($E:$E,'2'!$A:$E,3,0),"")</f>
        <v/>
      </c>
      <c r="P3560" s="297" t="str">
        <f>_xlfn.IFNA(VLOOKUP($E:$E,'3'!$A:$D,3,0),"")</f>
        <v/>
      </c>
      <c r="Q3560" s="297" t="str">
        <f>_xlfn.IFNA(VLOOKUP($E:$E,'4'!$A:$F,3,0),"")</f>
        <v/>
      </c>
      <c r="R3560" s="297" t="str">
        <f>_xlfn.IFNA(VLOOKUP($E:$E,'5'!$A:$F,3,0),"")</f>
        <v/>
      </c>
      <c r="S3560" s="297" t="str">
        <f>_xlfn.IFNA(VLOOKUP($E:$E,'6'!$A:$F,3,0),"")</f>
        <v/>
      </c>
      <c r="T3560" s="313">
        <v>1</v>
      </c>
      <c r="U3560" s="313">
        <v>6</v>
      </c>
      <c r="V3560" s="313">
        <v>36</v>
      </c>
      <c r="W3560" s="314">
        <v>0.44500000000000001</v>
      </c>
      <c r="X3560" s="315">
        <v>7.4166670000000001E-4</v>
      </c>
      <c r="Y3560" s="749">
        <v>670</v>
      </c>
      <c r="Z3560" s="282"/>
      <c r="AA3560" s="316" t="s">
        <v>10388</v>
      </c>
      <c r="AB3560" s="282" t="s">
        <v>9163</v>
      </c>
      <c r="AC3560" s="317" t="s">
        <v>2081</v>
      </c>
      <c r="AD3560" s="318" t="s">
        <v>3702</v>
      </c>
      <c r="AE3560" s="319">
        <v>0</v>
      </c>
      <c r="AF3560" s="319" t="s">
        <v>11282</v>
      </c>
      <c r="AG3560" s="320">
        <v>8.7899999999999991</v>
      </c>
      <c r="AH3560" s="321">
        <f t="shared" si="603"/>
        <v>0</v>
      </c>
      <c r="AI3560" s="287">
        <f>_xlfn.IFNA(VLOOKUP(AD:AD,грп!B:C,2,0),0)</f>
        <v>0</v>
      </c>
      <c r="AJ3560" s="607">
        <v>0</v>
      </c>
      <c r="AK3560" s="672">
        <f t="shared" si="596"/>
        <v>0</v>
      </c>
      <c r="AL3560" s="174"/>
    </row>
    <row r="3561" spans="1:38" s="4" customFormat="1" ht="12" customHeight="1" outlineLevel="1" x14ac:dyDescent="0.35">
      <c r="A3561" s="307" t="s">
        <v>10402</v>
      </c>
      <c r="B3561" s="308" t="s">
        <v>8814</v>
      </c>
      <c r="C3561" s="309"/>
      <c r="D3561" s="310" t="s">
        <v>11644</v>
      </c>
      <c r="E3561" s="322" t="s">
        <v>3604</v>
      </c>
      <c r="F3561" s="293"/>
      <c r="G3561" s="293"/>
      <c r="H3561" s="294">
        <v>9</v>
      </c>
      <c r="I3561" s="294" t="str">
        <f>IFERROR(_xlfn.IFNA(VLOOKUP($D:$D,history!$I:$Y,3,0),VLOOKUP(E:E,history!$H:$Y,4,0)),"--")</f>
        <v>--</v>
      </c>
      <c r="J3561" s="282" t="s">
        <v>5946</v>
      </c>
      <c r="K3561" s="282" t="str">
        <f t="shared" si="597"/>
        <v/>
      </c>
      <c r="L3561" s="312">
        <f t="shared" si="601"/>
        <v>207.96</v>
      </c>
      <c r="M3561" s="312">
        <f t="shared" si="602"/>
        <v>315.08999999999997</v>
      </c>
      <c r="N3561" s="297" t="str">
        <f>_xlfn.IFNA(VLOOKUP($E:$E,'1'!$A:$E,3,0),"")</f>
        <v/>
      </c>
      <c r="O3561" s="297" t="str">
        <f>_xlfn.IFNA(VLOOKUP($E:$E,'2'!$A:$E,3,0),"")</f>
        <v/>
      </c>
      <c r="P3561" s="297" t="str">
        <f>_xlfn.IFNA(VLOOKUP($E:$E,'3'!$A:$D,3,0),"")</f>
        <v/>
      </c>
      <c r="Q3561" s="297" t="str">
        <f>_xlfn.IFNA(VLOOKUP($E:$E,'4'!$A:$F,3,0),"")</f>
        <v/>
      </c>
      <c r="R3561" s="297" t="str">
        <f>_xlfn.IFNA(VLOOKUP($E:$E,'5'!$A:$F,3,0),"")</f>
        <v/>
      </c>
      <c r="S3561" s="297" t="str">
        <f>_xlfn.IFNA(VLOOKUP($E:$E,'6'!$A:$F,3,0),"")</f>
        <v/>
      </c>
      <c r="T3561" s="313">
        <v>1</v>
      </c>
      <c r="U3561" s="313">
        <v>1</v>
      </c>
      <c r="V3561" s="313">
        <v>60</v>
      </c>
      <c r="W3561" s="314">
        <v>0.32500000000000001</v>
      </c>
      <c r="X3561" s="315">
        <v>4.0833329999999998E-4</v>
      </c>
      <c r="Y3561" s="749">
        <v>290</v>
      </c>
      <c r="Z3561" s="282"/>
      <c r="AA3561" s="316" t="s">
        <v>10388</v>
      </c>
      <c r="AB3561" s="282" t="s">
        <v>9163</v>
      </c>
      <c r="AC3561" s="317" t="s">
        <v>2081</v>
      </c>
      <c r="AD3561" s="318" t="s">
        <v>3702</v>
      </c>
      <c r="AE3561" s="319">
        <v>0</v>
      </c>
      <c r="AF3561" s="319" t="s">
        <v>11282</v>
      </c>
      <c r="AG3561" s="320">
        <v>3.95</v>
      </c>
      <c r="AH3561" s="321">
        <f t="shared" si="603"/>
        <v>0</v>
      </c>
      <c r="AI3561" s="287">
        <f>_xlfn.IFNA(VLOOKUP(AD:AD,грп!B:C,2,0),0)</f>
        <v>0</v>
      </c>
      <c r="AJ3561" s="607">
        <v>0</v>
      </c>
      <c r="AK3561" s="672">
        <f t="shared" si="596"/>
        <v>0</v>
      </c>
      <c r="AL3561" s="174"/>
    </row>
    <row r="3562" spans="1:38" s="4" customFormat="1" ht="12" customHeight="1" outlineLevel="1" x14ac:dyDescent="0.35">
      <c r="A3562" s="307" t="s">
        <v>10402</v>
      </c>
      <c r="B3562" s="308" t="s">
        <v>8815</v>
      </c>
      <c r="C3562" s="309"/>
      <c r="D3562" s="310" t="s">
        <v>3606</v>
      </c>
      <c r="E3562" s="322" t="s">
        <v>3605</v>
      </c>
      <c r="F3562" s="293"/>
      <c r="G3562" s="293"/>
      <c r="H3562" s="294">
        <v>25</v>
      </c>
      <c r="I3562" s="294" t="str">
        <f>IFERROR(_xlfn.IFNA(VLOOKUP($D:$D,history!$I:$Y,3,0),VLOOKUP(E:E,history!$H:$Y,4,0)),"--")</f>
        <v>--</v>
      </c>
      <c r="J3562" s="282" t="s">
        <v>9869</v>
      </c>
      <c r="K3562" s="282" t="str">
        <f t="shared" si="597"/>
        <v/>
      </c>
      <c r="L3562" s="312">
        <f t="shared" si="601"/>
        <v>339.06</v>
      </c>
      <c r="M3562" s="312">
        <f t="shared" si="602"/>
        <v>513.72</v>
      </c>
      <c r="N3562" s="297" t="str">
        <f>_xlfn.IFNA(VLOOKUP($E:$E,'1'!$A:$E,3,0),"")</f>
        <v/>
      </c>
      <c r="O3562" s="297" t="str">
        <f>_xlfn.IFNA(VLOOKUP($E:$E,'2'!$A:$E,3,0),"")</f>
        <v/>
      </c>
      <c r="P3562" s="297" t="str">
        <f>_xlfn.IFNA(VLOOKUP($E:$E,'3'!$A:$D,3,0),"")</f>
        <v/>
      </c>
      <c r="Q3562" s="297" t="str">
        <f>_xlfn.IFNA(VLOOKUP($E:$E,'4'!$A:$F,3,0),"")</f>
        <v/>
      </c>
      <c r="R3562" s="297" t="str">
        <f>_xlfn.IFNA(VLOOKUP($E:$E,'5'!$A:$F,3,0),"")</f>
        <v/>
      </c>
      <c r="S3562" s="297" t="str">
        <f>_xlfn.IFNA(VLOOKUP($E:$E,'6'!$A:$F,3,0),"")</f>
        <v/>
      </c>
      <c r="T3562" s="313">
        <v>1</v>
      </c>
      <c r="U3562" s="313">
        <v>1</v>
      </c>
      <c r="V3562" s="313">
        <v>40</v>
      </c>
      <c r="W3562" s="314">
        <v>0.53800000000000003</v>
      </c>
      <c r="X3562" s="315">
        <v>9.1666670000000003E-4</v>
      </c>
      <c r="Y3562" s="749">
        <v>490</v>
      </c>
      <c r="Z3562" s="282"/>
      <c r="AA3562" s="316" t="s">
        <v>10388</v>
      </c>
      <c r="AB3562" s="282" t="s">
        <v>9163</v>
      </c>
      <c r="AC3562" s="317" t="s">
        <v>2081</v>
      </c>
      <c r="AD3562" s="318" t="s">
        <v>3702</v>
      </c>
      <c r="AE3562" s="319">
        <v>0</v>
      </c>
      <c r="AF3562" s="319" t="s">
        <v>11282</v>
      </c>
      <c r="AG3562" s="320">
        <v>6.44</v>
      </c>
      <c r="AH3562" s="321">
        <f t="shared" si="603"/>
        <v>0</v>
      </c>
      <c r="AI3562" s="287">
        <f>_xlfn.IFNA(VLOOKUP(AD:AD,грп!B:C,2,0),0)</f>
        <v>0</v>
      </c>
      <c r="AJ3562" s="607">
        <v>15</v>
      </c>
      <c r="AK3562" s="672">
        <f t="shared" si="596"/>
        <v>0</v>
      </c>
      <c r="AL3562" s="174"/>
    </row>
    <row r="3563" spans="1:38" s="4" customFormat="1" ht="12" customHeight="1" outlineLevel="1" x14ac:dyDescent="0.35">
      <c r="A3563" s="307" t="s">
        <v>10402</v>
      </c>
      <c r="B3563" s="308" t="s">
        <v>8816</v>
      </c>
      <c r="C3563" s="309"/>
      <c r="D3563" s="310" t="s">
        <v>11645</v>
      </c>
      <c r="E3563" s="322" t="s">
        <v>3607</v>
      </c>
      <c r="F3563" s="293"/>
      <c r="G3563" s="293"/>
      <c r="H3563" s="294">
        <v>26</v>
      </c>
      <c r="I3563" s="294" t="str">
        <f>IFERROR(_xlfn.IFNA(VLOOKUP($D:$D,history!$I:$Y,3,0),VLOOKUP(E:E,history!$H:$Y,4,0)),"--")</f>
        <v>--</v>
      </c>
      <c r="J3563" s="282" t="s">
        <v>9870</v>
      </c>
      <c r="K3563" s="282" t="str">
        <f t="shared" si="597"/>
        <v/>
      </c>
      <c r="L3563" s="312">
        <f t="shared" si="601"/>
        <v>567.02</v>
      </c>
      <c r="M3563" s="312">
        <f t="shared" si="602"/>
        <v>859.12</v>
      </c>
      <c r="N3563" s="297" t="str">
        <f>_xlfn.IFNA(VLOOKUP($E:$E,'1'!$A:$E,3,0),"")</f>
        <v/>
      </c>
      <c r="O3563" s="297" t="str">
        <f>_xlfn.IFNA(VLOOKUP($E:$E,'2'!$A:$E,3,0),"")</f>
        <v/>
      </c>
      <c r="P3563" s="297" t="str">
        <f>_xlfn.IFNA(VLOOKUP($E:$E,'3'!$A:$D,3,0),"")</f>
        <v/>
      </c>
      <c r="Q3563" s="297" t="str">
        <f>_xlfn.IFNA(VLOOKUP($E:$E,'4'!$A:$F,3,0),"")</f>
        <v/>
      </c>
      <c r="R3563" s="297" t="str">
        <f>_xlfn.IFNA(VLOOKUP($E:$E,'5'!$A:$F,3,0),"")</f>
        <v/>
      </c>
      <c r="S3563" s="297" t="str">
        <f>_xlfn.IFNA(VLOOKUP($E:$E,'6'!$A:$F,3,0),"")</f>
        <v/>
      </c>
      <c r="T3563" s="313">
        <v>1</v>
      </c>
      <c r="U3563" s="313">
        <v>1</v>
      </c>
      <c r="V3563" s="313">
        <v>20</v>
      </c>
      <c r="W3563" s="314">
        <v>1.08</v>
      </c>
      <c r="X3563" s="315">
        <v>1.1833333000000001E-3</v>
      </c>
      <c r="Y3563" s="749">
        <v>820</v>
      </c>
      <c r="Z3563" s="282"/>
      <c r="AA3563" s="316" t="s">
        <v>10390</v>
      </c>
      <c r="AB3563" s="282" t="s">
        <v>9163</v>
      </c>
      <c r="AC3563" s="317" t="s">
        <v>2081</v>
      </c>
      <c r="AD3563" s="318" t="s">
        <v>3702</v>
      </c>
      <c r="AE3563" s="319">
        <v>0</v>
      </c>
      <c r="AF3563" s="319" t="s">
        <v>11282</v>
      </c>
      <c r="AG3563" s="320">
        <v>10.77</v>
      </c>
      <c r="AH3563" s="321">
        <f t="shared" si="603"/>
        <v>0</v>
      </c>
      <c r="AI3563" s="287">
        <f>_xlfn.IFNA(VLOOKUP(AD:AD,грп!B:C,2,0),0)</f>
        <v>0</v>
      </c>
      <c r="AJ3563" s="607">
        <v>18</v>
      </c>
      <c r="AK3563" s="672">
        <f t="shared" si="596"/>
        <v>0</v>
      </c>
      <c r="AL3563" s="174"/>
    </row>
    <row r="3564" spans="1:38" s="4" customFormat="1" ht="12" customHeight="1" outlineLevel="1" x14ac:dyDescent="0.35">
      <c r="A3564" s="307" t="s">
        <v>10402</v>
      </c>
      <c r="B3564" s="308" t="s">
        <v>8817</v>
      </c>
      <c r="C3564" s="309"/>
      <c r="D3564" s="310" t="s">
        <v>3609</v>
      </c>
      <c r="E3564" s="322" t="s">
        <v>3608</v>
      </c>
      <c r="F3564" s="293"/>
      <c r="G3564" s="293"/>
      <c r="H3564" s="294"/>
      <c r="I3564" s="294" t="str">
        <f>IFERROR(_xlfn.IFNA(VLOOKUP($D:$D,history!$I:$Y,3,0),VLOOKUP(E:E,history!$H:$Y,4,0)),"--")</f>
        <v>--</v>
      </c>
      <c r="J3564" s="282" t="s">
        <v>5946</v>
      </c>
      <c r="K3564" s="282" t="str">
        <f t="shared" si="597"/>
        <v/>
      </c>
      <c r="L3564" s="312">
        <f t="shared" si="601"/>
        <v>277.45999999999998</v>
      </c>
      <c r="M3564" s="312">
        <f t="shared" si="602"/>
        <v>420.39</v>
      </c>
      <c r="N3564" s="297" t="str">
        <f>_xlfn.IFNA(VLOOKUP($E:$E,'1'!$A:$E,3,0),"")</f>
        <v/>
      </c>
      <c r="O3564" s="297" t="str">
        <f>_xlfn.IFNA(VLOOKUP($E:$E,'2'!$A:$E,3,0),"")</f>
        <v/>
      </c>
      <c r="P3564" s="297" t="str">
        <f>_xlfn.IFNA(VLOOKUP($E:$E,'3'!$A:$D,3,0),"")</f>
        <v/>
      </c>
      <c r="Q3564" s="297" t="str">
        <f>_xlfn.IFNA(VLOOKUP($E:$E,'4'!$A:$F,3,0),"")</f>
        <v/>
      </c>
      <c r="R3564" s="297" t="str">
        <f>_xlfn.IFNA(VLOOKUP($E:$E,'5'!$A:$F,3,0),"")</f>
        <v/>
      </c>
      <c r="S3564" s="297" t="str">
        <f>_xlfn.IFNA(VLOOKUP($E:$E,'6'!$A:$F,3,0),"")</f>
        <v/>
      </c>
      <c r="T3564" s="313">
        <v>1</v>
      </c>
      <c r="U3564" s="313">
        <v>10</v>
      </c>
      <c r="V3564" s="313">
        <v>60</v>
      </c>
      <c r="W3564" s="314">
        <v>0.23</v>
      </c>
      <c r="X3564" s="315">
        <v>8.8333330000000003E-4</v>
      </c>
      <c r="Y3564" s="749">
        <v>390</v>
      </c>
      <c r="Z3564" s="282"/>
      <c r="AA3564" s="316" t="s">
        <v>10388</v>
      </c>
      <c r="AB3564" s="282" t="s">
        <v>9163</v>
      </c>
      <c r="AC3564" s="317" t="s">
        <v>2081</v>
      </c>
      <c r="AD3564" s="318" t="s">
        <v>3702</v>
      </c>
      <c r="AE3564" s="319">
        <v>0</v>
      </c>
      <c r="AF3564" s="319" t="s">
        <v>11282</v>
      </c>
      <c r="AG3564" s="320">
        <v>5.27</v>
      </c>
      <c r="AH3564" s="321">
        <f t="shared" si="603"/>
        <v>0</v>
      </c>
      <c r="AI3564" s="287">
        <f>_xlfn.IFNA(VLOOKUP(AD:AD,грп!B:C,2,0),0)</f>
        <v>0</v>
      </c>
      <c r="AJ3564" s="607">
        <v>0</v>
      </c>
      <c r="AK3564" s="672">
        <f t="shared" si="596"/>
        <v>0</v>
      </c>
      <c r="AL3564" s="174"/>
    </row>
    <row r="3565" spans="1:38" s="4" customFormat="1" ht="12" customHeight="1" outlineLevel="1" x14ac:dyDescent="0.35">
      <c r="A3565" s="307" t="s">
        <v>10402</v>
      </c>
      <c r="B3565" s="308" t="s">
        <v>8818</v>
      </c>
      <c r="C3565" s="309"/>
      <c r="D3565" s="310" t="s">
        <v>11646</v>
      </c>
      <c r="E3565" s="322" t="s">
        <v>3610</v>
      </c>
      <c r="F3565" s="293"/>
      <c r="G3565" s="293"/>
      <c r="H3565" s="294"/>
      <c r="I3565" s="294" t="str">
        <f>IFERROR(_xlfn.IFNA(VLOOKUP($D:$D,history!$I:$Y,3,0),VLOOKUP(E:E,history!$H:$Y,4,0)),"--")</f>
        <v>--</v>
      </c>
      <c r="J3565" s="282" t="s">
        <v>5946</v>
      </c>
      <c r="K3565" s="282" t="str">
        <f t="shared" si="597"/>
        <v/>
      </c>
      <c r="L3565" s="312">
        <f t="shared" si="601"/>
        <v>327.47000000000003</v>
      </c>
      <c r="M3565" s="312">
        <f t="shared" si="602"/>
        <v>496.17</v>
      </c>
      <c r="N3565" s="297" t="str">
        <f>_xlfn.IFNA(VLOOKUP($E:$E,'1'!$A:$E,3,0),"")</f>
        <v/>
      </c>
      <c r="O3565" s="297" t="str">
        <f>_xlfn.IFNA(VLOOKUP($E:$E,'2'!$A:$E,3,0),"")</f>
        <v/>
      </c>
      <c r="P3565" s="297" t="str">
        <f>_xlfn.IFNA(VLOOKUP($E:$E,'3'!$A:$D,3,0),"")</f>
        <v/>
      </c>
      <c r="Q3565" s="297" t="str">
        <f>_xlfn.IFNA(VLOOKUP($E:$E,'4'!$A:$F,3,0),"")</f>
        <v/>
      </c>
      <c r="R3565" s="297" t="str">
        <f>_xlfn.IFNA(VLOOKUP($E:$E,'5'!$A:$F,3,0),"")</f>
        <v/>
      </c>
      <c r="S3565" s="297" t="str">
        <f>_xlfn.IFNA(VLOOKUP($E:$E,'6'!$A:$F,3,0),"")</f>
        <v/>
      </c>
      <c r="T3565" s="313">
        <v>1</v>
      </c>
      <c r="U3565" s="313">
        <v>1</v>
      </c>
      <c r="V3565" s="313">
        <v>36</v>
      </c>
      <c r="W3565" s="314">
        <v>0.36099999999999999</v>
      </c>
      <c r="X3565" s="315">
        <v>1.3804714E-3</v>
      </c>
      <c r="Y3565" s="749">
        <v>470</v>
      </c>
      <c r="Z3565" s="282"/>
      <c r="AA3565" s="316" t="s">
        <v>10388</v>
      </c>
      <c r="AB3565" s="282" t="s">
        <v>9163</v>
      </c>
      <c r="AC3565" s="317" t="s">
        <v>2081</v>
      </c>
      <c r="AD3565" s="318" t="s">
        <v>3702</v>
      </c>
      <c r="AE3565" s="319">
        <v>0</v>
      </c>
      <c r="AF3565" s="319" t="s">
        <v>11282</v>
      </c>
      <c r="AG3565" s="320">
        <v>6.22</v>
      </c>
      <c r="AH3565" s="321">
        <f t="shared" si="603"/>
        <v>0</v>
      </c>
      <c r="AI3565" s="287">
        <f>_xlfn.IFNA(VLOOKUP(AD:AD,грп!B:C,2,0),0)</f>
        <v>0</v>
      </c>
      <c r="AJ3565" s="607">
        <v>0</v>
      </c>
      <c r="AK3565" s="672">
        <f t="shared" si="596"/>
        <v>0</v>
      </c>
      <c r="AL3565" s="174"/>
    </row>
    <row r="3566" spans="1:38" s="4" customFormat="1" ht="12" customHeight="1" outlineLevel="1" x14ac:dyDescent="0.35">
      <c r="A3566" s="307" t="s">
        <v>10402</v>
      </c>
      <c r="B3566" s="308" t="s">
        <v>8819</v>
      </c>
      <c r="C3566" s="309"/>
      <c r="D3566" s="310" t="s">
        <v>11647</v>
      </c>
      <c r="E3566" s="322" t="s">
        <v>3611</v>
      </c>
      <c r="F3566" s="293"/>
      <c r="G3566" s="293"/>
      <c r="H3566" s="294"/>
      <c r="I3566" s="294" t="str">
        <f>IFERROR(_xlfn.IFNA(VLOOKUP($D:$D,history!$I:$Y,3,0),VLOOKUP(E:E,history!$H:$Y,4,0)),"--")</f>
        <v>--</v>
      </c>
      <c r="J3566" s="282" t="s">
        <v>5946</v>
      </c>
      <c r="K3566" s="282" t="str">
        <f t="shared" ref="K3566:K3597" si="604" xml:space="preserve">
IF(OR($E3566="",$A$3&lt;&gt;"МОСКВА"),"",
IF(AND($AJ3566&gt;=1,$AJ3566&lt;20),"*",
IF(AND($AJ3566&gt;=20,$AJ3566&lt;100),"**",
IF(($AJ3566&gt;=100),"***","--"))))</f>
        <v/>
      </c>
      <c r="L3566" s="312">
        <f t="shared" si="601"/>
        <v>460.67</v>
      </c>
      <c r="M3566" s="312">
        <f t="shared" si="602"/>
        <v>697.99</v>
      </c>
      <c r="N3566" s="297" t="str">
        <f>_xlfn.IFNA(VLOOKUP($E:$E,'1'!$A:$E,3,0),"")</f>
        <v/>
      </c>
      <c r="O3566" s="297" t="str">
        <f>_xlfn.IFNA(VLOOKUP($E:$E,'2'!$A:$E,3,0),"")</f>
        <v/>
      </c>
      <c r="P3566" s="297" t="str">
        <f>_xlfn.IFNA(VLOOKUP($E:$E,'3'!$A:$D,3,0),"")</f>
        <v/>
      </c>
      <c r="Q3566" s="297" t="str">
        <f>_xlfn.IFNA(VLOOKUP($E:$E,'4'!$A:$F,3,0),"")</f>
        <v/>
      </c>
      <c r="R3566" s="297" t="str">
        <f>_xlfn.IFNA(VLOOKUP($E:$E,'5'!$A:$F,3,0),"")</f>
        <v/>
      </c>
      <c r="S3566" s="297" t="str">
        <f>_xlfn.IFNA(VLOOKUP($E:$E,'6'!$A:$F,3,0),"")</f>
        <v/>
      </c>
      <c r="T3566" s="313">
        <v>1</v>
      </c>
      <c r="U3566" s="313">
        <v>1</v>
      </c>
      <c r="V3566" s="313">
        <v>96</v>
      </c>
      <c r="W3566" s="314">
        <v>6.0999999999999999E-2</v>
      </c>
      <c r="X3566" s="315">
        <v>3.385417E-4</v>
      </c>
      <c r="Y3566" s="749">
        <v>660</v>
      </c>
      <c r="Z3566" s="282"/>
      <c r="AA3566" s="316" t="s">
        <v>10388</v>
      </c>
      <c r="AB3566" s="282" t="s">
        <v>9163</v>
      </c>
      <c r="AC3566" s="317" t="s">
        <v>2081</v>
      </c>
      <c r="AD3566" s="318" t="s">
        <v>3702</v>
      </c>
      <c r="AE3566" s="319">
        <v>0</v>
      </c>
      <c r="AF3566" s="319" t="s">
        <v>11282</v>
      </c>
      <c r="AG3566" s="320">
        <v>8.75</v>
      </c>
      <c r="AH3566" s="321">
        <f t="shared" si="603"/>
        <v>0</v>
      </c>
      <c r="AI3566" s="287">
        <f>_xlfn.IFNA(VLOOKUP(AD:AD,грп!B:C,2,0),0)</f>
        <v>0</v>
      </c>
      <c r="AJ3566" s="607">
        <v>0</v>
      </c>
      <c r="AK3566" s="672">
        <f t="shared" si="596"/>
        <v>0</v>
      </c>
      <c r="AL3566" s="174"/>
    </row>
    <row r="3567" spans="1:38" s="4" customFormat="1" ht="12" customHeight="1" outlineLevel="1" x14ac:dyDescent="0.35">
      <c r="A3567" s="307" t="s">
        <v>10402</v>
      </c>
      <c r="B3567" s="308" t="s">
        <v>8820</v>
      </c>
      <c r="C3567" s="309"/>
      <c r="D3567" s="310" t="s">
        <v>11648</v>
      </c>
      <c r="E3567" s="322" t="s">
        <v>3612</v>
      </c>
      <c r="F3567" s="293"/>
      <c r="G3567" s="293"/>
      <c r="H3567" s="294">
        <v>5</v>
      </c>
      <c r="I3567" s="294" t="str">
        <f>IFERROR(_xlfn.IFNA(VLOOKUP($D:$D,history!$I:$Y,3,0),VLOOKUP(E:E,history!$H:$Y,4,0)),"--")</f>
        <v>--</v>
      </c>
      <c r="J3567" s="282" t="s">
        <v>9868</v>
      </c>
      <c r="K3567" s="282" t="str">
        <f t="shared" si="604"/>
        <v/>
      </c>
      <c r="L3567" s="312">
        <f t="shared" si="601"/>
        <v>123.72</v>
      </c>
      <c r="M3567" s="312">
        <f t="shared" si="602"/>
        <v>187.46</v>
      </c>
      <c r="N3567" s="297" t="str">
        <f>_xlfn.IFNA(VLOOKUP($E:$E,'1'!$A:$E,3,0),"")</f>
        <v/>
      </c>
      <c r="O3567" s="297" t="str">
        <f>_xlfn.IFNA(VLOOKUP($E:$E,'2'!$A:$E,3,0),"")</f>
        <v/>
      </c>
      <c r="P3567" s="297" t="str">
        <f>_xlfn.IFNA(VLOOKUP($E:$E,'3'!$A:$D,3,0),"")</f>
        <v/>
      </c>
      <c r="Q3567" s="297" t="str">
        <f>_xlfn.IFNA(VLOOKUP($E:$E,'4'!$A:$F,3,0),"")</f>
        <v/>
      </c>
      <c r="R3567" s="297" t="str">
        <f>_xlfn.IFNA(VLOOKUP($E:$E,'5'!$A:$F,3,0),"")</f>
        <v/>
      </c>
      <c r="S3567" s="297" t="str">
        <f>_xlfn.IFNA(VLOOKUP($E:$E,'6'!$A:$F,3,0),"")</f>
        <v/>
      </c>
      <c r="T3567" s="313">
        <v>1</v>
      </c>
      <c r="U3567" s="313">
        <v>10</v>
      </c>
      <c r="V3567" s="313">
        <v>80</v>
      </c>
      <c r="W3567" s="314">
        <v>8.7999999999999995E-2</v>
      </c>
      <c r="X3567" s="315">
        <v>5.3019999999999999E-4</v>
      </c>
      <c r="Y3567" s="749">
        <v>180</v>
      </c>
      <c r="Z3567" s="282"/>
      <c r="AA3567" s="316" t="s">
        <v>10390</v>
      </c>
      <c r="AB3567" s="282" t="s">
        <v>9885</v>
      </c>
      <c r="AC3567" s="317" t="s">
        <v>2081</v>
      </c>
      <c r="AD3567" s="318" t="s">
        <v>3702</v>
      </c>
      <c r="AE3567" s="319">
        <v>0</v>
      </c>
      <c r="AF3567" s="319" t="s">
        <v>11282</v>
      </c>
      <c r="AG3567" s="320">
        <v>2.35</v>
      </c>
      <c r="AH3567" s="321">
        <f t="shared" si="603"/>
        <v>0</v>
      </c>
      <c r="AI3567" s="287">
        <f>_xlfn.IFNA(VLOOKUP(AD:AD,грп!B:C,2,0),0)</f>
        <v>0</v>
      </c>
      <c r="AJ3567" s="607">
        <v>10</v>
      </c>
      <c r="AK3567" s="672">
        <f t="shared" si="596"/>
        <v>0</v>
      </c>
      <c r="AL3567" s="174"/>
    </row>
    <row r="3568" spans="1:38" s="4" customFormat="1" ht="12" customHeight="1" outlineLevel="1" x14ac:dyDescent="0.35">
      <c r="A3568" s="307" t="s">
        <v>10402</v>
      </c>
      <c r="B3568" s="308" t="s">
        <v>8821</v>
      </c>
      <c r="C3568" s="309"/>
      <c r="D3568" s="310" t="s">
        <v>3915</v>
      </c>
      <c r="E3568" s="311" t="s">
        <v>3916</v>
      </c>
      <c r="F3568" s="293"/>
      <c r="G3568" s="293"/>
      <c r="H3568" s="294">
        <v>17</v>
      </c>
      <c r="I3568" s="294" t="str">
        <f>IFERROR(_xlfn.IFNA(VLOOKUP($D:$D,history!$I:$Y,3,0),VLOOKUP(E:E,history!$H:$Y,4,0)),"--")</f>
        <v>--</v>
      </c>
      <c r="J3568" s="282" t="s">
        <v>9870</v>
      </c>
      <c r="K3568" s="282" t="str">
        <f t="shared" si="604"/>
        <v/>
      </c>
      <c r="L3568" s="312">
        <f t="shared" si="601"/>
        <v>704.43</v>
      </c>
      <c r="M3568" s="312">
        <f t="shared" si="602"/>
        <v>1067.32</v>
      </c>
      <c r="N3568" s="297" t="str">
        <f>_xlfn.IFNA(VLOOKUP($E:$E,'1'!$A:$E,3,0),"")</f>
        <v/>
      </c>
      <c r="O3568" s="297" t="str">
        <f>_xlfn.IFNA(VLOOKUP($E:$E,'2'!$A:$E,3,0),"")</f>
        <v/>
      </c>
      <c r="P3568" s="297" t="str">
        <f>_xlfn.IFNA(VLOOKUP($E:$E,'3'!$A:$D,3,0),"")</f>
        <v/>
      </c>
      <c r="Q3568" s="297" t="str">
        <f>_xlfn.IFNA(VLOOKUP($E:$E,'4'!$A:$F,3,0),"")</f>
        <v/>
      </c>
      <c r="R3568" s="297" t="str">
        <f>_xlfn.IFNA(VLOOKUP($E:$E,'5'!$A:$F,3,0),"")</f>
        <v/>
      </c>
      <c r="S3568" s="297" t="str">
        <f>_xlfn.IFNA(VLOOKUP($E:$E,'6'!$A:$F,3,0),"")</f>
        <v/>
      </c>
      <c r="T3568" s="313">
        <v>1</v>
      </c>
      <c r="U3568" s="313">
        <v>1</v>
      </c>
      <c r="V3568" s="313">
        <v>24</v>
      </c>
      <c r="W3568" s="314">
        <v>0.64600000000000002</v>
      </c>
      <c r="X3568" s="315">
        <v>1.8247126E-3</v>
      </c>
      <c r="Y3568" s="749">
        <v>1010</v>
      </c>
      <c r="Z3568" s="282"/>
      <c r="AA3568" s="316" t="s">
        <v>10390</v>
      </c>
      <c r="AB3568" s="282" t="s">
        <v>9163</v>
      </c>
      <c r="AC3568" s="317" t="s">
        <v>2081</v>
      </c>
      <c r="AD3568" s="318" t="s">
        <v>3702</v>
      </c>
      <c r="AE3568" s="319">
        <v>0</v>
      </c>
      <c r="AF3568" s="319" t="s">
        <v>11282</v>
      </c>
      <c r="AG3568" s="320">
        <v>13.38</v>
      </c>
      <c r="AH3568" s="321">
        <f t="shared" si="603"/>
        <v>0</v>
      </c>
      <c r="AI3568" s="287">
        <f>_xlfn.IFNA(VLOOKUP(AD:AD,грп!B:C,2,0),0)</f>
        <v>0</v>
      </c>
      <c r="AJ3568" s="607">
        <v>23</v>
      </c>
      <c r="AK3568" s="672">
        <f t="shared" ref="AK3568:AK3631" si="605">C3568</f>
        <v>0</v>
      </c>
      <c r="AL3568" s="174"/>
    </row>
    <row r="3569" spans="1:39" ht="12" customHeight="1" x14ac:dyDescent="0.35">
      <c r="A3569" s="288"/>
      <c r="B3569" s="289"/>
      <c r="C3569" s="290" t="s">
        <v>555</v>
      </c>
      <c r="D3569" s="291" t="s">
        <v>500</v>
      </c>
      <c r="E3569" s="292"/>
      <c r="F3569" s="293"/>
      <c r="G3569" s="293"/>
      <c r="H3569" s="294"/>
      <c r="I3569" s="294"/>
      <c r="J3569" s="282" t="s">
        <v>393</v>
      </c>
      <c r="K3569" s="282" t="str">
        <f t="shared" si="604"/>
        <v/>
      </c>
      <c r="L3569" s="295"/>
      <c r="M3569" s="296"/>
      <c r="N3569" s="297"/>
      <c r="O3569" s="297"/>
      <c r="P3569" s="297"/>
      <c r="Q3569" s="297" t="str">
        <f>_xlfn.IFNA(VLOOKUP($E:$E,'4'!$A:$F,3,0),"")</f>
        <v/>
      </c>
      <c r="R3569" s="297" t="str">
        <f>_xlfn.IFNA(VLOOKUP($E:$E,'5'!$A:$F,3,0),"")</f>
        <v/>
      </c>
      <c r="S3569" s="297"/>
      <c r="T3569" s="298"/>
      <c r="U3569" s="280"/>
      <c r="V3569" s="280"/>
      <c r="W3569" s="300"/>
      <c r="X3569" s="301"/>
      <c r="Y3569" s="749"/>
      <c r="Z3569" s="282"/>
      <c r="AA3569" s="280"/>
      <c r="AB3569" s="280"/>
      <c r="AC3569" s="302"/>
      <c r="AD3569" s="303" t="s">
        <v>500</v>
      </c>
      <c r="AE3569" s="280"/>
      <c r="AF3569" s="329"/>
      <c r="AG3569" s="339"/>
      <c r="AH3569" s="306"/>
      <c r="AI3569" s="287">
        <f>_xlfn.IFNA(VLOOKUP(AD:AD,грп!B:C,2,0),0)</f>
        <v>0</v>
      </c>
      <c r="AJ3569" s="607">
        <v>0</v>
      </c>
      <c r="AK3569" s="672" t="str">
        <f t="shared" si="605"/>
        <v xml:space="preserve"> </v>
      </c>
      <c r="AL3569" s="174"/>
      <c r="AM3569" s="4"/>
    </row>
    <row r="3570" spans="1:39" s="4" customFormat="1" ht="12" customHeight="1" outlineLevel="1" x14ac:dyDescent="0.35">
      <c r="A3570" s="307" t="s">
        <v>1897</v>
      </c>
      <c r="B3570" s="308" t="s">
        <v>8822</v>
      </c>
      <c r="C3570" s="309"/>
      <c r="D3570" s="310" t="s">
        <v>4955</v>
      </c>
      <c r="E3570" s="322" t="s">
        <v>3676</v>
      </c>
      <c r="F3570" s="293"/>
      <c r="G3570" s="293"/>
      <c r="H3570" s="294"/>
      <c r="I3570" s="294" t="str">
        <f>IFERROR(_xlfn.IFNA(VLOOKUP($D:$D,history!$I:$Y,3,0),VLOOKUP(E:E,history!$H:$Y,4,0)),"--")</f>
        <v>--</v>
      </c>
      <c r="J3570" s="282" t="s">
        <v>5946</v>
      </c>
      <c r="K3570" s="282" t="str">
        <f t="shared" si="604"/>
        <v/>
      </c>
      <c r="L3570" s="312">
        <f t="shared" ref="L3570:L3609" si="606">IF($A$3="ИМ",ROUND($Y3570*(1-($L$6-$F$4))*(1-$F$3)*(1+$AG$2),2),ROUND($M3570*(1-($L$6-$F$4))*(1-$F$3)*(1+$AG$2),2))</f>
        <v>1140.8900000000001</v>
      </c>
      <c r="M3570" s="312">
        <f t="shared" ref="M3570:M3609" si="607">ROUND(IF($A$3="РЕГИОНЫ",AG3570*$AG$3*$AG$1,IF(AI3570=0,AG3570*$AG$3*$AG$1,AG3570*$AG$3*(1-5%)*$AG$1)),2)</f>
        <v>1728.62</v>
      </c>
      <c r="N3570" s="297" t="str">
        <f>_xlfn.IFNA(VLOOKUP($E:$E,'1'!$A:$E,3,0),"")</f>
        <v/>
      </c>
      <c r="O3570" s="297" t="str">
        <f>_xlfn.IFNA(VLOOKUP($E:$E,'2'!$A:$E,3,0),"")</f>
        <v/>
      </c>
      <c r="P3570" s="297" t="str">
        <f>_xlfn.IFNA(VLOOKUP($E:$E,'3'!$A:$D,3,0),"")</f>
        <v/>
      </c>
      <c r="Q3570" s="297" t="str">
        <f>_xlfn.IFNA(VLOOKUP($E:$E,'4'!$A:$F,3,0),"")</f>
        <v/>
      </c>
      <c r="R3570" s="297" t="str">
        <f>_xlfn.IFNA(VLOOKUP($E:$E,'5'!$A:$F,3,0),"")</f>
        <v/>
      </c>
      <c r="S3570" s="297" t="str">
        <f>_xlfn.IFNA(VLOOKUP($E:$E,'6'!$A:$F,3,0),"")</f>
        <v/>
      </c>
      <c r="T3570" s="313">
        <v>1</v>
      </c>
      <c r="U3570" s="313">
        <v>5</v>
      </c>
      <c r="V3570" s="313">
        <v>40</v>
      </c>
      <c r="W3570" s="314">
        <v>0.38800000000000001</v>
      </c>
      <c r="X3570" s="315">
        <v>1.0555555999999999E-3</v>
      </c>
      <c r="Y3570" s="749">
        <v>1560</v>
      </c>
      <c r="Z3570" s="282"/>
      <c r="AA3570" s="316" t="s">
        <v>10391</v>
      </c>
      <c r="AB3570" s="282" t="s">
        <v>9163</v>
      </c>
      <c r="AC3570" s="317" t="s">
        <v>2081</v>
      </c>
      <c r="AD3570" s="318" t="s">
        <v>500</v>
      </c>
      <c r="AE3570" s="319">
        <v>0</v>
      </c>
      <c r="AF3570" s="319" t="s">
        <v>11273</v>
      </c>
      <c r="AG3570" s="320">
        <v>21.67</v>
      </c>
      <c r="AH3570" s="321">
        <f t="shared" ref="AH3570:AH3609" si="608">IF($A$3="РЕГИОНЫ",ROUND($AG3570*(1-($L$6-$F$4))*(1-$F$3)*(1+$AG$2)*$AG$1,2),0)</f>
        <v>0</v>
      </c>
      <c r="AI3570" s="287">
        <f>_xlfn.IFNA(VLOOKUP(AD:AD,грп!B:C,2,0),0)</f>
        <v>0</v>
      </c>
      <c r="AJ3570" s="607">
        <v>0</v>
      </c>
      <c r="AK3570" s="672">
        <f t="shared" si="605"/>
        <v>0</v>
      </c>
      <c r="AL3570" s="174"/>
    </row>
    <row r="3571" spans="1:39" s="4" customFormat="1" ht="12" customHeight="1" outlineLevel="1" x14ac:dyDescent="0.35">
      <c r="A3571" s="307" t="s">
        <v>1897</v>
      </c>
      <c r="B3571" s="308" t="s">
        <v>8823</v>
      </c>
      <c r="C3571" s="309"/>
      <c r="D3571" s="310" t="s">
        <v>4956</v>
      </c>
      <c r="E3571" s="322" t="s">
        <v>3677</v>
      </c>
      <c r="F3571" s="293"/>
      <c r="G3571" s="293"/>
      <c r="H3571" s="294"/>
      <c r="I3571" s="294" t="str">
        <f>IFERROR(_xlfn.IFNA(VLOOKUP($D:$D,history!$I:$Y,3,0),VLOOKUP(E:E,history!$H:$Y,4,0)),"--")</f>
        <v>--</v>
      </c>
      <c r="J3571" s="282" t="s">
        <v>5946</v>
      </c>
      <c r="K3571" s="282" t="str">
        <f t="shared" si="604"/>
        <v/>
      </c>
      <c r="L3571" s="312">
        <f t="shared" si="606"/>
        <v>1334.63</v>
      </c>
      <c r="M3571" s="312">
        <f t="shared" si="607"/>
        <v>2022.17</v>
      </c>
      <c r="N3571" s="297" t="str">
        <f>_xlfn.IFNA(VLOOKUP($E:$E,'1'!$A:$E,3,0),"")</f>
        <v/>
      </c>
      <c r="O3571" s="297" t="str">
        <f>_xlfn.IFNA(VLOOKUP($E:$E,'2'!$A:$E,3,0),"")</f>
        <v/>
      </c>
      <c r="P3571" s="297" t="str">
        <f>_xlfn.IFNA(VLOOKUP($E:$E,'3'!$A:$D,3,0),"")</f>
        <v/>
      </c>
      <c r="Q3571" s="297" t="str">
        <f>_xlfn.IFNA(VLOOKUP($E:$E,'4'!$A:$F,3,0),"")</f>
        <v/>
      </c>
      <c r="R3571" s="297" t="str">
        <f>_xlfn.IFNA(VLOOKUP($E:$E,'5'!$A:$F,3,0),"")</f>
        <v/>
      </c>
      <c r="S3571" s="297" t="str">
        <f>_xlfn.IFNA(VLOOKUP($E:$E,'6'!$A:$F,3,0),"")</f>
        <v/>
      </c>
      <c r="T3571" s="313">
        <v>1</v>
      </c>
      <c r="U3571" s="313">
        <v>5</v>
      </c>
      <c r="V3571" s="313">
        <v>30</v>
      </c>
      <c r="W3571" s="314">
        <v>0.58699999999999997</v>
      </c>
      <c r="X3571" s="315">
        <v>1.5833333E-3</v>
      </c>
      <c r="Y3571" s="749">
        <v>1820</v>
      </c>
      <c r="Z3571" s="282"/>
      <c r="AA3571" s="316" t="s">
        <v>10391</v>
      </c>
      <c r="AB3571" s="282" t="s">
        <v>9163</v>
      </c>
      <c r="AC3571" s="317" t="s">
        <v>2081</v>
      </c>
      <c r="AD3571" s="318" t="s">
        <v>500</v>
      </c>
      <c r="AE3571" s="319">
        <v>0</v>
      </c>
      <c r="AF3571" s="319" t="s">
        <v>11273</v>
      </c>
      <c r="AG3571" s="320">
        <v>25.35</v>
      </c>
      <c r="AH3571" s="321">
        <f t="shared" si="608"/>
        <v>0</v>
      </c>
      <c r="AI3571" s="287">
        <f>_xlfn.IFNA(VLOOKUP(AD:AD,грп!B:C,2,0),0)</f>
        <v>0</v>
      </c>
      <c r="AJ3571" s="607">
        <v>0</v>
      </c>
      <c r="AK3571" s="672">
        <f t="shared" si="605"/>
        <v>0</v>
      </c>
      <c r="AL3571" s="174"/>
    </row>
    <row r="3572" spans="1:39" s="4" customFormat="1" ht="12" customHeight="1" outlineLevel="1" x14ac:dyDescent="0.35">
      <c r="A3572" s="307" t="s">
        <v>1897</v>
      </c>
      <c r="B3572" s="308" t="s">
        <v>8824</v>
      </c>
      <c r="C3572" s="309"/>
      <c r="D3572" s="310" t="s">
        <v>4957</v>
      </c>
      <c r="E3572" s="322" t="s">
        <v>3678</v>
      </c>
      <c r="F3572" s="293"/>
      <c r="G3572" s="293"/>
      <c r="H3572" s="294"/>
      <c r="I3572" s="294" t="str">
        <f>IFERROR(_xlfn.IFNA(VLOOKUP($D:$D,history!$I:$Y,3,0),VLOOKUP(E:E,history!$H:$Y,4,0)),"--")</f>
        <v>--</v>
      </c>
      <c r="J3572" s="282" t="s">
        <v>5946</v>
      </c>
      <c r="K3572" s="282" t="str">
        <f t="shared" si="604"/>
        <v/>
      </c>
      <c r="L3572" s="312">
        <f t="shared" si="606"/>
        <v>1619.98</v>
      </c>
      <c r="M3572" s="312">
        <f t="shared" si="607"/>
        <v>2454.52</v>
      </c>
      <c r="N3572" s="297" t="str">
        <f>_xlfn.IFNA(VLOOKUP($E:$E,'1'!$A:$E,3,0),"")</f>
        <v/>
      </c>
      <c r="O3572" s="297" t="str">
        <f>_xlfn.IFNA(VLOOKUP($E:$E,'2'!$A:$E,3,0),"")</f>
        <v/>
      </c>
      <c r="P3572" s="297" t="str">
        <f>_xlfn.IFNA(VLOOKUP($E:$E,'3'!$A:$D,3,0),"")</f>
        <v/>
      </c>
      <c r="Q3572" s="297" t="str">
        <f>_xlfn.IFNA(VLOOKUP($E:$E,'4'!$A:$F,3,0),"")</f>
        <v/>
      </c>
      <c r="R3572" s="297" t="str">
        <f>_xlfn.IFNA(VLOOKUP($E:$E,'5'!$A:$F,3,0),"")</f>
        <v/>
      </c>
      <c r="S3572" s="297" t="str">
        <f>_xlfn.IFNA(VLOOKUP($E:$E,'6'!$A:$F,3,0),"")</f>
        <v/>
      </c>
      <c r="T3572" s="313">
        <v>1</v>
      </c>
      <c r="U3572" s="313">
        <v>5</v>
      </c>
      <c r="V3572" s="313">
        <v>30</v>
      </c>
      <c r="W3572" s="314">
        <v>0.72299999999999998</v>
      </c>
      <c r="X3572" s="315">
        <v>2.0757575999999999E-3</v>
      </c>
      <c r="Y3572" s="749">
        <v>2210</v>
      </c>
      <c r="Z3572" s="282"/>
      <c r="AA3572" s="316" t="s">
        <v>10391</v>
      </c>
      <c r="AB3572" s="282" t="s">
        <v>9163</v>
      </c>
      <c r="AC3572" s="317" t="s">
        <v>2081</v>
      </c>
      <c r="AD3572" s="318" t="s">
        <v>500</v>
      </c>
      <c r="AE3572" s="319">
        <v>0</v>
      </c>
      <c r="AF3572" s="319" t="s">
        <v>11273</v>
      </c>
      <c r="AG3572" s="320">
        <v>30.77</v>
      </c>
      <c r="AH3572" s="321">
        <f t="shared" si="608"/>
        <v>0</v>
      </c>
      <c r="AI3572" s="287">
        <f>_xlfn.IFNA(VLOOKUP(AD:AD,грп!B:C,2,0),0)</f>
        <v>0</v>
      </c>
      <c r="AJ3572" s="607">
        <v>0</v>
      </c>
      <c r="AK3572" s="672">
        <f t="shared" si="605"/>
        <v>0</v>
      </c>
      <c r="AL3572" s="174"/>
    </row>
    <row r="3573" spans="1:39" s="4" customFormat="1" ht="12" customHeight="1" outlineLevel="1" x14ac:dyDescent="0.35">
      <c r="A3573" s="307" t="s">
        <v>1897</v>
      </c>
      <c r="B3573" s="308" t="s">
        <v>8825</v>
      </c>
      <c r="C3573" s="309"/>
      <c r="D3573" s="310" t="s">
        <v>4958</v>
      </c>
      <c r="E3573" s="322" t="s">
        <v>3679</v>
      </c>
      <c r="F3573" s="293"/>
      <c r="G3573" s="293"/>
      <c r="H3573" s="294">
        <v>5</v>
      </c>
      <c r="I3573" s="294" t="str">
        <f>IFERROR(_xlfn.IFNA(VLOOKUP($D:$D,history!$I:$Y,3,0),VLOOKUP(E:E,history!$H:$Y,4,0)),"--")</f>
        <v>--</v>
      </c>
      <c r="J3573" s="282" t="s">
        <v>5946</v>
      </c>
      <c r="K3573" s="282" t="str">
        <f t="shared" si="604"/>
        <v/>
      </c>
      <c r="L3573" s="312">
        <f t="shared" si="606"/>
        <v>2211.75</v>
      </c>
      <c r="M3573" s="312">
        <f t="shared" si="607"/>
        <v>3351.14</v>
      </c>
      <c r="N3573" s="297" t="str">
        <f>_xlfn.IFNA(VLOOKUP($E:$E,'1'!$A:$E,3,0),"")</f>
        <v/>
      </c>
      <c r="O3573" s="297" t="str">
        <f>_xlfn.IFNA(VLOOKUP($E:$E,'2'!$A:$E,3,0),"")</f>
        <v/>
      </c>
      <c r="P3573" s="297" t="str">
        <f>_xlfn.IFNA(VLOOKUP($E:$E,'3'!$A:$D,3,0),"")</f>
        <v/>
      </c>
      <c r="Q3573" s="297" t="str">
        <f>_xlfn.IFNA(VLOOKUP($E:$E,'4'!$A:$F,3,0),"")</f>
        <v/>
      </c>
      <c r="R3573" s="297" t="str">
        <f>_xlfn.IFNA(VLOOKUP($E:$E,'5'!$A:$F,3,0),"")</f>
        <v/>
      </c>
      <c r="S3573" s="297" t="str">
        <f>_xlfn.IFNA(VLOOKUP($E:$E,'6'!$A:$F,3,0),"")</f>
        <v/>
      </c>
      <c r="T3573" s="313">
        <v>1</v>
      </c>
      <c r="U3573" s="313">
        <v>5</v>
      </c>
      <c r="V3573" s="313">
        <v>20</v>
      </c>
      <c r="W3573" s="314">
        <v>3.7999999999999999E-2</v>
      </c>
      <c r="X3573" s="315">
        <v>3.8695651999999998E-3</v>
      </c>
      <c r="Y3573" s="749">
        <v>3020</v>
      </c>
      <c r="Z3573" s="282"/>
      <c r="AA3573" s="316" t="s">
        <v>10390</v>
      </c>
      <c r="AB3573" s="282" t="s">
        <v>9163</v>
      </c>
      <c r="AC3573" s="317" t="s">
        <v>2081</v>
      </c>
      <c r="AD3573" s="318" t="s">
        <v>500</v>
      </c>
      <c r="AE3573" s="319">
        <v>0</v>
      </c>
      <c r="AF3573" s="319" t="s">
        <v>11273</v>
      </c>
      <c r="AG3573" s="320">
        <v>42.01</v>
      </c>
      <c r="AH3573" s="321">
        <f t="shared" si="608"/>
        <v>0</v>
      </c>
      <c r="AI3573" s="287">
        <f>_xlfn.IFNA(VLOOKUP(AD:AD,грп!B:C,2,0),0)</f>
        <v>0</v>
      </c>
      <c r="AJ3573" s="607">
        <v>4</v>
      </c>
      <c r="AK3573" s="672">
        <f t="shared" si="605"/>
        <v>0</v>
      </c>
      <c r="AL3573" s="174"/>
    </row>
    <row r="3574" spans="1:39" s="4" customFormat="1" ht="12" customHeight="1" outlineLevel="1" x14ac:dyDescent="0.35">
      <c r="A3574" s="307" t="s">
        <v>1897</v>
      </c>
      <c r="B3574" s="308" t="s">
        <v>8826</v>
      </c>
      <c r="C3574" s="309"/>
      <c r="D3574" s="310" t="s">
        <v>4960</v>
      </c>
      <c r="E3574" s="322" t="s">
        <v>3680</v>
      </c>
      <c r="F3574" s="293"/>
      <c r="G3574" s="293"/>
      <c r="H3574" s="294"/>
      <c r="I3574" s="294" t="str">
        <f>IFERROR(_xlfn.IFNA(VLOOKUP($D:$D,history!$I:$Y,3,0),VLOOKUP(E:E,history!$H:$Y,4,0)),"--")</f>
        <v>--</v>
      </c>
      <c r="J3574" s="282" t="s">
        <v>5946</v>
      </c>
      <c r="K3574" s="282" t="str">
        <f t="shared" si="604"/>
        <v/>
      </c>
      <c r="L3574" s="312">
        <f t="shared" si="606"/>
        <v>2339.69</v>
      </c>
      <c r="M3574" s="312">
        <f t="shared" si="607"/>
        <v>3544.98</v>
      </c>
      <c r="N3574" s="297" t="str">
        <f>_xlfn.IFNA(VLOOKUP($E:$E,'1'!$A:$E,3,0),"")</f>
        <v/>
      </c>
      <c r="O3574" s="297" t="str">
        <f>_xlfn.IFNA(VLOOKUP($E:$E,'2'!$A:$E,3,0),"")</f>
        <v/>
      </c>
      <c r="P3574" s="297" t="str">
        <f>_xlfn.IFNA(VLOOKUP($E:$E,'3'!$A:$D,3,0),"")</f>
        <v/>
      </c>
      <c r="Q3574" s="297" t="str">
        <f>_xlfn.IFNA(VLOOKUP($E:$E,'4'!$A:$F,3,0),"")</f>
        <v/>
      </c>
      <c r="R3574" s="297" t="str">
        <f>_xlfn.IFNA(VLOOKUP($E:$E,'5'!$A:$F,3,0),"")</f>
        <v/>
      </c>
      <c r="S3574" s="297" t="str">
        <f>_xlfn.IFNA(VLOOKUP($E:$E,'6'!$A:$F,3,0),"")</f>
        <v/>
      </c>
      <c r="T3574" s="313">
        <v>1</v>
      </c>
      <c r="U3574" s="313">
        <v>5</v>
      </c>
      <c r="V3574" s="313">
        <v>10</v>
      </c>
      <c r="W3574" s="314">
        <v>5.6000000000000001E-2</v>
      </c>
      <c r="X3574" s="315">
        <v>3.15E-3</v>
      </c>
      <c r="Y3574" s="749">
        <v>3190</v>
      </c>
      <c r="Z3574" s="282"/>
      <c r="AA3574" s="316" t="s">
        <v>10390</v>
      </c>
      <c r="AB3574" s="282" t="s">
        <v>9163</v>
      </c>
      <c r="AC3574" s="317" t="s">
        <v>2081</v>
      </c>
      <c r="AD3574" s="318" t="s">
        <v>500</v>
      </c>
      <c r="AE3574" s="319">
        <v>0</v>
      </c>
      <c r="AF3574" s="319" t="s">
        <v>11273</v>
      </c>
      <c r="AG3574" s="320">
        <v>44.44</v>
      </c>
      <c r="AH3574" s="321">
        <f t="shared" si="608"/>
        <v>0</v>
      </c>
      <c r="AI3574" s="287">
        <f>_xlfn.IFNA(VLOOKUP(AD:AD,грп!B:C,2,0),0)</f>
        <v>0</v>
      </c>
      <c r="AJ3574" s="607">
        <v>0</v>
      </c>
      <c r="AK3574" s="672">
        <f t="shared" si="605"/>
        <v>0</v>
      </c>
      <c r="AL3574" s="174"/>
    </row>
    <row r="3575" spans="1:39" s="4" customFormat="1" ht="12" customHeight="1" outlineLevel="1" x14ac:dyDescent="0.35">
      <c r="A3575" s="307" t="s">
        <v>1897</v>
      </c>
      <c r="B3575" s="308" t="s">
        <v>8827</v>
      </c>
      <c r="C3575" s="309"/>
      <c r="D3575" s="310" t="s">
        <v>4961</v>
      </c>
      <c r="E3575" s="322" t="s">
        <v>3681</v>
      </c>
      <c r="F3575" s="293"/>
      <c r="G3575" s="293"/>
      <c r="H3575" s="294">
        <v>15</v>
      </c>
      <c r="I3575" s="294" t="str">
        <f>IFERROR(_xlfn.IFNA(VLOOKUP($D:$D,history!$I:$Y,3,0),VLOOKUP(E:E,history!$H:$Y,4,0)),"--")</f>
        <v>--</v>
      </c>
      <c r="J3575" s="282" t="s">
        <v>5946</v>
      </c>
      <c r="K3575" s="282" t="str">
        <f t="shared" si="604"/>
        <v/>
      </c>
      <c r="L3575" s="312">
        <f t="shared" si="606"/>
        <v>3050.96</v>
      </c>
      <c r="M3575" s="312">
        <f t="shared" si="607"/>
        <v>4622.67</v>
      </c>
      <c r="N3575" s="297" t="str">
        <f>_xlfn.IFNA(VLOOKUP($E:$E,'1'!$A:$E,3,0),"")</f>
        <v/>
      </c>
      <c r="O3575" s="297" t="str">
        <f>_xlfn.IFNA(VLOOKUP($E:$E,'2'!$A:$E,3,0),"")</f>
        <v/>
      </c>
      <c r="P3575" s="297" t="str">
        <f>_xlfn.IFNA(VLOOKUP($E:$E,'3'!$A:$D,3,0),"")</f>
        <v/>
      </c>
      <c r="Q3575" s="297" t="str">
        <f>_xlfn.IFNA(VLOOKUP($E:$E,'4'!$A:$F,3,0),"")</f>
        <v/>
      </c>
      <c r="R3575" s="297" t="str">
        <f>_xlfn.IFNA(VLOOKUP($E:$E,'5'!$A:$F,3,0),"")</f>
        <v/>
      </c>
      <c r="S3575" s="297" t="str">
        <f>_xlfn.IFNA(VLOOKUP($E:$E,'6'!$A:$F,3,0),"")</f>
        <v/>
      </c>
      <c r="T3575" s="313">
        <v>1</v>
      </c>
      <c r="U3575" s="313">
        <v>5</v>
      </c>
      <c r="V3575" s="313">
        <v>10</v>
      </c>
      <c r="W3575" s="314">
        <v>6.5000000000000002E-2</v>
      </c>
      <c r="X3575" s="315">
        <v>3.8999999999999998E-3</v>
      </c>
      <c r="Y3575" s="749">
        <v>4160</v>
      </c>
      <c r="Z3575" s="282"/>
      <c r="AA3575" s="316" t="s">
        <v>10390</v>
      </c>
      <c r="AB3575" s="282" t="s">
        <v>9163</v>
      </c>
      <c r="AC3575" s="317" t="s">
        <v>2081</v>
      </c>
      <c r="AD3575" s="318" t="s">
        <v>500</v>
      </c>
      <c r="AE3575" s="319">
        <v>0</v>
      </c>
      <c r="AF3575" s="319" t="s">
        <v>11273</v>
      </c>
      <c r="AG3575" s="320">
        <v>57.95</v>
      </c>
      <c r="AH3575" s="321">
        <f t="shared" si="608"/>
        <v>0</v>
      </c>
      <c r="AI3575" s="287">
        <f>_xlfn.IFNA(VLOOKUP(AD:AD,грп!B:C,2,0),0)</f>
        <v>0</v>
      </c>
      <c r="AJ3575" s="607">
        <v>0</v>
      </c>
      <c r="AK3575" s="672">
        <f t="shared" si="605"/>
        <v>0</v>
      </c>
      <c r="AL3575" s="174"/>
    </row>
    <row r="3576" spans="1:39" s="4" customFormat="1" ht="12" customHeight="1" outlineLevel="1" x14ac:dyDescent="0.35">
      <c r="A3576" s="307" t="s">
        <v>1897</v>
      </c>
      <c r="B3576" s="308" t="s">
        <v>8828</v>
      </c>
      <c r="C3576" s="309"/>
      <c r="D3576" s="310" t="s">
        <v>4962</v>
      </c>
      <c r="E3576" s="322" t="s">
        <v>3682</v>
      </c>
      <c r="F3576" s="293"/>
      <c r="G3576" s="293"/>
      <c r="H3576" s="294"/>
      <c r="I3576" s="294" t="str">
        <f>IFERROR(_xlfn.IFNA(VLOOKUP($D:$D,history!$I:$Y,3,0),VLOOKUP(E:E,history!$H:$Y,4,0)),"--")</f>
        <v>--</v>
      </c>
      <c r="J3576" s="282" t="s">
        <v>5946</v>
      </c>
      <c r="K3576" s="282" t="str">
        <f t="shared" si="604"/>
        <v/>
      </c>
      <c r="L3576" s="312">
        <f t="shared" si="606"/>
        <v>3626.94</v>
      </c>
      <c r="M3576" s="312">
        <f t="shared" si="607"/>
        <v>5495.36</v>
      </c>
      <c r="N3576" s="297" t="str">
        <f>_xlfn.IFNA(VLOOKUP($E:$E,'1'!$A:$E,3,0),"")</f>
        <v/>
      </c>
      <c r="O3576" s="297" t="str">
        <f>_xlfn.IFNA(VLOOKUP($E:$E,'2'!$A:$E,3,0),"")</f>
        <v/>
      </c>
      <c r="P3576" s="297" t="str">
        <f>_xlfn.IFNA(VLOOKUP($E:$E,'3'!$A:$D,3,0),"")</f>
        <v/>
      </c>
      <c r="Q3576" s="297" t="str">
        <f>_xlfn.IFNA(VLOOKUP($E:$E,'4'!$A:$F,3,0),"")</f>
        <v/>
      </c>
      <c r="R3576" s="297" t="str">
        <f>_xlfn.IFNA(VLOOKUP($E:$E,'5'!$A:$F,3,0),"")</f>
        <v/>
      </c>
      <c r="S3576" s="297" t="str">
        <f>_xlfn.IFNA(VLOOKUP($E:$E,'6'!$A:$F,3,0),"")</f>
        <v/>
      </c>
      <c r="T3576" s="313">
        <v>1</v>
      </c>
      <c r="U3576" s="313">
        <v>5</v>
      </c>
      <c r="V3576" s="313">
        <v>10</v>
      </c>
      <c r="W3576" s="314">
        <v>1.76</v>
      </c>
      <c r="X3576" s="315">
        <v>5.1999999999999998E-3</v>
      </c>
      <c r="Y3576" s="749">
        <v>4950</v>
      </c>
      <c r="Z3576" s="282"/>
      <c r="AA3576" s="316" t="s">
        <v>10391</v>
      </c>
      <c r="AB3576" s="282" t="s">
        <v>9163</v>
      </c>
      <c r="AC3576" s="317" t="s">
        <v>2081</v>
      </c>
      <c r="AD3576" s="318" t="s">
        <v>500</v>
      </c>
      <c r="AE3576" s="319">
        <v>0</v>
      </c>
      <c r="AF3576" s="319" t="s">
        <v>11273</v>
      </c>
      <c r="AG3576" s="320">
        <v>68.89</v>
      </c>
      <c r="AH3576" s="321">
        <f t="shared" si="608"/>
        <v>0</v>
      </c>
      <c r="AI3576" s="287">
        <f>_xlfn.IFNA(VLOOKUP(AD:AD,грп!B:C,2,0),0)</f>
        <v>0</v>
      </c>
      <c r="AJ3576" s="607">
        <v>0</v>
      </c>
      <c r="AK3576" s="672">
        <f t="shared" si="605"/>
        <v>0</v>
      </c>
      <c r="AL3576" s="174"/>
    </row>
    <row r="3577" spans="1:39" s="4" customFormat="1" ht="12" customHeight="1" outlineLevel="1" x14ac:dyDescent="0.35">
      <c r="A3577" s="307" t="s">
        <v>10402</v>
      </c>
      <c r="B3577" s="308" t="s">
        <v>8829</v>
      </c>
      <c r="C3577" s="290" t="s">
        <v>555</v>
      </c>
      <c r="D3577" s="310" t="s">
        <v>1535</v>
      </c>
      <c r="E3577" s="322" t="s">
        <v>84</v>
      </c>
      <c r="F3577" s="293"/>
      <c r="G3577" s="293"/>
      <c r="H3577" s="294">
        <v>22</v>
      </c>
      <c r="I3577" s="294" t="str">
        <f>IFERROR(_xlfn.IFNA(VLOOKUP($D:$D,history!$I:$Y,3,0),VLOOKUP(E:E,history!$H:$Y,4,0)),"--")</f>
        <v>--</v>
      </c>
      <c r="J3577" s="282" t="s">
        <v>9870</v>
      </c>
      <c r="K3577" s="282" t="str">
        <f t="shared" si="604"/>
        <v/>
      </c>
      <c r="L3577" s="312">
        <f t="shared" si="606"/>
        <v>1022.43</v>
      </c>
      <c r="M3577" s="312">
        <f t="shared" si="607"/>
        <v>1549.13</v>
      </c>
      <c r="N3577" s="297" t="str">
        <f>_xlfn.IFNA(VLOOKUP($E:$E,'1'!$A:$E,3,0),"")</f>
        <v/>
      </c>
      <c r="O3577" s="297" t="str">
        <f>_xlfn.IFNA(VLOOKUP($E:$E,'2'!$A:$E,3,0),"")</f>
        <v/>
      </c>
      <c r="P3577" s="297" t="str">
        <f>_xlfn.IFNA(VLOOKUP($E:$E,'3'!$A:$D,3,0),"")</f>
        <v/>
      </c>
      <c r="Q3577" s="297" t="str">
        <f>_xlfn.IFNA(VLOOKUP($E:$E,'4'!$A:$F,3,0),"")</f>
        <v/>
      </c>
      <c r="R3577" s="297" t="str">
        <f>_xlfn.IFNA(VLOOKUP($E:$E,'5'!$A:$F,3,0),"")</f>
        <v/>
      </c>
      <c r="S3577" s="297" t="str">
        <f>_xlfn.IFNA(VLOOKUP($E:$E,'6'!$A:$F,3,0),"")</f>
        <v/>
      </c>
      <c r="T3577" s="313">
        <v>1</v>
      </c>
      <c r="U3577" s="313">
        <v>1</v>
      </c>
      <c r="V3577" s="313">
        <v>30</v>
      </c>
      <c r="W3577" s="314">
        <v>0.49399999999999999</v>
      </c>
      <c r="X3577" s="315">
        <v>1.5308641999999999E-3</v>
      </c>
      <c r="Y3577" s="749">
        <v>1470</v>
      </c>
      <c r="Z3577" s="282"/>
      <c r="AA3577" s="316" t="s">
        <v>10396</v>
      </c>
      <c r="AB3577" s="282" t="s">
        <v>9163</v>
      </c>
      <c r="AC3577" s="317" t="s">
        <v>2081</v>
      </c>
      <c r="AD3577" s="318" t="s">
        <v>500</v>
      </c>
      <c r="AE3577" s="319">
        <v>0</v>
      </c>
      <c r="AF3577" s="319" t="s">
        <v>11273</v>
      </c>
      <c r="AG3577" s="320">
        <v>19.420000000000002</v>
      </c>
      <c r="AH3577" s="321">
        <f t="shared" si="608"/>
        <v>0</v>
      </c>
      <c r="AI3577" s="287">
        <f>_xlfn.IFNA(VLOOKUP(AD:AD,грп!B:C,2,0),0)</f>
        <v>0</v>
      </c>
      <c r="AJ3577" s="607">
        <v>20</v>
      </c>
      <c r="AK3577" s="672" t="str">
        <f t="shared" si="605"/>
        <v xml:space="preserve"> </v>
      </c>
      <c r="AL3577" s="174"/>
    </row>
    <row r="3578" spans="1:39" s="4" customFormat="1" ht="12" customHeight="1" outlineLevel="1" x14ac:dyDescent="0.35">
      <c r="A3578" s="307" t="s">
        <v>10402</v>
      </c>
      <c r="B3578" s="308" t="s">
        <v>8830</v>
      </c>
      <c r="C3578" s="290" t="s">
        <v>555</v>
      </c>
      <c r="D3578" s="310" t="s">
        <v>11649</v>
      </c>
      <c r="E3578" s="322" t="s">
        <v>85</v>
      </c>
      <c r="F3578" s="293"/>
      <c r="G3578" s="293"/>
      <c r="H3578" s="294">
        <v>23</v>
      </c>
      <c r="I3578" s="294" t="str">
        <f>IFERROR(_xlfn.IFNA(VLOOKUP($D:$D,history!$I:$Y,3,0),VLOOKUP(E:E,history!$H:$Y,4,0)),"--")</f>
        <v>--</v>
      </c>
      <c r="J3578" s="282" t="s">
        <v>9870</v>
      </c>
      <c r="K3578" s="282" t="str">
        <f t="shared" si="604"/>
        <v/>
      </c>
      <c r="L3578" s="312">
        <f t="shared" si="606"/>
        <v>1129.31</v>
      </c>
      <c r="M3578" s="312">
        <f t="shared" si="607"/>
        <v>1711.07</v>
      </c>
      <c r="N3578" s="297" t="str">
        <f>_xlfn.IFNA(VLOOKUP($E:$E,'1'!$A:$E,3,0),"")</f>
        <v/>
      </c>
      <c r="O3578" s="297" t="str">
        <f>_xlfn.IFNA(VLOOKUP($E:$E,'2'!$A:$E,3,0),"")</f>
        <v/>
      </c>
      <c r="P3578" s="297" t="str">
        <f>_xlfn.IFNA(VLOOKUP($E:$E,'3'!$A:$D,3,0),"")</f>
        <v/>
      </c>
      <c r="Q3578" s="297" t="str">
        <f>_xlfn.IFNA(VLOOKUP($E:$E,'4'!$A:$F,3,0),"")</f>
        <v/>
      </c>
      <c r="R3578" s="297" t="str">
        <f>_xlfn.IFNA(VLOOKUP($E:$E,'5'!$A:$F,3,0),"")</f>
        <v/>
      </c>
      <c r="S3578" s="297" t="str">
        <f>_xlfn.IFNA(VLOOKUP($E:$E,'6'!$A:$F,3,0),"")</f>
        <v/>
      </c>
      <c r="T3578" s="313">
        <v>1</v>
      </c>
      <c r="U3578" s="313">
        <v>1</v>
      </c>
      <c r="V3578" s="313">
        <v>30</v>
      </c>
      <c r="W3578" s="314">
        <v>0.58799999999999997</v>
      </c>
      <c r="X3578" s="315">
        <v>1.8600000000000001E-3</v>
      </c>
      <c r="Y3578" s="749">
        <v>1630</v>
      </c>
      <c r="Z3578" s="282"/>
      <c r="AA3578" s="316" t="s">
        <v>10388</v>
      </c>
      <c r="AB3578" s="282" t="s">
        <v>9163</v>
      </c>
      <c r="AC3578" s="317" t="s">
        <v>2081</v>
      </c>
      <c r="AD3578" s="318" t="s">
        <v>500</v>
      </c>
      <c r="AE3578" s="319">
        <v>0</v>
      </c>
      <c r="AF3578" s="319" t="s">
        <v>11273</v>
      </c>
      <c r="AG3578" s="320">
        <v>21.45</v>
      </c>
      <c r="AH3578" s="321">
        <f t="shared" si="608"/>
        <v>0</v>
      </c>
      <c r="AI3578" s="287">
        <f>_xlfn.IFNA(VLOOKUP(AD:AD,грп!B:C,2,0),0)</f>
        <v>0</v>
      </c>
      <c r="AJ3578" s="607">
        <v>19</v>
      </c>
      <c r="AK3578" s="672" t="str">
        <f t="shared" si="605"/>
        <v xml:space="preserve"> </v>
      </c>
      <c r="AL3578" s="174"/>
    </row>
    <row r="3579" spans="1:39" s="4" customFormat="1" ht="12" customHeight="1" outlineLevel="1" x14ac:dyDescent="0.35">
      <c r="A3579" s="307" t="s">
        <v>10402</v>
      </c>
      <c r="B3579" s="308" t="s">
        <v>8831</v>
      </c>
      <c r="C3579" s="290" t="s">
        <v>555</v>
      </c>
      <c r="D3579" s="310" t="s">
        <v>11650</v>
      </c>
      <c r="E3579" s="322" t="s">
        <v>207</v>
      </c>
      <c r="F3579" s="293"/>
      <c r="G3579" s="293"/>
      <c r="H3579" s="294">
        <v>7</v>
      </c>
      <c r="I3579" s="294" t="str">
        <f>IFERROR(_xlfn.IFNA(VLOOKUP($D:$D,history!$I:$Y,3,0),VLOOKUP(E:E,history!$H:$Y,4,0)),"--")</f>
        <v>--</v>
      </c>
      <c r="J3579" s="282" t="s">
        <v>9870</v>
      </c>
      <c r="K3579" s="282" t="str">
        <f t="shared" si="604"/>
        <v/>
      </c>
      <c r="L3579" s="312">
        <f t="shared" si="606"/>
        <v>1404.65</v>
      </c>
      <c r="M3579" s="312">
        <f t="shared" si="607"/>
        <v>2128.2600000000002</v>
      </c>
      <c r="N3579" s="297" t="str">
        <f>_xlfn.IFNA(VLOOKUP($E:$E,'1'!$A:$E,3,0),"")</f>
        <v/>
      </c>
      <c r="O3579" s="297" t="str">
        <f>_xlfn.IFNA(VLOOKUP($E:$E,'2'!$A:$E,3,0),"")</f>
        <v/>
      </c>
      <c r="P3579" s="297" t="str">
        <f>_xlfn.IFNA(VLOOKUP($E:$E,'3'!$A:$D,3,0),"")</f>
        <v/>
      </c>
      <c r="Q3579" s="297" t="str">
        <f>_xlfn.IFNA(VLOOKUP($E:$E,'4'!$A:$F,3,0),"")</f>
        <v/>
      </c>
      <c r="R3579" s="297" t="str">
        <f>_xlfn.IFNA(VLOOKUP($E:$E,'5'!$A:$F,3,0),"")</f>
        <v/>
      </c>
      <c r="S3579" s="297" t="str">
        <f>_xlfn.IFNA(VLOOKUP($E:$E,'6'!$A:$F,3,0),"")</f>
        <v/>
      </c>
      <c r="T3579" s="313">
        <v>1</v>
      </c>
      <c r="U3579" s="313">
        <v>1</v>
      </c>
      <c r="V3579" s="313">
        <v>30</v>
      </c>
      <c r="W3579" s="314">
        <v>0.71099999999999997</v>
      </c>
      <c r="X3579" s="315">
        <v>2.1199999999999999E-3</v>
      </c>
      <c r="Y3579" s="749">
        <v>2020</v>
      </c>
      <c r="Z3579" s="282"/>
      <c r="AA3579" s="316" t="s">
        <v>10390</v>
      </c>
      <c r="AB3579" s="282" t="s">
        <v>9163</v>
      </c>
      <c r="AC3579" s="317" t="s">
        <v>2081</v>
      </c>
      <c r="AD3579" s="318" t="s">
        <v>500</v>
      </c>
      <c r="AE3579" s="319">
        <v>0</v>
      </c>
      <c r="AF3579" s="319" t="s">
        <v>11273</v>
      </c>
      <c r="AG3579" s="320">
        <v>26.68</v>
      </c>
      <c r="AH3579" s="321">
        <f t="shared" si="608"/>
        <v>0</v>
      </c>
      <c r="AI3579" s="287">
        <f>_xlfn.IFNA(VLOOKUP(AD:AD,грп!B:C,2,0),0)</f>
        <v>0</v>
      </c>
      <c r="AJ3579" s="607">
        <v>0</v>
      </c>
      <c r="AK3579" s="672" t="str">
        <f t="shared" si="605"/>
        <v xml:space="preserve"> </v>
      </c>
      <c r="AL3579" s="174"/>
    </row>
    <row r="3580" spans="1:39" s="4" customFormat="1" ht="12" customHeight="1" outlineLevel="1" x14ac:dyDescent="0.35">
      <c r="A3580" s="307" t="s">
        <v>10402</v>
      </c>
      <c r="B3580" s="308" t="s">
        <v>8832</v>
      </c>
      <c r="C3580" s="290" t="s">
        <v>555</v>
      </c>
      <c r="D3580" s="310" t="s">
        <v>1536</v>
      </c>
      <c r="E3580" s="322" t="s">
        <v>239</v>
      </c>
      <c r="F3580" s="293"/>
      <c r="G3580" s="293"/>
      <c r="H3580" s="294"/>
      <c r="I3580" s="294" t="str">
        <f>IFERROR(_xlfn.IFNA(VLOOKUP($D:$D,history!$I:$Y,3,0),VLOOKUP(E:E,history!$H:$Y,4,0)),"--")</f>
        <v>--</v>
      </c>
      <c r="J3580" s="282" t="s">
        <v>9870</v>
      </c>
      <c r="K3580" s="282" t="str">
        <f t="shared" si="604"/>
        <v/>
      </c>
      <c r="L3580" s="312">
        <f t="shared" si="606"/>
        <v>471.73</v>
      </c>
      <c r="M3580" s="312">
        <f t="shared" si="607"/>
        <v>714.74</v>
      </c>
      <c r="N3580" s="297" t="str">
        <f>_xlfn.IFNA(VLOOKUP($E:$E,'1'!$A:$E,3,0),"")</f>
        <v/>
      </c>
      <c r="O3580" s="297" t="str">
        <f>_xlfn.IFNA(VLOOKUP($E:$E,'2'!$A:$E,3,0),"")</f>
        <v/>
      </c>
      <c r="P3580" s="297" t="str">
        <f>_xlfn.IFNA(VLOOKUP($E:$E,'3'!$A:$D,3,0),"")</f>
        <v/>
      </c>
      <c r="Q3580" s="297" t="str">
        <f>_xlfn.IFNA(VLOOKUP($E:$E,'4'!$A:$F,3,0),"")</f>
        <v/>
      </c>
      <c r="R3580" s="297" t="str">
        <f>_xlfn.IFNA(VLOOKUP($E:$E,'5'!$A:$F,3,0),"")</f>
        <v/>
      </c>
      <c r="S3580" s="297" t="str">
        <f>_xlfn.IFNA(VLOOKUP($E:$E,'6'!$A:$F,3,0),"")</f>
        <v/>
      </c>
      <c r="T3580" s="313">
        <v>1</v>
      </c>
      <c r="U3580" s="313">
        <v>1</v>
      </c>
      <c r="V3580" s="313">
        <v>50</v>
      </c>
      <c r="W3580" s="314">
        <v>0.218</v>
      </c>
      <c r="X3580" s="315">
        <v>5.5000000000000003E-4</v>
      </c>
      <c r="Y3580" s="749">
        <v>680</v>
      </c>
      <c r="Z3580" s="282"/>
      <c r="AA3580" s="316" t="s">
        <v>10390</v>
      </c>
      <c r="AB3580" s="282" t="s">
        <v>9163</v>
      </c>
      <c r="AC3580" s="317" t="s">
        <v>2081</v>
      </c>
      <c r="AD3580" s="318" t="s">
        <v>500</v>
      </c>
      <c r="AE3580" s="319">
        <v>0</v>
      </c>
      <c r="AF3580" s="319" t="s">
        <v>11273</v>
      </c>
      <c r="AG3580" s="320">
        <v>8.9600000000000009</v>
      </c>
      <c r="AH3580" s="321">
        <f t="shared" si="608"/>
        <v>0</v>
      </c>
      <c r="AI3580" s="287">
        <f>_xlfn.IFNA(VLOOKUP(AD:AD,грп!B:C,2,0),0)</f>
        <v>0</v>
      </c>
      <c r="AJ3580" s="607">
        <v>0</v>
      </c>
      <c r="AK3580" s="672" t="str">
        <f t="shared" si="605"/>
        <v xml:space="preserve"> </v>
      </c>
      <c r="AL3580" s="174"/>
    </row>
    <row r="3581" spans="1:39" s="4" customFormat="1" ht="12" customHeight="1" outlineLevel="1" x14ac:dyDescent="0.35">
      <c r="A3581" s="307" t="s">
        <v>10402</v>
      </c>
      <c r="B3581" s="308" t="s">
        <v>8833</v>
      </c>
      <c r="C3581" s="290" t="s">
        <v>555</v>
      </c>
      <c r="D3581" s="310" t="s">
        <v>1537</v>
      </c>
      <c r="E3581" s="322" t="s">
        <v>202</v>
      </c>
      <c r="F3581" s="293"/>
      <c r="G3581" s="293"/>
      <c r="H3581" s="294">
        <v>34</v>
      </c>
      <c r="I3581" s="294" t="str">
        <f>IFERROR(_xlfn.IFNA(VLOOKUP($D:$D,history!$I:$Y,3,0),VLOOKUP(E:E,history!$H:$Y,4,0)),"--")</f>
        <v>--</v>
      </c>
      <c r="J3581" s="282" t="s">
        <v>5946</v>
      </c>
      <c r="K3581" s="282" t="str">
        <f t="shared" si="604"/>
        <v/>
      </c>
      <c r="L3581" s="312">
        <f t="shared" si="606"/>
        <v>680.22</v>
      </c>
      <c r="M3581" s="312">
        <f t="shared" si="607"/>
        <v>1030.6300000000001</v>
      </c>
      <c r="N3581" s="297" t="str">
        <f>_xlfn.IFNA(VLOOKUP($E:$E,'1'!$A:$E,3,0),"")</f>
        <v/>
      </c>
      <c r="O3581" s="297" t="str">
        <f>_xlfn.IFNA(VLOOKUP($E:$E,'2'!$A:$E,3,0),"")</f>
        <v/>
      </c>
      <c r="P3581" s="297" t="str">
        <f>_xlfn.IFNA(VLOOKUP($E:$E,'3'!$A:$D,3,0),"")</f>
        <v/>
      </c>
      <c r="Q3581" s="297" t="str">
        <f>_xlfn.IFNA(VLOOKUP($E:$E,'4'!$A:$F,3,0),"")</f>
        <v/>
      </c>
      <c r="R3581" s="297" t="str">
        <f>_xlfn.IFNA(VLOOKUP($E:$E,'5'!$A:$F,3,0),"")</f>
        <v/>
      </c>
      <c r="S3581" s="297" t="str">
        <f>_xlfn.IFNA(VLOOKUP($E:$E,'6'!$A:$F,3,0),"")</f>
        <v/>
      </c>
      <c r="T3581" s="313">
        <v>1</v>
      </c>
      <c r="U3581" s="313">
        <v>1</v>
      </c>
      <c r="V3581" s="313">
        <v>60</v>
      </c>
      <c r="W3581" s="314">
        <v>0.313</v>
      </c>
      <c r="X3581" s="315">
        <v>8.7500000000000002E-4</v>
      </c>
      <c r="Y3581" s="749">
        <v>980</v>
      </c>
      <c r="Z3581" s="282"/>
      <c r="AA3581" s="316" t="s">
        <v>10396</v>
      </c>
      <c r="AB3581" s="282" t="s">
        <v>9163</v>
      </c>
      <c r="AC3581" s="317" t="s">
        <v>2081</v>
      </c>
      <c r="AD3581" s="318" t="s">
        <v>500</v>
      </c>
      <c r="AE3581" s="319">
        <v>0</v>
      </c>
      <c r="AF3581" s="319" t="s">
        <v>11273</v>
      </c>
      <c r="AG3581" s="320">
        <v>12.92</v>
      </c>
      <c r="AH3581" s="321">
        <f t="shared" si="608"/>
        <v>0</v>
      </c>
      <c r="AI3581" s="287">
        <f>_xlfn.IFNA(VLOOKUP(AD:AD,грп!B:C,2,0),0)</f>
        <v>0</v>
      </c>
      <c r="AJ3581" s="607">
        <v>16</v>
      </c>
      <c r="AK3581" s="672" t="str">
        <f t="shared" si="605"/>
        <v xml:space="preserve"> </v>
      </c>
      <c r="AL3581" s="174"/>
    </row>
    <row r="3582" spans="1:39" s="4" customFormat="1" ht="12" customHeight="1" outlineLevel="1" x14ac:dyDescent="0.35">
      <c r="A3582" s="307" t="s">
        <v>10402</v>
      </c>
      <c r="B3582" s="308" t="s">
        <v>8834</v>
      </c>
      <c r="C3582" s="290" t="s">
        <v>555</v>
      </c>
      <c r="D3582" s="310" t="s">
        <v>1538</v>
      </c>
      <c r="E3582" s="322" t="s">
        <v>248</v>
      </c>
      <c r="F3582" s="293"/>
      <c r="G3582" s="293"/>
      <c r="H3582" s="294">
        <v>9</v>
      </c>
      <c r="I3582" s="294" t="str">
        <f>IFERROR(_xlfn.IFNA(VLOOKUP($D:$D,history!$I:$Y,3,0),VLOOKUP(E:E,history!$H:$Y,4,0)),"--")</f>
        <v>--</v>
      </c>
      <c r="J3582" s="282" t="s">
        <v>9870</v>
      </c>
      <c r="K3582" s="282" t="str">
        <f t="shared" si="604"/>
        <v/>
      </c>
      <c r="L3582" s="312">
        <f t="shared" si="606"/>
        <v>828.15</v>
      </c>
      <c r="M3582" s="312">
        <f t="shared" si="607"/>
        <v>1254.78</v>
      </c>
      <c r="N3582" s="297" t="str">
        <f>_xlfn.IFNA(VLOOKUP($E:$E,'1'!$A:$E,3,0),"")</f>
        <v/>
      </c>
      <c r="O3582" s="297" t="str">
        <f>_xlfn.IFNA(VLOOKUP($E:$E,'2'!$A:$E,3,0),"")</f>
        <v/>
      </c>
      <c r="P3582" s="297" t="str">
        <f>_xlfn.IFNA(VLOOKUP($E:$E,'3'!$A:$D,3,0),"")</f>
        <v/>
      </c>
      <c r="Q3582" s="297" t="str">
        <f>_xlfn.IFNA(VLOOKUP($E:$E,'4'!$A:$F,3,0),"")</f>
        <v/>
      </c>
      <c r="R3582" s="297" t="str">
        <f>_xlfn.IFNA(VLOOKUP($E:$E,'5'!$A:$F,3,0),"")</f>
        <v/>
      </c>
      <c r="S3582" s="297" t="str">
        <f>_xlfn.IFNA(VLOOKUP($E:$E,'6'!$A:$F,3,0),"")</f>
        <v/>
      </c>
      <c r="T3582" s="313">
        <v>1</v>
      </c>
      <c r="U3582" s="313">
        <v>1</v>
      </c>
      <c r="V3582" s="313">
        <v>60</v>
      </c>
      <c r="W3582" s="314">
        <v>0.40500000000000003</v>
      </c>
      <c r="X3582" s="315">
        <v>1.2345679000000001E-3</v>
      </c>
      <c r="Y3582" s="749">
        <v>1190</v>
      </c>
      <c r="Z3582" s="282"/>
      <c r="AA3582" s="316" t="s">
        <v>10396</v>
      </c>
      <c r="AB3582" s="282" t="s">
        <v>9163</v>
      </c>
      <c r="AC3582" s="317" t="s">
        <v>2081</v>
      </c>
      <c r="AD3582" s="318" t="s">
        <v>500</v>
      </c>
      <c r="AE3582" s="319">
        <v>0</v>
      </c>
      <c r="AF3582" s="319" t="s">
        <v>11273</v>
      </c>
      <c r="AG3582" s="320">
        <v>15.73</v>
      </c>
      <c r="AH3582" s="321">
        <f t="shared" si="608"/>
        <v>0</v>
      </c>
      <c r="AI3582" s="287">
        <f>_xlfn.IFNA(VLOOKUP(AD:AD,грп!B:C,2,0),0)</f>
        <v>0</v>
      </c>
      <c r="AJ3582" s="607">
        <v>10</v>
      </c>
      <c r="AK3582" s="672" t="str">
        <f t="shared" si="605"/>
        <v xml:space="preserve"> </v>
      </c>
      <c r="AL3582" s="174"/>
    </row>
    <row r="3583" spans="1:39" s="4" customFormat="1" ht="12" customHeight="1" outlineLevel="1" x14ac:dyDescent="0.35">
      <c r="A3583" s="307" t="s">
        <v>10402</v>
      </c>
      <c r="B3583" s="308" t="s">
        <v>8835</v>
      </c>
      <c r="C3583" s="290" t="s">
        <v>555</v>
      </c>
      <c r="D3583" s="310" t="s">
        <v>3276</v>
      </c>
      <c r="E3583" s="322" t="s">
        <v>249</v>
      </c>
      <c r="F3583" s="293"/>
      <c r="G3583" s="293"/>
      <c r="H3583" s="294">
        <v>25</v>
      </c>
      <c r="I3583" s="294" t="str">
        <f>IFERROR(_xlfn.IFNA(VLOOKUP($D:$D,history!$I:$Y,3,0),VLOOKUP(E:E,history!$H:$Y,4,0)),"--")</f>
        <v>--</v>
      </c>
      <c r="J3583" s="282" t="s">
        <v>9870</v>
      </c>
      <c r="K3583" s="282" t="str">
        <f t="shared" si="604"/>
        <v/>
      </c>
      <c r="L3583" s="312">
        <f t="shared" si="606"/>
        <v>551.75</v>
      </c>
      <c r="M3583" s="312">
        <f t="shared" si="607"/>
        <v>835.99</v>
      </c>
      <c r="N3583" s="297" t="str">
        <f>_xlfn.IFNA(VLOOKUP($E:$E,'1'!$A:$E,3,0),"")</f>
        <v/>
      </c>
      <c r="O3583" s="297" t="str">
        <f>_xlfn.IFNA(VLOOKUP($E:$E,'2'!$A:$E,3,0),"")</f>
        <v/>
      </c>
      <c r="P3583" s="297" t="str">
        <f>_xlfn.IFNA(VLOOKUP($E:$E,'3'!$A:$D,3,0),"")</f>
        <v/>
      </c>
      <c r="Q3583" s="297" t="str">
        <f>_xlfn.IFNA(VLOOKUP($E:$E,'4'!$A:$F,3,0),"")</f>
        <v/>
      </c>
      <c r="R3583" s="297" t="str">
        <f>_xlfn.IFNA(VLOOKUP($E:$E,'5'!$A:$F,3,0),"")</f>
        <v/>
      </c>
      <c r="S3583" s="297" t="str">
        <f>_xlfn.IFNA(VLOOKUP($E:$E,'6'!$A:$F,3,0),"")</f>
        <v/>
      </c>
      <c r="T3583" s="313">
        <v>1</v>
      </c>
      <c r="U3583" s="313">
        <v>1</v>
      </c>
      <c r="V3583" s="313">
        <v>40</v>
      </c>
      <c r="W3583" s="314">
        <v>0.46700000000000003</v>
      </c>
      <c r="X3583" s="315">
        <v>1.6049383000000001E-3</v>
      </c>
      <c r="Y3583" s="749">
        <v>790</v>
      </c>
      <c r="Z3583" s="282"/>
      <c r="AA3583" s="316" t="s">
        <v>10390</v>
      </c>
      <c r="AB3583" s="282" t="s">
        <v>9163</v>
      </c>
      <c r="AC3583" s="317" t="s">
        <v>2081</v>
      </c>
      <c r="AD3583" s="318" t="s">
        <v>500</v>
      </c>
      <c r="AE3583" s="319">
        <v>0</v>
      </c>
      <c r="AF3583" s="319" t="s">
        <v>11273</v>
      </c>
      <c r="AG3583" s="320">
        <v>10.48</v>
      </c>
      <c r="AH3583" s="321">
        <f t="shared" si="608"/>
        <v>0</v>
      </c>
      <c r="AI3583" s="287">
        <f>_xlfn.IFNA(VLOOKUP(AD:AD,грп!B:C,2,0),0)</f>
        <v>0</v>
      </c>
      <c r="AJ3583" s="607">
        <v>19</v>
      </c>
      <c r="AK3583" s="672" t="str">
        <f t="shared" si="605"/>
        <v xml:space="preserve"> </v>
      </c>
      <c r="AL3583" s="174"/>
    </row>
    <row r="3584" spans="1:39" s="4" customFormat="1" ht="12" customHeight="1" outlineLevel="1" x14ac:dyDescent="0.35">
      <c r="A3584" s="307" t="s">
        <v>10402</v>
      </c>
      <c r="B3584" s="308" t="s">
        <v>8836</v>
      </c>
      <c r="C3584" s="290" t="s">
        <v>555</v>
      </c>
      <c r="D3584" s="310" t="s">
        <v>3277</v>
      </c>
      <c r="E3584" s="322" t="s">
        <v>251</v>
      </c>
      <c r="F3584" s="293"/>
      <c r="G3584" s="293"/>
      <c r="H3584" s="294">
        <v>6</v>
      </c>
      <c r="I3584" s="294" t="str">
        <f>IFERROR(_xlfn.IFNA(VLOOKUP($D:$D,history!$I:$Y,3,0),VLOOKUP(E:E,history!$H:$Y,4,0)),"--")</f>
        <v>--</v>
      </c>
      <c r="J3584" s="282" t="s">
        <v>9870</v>
      </c>
      <c r="K3584" s="282" t="str">
        <f t="shared" si="604"/>
        <v/>
      </c>
      <c r="L3584" s="312">
        <f t="shared" si="606"/>
        <v>277.45999999999998</v>
      </c>
      <c r="M3584" s="312">
        <f t="shared" si="607"/>
        <v>420.39</v>
      </c>
      <c r="N3584" s="297" t="str">
        <f>_xlfn.IFNA(VLOOKUP($E:$E,'1'!$A:$E,3,0),"")</f>
        <v/>
      </c>
      <c r="O3584" s="297" t="str">
        <f>_xlfn.IFNA(VLOOKUP($E:$E,'2'!$A:$E,3,0),"")</f>
        <v/>
      </c>
      <c r="P3584" s="297" t="str">
        <f>_xlfn.IFNA(VLOOKUP($E:$E,'3'!$A:$D,3,0),"")</f>
        <v/>
      </c>
      <c r="Q3584" s="297" t="str">
        <f>_xlfn.IFNA(VLOOKUP($E:$E,'4'!$A:$F,3,0),"")</f>
        <v/>
      </c>
      <c r="R3584" s="297" t="str">
        <f>_xlfn.IFNA(VLOOKUP($E:$E,'5'!$A:$F,3,0),"")</f>
        <v/>
      </c>
      <c r="S3584" s="297" t="str">
        <f>_xlfn.IFNA(VLOOKUP($E:$E,'6'!$A:$F,3,0),"")</f>
        <v/>
      </c>
      <c r="T3584" s="313">
        <v>1</v>
      </c>
      <c r="U3584" s="313">
        <v>1</v>
      </c>
      <c r="V3584" s="313">
        <v>60</v>
      </c>
      <c r="W3584" s="314">
        <v>0.19900000000000001</v>
      </c>
      <c r="X3584" s="315">
        <v>6.3000000000000003E-4</v>
      </c>
      <c r="Y3584" s="749">
        <v>390</v>
      </c>
      <c r="Z3584" s="282"/>
      <c r="AA3584" s="316" t="s">
        <v>10391</v>
      </c>
      <c r="AB3584" s="282" t="s">
        <v>9163</v>
      </c>
      <c r="AC3584" s="317" t="s">
        <v>2081</v>
      </c>
      <c r="AD3584" s="318" t="s">
        <v>500</v>
      </c>
      <c r="AE3584" s="319">
        <v>0</v>
      </c>
      <c r="AF3584" s="319" t="s">
        <v>11273</v>
      </c>
      <c r="AG3584" s="320">
        <v>5.27</v>
      </c>
      <c r="AH3584" s="321">
        <f t="shared" si="608"/>
        <v>0</v>
      </c>
      <c r="AI3584" s="287">
        <f>_xlfn.IFNA(VLOOKUP(AD:AD,грп!B:C,2,0),0)</f>
        <v>0</v>
      </c>
      <c r="AJ3584" s="607">
        <v>0</v>
      </c>
      <c r="AK3584" s="672" t="str">
        <f t="shared" si="605"/>
        <v xml:space="preserve"> </v>
      </c>
      <c r="AL3584" s="174"/>
    </row>
    <row r="3585" spans="1:39" s="4" customFormat="1" ht="12" customHeight="1" outlineLevel="1" x14ac:dyDescent="0.35">
      <c r="A3585" s="307" t="s">
        <v>10402</v>
      </c>
      <c r="B3585" s="308" t="s">
        <v>8837</v>
      </c>
      <c r="C3585" s="290" t="s">
        <v>555</v>
      </c>
      <c r="D3585" s="310" t="s">
        <v>3278</v>
      </c>
      <c r="E3585" s="322" t="s">
        <v>252</v>
      </c>
      <c r="F3585" s="293"/>
      <c r="G3585" s="293"/>
      <c r="H3585" s="294">
        <v>17</v>
      </c>
      <c r="I3585" s="294" t="str">
        <f>IFERROR(_xlfn.IFNA(VLOOKUP($D:$D,history!$I:$Y,3,0),VLOOKUP(E:E,history!$H:$Y,4,0)),"--")</f>
        <v>--</v>
      </c>
      <c r="J3585" s="282" t="s">
        <v>9869</v>
      </c>
      <c r="K3585" s="282" t="str">
        <f t="shared" si="604"/>
        <v/>
      </c>
      <c r="L3585" s="312">
        <f t="shared" si="606"/>
        <v>375.91</v>
      </c>
      <c r="M3585" s="312">
        <f t="shared" si="607"/>
        <v>569.55999999999995</v>
      </c>
      <c r="N3585" s="297" t="str">
        <f>_xlfn.IFNA(VLOOKUP($E:$E,'1'!$A:$E,3,0),"")</f>
        <v/>
      </c>
      <c r="O3585" s="297" t="str">
        <f>_xlfn.IFNA(VLOOKUP($E:$E,'2'!$A:$E,3,0),"")</f>
        <v/>
      </c>
      <c r="P3585" s="297" t="str">
        <f>_xlfn.IFNA(VLOOKUP($E:$E,'3'!$A:$D,3,0),"")</f>
        <v/>
      </c>
      <c r="Q3585" s="297" t="str">
        <f>_xlfn.IFNA(VLOOKUP($E:$E,'4'!$A:$F,3,0),"")</f>
        <v/>
      </c>
      <c r="R3585" s="297" t="str">
        <f>_xlfn.IFNA(VLOOKUP($E:$E,'5'!$A:$F,3,0),"")</f>
        <v/>
      </c>
      <c r="S3585" s="297" t="str">
        <f>_xlfn.IFNA(VLOOKUP($E:$E,'6'!$A:$F,3,0),"")</f>
        <v/>
      </c>
      <c r="T3585" s="313">
        <v>1</v>
      </c>
      <c r="U3585" s="313">
        <v>1</v>
      </c>
      <c r="V3585" s="313">
        <v>60</v>
      </c>
      <c r="W3585" s="314">
        <v>0.27800000000000002</v>
      </c>
      <c r="X3585" s="315">
        <v>9.3000000000000005E-4</v>
      </c>
      <c r="Y3585" s="749">
        <v>540</v>
      </c>
      <c r="Z3585" s="282"/>
      <c r="AA3585" s="316" t="s">
        <v>10388</v>
      </c>
      <c r="AB3585" s="282" t="s">
        <v>9163</v>
      </c>
      <c r="AC3585" s="317" t="s">
        <v>2081</v>
      </c>
      <c r="AD3585" s="318" t="s">
        <v>500</v>
      </c>
      <c r="AE3585" s="319">
        <v>0</v>
      </c>
      <c r="AF3585" s="319" t="s">
        <v>11273</v>
      </c>
      <c r="AG3585" s="320">
        <v>7.14</v>
      </c>
      <c r="AH3585" s="321">
        <f t="shared" si="608"/>
        <v>0</v>
      </c>
      <c r="AI3585" s="287">
        <f>_xlfn.IFNA(VLOOKUP(AD:AD,грп!B:C,2,0),0)</f>
        <v>0</v>
      </c>
      <c r="AJ3585" s="607">
        <v>55</v>
      </c>
      <c r="AK3585" s="672" t="str">
        <f t="shared" si="605"/>
        <v xml:space="preserve"> </v>
      </c>
      <c r="AL3585" s="174"/>
    </row>
    <row r="3586" spans="1:39" ht="12" customHeight="1" outlineLevel="1" x14ac:dyDescent="0.35">
      <c r="A3586" s="307" t="s">
        <v>10402</v>
      </c>
      <c r="B3586" s="308" t="s">
        <v>8838</v>
      </c>
      <c r="C3586" s="290" t="s">
        <v>555</v>
      </c>
      <c r="D3586" s="310" t="s">
        <v>3279</v>
      </c>
      <c r="E3586" s="322" t="s">
        <v>199</v>
      </c>
      <c r="F3586" s="293"/>
      <c r="G3586" s="293"/>
      <c r="H3586" s="294">
        <v>4</v>
      </c>
      <c r="I3586" s="294" t="str">
        <f>IFERROR(_xlfn.IFNA(VLOOKUP($D:$D,history!$I:$Y,3,0),VLOOKUP(E:E,history!$H:$Y,4,0)),"--")</f>
        <v>--</v>
      </c>
      <c r="J3586" s="282" t="s">
        <v>9870</v>
      </c>
      <c r="K3586" s="282" t="str">
        <f t="shared" si="604"/>
        <v/>
      </c>
      <c r="L3586" s="312">
        <f t="shared" si="606"/>
        <v>434.87</v>
      </c>
      <c r="M3586" s="312">
        <f t="shared" si="607"/>
        <v>658.9</v>
      </c>
      <c r="N3586" s="297" t="str">
        <f>_xlfn.IFNA(VLOOKUP($E:$E,'1'!$A:$E,3,0),"")</f>
        <v/>
      </c>
      <c r="O3586" s="297" t="str">
        <f>_xlfn.IFNA(VLOOKUP($E:$E,'2'!$A:$E,3,0),"")</f>
        <v/>
      </c>
      <c r="P3586" s="297" t="str">
        <f>_xlfn.IFNA(VLOOKUP($E:$E,'3'!$A:$D,3,0),"")</f>
        <v/>
      </c>
      <c r="Q3586" s="297" t="str">
        <f>_xlfn.IFNA(VLOOKUP($E:$E,'4'!$A:$F,3,0),"")</f>
        <v/>
      </c>
      <c r="R3586" s="297" t="str">
        <f>_xlfn.IFNA(VLOOKUP($E:$E,'5'!$A:$F,3,0),"")</f>
        <v/>
      </c>
      <c r="S3586" s="297" t="str">
        <f>_xlfn.IFNA(VLOOKUP($E:$E,'6'!$A:$F,3,0),"")</f>
        <v/>
      </c>
      <c r="T3586" s="313">
        <v>1</v>
      </c>
      <c r="U3586" s="313">
        <v>1</v>
      </c>
      <c r="V3586" s="313">
        <v>60</v>
      </c>
      <c r="W3586" s="314">
        <v>0.36699999999999999</v>
      </c>
      <c r="X3586" s="315">
        <v>1.2352941000000001E-3</v>
      </c>
      <c r="Y3586" s="749">
        <v>630</v>
      </c>
      <c r="Z3586" s="282"/>
      <c r="AA3586" s="316" t="s">
        <v>10390</v>
      </c>
      <c r="AB3586" s="282" t="s">
        <v>9163</v>
      </c>
      <c r="AC3586" s="317" t="s">
        <v>2081</v>
      </c>
      <c r="AD3586" s="318" t="s">
        <v>500</v>
      </c>
      <c r="AE3586" s="319">
        <v>0</v>
      </c>
      <c r="AF3586" s="319" t="s">
        <v>11273</v>
      </c>
      <c r="AG3586" s="320">
        <v>8.26</v>
      </c>
      <c r="AH3586" s="321">
        <f t="shared" si="608"/>
        <v>0</v>
      </c>
      <c r="AI3586" s="287">
        <f>_xlfn.IFNA(VLOOKUP(AD:AD,грп!B:C,2,0),0)</f>
        <v>0</v>
      </c>
      <c r="AJ3586" s="607">
        <v>0</v>
      </c>
      <c r="AK3586" s="672" t="str">
        <f t="shared" si="605"/>
        <v xml:space="preserve"> </v>
      </c>
      <c r="AL3586" s="174"/>
      <c r="AM3586" s="4"/>
    </row>
    <row r="3587" spans="1:39" ht="12" customHeight="1" outlineLevel="1" x14ac:dyDescent="0.35">
      <c r="A3587" s="307" t="s">
        <v>10402</v>
      </c>
      <c r="B3587" s="308" t="s">
        <v>8839</v>
      </c>
      <c r="C3587" s="290" t="s">
        <v>555</v>
      </c>
      <c r="D3587" s="310" t="s">
        <v>2135</v>
      </c>
      <c r="E3587" s="342" t="s">
        <v>31</v>
      </c>
      <c r="F3587" s="293"/>
      <c r="G3587" s="293"/>
      <c r="H3587" s="294">
        <v>16</v>
      </c>
      <c r="I3587" s="294" t="str">
        <f>IFERROR(_xlfn.IFNA(VLOOKUP($D:$D,history!$I:$Y,3,0),VLOOKUP(E:E,history!$H:$Y,4,0)),"--")</f>
        <v>--</v>
      </c>
      <c r="J3587" s="282" t="s">
        <v>9870</v>
      </c>
      <c r="K3587" s="282" t="str">
        <f t="shared" si="604"/>
        <v/>
      </c>
      <c r="L3587" s="312">
        <f t="shared" si="606"/>
        <v>877.65</v>
      </c>
      <c r="M3587" s="312">
        <f t="shared" si="607"/>
        <v>1329.77</v>
      </c>
      <c r="N3587" s="297" t="str">
        <f>_xlfn.IFNA(VLOOKUP($E:$E,'1'!$A:$E,3,0),"")</f>
        <v/>
      </c>
      <c r="O3587" s="297" t="str">
        <f>_xlfn.IFNA(VLOOKUP($E:$E,'2'!$A:$E,3,0),"")</f>
        <v/>
      </c>
      <c r="P3587" s="297" t="str">
        <f>_xlfn.IFNA(VLOOKUP($E:$E,'3'!$A:$D,3,0),"")</f>
        <v/>
      </c>
      <c r="Q3587" s="297" t="str">
        <f>_xlfn.IFNA(VLOOKUP($E:$E,'4'!$A:$F,3,0),"")</f>
        <v/>
      </c>
      <c r="R3587" s="297" t="str">
        <f>_xlfn.IFNA(VLOOKUP($E:$E,'5'!$A:$F,3,0),"")</f>
        <v/>
      </c>
      <c r="S3587" s="297" t="str">
        <f>_xlfn.IFNA(VLOOKUP($E:$E,'6'!$A:$F,3,0),"")</f>
        <v/>
      </c>
      <c r="T3587" s="313">
        <v>1</v>
      </c>
      <c r="U3587" s="313">
        <v>12</v>
      </c>
      <c r="V3587" s="313">
        <v>60</v>
      </c>
      <c r="W3587" s="314">
        <v>0.46800000000000003</v>
      </c>
      <c r="X3587" s="315">
        <v>9.1666670000000003E-4</v>
      </c>
      <c r="Y3587" s="749">
        <v>1260</v>
      </c>
      <c r="Z3587" s="282"/>
      <c r="AA3587" s="316" t="s">
        <v>10390</v>
      </c>
      <c r="AB3587" s="282" t="s">
        <v>9163</v>
      </c>
      <c r="AC3587" s="317" t="s">
        <v>2081</v>
      </c>
      <c r="AD3587" s="318" t="s">
        <v>500</v>
      </c>
      <c r="AE3587" s="319">
        <v>0</v>
      </c>
      <c r="AF3587" s="319" t="s">
        <v>11273</v>
      </c>
      <c r="AG3587" s="320">
        <v>16.670000000000002</v>
      </c>
      <c r="AH3587" s="321">
        <f t="shared" si="608"/>
        <v>0</v>
      </c>
      <c r="AI3587" s="287">
        <f>_xlfn.IFNA(VLOOKUP(AD:AD,грп!B:C,2,0),0)</f>
        <v>0</v>
      </c>
      <c r="AJ3587" s="607">
        <v>20</v>
      </c>
      <c r="AK3587" s="672" t="str">
        <f t="shared" si="605"/>
        <v xml:space="preserve"> </v>
      </c>
      <c r="AL3587" s="174"/>
      <c r="AM3587" s="4"/>
    </row>
    <row r="3588" spans="1:39" ht="12" customHeight="1" outlineLevel="1" x14ac:dyDescent="0.35">
      <c r="A3588" s="307" t="s">
        <v>10402</v>
      </c>
      <c r="B3588" s="308" t="s">
        <v>8840</v>
      </c>
      <c r="C3588" s="290" t="s">
        <v>555</v>
      </c>
      <c r="D3588" s="310" t="s">
        <v>1877</v>
      </c>
      <c r="E3588" s="322" t="s">
        <v>418</v>
      </c>
      <c r="F3588" s="293"/>
      <c r="G3588" s="293"/>
      <c r="H3588" s="294">
        <v>15</v>
      </c>
      <c r="I3588" s="294" t="str">
        <f>IFERROR(_xlfn.IFNA(VLOOKUP($D:$D,history!$I:$Y,3,0),VLOOKUP(E:E,history!$H:$Y,4,0)),"--")</f>
        <v>--</v>
      </c>
      <c r="J3588" s="282" t="s">
        <v>9870</v>
      </c>
      <c r="K3588" s="282" t="str">
        <f t="shared" si="604"/>
        <v/>
      </c>
      <c r="L3588" s="312">
        <f t="shared" si="606"/>
        <v>950.83</v>
      </c>
      <c r="M3588" s="312">
        <f t="shared" si="607"/>
        <v>1440.65</v>
      </c>
      <c r="N3588" s="297" t="str">
        <f>_xlfn.IFNA(VLOOKUP($E:$E,'1'!$A:$E,3,0),"")</f>
        <v/>
      </c>
      <c r="O3588" s="297" t="str">
        <f>_xlfn.IFNA(VLOOKUP($E:$E,'2'!$A:$E,3,0),"")</f>
        <v/>
      </c>
      <c r="P3588" s="297" t="str">
        <f>_xlfn.IFNA(VLOOKUP($E:$E,'3'!$A:$D,3,0),"")</f>
        <v/>
      </c>
      <c r="Q3588" s="297" t="str">
        <f>_xlfn.IFNA(VLOOKUP($E:$E,'4'!$A:$F,3,0),"")</f>
        <v/>
      </c>
      <c r="R3588" s="297" t="str">
        <f>_xlfn.IFNA(VLOOKUP($E:$E,'5'!$A:$F,3,0),"")</f>
        <v/>
      </c>
      <c r="S3588" s="297" t="str">
        <f>_xlfn.IFNA(VLOOKUP($E:$E,'6'!$A:$F,3,0),"")</f>
        <v/>
      </c>
      <c r="T3588" s="313">
        <v>1</v>
      </c>
      <c r="U3588" s="313">
        <v>1</v>
      </c>
      <c r="V3588" s="313">
        <v>30</v>
      </c>
      <c r="W3588" s="314">
        <v>0.55800000000000005</v>
      </c>
      <c r="X3588" s="315">
        <v>1.8529411999999999E-3</v>
      </c>
      <c r="Y3588" s="749">
        <v>1370</v>
      </c>
      <c r="Z3588" s="282"/>
      <c r="AA3588" s="316" t="s">
        <v>10390</v>
      </c>
      <c r="AB3588" s="282" t="s">
        <v>9163</v>
      </c>
      <c r="AC3588" s="317" t="s">
        <v>2081</v>
      </c>
      <c r="AD3588" s="318" t="s">
        <v>500</v>
      </c>
      <c r="AE3588" s="319">
        <v>0</v>
      </c>
      <c r="AF3588" s="319" t="s">
        <v>11319</v>
      </c>
      <c r="AG3588" s="320">
        <v>18.059999999999999</v>
      </c>
      <c r="AH3588" s="321">
        <f t="shared" si="608"/>
        <v>0</v>
      </c>
      <c r="AI3588" s="287">
        <f>_xlfn.IFNA(VLOOKUP(AD:AD,грп!B:C,2,0),0)</f>
        <v>0</v>
      </c>
      <c r="AJ3588" s="607">
        <v>18</v>
      </c>
      <c r="AK3588" s="672" t="str">
        <f t="shared" si="605"/>
        <v xml:space="preserve"> </v>
      </c>
      <c r="AL3588" s="174"/>
      <c r="AM3588" s="4"/>
    </row>
    <row r="3589" spans="1:39" ht="12" customHeight="1" outlineLevel="1" x14ac:dyDescent="0.35">
      <c r="A3589" s="307" t="s">
        <v>10402</v>
      </c>
      <c r="B3589" s="308" t="s">
        <v>8841</v>
      </c>
      <c r="C3589" s="290" t="s">
        <v>555</v>
      </c>
      <c r="D3589" s="310" t="s">
        <v>1878</v>
      </c>
      <c r="E3589" s="322" t="s">
        <v>419</v>
      </c>
      <c r="F3589" s="293"/>
      <c r="G3589" s="293"/>
      <c r="H3589" s="294">
        <v>25</v>
      </c>
      <c r="I3589" s="294" t="str">
        <f>IFERROR(_xlfn.IFNA(VLOOKUP($D:$D,history!$I:$Y,3,0),VLOOKUP(E:E,history!$H:$Y,4,0)),"--")</f>
        <v>--</v>
      </c>
      <c r="J3589" s="282" t="s">
        <v>9870</v>
      </c>
      <c r="K3589" s="282" t="str">
        <f t="shared" si="604"/>
        <v/>
      </c>
      <c r="L3589" s="312">
        <f t="shared" si="606"/>
        <v>1079.81</v>
      </c>
      <c r="M3589" s="312">
        <f t="shared" si="607"/>
        <v>1636.08</v>
      </c>
      <c r="N3589" s="297" t="str">
        <f>_xlfn.IFNA(VLOOKUP($E:$E,'1'!$A:$E,3,0),"")</f>
        <v/>
      </c>
      <c r="O3589" s="297" t="str">
        <f>_xlfn.IFNA(VLOOKUP($E:$E,'2'!$A:$E,3,0),"")</f>
        <v/>
      </c>
      <c r="P3589" s="297" t="str">
        <f>_xlfn.IFNA(VLOOKUP($E:$E,'3'!$A:$D,3,0),"")</f>
        <v/>
      </c>
      <c r="Q3589" s="297" t="str">
        <f>_xlfn.IFNA(VLOOKUP($E:$E,'4'!$A:$F,3,0),"")</f>
        <v/>
      </c>
      <c r="R3589" s="297" t="str">
        <f>_xlfn.IFNA(VLOOKUP($E:$E,'5'!$A:$F,3,0),"")</f>
        <v/>
      </c>
      <c r="S3589" s="297" t="str">
        <f>_xlfn.IFNA(VLOOKUP($E:$E,'6'!$A:$F,3,0),"")</f>
        <v/>
      </c>
      <c r="T3589" s="313">
        <v>1</v>
      </c>
      <c r="U3589" s="313">
        <v>1</v>
      </c>
      <c r="V3589" s="313">
        <v>20</v>
      </c>
      <c r="W3589" s="314">
        <v>0.68600000000000005</v>
      </c>
      <c r="X3589" s="315">
        <v>1.9624999999999998E-3</v>
      </c>
      <c r="Y3589" s="749">
        <v>1550</v>
      </c>
      <c r="Z3589" s="282"/>
      <c r="AA3589" s="316" t="s">
        <v>10390</v>
      </c>
      <c r="AB3589" s="282" t="s">
        <v>9163</v>
      </c>
      <c r="AC3589" s="317" t="s">
        <v>2081</v>
      </c>
      <c r="AD3589" s="318" t="s">
        <v>500</v>
      </c>
      <c r="AE3589" s="319">
        <v>0</v>
      </c>
      <c r="AF3589" s="319" t="s">
        <v>11273</v>
      </c>
      <c r="AG3589" s="320">
        <v>20.51</v>
      </c>
      <c r="AH3589" s="321">
        <f t="shared" si="608"/>
        <v>0</v>
      </c>
      <c r="AI3589" s="287">
        <f>_xlfn.IFNA(VLOOKUP(AD:AD,грп!B:C,2,0),0)</f>
        <v>0</v>
      </c>
      <c r="AJ3589" s="607">
        <v>19</v>
      </c>
      <c r="AK3589" s="672" t="str">
        <f t="shared" si="605"/>
        <v xml:space="preserve"> </v>
      </c>
      <c r="AL3589" s="174"/>
      <c r="AM3589" s="4"/>
    </row>
    <row r="3590" spans="1:39" ht="12" customHeight="1" outlineLevel="1" x14ac:dyDescent="0.35">
      <c r="A3590" s="307" t="s">
        <v>10402</v>
      </c>
      <c r="B3590" s="308" t="s">
        <v>8842</v>
      </c>
      <c r="C3590" s="290" t="s">
        <v>555</v>
      </c>
      <c r="D3590" s="310" t="s">
        <v>1879</v>
      </c>
      <c r="E3590" s="322" t="s">
        <v>420</v>
      </c>
      <c r="F3590" s="293"/>
      <c r="G3590" s="293"/>
      <c r="H3590" s="294">
        <v>3</v>
      </c>
      <c r="I3590" s="294" t="str">
        <f>IFERROR(_xlfn.IFNA(VLOOKUP($D:$D,history!$I:$Y,3,0),VLOOKUP(E:E,history!$H:$Y,4,0)),"--")</f>
        <v>--</v>
      </c>
      <c r="J3590" s="282" t="s">
        <v>9870</v>
      </c>
      <c r="K3590" s="282" t="str">
        <f t="shared" si="604"/>
        <v/>
      </c>
      <c r="L3590" s="312">
        <f t="shared" si="606"/>
        <v>1279.3499999999999</v>
      </c>
      <c r="M3590" s="312">
        <f t="shared" si="607"/>
        <v>1938.41</v>
      </c>
      <c r="N3590" s="297" t="str">
        <f>_xlfn.IFNA(VLOOKUP($E:$E,'1'!$A:$E,3,0),"")</f>
        <v/>
      </c>
      <c r="O3590" s="297" t="str">
        <f>_xlfn.IFNA(VLOOKUP($E:$E,'2'!$A:$E,3,0),"")</f>
        <v/>
      </c>
      <c r="P3590" s="297" t="str">
        <f>_xlfn.IFNA(VLOOKUP($E:$E,'3'!$A:$D,3,0),"")</f>
        <v/>
      </c>
      <c r="Q3590" s="297" t="str">
        <f>_xlfn.IFNA(VLOOKUP($E:$E,'4'!$A:$F,3,0),"")</f>
        <v/>
      </c>
      <c r="R3590" s="297" t="str">
        <f>_xlfn.IFNA(VLOOKUP($E:$E,'5'!$A:$F,3,0),"")</f>
        <v/>
      </c>
      <c r="S3590" s="297" t="str">
        <f>_xlfn.IFNA(VLOOKUP($E:$E,'6'!$A:$F,3,0),"")</f>
        <v/>
      </c>
      <c r="T3590" s="313">
        <v>1</v>
      </c>
      <c r="U3590" s="313">
        <v>1</v>
      </c>
      <c r="V3590" s="313">
        <v>20</v>
      </c>
      <c r="W3590" s="314">
        <v>0.80800000000000005</v>
      </c>
      <c r="X3590" s="315">
        <v>2.8500000000000001E-3</v>
      </c>
      <c r="Y3590" s="749">
        <v>1840</v>
      </c>
      <c r="Z3590" s="282"/>
      <c r="AA3590" s="316" t="s">
        <v>10388</v>
      </c>
      <c r="AB3590" s="282" t="s">
        <v>9163</v>
      </c>
      <c r="AC3590" s="317" t="s">
        <v>2081</v>
      </c>
      <c r="AD3590" s="318" t="s">
        <v>500</v>
      </c>
      <c r="AE3590" s="319">
        <v>0</v>
      </c>
      <c r="AF3590" s="319" t="s">
        <v>11273</v>
      </c>
      <c r="AG3590" s="320">
        <v>24.3</v>
      </c>
      <c r="AH3590" s="321">
        <f t="shared" si="608"/>
        <v>0</v>
      </c>
      <c r="AI3590" s="287">
        <f>_xlfn.IFNA(VLOOKUP(AD:AD,грп!B:C,2,0),0)</f>
        <v>0</v>
      </c>
      <c r="AJ3590" s="607">
        <v>10</v>
      </c>
      <c r="AK3590" s="672" t="str">
        <f t="shared" si="605"/>
        <v xml:space="preserve"> </v>
      </c>
      <c r="AL3590" s="174"/>
      <c r="AM3590" s="4"/>
    </row>
    <row r="3591" spans="1:39" ht="12" customHeight="1" outlineLevel="1" x14ac:dyDescent="0.35">
      <c r="A3591" s="307" t="s">
        <v>10402</v>
      </c>
      <c r="B3591" s="308" t="s">
        <v>8843</v>
      </c>
      <c r="C3591" s="290" t="s">
        <v>555</v>
      </c>
      <c r="D3591" s="310" t="s">
        <v>10180</v>
      </c>
      <c r="E3591" s="322" t="s">
        <v>421</v>
      </c>
      <c r="F3591" s="293"/>
      <c r="G3591" s="293"/>
      <c r="H3591" s="294">
        <v>4</v>
      </c>
      <c r="I3591" s="294" t="str">
        <f>IFERROR(_xlfn.IFNA(VLOOKUP($D:$D,history!$I:$Y,3,0),VLOOKUP(E:E,history!$H:$Y,4,0)),"--")</f>
        <v>--</v>
      </c>
      <c r="J3591" s="282" t="s">
        <v>9870</v>
      </c>
      <c r="K3591" s="282" t="str">
        <f t="shared" si="604"/>
        <v/>
      </c>
      <c r="L3591" s="312">
        <f t="shared" si="606"/>
        <v>1629.46</v>
      </c>
      <c r="M3591" s="312">
        <f t="shared" si="607"/>
        <v>2468.88</v>
      </c>
      <c r="N3591" s="297" t="str">
        <f>_xlfn.IFNA(VLOOKUP($E:$E,'1'!$A:$E,3,0),"")</f>
        <v/>
      </c>
      <c r="O3591" s="297" t="str">
        <f>_xlfn.IFNA(VLOOKUP($E:$E,'2'!$A:$E,3,0),"")</f>
        <v/>
      </c>
      <c r="P3591" s="297" t="str">
        <f>_xlfn.IFNA(VLOOKUP($E:$E,'3'!$A:$D,3,0),"")</f>
        <v/>
      </c>
      <c r="Q3591" s="297" t="str">
        <f>_xlfn.IFNA(VLOOKUP($E:$E,'4'!$A:$F,3,0),"")</f>
        <v/>
      </c>
      <c r="R3591" s="297" t="str">
        <f>_xlfn.IFNA(VLOOKUP($E:$E,'5'!$A:$F,3,0),"")</f>
        <v/>
      </c>
      <c r="S3591" s="297" t="str">
        <f>_xlfn.IFNA(VLOOKUP($E:$E,'6'!$A:$F,3,0),"")</f>
        <v/>
      </c>
      <c r="T3591" s="313">
        <v>1</v>
      </c>
      <c r="U3591" s="313">
        <v>1</v>
      </c>
      <c r="V3591" s="313">
        <v>10</v>
      </c>
      <c r="W3591" s="314">
        <v>1.1180000000000001</v>
      </c>
      <c r="X3591" s="315">
        <v>3.6600000000000001E-3</v>
      </c>
      <c r="Y3591" s="749">
        <v>2350</v>
      </c>
      <c r="Z3591" s="282"/>
      <c r="AA3591" s="316" t="s">
        <v>10390</v>
      </c>
      <c r="AB3591" s="282" t="s">
        <v>9163</v>
      </c>
      <c r="AC3591" s="317" t="s">
        <v>2081</v>
      </c>
      <c r="AD3591" s="318" t="s">
        <v>500</v>
      </c>
      <c r="AE3591" s="319">
        <v>0</v>
      </c>
      <c r="AF3591" s="319" t="s">
        <v>11273</v>
      </c>
      <c r="AG3591" s="320">
        <v>30.95</v>
      </c>
      <c r="AH3591" s="321">
        <f t="shared" si="608"/>
        <v>0</v>
      </c>
      <c r="AI3591" s="287">
        <f>_xlfn.IFNA(VLOOKUP(AD:AD,грп!B:C,2,0),0)</f>
        <v>0</v>
      </c>
      <c r="AJ3591" s="607">
        <v>19</v>
      </c>
      <c r="AK3591" s="672" t="str">
        <f t="shared" si="605"/>
        <v xml:space="preserve"> </v>
      </c>
      <c r="AL3591" s="174"/>
      <c r="AM3591" s="4"/>
    </row>
    <row r="3592" spans="1:39" ht="12" customHeight="1" outlineLevel="1" x14ac:dyDescent="0.35">
      <c r="A3592" s="307" t="s">
        <v>10402</v>
      </c>
      <c r="B3592" s="308" t="s">
        <v>8844</v>
      </c>
      <c r="C3592" s="290" t="s">
        <v>555</v>
      </c>
      <c r="D3592" s="310" t="s">
        <v>1880</v>
      </c>
      <c r="E3592" s="322" t="s">
        <v>422</v>
      </c>
      <c r="F3592" s="293"/>
      <c r="G3592" s="293"/>
      <c r="H3592" s="294">
        <v>28</v>
      </c>
      <c r="I3592" s="294" t="str">
        <f>IFERROR(_xlfn.IFNA(VLOOKUP($D:$D,history!$I:$Y,3,0),VLOOKUP(E:E,history!$H:$Y,4,0)),"--")</f>
        <v>--</v>
      </c>
      <c r="J3592" s="282" t="s">
        <v>9870</v>
      </c>
      <c r="K3592" s="282" t="str">
        <f t="shared" si="604"/>
        <v/>
      </c>
      <c r="L3592" s="312">
        <f t="shared" si="606"/>
        <v>544.38</v>
      </c>
      <c r="M3592" s="312">
        <f t="shared" si="607"/>
        <v>824.82</v>
      </c>
      <c r="N3592" s="297" t="str">
        <f>_xlfn.IFNA(VLOOKUP($E:$E,'1'!$A:$E,3,0),"")</f>
        <v/>
      </c>
      <c r="O3592" s="297" t="str">
        <f>_xlfn.IFNA(VLOOKUP($E:$E,'2'!$A:$E,3,0),"")</f>
        <v/>
      </c>
      <c r="P3592" s="297" t="str">
        <f>_xlfn.IFNA(VLOOKUP($E:$E,'3'!$A:$D,3,0),"")</f>
        <v/>
      </c>
      <c r="Q3592" s="297" t="str">
        <f>_xlfn.IFNA(VLOOKUP($E:$E,'4'!$A:$F,3,0),"")</f>
        <v/>
      </c>
      <c r="R3592" s="297" t="str">
        <f>_xlfn.IFNA(VLOOKUP($E:$E,'5'!$A:$F,3,0),"")</f>
        <v/>
      </c>
      <c r="S3592" s="297" t="str">
        <f>_xlfn.IFNA(VLOOKUP($E:$E,'6'!$A:$F,3,0),"")</f>
        <v/>
      </c>
      <c r="T3592" s="313">
        <v>1</v>
      </c>
      <c r="U3592" s="313">
        <v>1</v>
      </c>
      <c r="V3592" s="313">
        <v>50</v>
      </c>
      <c r="W3592" s="314">
        <v>0.26200000000000001</v>
      </c>
      <c r="X3592" s="315">
        <v>7.1000000000000002E-4</v>
      </c>
      <c r="Y3592" s="749">
        <v>780</v>
      </c>
      <c r="Z3592" s="282"/>
      <c r="AA3592" s="316" t="s">
        <v>10396</v>
      </c>
      <c r="AB3592" s="282" t="s">
        <v>9163</v>
      </c>
      <c r="AC3592" s="317" t="s">
        <v>2081</v>
      </c>
      <c r="AD3592" s="318" t="s">
        <v>500</v>
      </c>
      <c r="AE3592" s="319">
        <v>0</v>
      </c>
      <c r="AF3592" s="319" t="s">
        <v>11273</v>
      </c>
      <c r="AG3592" s="320">
        <v>10.34</v>
      </c>
      <c r="AH3592" s="321">
        <f t="shared" si="608"/>
        <v>0</v>
      </c>
      <c r="AI3592" s="287">
        <f>_xlfn.IFNA(VLOOKUP(AD:AD,грп!B:C,2,0),0)</f>
        <v>0</v>
      </c>
      <c r="AJ3592" s="607">
        <v>46</v>
      </c>
      <c r="AK3592" s="672" t="str">
        <f t="shared" si="605"/>
        <v xml:space="preserve"> </v>
      </c>
      <c r="AL3592" s="174"/>
      <c r="AM3592" s="4"/>
    </row>
    <row r="3593" spans="1:39" s="4" customFormat="1" ht="12" customHeight="1" outlineLevel="1" x14ac:dyDescent="0.35">
      <c r="A3593" s="307" t="s">
        <v>10402</v>
      </c>
      <c r="B3593" s="308" t="s">
        <v>8845</v>
      </c>
      <c r="C3593" s="290" t="s">
        <v>555</v>
      </c>
      <c r="D3593" s="310" t="s">
        <v>1881</v>
      </c>
      <c r="E3593" s="322" t="s">
        <v>423</v>
      </c>
      <c r="F3593" s="293"/>
      <c r="G3593" s="293"/>
      <c r="H3593" s="294">
        <v>32</v>
      </c>
      <c r="I3593" s="294" t="str">
        <f>IFERROR(_xlfn.IFNA(VLOOKUP($D:$D,history!$I:$Y,3,0),VLOOKUP(E:E,history!$H:$Y,4,0)),"--")</f>
        <v>--</v>
      </c>
      <c r="J3593" s="282" t="s">
        <v>9870</v>
      </c>
      <c r="K3593" s="282" t="str">
        <f t="shared" si="604"/>
        <v/>
      </c>
      <c r="L3593" s="312">
        <f t="shared" si="606"/>
        <v>679.16</v>
      </c>
      <c r="M3593" s="312">
        <f t="shared" si="607"/>
        <v>1029.03</v>
      </c>
      <c r="N3593" s="297" t="str">
        <f>_xlfn.IFNA(VLOOKUP($E:$E,'1'!$A:$E,3,0),"")</f>
        <v/>
      </c>
      <c r="O3593" s="297" t="str">
        <f>_xlfn.IFNA(VLOOKUP($E:$E,'2'!$A:$E,3,0),"")</f>
        <v/>
      </c>
      <c r="P3593" s="297" t="str">
        <f>_xlfn.IFNA(VLOOKUP($E:$E,'3'!$A:$D,3,0),"")</f>
        <v/>
      </c>
      <c r="Q3593" s="297" t="str">
        <f>_xlfn.IFNA(VLOOKUP($E:$E,'4'!$A:$F,3,0),"")</f>
        <v/>
      </c>
      <c r="R3593" s="297" t="str">
        <f>_xlfn.IFNA(VLOOKUP($E:$E,'5'!$A:$F,3,0),"")</f>
        <v/>
      </c>
      <c r="S3593" s="297" t="str">
        <f>_xlfn.IFNA(VLOOKUP($E:$E,'6'!$A:$F,3,0),"")</f>
        <v/>
      </c>
      <c r="T3593" s="313">
        <v>1</v>
      </c>
      <c r="U3593" s="313">
        <v>1</v>
      </c>
      <c r="V3593" s="313">
        <v>40</v>
      </c>
      <c r="W3593" s="314">
        <v>0.38</v>
      </c>
      <c r="X3593" s="315">
        <v>1.0588234999999999E-3</v>
      </c>
      <c r="Y3593" s="749">
        <v>980</v>
      </c>
      <c r="Z3593" s="282"/>
      <c r="AA3593" s="316" t="s">
        <v>10390</v>
      </c>
      <c r="AB3593" s="282" t="s">
        <v>9163</v>
      </c>
      <c r="AC3593" s="317" t="s">
        <v>2081</v>
      </c>
      <c r="AD3593" s="318" t="s">
        <v>500</v>
      </c>
      <c r="AE3593" s="319">
        <v>0</v>
      </c>
      <c r="AF3593" s="319" t="s">
        <v>11319</v>
      </c>
      <c r="AG3593" s="320">
        <v>12.9</v>
      </c>
      <c r="AH3593" s="321">
        <f t="shared" si="608"/>
        <v>0</v>
      </c>
      <c r="AI3593" s="287">
        <f>_xlfn.IFNA(VLOOKUP(AD:AD,грп!B:C,2,0),0)</f>
        <v>0</v>
      </c>
      <c r="AJ3593" s="607">
        <v>36</v>
      </c>
      <c r="AK3593" s="672" t="str">
        <f t="shared" si="605"/>
        <v xml:space="preserve"> </v>
      </c>
      <c r="AL3593" s="174"/>
    </row>
    <row r="3594" spans="1:39" s="4" customFormat="1" ht="12" customHeight="1" outlineLevel="1" x14ac:dyDescent="0.35">
      <c r="A3594" s="307" t="s">
        <v>10402</v>
      </c>
      <c r="B3594" s="308" t="s">
        <v>8846</v>
      </c>
      <c r="C3594" s="290" t="s">
        <v>555</v>
      </c>
      <c r="D3594" s="310" t="s">
        <v>1882</v>
      </c>
      <c r="E3594" s="322" t="s">
        <v>424</v>
      </c>
      <c r="F3594" s="293"/>
      <c r="G3594" s="293"/>
      <c r="H3594" s="294">
        <v>21</v>
      </c>
      <c r="I3594" s="294" t="str">
        <f>IFERROR(_xlfn.IFNA(VLOOKUP($D:$D,history!$I:$Y,3,0),VLOOKUP(E:E,history!$H:$Y,4,0)),"--")</f>
        <v>V</v>
      </c>
      <c r="J3594" s="282" t="s">
        <v>9870</v>
      </c>
      <c r="K3594" s="282" t="str">
        <f t="shared" si="604"/>
        <v/>
      </c>
      <c r="L3594" s="312">
        <f t="shared" si="606"/>
        <v>814.99</v>
      </c>
      <c r="M3594" s="312">
        <f t="shared" si="607"/>
        <v>1234.8399999999999</v>
      </c>
      <c r="N3594" s="297" t="str">
        <f>_xlfn.IFNA(VLOOKUP($E:$E,'1'!$A:$E,3,0),"")</f>
        <v/>
      </c>
      <c r="O3594" s="297" t="str">
        <f>_xlfn.IFNA(VLOOKUP($E:$E,'2'!$A:$E,3,0),"")</f>
        <v/>
      </c>
      <c r="P3594" s="297" t="str">
        <f>_xlfn.IFNA(VLOOKUP($E:$E,'3'!$A:$D,3,0),"")</f>
        <v/>
      </c>
      <c r="Q3594" s="297" t="str">
        <f>_xlfn.IFNA(VLOOKUP($E:$E,'4'!$A:$F,3,0),"")</f>
        <v/>
      </c>
      <c r="R3594" s="297" t="str">
        <f>_xlfn.IFNA(VLOOKUP($E:$E,'5'!$A:$F,3,0),"")</f>
        <v/>
      </c>
      <c r="S3594" s="297" t="str">
        <f>_xlfn.IFNA(VLOOKUP($E:$E,'6'!$A:$F,3,0),"")</f>
        <v/>
      </c>
      <c r="T3594" s="313">
        <v>1</v>
      </c>
      <c r="U3594" s="313">
        <v>1</v>
      </c>
      <c r="V3594" s="313">
        <v>20</v>
      </c>
      <c r="W3594" s="314">
        <v>0.46100000000000002</v>
      </c>
      <c r="X3594" s="315">
        <v>1.4215686E-3</v>
      </c>
      <c r="Y3594" s="749">
        <v>1170</v>
      </c>
      <c r="Z3594" s="282"/>
      <c r="AA3594" s="316" t="s">
        <v>10390</v>
      </c>
      <c r="AB3594" s="282" t="s">
        <v>9163</v>
      </c>
      <c r="AC3594" s="317" t="s">
        <v>2081</v>
      </c>
      <c r="AD3594" s="318" t="s">
        <v>500</v>
      </c>
      <c r="AE3594" s="319">
        <v>0</v>
      </c>
      <c r="AF3594" s="319" t="s">
        <v>11319</v>
      </c>
      <c r="AG3594" s="320">
        <v>15.48</v>
      </c>
      <c r="AH3594" s="321">
        <f t="shared" si="608"/>
        <v>0</v>
      </c>
      <c r="AI3594" s="287">
        <f>_xlfn.IFNA(VLOOKUP(AD:AD,грп!B:C,2,0),0)</f>
        <v>0</v>
      </c>
      <c r="AJ3594" s="607">
        <v>15</v>
      </c>
      <c r="AK3594" s="672" t="str">
        <f t="shared" si="605"/>
        <v xml:space="preserve"> </v>
      </c>
      <c r="AL3594" s="174"/>
    </row>
    <row r="3595" spans="1:39" s="4" customFormat="1" ht="12" customHeight="1" outlineLevel="1" x14ac:dyDescent="0.35">
      <c r="A3595" s="307" t="s">
        <v>339</v>
      </c>
      <c r="B3595" s="308" t="s">
        <v>8847</v>
      </c>
      <c r="C3595" s="290" t="s">
        <v>555</v>
      </c>
      <c r="D3595" s="310" t="s">
        <v>2035</v>
      </c>
      <c r="E3595" s="322" t="s">
        <v>1974</v>
      </c>
      <c r="F3595" s="293"/>
      <c r="G3595" s="293"/>
      <c r="H3595" s="294">
        <v>2</v>
      </c>
      <c r="I3595" s="294" t="str">
        <f>IFERROR(_xlfn.IFNA(VLOOKUP($D:$D,history!$I:$Y,3,0),VLOOKUP(E:E,history!$H:$Y,4,0)),"--")</f>
        <v>--</v>
      </c>
      <c r="J3595" s="282" t="s">
        <v>9870</v>
      </c>
      <c r="K3595" s="282" t="str">
        <f t="shared" si="604"/>
        <v/>
      </c>
      <c r="L3595" s="312">
        <f t="shared" si="606"/>
        <v>351.17</v>
      </c>
      <c r="M3595" s="312">
        <f t="shared" si="607"/>
        <v>532.07000000000005</v>
      </c>
      <c r="N3595" s="297" t="str">
        <f>_xlfn.IFNA(VLOOKUP($E:$E,'1'!$A:$E,3,0),"")</f>
        <v/>
      </c>
      <c r="O3595" s="297" t="str">
        <f>_xlfn.IFNA(VLOOKUP($E:$E,'2'!$A:$E,3,0),"")</f>
        <v/>
      </c>
      <c r="P3595" s="297" t="str">
        <f>_xlfn.IFNA(VLOOKUP($E:$E,'3'!$A:$D,3,0),"")</f>
        <v/>
      </c>
      <c r="Q3595" s="297" t="str">
        <f>_xlfn.IFNA(VLOOKUP($E:$E,'4'!$A:$F,3,0),"")</f>
        <v/>
      </c>
      <c r="R3595" s="297" t="str">
        <f>_xlfn.IFNA(VLOOKUP($E:$E,'5'!$A:$F,3,0),"")</f>
        <v/>
      </c>
      <c r="S3595" s="297" t="str">
        <f>_xlfn.IFNA(VLOOKUP($E:$E,'6'!$A:$F,3,0),"")</f>
        <v/>
      </c>
      <c r="T3595" s="313">
        <v>1</v>
      </c>
      <c r="U3595" s="313">
        <v>1</v>
      </c>
      <c r="V3595" s="313">
        <v>60</v>
      </c>
      <c r="W3595" s="314">
        <v>0.26800000000000002</v>
      </c>
      <c r="X3595" s="315">
        <v>1.0588234999999999E-3</v>
      </c>
      <c r="Y3595" s="749">
        <v>480</v>
      </c>
      <c r="Z3595" s="282"/>
      <c r="AA3595" s="316" t="s">
        <v>10391</v>
      </c>
      <c r="AB3595" s="282" t="s">
        <v>9163</v>
      </c>
      <c r="AC3595" s="317" t="s">
        <v>2081</v>
      </c>
      <c r="AD3595" s="318" t="s">
        <v>500</v>
      </c>
      <c r="AE3595" s="319">
        <v>0</v>
      </c>
      <c r="AF3595" s="319" t="s">
        <v>11273</v>
      </c>
      <c r="AG3595" s="320">
        <v>6.67</v>
      </c>
      <c r="AH3595" s="321">
        <f t="shared" si="608"/>
        <v>0</v>
      </c>
      <c r="AI3595" s="287">
        <f>_xlfn.IFNA(VLOOKUP(AD:AD,грп!B:C,2,0),0)</f>
        <v>0</v>
      </c>
      <c r="AJ3595" s="607">
        <v>0</v>
      </c>
      <c r="AK3595" s="672" t="str">
        <f t="shared" si="605"/>
        <v xml:space="preserve"> </v>
      </c>
      <c r="AL3595" s="174"/>
    </row>
    <row r="3596" spans="1:39" s="4" customFormat="1" ht="12" customHeight="1" outlineLevel="1" x14ac:dyDescent="0.35">
      <c r="A3596" s="307" t="s">
        <v>339</v>
      </c>
      <c r="B3596" s="308" t="s">
        <v>8848</v>
      </c>
      <c r="C3596" s="290" t="s">
        <v>555</v>
      </c>
      <c r="D3596" s="310" t="s">
        <v>2036</v>
      </c>
      <c r="E3596" s="322" t="s">
        <v>1975</v>
      </c>
      <c r="F3596" s="293"/>
      <c r="G3596" s="293"/>
      <c r="H3596" s="294"/>
      <c r="I3596" s="294" t="str">
        <f>IFERROR(_xlfn.IFNA(VLOOKUP($D:$D,history!$I:$Y,3,0),VLOOKUP(E:E,history!$H:$Y,4,0)),"--")</f>
        <v>--</v>
      </c>
      <c r="J3596" s="282" t="s">
        <v>9870</v>
      </c>
      <c r="K3596" s="282" t="str">
        <f t="shared" si="604"/>
        <v/>
      </c>
      <c r="L3596" s="312">
        <f t="shared" si="606"/>
        <v>236.39</v>
      </c>
      <c r="M3596" s="312">
        <f t="shared" si="607"/>
        <v>358.17</v>
      </c>
      <c r="N3596" s="297" t="str">
        <f>_xlfn.IFNA(VLOOKUP($E:$E,'1'!$A:$E,3,0),"")</f>
        <v/>
      </c>
      <c r="O3596" s="297" t="str">
        <f>_xlfn.IFNA(VLOOKUP($E:$E,'2'!$A:$E,3,0),"")</f>
        <v/>
      </c>
      <c r="P3596" s="297" t="str">
        <f>_xlfn.IFNA(VLOOKUP($E:$E,'3'!$A:$D,3,0),"")</f>
        <v/>
      </c>
      <c r="Q3596" s="297" t="str">
        <f>_xlfn.IFNA(VLOOKUP($E:$E,'4'!$A:$F,3,0),"")</f>
        <v/>
      </c>
      <c r="R3596" s="297" t="str">
        <f>_xlfn.IFNA(VLOOKUP($E:$E,'5'!$A:$F,3,0),"")</f>
        <v/>
      </c>
      <c r="S3596" s="297" t="str">
        <f>_xlfn.IFNA(VLOOKUP($E:$E,'6'!$A:$F,3,0),"")</f>
        <v/>
      </c>
      <c r="T3596" s="313">
        <v>1</v>
      </c>
      <c r="U3596" s="313">
        <v>1</v>
      </c>
      <c r="V3596" s="313">
        <v>60</v>
      </c>
      <c r="W3596" s="314">
        <v>0.13</v>
      </c>
      <c r="X3596" s="315">
        <v>4.3333329999999999E-4</v>
      </c>
      <c r="Y3596" s="749">
        <v>320</v>
      </c>
      <c r="Z3596" s="282"/>
      <c r="AA3596" s="316" t="s">
        <v>10391</v>
      </c>
      <c r="AB3596" s="282" t="s">
        <v>9163</v>
      </c>
      <c r="AC3596" s="317" t="s">
        <v>2081</v>
      </c>
      <c r="AD3596" s="318" t="s">
        <v>500</v>
      </c>
      <c r="AE3596" s="319">
        <v>0</v>
      </c>
      <c r="AF3596" s="319" t="s">
        <v>11273</v>
      </c>
      <c r="AG3596" s="320">
        <v>4.49</v>
      </c>
      <c r="AH3596" s="321">
        <f t="shared" si="608"/>
        <v>0</v>
      </c>
      <c r="AI3596" s="287">
        <f>_xlfn.IFNA(VLOOKUP(AD:AD,грп!B:C,2,0),0)</f>
        <v>0</v>
      </c>
      <c r="AJ3596" s="607">
        <v>0</v>
      </c>
      <c r="AK3596" s="672" t="str">
        <f t="shared" si="605"/>
        <v xml:space="preserve"> </v>
      </c>
      <c r="AL3596" s="174"/>
    </row>
    <row r="3597" spans="1:39" s="4" customFormat="1" ht="12" customHeight="1" outlineLevel="1" x14ac:dyDescent="0.35">
      <c r="A3597" s="307" t="s">
        <v>339</v>
      </c>
      <c r="B3597" s="308" t="s">
        <v>8849</v>
      </c>
      <c r="C3597" s="290" t="s">
        <v>555</v>
      </c>
      <c r="D3597" s="310" t="s">
        <v>2037</v>
      </c>
      <c r="E3597" s="322" t="s">
        <v>1976</v>
      </c>
      <c r="F3597" s="293"/>
      <c r="G3597" s="293"/>
      <c r="H3597" s="294">
        <v>19</v>
      </c>
      <c r="I3597" s="294" t="str">
        <f>IFERROR(_xlfn.IFNA(VLOOKUP($D:$D,history!$I:$Y,3,0),VLOOKUP(E:E,history!$H:$Y,4,0)),"--")</f>
        <v>--</v>
      </c>
      <c r="J3597" s="282" t="s">
        <v>9870</v>
      </c>
      <c r="K3597" s="282" t="str">
        <f t="shared" si="604"/>
        <v/>
      </c>
      <c r="L3597" s="312">
        <f t="shared" si="606"/>
        <v>289.04000000000002</v>
      </c>
      <c r="M3597" s="312">
        <f t="shared" si="607"/>
        <v>437.94</v>
      </c>
      <c r="N3597" s="297" t="str">
        <f>_xlfn.IFNA(VLOOKUP($E:$E,'1'!$A:$E,3,0),"")</f>
        <v/>
      </c>
      <c r="O3597" s="297" t="str">
        <f>_xlfn.IFNA(VLOOKUP($E:$E,'2'!$A:$E,3,0),"")</f>
        <v/>
      </c>
      <c r="P3597" s="297" t="str">
        <f>_xlfn.IFNA(VLOOKUP($E:$E,'3'!$A:$D,3,0),"")</f>
        <v/>
      </c>
      <c r="Q3597" s="297" t="str">
        <f>_xlfn.IFNA(VLOOKUP($E:$E,'4'!$A:$F,3,0),"")</f>
        <v/>
      </c>
      <c r="R3597" s="297" t="str">
        <f>_xlfn.IFNA(VLOOKUP($E:$E,'5'!$A:$F,3,0),"")</f>
        <v/>
      </c>
      <c r="S3597" s="297" t="str">
        <f>_xlfn.IFNA(VLOOKUP($E:$E,'6'!$A:$F,3,0),"")</f>
        <v/>
      </c>
      <c r="T3597" s="313">
        <v>1</v>
      </c>
      <c r="U3597" s="313">
        <v>1</v>
      </c>
      <c r="V3597" s="313">
        <v>60</v>
      </c>
      <c r="W3597" s="314">
        <v>0.17299999999999999</v>
      </c>
      <c r="X3597" s="315">
        <v>6.9135799999999999E-4</v>
      </c>
      <c r="Y3597" s="749">
        <v>390</v>
      </c>
      <c r="Z3597" s="282"/>
      <c r="AA3597" s="316" t="s">
        <v>10390</v>
      </c>
      <c r="AB3597" s="282" t="s">
        <v>9163</v>
      </c>
      <c r="AC3597" s="317" t="s">
        <v>2081</v>
      </c>
      <c r="AD3597" s="318" t="s">
        <v>500</v>
      </c>
      <c r="AE3597" s="319">
        <v>0</v>
      </c>
      <c r="AF3597" s="319" t="s">
        <v>11273</v>
      </c>
      <c r="AG3597" s="320">
        <v>5.49</v>
      </c>
      <c r="AH3597" s="321">
        <f t="shared" si="608"/>
        <v>0</v>
      </c>
      <c r="AI3597" s="287">
        <f>_xlfn.IFNA(VLOOKUP(AD:AD,грп!B:C,2,0),0)</f>
        <v>0</v>
      </c>
      <c r="AJ3597" s="607">
        <v>51</v>
      </c>
      <c r="AK3597" s="672" t="str">
        <f t="shared" si="605"/>
        <v xml:space="preserve"> </v>
      </c>
      <c r="AL3597" s="174"/>
    </row>
    <row r="3598" spans="1:39" s="4" customFormat="1" ht="12" customHeight="1" outlineLevel="1" x14ac:dyDescent="0.35">
      <c r="A3598" s="307" t="s">
        <v>339</v>
      </c>
      <c r="B3598" s="308" t="s">
        <v>8850</v>
      </c>
      <c r="C3598" s="290" t="s">
        <v>555</v>
      </c>
      <c r="D3598" s="310" t="s">
        <v>2038</v>
      </c>
      <c r="E3598" s="322" t="s">
        <v>1977</v>
      </c>
      <c r="F3598" s="293"/>
      <c r="G3598" s="293"/>
      <c r="H3598" s="294">
        <v>11</v>
      </c>
      <c r="I3598" s="294" t="str">
        <f>IFERROR(_xlfn.IFNA(VLOOKUP($D:$D,history!$I:$Y,3,0),VLOOKUP(E:E,history!$H:$Y,4,0)),"--")</f>
        <v>--</v>
      </c>
      <c r="J3598" s="282" t="s">
        <v>9870</v>
      </c>
      <c r="K3598" s="282" t="str">
        <f t="shared" ref="K3598:K3617" si="609" xml:space="preserve">
IF(OR($E3598="",$A$3&lt;&gt;"МОСКВА"),"",
IF(AND($AJ3598&gt;=1,$AJ3598&lt;20),"*",
IF(AND($AJ3598&gt;=20,$AJ3598&lt;100),"**",
IF(($AJ3598&gt;=100),"***","--"))))</f>
        <v/>
      </c>
      <c r="L3598" s="312">
        <f t="shared" si="606"/>
        <v>314.83</v>
      </c>
      <c r="M3598" s="312">
        <f t="shared" si="607"/>
        <v>477.02</v>
      </c>
      <c r="N3598" s="297" t="str">
        <f>_xlfn.IFNA(VLOOKUP($E:$E,'1'!$A:$E,3,0),"")</f>
        <v/>
      </c>
      <c r="O3598" s="297" t="str">
        <f>_xlfn.IFNA(VLOOKUP($E:$E,'2'!$A:$E,3,0),"")</f>
        <v/>
      </c>
      <c r="P3598" s="297" t="str">
        <f>_xlfn.IFNA(VLOOKUP($E:$E,'3'!$A:$D,3,0),"")</f>
        <v/>
      </c>
      <c r="Q3598" s="297" t="str">
        <f>_xlfn.IFNA(VLOOKUP($E:$E,'4'!$A:$F,3,0),"")</f>
        <v/>
      </c>
      <c r="R3598" s="297" t="str">
        <f>_xlfn.IFNA(VLOOKUP($E:$E,'5'!$A:$F,3,0),"")</f>
        <v/>
      </c>
      <c r="S3598" s="297" t="str">
        <f>_xlfn.IFNA(VLOOKUP($E:$E,'6'!$A:$F,3,0),"")</f>
        <v/>
      </c>
      <c r="T3598" s="313">
        <v>1</v>
      </c>
      <c r="U3598" s="313">
        <v>1</v>
      </c>
      <c r="V3598" s="313">
        <v>60</v>
      </c>
      <c r="W3598" s="314">
        <v>0.22</v>
      </c>
      <c r="X3598" s="315">
        <v>9.1666670000000003E-4</v>
      </c>
      <c r="Y3598" s="749">
        <v>430</v>
      </c>
      <c r="Z3598" s="282"/>
      <c r="AA3598" s="316" t="s">
        <v>10390</v>
      </c>
      <c r="AB3598" s="282" t="s">
        <v>9163</v>
      </c>
      <c r="AC3598" s="317" t="s">
        <v>2081</v>
      </c>
      <c r="AD3598" s="318" t="s">
        <v>500</v>
      </c>
      <c r="AE3598" s="319">
        <v>0</v>
      </c>
      <c r="AF3598" s="319" t="s">
        <v>11273</v>
      </c>
      <c r="AG3598" s="320">
        <v>5.98</v>
      </c>
      <c r="AH3598" s="321">
        <f t="shared" si="608"/>
        <v>0</v>
      </c>
      <c r="AI3598" s="287">
        <f>_xlfn.IFNA(VLOOKUP(AD:AD,грп!B:C,2,0),0)</f>
        <v>0</v>
      </c>
      <c r="AJ3598" s="607">
        <v>7</v>
      </c>
      <c r="AK3598" s="672" t="str">
        <f t="shared" si="605"/>
        <v xml:space="preserve"> </v>
      </c>
      <c r="AL3598" s="174"/>
    </row>
    <row r="3599" spans="1:39" s="4" customFormat="1" ht="12" customHeight="1" outlineLevel="1" x14ac:dyDescent="0.35">
      <c r="A3599" s="307" t="s">
        <v>10402</v>
      </c>
      <c r="B3599" s="308" t="s">
        <v>8851</v>
      </c>
      <c r="C3599" s="309"/>
      <c r="D3599" s="310" t="s">
        <v>1847</v>
      </c>
      <c r="E3599" s="322" t="s">
        <v>1848</v>
      </c>
      <c r="F3599" s="293"/>
      <c r="G3599" s="293"/>
      <c r="H3599" s="294">
        <v>15</v>
      </c>
      <c r="I3599" s="294" t="str">
        <f>IFERROR(_xlfn.IFNA(VLOOKUP($D:$D,history!$I:$Y,3,0),VLOOKUP(E:E,history!$H:$Y,4,0)),"--")</f>
        <v>--</v>
      </c>
      <c r="J3599" s="282" t="s">
        <v>9870</v>
      </c>
      <c r="K3599" s="282" t="str">
        <f t="shared" si="609"/>
        <v/>
      </c>
      <c r="L3599" s="312">
        <f t="shared" si="606"/>
        <v>93.71</v>
      </c>
      <c r="M3599" s="312">
        <f t="shared" si="607"/>
        <v>141.99</v>
      </c>
      <c r="N3599" s="297" t="str">
        <f>_xlfn.IFNA(VLOOKUP($E:$E,'1'!$A:$E,3,0),"")</f>
        <v/>
      </c>
      <c r="O3599" s="297" t="str">
        <f>_xlfn.IFNA(VLOOKUP($E:$E,'2'!$A:$E,3,0),"")</f>
        <v/>
      </c>
      <c r="P3599" s="297" t="str">
        <f>_xlfn.IFNA(VLOOKUP($E:$E,'3'!$A:$D,3,0),"")</f>
        <v/>
      </c>
      <c r="Q3599" s="297" t="str">
        <f>_xlfn.IFNA(VLOOKUP($E:$E,'4'!$A:$F,3,0),"")</f>
        <v/>
      </c>
      <c r="R3599" s="297" t="str">
        <f>_xlfn.IFNA(VLOOKUP($E:$E,'5'!$A:$F,3,0),"")</f>
        <v/>
      </c>
      <c r="S3599" s="297" t="str">
        <f>_xlfn.IFNA(VLOOKUP($E:$E,'6'!$A:$F,3,0),"")</f>
        <v/>
      </c>
      <c r="T3599" s="313">
        <v>1</v>
      </c>
      <c r="U3599" s="313">
        <v>1</v>
      </c>
      <c r="V3599" s="313">
        <v>150</v>
      </c>
      <c r="W3599" s="314">
        <v>6.0999999999999999E-2</v>
      </c>
      <c r="X3599" s="315">
        <v>1.8000000000000001E-4</v>
      </c>
      <c r="Y3599" s="749">
        <v>130</v>
      </c>
      <c r="Z3599" s="282"/>
      <c r="AA3599" s="316" t="s">
        <v>10390</v>
      </c>
      <c r="AB3599" s="282" t="s">
        <v>9163</v>
      </c>
      <c r="AC3599" s="317" t="s">
        <v>2081</v>
      </c>
      <c r="AD3599" s="318" t="s">
        <v>500</v>
      </c>
      <c r="AE3599" s="319">
        <v>0</v>
      </c>
      <c r="AF3599" s="319" t="s">
        <v>11273</v>
      </c>
      <c r="AG3599" s="320">
        <v>1.78</v>
      </c>
      <c r="AH3599" s="321">
        <f t="shared" si="608"/>
        <v>0</v>
      </c>
      <c r="AI3599" s="287">
        <f>_xlfn.IFNA(VLOOKUP(AD:AD,грп!B:C,2,0),0)</f>
        <v>0</v>
      </c>
      <c r="AJ3599" s="607">
        <v>44</v>
      </c>
      <c r="AK3599" s="672">
        <f t="shared" si="605"/>
        <v>0</v>
      </c>
      <c r="AL3599" s="174"/>
    </row>
    <row r="3600" spans="1:39" s="4" customFormat="1" ht="12" customHeight="1" outlineLevel="1" x14ac:dyDescent="0.35">
      <c r="A3600" s="307" t="s">
        <v>10402</v>
      </c>
      <c r="B3600" s="308" t="s">
        <v>8852</v>
      </c>
      <c r="C3600" s="323"/>
      <c r="D3600" s="310" t="s">
        <v>3280</v>
      </c>
      <c r="E3600" s="369" t="s">
        <v>2510</v>
      </c>
      <c r="F3600" s="293"/>
      <c r="G3600" s="293"/>
      <c r="H3600" s="294">
        <v>36</v>
      </c>
      <c r="I3600" s="294" t="str">
        <f>IFERROR(_xlfn.IFNA(VLOOKUP($D:$D,history!$I:$Y,3,0),VLOOKUP(E:E,history!$H:$Y,4,0)),"--")</f>
        <v>--</v>
      </c>
      <c r="J3600" s="282" t="s">
        <v>9870</v>
      </c>
      <c r="K3600" s="282" t="str">
        <f t="shared" si="609"/>
        <v/>
      </c>
      <c r="L3600" s="312">
        <f t="shared" si="606"/>
        <v>1159.8399999999999</v>
      </c>
      <c r="M3600" s="312">
        <f t="shared" si="607"/>
        <v>1757.33</v>
      </c>
      <c r="N3600" s="297" t="str">
        <f>_xlfn.IFNA(VLOOKUP($E:$E,'1'!$A:$E,3,0),"")</f>
        <v/>
      </c>
      <c r="O3600" s="297" t="str">
        <f>_xlfn.IFNA(VLOOKUP($E:$E,'2'!$A:$E,3,0),"")</f>
        <v/>
      </c>
      <c r="P3600" s="297" t="str">
        <f>_xlfn.IFNA(VLOOKUP($E:$E,'3'!$A:$D,3,0),"")</f>
        <v/>
      </c>
      <c r="Q3600" s="297" t="str">
        <f>_xlfn.IFNA(VLOOKUP($E:$E,'4'!$A:$F,3,0),"")</f>
        <v/>
      </c>
      <c r="R3600" s="297" t="str">
        <f>_xlfn.IFNA(VLOOKUP($E:$E,'5'!$A:$F,3,0),"")</f>
        <v/>
      </c>
      <c r="S3600" s="297" t="str">
        <f>_xlfn.IFNA(VLOOKUP($E:$E,'6'!$A:$F,3,0),"")</f>
        <v/>
      </c>
      <c r="T3600" s="313">
        <v>1</v>
      </c>
      <c r="U3600" s="313">
        <v>1</v>
      </c>
      <c r="V3600" s="313">
        <v>30</v>
      </c>
      <c r="W3600" s="314">
        <v>0.54300000000000004</v>
      </c>
      <c r="X3600" s="315">
        <v>1.8148147999999999E-3</v>
      </c>
      <c r="Y3600" s="749">
        <v>1670</v>
      </c>
      <c r="Z3600" s="282"/>
      <c r="AA3600" s="316" t="s">
        <v>10390</v>
      </c>
      <c r="AB3600" s="282" t="s">
        <v>9163</v>
      </c>
      <c r="AC3600" s="317" t="s">
        <v>2081</v>
      </c>
      <c r="AD3600" s="318" t="s">
        <v>500</v>
      </c>
      <c r="AE3600" s="319">
        <v>0</v>
      </c>
      <c r="AF3600" s="319" t="s">
        <v>11816</v>
      </c>
      <c r="AG3600" s="320">
        <v>22.03</v>
      </c>
      <c r="AH3600" s="321">
        <f t="shared" si="608"/>
        <v>0</v>
      </c>
      <c r="AI3600" s="287">
        <f>_xlfn.IFNA(VLOOKUP(AD:AD,грп!B:C,2,0),0)</f>
        <v>0</v>
      </c>
      <c r="AJ3600" s="607">
        <v>52</v>
      </c>
      <c r="AK3600" s="672">
        <f t="shared" si="605"/>
        <v>0</v>
      </c>
      <c r="AL3600" s="174"/>
    </row>
    <row r="3601" spans="1:39" s="4" customFormat="1" ht="12" customHeight="1" outlineLevel="1" x14ac:dyDescent="0.35">
      <c r="A3601" s="307" t="s">
        <v>10402</v>
      </c>
      <c r="B3601" s="308" t="s">
        <v>8853</v>
      </c>
      <c r="C3601" s="323"/>
      <c r="D3601" s="310" t="s">
        <v>2511</v>
      </c>
      <c r="E3601" s="369" t="s">
        <v>2512</v>
      </c>
      <c r="F3601" s="293"/>
      <c r="G3601" s="293"/>
      <c r="H3601" s="294">
        <v>4</v>
      </c>
      <c r="I3601" s="294" t="str">
        <f>IFERROR(_xlfn.IFNA(VLOOKUP($D:$D,history!$I:$Y,3,0),VLOOKUP(E:E,history!$H:$Y,4,0)),"--")</f>
        <v>--</v>
      </c>
      <c r="J3601" s="282" t="s">
        <v>9870</v>
      </c>
      <c r="K3601" s="282" t="str">
        <f t="shared" si="609"/>
        <v/>
      </c>
      <c r="L3601" s="312">
        <f t="shared" si="606"/>
        <v>1317.26</v>
      </c>
      <c r="M3601" s="312">
        <f t="shared" si="607"/>
        <v>1995.85</v>
      </c>
      <c r="N3601" s="297" t="str">
        <f>_xlfn.IFNA(VLOOKUP($E:$E,'1'!$A:$E,3,0),"")</f>
        <v/>
      </c>
      <c r="O3601" s="297" t="str">
        <f>_xlfn.IFNA(VLOOKUP($E:$E,'2'!$A:$E,3,0),"")</f>
        <v/>
      </c>
      <c r="P3601" s="297" t="str">
        <f>_xlfn.IFNA(VLOOKUP($E:$E,'3'!$A:$D,3,0),"")</f>
        <v/>
      </c>
      <c r="Q3601" s="297" t="str">
        <f>_xlfn.IFNA(VLOOKUP($E:$E,'4'!$A:$F,3,0),"")</f>
        <v/>
      </c>
      <c r="R3601" s="297" t="str">
        <f>_xlfn.IFNA(VLOOKUP($E:$E,'5'!$A:$F,3,0),"")</f>
        <v/>
      </c>
      <c r="S3601" s="297" t="str">
        <f>_xlfn.IFNA(VLOOKUP($E:$E,'6'!$A:$F,3,0),"")</f>
        <v/>
      </c>
      <c r="T3601" s="313">
        <v>1</v>
      </c>
      <c r="U3601" s="313">
        <v>1</v>
      </c>
      <c r="V3601" s="313">
        <v>20</v>
      </c>
      <c r="W3601" s="314">
        <v>0.61299999999999999</v>
      </c>
      <c r="X3601" s="315">
        <v>2.2750000000000001E-3</v>
      </c>
      <c r="Y3601" s="749">
        <v>1890</v>
      </c>
      <c r="Z3601" s="282"/>
      <c r="AA3601" s="316" t="s">
        <v>393</v>
      </c>
      <c r="AB3601" s="282" t="s">
        <v>9163</v>
      </c>
      <c r="AC3601" s="317" t="s">
        <v>2081</v>
      </c>
      <c r="AD3601" s="318" t="s">
        <v>500</v>
      </c>
      <c r="AE3601" s="319">
        <v>0</v>
      </c>
      <c r="AF3601" s="319" t="s">
        <v>11815</v>
      </c>
      <c r="AG3601" s="320">
        <v>25.02</v>
      </c>
      <c r="AH3601" s="321">
        <f t="shared" si="608"/>
        <v>0</v>
      </c>
      <c r="AI3601" s="287">
        <f>_xlfn.IFNA(VLOOKUP(AD:AD,грп!B:C,2,0),0)</f>
        <v>0</v>
      </c>
      <c r="AJ3601" s="607">
        <v>20</v>
      </c>
      <c r="AK3601" s="672">
        <f t="shared" si="605"/>
        <v>0</v>
      </c>
      <c r="AL3601" s="174"/>
    </row>
    <row r="3602" spans="1:39" s="4" customFormat="1" ht="12" customHeight="1" outlineLevel="1" x14ac:dyDescent="0.35">
      <c r="A3602" s="307" t="s">
        <v>10402</v>
      </c>
      <c r="B3602" s="308" t="s">
        <v>8854</v>
      </c>
      <c r="C3602" s="323"/>
      <c r="D3602" s="310" t="s">
        <v>2513</v>
      </c>
      <c r="E3602" s="369" t="s">
        <v>2514</v>
      </c>
      <c r="F3602" s="293"/>
      <c r="G3602" s="293"/>
      <c r="H3602" s="294">
        <v>12</v>
      </c>
      <c r="I3602" s="294" t="str">
        <f>IFERROR(_xlfn.IFNA(VLOOKUP($D:$D,history!$I:$Y,3,0),VLOOKUP(E:E,history!$H:$Y,4,0)),"--")</f>
        <v>--</v>
      </c>
      <c r="J3602" s="282" t="s">
        <v>9870</v>
      </c>
      <c r="K3602" s="282" t="str">
        <f t="shared" si="609"/>
        <v/>
      </c>
      <c r="L3602" s="312">
        <f t="shared" si="606"/>
        <v>1562.07</v>
      </c>
      <c r="M3602" s="312">
        <f t="shared" si="607"/>
        <v>2366.7800000000002</v>
      </c>
      <c r="N3602" s="297" t="str">
        <f>_xlfn.IFNA(VLOOKUP($E:$E,'1'!$A:$E,3,0),"")</f>
        <v/>
      </c>
      <c r="O3602" s="297" t="str">
        <f>_xlfn.IFNA(VLOOKUP($E:$E,'2'!$A:$E,3,0),"")</f>
        <v/>
      </c>
      <c r="P3602" s="297" t="str">
        <f>_xlfn.IFNA(VLOOKUP($E:$E,'3'!$A:$D,3,0),"")</f>
        <v/>
      </c>
      <c r="Q3602" s="297" t="str">
        <f>_xlfn.IFNA(VLOOKUP($E:$E,'4'!$A:$F,3,0),"")</f>
        <v/>
      </c>
      <c r="R3602" s="297" t="str">
        <f>_xlfn.IFNA(VLOOKUP($E:$E,'5'!$A:$F,3,0),"")</f>
        <v/>
      </c>
      <c r="S3602" s="297" t="str">
        <f>_xlfn.IFNA(VLOOKUP($E:$E,'6'!$A:$F,3,0),"")</f>
        <v/>
      </c>
      <c r="T3602" s="313">
        <v>1</v>
      </c>
      <c r="U3602" s="313">
        <v>1</v>
      </c>
      <c r="V3602" s="313">
        <v>20</v>
      </c>
      <c r="W3602" s="314">
        <v>0.83599999999999997</v>
      </c>
      <c r="X3602" s="315">
        <v>2.8375000000000002E-3</v>
      </c>
      <c r="Y3602" s="749">
        <v>2250</v>
      </c>
      <c r="Z3602" s="282"/>
      <c r="AA3602" s="316" t="s">
        <v>393</v>
      </c>
      <c r="AB3602" s="282" t="s">
        <v>9163</v>
      </c>
      <c r="AC3602" s="317" t="s">
        <v>2081</v>
      </c>
      <c r="AD3602" s="318" t="s">
        <v>500</v>
      </c>
      <c r="AE3602" s="319">
        <v>0</v>
      </c>
      <c r="AF3602" s="319" t="s">
        <v>11815</v>
      </c>
      <c r="AG3602" s="320">
        <v>29.67</v>
      </c>
      <c r="AH3602" s="321">
        <f t="shared" si="608"/>
        <v>0</v>
      </c>
      <c r="AI3602" s="287">
        <f>_xlfn.IFNA(VLOOKUP(AD:AD,грп!B:C,2,0),0)</f>
        <v>0</v>
      </c>
      <c r="AJ3602" s="607">
        <v>17</v>
      </c>
      <c r="AK3602" s="672">
        <f t="shared" si="605"/>
        <v>0</v>
      </c>
      <c r="AL3602" s="174"/>
    </row>
    <row r="3603" spans="1:39" s="4" customFormat="1" ht="12" customHeight="1" outlineLevel="1" x14ac:dyDescent="0.35">
      <c r="A3603" s="307" t="s">
        <v>10402</v>
      </c>
      <c r="B3603" s="308" t="s">
        <v>8855</v>
      </c>
      <c r="C3603" s="323"/>
      <c r="D3603" s="310" t="s">
        <v>2515</v>
      </c>
      <c r="E3603" s="369" t="s">
        <v>2516</v>
      </c>
      <c r="F3603" s="293"/>
      <c r="G3603" s="293"/>
      <c r="H3603" s="294">
        <v>4</v>
      </c>
      <c r="I3603" s="294" t="str">
        <f>IFERROR(_xlfn.IFNA(VLOOKUP($D:$D,history!$I:$Y,3,0),VLOOKUP(E:E,history!$H:$Y,4,0)),"--")</f>
        <v>--</v>
      </c>
      <c r="J3603" s="282" t="s">
        <v>9870</v>
      </c>
      <c r="K3603" s="282" t="str">
        <f t="shared" si="609"/>
        <v/>
      </c>
      <c r="L3603" s="312">
        <f t="shared" si="606"/>
        <v>1989.05</v>
      </c>
      <c r="M3603" s="312">
        <f t="shared" si="607"/>
        <v>3013.71</v>
      </c>
      <c r="N3603" s="297" t="str">
        <f>_xlfn.IFNA(VLOOKUP($E:$E,'1'!$A:$E,3,0),"")</f>
        <v/>
      </c>
      <c r="O3603" s="297" t="str">
        <f>_xlfn.IFNA(VLOOKUP($E:$E,'2'!$A:$E,3,0),"")</f>
        <v/>
      </c>
      <c r="P3603" s="297" t="str">
        <f>_xlfn.IFNA(VLOOKUP($E:$E,'3'!$A:$D,3,0),"")</f>
        <v/>
      </c>
      <c r="Q3603" s="297" t="str">
        <f>_xlfn.IFNA(VLOOKUP($E:$E,'4'!$A:$F,3,0),"")</f>
        <v/>
      </c>
      <c r="R3603" s="297" t="str">
        <f>_xlfn.IFNA(VLOOKUP($E:$E,'5'!$A:$F,3,0),"")</f>
        <v/>
      </c>
      <c r="S3603" s="297" t="str">
        <f>_xlfn.IFNA(VLOOKUP($E:$E,'6'!$A:$F,3,0),"")</f>
        <v/>
      </c>
      <c r="T3603" s="313">
        <v>1</v>
      </c>
      <c r="U3603" s="313">
        <v>1</v>
      </c>
      <c r="V3603" s="313">
        <v>10</v>
      </c>
      <c r="W3603" s="314">
        <v>1.008</v>
      </c>
      <c r="X3603" s="315">
        <v>3.9333333000000003E-3</v>
      </c>
      <c r="Y3603" s="749">
        <v>2860</v>
      </c>
      <c r="Z3603" s="282"/>
      <c r="AA3603" s="316" t="s">
        <v>10390</v>
      </c>
      <c r="AB3603" s="282" t="s">
        <v>9163</v>
      </c>
      <c r="AC3603" s="317" t="s">
        <v>2081</v>
      </c>
      <c r="AD3603" s="318" t="s">
        <v>500</v>
      </c>
      <c r="AE3603" s="319">
        <v>0</v>
      </c>
      <c r="AF3603" s="319" t="s">
        <v>11815</v>
      </c>
      <c r="AG3603" s="320">
        <v>37.78</v>
      </c>
      <c r="AH3603" s="321">
        <f t="shared" si="608"/>
        <v>0</v>
      </c>
      <c r="AI3603" s="287">
        <f>_xlfn.IFNA(VLOOKUP(AD:AD,грп!B:C,2,0),0)</f>
        <v>0</v>
      </c>
      <c r="AJ3603" s="607">
        <v>20</v>
      </c>
      <c r="AK3603" s="672">
        <f t="shared" si="605"/>
        <v>0</v>
      </c>
      <c r="AL3603" s="174"/>
    </row>
    <row r="3604" spans="1:39" s="4" customFormat="1" ht="12" customHeight="1" outlineLevel="1" x14ac:dyDescent="0.35">
      <c r="A3604" s="307" t="s">
        <v>10402</v>
      </c>
      <c r="B3604" s="308" t="s">
        <v>8856</v>
      </c>
      <c r="C3604" s="323"/>
      <c r="D3604" s="310" t="s">
        <v>3281</v>
      </c>
      <c r="E3604" s="369" t="s">
        <v>2517</v>
      </c>
      <c r="F3604" s="293"/>
      <c r="G3604" s="293"/>
      <c r="H3604" s="294">
        <v>27</v>
      </c>
      <c r="I3604" s="294" t="str">
        <f>IFERROR(_xlfn.IFNA(VLOOKUP($D:$D,history!$I:$Y,3,0),VLOOKUP(E:E,history!$H:$Y,4,0)),"--")</f>
        <v>V</v>
      </c>
      <c r="J3604" s="282" t="s">
        <v>9870</v>
      </c>
      <c r="K3604" s="282" t="str">
        <f t="shared" si="609"/>
        <v/>
      </c>
      <c r="L3604" s="312">
        <f t="shared" si="606"/>
        <v>663.89</v>
      </c>
      <c r="M3604" s="312">
        <f t="shared" si="607"/>
        <v>1005.9</v>
      </c>
      <c r="N3604" s="297" t="str">
        <f>_xlfn.IFNA(VLOOKUP($E:$E,'1'!$A:$E,3,0),"")</f>
        <v/>
      </c>
      <c r="O3604" s="297" t="str">
        <f>_xlfn.IFNA(VLOOKUP($E:$E,'2'!$A:$E,3,0),"")</f>
        <v/>
      </c>
      <c r="P3604" s="297" t="str">
        <f>_xlfn.IFNA(VLOOKUP($E:$E,'3'!$A:$D,3,0),"")</f>
        <v/>
      </c>
      <c r="Q3604" s="297" t="str">
        <f>_xlfn.IFNA(VLOOKUP($E:$E,'4'!$A:$F,3,0),"")</f>
        <v/>
      </c>
      <c r="R3604" s="297" t="str">
        <f>_xlfn.IFNA(VLOOKUP($E:$E,'5'!$A:$F,3,0),"")</f>
        <v/>
      </c>
      <c r="S3604" s="297" t="str">
        <f>_xlfn.IFNA(VLOOKUP($E:$E,'6'!$A:$F,3,0),"")</f>
        <v/>
      </c>
      <c r="T3604" s="313">
        <v>1</v>
      </c>
      <c r="U3604" s="313">
        <v>1</v>
      </c>
      <c r="V3604" s="313">
        <v>50</v>
      </c>
      <c r="W3604" s="314">
        <v>0.26200000000000001</v>
      </c>
      <c r="X3604" s="315">
        <v>7.2000000000000005E-4</v>
      </c>
      <c r="Y3604" s="749">
        <v>960</v>
      </c>
      <c r="Z3604" s="282"/>
      <c r="AA3604" s="316" t="s">
        <v>10396</v>
      </c>
      <c r="AB3604" s="282" t="s">
        <v>9163</v>
      </c>
      <c r="AC3604" s="317" t="s">
        <v>2081</v>
      </c>
      <c r="AD3604" s="318" t="s">
        <v>500</v>
      </c>
      <c r="AE3604" s="319">
        <v>0</v>
      </c>
      <c r="AF3604" s="319" t="s">
        <v>11815</v>
      </c>
      <c r="AG3604" s="320">
        <v>12.61</v>
      </c>
      <c r="AH3604" s="321">
        <f t="shared" si="608"/>
        <v>0</v>
      </c>
      <c r="AI3604" s="287">
        <f>_xlfn.IFNA(VLOOKUP(AD:AD,грп!B:C,2,0),0)</f>
        <v>0</v>
      </c>
      <c r="AJ3604" s="607">
        <v>39</v>
      </c>
      <c r="AK3604" s="672">
        <f t="shared" si="605"/>
        <v>0</v>
      </c>
      <c r="AL3604" s="174"/>
    </row>
    <row r="3605" spans="1:39" s="4" customFormat="1" ht="12" customHeight="1" outlineLevel="1" x14ac:dyDescent="0.35">
      <c r="A3605" s="307" t="s">
        <v>10402</v>
      </c>
      <c r="B3605" s="308" t="s">
        <v>8857</v>
      </c>
      <c r="C3605" s="323"/>
      <c r="D3605" s="310" t="s">
        <v>3282</v>
      </c>
      <c r="E3605" s="369" t="s">
        <v>2518</v>
      </c>
      <c r="F3605" s="293"/>
      <c r="G3605" s="293"/>
      <c r="H3605" s="294">
        <v>39</v>
      </c>
      <c r="I3605" s="294" t="str">
        <f>IFERROR(_xlfn.IFNA(VLOOKUP($D:$D,history!$I:$Y,3,0),VLOOKUP(E:E,history!$H:$Y,4,0)),"--")</f>
        <v>--</v>
      </c>
      <c r="J3605" s="282" t="s">
        <v>5946</v>
      </c>
      <c r="K3605" s="282" t="str">
        <f t="shared" si="609"/>
        <v/>
      </c>
      <c r="L3605" s="312">
        <f t="shared" si="606"/>
        <v>829.21</v>
      </c>
      <c r="M3605" s="312">
        <f t="shared" si="607"/>
        <v>1256.3800000000001</v>
      </c>
      <c r="N3605" s="297" t="str">
        <f>_xlfn.IFNA(VLOOKUP($E:$E,'1'!$A:$E,3,0),"")</f>
        <v/>
      </c>
      <c r="O3605" s="297" t="str">
        <f>_xlfn.IFNA(VLOOKUP($E:$E,'2'!$A:$E,3,0),"")</f>
        <v/>
      </c>
      <c r="P3605" s="297" t="str">
        <f>_xlfn.IFNA(VLOOKUP($E:$E,'3'!$A:$D,3,0),"")</f>
        <v/>
      </c>
      <c r="Q3605" s="297" t="str">
        <f>_xlfn.IFNA(VLOOKUP($E:$E,'4'!$A:$F,3,0),"")</f>
        <v/>
      </c>
      <c r="R3605" s="297" t="str">
        <f>_xlfn.IFNA(VLOOKUP($E:$E,'5'!$A:$F,3,0),"")</f>
        <v/>
      </c>
      <c r="S3605" s="297" t="str">
        <f>_xlfn.IFNA(VLOOKUP($E:$E,'6'!$A:$F,3,0),"")</f>
        <v/>
      </c>
      <c r="T3605" s="313">
        <v>1</v>
      </c>
      <c r="U3605" s="313">
        <v>1</v>
      </c>
      <c r="V3605" s="313">
        <v>50</v>
      </c>
      <c r="W3605" s="314">
        <v>0.38</v>
      </c>
      <c r="X3605" s="315">
        <v>1.0250000000000001E-3</v>
      </c>
      <c r="Y3605" s="749">
        <v>1190</v>
      </c>
      <c r="Z3605" s="282"/>
      <c r="AA3605" s="316" t="s">
        <v>10388</v>
      </c>
      <c r="AB3605" s="282" t="s">
        <v>9163</v>
      </c>
      <c r="AC3605" s="317" t="s">
        <v>2081</v>
      </c>
      <c r="AD3605" s="318" t="s">
        <v>500</v>
      </c>
      <c r="AE3605" s="319">
        <v>0</v>
      </c>
      <c r="AF3605" s="319" t="s">
        <v>11816</v>
      </c>
      <c r="AG3605" s="320">
        <v>15.75</v>
      </c>
      <c r="AH3605" s="321">
        <f t="shared" si="608"/>
        <v>0</v>
      </c>
      <c r="AI3605" s="287">
        <f>_xlfn.IFNA(VLOOKUP(AD:AD,грп!B:C,2,0),0)</f>
        <v>0</v>
      </c>
      <c r="AJ3605" s="607">
        <v>87</v>
      </c>
      <c r="AK3605" s="672">
        <f t="shared" si="605"/>
        <v>0</v>
      </c>
      <c r="AL3605" s="174"/>
    </row>
    <row r="3606" spans="1:39" ht="12" customHeight="1" outlineLevel="1" x14ac:dyDescent="0.35">
      <c r="A3606" s="307" t="s">
        <v>10402</v>
      </c>
      <c r="B3606" s="308" t="s">
        <v>8858</v>
      </c>
      <c r="C3606" s="323"/>
      <c r="D3606" s="310" t="s">
        <v>3283</v>
      </c>
      <c r="E3606" s="369" t="s">
        <v>2519</v>
      </c>
      <c r="F3606" s="293"/>
      <c r="G3606" s="293"/>
      <c r="H3606" s="294">
        <v>19</v>
      </c>
      <c r="I3606" s="294" t="str">
        <f>IFERROR(_xlfn.IFNA(VLOOKUP($D:$D,history!$I:$Y,3,0),VLOOKUP(E:E,history!$H:$Y,4,0)),"--")</f>
        <v>--</v>
      </c>
      <c r="J3606" s="282" t="s">
        <v>9870</v>
      </c>
      <c r="K3606" s="282" t="str">
        <f t="shared" si="609"/>
        <v/>
      </c>
      <c r="L3606" s="312">
        <f t="shared" si="606"/>
        <v>994.53</v>
      </c>
      <c r="M3606" s="312">
        <f t="shared" si="607"/>
        <v>1506.86</v>
      </c>
      <c r="N3606" s="297" t="str">
        <f>_xlfn.IFNA(VLOOKUP($E:$E,'1'!$A:$E,3,0),"")</f>
        <v/>
      </c>
      <c r="O3606" s="297" t="str">
        <f>_xlfn.IFNA(VLOOKUP($E:$E,'2'!$A:$E,3,0),"")</f>
        <v/>
      </c>
      <c r="P3606" s="297" t="str">
        <f>_xlfn.IFNA(VLOOKUP($E:$E,'3'!$A:$D,3,0),"")</f>
        <v/>
      </c>
      <c r="Q3606" s="297" t="str">
        <f>_xlfn.IFNA(VLOOKUP($E:$E,'4'!$A:$F,3,0),"")</f>
        <v/>
      </c>
      <c r="R3606" s="297" t="str">
        <f>_xlfn.IFNA(VLOOKUP($E:$E,'5'!$A:$F,3,0),"")</f>
        <v/>
      </c>
      <c r="S3606" s="297" t="str">
        <f>_xlfn.IFNA(VLOOKUP($E:$E,'6'!$A:$F,3,0),"")</f>
        <v/>
      </c>
      <c r="T3606" s="313">
        <v>1</v>
      </c>
      <c r="U3606" s="313">
        <v>1</v>
      </c>
      <c r="V3606" s="313">
        <v>30</v>
      </c>
      <c r="W3606" s="314">
        <v>0.45500000000000002</v>
      </c>
      <c r="X3606" s="315">
        <v>1.4705882E-3</v>
      </c>
      <c r="Y3606" s="749">
        <v>1430</v>
      </c>
      <c r="Z3606" s="282"/>
      <c r="AA3606" s="316" t="s">
        <v>10390</v>
      </c>
      <c r="AB3606" s="282" t="s">
        <v>9163</v>
      </c>
      <c r="AC3606" s="317" t="s">
        <v>2081</v>
      </c>
      <c r="AD3606" s="318" t="s">
        <v>500</v>
      </c>
      <c r="AE3606" s="319">
        <v>0</v>
      </c>
      <c r="AF3606" s="319" t="s">
        <v>11816</v>
      </c>
      <c r="AG3606" s="320">
        <v>18.89</v>
      </c>
      <c r="AH3606" s="321">
        <f t="shared" si="608"/>
        <v>0</v>
      </c>
      <c r="AI3606" s="287">
        <f>_xlfn.IFNA(VLOOKUP(AD:AD,грп!B:C,2,0),0)</f>
        <v>0</v>
      </c>
      <c r="AJ3606" s="607">
        <v>80</v>
      </c>
      <c r="AK3606" s="672">
        <f t="shared" si="605"/>
        <v>0</v>
      </c>
      <c r="AL3606" s="174"/>
      <c r="AM3606" s="4"/>
    </row>
    <row r="3607" spans="1:39" s="4" customFormat="1" ht="11.45" customHeight="1" outlineLevel="1" x14ac:dyDescent="0.35">
      <c r="A3607" s="307" t="s">
        <v>10402</v>
      </c>
      <c r="B3607" s="308" t="s">
        <v>8859</v>
      </c>
      <c r="C3607" s="309" t="s">
        <v>21</v>
      </c>
      <c r="D3607" s="310" t="s">
        <v>11651</v>
      </c>
      <c r="E3607" s="322" t="s">
        <v>5844</v>
      </c>
      <c r="F3607" s="293"/>
      <c r="G3607" s="293"/>
      <c r="H3607" s="294">
        <v>17</v>
      </c>
      <c r="I3607" s="294" t="str">
        <f>IFERROR(_xlfn.IFNA(VLOOKUP($D:$D,history!$I:$Y,3,0),VLOOKUP(E:E,history!$H:$Y,4,0)),"--")</f>
        <v>--</v>
      </c>
      <c r="J3607" s="282" t="s">
        <v>9870</v>
      </c>
      <c r="K3607" s="282" t="str">
        <f t="shared" si="609"/>
        <v/>
      </c>
      <c r="L3607" s="312">
        <f t="shared" si="606"/>
        <v>755.5</v>
      </c>
      <c r="M3607" s="312">
        <f t="shared" si="607"/>
        <v>1144.7</v>
      </c>
      <c r="N3607" s="297" t="str">
        <f>_xlfn.IFNA(VLOOKUP($E:$E,'1'!$A:$E,3,0),"")</f>
        <v/>
      </c>
      <c r="O3607" s="297" t="str">
        <f>_xlfn.IFNA(VLOOKUP($E:$E,'2'!$A:$E,3,0),"")</f>
        <v/>
      </c>
      <c r="P3607" s="297" t="str">
        <f>_xlfn.IFNA(VLOOKUP($E:$E,'3'!$A:$D,3,0),"")</f>
        <v/>
      </c>
      <c r="Q3607" s="297" t="str">
        <f>_xlfn.IFNA(VLOOKUP($E:$E,'4'!$A:$F,3,0),"")</f>
        <v/>
      </c>
      <c r="R3607" s="297" t="str">
        <f>_xlfn.IFNA(VLOOKUP($E:$E,'5'!$A:$F,3,0),"")</f>
        <v/>
      </c>
      <c r="S3607" s="297" t="str">
        <f>_xlfn.IFNA(VLOOKUP($E:$E,'6'!$A:$F,3,0),"")</f>
        <v/>
      </c>
      <c r="T3607" s="313">
        <v>1</v>
      </c>
      <c r="U3607" s="313">
        <v>1</v>
      </c>
      <c r="V3607" s="313">
        <v>30</v>
      </c>
      <c r="W3607" s="314">
        <v>0.437</v>
      </c>
      <c r="X3607" s="315">
        <v>1.2999999999999999E-3</v>
      </c>
      <c r="Y3607" s="749">
        <v>1090</v>
      </c>
      <c r="Z3607" s="282"/>
      <c r="AA3607" s="316" t="s">
        <v>10391</v>
      </c>
      <c r="AB3607" s="282" t="s">
        <v>9164</v>
      </c>
      <c r="AC3607" s="317" t="s">
        <v>2081</v>
      </c>
      <c r="AD3607" s="318" t="s">
        <v>500</v>
      </c>
      <c r="AE3607" s="319">
        <v>0</v>
      </c>
      <c r="AF3607" s="319" t="s">
        <v>21</v>
      </c>
      <c r="AG3607" s="320">
        <v>14.35</v>
      </c>
      <c r="AH3607" s="321">
        <f t="shared" si="608"/>
        <v>0</v>
      </c>
      <c r="AI3607" s="287">
        <f>_xlfn.IFNA(VLOOKUP(AD:AD,грп!B:C,2,0),0)</f>
        <v>0</v>
      </c>
      <c r="AJ3607" s="607">
        <v>18</v>
      </c>
      <c r="AK3607" s="672" t="str">
        <f t="shared" si="605"/>
        <v>new</v>
      </c>
      <c r="AL3607" s="174"/>
    </row>
    <row r="3608" spans="1:39" s="4" customFormat="1" ht="11.45" customHeight="1" outlineLevel="1" x14ac:dyDescent="0.35">
      <c r="A3608" s="307" t="s">
        <v>10402</v>
      </c>
      <c r="B3608" s="308" t="s">
        <v>8860</v>
      </c>
      <c r="C3608" s="309" t="s">
        <v>21</v>
      </c>
      <c r="D3608" s="310" t="s">
        <v>11652</v>
      </c>
      <c r="E3608" s="322" t="s">
        <v>5845</v>
      </c>
      <c r="F3608" s="293"/>
      <c r="G3608" s="293"/>
      <c r="H3608" s="294">
        <v>17</v>
      </c>
      <c r="I3608" s="294" t="str">
        <f>IFERROR(_xlfn.IFNA(VLOOKUP($D:$D,history!$I:$Y,3,0),VLOOKUP(E:E,history!$H:$Y,4,0)),"--")</f>
        <v>--</v>
      </c>
      <c r="J3608" s="282" t="s">
        <v>9870</v>
      </c>
      <c r="K3608" s="282" t="str">
        <f t="shared" si="609"/>
        <v/>
      </c>
      <c r="L3608" s="312">
        <f t="shared" si="606"/>
        <v>886.07</v>
      </c>
      <c r="M3608" s="312">
        <f t="shared" si="607"/>
        <v>1342.53</v>
      </c>
      <c r="N3608" s="297" t="str">
        <f>_xlfn.IFNA(VLOOKUP($E:$E,'1'!$A:$E,3,0),"")</f>
        <v/>
      </c>
      <c r="O3608" s="297" t="str">
        <f>_xlfn.IFNA(VLOOKUP($E:$E,'2'!$A:$E,3,0),"")</f>
        <v/>
      </c>
      <c r="P3608" s="297" t="str">
        <f>_xlfn.IFNA(VLOOKUP($E:$E,'3'!$A:$D,3,0),"")</f>
        <v/>
      </c>
      <c r="Q3608" s="297" t="str">
        <f>_xlfn.IFNA(VLOOKUP($E:$E,'4'!$A:$F,3,0),"")</f>
        <v/>
      </c>
      <c r="R3608" s="297" t="str">
        <f>_xlfn.IFNA(VLOOKUP($E:$E,'5'!$A:$F,3,0),"")</f>
        <v/>
      </c>
      <c r="S3608" s="297" t="str">
        <f>_xlfn.IFNA(VLOOKUP($E:$E,'6'!$A:$F,3,0),"")</f>
        <v/>
      </c>
      <c r="T3608" s="313">
        <v>1</v>
      </c>
      <c r="U3608" s="313">
        <v>1</v>
      </c>
      <c r="V3608" s="313">
        <v>30</v>
      </c>
      <c r="W3608" s="314">
        <v>0.56299999999999994</v>
      </c>
      <c r="X3608" s="315">
        <v>1.6999999999999999E-3</v>
      </c>
      <c r="Y3608" s="749">
        <v>1280</v>
      </c>
      <c r="Z3608" s="282"/>
      <c r="AA3608" s="316" t="s">
        <v>10391</v>
      </c>
      <c r="AB3608" s="282" t="s">
        <v>9164</v>
      </c>
      <c r="AC3608" s="317" t="s">
        <v>2081</v>
      </c>
      <c r="AD3608" s="318" t="s">
        <v>500</v>
      </c>
      <c r="AE3608" s="319">
        <v>0</v>
      </c>
      <c r="AF3608" s="319" t="s">
        <v>21</v>
      </c>
      <c r="AG3608" s="320">
        <v>16.829999999999998</v>
      </c>
      <c r="AH3608" s="321">
        <f t="shared" si="608"/>
        <v>0</v>
      </c>
      <c r="AI3608" s="287">
        <f>_xlfn.IFNA(VLOOKUP(AD:AD,грп!B:C,2,0),0)</f>
        <v>0</v>
      </c>
      <c r="AJ3608" s="607">
        <v>18</v>
      </c>
      <c r="AK3608" s="672" t="str">
        <f t="shared" si="605"/>
        <v>new</v>
      </c>
      <c r="AL3608" s="174"/>
    </row>
    <row r="3609" spans="1:39" s="4" customFormat="1" ht="11.45" customHeight="1" outlineLevel="1" x14ac:dyDescent="0.35">
      <c r="A3609" s="307" t="s">
        <v>10402</v>
      </c>
      <c r="B3609" s="308" t="s">
        <v>8861</v>
      </c>
      <c r="C3609" s="309" t="s">
        <v>21</v>
      </c>
      <c r="D3609" s="310" t="s">
        <v>11653</v>
      </c>
      <c r="E3609" s="322" t="s">
        <v>5846</v>
      </c>
      <c r="F3609" s="293"/>
      <c r="G3609" s="293"/>
      <c r="H3609" s="294">
        <v>16</v>
      </c>
      <c r="I3609" s="294" t="str">
        <f>IFERROR(_xlfn.IFNA(VLOOKUP($D:$D,history!$I:$Y,3,0),VLOOKUP(E:E,history!$H:$Y,4,0)),"--")</f>
        <v>--</v>
      </c>
      <c r="J3609" s="282" t="s">
        <v>9870</v>
      </c>
      <c r="K3609" s="282" t="str">
        <f t="shared" si="609"/>
        <v/>
      </c>
      <c r="L3609" s="312">
        <f t="shared" si="606"/>
        <v>1021.9</v>
      </c>
      <c r="M3609" s="312">
        <f t="shared" si="607"/>
        <v>1548.34</v>
      </c>
      <c r="N3609" s="297" t="str">
        <f>_xlfn.IFNA(VLOOKUP($E:$E,'1'!$A:$E,3,0),"")</f>
        <v/>
      </c>
      <c r="O3609" s="297" t="str">
        <f>_xlfn.IFNA(VLOOKUP($E:$E,'2'!$A:$E,3,0),"")</f>
        <v/>
      </c>
      <c r="P3609" s="297" t="str">
        <f>_xlfn.IFNA(VLOOKUP($E:$E,'3'!$A:$D,3,0),"")</f>
        <v/>
      </c>
      <c r="Q3609" s="297" t="str">
        <f>_xlfn.IFNA(VLOOKUP($E:$E,'4'!$A:$F,3,0),"")</f>
        <v/>
      </c>
      <c r="R3609" s="297" t="str">
        <f>_xlfn.IFNA(VLOOKUP($E:$E,'5'!$A:$F,3,0),"")</f>
        <v/>
      </c>
      <c r="S3609" s="297" t="str">
        <f>_xlfn.IFNA(VLOOKUP($E:$E,'6'!$A:$F,3,0),"")</f>
        <v/>
      </c>
      <c r="T3609" s="313">
        <v>1</v>
      </c>
      <c r="U3609" s="313">
        <v>1</v>
      </c>
      <c r="V3609" s="313">
        <v>30</v>
      </c>
      <c r="W3609" s="314">
        <v>0.68700000000000006</v>
      </c>
      <c r="X3609" s="315">
        <v>2.1111111000000002E-3</v>
      </c>
      <c r="Y3609" s="749">
        <v>1470</v>
      </c>
      <c r="Z3609" s="282"/>
      <c r="AA3609" s="316" t="s">
        <v>10391</v>
      </c>
      <c r="AB3609" s="282" t="s">
        <v>9164</v>
      </c>
      <c r="AC3609" s="317" t="s">
        <v>2081</v>
      </c>
      <c r="AD3609" s="318" t="s">
        <v>500</v>
      </c>
      <c r="AE3609" s="319">
        <v>0</v>
      </c>
      <c r="AF3609" s="319" t="s">
        <v>21</v>
      </c>
      <c r="AG3609" s="320">
        <v>19.41</v>
      </c>
      <c r="AH3609" s="321">
        <f t="shared" si="608"/>
        <v>0</v>
      </c>
      <c r="AI3609" s="287">
        <f>_xlfn.IFNA(VLOOKUP(AD:AD,грп!B:C,2,0),0)</f>
        <v>0</v>
      </c>
      <c r="AJ3609" s="607">
        <v>19</v>
      </c>
      <c r="AK3609" s="672" t="str">
        <f t="shared" si="605"/>
        <v>new</v>
      </c>
      <c r="AL3609" s="174"/>
    </row>
    <row r="3610" spans="1:39" s="4" customFormat="1" ht="12" customHeight="1" x14ac:dyDescent="0.35">
      <c r="A3610" s="288"/>
      <c r="B3610" s="289"/>
      <c r="C3610" s="290" t="s">
        <v>555</v>
      </c>
      <c r="D3610" s="291" t="s">
        <v>503</v>
      </c>
      <c r="E3610" s="292"/>
      <c r="F3610" s="293"/>
      <c r="G3610" s="293"/>
      <c r="H3610" s="294"/>
      <c r="I3610" s="294"/>
      <c r="J3610" s="282" t="s">
        <v>393</v>
      </c>
      <c r="K3610" s="282" t="str">
        <f t="shared" si="609"/>
        <v/>
      </c>
      <c r="L3610" s="295"/>
      <c r="M3610" s="296"/>
      <c r="N3610" s="297"/>
      <c r="O3610" s="297"/>
      <c r="P3610" s="297"/>
      <c r="Q3610" s="297" t="str">
        <f>_xlfn.IFNA(VLOOKUP($E:$E,'4'!$A:$F,3,0),"")</f>
        <v/>
      </c>
      <c r="R3610" s="297" t="str">
        <f>_xlfn.IFNA(VLOOKUP($E:$E,'5'!$A:$F,3,0),"")</f>
        <v/>
      </c>
      <c r="S3610" s="297"/>
      <c r="T3610" s="298"/>
      <c r="U3610" s="280"/>
      <c r="V3610" s="280"/>
      <c r="W3610" s="300"/>
      <c r="X3610" s="301"/>
      <c r="Y3610" s="749"/>
      <c r="Z3610" s="282"/>
      <c r="AA3610" s="280"/>
      <c r="AB3610" s="280"/>
      <c r="AC3610" s="302"/>
      <c r="AD3610" s="303" t="s">
        <v>503</v>
      </c>
      <c r="AE3610" s="280"/>
      <c r="AF3610" s="329"/>
      <c r="AG3610" s="339"/>
      <c r="AH3610" s="306"/>
      <c r="AI3610" s="287">
        <f>_xlfn.IFNA(VLOOKUP(AD:AD,грп!B:C,2,0),0)</f>
        <v>0</v>
      </c>
      <c r="AJ3610" s="607">
        <v>0</v>
      </c>
      <c r="AK3610" s="672" t="str">
        <f t="shared" si="605"/>
        <v xml:space="preserve"> </v>
      </c>
      <c r="AL3610" s="174"/>
    </row>
    <row r="3611" spans="1:39" s="4" customFormat="1" ht="12" customHeight="1" outlineLevel="1" x14ac:dyDescent="0.35">
      <c r="A3611" s="307" t="s">
        <v>10402</v>
      </c>
      <c r="B3611" s="308" t="s">
        <v>8862</v>
      </c>
      <c r="C3611" s="290" t="s">
        <v>555</v>
      </c>
      <c r="D3611" s="310" t="s">
        <v>10181</v>
      </c>
      <c r="E3611" s="322" t="s">
        <v>92</v>
      </c>
      <c r="F3611" s="293"/>
      <c r="G3611" s="293"/>
      <c r="H3611" s="294">
        <v>13</v>
      </c>
      <c r="I3611" s="294" t="str">
        <f>IFERROR(_xlfn.IFNA(VLOOKUP($D:$D,history!$I:$Y,3,0),VLOOKUP(E:E,history!$H:$Y,4,0)),"--")</f>
        <v>--</v>
      </c>
      <c r="J3611" s="282" t="s">
        <v>9870</v>
      </c>
      <c r="K3611" s="282" t="str">
        <f t="shared" si="609"/>
        <v/>
      </c>
      <c r="L3611" s="312">
        <f>IF($A$3="ИМ",ROUND($Y3611*(1-($L$6-$F$4))*(1-$F$3)*(1+$AG$2),2),ROUND($M3611*(1-($L$6-$F$4))*(1-$F$3)*(1+$AG$2),2))</f>
        <v>817.63</v>
      </c>
      <c r="M3611" s="312">
        <f>ROUND(IF($A$3="РЕГИОНЫ",AG3611*$AG$3*$AG$1,IF(AI3611=0,AG3611*$AG$3*$AG$1,AG3611*$AG$3*(1-5%)*$AG$1)),2)</f>
        <v>1238.83</v>
      </c>
      <c r="N3611" s="297" t="str">
        <f>_xlfn.IFNA(VLOOKUP($E:$E,'1'!$A:$E,3,0),"")</f>
        <v/>
      </c>
      <c r="O3611" s="297" t="str">
        <f>_xlfn.IFNA(VLOOKUP($E:$E,'2'!$A:$E,3,0),"")</f>
        <v/>
      </c>
      <c r="P3611" s="297" t="str">
        <f>_xlfn.IFNA(VLOOKUP($E:$E,'3'!$A:$D,3,0),"")</f>
        <v/>
      </c>
      <c r="Q3611" s="297" t="str">
        <f>_xlfn.IFNA(VLOOKUP($E:$E,'4'!$A:$F,3,0),"")</f>
        <v/>
      </c>
      <c r="R3611" s="297" t="str">
        <f>_xlfn.IFNA(VLOOKUP($E:$E,'5'!$A:$F,3,0),"")</f>
        <v/>
      </c>
      <c r="S3611" s="297" t="str">
        <f>_xlfn.IFNA(VLOOKUP($E:$E,'6'!$A:$F,3,0),"")</f>
        <v/>
      </c>
      <c r="T3611" s="313">
        <v>1</v>
      </c>
      <c r="U3611" s="313">
        <v>1</v>
      </c>
      <c r="V3611" s="313">
        <v>50</v>
      </c>
      <c r="W3611" s="314">
        <v>0.28000000000000003</v>
      </c>
      <c r="X3611" s="315">
        <v>5.8750000000000002E-4</v>
      </c>
      <c r="Y3611" s="749">
        <v>1180</v>
      </c>
      <c r="Z3611" s="282"/>
      <c r="AA3611" s="316" t="s">
        <v>10390</v>
      </c>
      <c r="AB3611" s="282" t="s">
        <v>9163</v>
      </c>
      <c r="AC3611" s="317" t="s">
        <v>2081</v>
      </c>
      <c r="AD3611" s="318" t="s">
        <v>503</v>
      </c>
      <c r="AE3611" s="319">
        <v>0</v>
      </c>
      <c r="AF3611" s="319" t="s">
        <v>11273</v>
      </c>
      <c r="AG3611" s="320">
        <v>15.53</v>
      </c>
      <c r="AH3611" s="321">
        <f>IF($A$3="РЕГИОНЫ",ROUND($AG3611*(1-($L$6-$F$4))*(1-$F$3)*(1+$AG$2)*$AG$1,2),0)</f>
        <v>0</v>
      </c>
      <c r="AI3611" s="287">
        <f>_xlfn.IFNA(VLOOKUP(AD:AD,грп!B:C,2,0),0)</f>
        <v>0</v>
      </c>
      <c r="AJ3611" s="607">
        <v>2</v>
      </c>
      <c r="AK3611" s="672" t="str">
        <f t="shared" si="605"/>
        <v xml:space="preserve"> </v>
      </c>
      <c r="AL3611" s="174"/>
    </row>
    <row r="3612" spans="1:39" s="4" customFormat="1" ht="12" customHeight="1" outlineLevel="1" x14ac:dyDescent="0.35">
      <c r="A3612" s="307" t="s">
        <v>10402</v>
      </c>
      <c r="B3612" s="308" t="s">
        <v>8863</v>
      </c>
      <c r="C3612" s="290" t="s">
        <v>555</v>
      </c>
      <c r="D3612" s="310" t="s">
        <v>10182</v>
      </c>
      <c r="E3612" s="322" t="s">
        <v>243</v>
      </c>
      <c r="F3612" s="293"/>
      <c r="G3612" s="293"/>
      <c r="H3612" s="294">
        <v>10</v>
      </c>
      <c r="I3612" s="294" t="str">
        <f>IFERROR(_xlfn.IFNA(VLOOKUP($D:$D,history!$I:$Y,3,0),VLOOKUP(E:E,history!$H:$Y,4,0)),"--")</f>
        <v>--</v>
      </c>
      <c r="J3612" s="282" t="s">
        <v>9870</v>
      </c>
      <c r="K3612" s="282" t="str">
        <f t="shared" si="609"/>
        <v/>
      </c>
      <c r="L3612" s="312">
        <f>IF($A$3="ИМ",ROUND($Y3612*(1-($L$6-$F$4))*(1-$F$3)*(1+$AG$2),2),ROUND($M3612*(1-($L$6-$F$4))*(1-$F$3)*(1+$AG$2),2))</f>
        <v>1582.61</v>
      </c>
      <c r="M3612" s="312">
        <f>ROUND(IF($A$3="РЕГИОНЫ",AG3612*$AG$3*$AG$1,IF(AI3612=0,AG3612*$AG$3*$AG$1,AG3612*$AG$3*(1-5%)*$AG$1)),2)</f>
        <v>2397.89</v>
      </c>
      <c r="N3612" s="297" t="str">
        <f>_xlfn.IFNA(VLOOKUP($E:$E,'1'!$A:$E,3,0),"")</f>
        <v/>
      </c>
      <c r="O3612" s="297" t="str">
        <f>_xlfn.IFNA(VLOOKUP($E:$E,'2'!$A:$E,3,0),"")</f>
        <v/>
      </c>
      <c r="P3612" s="297" t="str">
        <f>_xlfn.IFNA(VLOOKUP($E:$E,'3'!$A:$D,3,0),"")</f>
        <v/>
      </c>
      <c r="Q3612" s="297" t="str">
        <f>_xlfn.IFNA(VLOOKUP($E:$E,'4'!$A:$F,3,0),"")</f>
        <v/>
      </c>
      <c r="R3612" s="297" t="str">
        <f>_xlfn.IFNA(VLOOKUP($E:$E,'5'!$A:$F,3,0),"")</f>
        <v/>
      </c>
      <c r="S3612" s="297" t="str">
        <f>_xlfn.IFNA(VLOOKUP($E:$E,'6'!$A:$F,3,0),"")</f>
        <v/>
      </c>
      <c r="T3612" s="313">
        <v>1</v>
      </c>
      <c r="U3612" s="313">
        <v>1</v>
      </c>
      <c r="V3612" s="313">
        <v>50</v>
      </c>
      <c r="W3612" s="314">
        <v>0.36</v>
      </c>
      <c r="X3612" s="315">
        <v>8.4545449999999999E-4</v>
      </c>
      <c r="Y3612" s="749">
        <v>2280</v>
      </c>
      <c r="Z3612" s="282"/>
      <c r="AA3612" s="316" t="s">
        <v>393</v>
      </c>
      <c r="AB3612" s="282" t="s">
        <v>9163</v>
      </c>
      <c r="AC3612" s="317" t="s">
        <v>2081</v>
      </c>
      <c r="AD3612" s="318" t="s">
        <v>503</v>
      </c>
      <c r="AE3612" s="319">
        <v>0</v>
      </c>
      <c r="AF3612" s="319" t="s">
        <v>11273</v>
      </c>
      <c r="AG3612" s="320">
        <v>30.06</v>
      </c>
      <c r="AH3612" s="321">
        <f>IF($A$3="РЕГИОНЫ",ROUND($AG3612*(1-($L$6-$F$4))*(1-$F$3)*(1+$AG$2)*$AG$1,2),0)</f>
        <v>0</v>
      </c>
      <c r="AI3612" s="287">
        <f>_xlfn.IFNA(VLOOKUP(AD:AD,грп!B:C,2,0),0)</f>
        <v>0</v>
      </c>
      <c r="AJ3612" s="607">
        <v>20</v>
      </c>
      <c r="AK3612" s="672" t="str">
        <f t="shared" si="605"/>
        <v xml:space="preserve"> </v>
      </c>
      <c r="AL3612" s="174"/>
    </row>
    <row r="3613" spans="1:39" s="4" customFormat="1" ht="12" customHeight="1" outlineLevel="1" x14ac:dyDescent="0.35">
      <c r="A3613" s="307" t="s">
        <v>10402</v>
      </c>
      <c r="B3613" s="308" t="s">
        <v>8864</v>
      </c>
      <c r="C3613" s="290" t="s">
        <v>555</v>
      </c>
      <c r="D3613" s="310" t="s">
        <v>11654</v>
      </c>
      <c r="E3613" s="322" t="s">
        <v>244</v>
      </c>
      <c r="F3613" s="293"/>
      <c r="G3613" s="293"/>
      <c r="H3613" s="294">
        <v>5</v>
      </c>
      <c r="I3613" s="294" t="str">
        <f>IFERROR(_xlfn.IFNA(VLOOKUP($D:$D,history!$I:$Y,3,0),VLOOKUP(E:E,history!$H:$Y,4,0)),"--")</f>
        <v>--</v>
      </c>
      <c r="J3613" s="282" t="s">
        <v>9870</v>
      </c>
      <c r="K3613" s="282" t="str">
        <f t="shared" si="609"/>
        <v/>
      </c>
      <c r="L3613" s="312">
        <f>IF($A$3="ИМ",ROUND($Y3613*(1-($L$6-$F$4))*(1-$F$3)*(1+$AG$2),2),ROUND($M3613*(1-($L$6-$F$4))*(1-$F$3)*(1+$AG$2),2))</f>
        <v>1846.37</v>
      </c>
      <c r="M3613" s="312">
        <f>ROUND(IF($A$3="РЕГИОНЫ",AG3613*$AG$3*$AG$1,IF(AI3613=0,AG3613*$AG$3*$AG$1,AG3613*$AG$3*(1-5%)*$AG$1)),2)</f>
        <v>2797.53</v>
      </c>
      <c r="N3613" s="297" t="str">
        <f>_xlfn.IFNA(VLOOKUP($E:$E,'1'!$A:$E,3,0),"")</f>
        <v/>
      </c>
      <c r="O3613" s="297" t="str">
        <f>_xlfn.IFNA(VLOOKUP($E:$E,'2'!$A:$E,3,0),"")</f>
        <v/>
      </c>
      <c r="P3613" s="297" t="str">
        <f>_xlfn.IFNA(VLOOKUP($E:$E,'3'!$A:$D,3,0),"")</f>
        <v/>
      </c>
      <c r="Q3613" s="297" t="str">
        <f>_xlfn.IFNA(VLOOKUP($E:$E,'4'!$A:$F,3,0),"")</f>
        <v/>
      </c>
      <c r="R3613" s="297" t="str">
        <f>_xlfn.IFNA(VLOOKUP($E:$E,'5'!$A:$F,3,0),"")</f>
        <v/>
      </c>
      <c r="S3613" s="297" t="str">
        <f>_xlfn.IFNA(VLOOKUP($E:$E,'6'!$A:$F,3,0),"")</f>
        <v/>
      </c>
      <c r="T3613" s="313">
        <v>1</v>
      </c>
      <c r="U3613" s="313">
        <v>1</v>
      </c>
      <c r="V3613" s="313">
        <v>25</v>
      </c>
      <c r="W3613" s="314">
        <v>0.48499999999999999</v>
      </c>
      <c r="X3613" s="315">
        <v>9.4166669999999999E-4</v>
      </c>
      <c r="Y3613" s="749">
        <v>2660</v>
      </c>
      <c r="Z3613" s="282"/>
      <c r="AA3613" s="316" t="s">
        <v>393</v>
      </c>
      <c r="AB3613" s="282" t="s">
        <v>9163</v>
      </c>
      <c r="AC3613" s="317" t="s">
        <v>2081</v>
      </c>
      <c r="AD3613" s="318" t="s">
        <v>503</v>
      </c>
      <c r="AE3613" s="319">
        <v>0</v>
      </c>
      <c r="AF3613" s="319" t="s">
        <v>11273</v>
      </c>
      <c r="AG3613" s="320">
        <v>35.07</v>
      </c>
      <c r="AH3613" s="321">
        <f>IF($A$3="РЕГИОНЫ",ROUND($AG3613*(1-($L$6-$F$4))*(1-$F$3)*(1+$AG$2)*$AG$1,2),0)</f>
        <v>0</v>
      </c>
      <c r="AI3613" s="287">
        <f>_xlfn.IFNA(VLOOKUP(AD:AD,грп!B:C,2,0),0)</f>
        <v>0</v>
      </c>
      <c r="AJ3613" s="607">
        <v>10</v>
      </c>
      <c r="AK3613" s="672" t="str">
        <f t="shared" si="605"/>
        <v xml:space="preserve"> </v>
      </c>
      <c r="AL3613" s="174"/>
    </row>
    <row r="3614" spans="1:39" s="4" customFormat="1" ht="12" customHeight="1" outlineLevel="1" x14ac:dyDescent="0.35">
      <c r="A3614" s="307" t="s">
        <v>10402</v>
      </c>
      <c r="B3614" s="308" t="s">
        <v>8865</v>
      </c>
      <c r="C3614" s="341"/>
      <c r="D3614" s="310" t="s">
        <v>11655</v>
      </c>
      <c r="E3614" s="322" t="s">
        <v>1909</v>
      </c>
      <c r="F3614" s="293"/>
      <c r="G3614" s="293"/>
      <c r="H3614" s="294">
        <v>10</v>
      </c>
      <c r="I3614" s="294" t="str">
        <f>IFERROR(_xlfn.IFNA(VLOOKUP($D:$D,history!$I:$Y,3,0),VLOOKUP(E:E,history!$H:$Y,4,0)),"--")</f>
        <v>--</v>
      </c>
      <c r="J3614" s="282" t="s">
        <v>9870</v>
      </c>
      <c r="K3614" s="282" t="str">
        <f t="shared" si="609"/>
        <v/>
      </c>
      <c r="L3614" s="312">
        <f>IF($A$3="ИМ",ROUND($Y3614*(1-($L$6-$F$4))*(1-$F$3)*(1+$AG$2),2),ROUND($M3614*(1-($L$6-$F$4))*(1-$F$3)*(1+$AG$2),2))</f>
        <v>1346.22</v>
      </c>
      <c r="M3614" s="312">
        <f>ROUND(IF($A$3="РЕГИОНЫ",AG3614*$AG$3*$AG$1,IF(AI3614=0,AG3614*$AG$3*$AG$1,AG3614*$AG$3*(1-5%)*$AG$1)),2)</f>
        <v>2039.72</v>
      </c>
      <c r="N3614" s="297" t="str">
        <f>_xlfn.IFNA(VLOOKUP($E:$E,'1'!$A:$E,3,0),"")</f>
        <v/>
      </c>
      <c r="O3614" s="297" t="str">
        <f>_xlfn.IFNA(VLOOKUP($E:$E,'2'!$A:$E,3,0),"")</f>
        <v/>
      </c>
      <c r="P3614" s="297" t="str">
        <f>_xlfn.IFNA(VLOOKUP($E:$E,'3'!$A:$D,3,0),"")</f>
        <v/>
      </c>
      <c r="Q3614" s="297" t="str">
        <f>_xlfn.IFNA(VLOOKUP($E:$E,'4'!$A:$F,3,0),"")</f>
        <v/>
      </c>
      <c r="R3614" s="297" t="str">
        <f>_xlfn.IFNA(VLOOKUP($E:$E,'5'!$A:$F,3,0),"")</f>
        <v/>
      </c>
      <c r="S3614" s="297" t="str">
        <f>_xlfn.IFNA(VLOOKUP($E:$E,'6'!$A:$F,3,0),"")</f>
        <v/>
      </c>
      <c r="T3614" s="313">
        <v>1</v>
      </c>
      <c r="U3614" s="313">
        <v>10</v>
      </c>
      <c r="V3614" s="313">
        <v>50</v>
      </c>
      <c r="W3614" s="314">
        <v>0.34799999999999998</v>
      </c>
      <c r="X3614" s="315">
        <v>8.1999999999999998E-4</v>
      </c>
      <c r="Y3614" s="749">
        <v>1940</v>
      </c>
      <c r="Z3614" s="282"/>
      <c r="AA3614" s="316" t="s">
        <v>10390</v>
      </c>
      <c r="AB3614" s="282" t="s">
        <v>9163</v>
      </c>
      <c r="AC3614" s="317" t="s">
        <v>2081</v>
      </c>
      <c r="AD3614" s="318" t="s">
        <v>503</v>
      </c>
      <c r="AE3614" s="319">
        <v>0</v>
      </c>
      <c r="AF3614" s="319" t="s">
        <v>11319</v>
      </c>
      <c r="AG3614" s="320">
        <v>25.57</v>
      </c>
      <c r="AH3614" s="321">
        <f>IF($A$3="РЕГИОНЫ",ROUND($AG3614*(1-($L$6-$F$4))*(1-$F$3)*(1+$AG$2)*$AG$1,2),0)</f>
        <v>0</v>
      </c>
      <c r="AI3614" s="287">
        <f>_xlfn.IFNA(VLOOKUP(AD:AD,грп!B:C,2,0),0)</f>
        <v>0</v>
      </c>
      <c r="AJ3614" s="607">
        <v>10</v>
      </c>
      <c r="AK3614" s="672">
        <f t="shared" si="605"/>
        <v>0</v>
      </c>
      <c r="AL3614" s="174"/>
    </row>
    <row r="3615" spans="1:39" s="4" customFormat="1" ht="12" customHeight="1" outlineLevel="1" x14ac:dyDescent="0.35">
      <c r="A3615" s="307" t="s">
        <v>10402</v>
      </c>
      <c r="B3615" s="308" t="s">
        <v>8866</v>
      </c>
      <c r="C3615" s="309" t="s">
        <v>21</v>
      </c>
      <c r="D3615" s="310" t="s">
        <v>1908</v>
      </c>
      <c r="E3615" s="322" t="s">
        <v>1910</v>
      </c>
      <c r="F3615" s="293"/>
      <c r="G3615" s="293"/>
      <c r="H3615" s="294">
        <v>10</v>
      </c>
      <c r="I3615" s="294" t="str">
        <f>IFERROR(_xlfn.IFNA(VLOOKUP($D:$D,history!$I:$Y,3,0),VLOOKUP(E:E,history!$H:$Y,4,0)),"--")</f>
        <v>--</v>
      </c>
      <c r="J3615" s="282" t="s">
        <v>9870</v>
      </c>
      <c r="K3615" s="282" t="str">
        <f t="shared" si="609"/>
        <v/>
      </c>
      <c r="L3615" s="312">
        <f>IF($A$3="ИМ",ROUND($Y3615*(1-($L$6-$F$4))*(1-$F$3)*(1+$AG$2),2),ROUND($M3615*(1-($L$6-$F$4))*(1-$F$3)*(1+$AG$2),2))</f>
        <v>1847.95</v>
      </c>
      <c r="M3615" s="312">
        <f>ROUND(IF($A$3="РЕГИОНЫ",AG3615*$AG$3*$AG$1,IF(AI3615=0,AG3615*$AG$3*$AG$1,AG3615*$AG$3*(1-5%)*$AG$1)),2)</f>
        <v>2799.93</v>
      </c>
      <c r="N3615" s="297" t="str">
        <f>_xlfn.IFNA(VLOOKUP($E:$E,'1'!$A:$E,3,0),"")</f>
        <v/>
      </c>
      <c r="O3615" s="297" t="str">
        <f>_xlfn.IFNA(VLOOKUP($E:$E,'2'!$A:$E,3,0),"")</f>
        <v/>
      </c>
      <c r="P3615" s="297" t="str">
        <f>_xlfn.IFNA(VLOOKUP($E:$E,'3'!$A:$D,3,0),"")</f>
        <v/>
      </c>
      <c r="Q3615" s="297" t="str">
        <f>_xlfn.IFNA(VLOOKUP($E:$E,'4'!$A:$F,3,0),"")</f>
        <v/>
      </c>
      <c r="R3615" s="297" t="str">
        <f>_xlfn.IFNA(VLOOKUP($E:$E,'5'!$A:$F,3,0),"")</f>
        <v/>
      </c>
      <c r="S3615" s="297" t="str">
        <f>_xlfn.IFNA(VLOOKUP($E:$E,'6'!$A:$F,3,0),"")</f>
        <v/>
      </c>
      <c r="T3615" s="313">
        <v>1</v>
      </c>
      <c r="U3615" s="313">
        <v>10</v>
      </c>
      <c r="V3615" s="313">
        <v>50</v>
      </c>
      <c r="W3615" s="314">
        <v>0.38200000000000001</v>
      </c>
      <c r="X3615" s="315">
        <v>1.14E-3</v>
      </c>
      <c r="Y3615" s="749">
        <v>2660</v>
      </c>
      <c r="Z3615" s="282"/>
      <c r="AA3615" s="316" t="s">
        <v>10390</v>
      </c>
      <c r="AB3615" s="282" t="s">
        <v>9163</v>
      </c>
      <c r="AC3615" s="317" t="s">
        <v>2081</v>
      </c>
      <c r="AD3615" s="318" t="s">
        <v>503</v>
      </c>
      <c r="AE3615" s="319">
        <v>0</v>
      </c>
      <c r="AF3615" s="319" t="s">
        <v>11273</v>
      </c>
      <c r="AG3615" s="320">
        <v>35.1</v>
      </c>
      <c r="AH3615" s="321">
        <f>IF($A$3="РЕГИОНЫ",ROUND($AG3615*(1-($L$6-$F$4))*(1-$F$3)*(1+$AG$2)*$AG$1,2),0)</f>
        <v>0</v>
      </c>
      <c r="AI3615" s="287">
        <f>_xlfn.IFNA(VLOOKUP(AD:AD,грп!B:C,2,0),0)</f>
        <v>0</v>
      </c>
      <c r="AJ3615" s="607">
        <v>10</v>
      </c>
      <c r="AK3615" s="672" t="str">
        <f t="shared" si="605"/>
        <v>new</v>
      </c>
      <c r="AL3615" s="174"/>
    </row>
    <row r="3616" spans="1:39" s="4" customFormat="1" ht="11.45" customHeight="1" x14ac:dyDescent="0.35">
      <c r="A3616" s="288"/>
      <c r="B3616" s="289"/>
      <c r="C3616" s="290" t="s">
        <v>555</v>
      </c>
      <c r="D3616" s="291" t="s">
        <v>2726</v>
      </c>
      <c r="E3616" s="292"/>
      <c r="F3616" s="293"/>
      <c r="G3616" s="293"/>
      <c r="H3616" s="294"/>
      <c r="I3616" s="294"/>
      <c r="J3616" s="282" t="s">
        <v>393</v>
      </c>
      <c r="K3616" s="282" t="str">
        <f t="shared" si="609"/>
        <v/>
      </c>
      <c r="L3616" s="295"/>
      <c r="M3616" s="296"/>
      <c r="N3616" s="297"/>
      <c r="O3616" s="297"/>
      <c r="P3616" s="297"/>
      <c r="Q3616" s="297" t="str">
        <f>_xlfn.IFNA(VLOOKUP($E:$E,'4'!$A:$F,3,0),"")</f>
        <v/>
      </c>
      <c r="R3616" s="297" t="str">
        <f>_xlfn.IFNA(VLOOKUP($E:$E,'5'!$A:$F,3,0),"")</f>
        <v/>
      </c>
      <c r="S3616" s="297"/>
      <c r="T3616" s="298"/>
      <c r="U3616" s="280"/>
      <c r="V3616" s="280"/>
      <c r="W3616" s="300"/>
      <c r="X3616" s="301"/>
      <c r="Y3616" s="749"/>
      <c r="Z3616" s="282"/>
      <c r="AA3616" s="282"/>
      <c r="AB3616" s="280"/>
      <c r="AC3616" s="302"/>
      <c r="AD3616" s="338" t="s">
        <v>2726</v>
      </c>
      <c r="AE3616" s="280"/>
      <c r="AF3616" s="329"/>
      <c r="AG3616" s="305"/>
      <c r="AH3616" s="306"/>
      <c r="AI3616" s="287">
        <f>_xlfn.IFNA(VLOOKUP(AD:AD,грп!B:C,2,0),0)</f>
        <v>0</v>
      </c>
      <c r="AJ3616" s="607">
        <v>0</v>
      </c>
      <c r="AK3616" s="672" t="str">
        <f t="shared" si="605"/>
        <v xml:space="preserve"> </v>
      </c>
      <c r="AL3616" s="174"/>
    </row>
    <row r="3617" spans="1:38" s="4" customFormat="1" ht="12" customHeight="1" outlineLevel="1" x14ac:dyDescent="0.35">
      <c r="A3617" s="307" t="s">
        <v>10402</v>
      </c>
      <c r="B3617" s="308" t="s">
        <v>8867</v>
      </c>
      <c r="C3617" s="309"/>
      <c r="D3617" s="310" t="s">
        <v>11656</v>
      </c>
      <c r="E3617" s="311" t="s">
        <v>3897</v>
      </c>
      <c r="F3617" s="293"/>
      <c r="G3617" s="293"/>
      <c r="H3617" s="294">
        <v>28</v>
      </c>
      <c r="I3617" s="294" t="str">
        <f>IFERROR(_xlfn.IFNA(VLOOKUP($D:$D,history!$I:$Y,3,0),VLOOKUP(E:E,history!$H:$Y,4,0)),"--")</f>
        <v>--</v>
      </c>
      <c r="J3617" s="282" t="s">
        <v>9870</v>
      </c>
      <c r="K3617" s="282" t="str">
        <f t="shared" si="609"/>
        <v/>
      </c>
      <c r="L3617" s="312">
        <f>IF($A$3="ИМ",ROUND($Y3617*(1-($L$6-$F$4))*(1-$F$3)*(1+$AG$2),2),ROUND($M3617*(1-($L$6-$F$4))*(1-$F$3)*(1+$AG$2),2))</f>
        <v>89.5</v>
      </c>
      <c r="M3617" s="312">
        <f>ROUND(IF($A$3="РЕГИОНЫ",AG3617*$AG$3*$AG$1,IF(AI3617=0,AG3617*$AG$3*$AG$1,AG3617*$AG$3*(1-5%)*$AG$1)),2)</f>
        <v>135.61000000000001</v>
      </c>
      <c r="N3617" s="297" t="str">
        <f>_xlfn.IFNA(VLOOKUP($E:$E,'1'!$A:$E,3,0),"")</f>
        <v/>
      </c>
      <c r="O3617" s="297" t="str">
        <f>_xlfn.IFNA(VLOOKUP($E:$E,'2'!$A:$E,3,0),"")</f>
        <v/>
      </c>
      <c r="P3617" s="297" t="str">
        <f>_xlfn.IFNA(VLOOKUP($E:$E,'3'!$A:$D,3,0),"")</f>
        <v/>
      </c>
      <c r="Q3617" s="297" t="str">
        <f>_xlfn.IFNA(VLOOKUP($E:$E,'4'!$A:$F,3,0),"")</f>
        <v/>
      </c>
      <c r="R3617" s="297" t="str">
        <f>_xlfn.IFNA(VLOOKUP($E:$E,'5'!$A:$F,3,0),"")</f>
        <v/>
      </c>
      <c r="S3617" s="297" t="str">
        <f>_xlfn.IFNA(VLOOKUP($E:$E,'6'!$A:$F,3,0),"")</f>
        <v/>
      </c>
      <c r="T3617" s="313">
        <v>1</v>
      </c>
      <c r="U3617" s="313">
        <v>24</v>
      </c>
      <c r="V3617" s="313">
        <v>96</v>
      </c>
      <c r="W3617" s="314">
        <v>4.9000000000000002E-2</v>
      </c>
      <c r="X3617" s="315">
        <v>2.116935E-4</v>
      </c>
      <c r="Y3617" s="749">
        <v>130</v>
      </c>
      <c r="Z3617" s="282"/>
      <c r="AA3617" s="316" t="s">
        <v>393</v>
      </c>
      <c r="AB3617" s="282" t="s">
        <v>9163</v>
      </c>
      <c r="AC3617" s="317" t="s">
        <v>2081</v>
      </c>
      <c r="AD3617" s="318" t="s">
        <v>2726</v>
      </c>
      <c r="AE3617" s="319">
        <v>0</v>
      </c>
      <c r="AF3617" s="319" t="s">
        <v>11282</v>
      </c>
      <c r="AG3617" s="320">
        <v>1.7</v>
      </c>
      <c r="AH3617" s="321">
        <f>IF($A$3="РЕГИОНЫ",ROUND($AG3617*(1-($L$6-$F$4))*(1-$F$3)*(1+$AG$2)*$AG$1,2),0)</f>
        <v>0</v>
      </c>
      <c r="AI3617" s="287">
        <f>_xlfn.IFNA(VLOOKUP(AD:AD,грп!B:C,2,0),0)</f>
        <v>0</v>
      </c>
      <c r="AJ3617" s="607">
        <v>17</v>
      </c>
      <c r="AK3617" s="672">
        <f t="shared" si="605"/>
        <v>0</v>
      </c>
      <c r="AL3617" s="174"/>
    </row>
    <row r="3618" spans="1:38" s="4" customFormat="1" ht="20.100000000000001" customHeight="1" x14ac:dyDescent="0.35">
      <c r="A3618" s="380"/>
      <c r="B3618" s="381"/>
      <c r="C3618" s="382"/>
      <c r="D3618" s="414" t="s">
        <v>2071</v>
      </c>
      <c r="E3618" s="384"/>
      <c r="F3618" s="293"/>
      <c r="G3618" s="293"/>
      <c r="H3618" s="294"/>
      <c r="I3618" s="385"/>
      <c r="J3618" s="385" t="s">
        <v>393</v>
      </c>
      <c r="K3618" s="385" t="s">
        <v>393</v>
      </c>
      <c r="L3618" s="396"/>
      <c r="M3618" s="397"/>
      <c r="N3618" s="398"/>
      <c r="O3618" s="398"/>
      <c r="P3618" s="398"/>
      <c r="Q3618" s="398"/>
      <c r="R3618" s="398"/>
      <c r="S3618" s="398"/>
      <c r="T3618" s="397"/>
      <c r="U3618" s="397"/>
      <c r="V3618" s="397"/>
      <c r="W3618" s="399"/>
      <c r="X3618" s="400"/>
      <c r="Y3618" s="754"/>
      <c r="Z3618" s="401"/>
      <c r="AA3618" s="397"/>
      <c r="AB3618" s="397"/>
      <c r="AC3618" s="402"/>
      <c r="AD3618" s="403"/>
      <c r="AE3618" s="397"/>
      <c r="AF3618" s="397"/>
      <c r="AG3618" s="339"/>
      <c r="AH3618" s="306"/>
      <c r="AI3618" s="287">
        <f>_xlfn.IFNA(VLOOKUP(AD:AD,грп!B:C,2,0),0)</f>
        <v>0</v>
      </c>
      <c r="AJ3618" s="607">
        <v>0</v>
      </c>
      <c r="AK3618" s="672">
        <f t="shared" si="605"/>
        <v>0</v>
      </c>
      <c r="AL3618" s="174"/>
    </row>
    <row r="3619" spans="1:38" s="4" customFormat="1" ht="12" customHeight="1" x14ac:dyDescent="0.35">
      <c r="A3619" s="288"/>
      <c r="B3619" s="289"/>
      <c r="C3619" s="290" t="s">
        <v>555</v>
      </c>
      <c r="D3619" s="291" t="s">
        <v>492</v>
      </c>
      <c r="E3619" s="292"/>
      <c r="F3619" s="293"/>
      <c r="G3619" s="293"/>
      <c r="H3619" s="294"/>
      <c r="I3619" s="294"/>
      <c r="J3619" s="282" t="s">
        <v>393</v>
      </c>
      <c r="K3619" s="282" t="str">
        <f t="shared" ref="K3619:K3650" si="610" xml:space="preserve">
IF(OR($E3619="",$A$3&lt;&gt;"МОСКВА"),"",
IF(AND($AJ3619&gt;=1,$AJ3619&lt;20),"*",
IF(AND($AJ3619&gt;=20,$AJ3619&lt;100),"**",
IF(($AJ3619&gt;=100),"***","--"))))</f>
        <v/>
      </c>
      <c r="L3619" s="295"/>
      <c r="M3619" s="296"/>
      <c r="N3619" s="297"/>
      <c r="O3619" s="297"/>
      <c r="P3619" s="297"/>
      <c r="Q3619" s="297" t="str">
        <f>_xlfn.IFNA(VLOOKUP($E:$E,'4'!$A:$F,3,0),"")</f>
        <v/>
      </c>
      <c r="R3619" s="297" t="str">
        <f>_xlfn.IFNA(VLOOKUP($E:$E,'5'!$A:$F,3,0),"")</f>
        <v/>
      </c>
      <c r="S3619" s="297"/>
      <c r="T3619" s="298"/>
      <c r="U3619" s="280"/>
      <c r="V3619" s="280"/>
      <c r="W3619" s="300"/>
      <c r="X3619" s="301"/>
      <c r="Y3619" s="749"/>
      <c r="Z3619" s="282"/>
      <c r="AA3619" s="280"/>
      <c r="AB3619" s="280"/>
      <c r="AC3619" s="302"/>
      <c r="AD3619" s="303" t="s">
        <v>492</v>
      </c>
      <c r="AE3619" s="280"/>
      <c r="AF3619" s="329"/>
      <c r="AG3619" s="339"/>
      <c r="AH3619" s="306"/>
      <c r="AI3619" s="287">
        <f>_xlfn.IFNA(VLOOKUP(AD:AD,грп!B:C,2,0),0)</f>
        <v>0</v>
      </c>
      <c r="AJ3619" s="607">
        <v>0</v>
      </c>
      <c r="AK3619" s="672" t="str">
        <f t="shared" si="605"/>
        <v xml:space="preserve"> </v>
      </c>
      <c r="AL3619" s="174"/>
    </row>
    <row r="3620" spans="1:38" s="4" customFormat="1" ht="12" customHeight="1" outlineLevel="1" x14ac:dyDescent="0.35">
      <c r="A3620" s="307" t="s">
        <v>10402</v>
      </c>
      <c r="B3620" s="308" t="s">
        <v>8868</v>
      </c>
      <c r="C3620" s="290" t="s">
        <v>555</v>
      </c>
      <c r="D3620" s="310" t="s">
        <v>644</v>
      </c>
      <c r="E3620" s="322" t="s">
        <v>273</v>
      </c>
      <c r="F3620" s="293"/>
      <c r="G3620" s="293"/>
      <c r="H3620" s="294">
        <v>10</v>
      </c>
      <c r="I3620" s="294" t="str">
        <f>IFERROR(_xlfn.IFNA(VLOOKUP($D:$D,history!$I:$Y,3,0),VLOOKUP(E:E,history!$H:$Y,4,0)),"--")</f>
        <v>--</v>
      </c>
      <c r="J3620" s="282" t="s">
        <v>9870</v>
      </c>
      <c r="K3620" s="282" t="str">
        <f t="shared" si="610"/>
        <v/>
      </c>
      <c r="L3620" s="312">
        <f t="shared" ref="L3620:L3639" si="611">IF($A$3="ИМ",ROUND($Y3620*(1-($L$6-$F$4))*(1-$F$3)*(1+$AG$2),2),ROUND($M3620*(1-($L$6-$F$4))*(1-$F$3)*(1+$AG$2),2))</f>
        <v>767.09</v>
      </c>
      <c r="M3620" s="312">
        <f t="shared" ref="M3620:M3639" si="612">ROUND(IF($A$3="РЕГИОНЫ",AG3620*$AG$3*$AG$1,IF(AI3620=0,AG3620*$AG$3*$AG$1,AG3620*$AG$3*(1-5%)*$AG$1)),2)</f>
        <v>1162.25</v>
      </c>
      <c r="N3620" s="297" t="str">
        <f>_xlfn.IFNA(VLOOKUP($E:$E,'1'!$A:$E,3,0),"")</f>
        <v/>
      </c>
      <c r="O3620" s="297" t="str">
        <f>_xlfn.IFNA(VLOOKUP($E:$E,'2'!$A:$E,3,0),"")</f>
        <v/>
      </c>
      <c r="P3620" s="297" t="str">
        <f>_xlfn.IFNA(VLOOKUP($E:$E,'3'!$A:$D,3,0),"")</f>
        <v/>
      </c>
      <c r="Q3620" s="297" t="str">
        <f>_xlfn.IFNA(VLOOKUP($E:$E,'4'!$A:$F,3,0),"")</f>
        <v/>
      </c>
      <c r="R3620" s="297" t="str">
        <f>_xlfn.IFNA(VLOOKUP($E:$E,'5'!$A:$F,3,0),"")</f>
        <v/>
      </c>
      <c r="S3620" s="297" t="str">
        <f>_xlfn.IFNA(VLOOKUP($E:$E,'6'!$A:$F,3,0),"")</f>
        <v/>
      </c>
      <c r="T3620" s="313">
        <v>1</v>
      </c>
      <c r="U3620" s="313">
        <v>6</v>
      </c>
      <c r="V3620" s="313">
        <v>24</v>
      </c>
      <c r="W3620" s="314">
        <v>0.73599999999999999</v>
      </c>
      <c r="X3620" s="315">
        <v>1.9510581999999999E-3</v>
      </c>
      <c r="Y3620" s="749">
        <v>1090</v>
      </c>
      <c r="Z3620" s="282"/>
      <c r="AA3620" s="316" t="s">
        <v>393</v>
      </c>
      <c r="AB3620" s="282" t="s">
        <v>9163</v>
      </c>
      <c r="AC3620" s="317" t="s">
        <v>2081</v>
      </c>
      <c r="AD3620" s="318" t="s">
        <v>492</v>
      </c>
      <c r="AE3620" s="319">
        <v>0</v>
      </c>
      <c r="AF3620" s="319" t="s">
        <v>11273</v>
      </c>
      <c r="AG3620" s="320">
        <v>14.57</v>
      </c>
      <c r="AH3620" s="321">
        <f t="shared" ref="AH3620:AH3639" si="613">IF($A$3="РЕГИОНЫ",ROUND($AG3620*(1-($L$6-$F$4))*(1-$F$3)*(1+$AG$2)*$AG$1,2),0)</f>
        <v>0</v>
      </c>
      <c r="AI3620" s="287">
        <f>_xlfn.IFNA(VLOOKUP(AD:AD,грп!B:C,2,0),0)</f>
        <v>0</v>
      </c>
      <c r="AJ3620" s="607">
        <v>15</v>
      </c>
      <c r="AK3620" s="672" t="str">
        <f t="shared" si="605"/>
        <v xml:space="preserve"> </v>
      </c>
      <c r="AL3620" s="174"/>
    </row>
    <row r="3621" spans="1:38" s="4" customFormat="1" ht="12" customHeight="1" outlineLevel="1" x14ac:dyDescent="0.35">
      <c r="A3621" s="307" t="s">
        <v>10402</v>
      </c>
      <c r="B3621" s="308" t="s">
        <v>8869</v>
      </c>
      <c r="C3621" s="323"/>
      <c r="D3621" s="310" t="s">
        <v>2856</v>
      </c>
      <c r="E3621" s="322" t="s">
        <v>2107</v>
      </c>
      <c r="F3621" s="293"/>
      <c r="G3621" s="293"/>
      <c r="H3621" s="294">
        <v>43</v>
      </c>
      <c r="I3621" s="294" t="str">
        <f>IFERROR(_xlfn.IFNA(VLOOKUP($D:$D,history!$I:$Y,3,0),VLOOKUP(E:E,history!$H:$Y,4,0)),"--")</f>
        <v>--</v>
      </c>
      <c r="J3621" s="282" t="s">
        <v>9868</v>
      </c>
      <c r="K3621" s="282" t="str">
        <f t="shared" si="610"/>
        <v/>
      </c>
      <c r="L3621" s="312">
        <f t="shared" si="611"/>
        <v>405.39</v>
      </c>
      <c r="M3621" s="312">
        <f t="shared" si="612"/>
        <v>614.23</v>
      </c>
      <c r="N3621" s="297" t="str">
        <f>_xlfn.IFNA(VLOOKUP($E:$E,'1'!$A:$E,3,0),"")</f>
        <v/>
      </c>
      <c r="O3621" s="297" t="str">
        <f>_xlfn.IFNA(VLOOKUP($E:$E,'2'!$A:$E,3,0),"")</f>
        <v/>
      </c>
      <c r="P3621" s="297" t="str">
        <f>_xlfn.IFNA(VLOOKUP($E:$E,'3'!$A:$D,3,0),"")</f>
        <v/>
      </c>
      <c r="Q3621" s="297" t="str">
        <f>_xlfn.IFNA(VLOOKUP($E:$E,'4'!$A:$F,3,0),"")</f>
        <v/>
      </c>
      <c r="R3621" s="297" t="str">
        <f>_xlfn.IFNA(VLOOKUP($E:$E,'5'!$A:$F,3,0),"")</f>
        <v/>
      </c>
      <c r="S3621" s="297" t="str">
        <f>_xlfn.IFNA(VLOOKUP($E:$E,'6'!$A:$F,3,0),"")</f>
        <v/>
      </c>
      <c r="T3621" s="313">
        <v>1</v>
      </c>
      <c r="U3621" s="313">
        <v>10</v>
      </c>
      <c r="V3621" s="313">
        <v>40</v>
      </c>
      <c r="W3621" s="314">
        <v>0.46400000000000002</v>
      </c>
      <c r="X3621" s="315">
        <v>1.1900000000000001E-3</v>
      </c>
      <c r="Y3621" s="749">
        <v>580</v>
      </c>
      <c r="Z3621" s="282"/>
      <c r="AA3621" s="316" t="s">
        <v>10388</v>
      </c>
      <c r="AB3621" s="282" t="s">
        <v>9163</v>
      </c>
      <c r="AC3621" s="317" t="s">
        <v>2081</v>
      </c>
      <c r="AD3621" s="318" t="s">
        <v>492</v>
      </c>
      <c r="AE3621" s="319">
        <v>0</v>
      </c>
      <c r="AF3621" s="319" t="s">
        <v>11273</v>
      </c>
      <c r="AG3621" s="320">
        <v>7.7</v>
      </c>
      <c r="AH3621" s="321">
        <f t="shared" si="613"/>
        <v>0</v>
      </c>
      <c r="AI3621" s="287">
        <f>_xlfn.IFNA(VLOOKUP(AD:AD,грп!B:C,2,0),0)</f>
        <v>0</v>
      </c>
      <c r="AJ3621" s="607">
        <v>49</v>
      </c>
      <c r="AK3621" s="672">
        <f t="shared" si="605"/>
        <v>0</v>
      </c>
      <c r="AL3621" s="174"/>
    </row>
    <row r="3622" spans="1:38" s="4" customFormat="1" ht="12" customHeight="1" outlineLevel="1" x14ac:dyDescent="0.35">
      <c r="A3622" s="307" t="s">
        <v>10402</v>
      </c>
      <c r="B3622" s="308" t="s">
        <v>8870</v>
      </c>
      <c r="C3622" s="341"/>
      <c r="D3622" s="310" t="s">
        <v>2055</v>
      </c>
      <c r="E3622" s="322" t="s">
        <v>2056</v>
      </c>
      <c r="F3622" s="293"/>
      <c r="G3622" s="293"/>
      <c r="H3622" s="294"/>
      <c r="I3622" s="294" t="str">
        <f>IFERROR(_xlfn.IFNA(VLOOKUP($D:$D,history!$I:$Y,3,0),VLOOKUP(E:E,history!$H:$Y,4,0)),"--")</f>
        <v>--</v>
      </c>
      <c r="J3622" s="282" t="s">
        <v>5946</v>
      </c>
      <c r="K3622" s="282" t="str">
        <f t="shared" si="610"/>
        <v/>
      </c>
      <c r="L3622" s="312">
        <f t="shared" si="611"/>
        <v>860.27</v>
      </c>
      <c r="M3622" s="312">
        <f t="shared" si="612"/>
        <v>1303.44</v>
      </c>
      <c r="N3622" s="297" t="str">
        <f>_xlfn.IFNA(VLOOKUP($E:$E,'1'!$A:$E,3,0),"")</f>
        <v/>
      </c>
      <c r="O3622" s="297" t="str">
        <f>_xlfn.IFNA(VLOOKUP($E:$E,'2'!$A:$E,3,0),"")</f>
        <v/>
      </c>
      <c r="P3622" s="297" t="str">
        <f>_xlfn.IFNA(VLOOKUP($E:$E,'3'!$A:$D,3,0),"")</f>
        <v/>
      </c>
      <c r="Q3622" s="297" t="str">
        <f>_xlfn.IFNA(VLOOKUP($E:$E,'4'!$A:$F,3,0),"")</f>
        <v/>
      </c>
      <c r="R3622" s="297" t="str">
        <f>_xlfn.IFNA(VLOOKUP($E:$E,'5'!$A:$F,3,0),"")</f>
        <v/>
      </c>
      <c r="S3622" s="297" t="str">
        <f>_xlfn.IFNA(VLOOKUP($E:$E,'6'!$A:$F,3,0),"")</f>
        <v/>
      </c>
      <c r="T3622" s="313">
        <v>1</v>
      </c>
      <c r="U3622" s="313">
        <v>6</v>
      </c>
      <c r="V3622" s="313">
        <v>24</v>
      </c>
      <c r="W3622" s="314">
        <v>0.56200000000000006</v>
      </c>
      <c r="X3622" s="315">
        <v>1.3095238E-3</v>
      </c>
      <c r="Y3622" s="749">
        <v>1240</v>
      </c>
      <c r="Z3622" s="282"/>
      <c r="AA3622" s="316" t="s">
        <v>10393</v>
      </c>
      <c r="AB3622" s="282" t="s">
        <v>9163</v>
      </c>
      <c r="AC3622" s="317" t="s">
        <v>2081</v>
      </c>
      <c r="AD3622" s="318" t="s">
        <v>492</v>
      </c>
      <c r="AE3622" s="319">
        <v>0</v>
      </c>
      <c r="AF3622" s="319" t="s">
        <v>11319</v>
      </c>
      <c r="AG3622" s="320">
        <v>16.34</v>
      </c>
      <c r="AH3622" s="321">
        <f t="shared" si="613"/>
        <v>0</v>
      </c>
      <c r="AI3622" s="287">
        <f>_xlfn.IFNA(VLOOKUP(AD:AD,грп!B:C,2,0),0)</f>
        <v>0</v>
      </c>
      <c r="AJ3622" s="607">
        <v>0</v>
      </c>
      <c r="AK3622" s="672">
        <f t="shared" si="605"/>
        <v>0</v>
      </c>
      <c r="AL3622" s="174"/>
    </row>
    <row r="3623" spans="1:38" s="4" customFormat="1" ht="12" customHeight="1" outlineLevel="1" x14ac:dyDescent="0.35">
      <c r="A3623" s="307" t="s">
        <v>10402</v>
      </c>
      <c r="B3623" s="308" t="s">
        <v>8871</v>
      </c>
      <c r="C3623" s="290" t="s">
        <v>555</v>
      </c>
      <c r="D3623" s="310" t="s">
        <v>3375</v>
      </c>
      <c r="E3623" s="322" t="s">
        <v>230</v>
      </c>
      <c r="F3623" s="293"/>
      <c r="G3623" s="293"/>
      <c r="H3623" s="294">
        <v>25</v>
      </c>
      <c r="I3623" s="294" t="str">
        <f>IFERROR(_xlfn.IFNA(VLOOKUP($D:$D,history!$I:$Y,3,0),VLOOKUP(E:E,history!$H:$Y,4,0)),"--")</f>
        <v>--</v>
      </c>
      <c r="J3623" s="282" t="s">
        <v>9870</v>
      </c>
      <c r="K3623" s="282" t="str">
        <f t="shared" si="610"/>
        <v/>
      </c>
      <c r="L3623" s="312">
        <f t="shared" si="611"/>
        <v>631.78</v>
      </c>
      <c r="M3623" s="312">
        <f t="shared" si="612"/>
        <v>957.24</v>
      </c>
      <c r="N3623" s="297" t="str">
        <f>_xlfn.IFNA(VLOOKUP($E:$E,'1'!$A:$E,3,0),"")</f>
        <v/>
      </c>
      <c r="O3623" s="297" t="str">
        <f>_xlfn.IFNA(VLOOKUP($E:$E,'2'!$A:$E,3,0),"")</f>
        <v/>
      </c>
      <c r="P3623" s="297" t="str">
        <f>_xlfn.IFNA(VLOOKUP($E:$E,'3'!$A:$D,3,0),"")</f>
        <v/>
      </c>
      <c r="Q3623" s="297" t="str">
        <f>_xlfn.IFNA(VLOOKUP($E:$E,'4'!$A:$F,3,0),"")</f>
        <v/>
      </c>
      <c r="R3623" s="297" t="str">
        <f>_xlfn.IFNA(VLOOKUP($E:$E,'5'!$A:$F,3,0),"")</f>
        <v/>
      </c>
      <c r="S3623" s="297" t="str">
        <f>_xlfn.IFNA(VLOOKUP($E:$E,'6'!$A:$F,3,0),"")</f>
        <v/>
      </c>
      <c r="T3623" s="313">
        <v>1</v>
      </c>
      <c r="U3623" s="313">
        <v>6</v>
      </c>
      <c r="V3623" s="313">
        <v>24</v>
      </c>
      <c r="W3623" s="314">
        <v>0.497</v>
      </c>
      <c r="X3623" s="315">
        <v>1.1557539999999999E-3</v>
      </c>
      <c r="Y3623" s="749">
        <v>910</v>
      </c>
      <c r="Z3623" s="282"/>
      <c r="AA3623" s="316" t="s">
        <v>10390</v>
      </c>
      <c r="AB3623" s="282" t="s">
        <v>9163</v>
      </c>
      <c r="AC3623" s="317" t="s">
        <v>2081</v>
      </c>
      <c r="AD3623" s="318" t="s">
        <v>492</v>
      </c>
      <c r="AE3623" s="319">
        <v>0</v>
      </c>
      <c r="AF3623" s="319" t="s">
        <v>11319</v>
      </c>
      <c r="AG3623" s="320">
        <v>12</v>
      </c>
      <c r="AH3623" s="321">
        <f t="shared" si="613"/>
        <v>0</v>
      </c>
      <c r="AI3623" s="287">
        <f>_xlfn.IFNA(VLOOKUP(AD:AD,грп!B:C,2,0),0)</f>
        <v>0</v>
      </c>
      <c r="AJ3623" s="607">
        <v>15</v>
      </c>
      <c r="AK3623" s="672" t="str">
        <f t="shared" si="605"/>
        <v xml:space="preserve"> </v>
      </c>
      <c r="AL3623" s="174"/>
    </row>
    <row r="3624" spans="1:38" s="4" customFormat="1" ht="12" customHeight="1" outlineLevel="1" x14ac:dyDescent="0.35">
      <c r="A3624" s="307" t="s">
        <v>10402</v>
      </c>
      <c r="B3624" s="308" t="s">
        <v>8872</v>
      </c>
      <c r="C3624" s="290" t="s">
        <v>555</v>
      </c>
      <c r="D3624" s="310" t="s">
        <v>645</v>
      </c>
      <c r="E3624" s="322" t="s">
        <v>124</v>
      </c>
      <c r="F3624" s="293"/>
      <c r="G3624" s="293"/>
      <c r="H3624" s="294">
        <v>19</v>
      </c>
      <c r="I3624" s="294" t="str">
        <f>IFERROR(_xlfn.IFNA(VLOOKUP($D:$D,history!$I:$Y,3,0),VLOOKUP(E:E,history!$H:$Y,4,0)),"--")</f>
        <v>--</v>
      </c>
      <c r="J3624" s="282" t="s">
        <v>9870</v>
      </c>
      <c r="K3624" s="282" t="str">
        <f t="shared" si="610"/>
        <v/>
      </c>
      <c r="L3624" s="312">
        <f t="shared" si="611"/>
        <v>994.53</v>
      </c>
      <c r="M3624" s="312">
        <f t="shared" si="612"/>
        <v>1506.86</v>
      </c>
      <c r="N3624" s="297" t="str">
        <f>_xlfn.IFNA(VLOOKUP($E:$E,'1'!$A:$E,3,0),"")</f>
        <v/>
      </c>
      <c r="O3624" s="297" t="str">
        <f>_xlfn.IFNA(VLOOKUP($E:$E,'2'!$A:$E,3,0),"")</f>
        <v/>
      </c>
      <c r="P3624" s="297" t="str">
        <f>_xlfn.IFNA(VLOOKUP($E:$E,'3'!$A:$D,3,0),"")</f>
        <v/>
      </c>
      <c r="Q3624" s="297" t="str">
        <f>_xlfn.IFNA(VLOOKUP($E:$E,'4'!$A:$F,3,0),"")</f>
        <v/>
      </c>
      <c r="R3624" s="297" t="str">
        <f>_xlfn.IFNA(VLOOKUP($E:$E,'5'!$A:$F,3,0),"")</f>
        <v/>
      </c>
      <c r="S3624" s="297" t="str">
        <f>_xlfn.IFNA(VLOOKUP($E:$E,'6'!$A:$F,3,0),"")</f>
        <v/>
      </c>
      <c r="T3624" s="313">
        <v>1</v>
      </c>
      <c r="U3624" s="313">
        <v>1</v>
      </c>
      <c r="V3624" s="313">
        <v>20</v>
      </c>
      <c r="W3624" s="314">
        <v>0.89600000000000002</v>
      </c>
      <c r="X3624" s="315">
        <v>2.3466667000000001E-3</v>
      </c>
      <c r="Y3624" s="749">
        <v>1430</v>
      </c>
      <c r="Z3624" s="282"/>
      <c r="AA3624" s="316" t="s">
        <v>10390</v>
      </c>
      <c r="AB3624" s="282" t="s">
        <v>9163</v>
      </c>
      <c r="AC3624" s="317" t="s">
        <v>2081</v>
      </c>
      <c r="AD3624" s="318" t="s">
        <v>492</v>
      </c>
      <c r="AE3624" s="319">
        <v>0</v>
      </c>
      <c r="AF3624" s="319" t="s">
        <v>11319</v>
      </c>
      <c r="AG3624" s="320">
        <v>18.89</v>
      </c>
      <c r="AH3624" s="321">
        <f t="shared" si="613"/>
        <v>0</v>
      </c>
      <c r="AI3624" s="287">
        <f>_xlfn.IFNA(VLOOKUP(AD:AD,грп!B:C,2,0),0)</f>
        <v>0</v>
      </c>
      <c r="AJ3624" s="607">
        <v>19</v>
      </c>
      <c r="AK3624" s="672" t="str">
        <f t="shared" si="605"/>
        <v xml:space="preserve"> </v>
      </c>
      <c r="AL3624" s="174"/>
    </row>
    <row r="3625" spans="1:38" s="4" customFormat="1" ht="12" customHeight="1" outlineLevel="1" x14ac:dyDescent="0.35">
      <c r="A3625" s="307" t="s">
        <v>10402</v>
      </c>
      <c r="B3625" s="308" t="s">
        <v>8873</v>
      </c>
      <c r="C3625" s="328"/>
      <c r="D3625" s="310" t="s">
        <v>1589</v>
      </c>
      <c r="E3625" s="322" t="s">
        <v>1590</v>
      </c>
      <c r="F3625" s="293"/>
      <c r="G3625" s="293"/>
      <c r="H3625" s="294">
        <v>107</v>
      </c>
      <c r="I3625" s="294" t="str">
        <f>IFERROR(_xlfn.IFNA(VLOOKUP($D:$D,history!$I:$Y,3,0),VLOOKUP(E:E,history!$H:$Y,4,0)),"--")</f>
        <v>--</v>
      </c>
      <c r="J3625" s="282" t="s">
        <v>9870</v>
      </c>
      <c r="K3625" s="282" t="str">
        <f t="shared" si="610"/>
        <v/>
      </c>
      <c r="L3625" s="312">
        <f t="shared" si="611"/>
        <v>39.49</v>
      </c>
      <c r="M3625" s="312">
        <f t="shared" si="612"/>
        <v>59.83</v>
      </c>
      <c r="N3625" s="297" t="str">
        <f>_xlfn.IFNA(VLOOKUP($E:$E,'1'!$A:$E,3,0),"")</f>
        <v/>
      </c>
      <c r="O3625" s="297" t="str">
        <f>_xlfn.IFNA(VLOOKUP($E:$E,'2'!$A:$E,3,0),"")</f>
        <v/>
      </c>
      <c r="P3625" s="297" t="str">
        <f>_xlfn.IFNA(VLOOKUP($E:$E,'3'!$A:$D,3,0),"")</f>
        <v/>
      </c>
      <c r="Q3625" s="297" t="str">
        <f>_xlfn.IFNA(VLOOKUP($E:$E,'4'!$A:$F,3,0),"")</f>
        <v/>
      </c>
      <c r="R3625" s="297" t="str">
        <f>_xlfn.IFNA(VLOOKUP($E:$E,'5'!$A:$F,3,0),"")</f>
        <v/>
      </c>
      <c r="S3625" s="297" t="str">
        <f>_xlfn.IFNA(VLOOKUP($E:$E,'6'!$A:$F,3,0),"")</f>
        <v/>
      </c>
      <c r="T3625" s="313">
        <v>1</v>
      </c>
      <c r="U3625" s="313">
        <v>200</v>
      </c>
      <c r="V3625" s="313">
        <v>400</v>
      </c>
      <c r="W3625" s="314">
        <v>5.2999999999999999E-2</v>
      </c>
      <c r="X3625" s="315">
        <v>7.6923100000000002E-5</v>
      </c>
      <c r="Y3625" s="749">
        <v>60</v>
      </c>
      <c r="Z3625" s="282"/>
      <c r="AA3625" s="316" t="s">
        <v>10390</v>
      </c>
      <c r="AB3625" s="282" t="s">
        <v>9163</v>
      </c>
      <c r="AC3625" s="317" t="s">
        <v>2081</v>
      </c>
      <c r="AD3625" s="318" t="s">
        <v>11833</v>
      </c>
      <c r="AE3625" s="319">
        <v>0</v>
      </c>
      <c r="AF3625" s="319" t="s">
        <v>11282</v>
      </c>
      <c r="AG3625" s="320">
        <v>0.75</v>
      </c>
      <c r="AH3625" s="321">
        <f t="shared" si="613"/>
        <v>0</v>
      </c>
      <c r="AI3625" s="287">
        <f>_xlfn.IFNA(VLOOKUP(AD:AD,грп!B:C,2,0),0)</f>
        <v>0</v>
      </c>
      <c r="AJ3625" s="607">
        <v>195</v>
      </c>
      <c r="AK3625" s="672">
        <f t="shared" si="605"/>
        <v>0</v>
      </c>
      <c r="AL3625" s="174"/>
    </row>
    <row r="3626" spans="1:38" s="4" customFormat="1" ht="12" customHeight="1" outlineLevel="1" x14ac:dyDescent="0.35">
      <c r="A3626" s="307" t="s">
        <v>10402</v>
      </c>
      <c r="B3626" s="308" t="s">
        <v>8874</v>
      </c>
      <c r="C3626" s="328"/>
      <c r="D3626" s="310" t="s">
        <v>1591</v>
      </c>
      <c r="E3626" s="322" t="s">
        <v>1592</v>
      </c>
      <c r="F3626" s="293"/>
      <c r="G3626" s="293"/>
      <c r="H3626" s="294">
        <v>18</v>
      </c>
      <c r="I3626" s="294" t="str">
        <f>IFERROR(_xlfn.IFNA(VLOOKUP($D:$D,history!$I:$Y,3,0),VLOOKUP(E:E,history!$H:$Y,4,0)),"--")</f>
        <v>--</v>
      </c>
      <c r="J3626" s="282" t="s">
        <v>9870</v>
      </c>
      <c r="K3626" s="282" t="str">
        <f t="shared" si="610"/>
        <v/>
      </c>
      <c r="L3626" s="312">
        <f t="shared" si="611"/>
        <v>42.64</v>
      </c>
      <c r="M3626" s="312">
        <f t="shared" si="612"/>
        <v>64.61</v>
      </c>
      <c r="N3626" s="297" t="str">
        <f>_xlfn.IFNA(VLOOKUP($E:$E,'1'!$A:$E,3,0),"")</f>
        <v/>
      </c>
      <c r="O3626" s="297" t="str">
        <f>_xlfn.IFNA(VLOOKUP($E:$E,'2'!$A:$E,3,0),"")</f>
        <v/>
      </c>
      <c r="P3626" s="297" t="str">
        <f>_xlfn.IFNA(VLOOKUP($E:$E,'3'!$A:$D,3,0),"")</f>
        <v/>
      </c>
      <c r="Q3626" s="297" t="str">
        <f>_xlfn.IFNA(VLOOKUP($E:$E,'4'!$A:$F,3,0),"")</f>
        <v/>
      </c>
      <c r="R3626" s="297" t="str">
        <f>_xlfn.IFNA(VLOOKUP($E:$E,'5'!$A:$F,3,0),"")</f>
        <v/>
      </c>
      <c r="S3626" s="297" t="str">
        <f>_xlfn.IFNA(VLOOKUP($E:$E,'6'!$A:$F,3,0),"")</f>
        <v/>
      </c>
      <c r="T3626" s="313">
        <v>1</v>
      </c>
      <c r="U3626" s="313">
        <v>200</v>
      </c>
      <c r="V3626" s="313">
        <v>400</v>
      </c>
      <c r="W3626" s="314">
        <v>5.8000000000000003E-2</v>
      </c>
      <c r="X3626" s="315">
        <v>9.0384599999999995E-5</v>
      </c>
      <c r="Y3626" s="749">
        <v>60</v>
      </c>
      <c r="Z3626" s="282"/>
      <c r="AA3626" s="316" t="s">
        <v>393</v>
      </c>
      <c r="AB3626" s="282" t="s">
        <v>9163</v>
      </c>
      <c r="AC3626" s="317" t="s">
        <v>2081</v>
      </c>
      <c r="AD3626" s="318" t="s">
        <v>11833</v>
      </c>
      <c r="AE3626" s="319">
        <v>0</v>
      </c>
      <c r="AF3626" s="319" t="s">
        <v>11282</v>
      </c>
      <c r="AG3626" s="320">
        <v>0.81</v>
      </c>
      <c r="AH3626" s="321">
        <f t="shared" si="613"/>
        <v>0</v>
      </c>
      <c r="AI3626" s="287">
        <f>_xlfn.IFNA(VLOOKUP(AD:AD,грп!B:C,2,0),0)</f>
        <v>0</v>
      </c>
      <c r="AJ3626" s="607">
        <v>45</v>
      </c>
      <c r="AK3626" s="672">
        <f t="shared" si="605"/>
        <v>0</v>
      </c>
      <c r="AL3626" s="174"/>
    </row>
    <row r="3627" spans="1:38" s="4" customFormat="1" ht="12" customHeight="1" outlineLevel="1" x14ac:dyDescent="0.35">
      <c r="A3627" s="307" t="s">
        <v>10402</v>
      </c>
      <c r="B3627" s="308" t="s">
        <v>8875</v>
      </c>
      <c r="C3627" s="328"/>
      <c r="D3627" s="310" t="s">
        <v>1593</v>
      </c>
      <c r="E3627" s="322" t="s">
        <v>1594</v>
      </c>
      <c r="F3627" s="293"/>
      <c r="G3627" s="293"/>
      <c r="H3627" s="294">
        <v>83</v>
      </c>
      <c r="I3627" s="294" t="str">
        <f>IFERROR(_xlfn.IFNA(VLOOKUP($D:$D,history!$I:$Y,3,0),VLOOKUP(E:E,history!$H:$Y,4,0)),"--")</f>
        <v>--</v>
      </c>
      <c r="J3627" s="282" t="s">
        <v>9870</v>
      </c>
      <c r="K3627" s="282" t="str">
        <f t="shared" si="610"/>
        <v/>
      </c>
      <c r="L3627" s="312">
        <f t="shared" si="611"/>
        <v>36.85</v>
      </c>
      <c r="M3627" s="312">
        <f t="shared" si="612"/>
        <v>55.84</v>
      </c>
      <c r="N3627" s="297" t="str">
        <f>_xlfn.IFNA(VLOOKUP($E:$E,'1'!$A:$E,3,0),"")</f>
        <v/>
      </c>
      <c r="O3627" s="297" t="str">
        <f>_xlfn.IFNA(VLOOKUP($E:$E,'2'!$A:$E,3,0),"")</f>
        <v/>
      </c>
      <c r="P3627" s="297" t="str">
        <f>_xlfn.IFNA(VLOOKUP($E:$E,'3'!$A:$D,3,0),"")</f>
        <v/>
      </c>
      <c r="Q3627" s="297" t="str">
        <f>_xlfn.IFNA(VLOOKUP($E:$E,'4'!$A:$F,3,0),"")</f>
        <v/>
      </c>
      <c r="R3627" s="297" t="str">
        <f>_xlfn.IFNA(VLOOKUP($E:$E,'5'!$A:$F,3,0),"")</f>
        <v/>
      </c>
      <c r="S3627" s="297" t="str">
        <f>_xlfn.IFNA(VLOOKUP($E:$E,'6'!$A:$F,3,0),"")</f>
        <v/>
      </c>
      <c r="T3627" s="313">
        <v>1</v>
      </c>
      <c r="U3627" s="313">
        <v>200</v>
      </c>
      <c r="V3627" s="313">
        <v>400</v>
      </c>
      <c r="W3627" s="314">
        <v>4.7E-2</v>
      </c>
      <c r="X3627" s="315">
        <v>7.4999999999999993E-5</v>
      </c>
      <c r="Y3627" s="749">
        <v>50</v>
      </c>
      <c r="Z3627" s="282"/>
      <c r="AA3627" s="316" t="s">
        <v>10396</v>
      </c>
      <c r="AB3627" s="282" t="s">
        <v>9163</v>
      </c>
      <c r="AC3627" s="317" t="s">
        <v>2081</v>
      </c>
      <c r="AD3627" s="318" t="s">
        <v>11833</v>
      </c>
      <c r="AE3627" s="319">
        <v>0</v>
      </c>
      <c r="AF3627" s="319" t="s">
        <v>11282</v>
      </c>
      <c r="AG3627" s="320">
        <v>0.7</v>
      </c>
      <c r="AH3627" s="321">
        <f t="shared" si="613"/>
        <v>0</v>
      </c>
      <c r="AI3627" s="287">
        <f>_xlfn.IFNA(VLOOKUP(AD:AD,грп!B:C,2,0),0)</f>
        <v>0</v>
      </c>
      <c r="AJ3627" s="607">
        <v>195</v>
      </c>
      <c r="AK3627" s="672">
        <f t="shared" si="605"/>
        <v>0</v>
      </c>
      <c r="AL3627" s="174"/>
    </row>
    <row r="3628" spans="1:38" s="4" customFormat="1" ht="12" customHeight="1" outlineLevel="1" x14ac:dyDescent="0.35">
      <c r="A3628" s="307" t="s">
        <v>10402</v>
      </c>
      <c r="B3628" s="308" t="s">
        <v>8876</v>
      </c>
      <c r="C3628" s="328"/>
      <c r="D3628" s="310" t="s">
        <v>1595</v>
      </c>
      <c r="E3628" s="322" t="s">
        <v>1596</v>
      </c>
      <c r="F3628" s="293"/>
      <c r="G3628" s="293"/>
      <c r="H3628" s="294">
        <v>25</v>
      </c>
      <c r="I3628" s="294" t="str">
        <f>IFERROR(_xlfn.IFNA(VLOOKUP($D:$D,history!$I:$Y,3,0),VLOOKUP(E:E,history!$H:$Y,4,0)),"--")</f>
        <v>--</v>
      </c>
      <c r="J3628" s="282" t="s">
        <v>9870</v>
      </c>
      <c r="K3628" s="282" t="str">
        <f t="shared" si="610"/>
        <v/>
      </c>
      <c r="L3628" s="312">
        <f t="shared" si="611"/>
        <v>38.96</v>
      </c>
      <c r="M3628" s="312">
        <f t="shared" si="612"/>
        <v>59.03</v>
      </c>
      <c r="N3628" s="297" t="str">
        <f>_xlfn.IFNA(VLOOKUP($E:$E,'1'!$A:$E,3,0),"")</f>
        <v/>
      </c>
      <c r="O3628" s="297" t="str">
        <f>_xlfn.IFNA(VLOOKUP($E:$E,'2'!$A:$E,3,0),"")</f>
        <v/>
      </c>
      <c r="P3628" s="297" t="str">
        <f>_xlfn.IFNA(VLOOKUP($E:$E,'3'!$A:$D,3,0),"")</f>
        <v/>
      </c>
      <c r="Q3628" s="297" t="str">
        <f>_xlfn.IFNA(VLOOKUP($E:$E,'4'!$A:$F,3,0),"")</f>
        <v/>
      </c>
      <c r="R3628" s="297" t="str">
        <f>_xlfn.IFNA(VLOOKUP($E:$E,'5'!$A:$F,3,0),"")</f>
        <v/>
      </c>
      <c r="S3628" s="297" t="str">
        <f>_xlfn.IFNA(VLOOKUP($E:$E,'6'!$A:$F,3,0),"")</f>
        <v/>
      </c>
      <c r="T3628" s="313">
        <v>1</v>
      </c>
      <c r="U3628" s="313">
        <v>200</v>
      </c>
      <c r="V3628" s="313">
        <v>400</v>
      </c>
      <c r="W3628" s="314">
        <v>5.0999999999999997E-2</v>
      </c>
      <c r="X3628" s="315">
        <v>7.4999999999999993E-5</v>
      </c>
      <c r="Y3628" s="749">
        <v>60</v>
      </c>
      <c r="Z3628" s="282"/>
      <c r="AA3628" s="316" t="s">
        <v>10396</v>
      </c>
      <c r="AB3628" s="282" t="s">
        <v>9163</v>
      </c>
      <c r="AC3628" s="317" t="s">
        <v>2081</v>
      </c>
      <c r="AD3628" s="318" t="s">
        <v>11833</v>
      </c>
      <c r="AE3628" s="319">
        <v>0</v>
      </c>
      <c r="AF3628" s="319" t="s">
        <v>11282</v>
      </c>
      <c r="AG3628" s="320">
        <v>0.74</v>
      </c>
      <c r="AH3628" s="321">
        <f t="shared" si="613"/>
        <v>0</v>
      </c>
      <c r="AI3628" s="287">
        <f>_xlfn.IFNA(VLOOKUP(AD:AD,грп!B:C,2,0),0)</f>
        <v>0</v>
      </c>
      <c r="AJ3628" s="607">
        <v>195</v>
      </c>
      <c r="AK3628" s="672">
        <f t="shared" si="605"/>
        <v>0</v>
      </c>
      <c r="AL3628" s="174"/>
    </row>
    <row r="3629" spans="1:38" s="4" customFormat="1" ht="12" customHeight="1" outlineLevel="1" x14ac:dyDescent="0.35">
      <c r="A3629" s="307" t="s">
        <v>10402</v>
      </c>
      <c r="B3629" s="308" t="s">
        <v>8877</v>
      </c>
      <c r="C3629" s="328"/>
      <c r="D3629" s="310" t="s">
        <v>1597</v>
      </c>
      <c r="E3629" s="322" t="s">
        <v>1598</v>
      </c>
      <c r="F3629" s="293"/>
      <c r="G3629" s="293"/>
      <c r="H3629" s="294">
        <v>20</v>
      </c>
      <c r="I3629" s="294" t="str">
        <f>IFERROR(_xlfn.IFNA(VLOOKUP($D:$D,history!$I:$Y,3,0),VLOOKUP(E:E,history!$H:$Y,4,0)),"--")</f>
        <v>--</v>
      </c>
      <c r="J3629" s="282" t="s">
        <v>5946</v>
      </c>
      <c r="K3629" s="282" t="str">
        <f t="shared" si="610"/>
        <v/>
      </c>
      <c r="L3629" s="312">
        <f t="shared" si="611"/>
        <v>50.01</v>
      </c>
      <c r="M3629" s="312">
        <f t="shared" si="612"/>
        <v>75.78</v>
      </c>
      <c r="N3629" s="297" t="str">
        <f>_xlfn.IFNA(VLOOKUP($E:$E,'1'!$A:$E,3,0),"")</f>
        <v/>
      </c>
      <c r="O3629" s="297" t="str">
        <f>_xlfn.IFNA(VLOOKUP($E:$E,'2'!$A:$E,3,0),"")</f>
        <v/>
      </c>
      <c r="P3629" s="297" t="str">
        <f>_xlfn.IFNA(VLOOKUP($E:$E,'3'!$A:$D,3,0),"")</f>
        <v/>
      </c>
      <c r="Q3629" s="297" t="str">
        <f>_xlfn.IFNA(VLOOKUP($E:$E,'4'!$A:$F,3,0),"")</f>
        <v/>
      </c>
      <c r="R3629" s="297" t="str">
        <f>_xlfn.IFNA(VLOOKUP($E:$E,'5'!$A:$F,3,0),"")</f>
        <v/>
      </c>
      <c r="S3629" s="297" t="str">
        <f>_xlfn.IFNA(VLOOKUP($E:$E,'6'!$A:$F,3,0),"")</f>
        <v/>
      </c>
      <c r="T3629" s="313">
        <v>1</v>
      </c>
      <c r="U3629" s="313">
        <v>100</v>
      </c>
      <c r="V3629" s="313">
        <v>200</v>
      </c>
      <c r="W3629" s="314">
        <v>7.8E-2</v>
      </c>
      <c r="X3629" s="315">
        <v>1.3799999999999999E-4</v>
      </c>
      <c r="Y3629" s="749">
        <v>70</v>
      </c>
      <c r="Z3629" s="282"/>
      <c r="AA3629" s="316" t="s">
        <v>10396</v>
      </c>
      <c r="AB3629" s="282" t="s">
        <v>9163</v>
      </c>
      <c r="AC3629" s="317" t="s">
        <v>2081</v>
      </c>
      <c r="AD3629" s="318" t="s">
        <v>11833</v>
      </c>
      <c r="AE3629" s="319">
        <v>0</v>
      </c>
      <c r="AF3629" s="319" t="s">
        <v>11282</v>
      </c>
      <c r="AG3629" s="320">
        <v>0.95</v>
      </c>
      <c r="AH3629" s="321">
        <f t="shared" si="613"/>
        <v>0</v>
      </c>
      <c r="AI3629" s="287">
        <f>_xlfn.IFNA(VLOOKUP(AD:AD,грп!B:C,2,0),0)</f>
        <v>0</v>
      </c>
      <c r="AJ3629" s="607">
        <v>0</v>
      </c>
      <c r="AK3629" s="672">
        <f t="shared" si="605"/>
        <v>0</v>
      </c>
      <c r="AL3629" s="174"/>
    </row>
    <row r="3630" spans="1:38" s="4" customFormat="1" ht="12" customHeight="1" outlineLevel="1" x14ac:dyDescent="0.35">
      <c r="A3630" s="307" t="s">
        <v>10402</v>
      </c>
      <c r="B3630" s="308" t="s">
        <v>8878</v>
      </c>
      <c r="C3630" s="328"/>
      <c r="D3630" s="310" t="s">
        <v>1599</v>
      </c>
      <c r="E3630" s="322" t="s">
        <v>1600</v>
      </c>
      <c r="F3630" s="293"/>
      <c r="G3630" s="293"/>
      <c r="H3630" s="294">
        <v>70</v>
      </c>
      <c r="I3630" s="294" t="str">
        <f>IFERROR(_xlfn.IFNA(VLOOKUP($D:$D,history!$I:$Y,3,0),VLOOKUP(E:E,history!$H:$Y,4,0)),"--")</f>
        <v>--</v>
      </c>
      <c r="J3630" s="282" t="s">
        <v>9870</v>
      </c>
      <c r="K3630" s="282" t="str">
        <f t="shared" si="610"/>
        <v/>
      </c>
      <c r="L3630" s="312">
        <f t="shared" si="611"/>
        <v>53.18</v>
      </c>
      <c r="M3630" s="312">
        <f t="shared" si="612"/>
        <v>80.569999999999993</v>
      </c>
      <c r="N3630" s="297" t="str">
        <f>_xlfn.IFNA(VLOOKUP($E:$E,'1'!$A:$E,3,0),"")</f>
        <v/>
      </c>
      <c r="O3630" s="297" t="str">
        <f>_xlfn.IFNA(VLOOKUP($E:$E,'2'!$A:$E,3,0),"")</f>
        <v/>
      </c>
      <c r="P3630" s="297" t="str">
        <f>_xlfn.IFNA(VLOOKUP($E:$E,'3'!$A:$D,3,0),"")</f>
        <v/>
      </c>
      <c r="Q3630" s="297" t="str">
        <f>_xlfn.IFNA(VLOOKUP($E:$E,'4'!$A:$F,3,0),"")</f>
        <v/>
      </c>
      <c r="R3630" s="297" t="str">
        <f>_xlfn.IFNA(VLOOKUP($E:$E,'5'!$A:$F,3,0),"")</f>
        <v/>
      </c>
      <c r="S3630" s="297" t="str">
        <f>_xlfn.IFNA(VLOOKUP($E:$E,'6'!$A:$F,3,0),"")</f>
        <v/>
      </c>
      <c r="T3630" s="313">
        <v>1</v>
      </c>
      <c r="U3630" s="313">
        <v>100</v>
      </c>
      <c r="V3630" s="313">
        <v>200</v>
      </c>
      <c r="W3630" s="314">
        <v>8.5000000000000006E-2</v>
      </c>
      <c r="X3630" s="315">
        <v>1.444444E-4</v>
      </c>
      <c r="Y3630" s="749">
        <v>80</v>
      </c>
      <c r="Z3630" s="282"/>
      <c r="AA3630" s="316" t="s">
        <v>10390</v>
      </c>
      <c r="AB3630" s="282" t="s">
        <v>9163</v>
      </c>
      <c r="AC3630" s="317" t="s">
        <v>2081</v>
      </c>
      <c r="AD3630" s="318" t="s">
        <v>11833</v>
      </c>
      <c r="AE3630" s="319">
        <v>0</v>
      </c>
      <c r="AF3630" s="319" t="s">
        <v>11282</v>
      </c>
      <c r="AG3630" s="320">
        <v>1.01</v>
      </c>
      <c r="AH3630" s="321">
        <f t="shared" si="613"/>
        <v>0</v>
      </c>
      <c r="AI3630" s="287">
        <f>_xlfn.IFNA(VLOOKUP(AD:AD,грп!B:C,2,0),0)</f>
        <v>0</v>
      </c>
      <c r="AJ3630" s="607">
        <v>90</v>
      </c>
      <c r="AK3630" s="672">
        <f t="shared" si="605"/>
        <v>0</v>
      </c>
      <c r="AL3630" s="174"/>
    </row>
    <row r="3631" spans="1:38" s="4" customFormat="1" ht="12" customHeight="1" outlineLevel="1" x14ac:dyDescent="0.35">
      <c r="A3631" s="307" t="s">
        <v>10402</v>
      </c>
      <c r="B3631" s="308" t="s">
        <v>8879</v>
      </c>
      <c r="C3631" s="328"/>
      <c r="D3631" s="310" t="s">
        <v>1601</v>
      </c>
      <c r="E3631" s="322" t="s">
        <v>1602</v>
      </c>
      <c r="F3631" s="293"/>
      <c r="G3631" s="293"/>
      <c r="H3631" s="294">
        <v>21</v>
      </c>
      <c r="I3631" s="294" t="str">
        <f>IFERROR(_xlfn.IFNA(VLOOKUP($D:$D,history!$I:$Y,3,0),VLOOKUP(E:E,history!$H:$Y,4,0)),"--")</f>
        <v>--</v>
      </c>
      <c r="J3631" s="282" t="s">
        <v>9870</v>
      </c>
      <c r="K3631" s="282" t="str">
        <f t="shared" si="610"/>
        <v/>
      </c>
      <c r="L3631" s="312">
        <f t="shared" si="611"/>
        <v>62.13</v>
      </c>
      <c r="M3631" s="312">
        <f t="shared" si="612"/>
        <v>94.13</v>
      </c>
      <c r="N3631" s="297" t="str">
        <f>_xlfn.IFNA(VLOOKUP($E:$E,'1'!$A:$E,3,0),"")</f>
        <v/>
      </c>
      <c r="O3631" s="297" t="str">
        <f>_xlfn.IFNA(VLOOKUP($E:$E,'2'!$A:$E,3,0),"")</f>
        <v/>
      </c>
      <c r="P3631" s="297" t="str">
        <f>_xlfn.IFNA(VLOOKUP($E:$E,'3'!$A:$D,3,0),"")</f>
        <v/>
      </c>
      <c r="Q3631" s="297" t="str">
        <f>_xlfn.IFNA(VLOOKUP($E:$E,'4'!$A:$F,3,0),"")</f>
        <v/>
      </c>
      <c r="R3631" s="297" t="str">
        <f>_xlfn.IFNA(VLOOKUP($E:$E,'5'!$A:$F,3,0),"")</f>
        <v/>
      </c>
      <c r="S3631" s="297" t="str">
        <f>_xlfn.IFNA(VLOOKUP($E:$E,'6'!$A:$F,3,0),"")</f>
        <v/>
      </c>
      <c r="T3631" s="313">
        <v>1</v>
      </c>
      <c r="U3631" s="313">
        <v>100</v>
      </c>
      <c r="V3631" s="313">
        <v>200</v>
      </c>
      <c r="W3631" s="314">
        <v>8.8999999999999996E-2</v>
      </c>
      <c r="X3631" s="315">
        <v>1.44E-4</v>
      </c>
      <c r="Y3631" s="749">
        <v>90</v>
      </c>
      <c r="Z3631" s="282"/>
      <c r="AA3631" s="316" t="s">
        <v>10390</v>
      </c>
      <c r="AB3631" s="282" t="s">
        <v>9163</v>
      </c>
      <c r="AC3631" s="317" t="s">
        <v>2081</v>
      </c>
      <c r="AD3631" s="318" t="s">
        <v>11833</v>
      </c>
      <c r="AE3631" s="319">
        <v>0</v>
      </c>
      <c r="AF3631" s="319" t="s">
        <v>11282</v>
      </c>
      <c r="AG3631" s="320">
        <v>1.18</v>
      </c>
      <c r="AH3631" s="321">
        <f t="shared" si="613"/>
        <v>0</v>
      </c>
      <c r="AI3631" s="287">
        <f>_xlfn.IFNA(VLOOKUP(AD:AD,грп!B:C,2,0),0)</f>
        <v>0</v>
      </c>
      <c r="AJ3631" s="607">
        <v>95</v>
      </c>
      <c r="AK3631" s="672">
        <f t="shared" si="605"/>
        <v>0</v>
      </c>
      <c r="AL3631" s="174"/>
    </row>
    <row r="3632" spans="1:38" s="4" customFormat="1" ht="12" customHeight="1" outlineLevel="1" x14ac:dyDescent="0.35">
      <c r="A3632" s="307" t="s">
        <v>10402</v>
      </c>
      <c r="B3632" s="308" t="s">
        <v>8880</v>
      </c>
      <c r="C3632" s="328"/>
      <c r="D3632" s="310" t="s">
        <v>1603</v>
      </c>
      <c r="E3632" s="322" t="s">
        <v>1604</v>
      </c>
      <c r="F3632" s="293"/>
      <c r="G3632" s="293"/>
      <c r="H3632" s="294">
        <v>60</v>
      </c>
      <c r="I3632" s="294" t="str">
        <f>IFERROR(_xlfn.IFNA(VLOOKUP($D:$D,history!$I:$Y,3,0),VLOOKUP(E:E,history!$H:$Y,4,0)),"--")</f>
        <v>--</v>
      </c>
      <c r="J3632" s="282" t="s">
        <v>9870</v>
      </c>
      <c r="K3632" s="282" t="str">
        <f t="shared" si="610"/>
        <v/>
      </c>
      <c r="L3632" s="312">
        <f t="shared" si="611"/>
        <v>64.760000000000005</v>
      </c>
      <c r="M3632" s="312">
        <f t="shared" si="612"/>
        <v>98.12</v>
      </c>
      <c r="N3632" s="297" t="str">
        <f>_xlfn.IFNA(VLOOKUP($E:$E,'1'!$A:$E,3,0),"")</f>
        <v/>
      </c>
      <c r="O3632" s="297" t="str">
        <f>_xlfn.IFNA(VLOOKUP($E:$E,'2'!$A:$E,3,0),"")</f>
        <v/>
      </c>
      <c r="P3632" s="297" t="str">
        <f>_xlfn.IFNA(VLOOKUP($E:$E,'3'!$A:$D,3,0),"")</f>
        <v/>
      </c>
      <c r="Q3632" s="297" t="str">
        <f>_xlfn.IFNA(VLOOKUP($E:$E,'4'!$A:$F,3,0),"")</f>
        <v/>
      </c>
      <c r="R3632" s="297" t="str">
        <f>_xlfn.IFNA(VLOOKUP($E:$E,'5'!$A:$F,3,0),"")</f>
        <v/>
      </c>
      <c r="S3632" s="297" t="str">
        <f>_xlfn.IFNA(VLOOKUP($E:$E,'6'!$A:$F,3,0),"")</f>
        <v/>
      </c>
      <c r="T3632" s="313">
        <v>1</v>
      </c>
      <c r="U3632" s="313">
        <v>100</v>
      </c>
      <c r="V3632" s="313">
        <v>200</v>
      </c>
      <c r="W3632" s="314">
        <v>9.1999999999999998E-2</v>
      </c>
      <c r="X3632" s="315">
        <v>1.64E-4</v>
      </c>
      <c r="Y3632" s="749">
        <v>90</v>
      </c>
      <c r="Z3632" s="282"/>
      <c r="AA3632" s="316" t="s">
        <v>10390</v>
      </c>
      <c r="AB3632" s="282" t="s">
        <v>9163</v>
      </c>
      <c r="AC3632" s="317" t="s">
        <v>2081</v>
      </c>
      <c r="AD3632" s="318" t="s">
        <v>11833</v>
      </c>
      <c r="AE3632" s="319">
        <v>0</v>
      </c>
      <c r="AF3632" s="319" t="s">
        <v>11282</v>
      </c>
      <c r="AG3632" s="320">
        <v>1.23</v>
      </c>
      <c r="AH3632" s="321">
        <f t="shared" si="613"/>
        <v>0</v>
      </c>
      <c r="AI3632" s="287">
        <f>_xlfn.IFNA(VLOOKUP(AD:AD,грп!B:C,2,0),0)</f>
        <v>0</v>
      </c>
      <c r="AJ3632" s="607">
        <v>45</v>
      </c>
      <c r="AK3632" s="672">
        <f t="shared" ref="AK3632:AK3695" si="614">C3632</f>
        <v>0</v>
      </c>
      <c r="AL3632" s="174"/>
    </row>
    <row r="3633" spans="1:39" s="4" customFormat="1" ht="12" customHeight="1" outlineLevel="1" x14ac:dyDescent="0.35">
      <c r="A3633" s="307" t="s">
        <v>10402</v>
      </c>
      <c r="B3633" s="308" t="s">
        <v>8881</v>
      </c>
      <c r="C3633" s="328"/>
      <c r="D3633" s="310" t="s">
        <v>1605</v>
      </c>
      <c r="E3633" s="322" t="s">
        <v>1606</v>
      </c>
      <c r="F3633" s="293"/>
      <c r="G3633" s="293"/>
      <c r="H3633" s="294">
        <v>23</v>
      </c>
      <c r="I3633" s="294" t="str">
        <f>IFERROR(_xlfn.IFNA(VLOOKUP($D:$D,history!$I:$Y,3,0),VLOOKUP(E:E,history!$H:$Y,4,0)),"--")</f>
        <v>V</v>
      </c>
      <c r="J3633" s="282" t="s">
        <v>9870</v>
      </c>
      <c r="K3633" s="282" t="str">
        <f t="shared" si="610"/>
        <v/>
      </c>
      <c r="L3633" s="312">
        <f t="shared" si="611"/>
        <v>45.28</v>
      </c>
      <c r="M3633" s="312">
        <f t="shared" si="612"/>
        <v>68.599999999999994</v>
      </c>
      <c r="N3633" s="297" t="str">
        <f>_xlfn.IFNA(VLOOKUP($E:$E,'1'!$A:$E,3,0),"")</f>
        <v/>
      </c>
      <c r="O3633" s="297" t="str">
        <f>_xlfn.IFNA(VLOOKUP($E:$E,'2'!$A:$E,3,0),"")</f>
        <v/>
      </c>
      <c r="P3633" s="297" t="str">
        <f>_xlfn.IFNA(VLOOKUP($E:$E,'3'!$A:$D,3,0),"")</f>
        <v/>
      </c>
      <c r="Q3633" s="297" t="str">
        <f>_xlfn.IFNA(VLOOKUP($E:$E,'4'!$A:$F,3,0),"")</f>
        <v/>
      </c>
      <c r="R3633" s="297" t="str">
        <f>_xlfn.IFNA(VLOOKUP($E:$E,'5'!$A:$F,3,0),"")</f>
        <v/>
      </c>
      <c r="S3633" s="297" t="str">
        <f>_xlfn.IFNA(VLOOKUP($E:$E,'6'!$A:$F,3,0),"")</f>
        <v/>
      </c>
      <c r="T3633" s="313">
        <v>1</v>
      </c>
      <c r="U3633" s="313">
        <v>100</v>
      </c>
      <c r="V3633" s="313">
        <v>200</v>
      </c>
      <c r="W3633" s="314">
        <v>7.0000000000000007E-2</v>
      </c>
      <c r="X3633" s="315">
        <v>1.3200000000000001E-4</v>
      </c>
      <c r="Y3633" s="749">
        <v>70</v>
      </c>
      <c r="Z3633" s="282"/>
      <c r="AA3633" s="316" t="s">
        <v>10390</v>
      </c>
      <c r="AB3633" s="282" t="s">
        <v>9163</v>
      </c>
      <c r="AC3633" s="317" t="s">
        <v>2081</v>
      </c>
      <c r="AD3633" s="318" t="s">
        <v>11833</v>
      </c>
      <c r="AE3633" s="319">
        <v>0</v>
      </c>
      <c r="AF3633" s="319" t="s">
        <v>11282</v>
      </c>
      <c r="AG3633" s="320">
        <v>0.86</v>
      </c>
      <c r="AH3633" s="321">
        <f t="shared" si="613"/>
        <v>0</v>
      </c>
      <c r="AI3633" s="287">
        <f>_xlfn.IFNA(VLOOKUP(AD:AD,грп!B:C,2,0),0)</f>
        <v>0</v>
      </c>
      <c r="AJ3633" s="607">
        <v>91</v>
      </c>
      <c r="AK3633" s="672">
        <f t="shared" si="614"/>
        <v>0</v>
      </c>
      <c r="AL3633" s="174"/>
    </row>
    <row r="3634" spans="1:39" s="4" customFormat="1" ht="12" customHeight="1" outlineLevel="1" x14ac:dyDescent="0.35">
      <c r="A3634" s="307" t="s">
        <v>10402</v>
      </c>
      <c r="B3634" s="308" t="s">
        <v>8882</v>
      </c>
      <c r="C3634" s="328"/>
      <c r="D3634" s="310" t="s">
        <v>1607</v>
      </c>
      <c r="E3634" s="322" t="s">
        <v>1608</v>
      </c>
      <c r="F3634" s="293"/>
      <c r="G3634" s="293"/>
      <c r="H3634" s="294">
        <v>97</v>
      </c>
      <c r="I3634" s="294" t="str">
        <f>IFERROR(_xlfn.IFNA(VLOOKUP($D:$D,history!$I:$Y,3,0),VLOOKUP(E:E,history!$H:$Y,4,0)),"--")</f>
        <v>--</v>
      </c>
      <c r="J3634" s="282" t="s">
        <v>5946</v>
      </c>
      <c r="K3634" s="282" t="str">
        <f t="shared" si="610"/>
        <v/>
      </c>
      <c r="L3634" s="312">
        <f t="shared" si="611"/>
        <v>47.38</v>
      </c>
      <c r="M3634" s="312">
        <f t="shared" si="612"/>
        <v>71.790000000000006</v>
      </c>
      <c r="N3634" s="297" t="str">
        <f>_xlfn.IFNA(VLOOKUP($E:$E,'1'!$A:$E,3,0),"")</f>
        <v/>
      </c>
      <c r="O3634" s="297" t="str">
        <f>_xlfn.IFNA(VLOOKUP($E:$E,'2'!$A:$E,3,0),"")</f>
        <v/>
      </c>
      <c r="P3634" s="297" t="str">
        <f>_xlfn.IFNA(VLOOKUP($E:$E,'3'!$A:$D,3,0),"")</f>
        <v/>
      </c>
      <c r="Q3634" s="297" t="str">
        <f>_xlfn.IFNA(VLOOKUP($E:$E,'4'!$A:$F,3,0),"")</f>
        <v/>
      </c>
      <c r="R3634" s="297" t="str">
        <f>_xlfn.IFNA(VLOOKUP($E:$E,'5'!$A:$F,3,0),"")</f>
        <v/>
      </c>
      <c r="S3634" s="297" t="str">
        <f>_xlfn.IFNA(VLOOKUP($E:$E,'6'!$A:$F,3,0),"")</f>
        <v/>
      </c>
      <c r="T3634" s="313">
        <v>1</v>
      </c>
      <c r="U3634" s="313">
        <v>100</v>
      </c>
      <c r="V3634" s="313">
        <v>200</v>
      </c>
      <c r="W3634" s="314">
        <v>7.3999999999999996E-2</v>
      </c>
      <c r="X3634" s="315">
        <v>1.3200000000000001E-4</v>
      </c>
      <c r="Y3634" s="749">
        <v>70</v>
      </c>
      <c r="Z3634" s="282"/>
      <c r="AA3634" s="316" t="s">
        <v>10396</v>
      </c>
      <c r="AB3634" s="282" t="s">
        <v>9163</v>
      </c>
      <c r="AC3634" s="317" t="s">
        <v>2081</v>
      </c>
      <c r="AD3634" s="318" t="s">
        <v>11833</v>
      </c>
      <c r="AE3634" s="319">
        <v>0</v>
      </c>
      <c r="AF3634" s="319" t="s">
        <v>11282</v>
      </c>
      <c r="AG3634" s="320">
        <v>0.9</v>
      </c>
      <c r="AH3634" s="321">
        <f t="shared" si="613"/>
        <v>0</v>
      </c>
      <c r="AI3634" s="287">
        <f>_xlfn.IFNA(VLOOKUP(AD:AD,грп!B:C,2,0),0)</f>
        <v>0</v>
      </c>
      <c r="AJ3634" s="607">
        <v>0</v>
      </c>
      <c r="AK3634" s="672">
        <f t="shared" si="614"/>
        <v>0</v>
      </c>
      <c r="AL3634" s="174"/>
    </row>
    <row r="3635" spans="1:39" s="4" customFormat="1" ht="12" customHeight="1" outlineLevel="1" x14ac:dyDescent="0.35">
      <c r="A3635" s="307" t="s">
        <v>10402</v>
      </c>
      <c r="B3635" s="308" t="s">
        <v>8883</v>
      </c>
      <c r="C3635" s="328"/>
      <c r="D3635" s="310" t="s">
        <v>1609</v>
      </c>
      <c r="E3635" s="322" t="s">
        <v>1610</v>
      </c>
      <c r="F3635" s="293"/>
      <c r="G3635" s="293"/>
      <c r="H3635" s="294">
        <v>68</v>
      </c>
      <c r="I3635" s="294" t="str">
        <f>IFERROR(_xlfn.IFNA(VLOOKUP($D:$D,history!$I:$Y,3,0),VLOOKUP(E:E,history!$H:$Y,4,0)),"--")</f>
        <v>--</v>
      </c>
      <c r="J3635" s="282" t="s">
        <v>9870</v>
      </c>
      <c r="K3635" s="282" t="str">
        <f t="shared" si="610"/>
        <v/>
      </c>
      <c r="L3635" s="312">
        <f t="shared" si="611"/>
        <v>72.650000000000006</v>
      </c>
      <c r="M3635" s="312">
        <f t="shared" si="612"/>
        <v>110.08</v>
      </c>
      <c r="N3635" s="297" t="str">
        <f>_xlfn.IFNA(VLOOKUP($E:$E,'1'!$A:$E,3,0),"")</f>
        <v/>
      </c>
      <c r="O3635" s="297" t="str">
        <f>_xlfn.IFNA(VLOOKUP($E:$E,'2'!$A:$E,3,0),"")</f>
        <v/>
      </c>
      <c r="P3635" s="297" t="str">
        <f>_xlfn.IFNA(VLOOKUP($E:$E,'3'!$A:$D,3,0),"")</f>
        <v/>
      </c>
      <c r="Q3635" s="297" t="str">
        <f>_xlfn.IFNA(VLOOKUP($E:$E,'4'!$A:$F,3,0),"")</f>
        <v/>
      </c>
      <c r="R3635" s="297" t="str">
        <f>_xlfn.IFNA(VLOOKUP($E:$E,'5'!$A:$F,3,0),"")</f>
        <v/>
      </c>
      <c r="S3635" s="297" t="str">
        <f>_xlfn.IFNA(VLOOKUP($E:$E,'6'!$A:$F,3,0),"")</f>
        <v/>
      </c>
      <c r="T3635" s="313">
        <v>1</v>
      </c>
      <c r="U3635" s="313">
        <v>100</v>
      </c>
      <c r="V3635" s="313">
        <v>200</v>
      </c>
      <c r="W3635" s="314">
        <v>0.11799999999999999</v>
      </c>
      <c r="X3635" s="315">
        <v>1.6799999999999999E-4</v>
      </c>
      <c r="Y3635" s="749">
        <v>90</v>
      </c>
      <c r="Z3635" s="282"/>
      <c r="AA3635" s="316" t="s">
        <v>10390</v>
      </c>
      <c r="AB3635" s="282" t="s">
        <v>9163</v>
      </c>
      <c r="AC3635" s="317" t="s">
        <v>2081</v>
      </c>
      <c r="AD3635" s="318" t="s">
        <v>11833</v>
      </c>
      <c r="AE3635" s="319">
        <v>0</v>
      </c>
      <c r="AF3635" s="319" t="s">
        <v>11282</v>
      </c>
      <c r="AG3635" s="320">
        <v>1.38</v>
      </c>
      <c r="AH3635" s="321">
        <f t="shared" si="613"/>
        <v>0</v>
      </c>
      <c r="AI3635" s="287">
        <f>_xlfn.IFNA(VLOOKUP(AD:AD,грп!B:C,2,0),0)</f>
        <v>0</v>
      </c>
      <c r="AJ3635" s="607">
        <v>85</v>
      </c>
      <c r="AK3635" s="672">
        <f t="shared" si="614"/>
        <v>0</v>
      </c>
      <c r="AL3635" s="174"/>
    </row>
    <row r="3636" spans="1:39" s="4" customFormat="1" ht="12" customHeight="1" outlineLevel="1" x14ac:dyDescent="0.35">
      <c r="A3636" s="307" t="s">
        <v>10402</v>
      </c>
      <c r="B3636" s="308" t="s">
        <v>8884</v>
      </c>
      <c r="C3636" s="328"/>
      <c r="D3636" s="310" t="s">
        <v>1611</v>
      </c>
      <c r="E3636" s="322" t="s">
        <v>1612</v>
      </c>
      <c r="F3636" s="293"/>
      <c r="G3636" s="293"/>
      <c r="H3636" s="294">
        <v>20</v>
      </c>
      <c r="I3636" s="294" t="str">
        <f>IFERROR(_xlfn.IFNA(VLOOKUP($D:$D,history!$I:$Y,3,0),VLOOKUP(E:E,history!$H:$Y,4,0)),"--")</f>
        <v>--</v>
      </c>
      <c r="J3636" s="282" t="s">
        <v>9870</v>
      </c>
      <c r="K3636" s="282" t="str">
        <f t="shared" si="610"/>
        <v/>
      </c>
      <c r="L3636" s="312">
        <f t="shared" si="611"/>
        <v>79.5</v>
      </c>
      <c r="M3636" s="312">
        <f t="shared" si="612"/>
        <v>120.45</v>
      </c>
      <c r="N3636" s="297" t="str">
        <f>_xlfn.IFNA(VLOOKUP($E:$E,'1'!$A:$E,3,0),"")</f>
        <v/>
      </c>
      <c r="O3636" s="297" t="str">
        <f>_xlfn.IFNA(VLOOKUP($E:$E,'2'!$A:$E,3,0),"")</f>
        <v/>
      </c>
      <c r="P3636" s="297" t="str">
        <f>_xlfn.IFNA(VLOOKUP($E:$E,'3'!$A:$D,3,0),"")</f>
        <v/>
      </c>
      <c r="Q3636" s="297" t="str">
        <f>_xlfn.IFNA(VLOOKUP($E:$E,'4'!$A:$F,3,0),"")</f>
        <v/>
      </c>
      <c r="R3636" s="297" t="str">
        <f>_xlfn.IFNA(VLOOKUP($E:$E,'5'!$A:$F,3,0),"")</f>
        <v/>
      </c>
      <c r="S3636" s="297" t="str">
        <f>_xlfn.IFNA(VLOOKUP($E:$E,'6'!$A:$F,3,0),"")</f>
        <v/>
      </c>
      <c r="T3636" s="313">
        <v>1</v>
      </c>
      <c r="U3636" s="313">
        <v>100</v>
      </c>
      <c r="V3636" s="313">
        <v>200</v>
      </c>
      <c r="W3636" s="314">
        <v>0.121</v>
      </c>
      <c r="X3636" s="315">
        <v>1.7000000000000001E-4</v>
      </c>
      <c r="Y3636" s="749">
        <v>110</v>
      </c>
      <c r="Z3636" s="282"/>
      <c r="AA3636" s="316" t="s">
        <v>10396</v>
      </c>
      <c r="AB3636" s="282" t="s">
        <v>9163</v>
      </c>
      <c r="AC3636" s="317" t="s">
        <v>2081</v>
      </c>
      <c r="AD3636" s="318" t="s">
        <v>11833</v>
      </c>
      <c r="AE3636" s="319">
        <v>0</v>
      </c>
      <c r="AF3636" s="319" t="s">
        <v>11282</v>
      </c>
      <c r="AG3636" s="320">
        <v>1.51</v>
      </c>
      <c r="AH3636" s="321">
        <f t="shared" si="613"/>
        <v>0</v>
      </c>
      <c r="AI3636" s="287">
        <f>_xlfn.IFNA(VLOOKUP(AD:AD,грп!B:C,2,0),0)</f>
        <v>0</v>
      </c>
      <c r="AJ3636" s="607">
        <v>81</v>
      </c>
      <c r="AK3636" s="672">
        <f t="shared" si="614"/>
        <v>0</v>
      </c>
      <c r="AL3636" s="174"/>
    </row>
    <row r="3637" spans="1:39" s="4" customFormat="1" ht="12" customHeight="1" outlineLevel="1" x14ac:dyDescent="0.35">
      <c r="A3637" s="307" t="s">
        <v>10402</v>
      </c>
      <c r="B3637" s="308" t="s">
        <v>8885</v>
      </c>
      <c r="C3637" s="328"/>
      <c r="D3637" s="310" t="s">
        <v>1613</v>
      </c>
      <c r="E3637" s="322" t="s">
        <v>1614</v>
      </c>
      <c r="F3637" s="293"/>
      <c r="G3637" s="293"/>
      <c r="H3637" s="294">
        <v>40</v>
      </c>
      <c r="I3637" s="294" t="str">
        <f>IFERROR(_xlfn.IFNA(VLOOKUP($D:$D,history!$I:$Y,3,0),VLOOKUP(E:E,history!$H:$Y,4,0)),"--")</f>
        <v>--</v>
      </c>
      <c r="J3637" s="282" t="s">
        <v>9870</v>
      </c>
      <c r="K3637" s="282" t="str">
        <f t="shared" si="610"/>
        <v/>
      </c>
      <c r="L3637" s="312">
        <f t="shared" si="611"/>
        <v>85.82</v>
      </c>
      <c r="M3637" s="312">
        <f t="shared" si="612"/>
        <v>130.03</v>
      </c>
      <c r="N3637" s="297" t="str">
        <f>_xlfn.IFNA(VLOOKUP($E:$E,'1'!$A:$E,3,0),"")</f>
        <v/>
      </c>
      <c r="O3637" s="297" t="str">
        <f>_xlfn.IFNA(VLOOKUP($E:$E,'2'!$A:$E,3,0),"")</f>
        <v/>
      </c>
      <c r="P3637" s="297" t="str">
        <f>_xlfn.IFNA(VLOOKUP($E:$E,'3'!$A:$D,3,0),"")</f>
        <v/>
      </c>
      <c r="Q3637" s="297" t="str">
        <f>_xlfn.IFNA(VLOOKUP($E:$E,'4'!$A:$F,3,0),"")</f>
        <v/>
      </c>
      <c r="R3637" s="297" t="str">
        <f>_xlfn.IFNA(VLOOKUP($E:$E,'5'!$A:$F,3,0),"")</f>
        <v/>
      </c>
      <c r="S3637" s="297" t="str">
        <f>_xlfn.IFNA(VLOOKUP($E:$E,'6'!$A:$F,3,0),"")</f>
        <v/>
      </c>
      <c r="T3637" s="313">
        <v>1</v>
      </c>
      <c r="U3637" s="313">
        <v>50</v>
      </c>
      <c r="V3637" s="313">
        <v>100</v>
      </c>
      <c r="W3637" s="314">
        <v>0.13600000000000001</v>
      </c>
      <c r="X3637" s="315">
        <v>2.02E-4</v>
      </c>
      <c r="Y3637" s="749">
        <v>120</v>
      </c>
      <c r="Z3637" s="282"/>
      <c r="AA3637" s="316" t="s">
        <v>10390</v>
      </c>
      <c r="AB3637" s="282" t="s">
        <v>9163</v>
      </c>
      <c r="AC3637" s="317" t="s">
        <v>2081</v>
      </c>
      <c r="AD3637" s="318" t="s">
        <v>11833</v>
      </c>
      <c r="AE3637" s="319">
        <v>0</v>
      </c>
      <c r="AF3637" s="319" t="s">
        <v>11282</v>
      </c>
      <c r="AG3637" s="320">
        <v>1.63</v>
      </c>
      <c r="AH3637" s="321">
        <f t="shared" si="613"/>
        <v>0</v>
      </c>
      <c r="AI3637" s="287">
        <f>_xlfn.IFNA(VLOOKUP(AD:AD,грп!B:C,2,0),0)</f>
        <v>0</v>
      </c>
      <c r="AJ3637" s="607">
        <v>35</v>
      </c>
      <c r="AK3637" s="672">
        <f t="shared" si="614"/>
        <v>0</v>
      </c>
      <c r="AL3637" s="174"/>
    </row>
    <row r="3638" spans="1:39" s="4" customFormat="1" ht="12" customHeight="1" outlineLevel="1" x14ac:dyDescent="0.35">
      <c r="A3638" s="307" t="s">
        <v>10402</v>
      </c>
      <c r="B3638" s="308" t="s">
        <v>8886</v>
      </c>
      <c r="C3638" s="328"/>
      <c r="D3638" s="310" t="s">
        <v>1615</v>
      </c>
      <c r="E3638" s="322" t="s">
        <v>1616</v>
      </c>
      <c r="F3638" s="293"/>
      <c r="G3638" s="293"/>
      <c r="H3638" s="294">
        <v>42</v>
      </c>
      <c r="I3638" s="294" t="str">
        <f>IFERROR(_xlfn.IFNA(VLOOKUP($D:$D,history!$I:$Y,3,0),VLOOKUP(E:E,history!$H:$Y,4,0)),"--")</f>
        <v>--</v>
      </c>
      <c r="J3638" s="282" t="s">
        <v>9870</v>
      </c>
      <c r="K3638" s="282" t="str">
        <f t="shared" si="610"/>
        <v/>
      </c>
      <c r="L3638" s="312">
        <f t="shared" si="611"/>
        <v>90.03</v>
      </c>
      <c r="M3638" s="312">
        <f t="shared" si="612"/>
        <v>136.41</v>
      </c>
      <c r="N3638" s="297" t="str">
        <f>_xlfn.IFNA(VLOOKUP($E:$E,'1'!$A:$E,3,0),"")</f>
        <v/>
      </c>
      <c r="O3638" s="297" t="str">
        <f>_xlfn.IFNA(VLOOKUP($E:$E,'2'!$A:$E,3,0),"")</f>
        <v/>
      </c>
      <c r="P3638" s="297" t="str">
        <f>_xlfn.IFNA(VLOOKUP($E:$E,'3'!$A:$D,3,0),"")</f>
        <v/>
      </c>
      <c r="Q3638" s="297" t="str">
        <f>_xlfn.IFNA(VLOOKUP($E:$E,'4'!$A:$F,3,0),"")</f>
        <v/>
      </c>
      <c r="R3638" s="297" t="str">
        <f>_xlfn.IFNA(VLOOKUP($E:$E,'5'!$A:$F,3,0),"")</f>
        <v/>
      </c>
      <c r="S3638" s="297" t="str">
        <f>_xlfn.IFNA(VLOOKUP($E:$E,'6'!$A:$F,3,0),"")</f>
        <v/>
      </c>
      <c r="T3638" s="313">
        <v>1</v>
      </c>
      <c r="U3638" s="313">
        <v>50</v>
      </c>
      <c r="V3638" s="313">
        <v>100</v>
      </c>
      <c r="W3638" s="314">
        <v>0.13800000000000001</v>
      </c>
      <c r="X3638" s="315">
        <v>2.02E-4</v>
      </c>
      <c r="Y3638" s="749">
        <v>130</v>
      </c>
      <c r="Z3638" s="282"/>
      <c r="AA3638" s="316" t="s">
        <v>393</v>
      </c>
      <c r="AB3638" s="282" t="s">
        <v>9163</v>
      </c>
      <c r="AC3638" s="317" t="s">
        <v>2081</v>
      </c>
      <c r="AD3638" s="318" t="s">
        <v>11833</v>
      </c>
      <c r="AE3638" s="319">
        <v>0</v>
      </c>
      <c r="AF3638" s="319" t="s">
        <v>11282</v>
      </c>
      <c r="AG3638" s="320">
        <v>1.71</v>
      </c>
      <c r="AH3638" s="321">
        <f t="shared" si="613"/>
        <v>0</v>
      </c>
      <c r="AI3638" s="287">
        <f>_xlfn.IFNA(VLOOKUP(AD:AD,грп!B:C,2,0),0)</f>
        <v>0</v>
      </c>
      <c r="AJ3638" s="607">
        <v>85</v>
      </c>
      <c r="AK3638" s="672">
        <f t="shared" si="614"/>
        <v>0</v>
      </c>
      <c r="AL3638" s="174"/>
    </row>
    <row r="3639" spans="1:39" s="4" customFormat="1" ht="12" customHeight="1" outlineLevel="1" x14ac:dyDescent="0.35">
      <c r="A3639" s="307" t="s">
        <v>10402</v>
      </c>
      <c r="B3639" s="308" t="s">
        <v>8887</v>
      </c>
      <c r="C3639" s="328"/>
      <c r="D3639" s="310" t="s">
        <v>1617</v>
      </c>
      <c r="E3639" s="322" t="s">
        <v>1618</v>
      </c>
      <c r="F3639" s="293"/>
      <c r="G3639" s="293"/>
      <c r="H3639" s="294">
        <v>51</v>
      </c>
      <c r="I3639" s="294" t="str">
        <f>IFERROR(_xlfn.IFNA(VLOOKUP($D:$D,history!$I:$Y,3,0),VLOOKUP(E:E,history!$H:$Y,4,0)),"--")</f>
        <v>--</v>
      </c>
      <c r="J3639" s="282" t="s">
        <v>9870</v>
      </c>
      <c r="K3639" s="282" t="str">
        <f t="shared" si="610"/>
        <v/>
      </c>
      <c r="L3639" s="312">
        <f t="shared" si="611"/>
        <v>69.5</v>
      </c>
      <c r="M3639" s="312">
        <f t="shared" si="612"/>
        <v>105.3</v>
      </c>
      <c r="N3639" s="297" t="str">
        <f>_xlfn.IFNA(VLOOKUP($E:$E,'1'!$A:$E,3,0),"")</f>
        <v/>
      </c>
      <c r="O3639" s="297" t="str">
        <f>_xlfn.IFNA(VLOOKUP($E:$E,'2'!$A:$E,3,0),"")</f>
        <v/>
      </c>
      <c r="P3639" s="297" t="str">
        <f>_xlfn.IFNA(VLOOKUP($E:$E,'3'!$A:$D,3,0),"")</f>
        <v/>
      </c>
      <c r="Q3639" s="297" t="str">
        <f>_xlfn.IFNA(VLOOKUP($E:$E,'4'!$A:$F,3,0),"")</f>
        <v/>
      </c>
      <c r="R3639" s="297" t="str">
        <f>_xlfn.IFNA(VLOOKUP($E:$E,'5'!$A:$F,3,0),"")</f>
        <v/>
      </c>
      <c r="S3639" s="297" t="str">
        <f>_xlfn.IFNA(VLOOKUP($E:$E,'6'!$A:$F,3,0),"")</f>
        <v/>
      </c>
      <c r="T3639" s="313">
        <v>1</v>
      </c>
      <c r="U3639" s="313">
        <v>100</v>
      </c>
      <c r="V3639" s="313">
        <v>200</v>
      </c>
      <c r="W3639" s="314">
        <v>0.11</v>
      </c>
      <c r="X3639" s="315">
        <v>1.64E-4</v>
      </c>
      <c r="Y3639" s="749">
        <v>90</v>
      </c>
      <c r="Z3639" s="282"/>
      <c r="AA3639" s="316" t="s">
        <v>10390</v>
      </c>
      <c r="AB3639" s="282" t="s">
        <v>9163</v>
      </c>
      <c r="AC3639" s="317" t="s">
        <v>2081</v>
      </c>
      <c r="AD3639" s="318" t="s">
        <v>11833</v>
      </c>
      <c r="AE3639" s="319">
        <v>0</v>
      </c>
      <c r="AF3639" s="319" t="s">
        <v>11282</v>
      </c>
      <c r="AG3639" s="320">
        <v>1.32</v>
      </c>
      <c r="AH3639" s="321">
        <f t="shared" si="613"/>
        <v>0</v>
      </c>
      <c r="AI3639" s="287">
        <f>_xlfn.IFNA(VLOOKUP(AD:AD,грп!B:C,2,0),0)</f>
        <v>0</v>
      </c>
      <c r="AJ3639" s="607">
        <v>95</v>
      </c>
      <c r="AK3639" s="672">
        <f t="shared" si="614"/>
        <v>0</v>
      </c>
      <c r="AL3639" s="174"/>
    </row>
    <row r="3640" spans="1:39" s="6" customFormat="1" ht="12" customHeight="1" x14ac:dyDescent="0.35">
      <c r="A3640" s="288"/>
      <c r="B3640" s="289"/>
      <c r="C3640" s="290" t="s">
        <v>555</v>
      </c>
      <c r="D3640" s="291" t="s">
        <v>493</v>
      </c>
      <c r="E3640" s="292"/>
      <c r="F3640" s="293"/>
      <c r="G3640" s="293"/>
      <c r="H3640" s="294"/>
      <c r="I3640" s="294"/>
      <c r="J3640" s="282" t="s">
        <v>393</v>
      </c>
      <c r="K3640" s="282" t="str">
        <f t="shared" si="610"/>
        <v/>
      </c>
      <c r="L3640" s="295"/>
      <c r="M3640" s="296"/>
      <c r="N3640" s="297"/>
      <c r="O3640" s="297"/>
      <c r="P3640" s="297"/>
      <c r="Q3640" s="297" t="str">
        <f>_xlfn.IFNA(VLOOKUP($E:$E,'4'!$A:$F,3,0),"")</f>
        <v/>
      </c>
      <c r="R3640" s="297" t="str">
        <f>_xlfn.IFNA(VLOOKUP($E:$E,'5'!$A:$F,3,0),"")</f>
        <v/>
      </c>
      <c r="S3640" s="297"/>
      <c r="T3640" s="298"/>
      <c r="U3640" s="280"/>
      <c r="V3640" s="280"/>
      <c r="W3640" s="300"/>
      <c r="X3640" s="301"/>
      <c r="Y3640" s="749"/>
      <c r="Z3640" s="282"/>
      <c r="AA3640" s="280"/>
      <c r="AB3640" s="280"/>
      <c r="AC3640" s="302"/>
      <c r="AD3640" s="303" t="s">
        <v>493</v>
      </c>
      <c r="AE3640" s="280"/>
      <c r="AF3640" s="329"/>
      <c r="AG3640" s="339"/>
      <c r="AH3640" s="306"/>
      <c r="AI3640" s="287">
        <f>_xlfn.IFNA(VLOOKUP(AD:AD,грп!B:C,2,0),0)</f>
        <v>0</v>
      </c>
      <c r="AJ3640" s="607">
        <v>0</v>
      </c>
      <c r="AK3640" s="672" t="str">
        <f t="shared" si="614"/>
        <v xml:space="preserve"> </v>
      </c>
      <c r="AL3640" s="174"/>
      <c r="AM3640" s="4"/>
    </row>
    <row r="3641" spans="1:39" s="4" customFormat="1" ht="12" customHeight="1" outlineLevel="1" x14ac:dyDescent="0.35">
      <c r="A3641" s="307" t="s">
        <v>1897</v>
      </c>
      <c r="B3641" s="308" t="s">
        <v>8888</v>
      </c>
      <c r="C3641" s="309"/>
      <c r="D3641" s="310" t="s">
        <v>11657</v>
      </c>
      <c r="E3641" s="322" t="s">
        <v>4804</v>
      </c>
      <c r="F3641" s="293"/>
      <c r="G3641" s="293"/>
      <c r="H3641" s="294">
        <v>60</v>
      </c>
      <c r="I3641" s="294" t="str">
        <f>IFERROR(_xlfn.IFNA(VLOOKUP($D:$D,history!$I:$Y,3,0),VLOOKUP(E:E,history!$H:$Y,4,0)),"--")</f>
        <v>--</v>
      </c>
      <c r="J3641" s="282" t="s">
        <v>9870</v>
      </c>
      <c r="K3641" s="282" t="str">
        <f t="shared" si="610"/>
        <v/>
      </c>
      <c r="L3641" s="312">
        <f t="shared" ref="L3641:L3649" si="615">IF($A$3="ИМ",ROUND($Y3641*(1-($L$6-$F$4))*(1-$F$3)*(1+$AG$2),2),ROUND($M3641*(1-($L$6-$F$4))*(1-$F$3)*(1+$AG$2),2))</f>
        <v>933.45</v>
      </c>
      <c r="M3641" s="312">
        <f t="shared" ref="M3641:M3649" si="616">ROUND(IF($A$3="РЕГИОНЫ",AG3641*$AG$3*$AG$1,IF(AI3641=0,AG3641*$AG$3*$AG$1,AG3641*$AG$3*(1-5%)*$AG$1)),2)</f>
        <v>1414.32</v>
      </c>
      <c r="N3641" s="297" t="str">
        <f>_xlfn.IFNA(VLOOKUP($E:$E,'1'!$A:$E,3,0),"")</f>
        <v/>
      </c>
      <c r="O3641" s="297" t="str">
        <f>_xlfn.IFNA(VLOOKUP($E:$E,'2'!$A:$E,3,0),"")</f>
        <v/>
      </c>
      <c r="P3641" s="297" t="str">
        <f>_xlfn.IFNA(VLOOKUP($E:$E,'3'!$A:$D,3,0),"")</f>
        <v/>
      </c>
      <c r="Q3641" s="297" t="str">
        <f>_xlfn.IFNA(VLOOKUP($E:$E,'4'!$A:$F,3,0),"")</f>
        <v/>
      </c>
      <c r="R3641" s="297" t="str">
        <f>_xlfn.IFNA(VLOOKUP($E:$E,'5'!$A:$F,3,0),"")</f>
        <v/>
      </c>
      <c r="S3641" s="297" t="str">
        <f>_xlfn.IFNA(VLOOKUP($E:$E,'6'!$A:$F,3,0),"")</f>
        <v/>
      </c>
      <c r="T3641" s="313">
        <v>1</v>
      </c>
      <c r="U3641" s="313">
        <v>20</v>
      </c>
      <c r="V3641" s="313">
        <v>40</v>
      </c>
      <c r="W3641" s="314">
        <v>1E-3</v>
      </c>
      <c r="X3641" s="315">
        <v>1.06E-3</v>
      </c>
      <c r="Y3641" s="749">
        <v>1270</v>
      </c>
      <c r="Z3641" s="282"/>
      <c r="AA3641" s="316" t="s">
        <v>10390</v>
      </c>
      <c r="AB3641" s="282" t="s">
        <v>9163</v>
      </c>
      <c r="AC3641" s="317" t="s">
        <v>2081</v>
      </c>
      <c r="AD3641" s="318" t="s">
        <v>493</v>
      </c>
      <c r="AE3641" s="319">
        <v>0</v>
      </c>
      <c r="AF3641" s="319" t="s">
        <v>11273</v>
      </c>
      <c r="AG3641" s="320">
        <v>17.73</v>
      </c>
      <c r="AH3641" s="321">
        <f t="shared" ref="AH3641:AH3649" si="617">IF($A$3="РЕГИОНЫ",ROUND($AG3641*(1-($L$6-$F$4))*(1-$F$3)*(1+$AG$2)*$AG$1,2),0)</f>
        <v>0</v>
      </c>
      <c r="AI3641" s="287">
        <f>_xlfn.IFNA(VLOOKUP(AD:AD,грп!B:C,2,0),0)</f>
        <v>0</v>
      </c>
      <c r="AJ3641" s="607">
        <v>17</v>
      </c>
      <c r="AK3641" s="672">
        <f t="shared" si="614"/>
        <v>0</v>
      </c>
      <c r="AL3641" s="174"/>
    </row>
    <row r="3642" spans="1:39" s="4" customFormat="1" ht="12" customHeight="1" outlineLevel="1" x14ac:dyDescent="0.35">
      <c r="A3642" s="307" t="s">
        <v>1897</v>
      </c>
      <c r="B3642" s="308" t="s">
        <v>8889</v>
      </c>
      <c r="C3642" s="309"/>
      <c r="D3642" s="310" t="s">
        <v>11658</v>
      </c>
      <c r="E3642" s="322" t="s">
        <v>4805</v>
      </c>
      <c r="F3642" s="293"/>
      <c r="G3642" s="293"/>
      <c r="H3642" s="294">
        <v>20</v>
      </c>
      <c r="I3642" s="294" t="str">
        <f>IFERROR(_xlfn.IFNA(VLOOKUP($D:$D,history!$I:$Y,3,0),VLOOKUP(E:E,history!$H:$Y,4,0)),"--")</f>
        <v>--</v>
      </c>
      <c r="J3642" s="282" t="s">
        <v>9870</v>
      </c>
      <c r="K3642" s="282" t="str">
        <f t="shared" si="610"/>
        <v/>
      </c>
      <c r="L3642" s="312">
        <f t="shared" si="615"/>
        <v>1915.34</v>
      </c>
      <c r="M3642" s="312">
        <f t="shared" si="616"/>
        <v>2902.03</v>
      </c>
      <c r="N3642" s="297" t="str">
        <f>_xlfn.IFNA(VLOOKUP($E:$E,'1'!$A:$E,3,0),"")</f>
        <v/>
      </c>
      <c r="O3642" s="297" t="str">
        <f>_xlfn.IFNA(VLOOKUP($E:$E,'2'!$A:$E,3,0),"")</f>
        <v/>
      </c>
      <c r="P3642" s="297" t="str">
        <f>_xlfn.IFNA(VLOOKUP($E:$E,'3'!$A:$D,3,0),"")</f>
        <v/>
      </c>
      <c r="Q3642" s="297" t="str">
        <f>_xlfn.IFNA(VLOOKUP($E:$E,'4'!$A:$F,3,0),"")</f>
        <v/>
      </c>
      <c r="R3642" s="297" t="str">
        <f>_xlfn.IFNA(VLOOKUP($E:$E,'5'!$A:$F,3,0),"")</f>
        <v/>
      </c>
      <c r="S3642" s="297" t="str">
        <f>_xlfn.IFNA(VLOOKUP($E:$E,'6'!$A:$F,3,0),"")</f>
        <v/>
      </c>
      <c r="T3642" s="313">
        <v>1</v>
      </c>
      <c r="U3642" s="313">
        <v>12</v>
      </c>
      <c r="V3642" s="313">
        <v>24</v>
      </c>
      <c r="W3642" s="314">
        <v>0.77100000000000002</v>
      </c>
      <c r="X3642" s="315">
        <v>1.8799999999999999E-3</v>
      </c>
      <c r="Y3642" s="749">
        <v>2610</v>
      </c>
      <c r="Z3642" s="282"/>
      <c r="AA3642" s="316" t="s">
        <v>10390</v>
      </c>
      <c r="AB3642" s="282" t="s">
        <v>9163</v>
      </c>
      <c r="AC3642" s="317" t="s">
        <v>2081</v>
      </c>
      <c r="AD3642" s="318" t="s">
        <v>493</v>
      </c>
      <c r="AE3642" s="319">
        <v>0</v>
      </c>
      <c r="AF3642" s="319" t="s">
        <v>11273</v>
      </c>
      <c r="AG3642" s="320">
        <v>36.380000000000003</v>
      </c>
      <c r="AH3642" s="321">
        <f t="shared" si="617"/>
        <v>0</v>
      </c>
      <c r="AI3642" s="287">
        <f>_xlfn.IFNA(VLOOKUP(AD:AD,грп!B:C,2,0),0)</f>
        <v>0</v>
      </c>
      <c r="AJ3642" s="607">
        <v>23</v>
      </c>
      <c r="AK3642" s="672">
        <f t="shared" si="614"/>
        <v>0</v>
      </c>
      <c r="AL3642" s="174"/>
    </row>
    <row r="3643" spans="1:39" s="6" customFormat="1" ht="12" customHeight="1" outlineLevel="1" x14ac:dyDescent="0.35">
      <c r="A3643" s="307" t="s">
        <v>10402</v>
      </c>
      <c r="B3643" s="308" t="s">
        <v>8890</v>
      </c>
      <c r="C3643" s="290" t="s">
        <v>555</v>
      </c>
      <c r="D3643" s="310" t="s">
        <v>11659</v>
      </c>
      <c r="E3643" s="322" t="s">
        <v>19</v>
      </c>
      <c r="F3643" s="293"/>
      <c r="G3643" s="293"/>
      <c r="H3643" s="294"/>
      <c r="I3643" s="294" t="str">
        <f>IFERROR(_xlfn.IFNA(VLOOKUP($D:$D,history!$I:$Y,3,0),VLOOKUP(E:E,history!$H:$Y,4,0)),"--")</f>
        <v>--</v>
      </c>
      <c r="J3643" s="282" t="s">
        <v>9869</v>
      </c>
      <c r="K3643" s="282" t="str">
        <f t="shared" si="610"/>
        <v/>
      </c>
      <c r="L3643" s="312">
        <f t="shared" si="615"/>
        <v>620.20000000000005</v>
      </c>
      <c r="M3643" s="312">
        <f t="shared" si="616"/>
        <v>939.69</v>
      </c>
      <c r="N3643" s="297" t="str">
        <f>_xlfn.IFNA(VLOOKUP($E:$E,'1'!$A:$E,3,0),"")</f>
        <v/>
      </c>
      <c r="O3643" s="297" t="str">
        <f>_xlfn.IFNA(VLOOKUP($E:$E,'2'!$A:$E,3,0),"")</f>
        <v/>
      </c>
      <c r="P3643" s="297" t="str">
        <f>_xlfn.IFNA(VLOOKUP($E:$E,'3'!$A:$D,3,0),"")</f>
        <v/>
      </c>
      <c r="Q3643" s="297" t="str">
        <f>_xlfn.IFNA(VLOOKUP($E:$E,'4'!$A:$F,3,0),"")</f>
        <v/>
      </c>
      <c r="R3643" s="297" t="str">
        <f>_xlfn.IFNA(VLOOKUP($E:$E,'5'!$A:$F,3,0),"")</f>
        <v/>
      </c>
      <c r="S3643" s="297" t="str">
        <f>_xlfn.IFNA(VLOOKUP($E:$E,'6'!$A:$F,3,0),"")</f>
        <v/>
      </c>
      <c r="T3643" s="313">
        <v>1</v>
      </c>
      <c r="U3643" s="313">
        <v>12</v>
      </c>
      <c r="V3643" s="313">
        <v>24</v>
      </c>
      <c r="W3643" s="314">
        <v>1.0129999999999999</v>
      </c>
      <c r="X3643" s="315">
        <v>2.091E-3</v>
      </c>
      <c r="Y3643" s="749">
        <v>890</v>
      </c>
      <c r="Z3643" s="282"/>
      <c r="AA3643" s="316" t="s">
        <v>393</v>
      </c>
      <c r="AB3643" s="282" t="s">
        <v>9885</v>
      </c>
      <c r="AC3643" s="317" t="s">
        <v>2081</v>
      </c>
      <c r="AD3643" s="318" t="s">
        <v>493</v>
      </c>
      <c r="AE3643" s="319">
        <v>0</v>
      </c>
      <c r="AF3643" s="319" t="s">
        <v>11319</v>
      </c>
      <c r="AG3643" s="320">
        <v>11.78</v>
      </c>
      <c r="AH3643" s="321">
        <f t="shared" si="617"/>
        <v>0</v>
      </c>
      <c r="AI3643" s="287">
        <f>_xlfn.IFNA(VLOOKUP(AD:AD,грп!B:C,2,0),0)</f>
        <v>0</v>
      </c>
      <c r="AJ3643" s="607">
        <v>0</v>
      </c>
      <c r="AK3643" s="672" t="str">
        <f t="shared" si="614"/>
        <v xml:space="preserve"> </v>
      </c>
      <c r="AL3643" s="174"/>
      <c r="AM3643" s="4"/>
    </row>
    <row r="3644" spans="1:39" s="4" customFormat="1" ht="12" customHeight="1" outlineLevel="1" x14ac:dyDescent="0.35">
      <c r="A3644" s="307" t="s">
        <v>339</v>
      </c>
      <c r="B3644" s="308" t="s">
        <v>8891</v>
      </c>
      <c r="C3644" s="323"/>
      <c r="D3644" s="310" t="s">
        <v>2485</v>
      </c>
      <c r="E3644" s="311" t="s">
        <v>2486</v>
      </c>
      <c r="F3644" s="293"/>
      <c r="G3644" s="293"/>
      <c r="H3644" s="294">
        <v>19</v>
      </c>
      <c r="I3644" s="294" t="str">
        <f>IFERROR(_xlfn.IFNA(VLOOKUP($D:$D,history!$I:$Y,3,0),VLOOKUP(E:E,history!$H:$Y,4,0)),"--")</f>
        <v>--</v>
      </c>
      <c r="J3644" s="282" t="s">
        <v>5946</v>
      </c>
      <c r="K3644" s="282" t="str">
        <f t="shared" si="610"/>
        <v/>
      </c>
      <c r="L3644" s="312">
        <f t="shared" si="615"/>
        <v>406.44</v>
      </c>
      <c r="M3644" s="312">
        <f t="shared" si="616"/>
        <v>615.82000000000005</v>
      </c>
      <c r="N3644" s="297" t="str">
        <f>_xlfn.IFNA(VLOOKUP($E:$E,'1'!$A:$E,3,0),"")</f>
        <v/>
      </c>
      <c r="O3644" s="297" t="str">
        <f>_xlfn.IFNA(VLOOKUP($E:$E,'2'!$A:$E,3,0),"")</f>
        <v/>
      </c>
      <c r="P3644" s="297" t="str">
        <f>_xlfn.IFNA(VLOOKUP($E:$E,'3'!$A:$D,3,0),"")</f>
        <v/>
      </c>
      <c r="Q3644" s="297" t="str">
        <f>_xlfn.IFNA(VLOOKUP($E:$E,'4'!$A:$F,3,0),"")</f>
        <v/>
      </c>
      <c r="R3644" s="297" t="str">
        <f>_xlfn.IFNA(VLOOKUP($E:$E,'5'!$A:$F,3,0),"")</f>
        <v/>
      </c>
      <c r="S3644" s="297" t="str">
        <f>_xlfn.IFNA(VLOOKUP($E:$E,'6'!$A:$F,3,0),"")</f>
        <v/>
      </c>
      <c r="T3644" s="313">
        <v>1</v>
      </c>
      <c r="U3644" s="313">
        <v>4</v>
      </c>
      <c r="V3644" s="313">
        <v>24</v>
      </c>
      <c r="W3644" s="314">
        <v>0.24199999999999999</v>
      </c>
      <c r="X3644" s="315">
        <v>1.1999999999999999E-3</v>
      </c>
      <c r="Y3644" s="749">
        <v>550</v>
      </c>
      <c r="Z3644" s="282"/>
      <c r="AA3644" s="316" t="s">
        <v>10390</v>
      </c>
      <c r="AB3644" s="282" t="s">
        <v>9163</v>
      </c>
      <c r="AC3644" s="317" t="s">
        <v>2081</v>
      </c>
      <c r="AD3644" s="318" t="s">
        <v>493</v>
      </c>
      <c r="AE3644" s="319">
        <v>0</v>
      </c>
      <c r="AF3644" s="319" t="s">
        <v>11273</v>
      </c>
      <c r="AG3644" s="320">
        <v>7.72</v>
      </c>
      <c r="AH3644" s="321">
        <f t="shared" si="617"/>
        <v>0</v>
      </c>
      <c r="AI3644" s="287">
        <f>_xlfn.IFNA(VLOOKUP(AD:AD,грп!B:C,2,0),0)</f>
        <v>0</v>
      </c>
      <c r="AJ3644" s="607">
        <v>24</v>
      </c>
      <c r="AK3644" s="672">
        <f t="shared" si="614"/>
        <v>0</v>
      </c>
      <c r="AL3644" s="174"/>
    </row>
    <row r="3645" spans="1:39" ht="12" customHeight="1" outlineLevel="1" x14ac:dyDescent="0.35">
      <c r="A3645" s="307" t="s">
        <v>10402</v>
      </c>
      <c r="B3645" s="308" t="s">
        <v>8892</v>
      </c>
      <c r="C3645" s="290" t="s">
        <v>555</v>
      </c>
      <c r="D3645" s="310" t="s">
        <v>646</v>
      </c>
      <c r="E3645" s="322" t="s">
        <v>330</v>
      </c>
      <c r="F3645" s="293"/>
      <c r="G3645" s="293"/>
      <c r="H3645" s="294">
        <v>12</v>
      </c>
      <c r="I3645" s="294" t="str">
        <f>IFERROR(_xlfn.IFNA(VLOOKUP($D:$D,history!$I:$Y,3,0),VLOOKUP(E:E,history!$H:$Y,4,0)),"--")</f>
        <v>--</v>
      </c>
      <c r="J3645" s="282" t="s">
        <v>9870</v>
      </c>
      <c r="K3645" s="282" t="str">
        <f t="shared" si="610"/>
        <v/>
      </c>
      <c r="L3645" s="312">
        <f t="shared" si="615"/>
        <v>560.70000000000005</v>
      </c>
      <c r="M3645" s="312">
        <f t="shared" si="616"/>
        <v>849.55</v>
      </c>
      <c r="N3645" s="297" t="str">
        <f>_xlfn.IFNA(VLOOKUP($E:$E,'1'!$A:$E,3,0),"")</f>
        <v/>
      </c>
      <c r="O3645" s="297" t="str">
        <f>_xlfn.IFNA(VLOOKUP($E:$E,'2'!$A:$E,3,0),"")</f>
        <v/>
      </c>
      <c r="P3645" s="297" t="str">
        <f>_xlfn.IFNA(VLOOKUP($E:$E,'3'!$A:$D,3,0),"")</f>
        <v/>
      </c>
      <c r="Q3645" s="297" t="str">
        <f>_xlfn.IFNA(VLOOKUP($E:$E,'4'!$A:$F,3,0),"")</f>
        <v/>
      </c>
      <c r="R3645" s="297" t="str">
        <f>_xlfn.IFNA(VLOOKUP($E:$E,'5'!$A:$F,3,0),"")</f>
        <v/>
      </c>
      <c r="S3645" s="297" t="str">
        <f>_xlfn.IFNA(VLOOKUP($E:$E,'6'!$A:$F,3,0),"")</f>
        <v/>
      </c>
      <c r="T3645" s="313">
        <v>1</v>
      </c>
      <c r="U3645" s="313">
        <v>10</v>
      </c>
      <c r="V3645" s="313">
        <v>40</v>
      </c>
      <c r="W3645" s="314">
        <v>0.745</v>
      </c>
      <c r="X3645" s="315">
        <v>9.2767299999999995E-4</v>
      </c>
      <c r="Y3645" s="749">
        <v>810</v>
      </c>
      <c r="Z3645" s="282"/>
      <c r="AA3645" s="316" t="s">
        <v>10390</v>
      </c>
      <c r="AB3645" s="282" t="s">
        <v>9163</v>
      </c>
      <c r="AC3645" s="317" t="s">
        <v>2081</v>
      </c>
      <c r="AD3645" s="318" t="s">
        <v>493</v>
      </c>
      <c r="AE3645" s="319">
        <v>0</v>
      </c>
      <c r="AF3645" s="319" t="s">
        <v>11319</v>
      </c>
      <c r="AG3645" s="320">
        <v>10.65</v>
      </c>
      <c r="AH3645" s="321">
        <f t="shared" si="617"/>
        <v>0</v>
      </c>
      <c r="AI3645" s="287">
        <f>_xlfn.IFNA(VLOOKUP(AD:AD,грп!B:C,2,0),0)</f>
        <v>0</v>
      </c>
      <c r="AJ3645" s="607">
        <v>40</v>
      </c>
      <c r="AK3645" s="672" t="str">
        <f t="shared" si="614"/>
        <v xml:space="preserve"> </v>
      </c>
      <c r="AL3645" s="174"/>
      <c r="AM3645" s="4"/>
    </row>
    <row r="3646" spans="1:39" ht="12" customHeight="1" outlineLevel="1" x14ac:dyDescent="0.35">
      <c r="A3646" s="307" t="s">
        <v>10402</v>
      </c>
      <c r="B3646" s="308" t="s">
        <v>8893</v>
      </c>
      <c r="C3646" s="328"/>
      <c r="D3646" s="310" t="s">
        <v>1423</v>
      </c>
      <c r="E3646" s="322" t="s">
        <v>1424</v>
      </c>
      <c r="F3646" s="293"/>
      <c r="G3646" s="293"/>
      <c r="H3646" s="294">
        <v>11</v>
      </c>
      <c r="I3646" s="294" t="str">
        <f>IFERROR(_xlfn.IFNA(VLOOKUP($D:$D,history!$I:$Y,3,0),VLOOKUP(E:E,history!$H:$Y,4,0)),"--")</f>
        <v>--</v>
      </c>
      <c r="J3646" s="282" t="s">
        <v>9870</v>
      </c>
      <c r="K3646" s="282" t="str">
        <f t="shared" si="610"/>
        <v/>
      </c>
      <c r="L3646" s="312">
        <f t="shared" si="615"/>
        <v>635.99</v>
      </c>
      <c r="M3646" s="312">
        <f t="shared" si="616"/>
        <v>963.62</v>
      </c>
      <c r="N3646" s="297" t="str">
        <f>_xlfn.IFNA(VLOOKUP($E:$E,'1'!$A:$E,3,0),"")</f>
        <v/>
      </c>
      <c r="O3646" s="297" t="str">
        <f>_xlfn.IFNA(VLOOKUP($E:$E,'2'!$A:$E,3,0),"")</f>
        <v/>
      </c>
      <c r="P3646" s="297" t="str">
        <f>_xlfn.IFNA(VLOOKUP($E:$E,'3'!$A:$D,3,0),"")</f>
        <v/>
      </c>
      <c r="Q3646" s="297" t="str">
        <f>_xlfn.IFNA(VLOOKUP($E:$E,'4'!$A:$F,3,0),"")</f>
        <v/>
      </c>
      <c r="R3646" s="297" t="str">
        <f>_xlfn.IFNA(VLOOKUP($E:$E,'5'!$A:$F,3,0),"")</f>
        <v/>
      </c>
      <c r="S3646" s="297" t="str">
        <f>_xlfn.IFNA(VLOOKUP($E:$E,'6'!$A:$F,3,0),"")</f>
        <v/>
      </c>
      <c r="T3646" s="313">
        <v>1</v>
      </c>
      <c r="U3646" s="313">
        <v>10</v>
      </c>
      <c r="V3646" s="313">
        <v>40</v>
      </c>
      <c r="W3646" s="314">
        <v>0.60299999999999998</v>
      </c>
      <c r="X3646" s="315">
        <v>1.2225548999999999E-3</v>
      </c>
      <c r="Y3646" s="749">
        <v>920</v>
      </c>
      <c r="Z3646" s="282"/>
      <c r="AA3646" s="316" t="s">
        <v>10391</v>
      </c>
      <c r="AB3646" s="282" t="s">
        <v>9163</v>
      </c>
      <c r="AC3646" s="317" t="s">
        <v>2081</v>
      </c>
      <c r="AD3646" s="318" t="s">
        <v>493</v>
      </c>
      <c r="AE3646" s="319">
        <v>0</v>
      </c>
      <c r="AF3646" s="319" t="s">
        <v>11319</v>
      </c>
      <c r="AG3646" s="320">
        <v>12.08</v>
      </c>
      <c r="AH3646" s="321">
        <f t="shared" si="617"/>
        <v>0</v>
      </c>
      <c r="AI3646" s="287">
        <f>_xlfn.IFNA(VLOOKUP(AD:AD,грп!B:C,2,0),0)</f>
        <v>0</v>
      </c>
      <c r="AJ3646" s="607">
        <v>0</v>
      </c>
      <c r="AK3646" s="672">
        <f t="shared" si="614"/>
        <v>0</v>
      </c>
      <c r="AL3646" s="174"/>
      <c r="AM3646" s="4"/>
    </row>
    <row r="3647" spans="1:39" ht="12" customHeight="1" outlineLevel="1" x14ac:dyDescent="0.35">
      <c r="A3647" s="307" t="s">
        <v>339</v>
      </c>
      <c r="B3647" s="308" t="s">
        <v>8894</v>
      </c>
      <c r="C3647" s="328"/>
      <c r="D3647" s="310" t="s">
        <v>4084</v>
      </c>
      <c r="E3647" s="322" t="s">
        <v>1923</v>
      </c>
      <c r="F3647" s="293"/>
      <c r="G3647" s="293"/>
      <c r="H3647" s="294">
        <v>41</v>
      </c>
      <c r="I3647" s="294" t="str">
        <f>IFERROR(_xlfn.IFNA(VLOOKUP($D:$D,history!$I:$Y,3,0),VLOOKUP(E:E,history!$H:$Y,4,0)),"--")</f>
        <v>V</v>
      </c>
      <c r="J3647" s="282" t="s">
        <v>9870</v>
      </c>
      <c r="K3647" s="282" t="str">
        <f t="shared" si="610"/>
        <v/>
      </c>
      <c r="L3647" s="312">
        <f t="shared" si="615"/>
        <v>510.16</v>
      </c>
      <c r="M3647" s="312">
        <f t="shared" si="616"/>
        <v>772.97</v>
      </c>
      <c r="N3647" s="297" t="str">
        <f>_xlfn.IFNA(VLOOKUP($E:$E,'1'!$A:$E,3,0),"")</f>
        <v/>
      </c>
      <c r="O3647" s="297" t="str">
        <f>_xlfn.IFNA(VLOOKUP($E:$E,'2'!$A:$E,3,0),"")</f>
        <v/>
      </c>
      <c r="P3647" s="297" t="str">
        <f>_xlfn.IFNA(VLOOKUP($E:$E,'3'!$A:$D,3,0),"")</f>
        <v/>
      </c>
      <c r="Q3647" s="297" t="str">
        <f>_xlfn.IFNA(VLOOKUP($E:$E,'4'!$A:$F,3,0),"")</f>
        <v/>
      </c>
      <c r="R3647" s="297" t="str">
        <f>_xlfn.IFNA(VLOOKUP($E:$E,'5'!$A:$F,3,0),"")</f>
        <v/>
      </c>
      <c r="S3647" s="297" t="str">
        <f>_xlfn.IFNA(VLOOKUP($E:$E,'6'!$A:$F,3,0),"")</f>
        <v/>
      </c>
      <c r="T3647" s="313">
        <v>1</v>
      </c>
      <c r="U3647" s="313">
        <v>10</v>
      </c>
      <c r="V3647" s="313">
        <v>40</v>
      </c>
      <c r="W3647" s="314">
        <v>0.60699999999999998</v>
      </c>
      <c r="X3647" s="315">
        <v>1.25E-3</v>
      </c>
      <c r="Y3647" s="749">
        <v>690</v>
      </c>
      <c r="Z3647" s="282"/>
      <c r="AA3647" s="316" t="s">
        <v>10390</v>
      </c>
      <c r="AB3647" s="282" t="s">
        <v>9163</v>
      </c>
      <c r="AC3647" s="317" t="s">
        <v>2081</v>
      </c>
      <c r="AD3647" s="318" t="s">
        <v>493</v>
      </c>
      <c r="AE3647" s="319">
        <v>0</v>
      </c>
      <c r="AF3647" s="319" t="s">
        <v>11319</v>
      </c>
      <c r="AG3647" s="320">
        <v>9.69</v>
      </c>
      <c r="AH3647" s="321">
        <f t="shared" si="617"/>
        <v>0</v>
      </c>
      <c r="AI3647" s="287">
        <f>_xlfn.IFNA(VLOOKUP(AD:AD,грп!B:C,2,0),0)</f>
        <v>0</v>
      </c>
      <c r="AJ3647" s="607">
        <v>52</v>
      </c>
      <c r="AK3647" s="672">
        <f t="shared" si="614"/>
        <v>0</v>
      </c>
      <c r="AL3647" s="174"/>
      <c r="AM3647" s="4"/>
    </row>
    <row r="3648" spans="1:39" s="4" customFormat="1" ht="12" customHeight="1" outlineLevel="1" x14ac:dyDescent="0.35">
      <c r="A3648" s="307" t="s">
        <v>10402</v>
      </c>
      <c r="B3648" s="308" t="s">
        <v>8895</v>
      </c>
      <c r="C3648" s="309"/>
      <c r="D3648" s="310" t="s">
        <v>4085</v>
      </c>
      <c r="E3648" s="311" t="s">
        <v>3891</v>
      </c>
      <c r="F3648" s="293"/>
      <c r="G3648" s="293"/>
      <c r="H3648" s="294">
        <v>36</v>
      </c>
      <c r="I3648" s="294" t="str">
        <f>IFERROR(_xlfn.IFNA(VLOOKUP($D:$D,history!$I:$Y,3,0),VLOOKUP(E:E,history!$H:$Y,4,0)),"--")</f>
        <v>--</v>
      </c>
      <c r="J3648" s="282" t="s">
        <v>9870</v>
      </c>
      <c r="K3648" s="282" t="str">
        <f t="shared" si="610"/>
        <v/>
      </c>
      <c r="L3648" s="312">
        <f t="shared" si="615"/>
        <v>945.56</v>
      </c>
      <c r="M3648" s="312">
        <f t="shared" si="616"/>
        <v>1432.67</v>
      </c>
      <c r="N3648" s="297" t="str">
        <f>_xlfn.IFNA(VLOOKUP($E:$E,'1'!$A:$E,3,0),"")</f>
        <v/>
      </c>
      <c r="O3648" s="297" t="str">
        <f>_xlfn.IFNA(VLOOKUP($E:$E,'2'!$A:$E,3,0),"")</f>
        <v/>
      </c>
      <c r="P3648" s="297" t="str">
        <f>_xlfn.IFNA(VLOOKUP($E:$E,'3'!$A:$D,3,0),"")</f>
        <v/>
      </c>
      <c r="Q3648" s="297" t="str">
        <f>_xlfn.IFNA(VLOOKUP($E:$E,'4'!$A:$F,3,0),"")</f>
        <v/>
      </c>
      <c r="R3648" s="297" t="str">
        <f>_xlfn.IFNA(VLOOKUP($E:$E,'5'!$A:$F,3,0),"")</f>
        <v/>
      </c>
      <c r="S3648" s="297" t="str">
        <f>_xlfn.IFNA(VLOOKUP($E:$E,'6'!$A:$F,3,0),"")</f>
        <v/>
      </c>
      <c r="T3648" s="313">
        <v>1</v>
      </c>
      <c r="U3648" s="313">
        <v>6</v>
      </c>
      <c r="V3648" s="313">
        <v>12</v>
      </c>
      <c r="W3648" s="314">
        <v>1.054</v>
      </c>
      <c r="X3648" s="315">
        <v>3.3183633000000001E-3</v>
      </c>
      <c r="Y3648" s="749">
        <v>1360</v>
      </c>
      <c r="Z3648" s="282"/>
      <c r="AA3648" s="316" t="s">
        <v>10390</v>
      </c>
      <c r="AB3648" s="282" t="s">
        <v>9163</v>
      </c>
      <c r="AC3648" s="317" t="s">
        <v>2081</v>
      </c>
      <c r="AD3648" s="318" t="s">
        <v>493</v>
      </c>
      <c r="AE3648" s="319">
        <v>0</v>
      </c>
      <c r="AF3648" s="319" t="s">
        <v>11273</v>
      </c>
      <c r="AG3648" s="320">
        <v>17.96</v>
      </c>
      <c r="AH3648" s="321">
        <f t="shared" si="617"/>
        <v>0</v>
      </c>
      <c r="AI3648" s="287">
        <f>_xlfn.IFNA(VLOOKUP(AD:AD,грп!B:C,2,0),0)</f>
        <v>0</v>
      </c>
      <c r="AJ3648" s="607">
        <v>4</v>
      </c>
      <c r="AK3648" s="672">
        <f t="shared" si="614"/>
        <v>0</v>
      </c>
      <c r="AL3648" s="174"/>
    </row>
    <row r="3649" spans="1:39" s="4" customFormat="1" ht="12" customHeight="1" outlineLevel="1" x14ac:dyDescent="0.35">
      <c r="A3649" s="307" t="s">
        <v>10402</v>
      </c>
      <c r="B3649" s="308" t="s">
        <v>8896</v>
      </c>
      <c r="C3649" s="309"/>
      <c r="D3649" s="310" t="s">
        <v>4146</v>
      </c>
      <c r="E3649" s="322" t="s">
        <v>4147</v>
      </c>
      <c r="F3649" s="293"/>
      <c r="G3649" s="293"/>
      <c r="H3649" s="294"/>
      <c r="I3649" s="294" t="str">
        <f>IFERROR(_xlfn.IFNA(VLOOKUP($D:$D,history!$I:$Y,3,0),VLOOKUP(E:E,history!$H:$Y,4,0)),"--")</f>
        <v>--</v>
      </c>
      <c r="J3649" s="282" t="s">
        <v>5946</v>
      </c>
      <c r="K3649" s="282" t="str">
        <f t="shared" si="610"/>
        <v/>
      </c>
      <c r="L3649" s="312">
        <f t="shared" si="615"/>
        <v>511.74</v>
      </c>
      <c r="M3649" s="312">
        <f t="shared" si="616"/>
        <v>775.36</v>
      </c>
      <c r="N3649" s="297" t="str">
        <f>_xlfn.IFNA(VLOOKUP($E:$E,'1'!$A:$E,3,0),"")</f>
        <v/>
      </c>
      <c r="O3649" s="297" t="str">
        <f>_xlfn.IFNA(VLOOKUP($E:$E,'2'!$A:$E,3,0),"")</f>
        <v/>
      </c>
      <c r="P3649" s="297" t="str">
        <f>_xlfn.IFNA(VLOOKUP($E:$E,'3'!$A:$D,3,0),"")</f>
        <v/>
      </c>
      <c r="Q3649" s="297" t="str">
        <f>_xlfn.IFNA(VLOOKUP($E:$E,'4'!$A:$F,3,0),"")</f>
        <v/>
      </c>
      <c r="R3649" s="297" t="str">
        <f>_xlfn.IFNA(VLOOKUP($E:$E,'5'!$A:$F,3,0),"")</f>
        <v/>
      </c>
      <c r="S3649" s="297" t="str">
        <f>_xlfn.IFNA(VLOOKUP($E:$E,'6'!$A:$F,3,0),"")</f>
        <v/>
      </c>
      <c r="T3649" s="313">
        <v>1</v>
      </c>
      <c r="U3649" s="313">
        <v>10</v>
      </c>
      <c r="V3649" s="313">
        <v>40</v>
      </c>
      <c r="W3649" s="314">
        <v>0.48299999999999998</v>
      </c>
      <c r="X3649" s="315">
        <v>1.4924242000000001E-3</v>
      </c>
      <c r="Y3649" s="749">
        <v>740</v>
      </c>
      <c r="Z3649" s="282"/>
      <c r="AA3649" s="316" t="s">
        <v>393</v>
      </c>
      <c r="AB3649" s="282" t="s">
        <v>9885</v>
      </c>
      <c r="AC3649" s="317" t="s">
        <v>2081</v>
      </c>
      <c r="AD3649" s="318" t="s">
        <v>493</v>
      </c>
      <c r="AE3649" s="319">
        <v>0</v>
      </c>
      <c r="AF3649" s="319" t="s">
        <v>11273</v>
      </c>
      <c r="AG3649" s="320">
        <v>9.7200000000000006</v>
      </c>
      <c r="AH3649" s="321">
        <f t="shared" si="617"/>
        <v>0</v>
      </c>
      <c r="AI3649" s="287">
        <f>_xlfn.IFNA(VLOOKUP(AD:AD,грп!B:C,2,0),0)</f>
        <v>0</v>
      </c>
      <c r="AJ3649" s="607">
        <v>0</v>
      </c>
      <c r="AK3649" s="672">
        <f t="shared" si="614"/>
        <v>0</v>
      </c>
      <c r="AL3649" s="174"/>
    </row>
    <row r="3650" spans="1:39" ht="12" customHeight="1" x14ac:dyDescent="0.35">
      <c r="A3650" s="288"/>
      <c r="B3650" s="289"/>
      <c r="C3650" s="290" t="s">
        <v>555</v>
      </c>
      <c r="D3650" s="291" t="s">
        <v>4316</v>
      </c>
      <c r="E3650" s="292"/>
      <c r="F3650" s="293"/>
      <c r="G3650" s="293"/>
      <c r="H3650" s="294"/>
      <c r="I3650" s="294"/>
      <c r="J3650" s="282" t="s">
        <v>393</v>
      </c>
      <c r="K3650" s="282" t="str">
        <f t="shared" si="610"/>
        <v/>
      </c>
      <c r="L3650" s="295"/>
      <c r="M3650" s="296"/>
      <c r="N3650" s="297"/>
      <c r="O3650" s="297"/>
      <c r="P3650" s="297"/>
      <c r="Q3650" s="297" t="str">
        <f>_xlfn.IFNA(VLOOKUP($E:$E,'4'!$A:$F,3,0),"")</f>
        <v/>
      </c>
      <c r="R3650" s="297" t="str">
        <f>_xlfn.IFNA(VLOOKUP($E:$E,'5'!$A:$F,3,0),"")</f>
        <v/>
      </c>
      <c r="S3650" s="297"/>
      <c r="T3650" s="298"/>
      <c r="U3650" s="280"/>
      <c r="V3650" s="280"/>
      <c r="W3650" s="300"/>
      <c r="X3650" s="301"/>
      <c r="Y3650" s="749"/>
      <c r="Z3650" s="282"/>
      <c r="AA3650" s="280"/>
      <c r="AB3650" s="280"/>
      <c r="AC3650" s="302"/>
      <c r="AD3650" s="338" t="s">
        <v>4316</v>
      </c>
      <c r="AE3650" s="280"/>
      <c r="AF3650" s="329"/>
      <c r="AG3650" s="339"/>
      <c r="AH3650" s="306"/>
      <c r="AI3650" s="287">
        <f>_xlfn.IFNA(VLOOKUP(AD:AD,грп!B:C,2,0),0)</f>
        <v>0</v>
      </c>
      <c r="AJ3650" s="607">
        <v>0</v>
      </c>
      <c r="AK3650" s="672" t="str">
        <f t="shared" si="614"/>
        <v xml:space="preserve"> </v>
      </c>
      <c r="AL3650" s="174"/>
      <c r="AM3650" s="4"/>
    </row>
    <row r="3651" spans="1:39" s="6" customFormat="1" ht="12" customHeight="1" outlineLevel="1" x14ac:dyDescent="0.35">
      <c r="A3651" s="307" t="s">
        <v>10402</v>
      </c>
      <c r="B3651" s="308" t="s">
        <v>8897</v>
      </c>
      <c r="C3651" s="323"/>
      <c r="D3651" s="310" t="s">
        <v>2993</v>
      </c>
      <c r="E3651" s="324" t="s">
        <v>2193</v>
      </c>
      <c r="F3651" s="293"/>
      <c r="G3651" s="293"/>
      <c r="H3651" s="294">
        <v>68</v>
      </c>
      <c r="I3651" s="294" t="str">
        <f>IFERROR(_xlfn.IFNA(VLOOKUP($D:$D,history!$I:$Y,3,0),VLOOKUP(E:E,history!$H:$Y,4,0)),"--")</f>
        <v>--</v>
      </c>
      <c r="J3651" s="282" t="s">
        <v>9870</v>
      </c>
      <c r="K3651" s="282" t="str">
        <f t="shared" ref="K3651:K3682" si="618" xml:space="preserve">
IF(OR($E3651="",$A$3&lt;&gt;"МОСКВА"),"",
IF(AND($AJ3651&gt;=1,$AJ3651&lt;20),"*",
IF(AND($AJ3651&gt;=20,$AJ3651&lt;100),"**",
IF(($AJ3651&gt;=100),"***","--"))))</f>
        <v/>
      </c>
      <c r="L3651" s="312">
        <f t="shared" ref="L3651:L3670" si="619">IF($A$3="ИМ",ROUND($Y3651*(1-($L$6-$F$4))*(1-$F$3)*(1+$AG$2),2),ROUND($M3651*(1-($L$6-$F$4))*(1-$F$3)*(1+$AG$2),2))</f>
        <v>28.95</v>
      </c>
      <c r="M3651" s="312">
        <f t="shared" ref="M3651:M3670" si="620">ROUND(IF($A$3="РЕГИОНЫ",AG3651*$AG$3*$AG$1,IF(AI3651=0,AG3651*$AG$3*$AG$1,AG3651*$AG$3*(1-5%)*$AG$1)),2)</f>
        <v>43.87</v>
      </c>
      <c r="N3651" s="297" t="str">
        <f>_xlfn.IFNA(VLOOKUP($E:$E,'1'!$A:$E,3,0),"")</f>
        <v/>
      </c>
      <c r="O3651" s="297" t="str">
        <f>_xlfn.IFNA(VLOOKUP($E:$E,'2'!$A:$E,3,0),"")</f>
        <v/>
      </c>
      <c r="P3651" s="297" t="str">
        <f>_xlfn.IFNA(VLOOKUP($E:$E,'3'!$A:$D,3,0),"")</f>
        <v/>
      </c>
      <c r="Q3651" s="297" t="str">
        <f>_xlfn.IFNA(VLOOKUP($E:$E,'4'!$A:$F,3,0),"")</f>
        <v/>
      </c>
      <c r="R3651" s="297" t="str">
        <f>_xlfn.IFNA(VLOOKUP($E:$E,'5'!$A:$F,3,0),"")</f>
        <v/>
      </c>
      <c r="S3651" s="297" t="str">
        <f>_xlfn.IFNA(VLOOKUP($E:$E,'6'!$A:$F,3,0),"")</f>
        <v/>
      </c>
      <c r="T3651" s="313">
        <v>1</v>
      </c>
      <c r="U3651" s="313">
        <v>20</v>
      </c>
      <c r="V3651" s="313">
        <v>200</v>
      </c>
      <c r="W3651" s="314">
        <v>0.05</v>
      </c>
      <c r="X3651" s="315">
        <v>5.3999999999999998E-5</v>
      </c>
      <c r="Y3651" s="749">
        <v>40</v>
      </c>
      <c r="Z3651" s="282"/>
      <c r="AA3651" s="316" t="s">
        <v>10391</v>
      </c>
      <c r="AB3651" s="282" t="s">
        <v>9163</v>
      </c>
      <c r="AC3651" s="317" t="s">
        <v>2081</v>
      </c>
      <c r="AD3651" s="318" t="s">
        <v>4316</v>
      </c>
      <c r="AE3651" s="319">
        <v>0</v>
      </c>
      <c r="AF3651" s="319" t="s">
        <v>11282</v>
      </c>
      <c r="AG3651" s="320">
        <v>0.55000000000000004</v>
      </c>
      <c r="AH3651" s="321">
        <f t="shared" ref="AH3651:AH3671" si="621">IF($A$3="РЕГИОНЫ",ROUND($AG3651*(1-($L$6-$F$4))*(1-$F$3)*(1+$AG$2)*$AG$1,2),0)</f>
        <v>0</v>
      </c>
      <c r="AI3651" s="287">
        <f>_xlfn.IFNA(VLOOKUP(AD:AD,грп!B:C,2,0),0)</f>
        <v>0</v>
      </c>
      <c r="AJ3651" s="607">
        <v>95</v>
      </c>
      <c r="AK3651" s="672">
        <f t="shared" si="614"/>
        <v>0</v>
      </c>
      <c r="AL3651" s="174"/>
      <c r="AM3651" s="4"/>
    </row>
    <row r="3652" spans="1:39" s="6" customFormat="1" ht="12" customHeight="1" outlineLevel="1" x14ac:dyDescent="0.35">
      <c r="A3652" s="307" t="s">
        <v>10402</v>
      </c>
      <c r="B3652" s="308" t="s">
        <v>8898</v>
      </c>
      <c r="C3652" s="290" t="s">
        <v>555</v>
      </c>
      <c r="D3652" s="310" t="s">
        <v>2994</v>
      </c>
      <c r="E3652" s="322" t="s">
        <v>20</v>
      </c>
      <c r="F3652" s="293"/>
      <c r="G3652" s="293"/>
      <c r="H3652" s="294">
        <v>150</v>
      </c>
      <c r="I3652" s="294" t="str">
        <f>IFERROR(_xlfn.IFNA(VLOOKUP($D:$D,history!$I:$Y,3,0),VLOOKUP(E:E,history!$H:$Y,4,0)),"--")</f>
        <v>V</v>
      </c>
      <c r="J3652" s="282" t="s">
        <v>9870</v>
      </c>
      <c r="K3652" s="282" t="str">
        <f t="shared" si="618"/>
        <v/>
      </c>
      <c r="L3652" s="312">
        <f t="shared" si="619"/>
        <v>35.799999999999997</v>
      </c>
      <c r="M3652" s="312">
        <f t="shared" si="620"/>
        <v>54.24</v>
      </c>
      <c r="N3652" s="297" t="str">
        <f>_xlfn.IFNA(VLOOKUP($E:$E,'1'!$A:$E,3,0),"")</f>
        <v/>
      </c>
      <c r="O3652" s="297" t="str">
        <f>_xlfn.IFNA(VLOOKUP($E:$E,'2'!$A:$E,3,0),"")</f>
        <v/>
      </c>
      <c r="P3652" s="297" t="str">
        <f>_xlfn.IFNA(VLOOKUP($E:$E,'3'!$A:$D,3,0),"")</f>
        <v/>
      </c>
      <c r="Q3652" s="297" t="str">
        <f>_xlfn.IFNA(VLOOKUP($E:$E,'4'!$A:$F,3,0),"")</f>
        <v/>
      </c>
      <c r="R3652" s="297" t="str">
        <f>_xlfn.IFNA(VLOOKUP($E:$E,'5'!$A:$F,3,0),"")</f>
        <v/>
      </c>
      <c r="S3652" s="297" t="str">
        <f>_xlfn.IFNA(VLOOKUP($E:$E,'6'!$A:$F,3,0),"")</f>
        <v/>
      </c>
      <c r="T3652" s="313">
        <v>1</v>
      </c>
      <c r="U3652" s="313">
        <v>20</v>
      </c>
      <c r="V3652" s="313">
        <v>200</v>
      </c>
      <c r="W3652" s="314">
        <v>0.06</v>
      </c>
      <c r="X3652" s="315">
        <v>8.2000000000000001E-5</v>
      </c>
      <c r="Y3652" s="749">
        <v>50</v>
      </c>
      <c r="Z3652" s="282"/>
      <c r="AA3652" s="316" t="s">
        <v>10391</v>
      </c>
      <c r="AB3652" s="282" t="s">
        <v>9163</v>
      </c>
      <c r="AC3652" s="317" t="s">
        <v>2081</v>
      </c>
      <c r="AD3652" s="318" t="s">
        <v>4316</v>
      </c>
      <c r="AE3652" s="319">
        <v>0</v>
      </c>
      <c r="AF3652" s="319" t="s">
        <v>11294</v>
      </c>
      <c r="AG3652" s="320">
        <v>0.68</v>
      </c>
      <c r="AH3652" s="321">
        <f t="shared" si="621"/>
        <v>0</v>
      </c>
      <c r="AI3652" s="287">
        <f>_xlfn.IFNA(VLOOKUP(AD:AD,грп!B:C,2,0),0)</f>
        <v>0</v>
      </c>
      <c r="AJ3652" s="607">
        <v>449</v>
      </c>
      <c r="AK3652" s="672" t="str">
        <f t="shared" si="614"/>
        <v xml:space="preserve"> </v>
      </c>
      <c r="AL3652" s="174"/>
      <c r="AM3652" s="4"/>
    </row>
    <row r="3653" spans="1:39" s="6" customFormat="1" ht="12" customHeight="1" outlineLevel="1" x14ac:dyDescent="0.35">
      <c r="A3653" s="307" t="s">
        <v>10402</v>
      </c>
      <c r="B3653" s="308" t="s">
        <v>8899</v>
      </c>
      <c r="C3653" s="323"/>
      <c r="D3653" s="310" t="s">
        <v>2995</v>
      </c>
      <c r="E3653" s="322" t="s">
        <v>93</v>
      </c>
      <c r="F3653" s="293"/>
      <c r="G3653" s="293"/>
      <c r="H3653" s="294">
        <v>275</v>
      </c>
      <c r="I3653" s="294" t="str">
        <f>IFERROR(_xlfn.IFNA(VLOOKUP($D:$D,history!$I:$Y,3,0),VLOOKUP(E:E,history!$H:$Y,4,0)),"--")</f>
        <v>V</v>
      </c>
      <c r="J3653" s="282" t="s">
        <v>9870</v>
      </c>
      <c r="K3653" s="282" t="str">
        <f t="shared" si="618"/>
        <v/>
      </c>
      <c r="L3653" s="312">
        <f t="shared" si="619"/>
        <v>37.9</v>
      </c>
      <c r="M3653" s="312">
        <f t="shared" si="620"/>
        <v>57.43</v>
      </c>
      <c r="N3653" s="297" t="str">
        <f>_xlfn.IFNA(VLOOKUP($E:$E,'1'!$A:$E,3,0),"")</f>
        <v/>
      </c>
      <c r="O3653" s="297" t="str">
        <f>_xlfn.IFNA(VLOOKUP($E:$E,'2'!$A:$E,3,0),"")</f>
        <v/>
      </c>
      <c r="P3653" s="297" t="str">
        <f>_xlfn.IFNA(VLOOKUP($E:$E,'3'!$A:$D,3,0),"")</f>
        <v/>
      </c>
      <c r="Q3653" s="297" t="str">
        <f>_xlfn.IFNA(VLOOKUP($E:$E,'4'!$A:$F,3,0),"")</f>
        <v/>
      </c>
      <c r="R3653" s="297" t="str">
        <f>_xlfn.IFNA(VLOOKUP($E:$E,'5'!$A:$F,3,0),"")</f>
        <v/>
      </c>
      <c r="S3653" s="297" t="str">
        <f>_xlfn.IFNA(VLOOKUP($E:$E,'6'!$A:$F,3,0),"")</f>
        <v/>
      </c>
      <c r="T3653" s="313">
        <v>1</v>
      </c>
      <c r="U3653" s="313">
        <v>20</v>
      </c>
      <c r="V3653" s="313">
        <v>200</v>
      </c>
      <c r="W3653" s="314">
        <v>7.5999999999999998E-2</v>
      </c>
      <c r="X3653" s="315">
        <v>9.3999999999999994E-5</v>
      </c>
      <c r="Y3653" s="749">
        <v>50</v>
      </c>
      <c r="Z3653" s="282"/>
      <c r="AA3653" s="316" t="s">
        <v>10390</v>
      </c>
      <c r="AB3653" s="282" t="s">
        <v>9163</v>
      </c>
      <c r="AC3653" s="317" t="s">
        <v>2081</v>
      </c>
      <c r="AD3653" s="318" t="s">
        <v>4316</v>
      </c>
      <c r="AE3653" s="319">
        <v>0</v>
      </c>
      <c r="AF3653" s="319" t="s">
        <v>11294</v>
      </c>
      <c r="AG3653" s="320">
        <v>0.72</v>
      </c>
      <c r="AH3653" s="321">
        <f t="shared" si="621"/>
        <v>0</v>
      </c>
      <c r="AI3653" s="287">
        <f>_xlfn.IFNA(VLOOKUP(AD:AD,грп!B:C,2,0),0)</f>
        <v>0</v>
      </c>
      <c r="AJ3653" s="607">
        <v>1729</v>
      </c>
      <c r="AK3653" s="672">
        <f t="shared" si="614"/>
        <v>0</v>
      </c>
      <c r="AL3653" s="174"/>
      <c r="AM3653" s="4"/>
    </row>
    <row r="3654" spans="1:39" s="6" customFormat="1" ht="12" customHeight="1" outlineLevel="1" x14ac:dyDescent="0.35">
      <c r="A3654" s="307" t="s">
        <v>10402</v>
      </c>
      <c r="B3654" s="308" t="s">
        <v>8900</v>
      </c>
      <c r="C3654" s="290" t="s">
        <v>555</v>
      </c>
      <c r="D3654" s="310" t="s">
        <v>2996</v>
      </c>
      <c r="E3654" s="322" t="s">
        <v>133</v>
      </c>
      <c r="F3654" s="293"/>
      <c r="G3654" s="293"/>
      <c r="H3654" s="294">
        <v>220</v>
      </c>
      <c r="I3654" s="294" t="str">
        <f>IFERROR(_xlfn.IFNA(VLOOKUP($D:$D,history!$I:$Y,3,0),VLOOKUP(E:E,history!$H:$Y,4,0)),"--")</f>
        <v>--</v>
      </c>
      <c r="J3654" s="282" t="s">
        <v>9870</v>
      </c>
      <c r="K3654" s="282" t="str">
        <f t="shared" si="618"/>
        <v/>
      </c>
      <c r="L3654" s="312">
        <f t="shared" si="619"/>
        <v>46.86</v>
      </c>
      <c r="M3654" s="312">
        <f t="shared" si="620"/>
        <v>71</v>
      </c>
      <c r="N3654" s="297" t="str">
        <f>_xlfn.IFNA(VLOOKUP($E:$E,'1'!$A:$E,3,0),"")</f>
        <v/>
      </c>
      <c r="O3654" s="297" t="str">
        <f>_xlfn.IFNA(VLOOKUP($E:$E,'2'!$A:$E,3,0),"")</f>
        <v/>
      </c>
      <c r="P3654" s="297" t="str">
        <f>_xlfn.IFNA(VLOOKUP($E:$E,'3'!$A:$D,3,0),"")</f>
        <v/>
      </c>
      <c r="Q3654" s="297" t="str">
        <f>_xlfn.IFNA(VLOOKUP($E:$E,'4'!$A:$F,3,0),"")</f>
        <v/>
      </c>
      <c r="R3654" s="297" t="str">
        <f>_xlfn.IFNA(VLOOKUP($E:$E,'5'!$A:$F,3,0),"")</f>
        <v/>
      </c>
      <c r="S3654" s="297" t="str">
        <f>_xlfn.IFNA(VLOOKUP($E:$E,'6'!$A:$F,3,0),"")</f>
        <v/>
      </c>
      <c r="T3654" s="313">
        <v>1</v>
      </c>
      <c r="U3654" s="313">
        <v>20</v>
      </c>
      <c r="V3654" s="313">
        <v>200</v>
      </c>
      <c r="W3654" s="314">
        <v>8.5000000000000006E-2</v>
      </c>
      <c r="X3654" s="315">
        <v>1.195E-4</v>
      </c>
      <c r="Y3654" s="749">
        <v>70</v>
      </c>
      <c r="Z3654" s="282"/>
      <c r="AA3654" s="316" t="s">
        <v>10390</v>
      </c>
      <c r="AB3654" s="282" t="s">
        <v>9163</v>
      </c>
      <c r="AC3654" s="317" t="s">
        <v>2081</v>
      </c>
      <c r="AD3654" s="318" t="s">
        <v>4316</v>
      </c>
      <c r="AE3654" s="319">
        <v>0</v>
      </c>
      <c r="AF3654" s="319" t="s">
        <v>11294</v>
      </c>
      <c r="AG3654" s="320">
        <v>0.89</v>
      </c>
      <c r="AH3654" s="321">
        <f t="shared" si="621"/>
        <v>0</v>
      </c>
      <c r="AI3654" s="287">
        <f>_xlfn.IFNA(VLOOKUP(AD:AD,грп!B:C,2,0),0)</f>
        <v>0</v>
      </c>
      <c r="AJ3654" s="607">
        <v>759</v>
      </c>
      <c r="AK3654" s="672" t="str">
        <f t="shared" si="614"/>
        <v xml:space="preserve"> </v>
      </c>
      <c r="AL3654" s="174"/>
      <c r="AM3654" s="4"/>
    </row>
    <row r="3655" spans="1:39" s="6" customFormat="1" ht="12" customHeight="1" outlineLevel="1" x14ac:dyDescent="0.35">
      <c r="A3655" s="307" t="s">
        <v>10402</v>
      </c>
      <c r="B3655" s="308" t="s">
        <v>8901</v>
      </c>
      <c r="C3655" s="290" t="s">
        <v>555</v>
      </c>
      <c r="D3655" s="310" t="s">
        <v>2997</v>
      </c>
      <c r="E3655" s="322" t="s">
        <v>231</v>
      </c>
      <c r="F3655" s="293"/>
      <c r="G3655" s="293"/>
      <c r="H3655" s="294">
        <v>69</v>
      </c>
      <c r="I3655" s="294" t="str">
        <f>IFERROR(_xlfn.IFNA(VLOOKUP($D:$D,history!$I:$Y,3,0),VLOOKUP(E:E,history!$H:$Y,4,0)),"--")</f>
        <v>V</v>
      </c>
      <c r="J3655" s="282" t="s">
        <v>9870</v>
      </c>
      <c r="K3655" s="282" t="str">
        <f t="shared" si="618"/>
        <v/>
      </c>
      <c r="L3655" s="312">
        <f t="shared" si="619"/>
        <v>57.39</v>
      </c>
      <c r="M3655" s="312">
        <f t="shared" si="620"/>
        <v>86.95</v>
      </c>
      <c r="N3655" s="297" t="str">
        <f>_xlfn.IFNA(VLOOKUP($E:$E,'1'!$A:$E,3,0),"")</f>
        <v/>
      </c>
      <c r="O3655" s="297" t="str">
        <f>_xlfn.IFNA(VLOOKUP($E:$E,'2'!$A:$E,3,0),"")</f>
        <v/>
      </c>
      <c r="P3655" s="297" t="str">
        <f>_xlfn.IFNA(VLOOKUP($E:$E,'3'!$A:$D,3,0),"")</f>
        <v/>
      </c>
      <c r="Q3655" s="297" t="str">
        <f>_xlfn.IFNA(VLOOKUP($E:$E,'4'!$A:$F,3,0),"")</f>
        <v/>
      </c>
      <c r="R3655" s="297" t="str">
        <f>_xlfn.IFNA(VLOOKUP($E:$E,'5'!$A:$F,3,0),"")</f>
        <v/>
      </c>
      <c r="S3655" s="297" t="str">
        <f>_xlfn.IFNA(VLOOKUP($E:$E,'6'!$A:$F,3,0),"")</f>
        <v/>
      </c>
      <c r="T3655" s="313">
        <v>1</v>
      </c>
      <c r="U3655" s="313">
        <v>20</v>
      </c>
      <c r="V3655" s="313">
        <v>200</v>
      </c>
      <c r="W3655" s="314">
        <v>9.7000000000000003E-2</v>
      </c>
      <c r="X3655" s="315">
        <v>1.315E-4</v>
      </c>
      <c r="Y3655" s="749">
        <v>80</v>
      </c>
      <c r="Z3655" s="282"/>
      <c r="AA3655" s="316" t="s">
        <v>10391</v>
      </c>
      <c r="AB3655" s="282" t="s">
        <v>9163</v>
      </c>
      <c r="AC3655" s="317" t="s">
        <v>2081</v>
      </c>
      <c r="AD3655" s="318" t="s">
        <v>4316</v>
      </c>
      <c r="AE3655" s="319">
        <v>0</v>
      </c>
      <c r="AF3655" s="319" t="s">
        <v>11294</v>
      </c>
      <c r="AG3655" s="320">
        <v>1.0900000000000001</v>
      </c>
      <c r="AH3655" s="321">
        <f t="shared" si="621"/>
        <v>0</v>
      </c>
      <c r="AI3655" s="287">
        <f>_xlfn.IFNA(VLOOKUP(AD:AD,грп!B:C,2,0),0)</f>
        <v>0</v>
      </c>
      <c r="AJ3655" s="607">
        <v>460</v>
      </c>
      <c r="AK3655" s="672" t="str">
        <f t="shared" si="614"/>
        <v xml:space="preserve"> </v>
      </c>
      <c r="AL3655" s="174"/>
      <c r="AM3655" s="4"/>
    </row>
    <row r="3656" spans="1:39" s="4" customFormat="1" ht="12" customHeight="1" outlineLevel="1" x14ac:dyDescent="0.35">
      <c r="A3656" s="307" t="s">
        <v>10402</v>
      </c>
      <c r="B3656" s="308" t="s">
        <v>8902</v>
      </c>
      <c r="C3656" s="290" t="s">
        <v>555</v>
      </c>
      <c r="D3656" s="310" t="s">
        <v>2998</v>
      </c>
      <c r="E3656" s="322" t="s">
        <v>232</v>
      </c>
      <c r="F3656" s="293"/>
      <c r="G3656" s="293"/>
      <c r="H3656" s="294">
        <v>54</v>
      </c>
      <c r="I3656" s="294" t="str">
        <f>IFERROR(_xlfn.IFNA(VLOOKUP($D:$D,history!$I:$Y,3,0),VLOOKUP(E:E,history!$H:$Y,4,0)),"--")</f>
        <v>--</v>
      </c>
      <c r="J3656" s="282" t="s">
        <v>9870</v>
      </c>
      <c r="K3656" s="282" t="str">
        <f t="shared" si="618"/>
        <v/>
      </c>
      <c r="L3656" s="312">
        <f t="shared" si="619"/>
        <v>51.59</v>
      </c>
      <c r="M3656" s="312">
        <f t="shared" si="620"/>
        <v>78.17</v>
      </c>
      <c r="N3656" s="297" t="str">
        <f>_xlfn.IFNA(VLOOKUP($E:$E,'1'!$A:$E,3,0),"")</f>
        <v/>
      </c>
      <c r="O3656" s="297" t="str">
        <f>_xlfn.IFNA(VLOOKUP($E:$E,'2'!$A:$E,3,0),"")</f>
        <v/>
      </c>
      <c r="P3656" s="297" t="str">
        <f>_xlfn.IFNA(VLOOKUP($E:$E,'3'!$A:$D,3,0),"")</f>
        <v/>
      </c>
      <c r="Q3656" s="297" t="str">
        <f>_xlfn.IFNA(VLOOKUP($E:$E,'4'!$A:$F,3,0),"")</f>
        <v/>
      </c>
      <c r="R3656" s="297" t="str">
        <f>_xlfn.IFNA(VLOOKUP($E:$E,'5'!$A:$F,3,0),"")</f>
        <v/>
      </c>
      <c r="S3656" s="297" t="str">
        <f>_xlfn.IFNA(VLOOKUP($E:$E,'6'!$A:$F,3,0),"")</f>
        <v/>
      </c>
      <c r="T3656" s="313">
        <v>1</v>
      </c>
      <c r="U3656" s="313">
        <v>20</v>
      </c>
      <c r="V3656" s="313">
        <v>200</v>
      </c>
      <c r="W3656" s="314">
        <v>0.111</v>
      </c>
      <c r="X3656" s="315">
        <v>1.45E-4</v>
      </c>
      <c r="Y3656" s="749">
        <v>70</v>
      </c>
      <c r="Z3656" s="282"/>
      <c r="AA3656" s="316" t="s">
        <v>10390</v>
      </c>
      <c r="AB3656" s="282" t="s">
        <v>9163</v>
      </c>
      <c r="AC3656" s="317" t="s">
        <v>2081</v>
      </c>
      <c r="AD3656" s="318" t="s">
        <v>4316</v>
      </c>
      <c r="AE3656" s="319">
        <v>0</v>
      </c>
      <c r="AF3656" s="319" t="s">
        <v>11282</v>
      </c>
      <c r="AG3656" s="320">
        <v>0.98</v>
      </c>
      <c r="AH3656" s="321">
        <f t="shared" si="621"/>
        <v>0</v>
      </c>
      <c r="AI3656" s="287">
        <f>_xlfn.IFNA(VLOOKUP(AD:AD,грп!B:C,2,0),0)</f>
        <v>0</v>
      </c>
      <c r="AJ3656" s="607">
        <v>0</v>
      </c>
      <c r="AK3656" s="672" t="str">
        <f t="shared" si="614"/>
        <v xml:space="preserve"> </v>
      </c>
      <c r="AL3656" s="174"/>
    </row>
    <row r="3657" spans="1:39" s="6" customFormat="1" ht="12" customHeight="1" outlineLevel="1" x14ac:dyDescent="0.35">
      <c r="A3657" s="307" t="s">
        <v>10402</v>
      </c>
      <c r="B3657" s="308" t="s">
        <v>8903</v>
      </c>
      <c r="C3657" s="290" t="s">
        <v>555</v>
      </c>
      <c r="D3657" s="310" t="s">
        <v>2999</v>
      </c>
      <c r="E3657" s="322" t="s">
        <v>172</v>
      </c>
      <c r="F3657" s="293"/>
      <c r="G3657" s="293"/>
      <c r="H3657" s="294">
        <v>100</v>
      </c>
      <c r="I3657" s="294" t="str">
        <f>IFERROR(_xlfn.IFNA(VLOOKUP($D:$D,history!$I:$Y,3,0),VLOOKUP(E:E,history!$H:$Y,4,0)),"--")</f>
        <v>--</v>
      </c>
      <c r="J3657" s="282" t="s">
        <v>9870</v>
      </c>
      <c r="K3657" s="282" t="str">
        <f t="shared" si="618"/>
        <v/>
      </c>
      <c r="L3657" s="312">
        <f t="shared" si="619"/>
        <v>62.13</v>
      </c>
      <c r="M3657" s="312">
        <f t="shared" si="620"/>
        <v>94.13</v>
      </c>
      <c r="N3657" s="297" t="str">
        <f>_xlfn.IFNA(VLOOKUP($E:$E,'1'!$A:$E,3,0),"")</f>
        <v/>
      </c>
      <c r="O3657" s="297" t="str">
        <f>_xlfn.IFNA(VLOOKUP($E:$E,'2'!$A:$E,3,0),"")</f>
        <v/>
      </c>
      <c r="P3657" s="297" t="str">
        <f>_xlfn.IFNA(VLOOKUP($E:$E,'3'!$A:$D,3,0),"")</f>
        <v/>
      </c>
      <c r="Q3657" s="297" t="str">
        <f>_xlfn.IFNA(VLOOKUP($E:$E,'4'!$A:$F,3,0),"")</f>
        <v/>
      </c>
      <c r="R3657" s="297" t="str">
        <f>_xlfn.IFNA(VLOOKUP($E:$E,'5'!$A:$F,3,0),"")</f>
        <v/>
      </c>
      <c r="S3657" s="297" t="str">
        <f>_xlfn.IFNA(VLOOKUP($E:$E,'6'!$A:$F,3,0),"")</f>
        <v/>
      </c>
      <c r="T3657" s="313">
        <v>1</v>
      </c>
      <c r="U3657" s="313">
        <v>20</v>
      </c>
      <c r="V3657" s="313">
        <v>100</v>
      </c>
      <c r="W3657" s="314">
        <v>0.104</v>
      </c>
      <c r="X3657" s="315">
        <v>1.03E-4</v>
      </c>
      <c r="Y3657" s="749">
        <v>90</v>
      </c>
      <c r="Z3657" s="282"/>
      <c r="AA3657" s="316" t="s">
        <v>393</v>
      </c>
      <c r="AB3657" s="282" t="s">
        <v>9163</v>
      </c>
      <c r="AC3657" s="317" t="s">
        <v>2081</v>
      </c>
      <c r="AD3657" s="318" t="s">
        <v>4316</v>
      </c>
      <c r="AE3657" s="319">
        <v>0</v>
      </c>
      <c r="AF3657" s="319" t="s">
        <v>11282</v>
      </c>
      <c r="AG3657" s="320">
        <v>1.18</v>
      </c>
      <c r="AH3657" s="321">
        <f t="shared" si="621"/>
        <v>0</v>
      </c>
      <c r="AI3657" s="287">
        <f>_xlfn.IFNA(VLOOKUP(AD:AD,грп!B:C,2,0),0)</f>
        <v>0</v>
      </c>
      <c r="AJ3657" s="607">
        <v>40</v>
      </c>
      <c r="AK3657" s="672" t="str">
        <f t="shared" si="614"/>
        <v xml:space="preserve"> </v>
      </c>
      <c r="AL3657" s="174"/>
      <c r="AM3657" s="4"/>
    </row>
    <row r="3658" spans="1:39" s="4" customFormat="1" ht="12" customHeight="1" outlineLevel="1" x14ac:dyDescent="0.35">
      <c r="A3658" s="307" t="s">
        <v>10402</v>
      </c>
      <c r="B3658" s="308" t="s">
        <v>8904</v>
      </c>
      <c r="C3658" s="323"/>
      <c r="D3658" s="310" t="s">
        <v>3000</v>
      </c>
      <c r="E3658" s="322" t="s">
        <v>173</v>
      </c>
      <c r="F3658" s="293"/>
      <c r="G3658" s="293"/>
      <c r="H3658" s="294">
        <v>55</v>
      </c>
      <c r="I3658" s="294" t="str">
        <f>IFERROR(_xlfn.IFNA(VLOOKUP($D:$D,history!$I:$Y,3,0),VLOOKUP(E:E,history!$H:$Y,4,0)),"--")</f>
        <v>--</v>
      </c>
      <c r="J3658" s="282" t="s">
        <v>9870</v>
      </c>
      <c r="K3658" s="282" t="str">
        <f t="shared" si="618"/>
        <v/>
      </c>
      <c r="L3658" s="312">
        <f t="shared" si="619"/>
        <v>83.19</v>
      </c>
      <c r="M3658" s="312">
        <f t="shared" si="620"/>
        <v>126.04</v>
      </c>
      <c r="N3658" s="297" t="str">
        <f>_xlfn.IFNA(VLOOKUP($E:$E,'1'!$A:$E,3,0),"")</f>
        <v/>
      </c>
      <c r="O3658" s="297" t="str">
        <f>_xlfn.IFNA(VLOOKUP($E:$E,'2'!$A:$E,3,0),"")</f>
        <v/>
      </c>
      <c r="P3658" s="297" t="str">
        <f>_xlfn.IFNA(VLOOKUP($E:$E,'3'!$A:$D,3,0),"")</f>
        <v/>
      </c>
      <c r="Q3658" s="297" t="str">
        <f>_xlfn.IFNA(VLOOKUP($E:$E,'4'!$A:$F,3,0),"")</f>
        <v/>
      </c>
      <c r="R3658" s="297" t="str">
        <f>_xlfn.IFNA(VLOOKUP($E:$E,'5'!$A:$F,3,0),"")</f>
        <v/>
      </c>
      <c r="S3658" s="297" t="str">
        <f>_xlfn.IFNA(VLOOKUP($E:$E,'6'!$A:$F,3,0),"")</f>
        <v/>
      </c>
      <c r="T3658" s="313">
        <v>1</v>
      </c>
      <c r="U3658" s="313">
        <v>20</v>
      </c>
      <c r="V3658" s="313">
        <v>100</v>
      </c>
      <c r="W3658" s="314">
        <v>0.126</v>
      </c>
      <c r="X3658" s="315">
        <v>1.16E-4</v>
      </c>
      <c r="Y3658" s="749">
        <v>120</v>
      </c>
      <c r="Z3658" s="282"/>
      <c r="AA3658" s="316" t="s">
        <v>10390</v>
      </c>
      <c r="AB3658" s="282" t="s">
        <v>9163</v>
      </c>
      <c r="AC3658" s="317" t="s">
        <v>2081</v>
      </c>
      <c r="AD3658" s="318" t="s">
        <v>4316</v>
      </c>
      <c r="AE3658" s="319">
        <v>0</v>
      </c>
      <c r="AF3658" s="319" t="s">
        <v>11282</v>
      </c>
      <c r="AG3658" s="320">
        <v>1.58</v>
      </c>
      <c r="AH3658" s="321">
        <f t="shared" si="621"/>
        <v>0</v>
      </c>
      <c r="AI3658" s="287">
        <f>_xlfn.IFNA(VLOOKUP(AD:AD,грп!B:C,2,0),0)</f>
        <v>0</v>
      </c>
      <c r="AJ3658" s="607">
        <v>100</v>
      </c>
      <c r="AK3658" s="672">
        <f t="shared" si="614"/>
        <v>0</v>
      </c>
      <c r="AL3658" s="174"/>
    </row>
    <row r="3659" spans="1:39" s="4" customFormat="1" ht="12" customHeight="1" outlineLevel="1" x14ac:dyDescent="0.35">
      <c r="A3659" s="307" t="s">
        <v>10402</v>
      </c>
      <c r="B3659" s="308" t="s">
        <v>8905</v>
      </c>
      <c r="C3659" s="290" t="s">
        <v>555</v>
      </c>
      <c r="D3659" s="310" t="s">
        <v>3001</v>
      </c>
      <c r="E3659" s="322" t="s">
        <v>174</v>
      </c>
      <c r="F3659" s="293"/>
      <c r="G3659" s="293"/>
      <c r="H3659" s="294">
        <v>40</v>
      </c>
      <c r="I3659" s="294" t="str">
        <f>IFERROR(_xlfn.IFNA(VLOOKUP($D:$D,history!$I:$Y,3,0),VLOOKUP(E:E,history!$H:$Y,4,0)),"--")</f>
        <v>--</v>
      </c>
      <c r="J3659" s="282" t="s">
        <v>9870</v>
      </c>
      <c r="K3659" s="282" t="str">
        <f t="shared" si="618"/>
        <v/>
      </c>
      <c r="L3659" s="312">
        <f t="shared" si="619"/>
        <v>88.45</v>
      </c>
      <c r="M3659" s="312">
        <f t="shared" si="620"/>
        <v>134.01</v>
      </c>
      <c r="N3659" s="297" t="str">
        <f>_xlfn.IFNA(VLOOKUP($E:$E,'1'!$A:$E,3,0),"")</f>
        <v/>
      </c>
      <c r="O3659" s="297" t="str">
        <f>_xlfn.IFNA(VLOOKUP($E:$E,'2'!$A:$E,3,0),"")</f>
        <v/>
      </c>
      <c r="P3659" s="297" t="str">
        <f>_xlfn.IFNA(VLOOKUP($E:$E,'3'!$A:$D,3,0),"")</f>
        <v/>
      </c>
      <c r="Q3659" s="297" t="str">
        <f>_xlfn.IFNA(VLOOKUP($E:$E,'4'!$A:$F,3,0),"")</f>
        <v/>
      </c>
      <c r="R3659" s="297" t="str">
        <f>_xlfn.IFNA(VLOOKUP($E:$E,'5'!$A:$F,3,0),"")</f>
        <v/>
      </c>
      <c r="S3659" s="297" t="str">
        <f>_xlfn.IFNA(VLOOKUP($E:$E,'6'!$A:$F,3,0),"")</f>
        <v/>
      </c>
      <c r="T3659" s="313">
        <v>1</v>
      </c>
      <c r="U3659" s="313">
        <v>20</v>
      </c>
      <c r="V3659" s="313">
        <v>100</v>
      </c>
      <c r="W3659" s="314">
        <v>0.14699999999999999</v>
      </c>
      <c r="X3659" s="315">
        <v>1.35E-4</v>
      </c>
      <c r="Y3659" s="749">
        <v>130</v>
      </c>
      <c r="Z3659" s="282"/>
      <c r="AA3659" s="316" t="s">
        <v>393</v>
      </c>
      <c r="AB3659" s="282" t="s">
        <v>9163</v>
      </c>
      <c r="AC3659" s="317" t="s">
        <v>2081</v>
      </c>
      <c r="AD3659" s="318" t="s">
        <v>4316</v>
      </c>
      <c r="AE3659" s="319">
        <v>0</v>
      </c>
      <c r="AF3659" s="319" t="s">
        <v>11282</v>
      </c>
      <c r="AG3659" s="320">
        <v>1.68</v>
      </c>
      <c r="AH3659" s="321">
        <f t="shared" si="621"/>
        <v>0</v>
      </c>
      <c r="AI3659" s="287">
        <f>_xlfn.IFNA(VLOOKUP(AD:AD,грп!B:C,2,0),0)</f>
        <v>0</v>
      </c>
      <c r="AJ3659" s="607">
        <v>100</v>
      </c>
      <c r="AK3659" s="672" t="str">
        <f t="shared" si="614"/>
        <v xml:space="preserve"> </v>
      </c>
      <c r="AL3659" s="174"/>
    </row>
    <row r="3660" spans="1:39" s="4" customFormat="1" ht="12" customHeight="1" outlineLevel="1" x14ac:dyDescent="0.35">
      <c r="A3660" s="307" t="s">
        <v>10402</v>
      </c>
      <c r="B3660" s="308" t="s">
        <v>8906</v>
      </c>
      <c r="C3660" s="290" t="s">
        <v>555</v>
      </c>
      <c r="D3660" s="310" t="s">
        <v>3002</v>
      </c>
      <c r="E3660" s="322" t="s">
        <v>28</v>
      </c>
      <c r="F3660" s="293"/>
      <c r="G3660" s="293"/>
      <c r="H3660" s="294">
        <v>40</v>
      </c>
      <c r="I3660" s="294" t="str">
        <f>IFERROR(_xlfn.IFNA(VLOOKUP($D:$D,history!$I:$Y,3,0),VLOOKUP(E:E,history!$H:$Y,4,0)),"--")</f>
        <v>V</v>
      </c>
      <c r="J3660" s="282" t="s">
        <v>9870</v>
      </c>
      <c r="K3660" s="282" t="str">
        <f t="shared" si="618"/>
        <v/>
      </c>
      <c r="L3660" s="312">
        <f t="shared" si="619"/>
        <v>102.66</v>
      </c>
      <c r="M3660" s="312">
        <f t="shared" si="620"/>
        <v>155.55000000000001</v>
      </c>
      <c r="N3660" s="297" t="str">
        <f>_xlfn.IFNA(VLOOKUP($E:$E,'1'!$A:$E,3,0),"")</f>
        <v/>
      </c>
      <c r="O3660" s="297" t="str">
        <f>_xlfn.IFNA(VLOOKUP($E:$E,'2'!$A:$E,3,0),"")</f>
        <v/>
      </c>
      <c r="P3660" s="297" t="str">
        <f>_xlfn.IFNA(VLOOKUP($E:$E,'3'!$A:$D,3,0),"")</f>
        <v/>
      </c>
      <c r="Q3660" s="297" t="str">
        <f>_xlfn.IFNA(VLOOKUP($E:$E,'4'!$A:$F,3,0),"")</f>
        <v/>
      </c>
      <c r="R3660" s="297" t="str">
        <f>_xlfn.IFNA(VLOOKUP($E:$E,'5'!$A:$F,3,0),"")</f>
        <v/>
      </c>
      <c r="S3660" s="297" t="str">
        <f>_xlfn.IFNA(VLOOKUP($E:$E,'6'!$A:$F,3,0),"")</f>
        <v/>
      </c>
      <c r="T3660" s="313">
        <v>1</v>
      </c>
      <c r="U3660" s="313">
        <v>20</v>
      </c>
      <c r="V3660" s="313">
        <v>100</v>
      </c>
      <c r="W3660" s="314">
        <v>0.16800000000000001</v>
      </c>
      <c r="X3660" s="315">
        <v>1.55E-4</v>
      </c>
      <c r="Y3660" s="749">
        <v>150</v>
      </c>
      <c r="Z3660" s="282"/>
      <c r="AA3660" s="316" t="s">
        <v>393</v>
      </c>
      <c r="AB3660" s="282" t="s">
        <v>9163</v>
      </c>
      <c r="AC3660" s="317" t="s">
        <v>2081</v>
      </c>
      <c r="AD3660" s="318" t="s">
        <v>4316</v>
      </c>
      <c r="AE3660" s="319">
        <v>0</v>
      </c>
      <c r="AF3660" s="319" t="s">
        <v>11282</v>
      </c>
      <c r="AG3660" s="320">
        <v>1.95</v>
      </c>
      <c r="AH3660" s="321">
        <f t="shared" si="621"/>
        <v>0</v>
      </c>
      <c r="AI3660" s="287">
        <f>_xlfn.IFNA(VLOOKUP(AD:AD,грп!B:C,2,0),0)</f>
        <v>0</v>
      </c>
      <c r="AJ3660" s="607">
        <v>100</v>
      </c>
      <c r="AK3660" s="672" t="str">
        <f t="shared" si="614"/>
        <v xml:space="preserve"> </v>
      </c>
      <c r="AL3660" s="174"/>
    </row>
    <row r="3661" spans="1:39" s="1" customFormat="1" ht="12" customHeight="1" outlineLevel="1" x14ac:dyDescent="0.35">
      <c r="A3661" s="307" t="s">
        <v>10402</v>
      </c>
      <c r="B3661" s="308" t="s">
        <v>8907</v>
      </c>
      <c r="C3661" s="290" t="s">
        <v>555</v>
      </c>
      <c r="D3661" s="310" t="s">
        <v>3003</v>
      </c>
      <c r="E3661" s="322" t="s">
        <v>29</v>
      </c>
      <c r="F3661" s="293"/>
      <c r="G3661" s="293"/>
      <c r="H3661" s="294">
        <v>30</v>
      </c>
      <c r="I3661" s="294" t="str">
        <f>IFERROR(_xlfn.IFNA(VLOOKUP($D:$D,history!$I:$Y,3,0),VLOOKUP(E:E,history!$H:$Y,4,0)),"--")</f>
        <v>--</v>
      </c>
      <c r="J3661" s="282" t="s">
        <v>9870</v>
      </c>
      <c r="K3661" s="282" t="str">
        <f t="shared" si="618"/>
        <v/>
      </c>
      <c r="L3661" s="312">
        <f t="shared" si="619"/>
        <v>104.24</v>
      </c>
      <c r="M3661" s="312">
        <f t="shared" si="620"/>
        <v>157.94</v>
      </c>
      <c r="N3661" s="297" t="str">
        <f>_xlfn.IFNA(VLOOKUP($E:$E,'1'!$A:$E,3,0),"")</f>
        <v/>
      </c>
      <c r="O3661" s="297" t="str">
        <f>_xlfn.IFNA(VLOOKUP($E:$E,'2'!$A:$E,3,0),"")</f>
        <v/>
      </c>
      <c r="P3661" s="297" t="str">
        <f>_xlfn.IFNA(VLOOKUP($E:$E,'3'!$A:$D,3,0),"")</f>
        <v/>
      </c>
      <c r="Q3661" s="297" t="str">
        <f>_xlfn.IFNA(VLOOKUP($E:$E,'4'!$A:$F,3,0),"")</f>
        <v/>
      </c>
      <c r="R3661" s="297" t="str">
        <f>_xlfn.IFNA(VLOOKUP($E:$E,'5'!$A:$F,3,0),"")</f>
        <v/>
      </c>
      <c r="S3661" s="297" t="str">
        <f>_xlfn.IFNA(VLOOKUP($E:$E,'6'!$A:$F,3,0),"")</f>
        <v/>
      </c>
      <c r="T3661" s="313">
        <v>1</v>
      </c>
      <c r="U3661" s="313">
        <v>20</v>
      </c>
      <c r="V3661" s="313">
        <v>200</v>
      </c>
      <c r="W3661" s="314">
        <v>0.19500000000000001</v>
      </c>
      <c r="X3661" s="315">
        <v>1.74E-4</v>
      </c>
      <c r="Y3661" s="749">
        <v>150</v>
      </c>
      <c r="Z3661" s="282"/>
      <c r="AA3661" s="316" t="s">
        <v>393</v>
      </c>
      <c r="AB3661" s="282" t="s">
        <v>9163</v>
      </c>
      <c r="AC3661" s="317" t="s">
        <v>2081</v>
      </c>
      <c r="AD3661" s="318" t="s">
        <v>4316</v>
      </c>
      <c r="AE3661" s="319">
        <v>0</v>
      </c>
      <c r="AF3661" s="319" t="s">
        <v>11282</v>
      </c>
      <c r="AG3661" s="320">
        <v>1.98</v>
      </c>
      <c r="AH3661" s="321">
        <f t="shared" si="621"/>
        <v>0</v>
      </c>
      <c r="AI3661" s="287">
        <f>_xlfn.IFNA(VLOOKUP(AD:AD,грп!B:C,2,0),0)</f>
        <v>0</v>
      </c>
      <c r="AJ3661" s="607">
        <v>40</v>
      </c>
      <c r="AK3661" s="672" t="str">
        <f t="shared" si="614"/>
        <v xml:space="preserve"> </v>
      </c>
      <c r="AL3661" s="174"/>
      <c r="AM3661" s="4"/>
    </row>
    <row r="3662" spans="1:39" s="4" customFormat="1" ht="12" customHeight="1" outlineLevel="1" x14ac:dyDescent="0.35">
      <c r="A3662" s="307" t="s">
        <v>10402</v>
      </c>
      <c r="B3662" s="308" t="s">
        <v>8908</v>
      </c>
      <c r="C3662" s="309"/>
      <c r="D3662" s="310" t="s">
        <v>11660</v>
      </c>
      <c r="E3662" s="322" t="s">
        <v>4509</v>
      </c>
      <c r="F3662" s="293"/>
      <c r="G3662" s="293"/>
      <c r="H3662" s="294">
        <v>3</v>
      </c>
      <c r="I3662" s="294" t="str">
        <f>IFERROR(_xlfn.IFNA(VLOOKUP($D:$D,history!$I:$Y,3,0),VLOOKUP(E:E,history!$H:$Y,4,0)),"--")</f>
        <v>--</v>
      </c>
      <c r="J3662" s="282" t="s">
        <v>9870</v>
      </c>
      <c r="K3662" s="282" t="str">
        <f t="shared" si="618"/>
        <v/>
      </c>
      <c r="L3662" s="312">
        <f t="shared" si="619"/>
        <v>461.2</v>
      </c>
      <c r="M3662" s="312">
        <f t="shared" si="620"/>
        <v>698.79</v>
      </c>
      <c r="N3662" s="297" t="str">
        <f>_xlfn.IFNA(VLOOKUP($E:$E,'1'!$A:$E,3,0),"")</f>
        <v/>
      </c>
      <c r="O3662" s="297" t="str">
        <f>_xlfn.IFNA(VLOOKUP($E:$E,'2'!$A:$E,3,0),"")</f>
        <v/>
      </c>
      <c r="P3662" s="297" t="str">
        <f>_xlfn.IFNA(VLOOKUP($E:$E,'3'!$A:$D,3,0),"")</f>
        <v/>
      </c>
      <c r="Q3662" s="297" t="str">
        <f>_xlfn.IFNA(VLOOKUP($E:$E,'4'!$A:$F,3,0),"")</f>
        <v/>
      </c>
      <c r="R3662" s="297" t="str">
        <f>_xlfn.IFNA(VLOOKUP($E:$E,'5'!$A:$F,3,0),"")</f>
        <v/>
      </c>
      <c r="S3662" s="297" t="str">
        <f>_xlfn.IFNA(VLOOKUP($E:$E,'6'!$A:$F,3,0),"")</f>
        <v/>
      </c>
      <c r="T3662" s="313">
        <v>1</v>
      </c>
      <c r="U3662" s="313">
        <v>1</v>
      </c>
      <c r="V3662" s="313">
        <v>10</v>
      </c>
      <c r="W3662" s="314">
        <v>1.135</v>
      </c>
      <c r="X3662" s="315">
        <v>4.6000000000000001E-4</v>
      </c>
      <c r="Y3662" s="749">
        <v>660</v>
      </c>
      <c r="Z3662" s="282"/>
      <c r="AA3662" s="316" t="s">
        <v>393</v>
      </c>
      <c r="AB3662" s="282" t="s">
        <v>9163</v>
      </c>
      <c r="AC3662" s="317" t="s">
        <v>2081</v>
      </c>
      <c r="AD3662" s="318" t="s">
        <v>4316</v>
      </c>
      <c r="AE3662" s="319">
        <v>0</v>
      </c>
      <c r="AF3662" s="319" t="s">
        <v>11282</v>
      </c>
      <c r="AG3662" s="320">
        <v>8.76</v>
      </c>
      <c r="AH3662" s="321">
        <f t="shared" si="621"/>
        <v>0</v>
      </c>
      <c r="AI3662" s="287">
        <f>_xlfn.IFNA(VLOOKUP(AD:AD,грп!B:C,2,0),0)</f>
        <v>0</v>
      </c>
      <c r="AJ3662" s="607">
        <v>19</v>
      </c>
      <c r="AK3662" s="672">
        <f t="shared" si="614"/>
        <v>0</v>
      </c>
      <c r="AL3662" s="174"/>
    </row>
    <row r="3663" spans="1:39" s="4" customFormat="1" ht="12" customHeight="1" outlineLevel="1" x14ac:dyDescent="0.35">
      <c r="A3663" s="307" t="s">
        <v>10402</v>
      </c>
      <c r="B3663" s="308" t="s">
        <v>8909</v>
      </c>
      <c r="C3663" s="309"/>
      <c r="D3663" s="310" t="s">
        <v>11661</v>
      </c>
      <c r="E3663" s="322" t="s">
        <v>4510</v>
      </c>
      <c r="F3663" s="293"/>
      <c r="G3663" s="293"/>
      <c r="H3663" s="294">
        <v>10</v>
      </c>
      <c r="I3663" s="294" t="str">
        <f>IFERROR(_xlfn.IFNA(VLOOKUP($D:$D,history!$I:$Y,3,0),VLOOKUP(E:E,history!$H:$Y,4,0)),"--")</f>
        <v>--</v>
      </c>
      <c r="J3663" s="282" t="s">
        <v>9870</v>
      </c>
      <c r="K3663" s="282" t="str">
        <f t="shared" si="618"/>
        <v/>
      </c>
      <c r="L3663" s="312">
        <f t="shared" si="619"/>
        <v>559.13</v>
      </c>
      <c r="M3663" s="312">
        <f t="shared" si="620"/>
        <v>847.16</v>
      </c>
      <c r="N3663" s="297" t="str">
        <f>_xlfn.IFNA(VLOOKUP($E:$E,'1'!$A:$E,3,0),"")</f>
        <v/>
      </c>
      <c r="O3663" s="297" t="str">
        <f>_xlfn.IFNA(VLOOKUP($E:$E,'2'!$A:$E,3,0),"")</f>
        <v/>
      </c>
      <c r="P3663" s="297" t="str">
        <f>_xlfn.IFNA(VLOOKUP($E:$E,'3'!$A:$D,3,0),"")</f>
        <v/>
      </c>
      <c r="Q3663" s="297" t="str">
        <f>_xlfn.IFNA(VLOOKUP($E:$E,'4'!$A:$F,3,0),"")</f>
        <v/>
      </c>
      <c r="R3663" s="297" t="str">
        <f>_xlfn.IFNA(VLOOKUP($E:$E,'5'!$A:$F,3,0),"")</f>
        <v/>
      </c>
      <c r="S3663" s="297" t="str">
        <f>_xlfn.IFNA(VLOOKUP($E:$E,'6'!$A:$F,3,0),"")</f>
        <v/>
      </c>
      <c r="T3663" s="313">
        <v>1</v>
      </c>
      <c r="U3663" s="313">
        <v>1</v>
      </c>
      <c r="V3663" s="313">
        <v>10</v>
      </c>
      <c r="W3663" s="314">
        <v>1.395</v>
      </c>
      <c r="X3663" s="315">
        <v>5.4000000000000001E-4</v>
      </c>
      <c r="Y3663" s="749">
        <v>790</v>
      </c>
      <c r="Z3663" s="282"/>
      <c r="AA3663" s="316" t="s">
        <v>393</v>
      </c>
      <c r="AB3663" s="282" t="s">
        <v>9163</v>
      </c>
      <c r="AC3663" s="317" t="s">
        <v>2081</v>
      </c>
      <c r="AD3663" s="318" t="s">
        <v>4316</v>
      </c>
      <c r="AE3663" s="319">
        <v>0</v>
      </c>
      <c r="AF3663" s="319" t="s">
        <v>11282</v>
      </c>
      <c r="AG3663" s="320">
        <v>10.62</v>
      </c>
      <c r="AH3663" s="321">
        <f t="shared" si="621"/>
        <v>0</v>
      </c>
      <c r="AI3663" s="287">
        <f>_xlfn.IFNA(VLOOKUP(AD:AD,грп!B:C,2,0),0)</f>
        <v>0</v>
      </c>
      <c r="AJ3663" s="607">
        <v>20</v>
      </c>
      <c r="AK3663" s="672">
        <f t="shared" si="614"/>
        <v>0</v>
      </c>
      <c r="AL3663" s="174"/>
    </row>
    <row r="3664" spans="1:39" s="4" customFormat="1" ht="12" customHeight="1" outlineLevel="1" x14ac:dyDescent="0.35">
      <c r="A3664" s="307" t="s">
        <v>10402</v>
      </c>
      <c r="B3664" s="308" t="s">
        <v>8910</v>
      </c>
      <c r="C3664" s="309"/>
      <c r="D3664" s="310" t="s">
        <v>11662</v>
      </c>
      <c r="E3664" s="322" t="s">
        <v>4511</v>
      </c>
      <c r="F3664" s="293"/>
      <c r="G3664" s="293"/>
      <c r="H3664" s="294">
        <v>55</v>
      </c>
      <c r="I3664" s="294" t="str">
        <f>IFERROR(_xlfn.IFNA(VLOOKUP($D:$D,history!$I:$Y,3,0),VLOOKUP(E:E,history!$H:$Y,4,0)),"--")</f>
        <v>--</v>
      </c>
      <c r="J3664" s="282" t="s">
        <v>9870</v>
      </c>
      <c r="K3664" s="282" t="str">
        <f t="shared" si="618"/>
        <v/>
      </c>
      <c r="L3664" s="312">
        <f t="shared" si="619"/>
        <v>637.04999999999995</v>
      </c>
      <c r="M3664" s="312">
        <f t="shared" si="620"/>
        <v>965.22</v>
      </c>
      <c r="N3664" s="297" t="str">
        <f>_xlfn.IFNA(VLOOKUP($E:$E,'1'!$A:$E,3,0),"")</f>
        <v/>
      </c>
      <c r="O3664" s="297" t="str">
        <f>_xlfn.IFNA(VLOOKUP($E:$E,'2'!$A:$E,3,0),"")</f>
        <v/>
      </c>
      <c r="P3664" s="297" t="str">
        <f>_xlfn.IFNA(VLOOKUP($E:$E,'3'!$A:$D,3,0),"")</f>
        <v/>
      </c>
      <c r="Q3664" s="297" t="str">
        <f>_xlfn.IFNA(VLOOKUP($E:$E,'4'!$A:$F,3,0),"")</f>
        <v/>
      </c>
      <c r="R3664" s="297" t="str">
        <f>_xlfn.IFNA(VLOOKUP($E:$E,'5'!$A:$F,3,0),"")</f>
        <v/>
      </c>
      <c r="S3664" s="297" t="str">
        <f>_xlfn.IFNA(VLOOKUP($E:$E,'6'!$A:$F,3,0),"")</f>
        <v/>
      </c>
      <c r="T3664" s="313">
        <v>1</v>
      </c>
      <c r="U3664" s="313">
        <v>1</v>
      </c>
      <c r="V3664" s="313">
        <v>10</v>
      </c>
      <c r="W3664" s="314">
        <v>1.61</v>
      </c>
      <c r="X3664" s="315">
        <v>6.5333329999999997E-4</v>
      </c>
      <c r="Y3664" s="749">
        <v>920</v>
      </c>
      <c r="Z3664" s="282"/>
      <c r="AA3664" s="316" t="s">
        <v>393</v>
      </c>
      <c r="AB3664" s="282" t="s">
        <v>9163</v>
      </c>
      <c r="AC3664" s="317" t="s">
        <v>2081</v>
      </c>
      <c r="AD3664" s="318" t="s">
        <v>4316</v>
      </c>
      <c r="AE3664" s="319">
        <v>0</v>
      </c>
      <c r="AF3664" s="319" t="s">
        <v>11282</v>
      </c>
      <c r="AG3664" s="320">
        <v>12.1</v>
      </c>
      <c r="AH3664" s="321">
        <f t="shared" si="621"/>
        <v>0</v>
      </c>
      <c r="AI3664" s="287">
        <f>_xlfn.IFNA(VLOOKUP(AD:AD,грп!B:C,2,0),0)</f>
        <v>0</v>
      </c>
      <c r="AJ3664" s="607">
        <v>19</v>
      </c>
      <c r="AK3664" s="672">
        <f t="shared" si="614"/>
        <v>0</v>
      </c>
      <c r="AL3664" s="174"/>
    </row>
    <row r="3665" spans="1:39" s="4" customFormat="1" ht="12" customHeight="1" outlineLevel="1" x14ac:dyDescent="0.35">
      <c r="A3665" s="307" t="s">
        <v>10402</v>
      </c>
      <c r="B3665" s="308" t="s">
        <v>8911</v>
      </c>
      <c r="C3665" s="309"/>
      <c r="D3665" s="310" t="s">
        <v>11663</v>
      </c>
      <c r="E3665" s="322" t="s">
        <v>4512</v>
      </c>
      <c r="F3665" s="293"/>
      <c r="G3665" s="293"/>
      <c r="H3665" s="294">
        <v>62</v>
      </c>
      <c r="I3665" s="294" t="str">
        <f>IFERROR(_xlfn.IFNA(VLOOKUP($D:$D,history!$I:$Y,3,0),VLOOKUP(E:E,history!$H:$Y,4,0)),"--")</f>
        <v>--</v>
      </c>
      <c r="J3665" s="282" t="s">
        <v>9870</v>
      </c>
      <c r="K3665" s="282" t="str">
        <f t="shared" si="618"/>
        <v/>
      </c>
      <c r="L3665" s="312">
        <f t="shared" si="619"/>
        <v>729.17</v>
      </c>
      <c r="M3665" s="312">
        <f t="shared" si="620"/>
        <v>1104.81</v>
      </c>
      <c r="N3665" s="297" t="str">
        <f>_xlfn.IFNA(VLOOKUP($E:$E,'1'!$A:$E,3,0),"")</f>
        <v/>
      </c>
      <c r="O3665" s="297" t="str">
        <f>_xlfn.IFNA(VLOOKUP($E:$E,'2'!$A:$E,3,0),"")</f>
        <v/>
      </c>
      <c r="P3665" s="297" t="str">
        <f>_xlfn.IFNA(VLOOKUP($E:$E,'3'!$A:$D,3,0),"")</f>
        <v/>
      </c>
      <c r="Q3665" s="297" t="str">
        <f>_xlfn.IFNA(VLOOKUP($E:$E,'4'!$A:$F,3,0),"")</f>
        <v/>
      </c>
      <c r="R3665" s="297" t="str">
        <f>_xlfn.IFNA(VLOOKUP($E:$E,'5'!$A:$F,3,0),"")</f>
        <v/>
      </c>
      <c r="S3665" s="297" t="str">
        <f>_xlfn.IFNA(VLOOKUP($E:$E,'6'!$A:$F,3,0),"")</f>
        <v/>
      </c>
      <c r="T3665" s="313">
        <v>1</v>
      </c>
      <c r="U3665" s="313">
        <v>1</v>
      </c>
      <c r="V3665" s="313">
        <v>10</v>
      </c>
      <c r="W3665" s="314">
        <v>1.885</v>
      </c>
      <c r="X3665" s="315">
        <v>7.5333330000000001E-4</v>
      </c>
      <c r="Y3665" s="749">
        <v>1050</v>
      </c>
      <c r="Z3665" s="282"/>
      <c r="AA3665" s="316" t="s">
        <v>393</v>
      </c>
      <c r="AB3665" s="282" t="s">
        <v>9163</v>
      </c>
      <c r="AC3665" s="317" t="s">
        <v>2081</v>
      </c>
      <c r="AD3665" s="318" t="s">
        <v>4316</v>
      </c>
      <c r="AE3665" s="319">
        <v>0</v>
      </c>
      <c r="AF3665" s="319" t="s">
        <v>11282</v>
      </c>
      <c r="AG3665" s="320">
        <v>13.85</v>
      </c>
      <c r="AH3665" s="321">
        <f t="shared" si="621"/>
        <v>0</v>
      </c>
      <c r="AI3665" s="287">
        <f>_xlfn.IFNA(VLOOKUP(AD:AD,грп!B:C,2,0),0)</f>
        <v>0</v>
      </c>
      <c r="AJ3665" s="607">
        <v>19</v>
      </c>
      <c r="AK3665" s="672">
        <f t="shared" si="614"/>
        <v>0</v>
      </c>
      <c r="AL3665" s="174"/>
    </row>
    <row r="3666" spans="1:39" s="4" customFormat="1" ht="12" customHeight="1" outlineLevel="1" x14ac:dyDescent="0.35">
      <c r="A3666" s="307" t="s">
        <v>10402</v>
      </c>
      <c r="B3666" s="308" t="s">
        <v>8912</v>
      </c>
      <c r="C3666" s="309"/>
      <c r="D3666" s="310" t="s">
        <v>11664</v>
      </c>
      <c r="E3666" s="322" t="s">
        <v>4513</v>
      </c>
      <c r="F3666" s="293"/>
      <c r="G3666" s="293"/>
      <c r="H3666" s="294">
        <v>23</v>
      </c>
      <c r="I3666" s="294" t="str">
        <f>IFERROR(_xlfn.IFNA(VLOOKUP($D:$D,history!$I:$Y,3,0),VLOOKUP(E:E,history!$H:$Y,4,0)),"--")</f>
        <v>--</v>
      </c>
      <c r="J3666" s="282" t="s">
        <v>9870</v>
      </c>
      <c r="K3666" s="282" t="str">
        <f t="shared" si="618"/>
        <v/>
      </c>
      <c r="L3666" s="312">
        <f t="shared" si="619"/>
        <v>383.28</v>
      </c>
      <c r="M3666" s="312">
        <f t="shared" si="620"/>
        <v>580.73</v>
      </c>
      <c r="N3666" s="297" t="str">
        <f>_xlfn.IFNA(VLOOKUP($E:$E,'1'!$A:$E,3,0),"")</f>
        <v/>
      </c>
      <c r="O3666" s="297" t="str">
        <f>_xlfn.IFNA(VLOOKUP($E:$E,'2'!$A:$E,3,0),"")</f>
        <v/>
      </c>
      <c r="P3666" s="297" t="str">
        <f>_xlfn.IFNA(VLOOKUP($E:$E,'3'!$A:$D,3,0),"")</f>
        <v/>
      </c>
      <c r="Q3666" s="297" t="str">
        <f>_xlfn.IFNA(VLOOKUP($E:$E,'4'!$A:$F,3,0),"")</f>
        <v/>
      </c>
      <c r="R3666" s="297" t="str">
        <f>_xlfn.IFNA(VLOOKUP($E:$E,'5'!$A:$F,3,0),"")</f>
        <v/>
      </c>
      <c r="S3666" s="297" t="str">
        <f>_xlfn.IFNA(VLOOKUP($E:$E,'6'!$A:$F,3,0),"")</f>
        <v/>
      </c>
      <c r="T3666" s="313">
        <v>1</v>
      </c>
      <c r="U3666" s="313">
        <v>1</v>
      </c>
      <c r="V3666" s="313">
        <v>20</v>
      </c>
      <c r="W3666" s="314">
        <v>0.81499999999999995</v>
      </c>
      <c r="X3666" s="315">
        <v>2.1333330000000001E-4</v>
      </c>
      <c r="Y3666" s="749">
        <v>550</v>
      </c>
      <c r="Z3666" s="282"/>
      <c r="AA3666" s="316" t="s">
        <v>393</v>
      </c>
      <c r="AB3666" s="282" t="s">
        <v>9163</v>
      </c>
      <c r="AC3666" s="317" t="s">
        <v>2081</v>
      </c>
      <c r="AD3666" s="318" t="s">
        <v>4316</v>
      </c>
      <c r="AE3666" s="319">
        <v>0</v>
      </c>
      <c r="AF3666" s="319" t="s">
        <v>11282</v>
      </c>
      <c r="AG3666" s="320">
        <v>7.28</v>
      </c>
      <c r="AH3666" s="321">
        <f t="shared" si="621"/>
        <v>0</v>
      </c>
      <c r="AI3666" s="287">
        <f>_xlfn.IFNA(VLOOKUP(AD:AD,грп!B:C,2,0),0)</f>
        <v>0</v>
      </c>
      <c r="AJ3666" s="607">
        <v>20</v>
      </c>
      <c r="AK3666" s="672">
        <f t="shared" si="614"/>
        <v>0</v>
      </c>
      <c r="AL3666" s="174"/>
    </row>
    <row r="3667" spans="1:39" s="4" customFormat="1" ht="12" customHeight="1" outlineLevel="1" x14ac:dyDescent="0.35">
      <c r="A3667" s="307" t="s">
        <v>10402</v>
      </c>
      <c r="B3667" s="308" t="s">
        <v>8913</v>
      </c>
      <c r="C3667" s="309"/>
      <c r="D3667" s="310" t="s">
        <v>11665</v>
      </c>
      <c r="E3667" s="322" t="s">
        <v>4514</v>
      </c>
      <c r="F3667" s="293"/>
      <c r="G3667" s="293"/>
      <c r="H3667" s="294">
        <v>26</v>
      </c>
      <c r="I3667" s="294" t="str">
        <f>IFERROR(_xlfn.IFNA(VLOOKUP($D:$D,history!$I:$Y,3,0),VLOOKUP(E:E,history!$H:$Y,4,0)),"--")</f>
        <v>--</v>
      </c>
      <c r="J3667" s="282" t="s">
        <v>9870</v>
      </c>
      <c r="K3667" s="282" t="str">
        <f t="shared" si="618"/>
        <v/>
      </c>
      <c r="L3667" s="312">
        <f t="shared" si="619"/>
        <v>466.46</v>
      </c>
      <c r="M3667" s="312">
        <f t="shared" si="620"/>
        <v>706.76</v>
      </c>
      <c r="N3667" s="297" t="str">
        <f>_xlfn.IFNA(VLOOKUP($E:$E,'1'!$A:$E,3,0),"")</f>
        <v/>
      </c>
      <c r="O3667" s="297" t="str">
        <f>_xlfn.IFNA(VLOOKUP($E:$E,'2'!$A:$E,3,0),"")</f>
        <v/>
      </c>
      <c r="P3667" s="297" t="str">
        <f>_xlfn.IFNA(VLOOKUP($E:$E,'3'!$A:$D,3,0),"")</f>
        <v/>
      </c>
      <c r="Q3667" s="297" t="str">
        <f>_xlfn.IFNA(VLOOKUP($E:$E,'4'!$A:$F,3,0),"")</f>
        <v/>
      </c>
      <c r="R3667" s="297" t="str">
        <f>_xlfn.IFNA(VLOOKUP($E:$E,'5'!$A:$F,3,0),"")</f>
        <v/>
      </c>
      <c r="S3667" s="297" t="str">
        <f>_xlfn.IFNA(VLOOKUP($E:$E,'6'!$A:$F,3,0),"")</f>
        <v/>
      </c>
      <c r="T3667" s="313">
        <v>1</v>
      </c>
      <c r="U3667" s="313">
        <v>1</v>
      </c>
      <c r="V3667" s="313">
        <v>20</v>
      </c>
      <c r="W3667" s="314">
        <v>1.0049999999999999</v>
      </c>
      <c r="X3667" s="315">
        <v>2.5999999999999998E-4</v>
      </c>
      <c r="Y3667" s="749">
        <v>670</v>
      </c>
      <c r="Z3667" s="282"/>
      <c r="AA3667" s="316" t="s">
        <v>393</v>
      </c>
      <c r="AB3667" s="282" t="s">
        <v>9163</v>
      </c>
      <c r="AC3667" s="317" t="s">
        <v>2081</v>
      </c>
      <c r="AD3667" s="318" t="s">
        <v>4316</v>
      </c>
      <c r="AE3667" s="319">
        <v>0</v>
      </c>
      <c r="AF3667" s="319" t="s">
        <v>11282</v>
      </c>
      <c r="AG3667" s="320">
        <v>8.86</v>
      </c>
      <c r="AH3667" s="321">
        <f t="shared" si="621"/>
        <v>0</v>
      </c>
      <c r="AI3667" s="287">
        <f>_xlfn.IFNA(VLOOKUP(AD:AD,грп!B:C,2,0),0)</f>
        <v>0</v>
      </c>
      <c r="AJ3667" s="607">
        <v>20</v>
      </c>
      <c r="AK3667" s="672">
        <f t="shared" si="614"/>
        <v>0</v>
      </c>
      <c r="AL3667" s="174"/>
    </row>
    <row r="3668" spans="1:39" s="4" customFormat="1" ht="12" customHeight="1" outlineLevel="1" x14ac:dyDescent="0.35">
      <c r="A3668" s="307" t="s">
        <v>10402</v>
      </c>
      <c r="B3668" s="308" t="s">
        <v>8914</v>
      </c>
      <c r="C3668" s="309"/>
      <c r="D3668" s="310" t="s">
        <v>11666</v>
      </c>
      <c r="E3668" s="322" t="s">
        <v>4515</v>
      </c>
      <c r="F3668" s="293"/>
      <c r="G3668" s="293"/>
      <c r="H3668" s="294">
        <v>11</v>
      </c>
      <c r="I3668" s="294" t="str">
        <f>IFERROR(_xlfn.IFNA(VLOOKUP($D:$D,history!$I:$Y,3,0),VLOOKUP(E:E,history!$H:$Y,4,0)),"--")</f>
        <v>--</v>
      </c>
      <c r="J3668" s="282" t="s">
        <v>9870</v>
      </c>
      <c r="K3668" s="282" t="str">
        <f t="shared" si="618"/>
        <v/>
      </c>
      <c r="L3668" s="312">
        <f t="shared" si="619"/>
        <v>562.80999999999995</v>
      </c>
      <c r="M3668" s="312">
        <f t="shared" si="620"/>
        <v>852.74</v>
      </c>
      <c r="N3668" s="297" t="str">
        <f>_xlfn.IFNA(VLOOKUP($E:$E,'1'!$A:$E,3,0),"")</f>
        <v/>
      </c>
      <c r="O3668" s="297" t="str">
        <f>_xlfn.IFNA(VLOOKUP($E:$E,'2'!$A:$E,3,0),"")</f>
        <v/>
      </c>
      <c r="P3668" s="297" t="str">
        <f>_xlfn.IFNA(VLOOKUP($E:$E,'3'!$A:$D,3,0),"")</f>
        <v/>
      </c>
      <c r="Q3668" s="297" t="str">
        <f>_xlfn.IFNA(VLOOKUP($E:$E,'4'!$A:$F,3,0),"")</f>
        <v/>
      </c>
      <c r="R3668" s="297" t="str">
        <f>_xlfn.IFNA(VLOOKUP($E:$E,'5'!$A:$F,3,0),"")</f>
        <v/>
      </c>
      <c r="S3668" s="297" t="str">
        <f>_xlfn.IFNA(VLOOKUP($E:$E,'6'!$A:$F,3,0),"")</f>
        <v/>
      </c>
      <c r="T3668" s="313">
        <v>1</v>
      </c>
      <c r="U3668" s="313">
        <v>1</v>
      </c>
      <c r="V3668" s="313">
        <v>20</v>
      </c>
      <c r="W3668" s="314">
        <v>1.1850000000000001</v>
      </c>
      <c r="X3668" s="315">
        <v>3.066667E-4</v>
      </c>
      <c r="Y3668" s="749">
        <v>810</v>
      </c>
      <c r="Z3668" s="282"/>
      <c r="AA3668" s="316" t="s">
        <v>393</v>
      </c>
      <c r="AB3668" s="282" t="s">
        <v>9163</v>
      </c>
      <c r="AC3668" s="317" t="s">
        <v>2081</v>
      </c>
      <c r="AD3668" s="318" t="s">
        <v>4316</v>
      </c>
      <c r="AE3668" s="319">
        <v>0</v>
      </c>
      <c r="AF3668" s="319" t="s">
        <v>11282</v>
      </c>
      <c r="AG3668" s="320">
        <v>10.69</v>
      </c>
      <c r="AH3668" s="321">
        <f t="shared" si="621"/>
        <v>0</v>
      </c>
      <c r="AI3668" s="287">
        <f>_xlfn.IFNA(VLOOKUP(AD:AD,грп!B:C,2,0),0)</f>
        <v>0</v>
      </c>
      <c r="AJ3668" s="607">
        <v>20</v>
      </c>
      <c r="AK3668" s="672">
        <f t="shared" si="614"/>
        <v>0</v>
      </c>
      <c r="AL3668" s="174"/>
    </row>
    <row r="3669" spans="1:39" s="4" customFormat="1" ht="12" customHeight="1" outlineLevel="1" x14ac:dyDescent="0.35">
      <c r="A3669" s="307" t="s">
        <v>10402</v>
      </c>
      <c r="B3669" s="308" t="s">
        <v>8915</v>
      </c>
      <c r="C3669" s="309"/>
      <c r="D3669" s="310" t="s">
        <v>11667</v>
      </c>
      <c r="E3669" s="322" t="s">
        <v>4516</v>
      </c>
      <c r="F3669" s="293"/>
      <c r="G3669" s="293"/>
      <c r="H3669" s="294">
        <v>32</v>
      </c>
      <c r="I3669" s="294" t="str">
        <f>IFERROR(_xlfn.IFNA(VLOOKUP($D:$D,history!$I:$Y,3,0),VLOOKUP(E:E,history!$H:$Y,4,0)),"--")</f>
        <v>--</v>
      </c>
      <c r="J3669" s="282" t="s">
        <v>9870</v>
      </c>
      <c r="K3669" s="282" t="str">
        <f t="shared" si="618"/>
        <v/>
      </c>
      <c r="L3669" s="312">
        <f t="shared" si="619"/>
        <v>612.29999999999995</v>
      </c>
      <c r="M3669" s="312">
        <f t="shared" si="620"/>
        <v>927.73</v>
      </c>
      <c r="N3669" s="297" t="str">
        <f>_xlfn.IFNA(VLOOKUP($E:$E,'1'!$A:$E,3,0),"")</f>
        <v/>
      </c>
      <c r="O3669" s="297" t="str">
        <f>_xlfn.IFNA(VLOOKUP($E:$E,'2'!$A:$E,3,0),"")</f>
        <v/>
      </c>
      <c r="P3669" s="297" t="str">
        <f>_xlfn.IFNA(VLOOKUP($E:$E,'3'!$A:$D,3,0),"")</f>
        <v/>
      </c>
      <c r="Q3669" s="297" t="str">
        <f>_xlfn.IFNA(VLOOKUP($E:$E,'4'!$A:$F,3,0),"")</f>
        <v/>
      </c>
      <c r="R3669" s="297" t="str">
        <f>_xlfn.IFNA(VLOOKUP($E:$E,'5'!$A:$F,3,0),"")</f>
        <v/>
      </c>
      <c r="S3669" s="297" t="str">
        <f>_xlfn.IFNA(VLOOKUP($E:$E,'6'!$A:$F,3,0),"")</f>
        <v/>
      </c>
      <c r="T3669" s="313">
        <v>1</v>
      </c>
      <c r="U3669" s="313">
        <v>1</v>
      </c>
      <c r="V3669" s="313">
        <v>20</v>
      </c>
      <c r="W3669" s="314">
        <v>1.278</v>
      </c>
      <c r="X3669" s="315">
        <v>3.2000000000000003E-4</v>
      </c>
      <c r="Y3669" s="749">
        <v>880</v>
      </c>
      <c r="Z3669" s="282"/>
      <c r="AA3669" s="316" t="s">
        <v>393</v>
      </c>
      <c r="AB3669" s="282" t="s">
        <v>9163</v>
      </c>
      <c r="AC3669" s="317" t="s">
        <v>2081</v>
      </c>
      <c r="AD3669" s="318" t="s">
        <v>4316</v>
      </c>
      <c r="AE3669" s="319">
        <v>0</v>
      </c>
      <c r="AF3669" s="319" t="s">
        <v>11282</v>
      </c>
      <c r="AG3669" s="320">
        <v>11.63</v>
      </c>
      <c r="AH3669" s="321">
        <f t="shared" si="621"/>
        <v>0</v>
      </c>
      <c r="AI3669" s="287">
        <f>_xlfn.IFNA(VLOOKUP(AD:AD,грп!B:C,2,0),0)</f>
        <v>0</v>
      </c>
      <c r="AJ3669" s="607">
        <v>20</v>
      </c>
      <c r="AK3669" s="672">
        <f t="shared" si="614"/>
        <v>0</v>
      </c>
      <c r="AL3669" s="174"/>
    </row>
    <row r="3670" spans="1:39" s="4" customFormat="1" ht="12" customHeight="1" outlineLevel="1" x14ac:dyDescent="0.35">
      <c r="A3670" s="307" t="s">
        <v>10402</v>
      </c>
      <c r="B3670" s="308" t="s">
        <v>8916</v>
      </c>
      <c r="C3670" s="309"/>
      <c r="D3670" s="310" t="s">
        <v>11668</v>
      </c>
      <c r="E3670" s="322" t="s">
        <v>4517</v>
      </c>
      <c r="F3670" s="293"/>
      <c r="G3670" s="293"/>
      <c r="H3670" s="294" t="s">
        <v>5946</v>
      </c>
      <c r="I3670" s="294" t="str">
        <f>IFERROR(_xlfn.IFNA(VLOOKUP($D:$D,history!$I:$Y,3,0),VLOOKUP(E:E,history!$H:$Y,4,0)),"--")</f>
        <v>--</v>
      </c>
      <c r="J3670" s="282" t="s">
        <v>9870</v>
      </c>
      <c r="K3670" s="282" t="str">
        <f t="shared" si="618"/>
        <v/>
      </c>
      <c r="L3670" s="312">
        <f t="shared" si="619"/>
        <v>644.94000000000005</v>
      </c>
      <c r="M3670" s="312">
        <f t="shared" si="620"/>
        <v>977.18</v>
      </c>
      <c r="N3670" s="297" t="str">
        <f>_xlfn.IFNA(VLOOKUP($E:$E,'1'!$A:$E,3,0),"")</f>
        <v/>
      </c>
      <c r="O3670" s="297" t="str">
        <f>_xlfn.IFNA(VLOOKUP($E:$E,'2'!$A:$E,3,0),"")</f>
        <v/>
      </c>
      <c r="P3670" s="297" t="str">
        <f>_xlfn.IFNA(VLOOKUP($E:$E,'3'!$A:$D,3,0),"")</f>
        <v/>
      </c>
      <c r="Q3670" s="297" t="str">
        <f>_xlfn.IFNA(VLOOKUP($E:$E,'4'!$A:$F,3,0),"")</f>
        <v/>
      </c>
      <c r="R3670" s="297" t="str">
        <f>_xlfn.IFNA(VLOOKUP($E:$E,'5'!$A:$F,3,0),"")</f>
        <v/>
      </c>
      <c r="S3670" s="297" t="str">
        <f>_xlfn.IFNA(VLOOKUP($E:$E,'6'!$A:$F,3,0),"")</f>
        <v/>
      </c>
      <c r="T3670" s="313">
        <v>1</v>
      </c>
      <c r="U3670" s="313">
        <v>1</v>
      </c>
      <c r="V3670" s="313">
        <v>20</v>
      </c>
      <c r="W3670" s="314">
        <v>1.393</v>
      </c>
      <c r="X3670" s="315">
        <v>3.4000000000000002E-4</v>
      </c>
      <c r="Y3670" s="749">
        <v>930</v>
      </c>
      <c r="Z3670" s="282"/>
      <c r="AA3670" s="316" t="s">
        <v>393</v>
      </c>
      <c r="AB3670" s="282" t="s">
        <v>9163</v>
      </c>
      <c r="AC3670" s="317" t="s">
        <v>2081</v>
      </c>
      <c r="AD3670" s="318" t="s">
        <v>4316</v>
      </c>
      <c r="AE3670" s="319">
        <v>0</v>
      </c>
      <c r="AF3670" s="319" t="s">
        <v>11282</v>
      </c>
      <c r="AG3670" s="320">
        <v>12.25</v>
      </c>
      <c r="AH3670" s="321">
        <f t="shared" si="621"/>
        <v>0</v>
      </c>
      <c r="AI3670" s="287">
        <f>_xlfn.IFNA(VLOOKUP(AD:AD,грп!B:C,2,0),0)</f>
        <v>0</v>
      </c>
      <c r="AJ3670" s="607">
        <v>18</v>
      </c>
      <c r="AK3670" s="672">
        <f t="shared" si="614"/>
        <v>0</v>
      </c>
      <c r="AL3670" s="174"/>
    </row>
    <row r="3671" spans="1:39" s="4" customFormat="1" ht="11.45" customHeight="1" outlineLevel="1" x14ac:dyDescent="0.35">
      <c r="A3671" s="307" t="s">
        <v>10402</v>
      </c>
      <c r="B3671" s="308" t="s">
        <v>8917</v>
      </c>
      <c r="C3671" s="325" t="s">
        <v>1916</v>
      </c>
      <c r="D3671" s="310" t="s">
        <v>11669</v>
      </c>
      <c r="E3671" s="322" t="s">
        <v>5843</v>
      </c>
      <c r="F3671" s="293"/>
      <c r="G3671" s="293"/>
      <c r="H3671" s="294" t="s">
        <v>5946</v>
      </c>
      <c r="I3671" s="294" t="str">
        <f>IFERROR(_xlfn.IFNA(VLOOKUP($D:$D,history!$I:$Y,3,0),VLOOKUP(E:E,history!$H:$Y,4,0)),"--")</f>
        <v>--</v>
      </c>
      <c r="J3671" s="282" t="s">
        <v>5946</v>
      </c>
      <c r="K3671" s="282" t="str">
        <f t="shared" si="618"/>
        <v/>
      </c>
      <c r="L3671" s="326">
        <f>M3671</f>
        <v>20</v>
      </c>
      <c r="M3671" s="327">
        <v>20</v>
      </c>
      <c r="N3671" s="297" t="str">
        <f>_xlfn.IFNA(VLOOKUP($E:$E,'1'!$A:$E,3,0),"")</f>
        <v/>
      </c>
      <c r="O3671" s="297" t="str">
        <f>_xlfn.IFNA(VLOOKUP($E:$E,'2'!$A:$E,3,0),"")</f>
        <v/>
      </c>
      <c r="P3671" s="297" t="str">
        <f>_xlfn.IFNA(VLOOKUP($E:$E,'3'!$A:$D,3,0),"")</f>
        <v/>
      </c>
      <c r="Q3671" s="297" t="str">
        <f>_xlfn.IFNA(VLOOKUP($E:$E,'4'!$A:$F,3,0),"")</f>
        <v/>
      </c>
      <c r="R3671" s="297" t="str">
        <f>_xlfn.IFNA(VLOOKUP($E:$E,'5'!$A:$F,3,0),"")</f>
        <v/>
      </c>
      <c r="S3671" s="297" t="str">
        <f>_xlfn.IFNA(VLOOKUP($E:$E,'6'!$A:$F,3,0),"")</f>
        <v/>
      </c>
      <c r="T3671" s="313">
        <v>1</v>
      </c>
      <c r="U3671" s="313">
        <v>8</v>
      </c>
      <c r="V3671" s="313">
        <v>80</v>
      </c>
      <c r="W3671" s="314">
        <v>0.2</v>
      </c>
      <c r="X3671" s="315">
        <v>2.2499999999999999E-4</v>
      </c>
      <c r="Y3671" s="749">
        <v>30</v>
      </c>
      <c r="Z3671" s="282"/>
      <c r="AA3671" s="316" t="s">
        <v>393</v>
      </c>
      <c r="AB3671" s="282" t="s">
        <v>9885</v>
      </c>
      <c r="AC3671" s="317" t="s">
        <v>2081</v>
      </c>
      <c r="AD3671" s="318" t="s">
        <v>4316</v>
      </c>
      <c r="AE3671" s="319">
        <v>0</v>
      </c>
      <c r="AF3671" s="319" t="s">
        <v>11305</v>
      </c>
      <c r="AG3671" s="320">
        <v>0.56000000000000005</v>
      </c>
      <c r="AH3671" s="321">
        <f t="shared" si="621"/>
        <v>0</v>
      </c>
      <c r="AI3671" s="287">
        <f>_xlfn.IFNA(VLOOKUP(AD:AD,грп!B:C,2,0),0)</f>
        <v>0</v>
      </c>
      <c r="AJ3671" s="607">
        <v>0</v>
      </c>
      <c r="AK3671" s="672" t="str">
        <f t="shared" si="614"/>
        <v>спеццена</v>
      </c>
      <c r="AL3671" s="174"/>
    </row>
    <row r="3672" spans="1:39" ht="12" customHeight="1" x14ac:dyDescent="0.35">
      <c r="A3672" s="288"/>
      <c r="B3672" s="289"/>
      <c r="C3672" s="290" t="s">
        <v>555</v>
      </c>
      <c r="D3672" s="291" t="s">
        <v>2072</v>
      </c>
      <c r="E3672" s="292"/>
      <c r="F3672" s="293"/>
      <c r="G3672" s="293"/>
      <c r="H3672" s="294"/>
      <c r="I3672" s="294"/>
      <c r="J3672" s="282" t="s">
        <v>393</v>
      </c>
      <c r="K3672" s="282" t="str">
        <f t="shared" si="618"/>
        <v/>
      </c>
      <c r="L3672" s="295"/>
      <c r="M3672" s="296"/>
      <c r="N3672" s="297"/>
      <c r="O3672" s="297"/>
      <c r="P3672" s="297"/>
      <c r="Q3672" s="297" t="str">
        <f>_xlfn.IFNA(VLOOKUP($E:$E,'4'!$A:$F,3,0),"")</f>
        <v/>
      </c>
      <c r="R3672" s="297" t="str">
        <f>_xlfn.IFNA(VLOOKUP($E:$E,'5'!$A:$F,3,0),"")</f>
        <v/>
      </c>
      <c r="S3672" s="297"/>
      <c r="T3672" s="298"/>
      <c r="U3672" s="280"/>
      <c r="V3672" s="280"/>
      <c r="W3672" s="300"/>
      <c r="X3672" s="301"/>
      <c r="Y3672" s="749"/>
      <c r="Z3672" s="282"/>
      <c r="AA3672" s="280"/>
      <c r="AB3672" s="280"/>
      <c r="AC3672" s="302"/>
      <c r="AD3672" s="303" t="s">
        <v>2072</v>
      </c>
      <c r="AE3672" s="280"/>
      <c r="AF3672" s="329"/>
      <c r="AG3672" s="339"/>
      <c r="AH3672" s="306"/>
      <c r="AI3672" s="287">
        <f>_xlfn.IFNA(VLOOKUP(AD:AD,грп!B:C,2,0),0)</f>
        <v>0</v>
      </c>
      <c r="AJ3672" s="607">
        <v>0</v>
      </c>
      <c r="AK3672" s="672" t="str">
        <f t="shared" si="614"/>
        <v xml:space="preserve"> </v>
      </c>
      <c r="AL3672" s="174"/>
      <c r="AM3672" s="4"/>
    </row>
    <row r="3673" spans="1:39" s="4" customFormat="1" ht="12" customHeight="1" outlineLevel="1" x14ac:dyDescent="0.35">
      <c r="A3673" s="307" t="s">
        <v>10402</v>
      </c>
      <c r="B3673" s="308" t="s">
        <v>8918</v>
      </c>
      <c r="C3673" s="325" t="s">
        <v>1916</v>
      </c>
      <c r="D3673" s="310" t="s">
        <v>11670</v>
      </c>
      <c r="E3673" s="342" t="s">
        <v>557</v>
      </c>
      <c r="F3673" s="293"/>
      <c r="G3673" s="293"/>
      <c r="H3673" s="294" t="s">
        <v>5946</v>
      </c>
      <c r="I3673" s="294" t="str">
        <f>IFERROR(_xlfn.IFNA(VLOOKUP($D:$D,history!$I:$Y,3,0),VLOOKUP(E:E,history!$H:$Y,4,0)),"--")</f>
        <v>--</v>
      </c>
      <c r="J3673" s="282" t="s">
        <v>5946</v>
      </c>
      <c r="K3673" s="282" t="str">
        <f t="shared" si="618"/>
        <v/>
      </c>
      <c r="L3673" s="326">
        <f>M3673</f>
        <v>30</v>
      </c>
      <c r="M3673" s="327">
        <v>30</v>
      </c>
      <c r="N3673" s="297" t="str">
        <f>_xlfn.IFNA(VLOOKUP($E:$E,'1'!$A:$E,3,0),"")</f>
        <v/>
      </c>
      <c r="O3673" s="297" t="str">
        <f>_xlfn.IFNA(VLOOKUP($E:$E,'2'!$A:$E,3,0),"")</f>
        <v/>
      </c>
      <c r="P3673" s="297" t="str">
        <f>_xlfn.IFNA(VLOOKUP($E:$E,'3'!$A:$D,3,0),"")</f>
        <v/>
      </c>
      <c r="Q3673" s="297" t="str">
        <f>_xlfn.IFNA(VLOOKUP($E:$E,'4'!$A:$F,3,0),"")</f>
        <v/>
      </c>
      <c r="R3673" s="297" t="str">
        <f>_xlfn.IFNA(VLOOKUP($E:$E,'5'!$A:$F,3,0),"")</f>
        <v/>
      </c>
      <c r="S3673" s="297" t="str">
        <f>_xlfn.IFNA(VLOOKUP($E:$E,'6'!$A:$F,3,0),"")</f>
        <v/>
      </c>
      <c r="T3673" s="313">
        <v>1</v>
      </c>
      <c r="U3673" s="313">
        <v>50</v>
      </c>
      <c r="V3673" s="313">
        <v>400</v>
      </c>
      <c r="W3673" s="314">
        <v>3.5000000000000003E-2</v>
      </c>
      <c r="X3673" s="315">
        <v>2.0999999999999999E-5</v>
      </c>
      <c r="Y3673" s="749">
        <v>40</v>
      </c>
      <c r="Z3673" s="282"/>
      <c r="AA3673" s="316" t="s">
        <v>393</v>
      </c>
      <c r="AB3673" s="282" t="s">
        <v>9885</v>
      </c>
      <c r="AC3673" s="317" t="s">
        <v>2081</v>
      </c>
      <c r="AD3673" s="318" t="s">
        <v>2072</v>
      </c>
      <c r="AE3673" s="319">
        <v>0</v>
      </c>
      <c r="AF3673" s="319" t="s">
        <v>11305</v>
      </c>
      <c r="AG3673" s="320">
        <v>0.22</v>
      </c>
      <c r="AH3673" s="321">
        <f>IF($A$3="РЕГИОНЫ",ROUND($AG3673*(1-($L$6-$F$4))*(1-$F$3)*(1+$AG$2)*$AG$1,2),0)</f>
        <v>0</v>
      </c>
      <c r="AI3673" s="287">
        <f>_xlfn.IFNA(VLOOKUP(AD:AD,грп!B:C,2,0),0)</f>
        <v>0</v>
      </c>
      <c r="AJ3673" s="607">
        <v>0</v>
      </c>
      <c r="AK3673" s="672" t="str">
        <f t="shared" si="614"/>
        <v>спеццена</v>
      </c>
      <c r="AL3673" s="174"/>
    </row>
    <row r="3674" spans="1:39" s="4" customFormat="1" ht="12" customHeight="1" outlineLevel="1" x14ac:dyDescent="0.35">
      <c r="A3674" s="307" t="s">
        <v>10402</v>
      </c>
      <c r="B3674" s="308" t="s">
        <v>8919</v>
      </c>
      <c r="C3674" s="325" t="s">
        <v>1916</v>
      </c>
      <c r="D3674" s="310" t="s">
        <v>11671</v>
      </c>
      <c r="E3674" s="342" t="s">
        <v>558</v>
      </c>
      <c r="F3674" s="293"/>
      <c r="G3674" s="293"/>
      <c r="H3674" s="294" t="s">
        <v>5946</v>
      </c>
      <c r="I3674" s="294" t="str">
        <f>IFERROR(_xlfn.IFNA(VLOOKUP($D:$D,history!$I:$Y,3,0),VLOOKUP(E:E,history!$H:$Y,4,0)),"--")</f>
        <v>--</v>
      </c>
      <c r="J3674" s="282" t="s">
        <v>5946</v>
      </c>
      <c r="K3674" s="282" t="str">
        <f t="shared" si="618"/>
        <v/>
      </c>
      <c r="L3674" s="326">
        <f>M3674</f>
        <v>30</v>
      </c>
      <c r="M3674" s="327">
        <v>30</v>
      </c>
      <c r="N3674" s="297" t="str">
        <f>_xlfn.IFNA(VLOOKUP($E:$E,'1'!$A:$E,3,0),"")</f>
        <v/>
      </c>
      <c r="O3674" s="297" t="str">
        <f>_xlfn.IFNA(VLOOKUP($E:$E,'2'!$A:$E,3,0),"")</f>
        <v/>
      </c>
      <c r="P3674" s="297" t="str">
        <f>_xlfn.IFNA(VLOOKUP($E:$E,'3'!$A:$D,3,0),"")</f>
        <v/>
      </c>
      <c r="Q3674" s="297" t="str">
        <f>_xlfn.IFNA(VLOOKUP($E:$E,'4'!$A:$F,3,0),"")</f>
        <v/>
      </c>
      <c r="R3674" s="297" t="str">
        <f>_xlfn.IFNA(VLOOKUP($E:$E,'5'!$A:$F,3,0),"")</f>
        <v/>
      </c>
      <c r="S3674" s="297" t="str">
        <f>_xlfn.IFNA(VLOOKUP($E:$E,'6'!$A:$F,3,0),"")</f>
        <v/>
      </c>
      <c r="T3674" s="313">
        <v>1</v>
      </c>
      <c r="U3674" s="313">
        <v>50</v>
      </c>
      <c r="V3674" s="313">
        <v>400</v>
      </c>
      <c r="W3674" s="314">
        <v>3.9E-2</v>
      </c>
      <c r="X3674" s="315">
        <v>2.1000000000000001E-4</v>
      </c>
      <c r="Y3674" s="749">
        <v>40</v>
      </c>
      <c r="Z3674" s="282"/>
      <c r="AA3674" s="316" t="s">
        <v>393</v>
      </c>
      <c r="AB3674" s="282" t="s">
        <v>9885</v>
      </c>
      <c r="AC3674" s="317" t="s">
        <v>2081</v>
      </c>
      <c r="AD3674" s="318" t="s">
        <v>2072</v>
      </c>
      <c r="AE3674" s="319">
        <v>0</v>
      </c>
      <c r="AF3674" s="319" t="s">
        <v>11305</v>
      </c>
      <c r="AG3674" s="320">
        <v>0.24</v>
      </c>
      <c r="AH3674" s="321">
        <f>IF($A$3="РЕГИОНЫ",ROUND($AG3674*(1-($L$6-$F$4))*(1-$F$3)*(1+$AG$2)*$AG$1,2),0)</f>
        <v>0</v>
      </c>
      <c r="AI3674" s="287">
        <f>_xlfn.IFNA(VLOOKUP(AD:AD,грп!B:C,2,0),0)</f>
        <v>0</v>
      </c>
      <c r="AJ3674" s="607">
        <v>0</v>
      </c>
      <c r="AK3674" s="672" t="str">
        <f t="shared" si="614"/>
        <v>спеццена</v>
      </c>
      <c r="AL3674" s="174"/>
    </row>
    <row r="3675" spans="1:39" s="4" customFormat="1" ht="12" customHeight="1" x14ac:dyDescent="0.35">
      <c r="A3675" s="288"/>
      <c r="B3675" s="289"/>
      <c r="C3675" s="290" t="s">
        <v>555</v>
      </c>
      <c r="D3675" s="291" t="s">
        <v>956</v>
      </c>
      <c r="E3675" s="292"/>
      <c r="F3675" s="293"/>
      <c r="G3675" s="293"/>
      <c r="H3675" s="294"/>
      <c r="I3675" s="294"/>
      <c r="J3675" s="282" t="s">
        <v>393</v>
      </c>
      <c r="K3675" s="282" t="str">
        <f t="shared" si="618"/>
        <v/>
      </c>
      <c r="L3675" s="295"/>
      <c r="M3675" s="296"/>
      <c r="N3675" s="297"/>
      <c r="O3675" s="297"/>
      <c r="P3675" s="297"/>
      <c r="Q3675" s="297" t="str">
        <f>_xlfn.IFNA(VLOOKUP($E:$E,'4'!$A:$F,3,0),"")</f>
        <v/>
      </c>
      <c r="R3675" s="297" t="str">
        <f>_xlfn.IFNA(VLOOKUP($E:$E,'5'!$A:$F,3,0),"")</f>
        <v/>
      </c>
      <c r="S3675" s="297"/>
      <c r="T3675" s="298"/>
      <c r="U3675" s="280"/>
      <c r="V3675" s="280"/>
      <c r="W3675" s="300"/>
      <c r="X3675" s="301"/>
      <c r="Y3675" s="749"/>
      <c r="Z3675" s="282"/>
      <c r="AA3675" s="280"/>
      <c r="AB3675" s="280"/>
      <c r="AC3675" s="302"/>
      <c r="AD3675" s="303" t="s">
        <v>956</v>
      </c>
      <c r="AE3675" s="280"/>
      <c r="AF3675" s="329"/>
      <c r="AG3675" s="339"/>
      <c r="AH3675" s="306"/>
      <c r="AI3675" s="287">
        <f>_xlfn.IFNA(VLOOKUP(AD:AD,грп!B:C,2,0),0)</f>
        <v>0</v>
      </c>
      <c r="AJ3675" s="607">
        <v>0</v>
      </c>
      <c r="AK3675" s="672" t="str">
        <f t="shared" si="614"/>
        <v xml:space="preserve"> </v>
      </c>
      <c r="AL3675" s="174"/>
    </row>
    <row r="3676" spans="1:39" s="4" customFormat="1" ht="12" customHeight="1" outlineLevel="1" x14ac:dyDescent="0.35">
      <c r="A3676" s="307" t="s">
        <v>339</v>
      </c>
      <c r="B3676" s="308" t="s">
        <v>8920</v>
      </c>
      <c r="C3676" s="290" t="s">
        <v>555</v>
      </c>
      <c r="D3676" s="310" t="s">
        <v>1919</v>
      </c>
      <c r="E3676" s="322" t="s">
        <v>1918</v>
      </c>
      <c r="F3676" s="293"/>
      <c r="G3676" s="293"/>
      <c r="H3676" s="294" t="s">
        <v>11838</v>
      </c>
      <c r="I3676" s="294" t="str">
        <f>IFERROR(_xlfn.IFNA(VLOOKUP($D:$D,history!$I:$Y,3,0),VLOOKUP(E:E,history!$H:$Y,4,0)),"--")</f>
        <v>--</v>
      </c>
      <c r="J3676" s="282" t="s">
        <v>5946</v>
      </c>
      <c r="K3676" s="282" t="str">
        <f t="shared" si="618"/>
        <v/>
      </c>
      <c r="L3676" s="312">
        <f t="shared" ref="L3676:L3702" si="622">IF($A$3="ИМ",ROUND($Y3676*(1-($L$6-$F$4))*(1-$F$3)*(1+$AG$2),2),ROUND($M3676*(1-($L$6-$F$4))*(1-$F$3)*(1+$AG$2),2))</f>
        <v>338.53</v>
      </c>
      <c r="M3676" s="312">
        <f t="shared" ref="M3676:M3702" si="623">ROUND(IF($A$3="РЕГИОНЫ",AG3676*$AG$3*$AG$1,IF(AI3676=0,AG3676*$AG$3*$AG$1,AG3676*$AG$3*(1-5%)*$AG$1)),2)</f>
        <v>512.91999999999996</v>
      </c>
      <c r="N3676" s="297" t="str">
        <f>_xlfn.IFNA(VLOOKUP($E:$E,'1'!$A:$E,3,0),"")</f>
        <v/>
      </c>
      <c r="O3676" s="297" t="str">
        <f>_xlfn.IFNA(VLOOKUP($E:$E,'2'!$A:$E,3,0),"")</f>
        <v/>
      </c>
      <c r="P3676" s="297" t="str">
        <f>_xlfn.IFNA(VLOOKUP($E:$E,'3'!$A:$D,3,0),"")</f>
        <v/>
      </c>
      <c r="Q3676" s="297" t="str">
        <f>_xlfn.IFNA(VLOOKUP($E:$E,'4'!$A:$F,3,0),"")</f>
        <v/>
      </c>
      <c r="R3676" s="297" t="str">
        <f>_xlfn.IFNA(VLOOKUP($E:$E,'5'!$A:$F,3,0),"")</f>
        <v/>
      </c>
      <c r="S3676" s="297" t="str">
        <f>_xlfn.IFNA(VLOOKUP($E:$E,'6'!$A:$F,3,0),"")</f>
        <v/>
      </c>
      <c r="T3676" s="313">
        <v>1</v>
      </c>
      <c r="U3676" s="313">
        <v>6</v>
      </c>
      <c r="V3676" s="313">
        <v>60</v>
      </c>
      <c r="W3676" s="314">
        <v>0.46700000000000003</v>
      </c>
      <c r="X3676" s="315">
        <v>2.875E-4</v>
      </c>
      <c r="Y3676" s="749">
        <v>460</v>
      </c>
      <c r="Z3676" s="282"/>
      <c r="AA3676" s="316" t="s">
        <v>10390</v>
      </c>
      <c r="AB3676" s="282" t="s">
        <v>9163</v>
      </c>
      <c r="AC3676" s="317" t="s">
        <v>2081</v>
      </c>
      <c r="AD3676" s="318" t="s">
        <v>956</v>
      </c>
      <c r="AE3676" s="319">
        <v>0</v>
      </c>
      <c r="AF3676" s="319" t="s">
        <v>11273</v>
      </c>
      <c r="AG3676" s="320">
        <v>6.43</v>
      </c>
      <c r="AH3676" s="321">
        <f t="shared" ref="AH3676:AH3702" si="624">IF($A$3="РЕГИОНЫ",ROUND($AG3676*(1-($L$6-$F$4))*(1-$F$3)*(1+$AG$2)*$AG$1,2),0)</f>
        <v>0</v>
      </c>
      <c r="AI3676" s="287">
        <f>_xlfn.IFNA(VLOOKUP(AD:AD,грп!B:C,2,0),0)</f>
        <v>0</v>
      </c>
      <c r="AJ3676" s="607">
        <v>0</v>
      </c>
      <c r="AK3676" s="672" t="str">
        <f t="shared" si="614"/>
        <v xml:space="preserve"> </v>
      </c>
      <c r="AL3676" s="174"/>
    </row>
    <row r="3677" spans="1:39" s="4" customFormat="1" ht="12" customHeight="1" outlineLevel="1" x14ac:dyDescent="0.35">
      <c r="A3677" s="307" t="s">
        <v>339</v>
      </c>
      <c r="B3677" s="308" t="s">
        <v>8921</v>
      </c>
      <c r="C3677" s="309"/>
      <c r="D3677" s="310" t="s">
        <v>3898</v>
      </c>
      <c r="E3677" s="311" t="s">
        <v>3899</v>
      </c>
      <c r="F3677" s="293"/>
      <c r="G3677" s="293"/>
      <c r="H3677" s="294" t="s">
        <v>11838</v>
      </c>
      <c r="I3677" s="294" t="str">
        <f>IFERROR(_xlfn.IFNA(VLOOKUP($D:$D,history!$I:$Y,3,0),VLOOKUP(E:E,history!$H:$Y,4,0)),"--")</f>
        <v>--</v>
      </c>
      <c r="J3677" s="282" t="s">
        <v>5946</v>
      </c>
      <c r="K3677" s="282" t="str">
        <f t="shared" si="618"/>
        <v/>
      </c>
      <c r="L3677" s="312">
        <f t="shared" si="622"/>
        <v>255.34</v>
      </c>
      <c r="M3677" s="312">
        <f t="shared" si="623"/>
        <v>386.88</v>
      </c>
      <c r="N3677" s="297" t="str">
        <f>_xlfn.IFNA(VLOOKUP($E:$E,'1'!$A:$E,3,0),"")</f>
        <v/>
      </c>
      <c r="O3677" s="297" t="str">
        <f>_xlfn.IFNA(VLOOKUP($E:$E,'2'!$A:$E,3,0),"")</f>
        <v/>
      </c>
      <c r="P3677" s="297" t="str">
        <f>_xlfn.IFNA(VLOOKUP($E:$E,'3'!$A:$D,3,0),"")</f>
        <v/>
      </c>
      <c r="Q3677" s="297" t="str">
        <f>_xlfn.IFNA(VLOOKUP($E:$E,'4'!$A:$F,3,0),"")</f>
        <v/>
      </c>
      <c r="R3677" s="297" t="str">
        <f>_xlfn.IFNA(VLOOKUP($E:$E,'5'!$A:$F,3,0),"")</f>
        <v/>
      </c>
      <c r="S3677" s="297" t="str">
        <f>_xlfn.IFNA(VLOOKUP($E:$E,'6'!$A:$F,3,0),"")</f>
        <v/>
      </c>
      <c r="T3677" s="313">
        <v>1</v>
      </c>
      <c r="U3677" s="313">
        <v>12</v>
      </c>
      <c r="V3677" s="313">
        <v>60</v>
      </c>
      <c r="W3677" s="314">
        <v>0.44</v>
      </c>
      <c r="X3677" s="315">
        <v>3.666667E-4</v>
      </c>
      <c r="Y3677" s="749">
        <v>350</v>
      </c>
      <c r="Z3677" s="282"/>
      <c r="AA3677" s="316" t="s">
        <v>10390</v>
      </c>
      <c r="AB3677" s="282" t="s">
        <v>9163</v>
      </c>
      <c r="AC3677" s="317" t="s">
        <v>2081</v>
      </c>
      <c r="AD3677" s="318" t="s">
        <v>956</v>
      </c>
      <c r="AE3677" s="319">
        <v>0</v>
      </c>
      <c r="AF3677" s="319" t="s">
        <v>11273</v>
      </c>
      <c r="AG3677" s="320">
        <v>4.8499999999999996</v>
      </c>
      <c r="AH3677" s="321">
        <f t="shared" si="624"/>
        <v>0</v>
      </c>
      <c r="AI3677" s="287">
        <f>_xlfn.IFNA(VLOOKUP(AD:AD,грп!B:C,2,0),0)</f>
        <v>0</v>
      </c>
      <c r="AJ3677" s="607">
        <v>0</v>
      </c>
      <c r="AK3677" s="672">
        <f t="shared" si="614"/>
        <v>0</v>
      </c>
      <c r="AL3677" s="174"/>
    </row>
    <row r="3678" spans="1:39" s="4" customFormat="1" ht="12" customHeight="1" outlineLevel="1" x14ac:dyDescent="0.35">
      <c r="A3678" s="307" t="s">
        <v>339</v>
      </c>
      <c r="B3678" s="308" t="s">
        <v>8922</v>
      </c>
      <c r="C3678" s="323"/>
      <c r="D3678" s="310" t="s">
        <v>2103</v>
      </c>
      <c r="E3678" s="322" t="s">
        <v>1971</v>
      </c>
      <c r="F3678" s="293"/>
      <c r="G3678" s="293"/>
      <c r="H3678" s="294" t="s">
        <v>11838</v>
      </c>
      <c r="I3678" s="294" t="str">
        <f>IFERROR(_xlfn.IFNA(VLOOKUP($D:$D,history!$I:$Y,3,0),VLOOKUP(E:E,history!$H:$Y,4,0)),"--")</f>
        <v>--</v>
      </c>
      <c r="J3678" s="282" t="s">
        <v>9870</v>
      </c>
      <c r="K3678" s="282" t="str">
        <f t="shared" si="618"/>
        <v/>
      </c>
      <c r="L3678" s="312">
        <f t="shared" si="622"/>
        <v>270.08999999999997</v>
      </c>
      <c r="M3678" s="312">
        <f t="shared" si="623"/>
        <v>409.22</v>
      </c>
      <c r="N3678" s="297" t="str">
        <f>_xlfn.IFNA(VLOOKUP($E:$E,'1'!$A:$E,3,0),"")</f>
        <v/>
      </c>
      <c r="O3678" s="297" t="str">
        <f>_xlfn.IFNA(VLOOKUP($E:$E,'2'!$A:$E,3,0),"")</f>
        <v/>
      </c>
      <c r="P3678" s="297" t="str">
        <f>_xlfn.IFNA(VLOOKUP($E:$E,'3'!$A:$D,3,0),"")</f>
        <v/>
      </c>
      <c r="Q3678" s="297" t="str">
        <f>_xlfn.IFNA(VLOOKUP($E:$E,'4'!$A:$F,3,0),"")</f>
        <v/>
      </c>
      <c r="R3678" s="297" t="str">
        <f>_xlfn.IFNA(VLOOKUP($E:$E,'5'!$A:$F,3,0),"")</f>
        <v/>
      </c>
      <c r="S3678" s="297" t="str">
        <f>_xlfn.IFNA(VLOOKUP($E:$E,'6'!$A:$F,3,0),"")</f>
        <v/>
      </c>
      <c r="T3678" s="313">
        <v>1</v>
      </c>
      <c r="U3678" s="313">
        <v>8</v>
      </c>
      <c r="V3678" s="313">
        <v>50</v>
      </c>
      <c r="W3678" s="314">
        <v>0.435</v>
      </c>
      <c r="X3678" s="315">
        <v>3.5833330000000001E-4</v>
      </c>
      <c r="Y3678" s="749">
        <v>370</v>
      </c>
      <c r="Z3678" s="282"/>
      <c r="AA3678" s="316" t="s">
        <v>10391</v>
      </c>
      <c r="AB3678" s="282" t="s">
        <v>9163</v>
      </c>
      <c r="AC3678" s="317" t="s">
        <v>2081</v>
      </c>
      <c r="AD3678" s="318" t="s">
        <v>956</v>
      </c>
      <c r="AE3678" s="319">
        <v>0</v>
      </c>
      <c r="AF3678" s="319" t="s">
        <v>11319</v>
      </c>
      <c r="AG3678" s="320">
        <v>5.13</v>
      </c>
      <c r="AH3678" s="321">
        <f t="shared" si="624"/>
        <v>0</v>
      </c>
      <c r="AI3678" s="287">
        <f>_xlfn.IFNA(VLOOKUP(AD:AD,грп!B:C,2,0),0)</f>
        <v>0</v>
      </c>
      <c r="AJ3678" s="607">
        <v>38</v>
      </c>
      <c r="AK3678" s="672">
        <f t="shared" si="614"/>
        <v>0</v>
      </c>
      <c r="AL3678" s="174"/>
    </row>
    <row r="3679" spans="1:39" s="4" customFormat="1" ht="12" customHeight="1" outlineLevel="1" x14ac:dyDescent="0.35">
      <c r="A3679" s="307" t="s">
        <v>339</v>
      </c>
      <c r="B3679" s="308" t="s">
        <v>8923</v>
      </c>
      <c r="C3679" s="323"/>
      <c r="D3679" s="310" t="s">
        <v>2033</v>
      </c>
      <c r="E3679" s="322" t="s">
        <v>1972</v>
      </c>
      <c r="F3679" s="293"/>
      <c r="G3679" s="293"/>
      <c r="H3679" s="294" t="s">
        <v>11838</v>
      </c>
      <c r="I3679" s="294" t="str">
        <f>IFERROR(_xlfn.IFNA(VLOOKUP($D:$D,history!$I:$Y,3,0),VLOOKUP(E:E,history!$H:$Y,4,0)),"--")</f>
        <v>--</v>
      </c>
      <c r="J3679" s="282" t="s">
        <v>9870</v>
      </c>
      <c r="K3679" s="282" t="str">
        <f t="shared" si="618"/>
        <v/>
      </c>
      <c r="L3679" s="312">
        <f t="shared" si="622"/>
        <v>135.31</v>
      </c>
      <c r="M3679" s="312">
        <f t="shared" si="623"/>
        <v>205.01</v>
      </c>
      <c r="N3679" s="297" t="str">
        <f>_xlfn.IFNA(VLOOKUP($E:$E,'1'!$A:$E,3,0),"")</f>
        <v/>
      </c>
      <c r="O3679" s="297" t="str">
        <f>_xlfn.IFNA(VLOOKUP($E:$E,'2'!$A:$E,3,0),"")</f>
        <v/>
      </c>
      <c r="P3679" s="297" t="str">
        <f>_xlfn.IFNA(VLOOKUP($E:$E,'3'!$A:$D,3,0),"")</f>
        <v/>
      </c>
      <c r="Q3679" s="297" t="str">
        <f>_xlfn.IFNA(VLOOKUP($E:$E,'4'!$A:$F,3,0),"")</f>
        <v/>
      </c>
      <c r="R3679" s="297" t="str">
        <f>_xlfn.IFNA(VLOOKUP($E:$E,'5'!$A:$F,3,0),"")</f>
        <v/>
      </c>
      <c r="S3679" s="297" t="str">
        <f>_xlfn.IFNA(VLOOKUP($E:$E,'6'!$A:$F,3,0),"")</f>
        <v/>
      </c>
      <c r="T3679" s="313">
        <v>1</v>
      </c>
      <c r="U3679" s="313">
        <v>15</v>
      </c>
      <c r="V3679" s="313">
        <v>200</v>
      </c>
      <c r="W3679" s="314">
        <v>0.14899999999999999</v>
      </c>
      <c r="X3679" s="315">
        <v>1.1522630000000001E-4</v>
      </c>
      <c r="Y3679" s="749">
        <v>180</v>
      </c>
      <c r="Z3679" s="282"/>
      <c r="AA3679" s="316" t="s">
        <v>10388</v>
      </c>
      <c r="AB3679" s="282" t="s">
        <v>9163</v>
      </c>
      <c r="AC3679" s="317" t="s">
        <v>2081</v>
      </c>
      <c r="AD3679" s="318" t="s">
        <v>956</v>
      </c>
      <c r="AE3679" s="319">
        <v>0</v>
      </c>
      <c r="AF3679" s="319" t="s">
        <v>11273</v>
      </c>
      <c r="AG3679" s="320">
        <v>2.57</v>
      </c>
      <c r="AH3679" s="321">
        <f t="shared" si="624"/>
        <v>0</v>
      </c>
      <c r="AI3679" s="287">
        <f>_xlfn.IFNA(VLOOKUP(AD:AD,грп!B:C,2,0),0)</f>
        <v>0</v>
      </c>
      <c r="AJ3679" s="607">
        <v>100</v>
      </c>
      <c r="AK3679" s="672">
        <f t="shared" si="614"/>
        <v>0</v>
      </c>
      <c r="AL3679" s="174"/>
    </row>
    <row r="3680" spans="1:39" s="4" customFormat="1" ht="12" customHeight="1" outlineLevel="1" x14ac:dyDescent="0.35">
      <c r="A3680" s="307" t="s">
        <v>339</v>
      </c>
      <c r="B3680" s="308" t="s">
        <v>8924</v>
      </c>
      <c r="C3680" s="323"/>
      <c r="D3680" s="310" t="s">
        <v>2034</v>
      </c>
      <c r="E3680" s="322" t="s">
        <v>1973</v>
      </c>
      <c r="F3680" s="293"/>
      <c r="G3680" s="293"/>
      <c r="H3680" s="294" t="s">
        <v>11838</v>
      </c>
      <c r="I3680" s="294" t="str">
        <f>IFERROR(_xlfn.IFNA(VLOOKUP($D:$D,history!$I:$Y,3,0),VLOOKUP(E:E,history!$H:$Y,4,0)),"--")</f>
        <v>--</v>
      </c>
      <c r="J3680" s="282" t="s">
        <v>9870</v>
      </c>
      <c r="K3680" s="282" t="str">
        <f t="shared" si="618"/>
        <v/>
      </c>
      <c r="L3680" s="312">
        <f t="shared" si="622"/>
        <v>187.95</v>
      </c>
      <c r="M3680" s="312">
        <f t="shared" si="623"/>
        <v>284.77999999999997</v>
      </c>
      <c r="N3680" s="297" t="str">
        <f>_xlfn.IFNA(VLOOKUP($E:$E,'1'!$A:$E,3,0),"")</f>
        <v/>
      </c>
      <c r="O3680" s="297" t="str">
        <f>_xlfn.IFNA(VLOOKUP($E:$E,'2'!$A:$E,3,0),"")</f>
        <v/>
      </c>
      <c r="P3680" s="297" t="str">
        <f>_xlfn.IFNA(VLOOKUP($E:$E,'3'!$A:$D,3,0),"")</f>
        <v/>
      </c>
      <c r="Q3680" s="297" t="str">
        <f>_xlfn.IFNA(VLOOKUP($E:$E,'4'!$A:$F,3,0),"")</f>
        <v/>
      </c>
      <c r="R3680" s="297" t="str">
        <f>_xlfn.IFNA(VLOOKUP($E:$E,'5'!$A:$F,3,0),"")</f>
        <v/>
      </c>
      <c r="S3680" s="297" t="str">
        <f>_xlfn.IFNA(VLOOKUP($E:$E,'6'!$A:$F,3,0),"")</f>
        <v/>
      </c>
      <c r="T3680" s="313">
        <v>1</v>
      </c>
      <c r="U3680" s="313">
        <v>8</v>
      </c>
      <c r="V3680" s="313">
        <v>100</v>
      </c>
      <c r="W3680" s="314">
        <v>0.23100000000000001</v>
      </c>
      <c r="X3680" s="315">
        <v>1.9199350000000001E-4</v>
      </c>
      <c r="Y3680" s="749">
        <v>260</v>
      </c>
      <c r="Z3680" s="282"/>
      <c r="AA3680" s="316" t="s">
        <v>10388</v>
      </c>
      <c r="AB3680" s="282" t="s">
        <v>9163</v>
      </c>
      <c r="AC3680" s="317" t="s">
        <v>2081</v>
      </c>
      <c r="AD3680" s="318" t="s">
        <v>956</v>
      </c>
      <c r="AE3680" s="319">
        <v>0</v>
      </c>
      <c r="AF3680" s="319" t="s">
        <v>11273</v>
      </c>
      <c r="AG3680" s="320">
        <v>3.57</v>
      </c>
      <c r="AH3680" s="321">
        <f t="shared" si="624"/>
        <v>0</v>
      </c>
      <c r="AI3680" s="287">
        <f>_xlfn.IFNA(VLOOKUP(AD:AD,грп!B:C,2,0),0)</f>
        <v>0</v>
      </c>
      <c r="AJ3680" s="607">
        <v>100</v>
      </c>
      <c r="AK3680" s="672">
        <f t="shared" si="614"/>
        <v>0</v>
      </c>
      <c r="AL3680" s="174"/>
    </row>
    <row r="3681" spans="1:38" s="4" customFormat="1" ht="12" customHeight="1" outlineLevel="1" x14ac:dyDescent="0.35">
      <c r="A3681" s="307" t="s">
        <v>10402</v>
      </c>
      <c r="B3681" s="308" t="s">
        <v>8925</v>
      </c>
      <c r="C3681" s="323"/>
      <c r="D3681" s="310" t="s">
        <v>3091</v>
      </c>
      <c r="E3681" s="322" t="s">
        <v>377</v>
      </c>
      <c r="F3681" s="293"/>
      <c r="G3681" s="293"/>
      <c r="H3681" s="294" t="s">
        <v>11838</v>
      </c>
      <c r="I3681" s="294" t="str">
        <f>IFERROR(_xlfn.IFNA(VLOOKUP($D:$D,history!$I:$Y,3,0),VLOOKUP(E:E,history!$H:$Y,4,0)),"--")</f>
        <v>--</v>
      </c>
      <c r="J3681" s="282" t="s">
        <v>9870</v>
      </c>
      <c r="K3681" s="282" t="str">
        <f t="shared" si="618"/>
        <v/>
      </c>
      <c r="L3681" s="312">
        <f t="shared" si="622"/>
        <v>380.12</v>
      </c>
      <c r="M3681" s="312">
        <f t="shared" si="623"/>
        <v>575.94000000000005</v>
      </c>
      <c r="N3681" s="297" t="str">
        <f>_xlfn.IFNA(VLOOKUP($E:$E,'1'!$A:$E,3,0),"")</f>
        <v/>
      </c>
      <c r="O3681" s="297" t="str">
        <f>_xlfn.IFNA(VLOOKUP($E:$E,'2'!$A:$E,3,0),"")</f>
        <v/>
      </c>
      <c r="P3681" s="297" t="str">
        <f>_xlfn.IFNA(VLOOKUP($E:$E,'3'!$A:$D,3,0),"")</f>
        <v/>
      </c>
      <c r="Q3681" s="297" t="str">
        <f>_xlfn.IFNA(VLOOKUP($E:$E,'4'!$A:$F,3,0),"")</f>
        <v/>
      </c>
      <c r="R3681" s="297" t="str">
        <f>_xlfn.IFNA(VLOOKUP($E:$E,'5'!$A:$F,3,0),"")</f>
        <v/>
      </c>
      <c r="S3681" s="297" t="str">
        <f>_xlfn.IFNA(VLOOKUP($E:$E,'6'!$A:$F,3,0),"")</f>
        <v/>
      </c>
      <c r="T3681" s="313">
        <v>1</v>
      </c>
      <c r="U3681" s="313">
        <v>12</v>
      </c>
      <c r="V3681" s="313">
        <v>48</v>
      </c>
      <c r="W3681" s="314">
        <v>0.5</v>
      </c>
      <c r="X3681" s="315">
        <v>1.2921626999999999E-3</v>
      </c>
      <c r="Y3681" s="749">
        <v>550</v>
      </c>
      <c r="Z3681" s="282"/>
      <c r="AA3681" s="316" t="s">
        <v>10390</v>
      </c>
      <c r="AB3681" s="282" t="s">
        <v>9163</v>
      </c>
      <c r="AC3681" s="317" t="s">
        <v>2081</v>
      </c>
      <c r="AD3681" s="318" t="s">
        <v>956</v>
      </c>
      <c r="AE3681" s="319">
        <v>0</v>
      </c>
      <c r="AF3681" s="319" t="s">
        <v>11319</v>
      </c>
      <c r="AG3681" s="320">
        <v>7.22</v>
      </c>
      <c r="AH3681" s="321">
        <f t="shared" si="624"/>
        <v>0</v>
      </c>
      <c r="AI3681" s="287">
        <f>_xlfn.IFNA(VLOOKUP(AD:AD,грп!B:C,2,0),0)</f>
        <v>0</v>
      </c>
      <c r="AJ3681" s="607">
        <v>0</v>
      </c>
      <c r="AK3681" s="672">
        <f t="shared" si="614"/>
        <v>0</v>
      </c>
      <c r="AL3681" s="174"/>
    </row>
    <row r="3682" spans="1:38" s="4" customFormat="1" ht="12" customHeight="1" outlineLevel="1" x14ac:dyDescent="0.35">
      <c r="A3682" s="307" t="s">
        <v>10402</v>
      </c>
      <c r="B3682" s="308" t="s">
        <v>8926</v>
      </c>
      <c r="C3682" s="323"/>
      <c r="D3682" s="310" t="s">
        <v>3092</v>
      </c>
      <c r="E3682" s="322" t="s">
        <v>378</v>
      </c>
      <c r="F3682" s="293"/>
      <c r="G3682" s="293"/>
      <c r="H3682" s="294" t="s">
        <v>11838</v>
      </c>
      <c r="I3682" s="294" t="str">
        <f>IFERROR(_xlfn.IFNA(VLOOKUP($D:$D,history!$I:$Y,3,0),VLOOKUP(E:E,history!$H:$Y,4,0)),"--")</f>
        <v>V</v>
      </c>
      <c r="J3682" s="282" t="s">
        <v>9870</v>
      </c>
      <c r="K3682" s="282" t="str">
        <f t="shared" si="618"/>
        <v/>
      </c>
      <c r="L3682" s="312">
        <f t="shared" si="622"/>
        <v>465.93</v>
      </c>
      <c r="M3682" s="312">
        <f t="shared" si="623"/>
        <v>705.96</v>
      </c>
      <c r="N3682" s="297" t="str">
        <f>_xlfn.IFNA(VLOOKUP($E:$E,'1'!$A:$E,3,0),"")</f>
        <v/>
      </c>
      <c r="O3682" s="297" t="str">
        <f>_xlfn.IFNA(VLOOKUP($E:$E,'2'!$A:$E,3,0),"")</f>
        <v/>
      </c>
      <c r="P3682" s="297" t="str">
        <f>_xlfn.IFNA(VLOOKUP($E:$E,'3'!$A:$D,3,0),"")</f>
        <v/>
      </c>
      <c r="Q3682" s="297" t="str">
        <f>_xlfn.IFNA(VLOOKUP($E:$E,'4'!$A:$F,3,0),"")</f>
        <v/>
      </c>
      <c r="R3682" s="297" t="str">
        <f>_xlfn.IFNA(VLOOKUP($E:$E,'5'!$A:$F,3,0),"")</f>
        <v/>
      </c>
      <c r="S3682" s="297" t="str">
        <f>_xlfn.IFNA(VLOOKUP($E:$E,'6'!$A:$F,3,0),"")</f>
        <v/>
      </c>
      <c r="T3682" s="313">
        <v>1</v>
      </c>
      <c r="U3682" s="313">
        <v>6</v>
      </c>
      <c r="V3682" s="313">
        <v>24</v>
      </c>
      <c r="W3682" s="314">
        <v>0.58299999999999996</v>
      </c>
      <c r="X3682" s="315">
        <v>2.0723421000000001E-3</v>
      </c>
      <c r="Y3682" s="749">
        <v>670</v>
      </c>
      <c r="Z3682" s="282"/>
      <c r="AA3682" s="316" t="s">
        <v>10390</v>
      </c>
      <c r="AB3682" s="282" t="s">
        <v>9163</v>
      </c>
      <c r="AC3682" s="317" t="s">
        <v>2081</v>
      </c>
      <c r="AD3682" s="318" t="s">
        <v>956</v>
      </c>
      <c r="AE3682" s="319">
        <v>0</v>
      </c>
      <c r="AF3682" s="319" t="s">
        <v>11319</v>
      </c>
      <c r="AG3682" s="320">
        <v>8.85</v>
      </c>
      <c r="AH3682" s="321">
        <f t="shared" si="624"/>
        <v>0</v>
      </c>
      <c r="AI3682" s="287">
        <f>_xlfn.IFNA(VLOOKUP(AD:AD,грп!B:C,2,0),0)</f>
        <v>0</v>
      </c>
      <c r="AJ3682" s="607">
        <v>72</v>
      </c>
      <c r="AK3682" s="672">
        <f t="shared" si="614"/>
        <v>0</v>
      </c>
      <c r="AL3682" s="174"/>
    </row>
    <row r="3683" spans="1:38" s="4" customFormat="1" ht="12" customHeight="1" outlineLevel="1" x14ac:dyDescent="0.35">
      <c r="A3683" s="307" t="s">
        <v>10402</v>
      </c>
      <c r="B3683" s="308" t="s">
        <v>8927</v>
      </c>
      <c r="C3683" s="290" t="s">
        <v>555</v>
      </c>
      <c r="D3683" s="310" t="s">
        <v>3093</v>
      </c>
      <c r="E3683" s="322" t="s">
        <v>379</v>
      </c>
      <c r="F3683" s="293"/>
      <c r="G3683" s="293"/>
      <c r="H3683" s="294" t="s">
        <v>11838</v>
      </c>
      <c r="I3683" s="294" t="str">
        <f>IFERROR(_xlfn.IFNA(VLOOKUP($D:$D,history!$I:$Y,3,0),VLOOKUP(E:E,history!$H:$Y,4,0)),"--")</f>
        <v>V</v>
      </c>
      <c r="J3683" s="282" t="s">
        <v>9870</v>
      </c>
      <c r="K3683" s="282" t="str">
        <f t="shared" ref="K3683:K3706" si="625" xml:space="preserve">
IF(OR($E3683="",$A$3&lt;&gt;"МОСКВА"),"",
IF(AND($AJ3683&gt;=1,$AJ3683&lt;20),"*",
IF(AND($AJ3683&gt;=20,$AJ3683&lt;100),"**",
IF(($AJ3683&gt;=100),"***","--"))))</f>
        <v/>
      </c>
      <c r="L3683" s="312">
        <f t="shared" si="622"/>
        <v>504.89</v>
      </c>
      <c r="M3683" s="312">
        <f t="shared" si="623"/>
        <v>764.99</v>
      </c>
      <c r="N3683" s="297" t="str">
        <f>_xlfn.IFNA(VLOOKUP($E:$E,'1'!$A:$E,3,0),"")</f>
        <v/>
      </c>
      <c r="O3683" s="297" t="str">
        <f>_xlfn.IFNA(VLOOKUP($E:$E,'2'!$A:$E,3,0),"")</f>
        <v/>
      </c>
      <c r="P3683" s="297" t="str">
        <f>_xlfn.IFNA(VLOOKUP($E:$E,'3'!$A:$D,3,0),"")</f>
        <v/>
      </c>
      <c r="Q3683" s="297" t="str">
        <f>_xlfn.IFNA(VLOOKUP($E:$E,'4'!$A:$F,3,0),"")</f>
        <v/>
      </c>
      <c r="R3683" s="297" t="str">
        <f>_xlfn.IFNA(VLOOKUP($E:$E,'5'!$A:$F,3,0),"")</f>
        <v/>
      </c>
      <c r="S3683" s="297" t="str">
        <f>_xlfn.IFNA(VLOOKUP($E:$E,'6'!$A:$F,3,0),"")</f>
        <v/>
      </c>
      <c r="T3683" s="313">
        <v>1</v>
      </c>
      <c r="U3683" s="313">
        <v>6</v>
      </c>
      <c r="V3683" s="313">
        <v>24</v>
      </c>
      <c r="W3683" s="314">
        <v>0.70799999999999996</v>
      </c>
      <c r="X3683" s="315">
        <v>2.7126735999999999E-3</v>
      </c>
      <c r="Y3683" s="749">
        <v>730</v>
      </c>
      <c r="Z3683" s="282"/>
      <c r="AA3683" s="316" t="s">
        <v>10390</v>
      </c>
      <c r="AB3683" s="282" t="s">
        <v>9163</v>
      </c>
      <c r="AC3683" s="317" t="s">
        <v>2081</v>
      </c>
      <c r="AD3683" s="318" t="s">
        <v>956</v>
      </c>
      <c r="AE3683" s="319">
        <v>0</v>
      </c>
      <c r="AF3683" s="319" t="s">
        <v>11319</v>
      </c>
      <c r="AG3683" s="320">
        <v>9.59</v>
      </c>
      <c r="AH3683" s="321">
        <f t="shared" si="624"/>
        <v>0</v>
      </c>
      <c r="AI3683" s="287">
        <f>_xlfn.IFNA(VLOOKUP(AD:AD,грп!B:C,2,0),0)</f>
        <v>0</v>
      </c>
      <c r="AJ3683" s="607">
        <v>65</v>
      </c>
      <c r="AK3683" s="672" t="str">
        <f t="shared" si="614"/>
        <v xml:space="preserve"> </v>
      </c>
      <c r="AL3683" s="174"/>
    </row>
    <row r="3684" spans="1:38" s="4" customFormat="1" ht="12" customHeight="1" outlineLevel="1" x14ac:dyDescent="0.35">
      <c r="A3684" s="307" t="s">
        <v>10402</v>
      </c>
      <c r="B3684" s="308" t="s">
        <v>8928</v>
      </c>
      <c r="C3684" s="290" t="s">
        <v>555</v>
      </c>
      <c r="D3684" s="310" t="s">
        <v>3094</v>
      </c>
      <c r="E3684" s="322" t="s">
        <v>380</v>
      </c>
      <c r="F3684" s="293"/>
      <c r="G3684" s="293"/>
      <c r="H3684" s="294" t="s">
        <v>11838</v>
      </c>
      <c r="I3684" s="294" t="str">
        <f>IFERROR(_xlfn.IFNA(VLOOKUP($D:$D,history!$I:$Y,3,0),VLOOKUP(E:E,history!$H:$Y,4,0)),"--")</f>
        <v>--</v>
      </c>
      <c r="J3684" s="282" t="s">
        <v>5946</v>
      </c>
      <c r="K3684" s="282" t="str">
        <f t="shared" si="625"/>
        <v/>
      </c>
      <c r="L3684" s="312">
        <f t="shared" si="622"/>
        <v>579.66</v>
      </c>
      <c r="M3684" s="312">
        <f t="shared" si="623"/>
        <v>878.27</v>
      </c>
      <c r="N3684" s="297" t="str">
        <f>_xlfn.IFNA(VLOOKUP($E:$E,'1'!$A:$E,3,0),"")</f>
        <v/>
      </c>
      <c r="O3684" s="297" t="str">
        <f>_xlfn.IFNA(VLOOKUP($E:$E,'2'!$A:$E,3,0),"")</f>
        <v/>
      </c>
      <c r="P3684" s="297" t="str">
        <f>_xlfn.IFNA(VLOOKUP($E:$E,'3'!$A:$D,3,0),"")</f>
        <v/>
      </c>
      <c r="Q3684" s="297" t="str">
        <f>_xlfn.IFNA(VLOOKUP($E:$E,'4'!$A:$F,3,0),"")</f>
        <v/>
      </c>
      <c r="R3684" s="297" t="str">
        <f>_xlfn.IFNA(VLOOKUP($E:$E,'5'!$A:$F,3,0),"")</f>
        <v/>
      </c>
      <c r="S3684" s="297" t="str">
        <f>_xlfn.IFNA(VLOOKUP($E:$E,'6'!$A:$F,3,0),"")</f>
        <v/>
      </c>
      <c r="T3684" s="313">
        <v>1</v>
      </c>
      <c r="U3684" s="313">
        <v>6</v>
      </c>
      <c r="V3684" s="313">
        <v>24</v>
      </c>
      <c r="W3684" s="314">
        <v>0.98299999999999998</v>
      </c>
      <c r="X3684" s="315">
        <v>3.0938124000000002E-3</v>
      </c>
      <c r="Y3684" s="749">
        <v>830</v>
      </c>
      <c r="Z3684" s="282"/>
      <c r="AA3684" s="316" t="s">
        <v>10388</v>
      </c>
      <c r="AB3684" s="282" t="s">
        <v>9163</v>
      </c>
      <c r="AC3684" s="317" t="s">
        <v>2081</v>
      </c>
      <c r="AD3684" s="318" t="s">
        <v>956</v>
      </c>
      <c r="AE3684" s="319">
        <v>0</v>
      </c>
      <c r="AF3684" s="319" t="s">
        <v>11319</v>
      </c>
      <c r="AG3684" s="320">
        <v>11.01</v>
      </c>
      <c r="AH3684" s="321">
        <f t="shared" si="624"/>
        <v>0</v>
      </c>
      <c r="AI3684" s="287">
        <f>_xlfn.IFNA(VLOOKUP(AD:AD,грп!B:C,2,0),0)</f>
        <v>0</v>
      </c>
      <c r="AJ3684" s="607">
        <v>20</v>
      </c>
      <c r="AK3684" s="672" t="str">
        <f t="shared" si="614"/>
        <v xml:space="preserve"> </v>
      </c>
      <c r="AL3684" s="174"/>
    </row>
    <row r="3685" spans="1:38" s="4" customFormat="1" ht="12" customHeight="1" outlineLevel="1" x14ac:dyDescent="0.35">
      <c r="A3685" s="307" t="s">
        <v>10402</v>
      </c>
      <c r="B3685" s="308" t="s">
        <v>8929</v>
      </c>
      <c r="C3685" s="323"/>
      <c r="D3685" s="310" t="s">
        <v>1314</v>
      </c>
      <c r="E3685" s="322" t="s">
        <v>1315</v>
      </c>
      <c r="F3685" s="293"/>
      <c r="G3685" s="293"/>
      <c r="H3685" s="294" t="s">
        <v>11838</v>
      </c>
      <c r="I3685" s="294" t="str">
        <f>IFERROR(_xlfn.IFNA(VLOOKUP($D:$D,history!$I:$Y,3,0),VLOOKUP(E:E,history!$H:$Y,4,0)),"--")</f>
        <v>--</v>
      </c>
      <c r="J3685" s="282" t="s">
        <v>9870</v>
      </c>
      <c r="K3685" s="282" t="str">
        <f t="shared" si="625"/>
        <v/>
      </c>
      <c r="L3685" s="312">
        <f t="shared" si="622"/>
        <v>263.77</v>
      </c>
      <c r="M3685" s="312">
        <f t="shared" si="623"/>
        <v>399.65</v>
      </c>
      <c r="N3685" s="297" t="str">
        <f>_xlfn.IFNA(VLOOKUP($E:$E,'1'!$A:$E,3,0),"")</f>
        <v/>
      </c>
      <c r="O3685" s="297" t="str">
        <f>_xlfn.IFNA(VLOOKUP($E:$E,'2'!$A:$E,3,0),"")</f>
        <v/>
      </c>
      <c r="P3685" s="297" t="str">
        <f>_xlfn.IFNA(VLOOKUP($E:$E,'3'!$A:$D,3,0),"")</f>
        <v/>
      </c>
      <c r="Q3685" s="297" t="str">
        <f>_xlfn.IFNA(VLOOKUP($E:$E,'4'!$A:$F,3,0),"")</f>
        <v/>
      </c>
      <c r="R3685" s="297" t="str">
        <f>_xlfn.IFNA(VLOOKUP($E:$E,'5'!$A:$F,3,0),"")</f>
        <v/>
      </c>
      <c r="S3685" s="297" t="str">
        <f>_xlfn.IFNA(VLOOKUP($E:$E,'6'!$A:$F,3,0),"")</f>
        <v/>
      </c>
      <c r="T3685" s="313">
        <v>1</v>
      </c>
      <c r="U3685" s="313">
        <v>25</v>
      </c>
      <c r="V3685" s="313">
        <v>50</v>
      </c>
      <c r="W3685" s="314">
        <v>0.36</v>
      </c>
      <c r="X3685" s="315">
        <v>3.4166669999999999E-4</v>
      </c>
      <c r="Y3685" s="749">
        <v>380</v>
      </c>
      <c r="Z3685" s="282"/>
      <c r="AA3685" s="316" t="s">
        <v>10390</v>
      </c>
      <c r="AB3685" s="282" t="s">
        <v>9163</v>
      </c>
      <c r="AC3685" s="317" t="s">
        <v>2081</v>
      </c>
      <c r="AD3685" s="318" t="s">
        <v>956</v>
      </c>
      <c r="AE3685" s="319">
        <v>0</v>
      </c>
      <c r="AF3685" s="319" t="s">
        <v>11273</v>
      </c>
      <c r="AG3685" s="320">
        <v>5.01</v>
      </c>
      <c r="AH3685" s="321">
        <f t="shared" si="624"/>
        <v>0</v>
      </c>
      <c r="AI3685" s="287">
        <f>_xlfn.IFNA(VLOOKUP(AD:AD,грп!B:C,2,0),0)</f>
        <v>0</v>
      </c>
      <c r="AJ3685" s="607">
        <v>16</v>
      </c>
      <c r="AK3685" s="672">
        <f t="shared" si="614"/>
        <v>0</v>
      </c>
      <c r="AL3685" s="174"/>
    </row>
    <row r="3686" spans="1:38" s="4" customFormat="1" ht="12" customHeight="1" outlineLevel="1" x14ac:dyDescent="0.35">
      <c r="A3686" s="307" t="s">
        <v>10402</v>
      </c>
      <c r="B3686" s="308" t="s">
        <v>8930</v>
      </c>
      <c r="C3686" s="290" t="s">
        <v>555</v>
      </c>
      <c r="D3686" s="310" t="s">
        <v>1316</v>
      </c>
      <c r="E3686" s="322" t="s">
        <v>1317</v>
      </c>
      <c r="F3686" s="293"/>
      <c r="G3686" s="293"/>
      <c r="H3686" s="294" t="s">
        <v>11838</v>
      </c>
      <c r="I3686" s="294" t="str">
        <f>IFERROR(_xlfn.IFNA(VLOOKUP($D:$D,history!$I:$Y,3,0),VLOOKUP(E:E,history!$H:$Y,4,0)),"--")</f>
        <v>V</v>
      </c>
      <c r="J3686" s="282" t="s">
        <v>9868</v>
      </c>
      <c r="K3686" s="282" t="str">
        <f t="shared" si="625"/>
        <v/>
      </c>
      <c r="L3686" s="312">
        <f t="shared" si="622"/>
        <v>283.77</v>
      </c>
      <c r="M3686" s="312">
        <f t="shared" si="623"/>
        <v>429.96</v>
      </c>
      <c r="N3686" s="297" t="str">
        <f>_xlfn.IFNA(VLOOKUP($E:$E,'1'!$A:$E,3,0),"")</f>
        <v/>
      </c>
      <c r="O3686" s="297" t="str">
        <f>_xlfn.IFNA(VLOOKUP($E:$E,'2'!$A:$E,3,0),"")</f>
        <v/>
      </c>
      <c r="P3686" s="297" t="str">
        <f>_xlfn.IFNA(VLOOKUP($E:$E,'3'!$A:$D,3,0),"")</f>
        <v/>
      </c>
      <c r="Q3686" s="297" t="str">
        <f>_xlfn.IFNA(VLOOKUP($E:$E,'4'!$A:$F,3,0),"")</f>
        <v/>
      </c>
      <c r="R3686" s="297" t="str">
        <f>_xlfn.IFNA(VLOOKUP($E:$E,'5'!$A:$F,3,0),"")</f>
        <v/>
      </c>
      <c r="S3686" s="297" t="str">
        <f>_xlfn.IFNA(VLOOKUP($E:$E,'6'!$A:$F,3,0),"")</f>
        <v/>
      </c>
      <c r="T3686" s="313">
        <v>1</v>
      </c>
      <c r="U3686" s="313">
        <v>25</v>
      </c>
      <c r="V3686" s="313">
        <v>50</v>
      </c>
      <c r="W3686" s="314">
        <v>0.31</v>
      </c>
      <c r="X3686" s="315">
        <v>5.2499999999999997E-4</v>
      </c>
      <c r="Y3686" s="749">
        <v>410</v>
      </c>
      <c r="Z3686" s="282"/>
      <c r="AA3686" s="316" t="s">
        <v>10388</v>
      </c>
      <c r="AB3686" s="282" t="s">
        <v>9163</v>
      </c>
      <c r="AC3686" s="317" t="s">
        <v>2081</v>
      </c>
      <c r="AD3686" s="318" t="s">
        <v>956</v>
      </c>
      <c r="AE3686" s="319">
        <v>0</v>
      </c>
      <c r="AF3686" s="319" t="s">
        <v>11273</v>
      </c>
      <c r="AG3686" s="320">
        <v>5.39</v>
      </c>
      <c r="AH3686" s="321">
        <f t="shared" si="624"/>
        <v>0</v>
      </c>
      <c r="AI3686" s="287">
        <f>_xlfn.IFNA(VLOOKUP(AD:AD,грп!B:C,2,0),0)</f>
        <v>0</v>
      </c>
      <c r="AJ3686" s="607">
        <v>46</v>
      </c>
      <c r="AK3686" s="672" t="str">
        <f t="shared" si="614"/>
        <v xml:space="preserve"> </v>
      </c>
      <c r="AL3686" s="174"/>
    </row>
    <row r="3687" spans="1:38" s="4" customFormat="1" ht="12" customHeight="1" outlineLevel="1" x14ac:dyDescent="0.35">
      <c r="A3687" s="307" t="s">
        <v>10402</v>
      </c>
      <c r="B3687" s="308" t="s">
        <v>8931</v>
      </c>
      <c r="C3687" s="290" t="s">
        <v>555</v>
      </c>
      <c r="D3687" s="310" t="s">
        <v>1318</v>
      </c>
      <c r="E3687" s="322" t="s">
        <v>1319</v>
      </c>
      <c r="F3687" s="293"/>
      <c r="G3687" s="293"/>
      <c r="H3687" s="294" t="s">
        <v>11838</v>
      </c>
      <c r="I3687" s="294" t="str">
        <f>IFERROR(_xlfn.IFNA(VLOOKUP($D:$D,history!$I:$Y,3,0),VLOOKUP(E:E,history!$H:$Y,4,0)),"--")</f>
        <v>V</v>
      </c>
      <c r="J3687" s="282" t="s">
        <v>9870</v>
      </c>
      <c r="K3687" s="282" t="str">
        <f t="shared" si="625"/>
        <v/>
      </c>
      <c r="L3687" s="312">
        <f t="shared" si="622"/>
        <v>300.62</v>
      </c>
      <c r="M3687" s="312">
        <f t="shared" si="623"/>
        <v>455.49</v>
      </c>
      <c r="N3687" s="297" t="str">
        <f>_xlfn.IFNA(VLOOKUP($E:$E,'1'!$A:$E,3,0),"")</f>
        <v/>
      </c>
      <c r="O3687" s="297" t="str">
        <f>_xlfn.IFNA(VLOOKUP($E:$E,'2'!$A:$E,3,0),"")</f>
        <v/>
      </c>
      <c r="P3687" s="297" t="str">
        <f>_xlfn.IFNA(VLOOKUP($E:$E,'3'!$A:$D,3,0),"")</f>
        <v/>
      </c>
      <c r="Q3687" s="297" t="str">
        <f>_xlfn.IFNA(VLOOKUP($E:$E,'4'!$A:$F,3,0),"")</f>
        <v/>
      </c>
      <c r="R3687" s="297" t="str">
        <f>_xlfn.IFNA(VLOOKUP($E:$E,'5'!$A:$F,3,0),"")</f>
        <v/>
      </c>
      <c r="S3687" s="297" t="str">
        <f>_xlfn.IFNA(VLOOKUP($E:$E,'6'!$A:$F,3,0),"")</f>
        <v/>
      </c>
      <c r="T3687" s="313">
        <v>1</v>
      </c>
      <c r="U3687" s="313">
        <v>25</v>
      </c>
      <c r="V3687" s="313">
        <v>50</v>
      </c>
      <c r="W3687" s="314">
        <v>0.33</v>
      </c>
      <c r="X3687" s="315">
        <v>5.7499999999999999E-4</v>
      </c>
      <c r="Y3687" s="749">
        <v>430</v>
      </c>
      <c r="Z3687" s="282"/>
      <c r="AA3687" s="316" t="s">
        <v>393</v>
      </c>
      <c r="AB3687" s="282" t="s">
        <v>9163</v>
      </c>
      <c r="AC3687" s="317" t="s">
        <v>2081</v>
      </c>
      <c r="AD3687" s="318" t="s">
        <v>956</v>
      </c>
      <c r="AE3687" s="319">
        <v>0</v>
      </c>
      <c r="AF3687" s="319" t="s">
        <v>11273</v>
      </c>
      <c r="AG3687" s="320">
        <v>5.71</v>
      </c>
      <c r="AH3687" s="321">
        <f t="shared" si="624"/>
        <v>0</v>
      </c>
      <c r="AI3687" s="287">
        <f>_xlfn.IFNA(VLOOKUP(AD:AD,грп!B:C,2,0),0)</f>
        <v>0</v>
      </c>
      <c r="AJ3687" s="607">
        <v>25</v>
      </c>
      <c r="AK3687" s="672" t="str">
        <f t="shared" si="614"/>
        <v xml:space="preserve"> </v>
      </c>
      <c r="AL3687" s="174"/>
    </row>
    <row r="3688" spans="1:38" s="4" customFormat="1" ht="12" customHeight="1" outlineLevel="1" x14ac:dyDescent="0.35">
      <c r="A3688" s="307" t="s">
        <v>10402</v>
      </c>
      <c r="B3688" s="308" t="s">
        <v>8932</v>
      </c>
      <c r="C3688" s="323"/>
      <c r="D3688" s="310" t="s">
        <v>1320</v>
      </c>
      <c r="E3688" s="322" t="s">
        <v>1321</v>
      </c>
      <c r="F3688" s="293"/>
      <c r="G3688" s="293"/>
      <c r="H3688" s="294" t="s">
        <v>11838</v>
      </c>
      <c r="I3688" s="294" t="str">
        <f>IFERROR(_xlfn.IFNA(VLOOKUP($D:$D,history!$I:$Y,3,0),VLOOKUP(E:E,history!$H:$Y,4,0)),"--")</f>
        <v>--</v>
      </c>
      <c r="J3688" s="282" t="s">
        <v>9870</v>
      </c>
      <c r="K3688" s="282" t="str">
        <f t="shared" si="625"/>
        <v/>
      </c>
      <c r="L3688" s="312">
        <f t="shared" si="622"/>
        <v>325.37</v>
      </c>
      <c r="M3688" s="312">
        <f t="shared" si="623"/>
        <v>492.98</v>
      </c>
      <c r="N3688" s="297" t="str">
        <f>_xlfn.IFNA(VLOOKUP($E:$E,'1'!$A:$E,3,0),"")</f>
        <v/>
      </c>
      <c r="O3688" s="297" t="str">
        <f>_xlfn.IFNA(VLOOKUP($E:$E,'2'!$A:$E,3,0),"")</f>
        <v/>
      </c>
      <c r="P3688" s="297" t="str">
        <f>_xlfn.IFNA(VLOOKUP($E:$E,'3'!$A:$D,3,0),"")</f>
        <v/>
      </c>
      <c r="Q3688" s="297" t="str">
        <f>_xlfn.IFNA(VLOOKUP($E:$E,'4'!$A:$F,3,0),"")</f>
        <v/>
      </c>
      <c r="R3688" s="297" t="str">
        <f>_xlfn.IFNA(VLOOKUP($E:$E,'5'!$A:$F,3,0),"")</f>
        <v/>
      </c>
      <c r="S3688" s="297" t="str">
        <f>_xlfn.IFNA(VLOOKUP($E:$E,'6'!$A:$F,3,0),"")</f>
        <v/>
      </c>
      <c r="T3688" s="313">
        <v>1</v>
      </c>
      <c r="U3688" s="313">
        <v>25</v>
      </c>
      <c r="V3688" s="313">
        <v>50</v>
      </c>
      <c r="W3688" s="314">
        <v>0.43</v>
      </c>
      <c r="X3688" s="315">
        <v>4.0416669999999999E-4</v>
      </c>
      <c r="Y3688" s="749">
        <v>470</v>
      </c>
      <c r="Z3688" s="282"/>
      <c r="AA3688" s="316" t="s">
        <v>10390</v>
      </c>
      <c r="AB3688" s="282" t="s">
        <v>9163</v>
      </c>
      <c r="AC3688" s="317" t="s">
        <v>2081</v>
      </c>
      <c r="AD3688" s="318" t="s">
        <v>956</v>
      </c>
      <c r="AE3688" s="319">
        <v>0</v>
      </c>
      <c r="AF3688" s="319" t="s">
        <v>11273</v>
      </c>
      <c r="AG3688" s="320">
        <v>6.18</v>
      </c>
      <c r="AH3688" s="321">
        <f t="shared" si="624"/>
        <v>0</v>
      </c>
      <c r="AI3688" s="287">
        <f>_xlfn.IFNA(VLOOKUP(AD:AD,грп!B:C,2,0),0)</f>
        <v>0</v>
      </c>
      <c r="AJ3688" s="607">
        <v>33</v>
      </c>
      <c r="AK3688" s="672">
        <f t="shared" si="614"/>
        <v>0</v>
      </c>
      <c r="AL3688" s="174"/>
    </row>
    <row r="3689" spans="1:38" s="4" customFormat="1" ht="12" customHeight="1" outlineLevel="1" x14ac:dyDescent="0.35">
      <c r="A3689" s="307" t="s">
        <v>10402</v>
      </c>
      <c r="B3689" s="308" t="s">
        <v>8933</v>
      </c>
      <c r="C3689" s="323"/>
      <c r="D3689" s="310" t="s">
        <v>2857</v>
      </c>
      <c r="E3689" s="324" t="s">
        <v>2194</v>
      </c>
      <c r="F3689" s="293"/>
      <c r="G3689" s="293"/>
      <c r="H3689" s="294" t="s">
        <v>11838</v>
      </c>
      <c r="I3689" s="294" t="str">
        <f>IFERROR(_xlfn.IFNA(VLOOKUP($D:$D,history!$I:$Y,3,0),VLOOKUP(E:E,history!$H:$Y,4,0)),"--")</f>
        <v>--</v>
      </c>
      <c r="J3689" s="282" t="s">
        <v>9870</v>
      </c>
      <c r="K3689" s="282" t="str">
        <f t="shared" si="625"/>
        <v/>
      </c>
      <c r="L3689" s="312">
        <f t="shared" si="622"/>
        <v>51.59</v>
      </c>
      <c r="M3689" s="312">
        <f t="shared" si="623"/>
        <v>78.17</v>
      </c>
      <c r="N3689" s="297" t="str">
        <f>_xlfn.IFNA(VLOOKUP($E:$E,'1'!$A:$E,3,0),"")</f>
        <v/>
      </c>
      <c r="O3689" s="297" t="str">
        <f>_xlfn.IFNA(VLOOKUP($E:$E,'2'!$A:$E,3,0),"")</f>
        <v/>
      </c>
      <c r="P3689" s="297" t="str">
        <f>_xlfn.IFNA(VLOOKUP($E:$E,'3'!$A:$D,3,0),"")</f>
        <v/>
      </c>
      <c r="Q3689" s="297" t="str">
        <f>_xlfn.IFNA(VLOOKUP($E:$E,'4'!$A:$F,3,0),"")</f>
        <v/>
      </c>
      <c r="R3689" s="297" t="str">
        <f>_xlfn.IFNA(VLOOKUP($E:$E,'5'!$A:$F,3,0),"")</f>
        <v/>
      </c>
      <c r="S3689" s="297" t="str">
        <f>_xlfn.IFNA(VLOOKUP($E:$E,'6'!$A:$F,3,0),"")</f>
        <v/>
      </c>
      <c r="T3689" s="313">
        <v>1</v>
      </c>
      <c r="U3689" s="313">
        <v>100</v>
      </c>
      <c r="V3689" s="313">
        <v>200</v>
      </c>
      <c r="W3689" s="314">
        <v>2.1000000000000001E-2</v>
      </c>
      <c r="X3689" s="315">
        <v>8.4210500000000003E-5</v>
      </c>
      <c r="Y3689" s="749">
        <v>70</v>
      </c>
      <c r="Z3689" s="282"/>
      <c r="AA3689" s="316" t="s">
        <v>10390</v>
      </c>
      <c r="AB3689" s="282" t="s">
        <v>9163</v>
      </c>
      <c r="AC3689" s="317" t="s">
        <v>2081</v>
      </c>
      <c r="AD3689" s="318" t="s">
        <v>956</v>
      </c>
      <c r="AE3689" s="319">
        <v>0</v>
      </c>
      <c r="AF3689" s="319" t="s">
        <v>11273</v>
      </c>
      <c r="AG3689" s="320">
        <v>0.98</v>
      </c>
      <c r="AH3689" s="321">
        <f t="shared" si="624"/>
        <v>0</v>
      </c>
      <c r="AI3689" s="287">
        <f>_xlfn.IFNA(VLOOKUP(AD:AD,грп!B:C,2,0),0)</f>
        <v>0</v>
      </c>
      <c r="AJ3689" s="607">
        <v>94</v>
      </c>
      <c r="AK3689" s="672">
        <f t="shared" si="614"/>
        <v>0</v>
      </c>
      <c r="AL3689" s="174"/>
    </row>
    <row r="3690" spans="1:38" s="4" customFormat="1" ht="12" customHeight="1" outlineLevel="1" x14ac:dyDescent="0.35">
      <c r="A3690" s="307" t="s">
        <v>10402</v>
      </c>
      <c r="B3690" s="308" t="s">
        <v>8934</v>
      </c>
      <c r="C3690" s="323"/>
      <c r="D3690" s="310" t="s">
        <v>2858</v>
      </c>
      <c r="E3690" s="324" t="s">
        <v>2195</v>
      </c>
      <c r="F3690" s="293"/>
      <c r="G3690" s="293"/>
      <c r="H3690" s="294" t="s">
        <v>11838</v>
      </c>
      <c r="I3690" s="294" t="str">
        <f>IFERROR(_xlfn.IFNA(VLOOKUP($D:$D,history!$I:$Y,3,0),VLOOKUP(E:E,history!$H:$Y,4,0)),"--")</f>
        <v>--</v>
      </c>
      <c r="J3690" s="282" t="s">
        <v>5946</v>
      </c>
      <c r="K3690" s="282" t="str">
        <f t="shared" si="625"/>
        <v/>
      </c>
      <c r="L3690" s="312">
        <f t="shared" si="622"/>
        <v>83.19</v>
      </c>
      <c r="M3690" s="312">
        <f t="shared" si="623"/>
        <v>126.04</v>
      </c>
      <c r="N3690" s="297" t="str">
        <f>_xlfn.IFNA(VLOOKUP($E:$E,'1'!$A:$E,3,0),"")</f>
        <v/>
      </c>
      <c r="O3690" s="297" t="str">
        <f>_xlfn.IFNA(VLOOKUP($E:$E,'2'!$A:$E,3,0),"")</f>
        <v/>
      </c>
      <c r="P3690" s="297" t="str">
        <f>_xlfn.IFNA(VLOOKUP($E:$E,'3'!$A:$D,3,0),"")</f>
        <v/>
      </c>
      <c r="Q3690" s="297" t="str">
        <f>_xlfn.IFNA(VLOOKUP($E:$E,'4'!$A:$F,3,0),"")</f>
        <v/>
      </c>
      <c r="R3690" s="297" t="str">
        <f>_xlfn.IFNA(VLOOKUP($E:$E,'5'!$A:$F,3,0),"")</f>
        <v/>
      </c>
      <c r="S3690" s="297" t="str">
        <f>_xlfn.IFNA(VLOOKUP($E:$E,'6'!$A:$F,3,0),"")</f>
        <v/>
      </c>
      <c r="T3690" s="313">
        <v>1</v>
      </c>
      <c r="U3690" s="313">
        <v>50</v>
      </c>
      <c r="V3690" s="313">
        <v>200</v>
      </c>
      <c r="W3690" s="314">
        <v>5.3999999999999999E-2</v>
      </c>
      <c r="X3690" s="315">
        <v>1.6666669999999999E-4</v>
      </c>
      <c r="Y3690" s="749">
        <v>120</v>
      </c>
      <c r="Z3690" s="282"/>
      <c r="AA3690" s="316" t="s">
        <v>10391</v>
      </c>
      <c r="AB3690" s="282" t="s">
        <v>9163</v>
      </c>
      <c r="AC3690" s="317" t="s">
        <v>2081</v>
      </c>
      <c r="AD3690" s="318" t="s">
        <v>956</v>
      </c>
      <c r="AE3690" s="319">
        <v>0</v>
      </c>
      <c r="AF3690" s="319" t="s">
        <v>11273</v>
      </c>
      <c r="AG3690" s="320">
        <v>1.58</v>
      </c>
      <c r="AH3690" s="321">
        <f t="shared" si="624"/>
        <v>0</v>
      </c>
      <c r="AI3690" s="287">
        <f>_xlfn.IFNA(VLOOKUP(AD:AD,грп!B:C,2,0),0)</f>
        <v>0</v>
      </c>
      <c r="AJ3690" s="607">
        <v>0</v>
      </c>
      <c r="AK3690" s="672">
        <f t="shared" si="614"/>
        <v>0</v>
      </c>
      <c r="AL3690" s="174"/>
    </row>
    <row r="3691" spans="1:38" s="4" customFormat="1" ht="12" customHeight="1" outlineLevel="1" x14ac:dyDescent="0.35">
      <c r="A3691" s="307" t="s">
        <v>10402</v>
      </c>
      <c r="B3691" s="308" t="s">
        <v>8935</v>
      </c>
      <c r="C3691" s="323"/>
      <c r="D3691" s="310" t="s">
        <v>2859</v>
      </c>
      <c r="E3691" s="324" t="s">
        <v>2196</v>
      </c>
      <c r="F3691" s="293"/>
      <c r="G3691" s="293"/>
      <c r="H3691" s="294" t="s">
        <v>11838</v>
      </c>
      <c r="I3691" s="294" t="str">
        <f>IFERROR(_xlfn.IFNA(VLOOKUP($D:$D,history!$I:$Y,3,0),VLOOKUP(E:E,history!$H:$Y,4,0)),"--")</f>
        <v>V</v>
      </c>
      <c r="J3691" s="282" t="s">
        <v>9870</v>
      </c>
      <c r="K3691" s="282" t="str">
        <f t="shared" si="625"/>
        <v/>
      </c>
      <c r="L3691" s="312">
        <f t="shared" si="622"/>
        <v>152.16</v>
      </c>
      <c r="M3691" s="312">
        <f t="shared" si="623"/>
        <v>230.54</v>
      </c>
      <c r="N3691" s="297" t="str">
        <f>_xlfn.IFNA(VLOOKUP($E:$E,'1'!$A:$E,3,0),"")</f>
        <v/>
      </c>
      <c r="O3691" s="297" t="str">
        <f>_xlfn.IFNA(VLOOKUP($E:$E,'2'!$A:$E,3,0),"")</f>
        <v/>
      </c>
      <c r="P3691" s="297" t="str">
        <f>_xlfn.IFNA(VLOOKUP($E:$E,'3'!$A:$D,3,0),"")</f>
        <v/>
      </c>
      <c r="Q3691" s="297" t="str">
        <f>_xlfn.IFNA(VLOOKUP($E:$E,'4'!$A:$F,3,0),"")</f>
        <v/>
      </c>
      <c r="R3691" s="297" t="str">
        <f>_xlfn.IFNA(VLOOKUP($E:$E,'5'!$A:$F,3,0),"")</f>
        <v/>
      </c>
      <c r="S3691" s="297" t="str">
        <f>_xlfn.IFNA(VLOOKUP($E:$E,'6'!$A:$F,3,0),"")</f>
        <v/>
      </c>
      <c r="T3691" s="313">
        <v>1</v>
      </c>
      <c r="U3691" s="313">
        <v>50</v>
      </c>
      <c r="V3691" s="313">
        <v>100</v>
      </c>
      <c r="W3691" s="314">
        <v>0.11899999999999999</v>
      </c>
      <c r="X3691" s="315">
        <v>3.8888889999999998E-4</v>
      </c>
      <c r="Y3691" s="749">
        <v>220</v>
      </c>
      <c r="Z3691" s="282"/>
      <c r="AA3691" s="316" t="s">
        <v>10390</v>
      </c>
      <c r="AB3691" s="282" t="s">
        <v>9163</v>
      </c>
      <c r="AC3691" s="317" t="s">
        <v>2081</v>
      </c>
      <c r="AD3691" s="318" t="s">
        <v>956</v>
      </c>
      <c r="AE3691" s="319">
        <v>0</v>
      </c>
      <c r="AF3691" s="319" t="s">
        <v>11273</v>
      </c>
      <c r="AG3691" s="320">
        <v>2.89</v>
      </c>
      <c r="AH3691" s="321">
        <f t="shared" si="624"/>
        <v>0</v>
      </c>
      <c r="AI3691" s="287">
        <f>_xlfn.IFNA(VLOOKUP(AD:AD,грп!B:C,2,0),0)</f>
        <v>0</v>
      </c>
      <c r="AJ3691" s="607">
        <v>68</v>
      </c>
      <c r="AK3691" s="672">
        <f t="shared" si="614"/>
        <v>0</v>
      </c>
      <c r="AL3691" s="174"/>
    </row>
    <row r="3692" spans="1:38" s="4" customFormat="1" ht="12" customHeight="1" outlineLevel="1" x14ac:dyDescent="0.35">
      <c r="A3692" s="307" t="s">
        <v>10402</v>
      </c>
      <c r="B3692" s="308" t="s">
        <v>8936</v>
      </c>
      <c r="C3692" s="323"/>
      <c r="D3692" s="310" t="s">
        <v>2860</v>
      </c>
      <c r="E3692" s="324" t="s">
        <v>2197</v>
      </c>
      <c r="F3692" s="293"/>
      <c r="G3692" s="293"/>
      <c r="H3692" s="294" t="s">
        <v>11838</v>
      </c>
      <c r="I3692" s="294" t="str">
        <f>IFERROR(_xlfn.IFNA(VLOOKUP($D:$D,history!$I:$Y,3,0),VLOOKUP(E:E,history!$H:$Y,4,0)),"--")</f>
        <v>V</v>
      </c>
      <c r="J3692" s="282" t="s">
        <v>9870</v>
      </c>
      <c r="K3692" s="282" t="str">
        <f t="shared" si="625"/>
        <v/>
      </c>
      <c r="L3692" s="312">
        <f t="shared" si="622"/>
        <v>223.23</v>
      </c>
      <c r="M3692" s="312">
        <f t="shared" si="623"/>
        <v>338.22</v>
      </c>
      <c r="N3692" s="297" t="str">
        <f>_xlfn.IFNA(VLOOKUP($E:$E,'1'!$A:$E,3,0),"")</f>
        <v/>
      </c>
      <c r="O3692" s="297" t="str">
        <f>_xlfn.IFNA(VLOOKUP($E:$E,'2'!$A:$E,3,0),"")</f>
        <v/>
      </c>
      <c r="P3692" s="297" t="str">
        <f>_xlfn.IFNA(VLOOKUP($E:$E,'3'!$A:$D,3,0),"")</f>
        <v/>
      </c>
      <c r="Q3692" s="297" t="str">
        <f>_xlfn.IFNA(VLOOKUP($E:$E,'4'!$A:$F,3,0),"")</f>
        <v/>
      </c>
      <c r="R3692" s="297" t="str">
        <f>_xlfn.IFNA(VLOOKUP($E:$E,'5'!$A:$F,3,0),"")</f>
        <v/>
      </c>
      <c r="S3692" s="297" t="str">
        <f>_xlfn.IFNA(VLOOKUP($E:$E,'6'!$A:$F,3,0),"")</f>
        <v/>
      </c>
      <c r="T3692" s="313">
        <v>10</v>
      </c>
      <c r="U3692" s="313">
        <v>50</v>
      </c>
      <c r="V3692" s="313">
        <v>100</v>
      </c>
      <c r="W3692" s="314">
        <v>0.17199999999999999</v>
      </c>
      <c r="X3692" s="315">
        <v>5.6999999999999998E-4</v>
      </c>
      <c r="Y3692" s="749">
        <v>320</v>
      </c>
      <c r="Z3692" s="282"/>
      <c r="AA3692" s="316" t="s">
        <v>10390</v>
      </c>
      <c r="AB3692" s="282" t="s">
        <v>9163</v>
      </c>
      <c r="AC3692" s="317" t="s">
        <v>2081</v>
      </c>
      <c r="AD3692" s="318" t="s">
        <v>956</v>
      </c>
      <c r="AE3692" s="319">
        <v>0</v>
      </c>
      <c r="AF3692" s="319" t="s">
        <v>11273</v>
      </c>
      <c r="AG3692" s="320">
        <v>4.24</v>
      </c>
      <c r="AH3692" s="321">
        <f t="shared" si="624"/>
        <v>0</v>
      </c>
      <c r="AI3692" s="287">
        <f>_xlfn.IFNA(VLOOKUP(AD:AD,грп!B:C,2,0),0)</f>
        <v>0</v>
      </c>
      <c r="AJ3692" s="607">
        <v>25</v>
      </c>
      <c r="AK3692" s="672">
        <f t="shared" si="614"/>
        <v>0</v>
      </c>
      <c r="AL3692" s="174"/>
    </row>
    <row r="3693" spans="1:38" s="4" customFormat="1" ht="12" customHeight="1" outlineLevel="1" x14ac:dyDescent="0.35">
      <c r="A3693" s="307" t="s">
        <v>10402</v>
      </c>
      <c r="B3693" s="308" t="s">
        <v>8937</v>
      </c>
      <c r="C3693" s="325"/>
      <c r="D3693" s="310" t="s">
        <v>3584</v>
      </c>
      <c r="E3693" s="322" t="s">
        <v>3583</v>
      </c>
      <c r="F3693" s="293"/>
      <c r="G3693" s="293"/>
      <c r="H3693" s="294" t="s">
        <v>11838</v>
      </c>
      <c r="I3693" s="294" t="str">
        <f>IFERROR(_xlfn.IFNA(VLOOKUP($D:$D,history!$I:$Y,3,0),VLOOKUP(E:E,history!$H:$Y,4,0)),"--")</f>
        <v>--</v>
      </c>
      <c r="J3693" s="282" t="s">
        <v>5946</v>
      </c>
      <c r="K3693" s="282" t="str">
        <f t="shared" si="625"/>
        <v/>
      </c>
      <c r="L3693" s="312">
        <f t="shared" si="622"/>
        <v>415.92</v>
      </c>
      <c r="M3693" s="312">
        <f t="shared" si="623"/>
        <v>630.17999999999995</v>
      </c>
      <c r="N3693" s="297" t="str">
        <f>_xlfn.IFNA(VLOOKUP($E:$E,'1'!$A:$E,3,0),"")</f>
        <v/>
      </c>
      <c r="O3693" s="297" t="str">
        <f>_xlfn.IFNA(VLOOKUP($E:$E,'2'!$A:$E,3,0),"")</f>
        <v/>
      </c>
      <c r="P3693" s="297" t="str">
        <f>_xlfn.IFNA(VLOOKUP($E:$E,'3'!$A:$D,3,0),"")</f>
        <v/>
      </c>
      <c r="Q3693" s="297" t="str">
        <f>_xlfn.IFNA(VLOOKUP($E:$E,'4'!$A:$F,3,0),"")</f>
        <v/>
      </c>
      <c r="R3693" s="297" t="str">
        <f>_xlfn.IFNA(VLOOKUP($E:$E,'5'!$A:$F,3,0),"")</f>
        <v/>
      </c>
      <c r="S3693" s="297" t="str">
        <f>_xlfn.IFNA(VLOOKUP($E:$E,'6'!$A:$F,3,0),"")</f>
        <v/>
      </c>
      <c r="T3693" s="313">
        <v>1</v>
      </c>
      <c r="U3693" s="313">
        <v>1</v>
      </c>
      <c r="V3693" s="313">
        <v>12</v>
      </c>
      <c r="W3693" s="314">
        <v>0.4</v>
      </c>
      <c r="X3693" s="315">
        <v>1.3500000000000001E-3</v>
      </c>
      <c r="Y3693" s="749">
        <v>590</v>
      </c>
      <c r="Z3693" s="282"/>
      <c r="AA3693" s="316" t="s">
        <v>10390</v>
      </c>
      <c r="AB3693" s="282" t="s">
        <v>9163</v>
      </c>
      <c r="AC3693" s="317" t="s">
        <v>2081</v>
      </c>
      <c r="AD3693" s="318" t="s">
        <v>956</v>
      </c>
      <c r="AE3693" s="319">
        <v>0</v>
      </c>
      <c r="AF3693" s="319" t="s">
        <v>11272</v>
      </c>
      <c r="AG3693" s="320">
        <v>7.9</v>
      </c>
      <c r="AH3693" s="321">
        <f t="shared" si="624"/>
        <v>0</v>
      </c>
      <c r="AI3693" s="287">
        <f>_xlfn.IFNA(VLOOKUP(AD:AD,грп!B:C,2,0),0)</f>
        <v>0</v>
      </c>
      <c r="AJ3693" s="607">
        <v>0</v>
      </c>
      <c r="AK3693" s="672">
        <f t="shared" si="614"/>
        <v>0</v>
      </c>
      <c r="AL3693" s="174"/>
    </row>
    <row r="3694" spans="1:38" s="4" customFormat="1" ht="12" customHeight="1" outlineLevel="1" x14ac:dyDescent="0.35">
      <c r="A3694" s="307" t="s">
        <v>10402</v>
      </c>
      <c r="B3694" s="308" t="s">
        <v>8938</v>
      </c>
      <c r="C3694" s="325"/>
      <c r="D3694" s="310" t="s">
        <v>3586</v>
      </c>
      <c r="E3694" s="322" t="s">
        <v>3585</v>
      </c>
      <c r="F3694" s="293"/>
      <c r="G3694" s="293"/>
      <c r="H3694" s="294" t="s">
        <v>11838</v>
      </c>
      <c r="I3694" s="294" t="str">
        <f>IFERROR(_xlfn.IFNA(VLOOKUP($D:$D,history!$I:$Y,3,0),VLOOKUP(E:E,history!$H:$Y,4,0)),"--")</f>
        <v>--</v>
      </c>
      <c r="J3694" s="282" t="s">
        <v>5946</v>
      </c>
      <c r="K3694" s="282" t="str">
        <f t="shared" si="625"/>
        <v/>
      </c>
      <c r="L3694" s="312">
        <f t="shared" si="622"/>
        <v>463.31</v>
      </c>
      <c r="M3694" s="312">
        <f t="shared" si="623"/>
        <v>701.98</v>
      </c>
      <c r="N3694" s="297" t="str">
        <f>_xlfn.IFNA(VLOOKUP($E:$E,'1'!$A:$E,3,0),"")</f>
        <v/>
      </c>
      <c r="O3694" s="297" t="str">
        <f>_xlfn.IFNA(VLOOKUP($E:$E,'2'!$A:$E,3,0),"")</f>
        <v/>
      </c>
      <c r="P3694" s="297" t="str">
        <f>_xlfn.IFNA(VLOOKUP($E:$E,'3'!$A:$D,3,0),"")</f>
        <v/>
      </c>
      <c r="Q3694" s="297" t="str">
        <f>_xlfn.IFNA(VLOOKUP($E:$E,'4'!$A:$F,3,0),"")</f>
        <v/>
      </c>
      <c r="R3694" s="297" t="str">
        <f>_xlfn.IFNA(VLOOKUP($E:$E,'5'!$A:$F,3,0),"")</f>
        <v/>
      </c>
      <c r="S3694" s="297" t="str">
        <f>_xlfn.IFNA(VLOOKUP($E:$E,'6'!$A:$F,3,0),"")</f>
        <v/>
      </c>
      <c r="T3694" s="313">
        <v>1</v>
      </c>
      <c r="U3694" s="313">
        <v>1</v>
      </c>
      <c r="V3694" s="313">
        <v>12</v>
      </c>
      <c r="W3694" s="314">
        <v>0.48299999999999998</v>
      </c>
      <c r="X3694" s="315">
        <v>1.9499999999999999E-3</v>
      </c>
      <c r="Y3694" s="749">
        <v>670</v>
      </c>
      <c r="Z3694" s="282"/>
      <c r="AA3694" s="316" t="s">
        <v>10390</v>
      </c>
      <c r="AB3694" s="282" t="s">
        <v>9163</v>
      </c>
      <c r="AC3694" s="317" t="s">
        <v>2081</v>
      </c>
      <c r="AD3694" s="318" t="s">
        <v>956</v>
      </c>
      <c r="AE3694" s="319">
        <v>0</v>
      </c>
      <c r="AF3694" s="319" t="s">
        <v>11272</v>
      </c>
      <c r="AG3694" s="320">
        <v>8.8000000000000007</v>
      </c>
      <c r="AH3694" s="321">
        <f t="shared" si="624"/>
        <v>0</v>
      </c>
      <c r="AI3694" s="287">
        <f>_xlfn.IFNA(VLOOKUP(AD:AD,грп!B:C,2,0),0)</f>
        <v>0</v>
      </c>
      <c r="AJ3694" s="607">
        <v>0</v>
      </c>
      <c r="AK3694" s="672">
        <f t="shared" si="614"/>
        <v>0</v>
      </c>
      <c r="AL3694" s="174"/>
    </row>
    <row r="3695" spans="1:38" s="4" customFormat="1" ht="12" customHeight="1" outlineLevel="1" x14ac:dyDescent="0.35">
      <c r="A3695" s="307" t="s">
        <v>10402</v>
      </c>
      <c r="B3695" s="308" t="s">
        <v>8939</v>
      </c>
      <c r="C3695" s="325"/>
      <c r="D3695" s="310" t="s">
        <v>3588</v>
      </c>
      <c r="E3695" s="322" t="s">
        <v>3587</v>
      </c>
      <c r="F3695" s="293"/>
      <c r="G3695" s="293"/>
      <c r="H3695" s="294" t="s">
        <v>11838</v>
      </c>
      <c r="I3695" s="294" t="str">
        <f>IFERROR(_xlfn.IFNA(VLOOKUP($D:$D,history!$I:$Y,3,0),VLOOKUP(E:E,history!$H:$Y,4,0)),"--")</f>
        <v>--</v>
      </c>
      <c r="J3695" s="282" t="s">
        <v>5946</v>
      </c>
      <c r="K3695" s="282" t="str">
        <f t="shared" si="625"/>
        <v/>
      </c>
      <c r="L3695" s="312">
        <f t="shared" si="622"/>
        <v>531.75</v>
      </c>
      <c r="M3695" s="312">
        <f t="shared" si="623"/>
        <v>805.68</v>
      </c>
      <c r="N3695" s="297" t="str">
        <f>_xlfn.IFNA(VLOOKUP($E:$E,'1'!$A:$E,3,0),"")</f>
        <v/>
      </c>
      <c r="O3695" s="297" t="str">
        <f>_xlfn.IFNA(VLOOKUP($E:$E,'2'!$A:$E,3,0),"")</f>
        <v/>
      </c>
      <c r="P3695" s="297" t="str">
        <f>_xlfn.IFNA(VLOOKUP($E:$E,'3'!$A:$D,3,0),"")</f>
        <v/>
      </c>
      <c r="Q3695" s="297" t="str">
        <f>_xlfn.IFNA(VLOOKUP($E:$E,'4'!$A:$F,3,0),"")</f>
        <v/>
      </c>
      <c r="R3695" s="297" t="str">
        <f>_xlfn.IFNA(VLOOKUP($E:$E,'5'!$A:$F,3,0),"")</f>
        <v/>
      </c>
      <c r="S3695" s="297" t="str">
        <f>_xlfn.IFNA(VLOOKUP($E:$E,'6'!$A:$F,3,0),"")</f>
        <v/>
      </c>
      <c r="T3695" s="313">
        <v>1</v>
      </c>
      <c r="U3695" s="313">
        <v>1</v>
      </c>
      <c r="V3695" s="313">
        <v>12</v>
      </c>
      <c r="W3695" s="314">
        <v>0.56299999999999994</v>
      </c>
      <c r="X3695" s="315">
        <v>2.6266667E-3</v>
      </c>
      <c r="Y3695" s="749">
        <v>770</v>
      </c>
      <c r="Z3695" s="282"/>
      <c r="AA3695" s="316" t="s">
        <v>10390</v>
      </c>
      <c r="AB3695" s="282" t="s">
        <v>9163</v>
      </c>
      <c r="AC3695" s="317" t="s">
        <v>2081</v>
      </c>
      <c r="AD3695" s="318" t="s">
        <v>956</v>
      </c>
      <c r="AE3695" s="319">
        <v>0</v>
      </c>
      <c r="AF3695" s="319" t="s">
        <v>11272</v>
      </c>
      <c r="AG3695" s="320">
        <v>10.1</v>
      </c>
      <c r="AH3695" s="321">
        <f t="shared" si="624"/>
        <v>0</v>
      </c>
      <c r="AI3695" s="287">
        <f>_xlfn.IFNA(VLOOKUP(AD:AD,грп!B:C,2,0),0)</f>
        <v>0</v>
      </c>
      <c r="AJ3695" s="607">
        <v>4</v>
      </c>
      <c r="AK3695" s="672">
        <f t="shared" si="614"/>
        <v>0</v>
      </c>
      <c r="AL3695" s="174"/>
    </row>
    <row r="3696" spans="1:38" s="4" customFormat="1" ht="12" customHeight="1" outlineLevel="1" x14ac:dyDescent="0.35">
      <c r="A3696" s="307" t="s">
        <v>10402</v>
      </c>
      <c r="B3696" s="308" t="s">
        <v>8940</v>
      </c>
      <c r="C3696" s="325"/>
      <c r="D3696" s="310" t="s">
        <v>3590</v>
      </c>
      <c r="E3696" s="322" t="s">
        <v>3589</v>
      </c>
      <c r="F3696" s="293"/>
      <c r="G3696" s="293"/>
      <c r="H3696" s="294" t="s">
        <v>11838</v>
      </c>
      <c r="I3696" s="294" t="str">
        <f>IFERROR(_xlfn.IFNA(VLOOKUP($D:$D,history!$I:$Y,3,0),VLOOKUP(E:E,history!$H:$Y,4,0)),"--")</f>
        <v>--</v>
      </c>
      <c r="J3696" s="282" t="s">
        <v>5946</v>
      </c>
      <c r="K3696" s="282" t="str">
        <f t="shared" si="625"/>
        <v/>
      </c>
      <c r="L3696" s="312">
        <f t="shared" si="622"/>
        <v>579.13</v>
      </c>
      <c r="M3696" s="312">
        <f t="shared" si="623"/>
        <v>877.47</v>
      </c>
      <c r="N3696" s="297" t="str">
        <f>_xlfn.IFNA(VLOOKUP($E:$E,'1'!$A:$E,3,0),"")</f>
        <v/>
      </c>
      <c r="O3696" s="297" t="str">
        <f>_xlfn.IFNA(VLOOKUP($E:$E,'2'!$A:$E,3,0),"")</f>
        <v/>
      </c>
      <c r="P3696" s="297" t="str">
        <f>_xlfn.IFNA(VLOOKUP($E:$E,'3'!$A:$D,3,0),"")</f>
        <v/>
      </c>
      <c r="Q3696" s="297" t="str">
        <f>_xlfn.IFNA(VLOOKUP($E:$E,'4'!$A:$F,3,0),"")</f>
        <v/>
      </c>
      <c r="R3696" s="297" t="str">
        <f>_xlfn.IFNA(VLOOKUP($E:$E,'5'!$A:$F,3,0),"")</f>
        <v/>
      </c>
      <c r="S3696" s="297" t="str">
        <f>_xlfn.IFNA(VLOOKUP($E:$E,'6'!$A:$F,3,0),"")</f>
        <v/>
      </c>
      <c r="T3696" s="313">
        <v>1</v>
      </c>
      <c r="U3696" s="313">
        <v>1</v>
      </c>
      <c r="V3696" s="313">
        <v>12</v>
      </c>
      <c r="W3696" s="314">
        <v>0.64200000000000002</v>
      </c>
      <c r="X3696" s="315">
        <v>3.2442348000000002E-3</v>
      </c>
      <c r="Y3696" s="749">
        <v>830</v>
      </c>
      <c r="Z3696" s="282"/>
      <c r="AA3696" s="316" t="s">
        <v>10390</v>
      </c>
      <c r="AB3696" s="282" t="s">
        <v>9163</v>
      </c>
      <c r="AC3696" s="317" t="s">
        <v>2081</v>
      </c>
      <c r="AD3696" s="318" t="s">
        <v>956</v>
      </c>
      <c r="AE3696" s="319">
        <v>0</v>
      </c>
      <c r="AF3696" s="319" t="s">
        <v>11272</v>
      </c>
      <c r="AG3696" s="320">
        <v>11</v>
      </c>
      <c r="AH3696" s="321">
        <f t="shared" si="624"/>
        <v>0</v>
      </c>
      <c r="AI3696" s="287">
        <f>_xlfn.IFNA(VLOOKUP(AD:AD,грп!B:C,2,0),0)</f>
        <v>0</v>
      </c>
      <c r="AJ3696" s="607">
        <v>2</v>
      </c>
      <c r="AK3696" s="672">
        <f t="shared" ref="AK3696:AK3759" si="626">C3696</f>
        <v>0</v>
      </c>
      <c r="AL3696" s="174"/>
    </row>
    <row r="3697" spans="1:39" s="4" customFormat="1" ht="12" customHeight="1" outlineLevel="1" x14ac:dyDescent="0.35">
      <c r="A3697" s="307" t="s">
        <v>10402</v>
      </c>
      <c r="B3697" s="308" t="s">
        <v>8941</v>
      </c>
      <c r="C3697" s="309"/>
      <c r="D3697" s="310" t="s">
        <v>4963</v>
      </c>
      <c r="E3697" s="292" t="s">
        <v>4529</v>
      </c>
      <c r="F3697" s="293"/>
      <c r="G3697" s="293"/>
      <c r="H3697" s="294" t="s">
        <v>11838</v>
      </c>
      <c r="I3697" s="294" t="str">
        <f>IFERROR(_xlfn.IFNA(VLOOKUP($D:$D,history!$I:$Y,3,0),VLOOKUP(E:E,history!$H:$Y,4,0)),"--")</f>
        <v>V</v>
      </c>
      <c r="J3697" s="282" t="s">
        <v>9870</v>
      </c>
      <c r="K3697" s="282" t="str">
        <f t="shared" si="625"/>
        <v/>
      </c>
      <c r="L3697" s="312">
        <f t="shared" si="622"/>
        <v>339.06</v>
      </c>
      <c r="M3697" s="312">
        <f t="shared" si="623"/>
        <v>513.72</v>
      </c>
      <c r="N3697" s="297" t="str">
        <f>_xlfn.IFNA(VLOOKUP($E:$E,'1'!$A:$E,3,0),"")</f>
        <v/>
      </c>
      <c r="O3697" s="297" t="str">
        <f>_xlfn.IFNA(VLOOKUP($E:$E,'2'!$A:$E,3,0),"")</f>
        <v/>
      </c>
      <c r="P3697" s="297" t="str">
        <f>_xlfn.IFNA(VLOOKUP($E:$E,'3'!$A:$D,3,0),"")</f>
        <v/>
      </c>
      <c r="Q3697" s="297" t="str">
        <f>_xlfn.IFNA(VLOOKUP($E:$E,'4'!$A:$F,3,0),"")</f>
        <v/>
      </c>
      <c r="R3697" s="297" t="str">
        <f>_xlfn.IFNA(VLOOKUP($E:$E,'5'!$A:$F,3,0),"")</f>
        <v/>
      </c>
      <c r="S3697" s="297" t="str">
        <f>_xlfn.IFNA(VLOOKUP($E:$E,'6'!$A:$F,3,0),"")</f>
        <v/>
      </c>
      <c r="T3697" s="313">
        <v>1</v>
      </c>
      <c r="U3697" s="313">
        <v>1</v>
      </c>
      <c r="V3697" s="313">
        <v>60</v>
      </c>
      <c r="W3697" s="314">
        <v>0.184</v>
      </c>
      <c r="X3697" s="315">
        <v>5.2380950000000003E-4</v>
      </c>
      <c r="Y3697" s="749">
        <v>490</v>
      </c>
      <c r="Z3697" s="282"/>
      <c r="AA3697" s="316" t="s">
        <v>10390</v>
      </c>
      <c r="AB3697" s="282" t="s">
        <v>9163</v>
      </c>
      <c r="AC3697" s="317" t="s">
        <v>2081</v>
      </c>
      <c r="AD3697" s="318" t="s">
        <v>956</v>
      </c>
      <c r="AE3697" s="319">
        <v>0</v>
      </c>
      <c r="AF3697" s="319" t="s">
        <v>11273</v>
      </c>
      <c r="AG3697" s="320">
        <v>6.44</v>
      </c>
      <c r="AH3697" s="321">
        <f t="shared" si="624"/>
        <v>0</v>
      </c>
      <c r="AI3697" s="287">
        <f>_xlfn.IFNA(VLOOKUP(AD:AD,грп!B:C,2,0),0)</f>
        <v>0</v>
      </c>
      <c r="AJ3697" s="607">
        <v>17</v>
      </c>
      <c r="AK3697" s="672">
        <f t="shared" si="626"/>
        <v>0</v>
      </c>
      <c r="AL3697" s="174"/>
    </row>
    <row r="3698" spans="1:39" s="4" customFormat="1" ht="12" customHeight="1" outlineLevel="1" x14ac:dyDescent="0.35">
      <c r="A3698" s="307" t="s">
        <v>10402</v>
      </c>
      <c r="B3698" s="308" t="s">
        <v>8942</v>
      </c>
      <c r="C3698" s="309"/>
      <c r="D3698" s="310" t="s">
        <v>4964</v>
      </c>
      <c r="E3698" s="292" t="s">
        <v>4530</v>
      </c>
      <c r="F3698" s="293"/>
      <c r="G3698" s="293"/>
      <c r="H3698" s="294" t="s">
        <v>11838</v>
      </c>
      <c r="I3698" s="294" t="str">
        <f>IFERROR(_xlfn.IFNA(VLOOKUP($D:$D,history!$I:$Y,3,0),VLOOKUP(E:E,history!$H:$Y,4,0)),"--")</f>
        <v>--</v>
      </c>
      <c r="J3698" s="282" t="s">
        <v>9870</v>
      </c>
      <c r="K3698" s="282" t="str">
        <f t="shared" si="625"/>
        <v/>
      </c>
      <c r="L3698" s="312">
        <f t="shared" si="622"/>
        <v>399.6</v>
      </c>
      <c r="M3698" s="312">
        <f t="shared" si="623"/>
        <v>605.45000000000005</v>
      </c>
      <c r="N3698" s="297" t="str">
        <f>_xlfn.IFNA(VLOOKUP($E:$E,'1'!$A:$E,3,0),"")</f>
        <v/>
      </c>
      <c r="O3698" s="297" t="str">
        <f>_xlfn.IFNA(VLOOKUP($E:$E,'2'!$A:$E,3,0),"")</f>
        <v/>
      </c>
      <c r="P3698" s="297" t="str">
        <f>_xlfn.IFNA(VLOOKUP($E:$E,'3'!$A:$D,3,0),"")</f>
        <v/>
      </c>
      <c r="Q3698" s="297" t="str">
        <f>_xlfn.IFNA(VLOOKUP($E:$E,'4'!$A:$F,3,0),"")</f>
        <v/>
      </c>
      <c r="R3698" s="297" t="str">
        <f>_xlfn.IFNA(VLOOKUP($E:$E,'5'!$A:$F,3,0),"")</f>
        <v/>
      </c>
      <c r="S3698" s="297" t="str">
        <f>_xlfn.IFNA(VLOOKUP($E:$E,'6'!$A:$F,3,0),"")</f>
        <v/>
      </c>
      <c r="T3698" s="313">
        <v>1</v>
      </c>
      <c r="U3698" s="313">
        <v>1</v>
      </c>
      <c r="V3698" s="313">
        <v>50</v>
      </c>
      <c r="W3698" s="314">
        <v>0.21</v>
      </c>
      <c r="X3698" s="315">
        <v>8.0000000000000004E-4</v>
      </c>
      <c r="Y3698" s="749">
        <v>580</v>
      </c>
      <c r="Z3698" s="282"/>
      <c r="AA3698" s="316" t="s">
        <v>10390</v>
      </c>
      <c r="AB3698" s="282" t="s">
        <v>9163</v>
      </c>
      <c r="AC3698" s="317" t="s">
        <v>2081</v>
      </c>
      <c r="AD3698" s="318" t="s">
        <v>956</v>
      </c>
      <c r="AE3698" s="319">
        <v>0</v>
      </c>
      <c r="AF3698" s="319" t="s">
        <v>11273</v>
      </c>
      <c r="AG3698" s="320">
        <v>7.59</v>
      </c>
      <c r="AH3698" s="321">
        <f t="shared" si="624"/>
        <v>0</v>
      </c>
      <c r="AI3698" s="287">
        <f>_xlfn.IFNA(VLOOKUP(AD:AD,грп!B:C,2,0),0)</f>
        <v>0</v>
      </c>
      <c r="AJ3698" s="607">
        <v>19</v>
      </c>
      <c r="AK3698" s="672">
        <f t="shared" si="626"/>
        <v>0</v>
      </c>
      <c r="AL3698" s="174"/>
    </row>
    <row r="3699" spans="1:39" s="4" customFormat="1" ht="12" customHeight="1" outlineLevel="1" x14ac:dyDescent="0.35">
      <c r="A3699" s="307" t="s">
        <v>10402</v>
      </c>
      <c r="B3699" s="308" t="s">
        <v>8943</v>
      </c>
      <c r="C3699" s="309"/>
      <c r="D3699" s="310" t="s">
        <v>11672</v>
      </c>
      <c r="E3699" s="292" t="s">
        <v>4531</v>
      </c>
      <c r="F3699" s="293"/>
      <c r="G3699" s="293"/>
      <c r="H3699" s="294" t="s">
        <v>5946</v>
      </c>
      <c r="I3699" s="294" t="str">
        <f>IFERROR(_xlfn.IFNA(VLOOKUP($D:$D,history!$I:$Y,3,0),VLOOKUP(E:E,history!$H:$Y,4,0)),"--")</f>
        <v>--</v>
      </c>
      <c r="J3699" s="282" t="s">
        <v>9870</v>
      </c>
      <c r="K3699" s="282" t="str">
        <f t="shared" si="625"/>
        <v/>
      </c>
      <c r="L3699" s="312">
        <f t="shared" si="622"/>
        <v>453.3</v>
      </c>
      <c r="M3699" s="312">
        <f t="shared" si="623"/>
        <v>686.82</v>
      </c>
      <c r="N3699" s="297" t="str">
        <f>_xlfn.IFNA(VLOOKUP($E:$E,'1'!$A:$E,3,0),"")</f>
        <v/>
      </c>
      <c r="O3699" s="297" t="str">
        <f>_xlfn.IFNA(VLOOKUP($E:$E,'2'!$A:$E,3,0),"")</f>
        <v/>
      </c>
      <c r="P3699" s="297" t="str">
        <f>_xlfn.IFNA(VLOOKUP($E:$E,'3'!$A:$D,3,0),"")</f>
        <v/>
      </c>
      <c r="Q3699" s="297" t="str">
        <f>_xlfn.IFNA(VLOOKUP($E:$E,'4'!$A:$F,3,0),"")</f>
        <v/>
      </c>
      <c r="R3699" s="297" t="str">
        <f>_xlfn.IFNA(VLOOKUP($E:$E,'5'!$A:$F,3,0),"")</f>
        <v/>
      </c>
      <c r="S3699" s="297" t="str">
        <f>_xlfn.IFNA(VLOOKUP($E:$E,'6'!$A:$F,3,0),"")</f>
        <v/>
      </c>
      <c r="T3699" s="313">
        <v>1</v>
      </c>
      <c r="U3699" s="313">
        <v>1</v>
      </c>
      <c r="V3699" s="313">
        <v>50</v>
      </c>
      <c r="W3699" s="314">
        <v>0.24</v>
      </c>
      <c r="X3699" s="315">
        <v>9.5652170000000002E-4</v>
      </c>
      <c r="Y3699" s="749">
        <v>650</v>
      </c>
      <c r="Z3699" s="282"/>
      <c r="AA3699" s="316" t="s">
        <v>10390</v>
      </c>
      <c r="AB3699" s="282" t="s">
        <v>9163</v>
      </c>
      <c r="AC3699" s="317" t="s">
        <v>2081</v>
      </c>
      <c r="AD3699" s="318" t="s">
        <v>956</v>
      </c>
      <c r="AE3699" s="319">
        <v>0</v>
      </c>
      <c r="AF3699" s="319" t="s">
        <v>11273</v>
      </c>
      <c r="AG3699" s="320">
        <v>8.61</v>
      </c>
      <c r="AH3699" s="321">
        <f t="shared" si="624"/>
        <v>0</v>
      </c>
      <c r="AI3699" s="287">
        <f>_xlfn.IFNA(VLOOKUP(AD:AD,грп!B:C,2,0),0)</f>
        <v>0</v>
      </c>
      <c r="AJ3699" s="607">
        <v>9</v>
      </c>
      <c r="AK3699" s="672">
        <f t="shared" si="626"/>
        <v>0</v>
      </c>
      <c r="AL3699" s="174"/>
    </row>
    <row r="3700" spans="1:39" s="4" customFormat="1" ht="11.45" customHeight="1" outlineLevel="1" x14ac:dyDescent="0.35">
      <c r="A3700" s="307" t="s">
        <v>10402</v>
      </c>
      <c r="B3700" s="308" t="s">
        <v>8944</v>
      </c>
      <c r="C3700" s="309" t="s">
        <v>21</v>
      </c>
      <c r="D3700" s="310" t="s">
        <v>11673</v>
      </c>
      <c r="E3700" s="322" t="s">
        <v>5385</v>
      </c>
      <c r="F3700" s="293"/>
      <c r="G3700" s="293"/>
      <c r="H3700" s="294" t="s">
        <v>5946</v>
      </c>
      <c r="I3700" s="294" t="str">
        <f>IFERROR(_xlfn.IFNA(VLOOKUP($D:$D,history!$I:$Y,3,0),VLOOKUP(E:E,history!$H:$Y,4,0)),"--")</f>
        <v>--</v>
      </c>
      <c r="J3700" s="282" t="s">
        <v>9870</v>
      </c>
      <c r="K3700" s="282" t="str">
        <f t="shared" si="625"/>
        <v/>
      </c>
      <c r="L3700" s="312">
        <f t="shared" si="622"/>
        <v>870.8</v>
      </c>
      <c r="M3700" s="312">
        <f t="shared" si="623"/>
        <v>1319.4</v>
      </c>
      <c r="N3700" s="297" t="str">
        <f>_xlfn.IFNA(VLOOKUP($E:$E,'1'!$A:$E,3,0),"")</f>
        <v/>
      </c>
      <c r="O3700" s="297" t="str">
        <f>_xlfn.IFNA(VLOOKUP($E:$E,'2'!$A:$E,3,0),"")</f>
        <v/>
      </c>
      <c r="P3700" s="297" t="str">
        <f>_xlfn.IFNA(VLOOKUP($E:$E,'3'!$A:$D,3,0),"")</f>
        <v/>
      </c>
      <c r="Q3700" s="297" t="str">
        <f>_xlfn.IFNA(VLOOKUP($E:$E,'4'!$A:$F,3,0),"")</f>
        <v/>
      </c>
      <c r="R3700" s="297" t="str">
        <f>_xlfn.IFNA(VLOOKUP($E:$E,'5'!$A:$F,3,0),"")</f>
        <v/>
      </c>
      <c r="S3700" s="297" t="str">
        <f>_xlfn.IFNA(VLOOKUP($E:$E,'6'!$A:$F,3,0),"")</f>
        <v/>
      </c>
      <c r="T3700" s="313">
        <v>1</v>
      </c>
      <c r="U3700" s="313">
        <v>1</v>
      </c>
      <c r="V3700" s="313">
        <v>20</v>
      </c>
      <c r="W3700" s="314">
        <v>0.85499999999999998</v>
      </c>
      <c r="X3700" s="315">
        <v>3.8999999999999998E-3</v>
      </c>
      <c r="Y3700" s="749">
        <v>1250</v>
      </c>
      <c r="Z3700" s="282"/>
      <c r="AA3700" s="316" t="s">
        <v>10390</v>
      </c>
      <c r="AB3700" s="282" t="s">
        <v>9164</v>
      </c>
      <c r="AC3700" s="317" t="s">
        <v>2081</v>
      </c>
      <c r="AD3700" s="318" t="s">
        <v>956</v>
      </c>
      <c r="AE3700" s="319">
        <v>0</v>
      </c>
      <c r="AF3700" s="319" t="s">
        <v>21</v>
      </c>
      <c r="AG3700" s="320">
        <v>16.54</v>
      </c>
      <c r="AH3700" s="321">
        <f t="shared" si="624"/>
        <v>0</v>
      </c>
      <c r="AI3700" s="287">
        <f>_xlfn.IFNA(VLOOKUP(AD:AD,грп!B:C,2,0),0)</f>
        <v>0</v>
      </c>
      <c r="AJ3700" s="607">
        <v>18</v>
      </c>
      <c r="AK3700" s="672" t="str">
        <f t="shared" si="626"/>
        <v>new</v>
      </c>
      <c r="AL3700" s="174"/>
    </row>
    <row r="3701" spans="1:39" s="4" customFormat="1" ht="11.45" customHeight="1" outlineLevel="1" x14ac:dyDescent="0.35">
      <c r="A3701" s="307" t="s">
        <v>10402</v>
      </c>
      <c r="B3701" s="308" t="s">
        <v>8945</v>
      </c>
      <c r="C3701" s="309" t="s">
        <v>21</v>
      </c>
      <c r="D3701" s="310" t="s">
        <v>11674</v>
      </c>
      <c r="E3701" s="322" t="s">
        <v>5386</v>
      </c>
      <c r="F3701" s="293"/>
      <c r="G3701" s="293"/>
      <c r="H3701" s="294" t="s">
        <v>5946</v>
      </c>
      <c r="I3701" s="294" t="str">
        <f>IFERROR(_xlfn.IFNA(VLOOKUP($D:$D,history!$I:$Y,3,0),VLOOKUP(E:E,history!$H:$Y,4,0)),"--")</f>
        <v>--</v>
      </c>
      <c r="J3701" s="282" t="s">
        <v>9870</v>
      </c>
      <c r="K3701" s="282" t="str">
        <f t="shared" si="625"/>
        <v/>
      </c>
      <c r="L3701" s="312">
        <f t="shared" si="622"/>
        <v>197.96</v>
      </c>
      <c r="M3701" s="312">
        <f t="shared" si="623"/>
        <v>299.94</v>
      </c>
      <c r="N3701" s="297" t="str">
        <f>_xlfn.IFNA(VLOOKUP($E:$E,'1'!$A:$E,3,0),"")</f>
        <v/>
      </c>
      <c r="O3701" s="297" t="str">
        <f>_xlfn.IFNA(VLOOKUP($E:$E,'2'!$A:$E,3,0),"")</f>
        <v/>
      </c>
      <c r="P3701" s="297" t="str">
        <f>_xlfn.IFNA(VLOOKUP($E:$E,'3'!$A:$D,3,0),"")</f>
        <v/>
      </c>
      <c r="Q3701" s="297" t="str">
        <f>_xlfn.IFNA(VLOOKUP($E:$E,'4'!$A:$F,3,0),"")</f>
        <v/>
      </c>
      <c r="R3701" s="297" t="str">
        <f>_xlfn.IFNA(VLOOKUP($E:$E,'5'!$A:$F,3,0),"")</f>
        <v/>
      </c>
      <c r="S3701" s="297" t="str">
        <f>_xlfn.IFNA(VLOOKUP($E:$E,'6'!$A:$F,3,0),"")</f>
        <v/>
      </c>
      <c r="T3701" s="313">
        <v>1</v>
      </c>
      <c r="U3701" s="313">
        <v>12</v>
      </c>
      <c r="V3701" s="313">
        <v>72</v>
      </c>
      <c r="W3701" s="314">
        <v>0.19500000000000001</v>
      </c>
      <c r="X3701" s="315">
        <v>7.6388889999999998E-4</v>
      </c>
      <c r="Y3701" s="749">
        <v>280</v>
      </c>
      <c r="Z3701" s="282"/>
      <c r="AA3701" s="316" t="s">
        <v>393</v>
      </c>
      <c r="AB3701" s="282" t="s">
        <v>9164</v>
      </c>
      <c r="AC3701" s="317" t="s">
        <v>2081</v>
      </c>
      <c r="AD3701" s="318" t="s">
        <v>956</v>
      </c>
      <c r="AE3701" s="319">
        <v>0</v>
      </c>
      <c r="AF3701" s="319" t="s">
        <v>21</v>
      </c>
      <c r="AG3701" s="320">
        <v>3.76</v>
      </c>
      <c r="AH3701" s="321">
        <f t="shared" si="624"/>
        <v>0</v>
      </c>
      <c r="AI3701" s="287">
        <f>_xlfn.IFNA(VLOOKUP(AD:AD,грп!B:C,2,0),0)</f>
        <v>0</v>
      </c>
      <c r="AJ3701" s="607">
        <v>28</v>
      </c>
      <c r="AK3701" s="672" t="str">
        <f t="shared" si="626"/>
        <v>new</v>
      </c>
      <c r="AL3701" s="174"/>
    </row>
    <row r="3702" spans="1:39" s="4" customFormat="1" ht="11.45" customHeight="1" outlineLevel="1" x14ac:dyDescent="0.35">
      <c r="A3702" s="307" t="s">
        <v>10402</v>
      </c>
      <c r="B3702" s="308" t="s">
        <v>8946</v>
      </c>
      <c r="C3702" s="309" t="s">
        <v>21</v>
      </c>
      <c r="D3702" s="310" t="s">
        <v>10328</v>
      </c>
      <c r="E3702" s="322" t="s">
        <v>5402</v>
      </c>
      <c r="F3702" s="293"/>
      <c r="G3702" s="293"/>
      <c r="H3702" s="294" t="s">
        <v>5946</v>
      </c>
      <c r="I3702" s="294" t="str">
        <f>IFERROR(_xlfn.IFNA(VLOOKUP($D:$D,history!$I:$Y,3,0),VLOOKUP(E:E,history!$H:$Y,4,0)),"--")</f>
        <v>V</v>
      </c>
      <c r="J3702" s="282" t="s">
        <v>9870</v>
      </c>
      <c r="K3702" s="282" t="str">
        <f t="shared" si="625"/>
        <v/>
      </c>
      <c r="L3702" s="312">
        <f t="shared" si="622"/>
        <v>763.4</v>
      </c>
      <c r="M3702" s="312">
        <f t="shared" si="623"/>
        <v>1156.67</v>
      </c>
      <c r="N3702" s="297" t="str">
        <f>_xlfn.IFNA(VLOOKUP($E:$E,'1'!$A:$E,3,0),"")</f>
        <v/>
      </c>
      <c r="O3702" s="297" t="str">
        <f>_xlfn.IFNA(VLOOKUP($E:$E,'2'!$A:$E,3,0),"")</f>
        <v/>
      </c>
      <c r="P3702" s="297" t="str">
        <f>_xlfn.IFNA(VLOOKUP($E:$E,'3'!$A:$D,3,0),"")</f>
        <v/>
      </c>
      <c r="Q3702" s="297" t="str">
        <f>_xlfn.IFNA(VLOOKUP($E:$E,'4'!$A:$F,3,0),"")</f>
        <v/>
      </c>
      <c r="R3702" s="297" t="str">
        <f>_xlfn.IFNA(VLOOKUP($E:$E,'5'!$A:$F,3,0),"")</f>
        <v/>
      </c>
      <c r="S3702" s="297" t="str">
        <f>_xlfn.IFNA(VLOOKUP($E:$E,'6'!$A:$F,3,0),"")</f>
        <v/>
      </c>
      <c r="T3702" s="313">
        <v>1</v>
      </c>
      <c r="U3702" s="313">
        <v>1</v>
      </c>
      <c r="V3702" s="313">
        <v>24</v>
      </c>
      <c r="W3702" s="314">
        <v>0.47699999999999998</v>
      </c>
      <c r="X3702" s="315">
        <v>3.5576923E-3</v>
      </c>
      <c r="Y3702" s="749">
        <v>1090</v>
      </c>
      <c r="Z3702" s="282"/>
      <c r="AA3702" s="316" t="s">
        <v>393</v>
      </c>
      <c r="AB3702" s="282" t="s">
        <v>9164</v>
      </c>
      <c r="AC3702" s="317" t="s">
        <v>2081</v>
      </c>
      <c r="AD3702" s="318" t="s">
        <v>956</v>
      </c>
      <c r="AE3702" s="319">
        <v>0</v>
      </c>
      <c r="AF3702" s="319" t="s">
        <v>21</v>
      </c>
      <c r="AG3702" s="320">
        <v>14.5</v>
      </c>
      <c r="AH3702" s="321">
        <f t="shared" si="624"/>
        <v>0</v>
      </c>
      <c r="AI3702" s="287">
        <f>_xlfn.IFNA(VLOOKUP(AD:AD,грп!B:C,2,0),0)</f>
        <v>0</v>
      </c>
      <c r="AJ3702" s="607">
        <v>19</v>
      </c>
      <c r="AK3702" s="672" t="str">
        <f t="shared" si="626"/>
        <v>new</v>
      </c>
      <c r="AL3702" s="174"/>
    </row>
    <row r="3703" spans="1:39" s="1" customFormat="1" ht="12" customHeight="1" x14ac:dyDescent="0.35">
      <c r="A3703" s="288"/>
      <c r="B3703" s="289"/>
      <c r="C3703" s="290" t="s">
        <v>555</v>
      </c>
      <c r="D3703" s="291" t="s">
        <v>1067</v>
      </c>
      <c r="E3703" s="292"/>
      <c r="F3703" s="293"/>
      <c r="G3703" s="293"/>
      <c r="H3703" s="294"/>
      <c r="I3703" s="294"/>
      <c r="J3703" s="282" t="s">
        <v>393</v>
      </c>
      <c r="K3703" s="282" t="str">
        <f t="shared" si="625"/>
        <v/>
      </c>
      <c r="L3703" s="295"/>
      <c r="M3703" s="296"/>
      <c r="N3703" s="297"/>
      <c r="O3703" s="297"/>
      <c r="P3703" s="297"/>
      <c r="Q3703" s="297" t="str">
        <f>_xlfn.IFNA(VLOOKUP($E:$E,'4'!$A:$F,3,0),"")</f>
        <v/>
      </c>
      <c r="R3703" s="297" t="str">
        <f>_xlfn.IFNA(VLOOKUP($E:$E,'5'!$A:$F,3,0),"")</f>
        <v/>
      </c>
      <c r="S3703" s="297"/>
      <c r="T3703" s="298"/>
      <c r="U3703" s="280"/>
      <c r="V3703" s="280"/>
      <c r="W3703" s="300"/>
      <c r="X3703" s="301"/>
      <c r="Y3703" s="749"/>
      <c r="Z3703" s="282"/>
      <c r="AA3703" s="280"/>
      <c r="AB3703" s="280"/>
      <c r="AC3703" s="302"/>
      <c r="AD3703" s="303" t="s">
        <v>1067</v>
      </c>
      <c r="AE3703" s="280"/>
      <c r="AF3703" s="329"/>
      <c r="AG3703" s="339"/>
      <c r="AH3703" s="306"/>
      <c r="AI3703" s="287">
        <f>_xlfn.IFNA(VLOOKUP(AD:AD,грп!B:C,2,0),0)</f>
        <v>0</v>
      </c>
      <c r="AJ3703" s="607">
        <v>0</v>
      </c>
      <c r="AK3703" s="672" t="str">
        <f t="shared" si="626"/>
        <v xml:space="preserve"> </v>
      </c>
      <c r="AL3703" s="174"/>
      <c r="AM3703" s="4"/>
    </row>
    <row r="3704" spans="1:39" s="4" customFormat="1" ht="12" customHeight="1" outlineLevel="1" x14ac:dyDescent="0.35">
      <c r="A3704" s="307" t="s">
        <v>339</v>
      </c>
      <c r="B3704" s="308" t="s">
        <v>8947</v>
      </c>
      <c r="C3704" s="290" t="s">
        <v>555</v>
      </c>
      <c r="D3704" s="310" t="s">
        <v>11675</v>
      </c>
      <c r="E3704" s="322" t="s">
        <v>1994</v>
      </c>
      <c r="F3704" s="293"/>
      <c r="G3704" s="293"/>
      <c r="H3704" s="294" t="s">
        <v>5946</v>
      </c>
      <c r="I3704" s="294" t="str">
        <f>IFERROR(_xlfn.IFNA(VLOOKUP($D:$D,history!$I:$Y,3,0),VLOOKUP(E:E,history!$H:$Y,4,0)),"--")</f>
        <v>--</v>
      </c>
      <c r="J3704" s="282" t="s">
        <v>5946</v>
      </c>
      <c r="K3704" s="282" t="str">
        <f t="shared" si="625"/>
        <v/>
      </c>
      <c r="L3704" s="312">
        <f>IF($A$3="ИМ",ROUND($Y3704*(1-($L$6-$F$4))*(1-$F$3)*(1+$AG$2),2),ROUND($M3704*(1-($L$6-$F$4))*(1-$F$3)*(1+$AG$2),2))</f>
        <v>23.17</v>
      </c>
      <c r="M3704" s="312">
        <f>ROUND(IF($A$3="РЕГИОНЫ",AG3704*$AG$3*$AG$1,IF(AI3704=0,AG3704*$AG$3*$AG$1,AG3704*$AG$3*(1-5%)*$AG$1)),2)</f>
        <v>35.1</v>
      </c>
      <c r="N3704" s="297" t="str">
        <f>_xlfn.IFNA(VLOOKUP($E:$E,'1'!$A:$E,3,0),"")</f>
        <v/>
      </c>
      <c r="O3704" s="297" t="str">
        <f>_xlfn.IFNA(VLOOKUP($E:$E,'2'!$A:$E,3,0),"")</f>
        <v/>
      </c>
      <c r="P3704" s="297" t="str">
        <f>_xlfn.IFNA(VLOOKUP($E:$E,'3'!$A:$D,3,0),"")</f>
        <v/>
      </c>
      <c r="Q3704" s="297" t="str">
        <f>_xlfn.IFNA(VLOOKUP($E:$E,'4'!$A:$F,3,0),"")</f>
        <v/>
      </c>
      <c r="R3704" s="297" t="str">
        <f>_xlfn.IFNA(VLOOKUP($E:$E,'5'!$A:$F,3,0),"")</f>
        <v/>
      </c>
      <c r="S3704" s="297" t="str">
        <f>_xlfn.IFNA(VLOOKUP($E:$E,'6'!$A:$F,3,0),"")</f>
        <v/>
      </c>
      <c r="T3704" s="313">
        <v>1</v>
      </c>
      <c r="U3704" s="313">
        <v>100</v>
      </c>
      <c r="V3704" s="313">
        <v>2000</v>
      </c>
      <c r="W3704" s="314">
        <v>1.0999999999999999E-2</v>
      </c>
      <c r="X3704" s="315">
        <v>5.5000000000000002E-5</v>
      </c>
      <c r="Y3704" s="749">
        <v>30</v>
      </c>
      <c r="Z3704" s="282"/>
      <c r="AA3704" s="316" t="s">
        <v>10390</v>
      </c>
      <c r="AB3704" s="282" t="s">
        <v>9163</v>
      </c>
      <c r="AC3704" s="317" t="s">
        <v>2081</v>
      </c>
      <c r="AD3704" s="318" t="s">
        <v>1067</v>
      </c>
      <c r="AE3704" s="319">
        <v>0</v>
      </c>
      <c r="AF3704" s="319" t="s">
        <v>11308</v>
      </c>
      <c r="AG3704" s="320">
        <v>0.44</v>
      </c>
      <c r="AH3704" s="321">
        <f>IF($A$3="РЕГИОНЫ",ROUND($AG3704*(1-($L$6-$F$4))*(1-$F$3)*(1+$AG$2)*$AG$1,2),0)</f>
        <v>0</v>
      </c>
      <c r="AI3704" s="287">
        <f>_xlfn.IFNA(VLOOKUP(AD:AD,грп!B:C,2,0),0)</f>
        <v>0</v>
      </c>
      <c r="AJ3704" s="607">
        <v>100</v>
      </c>
      <c r="AK3704" s="672" t="str">
        <f t="shared" si="626"/>
        <v xml:space="preserve"> </v>
      </c>
      <c r="AL3704" s="174"/>
    </row>
    <row r="3705" spans="1:39" s="4" customFormat="1" ht="12" customHeight="1" outlineLevel="1" x14ac:dyDescent="0.35">
      <c r="A3705" s="307" t="s">
        <v>339</v>
      </c>
      <c r="B3705" s="308" t="s">
        <v>8948</v>
      </c>
      <c r="C3705" s="290" t="s">
        <v>555</v>
      </c>
      <c r="D3705" s="310" t="s">
        <v>2051</v>
      </c>
      <c r="E3705" s="322" t="s">
        <v>1995</v>
      </c>
      <c r="F3705" s="293"/>
      <c r="G3705" s="293"/>
      <c r="H3705" s="294" t="s">
        <v>11838</v>
      </c>
      <c r="I3705" s="294" t="str">
        <f>IFERROR(_xlfn.IFNA(VLOOKUP($D:$D,history!$I:$Y,3,0),VLOOKUP(E:E,history!$H:$Y,4,0)),"--")</f>
        <v>--</v>
      </c>
      <c r="J3705" s="282" t="s">
        <v>9870</v>
      </c>
      <c r="K3705" s="282" t="str">
        <f t="shared" si="625"/>
        <v/>
      </c>
      <c r="L3705" s="312">
        <f>IF($A$3="ИМ",ROUND($Y3705*(1-($L$6-$F$4))*(1-$F$3)*(1+$AG$2),2),ROUND($M3705*(1-($L$6-$F$4))*(1-$F$3)*(1+$AG$2),2))</f>
        <v>27.9</v>
      </c>
      <c r="M3705" s="312">
        <f>ROUND(IF($A$3="РЕГИОНЫ",AG3705*$AG$3*$AG$1,IF(AI3705=0,AG3705*$AG$3*$AG$1,AG3705*$AG$3*(1-5%)*$AG$1)),2)</f>
        <v>42.28</v>
      </c>
      <c r="N3705" s="297" t="str">
        <f>_xlfn.IFNA(VLOOKUP($E:$E,'1'!$A:$E,3,0),"")</f>
        <v/>
      </c>
      <c r="O3705" s="297" t="str">
        <f>_xlfn.IFNA(VLOOKUP($E:$E,'2'!$A:$E,3,0),"")</f>
        <v/>
      </c>
      <c r="P3705" s="297" t="str">
        <f>_xlfn.IFNA(VLOOKUP($E:$E,'3'!$A:$D,3,0),"")</f>
        <v/>
      </c>
      <c r="Q3705" s="297" t="str">
        <f>_xlfn.IFNA(VLOOKUP($E:$E,'4'!$A:$F,3,0),"")</f>
        <v/>
      </c>
      <c r="R3705" s="297" t="str">
        <f>_xlfn.IFNA(VLOOKUP($E:$E,'5'!$A:$F,3,0),"")</f>
        <v/>
      </c>
      <c r="S3705" s="297" t="str">
        <f>_xlfn.IFNA(VLOOKUP($E:$E,'6'!$A:$F,3,0),"")</f>
        <v/>
      </c>
      <c r="T3705" s="313">
        <v>1</v>
      </c>
      <c r="U3705" s="313">
        <v>100</v>
      </c>
      <c r="V3705" s="313">
        <v>1000</v>
      </c>
      <c r="W3705" s="314">
        <v>1.6E-2</v>
      </c>
      <c r="X3705" s="315">
        <v>9.8285700000000007E-5</v>
      </c>
      <c r="Y3705" s="749">
        <v>40</v>
      </c>
      <c r="Z3705" s="282"/>
      <c r="AA3705" s="316" t="s">
        <v>393</v>
      </c>
      <c r="AB3705" s="282" t="s">
        <v>9885</v>
      </c>
      <c r="AC3705" s="317" t="s">
        <v>2081</v>
      </c>
      <c r="AD3705" s="318" t="s">
        <v>1067</v>
      </c>
      <c r="AE3705" s="319">
        <v>0</v>
      </c>
      <c r="AF3705" s="319" t="s">
        <v>11308</v>
      </c>
      <c r="AG3705" s="320">
        <v>0.53</v>
      </c>
      <c r="AH3705" s="321">
        <f>IF($A$3="РЕГИОНЫ",ROUND($AG3705*(1-($L$6-$F$4))*(1-$F$3)*(1+$AG$2)*$AG$1,2),0)</f>
        <v>0</v>
      </c>
      <c r="AI3705" s="287">
        <f>_xlfn.IFNA(VLOOKUP(AD:AD,грп!B:C,2,0),0)</f>
        <v>0</v>
      </c>
      <c r="AJ3705" s="607">
        <v>100</v>
      </c>
      <c r="AK3705" s="672" t="str">
        <f t="shared" si="626"/>
        <v xml:space="preserve"> </v>
      </c>
      <c r="AL3705" s="174"/>
    </row>
    <row r="3706" spans="1:39" s="1" customFormat="1" ht="12" customHeight="1" outlineLevel="1" x14ac:dyDescent="0.35">
      <c r="A3706" s="307" t="s">
        <v>339</v>
      </c>
      <c r="B3706" s="308" t="s">
        <v>8949</v>
      </c>
      <c r="C3706" s="290" t="s">
        <v>555</v>
      </c>
      <c r="D3706" s="310" t="s">
        <v>11676</v>
      </c>
      <c r="E3706" s="322" t="s">
        <v>1996</v>
      </c>
      <c r="F3706" s="293"/>
      <c r="G3706" s="293"/>
      <c r="H3706" s="294" t="s">
        <v>5946</v>
      </c>
      <c r="I3706" s="294" t="str">
        <f>IFERROR(_xlfn.IFNA(VLOOKUP($D:$D,history!$I:$Y,3,0),VLOOKUP(E:E,history!$H:$Y,4,0)),"--")</f>
        <v>--</v>
      </c>
      <c r="J3706" s="282" t="s">
        <v>5946</v>
      </c>
      <c r="K3706" s="282" t="str">
        <f t="shared" si="625"/>
        <v/>
      </c>
      <c r="L3706" s="312">
        <f>IF($A$3="ИМ",ROUND($Y3706*(1-($L$6-$F$4))*(1-$F$3)*(1+$AG$2),2),ROUND($M3706*(1-($L$6-$F$4))*(1-$F$3)*(1+$AG$2),2))</f>
        <v>52.65</v>
      </c>
      <c r="M3706" s="312">
        <f>ROUND(IF($A$3="РЕГИОНЫ",AG3706*$AG$3*$AG$1,IF(AI3706=0,AG3706*$AG$3*$AG$1,AG3706*$AG$3*(1-5%)*$AG$1)),2)</f>
        <v>79.77</v>
      </c>
      <c r="N3706" s="297" t="str">
        <f>_xlfn.IFNA(VLOOKUP($E:$E,'1'!$A:$E,3,0),"")</f>
        <v/>
      </c>
      <c r="O3706" s="297" t="str">
        <f>_xlfn.IFNA(VLOOKUP($E:$E,'2'!$A:$E,3,0),"")</f>
        <v/>
      </c>
      <c r="P3706" s="297" t="str">
        <f>_xlfn.IFNA(VLOOKUP($E:$E,'3'!$A:$D,3,0),"")</f>
        <v/>
      </c>
      <c r="Q3706" s="297" t="str">
        <f>_xlfn.IFNA(VLOOKUP($E:$E,'4'!$A:$F,3,0),"")</f>
        <v/>
      </c>
      <c r="R3706" s="297" t="str">
        <f>_xlfn.IFNA(VLOOKUP($E:$E,'5'!$A:$F,3,0),"")</f>
        <v/>
      </c>
      <c r="S3706" s="297" t="str">
        <f>_xlfn.IFNA(VLOOKUP($E:$E,'6'!$A:$F,3,0),"")</f>
        <v/>
      </c>
      <c r="T3706" s="313">
        <v>1</v>
      </c>
      <c r="U3706" s="313">
        <v>100</v>
      </c>
      <c r="V3706" s="313">
        <v>1000</v>
      </c>
      <c r="W3706" s="314">
        <v>2.3E-2</v>
      </c>
      <c r="X3706" s="315">
        <v>1.08E-4</v>
      </c>
      <c r="Y3706" s="749">
        <v>70</v>
      </c>
      <c r="Z3706" s="282"/>
      <c r="AA3706" s="316" t="s">
        <v>10390</v>
      </c>
      <c r="AB3706" s="282" t="s">
        <v>9163</v>
      </c>
      <c r="AC3706" s="317" t="s">
        <v>2081</v>
      </c>
      <c r="AD3706" s="318" t="s">
        <v>1067</v>
      </c>
      <c r="AE3706" s="319">
        <v>0</v>
      </c>
      <c r="AF3706" s="319" t="s">
        <v>11308</v>
      </c>
      <c r="AG3706" s="320">
        <v>1</v>
      </c>
      <c r="AH3706" s="321">
        <f>IF($A$3="РЕГИОНЫ",ROUND($AG3706*(1-($L$6-$F$4))*(1-$F$3)*(1+$AG$2)*$AG$1,2),0)</f>
        <v>0</v>
      </c>
      <c r="AI3706" s="287">
        <f>_xlfn.IFNA(VLOOKUP(AD:AD,грп!B:C,2,0),0)</f>
        <v>0</v>
      </c>
      <c r="AJ3706" s="607">
        <v>0</v>
      </c>
      <c r="AK3706" s="672" t="str">
        <f t="shared" si="626"/>
        <v xml:space="preserve"> </v>
      </c>
      <c r="AL3706" s="174"/>
      <c r="AM3706" s="4"/>
    </row>
    <row r="3707" spans="1:39" s="1" customFormat="1" ht="20.100000000000001" customHeight="1" x14ac:dyDescent="0.35">
      <c r="A3707" s="380"/>
      <c r="B3707" s="393"/>
      <c r="C3707" s="394"/>
      <c r="D3707" s="395" t="s">
        <v>2073</v>
      </c>
      <c r="E3707" s="384"/>
      <c r="F3707" s="293"/>
      <c r="G3707" s="293"/>
      <c r="H3707" s="385"/>
      <c r="I3707" s="385"/>
      <c r="J3707" s="385" t="s">
        <v>393</v>
      </c>
      <c r="K3707" s="385" t="s">
        <v>393</v>
      </c>
      <c r="L3707" s="396"/>
      <c r="M3707" s="397"/>
      <c r="N3707" s="398"/>
      <c r="O3707" s="398"/>
      <c r="P3707" s="398"/>
      <c r="Q3707" s="398"/>
      <c r="R3707" s="398"/>
      <c r="S3707" s="398"/>
      <c r="T3707" s="397"/>
      <c r="U3707" s="397"/>
      <c r="V3707" s="397"/>
      <c r="W3707" s="399"/>
      <c r="X3707" s="400"/>
      <c r="Y3707" s="754"/>
      <c r="Z3707" s="401"/>
      <c r="AA3707" s="397"/>
      <c r="AB3707" s="397"/>
      <c r="AC3707" s="402"/>
      <c r="AD3707" s="403"/>
      <c r="AE3707" s="397"/>
      <c r="AF3707" s="397"/>
      <c r="AG3707" s="339"/>
      <c r="AH3707" s="306"/>
      <c r="AI3707" s="287">
        <f>_xlfn.IFNA(VLOOKUP(AD:AD,грп!B:C,2,0),0)</f>
        <v>0</v>
      </c>
      <c r="AJ3707" s="607">
        <v>0</v>
      </c>
      <c r="AK3707" s="672">
        <f t="shared" si="626"/>
        <v>0</v>
      </c>
      <c r="AL3707" s="174"/>
      <c r="AM3707" s="4"/>
    </row>
    <row r="3708" spans="1:39" s="1" customFormat="1" ht="12" customHeight="1" x14ac:dyDescent="0.35">
      <c r="A3708" s="288"/>
      <c r="B3708" s="289"/>
      <c r="C3708" s="290" t="s">
        <v>555</v>
      </c>
      <c r="D3708" s="291" t="s">
        <v>2764</v>
      </c>
      <c r="E3708" s="292"/>
      <c r="F3708" s="293"/>
      <c r="G3708" s="293"/>
      <c r="H3708" s="294"/>
      <c r="I3708" s="294"/>
      <c r="J3708" s="282" t="s">
        <v>393</v>
      </c>
      <c r="K3708" s="282" t="str">
        <f t="shared" ref="K3708:K3739" si="627" xml:space="preserve">
IF(OR($E3708="",$A$3&lt;&gt;"МОСКВА"),"",
IF(AND($AJ3708&gt;=1,$AJ3708&lt;20),"*",
IF(AND($AJ3708&gt;=20,$AJ3708&lt;100),"**",
IF(($AJ3708&gt;=100),"***","--"))))</f>
        <v/>
      </c>
      <c r="L3708" s="295"/>
      <c r="M3708" s="296"/>
      <c r="N3708" s="297"/>
      <c r="O3708" s="297"/>
      <c r="P3708" s="297"/>
      <c r="Q3708" s="297" t="str">
        <f>_xlfn.IFNA(VLOOKUP($E:$E,'4'!$A:$F,3,0),"")</f>
        <v/>
      </c>
      <c r="R3708" s="297" t="str">
        <f>_xlfn.IFNA(VLOOKUP($E:$E,'5'!$A:$F,3,0),"")</f>
        <v/>
      </c>
      <c r="S3708" s="297"/>
      <c r="T3708" s="298"/>
      <c r="U3708" s="280"/>
      <c r="V3708" s="280"/>
      <c r="W3708" s="300"/>
      <c r="X3708" s="301"/>
      <c r="Y3708" s="749"/>
      <c r="Z3708" s="282"/>
      <c r="AA3708" s="280"/>
      <c r="AB3708" s="280"/>
      <c r="AC3708" s="302"/>
      <c r="AD3708" s="303" t="s">
        <v>2764</v>
      </c>
      <c r="AE3708" s="282"/>
      <c r="AF3708" s="329"/>
      <c r="AG3708" s="339"/>
      <c r="AH3708" s="306"/>
      <c r="AI3708" s="287">
        <f>_xlfn.IFNA(VLOOKUP(AD:AD,грп!B:C,2,0),0)</f>
        <v>0</v>
      </c>
      <c r="AJ3708" s="607">
        <v>0</v>
      </c>
      <c r="AK3708" s="672" t="str">
        <f t="shared" si="626"/>
        <v xml:space="preserve"> </v>
      </c>
      <c r="AL3708" s="174"/>
      <c r="AM3708" s="4"/>
    </row>
    <row r="3709" spans="1:39" s="4" customFormat="1" ht="12" customHeight="1" outlineLevel="1" x14ac:dyDescent="0.35">
      <c r="A3709" s="307" t="s">
        <v>10402</v>
      </c>
      <c r="B3709" s="308" t="s">
        <v>8950</v>
      </c>
      <c r="C3709" s="309"/>
      <c r="D3709" s="310" t="s">
        <v>3728</v>
      </c>
      <c r="E3709" s="322" t="s">
        <v>3729</v>
      </c>
      <c r="F3709" s="293"/>
      <c r="G3709" s="293"/>
      <c r="H3709" s="294" t="s">
        <v>11838</v>
      </c>
      <c r="I3709" s="294" t="str">
        <f>IFERROR(_xlfn.IFNA(VLOOKUP($D:$D,history!$I:$Y,3,0),VLOOKUP(E:E,history!$H:$Y,4,0)),"--")</f>
        <v>--</v>
      </c>
      <c r="J3709" s="282" t="s">
        <v>9868</v>
      </c>
      <c r="K3709" s="282" t="str">
        <f t="shared" si="627"/>
        <v/>
      </c>
      <c r="L3709" s="331">
        <f>IF($A$3="ИМ",ROUND($Y3709*(1-($L$6-$F$4))*(1-$F$3)*(1+$AG$2),2),ROUND($M3709*(1-($L$6-$F$4))*(1-$F$3)*(1+$AG$2),2))</f>
        <v>485.34</v>
      </c>
      <c r="M3709" s="331">
        <v>735.37</v>
      </c>
      <c r="N3709" s="297" t="str">
        <f>_xlfn.IFNA(VLOOKUP($E:$E,'1'!$A:$E,3,0),"")</f>
        <v/>
      </c>
      <c r="O3709" s="297" t="str">
        <f>_xlfn.IFNA(VLOOKUP($E:$E,'2'!$A:$E,3,0),"")</f>
        <v/>
      </c>
      <c r="P3709" s="297" t="str">
        <f>_xlfn.IFNA(VLOOKUP($E:$E,'3'!$A:$D,3,0),"")</f>
        <v/>
      </c>
      <c r="Q3709" s="297" t="str">
        <f>_xlfn.IFNA(VLOOKUP($E:$E,'4'!$A:$F,3,0),"")</f>
        <v/>
      </c>
      <c r="R3709" s="297" t="str">
        <f>_xlfn.IFNA(VLOOKUP($E:$E,'5'!$A:$F,3,0),"")</f>
        <v/>
      </c>
      <c r="S3709" s="297" t="str">
        <f>_xlfn.IFNA(VLOOKUP($E:$E,'6'!$A:$F,3,0),"")</f>
        <v/>
      </c>
      <c r="T3709" s="313">
        <v>1</v>
      </c>
      <c r="U3709" s="313">
        <v>5</v>
      </c>
      <c r="V3709" s="313">
        <v>145</v>
      </c>
      <c r="W3709" s="314">
        <v>0.6</v>
      </c>
      <c r="X3709" s="315">
        <v>1.5624000000000001E-2</v>
      </c>
      <c r="Y3709" s="749">
        <v>690</v>
      </c>
      <c r="Z3709" s="332" t="s">
        <v>5283</v>
      </c>
      <c r="AA3709" s="316" t="s">
        <v>393</v>
      </c>
      <c r="AB3709" s="282" t="s">
        <v>9163</v>
      </c>
      <c r="AC3709" s="317" t="s">
        <v>2081</v>
      </c>
      <c r="AD3709" s="318" t="s">
        <v>11834</v>
      </c>
      <c r="AE3709" s="319" t="s">
        <v>2478</v>
      </c>
      <c r="AF3709" s="319" t="s">
        <v>11273</v>
      </c>
      <c r="AG3709" s="320">
        <v>10.15</v>
      </c>
      <c r="AH3709" s="321">
        <f>IF($A$3="РЕГИОНЫ",ROUND($AG3709*(1-($L$6-$F$4))*(1-$F$3)*(1+$AG$2)*$AG$1,2),0)</f>
        <v>0</v>
      </c>
      <c r="AI3709" s="287">
        <f>_xlfn.IFNA(VLOOKUP(AD:AD,грп!B:C,2,0),0)</f>
        <v>0</v>
      </c>
      <c r="AJ3709" s="607">
        <v>20</v>
      </c>
      <c r="AK3709" s="672">
        <f t="shared" si="626"/>
        <v>0</v>
      </c>
      <c r="AL3709" s="174"/>
    </row>
    <row r="3710" spans="1:39" s="1" customFormat="1" ht="12" customHeight="1" x14ac:dyDescent="0.35">
      <c r="A3710" s="288"/>
      <c r="B3710" s="289"/>
      <c r="C3710" s="290" t="s">
        <v>555</v>
      </c>
      <c r="D3710" s="291" t="s">
        <v>2764</v>
      </c>
      <c r="E3710" s="292"/>
      <c r="F3710" s="293"/>
      <c r="G3710" s="293"/>
      <c r="H3710" s="294"/>
      <c r="I3710" s="294"/>
      <c r="J3710" s="282" t="s">
        <v>393</v>
      </c>
      <c r="K3710" s="282" t="str">
        <f t="shared" si="627"/>
        <v/>
      </c>
      <c r="L3710" s="295"/>
      <c r="M3710" s="296"/>
      <c r="N3710" s="297"/>
      <c r="O3710" s="297"/>
      <c r="P3710" s="297"/>
      <c r="Q3710" s="297" t="str">
        <f>_xlfn.IFNA(VLOOKUP($E:$E,'4'!$A:$F,3,0),"")</f>
        <v/>
      </c>
      <c r="R3710" s="297" t="str">
        <f>_xlfn.IFNA(VLOOKUP($E:$E,'5'!$A:$F,3,0),"")</f>
        <v/>
      </c>
      <c r="S3710" s="297"/>
      <c r="T3710" s="298"/>
      <c r="U3710" s="280"/>
      <c r="V3710" s="280"/>
      <c r="W3710" s="300"/>
      <c r="X3710" s="301"/>
      <c r="Y3710" s="749"/>
      <c r="Z3710" s="282"/>
      <c r="AA3710" s="280"/>
      <c r="AB3710" s="280"/>
      <c r="AC3710" s="302"/>
      <c r="AD3710" s="303" t="s">
        <v>2764</v>
      </c>
      <c r="AE3710" s="282"/>
      <c r="AF3710" s="329"/>
      <c r="AG3710" s="339"/>
      <c r="AH3710" s="306"/>
      <c r="AI3710" s="287">
        <f>_xlfn.IFNA(VLOOKUP(AD:AD,грп!B:C,2,0),0)</f>
        <v>0</v>
      </c>
      <c r="AJ3710" s="607">
        <v>0</v>
      </c>
      <c r="AK3710" s="672" t="str">
        <f t="shared" si="626"/>
        <v xml:space="preserve"> </v>
      </c>
      <c r="AL3710" s="174"/>
      <c r="AM3710" s="4"/>
    </row>
    <row r="3711" spans="1:39" s="4" customFormat="1" ht="12" customHeight="1" outlineLevel="1" x14ac:dyDescent="0.35">
      <c r="A3711" s="307" t="s">
        <v>10402</v>
      </c>
      <c r="B3711" s="308" t="s">
        <v>8951</v>
      </c>
      <c r="C3711" s="309"/>
      <c r="D3711" s="310" t="s">
        <v>11677</v>
      </c>
      <c r="E3711" s="322" t="s">
        <v>3750</v>
      </c>
      <c r="F3711" s="293"/>
      <c r="G3711" s="293"/>
      <c r="H3711" s="294" t="s">
        <v>5946</v>
      </c>
      <c r="I3711" s="294" t="str">
        <f>IFERROR(_xlfn.IFNA(VLOOKUP($D:$D,history!$I:$Y,3,0),VLOOKUP(E:E,history!$H:$Y,4,0)),"--")</f>
        <v>--</v>
      </c>
      <c r="J3711" s="282" t="s">
        <v>5946</v>
      </c>
      <c r="K3711" s="282" t="str">
        <f t="shared" si="627"/>
        <v/>
      </c>
      <c r="L3711" s="331">
        <f t="shared" ref="L3711:L3723" si="628">IF($A$3="ИМ",ROUND($Y3711*(1-($L$6-$F$4))*(1-$F$3)*(1+$AG$2),2),ROUND($M3711*(1-($L$6-$F$4))*(1-$F$3)*(1+$AG$2),2))</f>
        <v>101.77</v>
      </c>
      <c r="M3711" s="331">
        <v>154.19999999999999</v>
      </c>
      <c r="N3711" s="297" t="str">
        <f>_xlfn.IFNA(VLOOKUP($E:$E,'1'!$A:$E,3,0),"")</f>
        <v/>
      </c>
      <c r="O3711" s="297" t="str">
        <f>_xlfn.IFNA(VLOOKUP($E:$E,'2'!$A:$E,3,0),"")</f>
        <v/>
      </c>
      <c r="P3711" s="297" t="str">
        <f>_xlfn.IFNA(VLOOKUP($E:$E,'3'!$A:$D,3,0),"")</f>
        <v/>
      </c>
      <c r="Q3711" s="297" t="str">
        <f>_xlfn.IFNA(VLOOKUP($E:$E,'4'!$A:$F,3,0),"")</f>
        <v/>
      </c>
      <c r="R3711" s="297" t="str">
        <f>_xlfn.IFNA(VLOOKUP($E:$E,'5'!$A:$F,3,0),"")</f>
        <v/>
      </c>
      <c r="S3711" s="297" t="str">
        <f>_xlfn.IFNA(VLOOKUP($E:$E,'6'!$A:$F,3,0),"")</f>
        <v/>
      </c>
      <c r="T3711" s="313">
        <v>1</v>
      </c>
      <c r="U3711" s="313">
        <v>1</v>
      </c>
      <c r="V3711" s="313">
        <v>10</v>
      </c>
      <c r="W3711" s="314">
        <v>0.47199999999999998</v>
      </c>
      <c r="X3711" s="315">
        <v>5.1999999999999998E-3</v>
      </c>
      <c r="Y3711" s="749">
        <v>150</v>
      </c>
      <c r="Z3711" s="332" t="s">
        <v>5283</v>
      </c>
      <c r="AA3711" s="316" t="s">
        <v>393</v>
      </c>
      <c r="AB3711" s="282" t="s">
        <v>9885</v>
      </c>
      <c r="AC3711" s="317" t="s">
        <v>2081</v>
      </c>
      <c r="AD3711" s="318" t="s">
        <v>11834</v>
      </c>
      <c r="AE3711" s="319" t="s">
        <v>2478</v>
      </c>
      <c r="AF3711" s="319" t="s">
        <v>11273</v>
      </c>
      <c r="AG3711" s="320">
        <v>1.97</v>
      </c>
      <c r="AH3711" s="321">
        <f t="shared" ref="AH3711:AH3723" si="629">IF($A$3="РЕГИОНЫ",ROUND($AG3711*(1-($L$6-$F$4))*(1-$F$3)*(1+$AG$2)*$AG$1,2),0)</f>
        <v>0</v>
      </c>
      <c r="AI3711" s="287">
        <f>_xlfn.IFNA(VLOOKUP(AD:AD,грп!B:C,2,0),0)</f>
        <v>0</v>
      </c>
      <c r="AJ3711" s="607">
        <v>0</v>
      </c>
      <c r="AK3711" s="672">
        <f t="shared" si="626"/>
        <v>0</v>
      </c>
      <c r="AL3711" s="174"/>
    </row>
    <row r="3712" spans="1:39" s="39" customFormat="1" ht="12" customHeight="1" outlineLevel="1" x14ac:dyDescent="0.4">
      <c r="A3712" s="307" t="s">
        <v>10402</v>
      </c>
      <c r="B3712" s="308" t="s">
        <v>8952</v>
      </c>
      <c r="C3712" s="309"/>
      <c r="D3712" s="310" t="s">
        <v>11678</v>
      </c>
      <c r="E3712" s="311" t="s">
        <v>4771</v>
      </c>
      <c r="F3712" s="293"/>
      <c r="G3712" s="293"/>
      <c r="H3712" s="294" t="s">
        <v>5946</v>
      </c>
      <c r="I3712" s="294" t="str">
        <f>IFERROR(_xlfn.IFNA(VLOOKUP($D:$D,history!$I:$Y,3,0),VLOOKUP(E:E,history!$H:$Y,4,0)),"--")</f>
        <v>--</v>
      </c>
      <c r="J3712" s="282" t="s">
        <v>9870</v>
      </c>
      <c r="K3712" s="282" t="str">
        <f t="shared" si="627"/>
        <v/>
      </c>
      <c r="L3712" s="331">
        <f t="shared" si="628"/>
        <v>512.99</v>
      </c>
      <c r="M3712" s="331">
        <v>777.26</v>
      </c>
      <c r="N3712" s="297" t="str">
        <f>_xlfn.IFNA(VLOOKUP($E:$E,'1'!$A:$E,3,0),"")</f>
        <v/>
      </c>
      <c r="O3712" s="297" t="str">
        <f>_xlfn.IFNA(VLOOKUP($E:$E,'2'!$A:$E,3,0),"")</f>
        <v/>
      </c>
      <c r="P3712" s="297" t="str">
        <f>_xlfn.IFNA(VLOOKUP($E:$E,'3'!$A:$D,3,0),"")</f>
        <v/>
      </c>
      <c r="Q3712" s="297" t="str">
        <f>_xlfn.IFNA(VLOOKUP($E:$E,'4'!$A:$F,3,0),"")</f>
        <v/>
      </c>
      <c r="R3712" s="297" t="str">
        <f>_xlfn.IFNA(VLOOKUP($E:$E,'5'!$A:$F,3,0),"")</f>
        <v/>
      </c>
      <c r="S3712" s="297" t="str">
        <f>_xlfn.IFNA(VLOOKUP($E:$E,'6'!$A:$F,3,0),"")</f>
        <v/>
      </c>
      <c r="T3712" s="313">
        <v>1</v>
      </c>
      <c r="U3712" s="313">
        <v>5</v>
      </c>
      <c r="V3712" s="313">
        <v>5</v>
      </c>
      <c r="W3712" s="314">
        <v>0.86</v>
      </c>
      <c r="X3712" s="315">
        <v>2.3E-2</v>
      </c>
      <c r="Y3712" s="749">
        <v>740</v>
      </c>
      <c r="Z3712" s="332" t="s">
        <v>5283</v>
      </c>
      <c r="AA3712" s="316" t="s">
        <v>393</v>
      </c>
      <c r="AB3712" s="282" t="s">
        <v>9163</v>
      </c>
      <c r="AC3712" s="317" t="s">
        <v>2081</v>
      </c>
      <c r="AD3712" s="318" t="s">
        <v>11834</v>
      </c>
      <c r="AE3712" s="319" t="s">
        <v>2478</v>
      </c>
      <c r="AF3712" s="319" t="s">
        <v>11273</v>
      </c>
      <c r="AG3712" s="320">
        <v>10.73</v>
      </c>
      <c r="AH3712" s="321">
        <f t="shared" si="629"/>
        <v>0</v>
      </c>
      <c r="AI3712" s="287">
        <f>_xlfn.IFNA(VLOOKUP(AD:AD,грп!B:C,2,0),0)</f>
        <v>0</v>
      </c>
      <c r="AJ3712" s="607">
        <v>20</v>
      </c>
      <c r="AK3712" s="672">
        <f t="shared" si="626"/>
        <v>0</v>
      </c>
      <c r="AL3712" s="174"/>
      <c r="AM3712" s="4"/>
    </row>
    <row r="3713" spans="1:39" s="39" customFormat="1" ht="12" customHeight="1" outlineLevel="1" x14ac:dyDescent="0.4">
      <c r="A3713" s="307" t="s">
        <v>10402</v>
      </c>
      <c r="B3713" s="308" t="s">
        <v>8953</v>
      </c>
      <c r="C3713" s="309"/>
      <c r="D3713" s="310" t="s">
        <v>10183</v>
      </c>
      <c r="E3713" s="311" t="s">
        <v>4772</v>
      </c>
      <c r="F3713" s="293"/>
      <c r="G3713" s="293"/>
      <c r="H3713" s="294" t="s">
        <v>11838</v>
      </c>
      <c r="I3713" s="294" t="str">
        <f>IFERROR(_xlfn.IFNA(VLOOKUP($D:$D,history!$I:$Y,3,0),VLOOKUP(E:E,history!$H:$Y,4,0)),"--")</f>
        <v>--</v>
      </c>
      <c r="J3713" s="282" t="s">
        <v>9870</v>
      </c>
      <c r="K3713" s="282" t="str">
        <f t="shared" si="627"/>
        <v/>
      </c>
      <c r="L3713" s="331">
        <f t="shared" si="628"/>
        <v>554.4</v>
      </c>
      <c r="M3713" s="331">
        <v>840</v>
      </c>
      <c r="N3713" s="297" t="str">
        <f>_xlfn.IFNA(VLOOKUP($E:$E,'1'!$A:$E,3,0),"")</f>
        <v/>
      </c>
      <c r="O3713" s="297" t="str">
        <f>_xlfn.IFNA(VLOOKUP($E:$E,'2'!$A:$E,3,0),"")</f>
        <v/>
      </c>
      <c r="P3713" s="297" t="str">
        <f>_xlfn.IFNA(VLOOKUP($E:$E,'3'!$A:$D,3,0),"")</f>
        <v/>
      </c>
      <c r="Q3713" s="297" t="str">
        <f>_xlfn.IFNA(VLOOKUP($E:$E,'4'!$A:$F,3,0),"")</f>
        <v/>
      </c>
      <c r="R3713" s="297" t="str">
        <f>_xlfn.IFNA(VLOOKUP($E:$E,'5'!$A:$F,3,0),"")</f>
        <v/>
      </c>
      <c r="S3713" s="297" t="str">
        <f>_xlfn.IFNA(VLOOKUP($E:$E,'6'!$A:$F,3,0),"")</f>
        <v/>
      </c>
      <c r="T3713" s="313">
        <v>1</v>
      </c>
      <c r="U3713" s="313">
        <v>5</v>
      </c>
      <c r="V3713" s="313">
        <v>5</v>
      </c>
      <c r="W3713" s="314">
        <v>1.2</v>
      </c>
      <c r="X3713" s="315">
        <v>0.03</v>
      </c>
      <c r="Y3713" s="749">
        <v>790</v>
      </c>
      <c r="Z3713" s="332" t="s">
        <v>5283</v>
      </c>
      <c r="AA3713" s="316" t="s">
        <v>393</v>
      </c>
      <c r="AB3713" s="282" t="s">
        <v>9163</v>
      </c>
      <c r="AC3713" s="317" t="s">
        <v>2081</v>
      </c>
      <c r="AD3713" s="318" t="s">
        <v>11834</v>
      </c>
      <c r="AE3713" s="319" t="s">
        <v>2478</v>
      </c>
      <c r="AF3713" s="319" t="s">
        <v>11273</v>
      </c>
      <c r="AG3713" s="320">
        <v>12.19</v>
      </c>
      <c r="AH3713" s="321">
        <f t="shared" si="629"/>
        <v>0</v>
      </c>
      <c r="AI3713" s="287">
        <f>_xlfn.IFNA(VLOOKUP(AD:AD,грп!B:C,2,0),0)</f>
        <v>0</v>
      </c>
      <c r="AJ3713" s="607">
        <v>20</v>
      </c>
      <c r="AK3713" s="672">
        <f t="shared" si="626"/>
        <v>0</v>
      </c>
      <c r="AL3713" s="174"/>
      <c r="AM3713" s="4"/>
    </row>
    <row r="3714" spans="1:39" s="39" customFormat="1" ht="12" customHeight="1" outlineLevel="1" x14ac:dyDescent="0.4">
      <c r="A3714" s="307" t="s">
        <v>10402</v>
      </c>
      <c r="B3714" s="308" t="s">
        <v>8954</v>
      </c>
      <c r="C3714" s="309"/>
      <c r="D3714" s="310" t="s">
        <v>11679</v>
      </c>
      <c r="E3714" s="311" t="s">
        <v>4773</v>
      </c>
      <c r="F3714" s="293"/>
      <c r="G3714" s="293"/>
      <c r="H3714" s="294" t="s">
        <v>5946</v>
      </c>
      <c r="I3714" s="294" t="str">
        <f>IFERROR(_xlfn.IFNA(VLOOKUP($D:$D,history!$I:$Y,3,0),VLOOKUP(E:E,history!$H:$Y,4,0)),"--")</f>
        <v>--</v>
      </c>
      <c r="J3714" s="282" t="s">
        <v>9870</v>
      </c>
      <c r="K3714" s="282" t="str">
        <f t="shared" si="627"/>
        <v/>
      </c>
      <c r="L3714" s="331">
        <f t="shared" si="628"/>
        <v>908.11</v>
      </c>
      <c r="M3714" s="331">
        <v>1375.92</v>
      </c>
      <c r="N3714" s="297" t="str">
        <f>_xlfn.IFNA(VLOOKUP($E:$E,'1'!$A:$E,3,0),"")</f>
        <v/>
      </c>
      <c r="O3714" s="297" t="str">
        <f>_xlfn.IFNA(VLOOKUP($E:$E,'2'!$A:$E,3,0),"")</f>
        <v/>
      </c>
      <c r="P3714" s="297" t="str">
        <f>_xlfn.IFNA(VLOOKUP($E:$E,'3'!$A:$D,3,0),"")</f>
        <v/>
      </c>
      <c r="Q3714" s="297" t="str">
        <f>_xlfn.IFNA(VLOOKUP($E:$E,'4'!$A:$F,3,0),"")</f>
        <v/>
      </c>
      <c r="R3714" s="297" t="str">
        <f>_xlfn.IFNA(VLOOKUP($E:$E,'5'!$A:$F,3,0),"")</f>
        <v/>
      </c>
      <c r="S3714" s="297" t="str">
        <f>_xlfn.IFNA(VLOOKUP($E:$E,'6'!$A:$F,3,0),"")</f>
        <v/>
      </c>
      <c r="T3714" s="313">
        <v>1</v>
      </c>
      <c r="U3714" s="313">
        <v>5</v>
      </c>
      <c r="V3714" s="313">
        <v>5</v>
      </c>
      <c r="W3714" s="314">
        <v>1.1000000000000001</v>
      </c>
      <c r="X3714" s="315">
        <v>0.03</v>
      </c>
      <c r="Y3714" s="749">
        <v>1310</v>
      </c>
      <c r="Z3714" s="332" t="s">
        <v>5283</v>
      </c>
      <c r="AA3714" s="316" t="s">
        <v>393</v>
      </c>
      <c r="AB3714" s="282" t="s">
        <v>9163</v>
      </c>
      <c r="AC3714" s="317" t="s">
        <v>2081</v>
      </c>
      <c r="AD3714" s="318" t="s">
        <v>11834</v>
      </c>
      <c r="AE3714" s="319" t="s">
        <v>2478</v>
      </c>
      <c r="AF3714" s="319" t="s">
        <v>11273</v>
      </c>
      <c r="AG3714" s="320">
        <v>18.97</v>
      </c>
      <c r="AH3714" s="321">
        <f t="shared" si="629"/>
        <v>0</v>
      </c>
      <c r="AI3714" s="287">
        <f>_xlfn.IFNA(VLOOKUP(AD:AD,грп!B:C,2,0),0)</f>
        <v>0</v>
      </c>
      <c r="AJ3714" s="607">
        <v>17</v>
      </c>
      <c r="AK3714" s="672">
        <f t="shared" si="626"/>
        <v>0</v>
      </c>
      <c r="AL3714" s="174"/>
      <c r="AM3714" s="4"/>
    </row>
    <row r="3715" spans="1:39" s="39" customFormat="1" ht="12" customHeight="1" outlineLevel="1" x14ac:dyDescent="0.4">
      <c r="A3715" s="307" t="s">
        <v>10402</v>
      </c>
      <c r="B3715" s="308" t="s">
        <v>8955</v>
      </c>
      <c r="C3715" s="309"/>
      <c r="D3715" s="310" t="s">
        <v>11680</v>
      </c>
      <c r="E3715" s="311" t="s">
        <v>4950</v>
      </c>
      <c r="F3715" s="293"/>
      <c r="G3715" s="293"/>
      <c r="H3715" s="294" t="s">
        <v>5946</v>
      </c>
      <c r="I3715" s="294" t="str">
        <f>IFERROR(_xlfn.IFNA(VLOOKUP($D:$D,history!$I:$Y,3,0),VLOOKUP(E:E,history!$H:$Y,4,0)),"--")</f>
        <v>--</v>
      </c>
      <c r="J3715" s="282" t="s">
        <v>5946</v>
      </c>
      <c r="K3715" s="282" t="str">
        <f t="shared" si="627"/>
        <v/>
      </c>
      <c r="L3715" s="331">
        <f t="shared" si="628"/>
        <v>929.39</v>
      </c>
      <c r="M3715" s="331">
        <v>1408.17</v>
      </c>
      <c r="N3715" s="297" t="str">
        <f>_xlfn.IFNA(VLOOKUP($E:$E,'1'!$A:$E,3,0),"")</f>
        <v/>
      </c>
      <c r="O3715" s="297" t="str">
        <f>_xlfn.IFNA(VLOOKUP($E:$E,'2'!$A:$E,3,0),"")</f>
        <v/>
      </c>
      <c r="P3715" s="297" t="str">
        <f>_xlfn.IFNA(VLOOKUP($E:$E,'3'!$A:$D,3,0),"")</f>
        <v/>
      </c>
      <c r="Q3715" s="297" t="str">
        <f>_xlfn.IFNA(VLOOKUP($E:$E,'4'!$A:$F,3,0),"")</f>
        <v/>
      </c>
      <c r="R3715" s="297" t="str">
        <f>_xlfn.IFNA(VLOOKUP($E:$E,'5'!$A:$F,3,0),"")</f>
        <v/>
      </c>
      <c r="S3715" s="297" t="str">
        <f>_xlfn.IFNA(VLOOKUP($E:$E,'6'!$A:$F,3,0),"")</f>
        <v/>
      </c>
      <c r="T3715" s="313">
        <v>1</v>
      </c>
      <c r="U3715" s="313">
        <v>1</v>
      </c>
      <c r="V3715" s="313">
        <v>5</v>
      </c>
      <c r="W3715" s="314">
        <v>1.2</v>
      </c>
      <c r="X3715" s="315">
        <v>0.03</v>
      </c>
      <c r="Y3715" s="749">
        <v>1340</v>
      </c>
      <c r="Z3715" s="332" t="s">
        <v>5283</v>
      </c>
      <c r="AA3715" s="316" t="s">
        <v>393</v>
      </c>
      <c r="AB3715" s="282" t="s">
        <v>9163</v>
      </c>
      <c r="AC3715" s="317" t="s">
        <v>2081</v>
      </c>
      <c r="AD3715" s="318" t="s">
        <v>11834</v>
      </c>
      <c r="AE3715" s="319" t="s">
        <v>2478</v>
      </c>
      <c r="AF3715" s="319" t="s">
        <v>11273</v>
      </c>
      <c r="AG3715" s="320">
        <v>18.77</v>
      </c>
      <c r="AH3715" s="321">
        <f t="shared" si="629"/>
        <v>0</v>
      </c>
      <c r="AI3715" s="287">
        <f>_xlfn.IFNA(VLOOKUP(AD:AD,грп!B:C,2,0),0)</f>
        <v>0</v>
      </c>
      <c r="AJ3715" s="607">
        <v>0</v>
      </c>
      <c r="AK3715" s="672">
        <f t="shared" si="626"/>
        <v>0</v>
      </c>
      <c r="AL3715" s="174"/>
      <c r="AM3715" s="4"/>
    </row>
    <row r="3716" spans="1:39" s="39" customFormat="1" ht="12" customHeight="1" outlineLevel="1" x14ac:dyDescent="0.4">
      <c r="A3716" s="307" t="s">
        <v>339</v>
      </c>
      <c r="B3716" s="308" t="s">
        <v>8956</v>
      </c>
      <c r="C3716" s="309"/>
      <c r="D3716" s="310" t="s">
        <v>11681</v>
      </c>
      <c r="E3716" s="311" t="s">
        <v>4951</v>
      </c>
      <c r="F3716" s="293"/>
      <c r="G3716" s="293"/>
      <c r="H3716" s="294" t="s">
        <v>5946</v>
      </c>
      <c r="I3716" s="294" t="str">
        <f>IFERROR(_xlfn.IFNA(VLOOKUP($D:$D,history!$I:$Y,3,0),VLOOKUP(E:E,history!$H:$Y,4,0)),"--")</f>
        <v>--</v>
      </c>
      <c r="J3716" s="282" t="s">
        <v>5946</v>
      </c>
      <c r="K3716" s="282" t="str">
        <f t="shared" si="627"/>
        <v/>
      </c>
      <c r="L3716" s="331">
        <f t="shared" si="628"/>
        <v>425.67</v>
      </c>
      <c r="M3716" s="331">
        <v>644.96</v>
      </c>
      <c r="N3716" s="297" t="str">
        <f>_xlfn.IFNA(VLOOKUP($E:$E,'1'!$A:$E,3,0),"")</f>
        <v/>
      </c>
      <c r="O3716" s="297" t="str">
        <f>_xlfn.IFNA(VLOOKUP($E:$E,'2'!$A:$E,3,0),"")</f>
        <v/>
      </c>
      <c r="P3716" s="297" t="str">
        <f>_xlfn.IFNA(VLOOKUP($E:$E,'3'!$A:$D,3,0),"")</f>
        <v/>
      </c>
      <c r="Q3716" s="297" t="str">
        <f>_xlfn.IFNA(VLOOKUP($E:$E,'4'!$A:$F,3,0),"")</f>
        <v/>
      </c>
      <c r="R3716" s="297" t="str">
        <f>_xlfn.IFNA(VLOOKUP($E:$E,'5'!$A:$F,3,0),"")</f>
        <v/>
      </c>
      <c r="S3716" s="297" t="str">
        <f>_xlfn.IFNA(VLOOKUP($E:$E,'6'!$A:$F,3,0),"")</f>
        <v/>
      </c>
      <c r="T3716" s="313">
        <v>1</v>
      </c>
      <c r="U3716" s="313">
        <v>1</v>
      </c>
      <c r="V3716" s="313">
        <v>5</v>
      </c>
      <c r="W3716" s="314">
        <v>0.9</v>
      </c>
      <c r="X3716" s="315">
        <v>3.0000000000000001E-3</v>
      </c>
      <c r="Y3716" s="749">
        <v>610</v>
      </c>
      <c r="Z3716" s="332" t="s">
        <v>5283</v>
      </c>
      <c r="AA3716" s="316" t="s">
        <v>393</v>
      </c>
      <c r="AB3716" s="282" t="s">
        <v>9163</v>
      </c>
      <c r="AC3716" s="317" t="s">
        <v>2081</v>
      </c>
      <c r="AD3716" s="318" t="s">
        <v>11834</v>
      </c>
      <c r="AE3716" s="319" t="s">
        <v>2478</v>
      </c>
      <c r="AF3716" s="319" t="s">
        <v>11273</v>
      </c>
      <c r="AG3716" s="320">
        <v>8.6</v>
      </c>
      <c r="AH3716" s="321">
        <f t="shared" si="629"/>
        <v>0</v>
      </c>
      <c r="AI3716" s="287">
        <f>_xlfn.IFNA(VLOOKUP(AD:AD,грп!B:C,2,0),0)</f>
        <v>0</v>
      </c>
      <c r="AJ3716" s="607">
        <v>0</v>
      </c>
      <c r="AK3716" s="672">
        <f t="shared" si="626"/>
        <v>0</v>
      </c>
      <c r="AL3716" s="174"/>
      <c r="AM3716" s="4"/>
    </row>
    <row r="3717" spans="1:39" s="39" customFormat="1" ht="12" customHeight="1" outlineLevel="1" x14ac:dyDescent="0.4">
      <c r="A3717" s="307" t="s">
        <v>10402</v>
      </c>
      <c r="B3717" s="308" t="s">
        <v>8957</v>
      </c>
      <c r="C3717" s="309"/>
      <c r="D3717" s="310" t="s">
        <v>11682</v>
      </c>
      <c r="E3717" s="311" t="s">
        <v>5859</v>
      </c>
      <c r="F3717" s="293"/>
      <c r="G3717" s="293"/>
      <c r="H3717" s="294" t="s">
        <v>5946</v>
      </c>
      <c r="I3717" s="294" t="str">
        <f>IFERROR(_xlfn.IFNA(VLOOKUP($D:$D,history!$I:$Y,3,0),VLOOKUP(E:E,history!$H:$Y,4,0)),"--")</f>
        <v>--</v>
      </c>
      <c r="J3717" s="282" t="s">
        <v>5946</v>
      </c>
      <c r="K3717" s="282" t="str">
        <f t="shared" si="627"/>
        <v/>
      </c>
      <c r="L3717" s="331">
        <f t="shared" si="628"/>
        <v>1337.49</v>
      </c>
      <c r="M3717" s="331">
        <v>2026.5</v>
      </c>
      <c r="N3717" s="297" t="str">
        <f>_xlfn.IFNA(VLOOKUP($E:$E,'1'!$A:$E,3,0),"")</f>
        <v/>
      </c>
      <c r="O3717" s="297" t="str">
        <f>_xlfn.IFNA(VLOOKUP($E:$E,'2'!$A:$E,3,0),"")</f>
        <v/>
      </c>
      <c r="P3717" s="297" t="str">
        <f>_xlfn.IFNA(VLOOKUP($E:$E,'3'!$A:$D,3,0),"")</f>
        <v/>
      </c>
      <c r="Q3717" s="297" t="str">
        <f>_xlfn.IFNA(VLOOKUP($E:$E,'4'!$A:$F,3,0),"")</f>
        <v/>
      </c>
      <c r="R3717" s="297" t="str">
        <f>_xlfn.IFNA(VLOOKUP($E:$E,'5'!$A:$F,3,0),"")</f>
        <v/>
      </c>
      <c r="S3717" s="297" t="str">
        <f>_xlfn.IFNA(VLOOKUP($E:$E,'6'!$A:$F,3,0),"")</f>
        <v/>
      </c>
      <c r="T3717" s="313">
        <v>1</v>
      </c>
      <c r="U3717" s="313">
        <v>1</v>
      </c>
      <c r="V3717" s="313">
        <v>1</v>
      </c>
      <c r="W3717" s="314">
        <v>3.4</v>
      </c>
      <c r="X3717" s="315">
        <v>0.1</v>
      </c>
      <c r="Y3717" s="749">
        <v>1930</v>
      </c>
      <c r="Z3717" s="332" t="s">
        <v>5283</v>
      </c>
      <c r="AA3717" s="316" t="s">
        <v>393</v>
      </c>
      <c r="AB3717" s="282" t="s">
        <v>9163</v>
      </c>
      <c r="AC3717" s="317" t="s">
        <v>2081</v>
      </c>
      <c r="AD3717" s="318" t="s">
        <v>11834</v>
      </c>
      <c r="AE3717" s="319" t="s">
        <v>2478</v>
      </c>
      <c r="AF3717" s="319" t="s">
        <v>11273</v>
      </c>
      <c r="AG3717" s="320">
        <v>30.47</v>
      </c>
      <c r="AH3717" s="321">
        <f t="shared" si="629"/>
        <v>0</v>
      </c>
      <c r="AI3717" s="287">
        <f>_xlfn.IFNA(VLOOKUP(AD:AD,грп!B:C,2,0),0)</f>
        <v>0</v>
      </c>
      <c r="AJ3717" s="607">
        <v>0</v>
      </c>
      <c r="AK3717" s="672">
        <f t="shared" si="626"/>
        <v>0</v>
      </c>
      <c r="AL3717" s="174"/>
      <c r="AM3717" s="4"/>
    </row>
    <row r="3718" spans="1:39" s="39" customFormat="1" ht="11.45" customHeight="1" outlineLevel="1" x14ac:dyDescent="0.4">
      <c r="A3718" s="307" t="s">
        <v>10402</v>
      </c>
      <c r="B3718" s="308" t="s">
        <v>8958</v>
      </c>
      <c r="C3718" s="309"/>
      <c r="D3718" s="310" t="s">
        <v>11683</v>
      </c>
      <c r="E3718" s="311" t="s">
        <v>5860</v>
      </c>
      <c r="F3718" s="293"/>
      <c r="G3718" s="293"/>
      <c r="H3718" s="294" t="s">
        <v>5946</v>
      </c>
      <c r="I3718" s="294" t="str">
        <f>IFERROR(_xlfn.IFNA(VLOOKUP($D:$D,history!$I:$Y,3,0),VLOOKUP(E:E,history!$H:$Y,4,0)),"--")</f>
        <v>--</v>
      </c>
      <c r="J3718" s="282" t="s">
        <v>9870</v>
      </c>
      <c r="K3718" s="282" t="str">
        <f t="shared" si="627"/>
        <v/>
      </c>
      <c r="L3718" s="331">
        <f t="shared" si="628"/>
        <v>699.93</v>
      </c>
      <c r="M3718" s="331">
        <v>1060.5</v>
      </c>
      <c r="N3718" s="297" t="str">
        <f>_xlfn.IFNA(VLOOKUP($E:$E,'1'!$A:$E,3,0),"")</f>
        <v/>
      </c>
      <c r="O3718" s="297" t="str">
        <f>_xlfn.IFNA(VLOOKUP($E:$E,'2'!$A:$E,3,0),"")</f>
        <v/>
      </c>
      <c r="P3718" s="297" t="str">
        <f>_xlfn.IFNA(VLOOKUP($E:$E,'3'!$A:$D,3,0),"")</f>
        <v/>
      </c>
      <c r="Q3718" s="297" t="str">
        <f>_xlfn.IFNA(VLOOKUP($E:$E,'4'!$A:$F,3,0),"")</f>
        <v/>
      </c>
      <c r="R3718" s="297" t="str">
        <f>_xlfn.IFNA(VLOOKUP($E:$E,'5'!$A:$F,3,0),"")</f>
        <v/>
      </c>
      <c r="S3718" s="297" t="str">
        <f>_xlfn.IFNA(VLOOKUP($E:$E,'6'!$A:$F,3,0),"")</f>
        <v/>
      </c>
      <c r="T3718" s="313">
        <v>1</v>
      </c>
      <c r="U3718" s="313">
        <v>1</v>
      </c>
      <c r="V3718" s="313">
        <v>5</v>
      </c>
      <c r="W3718" s="314">
        <v>1.1000000000000001</v>
      </c>
      <c r="X3718" s="315">
        <v>2.9999999999999997E-4</v>
      </c>
      <c r="Y3718" s="749">
        <v>1010</v>
      </c>
      <c r="Z3718" s="332" t="s">
        <v>5283</v>
      </c>
      <c r="AA3718" s="316" t="s">
        <v>393</v>
      </c>
      <c r="AB3718" s="282" t="s">
        <v>9163</v>
      </c>
      <c r="AC3718" s="317" t="s">
        <v>2081</v>
      </c>
      <c r="AD3718" s="318" t="s">
        <v>11834</v>
      </c>
      <c r="AE3718" s="319" t="s">
        <v>2478</v>
      </c>
      <c r="AF3718" s="319" t="s">
        <v>11273</v>
      </c>
      <c r="AG3718" s="320">
        <v>16.5</v>
      </c>
      <c r="AH3718" s="321">
        <f t="shared" si="629"/>
        <v>0</v>
      </c>
      <c r="AI3718" s="287">
        <f>_xlfn.IFNA(VLOOKUP(AD:AD,грп!B:C,2,0),0)</f>
        <v>0</v>
      </c>
      <c r="AJ3718" s="607">
        <v>0</v>
      </c>
      <c r="AK3718" s="672">
        <f t="shared" si="626"/>
        <v>0</v>
      </c>
      <c r="AL3718" s="174"/>
      <c r="AM3718" s="4"/>
    </row>
    <row r="3719" spans="1:39" s="39" customFormat="1" ht="11.45" customHeight="1" outlineLevel="1" x14ac:dyDescent="0.4">
      <c r="A3719" s="307" t="s">
        <v>10402</v>
      </c>
      <c r="B3719" s="308" t="s">
        <v>8958</v>
      </c>
      <c r="C3719" s="309" t="s">
        <v>21</v>
      </c>
      <c r="D3719" s="310" t="s">
        <v>11684</v>
      </c>
      <c r="E3719" s="311" t="s">
        <v>5945</v>
      </c>
      <c r="F3719" s="293"/>
      <c r="G3719" s="293"/>
      <c r="H3719" s="294" t="s">
        <v>5946</v>
      </c>
      <c r="I3719" s="294" t="str">
        <f>IFERROR(_xlfn.IFNA(VLOOKUP($D:$D,history!$I:$Y,3,0),VLOOKUP(E:E,history!$H:$Y,4,0)),"--")</f>
        <v>--</v>
      </c>
      <c r="J3719" s="282" t="s">
        <v>5946</v>
      </c>
      <c r="K3719" s="282" t="str">
        <f t="shared" si="627"/>
        <v/>
      </c>
      <c r="L3719" s="331">
        <f t="shared" si="628"/>
        <v>927.45</v>
      </c>
      <c r="M3719" s="331">
        <v>1405.23</v>
      </c>
      <c r="N3719" s="297" t="str">
        <f>_xlfn.IFNA(VLOOKUP($E:$E,'1'!$A:$E,3,0),"")</f>
        <v/>
      </c>
      <c r="O3719" s="297" t="str">
        <f>_xlfn.IFNA(VLOOKUP($E:$E,'2'!$A:$E,3,0),"")</f>
        <v/>
      </c>
      <c r="P3719" s="297" t="str">
        <f>_xlfn.IFNA(VLOOKUP($E:$E,'3'!$A:$D,3,0),"")</f>
        <v/>
      </c>
      <c r="Q3719" s="297" t="str">
        <f>_xlfn.IFNA(VLOOKUP($E:$E,'4'!$A:$F,3,0),"")</f>
        <v/>
      </c>
      <c r="R3719" s="297" t="str">
        <f>_xlfn.IFNA(VLOOKUP($E:$E,'5'!$A:$F,3,0),"")</f>
        <v/>
      </c>
      <c r="S3719" s="297" t="str">
        <f>_xlfn.IFNA(VLOOKUP($E:$E,'6'!$A:$F,3,0),"")</f>
        <v/>
      </c>
      <c r="T3719" s="313">
        <v>1</v>
      </c>
      <c r="U3719" s="313">
        <v>1</v>
      </c>
      <c r="V3719" s="313">
        <v>5</v>
      </c>
      <c r="W3719" s="314">
        <v>1.3</v>
      </c>
      <c r="X3719" s="315">
        <v>3.0000000000000001E-3</v>
      </c>
      <c r="Y3719" s="749">
        <v>1330</v>
      </c>
      <c r="Z3719" s="332" t="s">
        <v>5283</v>
      </c>
      <c r="AA3719" s="316" t="s">
        <v>393</v>
      </c>
      <c r="AB3719" s="282" t="s">
        <v>9164</v>
      </c>
      <c r="AC3719" s="317" t="s">
        <v>2081</v>
      </c>
      <c r="AD3719" s="318" t="s">
        <v>11834</v>
      </c>
      <c r="AE3719" s="319" t="s">
        <v>2478</v>
      </c>
      <c r="AF3719" s="319" t="s">
        <v>21</v>
      </c>
      <c r="AG3719" s="320">
        <v>21.94</v>
      </c>
      <c r="AH3719" s="321">
        <f t="shared" si="629"/>
        <v>0</v>
      </c>
      <c r="AI3719" s="287">
        <f>_xlfn.IFNA(VLOOKUP(AD:AD,грп!B:C,2,0),0)</f>
        <v>0</v>
      </c>
      <c r="AJ3719" s="607">
        <v>0</v>
      </c>
      <c r="AK3719" s="672" t="str">
        <f t="shared" si="626"/>
        <v>new</v>
      </c>
      <c r="AL3719" s="174"/>
      <c r="AM3719" s="4"/>
    </row>
    <row r="3720" spans="1:39" s="4" customFormat="1" ht="12" customHeight="1" outlineLevel="1" x14ac:dyDescent="0.35">
      <c r="A3720" s="307" t="s">
        <v>10402</v>
      </c>
      <c r="B3720" s="308" t="s">
        <v>8959</v>
      </c>
      <c r="C3720" s="309"/>
      <c r="D3720" s="310" t="s">
        <v>11685</v>
      </c>
      <c r="E3720" s="322" t="s">
        <v>3751</v>
      </c>
      <c r="F3720" s="293"/>
      <c r="G3720" s="293"/>
      <c r="H3720" s="294" t="s">
        <v>5946</v>
      </c>
      <c r="I3720" s="294" t="str">
        <f>IFERROR(_xlfn.IFNA(VLOOKUP($D:$D,history!$I:$Y,3,0),VLOOKUP(E:E,history!$H:$Y,4,0)),"--")</f>
        <v>--</v>
      </c>
      <c r="J3720" s="282" t="s">
        <v>5946</v>
      </c>
      <c r="K3720" s="282" t="str">
        <f t="shared" si="627"/>
        <v/>
      </c>
      <c r="L3720" s="331">
        <f t="shared" si="628"/>
        <v>271.23</v>
      </c>
      <c r="M3720" s="331">
        <v>410.96</v>
      </c>
      <c r="N3720" s="297" t="str">
        <f>_xlfn.IFNA(VLOOKUP($E:$E,'1'!$A:$E,3,0),"")</f>
        <v/>
      </c>
      <c r="O3720" s="297" t="str">
        <f>_xlfn.IFNA(VLOOKUP($E:$E,'2'!$A:$E,3,0),"")</f>
        <v/>
      </c>
      <c r="P3720" s="297" t="str">
        <f>_xlfn.IFNA(VLOOKUP($E:$E,'3'!$A:$D,3,0),"")</f>
        <v/>
      </c>
      <c r="Q3720" s="297" t="str">
        <f>_xlfn.IFNA(VLOOKUP($E:$E,'4'!$A:$F,3,0),"")</f>
        <v/>
      </c>
      <c r="R3720" s="297" t="str">
        <f>_xlfn.IFNA(VLOOKUP($E:$E,'5'!$A:$F,3,0),"")</f>
        <v/>
      </c>
      <c r="S3720" s="297" t="str">
        <f>_xlfn.IFNA(VLOOKUP($E:$E,'6'!$A:$F,3,0),"")</f>
        <v/>
      </c>
      <c r="T3720" s="313">
        <v>1</v>
      </c>
      <c r="U3720" s="313">
        <v>5</v>
      </c>
      <c r="V3720" s="313">
        <v>1</v>
      </c>
      <c r="W3720" s="314">
        <v>1.1000000000000001</v>
      </c>
      <c r="X3720" s="315">
        <v>6.3200000000000001E-3</v>
      </c>
      <c r="Y3720" s="749">
        <v>390</v>
      </c>
      <c r="Z3720" s="332" t="s">
        <v>5283</v>
      </c>
      <c r="AA3720" s="316" t="s">
        <v>393</v>
      </c>
      <c r="AB3720" s="282" t="s">
        <v>9885</v>
      </c>
      <c r="AC3720" s="317" t="s">
        <v>2081</v>
      </c>
      <c r="AD3720" s="318" t="s">
        <v>11834</v>
      </c>
      <c r="AE3720" s="319" t="s">
        <v>2478</v>
      </c>
      <c r="AF3720" s="319" t="s">
        <v>11273</v>
      </c>
      <c r="AG3720" s="320">
        <v>5.25</v>
      </c>
      <c r="AH3720" s="321">
        <f t="shared" si="629"/>
        <v>0</v>
      </c>
      <c r="AI3720" s="287">
        <f>_xlfn.IFNA(VLOOKUP(AD:AD,грп!B:C,2,0),0)</f>
        <v>0</v>
      </c>
      <c r="AJ3720" s="607">
        <v>0</v>
      </c>
      <c r="AK3720" s="672">
        <f t="shared" si="626"/>
        <v>0</v>
      </c>
      <c r="AL3720" s="174"/>
    </row>
    <row r="3721" spans="1:39" s="4" customFormat="1" ht="12" customHeight="1" outlineLevel="1" x14ac:dyDescent="0.35">
      <c r="A3721" s="307" t="s">
        <v>10402</v>
      </c>
      <c r="B3721" s="308" t="s">
        <v>8960</v>
      </c>
      <c r="C3721" s="309"/>
      <c r="D3721" s="310" t="s">
        <v>11686</v>
      </c>
      <c r="E3721" s="322" t="s">
        <v>5216</v>
      </c>
      <c r="F3721" s="293"/>
      <c r="G3721" s="293"/>
      <c r="H3721" s="294" t="s">
        <v>5946</v>
      </c>
      <c r="I3721" s="294" t="str">
        <f>IFERROR(_xlfn.IFNA(VLOOKUP($D:$D,history!$I:$Y,3,0),VLOOKUP(E:E,history!$H:$Y,4,0)),"--")</f>
        <v>--</v>
      </c>
      <c r="J3721" s="282" t="s">
        <v>9870</v>
      </c>
      <c r="K3721" s="282" t="str">
        <f t="shared" si="627"/>
        <v/>
      </c>
      <c r="L3721" s="331">
        <f t="shared" si="628"/>
        <v>1183.51</v>
      </c>
      <c r="M3721" s="331">
        <v>1793.2</v>
      </c>
      <c r="N3721" s="297" t="str">
        <f>_xlfn.IFNA(VLOOKUP($E:$E,'1'!$A:$E,3,0),"")</f>
        <v/>
      </c>
      <c r="O3721" s="297" t="str">
        <f>_xlfn.IFNA(VLOOKUP($E:$E,'2'!$A:$E,3,0),"")</f>
        <v/>
      </c>
      <c r="P3721" s="297" t="str">
        <f>_xlfn.IFNA(VLOOKUP($E:$E,'3'!$A:$D,3,0),"")</f>
        <v/>
      </c>
      <c r="Q3721" s="297" t="str">
        <f>_xlfn.IFNA(VLOOKUP($E:$E,'4'!$A:$F,3,0),"")</f>
        <v/>
      </c>
      <c r="R3721" s="297" t="str">
        <f>_xlfn.IFNA(VLOOKUP($E:$E,'5'!$A:$F,3,0),"")</f>
        <v/>
      </c>
      <c r="S3721" s="297" t="str">
        <f>_xlfn.IFNA(VLOOKUP($E:$E,'6'!$A:$F,3,0),"")</f>
        <v/>
      </c>
      <c r="T3721" s="313">
        <v>1</v>
      </c>
      <c r="U3721" s="313">
        <v>1</v>
      </c>
      <c r="V3721" s="313">
        <v>5</v>
      </c>
      <c r="W3721" s="314">
        <v>1.91</v>
      </c>
      <c r="X3721" s="315">
        <v>1.3679999999999999E-2</v>
      </c>
      <c r="Y3721" s="749">
        <v>1690</v>
      </c>
      <c r="Z3721" s="332" t="s">
        <v>5283</v>
      </c>
      <c r="AA3721" s="316" t="s">
        <v>393</v>
      </c>
      <c r="AB3721" s="282" t="s">
        <v>9163</v>
      </c>
      <c r="AC3721" s="317" t="s">
        <v>2081</v>
      </c>
      <c r="AD3721" s="318" t="s">
        <v>2764</v>
      </c>
      <c r="AE3721" s="319" t="s">
        <v>11326</v>
      </c>
      <c r="AF3721" s="319" t="s">
        <v>11273</v>
      </c>
      <c r="AG3721" s="320">
        <v>22.42</v>
      </c>
      <c r="AH3721" s="321">
        <f t="shared" si="629"/>
        <v>0</v>
      </c>
      <c r="AI3721" s="287">
        <f>_xlfn.IFNA(VLOOKUP(AD:AD,грп!B:C,2,0),0)</f>
        <v>0</v>
      </c>
      <c r="AJ3721" s="607">
        <v>18</v>
      </c>
      <c r="AK3721" s="672">
        <f t="shared" si="626"/>
        <v>0</v>
      </c>
      <c r="AL3721" s="174"/>
    </row>
    <row r="3722" spans="1:39" s="4" customFormat="1" ht="12" customHeight="1" outlineLevel="1" x14ac:dyDescent="0.35">
      <c r="A3722" s="307" t="s">
        <v>10402</v>
      </c>
      <c r="B3722" s="308" t="s">
        <v>8961</v>
      </c>
      <c r="C3722" s="309"/>
      <c r="D3722" s="310" t="s">
        <v>11687</v>
      </c>
      <c r="E3722" s="322" t="s">
        <v>5217</v>
      </c>
      <c r="F3722" s="293"/>
      <c r="G3722" s="293"/>
      <c r="H3722" s="294" t="s">
        <v>5946</v>
      </c>
      <c r="I3722" s="294" t="str">
        <f>IFERROR(_xlfn.IFNA(VLOOKUP($D:$D,history!$I:$Y,3,0),VLOOKUP(E:E,history!$H:$Y,4,0)),"--")</f>
        <v>--</v>
      </c>
      <c r="J3722" s="282" t="s">
        <v>9870</v>
      </c>
      <c r="K3722" s="282" t="str">
        <f t="shared" si="627"/>
        <v/>
      </c>
      <c r="L3722" s="331">
        <f t="shared" si="628"/>
        <v>876.07</v>
      </c>
      <c r="M3722" s="331">
        <v>1327.38</v>
      </c>
      <c r="N3722" s="297" t="str">
        <f>_xlfn.IFNA(VLOOKUP($E:$E,'1'!$A:$E,3,0),"")</f>
        <v/>
      </c>
      <c r="O3722" s="297" t="str">
        <f>_xlfn.IFNA(VLOOKUP($E:$E,'2'!$A:$E,3,0),"")</f>
        <v/>
      </c>
      <c r="P3722" s="297" t="str">
        <f>_xlfn.IFNA(VLOOKUP($E:$E,'3'!$A:$D,3,0),"")</f>
        <v/>
      </c>
      <c r="Q3722" s="297" t="str">
        <f>_xlfn.IFNA(VLOOKUP($E:$E,'4'!$A:$F,3,0),"")</f>
        <v/>
      </c>
      <c r="R3722" s="297" t="str">
        <f>_xlfn.IFNA(VLOOKUP($E:$E,'5'!$A:$F,3,0),"")</f>
        <v/>
      </c>
      <c r="S3722" s="297" t="str">
        <f>_xlfn.IFNA(VLOOKUP($E:$E,'6'!$A:$F,3,0),"")</f>
        <v/>
      </c>
      <c r="T3722" s="313">
        <v>1</v>
      </c>
      <c r="U3722" s="313">
        <v>1</v>
      </c>
      <c r="V3722" s="313">
        <v>5</v>
      </c>
      <c r="W3722" s="314">
        <v>1.28</v>
      </c>
      <c r="X3722" s="315">
        <v>9.5999999999999992E-3</v>
      </c>
      <c r="Y3722" s="749">
        <v>1260</v>
      </c>
      <c r="Z3722" s="332" t="s">
        <v>5283</v>
      </c>
      <c r="AA3722" s="316" t="s">
        <v>393</v>
      </c>
      <c r="AB3722" s="282" t="s">
        <v>9163</v>
      </c>
      <c r="AC3722" s="317" t="s">
        <v>2081</v>
      </c>
      <c r="AD3722" s="318" t="s">
        <v>2764</v>
      </c>
      <c r="AE3722" s="319" t="s">
        <v>11326</v>
      </c>
      <c r="AF3722" s="319" t="s">
        <v>11273</v>
      </c>
      <c r="AG3722" s="320">
        <v>16.59</v>
      </c>
      <c r="AH3722" s="321">
        <f t="shared" si="629"/>
        <v>0</v>
      </c>
      <c r="AI3722" s="287">
        <f>_xlfn.IFNA(VLOOKUP(AD:AD,грп!B:C,2,0),0)</f>
        <v>0</v>
      </c>
      <c r="AJ3722" s="607">
        <v>17</v>
      </c>
      <c r="AK3722" s="672">
        <f t="shared" si="626"/>
        <v>0</v>
      </c>
      <c r="AL3722" s="174"/>
    </row>
    <row r="3723" spans="1:39" s="4" customFormat="1" ht="12" customHeight="1" outlineLevel="1" x14ac:dyDescent="0.35">
      <c r="A3723" s="307" t="s">
        <v>10402</v>
      </c>
      <c r="B3723" s="308" t="s">
        <v>8962</v>
      </c>
      <c r="C3723" s="309"/>
      <c r="D3723" s="310" t="s">
        <v>11688</v>
      </c>
      <c r="E3723" s="322" t="s">
        <v>5218</v>
      </c>
      <c r="F3723" s="293"/>
      <c r="G3723" s="293"/>
      <c r="H3723" s="294" t="s">
        <v>5946</v>
      </c>
      <c r="I3723" s="294" t="str">
        <f>IFERROR(_xlfn.IFNA(VLOOKUP($D:$D,history!$I:$Y,3,0),VLOOKUP(E:E,history!$H:$Y,4,0)),"--")</f>
        <v>--</v>
      </c>
      <c r="J3723" s="282" t="s">
        <v>9870</v>
      </c>
      <c r="K3723" s="282" t="str">
        <f t="shared" si="627"/>
        <v/>
      </c>
      <c r="L3723" s="331">
        <f t="shared" si="628"/>
        <v>913.04</v>
      </c>
      <c r="M3723" s="331">
        <v>1383.39</v>
      </c>
      <c r="N3723" s="297" t="str">
        <f>_xlfn.IFNA(VLOOKUP($E:$E,'1'!$A:$E,3,0),"")</f>
        <v/>
      </c>
      <c r="O3723" s="297" t="str">
        <f>_xlfn.IFNA(VLOOKUP($E:$E,'2'!$A:$E,3,0),"")</f>
        <v/>
      </c>
      <c r="P3723" s="297" t="str">
        <f>_xlfn.IFNA(VLOOKUP($E:$E,'3'!$A:$D,3,0),"")</f>
        <v/>
      </c>
      <c r="Q3723" s="297" t="str">
        <f>_xlfn.IFNA(VLOOKUP($E:$E,'4'!$A:$F,3,0),"")</f>
        <v/>
      </c>
      <c r="R3723" s="297" t="str">
        <f>_xlfn.IFNA(VLOOKUP($E:$E,'5'!$A:$F,3,0),"")</f>
        <v/>
      </c>
      <c r="S3723" s="297" t="str">
        <f>_xlfn.IFNA(VLOOKUP($E:$E,'6'!$A:$F,3,0),"")</f>
        <v/>
      </c>
      <c r="T3723" s="313">
        <v>1</v>
      </c>
      <c r="U3723" s="313">
        <v>1</v>
      </c>
      <c r="V3723" s="313">
        <v>5</v>
      </c>
      <c r="W3723" s="314">
        <v>1.29</v>
      </c>
      <c r="X3723" s="315">
        <v>2.299E-2</v>
      </c>
      <c r="Y3723" s="749">
        <v>1310</v>
      </c>
      <c r="Z3723" s="332" t="s">
        <v>5283</v>
      </c>
      <c r="AA3723" s="316" t="s">
        <v>393</v>
      </c>
      <c r="AB3723" s="282" t="s">
        <v>9885</v>
      </c>
      <c r="AC3723" s="317" t="s">
        <v>2081</v>
      </c>
      <c r="AD3723" s="318" t="s">
        <v>2764</v>
      </c>
      <c r="AE3723" s="319" t="s">
        <v>11326</v>
      </c>
      <c r="AF3723" s="319" t="s">
        <v>11273</v>
      </c>
      <c r="AG3723" s="320">
        <v>17.29</v>
      </c>
      <c r="AH3723" s="321">
        <f t="shared" si="629"/>
        <v>0</v>
      </c>
      <c r="AI3723" s="287">
        <f>_xlfn.IFNA(VLOOKUP(AD:AD,грп!B:C,2,0),0)</f>
        <v>0</v>
      </c>
      <c r="AJ3723" s="607">
        <v>18</v>
      </c>
      <c r="AK3723" s="672">
        <f t="shared" si="626"/>
        <v>0</v>
      </c>
      <c r="AL3723" s="174"/>
    </row>
    <row r="3724" spans="1:39" s="1" customFormat="1" ht="12" customHeight="1" x14ac:dyDescent="0.35">
      <c r="A3724" s="288"/>
      <c r="B3724" s="289"/>
      <c r="C3724" s="290" t="s">
        <v>555</v>
      </c>
      <c r="D3724" s="291" t="s">
        <v>2762</v>
      </c>
      <c r="E3724" s="292"/>
      <c r="F3724" s="293"/>
      <c r="G3724" s="293"/>
      <c r="H3724" s="294"/>
      <c r="I3724" s="294"/>
      <c r="J3724" s="282" t="s">
        <v>393</v>
      </c>
      <c r="K3724" s="282" t="str">
        <f t="shared" si="627"/>
        <v/>
      </c>
      <c r="L3724" s="295"/>
      <c r="M3724" s="296"/>
      <c r="N3724" s="297"/>
      <c r="O3724" s="297"/>
      <c r="P3724" s="297"/>
      <c r="Q3724" s="297" t="str">
        <f>_xlfn.IFNA(VLOOKUP($E:$E,'4'!$A:$F,3,0),"")</f>
        <v/>
      </c>
      <c r="R3724" s="297" t="str">
        <f>_xlfn.IFNA(VLOOKUP($E:$E,'5'!$A:$F,3,0),"")</f>
        <v/>
      </c>
      <c r="S3724" s="297"/>
      <c r="T3724" s="298"/>
      <c r="U3724" s="280"/>
      <c r="V3724" s="280"/>
      <c r="W3724" s="300"/>
      <c r="X3724" s="301"/>
      <c r="Y3724" s="749"/>
      <c r="Z3724" s="282"/>
      <c r="AA3724" s="280"/>
      <c r="AB3724" s="280"/>
      <c r="AC3724" s="302"/>
      <c r="AD3724" s="303" t="s">
        <v>2762</v>
      </c>
      <c r="AE3724" s="282"/>
      <c r="AF3724" s="329"/>
      <c r="AG3724" s="339"/>
      <c r="AH3724" s="306"/>
      <c r="AI3724" s="287">
        <f>_xlfn.IFNA(VLOOKUP(AD:AD,грп!B:C,2,0),0)</f>
        <v>0</v>
      </c>
      <c r="AJ3724" s="607">
        <v>0</v>
      </c>
      <c r="AK3724" s="672" t="str">
        <f t="shared" si="626"/>
        <v xml:space="preserve"> </v>
      </c>
      <c r="AL3724" s="174"/>
      <c r="AM3724" s="4"/>
    </row>
    <row r="3725" spans="1:39" s="4" customFormat="1" ht="12" customHeight="1" outlineLevel="1" x14ac:dyDescent="0.35">
      <c r="A3725" s="307" t="s">
        <v>1897</v>
      </c>
      <c r="B3725" s="308" t="s">
        <v>8963</v>
      </c>
      <c r="C3725" s="309"/>
      <c r="D3725" s="310" t="s">
        <v>4176</v>
      </c>
      <c r="E3725" s="322" t="s">
        <v>4177</v>
      </c>
      <c r="F3725" s="293"/>
      <c r="G3725" s="293"/>
      <c r="H3725" s="294" t="s">
        <v>11838</v>
      </c>
      <c r="I3725" s="294" t="str">
        <f>IFERROR(_xlfn.IFNA(VLOOKUP($D:$D,history!$I:$Y,3,0),VLOOKUP(E:E,history!$H:$Y,4,0)),"--")</f>
        <v>V</v>
      </c>
      <c r="J3725" s="282" t="s">
        <v>9869</v>
      </c>
      <c r="K3725" s="282" t="str">
        <f t="shared" si="627"/>
        <v/>
      </c>
      <c r="L3725" s="312">
        <f t="shared" ref="L3725:L3743" si="630">IF($A$3="ИМ",ROUND($Y3725*(1-($L$6-$F$4))*(1-$F$3)*(1+$AG$2),2),ROUND($M3725*(1-($L$6-$F$4))*(1-$F$3)*(1+$AG$2),2))</f>
        <v>874.49</v>
      </c>
      <c r="M3725" s="312">
        <f t="shared" ref="M3725:M3743" si="631">ROUND(IF($A$3="РЕГИОНЫ",AG3725*$AG$3*$AG$1,IF(AI3725=0,AG3725*$AG$3*$AG$1,AG3725*$AG$3*(1-5%)*$AG$1)),2)</f>
        <v>1324.98</v>
      </c>
      <c r="N3725" s="297" t="str">
        <f>_xlfn.IFNA(VLOOKUP($E:$E,'1'!$A:$E,3,0),"")</f>
        <v/>
      </c>
      <c r="O3725" s="297" t="str">
        <f>_xlfn.IFNA(VLOOKUP($E:$E,'2'!$A:$E,3,0),"")</f>
        <v/>
      </c>
      <c r="P3725" s="297" t="str">
        <f>_xlfn.IFNA(VLOOKUP($E:$E,'3'!$A:$D,3,0),"")</f>
        <v/>
      </c>
      <c r="Q3725" s="297" t="str">
        <f>_xlfn.IFNA(VLOOKUP($E:$E,'4'!$A:$F,3,0),"")</f>
        <v/>
      </c>
      <c r="R3725" s="297" t="str">
        <f>_xlfn.IFNA(VLOOKUP($E:$E,'5'!$A:$F,3,0),"")</f>
        <v/>
      </c>
      <c r="S3725" s="297" t="str">
        <f>_xlfn.IFNA(VLOOKUP($E:$E,'6'!$A:$F,3,0),"")</f>
        <v/>
      </c>
      <c r="T3725" s="313">
        <v>1</v>
      </c>
      <c r="U3725" s="313">
        <v>12</v>
      </c>
      <c r="V3725" s="313">
        <v>72</v>
      </c>
      <c r="W3725" s="314">
        <v>0.30399999999999999</v>
      </c>
      <c r="X3725" s="315">
        <v>9.8333329999999997E-4</v>
      </c>
      <c r="Y3725" s="749">
        <v>1190</v>
      </c>
      <c r="Z3725" s="282"/>
      <c r="AA3725" s="316" t="s">
        <v>393</v>
      </c>
      <c r="AB3725" s="282" t="s">
        <v>9163</v>
      </c>
      <c r="AC3725" s="317" t="s">
        <v>2081</v>
      </c>
      <c r="AD3725" s="318" t="s">
        <v>2762</v>
      </c>
      <c r="AE3725" s="319" t="s">
        <v>11326</v>
      </c>
      <c r="AF3725" s="319" t="s">
        <v>11328</v>
      </c>
      <c r="AG3725" s="320">
        <v>16.61</v>
      </c>
      <c r="AH3725" s="321">
        <f t="shared" ref="AH3725:AH3743" si="632">IF($A$3="РЕГИОНЫ",ROUND($AG3725*(1-($L$6-$F$4))*(1-$F$3)*(1+$AG$2)*$AG$1,2),0)</f>
        <v>0</v>
      </c>
      <c r="AI3725" s="287">
        <f>_xlfn.IFNA(VLOOKUP(AD:AD,грп!B:C,2,0),0)</f>
        <v>0</v>
      </c>
      <c r="AJ3725" s="607">
        <v>60</v>
      </c>
      <c r="AK3725" s="672">
        <f t="shared" si="626"/>
        <v>0</v>
      </c>
      <c r="AL3725" s="174"/>
    </row>
    <row r="3726" spans="1:39" s="4" customFormat="1" ht="11.45" customHeight="1" outlineLevel="1" x14ac:dyDescent="0.35">
      <c r="A3726" s="307" t="s">
        <v>1897</v>
      </c>
      <c r="B3726" s="308" t="s">
        <v>8964</v>
      </c>
      <c r="C3726" s="309"/>
      <c r="D3726" s="310" t="s">
        <v>11689</v>
      </c>
      <c r="E3726" s="322" t="s">
        <v>4178</v>
      </c>
      <c r="F3726" s="293"/>
      <c r="G3726" s="293"/>
      <c r="H3726" s="294" t="s">
        <v>5946</v>
      </c>
      <c r="I3726" s="294" t="str">
        <f>IFERROR(_xlfn.IFNA(VLOOKUP($D:$D,history!$I:$Y,3,0),VLOOKUP(E:E,history!$H:$Y,4,0)),"--")</f>
        <v>--</v>
      </c>
      <c r="J3726" s="282" t="s">
        <v>5946</v>
      </c>
      <c r="K3726" s="282" t="str">
        <f t="shared" si="627"/>
        <v/>
      </c>
      <c r="L3726" s="312">
        <f t="shared" si="630"/>
        <v>913.97</v>
      </c>
      <c r="M3726" s="312">
        <f t="shared" si="631"/>
        <v>1384.81</v>
      </c>
      <c r="N3726" s="297" t="str">
        <f>_xlfn.IFNA(VLOOKUP($E:$E,'1'!$A:$E,3,0),"")</f>
        <v/>
      </c>
      <c r="O3726" s="297" t="str">
        <f>_xlfn.IFNA(VLOOKUP($E:$E,'2'!$A:$E,3,0),"")</f>
        <v/>
      </c>
      <c r="P3726" s="297" t="str">
        <f>_xlfn.IFNA(VLOOKUP($E:$E,'3'!$A:$D,3,0),"")</f>
        <v/>
      </c>
      <c r="Q3726" s="297" t="str">
        <f>_xlfn.IFNA(VLOOKUP($E:$E,'4'!$A:$F,3,0),"")</f>
        <v/>
      </c>
      <c r="R3726" s="297" t="str">
        <f>_xlfn.IFNA(VLOOKUP($E:$E,'5'!$A:$F,3,0),"")</f>
        <v/>
      </c>
      <c r="S3726" s="297" t="str">
        <f>_xlfn.IFNA(VLOOKUP($E:$E,'6'!$A:$F,3,0),"")</f>
        <v/>
      </c>
      <c r="T3726" s="313">
        <v>1</v>
      </c>
      <c r="U3726" s="313">
        <v>12</v>
      </c>
      <c r="V3726" s="313">
        <v>72</v>
      </c>
      <c r="W3726" s="314">
        <v>0.31900000000000001</v>
      </c>
      <c r="X3726" s="315">
        <v>8.6666670000000001E-4</v>
      </c>
      <c r="Y3726" s="749">
        <v>1250</v>
      </c>
      <c r="Z3726" s="282"/>
      <c r="AA3726" s="316" t="s">
        <v>393</v>
      </c>
      <c r="AB3726" s="282" t="s">
        <v>9163</v>
      </c>
      <c r="AC3726" s="317" t="s">
        <v>2081</v>
      </c>
      <c r="AD3726" s="318" t="s">
        <v>2762</v>
      </c>
      <c r="AE3726" s="319" t="s">
        <v>11326</v>
      </c>
      <c r="AF3726" s="319" t="s">
        <v>11328</v>
      </c>
      <c r="AG3726" s="320">
        <v>17.36</v>
      </c>
      <c r="AH3726" s="321">
        <f t="shared" si="632"/>
        <v>0</v>
      </c>
      <c r="AI3726" s="287">
        <f>_xlfn.IFNA(VLOOKUP(AD:AD,грп!B:C,2,0),0)</f>
        <v>0</v>
      </c>
      <c r="AJ3726" s="607">
        <v>59</v>
      </c>
      <c r="AK3726" s="672">
        <f t="shared" si="626"/>
        <v>0</v>
      </c>
      <c r="AL3726" s="174"/>
    </row>
    <row r="3727" spans="1:39" s="4" customFormat="1" ht="11.45" customHeight="1" outlineLevel="1" x14ac:dyDescent="0.35">
      <c r="A3727" s="307" t="s">
        <v>1897</v>
      </c>
      <c r="B3727" s="308" t="s">
        <v>8965</v>
      </c>
      <c r="C3727" s="309"/>
      <c r="D3727" s="310" t="s">
        <v>11690</v>
      </c>
      <c r="E3727" s="322" t="s">
        <v>4179</v>
      </c>
      <c r="F3727" s="293"/>
      <c r="G3727" s="293"/>
      <c r="H3727" s="294" t="s">
        <v>5946</v>
      </c>
      <c r="I3727" s="294" t="str">
        <f>IFERROR(_xlfn.IFNA(VLOOKUP($D:$D,history!$I:$Y,3,0),VLOOKUP(E:E,history!$H:$Y,4,0)),"--")</f>
        <v>--</v>
      </c>
      <c r="J3727" s="282" t="s">
        <v>5946</v>
      </c>
      <c r="K3727" s="282" t="str">
        <f t="shared" si="627"/>
        <v/>
      </c>
      <c r="L3727" s="312">
        <f t="shared" si="630"/>
        <v>762.35</v>
      </c>
      <c r="M3727" s="312">
        <f t="shared" si="631"/>
        <v>1155.07</v>
      </c>
      <c r="N3727" s="297" t="str">
        <f>_xlfn.IFNA(VLOOKUP($E:$E,'1'!$A:$E,3,0),"")</f>
        <v/>
      </c>
      <c r="O3727" s="297" t="str">
        <f>_xlfn.IFNA(VLOOKUP($E:$E,'2'!$A:$E,3,0),"")</f>
        <v/>
      </c>
      <c r="P3727" s="297" t="str">
        <f>_xlfn.IFNA(VLOOKUP($E:$E,'3'!$A:$D,3,0),"")</f>
        <v/>
      </c>
      <c r="Q3727" s="297" t="str">
        <f>_xlfn.IFNA(VLOOKUP($E:$E,'4'!$A:$F,3,0),"")</f>
        <v/>
      </c>
      <c r="R3727" s="297" t="str">
        <f>_xlfn.IFNA(VLOOKUP($E:$E,'5'!$A:$F,3,0),"")</f>
        <v/>
      </c>
      <c r="S3727" s="297" t="str">
        <f>_xlfn.IFNA(VLOOKUP($E:$E,'6'!$A:$F,3,0),"")</f>
        <v/>
      </c>
      <c r="T3727" s="313">
        <v>1</v>
      </c>
      <c r="U3727" s="313">
        <v>12</v>
      </c>
      <c r="V3727" s="313">
        <v>72</v>
      </c>
      <c r="W3727" s="314">
        <v>0.20499999999999999</v>
      </c>
      <c r="X3727" s="315">
        <v>6.4444440000000001E-4</v>
      </c>
      <c r="Y3727" s="749">
        <v>1040</v>
      </c>
      <c r="Z3727" s="282"/>
      <c r="AA3727" s="316" t="s">
        <v>393</v>
      </c>
      <c r="AB3727" s="282" t="s">
        <v>9163</v>
      </c>
      <c r="AC3727" s="317" t="s">
        <v>2081</v>
      </c>
      <c r="AD3727" s="318" t="s">
        <v>2762</v>
      </c>
      <c r="AE3727" s="319" t="s">
        <v>11326</v>
      </c>
      <c r="AF3727" s="319" t="s">
        <v>11328</v>
      </c>
      <c r="AG3727" s="320">
        <v>14.48</v>
      </c>
      <c r="AH3727" s="321">
        <f t="shared" si="632"/>
        <v>0</v>
      </c>
      <c r="AI3727" s="287">
        <f>_xlfn.IFNA(VLOOKUP(AD:AD,грп!B:C,2,0),0)</f>
        <v>0</v>
      </c>
      <c r="AJ3727" s="607">
        <v>46</v>
      </c>
      <c r="AK3727" s="672">
        <f t="shared" si="626"/>
        <v>0</v>
      </c>
      <c r="AL3727" s="174"/>
    </row>
    <row r="3728" spans="1:39" s="4" customFormat="1" ht="11.45" customHeight="1" outlineLevel="1" x14ac:dyDescent="0.35">
      <c r="A3728" s="307" t="s">
        <v>1897</v>
      </c>
      <c r="B3728" s="308" t="s">
        <v>8966</v>
      </c>
      <c r="C3728" s="309"/>
      <c r="D3728" s="310" t="s">
        <v>11691</v>
      </c>
      <c r="E3728" s="322" t="s">
        <v>4728</v>
      </c>
      <c r="F3728" s="293"/>
      <c r="G3728" s="293"/>
      <c r="H3728" s="294" t="s">
        <v>5946</v>
      </c>
      <c r="I3728" s="294" t="str">
        <f>IFERROR(_xlfn.IFNA(VLOOKUP($D:$D,history!$I:$Y,3,0),VLOOKUP(E:E,history!$H:$Y,4,0)),"--")</f>
        <v>--</v>
      </c>
      <c r="J3728" s="282" t="s">
        <v>5946</v>
      </c>
      <c r="K3728" s="282" t="str">
        <f t="shared" si="627"/>
        <v/>
      </c>
      <c r="L3728" s="312">
        <f t="shared" si="630"/>
        <v>985.05</v>
      </c>
      <c r="M3728" s="312">
        <f t="shared" si="631"/>
        <v>1492.5</v>
      </c>
      <c r="N3728" s="297" t="str">
        <f>_xlfn.IFNA(VLOOKUP($E:$E,'1'!$A:$E,3,0),"")</f>
        <v/>
      </c>
      <c r="O3728" s="297" t="str">
        <f>_xlfn.IFNA(VLOOKUP($E:$E,'2'!$A:$E,3,0),"")</f>
        <v/>
      </c>
      <c r="P3728" s="297" t="str">
        <f>_xlfn.IFNA(VLOOKUP($E:$E,'3'!$A:$D,3,0),"")</f>
        <v/>
      </c>
      <c r="Q3728" s="297" t="str">
        <f>_xlfn.IFNA(VLOOKUP($E:$E,'4'!$A:$F,3,0),"")</f>
        <v/>
      </c>
      <c r="R3728" s="297" t="str">
        <f>_xlfn.IFNA(VLOOKUP($E:$E,'5'!$A:$F,3,0),"")</f>
        <v/>
      </c>
      <c r="S3728" s="297" t="str">
        <f>_xlfn.IFNA(VLOOKUP($E:$E,'6'!$A:$F,3,0),"")</f>
        <v/>
      </c>
      <c r="T3728" s="313">
        <v>1</v>
      </c>
      <c r="U3728" s="313">
        <v>12</v>
      </c>
      <c r="V3728" s="313">
        <v>72</v>
      </c>
      <c r="W3728" s="314">
        <v>0.23599999999999999</v>
      </c>
      <c r="X3728" s="315">
        <v>7.2222219999999997E-4</v>
      </c>
      <c r="Y3728" s="749">
        <v>1340</v>
      </c>
      <c r="Z3728" s="282"/>
      <c r="AA3728" s="316" t="s">
        <v>393</v>
      </c>
      <c r="AB3728" s="282" t="s">
        <v>9163</v>
      </c>
      <c r="AC3728" s="317" t="s">
        <v>2081</v>
      </c>
      <c r="AD3728" s="318" t="s">
        <v>2762</v>
      </c>
      <c r="AE3728" s="319" t="s">
        <v>11326</v>
      </c>
      <c r="AF3728" s="319" t="s">
        <v>11328</v>
      </c>
      <c r="AG3728" s="320">
        <v>18.71</v>
      </c>
      <c r="AH3728" s="321">
        <f t="shared" si="632"/>
        <v>0</v>
      </c>
      <c r="AI3728" s="287">
        <f>_xlfn.IFNA(VLOOKUP(AD:AD,грп!B:C,2,0),0)</f>
        <v>0</v>
      </c>
      <c r="AJ3728" s="607">
        <v>61</v>
      </c>
      <c r="AK3728" s="672">
        <f t="shared" si="626"/>
        <v>0</v>
      </c>
      <c r="AL3728" s="174"/>
    </row>
    <row r="3729" spans="1:39" s="4" customFormat="1" ht="11.45" customHeight="1" outlineLevel="1" x14ac:dyDescent="0.35">
      <c r="A3729" s="307" t="s">
        <v>1897</v>
      </c>
      <c r="B3729" s="308" t="s">
        <v>8967</v>
      </c>
      <c r="C3729" s="309" t="s">
        <v>21</v>
      </c>
      <c r="D3729" s="310" t="s">
        <v>11692</v>
      </c>
      <c r="E3729" s="322" t="s">
        <v>5821</v>
      </c>
      <c r="F3729" s="293"/>
      <c r="G3729" s="293"/>
      <c r="H3729" s="294" t="s">
        <v>5946</v>
      </c>
      <c r="I3729" s="294" t="str">
        <f>IFERROR(_xlfn.IFNA(VLOOKUP($D:$D,history!$I:$Y,3,0),VLOOKUP(E:E,history!$H:$Y,4,0)),"--")</f>
        <v>--</v>
      </c>
      <c r="J3729" s="282" t="s">
        <v>9870</v>
      </c>
      <c r="K3729" s="282" t="str">
        <f t="shared" si="627"/>
        <v/>
      </c>
      <c r="L3729" s="312">
        <f t="shared" si="630"/>
        <v>701.28</v>
      </c>
      <c r="M3729" s="312">
        <f t="shared" si="631"/>
        <v>1062.54</v>
      </c>
      <c r="N3729" s="297" t="str">
        <f>_xlfn.IFNA(VLOOKUP($E:$E,'1'!$A:$E,3,0),"")</f>
        <v/>
      </c>
      <c r="O3729" s="297" t="str">
        <f>_xlfn.IFNA(VLOOKUP($E:$E,'2'!$A:$E,3,0),"")</f>
        <v/>
      </c>
      <c r="P3729" s="297" t="str">
        <f>_xlfn.IFNA(VLOOKUP($E:$E,'3'!$A:$D,3,0),"")</f>
        <v/>
      </c>
      <c r="Q3729" s="297" t="str">
        <f>_xlfn.IFNA(VLOOKUP($E:$E,'4'!$A:$F,3,0),"")</f>
        <v/>
      </c>
      <c r="R3729" s="297" t="str">
        <f>_xlfn.IFNA(VLOOKUP($E:$E,'5'!$A:$F,3,0),"")</f>
        <v/>
      </c>
      <c r="S3729" s="297" t="str">
        <f>_xlfn.IFNA(VLOOKUP($E:$E,'6'!$A:$F,3,0),"")</f>
        <v/>
      </c>
      <c r="T3729" s="313">
        <v>1</v>
      </c>
      <c r="U3729" s="313">
        <v>12</v>
      </c>
      <c r="V3729" s="313">
        <v>72</v>
      </c>
      <c r="W3729" s="314">
        <v>0.20100000000000001</v>
      </c>
      <c r="X3729" s="315">
        <v>6.3194439999999998E-4</v>
      </c>
      <c r="Y3729" s="749">
        <v>960</v>
      </c>
      <c r="Z3729" s="282"/>
      <c r="AA3729" s="316" t="s">
        <v>393</v>
      </c>
      <c r="AB3729" s="282" t="s">
        <v>9164</v>
      </c>
      <c r="AC3729" s="317" t="s">
        <v>2081</v>
      </c>
      <c r="AD3729" s="318" t="s">
        <v>2762</v>
      </c>
      <c r="AE3729" s="319" t="s">
        <v>11326</v>
      </c>
      <c r="AF3729" s="319" t="s">
        <v>21</v>
      </c>
      <c r="AG3729" s="320">
        <v>13.32</v>
      </c>
      <c r="AH3729" s="321">
        <f t="shared" si="632"/>
        <v>0</v>
      </c>
      <c r="AI3729" s="287">
        <f>_xlfn.IFNA(VLOOKUP(AD:AD,грп!B:C,2,0),0)</f>
        <v>0</v>
      </c>
      <c r="AJ3729" s="607">
        <v>40</v>
      </c>
      <c r="AK3729" s="672" t="str">
        <f t="shared" si="626"/>
        <v>new</v>
      </c>
      <c r="AL3729" s="174"/>
    </row>
    <row r="3730" spans="1:39" s="4" customFormat="1" ht="11.45" customHeight="1" outlineLevel="1" x14ac:dyDescent="0.35">
      <c r="A3730" s="307" t="s">
        <v>1897</v>
      </c>
      <c r="B3730" s="308" t="s">
        <v>8968</v>
      </c>
      <c r="C3730" s="309" t="s">
        <v>21</v>
      </c>
      <c r="D3730" s="310" t="s">
        <v>9879</v>
      </c>
      <c r="E3730" s="322" t="s">
        <v>5822</v>
      </c>
      <c r="F3730" s="293"/>
      <c r="G3730" s="293"/>
      <c r="H3730" s="294" t="s">
        <v>5946</v>
      </c>
      <c r="I3730" s="294" t="str">
        <f>IFERROR(_xlfn.IFNA(VLOOKUP($D:$D,history!$I:$Y,3,0),VLOOKUP(E:E,history!$H:$Y,4,0)),"--")</f>
        <v>V</v>
      </c>
      <c r="J3730" s="282" t="s">
        <v>9870</v>
      </c>
      <c r="K3730" s="282" t="str">
        <f t="shared" si="627"/>
        <v/>
      </c>
      <c r="L3730" s="312">
        <f t="shared" si="630"/>
        <v>769.72</v>
      </c>
      <c r="M3730" s="312">
        <f t="shared" si="631"/>
        <v>1166.24</v>
      </c>
      <c r="N3730" s="297" t="str">
        <f>_xlfn.IFNA(VLOOKUP($E:$E,'1'!$A:$E,3,0),"")</f>
        <v/>
      </c>
      <c r="O3730" s="297" t="str">
        <f>_xlfn.IFNA(VLOOKUP($E:$E,'2'!$A:$E,3,0),"")</f>
        <v/>
      </c>
      <c r="P3730" s="297" t="str">
        <f>_xlfn.IFNA(VLOOKUP($E:$E,'3'!$A:$D,3,0),"")</f>
        <v/>
      </c>
      <c r="Q3730" s="297" t="str">
        <f>_xlfn.IFNA(VLOOKUP($E:$E,'4'!$A:$F,3,0),"")</f>
        <v/>
      </c>
      <c r="R3730" s="297" t="str">
        <f>_xlfn.IFNA(VLOOKUP($E:$E,'5'!$A:$F,3,0),"")</f>
        <v/>
      </c>
      <c r="S3730" s="297" t="str">
        <f>_xlfn.IFNA(VLOOKUP($E:$E,'6'!$A:$F,3,0),"")</f>
        <v/>
      </c>
      <c r="T3730" s="313">
        <v>1</v>
      </c>
      <c r="U3730" s="313">
        <v>12</v>
      </c>
      <c r="V3730" s="313">
        <v>72</v>
      </c>
      <c r="W3730" s="314">
        <v>0.28100000000000003</v>
      </c>
      <c r="X3730" s="315">
        <v>9.4444440000000004E-4</v>
      </c>
      <c r="Y3730" s="749">
        <v>1050</v>
      </c>
      <c r="Z3730" s="282"/>
      <c r="AA3730" s="316" t="s">
        <v>393</v>
      </c>
      <c r="AB3730" s="282" t="s">
        <v>9164</v>
      </c>
      <c r="AC3730" s="317" t="s">
        <v>2081</v>
      </c>
      <c r="AD3730" s="318" t="s">
        <v>2762</v>
      </c>
      <c r="AE3730" s="319" t="s">
        <v>11326</v>
      </c>
      <c r="AF3730" s="319" t="s">
        <v>21</v>
      </c>
      <c r="AG3730" s="320">
        <v>14.62</v>
      </c>
      <c r="AH3730" s="321">
        <f t="shared" si="632"/>
        <v>0</v>
      </c>
      <c r="AI3730" s="287">
        <f>_xlfn.IFNA(VLOOKUP(AD:AD,грп!B:C,2,0),0)</f>
        <v>0</v>
      </c>
      <c r="AJ3730" s="607">
        <v>40</v>
      </c>
      <c r="AK3730" s="672" t="str">
        <f t="shared" si="626"/>
        <v>new</v>
      </c>
      <c r="AL3730" s="174"/>
    </row>
    <row r="3731" spans="1:39" s="4" customFormat="1" ht="11.45" customHeight="1" outlineLevel="1" x14ac:dyDescent="0.35">
      <c r="A3731" s="307" t="s">
        <v>1897</v>
      </c>
      <c r="B3731" s="308" t="s">
        <v>8969</v>
      </c>
      <c r="C3731" s="309" t="s">
        <v>21</v>
      </c>
      <c r="D3731" s="310" t="s">
        <v>11693</v>
      </c>
      <c r="E3731" s="322" t="s">
        <v>5823</v>
      </c>
      <c r="F3731" s="293"/>
      <c r="G3731" s="293"/>
      <c r="H3731" s="294" t="s">
        <v>5946</v>
      </c>
      <c r="I3731" s="294" t="str">
        <f>IFERROR(_xlfn.IFNA(VLOOKUP($D:$D,history!$I:$Y,3,0),VLOOKUP(E:E,history!$H:$Y,4,0)),"--")</f>
        <v>--</v>
      </c>
      <c r="J3731" s="282" t="s">
        <v>9870</v>
      </c>
      <c r="K3731" s="282" t="str">
        <f t="shared" si="627"/>
        <v/>
      </c>
      <c r="L3731" s="312">
        <f t="shared" si="630"/>
        <v>560.70000000000005</v>
      </c>
      <c r="M3731" s="312">
        <f t="shared" si="631"/>
        <v>849.55</v>
      </c>
      <c r="N3731" s="297" t="str">
        <f>_xlfn.IFNA(VLOOKUP($E:$E,'1'!$A:$E,3,0),"")</f>
        <v/>
      </c>
      <c r="O3731" s="297" t="str">
        <f>_xlfn.IFNA(VLOOKUP($E:$E,'2'!$A:$E,3,0),"")</f>
        <v/>
      </c>
      <c r="P3731" s="297" t="str">
        <f>_xlfn.IFNA(VLOOKUP($E:$E,'3'!$A:$D,3,0),"")</f>
        <v/>
      </c>
      <c r="Q3731" s="297" t="str">
        <f>_xlfn.IFNA(VLOOKUP($E:$E,'4'!$A:$F,3,0),"")</f>
        <v/>
      </c>
      <c r="R3731" s="297" t="str">
        <f>_xlfn.IFNA(VLOOKUP($E:$E,'5'!$A:$F,3,0),"")</f>
        <v/>
      </c>
      <c r="S3731" s="297" t="str">
        <f>_xlfn.IFNA(VLOOKUP($E:$E,'6'!$A:$F,3,0),"")</f>
        <v/>
      </c>
      <c r="T3731" s="313">
        <v>1</v>
      </c>
      <c r="U3731" s="313">
        <v>12</v>
      </c>
      <c r="V3731" s="313">
        <v>72</v>
      </c>
      <c r="W3731" s="314">
        <v>0.31900000000000001</v>
      </c>
      <c r="X3731" s="315">
        <v>9.236111E-4</v>
      </c>
      <c r="Y3731" s="749">
        <v>760</v>
      </c>
      <c r="Z3731" s="282"/>
      <c r="AA3731" s="316" t="s">
        <v>393</v>
      </c>
      <c r="AB3731" s="282" t="s">
        <v>9164</v>
      </c>
      <c r="AC3731" s="317" t="s">
        <v>2081</v>
      </c>
      <c r="AD3731" s="318" t="s">
        <v>2762</v>
      </c>
      <c r="AE3731" s="319" t="s">
        <v>11326</v>
      </c>
      <c r="AF3731" s="319" t="s">
        <v>21</v>
      </c>
      <c r="AG3731" s="320">
        <v>10.65</v>
      </c>
      <c r="AH3731" s="321">
        <f t="shared" si="632"/>
        <v>0</v>
      </c>
      <c r="AI3731" s="287">
        <f>_xlfn.IFNA(VLOOKUP(AD:AD,грп!B:C,2,0),0)</f>
        <v>0</v>
      </c>
      <c r="AJ3731" s="607">
        <v>37</v>
      </c>
      <c r="AK3731" s="672" t="str">
        <f t="shared" si="626"/>
        <v>new</v>
      </c>
      <c r="AL3731" s="174"/>
    </row>
    <row r="3732" spans="1:39" s="4" customFormat="1" ht="12" customHeight="1" outlineLevel="1" x14ac:dyDescent="0.35">
      <c r="A3732" s="307" t="s">
        <v>10402</v>
      </c>
      <c r="B3732" s="308" t="s">
        <v>8970</v>
      </c>
      <c r="C3732" s="323"/>
      <c r="D3732" s="310" t="s">
        <v>2667</v>
      </c>
      <c r="E3732" s="292" t="s">
        <v>2668</v>
      </c>
      <c r="F3732" s="293"/>
      <c r="G3732" s="293"/>
      <c r="H3732" s="294" t="s">
        <v>11838</v>
      </c>
      <c r="I3732" s="294" t="str">
        <f>IFERROR(_xlfn.IFNA(VLOOKUP($D:$D,history!$I:$Y,3,0),VLOOKUP(E:E,history!$H:$Y,4,0)),"--")</f>
        <v>--</v>
      </c>
      <c r="J3732" s="282" t="s">
        <v>9870</v>
      </c>
      <c r="K3732" s="282" t="str">
        <f t="shared" si="627"/>
        <v/>
      </c>
      <c r="L3732" s="312">
        <f t="shared" si="630"/>
        <v>830.79</v>
      </c>
      <c r="M3732" s="312">
        <f t="shared" si="631"/>
        <v>1258.77</v>
      </c>
      <c r="N3732" s="297" t="str">
        <f>_xlfn.IFNA(VLOOKUP($E:$E,'1'!$A:$E,3,0),"")</f>
        <v/>
      </c>
      <c r="O3732" s="297" t="str">
        <f>_xlfn.IFNA(VLOOKUP($E:$E,'2'!$A:$E,3,0),"")</f>
        <v/>
      </c>
      <c r="P3732" s="297" t="str">
        <f>_xlfn.IFNA(VLOOKUP($E:$E,'3'!$A:$D,3,0),"")</f>
        <v/>
      </c>
      <c r="Q3732" s="297" t="str">
        <f>_xlfn.IFNA(VLOOKUP($E:$E,'4'!$A:$F,3,0),"")</f>
        <v/>
      </c>
      <c r="R3732" s="297" t="str">
        <f>_xlfn.IFNA(VLOOKUP($E:$E,'5'!$A:$F,3,0),"")</f>
        <v/>
      </c>
      <c r="S3732" s="297" t="str">
        <f>_xlfn.IFNA(VLOOKUP($E:$E,'6'!$A:$F,3,0),"")</f>
        <v/>
      </c>
      <c r="T3732" s="313">
        <v>1</v>
      </c>
      <c r="U3732" s="313">
        <v>10</v>
      </c>
      <c r="V3732" s="313">
        <v>50</v>
      </c>
      <c r="W3732" s="314">
        <v>0.26</v>
      </c>
      <c r="X3732" s="315">
        <v>6.0499999999999996E-4</v>
      </c>
      <c r="Y3732" s="749">
        <v>1190</v>
      </c>
      <c r="Z3732" s="282"/>
      <c r="AA3732" s="316" t="s">
        <v>393</v>
      </c>
      <c r="AB3732" s="282" t="s">
        <v>9163</v>
      </c>
      <c r="AC3732" s="317" t="s">
        <v>2081</v>
      </c>
      <c r="AD3732" s="318" t="s">
        <v>2762</v>
      </c>
      <c r="AE3732" s="319" t="s">
        <v>11326</v>
      </c>
      <c r="AF3732" s="319" t="s">
        <v>11328</v>
      </c>
      <c r="AG3732" s="320">
        <v>15.78</v>
      </c>
      <c r="AH3732" s="321">
        <f t="shared" si="632"/>
        <v>0</v>
      </c>
      <c r="AI3732" s="287">
        <f>_xlfn.IFNA(VLOOKUP(AD:AD,грп!B:C,2,0),0)</f>
        <v>0</v>
      </c>
      <c r="AJ3732" s="607">
        <v>50</v>
      </c>
      <c r="AK3732" s="672">
        <f t="shared" si="626"/>
        <v>0</v>
      </c>
      <c r="AL3732" s="174"/>
    </row>
    <row r="3733" spans="1:39" s="4" customFormat="1" ht="12" customHeight="1" outlineLevel="1" x14ac:dyDescent="0.35">
      <c r="A3733" s="307" t="s">
        <v>339</v>
      </c>
      <c r="B3733" s="308" t="s">
        <v>8971</v>
      </c>
      <c r="C3733" s="323"/>
      <c r="D3733" s="310" t="s">
        <v>11694</v>
      </c>
      <c r="E3733" s="292" t="s">
        <v>2669</v>
      </c>
      <c r="F3733" s="293"/>
      <c r="G3733" s="293"/>
      <c r="H3733" s="294" t="s">
        <v>5946</v>
      </c>
      <c r="I3733" s="294" t="str">
        <f>IFERROR(_xlfn.IFNA(VLOOKUP($D:$D,history!$I:$Y,3,0),VLOOKUP(E:E,history!$H:$Y,4,0)),"--")</f>
        <v>--</v>
      </c>
      <c r="J3733" s="282" t="s">
        <v>9870</v>
      </c>
      <c r="K3733" s="282" t="str">
        <f t="shared" si="627"/>
        <v/>
      </c>
      <c r="L3733" s="312">
        <f t="shared" si="630"/>
        <v>214.28</v>
      </c>
      <c r="M3733" s="312">
        <f t="shared" si="631"/>
        <v>324.66000000000003</v>
      </c>
      <c r="N3733" s="297" t="str">
        <f>_xlfn.IFNA(VLOOKUP($E:$E,'1'!$A:$E,3,0),"")</f>
        <v/>
      </c>
      <c r="O3733" s="297" t="str">
        <f>_xlfn.IFNA(VLOOKUP($E:$E,'2'!$A:$E,3,0),"")</f>
        <v/>
      </c>
      <c r="P3733" s="297" t="str">
        <f>_xlfn.IFNA(VLOOKUP($E:$E,'3'!$A:$D,3,0),"")</f>
        <v/>
      </c>
      <c r="Q3733" s="297" t="str">
        <f>_xlfn.IFNA(VLOOKUP($E:$E,'4'!$A:$F,3,0),"")</f>
        <v/>
      </c>
      <c r="R3733" s="297" t="str">
        <f>_xlfn.IFNA(VLOOKUP($E:$E,'5'!$A:$F,3,0),"")</f>
        <v/>
      </c>
      <c r="S3733" s="297" t="str">
        <f>_xlfn.IFNA(VLOOKUP($E:$E,'6'!$A:$F,3,0),"")</f>
        <v/>
      </c>
      <c r="T3733" s="313">
        <v>1</v>
      </c>
      <c r="U3733" s="313">
        <v>10</v>
      </c>
      <c r="V3733" s="313">
        <v>50</v>
      </c>
      <c r="W3733" s="314">
        <v>0.156</v>
      </c>
      <c r="X3733" s="315">
        <v>3.7391300000000002E-4</v>
      </c>
      <c r="Y3733" s="749">
        <v>290</v>
      </c>
      <c r="Z3733" s="282"/>
      <c r="AA3733" s="316" t="s">
        <v>393</v>
      </c>
      <c r="AB3733" s="282" t="s">
        <v>9163</v>
      </c>
      <c r="AC3733" s="317" t="s">
        <v>2081</v>
      </c>
      <c r="AD3733" s="318" t="s">
        <v>2762</v>
      </c>
      <c r="AE3733" s="319" t="s">
        <v>11326</v>
      </c>
      <c r="AF3733" s="319" t="s">
        <v>11328</v>
      </c>
      <c r="AG3733" s="320">
        <v>4.07</v>
      </c>
      <c r="AH3733" s="321">
        <f t="shared" si="632"/>
        <v>0</v>
      </c>
      <c r="AI3733" s="287">
        <f>_xlfn.IFNA(VLOOKUP(AD:AD,грп!B:C,2,0),0)</f>
        <v>0</v>
      </c>
      <c r="AJ3733" s="607">
        <v>50</v>
      </c>
      <c r="AK3733" s="672">
        <f t="shared" si="626"/>
        <v>0</v>
      </c>
      <c r="AL3733" s="174"/>
    </row>
    <row r="3734" spans="1:39" s="4" customFormat="1" ht="12" customHeight="1" outlineLevel="1" x14ac:dyDescent="0.35">
      <c r="A3734" s="307" t="s">
        <v>339</v>
      </c>
      <c r="B3734" s="308" t="s">
        <v>9590</v>
      </c>
      <c r="C3734" s="309" t="s">
        <v>21</v>
      </c>
      <c r="D3734" s="310" t="s">
        <v>11695</v>
      </c>
      <c r="E3734" s="322" t="s">
        <v>9326</v>
      </c>
      <c r="F3734" s="293"/>
      <c r="G3734" s="293"/>
      <c r="H3734" s="294" t="s">
        <v>5946</v>
      </c>
      <c r="I3734" s="294" t="str">
        <f>IFERROR(_xlfn.IFNA(VLOOKUP($D:$D,history!$I:$Y,3,0),VLOOKUP(E:E,history!$H:$Y,4,0)),"--")</f>
        <v>--</v>
      </c>
      <c r="J3734" s="282" t="s">
        <v>5946</v>
      </c>
      <c r="K3734" s="282" t="str">
        <f t="shared" si="627"/>
        <v/>
      </c>
      <c r="L3734" s="312">
        <f t="shared" si="630"/>
        <v>0</v>
      </c>
      <c r="M3734" s="312">
        <f t="shared" si="631"/>
        <v>0</v>
      </c>
      <c r="N3734" s="297" t="str">
        <f>_xlfn.IFNA(VLOOKUP($E:$E,'1'!$A:$E,3,0),"")</f>
        <v/>
      </c>
      <c r="O3734" s="297" t="str">
        <f>_xlfn.IFNA(VLOOKUP($E:$E,'2'!$A:$E,3,0),"")</f>
        <v/>
      </c>
      <c r="P3734" s="297" t="str">
        <f>_xlfn.IFNA(VLOOKUP($E:$E,'3'!$A:$D,3,0),"")</f>
        <v/>
      </c>
      <c r="Q3734" s="297" t="str">
        <f>_xlfn.IFNA(VLOOKUP($E:$E,'4'!$A:$F,3,0),"")</f>
        <v/>
      </c>
      <c r="R3734" s="297" t="str">
        <f>_xlfn.IFNA(VLOOKUP($E:$E,'5'!$A:$F,3,0),"")</f>
        <v/>
      </c>
      <c r="S3734" s="297" t="str">
        <f>_xlfn.IFNA(VLOOKUP($E:$E,'6'!$A:$F,3,0),"")</f>
        <v/>
      </c>
      <c r="T3734" s="313">
        <v>1</v>
      </c>
      <c r="U3734" s="313">
        <v>12</v>
      </c>
      <c r="V3734" s="313">
        <v>120</v>
      </c>
      <c r="W3734" s="314">
        <v>0.12</v>
      </c>
      <c r="X3734" s="315">
        <v>3.7500000000000001E-4</v>
      </c>
      <c r="Y3734" s="749">
        <v>0</v>
      </c>
      <c r="Z3734" s="282"/>
      <c r="AA3734" s="316" t="s">
        <v>10391</v>
      </c>
      <c r="AB3734" s="282" t="s">
        <v>10389</v>
      </c>
      <c r="AC3734" s="317" t="s">
        <v>2081</v>
      </c>
      <c r="AD3734" s="318" t="s">
        <v>2762</v>
      </c>
      <c r="AE3734" s="319" t="s">
        <v>11326</v>
      </c>
      <c r="AF3734" s="319" t="s">
        <v>21</v>
      </c>
      <c r="AG3734" s="320">
        <v>0</v>
      </c>
      <c r="AH3734" s="321">
        <f t="shared" si="632"/>
        <v>0</v>
      </c>
      <c r="AI3734" s="287">
        <f>_xlfn.IFNA(VLOOKUP(AD:AD,грп!B:C,2,0),0)</f>
        <v>0</v>
      </c>
      <c r="AJ3734" s="607">
        <v>0</v>
      </c>
      <c r="AK3734" s="672" t="str">
        <f t="shared" si="626"/>
        <v>new</v>
      </c>
      <c r="AL3734" s="174"/>
    </row>
    <row r="3735" spans="1:39" s="4" customFormat="1" ht="12" customHeight="1" outlineLevel="1" x14ac:dyDescent="0.35">
      <c r="A3735" s="307" t="s">
        <v>339</v>
      </c>
      <c r="B3735" s="308" t="s">
        <v>9591</v>
      </c>
      <c r="C3735" s="309" t="s">
        <v>21</v>
      </c>
      <c r="D3735" s="310" t="s">
        <v>11696</v>
      </c>
      <c r="E3735" s="322" t="s">
        <v>9327</v>
      </c>
      <c r="F3735" s="293"/>
      <c r="G3735" s="293"/>
      <c r="H3735" s="294" t="s">
        <v>5946</v>
      </c>
      <c r="I3735" s="294" t="str">
        <f>IFERROR(_xlfn.IFNA(VLOOKUP($D:$D,history!$I:$Y,3,0),VLOOKUP(E:E,history!$H:$Y,4,0)),"--")</f>
        <v>--</v>
      </c>
      <c r="J3735" s="282" t="s">
        <v>5946</v>
      </c>
      <c r="K3735" s="282" t="str">
        <f t="shared" si="627"/>
        <v/>
      </c>
      <c r="L3735" s="312">
        <f t="shared" si="630"/>
        <v>0</v>
      </c>
      <c r="M3735" s="312">
        <f t="shared" si="631"/>
        <v>0</v>
      </c>
      <c r="N3735" s="297" t="str">
        <f>_xlfn.IFNA(VLOOKUP($E:$E,'1'!$A:$E,3,0),"")</f>
        <v/>
      </c>
      <c r="O3735" s="297" t="str">
        <f>_xlfn.IFNA(VLOOKUP($E:$E,'2'!$A:$E,3,0),"")</f>
        <v/>
      </c>
      <c r="P3735" s="297" t="str">
        <f>_xlfn.IFNA(VLOOKUP($E:$E,'3'!$A:$D,3,0),"")</f>
        <v/>
      </c>
      <c r="Q3735" s="297" t="str">
        <f>_xlfn.IFNA(VLOOKUP($E:$E,'4'!$A:$F,3,0),"")</f>
        <v/>
      </c>
      <c r="R3735" s="297" t="str">
        <f>_xlfn.IFNA(VLOOKUP($E:$E,'5'!$A:$F,3,0),"")</f>
        <v/>
      </c>
      <c r="S3735" s="297" t="str">
        <f>_xlfn.IFNA(VLOOKUP($E:$E,'6'!$A:$F,3,0),"")</f>
        <v/>
      </c>
      <c r="T3735" s="313">
        <v>1</v>
      </c>
      <c r="U3735" s="313">
        <v>6</v>
      </c>
      <c r="V3735" s="313">
        <v>60</v>
      </c>
      <c r="W3735" s="314">
        <v>0.20899999999999999</v>
      </c>
      <c r="X3735" s="315">
        <v>6.6666670000000003E-4</v>
      </c>
      <c r="Y3735" s="749">
        <v>0</v>
      </c>
      <c r="Z3735" s="282"/>
      <c r="AA3735" s="316" t="s">
        <v>10391</v>
      </c>
      <c r="AB3735" s="282" t="s">
        <v>10389</v>
      </c>
      <c r="AC3735" s="317" t="s">
        <v>2081</v>
      </c>
      <c r="AD3735" s="318" t="s">
        <v>2762</v>
      </c>
      <c r="AE3735" s="319" t="s">
        <v>11326</v>
      </c>
      <c r="AF3735" s="319" t="s">
        <v>21</v>
      </c>
      <c r="AG3735" s="320">
        <v>0</v>
      </c>
      <c r="AH3735" s="321">
        <f t="shared" si="632"/>
        <v>0</v>
      </c>
      <c r="AI3735" s="287">
        <f>_xlfn.IFNA(VLOOKUP(AD:AD,грп!B:C,2,0),0)</f>
        <v>0</v>
      </c>
      <c r="AJ3735" s="607">
        <v>0</v>
      </c>
      <c r="AK3735" s="672" t="str">
        <f t="shared" si="626"/>
        <v>new</v>
      </c>
      <c r="AL3735" s="174"/>
    </row>
    <row r="3736" spans="1:39" s="4" customFormat="1" ht="11.45" customHeight="1" outlineLevel="1" x14ac:dyDescent="0.35">
      <c r="A3736" s="307" t="s">
        <v>10402</v>
      </c>
      <c r="B3736" s="308" t="s">
        <v>8972</v>
      </c>
      <c r="C3736" s="309"/>
      <c r="D3736" s="310" t="s">
        <v>3904</v>
      </c>
      <c r="E3736" s="311" t="s">
        <v>3905</v>
      </c>
      <c r="F3736" s="293"/>
      <c r="G3736" s="293"/>
      <c r="H3736" s="294" t="s">
        <v>11838</v>
      </c>
      <c r="I3736" s="294" t="str">
        <f>IFERROR(_xlfn.IFNA(VLOOKUP($D:$D,history!$I:$Y,3,0),VLOOKUP(E:E,history!$H:$Y,4,0)),"--")</f>
        <v>--</v>
      </c>
      <c r="J3736" s="282" t="s">
        <v>9870</v>
      </c>
      <c r="K3736" s="282" t="str">
        <f t="shared" si="627"/>
        <v/>
      </c>
      <c r="L3736" s="312">
        <f t="shared" si="630"/>
        <v>408.55</v>
      </c>
      <c r="M3736" s="312">
        <f t="shared" si="631"/>
        <v>619.02</v>
      </c>
      <c r="N3736" s="297" t="str">
        <f>_xlfn.IFNA(VLOOKUP($E:$E,'1'!$A:$E,3,0),"")</f>
        <v/>
      </c>
      <c r="O3736" s="297" t="str">
        <f>_xlfn.IFNA(VLOOKUP($E:$E,'2'!$A:$E,3,0),"")</f>
        <v/>
      </c>
      <c r="P3736" s="297" t="str">
        <f>_xlfn.IFNA(VLOOKUP($E:$E,'3'!$A:$D,3,0),"")</f>
        <v/>
      </c>
      <c r="Q3736" s="297" t="str">
        <f>_xlfn.IFNA(VLOOKUP($E:$E,'4'!$A:$F,3,0),"")</f>
        <v/>
      </c>
      <c r="R3736" s="297" t="str">
        <f>_xlfn.IFNA(VLOOKUP($E:$E,'5'!$A:$F,3,0),"")</f>
        <v/>
      </c>
      <c r="S3736" s="297" t="str">
        <f>_xlfn.IFNA(VLOOKUP($E:$E,'6'!$A:$F,3,0),"")</f>
        <v/>
      </c>
      <c r="T3736" s="313">
        <v>1</v>
      </c>
      <c r="U3736" s="313">
        <v>6</v>
      </c>
      <c r="V3736" s="313">
        <v>60</v>
      </c>
      <c r="W3736" s="314">
        <v>0.28499999999999998</v>
      </c>
      <c r="X3736" s="315">
        <v>8.4666669999999996E-4</v>
      </c>
      <c r="Y3736" s="749">
        <v>590</v>
      </c>
      <c r="Z3736" s="282"/>
      <c r="AA3736" s="316" t="s">
        <v>393</v>
      </c>
      <c r="AB3736" s="282" t="s">
        <v>9163</v>
      </c>
      <c r="AC3736" s="317" t="s">
        <v>2081</v>
      </c>
      <c r="AD3736" s="318" t="s">
        <v>2762</v>
      </c>
      <c r="AE3736" s="319" t="s">
        <v>11326</v>
      </c>
      <c r="AF3736" s="319" t="s">
        <v>11328</v>
      </c>
      <c r="AG3736" s="320">
        <v>7.76</v>
      </c>
      <c r="AH3736" s="321">
        <f t="shared" si="632"/>
        <v>0</v>
      </c>
      <c r="AI3736" s="287">
        <f>_xlfn.IFNA(VLOOKUP(AD:AD,грп!B:C,2,0),0)</f>
        <v>0</v>
      </c>
      <c r="AJ3736" s="607">
        <v>59</v>
      </c>
      <c r="AK3736" s="672">
        <f t="shared" si="626"/>
        <v>0</v>
      </c>
      <c r="AL3736" s="174"/>
    </row>
    <row r="3737" spans="1:39" s="4" customFormat="1" ht="11.45" customHeight="1" outlineLevel="1" x14ac:dyDescent="0.35">
      <c r="A3737" s="307" t="s">
        <v>10402</v>
      </c>
      <c r="B3737" s="308" t="s">
        <v>9592</v>
      </c>
      <c r="C3737" s="309" t="s">
        <v>21</v>
      </c>
      <c r="D3737" s="310" t="s">
        <v>11697</v>
      </c>
      <c r="E3737" s="322" t="s">
        <v>9328</v>
      </c>
      <c r="F3737" s="293"/>
      <c r="G3737" s="293"/>
      <c r="H3737" s="294" t="s">
        <v>5946</v>
      </c>
      <c r="I3737" s="294" t="str">
        <f>IFERROR(_xlfn.IFNA(VLOOKUP($D:$D,history!$I:$Y,3,0),VLOOKUP(E:E,history!$H:$Y,4,0)),"--")</f>
        <v>--</v>
      </c>
      <c r="J3737" s="282" t="s">
        <v>5946</v>
      </c>
      <c r="K3737" s="282" t="str">
        <f t="shared" si="627"/>
        <v/>
      </c>
      <c r="L3737" s="312">
        <f t="shared" si="630"/>
        <v>0</v>
      </c>
      <c r="M3737" s="312">
        <f t="shared" si="631"/>
        <v>0</v>
      </c>
      <c r="N3737" s="297" t="str">
        <f>_xlfn.IFNA(VLOOKUP($E:$E,'1'!$A:$E,3,0),"")</f>
        <v/>
      </c>
      <c r="O3737" s="297" t="str">
        <f>_xlfn.IFNA(VLOOKUP($E:$E,'2'!$A:$E,3,0),"")</f>
        <v/>
      </c>
      <c r="P3737" s="297" t="str">
        <f>_xlfn.IFNA(VLOOKUP($E:$E,'3'!$A:$D,3,0),"")</f>
        <v/>
      </c>
      <c r="Q3737" s="297" t="str">
        <f>_xlfn.IFNA(VLOOKUP($E:$E,'4'!$A:$F,3,0),"")</f>
        <v/>
      </c>
      <c r="R3737" s="297" t="str">
        <f>_xlfn.IFNA(VLOOKUP($E:$E,'5'!$A:$F,3,0),"")</f>
        <v/>
      </c>
      <c r="S3737" s="297" t="str">
        <f>_xlfn.IFNA(VLOOKUP($E:$E,'6'!$A:$F,3,0),"")</f>
        <v/>
      </c>
      <c r="T3737" s="313">
        <v>1</v>
      </c>
      <c r="U3737" s="313">
        <v>6</v>
      </c>
      <c r="V3737" s="313">
        <v>60</v>
      </c>
      <c r="W3737" s="314">
        <v>0.224</v>
      </c>
      <c r="X3737" s="315">
        <v>7.2222219999999997E-4</v>
      </c>
      <c r="Y3737" s="749">
        <v>0</v>
      </c>
      <c r="Z3737" s="282"/>
      <c r="AA3737" s="316" t="s">
        <v>10391</v>
      </c>
      <c r="AB3737" s="282" t="s">
        <v>10389</v>
      </c>
      <c r="AC3737" s="317" t="s">
        <v>2081</v>
      </c>
      <c r="AD3737" s="318" t="s">
        <v>2762</v>
      </c>
      <c r="AE3737" s="319" t="s">
        <v>11326</v>
      </c>
      <c r="AF3737" s="319" t="s">
        <v>21</v>
      </c>
      <c r="AG3737" s="320">
        <v>0</v>
      </c>
      <c r="AH3737" s="321">
        <f t="shared" si="632"/>
        <v>0</v>
      </c>
      <c r="AI3737" s="287">
        <f>_xlfn.IFNA(VLOOKUP(AD:AD,грп!B:C,2,0),0)</f>
        <v>0</v>
      </c>
      <c r="AJ3737" s="607">
        <v>0</v>
      </c>
      <c r="AK3737" s="672" t="str">
        <f t="shared" si="626"/>
        <v>new</v>
      </c>
      <c r="AL3737" s="174"/>
    </row>
    <row r="3738" spans="1:39" s="4" customFormat="1" ht="11.45" customHeight="1" outlineLevel="1" x14ac:dyDescent="0.35">
      <c r="A3738" s="307" t="s">
        <v>10402</v>
      </c>
      <c r="B3738" s="308" t="s">
        <v>9593</v>
      </c>
      <c r="C3738" s="309" t="s">
        <v>21</v>
      </c>
      <c r="D3738" s="310" t="s">
        <v>11698</v>
      </c>
      <c r="E3738" s="322" t="s">
        <v>9329</v>
      </c>
      <c r="F3738" s="293"/>
      <c r="G3738" s="293"/>
      <c r="H3738" s="294" t="s">
        <v>5946</v>
      </c>
      <c r="I3738" s="294" t="str">
        <f>IFERROR(_xlfn.IFNA(VLOOKUP($D:$D,history!$I:$Y,3,0),VLOOKUP(E:E,history!$H:$Y,4,0)),"--")</f>
        <v>--</v>
      </c>
      <c r="J3738" s="282" t="s">
        <v>9870</v>
      </c>
      <c r="K3738" s="282" t="str">
        <f t="shared" si="627"/>
        <v/>
      </c>
      <c r="L3738" s="312">
        <f t="shared" si="630"/>
        <v>621.77</v>
      </c>
      <c r="M3738" s="312">
        <f t="shared" si="631"/>
        <v>942.08</v>
      </c>
      <c r="N3738" s="297" t="str">
        <f>_xlfn.IFNA(VLOOKUP($E:$E,'1'!$A:$E,3,0),"")</f>
        <v/>
      </c>
      <c r="O3738" s="297" t="str">
        <f>_xlfn.IFNA(VLOOKUP($E:$E,'2'!$A:$E,3,0),"")</f>
        <v/>
      </c>
      <c r="P3738" s="297" t="str">
        <f>_xlfn.IFNA(VLOOKUP($E:$E,'3'!$A:$D,3,0),"")</f>
        <v/>
      </c>
      <c r="Q3738" s="297" t="str">
        <f>_xlfn.IFNA(VLOOKUP($E:$E,'4'!$A:$F,3,0),"")</f>
        <v/>
      </c>
      <c r="R3738" s="297" t="str">
        <f>_xlfn.IFNA(VLOOKUP($E:$E,'5'!$A:$F,3,0),"")</f>
        <v/>
      </c>
      <c r="S3738" s="297" t="str">
        <f>_xlfn.IFNA(VLOOKUP($E:$E,'6'!$A:$F,3,0),"")</f>
        <v/>
      </c>
      <c r="T3738" s="313">
        <v>1</v>
      </c>
      <c r="U3738" s="313">
        <v>12</v>
      </c>
      <c r="V3738" s="313">
        <v>72</v>
      </c>
      <c r="W3738" s="314">
        <v>0.28999999999999998</v>
      </c>
      <c r="X3738" s="315">
        <v>8.6309519999999999E-4</v>
      </c>
      <c r="Y3738" s="749">
        <v>890</v>
      </c>
      <c r="Z3738" s="282"/>
      <c r="AA3738" s="316" t="s">
        <v>10391</v>
      </c>
      <c r="AB3738" s="282" t="s">
        <v>10389</v>
      </c>
      <c r="AC3738" s="317" t="s">
        <v>2081</v>
      </c>
      <c r="AD3738" s="318" t="s">
        <v>2762</v>
      </c>
      <c r="AE3738" s="319" t="s">
        <v>11326</v>
      </c>
      <c r="AF3738" s="319" t="s">
        <v>21</v>
      </c>
      <c r="AG3738" s="320">
        <v>11.81</v>
      </c>
      <c r="AH3738" s="321">
        <f t="shared" si="632"/>
        <v>0</v>
      </c>
      <c r="AI3738" s="287">
        <f>_xlfn.IFNA(VLOOKUP(AD:AD,грп!B:C,2,0),0)</f>
        <v>0</v>
      </c>
      <c r="AJ3738" s="607">
        <v>0</v>
      </c>
      <c r="AK3738" s="672" t="str">
        <f t="shared" si="626"/>
        <v>new</v>
      </c>
      <c r="AL3738" s="174"/>
    </row>
    <row r="3739" spans="1:39" s="4" customFormat="1" ht="12" customHeight="1" outlineLevel="1" x14ac:dyDescent="0.35">
      <c r="A3739" s="307" t="s">
        <v>10402</v>
      </c>
      <c r="B3739" s="308" t="s">
        <v>8973</v>
      </c>
      <c r="C3739" s="309"/>
      <c r="D3739" s="310" t="s">
        <v>4340</v>
      </c>
      <c r="E3739" s="311" t="s">
        <v>3906</v>
      </c>
      <c r="F3739" s="293"/>
      <c r="G3739" s="293"/>
      <c r="H3739" s="294" t="s">
        <v>11838</v>
      </c>
      <c r="I3739" s="294" t="str">
        <f>IFERROR(_xlfn.IFNA(VLOOKUP($D:$D,history!$I:$Y,3,0),VLOOKUP(E:E,history!$H:$Y,4,0)),"--")</f>
        <v>--</v>
      </c>
      <c r="J3739" s="282" t="s">
        <v>5946</v>
      </c>
      <c r="K3739" s="282" t="str">
        <f t="shared" si="627"/>
        <v/>
      </c>
      <c r="L3739" s="312">
        <f t="shared" si="630"/>
        <v>1432.56</v>
      </c>
      <c r="M3739" s="312">
        <f t="shared" si="631"/>
        <v>2170.54</v>
      </c>
      <c r="N3739" s="297" t="str">
        <f>_xlfn.IFNA(VLOOKUP($E:$E,'1'!$A:$E,3,0),"")</f>
        <v/>
      </c>
      <c r="O3739" s="297" t="str">
        <f>_xlfn.IFNA(VLOOKUP($E:$E,'2'!$A:$E,3,0),"")</f>
        <v/>
      </c>
      <c r="P3739" s="297" t="str">
        <f>_xlfn.IFNA(VLOOKUP($E:$E,'3'!$A:$D,3,0),"")</f>
        <v/>
      </c>
      <c r="Q3739" s="297" t="str">
        <f>_xlfn.IFNA(VLOOKUP($E:$E,'4'!$A:$F,3,0),"")</f>
        <v/>
      </c>
      <c r="R3739" s="297" t="str">
        <f>_xlfn.IFNA(VLOOKUP($E:$E,'5'!$A:$F,3,0),"")</f>
        <v/>
      </c>
      <c r="S3739" s="297" t="str">
        <f>_xlfn.IFNA(VLOOKUP($E:$E,'6'!$A:$F,3,0),"")</f>
        <v/>
      </c>
      <c r="T3739" s="313">
        <v>1</v>
      </c>
      <c r="U3739" s="313">
        <v>1</v>
      </c>
      <c r="V3739" s="313">
        <v>6</v>
      </c>
      <c r="W3739" s="314">
        <v>2.0750000000000002</v>
      </c>
      <c r="X3739" s="315">
        <v>7.3000000000000001E-3</v>
      </c>
      <c r="Y3739" s="749">
        <v>2060</v>
      </c>
      <c r="Z3739" s="282"/>
      <c r="AA3739" s="316" t="s">
        <v>10396</v>
      </c>
      <c r="AB3739" s="282" t="s">
        <v>9163</v>
      </c>
      <c r="AC3739" s="317" t="s">
        <v>2081</v>
      </c>
      <c r="AD3739" s="318" t="s">
        <v>9679</v>
      </c>
      <c r="AE3739" s="319" t="s">
        <v>11326</v>
      </c>
      <c r="AF3739" s="319" t="s">
        <v>11328</v>
      </c>
      <c r="AG3739" s="320">
        <v>27.21</v>
      </c>
      <c r="AH3739" s="321">
        <f t="shared" si="632"/>
        <v>0</v>
      </c>
      <c r="AI3739" s="287">
        <f>_xlfn.IFNA(VLOOKUP(AD:AD,грп!B:C,2,0),0)</f>
        <v>0</v>
      </c>
      <c r="AJ3739" s="607">
        <v>0</v>
      </c>
      <c r="AK3739" s="672">
        <f t="shared" si="626"/>
        <v>0</v>
      </c>
      <c r="AL3739" s="174"/>
    </row>
    <row r="3740" spans="1:39" s="4" customFormat="1" ht="12" customHeight="1" outlineLevel="1" x14ac:dyDescent="0.35">
      <c r="A3740" s="307" t="s">
        <v>10402</v>
      </c>
      <c r="B3740" s="308" t="s">
        <v>9594</v>
      </c>
      <c r="C3740" s="309" t="s">
        <v>21</v>
      </c>
      <c r="D3740" s="310" t="s">
        <v>11699</v>
      </c>
      <c r="E3740" s="322" t="s">
        <v>9330</v>
      </c>
      <c r="F3740" s="293"/>
      <c r="G3740" s="293"/>
      <c r="H3740" s="294" t="s">
        <v>5946</v>
      </c>
      <c r="I3740" s="294" t="str">
        <f>IFERROR(_xlfn.IFNA(VLOOKUP($D:$D,history!$I:$Y,3,0),VLOOKUP(E:E,history!$H:$Y,4,0)),"--")</f>
        <v>--</v>
      </c>
      <c r="J3740" s="282" t="s">
        <v>9870</v>
      </c>
      <c r="K3740" s="282" t="str">
        <f t="shared" ref="K3740:K3771" si="633" xml:space="preserve">
IF(OR($E3740="",$A$3&lt;&gt;"МОСКВА"),"",
IF(AND($AJ3740&gt;=1,$AJ3740&lt;20),"*",
IF(AND($AJ3740&gt;=20,$AJ3740&lt;100),"**",
IF(($AJ3740&gt;=100),"***","--"))))</f>
        <v/>
      </c>
      <c r="L3740" s="312">
        <f t="shared" si="630"/>
        <v>404.86</v>
      </c>
      <c r="M3740" s="312">
        <f t="shared" si="631"/>
        <v>613.42999999999995</v>
      </c>
      <c r="N3740" s="297" t="str">
        <f>_xlfn.IFNA(VLOOKUP($E:$E,'1'!$A:$E,3,0),"")</f>
        <v/>
      </c>
      <c r="O3740" s="297" t="str">
        <f>_xlfn.IFNA(VLOOKUP($E:$E,'2'!$A:$E,3,0),"")</f>
        <v/>
      </c>
      <c r="P3740" s="297" t="str">
        <f>_xlfn.IFNA(VLOOKUP($E:$E,'3'!$A:$D,3,0),"")</f>
        <v/>
      </c>
      <c r="Q3740" s="297" t="str">
        <f>_xlfn.IFNA(VLOOKUP($E:$E,'4'!$A:$F,3,0),"")</f>
        <v/>
      </c>
      <c r="R3740" s="297" t="str">
        <f>_xlfn.IFNA(VLOOKUP($E:$E,'5'!$A:$F,3,0),"")</f>
        <v/>
      </c>
      <c r="S3740" s="297" t="str">
        <f>_xlfn.IFNA(VLOOKUP($E:$E,'6'!$A:$F,3,0),"")</f>
        <v/>
      </c>
      <c r="T3740" s="313">
        <v>1</v>
      </c>
      <c r="U3740" s="313">
        <v>12</v>
      </c>
      <c r="V3740" s="313">
        <v>72</v>
      </c>
      <c r="W3740" s="314">
        <v>0.28799999999999998</v>
      </c>
      <c r="X3740" s="315">
        <v>8.6309519999999999E-4</v>
      </c>
      <c r="Y3740" s="749">
        <v>580</v>
      </c>
      <c r="Z3740" s="282"/>
      <c r="AA3740" s="316" t="s">
        <v>10391</v>
      </c>
      <c r="AB3740" s="282" t="s">
        <v>10389</v>
      </c>
      <c r="AC3740" s="317" t="s">
        <v>2081</v>
      </c>
      <c r="AD3740" s="318" t="s">
        <v>2762</v>
      </c>
      <c r="AE3740" s="319" t="s">
        <v>11326</v>
      </c>
      <c r="AF3740" s="319" t="s">
        <v>21</v>
      </c>
      <c r="AG3740" s="320">
        <v>7.69</v>
      </c>
      <c r="AH3740" s="321">
        <f t="shared" si="632"/>
        <v>0</v>
      </c>
      <c r="AI3740" s="287">
        <f>_xlfn.IFNA(VLOOKUP(AD:AD,грп!B:C,2,0),0)</f>
        <v>0</v>
      </c>
      <c r="AJ3740" s="607">
        <v>0</v>
      </c>
      <c r="AK3740" s="672" t="str">
        <f t="shared" si="626"/>
        <v>new</v>
      </c>
      <c r="AL3740" s="174"/>
    </row>
    <row r="3741" spans="1:39" s="4" customFormat="1" ht="12" customHeight="1" outlineLevel="1" x14ac:dyDescent="0.35">
      <c r="A3741" s="307" t="s">
        <v>10402</v>
      </c>
      <c r="B3741" s="308" t="s">
        <v>9595</v>
      </c>
      <c r="C3741" s="309" t="s">
        <v>21</v>
      </c>
      <c r="D3741" s="310" t="s">
        <v>11700</v>
      </c>
      <c r="E3741" s="322" t="s">
        <v>9331</v>
      </c>
      <c r="F3741" s="293"/>
      <c r="G3741" s="293"/>
      <c r="H3741" s="294" t="s">
        <v>5946</v>
      </c>
      <c r="I3741" s="294" t="str">
        <f>IFERROR(_xlfn.IFNA(VLOOKUP($D:$D,history!$I:$Y,3,0),VLOOKUP(E:E,history!$H:$Y,4,0)),"--")</f>
        <v>--</v>
      </c>
      <c r="J3741" s="282" t="s">
        <v>9870</v>
      </c>
      <c r="K3741" s="282" t="str">
        <f t="shared" si="633"/>
        <v/>
      </c>
      <c r="L3741" s="312">
        <f t="shared" si="630"/>
        <v>621.77</v>
      </c>
      <c r="M3741" s="312">
        <f t="shared" si="631"/>
        <v>942.08</v>
      </c>
      <c r="N3741" s="297" t="str">
        <f>_xlfn.IFNA(VLOOKUP($E:$E,'1'!$A:$E,3,0),"")</f>
        <v/>
      </c>
      <c r="O3741" s="297" t="str">
        <f>_xlfn.IFNA(VLOOKUP($E:$E,'2'!$A:$E,3,0),"")</f>
        <v/>
      </c>
      <c r="P3741" s="297" t="str">
        <f>_xlfn.IFNA(VLOOKUP($E:$E,'3'!$A:$D,3,0),"")</f>
        <v/>
      </c>
      <c r="Q3741" s="297" t="str">
        <f>_xlfn.IFNA(VLOOKUP($E:$E,'4'!$A:$F,3,0),"")</f>
        <v/>
      </c>
      <c r="R3741" s="297" t="str">
        <f>_xlfn.IFNA(VLOOKUP($E:$E,'5'!$A:$F,3,0),"")</f>
        <v/>
      </c>
      <c r="S3741" s="297" t="str">
        <f>_xlfn.IFNA(VLOOKUP($E:$E,'6'!$A:$F,3,0),"")</f>
        <v/>
      </c>
      <c r="T3741" s="313">
        <v>1</v>
      </c>
      <c r="U3741" s="313">
        <v>12</v>
      </c>
      <c r="V3741" s="313">
        <v>48</v>
      </c>
      <c r="W3741" s="314">
        <v>0.39600000000000002</v>
      </c>
      <c r="X3741" s="315">
        <v>1.8421053E-3</v>
      </c>
      <c r="Y3741" s="749">
        <v>890</v>
      </c>
      <c r="Z3741" s="282"/>
      <c r="AA3741" s="316" t="s">
        <v>10391</v>
      </c>
      <c r="AB3741" s="282" t="s">
        <v>10389</v>
      </c>
      <c r="AC3741" s="317" t="s">
        <v>2081</v>
      </c>
      <c r="AD3741" s="318" t="s">
        <v>2762</v>
      </c>
      <c r="AE3741" s="319" t="s">
        <v>11326</v>
      </c>
      <c r="AF3741" s="319" t="s">
        <v>21</v>
      </c>
      <c r="AG3741" s="320">
        <v>11.81</v>
      </c>
      <c r="AH3741" s="321">
        <f t="shared" si="632"/>
        <v>0</v>
      </c>
      <c r="AI3741" s="287">
        <f>_xlfn.IFNA(VLOOKUP(AD:AD,грп!B:C,2,0),0)</f>
        <v>0</v>
      </c>
      <c r="AJ3741" s="607">
        <v>0</v>
      </c>
      <c r="AK3741" s="672" t="str">
        <f t="shared" si="626"/>
        <v>new</v>
      </c>
      <c r="AL3741" s="174"/>
    </row>
    <row r="3742" spans="1:39" s="4" customFormat="1" ht="12" customHeight="1" outlineLevel="1" x14ac:dyDescent="0.35">
      <c r="A3742" s="307" t="s">
        <v>10402</v>
      </c>
      <c r="B3742" s="308" t="s">
        <v>8974</v>
      </c>
      <c r="C3742" s="309"/>
      <c r="D3742" s="310" t="s">
        <v>3907</v>
      </c>
      <c r="E3742" s="311" t="s">
        <v>3908</v>
      </c>
      <c r="F3742" s="293"/>
      <c r="G3742" s="293"/>
      <c r="H3742" s="294" t="s">
        <v>11838</v>
      </c>
      <c r="I3742" s="294" t="str">
        <f>IFERROR(_xlfn.IFNA(VLOOKUP($D:$D,history!$I:$Y,3,0),VLOOKUP(E:E,history!$H:$Y,4,0)),"--")</f>
        <v>--</v>
      </c>
      <c r="J3742" s="282" t="s">
        <v>9870</v>
      </c>
      <c r="K3742" s="282" t="str">
        <f t="shared" si="633"/>
        <v/>
      </c>
      <c r="L3742" s="312">
        <f t="shared" si="630"/>
        <v>379.06</v>
      </c>
      <c r="M3742" s="312">
        <f t="shared" si="631"/>
        <v>574.34</v>
      </c>
      <c r="N3742" s="297" t="str">
        <f>_xlfn.IFNA(VLOOKUP($E:$E,'1'!$A:$E,3,0),"")</f>
        <v/>
      </c>
      <c r="O3742" s="297" t="str">
        <f>_xlfn.IFNA(VLOOKUP($E:$E,'2'!$A:$E,3,0),"")</f>
        <v/>
      </c>
      <c r="P3742" s="297" t="str">
        <f>_xlfn.IFNA(VLOOKUP($E:$E,'3'!$A:$D,3,0),"")</f>
        <v/>
      </c>
      <c r="Q3742" s="297" t="str">
        <f>_xlfn.IFNA(VLOOKUP($E:$E,'4'!$A:$F,3,0),"")</f>
        <v/>
      </c>
      <c r="R3742" s="297" t="str">
        <f>_xlfn.IFNA(VLOOKUP($E:$E,'5'!$A:$F,3,0),"")</f>
        <v/>
      </c>
      <c r="S3742" s="297" t="str">
        <f>_xlfn.IFNA(VLOOKUP($E:$E,'6'!$A:$F,3,0),"")</f>
        <v/>
      </c>
      <c r="T3742" s="313">
        <v>1</v>
      </c>
      <c r="U3742" s="313">
        <v>6</v>
      </c>
      <c r="V3742" s="313">
        <v>60</v>
      </c>
      <c r="W3742" s="314">
        <v>0.28100000000000003</v>
      </c>
      <c r="X3742" s="315">
        <v>8.4666669999999996E-4</v>
      </c>
      <c r="Y3742" s="749">
        <v>550</v>
      </c>
      <c r="Z3742" s="282"/>
      <c r="AA3742" s="316" t="s">
        <v>393</v>
      </c>
      <c r="AB3742" s="282" t="s">
        <v>9163</v>
      </c>
      <c r="AC3742" s="317" t="s">
        <v>2081</v>
      </c>
      <c r="AD3742" s="318" t="s">
        <v>2762</v>
      </c>
      <c r="AE3742" s="319" t="s">
        <v>11326</v>
      </c>
      <c r="AF3742" s="319" t="s">
        <v>11328</v>
      </c>
      <c r="AG3742" s="320">
        <v>7.2</v>
      </c>
      <c r="AH3742" s="321">
        <f t="shared" si="632"/>
        <v>0</v>
      </c>
      <c r="AI3742" s="287">
        <f>_xlfn.IFNA(VLOOKUP(AD:AD,грп!B:C,2,0),0)</f>
        <v>0</v>
      </c>
      <c r="AJ3742" s="607">
        <v>57</v>
      </c>
      <c r="AK3742" s="672">
        <f t="shared" si="626"/>
        <v>0</v>
      </c>
      <c r="AL3742" s="174"/>
    </row>
    <row r="3743" spans="1:39" s="4" customFormat="1" ht="12" customHeight="1" outlineLevel="1" x14ac:dyDescent="0.35">
      <c r="A3743" s="307" t="s">
        <v>10402</v>
      </c>
      <c r="B3743" s="308" t="s">
        <v>8975</v>
      </c>
      <c r="C3743" s="309"/>
      <c r="D3743" s="310" t="s">
        <v>5893</v>
      </c>
      <c r="E3743" s="311" t="s">
        <v>3909</v>
      </c>
      <c r="F3743" s="293"/>
      <c r="G3743" s="293"/>
      <c r="H3743" s="294" t="s">
        <v>11838</v>
      </c>
      <c r="I3743" s="294" t="str">
        <f>IFERROR(_xlfn.IFNA(VLOOKUP($D:$D,history!$I:$Y,3,0),VLOOKUP(E:E,history!$H:$Y,4,0)),"--")</f>
        <v>--</v>
      </c>
      <c r="J3743" s="282" t="s">
        <v>5946</v>
      </c>
      <c r="K3743" s="282" t="str">
        <f t="shared" si="633"/>
        <v/>
      </c>
      <c r="L3743" s="312">
        <f t="shared" si="630"/>
        <v>442.77</v>
      </c>
      <c r="M3743" s="312">
        <f t="shared" si="631"/>
        <v>670.87</v>
      </c>
      <c r="N3743" s="297" t="str">
        <f>_xlfn.IFNA(VLOOKUP($E:$E,'1'!$A:$E,3,0),"")</f>
        <v/>
      </c>
      <c r="O3743" s="297" t="str">
        <f>_xlfn.IFNA(VLOOKUP($E:$E,'2'!$A:$E,3,0),"")</f>
        <v/>
      </c>
      <c r="P3743" s="297" t="str">
        <f>_xlfn.IFNA(VLOOKUP($E:$E,'3'!$A:$D,3,0),"")</f>
        <v/>
      </c>
      <c r="Q3743" s="297" t="str">
        <f>_xlfn.IFNA(VLOOKUP($E:$E,'4'!$A:$F,3,0),"")</f>
        <v/>
      </c>
      <c r="R3743" s="297" t="str">
        <f>_xlfn.IFNA(VLOOKUP($E:$E,'5'!$A:$F,3,0),"")</f>
        <v/>
      </c>
      <c r="S3743" s="297" t="str">
        <f>_xlfn.IFNA(VLOOKUP($E:$E,'6'!$A:$F,3,0),"")</f>
        <v/>
      </c>
      <c r="T3743" s="313">
        <v>1</v>
      </c>
      <c r="U3743" s="313">
        <v>6</v>
      </c>
      <c r="V3743" s="313">
        <v>60</v>
      </c>
      <c r="W3743" s="314">
        <v>0.27300000000000002</v>
      </c>
      <c r="X3743" s="315">
        <v>7.4509800000000003E-4</v>
      </c>
      <c r="Y3743" s="749">
        <v>640</v>
      </c>
      <c r="Z3743" s="282"/>
      <c r="AA3743" s="316" t="s">
        <v>10396</v>
      </c>
      <c r="AB3743" s="282" t="s">
        <v>9163</v>
      </c>
      <c r="AC3743" s="317" t="s">
        <v>2081</v>
      </c>
      <c r="AD3743" s="318" t="s">
        <v>2762</v>
      </c>
      <c r="AE3743" s="319" t="s">
        <v>11326</v>
      </c>
      <c r="AF3743" s="319" t="s">
        <v>11328</v>
      </c>
      <c r="AG3743" s="320">
        <v>8.41</v>
      </c>
      <c r="AH3743" s="321">
        <f t="shared" si="632"/>
        <v>0</v>
      </c>
      <c r="AI3743" s="287">
        <f>_xlfn.IFNA(VLOOKUP(AD:AD,грп!B:C,2,0),0)</f>
        <v>0</v>
      </c>
      <c r="AJ3743" s="607">
        <v>0</v>
      </c>
      <c r="AK3743" s="672">
        <f t="shared" si="626"/>
        <v>0</v>
      </c>
      <c r="AL3743" s="174"/>
    </row>
    <row r="3744" spans="1:39" s="1" customFormat="1" ht="12" customHeight="1" x14ac:dyDescent="0.35">
      <c r="A3744" s="288"/>
      <c r="B3744" s="289"/>
      <c r="C3744" s="290" t="s">
        <v>555</v>
      </c>
      <c r="D3744" s="291" t="s">
        <v>9679</v>
      </c>
      <c r="E3744" s="292"/>
      <c r="F3744" s="293"/>
      <c r="G3744" s="293"/>
      <c r="H3744" s="294"/>
      <c r="I3744" s="294"/>
      <c r="J3744" s="282" t="s">
        <v>393</v>
      </c>
      <c r="K3744" s="282" t="str">
        <f t="shared" si="633"/>
        <v/>
      </c>
      <c r="L3744" s="295"/>
      <c r="M3744" s="296"/>
      <c r="N3744" s="297"/>
      <c r="O3744" s="297"/>
      <c r="P3744" s="297"/>
      <c r="Q3744" s="297" t="str">
        <f>_xlfn.IFNA(VLOOKUP($E:$E,'4'!$A:$F,3,0),"")</f>
        <v/>
      </c>
      <c r="R3744" s="297" t="str">
        <f>_xlfn.IFNA(VLOOKUP($E:$E,'5'!$A:$F,3,0),"")</f>
        <v/>
      </c>
      <c r="S3744" s="297"/>
      <c r="T3744" s="298"/>
      <c r="U3744" s="280"/>
      <c r="V3744" s="280"/>
      <c r="W3744" s="300"/>
      <c r="X3744" s="301"/>
      <c r="Y3744" s="749"/>
      <c r="Z3744" s="282"/>
      <c r="AA3744" s="280"/>
      <c r="AB3744" s="280"/>
      <c r="AC3744" s="302"/>
      <c r="AD3744" s="303" t="s">
        <v>9679</v>
      </c>
      <c r="AE3744" s="282"/>
      <c r="AF3744" s="329"/>
      <c r="AG3744" s="339"/>
      <c r="AH3744" s="306"/>
      <c r="AI3744" s="287">
        <f>_xlfn.IFNA(VLOOKUP(AD:AD,грп!B:C,2,0),0)</f>
        <v>0</v>
      </c>
      <c r="AJ3744" s="607">
        <v>0</v>
      </c>
      <c r="AK3744" s="672" t="str">
        <f t="shared" si="626"/>
        <v xml:space="preserve"> </v>
      </c>
      <c r="AL3744" s="174"/>
      <c r="AM3744" s="4"/>
    </row>
    <row r="3745" spans="1:39" s="4" customFormat="1" ht="11.45" customHeight="1" outlineLevel="1" x14ac:dyDescent="0.35">
      <c r="A3745" s="307" t="s">
        <v>1897</v>
      </c>
      <c r="B3745" s="308" t="s">
        <v>9654</v>
      </c>
      <c r="C3745" s="309" t="s">
        <v>21</v>
      </c>
      <c r="D3745" s="310" t="s">
        <v>11701</v>
      </c>
      <c r="E3745" s="322" t="s">
        <v>9409</v>
      </c>
      <c r="F3745" s="293"/>
      <c r="G3745" s="293"/>
      <c r="H3745" s="294" t="s">
        <v>5946</v>
      </c>
      <c r="I3745" s="294" t="str">
        <f>IFERROR(_xlfn.IFNA(VLOOKUP($D:$D,history!$I:$Y,3,0),VLOOKUP(E:E,history!$H:$Y,4,0)),"--")</f>
        <v>--</v>
      </c>
      <c r="J3745" s="282" t="s">
        <v>9870</v>
      </c>
      <c r="K3745" s="282" t="str">
        <f t="shared" si="633"/>
        <v/>
      </c>
      <c r="L3745" s="312">
        <f>IF($A$3="ИМ",ROUND($Y3745*(1-($L$6-$F$4))*(1-$F$3)*(1+$AG$2),2),ROUND($M3745*(1-($L$6-$F$4))*(1-$F$3)*(1+$AG$2),2))</f>
        <v>2113.83</v>
      </c>
      <c r="M3745" s="312">
        <f>ROUND(IF($A$3="РЕГИОНЫ",AG3745*$AG$3*$AG$1,IF(AI3745=0,AG3745*$AG$3*$AG$1,AG3745*$AG$3*(1-5%)*$AG$1)),2)</f>
        <v>3202.77</v>
      </c>
      <c r="N3745" s="297" t="str">
        <f>_xlfn.IFNA(VLOOKUP($E:$E,'1'!$A:$E,3,0),"")</f>
        <v/>
      </c>
      <c r="O3745" s="297" t="str">
        <f>_xlfn.IFNA(VLOOKUP($E:$E,'2'!$A:$E,3,0),"")</f>
        <v/>
      </c>
      <c r="P3745" s="297" t="str">
        <f>_xlfn.IFNA(VLOOKUP($E:$E,'3'!$A:$D,3,0),"")</f>
        <v/>
      </c>
      <c r="Q3745" s="297" t="str">
        <f>_xlfn.IFNA(VLOOKUP($E:$E,'4'!$A:$F,3,0),"")</f>
        <v/>
      </c>
      <c r="R3745" s="297" t="str">
        <f>_xlfn.IFNA(VLOOKUP($E:$E,'5'!$A:$F,3,0),"")</f>
        <v/>
      </c>
      <c r="S3745" s="297" t="str">
        <f>_xlfn.IFNA(VLOOKUP($E:$E,'6'!$A:$F,3,0),"")</f>
        <v/>
      </c>
      <c r="T3745" s="313">
        <v>1</v>
      </c>
      <c r="U3745" s="313">
        <v>1</v>
      </c>
      <c r="V3745" s="313">
        <v>6</v>
      </c>
      <c r="W3745" s="314">
        <v>1.633</v>
      </c>
      <c r="X3745" s="315">
        <v>5.0000000000000001E-3</v>
      </c>
      <c r="Y3745" s="749">
        <v>2880</v>
      </c>
      <c r="Z3745" s="282"/>
      <c r="AA3745" s="316" t="s">
        <v>10391</v>
      </c>
      <c r="AB3745" s="282" t="s">
        <v>10389</v>
      </c>
      <c r="AC3745" s="317" t="s">
        <v>2081</v>
      </c>
      <c r="AD3745" s="318" t="s">
        <v>9679</v>
      </c>
      <c r="AE3745" s="319" t="s">
        <v>11326</v>
      </c>
      <c r="AF3745" s="319" t="s">
        <v>11348</v>
      </c>
      <c r="AG3745" s="320">
        <v>40.15</v>
      </c>
      <c r="AH3745" s="321">
        <f>IF($A$3="РЕГИОНЫ",ROUND($AG3745*(1-($L$6-$F$4))*(1-$F$3)*(1+$AG$2)*$AG$1,2),0)</f>
        <v>0</v>
      </c>
      <c r="AI3745" s="287">
        <f>_xlfn.IFNA(VLOOKUP(AD:AD,грп!B:C,2,0),0)</f>
        <v>0</v>
      </c>
      <c r="AJ3745" s="607">
        <v>0</v>
      </c>
      <c r="AK3745" s="672" t="str">
        <f t="shared" si="626"/>
        <v>new</v>
      </c>
      <c r="AL3745" s="174"/>
    </row>
    <row r="3746" spans="1:39" s="4" customFormat="1" ht="12" customHeight="1" outlineLevel="1" x14ac:dyDescent="0.35">
      <c r="A3746" s="307" t="s">
        <v>10402</v>
      </c>
      <c r="B3746" s="308" t="s">
        <v>8976</v>
      </c>
      <c r="C3746" s="323"/>
      <c r="D3746" s="310" t="s">
        <v>11702</v>
      </c>
      <c r="E3746" s="292" t="s">
        <v>2670</v>
      </c>
      <c r="F3746" s="293"/>
      <c r="G3746" s="293"/>
      <c r="H3746" s="294" t="s">
        <v>5946</v>
      </c>
      <c r="I3746" s="294" t="str">
        <f>IFERROR(_xlfn.IFNA(VLOOKUP($D:$D,history!$I:$Y,3,0),VLOOKUP(E:E,history!$H:$Y,4,0)),"--")</f>
        <v>--</v>
      </c>
      <c r="J3746" s="282" t="s">
        <v>9870</v>
      </c>
      <c r="K3746" s="282" t="str">
        <f t="shared" si="633"/>
        <v/>
      </c>
      <c r="L3746" s="312">
        <f>IF($A$3="ИМ",ROUND($Y3746*(1-($L$6-$F$4))*(1-$F$3)*(1+$AG$2),2),ROUND($M3746*(1-($L$6-$F$4))*(1-$F$3)*(1+$AG$2),2))</f>
        <v>977.15</v>
      </c>
      <c r="M3746" s="312">
        <f>ROUND(IF($A$3="РЕГИОНЫ",AG3746*$AG$3*$AG$1,IF(AI3746=0,AG3746*$AG$3*$AG$1,AG3746*$AG$3*(1-5%)*$AG$1)),2)</f>
        <v>1480.53</v>
      </c>
      <c r="N3746" s="297" t="str">
        <f>_xlfn.IFNA(VLOOKUP($E:$E,'1'!$A:$E,3,0),"")</f>
        <v/>
      </c>
      <c r="O3746" s="297" t="str">
        <f>_xlfn.IFNA(VLOOKUP($E:$E,'2'!$A:$E,3,0),"")</f>
        <v/>
      </c>
      <c r="P3746" s="297" t="str">
        <f>_xlfn.IFNA(VLOOKUP($E:$E,'3'!$A:$D,3,0),"")</f>
        <v/>
      </c>
      <c r="Q3746" s="297" t="str">
        <f>_xlfn.IFNA(VLOOKUP($E:$E,'4'!$A:$F,3,0),"")</f>
        <v/>
      </c>
      <c r="R3746" s="297" t="str">
        <f>_xlfn.IFNA(VLOOKUP($E:$E,'5'!$A:$F,3,0),"")</f>
        <v/>
      </c>
      <c r="S3746" s="297" t="str">
        <f>_xlfn.IFNA(VLOOKUP($E:$E,'6'!$A:$F,3,0),"")</f>
        <v/>
      </c>
      <c r="T3746" s="313">
        <v>1</v>
      </c>
      <c r="U3746" s="313">
        <v>1</v>
      </c>
      <c r="V3746" s="313">
        <v>12</v>
      </c>
      <c r="W3746" s="314">
        <v>1.2749999999999999</v>
      </c>
      <c r="X3746" s="315">
        <v>3.9880951999999997E-3</v>
      </c>
      <c r="Y3746" s="749">
        <v>1410</v>
      </c>
      <c r="Z3746" s="282"/>
      <c r="AA3746" s="316" t="s">
        <v>10391</v>
      </c>
      <c r="AB3746" s="282" t="s">
        <v>9163</v>
      </c>
      <c r="AC3746" s="317" t="s">
        <v>2081</v>
      </c>
      <c r="AD3746" s="318" t="s">
        <v>9679</v>
      </c>
      <c r="AE3746" s="319" t="s">
        <v>11326</v>
      </c>
      <c r="AF3746" s="319" t="s">
        <v>11328</v>
      </c>
      <c r="AG3746" s="320">
        <v>18.559999999999999</v>
      </c>
      <c r="AH3746" s="321">
        <f>IF($A$3="РЕГИОНЫ",ROUND($AG3746*(1-($L$6-$F$4))*(1-$F$3)*(1+$AG$2)*$AG$1,2),0)</f>
        <v>0</v>
      </c>
      <c r="AI3746" s="287">
        <f>_xlfn.IFNA(VLOOKUP(AD:AD,грп!B:C,2,0),0)</f>
        <v>0</v>
      </c>
      <c r="AJ3746" s="607">
        <v>0</v>
      </c>
      <c r="AK3746" s="672">
        <f t="shared" si="626"/>
        <v>0</v>
      </c>
      <c r="AL3746" s="174"/>
    </row>
    <row r="3747" spans="1:39" s="4" customFormat="1" ht="12" customHeight="1" outlineLevel="1" x14ac:dyDescent="0.35">
      <c r="A3747" s="307" t="s">
        <v>10402</v>
      </c>
      <c r="B3747" s="308" t="s">
        <v>8977</v>
      </c>
      <c r="C3747" s="323"/>
      <c r="D3747" s="310" t="s">
        <v>11703</v>
      </c>
      <c r="E3747" s="292" t="s">
        <v>2671</v>
      </c>
      <c r="F3747" s="293"/>
      <c r="G3747" s="293"/>
      <c r="H3747" s="294" t="s">
        <v>5946</v>
      </c>
      <c r="I3747" s="294" t="str">
        <f>IFERROR(_xlfn.IFNA(VLOOKUP($D:$D,history!$I:$Y,3,0),VLOOKUP(E:E,history!$H:$Y,4,0)),"--")</f>
        <v>--</v>
      </c>
      <c r="J3747" s="282" t="s">
        <v>9870</v>
      </c>
      <c r="K3747" s="282" t="str">
        <f t="shared" si="633"/>
        <v/>
      </c>
      <c r="L3747" s="312">
        <f>IF($A$3="ИМ",ROUND($Y3747*(1-($L$6-$F$4))*(1-$F$3)*(1+$AG$2),2),ROUND($M3747*(1-($L$6-$F$4))*(1-$F$3)*(1+$AG$2),2))</f>
        <v>846.58</v>
      </c>
      <c r="M3747" s="312">
        <f>ROUND(IF($A$3="РЕГИОНЫ",AG3747*$AG$3*$AG$1,IF(AI3747=0,AG3747*$AG$3*$AG$1,AG3747*$AG$3*(1-5%)*$AG$1)),2)</f>
        <v>1282.7</v>
      </c>
      <c r="N3747" s="297" t="str">
        <f>_xlfn.IFNA(VLOOKUP($E:$E,'1'!$A:$E,3,0),"")</f>
        <v/>
      </c>
      <c r="O3747" s="297" t="str">
        <f>_xlfn.IFNA(VLOOKUP($E:$E,'2'!$A:$E,3,0),"")</f>
        <v/>
      </c>
      <c r="P3747" s="297" t="str">
        <f>_xlfn.IFNA(VLOOKUP($E:$E,'3'!$A:$D,3,0),"")</f>
        <v/>
      </c>
      <c r="Q3747" s="297" t="str">
        <f>_xlfn.IFNA(VLOOKUP($E:$E,'4'!$A:$F,3,0),"")</f>
        <v/>
      </c>
      <c r="R3747" s="297" t="str">
        <f>_xlfn.IFNA(VLOOKUP($E:$E,'5'!$A:$F,3,0),"")</f>
        <v/>
      </c>
      <c r="S3747" s="297" t="str">
        <f>_xlfn.IFNA(VLOOKUP($E:$E,'6'!$A:$F,3,0),"")</f>
        <v/>
      </c>
      <c r="T3747" s="313">
        <v>1</v>
      </c>
      <c r="U3747" s="313">
        <v>1</v>
      </c>
      <c r="V3747" s="313">
        <v>12</v>
      </c>
      <c r="W3747" s="314">
        <v>0.56699999999999995</v>
      </c>
      <c r="X3747" s="315">
        <v>1.4285713999999999E-3</v>
      </c>
      <c r="Y3747" s="749">
        <v>1220</v>
      </c>
      <c r="Z3747" s="282"/>
      <c r="AA3747" s="316" t="s">
        <v>10391</v>
      </c>
      <c r="AB3747" s="282" t="s">
        <v>9163</v>
      </c>
      <c r="AC3747" s="317" t="s">
        <v>2081</v>
      </c>
      <c r="AD3747" s="318" t="s">
        <v>9679</v>
      </c>
      <c r="AE3747" s="319" t="s">
        <v>11326</v>
      </c>
      <c r="AF3747" s="319" t="s">
        <v>11328</v>
      </c>
      <c r="AG3747" s="320">
        <v>16.079999999999998</v>
      </c>
      <c r="AH3747" s="321">
        <f>IF($A$3="РЕГИОНЫ",ROUND($AG3747*(1-($L$6-$F$4))*(1-$F$3)*(1+$AG$2)*$AG$1,2),0)</f>
        <v>0</v>
      </c>
      <c r="AI3747" s="287">
        <f>_xlfn.IFNA(VLOOKUP(AD:AD,грп!B:C,2,0),0)</f>
        <v>0</v>
      </c>
      <c r="AJ3747" s="607">
        <v>0</v>
      </c>
      <c r="AK3747" s="672">
        <f t="shared" si="626"/>
        <v>0</v>
      </c>
      <c r="AL3747" s="174"/>
    </row>
    <row r="3748" spans="1:39" s="1" customFormat="1" ht="12" customHeight="1" x14ac:dyDescent="0.35">
      <c r="A3748" s="288"/>
      <c r="B3748" s="289"/>
      <c r="C3748" s="290" t="s">
        <v>555</v>
      </c>
      <c r="D3748" s="291" t="s">
        <v>4052</v>
      </c>
      <c r="E3748" s="292"/>
      <c r="F3748" s="293"/>
      <c r="G3748" s="293"/>
      <c r="H3748" s="294"/>
      <c r="I3748" s="294"/>
      <c r="J3748" s="282" t="s">
        <v>393</v>
      </c>
      <c r="K3748" s="282" t="str">
        <f t="shared" si="633"/>
        <v/>
      </c>
      <c r="L3748" s="295"/>
      <c r="M3748" s="296"/>
      <c r="N3748" s="297"/>
      <c r="O3748" s="297"/>
      <c r="P3748" s="297"/>
      <c r="Q3748" s="297" t="str">
        <f>_xlfn.IFNA(VLOOKUP($E:$E,'4'!$A:$F,3,0),"")</f>
        <v/>
      </c>
      <c r="R3748" s="297" t="str">
        <f>_xlfn.IFNA(VLOOKUP($E:$E,'5'!$A:$F,3,0),"")</f>
        <v/>
      </c>
      <c r="S3748" s="297"/>
      <c r="T3748" s="298"/>
      <c r="U3748" s="280"/>
      <c r="V3748" s="280"/>
      <c r="W3748" s="300"/>
      <c r="X3748" s="301"/>
      <c r="Y3748" s="749"/>
      <c r="Z3748" s="282"/>
      <c r="AA3748" s="280"/>
      <c r="AB3748" s="280"/>
      <c r="AC3748" s="302"/>
      <c r="AD3748" s="338" t="s">
        <v>4052</v>
      </c>
      <c r="AE3748" s="282"/>
      <c r="AF3748" s="329"/>
      <c r="AG3748" s="339"/>
      <c r="AH3748" s="306"/>
      <c r="AI3748" s="287">
        <f>_xlfn.IFNA(VLOOKUP(AD:AD,грп!B:C,2,0),0)</f>
        <v>0</v>
      </c>
      <c r="AJ3748" s="607">
        <v>0</v>
      </c>
      <c r="AK3748" s="672" t="str">
        <f t="shared" si="626"/>
        <v xml:space="preserve"> </v>
      </c>
      <c r="AL3748" s="174"/>
      <c r="AM3748" s="4"/>
    </row>
    <row r="3749" spans="1:39" s="4" customFormat="1" ht="11.45" customHeight="1" outlineLevel="1" x14ac:dyDescent="0.35">
      <c r="A3749" s="307" t="s">
        <v>1897</v>
      </c>
      <c r="B3749" s="308" t="s">
        <v>9655</v>
      </c>
      <c r="C3749" s="309" t="s">
        <v>21</v>
      </c>
      <c r="D3749" s="310" t="s">
        <v>11704</v>
      </c>
      <c r="E3749" s="322" t="s">
        <v>9410</v>
      </c>
      <c r="F3749" s="293"/>
      <c r="G3749" s="293"/>
      <c r="H3749" s="294" t="s">
        <v>5946</v>
      </c>
      <c r="I3749" s="294" t="str">
        <f>IFERROR(_xlfn.IFNA(VLOOKUP($D:$D,history!$I:$Y,3,0),VLOOKUP(E:E,history!$H:$Y,4,0)),"--")</f>
        <v>--</v>
      </c>
      <c r="J3749" s="282" t="s">
        <v>9870</v>
      </c>
      <c r="K3749" s="282" t="str">
        <f t="shared" si="633"/>
        <v/>
      </c>
      <c r="L3749" s="312">
        <f>IF($A$3="ИМ",ROUND($Y3749*(1-($L$6-$F$4))*(1-$F$3)*(1+$AG$2),2),ROUND($M3749*(1-($L$6-$F$4))*(1-$F$3)*(1+$AG$2),2))</f>
        <v>1492.05</v>
      </c>
      <c r="M3749" s="312">
        <f>ROUND(IF($A$3="РЕГИОНЫ",AG3749*$AG$3*$AG$1,IF(AI3749=0,AG3749*$AG$3*$AG$1,AG3749*$AG$3*(1-5%)*$AG$1)),2)</f>
        <v>2260.6799999999998</v>
      </c>
      <c r="N3749" s="297" t="str">
        <f>_xlfn.IFNA(VLOOKUP($E:$E,'1'!$A:$E,3,0),"")</f>
        <v/>
      </c>
      <c r="O3749" s="297" t="str">
        <f>_xlfn.IFNA(VLOOKUP($E:$E,'2'!$A:$E,3,0),"")</f>
        <v/>
      </c>
      <c r="P3749" s="297" t="str">
        <f>_xlfn.IFNA(VLOOKUP($E:$E,'3'!$A:$D,3,0),"")</f>
        <v/>
      </c>
      <c r="Q3749" s="297" t="str">
        <f>_xlfn.IFNA(VLOOKUP($E:$E,'4'!$A:$F,3,0),"")</f>
        <v/>
      </c>
      <c r="R3749" s="297" t="str">
        <f>_xlfn.IFNA(VLOOKUP($E:$E,'5'!$A:$F,3,0),"")</f>
        <v/>
      </c>
      <c r="S3749" s="297" t="str">
        <f>_xlfn.IFNA(VLOOKUP($E:$E,'6'!$A:$F,3,0),"")</f>
        <v/>
      </c>
      <c r="T3749" s="313">
        <v>1</v>
      </c>
      <c r="U3749" s="313">
        <v>1</v>
      </c>
      <c r="V3749" s="313">
        <v>6</v>
      </c>
      <c r="W3749" s="314">
        <v>1.117</v>
      </c>
      <c r="X3749" s="315">
        <v>3.5166667000000001E-3</v>
      </c>
      <c r="Y3749" s="749">
        <v>2030</v>
      </c>
      <c r="Z3749" s="282"/>
      <c r="AA3749" s="316" t="s">
        <v>10391</v>
      </c>
      <c r="AB3749" s="282" t="s">
        <v>10389</v>
      </c>
      <c r="AC3749" s="317" t="s">
        <v>2081</v>
      </c>
      <c r="AD3749" s="318" t="s">
        <v>4052</v>
      </c>
      <c r="AE3749" s="319" t="s">
        <v>11326</v>
      </c>
      <c r="AF3749" s="319" t="s">
        <v>11348</v>
      </c>
      <c r="AG3749" s="320">
        <v>28.34</v>
      </c>
      <c r="AH3749" s="321">
        <f>IF($A$3="РЕГИОНЫ",ROUND($AG3749*(1-($L$6-$F$4))*(1-$F$3)*(1+$AG$2)*$AG$1,2),0)</f>
        <v>0</v>
      </c>
      <c r="AI3749" s="287">
        <f>_xlfn.IFNA(VLOOKUP(AD:AD,грп!B:C,2,0),0)</f>
        <v>0</v>
      </c>
      <c r="AJ3749" s="607">
        <v>0</v>
      </c>
      <c r="AK3749" s="672" t="str">
        <f t="shared" si="626"/>
        <v>new</v>
      </c>
      <c r="AL3749" s="174"/>
    </row>
    <row r="3750" spans="1:39" s="4" customFormat="1" ht="12" customHeight="1" outlineLevel="1" x14ac:dyDescent="0.35">
      <c r="A3750" s="307" t="s">
        <v>10402</v>
      </c>
      <c r="B3750" s="308" t="s">
        <v>8978</v>
      </c>
      <c r="C3750" s="323"/>
      <c r="D3750" s="310" t="s">
        <v>11705</v>
      </c>
      <c r="E3750" s="292" t="s">
        <v>2672</v>
      </c>
      <c r="F3750" s="293"/>
      <c r="G3750" s="293"/>
      <c r="H3750" s="294" t="s">
        <v>5946</v>
      </c>
      <c r="I3750" s="294" t="str">
        <f>IFERROR(_xlfn.IFNA(VLOOKUP($D:$D,history!$I:$Y,3,0),VLOOKUP(E:E,history!$H:$Y,4,0)),"--")</f>
        <v>--</v>
      </c>
      <c r="J3750" s="282" t="s">
        <v>9870</v>
      </c>
      <c r="K3750" s="282" t="str">
        <f t="shared" si="633"/>
        <v/>
      </c>
      <c r="L3750" s="312">
        <f>IF($A$3="ИМ",ROUND($Y3750*(1-($L$6-$F$4))*(1-$F$3)*(1+$AG$2),2),ROUND($M3750*(1-($L$6-$F$4))*(1-$F$3)*(1+$AG$2),2))</f>
        <v>968.73</v>
      </c>
      <c r="M3750" s="312">
        <f>ROUND(IF($A$3="РЕГИОНЫ",AG3750*$AG$3*$AG$1,IF(AI3750=0,AG3750*$AG$3*$AG$1,AG3750*$AG$3*(1-5%)*$AG$1)),2)</f>
        <v>1467.77</v>
      </c>
      <c r="N3750" s="297" t="str">
        <f>_xlfn.IFNA(VLOOKUP($E:$E,'1'!$A:$E,3,0),"")</f>
        <v/>
      </c>
      <c r="O3750" s="297" t="str">
        <f>_xlfn.IFNA(VLOOKUP($E:$E,'2'!$A:$E,3,0),"")</f>
        <v/>
      </c>
      <c r="P3750" s="297" t="str">
        <f>_xlfn.IFNA(VLOOKUP($E:$E,'3'!$A:$D,3,0),"")</f>
        <v/>
      </c>
      <c r="Q3750" s="297" t="str">
        <f>_xlfn.IFNA(VLOOKUP($E:$E,'4'!$A:$F,3,0),"")</f>
        <v/>
      </c>
      <c r="R3750" s="297" t="str">
        <f>_xlfn.IFNA(VLOOKUP($E:$E,'5'!$A:$F,3,0),"")</f>
        <v/>
      </c>
      <c r="S3750" s="297" t="str">
        <f>_xlfn.IFNA(VLOOKUP($E:$E,'6'!$A:$F,3,0),"")</f>
        <v/>
      </c>
      <c r="T3750" s="313">
        <v>1</v>
      </c>
      <c r="U3750" s="313">
        <v>1</v>
      </c>
      <c r="V3750" s="313">
        <v>12</v>
      </c>
      <c r="W3750" s="314">
        <v>0.82499999999999996</v>
      </c>
      <c r="X3750" s="315">
        <v>1.9642856999999999E-3</v>
      </c>
      <c r="Y3750" s="749">
        <v>1390</v>
      </c>
      <c r="Z3750" s="282"/>
      <c r="AA3750" s="316" t="s">
        <v>10391</v>
      </c>
      <c r="AB3750" s="282" t="s">
        <v>9163</v>
      </c>
      <c r="AC3750" s="317" t="s">
        <v>2081</v>
      </c>
      <c r="AD3750" s="318" t="s">
        <v>4052</v>
      </c>
      <c r="AE3750" s="319" t="s">
        <v>11326</v>
      </c>
      <c r="AF3750" s="319" t="s">
        <v>11328</v>
      </c>
      <c r="AG3750" s="320">
        <v>18.399999999999999</v>
      </c>
      <c r="AH3750" s="321">
        <f>IF($A$3="РЕГИОНЫ",ROUND($AG3750*(1-($L$6-$F$4))*(1-$F$3)*(1+$AG$2)*$AG$1,2),0)</f>
        <v>0</v>
      </c>
      <c r="AI3750" s="287">
        <f>_xlfn.IFNA(VLOOKUP(AD:AD,грп!B:C,2,0),0)</f>
        <v>0</v>
      </c>
      <c r="AJ3750" s="607">
        <v>40</v>
      </c>
      <c r="AK3750" s="672">
        <f t="shared" si="626"/>
        <v>0</v>
      </c>
      <c r="AL3750" s="174"/>
    </row>
    <row r="3751" spans="1:39" s="1" customFormat="1" ht="12" customHeight="1" x14ac:dyDescent="0.35">
      <c r="A3751" s="288"/>
      <c r="B3751" s="289"/>
      <c r="C3751" s="290" t="s">
        <v>555</v>
      </c>
      <c r="D3751" s="291" t="s">
        <v>4051</v>
      </c>
      <c r="E3751" s="292"/>
      <c r="F3751" s="293"/>
      <c r="G3751" s="293"/>
      <c r="H3751" s="294"/>
      <c r="I3751" s="294"/>
      <c r="J3751" s="282" t="s">
        <v>393</v>
      </c>
      <c r="K3751" s="282" t="str">
        <f t="shared" si="633"/>
        <v/>
      </c>
      <c r="L3751" s="295"/>
      <c r="M3751" s="296"/>
      <c r="N3751" s="297"/>
      <c r="O3751" s="297"/>
      <c r="P3751" s="297"/>
      <c r="Q3751" s="297" t="str">
        <f>_xlfn.IFNA(VLOOKUP($E:$E,'4'!$A:$F,3,0),"")</f>
        <v/>
      </c>
      <c r="R3751" s="297" t="str">
        <f>_xlfn.IFNA(VLOOKUP($E:$E,'5'!$A:$F,3,0),"")</f>
        <v/>
      </c>
      <c r="S3751" s="297"/>
      <c r="T3751" s="298"/>
      <c r="U3751" s="280"/>
      <c r="V3751" s="280"/>
      <c r="W3751" s="300"/>
      <c r="X3751" s="301"/>
      <c r="Y3751" s="749"/>
      <c r="Z3751" s="282"/>
      <c r="AA3751" s="280"/>
      <c r="AB3751" s="280"/>
      <c r="AC3751" s="302"/>
      <c r="AD3751" s="303" t="s">
        <v>4051</v>
      </c>
      <c r="AE3751" s="282"/>
      <c r="AF3751" s="329"/>
      <c r="AG3751" s="339"/>
      <c r="AH3751" s="306"/>
      <c r="AI3751" s="287">
        <f>_xlfn.IFNA(VLOOKUP(AD:AD,грп!B:C,2,0),0)</f>
        <v>0</v>
      </c>
      <c r="AJ3751" s="607">
        <v>0</v>
      </c>
      <c r="AK3751" s="672" t="str">
        <f t="shared" si="626"/>
        <v xml:space="preserve"> </v>
      </c>
      <c r="AL3751" s="174"/>
      <c r="AM3751" s="4"/>
    </row>
    <row r="3752" spans="1:39" s="4" customFormat="1" ht="12" customHeight="1" outlineLevel="1" x14ac:dyDescent="0.35">
      <c r="A3752" s="307" t="s">
        <v>10402</v>
      </c>
      <c r="B3752" s="308" t="s">
        <v>8979</v>
      </c>
      <c r="C3752" s="323"/>
      <c r="D3752" s="310" t="s">
        <v>2783</v>
      </c>
      <c r="E3752" s="292" t="s">
        <v>2784</v>
      </c>
      <c r="F3752" s="293"/>
      <c r="G3752" s="293"/>
      <c r="H3752" s="294" t="s">
        <v>11838</v>
      </c>
      <c r="I3752" s="294" t="str">
        <f>IFERROR(_xlfn.IFNA(VLOOKUP($D:$D,history!$I:$Y,3,0),VLOOKUP(E:E,history!$H:$Y,4,0)),"--")</f>
        <v>--</v>
      </c>
      <c r="J3752" s="282" t="s">
        <v>9870</v>
      </c>
      <c r="K3752" s="282" t="str">
        <f t="shared" si="633"/>
        <v/>
      </c>
      <c r="L3752" s="312">
        <f>IF($A$3="ИМ",ROUND($Y3752*(1-($L$6-$F$4))*(1-$F$3)*(1+$AG$2),2),ROUND($M3752*(1-($L$6-$F$4))*(1-$F$3)*(1+$AG$2),2))</f>
        <v>514.37</v>
      </c>
      <c r="M3752" s="312">
        <f>ROUND(IF($A$3="РЕГИОНЫ",AG3752*$AG$3*$AG$1,IF(AI3752=0,AG3752*$AG$3*$AG$1,AG3752*$AG$3*(1-5%)*$AG$1)),2)</f>
        <v>779.35</v>
      </c>
      <c r="N3752" s="297" t="str">
        <f>_xlfn.IFNA(VLOOKUP($E:$E,'1'!$A:$E,3,0),"")</f>
        <v/>
      </c>
      <c r="O3752" s="297" t="str">
        <f>_xlfn.IFNA(VLOOKUP($E:$E,'2'!$A:$E,3,0),"")</f>
        <v/>
      </c>
      <c r="P3752" s="297" t="str">
        <f>_xlfn.IFNA(VLOOKUP($E:$E,'3'!$A:$D,3,0),"")</f>
        <v/>
      </c>
      <c r="Q3752" s="297" t="str">
        <f>_xlfn.IFNA(VLOOKUP($E:$E,'4'!$A:$F,3,0),"")</f>
        <v/>
      </c>
      <c r="R3752" s="297" t="str">
        <f>_xlfn.IFNA(VLOOKUP($E:$E,'5'!$A:$F,3,0),"")</f>
        <v/>
      </c>
      <c r="S3752" s="297" t="str">
        <f>_xlfn.IFNA(VLOOKUP($E:$E,'6'!$A:$F,3,0),"")</f>
        <v/>
      </c>
      <c r="T3752" s="313">
        <v>1</v>
      </c>
      <c r="U3752" s="313">
        <v>10</v>
      </c>
      <c r="V3752" s="313">
        <v>50</v>
      </c>
      <c r="W3752" s="314">
        <v>0.16500000000000001</v>
      </c>
      <c r="X3752" s="315">
        <v>4.6999999999999999E-4</v>
      </c>
      <c r="Y3752" s="749">
        <v>740</v>
      </c>
      <c r="Z3752" s="282"/>
      <c r="AA3752" s="316" t="s">
        <v>10391</v>
      </c>
      <c r="AB3752" s="282" t="s">
        <v>9163</v>
      </c>
      <c r="AC3752" s="317" t="s">
        <v>2081</v>
      </c>
      <c r="AD3752" s="318" t="s">
        <v>4051</v>
      </c>
      <c r="AE3752" s="319" t="s">
        <v>11326</v>
      </c>
      <c r="AF3752" s="319" t="s">
        <v>11328</v>
      </c>
      <c r="AG3752" s="320">
        <v>9.77</v>
      </c>
      <c r="AH3752" s="321">
        <f>IF($A$3="РЕГИОНЫ",ROUND($AG3752*(1-($L$6-$F$4))*(1-$F$3)*(1+$AG$2)*$AG$1,2),0)</f>
        <v>0</v>
      </c>
      <c r="AI3752" s="287">
        <f>_xlfn.IFNA(VLOOKUP(AD:AD,грп!B:C,2,0),0)</f>
        <v>0</v>
      </c>
      <c r="AJ3752" s="607">
        <v>0</v>
      </c>
      <c r="AK3752" s="672">
        <f t="shared" si="626"/>
        <v>0</v>
      </c>
      <c r="AL3752" s="174"/>
    </row>
    <row r="3753" spans="1:39" s="1" customFormat="1" ht="12" customHeight="1" x14ac:dyDescent="0.35">
      <c r="A3753" s="288"/>
      <c r="B3753" s="289"/>
      <c r="C3753" s="290" t="s">
        <v>555</v>
      </c>
      <c r="D3753" s="291" t="s">
        <v>3964</v>
      </c>
      <c r="E3753" s="292"/>
      <c r="F3753" s="293"/>
      <c r="G3753" s="293"/>
      <c r="H3753" s="294"/>
      <c r="I3753" s="294"/>
      <c r="J3753" s="282" t="s">
        <v>393</v>
      </c>
      <c r="K3753" s="282" t="str">
        <f t="shared" si="633"/>
        <v/>
      </c>
      <c r="L3753" s="295"/>
      <c r="M3753" s="296"/>
      <c r="N3753" s="297"/>
      <c r="O3753" s="297"/>
      <c r="P3753" s="297"/>
      <c r="Q3753" s="297" t="str">
        <f>_xlfn.IFNA(VLOOKUP($E:$E,'4'!$A:$F,3,0),"")</f>
        <v/>
      </c>
      <c r="R3753" s="297" t="str">
        <f>_xlfn.IFNA(VLOOKUP($E:$E,'5'!$A:$F,3,0),"")</f>
        <v/>
      </c>
      <c r="S3753" s="297"/>
      <c r="T3753" s="298"/>
      <c r="U3753" s="280"/>
      <c r="V3753" s="280"/>
      <c r="W3753" s="300"/>
      <c r="X3753" s="301"/>
      <c r="Y3753" s="749"/>
      <c r="Z3753" s="282"/>
      <c r="AA3753" s="280"/>
      <c r="AB3753" s="280"/>
      <c r="AC3753" s="302"/>
      <c r="AD3753" s="303" t="s">
        <v>3964</v>
      </c>
      <c r="AE3753" s="282"/>
      <c r="AF3753" s="329"/>
      <c r="AG3753" s="339"/>
      <c r="AH3753" s="306"/>
      <c r="AI3753" s="287">
        <f>_xlfn.IFNA(VLOOKUP(AD:AD,грп!B:C,2,0),0)</f>
        <v>0</v>
      </c>
      <c r="AJ3753" s="607">
        <v>0</v>
      </c>
      <c r="AK3753" s="672" t="str">
        <f t="shared" si="626"/>
        <v xml:space="preserve"> </v>
      </c>
      <c r="AL3753" s="174"/>
      <c r="AM3753" s="4"/>
    </row>
    <row r="3754" spans="1:39" s="4" customFormat="1" ht="11.45" customHeight="1" outlineLevel="1" x14ac:dyDescent="0.35">
      <c r="A3754" s="307" t="s">
        <v>1897</v>
      </c>
      <c r="B3754" s="308" t="s">
        <v>9656</v>
      </c>
      <c r="C3754" s="309" t="s">
        <v>21</v>
      </c>
      <c r="D3754" s="310" t="s">
        <v>11706</v>
      </c>
      <c r="E3754" s="322" t="s">
        <v>9411</v>
      </c>
      <c r="F3754" s="293"/>
      <c r="G3754" s="293"/>
      <c r="H3754" s="294" t="s">
        <v>5946</v>
      </c>
      <c r="I3754" s="294" t="str">
        <f>IFERROR(_xlfn.IFNA(VLOOKUP($D:$D,history!$I:$Y,3,0),VLOOKUP(E:E,history!$H:$Y,4,0)),"--")</f>
        <v>--</v>
      </c>
      <c r="J3754" s="282" t="s">
        <v>9870</v>
      </c>
      <c r="K3754" s="282" t="str">
        <f t="shared" si="633"/>
        <v/>
      </c>
      <c r="L3754" s="312">
        <f>IF($A$3="ИМ",ROUND($Y3754*(1-($L$6-$F$4))*(1-$F$3)*(1+$AG$2),2),ROUND($M3754*(1-($L$6-$F$4))*(1-$F$3)*(1+$AG$2),2))</f>
        <v>644.94000000000005</v>
      </c>
      <c r="M3754" s="312">
        <f>ROUND(IF($A$3="РЕГИОНЫ",AG3754*$AG$3*$AG$1,IF(AI3754=0,AG3754*$AG$3*$AG$1,AG3754*$AG$3*(1-5%)*$AG$1)),2)</f>
        <v>977.18</v>
      </c>
      <c r="N3754" s="297" t="str">
        <f>_xlfn.IFNA(VLOOKUP($E:$E,'1'!$A:$E,3,0),"")</f>
        <v/>
      </c>
      <c r="O3754" s="297" t="str">
        <f>_xlfn.IFNA(VLOOKUP($E:$E,'2'!$A:$E,3,0),"")</f>
        <v/>
      </c>
      <c r="P3754" s="297" t="str">
        <f>_xlfn.IFNA(VLOOKUP($E:$E,'3'!$A:$D,3,0),"")</f>
        <v/>
      </c>
      <c r="Q3754" s="297" t="str">
        <f>_xlfn.IFNA(VLOOKUP($E:$E,'4'!$A:$F,3,0),"")</f>
        <v/>
      </c>
      <c r="R3754" s="297" t="str">
        <f>_xlfn.IFNA(VLOOKUP($E:$E,'5'!$A:$F,3,0),"")</f>
        <v/>
      </c>
      <c r="S3754" s="297" t="str">
        <f>_xlfn.IFNA(VLOOKUP($E:$E,'6'!$A:$F,3,0),"")</f>
        <v/>
      </c>
      <c r="T3754" s="313">
        <v>1</v>
      </c>
      <c r="U3754" s="313">
        <v>12</v>
      </c>
      <c r="V3754" s="313">
        <v>24</v>
      </c>
      <c r="W3754" s="314">
        <v>0.34599999999999997</v>
      </c>
      <c r="X3754" s="315">
        <v>1.5570174999999999E-3</v>
      </c>
      <c r="Y3754" s="749">
        <v>880</v>
      </c>
      <c r="Z3754" s="282"/>
      <c r="AA3754" s="316" t="s">
        <v>10391</v>
      </c>
      <c r="AB3754" s="282" t="s">
        <v>10389</v>
      </c>
      <c r="AC3754" s="317" t="s">
        <v>2081</v>
      </c>
      <c r="AD3754" s="318" t="s">
        <v>3964</v>
      </c>
      <c r="AE3754" s="319" t="s">
        <v>11326</v>
      </c>
      <c r="AF3754" s="319" t="s">
        <v>21</v>
      </c>
      <c r="AG3754" s="320">
        <v>12.25</v>
      </c>
      <c r="AH3754" s="321">
        <f>IF($A$3="РЕГИОНЫ",ROUND($AG3754*(1-($L$6-$F$4))*(1-$F$3)*(1+$AG$2)*$AG$1,2),0)</f>
        <v>0</v>
      </c>
      <c r="AI3754" s="287">
        <f>_xlfn.IFNA(VLOOKUP(AD:AD,грп!B:C,2,0),0)</f>
        <v>0</v>
      </c>
      <c r="AJ3754" s="607">
        <v>0</v>
      </c>
      <c r="AK3754" s="672" t="str">
        <f t="shared" si="626"/>
        <v>new</v>
      </c>
      <c r="AL3754" s="174"/>
    </row>
    <row r="3755" spans="1:39" s="4" customFormat="1" ht="12" customHeight="1" outlineLevel="1" x14ac:dyDescent="0.35">
      <c r="A3755" s="307" t="s">
        <v>10402</v>
      </c>
      <c r="B3755" s="308" t="s">
        <v>8999</v>
      </c>
      <c r="C3755" s="309"/>
      <c r="D3755" s="310" t="s">
        <v>3910</v>
      </c>
      <c r="E3755" s="311" t="s">
        <v>3911</v>
      </c>
      <c r="F3755" s="293"/>
      <c r="G3755" s="293"/>
      <c r="H3755" s="294" t="s">
        <v>11838</v>
      </c>
      <c r="I3755" s="294" t="str">
        <f>IFERROR(_xlfn.IFNA(VLOOKUP($D:$D,history!$I:$Y,3,0),VLOOKUP(E:E,history!$H:$Y,4,0)),"--")</f>
        <v>--</v>
      </c>
      <c r="J3755" s="282" t="s">
        <v>9870</v>
      </c>
      <c r="K3755" s="282" t="str">
        <f t="shared" si="633"/>
        <v/>
      </c>
      <c r="L3755" s="312">
        <f>IF($A$3="ИМ",ROUND($Y3755*(1-($L$6-$F$4))*(1-$F$3)*(1+$AG$2),2),ROUND($M3755*(1-($L$6-$F$4))*(1-$F$3)*(1+$AG$2),2))</f>
        <v>376.44</v>
      </c>
      <c r="M3755" s="312">
        <f>ROUND(IF($A$3="РЕГИОНЫ",AG3755*$AG$3*$AG$1,IF(AI3755=0,AG3755*$AG$3*$AG$1,AG3755*$AG$3*(1-5%)*$AG$1)),2)</f>
        <v>570.36</v>
      </c>
      <c r="N3755" s="297" t="str">
        <f>_xlfn.IFNA(VLOOKUP($E:$E,'1'!$A:$E,3,0),"")</f>
        <v/>
      </c>
      <c r="O3755" s="297" t="str">
        <f>_xlfn.IFNA(VLOOKUP($E:$E,'2'!$A:$E,3,0),"")</f>
        <v/>
      </c>
      <c r="P3755" s="297" t="str">
        <f>_xlfn.IFNA(VLOOKUP($E:$E,'3'!$A:$D,3,0),"")</f>
        <v/>
      </c>
      <c r="Q3755" s="297" t="str">
        <f>_xlfn.IFNA(VLOOKUP($E:$E,'4'!$A:$F,3,0),"")</f>
        <v/>
      </c>
      <c r="R3755" s="297" t="str">
        <f>_xlfn.IFNA(VLOOKUP($E:$E,'5'!$A:$F,3,0),"")</f>
        <v/>
      </c>
      <c r="S3755" s="297" t="str">
        <f>_xlfn.IFNA(VLOOKUP($E:$E,'6'!$A:$F,3,0),"")</f>
        <v/>
      </c>
      <c r="T3755" s="313">
        <v>1</v>
      </c>
      <c r="U3755" s="313">
        <v>6</v>
      </c>
      <c r="V3755" s="313">
        <v>60</v>
      </c>
      <c r="W3755" s="314">
        <v>0.248</v>
      </c>
      <c r="X3755" s="315">
        <v>8.8333330000000003E-4</v>
      </c>
      <c r="Y3755" s="749">
        <v>540</v>
      </c>
      <c r="Z3755" s="282"/>
      <c r="AA3755" s="316" t="s">
        <v>10390</v>
      </c>
      <c r="AB3755" s="282" t="s">
        <v>9163</v>
      </c>
      <c r="AC3755" s="317" t="s">
        <v>2081</v>
      </c>
      <c r="AD3755" s="318" t="s">
        <v>3964</v>
      </c>
      <c r="AE3755" s="319" t="s">
        <v>11326</v>
      </c>
      <c r="AF3755" s="319" t="s">
        <v>11273</v>
      </c>
      <c r="AG3755" s="320">
        <v>7.15</v>
      </c>
      <c r="AH3755" s="321">
        <f>IF($A$3="РЕГИОНЫ",ROUND($AG3755*(1-($L$6-$F$4))*(1-$F$3)*(1+$AG$2)*$AG$1,2),0)</f>
        <v>0</v>
      </c>
      <c r="AI3755" s="287">
        <f>_xlfn.IFNA(VLOOKUP(AD:AD,грп!B:C,2,0),0)</f>
        <v>0</v>
      </c>
      <c r="AJ3755" s="607">
        <v>63</v>
      </c>
      <c r="AK3755" s="672">
        <f t="shared" si="626"/>
        <v>0</v>
      </c>
      <c r="AL3755" s="174"/>
    </row>
    <row r="3756" spans="1:39" s="4" customFormat="1" ht="12" customHeight="1" outlineLevel="1" x14ac:dyDescent="0.35">
      <c r="A3756" s="307" t="s">
        <v>10402</v>
      </c>
      <c r="B3756" s="308" t="s">
        <v>9000</v>
      </c>
      <c r="C3756" s="309"/>
      <c r="D3756" s="310" t="s">
        <v>4245</v>
      </c>
      <c r="E3756" s="311" t="s">
        <v>3912</v>
      </c>
      <c r="F3756" s="293"/>
      <c r="G3756" s="293"/>
      <c r="H3756" s="294" t="s">
        <v>11838</v>
      </c>
      <c r="I3756" s="294" t="str">
        <f>IFERROR(_xlfn.IFNA(VLOOKUP($D:$D,history!$I:$Y,3,0),VLOOKUP(E:E,history!$H:$Y,4,0)),"--")</f>
        <v>V</v>
      </c>
      <c r="J3756" s="282" t="s">
        <v>5946</v>
      </c>
      <c r="K3756" s="282" t="str">
        <f t="shared" si="633"/>
        <v/>
      </c>
      <c r="L3756" s="312">
        <f>IF($A$3="ИМ",ROUND($Y3756*(1-($L$6-$F$4))*(1-$F$3)*(1+$AG$2),2),ROUND($M3756*(1-($L$6-$F$4))*(1-$F$3)*(1+$AG$2),2))</f>
        <v>430.14</v>
      </c>
      <c r="M3756" s="312">
        <f>ROUND(IF($A$3="РЕГИОНЫ",AG3756*$AG$3*$AG$1,IF(AI3756=0,AG3756*$AG$3*$AG$1,AG3756*$AG$3*(1-5%)*$AG$1)),2)</f>
        <v>651.72</v>
      </c>
      <c r="N3756" s="297" t="str">
        <f>_xlfn.IFNA(VLOOKUP($E:$E,'1'!$A:$E,3,0),"")</f>
        <v/>
      </c>
      <c r="O3756" s="297" t="str">
        <f>_xlfn.IFNA(VLOOKUP($E:$E,'2'!$A:$E,3,0),"")</f>
        <v/>
      </c>
      <c r="P3756" s="297" t="str">
        <f>_xlfn.IFNA(VLOOKUP($E:$E,'3'!$A:$D,3,0),"")</f>
        <v/>
      </c>
      <c r="Q3756" s="297" t="str">
        <f>_xlfn.IFNA(VLOOKUP($E:$E,'4'!$A:$F,3,0),"")</f>
        <v/>
      </c>
      <c r="R3756" s="297" t="str">
        <f>_xlfn.IFNA(VLOOKUP($E:$E,'5'!$A:$F,3,0),"")</f>
        <v/>
      </c>
      <c r="S3756" s="297" t="str">
        <f>_xlfn.IFNA(VLOOKUP($E:$E,'6'!$A:$F,3,0),"")</f>
        <v/>
      </c>
      <c r="T3756" s="313">
        <v>1</v>
      </c>
      <c r="U3756" s="313">
        <v>6</v>
      </c>
      <c r="V3756" s="313">
        <v>48</v>
      </c>
      <c r="W3756" s="314">
        <v>0.45200000000000001</v>
      </c>
      <c r="X3756" s="315">
        <v>2.8513072E-3</v>
      </c>
      <c r="Y3756" s="749">
        <v>620</v>
      </c>
      <c r="Z3756" s="282"/>
      <c r="AA3756" s="316" t="s">
        <v>10390</v>
      </c>
      <c r="AB3756" s="282" t="s">
        <v>9163</v>
      </c>
      <c r="AC3756" s="317" t="s">
        <v>2081</v>
      </c>
      <c r="AD3756" s="318" t="s">
        <v>3964</v>
      </c>
      <c r="AE3756" s="319" t="s">
        <v>11326</v>
      </c>
      <c r="AF3756" s="319" t="s">
        <v>11273</v>
      </c>
      <c r="AG3756" s="320">
        <v>8.17</v>
      </c>
      <c r="AH3756" s="321">
        <f>IF($A$3="РЕГИОНЫ",ROUND($AG3756*(1-($L$6-$F$4))*(1-$F$3)*(1+$AG$2)*$AG$1,2),0)</f>
        <v>0</v>
      </c>
      <c r="AI3756" s="287">
        <f>_xlfn.IFNA(VLOOKUP(AD:AD,грп!B:C,2,0),0)</f>
        <v>0</v>
      </c>
      <c r="AJ3756" s="607">
        <v>41</v>
      </c>
      <c r="AK3756" s="672">
        <f t="shared" si="626"/>
        <v>0</v>
      </c>
      <c r="AL3756" s="174"/>
    </row>
    <row r="3757" spans="1:39" s="1" customFormat="1" ht="12" customHeight="1" x14ac:dyDescent="0.35">
      <c r="A3757" s="288"/>
      <c r="B3757" s="289"/>
      <c r="C3757" s="290" t="s">
        <v>555</v>
      </c>
      <c r="D3757" s="291" t="s">
        <v>2763</v>
      </c>
      <c r="E3757" s="292"/>
      <c r="F3757" s="293"/>
      <c r="G3757" s="293"/>
      <c r="H3757" s="294"/>
      <c r="I3757" s="294"/>
      <c r="J3757" s="282" t="s">
        <v>393</v>
      </c>
      <c r="K3757" s="282" t="str">
        <f t="shared" si="633"/>
        <v/>
      </c>
      <c r="L3757" s="295"/>
      <c r="M3757" s="296"/>
      <c r="N3757" s="297"/>
      <c r="O3757" s="297"/>
      <c r="P3757" s="297"/>
      <c r="Q3757" s="297" t="str">
        <f>_xlfn.IFNA(VLOOKUP($E:$E,'4'!$A:$F,3,0),"")</f>
        <v/>
      </c>
      <c r="R3757" s="297" t="str">
        <f>_xlfn.IFNA(VLOOKUP($E:$E,'5'!$A:$F,3,0),"")</f>
        <v/>
      </c>
      <c r="S3757" s="297"/>
      <c r="T3757" s="298"/>
      <c r="U3757" s="280"/>
      <c r="V3757" s="280"/>
      <c r="W3757" s="300"/>
      <c r="X3757" s="301"/>
      <c r="Y3757" s="749"/>
      <c r="Z3757" s="282"/>
      <c r="AA3757" s="280"/>
      <c r="AB3757" s="280"/>
      <c r="AC3757" s="302"/>
      <c r="AD3757" s="303" t="s">
        <v>2763</v>
      </c>
      <c r="AE3757" s="282"/>
      <c r="AF3757" s="329"/>
      <c r="AG3757" s="339"/>
      <c r="AH3757" s="306"/>
      <c r="AI3757" s="287">
        <f>_xlfn.IFNA(VLOOKUP(AD:AD,грп!B:C,2,0),0)</f>
        <v>0</v>
      </c>
      <c r="AJ3757" s="607">
        <v>0</v>
      </c>
      <c r="AK3757" s="672" t="str">
        <f t="shared" si="626"/>
        <v xml:space="preserve"> </v>
      </c>
      <c r="AL3757" s="174"/>
      <c r="AM3757" s="4"/>
    </row>
    <row r="3758" spans="1:39" s="4" customFormat="1" ht="12" customHeight="1" outlineLevel="1" x14ac:dyDescent="0.35">
      <c r="A3758" s="307" t="s">
        <v>10402</v>
      </c>
      <c r="B3758" s="308" t="s">
        <v>8980</v>
      </c>
      <c r="C3758" s="323"/>
      <c r="D3758" s="310" t="s">
        <v>2862</v>
      </c>
      <c r="E3758" s="322" t="s">
        <v>2653</v>
      </c>
      <c r="F3758" s="293"/>
      <c r="G3758" s="293"/>
      <c r="H3758" s="294" t="s">
        <v>11838</v>
      </c>
      <c r="I3758" s="294" t="str">
        <f>IFERROR(_xlfn.IFNA(VLOOKUP($D:$D,history!$I:$Y,3,0),VLOOKUP(E:E,history!$H:$Y,4,0)),"--")</f>
        <v>--</v>
      </c>
      <c r="J3758" s="282" t="s">
        <v>5946</v>
      </c>
      <c r="K3758" s="282" t="str">
        <f t="shared" si="633"/>
        <v/>
      </c>
      <c r="L3758" s="312">
        <f t="shared" ref="L3758:L3770" si="634">IF($A$3="ИМ",ROUND($Y3758*(1-($L$6-$F$4))*(1-$F$3)*(1+$AG$2),2),ROUND($M3758*(1-($L$6-$F$4))*(1-$F$3)*(1+$AG$2),2))</f>
        <v>282.72000000000003</v>
      </c>
      <c r="M3758" s="312">
        <f>ROUND(IF($A$3="РЕГИОНЫ",AG3758*$AG$3*$AG$1,IF(AI3758=0,AG3758*$AG$3*$AG$1,AG3758*$AG$3*(1-5%)*$AG$1)),2)</f>
        <v>428.36</v>
      </c>
      <c r="N3758" s="297" t="str">
        <f>_xlfn.IFNA(VLOOKUP($E:$E,'1'!$A:$E,3,0),"")</f>
        <v/>
      </c>
      <c r="O3758" s="297">
        <f>_xlfn.IFNA(VLOOKUP($E:$E,'2'!$A:$E,3,0),"")</f>
        <v>312.46537396121886</v>
      </c>
      <c r="P3758" s="297" t="str">
        <f>_xlfn.IFNA(VLOOKUP($E:$E,'3'!$A:$D,3,0),"")</f>
        <v/>
      </c>
      <c r="Q3758" s="297" t="str">
        <f>_xlfn.IFNA(VLOOKUP($E:$E,'4'!$A:$F,3,0),"")</f>
        <v/>
      </c>
      <c r="R3758" s="297" t="str">
        <f>_xlfn.IFNA(VLOOKUP($E:$E,'5'!$A:$F,3,0),"")</f>
        <v/>
      </c>
      <c r="S3758" s="297" t="str">
        <f>_xlfn.IFNA(VLOOKUP($E:$E,'6'!$A:$F,3,0),"")</f>
        <v/>
      </c>
      <c r="T3758" s="313">
        <v>1</v>
      </c>
      <c r="U3758" s="313">
        <v>1</v>
      </c>
      <c r="V3758" s="313">
        <v>20</v>
      </c>
      <c r="W3758" s="314">
        <v>0.31</v>
      </c>
      <c r="X3758" s="315">
        <v>3.7299999999999998E-3</v>
      </c>
      <c r="Y3758" s="749">
        <v>410</v>
      </c>
      <c r="Z3758" s="282"/>
      <c r="AA3758" s="316" t="s">
        <v>10396</v>
      </c>
      <c r="AB3758" s="282" t="s">
        <v>9163</v>
      </c>
      <c r="AC3758" s="317" t="s">
        <v>2081</v>
      </c>
      <c r="AD3758" s="318" t="s">
        <v>2763</v>
      </c>
      <c r="AE3758" s="319" t="s">
        <v>11326</v>
      </c>
      <c r="AF3758" s="319" t="s">
        <v>11273</v>
      </c>
      <c r="AG3758" s="320">
        <v>5.37</v>
      </c>
      <c r="AH3758" s="321">
        <f t="shared" ref="AH3758:AH3770" si="635">IF($A$3="РЕГИОНЫ",ROUND($AG3758*(1-($L$6-$F$4))*(1-$F$3)*(1+$AG$2)*$AG$1,2),0)</f>
        <v>0</v>
      </c>
      <c r="AI3758" s="287">
        <f>_xlfn.IFNA(VLOOKUP(AD:AD,грп!B:C,2,0),0)</f>
        <v>0</v>
      </c>
      <c r="AJ3758" s="607">
        <v>0</v>
      </c>
      <c r="AK3758" s="672">
        <f t="shared" si="626"/>
        <v>0</v>
      </c>
      <c r="AL3758" s="174"/>
    </row>
    <row r="3759" spans="1:39" s="4" customFormat="1" ht="12" customHeight="1" outlineLevel="1" x14ac:dyDescent="0.35">
      <c r="A3759" s="307" t="s">
        <v>10402</v>
      </c>
      <c r="B3759" s="308" t="s">
        <v>8981</v>
      </c>
      <c r="C3759" s="323"/>
      <c r="D3759" s="310" t="s">
        <v>2863</v>
      </c>
      <c r="E3759" s="322" t="s">
        <v>2654</v>
      </c>
      <c r="F3759" s="293"/>
      <c r="G3759" s="293"/>
      <c r="H3759" s="294" t="s">
        <v>11838</v>
      </c>
      <c r="I3759" s="294" t="str">
        <f>IFERROR(_xlfn.IFNA(VLOOKUP($D:$D,history!$I:$Y,3,0),VLOOKUP(E:E,history!$H:$Y,4,0)),"--")</f>
        <v>--</v>
      </c>
      <c r="J3759" s="282" t="s">
        <v>9870</v>
      </c>
      <c r="K3759" s="282" t="str">
        <f t="shared" si="633"/>
        <v/>
      </c>
      <c r="L3759" s="312">
        <f t="shared" si="634"/>
        <v>1146.68</v>
      </c>
      <c r="M3759" s="312">
        <f>ROUND(IF($A$3="РЕГИОНЫ",AG3759*$AG$3*$AG$1,IF(AI3759=0,AG3759*$AG$3*$AG$1,AG3759*$AG$3*(1-5%)*$AG$1)),2)</f>
        <v>1737.39</v>
      </c>
      <c r="N3759" s="297" t="str">
        <f>_xlfn.IFNA(VLOOKUP($E:$E,'1'!$A:$E,3,0),"")</f>
        <v/>
      </c>
      <c r="O3759" s="297">
        <f>_xlfn.IFNA(VLOOKUP($E:$E,'2'!$A:$E,3,0),"")</f>
        <v>1206.6481994459834</v>
      </c>
      <c r="P3759" s="297" t="str">
        <f>_xlfn.IFNA(VLOOKUP($E:$E,'3'!$A:$D,3,0),"")</f>
        <v/>
      </c>
      <c r="Q3759" s="297" t="str">
        <f>_xlfn.IFNA(VLOOKUP($E:$E,'4'!$A:$F,3,0),"")</f>
        <v/>
      </c>
      <c r="R3759" s="297" t="str">
        <f>_xlfn.IFNA(VLOOKUP($E:$E,'5'!$A:$F,3,0),"")</f>
        <v/>
      </c>
      <c r="S3759" s="297" t="str">
        <f>_xlfn.IFNA(VLOOKUP($E:$E,'6'!$A:$F,3,0),"")</f>
        <v/>
      </c>
      <c r="T3759" s="313">
        <v>1</v>
      </c>
      <c r="U3759" s="313">
        <v>1</v>
      </c>
      <c r="V3759" s="313">
        <v>6</v>
      </c>
      <c r="W3759" s="314">
        <v>1.613</v>
      </c>
      <c r="X3759" s="315">
        <v>2.155E-2</v>
      </c>
      <c r="Y3759" s="749">
        <v>1650</v>
      </c>
      <c r="Z3759" s="282"/>
      <c r="AA3759" s="316" t="s">
        <v>10393</v>
      </c>
      <c r="AB3759" s="282" t="s">
        <v>9163</v>
      </c>
      <c r="AC3759" s="317" t="s">
        <v>2081</v>
      </c>
      <c r="AD3759" s="318" t="s">
        <v>2763</v>
      </c>
      <c r="AE3759" s="319" t="s">
        <v>11326</v>
      </c>
      <c r="AF3759" s="319" t="s">
        <v>11273</v>
      </c>
      <c r="AG3759" s="320">
        <v>21.78</v>
      </c>
      <c r="AH3759" s="321">
        <f t="shared" si="635"/>
        <v>0</v>
      </c>
      <c r="AI3759" s="287">
        <f>_xlfn.IFNA(VLOOKUP(AD:AD,грп!B:C,2,0),0)</f>
        <v>0</v>
      </c>
      <c r="AJ3759" s="607">
        <v>29</v>
      </c>
      <c r="AK3759" s="672">
        <f t="shared" si="626"/>
        <v>0</v>
      </c>
      <c r="AL3759" s="174"/>
    </row>
    <row r="3760" spans="1:39" s="4" customFormat="1" ht="12" customHeight="1" outlineLevel="1" x14ac:dyDescent="0.35">
      <c r="A3760" s="307" t="s">
        <v>10402</v>
      </c>
      <c r="B3760" s="308" t="s">
        <v>8982</v>
      </c>
      <c r="C3760" s="323"/>
      <c r="D3760" s="310" t="s">
        <v>2864</v>
      </c>
      <c r="E3760" s="322" t="s">
        <v>2655</v>
      </c>
      <c r="F3760" s="293"/>
      <c r="G3760" s="293"/>
      <c r="H3760" s="294" t="s">
        <v>5946</v>
      </c>
      <c r="I3760" s="294" t="str">
        <f>IFERROR(_xlfn.IFNA(VLOOKUP($D:$D,history!$I:$Y,3,0),VLOOKUP(E:E,history!$H:$Y,4,0)),"--")</f>
        <v>--</v>
      </c>
      <c r="J3760" s="282" t="s">
        <v>5946</v>
      </c>
      <c r="K3760" s="282" t="str">
        <f t="shared" si="633"/>
        <v/>
      </c>
      <c r="L3760" s="312">
        <f t="shared" si="634"/>
        <v>318.52</v>
      </c>
      <c r="M3760" s="312">
        <f>ROUND(IF($A$3="РЕГИОНЫ",AG3760*$AG$3*$AG$1,IF(AI3760=0,AG3760*$AG$3*$AG$1,AG3760*$AG$3*(1-5%)*$AG$1)),2)</f>
        <v>482.61</v>
      </c>
      <c r="N3760" s="297" t="str">
        <f>_xlfn.IFNA(VLOOKUP($E:$E,'1'!$A:$E,3,0),"")</f>
        <v/>
      </c>
      <c r="O3760" s="297">
        <f>_xlfn.IFNA(VLOOKUP($E:$E,'2'!$A:$E,3,0),"")</f>
        <v>347.92243767313022</v>
      </c>
      <c r="P3760" s="297" t="str">
        <f>_xlfn.IFNA(VLOOKUP($E:$E,'3'!$A:$D,3,0),"")</f>
        <v/>
      </c>
      <c r="Q3760" s="297" t="str">
        <f>_xlfn.IFNA(VLOOKUP($E:$E,'4'!$A:$F,3,0),"")</f>
        <v/>
      </c>
      <c r="R3760" s="297" t="str">
        <f>_xlfn.IFNA(VLOOKUP($E:$E,'5'!$A:$F,3,0),"")</f>
        <v/>
      </c>
      <c r="S3760" s="297" t="str">
        <f>_xlfn.IFNA(VLOOKUP($E:$E,'6'!$A:$F,3,0),"")</f>
        <v/>
      </c>
      <c r="T3760" s="313">
        <v>1</v>
      </c>
      <c r="U3760" s="313">
        <v>1</v>
      </c>
      <c r="V3760" s="313">
        <v>20</v>
      </c>
      <c r="W3760" s="314">
        <v>0.38</v>
      </c>
      <c r="X3760" s="315">
        <v>5.8149999999999999E-3</v>
      </c>
      <c r="Y3760" s="749">
        <v>460</v>
      </c>
      <c r="Z3760" s="282"/>
      <c r="AA3760" s="316" t="s">
        <v>10396</v>
      </c>
      <c r="AB3760" s="282" t="s">
        <v>9163</v>
      </c>
      <c r="AC3760" s="317" t="s">
        <v>2081</v>
      </c>
      <c r="AD3760" s="318" t="s">
        <v>2763</v>
      </c>
      <c r="AE3760" s="319" t="s">
        <v>11326</v>
      </c>
      <c r="AF3760" s="319" t="s">
        <v>11273</v>
      </c>
      <c r="AG3760" s="320">
        <v>6.05</v>
      </c>
      <c r="AH3760" s="321">
        <f t="shared" si="635"/>
        <v>0</v>
      </c>
      <c r="AI3760" s="287">
        <f>_xlfn.IFNA(VLOOKUP(AD:AD,грп!B:C,2,0),0)</f>
        <v>0</v>
      </c>
      <c r="AJ3760" s="607">
        <v>0</v>
      </c>
      <c r="AK3760" s="672">
        <f t="shared" ref="AK3760:AK3823" si="636">C3760</f>
        <v>0</v>
      </c>
      <c r="AL3760" s="174"/>
    </row>
    <row r="3761" spans="1:39" s="4" customFormat="1" ht="12" customHeight="1" outlineLevel="1" x14ac:dyDescent="0.35">
      <c r="A3761" s="307" t="s">
        <v>10402</v>
      </c>
      <c r="B3761" s="308" t="s">
        <v>8983</v>
      </c>
      <c r="C3761" s="323"/>
      <c r="D3761" s="310" t="s">
        <v>2865</v>
      </c>
      <c r="E3761" s="322" t="s">
        <v>2656</v>
      </c>
      <c r="F3761" s="293"/>
      <c r="G3761" s="293"/>
      <c r="H3761" s="294" t="s">
        <v>11838</v>
      </c>
      <c r="I3761" s="294" t="str">
        <f>IFERROR(_xlfn.IFNA(VLOOKUP($D:$D,history!$I:$Y,3,0),VLOOKUP(E:E,history!$H:$Y,4,0)),"--")</f>
        <v>--</v>
      </c>
      <c r="J3761" s="282" t="s">
        <v>5946</v>
      </c>
      <c r="K3761" s="282" t="str">
        <f t="shared" si="633"/>
        <v/>
      </c>
      <c r="L3761" s="312">
        <f t="shared" si="634"/>
        <v>961.36</v>
      </c>
      <c r="M3761" s="312">
        <f>ROUND(IF($A$3="РЕГИОНЫ",AG3761*$AG$3*$AG$1,IF(AI3761=0,AG3761*$AG$3*$AG$1,AG3761*$AG$3*(1-5%)*$AG$1)),2)</f>
        <v>1456.6</v>
      </c>
      <c r="N3761" s="297" t="str">
        <f>_xlfn.IFNA(VLOOKUP($E:$E,'1'!$A:$E,3,0),"")</f>
        <v/>
      </c>
      <c r="O3761" s="297">
        <f>_xlfn.IFNA(VLOOKUP($E:$E,'2'!$A:$E,3,0),"")</f>
        <v>962.88088642659295</v>
      </c>
      <c r="P3761" s="297" t="str">
        <f>_xlfn.IFNA(VLOOKUP($E:$E,'3'!$A:$D,3,0),"")</f>
        <v/>
      </c>
      <c r="Q3761" s="297" t="str">
        <f>_xlfn.IFNA(VLOOKUP($E:$E,'4'!$A:$F,3,0),"")</f>
        <v/>
      </c>
      <c r="R3761" s="297" t="str">
        <f>_xlfn.IFNA(VLOOKUP($E:$E,'5'!$A:$F,3,0),"")</f>
        <v/>
      </c>
      <c r="S3761" s="297" t="str">
        <f>_xlfn.IFNA(VLOOKUP($E:$E,'6'!$A:$F,3,0),"")</f>
        <v/>
      </c>
      <c r="T3761" s="313">
        <v>1</v>
      </c>
      <c r="U3761" s="313">
        <v>1</v>
      </c>
      <c r="V3761" s="313">
        <v>6</v>
      </c>
      <c r="W3761" s="314">
        <v>1.3180000000000001</v>
      </c>
      <c r="X3761" s="315">
        <v>1.5848303399999999E-2</v>
      </c>
      <c r="Y3761" s="749">
        <v>1380</v>
      </c>
      <c r="Z3761" s="282"/>
      <c r="AA3761" s="316" t="s">
        <v>10391</v>
      </c>
      <c r="AB3761" s="282" t="s">
        <v>9163</v>
      </c>
      <c r="AC3761" s="317" t="s">
        <v>2081</v>
      </c>
      <c r="AD3761" s="318" t="s">
        <v>2763</v>
      </c>
      <c r="AE3761" s="319" t="s">
        <v>11326</v>
      </c>
      <c r="AF3761" s="319" t="s">
        <v>11273</v>
      </c>
      <c r="AG3761" s="320">
        <v>18.260000000000002</v>
      </c>
      <c r="AH3761" s="321">
        <f t="shared" si="635"/>
        <v>0</v>
      </c>
      <c r="AI3761" s="287">
        <f>_xlfn.IFNA(VLOOKUP(AD:AD,грп!B:C,2,0),0)</f>
        <v>0</v>
      </c>
      <c r="AJ3761" s="607">
        <v>0</v>
      </c>
      <c r="AK3761" s="672">
        <f t="shared" si="636"/>
        <v>0</v>
      </c>
      <c r="AL3761" s="174"/>
    </row>
    <row r="3762" spans="1:39" s="4" customFormat="1" ht="12" customHeight="1" outlineLevel="1" x14ac:dyDescent="0.35">
      <c r="A3762" s="307" t="s">
        <v>10402</v>
      </c>
      <c r="B3762" s="308" t="s">
        <v>8984</v>
      </c>
      <c r="C3762" s="323"/>
      <c r="D3762" s="310" t="s">
        <v>2866</v>
      </c>
      <c r="E3762" s="322" t="s">
        <v>2657</v>
      </c>
      <c r="F3762" s="293"/>
      <c r="G3762" s="293"/>
      <c r="H3762" s="294" t="s">
        <v>11838</v>
      </c>
      <c r="I3762" s="294" t="str">
        <f>IFERROR(_xlfn.IFNA(VLOOKUP($D:$D,history!$I:$Y,3,0),VLOOKUP(E:E,history!$H:$Y,4,0)),"--")</f>
        <v>--</v>
      </c>
      <c r="J3762" s="282" t="s">
        <v>5946</v>
      </c>
      <c r="K3762" s="282" t="str">
        <f t="shared" si="633"/>
        <v/>
      </c>
      <c r="L3762" s="312">
        <f t="shared" si="634"/>
        <v>1053.49</v>
      </c>
      <c r="M3762" s="312">
        <f>ROUND(IF($A$3="РЕГИОНЫ",AG3762*$AG$3*$AG$1,IF(AI3762=0,AG3762*$AG$3*$AG$1,AG3762*$AG$3*(1-5%)*$AG$1)),2)</f>
        <v>1596.2</v>
      </c>
      <c r="N3762" s="297" t="str">
        <f>_xlfn.IFNA(VLOOKUP($E:$E,'1'!$A:$E,3,0),"")</f>
        <v/>
      </c>
      <c r="O3762" s="297">
        <f>_xlfn.IFNA(VLOOKUP($E:$E,'2'!$A:$E,3,0),"")</f>
        <v>1079.2243767313021</v>
      </c>
      <c r="P3762" s="297" t="str">
        <f>_xlfn.IFNA(VLOOKUP($E:$E,'3'!$A:$D,3,0),"")</f>
        <v/>
      </c>
      <c r="Q3762" s="297" t="str">
        <f>_xlfn.IFNA(VLOOKUP($E:$E,'4'!$A:$F,3,0),"")</f>
        <v/>
      </c>
      <c r="R3762" s="297" t="str">
        <f>_xlfn.IFNA(VLOOKUP($E:$E,'5'!$A:$F,3,0),"")</f>
        <v/>
      </c>
      <c r="S3762" s="297" t="str">
        <f>_xlfn.IFNA(VLOOKUP($E:$E,'6'!$A:$F,3,0),"")</f>
        <v/>
      </c>
      <c r="T3762" s="313">
        <v>1</v>
      </c>
      <c r="U3762" s="313">
        <v>1</v>
      </c>
      <c r="V3762" s="313">
        <v>6</v>
      </c>
      <c r="W3762" s="314">
        <v>1.365</v>
      </c>
      <c r="X3762" s="315">
        <v>1.7984031899999999E-2</v>
      </c>
      <c r="Y3762" s="749">
        <v>1520</v>
      </c>
      <c r="Z3762" s="282"/>
      <c r="AA3762" s="316" t="s">
        <v>10396</v>
      </c>
      <c r="AB3762" s="282" t="s">
        <v>9163</v>
      </c>
      <c r="AC3762" s="317" t="s">
        <v>2081</v>
      </c>
      <c r="AD3762" s="318" t="s">
        <v>2763</v>
      </c>
      <c r="AE3762" s="319" t="s">
        <v>11326</v>
      </c>
      <c r="AF3762" s="319" t="s">
        <v>11319</v>
      </c>
      <c r="AG3762" s="320">
        <v>20.010000000000002</v>
      </c>
      <c r="AH3762" s="321">
        <f t="shared" si="635"/>
        <v>0</v>
      </c>
      <c r="AI3762" s="287">
        <f>_xlfn.IFNA(VLOOKUP(AD:AD,грп!B:C,2,0),0)</f>
        <v>0</v>
      </c>
      <c r="AJ3762" s="607">
        <v>0</v>
      </c>
      <c r="AK3762" s="672">
        <f t="shared" si="636"/>
        <v>0</v>
      </c>
      <c r="AL3762" s="174"/>
    </row>
    <row r="3763" spans="1:39" s="4" customFormat="1" ht="12" customHeight="1" outlineLevel="1" x14ac:dyDescent="0.35">
      <c r="A3763" s="307" t="s">
        <v>339</v>
      </c>
      <c r="B3763" s="308" t="s">
        <v>8985</v>
      </c>
      <c r="C3763" s="323"/>
      <c r="D3763" s="310" t="s">
        <v>3760</v>
      </c>
      <c r="E3763" s="322" t="s">
        <v>3761</v>
      </c>
      <c r="F3763" s="293"/>
      <c r="G3763" s="293"/>
      <c r="H3763" s="294" t="s">
        <v>11838</v>
      </c>
      <c r="I3763" s="294" t="str">
        <f>IFERROR(_xlfn.IFNA(VLOOKUP($D:$D,history!$I:$Y,3,0),VLOOKUP(E:E,history!$H:$Y,4,0)),"--")</f>
        <v>--</v>
      </c>
      <c r="J3763" s="282" t="s">
        <v>5946</v>
      </c>
      <c r="K3763" s="282" t="str">
        <f t="shared" si="633"/>
        <v/>
      </c>
      <c r="L3763" s="331">
        <f t="shared" si="634"/>
        <v>647.82000000000005</v>
      </c>
      <c r="M3763" s="331">
        <v>981.54</v>
      </c>
      <c r="N3763" s="297" t="str">
        <f>_xlfn.IFNA(VLOOKUP($E:$E,'1'!$A:$E,3,0),"")</f>
        <v/>
      </c>
      <c r="O3763" s="297">
        <f>_xlfn.IFNA(VLOOKUP($E:$E,'2'!$A:$E,3,0),"")</f>
        <v>893.07479224376732</v>
      </c>
      <c r="P3763" s="297" t="str">
        <f>_xlfn.IFNA(VLOOKUP($E:$E,'3'!$A:$D,3,0),"")</f>
        <v/>
      </c>
      <c r="Q3763" s="297" t="str">
        <f>_xlfn.IFNA(VLOOKUP($E:$E,'4'!$A:$F,3,0),"")</f>
        <v/>
      </c>
      <c r="R3763" s="297" t="str">
        <f>_xlfn.IFNA(VLOOKUP($E:$E,'5'!$A:$F,3,0),"")</f>
        <v/>
      </c>
      <c r="S3763" s="297" t="str">
        <f>_xlfn.IFNA(VLOOKUP($E:$E,'6'!$A:$F,3,0),"")</f>
        <v/>
      </c>
      <c r="T3763" s="313">
        <v>1</v>
      </c>
      <c r="U3763" s="313">
        <v>1</v>
      </c>
      <c r="V3763" s="313">
        <v>6</v>
      </c>
      <c r="W3763" s="314">
        <v>0.95</v>
      </c>
      <c r="X3763" s="315">
        <v>1.6E-2</v>
      </c>
      <c r="Y3763" s="749">
        <v>930</v>
      </c>
      <c r="Z3763" s="332" t="s">
        <v>5283</v>
      </c>
      <c r="AA3763" s="316" t="s">
        <v>393</v>
      </c>
      <c r="AB3763" s="282" t="s">
        <v>9885</v>
      </c>
      <c r="AC3763" s="317" t="s">
        <v>2081</v>
      </c>
      <c r="AD3763" s="318" t="s">
        <v>2763</v>
      </c>
      <c r="AE3763" s="319" t="s">
        <v>11326</v>
      </c>
      <c r="AF3763" s="319" t="s">
        <v>11319</v>
      </c>
      <c r="AG3763" s="320">
        <v>15.58</v>
      </c>
      <c r="AH3763" s="321">
        <f t="shared" si="635"/>
        <v>0</v>
      </c>
      <c r="AI3763" s="287">
        <f>_xlfn.IFNA(VLOOKUP(AD:AD,грп!B:C,2,0),0)</f>
        <v>0</v>
      </c>
      <c r="AJ3763" s="607">
        <v>0</v>
      </c>
      <c r="AK3763" s="672">
        <f t="shared" si="636"/>
        <v>0</v>
      </c>
      <c r="AL3763" s="174"/>
    </row>
    <row r="3764" spans="1:39" s="4" customFormat="1" ht="12" customHeight="1" outlineLevel="1" x14ac:dyDescent="0.35">
      <c r="A3764" s="307" t="s">
        <v>339</v>
      </c>
      <c r="B3764" s="308" t="s">
        <v>8986</v>
      </c>
      <c r="C3764" s="323"/>
      <c r="D3764" s="310" t="s">
        <v>3762</v>
      </c>
      <c r="E3764" s="322" t="s">
        <v>3763</v>
      </c>
      <c r="F3764" s="293"/>
      <c r="G3764" s="293"/>
      <c r="H3764" s="294" t="s">
        <v>11838</v>
      </c>
      <c r="I3764" s="294" t="str">
        <f>IFERROR(_xlfn.IFNA(VLOOKUP($D:$D,history!$I:$Y,3,0),VLOOKUP(E:E,history!$H:$Y,4,0)),"--")</f>
        <v>--</v>
      </c>
      <c r="J3764" s="282" t="s">
        <v>5946</v>
      </c>
      <c r="K3764" s="282" t="str">
        <f t="shared" si="633"/>
        <v/>
      </c>
      <c r="L3764" s="331">
        <f t="shared" si="634"/>
        <v>712.68</v>
      </c>
      <c r="M3764" s="331">
        <v>1079.82</v>
      </c>
      <c r="N3764" s="297" t="str">
        <f>_xlfn.IFNA(VLOOKUP($E:$E,'1'!$A:$E,3,0),"")</f>
        <v/>
      </c>
      <c r="O3764" s="297">
        <f>_xlfn.IFNA(VLOOKUP($E:$E,'2'!$A:$E,3,0),"")</f>
        <v>998.3379501385042</v>
      </c>
      <c r="P3764" s="297" t="str">
        <f>_xlfn.IFNA(VLOOKUP($E:$E,'3'!$A:$D,3,0),"")</f>
        <v/>
      </c>
      <c r="Q3764" s="297" t="str">
        <f>_xlfn.IFNA(VLOOKUP($E:$E,'4'!$A:$F,3,0),"")</f>
        <v/>
      </c>
      <c r="R3764" s="297" t="str">
        <f>_xlfn.IFNA(VLOOKUP($E:$E,'5'!$A:$F,3,0),"")</f>
        <v/>
      </c>
      <c r="S3764" s="297" t="str">
        <f>_xlfn.IFNA(VLOOKUP($E:$E,'6'!$A:$F,3,0),"")</f>
        <v/>
      </c>
      <c r="T3764" s="313">
        <v>1</v>
      </c>
      <c r="U3764" s="313">
        <v>1</v>
      </c>
      <c r="V3764" s="313">
        <v>6</v>
      </c>
      <c r="W3764" s="314">
        <v>1.25</v>
      </c>
      <c r="X3764" s="315">
        <v>1.9E-2</v>
      </c>
      <c r="Y3764" s="749">
        <v>1030</v>
      </c>
      <c r="Z3764" s="332" t="s">
        <v>5283</v>
      </c>
      <c r="AA3764" s="316" t="s">
        <v>393</v>
      </c>
      <c r="AB3764" s="282" t="s">
        <v>9163</v>
      </c>
      <c r="AC3764" s="317" t="s">
        <v>2081</v>
      </c>
      <c r="AD3764" s="318" t="s">
        <v>2763</v>
      </c>
      <c r="AE3764" s="319" t="s">
        <v>11326</v>
      </c>
      <c r="AF3764" s="319" t="s">
        <v>11319</v>
      </c>
      <c r="AG3764" s="320">
        <v>17.14</v>
      </c>
      <c r="AH3764" s="321">
        <f t="shared" si="635"/>
        <v>0</v>
      </c>
      <c r="AI3764" s="287">
        <f>_xlfn.IFNA(VLOOKUP(AD:AD,грп!B:C,2,0),0)</f>
        <v>0</v>
      </c>
      <c r="AJ3764" s="607">
        <v>0</v>
      </c>
      <c r="AK3764" s="672">
        <f t="shared" si="636"/>
        <v>0</v>
      </c>
      <c r="AL3764" s="174"/>
    </row>
    <row r="3765" spans="1:39" s="4" customFormat="1" ht="12" customHeight="1" outlineLevel="1" x14ac:dyDescent="0.35">
      <c r="A3765" s="307" t="s">
        <v>10402</v>
      </c>
      <c r="B3765" s="308" t="s">
        <v>8987</v>
      </c>
      <c r="C3765" s="309"/>
      <c r="D3765" s="310" t="s">
        <v>3596</v>
      </c>
      <c r="E3765" s="322" t="s">
        <v>3595</v>
      </c>
      <c r="F3765" s="293"/>
      <c r="G3765" s="293"/>
      <c r="H3765" s="294" t="s">
        <v>11838</v>
      </c>
      <c r="I3765" s="294" t="str">
        <f>IFERROR(_xlfn.IFNA(VLOOKUP($D:$D,history!$I:$Y,3,0),VLOOKUP(E:E,history!$H:$Y,4,0)),"--")</f>
        <v>--</v>
      </c>
      <c r="J3765" s="282" t="s">
        <v>9870</v>
      </c>
      <c r="K3765" s="282" t="str">
        <f t="shared" si="633"/>
        <v/>
      </c>
      <c r="L3765" s="312">
        <f t="shared" si="634"/>
        <v>317.99</v>
      </c>
      <c r="M3765" s="312">
        <f t="shared" ref="M3765:M3770" si="637">ROUND(IF($A$3="РЕГИОНЫ",AG3765*$AG$3*$AG$1,IF(AI3765=0,AG3765*$AG$3*$AG$1,AG3765*$AG$3*(1-5%)*$AG$1)),2)</f>
        <v>481.81</v>
      </c>
      <c r="N3765" s="297" t="str">
        <f>_xlfn.IFNA(VLOOKUP($E:$E,'1'!$A:$E,3,0),"")</f>
        <v/>
      </c>
      <c r="O3765" s="297" t="str">
        <f>_xlfn.IFNA(VLOOKUP($E:$E,'2'!$A:$E,3,0),"")</f>
        <v/>
      </c>
      <c r="P3765" s="297" t="str">
        <f>_xlfn.IFNA(VLOOKUP($E:$E,'3'!$A:$D,3,0),"")</f>
        <v/>
      </c>
      <c r="Q3765" s="297" t="str">
        <f>_xlfn.IFNA(VLOOKUP($E:$E,'4'!$A:$F,3,0),"")</f>
        <v/>
      </c>
      <c r="R3765" s="297" t="str">
        <f>_xlfn.IFNA(VLOOKUP($E:$E,'5'!$A:$F,3,0),"")</f>
        <v/>
      </c>
      <c r="S3765" s="297" t="str">
        <f>_xlfn.IFNA(VLOOKUP($E:$E,'6'!$A:$F,3,0),"")</f>
        <v/>
      </c>
      <c r="T3765" s="313">
        <v>1</v>
      </c>
      <c r="U3765" s="313">
        <v>1</v>
      </c>
      <c r="V3765" s="313">
        <v>50</v>
      </c>
      <c r="W3765" s="314">
        <v>0.20300000000000001</v>
      </c>
      <c r="X3765" s="315">
        <v>1.82E-3</v>
      </c>
      <c r="Y3765" s="749">
        <v>460</v>
      </c>
      <c r="Z3765" s="282"/>
      <c r="AA3765" s="316" t="s">
        <v>393</v>
      </c>
      <c r="AB3765" s="282" t="s">
        <v>9885</v>
      </c>
      <c r="AC3765" s="317" t="s">
        <v>2081</v>
      </c>
      <c r="AD3765" s="318" t="s">
        <v>2763</v>
      </c>
      <c r="AE3765" s="319" t="s">
        <v>11326</v>
      </c>
      <c r="AF3765" s="319" t="s">
        <v>11273</v>
      </c>
      <c r="AG3765" s="320">
        <v>6.04</v>
      </c>
      <c r="AH3765" s="321">
        <f t="shared" si="635"/>
        <v>0</v>
      </c>
      <c r="AI3765" s="287">
        <f>_xlfn.IFNA(VLOOKUP(AD:AD,грп!B:C,2,0),0)</f>
        <v>0</v>
      </c>
      <c r="AJ3765" s="607">
        <v>53</v>
      </c>
      <c r="AK3765" s="672">
        <f t="shared" si="636"/>
        <v>0</v>
      </c>
      <c r="AL3765" s="174"/>
    </row>
    <row r="3766" spans="1:39" s="4" customFormat="1" ht="12" customHeight="1" outlineLevel="1" x14ac:dyDescent="0.35">
      <c r="A3766" s="307" t="s">
        <v>10402</v>
      </c>
      <c r="B3766" s="308" t="s">
        <v>8988</v>
      </c>
      <c r="C3766" s="309"/>
      <c r="D3766" s="310" t="s">
        <v>11707</v>
      </c>
      <c r="E3766" s="292" t="s">
        <v>4542</v>
      </c>
      <c r="F3766" s="293"/>
      <c r="G3766" s="293"/>
      <c r="H3766" s="294" t="s">
        <v>5946</v>
      </c>
      <c r="I3766" s="294" t="str">
        <f>IFERROR(_xlfn.IFNA(VLOOKUP($D:$D,history!$I:$Y,3,0),VLOOKUP(E:E,history!$H:$Y,4,0)),"--")</f>
        <v>--</v>
      </c>
      <c r="J3766" s="282" t="s">
        <v>9870</v>
      </c>
      <c r="K3766" s="282" t="str">
        <f t="shared" si="633"/>
        <v/>
      </c>
      <c r="L3766" s="312">
        <f t="shared" si="634"/>
        <v>439.61</v>
      </c>
      <c r="M3766" s="312">
        <f t="shared" si="637"/>
        <v>666.08</v>
      </c>
      <c r="N3766" s="297" t="str">
        <f>_xlfn.IFNA(VLOOKUP($E:$E,'1'!$A:$E,3,0),"")</f>
        <v/>
      </c>
      <c r="O3766" s="297" t="str">
        <f>_xlfn.IFNA(VLOOKUP($E:$E,'2'!$A:$E,3,0),"")</f>
        <v/>
      </c>
      <c r="P3766" s="297" t="str">
        <f>_xlfn.IFNA(VLOOKUP($E:$E,'3'!$A:$D,3,0),"")</f>
        <v/>
      </c>
      <c r="Q3766" s="297" t="str">
        <f>_xlfn.IFNA(VLOOKUP($E:$E,'4'!$A:$F,3,0),"")</f>
        <v/>
      </c>
      <c r="R3766" s="297" t="str">
        <f>_xlfn.IFNA(VLOOKUP($E:$E,'5'!$A:$F,3,0),"")</f>
        <v/>
      </c>
      <c r="S3766" s="297" t="str">
        <f>_xlfn.IFNA(VLOOKUP($E:$E,'6'!$A:$F,3,0),"")</f>
        <v/>
      </c>
      <c r="T3766" s="313">
        <v>1</v>
      </c>
      <c r="U3766" s="313">
        <v>1</v>
      </c>
      <c r="V3766" s="313">
        <v>20</v>
      </c>
      <c r="W3766" s="314">
        <v>0.48799999999999999</v>
      </c>
      <c r="X3766" s="315">
        <v>5.6499999999999996E-3</v>
      </c>
      <c r="Y3766" s="749">
        <v>630</v>
      </c>
      <c r="Z3766" s="282"/>
      <c r="AA3766" s="316" t="s">
        <v>393</v>
      </c>
      <c r="AB3766" s="282" t="s">
        <v>9163</v>
      </c>
      <c r="AC3766" s="317" t="s">
        <v>2081</v>
      </c>
      <c r="AD3766" s="318" t="s">
        <v>2763</v>
      </c>
      <c r="AE3766" s="319" t="s">
        <v>11326</v>
      </c>
      <c r="AF3766" s="319" t="s">
        <v>11273</v>
      </c>
      <c r="AG3766" s="320">
        <v>8.35</v>
      </c>
      <c r="AH3766" s="321">
        <f t="shared" si="635"/>
        <v>0</v>
      </c>
      <c r="AI3766" s="287">
        <f>_xlfn.IFNA(VLOOKUP(AD:AD,грп!B:C,2,0),0)</f>
        <v>0</v>
      </c>
      <c r="AJ3766" s="607">
        <v>0</v>
      </c>
      <c r="AK3766" s="672">
        <f t="shared" si="636"/>
        <v>0</v>
      </c>
      <c r="AL3766" s="174"/>
    </row>
    <row r="3767" spans="1:39" s="4" customFormat="1" ht="12" customHeight="1" outlineLevel="1" x14ac:dyDescent="0.35">
      <c r="A3767" s="307" t="s">
        <v>10402</v>
      </c>
      <c r="B3767" s="308" t="s">
        <v>8989</v>
      </c>
      <c r="C3767" s="309"/>
      <c r="D3767" s="310" t="s">
        <v>11708</v>
      </c>
      <c r="E3767" s="292" t="s">
        <v>4543</v>
      </c>
      <c r="F3767" s="293"/>
      <c r="G3767" s="293"/>
      <c r="H3767" s="294" t="s">
        <v>5946</v>
      </c>
      <c r="I3767" s="294" t="str">
        <f>IFERROR(_xlfn.IFNA(VLOOKUP($D:$D,history!$I:$Y,3,0),VLOOKUP(E:E,history!$H:$Y,4,0)),"--")</f>
        <v>--</v>
      </c>
      <c r="J3767" s="282" t="s">
        <v>9870</v>
      </c>
      <c r="K3767" s="282" t="str">
        <f t="shared" si="633"/>
        <v/>
      </c>
      <c r="L3767" s="312">
        <f t="shared" si="634"/>
        <v>455.93</v>
      </c>
      <c r="M3767" s="312">
        <f t="shared" si="637"/>
        <v>690.81</v>
      </c>
      <c r="N3767" s="297" t="str">
        <f>_xlfn.IFNA(VLOOKUP($E:$E,'1'!$A:$E,3,0),"")</f>
        <v/>
      </c>
      <c r="O3767" s="297" t="str">
        <f>_xlfn.IFNA(VLOOKUP($E:$E,'2'!$A:$E,3,0),"")</f>
        <v/>
      </c>
      <c r="P3767" s="297" t="str">
        <f>_xlfn.IFNA(VLOOKUP($E:$E,'3'!$A:$D,3,0),"")</f>
        <v/>
      </c>
      <c r="Q3767" s="297" t="str">
        <f>_xlfn.IFNA(VLOOKUP($E:$E,'4'!$A:$F,3,0),"")</f>
        <v/>
      </c>
      <c r="R3767" s="297" t="str">
        <f>_xlfn.IFNA(VLOOKUP($E:$E,'5'!$A:$F,3,0),"")</f>
        <v/>
      </c>
      <c r="S3767" s="297" t="str">
        <f>_xlfn.IFNA(VLOOKUP($E:$E,'6'!$A:$F,3,0),"")</f>
        <v/>
      </c>
      <c r="T3767" s="313">
        <v>1</v>
      </c>
      <c r="U3767" s="313">
        <v>1</v>
      </c>
      <c r="V3767" s="313">
        <v>20</v>
      </c>
      <c r="W3767" s="314">
        <v>0.50900000000000001</v>
      </c>
      <c r="X3767" s="315">
        <v>6.3299999999999997E-3</v>
      </c>
      <c r="Y3767" s="749">
        <v>660</v>
      </c>
      <c r="Z3767" s="282"/>
      <c r="AA3767" s="316" t="s">
        <v>393</v>
      </c>
      <c r="AB3767" s="282" t="s">
        <v>9163</v>
      </c>
      <c r="AC3767" s="317" t="s">
        <v>2081</v>
      </c>
      <c r="AD3767" s="318" t="s">
        <v>2763</v>
      </c>
      <c r="AE3767" s="319" t="s">
        <v>11326</v>
      </c>
      <c r="AF3767" s="319" t="s">
        <v>11273</v>
      </c>
      <c r="AG3767" s="320">
        <v>8.66</v>
      </c>
      <c r="AH3767" s="321">
        <f t="shared" si="635"/>
        <v>0</v>
      </c>
      <c r="AI3767" s="287">
        <f>_xlfn.IFNA(VLOOKUP(AD:AD,грп!B:C,2,0),0)</f>
        <v>0</v>
      </c>
      <c r="AJ3767" s="607">
        <v>0</v>
      </c>
      <c r="AK3767" s="672">
        <f t="shared" si="636"/>
        <v>0</v>
      </c>
      <c r="AL3767" s="174"/>
    </row>
    <row r="3768" spans="1:39" s="4" customFormat="1" ht="12" customHeight="1" outlineLevel="1" x14ac:dyDescent="0.35">
      <c r="A3768" s="307" t="s">
        <v>10402</v>
      </c>
      <c r="B3768" s="308" t="s">
        <v>8990</v>
      </c>
      <c r="C3768" s="309"/>
      <c r="D3768" s="310" t="s">
        <v>5311</v>
      </c>
      <c r="E3768" s="292" t="s">
        <v>4544</v>
      </c>
      <c r="F3768" s="293"/>
      <c r="G3768" s="293"/>
      <c r="H3768" s="294" t="s">
        <v>5946</v>
      </c>
      <c r="I3768" s="294" t="str">
        <f>IFERROR(_xlfn.IFNA(VLOOKUP($D:$D,history!$I:$Y,3,0),VLOOKUP(E:E,history!$H:$Y,4,0)),"--")</f>
        <v>--</v>
      </c>
      <c r="J3768" s="282" t="s">
        <v>5946</v>
      </c>
      <c r="K3768" s="282" t="str">
        <f t="shared" si="633"/>
        <v/>
      </c>
      <c r="L3768" s="312">
        <f t="shared" si="634"/>
        <v>468.05</v>
      </c>
      <c r="M3768" s="312">
        <f t="shared" si="637"/>
        <v>709.16</v>
      </c>
      <c r="N3768" s="297" t="str">
        <f>_xlfn.IFNA(VLOOKUP($E:$E,'1'!$A:$E,3,0),"")</f>
        <v/>
      </c>
      <c r="O3768" s="297">
        <f>_xlfn.IFNA(VLOOKUP($E:$E,'2'!$A:$E,3,0),"")</f>
        <v>498.61495844875355</v>
      </c>
      <c r="P3768" s="297" t="str">
        <f>_xlfn.IFNA(VLOOKUP($E:$E,'3'!$A:$D,3,0),"")</f>
        <v/>
      </c>
      <c r="Q3768" s="297" t="str">
        <f>_xlfn.IFNA(VLOOKUP($E:$E,'4'!$A:$F,3,0),"")</f>
        <v/>
      </c>
      <c r="R3768" s="297" t="str">
        <f>_xlfn.IFNA(VLOOKUP($E:$E,'5'!$A:$F,3,0),"")</f>
        <v/>
      </c>
      <c r="S3768" s="297" t="str">
        <f>_xlfn.IFNA(VLOOKUP($E:$E,'6'!$A:$F,3,0),"")</f>
        <v/>
      </c>
      <c r="T3768" s="313">
        <v>1</v>
      </c>
      <c r="U3768" s="313">
        <v>1</v>
      </c>
      <c r="V3768" s="313">
        <v>20</v>
      </c>
      <c r="W3768" s="314">
        <v>0.54700000000000004</v>
      </c>
      <c r="X3768" s="315">
        <v>7.0000000000000001E-3</v>
      </c>
      <c r="Y3768" s="749">
        <v>670</v>
      </c>
      <c r="Z3768" s="282"/>
      <c r="AA3768" s="316" t="s">
        <v>10396</v>
      </c>
      <c r="AB3768" s="282" t="s">
        <v>9163</v>
      </c>
      <c r="AC3768" s="317" t="s">
        <v>2081</v>
      </c>
      <c r="AD3768" s="318" t="s">
        <v>2763</v>
      </c>
      <c r="AE3768" s="319" t="s">
        <v>11326</v>
      </c>
      <c r="AF3768" s="319" t="s">
        <v>11273</v>
      </c>
      <c r="AG3768" s="320">
        <v>8.89</v>
      </c>
      <c r="AH3768" s="321">
        <f t="shared" si="635"/>
        <v>0</v>
      </c>
      <c r="AI3768" s="287">
        <f>_xlfn.IFNA(VLOOKUP(AD:AD,грп!B:C,2,0),0)</f>
        <v>0</v>
      </c>
      <c r="AJ3768" s="607">
        <v>0</v>
      </c>
      <c r="AK3768" s="672">
        <f t="shared" si="636"/>
        <v>0</v>
      </c>
      <c r="AL3768" s="174"/>
    </row>
    <row r="3769" spans="1:39" s="4" customFormat="1" ht="12" customHeight="1" outlineLevel="1" x14ac:dyDescent="0.35">
      <c r="A3769" s="307" t="s">
        <v>10402</v>
      </c>
      <c r="B3769" s="308" t="s">
        <v>8991</v>
      </c>
      <c r="C3769" s="309"/>
      <c r="D3769" s="310" t="s">
        <v>10184</v>
      </c>
      <c r="E3769" s="292" t="s">
        <v>4545</v>
      </c>
      <c r="F3769" s="293"/>
      <c r="G3769" s="293"/>
      <c r="H3769" s="294" t="s">
        <v>11838</v>
      </c>
      <c r="I3769" s="294" t="str">
        <f>IFERROR(_xlfn.IFNA(VLOOKUP($D:$D,history!$I:$Y,3,0),VLOOKUP(E:E,history!$H:$Y,4,0)),"--")</f>
        <v>--</v>
      </c>
      <c r="J3769" s="282" t="s">
        <v>9870</v>
      </c>
      <c r="K3769" s="282" t="str">
        <f t="shared" si="633"/>
        <v/>
      </c>
      <c r="L3769" s="312">
        <f t="shared" si="634"/>
        <v>2389.17</v>
      </c>
      <c r="M3769" s="312">
        <f t="shared" si="637"/>
        <v>3619.96</v>
      </c>
      <c r="N3769" s="297" t="str">
        <f>_xlfn.IFNA(VLOOKUP($E:$E,'1'!$A:$E,3,0),"")</f>
        <v/>
      </c>
      <c r="O3769" s="297" t="str">
        <f>_xlfn.IFNA(VLOOKUP($E:$E,'2'!$A:$E,3,0),"")</f>
        <v/>
      </c>
      <c r="P3769" s="297" t="str">
        <f>_xlfn.IFNA(VLOOKUP($E:$E,'3'!$A:$D,3,0),"")</f>
        <v/>
      </c>
      <c r="Q3769" s="297" t="str">
        <f>_xlfn.IFNA(VLOOKUP($E:$E,'4'!$A:$F,3,0),"")</f>
        <v/>
      </c>
      <c r="R3769" s="297" t="str">
        <f>_xlfn.IFNA(VLOOKUP($E:$E,'5'!$A:$F,3,0),"")</f>
        <v/>
      </c>
      <c r="S3769" s="297" t="str">
        <f>_xlfn.IFNA(VLOOKUP($E:$E,'6'!$A:$F,3,0),"")</f>
        <v/>
      </c>
      <c r="T3769" s="313">
        <v>1</v>
      </c>
      <c r="U3769" s="313">
        <v>1</v>
      </c>
      <c r="V3769" s="313">
        <v>1</v>
      </c>
      <c r="W3769" s="314">
        <v>4.41</v>
      </c>
      <c r="X3769" s="315">
        <v>5.5584415599999999E-2</v>
      </c>
      <c r="Y3769" s="749">
        <v>3440</v>
      </c>
      <c r="Z3769" s="282"/>
      <c r="AA3769" s="316" t="s">
        <v>393</v>
      </c>
      <c r="AB3769" s="282" t="s">
        <v>9163</v>
      </c>
      <c r="AC3769" s="317" t="s">
        <v>2081</v>
      </c>
      <c r="AD3769" s="318" t="s">
        <v>2763</v>
      </c>
      <c r="AE3769" s="319" t="s">
        <v>11326</v>
      </c>
      <c r="AF3769" s="319" t="s">
        <v>11273</v>
      </c>
      <c r="AG3769" s="320">
        <v>45.38</v>
      </c>
      <c r="AH3769" s="321">
        <f t="shared" si="635"/>
        <v>0</v>
      </c>
      <c r="AI3769" s="287">
        <f>_xlfn.IFNA(VLOOKUP(AD:AD,грп!B:C,2,0),0)</f>
        <v>0</v>
      </c>
      <c r="AJ3769" s="607">
        <v>42</v>
      </c>
      <c r="AK3769" s="672">
        <f t="shared" si="636"/>
        <v>0</v>
      </c>
      <c r="AL3769" s="174"/>
    </row>
    <row r="3770" spans="1:39" s="4" customFormat="1" ht="12" customHeight="1" outlineLevel="1" x14ac:dyDescent="0.35">
      <c r="A3770" s="307" t="s">
        <v>10402</v>
      </c>
      <c r="B3770" s="308" t="s">
        <v>8992</v>
      </c>
      <c r="C3770" s="309"/>
      <c r="D3770" s="310" t="s">
        <v>10185</v>
      </c>
      <c r="E3770" s="292" t="s">
        <v>4546</v>
      </c>
      <c r="F3770" s="293"/>
      <c r="G3770" s="293"/>
      <c r="H3770" s="294" t="s">
        <v>11838</v>
      </c>
      <c r="I3770" s="294" t="str">
        <f>IFERROR(_xlfn.IFNA(VLOOKUP($D:$D,history!$I:$Y,3,0),VLOOKUP(E:E,history!$H:$Y,4,0)),"--")</f>
        <v>--</v>
      </c>
      <c r="J3770" s="282" t="s">
        <v>9870</v>
      </c>
      <c r="K3770" s="282" t="str">
        <f t="shared" si="633"/>
        <v/>
      </c>
      <c r="L3770" s="312">
        <f t="shared" si="634"/>
        <v>2477.1</v>
      </c>
      <c r="M3770" s="312">
        <f t="shared" si="637"/>
        <v>3753.18</v>
      </c>
      <c r="N3770" s="297" t="str">
        <f>_xlfn.IFNA(VLOOKUP($E:$E,'1'!$A:$E,3,0),"")</f>
        <v/>
      </c>
      <c r="O3770" s="297" t="str">
        <f>_xlfn.IFNA(VLOOKUP($E:$E,'2'!$A:$E,3,0),"")</f>
        <v/>
      </c>
      <c r="P3770" s="297" t="str">
        <f>_xlfn.IFNA(VLOOKUP($E:$E,'3'!$A:$D,3,0),"")</f>
        <v/>
      </c>
      <c r="Q3770" s="297" t="str">
        <f>_xlfn.IFNA(VLOOKUP($E:$E,'4'!$A:$F,3,0),"")</f>
        <v/>
      </c>
      <c r="R3770" s="297" t="str">
        <f>_xlfn.IFNA(VLOOKUP($E:$E,'5'!$A:$F,3,0),"")</f>
        <v/>
      </c>
      <c r="S3770" s="297" t="str">
        <f>_xlfn.IFNA(VLOOKUP($E:$E,'6'!$A:$F,3,0),"")</f>
        <v/>
      </c>
      <c r="T3770" s="313">
        <v>1</v>
      </c>
      <c r="U3770" s="313">
        <v>1</v>
      </c>
      <c r="V3770" s="313">
        <v>1</v>
      </c>
      <c r="W3770" s="314">
        <v>4.75</v>
      </c>
      <c r="X3770" s="315">
        <v>6.3500000000000001E-2</v>
      </c>
      <c r="Y3770" s="749">
        <v>3570</v>
      </c>
      <c r="Z3770" s="282"/>
      <c r="AA3770" s="316" t="s">
        <v>393</v>
      </c>
      <c r="AB3770" s="282" t="s">
        <v>9885</v>
      </c>
      <c r="AC3770" s="317" t="s">
        <v>2081</v>
      </c>
      <c r="AD3770" s="318" t="s">
        <v>2763</v>
      </c>
      <c r="AE3770" s="319" t="s">
        <v>11326</v>
      </c>
      <c r="AF3770" s="319" t="s">
        <v>11273</v>
      </c>
      <c r="AG3770" s="320">
        <v>47.05</v>
      </c>
      <c r="AH3770" s="321">
        <f t="shared" si="635"/>
        <v>0</v>
      </c>
      <c r="AI3770" s="287">
        <f>_xlfn.IFNA(VLOOKUP(AD:AD,грп!B:C,2,0),0)</f>
        <v>0</v>
      </c>
      <c r="AJ3770" s="607">
        <v>40</v>
      </c>
      <c r="AK3770" s="672">
        <f t="shared" si="636"/>
        <v>0</v>
      </c>
      <c r="AL3770" s="174"/>
    </row>
    <row r="3771" spans="1:39" s="1" customFormat="1" ht="12" customHeight="1" x14ac:dyDescent="0.35">
      <c r="A3771" s="288"/>
      <c r="B3771" s="289"/>
      <c r="C3771" s="290" t="s">
        <v>555</v>
      </c>
      <c r="D3771" s="291" t="s">
        <v>5358</v>
      </c>
      <c r="E3771" s="292"/>
      <c r="F3771" s="293"/>
      <c r="G3771" s="293"/>
      <c r="H3771" s="294"/>
      <c r="I3771" s="294"/>
      <c r="J3771" s="282" t="s">
        <v>393</v>
      </c>
      <c r="K3771" s="282" t="str">
        <f t="shared" si="633"/>
        <v/>
      </c>
      <c r="L3771" s="295"/>
      <c r="M3771" s="296"/>
      <c r="N3771" s="297"/>
      <c r="O3771" s="297"/>
      <c r="P3771" s="297"/>
      <c r="Q3771" s="297" t="str">
        <f>_xlfn.IFNA(VLOOKUP($E:$E,'4'!$A:$F,3,0),"")</f>
        <v/>
      </c>
      <c r="R3771" s="297" t="str">
        <f>_xlfn.IFNA(VLOOKUP($E:$E,'5'!$A:$F,3,0),"")</f>
        <v/>
      </c>
      <c r="S3771" s="297"/>
      <c r="T3771" s="298"/>
      <c r="U3771" s="280"/>
      <c r="V3771" s="280"/>
      <c r="W3771" s="300"/>
      <c r="X3771" s="301"/>
      <c r="Y3771" s="749"/>
      <c r="Z3771" s="282"/>
      <c r="AA3771" s="280"/>
      <c r="AB3771" s="280"/>
      <c r="AC3771" s="302"/>
      <c r="AD3771" s="303" t="s">
        <v>5358</v>
      </c>
      <c r="AE3771" s="282"/>
      <c r="AF3771" s="329"/>
      <c r="AG3771" s="339"/>
      <c r="AH3771" s="306"/>
      <c r="AI3771" s="287">
        <f>_xlfn.IFNA(VLOOKUP(AD:AD,грп!B:C,2,0),0)</f>
        <v>0</v>
      </c>
      <c r="AJ3771" s="607">
        <v>0</v>
      </c>
      <c r="AK3771" s="672" t="str">
        <f t="shared" si="636"/>
        <v xml:space="preserve"> </v>
      </c>
      <c r="AL3771" s="174"/>
      <c r="AM3771" s="4"/>
    </row>
    <row r="3772" spans="1:39" s="4" customFormat="1" ht="11.45" customHeight="1" outlineLevel="1" x14ac:dyDescent="0.35">
      <c r="A3772" s="307" t="s">
        <v>339</v>
      </c>
      <c r="B3772" s="308" t="s">
        <v>8993</v>
      </c>
      <c r="C3772" s="309"/>
      <c r="D3772" s="310" t="s">
        <v>11709</v>
      </c>
      <c r="E3772" s="322" t="s">
        <v>5354</v>
      </c>
      <c r="F3772" s="293"/>
      <c r="G3772" s="293"/>
      <c r="H3772" s="294" t="s">
        <v>5946</v>
      </c>
      <c r="I3772" s="294" t="str">
        <f>IFERROR(_xlfn.IFNA(VLOOKUP($D:$D,history!$I:$Y,3,0),VLOOKUP(E:E,history!$H:$Y,4,0)),"--")</f>
        <v>--</v>
      </c>
      <c r="J3772" s="282" t="s">
        <v>9869</v>
      </c>
      <c r="K3772" s="282" t="str">
        <f t="shared" ref="K3772:K3803" si="638" xml:space="preserve">
IF(OR($E3772="",$A$3&lt;&gt;"МОСКВА"),"",
IF(AND($AJ3772&gt;=1,$AJ3772&lt;20),"*",
IF(AND($AJ3772&gt;=20,$AJ3772&lt;100),"**",
IF(($AJ3772&gt;=100),"***","--"))))</f>
        <v/>
      </c>
      <c r="L3772" s="331">
        <f t="shared" ref="L3772:L3777" si="639">IF($A$3="ИМ",ROUND($Y3772*(1-($L$6-$F$4))*(1-$F$3)*(1+$AG$2),2),ROUND($M3772*(1-($L$6-$F$4))*(1-$F$3)*(1+$AG$2),2))</f>
        <v>1367.92</v>
      </c>
      <c r="M3772" s="331">
        <v>2072.6</v>
      </c>
      <c r="N3772" s="297" t="str">
        <f>_xlfn.IFNA(VLOOKUP($E:$E,'1'!$A:$E,3,0),"")</f>
        <v/>
      </c>
      <c r="O3772" s="297" t="str">
        <f>_xlfn.IFNA(VLOOKUP($E:$E,'2'!$A:$E,3,0),"")</f>
        <v/>
      </c>
      <c r="P3772" s="297" t="str">
        <f>_xlfn.IFNA(VLOOKUP($E:$E,'3'!$A:$D,3,0),"")</f>
        <v/>
      </c>
      <c r="Q3772" s="297" t="str">
        <f>_xlfn.IFNA(VLOOKUP($E:$E,'4'!$A:$F,3,0),"")</f>
        <v/>
      </c>
      <c r="R3772" s="297" t="str">
        <f>_xlfn.IFNA(VLOOKUP($E:$E,'5'!$A:$F,3,0),"")</f>
        <v/>
      </c>
      <c r="S3772" s="297" t="str">
        <f>_xlfn.IFNA(VLOOKUP($E:$E,'6'!$A:$F,3,0),"")</f>
        <v/>
      </c>
      <c r="T3772" s="313">
        <v>1</v>
      </c>
      <c r="U3772" s="313">
        <v>1</v>
      </c>
      <c r="V3772" s="313">
        <v>1</v>
      </c>
      <c r="W3772" s="314">
        <v>4.7</v>
      </c>
      <c r="X3772" s="315">
        <v>1.5699999999999999E-2</v>
      </c>
      <c r="Y3772" s="749">
        <v>1970</v>
      </c>
      <c r="Z3772" s="332" t="s">
        <v>5283</v>
      </c>
      <c r="AA3772" s="316" t="s">
        <v>393</v>
      </c>
      <c r="AB3772" s="282" t="s">
        <v>9163</v>
      </c>
      <c r="AC3772" s="317" t="s">
        <v>2081</v>
      </c>
      <c r="AD3772" s="318" t="s">
        <v>5358</v>
      </c>
      <c r="AE3772" s="319" t="s">
        <v>11326</v>
      </c>
      <c r="AF3772" s="319" t="s">
        <v>11273</v>
      </c>
      <c r="AG3772" s="320">
        <v>28.52</v>
      </c>
      <c r="AH3772" s="321">
        <f t="shared" ref="AH3772:AH3777" si="640">IF($A$3="РЕГИОНЫ",ROUND($AG3772*(1-($L$6-$F$4))*(1-$F$3)*(1+$AG$2)*$AG$1,2),0)</f>
        <v>0</v>
      </c>
      <c r="AI3772" s="287">
        <f>_xlfn.IFNA(VLOOKUP(AD:AD,грп!B:C,2,0),0)</f>
        <v>0</v>
      </c>
      <c r="AJ3772" s="607">
        <v>0</v>
      </c>
      <c r="AK3772" s="672">
        <f t="shared" si="636"/>
        <v>0</v>
      </c>
      <c r="AL3772" s="174"/>
    </row>
    <row r="3773" spans="1:39" s="4" customFormat="1" ht="11.45" customHeight="1" outlineLevel="1" x14ac:dyDescent="0.35">
      <c r="A3773" s="307" t="s">
        <v>339</v>
      </c>
      <c r="B3773" s="308" t="s">
        <v>8994</v>
      </c>
      <c r="C3773" s="309"/>
      <c r="D3773" s="310" t="s">
        <v>11710</v>
      </c>
      <c r="E3773" s="322" t="s">
        <v>5355</v>
      </c>
      <c r="F3773" s="293"/>
      <c r="G3773" s="293"/>
      <c r="H3773" s="294" t="s">
        <v>5946</v>
      </c>
      <c r="I3773" s="294" t="str">
        <f>IFERROR(_xlfn.IFNA(VLOOKUP($D:$D,history!$I:$Y,3,0),VLOOKUP(E:E,history!$H:$Y,4,0)),"--")</f>
        <v>--</v>
      </c>
      <c r="J3773" s="282" t="s">
        <v>9869</v>
      </c>
      <c r="K3773" s="282" t="str">
        <f t="shared" si="638"/>
        <v/>
      </c>
      <c r="L3773" s="331">
        <f t="shared" si="639"/>
        <v>1913.65</v>
      </c>
      <c r="M3773" s="331">
        <v>2899.47</v>
      </c>
      <c r="N3773" s="297" t="str">
        <f>_xlfn.IFNA(VLOOKUP($E:$E,'1'!$A:$E,3,0),"")</f>
        <v/>
      </c>
      <c r="O3773" s="297" t="str">
        <f>_xlfn.IFNA(VLOOKUP($E:$E,'2'!$A:$E,3,0),"")</f>
        <v/>
      </c>
      <c r="P3773" s="297" t="str">
        <f>_xlfn.IFNA(VLOOKUP($E:$E,'3'!$A:$D,3,0),"")</f>
        <v/>
      </c>
      <c r="Q3773" s="297" t="str">
        <f>_xlfn.IFNA(VLOOKUP($E:$E,'4'!$A:$F,3,0),"")</f>
        <v/>
      </c>
      <c r="R3773" s="297" t="str">
        <f>_xlfn.IFNA(VLOOKUP($E:$E,'5'!$A:$F,3,0),"")</f>
        <v/>
      </c>
      <c r="S3773" s="297" t="str">
        <f>_xlfn.IFNA(VLOOKUP($E:$E,'6'!$A:$F,3,0),"")</f>
        <v/>
      </c>
      <c r="T3773" s="313">
        <v>1</v>
      </c>
      <c r="U3773" s="313">
        <v>1</v>
      </c>
      <c r="V3773" s="313">
        <v>1</v>
      </c>
      <c r="W3773" s="314">
        <v>6.3</v>
      </c>
      <c r="X3773" s="315">
        <v>1.2239999999999999E-2</v>
      </c>
      <c r="Y3773" s="749">
        <v>2750</v>
      </c>
      <c r="Z3773" s="332" t="s">
        <v>5283</v>
      </c>
      <c r="AA3773" s="316" t="s">
        <v>393</v>
      </c>
      <c r="AB3773" s="282" t="s">
        <v>9163</v>
      </c>
      <c r="AC3773" s="317" t="s">
        <v>2081</v>
      </c>
      <c r="AD3773" s="318" t="s">
        <v>5358</v>
      </c>
      <c r="AE3773" s="319" t="s">
        <v>11326</v>
      </c>
      <c r="AF3773" s="319" t="s">
        <v>11273</v>
      </c>
      <c r="AG3773" s="320">
        <v>39.89</v>
      </c>
      <c r="AH3773" s="321">
        <f t="shared" si="640"/>
        <v>0</v>
      </c>
      <c r="AI3773" s="287">
        <f>_xlfn.IFNA(VLOOKUP(AD:AD,грп!B:C,2,0),0)</f>
        <v>0</v>
      </c>
      <c r="AJ3773" s="607">
        <v>0</v>
      </c>
      <c r="AK3773" s="672">
        <f t="shared" si="636"/>
        <v>0</v>
      </c>
      <c r="AL3773" s="174"/>
    </row>
    <row r="3774" spans="1:39" s="4" customFormat="1" ht="11.45" customHeight="1" outlineLevel="1" x14ac:dyDescent="0.35">
      <c r="A3774" s="307" t="s">
        <v>339</v>
      </c>
      <c r="B3774" s="308" t="s">
        <v>8995</v>
      </c>
      <c r="C3774" s="309"/>
      <c r="D3774" s="310" t="s">
        <v>11711</v>
      </c>
      <c r="E3774" s="322" t="s">
        <v>5356</v>
      </c>
      <c r="F3774" s="293"/>
      <c r="G3774" s="293"/>
      <c r="H3774" s="294" t="s">
        <v>5946</v>
      </c>
      <c r="I3774" s="294" t="str">
        <f>IFERROR(_xlfn.IFNA(VLOOKUP($D:$D,history!$I:$Y,3,0),VLOOKUP(E:E,history!$H:$Y,4,0)),"--")</f>
        <v>--</v>
      </c>
      <c r="J3774" s="282" t="s">
        <v>9869</v>
      </c>
      <c r="K3774" s="282" t="str">
        <f t="shared" si="638"/>
        <v/>
      </c>
      <c r="L3774" s="331">
        <f t="shared" si="639"/>
        <v>2310.6</v>
      </c>
      <c r="M3774" s="331">
        <v>3500.91</v>
      </c>
      <c r="N3774" s="297" t="str">
        <f>_xlfn.IFNA(VLOOKUP($E:$E,'1'!$A:$E,3,0),"")</f>
        <v/>
      </c>
      <c r="O3774" s="297" t="str">
        <f>_xlfn.IFNA(VLOOKUP($E:$E,'2'!$A:$E,3,0),"")</f>
        <v/>
      </c>
      <c r="P3774" s="297" t="str">
        <f>_xlfn.IFNA(VLOOKUP($E:$E,'3'!$A:$D,3,0),"")</f>
        <v/>
      </c>
      <c r="Q3774" s="297" t="str">
        <f>_xlfn.IFNA(VLOOKUP($E:$E,'4'!$A:$F,3,0),"")</f>
        <v/>
      </c>
      <c r="R3774" s="297" t="str">
        <f>_xlfn.IFNA(VLOOKUP($E:$E,'5'!$A:$F,3,0),"")</f>
        <v/>
      </c>
      <c r="S3774" s="297" t="str">
        <f>_xlfn.IFNA(VLOOKUP($E:$E,'6'!$A:$F,3,0),"")</f>
        <v/>
      </c>
      <c r="T3774" s="313">
        <v>1</v>
      </c>
      <c r="U3774" s="313">
        <v>1</v>
      </c>
      <c r="V3774" s="313">
        <v>1</v>
      </c>
      <c r="W3774" s="314">
        <v>8.8000000000000007</v>
      </c>
      <c r="X3774" s="315">
        <v>1.2239999999999999E-2</v>
      </c>
      <c r="Y3774" s="749">
        <v>3330</v>
      </c>
      <c r="Z3774" s="332" t="s">
        <v>5283</v>
      </c>
      <c r="AA3774" s="316" t="s">
        <v>393</v>
      </c>
      <c r="AB3774" s="282" t="s">
        <v>9163</v>
      </c>
      <c r="AC3774" s="317" t="s">
        <v>2081</v>
      </c>
      <c r="AD3774" s="318" t="s">
        <v>5358</v>
      </c>
      <c r="AE3774" s="319" t="s">
        <v>11326</v>
      </c>
      <c r="AF3774" s="319" t="s">
        <v>11273</v>
      </c>
      <c r="AG3774" s="320">
        <v>48.17</v>
      </c>
      <c r="AH3774" s="321">
        <f t="shared" si="640"/>
        <v>0</v>
      </c>
      <c r="AI3774" s="287">
        <f>_xlfn.IFNA(VLOOKUP(AD:AD,грп!B:C,2,0),0)</f>
        <v>0</v>
      </c>
      <c r="AJ3774" s="607">
        <v>0</v>
      </c>
      <c r="AK3774" s="672">
        <f t="shared" si="636"/>
        <v>0</v>
      </c>
      <c r="AL3774" s="174"/>
    </row>
    <row r="3775" spans="1:39" s="4" customFormat="1" ht="11.45" customHeight="1" outlineLevel="1" x14ac:dyDescent="0.35">
      <c r="A3775" s="307" t="s">
        <v>339</v>
      </c>
      <c r="B3775" s="308" t="s">
        <v>8996</v>
      </c>
      <c r="C3775" s="309"/>
      <c r="D3775" s="310" t="s">
        <v>11712</v>
      </c>
      <c r="E3775" s="322" t="s">
        <v>5357</v>
      </c>
      <c r="F3775" s="293"/>
      <c r="G3775" s="293"/>
      <c r="H3775" s="294" t="s">
        <v>5946</v>
      </c>
      <c r="I3775" s="294" t="str">
        <f>IFERROR(_xlfn.IFNA(VLOOKUP($D:$D,history!$I:$Y,3,0),VLOOKUP(E:E,history!$H:$Y,4,0)),"--")</f>
        <v>--</v>
      </c>
      <c r="J3775" s="282" t="s">
        <v>9869</v>
      </c>
      <c r="K3775" s="282" t="str">
        <f t="shared" si="638"/>
        <v/>
      </c>
      <c r="L3775" s="331">
        <f t="shared" si="639"/>
        <v>1445.88</v>
      </c>
      <c r="M3775" s="331">
        <v>2190.7199999999998</v>
      </c>
      <c r="N3775" s="297" t="str">
        <f>_xlfn.IFNA(VLOOKUP($E:$E,'1'!$A:$E,3,0),"")</f>
        <v/>
      </c>
      <c r="O3775" s="297" t="str">
        <f>_xlfn.IFNA(VLOOKUP($E:$E,'2'!$A:$E,3,0),"")</f>
        <v/>
      </c>
      <c r="P3775" s="297" t="str">
        <f>_xlfn.IFNA(VLOOKUP($E:$E,'3'!$A:$D,3,0),"")</f>
        <v/>
      </c>
      <c r="Q3775" s="297" t="str">
        <f>_xlfn.IFNA(VLOOKUP($E:$E,'4'!$A:$F,3,0),"")</f>
        <v/>
      </c>
      <c r="R3775" s="297" t="str">
        <f>_xlfn.IFNA(VLOOKUP($E:$E,'5'!$A:$F,3,0),"")</f>
        <v/>
      </c>
      <c r="S3775" s="297" t="str">
        <f>_xlfn.IFNA(VLOOKUP($E:$E,'6'!$A:$F,3,0),"")</f>
        <v/>
      </c>
      <c r="T3775" s="313">
        <v>1</v>
      </c>
      <c r="U3775" s="313">
        <v>1</v>
      </c>
      <c r="V3775" s="313">
        <v>1</v>
      </c>
      <c r="W3775" s="314">
        <v>5.2</v>
      </c>
      <c r="X3775" s="315">
        <v>1.5699999999999999E-2</v>
      </c>
      <c r="Y3775" s="749">
        <v>2080</v>
      </c>
      <c r="Z3775" s="332" t="s">
        <v>5283</v>
      </c>
      <c r="AA3775" s="316" t="s">
        <v>393</v>
      </c>
      <c r="AB3775" s="282" t="s">
        <v>9163</v>
      </c>
      <c r="AC3775" s="317" t="s">
        <v>2081</v>
      </c>
      <c r="AD3775" s="318" t="s">
        <v>5358</v>
      </c>
      <c r="AE3775" s="319" t="s">
        <v>11326</v>
      </c>
      <c r="AF3775" s="319" t="s">
        <v>11273</v>
      </c>
      <c r="AG3775" s="320">
        <v>31.71</v>
      </c>
      <c r="AH3775" s="321">
        <f t="shared" si="640"/>
        <v>0</v>
      </c>
      <c r="AI3775" s="287">
        <f>_xlfn.IFNA(VLOOKUP(AD:AD,грп!B:C,2,0),0)</f>
        <v>0</v>
      </c>
      <c r="AJ3775" s="607">
        <v>0</v>
      </c>
      <c r="AK3775" s="672">
        <f t="shared" si="636"/>
        <v>0</v>
      </c>
      <c r="AL3775" s="174"/>
    </row>
    <row r="3776" spans="1:39" s="4" customFormat="1" ht="11.45" customHeight="1" outlineLevel="1" x14ac:dyDescent="0.35">
      <c r="A3776" s="307" t="s">
        <v>339</v>
      </c>
      <c r="B3776" s="308" t="s">
        <v>8997</v>
      </c>
      <c r="C3776" s="348"/>
      <c r="D3776" s="310" t="s">
        <v>11713</v>
      </c>
      <c r="E3776" s="322" t="s">
        <v>5374</v>
      </c>
      <c r="F3776" s="293"/>
      <c r="G3776" s="293"/>
      <c r="H3776" s="294" t="s">
        <v>5946</v>
      </c>
      <c r="I3776" s="294" t="str">
        <f>IFERROR(_xlfn.IFNA(VLOOKUP($D:$D,history!$I:$Y,3,0),VLOOKUP(E:E,history!$H:$Y,4,0)),"--")</f>
        <v>--</v>
      </c>
      <c r="J3776" s="282" t="s">
        <v>9868</v>
      </c>
      <c r="K3776" s="282" t="str">
        <f t="shared" si="638"/>
        <v/>
      </c>
      <c r="L3776" s="331">
        <f t="shared" si="639"/>
        <v>657.04</v>
      </c>
      <c r="M3776" s="331">
        <v>995.51</v>
      </c>
      <c r="N3776" s="297" t="str">
        <f>_xlfn.IFNA(VLOOKUP($E:$E,'1'!$A:$E,3,0),"")</f>
        <v/>
      </c>
      <c r="O3776" s="297" t="str">
        <f>_xlfn.IFNA(VLOOKUP($E:$E,'2'!$A:$E,3,0),"")</f>
        <v/>
      </c>
      <c r="P3776" s="297" t="str">
        <f>_xlfn.IFNA(VLOOKUP($E:$E,'3'!$A:$D,3,0),"")</f>
        <v/>
      </c>
      <c r="Q3776" s="297" t="str">
        <f>_xlfn.IFNA(VLOOKUP($E:$E,'4'!$A:$F,3,0),"")</f>
        <v/>
      </c>
      <c r="R3776" s="297" t="str">
        <f>_xlfn.IFNA(VLOOKUP($E:$E,'5'!$A:$F,3,0),"")</f>
        <v/>
      </c>
      <c r="S3776" s="297" t="str">
        <f>_xlfn.IFNA(VLOOKUP($E:$E,'6'!$A:$F,3,0),"")</f>
        <v/>
      </c>
      <c r="T3776" s="313">
        <v>1</v>
      </c>
      <c r="U3776" s="313">
        <v>1</v>
      </c>
      <c r="V3776" s="313">
        <v>1</v>
      </c>
      <c r="W3776" s="314">
        <v>4</v>
      </c>
      <c r="X3776" s="315">
        <v>1.5699999999999999E-2</v>
      </c>
      <c r="Y3776" s="749">
        <v>950</v>
      </c>
      <c r="Z3776" s="332" t="s">
        <v>5283</v>
      </c>
      <c r="AA3776" s="316" t="s">
        <v>393</v>
      </c>
      <c r="AB3776" s="282" t="s">
        <v>9163</v>
      </c>
      <c r="AC3776" s="317" t="s">
        <v>2081</v>
      </c>
      <c r="AD3776" s="318" t="s">
        <v>5358</v>
      </c>
      <c r="AE3776" s="319" t="s">
        <v>11326</v>
      </c>
      <c r="AF3776" s="319" t="s">
        <v>11273</v>
      </c>
      <c r="AG3776" s="320">
        <v>14.7</v>
      </c>
      <c r="AH3776" s="321">
        <f t="shared" si="640"/>
        <v>0</v>
      </c>
      <c r="AI3776" s="287">
        <f>_xlfn.IFNA(VLOOKUP(AD:AD,грп!B:C,2,0),0)</f>
        <v>0</v>
      </c>
      <c r="AJ3776" s="607">
        <v>5</v>
      </c>
      <c r="AK3776" s="672">
        <f t="shared" si="636"/>
        <v>0</v>
      </c>
      <c r="AL3776" s="174"/>
    </row>
    <row r="3777" spans="1:39" s="4" customFormat="1" ht="11.45" customHeight="1" outlineLevel="1" x14ac:dyDescent="0.35">
      <c r="A3777" s="307" t="s">
        <v>339</v>
      </c>
      <c r="B3777" s="308" t="s">
        <v>8998</v>
      </c>
      <c r="C3777" s="348"/>
      <c r="D3777" s="310" t="s">
        <v>11714</v>
      </c>
      <c r="E3777" s="322" t="s">
        <v>5375</v>
      </c>
      <c r="F3777" s="293"/>
      <c r="G3777" s="293"/>
      <c r="H3777" s="294" t="s">
        <v>5946</v>
      </c>
      <c r="I3777" s="294" t="str">
        <f>IFERROR(_xlfn.IFNA(VLOOKUP($D:$D,history!$I:$Y,3,0),VLOOKUP(E:E,history!$H:$Y,4,0)),"--")</f>
        <v>--</v>
      </c>
      <c r="J3777" s="282" t="s">
        <v>9870</v>
      </c>
      <c r="K3777" s="282" t="str">
        <f t="shared" si="638"/>
        <v/>
      </c>
      <c r="L3777" s="331">
        <f t="shared" si="639"/>
        <v>1241.02</v>
      </c>
      <c r="M3777" s="331">
        <v>1880.34</v>
      </c>
      <c r="N3777" s="297" t="str">
        <f>_xlfn.IFNA(VLOOKUP($E:$E,'1'!$A:$E,3,0),"")</f>
        <v/>
      </c>
      <c r="O3777" s="297" t="str">
        <f>_xlfn.IFNA(VLOOKUP($E:$E,'2'!$A:$E,3,0),"")</f>
        <v/>
      </c>
      <c r="P3777" s="297" t="str">
        <f>_xlfn.IFNA(VLOOKUP($E:$E,'3'!$A:$D,3,0),"")</f>
        <v/>
      </c>
      <c r="Q3777" s="297" t="str">
        <f>_xlfn.IFNA(VLOOKUP($E:$E,'4'!$A:$F,3,0),"")</f>
        <v/>
      </c>
      <c r="R3777" s="297" t="str">
        <f>_xlfn.IFNA(VLOOKUP($E:$E,'5'!$A:$F,3,0),"")</f>
        <v/>
      </c>
      <c r="S3777" s="297" t="str">
        <f>_xlfn.IFNA(VLOOKUP($E:$E,'6'!$A:$F,3,0),"")</f>
        <v/>
      </c>
      <c r="T3777" s="313">
        <v>1</v>
      </c>
      <c r="U3777" s="313">
        <v>1</v>
      </c>
      <c r="V3777" s="313">
        <v>1</v>
      </c>
      <c r="W3777" s="314">
        <v>5</v>
      </c>
      <c r="X3777" s="315">
        <v>1.5699999999999999E-2</v>
      </c>
      <c r="Y3777" s="749">
        <v>1790</v>
      </c>
      <c r="Z3777" s="332" t="s">
        <v>5283</v>
      </c>
      <c r="AA3777" s="316" t="s">
        <v>393</v>
      </c>
      <c r="AB3777" s="282" t="s">
        <v>9163</v>
      </c>
      <c r="AC3777" s="317" t="s">
        <v>2081</v>
      </c>
      <c r="AD3777" s="318" t="s">
        <v>5358</v>
      </c>
      <c r="AE3777" s="319" t="s">
        <v>11326</v>
      </c>
      <c r="AF3777" s="319" t="s">
        <v>11273</v>
      </c>
      <c r="AG3777" s="320">
        <v>28.35</v>
      </c>
      <c r="AH3777" s="321">
        <f t="shared" si="640"/>
        <v>0</v>
      </c>
      <c r="AI3777" s="287">
        <f>_xlfn.IFNA(VLOOKUP(AD:AD,грп!B:C,2,0),0)</f>
        <v>0</v>
      </c>
      <c r="AJ3777" s="607">
        <v>5</v>
      </c>
      <c r="AK3777" s="672">
        <f t="shared" si="636"/>
        <v>0</v>
      </c>
      <c r="AL3777" s="174"/>
    </row>
    <row r="3778" spans="1:39" s="1" customFormat="1" ht="12" customHeight="1" x14ac:dyDescent="0.35">
      <c r="A3778" s="288"/>
      <c r="B3778" s="289"/>
      <c r="C3778" s="290" t="s">
        <v>555</v>
      </c>
      <c r="D3778" s="291" t="s">
        <v>2765</v>
      </c>
      <c r="E3778" s="292"/>
      <c r="F3778" s="293"/>
      <c r="G3778" s="293"/>
      <c r="H3778" s="294"/>
      <c r="I3778" s="294"/>
      <c r="J3778" s="282" t="s">
        <v>393</v>
      </c>
      <c r="K3778" s="282" t="str">
        <f t="shared" si="638"/>
        <v/>
      </c>
      <c r="L3778" s="295"/>
      <c r="M3778" s="296"/>
      <c r="N3778" s="297"/>
      <c r="O3778" s="297"/>
      <c r="P3778" s="297"/>
      <c r="Q3778" s="297" t="str">
        <f>_xlfn.IFNA(VLOOKUP($E:$E,'4'!$A:$F,3,0),"")</f>
        <v/>
      </c>
      <c r="R3778" s="297" t="str">
        <f>_xlfn.IFNA(VLOOKUP($E:$E,'5'!$A:$F,3,0),"")</f>
        <v/>
      </c>
      <c r="S3778" s="297"/>
      <c r="T3778" s="298"/>
      <c r="U3778" s="280"/>
      <c r="V3778" s="280"/>
      <c r="W3778" s="300"/>
      <c r="X3778" s="301"/>
      <c r="Y3778" s="749"/>
      <c r="Z3778" s="282"/>
      <c r="AA3778" s="280"/>
      <c r="AB3778" s="280"/>
      <c r="AC3778" s="302"/>
      <c r="AD3778" s="303" t="s">
        <v>2765</v>
      </c>
      <c r="AE3778" s="282"/>
      <c r="AF3778" s="329"/>
      <c r="AG3778" s="339"/>
      <c r="AH3778" s="306"/>
      <c r="AI3778" s="287">
        <f>_xlfn.IFNA(VLOOKUP(AD:AD,грп!B:C,2,0),0)</f>
        <v>0</v>
      </c>
      <c r="AJ3778" s="607">
        <v>0</v>
      </c>
      <c r="AK3778" s="672" t="str">
        <f t="shared" si="636"/>
        <v xml:space="preserve"> </v>
      </c>
      <c r="AL3778" s="174"/>
      <c r="AM3778" s="4"/>
    </row>
    <row r="3779" spans="1:39" s="4" customFormat="1" ht="12" customHeight="1" outlineLevel="1" x14ac:dyDescent="0.35">
      <c r="A3779" s="307" t="s">
        <v>10402</v>
      </c>
      <c r="B3779" s="308" t="s">
        <v>9003</v>
      </c>
      <c r="C3779" s="325" t="s">
        <v>1916</v>
      </c>
      <c r="D3779" s="310" t="s">
        <v>667</v>
      </c>
      <c r="E3779" s="322" t="s">
        <v>328</v>
      </c>
      <c r="F3779" s="293"/>
      <c r="G3779" s="293"/>
      <c r="H3779" s="294" t="s">
        <v>11838</v>
      </c>
      <c r="I3779" s="294" t="str">
        <f>IFERROR(_xlfn.IFNA(VLOOKUP($D:$D,history!$I:$Y,3,0),VLOOKUP(E:E,history!$H:$Y,4,0)),"--")</f>
        <v>--</v>
      </c>
      <c r="J3779" s="282" t="s">
        <v>5946</v>
      </c>
      <c r="K3779" s="282" t="str">
        <f t="shared" si="638"/>
        <v/>
      </c>
      <c r="L3779" s="326">
        <f>M3779</f>
        <v>420</v>
      </c>
      <c r="M3779" s="327">
        <v>420</v>
      </c>
      <c r="N3779" s="297" t="str">
        <f>_xlfn.IFNA(VLOOKUP($E:$E,'1'!$A:$E,3,0),"")</f>
        <v/>
      </c>
      <c r="O3779" s="297" t="str">
        <f>_xlfn.IFNA(VLOOKUP($E:$E,'2'!$A:$E,3,0),"")</f>
        <v/>
      </c>
      <c r="P3779" s="297" t="str">
        <f>_xlfn.IFNA(VLOOKUP($E:$E,'3'!$A:$D,3,0),"")</f>
        <v/>
      </c>
      <c r="Q3779" s="297" t="str">
        <f>_xlfn.IFNA(VLOOKUP($E:$E,'4'!$A:$F,3,0),"")</f>
        <v/>
      </c>
      <c r="R3779" s="297" t="str">
        <f>_xlfn.IFNA(VLOOKUP($E:$E,'5'!$A:$F,3,0),"")</f>
        <v/>
      </c>
      <c r="S3779" s="297" t="str">
        <f>_xlfn.IFNA(VLOOKUP($E:$E,'6'!$A:$F,3,0),"")</f>
        <v/>
      </c>
      <c r="T3779" s="313">
        <v>1</v>
      </c>
      <c r="U3779" s="313">
        <v>12</v>
      </c>
      <c r="V3779" s="313">
        <v>24</v>
      </c>
      <c r="W3779" s="314">
        <v>0.26300000000000001</v>
      </c>
      <c r="X3779" s="315">
        <v>2.6392500000000001E-3</v>
      </c>
      <c r="Y3779" s="749">
        <v>590</v>
      </c>
      <c r="Z3779" s="282"/>
      <c r="AA3779" s="316" t="s">
        <v>393</v>
      </c>
      <c r="AB3779" s="282" t="s">
        <v>9885</v>
      </c>
      <c r="AC3779" s="317" t="s">
        <v>2081</v>
      </c>
      <c r="AD3779" s="318" t="s">
        <v>2765</v>
      </c>
      <c r="AE3779" s="319" t="s">
        <v>11326</v>
      </c>
      <c r="AF3779" s="319" t="s">
        <v>11353</v>
      </c>
      <c r="AG3779" s="320">
        <v>3.9</v>
      </c>
      <c r="AH3779" s="321">
        <f t="shared" ref="AH3779:AH3796" si="641">IF($A$3="РЕГИОНЫ",ROUND($AG3779*(1-($L$6-$F$4))*(1-$F$3)*(1+$AG$2)*$AG$1,2),0)</f>
        <v>0</v>
      </c>
      <c r="AI3779" s="287">
        <f>_xlfn.IFNA(VLOOKUP(AD:AD,грп!B:C,2,0),0)</f>
        <v>0</v>
      </c>
      <c r="AJ3779" s="607">
        <v>0</v>
      </c>
      <c r="AK3779" s="672" t="str">
        <f t="shared" si="636"/>
        <v>спеццена</v>
      </c>
      <c r="AL3779" s="174"/>
    </row>
    <row r="3780" spans="1:39" s="4" customFormat="1" ht="11.45" customHeight="1" outlineLevel="1" x14ac:dyDescent="0.35">
      <c r="A3780" s="307" t="s">
        <v>10402</v>
      </c>
      <c r="B3780" s="308" t="s">
        <v>9596</v>
      </c>
      <c r="C3780" s="309" t="s">
        <v>21</v>
      </c>
      <c r="D3780" s="310" t="s">
        <v>11715</v>
      </c>
      <c r="E3780" s="322" t="s">
        <v>9340</v>
      </c>
      <c r="F3780" s="293"/>
      <c r="G3780" s="293"/>
      <c r="H3780" s="294" t="s">
        <v>5946</v>
      </c>
      <c r="I3780" s="294" t="str">
        <f>IFERROR(_xlfn.IFNA(VLOOKUP($D:$D,history!$I:$Y,3,0),VLOOKUP(E:E,history!$H:$Y,4,0)),"--")</f>
        <v>--</v>
      </c>
      <c r="J3780" s="282" t="s">
        <v>9870</v>
      </c>
      <c r="K3780" s="282" t="str">
        <f t="shared" si="638"/>
        <v/>
      </c>
      <c r="L3780" s="312">
        <f t="shared" ref="L3780:L3796" si="642">IF($A$3="ИМ",ROUND($Y3780*(1-($L$6-$F$4))*(1-$F$3)*(1+$AG$2),2),ROUND($M3780*(1-($L$6-$F$4))*(1-$F$3)*(1+$AG$2),2))</f>
        <v>271.14</v>
      </c>
      <c r="M3780" s="312">
        <f t="shared" ref="M3780:M3796" si="643">ROUND(IF($A$3="РЕГИОНЫ",AG3780*$AG$3*$AG$1,IF(AI3780=0,AG3780*$AG$3*$AG$1,AG3780*$AG$3*(1-5%)*$AG$1)),2)</f>
        <v>410.82</v>
      </c>
      <c r="N3780" s="297" t="str">
        <f>_xlfn.IFNA(VLOOKUP($E:$E,'1'!$A:$E,3,0),"")</f>
        <v/>
      </c>
      <c r="O3780" s="297" t="str">
        <f>_xlfn.IFNA(VLOOKUP($E:$E,'2'!$A:$E,3,0),"")</f>
        <v/>
      </c>
      <c r="P3780" s="297" t="str">
        <f>_xlfn.IFNA(VLOOKUP($E:$E,'3'!$A:$D,3,0),"")</f>
        <v/>
      </c>
      <c r="Q3780" s="297" t="str">
        <f>_xlfn.IFNA(VLOOKUP($E:$E,'4'!$A:$F,3,0),"")</f>
        <v/>
      </c>
      <c r="R3780" s="297" t="str">
        <f>_xlfn.IFNA(VLOOKUP($E:$E,'5'!$A:$F,3,0),"")</f>
        <v/>
      </c>
      <c r="S3780" s="297" t="str">
        <f>_xlfn.IFNA(VLOOKUP($E:$E,'6'!$A:$F,3,0),"")</f>
        <v/>
      </c>
      <c r="T3780" s="313">
        <v>1</v>
      </c>
      <c r="U3780" s="313">
        <v>12</v>
      </c>
      <c r="V3780" s="313">
        <v>48</v>
      </c>
      <c r="W3780" s="314">
        <v>0.20499999999999999</v>
      </c>
      <c r="X3780" s="315">
        <v>1.5079365E-3</v>
      </c>
      <c r="Y3780" s="749">
        <v>390</v>
      </c>
      <c r="Z3780" s="282"/>
      <c r="AA3780" s="316" t="s">
        <v>10391</v>
      </c>
      <c r="AB3780" s="282" t="s">
        <v>10389</v>
      </c>
      <c r="AC3780" s="317" t="s">
        <v>2081</v>
      </c>
      <c r="AD3780" s="318" t="s">
        <v>2765</v>
      </c>
      <c r="AE3780" s="319" t="s">
        <v>11326</v>
      </c>
      <c r="AF3780" s="319" t="s">
        <v>11348</v>
      </c>
      <c r="AG3780" s="320">
        <v>5.15</v>
      </c>
      <c r="AH3780" s="321">
        <f t="shared" si="641"/>
        <v>0</v>
      </c>
      <c r="AI3780" s="287">
        <f>_xlfn.IFNA(VLOOKUP(AD:AD,грп!B:C,2,0),0)</f>
        <v>0</v>
      </c>
      <c r="AJ3780" s="607">
        <v>0</v>
      </c>
      <c r="AK3780" s="672" t="str">
        <f t="shared" si="636"/>
        <v>new</v>
      </c>
      <c r="AL3780" s="174"/>
    </row>
    <row r="3781" spans="1:39" s="4" customFormat="1" ht="11.45" customHeight="1" outlineLevel="1" x14ac:dyDescent="0.35">
      <c r="A3781" s="307" t="s">
        <v>10402</v>
      </c>
      <c r="B3781" s="308" t="s">
        <v>9597</v>
      </c>
      <c r="C3781" s="309" t="s">
        <v>21</v>
      </c>
      <c r="D3781" s="310" t="s">
        <v>11716</v>
      </c>
      <c r="E3781" s="322" t="s">
        <v>9341</v>
      </c>
      <c r="F3781" s="293"/>
      <c r="G3781" s="293"/>
      <c r="H3781" s="294" t="s">
        <v>5946</v>
      </c>
      <c r="I3781" s="294" t="str">
        <f>IFERROR(_xlfn.IFNA(VLOOKUP($D:$D,history!$I:$Y,3,0),VLOOKUP(E:E,history!$H:$Y,4,0)),"--")</f>
        <v>--</v>
      </c>
      <c r="J3781" s="282" t="s">
        <v>9870</v>
      </c>
      <c r="K3781" s="282" t="str">
        <f t="shared" si="638"/>
        <v/>
      </c>
      <c r="L3781" s="312">
        <f t="shared" si="642"/>
        <v>236.92</v>
      </c>
      <c r="M3781" s="312">
        <f t="shared" si="643"/>
        <v>358.97</v>
      </c>
      <c r="N3781" s="297" t="str">
        <f>_xlfn.IFNA(VLOOKUP($E:$E,'1'!$A:$E,3,0),"")</f>
        <v/>
      </c>
      <c r="O3781" s="297" t="str">
        <f>_xlfn.IFNA(VLOOKUP($E:$E,'2'!$A:$E,3,0),"")</f>
        <v/>
      </c>
      <c r="P3781" s="297" t="str">
        <f>_xlfn.IFNA(VLOOKUP($E:$E,'3'!$A:$D,3,0),"")</f>
        <v/>
      </c>
      <c r="Q3781" s="297" t="str">
        <f>_xlfn.IFNA(VLOOKUP($E:$E,'4'!$A:$F,3,0),"")</f>
        <v/>
      </c>
      <c r="R3781" s="297" t="str">
        <f>_xlfn.IFNA(VLOOKUP($E:$E,'5'!$A:$F,3,0),"")</f>
        <v/>
      </c>
      <c r="S3781" s="297" t="str">
        <f>_xlfn.IFNA(VLOOKUP($E:$E,'6'!$A:$F,3,0),"")</f>
        <v/>
      </c>
      <c r="T3781" s="313">
        <v>1</v>
      </c>
      <c r="U3781" s="313">
        <v>12</v>
      </c>
      <c r="V3781" s="313">
        <v>48</v>
      </c>
      <c r="W3781" s="314">
        <v>0.17799999999999999</v>
      </c>
      <c r="X3781" s="315">
        <v>1.25E-3</v>
      </c>
      <c r="Y3781" s="749">
        <v>340</v>
      </c>
      <c r="Z3781" s="282"/>
      <c r="AA3781" s="316" t="s">
        <v>10391</v>
      </c>
      <c r="AB3781" s="282" t="s">
        <v>10389</v>
      </c>
      <c r="AC3781" s="317" t="s">
        <v>2081</v>
      </c>
      <c r="AD3781" s="318" t="s">
        <v>2765</v>
      </c>
      <c r="AE3781" s="319" t="s">
        <v>11326</v>
      </c>
      <c r="AF3781" s="319" t="s">
        <v>11348</v>
      </c>
      <c r="AG3781" s="320">
        <v>4.5</v>
      </c>
      <c r="AH3781" s="321">
        <f t="shared" si="641"/>
        <v>0</v>
      </c>
      <c r="AI3781" s="287">
        <f>_xlfn.IFNA(VLOOKUP(AD:AD,грп!B:C,2,0),0)</f>
        <v>0</v>
      </c>
      <c r="AJ3781" s="607">
        <v>0</v>
      </c>
      <c r="AK3781" s="672" t="str">
        <f t="shared" si="636"/>
        <v>new</v>
      </c>
      <c r="AL3781" s="174"/>
    </row>
    <row r="3782" spans="1:39" s="4" customFormat="1" ht="11.45" customHeight="1" outlineLevel="1" x14ac:dyDescent="0.35">
      <c r="A3782" s="307" t="s">
        <v>10402</v>
      </c>
      <c r="B3782" s="308" t="s">
        <v>9598</v>
      </c>
      <c r="C3782" s="309" t="s">
        <v>21</v>
      </c>
      <c r="D3782" s="310" t="s">
        <v>11717</v>
      </c>
      <c r="E3782" s="322" t="s">
        <v>9342</v>
      </c>
      <c r="F3782" s="293"/>
      <c r="G3782" s="293"/>
      <c r="H3782" s="294" t="s">
        <v>5946</v>
      </c>
      <c r="I3782" s="294" t="str">
        <f>IFERROR(_xlfn.IFNA(VLOOKUP($D:$D,history!$I:$Y,3,0),VLOOKUP(E:E,history!$H:$Y,4,0)),"--")</f>
        <v>--</v>
      </c>
      <c r="J3782" s="282" t="s">
        <v>9870</v>
      </c>
      <c r="K3782" s="282" t="str">
        <f t="shared" si="638"/>
        <v/>
      </c>
      <c r="L3782" s="312">
        <f t="shared" si="642"/>
        <v>597.55999999999995</v>
      </c>
      <c r="M3782" s="312">
        <f t="shared" si="643"/>
        <v>905.39</v>
      </c>
      <c r="N3782" s="297" t="str">
        <f>_xlfn.IFNA(VLOOKUP($E:$E,'1'!$A:$E,3,0),"")</f>
        <v/>
      </c>
      <c r="O3782" s="297" t="str">
        <f>_xlfn.IFNA(VLOOKUP($E:$E,'2'!$A:$E,3,0),"")</f>
        <v/>
      </c>
      <c r="P3782" s="297" t="str">
        <f>_xlfn.IFNA(VLOOKUP($E:$E,'3'!$A:$D,3,0),"")</f>
        <v/>
      </c>
      <c r="Q3782" s="297" t="str">
        <f>_xlfn.IFNA(VLOOKUP($E:$E,'4'!$A:$F,3,0),"")</f>
        <v/>
      </c>
      <c r="R3782" s="297" t="str">
        <f>_xlfn.IFNA(VLOOKUP($E:$E,'5'!$A:$F,3,0),"")</f>
        <v/>
      </c>
      <c r="S3782" s="297" t="str">
        <f>_xlfn.IFNA(VLOOKUP($E:$E,'6'!$A:$F,3,0),"")</f>
        <v/>
      </c>
      <c r="T3782" s="313">
        <v>1</v>
      </c>
      <c r="U3782" s="313">
        <v>6</v>
      </c>
      <c r="V3782" s="313">
        <v>24</v>
      </c>
      <c r="W3782" s="314">
        <v>0.46700000000000003</v>
      </c>
      <c r="X3782" s="315">
        <v>2.5744048E-3</v>
      </c>
      <c r="Y3782" s="749">
        <v>860</v>
      </c>
      <c r="Z3782" s="282"/>
      <c r="AA3782" s="316" t="s">
        <v>10391</v>
      </c>
      <c r="AB3782" s="282" t="s">
        <v>10389</v>
      </c>
      <c r="AC3782" s="317" t="s">
        <v>2081</v>
      </c>
      <c r="AD3782" s="318" t="s">
        <v>2765</v>
      </c>
      <c r="AE3782" s="319" t="s">
        <v>11326</v>
      </c>
      <c r="AF3782" s="319" t="s">
        <v>11348</v>
      </c>
      <c r="AG3782" s="320">
        <v>11.35</v>
      </c>
      <c r="AH3782" s="321">
        <f t="shared" si="641"/>
        <v>0</v>
      </c>
      <c r="AI3782" s="287">
        <f>_xlfn.IFNA(VLOOKUP(AD:AD,грп!B:C,2,0),0)</f>
        <v>0</v>
      </c>
      <c r="AJ3782" s="607">
        <v>0</v>
      </c>
      <c r="AK3782" s="672" t="str">
        <f t="shared" si="636"/>
        <v>new</v>
      </c>
      <c r="AL3782" s="174"/>
    </row>
    <row r="3783" spans="1:39" s="4" customFormat="1" ht="11.45" customHeight="1" outlineLevel="1" x14ac:dyDescent="0.35">
      <c r="A3783" s="307" t="s">
        <v>10402</v>
      </c>
      <c r="B3783" s="308" t="s">
        <v>9599</v>
      </c>
      <c r="C3783" s="309" t="s">
        <v>21</v>
      </c>
      <c r="D3783" s="310" t="s">
        <v>11718</v>
      </c>
      <c r="E3783" s="322" t="s">
        <v>9343</v>
      </c>
      <c r="F3783" s="293"/>
      <c r="G3783" s="293"/>
      <c r="H3783" s="294" t="s">
        <v>5946</v>
      </c>
      <c r="I3783" s="294" t="str">
        <f>IFERROR(_xlfn.IFNA(VLOOKUP($D:$D,history!$I:$Y,3,0),VLOOKUP(E:E,history!$H:$Y,4,0)),"--")</f>
        <v>--</v>
      </c>
      <c r="J3783" s="282" t="s">
        <v>9870</v>
      </c>
      <c r="K3783" s="282" t="str">
        <f t="shared" si="638"/>
        <v/>
      </c>
      <c r="L3783" s="312">
        <f t="shared" si="642"/>
        <v>679.16</v>
      </c>
      <c r="M3783" s="312">
        <f t="shared" si="643"/>
        <v>1029.03</v>
      </c>
      <c r="N3783" s="297" t="str">
        <f>_xlfn.IFNA(VLOOKUP($E:$E,'1'!$A:$E,3,0),"")</f>
        <v/>
      </c>
      <c r="O3783" s="297" t="str">
        <f>_xlfn.IFNA(VLOOKUP($E:$E,'2'!$A:$E,3,0),"")</f>
        <v/>
      </c>
      <c r="P3783" s="297" t="str">
        <f>_xlfn.IFNA(VLOOKUP($E:$E,'3'!$A:$D,3,0),"")</f>
        <v/>
      </c>
      <c r="Q3783" s="297" t="str">
        <f>_xlfn.IFNA(VLOOKUP($E:$E,'4'!$A:$F,3,0),"")</f>
        <v/>
      </c>
      <c r="R3783" s="297" t="str">
        <f>_xlfn.IFNA(VLOOKUP($E:$E,'5'!$A:$F,3,0),"")</f>
        <v/>
      </c>
      <c r="S3783" s="297" t="str">
        <f>_xlfn.IFNA(VLOOKUP($E:$E,'6'!$A:$F,3,0),"")</f>
        <v/>
      </c>
      <c r="T3783" s="313">
        <v>1</v>
      </c>
      <c r="U3783" s="313">
        <v>12</v>
      </c>
      <c r="V3783" s="313">
        <v>48</v>
      </c>
      <c r="W3783" s="314">
        <v>0.40799999999999997</v>
      </c>
      <c r="X3783" s="315">
        <v>2.1478175E-3</v>
      </c>
      <c r="Y3783" s="749">
        <v>980</v>
      </c>
      <c r="Z3783" s="282"/>
      <c r="AA3783" s="316" t="s">
        <v>10391</v>
      </c>
      <c r="AB3783" s="282" t="s">
        <v>10389</v>
      </c>
      <c r="AC3783" s="317" t="s">
        <v>2081</v>
      </c>
      <c r="AD3783" s="318" t="s">
        <v>2765</v>
      </c>
      <c r="AE3783" s="319" t="s">
        <v>11326</v>
      </c>
      <c r="AF3783" s="319" t="s">
        <v>11348</v>
      </c>
      <c r="AG3783" s="320">
        <v>12.9</v>
      </c>
      <c r="AH3783" s="321">
        <f t="shared" si="641"/>
        <v>0</v>
      </c>
      <c r="AI3783" s="287">
        <f>_xlfn.IFNA(VLOOKUP(AD:AD,грп!B:C,2,0),0)</f>
        <v>0</v>
      </c>
      <c r="AJ3783" s="607">
        <v>0</v>
      </c>
      <c r="AK3783" s="672" t="str">
        <f t="shared" si="636"/>
        <v>new</v>
      </c>
      <c r="AL3783" s="174"/>
    </row>
    <row r="3784" spans="1:39" s="4" customFormat="1" ht="11.45" customHeight="1" outlineLevel="1" x14ac:dyDescent="0.35">
      <c r="A3784" s="307" t="s">
        <v>10402</v>
      </c>
      <c r="B3784" s="308" t="s">
        <v>9600</v>
      </c>
      <c r="C3784" s="309" t="s">
        <v>21</v>
      </c>
      <c r="D3784" s="310" t="s">
        <v>11719</v>
      </c>
      <c r="E3784" s="322" t="s">
        <v>9344</v>
      </c>
      <c r="F3784" s="293"/>
      <c r="G3784" s="293"/>
      <c r="H3784" s="294" t="s">
        <v>5946</v>
      </c>
      <c r="I3784" s="294" t="str">
        <f>IFERROR(_xlfn.IFNA(VLOOKUP($D:$D,history!$I:$Y,3,0),VLOOKUP(E:E,history!$H:$Y,4,0)),"--")</f>
        <v>--</v>
      </c>
      <c r="J3784" s="282" t="s">
        <v>9870</v>
      </c>
      <c r="K3784" s="282" t="str">
        <f t="shared" si="638"/>
        <v/>
      </c>
      <c r="L3784" s="312">
        <f t="shared" si="642"/>
        <v>191.12</v>
      </c>
      <c r="M3784" s="312">
        <f t="shared" si="643"/>
        <v>289.57</v>
      </c>
      <c r="N3784" s="297" t="str">
        <f>_xlfn.IFNA(VLOOKUP($E:$E,'1'!$A:$E,3,0),"")</f>
        <v/>
      </c>
      <c r="O3784" s="297" t="str">
        <f>_xlfn.IFNA(VLOOKUP($E:$E,'2'!$A:$E,3,0),"")</f>
        <v/>
      </c>
      <c r="P3784" s="297" t="str">
        <f>_xlfn.IFNA(VLOOKUP($E:$E,'3'!$A:$D,3,0),"")</f>
        <v/>
      </c>
      <c r="Q3784" s="297" t="str">
        <f>_xlfn.IFNA(VLOOKUP($E:$E,'4'!$A:$F,3,0),"")</f>
        <v/>
      </c>
      <c r="R3784" s="297" t="str">
        <f>_xlfn.IFNA(VLOOKUP($E:$E,'5'!$A:$F,3,0),"")</f>
        <v/>
      </c>
      <c r="S3784" s="297" t="str">
        <f>_xlfn.IFNA(VLOOKUP($E:$E,'6'!$A:$F,3,0),"")</f>
        <v/>
      </c>
      <c r="T3784" s="313">
        <v>1</v>
      </c>
      <c r="U3784" s="313">
        <v>12</v>
      </c>
      <c r="V3784" s="313">
        <v>48</v>
      </c>
      <c r="W3784" s="314">
        <v>0.18</v>
      </c>
      <c r="X3784" s="315">
        <v>1.2847221999999999E-3</v>
      </c>
      <c r="Y3784" s="749">
        <v>280</v>
      </c>
      <c r="Z3784" s="282"/>
      <c r="AA3784" s="316" t="s">
        <v>10391</v>
      </c>
      <c r="AB3784" s="282" t="s">
        <v>10389</v>
      </c>
      <c r="AC3784" s="317" t="s">
        <v>2081</v>
      </c>
      <c r="AD3784" s="318" t="s">
        <v>2765</v>
      </c>
      <c r="AE3784" s="319" t="s">
        <v>11326</v>
      </c>
      <c r="AF3784" s="319" t="s">
        <v>11348</v>
      </c>
      <c r="AG3784" s="320">
        <v>3.63</v>
      </c>
      <c r="AH3784" s="321">
        <f t="shared" si="641"/>
        <v>0</v>
      </c>
      <c r="AI3784" s="287">
        <f>_xlfn.IFNA(VLOOKUP(AD:AD,грп!B:C,2,0),0)</f>
        <v>0</v>
      </c>
      <c r="AJ3784" s="607">
        <v>0</v>
      </c>
      <c r="AK3784" s="672" t="str">
        <f t="shared" si="636"/>
        <v>new</v>
      </c>
      <c r="AL3784" s="174"/>
    </row>
    <row r="3785" spans="1:39" s="4" customFormat="1" ht="11.45" customHeight="1" outlineLevel="1" x14ac:dyDescent="0.35">
      <c r="A3785" s="307" t="s">
        <v>10402</v>
      </c>
      <c r="B3785" s="308" t="s">
        <v>9601</v>
      </c>
      <c r="C3785" s="309" t="s">
        <v>21</v>
      </c>
      <c r="D3785" s="310" t="s">
        <v>11720</v>
      </c>
      <c r="E3785" s="322" t="s">
        <v>9345</v>
      </c>
      <c r="F3785" s="293"/>
      <c r="G3785" s="293"/>
      <c r="H3785" s="294" t="s">
        <v>5946</v>
      </c>
      <c r="I3785" s="294" t="str">
        <f>IFERROR(_xlfn.IFNA(VLOOKUP($D:$D,history!$I:$Y,3,0),VLOOKUP(E:E,history!$H:$Y,4,0)),"--")</f>
        <v>--</v>
      </c>
      <c r="J3785" s="282" t="s">
        <v>9870</v>
      </c>
      <c r="K3785" s="282" t="str">
        <f t="shared" si="638"/>
        <v/>
      </c>
      <c r="L3785" s="312">
        <f t="shared" si="642"/>
        <v>282.72000000000003</v>
      </c>
      <c r="M3785" s="312">
        <f t="shared" si="643"/>
        <v>428.36</v>
      </c>
      <c r="N3785" s="297" t="str">
        <f>_xlfn.IFNA(VLOOKUP($E:$E,'1'!$A:$E,3,0),"")</f>
        <v/>
      </c>
      <c r="O3785" s="297" t="str">
        <f>_xlfn.IFNA(VLOOKUP($E:$E,'2'!$A:$E,3,0),"")</f>
        <v/>
      </c>
      <c r="P3785" s="297" t="str">
        <f>_xlfn.IFNA(VLOOKUP($E:$E,'3'!$A:$D,3,0),"")</f>
        <v/>
      </c>
      <c r="Q3785" s="297" t="str">
        <f>_xlfn.IFNA(VLOOKUP($E:$E,'4'!$A:$F,3,0),"")</f>
        <v/>
      </c>
      <c r="R3785" s="297" t="str">
        <f>_xlfn.IFNA(VLOOKUP($E:$E,'5'!$A:$F,3,0),"")</f>
        <v/>
      </c>
      <c r="S3785" s="297" t="str">
        <f>_xlfn.IFNA(VLOOKUP($E:$E,'6'!$A:$F,3,0),"")</f>
        <v/>
      </c>
      <c r="T3785" s="313">
        <v>1</v>
      </c>
      <c r="U3785" s="313">
        <v>12</v>
      </c>
      <c r="V3785" s="313">
        <v>48</v>
      </c>
      <c r="W3785" s="314">
        <v>0.249</v>
      </c>
      <c r="X3785" s="315">
        <v>2.3065476000000001E-3</v>
      </c>
      <c r="Y3785" s="749">
        <v>410</v>
      </c>
      <c r="Z3785" s="282"/>
      <c r="AA3785" s="316" t="s">
        <v>10391</v>
      </c>
      <c r="AB3785" s="282" t="s">
        <v>10389</v>
      </c>
      <c r="AC3785" s="317" t="s">
        <v>2081</v>
      </c>
      <c r="AD3785" s="318" t="s">
        <v>2765</v>
      </c>
      <c r="AE3785" s="319" t="s">
        <v>11326</v>
      </c>
      <c r="AF3785" s="319" t="s">
        <v>11348</v>
      </c>
      <c r="AG3785" s="320">
        <v>5.37</v>
      </c>
      <c r="AH3785" s="321">
        <f t="shared" si="641"/>
        <v>0</v>
      </c>
      <c r="AI3785" s="287">
        <f>_xlfn.IFNA(VLOOKUP(AD:AD,грп!B:C,2,0),0)</f>
        <v>0</v>
      </c>
      <c r="AJ3785" s="607">
        <v>0</v>
      </c>
      <c r="AK3785" s="672" t="str">
        <f t="shared" si="636"/>
        <v>new</v>
      </c>
      <c r="AL3785" s="174"/>
    </row>
    <row r="3786" spans="1:39" s="4" customFormat="1" ht="11.45" customHeight="1" outlineLevel="1" x14ac:dyDescent="0.35">
      <c r="A3786" s="307" t="s">
        <v>10402</v>
      </c>
      <c r="B3786" s="308" t="s">
        <v>9602</v>
      </c>
      <c r="C3786" s="309" t="s">
        <v>21</v>
      </c>
      <c r="D3786" s="310" t="s">
        <v>11721</v>
      </c>
      <c r="E3786" s="322" t="s">
        <v>9346</v>
      </c>
      <c r="F3786" s="293"/>
      <c r="G3786" s="293"/>
      <c r="H3786" s="294" t="s">
        <v>5946</v>
      </c>
      <c r="I3786" s="294" t="str">
        <f>IFERROR(_xlfn.IFNA(VLOOKUP($D:$D,history!$I:$Y,3,0),VLOOKUP(E:E,history!$H:$Y,4,0)),"--")</f>
        <v>--</v>
      </c>
      <c r="J3786" s="282" t="s">
        <v>9870</v>
      </c>
      <c r="K3786" s="282" t="str">
        <f t="shared" si="638"/>
        <v/>
      </c>
      <c r="L3786" s="312">
        <f t="shared" si="642"/>
        <v>241.13</v>
      </c>
      <c r="M3786" s="312">
        <f t="shared" si="643"/>
        <v>365.35</v>
      </c>
      <c r="N3786" s="297" t="str">
        <f>_xlfn.IFNA(VLOOKUP($E:$E,'1'!$A:$E,3,0),"")</f>
        <v/>
      </c>
      <c r="O3786" s="297" t="str">
        <f>_xlfn.IFNA(VLOOKUP($E:$E,'2'!$A:$E,3,0),"")</f>
        <v/>
      </c>
      <c r="P3786" s="297" t="str">
        <f>_xlfn.IFNA(VLOOKUP($E:$E,'3'!$A:$D,3,0),"")</f>
        <v/>
      </c>
      <c r="Q3786" s="297" t="str">
        <f>_xlfn.IFNA(VLOOKUP($E:$E,'4'!$A:$F,3,0),"")</f>
        <v/>
      </c>
      <c r="R3786" s="297" t="str">
        <f>_xlfn.IFNA(VLOOKUP($E:$E,'5'!$A:$F,3,0),"")</f>
        <v/>
      </c>
      <c r="S3786" s="297" t="str">
        <f>_xlfn.IFNA(VLOOKUP($E:$E,'6'!$A:$F,3,0),"")</f>
        <v/>
      </c>
      <c r="T3786" s="313">
        <v>1</v>
      </c>
      <c r="U3786" s="313">
        <v>6</v>
      </c>
      <c r="V3786" s="313">
        <v>24</v>
      </c>
      <c r="W3786" s="314">
        <v>0.217</v>
      </c>
      <c r="X3786" s="315">
        <v>1.969246E-3</v>
      </c>
      <c r="Y3786" s="749">
        <v>350</v>
      </c>
      <c r="Z3786" s="282"/>
      <c r="AA3786" s="316" t="s">
        <v>10391</v>
      </c>
      <c r="AB3786" s="282" t="s">
        <v>10389</v>
      </c>
      <c r="AC3786" s="317" t="s">
        <v>2081</v>
      </c>
      <c r="AD3786" s="318" t="s">
        <v>2765</v>
      </c>
      <c r="AE3786" s="319" t="s">
        <v>11326</v>
      </c>
      <c r="AF3786" s="319" t="s">
        <v>11348</v>
      </c>
      <c r="AG3786" s="320">
        <v>4.58</v>
      </c>
      <c r="AH3786" s="321">
        <f t="shared" si="641"/>
        <v>0</v>
      </c>
      <c r="AI3786" s="287">
        <f>_xlfn.IFNA(VLOOKUP(AD:AD,грп!B:C,2,0),0)</f>
        <v>0</v>
      </c>
      <c r="AJ3786" s="607">
        <v>0</v>
      </c>
      <c r="AK3786" s="672" t="str">
        <f t="shared" si="636"/>
        <v>new</v>
      </c>
      <c r="AL3786" s="174"/>
    </row>
    <row r="3787" spans="1:39" s="4" customFormat="1" ht="11.45" customHeight="1" outlineLevel="1" x14ac:dyDescent="0.35">
      <c r="A3787" s="307" t="s">
        <v>10402</v>
      </c>
      <c r="B3787" s="308" t="s">
        <v>9603</v>
      </c>
      <c r="C3787" s="309" t="s">
        <v>21</v>
      </c>
      <c r="D3787" s="310" t="s">
        <v>11722</v>
      </c>
      <c r="E3787" s="322" t="s">
        <v>9347</v>
      </c>
      <c r="F3787" s="293"/>
      <c r="G3787" s="293"/>
      <c r="H3787" s="294" t="s">
        <v>5946</v>
      </c>
      <c r="I3787" s="294" t="str">
        <f>IFERROR(_xlfn.IFNA(VLOOKUP($D:$D,history!$I:$Y,3,0),VLOOKUP(E:E,history!$H:$Y,4,0)),"--")</f>
        <v>--</v>
      </c>
      <c r="J3787" s="282" t="s">
        <v>9870</v>
      </c>
      <c r="K3787" s="282" t="str">
        <f t="shared" si="638"/>
        <v/>
      </c>
      <c r="L3787" s="312">
        <f t="shared" si="642"/>
        <v>260.08</v>
      </c>
      <c r="M3787" s="312">
        <f t="shared" si="643"/>
        <v>394.06</v>
      </c>
      <c r="N3787" s="297" t="str">
        <f>_xlfn.IFNA(VLOOKUP($E:$E,'1'!$A:$E,3,0),"")</f>
        <v/>
      </c>
      <c r="O3787" s="297" t="str">
        <f>_xlfn.IFNA(VLOOKUP($E:$E,'2'!$A:$E,3,0),"")</f>
        <v/>
      </c>
      <c r="P3787" s="297" t="str">
        <f>_xlfn.IFNA(VLOOKUP($E:$E,'3'!$A:$D,3,0),"")</f>
        <v/>
      </c>
      <c r="Q3787" s="297" t="str">
        <f>_xlfn.IFNA(VLOOKUP($E:$E,'4'!$A:$F,3,0),"")</f>
        <v/>
      </c>
      <c r="R3787" s="297" t="str">
        <f>_xlfn.IFNA(VLOOKUP($E:$E,'5'!$A:$F,3,0),"")</f>
        <v/>
      </c>
      <c r="S3787" s="297" t="str">
        <f>_xlfn.IFNA(VLOOKUP($E:$E,'6'!$A:$F,3,0),"")</f>
        <v/>
      </c>
      <c r="T3787" s="313">
        <v>1</v>
      </c>
      <c r="U3787" s="313">
        <v>12</v>
      </c>
      <c r="V3787" s="313">
        <v>48</v>
      </c>
      <c r="W3787" s="314">
        <v>0.222</v>
      </c>
      <c r="X3787" s="315">
        <v>2.0188492000000001E-3</v>
      </c>
      <c r="Y3787" s="749">
        <v>370</v>
      </c>
      <c r="Z3787" s="282"/>
      <c r="AA3787" s="316" t="s">
        <v>10391</v>
      </c>
      <c r="AB3787" s="282" t="s">
        <v>10389</v>
      </c>
      <c r="AC3787" s="317" t="s">
        <v>2081</v>
      </c>
      <c r="AD3787" s="318" t="s">
        <v>2765</v>
      </c>
      <c r="AE3787" s="319" t="s">
        <v>11326</v>
      </c>
      <c r="AF3787" s="319" t="s">
        <v>11348</v>
      </c>
      <c r="AG3787" s="320">
        <v>4.9400000000000004</v>
      </c>
      <c r="AH3787" s="321">
        <f t="shared" si="641"/>
        <v>0</v>
      </c>
      <c r="AI3787" s="287">
        <f>_xlfn.IFNA(VLOOKUP(AD:AD,грп!B:C,2,0),0)</f>
        <v>0</v>
      </c>
      <c r="AJ3787" s="607">
        <v>0</v>
      </c>
      <c r="AK3787" s="672" t="str">
        <f t="shared" si="636"/>
        <v>new</v>
      </c>
      <c r="AL3787" s="174"/>
    </row>
    <row r="3788" spans="1:39" s="4" customFormat="1" ht="11.45" customHeight="1" outlineLevel="1" x14ac:dyDescent="0.35">
      <c r="A3788" s="307" t="s">
        <v>10402</v>
      </c>
      <c r="B3788" s="308" t="s">
        <v>9604</v>
      </c>
      <c r="C3788" s="309" t="s">
        <v>21</v>
      </c>
      <c r="D3788" s="310" t="s">
        <v>11723</v>
      </c>
      <c r="E3788" s="322" t="s">
        <v>9348</v>
      </c>
      <c r="F3788" s="293"/>
      <c r="G3788" s="293"/>
      <c r="H3788" s="294" t="s">
        <v>5946</v>
      </c>
      <c r="I3788" s="294" t="str">
        <f>IFERROR(_xlfn.IFNA(VLOOKUP($D:$D,history!$I:$Y,3,0),VLOOKUP(E:E,history!$H:$Y,4,0)),"--")</f>
        <v>--</v>
      </c>
      <c r="J3788" s="282" t="s">
        <v>9870</v>
      </c>
      <c r="K3788" s="282" t="str">
        <f t="shared" si="638"/>
        <v/>
      </c>
      <c r="L3788" s="312">
        <f t="shared" si="642"/>
        <v>361.69</v>
      </c>
      <c r="M3788" s="312">
        <f t="shared" si="643"/>
        <v>548.02</v>
      </c>
      <c r="N3788" s="297" t="str">
        <f>_xlfn.IFNA(VLOOKUP($E:$E,'1'!$A:$E,3,0),"")</f>
        <v/>
      </c>
      <c r="O3788" s="297" t="str">
        <f>_xlfn.IFNA(VLOOKUP($E:$E,'2'!$A:$E,3,0),"")</f>
        <v/>
      </c>
      <c r="P3788" s="297" t="str">
        <f>_xlfn.IFNA(VLOOKUP($E:$E,'3'!$A:$D,3,0),"")</f>
        <v/>
      </c>
      <c r="Q3788" s="297" t="str">
        <f>_xlfn.IFNA(VLOOKUP($E:$E,'4'!$A:$F,3,0),"")</f>
        <v/>
      </c>
      <c r="R3788" s="297" t="str">
        <f>_xlfn.IFNA(VLOOKUP($E:$E,'5'!$A:$F,3,0),"")</f>
        <v/>
      </c>
      <c r="S3788" s="297" t="str">
        <f>_xlfn.IFNA(VLOOKUP($E:$E,'6'!$A:$F,3,0),"")</f>
        <v/>
      </c>
      <c r="T3788" s="313">
        <v>1</v>
      </c>
      <c r="U3788" s="313">
        <v>12</v>
      </c>
      <c r="V3788" s="313">
        <v>48</v>
      </c>
      <c r="W3788" s="314">
        <v>0.26600000000000001</v>
      </c>
      <c r="X3788" s="315">
        <v>1.9543651E-3</v>
      </c>
      <c r="Y3788" s="749">
        <v>520</v>
      </c>
      <c r="Z3788" s="282"/>
      <c r="AA3788" s="316" t="s">
        <v>10391</v>
      </c>
      <c r="AB3788" s="282" t="s">
        <v>10389</v>
      </c>
      <c r="AC3788" s="317" t="s">
        <v>2081</v>
      </c>
      <c r="AD3788" s="318" t="s">
        <v>2765</v>
      </c>
      <c r="AE3788" s="319" t="s">
        <v>11326</v>
      </c>
      <c r="AF3788" s="319" t="s">
        <v>11348</v>
      </c>
      <c r="AG3788" s="320">
        <v>6.87</v>
      </c>
      <c r="AH3788" s="321">
        <f t="shared" si="641"/>
        <v>0</v>
      </c>
      <c r="AI3788" s="287">
        <f>_xlfn.IFNA(VLOOKUP(AD:AD,грп!B:C,2,0),0)</f>
        <v>0</v>
      </c>
      <c r="AJ3788" s="607">
        <v>0</v>
      </c>
      <c r="AK3788" s="672" t="str">
        <f t="shared" si="636"/>
        <v>new</v>
      </c>
      <c r="AL3788" s="174"/>
    </row>
    <row r="3789" spans="1:39" s="4" customFormat="1" ht="11.45" customHeight="1" outlineLevel="1" x14ac:dyDescent="0.35">
      <c r="A3789" s="307" t="s">
        <v>10402</v>
      </c>
      <c r="B3789" s="308" t="s">
        <v>9605</v>
      </c>
      <c r="C3789" s="309" t="s">
        <v>21</v>
      </c>
      <c r="D3789" s="310" t="s">
        <v>11724</v>
      </c>
      <c r="E3789" s="322" t="s">
        <v>9349</v>
      </c>
      <c r="F3789" s="293"/>
      <c r="G3789" s="293"/>
      <c r="H3789" s="294" t="s">
        <v>5946</v>
      </c>
      <c r="I3789" s="294" t="str">
        <f>IFERROR(_xlfn.IFNA(VLOOKUP($D:$D,history!$I:$Y,3,0),VLOOKUP(E:E,history!$H:$Y,4,0)),"--")</f>
        <v>--</v>
      </c>
      <c r="J3789" s="282" t="s">
        <v>9870</v>
      </c>
      <c r="K3789" s="282" t="str">
        <f t="shared" si="638"/>
        <v/>
      </c>
      <c r="L3789" s="312">
        <f t="shared" si="642"/>
        <v>623.36</v>
      </c>
      <c r="M3789" s="312">
        <f t="shared" si="643"/>
        <v>944.48</v>
      </c>
      <c r="N3789" s="297" t="str">
        <f>_xlfn.IFNA(VLOOKUP($E:$E,'1'!$A:$E,3,0),"")</f>
        <v/>
      </c>
      <c r="O3789" s="297" t="str">
        <f>_xlfn.IFNA(VLOOKUP($E:$E,'2'!$A:$E,3,0),"")</f>
        <v/>
      </c>
      <c r="P3789" s="297" t="str">
        <f>_xlfn.IFNA(VLOOKUP($E:$E,'3'!$A:$D,3,0),"")</f>
        <v/>
      </c>
      <c r="Q3789" s="297" t="str">
        <f>_xlfn.IFNA(VLOOKUP($E:$E,'4'!$A:$F,3,0),"")</f>
        <v/>
      </c>
      <c r="R3789" s="297" t="str">
        <f>_xlfn.IFNA(VLOOKUP($E:$E,'5'!$A:$F,3,0),"")</f>
        <v/>
      </c>
      <c r="S3789" s="297" t="str">
        <f>_xlfn.IFNA(VLOOKUP($E:$E,'6'!$A:$F,3,0),"")</f>
        <v/>
      </c>
      <c r="T3789" s="313">
        <v>1</v>
      </c>
      <c r="U3789" s="313">
        <v>6</v>
      </c>
      <c r="V3789" s="313">
        <v>24</v>
      </c>
      <c r="W3789" s="314">
        <v>0.47699999999999998</v>
      </c>
      <c r="X3789" s="315">
        <v>3.4027777999999999E-3</v>
      </c>
      <c r="Y3789" s="749">
        <v>890</v>
      </c>
      <c r="Z3789" s="282"/>
      <c r="AA3789" s="316" t="s">
        <v>10391</v>
      </c>
      <c r="AB3789" s="282" t="s">
        <v>10389</v>
      </c>
      <c r="AC3789" s="317" t="s">
        <v>2081</v>
      </c>
      <c r="AD3789" s="318" t="s">
        <v>2765</v>
      </c>
      <c r="AE3789" s="319" t="s">
        <v>11326</v>
      </c>
      <c r="AF3789" s="319" t="s">
        <v>11348</v>
      </c>
      <c r="AG3789" s="320">
        <v>11.84</v>
      </c>
      <c r="AH3789" s="321">
        <f t="shared" si="641"/>
        <v>0</v>
      </c>
      <c r="AI3789" s="287">
        <f>_xlfn.IFNA(VLOOKUP(AD:AD,грп!B:C,2,0),0)</f>
        <v>0</v>
      </c>
      <c r="AJ3789" s="607">
        <v>0</v>
      </c>
      <c r="AK3789" s="672" t="str">
        <f t="shared" si="636"/>
        <v>new</v>
      </c>
      <c r="AL3789" s="174"/>
    </row>
    <row r="3790" spans="1:39" s="4" customFormat="1" ht="11.45" customHeight="1" outlineLevel="1" x14ac:dyDescent="0.35">
      <c r="A3790" s="307" t="s">
        <v>10402</v>
      </c>
      <c r="B3790" s="308" t="s">
        <v>9601</v>
      </c>
      <c r="C3790" s="309" t="s">
        <v>21</v>
      </c>
      <c r="D3790" s="310" t="s">
        <v>11725</v>
      </c>
      <c r="E3790" s="322" t="s">
        <v>9350</v>
      </c>
      <c r="F3790" s="293"/>
      <c r="G3790" s="293"/>
      <c r="H3790" s="294" t="s">
        <v>5946</v>
      </c>
      <c r="I3790" s="294" t="str">
        <f>IFERROR(_xlfn.IFNA(VLOOKUP($D:$D,history!$I:$Y,3,0),VLOOKUP(E:E,history!$H:$Y,4,0)),"--")</f>
        <v>--</v>
      </c>
      <c r="J3790" s="282" t="s">
        <v>5946</v>
      </c>
      <c r="K3790" s="282" t="str">
        <f t="shared" si="638"/>
        <v/>
      </c>
      <c r="L3790" s="312">
        <f t="shared" si="642"/>
        <v>0</v>
      </c>
      <c r="M3790" s="312">
        <f t="shared" si="643"/>
        <v>0</v>
      </c>
      <c r="N3790" s="297" t="str">
        <f>_xlfn.IFNA(VLOOKUP($E:$E,'1'!$A:$E,3,0),"")</f>
        <v/>
      </c>
      <c r="O3790" s="297" t="str">
        <f>_xlfn.IFNA(VLOOKUP($E:$E,'2'!$A:$E,3,0),"")</f>
        <v/>
      </c>
      <c r="P3790" s="297" t="str">
        <f>_xlfn.IFNA(VLOOKUP($E:$E,'3'!$A:$D,3,0),"")</f>
        <v/>
      </c>
      <c r="Q3790" s="297" t="str">
        <f>_xlfn.IFNA(VLOOKUP($E:$E,'4'!$A:$F,3,0),"")</f>
        <v/>
      </c>
      <c r="R3790" s="297" t="str">
        <f>_xlfn.IFNA(VLOOKUP($E:$E,'5'!$A:$F,3,0),"")</f>
        <v/>
      </c>
      <c r="S3790" s="297" t="str">
        <f>_xlfn.IFNA(VLOOKUP($E:$E,'6'!$A:$F,3,0),"")</f>
        <v/>
      </c>
      <c r="T3790" s="313">
        <v>1</v>
      </c>
      <c r="U3790" s="313">
        <v>6</v>
      </c>
      <c r="V3790" s="313">
        <v>24</v>
      </c>
      <c r="W3790" s="314">
        <v>0.85</v>
      </c>
      <c r="X3790" s="315">
        <v>2.9999999999999997E-4</v>
      </c>
      <c r="Y3790" s="749">
        <v>0</v>
      </c>
      <c r="Z3790" s="282"/>
      <c r="AA3790" s="316" t="s">
        <v>10390</v>
      </c>
      <c r="AB3790" s="282" t="s">
        <v>10389</v>
      </c>
      <c r="AC3790" s="317" t="s">
        <v>2081</v>
      </c>
      <c r="AD3790" s="318" t="s">
        <v>2765</v>
      </c>
      <c r="AE3790" s="319" t="s">
        <v>11326</v>
      </c>
      <c r="AF3790" s="319" t="s">
        <v>11348</v>
      </c>
      <c r="AG3790" s="320">
        <v>0</v>
      </c>
      <c r="AH3790" s="321">
        <f t="shared" si="641"/>
        <v>0</v>
      </c>
      <c r="AI3790" s="287">
        <f>_xlfn.IFNA(VLOOKUP(AD:AD,грп!B:C,2,0),0)</f>
        <v>0</v>
      </c>
      <c r="AJ3790" s="607">
        <v>0</v>
      </c>
      <c r="AK3790" s="672" t="str">
        <f t="shared" si="636"/>
        <v>new</v>
      </c>
      <c r="AL3790" s="174"/>
    </row>
    <row r="3791" spans="1:39" s="4" customFormat="1" ht="11.45" customHeight="1" outlineLevel="1" x14ac:dyDescent="0.35">
      <c r="A3791" s="307" t="s">
        <v>10402</v>
      </c>
      <c r="B3791" s="308" t="s">
        <v>9606</v>
      </c>
      <c r="C3791" s="309" t="s">
        <v>21</v>
      </c>
      <c r="D3791" s="310" t="s">
        <v>11726</v>
      </c>
      <c r="E3791" s="322" t="s">
        <v>9353</v>
      </c>
      <c r="F3791" s="293"/>
      <c r="G3791" s="293"/>
      <c r="H3791" s="294" t="s">
        <v>5946</v>
      </c>
      <c r="I3791" s="294" t="str">
        <f>IFERROR(_xlfn.IFNA(VLOOKUP($D:$D,history!$I:$Y,3,0),VLOOKUP(E:E,history!$H:$Y,4,0)),"--")</f>
        <v>--</v>
      </c>
      <c r="J3791" s="282" t="s">
        <v>9870</v>
      </c>
      <c r="K3791" s="282" t="str">
        <f t="shared" si="638"/>
        <v/>
      </c>
      <c r="L3791" s="312">
        <f t="shared" si="642"/>
        <v>153.72999999999999</v>
      </c>
      <c r="M3791" s="312">
        <f t="shared" si="643"/>
        <v>232.93</v>
      </c>
      <c r="N3791" s="297" t="str">
        <f>_xlfn.IFNA(VLOOKUP($E:$E,'1'!$A:$E,3,0),"")</f>
        <v/>
      </c>
      <c r="O3791" s="297" t="str">
        <f>_xlfn.IFNA(VLOOKUP($E:$E,'2'!$A:$E,3,0),"")</f>
        <v/>
      </c>
      <c r="P3791" s="297" t="str">
        <f>_xlfn.IFNA(VLOOKUP($E:$E,'3'!$A:$D,3,0),"")</f>
        <v/>
      </c>
      <c r="Q3791" s="297" t="str">
        <f>_xlfn.IFNA(VLOOKUP($E:$E,'4'!$A:$F,3,0),"")</f>
        <v/>
      </c>
      <c r="R3791" s="297" t="str">
        <f>_xlfn.IFNA(VLOOKUP($E:$E,'5'!$A:$F,3,0),"")</f>
        <v/>
      </c>
      <c r="S3791" s="297" t="str">
        <f>_xlfn.IFNA(VLOOKUP($E:$E,'6'!$A:$F,3,0),"")</f>
        <v/>
      </c>
      <c r="T3791" s="313">
        <v>1</v>
      </c>
      <c r="U3791" s="313">
        <v>10</v>
      </c>
      <c r="V3791" s="313">
        <v>40</v>
      </c>
      <c r="W3791" s="314">
        <v>0.121</v>
      </c>
      <c r="X3791" s="315">
        <v>1.8450000000000001E-3</v>
      </c>
      <c r="Y3791" s="749">
        <v>220</v>
      </c>
      <c r="Z3791" s="282"/>
      <c r="AA3791" s="316" t="s">
        <v>10391</v>
      </c>
      <c r="AB3791" s="282" t="s">
        <v>10389</v>
      </c>
      <c r="AC3791" s="317" t="s">
        <v>2081</v>
      </c>
      <c r="AD3791" s="318" t="s">
        <v>2765</v>
      </c>
      <c r="AE3791" s="319" t="s">
        <v>11326</v>
      </c>
      <c r="AF3791" s="319" t="s">
        <v>11348</v>
      </c>
      <c r="AG3791" s="320">
        <v>2.92</v>
      </c>
      <c r="AH3791" s="321">
        <f t="shared" si="641"/>
        <v>0</v>
      </c>
      <c r="AI3791" s="287">
        <f>_xlfn.IFNA(VLOOKUP(AD:AD,грп!B:C,2,0),0)</f>
        <v>0</v>
      </c>
      <c r="AJ3791" s="607">
        <v>0</v>
      </c>
      <c r="AK3791" s="672" t="str">
        <f t="shared" si="636"/>
        <v>new</v>
      </c>
      <c r="AL3791" s="174"/>
    </row>
    <row r="3792" spans="1:39" s="4" customFormat="1" ht="11.45" customHeight="1" outlineLevel="1" x14ac:dyDescent="0.35">
      <c r="A3792" s="307" t="s">
        <v>10402</v>
      </c>
      <c r="B3792" s="308" t="s">
        <v>9607</v>
      </c>
      <c r="C3792" s="309" t="s">
        <v>21</v>
      </c>
      <c r="D3792" s="310" t="s">
        <v>11727</v>
      </c>
      <c r="E3792" s="322" t="s">
        <v>9354</v>
      </c>
      <c r="F3792" s="293"/>
      <c r="G3792" s="293"/>
      <c r="H3792" s="294" t="s">
        <v>5946</v>
      </c>
      <c r="I3792" s="294" t="str">
        <f>IFERROR(_xlfn.IFNA(VLOOKUP($D:$D,history!$I:$Y,3,0),VLOOKUP(E:E,history!$H:$Y,4,0)),"--")</f>
        <v>--</v>
      </c>
      <c r="J3792" s="282" t="s">
        <v>9870</v>
      </c>
      <c r="K3792" s="282" t="str">
        <f t="shared" si="638"/>
        <v/>
      </c>
      <c r="L3792" s="312">
        <f t="shared" si="642"/>
        <v>139.52000000000001</v>
      </c>
      <c r="M3792" s="312">
        <f t="shared" si="643"/>
        <v>211.39</v>
      </c>
      <c r="N3792" s="297" t="str">
        <f>_xlfn.IFNA(VLOOKUP($E:$E,'1'!$A:$E,3,0),"")</f>
        <v/>
      </c>
      <c r="O3792" s="297" t="str">
        <f>_xlfn.IFNA(VLOOKUP($E:$E,'2'!$A:$E,3,0),"")</f>
        <v/>
      </c>
      <c r="P3792" s="297" t="str">
        <f>_xlfn.IFNA(VLOOKUP($E:$E,'3'!$A:$D,3,0),"")</f>
        <v/>
      </c>
      <c r="Q3792" s="297" t="str">
        <f>_xlfn.IFNA(VLOOKUP($E:$E,'4'!$A:$F,3,0),"")</f>
        <v/>
      </c>
      <c r="R3792" s="297" t="str">
        <f>_xlfn.IFNA(VLOOKUP($E:$E,'5'!$A:$F,3,0),"")</f>
        <v/>
      </c>
      <c r="S3792" s="297" t="str">
        <f>_xlfn.IFNA(VLOOKUP($E:$E,'6'!$A:$F,3,0),"")</f>
        <v/>
      </c>
      <c r="T3792" s="313">
        <v>1</v>
      </c>
      <c r="U3792" s="313">
        <v>10</v>
      </c>
      <c r="V3792" s="313">
        <v>40</v>
      </c>
      <c r="W3792" s="314">
        <v>0.10100000000000001</v>
      </c>
      <c r="X3792" s="315">
        <v>1.8450000000000001E-3</v>
      </c>
      <c r="Y3792" s="749">
        <v>190</v>
      </c>
      <c r="Z3792" s="282"/>
      <c r="AA3792" s="316" t="s">
        <v>10391</v>
      </c>
      <c r="AB3792" s="282" t="s">
        <v>10389</v>
      </c>
      <c r="AC3792" s="317" t="s">
        <v>2081</v>
      </c>
      <c r="AD3792" s="318" t="s">
        <v>2765</v>
      </c>
      <c r="AE3792" s="319" t="s">
        <v>11326</v>
      </c>
      <c r="AF3792" s="319" t="s">
        <v>11348</v>
      </c>
      <c r="AG3792" s="320">
        <v>2.65</v>
      </c>
      <c r="AH3792" s="321">
        <f t="shared" si="641"/>
        <v>0</v>
      </c>
      <c r="AI3792" s="287">
        <f>_xlfn.IFNA(VLOOKUP(AD:AD,грп!B:C,2,0),0)</f>
        <v>0</v>
      </c>
      <c r="AJ3792" s="607">
        <v>0</v>
      </c>
      <c r="AK3792" s="672" t="str">
        <f t="shared" si="636"/>
        <v>new</v>
      </c>
      <c r="AL3792" s="174"/>
    </row>
    <row r="3793" spans="1:38" s="4" customFormat="1" ht="11.45" customHeight="1" outlineLevel="1" x14ac:dyDescent="0.35">
      <c r="A3793" s="307" t="s">
        <v>10402</v>
      </c>
      <c r="B3793" s="308" t="s">
        <v>9608</v>
      </c>
      <c r="C3793" s="309" t="s">
        <v>21</v>
      </c>
      <c r="D3793" s="310" t="s">
        <v>11728</v>
      </c>
      <c r="E3793" s="322" t="s">
        <v>9355</v>
      </c>
      <c r="F3793" s="293"/>
      <c r="G3793" s="293"/>
      <c r="H3793" s="294" t="s">
        <v>5946</v>
      </c>
      <c r="I3793" s="294" t="str">
        <f>IFERROR(_xlfn.IFNA(VLOOKUP($D:$D,history!$I:$Y,3,0),VLOOKUP(E:E,history!$H:$Y,4,0)),"--")</f>
        <v>--</v>
      </c>
      <c r="J3793" s="282" t="s">
        <v>5946</v>
      </c>
      <c r="K3793" s="282" t="str">
        <f t="shared" si="638"/>
        <v/>
      </c>
      <c r="L3793" s="312">
        <f t="shared" si="642"/>
        <v>0</v>
      </c>
      <c r="M3793" s="312">
        <f t="shared" si="643"/>
        <v>0</v>
      </c>
      <c r="N3793" s="297" t="str">
        <f>_xlfn.IFNA(VLOOKUP($E:$E,'1'!$A:$E,3,0),"")</f>
        <v/>
      </c>
      <c r="O3793" s="297" t="str">
        <f>_xlfn.IFNA(VLOOKUP($E:$E,'2'!$A:$E,3,0),"")</f>
        <v/>
      </c>
      <c r="P3793" s="297" t="str">
        <f>_xlfn.IFNA(VLOOKUP($E:$E,'3'!$A:$D,3,0),"")</f>
        <v/>
      </c>
      <c r="Q3793" s="297" t="str">
        <f>_xlfn.IFNA(VLOOKUP($E:$E,'4'!$A:$F,3,0),"")</f>
        <v/>
      </c>
      <c r="R3793" s="297" t="str">
        <f>_xlfn.IFNA(VLOOKUP($E:$E,'5'!$A:$F,3,0),"")</f>
        <v/>
      </c>
      <c r="S3793" s="297" t="str">
        <f>_xlfn.IFNA(VLOOKUP($E:$E,'6'!$A:$F,3,0),"")</f>
        <v/>
      </c>
      <c r="T3793" s="313">
        <v>1</v>
      </c>
      <c r="U3793" s="313">
        <v>10</v>
      </c>
      <c r="V3793" s="313">
        <v>40</v>
      </c>
      <c r="W3793" s="314">
        <v>0.55000000000000004</v>
      </c>
      <c r="X3793" s="315">
        <v>4.0000000000000002E-4</v>
      </c>
      <c r="Y3793" s="749">
        <v>0</v>
      </c>
      <c r="Z3793" s="282"/>
      <c r="AA3793" s="316" t="s">
        <v>10390</v>
      </c>
      <c r="AB3793" s="282" t="s">
        <v>10389</v>
      </c>
      <c r="AC3793" s="317" t="s">
        <v>2081</v>
      </c>
      <c r="AD3793" s="318" t="s">
        <v>2765</v>
      </c>
      <c r="AE3793" s="319" t="s">
        <v>11326</v>
      </c>
      <c r="AF3793" s="319" t="s">
        <v>11348</v>
      </c>
      <c r="AG3793" s="320">
        <v>0</v>
      </c>
      <c r="AH3793" s="321">
        <f t="shared" si="641"/>
        <v>0</v>
      </c>
      <c r="AI3793" s="287">
        <f>_xlfn.IFNA(VLOOKUP(AD:AD,грп!B:C,2,0),0)</f>
        <v>0</v>
      </c>
      <c r="AJ3793" s="607">
        <v>0</v>
      </c>
      <c r="AK3793" s="672" t="str">
        <f t="shared" si="636"/>
        <v>new</v>
      </c>
      <c r="AL3793" s="174"/>
    </row>
    <row r="3794" spans="1:38" s="4" customFormat="1" ht="11.45" customHeight="1" outlineLevel="1" x14ac:dyDescent="0.35">
      <c r="A3794" s="307" t="s">
        <v>10402</v>
      </c>
      <c r="B3794" s="308" t="s">
        <v>9608</v>
      </c>
      <c r="C3794" s="309" t="s">
        <v>21</v>
      </c>
      <c r="D3794" s="310" t="s">
        <v>11729</v>
      </c>
      <c r="E3794" s="322" t="s">
        <v>9356</v>
      </c>
      <c r="F3794" s="293"/>
      <c r="G3794" s="293"/>
      <c r="H3794" s="294" t="s">
        <v>5946</v>
      </c>
      <c r="I3794" s="294" t="str">
        <f>IFERROR(_xlfn.IFNA(VLOOKUP($D:$D,history!$I:$Y,3,0),VLOOKUP(E:E,history!$H:$Y,4,0)),"--")</f>
        <v>--</v>
      </c>
      <c r="J3794" s="282" t="s">
        <v>9870</v>
      </c>
      <c r="K3794" s="282" t="str">
        <f t="shared" si="638"/>
        <v/>
      </c>
      <c r="L3794" s="312">
        <f t="shared" si="642"/>
        <v>203.75</v>
      </c>
      <c r="M3794" s="312">
        <f t="shared" si="643"/>
        <v>308.70999999999998</v>
      </c>
      <c r="N3794" s="297" t="str">
        <f>_xlfn.IFNA(VLOOKUP($E:$E,'1'!$A:$E,3,0),"")</f>
        <v/>
      </c>
      <c r="O3794" s="297" t="str">
        <f>_xlfn.IFNA(VLOOKUP($E:$E,'2'!$A:$E,3,0),"")</f>
        <v/>
      </c>
      <c r="P3794" s="297" t="str">
        <f>_xlfn.IFNA(VLOOKUP($E:$E,'3'!$A:$D,3,0),"")</f>
        <v/>
      </c>
      <c r="Q3794" s="297" t="str">
        <f>_xlfn.IFNA(VLOOKUP($E:$E,'4'!$A:$F,3,0),"")</f>
        <v/>
      </c>
      <c r="R3794" s="297" t="str">
        <f>_xlfn.IFNA(VLOOKUP($E:$E,'5'!$A:$F,3,0),"")</f>
        <v/>
      </c>
      <c r="S3794" s="297" t="str">
        <f>_xlfn.IFNA(VLOOKUP($E:$E,'6'!$A:$F,3,0),"")</f>
        <v/>
      </c>
      <c r="T3794" s="313">
        <v>1</v>
      </c>
      <c r="U3794" s="313">
        <v>12</v>
      </c>
      <c r="V3794" s="313">
        <v>48</v>
      </c>
      <c r="W3794" s="314">
        <v>0.13500000000000001</v>
      </c>
      <c r="X3794" s="315">
        <v>1.8204365000000001E-3</v>
      </c>
      <c r="Y3794" s="749">
        <v>290</v>
      </c>
      <c r="Z3794" s="282"/>
      <c r="AA3794" s="316" t="s">
        <v>10391</v>
      </c>
      <c r="AB3794" s="282" t="s">
        <v>10389</v>
      </c>
      <c r="AC3794" s="317" t="s">
        <v>2081</v>
      </c>
      <c r="AD3794" s="318" t="s">
        <v>2765</v>
      </c>
      <c r="AE3794" s="319" t="s">
        <v>11326</v>
      </c>
      <c r="AF3794" s="319" t="s">
        <v>11348</v>
      </c>
      <c r="AG3794" s="320">
        <v>3.87</v>
      </c>
      <c r="AH3794" s="321">
        <f t="shared" si="641"/>
        <v>0</v>
      </c>
      <c r="AI3794" s="287">
        <f>_xlfn.IFNA(VLOOKUP(AD:AD,грп!B:C,2,0),0)</f>
        <v>0</v>
      </c>
      <c r="AJ3794" s="607">
        <v>0</v>
      </c>
      <c r="AK3794" s="672" t="str">
        <f t="shared" si="636"/>
        <v>new</v>
      </c>
      <c r="AL3794" s="174"/>
    </row>
    <row r="3795" spans="1:38" s="4" customFormat="1" ht="11.45" customHeight="1" outlineLevel="1" x14ac:dyDescent="0.35">
      <c r="A3795" s="307" t="s">
        <v>10402</v>
      </c>
      <c r="B3795" s="308" t="s">
        <v>9609</v>
      </c>
      <c r="C3795" s="309" t="s">
        <v>21</v>
      </c>
      <c r="D3795" s="310" t="s">
        <v>11730</v>
      </c>
      <c r="E3795" s="322" t="s">
        <v>9357</v>
      </c>
      <c r="F3795" s="293"/>
      <c r="G3795" s="293"/>
      <c r="H3795" s="294" t="s">
        <v>5946</v>
      </c>
      <c r="I3795" s="294" t="str">
        <f>IFERROR(_xlfn.IFNA(VLOOKUP($D:$D,history!$I:$Y,3,0),VLOOKUP(E:E,history!$H:$Y,4,0)),"--")</f>
        <v>--</v>
      </c>
      <c r="J3795" s="282" t="s">
        <v>9870</v>
      </c>
      <c r="K3795" s="282" t="str">
        <f t="shared" si="638"/>
        <v/>
      </c>
      <c r="L3795" s="312">
        <f t="shared" si="642"/>
        <v>284.3</v>
      </c>
      <c r="M3795" s="312">
        <f t="shared" si="643"/>
        <v>430.76</v>
      </c>
      <c r="N3795" s="297" t="str">
        <f>_xlfn.IFNA(VLOOKUP($E:$E,'1'!$A:$E,3,0),"")</f>
        <v/>
      </c>
      <c r="O3795" s="297" t="str">
        <f>_xlfn.IFNA(VLOOKUP($E:$E,'2'!$A:$E,3,0),"")</f>
        <v/>
      </c>
      <c r="P3795" s="297" t="str">
        <f>_xlfn.IFNA(VLOOKUP($E:$E,'3'!$A:$D,3,0),"")</f>
        <v/>
      </c>
      <c r="Q3795" s="297" t="str">
        <f>_xlfn.IFNA(VLOOKUP($E:$E,'4'!$A:$F,3,0),"")</f>
        <v/>
      </c>
      <c r="R3795" s="297" t="str">
        <f>_xlfn.IFNA(VLOOKUP($E:$E,'5'!$A:$F,3,0),"")</f>
        <v/>
      </c>
      <c r="S3795" s="297" t="str">
        <f>_xlfn.IFNA(VLOOKUP($E:$E,'6'!$A:$F,3,0),"")</f>
        <v/>
      </c>
      <c r="T3795" s="313">
        <v>1</v>
      </c>
      <c r="U3795" s="313">
        <v>12</v>
      </c>
      <c r="V3795" s="313">
        <v>48</v>
      </c>
      <c r="W3795" s="314">
        <v>0.184</v>
      </c>
      <c r="X3795" s="315">
        <v>1.8204365000000001E-3</v>
      </c>
      <c r="Y3795" s="749">
        <v>410</v>
      </c>
      <c r="Z3795" s="282"/>
      <c r="AA3795" s="316" t="s">
        <v>10391</v>
      </c>
      <c r="AB3795" s="282" t="s">
        <v>10389</v>
      </c>
      <c r="AC3795" s="317" t="s">
        <v>2081</v>
      </c>
      <c r="AD3795" s="318" t="s">
        <v>2765</v>
      </c>
      <c r="AE3795" s="319" t="s">
        <v>11326</v>
      </c>
      <c r="AF3795" s="319" t="s">
        <v>11348</v>
      </c>
      <c r="AG3795" s="320">
        <v>5.4</v>
      </c>
      <c r="AH3795" s="321">
        <f t="shared" si="641"/>
        <v>0</v>
      </c>
      <c r="AI3795" s="287">
        <f>_xlfn.IFNA(VLOOKUP(AD:AD,грп!B:C,2,0),0)</f>
        <v>0</v>
      </c>
      <c r="AJ3795" s="607">
        <v>0</v>
      </c>
      <c r="AK3795" s="672" t="str">
        <f t="shared" si="636"/>
        <v>new</v>
      </c>
      <c r="AL3795" s="174"/>
    </row>
    <row r="3796" spans="1:38" s="4" customFormat="1" ht="11.45" customHeight="1" outlineLevel="1" x14ac:dyDescent="0.35">
      <c r="A3796" s="307" t="s">
        <v>10402</v>
      </c>
      <c r="B3796" s="308" t="s">
        <v>9610</v>
      </c>
      <c r="C3796" s="309" t="s">
        <v>21</v>
      </c>
      <c r="D3796" s="310" t="s">
        <v>11731</v>
      </c>
      <c r="E3796" s="322" t="s">
        <v>9358</v>
      </c>
      <c r="F3796" s="293"/>
      <c r="G3796" s="293"/>
      <c r="H3796" s="294" t="s">
        <v>5946</v>
      </c>
      <c r="I3796" s="294" t="str">
        <f>IFERROR(_xlfn.IFNA(VLOOKUP($D:$D,history!$I:$Y,3,0),VLOOKUP(E:E,history!$H:$Y,4,0)),"--")</f>
        <v>--</v>
      </c>
      <c r="J3796" s="282" t="s">
        <v>9870</v>
      </c>
      <c r="K3796" s="282" t="str">
        <f t="shared" si="638"/>
        <v/>
      </c>
      <c r="L3796" s="312">
        <f t="shared" si="642"/>
        <v>597.55999999999995</v>
      </c>
      <c r="M3796" s="312">
        <f t="shared" si="643"/>
        <v>905.39</v>
      </c>
      <c r="N3796" s="297" t="str">
        <f>_xlfn.IFNA(VLOOKUP($E:$E,'1'!$A:$E,3,0),"")</f>
        <v/>
      </c>
      <c r="O3796" s="297" t="str">
        <f>_xlfn.IFNA(VLOOKUP($E:$E,'2'!$A:$E,3,0),"")</f>
        <v/>
      </c>
      <c r="P3796" s="297" t="str">
        <f>_xlfn.IFNA(VLOOKUP($E:$E,'3'!$A:$D,3,0),"")</f>
        <v/>
      </c>
      <c r="Q3796" s="297" t="str">
        <f>_xlfn.IFNA(VLOOKUP($E:$E,'4'!$A:$F,3,0),"")</f>
        <v/>
      </c>
      <c r="R3796" s="297" t="str">
        <f>_xlfn.IFNA(VLOOKUP($E:$E,'5'!$A:$F,3,0),"")</f>
        <v/>
      </c>
      <c r="S3796" s="297" t="str">
        <f>_xlfn.IFNA(VLOOKUP($E:$E,'6'!$A:$F,3,0),"")</f>
        <v/>
      </c>
      <c r="T3796" s="313">
        <v>1</v>
      </c>
      <c r="U3796" s="313">
        <v>12</v>
      </c>
      <c r="V3796" s="313">
        <v>48</v>
      </c>
      <c r="W3796" s="314">
        <v>0.307</v>
      </c>
      <c r="X3796" s="315">
        <v>1.3492063E-3</v>
      </c>
      <c r="Y3796" s="749">
        <v>860</v>
      </c>
      <c r="Z3796" s="282"/>
      <c r="AA3796" s="316" t="s">
        <v>10391</v>
      </c>
      <c r="AB3796" s="282" t="s">
        <v>10389</v>
      </c>
      <c r="AC3796" s="317" t="s">
        <v>2081</v>
      </c>
      <c r="AD3796" s="318" t="s">
        <v>2765</v>
      </c>
      <c r="AE3796" s="319" t="s">
        <v>11326</v>
      </c>
      <c r="AF3796" s="319" t="s">
        <v>11348</v>
      </c>
      <c r="AG3796" s="320">
        <v>11.35</v>
      </c>
      <c r="AH3796" s="321">
        <f t="shared" si="641"/>
        <v>0</v>
      </c>
      <c r="AI3796" s="287">
        <f>_xlfn.IFNA(VLOOKUP(AD:AD,грп!B:C,2,0),0)</f>
        <v>0</v>
      </c>
      <c r="AJ3796" s="607">
        <v>0</v>
      </c>
      <c r="AK3796" s="672" t="str">
        <f t="shared" si="636"/>
        <v>new</v>
      </c>
      <c r="AL3796" s="174"/>
    </row>
    <row r="3797" spans="1:38" s="4" customFormat="1" ht="11.45" customHeight="1" x14ac:dyDescent="0.35">
      <c r="A3797" s="288"/>
      <c r="B3797" s="289"/>
      <c r="C3797" s="290" t="s">
        <v>555</v>
      </c>
      <c r="D3797" s="291" t="s">
        <v>9676</v>
      </c>
      <c r="E3797" s="292"/>
      <c r="F3797" s="293"/>
      <c r="G3797" s="293"/>
      <c r="H3797" s="294"/>
      <c r="I3797" s="294"/>
      <c r="J3797" s="282" t="s">
        <v>393</v>
      </c>
      <c r="K3797" s="282" t="str">
        <f t="shared" si="638"/>
        <v/>
      </c>
      <c r="L3797" s="295"/>
      <c r="M3797" s="296"/>
      <c r="N3797" s="297"/>
      <c r="O3797" s="297"/>
      <c r="P3797" s="297"/>
      <c r="Q3797" s="297" t="str">
        <f>_xlfn.IFNA(VLOOKUP($E:$E,'4'!$A:$F,3,0),"")</f>
        <v/>
      </c>
      <c r="R3797" s="297" t="str">
        <f>_xlfn.IFNA(VLOOKUP($E:$E,'5'!$A:$F,3,0),"")</f>
        <v/>
      </c>
      <c r="S3797" s="297"/>
      <c r="T3797" s="298"/>
      <c r="U3797" s="280"/>
      <c r="V3797" s="280"/>
      <c r="W3797" s="300"/>
      <c r="X3797" s="301"/>
      <c r="Y3797" s="749"/>
      <c r="Z3797" s="282"/>
      <c r="AA3797" s="280"/>
      <c r="AB3797" s="280"/>
      <c r="AC3797" s="302"/>
      <c r="AD3797" s="338" t="s">
        <v>9676</v>
      </c>
      <c r="AE3797" s="280"/>
      <c r="AF3797" s="329"/>
      <c r="AG3797" s="339"/>
      <c r="AH3797" s="306"/>
      <c r="AI3797" s="287">
        <f>_xlfn.IFNA(VLOOKUP(AD:AD,грп!B:C,2,0),0)</f>
        <v>0</v>
      </c>
      <c r="AJ3797" s="607">
        <v>0</v>
      </c>
      <c r="AK3797" s="672" t="str">
        <f t="shared" si="636"/>
        <v xml:space="preserve"> </v>
      </c>
      <c r="AL3797" s="174"/>
    </row>
    <row r="3798" spans="1:38" s="4" customFormat="1" ht="11.45" customHeight="1" outlineLevel="1" x14ac:dyDescent="0.35">
      <c r="A3798" s="307" t="s">
        <v>10402</v>
      </c>
      <c r="B3798" s="308" t="s">
        <v>9611</v>
      </c>
      <c r="C3798" s="309" t="s">
        <v>21</v>
      </c>
      <c r="D3798" s="310" t="s">
        <v>11732</v>
      </c>
      <c r="E3798" s="322" t="s">
        <v>9359</v>
      </c>
      <c r="F3798" s="293"/>
      <c r="G3798" s="293"/>
      <c r="H3798" s="294" t="s">
        <v>5946</v>
      </c>
      <c r="I3798" s="294" t="str">
        <f>IFERROR(_xlfn.IFNA(VLOOKUP($D:$D,history!$I:$Y,3,0),VLOOKUP(E:E,history!$H:$Y,4,0)),"--")</f>
        <v>--</v>
      </c>
      <c r="J3798" s="282" t="s">
        <v>5946</v>
      </c>
      <c r="K3798" s="282" t="str">
        <f t="shared" si="638"/>
        <v/>
      </c>
      <c r="L3798" s="312">
        <f t="shared" ref="L3798:L3813" si="644">IF($A$3="ИМ",ROUND($Y3798*(1-($L$6-$F$4))*(1-$F$3)*(1+$AG$2),2),ROUND($M3798*(1-($L$6-$F$4))*(1-$F$3)*(1+$AG$2),2))</f>
        <v>0</v>
      </c>
      <c r="M3798" s="312">
        <f t="shared" ref="M3798:M3813" si="645">ROUND(IF($A$3="РЕГИОНЫ",AG3798*$AG$3*$AG$1,IF(AI3798=0,AG3798*$AG$3*$AG$1,AG3798*$AG$3*(1-5%)*$AG$1)),2)</f>
        <v>0</v>
      </c>
      <c r="N3798" s="297" t="str">
        <f>_xlfn.IFNA(VLOOKUP($E:$E,'1'!$A:$E,3,0),"")</f>
        <v/>
      </c>
      <c r="O3798" s="297" t="str">
        <f>_xlfn.IFNA(VLOOKUP($E:$E,'2'!$A:$E,3,0),"")</f>
        <v/>
      </c>
      <c r="P3798" s="297" t="str">
        <f>_xlfn.IFNA(VLOOKUP($E:$E,'3'!$A:$D,3,0),"")</f>
        <v/>
      </c>
      <c r="Q3798" s="297" t="str">
        <f>_xlfn.IFNA(VLOOKUP($E:$E,'4'!$A:$F,3,0),"")</f>
        <v/>
      </c>
      <c r="R3798" s="297" t="str">
        <f>_xlfn.IFNA(VLOOKUP($E:$E,'5'!$A:$F,3,0),"")</f>
        <v/>
      </c>
      <c r="S3798" s="297" t="str">
        <f>_xlfn.IFNA(VLOOKUP($E:$E,'6'!$A:$F,3,0),"")</f>
        <v/>
      </c>
      <c r="T3798" s="313">
        <v>1</v>
      </c>
      <c r="U3798" s="313">
        <v>50</v>
      </c>
      <c r="V3798" s="313">
        <v>200</v>
      </c>
      <c r="W3798" s="314">
        <v>3.7999999999999999E-2</v>
      </c>
      <c r="X3798" s="315">
        <v>2.038462E-4</v>
      </c>
      <c r="Y3798" s="749">
        <v>0</v>
      </c>
      <c r="Z3798" s="282"/>
      <c r="AA3798" s="316" t="s">
        <v>10388</v>
      </c>
      <c r="AB3798" s="282" t="s">
        <v>10389</v>
      </c>
      <c r="AC3798" s="317" t="s">
        <v>2081</v>
      </c>
      <c r="AD3798" s="318" t="s">
        <v>9676</v>
      </c>
      <c r="AE3798" s="319">
        <v>0</v>
      </c>
      <c r="AF3798" s="319" t="s">
        <v>11284</v>
      </c>
      <c r="AG3798" s="320">
        <v>0</v>
      </c>
      <c r="AH3798" s="321">
        <f t="shared" ref="AH3798:AH3814" si="646">IF($A$3="РЕГИОНЫ",ROUND($AG3798*(1-($L$6-$F$4))*(1-$F$3)*(1+$AG$2)*$AG$1,2),0)</f>
        <v>0</v>
      </c>
      <c r="AI3798" s="287">
        <f>_xlfn.IFNA(VLOOKUP(AD:AD,грп!B:C,2,0),0)</f>
        <v>0</v>
      </c>
      <c r="AJ3798" s="607">
        <v>0</v>
      </c>
      <c r="AK3798" s="672" t="str">
        <f t="shared" si="636"/>
        <v>new</v>
      </c>
      <c r="AL3798" s="174"/>
    </row>
    <row r="3799" spans="1:38" s="4" customFormat="1" ht="11.45" customHeight="1" outlineLevel="1" x14ac:dyDescent="0.35">
      <c r="A3799" s="307" t="s">
        <v>10402</v>
      </c>
      <c r="B3799" s="308" t="s">
        <v>9612</v>
      </c>
      <c r="C3799" s="309" t="s">
        <v>21</v>
      </c>
      <c r="D3799" s="310" t="s">
        <v>11733</v>
      </c>
      <c r="E3799" s="322" t="s">
        <v>9360</v>
      </c>
      <c r="F3799" s="293"/>
      <c r="G3799" s="293"/>
      <c r="H3799" s="294" t="s">
        <v>5946</v>
      </c>
      <c r="I3799" s="294" t="str">
        <f>IFERROR(_xlfn.IFNA(VLOOKUP($D:$D,history!$I:$Y,3,0),VLOOKUP(E:E,history!$H:$Y,4,0)),"--")</f>
        <v>--</v>
      </c>
      <c r="J3799" s="282" t="s">
        <v>5946</v>
      </c>
      <c r="K3799" s="282" t="str">
        <f t="shared" si="638"/>
        <v/>
      </c>
      <c r="L3799" s="312">
        <f t="shared" si="644"/>
        <v>0</v>
      </c>
      <c r="M3799" s="312">
        <f t="shared" si="645"/>
        <v>0</v>
      </c>
      <c r="N3799" s="297" t="str">
        <f>_xlfn.IFNA(VLOOKUP($E:$E,'1'!$A:$E,3,0),"")</f>
        <v/>
      </c>
      <c r="O3799" s="297" t="str">
        <f>_xlfn.IFNA(VLOOKUP($E:$E,'2'!$A:$E,3,0),"")</f>
        <v/>
      </c>
      <c r="P3799" s="297" t="str">
        <f>_xlfn.IFNA(VLOOKUP($E:$E,'3'!$A:$D,3,0),"")</f>
        <v/>
      </c>
      <c r="Q3799" s="297" t="str">
        <f>_xlfn.IFNA(VLOOKUP($E:$E,'4'!$A:$F,3,0),"")</f>
        <v/>
      </c>
      <c r="R3799" s="297" t="str">
        <f>_xlfn.IFNA(VLOOKUP($E:$E,'5'!$A:$F,3,0),"")</f>
        <v/>
      </c>
      <c r="S3799" s="297" t="str">
        <f>_xlfn.IFNA(VLOOKUP($E:$E,'6'!$A:$F,3,0),"")</f>
        <v/>
      </c>
      <c r="T3799" s="313">
        <v>1</v>
      </c>
      <c r="U3799" s="313">
        <v>50</v>
      </c>
      <c r="V3799" s="313">
        <v>200</v>
      </c>
      <c r="W3799" s="314">
        <v>2.1999999999999999E-2</v>
      </c>
      <c r="X3799" s="315">
        <v>2.038462E-4</v>
      </c>
      <c r="Y3799" s="749">
        <v>0</v>
      </c>
      <c r="Z3799" s="282"/>
      <c r="AA3799" s="316" t="s">
        <v>10388</v>
      </c>
      <c r="AB3799" s="282" t="s">
        <v>10389</v>
      </c>
      <c r="AC3799" s="317" t="s">
        <v>2081</v>
      </c>
      <c r="AD3799" s="318" t="s">
        <v>9676</v>
      </c>
      <c r="AE3799" s="319">
        <v>0</v>
      </c>
      <c r="AF3799" s="319" t="s">
        <v>11284</v>
      </c>
      <c r="AG3799" s="320">
        <v>0</v>
      </c>
      <c r="AH3799" s="321">
        <f t="shared" si="646"/>
        <v>0</v>
      </c>
      <c r="AI3799" s="287">
        <f>_xlfn.IFNA(VLOOKUP(AD:AD,грп!B:C,2,0),0)</f>
        <v>0</v>
      </c>
      <c r="AJ3799" s="607">
        <v>0</v>
      </c>
      <c r="AK3799" s="672" t="str">
        <f t="shared" si="636"/>
        <v>new</v>
      </c>
      <c r="AL3799" s="174"/>
    </row>
    <row r="3800" spans="1:38" s="4" customFormat="1" ht="11.45" customHeight="1" outlineLevel="1" x14ac:dyDescent="0.35">
      <c r="A3800" s="307" t="s">
        <v>10402</v>
      </c>
      <c r="B3800" s="308" t="s">
        <v>9613</v>
      </c>
      <c r="C3800" s="309" t="s">
        <v>21</v>
      </c>
      <c r="D3800" s="310" t="s">
        <v>11734</v>
      </c>
      <c r="E3800" s="322" t="s">
        <v>9361</v>
      </c>
      <c r="F3800" s="293"/>
      <c r="G3800" s="293"/>
      <c r="H3800" s="294" t="s">
        <v>5946</v>
      </c>
      <c r="I3800" s="294" t="str">
        <f>IFERROR(_xlfn.IFNA(VLOOKUP($D:$D,history!$I:$Y,3,0),VLOOKUP(E:E,history!$H:$Y,4,0)),"--")</f>
        <v>--</v>
      </c>
      <c r="J3800" s="282" t="s">
        <v>5946</v>
      </c>
      <c r="K3800" s="282" t="str">
        <f t="shared" si="638"/>
        <v/>
      </c>
      <c r="L3800" s="312">
        <f t="shared" si="644"/>
        <v>0</v>
      </c>
      <c r="M3800" s="312">
        <f t="shared" si="645"/>
        <v>0</v>
      </c>
      <c r="N3800" s="297" t="str">
        <f>_xlfn.IFNA(VLOOKUP($E:$E,'1'!$A:$E,3,0),"")</f>
        <v/>
      </c>
      <c r="O3800" s="297" t="str">
        <f>_xlfn.IFNA(VLOOKUP($E:$E,'2'!$A:$E,3,0),"")</f>
        <v/>
      </c>
      <c r="P3800" s="297" t="str">
        <f>_xlfn.IFNA(VLOOKUP($E:$E,'3'!$A:$D,3,0),"")</f>
        <v/>
      </c>
      <c r="Q3800" s="297" t="str">
        <f>_xlfn.IFNA(VLOOKUP($E:$E,'4'!$A:$F,3,0),"")</f>
        <v/>
      </c>
      <c r="R3800" s="297" t="str">
        <f>_xlfn.IFNA(VLOOKUP($E:$E,'5'!$A:$F,3,0),"")</f>
        <v/>
      </c>
      <c r="S3800" s="297" t="str">
        <f>_xlfn.IFNA(VLOOKUP($E:$E,'6'!$A:$F,3,0),"")</f>
        <v/>
      </c>
      <c r="T3800" s="313">
        <v>1</v>
      </c>
      <c r="U3800" s="313">
        <v>50</v>
      </c>
      <c r="V3800" s="313">
        <v>200</v>
      </c>
      <c r="W3800" s="314">
        <v>3.2000000000000001E-2</v>
      </c>
      <c r="X3800" s="315">
        <v>2.2307690000000001E-4</v>
      </c>
      <c r="Y3800" s="749">
        <v>0</v>
      </c>
      <c r="Z3800" s="282"/>
      <c r="AA3800" s="316" t="s">
        <v>10388</v>
      </c>
      <c r="AB3800" s="282" t="s">
        <v>10389</v>
      </c>
      <c r="AC3800" s="317" t="s">
        <v>2081</v>
      </c>
      <c r="AD3800" s="318" t="s">
        <v>9676</v>
      </c>
      <c r="AE3800" s="319">
        <v>0</v>
      </c>
      <c r="AF3800" s="319" t="s">
        <v>11284</v>
      </c>
      <c r="AG3800" s="320">
        <v>0</v>
      </c>
      <c r="AH3800" s="321">
        <f t="shared" si="646"/>
        <v>0</v>
      </c>
      <c r="AI3800" s="287">
        <f>_xlfn.IFNA(VLOOKUP(AD:AD,грп!B:C,2,0),0)</f>
        <v>0</v>
      </c>
      <c r="AJ3800" s="607">
        <v>0</v>
      </c>
      <c r="AK3800" s="672" t="str">
        <f t="shared" si="636"/>
        <v>new</v>
      </c>
      <c r="AL3800" s="174"/>
    </row>
    <row r="3801" spans="1:38" s="4" customFormat="1" ht="11.45" customHeight="1" outlineLevel="1" x14ac:dyDescent="0.35">
      <c r="A3801" s="307" t="s">
        <v>10402</v>
      </c>
      <c r="B3801" s="308" t="s">
        <v>9614</v>
      </c>
      <c r="C3801" s="309" t="s">
        <v>21</v>
      </c>
      <c r="D3801" s="310" t="s">
        <v>11735</v>
      </c>
      <c r="E3801" s="322" t="s">
        <v>9362</v>
      </c>
      <c r="F3801" s="293"/>
      <c r="G3801" s="293"/>
      <c r="H3801" s="294" t="s">
        <v>5946</v>
      </c>
      <c r="I3801" s="294" t="str">
        <f>IFERROR(_xlfn.IFNA(VLOOKUP($D:$D,history!$I:$Y,3,0),VLOOKUP(E:E,history!$H:$Y,4,0)),"--")</f>
        <v>--</v>
      </c>
      <c r="J3801" s="282" t="s">
        <v>5946</v>
      </c>
      <c r="K3801" s="282" t="str">
        <f t="shared" si="638"/>
        <v/>
      </c>
      <c r="L3801" s="312">
        <f t="shared" si="644"/>
        <v>0</v>
      </c>
      <c r="M3801" s="312">
        <f t="shared" si="645"/>
        <v>0</v>
      </c>
      <c r="N3801" s="297" t="str">
        <f>_xlfn.IFNA(VLOOKUP($E:$E,'1'!$A:$E,3,0),"")</f>
        <v/>
      </c>
      <c r="O3801" s="297" t="str">
        <f>_xlfn.IFNA(VLOOKUP($E:$E,'2'!$A:$E,3,0),"")</f>
        <v/>
      </c>
      <c r="P3801" s="297" t="str">
        <f>_xlfn.IFNA(VLOOKUP($E:$E,'3'!$A:$D,3,0),"")</f>
        <v/>
      </c>
      <c r="Q3801" s="297" t="str">
        <f>_xlfn.IFNA(VLOOKUP($E:$E,'4'!$A:$F,3,0),"")</f>
        <v/>
      </c>
      <c r="R3801" s="297" t="str">
        <f>_xlfn.IFNA(VLOOKUP($E:$E,'5'!$A:$F,3,0),"")</f>
        <v/>
      </c>
      <c r="S3801" s="297" t="str">
        <f>_xlfn.IFNA(VLOOKUP($E:$E,'6'!$A:$F,3,0),"")</f>
        <v/>
      </c>
      <c r="T3801" s="313">
        <v>1</v>
      </c>
      <c r="U3801" s="313">
        <v>50</v>
      </c>
      <c r="V3801" s="313">
        <v>200</v>
      </c>
      <c r="W3801" s="314">
        <v>2.5999999999999999E-2</v>
      </c>
      <c r="X3801" s="315">
        <v>2.6538460000000001E-4</v>
      </c>
      <c r="Y3801" s="749">
        <v>0</v>
      </c>
      <c r="Z3801" s="282"/>
      <c r="AA3801" s="316" t="s">
        <v>10388</v>
      </c>
      <c r="AB3801" s="282" t="s">
        <v>10389</v>
      </c>
      <c r="AC3801" s="317" t="s">
        <v>2081</v>
      </c>
      <c r="AD3801" s="318" t="s">
        <v>9676</v>
      </c>
      <c r="AE3801" s="319">
        <v>0</v>
      </c>
      <c r="AF3801" s="319" t="s">
        <v>11284</v>
      </c>
      <c r="AG3801" s="320">
        <v>0</v>
      </c>
      <c r="AH3801" s="321">
        <f t="shared" si="646"/>
        <v>0</v>
      </c>
      <c r="AI3801" s="287">
        <f>_xlfn.IFNA(VLOOKUP(AD:AD,грп!B:C,2,0),0)</f>
        <v>0</v>
      </c>
      <c r="AJ3801" s="607">
        <v>0</v>
      </c>
      <c r="AK3801" s="672" t="str">
        <f t="shared" si="636"/>
        <v>new</v>
      </c>
      <c r="AL3801" s="174"/>
    </row>
    <row r="3802" spans="1:38" s="4" customFormat="1" ht="11.45" customHeight="1" outlineLevel="1" x14ac:dyDescent="0.35">
      <c r="A3802" s="307" t="s">
        <v>10402</v>
      </c>
      <c r="B3802" s="308" t="s">
        <v>9615</v>
      </c>
      <c r="C3802" s="309" t="s">
        <v>21</v>
      </c>
      <c r="D3802" s="310" t="s">
        <v>11736</v>
      </c>
      <c r="E3802" s="322" t="s">
        <v>9363</v>
      </c>
      <c r="F3802" s="293"/>
      <c r="G3802" s="293"/>
      <c r="H3802" s="294" t="s">
        <v>5946</v>
      </c>
      <c r="I3802" s="294" t="str">
        <f>IFERROR(_xlfn.IFNA(VLOOKUP($D:$D,history!$I:$Y,3,0),VLOOKUP(E:E,history!$H:$Y,4,0)),"--")</f>
        <v>--</v>
      </c>
      <c r="J3802" s="282" t="s">
        <v>5946</v>
      </c>
      <c r="K3802" s="282" t="str">
        <f t="shared" si="638"/>
        <v/>
      </c>
      <c r="L3802" s="312">
        <f t="shared" si="644"/>
        <v>0</v>
      </c>
      <c r="M3802" s="312">
        <f t="shared" si="645"/>
        <v>0</v>
      </c>
      <c r="N3802" s="297" t="str">
        <f>_xlfn.IFNA(VLOOKUP($E:$E,'1'!$A:$E,3,0),"")</f>
        <v/>
      </c>
      <c r="O3802" s="297" t="str">
        <f>_xlfn.IFNA(VLOOKUP($E:$E,'2'!$A:$E,3,0),"")</f>
        <v/>
      </c>
      <c r="P3802" s="297" t="str">
        <f>_xlfn.IFNA(VLOOKUP($E:$E,'3'!$A:$D,3,0),"")</f>
        <v/>
      </c>
      <c r="Q3802" s="297" t="str">
        <f>_xlfn.IFNA(VLOOKUP($E:$E,'4'!$A:$F,3,0),"")</f>
        <v/>
      </c>
      <c r="R3802" s="297" t="str">
        <f>_xlfn.IFNA(VLOOKUP($E:$E,'5'!$A:$F,3,0),"")</f>
        <v/>
      </c>
      <c r="S3802" s="297" t="str">
        <f>_xlfn.IFNA(VLOOKUP($E:$E,'6'!$A:$F,3,0),"")</f>
        <v/>
      </c>
      <c r="T3802" s="313">
        <v>1</v>
      </c>
      <c r="U3802" s="313">
        <v>50</v>
      </c>
      <c r="V3802" s="313">
        <v>200</v>
      </c>
      <c r="W3802" s="314">
        <v>3.3000000000000002E-2</v>
      </c>
      <c r="X3802" s="315">
        <v>3.3076919999999998E-4</v>
      </c>
      <c r="Y3802" s="749">
        <v>0</v>
      </c>
      <c r="Z3802" s="282"/>
      <c r="AA3802" s="316" t="s">
        <v>10388</v>
      </c>
      <c r="AB3802" s="282" t="s">
        <v>10389</v>
      </c>
      <c r="AC3802" s="317" t="s">
        <v>2081</v>
      </c>
      <c r="AD3802" s="318" t="s">
        <v>9676</v>
      </c>
      <c r="AE3802" s="319">
        <v>0</v>
      </c>
      <c r="AF3802" s="319" t="s">
        <v>11284</v>
      </c>
      <c r="AG3802" s="320">
        <v>0</v>
      </c>
      <c r="AH3802" s="321">
        <f t="shared" si="646"/>
        <v>0</v>
      </c>
      <c r="AI3802" s="287">
        <f>_xlfn.IFNA(VLOOKUP(AD:AD,грп!B:C,2,0),0)</f>
        <v>0</v>
      </c>
      <c r="AJ3802" s="607">
        <v>0</v>
      </c>
      <c r="AK3802" s="672" t="str">
        <f t="shared" si="636"/>
        <v>new</v>
      </c>
      <c r="AL3802" s="174"/>
    </row>
    <row r="3803" spans="1:38" s="4" customFormat="1" ht="11.45" customHeight="1" outlineLevel="1" x14ac:dyDescent="0.35">
      <c r="A3803" s="307" t="s">
        <v>10402</v>
      </c>
      <c r="B3803" s="308" t="s">
        <v>9616</v>
      </c>
      <c r="C3803" s="309" t="s">
        <v>21</v>
      </c>
      <c r="D3803" s="310" t="s">
        <v>11737</v>
      </c>
      <c r="E3803" s="322" t="s">
        <v>9364</v>
      </c>
      <c r="F3803" s="293"/>
      <c r="G3803" s="293"/>
      <c r="H3803" s="294" t="s">
        <v>5946</v>
      </c>
      <c r="I3803" s="294" t="str">
        <f>IFERROR(_xlfn.IFNA(VLOOKUP($D:$D,history!$I:$Y,3,0),VLOOKUP(E:E,history!$H:$Y,4,0)),"--")</f>
        <v>--</v>
      </c>
      <c r="J3803" s="282" t="s">
        <v>5946</v>
      </c>
      <c r="K3803" s="282" t="str">
        <f t="shared" si="638"/>
        <v/>
      </c>
      <c r="L3803" s="312">
        <f t="shared" si="644"/>
        <v>0</v>
      </c>
      <c r="M3803" s="312">
        <f t="shared" si="645"/>
        <v>0</v>
      </c>
      <c r="N3803" s="297" t="str">
        <f>_xlfn.IFNA(VLOOKUP($E:$E,'1'!$A:$E,3,0),"")</f>
        <v/>
      </c>
      <c r="O3803" s="297" t="str">
        <f>_xlfn.IFNA(VLOOKUP($E:$E,'2'!$A:$E,3,0),"")</f>
        <v/>
      </c>
      <c r="P3803" s="297" t="str">
        <f>_xlfn.IFNA(VLOOKUP($E:$E,'3'!$A:$D,3,0),"")</f>
        <v/>
      </c>
      <c r="Q3803" s="297" t="str">
        <f>_xlfn.IFNA(VLOOKUP($E:$E,'4'!$A:$F,3,0),"")</f>
        <v/>
      </c>
      <c r="R3803" s="297" t="str">
        <f>_xlfn.IFNA(VLOOKUP($E:$E,'5'!$A:$F,3,0),"")</f>
        <v/>
      </c>
      <c r="S3803" s="297" t="str">
        <f>_xlfn.IFNA(VLOOKUP($E:$E,'6'!$A:$F,3,0),"")</f>
        <v/>
      </c>
      <c r="T3803" s="313">
        <v>1</v>
      </c>
      <c r="U3803" s="313">
        <v>50</v>
      </c>
      <c r="V3803" s="313">
        <v>200</v>
      </c>
      <c r="W3803" s="314">
        <v>3.7999999999999999E-2</v>
      </c>
      <c r="X3803" s="315">
        <v>2.5000000000000001E-4</v>
      </c>
      <c r="Y3803" s="749">
        <v>0</v>
      </c>
      <c r="Z3803" s="282"/>
      <c r="AA3803" s="316" t="s">
        <v>10388</v>
      </c>
      <c r="AB3803" s="282" t="s">
        <v>10389</v>
      </c>
      <c r="AC3803" s="317" t="s">
        <v>2081</v>
      </c>
      <c r="AD3803" s="318" t="s">
        <v>9676</v>
      </c>
      <c r="AE3803" s="319">
        <v>0</v>
      </c>
      <c r="AF3803" s="319" t="s">
        <v>11284</v>
      </c>
      <c r="AG3803" s="320">
        <v>0</v>
      </c>
      <c r="AH3803" s="321">
        <f t="shared" si="646"/>
        <v>0</v>
      </c>
      <c r="AI3803" s="287">
        <f>_xlfn.IFNA(VLOOKUP(AD:AD,грп!B:C,2,0),0)</f>
        <v>0</v>
      </c>
      <c r="AJ3803" s="607">
        <v>0</v>
      </c>
      <c r="AK3803" s="672" t="str">
        <f t="shared" si="636"/>
        <v>new</v>
      </c>
      <c r="AL3803" s="174"/>
    </row>
    <row r="3804" spans="1:38" s="4" customFormat="1" ht="11.45" customHeight="1" outlineLevel="1" x14ac:dyDescent="0.35">
      <c r="A3804" s="307" t="s">
        <v>10402</v>
      </c>
      <c r="B3804" s="308" t="s">
        <v>9617</v>
      </c>
      <c r="C3804" s="309" t="s">
        <v>21</v>
      </c>
      <c r="D3804" s="310" t="s">
        <v>11738</v>
      </c>
      <c r="E3804" s="322" t="s">
        <v>9365</v>
      </c>
      <c r="F3804" s="293"/>
      <c r="G3804" s="293"/>
      <c r="H3804" s="294" t="s">
        <v>5946</v>
      </c>
      <c r="I3804" s="294" t="str">
        <f>IFERROR(_xlfn.IFNA(VLOOKUP($D:$D,history!$I:$Y,3,0),VLOOKUP(E:E,history!$H:$Y,4,0)),"--")</f>
        <v>--</v>
      </c>
      <c r="J3804" s="282" t="s">
        <v>5946</v>
      </c>
      <c r="K3804" s="282" t="str">
        <f t="shared" ref="K3804:K3831" si="647" xml:space="preserve">
IF(OR($E3804="",$A$3&lt;&gt;"МОСКВА"),"",
IF(AND($AJ3804&gt;=1,$AJ3804&lt;20),"*",
IF(AND($AJ3804&gt;=20,$AJ3804&lt;100),"**",
IF(($AJ3804&gt;=100),"***","--"))))</f>
        <v/>
      </c>
      <c r="L3804" s="312">
        <f t="shared" si="644"/>
        <v>0</v>
      </c>
      <c r="M3804" s="312">
        <f t="shared" si="645"/>
        <v>0</v>
      </c>
      <c r="N3804" s="297" t="str">
        <f>_xlfn.IFNA(VLOOKUP($E:$E,'1'!$A:$E,3,0),"")</f>
        <v/>
      </c>
      <c r="O3804" s="297" t="str">
        <f>_xlfn.IFNA(VLOOKUP($E:$E,'2'!$A:$E,3,0),"")</f>
        <v/>
      </c>
      <c r="P3804" s="297" t="str">
        <f>_xlfn.IFNA(VLOOKUP($E:$E,'3'!$A:$D,3,0),"")</f>
        <v/>
      </c>
      <c r="Q3804" s="297" t="str">
        <f>_xlfn.IFNA(VLOOKUP($E:$E,'4'!$A:$F,3,0),"")</f>
        <v/>
      </c>
      <c r="R3804" s="297" t="str">
        <f>_xlfn.IFNA(VLOOKUP($E:$E,'5'!$A:$F,3,0),"")</f>
        <v/>
      </c>
      <c r="S3804" s="297" t="str">
        <f>_xlfn.IFNA(VLOOKUP($E:$E,'6'!$A:$F,3,0),"")</f>
        <v/>
      </c>
      <c r="T3804" s="313">
        <v>1</v>
      </c>
      <c r="U3804" s="313">
        <v>50</v>
      </c>
      <c r="V3804" s="313">
        <v>200</v>
      </c>
      <c r="W3804" s="314">
        <v>3.9E-2</v>
      </c>
      <c r="X3804" s="315">
        <v>3.2299999999999999E-4</v>
      </c>
      <c r="Y3804" s="749">
        <v>0</v>
      </c>
      <c r="Z3804" s="282"/>
      <c r="AA3804" s="316" t="s">
        <v>10390</v>
      </c>
      <c r="AB3804" s="282" t="s">
        <v>10389</v>
      </c>
      <c r="AC3804" s="317" t="s">
        <v>2081</v>
      </c>
      <c r="AD3804" s="318" t="s">
        <v>9676</v>
      </c>
      <c r="AE3804" s="319">
        <v>0</v>
      </c>
      <c r="AF3804" s="319" t="s">
        <v>11284</v>
      </c>
      <c r="AG3804" s="320">
        <v>0</v>
      </c>
      <c r="AH3804" s="321">
        <f t="shared" si="646"/>
        <v>0</v>
      </c>
      <c r="AI3804" s="287">
        <f>_xlfn.IFNA(VLOOKUP(AD:AD,грп!B:C,2,0),0)</f>
        <v>0</v>
      </c>
      <c r="AJ3804" s="607">
        <v>0</v>
      </c>
      <c r="AK3804" s="672" t="str">
        <f t="shared" si="636"/>
        <v>new</v>
      </c>
      <c r="AL3804" s="174"/>
    </row>
    <row r="3805" spans="1:38" s="4" customFormat="1" ht="11.45" customHeight="1" outlineLevel="1" x14ac:dyDescent="0.35">
      <c r="A3805" s="307" t="s">
        <v>10402</v>
      </c>
      <c r="B3805" s="308" t="s">
        <v>9618</v>
      </c>
      <c r="C3805" s="309" t="s">
        <v>21</v>
      </c>
      <c r="D3805" s="310" t="s">
        <v>11739</v>
      </c>
      <c r="E3805" s="322" t="s">
        <v>9366</v>
      </c>
      <c r="F3805" s="293"/>
      <c r="G3805" s="293"/>
      <c r="H3805" s="294" t="s">
        <v>5946</v>
      </c>
      <c r="I3805" s="294" t="str">
        <f>IFERROR(_xlfn.IFNA(VLOOKUP($D:$D,history!$I:$Y,3,0),VLOOKUP(E:E,history!$H:$Y,4,0)),"--")</f>
        <v>--</v>
      </c>
      <c r="J3805" s="282" t="s">
        <v>5946</v>
      </c>
      <c r="K3805" s="282" t="str">
        <f t="shared" si="647"/>
        <v/>
      </c>
      <c r="L3805" s="312">
        <f t="shared" si="644"/>
        <v>0</v>
      </c>
      <c r="M3805" s="312">
        <f t="shared" si="645"/>
        <v>0</v>
      </c>
      <c r="N3805" s="297" t="str">
        <f>_xlfn.IFNA(VLOOKUP($E:$E,'1'!$A:$E,3,0),"")</f>
        <v/>
      </c>
      <c r="O3805" s="297" t="str">
        <f>_xlfn.IFNA(VLOOKUP($E:$E,'2'!$A:$E,3,0),"")</f>
        <v/>
      </c>
      <c r="P3805" s="297" t="str">
        <f>_xlfn.IFNA(VLOOKUP($E:$E,'3'!$A:$D,3,0),"")</f>
        <v/>
      </c>
      <c r="Q3805" s="297" t="str">
        <f>_xlfn.IFNA(VLOOKUP($E:$E,'4'!$A:$F,3,0),"")</f>
        <v/>
      </c>
      <c r="R3805" s="297" t="str">
        <f>_xlfn.IFNA(VLOOKUP($E:$E,'5'!$A:$F,3,0),"")</f>
        <v/>
      </c>
      <c r="S3805" s="297" t="str">
        <f>_xlfn.IFNA(VLOOKUP($E:$E,'6'!$A:$F,3,0),"")</f>
        <v/>
      </c>
      <c r="T3805" s="313">
        <v>1</v>
      </c>
      <c r="U3805" s="313">
        <v>50</v>
      </c>
      <c r="V3805" s="313">
        <v>200</v>
      </c>
      <c r="W3805" s="314">
        <v>3.9E-2</v>
      </c>
      <c r="X3805" s="315">
        <v>3.2299999999999999E-4</v>
      </c>
      <c r="Y3805" s="749">
        <v>0</v>
      </c>
      <c r="Z3805" s="282"/>
      <c r="AA3805" s="316" t="s">
        <v>10390</v>
      </c>
      <c r="AB3805" s="282" t="s">
        <v>10389</v>
      </c>
      <c r="AC3805" s="317" t="s">
        <v>2081</v>
      </c>
      <c r="AD3805" s="318" t="s">
        <v>9676</v>
      </c>
      <c r="AE3805" s="319">
        <v>0</v>
      </c>
      <c r="AF3805" s="319" t="s">
        <v>11284</v>
      </c>
      <c r="AG3805" s="320">
        <v>0</v>
      </c>
      <c r="AH3805" s="321">
        <f t="shared" si="646"/>
        <v>0</v>
      </c>
      <c r="AI3805" s="287">
        <f>_xlfn.IFNA(VLOOKUP(AD:AD,грп!B:C,2,0),0)</f>
        <v>0</v>
      </c>
      <c r="AJ3805" s="607">
        <v>0</v>
      </c>
      <c r="AK3805" s="672" t="str">
        <f t="shared" si="636"/>
        <v>new</v>
      </c>
      <c r="AL3805" s="174"/>
    </row>
    <row r="3806" spans="1:38" s="4" customFormat="1" ht="11.45" customHeight="1" outlineLevel="1" x14ac:dyDescent="0.35">
      <c r="A3806" s="307" t="s">
        <v>10402</v>
      </c>
      <c r="B3806" s="308" t="s">
        <v>9619</v>
      </c>
      <c r="C3806" s="309" t="s">
        <v>21</v>
      </c>
      <c r="D3806" s="310" t="s">
        <v>11740</v>
      </c>
      <c r="E3806" s="322" t="s">
        <v>9367</v>
      </c>
      <c r="F3806" s="293"/>
      <c r="G3806" s="293"/>
      <c r="H3806" s="294" t="s">
        <v>5946</v>
      </c>
      <c r="I3806" s="294" t="str">
        <f>IFERROR(_xlfn.IFNA(VLOOKUP($D:$D,history!$I:$Y,3,0),VLOOKUP(E:E,history!$H:$Y,4,0)),"--")</f>
        <v>--</v>
      </c>
      <c r="J3806" s="282" t="s">
        <v>5946</v>
      </c>
      <c r="K3806" s="282" t="str">
        <f t="shared" si="647"/>
        <v/>
      </c>
      <c r="L3806" s="312">
        <f t="shared" si="644"/>
        <v>0</v>
      </c>
      <c r="M3806" s="312">
        <f t="shared" si="645"/>
        <v>0</v>
      </c>
      <c r="N3806" s="297" t="str">
        <f>_xlfn.IFNA(VLOOKUP($E:$E,'1'!$A:$E,3,0),"")</f>
        <v/>
      </c>
      <c r="O3806" s="297" t="str">
        <f>_xlfn.IFNA(VLOOKUP($E:$E,'2'!$A:$E,3,0),"")</f>
        <v/>
      </c>
      <c r="P3806" s="297" t="str">
        <f>_xlfn.IFNA(VLOOKUP($E:$E,'3'!$A:$D,3,0),"")</f>
        <v/>
      </c>
      <c r="Q3806" s="297" t="str">
        <f>_xlfn.IFNA(VLOOKUP($E:$E,'4'!$A:$F,3,0),"")</f>
        <v/>
      </c>
      <c r="R3806" s="297" t="str">
        <f>_xlfn.IFNA(VLOOKUP($E:$E,'5'!$A:$F,3,0),"")</f>
        <v/>
      </c>
      <c r="S3806" s="297" t="str">
        <f>_xlfn.IFNA(VLOOKUP($E:$E,'6'!$A:$F,3,0),"")</f>
        <v/>
      </c>
      <c r="T3806" s="313">
        <v>1</v>
      </c>
      <c r="U3806" s="313">
        <v>50</v>
      </c>
      <c r="V3806" s="313">
        <v>200</v>
      </c>
      <c r="W3806" s="314">
        <v>3.4000000000000002E-2</v>
      </c>
      <c r="X3806" s="315">
        <v>2.4615379999999999E-4</v>
      </c>
      <c r="Y3806" s="749">
        <v>0</v>
      </c>
      <c r="Z3806" s="282"/>
      <c r="AA3806" s="316" t="s">
        <v>10388</v>
      </c>
      <c r="AB3806" s="282" t="s">
        <v>10389</v>
      </c>
      <c r="AC3806" s="317" t="s">
        <v>2081</v>
      </c>
      <c r="AD3806" s="318" t="s">
        <v>9676</v>
      </c>
      <c r="AE3806" s="319">
        <v>0</v>
      </c>
      <c r="AF3806" s="319" t="s">
        <v>11284</v>
      </c>
      <c r="AG3806" s="320">
        <v>0</v>
      </c>
      <c r="AH3806" s="321">
        <f t="shared" si="646"/>
        <v>0</v>
      </c>
      <c r="AI3806" s="287">
        <f>_xlfn.IFNA(VLOOKUP(AD:AD,грп!B:C,2,0),0)</f>
        <v>0</v>
      </c>
      <c r="AJ3806" s="607">
        <v>0</v>
      </c>
      <c r="AK3806" s="672" t="str">
        <f t="shared" si="636"/>
        <v>new</v>
      </c>
      <c r="AL3806" s="174"/>
    </row>
    <row r="3807" spans="1:38" s="4" customFormat="1" ht="11.45" customHeight="1" outlineLevel="1" x14ac:dyDescent="0.35">
      <c r="A3807" s="307" t="s">
        <v>10402</v>
      </c>
      <c r="B3807" s="308" t="s">
        <v>9620</v>
      </c>
      <c r="C3807" s="309" t="s">
        <v>21</v>
      </c>
      <c r="D3807" s="310" t="s">
        <v>11741</v>
      </c>
      <c r="E3807" s="322" t="s">
        <v>9368</v>
      </c>
      <c r="F3807" s="293"/>
      <c r="G3807" s="293"/>
      <c r="H3807" s="294" t="s">
        <v>5946</v>
      </c>
      <c r="I3807" s="294" t="str">
        <f>IFERROR(_xlfn.IFNA(VLOOKUP($D:$D,history!$I:$Y,3,0),VLOOKUP(E:E,history!$H:$Y,4,0)),"--")</f>
        <v>--</v>
      </c>
      <c r="J3807" s="282" t="s">
        <v>5946</v>
      </c>
      <c r="K3807" s="282" t="str">
        <f t="shared" si="647"/>
        <v/>
      </c>
      <c r="L3807" s="312">
        <f t="shared" si="644"/>
        <v>0</v>
      </c>
      <c r="M3807" s="312">
        <f t="shared" si="645"/>
        <v>0</v>
      </c>
      <c r="N3807" s="297" t="str">
        <f>_xlfn.IFNA(VLOOKUP($E:$E,'1'!$A:$E,3,0),"")</f>
        <v/>
      </c>
      <c r="O3807" s="297" t="str">
        <f>_xlfn.IFNA(VLOOKUP($E:$E,'2'!$A:$E,3,0),"")</f>
        <v/>
      </c>
      <c r="P3807" s="297" t="str">
        <f>_xlfn.IFNA(VLOOKUP($E:$E,'3'!$A:$D,3,0),"")</f>
        <v/>
      </c>
      <c r="Q3807" s="297" t="str">
        <f>_xlfn.IFNA(VLOOKUP($E:$E,'4'!$A:$F,3,0),"")</f>
        <v/>
      </c>
      <c r="R3807" s="297" t="str">
        <f>_xlfn.IFNA(VLOOKUP($E:$E,'5'!$A:$F,3,0),"")</f>
        <v/>
      </c>
      <c r="S3807" s="297" t="str">
        <f>_xlfn.IFNA(VLOOKUP($E:$E,'6'!$A:$F,3,0),"")</f>
        <v/>
      </c>
      <c r="T3807" s="313">
        <v>1</v>
      </c>
      <c r="U3807" s="313">
        <v>12</v>
      </c>
      <c r="V3807" s="313">
        <v>48</v>
      </c>
      <c r="W3807" s="314">
        <v>4.9000000000000002E-2</v>
      </c>
      <c r="X3807" s="315">
        <v>2.0000000000000001E-4</v>
      </c>
      <c r="Y3807" s="749">
        <v>0</v>
      </c>
      <c r="Z3807" s="282"/>
      <c r="AA3807" s="316" t="s">
        <v>10390</v>
      </c>
      <c r="AB3807" s="282" t="s">
        <v>10389</v>
      </c>
      <c r="AC3807" s="317" t="s">
        <v>2081</v>
      </c>
      <c r="AD3807" s="318" t="s">
        <v>9676</v>
      </c>
      <c r="AE3807" s="319">
        <v>0</v>
      </c>
      <c r="AF3807" s="319" t="s">
        <v>11284</v>
      </c>
      <c r="AG3807" s="320">
        <v>0</v>
      </c>
      <c r="AH3807" s="321">
        <f t="shared" si="646"/>
        <v>0</v>
      </c>
      <c r="AI3807" s="287">
        <f>_xlfn.IFNA(VLOOKUP(AD:AD,грп!B:C,2,0),0)</f>
        <v>0</v>
      </c>
      <c r="AJ3807" s="607">
        <v>0</v>
      </c>
      <c r="AK3807" s="672" t="str">
        <f t="shared" si="636"/>
        <v>new</v>
      </c>
      <c r="AL3807" s="174"/>
    </row>
    <row r="3808" spans="1:38" s="4" customFormat="1" ht="11.45" customHeight="1" outlineLevel="1" x14ac:dyDescent="0.35">
      <c r="A3808" s="307" t="s">
        <v>10402</v>
      </c>
      <c r="B3808" s="308" t="s">
        <v>9621</v>
      </c>
      <c r="C3808" s="309" t="s">
        <v>21</v>
      </c>
      <c r="D3808" s="310" t="s">
        <v>11742</v>
      </c>
      <c r="E3808" s="322" t="s">
        <v>9369</v>
      </c>
      <c r="F3808" s="293"/>
      <c r="G3808" s="293"/>
      <c r="H3808" s="294" t="s">
        <v>5946</v>
      </c>
      <c r="I3808" s="294" t="str">
        <f>IFERROR(_xlfn.IFNA(VLOOKUP($D:$D,history!$I:$Y,3,0),VLOOKUP(E:E,history!$H:$Y,4,0)),"--")</f>
        <v>--</v>
      </c>
      <c r="J3808" s="282" t="s">
        <v>5946</v>
      </c>
      <c r="K3808" s="282" t="str">
        <f t="shared" si="647"/>
        <v/>
      </c>
      <c r="L3808" s="312">
        <f t="shared" si="644"/>
        <v>0</v>
      </c>
      <c r="M3808" s="312">
        <f t="shared" si="645"/>
        <v>0</v>
      </c>
      <c r="N3808" s="297" t="str">
        <f>_xlfn.IFNA(VLOOKUP($E:$E,'1'!$A:$E,3,0),"")</f>
        <v/>
      </c>
      <c r="O3808" s="297" t="str">
        <f>_xlfn.IFNA(VLOOKUP($E:$E,'2'!$A:$E,3,0),"")</f>
        <v/>
      </c>
      <c r="P3808" s="297" t="str">
        <f>_xlfn.IFNA(VLOOKUP($E:$E,'3'!$A:$D,3,0),"")</f>
        <v/>
      </c>
      <c r="Q3808" s="297" t="str">
        <f>_xlfn.IFNA(VLOOKUP($E:$E,'4'!$A:$F,3,0),"")</f>
        <v/>
      </c>
      <c r="R3808" s="297" t="str">
        <f>_xlfn.IFNA(VLOOKUP($E:$E,'5'!$A:$F,3,0),"")</f>
        <v/>
      </c>
      <c r="S3808" s="297" t="str">
        <f>_xlfn.IFNA(VLOOKUP($E:$E,'6'!$A:$F,3,0),"")</f>
        <v/>
      </c>
      <c r="T3808" s="313">
        <v>1</v>
      </c>
      <c r="U3808" s="313">
        <v>50</v>
      </c>
      <c r="V3808" s="313">
        <v>200</v>
      </c>
      <c r="W3808" s="314">
        <v>4.2000000000000003E-2</v>
      </c>
      <c r="X3808" s="315">
        <v>3.2692309999999999E-4</v>
      </c>
      <c r="Y3808" s="749">
        <v>0</v>
      </c>
      <c r="Z3808" s="282"/>
      <c r="AA3808" s="316" t="s">
        <v>10388</v>
      </c>
      <c r="AB3808" s="282" t="s">
        <v>10389</v>
      </c>
      <c r="AC3808" s="317" t="s">
        <v>2081</v>
      </c>
      <c r="AD3808" s="318" t="s">
        <v>9676</v>
      </c>
      <c r="AE3808" s="319">
        <v>0</v>
      </c>
      <c r="AF3808" s="319" t="s">
        <v>11284</v>
      </c>
      <c r="AG3808" s="320">
        <v>0</v>
      </c>
      <c r="AH3808" s="321">
        <f t="shared" si="646"/>
        <v>0</v>
      </c>
      <c r="AI3808" s="287">
        <f>_xlfn.IFNA(VLOOKUP(AD:AD,грп!B:C,2,0),0)</f>
        <v>0</v>
      </c>
      <c r="AJ3808" s="607">
        <v>0</v>
      </c>
      <c r="AK3808" s="672" t="str">
        <f t="shared" si="636"/>
        <v>new</v>
      </c>
      <c r="AL3808" s="174"/>
    </row>
    <row r="3809" spans="1:38" s="4" customFormat="1" ht="11.45" customHeight="1" outlineLevel="1" x14ac:dyDescent="0.35">
      <c r="A3809" s="307" t="s">
        <v>10402</v>
      </c>
      <c r="B3809" s="308" t="s">
        <v>9622</v>
      </c>
      <c r="C3809" s="309" t="s">
        <v>21</v>
      </c>
      <c r="D3809" s="310" t="s">
        <v>11743</v>
      </c>
      <c r="E3809" s="322" t="s">
        <v>9370</v>
      </c>
      <c r="F3809" s="293"/>
      <c r="G3809" s="293"/>
      <c r="H3809" s="294" t="s">
        <v>5946</v>
      </c>
      <c r="I3809" s="294" t="str">
        <f>IFERROR(_xlfn.IFNA(VLOOKUP($D:$D,history!$I:$Y,3,0),VLOOKUP(E:E,history!$H:$Y,4,0)),"--")</f>
        <v>--</v>
      </c>
      <c r="J3809" s="282" t="s">
        <v>5946</v>
      </c>
      <c r="K3809" s="282" t="str">
        <f t="shared" si="647"/>
        <v/>
      </c>
      <c r="L3809" s="312">
        <f t="shared" si="644"/>
        <v>0</v>
      </c>
      <c r="M3809" s="312">
        <f t="shared" si="645"/>
        <v>0</v>
      </c>
      <c r="N3809" s="297" t="str">
        <f>_xlfn.IFNA(VLOOKUP($E:$E,'1'!$A:$E,3,0),"")</f>
        <v/>
      </c>
      <c r="O3809" s="297" t="str">
        <f>_xlfn.IFNA(VLOOKUP($E:$E,'2'!$A:$E,3,0),"")</f>
        <v/>
      </c>
      <c r="P3809" s="297" t="str">
        <f>_xlfn.IFNA(VLOOKUP($E:$E,'3'!$A:$D,3,0),"")</f>
        <v/>
      </c>
      <c r="Q3809" s="297" t="str">
        <f>_xlfn.IFNA(VLOOKUP($E:$E,'4'!$A:$F,3,0),"")</f>
        <v/>
      </c>
      <c r="R3809" s="297" t="str">
        <f>_xlfn.IFNA(VLOOKUP($E:$E,'5'!$A:$F,3,0),"")</f>
        <v/>
      </c>
      <c r="S3809" s="297" t="str">
        <f>_xlfn.IFNA(VLOOKUP($E:$E,'6'!$A:$F,3,0),"")</f>
        <v/>
      </c>
      <c r="T3809" s="313">
        <v>1</v>
      </c>
      <c r="U3809" s="313">
        <v>50</v>
      </c>
      <c r="V3809" s="313">
        <v>200</v>
      </c>
      <c r="W3809" s="314">
        <v>2.8000000000000001E-2</v>
      </c>
      <c r="X3809" s="315">
        <v>3.1538459999999998E-4</v>
      </c>
      <c r="Y3809" s="749">
        <v>0</v>
      </c>
      <c r="Z3809" s="282"/>
      <c r="AA3809" s="316" t="s">
        <v>10388</v>
      </c>
      <c r="AB3809" s="282" t="s">
        <v>10389</v>
      </c>
      <c r="AC3809" s="317" t="s">
        <v>2081</v>
      </c>
      <c r="AD3809" s="318" t="s">
        <v>9676</v>
      </c>
      <c r="AE3809" s="319">
        <v>0</v>
      </c>
      <c r="AF3809" s="319" t="s">
        <v>11284</v>
      </c>
      <c r="AG3809" s="320">
        <v>0</v>
      </c>
      <c r="AH3809" s="321">
        <f t="shared" si="646"/>
        <v>0</v>
      </c>
      <c r="AI3809" s="287">
        <f>_xlfn.IFNA(VLOOKUP(AD:AD,грп!B:C,2,0),0)</f>
        <v>0</v>
      </c>
      <c r="AJ3809" s="607">
        <v>0</v>
      </c>
      <c r="AK3809" s="672" t="str">
        <f t="shared" si="636"/>
        <v>new</v>
      </c>
      <c r="AL3809" s="174"/>
    </row>
    <row r="3810" spans="1:38" s="4" customFormat="1" ht="11.45" customHeight="1" outlineLevel="1" x14ac:dyDescent="0.35">
      <c r="A3810" s="307" t="s">
        <v>10402</v>
      </c>
      <c r="B3810" s="308" t="s">
        <v>9623</v>
      </c>
      <c r="C3810" s="309" t="s">
        <v>21</v>
      </c>
      <c r="D3810" s="310" t="s">
        <v>11744</v>
      </c>
      <c r="E3810" s="322" t="s">
        <v>9371</v>
      </c>
      <c r="F3810" s="293"/>
      <c r="G3810" s="293"/>
      <c r="H3810" s="294" t="s">
        <v>5946</v>
      </c>
      <c r="I3810" s="294" t="str">
        <f>IFERROR(_xlfn.IFNA(VLOOKUP($D:$D,history!$I:$Y,3,0),VLOOKUP(E:E,history!$H:$Y,4,0)),"--")</f>
        <v>--</v>
      </c>
      <c r="J3810" s="282" t="s">
        <v>5946</v>
      </c>
      <c r="K3810" s="282" t="str">
        <f t="shared" si="647"/>
        <v/>
      </c>
      <c r="L3810" s="312">
        <f t="shared" si="644"/>
        <v>0</v>
      </c>
      <c r="M3810" s="312">
        <f t="shared" si="645"/>
        <v>0</v>
      </c>
      <c r="N3810" s="297" t="str">
        <f>_xlfn.IFNA(VLOOKUP($E:$E,'1'!$A:$E,3,0),"")</f>
        <v/>
      </c>
      <c r="O3810" s="297" t="str">
        <f>_xlfn.IFNA(VLOOKUP($E:$E,'2'!$A:$E,3,0),"")</f>
        <v/>
      </c>
      <c r="P3810" s="297" t="str">
        <f>_xlfn.IFNA(VLOOKUP($E:$E,'3'!$A:$D,3,0),"")</f>
        <v/>
      </c>
      <c r="Q3810" s="297" t="str">
        <f>_xlfn.IFNA(VLOOKUP($E:$E,'4'!$A:$F,3,0),"")</f>
        <v/>
      </c>
      <c r="R3810" s="297" t="str">
        <f>_xlfn.IFNA(VLOOKUP($E:$E,'5'!$A:$F,3,0),"")</f>
        <v/>
      </c>
      <c r="S3810" s="297" t="str">
        <f>_xlfn.IFNA(VLOOKUP($E:$E,'6'!$A:$F,3,0),"")</f>
        <v/>
      </c>
      <c r="T3810" s="313">
        <v>1</v>
      </c>
      <c r="U3810" s="313">
        <v>50</v>
      </c>
      <c r="V3810" s="313">
        <v>200</v>
      </c>
      <c r="W3810" s="314">
        <v>4.1000000000000002E-2</v>
      </c>
      <c r="X3810" s="315">
        <v>3.2692309999999999E-4</v>
      </c>
      <c r="Y3810" s="749">
        <v>0</v>
      </c>
      <c r="Z3810" s="282"/>
      <c r="AA3810" s="316" t="s">
        <v>10388</v>
      </c>
      <c r="AB3810" s="282" t="s">
        <v>10389</v>
      </c>
      <c r="AC3810" s="317" t="s">
        <v>2081</v>
      </c>
      <c r="AD3810" s="318" t="s">
        <v>9676</v>
      </c>
      <c r="AE3810" s="319">
        <v>0</v>
      </c>
      <c r="AF3810" s="319" t="s">
        <v>11284</v>
      </c>
      <c r="AG3810" s="320">
        <v>0</v>
      </c>
      <c r="AH3810" s="321">
        <f t="shared" si="646"/>
        <v>0</v>
      </c>
      <c r="AI3810" s="287">
        <f>_xlfn.IFNA(VLOOKUP(AD:AD,грп!B:C,2,0),0)</f>
        <v>0</v>
      </c>
      <c r="AJ3810" s="607">
        <v>0</v>
      </c>
      <c r="AK3810" s="672" t="str">
        <f t="shared" si="636"/>
        <v>new</v>
      </c>
      <c r="AL3810" s="174"/>
    </row>
    <row r="3811" spans="1:38" s="4" customFormat="1" ht="11.45" customHeight="1" outlineLevel="1" x14ac:dyDescent="0.35">
      <c r="A3811" s="307" t="s">
        <v>10402</v>
      </c>
      <c r="B3811" s="308" t="s">
        <v>9624</v>
      </c>
      <c r="C3811" s="309" t="s">
        <v>21</v>
      </c>
      <c r="D3811" s="310" t="s">
        <v>11745</v>
      </c>
      <c r="E3811" s="322" t="s">
        <v>9372</v>
      </c>
      <c r="F3811" s="293"/>
      <c r="G3811" s="293"/>
      <c r="H3811" s="294" t="s">
        <v>5946</v>
      </c>
      <c r="I3811" s="294" t="str">
        <f>IFERROR(_xlfn.IFNA(VLOOKUP($D:$D,history!$I:$Y,3,0),VLOOKUP(E:E,history!$H:$Y,4,0)),"--")</f>
        <v>--</v>
      </c>
      <c r="J3811" s="282" t="s">
        <v>5946</v>
      </c>
      <c r="K3811" s="282" t="str">
        <f t="shared" si="647"/>
        <v/>
      </c>
      <c r="L3811" s="312">
        <f t="shared" si="644"/>
        <v>0</v>
      </c>
      <c r="M3811" s="312">
        <f t="shared" si="645"/>
        <v>0</v>
      </c>
      <c r="N3811" s="297" t="str">
        <f>_xlfn.IFNA(VLOOKUP($E:$E,'1'!$A:$E,3,0),"")</f>
        <v/>
      </c>
      <c r="O3811" s="297" t="str">
        <f>_xlfn.IFNA(VLOOKUP($E:$E,'2'!$A:$E,3,0),"")</f>
        <v/>
      </c>
      <c r="P3811" s="297" t="str">
        <f>_xlfn.IFNA(VLOOKUP($E:$E,'3'!$A:$D,3,0),"")</f>
        <v/>
      </c>
      <c r="Q3811" s="297" t="str">
        <f>_xlfn.IFNA(VLOOKUP($E:$E,'4'!$A:$F,3,0),"")</f>
        <v/>
      </c>
      <c r="R3811" s="297" t="str">
        <f>_xlfn.IFNA(VLOOKUP($E:$E,'5'!$A:$F,3,0),"")</f>
        <v/>
      </c>
      <c r="S3811" s="297" t="str">
        <f>_xlfn.IFNA(VLOOKUP($E:$E,'6'!$A:$F,3,0),"")</f>
        <v/>
      </c>
      <c r="T3811" s="313">
        <v>1</v>
      </c>
      <c r="U3811" s="313">
        <v>50</v>
      </c>
      <c r="V3811" s="313">
        <v>200</v>
      </c>
      <c r="W3811" s="314">
        <v>4.2999999999999997E-2</v>
      </c>
      <c r="X3811" s="315">
        <v>3.1923079999999999E-4</v>
      </c>
      <c r="Y3811" s="749">
        <v>0</v>
      </c>
      <c r="Z3811" s="282"/>
      <c r="AA3811" s="316" t="s">
        <v>10388</v>
      </c>
      <c r="AB3811" s="282" t="s">
        <v>10389</v>
      </c>
      <c r="AC3811" s="317" t="s">
        <v>2081</v>
      </c>
      <c r="AD3811" s="318" t="s">
        <v>9676</v>
      </c>
      <c r="AE3811" s="319">
        <v>0</v>
      </c>
      <c r="AF3811" s="319" t="s">
        <v>11284</v>
      </c>
      <c r="AG3811" s="320">
        <v>0</v>
      </c>
      <c r="AH3811" s="321">
        <f t="shared" si="646"/>
        <v>0</v>
      </c>
      <c r="AI3811" s="287">
        <f>_xlfn.IFNA(VLOOKUP(AD:AD,грп!B:C,2,0),0)</f>
        <v>0</v>
      </c>
      <c r="AJ3811" s="607">
        <v>0</v>
      </c>
      <c r="AK3811" s="672" t="str">
        <f t="shared" si="636"/>
        <v>new</v>
      </c>
      <c r="AL3811" s="174"/>
    </row>
    <row r="3812" spans="1:38" s="4" customFormat="1" ht="11.45" customHeight="1" outlineLevel="1" x14ac:dyDescent="0.35">
      <c r="A3812" s="307" t="s">
        <v>10402</v>
      </c>
      <c r="B3812" s="308" t="s">
        <v>9625</v>
      </c>
      <c r="C3812" s="309" t="s">
        <v>21</v>
      </c>
      <c r="D3812" s="310" t="s">
        <v>11746</v>
      </c>
      <c r="E3812" s="322" t="s">
        <v>9373</v>
      </c>
      <c r="F3812" s="293"/>
      <c r="G3812" s="293"/>
      <c r="H3812" s="294" t="s">
        <v>5946</v>
      </c>
      <c r="I3812" s="294" t="str">
        <f>IFERROR(_xlfn.IFNA(VLOOKUP($D:$D,history!$I:$Y,3,0),VLOOKUP(E:E,history!$H:$Y,4,0)),"--")</f>
        <v>--</v>
      </c>
      <c r="J3812" s="282" t="s">
        <v>5946</v>
      </c>
      <c r="K3812" s="282" t="str">
        <f t="shared" si="647"/>
        <v/>
      </c>
      <c r="L3812" s="312">
        <f t="shared" si="644"/>
        <v>0</v>
      </c>
      <c r="M3812" s="312">
        <f t="shared" si="645"/>
        <v>0</v>
      </c>
      <c r="N3812" s="297" t="str">
        <f>_xlfn.IFNA(VLOOKUP($E:$E,'1'!$A:$E,3,0),"")</f>
        <v/>
      </c>
      <c r="O3812" s="297" t="str">
        <f>_xlfn.IFNA(VLOOKUP($E:$E,'2'!$A:$E,3,0),"")</f>
        <v/>
      </c>
      <c r="P3812" s="297" t="str">
        <f>_xlfn.IFNA(VLOOKUP($E:$E,'3'!$A:$D,3,0),"")</f>
        <v/>
      </c>
      <c r="Q3812" s="297" t="str">
        <f>_xlfn.IFNA(VLOOKUP($E:$E,'4'!$A:$F,3,0),"")</f>
        <v/>
      </c>
      <c r="R3812" s="297" t="str">
        <f>_xlfn.IFNA(VLOOKUP($E:$E,'5'!$A:$F,3,0),"")</f>
        <v/>
      </c>
      <c r="S3812" s="297" t="str">
        <f>_xlfn.IFNA(VLOOKUP($E:$E,'6'!$A:$F,3,0),"")</f>
        <v/>
      </c>
      <c r="T3812" s="313">
        <v>1</v>
      </c>
      <c r="U3812" s="313">
        <v>50</v>
      </c>
      <c r="V3812" s="313">
        <v>200</v>
      </c>
      <c r="W3812" s="314">
        <v>4.4999999999999998E-2</v>
      </c>
      <c r="X3812" s="315">
        <v>3.1199999999999999E-4</v>
      </c>
      <c r="Y3812" s="749">
        <v>0</v>
      </c>
      <c r="Z3812" s="282"/>
      <c r="AA3812" s="316" t="s">
        <v>10390</v>
      </c>
      <c r="AB3812" s="282" t="s">
        <v>10389</v>
      </c>
      <c r="AC3812" s="317" t="s">
        <v>2081</v>
      </c>
      <c r="AD3812" s="318" t="s">
        <v>9676</v>
      </c>
      <c r="AE3812" s="319">
        <v>0</v>
      </c>
      <c r="AF3812" s="319" t="s">
        <v>11284</v>
      </c>
      <c r="AG3812" s="320">
        <v>0</v>
      </c>
      <c r="AH3812" s="321">
        <f t="shared" si="646"/>
        <v>0</v>
      </c>
      <c r="AI3812" s="287">
        <f>_xlfn.IFNA(VLOOKUP(AD:AD,грп!B:C,2,0),0)</f>
        <v>0</v>
      </c>
      <c r="AJ3812" s="607">
        <v>0</v>
      </c>
      <c r="AK3812" s="672" t="str">
        <f t="shared" si="636"/>
        <v>new</v>
      </c>
      <c r="AL3812" s="174"/>
    </row>
    <row r="3813" spans="1:38" s="4" customFormat="1" ht="11.45" customHeight="1" outlineLevel="1" x14ac:dyDescent="0.35">
      <c r="A3813" s="307" t="s">
        <v>10402</v>
      </c>
      <c r="B3813" s="308" t="s">
        <v>9626</v>
      </c>
      <c r="C3813" s="309" t="s">
        <v>21</v>
      </c>
      <c r="D3813" s="310" t="s">
        <v>11747</v>
      </c>
      <c r="E3813" s="322" t="s">
        <v>9374</v>
      </c>
      <c r="F3813" s="293"/>
      <c r="G3813" s="293"/>
      <c r="H3813" s="294" t="s">
        <v>5946</v>
      </c>
      <c r="I3813" s="294" t="str">
        <f>IFERROR(_xlfn.IFNA(VLOOKUP($D:$D,history!$I:$Y,3,0),VLOOKUP(E:E,history!$H:$Y,4,0)),"--")</f>
        <v>--</v>
      </c>
      <c r="J3813" s="282" t="s">
        <v>5946</v>
      </c>
      <c r="K3813" s="282" t="str">
        <f t="shared" si="647"/>
        <v/>
      </c>
      <c r="L3813" s="312">
        <f t="shared" si="644"/>
        <v>0</v>
      </c>
      <c r="M3813" s="312">
        <f t="shared" si="645"/>
        <v>0</v>
      </c>
      <c r="N3813" s="297" t="str">
        <f>_xlfn.IFNA(VLOOKUP($E:$E,'1'!$A:$E,3,0),"")</f>
        <v/>
      </c>
      <c r="O3813" s="297" t="str">
        <f>_xlfn.IFNA(VLOOKUP($E:$E,'2'!$A:$E,3,0),"")</f>
        <v/>
      </c>
      <c r="P3813" s="297" t="str">
        <f>_xlfn.IFNA(VLOOKUP($E:$E,'3'!$A:$D,3,0),"")</f>
        <v/>
      </c>
      <c r="Q3813" s="297" t="str">
        <f>_xlfn.IFNA(VLOOKUP($E:$E,'4'!$A:$F,3,0),"")</f>
        <v/>
      </c>
      <c r="R3813" s="297" t="str">
        <f>_xlfn.IFNA(VLOOKUP($E:$E,'5'!$A:$F,3,0),"")</f>
        <v/>
      </c>
      <c r="S3813" s="297" t="str">
        <f>_xlfn.IFNA(VLOOKUP($E:$E,'6'!$A:$F,3,0),"")</f>
        <v/>
      </c>
      <c r="T3813" s="313">
        <v>1</v>
      </c>
      <c r="U3813" s="313">
        <v>50</v>
      </c>
      <c r="V3813" s="313">
        <v>200</v>
      </c>
      <c r="W3813" s="314">
        <v>4.3999999999999997E-2</v>
      </c>
      <c r="X3813" s="315">
        <v>3.1500000000000001E-4</v>
      </c>
      <c r="Y3813" s="749">
        <v>0</v>
      </c>
      <c r="Z3813" s="282"/>
      <c r="AA3813" s="316" t="s">
        <v>10390</v>
      </c>
      <c r="AB3813" s="282" t="s">
        <v>10389</v>
      </c>
      <c r="AC3813" s="317" t="s">
        <v>2081</v>
      </c>
      <c r="AD3813" s="318" t="s">
        <v>9676</v>
      </c>
      <c r="AE3813" s="319">
        <v>0</v>
      </c>
      <c r="AF3813" s="319" t="s">
        <v>11284</v>
      </c>
      <c r="AG3813" s="320">
        <v>0</v>
      </c>
      <c r="AH3813" s="321">
        <f t="shared" si="646"/>
        <v>0</v>
      </c>
      <c r="AI3813" s="287">
        <f>_xlfn.IFNA(VLOOKUP(AD:AD,грп!B:C,2,0),0)</f>
        <v>0</v>
      </c>
      <c r="AJ3813" s="607">
        <v>0</v>
      </c>
      <c r="AK3813" s="672" t="str">
        <f t="shared" si="636"/>
        <v>new</v>
      </c>
      <c r="AL3813" s="174"/>
    </row>
    <row r="3814" spans="1:38" s="4" customFormat="1" ht="12" customHeight="1" outlineLevel="1" x14ac:dyDescent="0.35">
      <c r="A3814" s="307" t="s">
        <v>10402</v>
      </c>
      <c r="B3814" s="308" t="s">
        <v>9004</v>
      </c>
      <c r="C3814" s="325" t="s">
        <v>1916</v>
      </c>
      <c r="D3814" s="310" t="s">
        <v>11748</v>
      </c>
      <c r="E3814" s="342" t="s">
        <v>329</v>
      </c>
      <c r="F3814" s="293"/>
      <c r="G3814" s="293"/>
      <c r="H3814" s="294" t="s">
        <v>5946</v>
      </c>
      <c r="I3814" s="294" t="str">
        <f>IFERROR(_xlfn.IFNA(VLOOKUP($D:$D,history!$I:$Y,3,0),VLOOKUP(E:E,history!$H:$Y,4,0)),"--")</f>
        <v>--</v>
      </c>
      <c r="J3814" s="282" t="s">
        <v>9870</v>
      </c>
      <c r="K3814" s="282" t="str">
        <f t="shared" si="647"/>
        <v/>
      </c>
      <c r="L3814" s="326">
        <f>M3814</f>
        <v>30</v>
      </c>
      <c r="M3814" s="327">
        <v>30</v>
      </c>
      <c r="N3814" s="297" t="str">
        <f>_xlfn.IFNA(VLOOKUP($E:$E,'1'!$A:$E,3,0),"")</f>
        <v/>
      </c>
      <c r="O3814" s="297" t="str">
        <f>_xlfn.IFNA(VLOOKUP($E:$E,'2'!$A:$E,3,0),"")</f>
        <v/>
      </c>
      <c r="P3814" s="297" t="str">
        <f>_xlfn.IFNA(VLOOKUP($E:$E,'3'!$A:$D,3,0),"")</f>
        <v/>
      </c>
      <c r="Q3814" s="297" t="str">
        <f>_xlfn.IFNA(VLOOKUP($E:$E,'4'!$A:$F,3,0),"")</f>
        <v/>
      </c>
      <c r="R3814" s="297" t="str">
        <f>_xlfn.IFNA(VLOOKUP($E:$E,'5'!$A:$F,3,0),"")</f>
        <v/>
      </c>
      <c r="S3814" s="297" t="str">
        <f>_xlfn.IFNA(VLOOKUP($E:$E,'6'!$A:$F,3,0),"")</f>
        <v/>
      </c>
      <c r="T3814" s="313">
        <v>1</v>
      </c>
      <c r="U3814" s="313">
        <v>120</v>
      </c>
      <c r="V3814" s="313">
        <v>240</v>
      </c>
      <c r="W3814" s="314">
        <v>2.7E-2</v>
      </c>
      <c r="X3814" s="315">
        <v>2.1599999999999999E-4</v>
      </c>
      <c r="Y3814" s="749">
        <v>40</v>
      </c>
      <c r="Z3814" s="282"/>
      <c r="AA3814" s="316" t="s">
        <v>393</v>
      </c>
      <c r="AB3814" s="282" t="s">
        <v>9885</v>
      </c>
      <c r="AC3814" s="317" t="s">
        <v>2081</v>
      </c>
      <c r="AD3814" s="318" t="s">
        <v>9676</v>
      </c>
      <c r="AE3814" s="319" t="s">
        <v>11326</v>
      </c>
      <c r="AF3814" s="319" t="s">
        <v>11305</v>
      </c>
      <c r="AG3814" s="320">
        <v>0.26</v>
      </c>
      <c r="AH3814" s="321">
        <f t="shared" si="646"/>
        <v>0</v>
      </c>
      <c r="AI3814" s="287">
        <f>_xlfn.IFNA(VLOOKUP(AD:AD,грп!B:C,2,0),0)</f>
        <v>0</v>
      </c>
      <c r="AJ3814" s="607">
        <v>20</v>
      </c>
      <c r="AK3814" s="672" t="str">
        <f t="shared" si="636"/>
        <v>спеццена</v>
      </c>
      <c r="AL3814" s="174"/>
    </row>
    <row r="3815" spans="1:38" s="4" customFormat="1" ht="11.45" customHeight="1" x14ac:dyDescent="0.35">
      <c r="A3815" s="288"/>
      <c r="B3815" s="289"/>
      <c r="C3815" s="290" t="s">
        <v>555</v>
      </c>
      <c r="D3815" s="291" t="s">
        <v>5854</v>
      </c>
      <c r="E3815" s="292"/>
      <c r="F3815" s="293"/>
      <c r="G3815" s="293"/>
      <c r="H3815" s="294"/>
      <c r="I3815" s="294"/>
      <c r="J3815" s="282" t="s">
        <v>393</v>
      </c>
      <c r="K3815" s="282" t="str">
        <f t="shared" si="647"/>
        <v/>
      </c>
      <c r="L3815" s="295"/>
      <c r="M3815" s="296"/>
      <c r="N3815" s="297"/>
      <c r="O3815" s="297"/>
      <c r="P3815" s="297"/>
      <c r="Q3815" s="297" t="str">
        <f>_xlfn.IFNA(VLOOKUP($E:$E,'4'!$A:$F,3,0),"")</f>
        <v/>
      </c>
      <c r="R3815" s="297" t="str">
        <f>_xlfn.IFNA(VLOOKUP($E:$E,'5'!$A:$F,3,0),"")</f>
        <v/>
      </c>
      <c r="S3815" s="297"/>
      <c r="T3815" s="298"/>
      <c r="U3815" s="280"/>
      <c r="V3815" s="280"/>
      <c r="W3815" s="300"/>
      <c r="X3815" s="301"/>
      <c r="Y3815" s="749"/>
      <c r="Z3815" s="282"/>
      <c r="AA3815" s="280"/>
      <c r="AB3815" s="280"/>
      <c r="AC3815" s="302"/>
      <c r="AD3815" s="338" t="s">
        <v>5854</v>
      </c>
      <c r="AE3815" s="280"/>
      <c r="AF3815" s="329"/>
      <c r="AG3815" s="339"/>
      <c r="AH3815" s="306"/>
      <c r="AI3815" s="287">
        <f>_xlfn.IFNA(VLOOKUP(AD:AD,грп!B:C,2,0),0)</f>
        <v>0</v>
      </c>
      <c r="AJ3815" s="607">
        <v>0</v>
      </c>
      <c r="AK3815" s="672" t="str">
        <f t="shared" si="636"/>
        <v xml:space="preserve"> </v>
      </c>
      <c r="AL3815" s="174"/>
    </row>
    <row r="3816" spans="1:38" s="4" customFormat="1" ht="11.45" customHeight="1" outlineLevel="1" x14ac:dyDescent="0.35">
      <c r="A3816" s="307" t="s">
        <v>10402</v>
      </c>
      <c r="B3816" s="308" t="s">
        <v>9106</v>
      </c>
      <c r="C3816" s="309" t="s">
        <v>21</v>
      </c>
      <c r="D3816" s="310" t="s">
        <v>11749</v>
      </c>
      <c r="E3816" s="322" t="s">
        <v>5847</v>
      </c>
      <c r="F3816" s="293"/>
      <c r="G3816" s="293"/>
      <c r="H3816" s="294" t="s">
        <v>5946</v>
      </c>
      <c r="I3816" s="294" t="str">
        <f>IFERROR(_xlfn.IFNA(VLOOKUP($D:$D,history!$I:$Y,3,0),VLOOKUP(E:E,history!$H:$Y,4,0)),"--")</f>
        <v>--</v>
      </c>
      <c r="J3816" s="282" t="s">
        <v>5946</v>
      </c>
      <c r="K3816" s="282" t="str">
        <f t="shared" si="647"/>
        <v/>
      </c>
      <c r="L3816" s="312">
        <f>IF($A$3="ИМ",ROUND($Y3816*(1-($L$6-$F$4))*(1-$F$3)*(1+$AG$2),2),ROUND($M3816*(1-($L$6-$F$4))*(1-$F$3)*(1+$AG$2),2))</f>
        <v>1750.02</v>
      </c>
      <c r="M3816" s="312">
        <f>ROUND(IF($A$3="РЕГИОНЫ",AG3816*$AG$3*$AG$1,IF(AI3816=0,AG3816*$AG$3*$AG$1,AG3816*$AG$3*(1-5%)*$AG$1)),2)</f>
        <v>2651.55</v>
      </c>
      <c r="N3816" s="297" t="str">
        <f>_xlfn.IFNA(VLOOKUP($E:$E,'1'!$A:$E,3,0),"")</f>
        <v/>
      </c>
      <c r="O3816" s="297" t="str">
        <f>_xlfn.IFNA(VLOOKUP($E:$E,'2'!$A:$E,3,0),"")</f>
        <v/>
      </c>
      <c r="P3816" s="297" t="str">
        <f>_xlfn.IFNA(VLOOKUP($E:$E,'3'!$A:$D,3,0),"")</f>
        <v/>
      </c>
      <c r="Q3816" s="297" t="str">
        <f>_xlfn.IFNA(VLOOKUP($E:$E,'4'!$A:$F,3,0),"")</f>
        <v/>
      </c>
      <c r="R3816" s="297" t="str">
        <f>_xlfn.IFNA(VLOOKUP($E:$E,'5'!$A:$F,3,0),"")</f>
        <v/>
      </c>
      <c r="S3816" s="297" t="str">
        <f>_xlfn.IFNA(VLOOKUP($E:$E,'6'!$A:$F,3,0),"")</f>
        <v/>
      </c>
      <c r="T3816" s="313">
        <v>1</v>
      </c>
      <c r="U3816" s="313">
        <v>1</v>
      </c>
      <c r="V3816" s="313">
        <v>6</v>
      </c>
      <c r="W3816" s="314">
        <v>1.583</v>
      </c>
      <c r="X3816" s="315">
        <v>4.5018115999999999E-3</v>
      </c>
      <c r="Y3816" s="749">
        <v>2520</v>
      </c>
      <c r="Z3816" s="282"/>
      <c r="AA3816" s="316" t="s">
        <v>10391</v>
      </c>
      <c r="AB3816" s="282" t="s">
        <v>9164</v>
      </c>
      <c r="AC3816" s="317" t="s">
        <v>2081</v>
      </c>
      <c r="AD3816" s="318" t="s">
        <v>5854</v>
      </c>
      <c r="AE3816" s="319">
        <v>0</v>
      </c>
      <c r="AF3816" s="319" t="s">
        <v>21</v>
      </c>
      <c r="AG3816" s="320">
        <v>33.24</v>
      </c>
      <c r="AH3816" s="321">
        <f>IF($A$3="РЕГИОНЫ",ROUND($AG3816*(1-($L$6-$F$4))*(1-$F$3)*(1+$AG$2)*$AG$1,2),0)</f>
        <v>0</v>
      </c>
      <c r="AI3816" s="287">
        <f>_xlfn.IFNA(VLOOKUP(AD:AD,грп!B:C,2,0),0)</f>
        <v>0</v>
      </c>
      <c r="AJ3816" s="607">
        <v>3</v>
      </c>
      <c r="AK3816" s="672" t="str">
        <f t="shared" si="636"/>
        <v>new</v>
      </c>
      <c r="AL3816" s="174"/>
    </row>
    <row r="3817" spans="1:38" s="4" customFormat="1" ht="11.45" customHeight="1" outlineLevel="1" x14ac:dyDescent="0.35">
      <c r="A3817" s="307" t="s">
        <v>10402</v>
      </c>
      <c r="B3817" s="308" t="s">
        <v>9107</v>
      </c>
      <c r="C3817" s="309" t="s">
        <v>21</v>
      </c>
      <c r="D3817" s="310" t="s">
        <v>11750</v>
      </c>
      <c r="E3817" s="322" t="s">
        <v>5848</v>
      </c>
      <c r="F3817" s="293"/>
      <c r="G3817" s="293"/>
      <c r="H3817" s="294" t="s">
        <v>5946</v>
      </c>
      <c r="I3817" s="294" t="str">
        <f>IFERROR(_xlfn.IFNA(VLOOKUP($D:$D,history!$I:$Y,3,0),VLOOKUP(E:E,history!$H:$Y,4,0)),"--")</f>
        <v>--</v>
      </c>
      <c r="J3817" s="282" t="s">
        <v>5946</v>
      </c>
      <c r="K3817" s="282" t="str">
        <f t="shared" si="647"/>
        <v/>
      </c>
      <c r="L3817" s="312">
        <f>IF($A$3="ИМ",ROUND($Y3817*(1-($L$6-$F$4))*(1-$F$3)*(1+$AG$2),2),ROUND($M3817*(1-($L$6-$F$4))*(1-$F$3)*(1+$AG$2),2))</f>
        <v>2194.9</v>
      </c>
      <c r="M3817" s="312">
        <f>ROUND(IF($A$3="РЕГИОНЫ",AG3817*$AG$3*$AG$1,IF(AI3817=0,AG3817*$AG$3*$AG$1,AG3817*$AG$3*(1-5%)*$AG$1)),2)</f>
        <v>3325.61</v>
      </c>
      <c r="N3817" s="297" t="str">
        <f>_xlfn.IFNA(VLOOKUP($E:$E,'1'!$A:$E,3,0),"")</f>
        <v/>
      </c>
      <c r="O3817" s="297" t="str">
        <f>_xlfn.IFNA(VLOOKUP($E:$E,'2'!$A:$E,3,0),"")</f>
        <v/>
      </c>
      <c r="P3817" s="297" t="str">
        <f>_xlfn.IFNA(VLOOKUP($E:$E,'3'!$A:$D,3,0),"")</f>
        <v/>
      </c>
      <c r="Q3817" s="297" t="str">
        <f>_xlfn.IFNA(VLOOKUP($E:$E,'4'!$A:$F,3,0),"")</f>
        <v/>
      </c>
      <c r="R3817" s="297" t="str">
        <f>_xlfn.IFNA(VLOOKUP($E:$E,'5'!$A:$F,3,0),"")</f>
        <v/>
      </c>
      <c r="S3817" s="297" t="str">
        <f>_xlfn.IFNA(VLOOKUP($E:$E,'6'!$A:$F,3,0),"")</f>
        <v/>
      </c>
      <c r="T3817" s="313">
        <v>1</v>
      </c>
      <c r="U3817" s="313">
        <v>1</v>
      </c>
      <c r="V3817" s="313">
        <v>6</v>
      </c>
      <c r="W3817" s="314">
        <v>2.7669999999999999</v>
      </c>
      <c r="X3817" s="315">
        <v>8.5960145000000005E-3</v>
      </c>
      <c r="Y3817" s="749">
        <v>3160</v>
      </c>
      <c r="Z3817" s="282"/>
      <c r="AA3817" s="316" t="s">
        <v>10391</v>
      </c>
      <c r="AB3817" s="282" t="s">
        <v>9164</v>
      </c>
      <c r="AC3817" s="317" t="s">
        <v>2081</v>
      </c>
      <c r="AD3817" s="318" t="s">
        <v>5854</v>
      </c>
      <c r="AE3817" s="319">
        <v>0</v>
      </c>
      <c r="AF3817" s="319" t="s">
        <v>21</v>
      </c>
      <c r="AG3817" s="320">
        <v>41.69</v>
      </c>
      <c r="AH3817" s="321">
        <f>IF($A$3="РЕГИОНЫ",ROUND($AG3817*(1-($L$6-$F$4))*(1-$F$3)*(1+$AG$2)*$AG$1,2),0)</f>
        <v>0</v>
      </c>
      <c r="AI3817" s="287">
        <f>_xlfn.IFNA(VLOOKUP(AD:AD,грп!B:C,2,0),0)</f>
        <v>0</v>
      </c>
      <c r="AJ3817" s="607">
        <v>0</v>
      </c>
      <c r="AK3817" s="672" t="str">
        <f t="shared" si="636"/>
        <v>new</v>
      </c>
      <c r="AL3817" s="174"/>
    </row>
    <row r="3818" spans="1:38" s="4" customFormat="1" ht="11.45" customHeight="1" x14ac:dyDescent="0.35">
      <c r="A3818" s="288"/>
      <c r="B3818" s="289"/>
      <c r="C3818" s="290" t="s">
        <v>555</v>
      </c>
      <c r="D3818" s="291" t="s">
        <v>5854</v>
      </c>
      <c r="E3818" s="292"/>
      <c r="F3818" s="293"/>
      <c r="G3818" s="293"/>
      <c r="H3818" s="294"/>
      <c r="I3818" s="294"/>
      <c r="J3818" s="282" t="s">
        <v>393</v>
      </c>
      <c r="K3818" s="282" t="str">
        <f t="shared" si="647"/>
        <v/>
      </c>
      <c r="L3818" s="295"/>
      <c r="M3818" s="296"/>
      <c r="N3818" s="297"/>
      <c r="O3818" s="297"/>
      <c r="P3818" s="297"/>
      <c r="Q3818" s="297" t="str">
        <f>_xlfn.IFNA(VLOOKUP($E:$E,'4'!$A:$F,3,0),"")</f>
        <v/>
      </c>
      <c r="R3818" s="297" t="str">
        <f>_xlfn.IFNA(VLOOKUP($E:$E,'5'!$A:$F,3,0),"")</f>
        <v/>
      </c>
      <c r="S3818" s="297"/>
      <c r="T3818" s="298"/>
      <c r="U3818" s="280"/>
      <c r="V3818" s="280"/>
      <c r="W3818" s="300"/>
      <c r="X3818" s="301"/>
      <c r="Y3818" s="749"/>
      <c r="Z3818" s="282"/>
      <c r="AA3818" s="280"/>
      <c r="AB3818" s="280"/>
      <c r="AC3818" s="302"/>
      <c r="AD3818" s="338" t="s">
        <v>9677</v>
      </c>
      <c r="AE3818" s="280"/>
      <c r="AF3818" s="329"/>
      <c r="AG3818" s="339"/>
      <c r="AH3818" s="306"/>
      <c r="AI3818" s="287">
        <f>_xlfn.IFNA(VLOOKUP(AD:AD,грп!B:C,2,0),0)</f>
        <v>0</v>
      </c>
      <c r="AJ3818" s="607">
        <v>0</v>
      </c>
      <c r="AK3818" s="672" t="str">
        <f t="shared" si="636"/>
        <v xml:space="preserve"> </v>
      </c>
      <c r="AL3818" s="174"/>
    </row>
    <row r="3819" spans="1:38" s="4" customFormat="1" ht="11.45" customHeight="1" outlineLevel="1" x14ac:dyDescent="0.35">
      <c r="A3819" s="307" t="s">
        <v>10402</v>
      </c>
      <c r="B3819" s="308">
        <v>0</v>
      </c>
      <c r="C3819" s="309" t="s">
        <v>21</v>
      </c>
      <c r="D3819" s="310" t="s">
        <v>11751</v>
      </c>
      <c r="E3819" s="322" t="s">
        <v>9332</v>
      </c>
      <c r="F3819" s="293"/>
      <c r="G3819" s="293"/>
      <c r="H3819" s="294" t="s">
        <v>5946</v>
      </c>
      <c r="I3819" s="294" t="str">
        <f>IFERROR(_xlfn.IFNA(VLOOKUP($D:$D,history!$I:$Y,3,0),VLOOKUP(E:E,history!$H:$Y,4,0)),"--")</f>
        <v>--</v>
      </c>
      <c r="J3819" s="282" t="s">
        <v>5946</v>
      </c>
      <c r="K3819" s="282" t="str">
        <f t="shared" si="647"/>
        <v/>
      </c>
      <c r="L3819" s="312">
        <f t="shared" ref="L3819:L3828" si="648">IF($A$3="ИМ",ROUND($Y3819*(1-($L$6-$F$4))*(1-$F$3)*(1+$AG$2),2),ROUND($M3819*(1-($L$6-$F$4))*(1-$F$3)*(1+$AG$2),2))</f>
        <v>0</v>
      </c>
      <c r="M3819" s="312">
        <f t="shared" ref="M3819:M3828" si="649">ROUND(IF($A$3="РЕГИОНЫ",AG3819*$AG$3*$AG$1,IF(AI3819=0,AG3819*$AG$3*$AG$1,AG3819*$AG$3*(1-5%)*$AG$1)),2)</f>
        <v>0</v>
      </c>
      <c r="N3819" s="297" t="str">
        <f>_xlfn.IFNA(VLOOKUP($E:$E,'1'!$A:$E,3,0),"")</f>
        <v/>
      </c>
      <c r="O3819" s="297" t="str">
        <f>_xlfn.IFNA(VLOOKUP($E:$E,'2'!$A:$E,3,0),"")</f>
        <v/>
      </c>
      <c r="P3819" s="297" t="str">
        <f>_xlfn.IFNA(VLOOKUP($E:$E,'3'!$A:$D,3,0),"")</f>
        <v/>
      </c>
      <c r="Q3819" s="297" t="str">
        <f>_xlfn.IFNA(VLOOKUP($E:$E,'4'!$A:$F,3,0),"")</f>
        <v/>
      </c>
      <c r="R3819" s="297" t="str">
        <f>_xlfn.IFNA(VLOOKUP($E:$E,'5'!$A:$F,3,0),"")</f>
        <v/>
      </c>
      <c r="S3819" s="297" t="str">
        <f>_xlfn.IFNA(VLOOKUP($E:$E,'6'!$A:$F,3,0),"")</f>
        <v/>
      </c>
      <c r="T3819" s="313">
        <v>1</v>
      </c>
      <c r="U3819" s="313">
        <v>1</v>
      </c>
      <c r="V3819" s="313">
        <v>1</v>
      </c>
      <c r="W3819" s="314">
        <v>15.15</v>
      </c>
      <c r="X3819" s="315">
        <v>8.5999999999999993E-2</v>
      </c>
      <c r="Y3819" s="749">
        <v>0</v>
      </c>
      <c r="Z3819" s="282"/>
      <c r="AA3819" s="316" t="s">
        <v>10396</v>
      </c>
      <c r="AB3819" s="282" t="s">
        <v>10389</v>
      </c>
      <c r="AC3819" s="317" t="s">
        <v>2081</v>
      </c>
      <c r="AD3819" s="318" t="s">
        <v>9677</v>
      </c>
      <c r="AE3819" s="319" t="s">
        <v>11326</v>
      </c>
      <c r="AF3819" s="319" t="s">
        <v>21</v>
      </c>
      <c r="AG3819" s="320">
        <v>0</v>
      </c>
      <c r="AH3819" s="321">
        <f t="shared" ref="AH3819:AH3828" si="650">IF($A$3="РЕГИОНЫ",ROUND($AG3819*(1-($L$6-$F$4))*(1-$F$3)*(1+$AG$2)*$AG$1,2),0)</f>
        <v>0</v>
      </c>
      <c r="AI3819" s="287">
        <f>_xlfn.IFNA(VLOOKUP(AD:AD,грп!B:C,2,0),0)</f>
        <v>0</v>
      </c>
      <c r="AJ3819" s="607">
        <v>0</v>
      </c>
      <c r="AK3819" s="672" t="str">
        <f t="shared" si="636"/>
        <v>new</v>
      </c>
      <c r="AL3819" s="174"/>
    </row>
    <row r="3820" spans="1:38" s="4" customFormat="1" ht="11.45" customHeight="1" outlineLevel="1" x14ac:dyDescent="0.35">
      <c r="A3820" s="307" t="s">
        <v>10402</v>
      </c>
      <c r="B3820" s="308">
        <v>0</v>
      </c>
      <c r="C3820" s="309" t="s">
        <v>21</v>
      </c>
      <c r="D3820" s="310" t="s">
        <v>11752</v>
      </c>
      <c r="E3820" s="322" t="s">
        <v>9333</v>
      </c>
      <c r="F3820" s="293"/>
      <c r="G3820" s="293"/>
      <c r="H3820" s="294" t="s">
        <v>5946</v>
      </c>
      <c r="I3820" s="294" t="str">
        <f>IFERROR(_xlfn.IFNA(VLOOKUP($D:$D,history!$I:$Y,3,0),VLOOKUP(E:E,history!$H:$Y,4,0)),"--")</f>
        <v>--</v>
      </c>
      <c r="J3820" s="282" t="s">
        <v>9870</v>
      </c>
      <c r="K3820" s="282" t="str">
        <f t="shared" si="647"/>
        <v/>
      </c>
      <c r="L3820" s="312">
        <f t="shared" si="648"/>
        <v>979.78</v>
      </c>
      <c r="M3820" s="312">
        <f t="shared" si="649"/>
        <v>1484.52</v>
      </c>
      <c r="N3820" s="297" t="str">
        <f>_xlfn.IFNA(VLOOKUP($E:$E,'1'!$A:$E,3,0),"")</f>
        <v/>
      </c>
      <c r="O3820" s="297">
        <f>_xlfn.IFNA(VLOOKUP($E:$E,'2'!$A:$E,3,0),"")</f>
        <v>986.14958448753475</v>
      </c>
      <c r="P3820" s="297" t="str">
        <f>_xlfn.IFNA(VLOOKUP($E:$E,'3'!$A:$D,3,0),"")</f>
        <v/>
      </c>
      <c r="Q3820" s="297" t="str">
        <f>_xlfn.IFNA(VLOOKUP($E:$E,'4'!$A:$F,3,0),"")</f>
        <v/>
      </c>
      <c r="R3820" s="297" t="str">
        <f>_xlfn.IFNA(VLOOKUP($E:$E,'5'!$A:$F,3,0),"")</f>
        <v/>
      </c>
      <c r="S3820" s="297" t="str">
        <f>_xlfn.IFNA(VLOOKUP($E:$E,'6'!$A:$F,3,0),"")</f>
        <v/>
      </c>
      <c r="T3820" s="313">
        <v>1</v>
      </c>
      <c r="U3820" s="313">
        <v>6</v>
      </c>
      <c r="V3820" s="313">
        <v>6</v>
      </c>
      <c r="W3820" s="314">
        <v>2.9079999999999999</v>
      </c>
      <c r="X3820" s="315">
        <v>1.33166667E-2</v>
      </c>
      <c r="Y3820" s="749">
        <v>1410</v>
      </c>
      <c r="Z3820" s="282"/>
      <c r="AA3820" s="316" t="s">
        <v>393</v>
      </c>
      <c r="AB3820" s="282" t="s">
        <v>9164</v>
      </c>
      <c r="AC3820" s="317" t="s">
        <v>2081</v>
      </c>
      <c r="AD3820" s="318" t="s">
        <v>9677</v>
      </c>
      <c r="AE3820" s="319" t="s">
        <v>11326</v>
      </c>
      <c r="AF3820" s="319" t="s">
        <v>21</v>
      </c>
      <c r="AG3820" s="320">
        <v>18.61</v>
      </c>
      <c r="AH3820" s="321">
        <f t="shared" si="650"/>
        <v>0</v>
      </c>
      <c r="AI3820" s="287">
        <f>_xlfn.IFNA(VLOOKUP(AD:AD,грп!B:C,2,0),0)</f>
        <v>0</v>
      </c>
      <c r="AJ3820" s="607">
        <v>30</v>
      </c>
      <c r="AK3820" s="672" t="str">
        <f t="shared" si="636"/>
        <v>new</v>
      </c>
      <c r="AL3820" s="174"/>
    </row>
    <row r="3821" spans="1:38" s="4" customFormat="1" ht="11.45" customHeight="1" outlineLevel="1" x14ac:dyDescent="0.35">
      <c r="A3821" s="307" t="s">
        <v>10402</v>
      </c>
      <c r="B3821" s="308">
        <v>0</v>
      </c>
      <c r="C3821" s="309" t="s">
        <v>21</v>
      </c>
      <c r="D3821" s="310" t="s">
        <v>10372</v>
      </c>
      <c r="E3821" s="322" t="s">
        <v>9334</v>
      </c>
      <c r="F3821" s="293"/>
      <c r="G3821" s="293"/>
      <c r="H3821" s="294" t="s">
        <v>5946</v>
      </c>
      <c r="I3821" s="294" t="str">
        <f>IFERROR(_xlfn.IFNA(VLOOKUP($D:$D,history!$I:$Y,3,0),VLOOKUP(E:E,history!$H:$Y,4,0)),"--")</f>
        <v>--</v>
      </c>
      <c r="J3821" s="282" t="s">
        <v>9870</v>
      </c>
      <c r="K3821" s="282" t="str">
        <f t="shared" si="647"/>
        <v/>
      </c>
      <c r="L3821" s="312">
        <f t="shared" si="648"/>
        <v>2225.44</v>
      </c>
      <c r="M3821" s="312">
        <f t="shared" si="649"/>
        <v>3371.88</v>
      </c>
      <c r="N3821" s="297" t="str">
        <f>_xlfn.IFNA(VLOOKUP($E:$E,'1'!$A:$E,3,0),"")</f>
        <v/>
      </c>
      <c r="O3821" s="297">
        <f>_xlfn.IFNA(VLOOKUP($E:$E,'2'!$A:$E,3,0),"")</f>
        <v>1983.3795013850417</v>
      </c>
      <c r="P3821" s="297" t="str">
        <f>_xlfn.IFNA(VLOOKUP($E:$E,'3'!$A:$D,3,0),"")</f>
        <v/>
      </c>
      <c r="Q3821" s="297" t="str">
        <f>_xlfn.IFNA(VLOOKUP($E:$E,'4'!$A:$F,3,0),"")</f>
        <v/>
      </c>
      <c r="R3821" s="297" t="str">
        <f>_xlfn.IFNA(VLOOKUP($E:$E,'5'!$A:$F,3,0),"")</f>
        <v/>
      </c>
      <c r="S3821" s="297" t="str">
        <f>_xlfn.IFNA(VLOOKUP($E:$E,'6'!$A:$F,3,0),"")</f>
        <v/>
      </c>
      <c r="T3821" s="313">
        <v>1</v>
      </c>
      <c r="U3821" s="313">
        <v>3</v>
      </c>
      <c r="V3821" s="313">
        <v>3</v>
      </c>
      <c r="W3821" s="314">
        <v>5.7329999999999997</v>
      </c>
      <c r="X3821" s="315">
        <v>2.4031936100000002E-2</v>
      </c>
      <c r="Y3821" s="749">
        <v>3190</v>
      </c>
      <c r="Z3821" s="282"/>
      <c r="AA3821" s="316" t="s">
        <v>10391</v>
      </c>
      <c r="AB3821" s="282" t="s">
        <v>10389</v>
      </c>
      <c r="AC3821" s="317" t="s">
        <v>2081</v>
      </c>
      <c r="AD3821" s="318" t="s">
        <v>9677</v>
      </c>
      <c r="AE3821" s="319" t="s">
        <v>11326</v>
      </c>
      <c r="AF3821" s="319" t="s">
        <v>21</v>
      </c>
      <c r="AG3821" s="320">
        <v>42.27</v>
      </c>
      <c r="AH3821" s="321">
        <f t="shared" si="650"/>
        <v>0</v>
      </c>
      <c r="AI3821" s="287">
        <f>_xlfn.IFNA(VLOOKUP(AD:AD,грп!B:C,2,0),0)</f>
        <v>0</v>
      </c>
      <c r="AJ3821" s="607">
        <v>0</v>
      </c>
      <c r="AK3821" s="672" t="str">
        <f t="shared" si="636"/>
        <v>new</v>
      </c>
      <c r="AL3821" s="174"/>
    </row>
    <row r="3822" spans="1:38" s="4" customFormat="1" ht="11.45" customHeight="1" outlineLevel="1" x14ac:dyDescent="0.35">
      <c r="A3822" s="307" t="s">
        <v>10402</v>
      </c>
      <c r="B3822" s="308">
        <v>0</v>
      </c>
      <c r="C3822" s="309" t="s">
        <v>21</v>
      </c>
      <c r="D3822" s="310" t="s">
        <v>11753</v>
      </c>
      <c r="E3822" s="322" t="s">
        <v>9335</v>
      </c>
      <c r="F3822" s="293"/>
      <c r="G3822" s="293"/>
      <c r="H3822" s="294" t="s">
        <v>5946</v>
      </c>
      <c r="I3822" s="294" t="str">
        <f>IFERROR(_xlfn.IFNA(VLOOKUP($D:$D,history!$I:$Y,3,0),VLOOKUP(E:E,history!$H:$Y,4,0)),"--")</f>
        <v>--</v>
      </c>
      <c r="J3822" s="282" t="s">
        <v>5946</v>
      </c>
      <c r="K3822" s="282" t="str">
        <f t="shared" si="647"/>
        <v/>
      </c>
      <c r="L3822" s="312">
        <f t="shared" si="648"/>
        <v>0</v>
      </c>
      <c r="M3822" s="312">
        <f t="shared" si="649"/>
        <v>0</v>
      </c>
      <c r="N3822" s="297" t="str">
        <f>_xlfn.IFNA(VLOOKUP($E:$E,'1'!$A:$E,3,0),"")</f>
        <v/>
      </c>
      <c r="O3822" s="297" t="str">
        <f>_xlfn.IFNA(VLOOKUP($E:$E,'2'!$A:$E,3,0),"")</f>
        <v/>
      </c>
      <c r="P3822" s="297" t="str">
        <f>_xlfn.IFNA(VLOOKUP($E:$E,'3'!$A:$D,3,0),"")</f>
        <v/>
      </c>
      <c r="Q3822" s="297" t="str">
        <f>_xlfn.IFNA(VLOOKUP($E:$E,'4'!$A:$F,3,0),"")</f>
        <v/>
      </c>
      <c r="R3822" s="297" t="str">
        <f>_xlfn.IFNA(VLOOKUP($E:$E,'5'!$A:$F,3,0),"")</f>
        <v/>
      </c>
      <c r="S3822" s="297" t="str">
        <f>_xlfn.IFNA(VLOOKUP($E:$E,'6'!$A:$F,3,0),"")</f>
        <v/>
      </c>
      <c r="T3822" s="313">
        <v>1</v>
      </c>
      <c r="U3822" s="313">
        <v>4</v>
      </c>
      <c r="V3822" s="313">
        <v>4</v>
      </c>
      <c r="W3822" s="314">
        <v>5.0750000000000002</v>
      </c>
      <c r="X3822" s="315">
        <v>2.92E-2</v>
      </c>
      <c r="Y3822" s="749">
        <v>0</v>
      </c>
      <c r="Z3822" s="282"/>
      <c r="AA3822" s="316" t="s">
        <v>10396</v>
      </c>
      <c r="AB3822" s="282" t="s">
        <v>10389</v>
      </c>
      <c r="AC3822" s="317" t="s">
        <v>2081</v>
      </c>
      <c r="AD3822" s="318" t="s">
        <v>9677</v>
      </c>
      <c r="AE3822" s="319" t="s">
        <v>11326</v>
      </c>
      <c r="AF3822" s="319" t="s">
        <v>21</v>
      </c>
      <c r="AG3822" s="320">
        <v>0</v>
      </c>
      <c r="AH3822" s="321">
        <f t="shared" si="650"/>
        <v>0</v>
      </c>
      <c r="AI3822" s="287">
        <f>_xlfn.IFNA(VLOOKUP(AD:AD,грп!B:C,2,0),0)</f>
        <v>0</v>
      </c>
      <c r="AJ3822" s="607">
        <v>0</v>
      </c>
      <c r="AK3822" s="672" t="str">
        <f t="shared" si="636"/>
        <v>new</v>
      </c>
      <c r="AL3822" s="174"/>
    </row>
    <row r="3823" spans="1:38" s="4" customFormat="1" ht="11.45" customHeight="1" outlineLevel="1" x14ac:dyDescent="0.35">
      <c r="A3823" s="307" t="s">
        <v>10402</v>
      </c>
      <c r="B3823" s="308">
        <v>0</v>
      </c>
      <c r="C3823" s="309" t="s">
        <v>21</v>
      </c>
      <c r="D3823" s="310" t="s">
        <v>10373</v>
      </c>
      <c r="E3823" s="322" t="s">
        <v>9336</v>
      </c>
      <c r="F3823" s="293"/>
      <c r="G3823" s="293"/>
      <c r="H3823" s="294" t="s">
        <v>5946</v>
      </c>
      <c r="I3823" s="294" t="str">
        <f>IFERROR(_xlfn.IFNA(VLOOKUP($D:$D,history!$I:$Y,3,0),VLOOKUP(E:E,history!$H:$Y,4,0)),"--")</f>
        <v>--</v>
      </c>
      <c r="J3823" s="282" t="s">
        <v>9870</v>
      </c>
      <c r="K3823" s="282" t="str">
        <f t="shared" si="647"/>
        <v/>
      </c>
      <c r="L3823" s="312">
        <f t="shared" si="648"/>
        <v>3748.55</v>
      </c>
      <c r="M3823" s="312">
        <f t="shared" si="649"/>
        <v>5679.62</v>
      </c>
      <c r="N3823" s="297" t="str">
        <f>_xlfn.IFNA(VLOOKUP($E:$E,'1'!$A:$E,3,0),"")</f>
        <v/>
      </c>
      <c r="O3823" s="297">
        <f>_xlfn.IFNA(VLOOKUP($E:$E,'2'!$A:$E,3,0),"")</f>
        <v>3313.0193905817177</v>
      </c>
      <c r="P3823" s="297" t="str">
        <f>_xlfn.IFNA(VLOOKUP($E:$E,'3'!$A:$D,3,0),"")</f>
        <v/>
      </c>
      <c r="Q3823" s="297" t="str">
        <f>_xlfn.IFNA(VLOOKUP($E:$E,'4'!$A:$F,3,0),"")</f>
        <v/>
      </c>
      <c r="R3823" s="297" t="str">
        <f>_xlfn.IFNA(VLOOKUP($E:$E,'5'!$A:$F,3,0),"")</f>
        <v/>
      </c>
      <c r="S3823" s="297" t="str">
        <f>_xlfn.IFNA(VLOOKUP($E:$E,'6'!$A:$F,3,0),"")</f>
        <v/>
      </c>
      <c r="T3823" s="313">
        <v>1</v>
      </c>
      <c r="U3823" s="313">
        <v>2</v>
      </c>
      <c r="V3823" s="313">
        <v>2</v>
      </c>
      <c r="W3823" s="314">
        <v>10.074999999999999</v>
      </c>
      <c r="X3823" s="315">
        <v>4.8166666699999999E-2</v>
      </c>
      <c r="Y3823" s="749">
        <v>5390</v>
      </c>
      <c r="Z3823" s="282"/>
      <c r="AA3823" s="316" t="s">
        <v>10391</v>
      </c>
      <c r="AB3823" s="282" t="s">
        <v>10389</v>
      </c>
      <c r="AC3823" s="317" t="s">
        <v>2081</v>
      </c>
      <c r="AD3823" s="318" t="s">
        <v>9677</v>
      </c>
      <c r="AE3823" s="319" t="s">
        <v>11326</v>
      </c>
      <c r="AF3823" s="319" t="s">
        <v>21</v>
      </c>
      <c r="AG3823" s="320">
        <v>71.2</v>
      </c>
      <c r="AH3823" s="321">
        <f t="shared" si="650"/>
        <v>0</v>
      </c>
      <c r="AI3823" s="287">
        <f>_xlfn.IFNA(VLOOKUP(AD:AD,грп!B:C,2,0),0)</f>
        <v>0</v>
      </c>
      <c r="AJ3823" s="607">
        <v>0</v>
      </c>
      <c r="AK3823" s="672" t="str">
        <f t="shared" si="636"/>
        <v>new</v>
      </c>
      <c r="AL3823" s="174"/>
    </row>
    <row r="3824" spans="1:38" s="4" customFormat="1" ht="11.45" customHeight="1" outlineLevel="1" x14ac:dyDescent="0.35">
      <c r="A3824" s="307" t="s">
        <v>10402</v>
      </c>
      <c r="B3824" s="308">
        <v>0</v>
      </c>
      <c r="C3824" s="309" t="s">
        <v>21</v>
      </c>
      <c r="D3824" s="310" t="s">
        <v>10374</v>
      </c>
      <c r="E3824" s="322" t="s">
        <v>9337</v>
      </c>
      <c r="F3824" s="293"/>
      <c r="G3824" s="293"/>
      <c r="H3824" s="294" t="s">
        <v>5946</v>
      </c>
      <c r="I3824" s="294" t="str">
        <f>IFERROR(_xlfn.IFNA(VLOOKUP($D:$D,history!$I:$Y,3,0),VLOOKUP(E:E,history!$H:$Y,4,0)),"--")</f>
        <v>--</v>
      </c>
      <c r="J3824" s="282" t="s">
        <v>9870</v>
      </c>
      <c r="K3824" s="282" t="str">
        <f t="shared" si="647"/>
        <v/>
      </c>
      <c r="L3824" s="312">
        <f t="shared" si="648"/>
        <v>1099.3</v>
      </c>
      <c r="M3824" s="312">
        <f t="shared" si="649"/>
        <v>1665.6</v>
      </c>
      <c r="N3824" s="297" t="str">
        <f>_xlfn.IFNA(VLOOKUP($E:$E,'1'!$A:$E,3,0),"")</f>
        <v/>
      </c>
      <c r="O3824" s="297">
        <f>_xlfn.IFNA(VLOOKUP($E:$E,'2'!$A:$E,3,0),"")</f>
        <v>1096.9529085872578</v>
      </c>
      <c r="P3824" s="297" t="str">
        <f>_xlfn.IFNA(VLOOKUP($E:$E,'3'!$A:$D,3,0),"")</f>
        <v/>
      </c>
      <c r="Q3824" s="297" t="str">
        <f>_xlfn.IFNA(VLOOKUP($E:$E,'4'!$A:$F,3,0),"")</f>
        <v/>
      </c>
      <c r="R3824" s="297" t="str">
        <f>_xlfn.IFNA(VLOOKUP($E:$E,'5'!$A:$F,3,0),"")</f>
        <v/>
      </c>
      <c r="S3824" s="297" t="str">
        <f>_xlfn.IFNA(VLOOKUP($E:$E,'6'!$A:$F,3,0),"")</f>
        <v/>
      </c>
      <c r="T3824" s="313">
        <v>1</v>
      </c>
      <c r="U3824" s="313">
        <v>6</v>
      </c>
      <c r="V3824" s="313">
        <v>6</v>
      </c>
      <c r="W3824" s="314">
        <v>3.2829999999999999</v>
      </c>
      <c r="X3824" s="315">
        <v>1.3184079600000001E-2</v>
      </c>
      <c r="Y3824" s="749">
        <v>1580</v>
      </c>
      <c r="Z3824" s="282"/>
      <c r="AA3824" s="316" t="s">
        <v>393</v>
      </c>
      <c r="AB3824" s="282" t="s">
        <v>9164</v>
      </c>
      <c r="AC3824" s="317" t="s">
        <v>2081</v>
      </c>
      <c r="AD3824" s="318" t="s">
        <v>9677</v>
      </c>
      <c r="AE3824" s="319" t="s">
        <v>11326</v>
      </c>
      <c r="AF3824" s="319" t="s">
        <v>21</v>
      </c>
      <c r="AG3824" s="320">
        <v>20.88</v>
      </c>
      <c r="AH3824" s="321">
        <f t="shared" si="650"/>
        <v>0</v>
      </c>
      <c r="AI3824" s="287">
        <f>_xlfn.IFNA(VLOOKUP(AD:AD,грп!B:C,2,0),0)</f>
        <v>0</v>
      </c>
      <c r="AJ3824" s="607">
        <v>30</v>
      </c>
      <c r="AK3824" s="672" t="str">
        <f t="shared" ref="AK3824:AK3887" si="651">C3824</f>
        <v>new</v>
      </c>
      <c r="AL3824" s="174"/>
    </row>
    <row r="3825" spans="1:38" s="4" customFormat="1" ht="11.45" customHeight="1" outlineLevel="1" x14ac:dyDescent="0.35">
      <c r="A3825" s="307" t="s">
        <v>10402</v>
      </c>
      <c r="B3825" s="308">
        <v>0</v>
      </c>
      <c r="C3825" s="309" t="s">
        <v>21</v>
      </c>
      <c r="D3825" s="310" t="s">
        <v>10376</v>
      </c>
      <c r="E3825" s="322" t="s">
        <v>9338</v>
      </c>
      <c r="F3825" s="293"/>
      <c r="G3825" s="293"/>
      <c r="H3825" s="294" t="s">
        <v>5946</v>
      </c>
      <c r="I3825" s="294" t="str">
        <f>IFERROR(_xlfn.IFNA(VLOOKUP($D:$D,history!$I:$Y,3,0),VLOOKUP(E:E,history!$H:$Y,4,0)),"--")</f>
        <v>--</v>
      </c>
      <c r="J3825" s="282" t="s">
        <v>9870</v>
      </c>
      <c r="K3825" s="282" t="str">
        <f t="shared" si="647"/>
        <v/>
      </c>
      <c r="L3825" s="312">
        <f t="shared" si="648"/>
        <v>2666.63</v>
      </c>
      <c r="M3825" s="312">
        <f t="shared" si="649"/>
        <v>4040.35</v>
      </c>
      <c r="N3825" s="297" t="str">
        <f>_xlfn.IFNA(VLOOKUP($E:$E,'1'!$A:$E,3,0),"")</f>
        <v/>
      </c>
      <c r="O3825" s="297">
        <f>_xlfn.IFNA(VLOOKUP($E:$E,'2'!$A:$E,3,0),"")</f>
        <v>2426.5927977839337</v>
      </c>
      <c r="P3825" s="297" t="str">
        <f>_xlfn.IFNA(VLOOKUP($E:$E,'3'!$A:$D,3,0),"")</f>
        <v/>
      </c>
      <c r="Q3825" s="297" t="str">
        <f>_xlfn.IFNA(VLOOKUP($E:$E,'4'!$A:$F,3,0),"")</f>
        <v/>
      </c>
      <c r="R3825" s="297" t="str">
        <f>_xlfn.IFNA(VLOOKUP($E:$E,'5'!$A:$F,3,0),"")</f>
        <v/>
      </c>
      <c r="S3825" s="297" t="str">
        <f>_xlfn.IFNA(VLOOKUP($E:$E,'6'!$A:$F,3,0),"")</f>
        <v/>
      </c>
      <c r="T3825" s="313">
        <v>1</v>
      </c>
      <c r="U3825" s="313">
        <v>3</v>
      </c>
      <c r="V3825" s="313">
        <v>3</v>
      </c>
      <c r="W3825" s="314">
        <v>6.5330000000000004</v>
      </c>
      <c r="X3825" s="315">
        <v>3.2275449099999999E-2</v>
      </c>
      <c r="Y3825" s="749">
        <v>3840</v>
      </c>
      <c r="Z3825" s="282"/>
      <c r="AA3825" s="316" t="s">
        <v>10391</v>
      </c>
      <c r="AB3825" s="282" t="s">
        <v>10389</v>
      </c>
      <c r="AC3825" s="317" t="s">
        <v>2081</v>
      </c>
      <c r="AD3825" s="318" t="s">
        <v>9677</v>
      </c>
      <c r="AE3825" s="319" t="s">
        <v>11326</v>
      </c>
      <c r="AF3825" s="319" t="s">
        <v>21</v>
      </c>
      <c r="AG3825" s="320">
        <v>50.65</v>
      </c>
      <c r="AH3825" s="321">
        <f t="shared" si="650"/>
        <v>0</v>
      </c>
      <c r="AI3825" s="287">
        <f>_xlfn.IFNA(VLOOKUP(AD:AD,грп!B:C,2,0),0)</f>
        <v>0</v>
      </c>
      <c r="AJ3825" s="607">
        <v>0</v>
      </c>
      <c r="AK3825" s="672" t="str">
        <f t="shared" si="651"/>
        <v>new</v>
      </c>
      <c r="AL3825" s="174"/>
    </row>
    <row r="3826" spans="1:38" s="4" customFormat="1" ht="11.45" customHeight="1" outlineLevel="1" x14ac:dyDescent="0.35">
      <c r="A3826" s="307" t="s">
        <v>10402</v>
      </c>
      <c r="B3826" s="308">
        <v>0</v>
      </c>
      <c r="C3826" s="309" t="s">
        <v>21</v>
      </c>
      <c r="D3826" s="310" t="s">
        <v>10375</v>
      </c>
      <c r="E3826" s="322" t="s">
        <v>9339</v>
      </c>
      <c r="F3826" s="293"/>
      <c r="G3826" s="293"/>
      <c r="H3826" s="294" t="s">
        <v>5946</v>
      </c>
      <c r="I3826" s="294" t="str">
        <f>IFERROR(_xlfn.IFNA(VLOOKUP($D:$D,history!$I:$Y,3,0),VLOOKUP(E:E,history!$H:$Y,4,0)),"--")</f>
        <v>--</v>
      </c>
      <c r="J3826" s="282" t="s">
        <v>9870</v>
      </c>
      <c r="K3826" s="282" t="str">
        <f t="shared" si="647"/>
        <v/>
      </c>
      <c r="L3826" s="312">
        <f t="shared" si="648"/>
        <v>2531.3200000000002</v>
      </c>
      <c r="M3826" s="312">
        <f t="shared" si="649"/>
        <v>3835.34</v>
      </c>
      <c r="N3826" s="297" t="str">
        <f>_xlfn.IFNA(VLOOKUP($E:$E,'1'!$A:$E,3,0),"")</f>
        <v/>
      </c>
      <c r="O3826" s="297">
        <f>_xlfn.IFNA(VLOOKUP($E:$E,'2'!$A:$E,3,0),"")</f>
        <v>2204.986149584488</v>
      </c>
      <c r="P3826" s="297" t="str">
        <f>_xlfn.IFNA(VLOOKUP($E:$E,'3'!$A:$D,3,0),"")</f>
        <v/>
      </c>
      <c r="Q3826" s="297" t="str">
        <f>_xlfn.IFNA(VLOOKUP($E:$E,'4'!$A:$F,3,0),"")</f>
        <v/>
      </c>
      <c r="R3826" s="297" t="str">
        <f>_xlfn.IFNA(VLOOKUP($E:$E,'5'!$A:$F,3,0),"")</f>
        <v/>
      </c>
      <c r="S3826" s="297" t="str">
        <f>_xlfn.IFNA(VLOOKUP($E:$E,'6'!$A:$F,3,0),"")</f>
        <v/>
      </c>
      <c r="T3826" s="313">
        <v>1</v>
      </c>
      <c r="U3826" s="313">
        <v>4</v>
      </c>
      <c r="V3826" s="313">
        <v>4</v>
      </c>
      <c r="W3826" s="314">
        <v>6.25</v>
      </c>
      <c r="X3826" s="315">
        <v>2.9049999999999999E-2</v>
      </c>
      <c r="Y3826" s="749">
        <v>3640</v>
      </c>
      <c r="Z3826" s="282"/>
      <c r="AA3826" s="316" t="s">
        <v>10391</v>
      </c>
      <c r="AB3826" s="282" t="s">
        <v>10389</v>
      </c>
      <c r="AC3826" s="317" t="s">
        <v>2081</v>
      </c>
      <c r="AD3826" s="318" t="s">
        <v>9677</v>
      </c>
      <c r="AE3826" s="319" t="s">
        <v>11326</v>
      </c>
      <c r="AF3826" s="319" t="s">
        <v>21</v>
      </c>
      <c r="AG3826" s="320">
        <v>48.08</v>
      </c>
      <c r="AH3826" s="321">
        <f t="shared" si="650"/>
        <v>0</v>
      </c>
      <c r="AI3826" s="287">
        <f>_xlfn.IFNA(VLOOKUP(AD:AD,грп!B:C,2,0),0)</f>
        <v>0</v>
      </c>
      <c r="AJ3826" s="607">
        <v>0</v>
      </c>
      <c r="AK3826" s="672" t="str">
        <f t="shared" si="651"/>
        <v>new</v>
      </c>
      <c r="AL3826" s="174"/>
    </row>
    <row r="3827" spans="1:38" s="4" customFormat="1" ht="11.45" customHeight="1" outlineLevel="1" x14ac:dyDescent="0.35">
      <c r="A3827" s="307" t="s">
        <v>10402</v>
      </c>
      <c r="B3827" s="308">
        <v>0</v>
      </c>
      <c r="C3827" s="309" t="s">
        <v>21</v>
      </c>
      <c r="D3827" s="310" t="s">
        <v>11754</v>
      </c>
      <c r="E3827" s="322" t="s">
        <v>9351</v>
      </c>
      <c r="F3827" s="293"/>
      <c r="G3827" s="293"/>
      <c r="H3827" s="294" t="s">
        <v>5946</v>
      </c>
      <c r="I3827" s="294" t="str">
        <f>IFERROR(_xlfn.IFNA(VLOOKUP($D:$D,history!$I:$Y,3,0),VLOOKUP(E:E,history!$H:$Y,4,0)),"--")</f>
        <v>--</v>
      </c>
      <c r="J3827" s="282" t="s">
        <v>5946</v>
      </c>
      <c r="K3827" s="282" t="str">
        <f t="shared" si="647"/>
        <v/>
      </c>
      <c r="L3827" s="312">
        <f t="shared" si="648"/>
        <v>0</v>
      </c>
      <c r="M3827" s="312">
        <f t="shared" si="649"/>
        <v>0</v>
      </c>
      <c r="N3827" s="297" t="str">
        <f>_xlfn.IFNA(VLOOKUP($E:$E,'1'!$A:$E,3,0),"")</f>
        <v/>
      </c>
      <c r="O3827" s="297" t="str">
        <f>_xlfn.IFNA(VLOOKUP($E:$E,'2'!$A:$E,3,0),"")</f>
        <v/>
      </c>
      <c r="P3827" s="297" t="str">
        <f>_xlfn.IFNA(VLOOKUP($E:$E,'3'!$A:$D,3,0),"")</f>
        <v/>
      </c>
      <c r="Q3827" s="297" t="str">
        <f>_xlfn.IFNA(VLOOKUP($E:$E,'4'!$A:$F,3,0),"")</f>
        <v/>
      </c>
      <c r="R3827" s="297" t="str">
        <f>_xlfn.IFNA(VLOOKUP($E:$E,'5'!$A:$F,3,0),"")</f>
        <v/>
      </c>
      <c r="S3827" s="297" t="str">
        <f>_xlfn.IFNA(VLOOKUP($E:$E,'6'!$A:$F,3,0),"")</f>
        <v/>
      </c>
      <c r="T3827" s="313">
        <v>1</v>
      </c>
      <c r="U3827" s="313">
        <v>1</v>
      </c>
      <c r="V3827" s="313">
        <v>6</v>
      </c>
      <c r="W3827" s="314">
        <v>2.35</v>
      </c>
      <c r="X3827" s="315">
        <v>2.0069860299999999E-2</v>
      </c>
      <c r="Y3827" s="749">
        <v>0</v>
      </c>
      <c r="Z3827" s="282"/>
      <c r="AA3827" s="316" t="s">
        <v>10388</v>
      </c>
      <c r="AB3827" s="282" t="s">
        <v>10389</v>
      </c>
      <c r="AC3827" s="317" t="s">
        <v>2081</v>
      </c>
      <c r="AD3827" s="318" t="s">
        <v>9677</v>
      </c>
      <c r="AE3827" s="319" t="s">
        <v>11326</v>
      </c>
      <c r="AF3827" s="319" t="s">
        <v>21</v>
      </c>
      <c r="AG3827" s="320">
        <v>0</v>
      </c>
      <c r="AH3827" s="321">
        <f t="shared" si="650"/>
        <v>0</v>
      </c>
      <c r="AI3827" s="287">
        <f>_xlfn.IFNA(VLOOKUP(AD:AD,грп!B:C,2,0),0)</f>
        <v>0</v>
      </c>
      <c r="AJ3827" s="607">
        <v>0</v>
      </c>
      <c r="AK3827" s="672" t="str">
        <f t="shared" si="651"/>
        <v>new</v>
      </c>
      <c r="AL3827" s="174"/>
    </row>
    <row r="3828" spans="1:38" s="4" customFormat="1" ht="11.45" customHeight="1" outlineLevel="1" x14ac:dyDescent="0.35">
      <c r="A3828" s="307" t="s">
        <v>10402</v>
      </c>
      <c r="B3828" s="308">
        <v>0</v>
      </c>
      <c r="C3828" s="309" t="s">
        <v>21</v>
      </c>
      <c r="D3828" s="310" t="s">
        <v>11755</v>
      </c>
      <c r="E3828" s="322" t="s">
        <v>9352</v>
      </c>
      <c r="F3828" s="293"/>
      <c r="G3828" s="293"/>
      <c r="H3828" s="294" t="s">
        <v>5946</v>
      </c>
      <c r="I3828" s="294" t="str">
        <f>IFERROR(_xlfn.IFNA(VLOOKUP($D:$D,history!$I:$Y,3,0),VLOOKUP(E:E,history!$H:$Y,4,0)),"--")</f>
        <v>--</v>
      </c>
      <c r="J3828" s="282" t="s">
        <v>5946</v>
      </c>
      <c r="K3828" s="282" t="str">
        <f t="shared" si="647"/>
        <v/>
      </c>
      <c r="L3828" s="312">
        <f t="shared" si="648"/>
        <v>0</v>
      </c>
      <c r="M3828" s="312">
        <f t="shared" si="649"/>
        <v>0</v>
      </c>
      <c r="N3828" s="297" t="str">
        <f>_xlfn.IFNA(VLOOKUP($E:$E,'1'!$A:$E,3,0),"")</f>
        <v/>
      </c>
      <c r="O3828" s="297" t="str">
        <f>_xlfn.IFNA(VLOOKUP($E:$E,'2'!$A:$E,3,0),"")</f>
        <v/>
      </c>
      <c r="P3828" s="297" t="str">
        <f>_xlfn.IFNA(VLOOKUP($E:$E,'3'!$A:$D,3,0),"")</f>
        <v/>
      </c>
      <c r="Q3828" s="297" t="str">
        <f>_xlfn.IFNA(VLOOKUP($E:$E,'4'!$A:$F,3,0),"")</f>
        <v/>
      </c>
      <c r="R3828" s="297" t="str">
        <f>_xlfn.IFNA(VLOOKUP($E:$E,'5'!$A:$F,3,0),"")</f>
        <v/>
      </c>
      <c r="S3828" s="297" t="str">
        <f>_xlfn.IFNA(VLOOKUP($E:$E,'6'!$A:$F,3,0),"")</f>
        <v/>
      </c>
      <c r="T3828" s="313">
        <v>1</v>
      </c>
      <c r="U3828" s="313">
        <v>1</v>
      </c>
      <c r="V3828" s="313">
        <v>6</v>
      </c>
      <c r="W3828" s="314">
        <v>1.7470000000000001</v>
      </c>
      <c r="X3828" s="315">
        <v>1.9061876200000001E-2</v>
      </c>
      <c r="Y3828" s="749">
        <v>0</v>
      </c>
      <c r="Z3828" s="282"/>
      <c r="AA3828" s="316" t="s">
        <v>10388</v>
      </c>
      <c r="AB3828" s="282" t="s">
        <v>10389</v>
      </c>
      <c r="AC3828" s="317" t="s">
        <v>2081</v>
      </c>
      <c r="AD3828" s="318" t="s">
        <v>9677</v>
      </c>
      <c r="AE3828" s="319" t="s">
        <v>11326</v>
      </c>
      <c r="AF3828" s="319" t="s">
        <v>21</v>
      </c>
      <c r="AG3828" s="320">
        <v>0</v>
      </c>
      <c r="AH3828" s="321">
        <f t="shared" si="650"/>
        <v>0</v>
      </c>
      <c r="AI3828" s="287">
        <f>_xlfn.IFNA(VLOOKUP(AD:AD,грп!B:C,2,0),0)</f>
        <v>0</v>
      </c>
      <c r="AJ3828" s="607">
        <v>0</v>
      </c>
      <c r="AK3828" s="672" t="str">
        <f t="shared" si="651"/>
        <v>new</v>
      </c>
      <c r="AL3828" s="174"/>
    </row>
    <row r="3829" spans="1:38" s="4" customFormat="1" ht="11.45" customHeight="1" x14ac:dyDescent="0.35">
      <c r="A3829" s="288"/>
      <c r="B3829" s="289"/>
      <c r="C3829" s="290" t="s">
        <v>555</v>
      </c>
      <c r="D3829" s="291" t="s">
        <v>2073</v>
      </c>
      <c r="E3829" s="292"/>
      <c r="F3829" s="293"/>
      <c r="G3829" s="293"/>
      <c r="H3829" s="294"/>
      <c r="I3829" s="294"/>
      <c r="J3829" s="282" t="s">
        <v>393</v>
      </c>
      <c r="K3829" s="282" t="str">
        <f t="shared" si="647"/>
        <v/>
      </c>
      <c r="L3829" s="295"/>
      <c r="M3829" s="296"/>
      <c r="N3829" s="297"/>
      <c r="O3829" s="297"/>
      <c r="P3829" s="297"/>
      <c r="Q3829" s="297" t="str">
        <f>_xlfn.IFNA(VLOOKUP($E:$E,'4'!$A:$F,3,0),"")</f>
        <v/>
      </c>
      <c r="R3829" s="297" t="str">
        <f>_xlfn.IFNA(VLOOKUP($E:$E,'5'!$A:$F,3,0),"")</f>
        <v/>
      </c>
      <c r="S3829" s="297"/>
      <c r="T3829" s="298"/>
      <c r="U3829" s="280"/>
      <c r="V3829" s="280"/>
      <c r="W3829" s="300"/>
      <c r="X3829" s="301"/>
      <c r="Y3829" s="749"/>
      <c r="Z3829" s="282"/>
      <c r="AA3829" s="280"/>
      <c r="AB3829" s="280"/>
      <c r="AC3829" s="302"/>
      <c r="AD3829" s="338" t="s">
        <v>2073</v>
      </c>
      <c r="AE3829" s="280"/>
      <c r="AF3829" s="329"/>
      <c r="AG3829" s="339"/>
      <c r="AH3829" s="306"/>
      <c r="AI3829" s="287">
        <f>_xlfn.IFNA(VLOOKUP(AD:AD,грп!B:C,2,0),0)</f>
        <v>0</v>
      </c>
      <c r="AJ3829" s="607">
        <v>0</v>
      </c>
      <c r="AK3829" s="672" t="str">
        <f t="shared" si="651"/>
        <v xml:space="preserve"> </v>
      </c>
      <c r="AL3829" s="174"/>
    </row>
    <row r="3830" spans="1:38" s="4" customFormat="1" ht="12" customHeight="1" outlineLevel="1" x14ac:dyDescent="0.35">
      <c r="A3830" s="307" t="s">
        <v>10402</v>
      </c>
      <c r="B3830" s="308" t="s">
        <v>9001</v>
      </c>
      <c r="C3830" s="325" t="s">
        <v>1916</v>
      </c>
      <c r="D3830" s="310" t="s">
        <v>11756</v>
      </c>
      <c r="E3830" s="322" t="s">
        <v>18</v>
      </c>
      <c r="F3830" s="293"/>
      <c r="G3830" s="293"/>
      <c r="H3830" s="294" t="s">
        <v>5946</v>
      </c>
      <c r="I3830" s="294" t="str">
        <f>IFERROR(_xlfn.IFNA(VLOOKUP($D:$D,history!$I:$Y,3,0),VLOOKUP(E:E,history!$H:$Y,4,0)),"--")</f>
        <v>--</v>
      </c>
      <c r="J3830" s="282" t="s">
        <v>9870</v>
      </c>
      <c r="K3830" s="282" t="str">
        <f t="shared" si="647"/>
        <v/>
      </c>
      <c r="L3830" s="326">
        <f>M3830</f>
        <v>150</v>
      </c>
      <c r="M3830" s="327">
        <v>150</v>
      </c>
      <c r="N3830" s="297" t="str">
        <f>_xlfn.IFNA(VLOOKUP($E:$E,'1'!$A:$E,3,0),"")</f>
        <v/>
      </c>
      <c r="O3830" s="297" t="str">
        <f>_xlfn.IFNA(VLOOKUP($E:$E,'2'!$A:$E,3,0),"")</f>
        <v/>
      </c>
      <c r="P3830" s="297" t="str">
        <f>_xlfn.IFNA(VLOOKUP($E:$E,'3'!$A:$D,3,0),"")</f>
        <v/>
      </c>
      <c r="Q3830" s="297" t="str">
        <f>_xlfn.IFNA(VLOOKUP($E:$E,'4'!$A:$F,3,0),"")</f>
        <v/>
      </c>
      <c r="R3830" s="297" t="str">
        <f>_xlfn.IFNA(VLOOKUP($E:$E,'5'!$A:$F,3,0),"")</f>
        <v/>
      </c>
      <c r="S3830" s="297" t="str">
        <f>_xlfn.IFNA(VLOOKUP($E:$E,'6'!$A:$F,3,0),"")</f>
        <v/>
      </c>
      <c r="T3830" s="313">
        <v>1</v>
      </c>
      <c r="U3830" s="313">
        <v>6</v>
      </c>
      <c r="V3830" s="313">
        <v>72</v>
      </c>
      <c r="W3830" s="314">
        <v>0.26400000000000001</v>
      </c>
      <c r="X3830" s="315">
        <v>2.16775E-3</v>
      </c>
      <c r="Y3830" s="749">
        <v>210</v>
      </c>
      <c r="Z3830" s="282"/>
      <c r="AA3830" s="316" t="s">
        <v>393</v>
      </c>
      <c r="AB3830" s="282" t="s">
        <v>9885</v>
      </c>
      <c r="AC3830" s="317" t="s">
        <v>2081</v>
      </c>
      <c r="AD3830" s="318" t="s">
        <v>2073</v>
      </c>
      <c r="AE3830" s="319" t="s">
        <v>11326</v>
      </c>
      <c r="AF3830" s="319" t="s">
        <v>11272</v>
      </c>
      <c r="AG3830" s="320">
        <v>1.4</v>
      </c>
      <c r="AH3830" s="321">
        <f>IF($A$3="РЕГИОНЫ",ROUND($AG3830*(1-($L$6-$F$4))*(1-$F$3)*(1+$AG$2)*$AG$1,2),0)</f>
        <v>0</v>
      </c>
      <c r="AI3830" s="287">
        <f>_xlfn.IFNA(VLOOKUP(AD:AD,грп!B:C,2,0),0)</f>
        <v>0</v>
      </c>
      <c r="AJ3830" s="607">
        <v>60</v>
      </c>
      <c r="AK3830" s="672" t="str">
        <f t="shared" si="651"/>
        <v>спеццена</v>
      </c>
      <c r="AL3830" s="174"/>
    </row>
    <row r="3831" spans="1:38" s="4" customFormat="1" ht="12" customHeight="1" outlineLevel="1" x14ac:dyDescent="0.35">
      <c r="A3831" s="307" t="s">
        <v>10402</v>
      </c>
      <c r="B3831" s="308" t="s">
        <v>9002</v>
      </c>
      <c r="C3831" s="325" t="s">
        <v>1916</v>
      </c>
      <c r="D3831" s="310" t="s">
        <v>3098</v>
      </c>
      <c r="E3831" s="322" t="s">
        <v>201</v>
      </c>
      <c r="F3831" s="293"/>
      <c r="G3831" s="293"/>
      <c r="H3831" s="294" t="s">
        <v>11838</v>
      </c>
      <c r="I3831" s="294" t="str">
        <f>IFERROR(_xlfn.IFNA(VLOOKUP($D:$D,history!$I:$Y,3,0),VLOOKUP(E:E,history!$H:$Y,4,0)),"--")</f>
        <v>--</v>
      </c>
      <c r="J3831" s="282" t="s">
        <v>9869</v>
      </c>
      <c r="K3831" s="282" t="str">
        <f t="shared" si="647"/>
        <v/>
      </c>
      <c r="L3831" s="326">
        <f>M3831</f>
        <v>460</v>
      </c>
      <c r="M3831" s="327">
        <v>460</v>
      </c>
      <c r="N3831" s="297" t="str">
        <f>_xlfn.IFNA(VLOOKUP($E:$E,'1'!$A:$E,3,0),"")</f>
        <v/>
      </c>
      <c r="O3831" s="297" t="str">
        <f>_xlfn.IFNA(VLOOKUP($E:$E,'2'!$A:$E,3,0),"")</f>
        <v/>
      </c>
      <c r="P3831" s="297" t="str">
        <f>_xlfn.IFNA(VLOOKUP($E:$E,'3'!$A:$D,3,0),"")</f>
        <v/>
      </c>
      <c r="Q3831" s="297" t="str">
        <f>_xlfn.IFNA(VLOOKUP($E:$E,'4'!$A:$F,3,0),"")</f>
        <v/>
      </c>
      <c r="R3831" s="297" t="str">
        <f>_xlfn.IFNA(VLOOKUP($E:$E,'5'!$A:$F,3,0),"")</f>
        <v/>
      </c>
      <c r="S3831" s="297" t="str">
        <f>_xlfn.IFNA(VLOOKUP($E:$E,'6'!$A:$F,3,0),"")</f>
        <v/>
      </c>
      <c r="T3831" s="313">
        <v>1</v>
      </c>
      <c r="U3831" s="313">
        <v>12</v>
      </c>
      <c r="V3831" s="313">
        <v>36</v>
      </c>
      <c r="W3831" s="314">
        <v>0.78300000000000003</v>
      </c>
      <c r="X3831" s="315">
        <v>7.9966299999999994E-3</v>
      </c>
      <c r="Y3831" s="749">
        <v>640</v>
      </c>
      <c r="Z3831" s="282"/>
      <c r="AA3831" s="316" t="s">
        <v>393</v>
      </c>
      <c r="AB3831" s="282" t="s">
        <v>9885</v>
      </c>
      <c r="AC3831" s="317" t="s">
        <v>2081</v>
      </c>
      <c r="AD3831" s="318" t="s">
        <v>2073</v>
      </c>
      <c r="AE3831" s="319" t="s">
        <v>11326</v>
      </c>
      <c r="AF3831" s="319" t="s">
        <v>11272</v>
      </c>
      <c r="AG3831" s="320">
        <v>4.3099999999999996</v>
      </c>
      <c r="AH3831" s="321">
        <f>IF($A$3="РЕГИОНЫ",ROUND($AG3831*(1-($L$6-$F$4))*(1-$F$3)*(1+$AG$2)*$AG$1,2),0)</f>
        <v>0</v>
      </c>
      <c r="AI3831" s="287">
        <f>_xlfn.IFNA(VLOOKUP(AD:AD,грп!B:C,2,0),0)</f>
        <v>0</v>
      </c>
      <c r="AJ3831" s="607">
        <v>46</v>
      </c>
      <c r="AK3831" s="672" t="str">
        <f t="shared" si="651"/>
        <v>спеццена</v>
      </c>
      <c r="AL3831" s="174"/>
    </row>
    <row r="3832" spans="1:38" s="4" customFormat="1" ht="20.100000000000001" customHeight="1" outlineLevel="1" x14ac:dyDescent="0.35">
      <c r="A3832" s="380"/>
      <c r="B3832" s="393"/>
      <c r="C3832" s="394"/>
      <c r="D3832" s="395" t="s">
        <v>2076</v>
      </c>
      <c r="E3832" s="384"/>
      <c r="F3832" s="293"/>
      <c r="G3832" s="293"/>
      <c r="H3832" s="385"/>
      <c r="I3832" s="385"/>
      <c r="J3832" s="385" t="s">
        <v>393</v>
      </c>
      <c r="K3832" s="385" t="s">
        <v>393</v>
      </c>
      <c r="L3832" s="396"/>
      <c r="M3832" s="397"/>
      <c r="N3832" s="398"/>
      <c r="O3832" s="398"/>
      <c r="P3832" s="398"/>
      <c r="Q3832" s="398"/>
      <c r="R3832" s="398"/>
      <c r="S3832" s="398"/>
      <c r="T3832" s="397"/>
      <c r="U3832" s="397"/>
      <c r="V3832" s="397"/>
      <c r="W3832" s="399"/>
      <c r="X3832" s="400"/>
      <c r="Y3832" s="754"/>
      <c r="Z3832" s="401"/>
      <c r="AA3832" s="397"/>
      <c r="AB3832" s="397"/>
      <c r="AC3832" s="402"/>
      <c r="AD3832" s="403"/>
      <c r="AE3832" s="397"/>
      <c r="AF3832" s="397"/>
      <c r="AG3832" s="339"/>
      <c r="AH3832" s="306"/>
      <c r="AI3832" s="287">
        <f>_xlfn.IFNA(VLOOKUP(AD:AD,грп!B:C,2,0),0)</f>
        <v>0</v>
      </c>
      <c r="AJ3832" s="607">
        <v>0</v>
      </c>
      <c r="AK3832" s="672">
        <f t="shared" si="651"/>
        <v>0</v>
      </c>
      <c r="AL3832" s="174"/>
    </row>
    <row r="3833" spans="1:38" s="4" customFormat="1" ht="12" customHeight="1" x14ac:dyDescent="0.35">
      <c r="A3833" s="288"/>
      <c r="B3833" s="289"/>
      <c r="C3833" s="290" t="s">
        <v>555</v>
      </c>
      <c r="D3833" s="291" t="s">
        <v>2766</v>
      </c>
      <c r="E3833" s="292"/>
      <c r="F3833" s="293"/>
      <c r="G3833" s="293"/>
      <c r="H3833" s="294"/>
      <c r="I3833" s="294"/>
      <c r="J3833" s="282" t="s">
        <v>393</v>
      </c>
      <c r="K3833" s="282" t="str">
        <f t="shared" ref="K3833:K3896" si="652" xml:space="preserve">
IF(OR($E3833="",$A$3&lt;&gt;"МОСКВА"),"",
IF(AND($AJ3833&gt;=1,$AJ3833&lt;20),"*",
IF(AND($AJ3833&gt;=20,$AJ3833&lt;100),"**",
IF(($AJ3833&gt;=100),"***","--"))))</f>
        <v/>
      </c>
      <c r="L3833" s="295"/>
      <c r="M3833" s="296"/>
      <c r="N3833" s="297"/>
      <c r="O3833" s="297"/>
      <c r="P3833" s="297"/>
      <c r="Q3833" s="297" t="str">
        <f>_xlfn.IFNA(VLOOKUP($E:$E,'4'!$A:$F,3,0),"")</f>
        <v/>
      </c>
      <c r="R3833" s="297" t="str">
        <f>_xlfn.IFNA(VLOOKUP($E:$E,'5'!$A:$F,3,0),"")</f>
        <v/>
      </c>
      <c r="S3833" s="297"/>
      <c r="T3833" s="298"/>
      <c r="U3833" s="280"/>
      <c r="V3833" s="280"/>
      <c r="W3833" s="300"/>
      <c r="X3833" s="301"/>
      <c r="Y3833" s="749"/>
      <c r="Z3833" s="282"/>
      <c r="AA3833" s="280"/>
      <c r="AB3833" s="280"/>
      <c r="AC3833" s="302"/>
      <c r="AD3833" s="303" t="s">
        <v>2766</v>
      </c>
      <c r="AE3833" s="280"/>
      <c r="AF3833" s="329"/>
      <c r="AG3833" s="339"/>
      <c r="AH3833" s="306"/>
      <c r="AI3833" s="287">
        <f>_xlfn.IFNA(VLOOKUP(AD:AD,грп!B:C,2,0),0)</f>
        <v>0</v>
      </c>
      <c r="AJ3833" s="607">
        <v>0</v>
      </c>
      <c r="AK3833" s="672" t="str">
        <f t="shared" si="651"/>
        <v xml:space="preserve"> </v>
      </c>
      <c r="AL3833" s="174"/>
    </row>
    <row r="3834" spans="1:38" s="4" customFormat="1" ht="12" customHeight="1" outlineLevel="1" x14ac:dyDescent="0.35">
      <c r="A3834" s="307" t="s">
        <v>10402</v>
      </c>
      <c r="B3834" s="308" t="s">
        <v>9005</v>
      </c>
      <c r="C3834" s="323"/>
      <c r="D3834" s="310" t="s">
        <v>1581</v>
      </c>
      <c r="E3834" s="322" t="s">
        <v>198</v>
      </c>
      <c r="F3834" s="293"/>
      <c r="G3834" s="293"/>
      <c r="H3834" s="294" t="s">
        <v>11838</v>
      </c>
      <c r="I3834" s="294" t="str">
        <f>IFERROR(_xlfn.IFNA(VLOOKUP($D:$D,history!$I:$Y,3,0),VLOOKUP(E:E,history!$H:$Y,4,0)),"--")</f>
        <v>--</v>
      </c>
      <c r="J3834" s="282" t="s">
        <v>9870</v>
      </c>
      <c r="K3834" s="282" t="str">
        <f t="shared" si="652"/>
        <v/>
      </c>
      <c r="L3834" s="312">
        <f>IF($A$3="ИМ",ROUND($Y3834*(1-($L$6-$F$4))*(1-$F$3)*(1+$AG$2),2),ROUND($M3834*(1-($L$6-$F$4))*(1-$F$3)*(1+$AG$2),2))</f>
        <v>443.3</v>
      </c>
      <c r="M3834" s="312">
        <f>ROUND(IF($A$3="РЕГИОНЫ",AG3834*$AG$3*$AG$1,IF(AI3834=0,AG3834*$AG$3*$AG$1,AG3834*$AG$3*(1-5%)*$AG$1)),2)</f>
        <v>671.66</v>
      </c>
      <c r="N3834" s="297" t="str">
        <f>_xlfn.IFNA(VLOOKUP($E:$E,'1'!$A:$E,3,0),"")</f>
        <v/>
      </c>
      <c r="O3834" s="297" t="str">
        <f>_xlfn.IFNA(VLOOKUP($E:$E,'2'!$A:$E,3,0),"")</f>
        <v/>
      </c>
      <c r="P3834" s="297" t="str">
        <f>_xlfn.IFNA(VLOOKUP($E:$E,'3'!$A:$D,3,0),"")</f>
        <v/>
      </c>
      <c r="Q3834" s="297" t="str">
        <f>_xlfn.IFNA(VLOOKUP($E:$E,'4'!$A:$F,3,0),"")</f>
        <v/>
      </c>
      <c r="R3834" s="297" t="str">
        <f>_xlfn.IFNA(VLOOKUP($E:$E,'5'!$A:$F,3,0),"")</f>
        <v/>
      </c>
      <c r="S3834" s="297" t="str">
        <f>_xlfn.IFNA(VLOOKUP($E:$E,'6'!$A:$F,3,0),"")</f>
        <v/>
      </c>
      <c r="T3834" s="313">
        <v>1</v>
      </c>
      <c r="U3834" s="313">
        <v>6</v>
      </c>
      <c r="V3834" s="313">
        <v>36</v>
      </c>
      <c r="W3834" s="314">
        <v>3.0000000000000001E-3</v>
      </c>
      <c r="X3834" s="315">
        <v>4.2989418E-3</v>
      </c>
      <c r="Y3834" s="749">
        <v>640</v>
      </c>
      <c r="Z3834" s="282"/>
      <c r="AA3834" s="316" t="s">
        <v>10393</v>
      </c>
      <c r="AB3834" s="282" t="s">
        <v>9163</v>
      </c>
      <c r="AC3834" s="317" t="s">
        <v>2081</v>
      </c>
      <c r="AD3834" s="318" t="s">
        <v>2766</v>
      </c>
      <c r="AE3834" s="319">
        <v>0</v>
      </c>
      <c r="AF3834" s="319" t="s">
        <v>11294</v>
      </c>
      <c r="AG3834" s="320">
        <v>8.42</v>
      </c>
      <c r="AH3834" s="321">
        <f>IF($A$3="РЕГИОНЫ",ROUND($AG3834*(1-($L$6-$F$4))*(1-$F$3)*(1+$AG$2)*$AG$1,2),0)</f>
        <v>0</v>
      </c>
      <c r="AI3834" s="287">
        <f>_xlfn.IFNA(VLOOKUP(AD:AD,грп!B:C,2,0),0)</f>
        <v>0</v>
      </c>
      <c r="AJ3834" s="607">
        <v>29</v>
      </c>
      <c r="AK3834" s="672">
        <f t="shared" si="651"/>
        <v>0</v>
      </c>
      <c r="AL3834" s="174"/>
    </row>
    <row r="3835" spans="1:38" s="4" customFormat="1" ht="12" customHeight="1" outlineLevel="1" x14ac:dyDescent="0.35">
      <c r="A3835" s="307" t="s">
        <v>10402</v>
      </c>
      <c r="B3835" s="308" t="s">
        <v>9006</v>
      </c>
      <c r="C3835" s="309"/>
      <c r="D3835" s="310" t="s">
        <v>11757</v>
      </c>
      <c r="E3835" s="322" t="s">
        <v>4983</v>
      </c>
      <c r="F3835" s="293"/>
      <c r="G3835" s="293"/>
      <c r="H3835" s="294" t="s">
        <v>5946</v>
      </c>
      <c r="I3835" s="294" t="str">
        <f>IFERROR(_xlfn.IFNA(VLOOKUP($D:$D,history!$I:$Y,3,0),VLOOKUP(E:E,history!$H:$Y,4,0)),"--")</f>
        <v>--</v>
      </c>
      <c r="J3835" s="282" t="s">
        <v>5946</v>
      </c>
      <c r="K3835" s="282" t="str">
        <f t="shared" si="652"/>
        <v/>
      </c>
      <c r="L3835" s="312">
        <f>IF($A$3="ИМ",ROUND($Y3835*(1-($L$6-$F$4))*(1-$F$3)*(1+$AG$2),2),ROUND($M3835*(1-($L$6-$F$4))*(1-$F$3)*(1+$AG$2),2))</f>
        <v>986.1</v>
      </c>
      <c r="M3835" s="312">
        <f>ROUND(IF($A$3="РЕГИОНЫ",AG3835*$AG$3*$AG$1,IF(AI3835=0,AG3835*$AG$3*$AG$1,AG3835*$AG$3*(1-5%)*$AG$1)),2)</f>
        <v>1494.09</v>
      </c>
      <c r="N3835" s="297" t="str">
        <f>_xlfn.IFNA(VLOOKUP($E:$E,'1'!$A:$E,3,0),"")</f>
        <v/>
      </c>
      <c r="O3835" s="297" t="str">
        <f>_xlfn.IFNA(VLOOKUP($E:$E,'2'!$A:$E,3,0),"")</f>
        <v/>
      </c>
      <c r="P3835" s="297" t="str">
        <f>_xlfn.IFNA(VLOOKUP($E:$E,'3'!$A:$D,3,0),"")</f>
        <v/>
      </c>
      <c r="Q3835" s="297" t="str">
        <f>_xlfn.IFNA(VLOOKUP($E:$E,'4'!$A:$F,3,0),"")</f>
        <v/>
      </c>
      <c r="R3835" s="297" t="str">
        <f>_xlfn.IFNA(VLOOKUP($E:$E,'5'!$A:$F,3,0),"")</f>
        <v/>
      </c>
      <c r="S3835" s="297" t="str">
        <f>_xlfn.IFNA(VLOOKUP($E:$E,'6'!$A:$F,3,0),"")</f>
        <v/>
      </c>
      <c r="T3835" s="313">
        <v>1</v>
      </c>
      <c r="U3835" s="313">
        <v>1</v>
      </c>
      <c r="V3835" s="313">
        <v>20</v>
      </c>
      <c r="W3835" s="314">
        <v>0.65</v>
      </c>
      <c r="X3835" s="315">
        <v>3.9933332999999996E-3</v>
      </c>
      <c r="Y3835" s="749">
        <v>1420</v>
      </c>
      <c r="Z3835" s="282"/>
      <c r="AA3835" s="316" t="s">
        <v>10390</v>
      </c>
      <c r="AB3835" s="282" t="s">
        <v>9163</v>
      </c>
      <c r="AC3835" s="317" t="s">
        <v>2081</v>
      </c>
      <c r="AD3835" s="318" t="s">
        <v>2766</v>
      </c>
      <c r="AE3835" s="319">
        <v>0</v>
      </c>
      <c r="AF3835" s="319" t="s">
        <v>11282</v>
      </c>
      <c r="AG3835" s="320">
        <v>18.73</v>
      </c>
      <c r="AH3835" s="321">
        <f>IF($A$3="РЕГИОНЫ",ROUND($AG3835*(1-($L$6-$F$4))*(1-$F$3)*(1+$AG$2)*$AG$1,2),0)</f>
        <v>0</v>
      </c>
      <c r="AI3835" s="287">
        <f>_xlfn.IFNA(VLOOKUP(AD:AD,грп!B:C,2,0),0)</f>
        <v>0</v>
      </c>
      <c r="AJ3835" s="607">
        <v>0</v>
      </c>
      <c r="AK3835" s="672">
        <f t="shared" si="651"/>
        <v>0</v>
      </c>
      <c r="AL3835" s="174"/>
    </row>
    <row r="3836" spans="1:38" s="4" customFormat="1" ht="12" customHeight="1" outlineLevel="1" x14ac:dyDescent="0.35">
      <c r="A3836" s="307" t="s">
        <v>10402</v>
      </c>
      <c r="B3836" s="308" t="s">
        <v>9007</v>
      </c>
      <c r="C3836" s="309"/>
      <c r="D3836" s="310" t="s">
        <v>11758</v>
      </c>
      <c r="E3836" s="322" t="s">
        <v>4984</v>
      </c>
      <c r="F3836" s="293"/>
      <c r="G3836" s="293"/>
      <c r="H3836" s="294" t="s">
        <v>5946</v>
      </c>
      <c r="I3836" s="294" t="str">
        <f>IFERROR(_xlfn.IFNA(VLOOKUP($D:$D,history!$I:$Y,3,0),VLOOKUP(E:E,history!$H:$Y,4,0)),"--")</f>
        <v>--</v>
      </c>
      <c r="J3836" s="282" t="s">
        <v>5946</v>
      </c>
      <c r="K3836" s="282" t="str">
        <f t="shared" si="652"/>
        <v/>
      </c>
      <c r="L3836" s="312">
        <f>IF($A$3="ИМ",ROUND($Y3836*(1-($L$6-$F$4))*(1-$F$3)*(1+$AG$2),2),ROUND($M3836*(1-($L$6-$F$4))*(1-$F$3)*(1+$AG$2),2))</f>
        <v>240.08</v>
      </c>
      <c r="M3836" s="312">
        <f>ROUND(IF($A$3="РЕГИОНЫ",AG3836*$AG$3*$AG$1,IF(AI3836=0,AG3836*$AG$3*$AG$1,AG3836*$AG$3*(1-5%)*$AG$1)),2)</f>
        <v>363.75</v>
      </c>
      <c r="N3836" s="297" t="str">
        <f>_xlfn.IFNA(VLOOKUP($E:$E,'1'!$A:$E,3,0),"")</f>
        <v/>
      </c>
      <c r="O3836" s="297" t="str">
        <f>_xlfn.IFNA(VLOOKUP($E:$E,'2'!$A:$E,3,0),"")</f>
        <v/>
      </c>
      <c r="P3836" s="297" t="str">
        <f>_xlfn.IFNA(VLOOKUP($E:$E,'3'!$A:$D,3,0),"")</f>
        <v/>
      </c>
      <c r="Q3836" s="297" t="str">
        <f>_xlfn.IFNA(VLOOKUP($E:$E,'4'!$A:$F,3,0),"")</f>
        <v/>
      </c>
      <c r="R3836" s="297" t="str">
        <f>_xlfn.IFNA(VLOOKUP($E:$E,'5'!$A:$F,3,0),"")</f>
        <v/>
      </c>
      <c r="S3836" s="297" t="str">
        <f>_xlfn.IFNA(VLOOKUP($E:$E,'6'!$A:$F,3,0),"")</f>
        <v/>
      </c>
      <c r="T3836" s="313">
        <v>1</v>
      </c>
      <c r="U3836" s="313">
        <v>1</v>
      </c>
      <c r="V3836" s="313">
        <v>16</v>
      </c>
      <c r="W3836" s="314">
        <v>0.125</v>
      </c>
      <c r="X3836" s="315">
        <v>2.9255319000000002E-3</v>
      </c>
      <c r="Y3836" s="749">
        <v>350</v>
      </c>
      <c r="Z3836" s="282"/>
      <c r="AA3836" s="316" t="s">
        <v>10390</v>
      </c>
      <c r="AB3836" s="282" t="s">
        <v>9163</v>
      </c>
      <c r="AC3836" s="317" t="s">
        <v>2081</v>
      </c>
      <c r="AD3836" s="318" t="s">
        <v>2766</v>
      </c>
      <c r="AE3836" s="319">
        <v>0</v>
      </c>
      <c r="AF3836" s="319" t="s">
        <v>11282</v>
      </c>
      <c r="AG3836" s="320">
        <v>4.5599999999999996</v>
      </c>
      <c r="AH3836" s="321">
        <f>IF($A$3="РЕГИОНЫ",ROUND($AG3836*(1-($L$6-$F$4))*(1-$F$3)*(1+$AG$2)*$AG$1,2),0)</f>
        <v>0</v>
      </c>
      <c r="AI3836" s="287">
        <f>_xlfn.IFNA(VLOOKUP(AD:AD,грп!B:C,2,0),0)</f>
        <v>0</v>
      </c>
      <c r="AJ3836" s="607">
        <v>0</v>
      </c>
      <c r="AK3836" s="672">
        <f t="shared" si="651"/>
        <v>0</v>
      </c>
      <c r="AL3836" s="174"/>
    </row>
    <row r="3837" spans="1:38" s="4" customFormat="1" ht="12" customHeight="1" x14ac:dyDescent="0.35">
      <c r="A3837" s="288"/>
      <c r="B3837" s="289"/>
      <c r="C3837" s="290" t="s">
        <v>555</v>
      </c>
      <c r="D3837" s="291" t="s">
        <v>2767</v>
      </c>
      <c r="E3837" s="292"/>
      <c r="F3837" s="293"/>
      <c r="G3837" s="293"/>
      <c r="H3837" s="294"/>
      <c r="I3837" s="294"/>
      <c r="J3837" s="282" t="s">
        <v>393</v>
      </c>
      <c r="K3837" s="282" t="str">
        <f t="shared" si="652"/>
        <v/>
      </c>
      <c r="L3837" s="295"/>
      <c r="M3837" s="296"/>
      <c r="N3837" s="297"/>
      <c r="O3837" s="297"/>
      <c r="P3837" s="297"/>
      <c r="Q3837" s="297" t="str">
        <f>_xlfn.IFNA(VLOOKUP($E:$E,'4'!$A:$F,3,0),"")</f>
        <v/>
      </c>
      <c r="R3837" s="297" t="str">
        <f>_xlfn.IFNA(VLOOKUP($E:$E,'5'!$A:$F,3,0),"")</f>
        <v/>
      </c>
      <c r="S3837" s="297"/>
      <c r="T3837" s="298"/>
      <c r="U3837" s="280"/>
      <c r="V3837" s="280"/>
      <c r="W3837" s="300"/>
      <c r="X3837" s="301"/>
      <c r="Y3837" s="749"/>
      <c r="Z3837" s="282"/>
      <c r="AA3837" s="280"/>
      <c r="AB3837" s="280"/>
      <c r="AC3837" s="302"/>
      <c r="AD3837" s="303" t="s">
        <v>2767</v>
      </c>
      <c r="AE3837" s="280"/>
      <c r="AF3837" s="329"/>
      <c r="AG3837" s="339"/>
      <c r="AH3837" s="306"/>
      <c r="AI3837" s="287">
        <f>_xlfn.IFNA(VLOOKUP(AD:AD,грп!B:C,2,0),0)</f>
        <v>0</v>
      </c>
      <c r="AJ3837" s="607">
        <v>0</v>
      </c>
      <c r="AK3837" s="672" t="str">
        <f t="shared" si="651"/>
        <v xml:space="preserve"> </v>
      </c>
      <c r="AL3837" s="174"/>
    </row>
    <row r="3838" spans="1:38" s="4" customFormat="1" ht="12" customHeight="1" outlineLevel="1" x14ac:dyDescent="0.35">
      <c r="A3838" s="307" t="s">
        <v>10402</v>
      </c>
      <c r="B3838" s="308" t="s">
        <v>9008</v>
      </c>
      <c r="C3838" s="290" t="s">
        <v>555</v>
      </c>
      <c r="D3838" s="310" t="s">
        <v>3099</v>
      </c>
      <c r="E3838" s="322" t="s">
        <v>285</v>
      </c>
      <c r="F3838" s="293"/>
      <c r="G3838" s="293"/>
      <c r="H3838" s="294" t="s">
        <v>11838</v>
      </c>
      <c r="I3838" s="294" t="str">
        <f>IFERROR(_xlfn.IFNA(VLOOKUP($D:$D,history!$I:$Y,3,0),VLOOKUP(E:E,history!$H:$Y,4,0)),"--")</f>
        <v>--</v>
      </c>
      <c r="J3838" s="282" t="s">
        <v>9870</v>
      </c>
      <c r="K3838" s="282" t="str">
        <f t="shared" si="652"/>
        <v/>
      </c>
      <c r="L3838" s="331">
        <f t="shared" ref="L3838:L3843" si="653">IF($A$3="ИМ",ROUND($Y3838*(1-($L$6-$F$4))*(1-$F$3)*(1+$AG$2),2),ROUND($M3838*(1-($L$6-$F$4))*(1-$F$3)*(1+$AG$2),2))</f>
        <v>85.24</v>
      </c>
      <c r="M3838" s="331">
        <v>129.15</v>
      </c>
      <c r="N3838" s="297" t="str">
        <f>_xlfn.IFNA(VLOOKUP($E:$E,'1'!$A:$E,3,0),"")</f>
        <v/>
      </c>
      <c r="O3838" s="297" t="str">
        <f>_xlfn.IFNA(VLOOKUP($E:$E,'2'!$A:$E,3,0),"")</f>
        <v/>
      </c>
      <c r="P3838" s="297" t="str">
        <f>_xlfn.IFNA(VLOOKUP($E:$E,'3'!$A:$D,3,0),"")</f>
        <v/>
      </c>
      <c r="Q3838" s="297" t="str">
        <f>_xlfn.IFNA(VLOOKUP($E:$E,'4'!$A:$F,3,0),"")</f>
        <v/>
      </c>
      <c r="R3838" s="297" t="str">
        <f>_xlfn.IFNA(VLOOKUP($E:$E,'5'!$A:$F,3,0),"")</f>
        <v/>
      </c>
      <c r="S3838" s="297" t="str">
        <f>_xlfn.IFNA(VLOOKUP($E:$E,'6'!$A:$F,3,0),"")</f>
        <v/>
      </c>
      <c r="T3838" s="313">
        <v>1</v>
      </c>
      <c r="U3838" s="313">
        <v>1</v>
      </c>
      <c r="V3838" s="313">
        <v>120</v>
      </c>
      <c r="W3838" s="314">
        <v>6.4000000000000001E-2</v>
      </c>
      <c r="X3838" s="315">
        <v>6.3938000000000005E-4</v>
      </c>
      <c r="Y3838" s="749">
        <v>120</v>
      </c>
      <c r="Z3838" s="332" t="s">
        <v>5283</v>
      </c>
      <c r="AA3838" s="316" t="s">
        <v>393</v>
      </c>
      <c r="AB3838" s="282" t="s">
        <v>9163</v>
      </c>
      <c r="AC3838" s="317" t="s">
        <v>2081</v>
      </c>
      <c r="AD3838" s="318" t="s">
        <v>2767</v>
      </c>
      <c r="AE3838" s="319">
        <v>0</v>
      </c>
      <c r="AF3838" s="319" t="s">
        <v>11273</v>
      </c>
      <c r="AG3838" s="320">
        <v>2.0499999999999998</v>
      </c>
      <c r="AH3838" s="321">
        <f t="shared" ref="AH3838:AH3843" si="654">IF($A$3="РЕГИОНЫ",ROUND($AG3838*(1-($L$6-$F$4))*(1-$F$3)*(1+$AG$2)*$AG$1,2),0)</f>
        <v>0</v>
      </c>
      <c r="AI3838" s="287">
        <f>_xlfn.IFNA(VLOOKUP(AD:AD,грп!B:C,2,0),0)</f>
        <v>0</v>
      </c>
      <c r="AJ3838" s="607">
        <v>50</v>
      </c>
      <c r="AK3838" s="672" t="str">
        <f t="shared" si="651"/>
        <v xml:space="preserve"> </v>
      </c>
      <c r="AL3838" s="174"/>
    </row>
    <row r="3839" spans="1:38" s="4" customFormat="1" ht="12" customHeight="1" outlineLevel="1" x14ac:dyDescent="0.35">
      <c r="A3839" s="307" t="s">
        <v>10402</v>
      </c>
      <c r="B3839" s="308" t="s">
        <v>9009</v>
      </c>
      <c r="C3839" s="290" t="s">
        <v>555</v>
      </c>
      <c r="D3839" s="310" t="s">
        <v>3100</v>
      </c>
      <c r="E3839" s="322" t="s">
        <v>286</v>
      </c>
      <c r="F3839" s="293"/>
      <c r="G3839" s="293"/>
      <c r="H3839" s="294" t="s">
        <v>11838</v>
      </c>
      <c r="I3839" s="294" t="str">
        <f>IFERROR(_xlfn.IFNA(VLOOKUP($D:$D,history!$I:$Y,3,0),VLOOKUP(E:E,history!$H:$Y,4,0)),"--")</f>
        <v>--</v>
      </c>
      <c r="J3839" s="282" t="s">
        <v>9870</v>
      </c>
      <c r="K3839" s="282" t="str">
        <f t="shared" si="652"/>
        <v/>
      </c>
      <c r="L3839" s="331">
        <f t="shared" si="653"/>
        <v>105.2</v>
      </c>
      <c r="M3839" s="331">
        <v>159.38999999999999</v>
      </c>
      <c r="N3839" s="297" t="str">
        <f>_xlfn.IFNA(VLOOKUP($E:$E,'1'!$A:$E,3,0),"")</f>
        <v/>
      </c>
      <c r="O3839" s="297" t="str">
        <f>_xlfn.IFNA(VLOOKUP($E:$E,'2'!$A:$E,3,0),"")</f>
        <v/>
      </c>
      <c r="P3839" s="297" t="str">
        <f>_xlfn.IFNA(VLOOKUP($E:$E,'3'!$A:$D,3,0),"")</f>
        <v/>
      </c>
      <c r="Q3839" s="297" t="str">
        <f>_xlfn.IFNA(VLOOKUP($E:$E,'4'!$A:$F,3,0),"")</f>
        <v/>
      </c>
      <c r="R3839" s="297" t="str">
        <f>_xlfn.IFNA(VLOOKUP($E:$E,'5'!$A:$F,3,0),"")</f>
        <v/>
      </c>
      <c r="S3839" s="297" t="str">
        <f>_xlfn.IFNA(VLOOKUP($E:$E,'6'!$A:$F,3,0),"")</f>
        <v/>
      </c>
      <c r="T3839" s="313">
        <v>1</v>
      </c>
      <c r="U3839" s="313">
        <v>1</v>
      </c>
      <c r="V3839" s="313">
        <v>120</v>
      </c>
      <c r="W3839" s="314">
        <v>6.9000000000000006E-2</v>
      </c>
      <c r="X3839" s="315">
        <v>6.3000000000000003E-4</v>
      </c>
      <c r="Y3839" s="749">
        <v>150</v>
      </c>
      <c r="Z3839" s="332" t="s">
        <v>5283</v>
      </c>
      <c r="AA3839" s="316" t="s">
        <v>393</v>
      </c>
      <c r="AB3839" s="282" t="s">
        <v>9163</v>
      </c>
      <c r="AC3839" s="317" t="s">
        <v>2081</v>
      </c>
      <c r="AD3839" s="318" t="s">
        <v>2767</v>
      </c>
      <c r="AE3839" s="319">
        <v>0</v>
      </c>
      <c r="AF3839" s="319" t="s">
        <v>11319</v>
      </c>
      <c r="AG3839" s="320">
        <v>2.5299999999999998</v>
      </c>
      <c r="AH3839" s="321">
        <f t="shared" si="654"/>
        <v>0</v>
      </c>
      <c r="AI3839" s="287">
        <f>_xlfn.IFNA(VLOOKUP(AD:AD,грп!B:C,2,0),0)</f>
        <v>0</v>
      </c>
      <c r="AJ3839" s="607">
        <v>60</v>
      </c>
      <c r="AK3839" s="672" t="str">
        <f t="shared" si="651"/>
        <v xml:space="preserve"> </v>
      </c>
      <c r="AL3839" s="174"/>
    </row>
    <row r="3840" spans="1:38" s="4" customFormat="1" ht="12" customHeight="1" outlineLevel="1" x14ac:dyDescent="0.35">
      <c r="A3840" s="307" t="s">
        <v>10402</v>
      </c>
      <c r="B3840" s="308" t="s">
        <v>9010</v>
      </c>
      <c r="C3840" s="290" t="s">
        <v>555</v>
      </c>
      <c r="D3840" s="310" t="s">
        <v>3104</v>
      </c>
      <c r="E3840" s="322" t="s">
        <v>554</v>
      </c>
      <c r="F3840" s="293"/>
      <c r="G3840" s="293"/>
      <c r="H3840" s="294" t="s">
        <v>11838</v>
      </c>
      <c r="I3840" s="294" t="str">
        <f>IFERROR(_xlfn.IFNA(VLOOKUP($D:$D,history!$I:$Y,3,0),VLOOKUP(E:E,history!$H:$Y,4,0)),"--")</f>
        <v>--</v>
      </c>
      <c r="J3840" s="282" t="s">
        <v>9870</v>
      </c>
      <c r="K3840" s="282" t="str">
        <f t="shared" si="652"/>
        <v/>
      </c>
      <c r="L3840" s="331">
        <f t="shared" si="653"/>
        <v>314.33999999999997</v>
      </c>
      <c r="M3840" s="331">
        <v>476.28</v>
      </c>
      <c r="N3840" s="297" t="str">
        <f>_xlfn.IFNA(VLOOKUP($E:$E,'1'!$A:$E,3,0),"")</f>
        <v/>
      </c>
      <c r="O3840" s="297" t="str">
        <f>_xlfn.IFNA(VLOOKUP($E:$E,'2'!$A:$E,3,0),"")</f>
        <v/>
      </c>
      <c r="P3840" s="297" t="str">
        <f>_xlfn.IFNA(VLOOKUP($E:$E,'3'!$A:$D,3,0),"")</f>
        <v/>
      </c>
      <c r="Q3840" s="297" t="str">
        <f>_xlfn.IFNA(VLOOKUP($E:$E,'4'!$A:$F,3,0),"")</f>
        <v/>
      </c>
      <c r="R3840" s="297" t="str">
        <f>_xlfn.IFNA(VLOOKUP($E:$E,'5'!$A:$F,3,0),"")</f>
        <v/>
      </c>
      <c r="S3840" s="297" t="str">
        <f>_xlfn.IFNA(VLOOKUP($E:$E,'6'!$A:$F,3,0),"")</f>
        <v/>
      </c>
      <c r="T3840" s="313">
        <v>1</v>
      </c>
      <c r="U3840" s="313">
        <v>1</v>
      </c>
      <c r="V3840" s="313">
        <v>50</v>
      </c>
      <c r="W3840" s="314">
        <v>0.16200000000000001</v>
      </c>
      <c r="X3840" s="315">
        <v>2.6775000000000002E-3</v>
      </c>
      <c r="Y3840" s="749">
        <v>450</v>
      </c>
      <c r="Z3840" s="332" t="s">
        <v>5283</v>
      </c>
      <c r="AA3840" s="316" t="s">
        <v>393</v>
      </c>
      <c r="AB3840" s="282" t="s">
        <v>9163</v>
      </c>
      <c r="AC3840" s="317" t="s">
        <v>2081</v>
      </c>
      <c r="AD3840" s="318" t="s">
        <v>2767</v>
      </c>
      <c r="AE3840" s="319">
        <v>0</v>
      </c>
      <c r="AF3840" s="319" t="s">
        <v>11319</v>
      </c>
      <c r="AG3840" s="320">
        <v>7.56</v>
      </c>
      <c r="AH3840" s="321">
        <f t="shared" si="654"/>
        <v>0</v>
      </c>
      <c r="AI3840" s="287">
        <f>_xlfn.IFNA(VLOOKUP(AD:AD,грп!B:C,2,0),0)</f>
        <v>0</v>
      </c>
      <c r="AJ3840" s="607">
        <v>156</v>
      </c>
      <c r="AK3840" s="672" t="str">
        <f t="shared" si="651"/>
        <v xml:space="preserve"> </v>
      </c>
      <c r="AL3840" s="174"/>
    </row>
    <row r="3841" spans="1:38" s="4" customFormat="1" ht="12" customHeight="1" outlineLevel="1" x14ac:dyDescent="0.35">
      <c r="A3841" s="307" t="s">
        <v>10402</v>
      </c>
      <c r="B3841" s="308" t="s">
        <v>9011</v>
      </c>
      <c r="C3841" s="290" t="s">
        <v>555</v>
      </c>
      <c r="D3841" s="310" t="s">
        <v>3101</v>
      </c>
      <c r="E3841" s="322" t="s">
        <v>466</v>
      </c>
      <c r="F3841" s="293"/>
      <c r="G3841" s="293"/>
      <c r="H3841" s="294" t="s">
        <v>11838</v>
      </c>
      <c r="I3841" s="294" t="str">
        <f>IFERROR(_xlfn.IFNA(VLOOKUP($D:$D,history!$I:$Y,3,0),VLOOKUP(E:E,history!$H:$Y,4,0)),"--")</f>
        <v>--</v>
      </c>
      <c r="J3841" s="282" t="s">
        <v>9870</v>
      </c>
      <c r="K3841" s="282" t="str">
        <f t="shared" si="652"/>
        <v/>
      </c>
      <c r="L3841" s="331">
        <f t="shared" si="653"/>
        <v>69.849999999999994</v>
      </c>
      <c r="M3841" s="331">
        <v>105.84</v>
      </c>
      <c r="N3841" s="297" t="str">
        <f>_xlfn.IFNA(VLOOKUP($E:$E,'1'!$A:$E,3,0),"")</f>
        <v/>
      </c>
      <c r="O3841" s="297" t="str">
        <f>_xlfn.IFNA(VLOOKUP($E:$E,'2'!$A:$E,3,0),"")</f>
        <v/>
      </c>
      <c r="P3841" s="297" t="str">
        <f>_xlfn.IFNA(VLOOKUP($E:$E,'3'!$A:$D,3,0),"")</f>
        <v/>
      </c>
      <c r="Q3841" s="297" t="str">
        <f>_xlfn.IFNA(VLOOKUP($E:$E,'4'!$A:$F,3,0),"")</f>
        <v/>
      </c>
      <c r="R3841" s="297" t="str">
        <f>_xlfn.IFNA(VLOOKUP($E:$E,'5'!$A:$F,3,0),"")</f>
        <v/>
      </c>
      <c r="S3841" s="297" t="str">
        <f>_xlfn.IFNA(VLOOKUP($E:$E,'6'!$A:$F,3,0),"")</f>
        <v/>
      </c>
      <c r="T3841" s="313">
        <v>1</v>
      </c>
      <c r="U3841" s="313">
        <v>1</v>
      </c>
      <c r="V3841" s="313">
        <v>120</v>
      </c>
      <c r="W3841" s="314">
        <v>4.4999999999999998E-2</v>
      </c>
      <c r="X3841" s="315">
        <v>4.6799999999999999E-4</v>
      </c>
      <c r="Y3841" s="749">
        <v>90</v>
      </c>
      <c r="Z3841" s="332" t="s">
        <v>5283</v>
      </c>
      <c r="AA3841" s="316" t="s">
        <v>393</v>
      </c>
      <c r="AB3841" s="282" t="s">
        <v>9163</v>
      </c>
      <c r="AC3841" s="317" t="s">
        <v>2081</v>
      </c>
      <c r="AD3841" s="318" t="s">
        <v>2767</v>
      </c>
      <c r="AE3841" s="319">
        <v>0</v>
      </c>
      <c r="AF3841" s="319" t="s">
        <v>11273</v>
      </c>
      <c r="AG3841" s="320">
        <v>1.68</v>
      </c>
      <c r="AH3841" s="321">
        <f t="shared" si="654"/>
        <v>0</v>
      </c>
      <c r="AI3841" s="287">
        <f>_xlfn.IFNA(VLOOKUP(AD:AD,грп!B:C,2,0),0)</f>
        <v>0</v>
      </c>
      <c r="AJ3841" s="607">
        <v>25</v>
      </c>
      <c r="AK3841" s="672" t="str">
        <f t="shared" si="651"/>
        <v xml:space="preserve"> </v>
      </c>
      <c r="AL3841" s="174"/>
    </row>
    <row r="3842" spans="1:38" s="4" customFormat="1" ht="12" customHeight="1" outlineLevel="1" x14ac:dyDescent="0.35">
      <c r="A3842" s="307" t="s">
        <v>10402</v>
      </c>
      <c r="B3842" s="308" t="s">
        <v>9012</v>
      </c>
      <c r="C3842" s="290" t="s">
        <v>555</v>
      </c>
      <c r="D3842" s="310" t="s">
        <v>3102</v>
      </c>
      <c r="E3842" s="322" t="s">
        <v>287</v>
      </c>
      <c r="F3842" s="293"/>
      <c r="G3842" s="293"/>
      <c r="H3842" s="294" t="s">
        <v>11838</v>
      </c>
      <c r="I3842" s="294" t="str">
        <f>IFERROR(_xlfn.IFNA(VLOOKUP($D:$D,history!$I:$Y,3,0),VLOOKUP(E:E,history!$H:$Y,4,0)),"--")</f>
        <v>--</v>
      </c>
      <c r="J3842" s="282" t="s">
        <v>5946</v>
      </c>
      <c r="K3842" s="282" t="str">
        <f t="shared" si="652"/>
        <v/>
      </c>
      <c r="L3842" s="331">
        <f t="shared" si="653"/>
        <v>69.849999999999994</v>
      </c>
      <c r="M3842" s="331">
        <v>105.84</v>
      </c>
      <c r="N3842" s="297" t="str">
        <f>_xlfn.IFNA(VLOOKUP($E:$E,'1'!$A:$E,3,0),"")</f>
        <v/>
      </c>
      <c r="O3842" s="297" t="str">
        <f>_xlfn.IFNA(VLOOKUP($E:$E,'2'!$A:$E,3,0),"")</f>
        <v/>
      </c>
      <c r="P3842" s="297" t="str">
        <f>_xlfn.IFNA(VLOOKUP($E:$E,'3'!$A:$D,3,0),"")</f>
        <v/>
      </c>
      <c r="Q3842" s="297" t="str">
        <f>_xlfn.IFNA(VLOOKUP($E:$E,'4'!$A:$F,3,0),"")</f>
        <v/>
      </c>
      <c r="R3842" s="297" t="str">
        <f>_xlfn.IFNA(VLOOKUP($E:$E,'5'!$A:$F,3,0),"")</f>
        <v/>
      </c>
      <c r="S3842" s="297" t="str">
        <f>_xlfn.IFNA(VLOOKUP($E:$E,'6'!$A:$F,3,0),"")</f>
        <v/>
      </c>
      <c r="T3842" s="313">
        <v>1</v>
      </c>
      <c r="U3842" s="313">
        <v>1</v>
      </c>
      <c r="V3842" s="313">
        <v>120</v>
      </c>
      <c r="W3842" s="314">
        <v>4.4999999999999998E-2</v>
      </c>
      <c r="X3842" s="315">
        <v>1.4300000000000001E-3</v>
      </c>
      <c r="Y3842" s="749">
        <v>90</v>
      </c>
      <c r="Z3842" s="332" t="s">
        <v>5283</v>
      </c>
      <c r="AA3842" s="316" t="s">
        <v>393</v>
      </c>
      <c r="AB3842" s="282" t="s">
        <v>9163</v>
      </c>
      <c r="AC3842" s="317" t="s">
        <v>2081</v>
      </c>
      <c r="AD3842" s="318" t="s">
        <v>2767</v>
      </c>
      <c r="AE3842" s="319">
        <v>0</v>
      </c>
      <c r="AF3842" s="319" t="s">
        <v>11319</v>
      </c>
      <c r="AG3842" s="320">
        <v>1.68</v>
      </c>
      <c r="AH3842" s="321">
        <f t="shared" si="654"/>
        <v>0</v>
      </c>
      <c r="AI3842" s="287">
        <f>_xlfn.IFNA(VLOOKUP(AD:AD,грп!B:C,2,0),0)</f>
        <v>0</v>
      </c>
      <c r="AJ3842" s="607">
        <v>30</v>
      </c>
      <c r="AK3842" s="672" t="str">
        <f t="shared" si="651"/>
        <v xml:space="preserve"> </v>
      </c>
      <c r="AL3842" s="174"/>
    </row>
    <row r="3843" spans="1:38" s="4" customFormat="1" ht="12" customHeight="1" outlineLevel="1" x14ac:dyDescent="0.35">
      <c r="A3843" s="307" t="s">
        <v>10402</v>
      </c>
      <c r="B3843" s="308" t="s">
        <v>9013</v>
      </c>
      <c r="C3843" s="290" t="s">
        <v>555</v>
      </c>
      <c r="D3843" s="310" t="s">
        <v>3103</v>
      </c>
      <c r="E3843" s="322" t="s">
        <v>288</v>
      </c>
      <c r="F3843" s="293"/>
      <c r="G3843" s="293"/>
      <c r="H3843" s="294" t="s">
        <v>11838</v>
      </c>
      <c r="I3843" s="294" t="str">
        <f>IFERROR(_xlfn.IFNA(VLOOKUP($D:$D,history!$I:$Y,3,0),VLOOKUP(E:E,history!$H:$Y,4,0)),"--")</f>
        <v>--</v>
      </c>
      <c r="J3843" s="282" t="s">
        <v>9870</v>
      </c>
      <c r="K3843" s="282" t="str">
        <f t="shared" si="652"/>
        <v/>
      </c>
      <c r="L3843" s="331">
        <f t="shared" si="653"/>
        <v>69.849999999999994</v>
      </c>
      <c r="M3843" s="331">
        <v>105.84</v>
      </c>
      <c r="N3843" s="297" t="str">
        <f>_xlfn.IFNA(VLOOKUP($E:$E,'1'!$A:$E,3,0),"")</f>
        <v/>
      </c>
      <c r="O3843" s="297" t="str">
        <f>_xlfn.IFNA(VLOOKUP($E:$E,'2'!$A:$E,3,0),"")</f>
        <v/>
      </c>
      <c r="P3843" s="297" t="str">
        <f>_xlfn.IFNA(VLOOKUP($E:$E,'3'!$A:$D,3,0),"")</f>
        <v/>
      </c>
      <c r="Q3843" s="297" t="str">
        <f>_xlfn.IFNA(VLOOKUP($E:$E,'4'!$A:$F,3,0),"")</f>
        <v/>
      </c>
      <c r="R3843" s="297" t="str">
        <f>_xlfn.IFNA(VLOOKUP($E:$E,'5'!$A:$F,3,0),"")</f>
        <v/>
      </c>
      <c r="S3843" s="297" t="str">
        <f>_xlfn.IFNA(VLOOKUP($E:$E,'6'!$A:$F,3,0),"")</f>
        <v/>
      </c>
      <c r="T3843" s="313">
        <v>1</v>
      </c>
      <c r="U3843" s="313">
        <v>1</v>
      </c>
      <c r="V3843" s="313">
        <v>120</v>
      </c>
      <c r="W3843" s="314">
        <v>4.4999999999999998E-2</v>
      </c>
      <c r="X3843" s="315">
        <v>4.3199999999999998E-4</v>
      </c>
      <c r="Y3843" s="749">
        <v>90</v>
      </c>
      <c r="Z3843" s="332" t="s">
        <v>5283</v>
      </c>
      <c r="AA3843" s="316" t="s">
        <v>393</v>
      </c>
      <c r="AB3843" s="282" t="s">
        <v>9163</v>
      </c>
      <c r="AC3843" s="317" t="s">
        <v>2081</v>
      </c>
      <c r="AD3843" s="318" t="s">
        <v>2767</v>
      </c>
      <c r="AE3843" s="319">
        <v>0</v>
      </c>
      <c r="AF3843" s="319" t="s">
        <v>11319</v>
      </c>
      <c r="AG3843" s="320">
        <v>1.68</v>
      </c>
      <c r="AH3843" s="321">
        <f t="shared" si="654"/>
        <v>0</v>
      </c>
      <c r="AI3843" s="287">
        <f>_xlfn.IFNA(VLOOKUP(AD:AD,грп!B:C,2,0),0)</f>
        <v>0</v>
      </c>
      <c r="AJ3843" s="607">
        <v>60</v>
      </c>
      <c r="AK3843" s="672" t="str">
        <f t="shared" si="651"/>
        <v xml:space="preserve"> </v>
      </c>
      <c r="AL3843" s="174"/>
    </row>
    <row r="3844" spans="1:38" s="4" customFormat="1" ht="12" customHeight="1" x14ac:dyDescent="0.35">
      <c r="A3844" s="288"/>
      <c r="B3844" s="289"/>
      <c r="C3844" s="290" t="s">
        <v>555</v>
      </c>
      <c r="D3844" s="291" t="s">
        <v>506</v>
      </c>
      <c r="E3844" s="292"/>
      <c r="F3844" s="293"/>
      <c r="G3844" s="293"/>
      <c r="H3844" s="294"/>
      <c r="I3844" s="294"/>
      <c r="J3844" s="282" t="s">
        <v>393</v>
      </c>
      <c r="K3844" s="282" t="str">
        <f t="shared" si="652"/>
        <v/>
      </c>
      <c r="L3844" s="295"/>
      <c r="M3844" s="296"/>
      <c r="N3844" s="297"/>
      <c r="O3844" s="297"/>
      <c r="P3844" s="297"/>
      <c r="Q3844" s="297" t="str">
        <f>_xlfn.IFNA(VLOOKUP($E:$E,'4'!$A:$F,3,0),"")</f>
        <v/>
      </c>
      <c r="R3844" s="297" t="str">
        <f>_xlfn.IFNA(VLOOKUP($E:$E,'5'!$A:$F,3,0),"")</f>
        <v/>
      </c>
      <c r="S3844" s="297"/>
      <c r="T3844" s="298"/>
      <c r="U3844" s="280"/>
      <c r="V3844" s="280"/>
      <c r="W3844" s="300"/>
      <c r="X3844" s="301"/>
      <c r="Y3844" s="749"/>
      <c r="Z3844" s="282"/>
      <c r="AA3844" s="280"/>
      <c r="AB3844" s="280"/>
      <c r="AC3844" s="302"/>
      <c r="AD3844" s="303" t="s">
        <v>506</v>
      </c>
      <c r="AE3844" s="280"/>
      <c r="AF3844" s="329"/>
      <c r="AG3844" s="339"/>
      <c r="AH3844" s="306"/>
      <c r="AI3844" s="287">
        <f>_xlfn.IFNA(VLOOKUP(AD:AD,грп!B:C,2,0),0)</f>
        <v>0</v>
      </c>
      <c r="AJ3844" s="607">
        <v>0</v>
      </c>
      <c r="AK3844" s="672" t="str">
        <f t="shared" si="651"/>
        <v xml:space="preserve"> </v>
      </c>
      <c r="AL3844" s="174"/>
    </row>
    <row r="3845" spans="1:38" s="4" customFormat="1" ht="12" customHeight="1" outlineLevel="1" x14ac:dyDescent="0.35">
      <c r="A3845" s="307" t="s">
        <v>10402</v>
      </c>
      <c r="B3845" s="308" t="s">
        <v>9014</v>
      </c>
      <c r="C3845" s="290" t="s">
        <v>555</v>
      </c>
      <c r="D3845" s="310" t="s">
        <v>5359</v>
      </c>
      <c r="E3845" s="322" t="s">
        <v>382</v>
      </c>
      <c r="F3845" s="293"/>
      <c r="G3845" s="293"/>
      <c r="H3845" s="294" t="s">
        <v>5946</v>
      </c>
      <c r="I3845" s="294" t="str">
        <f>IFERROR(_xlfn.IFNA(VLOOKUP($D:$D,history!$I:$Y,3,0),VLOOKUP(E:E,history!$H:$Y,4,0)),"--")</f>
        <v>V</v>
      </c>
      <c r="J3845" s="282" t="s">
        <v>9870</v>
      </c>
      <c r="K3845" s="282" t="str">
        <f t="shared" si="652"/>
        <v/>
      </c>
      <c r="L3845" s="312">
        <f t="shared" ref="L3845:L3852" si="655">IF($A$3="ИМ",ROUND($Y3845*(1-($L$6-$F$4))*(1-$F$3)*(1+$AG$2),2),ROUND($M3845*(1-($L$6-$F$4))*(1-$F$3)*(1+$AG$2),2))</f>
        <v>729.17</v>
      </c>
      <c r="M3845" s="312">
        <f t="shared" ref="M3845:M3852" si="656">ROUND(IF($A$3="РЕГИОНЫ",AG3845*$AG$3*$AG$1,IF(AI3845=0,AG3845*$AG$3*$AG$1,AG3845*$AG$3*(1-5%)*$AG$1)),2)</f>
        <v>1104.81</v>
      </c>
      <c r="N3845" s="297" t="str">
        <f>_xlfn.IFNA(VLOOKUP($E:$E,'1'!$A:$E,3,0),"")</f>
        <v/>
      </c>
      <c r="O3845" s="297" t="str">
        <f>_xlfn.IFNA(VLOOKUP($E:$E,'2'!$A:$E,3,0),"")</f>
        <v/>
      </c>
      <c r="P3845" s="297" t="str">
        <f>_xlfn.IFNA(VLOOKUP($E:$E,'3'!$A:$D,3,0),"")</f>
        <v/>
      </c>
      <c r="Q3845" s="297" t="str">
        <f>_xlfn.IFNA(VLOOKUP($E:$E,'4'!$A:$F,3,0),"")</f>
        <v/>
      </c>
      <c r="R3845" s="297" t="str">
        <f>_xlfn.IFNA(VLOOKUP($E:$E,'5'!$A:$F,3,0),"")</f>
        <v/>
      </c>
      <c r="S3845" s="297" t="str">
        <f>_xlfn.IFNA(VLOOKUP($E:$E,'6'!$A:$F,3,0),"")</f>
        <v/>
      </c>
      <c r="T3845" s="313">
        <v>1</v>
      </c>
      <c r="U3845" s="313">
        <v>12</v>
      </c>
      <c r="V3845" s="313">
        <v>60</v>
      </c>
      <c r="W3845" s="314">
        <v>0.11700000000000001</v>
      </c>
      <c r="X3845" s="315">
        <v>7.4509800000000003E-4</v>
      </c>
      <c r="Y3845" s="749">
        <v>1050</v>
      </c>
      <c r="Z3845" s="282"/>
      <c r="AA3845" s="316" t="s">
        <v>393</v>
      </c>
      <c r="AB3845" s="282" t="s">
        <v>9163</v>
      </c>
      <c r="AC3845" s="317" t="s">
        <v>2081</v>
      </c>
      <c r="AD3845" s="318" t="s">
        <v>506</v>
      </c>
      <c r="AE3845" s="319">
        <v>0</v>
      </c>
      <c r="AF3845" s="319" t="s">
        <v>11308</v>
      </c>
      <c r="AG3845" s="320">
        <v>13.85</v>
      </c>
      <c r="AH3845" s="321">
        <f t="shared" ref="AH3845:AH3854" si="657">IF($A$3="РЕГИОНЫ",ROUND($AG3845*(1-($L$6-$F$4))*(1-$F$3)*(1+$AG$2)*$AG$1,2),0)</f>
        <v>0</v>
      </c>
      <c r="AI3845" s="287">
        <f>_xlfn.IFNA(VLOOKUP(AD:AD,грп!B:C,2,0),0)</f>
        <v>0</v>
      </c>
      <c r="AJ3845" s="607">
        <v>30</v>
      </c>
      <c r="AK3845" s="672" t="str">
        <f t="shared" si="651"/>
        <v xml:space="preserve"> </v>
      </c>
      <c r="AL3845" s="174"/>
    </row>
    <row r="3846" spans="1:38" s="4" customFormat="1" ht="12" customHeight="1" outlineLevel="1" x14ac:dyDescent="0.35">
      <c r="A3846" s="307" t="s">
        <v>10402</v>
      </c>
      <c r="B3846" s="308" t="s">
        <v>9015</v>
      </c>
      <c r="C3846" s="290" t="s">
        <v>555</v>
      </c>
      <c r="D3846" s="310" t="s">
        <v>5360</v>
      </c>
      <c r="E3846" s="322" t="s">
        <v>383</v>
      </c>
      <c r="F3846" s="293"/>
      <c r="G3846" s="293"/>
      <c r="H3846" s="294" t="s">
        <v>11838</v>
      </c>
      <c r="I3846" s="294" t="str">
        <f>IFERROR(_xlfn.IFNA(VLOOKUP($D:$D,history!$I:$Y,3,0),VLOOKUP(E:E,history!$H:$Y,4,0)),"--")</f>
        <v>--</v>
      </c>
      <c r="J3846" s="282" t="s">
        <v>9870</v>
      </c>
      <c r="K3846" s="282" t="str">
        <f t="shared" si="652"/>
        <v/>
      </c>
      <c r="L3846" s="312">
        <f t="shared" si="655"/>
        <v>650.21</v>
      </c>
      <c r="M3846" s="312">
        <f t="shared" si="656"/>
        <v>985.16</v>
      </c>
      <c r="N3846" s="297" t="str">
        <f>_xlfn.IFNA(VLOOKUP($E:$E,'1'!$A:$E,3,0),"")</f>
        <v/>
      </c>
      <c r="O3846" s="297" t="str">
        <f>_xlfn.IFNA(VLOOKUP($E:$E,'2'!$A:$E,3,0),"")</f>
        <v/>
      </c>
      <c r="P3846" s="297" t="str">
        <f>_xlfn.IFNA(VLOOKUP($E:$E,'3'!$A:$D,3,0),"")</f>
        <v/>
      </c>
      <c r="Q3846" s="297" t="str">
        <f>_xlfn.IFNA(VLOOKUP($E:$E,'4'!$A:$F,3,0),"")</f>
        <v/>
      </c>
      <c r="R3846" s="297" t="str">
        <f>_xlfn.IFNA(VLOOKUP($E:$E,'5'!$A:$F,3,0),"")</f>
        <v/>
      </c>
      <c r="S3846" s="297" t="str">
        <f>_xlfn.IFNA(VLOOKUP($E:$E,'6'!$A:$F,3,0),"")</f>
        <v/>
      </c>
      <c r="T3846" s="313">
        <v>1</v>
      </c>
      <c r="U3846" s="313">
        <v>12</v>
      </c>
      <c r="V3846" s="313">
        <v>60</v>
      </c>
      <c r="W3846" s="314">
        <v>0.11700000000000001</v>
      </c>
      <c r="X3846" s="315">
        <v>7.4509800000000003E-4</v>
      </c>
      <c r="Y3846" s="749">
        <v>940</v>
      </c>
      <c r="Z3846" s="282"/>
      <c r="AA3846" s="316" t="s">
        <v>10390</v>
      </c>
      <c r="AB3846" s="282" t="s">
        <v>9163</v>
      </c>
      <c r="AC3846" s="317" t="s">
        <v>2081</v>
      </c>
      <c r="AD3846" s="318" t="s">
        <v>506</v>
      </c>
      <c r="AE3846" s="319">
        <v>0</v>
      </c>
      <c r="AF3846" s="319" t="s">
        <v>11308</v>
      </c>
      <c r="AG3846" s="320">
        <v>12.35</v>
      </c>
      <c r="AH3846" s="321">
        <f t="shared" si="657"/>
        <v>0</v>
      </c>
      <c r="AI3846" s="287">
        <f>_xlfn.IFNA(VLOOKUP(AD:AD,грп!B:C,2,0),0)</f>
        <v>0</v>
      </c>
      <c r="AJ3846" s="607">
        <v>18</v>
      </c>
      <c r="AK3846" s="672" t="str">
        <f t="shared" si="651"/>
        <v xml:space="preserve"> </v>
      </c>
      <c r="AL3846" s="174"/>
    </row>
    <row r="3847" spans="1:38" s="4" customFormat="1" ht="12" customHeight="1" outlineLevel="1" x14ac:dyDescent="0.35">
      <c r="A3847" s="307" t="s">
        <v>10402</v>
      </c>
      <c r="B3847" s="308" t="s">
        <v>9016</v>
      </c>
      <c r="C3847" s="290" t="s">
        <v>555</v>
      </c>
      <c r="D3847" s="310" t="s">
        <v>11759</v>
      </c>
      <c r="E3847" s="322" t="s">
        <v>384</v>
      </c>
      <c r="F3847" s="293"/>
      <c r="G3847" s="293"/>
      <c r="H3847" s="294" t="s">
        <v>5946</v>
      </c>
      <c r="I3847" s="294" t="str">
        <f>IFERROR(_xlfn.IFNA(VLOOKUP($D:$D,history!$I:$Y,3,0),VLOOKUP(E:E,history!$H:$Y,4,0)),"--")</f>
        <v>--</v>
      </c>
      <c r="J3847" s="282" t="s">
        <v>5946</v>
      </c>
      <c r="K3847" s="282" t="str">
        <f t="shared" si="652"/>
        <v/>
      </c>
      <c r="L3847" s="312">
        <f t="shared" si="655"/>
        <v>738.65</v>
      </c>
      <c r="M3847" s="312">
        <f t="shared" si="656"/>
        <v>1119.17</v>
      </c>
      <c r="N3847" s="297" t="str">
        <f>_xlfn.IFNA(VLOOKUP($E:$E,'1'!$A:$E,3,0),"")</f>
        <v/>
      </c>
      <c r="O3847" s="297" t="str">
        <f>_xlfn.IFNA(VLOOKUP($E:$E,'2'!$A:$E,3,0),"")</f>
        <v/>
      </c>
      <c r="P3847" s="297" t="str">
        <f>_xlfn.IFNA(VLOOKUP($E:$E,'3'!$A:$D,3,0),"")</f>
        <v/>
      </c>
      <c r="Q3847" s="297" t="str">
        <f>_xlfn.IFNA(VLOOKUP($E:$E,'4'!$A:$F,3,0),"")</f>
        <v/>
      </c>
      <c r="R3847" s="297" t="str">
        <f>_xlfn.IFNA(VLOOKUP($E:$E,'5'!$A:$F,3,0),"")</f>
        <v/>
      </c>
      <c r="S3847" s="297" t="str">
        <f>_xlfn.IFNA(VLOOKUP($E:$E,'6'!$A:$F,3,0),"")</f>
        <v/>
      </c>
      <c r="T3847" s="313">
        <v>1</v>
      </c>
      <c r="U3847" s="313">
        <v>12</v>
      </c>
      <c r="V3847" s="313">
        <v>60</v>
      </c>
      <c r="W3847" s="314">
        <v>0.11700000000000001</v>
      </c>
      <c r="X3847" s="315">
        <v>7.4509800000000003E-4</v>
      </c>
      <c r="Y3847" s="749">
        <v>1060</v>
      </c>
      <c r="Z3847" s="282"/>
      <c r="AA3847" s="316" t="s">
        <v>393</v>
      </c>
      <c r="AB3847" s="282" t="s">
        <v>9163</v>
      </c>
      <c r="AC3847" s="317" t="s">
        <v>2081</v>
      </c>
      <c r="AD3847" s="318" t="s">
        <v>506</v>
      </c>
      <c r="AE3847" s="319">
        <v>0</v>
      </c>
      <c r="AF3847" s="319" t="s">
        <v>11308</v>
      </c>
      <c r="AG3847" s="320">
        <v>14.03</v>
      </c>
      <c r="AH3847" s="321">
        <f t="shared" si="657"/>
        <v>0</v>
      </c>
      <c r="AI3847" s="287">
        <f>_xlfn.IFNA(VLOOKUP(AD:AD,грп!B:C,2,0),0)</f>
        <v>0</v>
      </c>
      <c r="AJ3847" s="607">
        <v>0</v>
      </c>
      <c r="AK3847" s="672" t="str">
        <f t="shared" si="651"/>
        <v xml:space="preserve"> </v>
      </c>
      <c r="AL3847" s="174"/>
    </row>
    <row r="3848" spans="1:38" s="4" customFormat="1" ht="12" customHeight="1" outlineLevel="1" x14ac:dyDescent="0.35">
      <c r="A3848" s="307" t="s">
        <v>10402</v>
      </c>
      <c r="B3848" s="308" t="s">
        <v>9017</v>
      </c>
      <c r="C3848" s="290" t="s">
        <v>555</v>
      </c>
      <c r="D3848" s="310" t="s">
        <v>11760</v>
      </c>
      <c r="E3848" s="322" t="s">
        <v>385</v>
      </c>
      <c r="F3848" s="293"/>
      <c r="G3848" s="293"/>
      <c r="H3848" s="294" t="s">
        <v>5946</v>
      </c>
      <c r="I3848" s="294" t="str">
        <f>IFERROR(_xlfn.IFNA(VLOOKUP($D:$D,history!$I:$Y,3,0),VLOOKUP(E:E,history!$H:$Y,4,0)),"--")</f>
        <v>--</v>
      </c>
      <c r="J3848" s="282" t="s">
        <v>5946</v>
      </c>
      <c r="K3848" s="282" t="str">
        <f t="shared" si="652"/>
        <v/>
      </c>
      <c r="L3848" s="312">
        <f t="shared" si="655"/>
        <v>848.69</v>
      </c>
      <c r="M3848" s="312">
        <f t="shared" si="656"/>
        <v>1285.8900000000001</v>
      </c>
      <c r="N3848" s="297" t="str">
        <f>_xlfn.IFNA(VLOOKUP($E:$E,'1'!$A:$E,3,0),"")</f>
        <v/>
      </c>
      <c r="O3848" s="297" t="str">
        <f>_xlfn.IFNA(VLOOKUP($E:$E,'2'!$A:$E,3,0),"")</f>
        <v/>
      </c>
      <c r="P3848" s="297" t="str">
        <f>_xlfn.IFNA(VLOOKUP($E:$E,'3'!$A:$D,3,0),"")</f>
        <v/>
      </c>
      <c r="Q3848" s="297" t="str">
        <f>_xlfn.IFNA(VLOOKUP($E:$E,'4'!$A:$F,3,0),"")</f>
        <v/>
      </c>
      <c r="R3848" s="297" t="str">
        <f>_xlfn.IFNA(VLOOKUP($E:$E,'5'!$A:$F,3,0),"")</f>
        <v/>
      </c>
      <c r="S3848" s="297" t="str">
        <f>_xlfn.IFNA(VLOOKUP($E:$E,'6'!$A:$F,3,0),"")</f>
        <v/>
      </c>
      <c r="T3848" s="313">
        <v>1</v>
      </c>
      <c r="U3848" s="313">
        <v>12</v>
      </c>
      <c r="V3848" s="313">
        <v>60</v>
      </c>
      <c r="W3848" s="314">
        <v>0.13400000000000001</v>
      </c>
      <c r="X3848" s="315">
        <v>7.8750000000000001E-4</v>
      </c>
      <c r="Y3848" s="749">
        <v>1220</v>
      </c>
      <c r="Z3848" s="282"/>
      <c r="AA3848" s="316" t="s">
        <v>10390</v>
      </c>
      <c r="AB3848" s="282" t="s">
        <v>9163</v>
      </c>
      <c r="AC3848" s="317" t="s">
        <v>2081</v>
      </c>
      <c r="AD3848" s="318" t="s">
        <v>506</v>
      </c>
      <c r="AE3848" s="319">
        <v>0</v>
      </c>
      <c r="AF3848" s="319" t="s">
        <v>11308</v>
      </c>
      <c r="AG3848" s="320">
        <v>16.12</v>
      </c>
      <c r="AH3848" s="321">
        <f t="shared" si="657"/>
        <v>0</v>
      </c>
      <c r="AI3848" s="287">
        <f>_xlfn.IFNA(VLOOKUP(AD:AD,грп!B:C,2,0),0)</f>
        <v>0</v>
      </c>
      <c r="AJ3848" s="607">
        <v>0</v>
      </c>
      <c r="AK3848" s="672" t="str">
        <f t="shared" si="651"/>
        <v xml:space="preserve"> </v>
      </c>
      <c r="AL3848" s="174"/>
    </row>
    <row r="3849" spans="1:38" s="4" customFormat="1" ht="12" customHeight="1" outlineLevel="1" x14ac:dyDescent="0.35">
      <c r="A3849" s="307" t="s">
        <v>10402</v>
      </c>
      <c r="B3849" s="308" t="s">
        <v>9018</v>
      </c>
      <c r="C3849" s="290" t="s">
        <v>555</v>
      </c>
      <c r="D3849" s="310" t="s">
        <v>11761</v>
      </c>
      <c r="E3849" s="322" t="s">
        <v>386</v>
      </c>
      <c r="F3849" s="293"/>
      <c r="G3849" s="293"/>
      <c r="H3849" s="294" t="s">
        <v>5946</v>
      </c>
      <c r="I3849" s="294" t="str">
        <f>IFERROR(_xlfn.IFNA(VLOOKUP($D:$D,history!$I:$Y,3,0),VLOOKUP(E:E,history!$H:$Y,4,0)),"--")</f>
        <v>--</v>
      </c>
      <c r="J3849" s="282" t="s">
        <v>5946</v>
      </c>
      <c r="K3849" s="282" t="str">
        <f t="shared" si="652"/>
        <v/>
      </c>
      <c r="L3849" s="312">
        <f t="shared" si="655"/>
        <v>761.29</v>
      </c>
      <c r="M3849" s="312">
        <f t="shared" si="656"/>
        <v>1153.47</v>
      </c>
      <c r="N3849" s="297" t="str">
        <f>_xlfn.IFNA(VLOOKUP($E:$E,'1'!$A:$E,3,0),"")</f>
        <v/>
      </c>
      <c r="O3849" s="297" t="str">
        <f>_xlfn.IFNA(VLOOKUP($E:$E,'2'!$A:$E,3,0),"")</f>
        <v/>
      </c>
      <c r="P3849" s="297" t="str">
        <f>_xlfn.IFNA(VLOOKUP($E:$E,'3'!$A:$D,3,0),"")</f>
        <v/>
      </c>
      <c r="Q3849" s="297" t="str">
        <f>_xlfn.IFNA(VLOOKUP($E:$E,'4'!$A:$F,3,0),"")</f>
        <v/>
      </c>
      <c r="R3849" s="297" t="str">
        <f>_xlfn.IFNA(VLOOKUP($E:$E,'5'!$A:$F,3,0),"")</f>
        <v/>
      </c>
      <c r="S3849" s="297" t="str">
        <f>_xlfn.IFNA(VLOOKUP($E:$E,'6'!$A:$F,3,0),"")</f>
        <v/>
      </c>
      <c r="T3849" s="313">
        <v>1</v>
      </c>
      <c r="U3849" s="313">
        <v>12</v>
      </c>
      <c r="V3849" s="313">
        <v>60</v>
      </c>
      <c r="W3849" s="314">
        <v>0.11700000000000001</v>
      </c>
      <c r="X3849" s="315">
        <v>7.6999999999999996E-4</v>
      </c>
      <c r="Y3849" s="749">
        <v>1090</v>
      </c>
      <c r="Z3849" s="282"/>
      <c r="AA3849" s="316" t="s">
        <v>10390</v>
      </c>
      <c r="AB3849" s="282" t="s">
        <v>9163</v>
      </c>
      <c r="AC3849" s="317" t="s">
        <v>2081</v>
      </c>
      <c r="AD3849" s="318" t="s">
        <v>506</v>
      </c>
      <c r="AE3849" s="319">
        <v>0</v>
      </c>
      <c r="AF3849" s="319" t="s">
        <v>11308</v>
      </c>
      <c r="AG3849" s="320">
        <v>14.46</v>
      </c>
      <c r="AH3849" s="321">
        <f t="shared" si="657"/>
        <v>0</v>
      </c>
      <c r="AI3849" s="287">
        <f>_xlfn.IFNA(VLOOKUP(AD:AD,грп!B:C,2,0),0)</f>
        <v>0</v>
      </c>
      <c r="AJ3849" s="607">
        <v>0</v>
      </c>
      <c r="AK3849" s="672" t="str">
        <f t="shared" si="651"/>
        <v xml:space="preserve"> </v>
      </c>
      <c r="AL3849" s="174"/>
    </row>
    <row r="3850" spans="1:38" s="4" customFormat="1" ht="12" customHeight="1" outlineLevel="1" x14ac:dyDescent="0.35">
      <c r="A3850" s="307" t="s">
        <v>10402</v>
      </c>
      <c r="B3850" s="308" t="s">
        <v>9019</v>
      </c>
      <c r="C3850" s="290" t="s">
        <v>555</v>
      </c>
      <c r="D3850" s="310" t="s">
        <v>11762</v>
      </c>
      <c r="E3850" s="322" t="s">
        <v>387</v>
      </c>
      <c r="F3850" s="293"/>
      <c r="G3850" s="293"/>
      <c r="H3850" s="294" t="s">
        <v>5946</v>
      </c>
      <c r="I3850" s="294" t="str">
        <f>IFERROR(_xlfn.IFNA(VLOOKUP($D:$D,history!$I:$Y,3,0),VLOOKUP(E:E,history!$H:$Y,4,0)),"--")</f>
        <v>--</v>
      </c>
      <c r="J3850" s="282" t="s">
        <v>5946</v>
      </c>
      <c r="K3850" s="282" t="str">
        <f t="shared" si="652"/>
        <v/>
      </c>
      <c r="L3850" s="312">
        <f t="shared" si="655"/>
        <v>870.8</v>
      </c>
      <c r="M3850" s="312">
        <f t="shared" si="656"/>
        <v>1319.4</v>
      </c>
      <c r="N3850" s="297" t="str">
        <f>_xlfn.IFNA(VLOOKUP($E:$E,'1'!$A:$E,3,0),"")</f>
        <v/>
      </c>
      <c r="O3850" s="297" t="str">
        <f>_xlfn.IFNA(VLOOKUP($E:$E,'2'!$A:$E,3,0),"")</f>
        <v/>
      </c>
      <c r="P3850" s="297" t="str">
        <f>_xlfn.IFNA(VLOOKUP($E:$E,'3'!$A:$D,3,0),"")</f>
        <v/>
      </c>
      <c r="Q3850" s="297" t="str">
        <f>_xlfn.IFNA(VLOOKUP($E:$E,'4'!$A:$F,3,0),"")</f>
        <v/>
      </c>
      <c r="R3850" s="297" t="str">
        <f>_xlfn.IFNA(VLOOKUP($E:$E,'5'!$A:$F,3,0),"")</f>
        <v/>
      </c>
      <c r="S3850" s="297" t="str">
        <f>_xlfn.IFNA(VLOOKUP($E:$E,'6'!$A:$F,3,0),"")</f>
        <v/>
      </c>
      <c r="T3850" s="313">
        <v>1</v>
      </c>
      <c r="U3850" s="313">
        <v>12</v>
      </c>
      <c r="V3850" s="313">
        <v>60</v>
      </c>
      <c r="W3850" s="314">
        <v>0.13700000000000001</v>
      </c>
      <c r="X3850" s="315">
        <v>7.8750000000000001E-4</v>
      </c>
      <c r="Y3850" s="749">
        <v>1250</v>
      </c>
      <c r="Z3850" s="282"/>
      <c r="AA3850" s="316" t="s">
        <v>10390</v>
      </c>
      <c r="AB3850" s="282" t="s">
        <v>9163</v>
      </c>
      <c r="AC3850" s="317" t="s">
        <v>2081</v>
      </c>
      <c r="AD3850" s="318" t="s">
        <v>506</v>
      </c>
      <c r="AE3850" s="319">
        <v>0</v>
      </c>
      <c r="AF3850" s="319" t="s">
        <v>11308</v>
      </c>
      <c r="AG3850" s="320">
        <v>16.54</v>
      </c>
      <c r="AH3850" s="321">
        <f t="shared" si="657"/>
        <v>0</v>
      </c>
      <c r="AI3850" s="287">
        <f>_xlfn.IFNA(VLOOKUP(AD:AD,грп!B:C,2,0),0)</f>
        <v>0</v>
      </c>
      <c r="AJ3850" s="607">
        <v>0</v>
      </c>
      <c r="AK3850" s="672" t="str">
        <f t="shared" si="651"/>
        <v xml:space="preserve"> </v>
      </c>
      <c r="AL3850" s="174"/>
    </row>
    <row r="3851" spans="1:38" s="4" customFormat="1" ht="12" customHeight="1" outlineLevel="1" x14ac:dyDescent="0.35">
      <c r="A3851" s="307" t="s">
        <v>10402</v>
      </c>
      <c r="B3851" s="308" t="s">
        <v>9020</v>
      </c>
      <c r="C3851" s="309"/>
      <c r="D3851" s="310" t="s">
        <v>11763</v>
      </c>
      <c r="E3851" s="322" t="s">
        <v>1883</v>
      </c>
      <c r="F3851" s="293"/>
      <c r="G3851" s="293"/>
      <c r="H3851" s="294" t="s">
        <v>5946</v>
      </c>
      <c r="I3851" s="294" t="str">
        <f>IFERROR(_xlfn.IFNA(VLOOKUP($D:$D,history!$I:$Y,3,0),VLOOKUP(E:E,history!$H:$Y,4,0)),"--")</f>
        <v>--</v>
      </c>
      <c r="J3851" s="282" t="s">
        <v>9870</v>
      </c>
      <c r="K3851" s="282" t="str">
        <f t="shared" si="652"/>
        <v/>
      </c>
      <c r="L3851" s="312">
        <f t="shared" si="655"/>
        <v>670.21</v>
      </c>
      <c r="M3851" s="312">
        <f t="shared" si="656"/>
        <v>1015.47</v>
      </c>
      <c r="N3851" s="297" t="str">
        <f>_xlfn.IFNA(VLOOKUP($E:$E,'1'!$A:$E,3,0),"")</f>
        <v/>
      </c>
      <c r="O3851" s="297" t="str">
        <f>_xlfn.IFNA(VLOOKUP($E:$E,'2'!$A:$E,3,0),"")</f>
        <v/>
      </c>
      <c r="P3851" s="297" t="str">
        <f>_xlfn.IFNA(VLOOKUP($E:$E,'3'!$A:$D,3,0),"")</f>
        <v/>
      </c>
      <c r="Q3851" s="297" t="str">
        <f>_xlfn.IFNA(VLOOKUP($E:$E,'4'!$A:$F,3,0),"")</f>
        <v/>
      </c>
      <c r="R3851" s="297" t="str">
        <f>_xlfn.IFNA(VLOOKUP($E:$E,'5'!$A:$F,3,0),"")</f>
        <v/>
      </c>
      <c r="S3851" s="297" t="str">
        <f>_xlfn.IFNA(VLOOKUP($E:$E,'6'!$A:$F,3,0),"")</f>
        <v/>
      </c>
      <c r="T3851" s="313">
        <v>1</v>
      </c>
      <c r="U3851" s="313">
        <v>12</v>
      </c>
      <c r="V3851" s="313">
        <v>60</v>
      </c>
      <c r="W3851" s="314">
        <v>0.11700000000000001</v>
      </c>
      <c r="X3851" s="315">
        <v>7.4509800000000003E-4</v>
      </c>
      <c r="Y3851" s="749">
        <v>960</v>
      </c>
      <c r="Z3851" s="282"/>
      <c r="AA3851" s="316" t="s">
        <v>393</v>
      </c>
      <c r="AB3851" s="282" t="s">
        <v>9163</v>
      </c>
      <c r="AC3851" s="317" t="s">
        <v>2081</v>
      </c>
      <c r="AD3851" s="318" t="s">
        <v>506</v>
      </c>
      <c r="AE3851" s="319">
        <v>0</v>
      </c>
      <c r="AF3851" s="319" t="s">
        <v>11308</v>
      </c>
      <c r="AG3851" s="320">
        <v>12.73</v>
      </c>
      <c r="AH3851" s="321">
        <f t="shared" si="657"/>
        <v>0</v>
      </c>
      <c r="AI3851" s="287">
        <f>_xlfn.IFNA(VLOOKUP(AD:AD,грп!B:C,2,0),0)</f>
        <v>0</v>
      </c>
      <c r="AJ3851" s="607">
        <v>12</v>
      </c>
      <c r="AK3851" s="672">
        <f t="shared" si="651"/>
        <v>0</v>
      </c>
      <c r="AL3851" s="174"/>
    </row>
    <row r="3852" spans="1:38" s="4" customFormat="1" ht="12" customHeight="1" outlineLevel="1" x14ac:dyDescent="0.35">
      <c r="A3852" s="307" t="s">
        <v>10402</v>
      </c>
      <c r="B3852" s="308" t="s">
        <v>9021</v>
      </c>
      <c r="C3852" s="309"/>
      <c r="D3852" s="310" t="s">
        <v>11764</v>
      </c>
      <c r="E3852" s="322" t="s">
        <v>1884</v>
      </c>
      <c r="F3852" s="293"/>
      <c r="G3852" s="293"/>
      <c r="H3852" s="294" t="s">
        <v>5946</v>
      </c>
      <c r="I3852" s="294" t="str">
        <f>IFERROR(_xlfn.IFNA(VLOOKUP($D:$D,history!$I:$Y,3,0),VLOOKUP(E:E,history!$H:$Y,4,0)),"--")</f>
        <v>--</v>
      </c>
      <c r="J3852" s="282" t="s">
        <v>5946</v>
      </c>
      <c r="K3852" s="282" t="str">
        <f t="shared" si="652"/>
        <v/>
      </c>
      <c r="L3852" s="312">
        <f t="shared" si="655"/>
        <v>830.26</v>
      </c>
      <c r="M3852" s="312">
        <f t="shared" si="656"/>
        <v>1257.97</v>
      </c>
      <c r="N3852" s="297" t="str">
        <f>_xlfn.IFNA(VLOOKUP($E:$E,'1'!$A:$E,3,0),"")</f>
        <v/>
      </c>
      <c r="O3852" s="297" t="str">
        <f>_xlfn.IFNA(VLOOKUP($E:$E,'2'!$A:$E,3,0),"")</f>
        <v/>
      </c>
      <c r="P3852" s="297" t="str">
        <f>_xlfn.IFNA(VLOOKUP($E:$E,'3'!$A:$D,3,0),"")</f>
        <v/>
      </c>
      <c r="Q3852" s="297" t="str">
        <f>_xlfn.IFNA(VLOOKUP($E:$E,'4'!$A:$F,3,0),"")</f>
        <v/>
      </c>
      <c r="R3852" s="297" t="str">
        <f>_xlfn.IFNA(VLOOKUP($E:$E,'5'!$A:$F,3,0),"")</f>
        <v/>
      </c>
      <c r="S3852" s="297" t="str">
        <f>_xlfn.IFNA(VLOOKUP($E:$E,'6'!$A:$F,3,0),"")</f>
        <v/>
      </c>
      <c r="T3852" s="313">
        <v>1</v>
      </c>
      <c r="U3852" s="313">
        <v>12</v>
      </c>
      <c r="V3852" s="313">
        <v>60</v>
      </c>
      <c r="W3852" s="314">
        <v>0.13500000000000001</v>
      </c>
      <c r="X3852" s="315">
        <v>7.5000000000000002E-4</v>
      </c>
      <c r="Y3852" s="749">
        <v>1190</v>
      </c>
      <c r="Z3852" s="282"/>
      <c r="AA3852" s="316" t="s">
        <v>10390</v>
      </c>
      <c r="AB3852" s="282" t="s">
        <v>9163</v>
      </c>
      <c r="AC3852" s="317" t="s">
        <v>2081</v>
      </c>
      <c r="AD3852" s="318" t="s">
        <v>506</v>
      </c>
      <c r="AE3852" s="319">
        <v>0</v>
      </c>
      <c r="AF3852" s="319" t="s">
        <v>11308</v>
      </c>
      <c r="AG3852" s="320">
        <v>15.77</v>
      </c>
      <c r="AH3852" s="321">
        <f t="shared" si="657"/>
        <v>0</v>
      </c>
      <c r="AI3852" s="287">
        <f>_xlfn.IFNA(VLOOKUP(AD:AD,грп!B:C,2,0),0)</f>
        <v>0</v>
      </c>
      <c r="AJ3852" s="607">
        <v>0</v>
      </c>
      <c r="AK3852" s="672">
        <f t="shared" si="651"/>
        <v>0</v>
      </c>
      <c r="AL3852" s="174"/>
    </row>
    <row r="3853" spans="1:38" s="4" customFormat="1" ht="12" customHeight="1" outlineLevel="1" x14ac:dyDescent="0.35">
      <c r="A3853" s="307" t="s">
        <v>10402</v>
      </c>
      <c r="B3853" s="308" t="s">
        <v>9022</v>
      </c>
      <c r="C3853" s="325" t="s">
        <v>1916</v>
      </c>
      <c r="D3853" s="310" t="s">
        <v>3284</v>
      </c>
      <c r="E3853" s="322" t="s">
        <v>381</v>
      </c>
      <c r="F3853" s="293"/>
      <c r="G3853" s="293"/>
      <c r="H3853" s="294" t="s">
        <v>11838</v>
      </c>
      <c r="I3853" s="294" t="str">
        <f>IFERROR(_xlfn.IFNA(VLOOKUP($D:$D,history!$I:$Y,3,0),VLOOKUP(E:E,history!$H:$Y,4,0)),"--")</f>
        <v>V</v>
      </c>
      <c r="J3853" s="282" t="s">
        <v>9870</v>
      </c>
      <c r="K3853" s="282" t="str">
        <f t="shared" si="652"/>
        <v/>
      </c>
      <c r="L3853" s="326">
        <f>M3853</f>
        <v>310</v>
      </c>
      <c r="M3853" s="327">
        <v>310</v>
      </c>
      <c r="N3853" s="297" t="str">
        <f>_xlfn.IFNA(VLOOKUP($E:$E,'1'!$A:$E,3,0),"")</f>
        <v/>
      </c>
      <c r="O3853" s="297" t="str">
        <f>_xlfn.IFNA(VLOOKUP($E:$E,'2'!$A:$E,3,0),"")</f>
        <v/>
      </c>
      <c r="P3853" s="297" t="str">
        <f>_xlfn.IFNA(VLOOKUP($E:$E,'3'!$A:$D,3,0),"")</f>
        <v/>
      </c>
      <c r="Q3853" s="297" t="str">
        <f>_xlfn.IFNA(VLOOKUP($E:$E,'4'!$A:$F,3,0),"")</f>
        <v/>
      </c>
      <c r="R3853" s="297" t="str">
        <f>_xlfn.IFNA(VLOOKUP($E:$E,'5'!$A:$F,3,0),"")</f>
        <v/>
      </c>
      <c r="S3853" s="297" t="str">
        <f>_xlfn.IFNA(VLOOKUP($E:$E,'6'!$A:$F,3,0),"")</f>
        <v/>
      </c>
      <c r="T3853" s="313">
        <v>1</v>
      </c>
      <c r="U3853" s="313">
        <v>12</v>
      </c>
      <c r="V3853" s="313">
        <v>120</v>
      </c>
      <c r="W3853" s="314">
        <v>7.0000000000000007E-2</v>
      </c>
      <c r="X3853" s="315">
        <v>3.3E-4</v>
      </c>
      <c r="Y3853" s="749">
        <v>430</v>
      </c>
      <c r="Z3853" s="282"/>
      <c r="AA3853" s="316" t="s">
        <v>393</v>
      </c>
      <c r="AB3853" s="282" t="s">
        <v>9885</v>
      </c>
      <c r="AC3853" s="317" t="s">
        <v>2081</v>
      </c>
      <c r="AD3853" s="318" t="s">
        <v>506</v>
      </c>
      <c r="AE3853" s="319">
        <v>0</v>
      </c>
      <c r="AF3853" s="319" t="s">
        <v>11819</v>
      </c>
      <c r="AG3853" s="320">
        <v>2.88</v>
      </c>
      <c r="AH3853" s="321">
        <f t="shared" si="657"/>
        <v>0</v>
      </c>
      <c r="AI3853" s="287">
        <f>_xlfn.IFNA(VLOOKUP(AD:AD,грп!B:C,2,0),0)</f>
        <v>0</v>
      </c>
      <c r="AJ3853" s="607">
        <v>23</v>
      </c>
      <c r="AK3853" s="672" t="str">
        <f t="shared" si="651"/>
        <v>спеццена</v>
      </c>
      <c r="AL3853" s="174"/>
    </row>
    <row r="3854" spans="1:38" s="4" customFormat="1" ht="12" customHeight="1" outlineLevel="1" x14ac:dyDescent="0.35">
      <c r="A3854" s="307" t="s">
        <v>10402</v>
      </c>
      <c r="B3854" s="308" t="s">
        <v>9023</v>
      </c>
      <c r="C3854" s="325" t="s">
        <v>1916</v>
      </c>
      <c r="D3854" s="310" t="s">
        <v>3285</v>
      </c>
      <c r="E3854" s="322" t="s">
        <v>415</v>
      </c>
      <c r="F3854" s="293"/>
      <c r="G3854" s="293"/>
      <c r="H3854" s="294" t="s">
        <v>11838</v>
      </c>
      <c r="I3854" s="294" t="str">
        <f>IFERROR(_xlfn.IFNA(VLOOKUP($D:$D,history!$I:$Y,3,0),VLOOKUP(E:E,history!$H:$Y,4,0)),"--")</f>
        <v>--</v>
      </c>
      <c r="J3854" s="282" t="s">
        <v>5946</v>
      </c>
      <c r="K3854" s="282" t="str">
        <f t="shared" si="652"/>
        <v/>
      </c>
      <c r="L3854" s="326">
        <f>M3854</f>
        <v>410</v>
      </c>
      <c r="M3854" s="327">
        <v>410</v>
      </c>
      <c r="N3854" s="297" t="str">
        <f>_xlfn.IFNA(VLOOKUP($E:$E,'1'!$A:$E,3,0),"")</f>
        <v/>
      </c>
      <c r="O3854" s="297" t="str">
        <f>_xlfn.IFNA(VLOOKUP($E:$E,'2'!$A:$E,3,0),"")</f>
        <v/>
      </c>
      <c r="P3854" s="297" t="str">
        <f>_xlfn.IFNA(VLOOKUP($E:$E,'3'!$A:$D,3,0),"")</f>
        <v/>
      </c>
      <c r="Q3854" s="297" t="str">
        <f>_xlfn.IFNA(VLOOKUP($E:$E,'4'!$A:$F,3,0),"")</f>
        <v/>
      </c>
      <c r="R3854" s="297" t="str">
        <f>_xlfn.IFNA(VLOOKUP($E:$E,'5'!$A:$F,3,0),"")</f>
        <v/>
      </c>
      <c r="S3854" s="297" t="str">
        <f>_xlfn.IFNA(VLOOKUP($E:$E,'6'!$A:$F,3,0),"")</f>
        <v/>
      </c>
      <c r="T3854" s="313">
        <v>1</v>
      </c>
      <c r="U3854" s="313">
        <v>12</v>
      </c>
      <c r="V3854" s="313">
        <v>120</v>
      </c>
      <c r="W3854" s="314">
        <v>9.6000000000000002E-2</v>
      </c>
      <c r="X3854" s="315">
        <v>5.0600000000000005E-4</v>
      </c>
      <c r="Y3854" s="749">
        <v>570</v>
      </c>
      <c r="Z3854" s="282"/>
      <c r="AA3854" s="316" t="s">
        <v>393</v>
      </c>
      <c r="AB3854" s="282" t="s">
        <v>9885</v>
      </c>
      <c r="AC3854" s="317" t="s">
        <v>2081</v>
      </c>
      <c r="AD3854" s="318" t="s">
        <v>506</v>
      </c>
      <c r="AE3854" s="319">
        <v>0</v>
      </c>
      <c r="AF3854" s="319" t="s">
        <v>11819</v>
      </c>
      <c r="AG3854" s="320">
        <v>3.86</v>
      </c>
      <c r="AH3854" s="321">
        <f t="shared" si="657"/>
        <v>0</v>
      </c>
      <c r="AI3854" s="287">
        <f>_xlfn.IFNA(VLOOKUP(AD:AD,грп!B:C,2,0),0)</f>
        <v>0</v>
      </c>
      <c r="AJ3854" s="607">
        <v>29</v>
      </c>
      <c r="AK3854" s="672" t="str">
        <f t="shared" si="651"/>
        <v>спеццена</v>
      </c>
      <c r="AL3854" s="174"/>
    </row>
    <row r="3855" spans="1:38" s="4" customFormat="1" ht="12" customHeight="1" x14ac:dyDescent="0.35">
      <c r="A3855" s="288"/>
      <c r="B3855" s="289"/>
      <c r="C3855" s="290" t="s">
        <v>555</v>
      </c>
      <c r="D3855" s="291" t="s">
        <v>4359</v>
      </c>
      <c r="E3855" s="292"/>
      <c r="F3855" s="293"/>
      <c r="G3855" s="293"/>
      <c r="H3855" s="294"/>
      <c r="I3855" s="294"/>
      <c r="J3855" s="282" t="s">
        <v>393</v>
      </c>
      <c r="K3855" s="282" t="str">
        <f t="shared" si="652"/>
        <v/>
      </c>
      <c r="L3855" s="295"/>
      <c r="M3855" s="296"/>
      <c r="N3855" s="297"/>
      <c r="O3855" s="297"/>
      <c r="P3855" s="297"/>
      <c r="Q3855" s="297" t="str">
        <f>_xlfn.IFNA(VLOOKUP($E:$E,'4'!$A:$F,3,0),"")</f>
        <v/>
      </c>
      <c r="R3855" s="297" t="str">
        <f>_xlfn.IFNA(VLOOKUP($E:$E,'5'!$A:$F,3,0),"")</f>
        <v/>
      </c>
      <c r="S3855" s="297"/>
      <c r="T3855" s="298"/>
      <c r="U3855" s="280"/>
      <c r="V3855" s="280"/>
      <c r="W3855" s="300"/>
      <c r="X3855" s="301"/>
      <c r="Y3855" s="749"/>
      <c r="Z3855" s="282"/>
      <c r="AA3855" s="280"/>
      <c r="AB3855" s="280"/>
      <c r="AC3855" s="302"/>
      <c r="AD3855" s="338" t="s">
        <v>4359</v>
      </c>
      <c r="AE3855" s="280"/>
      <c r="AF3855" s="329"/>
      <c r="AG3855" s="339"/>
      <c r="AH3855" s="306"/>
      <c r="AI3855" s="287">
        <f>_xlfn.IFNA(VLOOKUP(AD:AD,грп!B:C,2,0),0)</f>
        <v>0</v>
      </c>
      <c r="AJ3855" s="607">
        <v>0</v>
      </c>
      <c r="AK3855" s="672" t="str">
        <f t="shared" si="651"/>
        <v xml:space="preserve"> </v>
      </c>
      <c r="AL3855" s="174"/>
    </row>
    <row r="3856" spans="1:38" s="4" customFormat="1" ht="12" customHeight="1" outlineLevel="1" x14ac:dyDescent="0.35">
      <c r="A3856" s="307" t="s">
        <v>10402</v>
      </c>
      <c r="B3856" s="308" t="s">
        <v>9024</v>
      </c>
      <c r="C3856" s="346" t="s">
        <v>393</v>
      </c>
      <c r="D3856" s="310" t="s">
        <v>11765</v>
      </c>
      <c r="E3856" s="322" t="s">
        <v>4357</v>
      </c>
      <c r="F3856" s="293"/>
      <c r="G3856" s="293"/>
      <c r="H3856" s="294" t="s">
        <v>5946</v>
      </c>
      <c r="I3856" s="294" t="str">
        <f>IFERROR(_xlfn.IFNA(VLOOKUP($D:$D,history!$I:$Y,3,0),VLOOKUP(E:E,history!$H:$Y,4,0)),"--")</f>
        <v>--</v>
      </c>
      <c r="J3856" s="282" t="s">
        <v>5946</v>
      </c>
      <c r="K3856" s="282" t="str">
        <f t="shared" si="652"/>
        <v/>
      </c>
      <c r="L3856" s="312">
        <f>IF($A$3="ИМ",ROUND($Y3856*(1-($L$6-$F$4))*(1-$F$3)*(1+$AG$2),2),ROUND($M3856*(1-($L$6-$F$4))*(1-$F$3)*(1+$AG$2),2))</f>
        <v>185.32</v>
      </c>
      <c r="M3856" s="312">
        <f>ROUND(IF($A$3="РЕГИОНЫ",AG3856*$AG$3*$AG$1,IF(AI3856=0,AG3856*$AG$3*$AG$1,AG3856*$AG$3*(1-5%)*$AG$1)),2)</f>
        <v>280.79000000000002</v>
      </c>
      <c r="N3856" s="297" t="str">
        <f>_xlfn.IFNA(VLOOKUP($E:$E,'1'!$A:$E,3,0),"")</f>
        <v/>
      </c>
      <c r="O3856" s="297" t="str">
        <f>_xlfn.IFNA(VLOOKUP($E:$E,'2'!$A:$E,3,0),"")</f>
        <v/>
      </c>
      <c r="P3856" s="297" t="str">
        <f>_xlfn.IFNA(VLOOKUP($E:$E,'3'!$A:$D,3,0),"")</f>
        <v/>
      </c>
      <c r="Q3856" s="297" t="str">
        <f>_xlfn.IFNA(VLOOKUP($E:$E,'4'!$A:$F,3,0),"")</f>
        <v/>
      </c>
      <c r="R3856" s="297" t="str">
        <f>_xlfn.IFNA(VLOOKUP($E:$E,'5'!$A:$F,3,0),"")</f>
        <v/>
      </c>
      <c r="S3856" s="297" t="str">
        <f>_xlfn.IFNA(VLOOKUP($E:$E,'6'!$A:$F,3,0),"")</f>
        <v/>
      </c>
      <c r="T3856" s="313">
        <v>1</v>
      </c>
      <c r="U3856" s="313">
        <v>1</v>
      </c>
      <c r="V3856" s="313">
        <v>1</v>
      </c>
      <c r="W3856" s="314">
        <v>1.2E-2</v>
      </c>
      <c r="X3856" s="315">
        <v>1.9999999999999999E-6</v>
      </c>
      <c r="Y3856" s="749">
        <v>270</v>
      </c>
      <c r="Z3856" s="282"/>
      <c r="AA3856" s="316" t="s">
        <v>393</v>
      </c>
      <c r="AB3856" s="282" t="s">
        <v>9163</v>
      </c>
      <c r="AC3856" s="317" t="s">
        <v>2081</v>
      </c>
      <c r="AD3856" s="318" t="s">
        <v>4359</v>
      </c>
      <c r="AE3856" s="319">
        <v>0</v>
      </c>
      <c r="AF3856" s="319" t="s">
        <v>11273</v>
      </c>
      <c r="AG3856" s="320">
        <v>3.52</v>
      </c>
      <c r="AH3856" s="321">
        <f>IF($A$3="РЕГИОНЫ",ROUND($AG3856*(1-($L$6-$F$4))*(1-$F$3)*(1+$AG$2)*$AG$1,2),0)</f>
        <v>0</v>
      </c>
      <c r="AI3856" s="287">
        <f>_xlfn.IFNA(VLOOKUP(AD:AD,грп!B:C,2,0),0)</f>
        <v>0</v>
      </c>
      <c r="AJ3856" s="607">
        <v>0</v>
      </c>
      <c r="AK3856" s="672" t="str">
        <f t="shared" si="651"/>
        <v/>
      </c>
      <c r="AL3856" s="174"/>
    </row>
    <row r="3857" spans="1:38" s="4" customFormat="1" ht="12" customHeight="1" outlineLevel="1" x14ac:dyDescent="0.35">
      <c r="A3857" s="307" t="s">
        <v>10402</v>
      </c>
      <c r="B3857" s="308" t="s">
        <v>9025</v>
      </c>
      <c r="C3857" s="346" t="s">
        <v>393</v>
      </c>
      <c r="D3857" s="310" t="s">
        <v>11766</v>
      </c>
      <c r="E3857" s="322" t="s">
        <v>4358</v>
      </c>
      <c r="F3857" s="293"/>
      <c r="G3857" s="293"/>
      <c r="H3857" s="294" t="s">
        <v>5946</v>
      </c>
      <c r="I3857" s="294" t="str">
        <f>IFERROR(_xlfn.IFNA(VLOOKUP($D:$D,history!$I:$Y,3,0),VLOOKUP(E:E,history!$H:$Y,4,0)),"--")</f>
        <v>--</v>
      </c>
      <c r="J3857" s="282" t="s">
        <v>5946</v>
      </c>
      <c r="K3857" s="282" t="str">
        <f t="shared" si="652"/>
        <v/>
      </c>
      <c r="L3857" s="312">
        <f>IF($A$3="ИМ",ROUND($Y3857*(1-($L$6-$F$4))*(1-$F$3)*(1+$AG$2),2),ROUND($M3857*(1-($L$6-$F$4))*(1-$F$3)*(1+$AG$2),2))</f>
        <v>209.02</v>
      </c>
      <c r="M3857" s="312">
        <f>ROUND(IF($A$3="РЕГИОНЫ",AG3857*$AG$3*$AG$1,IF(AI3857=0,AG3857*$AG$3*$AG$1,AG3857*$AG$3*(1-5%)*$AG$1)),2)</f>
        <v>316.69</v>
      </c>
      <c r="N3857" s="297" t="str">
        <f>_xlfn.IFNA(VLOOKUP($E:$E,'1'!$A:$E,3,0),"")</f>
        <v/>
      </c>
      <c r="O3857" s="297" t="str">
        <f>_xlfn.IFNA(VLOOKUP($E:$E,'2'!$A:$E,3,0),"")</f>
        <v/>
      </c>
      <c r="P3857" s="297" t="str">
        <f>_xlfn.IFNA(VLOOKUP($E:$E,'3'!$A:$D,3,0),"")</f>
        <v/>
      </c>
      <c r="Q3857" s="297" t="str">
        <f>_xlfn.IFNA(VLOOKUP($E:$E,'4'!$A:$F,3,0),"")</f>
        <v/>
      </c>
      <c r="R3857" s="297" t="str">
        <f>_xlfn.IFNA(VLOOKUP($E:$E,'5'!$A:$F,3,0),"")</f>
        <v/>
      </c>
      <c r="S3857" s="297" t="str">
        <f>_xlfn.IFNA(VLOOKUP($E:$E,'6'!$A:$F,3,0),"")</f>
        <v/>
      </c>
      <c r="T3857" s="313">
        <v>1</v>
      </c>
      <c r="U3857" s="313">
        <v>1</v>
      </c>
      <c r="V3857" s="313">
        <v>1</v>
      </c>
      <c r="W3857" s="314">
        <v>1.2E-2</v>
      </c>
      <c r="X3857" s="315">
        <v>1.9999999999999999E-6</v>
      </c>
      <c r="Y3857" s="749">
        <v>290</v>
      </c>
      <c r="Z3857" s="282"/>
      <c r="AA3857" s="316" t="s">
        <v>393</v>
      </c>
      <c r="AB3857" s="282" t="s">
        <v>9163</v>
      </c>
      <c r="AC3857" s="317" t="s">
        <v>2081</v>
      </c>
      <c r="AD3857" s="318" t="s">
        <v>4359</v>
      </c>
      <c r="AE3857" s="319">
        <v>0</v>
      </c>
      <c r="AF3857" s="319" t="s">
        <v>11273</v>
      </c>
      <c r="AG3857" s="320">
        <v>3.97</v>
      </c>
      <c r="AH3857" s="321">
        <f>IF($A$3="РЕГИОНЫ",ROUND($AG3857*(1-($L$6-$F$4))*(1-$F$3)*(1+$AG$2)*$AG$1,2),0)</f>
        <v>0</v>
      </c>
      <c r="AI3857" s="287">
        <f>_xlfn.IFNA(VLOOKUP(AD:AD,грп!B:C,2,0),0)</f>
        <v>0</v>
      </c>
      <c r="AJ3857" s="607">
        <v>0</v>
      </c>
      <c r="AK3857" s="672" t="str">
        <f t="shared" si="651"/>
        <v/>
      </c>
      <c r="AL3857" s="174"/>
    </row>
    <row r="3858" spans="1:38" s="4" customFormat="1" ht="12" customHeight="1" x14ac:dyDescent="0.35">
      <c r="A3858" s="288"/>
      <c r="B3858" s="289"/>
      <c r="C3858" s="290" t="s">
        <v>555</v>
      </c>
      <c r="D3858" s="291" t="s">
        <v>5321</v>
      </c>
      <c r="E3858" s="292"/>
      <c r="F3858" s="293"/>
      <c r="G3858" s="293"/>
      <c r="H3858" s="294"/>
      <c r="I3858" s="294"/>
      <c r="J3858" s="282" t="s">
        <v>393</v>
      </c>
      <c r="K3858" s="282" t="str">
        <f t="shared" si="652"/>
        <v/>
      </c>
      <c r="L3858" s="295"/>
      <c r="M3858" s="296"/>
      <c r="N3858" s="297"/>
      <c r="O3858" s="297"/>
      <c r="P3858" s="297"/>
      <c r="Q3858" s="297" t="str">
        <f>_xlfn.IFNA(VLOOKUP($E:$E,'4'!$A:$F,3,0),"")</f>
        <v/>
      </c>
      <c r="R3858" s="297" t="str">
        <f>_xlfn.IFNA(VLOOKUP($E:$E,'5'!$A:$F,3,0),"")</f>
        <v/>
      </c>
      <c r="S3858" s="297"/>
      <c r="T3858" s="298"/>
      <c r="U3858" s="280"/>
      <c r="V3858" s="280"/>
      <c r="W3858" s="300"/>
      <c r="X3858" s="301"/>
      <c r="Y3858" s="749"/>
      <c r="Z3858" s="282"/>
      <c r="AA3858" s="280"/>
      <c r="AB3858" s="280"/>
      <c r="AC3858" s="302"/>
      <c r="AD3858" s="338" t="s">
        <v>5321</v>
      </c>
      <c r="AE3858" s="280"/>
      <c r="AF3858" s="329"/>
      <c r="AG3858" s="339"/>
      <c r="AH3858" s="306"/>
      <c r="AI3858" s="287">
        <f>_xlfn.IFNA(VLOOKUP(AD:AD,грп!B:C,2,0),0)</f>
        <v>0</v>
      </c>
      <c r="AJ3858" s="607">
        <v>0</v>
      </c>
      <c r="AK3858" s="672" t="str">
        <f t="shared" si="651"/>
        <v xml:space="preserve"> </v>
      </c>
      <c r="AL3858" s="174"/>
    </row>
    <row r="3859" spans="1:38" s="4" customFormat="1" ht="12" customHeight="1" outlineLevel="1" x14ac:dyDescent="0.35">
      <c r="A3859" s="307" t="s">
        <v>339</v>
      </c>
      <c r="B3859" s="308" t="s">
        <v>9026</v>
      </c>
      <c r="C3859" s="309"/>
      <c r="D3859" s="310" t="s">
        <v>11767</v>
      </c>
      <c r="E3859" s="322" t="s">
        <v>5318</v>
      </c>
      <c r="F3859" s="293"/>
      <c r="G3859" s="293"/>
      <c r="H3859" s="294" t="s">
        <v>5946</v>
      </c>
      <c r="I3859" s="294" t="str">
        <f>IFERROR(_xlfn.IFNA(VLOOKUP($D:$D,history!$I:$Y,3,0),VLOOKUP(E:E,history!$H:$Y,4,0)),"--")</f>
        <v>--</v>
      </c>
      <c r="J3859" s="282" t="s">
        <v>5946</v>
      </c>
      <c r="K3859" s="282" t="str">
        <f t="shared" si="652"/>
        <v/>
      </c>
      <c r="L3859" s="331">
        <f>IF($A$3="ИМ",ROUND($Y3859*(1-($L$6-$F$4))*(1-$F$3)*(1+$AG$2),2),ROUND($M3859*(1-($L$6-$F$4))*(1-$F$3)*(1+$AG$2),2))</f>
        <v>146.81</v>
      </c>
      <c r="M3859" s="331">
        <v>222.44</v>
      </c>
      <c r="N3859" s="297" t="str">
        <f>_xlfn.IFNA(VLOOKUP($E:$E,'1'!$A:$E,3,0),"")</f>
        <v/>
      </c>
      <c r="O3859" s="297" t="str">
        <f>_xlfn.IFNA(VLOOKUP($E:$E,'2'!$A:$E,3,0),"")</f>
        <v/>
      </c>
      <c r="P3859" s="297" t="str">
        <f>_xlfn.IFNA(VLOOKUP($E:$E,'3'!$A:$D,3,0),"")</f>
        <v/>
      </c>
      <c r="Q3859" s="297" t="str">
        <f>_xlfn.IFNA(VLOOKUP($E:$E,'4'!$A:$F,3,0),"")</f>
        <v/>
      </c>
      <c r="R3859" s="297" t="str">
        <f>_xlfn.IFNA(VLOOKUP($E:$E,'5'!$A:$F,3,0),"")</f>
        <v/>
      </c>
      <c r="S3859" s="297" t="str">
        <f>_xlfn.IFNA(VLOOKUP($E:$E,'6'!$A:$F,3,0),"")</f>
        <v/>
      </c>
      <c r="T3859" s="313">
        <v>1</v>
      </c>
      <c r="U3859" s="313">
        <v>1</v>
      </c>
      <c r="V3859" s="313">
        <v>10</v>
      </c>
      <c r="W3859" s="314">
        <v>0.19</v>
      </c>
      <c r="X3859" s="315">
        <v>2.0999999999999999E-3</v>
      </c>
      <c r="Y3859" s="749">
        <v>210</v>
      </c>
      <c r="Z3859" s="332" t="s">
        <v>5283</v>
      </c>
      <c r="AA3859" s="316" t="s">
        <v>393</v>
      </c>
      <c r="AB3859" s="282" t="s">
        <v>9163</v>
      </c>
      <c r="AC3859" s="317" t="s">
        <v>2081</v>
      </c>
      <c r="AD3859" s="318" t="s">
        <v>5321</v>
      </c>
      <c r="AE3859" s="319">
        <v>0</v>
      </c>
      <c r="AF3859" s="319" t="s">
        <v>11282</v>
      </c>
      <c r="AG3859" s="320">
        <v>3.23</v>
      </c>
      <c r="AH3859" s="321">
        <f>IF($A$3="РЕГИОНЫ",ROUND($AG3859*(1-($L$6-$F$4))*(1-$F$3)*(1+$AG$2)*$AG$1,2),0)</f>
        <v>0</v>
      </c>
      <c r="AI3859" s="287">
        <f>_xlfn.IFNA(VLOOKUP(AD:AD,грп!B:C,2,0),0)</f>
        <v>0</v>
      </c>
      <c r="AJ3859" s="607">
        <v>15</v>
      </c>
      <c r="AK3859" s="672">
        <f t="shared" si="651"/>
        <v>0</v>
      </c>
      <c r="AL3859" s="174"/>
    </row>
    <row r="3860" spans="1:38" s="4" customFormat="1" ht="12" customHeight="1" outlineLevel="1" x14ac:dyDescent="0.35">
      <c r="A3860" s="307" t="s">
        <v>339</v>
      </c>
      <c r="B3860" s="308" t="s">
        <v>9027</v>
      </c>
      <c r="C3860" s="309"/>
      <c r="D3860" s="310" t="s">
        <v>11768</v>
      </c>
      <c r="E3860" s="322" t="s">
        <v>5319</v>
      </c>
      <c r="F3860" s="293"/>
      <c r="G3860" s="293"/>
      <c r="H3860" s="294" t="s">
        <v>5946</v>
      </c>
      <c r="I3860" s="294" t="str">
        <f>IFERROR(_xlfn.IFNA(VLOOKUP($D:$D,history!$I:$Y,3,0),VLOOKUP(E:E,history!$H:$Y,4,0)),"--")</f>
        <v>--</v>
      </c>
      <c r="J3860" s="282" t="s">
        <v>9870</v>
      </c>
      <c r="K3860" s="282" t="str">
        <f t="shared" si="652"/>
        <v/>
      </c>
      <c r="L3860" s="331">
        <f>IF($A$3="ИМ",ROUND($Y3860*(1-($L$6-$F$4))*(1-$F$3)*(1+$AG$2),2),ROUND($M3860*(1-($L$6-$F$4))*(1-$F$3)*(1+$AG$2),2))</f>
        <v>254.78</v>
      </c>
      <c r="M3860" s="331">
        <v>386.03</v>
      </c>
      <c r="N3860" s="297" t="str">
        <f>_xlfn.IFNA(VLOOKUP($E:$E,'1'!$A:$E,3,0),"")</f>
        <v/>
      </c>
      <c r="O3860" s="297" t="str">
        <f>_xlfn.IFNA(VLOOKUP($E:$E,'2'!$A:$E,3,0),"")</f>
        <v/>
      </c>
      <c r="P3860" s="297" t="str">
        <f>_xlfn.IFNA(VLOOKUP($E:$E,'3'!$A:$D,3,0),"")</f>
        <v/>
      </c>
      <c r="Q3860" s="297" t="str">
        <f>_xlfn.IFNA(VLOOKUP($E:$E,'4'!$A:$F,3,0),"")</f>
        <v/>
      </c>
      <c r="R3860" s="297" t="str">
        <f>_xlfn.IFNA(VLOOKUP($E:$E,'5'!$A:$F,3,0),"")</f>
        <v/>
      </c>
      <c r="S3860" s="297" t="str">
        <f>_xlfn.IFNA(VLOOKUP($E:$E,'6'!$A:$F,3,0),"")</f>
        <v/>
      </c>
      <c r="T3860" s="313">
        <v>1</v>
      </c>
      <c r="U3860" s="313">
        <v>1</v>
      </c>
      <c r="V3860" s="313">
        <v>10</v>
      </c>
      <c r="W3860" s="314">
        <v>0.1</v>
      </c>
      <c r="X3860" s="315">
        <v>2E-3</v>
      </c>
      <c r="Y3860" s="749">
        <v>370</v>
      </c>
      <c r="Z3860" s="332" t="s">
        <v>5283</v>
      </c>
      <c r="AA3860" s="316" t="s">
        <v>393</v>
      </c>
      <c r="AB3860" s="282" t="s">
        <v>9163</v>
      </c>
      <c r="AC3860" s="317" t="s">
        <v>2081</v>
      </c>
      <c r="AD3860" s="318" t="s">
        <v>5321</v>
      </c>
      <c r="AE3860" s="319">
        <v>0</v>
      </c>
      <c r="AF3860" s="319" t="s">
        <v>11282</v>
      </c>
      <c r="AG3860" s="320">
        <v>5.61</v>
      </c>
      <c r="AH3860" s="321">
        <f>IF($A$3="РЕГИОНЫ",ROUND($AG3860*(1-($L$6-$F$4))*(1-$F$3)*(1+$AG$2)*$AG$1,2),0)</f>
        <v>0</v>
      </c>
      <c r="AI3860" s="287">
        <f>_xlfn.IFNA(VLOOKUP(AD:AD,грп!B:C,2,0),0)</f>
        <v>0</v>
      </c>
      <c r="AJ3860" s="607">
        <v>38</v>
      </c>
      <c r="AK3860" s="672">
        <f t="shared" si="651"/>
        <v>0</v>
      </c>
      <c r="AL3860" s="174"/>
    </row>
    <row r="3861" spans="1:38" s="4" customFormat="1" ht="12" customHeight="1" outlineLevel="1" x14ac:dyDescent="0.35">
      <c r="A3861" s="307" t="s">
        <v>339</v>
      </c>
      <c r="B3861" s="308" t="s">
        <v>9028</v>
      </c>
      <c r="C3861" s="309"/>
      <c r="D3861" s="310" t="s">
        <v>11769</v>
      </c>
      <c r="E3861" s="322" t="s">
        <v>5320</v>
      </c>
      <c r="F3861" s="293"/>
      <c r="G3861" s="293"/>
      <c r="H3861" s="294" t="s">
        <v>5946</v>
      </c>
      <c r="I3861" s="294" t="str">
        <f>IFERROR(_xlfn.IFNA(VLOOKUP($D:$D,history!$I:$Y,3,0),VLOOKUP(E:E,history!$H:$Y,4,0)),"--")</f>
        <v>--</v>
      </c>
      <c r="J3861" s="282" t="s">
        <v>9870</v>
      </c>
      <c r="K3861" s="282" t="str">
        <f t="shared" si="652"/>
        <v/>
      </c>
      <c r="L3861" s="331">
        <f>IF($A$3="ИМ",ROUND($Y3861*(1-($L$6-$F$4))*(1-$F$3)*(1+$AG$2),2),ROUND($M3861*(1-($L$6-$F$4))*(1-$F$3)*(1+$AG$2),2))</f>
        <v>239.64</v>
      </c>
      <c r="M3861" s="331">
        <v>363.09</v>
      </c>
      <c r="N3861" s="297" t="str">
        <f>_xlfn.IFNA(VLOOKUP($E:$E,'1'!$A:$E,3,0),"")</f>
        <v/>
      </c>
      <c r="O3861" s="297" t="str">
        <f>_xlfn.IFNA(VLOOKUP($E:$E,'2'!$A:$E,3,0),"")</f>
        <v/>
      </c>
      <c r="P3861" s="297" t="str">
        <f>_xlfn.IFNA(VLOOKUP($E:$E,'3'!$A:$D,3,0),"")</f>
        <v/>
      </c>
      <c r="Q3861" s="297" t="str">
        <f>_xlfn.IFNA(VLOOKUP($E:$E,'4'!$A:$F,3,0),"")</f>
        <v/>
      </c>
      <c r="R3861" s="297" t="str">
        <f>_xlfn.IFNA(VLOOKUP($E:$E,'5'!$A:$F,3,0),"")</f>
        <v/>
      </c>
      <c r="S3861" s="297" t="str">
        <f>_xlfn.IFNA(VLOOKUP($E:$E,'6'!$A:$F,3,0),"")</f>
        <v/>
      </c>
      <c r="T3861" s="313">
        <v>1</v>
      </c>
      <c r="U3861" s="313">
        <v>1</v>
      </c>
      <c r="V3861" s="313">
        <v>10</v>
      </c>
      <c r="W3861" s="314">
        <v>0.22</v>
      </c>
      <c r="X3861" s="315">
        <v>2.2000000000000001E-3</v>
      </c>
      <c r="Y3861" s="749">
        <v>340</v>
      </c>
      <c r="Z3861" s="332" t="s">
        <v>5283</v>
      </c>
      <c r="AA3861" s="316" t="s">
        <v>393</v>
      </c>
      <c r="AB3861" s="282" t="s">
        <v>9163</v>
      </c>
      <c r="AC3861" s="317" t="s">
        <v>2081</v>
      </c>
      <c r="AD3861" s="318" t="s">
        <v>5321</v>
      </c>
      <c r="AE3861" s="319">
        <v>0</v>
      </c>
      <c r="AF3861" s="319" t="s">
        <v>11282</v>
      </c>
      <c r="AG3861" s="320">
        <v>5.27</v>
      </c>
      <c r="AH3861" s="321">
        <f>IF($A$3="РЕГИОНЫ",ROUND($AG3861*(1-($L$6-$F$4))*(1-$F$3)*(1+$AG$2)*$AG$1,2),0)</f>
        <v>0</v>
      </c>
      <c r="AI3861" s="287">
        <f>_xlfn.IFNA(VLOOKUP(AD:AD,грп!B:C,2,0),0)</f>
        <v>0</v>
      </c>
      <c r="AJ3861" s="607">
        <v>30</v>
      </c>
      <c r="AK3861" s="672">
        <f t="shared" si="651"/>
        <v>0</v>
      </c>
      <c r="AL3861" s="174"/>
    </row>
    <row r="3862" spans="1:38" s="4" customFormat="1" ht="12" customHeight="1" x14ac:dyDescent="0.35">
      <c r="A3862" s="288"/>
      <c r="B3862" s="289"/>
      <c r="C3862" s="290" t="s">
        <v>555</v>
      </c>
      <c r="D3862" s="291" t="s">
        <v>505</v>
      </c>
      <c r="E3862" s="292"/>
      <c r="F3862" s="293"/>
      <c r="G3862" s="293"/>
      <c r="H3862" s="294"/>
      <c r="I3862" s="294"/>
      <c r="J3862" s="282" t="s">
        <v>393</v>
      </c>
      <c r="K3862" s="282" t="str">
        <f t="shared" si="652"/>
        <v/>
      </c>
      <c r="L3862" s="295"/>
      <c r="M3862" s="296"/>
      <c r="N3862" s="297"/>
      <c r="O3862" s="297"/>
      <c r="P3862" s="297"/>
      <c r="Q3862" s="297" t="str">
        <f>_xlfn.IFNA(VLOOKUP($E:$E,'4'!$A:$F,3,0),"")</f>
        <v/>
      </c>
      <c r="R3862" s="297" t="str">
        <f>_xlfn.IFNA(VLOOKUP($E:$E,'5'!$A:$F,3,0),"")</f>
        <v/>
      </c>
      <c r="S3862" s="297"/>
      <c r="T3862" s="298"/>
      <c r="U3862" s="280"/>
      <c r="V3862" s="280"/>
      <c r="W3862" s="300"/>
      <c r="X3862" s="301"/>
      <c r="Y3862" s="749"/>
      <c r="Z3862" s="282"/>
      <c r="AA3862" s="280"/>
      <c r="AB3862" s="280"/>
      <c r="AC3862" s="302"/>
      <c r="AD3862" s="303" t="s">
        <v>505</v>
      </c>
      <c r="AE3862" s="280"/>
      <c r="AF3862" s="329"/>
      <c r="AG3862" s="339"/>
      <c r="AH3862" s="306"/>
      <c r="AI3862" s="287">
        <f>_xlfn.IFNA(VLOOKUP(AD:AD,грп!B:C,2,0),0)</f>
        <v>0</v>
      </c>
      <c r="AJ3862" s="607">
        <v>0</v>
      </c>
      <c r="AK3862" s="672" t="str">
        <f t="shared" si="651"/>
        <v xml:space="preserve"> </v>
      </c>
      <c r="AL3862" s="174"/>
    </row>
    <row r="3863" spans="1:38" s="4" customFormat="1" ht="12" customHeight="1" outlineLevel="1" x14ac:dyDescent="0.35">
      <c r="A3863" s="307" t="s">
        <v>10402</v>
      </c>
      <c r="B3863" s="308" t="s">
        <v>9029</v>
      </c>
      <c r="C3863" s="290" t="s">
        <v>555</v>
      </c>
      <c r="D3863" s="310" t="s">
        <v>11770</v>
      </c>
      <c r="E3863" s="322" t="s">
        <v>4</v>
      </c>
      <c r="F3863" s="293"/>
      <c r="G3863" s="293"/>
      <c r="H3863" s="294" t="s">
        <v>5946</v>
      </c>
      <c r="I3863" s="294" t="str">
        <f>IFERROR(_xlfn.IFNA(VLOOKUP($D:$D,history!$I:$Y,3,0),VLOOKUP(E:E,history!$H:$Y,4,0)),"--")</f>
        <v>--</v>
      </c>
      <c r="J3863" s="282" t="s">
        <v>5946</v>
      </c>
      <c r="K3863" s="282" t="str">
        <f t="shared" si="652"/>
        <v/>
      </c>
      <c r="L3863" s="312">
        <f>IF($A$3="ИМ",ROUND($Y3863*(1-($L$6-$F$4))*(1-$F$3)*(1+$AG$2),2),ROUND($M3863*(1-($L$6-$F$4))*(1-$F$3)*(1+$AG$2),2))</f>
        <v>1413.6</v>
      </c>
      <c r="M3863" s="312">
        <f>ROUND(IF($A$3="РЕГИОНЫ",AG3863*$AG$3*$AG$1,IF(AI3863=0,AG3863*$AG$3*$AG$1,AG3863*$AG$3*(1-5%)*$AG$1)),2)</f>
        <v>2141.8200000000002</v>
      </c>
      <c r="N3863" s="297" t="str">
        <f>_xlfn.IFNA(VLOOKUP($E:$E,'1'!$A:$E,3,0),"")</f>
        <v/>
      </c>
      <c r="O3863" s="297" t="str">
        <f>_xlfn.IFNA(VLOOKUP($E:$E,'2'!$A:$E,3,0),"")</f>
        <v/>
      </c>
      <c r="P3863" s="297" t="str">
        <f>_xlfn.IFNA(VLOOKUP($E:$E,'3'!$A:$D,3,0),"")</f>
        <v/>
      </c>
      <c r="Q3863" s="297" t="str">
        <f>_xlfn.IFNA(VLOOKUP($E:$E,'4'!$A:$F,3,0),"")</f>
        <v/>
      </c>
      <c r="R3863" s="297" t="str">
        <f>_xlfn.IFNA(VLOOKUP($E:$E,'5'!$A:$F,3,0),"")</f>
        <v/>
      </c>
      <c r="S3863" s="297" t="str">
        <f>_xlfn.IFNA(VLOOKUP($E:$E,'6'!$A:$F,3,0),"")</f>
        <v/>
      </c>
      <c r="T3863" s="313">
        <v>1</v>
      </c>
      <c r="U3863" s="313">
        <v>1</v>
      </c>
      <c r="V3863" s="313">
        <v>6</v>
      </c>
      <c r="W3863" s="314">
        <v>1.5880000000000001</v>
      </c>
      <c r="X3863" s="315">
        <v>1.0136249999999999E-2</v>
      </c>
      <c r="Y3863" s="749">
        <v>2030</v>
      </c>
      <c r="Z3863" s="282"/>
      <c r="AA3863" s="316" t="s">
        <v>393</v>
      </c>
      <c r="AB3863" s="282" t="s">
        <v>9885</v>
      </c>
      <c r="AC3863" s="317" t="s">
        <v>2081</v>
      </c>
      <c r="AD3863" s="318" t="s">
        <v>505</v>
      </c>
      <c r="AE3863" s="319">
        <v>0</v>
      </c>
      <c r="AF3863" s="319" t="s">
        <v>11319</v>
      </c>
      <c r="AG3863" s="320">
        <v>26.85</v>
      </c>
      <c r="AH3863" s="321">
        <f>IF($A$3="РЕГИОНЫ",ROUND($AG3863*(1-($L$6-$F$4))*(1-$F$3)*(1+$AG$2)*$AG$1,2),0)</f>
        <v>0</v>
      </c>
      <c r="AI3863" s="287">
        <f>_xlfn.IFNA(VLOOKUP(AD:AD,грп!B:C,2,0),0)</f>
        <v>0</v>
      </c>
      <c r="AJ3863" s="607">
        <v>0</v>
      </c>
      <c r="AK3863" s="672" t="str">
        <f t="shared" si="651"/>
        <v xml:space="preserve"> </v>
      </c>
      <c r="AL3863" s="174"/>
    </row>
    <row r="3864" spans="1:38" s="4" customFormat="1" ht="12" customHeight="1" outlineLevel="1" x14ac:dyDescent="0.35">
      <c r="A3864" s="307" t="s">
        <v>10402</v>
      </c>
      <c r="B3864" s="308" t="s">
        <v>9030</v>
      </c>
      <c r="C3864" s="290" t="s">
        <v>555</v>
      </c>
      <c r="D3864" s="310" t="s">
        <v>1708</v>
      </c>
      <c r="E3864" s="322" t="s">
        <v>74</v>
      </c>
      <c r="F3864" s="293"/>
      <c r="G3864" s="293"/>
      <c r="H3864" s="294" t="s">
        <v>11838</v>
      </c>
      <c r="I3864" s="294" t="str">
        <f>IFERROR(_xlfn.IFNA(VLOOKUP($D:$D,history!$I:$Y,3,0),VLOOKUP(E:E,history!$H:$Y,4,0)),"--")</f>
        <v>--</v>
      </c>
      <c r="J3864" s="282" t="s">
        <v>9870</v>
      </c>
      <c r="K3864" s="282" t="str">
        <f t="shared" si="652"/>
        <v/>
      </c>
      <c r="L3864" s="312">
        <f>IF($A$3="ИМ",ROUND($Y3864*(1-($L$6-$F$4))*(1-$F$3)*(1+$AG$2),2),ROUND($M3864*(1-($L$6-$F$4))*(1-$F$3)*(1+$AG$2),2))</f>
        <v>1724.23</v>
      </c>
      <c r="M3864" s="312">
        <f>ROUND(IF($A$3="РЕГИОНЫ",AG3864*$AG$3*$AG$1,IF(AI3864=0,AG3864*$AG$3*$AG$1,AG3864*$AG$3*(1-5%)*$AG$1)),2)</f>
        <v>2612.4699999999998</v>
      </c>
      <c r="N3864" s="297" t="str">
        <f>_xlfn.IFNA(VLOOKUP($E:$E,'1'!$A:$E,3,0),"")</f>
        <v/>
      </c>
      <c r="O3864" s="297" t="str">
        <f>_xlfn.IFNA(VLOOKUP($E:$E,'2'!$A:$E,3,0),"")</f>
        <v/>
      </c>
      <c r="P3864" s="297" t="str">
        <f>_xlfn.IFNA(VLOOKUP($E:$E,'3'!$A:$D,3,0),"")</f>
        <v/>
      </c>
      <c r="Q3864" s="297" t="str">
        <f>_xlfn.IFNA(VLOOKUP($E:$E,'4'!$A:$F,3,0),"")</f>
        <v/>
      </c>
      <c r="R3864" s="297" t="str">
        <f>_xlfn.IFNA(VLOOKUP($E:$E,'5'!$A:$F,3,0),"")</f>
        <v/>
      </c>
      <c r="S3864" s="297" t="str">
        <f>_xlfn.IFNA(VLOOKUP($E:$E,'6'!$A:$F,3,0),"")</f>
        <v/>
      </c>
      <c r="T3864" s="313">
        <v>1</v>
      </c>
      <c r="U3864" s="313">
        <v>1</v>
      </c>
      <c r="V3864" s="313">
        <v>8</v>
      </c>
      <c r="W3864" s="314">
        <v>1.575</v>
      </c>
      <c r="X3864" s="315">
        <v>1.2579999999999999E-2</v>
      </c>
      <c r="Y3864" s="749">
        <v>2480</v>
      </c>
      <c r="Z3864" s="282"/>
      <c r="AA3864" s="316" t="s">
        <v>10390</v>
      </c>
      <c r="AB3864" s="282" t="s">
        <v>9163</v>
      </c>
      <c r="AC3864" s="317" t="s">
        <v>2081</v>
      </c>
      <c r="AD3864" s="318" t="s">
        <v>505</v>
      </c>
      <c r="AE3864" s="319">
        <v>0</v>
      </c>
      <c r="AF3864" s="319" t="s">
        <v>11319</v>
      </c>
      <c r="AG3864" s="320">
        <v>32.75</v>
      </c>
      <c r="AH3864" s="321">
        <f>IF($A$3="РЕГИОНЫ",ROUND($AG3864*(1-($L$6-$F$4))*(1-$F$3)*(1+$AG$2)*$AG$1,2),0)</f>
        <v>0</v>
      </c>
      <c r="AI3864" s="287">
        <f>_xlfn.IFNA(VLOOKUP(AD:AD,грп!B:C,2,0),0)</f>
        <v>0</v>
      </c>
      <c r="AJ3864" s="607">
        <v>20</v>
      </c>
      <c r="AK3864" s="672" t="str">
        <f t="shared" si="651"/>
        <v xml:space="preserve"> </v>
      </c>
      <c r="AL3864" s="174"/>
    </row>
    <row r="3865" spans="1:38" s="4" customFormat="1" ht="12" customHeight="1" outlineLevel="1" x14ac:dyDescent="0.35">
      <c r="A3865" s="307" t="s">
        <v>10402</v>
      </c>
      <c r="B3865" s="308" t="s">
        <v>9031</v>
      </c>
      <c r="C3865" s="309"/>
      <c r="D3865" s="310" t="s">
        <v>3363</v>
      </c>
      <c r="E3865" s="322" t="s">
        <v>3364</v>
      </c>
      <c r="F3865" s="293"/>
      <c r="G3865" s="293"/>
      <c r="H3865" s="294" t="s">
        <v>11838</v>
      </c>
      <c r="I3865" s="294" t="str">
        <f>IFERROR(_xlfn.IFNA(VLOOKUP($D:$D,history!$I:$Y,3,0),VLOOKUP(E:E,history!$H:$Y,4,0)),"--")</f>
        <v>--</v>
      </c>
      <c r="J3865" s="282" t="s">
        <v>9870</v>
      </c>
      <c r="K3865" s="282" t="str">
        <f t="shared" si="652"/>
        <v/>
      </c>
      <c r="L3865" s="312">
        <f>IF($A$3="ИМ",ROUND($Y3865*(1-($L$6-$F$4))*(1-$F$3)*(1+$AG$2),2),ROUND($M3865*(1-($L$6-$F$4))*(1-$F$3)*(1+$AG$2),2))</f>
        <v>1841.63</v>
      </c>
      <c r="M3865" s="312">
        <f>ROUND(IF($A$3="РЕГИОНЫ",AG3865*$AG$3*$AG$1,IF(AI3865=0,AG3865*$AG$3*$AG$1,AG3865*$AG$3*(1-5%)*$AG$1)),2)</f>
        <v>2790.35</v>
      </c>
      <c r="N3865" s="297" t="str">
        <f>_xlfn.IFNA(VLOOKUP($E:$E,'1'!$A:$E,3,0),"")</f>
        <v/>
      </c>
      <c r="O3865" s="297" t="str">
        <f>_xlfn.IFNA(VLOOKUP($E:$E,'2'!$A:$E,3,0),"")</f>
        <v/>
      </c>
      <c r="P3865" s="297" t="str">
        <f>_xlfn.IFNA(VLOOKUP($E:$E,'3'!$A:$D,3,0),"")</f>
        <v/>
      </c>
      <c r="Q3865" s="297" t="str">
        <f>_xlfn.IFNA(VLOOKUP($E:$E,'4'!$A:$F,3,0),"")</f>
        <v/>
      </c>
      <c r="R3865" s="297" t="str">
        <f>_xlfn.IFNA(VLOOKUP($E:$E,'5'!$A:$F,3,0),"")</f>
        <v/>
      </c>
      <c r="S3865" s="297" t="str">
        <f>_xlfn.IFNA(VLOOKUP($E:$E,'6'!$A:$F,3,0),"")</f>
        <v/>
      </c>
      <c r="T3865" s="313">
        <v>1</v>
      </c>
      <c r="U3865" s="313">
        <v>1</v>
      </c>
      <c r="V3865" s="313">
        <v>6</v>
      </c>
      <c r="W3865" s="314">
        <v>1.863</v>
      </c>
      <c r="X3865" s="315">
        <v>1.3802395199999999E-2</v>
      </c>
      <c r="Y3865" s="749">
        <v>2650</v>
      </c>
      <c r="Z3865" s="282"/>
      <c r="AA3865" s="316" t="s">
        <v>10390</v>
      </c>
      <c r="AB3865" s="282" t="s">
        <v>9163</v>
      </c>
      <c r="AC3865" s="317" t="s">
        <v>2081</v>
      </c>
      <c r="AD3865" s="318" t="s">
        <v>505</v>
      </c>
      <c r="AE3865" s="319">
        <v>0</v>
      </c>
      <c r="AF3865" s="319" t="s">
        <v>11273</v>
      </c>
      <c r="AG3865" s="320">
        <v>34.979999999999997</v>
      </c>
      <c r="AH3865" s="321">
        <f>IF($A$3="РЕГИОНЫ",ROUND($AG3865*(1-($L$6-$F$4))*(1-$F$3)*(1+$AG$2)*$AG$1,2),0)</f>
        <v>0</v>
      </c>
      <c r="AI3865" s="287">
        <f>_xlfn.IFNA(VLOOKUP(AD:AD,грп!B:C,2,0),0)</f>
        <v>0</v>
      </c>
      <c r="AJ3865" s="607">
        <v>9</v>
      </c>
      <c r="AK3865" s="672">
        <f t="shared" si="651"/>
        <v>0</v>
      </c>
      <c r="AL3865" s="174"/>
    </row>
    <row r="3866" spans="1:38" s="4" customFormat="1" ht="12" customHeight="1" x14ac:dyDescent="0.35">
      <c r="A3866" s="288"/>
      <c r="B3866" s="289"/>
      <c r="C3866" s="290" t="s">
        <v>555</v>
      </c>
      <c r="D3866" s="291" t="s">
        <v>3571</v>
      </c>
      <c r="E3866" s="292"/>
      <c r="F3866" s="293"/>
      <c r="G3866" s="293"/>
      <c r="H3866" s="294"/>
      <c r="I3866" s="294"/>
      <c r="J3866" s="282" t="s">
        <v>393</v>
      </c>
      <c r="K3866" s="282" t="str">
        <f t="shared" si="652"/>
        <v/>
      </c>
      <c r="L3866" s="295"/>
      <c r="M3866" s="296"/>
      <c r="N3866" s="297"/>
      <c r="O3866" s="297"/>
      <c r="P3866" s="297"/>
      <c r="Q3866" s="297" t="str">
        <f>_xlfn.IFNA(VLOOKUP($E:$E,'4'!$A:$F,3,0),"")</f>
        <v/>
      </c>
      <c r="R3866" s="297" t="str">
        <f>_xlfn.IFNA(VLOOKUP($E:$E,'5'!$A:$F,3,0),"")</f>
        <v/>
      </c>
      <c r="S3866" s="297"/>
      <c r="T3866" s="298"/>
      <c r="U3866" s="280"/>
      <c r="V3866" s="280"/>
      <c r="W3866" s="300"/>
      <c r="X3866" s="301"/>
      <c r="Y3866" s="749"/>
      <c r="Z3866" s="282"/>
      <c r="AA3866" s="280"/>
      <c r="AB3866" s="280"/>
      <c r="AC3866" s="302"/>
      <c r="AD3866" s="303" t="s">
        <v>3571</v>
      </c>
      <c r="AE3866" s="280"/>
      <c r="AF3866" s="329"/>
      <c r="AG3866" s="339"/>
      <c r="AH3866" s="306"/>
      <c r="AI3866" s="287">
        <f>_xlfn.IFNA(VLOOKUP(AD:AD,грп!B:C,2,0),0)</f>
        <v>0</v>
      </c>
      <c r="AJ3866" s="607">
        <v>0</v>
      </c>
      <c r="AK3866" s="672" t="str">
        <f t="shared" si="651"/>
        <v xml:space="preserve"> </v>
      </c>
      <c r="AL3866" s="174"/>
    </row>
    <row r="3867" spans="1:38" s="4" customFormat="1" ht="12" customHeight="1" outlineLevel="1" x14ac:dyDescent="0.35">
      <c r="A3867" s="307" t="s">
        <v>10402</v>
      </c>
      <c r="B3867" s="308" t="s">
        <v>9032</v>
      </c>
      <c r="C3867" s="290" t="s">
        <v>555</v>
      </c>
      <c r="D3867" s="310" t="s">
        <v>2911</v>
      </c>
      <c r="E3867" s="322" t="s">
        <v>560</v>
      </c>
      <c r="F3867" s="293"/>
      <c r="G3867" s="293"/>
      <c r="H3867" s="294" t="s">
        <v>11838</v>
      </c>
      <c r="I3867" s="294" t="str">
        <f>IFERROR(_xlfn.IFNA(VLOOKUP($D:$D,history!$I:$Y,3,0),VLOOKUP(E:E,history!$H:$Y,4,0)),"--")</f>
        <v>V</v>
      </c>
      <c r="J3867" s="282" t="s">
        <v>9870</v>
      </c>
      <c r="K3867" s="282" t="str">
        <f t="shared" si="652"/>
        <v/>
      </c>
      <c r="L3867" s="312">
        <f t="shared" ref="L3867:L3876" si="658">IF($A$3="ИМ",ROUND($Y3867*(1-($L$6-$F$4))*(1-$F$3)*(1+$AG$2),2),ROUND($M3867*(1-($L$6-$F$4))*(1-$F$3)*(1+$AG$2),2))</f>
        <v>460.67</v>
      </c>
      <c r="M3867" s="312">
        <f t="shared" ref="M3867:M3876" si="659">ROUND(IF($A$3="РЕГИОНЫ",AG3867*$AG$3*$AG$1,IF(AI3867=0,AG3867*$AG$3*$AG$1,AG3867*$AG$3*(1-5%)*$AG$1)),2)</f>
        <v>697.99</v>
      </c>
      <c r="N3867" s="297" t="str">
        <f>_xlfn.IFNA(VLOOKUP($E:$E,'1'!$A:$E,3,0),"")</f>
        <v/>
      </c>
      <c r="O3867" s="297" t="str">
        <f>_xlfn.IFNA(VLOOKUP($E:$E,'2'!$A:$E,3,0),"")</f>
        <v/>
      </c>
      <c r="P3867" s="297" t="str">
        <f>_xlfn.IFNA(VLOOKUP($E:$E,'3'!$A:$D,3,0),"")</f>
        <v/>
      </c>
      <c r="Q3867" s="297" t="str">
        <f>_xlfn.IFNA(VLOOKUP($E:$E,'4'!$A:$F,3,0),"")</f>
        <v/>
      </c>
      <c r="R3867" s="297" t="str">
        <f>_xlfn.IFNA(VLOOKUP($E:$E,'5'!$A:$F,3,0),"")</f>
        <v/>
      </c>
      <c r="S3867" s="297" t="str">
        <f>_xlfn.IFNA(VLOOKUP($E:$E,'6'!$A:$F,3,0),"")</f>
        <v/>
      </c>
      <c r="T3867" s="313">
        <v>1</v>
      </c>
      <c r="U3867" s="313">
        <v>10</v>
      </c>
      <c r="V3867" s="313">
        <v>100</v>
      </c>
      <c r="W3867" s="314">
        <v>0.15</v>
      </c>
      <c r="X3867" s="315">
        <v>9.6666670000000005E-4</v>
      </c>
      <c r="Y3867" s="749">
        <v>660</v>
      </c>
      <c r="Z3867" s="282"/>
      <c r="AA3867" s="316" t="s">
        <v>10390</v>
      </c>
      <c r="AB3867" s="282" t="s">
        <v>9163</v>
      </c>
      <c r="AC3867" s="317" t="s">
        <v>2081</v>
      </c>
      <c r="AD3867" s="318" t="s">
        <v>3571</v>
      </c>
      <c r="AE3867" s="319">
        <v>0</v>
      </c>
      <c r="AF3867" s="319" t="s">
        <v>11319</v>
      </c>
      <c r="AG3867" s="320">
        <v>8.75</v>
      </c>
      <c r="AH3867" s="321">
        <f t="shared" ref="AH3867:AH3876" si="660">IF($A$3="РЕГИОНЫ",ROUND($AG3867*(1-($L$6-$F$4))*(1-$F$3)*(1+$AG$2)*$AG$1,2),0)</f>
        <v>0</v>
      </c>
      <c r="AI3867" s="287">
        <f>_xlfn.IFNA(VLOOKUP(AD:AD,грп!B:C,2,0),0)</f>
        <v>0</v>
      </c>
      <c r="AJ3867" s="607">
        <v>75</v>
      </c>
      <c r="AK3867" s="672" t="str">
        <f t="shared" si="651"/>
        <v xml:space="preserve"> </v>
      </c>
      <c r="AL3867" s="174"/>
    </row>
    <row r="3868" spans="1:38" s="4" customFormat="1" ht="12" customHeight="1" outlineLevel="1" x14ac:dyDescent="0.35">
      <c r="A3868" s="307" t="s">
        <v>10402</v>
      </c>
      <c r="B3868" s="308" t="s">
        <v>9033</v>
      </c>
      <c r="C3868" s="328"/>
      <c r="D3868" s="310" t="s">
        <v>2912</v>
      </c>
      <c r="E3868" s="322" t="s">
        <v>1655</v>
      </c>
      <c r="F3868" s="293"/>
      <c r="G3868" s="293"/>
      <c r="H3868" s="294" t="s">
        <v>11838</v>
      </c>
      <c r="I3868" s="294" t="str">
        <f>IFERROR(_xlfn.IFNA(VLOOKUP($D:$D,history!$I:$Y,3,0),VLOOKUP(E:E,history!$H:$Y,4,0)),"--")</f>
        <v>V</v>
      </c>
      <c r="J3868" s="282" t="s">
        <v>5946</v>
      </c>
      <c r="K3868" s="282" t="str">
        <f t="shared" si="652"/>
        <v/>
      </c>
      <c r="L3868" s="312">
        <f t="shared" si="658"/>
        <v>460.67</v>
      </c>
      <c r="M3868" s="312">
        <f t="shared" si="659"/>
        <v>697.99</v>
      </c>
      <c r="N3868" s="297" t="str">
        <f>_xlfn.IFNA(VLOOKUP($E:$E,'1'!$A:$E,3,0),"")</f>
        <v/>
      </c>
      <c r="O3868" s="297" t="str">
        <f>_xlfn.IFNA(VLOOKUP($E:$E,'2'!$A:$E,3,0),"")</f>
        <v/>
      </c>
      <c r="P3868" s="297" t="str">
        <f>_xlfn.IFNA(VLOOKUP($E:$E,'3'!$A:$D,3,0),"")</f>
        <v/>
      </c>
      <c r="Q3868" s="297" t="str">
        <f>_xlfn.IFNA(VLOOKUP($E:$E,'4'!$A:$F,3,0),"")</f>
        <v/>
      </c>
      <c r="R3868" s="297" t="str">
        <f>_xlfn.IFNA(VLOOKUP($E:$E,'5'!$A:$F,3,0),"")</f>
        <v/>
      </c>
      <c r="S3868" s="297" t="str">
        <f>_xlfn.IFNA(VLOOKUP($E:$E,'6'!$A:$F,3,0),"")</f>
        <v/>
      </c>
      <c r="T3868" s="313">
        <v>1</v>
      </c>
      <c r="U3868" s="313">
        <v>10</v>
      </c>
      <c r="V3868" s="313">
        <v>100</v>
      </c>
      <c r="W3868" s="314">
        <v>0.17199999999999999</v>
      </c>
      <c r="X3868" s="315">
        <v>1.3033332999999999E-3</v>
      </c>
      <c r="Y3868" s="749">
        <v>660</v>
      </c>
      <c r="Z3868" s="282"/>
      <c r="AA3868" s="316" t="s">
        <v>10388</v>
      </c>
      <c r="AB3868" s="282" t="s">
        <v>9163</v>
      </c>
      <c r="AC3868" s="317" t="s">
        <v>2081</v>
      </c>
      <c r="AD3868" s="318" t="s">
        <v>3571</v>
      </c>
      <c r="AE3868" s="319">
        <v>0</v>
      </c>
      <c r="AF3868" s="319" t="s">
        <v>11319</v>
      </c>
      <c r="AG3868" s="320">
        <v>8.75</v>
      </c>
      <c r="AH3868" s="321">
        <f t="shared" si="660"/>
        <v>0</v>
      </c>
      <c r="AI3868" s="287">
        <f>_xlfn.IFNA(VLOOKUP(AD:AD,грп!B:C,2,0),0)</f>
        <v>0</v>
      </c>
      <c r="AJ3868" s="607">
        <v>255</v>
      </c>
      <c r="AK3868" s="672">
        <f t="shared" si="651"/>
        <v>0</v>
      </c>
      <c r="AL3868" s="174"/>
    </row>
    <row r="3869" spans="1:38" s="4" customFormat="1" ht="12" customHeight="1" outlineLevel="1" x14ac:dyDescent="0.35">
      <c r="A3869" s="307" t="s">
        <v>10402</v>
      </c>
      <c r="B3869" s="308" t="s">
        <v>9034</v>
      </c>
      <c r="C3869" s="328"/>
      <c r="D3869" s="310" t="s">
        <v>2913</v>
      </c>
      <c r="E3869" s="322" t="s">
        <v>1656</v>
      </c>
      <c r="F3869" s="293"/>
      <c r="G3869" s="293"/>
      <c r="H3869" s="294" t="s">
        <v>11838</v>
      </c>
      <c r="I3869" s="294" t="str">
        <f>IFERROR(_xlfn.IFNA(VLOOKUP($D:$D,history!$I:$Y,3,0),VLOOKUP(E:E,history!$H:$Y,4,0)),"--")</f>
        <v>V</v>
      </c>
      <c r="J3869" s="282" t="s">
        <v>9870</v>
      </c>
      <c r="K3869" s="282" t="str">
        <f t="shared" si="652"/>
        <v/>
      </c>
      <c r="L3869" s="312">
        <f t="shared" si="658"/>
        <v>518.58000000000004</v>
      </c>
      <c r="M3869" s="312">
        <f t="shared" si="659"/>
        <v>785.73</v>
      </c>
      <c r="N3869" s="297" t="str">
        <f>_xlfn.IFNA(VLOOKUP($E:$E,'1'!$A:$E,3,0),"")</f>
        <v/>
      </c>
      <c r="O3869" s="297" t="str">
        <f>_xlfn.IFNA(VLOOKUP($E:$E,'2'!$A:$E,3,0),"")</f>
        <v/>
      </c>
      <c r="P3869" s="297" t="str">
        <f>_xlfn.IFNA(VLOOKUP($E:$E,'3'!$A:$D,3,0),"")</f>
        <v/>
      </c>
      <c r="Q3869" s="297" t="str">
        <f>_xlfn.IFNA(VLOOKUP($E:$E,'4'!$A:$F,3,0),"")</f>
        <v/>
      </c>
      <c r="R3869" s="297" t="str">
        <f>_xlfn.IFNA(VLOOKUP($E:$E,'5'!$A:$F,3,0),"")</f>
        <v/>
      </c>
      <c r="S3869" s="297" t="str">
        <f>_xlfn.IFNA(VLOOKUP($E:$E,'6'!$A:$F,3,0),"")</f>
        <v/>
      </c>
      <c r="T3869" s="313">
        <v>1</v>
      </c>
      <c r="U3869" s="313">
        <v>10</v>
      </c>
      <c r="V3869" s="313">
        <v>100</v>
      </c>
      <c r="W3869" s="314">
        <v>0.20300000000000001</v>
      </c>
      <c r="X3869" s="315">
        <v>1.0766667E-3</v>
      </c>
      <c r="Y3869" s="749">
        <v>750</v>
      </c>
      <c r="Z3869" s="282"/>
      <c r="AA3869" s="316" t="s">
        <v>10390</v>
      </c>
      <c r="AB3869" s="282" t="s">
        <v>9163</v>
      </c>
      <c r="AC3869" s="317" t="s">
        <v>2081</v>
      </c>
      <c r="AD3869" s="318" t="s">
        <v>3571</v>
      </c>
      <c r="AE3869" s="319">
        <v>0</v>
      </c>
      <c r="AF3869" s="319" t="s">
        <v>11319</v>
      </c>
      <c r="AG3869" s="320">
        <v>9.85</v>
      </c>
      <c r="AH3869" s="321">
        <f t="shared" si="660"/>
        <v>0</v>
      </c>
      <c r="AI3869" s="287">
        <f>_xlfn.IFNA(VLOOKUP(AD:AD,грп!B:C,2,0),0)</f>
        <v>0</v>
      </c>
      <c r="AJ3869" s="607">
        <v>167</v>
      </c>
      <c r="AK3869" s="672">
        <f t="shared" si="651"/>
        <v>0</v>
      </c>
      <c r="AL3869" s="174"/>
    </row>
    <row r="3870" spans="1:38" s="4" customFormat="1" ht="12" customHeight="1" outlineLevel="1" x14ac:dyDescent="0.35">
      <c r="A3870" s="307" t="s">
        <v>10402</v>
      </c>
      <c r="B3870" s="308" t="s">
        <v>9035</v>
      </c>
      <c r="C3870" s="328"/>
      <c r="D3870" s="310" t="s">
        <v>1657</v>
      </c>
      <c r="E3870" s="322" t="s">
        <v>1658</v>
      </c>
      <c r="F3870" s="293"/>
      <c r="G3870" s="293"/>
      <c r="H3870" s="294" t="s">
        <v>11838</v>
      </c>
      <c r="I3870" s="294" t="str">
        <f>IFERROR(_xlfn.IFNA(VLOOKUP($D:$D,history!$I:$Y,3,0),VLOOKUP(E:E,history!$H:$Y,4,0)),"--")</f>
        <v>--</v>
      </c>
      <c r="J3870" s="282" t="s">
        <v>9870</v>
      </c>
      <c r="K3870" s="282" t="str">
        <f t="shared" si="652"/>
        <v/>
      </c>
      <c r="L3870" s="312">
        <f t="shared" si="658"/>
        <v>552.28</v>
      </c>
      <c r="M3870" s="312">
        <f t="shared" si="659"/>
        <v>836.79</v>
      </c>
      <c r="N3870" s="297" t="str">
        <f>_xlfn.IFNA(VLOOKUP($E:$E,'1'!$A:$E,3,0),"")</f>
        <v/>
      </c>
      <c r="O3870" s="297" t="str">
        <f>_xlfn.IFNA(VLOOKUP($E:$E,'2'!$A:$E,3,0),"")</f>
        <v/>
      </c>
      <c r="P3870" s="297" t="str">
        <f>_xlfn.IFNA(VLOOKUP($E:$E,'3'!$A:$D,3,0),"")</f>
        <v/>
      </c>
      <c r="Q3870" s="297" t="str">
        <f>_xlfn.IFNA(VLOOKUP($E:$E,'4'!$A:$F,3,0),"")</f>
        <v/>
      </c>
      <c r="R3870" s="297" t="str">
        <f>_xlfn.IFNA(VLOOKUP($E:$E,'5'!$A:$F,3,0),"")</f>
        <v/>
      </c>
      <c r="S3870" s="297" t="str">
        <f>_xlfn.IFNA(VLOOKUP($E:$E,'6'!$A:$F,3,0),"")</f>
        <v/>
      </c>
      <c r="T3870" s="313">
        <v>1</v>
      </c>
      <c r="U3870" s="313">
        <v>10</v>
      </c>
      <c r="V3870" s="313">
        <v>100</v>
      </c>
      <c r="W3870" s="314">
        <v>0.23400000000000001</v>
      </c>
      <c r="X3870" s="315">
        <v>9.8333329999999997E-4</v>
      </c>
      <c r="Y3870" s="749">
        <v>790</v>
      </c>
      <c r="Z3870" s="282"/>
      <c r="AA3870" s="316" t="s">
        <v>10390</v>
      </c>
      <c r="AB3870" s="282" t="s">
        <v>9163</v>
      </c>
      <c r="AC3870" s="317" t="s">
        <v>2081</v>
      </c>
      <c r="AD3870" s="318" t="s">
        <v>3571</v>
      </c>
      <c r="AE3870" s="319">
        <v>0</v>
      </c>
      <c r="AF3870" s="319" t="s">
        <v>11319</v>
      </c>
      <c r="AG3870" s="320">
        <v>10.49</v>
      </c>
      <c r="AH3870" s="321">
        <f t="shared" si="660"/>
        <v>0</v>
      </c>
      <c r="AI3870" s="287">
        <f>_xlfn.IFNA(VLOOKUP(AD:AD,грп!B:C,2,0),0)</f>
        <v>0</v>
      </c>
      <c r="AJ3870" s="607">
        <v>100</v>
      </c>
      <c r="AK3870" s="672">
        <f t="shared" si="651"/>
        <v>0</v>
      </c>
      <c r="AL3870" s="174"/>
    </row>
    <row r="3871" spans="1:38" s="4" customFormat="1" ht="12" customHeight="1" outlineLevel="1" x14ac:dyDescent="0.35">
      <c r="A3871" s="307" t="s">
        <v>10402</v>
      </c>
      <c r="B3871" s="308" t="s">
        <v>9036</v>
      </c>
      <c r="C3871" s="348"/>
      <c r="D3871" s="310" t="s">
        <v>3004</v>
      </c>
      <c r="E3871" s="322" t="s">
        <v>2108</v>
      </c>
      <c r="F3871" s="293"/>
      <c r="G3871" s="293"/>
      <c r="H3871" s="294" t="s">
        <v>11838</v>
      </c>
      <c r="I3871" s="294" t="str">
        <f>IFERROR(_xlfn.IFNA(VLOOKUP($D:$D,history!$I:$Y,3,0),VLOOKUP(E:E,history!$H:$Y,4,0)),"--")</f>
        <v>--</v>
      </c>
      <c r="J3871" s="282" t="s">
        <v>9870</v>
      </c>
      <c r="K3871" s="282" t="str">
        <f t="shared" si="652"/>
        <v/>
      </c>
      <c r="L3871" s="312">
        <f t="shared" si="658"/>
        <v>656.52</v>
      </c>
      <c r="M3871" s="312">
        <f t="shared" si="659"/>
        <v>994.73</v>
      </c>
      <c r="N3871" s="297" t="str">
        <f>_xlfn.IFNA(VLOOKUP($E:$E,'1'!$A:$E,3,0),"")</f>
        <v/>
      </c>
      <c r="O3871" s="297" t="str">
        <f>_xlfn.IFNA(VLOOKUP($E:$E,'2'!$A:$E,3,0),"")</f>
        <v/>
      </c>
      <c r="P3871" s="297" t="str">
        <f>_xlfn.IFNA(VLOOKUP($E:$E,'3'!$A:$D,3,0),"")</f>
        <v/>
      </c>
      <c r="Q3871" s="297" t="str">
        <f>_xlfn.IFNA(VLOOKUP($E:$E,'4'!$A:$F,3,0),"")</f>
        <v/>
      </c>
      <c r="R3871" s="297" t="str">
        <f>_xlfn.IFNA(VLOOKUP($E:$E,'5'!$A:$F,3,0),"")</f>
        <v/>
      </c>
      <c r="S3871" s="297" t="str">
        <f>_xlfn.IFNA(VLOOKUP($E:$E,'6'!$A:$F,3,0),"")</f>
        <v/>
      </c>
      <c r="T3871" s="313">
        <v>1</v>
      </c>
      <c r="U3871" s="313">
        <v>10</v>
      </c>
      <c r="V3871" s="313">
        <v>100</v>
      </c>
      <c r="W3871" s="314">
        <v>0.17100000000000001</v>
      </c>
      <c r="X3871" s="315">
        <v>1.1900000000000001E-3</v>
      </c>
      <c r="Y3871" s="749">
        <v>940</v>
      </c>
      <c r="Z3871" s="282"/>
      <c r="AA3871" s="316" t="s">
        <v>10390</v>
      </c>
      <c r="AB3871" s="282" t="s">
        <v>9163</v>
      </c>
      <c r="AC3871" s="317" t="s">
        <v>2081</v>
      </c>
      <c r="AD3871" s="318" t="s">
        <v>3571</v>
      </c>
      <c r="AE3871" s="319">
        <v>0</v>
      </c>
      <c r="AF3871" s="319" t="s">
        <v>11319</v>
      </c>
      <c r="AG3871" s="320">
        <v>12.47</v>
      </c>
      <c r="AH3871" s="321">
        <f t="shared" si="660"/>
        <v>0</v>
      </c>
      <c r="AI3871" s="287">
        <f>_xlfn.IFNA(VLOOKUP(AD:AD,грп!B:C,2,0),0)</f>
        <v>0</v>
      </c>
      <c r="AJ3871" s="607">
        <v>100</v>
      </c>
      <c r="AK3871" s="672">
        <f t="shared" si="651"/>
        <v>0</v>
      </c>
      <c r="AL3871" s="174"/>
    </row>
    <row r="3872" spans="1:38" s="4" customFormat="1" ht="12" customHeight="1" outlineLevel="1" x14ac:dyDescent="0.35">
      <c r="A3872" s="307" t="s">
        <v>10402</v>
      </c>
      <c r="B3872" s="308" t="s">
        <v>9037</v>
      </c>
      <c r="C3872" s="323"/>
      <c r="D3872" s="310" t="s">
        <v>2905</v>
      </c>
      <c r="E3872" s="324" t="s">
        <v>2201</v>
      </c>
      <c r="F3872" s="293"/>
      <c r="G3872" s="293"/>
      <c r="H3872" s="294" t="s">
        <v>11838</v>
      </c>
      <c r="I3872" s="294" t="str">
        <f>IFERROR(_xlfn.IFNA(VLOOKUP($D:$D,history!$I:$Y,3,0),VLOOKUP(E:E,history!$H:$Y,4,0)),"--")</f>
        <v>--</v>
      </c>
      <c r="J3872" s="282" t="s">
        <v>9870</v>
      </c>
      <c r="K3872" s="282" t="str">
        <f t="shared" si="652"/>
        <v/>
      </c>
      <c r="L3872" s="312">
        <f t="shared" si="658"/>
        <v>560.17999999999995</v>
      </c>
      <c r="M3872" s="312">
        <f t="shared" si="659"/>
        <v>848.75</v>
      </c>
      <c r="N3872" s="297" t="str">
        <f>_xlfn.IFNA(VLOOKUP($E:$E,'1'!$A:$E,3,0),"")</f>
        <v/>
      </c>
      <c r="O3872" s="297" t="str">
        <f>_xlfn.IFNA(VLOOKUP($E:$E,'2'!$A:$E,3,0),"")</f>
        <v/>
      </c>
      <c r="P3872" s="297" t="str">
        <f>_xlfn.IFNA(VLOOKUP($E:$E,'3'!$A:$D,3,0),"")</f>
        <v/>
      </c>
      <c r="Q3872" s="297" t="str">
        <f>_xlfn.IFNA(VLOOKUP($E:$E,'4'!$A:$F,3,0),"")</f>
        <v/>
      </c>
      <c r="R3872" s="297" t="str">
        <f>_xlfn.IFNA(VLOOKUP($E:$E,'5'!$A:$F,3,0),"")</f>
        <v/>
      </c>
      <c r="S3872" s="297" t="str">
        <f>_xlfn.IFNA(VLOOKUP($E:$E,'6'!$A:$F,3,0),"")</f>
        <v/>
      </c>
      <c r="T3872" s="313">
        <v>1</v>
      </c>
      <c r="U3872" s="313">
        <v>10</v>
      </c>
      <c r="V3872" s="313">
        <v>100</v>
      </c>
      <c r="W3872" s="314">
        <v>0.161</v>
      </c>
      <c r="X3872" s="315">
        <v>9.5666670000000003E-4</v>
      </c>
      <c r="Y3872" s="749">
        <v>810</v>
      </c>
      <c r="Z3872" s="282"/>
      <c r="AA3872" s="316" t="s">
        <v>10390</v>
      </c>
      <c r="AB3872" s="282" t="s">
        <v>9163</v>
      </c>
      <c r="AC3872" s="317" t="s">
        <v>2081</v>
      </c>
      <c r="AD3872" s="318" t="s">
        <v>3571</v>
      </c>
      <c r="AE3872" s="319">
        <v>0</v>
      </c>
      <c r="AF3872" s="319" t="s">
        <v>11319</v>
      </c>
      <c r="AG3872" s="320">
        <v>10.64</v>
      </c>
      <c r="AH3872" s="321">
        <f t="shared" si="660"/>
        <v>0</v>
      </c>
      <c r="AI3872" s="287">
        <f>_xlfn.IFNA(VLOOKUP(AD:AD,грп!B:C,2,0),0)</f>
        <v>0</v>
      </c>
      <c r="AJ3872" s="607">
        <v>195</v>
      </c>
      <c r="AK3872" s="672">
        <f t="shared" si="651"/>
        <v>0</v>
      </c>
      <c r="AL3872" s="174"/>
    </row>
    <row r="3873" spans="1:38" s="4" customFormat="1" ht="12" customHeight="1" outlineLevel="1" x14ac:dyDescent="0.35">
      <c r="A3873" s="307" t="s">
        <v>10402</v>
      </c>
      <c r="B3873" s="308" t="s">
        <v>9038</v>
      </c>
      <c r="C3873" s="323"/>
      <c r="D3873" s="310" t="s">
        <v>3012</v>
      </c>
      <c r="E3873" s="324" t="s">
        <v>2613</v>
      </c>
      <c r="F3873" s="293"/>
      <c r="G3873" s="293"/>
      <c r="H3873" s="294" t="s">
        <v>11838</v>
      </c>
      <c r="I3873" s="294" t="str">
        <f>IFERROR(_xlfn.IFNA(VLOOKUP($D:$D,history!$I:$Y,3,0),VLOOKUP(E:E,history!$H:$Y,4,0)),"--")</f>
        <v>V</v>
      </c>
      <c r="J3873" s="282" t="s">
        <v>9870</v>
      </c>
      <c r="K3873" s="282" t="str">
        <f t="shared" si="652"/>
        <v/>
      </c>
      <c r="L3873" s="312">
        <f t="shared" si="658"/>
        <v>609.14</v>
      </c>
      <c r="M3873" s="312">
        <f t="shared" si="659"/>
        <v>922.94</v>
      </c>
      <c r="N3873" s="297" t="str">
        <f>_xlfn.IFNA(VLOOKUP($E:$E,'1'!$A:$E,3,0),"")</f>
        <v/>
      </c>
      <c r="O3873" s="297" t="str">
        <f>_xlfn.IFNA(VLOOKUP($E:$E,'2'!$A:$E,3,0),"")</f>
        <v/>
      </c>
      <c r="P3873" s="297" t="str">
        <f>_xlfn.IFNA(VLOOKUP($E:$E,'3'!$A:$D,3,0),"")</f>
        <v/>
      </c>
      <c r="Q3873" s="297" t="str">
        <f>_xlfn.IFNA(VLOOKUP($E:$E,'4'!$A:$F,3,0),"")</f>
        <v/>
      </c>
      <c r="R3873" s="297" t="str">
        <f>_xlfn.IFNA(VLOOKUP($E:$E,'5'!$A:$F,3,0),"")</f>
        <v/>
      </c>
      <c r="S3873" s="297" t="str">
        <f>_xlfn.IFNA(VLOOKUP($E:$E,'6'!$A:$F,3,0),"")</f>
        <v/>
      </c>
      <c r="T3873" s="313">
        <v>1</v>
      </c>
      <c r="U3873" s="313">
        <v>10</v>
      </c>
      <c r="V3873" s="313">
        <v>100</v>
      </c>
      <c r="W3873" s="314">
        <v>0.155</v>
      </c>
      <c r="X3873" s="315">
        <v>9.3666669999999997E-4</v>
      </c>
      <c r="Y3873" s="749">
        <v>880</v>
      </c>
      <c r="Z3873" s="282"/>
      <c r="AA3873" s="316" t="s">
        <v>10390</v>
      </c>
      <c r="AB3873" s="282" t="s">
        <v>9163</v>
      </c>
      <c r="AC3873" s="317" t="s">
        <v>2081</v>
      </c>
      <c r="AD3873" s="318" t="s">
        <v>3571</v>
      </c>
      <c r="AE3873" s="319">
        <v>0</v>
      </c>
      <c r="AF3873" s="319" t="s">
        <v>11319</v>
      </c>
      <c r="AG3873" s="320">
        <v>11.57</v>
      </c>
      <c r="AH3873" s="321">
        <f t="shared" si="660"/>
        <v>0</v>
      </c>
      <c r="AI3873" s="287">
        <f>_xlfn.IFNA(VLOOKUP(AD:AD,грп!B:C,2,0),0)</f>
        <v>0</v>
      </c>
      <c r="AJ3873" s="607">
        <v>125</v>
      </c>
      <c r="AK3873" s="672">
        <f t="shared" si="651"/>
        <v>0</v>
      </c>
      <c r="AL3873" s="174"/>
    </row>
    <row r="3874" spans="1:38" s="4" customFormat="1" ht="12" customHeight="1" outlineLevel="1" x14ac:dyDescent="0.35">
      <c r="A3874" s="307" t="s">
        <v>10402</v>
      </c>
      <c r="B3874" s="308" t="s">
        <v>9039</v>
      </c>
      <c r="C3874" s="309"/>
      <c r="D3874" s="310" t="s">
        <v>3516</v>
      </c>
      <c r="E3874" s="292" t="s">
        <v>3517</v>
      </c>
      <c r="F3874" s="293"/>
      <c r="G3874" s="293"/>
      <c r="H3874" s="294" t="s">
        <v>11838</v>
      </c>
      <c r="I3874" s="294" t="str">
        <f>IFERROR(_xlfn.IFNA(VLOOKUP($D:$D,history!$I:$Y,3,0),VLOOKUP(E:E,history!$H:$Y,4,0)),"--")</f>
        <v>V</v>
      </c>
      <c r="J3874" s="282" t="s">
        <v>5946</v>
      </c>
      <c r="K3874" s="282" t="str">
        <f t="shared" si="652"/>
        <v/>
      </c>
      <c r="L3874" s="312">
        <f t="shared" si="658"/>
        <v>713.38</v>
      </c>
      <c r="M3874" s="312">
        <f t="shared" si="659"/>
        <v>1080.8800000000001</v>
      </c>
      <c r="N3874" s="297" t="str">
        <f>_xlfn.IFNA(VLOOKUP($E:$E,'1'!$A:$E,3,0),"")</f>
        <v/>
      </c>
      <c r="O3874" s="297" t="str">
        <f>_xlfn.IFNA(VLOOKUP($E:$E,'2'!$A:$E,3,0),"")</f>
        <v/>
      </c>
      <c r="P3874" s="297" t="str">
        <f>_xlfn.IFNA(VLOOKUP($E:$E,'3'!$A:$D,3,0),"")</f>
        <v/>
      </c>
      <c r="Q3874" s="297" t="str">
        <f>_xlfn.IFNA(VLOOKUP($E:$E,'4'!$A:$F,3,0),"")</f>
        <v/>
      </c>
      <c r="R3874" s="297" t="str">
        <f>_xlfn.IFNA(VLOOKUP($E:$E,'5'!$A:$F,3,0),"")</f>
        <v/>
      </c>
      <c r="S3874" s="297" t="str">
        <f>_xlfn.IFNA(VLOOKUP($E:$E,'6'!$A:$F,3,0),"")</f>
        <v/>
      </c>
      <c r="T3874" s="313">
        <v>1</v>
      </c>
      <c r="U3874" s="313">
        <v>10</v>
      </c>
      <c r="V3874" s="313">
        <v>120</v>
      </c>
      <c r="W3874" s="314">
        <v>0.221</v>
      </c>
      <c r="X3874" s="315">
        <v>6.5333329999999997E-4</v>
      </c>
      <c r="Y3874" s="749">
        <v>1030</v>
      </c>
      <c r="Z3874" s="282"/>
      <c r="AA3874" s="316" t="s">
        <v>10388</v>
      </c>
      <c r="AB3874" s="282" t="s">
        <v>9163</v>
      </c>
      <c r="AC3874" s="317" t="s">
        <v>2081</v>
      </c>
      <c r="AD3874" s="318" t="s">
        <v>3571</v>
      </c>
      <c r="AE3874" s="319">
        <v>0</v>
      </c>
      <c r="AF3874" s="319" t="s">
        <v>11319</v>
      </c>
      <c r="AG3874" s="320">
        <v>13.55</v>
      </c>
      <c r="AH3874" s="321">
        <f t="shared" si="660"/>
        <v>0</v>
      </c>
      <c r="AI3874" s="287">
        <f>_xlfn.IFNA(VLOOKUP(AD:AD,грп!B:C,2,0),0)</f>
        <v>0</v>
      </c>
      <c r="AJ3874" s="607">
        <v>60</v>
      </c>
      <c r="AK3874" s="672">
        <f t="shared" si="651"/>
        <v>0</v>
      </c>
      <c r="AL3874" s="174"/>
    </row>
    <row r="3875" spans="1:38" s="4" customFormat="1" ht="12" customHeight="1" outlineLevel="1" x14ac:dyDescent="0.35">
      <c r="A3875" s="307" t="s">
        <v>10402</v>
      </c>
      <c r="B3875" s="308" t="s">
        <v>9040</v>
      </c>
      <c r="C3875" s="309"/>
      <c r="D3875" s="310" t="s">
        <v>4246</v>
      </c>
      <c r="E3875" s="322" t="s">
        <v>4156</v>
      </c>
      <c r="F3875" s="293"/>
      <c r="G3875" s="293"/>
      <c r="H3875" s="294" t="s">
        <v>11838</v>
      </c>
      <c r="I3875" s="294" t="str">
        <f>IFERROR(_xlfn.IFNA(VLOOKUP($D:$D,history!$I:$Y,3,0),VLOOKUP(E:E,history!$H:$Y,4,0)),"--")</f>
        <v>--</v>
      </c>
      <c r="J3875" s="282" t="s">
        <v>5946</v>
      </c>
      <c r="K3875" s="282" t="str">
        <f t="shared" si="652"/>
        <v/>
      </c>
      <c r="L3875" s="312">
        <f t="shared" si="658"/>
        <v>960.83</v>
      </c>
      <c r="M3875" s="312">
        <f t="shared" si="659"/>
        <v>1455.8</v>
      </c>
      <c r="N3875" s="297" t="str">
        <f>_xlfn.IFNA(VLOOKUP($E:$E,'1'!$A:$E,3,0),"")</f>
        <v/>
      </c>
      <c r="O3875" s="297" t="str">
        <f>_xlfn.IFNA(VLOOKUP($E:$E,'2'!$A:$E,3,0),"")</f>
        <v/>
      </c>
      <c r="P3875" s="297" t="str">
        <f>_xlfn.IFNA(VLOOKUP($E:$E,'3'!$A:$D,3,0),"")</f>
        <v/>
      </c>
      <c r="Q3875" s="297" t="str">
        <f>_xlfn.IFNA(VLOOKUP($E:$E,'4'!$A:$F,3,0),"")</f>
        <v/>
      </c>
      <c r="R3875" s="297" t="str">
        <f>_xlfn.IFNA(VLOOKUP($E:$E,'5'!$A:$F,3,0),"")</f>
        <v/>
      </c>
      <c r="S3875" s="297" t="str">
        <f>_xlfn.IFNA(VLOOKUP($E:$E,'6'!$A:$F,3,0),"")</f>
        <v/>
      </c>
      <c r="T3875" s="313">
        <v>1</v>
      </c>
      <c r="U3875" s="313">
        <v>1</v>
      </c>
      <c r="V3875" s="313">
        <v>20</v>
      </c>
      <c r="W3875" s="314">
        <v>0.66300000000000003</v>
      </c>
      <c r="X3875" s="315">
        <v>4.4625000000000003E-3</v>
      </c>
      <c r="Y3875" s="749">
        <v>1380</v>
      </c>
      <c r="Z3875" s="282"/>
      <c r="AA3875" s="316" t="s">
        <v>10391</v>
      </c>
      <c r="AB3875" s="282" t="s">
        <v>9163</v>
      </c>
      <c r="AC3875" s="317" t="s">
        <v>2081</v>
      </c>
      <c r="AD3875" s="318" t="s">
        <v>3571</v>
      </c>
      <c r="AE3875" s="319">
        <v>0</v>
      </c>
      <c r="AF3875" s="319" t="s">
        <v>11273</v>
      </c>
      <c r="AG3875" s="320">
        <v>18.25</v>
      </c>
      <c r="AH3875" s="321">
        <f t="shared" si="660"/>
        <v>0</v>
      </c>
      <c r="AI3875" s="287">
        <f>_xlfn.IFNA(VLOOKUP(AD:AD,грп!B:C,2,0),0)</f>
        <v>0</v>
      </c>
      <c r="AJ3875" s="607">
        <v>40</v>
      </c>
      <c r="AK3875" s="672">
        <f t="shared" si="651"/>
        <v>0</v>
      </c>
      <c r="AL3875" s="174"/>
    </row>
    <row r="3876" spans="1:38" s="4" customFormat="1" ht="12" customHeight="1" outlineLevel="1" x14ac:dyDescent="0.35">
      <c r="A3876" s="307" t="s">
        <v>10402</v>
      </c>
      <c r="B3876" s="308" t="s">
        <v>9041</v>
      </c>
      <c r="C3876" s="309"/>
      <c r="D3876" s="310" t="s">
        <v>4247</v>
      </c>
      <c r="E3876" s="322" t="s">
        <v>4157</v>
      </c>
      <c r="F3876" s="293"/>
      <c r="G3876" s="293"/>
      <c r="H3876" s="294" t="s">
        <v>11838</v>
      </c>
      <c r="I3876" s="294" t="str">
        <f>IFERROR(_xlfn.IFNA(VLOOKUP($D:$D,history!$I:$Y,3,0),VLOOKUP(E:E,history!$H:$Y,4,0)),"--")</f>
        <v>--</v>
      </c>
      <c r="J3876" s="282" t="s">
        <v>5946</v>
      </c>
      <c r="K3876" s="282" t="str">
        <f t="shared" si="652"/>
        <v/>
      </c>
      <c r="L3876" s="312">
        <f t="shared" si="658"/>
        <v>992.94</v>
      </c>
      <c r="M3876" s="312">
        <f t="shared" si="659"/>
        <v>1504.46</v>
      </c>
      <c r="N3876" s="297" t="str">
        <f>_xlfn.IFNA(VLOOKUP($E:$E,'1'!$A:$E,3,0),"")</f>
        <v/>
      </c>
      <c r="O3876" s="297" t="str">
        <f>_xlfn.IFNA(VLOOKUP($E:$E,'2'!$A:$E,3,0),"")</f>
        <v/>
      </c>
      <c r="P3876" s="297" t="str">
        <f>_xlfn.IFNA(VLOOKUP($E:$E,'3'!$A:$D,3,0),"")</f>
        <v/>
      </c>
      <c r="Q3876" s="297" t="str">
        <f>_xlfn.IFNA(VLOOKUP($E:$E,'4'!$A:$F,3,0),"")</f>
        <v/>
      </c>
      <c r="R3876" s="297" t="str">
        <f>_xlfn.IFNA(VLOOKUP($E:$E,'5'!$A:$F,3,0),"")</f>
        <v/>
      </c>
      <c r="S3876" s="297" t="str">
        <f>_xlfn.IFNA(VLOOKUP($E:$E,'6'!$A:$F,3,0),"")</f>
        <v/>
      </c>
      <c r="T3876" s="313">
        <v>1</v>
      </c>
      <c r="U3876" s="313">
        <v>1</v>
      </c>
      <c r="V3876" s="313">
        <v>20</v>
      </c>
      <c r="W3876" s="314">
        <v>0.77200000000000002</v>
      </c>
      <c r="X3876" s="315">
        <v>5.8875000000000004E-3</v>
      </c>
      <c r="Y3876" s="749">
        <v>1430</v>
      </c>
      <c r="Z3876" s="282"/>
      <c r="AA3876" s="316" t="s">
        <v>10391</v>
      </c>
      <c r="AB3876" s="282" t="s">
        <v>9163</v>
      </c>
      <c r="AC3876" s="317" t="s">
        <v>2081</v>
      </c>
      <c r="AD3876" s="318" t="s">
        <v>3571</v>
      </c>
      <c r="AE3876" s="319">
        <v>0</v>
      </c>
      <c r="AF3876" s="319" t="s">
        <v>11273</v>
      </c>
      <c r="AG3876" s="320">
        <v>18.86</v>
      </c>
      <c r="AH3876" s="321">
        <f t="shared" si="660"/>
        <v>0</v>
      </c>
      <c r="AI3876" s="287">
        <f>_xlfn.IFNA(VLOOKUP(AD:AD,грп!B:C,2,0),0)</f>
        <v>0</v>
      </c>
      <c r="AJ3876" s="607">
        <v>0</v>
      </c>
      <c r="AK3876" s="672">
        <f t="shared" si="651"/>
        <v>0</v>
      </c>
      <c r="AL3876" s="174"/>
    </row>
    <row r="3877" spans="1:38" s="4" customFormat="1" ht="12" customHeight="1" x14ac:dyDescent="0.35">
      <c r="A3877" s="288"/>
      <c r="B3877" s="289"/>
      <c r="C3877" s="290" t="s">
        <v>555</v>
      </c>
      <c r="D3877" s="291" t="s">
        <v>538</v>
      </c>
      <c r="E3877" s="292"/>
      <c r="F3877" s="293"/>
      <c r="G3877" s="293"/>
      <c r="H3877" s="294"/>
      <c r="I3877" s="294"/>
      <c r="J3877" s="282" t="s">
        <v>393</v>
      </c>
      <c r="K3877" s="282" t="str">
        <f t="shared" si="652"/>
        <v/>
      </c>
      <c r="L3877" s="295"/>
      <c r="M3877" s="296"/>
      <c r="N3877" s="297"/>
      <c r="O3877" s="297"/>
      <c r="P3877" s="297"/>
      <c r="Q3877" s="297" t="str">
        <f>_xlfn.IFNA(VLOOKUP($E:$E,'4'!$A:$F,3,0),"")</f>
        <v/>
      </c>
      <c r="R3877" s="297" t="str">
        <f>_xlfn.IFNA(VLOOKUP($E:$E,'5'!$A:$F,3,0),"")</f>
        <v/>
      </c>
      <c r="S3877" s="297"/>
      <c r="T3877" s="298"/>
      <c r="U3877" s="280"/>
      <c r="V3877" s="280"/>
      <c r="W3877" s="300"/>
      <c r="X3877" s="301"/>
      <c r="Y3877" s="749"/>
      <c r="Z3877" s="282"/>
      <c r="AA3877" s="280"/>
      <c r="AB3877" s="280"/>
      <c r="AC3877" s="302"/>
      <c r="AD3877" s="303" t="s">
        <v>538</v>
      </c>
      <c r="AE3877" s="280"/>
      <c r="AF3877" s="329"/>
      <c r="AG3877" s="339"/>
      <c r="AH3877" s="306"/>
      <c r="AI3877" s="287">
        <f>_xlfn.IFNA(VLOOKUP(AD:AD,грп!B:C,2,0),0)</f>
        <v>0</v>
      </c>
      <c r="AJ3877" s="607">
        <v>0</v>
      </c>
      <c r="AK3877" s="672" t="str">
        <f t="shared" si="651"/>
        <v xml:space="preserve"> </v>
      </c>
      <c r="AL3877" s="174"/>
    </row>
    <row r="3878" spans="1:38" s="4" customFormat="1" ht="12" customHeight="1" outlineLevel="1" x14ac:dyDescent="0.35">
      <c r="A3878" s="307" t="s">
        <v>1897</v>
      </c>
      <c r="B3878" s="308" t="s">
        <v>9661</v>
      </c>
      <c r="C3878" s="309" t="s">
        <v>21</v>
      </c>
      <c r="D3878" s="310" t="s">
        <v>11771</v>
      </c>
      <c r="E3878" s="322" t="s">
        <v>9416</v>
      </c>
      <c r="F3878" s="293"/>
      <c r="G3878" s="293"/>
      <c r="H3878" s="294" t="s">
        <v>5946</v>
      </c>
      <c r="I3878" s="294" t="str">
        <f>IFERROR(_xlfn.IFNA(VLOOKUP($D:$D,history!$I:$Y,3,0),VLOOKUP(E:E,history!$H:$Y,4,0)),"--")</f>
        <v>--</v>
      </c>
      <c r="J3878" s="282" t="s">
        <v>5946</v>
      </c>
      <c r="K3878" s="282" t="str">
        <f t="shared" si="652"/>
        <v/>
      </c>
      <c r="L3878" s="312">
        <f t="shared" ref="L3878:L3888" si="661">IF($A$3="ИМ",ROUND($Y3878*(1-($L$6-$F$4))*(1-$F$3)*(1+$AG$2),2),ROUND($M3878*(1-($L$6-$F$4))*(1-$F$3)*(1+$AG$2),2))</f>
        <v>4170.79</v>
      </c>
      <c r="M3878" s="312">
        <f t="shared" ref="M3878:M3888" si="662">ROUND(IF($A$3="РЕГИОНЫ",AG3878*$AG$3*$AG$1,IF(AI3878=0,AG3878*$AG$3*$AG$1,AG3878*$AG$3*(1-5%)*$AG$1)),2)</f>
        <v>6319.38</v>
      </c>
      <c r="N3878" s="297" t="str">
        <f>_xlfn.IFNA(VLOOKUP($E:$E,'1'!$A:$E,3,0),"")</f>
        <v/>
      </c>
      <c r="O3878" s="297" t="str">
        <f>_xlfn.IFNA(VLOOKUP($E:$E,'2'!$A:$E,3,0),"")</f>
        <v/>
      </c>
      <c r="P3878" s="297" t="str">
        <f>_xlfn.IFNA(VLOOKUP($E:$E,'3'!$A:$D,3,0),"")</f>
        <v/>
      </c>
      <c r="Q3878" s="297" t="str">
        <f>_xlfn.IFNA(VLOOKUP($E:$E,'4'!$A:$F,3,0),"")</f>
        <v/>
      </c>
      <c r="R3878" s="297" t="str">
        <f>_xlfn.IFNA(VLOOKUP($E:$E,'5'!$A:$F,3,0),"")</f>
        <v/>
      </c>
      <c r="S3878" s="297" t="str">
        <f>_xlfn.IFNA(VLOOKUP($E:$E,'6'!$A:$F,3,0),"")</f>
        <v/>
      </c>
      <c r="T3878" s="313">
        <v>1</v>
      </c>
      <c r="U3878" s="313">
        <v>1</v>
      </c>
      <c r="V3878" s="313">
        <v>4</v>
      </c>
      <c r="W3878" s="314">
        <v>2.875</v>
      </c>
      <c r="X3878" s="315">
        <v>0.03</v>
      </c>
      <c r="Y3878" s="749">
        <v>5690</v>
      </c>
      <c r="Z3878" s="282"/>
      <c r="AA3878" s="316" t="s">
        <v>10390</v>
      </c>
      <c r="AB3878" s="282" t="s">
        <v>10389</v>
      </c>
      <c r="AC3878" s="317" t="s">
        <v>2081</v>
      </c>
      <c r="AD3878" s="318" t="s">
        <v>538</v>
      </c>
      <c r="AE3878" s="319">
        <v>0</v>
      </c>
      <c r="AF3878" s="319" t="s">
        <v>11361</v>
      </c>
      <c r="AG3878" s="320">
        <v>79.22</v>
      </c>
      <c r="AH3878" s="321">
        <f t="shared" ref="AH3878:AH3890" si="663">IF($A$3="РЕГИОНЫ",ROUND($AG3878*(1-($L$6-$F$4))*(1-$F$3)*(1+$AG$2)*$AG$1,2),0)</f>
        <v>0</v>
      </c>
      <c r="AI3878" s="287">
        <f>_xlfn.IFNA(VLOOKUP(AD:AD,грп!B:C,2,0),0)</f>
        <v>0</v>
      </c>
      <c r="AJ3878" s="607">
        <v>0</v>
      </c>
      <c r="AK3878" s="672" t="str">
        <f t="shared" si="651"/>
        <v>new</v>
      </c>
      <c r="AL3878" s="174"/>
    </row>
    <row r="3879" spans="1:38" s="4" customFormat="1" ht="12" customHeight="1" outlineLevel="1" x14ac:dyDescent="0.35">
      <c r="A3879" s="307" t="s">
        <v>1897</v>
      </c>
      <c r="B3879" s="308" t="s">
        <v>9662</v>
      </c>
      <c r="C3879" s="309" t="s">
        <v>21</v>
      </c>
      <c r="D3879" s="310" t="s">
        <v>11772</v>
      </c>
      <c r="E3879" s="322" t="s">
        <v>9417</v>
      </c>
      <c r="F3879" s="293"/>
      <c r="G3879" s="293"/>
      <c r="H3879" s="294" t="s">
        <v>5946</v>
      </c>
      <c r="I3879" s="294" t="str">
        <f>IFERROR(_xlfn.IFNA(VLOOKUP($D:$D,history!$I:$Y,3,0),VLOOKUP(E:E,history!$H:$Y,4,0)),"--")</f>
        <v>--</v>
      </c>
      <c r="J3879" s="282" t="s">
        <v>5946</v>
      </c>
      <c r="K3879" s="282" t="str">
        <f t="shared" si="652"/>
        <v/>
      </c>
      <c r="L3879" s="312">
        <f t="shared" si="661"/>
        <v>848.69</v>
      </c>
      <c r="M3879" s="312">
        <f t="shared" si="662"/>
        <v>1285.8900000000001</v>
      </c>
      <c r="N3879" s="297" t="str">
        <f>_xlfn.IFNA(VLOOKUP($E:$E,'1'!$A:$E,3,0),"")</f>
        <v/>
      </c>
      <c r="O3879" s="297" t="str">
        <f>_xlfn.IFNA(VLOOKUP($E:$E,'2'!$A:$E,3,0),"")</f>
        <v/>
      </c>
      <c r="P3879" s="297" t="str">
        <f>_xlfn.IFNA(VLOOKUP($E:$E,'3'!$A:$D,3,0),"")</f>
        <v/>
      </c>
      <c r="Q3879" s="297" t="str">
        <f>_xlfn.IFNA(VLOOKUP($E:$E,'4'!$A:$F,3,0),"")</f>
        <v/>
      </c>
      <c r="R3879" s="297" t="str">
        <f>_xlfn.IFNA(VLOOKUP($E:$E,'5'!$A:$F,3,0),"")</f>
        <v/>
      </c>
      <c r="S3879" s="297" t="str">
        <f>_xlfn.IFNA(VLOOKUP($E:$E,'6'!$A:$F,3,0),"")</f>
        <v/>
      </c>
      <c r="T3879" s="313">
        <v>1</v>
      </c>
      <c r="U3879" s="313">
        <v>1</v>
      </c>
      <c r="V3879" s="313">
        <v>20</v>
      </c>
      <c r="W3879" s="314">
        <v>0.38</v>
      </c>
      <c r="X3879" s="315">
        <v>4.1292000000000004E-3</v>
      </c>
      <c r="Y3879" s="749">
        <v>1160</v>
      </c>
      <c r="Z3879" s="282"/>
      <c r="AA3879" s="316" t="s">
        <v>10390</v>
      </c>
      <c r="AB3879" s="282" t="s">
        <v>10389</v>
      </c>
      <c r="AC3879" s="317" t="s">
        <v>2081</v>
      </c>
      <c r="AD3879" s="318" t="s">
        <v>538</v>
      </c>
      <c r="AE3879" s="319">
        <v>0</v>
      </c>
      <c r="AF3879" s="319" t="s">
        <v>11361</v>
      </c>
      <c r="AG3879" s="320">
        <v>16.12</v>
      </c>
      <c r="AH3879" s="321">
        <f t="shared" si="663"/>
        <v>0</v>
      </c>
      <c r="AI3879" s="287">
        <f>_xlfn.IFNA(VLOOKUP(AD:AD,грп!B:C,2,0),0)</f>
        <v>0</v>
      </c>
      <c r="AJ3879" s="607">
        <v>0</v>
      </c>
      <c r="AK3879" s="672" t="str">
        <f t="shared" si="651"/>
        <v>new</v>
      </c>
      <c r="AL3879" s="174"/>
    </row>
    <row r="3880" spans="1:38" s="4" customFormat="1" ht="12" customHeight="1" outlineLevel="1" x14ac:dyDescent="0.35">
      <c r="A3880" s="307" t="s">
        <v>1897</v>
      </c>
      <c r="B3880" s="308" t="s">
        <v>9663</v>
      </c>
      <c r="C3880" s="309" t="s">
        <v>21</v>
      </c>
      <c r="D3880" s="310" t="s">
        <v>11773</v>
      </c>
      <c r="E3880" s="322" t="s">
        <v>9418</v>
      </c>
      <c r="F3880" s="293"/>
      <c r="G3880" s="293"/>
      <c r="H3880" s="294" t="s">
        <v>5946</v>
      </c>
      <c r="I3880" s="294" t="str">
        <f>IFERROR(_xlfn.IFNA(VLOOKUP($D:$D,history!$I:$Y,3,0),VLOOKUP(E:E,history!$H:$Y,4,0)),"--")</f>
        <v>--</v>
      </c>
      <c r="J3880" s="282" t="s">
        <v>5946</v>
      </c>
      <c r="K3880" s="282" t="str">
        <f t="shared" si="652"/>
        <v/>
      </c>
      <c r="L3880" s="312">
        <f t="shared" si="661"/>
        <v>1923.24</v>
      </c>
      <c r="M3880" s="312">
        <f t="shared" si="662"/>
        <v>2914</v>
      </c>
      <c r="N3880" s="297" t="str">
        <f>_xlfn.IFNA(VLOOKUP($E:$E,'1'!$A:$E,3,0),"")</f>
        <v/>
      </c>
      <c r="O3880" s="297" t="str">
        <f>_xlfn.IFNA(VLOOKUP($E:$E,'2'!$A:$E,3,0),"")</f>
        <v/>
      </c>
      <c r="P3880" s="297" t="str">
        <f>_xlfn.IFNA(VLOOKUP($E:$E,'3'!$A:$D,3,0),"")</f>
        <v/>
      </c>
      <c r="Q3880" s="297" t="str">
        <f>_xlfn.IFNA(VLOOKUP($E:$E,'4'!$A:$F,3,0),"")</f>
        <v/>
      </c>
      <c r="R3880" s="297" t="str">
        <f>_xlfn.IFNA(VLOOKUP($E:$E,'5'!$A:$F,3,0),"")</f>
        <v/>
      </c>
      <c r="S3880" s="297" t="str">
        <f>_xlfn.IFNA(VLOOKUP($E:$E,'6'!$A:$F,3,0),"")</f>
        <v/>
      </c>
      <c r="T3880" s="313">
        <v>1</v>
      </c>
      <c r="U3880" s="313">
        <v>1</v>
      </c>
      <c r="V3880" s="313">
        <v>6</v>
      </c>
      <c r="W3880" s="314">
        <v>2.4670000000000001</v>
      </c>
      <c r="X3880" s="315">
        <v>1.9E-2</v>
      </c>
      <c r="Y3880" s="749">
        <v>2620</v>
      </c>
      <c r="Z3880" s="282"/>
      <c r="AA3880" s="316" t="s">
        <v>10390</v>
      </c>
      <c r="AB3880" s="282" t="s">
        <v>10389</v>
      </c>
      <c r="AC3880" s="317" t="s">
        <v>2081</v>
      </c>
      <c r="AD3880" s="318" t="s">
        <v>538</v>
      </c>
      <c r="AE3880" s="319">
        <v>0</v>
      </c>
      <c r="AF3880" s="319" t="s">
        <v>11361</v>
      </c>
      <c r="AG3880" s="320">
        <v>36.53</v>
      </c>
      <c r="AH3880" s="321">
        <f t="shared" si="663"/>
        <v>0</v>
      </c>
      <c r="AI3880" s="287">
        <f>_xlfn.IFNA(VLOOKUP(AD:AD,грп!B:C,2,0),0)</f>
        <v>0</v>
      </c>
      <c r="AJ3880" s="607">
        <v>0</v>
      </c>
      <c r="AK3880" s="672" t="str">
        <f t="shared" si="651"/>
        <v>new</v>
      </c>
      <c r="AL3880" s="174"/>
    </row>
    <row r="3881" spans="1:38" s="4" customFormat="1" ht="11.45" customHeight="1" outlineLevel="1" x14ac:dyDescent="0.35">
      <c r="A3881" s="307" t="s">
        <v>1897</v>
      </c>
      <c r="B3881" s="308" t="s">
        <v>9042</v>
      </c>
      <c r="C3881" s="309"/>
      <c r="D3881" s="310" t="s">
        <v>9880</v>
      </c>
      <c r="E3881" s="322" t="s">
        <v>3714</v>
      </c>
      <c r="F3881" s="293"/>
      <c r="G3881" s="293"/>
      <c r="H3881" s="294" t="s">
        <v>11838</v>
      </c>
      <c r="I3881" s="294" t="str">
        <f>IFERROR(_xlfn.IFNA(VLOOKUP($D:$D,history!$I:$Y,3,0),VLOOKUP(E:E,history!$H:$Y,4,0)),"--")</f>
        <v>--</v>
      </c>
      <c r="J3881" s="282" t="s">
        <v>5946</v>
      </c>
      <c r="K3881" s="282" t="str">
        <f t="shared" si="652"/>
        <v/>
      </c>
      <c r="L3881" s="312">
        <f t="shared" si="661"/>
        <v>2786.14</v>
      </c>
      <c r="M3881" s="312">
        <f t="shared" si="662"/>
        <v>4221.43</v>
      </c>
      <c r="N3881" s="297" t="str">
        <f>_xlfn.IFNA(VLOOKUP($E:$E,'1'!$A:$E,3,0),"")</f>
        <v/>
      </c>
      <c r="O3881" s="297" t="str">
        <f>_xlfn.IFNA(VLOOKUP($E:$E,'2'!$A:$E,3,0),"")</f>
        <v/>
      </c>
      <c r="P3881" s="297" t="str">
        <f>_xlfn.IFNA(VLOOKUP($E:$E,'3'!$A:$D,3,0),"")</f>
        <v/>
      </c>
      <c r="Q3881" s="297" t="str">
        <f>_xlfn.IFNA(VLOOKUP($E:$E,'4'!$A:$F,3,0),"")</f>
        <v/>
      </c>
      <c r="R3881" s="297" t="str">
        <f>_xlfn.IFNA(VLOOKUP($E:$E,'5'!$A:$F,3,0),"")</f>
        <v/>
      </c>
      <c r="S3881" s="297" t="str">
        <f>_xlfn.IFNA(VLOOKUP($E:$E,'6'!$A:$F,3,0),"")</f>
        <v/>
      </c>
      <c r="T3881" s="313">
        <v>1</v>
      </c>
      <c r="U3881" s="313">
        <v>1</v>
      </c>
      <c r="V3881" s="313">
        <v>4</v>
      </c>
      <c r="W3881" s="314">
        <v>2.75</v>
      </c>
      <c r="X3881" s="315">
        <v>2.4810126599999999E-2</v>
      </c>
      <c r="Y3881" s="749">
        <v>3790</v>
      </c>
      <c r="Z3881" s="282"/>
      <c r="AA3881" s="316" t="s">
        <v>10393</v>
      </c>
      <c r="AB3881" s="282" t="s">
        <v>9163</v>
      </c>
      <c r="AC3881" s="317" t="s">
        <v>2081</v>
      </c>
      <c r="AD3881" s="318" t="s">
        <v>538</v>
      </c>
      <c r="AE3881" s="319">
        <v>0</v>
      </c>
      <c r="AF3881" s="319" t="s">
        <v>11835</v>
      </c>
      <c r="AG3881" s="320">
        <v>52.92</v>
      </c>
      <c r="AH3881" s="321">
        <f t="shared" si="663"/>
        <v>0</v>
      </c>
      <c r="AI3881" s="287">
        <f>_xlfn.IFNA(VLOOKUP(AD:AD,грп!B:C,2,0),0)</f>
        <v>0</v>
      </c>
      <c r="AJ3881" s="607">
        <v>0</v>
      </c>
      <c r="AK3881" s="672">
        <f t="shared" si="651"/>
        <v>0</v>
      </c>
      <c r="AL3881" s="174"/>
    </row>
    <row r="3882" spans="1:38" s="4" customFormat="1" ht="11.45" customHeight="1" outlineLevel="1" x14ac:dyDescent="0.35">
      <c r="A3882" s="307" t="s">
        <v>1897</v>
      </c>
      <c r="B3882" s="308" t="s">
        <v>9043</v>
      </c>
      <c r="C3882" s="309" t="s">
        <v>21</v>
      </c>
      <c r="D3882" s="310" t="s">
        <v>11774</v>
      </c>
      <c r="E3882" s="322" t="s">
        <v>5869</v>
      </c>
      <c r="F3882" s="293"/>
      <c r="G3882" s="293"/>
      <c r="H3882" s="294" t="s">
        <v>5946</v>
      </c>
      <c r="I3882" s="294" t="str">
        <f>IFERROR(_xlfn.IFNA(VLOOKUP($D:$D,history!$I:$Y,3,0),VLOOKUP(E:E,history!$H:$Y,4,0)),"--")</f>
        <v>--</v>
      </c>
      <c r="J3882" s="282" t="s">
        <v>5946</v>
      </c>
      <c r="K3882" s="282" t="str">
        <f t="shared" si="652"/>
        <v/>
      </c>
      <c r="L3882" s="312">
        <f t="shared" si="661"/>
        <v>905.03</v>
      </c>
      <c r="M3882" s="312">
        <f t="shared" si="662"/>
        <v>1371.25</v>
      </c>
      <c r="N3882" s="297" t="str">
        <f>_xlfn.IFNA(VLOOKUP($E:$E,'1'!$A:$E,3,0),"")</f>
        <v/>
      </c>
      <c r="O3882" s="297" t="str">
        <f>_xlfn.IFNA(VLOOKUP($E:$E,'2'!$A:$E,3,0),"")</f>
        <v/>
      </c>
      <c r="P3882" s="297" t="str">
        <f>_xlfn.IFNA(VLOOKUP($E:$E,'3'!$A:$D,3,0),"")</f>
        <v/>
      </c>
      <c r="Q3882" s="297" t="str">
        <f>_xlfn.IFNA(VLOOKUP($E:$E,'4'!$A:$F,3,0),"")</f>
        <v/>
      </c>
      <c r="R3882" s="297" t="str">
        <f>_xlfn.IFNA(VLOOKUP($E:$E,'5'!$A:$F,3,0),"")</f>
        <v/>
      </c>
      <c r="S3882" s="297" t="str">
        <f>_xlfn.IFNA(VLOOKUP($E:$E,'6'!$A:$F,3,0),"")</f>
        <v/>
      </c>
      <c r="T3882" s="313">
        <v>1</v>
      </c>
      <c r="U3882" s="313">
        <v>1</v>
      </c>
      <c r="V3882" s="313">
        <v>60</v>
      </c>
      <c r="W3882" s="314">
        <v>0.20799999999999999</v>
      </c>
      <c r="X3882" s="315">
        <v>1.5133333000000001E-3</v>
      </c>
      <c r="Y3882" s="749">
        <v>1230</v>
      </c>
      <c r="Z3882" s="282"/>
      <c r="AA3882" s="316" t="s">
        <v>10391</v>
      </c>
      <c r="AB3882" s="282" t="s">
        <v>10389</v>
      </c>
      <c r="AC3882" s="317" t="s">
        <v>2081</v>
      </c>
      <c r="AD3882" s="318" t="s">
        <v>538</v>
      </c>
      <c r="AE3882" s="319">
        <v>0</v>
      </c>
      <c r="AF3882" s="319" t="s">
        <v>11361</v>
      </c>
      <c r="AG3882" s="320">
        <v>17.190000000000001</v>
      </c>
      <c r="AH3882" s="321">
        <f t="shared" si="663"/>
        <v>0</v>
      </c>
      <c r="AI3882" s="287">
        <f>_xlfn.IFNA(VLOOKUP(AD:AD,грп!B:C,2,0),0)</f>
        <v>0</v>
      </c>
      <c r="AJ3882" s="607">
        <v>0</v>
      </c>
      <c r="AK3882" s="672" t="str">
        <f t="shared" si="651"/>
        <v>new</v>
      </c>
      <c r="AL3882" s="174"/>
    </row>
    <row r="3883" spans="1:38" s="4" customFormat="1" ht="11.45" customHeight="1" outlineLevel="1" x14ac:dyDescent="0.35">
      <c r="A3883" s="307" t="s">
        <v>1897</v>
      </c>
      <c r="B3883" s="308" t="s">
        <v>9044</v>
      </c>
      <c r="C3883" s="309" t="s">
        <v>21</v>
      </c>
      <c r="D3883" s="310" t="s">
        <v>11775</v>
      </c>
      <c r="E3883" s="322" t="s">
        <v>5870</v>
      </c>
      <c r="F3883" s="293"/>
      <c r="G3883" s="293"/>
      <c r="H3883" s="294" t="s">
        <v>5946</v>
      </c>
      <c r="I3883" s="294" t="str">
        <f>IFERROR(_xlfn.IFNA(VLOOKUP($D:$D,history!$I:$Y,3,0),VLOOKUP(E:E,history!$H:$Y,4,0)),"--")</f>
        <v>--</v>
      </c>
      <c r="J3883" s="282" t="s">
        <v>5946</v>
      </c>
      <c r="K3883" s="282" t="str">
        <f t="shared" si="652"/>
        <v/>
      </c>
      <c r="L3883" s="312">
        <f t="shared" si="661"/>
        <v>1026.6400000000001</v>
      </c>
      <c r="M3883" s="312">
        <f t="shared" si="662"/>
        <v>1555.52</v>
      </c>
      <c r="N3883" s="297" t="str">
        <f>_xlfn.IFNA(VLOOKUP($E:$E,'1'!$A:$E,3,0),"")</f>
        <v/>
      </c>
      <c r="O3883" s="297" t="str">
        <f>_xlfn.IFNA(VLOOKUP($E:$E,'2'!$A:$E,3,0),"")</f>
        <v/>
      </c>
      <c r="P3883" s="297" t="str">
        <f>_xlfn.IFNA(VLOOKUP($E:$E,'3'!$A:$D,3,0),"")</f>
        <v/>
      </c>
      <c r="Q3883" s="297" t="str">
        <f>_xlfn.IFNA(VLOOKUP($E:$E,'4'!$A:$F,3,0),"")</f>
        <v/>
      </c>
      <c r="R3883" s="297" t="str">
        <f>_xlfn.IFNA(VLOOKUP($E:$E,'5'!$A:$F,3,0),"")</f>
        <v/>
      </c>
      <c r="S3883" s="297" t="str">
        <f>_xlfn.IFNA(VLOOKUP($E:$E,'6'!$A:$F,3,0),"")</f>
        <v/>
      </c>
      <c r="T3883" s="313">
        <v>1</v>
      </c>
      <c r="U3883" s="313">
        <v>1</v>
      </c>
      <c r="V3883" s="313">
        <v>60</v>
      </c>
      <c r="W3883" s="314">
        <v>0.26700000000000002</v>
      </c>
      <c r="X3883" s="315">
        <v>1.9933333E-3</v>
      </c>
      <c r="Y3883" s="749">
        <v>1390</v>
      </c>
      <c r="Z3883" s="282"/>
      <c r="AA3883" s="316" t="s">
        <v>10391</v>
      </c>
      <c r="AB3883" s="282" t="s">
        <v>10389</v>
      </c>
      <c r="AC3883" s="317" t="s">
        <v>2081</v>
      </c>
      <c r="AD3883" s="318" t="s">
        <v>538</v>
      </c>
      <c r="AE3883" s="319">
        <v>0</v>
      </c>
      <c r="AF3883" s="319" t="s">
        <v>11361</v>
      </c>
      <c r="AG3883" s="320">
        <v>19.5</v>
      </c>
      <c r="AH3883" s="321">
        <f t="shared" si="663"/>
        <v>0</v>
      </c>
      <c r="AI3883" s="287">
        <f>_xlfn.IFNA(VLOOKUP(AD:AD,грп!B:C,2,0),0)</f>
        <v>0</v>
      </c>
      <c r="AJ3883" s="607">
        <v>0</v>
      </c>
      <c r="AK3883" s="672" t="str">
        <f t="shared" si="651"/>
        <v>new</v>
      </c>
      <c r="AL3883" s="174"/>
    </row>
    <row r="3884" spans="1:38" s="4" customFormat="1" ht="12" customHeight="1" outlineLevel="1" x14ac:dyDescent="0.35">
      <c r="A3884" s="307" t="s">
        <v>10402</v>
      </c>
      <c r="B3884" s="308" t="s">
        <v>9045</v>
      </c>
      <c r="C3884" s="309"/>
      <c r="D3884" s="310" t="s">
        <v>4182</v>
      </c>
      <c r="E3884" s="322" t="s">
        <v>4183</v>
      </c>
      <c r="F3884" s="293"/>
      <c r="G3884" s="293"/>
      <c r="H3884" s="294" t="s">
        <v>11838</v>
      </c>
      <c r="I3884" s="294" t="str">
        <f>IFERROR(_xlfn.IFNA(VLOOKUP($D:$D,history!$I:$Y,3,0),VLOOKUP(E:E,history!$H:$Y,4,0)),"--")</f>
        <v>--</v>
      </c>
      <c r="J3884" s="282" t="s">
        <v>9870</v>
      </c>
      <c r="K3884" s="282" t="str">
        <f t="shared" si="652"/>
        <v/>
      </c>
      <c r="L3884" s="312">
        <f t="shared" si="661"/>
        <v>653.37</v>
      </c>
      <c r="M3884" s="312">
        <f t="shared" si="662"/>
        <v>989.95</v>
      </c>
      <c r="N3884" s="297" t="str">
        <f>_xlfn.IFNA(VLOOKUP($E:$E,'1'!$A:$E,3,0),"")</f>
        <v/>
      </c>
      <c r="O3884" s="297" t="str">
        <f>_xlfn.IFNA(VLOOKUP($E:$E,'2'!$A:$E,3,0),"")</f>
        <v/>
      </c>
      <c r="P3884" s="297" t="str">
        <f>_xlfn.IFNA(VLOOKUP($E:$E,'3'!$A:$D,3,0),"")</f>
        <v/>
      </c>
      <c r="Q3884" s="297" t="str">
        <f>_xlfn.IFNA(VLOOKUP($E:$E,'4'!$A:$F,3,0),"")</f>
        <v/>
      </c>
      <c r="R3884" s="297" t="str">
        <f>_xlfn.IFNA(VLOOKUP($E:$E,'5'!$A:$F,3,0),"")</f>
        <v/>
      </c>
      <c r="S3884" s="297" t="str">
        <f>_xlfn.IFNA(VLOOKUP($E:$E,'6'!$A:$F,3,0),"")</f>
        <v/>
      </c>
      <c r="T3884" s="313">
        <v>1</v>
      </c>
      <c r="U3884" s="313">
        <v>1</v>
      </c>
      <c r="V3884" s="313">
        <v>30</v>
      </c>
      <c r="W3884" s="314">
        <v>0.55000000000000004</v>
      </c>
      <c r="X3884" s="315">
        <v>2.5916667000000001E-3</v>
      </c>
      <c r="Y3884" s="749">
        <v>940</v>
      </c>
      <c r="Z3884" s="282"/>
      <c r="AA3884" s="316" t="s">
        <v>393</v>
      </c>
      <c r="AB3884" s="282" t="s">
        <v>9163</v>
      </c>
      <c r="AC3884" s="317" t="s">
        <v>2081</v>
      </c>
      <c r="AD3884" s="318" t="s">
        <v>538</v>
      </c>
      <c r="AE3884" s="319">
        <v>0</v>
      </c>
      <c r="AF3884" s="319" t="s">
        <v>11308</v>
      </c>
      <c r="AG3884" s="320">
        <v>12.41</v>
      </c>
      <c r="AH3884" s="321">
        <f t="shared" si="663"/>
        <v>0</v>
      </c>
      <c r="AI3884" s="287">
        <f>_xlfn.IFNA(VLOOKUP(AD:AD,грп!B:C,2,0),0)</f>
        <v>0</v>
      </c>
      <c r="AJ3884" s="607">
        <v>30</v>
      </c>
      <c r="AK3884" s="672">
        <f t="shared" si="651"/>
        <v>0</v>
      </c>
      <c r="AL3884" s="174"/>
    </row>
    <row r="3885" spans="1:38" s="4" customFormat="1" ht="12" customHeight="1" outlineLevel="1" x14ac:dyDescent="0.35">
      <c r="A3885" s="307" t="s">
        <v>10402</v>
      </c>
      <c r="B3885" s="308" t="s">
        <v>9046</v>
      </c>
      <c r="C3885" s="309" t="s">
        <v>21</v>
      </c>
      <c r="D3885" s="310" t="s">
        <v>11776</v>
      </c>
      <c r="E3885" s="322" t="s">
        <v>4990</v>
      </c>
      <c r="F3885" s="293"/>
      <c r="G3885" s="293"/>
      <c r="H3885" s="294" t="s">
        <v>5946</v>
      </c>
      <c r="I3885" s="294" t="str">
        <f>IFERROR(_xlfn.IFNA(VLOOKUP($D:$D,history!$I:$Y,3,0),VLOOKUP(E:E,history!$H:$Y,4,0)),"--")</f>
        <v>--</v>
      </c>
      <c r="J3885" s="282" t="s">
        <v>9870</v>
      </c>
      <c r="K3885" s="282" t="str">
        <f t="shared" si="652"/>
        <v/>
      </c>
      <c r="L3885" s="312">
        <f t="shared" si="661"/>
        <v>1632.09</v>
      </c>
      <c r="M3885" s="312">
        <f t="shared" si="662"/>
        <v>2472.87</v>
      </c>
      <c r="N3885" s="297" t="str">
        <f>_xlfn.IFNA(VLOOKUP($E:$E,'1'!$A:$E,3,0),"")</f>
        <v/>
      </c>
      <c r="O3885" s="297" t="str">
        <f>_xlfn.IFNA(VLOOKUP($E:$E,'2'!$A:$E,3,0),"")</f>
        <v/>
      </c>
      <c r="P3885" s="297" t="str">
        <f>_xlfn.IFNA(VLOOKUP($E:$E,'3'!$A:$D,3,0),"")</f>
        <v/>
      </c>
      <c r="Q3885" s="297" t="str">
        <f>_xlfn.IFNA(VLOOKUP($E:$E,'4'!$A:$F,3,0),"")</f>
        <v/>
      </c>
      <c r="R3885" s="297" t="str">
        <f>_xlfn.IFNA(VLOOKUP($E:$E,'5'!$A:$F,3,0),"")</f>
        <v/>
      </c>
      <c r="S3885" s="297" t="str">
        <f>_xlfn.IFNA(VLOOKUP($E:$E,'6'!$A:$F,3,0),"")</f>
        <v/>
      </c>
      <c r="T3885" s="313">
        <v>1</v>
      </c>
      <c r="U3885" s="313">
        <v>1</v>
      </c>
      <c r="V3885" s="313">
        <v>6</v>
      </c>
      <c r="W3885" s="314">
        <v>1.667</v>
      </c>
      <c r="X3885" s="315">
        <v>2.3980099500000001E-2</v>
      </c>
      <c r="Y3885" s="749">
        <v>2350</v>
      </c>
      <c r="Z3885" s="282"/>
      <c r="AA3885" s="316" t="s">
        <v>393</v>
      </c>
      <c r="AB3885" s="282" t="s">
        <v>9164</v>
      </c>
      <c r="AC3885" s="317" t="s">
        <v>2081</v>
      </c>
      <c r="AD3885" s="318" t="s">
        <v>538</v>
      </c>
      <c r="AE3885" s="319">
        <v>0</v>
      </c>
      <c r="AF3885" s="319" t="s">
        <v>11361</v>
      </c>
      <c r="AG3885" s="320">
        <v>31</v>
      </c>
      <c r="AH3885" s="321">
        <f t="shared" si="663"/>
        <v>0</v>
      </c>
      <c r="AI3885" s="287">
        <f>_xlfn.IFNA(VLOOKUP(AD:AD,грп!B:C,2,0),0)</f>
        <v>0</v>
      </c>
      <c r="AJ3885" s="607">
        <v>16</v>
      </c>
      <c r="AK3885" s="672" t="str">
        <f t="shared" si="651"/>
        <v>new</v>
      </c>
      <c r="AL3885" s="174"/>
    </row>
    <row r="3886" spans="1:38" s="4" customFormat="1" ht="12" customHeight="1" outlineLevel="1" x14ac:dyDescent="0.35">
      <c r="A3886" s="307" t="s">
        <v>10402</v>
      </c>
      <c r="B3886" s="308" t="s">
        <v>9047</v>
      </c>
      <c r="C3886" s="309" t="s">
        <v>21</v>
      </c>
      <c r="D3886" s="310" t="s">
        <v>11777</v>
      </c>
      <c r="E3886" s="322" t="s">
        <v>4991</v>
      </c>
      <c r="F3886" s="293"/>
      <c r="G3886" s="293"/>
      <c r="H3886" s="294" t="s">
        <v>5946</v>
      </c>
      <c r="I3886" s="294" t="str">
        <f>IFERROR(_xlfn.IFNA(VLOOKUP($D:$D,history!$I:$Y,3,0),VLOOKUP(E:E,history!$H:$Y,4,0)),"--")</f>
        <v>--</v>
      </c>
      <c r="J3886" s="282" t="s">
        <v>9870</v>
      </c>
      <c r="K3886" s="282" t="str">
        <f t="shared" si="652"/>
        <v/>
      </c>
      <c r="L3886" s="312">
        <f t="shared" si="661"/>
        <v>894.49</v>
      </c>
      <c r="M3886" s="312">
        <f t="shared" si="662"/>
        <v>1355.29</v>
      </c>
      <c r="N3886" s="297" t="str">
        <f>_xlfn.IFNA(VLOOKUP($E:$E,'1'!$A:$E,3,0),"")</f>
        <v/>
      </c>
      <c r="O3886" s="297" t="str">
        <f>_xlfn.IFNA(VLOOKUP($E:$E,'2'!$A:$E,3,0),"")</f>
        <v/>
      </c>
      <c r="P3886" s="297" t="str">
        <f>_xlfn.IFNA(VLOOKUP($E:$E,'3'!$A:$D,3,0),"")</f>
        <v/>
      </c>
      <c r="Q3886" s="297" t="str">
        <f>_xlfn.IFNA(VLOOKUP($E:$E,'4'!$A:$F,3,0),"")</f>
        <v/>
      </c>
      <c r="R3886" s="297" t="str">
        <f>_xlfn.IFNA(VLOOKUP($E:$E,'5'!$A:$F,3,0),"")</f>
        <v/>
      </c>
      <c r="S3886" s="297" t="str">
        <f>_xlfn.IFNA(VLOOKUP($E:$E,'6'!$A:$F,3,0),"")</f>
        <v/>
      </c>
      <c r="T3886" s="313">
        <v>1</v>
      </c>
      <c r="U3886" s="313">
        <v>1</v>
      </c>
      <c r="V3886" s="313">
        <v>20</v>
      </c>
      <c r="W3886" s="314">
        <v>0.6</v>
      </c>
      <c r="X3886" s="315">
        <v>2.0200000000000001E-3</v>
      </c>
      <c r="Y3886" s="749">
        <v>1290</v>
      </c>
      <c r="Z3886" s="282"/>
      <c r="AA3886" s="316" t="s">
        <v>393</v>
      </c>
      <c r="AB3886" s="282" t="s">
        <v>9164</v>
      </c>
      <c r="AC3886" s="317" t="s">
        <v>2081</v>
      </c>
      <c r="AD3886" s="318" t="s">
        <v>538</v>
      </c>
      <c r="AE3886" s="319">
        <v>0</v>
      </c>
      <c r="AF3886" s="319" t="s">
        <v>11361</v>
      </c>
      <c r="AG3886" s="320">
        <v>16.989999999999998</v>
      </c>
      <c r="AH3886" s="321">
        <f t="shared" si="663"/>
        <v>0</v>
      </c>
      <c r="AI3886" s="287">
        <f>_xlfn.IFNA(VLOOKUP(AD:AD,грп!B:C,2,0),0)</f>
        <v>0</v>
      </c>
      <c r="AJ3886" s="607">
        <v>20</v>
      </c>
      <c r="AK3886" s="672" t="str">
        <f t="shared" si="651"/>
        <v>new</v>
      </c>
      <c r="AL3886" s="174"/>
    </row>
    <row r="3887" spans="1:38" s="4" customFormat="1" ht="12" customHeight="1" outlineLevel="1" x14ac:dyDescent="0.35">
      <c r="A3887" s="307" t="s">
        <v>10402</v>
      </c>
      <c r="B3887" s="308" t="s">
        <v>9048</v>
      </c>
      <c r="C3887" s="309" t="s">
        <v>21</v>
      </c>
      <c r="D3887" s="310" t="s">
        <v>10334</v>
      </c>
      <c r="E3887" s="322" t="s">
        <v>4992</v>
      </c>
      <c r="F3887" s="293"/>
      <c r="G3887" s="293"/>
      <c r="H3887" s="294" t="s">
        <v>5946</v>
      </c>
      <c r="I3887" s="294" t="str">
        <f>IFERROR(_xlfn.IFNA(VLOOKUP($D:$D,history!$I:$Y,3,0),VLOOKUP(E:E,history!$H:$Y,4,0)),"--")</f>
        <v>V</v>
      </c>
      <c r="J3887" s="282" t="s">
        <v>9870</v>
      </c>
      <c r="K3887" s="282" t="str">
        <f t="shared" si="652"/>
        <v/>
      </c>
      <c r="L3887" s="312">
        <f t="shared" si="661"/>
        <v>414.87</v>
      </c>
      <c r="M3887" s="312">
        <f t="shared" si="662"/>
        <v>628.59</v>
      </c>
      <c r="N3887" s="297" t="str">
        <f>_xlfn.IFNA(VLOOKUP($E:$E,'1'!$A:$E,3,0),"")</f>
        <v/>
      </c>
      <c r="O3887" s="297" t="str">
        <f>_xlfn.IFNA(VLOOKUP($E:$E,'2'!$A:$E,3,0),"")</f>
        <v/>
      </c>
      <c r="P3887" s="297" t="str">
        <f>_xlfn.IFNA(VLOOKUP($E:$E,'3'!$A:$D,3,0),"")</f>
        <v/>
      </c>
      <c r="Q3887" s="297" t="str">
        <f>_xlfn.IFNA(VLOOKUP($E:$E,'4'!$A:$F,3,0),"")</f>
        <v/>
      </c>
      <c r="R3887" s="297" t="str">
        <f>_xlfn.IFNA(VLOOKUP($E:$E,'5'!$A:$F,3,0),"")</f>
        <v/>
      </c>
      <c r="S3887" s="297" t="str">
        <f>_xlfn.IFNA(VLOOKUP($E:$E,'6'!$A:$F,3,0),"")</f>
        <v/>
      </c>
      <c r="T3887" s="313">
        <v>1</v>
      </c>
      <c r="U3887" s="313">
        <v>1</v>
      </c>
      <c r="V3887" s="313">
        <v>50</v>
      </c>
      <c r="W3887" s="314">
        <v>0.2</v>
      </c>
      <c r="X3887" s="315">
        <v>1.23E-3</v>
      </c>
      <c r="Y3887" s="749">
        <v>590</v>
      </c>
      <c r="Z3887" s="282"/>
      <c r="AA3887" s="316" t="s">
        <v>393</v>
      </c>
      <c r="AB3887" s="282" t="s">
        <v>9164</v>
      </c>
      <c r="AC3887" s="317" t="s">
        <v>2081</v>
      </c>
      <c r="AD3887" s="318" t="s">
        <v>538</v>
      </c>
      <c r="AE3887" s="319">
        <v>0</v>
      </c>
      <c r="AF3887" s="319" t="s">
        <v>11361</v>
      </c>
      <c r="AG3887" s="320">
        <v>7.88</v>
      </c>
      <c r="AH3887" s="321">
        <f t="shared" si="663"/>
        <v>0</v>
      </c>
      <c r="AI3887" s="287">
        <f>_xlfn.IFNA(VLOOKUP(AD:AD,грп!B:C,2,0),0)</f>
        <v>0</v>
      </c>
      <c r="AJ3887" s="607">
        <v>48</v>
      </c>
      <c r="AK3887" s="672" t="str">
        <f t="shared" si="651"/>
        <v>new</v>
      </c>
      <c r="AL3887" s="174"/>
    </row>
    <row r="3888" spans="1:38" s="4" customFormat="1" ht="12" customHeight="1" outlineLevel="1" x14ac:dyDescent="0.35">
      <c r="A3888" s="307" t="s">
        <v>10402</v>
      </c>
      <c r="B3888" s="308" t="s">
        <v>9049</v>
      </c>
      <c r="C3888" s="309" t="s">
        <v>21</v>
      </c>
      <c r="D3888" s="310" t="s">
        <v>11778</v>
      </c>
      <c r="E3888" s="322" t="s">
        <v>4993</v>
      </c>
      <c r="F3888" s="293"/>
      <c r="G3888" s="293"/>
      <c r="H3888" s="294" t="s">
        <v>5946</v>
      </c>
      <c r="I3888" s="294" t="str">
        <f>IFERROR(_xlfn.IFNA(VLOOKUP($D:$D,history!$I:$Y,3,0),VLOOKUP(E:E,history!$H:$Y,4,0)),"--")</f>
        <v>--</v>
      </c>
      <c r="J3888" s="282" t="s">
        <v>9870</v>
      </c>
      <c r="K3888" s="282" t="str">
        <f t="shared" si="652"/>
        <v/>
      </c>
      <c r="L3888" s="312">
        <f t="shared" si="661"/>
        <v>808.68</v>
      </c>
      <c r="M3888" s="312">
        <f t="shared" si="662"/>
        <v>1225.27</v>
      </c>
      <c r="N3888" s="297" t="str">
        <f>_xlfn.IFNA(VLOOKUP($E:$E,'1'!$A:$E,3,0),"")</f>
        <v/>
      </c>
      <c r="O3888" s="297" t="str">
        <f>_xlfn.IFNA(VLOOKUP($E:$E,'2'!$A:$E,3,0),"")</f>
        <v/>
      </c>
      <c r="P3888" s="297" t="str">
        <f>_xlfn.IFNA(VLOOKUP($E:$E,'3'!$A:$D,3,0),"")</f>
        <v/>
      </c>
      <c r="Q3888" s="297" t="str">
        <f>_xlfn.IFNA(VLOOKUP($E:$E,'4'!$A:$F,3,0),"")</f>
        <v/>
      </c>
      <c r="R3888" s="297" t="str">
        <f>_xlfn.IFNA(VLOOKUP($E:$E,'5'!$A:$F,3,0),"")</f>
        <v/>
      </c>
      <c r="S3888" s="297" t="str">
        <f>_xlfn.IFNA(VLOOKUP($E:$E,'6'!$A:$F,3,0),"")</f>
        <v/>
      </c>
      <c r="T3888" s="313">
        <v>1</v>
      </c>
      <c r="U3888" s="313">
        <v>1</v>
      </c>
      <c r="V3888" s="313">
        <v>20</v>
      </c>
      <c r="W3888" s="314">
        <v>0.55000000000000004</v>
      </c>
      <c r="X3888" s="315">
        <v>2.5999999999999999E-3</v>
      </c>
      <c r="Y3888" s="749">
        <v>1160</v>
      </c>
      <c r="Z3888" s="282"/>
      <c r="AA3888" s="316" t="s">
        <v>393</v>
      </c>
      <c r="AB3888" s="282" t="s">
        <v>9164</v>
      </c>
      <c r="AC3888" s="317" t="s">
        <v>2081</v>
      </c>
      <c r="AD3888" s="318" t="s">
        <v>538</v>
      </c>
      <c r="AE3888" s="319">
        <v>0</v>
      </c>
      <c r="AF3888" s="319" t="s">
        <v>11361</v>
      </c>
      <c r="AG3888" s="320">
        <v>15.36</v>
      </c>
      <c r="AH3888" s="321">
        <f t="shared" si="663"/>
        <v>0</v>
      </c>
      <c r="AI3888" s="287">
        <f>_xlfn.IFNA(VLOOKUP(AD:AD,грп!B:C,2,0),0)</f>
        <v>0</v>
      </c>
      <c r="AJ3888" s="607">
        <v>20</v>
      </c>
      <c r="AK3888" s="672" t="str">
        <f t="shared" ref="AK3888:AK3951" si="664">C3888</f>
        <v>new</v>
      </c>
      <c r="AL3888" s="174"/>
    </row>
    <row r="3889" spans="1:38" s="4" customFormat="1" ht="12" customHeight="1" outlineLevel="1" x14ac:dyDescent="0.35">
      <c r="A3889" s="307" t="s">
        <v>10402</v>
      </c>
      <c r="B3889" s="308" t="s">
        <v>9050</v>
      </c>
      <c r="C3889" s="325" t="s">
        <v>1916</v>
      </c>
      <c r="D3889" s="310" t="s">
        <v>2914</v>
      </c>
      <c r="E3889" s="322" t="s">
        <v>416</v>
      </c>
      <c r="F3889" s="293"/>
      <c r="G3889" s="293"/>
      <c r="H3889" s="294" t="s">
        <v>11838</v>
      </c>
      <c r="I3889" s="294" t="str">
        <f>IFERROR(_xlfn.IFNA(VLOOKUP($D:$D,history!$I:$Y,3,0),VLOOKUP(E:E,history!$H:$Y,4,0)),"--")</f>
        <v>--</v>
      </c>
      <c r="J3889" s="282" t="s">
        <v>5946</v>
      </c>
      <c r="K3889" s="282" t="str">
        <f t="shared" si="652"/>
        <v/>
      </c>
      <c r="L3889" s="326">
        <f>M3889</f>
        <v>860</v>
      </c>
      <c r="M3889" s="327">
        <v>860</v>
      </c>
      <c r="N3889" s="297" t="str">
        <f>_xlfn.IFNA(VLOOKUP($E:$E,'1'!$A:$E,3,0),"")</f>
        <v/>
      </c>
      <c r="O3889" s="297" t="str">
        <f>_xlfn.IFNA(VLOOKUP($E:$E,'2'!$A:$E,3,0),"")</f>
        <v/>
      </c>
      <c r="P3889" s="297" t="str">
        <f>_xlfn.IFNA(VLOOKUP($E:$E,'3'!$A:$D,3,0),"")</f>
        <v/>
      </c>
      <c r="Q3889" s="297" t="str">
        <f>_xlfn.IFNA(VLOOKUP($E:$E,'4'!$A:$F,3,0),"")</f>
        <v/>
      </c>
      <c r="R3889" s="297" t="str">
        <f>_xlfn.IFNA(VLOOKUP($E:$E,'5'!$A:$F,3,0),"")</f>
        <v/>
      </c>
      <c r="S3889" s="297" t="str">
        <f>_xlfn.IFNA(VLOOKUP($E:$E,'6'!$A:$F,3,0),"")</f>
        <v/>
      </c>
      <c r="T3889" s="313">
        <v>1</v>
      </c>
      <c r="U3889" s="313">
        <v>1</v>
      </c>
      <c r="V3889" s="313">
        <v>10</v>
      </c>
      <c r="W3889" s="314">
        <v>0.65</v>
      </c>
      <c r="X3889" s="315">
        <v>1.9530000000000001E-3</v>
      </c>
      <c r="Y3889" s="749">
        <v>1190</v>
      </c>
      <c r="Z3889" s="282"/>
      <c r="AA3889" s="316" t="s">
        <v>393</v>
      </c>
      <c r="AB3889" s="282" t="s">
        <v>9885</v>
      </c>
      <c r="AC3889" s="317" t="s">
        <v>2081</v>
      </c>
      <c r="AD3889" s="318" t="s">
        <v>538</v>
      </c>
      <c r="AE3889" s="319">
        <v>0</v>
      </c>
      <c r="AF3889" s="319" t="s">
        <v>11819</v>
      </c>
      <c r="AG3889" s="320">
        <v>8</v>
      </c>
      <c r="AH3889" s="321">
        <f t="shared" si="663"/>
        <v>0</v>
      </c>
      <c r="AI3889" s="287">
        <f>_xlfn.IFNA(VLOOKUP(AD:AD,грп!B:C,2,0),0)</f>
        <v>0</v>
      </c>
      <c r="AJ3889" s="607">
        <v>0</v>
      </c>
      <c r="AK3889" s="672" t="str">
        <f t="shared" si="664"/>
        <v>спеццена</v>
      </c>
      <c r="AL3889" s="174"/>
    </row>
    <row r="3890" spans="1:38" s="4" customFormat="1" ht="11.45" customHeight="1" outlineLevel="1" x14ac:dyDescent="0.35">
      <c r="A3890" s="307" t="s">
        <v>10402</v>
      </c>
      <c r="B3890" s="308" t="s">
        <v>9051</v>
      </c>
      <c r="C3890" s="309" t="s">
        <v>393</v>
      </c>
      <c r="D3890" s="310" t="s">
        <v>11779</v>
      </c>
      <c r="E3890" s="322" t="s">
        <v>5850</v>
      </c>
      <c r="F3890" s="293"/>
      <c r="G3890" s="293"/>
      <c r="H3890" s="294" t="s">
        <v>5946</v>
      </c>
      <c r="I3890" s="294" t="str">
        <f>IFERROR(_xlfn.IFNA(VLOOKUP($D:$D,history!$I:$Y,3,0),VLOOKUP(E:E,history!$H:$Y,4,0)),"--")</f>
        <v>--</v>
      </c>
      <c r="J3890" s="282" t="s">
        <v>5946</v>
      </c>
      <c r="K3890" s="282" t="str">
        <f t="shared" si="652"/>
        <v/>
      </c>
      <c r="L3890" s="312">
        <f>IF($A$3="ИМ",ROUND($Y3890*(1-($L$6-$F$4))*(1-$F$3)*(1+$AG$2),2),ROUND($M3890*(1-($L$6-$F$4))*(1-$F$3)*(1+$AG$2),2))</f>
        <v>1176.1600000000001</v>
      </c>
      <c r="M3890" s="312">
        <f>ROUND(IF($A$3="РЕГИОНЫ",AG3890*$AG$3*$AG$1,IF(AI3890=0,AG3890*$AG$3*$AG$1,AG3890*$AG$3*(1-5%)*$AG$1)),2)</f>
        <v>1782.06</v>
      </c>
      <c r="N3890" s="297" t="str">
        <f>_xlfn.IFNA(VLOOKUP($E:$E,'1'!$A:$E,3,0),"")</f>
        <v/>
      </c>
      <c r="O3890" s="297" t="str">
        <f>_xlfn.IFNA(VLOOKUP($E:$E,'2'!$A:$E,3,0),"")</f>
        <v/>
      </c>
      <c r="P3890" s="297" t="str">
        <f>_xlfn.IFNA(VLOOKUP($E:$E,'3'!$A:$D,3,0),"")</f>
        <v/>
      </c>
      <c r="Q3890" s="297" t="str">
        <f>_xlfn.IFNA(VLOOKUP($E:$E,'4'!$A:$F,3,0),"")</f>
        <v/>
      </c>
      <c r="R3890" s="297" t="str">
        <f>_xlfn.IFNA(VLOOKUP($E:$E,'5'!$A:$F,3,0),"")</f>
        <v/>
      </c>
      <c r="S3890" s="297" t="str">
        <f>_xlfn.IFNA(VLOOKUP($E:$E,'6'!$A:$F,3,0),"")</f>
        <v/>
      </c>
      <c r="T3890" s="313">
        <v>1</v>
      </c>
      <c r="U3890" s="313">
        <v>1</v>
      </c>
      <c r="V3890" s="313">
        <v>4</v>
      </c>
      <c r="W3890" s="314">
        <v>2.5</v>
      </c>
      <c r="X3890" s="315">
        <v>3.168E-2</v>
      </c>
      <c r="Y3890" s="749">
        <v>1690</v>
      </c>
      <c r="Z3890" s="282"/>
      <c r="AA3890" s="316" t="s">
        <v>393</v>
      </c>
      <c r="AB3890" s="282" t="s">
        <v>9885</v>
      </c>
      <c r="AC3890" s="317" t="s">
        <v>2081</v>
      </c>
      <c r="AD3890" s="318" t="s">
        <v>538</v>
      </c>
      <c r="AE3890" s="319">
        <v>0</v>
      </c>
      <c r="AF3890" s="319" t="s">
        <v>11308</v>
      </c>
      <c r="AG3890" s="320">
        <v>22.34</v>
      </c>
      <c r="AH3890" s="321">
        <f t="shared" si="663"/>
        <v>0</v>
      </c>
      <c r="AI3890" s="287">
        <f>_xlfn.IFNA(VLOOKUP(AD:AD,грп!B:C,2,0),0)</f>
        <v>0</v>
      </c>
      <c r="AJ3890" s="607">
        <v>0</v>
      </c>
      <c r="AK3890" s="672" t="str">
        <f t="shared" si="664"/>
        <v/>
      </c>
      <c r="AL3890" s="174"/>
    </row>
    <row r="3891" spans="1:38" s="4" customFormat="1" ht="12" customHeight="1" x14ac:dyDescent="0.35">
      <c r="A3891" s="288"/>
      <c r="B3891" s="289"/>
      <c r="C3891" s="290" t="s">
        <v>555</v>
      </c>
      <c r="D3891" s="291" t="s">
        <v>2768</v>
      </c>
      <c r="E3891" s="292"/>
      <c r="F3891" s="293"/>
      <c r="G3891" s="293"/>
      <c r="H3891" s="294"/>
      <c r="I3891" s="294"/>
      <c r="J3891" s="282" t="s">
        <v>393</v>
      </c>
      <c r="K3891" s="282" t="str">
        <f t="shared" si="652"/>
        <v/>
      </c>
      <c r="L3891" s="295"/>
      <c r="M3891" s="296"/>
      <c r="N3891" s="297"/>
      <c r="O3891" s="297"/>
      <c r="P3891" s="297"/>
      <c r="Q3891" s="297" t="str">
        <f>_xlfn.IFNA(VLOOKUP($E:$E,'4'!$A:$F,3,0),"")</f>
        <v/>
      </c>
      <c r="R3891" s="297" t="str">
        <f>_xlfn.IFNA(VLOOKUP($E:$E,'5'!$A:$F,3,0),"")</f>
        <v/>
      </c>
      <c r="S3891" s="297"/>
      <c r="T3891" s="298"/>
      <c r="U3891" s="280"/>
      <c r="V3891" s="280"/>
      <c r="W3891" s="300"/>
      <c r="X3891" s="301"/>
      <c r="Y3891" s="749"/>
      <c r="Z3891" s="282"/>
      <c r="AA3891" s="280"/>
      <c r="AB3891" s="280"/>
      <c r="AC3891" s="302"/>
      <c r="AD3891" s="303" t="s">
        <v>2768</v>
      </c>
      <c r="AE3891" s="280"/>
      <c r="AF3891" s="329"/>
      <c r="AG3891" s="339"/>
      <c r="AH3891" s="306"/>
      <c r="AI3891" s="287">
        <f>_xlfn.IFNA(VLOOKUP(AD:AD,грп!B:C,2,0),0)</f>
        <v>0</v>
      </c>
      <c r="AJ3891" s="607">
        <v>0</v>
      </c>
      <c r="AK3891" s="672" t="str">
        <f t="shared" si="664"/>
        <v xml:space="preserve"> </v>
      </c>
      <c r="AL3891" s="174"/>
    </row>
    <row r="3892" spans="1:38" s="4" customFormat="1" ht="12" customHeight="1" outlineLevel="1" x14ac:dyDescent="0.35">
      <c r="A3892" s="307" t="s">
        <v>10402</v>
      </c>
      <c r="B3892" s="308" t="s">
        <v>9052</v>
      </c>
      <c r="C3892" s="290" t="s">
        <v>555</v>
      </c>
      <c r="D3892" s="310" t="s">
        <v>685</v>
      </c>
      <c r="E3892" s="342" t="s">
        <v>55</v>
      </c>
      <c r="F3892" s="293"/>
      <c r="G3892" s="293"/>
      <c r="H3892" s="294" t="s">
        <v>11838</v>
      </c>
      <c r="I3892" s="294" t="str">
        <f>IFERROR(_xlfn.IFNA(VLOOKUP($D:$D,history!$I:$Y,3,0),VLOOKUP(E:E,history!$H:$Y,4,0)),"--")</f>
        <v>--</v>
      </c>
      <c r="J3892" s="282" t="s">
        <v>5946</v>
      </c>
      <c r="K3892" s="282" t="str">
        <f t="shared" si="652"/>
        <v/>
      </c>
      <c r="L3892" s="331">
        <f t="shared" ref="L3892:L3900" si="665">IF($A$3="ИМ",ROUND($Y3892*(1-($L$6-$F$4))*(1-$F$3)*(1+$AG$2),2),ROUND($M3892*(1-($L$6-$F$4))*(1-$F$3)*(1+$AG$2),2))</f>
        <v>367.28</v>
      </c>
      <c r="M3892" s="331">
        <v>556.48</v>
      </c>
      <c r="N3892" s="297" t="str">
        <f>_xlfn.IFNA(VLOOKUP($E:$E,'1'!$A:$E,3,0),"")</f>
        <v/>
      </c>
      <c r="O3892" s="297" t="str">
        <f>_xlfn.IFNA(VLOOKUP($E:$E,'2'!$A:$E,3,0),"")</f>
        <v/>
      </c>
      <c r="P3892" s="297" t="str">
        <f>_xlfn.IFNA(VLOOKUP($E:$E,'3'!$A:$D,3,0),"")</f>
        <v/>
      </c>
      <c r="Q3892" s="297" t="str">
        <f>_xlfn.IFNA(VLOOKUP($E:$E,'4'!$A:$F,3,0),"")</f>
        <v/>
      </c>
      <c r="R3892" s="297" t="str">
        <f>_xlfn.IFNA(VLOOKUP($E:$E,'5'!$A:$F,3,0),"")</f>
        <v/>
      </c>
      <c r="S3892" s="297" t="str">
        <f>_xlfn.IFNA(VLOOKUP($E:$E,'6'!$A:$F,3,0),"")</f>
        <v/>
      </c>
      <c r="T3892" s="313">
        <v>1</v>
      </c>
      <c r="U3892" s="313">
        <v>1</v>
      </c>
      <c r="V3892" s="313">
        <v>12</v>
      </c>
      <c r="W3892" s="314">
        <v>0.5</v>
      </c>
      <c r="X3892" s="315">
        <v>7.0200000000000002E-3</v>
      </c>
      <c r="Y3892" s="749">
        <v>530</v>
      </c>
      <c r="Z3892" s="332" t="s">
        <v>5283</v>
      </c>
      <c r="AA3892" s="316" t="s">
        <v>393</v>
      </c>
      <c r="AB3892" s="282" t="s">
        <v>9163</v>
      </c>
      <c r="AC3892" s="317" t="s">
        <v>2081</v>
      </c>
      <c r="AD3892" s="318" t="s">
        <v>2768</v>
      </c>
      <c r="AE3892" s="319">
        <v>0</v>
      </c>
      <c r="AF3892" s="319" t="s">
        <v>11309</v>
      </c>
      <c r="AG3892" s="320">
        <v>7.71</v>
      </c>
      <c r="AH3892" s="321">
        <f t="shared" ref="AH3892:AH3905" si="666">IF($A$3="РЕГИОНЫ",ROUND($AG3892*(1-($L$6-$F$4))*(1-$F$3)*(1+$AG$2)*$AG$1,2),0)</f>
        <v>0</v>
      </c>
      <c r="AI3892" s="287">
        <f>_xlfn.IFNA(VLOOKUP(AD:AD,грп!B:C,2,0),0)</f>
        <v>0</v>
      </c>
      <c r="AJ3892" s="607">
        <v>0</v>
      </c>
      <c r="AK3892" s="672" t="str">
        <f t="shared" si="664"/>
        <v xml:space="preserve"> </v>
      </c>
      <c r="AL3892" s="174"/>
    </row>
    <row r="3893" spans="1:38" s="4" customFormat="1" ht="12" customHeight="1" outlineLevel="1" x14ac:dyDescent="0.35">
      <c r="A3893" s="307" t="s">
        <v>10402</v>
      </c>
      <c r="B3893" s="308" t="s">
        <v>9053</v>
      </c>
      <c r="C3893" s="290" t="s">
        <v>555</v>
      </c>
      <c r="D3893" s="310" t="s">
        <v>686</v>
      </c>
      <c r="E3893" s="342" t="s">
        <v>56</v>
      </c>
      <c r="F3893" s="293"/>
      <c r="G3893" s="293"/>
      <c r="H3893" s="294" t="s">
        <v>11838</v>
      </c>
      <c r="I3893" s="294" t="str">
        <f>IFERROR(_xlfn.IFNA(VLOOKUP($D:$D,history!$I:$Y,3,0),VLOOKUP(E:E,history!$H:$Y,4,0)),"--")</f>
        <v>--</v>
      </c>
      <c r="J3893" s="282" t="s">
        <v>5946</v>
      </c>
      <c r="K3893" s="282" t="str">
        <f t="shared" si="652"/>
        <v/>
      </c>
      <c r="L3893" s="331">
        <f t="shared" si="665"/>
        <v>713.8</v>
      </c>
      <c r="M3893" s="331">
        <v>1081.52</v>
      </c>
      <c r="N3893" s="297" t="str">
        <f>_xlfn.IFNA(VLOOKUP($E:$E,'1'!$A:$E,3,0),"")</f>
        <v/>
      </c>
      <c r="O3893" s="297" t="str">
        <f>_xlfn.IFNA(VLOOKUP($E:$E,'2'!$A:$E,3,0),"")</f>
        <v/>
      </c>
      <c r="P3893" s="297" t="str">
        <f>_xlfn.IFNA(VLOOKUP($E:$E,'3'!$A:$D,3,0),"")</f>
        <v/>
      </c>
      <c r="Q3893" s="297" t="str">
        <f>_xlfn.IFNA(VLOOKUP($E:$E,'4'!$A:$F,3,0),"")</f>
        <v/>
      </c>
      <c r="R3893" s="297" t="str">
        <f>_xlfn.IFNA(VLOOKUP($E:$E,'5'!$A:$F,3,0),"")</f>
        <v/>
      </c>
      <c r="S3893" s="297" t="str">
        <f>_xlfn.IFNA(VLOOKUP($E:$E,'6'!$A:$F,3,0),"")</f>
        <v/>
      </c>
      <c r="T3893" s="313">
        <v>1</v>
      </c>
      <c r="U3893" s="313">
        <v>1</v>
      </c>
      <c r="V3893" s="313">
        <v>4</v>
      </c>
      <c r="W3893" s="314">
        <v>0.96</v>
      </c>
      <c r="X3893" s="315">
        <v>1.6358999999999999E-2</v>
      </c>
      <c r="Y3893" s="749">
        <v>1030</v>
      </c>
      <c r="Z3893" s="332" t="s">
        <v>5283</v>
      </c>
      <c r="AA3893" s="316" t="s">
        <v>393</v>
      </c>
      <c r="AB3893" s="282" t="s">
        <v>9163</v>
      </c>
      <c r="AC3893" s="317" t="s">
        <v>2081</v>
      </c>
      <c r="AD3893" s="318" t="s">
        <v>2768</v>
      </c>
      <c r="AE3893" s="319">
        <v>0</v>
      </c>
      <c r="AF3893" s="319" t="s">
        <v>11309</v>
      </c>
      <c r="AG3893" s="320">
        <v>15.06</v>
      </c>
      <c r="AH3893" s="321">
        <f t="shared" si="666"/>
        <v>0</v>
      </c>
      <c r="AI3893" s="287">
        <f>_xlfn.IFNA(VLOOKUP(AD:AD,грп!B:C,2,0),0)</f>
        <v>0</v>
      </c>
      <c r="AJ3893" s="607">
        <v>0</v>
      </c>
      <c r="AK3893" s="672" t="str">
        <f t="shared" si="664"/>
        <v xml:space="preserve"> </v>
      </c>
      <c r="AL3893" s="174"/>
    </row>
    <row r="3894" spans="1:38" s="4" customFormat="1" ht="12" customHeight="1" outlineLevel="1" x14ac:dyDescent="0.35">
      <c r="A3894" s="307" t="s">
        <v>10402</v>
      </c>
      <c r="B3894" s="308" t="s">
        <v>9054</v>
      </c>
      <c r="C3894" s="290" t="s">
        <v>555</v>
      </c>
      <c r="D3894" s="310" t="s">
        <v>687</v>
      </c>
      <c r="E3894" s="342" t="s">
        <v>57</v>
      </c>
      <c r="F3894" s="293"/>
      <c r="G3894" s="293"/>
      <c r="H3894" s="294" t="s">
        <v>11838</v>
      </c>
      <c r="I3894" s="294" t="str">
        <f>IFERROR(_xlfn.IFNA(VLOOKUP($D:$D,history!$I:$Y,3,0),VLOOKUP(E:E,history!$H:$Y,4,0)),"--")</f>
        <v>--</v>
      </c>
      <c r="J3894" s="282" t="s">
        <v>9868</v>
      </c>
      <c r="K3894" s="282" t="str">
        <f t="shared" si="652"/>
        <v/>
      </c>
      <c r="L3894" s="331">
        <f t="shared" si="665"/>
        <v>1163.31</v>
      </c>
      <c r="M3894" s="331">
        <v>1762.59</v>
      </c>
      <c r="N3894" s="297" t="str">
        <f>_xlfn.IFNA(VLOOKUP($E:$E,'1'!$A:$E,3,0),"")</f>
        <v/>
      </c>
      <c r="O3894" s="297" t="str">
        <f>_xlfn.IFNA(VLOOKUP($E:$E,'2'!$A:$E,3,0),"")</f>
        <v/>
      </c>
      <c r="P3894" s="297" t="str">
        <f>_xlfn.IFNA(VLOOKUP($E:$E,'3'!$A:$D,3,0),"")</f>
        <v/>
      </c>
      <c r="Q3894" s="297" t="str">
        <f>_xlfn.IFNA(VLOOKUP($E:$E,'4'!$A:$F,3,0),"")</f>
        <v/>
      </c>
      <c r="R3894" s="297" t="str">
        <f>_xlfn.IFNA(VLOOKUP($E:$E,'5'!$A:$F,3,0),"")</f>
        <v/>
      </c>
      <c r="S3894" s="297" t="str">
        <f>_xlfn.IFNA(VLOOKUP($E:$E,'6'!$A:$F,3,0),"")</f>
        <v/>
      </c>
      <c r="T3894" s="313">
        <v>1</v>
      </c>
      <c r="U3894" s="313">
        <v>1</v>
      </c>
      <c r="V3894" s="313">
        <v>6</v>
      </c>
      <c r="W3894" s="314">
        <v>1.6</v>
      </c>
      <c r="X3894" s="315">
        <v>2.3667000000000001E-2</v>
      </c>
      <c r="Y3894" s="749">
        <v>1670</v>
      </c>
      <c r="Z3894" s="332" t="s">
        <v>5283</v>
      </c>
      <c r="AA3894" s="316" t="s">
        <v>393</v>
      </c>
      <c r="AB3894" s="282" t="s">
        <v>9163</v>
      </c>
      <c r="AC3894" s="317" t="s">
        <v>2081</v>
      </c>
      <c r="AD3894" s="318" t="s">
        <v>2768</v>
      </c>
      <c r="AE3894" s="319">
        <v>0</v>
      </c>
      <c r="AF3894" s="319" t="s">
        <v>11836</v>
      </c>
      <c r="AG3894" s="320">
        <v>23.15</v>
      </c>
      <c r="AH3894" s="321">
        <f t="shared" si="666"/>
        <v>0</v>
      </c>
      <c r="AI3894" s="287">
        <f>_xlfn.IFNA(VLOOKUP(AD:AD,грп!B:C,2,0),0)</f>
        <v>0</v>
      </c>
      <c r="AJ3894" s="607">
        <v>2</v>
      </c>
      <c r="AK3894" s="672" t="str">
        <f t="shared" si="664"/>
        <v xml:space="preserve"> </v>
      </c>
      <c r="AL3894" s="174"/>
    </row>
    <row r="3895" spans="1:38" s="4" customFormat="1" ht="12" customHeight="1" outlineLevel="1" x14ac:dyDescent="0.35">
      <c r="A3895" s="307" t="s">
        <v>10402</v>
      </c>
      <c r="B3895" s="308" t="s">
        <v>9055</v>
      </c>
      <c r="C3895" s="290" t="s">
        <v>555</v>
      </c>
      <c r="D3895" s="310" t="s">
        <v>782</v>
      </c>
      <c r="E3895" s="342" t="s">
        <v>785</v>
      </c>
      <c r="F3895" s="293"/>
      <c r="G3895" s="293"/>
      <c r="H3895" s="294" t="s">
        <v>11838</v>
      </c>
      <c r="I3895" s="294" t="str">
        <f>IFERROR(_xlfn.IFNA(VLOOKUP($D:$D,history!$I:$Y,3,0),VLOOKUP(E:E,history!$H:$Y,4,0)),"--")</f>
        <v>--</v>
      </c>
      <c r="J3895" s="282" t="s">
        <v>5946</v>
      </c>
      <c r="K3895" s="282" t="str">
        <f t="shared" si="652"/>
        <v/>
      </c>
      <c r="L3895" s="331">
        <f t="shared" si="665"/>
        <v>1746.35</v>
      </c>
      <c r="M3895" s="331">
        <v>2645.98</v>
      </c>
      <c r="N3895" s="297" t="str">
        <f>_xlfn.IFNA(VLOOKUP($E:$E,'1'!$A:$E,3,0),"")</f>
        <v/>
      </c>
      <c r="O3895" s="297" t="str">
        <f>_xlfn.IFNA(VLOOKUP($E:$E,'2'!$A:$E,3,0),"")</f>
        <v/>
      </c>
      <c r="P3895" s="297" t="str">
        <f>_xlfn.IFNA(VLOOKUP($E:$E,'3'!$A:$D,3,0),"")</f>
        <v/>
      </c>
      <c r="Q3895" s="297" t="str">
        <f>_xlfn.IFNA(VLOOKUP($E:$E,'4'!$A:$F,3,0),"")</f>
        <v/>
      </c>
      <c r="R3895" s="297" t="str">
        <f>_xlfn.IFNA(VLOOKUP($E:$E,'5'!$A:$F,3,0),"")</f>
        <v/>
      </c>
      <c r="S3895" s="297" t="str">
        <f>_xlfn.IFNA(VLOOKUP($E:$E,'6'!$A:$F,3,0),"")</f>
        <v/>
      </c>
      <c r="T3895" s="313">
        <v>1</v>
      </c>
      <c r="U3895" s="313">
        <v>1</v>
      </c>
      <c r="V3895" s="313">
        <v>6</v>
      </c>
      <c r="W3895" s="314">
        <v>2.5</v>
      </c>
      <c r="X3895" s="315">
        <v>4.1551999999999999E-2</v>
      </c>
      <c r="Y3895" s="749">
        <v>2510</v>
      </c>
      <c r="Z3895" s="332" t="s">
        <v>5283</v>
      </c>
      <c r="AA3895" s="316" t="s">
        <v>393</v>
      </c>
      <c r="AB3895" s="282" t="s">
        <v>9163</v>
      </c>
      <c r="AC3895" s="317" t="s">
        <v>2081</v>
      </c>
      <c r="AD3895" s="318" t="s">
        <v>2768</v>
      </c>
      <c r="AE3895" s="319">
        <v>0</v>
      </c>
      <c r="AF3895" s="319" t="s">
        <v>11836</v>
      </c>
      <c r="AG3895" s="320">
        <v>35</v>
      </c>
      <c r="AH3895" s="321">
        <f t="shared" si="666"/>
        <v>0</v>
      </c>
      <c r="AI3895" s="287">
        <f>_xlfn.IFNA(VLOOKUP(AD:AD,грп!B:C,2,0),0)</f>
        <v>0</v>
      </c>
      <c r="AJ3895" s="607">
        <v>0</v>
      </c>
      <c r="AK3895" s="672" t="str">
        <f t="shared" si="664"/>
        <v xml:space="preserve"> </v>
      </c>
      <c r="AL3895" s="174"/>
    </row>
    <row r="3896" spans="1:38" s="4" customFormat="1" ht="12" customHeight="1" outlineLevel="1" x14ac:dyDescent="0.35">
      <c r="A3896" s="307" t="s">
        <v>10402</v>
      </c>
      <c r="B3896" s="308" t="s">
        <v>9056</v>
      </c>
      <c r="C3896" s="290" t="s">
        <v>555</v>
      </c>
      <c r="D3896" s="310" t="s">
        <v>783</v>
      </c>
      <c r="E3896" s="342" t="s">
        <v>786</v>
      </c>
      <c r="F3896" s="293"/>
      <c r="G3896" s="293"/>
      <c r="H3896" s="294" t="s">
        <v>11838</v>
      </c>
      <c r="I3896" s="294" t="str">
        <f>IFERROR(_xlfn.IFNA(VLOOKUP($D:$D,history!$I:$Y,3,0),VLOOKUP(E:E,history!$H:$Y,4,0)),"--")</f>
        <v>--</v>
      </c>
      <c r="J3896" s="282" t="s">
        <v>9870</v>
      </c>
      <c r="K3896" s="282" t="str">
        <f t="shared" si="652"/>
        <v/>
      </c>
      <c r="L3896" s="331">
        <f t="shared" si="665"/>
        <v>1026.1300000000001</v>
      </c>
      <c r="M3896" s="331">
        <v>1554.74</v>
      </c>
      <c r="N3896" s="297" t="str">
        <f>_xlfn.IFNA(VLOOKUP($E:$E,'1'!$A:$E,3,0),"")</f>
        <v/>
      </c>
      <c r="O3896" s="297" t="str">
        <f>_xlfn.IFNA(VLOOKUP($E:$E,'2'!$A:$E,3,0),"")</f>
        <v/>
      </c>
      <c r="P3896" s="297" t="str">
        <f>_xlfn.IFNA(VLOOKUP($E:$E,'3'!$A:$D,3,0),"")</f>
        <v/>
      </c>
      <c r="Q3896" s="297" t="str">
        <f>_xlfn.IFNA(VLOOKUP($E:$E,'4'!$A:$F,3,0),"")</f>
        <v/>
      </c>
      <c r="R3896" s="297" t="str">
        <f>_xlfn.IFNA(VLOOKUP($E:$E,'5'!$A:$F,3,0),"")</f>
        <v/>
      </c>
      <c r="S3896" s="297" t="str">
        <f>_xlfn.IFNA(VLOOKUP($E:$E,'6'!$A:$F,3,0),"")</f>
        <v/>
      </c>
      <c r="T3896" s="313">
        <v>1</v>
      </c>
      <c r="U3896" s="313">
        <v>1</v>
      </c>
      <c r="V3896" s="313">
        <v>6</v>
      </c>
      <c r="W3896" s="314">
        <v>1.6</v>
      </c>
      <c r="X3896" s="315">
        <v>2.58E-2</v>
      </c>
      <c r="Y3896" s="749">
        <v>1480</v>
      </c>
      <c r="Z3896" s="332" t="s">
        <v>5283</v>
      </c>
      <c r="AA3896" s="316" t="s">
        <v>393</v>
      </c>
      <c r="AB3896" s="282" t="s">
        <v>9163</v>
      </c>
      <c r="AC3896" s="317" t="s">
        <v>2081</v>
      </c>
      <c r="AD3896" s="318" t="s">
        <v>2768</v>
      </c>
      <c r="AE3896" s="319">
        <v>0</v>
      </c>
      <c r="AF3896" s="319" t="s">
        <v>11309</v>
      </c>
      <c r="AG3896" s="320">
        <v>18.55</v>
      </c>
      <c r="AH3896" s="321">
        <f t="shared" si="666"/>
        <v>0</v>
      </c>
      <c r="AI3896" s="287">
        <f>_xlfn.IFNA(VLOOKUP(AD:AD,грп!B:C,2,0),0)</f>
        <v>0</v>
      </c>
      <c r="AJ3896" s="607">
        <v>7</v>
      </c>
      <c r="AK3896" s="672" t="str">
        <f t="shared" si="664"/>
        <v xml:space="preserve"> </v>
      </c>
      <c r="AL3896" s="174"/>
    </row>
    <row r="3897" spans="1:38" s="4" customFormat="1" ht="12" customHeight="1" outlineLevel="1" x14ac:dyDescent="0.35">
      <c r="A3897" s="307" t="s">
        <v>10402</v>
      </c>
      <c r="B3897" s="308" t="s">
        <v>9057</v>
      </c>
      <c r="C3897" s="323"/>
      <c r="D3897" s="310" t="s">
        <v>784</v>
      </c>
      <c r="E3897" s="342" t="s">
        <v>787</v>
      </c>
      <c r="F3897" s="293"/>
      <c r="G3897" s="293"/>
      <c r="H3897" s="294" t="s">
        <v>11838</v>
      </c>
      <c r="I3897" s="294" t="str">
        <f>IFERROR(_xlfn.IFNA(VLOOKUP($D:$D,history!$I:$Y,3,0),VLOOKUP(E:E,history!$H:$Y,4,0)),"--")</f>
        <v>--</v>
      </c>
      <c r="J3897" s="282" t="s">
        <v>5946</v>
      </c>
      <c r="K3897" s="282" t="str">
        <f t="shared" ref="K3897:K3960" si="667" xml:space="preserve">
IF(OR($E3897="",$A$3&lt;&gt;"МОСКВА"),"",
IF(AND($AJ3897&gt;=1,$AJ3897&lt;20),"*",
IF(AND($AJ3897&gt;=20,$AJ3897&lt;100),"**",
IF(($AJ3897&gt;=100),"***","--"))))</f>
        <v/>
      </c>
      <c r="L3897" s="331">
        <f t="shared" si="665"/>
        <v>1284.0999999999999</v>
      </c>
      <c r="M3897" s="331">
        <v>1945.6</v>
      </c>
      <c r="N3897" s="297" t="str">
        <f>_xlfn.IFNA(VLOOKUP($E:$E,'1'!$A:$E,3,0),"")</f>
        <v/>
      </c>
      <c r="O3897" s="297" t="str">
        <f>_xlfn.IFNA(VLOOKUP($E:$E,'2'!$A:$E,3,0),"")</f>
        <v/>
      </c>
      <c r="P3897" s="297" t="str">
        <f>_xlfn.IFNA(VLOOKUP($E:$E,'3'!$A:$D,3,0),"")</f>
        <v/>
      </c>
      <c r="Q3897" s="297" t="str">
        <f>_xlfn.IFNA(VLOOKUP($E:$E,'4'!$A:$F,3,0),"")</f>
        <v/>
      </c>
      <c r="R3897" s="297" t="str">
        <f>_xlfn.IFNA(VLOOKUP($E:$E,'5'!$A:$F,3,0),"")</f>
        <v/>
      </c>
      <c r="S3897" s="297" t="str">
        <f>_xlfn.IFNA(VLOOKUP($E:$E,'6'!$A:$F,3,0),"")</f>
        <v/>
      </c>
      <c r="T3897" s="313">
        <v>1</v>
      </c>
      <c r="U3897" s="313">
        <v>1</v>
      </c>
      <c r="V3897" s="313">
        <v>6</v>
      </c>
      <c r="W3897" s="314">
        <v>2.5</v>
      </c>
      <c r="X3897" s="315">
        <v>4.1499000000000001E-2</v>
      </c>
      <c r="Y3897" s="749">
        <v>1850</v>
      </c>
      <c r="Z3897" s="332" t="s">
        <v>5283</v>
      </c>
      <c r="AA3897" s="316" t="s">
        <v>393</v>
      </c>
      <c r="AB3897" s="282" t="s">
        <v>9163</v>
      </c>
      <c r="AC3897" s="317" t="s">
        <v>2081</v>
      </c>
      <c r="AD3897" s="318" t="s">
        <v>2768</v>
      </c>
      <c r="AE3897" s="319">
        <v>0</v>
      </c>
      <c r="AF3897" s="319" t="s">
        <v>11309</v>
      </c>
      <c r="AG3897" s="320">
        <v>27.37</v>
      </c>
      <c r="AH3897" s="321">
        <f t="shared" si="666"/>
        <v>0</v>
      </c>
      <c r="AI3897" s="287">
        <f>_xlfn.IFNA(VLOOKUP(AD:AD,грп!B:C,2,0),0)</f>
        <v>0</v>
      </c>
      <c r="AJ3897" s="607">
        <v>2</v>
      </c>
      <c r="AK3897" s="672">
        <f t="shared" si="664"/>
        <v>0</v>
      </c>
      <c r="AL3897" s="174"/>
    </row>
    <row r="3898" spans="1:38" s="4" customFormat="1" ht="12" customHeight="1" outlineLevel="1" x14ac:dyDescent="0.35">
      <c r="A3898" s="307" t="s">
        <v>10402</v>
      </c>
      <c r="B3898" s="308" t="s">
        <v>9058</v>
      </c>
      <c r="C3898" s="290" t="s">
        <v>555</v>
      </c>
      <c r="D3898" s="310" t="s">
        <v>688</v>
      </c>
      <c r="E3898" s="342" t="s">
        <v>308</v>
      </c>
      <c r="F3898" s="293"/>
      <c r="G3898" s="293"/>
      <c r="H3898" s="294" t="s">
        <v>11838</v>
      </c>
      <c r="I3898" s="294" t="str">
        <f>IFERROR(_xlfn.IFNA(VLOOKUP($D:$D,history!$I:$Y,3,0),VLOOKUP(E:E,history!$H:$Y,4,0)),"--")</f>
        <v>--</v>
      </c>
      <c r="J3898" s="282" t="s">
        <v>9870</v>
      </c>
      <c r="K3898" s="282" t="str">
        <f t="shared" si="667"/>
        <v/>
      </c>
      <c r="L3898" s="331">
        <f t="shared" si="665"/>
        <v>808.17</v>
      </c>
      <c r="M3898" s="331">
        <v>1224.5</v>
      </c>
      <c r="N3898" s="297" t="str">
        <f>_xlfn.IFNA(VLOOKUP($E:$E,'1'!$A:$E,3,0),"")</f>
        <v/>
      </c>
      <c r="O3898" s="297" t="str">
        <f>_xlfn.IFNA(VLOOKUP($E:$E,'2'!$A:$E,3,0),"")</f>
        <v/>
      </c>
      <c r="P3898" s="297" t="str">
        <f>_xlfn.IFNA(VLOOKUP($E:$E,'3'!$A:$D,3,0),"")</f>
        <v/>
      </c>
      <c r="Q3898" s="297" t="str">
        <f>_xlfn.IFNA(VLOOKUP($E:$E,'4'!$A:$F,3,0),"")</f>
        <v/>
      </c>
      <c r="R3898" s="297" t="str">
        <f>_xlfn.IFNA(VLOOKUP($E:$E,'5'!$A:$F,3,0),"")</f>
        <v/>
      </c>
      <c r="S3898" s="297" t="str">
        <f>_xlfn.IFNA(VLOOKUP($E:$E,'6'!$A:$F,3,0),"")</f>
        <v/>
      </c>
      <c r="T3898" s="313">
        <v>1</v>
      </c>
      <c r="U3898" s="313">
        <v>1</v>
      </c>
      <c r="V3898" s="313">
        <v>6</v>
      </c>
      <c r="W3898" s="314">
        <v>1.5</v>
      </c>
      <c r="X3898" s="315">
        <v>2.7144000000000001E-2</v>
      </c>
      <c r="Y3898" s="749">
        <v>1160</v>
      </c>
      <c r="Z3898" s="332" t="s">
        <v>5283</v>
      </c>
      <c r="AA3898" s="316" t="s">
        <v>393</v>
      </c>
      <c r="AB3898" s="282" t="s">
        <v>9163</v>
      </c>
      <c r="AC3898" s="317" t="s">
        <v>2081</v>
      </c>
      <c r="AD3898" s="318" t="s">
        <v>2768</v>
      </c>
      <c r="AE3898" s="319">
        <v>0</v>
      </c>
      <c r="AF3898" s="319" t="s">
        <v>11309</v>
      </c>
      <c r="AG3898" s="320">
        <v>15.47</v>
      </c>
      <c r="AH3898" s="321">
        <f t="shared" si="666"/>
        <v>0</v>
      </c>
      <c r="AI3898" s="287">
        <f>_xlfn.IFNA(VLOOKUP(AD:AD,грп!B:C,2,0),0)</f>
        <v>0</v>
      </c>
      <c r="AJ3898" s="607">
        <v>9</v>
      </c>
      <c r="AK3898" s="672" t="str">
        <f t="shared" si="664"/>
        <v xml:space="preserve"> </v>
      </c>
      <c r="AL3898" s="174"/>
    </row>
    <row r="3899" spans="1:38" s="4" customFormat="1" ht="12" customHeight="1" outlineLevel="1" x14ac:dyDescent="0.35">
      <c r="A3899" s="307" t="s">
        <v>10402</v>
      </c>
      <c r="B3899" s="308" t="s">
        <v>9059</v>
      </c>
      <c r="C3899" s="290" t="s">
        <v>555</v>
      </c>
      <c r="D3899" s="310" t="s">
        <v>689</v>
      </c>
      <c r="E3899" s="342" t="s">
        <v>309</v>
      </c>
      <c r="F3899" s="293"/>
      <c r="G3899" s="293"/>
      <c r="H3899" s="294" t="s">
        <v>11838</v>
      </c>
      <c r="I3899" s="294" t="str">
        <f>IFERROR(_xlfn.IFNA(VLOOKUP($D:$D,history!$I:$Y,3,0),VLOOKUP(E:E,history!$H:$Y,4,0)),"--")</f>
        <v>--</v>
      </c>
      <c r="J3899" s="282" t="s">
        <v>9870</v>
      </c>
      <c r="K3899" s="282" t="str">
        <f t="shared" si="667"/>
        <v/>
      </c>
      <c r="L3899" s="331">
        <f t="shared" si="665"/>
        <v>1334.16</v>
      </c>
      <c r="M3899" s="331">
        <v>2021.45</v>
      </c>
      <c r="N3899" s="297" t="str">
        <f>_xlfn.IFNA(VLOOKUP($E:$E,'1'!$A:$E,3,0),"")</f>
        <v/>
      </c>
      <c r="O3899" s="297" t="str">
        <f>_xlfn.IFNA(VLOOKUP($E:$E,'2'!$A:$E,3,0),"")</f>
        <v/>
      </c>
      <c r="P3899" s="297" t="str">
        <f>_xlfn.IFNA(VLOOKUP($E:$E,'3'!$A:$D,3,0),"")</f>
        <v/>
      </c>
      <c r="Q3899" s="297" t="str">
        <f>_xlfn.IFNA(VLOOKUP($E:$E,'4'!$A:$F,3,0),"")</f>
        <v/>
      </c>
      <c r="R3899" s="297" t="str">
        <f>_xlfn.IFNA(VLOOKUP($E:$E,'5'!$A:$F,3,0),"")</f>
        <v/>
      </c>
      <c r="S3899" s="297" t="str">
        <f>_xlfn.IFNA(VLOOKUP($E:$E,'6'!$A:$F,3,0),"")</f>
        <v/>
      </c>
      <c r="T3899" s="313">
        <v>1</v>
      </c>
      <c r="U3899" s="313">
        <v>1</v>
      </c>
      <c r="V3899" s="313">
        <v>6</v>
      </c>
      <c r="W3899" s="314">
        <v>2.2999999999999998</v>
      </c>
      <c r="X3899" s="315">
        <v>4.4940000000000001E-2</v>
      </c>
      <c r="Y3899" s="749">
        <v>1920</v>
      </c>
      <c r="Z3899" s="332" t="s">
        <v>5283</v>
      </c>
      <c r="AA3899" s="316" t="s">
        <v>393</v>
      </c>
      <c r="AB3899" s="282" t="s">
        <v>9163</v>
      </c>
      <c r="AC3899" s="317" t="s">
        <v>2081</v>
      </c>
      <c r="AD3899" s="318" t="s">
        <v>2768</v>
      </c>
      <c r="AE3899" s="319">
        <v>0</v>
      </c>
      <c r="AF3899" s="319" t="s">
        <v>11309</v>
      </c>
      <c r="AG3899" s="320">
        <v>24.51</v>
      </c>
      <c r="AH3899" s="321">
        <f t="shared" si="666"/>
        <v>0</v>
      </c>
      <c r="AI3899" s="287">
        <f>_xlfn.IFNA(VLOOKUP(AD:AD,грп!B:C,2,0),0)</f>
        <v>0</v>
      </c>
      <c r="AJ3899" s="607">
        <v>7</v>
      </c>
      <c r="AK3899" s="672" t="str">
        <f t="shared" si="664"/>
        <v xml:space="preserve"> </v>
      </c>
      <c r="AL3899" s="174"/>
    </row>
    <row r="3900" spans="1:38" s="4" customFormat="1" ht="12" customHeight="1" outlineLevel="1" x14ac:dyDescent="0.35">
      <c r="A3900" s="307" t="s">
        <v>10402</v>
      </c>
      <c r="B3900" s="308" t="s">
        <v>9060</v>
      </c>
      <c r="C3900" s="309"/>
      <c r="D3900" s="310" t="s">
        <v>4201</v>
      </c>
      <c r="E3900" s="342" t="s">
        <v>4195</v>
      </c>
      <c r="F3900" s="293"/>
      <c r="G3900" s="293"/>
      <c r="H3900" s="294" t="s">
        <v>11838</v>
      </c>
      <c r="I3900" s="294" t="str">
        <f>IFERROR(_xlfn.IFNA(VLOOKUP($D:$D,history!$I:$Y,3,0),VLOOKUP(E:E,history!$H:$Y,4,0)),"--")</f>
        <v>--</v>
      </c>
      <c r="J3900" s="282" t="s">
        <v>5946</v>
      </c>
      <c r="K3900" s="282" t="str">
        <f t="shared" si="667"/>
        <v/>
      </c>
      <c r="L3900" s="331">
        <f t="shared" si="665"/>
        <v>1096.29</v>
      </c>
      <c r="M3900" s="331">
        <v>1661.05</v>
      </c>
      <c r="N3900" s="297" t="str">
        <f>_xlfn.IFNA(VLOOKUP($E:$E,'1'!$A:$E,3,0),"")</f>
        <v/>
      </c>
      <c r="O3900" s="297" t="str">
        <f>_xlfn.IFNA(VLOOKUP($E:$E,'2'!$A:$E,3,0),"")</f>
        <v/>
      </c>
      <c r="P3900" s="297" t="str">
        <f>_xlfn.IFNA(VLOOKUP($E:$E,'3'!$A:$D,3,0),"")</f>
        <v/>
      </c>
      <c r="Q3900" s="297" t="str">
        <f>_xlfn.IFNA(VLOOKUP($E:$E,'4'!$A:$F,3,0),"")</f>
        <v/>
      </c>
      <c r="R3900" s="297" t="str">
        <f>_xlfn.IFNA(VLOOKUP($E:$E,'5'!$A:$F,3,0),"")</f>
        <v/>
      </c>
      <c r="S3900" s="297" t="str">
        <f>_xlfn.IFNA(VLOOKUP($E:$E,'6'!$A:$F,3,0),"")</f>
        <v/>
      </c>
      <c r="T3900" s="313">
        <v>1</v>
      </c>
      <c r="U3900" s="313">
        <v>1</v>
      </c>
      <c r="V3900" s="313">
        <v>1</v>
      </c>
      <c r="W3900" s="314">
        <v>2.8</v>
      </c>
      <c r="X3900" s="315">
        <v>0.06</v>
      </c>
      <c r="Y3900" s="749">
        <v>1580</v>
      </c>
      <c r="Z3900" s="332" t="s">
        <v>5283</v>
      </c>
      <c r="AA3900" s="316" t="s">
        <v>393</v>
      </c>
      <c r="AB3900" s="282" t="s">
        <v>9163</v>
      </c>
      <c r="AC3900" s="317" t="s">
        <v>2081</v>
      </c>
      <c r="AD3900" s="318" t="s">
        <v>2768</v>
      </c>
      <c r="AE3900" s="319">
        <v>0</v>
      </c>
      <c r="AF3900" s="319" t="s">
        <v>11308</v>
      </c>
      <c r="AG3900" s="320">
        <v>21.06</v>
      </c>
      <c r="AH3900" s="321">
        <f t="shared" si="666"/>
        <v>0</v>
      </c>
      <c r="AI3900" s="287">
        <f>_xlfn.IFNA(VLOOKUP(AD:AD,грп!B:C,2,0),0)</f>
        <v>0</v>
      </c>
      <c r="AJ3900" s="607">
        <v>0</v>
      </c>
      <c r="AK3900" s="672">
        <f t="shared" si="664"/>
        <v>0</v>
      </c>
      <c r="AL3900" s="174"/>
    </row>
    <row r="3901" spans="1:38" s="4" customFormat="1" ht="12" customHeight="1" outlineLevel="1" x14ac:dyDescent="0.35">
      <c r="A3901" s="307" t="s">
        <v>10402</v>
      </c>
      <c r="B3901" s="308" t="s">
        <v>9061</v>
      </c>
      <c r="C3901" s="325" t="s">
        <v>1916</v>
      </c>
      <c r="D3901" s="310" t="s">
        <v>11780</v>
      </c>
      <c r="E3901" s="322" t="s">
        <v>576</v>
      </c>
      <c r="F3901" s="293"/>
      <c r="G3901" s="293"/>
      <c r="H3901" s="294" t="s">
        <v>5946</v>
      </c>
      <c r="I3901" s="294" t="str">
        <f>IFERROR(_xlfn.IFNA(VLOOKUP($D:$D,history!$I:$Y,3,0),VLOOKUP(E:E,history!$H:$Y,4,0)),"--")</f>
        <v>--</v>
      </c>
      <c r="J3901" s="282" t="s">
        <v>9868</v>
      </c>
      <c r="K3901" s="282" t="str">
        <f t="shared" si="667"/>
        <v/>
      </c>
      <c r="L3901" s="326">
        <f>M3901</f>
        <v>150</v>
      </c>
      <c r="M3901" s="327">
        <v>150</v>
      </c>
      <c r="N3901" s="297" t="str">
        <f>_xlfn.IFNA(VLOOKUP($E:$E,'1'!$A:$E,3,0),"")</f>
        <v/>
      </c>
      <c r="O3901" s="297" t="str">
        <f>_xlfn.IFNA(VLOOKUP($E:$E,'2'!$A:$E,3,0),"")</f>
        <v/>
      </c>
      <c r="P3901" s="297" t="str">
        <f>_xlfn.IFNA(VLOOKUP($E:$E,'3'!$A:$D,3,0),"")</f>
        <v/>
      </c>
      <c r="Q3901" s="297" t="str">
        <f>_xlfn.IFNA(VLOOKUP($E:$E,'4'!$A:$F,3,0),"")</f>
        <v/>
      </c>
      <c r="R3901" s="297" t="str">
        <f>_xlfn.IFNA(VLOOKUP($E:$E,'5'!$A:$F,3,0),"")</f>
        <v/>
      </c>
      <c r="S3901" s="297" t="str">
        <f>_xlfn.IFNA(VLOOKUP($E:$E,'6'!$A:$F,3,0),"")</f>
        <v/>
      </c>
      <c r="T3901" s="313">
        <v>1</v>
      </c>
      <c r="U3901" s="313">
        <v>1</v>
      </c>
      <c r="V3901" s="313">
        <v>10</v>
      </c>
      <c r="W3901" s="314">
        <v>0.32</v>
      </c>
      <c r="X3901" s="315">
        <v>4.8510000000000003E-3</v>
      </c>
      <c r="Y3901" s="749">
        <v>210</v>
      </c>
      <c r="Z3901" s="282"/>
      <c r="AA3901" s="316" t="s">
        <v>393</v>
      </c>
      <c r="AB3901" s="282" t="s">
        <v>9885</v>
      </c>
      <c r="AC3901" s="317" t="s">
        <v>2081</v>
      </c>
      <c r="AD3901" s="318" t="s">
        <v>2768</v>
      </c>
      <c r="AE3901" s="319">
        <v>0</v>
      </c>
      <c r="AF3901" s="319" t="s">
        <v>11819</v>
      </c>
      <c r="AG3901" s="320">
        <v>1.08</v>
      </c>
      <c r="AH3901" s="321">
        <f t="shared" si="666"/>
        <v>0</v>
      </c>
      <c r="AI3901" s="287">
        <f>_xlfn.IFNA(VLOOKUP(AD:AD,грп!B:C,2,0),0)</f>
        <v>0</v>
      </c>
      <c r="AJ3901" s="607">
        <v>20</v>
      </c>
      <c r="AK3901" s="672" t="str">
        <f t="shared" si="664"/>
        <v>спеццена</v>
      </c>
      <c r="AL3901" s="174"/>
    </row>
    <row r="3902" spans="1:38" s="4" customFormat="1" ht="12" customHeight="1" outlineLevel="1" x14ac:dyDescent="0.35">
      <c r="A3902" s="307" t="s">
        <v>10402</v>
      </c>
      <c r="B3902" s="308" t="s">
        <v>9062</v>
      </c>
      <c r="C3902" s="325" t="s">
        <v>1916</v>
      </c>
      <c r="D3902" s="310" t="s">
        <v>11781</v>
      </c>
      <c r="E3902" s="322" t="s">
        <v>577</v>
      </c>
      <c r="F3902" s="293"/>
      <c r="G3902" s="293"/>
      <c r="H3902" s="294" t="s">
        <v>5946</v>
      </c>
      <c r="I3902" s="294" t="str">
        <f>IFERROR(_xlfn.IFNA(VLOOKUP($D:$D,history!$I:$Y,3,0),VLOOKUP(E:E,history!$H:$Y,4,0)),"--")</f>
        <v>--</v>
      </c>
      <c r="J3902" s="282" t="s">
        <v>9868</v>
      </c>
      <c r="K3902" s="282" t="str">
        <f t="shared" si="667"/>
        <v/>
      </c>
      <c r="L3902" s="326">
        <f>M3902</f>
        <v>340</v>
      </c>
      <c r="M3902" s="327">
        <v>340</v>
      </c>
      <c r="N3902" s="297" t="str">
        <f>_xlfn.IFNA(VLOOKUP($E:$E,'1'!$A:$E,3,0),"")</f>
        <v/>
      </c>
      <c r="O3902" s="297" t="str">
        <f>_xlfn.IFNA(VLOOKUP($E:$E,'2'!$A:$E,3,0),"")</f>
        <v/>
      </c>
      <c r="P3902" s="297" t="str">
        <f>_xlfn.IFNA(VLOOKUP($E:$E,'3'!$A:$D,3,0),"")</f>
        <v/>
      </c>
      <c r="Q3902" s="297" t="str">
        <f>_xlfn.IFNA(VLOOKUP($E:$E,'4'!$A:$F,3,0),"")</f>
        <v/>
      </c>
      <c r="R3902" s="297" t="str">
        <f>_xlfn.IFNA(VLOOKUP($E:$E,'5'!$A:$F,3,0),"")</f>
        <v/>
      </c>
      <c r="S3902" s="297" t="str">
        <f>_xlfn.IFNA(VLOOKUP($E:$E,'6'!$A:$F,3,0),"")</f>
        <v/>
      </c>
      <c r="T3902" s="313">
        <v>1</v>
      </c>
      <c r="U3902" s="313">
        <v>1</v>
      </c>
      <c r="V3902" s="313">
        <v>10</v>
      </c>
      <c r="W3902" s="314">
        <v>0.68</v>
      </c>
      <c r="X3902" s="315">
        <v>1.312E-2</v>
      </c>
      <c r="Y3902" s="749">
        <v>480</v>
      </c>
      <c r="Z3902" s="282"/>
      <c r="AA3902" s="316" t="s">
        <v>393</v>
      </c>
      <c r="AB3902" s="282" t="s">
        <v>9885</v>
      </c>
      <c r="AC3902" s="317" t="s">
        <v>2081</v>
      </c>
      <c r="AD3902" s="318" t="s">
        <v>2768</v>
      </c>
      <c r="AE3902" s="319">
        <v>0</v>
      </c>
      <c r="AF3902" s="319" t="s">
        <v>11819</v>
      </c>
      <c r="AG3902" s="320">
        <v>2.48</v>
      </c>
      <c r="AH3902" s="321">
        <f t="shared" si="666"/>
        <v>0</v>
      </c>
      <c r="AI3902" s="287">
        <f>_xlfn.IFNA(VLOOKUP(AD:AD,грп!B:C,2,0),0)</f>
        <v>0</v>
      </c>
      <c r="AJ3902" s="607">
        <v>20</v>
      </c>
      <c r="AK3902" s="672" t="str">
        <f t="shared" si="664"/>
        <v>спеццена</v>
      </c>
      <c r="AL3902" s="174"/>
    </row>
    <row r="3903" spans="1:38" s="4" customFormat="1" ht="12" customHeight="1" outlineLevel="1" x14ac:dyDescent="0.35">
      <c r="A3903" s="307" t="s">
        <v>10402</v>
      </c>
      <c r="B3903" s="308" t="s">
        <v>9063</v>
      </c>
      <c r="C3903" s="325" t="s">
        <v>1916</v>
      </c>
      <c r="D3903" s="310" t="s">
        <v>11782</v>
      </c>
      <c r="E3903" s="322" t="s">
        <v>578</v>
      </c>
      <c r="F3903" s="293"/>
      <c r="G3903" s="293"/>
      <c r="H3903" s="294" t="s">
        <v>5946</v>
      </c>
      <c r="I3903" s="294" t="str">
        <f>IFERROR(_xlfn.IFNA(VLOOKUP($D:$D,history!$I:$Y,3,0),VLOOKUP(E:E,history!$H:$Y,4,0)),"--")</f>
        <v>--</v>
      </c>
      <c r="J3903" s="282" t="s">
        <v>9870</v>
      </c>
      <c r="K3903" s="282" t="str">
        <f t="shared" si="667"/>
        <v/>
      </c>
      <c r="L3903" s="326">
        <f>M3903</f>
        <v>350</v>
      </c>
      <c r="M3903" s="327">
        <v>350</v>
      </c>
      <c r="N3903" s="297" t="str">
        <f>_xlfn.IFNA(VLOOKUP($E:$E,'1'!$A:$E,3,0),"")</f>
        <v/>
      </c>
      <c r="O3903" s="297" t="str">
        <f>_xlfn.IFNA(VLOOKUP($E:$E,'2'!$A:$E,3,0),"")</f>
        <v/>
      </c>
      <c r="P3903" s="297" t="str">
        <f>_xlfn.IFNA(VLOOKUP($E:$E,'3'!$A:$D,3,0),"")</f>
        <v/>
      </c>
      <c r="Q3903" s="297" t="str">
        <f>_xlfn.IFNA(VLOOKUP($E:$E,'4'!$A:$F,3,0),"")</f>
        <v/>
      </c>
      <c r="R3903" s="297" t="str">
        <f>_xlfn.IFNA(VLOOKUP($E:$E,'5'!$A:$F,3,0),"")</f>
        <v/>
      </c>
      <c r="S3903" s="297" t="str">
        <f>_xlfn.IFNA(VLOOKUP($E:$E,'6'!$A:$F,3,0),"")</f>
        <v/>
      </c>
      <c r="T3903" s="313">
        <v>1</v>
      </c>
      <c r="U3903" s="313">
        <v>1</v>
      </c>
      <c r="V3903" s="313">
        <v>10</v>
      </c>
      <c r="W3903" s="314">
        <v>0.9</v>
      </c>
      <c r="X3903" s="315">
        <v>5.2379999999999996E-3</v>
      </c>
      <c r="Y3903" s="749">
        <v>490</v>
      </c>
      <c r="Z3903" s="282"/>
      <c r="AA3903" s="316" t="s">
        <v>393</v>
      </c>
      <c r="AB3903" s="282" t="s">
        <v>9885</v>
      </c>
      <c r="AC3903" s="317" t="s">
        <v>2081</v>
      </c>
      <c r="AD3903" s="318" t="s">
        <v>2768</v>
      </c>
      <c r="AE3903" s="319">
        <v>0</v>
      </c>
      <c r="AF3903" s="319" t="s">
        <v>11819</v>
      </c>
      <c r="AG3903" s="320">
        <v>2.52</v>
      </c>
      <c r="AH3903" s="321">
        <f t="shared" si="666"/>
        <v>0</v>
      </c>
      <c r="AI3903" s="287">
        <f>_xlfn.IFNA(VLOOKUP(AD:AD,грп!B:C,2,0),0)</f>
        <v>0</v>
      </c>
      <c r="AJ3903" s="607">
        <v>20</v>
      </c>
      <c r="AK3903" s="672" t="str">
        <f t="shared" si="664"/>
        <v>спеццена</v>
      </c>
      <c r="AL3903" s="174"/>
    </row>
    <row r="3904" spans="1:38" s="4" customFormat="1" ht="12" customHeight="1" outlineLevel="1" x14ac:dyDescent="0.35">
      <c r="A3904" s="307" t="s">
        <v>10402</v>
      </c>
      <c r="B3904" s="308" t="s">
        <v>9064</v>
      </c>
      <c r="C3904" s="325" t="s">
        <v>1916</v>
      </c>
      <c r="D3904" s="310" t="s">
        <v>11783</v>
      </c>
      <c r="E3904" s="322" t="s">
        <v>579</v>
      </c>
      <c r="F3904" s="293"/>
      <c r="G3904" s="293"/>
      <c r="H3904" s="294" t="s">
        <v>5946</v>
      </c>
      <c r="I3904" s="294" t="str">
        <f>IFERROR(_xlfn.IFNA(VLOOKUP($D:$D,history!$I:$Y,3,0),VLOOKUP(E:E,history!$H:$Y,4,0)),"--")</f>
        <v>--</v>
      </c>
      <c r="J3904" s="282" t="s">
        <v>9870</v>
      </c>
      <c r="K3904" s="282" t="str">
        <f t="shared" si="667"/>
        <v/>
      </c>
      <c r="L3904" s="326">
        <f>M3904</f>
        <v>250</v>
      </c>
      <c r="M3904" s="327">
        <v>250</v>
      </c>
      <c r="N3904" s="297" t="str">
        <f>_xlfn.IFNA(VLOOKUP($E:$E,'1'!$A:$E,3,0),"")</f>
        <v/>
      </c>
      <c r="O3904" s="297" t="str">
        <f>_xlfn.IFNA(VLOOKUP($E:$E,'2'!$A:$E,3,0),"")</f>
        <v/>
      </c>
      <c r="P3904" s="297" t="str">
        <f>_xlfn.IFNA(VLOOKUP($E:$E,'3'!$A:$D,3,0),"")</f>
        <v/>
      </c>
      <c r="Q3904" s="297" t="str">
        <f>_xlfn.IFNA(VLOOKUP($E:$E,'4'!$A:$F,3,0),"")</f>
        <v/>
      </c>
      <c r="R3904" s="297" t="str">
        <f>_xlfn.IFNA(VLOOKUP($E:$E,'5'!$A:$F,3,0),"")</f>
        <v/>
      </c>
      <c r="S3904" s="297" t="str">
        <f>_xlfn.IFNA(VLOOKUP($E:$E,'6'!$A:$F,3,0),"")</f>
        <v/>
      </c>
      <c r="T3904" s="313">
        <v>1</v>
      </c>
      <c r="U3904" s="313">
        <v>1</v>
      </c>
      <c r="V3904" s="313">
        <v>10</v>
      </c>
      <c r="W3904" s="314">
        <v>0.45</v>
      </c>
      <c r="X3904" s="315">
        <v>6.2100000000000002E-3</v>
      </c>
      <c r="Y3904" s="749">
        <v>350</v>
      </c>
      <c r="Z3904" s="282"/>
      <c r="AA3904" s="316" t="s">
        <v>393</v>
      </c>
      <c r="AB3904" s="282" t="s">
        <v>9885</v>
      </c>
      <c r="AC3904" s="317" t="s">
        <v>2081</v>
      </c>
      <c r="AD3904" s="318" t="s">
        <v>2768</v>
      </c>
      <c r="AE3904" s="319">
        <v>0</v>
      </c>
      <c r="AF3904" s="319" t="s">
        <v>11819</v>
      </c>
      <c r="AG3904" s="320">
        <v>1.75</v>
      </c>
      <c r="AH3904" s="321">
        <f t="shared" si="666"/>
        <v>0</v>
      </c>
      <c r="AI3904" s="287">
        <f>_xlfn.IFNA(VLOOKUP(AD:AD,грп!B:C,2,0),0)</f>
        <v>0</v>
      </c>
      <c r="AJ3904" s="607">
        <v>20</v>
      </c>
      <c r="AK3904" s="672" t="str">
        <f t="shared" si="664"/>
        <v>спеццена</v>
      </c>
      <c r="AL3904" s="174"/>
    </row>
    <row r="3905" spans="1:38" s="4" customFormat="1" ht="12" customHeight="1" outlineLevel="1" x14ac:dyDescent="0.35">
      <c r="A3905" s="307" t="s">
        <v>10402</v>
      </c>
      <c r="B3905" s="308" t="s">
        <v>9065</v>
      </c>
      <c r="C3905" s="325" t="s">
        <v>1916</v>
      </c>
      <c r="D3905" s="310" t="s">
        <v>11784</v>
      </c>
      <c r="E3905" s="322" t="s">
        <v>580</v>
      </c>
      <c r="F3905" s="293"/>
      <c r="G3905" s="293"/>
      <c r="H3905" s="294" t="s">
        <v>5946</v>
      </c>
      <c r="I3905" s="294" t="str">
        <f>IFERROR(_xlfn.IFNA(VLOOKUP($D:$D,history!$I:$Y,3,0),VLOOKUP(E:E,history!$H:$Y,4,0)),"--")</f>
        <v>--</v>
      </c>
      <c r="J3905" s="282" t="s">
        <v>9870</v>
      </c>
      <c r="K3905" s="282" t="str">
        <f t="shared" si="667"/>
        <v/>
      </c>
      <c r="L3905" s="326">
        <f>M3905</f>
        <v>500</v>
      </c>
      <c r="M3905" s="327">
        <v>500</v>
      </c>
      <c r="N3905" s="297" t="str">
        <f>_xlfn.IFNA(VLOOKUP($E:$E,'1'!$A:$E,3,0),"")</f>
        <v/>
      </c>
      <c r="O3905" s="297" t="str">
        <f>_xlfn.IFNA(VLOOKUP($E:$E,'2'!$A:$E,3,0),"")</f>
        <v/>
      </c>
      <c r="P3905" s="297" t="str">
        <f>_xlfn.IFNA(VLOOKUP($E:$E,'3'!$A:$D,3,0),"")</f>
        <v/>
      </c>
      <c r="Q3905" s="297" t="str">
        <f>_xlfn.IFNA(VLOOKUP($E:$E,'4'!$A:$F,3,0),"")</f>
        <v/>
      </c>
      <c r="R3905" s="297" t="str">
        <f>_xlfn.IFNA(VLOOKUP($E:$E,'5'!$A:$F,3,0),"")</f>
        <v/>
      </c>
      <c r="S3905" s="297" t="str">
        <f>_xlfn.IFNA(VLOOKUP($E:$E,'6'!$A:$F,3,0),"")</f>
        <v/>
      </c>
      <c r="T3905" s="313">
        <v>1</v>
      </c>
      <c r="U3905" s="313">
        <v>1</v>
      </c>
      <c r="V3905" s="313">
        <v>10</v>
      </c>
      <c r="W3905" s="314">
        <v>1</v>
      </c>
      <c r="X3905" s="315">
        <v>2.5219999999999999E-2</v>
      </c>
      <c r="Y3905" s="749">
        <v>690</v>
      </c>
      <c r="Z3905" s="282"/>
      <c r="AA3905" s="316" t="s">
        <v>393</v>
      </c>
      <c r="AB3905" s="282" t="s">
        <v>9885</v>
      </c>
      <c r="AC3905" s="317" t="s">
        <v>2081</v>
      </c>
      <c r="AD3905" s="318" t="s">
        <v>2768</v>
      </c>
      <c r="AE3905" s="319">
        <v>0</v>
      </c>
      <c r="AF3905" s="319" t="s">
        <v>11819</v>
      </c>
      <c r="AG3905" s="320">
        <v>3.57</v>
      </c>
      <c r="AH3905" s="321">
        <f t="shared" si="666"/>
        <v>0</v>
      </c>
      <c r="AI3905" s="287">
        <f>_xlfn.IFNA(VLOOKUP(AD:AD,грп!B:C,2,0),0)</f>
        <v>0</v>
      </c>
      <c r="AJ3905" s="607">
        <v>20</v>
      </c>
      <c r="AK3905" s="672" t="str">
        <f t="shared" si="664"/>
        <v>спеццена</v>
      </c>
      <c r="AL3905" s="174"/>
    </row>
    <row r="3906" spans="1:38" s="4" customFormat="1" ht="12" customHeight="1" x14ac:dyDescent="0.35">
      <c r="A3906" s="288"/>
      <c r="B3906" s="289"/>
      <c r="C3906" s="290"/>
      <c r="D3906" s="291" t="s">
        <v>4298</v>
      </c>
      <c r="E3906" s="292"/>
      <c r="F3906" s="293"/>
      <c r="G3906" s="293"/>
      <c r="H3906" s="294"/>
      <c r="I3906" s="294"/>
      <c r="J3906" s="282" t="s">
        <v>393</v>
      </c>
      <c r="K3906" s="282" t="str">
        <f t="shared" si="667"/>
        <v/>
      </c>
      <c r="L3906" s="295"/>
      <c r="M3906" s="296"/>
      <c r="N3906" s="297"/>
      <c r="O3906" s="297"/>
      <c r="P3906" s="297"/>
      <c r="Q3906" s="297" t="str">
        <f>_xlfn.IFNA(VLOOKUP($E:$E,'4'!$A:$F,3,0),"")</f>
        <v/>
      </c>
      <c r="R3906" s="297" t="str">
        <f>_xlfn.IFNA(VLOOKUP($E:$E,'5'!$A:$F,3,0),"")</f>
        <v/>
      </c>
      <c r="S3906" s="297"/>
      <c r="T3906" s="298"/>
      <c r="U3906" s="280"/>
      <c r="V3906" s="280"/>
      <c r="W3906" s="300"/>
      <c r="X3906" s="301"/>
      <c r="Y3906" s="749"/>
      <c r="Z3906" s="282"/>
      <c r="AA3906" s="280"/>
      <c r="AB3906" s="280"/>
      <c r="AC3906" s="302"/>
      <c r="AD3906" s="303" t="s">
        <v>4298</v>
      </c>
      <c r="AE3906" s="280"/>
      <c r="AF3906" s="329"/>
      <c r="AG3906" s="339"/>
      <c r="AH3906" s="306"/>
      <c r="AI3906" s="287">
        <f>_xlfn.IFNA(VLOOKUP(AD:AD,грп!B:C,2,0),0)</f>
        <v>0</v>
      </c>
      <c r="AJ3906" s="607">
        <v>0</v>
      </c>
      <c r="AK3906" s="672">
        <f t="shared" si="664"/>
        <v>0</v>
      </c>
      <c r="AL3906" s="174"/>
    </row>
    <row r="3907" spans="1:38" s="4" customFormat="1" ht="12" customHeight="1" outlineLevel="1" x14ac:dyDescent="0.35">
      <c r="A3907" s="307" t="s">
        <v>10402</v>
      </c>
      <c r="B3907" s="308" t="s">
        <v>9066</v>
      </c>
      <c r="C3907" s="309"/>
      <c r="D3907" s="310" t="s">
        <v>11785</v>
      </c>
      <c r="E3907" s="322" t="s">
        <v>4289</v>
      </c>
      <c r="F3907" s="293"/>
      <c r="G3907" s="293"/>
      <c r="H3907" s="294" t="s">
        <v>5946</v>
      </c>
      <c r="I3907" s="294" t="str">
        <f>IFERROR(_xlfn.IFNA(VLOOKUP($D:$D,history!$I:$Y,3,0),VLOOKUP(E:E,history!$H:$Y,4,0)),"--")</f>
        <v>--</v>
      </c>
      <c r="J3907" s="282" t="s">
        <v>9870</v>
      </c>
      <c r="K3907" s="282" t="str">
        <f t="shared" si="667"/>
        <v/>
      </c>
      <c r="L3907" s="331">
        <f>IF($A$3="ИМ",ROUND($Y3907*(1-($L$6-$F$4))*(1-$F$3)*(1+$AG$2),2),ROUND($M3907*(1-($L$6-$F$4))*(1-$F$3)*(1+$AG$2),2))</f>
        <v>1085.6500000000001</v>
      </c>
      <c r="M3907" s="331">
        <v>1644.93</v>
      </c>
      <c r="N3907" s="297" t="str">
        <f>_xlfn.IFNA(VLOOKUP($E:$E,'1'!$A:$E,3,0),"")</f>
        <v/>
      </c>
      <c r="O3907" s="297" t="str">
        <f>_xlfn.IFNA(VLOOKUP($E:$E,'2'!$A:$E,3,0),"")</f>
        <v/>
      </c>
      <c r="P3907" s="297" t="str">
        <f>_xlfn.IFNA(VLOOKUP($E:$E,'3'!$A:$D,3,0),"")</f>
        <v/>
      </c>
      <c r="Q3907" s="297" t="str">
        <f>_xlfn.IFNA(VLOOKUP($E:$E,'4'!$A:$F,3,0),"")</f>
        <v/>
      </c>
      <c r="R3907" s="297" t="str">
        <f>_xlfn.IFNA(VLOOKUP($E:$E,'5'!$A:$F,3,0),"")</f>
        <v/>
      </c>
      <c r="S3907" s="297" t="str">
        <f>_xlfn.IFNA(VLOOKUP($E:$E,'6'!$A:$F,3,0),"")</f>
        <v/>
      </c>
      <c r="T3907" s="313">
        <v>1</v>
      </c>
      <c r="U3907" s="313">
        <v>1</v>
      </c>
      <c r="V3907" s="313">
        <v>10</v>
      </c>
      <c r="W3907" s="314">
        <v>1.7</v>
      </c>
      <c r="X3907" s="315">
        <v>5.1000000000000004E-3</v>
      </c>
      <c r="Y3907" s="749">
        <v>1560</v>
      </c>
      <c r="Z3907" s="332" t="s">
        <v>5283</v>
      </c>
      <c r="AA3907" s="316" t="s">
        <v>393</v>
      </c>
      <c r="AB3907" s="282" t="s">
        <v>9163</v>
      </c>
      <c r="AC3907" s="317" t="s">
        <v>2081</v>
      </c>
      <c r="AD3907" s="318" t="s">
        <v>4298</v>
      </c>
      <c r="AE3907" s="319">
        <v>0</v>
      </c>
      <c r="AF3907" s="319" t="s">
        <v>11273</v>
      </c>
      <c r="AG3907" s="320">
        <v>26.11</v>
      </c>
      <c r="AH3907" s="321">
        <f>IF($A$3="РЕГИОНЫ",ROUND($AG3907*(1-($L$6-$F$4))*(1-$F$3)*(1+$AG$2)*$AG$1,2),0)</f>
        <v>0</v>
      </c>
      <c r="AI3907" s="287">
        <f>_xlfn.IFNA(VLOOKUP(AD:AD,грп!B:C,2,0),0)</f>
        <v>0</v>
      </c>
      <c r="AJ3907" s="607">
        <v>18</v>
      </c>
      <c r="AK3907" s="672">
        <f t="shared" si="664"/>
        <v>0</v>
      </c>
      <c r="AL3907" s="174"/>
    </row>
    <row r="3908" spans="1:38" s="4" customFormat="1" ht="12" customHeight="1" outlineLevel="1" x14ac:dyDescent="0.35">
      <c r="A3908" s="307" t="s">
        <v>10402</v>
      </c>
      <c r="B3908" s="308" t="s">
        <v>9067</v>
      </c>
      <c r="C3908" s="309"/>
      <c r="D3908" s="310" t="s">
        <v>4290</v>
      </c>
      <c r="E3908" s="322" t="s">
        <v>4291</v>
      </c>
      <c r="F3908" s="293"/>
      <c r="G3908" s="293"/>
      <c r="H3908" s="294" t="s">
        <v>11838</v>
      </c>
      <c r="I3908" s="294" t="str">
        <f>IFERROR(_xlfn.IFNA(VLOOKUP($D:$D,history!$I:$Y,3,0),VLOOKUP(E:E,history!$H:$Y,4,0)),"--")</f>
        <v>--</v>
      </c>
      <c r="J3908" s="282" t="s">
        <v>9870</v>
      </c>
      <c r="K3908" s="282" t="str">
        <f t="shared" si="667"/>
        <v/>
      </c>
      <c r="L3908" s="331">
        <f>IF($A$3="ИМ",ROUND($Y3908*(1-($L$6-$F$4))*(1-$F$3)*(1+$AG$2),2),ROUND($M3908*(1-($L$6-$F$4))*(1-$F$3)*(1+$AG$2),2))</f>
        <v>879.42</v>
      </c>
      <c r="M3908" s="331">
        <v>1332.45</v>
      </c>
      <c r="N3908" s="297" t="str">
        <f>_xlfn.IFNA(VLOOKUP($E:$E,'1'!$A:$E,3,0),"")</f>
        <v/>
      </c>
      <c r="O3908" s="297" t="str">
        <f>_xlfn.IFNA(VLOOKUP($E:$E,'2'!$A:$E,3,0),"")</f>
        <v/>
      </c>
      <c r="P3908" s="297" t="str">
        <f>_xlfn.IFNA(VLOOKUP($E:$E,'3'!$A:$D,3,0),"")</f>
        <v/>
      </c>
      <c r="Q3908" s="297" t="str">
        <f>_xlfn.IFNA(VLOOKUP($E:$E,'4'!$A:$F,3,0),"")</f>
        <v/>
      </c>
      <c r="R3908" s="297" t="str">
        <f>_xlfn.IFNA(VLOOKUP($E:$E,'5'!$A:$F,3,0),"")</f>
        <v/>
      </c>
      <c r="S3908" s="297" t="str">
        <f>_xlfn.IFNA(VLOOKUP($E:$E,'6'!$A:$F,3,0),"")</f>
        <v/>
      </c>
      <c r="T3908" s="313">
        <v>1</v>
      </c>
      <c r="U3908" s="313">
        <v>1</v>
      </c>
      <c r="V3908" s="313">
        <v>10</v>
      </c>
      <c r="W3908" s="314">
        <v>1.35</v>
      </c>
      <c r="X3908" s="315">
        <v>4.4000000000000003E-3</v>
      </c>
      <c r="Y3908" s="749">
        <v>1270</v>
      </c>
      <c r="Z3908" s="332" t="s">
        <v>5283</v>
      </c>
      <c r="AA3908" s="316" t="s">
        <v>393</v>
      </c>
      <c r="AB3908" s="282" t="s">
        <v>9163</v>
      </c>
      <c r="AC3908" s="317" t="s">
        <v>2081</v>
      </c>
      <c r="AD3908" s="318" t="s">
        <v>4298</v>
      </c>
      <c r="AE3908" s="319">
        <v>0</v>
      </c>
      <c r="AF3908" s="319" t="s">
        <v>11273</v>
      </c>
      <c r="AG3908" s="320">
        <v>21.15</v>
      </c>
      <c r="AH3908" s="321">
        <f>IF($A$3="РЕГИОНЫ",ROUND($AG3908*(1-($L$6-$F$4))*(1-$F$3)*(1+$AG$2)*$AG$1,2),0)</f>
        <v>0</v>
      </c>
      <c r="AI3908" s="287">
        <f>_xlfn.IFNA(VLOOKUP(AD:AD,грп!B:C,2,0),0)</f>
        <v>0</v>
      </c>
      <c r="AJ3908" s="607">
        <v>5</v>
      </c>
      <c r="AK3908" s="672">
        <f t="shared" si="664"/>
        <v>0</v>
      </c>
      <c r="AL3908" s="174"/>
    </row>
    <row r="3909" spans="1:38" s="4" customFormat="1" ht="12" customHeight="1" outlineLevel="1" x14ac:dyDescent="0.35">
      <c r="A3909" s="307" t="s">
        <v>10402</v>
      </c>
      <c r="B3909" s="308" t="s">
        <v>9068</v>
      </c>
      <c r="C3909" s="309"/>
      <c r="D3909" s="310" t="s">
        <v>11786</v>
      </c>
      <c r="E3909" s="322" t="s">
        <v>4292</v>
      </c>
      <c r="F3909" s="293"/>
      <c r="G3909" s="293"/>
      <c r="H3909" s="294" t="s">
        <v>5946</v>
      </c>
      <c r="I3909" s="294" t="str">
        <f>IFERROR(_xlfn.IFNA(VLOOKUP($D:$D,history!$I:$Y,3,0),VLOOKUP(E:E,history!$H:$Y,4,0)),"--")</f>
        <v>--</v>
      </c>
      <c r="J3909" s="282" t="s">
        <v>9870</v>
      </c>
      <c r="K3909" s="282" t="str">
        <f t="shared" si="667"/>
        <v/>
      </c>
      <c r="L3909" s="331">
        <f>IF($A$3="ИМ",ROUND($Y3909*(1-($L$6-$F$4))*(1-$F$3)*(1+$AG$2),2),ROUND($M3909*(1-($L$6-$F$4))*(1-$F$3)*(1+$AG$2),2))</f>
        <v>289.39999999999998</v>
      </c>
      <c r="M3909" s="331">
        <v>438.48</v>
      </c>
      <c r="N3909" s="297" t="str">
        <f>_xlfn.IFNA(VLOOKUP($E:$E,'1'!$A:$E,3,0),"")</f>
        <v/>
      </c>
      <c r="O3909" s="297" t="str">
        <f>_xlfn.IFNA(VLOOKUP($E:$E,'2'!$A:$E,3,0),"")</f>
        <v/>
      </c>
      <c r="P3909" s="297" t="str">
        <f>_xlfn.IFNA(VLOOKUP($E:$E,'3'!$A:$D,3,0),"")</f>
        <v/>
      </c>
      <c r="Q3909" s="297" t="str">
        <f>_xlfn.IFNA(VLOOKUP($E:$E,'4'!$A:$F,3,0),"")</f>
        <v/>
      </c>
      <c r="R3909" s="297" t="str">
        <f>_xlfn.IFNA(VLOOKUP($E:$E,'5'!$A:$F,3,0),"")</f>
        <v/>
      </c>
      <c r="S3909" s="297" t="str">
        <f>_xlfn.IFNA(VLOOKUP($E:$E,'6'!$A:$F,3,0),"")</f>
        <v/>
      </c>
      <c r="T3909" s="313">
        <v>1</v>
      </c>
      <c r="U3909" s="313">
        <v>1</v>
      </c>
      <c r="V3909" s="313">
        <v>30</v>
      </c>
      <c r="W3909" s="314">
        <v>0.6</v>
      </c>
      <c r="X3909" s="315">
        <v>9.5200000000000005E-4</v>
      </c>
      <c r="Y3909" s="749">
        <v>420</v>
      </c>
      <c r="Z3909" s="332" t="s">
        <v>5283</v>
      </c>
      <c r="AA3909" s="316" t="s">
        <v>393</v>
      </c>
      <c r="AB3909" s="282" t="s">
        <v>9163</v>
      </c>
      <c r="AC3909" s="317" t="s">
        <v>2081</v>
      </c>
      <c r="AD3909" s="318" t="s">
        <v>4298</v>
      </c>
      <c r="AE3909" s="319">
        <v>0</v>
      </c>
      <c r="AF3909" s="319" t="s">
        <v>11273</v>
      </c>
      <c r="AG3909" s="320">
        <v>6.96</v>
      </c>
      <c r="AH3909" s="321">
        <f>IF($A$3="РЕГИОНЫ",ROUND($AG3909*(1-($L$6-$F$4))*(1-$F$3)*(1+$AG$2)*$AG$1,2),0)</f>
        <v>0</v>
      </c>
      <c r="AI3909" s="287">
        <f>_xlfn.IFNA(VLOOKUP(AD:AD,грп!B:C,2,0),0)</f>
        <v>0</v>
      </c>
      <c r="AJ3909" s="607">
        <v>5</v>
      </c>
      <c r="AK3909" s="672">
        <f t="shared" si="664"/>
        <v>0</v>
      </c>
      <c r="AL3909" s="174"/>
    </row>
    <row r="3910" spans="1:38" s="4" customFormat="1" ht="12" customHeight="1" outlineLevel="1" x14ac:dyDescent="0.35">
      <c r="A3910" s="307" t="s">
        <v>10402</v>
      </c>
      <c r="B3910" s="308" t="s">
        <v>9069</v>
      </c>
      <c r="C3910" s="309"/>
      <c r="D3910" s="310" t="s">
        <v>11787</v>
      </c>
      <c r="E3910" s="322" t="s">
        <v>4293</v>
      </c>
      <c r="F3910" s="293"/>
      <c r="G3910" s="293"/>
      <c r="H3910" s="294" t="s">
        <v>5946</v>
      </c>
      <c r="I3910" s="294" t="str">
        <f>IFERROR(_xlfn.IFNA(VLOOKUP($D:$D,history!$I:$Y,3,0),VLOOKUP(E:E,history!$H:$Y,4,0)),"--")</f>
        <v>--</v>
      </c>
      <c r="J3910" s="282" t="s">
        <v>9870</v>
      </c>
      <c r="K3910" s="282" t="str">
        <f t="shared" si="667"/>
        <v/>
      </c>
      <c r="L3910" s="331">
        <f>IF($A$3="ИМ",ROUND($Y3910*(1-($L$6-$F$4))*(1-$F$3)*(1+$AG$2),2),ROUND($M3910*(1-($L$6-$F$4))*(1-$F$3)*(1+$AG$2),2))</f>
        <v>789.19</v>
      </c>
      <c r="M3910" s="331">
        <v>1195.74</v>
      </c>
      <c r="N3910" s="297" t="str">
        <f>_xlfn.IFNA(VLOOKUP($E:$E,'1'!$A:$E,3,0),"")</f>
        <v/>
      </c>
      <c r="O3910" s="297" t="str">
        <f>_xlfn.IFNA(VLOOKUP($E:$E,'2'!$A:$E,3,0),"")</f>
        <v/>
      </c>
      <c r="P3910" s="297" t="str">
        <f>_xlfn.IFNA(VLOOKUP($E:$E,'3'!$A:$D,3,0),"")</f>
        <v/>
      </c>
      <c r="Q3910" s="297" t="str">
        <f>_xlfn.IFNA(VLOOKUP($E:$E,'4'!$A:$F,3,0),"")</f>
        <v/>
      </c>
      <c r="R3910" s="297" t="str">
        <f>_xlfn.IFNA(VLOOKUP($E:$E,'5'!$A:$F,3,0),"")</f>
        <v/>
      </c>
      <c r="S3910" s="297" t="str">
        <f>_xlfn.IFNA(VLOOKUP($E:$E,'6'!$A:$F,3,0),"")</f>
        <v/>
      </c>
      <c r="T3910" s="313">
        <v>1</v>
      </c>
      <c r="U3910" s="313">
        <v>1</v>
      </c>
      <c r="V3910" s="313">
        <v>15</v>
      </c>
      <c r="W3910" s="314">
        <v>1.2</v>
      </c>
      <c r="X3910" s="315">
        <v>1.4959999999999999E-3</v>
      </c>
      <c r="Y3910" s="749">
        <v>1140</v>
      </c>
      <c r="Z3910" s="332" t="s">
        <v>5283</v>
      </c>
      <c r="AA3910" s="316" t="s">
        <v>393</v>
      </c>
      <c r="AB3910" s="282" t="s">
        <v>9163</v>
      </c>
      <c r="AC3910" s="317" t="s">
        <v>2081</v>
      </c>
      <c r="AD3910" s="318" t="s">
        <v>4298</v>
      </c>
      <c r="AE3910" s="319">
        <v>0</v>
      </c>
      <c r="AF3910" s="319" t="s">
        <v>11273</v>
      </c>
      <c r="AG3910" s="320">
        <v>18.98</v>
      </c>
      <c r="AH3910" s="321">
        <f>IF($A$3="РЕГИОНЫ",ROUND($AG3910*(1-($L$6-$F$4))*(1-$F$3)*(1+$AG$2)*$AG$1,2),0)</f>
        <v>0</v>
      </c>
      <c r="AI3910" s="287">
        <f>_xlfn.IFNA(VLOOKUP(AD:AD,грп!B:C,2,0),0)</f>
        <v>0</v>
      </c>
      <c r="AJ3910" s="607">
        <v>11</v>
      </c>
      <c r="AK3910" s="672">
        <f t="shared" si="664"/>
        <v>0</v>
      </c>
      <c r="AL3910" s="174"/>
    </row>
    <row r="3911" spans="1:38" s="4" customFormat="1" ht="11.45" customHeight="1" outlineLevel="1" x14ac:dyDescent="0.35">
      <c r="A3911" s="329"/>
      <c r="B3911" s="415"/>
      <c r="C3911" s="309"/>
      <c r="D3911" s="291" t="s">
        <v>4328</v>
      </c>
      <c r="E3911" s="322"/>
      <c r="F3911" s="293"/>
      <c r="G3911" s="293"/>
      <c r="H3911" s="294"/>
      <c r="I3911" s="294"/>
      <c r="J3911" s="282" t="s">
        <v>393</v>
      </c>
      <c r="K3911" s="282" t="str">
        <f t="shared" si="667"/>
        <v/>
      </c>
      <c r="L3911" s="312"/>
      <c r="M3911" s="295"/>
      <c r="N3911" s="297"/>
      <c r="O3911" s="297"/>
      <c r="P3911" s="297"/>
      <c r="Q3911" s="297" t="str">
        <f>_xlfn.IFNA(VLOOKUP($E:$E,'4'!$A:$F,3,0),"")</f>
        <v/>
      </c>
      <c r="R3911" s="297" t="str">
        <f>_xlfn.IFNA(VLOOKUP($E:$E,'5'!$A:$F,3,0),"")</f>
        <v/>
      </c>
      <c r="S3911" s="297"/>
      <c r="T3911" s="299"/>
      <c r="U3911" s="371"/>
      <c r="V3911" s="371"/>
      <c r="W3911" s="300"/>
      <c r="X3911" s="301"/>
      <c r="Y3911" s="749"/>
      <c r="Z3911" s="282"/>
      <c r="AA3911" s="282"/>
      <c r="AB3911" s="282"/>
      <c r="AC3911" s="302"/>
      <c r="AD3911" s="338" t="s">
        <v>4328</v>
      </c>
      <c r="AE3911" s="282"/>
      <c r="AF3911" s="329"/>
      <c r="AG3911" s="320"/>
      <c r="AH3911" s="306"/>
      <c r="AI3911" s="287">
        <f>_xlfn.IFNA(VLOOKUP(AD:AD,грп!B:C,2,0),0)</f>
        <v>0</v>
      </c>
      <c r="AJ3911" s="607">
        <v>0</v>
      </c>
      <c r="AK3911" s="672">
        <f t="shared" si="664"/>
        <v>0</v>
      </c>
      <c r="AL3911" s="174"/>
    </row>
    <row r="3912" spans="1:38" s="4" customFormat="1" ht="12" customHeight="1" outlineLevel="1" x14ac:dyDescent="0.35">
      <c r="A3912" s="307" t="s">
        <v>10402</v>
      </c>
      <c r="B3912" s="308" t="s">
        <v>9070</v>
      </c>
      <c r="C3912" s="309"/>
      <c r="D3912" s="310" t="s">
        <v>10292</v>
      </c>
      <c r="E3912" s="322" t="s">
        <v>4329</v>
      </c>
      <c r="F3912" s="293"/>
      <c r="G3912" s="293"/>
      <c r="H3912" s="294" t="s">
        <v>11838</v>
      </c>
      <c r="I3912" s="294" t="str">
        <f>IFERROR(_xlfn.IFNA(VLOOKUP($D:$D,history!$I:$Y,3,0),VLOOKUP(E:E,history!$H:$Y,4,0)),"--")</f>
        <v>--</v>
      </c>
      <c r="J3912" s="282" t="s">
        <v>5946</v>
      </c>
      <c r="K3912" s="282" t="str">
        <f t="shared" si="667"/>
        <v/>
      </c>
      <c r="L3912" s="331">
        <f t="shared" ref="L3912:L3918" si="668">IF($A$3="ИМ",ROUND($Y3912*(1-($L$6-$F$4))*(1-$F$3)*(1+$AG$2),2),ROUND($M3912*(1-($L$6-$F$4))*(1-$F$3)*(1+$AG$2),2))</f>
        <v>4936.9799999999996</v>
      </c>
      <c r="M3912" s="331">
        <v>7480.27</v>
      </c>
      <c r="N3912" s="297" t="str">
        <f>_xlfn.IFNA(VLOOKUP($E:$E,'1'!$A:$E,3,0),"")</f>
        <v/>
      </c>
      <c r="O3912" s="297" t="str">
        <f>_xlfn.IFNA(VLOOKUP($E:$E,'2'!$A:$E,3,0),"")</f>
        <v/>
      </c>
      <c r="P3912" s="297" t="str">
        <f>_xlfn.IFNA(VLOOKUP($E:$E,'3'!$A:$D,3,0),"")</f>
        <v/>
      </c>
      <c r="Q3912" s="297" t="str">
        <f>_xlfn.IFNA(VLOOKUP($E:$E,'4'!$A:$F,3,0),"")</f>
        <v/>
      </c>
      <c r="R3912" s="297" t="str">
        <f>_xlfn.IFNA(VLOOKUP($E:$E,'5'!$A:$F,3,0),"")</f>
        <v/>
      </c>
      <c r="S3912" s="297" t="str">
        <f>_xlfn.IFNA(VLOOKUP($E:$E,'6'!$A:$F,3,0),"")</f>
        <v/>
      </c>
      <c r="T3912" s="313">
        <v>1</v>
      </c>
      <c r="U3912" s="313">
        <v>1</v>
      </c>
      <c r="V3912" s="313">
        <v>2</v>
      </c>
      <c r="W3912" s="314">
        <v>6.7770000000000001</v>
      </c>
      <c r="X3912" s="315">
        <v>2.8322015999999998E-2</v>
      </c>
      <c r="Y3912" s="749">
        <v>7110</v>
      </c>
      <c r="Z3912" s="332" t="s">
        <v>5283</v>
      </c>
      <c r="AA3912" s="316" t="s">
        <v>393</v>
      </c>
      <c r="AB3912" s="282" t="s">
        <v>9163</v>
      </c>
      <c r="AC3912" s="317" t="s">
        <v>2081</v>
      </c>
      <c r="AD3912" s="318" t="s">
        <v>4328</v>
      </c>
      <c r="AE3912" s="319">
        <v>0</v>
      </c>
      <c r="AF3912" s="319" t="s">
        <v>11273</v>
      </c>
      <c r="AG3912" s="320">
        <v>105.23</v>
      </c>
      <c r="AH3912" s="321">
        <f t="shared" ref="AH3912:AH3918" si="669">IF($A$3="РЕГИОНЫ",ROUND($AG3912*(1-($L$6-$F$4))*(1-$F$3)*(1+$AG$2)*$AG$1,2),0)</f>
        <v>0</v>
      </c>
      <c r="AI3912" s="287">
        <f>_xlfn.IFNA(VLOOKUP(AD:AD,грп!B:C,2,0),0)</f>
        <v>0</v>
      </c>
      <c r="AJ3912" s="607">
        <v>0</v>
      </c>
      <c r="AK3912" s="672">
        <f t="shared" si="664"/>
        <v>0</v>
      </c>
      <c r="AL3912" s="174"/>
    </row>
    <row r="3913" spans="1:38" s="4" customFormat="1" ht="12" customHeight="1" outlineLevel="1" x14ac:dyDescent="0.35">
      <c r="A3913" s="307" t="s">
        <v>10402</v>
      </c>
      <c r="B3913" s="308" t="s">
        <v>9071</v>
      </c>
      <c r="C3913" s="309"/>
      <c r="D3913" s="310" t="s">
        <v>10291</v>
      </c>
      <c r="E3913" s="322" t="s">
        <v>4330</v>
      </c>
      <c r="F3913" s="293"/>
      <c r="G3913" s="293"/>
      <c r="H3913" s="294" t="s">
        <v>11838</v>
      </c>
      <c r="I3913" s="294" t="str">
        <f>IFERROR(_xlfn.IFNA(VLOOKUP($D:$D,history!$I:$Y,3,0),VLOOKUP(E:E,history!$H:$Y,4,0)),"--")</f>
        <v>--</v>
      </c>
      <c r="J3913" s="282" t="s">
        <v>9869</v>
      </c>
      <c r="K3913" s="282" t="str">
        <f t="shared" si="667"/>
        <v/>
      </c>
      <c r="L3913" s="312">
        <f t="shared" si="668"/>
        <v>6652.1</v>
      </c>
      <c r="M3913" s="312">
        <f>ROUND(IF($A$3="РЕГИОНЫ",AG3913*$AG$3*$AG$1,IF(AI3913=0,AG3913*$AG$3*$AG$1,AG3913*$AG$3*(1-5%)*$AG$1)),2)</f>
        <v>10078.94</v>
      </c>
      <c r="N3913" s="297" t="str">
        <f>_xlfn.IFNA(VLOOKUP($E:$E,'1'!$A:$E,3,0),"")</f>
        <v/>
      </c>
      <c r="O3913" s="297" t="str">
        <f>_xlfn.IFNA(VLOOKUP($E:$E,'2'!$A:$E,3,0),"")</f>
        <v/>
      </c>
      <c r="P3913" s="297" t="str">
        <f>_xlfn.IFNA(VLOOKUP($E:$E,'3'!$A:$D,3,0),"")</f>
        <v/>
      </c>
      <c r="Q3913" s="297" t="str">
        <f>_xlfn.IFNA(VLOOKUP($E:$E,'4'!$A:$F,3,0),"")</f>
        <v/>
      </c>
      <c r="R3913" s="297" t="str">
        <f>_xlfn.IFNA(VLOOKUP($E:$E,'5'!$A:$F,3,0),"")</f>
        <v/>
      </c>
      <c r="S3913" s="297" t="str">
        <f>_xlfn.IFNA(VLOOKUP($E:$E,'6'!$A:$F,3,0),"")</f>
        <v/>
      </c>
      <c r="T3913" s="313">
        <v>1</v>
      </c>
      <c r="U3913" s="313">
        <v>1</v>
      </c>
      <c r="V3913" s="313">
        <v>2</v>
      </c>
      <c r="W3913" s="314">
        <v>8.0440000000000005</v>
      </c>
      <c r="X3913" s="315">
        <v>3.0748270000000001E-2</v>
      </c>
      <c r="Y3913" s="749">
        <v>9570</v>
      </c>
      <c r="Z3913" s="282"/>
      <c r="AA3913" s="316" t="s">
        <v>393</v>
      </c>
      <c r="AB3913" s="282" t="s">
        <v>9163</v>
      </c>
      <c r="AC3913" s="317" t="s">
        <v>2081</v>
      </c>
      <c r="AD3913" s="318" t="s">
        <v>4328</v>
      </c>
      <c r="AE3913" s="319">
        <v>0</v>
      </c>
      <c r="AF3913" s="319" t="s">
        <v>11273</v>
      </c>
      <c r="AG3913" s="320">
        <v>126.35</v>
      </c>
      <c r="AH3913" s="321">
        <f t="shared" si="669"/>
        <v>0</v>
      </c>
      <c r="AI3913" s="287">
        <f>_xlfn.IFNA(VLOOKUP(AD:AD,грп!B:C,2,0),0)</f>
        <v>0</v>
      </c>
      <c r="AJ3913" s="607">
        <v>0</v>
      </c>
      <c r="AK3913" s="672">
        <f t="shared" si="664"/>
        <v>0</v>
      </c>
      <c r="AL3913" s="174"/>
    </row>
    <row r="3914" spans="1:38" s="4" customFormat="1" ht="12" customHeight="1" outlineLevel="1" x14ac:dyDescent="0.35">
      <c r="A3914" s="307" t="s">
        <v>10402</v>
      </c>
      <c r="B3914" s="308" t="s">
        <v>9072</v>
      </c>
      <c r="C3914" s="309"/>
      <c r="D3914" s="310" t="s">
        <v>11788</v>
      </c>
      <c r="E3914" s="322" t="s">
        <v>4331</v>
      </c>
      <c r="F3914" s="293"/>
      <c r="G3914" s="293"/>
      <c r="H3914" s="294" t="s">
        <v>11838</v>
      </c>
      <c r="I3914" s="294" t="str">
        <f>IFERROR(_xlfn.IFNA(VLOOKUP($D:$D,history!$I:$Y,3,0),VLOOKUP(E:E,history!$H:$Y,4,0)),"--")</f>
        <v>--</v>
      </c>
      <c r="J3914" s="282" t="s">
        <v>5946</v>
      </c>
      <c r="K3914" s="282" t="str">
        <f t="shared" si="667"/>
        <v/>
      </c>
      <c r="L3914" s="312">
        <f t="shared" si="668"/>
        <v>1894.28</v>
      </c>
      <c r="M3914" s="312">
        <f>ROUND(IF($A$3="РЕГИОНЫ",AG3914*$AG$3*$AG$1,IF(AI3914=0,AG3914*$AG$3*$AG$1,AG3914*$AG$3*(1-5%)*$AG$1)),2)</f>
        <v>2870.12</v>
      </c>
      <c r="N3914" s="297" t="str">
        <f>_xlfn.IFNA(VLOOKUP($E:$E,'1'!$A:$E,3,0),"")</f>
        <v/>
      </c>
      <c r="O3914" s="297" t="str">
        <f>_xlfn.IFNA(VLOOKUP($E:$E,'2'!$A:$E,3,0),"")</f>
        <v/>
      </c>
      <c r="P3914" s="297" t="str">
        <f>_xlfn.IFNA(VLOOKUP($E:$E,'3'!$A:$D,3,0),"")</f>
        <v/>
      </c>
      <c r="Q3914" s="297" t="str">
        <f>_xlfn.IFNA(VLOOKUP($E:$E,'4'!$A:$F,3,0),"")</f>
        <v/>
      </c>
      <c r="R3914" s="297" t="str">
        <f>_xlfn.IFNA(VLOOKUP($E:$E,'5'!$A:$F,3,0),"")</f>
        <v/>
      </c>
      <c r="S3914" s="297" t="str">
        <f>_xlfn.IFNA(VLOOKUP($E:$E,'6'!$A:$F,3,0),"")</f>
        <v/>
      </c>
      <c r="T3914" s="313">
        <v>1</v>
      </c>
      <c r="U3914" s="313">
        <v>1</v>
      </c>
      <c r="V3914" s="313">
        <v>2</v>
      </c>
      <c r="W3914" s="314">
        <v>3.5640000000000001</v>
      </c>
      <c r="X3914" s="315">
        <v>2.2467126E-2</v>
      </c>
      <c r="Y3914" s="749">
        <v>2730</v>
      </c>
      <c r="Z3914" s="282"/>
      <c r="AA3914" s="316" t="s">
        <v>393</v>
      </c>
      <c r="AB3914" s="282" t="s">
        <v>9163</v>
      </c>
      <c r="AC3914" s="317" t="s">
        <v>2081</v>
      </c>
      <c r="AD3914" s="318" t="s">
        <v>4328</v>
      </c>
      <c r="AE3914" s="319">
        <v>0</v>
      </c>
      <c r="AF3914" s="319" t="s">
        <v>11273</v>
      </c>
      <c r="AG3914" s="320">
        <v>35.979999999999997</v>
      </c>
      <c r="AH3914" s="321">
        <f t="shared" si="669"/>
        <v>0</v>
      </c>
      <c r="AI3914" s="287">
        <f>_xlfn.IFNA(VLOOKUP(AD:AD,грп!B:C,2,0),0)</f>
        <v>0</v>
      </c>
      <c r="AJ3914" s="607">
        <v>0</v>
      </c>
      <c r="AK3914" s="672">
        <f t="shared" si="664"/>
        <v>0</v>
      </c>
      <c r="AL3914" s="174"/>
    </row>
    <row r="3915" spans="1:38" s="4" customFormat="1" ht="12" customHeight="1" outlineLevel="1" x14ac:dyDescent="0.35">
      <c r="A3915" s="307" t="s">
        <v>10402</v>
      </c>
      <c r="B3915" s="308" t="s">
        <v>9073</v>
      </c>
      <c r="C3915" s="309"/>
      <c r="D3915" s="310" t="s">
        <v>11789</v>
      </c>
      <c r="E3915" s="322" t="s">
        <v>4332</v>
      </c>
      <c r="F3915" s="293"/>
      <c r="G3915" s="293"/>
      <c r="H3915" s="294" t="s">
        <v>5946</v>
      </c>
      <c r="I3915" s="294" t="str">
        <f>IFERROR(_xlfn.IFNA(VLOOKUP($D:$D,history!$I:$Y,3,0),VLOOKUP(E:E,history!$H:$Y,4,0)),"--")</f>
        <v>--</v>
      </c>
      <c r="J3915" s="282" t="s">
        <v>5946</v>
      </c>
      <c r="K3915" s="282" t="str">
        <f t="shared" si="667"/>
        <v/>
      </c>
      <c r="L3915" s="331">
        <f t="shared" si="668"/>
        <v>409.58</v>
      </c>
      <c r="M3915" s="331">
        <v>620.57000000000005</v>
      </c>
      <c r="N3915" s="297" t="str">
        <f>_xlfn.IFNA(VLOOKUP($E:$E,'1'!$A:$E,3,0),"")</f>
        <v/>
      </c>
      <c r="O3915" s="297" t="str">
        <f>_xlfn.IFNA(VLOOKUP($E:$E,'2'!$A:$E,3,0),"")</f>
        <v/>
      </c>
      <c r="P3915" s="297" t="str">
        <f>_xlfn.IFNA(VLOOKUP($E:$E,'3'!$A:$D,3,0),"")</f>
        <v/>
      </c>
      <c r="Q3915" s="297" t="str">
        <f>_xlfn.IFNA(VLOOKUP($E:$E,'4'!$A:$F,3,0),"")</f>
        <v/>
      </c>
      <c r="R3915" s="297" t="str">
        <f>_xlfn.IFNA(VLOOKUP($E:$E,'5'!$A:$F,3,0),"")</f>
        <v/>
      </c>
      <c r="S3915" s="297" t="str">
        <f>_xlfn.IFNA(VLOOKUP($E:$E,'6'!$A:$F,3,0),"")</f>
        <v/>
      </c>
      <c r="T3915" s="313">
        <v>1</v>
      </c>
      <c r="U3915" s="313">
        <v>1</v>
      </c>
      <c r="V3915" s="313">
        <v>15</v>
      </c>
      <c r="W3915" s="314">
        <v>0.67</v>
      </c>
      <c r="X3915" s="315">
        <v>2.4289200000000002E-3</v>
      </c>
      <c r="Y3915" s="749">
        <v>590</v>
      </c>
      <c r="Z3915" s="332" t="s">
        <v>5283</v>
      </c>
      <c r="AA3915" s="316" t="s">
        <v>393</v>
      </c>
      <c r="AB3915" s="282" t="s">
        <v>9163</v>
      </c>
      <c r="AC3915" s="317" t="s">
        <v>2081</v>
      </c>
      <c r="AD3915" s="318" t="s">
        <v>4328</v>
      </c>
      <c r="AE3915" s="319">
        <v>0</v>
      </c>
      <c r="AF3915" s="319" t="s">
        <v>11273</v>
      </c>
      <c r="AG3915" s="320">
        <v>8.73</v>
      </c>
      <c r="AH3915" s="321">
        <f t="shared" si="669"/>
        <v>0</v>
      </c>
      <c r="AI3915" s="287">
        <f>_xlfn.IFNA(VLOOKUP(AD:AD,грп!B:C,2,0),0)</f>
        <v>0</v>
      </c>
      <c r="AJ3915" s="607">
        <v>0</v>
      </c>
      <c r="AK3915" s="672">
        <f t="shared" si="664"/>
        <v>0</v>
      </c>
      <c r="AL3915" s="174"/>
    </row>
    <row r="3916" spans="1:38" s="4" customFormat="1" ht="12" customHeight="1" outlineLevel="1" x14ac:dyDescent="0.35">
      <c r="A3916" s="307" t="s">
        <v>10402</v>
      </c>
      <c r="B3916" s="308" t="s">
        <v>9074</v>
      </c>
      <c r="C3916" s="309"/>
      <c r="D3916" s="310" t="s">
        <v>4336</v>
      </c>
      <c r="E3916" s="322" t="s">
        <v>4333</v>
      </c>
      <c r="F3916" s="293"/>
      <c r="G3916" s="293"/>
      <c r="H3916" s="294" t="s">
        <v>11838</v>
      </c>
      <c r="I3916" s="294" t="str">
        <f>IFERROR(_xlfn.IFNA(VLOOKUP($D:$D,history!$I:$Y,3,0),VLOOKUP(E:E,history!$H:$Y,4,0)),"--")</f>
        <v>--</v>
      </c>
      <c r="J3916" s="282" t="s">
        <v>5946</v>
      </c>
      <c r="K3916" s="282" t="str">
        <f t="shared" si="667"/>
        <v/>
      </c>
      <c r="L3916" s="331">
        <f t="shared" si="668"/>
        <v>722.98</v>
      </c>
      <c r="M3916" s="331">
        <v>1095.42</v>
      </c>
      <c r="N3916" s="297" t="str">
        <f>_xlfn.IFNA(VLOOKUP($E:$E,'1'!$A:$E,3,0),"")</f>
        <v/>
      </c>
      <c r="O3916" s="297" t="str">
        <f>_xlfn.IFNA(VLOOKUP($E:$E,'2'!$A:$E,3,0),"")</f>
        <v/>
      </c>
      <c r="P3916" s="297" t="str">
        <f>_xlfn.IFNA(VLOOKUP($E:$E,'3'!$A:$D,3,0),"")</f>
        <v/>
      </c>
      <c r="Q3916" s="297" t="str">
        <f>_xlfn.IFNA(VLOOKUP($E:$E,'4'!$A:$F,3,0),"")</f>
        <v/>
      </c>
      <c r="R3916" s="297" t="str">
        <f>_xlfn.IFNA(VLOOKUP($E:$E,'5'!$A:$F,3,0),"")</f>
        <v/>
      </c>
      <c r="S3916" s="297" t="str">
        <f>_xlfn.IFNA(VLOOKUP($E:$E,'6'!$A:$F,3,0),"")</f>
        <v/>
      </c>
      <c r="T3916" s="313">
        <v>1</v>
      </c>
      <c r="U3916" s="313">
        <v>1</v>
      </c>
      <c r="V3916" s="313">
        <v>6</v>
      </c>
      <c r="W3916" s="314">
        <v>1.36</v>
      </c>
      <c r="X3916" s="315">
        <v>9.1302239999999993E-3</v>
      </c>
      <c r="Y3916" s="749">
        <v>1040</v>
      </c>
      <c r="Z3916" s="332" t="s">
        <v>5283</v>
      </c>
      <c r="AA3916" s="316" t="s">
        <v>393</v>
      </c>
      <c r="AB3916" s="282" t="s">
        <v>9163</v>
      </c>
      <c r="AC3916" s="317" t="s">
        <v>2081</v>
      </c>
      <c r="AD3916" s="318" t="s">
        <v>4328</v>
      </c>
      <c r="AE3916" s="319">
        <v>0</v>
      </c>
      <c r="AF3916" s="319" t="s">
        <v>11273</v>
      </c>
      <c r="AG3916" s="320">
        <v>15.41</v>
      </c>
      <c r="AH3916" s="321">
        <f t="shared" si="669"/>
        <v>0</v>
      </c>
      <c r="AI3916" s="287">
        <f>_xlfn.IFNA(VLOOKUP(AD:AD,грп!B:C,2,0),0)</f>
        <v>0</v>
      </c>
      <c r="AJ3916" s="607">
        <v>0</v>
      </c>
      <c r="AK3916" s="672">
        <f t="shared" si="664"/>
        <v>0</v>
      </c>
      <c r="AL3916" s="174"/>
    </row>
    <row r="3917" spans="1:38" s="4" customFormat="1" ht="12" customHeight="1" outlineLevel="1" x14ac:dyDescent="0.35">
      <c r="A3917" s="307" t="s">
        <v>10402</v>
      </c>
      <c r="B3917" s="308" t="s">
        <v>9075</v>
      </c>
      <c r="C3917" s="309"/>
      <c r="D3917" s="310" t="s">
        <v>4337</v>
      </c>
      <c r="E3917" s="322" t="s">
        <v>4334</v>
      </c>
      <c r="F3917" s="293"/>
      <c r="G3917" s="293"/>
      <c r="H3917" s="294" t="s">
        <v>11838</v>
      </c>
      <c r="I3917" s="294" t="str">
        <f>IFERROR(_xlfn.IFNA(VLOOKUP($D:$D,history!$I:$Y,3,0),VLOOKUP(E:E,history!$H:$Y,4,0)),"--")</f>
        <v>--</v>
      </c>
      <c r="J3917" s="282" t="s">
        <v>5946</v>
      </c>
      <c r="K3917" s="282" t="str">
        <f t="shared" si="667"/>
        <v/>
      </c>
      <c r="L3917" s="331">
        <f t="shared" si="668"/>
        <v>2125.3000000000002</v>
      </c>
      <c r="M3917" s="331">
        <v>3220.15</v>
      </c>
      <c r="N3917" s="297" t="str">
        <f>_xlfn.IFNA(VLOOKUP($E:$E,'1'!$A:$E,3,0),"")</f>
        <v/>
      </c>
      <c r="O3917" s="297" t="str">
        <f>_xlfn.IFNA(VLOOKUP($E:$E,'2'!$A:$E,3,0),"")</f>
        <v/>
      </c>
      <c r="P3917" s="297" t="str">
        <f>_xlfn.IFNA(VLOOKUP($E:$E,'3'!$A:$D,3,0),"")</f>
        <v/>
      </c>
      <c r="Q3917" s="297" t="str">
        <f>_xlfn.IFNA(VLOOKUP($E:$E,'4'!$A:$F,3,0),"")</f>
        <v/>
      </c>
      <c r="R3917" s="297" t="str">
        <f>_xlfn.IFNA(VLOOKUP($E:$E,'5'!$A:$F,3,0),"")</f>
        <v/>
      </c>
      <c r="S3917" s="297" t="str">
        <f>_xlfn.IFNA(VLOOKUP($E:$E,'6'!$A:$F,3,0),"")</f>
        <v/>
      </c>
      <c r="T3917" s="313">
        <v>1</v>
      </c>
      <c r="U3917" s="313">
        <v>1</v>
      </c>
      <c r="V3917" s="313">
        <v>5</v>
      </c>
      <c r="W3917" s="314">
        <v>2.9460000000000002</v>
      </c>
      <c r="X3917" s="315">
        <v>9.1302239999999993E-3</v>
      </c>
      <c r="Y3917" s="749">
        <v>3060</v>
      </c>
      <c r="Z3917" s="332" t="s">
        <v>5283</v>
      </c>
      <c r="AA3917" s="316" t="s">
        <v>393</v>
      </c>
      <c r="AB3917" s="282" t="s">
        <v>9163</v>
      </c>
      <c r="AC3917" s="317" t="s">
        <v>2081</v>
      </c>
      <c r="AD3917" s="318" t="s">
        <v>4328</v>
      </c>
      <c r="AE3917" s="319">
        <v>0</v>
      </c>
      <c r="AF3917" s="319" t="s">
        <v>11273</v>
      </c>
      <c r="AG3917" s="320">
        <v>45.3</v>
      </c>
      <c r="AH3917" s="321">
        <f t="shared" si="669"/>
        <v>0</v>
      </c>
      <c r="AI3917" s="287">
        <f>_xlfn.IFNA(VLOOKUP(AD:AD,грп!B:C,2,0),0)</f>
        <v>0</v>
      </c>
      <c r="AJ3917" s="607">
        <v>0</v>
      </c>
      <c r="AK3917" s="672">
        <f t="shared" si="664"/>
        <v>0</v>
      </c>
      <c r="AL3917" s="174"/>
    </row>
    <row r="3918" spans="1:38" s="4" customFormat="1" ht="12" customHeight="1" outlineLevel="1" x14ac:dyDescent="0.35">
      <c r="A3918" s="307" t="s">
        <v>10402</v>
      </c>
      <c r="B3918" s="308" t="s">
        <v>9076</v>
      </c>
      <c r="C3918" s="309"/>
      <c r="D3918" s="310" t="s">
        <v>10297</v>
      </c>
      <c r="E3918" s="322" t="s">
        <v>4335</v>
      </c>
      <c r="F3918" s="293"/>
      <c r="G3918" s="293"/>
      <c r="H3918" s="294" t="s">
        <v>11838</v>
      </c>
      <c r="I3918" s="294" t="str">
        <f>IFERROR(_xlfn.IFNA(VLOOKUP($D:$D,history!$I:$Y,3,0),VLOOKUP(E:E,history!$H:$Y,4,0)),"--")</f>
        <v>--</v>
      </c>
      <c r="J3918" s="282" t="s">
        <v>5946</v>
      </c>
      <c r="K3918" s="282" t="str">
        <f t="shared" si="667"/>
        <v/>
      </c>
      <c r="L3918" s="331">
        <f t="shared" si="668"/>
        <v>3535.59</v>
      </c>
      <c r="M3918" s="331">
        <v>5356.96</v>
      </c>
      <c r="N3918" s="297" t="str">
        <f>_xlfn.IFNA(VLOOKUP($E:$E,'1'!$A:$E,3,0),"")</f>
        <v/>
      </c>
      <c r="O3918" s="297" t="str">
        <f>_xlfn.IFNA(VLOOKUP($E:$E,'2'!$A:$E,3,0),"")</f>
        <v/>
      </c>
      <c r="P3918" s="297" t="str">
        <f>_xlfn.IFNA(VLOOKUP($E:$E,'3'!$A:$D,3,0),"")</f>
        <v/>
      </c>
      <c r="Q3918" s="297" t="str">
        <f>_xlfn.IFNA(VLOOKUP($E:$E,'4'!$A:$F,3,0),"")</f>
        <v/>
      </c>
      <c r="R3918" s="297" t="str">
        <f>_xlfn.IFNA(VLOOKUP($E:$E,'5'!$A:$F,3,0),"")</f>
        <v/>
      </c>
      <c r="S3918" s="297" t="str">
        <f>_xlfn.IFNA(VLOOKUP($E:$E,'6'!$A:$F,3,0),"")</f>
        <v/>
      </c>
      <c r="T3918" s="313">
        <v>1</v>
      </c>
      <c r="U3918" s="313">
        <v>1</v>
      </c>
      <c r="V3918" s="313">
        <v>2</v>
      </c>
      <c r="W3918" s="314">
        <v>4.923</v>
      </c>
      <c r="X3918" s="315">
        <v>1.1915129999999999E-2</v>
      </c>
      <c r="Y3918" s="749">
        <v>5090</v>
      </c>
      <c r="Z3918" s="332" t="s">
        <v>5283</v>
      </c>
      <c r="AA3918" s="316" t="s">
        <v>393</v>
      </c>
      <c r="AB3918" s="282" t="s">
        <v>9163</v>
      </c>
      <c r="AC3918" s="317" t="s">
        <v>2081</v>
      </c>
      <c r="AD3918" s="318" t="s">
        <v>4328</v>
      </c>
      <c r="AE3918" s="319">
        <v>0</v>
      </c>
      <c r="AF3918" s="319" t="s">
        <v>11273</v>
      </c>
      <c r="AG3918" s="320">
        <v>75.36</v>
      </c>
      <c r="AH3918" s="321">
        <f t="shared" si="669"/>
        <v>0</v>
      </c>
      <c r="AI3918" s="287">
        <f>_xlfn.IFNA(VLOOKUP(AD:AD,грп!B:C,2,0),0)</f>
        <v>0</v>
      </c>
      <c r="AJ3918" s="607">
        <v>0</v>
      </c>
      <c r="AK3918" s="672">
        <f t="shared" si="664"/>
        <v>0</v>
      </c>
      <c r="AL3918" s="174"/>
    </row>
    <row r="3919" spans="1:38" s="4" customFormat="1" ht="11.45" customHeight="1" x14ac:dyDescent="0.35">
      <c r="A3919" s="288"/>
      <c r="B3919" s="289"/>
      <c r="C3919" s="290" t="s">
        <v>555</v>
      </c>
      <c r="D3919" s="291" t="s">
        <v>2769</v>
      </c>
      <c r="E3919" s="292"/>
      <c r="F3919" s="293"/>
      <c r="G3919" s="293"/>
      <c r="H3919" s="294"/>
      <c r="I3919" s="294"/>
      <c r="J3919" s="282" t="s">
        <v>393</v>
      </c>
      <c r="K3919" s="282" t="str">
        <f t="shared" si="667"/>
        <v/>
      </c>
      <c r="L3919" s="295"/>
      <c r="M3919" s="296"/>
      <c r="N3919" s="297"/>
      <c r="O3919" s="297"/>
      <c r="P3919" s="297"/>
      <c r="Q3919" s="297" t="str">
        <f>_xlfn.IFNA(VLOOKUP($E:$E,'4'!$A:$F,3,0),"")</f>
        <v/>
      </c>
      <c r="R3919" s="297" t="str">
        <f>_xlfn.IFNA(VLOOKUP($E:$E,'5'!$A:$F,3,0),"")</f>
        <v/>
      </c>
      <c r="S3919" s="297"/>
      <c r="T3919" s="298"/>
      <c r="U3919" s="280"/>
      <c r="V3919" s="280"/>
      <c r="W3919" s="300"/>
      <c r="X3919" s="301"/>
      <c r="Y3919" s="749"/>
      <c r="Z3919" s="282"/>
      <c r="AA3919" s="280"/>
      <c r="AB3919" s="280"/>
      <c r="AC3919" s="302"/>
      <c r="AD3919" s="303" t="s">
        <v>2769</v>
      </c>
      <c r="AE3919" s="280"/>
      <c r="AF3919" s="329"/>
      <c r="AG3919" s="339"/>
      <c r="AH3919" s="306"/>
      <c r="AI3919" s="287">
        <f>_xlfn.IFNA(VLOOKUP(AD:AD,грп!B:C,2,0),0)</f>
        <v>0</v>
      </c>
      <c r="AJ3919" s="607">
        <v>0</v>
      </c>
      <c r="AK3919" s="672" t="str">
        <f t="shared" si="664"/>
        <v xml:space="preserve"> </v>
      </c>
      <c r="AL3919" s="174"/>
    </row>
    <row r="3920" spans="1:38" s="4" customFormat="1" ht="12" customHeight="1" outlineLevel="1" x14ac:dyDescent="0.35">
      <c r="A3920" s="307" t="s">
        <v>10402</v>
      </c>
      <c r="B3920" s="308" t="s">
        <v>9077</v>
      </c>
      <c r="C3920" s="323"/>
      <c r="D3920" s="310" t="s">
        <v>3286</v>
      </c>
      <c r="E3920" s="324" t="s">
        <v>2490</v>
      </c>
      <c r="F3920" s="293"/>
      <c r="G3920" s="293"/>
      <c r="H3920" s="294" t="s">
        <v>11838</v>
      </c>
      <c r="I3920" s="294" t="str">
        <f>IFERROR(_xlfn.IFNA(VLOOKUP($D:$D,history!$I:$Y,3,0),VLOOKUP(E:E,history!$H:$Y,4,0)),"--")</f>
        <v>--</v>
      </c>
      <c r="J3920" s="282" t="s">
        <v>9870</v>
      </c>
      <c r="K3920" s="282" t="str">
        <f t="shared" si="667"/>
        <v/>
      </c>
      <c r="L3920" s="312">
        <f>IF($A$3="ИМ",ROUND($Y3920*(1-($L$6-$F$4))*(1-$F$3)*(1+$AG$2),2),ROUND($M3920*(1-($L$6-$F$4))*(1-$F$3)*(1+$AG$2),2))</f>
        <v>170.58</v>
      </c>
      <c r="M3920" s="312">
        <f>ROUND(IF($A$3="РЕГИОНЫ",AG3920*$AG$3*$AG$1,IF(AI3920=0,AG3920*$AG$3*$AG$1,AG3920*$AG$3*(1-5%)*$AG$1)),2)</f>
        <v>258.45</v>
      </c>
      <c r="N3920" s="297" t="str">
        <f>_xlfn.IFNA(VLOOKUP($E:$E,'1'!$A:$E,3,0),"")</f>
        <v/>
      </c>
      <c r="O3920" s="297" t="str">
        <f>_xlfn.IFNA(VLOOKUP($E:$E,'2'!$A:$E,3,0),"")</f>
        <v/>
      </c>
      <c r="P3920" s="297" t="str">
        <f>_xlfn.IFNA(VLOOKUP($E:$E,'3'!$A:$D,3,0),"")</f>
        <v/>
      </c>
      <c r="Q3920" s="297" t="str">
        <f>_xlfn.IFNA(VLOOKUP($E:$E,'4'!$A:$F,3,0),"")</f>
        <v/>
      </c>
      <c r="R3920" s="297" t="str">
        <f>_xlfn.IFNA(VLOOKUP($E:$E,'5'!$A:$F,3,0),"")</f>
        <v/>
      </c>
      <c r="S3920" s="297" t="str">
        <f>_xlfn.IFNA(VLOOKUP($E:$E,'6'!$A:$F,3,0),"")</f>
        <v/>
      </c>
      <c r="T3920" s="313">
        <v>1</v>
      </c>
      <c r="U3920" s="313">
        <v>24</v>
      </c>
      <c r="V3920" s="313">
        <v>72</v>
      </c>
      <c r="W3920" s="314">
        <v>0.13700000000000001</v>
      </c>
      <c r="X3920" s="315">
        <v>1.6715686E-3</v>
      </c>
      <c r="Y3920" s="749">
        <v>250</v>
      </c>
      <c r="Z3920" s="282"/>
      <c r="AA3920" s="316" t="s">
        <v>10391</v>
      </c>
      <c r="AB3920" s="282" t="s">
        <v>9163</v>
      </c>
      <c r="AC3920" s="317" t="s">
        <v>2081</v>
      </c>
      <c r="AD3920" s="318" t="s">
        <v>2769</v>
      </c>
      <c r="AE3920" s="319">
        <v>0</v>
      </c>
      <c r="AF3920" s="319" t="s">
        <v>11273</v>
      </c>
      <c r="AG3920" s="320">
        <v>3.24</v>
      </c>
      <c r="AH3920" s="321">
        <f t="shared" ref="AH3920:AH3934" si="670">IF($A$3="РЕГИОНЫ",ROUND($AG3920*(1-($L$6-$F$4))*(1-$F$3)*(1+$AG$2)*$AG$1,2),0)</f>
        <v>0</v>
      </c>
      <c r="AI3920" s="287">
        <f>_xlfn.IFNA(VLOOKUP(AD:AD,грп!B:C,2,0),0)</f>
        <v>0</v>
      </c>
      <c r="AJ3920" s="607">
        <v>24</v>
      </c>
      <c r="AK3920" s="672">
        <f t="shared" si="664"/>
        <v>0</v>
      </c>
      <c r="AL3920" s="174"/>
    </row>
    <row r="3921" spans="1:38" s="4" customFormat="1" ht="12" customHeight="1" outlineLevel="1" x14ac:dyDescent="0.35">
      <c r="A3921" s="307" t="s">
        <v>339</v>
      </c>
      <c r="B3921" s="308" t="s">
        <v>9078</v>
      </c>
      <c r="C3921" s="325" t="s">
        <v>1916</v>
      </c>
      <c r="D3921" s="310" t="s">
        <v>3989</v>
      </c>
      <c r="E3921" s="322" t="s">
        <v>1122</v>
      </c>
      <c r="F3921" s="293"/>
      <c r="G3921" s="293"/>
      <c r="H3921" s="294" t="s">
        <v>11838</v>
      </c>
      <c r="I3921" s="294" t="str">
        <f>IFERROR(_xlfn.IFNA(VLOOKUP($D:$D,history!$I:$Y,3,0),VLOOKUP(E:E,history!$H:$Y,4,0)),"--")</f>
        <v>--</v>
      </c>
      <c r="J3921" s="282" t="s">
        <v>5946</v>
      </c>
      <c r="K3921" s="282" t="str">
        <f t="shared" si="667"/>
        <v/>
      </c>
      <c r="L3921" s="326">
        <f>M3921</f>
        <v>154.6</v>
      </c>
      <c r="M3921" s="327">
        <v>154.6</v>
      </c>
      <c r="N3921" s="297" t="str">
        <f>_xlfn.IFNA(VLOOKUP($E:$E,'1'!$A:$E,3,0),"")</f>
        <v/>
      </c>
      <c r="O3921" s="297" t="str">
        <f>_xlfn.IFNA(VLOOKUP($E:$E,'2'!$A:$E,3,0),"")</f>
        <v/>
      </c>
      <c r="P3921" s="297" t="str">
        <f>_xlfn.IFNA(VLOOKUP($E:$E,'3'!$A:$D,3,0),"")</f>
        <v/>
      </c>
      <c r="Q3921" s="297" t="str">
        <f>_xlfn.IFNA(VLOOKUP($E:$E,'4'!$A:$F,3,0),"")</f>
        <v/>
      </c>
      <c r="R3921" s="297" t="str">
        <f>_xlfn.IFNA(VLOOKUP($E:$E,'5'!$A:$F,3,0),"")</f>
        <v/>
      </c>
      <c r="S3921" s="297" t="str">
        <f>_xlfn.IFNA(VLOOKUP($E:$E,'6'!$A:$F,3,0),"")</f>
        <v/>
      </c>
      <c r="T3921" s="313">
        <v>1</v>
      </c>
      <c r="U3921" s="313">
        <v>50</v>
      </c>
      <c r="V3921" s="313">
        <v>100</v>
      </c>
      <c r="W3921" s="314">
        <v>0.13300000000000001</v>
      </c>
      <c r="X3921" s="315">
        <v>1.6200000000000001E-4</v>
      </c>
      <c r="Y3921" s="749">
        <v>220</v>
      </c>
      <c r="Z3921" s="282"/>
      <c r="AA3921" s="316" t="s">
        <v>393</v>
      </c>
      <c r="AB3921" s="282" t="s">
        <v>9884</v>
      </c>
      <c r="AC3921" s="317" t="s">
        <v>2081</v>
      </c>
      <c r="AD3921" s="318" t="s">
        <v>2769</v>
      </c>
      <c r="AE3921" s="319">
        <v>0</v>
      </c>
      <c r="AF3921" s="319" t="s">
        <v>11837</v>
      </c>
      <c r="AG3921" s="320">
        <v>2.02</v>
      </c>
      <c r="AH3921" s="321">
        <f t="shared" si="670"/>
        <v>0</v>
      </c>
      <c r="AI3921" s="287">
        <f>_xlfn.IFNA(VLOOKUP(AD:AD,грп!B:C,2,0),0)</f>
        <v>0</v>
      </c>
      <c r="AJ3921" s="607">
        <v>0</v>
      </c>
      <c r="AK3921" s="672" t="str">
        <f t="shared" si="664"/>
        <v>спеццена</v>
      </c>
      <c r="AL3921" s="174"/>
    </row>
    <row r="3922" spans="1:38" s="4" customFormat="1" ht="12" customHeight="1" outlineLevel="1" x14ac:dyDescent="0.35">
      <c r="A3922" s="307" t="s">
        <v>10402</v>
      </c>
      <c r="B3922" s="308" t="s">
        <v>9079</v>
      </c>
      <c r="C3922" s="325" t="s">
        <v>1916</v>
      </c>
      <c r="D3922" s="310" t="s">
        <v>3990</v>
      </c>
      <c r="E3922" s="322" t="s">
        <v>1173</v>
      </c>
      <c r="F3922" s="293"/>
      <c r="G3922" s="293"/>
      <c r="H3922" s="294" t="s">
        <v>11838</v>
      </c>
      <c r="I3922" s="294" t="str">
        <f>IFERROR(_xlfn.IFNA(VLOOKUP($D:$D,history!$I:$Y,3,0),VLOOKUP(E:E,history!$H:$Y,4,0)),"--")</f>
        <v>--</v>
      </c>
      <c r="J3922" s="282" t="s">
        <v>5946</v>
      </c>
      <c r="K3922" s="282" t="str">
        <f t="shared" si="667"/>
        <v/>
      </c>
      <c r="L3922" s="326">
        <f>M3922</f>
        <v>216</v>
      </c>
      <c r="M3922" s="327">
        <v>216</v>
      </c>
      <c r="N3922" s="297" t="str">
        <f>_xlfn.IFNA(VLOOKUP($E:$E,'1'!$A:$E,3,0),"")</f>
        <v/>
      </c>
      <c r="O3922" s="297" t="str">
        <f>_xlfn.IFNA(VLOOKUP($E:$E,'2'!$A:$E,3,0),"")</f>
        <v/>
      </c>
      <c r="P3922" s="297" t="str">
        <f>_xlfn.IFNA(VLOOKUP($E:$E,'3'!$A:$D,3,0),"")</f>
        <v/>
      </c>
      <c r="Q3922" s="297" t="str">
        <f>_xlfn.IFNA(VLOOKUP($E:$E,'4'!$A:$F,3,0),"")</f>
        <v/>
      </c>
      <c r="R3922" s="297" t="str">
        <f>_xlfn.IFNA(VLOOKUP($E:$E,'5'!$A:$F,3,0),"")</f>
        <v/>
      </c>
      <c r="S3922" s="297" t="str">
        <f>_xlfn.IFNA(VLOOKUP($E:$E,'6'!$A:$F,3,0),"")</f>
        <v/>
      </c>
      <c r="T3922" s="313">
        <v>1</v>
      </c>
      <c r="U3922" s="313">
        <v>10</v>
      </c>
      <c r="V3922" s="313">
        <v>40</v>
      </c>
      <c r="W3922" s="314">
        <v>0.15</v>
      </c>
      <c r="X3922" s="315">
        <v>3.6125000000000003E-4</v>
      </c>
      <c r="Y3922" s="749">
        <v>290</v>
      </c>
      <c r="Z3922" s="282"/>
      <c r="AA3922" s="316" t="s">
        <v>393</v>
      </c>
      <c r="AB3922" s="282" t="s">
        <v>9884</v>
      </c>
      <c r="AC3922" s="317" t="s">
        <v>2081</v>
      </c>
      <c r="AD3922" s="318" t="s">
        <v>2769</v>
      </c>
      <c r="AE3922" s="319">
        <v>0</v>
      </c>
      <c r="AF3922" s="319" t="s">
        <v>11837</v>
      </c>
      <c r="AG3922" s="320">
        <v>2.82</v>
      </c>
      <c r="AH3922" s="321">
        <f t="shared" si="670"/>
        <v>0</v>
      </c>
      <c r="AI3922" s="287">
        <f>_xlfn.IFNA(VLOOKUP(AD:AD,грп!B:C,2,0),0)</f>
        <v>0</v>
      </c>
      <c r="AJ3922" s="607">
        <v>0</v>
      </c>
      <c r="AK3922" s="672" t="str">
        <f t="shared" si="664"/>
        <v>спеццена</v>
      </c>
      <c r="AL3922" s="174"/>
    </row>
    <row r="3923" spans="1:38" s="4" customFormat="1" ht="12" customHeight="1" outlineLevel="1" x14ac:dyDescent="0.35">
      <c r="A3923" s="307" t="s">
        <v>10402</v>
      </c>
      <c r="B3923" s="308" t="s">
        <v>9080</v>
      </c>
      <c r="C3923" s="325" t="s">
        <v>1916</v>
      </c>
      <c r="D3923" s="310" t="s">
        <v>3991</v>
      </c>
      <c r="E3923" s="311" t="s">
        <v>2200</v>
      </c>
      <c r="F3923" s="293"/>
      <c r="G3923" s="293"/>
      <c r="H3923" s="294" t="s">
        <v>11838</v>
      </c>
      <c r="I3923" s="294" t="str">
        <f>IFERROR(_xlfn.IFNA(VLOOKUP($D:$D,history!$I:$Y,3,0),VLOOKUP(E:E,history!$H:$Y,4,0)),"--")</f>
        <v>--</v>
      </c>
      <c r="J3923" s="282" t="s">
        <v>5946</v>
      </c>
      <c r="K3923" s="282" t="str">
        <f t="shared" si="667"/>
        <v/>
      </c>
      <c r="L3923" s="326">
        <f>M3923</f>
        <v>214</v>
      </c>
      <c r="M3923" s="327">
        <v>214</v>
      </c>
      <c r="N3923" s="297" t="str">
        <f>_xlfn.IFNA(VLOOKUP($E:$E,'1'!$A:$E,3,0),"")</f>
        <v/>
      </c>
      <c r="O3923" s="297" t="str">
        <f>_xlfn.IFNA(VLOOKUP($E:$E,'2'!$A:$E,3,0),"")</f>
        <v/>
      </c>
      <c r="P3923" s="297" t="str">
        <f>_xlfn.IFNA(VLOOKUP($E:$E,'3'!$A:$D,3,0),"")</f>
        <v/>
      </c>
      <c r="Q3923" s="297" t="str">
        <f>_xlfn.IFNA(VLOOKUP($E:$E,'4'!$A:$F,3,0),"")</f>
        <v/>
      </c>
      <c r="R3923" s="297" t="str">
        <f>_xlfn.IFNA(VLOOKUP($E:$E,'5'!$A:$F,3,0),"")</f>
        <v/>
      </c>
      <c r="S3923" s="297" t="str">
        <f>_xlfn.IFNA(VLOOKUP($E:$E,'6'!$A:$F,3,0),"")</f>
        <v/>
      </c>
      <c r="T3923" s="313">
        <v>1</v>
      </c>
      <c r="U3923" s="313">
        <v>10</v>
      </c>
      <c r="V3923" s="313">
        <v>40</v>
      </c>
      <c r="W3923" s="314">
        <v>0.17499999999999999</v>
      </c>
      <c r="X3923" s="315">
        <v>4.86E-4</v>
      </c>
      <c r="Y3923" s="749">
        <v>290</v>
      </c>
      <c r="Z3923" s="282"/>
      <c r="AA3923" s="316" t="s">
        <v>393</v>
      </c>
      <c r="AB3923" s="282" t="s">
        <v>9884</v>
      </c>
      <c r="AC3923" s="317" t="s">
        <v>2081</v>
      </c>
      <c r="AD3923" s="318" t="s">
        <v>2769</v>
      </c>
      <c r="AE3923" s="319">
        <v>0</v>
      </c>
      <c r="AF3923" s="319" t="s">
        <v>11837</v>
      </c>
      <c r="AG3923" s="320">
        <v>2.8</v>
      </c>
      <c r="AH3923" s="321">
        <f t="shared" si="670"/>
        <v>0</v>
      </c>
      <c r="AI3923" s="287">
        <f>_xlfn.IFNA(VLOOKUP(AD:AD,грп!B:C,2,0),0)</f>
        <v>0</v>
      </c>
      <c r="AJ3923" s="607">
        <v>0</v>
      </c>
      <c r="AK3923" s="672" t="str">
        <f t="shared" si="664"/>
        <v>спеццена</v>
      </c>
      <c r="AL3923" s="174"/>
    </row>
    <row r="3924" spans="1:38" s="4" customFormat="1" ht="12" customHeight="1" outlineLevel="1" x14ac:dyDescent="0.35">
      <c r="A3924" s="307" t="s">
        <v>10402</v>
      </c>
      <c r="B3924" s="308" t="s">
        <v>9081</v>
      </c>
      <c r="C3924" s="309"/>
      <c r="D3924" s="310" t="s">
        <v>3508</v>
      </c>
      <c r="E3924" s="292" t="s">
        <v>3509</v>
      </c>
      <c r="F3924" s="293"/>
      <c r="G3924" s="293"/>
      <c r="H3924" s="294" t="s">
        <v>11838</v>
      </c>
      <c r="I3924" s="294" t="str">
        <f>IFERROR(_xlfn.IFNA(VLOOKUP($D:$D,history!$I:$Y,3,0),VLOOKUP(E:E,history!$H:$Y,4,0)),"--")</f>
        <v>--</v>
      </c>
      <c r="J3924" s="282" t="s">
        <v>5946</v>
      </c>
      <c r="K3924" s="282" t="str">
        <f t="shared" si="667"/>
        <v/>
      </c>
      <c r="L3924" s="312">
        <f>IF($A$3="ИМ",ROUND($Y3924*(1-($L$6-$F$4))*(1-$F$3)*(1+$AG$2),2),ROUND($M3924*(1-($L$6-$F$4))*(1-$F$3)*(1+$AG$2),2))</f>
        <v>266.39999999999998</v>
      </c>
      <c r="M3924" s="312">
        <f>ROUND(IF($A$3="РЕГИОНЫ",AG3924*$AG$3*$AG$1,IF(AI3924=0,AG3924*$AG$3*$AG$1,AG3924*$AG$3*(1-5%)*$AG$1)),2)</f>
        <v>403.64</v>
      </c>
      <c r="N3924" s="297" t="str">
        <f>_xlfn.IFNA(VLOOKUP($E:$E,'1'!$A:$E,3,0),"")</f>
        <v/>
      </c>
      <c r="O3924" s="297" t="str">
        <f>_xlfn.IFNA(VLOOKUP($E:$E,'2'!$A:$E,3,0),"")</f>
        <v/>
      </c>
      <c r="P3924" s="297" t="str">
        <f>_xlfn.IFNA(VLOOKUP($E:$E,'3'!$A:$D,3,0),"")</f>
        <v/>
      </c>
      <c r="Q3924" s="297" t="str">
        <f>_xlfn.IFNA(VLOOKUP($E:$E,'4'!$A:$F,3,0),"")</f>
        <v/>
      </c>
      <c r="R3924" s="297" t="str">
        <f>_xlfn.IFNA(VLOOKUP($E:$E,'5'!$A:$F,3,0),"")</f>
        <v/>
      </c>
      <c r="S3924" s="297" t="str">
        <f>_xlfn.IFNA(VLOOKUP($E:$E,'6'!$A:$F,3,0),"")</f>
        <v/>
      </c>
      <c r="T3924" s="313">
        <v>1</v>
      </c>
      <c r="U3924" s="313">
        <v>10</v>
      </c>
      <c r="V3924" s="313">
        <v>40</v>
      </c>
      <c r="W3924" s="314">
        <v>0.13500000000000001</v>
      </c>
      <c r="X3924" s="315">
        <v>1.5490196E-3</v>
      </c>
      <c r="Y3924" s="749">
        <v>380</v>
      </c>
      <c r="Z3924" s="282"/>
      <c r="AA3924" s="316" t="s">
        <v>10390</v>
      </c>
      <c r="AB3924" s="282" t="s">
        <v>9163</v>
      </c>
      <c r="AC3924" s="317" t="s">
        <v>2081</v>
      </c>
      <c r="AD3924" s="318" t="s">
        <v>2769</v>
      </c>
      <c r="AE3924" s="319">
        <v>0</v>
      </c>
      <c r="AF3924" s="319" t="s">
        <v>11273</v>
      </c>
      <c r="AG3924" s="320">
        <v>5.0599999999999996</v>
      </c>
      <c r="AH3924" s="321">
        <f t="shared" si="670"/>
        <v>0</v>
      </c>
      <c r="AI3924" s="287">
        <f>_xlfn.IFNA(VLOOKUP(AD:AD,грп!B:C,2,0),0)</f>
        <v>0</v>
      </c>
      <c r="AJ3924" s="607">
        <v>0</v>
      </c>
      <c r="AK3924" s="672">
        <f t="shared" si="664"/>
        <v>0</v>
      </c>
      <c r="AL3924" s="174"/>
    </row>
    <row r="3925" spans="1:38" s="4" customFormat="1" ht="12" customHeight="1" outlineLevel="1" x14ac:dyDescent="0.35">
      <c r="A3925" s="307" t="s">
        <v>10402</v>
      </c>
      <c r="B3925" s="308" t="s">
        <v>9082</v>
      </c>
      <c r="C3925" s="325" t="s">
        <v>1916</v>
      </c>
      <c r="D3925" s="310" t="s">
        <v>3510</v>
      </c>
      <c r="E3925" s="292" t="s">
        <v>3511</v>
      </c>
      <c r="F3925" s="293"/>
      <c r="G3925" s="293"/>
      <c r="H3925" s="294" t="s">
        <v>11838</v>
      </c>
      <c r="I3925" s="294" t="str">
        <f>IFERROR(_xlfn.IFNA(VLOOKUP($D:$D,history!$I:$Y,3,0),VLOOKUP(E:E,history!$H:$Y,4,0)),"--")</f>
        <v>V</v>
      </c>
      <c r="J3925" s="282" t="s">
        <v>9870</v>
      </c>
      <c r="K3925" s="282" t="str">
        <f t="shared" si="667"/>
        <v/>
      </c>
      <c r="L3925" s="326">
        <f>M3925</f>
        <v>405.6</v>
      </c>
      <c r="M3925" s="326">
        <v>405.6</v>
      </c>
      <c r="N3925" s="297" t="str">
        <f>_xlfn.IFNA(VLOOKUP($E:$E,'1'!$A:$E,3,0),"")</f>
        <v/>
      </c>
      <c r="O3925" s="297" t="str">
        <f>_xlfn.IFNA(VLOOKUP($E:$E,'2'!$A:$E,3,0),"")</f>
        <v/>
      </c>
      <c r="P3925" s="297" t="str">
        <f>_xlfn.IFNA(VLOOKUP($E:$E,'3'!$A:$D,3,0),"")</f>
        <v/>
      </c>
      <c r="Q3925" s="297" t="str">
        <f>_xlfn.IFNA(VLOOKUP($E:$E,'4'!$A:$F,3,0),"")</f>
        <v/>
      </c>
      <c r="R3925" s="297" t="str">
        <f>_xlfn.IFNA(VLOOKUP($E:$E,'5'!$A:$F,3,0),"")</f>
        <v/>
      </c>
      <c r="S3925" s="297" t="str">
        <f>_xlfn.IFNA(VLOOKUP($E:$E,'6'!$A:$F,3,0),"")</f>
        <v/>
      </c>
      <c r="T3925" s="313">
        <v>1</v>
      </c>
      <c r="U3925" s="313">
        <v>8</v>
      </c>
      <c r="V3925" s="313">
        <v>32</v>
      </c>
      <c r="W3925" s="314">
        <v>0.377</v>
      </c>
      <c r="X3925" s="315">
        <v>1.9394841E-3</v>
      </c>
      <c r="Y3925" s="749">
        <v>570</v>
      </c>
      <c r="Z3925" s="282"/>
      <c r="AA3925" s="316" t="s">
        <v>393</v>
      </c>
      <c r="AB3925" s="282" t="s">
        <v>9885</v>
      </c>
      <c r="AC3925" s="317" t="s">
        <v>2081</v>
      </c>
      <c r="AD3925" s="318" t="s">
        <v>2769</v>
      </c>
      <c r="AE3925" s="319">
        <v>0</v>
      </c>
      <c r="AF3925" s="319" t="s">
        <v>11272</v>
      </c>
      <c r="AG3925" s="320">
        <v>10.71</v>
      </c>
      <c r="AH3925" s="321">
        <f t="shared" si="670"/>
        <v>0</v>
      </c>
      <c r="AI3925" s="287">
        <f>_xlfn.IFNA(VLOOKUP(AD:AD,грп!B:C,2,0),0)</f>
        <v>0</v>
      </c>
      <c r="AJ3925" s="607">
        <v>20</v>
      </c>
      <c r="AK3925" s="672" t="str">
        <f t="shared" si="664"/>
        <v>спеццена</v>
      </c>
      <c r="AL3925" s="174"/>
    </row>
    <row r="3926" spans="1:38" s="4" customFormat="1" ht="12" customHeight="1" outlineLevel="1" x14ac:dyDescent="0.35">
      <c r="A3926" s="307" t="s">
        <v>10402</v>
      </c>
      <c r="B3926" s="308" t="s">
        <v>9083</v>
      </c>
      <c r="C3926" s="325" t="s">
        <v>1916</v>
      </c>
      <c r="D3926" s="310" t="s">
        <v>3512</v>
      </c>
      <c r="E3926" s="292" t="s">
        <v>3513</v>
      </c>
      <c r="F3926" s="293"/>
      <c r="G3926" s="293"/>
      <c r="H3926" s="294" t="s">
        <v>11838</v>
      </c>
      <c r="I3926" s="294" t="str">
        <f>IFERROR(_xlfn.IFNA(VLOOKUP($D:$D,history!$I:$Y,3,0),VLOOKUP(E:E,history!$H:$Y,4,0)),"--")</f>
        <v>--</v>
      </c>
      <c r="J3926" s="282" t="s">
        <v>5946</v>
      </c>
      <c r="K3926" s="282" t="str">
        <f t="shared" si="667"/>
        <v/>
      </c>
      <c r="L3926" s="326">
        <f>M3926</f>
        <v>341.4</v>
      </c>
      <c r="M3926" s="326">
        <v>341.4</v>
      </c>
      <c r="N3926" s="297" t="str">
        <f>_xlfn.IFNA(VLOOKUP($E:$E,'1'!$A:$E,3,0),"")</f>
        <v/>
      </c>
      <c r="O3926" s="297" t="str">
        <f>_xlfn.IFNA(VLOOKUP($E:$E,'2'!$A:$E,3,0),"")</f>
        <v/>
      </c>
      <c r="P3926" s="297" t="str">
        <f>_xlfn.IFNA(VLOOKUP($E:$E,'3'!$A:$D,3,0),"")</f>
        <v/>
      </c>
      <c r="Q3926" s="297" t="str">
        <f>_xlfn.IFNA(VLOOKUP($E:$E,'4'!$A:$F,3,0),"")</f>
        <v/>
      </c>
      <c r="R3926" s="297" t="str">
        <f>_xlfn.IFNA(VLOOKUP($E:$E,'5'!$A:$F,3,0),"")</f>
        <v/>
      </c>
      <c r="S3926" s="297" t="str">
        <f>_xlfn.IFNA(VLOOKUP($E:$E,'6'!$A:$F,3,0),"")</f>
        <v/>
      </c>
      <c r="T3926" s="313">
        <v>1</v>
      </c>
      <c r="U3926" s="313">
        <v>6</v>
      </c>
      <c r="V3926" s="313">
        <v>24</v>
      </c>
      <c r="W3926" s="314">
        <v>0.20799999999999999</v>
      </c>
      <c r="X3926" s="315">
        <v>1.6639999999999999E-3</v>
      </c>
      <c r="Y3926" s="749">
        <v>480</v>
      </c>
      <c r="Z3926" s="282"/>
      <c r="AA3926" s="316" t="s">
        <v>393</v>
      </c>
      <c r="AB3926" s="282" t="s">
        <v>9885</v>
      </c>
      <c r="AC3926" s="317" t="s">
        <v>2081</v>
      </c>
      <c r="AD3926" s="318" t="s">
        <v>2769</v>
      </c>
      <c r="AE3926" s="319">
        <v>0</v>
      </c>
      <c r="AF3926" s="319" t="s">
        <v>11272</v>
      </c>
      <c r="AG3926" s="320">
        <v>9.09</v>
      </c>
      <c r="AH3926" s="321">
        <f t="shared" si="670"/>
        <v>0</v>
      </c>
      <c r="AI3926" s="287">
        <f>_xlfn.IFNA(VLOOKUP(AD:AD,грп!B:C,2,0),0)</f>
        <v>0</v>
      </c>
      <c r="AJ3926" s="607">
        <v>0</v>
      </c>
      <c r="AK3926" s="672" t="str">
        <f t="shared" si="664"/>
        <v>спеццена</v>
      </c>
      <c r="AL3926" s="174"/>
    </row>
    <row r="3927" spans="1:38" s="4" customFormat="1" ht="12" customHeight="1" outlineLevel="1" x14ac:dyDescent="0.35">
      <c r="A3927" s="307" t="s">
        <v>10402</v>
      </c>
      <c r="B3927" s="308" t="s">
        <v>9084</v>
      </c>
      <c r="C3927" s="325" t="s">
        <v>1916</v>
      </c>
      <c r="D3927" s="310" t="s">
        <v>3514</v>
      </c>
      <c r="E3927" s="292" t="s">
        <v>3515</v>
      </c>
      <c r="F3927" s="293"/>
      <c r="G3927" s="293"/>
      <c r="H3927" s="294" t="s">
        <v>11838</v>
      </c>
      <c r="I3927" s="294" t="str">
        <f>IFERROR(_xlfn.IFNA(VLOOKUP($D:$D,history!$I:$Y,3,0),VLOOKUP(E:E,history!$H:$Y,4,0)),"--")</f>
        <v>V</v>
      </c>
      <c r="J3927" s="282" t="s">
        <v>9870</v>
      </c>
      <c r="K3927" s="282" t="str">
        <f t="shared" si="667"/>
        <v/>
      </c>
      <c r="L3927" s="326">
        <f>M3927</f>
        <v>215.5</v>
      </c>
      <c r="M3927" s="326">
        <v>215.5</v>
      </c>
      <c r="N3927" s="297" t="str">
        <f>_xlfn.IFNA(VLOOKUP($E:$E,'1'!$A:$E,3,0),"")</f>
        <v/>
      </c>
      <c r="O3927" s="297" t="str">
        <f>_xlfn.IFNA(VLOOKUP($E:$E,'2'!$A:$E,3,0),"")</f>
        <v/>
      </c>
      <c r="P3927" s="297" t="str">
        <f>_xlfn.IFNA(VLOOKUP($E:$E,'3'!$A:$D,3,0),"")</f>
        <v/>
      </c>
      <c r="Q3927" s="297" t="str">
        <f>_xlfn.IFNA(VLOOKUP($E:$E,'4'!$A:$F,3,0),"")</f>
        <v/>
      </c>
      <c r="R3927" s="297" t="str">
        <f>_xlfn.IFNA(VLOOKUP($E:$E,'5'!$A:$F,3,0),"")</f>
        <v/>
      </c>
      <c r="S3927" s="297" t="str">
        <f>_xlfn.IFNA(VLOOKUP($E:$E,'6'!$A:$F,3,0),"")</f>
        <v/>
      </c>
      <c r="T3927" s="313">
        <v>1</v>
      </c>
      <c r="U3927" s="313">
        <v>30</v>
      </c>
      <c r="V3927" s="313">
        <v>60</v>
      </c>
      <c r="W3927" s="314">
        <v>0.13200000000000001</v>
      </c>
      <c r="X3927" s="315">
        <v>7.54902E-4</v>
      </c>
      <c r="Y3927" s="749">
        <v>290</v>
      </c>
      <c r="Z3927" s="282"/>
      <c r="AA3927" s="316" t="s">
        <v>393</v>
      </c>
      <c r="AB3927" s="282" t="s">
        <v>9885</v>
      </c>
      <c r="AC3927" s="317" t="s">
        <v>2081</v>
      </c>
      <c r="AD3927" s="318" t="s">
        <v>2769</v>
      </c>
      <c r="AE3927" s="319">
        <v>0</v>
      </c>
      <c r="AF3927" s="319" t="s">
        <v>11272</v>
      </c>
      <c r="AG3927" s="320">
        <v>5.7</v>
      </c>
      <c r="AH3927" s="321">
        <f t="shared" si="670"/>
        <v>0</v>
      </c>
      <c r="AI3927" s="287">
        <f>_xlfn.IFNA(VLOOKUP(AD:AD,грп!B:C,2,0),0)</f>
        <v>0</v>
      </c>
      <c r="AJ3927" s="607">
        <v>21</v>
      </c>
      <c r="AK3927" s="672" t="str">
        <f t="shared" si="664"/>
        <v>спеццена</v>
      </c>
      <c r="AL3927" s="174"/>
    </row>
    <row r="3928" spans="1:38" s="4" customFormat="1" ht="12" customHeight="1" outlineLevel="1" x14ac:dyDescent="0.35">
      <c r="A3928" s="307" t="s">
        <v>10402</v>
      </c>
      <c r="B3928" s="308" t="s">
        <v>9085</v>
      </c>
      <c r="C3928" s="309"/>
      <c r="D3928" s="310" t="s">
        <v>4997</v>
      </c>
      <c r="E3928" s="292" t="s">
        <v>4548</v>
      </c>
      <c r="F3928" s="293"/>
      <c r="G3928" s="293"/>
      <c r="H3928" s="294" t="s">
        <v>11838</v>
      </c>
      <c r="I3928" s="294" t="str">
        <f>IFERROR(_xlfn.IFNA(VLOOKUP($D:$D,history!$I:$Y,3,0),VLOOKUP(E:E,history!$H:$Y,4,0)),"--")</f>
        <v>--</v>
      </c>
      <c r="J3928" s="282" t="s">
        <v>9870</v>
      </c>
      <c r="K3928" s="282" t="str">
        <f t="shared" si="667"/>
        <v/>
      </c>
      <c r="L3928" s="312">
        <f t="shared" ref="L3928:L3934" si="671">IF($A$3="ИМ",ROUND($Y3928*(1-($L$6-$F$4))*(1-$F$3)*(1+$AG$2),2),ROUND($M3928*(1-($L$6-$F$4))*(1-$F$3)*(1+$AG$2),2))</f>
        <v>320.10000000000002</v>
      </c>
      <c r="M3928" s="312">
        <f t="shared" ref="M3928:M3934" si="672">ROUND(IF($A$3="РЕГИОНЫ",AG3928*$AG$3*$AG$1,IF(AI3928=0,AG3928*$AG$3*$AG$1,AG3928*$AG$3*(1-5%)*$AG$1)),2)</f>
        <v>485</v>
      </c>
      <c r="N3928" s="297" t="str">
        <f>_xlfn.IFNA(VLOOKUP($E:$E,'1'!$A:$E,3,0),"")</f>
        <v/>
      </c>
      <c r="O3928" s="297" t="str">
        <f>_xlfn.IFNA(VLOOKUP($E:$E,'2'!$A:$E,3,0),"")</f>
        <v/>
      </c>
      <c r="P3928" s="297" t="str">
        <f>_xlfn.IFNA(VLOOKUP($E:$E,'3'!$A:$D,3,0),"")</f>
        <v/>
      </c>
      <c r="Q3928" s="297" t="str">
        <f>_xlfn.IFNA(VLOOKUP($E:$E,'4'!$A:$F,3,0),"")</f>
        <v/>
      </c>
      <c r="R3928" s="297" t="str">
        <f>_xlfn.IFNA(VLOOKUP($E:$E,'5'!$A:$F,3,0),"")</f>
        <v/>
      </c>
      <c r="S3928" s="297" t="str">
        <f>_xlfn.IFNA(VLOOKUP($E:$E,'6'!$A:$F,3,0),"")</f>
        <v/>
      </c>
      <c r="T3928" s="313">
        <v>1</v>
      </c>
      <c r="U3928" s="313">
        <v>60</v>
      </c>
      <c r="V3928" s="313">
        <v>240</v>
      </c>
      <c r="W3928" s="314">
        <v>0.123</v>
      </c>
      <c r="X3928" s="315">
        <v>5.1250000000000004E-4</v>
      </c>
      <c r="Y3928" s="749">
        <v>460</v>
      </c>
      <c r="Z3928" s="282"/>
      <c r="AA3928" s="316" t="s">
        <v>10390</v>
      </c>
      <c r="AB3928" s="282" t="s">
        <v>9163</v>
      </c>
      <c r="AC3928" s="317" t="s">
        <v>2081</v>
      </c>
      <c r="AD3928" s="318" t="s">
        <v>2769</v>
      </c>
      <c r="AE3928" s="319">
        <v>0</v>
      </c>
      <c r="AF3928" s="319" t="s">
        <v>11273</v>
      </c>
      <c r="AG3928" s="320">
        <v>6.08</v>
      </c>
      <c r="AH3928" s="321">
        <f t="shared" si="670"/>
        <v>0</v>
      </c>
      <c r="AI3928" s="287">
        <f>_xlfn.IFNA(VLOOKUP(AD:AD,грп!B:C,2,0),0)</f>
        <v>0</v>
      </c>
      <c r="AJ3928" s="607">
        <v>0</v>
      </c>
      <c r="AK3928" s="672">
        <f t="shared" si="664"/>
        <v>0</v>
      </c>
      <c r="AL3928" s="174"/>
    </row>
    <row r="3929" spans="1:38" s="4" customFormat="1" ht="12" customHeight="1" outlineLevel="1" x14ac:dyDescent="0.35">
      <c r="A3929" s="307" t="s">
        <v>10402</v>
      </c>
      <c r="B3929" s="308" t="s">
        <v>9086</v>
      </c>
      <c r="C3929" s="309"/>
      <c r="D3929" s="310" t="s">
        <v>4998</v>
      </c>
      <c r="E3929" s="292" t="s">
        <v>4549</v>
      </c>
      <c r="F3929" s="293"/>
      <c r="G3929" s="293"/>
      <c r="H3929" s="294" t="s">
        <v>11838</v>
      </c>
      <c r="I3929" s="294" t="str">
        <f>IFERROR(_xlfn.IFNA(VLOOKUP($D:$D,history!$I:$Y,3,0),VLOOKUP(E:E,history!$H:$Y,4,0)),"--")</f>
        <v>--</v>
      </c>
      <c r="J3929" s="282" t="s">
        <v>9870</v>
      </c>
      <c r="K3929" s="282" t="str">
        <f t="shared" si="667"/>
        <v/>
      </c>
      <c r="L3929" s="312">
        <f t="shared" si="671"/>
        <v>780.77</v>
      </c>
      <c r="M3929" s="312">
        <f t="shared" si="672"/>
        <v>1182.99</v>
      </c>
      <c r="N3929" s="297" t="str">
        <f>_xlfn.IFNA(VLOOKUP($E:$E,'1'!$A:$E,3,0),"")</f>
        <v/>
      </c>
      <c r="O3929" s="297" t="str">
        <f>_xlfn.IFNA(VLOOKUP($E:$E,'2'!$A:$E,3,0),"")</f>
        <v/>
      </c>
      <c r="P3929" s="297" t="str">
        <f>_xlfn.IFNA(VLOOKUP($E:$E,'3'!$A:$D,3,0),"")</f>
        <v/>
      </c>
      <c r="Q3929" s="297" t="str">
        <f>_xlfn.IFNA(VLOOKUP($E:$E,'4'!$A:$F,3,0),"")</f>
        <v/>
      </c>
      <c r="R3929" s="297" t="str">
        <f>_xlfn.IFNA(VLOOKUP($E:$E,'5'!$A:$F,3,0),"")</f>
        <v/>
      </c>
      <c r="S3929" s="297" t="str">
        <f>_xlfn.IFNA(VLOOKUP($E:$E,'6'!$A:$F,3,0),"")</f>
        <v/>
      </c>
      <c r="T3929" s="313">
        <v>1</v>
      </c>
      <c r="U3929" s="313">
        <v>50</v>
      </c>
      <c r="V3929" s="313">
        <v>100</v>
      </c>
      <c r="W3929" s="314">
        <v>0.27600000000000002</v>
      </c>
      <c r="X3929" s="315">
        <v>1.6050000000000001E-3</v>
      </c>
      <c r="Y3929" s="749">
        <v>1120</v>
      </c>
      <c r="Z3929" s="282"/>
      <c r="AA3929" s="316" t="s">
        <v>393</v>
      </c>
      <c r="AB3929" s="282" t="s">
        <v>9163</v>
      </c>
      <c r="AC3929" s="317" t="s">
        <v>2081</v>
      </c>
      <c r="AD3929" s="318" t="s">
        <v>2769</v>
      </c>
      <c r="AE3929" s="319">
        <v>0</v>
      </c>
      <c r="AF3929" s="319" t="s">
        <v>11273</v>
      </c>
      <c r="AG3929" s="320">
        <v>14.83</v>
      </c>
      <c r="AH3929" s="321">
        <f t="shared" si="670"/>
        <v>0</v>
      </c>
      <c r="AI3929" s="287">
        <f>_xlfn.IFNA(VLOOKUP(AD:AD,грп!B:C,2,0),0)</f>
        <v>0</v>
      </c>
      <c r="AJ3929" s="607">
        <v>0</v>
      </c>
      <c r="AK3929" s="672">
        <f t="shared" si="664"/>
        <v>0</v>
      </c>
      <c r="AL3929" s="174"/>
    </row>
    <row r="3930" spans="1:38" s="4" customFormat="1" ht="12" customHeight="1" outlineLevel="1" x14ac:dyDescent="0.35">
      <c r="A3930" s="307" t="s">
        <v>10402</v>
      </c>
      <c r="B3930" s="308" t="s">
        <v>9087</v>
      </c>
      <c r="C3930" s="309"/>
      <c r="D3930" s="310" t="s">
        <v>4999</v>
      </c>
      <c r="E3930" s="292" t="s">
        <v>4550</v>
      </c>
      <c r="F3930" s="293"/>
      <c r="G3930" s="293"/>
      <c r="H3930" s="294" t="s">
        <v>11838</v>
      </c>
      <c r="I3930" s="294" t="str">
        <f>IFERROR(_xlfn.IFNA(VLOOKUP($D:$D,history!$I:$Y,3,0),VLOOKUP(E:E,history!$H:$Y,4,0)),"--")</f>
        <v>V</v>
      </c>
      <c r="J3930" s="282" t="s">
        <v>9870</v>
      </c>
      <c r="K3930" s="282" t="str">
        <f t="shared" si="667"/>
        <v/>
      </c>
      <c r="L3930" s="312">
        <f t="shared" si="671"/>
        <v>1229.3399999999999</v>
      </c>
      <c r="M3930" s="312">
        <f t="shared" si="672"/>
        <v>1862.63</v>
      </c>
      <c r="N3930" s="297" t="str">
        <f>_xlfn.IFNA(VLOOKUP($E:$E,'1'!$A:$E,3,0),"")</f>
        <v/>
      </c>
      <c r="O3930" s="297" t="str">
        <f>_xlfn.IFNA(VLOOKUP($E:$E,'2'!$A:$E,3,0),"")</f>
        <v/>
      </c>
      <c r="P3930" s="297" t="str">
        <f>_xlfn.IFNA(VLOOKUP($E:$E,'3'!$A:$D,3,0),"")</f>
        <v/>
      </c>
      <c r="Q3930" s="297" t="str">
        <f>_xlfn.IFNA(VLOOKUP($E:$E,'4'!$A:$F,3,0),"")</f>
        <v/>
      </c>
      <c r="R3930" s="297" t="str">
        <f>_xlfn.IFNA(VLOOKUP($E:$E,'5'!$A:$F,3,0),"")</f>
        <v/>
      </c>
      <c r="S3930" s="297" t="str">
        <f>_xlfn.IFNA(VLOOKUP($E:$E,'6'!$A:$F,3,0),"")</f>
        <v/>
      </c>
      <c r="T3930" s="313">
        <v>1</v>
      </c>
      <c r="U3930" s="313">
        <v>10</v>
      </c>
      <c r="V3930" s="313">
        <v>60</v>
      </c>
      <c r="W3930" s="314">
        <v>0.35299999999999998</v>
      </c>
      <c r="X3930" s="315">
        <v>1.2941176E-3</v>
      </c>
      <c r="Y3930" s="749">
        <v>1770</v>
      </c>
      <c r="Z3930" s="282"/>
      <c r="AA3930" s="316" t="s">
        <v>10390</v>
      </c>
      <c r="AB3930" s="282" t="s">
        <v>9163</v>
      </c>
      <c r="AC3930" s="317" t="s">
        <v>2081</v>
      </c>
      <c r="AD3930" s="318" t="s">
        <v>2769</v>
      </c>
      <c r="AE3930" s="319">
        <v>0</v>
      </c>
      <c r="AF3930" s="319" t="s">
        <v>11273</v>
      </c>
      <c r="AG3930" s="320">
        <v>23.35</v>
      </c>
      <c r="AH3930" s="321">
        <f t="shared" si="670"/>
        <v>0</v>
      </c>
      <c r="AI3930" s="287">
        <f>_xlfn.IFNA(VLOOKUP(AD:AD,грп!B:C,2,0),0)</f>
        <v>0</v>
      </c>
      <c r="AJ3930" s="607">
        <v>30</v>
      </c>
      <c r="AK3930" s="672">
        <f t="shared" si="664"/>
        <v>0</v>
      </c>
      <c r="AL3930" s="174"/>
    </row>
    <row r="3931" spans="1:38" s="4" customFormat="1" ht="12" customHeight="1" outlineLevel="1" x14ac:dyDescent="0.35">
      <c r="A3931" s="307" t="s">
        <v>10402</v>
      </c>
      <c r="B3931" s="308" t="s">
        <v>9088</v>
      </c>
      <c r="C3931" s="309"/>
      <c r="D3931" s="310" t="s">
        <v>10187</v>
      </c>
      <c r="E3931" s="292" t="s">
        <v>4551</v>
      </c>
      <c r="F3931" s="293"/>
      <c r="G3931" s="293"/>
      <c r="H3931" s="294" t="s">
        <v>11838</v>
      </c>
      <c r="I3931" s="294" t="str">
        <f>IFERROR(_xlfn.IFNA(VLOOKUP($D:$D,history!$I:$Y,3,0),VLOOKUP(E:E,history!$H:$Y,4,0)),"--")</f>
        <v>--</v>
      </c>
      <c r="J3931" s="282" t="s">
        <v>9870</v>
      </c>
      <c r="K3931" s="282" t="str">
        <f t="shared" si="667"/>
        <v/>
      </c>
      <c r="L3931" s="312">
        <f t="shared" si="671"/>
        <v>1001.37</v>
      </c>
      <c r="M3931" s="312">
        <f t="shared" si="672"/>
        <v>1517.23</v>
      </c>
      <c r="N3931" s="297" t="str">
        <f>_xlfn.IFNA(VLOOKUP($E:$E,'1'!$A:$E,3,0),"")</f>
        <v/>
      </c>
      <c r="O3931" s="297" t="str">
        <f>_xlfn.IFNA(VLOOKUP($E:$E,'2'!$A:$E,3,0),"")</f>
        <v/>
      </c>
      <c r="P3931" s="297" t="str">
        <f>_xlfn.IFNA(VLOOKUP($E:$E,'3'!$A:$D,3,0),"")</f>
        <v/>
      </c>
      <c r="Q3931" s="297" t="str">
        <f>_xlfn.IFNA(VLOOKUP($E:$E,'4'!$A:$F,3,0),"")</f>
        <v/>
      </c>
      <c r="R3931" s="297" t="str">
        <f>_xlfn.IFNA(VLOOKUP($E:$E,'5'!$A:$F,3,0),"")</f>
        <v/>
      </c>
      <c r="S3931" s="297" t="str">
        <f>_xlfn.IFNA(VLOOKUP($E:$E,'6'!$A:$F,3,0),"")</f>
        <v/>
      </c>
      <c r="T3931" s="313">
        <v>1</v>
      </c>
      <c r="U3931" s="313">
        <v>50</v>
      </c>
      <c r="V3931" s="313">
        <v>100</v>
      </c>
      <c r="W3931" s="314">
        <v>0.157</v>
      </c>
      <c r="X3931" s="315">
        <v>3.0588240000000002E-4</v>
      </c>
      <c r="Y3931" s="749">
        <v>1440</v>
      </c>
      <c r="Z3931" s="282"/>
      <c r="AA3931" s="316" t="s">
        <v>10390</v>
      </c>
      <c r="AB3931" s="282" t="s">
        <v>9163</v>
      </c>
      <c r="AC3931" s="317" t="s">
        <v>2081</v>
      </c>
      <c r="AD3931" s="318" t="s">
        <v>2769</v>
      </c>
      <c r="AE3931" s="319">
        <v>0</v>
      </c>
      <c r="AF3931" s="319" t="s">
        <v>11273</v>
      </c>
      <c r="AG3931" s="320">
        <v>19.02</v>
      </c>
      <c r="AH3931" s="321">
        <f t="shared" si="670"/>
        <v>0</v>
      </c>
      <c r="AI3931" s="287">
        <f>_xlfn.IFNA(VLOOKUP(AD:AD,грп!B:C,2,0),0)</f>
        <v>0</v>
      </c>
      <c r="AJ3931" s="607">
        <v>10</v>
      </c>
      <c r="AK3931" s="672">
        <f t="shared" si="664"/>
        <v>0</v>
      </c>
      <c r="AL3931" s="174"/>
    </row>
    <row r="3932" spans="1:38" s="4" customFormat="1" ht="12" customHeight="1" outlineLevel="1" x14ac:dyDescent="0.35">
      <c r="A3932" s="307" t="s">
        <v>10402</v>
      </c>
      <c r="B3932" s="308" t="s">
        <v>9089</v>
      </c>
      <c r="C3932" s="309"/>
      <c r="D3932" s="310" t="s">
        <v>5000</v>
      </c>
      <c r="E3932" s="292" t="s">
        <v>4552</v>
      </c>
      <c r="F3932" s="293"/>
      <c r="G3932" s="293"/>
      <c r="H3932" s="294" t="s">
        <v>11838</v>
      </c>
      <c r="I3932" s="294" t="str">
        <f>IFERROR(_xlfn.IFNA(VLOOKUP($D:$D,history!$I:$Y,3,0),VLOOKUP(E:E,history!$H:$Y,4,0)),"--")</f>
        <v>--</v>
      </c>
      <c r="J3932" s="282" t="s">
        <v>9870</v>
      </c>
      <c r="K3932" s="282" t="str">
        <f t="shared" si="667"/>
        <v/>
      </c>
      <c r="L3932" s="312">
        <f t="shared" si="671"/>
        <v>767.61</v>
      </c>
      <c r="M3932" s="312">
        <f t="shared" si="672"/>
        <v>1163.05</v>
      </c>
      <c r="N3932" s="297" t="str">
        <f>_xlfn.IFNA(VLOOKUP($E:$E,'1'!$A:$E,3,0),"")</f>
        <v/>
      </c>
      <c r="O3932" s="297" t="str">
        <f>_xlfn.IFNA(VLOOKUP($E:$E,'2'!$A:$E,3,0),"")</f>
        <v/>
      </c>
      <c r="P3932" s="297" t="str">
        <f>_xlfn.IFNA(VLOOKUP($E:$E,'3'!$A:$D,3,0),"")</f>
        <v/>
      </c>
      <c r="Q3932" s="297" t="str">
        <f>_xlfn.IFNA(VLOOKUP($E:$E,'4'!$A:$F,3,0),"")</f>
        <v/>
      </c>
      <c r="R3932" s="297" t="str">
        <f>_xlfn.IFNA(VLOOKUP($E:$E,'5'!$A:$F,3,0),"")</f>
        <v/>
      </c>
      <c r="S3932" s="297" t="str">
        <f>_xlfn.IFNA(VLOOKUP($E:$E,'6'!$A:$F,3,0),"")</f>
        <v/>
      </c>
      <c r="T3932" s="313">
        <v>1</v>
      </c>
      <c r="U3932" s="313">
        <v>60</v>
      </c>
      <c r="V3932" s="313">
        <v>120</v>
      </c>
      <c r="W3932" s="314">
        <v>0.21199999999999999</v>
      </c>
      <c r="X3932" s="315">
        <v>5.196078E-4</v>
      </c>
      <c r="Y3932" s="749">
        <v>1090</v>
      </c>
      <c r="Z3932" s="282"/>
      <c r="AA3932" s="316" t="s">
        <v>393</v>
      </c>
      <c r="AB3932" s="282" t="s">
        <v>9163</v>
      </c>
      <c r="AC3932" s="317" t="s">
        <v>2081</v>
      </c>
      <c r="AD3932" s="318" t="s">
        <v>2769</v>
      </c>
      <c r="AE3932" s="319">
        <v>0</v>
      </c>
      <c r="AF3932" s="319" t="s">
        <v>11273</v>
      </c>
      <c r="AG3932" s="320">
        <v>14.58</v>
      </c>
      <c r="AH3932" s="321">
        <f t="shared" si="670"/>
        <v>0</v>
      </c>
      <c r="AI3932" s="287">
        <f>_xlfn.IFNA(VLOOKUP(AD:AD,грп!B:C,2,0),0)</f>
        <v>0</v>
      </c>
      <c r="AJ3932" s="607">
        <v>0</v>
      </c>
      <c r="AK3932" s="672">
        <f t="shared" si="664"/>
        <v>0</v>
      </c>
      <c r="AL3932" s="174"/>
    </row>
    <row r="3933" spans="1:38" s="4" customFormat="1" ht="12" customHeight="1" outlineLevel="1" x14ac:dyDescent="0.35">
      <c r="A3933" s="307" t="s">
        <v>10402</v>
      </c>
      <c r="B3933" s="308" t="s">
        <v>9090</v>
      </c>
      <c r="C3933" s="309" t="s">
        <v>21</v>
      </c>
      <c r="D3933" s="310" t="s">
        <v>11790</v>
      </c>
      <c r="E3933" s="322" t="s">
        <v>5092</v>
      </c>
      <c r="F3933" s="293"/>
      <c r="G3933" s="293"/>
      <c r="H3933" s="294" t="s">
        <v>5946</v>
      </c>
      <c r="I3933" s="294" t="str">
        <f>IFERROR(_xlfn.IFNA(VLOOKUP($D:$D,history!$I:$Y,3,0),VLOOKUP(E:E,history!$H:$Y,4,0)),"--")</f>
        <v>--</v>
      </c>
      <c r="J3933" s="282" t="s">
        <v>9870</v>
      </c>
      <c r="K3933" s="282" t="str">
        <f t="shared" si="667"/>
        <v/>
      </c>
      <c r="L3933" s="312">
        <f t="shared" si="671"/>
        <v>745.5</v>
      </c>
      <c r="M3933" s="312">
        <f t="shared" si="672"/>
        <v>1129.54</v>
      </c>
      <c r="N3933" s="297" t="str">
        <f>_xlfn.IFNA(VLOOKUP($E:$E,'1'!$A:$E,3,0),"")</f>
        <v/>
      </c>
      <c r="O3933" s="297" t="str">
        <f>_xlfn.IFNA(VLOOKUP($E:$E,'2'!$A:$E,3,0),"")</f>
        <v/>
      </c>
      <c r="P3933" s="297" t="str">
        <f>_xlfn.IFNA(VLOOKUP($E:$E,'3'!$A:$D,3,0),"")</f>
        <v/>
      </c>
      <c r="Q3933" s="297" t="str">
        <f>_xlfn.IFNA(VLOOKUP($E:$E,'4'!$A:$F,3,0),"")</f>
        <v/>
      </c>
      <c r="R3933" s="297">
        <f>_xlfn.IFNA(VLOOKUP($E:$E,'5'!$A:$F,3,0),"")</f>
        <v>747</v>
      </c>
      <c r="S3933" s="297" t="str">
        <f>_xlfn.IFNA(VLOOKUP($E:$E,'6'!$A:$F,3,0),"")</f>
        <v/>
      </c>
      <c r="T3933" s="313">
        <v>1</v>
      </c>
      <c r="U3933" s="313">
        <v>25</v>
      </c>
      <c r="V3933" s="313">
        <v>100</v>
      </c>
      <c r="W3933" s="314">
        <v>0.14599999999999999</v>
      </c>
      <c r="X3933" s="315">
        <v>4.9375000000000005E-4</v>
      </c>
      <c r="Y3933" s="749">
        <v>1070</v>
      </c>
      <c r="Z3933" s="282"/>
      <c r="AA3933" s="316" t="s">
        <v>10391</v>
      </c>
      <c r="AB3933" s="282" t="s">
        <v>9164</v>
      </c>
      <c r="AC3933" s="317" t="s">
        <v>2081</v>
      </c>
      <c r="AD3933" s="318" t="s">
        <v>2769</v>
      </c>
      <c r="AE3933" s="319">
        <v>0</v>
      </c>
      <c r="AF3933" s="319" t="s">
        <v>11299</v>
      </c>
      <c r="AG3933" s="320">
        <v>14.16</v>
      </c>
      <c r="AH3933" s="321">
        <f t="shared" si="670"/>
        <v>0</v>
      </c>
      <c r="AI3933" s="287">
        <f>_xlfn.IFNA(VLOOKUP(AD:AD,грп!B:C,2,0),0)</f>
        <v>0</v>
      </c>
      <c r="AJ3933" s="607">
        <v>0</v>
      </c>
      <c r="AK3933" s="672" t="str">
        <f t="shared" si="664"/>
        <v>new</v>
      </c>
      <c r="AL3933" s="174"/>
    </row>
    <row r="3934" spans="1:38" s="4" customFormat="1" ht="12" customHeight="1" outlineLevel="1" x14ac:dyDescent="0.35">
      <c r="A3934" s="307" t="s">
        <v>10402</v>
      </c>
      <c r="B3934" s="308" t="s">
        <v>9091</v>
      </c>
      <c r="C3934" s="309"/>
      <c r="D3934" s="310" t="s">
        <v>11791</v>
      </c>
      <c r="E3934" s="292" t="s">
        <v>4553</v>
      </c>
      <c r="F3934" s="293"/>
      <c r="G3934" s="293"/>
      <c r="H3934" s="294" t="s">
        <v>5946</v>
      </c>
      <c r="I3934" s="294" t="str">
        <f>IFERROR(_xlfn.IFNA(VLOOKUP($D:$D,history!$I:$Y,3,0),VLOOKUP(E:E,history!$H:$Y,4,0)),"--")</f>
        <v>--</v>
      </c>
      <c r="J3934" s="282" t="s">
        <v>9870</v>
      </c>
      <c r="K3934" s="282" t="str">
        <f t="shared" si="667"/>
        <v/>
      </c>
      <c r="L3934" s="312">
        <f t="shared" si="671"/>
        <v>3404.23</v>
      </c>
      <c r="M3934" s="312">
        <f t="shared" si="672"/>
        <v>5157.93</v>
      </c>
      <c r="N3934" s="297" t="str">
        <f>_xlfn.IFNA(VLOOKUP($E:$E,'1'!$A:$E,3,0),"")</f>
        <v/>
      </c>
      <c r="O3934" s="297" t="str">
        <f>_xlfn.IFNA(VLOOKUP($E:$E,'2'!$A:$E,3,0),"")</f>
        <v/>
      </c>
      <c r="P3934" s="297" t="str">
        <f>_xlfn.IFNA(VLOOKUP($E:$E,'3'!$A:$D,3,0),"")</f>
        <v/>
      </c>
      <c r="Q3934" s="297" t="str">
        <f>_xlfn.IFNA(VLOOKUP($E:$E,'4'!$A:$F,3,0),"")</f>
        <v/>
      </c>
      <c r="R3934" s="297">
        <f>_xlfn.IFNA(VLOOKUP($E:$E,'5'!$A:$F,3,0),"")</f>
        <v>2590</v>
      </c>
      <c r="S3934" s="297" t="str">
        <f>_xlfn.IFNA(VLOOKUP($E:$E,'6'!$A:$F,3,0),"")</f>
        <v/>
      </c>
      <c r="T3934" s="313">
        <v>1</v>
      </c>
      <c r="U3934" s="313">
        <v>1</v>
      </c>
      <c r="V3934" s="313">
        <v>5</v>
      </c>
      <c r="W3934" s="314">
        <v>2.08</v>
      </c>
      <c r="X3934" s="315">
        <v>8.2199999999999999E-3</v>
      </c>
      <c r="Y3934" s="749">
        <v>4890</v>
      </c>
      <c r="Z3934" s="282"/>
      <c r="AA3934" s="316" t="s">
        <v>10390</v>
      </c>
      <c r="AB3934" s="282" t="s">
        <v>9163</v>
      </c>
      <c r="AC3934" s="317" t="s">
        <v>2081</v>
      </c>
      <c r="AD3934" s="318" t="s">
        <v>2769</v>
      </c>
      <c r="AE3934" s="319">
        <v>0</v>
      </c>
      <c r="AF3934" s="319" t="s">
        <v>11276</v>
      </c>
      <c r="AG3934" s="320">
        <v>64.66</v>
      </c>
      <c r="AH3934" s="321">
        <f t="shared" si="670"/>
        <v>0</v>
      </c>
      <c r="AI3934" s="287">
        <f>_xlfn.IFNA(VLOOKUP(AD:AD,грп!B:C,2,0),0)</f>
        <v>0</v>
      </c>
      <c r="AJ3934" s="607">
        <v>68</v>
      </c>
      <c r="AK3934" s="672">
        <f t="shared" si="664"/>
        <v>0</v>
      </c>
      <c r="AL3934" s="174"/>
    </row>
    <row r="3935" spans="1:38" s="4" customFormat="1" ht="11.45" customHeight="1" x14ac:dyDescent="0.35">
      <c r="A3935" s="288"/>
      <c r="B3935" s="289"/>
      <c r="C3935" s="290" t="s">
        <v>555</v>
      </c>
      <c r="D3935" s="291" t="s">
        <v>2770</v>
      </c>
      <c r="E3935" s="292"/>
      <c r="F3935" s="293"/>
      <c r="G3935" s="293"/>
      <c r="H3935" s="294"/>
      <c r="I3935" s="294"/>
      <c r="J3935" s="282" t="s">
        <v>393</v>
      </c>
      <c r="K3935" s="282" t="str">
        <f t="shared" si="667"/>
        <v/>
      </c>
      <c r="L3935" s="295"/>
      <c r="M3935" s="296"/>
      <c r="N3935" s="297"/>
      <c r="O3935" s="297"/>
      <c r="P3935" s="297"/>
      <c r="Q3935" s="297" t="str">
        <f>_xlfn.IFNA(VLOOKUP($E:$E,'4'!$A:$F,3,0),"")</f>
        <v/>
      </c>
      <c r="R3935" s="297" t="str">
        <f>_xlfn.IFNA(VLOOKUP($E:$E,'5'!$A:$F,3,0),"")</f>
        <v/>
      </c>
      <c r="S3935" s="297"/>
      <c r="T3935" s="298"/>
      <c r="U3935" s="280"/>
      <c r="V3935" s="280"/>
      <c r="W3935" s="300"/>
      <c r="X3935" s="301"/>
      <c r="Y3935" s="749"/>
      <c r="Z3935" s="282"/>
      <c r="AA3935" s="280"/>
      <c r="AB3935" s="280"/>
      <c r="AC3935" s="302"/>
      <c r="AD3935" s="338" t="s">
        <v>2770</v>
      </c>
      <c r="AE3935" s="280"/>
      <c r="AF3935" s="329"/>
      <c r="AG3935" s="339"/>
      <c r="AH3935" s="306"/>
      <c r="AI3935" s="287">
        <f>_xlfn.IFNA(VLOOKUP(AD:AD,грп!B:C,2,0),0)</f>
        <v>0</v>
      </c>
      <c r="AJ3935" s="607">
        <v>0</v>
      </c>
      <c r="AK3935" s="672" t="str">
        <f t="shared" si="664"/>
        <v xml:space="preserve"> </v>
      </c>
      <c r="AL3935" s="174"/>
    </row>
    <row r="3936" spans="1:38" s="4" customFormat="1" ht="12" customHeight="1" outlineLevel="1" x14ac:dyDescent="0.35">
      <c r="A3936" s="307" t="s">
        <v>10402</v>
      </c>
      <c r="B3936" s="308" t="s">
        <v>9092</v>
      </c>
      <c r="C3936" s="325" t="s">
        <v>1916</v>
      </c>
      <c r="D3936" s="310" t="s">
        <v>11792</v>
      </c>
      <c r="E3936" s="311" t="s">
        <v>4259</v>
      </c>
      <c r="F3936" s="293"/>
      <c r="G3936" s="293"/>
      <c r="H3936" s="294" t="s">
        <v>5946</v>
      </c>
      <c r="I3936" s="294" t="str">
        <f>IFERROR(_xlfn.IFNA(VLOOKUP($D:$D,history!$I:$Y,3,0),VLOOKUP(E:E,history!$H:$Y,4,0)),"--")</f>
        <v>--</v>
      </c>
      <c r="J3936" s="282" t="s">
        <v>5946</v>
      </c>
      <c r="K3936" s="282" t="str">
        <f t="shared" si="667"/>
        <v/>
      </c>
      <c r="L3936" s="326">
        <f>M3936</f>
        <v>10</v>
      </c>
      <c r="M3936" s="327">
        <v>10</v>
      </c>
      <c r="N3936" s="297" t="str">
        <f>_xlfn.IFNA(VLOOKUP($E:$E,'1'!$A:$E,3,0),"")</f>
        <v/>
      </c>
      <c r="O3936" s="297" t="str">
        <f>_xlfn.IFNA(VLOOKUP($E:$E,'2'!$A:$E,3,0),"")</f>
        <v/>
      </c>
      <c r="P3936" s="297" t="str">
        <f>_xlfn.IFNA(VLOOKUP($E:$E,'3'!$A:$D,3,0),"")</f>
        <v/>
      </c>
      <c r="Q3936" s="297" t="str">
        <f>_xlfn.IFNA(VLOOKUP($E:$E,'4'!$A:$F,3,0),"")</f>
        <v/>
      </c>
      <c r="R3936" s="297" t="str">
        <f>_xlfn.IFNA(VLOOKUP($E:$E,'5'!$A:$F,3,0),"")</f>
        <v/>
      </c>
      <c r="S3936" s="297" t="str">
        <f>_xlfn.IFNA(VLOOKUP($E:$E,'6'!$A:$F,3,0),"")</f>
        <v/>
      </c>
      <c r="T3936" s="313">
        <v>1</v>
      </c>
      <c r="U3936" s="313">
        <v>50</v>
      </c>
      <c r="V3936" s="313">
        <v>400</v>
      </c>
      <c r="W3936" s="314">
        <v>0.497</v>
      </c>
      <c r="X3936" s="315">
        <v>2.4469999999999998E-4</v>
      </c>
      <c r="Y3936" s="749">
        <v>10</v>
      </c>
      <c r="Z3936" s="282"/>
      <c r="AA3936" s="316" t="s">
        <v>393</v>
      </c>
      <c r="AB3936" s="282" t="s">
        <v>9885</v>
      </c>
      <c r="AC3936" s="317" t="s">
        <v>2081</v>
      </c>
      <c r="AD3936" s="318" t="s">
        <v>2770</v>
      </c>
      <c r="AE3936" s="319">
        <v>0</v>
      </c>
      <c r="AF3936" s="319" t="s">
        <v>11305</v>
      </c>
      <c r="AG3936" s="320">
        <v>2.0499999999999998</v>
      </c>
      <c r="AH3936" s="321">
        <f t="shared" ref="AH3936:AH3959" si="673">IF($A$3="РЕГИОНЫ",ROUND($AG3936*(1-($L$6-$F$4))*(1-$F$3)*(1+$AG$2)*$AG$1,2),0)</f>
        <v>0</v>
      </c>
      <c r="AI3936" s="287">
        <f>_xlfn.IFNA(VLOOKUP(AD:AD,грп!B:C,2,0),0)</f>
        <v>0</v>
      </c>
      <c r="AJ3936" s="607">
        <v>0</v>
      </c>
      <c r="AK3936" s="672" t="str">
        <f t="shared" si="664"/>
        <v>спеццена</v>
      </c>
      <c r="AL3936" s="174"/>
    </row>
    <row r="3937" spans="1:38" s="4" customFormat="1" ht="12" customHeight="1" outlineLevel="1" x14ac:dyDescent="0.35">
      <c r="A3937" s="307" t="s">
        <v>10402</v>
      </c>
      <c r="B3937" s="308" t="s">
        <v>9093</v>
      </c>
      <c r="C3937" s="309"/>
      <c r="D3937" s="310" t="s">
        <v>11793</v>
      </c>
      <c r="E3937" s="311" t="s">
        <v>3917</v>
      </c>
      <c r="F3937" s="293"/>
      <c r="G3937" s="293"/>
      <c r="H3937" s="294" t="s">
        <v>5946</v>
      </c>
      <c r="I3937" s="294" t="str">
        <f>IFERROR(_xlfn.IFNA(VLOOKUP($D:$D,history!$I:$Y,3,0),VLOOKUP(E:E,history!$H:$Y,4,0)),"--")</f>
        <v>--</v>
      </c>
      <c r="J3937" s="282" t="s">
        <v>9870</v>
      </c>
      <c r="K3937" s="282" t="str">
        <f t="shared" si="667"/>
        <v/>
      </c>
      <c r="L3937" s="312">
        <f t="shared" ref="L3937:L3951" si="674">IF($A$3="ИМ",ROUND($Y3937*(1-($L$6-$F$4))*(1-$F$3)*(1+$AG$2),2),ROUND($M3937*(1-($L$6-$F$4))*(1-$F$3)*(1+$AG$2),2))</f>
        <v>36.33</v>
      </c>
      <c r="M3937" s="312">
        <f t="shared" ref="M3937:M3951" si="675">ROUND(IF($A$3="РЕГИОНЫ",AG3937*$AG$3*$AG$1,IF(AI3937=0,AG3937*$AG$3*$AG$1,AG3937*$AG$3*(1-5%)*$AG$1)),2)</f>
        <v>55.04</v>
      </c>
      <c r="N3937" s="297" t="str">
        <f>_xlfn.IFNA(VLOOKUP($E:$E,'1'!$A:$E,3,0),"")</f>
        <v/>
      </c>
      <c r="O3937" s="297" t="str">
        <f>_xlfn.IFNA(VLOOKUP($E:$E,'2'!$A:$E,3,0),"")</f>
        <v/>
      </c>
      <c r="P3937" s="297" t="str">
        <f>_xlfn.IFNA(VLOOKUP($E:$E,'3'!$A:$D,3,0),"")</f>
        <v/>
      </c>
      <c r="Q3937" s="297" t="str">
        <f>_xlfn.IFNA(VLOOKUP($E:$E,'4'!$A:$F,3,0),"")</f>
        <v/>
      </c>
      <c r="R3937" s="297" t="str">
        <f>_xlfn.IFNA(VLOOKUP($E:$E,'5'!$A:$F,3,0),"")</f>
        <v/>
      </c>
      <c r="S3937" s="297" t="str">
        <f>_xlfn.IFNA(VLOOKUP($E:$E,'6'!$A:$F,3,0),"")</f>
        <v/>
      </c>
      <c r="T3937" s="313">
        <v>1</v>
      </c>
      <c r="U3937" s="313">
        <v>150</v>
      </c>
      <c r="V3937" s="313">
        <v>300</v>
      </c>
      <c r="W3937" s="314">
        <v>3.5000000000000003E-2</v>
      </c>
      <c r="X3937" s="315">
        <v>1.6190479999999999E-4</v>
      </c>
      <c r="Y3937" s="749">
        <v>50</v>
      </c>
      <c r="Z3937" s="282"/>
      <c r="AA3937" s="316" t="s">
        <v>10388</v>
      </c>
      <c r="AB3937" s="282" t="s">
        <v>9163</v>
      </c>
      <c r="AC3937" s="317" t="s">
        <v>2081</v>
      </c>
      <c r="AD3937" s="318" t="s">
        <v>2770</v>
      </c>
      <c r="AE3937" s="319">
        <v>0</v>
      </c>
      <c r="AF3937" s="319" t="s">
        <v>11282</v>
      </c>
      <c r="AG3937" s="320">
        <v>0.69</v>
      </c>
      <c r="AH3937" s="321">
        <f t="shared" si="673"/>
        <v>0</v>
      </c>
      <c r="AI3937" s="287">
        <f>_xlfn.IFNA(VLOOKUP(AD:AD,грп!B:C,2,0),0)</f>
        <v>0</v>
      </c>
      <c r="AJ3937" s="607">
        <v>50</v>
      </c>
      <c r="AK3937" s="672">
        <f t="shared" si="664"/>
        <v>0</v>
      </c>
      <c r="AL3937" s="174"/>
    </row>
    <row r="3938" spans="1:38" s="4" customFormat="1" ht="12" customHeight="1" outlineLevel="1" x14ac:dyDescent="0.35">
      <c r="A3938" s="307" t="s">
        <v>10402</v>
      </c>
      <c r="B3938" s="308" t="s">
        <v>9094</v>
      </c>
      <c r="C3938" s="309"/>
      <c r="D3938" s="310" t="s">
        <v>11794</v>
      </c>
      <c r="E3938" s="311" t="s">
        <v>3918</v>
      </c>
      <c r="F3938" s="293"/>
      <c r="G3938" s="293"/>
      <c r="H3938" s="294" t="s">
        <v>5946</v>
      </c>
      <c r="I3938" s="294" t="str">
        <f>IFERROR(_xlfn.IFNA(VLOOKUP($D:$D,history!$I:$Y,3,0),VLOOKUP(E:E,history!$H:$Y,4,0)),"--")</f>
        <v>--</v>
      </c>
      <c r="J3938" s="282" t="s">
        <v>9868</v>
      </c>
      <c r="K3938" s="282" t="str">
        <f t="shared" si="667"/>
        <v/>
      </c>
      <c r="L3938" s="312">
        <f t="shared" si="674"/>
        <v>54.75</v>
      </c>
      <c r="M3938" s="312">
        <f t="shared" si="675"/>
        <v>82.96</v>
      </c>
      <c r="N3938" s="297" t="str">
        <f>_xlfn.IFNA(VLOOKUP($E:$E,'1'!$A:$E,3,0),"")</f>
        <v/>
      </c>
      <c r="O3938" s="297" t="str">
        <f>_xlfn.IFNA(VLOOKUP($E:$E,'2'!$A:$E,3,0),"")</f>
        <v/>
      </c>
      <c r="P3938" s="297" t="str">
        <f>_xlfn.IFNA(VLOOKUP($E:$E,'3'!$A:$D,3,0),"")</f>
        <v/>
      </c>
      <c r="Q3938" s="297" t="str">
        <f>_xlfn.IFNA(VLOOKUP($E:$E,'4'!$A:$F,3,0),"")</f>
        <v/>
      </c>
      <c r="R3938" s="297" t="str">
        <f>_xlfn.IFNA(VLOOKUP($E:$E,'5'!$A:$F,3,0),"")</f>
        <v/>
      </c>
      <c r="S3938" s="297" t="str">
        <f>_xlfn.IFNA(VLOOKUP($E:$E,'6'!$A:$F,3,0),"")</f>
        <v/>
      </c>
      <c r="T3938" s="313">
        <v>1</v>
      </c>
      <c r="U3938" s="313">
        <v>125</v>
      </c>
      <c r="V3938" s="313">
        <v>250</v>
      </c>
      <c r="W3938" s="314">
        <v>5.1999999999999998E-2</v>
      </c>
      <c r="X3938" s="315">
        <v>1.9000000000000001E-4</v>
      </c>
      <c r="Y3938" s="749">
        <v>80</v>
      </c>
      <c r="Z3938" s="282"/>
      <c r="AA3938" s="316" t="s">
        <v>10388</v>
      </c>
      <c r="AB3938" s="282" t="s">
        <v>9163</v>
      </c>
      <c r="AC3938" s="317" t="s">
        <v>2081</v>
      </c>
      <c r="AD3938" s="318" t="s">
        <v>2770</v>
      </c>
      <c r="AE3938" s="319">
        <v>0</v>
      </c>
      <c r="AF3938" s="319" t="s">
        <v>11282</v>
      </c>
      <c r="AG3938" s="320">
        <v>1.04</v>
      </c>
      <c r="AH3938" s="321">
        <f t="shared" si="673"/>
        <v>0</v>
      </c>
      <c r="AI3938" s="287">
        <f>_xlfn.IFNA(VLOOKUP(AD:AD,грп!B:C,2,0),0)</f>
        <v>0</v>
      </c>
      <c r="AJ3938" s="607">
        <v>125</v>
      </c>
      <c r="AK3938" s="672">
        <f t="shared" si="664"/>
        <v>0</v>
      </c>
      <c r="AL3938" s="174"/>
    </row>
    <row r="3939" spans="1:38" s="4" customFormat="1" ht="12" customHeight="1" outlineLevel="1" x14ac:dyDescent="0.35">
      <c r="A3939" s="307" t="s">
        <v>10402</v>
      </c>
      <c r="B3939" s="308" t="s">
        <v>9095</v>
      </c>
      <c r="C3939" s="309"/>
      <c r="D3939" s="310" t="s">
        <v>3919</v>
      </c>
      <c r="E3939" s="311" t="s">
        <v>3920</v>
      </c>
      <c r="F3939" s="293"/>
      <c r="G3939" s="293"/>
      <c r="H3939" s="294" t="s">
        <v>11838</v>
      </c>
      <c r="I3939" s="294" t="str">
        <f>IFERROR(_xlfn.IFNA(VLOOKUP($D:$D,history!$I:$Y,3,0),VLOOKUP(E:E,history!$H:$Y,4,0)),"--")</f>
        <v>--</v>
      </c>
      <c r="J3939" s="282" t="s">
        <v>9870</v>
      </c>
      <c r="K3939" s="282" t="str">
        <f t="shared" si="667"/>
        <v/>
      </c>
      <c r="L3939" s="312">
        <f t="shared" si="674"/>
        <v>109.51</v>
      </c>
      <c r="M3939" s="312">
        <f t="shared" si="675"/>
        <v>165.92</v>
      </c>
      <c r="N3939" s="297" t="str">
        <f>_xlfn.IFNA(VLOOKUP($E:$E,'1'!$A:$E,3,0),"")</f>
        <v/>
      </c>
      <c r="O3939" s="297" t="str">
        <f>_xlfn.IFNA(VLOOKUP($E:$E,'2'!$A:$E,3,0),"")</f>
        <v/>
      </c>
      <c r="P3939" s="297" t="str">
        <f>_xlfn.IFNA(VLOOKUP($E:$E,'3'!$A:$D,3,0),"")</f>
        <v/>
      </c>
      <c r="Q3939" s="297" t="str">
        <f>_xlfn.IFNA(VLOOKUP($E:$E,'4'!$A:$F,3,0),"")</f>
        <v/>
      </c>
      <c r="R3939" s="297" t="str">
        <f>_xlfn.IFNA(VLOOKUP($E:$E,'5'!$A:$F,3,0),"")</f>
        <v/>
      </c>
      <c r="S3939" s="297" t="str">
        <f>_xlfn.IFNA(VLOOKUP($E:$E,'6'!$A:$F,3,0),"")</f>
        <v/>
      </c>
      <c r="T3939" s="313">
        <v>1</v>
      </c>
      <c r="U3939" s="313">
        <v>90</v>
      </c>
      <c r="V3939" s="313">
        <v>180</v>
      </c>
      <c r="W3939" s="314">
        <v>8.5000000000000006E-2</v>
      </c>
      <c r="X3939" s="315">
        <v>3.2051280000000001E-4</v>
      </c>
      <c r="Y3939" s="749">
        <v>160</v>
      </c>
      <c r="Z3939" s="282"/>
      <c r="AA3939" s="316" t="s">
        <v>10390</v>
      </c>
      <c r="AB3939" s="282" t="s">
        <v>9163</v>
      </c>
      <c r="AC3939" s="317" t="s">
        <v>2081</v>
      </c>
      <c r="AD3939" s="318" t="s">
        <v>2770</v>
      </c>
      <c r="AE3939" s="319">
        <v>0</v>
      </c>
      <c r="AF3939" s="319" t="s">
        <v>11282</v>
      </c>
      <c r="AG3939" s="320">
        <v>2.08</v>
      </c>
      <c r="AH3939" s="321">
        <f t="shared" si="673"/>
        <v>0</v>
      </c>
      <c r="AI3939" s="287">
        <f>_xlfn.IFNA(VLOOKUP(AD:AD,грп!B:C,2,0),0)</f>
        <v>0</v>
      </c>
      <c r="AJ3939" s="607">
        <v>50</v>
      </c>
      <c r="AK3939" s="672">
        <f t="shared" si="664"/>
        <v>0</v>
      </c>
      <c r="AL3939" s="174"/>
    </row>
    <row r="3940" spans="1:38" s="4" customFormat="1" ht="12" customHeight="1" outlineLevel="1" x14ac:dyDescent="0.35">
      <c r="A3940" s="307" t="s">
        <v>10402</v>
      </c>
      <c r="B3940" s="308" t="s">
        <v>9096</v>
      </c>
      <c r="C3940" s="309"/>
      <c r="D3940" s="310" t="s">
        <v>11795</v>
      </c>
      <c r="E3940" s="311" t="s">
        <v>3921</v>
      </c>
      <c r="F3940" s="293"/>
      <c r="G3940" s="293"/>
      <c r="H3940" s="294" t="s">
        <v>5946</v>
      </c>
      <c r="I3940" s="294" t="str">
        <f>IFERROR(_xlfn.IFNA(VLOOKUP($D:$D,history!$I:$Y,3,0),VLOOKUP(E:E,history!$H:$Y,4,0)),"--")</f>
        <v>--</v>
      </c>
      <c r="J3940" s="282" t="s">
        <v>9869</v>
      </c>
      <c r="K3940" s="282" t="str">
        <f t="shared" si="667"/>
        <v/>
      </c>
      <c r="L3940" s="312">
        <f t="shared" si="674"/>
        <v>121.09</v>
      </c>
      <c r="M3940" s="312">
        <f t="shared" si="675"/>
        <v>183.47</v>
      </c>
      <c r="N3940" s="297" t="str">
        <f>_xlfn.IFNA(VLOOKUP($E:$E,'1'!$A:$E,3,0),"")</f>
        <v/>
      </c>
      <c r="O3940" s="297" t="str">
        <f>_xlfn.IFNA(VLOOKUP($E:$E,'2'!$A:$E,3,0),"")</f>
        <v/>
      </c>
      <c r="P3940" s="297" t="str">
        <f>_xlfn.IFNA(VLOOKUP($E:$E,'3'!$A:$D,3,0),"")</f>
        <v/>
      </c>
      <c r="Q3940" s="297" t="str">
        <f>_xlfn.IFNA(VLOOKUP($E:$E,'4'!$A:$F,3,0),"")</f>
        <v/>
      </c>
      <c r="R3940" s="297" t="str">
        <f>_xlfn.IFNA(VLOOKUP($E:$E,'5'!$A:$F,3,0),"")</f>
        <v/>
      </c>
      <c r="S3940" s="297" t="str">
        <f>_xlfn.IFNA(VLOOKUP($E:$E,'6'!$A:$F,3,0),"")</f>
        <v/>
      </c>
      <c r="T3940" s="313">
        <v>1</v>
      </c>
      <c r="U3940" s="313">
        <v>90</v>
      </c>
      <c r="V3940" s="313">
        <v>180</v>
      </c>
      <c r="W3940" s="314">
        <v>0.10100000000000001</v>
      </c>
      <c r="X3940" s="315">
        <v>3.5042740000000003E-4</v>
      </c>
      <c r="Y3940" s="749">
        <v>170</v>
      </c>
      <c r="Z3940" s="282"/>
      <c r="AA3940" s="316" t="s">
        <v>10390</v>
      </c>
      <c r="AB3940" s="282" t="s">
        <v>9163</v>
      </c>
      <c r="AC3940" s="317" t="s">
        <v>2081</v>
      </c>
      <c r="AD3940" s="318" t="s">
        <v>2770</v>
      </c>
      <c r="AE3940" s="319">
        <v>0</v>
      </c>
      <c r="AF3940" s="319" t="s">
        <v>11282</v>
      </c>
      <c r="AG3940" s="320">
        <v>2.2999999999999998</v>
      </c>
      <c r="AH3940" s="321">
        <f t="shared" si="673"/>
        <v>0</v>
      </c>
      <c r="AI3940" s="287">
        <f>_xlfn.IFNA(VLOOKUP(AD:AD,грп!B:C,2,0),0)</f>
        <v>0</v>
      </c>
      <c r="AJ3940" s="607">
        <v>0</v>
      </c>
      <c r="AK3940" s="672">
        <f t="shared" si="664"/>
        <v>0</v>
      </c>
      <c r="AL3940" s="174"/>
    </row>
    <row r="3941" spans="1:38" s="4" customFormat="1" ht="12" customHeight="1" outlineLevel="1" x14ac:dyDescent="0.35">
      <c r="A3941" s="307" t="s">
        <v>10402</v>
      </c>
      <c r="B3941" s="308" t="s">
        <v>9097</v>
      </c>
      <c r="C3941" s="309"/>
      <c r="D3941" s="310" t="s">
        <v>3922</v>
      </c>
      <c r="E3941" s="311" t="s">
        <v>3923</v>
      </c>
      <c r="F3941" s="293"/>
      <c r="G3941" s="293"/>
      <c r="H3941" s="294" t="s">
        <v>11838</v>
      </c>
      <c r="I3941" s="294" t="str">
        <f>IFERROR(_xlfn.IFNA(VLOOKUP($D:$D,history!$I:$Y,3,0),VLOOKUP(E:E,history!$H:$Y,4,0)),"--")</f>
        <v>--</v>
      </c>
      <c r="J3941" s="282" t="s">
        <v>9870</v>
      </c>
      <c r="K3941" s="282" t="str">
        <f t="shared" si="667"/>
        <v/>
      </c>
      <c r="L3941" s="312">
        <f t="shared" si="674"/>
        <v>202.17</v>
      </c>
      <c r="M3941" s="312">
        <f t="shared" si="675"/>
        <v>306.32</v>
      </c>
      <c r="N3941" s="297" t="str">
        <f>_xlfn.IFNA(VLOOKUP($E:$E,'1'!$A:$E,3,0),"")</f>
        <v/>
      </c>
      <c r="O3941" s="297" t="str">
        <f>_xlfn.IFNA(VLOOKUP($E:$E,'2'!$A:$E,3,0),"")</f>
        <v/>
      </c>
      <c r="P3941" s="297" t="str">
        <f>_xlfn.IFNA(VLOOKUP($E:$E,'3'!$A:$D,3,0),"")</f>
        <v/>
      </c>
      <c r="Q3941" s="297" t="str">
        <f>_xlfn.IFNA(VLOOKUP($E:$E,'4'!$A:$F,3,0),"")</f>
        <v/>
      </c>
      <c r="R3941" s="297" t="str">
        <f>_xlfn.IFNA(VLOOKUP($E:$E,'5'!$A:$F,3,0),"")</f>
        <v/>
      </c>
      <c r="S3941" s="297" t="str">
        <f>_xlfn.IFNA(VLOOKUP($E:$E,'6'!$A:$F,3,0),"")</f>
        <v/>
      </c>
      <c r="T3941" s="313">
        <v>1</v>
      </c>
      <c r="U3941" s="313">
        <v>50</v>
      </c>
      <c r="V3941" s="313">
        <v>100</v>
      </c>
      <c r="W3941" s="314">
        <v>0.153</v>
      </c>
      <c r="X3941" s="315">
        <v>4.8000000000000001E-4</v>
      </c>
      <c r="Y3941" s="749">
        <v>290</v>
      </c>
      <c r="Z3941" s="282"/>
      <c r="AA3941" s="316" t="s">
        <v>393</v>
      </c>
      <c r="AB3941" s="282" t="s">
        <v>9163</v>
      </c>
      <c r="AC3941" s="317" t="s">
        <v>2081</v>
      </c>
      <c r="AD3941" s="318" t="s">
        <v>2770</v>
      </c>
      <c r="AE3941" s="319">
        <v>0</v>
      </c>
      <c r="AF3941" s="319" t="s">
        <v>11282</v>
      </c>
      <c r="AG3941" s="320">
        <v>3.84</v>
      </c>
      <c r="AH3941" s="321">
        <f t="shared" si="673"/>
        <v>0</v>
      </c>
      <c r="AI3941" s="287">
        <f>_xlfn.IFNA(VLOOKUP(AD:AD,грп!B:C,2,0),0)</f>
        <v>0</v>
      </c>
      <c r="AJ3941" s="607">
        <v>50</v>
      </c>
      <c r="AK3941" s="672">
        <f t="shared" si="664"/>
        <v>0</v>
      </c>
      <c r="AL3941" s="174"/>
    </row>
    <row r="3942" spans="1:38" s="4" customFormat="1" ht="12" customHeight="1" outlineLevel="1" x14ac:dyDescent="0.35">
      <c r="A3942" s="307" t="s">
        <v>10402</v>
      </c>
      <c r="B3942" s="308" t="s">
        <v>9098</v>
      </c>
      <c r="C3942" s="309"/>
      <c r="D3942" s="310" t="s">
        <v>11796</v>
      </c>
      <c r="E3942" s="311" t="s">
        <v>3924</v>
      </c>
      <c r="F3942" s="293"/>
      <c r="G3942" s="293"/>
      <c r="H3942" s="294" t="s">
        <v>5946</v>
      </c>
      <c r="I3942" s="294" t="str">
        <f>IFERROR(_xlfn.IFNA(VLOOKUP($D:$D,history!$I:$Y,3,0),VLOOKUP(E:E,history!$H:$Y,4,0)),"--")</f>
        <v>--</v>
      </c>
      <c r="J3942" s="282" t="s">
        <v>9870</v>
      </c>
      <c r="K3942" s="282" t="str">
        <f t="shared" si="667"/>
        <v/>
      </c>
      <c r="L3942" s="312">
        <f t="shared" si="674"/>
        <v>36.33</v>
      </c>
      <c r="M3942" s="312">
        <f t="shared" si="675"/>
        <v>55.04</v>
      </c>
      <c r="N3942" s="297" t="str">
        <f>_xlfn.IFNA(VLOOKUP($E:$E,'1'!$A:$E,3,0),"")</f>
        <v/>
      </c>
      <c r="O3942" s="297" t="str">
        <f>_xlfn.IFNA(VLOOKUP($E:$E,'2'!$A:$E,3,0),"")</f>
        <v/>
      </c>
      <c r="P3942" s="297" t="str">
        <f>_xlfn.IFNA(VLOOKUP($E:$E,'3'!$A:$D,3,0),"")</f>
        <v/>
      </c>
      <c r="Q3942" s="297" t="str">
        <f>_xlfn.IFNA(VLOOKUP($E:$E,'4'!$A:$F,3,0),"")</f>
        <v/>
      </c>
      <c r="R3942" s="297" t="str">
        <f>_xlfn.IFNA(VLOOKUP($E:$E,'5'!$A:$F,3,0),"")</f>
        <v/>
      </c>
      <c r="S3942" s="297" t="str">
        <f>_xlfn.IFNA(VLOOKUP($E:$E,'6'!$A:$F,3,0),"")</f>
        <v/>
      </c>
      <c r="T3942" s="313">
        <v>1</v>
      </c>
      <c r="U3942" s="313">
        <v>150</v>
      </c>
      <c r="V3942" s="313">
        <v>300</v>
      </c>
      <c r="W3942" s="314">
        <v>3.5000000000000003E-2</v>
      </c>
      <c r="X3942" s="315">
        <v>1.583333E-4</v>
      </c>
      <c r="Y3942" s="749">
        <v>50</v>
      </c>
      <c r="Z3942" s="282"/>
      <c r="AA3942" s="316" t="s">
        <v>10390</v>
      </c>
      <c r="AB3942" s="282" t="s">
        <v>9163</v>
      </c>
      <c r="AC3942" s="317" t="s">
        <v>2081</v>
      </c>
      <c r="AD3942" s="318" t="s">
        <v>2770</v>
      </c>
      <c r="AE3942" s="319">
        <v>0</v>
      </c>
      <c r="AF3942" s="319" t="s">
        <v>11282</v>
      </c>
      <c r="AG3942" s="320">
        <v>0.69</v>
      </c>
      <c r="AH3942" s="321">
        <f t="shared" si="673"/>
        <v>0</v>
      </c>
      <c r="AI3942" s="287">
        <f>_xlfn.IFNA(VLOOKUP(AD:AD,грп!B:C,2,0),0)</f>
        <v>0</v>
      </c>
      <c r="AJ3942" s="607">
        <v>50</v>
      </c>
      <c r="AK3942" s="672">
        <f t="shared" si="664"/>
        <v>0</v>
      </c>
      <c r="AL3942" s="174"/>
    </row>
    <row r="3943" spans="1:38" s="4" customFormat="1" ht="12" customHeight="1" outlineLevel="1" x14ac:dyDescent="0.35">
      <c r="A3943" s="307" t="s">
        <v>10402</v>
      </c>
      <c r="B3943" s="308" t="s">
        <v>9099</v>
      </c>
      <c r="C3943" s="309"/>
      <c r="D3943" s="310" t="s">
        <v>11797</v>
      </c>
      <c r="E3943" s="311" t="s">
        <v>3925</v>
      </c>
      <c r="F3943" s="293"/>
      <c r="G3943" s="293"/>
      <c r="H3943" s="294" t="s">
        <v>5946</v>
      </c>
      <c r="I3943" s="294" t="str">
        <f>IFERROR(_xlfn.IFNA(VLOOKUP($D:$D,history!$I:$Y,3,0),VLOOKUP(E:E,history!$H:$Y,4,0)),"--")</f>
        <v>--</v>
      </c>
      <c r="J3943" s="282" t="s">
        <v>9870</v>
      </c>
      <c r="K3943" s="282" t="str">
        <f t="shared" si="667"/>
        <v/>
      </c>
      <c r="L3943" s="312">
        <f t="shared" si="674"/>
        <v>54.75</v>
      </c>
      <c r="M3943" s="312">
        <f t="shared" si="675"/>
        <v>82.96</v>
      </c>
      <c r="N3943" s="297" t="str">
        <f>_xlfn.IFNA(VLOOKUP($E:$E,'1'!$A:$E,3,0),"")</f>
        <v/>
      </c>
      <c r="O3943" s="297" t="str">
        <f>_xlfn.IFNA(VLOOKUP($E:$E,'2'!$A:$E,3,0),"")</f>
        <v/>
      </c>
      <c r="P3943" s="297" t="str">
        <f>_xlfn.IFNA(VLOOKUP($E:$E,'3'!$A:$D,3,0),"")</f>
        <v/>
      </c>
      <c r="Q3943" s="297" t="str">
        <f>_xlfn.IFNA(VLOOKUP($E:$E,'4'!$A:$F,3,0),"")</f>
        <v/>
      </c>
      <c r="R3943" s="297" t="str">
        <f>_xlfn.IFNA(VLOOKUP($E:$E,'5'!$A:$F,3,0),"")</f>
        <v/>
      </c>
      <c r="S3943" s="297" t="str">
        <f>_xlfn.IFNA(VLOOKUP($E:$E,'6'!$A:$F,3,0),"")</f>
        <v/>
      </c>
      <c r="T3943" s="313">
        <v>1</v>
      </c>
      <c r="U3943" s="313">
        <v>125</v>
      </c>
      <c r="V3943" s="313">
        <v>250</v>
      </c>
      <c r="W3943" s="314">
        <v>5.0999999999999997E-2</v>
      </c>
      <c r="X3943" s="315">
        <v>1.92E-4</v>
      </c>
      <c r="Y3943" s="749">
        <v>80</v>
      </c>
      <c r="Z3943" s="282"/>
      <c r="AA3943" s="316" t="s">
        <v>10390</v>
      </c>
      <c r="AB3943" s="282" t="s">
        <v>9163</v>
      </c>
      <c r="AC3943" s="317" t="s">
        <v>2081</v>
      </c>
      <c r="AD3943" s="318" t="s">
        <v>2770</v>
      </c>
      <c r="AE3943" s="319">
        <v>0</v>
      </c>
      <c r="AF3943" s="319" t="s">
        <v>11282</v>
      </c>
      <c r="AG3943" s="320">
        <v>1.04</v>
      </c>
      <c r="AH3943" s="321">
        <f t="shared" si="673"/>
        <v>0</v>
      </c>
      <c r="AI3943" s="287">
        <f>_xlfn.IFNA(VLOOKUP(AD:AD,грп!B:C,2,0),0)</f>
        <v>0</v>
      </c>
      <c r="AJ3943" s="607">
        <v>50</v>
      </c>
      <c r="AK3943" s="672">
        <f t="shared" si="664"/>
        <v>0</v>
      </c>
      <c r="AL3943" s="174"/>
    </row>
    <row r="3944" spans="1:38" s="4" customFormat="1" ht="12" customHeight="1" outlineLevel="1" x14ac:dyDescent="0.35">
      <c r="A3944" s="307" t="s">
        <v>10402</v>
      </c>
      <c r="B3944" s="308" t="s">
        <v>9100</v>
      </c>
      <c r="C3944" s="309"/>
      <c r="D3944" s="310" t="s">
        <v>3926</v>
      </c>
      <c r="E3944" s="311" t="s">
        <v>3927</v>
      </c>
      <c r="F3944" s="293"/>
      <c r="G3944" s="293"/>
      <c r="H3944" s="294" t="s">
        <v>11838</v>
      </c>
      <c r="I3944" s="294" t="str">
        <f>IFERROR(_xlfn.IFNA(VLOOKUP($D:$D,history!$I:$Y,3,0),VLOOKUP(E:E,history!$H:$Y,4,0)),"--")</f>
        <v>--</v>
      </c>
      <c r="J3944" s="282" t="s">
        <v>9870</v>
      </c>
      <c r="K3944" s="282" t="str">
        <f t="shared" si="667"/>
        <v/>
      </c>
      <c r="L3944" s="312">
        <f t="shared" si="674"/>
        <v>109.51</v>
      </c>
      <c r="M3944" s="312">
        <f t="shared" si="675"/>
        <v>165.92</v>
      </c>
      <c r="N3944" s="297" t="str">
        <f>_xlfn.IFNA(VLOOKUP($E:$E,'1'!$A:$E,3,0),"")</f>
        <v/>
      </c>
      <c r="O3944" s="297" t="str">
        <f>_xlfn.IFNA(VLOOKUP($E:$E,'2'!$A:$E,3,0),"")</f>
        <v/>
      </c>
      <c r="P3944" s="297" t="str">
        <f>_xlfn.IFNA(VLOOKUP($E:$E,'3'!$A:$D,3,0),"")</f>
        <v/>
      </c>
      <c r="Q3944" s="297" t="str">
        <f>_xlfn.IFNA(VLOOKUP($E:$E,'4'!$A:$F,3,0),"")</f>
        <v/>
      </c>
      <c r="R3944" s="297" t="str">
        <f>_xlfn.IFNA(VLOOKUP($E:$E,'5'!$A:$F,3,0),"")</f>
        <v/>
      </c>
      <c r="S3944" s="297" t="str">
        <f>_xlfn.IFNA(VLOOKUP($E:$E,'6'!$A:$F,3,0),"")</f>
        <v/>
      </c>
      <c r="T3944" s="313">
        <v>1</v>
      </c>
      <c r="U3944" s="313">
        <v>90</v>
      </c>
      <c r="V3944" s="313">
        <v>180</v>
      </c>
      <c r="W3944" s="314">
        <v>0.1</v>
      </c>
      <c r="X3944" s="315">
        <v>3.1944439999999997E-4</v>
      </c>
      <c r="Y3944" s="749">
        <v>160</v>
      </c>
      <c r="Z3944" s="282"/>
      <c r="AA3944" s="316" t="s">
        <v>10388</v>
      </c>
      <c r="AB3944" s="282" t="s">
        <v>9163</v>
      </c>
      <c r="AC3944" s="317" t="s">
        <v>2081</v>
      </c>
      <c r="AD3944" s="318" t="s">
        <v>2770</v>
      </c>
      <c r="AE3944" s="319">
        <v>0</v>
      </c>
      <c r="AF3944" s="319" t="s">
        <v>11282</v>
      </c>
      <c r="AG3944" s="320">
        <v>2.08</v>
      </c>
      <c r="AH3944" s="321">
        <f t="shared" si="673"/>
        <v>0</v>
      </c>
      <c r="AI3944" s="287">
        <f>_xlfn.IFNA(VLOOKUP(AD:AD,грп!B:C,2,0),0)</f>
        <v>0</v>
      </c>
      <c r="AJ3944" s="607">
        <v>90</v>
      </c>
      <c r="AK3944" s="672">
        <f t="shared" si="664"/>
        <v>0</v>
      </c>
      <c r="AL3944" s="174"/>
    </row>
    <row r="3945" spans="1:38" s="4" customFormat="1" ht="12" customHeight="1" outlineLevel="1" x14ac:dyDescent="0.35">
      <c r="A3945" s="307" t="s">
        <v>10402</v>
      </c>
      <c r="B3945" s="308" t="s">
        <v>9101</v>
      </c>
      <c r="C3945" s="309"/>
      <c r="D3945" s="310" t="s">
        <v>11798</v>
      </c>
      <c r="E3945" s="311" t="s">
        <v>3928</v>
      </c>
      <c r="F3945" s="293"/>
      <c r="G3945" s="293"/>
      <c r="H3945" s="294" t="s">
        <v>5946</v>
      </c>
      <c r="I3945" s="294" t="str">
        <f>IFERROR(_xlfn.IFNA(VLOOKUP($D:$D,history!$I:$Y,3,0),VLOOKUP(E:E,history!$H:$Y,4,0)),"--")</f>
        <v>--</v>
      </c>
      <c r="J3945" s="282" t="s">
        <v>9869</v>
      </c>
      <c r="K3945" s="282" t="str">
        <f t="shared" si="667"/>
        <v/>
      </c>
      <c r="L3945" s="312">
        <f t="shared" si="674"/>
        <v>121.09</v>
      </c>
      <c r="M3945" s="312">
        <f t="shared" si="675"/>
        <v>183.47</v>
      </c>
      <c r="N3945" s="297" t="str">
        <f>_xlfn.IFNA(VLOOKUP($E:$E,'1'!$A:$E,3,0),"")</f>
        <v/>
      </c>
      <c r="O3945" s="297" t="str">
        <f>_xlfn.IFNA(VLOOKUP($E:$E,'2'!$A:$E,3,0),"")</f>
        <v/>
      </c>
      <c r="P3945" s="297" t="str">
        <f>_xlfn.IFNA(VLOOKUP($E:$E,'3'!$A:$D,3,0),"")</f>
        <v/>
      </c>
      <c r="Q3945" s="297" t="str">
        <f>_xlfn.IFNA(VLOOKUP($E:$E,'4'!$A:$F,3,0),"")</f>
        <v/>
      </c>
      <c r="R3945" s="297" t="str">
        <f>_xlfn.IFNA(VLOOKUP($E:$E,'5'!$A:$F,3,0),"")</f>
        <v/>
      </c>
      <c r="S3945" s="297" t="str">
        <f>_xlfn.IFNA(VLOOKUP($E:$E,'6'!$A:$F,3,0),"")</f>
        <v/>
      </c>
      <c r="T3945" s="313">
        <v>1</v>
      </c>
      <c r="U3945" s="313">
        <v>90</v>
      </c>
      <c r="V3945" s="313">
        <v>180</v>
      </c>
      <c r="W3945" s="314">
        <v>0.10100000000000001</v>
      </c>
      <c r="X3945" s="315">
        <v>3.5042740000000003E-4</v>
      </c>
      <c r="Y3945" s="749">
        <v>170</v>
      </c>
      <c r="Z3945" s="282"/>
      <c r="AA3945" s="316" t="s">
        <v>10390</v>
      </c>
      <c r="AB3945" s="282" t="s">
        <v>9163</v>
      </c>
      <c r="AC3945" s="317" t="s">
        <v>2081</v>
      </c>
      <c r="AD3945" s="318" t="s">
        <v>2770</v>
      </c>
      <c r="AE3945" s="319">
        <v>0</v>
      </c>
      <c r="AF3945" s="319" t="s">
        <v>11282</v>
      </c>
      <c r="AG3945" s="320">
        <v>2.2999999999999998</v>
      </c>
      <c r="AH3945" s="321">
        <f t="shared" si="673"/>
        <v>0</v>
      </c>
      <c r="AI3945" s="287">
        <f>_xlfn.IFNA(VLOOKUP(AD:AD,грп!B:C,2,0),0)</f>
        <v>0</v>
      </c>
      <c r="AJ3945" s="607">
        <v>10</v>
      </c>
      <c r="AK3945" s="672">
        <f t="shared" si="664"/>
        <v>0</v>
      </c>
      <c r="AL3945" s="174"/>
    </row>
    <row r="3946" spans="1:38" s="4" customFormat="1" ht="12" customHeight="1" outlineLevel="1" x14ac:dyDescent="0.35">
      <c r="A3946" s="307" t="s">
        <v>10402</v>
      </c>
      <c r="B3946" s="308" t="s">
        <v>9102</v>
      </c>
      <c r="C3946" s="309"/>
      <c r="D3946" s="310" t="s">
        <v>3929</v>
      </c>
      <c r="E3946" s="311" t="s">
        <v>3930</v>
      </c>
      <c r="F3946" s="293"/>
      <c r="G3946" s="293"/>
      <c r="H3946" s="294" t="s">
        <v>11838</v>
      </c>
      <c r="I3946" s="294" t="str">
        <f>IFERROR(_xlfn.IFNA(VLOOKUP($D:$D,history!$I:$Y,3,0),VLOOKUP(E:E,history!$H:$Y,4,0)),"--")</f>
        <v>--</v>
      </c>
      <c r="J3946" s="282" t="s">
        <v>9870</v>
      </c>
      <c r="K3946" s="282" t="str">
        <f t="shared" si="667"/>
        <v/>
      </c>
      <c r="L3946" s="312">
        <f t="shared" si="674"/>
        <v>202.17</v>
      </c>
      <c r="M3946" s="312">
        <f t="shared" si="675"/>
        <v>306.32</v>
      </c>
      <c r="N3946" s="297" t="str">
        <f>_xlfn.IFNA(VLOOKUP($E:$E,'1'!$A:$E,3,0),"")</f>
        <v/>
      </c>
      <c r="O3946" s="297" t="str">
        <f>_xlfn.IFNA(VLOOKUP($E:$E,'2'!$A:$E,3,0),"")</f>
        <v/>
      </c>
      <c r="P3946" s="297" t="str">
        <f>_xlfn.IFNA(VLOOKUP($E:$E,'3'!$A:$D,3,0),"")</f>
        <v/>
      </c>
      <c r="Q3946" s="297" t="str">
        <f>_xlfn.IFNA(VLOOKUP($E:$E,'4'!$A:$F,3,0),"")</f>
        <v/>
      </c>
      <c r="R3946" s="297" t="str">
        <f>_xlfn.IFNA(VLOOKUP($E:$E,'5'!$A:$F,3,0),"")</f>
        <v/>
      </c>
      <c r="S3946" s="297" t="str">
        <f>_xlfn.IFNA(VLOOKUP($E:$E,'6'!$A:$F,3,0),"")</f>
        <v/>
      </c>
      <c r="T3946" s="313">
        <v>1</v>
      </c>
      <c r="U3946" s="313">
        <v>50</v>
      </c>
      <c r="V3946" s="313">
        <v>100</v>
      </c>
      <c r="W3946" s="314">
        <v>0.153</v>
      </c>
      <c r="X3946" s="315">
        <v>4.8000000000000001E-4</v>
      </c>
      <c r="Y3946" s="749">
        <v>290</v>
      </c>
      <c r="Z3946" s="282"/>
      <c r="AA3946" s="316" t="s">
        <v>10390</v>
      </c>
      <c r="AB3946" s="282" t="s">
        <v>9163</v>
      </c>
      <c r="AC3946" s="317" t="s">
        <v>2081</v>
      </c>
      <c r="AD3946" s="318" t="s">
        <v>2770</v>
      </c>
      <c r="AE3946" s="319">
        <v>0</v>
      </c>
      <c r="AF3946" s="319" t="s">
        <v>11282</v>
      </c>
      <c r="AG3946" s="320">
        <v>3.84</v>
      </c>
      <c r="AH3946" s="321">
        <f t="shared" si="673"/>
        <v>0</v>
      </c>
      <c r="AI3946" s="287">
        <f>_xlfn.IFNA(VLOOKUP(AD:AD,грп!B:C,2,0),0)</f>
        <v>0</v>
      </c>
      <c r="AJ3946" s="607">
        <v>50</v>
      </c>
      <c r="AK3946" s="672">
        <f t="shared" si="664"/>
        <v>0</v>
      </c>
      <c r="AL3946" s="174"/>
    </row>
    <row r="3947" spans="1:38" s="4" customFormat="1" ht="12" customHeight="1" outlineLevel="1" x14ac:dyDescent="0.35">
      <c r="A3947" s="307" t="s">
        <v>10402</v>
      </c>
      <c r="B3947" s="308" t="s">
        <v>9103</v>
      </c>
      <c r="C3947" s="309"/>
      <c r="D3947" s="310" t="s">
        <v>10204</v>
      </c>
      <c r="E3947" s="322" t="s">
        <v>4554</v>
      </c>
      <c r="F3947" s="293"/>
      <c r="G3947" s="293"/>
      <c r="H3947" s="294" t="s">
        <v>11838</v>
      </c>
      <c r="I3947" s="294" t="str">
        <f>IFERROR(_xlfn.IFNA(VLOOKUP($D:$D,history!$I:$Y,3,0),VLOOKUP(E:E,history!$H:$Y,4,0)),"--")</f>
        <v>--</v>
      </c>
      <c r="J3947" s="282" t="s">
        <v>5946</v>
      </c>
      <c r="K3947" s="282" t="str">
        <f t="shared" si="667"/>
        <v/>
      </c>
      <c r="L3947" s="312">
        <f t="shared" si="674"/>
        <v>136.88</v>
      </c>
      <c r="M3947" s="312">
        <f t="shared" si="675"/>
        <v>207.4</v>
      </c>
      <c r="N3947" s="297" t="str">
        <f>_xlfn.IFNA(VLOOKUP($E:$E,'1'!$A:$E,3,0),"")</f>
        <v/>
      </c>
      <c r="O3947" s="297" t="str">
        <f>_xlfn.IFNA(VLOOKUP($E:$E,'2'!$A:$E,3,0),"")</f>
        <v/>
      </c>
      <c r="P3947" s="297" t="str">
        <f>_xlfn.IFNA(VLOOKUP($E:$E,'3'!$A:$D,3,0),"")</f>
        <v/>
      </c>
      <c r="Q3947" s="297" t="str">
        <f>_xlfn.IFNA(VLOOKUP($E:$E,'4'!$A:$F,3,0),"")</f>
        <v/>
      </c>
      <c r="R3947" s="297" t="str">
        <f>_xlfn.IFNA(VLOOKUP($E:$E,'5'!$A:$F,3,0),"")</f>
        <v/>
      </c>
      <c r="S3947" s="297" t="str">
        <f>_xlfn.IFNA(VLOOKUP($E:$E,'6'!$A:$F,3,0),"")</f>
        <v/>
      </c>
      <c r="T3947" s="313">
        <v>1</v>
      </c>
      <c r="U3947" s="313">
        <v>50</v>
      </c>
      <c r="V3947" s="313">
        <v>100</v>
      </c>
      <c r="W3947" s="314">
        <v>9.6000000000000002E-2</v>
      </c>
      <c r="X3947" s="315">
        <v>5.8E-4</v>
      </c>
      <c r="Y3947" s="749">
        <v>190</v>
      </c>
      <c r="Z3947" s="282"/>
      <c r="AA3947" s="316" t="s">
        <v>393</v>
      </c>
      <c r="AB3947" s="282" t="s">
        <v>9885</v>
      </c>
      <c r="AC3947" s="317" t="s">
        <v>2081</v>
      </c>
      <c r="AD3947" s="318" t="s">
        <v>2770</v>
      </c>
      <c r="AE3947" s="319">
        <v>0</v>
      </c>
      <c r="AF3947" s="319" t="s">
        <v>11282</v>
      </c>
      <c r="AG3947" s="320">
        <v>2.6</v>
      </c>
      <c r="AH3947" s="321">
        <f t="shared" si="673"/>
        <v>0</v>
      </c>
      <c r="AI3947" s="287">
        <f>_xlfn.IFNA(VLOOKUP(AD:AD,грп!B:C,2,0),0)</f>
        <v>0</v>
      </c>
      <c r="AJ3947" s="607">
        <v>0</v>
      </c>
      <c r="AK3947" s="672">
        <f t="shared" si="664"/>
        <v>0</v>
      </c>
      <c r="AL3947" s="174"/>
    </row>
    <row r="3948" spans="1:38" s="4" customFormat="1" ht="12" customHeight="1" outlineLevel="1" x14ac:dyDescent="0.35">
      <c r="A3948" s="307" t="s">
        <v>10402</v>
      </c>
      <c r="B3948" s="308" t="s">
        <v>9104</v>
      </c>
      <c r="C3948" s="309"/>
      <c r="D3948" s="310" t="s">
        <v>11799</v>
      </c>
      <c r="E3948" s="322" t="s">
        <v>4555</v>
      </c>
      <c r="F3948" s="293"/>
      <c r="G3948" s="293"/>
      <c r="H3948" s="294" t="s">
        <v>5946</v>
      </c>
      <c r="I3948" s="294" t="str">
        <f>IFERROR(_xlfn.IFNA(VLOOKUP($D:$D,history!$I:$Y,3,0),VLOOKUP(E:E,history!$H:$Y,4,0)),"--")</f>
        <v>--</v>
      </c>
      <c r="J3948" s="282" t="s">
        <v>5946</v>
      </c>
      <c r="K3948" s="282" t="str">
        <f t="shared" si="667"/>
        <v/>
      </c>
      <c r="L3948" s="312">
        <f t="shared" si="674"/>
        <v>247.45</v>
      </c>
      <c r="M3948" s="312">
        <f t="shared" si="675"/>
        <v>374.92</v>
      </c>
      <c r="N3948" s="297" t="str">
        <f>_xlfn.IFNA(VLOOKUP($E:$E,'1'!$A:$E,3,0),"")</f>
        <v/>
      </c>
      <c r="O3948" s="297" t="str">
        <f>_xlfn.IFNA(VLOOKUP($E:$E,'2'!$A:$E,3,0),"")</f>
        <v/>
      </c>
      <c r="P3948" s="297" t="str">
        <f>_xlfn.IFNA(VLOOKUP($E:$E,'3'!$A:$D,3,0),"")</f>
        <v/>
      </c>
      <c r="Q3948" s="297" t="str">
        <f>_xlfn.IFNA(VLOOKUP($E:$E,'4'!$A:$F,3,0),"")</f>
        <v/>
      </c>
      <c r="R3948" s="297" t="str">
        <f>_xlfn.IFNA(VLOOKUP($E:$E,'5'!$A:$F,3,0),"")</f>
        <v/>
      </c>
      <c r="S3948" s="297" t="str">
        <f>_xlfn.IFNA(VLOOKUP($E:$E,'6'!$A:$F,3,0),"")</f>
        <v/>
      </c>
      <c r="T3948" s="313">
        <v>1</v>
      </c>
      <c r="U3948" s="313">
        <v>25</v>
      </c>
      <c r="V3948" s="313">
        <v>50</v>
      </c>
      <c r="W3948" s="314">
        <v>0.185</v>
      </c>
      <c r="X3948" s="315">
        <v>8.0000000000000004E-4</v>
      </c>
      <c r="Y3948" s="749">
        <v>360</v>
      </c>
      <c r="Z3948" s="282"/>
      <c r="AA3948" s="316" t="s">
        <v>393</v>
      </c>
      <c r="AB3948" s="282" t="s">
        <v>9885</v>
      </c>
      <c r="AC3948" s="317" t="s">
        <v>2081</v>
      </c>
      <c r="AD3948" s="318" t="s">
        <v>2770</v>
      </c>
      <c r="AE3948" s="319">
        <v>0</v>
      </c>
      <c r="AF3948" s="319" t="s">
        <v>11282</v>
      </c>
      <c r="AG3948" s="320">
        <v>4.7</v>
      </c>
      <c r="AH3948" s="321">
        <f t="shared" si="673"/>
        <v>0</v>
      </c>
      <c r="AI3948" s="287">
        <f>_xlfn.IFNA(VLOOKUP(AD:AD,грп!B:C,2,0),0)</f>
        <v>0</v>
      </c>
      <c r="AJ3948" s="607">
        <v>50</v>
      </c>
      <c r="AK3948" s="672">
        <f t="shared" si="664"/>
        <v>0</v>
      </c>
      <c r="AL3948" s="174"/>
    </row>
    <row r="3949" spans="1:38" s="4" customFormat="1" ht="12" customHeight="1" outlineLevel="1" x14ac:dyDescent="0.35">
      <c r="A3949" s="307" t="s">
        <v>10402</v>
      </c>
      <c r="B3949" s="308" t="s">
        <v>9105</v>
      </c>
      <c r="C3949" s="309"/>
      <c r="D3949" s="310" t="s">
        <v>10295</v>
      </c>
      <c r="E3949" s="322" t="s">
        <v>4729</v>
      </c>
      <c r="F3949" s="293"/>
      <c r="G3949" s="293"/>
      <c r="H3949" s="294" t="s">
        <v>11838</v>
      </c>
      <c r="I3949" s="294" t="str">
        <f>IFERROR(_xlfn.IFNA(VLOOKUP($D:$D,history!$I:$Y,3,0),VLOOKUP(E:E,history!$H:$Y,4,0)),"--")</f>
        <v>--</v>
      </c>
      <c r="J3949" s="282" t="s">
        <v>9870</v>
      </c>
      <c r="K3949" s="282" t="str">
        <f t="shared" si="667"/>
        <v/>
      </c>
      <c r="L3949" s="312">
        <f t="shared" si="674"/>
        <v>96.87</v>
      </c>
      <c r="M3949" s="312">
        <f t="shared" si="675"/>
        <v>146.78</v>
      </c>
      <c r="N3949" s="297" t="str">
        <f>_xlfn.IFNA(VLOOKUP($E:$E,'1'!$A:$E,3,0),"")</f>
        <v/>
      </c>
      <c r="O3949" s="297" t="str">
        <f>_xlfn.IFNA(VLOOKUP($E:$E,'2'!$A:$E,3,0),"")</f>
        <v/>
      </c>
      <c r="P3949" s="297" t="str">
        <f>_xlfn.IFNA(VLOOKUP($E:$E,'3'!$A:$D,3,0),"")</f>
        <v/>
      </c>
      <c r="Q3949" s="297" t="str">
        <f>_xlfn.IFNA(VLOOKUP($E:$E,'4'!$A:$F,3,0),"")</f>
        <v/>
      </c>
      <c r="R3949" s="297" t="str">
        <f>_xlfn.IFNA(VLOOKUP($E:$E,'5'!$A:$F,3,0),"")</f>
        <v/>
      </c>
      <c r="S3949" s="297" t="str">
        <f>_xlfn.IFNA(VLOOKUP($E:$E,'6'!$A:$F,3,0),"")</f>
        <v/>
      </c>
      <c r="T3949" s="313">
        <v>1</v>
      </c>
      <c r="U3949" s="313">
        <v>100</v>
      </c>
      <c r="V3949" s="313">
        <v>200</v>
      </c>
      <c r="W3949" s="314">
        <v>2.5999999999999999E-2</v>
      </c>
      <c r="X3949" s="315">
        <v>2.0000000000000001E-4</v>
      </c>
      <c r="Y3949" s="749">
        <v>140</v>
      </c>
      <c r="Z3949" s="282"/>
      <c r="AA3949" s="316" t="s">
        <v>10390</v>
      </c>
      <c r="AB3949" s="282" t="s">
        <v>9163</v>
      </c>
      <c r="AC3949" s="317" t="s">
        <v>2081</v>
      </c>
      <c r="AD3949" s="318" t="s">
        <v>2770</v>
      </c>
      <c r="AE3949" s="319">
        <v>0</v>
      </c>
      <c r="AF3949" s="319" t="s">
        <v>11282</v>
      </c>
      <c r="AG3949" s="320">
        <v>1.84</v>
      </c>
      <c r="AH3949" s="321">
        <f t="shared" si="673"/>
        <v>0</v>
      </c>
      <c r="AI3949" s="287">
        <f>_xlfn.IFNA(VLOOKUP(AD:AD,грп!B:C,2,0),0)</f>
        <v>0</v>
      </c>
      <c r="AJ3949" s="607">
        <v>50</v>
      </c>
      <c r="AK3949" s="672">
        <f t="shared" si="664"/>
        <v>0</v>
      </c>
      <c r="AL3949" s="174"/>
    </row>
    <row r="3950" spans="1:38" s="248" customFormat="1" ht="11.45" customHeight="1" outlineLevel="1" x14ac:dyDescent="0.35">
      <c r="A3950" s="307" t="s">
        <v>10402</v>
      </c>
      <c r="B3950" s="308" t="s">
        <v>9192</v>
      </c>
      <c r="C3950" s="330"/>
      <c r="D3950" s="310" t="s">
        <v>11800</v>
      </c>
      <c r="E3950" s="453" t="s">
        <v>9178</v>
      </c>
      <c r="F3950" s="293"/>
      <c r="G3950" s="293"/>
      <c r="H3950" s="294" t="s">
        <v>5946</v>
      </c>
      <c r="I3950" s="294" t="str">
        <f>IFERROR(_xlfn.IFNA(VLOOKUP($D:$D,history!$I:$Y,3,0),VLOOKUP(E:E,history!$H:$Y,4,0)),"--")</f>
        <v>--</v>
      </c>
      <c r="J3950" s="282" t="s">
        <v>9868</v>
      </c>
      <c r="K3950" s="282" t="str">
        <f t="shared" si="667"/>
        <v/>
      </c>
      <c r="L3950" s="312">
        <f t="shared" si="674"/>
        <v>130.57</v>
      </c>
      <c r="M3950" s="312">
        <f t="shared" si="675"/>
        <v>197.83</v>
      </c>
      <c r="N3950" s="297" t="str">
        <f>_xlfn.IFNA(VLOOKUP($E:$E,'1'!$A:$E,3,0),"")</f>
        <v/>
      </c>
      <c r="O3950" s="297" t="str">
        <f>_xlfn.IFNA(VLOOKUP($E:$E,'2'!$A:$E,3,0),"")</f>
        <v/>
      </c>
      <c r="P3950" s="297" t="str">
        <f>_xlfn.IFNA(VLOOKUP($E:$E,'3'!$A:$D,3,0),"")</f>
        <v/>
      </c>
      <c r="Q3950" s="297" t="str">
        <f>_xlfn.IFNA(VLOOKUP($E:$E,'4'!$A:$F,3,0),"")</f>
        <v/>
      </c>
      <c r="R3950" s="297" t="str">
        <f>_xlfn.IFNA(VLOOKUP($E:$E,'5'!$A:$F,3,0),"")</f>
        <v/>
      </c>
      <c r="S3950" s="297" t="str">
        <f>_xlfn.IFNA(VLOOKUP($E:$E,'6'!$A:$F,3,0),"")</f>
        <v/>
      </c>
      <c r="T3950" s="313">
        <v>1</v>
      </c>
      <c r="U3950" s="313">
        <v>1</v>
      </c>
      <c r="V3950" s="313">
        <v>1</v>
      </c>
      <c r="W3950" s="314">
        <v>0.16900000000000001</v>
      </c>
      <c r="X3950" s="315">
        <v>4.5625E-4</v>
      </c>
      <c r="Y3950" s="749">
        <v>190</v>
      </c>
      <c r="Z3950" s="282"/>
      <c r="AA3950" s="316" t="s">
        <v>393</v>
      </c>
      <c r="AB3950" s="282" t="s">
        <v>9885</v>
      </c>
      <c r="AC3950" s="317" t="s">
        <v>2081</v>
      </c>
      <c r="AD3950" s="318" t="s">
        <v>2770</v>
      </c>
      <c r="AE3950" s="319">
        <v>0</v>
      </c>
      <c r="AF3950" s="319" t="s">
        <v>11282</v>
      </c>
      <c r="AG3950" s="320">
        <v>2.48</v>
      </c>
      <c r="AH3950" s="321">
        <f t="shared" si="673"/>
        <v>0</v>
      </c>
      <c r="AI3950" s="287">
        <f>_xlfn.IFNA(VLOOKUP(AD:AD,грп!B:C,2,0),0)</f>
        <v>0</v>
      </c>
      <c r="AJ3950" s="607">
        <v>50</v>
      </c>
      <c r="AK3950" s="672">
        <f t="shared" si="664"/>
        <v>0</v>
      </c>
      <c r="AL3950" s="174"/>
    </row>
    <row r="3951" spans="1:38" s="248" customFormat="1" ht="11.45" customHeight="1" outlineLevel="1" x14ac:dyDescent="0.35">
      <c r="A3951" s="307" t="s">
        <v>10402</v>
      </c>
      <c r="B3951" s="308" t="s">
        <v>9193</v>
      </c>
      <c r="C3951" s="330"/>
      <c r="D3951" s="452" t="s">
        <v>11801</v>
      </c>
      <c r="E3951" s="322" t="s">
        <v>9179</v>
      </c>
      <c r="F3951" s="293"/>
      <c r="G3951" s="293"/>
      <c r="H3951" s="294" t="s">
        <v>5946</v>
      </c>
      <c r="I3951" s="294" t="str">
        <f>IFERROR(_xlfn.IFNA(VLOOKUP($D:$D,history!$I:$Y,3,0),VLOOKUP(E:E,history!$H:$Y,4,0)),"--")</f>
        <v>--</v>
      </c>
      <c r="J3951" s="282" t="s">
        <v>5946</v>
      </c>
      <c r="K3951" s="282" t="str">
        <f t="shared" si="667"/>
        <v/>
      </c>
      <c r="L3951" s="312">
        <f t="shared" si="674"/>
        <v>201.64</v>
      </c>
      <c r="M3951" s="312">
        <f t="shared" si="675"/>
        <v>305.52</v>
      </c>
      <c r="N3951" s="297" t="str">
        <f>_xlfn.IFNA(VLOOKUP($E:$E,'1'!$A:$E,3,0),"")</f>
        <v/>
      </c>
      <c r="O3951" s="297" t="str">
        <f>_xlfn.IFNA(VLOOKUP($E:$E,'2'!$A:$E,3,0),"")</f>
        <v/>
      </c>
      <c r="P3951" s="297" t="str">
        <f>_xlfn.IFNA(VLOOKUP($E:$E,'3'!$A:$D,3,0),"")</f>
        <v/>
      </c>
      <c r="Q3951" s="297" t="str">
        <f>_xlfn.IFNA(VLOOKUP($E:$E,'4'!$A:$F,3,0),"")</f>
        <v/>
      </c>
      <c r="R3951" s="297" t="str">
        <f>_xlfn.IFNA(VLOOKUP($E:$E,'5'!$A:$F,3,0),"")</f>
        <v/>
      </c>
      <c r="S3951" s="297" t="str">
        <f>_xlfn.IFNA(VLOOKUP($E:$E,'6'!$A:$F,3,0),"")</f>
        <v/>
      </c>
      <c r="T3951" s="313">
        <v>1</v>
      </c>
      <c r="U3951" s="313">
        <v>1</v>
      </c>
      <c r="V3951" s="313">
        <v>1</v>
      </c>
      <c r="W3951" s="314">
        <v>0.42699999999999999</v>
      </c>
      <c r="X3951" s="315">
        <v>9.0909089999999997E-4</v>
      </c>
      <c r="Y3951" s="749">
        <v>290</v>
      </c>
      <c r="Z3951" s="282"/>
      <c r="AA3951" s="316" t="s">
        <v>393</v>
      </c>
      <c r="AB3951" s="282" t="s">
        <v>9885</v>
      </c>
      <c r="AC3951" s="317" t="s">
        <v>2081</v>
      </c>
      <c r="AD3951" s="318" t="s">
        <v>2770</v>
      </c>
      <c r="AE3951" s="319">
        <v>0</v>
      </c>
      <c r="AF3951" s="319" t="s">
        <v>11282</v>
      </c>
      <c r="AG3951" s="320">
        <v>3.83</v>
      </c>
      <c r="AH3951" s="321">
        <f t="shared" si="673"/>
        <v>0</v>
      </c>
      <c r="AI3951" s="287">
        <f>_xlfn.IFNA(VLOOKUP(AD:AD,грп!B:C,2,0),0)</f>
        <v>0</v>
      </c>
      <c r="AJ3951" s="607">
        <v>0</v>
      </c>
      <c r="AK3951" s="672">
        <f t="shared" si="664"/>
        <v>0</v>
      </c>
      <c r="AL3951" s="174"/>
    </row>
    <row r="3952" spans="1:38" s="4" customFormat="1" ht="11.45" customHeight="1" outlineLevel="1" x14ac:dyDescent="0.35">
      <c r="A3952" s="307" t="s">
        <v>10402</v>
      </c>
      <c r="B3952" s="308" t="s">
        <v>9843</v>
      </c>
      <c r="C3952" s="325" t="s">
        <v>1916</v>
      </c>
      <c r="D3952" s="452" t="s">
        <v>11802</v>
      </c>
      <c r="E3952" s="322" t="s">
        <v>9834</v>
      </c>
      <c r="F3952" s="293"/>
      <c r="G3952" s="293"/>
      <c r="H3952" s="294" t="s">
        <v>5946</v>
      </c>
      <c r="I3952" s="294" t="str">
        <f>IFERROR(_xlfn.IFNA(VLOOKUP($D:$D,history!$I:$Y,3,0),VLOOKUP(E:E,history!$H:$Y,4,0)),"--")</f>
        <v>--</v>
      </c>
      <c r="J3952" s="282" t="s">
        <v>9869</v>
      </c>
      <c r="K3952" s="282" t="str">
        <f t="shared" si="667"/>
        <v/>
      </c>
      <c r="L3952" s="326">
        <f t="shared" ref="L3952:L3959" si="676">M3952</f>
        <v>50</v>
      </c>
      <c r="M3952" s="326">
        <v>50</v>
      </c>
      <c r="N3952" s="297" t="str">
        <f>_xlfn.IFNA(VLOOKUP($E:$E,'1'!$A:$E,3,0),"")</f>
        <v/>
      </c>
      <c r="O3952" s="297" t="str">
        <f>_xlfn.IFNA(VLOOKUP($E:$E,'2'!$A:$E,3,0),"")</f>
        <v/>
      </c>
      <c r="P3952" s="297" t="str">
        <f>_xlfn.IFNA(VLOOKUP($E:$E,'3'!$A:$D,3,0),"")</f>
        <v/>
      </c>
      <c r="Q3952" s="297" t="str">
        <f>_xlfn.IFNA(VLOOKUP($E:$E,'4'!$A:$F,3,0),"")</f>
        <v/>
      </c>
      <c r="R3952" s="297" t="str">
        <f>_xlfn.IFNA(VLOOKUP($E:$E,'5'!$A:$F,3,0),"")</f>
        <v/>
      </c>
      <c r="S3952" s="297" t="str">
        <f>_xlfn.IFNA(VLOOKUP($E:$E,'6'!$A:$F,3,0),"")</f>
        <v/>
      </c>
      <c r="T3952" s="313">
        <v>1</v>
      </c>
      <c r="U3952" s="313">
        <v>1</v>
      </c>
      <c r="V3952" s="313">
        <v>200</v>
      </c>
      <c r="W3952" s="314">
        <v>0.06</v>
      </c>
      <c r="X3952" s="315">
        <v>1.1745E-3</v>
      </c>
      <c r="Y3952" s="749">
        <v>70</v>
      </c>
      <c r="Z3952" s="282"/>
      <c r="AA3952" s="316" t="s">
        <v>393</v>
      </c>
      <c r="AB3952" s="282" t="s">
        <v>9885</v>
      </c>
      <c r="AC3952" s="317" t="s">
        <v>2081</v>
      </c>
      <c r="AD3952" s="318" t="s">
        <v>2758</v>
      </c>
      <c r="AE3952" s="319">
        <v>0</v>
      </c>
      <c r="AF3952" s="319" t="s">
        <v>11273</v>
      </c>
      <c r="AG3952" s="320">
        <v>0.42</v>
      </c>
      <c r="AH3952" s="321">
        <f t="shared" si="673"/>
        <v>0</v>
      </c>
      <c r="AI3952" s="287">
        <f>_xlfn.IFNA(VLOOKUP(AD:AD,грп!B:C,2,0),0)</f>
        <v>0</v>
      </c>
      <c r="AJ3952" s="607">
        <v>0</v>
      </c>
      <c r="AK3952" s="672" t="str">
        <f t="shared" ref="AK3952:AK4015" si="677">C3952</f>
        <v>спеццена</v>
      </c>
      <c r="AL3952" s="174"/>
    </row>
    <row r="3953" spans="1:38" s="4" customFormat="1" ht="11.45" customHeight="1" outlineLevel="1" x14ac:dyDescent="0.35">
      <c r="A3953" s="307" t="s">
        <v>339</v>
      </c>
      <c r="B3953" s="308" t="s">
        <v>9844</v>
      </c>
      <c r="C3953" s="325" t="s">
        <v>1916</v>
      </c>
      <c r="D3953" s="452" t="s">
        <v>11803</v>
      </c>
      <c r="E3953" s="322" t="s">
        <v>9835</v>
      </c>
      <c r="F3953" s="293"/>
      <c r="G3953" s="293"/>
      <c r="H3953" s="294" t="s">
        <v>5946</v>
      </c>
      <c r="I3953" s="294" t="str">
        <f>IFERROR(_xlfn.IFNA(VLOOKUP($D:$D,history!$I:$Y,3,0),VLOOKUP(E:E,history!$H:$Y,4,0)),"--")</f>
        <v>--</v>
      </c>
      <c r="J3953" s="282" t="s">
        <v>9869</v>
      </c>
      <c r="K3953" s="282" t="str">
        <f t="shared" si="667"/>
        <v/>
      </c>
      <c r="L3953" s="326">
        <f t="shared" si="676"/>
        <v>70</v>
      </c>
      <c r="M3953" s="326">
        <v>70</v>
      </c>
      <c r="N3953" s="297" t="str">
        <f>_xlfn.IFNA(VLOOKUP($E:$E,'1'!$A:$E,3,0),"")</f>
        <v/>
      </c>
      <c r="O3953" s="297" t="str">
        <f>_xlfn.IFNA(VLOOKUP($E:$E,'2'!$A:$E,3,0),"")</f>
        <v/>
      </c>
      <c r="P3953" s="297" t="str">
        <f>_xlfn.IFNA(VLOOKUP($E:$E,'3'!$A:$D,3,0),"")</f>
        <v/>
      </c>
      <c r="Q3953" s="297" t="str">
        <f>_xlfn.IFNA(VLOOKUP($E:$E,'4'!$A:$F,3,0),"")</f>
        <v/>
      </c>
      <c r="R3953" s="297" t="str">
        <f>_xlfn.IFNA(VLOOKUP($E:$E,'5'!$A:$F,3,0),"")</f>
        <v/>
      </c>
      <c r="S3953" s="297" t="str">
        <f>_xlfn.IFNA(VLOOKUP($E:$E,'6'!$A:$F,3,0),"")</f>
        <v/>
      </c>
      <c r="T3953" s="313">
        <v>1</v>
      </c>
      <c r="U3953" s="313">
        <v>1</v>
      </c>
      <c r="V3953" s="313">
        <v>20</v>
      </c>
      <c r="W3953" s="314">
        <v>0.15</v>
      </c>
      <c r="X3953" s="315">
        <v>2.64E-3</v>
      </c>
      <c r="Y3953" s="749">
        <v>90</v>
      </c>
      <c r="Z3953" s="282"/>
      <c r="AA3953" s="316" t="s">
        <v>393</v>
      </c>
      <c r="AB3953" s="282" t="s">
        <v>9885</v>
      </c>
      <c r="AC3953" s="317" t="s">
        <v>2081</v>
      </c>
      <c r="AD3953" s="318" t="s">
        <v>2073</v>
      </c>
      <c r="AE3953" s="319" t="s">
        <v>11326</v>
      </c>
      <c r="AF3953" s="319" t="s">
        <v>11328</v>
      </c>
      <c r="AG3953" s="320">
        <v>0.62</v>
      </c>
      <c r="AH3953" s="321">
        <f t="shared" si="673"/>
        <v>0</v>
      </c>
      <c r="AI3953" s="287">
        <f>_xlfn.IFNA(VLOOKUP(AD:AD,грп!B:C,2,0),0)</f>
        <v>0</v>
      </c>
      <c r="AJ3953" s="607">
        <v>0</v>
      </c>
      <c r="AK3953" s="672" t="str">
        <f t="shared" si="677"/>
        <v>спеццена</v>
      </c>
      <c r="AL3953" s="174"/>
    </row>
    <row r="3954" spans="1:38" s="4" customFormat="1" ht="11.45" customHeight="1" outlineLevel="1" x14ac:dyDescent="0.35">
      <c r="A3954" s="307" t="s">
        <v>339</v>
      </c>
      <c r="B3954" s="308" t="s">
        <v>9845</v>
      </c>
      <c r="C3954" s="325" t="s">
        <v>1916</v>
      </c>
      <c r="D3954" s="452" t="s">
        <v>11804</v>
      </c>
      <c r="E3954" s="322" t="s">
        <v>9836</v>
      </c>
      <c r="F3954" s="293"/>
      <c r="G3954" s="293"/>
      <c r="H3954" s="294" t="s">
        <v>5946</v>
      </c>
      <c r="I3954" s="294" t="str">
        <f>IFERROR(_xlfn.IFNA(VLOOKUP($D:$D,history!$I:$Y,3,0),VLOOKUP(E:E,history!$H:$Y,4,0)),"--")</f>
        <v>--</v>
      </c>
      <c r="J3954" s="282" t="s">
        <v>9869</v>
      </c>
      <c r="K3954" s="282" t="str">
        <f t="shared" si="667"/>
        <v/>
      </c>
      <c r="L3954" s="326">
        <f t="shared" si="676"/>
        <v>180</v>
      </c>
      <c r="M3954" s="326">
        <v>180</v>
      </c>
      <c r="N3954" s="297" t="str">
        <f>_xlfn.IFNA(VLOOKUP($E:$E,'1'!$A:$E,3,0),"")</f>
        <v/>
      </c>
      <c r="O3954" s="297" t="str">
        <f>_xlfn.IFNA(VLOOKUP($E:$E,'2'!$A:$E,3,0),"")</f>
        <v/>
      </c>
      <c r="P3954" s="297" t="str">
        <f>_xlfn.IFNA(VLOOKUP($E:$E,'3'!$A:$D,3,0),"")</f>
        <v/>
      </c>
      <c r="Q3954" s="297" t="str">
        <f>_xlfn.IFNA(VLOOKUP($E:$E,'4'!$A:$F,3,0),"")</f>
        <v/>
      </c>
      <c r="R3954" s="297" t="str">
        <f>_xlfn.IFNA(VLOOKUP($E:$E,'5'!$A:$F,3,0),"")</f>
        <v/>
      </c>
      <c r="S3954" s="297" t="str">
        <f>_xlfn.IFNA(VLOOKUP($E:$E,'6'!$A:$F,3,0),"")</f>
        <v/>
      </c>
      <c r="T3954" s="313">
        <v>1</v>
      </c>
      <c r="U3954" s="313">
        <v>500</v>
      </c>
      <c r="V3954" s="313">
        <v>5000</v>
      </c>
      <c r="W3954" s="314">
        <v>0.17799999999999999</v>
      </c>
      <c r="X3954" s="315">
        <v>4.9200000000000003E-4</v>
      </c>
      <c r="Y3954" s="749">
        <v>250</v>
      </c>
      <c r="Z3954" s="282"/>
      <c r="AA3954" s="316" t="s">
        <v>393</v>
      </c>
      <c r="AB3954" s="282" t="s">
        <v>9885</v>
      </c>
      <c r="AC3954" s="317" t="s">
        <v>2081</v>
      </c>
      <c r="AD3954" s="318" t="s">
        <v>2770</v>
      </c>
      <c r="AE3954" s="319">
        <v>0</v>
      </c>
      <c r="AF3954" s="319" t="s">
        <v>11282</v>
      </c>
      <c r="AG3954" s="320">
        <v>2.88</v>
      </c>
      <c r="AH3954" s="321">
        <f t="shared" si="673"/>
        <v>0</v>
      </c>
      <c r="AI3954" s="287">
        <f>_xlfn.IFNA(VLOOKUP(AD:AD,грп!B:C,2,0),0)</f>
        <v>0</v>
      </c>
      <c r="AJ3954" s="607">
        <v>20</v>
      </c>
      <c r="AK3954" s="672" t="str">
        <f t="shared" si="677"/>
        <v>спеццена</v>
      </c>
      <c r="AL3954" s="174"/>
    </row>
    <row r="3955" spans="1:38" s="4" customFormat="1" ht="11.45" customHeight="1" outlineLevel="1" x14ac:dyDescent="0.35">
      <c r="A3955" s="307" t="s">
        <v>10402</v>
      </c>
      <c r="B3955" s="308" t="s">
        <v>9846</v>
      </c>
      <c r="C3955" s="325" t="s">
        <v>1916</v>
      </c>
      <c r="D3955" s="452" t="s">
        <v>11805</v>
      </c>
      <c r="E3955" s="322" t="s">
        <v>9837</v>
      </c>
      <c r="F3955" s="293"/>
      <c r="G3955" s="293"/>
      <c r="H3955" s="294" t="s">
        <v>5946</v>
      </c>
      <c r="I3955" s="294" t="str">
        <f>IFERROR(_xlfn.IFNA(VLOOKUP($D:$D,history!$I:$Y,3,0),VLOOKUP(E:E,history!$H:$Y,4,0)),"--")</f>
        <v>--</v>
      </c>
      <c r="J3955" s="282" t="s">
        <v>9869</v>
      </c>
      <c r="K3955" s="282" t="str">
        <f t="shared" si="667"/>
        <v/>
      </c>
      <c r="L3955" s="326">
        <f t="shared" si="676"/>
        <v>60</v>
      </c>
      <c r="M3955" s="326">
        <v>60</v>
      </c>
      <c r="N3955" s="297" t="str">
        <f>_xlfn.IFNA(VLOOKUP($E:$E,'1'!$A:$E,3,0),"")</f>
        <v/>
      </c>
      <c r="O3955" s="297" t="str">
        <f>_xlfn.IFNA(VLOOKUP($E:$E,'2'!$A:$E,3,0),"")</f>
        <v/>
      </c>
      <c r="P3955" s="297" t="str">
        <f>_xlfn.IFNA(VLOOKUP($E:$E,'3'!$A:$D,3,0),"")</f>
        <v/>
      </c>
      <c r="Q3955" s="297" t="str">
        <f>_xlfn.IFNA(VLOOKUP($E:$E,'4'!$A:$F,3,0),"")</f>
        <v/>
      </c>
      <c r="R3955" s="297" t="str">
        <f>_xlfn.IFNA(VLOOKUP($E:$E,'5'!$A:$F,3,0),"")</f>
        <v/>
      </c>
      <c r="S3955" s="297" t="str">
        <f>_xlfn.IFNA(VLOOKUP($E:$E,'6'!$A:$F,3,0),"")</f>
        <v/>
      </c>
      <c r="T3955" s="313">
        <v>1</v>
      </c>
      <c r="U3955" s="313">
        <v>1</v>
      </c>
      <c r="V3955" s="313">
        <v>220</v>
      </c>
      <c r="W3955" s="314">
        <v>0.105</v>
      </c>
      <c r="X3955" s="315">
        <v>1.6100000000000001E-4</v>
      </c>
      <c r="Y3955" s="749">
        <v>80</v>
      </c>
      <c r="Z3955" s="282"/>
      <c r="AA3955" s="316" t="s">
        <v>393</v>
      </c>
      <c r="AB3955" s="282" t="s">
        <v>9885</v>
      </c>
      <c r="AC3955" s="317" t="s">
        <v>2081</v>
      </c>
      <c r="AD3955" s="318" t="s">
        <v>2062</v>
      </c>
      <c r="AE3955" s="319">
        <v>0</v>
      </c>
      <c r="AF3955" s="319" t="s">
        <v>11282</v>
      </c>
      <c r="AG3955" s="320">
        <v>0.43</v>
      </c>
      <c r="AH3955" s="321">
        <f t="shared" si="673"/>
        <v>0</v>
      </c>
      <c r="AI3955" s="287">
        <f>_xlfn.IFNA(VLOOKUP(AD:AD,грп!B:C,2,0),0)</f>
        <v>0</v>
      </c>
      <c r="AJ3955" s="607">
        <v>0</v>
      </c>
      <c r="AK3955" s="672" t="str">
        <f t="shared" si="677"/>
        <v>спеццена</v>
      </c>
      <c r="AL3955" s="174"/>
    </row>
    <row r="3956" spans="1:38" s="4" customFormat="1" ht="11.45" customHeight="1" outlineLevel="1" x14ac:dyDescent="0.35">
      <c r="A3956" s="307" t="s">
        <v>10402</v>
      </c>
      <c r="B3956" s="308" t="s">
        <v>9847</v>
      </c>
      <c r="C3956" s="325" t="s">
        <v>1916</v>
      </c>
      <c r="D3956" s="452" t="s">
        <v>11806</v>
      </c>
      <c r="E3956" s="322" t="s">
        <v>9838</v>
      </c>
      <c r="F3956" s="293"/>
      <c r="G3956" s="293"/>
      <c r="H3956" s="294" t="s">
        <v>5946</v>
      </c>
      <c r="I3956" s="294" t="str">
        <f>IFERROR(_xlfn.IFNA(VLOOKUP($D:$D,history!$I:$Y,3,0),VLOOKUP(E:E,history!$H:$Y,4,0)),"--")</f>
        <v>--</v>
      </c>
      <c r="J3956" s="282" t="s">
        <v>5946</v>
      </c>
      <c r="K3956" s="282" t="str">
        <f t="shared" si="667"/>
        <v/>
      </c>
      <c r="L3956" s="326">
        <f t="shared" si="676"/>
        <v>40</v>
      </c>
      <c r="M3956" s="326">
        <v>40</v>
      </c>
      <c r="N3956" s="297" t="str">
        <f>_xlfn.IFNA(VLOOKUP($E:$E,'1'!$A:$E,3,0),"")</f>
        <v/>
      </c>
      <c r="O3956" s="297" t="str">
        <f>_xlfn.IFNA(VLOOKUP($E:$E,'2'!$A:$E,3,0),"")</f>
        <v/>
      </c>
      <c r="P3956" s="297" t="str">
        <f>_xlfn.IFNA(VLOOKUP($E:$E,'3'!$A:$D,3,0),"")</f>
        <v/>
      </c>
      <c r="Q3956" s="297" t="str">
        <f>_xlfn.IFNA(VLOOKUP($E:$E,'4'!$A:$F,3,0),"")</f>
        <v/>
      </c>
      <c r="R3956" s="297" t="str">
        <f>_xlfn.IFNA(VLOOKUP($E:$E,'5'!$A:$F,3,0),"")</f>
        <v/>
      </c>
      <c r="S3956" s="297" t="str">
        <f>_xlfn.IFNA(VLOOKUP($E:$E,'6'!$A:$F,3,0),"")</f>
        <v/>
      </c>
      <c r="T3956" s="313">
        <v>1</v>
      </c>
      <c r="U3956" s="313">
        <v>1</v>
      </c>
      <c r="V3956" s="313">
        <v>100</v>
      </c>
      <c r="W3956" s="314">
        <v>0.112</v>
      </c>
      <c r="X3956" s="315">
        <v>1.224E-3</v>
      </c>
      <c r="Y3956" s="749">
        <v>60</v>
      </c>
      <c r="Z3956" s="282"/>
      <c r="AA3956" s="316" t="s">
        <v>393</v>
      </c>
      <c r="AB3956" s="282" t="s">
        <v>9885</v>
      </c>
      <c r="AC3956" s="317" t="s">
        <v>2081</v>
      </c>
      <c r="AD3956" s="318" t="s">
        <v>2758</v>
      </c>
      <c r="AE3956" s="319">
        <v>0</v>
      </c>
      <c r="AF3956" s="319" t="s">
        <v>11273</v>
      </c>
      <c r="AG3956" s="320">
        <v>0.19</v>
      </c>
      <c r="AH3956" s="321">
        <f t="shared" si="673"/>
        <v>0</v>
      </c>
      <c r="AI3956" s="287">
        <f>_xlfn.IFNA(VLOOKUP(AD:AD,грп!B:C,2,0),0)</f>
        <v>0</v>
      </c>
      <c r="AJ3956" s="607">
        <v>0</v>
      </c>
      <c r="AK3956" s="672" t="str">
        <f t="shared" si="677"/>
        <v>спеццена</v>
      </c>
      <c r="AL3956" s="174"/>
    </row>
    <row r="3957" spans="1:38" s="4" customFormat="1" ht="11.45" customHeight="1" outlineLevel="1" x14ac:dyDescent="0.35">
      <c r="A3957" s="307" t="s">
        <v>10402</v>
      </c>
      <c r="B3957" s="308" t="s">
        <v>9848</v>
      </c>
      <c r="C3957" s="325" t="s">
        <v>1916</v>
      </c>
      <c r="D3957" s="310" t="s">
        <v>11807</v>
      </c>
      <c r="E3957" s="322" t="s">
        <v>9839</v>
      </c>
      <c r="F3957" s="293"/>
      <c r="G3957" s="293"/>
      <c r="H3957" s="294" t="s">
        <v>5946</v>
      </c>
      <c r="I3957" s="294" t="str">
        <f>IFERROR(_xlfn.IFNA(VLOOKUP($D:$D,history!$I:$Y,3,0),VLOOKUP(E:E,history!$H:$Y,4,0)),"--")</f>
        <v>--</v>
      </c>
      <c r="J3957" s="282" t="s">
        <v>5946</v>
      </c>
      <c r="K3957" s="282" t="str">
        <f t="shared" si="667"/>
        <v/>
      </c>
      <c r="L3957" s="326">
        <f t="shared" si="676"/>
        <v>50</v>
      </c>
      <c r="M3957" s="326">
        <v>50</v>
      </c>
      <c r="N3957" s="297" t="str">
        <f>_xlfn.IFNA(VLOOKUP($E:$E,'1'!$A:$E,3,0),"")</f>
        <v/>
      </c>
      <c r="O3957" s="297" t="str">
        <f>_xlfn.IFNA(VLOOKUP($E:$E,'2'!$A:$E,3,0),"")</f>
        <v/>
      </c>
      <c r="P3957" s="297" t="str">
        <f>_xlfn.IFNA(VLOOKUP($E:$E,'3'!$A:$D,3,0),"")</f>
        <v/>
      </c>
      <c r="Q3957" s="297" t="str">
        <f>_xlfn.IFNA(VLOOKUP($E:$E,'4'!$A:$F,3,0),"")</f>
        <v/>
      </c>
      <c r="R3957" s="297" t="str">
        <f>_xlfn.IFNA(VLOOKUP($E:$E,'5'!$A:$F,3,0),"")</f>
        <v/>
      </c>
      <c r="S3957" s="297" t="str">
        <f>_xlfn.IFNA(VLOOKUP($E:$E,'6'!$A:$F,3,0),"")</f>
        <v/>
      </c>
      <c r="T3957" s="313">
        <v>1</v>
      </c>
      <c r="U3957" s="313">
        <v>1</v>
      </c>
      <c r="V3957" s="313">
        <v>100</v>
      </c>
      <c r="W3957" s="314">
        <v>0.124</v>
      </c>
      <c r="X3957" s="315">
        <v>1.485E-3</v>
      </c>
      <c r="Y3957" s="749">
        <v>70</v>
      </c>
      <c r="Z3957" s="282"/>
      <c r="AA3957" s="316" t="s">
        <v>393</v>
      </c>
      <c r="AB3957" s="282" t="s">
        <v>9885</v>
      </c>
      <c r="AC3957" s="317" t="s">
        <v>2081</v>
      </c>
      <c r="AD3957" s="318" t="s">
        <v>2758</v>
      </c>
      <c r="AE3957" s="319">
        <v>0</v>
      </c>
      <c r="AF3957" s="319" t="s">
        <v>11273</v>
      </c>
      <c r="AG3957" s="320">
        <v>0.42</v>
      </c>
      <c r="AH3957" s="321">
        <f t="shared" si="673"/>
        <v>0</v>
      </c>
      <c r="AI3957" s="287">
        <f>_xlfn.IFNA(VLOOKUP(AD:AD,грп!B:C,2,0),0)</f>
        <v>0</v>
      </c>
      <c r="AJ3957" s="607">
        <v>0</v>
      </c>
      <c r="AK3957" s="672" t="str">
        <f t="shared" si="677"/>
        <v>спеццена</v>
      </c>
      <c r="AL3957" s="174"/>
    </row>
    <row r="3958" spans="1:38" s="4" customFormat="1" ht="11.45" customHeight="1" outlineLevel="1" x14ac:dyDescent="0.35">
      <c r="A3958" s="307" t="s">
        <v>10402</v>
      </c>
      <c r="B3958" s="308" t="s">
        <v>9849</v>
      </c>
      <c r="C3958" s="325" t="s">
        <v>1916</v>
      </c>
      <c r="D3958" s="310" t="s">
        <v>11808</v>
      </c>
      <c r="E3958" s="322" t="s">
        <v>9840</v>
      </c>
      <c r="F3958" s="293"/>
      <c r="G3958" s="293"/>
      <c r="H3958" s="294" t="s">
        <v>5946</v>
      </c>
      <c r="I3958" s="294" t="str">
        <f>IFERROR(_xlfn.IFNA(VLOOKUP($D:$D,history!$I:$Y,3,0),VLOOKUP(E:E,history!$H:$Y,4,0)),"--")</f>
        <v>--</v>
      </c>
      <c r="J3958" s="282" t="s">
        <v>5946</v>
      </c>
      <c r="K3958" s="282" t="str">
        <f t="shared" si="667"/>
        <v/>
      </c>
      <c r="L3958" s="326">
        <f t="shared" si="676"/>
        <v>110</v>
      </c>
      <c r="M3958" s="326">
        <v>110</v>
      </c>
      <c r="N3958" s="297" t="str">
        <f>_xlfn.IFNA(VLOOKUP($E:$E,'1'!$A:$E,3,0),"")</f>
        <v/>
      </c>
      <c r="O3958" s="297" t="str">
        <f>_xlfn.IFNA(VLOOKUP($E:$E,'2'!$A:$E,3,0),"")</f>
        <v/>
      </c>
      <c r="P3958" s="297" t="str">
        <f>_xlfn.IFNA(VLOOKUP($E:$E,'3'!$A:$D,3,0),"")</f>
        <v/>
      </c>
      <c r="Q3958" s="297" t="str">
        <f>_xlfn.IFNA(VLOOKUP($E:$E,'4'!$A:$F,3,0),"")</f>
        <v/>
      </c>
      <c r="R3958" s="297" t="str">
        <f>_xlfn.IFNA(VLOOKUP($E:$E,'5'!$A:$F,3,0),"")</f>
        <v/>
      </c>
      <c r="S3958" s="297" t="str">
        <f>_xlfn.IFNA(VLOOKUP($E:$E,'6'!$A:$F,3,0),"")</f>
        <v/>
      </c>
      <c r="T3958" s="313">
        <v>1</v>
      </c>
      <c r="U3958" s="313">
        <v>1</v>
      </c>
      <c r="V3958" s="313">
        <v>100</v>
      </c>
      <c r="W3958" s="314">
        <v>0.06</v>
      </c>
      <c r="X3958" s="315">
        <v>4.9499999999999997E-5</v>
      </c>
      <c r="Y3958" s="749">
        <v>150</v>
      </c>
      <c r="Z3958" s="282"/>
      <c r="AA3958" s="316" t="s">
        <v>393</v>
      </c>
      <c r="AB3958" s="282" t="s">
        <v>9885</v>
      </c>
      <c r="AC3958" s="317" t="s">
        <v>2081</v>
      </c>
      <c r="AD3958" s="318" t="s">
        <v>2706</v>
      </c>
      <c r="AE3958" s="319">
        <v>0</v>
      </c>
      <c r="AF3958" s="319" t="s">
        <v>11282</v>
      </c>
      <c r="AG3958" s="320">
        <v>0.97</v>
      </c>
      <c r="AH3958" s="321">
        <f t="shared" si="673"/>
        <v>0</v>
      </c>
      <c r="AI3958" s="287">
        <f>_xlfn.IFNA(VLOOKUP(AD:AD,грп!B:C,2,0),0)</f>
        <v>0</v>
      </c>
      <c r="AJ3958" s="607">
        <v>0</v>
      </c>
      <c r="AK3958" s="672" t="str">
        <f t="shared" si="677"/>
        <v>спеццена</v>
      </c>
      <c r="AL3958" s="174"/>
    </row>
    <row r="3959" spans="1:38" s="4" customFormat="1" ht="11.45" customHeight="1" outlineLevel="1" x14ac:dyDescent="0.35">
      <c r="A3959" s="307" t="s">
        <v>10402</v>
      </c>
      <c r="B3959" s="308" t="s">
        <v>9850</v>
      </c>
      <c r="C3959" s="325" t="s">
        <v>1916</v>
      </c>
      <c r="D3959" s="310" t="s">
        <v>11809</v>
      </c>
      <c r="E3959" s="322" t="s">
        <v>9841</v>
      </c>
      <c r="F3959" s="293"/>
      <c r="G3959" s="293"/>
      <c r="H3959" s="294" t="s">
        <v>5946</v>
      </c>
      <c r="I3959" s="294" t="str">
        <f>IFERROR(_xlfn.IFNA(VLOOKUP($D:$D,history!$I:$Y,3,0),VLOOKUP(E:E,history!$H:$Y,4,0)),"--")</f>
        <v>--</v>
      </c>
      <c r="J3959" s="282" t="s">
        <v>9869</v>
      </c>
      <c r="K3959" s="282" t="str">
        <f t="shared" si="667"/>
        <v/>
      </c>
      <c r="L3959" s="326">
        <f t="shared" si="676"/>
        <v>170</v>
      </c>
      <c r="M3959" s="326">
        <v>170</v>
      </c>
      <c r="N3959" s="297" t="str">
        <f>_xlfn.IFNA(VLOOKUP($E:$E,'1'!$A:$E,3,0),"")</f>
        <v/>
      </c>
      <c r="O3959" s="297" t="str">
        <f>_xlfn.IFNA(VLOOKUP($E:$E,'2'!$A:$E,3,0),"")</f>
        <v/>
      </c>
      <c r="P3959" s="297" t="str">
        <f>_xlfn.IFNA(VLOOKUP($E:$E,'3'!$A:$D,3,0),"")</f>
        <v/>
      </c>
      <c r="Q3959" s="297" t="str">
        <f>_xlfn.IFNA(VLOOKUP($E:$E,'4'!$A:$F,3,0),"")</f>
        <v/>
      </c>
      <c r="R3959" s="297" t="str">
        <f>_xlfn.IFNA(VLOOKUP($E:$E,'5'!$A:$F,3,0),"")</f>
        <v/>
      </c>
      <c r="S3959" s="297" t="str">
        <f>_xlfn.IFNA(VLOOKUP($E:$E,'6'!$A:$F,3,0),"")</f>
        <v/>
      </c>
      <c r="T3959" s="313">
        <v>1</v>
      </c>
      <c r="U3959" s="313">
        <v>1</v>
      </c>
      <c r="V3959" s="313">
        <v>100</v>
      </c>
      <c r="W3959" s="314">
        <v>0.11</v>
      </c>
      <c r="X3959" s="315">
        <v>7.4930000000000003E-5</v>
      </c>
      <c r="Y3959" s="749">
        <v>240</v>
      </c>
      <c r="Z3959" s="282"/>
      <c r="AA3959" s="316" t="s">
        <v>393</v>
      </c>
      <c r="AB3959" s="282" t="s">
        <v>9885</v>
      </c>
      <c r="AC3959" s="317" t="s">
        <v>2081</v>
      </c>
      <c r="AD3959" s="318" t="s">
        <v>2706</v>
      </c>
      <c r="AE3959" s="319">
        <v>0</v>
      </c>
      <c r="AF3959" s="319" t="s">
        <v>11282</v>
      </c>
      <c r="AG3959" s="585">
        <v>1.41</v>
      </c>
      <c r="AH3959" s="586">
        <f t="shared" si="673"/>
        <v>0</v>
      </c>
      <c r="AI3959" s="587">
        <f>_xlfn.IFNA(VLOOKUP(AD:AD,грп!B:C,2,0),0)</f>
        <v>0</v>
      </c>
      <c r="AJ3959" s="607">
        <v>0</v>
      </c>
      <c r="AK3959" s="672" t="str">
        <f t="shared" si="677"/>
        <v>спеццена</v>
      </c>
      <c r="AL3959" s="174"/>
    </row>
    <row r="3960" spans="1:38" s="5" customFormat="1" ht="11.45" customHeight="1" x14ac:dyDescent="0.35">
      <c r="A3960" s="588"/>
      <c r="B3960" s="589"/>
      <c r="C3960" s="590"/>
      <c r="E3960" s="591"/>
      <c r="F3960" s="293"/>
      <c r="G3960" s="737"/>
      <c r="H3960" s="593"/>
      <c r="I3960" s="593"/>
      <c r="J3960" s="594" t="s">
        <v>393</v>
      </c>
      <c r="K3960" s="6" t="str">
        <f t="shared" si="667"/>
        <v/>
      </c>
      <c r="L3960" s="595"/>
      <c r="M3960" s="596"/>
      <c r="N3960" s="597"/>
      <c r="O3960" s="597"/>
      <c r="P3960" s="597"/>
      <c r="Q3960" s="597"/>
      <c r="R3960" s="597"/>
      <c r="S3960" s="597"/>
      <c r="T3960" s="598"/>
      <c r="U3960" s="598"/>
      <c r="V3960" s="598"/>
      <c r="W3960" s="599"/>
      <c r="X3960" s="600"/>
      <c r="Y3960" s="756"/>
      <c r="Z3960" s="601"/>
      <c r="AA3960" s="6"/>
      <c r="AB3960" s="598"/>
      <c r="AC3960" s="602"/>
      <c r="AD3960" s="603"/>
      <c r="AE3960" s="6"/>
      <c r="AF3960" s="604"/>
      <c r="AG3960" s="596"/>
      <c r="AH3960" s="605"/>
      <c r="AI3960" s="606"/>
      <c r="AJ3960" s="608">
        <v>0</v>
      </c>
      <c r="AK3960" s="672">
        <f t="shared" si="677"/>
        <v>0</v>
      </c>
    </row>
    <row r="3961" spans="1:38" s="5" customFormat="1" ht="11.45" customHeight="1" x14ac:dyDescent="0.35">
      <c r="A3961" s="588"/>
      <c r="B3961" s="589"/>
      <c r="C3961" s="590"/>
      <c r="E3961" s="591"/>
      <c r="F3961" s="293"/>
      <c r="G3961" s="737"/>
      <c r="H3961" s="593"/>
      <c r="I3961" s="593"/>
      <c r="J3961" s="594" t="s">
        <v>393</v>
      </c>
      <c r="K3961" s="6" t="str">
        <f t="shared" ref="K3961:K4024" si="678" xml:space="preserve">
IF(OR($E3961="",$A$3&lt;&gt;"МОСКВА"),"",
IF(AND($AJ3961&gt;=1,$AJ3961&lt;20),"*",
IF(AND($AJ3961&gt;=20,$AJ3961&lt;100),"**",
IF(($AJ3961&gt;=100),"***","--"))))</f>
        <v/>
      </c>
      <c r="L3961" s="595"/>
      <c r="M3961" s="596"/>
      <c r="N3961" s="597"/>
      <c r="O3961" s="597"/>
      <c r="P3961" s="597"/>
      <c r="Q3961" s="597"/>
      <c r="R3961" s="597"/>
      <c r="S3961" s="597"/>
      <c r="T3961" s="598"/>
      <c r="U3961" s="598"/>
      <c r="V3961" s="598"/>
      <c r="W3961" s="599"/>
      <c r="X3961" s="600"/>
      <c r="Y3961" s="756"/>
      <c r="Z3961" s="601"/>
      <c r="AA3961" s="6"/>
      <c r="AB3961" s="598"/>
      <c r="AC3961" s="602"/>
      <c r="AD3961" s="603"/>
      <c r="AE3961" s="6"/>
      <c r="AF3961" s="604"/>
      <c r="AG3961" s="596"/>
      <c r="AH3961" s="605"/>
      <c r="AI3961" s="606"/>
      <c r="AJ3961" s="608">
        <v>0</v>
      </c>
      <c r="AK3961" s="672">
        <f t="shared" si="677"/>
        <v>0</v>
      </c>
    </row>
    <row r="3962" spans="1:38" s="5" customFormat="1" ht="11.45" customHeight="1" x14ac:dyDescent="0.35">
      <c r="A3962" s="588"/>
      <c r="B3962" s="589"/>
      <c r="C3962" s="590"/>
      <c r="E3962" s="591"/>
      <c r="F3962" s="293"/>
      <c r="G3962" s="737"/>
      <c r="H3962" s="593"/>
      <c r="I3962" s="593"/>
      <c r="J3962" s="594" t="s">
        <v>393</v>
      </c>
      <c r="K3962" s="6" t="str">
        <f t="shared" si="678"/>
        <v/>
      </c>
      <c r="L3962" s="595"/>
      <c r="M3962" s="596"/>
      <c r="N3962" s="597"/>
      <c r="O3962" s="597"/>
      <c r="P3962" s="597"/>
      <c r="Q3962" s="597"/>
      <c r="R3962" s="597"/>
      <c r="S3962" s="597"/>
      <c r="T3962" s="598"/>
      <c r="U3962" s="598"/>
      <c r="V3962" s="598"/>
      <c r="W3962" s="599"/>
      <c r="X3962" s="600"/>
      <c r="Y3962" s="756"/>
      <c r="Z3962" s="601"/>
      <c r="AA3962" s="6"/>
      <c r="AB3962" s="598"/>
      <c r="AC3962" s="602"/>
      <c r="AD3962" s="603"/>
      <c r="AE3962" s="6"/>
      <c r="AF3962" s="604"/>
      <c r="AG3962" s="596"/>
      <c r="AH3962" s="605"/>
      <c r="AI3962" s="606"/>
      <c r="AJ3962" s="608">
        <v>0</v>
      </c>
      <c r="AK3962" s="672">
        <f t="shared" si="677"/>
        <v>0</v>
      </c>
    </row>
    <row r="3963" spans="1:38" s="5" customFormat="1" ht="11.45" customHeight="1" x14ac:dyDescent="0.35">
      <c r="A3963" s="588"/>
      <c r="B3963" s="589"/>
      <c r="C3963" s="590"/>
      <c r="E3963" s="591"/>
      <c r="F3963" s="293"/>
      <c r="G3963" s="737"/>
      <c r="H3963" s="593"/>
      <c r="I3963" s="593"/>
      <c r="J3963" s="594" t="s">
        <v>393</v>
      </c>
      <c r="K3963" s="6" t="str">
        <f t="shared" si="678"/>
        <v/>
      </c>
      <c r="L3963" s="595"/>
      <c r="M3963" s="596"/>
      <c r="N3963" s="597"/>
      <c r="O3963" s="597"/>
      <c r="P3963" s="597"/>
      <c r="Q3963" s="597"/>
      <c r="R3963" s="597"/>
      <c r="S3963" s="597"/>
      <c r="T3963" s="598"/>
      <c r="U3963" s="598"/>
      <c r="V3963" s="598"/>
      <c r="W3963" s="599"/>
      <c r="X3963" s="600"/>
      <c r="Y3963" s="756"/>
      <c r="Z3963" s="601"/>
      <c r="AA3963" s="6"/>
      <c r="AB3963" s="598"/>
      <c r="AC3963" s="602"/>
      <c r="AD3963" s="603"/>
      <c r="AE3963" s="6"/>
      <c r="AF3963" s="604"/>
      <c r="AG3963" s="596"/>
      <c r="AH3963" s="605"/>
      <c r="AI3963" s="606"/>
      <c r="AJ3963" s="608">
        <v>0</v>
      </c>
      <c r="AK3963" s="672">
        <f t="shared" si="677"/>
        <v>0</v>
      </c>
    </row>
    <row r="3964" spans="1:38" s="5" customFormat="1" ht="11.45" customHeight="1" x14ac:dyDescent="0.35">
      <c r="A3964" s="588"/>
      <c r="B3964" s="589"/>
      <c r="C3964" s="590"/>
      <c r="E3964" s="591"/>
      <c r="F3964" s="293"/>
      <c r="G3964" s="737"/>
      <c r="H3964" s="593"/>
      <c r="I3964" s="593"/>
      <c r="J3964" s="594" t="s">
        <v>393</v>
      </c>
      <c r="K3964" s="6" t="str">
        <f t="shared" si="678"/>
        <v/>
      </c>
      <c r="L3964" s="595"/>
      <c r="M3964" s="596"/>
      <c r="N3964" s="597"/>
      <c r="O3964" s="597"/>
      <c r="P3964" s="597"/>
      <c r="Q3964" s="597"/>
      <c r="R3964" s="597"/>
      <c r="S3964" s="597"/>
      <c r="T3964" s="598"/>
      <c r="U3964" s="598"/>
      <c r="V3964" s="598"/>
      <c r="W3964" s="599"/>
      <c r="X3964" s="600"/>
      <c r="Y3964" s="756"/>
      <c r="Z3964" s="601"/>
      <c r="AA3964" s="6"/>
      <c r="AB3964" s="598"/>
      <c r="AC3964" s="602"/>
      <c r="AD3964" s="603"/>
      <c r="AE3964" s="6"/>
      <c r="AF3964" s="604"/>
      <c r="AG3964" s="596"/>
      <c r="AH3964" s="605"/>
      <c r="AI3964" s="606"/>
      <c r="AJ3964" s="608">
        <v>0</v>
      </c>
      <c r="AK3964" s="672">
        <f t="shared" si="677"/>
        <v>0</v>
      </c>
    </row>
    <row r="3965" spans="1:38" s="5" customFormat="1" ht="11.45" customHeight="1" x14ac:dyDescent="0.35">
      <c r="A3965" s="588"/>
      <c r="B3965" s="589"/>
      <c r="C3965" s="590"/>
      <c r="E3965" s="591"/>
      <c r="F3965" s="293"/>
      <c r="G3965" s="737"/>
      <c r="H3965" s="593"/>
      <c r="I3965" s="593"/>
      <c r="J3965" s="594" t="s">
        <v>393</v>
      </c>
      <c r="K3965" s="6" t="str">
        <f t="shared" si="678"/>
        <v/>
      </c>
      <c r="L3965" s="595"/>
      <c r="M3965" s="596"/>
      <c r="N3965" s="597"/>
      <c r="O3965" s="597"/>
      <c r="P3965" s="597"/>
      <c r="Q3965" s="597"/>
      <c r="R3965" s="597"/>
      <c r="S3965" s="597"/>
      <c r="T3965" s="598"/>
      <c r="U3965" s="598"/>
      <c r="V3965" s="598"/>
      <c r="W3965" s="599"/>
      <c r="X3965" s="600"/>
      <c r="Y3965" s="756"/>
      <c r="Z3965" s="601"/>
      <c r="AA3965" s="6"/>
      <c r="AB3965" s="598"/>
      <c r="AC3965" s="602"/>
      <c r="AD3965" s="603"/>
      <c r="AE3965" s="6"/>
      <c r="AF3965" s="604"/>
      <c r="AG3965" s="596"/>
      <c r="AH3965" s="605"/>
      <c r="AI3965" s="606"/>
      <c r="AJ3965" s="608">
        <v>0</v>
      </c>
      <c r="AK3965" s="672">
        <f t="shared" si="677"/>
        <v>0</v>
      </c>
    </row>
    <row r="3966" spans="1:38" s="5" customFormat="1" ht="11.45" customHeight="1" x14ac:dyDescent="0.35">
      <c r="A3966" s="588"/>
      <c r="B3966" s="589"/>
      <c r="C3966" s="590"/>
      <c r="E3966" s="591"/>
      <c r="F3966" s="293"/>
      <c r="G3966" s="737"/>
      <c r="H3966" s="593"/>
      <c r="I3966" s="593"/>
      <c r="J3966" s="594" t="s">
        <v>393</v>
      </c>
      <c r="K3966" s="6" t="str">
        <f t="shared" si="678"/>
        <v/>
      </c>
      <c r="L3966" s="595"/>
      <c r="M3966" s="596"/>
      <c r="N3966" s="597"/>
      <c r="O3966" s="597"/>
      <c r="P3966" s="597"/>
      <c r="Q3966" s="597"/>
      <c r="R3966" s="597"/>
      <c r="S3966" s="597"/>
      <c r="T3966" s="598"/>
      <c r="U3966" s="598"/>
      <c r="V3966" s="598"/>
      <c r="W3966" s="599"/>
      <c r="X3966" s="600"/>
      <c r="Y3966" s="756"/>
      <c r="Z3966" s="601"/>
      <c r="AA3966" s="6"/>
      <c r="AB3966" s="598"/>
      <c r="AC3966" s="602"/>
      <c r="AD3966" s="603"/>
      <c r="AE3966" s="6"/>
      <c r="AF3966" s="604"/>
      <c r="AG3966" s="596"/>
      <c r="AH3966" s="605"/>
      <c r="AI3966" s="606"/>
      <c r="AJ3966" s="608">
        <v>0</v>
      </c>
      <c r="AK3966" s="672">
        <f t="shared" si="677"/>
        <v>0</v>
      </c>
    </row>
    <row r="3967" spans="1:38" s="5" customFormat="1" ht="11.45" customHeight="1" x14ac:dyDescent="0.35">
      <c r="A3967" s="588"/>
      <c r="B3967" s="589"/>
      <c r="C3967" s="590"/>
      <c r="E3967" s="591"/>
      <c r="F3967" s="293"/>
      <c r="G3967" s="737"/>
      <c r="H3967" s="593"/>
      <c r="I3967" s="593"/>
      <c r="J3967" s="594" t="s">
        <v>393</v>
      </c>
      <c r="K3967" s="6" t="str">
        <f t="shared" si="678"/>
        <v/>
      </c>
      <c r="L3967" s="595"/>
      <c r="M3967" s="596"/>
      <c r="N3967" s="597"/>
      <c r="O3967" s="597"/>
      <c r="P3967" s="597"/>
      <c r="Q3967" s="597"/>
      <c r="R3967" s="597"/>
      <c r="S3967" s="597"/>
      <c r="T3967" s="598"/>
      <c r="U3967" s="598"/>
      <c r="V3967" s="598"/>
      <c r="W3967" s="599"/>
      <c r="X3967" s="600"/>
      <c r="Y3967" s="756"/>
      <c r="Z3967" s="601"/>
      <c r="AA3967" s="6"/>
      <c r="AB3967" s="598"/>
      <c r="AC3967" s="602"/>
      <c r="AD3967" s="603"/>
      <c r="AE3967" s="6"/>
      <c r="AF3967" s="604"/>
      <c r="AG3967" s="596"/>
      <c r="AH3967" s="605"/>
      <c r="AI3967" s="606"/>
      <c r="AJ3967" s="608">
        <v>0</v>
      </c>
      <c r="AK3967" s="672">
        <f t="shared" si="677"/>
        <v>0</v>
      </c>
    </row>
    <row r="3968" spans="1:38" s="5" customFormat="1" ht="11.45" customHeight="1" x14ac:dyDescent="0.35">
      <c r="A3968" s="588"/>
      <c r="B3968" s="589"/>
      <c r="C3968" s="590"/>
      <c r="E3968" s="591"/>
      <c r="F3968" s="293"/>
      <c r="G3968" s="737"/>
      <c r="H3968" s="593"/>
      <c r="I3968" s="593"/>
      <c r="J3968" s="594" t="s">
        <v>393</v>
      </c>
      <c r="K3968" s="6" t="str">
        <f t="shared" si="678"/>
        <v/>
      </c>
      <c r="L3968" s="595"/>
      <c r="M3968" s="596"/>
      <c r="N3968" s="597"/>
      <c r="O3968" s="597"/>
      <c r="P3968" s="597"/>
      <c r="Q3968" s="597"/>
      <c r="R3968" s="597"/>
      <c r="S3968" s="597"/>
      <c r="T3968" s="598"/>
      <c r="U3968" s="598"/>
      <c r="V3968" s="598"/>
      <c r="W3968" s="599"/>
      <c r="X3968" s="600"/>
      <c r="Y3968" s="756"/>
      <c r="Z3968" s="601"/>
      <c r="AA3968" s="6"/>
      <c r="AB3968" s="598"/>
      <c r="AC3968" s="602"/>
      <c r="AD3968" s="603"/>
      <c r="AE3968" s="6"/>
      <c r="AF3968" s="604"/>
      <c r="AG3968" s="596"/>
      <c r="AH3968" s="605"/>
      <c r="AI3968" s="606"/>
      <c r="AJ3968" s="608">
        <v>0</v>
      </c>
      <c r="AK3968" s="672">
        <f t="shared" si="677"/>
        <v>0</v>
      </c>
    </row>
    <row r="3969" spans="1:37" s="5" customFormat="1" ht="11.45" customHeight="1" x14ac:dyDescent="0.35">
      <c r="A3969" s="588"/>
      <c r="B3969" s="589"/>
      <c r="C3969" s="590"/>
      <c r="E3969" s="591"/>
      <c r="F3969" s="293"/>
      <c r="G3969" s="737"/>
      <c r="H3969" s="593"/>
      <c r="I3969" s="593"/>
      <c r="J3969" s="594" t="s">
        <v>393</v>
      </c>
      <c r="K3969" s="6" t="str">
        <f t="shared" si="678"/>
        <v/>
      </c>
      <c r="L3969" s="595"/>
      <c r="M3969" s="596"/>
      <c r="N3969" s="597"/>
      <c r="O3969" s="597"/>
      <c r="P3969" s="597"/>
      <c r="Q3969" s="597"/>
      <c r="R3969" s="597"/>
      <c r="S3969" s="597"/>
      <c r="T3969" s="598"/>
      <c r="U3969" s="598"/>
      <c r="V3969" s="598"/>
      <c r="W3969" s="599"/>
      <c r="X3969" s="600"/>
      <c r="Y3969" s="756"/>
      <c r="Z3969" s="601"/>
      <c r="AA3969" s="6"/>
      <c r="AB3969" s="598"/>
      <c r="AC3969" s="602"/>
      <c r="AD3969" s="603"/>
      <c r="AE3969" s="6"/>
      <c r="AF3969" s="604"/>
      <c r="AG3969" s="596"/>
      <c r="AH3969" s="605"/>
      <c r="AI3969" s="606"/>
      <c r="AJ3969" s="608">
        <v>0</v>
      </c>
      <c r="AK3969" s="672">
        <f t="shared" si="677"/>
        <v>0</v>
      </c>
    </row>
    <row r="3970" spans="1:37" s="5" customFormat="1" ht="11.45" customHeight="1" x14ac:dyDescent="0.35">
      <c r="A3970" s="588"/>
      <c r="B3970" s="589"/>
      <c r="C3970" s="590"/>
      <c r="E3970" s="591"/>
      <c r="F3970" s="293"/>
      <c r="G3970" s="737"/>
      <c r="H3970" s="593"/>
      <c r="I3970" s="593"/>
      <c r="J3970" s="594" t="s">
        <v>393</v>
      </c>
      <c r="K3970" s="6" t="str">
        <f t="shared" si="678"/>
        <v/>
      </c>
      <c r="L3970" s="595"/>
      <c r="M3970" s="596"/>
      <c r="N3970" s="597"/>
      <c r="O3970" s="597"/>
      <c r="P3970" s="597"/>
      <c r="Q3970" s="597"/>
      <c r="R3970" s="597"/>
      <c r="S3970" s="597"/>
      <c r="T3970" s="598"/>
      <c r="U3970" s="598"/>
      <c r="V3970" s="598"/>
      <c r="W3970" s="599"/>
      <c r="X3970" s="600"/>
      <c r="Y3970" s="756"/>
      <c r="Z3970" s="601"/>
      <c r="AA3970" s="6"/>
      <c r="AB3970" s="598"/>
      <c r="AC3970" s="602"/>
      <c r="AD3970" s="603"/>
      <c r="AE3970" s="6"/>
      <c r="AF3970" s="604"/>
      <c r="AG3970" s="596"/>
      <c r="AH3970" s="605"/>
      <c r="AI3970" s="606"/>
      <c r="AJ3970" s="608">
        <v>0</v>
      </c>
      <c r="AK3970" s="672">
        <f t="shared" si="677"/>
        <v>0</v>
      </c>
    </row>
    <row r="3971" spans="1:37" s="5" customFormat="1" ht="11.45" customHeight="1" x14ac:dyDescent="0.35">
      <c r="A3971" s="588"/>
      <c r="B3971" s="589"/>
      <c r="C3971" s="590"/>
      <c r="E3971" s="591"/>
      <c r="F3971" s="293"/>
      <c r="G3971" s="737"/>
      <c r="H3971" s="593"/>
      <c r="I3971" s="593"/>
      <c r="J3971" s="594" t="s">
        <v>393</v>
      </c>
      <c r="K3971" s="6" t="str">
        <f t="shared" si="678"/>
        <v/>
      </c>
      <c r="L3971" s="595"/>
      <c r="M3971" s="596"/>
      <c r="N3971" s="597"/>
      <c r="O3971" s="597"/>
      <c r="P3971" s="597"/>
      <c r="Q3971" s="597"/>
      <c r="R3971" s="597"/>
      <c r="S3971" s="597"/>
      <c r="T3971" s="598"/>
      <c r="U3971" s="598"/>
      <c r="V3971" s="598"/>
      <c r="W3971" s="599"/>
      <c r="X3971" s="600"/>
      <c r="Y3971" s="756"/>
      <c r="Z3971" s="601"/>
      <c r="AA3971" s="6"/>
      <c r="AB3971" s="598"/>
      <c r="AC3971" s="602"/>
      <c r="AD3971" s="603"/>
      <c r="AE3971" s="6"/>
      <c r="AF3971" s="604"/>
      <c r="AG3971" s="596"/>
      <c r="AH3971" s="605"/>
      <c r="AI3971" s="606"/>
      <c r="AJ3971" s="608">
        <v>0</v>
      </c>
      <c r="AK3971" s="672">
        <f t="shared" si="677"/>
        <v>0</v>
      </c>
    </row>
    <row r="3972" spans="1:37" s="5" customFormat="1" ht="11.45" customHeight="1" x14ac:dyDescent="0.35">
      <c r="A3972" s="588"/>
      <c r="B3972" s="589"/>
      <c r="C3972" s="590"/>
      <c r="E3972" s="591"/>
      <c r="F3972" s="293"/>
      <c r="G3972" s="737"/>
      <c r="H3972" s="593"/>
      <c r="I3972" s="593"/>
      <c r="J3972" s="594" t="s">
        <v>393</v>
      </c>
      <c r="K3972" s="6" t="str">
        <f t="shared" si="678"/>
        <v/>
      </c>
      <c r="L3972" s="595"/>
      <c r="M3972" s="596"/>
      <c r="N3972" s="597"/>
      <c r="O3972" s="597"/>
      <c r="P3972" s="597"/>
      <c r="Q3972" s="597"/>
      <c r="R3972" s="597"/>
      <c r="S3972" s="597"/>
      <c r="T3972" s="598"/>
      <c r="U3972" s="598"/>
      <c r="V3972" s="598"/>
      <c r="W3972" s="599"/>
      <c r="X3972" s="600"/>
      <c r="Y3972" s="756"/>
      <c r="Z3972" s="601"/>
      <c r="AA3972" s="6"/>
      <c r="AB3972" s="598"/>
      <c r="AC3972" s="602"/>
      <c r="AD3972" s="603"/>
      <c r="AE3972" s="6"/>
      <c r="AF3972" s="604"/>
      <c r="AG3972" s="596"/>
      <c r="AH3972" s="605"/>
      <c r="AI3972" s="606"/>
      <c r="AJ3972" s="608">
        <v>0</v>
      </c>
      <c r="AK3972" s="672">
        <f t="shared" si="677"/>
        <v>0</v>
      </c>
    </row>
    <row r="3973" spans="1:37" s="5" customFormat="1" ht="11.45" customHeight="1" x14ac:dyDescent="0.35">
      <c r="A3973" s="588"/>
      <c r="B3973" s="589"/>
      <c r="C3973" s="590"/>
      <c r="E3973" s="591"/>
      <c r="F3973" s="293"/>
      <c r="G3973" s="737"/>
      <c r="H3973" s="593"/>
      <c r="I3973" s="593"/>
      <c r="J3973" s="594" t="s">
        <v>393</v>
      </c>
      <c r="K3973" s="6" t="str">
        <f t="shared" si="678"/>
        <v/>
      </c>
      <c r="L3973" s="595"/>
      <c r="M3973" s="596"/>
      <c r="N3973" s="597"/>
      <c r="O3973" s="597"/>
      <c r="P3973" s="597"/>
      <c r="Q3973" s="597"/>
      <c r="R3973" s="597"/>
      <c r="S3973" s="597"/>
      <c r="T3973" s="598"/>
      <c r="U3973" s="598"/>
      <c r="V3973" s="598"/>
      <c r="W3973" s="599"/>
      <c r="X3973" s="600"/>
      <c r="Y3973" s="756"/>
      <c r="Z3973" s="601"/>
      <c r="AA3973" s="6"/>
      <c r="AB3973" s="598"/>
      <c r="AC3973" s="602"/>
      <c r="AD3973" s="603"/>
      <c r="AE3973" s="6"/>
      <c r="AF3973" s="604"/>
      <c r="AG3973" s="596"/>
      <c r="AH3973" s="605"/>
      <c r="AI3973" s="606"/>
      <c r="AJ3973" s="608">
        <v>0</v>
      </c>
      <c r="AK3973" s="672">
        <f t="shared" si="677"/>
        <v>0</v>
      </c>
    </row>
    <row r="3974" spans="1:37" s="5" customFormat="1" ht="11.45" customHeight="1" x14ac:dyDescent="0.35">
      <c r="A3974" s="588"/>
      <c r="B3974" s="589"/>
      <c r="C3974" s="590"/>
      <c r="E3974" s="591"/>
      <c r="F3974" s="293"/>
      <c r="G3974" s="737"/>
      <c r="H3974" s="593"/>
      <c r="I3974" s="593"/>
      <c r="J3974" s="594" t="s">
        <v>393</v>
      </c>
      <c r="K3974" s="6" t="str">
        <f t="shared" si="678"/>
        <v/>
      </c>
      <c r="L3974" s="595"/>
      <c r="M3974" s="596"/>
      <c r="N3974" s="597"/>
      <c r="O3974" s="597"/>
      <c r="P3974" s="597"/>
      <c r="Q3974" s="597"/>
      <c r="R3974" s="597"/>
      <c r="S3974" s="597"/>
      <c r="T3974" s="598"/>
      <c r="U3974" s="598"/>
      <c r="V3974" s="598"/>
      <c r="W3974" s="599"/>
      <c r="X3974" s="600"/>
      <c r="Y3974" s="756"/>
      <c r="Z3974" s="601"/>
      <c r="AA3974" s="6"/>
      <c r="AB3974" s="598"/>
      <c r="AC3974" s="602"/>
      <c r="AD3974" s="603"/>
      <c r="AE3974" s="6"/>
      <c r="AF3974" s="604"/>
      <c r="AG3974" s="596"/>
      <c r="AH3974" s="605"/>
      <c r="AI3974" s="606"/>
      <c r="AJ3974" s="608">
        <v>0</v>
      </c>
      <c r="AK3974" s="672">
        <f t="shared" si="677"/>
        <v>0</v>
      </c>
    </row>
    <row r="3975" spans="1:37" s="5" customFormat="1" ht="11.45" customHeight="1" x14ac:dyDescent="0.35">
      <c r="A3975" s="588"/>
      <c r="B3975" s="589"/>
      <c r="C3975" s="590"/>
      <c r="E3975" s="591"/>
      <c r="F3975" s="592"/>
      <c r="G3975" s="592"/>
      <c r="H3975" s="593"/>
      <c r="I3975" s="593"/>
      <c r="J3975" s="594" t="s">
        <v>393</v>
      </c>
      <c r="K3975" s="6" t="str">
        <f t="shared" si="678"/>
        <v/>
      </c>
      <c r="L3975" s="595"/>
      <c r="M3975" s="596"/>
      <c r="N3975" s="597"/>
      <c r="O3975" s="597"/>
      <c r="P3975" s="597"/>
      <c r="Q3975" s="597"/>
      <c r="R3975" s="597"/>
      <c r="S3975" s="597"/>
      <c r="T3975" s="598"/>
      <c r="U3975" s="598"/>
      <c r="V3975" s="598"/>
      <c r="W3975" s="599"/>
      <c r="X3975" s="600"/>
      <c r="Y3975" s="756"/>
      <c r="Z3975" s="601"/>
      <c r="AA3975" s="6"/>
      <c r="AB3975" s="598"/>
      <c r="AC3975" s="602"/>
      <c r="AD3975" s="603"/>
      <c r="AE3975" s="6"/>
      <c r="AF3975" s="604"/>
      <c r="AG3975" s="596"/>
      <c r="AH3975" s="605"/>
      <c r="AI3975" s="606"/>
      <c r="AJ3975" s="608">
        <v>0</v>
      </c>
      <c r="AK3975" s="672">
        <f t="shared" si="677"/>
        <v>0</v>
      </c>
    </row>
    <row r="3976" spans="1:37" s="5" customFormat="1" ht="11.45" customHeight="1" x14ac:dyDescent="0.35">
      <c r="A3976" s="588"/>
      <c r="B3976" s="589"/>
      <c r="C3976" s="590"/>
      <c r="E3976" s="591"/>
      <c r="F3976" s="6"/>
      <c r="G3976" s="6"/>
      <c r="H3976" s="593"/>
      <c r="I3976" s="593"/>
      <c r="J3976" s="594" t="s">
        <v>393</v>
      </c>
      <c r="K3976" s="6" t="str">
        <f t="shared" si="678"/>
        <v/>
      </c>
      <c r="L3976" s="595"/>
      <c r="M3976" s="596"/>
      <c r="N3976" s="597"/>
      <c r="O3976" s="597"/>
      <c r="P3976" s="597"/>
      <c r="Q3976" s="597"/>
      <c r="R3976" s="597"/>
      <c r="S3976" s="597"/>
      <c r="T3976" s="598"/>
      <c r="U3976" s="598"/>
      <c r="V3976" s="598"/>
      <c r="W3976" s="599"/>
      <c r="X3976" s="600"/>
      <c r="Y3976" s="756"/>
      <c r="Z3976" s="601"/>
      <c r="AA3976" s="6"/>
      <c r="AB3976" s="598"/>
      <c r="AC3976" s="602"/>
      <c r="AD3976" s="603"/>
      <c r="AE3976" s="6"/>
      <c r="AF3976" s="604"/>
      <c r="AG3976" s="596"/>
      <c r="AH3976" s="605"/>
      <c r="AI3976" s="606"/>
      <c r="AJ3976" s="608">
        <v>0</v>
      </c>
      <c r="AK3976" s="672">
        <f t="shared" si="677"/>
        <v>0</v>
      </c>
    </row>
    <row r="3977" spans="1:37" s="5" customFormat="1" ht="11.45" customHeight="1" x14ac:dyDescent="0.35">
      <c r="A3977" s="588"/>
      <c r="B3977" s="589"/>
      <c r="C3977" s="590"/>
      <c r="E3977" s="591"/>
      <c r="F3977" s="6"/>
      <c r="G3977" s="6"/>
      <c r="H3977" s="593"/>
      <c r="I3977" s="593"/>
      <c r="J3977" s="594" t="s">
        <v>393</v>
      </c>
      <c r="K3977" s="6" t="str">
        <f t="shared" si="678"/>
        <v/>
      </c>
      <c r="L3977" s="595"/>
      <c r="M3977" s="596"/>
      <c r="N3977" s="597"/>
      <c r="O3977" s="597"/>
      <c r="P3977" s="597"/>
      <c r="Q3977" s="597"/>
      <c r="R3977" s="597"/>
      <c r="S3977" s="597"/>
      <c r="T3977" s="598"/>
      <c r="U3977" s="598"/>
      <c r="V3977" s="598"/>
      <c r="W3977" s="599"/>
      <c r="X3977" s="600"/>
      <c r="Y3977" s="756"/>
      <c r="Z3977" s="601"/>
      <c r="AA3977" s="6"/>
      <c r="AB3977" s="598"/>
      <c r="AC3977" s="602"/>
      <c r="AD3977" s="603"/>
      <c r="AE3977" s="6"/>
      <c r="AF3977" s="604"/>
      <c r="AG3977" s="596"/>
      <c r="AH3977" s="605"/>
      <c r="AI3977" s="606"/>
      <c r="AJ3977" s="608">
        <v>0</v>
      </c>
      <c r="AK3977" s="672">
        <f t="shared" si="677"/>
        <v>0</v>
      </c>
    </row>
    <row r="3978" spans="1:37" s="5" customFormat="1" ht="11.45" customHeight="1" x14ac:dyDescent="0.35">
      <c r="A3978" s="588"/>
      <c r="B3978" s="589"/>
      <c r="C3978" s="590"/>
      <c r="E3978" s="591"/>
      <c r="F3978" s="6"/>
      <c r="G3978" s="6"/>
      <c r="H3978" s="593"/>
      <c r="I3978" s="593"/>
      <c r="J3978" s="594" t="s">
        <v>393</v>
      </c>
      <c r="K3978" s="6" t="str">
        <f t="shared" si="678"/>
        <v/>
      </c>
      <c r="L3978" s="595"/>
      <c r="M3978" s="596"/>
      <c r="N3978" s="597"/>
      <c r="O3978" s="597"/>
      <c r="P3978" s="597"/>
      <c r="Q3978" s="597"/>
      <c r="R3978" s="597"/>
      <c r="S3978" s="597"/>
      <c r="T3978" s="598"/>
      <c r="U3978" s="598"/>
      <c r="V3978" s="598"/>
      <c r="W3978" s="599"/>
      <c r="X3978" s="600"/>
      <c r="Y3978" s="756"/>
      <c r="Z3978" s="601"/>
      <c r="AA3978" s="6"/>
      <c r="AB3978" s="598"/>
      <c r="AC3978" s="602"/>
      <c r="AD3978" s="603"/>
      <c r="AE3978" s="6"/>
      <c r="AF3978" s="604"/>
      <c r="AG3978" s="596"/>
      <c r="AH3978" s="605"/>
      <c r="AI3978" s="606"/>
      <c r="AJ3978" s="608">
        <v>0</v>
      </c>
      <c r="AK3978" s="672">
        <f t="shared" si="677"/>
        <v>0</v>
      </c>
    </row>
    <row r="3979" spans="1:37" s="5" customFormat="1" ht="11.45" customHeight="1" x14ac:dyDescent="0.35">
      <c r="A3979" s="588"/>
      <c r="B3979" s="589"/>
      <c r="C3979" s="590"/>
      <c r="E3979" s="591"/>
      <c r="F3979" s="6"/>
      <c r="G3979" s="6"/>
      <c r="H3979" s="593"/>
      <c r="I3979" s="593"/>
      <c r="J3979" s="594" t="s">
        <v>393</v>
      </c>
      <c r="K3979" s="6" t="str">
        <f t="shared" si="678"/>
        <v/>
      </c>
      <c r="L3979" s="595"/>
      <c r="M3979" s="596"/>
      <c r="N3979" s="597"/>
      <c r="O3979" s="597"/>
      <c r="P3979" s="597"/>
      <c r="Q3979" s="597"/>
      <c r="R3979" s="597"/>
      <c r="S3979" s="597"/>
      <c r="T3979" s="598"/>
      <c r="U3979" s="598"/>
      <c r="V3979" s="598"/>
      <c r="W3979" s="599"/>
      <c r="X3979" s="600"/>
      <c r="Y3979" s="756"/>
      <c r="Z3979" s="601"/>
      <c r="AA3979" s="6"/>
      <c r="AB3979" s="598"/>
      <c r="AC3979" s="602"/>
      <c r="AD3979" s="603"/>
      <c r="AE3979" s="6"/>
      <c r="AF3979" s="604"/>
      <c r="AG3979" s="596"/>
      <c r="AH3979" s="605"/>
      <c r="AI3979" s="606"/>
      <c r="AJ3979" s="608">
        <v>0</v>
      </c>
      <c r="AK3979" s="672">
        <f t="shared" si="677"/>
        <v>0</v>
      </c>
    </row>
    <row r="3980" spans="1:37" s="5" customFormat="1" ht="11.45" customHeight="1" x14ac:dyDescent="0.35">
      <c r="A3980" s="588"/>
      <c r="B3980" s="589"/>
      <c r="C3980" s="590"/>
      <c r="E3980" s="591"/>
      <c r="F3980" s="6"/>
      <c r="G3980" s="6"/>
      <c r="H3980" s="593"/>
      <c r="I3980" s="593"/>
      <c r="J3980" s="594" t="s">
        <v>393</v>
      </c>
      <c r="K3980" s="6" t="str">
        <f t="shared" si="678"/>
        <v/>
      </c>
      <c r="L3980" s="595"/>
      <c r="M3980" s="596"/>
      <c r="N3980" s="597"/>
      <c r="O3980" s="597"/>
      <c r="P3980" s="597"/>
      <c r="Q3980" s="597"/>
      <c r="R3980" s="597"/>
      <c r="S3980" s="597"/>
      <c r="T3980" s="598"/>
      <c r="U3980" s="598"/>
      <c r="V3980" s="598"/>
      <c r="W3980" s="599"/>
      <c r="X3980" s="600"/>
      <c r="Y3980" s="756"/>
      <c r="Z3980" s="601"/>
      <c r="AA3980" s="6"/>
      <c r="AB3980" s="598"/>
      <c r="AC3980" s="602"/>
      <c r="AD3980" s="603"/>
      <c r="AE3980" s="6"/>
      <c r="AF3980" s="604"/>
      <c r="AG3980" s="596"/>
      <c r="AH3980" s="605"/>
      <c r="AI3980" s="606"/>
      <c r="AJ3980" s="608">
        <v>0</v>
      </c>
      <c r="AK3980" s="672">
        <f t="shared" si="677"/>
        <v>0</v>
      </c>
    </row>
    <row r="3981" spans="1:37" s="5" customFormat="1" ht="11.45" customHeight="1" x14ac:dyDescent="0.35">
      <c r="A3981" s="588"/>
      <c r="B3981" s="589"/>
      <c r="C3981" s="590"/>
      <c r="E3981" s="591"/>
      <c r="F3981" s="6"/>
      <c r="G3981" s="6"/>
      <c r="H3981" s="593"/>
      <c r="I3981" s="593"/>
      <c r="J3981" s="594" t="s">
        <v>393</v>
      </c>
      <c r="K3981" s="6" t="str">
        <f t="shared" si="678"/>
        <v/>
      </c>
      <c r="L3981" s="595"/>
      <c r="M3981" s="596"/>
      <c r="N3981" s="597"/>
      <c r="O3981" s="597"/>
      <c r="P3981" s="597"/>
      <c r="Q3981" s="597"/>
      <c r="R3981" s="597"/>
      <c r="S3981" s="597"/>
      <c r="T3981" s="598"/>
      <c r="U3981" s="598"/>
      <c r="V3981" s="598"/>
      <c r="W3981" s="599"/>
      <c r="X3981" s="600"/>
      <c r="Y3981" s="756"/>
      <c r="Z3981" s="601"/>
      <c r="AA3981" s="6"/>
      <c r="AB3981" s="598"/>
      <c r="AC3981" s="602"/>
      <c r="AD3981" s="603"/>
      <c r="AE3981" s="6"/>
      <c r="AF3981" s="604"/>
      <c r="AG3981" s="596"/>
      <c r="AH3981" s="605"/>
      <c r="AI3981" s="606"/>
      <c r="AJ3981" s="608">
        <v>0</v>
      </c>
      <c r="AK3981" s="672">
        <f t="shared" si="677"/>
        <v>0</v>
      </c>
    </row>
    <row r="3982" spans="1:37" s="5" customFormat="1" ht="11.45" customHeight="1" x14ac:dyDescent="0.35">
      <c r="A3982" s="588"/>
      <c r="B3982" s="589"/>
      <c r="C3982" s="590"/>
      <c r="E3982" s="591"/>
      <c r="F3982" s="6"/>
      <c r="G3982" s="6"/>
      <c r="H3982" s="593"/>
      <c r="I3982" s="593"/>
      <c r="J3982" s="594" t="s">
        <v>393</v>
      </c>
      <c r="K3982" s="6" t="str">
        <f t="shared" si="678"/>
        <v/>
      </c>
      <c r="L3982" s="595"/>
      <c r="M3982" s="596"/>
      <c r="N3982" s="597"/>
      <c r="O3982" s="597"/>
      <c r="P3982" s="597"/>
      <c r="Q3982" s="597"/>
      <c r="R3982" s="597"/>
      <c r="S3982" s="597"/>
      <c r="T3982" s="598"/>
      <c r="U3982" s="598"/>
      <c r="V3982" s="598"/>
      <c r="W3982" s="599"/>
      <c r="X3982" s="600"/>
      <c r="Y3982" s="756"/>
      <c r="Z3982" s="601"/>
      <c r="AA3982" s="6"/>
      <c r="AB3982" s="598"/>
      <c r="AC3982" s="602"/>
      <c r="AD3982" s="603"/>
      <c r="AE3982" s="6"/>
      <c r="AF3982" s="604"/>
      <c r="AG3982" s="596"/>
      <c r="AH3982" s="605"/>
      <c r="AI3982" s="606"/>
      <c r="AJ3982" s="608">
        <v>0</v>
      </c>
      <c r="AK3982" s="672">
        <f t="shared" si="677"/>
        <v>0</v>
      </c>
    </row>
    <row r="3983" spans="1:37" s="5" customFormat="1" ht="11.45" customHeight="1" x14ac:dyDescent="0.35">
      <c r="A3983" s="588"/>
      <c r="B3983" s="589"/>
      <c r="C3983" s="590"/>
      <c r="E3983" s="591"/>
      <c r="F3983" s="6"/>
      <c r="G3983" s="6"/>
      <c r="H3983" s="593"/>
      <c r="I3983" s="593"/>
      <c r="J3983" s="594" t="s">
        <v>393</v>
      </c>
      <c r="K3983" s="6" t="str">
        <f t="shared" si="678"/>
        <v/>
      </c>
      <c r="L3983" s="595"/>
      <c r="M3983" s="596"/>
      <c r="N3983" s="597"/>
      <c r="O3983" s="597"/>
      <c r="P3983" s="597"/>
      <c r="Q3983" s="597"/>
      <c r="R3983" s="597"/>
      <c r="S3983" s="597"/>
      <c r="T3983" s="598"/>
      <c r="U3983" s="598"/>
      <c r="V3983" s="598"/>
      <c r="W3983" s="599"/>
      <c r="X3983" s="600"/>
      <c r="Y3983" s="756"/>
      <c r="Z3983" s="601"/>
      <c r="AA3983" s="6"/>
      <c r="AB3983" s="598"/>
      <c r="AC3983" s="602"/>
      <c r="AD3983" s="603"/>
      <c r="AE3983" s="6"/>
      <c r="AF3983" s="604"/>
      <c r="AG3983" s="596"/>
      <c r="AH3983" s="605"/>
      <c r="AI3983" s="606"/>
      <c r="AJ3983" s="608">
        <v>0</v>
      </c>
      <c r="AK3983" s="672">
        <f t="shared" si="677"/>
        <v>0</v>
      </c>
    </row>
    <row r="3984" spans="1:37" s="5" customFormat="1" ht="11.45" customHeight="1" x14ac:dyDescent="0.35">
      <c r="A3984" s="588"/>
      <c r="B3984" s="589"/>
      <c r="C3984" s="590"/>
      <c r="E3984" s="591"/>
      <c r="F3984" s="6"/>
      <c r="G3984" s="6"/>
      <c r="H3984" s="593"/>
      <c r="I3984" s="593"/>
      <c r="J3984" s="594" t="s">
        <v>393</v>
      </c>
      <c r="K3984" s="6" t="str">
        <f t="shared" si="678"/>
        <v/>
      </c>
      <c r="L3984" s="595"/>
      <c r="M3984" s="596"/>
      <c r="N3984" s="597"/>
      <c r="O3984" s="597"/>
      <c r="P3984" s="597"/>
      <c r="Q3984" s="597"/>
      <c r="R3984" s="597"/>
      <c r="S3984" s="597"/>
      <c r="T3984" s="598"/>
      <c r="U3984" s="598"/>
      <c r="V3984" s="598"/>
      <c r="W3984" s="599"/>
      <c r="X3984" s="600"/>
      <c r="Y3984" s="756"/>
      <c r="Z3984" s="601"/>
      <c r="AA3984" s="6"/>
      <c r="AB3984" s="598"/>
      <c r="AC3984" s="602"/>
      <c r="AD3984" s="603"/>
      <c r="AE3984" s="6"/>
      <c r="AF3984" s="604"/>
      <c r="AG3984" s="596"/>
      <c r="AH3984" s="605"/>
      <c r="AI3984" s="606"/>
      <c r="AJ3984" s="608">
        <v>0</v>
      </c>
      <c r="AK3984" s="672">
        <f t="shared" si="677"/>
        <v>0</v>
      </c>
    </row>
    <row r="3985" spans="1:37" s="5" customFormat="1" ht="11.45" customHeight="1" x14ac:dyDescent="0.35">
      <c r="A3985" s="588"/>
      <c r="B3985" s="589"/>
      <c r="C3985" s="590"/>
      <c r="E3985" s="591"/>
      <c r="F3985" s="6"/>
      <c r="G3985" s="6"/>
      <c r="H3985" s="593"/>
      <c r="I3985" s="593"/>
      <c r="J3985" s="594" t="s">
        <v>393</v>
      </c>
      <c r="K3985" s="6" t="str">
        <f t="shared" si="678"/>
        <v/>
      </c>
      <c r="L3985" s="595"/>
      <c r="M3985" s="596"/>
      <c r="N3985" s="597"/>
      <c r="O3985" s="597"/>
      <c r="P3985" s="597"/>
      <c r="Q3985" s="597"/>
      <c r="R3985" s="597"/>
      <c r="S3985" s="597"/>
      <c r="T3985" s="598"/>
      <c r="U3985" s="598"/>
      <c r="V3985" s="598"/>
      <c r="W3985" s="599"/>
      <c r="X3985" s="600"/>
      <c r="Y3985" s="756"/>
      <c r="Z3985" s="601"/>
      <c r="AA3985" s="6"/>
      <c r="AB3985" s="598"/>
      <c r="AC3985" s="602"/>
      <c r="AD3985" s="603"/>
      <c r="AE3985" s="6"/>
      <c r="AF3985" s="604"/>
      <c r="AG3985" s="596"/>
      <c r="AH3985" s="605"/>
      <c r="AI3985" s="606"/>
      <c r="AJ3985" s="608">
        <v>0</v>
      </c>
      <c r="AK3985" s="672">
        <f t="shared" si="677"/>
        <v>0</v>
      </c>
    </row>
    <row r="3986" spans="1:37" s="5" customFormat="1" ht="11.45" customHeight="1" x14ac:dyDescent="0.35">
      <c r="A3986" s="588"/>
      <c r="B3986" s="589"/>
      <c r="C3986" s="590"/>
      <c r="E3986" s="591"/>
      <c r="F3986" s="6"/>
      <c r="G3986" s="6"/>
      <c r="H3986" s="593"/>
      <c r="I3986" s="593"/>
      <c r="J3986" s="594" t="s">
        <v>393</v>
      </c>
      <c r="K3986" s="6" t="str">
        <f t="shared" si="678"/>
        <v/>
      </c>
      <c r="L3986" s="595"/>
      <c r="M3986" s="596"/>
      <c r="N3986" s="597"/>
      <c r="O3986" s="597"/>
      <c r="P3986" s="597"/>
      <c r="Q3986" s="597"/>
      <c r="R3986" s="597"/>
      <c r="S3986" s="597"/>
      <c r="T3986" s="598"/>
      <c r="U3986" s="598"/>
      <c r="V3986" s="598"/>
      <c r="W3986" s="599"/>
      <c r="X3986" s="600"/>
      <c r="Y3986" s="756"/>
      <c r="Z3986" s="601"/>
      <c r="AA3986" s="6"/>
      <c r="AB3986" s="598"/>
      <c r="AC3986" s="602"/>
      <c r="AD3986" s="603"/>
      <c r="AE3986" s="6"/>
      <c r="AF3986" s="604"/>
      <c r="AG3986" s="596"/>
      <c r="AH3986" s="605"/>
      <c r="AI3986" s="606"/>
      <c r="AJ3986" s="608">
        <v>0</v>
      </c>
      <c r="AK3986" s="672">
        <f t="shared" si="677"/>
        <v>0</v>
      </c>
    </row>
    <row r="3987" spans="1:37" s="5" customFormat="1" ht="11.45" customHeight="1" x14ac:dyDescent="0.35">
      <c r="A3987" s="588"/>
      <c r="B3987" s="589"/>
      <c r="C3987" s="590"/>
      <c r="E3987" s="591"/>
      <c r="F3987" s="6"/>
      <c r="G3987" s="6"/>
      <c r="H3987" s="593"/>
      <c r="I3987" s="593"/>
      <c r="J3987" s="594" t="s">
        <v>393</v>
      </c>
      <c r="K3987" s="6" t="str">
        <f t="shared" si="678"/>
        <v/>
      </c>
      <c r="L3987" s="595"/>
      <c r="M3987" s="596"/>
      <c r="N3987" s="597"/>
      <c r="O3987" s="597"/>
      <c r="P3987" s="597"/>
      <c r="Q3987" s="597"/>
      <c r="R3987" s="597"/>
      <c r="S3987" s="597"/>
      <c r="T3987" s="598"/>
      <c r="U3987" s="598"/>
      <c r="V3987" s="598"/>
      <c r="W3987" s="599"/>
      <c r="X3987" s="600"/>
      <c r="Y3987" s="756"/>
      <c r="Z3987" s="601"/>
      <c r="AA3987" s="6"/>
      <c r="AB3987" s="598"/>
      <c r="AC3987" s="602"/>
      <c r="AD3987" s="603"/>
      <c r="AE3987" s="6"/>
      <c r="AF3987" s="604"/>
      <c r="AG3987" s="596"/>
      <c r="AH3987" s="605"/>
      <c r="AI3987" s="606"/>
      <c r="AJ3987" s="608">
        <v>0</v>
      </c>
      <c r="AK3987" s="672">
        <f t="shared" si="677"/>
        <v>0</v>
      </c>
    </row>
    <row r="3988" spans="1:37" s="5" customFormat="1" ht="11.45" customHeight="1" x14ac:dyDescent="0.35">
      <c r="A3988" s="588"/>
      <c r="B3988" s="589"/>
      <c r="C3988" s="590"/>
      <c r="E3988" s="591"/>
      <c r="F3988" s="6"/>
      <c r="G3988" s="6"/>
      <c r="H3988" s="593"/>
      <c r="I3988" s="593"/>
      <c r="J3988" s="594" t="s">
        <v>393</v>
      </c>
      <c r="K3988" s="6" t="str">
        <f t="shared" si="678"/>
        <v/>
      </c>
      <c r="L3988" s="595"/>
      <c r="M3988" s="596"/>
      <c r="N3988" s="597"/>
      <c r="O3988" s="597"/>
      <c r="P3988" s="597"/>
      <c r="Q3988" s="597"/>
      <c r="R3988" s="597"/>
      <c r="S3988" s="597"/>
      <c r="T3988" s="598"/>
      <c r="U3988" s="598"/>
      <c r="V3988" s="598"/>
      <c r="W3988" s="599"/>
      <c r="X3988" s="600"/>
      <c r="Y3988" s="756"/>
      <c r="Z3988" s="601"/>
      <c r="AA3988" s="6"/>
      <c r="AB3988" s="598"/>
      <c r="AC3988" s="602"/>
      <c r="AD3988" s="603"/>
      <c r="AE3988" s="6"/>
      <c r="AF3988" s="604"/>
      <c r="AG3988" s="596"/>
      <c r="AH3988" s="605"/>
      <c r="AI3988" s="606"/>
      <c r="AJ3988" s="608">
        <v>0</v>
      </c>
      <c r="AK3988" s="672">
        <f t="shared" si="677"/>
        <v>0</v>
      </c>
    </row>
    <row r="3989" spans="1:37" s="5" customFormat="1" ht="11.45" customHeight="1" x14ac:dyDescent="0.35">
      <c r="A3989" s="588"/>
      <c r="B3989" s="589"/>
      <c r="C3989" s="590"/>
      <c r="E3989" s="591"/>
      <c r="F3989" s="6"/>
      <c r="G3989" s="6"/>
      <c r="H3989" s="593"/>
      <c r="I3989" s="593"/>
      <c r="J3989" s="594" t="s">
        <v>393</v>
      </c>
      <c r="K3989" s="6" t="str">
        <f t="shared" si="678"/>
        <v/>
      </c>
      <c r="L3989" s="595"/>
      <c r="M3989" s="596"/>
      <c r="N3989" s="597"/>
      <c r="O3989" s="597"/>
      <c r="P3989" s="597"/>
      <c r="Q3989" s="597"/>
      <c r="R3989" s="597"/>
      <c r="S3989" s="597"/>
      <c r="T3989" s="598"/>
      <c r="U3989" s="598"/>
      <c r="V3989" s="598"/>
      <c r="W3989" s="599"/>
      <c r="X3989" s="600"/>
      <c r="Y3989" s="756"/>
      <c r="Z3989" s="601"/>
      <c r="AA3989" s="6"/>
      <c r="AB3989" s="598"/>
      <c r="AC3989" s="602"/>
      <c r="AD3989" s="603"/>
      <c r="AE3989" s="6"/>
      <c r="AF3989" s="604"/>
      <c r="AG3989" s="596"/>
      <c r="AH3989" s="605"/>
      <c r="AI3989" s="606"/>
      <c r="AJ3989" s="608">
        <v>0</v>
      </c>
      <c r="AK3989" s="672">
        <f t="shared" si="677"/>
        <v>0</v>
      </c>
    </row>
    <row r="3990" spans="1:37" s="5" customFormat="1" ht="11.45" customHeight="1" x14ac:dyDescent="0.35">
      <c r="A3990" s="588"/>
      <c r="B3990" s="589"/>
      <c r="C3990" s="590"/>
      <c r="E3990" s="591"/>
      <c r="F3990" s="6"/>
      <c r="G3990" s="6"/>
      <c r="H3990" s="593"/>
      <c r="I3990" s="593"/>
      <c r="J3990" s="594" t="s">
        <v>393</v>
      </c>
      <c r="K3990" s="6" t="str">
        <f t="shared" si="678"/>
        <v/>
      </c>
      <c r="L3990" s="595"/>
      <c r="M3990" s="596"/>
      <c r="N3990" s="597"/>
      <c r="O3990" s="597"/>
      <c r="P3990" s="597"/>
      <c r="Q3990" s="597"/>
      <c r="R3990" s="597"/>
      <c r="S3990" s="597"/>
      <c r="T3990" s="598"/>
      <c r="U3990" s="598"/>
      <c r="V3990" s="598"/>
      <c r="W3990" s="599"/>
      <c r="X3990" s="600"/>
      <c r="Y3990" s="756"/>
      <c r="Z3990" s="601"/>
      <c r="AA3990" s="6"/>
      <c r="AB3990" s="598"/>
      <c r="AC3990" s="602"/>
      <c r="AD3990" s="603"/>
      <c r="AE3990" s="6"/>
      <c r="AF3990" s="604"/>
      <c r="AG3990" s="596"/>
      <c r="AH3990" s="605"/>
      <c r="AI3990" s="606"/>
      <c r="AJ3990" s="608">
        <v>0</v>
      </c>
      <c r="AK3990" s="672">
        <f t="shared" si="677"/>
        <v>0</v>
      </c>
    </row>
    <row r="3991" spans="1:37" s="5" customFormat="1" ht="11.45" customHeight="1" x14ac:dyDescent="0.35">
      <c r="A3991" s="588"/>
      <c r="B3991" s="589"/>
      <c r="C3991" s="590"/>
      <c r="E3991" s="591"/>
      <c r="F3991" s="6"/>
      <c r="G3991" s="6"/>
      <c r="H3991" s="593"/>
      <c r="I3991" s="593"/>
      <c r="J3991" s="594" t="s">
        <v>393</v>
      </c>
      <c r="K3991" s="6" t="str">
        <f t="shared" si="678"/>
        <v/>
      </c>
      <c r="L3991" s="595"/>
      <c r="M3991" s="596"/>
      <c r="N3991" s="597"/>
      <c r="O3991" s="597"/>
      <c r="P3991" s="597"/>
      <c r="Q3991" s="597"/>
      <c r="R3991" s="597"/>
      <c r="S3991" s="597"/>
      <c r="T3991" s="598"/>
      <c r="U3991" s="598"/>
      <c r="V3991" s="598"/>
      <c r="W3991" s="599"/>
      <c r="X3991" s="600"/>
      <c r="Y3991" s="756"/>
      <c r="Z3991" s="601"/>
      <c r="AA3991" s="6"/>
      <c r="AB3991" s="598"/>
      <c r="AC3991" s="602"/>
      <c r="AD3991" s="603"/>
      <c r="AE3991" s="6"/>
      <c r="AF3991" s="604"/>
      <c r="AG3991" s="596"/>
      <c r="AH3991" s="605"/>
      <c r="AI3991" s="606"/>
      <c r="AJ3991" s="608">
        <v>0</v>
      </c>
      <c r="AK3991" s="672">
        <f t="shared" si="677"/>
        <v>0</v>
      </c>
    </row>
    <row r="3992" spans="1:37" s="5" customFormat="1" ht="11.45" customHeight="1" x14ac:dyDescent="0.35">
      <c r="A3992" s="588"/>
      <c r="B3992" s="589"/>
      <c r="C3992" s="590"/>
      <c r="E3992" s="591"/>
      <c r="F3992" s="6"/>
      <c r="G3992" s="6"/>
      <c r="H3992" s="593"/>
      <c r="I3992" s="593"/>
      <c r="J3992" s="594" t="s">
        <v>393</v>
      </c>
      <c r="K3992" s="6" t="str">
        <f t="shared" si="678"/>
        <v/>
      </c>
      <c r="L3992" s="595"/>
      <c r="M3992" s="596"/>
      <c r="N3992" s="597"/>
      <c r="O3992" s="597"/>
      <c r="P3992" s="597"/>
      <c r="Q3992" s="597"/>
      <c r="R3992" s="597"/>
      <c r="S3992" s="597"/>
      <c r="T3992" s="598"/>
      <c r="U3992" s="598"/>
      <c r="V3992" s="598"/>
      <c r="W3992" s="599"/>
      <c r="X3992" s="600"/>
      <c r="Y3992" s="756"/>
      <c r="Z3992" s="601"/>
      <c r="AA3992" s="6"/>
      <c r="AB3992" s="598"/>
      <c r="AC3992" s="602"/>
      <c r="AD3992" s="603"/>
      <c r="AE3992" s="6"/>
      <c r="AF3992" s="604"/>
      <c r="AG3992" s="596"/>
      <c r="AH3992" s="605"/>
      <c r="AI3992" s="606"/>
      <c r="AJ3992" s="608">
        <v>0</v>
      </c>
      <c r="AK3992" s="672">
        <f t="shared" si="677"/>
        <v>0</v>
      </c>
    </row>
    <row r="3993" spans="1:37" s="5" customFormat="1" ht="11.45" customHeight="1" x14ac:dyDescent="0.35">
      <c r="A3993" s="588"/>
      <c r="B3993" s="589"/>
      <c r="C3993" s="590"/>
      <c r="E3993" s="591"/>
      <c r="F3993" s="6"/>
      <c r="G3993" s="6"/>
      <c r="H3993" s="593"/>
      <c r="I3993" s="593"/>
      <c r="J3993" s="594" t="s">
        <v>393</v>
      </c>
      <c r="K3993" s="6" t="str">
        <f t="shared" si="678"/>
        <v/>
      </c>
      <c r="L3993" s="595"/>
      <c r="M3993" s="596"/>
      <c r="N3993" s="597"/>
      <c r="O3993" s="597"/>
      <c r="P3993" s="597"/>
      <c r="Q3993" s="597"/>
      <c r="R3993" s="597"/>
      <c r="S3993" s="597"/>
      <c r="T3993" s="598"/>
      <c r="U3993" s="598"/>
      <c r="V3993" s="598"/>
      <c r="W3993" s="599"/>
      <c r="X3993" s="600"/>
      <c r="Y3993" s="756"/>
      <c r="Z3993" s="601"/>
      <c r="AA3993" s="6"/>
      <c r="AB3993" s="598"/>
      <c r="AC3993" s="602"/>
      <c r="AD3993" s="603"/>
      <c r="AE3993" s="6"/>
      <c r="AF3993" s="604"/>
      <c r="AG3993" s="596"/>
      <c r="AH3993" s="605"/>
      <c r="AI3993" s="606"/>
      <c r="AJ3993" s="608">
        <v>0</v>
      </c>
      <c r="AK3993" s="672">
        <f t="shared" si="677"/>
        <v>0</v>
      </c>
    </row>
    <row r="3994" spans="1:37" s="5" customFormat="1" ht="11.45" customHeight="1" x14ac:dyDescent="0.35">
      <c r="A3994" s="588"/>
      <c r="B3994" s="589"/>
      <c r="C3994" s="590"/>
      <c r="E3994" s="591"/>
      <c r="F3994" s="6"/>
      <c r="G3994" s="6"/>
      <c r="H3994" s="593"/>
      <c r="I3994" s="593"/>
      <c r="J3994" s="594" t="s">
        <v>393</v>
      </c>
      <c r="K3994" s="6" t="str">
        <f t="shared" si="678"/>
        <v/>
      </c>
      <c r="L3994" s="595"/>
      <c r="M3994" s="596"/>
      <c r="N3994" s="597"/>
      <c r="O3994" s="597"/>
      <c r="P3994" s="597"/>
      <c r="Q3994" s="597"/>
      <c r="R3994" s="597"/>
      <c r="S3994" s="597"/>
      <c r="T3994" s="598"/>
      <c r="U3994" s="598"/>
      <c r="V3994" s="598"/>
      <c r="W3994" s="599"/>
      <c r="X3994" s="600"/>
      <c r="Y3994" s="756"/>
      <c r="Z3994" s="601"/>
      <c r="AA3994" s="6"/>
      <c r="AB3994" s="598"/>
      <c r="AC3994" s="602"/>
      <c r="AD3994" s="603"/>
      <c r="AE3994" s="6"/>
      <c r="AF3994" s="604"/>
      <c r="AG3994" s="596"/>
      <c r="AH3994" s="605"/>
      <c r="AI3994" s="606"/>
      <c r="AJ3994" s="608">
        <v>0</v>
      </c>
      <c r="AK3994" s="672">
        <f t="shared" si="677"/>
        <v>0</v>
      </c>
    </row>
    <row r="3995" spans="1:37" s="5" customFormat="1" ht="11.45" customHeight="1" x14ac:dyDescent="0.35">
      <c r="A3995" s="588"/>
      <c r="B3995" s="589"/>
      <c r="C3995" s="590"/>
      <c r="E3995" s="591"/>
      <c r="F3995" s="6"/>
      <c r="G3995" s="6"/>
      <c r="H3995" s="593"/>
      <c r="I3995" s="593"/>
      <c r="J3995" s="594" t="s">
        <v>393</v>
      </c>
      <c r="K3995" s="6" t="str">
        <f t="shared" si="678"/>
        <v/>
      </c>
      <c r="L3995" s="595"/>
      <c r="M3995" s="596"/>
      <c r="N3995" s="597"/>
      <c r="O3995" s="597"/>
      <c r="P3995" s="597"/>
      <c r="Q3995" s="597"/>
      <c r="R3995" s="597"/>
      <c r="S3995" s="597"/>
      <c r="T3995" s="598"/>
      <c r="U3995" s="598"/>
      <c r="V3995" s="598"/>
      <c r="W3995" s="599"/>
      <c r="X3995" s="600"/>
      <c r="Y3995" s="756"/>
      <c r="Z3995" s="601"/>
      <c r="AA3995" s="6"/>
      <c r="AB3995" s="598"/>
      <c r="AC3995" s="602"/>
      <c r="AD3995" s="603"/>
      <c r="AE3995" s="6"/>
      <c r="AF3995" s="604"/>
      <c r="AG3995" s="596"/>
      <c r="AH3995" s="605"/>
      <c r="AI3995" s="606"/>
      <c r="AJ3995" s="608">
        <v>0</v>
      </c>
      <c r="AK3995" s="672">
        <f t="shared" si="677"/>
        <v>0</v>
      </c>
    </row>
    <row r="3996" spans="1:37" s="5" customFormat="1" ht="11.45" customHeight="1" x14ac:dyDescent="0.35">
      <c r="A3996" s="588"/>
      <c r="B3996" s="589"/>
      <c r="C3996" s="590"/>
      <c r="E3996" s="591"/>
      <c r="F3996" s="6"/>
      <c r="G3996" s="6"/>
      <c r="H3996" s="593"/>
      <c r="I3996" s="593"/>
      <c r="J3996" s="594" t="s">
        <v>393</v>
      </c>
      <c r="K3996" s="6" t="str">
        <f t="shared" si="678"/>
        <v/>
      </c>
      <c r="L3996" s="595"/>
      <c r="M3996" s="596"/>
      <c r="N3996" s="597"/>
      <c r="O3996" s="597"/>
      <c r="P3996" s="597"/>
      <c r="Q3996" s="597"/>
      <c r="R3996" s="597"/>
      <c r="S3996" s="597"/>
      <c r="T3996" s="598"/>
      <c r="U3996" s="598"/>
      <c r="V3996" s="598"/>
      <c r="W3996" s="599"/>
      <c r="X3996" s="600"/>
      <c r="Y3996" s="756"/>
      <c r="Z3996" s="601"/>
      <c r="AA3996" s="6"/>
      <c r="AB3996" s="598"/>
      <c r="AC3996" s="602"/>
      <c r="AD3996" s="603"/>
      <c r="AE3996" s="6"/>
      <c r="AF3996" s="604"/>
      <c r="AG3996" s="596"/>
      <c r="AH3996" s="605"/>
      <c r="AI3996" s="606"/>
      <c r="AJ3996" s="608">
        <v>0</v>
      </c>
      <c r="AK3996" s="672">
        <f t="shared" si="677"/>
        <v>0</v>
      </c>
    </row>
    <row r="3997" spans="1:37" s="5" customFormat="1" ht="11.45" customHeight="1" x14ac:dyDescent="0.35">
      <c r="A3997" s="588"/>
      <c r="B3997" s="589"/>
      <c r="C3997" s="590"/>
      <c r="E3997" s="591"/>
      <c r="F3997" s="6"/>
      <c r="G3997" s="6"/>
      <c r="H3997" s="593"/>
      <c r="I3997" s="593"/>
      <c r="J3997" s="594" t="s">
        <v>393</v>
      </c>
      <c r="K3997" s="6" t="str">
        <f t="shared" si="678"/>
        <v/>
      </c>
      <c r="L3997" s="595"/>
      <c r="M3997" s="596"/>
      <c r="N3997" s="597"/>
      <c r="O3997" s="597"/>
      <c r="P3997" s="597"/>
      <c r="Q3997" s="597"/>
      <c r="R3997" s="597"/>
      <c r="S3997" s="597"/>
      <c r="T3997" s="598"/>
      <c r="U3997" s="598"/>
      <c r="V3997" s="598"/>
      <c r="W3997" s="599"/>
      <c r="X3997" s="600"/>
      <c r="Y3997" s="756"/>
      <c r="Z3997" s="601"/>
      <c r="AA3997" s="6"/>
      <c r="AB3997" s="598"/>
      <c r="AC3997" s="602"/>
      <c r="AD3997" s="603"/>
      <c r="AE3997" s="6"/>
      <c r="AF3997" s="604"/>
      <c r="AG3997" s="596"/>
      <c r="AH3997" s="605"/>
      <c r="AI3997" s="606"/>
      <c r="AJ3997" s="608">
        <v>0</v>
      </c>
      <c r="AK3997" s="672">
        <f t="shared" si="677"/>
        <v>0</v>
      </c>
    </row>
    <row r="3998" spans="1:37" s="5" customFormat="1" ht="11.45" customHeight="1" x14ac:dyDescent="0.35">
      <c r="A3998" s="588"/>
      <c r="B3998" s="589"/>
      <c r="C3998" s="590"/>
      <c r="E3998" s="591"/>
      <c r="F3998" s="6"/>
      <c r="G3998" s="6"/>
      <c r="H3998" s="593"/>
      <c r="I3998" s="593"/>
      <c r="J3998" s="594" t="s">
        <v>393</v>
      </c>
      <c r="K3998" s="6" t="str">
        <f t="shared" si="678"/>
        <v/>
      </c>
      <c r="L3998" s="595"/>
      <c r="M3998" s="596"/>
      <c r="N3998" s="597"/>
      <c r="O3998" s="597"/>
      <c r="P3998" s="597"/>
      <c r="Q3998" s="597"/>
      <c r="R3998" s="597"/>
      <c r="S3998" s="597"/>
      <c r="T3998" s="598"/>
      <c r="U3998" s="598"/>
      <c r="V3998" s="598"/>
      <c r="W3998" s="599"/>
      <c r="X3998" s="600"/>
      <c r="Y3998" s="756"/>
      <c r="Z3998" s="601"/>
      <c r="AA3998" s="6"/>
      <c r="AB3998" s="598"/>
      <c r="AC3998" s="602"/>
      <c r="AD3998" s="603"/>
      <c r="AE3998" s="6"/>
      <c r="AF3998" s="604"/>
      <c r="AG3998" s="596"/>
      <c r="AH3998" s="605"/>
      <c r="AI3998" s="606"/>
      <c r="AJ3998" s="608">
        <v>0</v>
      </c>
      <c r="AK3998" s="672">
        <f t="shared" si="677"/>
        <v>0</v>
      </c>
    </row>
    <row r="3999" spans="1:37" s="5" customFormat="1" ht="11.45" customHeight="1" x14ac:dyDescent="0.35">
      <c r="A3999" s="588"/>
      <c r="B3999" s="589"/>
      <c r="C3999" s="590"/>
      <c r="E3999" s="591"/>
      <c r="F3999" s="6"/>
      <c r="G3999" s="6"/>
      <c r="H3999" s="593"/>
      <c r="I3999" s="593"/>
      <c r="J3999" s="594" t="s">
        <v>393</v>
      </c>
      <c r="K3999" s="6" t="str">
        <f t="shared" si="678"/>
        <v/>
      </c>
      <c r="L3999" s="595"/>
      <c r="M3999" s="596"/>
      <c r="N3999" s="597"/>
      <c r="O3999" s="597"/>
      <c r="P3999" s="597"/>
      <c r="Q3999" s="597"/>
      <c r="R3999" s="597"/>
      <c r="S3999" s="597"/>
      <c r="T3999" s="598"/>
      <c r="U3999" s="598"/>
      <c r="V3999" s="598"/>
      <c r="W3999" s="599"/>
      <c r="X3999" s="600"/>
      <c r="Y3999" s="756"/>
      <c r="Z3999" s="601"/>
      <c r="AA3999" s="6"/>
      <c r="AB3999" s="598"/>
      <c r="AC3999" s="602"/>
      <c r="AD3999" s="603"/>
      <c r="AE3999" s="6"/>
      <c r="AF3999" s="604"/>
      <c r="AG3999" s="596"/>
      <c r="AH3999" s="605"/>
      <c r="AI3999" s="606"/>
      <c r="AJ3999" s="608">
        <v>0</v>
      </c>
      <c r="AK3999" s="672">
        <f t="shared" si="677"/>
        <v>0</v>
      </c>
    </row>
    <row r="4000" spans="1:37" s="5" customFormat="1" ht="11.45" customHeight="1" x14ac:dyDescent="0.35">
      <c r="A4000" s="588"/>
      <c r="B4000" s="589"/>
      <c r="C4000" s="590"/>
      <c r="E4000" s="591"/>
      <c r="F4000" s="6"/>
      <c r="G4000" s="6"/>
      <c r="H4000" s="593"/>
      <c r="I4000" s="593"/>
      <c r="J4000" s="594" t="s">
        <v>393</v>
      </c>
      <c r="K4000" s="6" t="str">
        <f t="shared" si="678"/>
        <v/>
      </c>
      <c r="L4000" s="595"/>
      <c r="M4000" s="596"/>
      <c r="N4000" s="597"/>
      <c r="O4000" s="597"/>
      <c r="P4000" s="597"/>
      <c r="Q4000" s="597"/>
      <c r="R4000" s="597"/>
      <c r="S4000" s="597"/>
      <c r="T4000" s="598"/>
      <c r="U4000" s="598"/>
      <c r="V4000" s="598"/>
      <c r="W4000" s="599"/>
      <c r="X4000" s="600"/>
      <c r="Y4000" s="756"/>
      <c r="Z4000" s="601"/>
      <c r="AA4000" s="6"/>
      <c r="AB4000" s="598"/>
      <c r="AC4000" s="602"/>
      <c r="AD4000" s="603"/>
      <c r="AE4000" s="6"/>
      <c r="AF4000" s="604"/>
      <c r="AG4000" s="596"/>
      <c r="AH4000" s="605"/>
      <c r="AI4000" s="606"/>
      <c r="AJ4000" s="608">
        <v>0</v>
      </c>
      <c r="AK4000" s="672">
        <f t="shared" si="677"/>
        <v>0</v>
      </c>
    </row>
    <row r="4001" spans="1:37" s="5" customFormat="1" ht="11.45" customHeight="1" x14ac:dyDescent="0.35">
      <c r="A4001" s="588"/>
      <c r="B4001" s="589"/>
      <c r="C4001" s="590"/>
      <c r="E4001" s="591"/>
      <c r="F4001" s="6">
        <v>0</v>
      </c>
      <c r="G4001" s="6"/>
      <c r="H4001" s="593"/>
      <c r="I4001" s="593"/>
      <c r="J4001" s="594" t="s">
        <v>393</v>
      </c>
      <c r="K4001" s="6" t="str">
        <f t="shared" si="678"/>
        <v/>
      </c>
      <c r="L4001" s="595"/>
      <c r="M4001" s="596"/>
      <c r="N4001" s="597"/>
      <c r="O4001" s="597"/>
      <c r="P4001" s="597"/>
      <c r="Q4001" s="597"/>
      <c r="R4001" s="597"/>
      <c r="S4001" s="597"/>
      <c r="T4001" s="598"/>
      <c r="U4001" s="598"/>
      <c r="V4001" s="598"/>
      <c r="W4001" s="599"/>
      <c r="X4001" s="600"/>
      <c r="Y4001" s="756"/>
      <c r="Z4001" s="601"/>
      <c r="AA4001" s="6"/>
      <c r="AB4001" s="598"/>
      <c r="AC4001" s="602"/>
      <c r="AD4001" s="603"/>
      <c r="AE4001" s="6"/>
      <c r="AF4001" s="604"/>
      <c r="AG4001" s="596"/>
      <c r="AH4001" s="605"/>
      <c r="AI4001" s="606"/>
      <c r="AJ4001" s="608">
        <v>0</v>
      </c>
      <c r="AK4001" s="672">
        <f t="shared" si="677"/>
        <v>0</v>
      </c>
    </row>
    <row r="4002" spans="1:37" s="5" customFormat="1" ht="11.45" customHeight="1" x14ac:dyDescent="0.35">
      <c r="A4002" s="588"/>
      <c r="B4002" s="589"/>
      <c r="C4002" s="590"/>
      <c r="E4002" s="591"/>
      <c r="F4002" s="6">
        <v>0</v>
      </c>
      <c r="G4002" s="6"/>
      <c r="H4002" s="593"/>
      <c r="I4002" s="593"/>
      <c r="J4002" s="594" t="s">
        <v>393</v>
      </c>
      <c r="K4002" s="6" t="str">
        <f t="shared" si="678"/>
        <v/>
      </c>
      <c r="L4002" s="595"/>
      <c r="M4002" s="596"/>
      <c r="N4002" s="597"/>
      <c r="O4002" s="597"/>
      <c r="P4002" s="597"/>
      <c r="Q4002" s="597"/>
      <c r="R4002" s="597"/>
      <c r="S4002" s="597"/>
      <c r="T4002" s="598"/>
      <c r="U4002" s="598"/>
      <c r="V4002" s="598"/>
      <c r="W4002" s="599"/>
      <c r="X4002" s="600"/>
      <c r="Y4002" s="756"/>
      <c r="Z4002" s="601"/>
      <c r="AA4002" s="6"/>
      <c r="AB4002" s="598"/>
      <c r="AC4002" s="602"/>
      <c r="AD4002" s="603"/>
      <c r="AE4002" s="6"/>
      <c r="AF4002" s="604"/>
      <c r="AG4002" s="596"/>
      <c r="AH4002" s="605"/>
      <c r="AI4002" s="606"/>
      <c r="AJ4002" s="608">
        <v>0</v>
      </c>
      <c r="AK4002" s="672">
        <f t="shared" si="677"/>
        <v>0</v>
      </c>
    </row>
    <row r="4003" spans="1:37" s="5" customFormat="1" ht="11.45" customHeight="1" x14ac:dyDescent="0.35">
      <c r="A4003" s="588"/>
      <c r="B4003" s="589"/>
      <c r="C4003" s="590"/>
      <c r="E4003" s="591"/>
      <c r="F4003" s="6">
        <v>0</v>
      </c>
      <c r="G4003" s="6"/>
      <c r="H4003" s="593"/>
      <c r="I4003" s="593"/>
      <c r="J4003" s="594" t="s">
        <v>393</v>
      </c>
      <c r="K4003" s="6" t="str">
        <f t="shared" si="678"/>
        <v/>
      </c>
      <c r="L4003" s="595"/>
      <c r="M4003" s="596"/>
      <c r="N4003" s="597"/>
      <c r="O4003" s="597"/>
      <c r="P4003" s="597"/>
      <c r="Q4003" s="597"/>
      <c r="R4003" s="597"/>
      <c r="S4003" s="597"/>
      <c r="T4003" s="598"/>
      <c r="U4003" s="598"/>
      <c r="V4003" s="598"/>
      <c r="W4003" s="599"/>
      <c r="X4003" s="600"/>
      <c r="Y4003" s="756"/>
      <c r="Z4003" s="601"/>
      <c r="AA4003" s="6"/>
      <c r="AB4003" s="598"/>
      <c r="AC4003" s="602"/>
      <c r="AD4003" s="603"/>
      <c r="AE4003" s="6"/>
      <c r="AF4003" s="604"/>
      <c r="AG4003" s="596"/>
      <c r="AH4003" s="605"/>
      <c r="AI4003" s="606"/>
      <c r="AJ4003" s="608">
        <v>0</v>
      </c>
      <c r="AK4003" s="672">
        <f t="shared" si="677"/>
        <v>0</v>
      </c>
    </row>
    <row r="4004" spans="1:37" s="5" customFormat="1" ht="11.45" customHeight="1" x14ac:dyDescent="0.35">
      <c r="A4004" s="588"/>
      <c r="B4004" s="589"/>
      <c r="C4004" s="590"/>
      <c r="E4004" s="591"/>
      <c r="F4004" s="6">
        <v>0</v>
      </c>
      <c r="G4004" s="6"/>
      <c r="H4004" s="593"/>
      <c r="I4004" s="593"/>
      <c r="J4004" s="594" t="s">
        <v>393</v>
      </c>
      <c r="K4004" s="6" t="str">
        <f t="shared" si="678"/>
        <v/>
      </c>
      <c r="L4004" s="595"/>
      <c r="M4004" s="596"/>
      <c r="N4004" s="597"/>
      <c r="O4004" s="597"/>
      <c r="P4004" s="597"/>
      <c r="Q4004" s="597"/>
      <c r="R4004" s="597"/>
      <c r="S4004" s="597"/>
      <c r="T4004" s="598"/>
      <c r="U4004" s="598"/>
      <c r="V4004" s="598"/>
      <c r="W4004" s="599"/>
      <c r="X4004" s="600"/>
      <c r="Y4004" s="756"/>
      <c r="Z4004" s="601"/>
      <c r="AA4004" s="6"/>
      <c r="AB4004" s="598"/>
      <c r="AC4004" s="602"/>
      <c r="AD4004" s="603"/>
      <c r="AE4004" s="6"/>
      <c r="AF4004" s="604"/>
      <c r="AG4004" s="596"/>
      <c r="AH4004" s="605"/>
      <c r="AI4004" s="606"/>
      <c r="AJ4004" s="608">
        <v>0</v>
      </c>
      <c r="AK4004" s="672">
        <f t="shared" si="677"/>
        <v>0</v>
      </c>
    </row>
    <row r="4005" spans="1:37" s="5" customFormat="1" ht="11.45" customHeight="1" x14ac:dyDescent="0.35">
      <c r="A4005" s="588"/>
      <c r="B4005" s="589"/>
      <c r="C4005" s="590"/>
      <c r="E4005" s="591"/>
      <c r="F4005" s="6">
        <v>0</v>
      </c>
      <c r="G4005" s="6"/>
      <c r="H4005" s="593"/>
      <c r="I4005" s="593"/>
      <c r="J4005" s="594" t="s">
        <v>393</v>
      </c>
      <c r="K4005" s="6" t="str">
        <f t="shared" si="678"/>
        <v/>
      </c>
      <c r="L4005" s="595"/>
      <c r="M4005" s="596"/>
      <c r="N4005" s="597"/>
      <c r="O4005" s="597"/>
      <c r="P4005" s="597"/>
      <c r="Q4005" s="597"/>
      <c r="R4005" s="597"/>
      <c r="S4005" s="597"/>
      <c r="T4005" s="598"/>
      <c r="U4005" s="598"/>
      <c r="V4005" s="598"/>
      <c r="W4005" s="599"/>
      <c r="X4005" s="600"/>
      <c r="Y4005" s="756"/>
      <c r="Z4005" s="601"/>
      <c r="AA4005" s="6"/>
      <c r="AB4005" s="598"/>
      <c r="AC4005" s="602"/>
      <c r="AD4005" s="603"/>
      <c r="AE4005" s="6"/>
      <c r="AF4005" s="604"/>
      <c r="AG4005" s="596"/>
      <c r="AH4005" s="605"/>
      <c r="AI4005" s="606"/>
      <c r="AJ4005" s="608">
        <v>0</v>
      </c>
      <c r="AK4005" s="672">
        <f t="shared" si="677"/>
        <v>0</v>
      </c>
    </row>
    <row r="4006" spans="1:37" s="5" customFormat="1" ht="11.45" customHeight="1" x14ac:dyDescent="0.35">
      <c r="A4006" s="588"/>
      <c r="B4006" s="589"/>
      <c r="C4006" s="590"/>
      <c r="E4006" s="591"/>
      <c r="F4006" s="6">
        <v>0</v>
      </c>
      <c r="G4006" s="6"/>
      <c r="H4006" s="593"/>
      <c r="I4006" s="593"/>
      <c r="J4006" s="594" t="s">
        <v>393</v>
      </c>
      <c r="K4006" s="6" t="str">
        <f t="shared" si="678"/>
        <v/>
      </c>
      <c r="L4006" s="595"/>
      <c r="M4006" s="596"/>
      <c r="N4006" s="597"/>
      <c r="O4006" s="597"/>
      <c r="P4006" s="597"/>
      <c r="Q4006" s="597"/>
      <c r="R4006" s="597"/>
      <c r="S4006" s="597"/>
      <c r="T4006" s="598"/>
      <c r="U4006" s="598"/>
      <c r="V4006" s="598"/>
      <c r="W4006" s="599"/>
      <c r="X4006" s="600"/>
      <c r="Y4006" s="756"/>
      <c r="Z4006" s="601"/>
      <c r="AA4006" s="6"/>
      <c r="AB4006" s="598"/>
      <c r="AC4006" s="602"/>
      <c r="AD4006" s="603"/>
      <c r="AE4006" s="6"/>
      <c r="AF4006" s="604"/>
      <c r="AG4006" s="596"/>
      <c r="AH4006" s="605"/>
      <c r="AI4006" s="606"/>
      <c r="AJ4006" s="608">
        <v>0</v>
      </c>
      <c r="AK4006" s="672">
        <f t="shared" si="677"/>
        <v>0</v>
      </c>
    </row>
    <row r="4007" spans="1:37" s="5" customFormat="1" ht="11.45" customHeight="1" x14ac:dyDescent="0.35">
      <c r="A4007" s="588"/>
      <c r="B4007" s="589"/>
      <c r="C4007" s="590"/>
      <c r="E4007" s="591"/>
      <c r="F4007" s="6">
        <v>0</v>
      </c>
      <c r="G4007" s="6"/>
      <c r="H4007" s="593"/>
      <c r="I4007" s="593"/>
      <c r="J4007" s="594" t="s">
        <v>393</v>
      </c>
      <c r="K4007" s="6" t="str">
        <f t="shared" si="678"/>
        <v/>
      </c>
      <c r="L4007" s="595"/>
      <c r="M4007" s="596"/>
      <c r="N4007" s="597"/>
      <c r="O4007" s="597"/>
      <c r="P4007" s="597"/>
      <c r="Q4007" s="597"/>
      <c r="R4007" s="597"/>
      <c r="S4007" s="597"/>
      <c r="T4007" s="598"/>
      <c r="U4007" s="598"/>
      <c r="V4007" s="598"/>
      <c r="W4007" s="599"/>
      <c r="X4007" s="600"/>
      <c r="Y4007" s="756"/>
      <c r="Z4007" s="601"/>
      <c r="AA4007" s="6"/>
      <c r="AB4007" s="598"/>
      <c r="AC4007" s="602"/>
      <c r="AD4007" s="603"/>
      <c r="AE4007" s="6"/>
      <c r="AF4007" s="604"/>
      <c r="AG4007" s="596"/>
      <c r="AH4007" s="605"/>
      <c r="AI4007" s="606"/>
      <c r="AJ4007" s="608">
        <v>0</v>
      </c>
      <c r="AK4007" s="672">
        <f t="shared" si="677"/>
        <v>0</v>
      </c>
    </row>
    <row r="4008" spans="1:37" s="5" customFormat="1" ht="11.45" customHeight="1" x14ac:dyDescent="0.35">
      <c r="A4008" s="588"/>
      <c r="B4008" s="589"/>
      <c r="C4008" s="590"/>
      <c r="E4008" s="591"/>
      <c r="F4008" s="6">
        <v>0</v>
      </c>
      <c r="G4008" s="6"/>
      <c r="H4008" s="593"/>
      <c r="I4008" s="593"/>
      <c r="J4008" s="594" t="s">
        <v>393</v>
      </c>
      <c r="K4008" s="6" t="str">
        <f t="shared" si="678"/>
        <v/>
      </c>
      <c r="L4008" s="595"/>
      <c r="M4008" s="596"/>
      <c r="N4008" s="597"/>
      <c r="O4008" s="597"/>
      <c r="P4008" s="597"/>
      <c r="Q4008" s="597"/>
      <c r="R4008" s="597"/>
      <c r="S4008" s="597"/>
      <c r="T4008" s="598"/>
      <c r="U4008" s="598"/>
      <c r="V4008" s="598"/>
      <c r="W4008" s="599"/>
      <c r="X4008" s="600"/>
      <c r="Y4008" s="756"/>
      <c r="Z4008" s="601"/>
      <c r="AA4008" s="6"/>
      <c r="AB4008" s="598"/>
      <c r="AC4008" s="602"/>
      <c r="AD4008" s="603"/>
      <c r="AE4008" s="6"/>
      <c r="AF4008" s="604"/>
      <c r="AG4008" s="596"/>
      <c r="AH4008" s="605"/>
      <c r="AI4008" s="606"/>
      <c r="AJ4008" s="608">
        <v>0</v>
      </c>
      <c r="AK4008" s="672">
        <f t="shared" si="677"/>
        <v>0</v>
      </c>
    </row>
    <row r="4009" spans="1:37" s="5" customFormat="1" ht="11.45" customHeight="1" x14ac:dyDescent="0.35">
      <c r="A4009" s="588"/>
      <c r="B4009" s="589"/>
      <c r="C4009" s="590"/>
      <c r="E4009" s="591"/>
      <c r="F4009" s="6">
        <v>0</v>
      </c>
      <c r="G4009" s="6"/>
      <c r="H4009" s="593"/>
      <c r="I4009" s="593"/>
      <c r="J4009" s="594" t="s">
        <v>393</v>
      </c>
      <c r="K4009" s="6" t="str">
        <f t="shared" si="678"/>
        <v/>
      </c>
      <c r="L4009" s="595"/>
      <c r="M4009" s="596"/>
      <c r="N4009" s="597"/>
      <c r="O4009" s="597"/>
      <c r="P4009" s="597"/>
      <c r="Q4009" s="597"/>
      <c r="R4009" s="597"/>
      <c r="S4009" s="597"/>
      <c r="T4009" s="598"/>
      <c r="U4009" s="598"/>
      <c r="V4009" s="598"/>
      <c r="W4009" s="599"/>
      <c r="X4009" s="600"/>
      <c r="Y4009" s="756"/>
      <c r="Z4009" s="601"/>
      <c r="AA4009" s="6"/>
      <c r="AB4009" s="598"/>
      <c r="AC4009" s="602"/>
      <c r="AD4009" s="603"/>
      <c r="AE4009" s="6"/>
      <c r="AF4009" s="604"/>
      <c r="AG4009" s="596"/>
      <c r="AH4009" s="605"/>
      <c r="AI4009" s="606"/>
      <c r="AJ4009" s="608">
        <v>0</v>
      </c>
      <c r="AK4009" s="672">
        <f t="shared" si="677"/>
        <v>0</v>
      </c>
    </row>
    <row r="4010" spans="1:37" s="5" customFormat="1" ht="11.45" customHeight="1" x14ac:dyDescent="0.35">
      <c r="A4010" s="588"/>
      <c r="B4010" s="589"/>
      <c r="C4010" s="590"/>
      <c r="E4010" s="591"/>
      <c r="F4010" s="6">
        <v>0</v>
      </c>
      <c r="G4010" s="6"/>
      <c r="H4010" s="593"/>
      <c r="I4010" s="593"/>
      <c r="J4010" s="594" t="s">
        <v>393</v>
      </c>
      <c r="K4010" s="6" t="str">
        <f t="shared" si="678"/>
        <v/>
      </c>
      <c r="L4010" s="595"/>
      <c r="M4010" s="596"/>
      <c r="N4010" s="597"/>
      <c r="O4010" s="597"/>
      <c r="P4010" s="597"/>
      <c r="Q4010" s="597"/>
      <c r="R4010" s="597"/>
      <c r="S4010" s="597"/>
      <c r="T4010" s="598"/>
      <c r="U4010" s="598"/>
      <c r="V4010" s="598"/>
      <c r="W4010" s="599"/>
      <c r="X4010" s="600"/>
      <c r="Y4010" s="756"/>
      <c r="Z4010" s="601"/>
      <c r="AA4010" s="6"/>
      <c r="AB4010" s="598"/>
      <c r="AC4010" s="602"/>
      <c r="AD4010" s="603"/>
      <c r="AE4010" s="6"/>
      <c r="AF4010" s="604"/>
      <c r="AG4010" s="596"/>
      <c r="AH4010" s="605"/>
      <c r="AI4010" s="606"/>
      <c r="AJ4010" s="608">
        <v>0</v>
      </c>
      <c r="AK4010" s="672">
        <f t="shared" si="677"/>
        <v>0</v>
      </c>
    </row>
    <row r="4011" spans="1:37" s="5" customFormat="1" ht="11.45" customHeight="1" x14ac:dyDescent="0.35">
      <c r="A4011" s="588"/>
      <c r="B4011" s="589"/>
      <c r="C4011" s="590"/>
      <c r="E4011" s="591"/>
      <c r="F4011" s="6">
        <v>0</v>
      </c>
      <c r="G4011" s="6"/>
      <c r="H4011" s="593"/>
      <c r="I4011" s="593"/>
      <c r="J4011" s="594" t="s">
        <v>393</v>
      </c>
      <c r="K4011" s="6" t="str">
        <f t="shared" si="678"/>
        <v/>
      </c>
      <c r="L4011" s="595"/>
      <c r="M4011" s="596"/>
      <c r="N4011" s="597"/>
      <c r="O4011" s="597"/>
      <c r="P4011" s="597"/>
      <c r="Q4011" s="597"/>
      <c r="R4011" s="597"/>
      <c r="S4011" s="597"/>
      <c r="T4011" s="598"/>
      <c r="U4011" s="598"/>
      <c r="V4011" s="598"/>
      <c r="W4011" s="599"/>
      <c r="X4011" s="600"/>
      <c r="Y4011" s="756"/>
      <c r="Z4011" s="601"/>
      <c r="AA4011" s="6"/>
      <c r="AB4011" s="598"/>
      <c r="AC4011" s="602"/>
      <c r="AD4011" s="603"/>
      <c r="AE4011" s="6"/>
      <c r="AF4011" s="604"/>
      <c r="AG4011" s="596"/>
      <c r="AH4011" s="605"/>
      <c r="AI4011" s="606"/>
      <c r="AJ4011" s="608">
        <v>0</v>
      </c>
      <c r="AK4011" s="672">
        <f t="shared" si="677"/>
        <v>0</v>
      </c>
    </row>
    <row r="4012" spans="1:37" s="5" customFormat="1" ht="11.45" customHeight="1" x14ac:dyDescent="0.35">
      <c r="A4012" s="588"/>
      <c r="B4012" s="589"/>
      <c r="C4012" s="590"/>
      <c r="E4012" s="591"/>
      <c r="F4012" s="6">
        <v>0</v>
      </c>
      <c r="G4012" s="6"/>
      <c r="H4012" s="593"/>
      <c r="I4012" s="593"/>
      <c r="J4012" s="594" t="s">
        <v>393</v>
      </c>
      <c r="K4012" s="6" t="str">
        <f t="shared" si="678"/>
        <v/>
      </c>
      <c r="L4012" s="595"/>
      <c r="M4012" s="596"/>
      <c r="N4012" s="597"/>
      <c r="O4012" s="597"/>
      <c r="P4012" s="597"/>
      <c r="Q4012" s="597"/>
      <c r="R4012" s="597"/>
      <c r="S4012" s="597"/>
      <c r="T4012" s="598"/>
      <c r="U4012" s="598"/>
      <c r="V4012" s="598"/>
      <c r="W4012" s="599"/>
      <c r="X4012" s="600"/>
      <c r="Y4012" s="756"/>
      <c r="Z4012" s="601"/>
      <c r="AA4012" s="6"/>
      <c r="AB4012" s="598"/>
      <c r="AC4012" s="602"/>
      <c r="AD4012" s="603"/>
      <c r="AE4012" s="6"/>
      <c r="AF4012" s="604"/>
      <c r="AG4012" s="596"/>
      <c r="AH4012" s="605"/>
      <c r="AI4012" s="606"/>
      <c r="AJ4012" s="608">
        <v>0</v>
      </c>
      <c r="AK4012" s="672">
        <f t="shared" si="677"/>
        <v>0</v>
      </c>
    </row>
    <row r="4013" spans="1:37" s="5" customFormat="1" ht="11.45" customHeight="1" x14ac:dyDescent="0.35">
      <c r="A4013" s="588"/>
      <c r="B4013" s="589"/>
      <c r="C4013" s="590"/>
      <c r="E4013" s="591"/>
      <c r="F4013" s="6">
        <v>0</v>
      </c>
      <c r="G4013" s="6"/>
      <c r="H4013" s="593"/>
      <c r="I4013" s="593"/>
      <c r="J4013" s="594" t="s">
        <v>393</v>
      </c>
      <c r="K4013" s="6" t="str">
        <f t="shared" si="678"/>
        <v/>
      </c>
      <c r="L4013" s="595"/>
      <c r="M4013" s="596"/>
      <c r="N4013" s="597"/>
      <c r="O4013" s="597"/>
      <c r="P4013" s="597"/>
      <c r="Q4013" s="597"/>
      <c r="R4013" s="597"/>
      <c r="S4013" s="597"/>
      <c r="T4013" s="598"/>
      <c r="U4013" s="598"/>
      <c r="V4013" s="598"/>
      <c r="W4013" s="599"/>
      <c r="X4013" s="600"/>
      <c r="Y4013" s="756"/>
      <c r="Z4013" s="601"/>
      <c r="AA4013" s="6"/>
      <c r="AB4013" s="598"/>
      <c r="AC4013" s="602"/>
      <c r="AD4013" s="603"/>
      <c r="AE4013" s="6"/>
      <c r="AF4013" s="604"/>
      <c r="AG4013" s="596"/>
      <c r="AH4013" s="605"/>
      <c r="AI4013" s="606"/>
      <c r="AJ4013" s="608">
        <v>0</v>
      </c>
      <c r="AK4013" s="672">
        <f t="shared" si="677"/>
        <v>0</v>
      </c>
    </row>
    <row r="4014" spans="1:37" s="5" customFormat="1" ht="11.45" customHeight="1" x14ac:dyDescent="0.35">
      <c r="A4014" s="588"/>
      <c r="B4014" s="589"/>
      <c r="C4014" s="590"/>
      <c r="E4014" s="591"/>
      <c r="F4014" s="6">
        <v>0</v>
      </c>
      <c r="G4014" s="6"/>
      <c r="H4014" s="593"/>
      <c r="I4014" s="593"/>
      <c r="J4014" s="594" t="s">
        <v>393</v>
      </c>
      <c r="K4014" s="6" t="str">
        <f t="shared" si="678"/>
        <v/>
      </c>
      <c r="L4014" s="595"/>
      <c r="M4014" s="596"/>
      <c r="N4014" s="597"/>
      <c r="O4014" s="597"/>
      <c r="P4014" s="597"/>
      <c r="Q4014" s="597"/>
      <c r="R4014" s="597"/>
      <c r="S4014" s="597"/>
      <c r="T4014" s="598"/>
      <c r="U4014" s="598"/>
      <c r="V4014" s="598"/>
      <c r="W4014" s="599"/>
      <c r="X4014" s="600"/>
      <c r="Y4014" s="756"/>
      <c r="Z4014" s="601"/>
      <c r="AA4014" s="6"/>
      <c r="AB4014" s="598"/>
      <c r="AC4014" s="602"/>
      <c r="AD4014" s="603"/>
      <c r="AE4014" s="6"/>
      <c r="AF4014" s="604"/>
      <c r="AG4014" s="596"/>
      <c r="AH4014" s="605"/>
      <c r="AI4014" s="606"/>
      <c r="AJ4014" s="608">
        <v>0</v>
      </c>
      <c r="AK4014" s="672">
        <f t="shared" si="677"/>
        <v>0</v>
      </c>
    </row>
    <row r="4015" spans="1:37" s="5" customFormat="1" ht="11.45" customHeight="1" x14ac:dyDescent="0.35">
      <c r="A4015" s="588"/>
      <c r="B4015" s="589"/>
      <c r="C4015" s="590"/>
      <c r="E4015" s="591"/>
      <c r="F4015" s="6">
        <v>0</v>
      </c>
      <c r="G4015" s="6"/>
      <c r="H4015" s="593"/>
      <c r="I4015" s="593"/>
      <c r="J4015" s="594" t="s">
        <v>393</v>
      </c>
      <c r="K4015" s="6" t="str">
        <f t="shared" si="678"/>
        <v/>
      </c>
      <c r="L4015" s="595"/>
      <c r="M4015" s="596"/>
      <c r="N4015" s="597"/>
      <c r="O4015" s="597"/>
      <c r="P4015" s="597"/>
      <c r="Q4015" s="597"/>
      <c r="R4015" s="597"/>
      <c r="S4015" s="597"/>
      <c r="T4015" s="598"/>
      <c r="U4015" s="598"/>
      <c r="V4015" s="598"/>
      <c r="W4015" s="599"/>
      <c r="X4015" s="600"/>
      <c r="Y4015" s="756"/>
      <c r="Z4015" s="601"/>
      <c r="AA4015" s="6"/>
      <c r="AB4015" s="598"/>
      <c r="AC4015" s="602"/>
      <c r="AD4015" s="603"/>
      <c r="AE4015" s="6"/>
      <c r="AF4015" s="604"/>
      <c r="AG4015" s="596"/>
      <c r="AH4015" s="605"/>
      <c r="AI4015" s="606"/>
      <c r="AJ4015" s="608">
        <v>0</v>
      </c>
      <c r="AK4015" s="672">
        <f t="shared" si="677"/>
        <v>0</v>
      </c>
    </row>
    <row r="4016" spans="1:37" s="5" customFormat="1" ht="11.45" customHeight="1" x14ac:dyDescent="0.35">
      <c r="A4016" s="588"/>
      <c r="B4016" s="589"/>
      <c r="C4016" s="590"/>
      <c r="E4016" s="591"/>
      <c r="F4016" s="6">
        <v>0</v>
      </c>
      <c r="G4016" s="6"/>
      <c r="H4016" s="593"/>
      <c r="I4016" s="593"/>
      <c r="J4016" s="594" t="s">
        <v>393</v>
      </c>
      <c r="K4016" s="6" t="str">
        <f t="shared" si="678"/>
        <v/>
      </c>
      <c r="L4016" s="595"/>
      <c r="M4016" s="596"/>
      <c r="N4016" s="597"/>
      <c r="O4016" s="597"/>
      <c r="P4016" s="597"/>
      <c r="Q4016" s="597"/>
      <c r="R4016" s="597"/>
      <c r="S4016" s="597"/>
      <c r="T4016" s="598"/>
      <c r="U4016" s="598"/>
      <c r="V4016" s="598"/>
      <c r="W4016" s="599"/>
      <c r="X4016" s="600"/>
      <c r="Y4016" s="756"/>
      <c r="Z4016" s="601"/>
      <c r="AA4016" s="6"/>
      <c r="AB4016" s="598"/>
      <c r="AC4016" s="602"/>
      <c r="AD4016" s="603"/>
      <c r="AE4016" s="6"/>
      <c r="AF4016" s="604"/>
      <c r="AG4016" s="596"/>
      <c r="AH4016" s="605"/>
      <c r="AI4016" s="606"/>
      <c r="AJ4016" s="608">
        <v>0</v>
      </c>
      <c r="AK4016" s="672">
        <f t="shared" ref="AK4016:AK4079" si="679">C4016</f>
        <v>0</v>
      </c>
    </row>
    <row r="4017" spans="1:37" s="5" customFormat="1" ht="11.45" customHeight="1" x14ac:dyDescent="0.35">
      <c r="A4017" s="588"/>
      <c r="B4017" s="589"/>
      <c r="C4017" s="590"/>
      <c r="E4017" s="591"/>
      <c r="F4017" s="6">
        <v>0</v>
      </c>
      <c r="G4017" s="6"/>
      <c r="H4017" s="593"/>
      <c r="I4017" s="593"/>
      <c r="J4017" s="594" t="s">
        <v>393</v>
      </c>
      <c r="K4017" s="6" t="str">
        <f t="shared" si="678"/>
        <v/>
      </c>
      <c r="L4017" s="595"/>
      <c r="M4017" s="596"/>
      <c r="N4017" s="597"/>
      <c r="O4017" s="597"/>
      <c r="P4017" s="597"/>
      <c r="Q4017" s="597"/>
      <c r="R4017" s="597"/>
      <c r="S4017" s="597"/>
      <c r="T4017" s="598"/>
      <c r="U4017" s="598"/>
      <c r="V4017" s="598"/>
      <c r="W4017" s="599"/>
      <c r="X4017" s="600"/>
      <c r="Y4017" s="756"/>
      <c r="Z4017" s="601"/>
      <c r="AA4017" s="6"/>
      <c r="AB4017" s="598"/>
      <c r="AC4017" s="602"/>
      <c r="AD4017" s="603"/>
      <c r="AE4017" s="6"/>
      <c r="AF4017" s="604"/>
      <c r="AG4017" s="596"/>
      <c r="AH4017" s="605"/>
      <c r="AI4017" s="606"/>
      <c r="AJ4017" s="608">
        <v>0</v>
      </c>
      <c r="AK4017" s="672">
        <f t="shared" si="679"/>
        <v>0</v>
      </c>
    </row>
    <row r="4018" spans="1:37" s="5" customFormat="1" ht="11.45" customHeight="1" x14ac:dyDescent="0.35">
      <c r="A4018" s="588"/>
      <c r="B4018" s="589"/>
      <c r="C4018" s="590"/>
      <c r="E4018" s="591"/>
      <c r="F4018" s="6">
        <v>0</v>
      </c>
      <c r="G4018" s="6"/>
      <c r="H4018" s="593"/>
      <c r="I4018" s="593"/>
      <c r="J4018" s="594" t="s">
        <v>393</v>
      </c>
      <c r="K4018" s="6" t="str">
        <f t="shared" si="678"/>
        <v/>
      </c>
      <c r="L4018" s="595"/>
      <c r="M4018" s="596"/>
      <c r="N4018" s="597"/>
      <c r="O4018" s="597"/>
      <c r="P4018" s="597"/>
      <c r="Q4018" s="597"/>
      <c r="R4018" s="597"/>
      <c r="S4018" s="597"/>
      <c r="T4018" s="598"/>
      <c r="U4018" s="598"/>
      <c r="V4018" s="598"/>
      <c r="W4018" s="599"/>
      <c r="X4018" s="600"/>
      <c r="Y4018" s="756"/>
      <c r="Z4018" s="601"/>
      <c r="AA4018" s="6"/>
      <c r="AB4018" s="598"/>
      <c r="AC4018" s="602"/>
      <c r="AD4018" s="603"/>
      <c r="AE4018" s="6"/>
      <c r="AF4018" s="604"/>
      <c r="AG4018" s="596"/>
      <c r="AH4018" s="605"/>
      <c r="AI4018" s="606"/>
      <c r="AJ4018" s="608">
        <v>0</v>
      </c>
      <c r="AK4018" s="672">
        <f t="shared" si="679"/>
        <v>0</v>
      </c>
    </row>
    <row r="4019" spans="1:37" s="5" customFormat="1" ht="11.45" customHeight="1" x14ac:dyDescent="0.35">
      <c r="A4019" s="588"/>
      <c r="B4019" s="589"/>
      <c r="C4019" s="590"/>
      <c r="E4019" s="591"/>
      <c r="F4019" s="6">
        <v>0</v>
      </c>
      <c r="G4019" s="6"/>
      <c r="H4019" s="593"/>
      <c r="I4019" s="593"/>
      <c r="J4019" s="594" t="s">
        <v>393</v>
      </c>
      <c r="K4019" s="6" t="str">
        <f t="shared" si="678"/>
        <v/>
      </c>
      <c r="L4019" s="595"/>
      <c r="M4019" s="596"/>
      <c r="N4019" s="597"/>
      <c r="O4019" s="597"/>
      <c r="P4019" s="597"/>
      <c r="Q4019" s="597"/>
      <c r="R4019" s="597"/>
      <c r="S4019" s="597"/>
      <c r="T4019" s="598"/>
      <c r="U4019" s="598"/>
      <c r="V4019" s="598"/>
      <c r="W4019" s="599"/>
      <c r="X4019" s="600"/>
      <c r="Y4019" s="756"/>
      <c r="Z4019" s="601"/>
      <c r="AA4019" s="6"/>
      <c r="AB4019" s="598"/>
      <c r="AC4019" s="602"/>
      <c r="AD4019" s="603"/>
      <c r="AE4019" s="6"/>
      <c r="AF4019" s="604"/>
      <c r="AG4019" s="596"/>
      <c r="AH4019" s="605"/>
      <c r="AI4019" s="606"/>
      <c r="AJ4019" s="608">
        <v>0</v>
      </c>
      <c r="AK4019" s="672">
        <f t="shared" si="679"/>
        <v>0</v>
      </c>
    </row>
    <row r="4020" spans="1:37" s="5" customFormat="1" ht="11.45" customHeight="1" x14ac:dyDescent="0.35">
      <c r="A4020" s="588"/>
      <c r="B4020" s="589"/>
      <c r="C4020" s="590"/>
      <c r="E4020" s="591"/>
      <c r="F4020" s="6">
        <v>0</v>
      </c>
      <c r="G4020" s="6"/>
      <c r="H4020" s="593"/>
      <c r="I4020" s="593"/>
      <c r="J4020" s="594" t="s">
        <v>393</v>
      </c>
      <c r="K4020" s="6" t="str">
        <f t="shared" si="678"/>
        <v/>
      </c>
      <c r="L4020" s="595"/>
      <c r="M4020" s="596"/>
      <c r="N4020" s="597"/>
      <c r="O4020" s="597"/>
      <c r="P4020" s="597"/>
      <c r="Q4020" s="597"/>
      <c r="R4020" s="597"/>
      <c r="S4020" s="597"/>
      <c r="T4020" s="598"/>
      <c r="U4020" s="598"/>
      <c r="V4020" s="598"/>
      <c r="W4020" s="599"/>
      <c r="X4020" s="600"/>
      <c r="Y4020" s="756"/>
      <c r="Z4020" s="601"/>
      <c r="AA4020" s="6"/>
      <c r="AB4020" s="598"/>
      <c r="AC4020" s="602"/>
      <c r="AD4020" s="603"/>
      <c r="AE4020" s="6"/>
      <c r="AF4020" s="604"/>
      <c r="AG4020" s="596"/>
      <c r="AH4020" s="605"/>
      <c r="AI4020" s="606"/>
      <c r="AJ4020" s="608">
        <v>0</v>
      </c>
      <c r="AK4020" s="672">
        <f t="shared" si="679"/>
        <v>0</v>
      </c>
    </row>
    <row r="4021" spans="1:37" s="5" customFormat="1" ht="11.45" customHeight="1" x14ac:dyDescent="0.35">
      <c r="A4021" s="588"/>
      <c r="B4021" s="589"/>
      <c r="C4021" s="590"/>
      <c r="E4021" s="591"/>
      <c r="F4021" s="6">
        <v>0</v>
      </c>
      <c r="G4021" s="6"/>
      <c r="H4021" s="593"/>
      <c r="I4021" s="593"/>
      <c r="J4021" s="594" t="s">
        <v>393</v>
      </c>
      <c r="K4021" s="6" t="str">
        <f t="shared" si="678"/>
        <v/>
      </c>
      <c r="L4021" s="595"/>
      <c r="M4021" s="596"/>
      <c r="N4021" s="597"/>
      <c r="O4021" s="597"/>
      <c r="P4021" s="597"/>
      <c r="Q4021" s="597"/>
      <c r="R4021" s="597"/>
      <c r="S4021" s="597"/>
      <c r="T4021" s="598"/>
      <c r="U4021" s="598"/>
      <c r="V4021" s="598"/>
      <c r="W4021" s="599"/>
      <c r="X4021" s="600"/>
      <c r="Y4021" s="756"/>
      <c r="Z4021" s="601"/>
      <c r="AA4021" s="6"/>
      <c r="AB4021" s="598"/>
      <c r="AC4021" s="602"/>
      <c r="AD4021" s="603"/>
      <c r="AE4021" s="6"/>
      <c r="AF4021" s="604"/>
      <c r="AG4021" s="596"/>
      <c r="AH4021" s="605"/>
      <c r="AI4021" s="606"/>
      <c r="AJ4021" s="608">
        <v>0</v>
      </c>
      <c r="AK4021" s="672">
        <f t="shared" si="679"/>
        <v>0</v>
      </c>
    </row>
    <row r="4022" spans="1:37" s="5" customFormat="1" ht="11.45" customHeight="1" x14ac:dyDescent="0.35">
      <c r="A4022" s="588"/>
      <c r="B4022" s="589"/>
      <c r="C4022" s="590"/>
      <c r="E4022" s="591"/>
      <c r="F4022" s="6">
        <v>0</v>
      </c>
      <c r="G4022" s="6"/>
      <c r="H4022" s="593"/>
      <c r="I4022" s="593"/>
      <c r="J4022" s="594" t="s">
        <v>393</v>
      </c>
      <c r="K4022" s="6" t="str">
        <f t="shared" si="678"/>
        <v/>
      </c>
      <c r="L4022" s="595"/>
      <c r="M4022" s="596"/>
      <c r="N4022" s="597"/>
      <c r="O4022" s="597"/>
      <c r="P4022" s="597"/>
      <c r="Q4022" s="597"/>
      <c r="R4022" s="597"/>
      <c r="S4022" s="597"/>
      <c r="T4022" s="598"/>
      <c r="U4022" s="598"/>
      <c r="V4022" s="598"/>
      <c r="W4022" s="599"/>
      <c r="X4022" s="600"/>
      <c r="Y4022" s="756"/>
      <c r="Z4022" s="601"/>
      <c r="AA4022" s="6"/>
      <c r="AB4022" s="598"/>
      <c r="AC4022" s="602"/>
      <c r="AD4022" s="603"/>
      <c r="AE4022" s="6"/>
      <c r="AF4022" s="604"/>
      <c r="AG4022" s="596"/>
      <c r="AH4022" s="605"/>
      <c r="AI4022" s="606"/>
      <c r="AJ4022" s="608">
        <v>0</v>
      </c>
      <c r="AK4022" s="672">
        <f t="shared" si="679"/>
        <v>0</v>
      </c>
    </row>
    <row r="4023" spans="1:37" s="5" customFormat="1" ht="11.45" customHeight="1" x14ac:dyDescent="0.35">
      <c r="A4023" s="588"/>
      <c r="B4023" s="589"/>
      <c r="C4023" s="590"/>
      <c r="E4023" s="591"/>
      <c r="F4023" s="6">
        <v>0</v>
      </c>
      <c r="G4023" s="6"/>
      <c r="H4023" s="593"/>
      <c r="I4023" s="593"/>
      <c r="J4023" s="594" t="s">
        <v>393</v>
      </c>
      <c r="K4023" s="6" t="str">
        <f t="shared" si="678"/>
        <v/>
      </c>
      <c r="L4023" s="595"/>
      <c r="M4023" s="596"/>
      <c r="N4023" s="597"/>
      <c r="O4023" s="597"/>
      <c r="P4023" s="597"/>
      <c r="Q4023" s="597"/>
      <c r="R4023" s="597"/>
      <c r="S4023" s="597"/>
      <c r="T4023" s="598"/>
      <c r="U4023" s="598"/>
      <c r="V4023" s="598"/>
      <c r="W4023" s="599"/>
      <c r="X4023" s="600"/>
      <c r="Y4023" s="756"/>
      <c r="Z4023" s="601"/>
      <c r="AA4023" s="6"/>
      <c r="AB4023" s="598"/>
      <c r="AC4023" s="602"/>
      <c r="AD4023" s="603"/>
      <c r="AE4023" s="6"/>
      <c r="AF4023" s="604"/>
      <c r="AG4023" s="596"/>
      <c r="AH4023" s="605"/>
      <c r="AI4023" s="606"/>
      <c r="AJ4023" s="608">
        <v>0</v>
      </c>
      <c r="AK4023" s="672">
        <f t="shared" si="679"/>
        <v>0</v>
      </c>
    </row>
    <row r="4024" spans="1:37" s="5" customFormat="1" ht="11.45" customHeight="1" x14ac:dyDescent="0.35">
      <c r="A4024" s="588"/>
      <c r="B4024" s="589"/>
      <c r="C4024" s="590"/>
      <c r="E4024" s="591"/>
      <c r="F4024" s="6">
        <v>0</v>
      </c>
      <c r="G4024" s="6"/>
      <c r="H4024" s="593"/>
      <c r="I4024" s="593"/>
      <c r="J4024" s="594" t="s">
        <v>393</v>
      </c>
      <c r="K4024" s="6" t="str">
        <f t="shared" si="678"/>
        <v/>
      </c>
      <c r="L4024" s="595"/>
      <c r="M4024" s="596"/>
      <c r="N4024" s="597"/>
      <c r="O4024" s="597"/>
      <c r="P4024" s="597"/>
      <c r="Q4024" s="597"/>
      <c r="R4024" s="597"/>
      <c r="S4024" s="597"/>
      <c r="T4024" s="598"/>
      <c r="U4024" s="598"/>
      <c r="V4024" s="598"/>
      <c r="W4024" s="599"/>
      <c r="X4024" s="600"/>
      <c r="Y4024" s="756"/>
      <c r="Z4024" s="601"/>
      <c r="AA4024" s="6"/>
      <c r="AB4024" s="598"/>
      <c r="AC4024" s="602"/>
      <c r="AD4024" s="603"/>
      <c r="AE4024" s="6"/>
      <c r="AF4024" s="604"/>
      <c r="AG4024" s="596"/>
      <c r="AH4024" s="605"/>
      <c r="AI4024" s="606"/>
      <c r="AJ4024" s="608">
        <v>0</v>
      </c>
      <c r="AK4024" s="672">
        <f t="shared" si="679"/>
        <v>0</v>
      </c>
    </row>
    <row r="4025" spans="1:37" s="5" customFormat="1" ht="11.45" customHeight="1" x14ac:dyDescent="0.35">
      <c r="A4025" s="588"/>
      <c r="B4025" s="589"/>
      <c r="C4025" s="590"/>
      <c r="E4025" s="591"/>
      <c r="F4025" s="6">
        <v>0</v>
      </c>
      <c r="G4025" s="6"/>
      <c r="H4025" s="593"/>
      <c r="I4025" s="593"/>
      <c r="J4025" s="594" t="s">
        <v>393</v>
      </c>
      <c r="K4025" s="6" t="str">
        <f t="shared" ref="K4025:K4088" si="680" xml:space="preserve">
IF(OR($E4025="",$A$3&lt;&gt;"МОСКВА"),"",
IF(AND($AJ4025&gt;=1,$AJ4025&lt;20),"*",
IF(AND($AJ4025&gt;=20,$AJ4025&lt;100),"**",
IF(($AJ4025&gt;=100),"***","--"))))</f>
        <v/>
      </c>
      <c r="L4025" s="595"/>
      <c r="M4025" s="596"/>
      <c r="N4025" s="597"/>
      <c r="O4025" s="597"/>
      <c r="P4025" s="597"/>
      <c r="Q4025" s="597"/>
      <c r="R4025" s="597"/>
      <c r="S4025" s="597"/>
      <c r="T4025" s="598"/>
      <c r="U4025" s="598"/>
      <c r="V4025" s="598"/>
      <c r="W4025" s="599"/>
      <c r="X4025" s="600"/>
      <c r="Y4025" s="756"/>
      <c r="Z4025" s="601"/>
      <c r="AA4025" s="6"/>
      <c r="AB4025" s="598"/>
      <c r="AC4025" s="602"/>
      <c r="AD4025" s="603"/>
      <c r="AE4025" s="6"/>
      <c r="AF4025" s="604"/>
      <c r="AG4025" s="596"/>
      <c r="AH4025" s="605"/>
      <c r="AI4025" s="606"/>
      <c r="AJ4025" s="608">
        <v>0</v>
      </c>
      <c r="AK4025" s="672">
        <f t="shared" si="679"/>
        <v>0</v>
      </c>
    </row>
    <row r="4026" spans="1:37" s="5" customFormat="1" ht="11.45" customHeight="1" x14ac:dyDescent="0.35">
      <c r="A4026" s="588"/>
      <c r="B4026" s="589"/>
      <c r="C4026" s="590"/>
      <c r="E4026" s="591"/>
      <c r="F4026" s="6">
        <v>0</v>
      </c>
      <c r="G4026" s="6"/>
      <c r="H4026" s="593"/>
      <c r="I4026" s="593"/>
      <c r="J4026" s="594" t="s">
        <v>393</v>
      </c>
      <c r="K4026" s="6" t="str">
        <f t="shared" si="680"/>
        <v/>
      </c>
      <c r="L4026" s="595"/>
      <c r="M4026" s="596"/>
      <c r="N4026" s="597"/>
      <c r="O4026" s="597"/>
      <c r="P4026" s="597"/>
      <c r="Q4026" s="597"/>
      <c r="R4026" s="597"/>
      <c r="S4026" s="597"/>
      <c r="T4026" s="598"/>
      <c r="U4026" s="598"/>
      <c r="V4026" s="598"/>
      <c r="W4026" s="599"/>
      <c r="X4026" s="600"/>
      <c r="Y4026" s="756"/>
      <c r="Z4026" s="601"/>
      <c r="AA4026" s="6"/>
      <c r="AB4026" s="598"/>
      <c r="AC4026" s="602"/>
      <c r="AD4026" s="603"/>
      <c r="AE4026" s="6"/>
      <c r="AF4026" s="604"/>
      <c r="AG4026" s="596"/>
      <c r="AH4026" s="605"/>
      <c r="AI4026" s="606"/>
      <c r="AJ4026" s="608">
        <v>0</v>
      </c>
      <c r="AK4026" s="672">
        <f t="shared" si="679"/>
        <v>0</v>
      </c>
    </row>
    <row r="4027" spans="1:37" s="5" customFormat="1" ht="11.45" customHeight="1" x14ac:dyDescent="0.35">
      <c r="A4027" s="588"/>
      <c r="B4027" s="589"/>
      <c r="C4027" s="590"/>
      <c r="E4027" s="591"/>
      <c r="F4027" s="6">
        <v>0</v>
      </c>
      <c r="G4027" s="6"/>
      <c r="H4027" s="593"/>
      <c r="I4027" s="593"/>
      <c r="J4027" s="594" t="s">
        <v>393</v>
      </c>
      <c r="K4027" s="6" t="str">
        <f t="shared" si="680"/>
        <v/>
      </c>
      <c r="L4027" s="595"/>
      <c r="M4027" s="596"/>
      <c r="N4027" s="597"/>
      <c r="O4027" s="597"/>
      <c r="P4027" s="597"/>
      <c r="Q4027" s="597"/>
      <c r="R4027" s="597"/>
      <c r="S4027" s="597"/>
      <c r="T4027" s="598"/>
      <c r="U4027" s="598"/>
      <c r="V4027" s="598"/>
      <c r="W4027" s="599"/>
      <c r="X4027" s="600"/>
      <c r="Y4027" s="756"/>
      <c r="Z4027" s="601"/>
      <c r="AA4027" s="6"/>
      <c r="AB4027" s="598"/>
      <c r="AC4027" s="602"/>
      <c r="AD4027" s="603"/>
      <c r="AE4027" s="6"/>
      <c r="AF4027" s="604"/>
      <c r="AG4027" s="596"/>
      <c r="AH4027" s="605"/>
      <c r="AI4027" s="606"/>
      <c r="AJ4027" s="608">
        <v>0</v>
      </c>
      <c r="AK4027" s="672">
        <f t="shared" si="679"/>
        <v>0</v>
      </c>
    </row>
    <row r="4028" spans="1:37" s="5" customFormat="1" ht="11.45" customHeight="1" x14ac:dyDescent="0.35">
      <c r="A4028" s="588"/>
      <c r="B4028" s="589"/>
      <c r="C4028" s="590"/>
      <c r="E4028" s="591"/>
      <c r="F4028" s="6">
        <v>0</v>
      </c>
      <c r="G4028" s="6"/>
      <c r="H4028" s="593"/>
      <c r="I4028" s="593"/>
      <c r="J4028" s="594" t="s">
        <v>393</v>
      </c>
      <c r="K4028" s="6" t="str">
        <f t="shared" si="680"/>
        <v/>
      </c>
      <c r="L4028" s="595"/>
      <c r="M4028" s="596"/>
      <c r="N4028" s="597"/>
      <c r="O4028" s="597"/>
      <c r="P4028" s="597"/>
      <c r="Q4028" s="597"/>
      <c r="R4028" s="597"/>
      <c r="S4028" s="597"/>
      <c r="T4028" s="598"/>
      <c r="U4028" s="598"/>
      <c r="V4028" s="598"/>
      <c r="W4028" s="599"/>
      <c r="X4028" s="600"/>
      <c r="Y4028" s="756"/>
      <c r="Z4028" s="601"/>
      <c r="AA4028" s="6"/>
      <c r="AB4028" s="598"/>
      <c r="AC4028" s="602"/>
      <c r="AD4028" s="603"/>
      <c r="AE4028" s="6"/>
      <c r="AF4028" s="604"/>
      <c r="AG4028" s="596"/>
      <c r="AH4028" s="605"/>
      <c r="AI4028" s="606"/>
      <c r="AJ4028" s="608">
        <v>0</v>
      </c>
      <c r="AK4028" s="672">
        <f t="shared" si="679"/>
        <v>0</v>
      </c>
    </row>
    <row r="4029" spans="1:37" s="5" customFormat="1" ht="11.45" customHeight="1" x14ac:dyDescent="0.35">
      <c r="A4029" s="588"/>
      <c r="B4029" s="589"/>
      <c r="C4029" s="590"/>
      <c r="E4029" s="591"/>
      <c r="F4029" s="6">
        <v>0</v>
      </c>
      <c r="G4029" s="6"/>
      <c r="H4029" s="593"/>
      <c r="I4029" s="593"/>
      <c r="J4029" s="594" t="s">
        <v>393</v>
      </c>
      <c r="K4029" s="6" t="str">
        <f t="shared" si="680"/>
        <v/>
      </c>
      <c r="L4029" s="595"/>
      <c r="M4029" s="596"/>
      <c r="N4029" s="597"/>
      <c r="O4029" s="597"/>
      <c r="P4029" s="597"/>
      <c r="Q4029" s="597"/>
      <c r="R4029" s="597"/>
      <c r="S4029" s="597"/>
      <c r="T4029" s="598"/>
      <c r="U4029" s="598"/>
      <c r="V4029" s="598"/>
      <c r="W4029" s="599"/>
      <c r="X4029" s="600"/>
      <c r="Y4029" s="756"/>
      <c r="Z4029" s="601"/>
      <c r="AA4029" s="6"/>
      <c r="AB4029" s="598"/>
      <c r="AC4029" s="602"/>
      <c r="AD4029" s="603"/>
      <c r="AE4029" s="6"/>
      <c r="AF4029" s="604"/>
      <c r="AG4029" s="596"/>
      <c r="AH4029" s="605"/>
      <c r="AI4029" s="606"/>
      <c r="AJ4029" s="608">
        <v>0</v>
      </c>
      <c r="AK4029" s="672">
        <f t="shared" si="679"/>
        <v>0</v>
      </c>
    </row>
    <row r="4030" spans="1:37" s="5" customFormat="1" ht="11.45" customHeight="1" x14ac:dyDescent="0.35">
      <c r="A4030" s="588"/>
      <c r="B4030" s="589"/>
      <c r="C4030" s="590"/>
      <c r="E4030" s="591"/>
      <c r="F4030" s="6">
        <v>0</v>
      </c>
      <c r="G4030" s="6"/>
      <c r="H4030" s="593"/>
      <c r="I4030" s="593"/>
      <c r="J4030" s="594" t="s">
        <v>393</v>
      </c>
      <c r="K4030" s="6" t="str">
        <f t="shared" si="680"/>
        <v/>
      </c>
      <c r="L4030" s="595"/>
      <c r="M4030" s="596"/>
      <c r="N4030" s="597"/>
      <c r="O4030" s="597"/>
      <c r="P4030" s="597"/>
      <c r="Q4030" s="597"/>
      <c r="R4030" s="597"/>
      <c r="S4030" s="597"/>
      <c r="T4030" s="598"/>
      <c r="U4030" s="598"/>
      <c r="V4030" s="598"/>
      <c r="W4030" s="599"/>
      <c r="X4030" s="600"/>
      <c r="Y4030" s="756"/>
      <c r="Z4030" s="601"/>
      <c r="AA4030" s="6"/>
      <c r="AB4030" s="598"/>
      <c r="AC4030" s="602"/>
      <c r="AD4030" s="603"/>
      <c r="AE4030" s="6"/>
      <c r="AF4030" s="604"/>
      <c r="AG4030" s="596"/>
      <c r="AH4030" s="605"/>
      <c r="AI4030" s="606"/>
      <c r="AJ4030" s="608">
        <v>0</v>
      </c>
      <c r="AK4030" s="672">
        <f t="shared" si="679"/>
        <v>0</v>
      </c>
    </row>
    <row r="4031" spans="1:37" s="5" customFormat="1" ht="11.45" customHeight="1" x14ac:dyDescent="0.35">
      <c r="A4031" s="588"/>
      <c r="B4031" s="589"/>
      <c r="C4031" s="590"/>
      <c r="E4031" s="591"/>
      <c r="F4031" s="6">
        <v>0</v>
      </c>
      <c r="G4031" s="6"/>
      <c r="H4031" s="593"/>
      <c r="I4031" s="593"/>
      <c r="J4031" s="594" t="s">
        <v>393</v>
      </c>
      <c r="K4031" s="6" t="str">
        <f t="shared" si="680"/>
        <v/>
      </c>
      <c r="L4031" s="595"/>
      <c r="M4031" s="596"/>
      <c r="N4031" s="597"/>
      <c r="O4031" s="597"/>
      <c r="P4031" s="597"/>
      <c r="Q4031" s="597"/>
      <c r="R4031" s="597"/>
      <c r="S4031" s="597"/>
      <c r="T4031" s="598"/>
      <c r="U4031" s="598"/>
      <c r="V4031" s="598"/>
      <c r="W4031" s="599"/>
      <c r="X4031" s="600"/>
      <c r="Y4031" s="756"/>
      <c r="Z4031" s="601"/>
      <c r="AA4031" s="6"/>
      <c r="AB4031" s="598"/>
      <c r="AC4031" s="602"/>
      <c r="AD4031" s="603"/>
      <c r="AE4031" s="6"/>
      <c r="AF4031" s="604"/>
      <c r="AG4031" s="596"/>
      <c r="AH4031" s="605"/>
      <c r="AI4031" s="606"/>
      <c r="AJ4031" s="608">
        <v>0</v>
      </c>
      <c r="AK4031" s="672">
        <f t="shared" si="679"/>
        <v>0</v>
      </c>
    </row>
    <row r="4032" spans="1:37" s="5" customFormat="1" ht="11.45" customHeight="1" x14ac:dyDescent="0.35">
      <c r="A4032" s="588"/>
      <c r="B4032" s="589"/>
      <c r="C4032" s="590"/>
      <c r="E4032" s="591"/>
      <c r="F4032" s="6">
        <v>0</v>
      </c>
      <c r="G4032" s="6"/>
      <c r="H4032" s="593"/>
      <c r="I4032" s="593"/>
      <c r="J4032" s="594" t="s">
        <v>393</v>
      </c>
      <c r="K4032" s="6" t="str">
        <f t="shared" si="680"/>
        <v/>
      </c>
      <c r="L4032" s="595"/>
      <c r="M4032" s="596"/>
      <c r="N4032" s="597"/>
      <c r="O4032" s="597"/>
      <c r="P4032" s="597"/>
      <c r="Q4032" s="597"/>
      <c r="R4032" s="597"/>
      <c r="S4032" s="597"/>
      <c r="T4032" s="598"/>
      <c r="U4032" s="598"/>
      <c r="V4032" s="598"/>
      <c r="W4032" s="599"/>
      <c r="X4032" s="600"/>
      <c r="Y4032" s="756"/>
      <c r="Z4032" s="601"/>
      <c r="AA4032" s="6"/>
      <c r="AB4032" s="598"/>
      <c r="AC4032" s="602"/>
      <c r="AD4032" s="603"/>
      <c r="AE4032" s="6"/>
      <c r="AF4032" s="604"/>
      <c r="AG4032" s="596"/>
      <c r="AH4032" s="605"/>
      <c r="AI4032" s="606"/>
      <c r="AJ4032" s="608">
        <v>0</v>
      </c>
      <c r="AK4032" s="672">
        <f t="shared" si="679"/>
        <v>0</v>
      </c>
    </row>
    <row r="4033" spans="1:37" s="5" customFormat="1" ht="11.45" customHeight="1" x14ac:dyDescent="0.35">
      <c r="A4033" s="588"/>
      <c r="B4033" s="589"/>
      <c r="C4033" s="590"/>
      <c r="E4033" s="591"/>
      <c r="F4033" s="6">
        <v>0</v>
      </c>
      <c r="G4033" s="6"/>
      <c r="H4033" s="593"/>
      <c r="I4033" s="593"/>
      <c r="J4033" s="594" t="s">
        <v>393</v>
      </c>
      <c r="K4033" s="6" t="str">
        <f t="shared" si="680"/>
        <v/>
      </c>
      <c r="L4033" s="595"/>
      <c r="M4033" s="596"/>
      <c r="N4033" s="597"/>
      <c r="O4033" s="597"/>
      <c r="P4033" s="597"/>
      <c r="Q4033" s="597"/>
      <c r="R4033" s="597"/>
      <c r="S4033" s="597"/>
      <c r="T4033" s="598"/>
      <c r="U4033" s="598"/>
      <c r="V4033" s="598"/>
      <c r="W4033" s="599"/>
      <c r="X4033" s="600"/>
      <c r="Y4033" s="756"/>
      <c r="Z4033" s="601"/>
      <c r="AA4033" s="6"/>
      <c r="AB4033" s="598"/>
      <c r="AC4033" s="602"/>
      <c r="AD4033" s="603"/>
      <c r="AE4033" s="6"/>
      <c r="AF4033" s="604"/>
      <c r="AG4033" s="596"/>
      <c r="AH4033" s="605"/>
      <c r="AI4033" s="606"/>
      <c r="AJ4033" s="608">
        <v>0</v>
      </c>
      <c r="AK4033" s="672">
        <f t="shared" si="679"/>
        <v>0</v>
      </c>
    </row>
    <row r="4034" spans="1:37" s="5" customFormat="1" ht="11.45" customHeight="1" x14ac:dyDescent="0.35">
      <c r="A4034" s="588"/>
      <c r="B4034" s="589"/>
      <c r="C4034" s="590"/>
      <c r="E4034" s="591"/>
      <c r="F4034" s="6">
        <v>0</v>
      </c>
      <c r="G4034" s="6"/>
      <c r="H4034" s="593"/>
      <c r="I4034" s="593"/>
      <c r="J4034" s="594" t="s">
        <v>393</v>
      </c>
      <c r="K4034" s="6" t="str">
        <f t="shared" si="680"/>
        <v/>
      </c>
      <c r="L4034" s="595"/>
      <c r="M4034" s="596"/>
      <c r="N4034" s="597"/>
      <c r="O4034" s="597"/>
      <c r="P4034" s="597"/>
      <c r="Q4034" s="597"/>
      <c r="R4034" s="597"/>
      <c r="S4034" s="597"/>
      <c r="T4034" s="598"/>
      <c r="U4034" s="598"/>
      <c r="V4034" s="598"/>
      <c r="W4034" s="599"/>
      <c r="X4034" s="600"/>
      <c r="Y4034" s="756"/>
      <c r="Z4034" s="601"/>
      <c r="AA4034" s="6"/>
      <c r="AB4034" s="598"/>
      <c r="AC4034" s="602"/>
      <c r="AD4034" s="603"/>
      <c r="AE4034" s="6"/>
      <c r="AF4034" s="604"/>
      <c r="AG4034" s="596"/>
      <c r="AH4034" s="605"/>
      <c r="AI4034" s="606"/>
      <c r="AJ4034" s="608">
        <v>0</v>
      </c>
      <c r="AK4034" s="672">
        <f t="shared" si="679"/>
        <v>0</v>
      </c>
    </row>
    <row r="4035" spans="1:37" s="5" customFormat="1" ht="11.45" customHeight="1" x14ac:dyDescent="0.35">
      <c r="A4035" s="588"/>
      <c r="B4035" s="589"/>
      <c r="C4035" s="590"/>
      <c r="E4035" s="591"/>
      <c r="F4035" s="6">
        <v>0</v>
      </c>
      <c r="G4035" s="6"/>
      <c r="H4035" s="593"/>
      <c r="I4035" s="593"/>
      <c r="J4035" s="594" t="s">
        <v>393</v>
      </c>
      <c r="K4035" s="6" t="str">
        <f t="shared" si="680"/>
        <v/>
      </c>
      <c r="L4035" s="595"/>
      <c r="M4035" s="596"/>
      <c r="N4035" s="597"/>
      <c r="O4035" s="597"/>
      <c r="P4035" s="597"/>
      <c r="Q4035" s="597"/>
      <c r="R4035" s="597"/>
      <c r="S4035" s="597"/>
      <c r="T4035" s="598"/>
      <c r="U4035" s="598"/>
      <c r="V4035" s="598"/>
      <c r="W4035" s="599"/>
      <c r="X4035" s="600"/>
      <c r="Y4035" s="756"/>
      <c r="Z4035" s="601"/>
      <c r="AA4035" s="6"/>
      <c r="AB4035" s="598"/>
      <c r="AC4035" s="602"/>
      <c r="AD4035" s="603"/>
      <c r="AE4035" s="6"/>
      <c r="AF4035" s="604"/>
      <c r="AG4035" s="596"/>
      <c r="AH4035" s="605"/>
      <c r="AI4035" s="606"/>
      <c r="AJ4035" s="608">
        <v>0</v>
      </c>
      <c r="AK4035" s="672">
        <f t="shared" si="679"/>
        <v>0</v>
      </c>
    </row>
    <row r="4036" spans="1:37" s="5" customFormat="1" ht="11.45" customHeight="1" x14ac:dyDescent="0.35">
      <c r="A4036" s="588"/>
      <c r="B4036" s="589"/>
      <c r="C4036" s="590"/>
      <c r="E4036" s="591"/>
      <c r="F4036" s="6">
        <v>0</v>
      </c>
      <c r="G4036" s="6"/>
      <c r="H4036" s="593"/>
      <c r="I4036" s="593"/>
      <c r="J4036" s="594" t="s">
        <v>393</v>
      </c>
      <c r="K4036" s="6" t="str">
        <f t="shared" si="680"/>
        <v/>
      </c>
      <c r="L4036" s="595"/>
      <c r="M4036" s="596"/>
      <c r="N4036" s="597"/>
      <c r="O4036" s="597"/>
      <c r="P4036" s="597"/>
      <c r="Q4036" s="597"/>
      <c r="R4036" s="597"/>
      <c r="S4036" s="597"/>
      <c r="T4036" s="598"/>
      <c r="U4036" s="598"/>
      <c r="V4036" s="598"/>
      <c r="W4036" s="599"/>
      <c r="X4036" s="600"/>
      <c r="Y4036" s="756"/>
      <c r="Z4036" s="601"/>
      <c r="AA4036" s="6"/>
      <c r="AB4036" s="598"/>
      <c r="AC4036" s="602"/>
      <c r="AD4036" s="603"/>
      <c r="AE4036" s="6"/>
      <c r="AF4036" s="604"/>
      <c r="AG4036" s="596"/>
      <c r="AH4036" s="605"/>
      <c r="AI4036" s="606"/>
      <c r="AJ4036" s="608">
        <v>0</v>
      </c>
      <c r="AK4036" s="672">
        <f t="shared" si="679"/>
        <v>0</v>
      </c>
    </row>
    <row r="4037" spans="1:37" s="5" customFormat="1" ht="11.45" customHeight="1" x14ac:dyDescent="0.35">
      <c r="A4037" s="588"/>
      <c r="B4037" s="589"/>
      <c r="C4037" s="590"/>
      <c r="E4037" s="591"/>
      <c r="F4037" s="6">
        <v>0</v>
      </c>
      <c r="G4037" s="6"/>
      <c r="H4037" s="593"/>
      <c r="I4037" s="593"/>
      <c r="J4037" s="594" t="s">
        <v>393</v>
      </c>
      <c r="K4037" s="6" t="str">
        <f t="shared" si="680"/>
        <v/>
      </c>
      <c r="L4037" s="595"/>
      <c r="M4037" s="596"/>
      <c r="N4037" s="597"/>
      <c r="O4037" s="597"/>
      <c r="P4037" s="597"/>
      <c r="Q4037" s="597"/>
      <c r="R4037" s="597"/>
      <c r="S4037" s="597"/>
      <c r="T4037" s="598"/>
      <c r="U4037" s="598"/>
      <c r="V4037" s="598"/>
      <c r="W4037" s="599"/>
      <c r="X4037" s="600"/>
      <c r="Y4037" s="756"/>
      <c r="Z4037" s="601"/>
      <c r="AA4037" s="6"/>
      <c r="AB4037" s="598"/>
      <c r="AC4037" s="602"/>
      <c r="AD4037" s="603"/>
      <c r="AE4037" s="6"/>
      <c r="AF4037" s="604"/>
      <c r="AG4037" s="596"/>
      <c r="AH4037" s="605"/>
      <c r="AI4037" s="606"/>
      <c r="AJ4037" s="608">
        <v>0</v>
      </c>
      <c r="AK4037" s="672">
        <f t="shared" si="679"/>
        <v>0</v>
      </c>
    </row>
    <row r="4038" spans="1:37" s="5" customFormat="1" ht="11.45" customHeight="1" x14ac:dyDescent="0.35">
      <c r="A4038" s="588"/>
      <c r="B4038" s="589"/>
      <c r="C4038" s="590"/>
      <c r="E4038" s="591"/>
      <c r="F4038" s="6">
        <v>0</v>
      </c>
      <c r="G4038" s="6"/>
      <c r="H4038" s="593"/>
      <c r="I4038" s="593"/>
      <c r="J4038" s="594" t="s">
        <v>393</v>
      </c>
      <c r="K4038" s="6" t="str">
        <f t="shared" si="680"/>
        <v/>
      </c>
      <c r="L4038" s="595"/>
      <c r="M4038" s="596"/>
      <c r="N4038" s="597"/>
      <c r="O4038" s="597"/>
      <c r="P4038" s="597"/>
      <c r="Q4038" s="597"/>
      <c r="R4038" s="597"/>
      <c r="S4038" s="597"/>
      <c r="T4038" s="598"/>
      <c r="U4038" s="598"/>
      <c r="V4038" s="598"/>
      <c r="W4038" s="599"/>
      <c r="X4038" s="600"/>
      <c r="Y4038" s="756"/>
      <c r="Z4038" s="601"/>
      <c r="AA4038" s="6"/>
      <c r="AB4038" s="598"/>
      <c r="AC4038" s="602"/>
      <c r="AD4038" s="603"/>
      <c r="AE4038" s="6"/>
      <c r="AF4038" s="604"/>
      <c r="AG4038" s="596"/>
      <c r="AH4038" s="605"/>
      <c r="AI4038" s="606"/>
      <c r="AJ4038" s="608">
        <v>0</v>
      </c>
      <c r="AK4038" s="672">
        <f t="shared" si="679"/>
        <v>0</v>
      </c>
    </row>
    <row r="4039" spans="1:37" s="5" customFormat="1" ht="11.45" customHeight="1" x14ac:dyDescent="0.35">
      <c r="A4039" s="588"/>
      <c r="B4039" s="589"/>
      <c r="C4039" s="590"/>
      <c r="E4039" s="591"/>
      <c r="F4039" s="6">
        <v>0</v>
      </c>
      <c r="G4039" s="6"/>
      <c r="H4039" s="593"/>
      <c r="I4039" s="593"/>
      <c r="J4039" s="594" t="s">
        <v>393</v>
      </c>
      <c r="K4039" s="6" t="str">
        <f t="shared" si="680"/>
        <v/>
      </c>
      <c r="L4039" s="595"/>
      <c r="M4039" s="596"/>
      <c r="N4039" s="597"/>
      <c r="O4039" s="597"/>
      <c r="P4039" s="597"/>
      <c r="Q4039" s="597"/>
      <c r="R4039" s="597"/>
      <c r="S4039" s="597"/>
      <c r="T4039" s="598"/>
      <c r="U4039" s="598"/>
      <c r="V4039" s="598"/>
      <c r="W4039" s="599"/>
      <c r="X4039" s="600"/>
      <c r="Y4039" s="756"/>
      <c r="Z4039" s="601"/>
      <c r="AA4039" s="6"/>
      <c r="AB4039" s="598"/>
      <c r="AC4039" s="602"/>
      <c r="AD4039" s="603"/>
      <c r="AE4039" s="6"/>
      <c r="AF4039" s="604"/>
      <c r="AG4039" s="596"/>
      <c r="AH4039" s="605"/>
      <c r="AI4039" s="606"/>
      <c r="AJ4039" s="608">
        <v>0</v>
      </c>
      <c r="AK4039" s="672">
        <f t="shared" si="679"/>
        <v>0</v>
      </c>
    </row>
    <row r="4040" spans="1:37" s="5" customFormat="1" ht="11.45" customHeight="1" x14ac:dyDescent="0.35">
      <c r="A4040" s="588"/>
      <c r="B4040" s="589"/>
      <c r="C4040" s="590"/>
      <c r="E4040" s="591"/>
      <c r="F4040" s="6">
        <v>0</v>
      </c>
      <c r="G4040" s="6"/>
      <c r="H4040" s="593"/>
      <c r="I4040" s="593"/>
      <c r="J4040" s="594" t="s">
        <v>393</v>
      </c>
      <c r="K4040" s="6" t="str">
        <f t="shared" si="680"/>
        <v/>
      </c>
      <c r="L4040" s="595"/>
      <c r="M4040" s="596"/>
      <c r="N4040" s="597"/>
      <c r="O4040" s="597"/>
      <c r="P4040" s="597"/>
      <c r="Q4040" s="597"/>
      <c r="R4040" s="597"/>
      <c r="S4040" s="597"/>
      <c r="T4040" s="598"/>
      <c r="U4040" s="598"/>
      <c r="V4040" s="598"/>
      <c r="W4040" s="599"/>
      <c r="X4040" s="600"/>
      <c r="Y4040" s="756"/>
      <c r="Z4040" s="601"/>
      <c r="AA4040" s="6"/>
      <c r="AB4040" s="598"/>
      <c r="AC4040" s="602"/>
      <c r="AD4040" s="603"/>
      <c r="AE4040" s="6"/>
      <c r="AF4040" s="604"/>
      <c r="AG4040" s="596"/>
      <c r="AH4040" s="605"/>
      <c r="AI4040" s="606"/>
      <c r="AJ4040" s="608">
        <v>0</v>
      </c>
      <c r="AK4040" s="672">
        <f t="shared" si="679"/>
        <v>0</v>
      </c>
    </row>
    <row r="4041" spans="1:37" s="5" customFormat="1" ht="11.45" customHeight="1" x14ac:dyDescent="0.35">
      <c r="A4041" s="588"/>
      <c r="B4041" s="589"/>
      <c r="C4041" s="590"/>
      <c r="E4041" s="591"/>
      <c r="F4041" s="6">
        <v>0</v>
      </c>
      <c r="G4041" s="6"/>
      <c r="H4041" s="593"/>
      <c r="I4041" s="593"/>
      <c r="J4041" s="594" t="s">
        <v>393</v>
      </c>
      <c r="K4041" s="6" t="str">
        <f t="shared" si="680"/>
        <v/>
      </c>
      <c r="L4041" s="595"/>
      <c r="M4041" s="596"/>
      <c r="N4041" s="597"/>
      <c r="O4041" s="597"/>
      <c r="P4041" s="597"/>
      <c r="Q4041" s="597"/>
      <c r="R4041" s="597"/>
      <c r="S4041" s="597"/>
      <c r="T4041" s="598"/>
      <c r="U4041" s="598"/>
      <c r="V4041" s="598"/>
      <c r="W4041" s="599"/>
      <c r="X4041" s="600"/>
      <c r="Y4041" s="756"/>
      <c r="Z4041" s="601"/>
      <c r="AA4041" s="6"/>
      <c r="AB4041" s="598"/>
      <c r="AC4041" s="602"/>
      <c r="AD4041" s="603"/>
      <c r="AE4041" s="6"/>
      <c r="AF4041" s="604"/>
      <c r="AG4041" s="596"/>
      <c r="AH4041" s="605"/>
      <c r="AI4041" s="606"/>
      <c r="AJ4041" s="608">
        <v>0</v>
      </c>
      <c r="AK4041" s="672">
        <f t="shared" si="679"/>
        <v>0</v>
      </c>
    </row>
    <row r="4042" spans="1:37" s="5" customFormat="1" ht="11.45" customHeight="1" x14ac:dyDescent="0.35">
      <c r="A4042" s="588"/>
      <c r="B4042" s="589"/>
      <c r="C4042" s="590"/>
      <c r="E4042" s="591"/>
      <c r="F4042" s="6">
        <v>0</v>
      </c>
      <c r="G4042" s="6"/>
      <c r="H4042" s="593"/>
      <c r="I4042" s="593"/>
      <c r="J4042" s="594" t="s">
        <v>393</v>
      </c>
      <c r="K4042" s="6" t="str">
        <f t="shared" si="680"/>
        <v/>
      </c>
      <c r="L4042" s="595"/>
      <c r="M4042" s="596"/>
      <c r="N4042" s="597"/>
      <c r="O4042" s="597"/>
      <c r="P4042" s="597"/>
      <c r="Q4042" s="597"/>
      <c r="R4042" s="597"/>
      <c r="S4042" s="597"/>
      <c r="T4042" s="598"/>
      <c r="U4042" s="598"/>
      <c r="V4042" s="598"/>
      <c r="W4042" s="599"/>
      <c r="X4042" s="600"/>
      <c r="Y4042" s="756"/>
      <c r="Z4042" s="601"/>
      <c r="AA4042" s="6"/>
      <c r="AB4042" s="598"/>
      <c r="AC4042" s="602"/>
      <c r="AD4042" s="603"/>
      <c r="AE4042" s="6"/>
      <c r="AF4042" s="604"/>
      <c r="AG4042" s="596"/>
      <c r="AH4042" s="605"/>
      <c r="AI4042" s="606"/>
      <c r="AJ4042" s="608">
        <v>0</v>
      </c>
      <c r="AK4042" s="672">
        <f t="shared" si="679"/>
        <v>0</v>
      </c>
    </row>
    <row r="4043" spans="1:37" s="5" customFormat="1" ht="11.45" customHeight="1" x14ac:dyDescent="0.35">
      <c r="A4043" s="588"/>
      <c r="B4043" s="589"/>
      <c r="C4043" s="590"/>
      <c r="E4043" s="591"/>
      <c r="F4043" s="6">
        <v>0</v>
      </c>
      <c r="G4043" s="6"/>
      <c r="H4043" s="593"/>
      <c r="I4043" s="593"/>
      <c r="J4043" s="594" t="s">
        <v>393</v>
      </c>
      <c r="K4043" s="6" t="str">
        <f t="shared" si="680"/>
        <v/>
      </c>
      <c r="L4043" s="595"/>
      <c r="M4043" s="596"/>
      <c r="N4043" s="597"/>
      <c r="O4043" s="597"/>
      <c r="P4043" s="597"/>
      <c r="Q4043" s="597"/>
      <c r="R4043" s="597"/>
      <c r="S4043" s="597"/>
      <c r="T4043" s="598"/>
      <c r="U4043" s="598"/>
      <c r="V4043" s="598"/>
      <c r="W4043" s="599"/>
      <c r="X4043" s="600"/>
      <c r="Y4043" s="756"/>
      <c r="Z4043" s="601"/>
      <c r="AA4043" s="6"/>
      <c r="AB4043" s="598"/>
      <c r="AC4043" s="602"/>
      <c r="AD4043" s="603"/>
      <c r="AE4043" s="6"/>
      <c r="AF4043" s="604"/>
      <c r="AG4043" s="596"/>
      <c r="AH4043" s="605"/>
      <c r="AI4043" s="606"/>
      <c r="AJ4043" s="608">
        <v>0</v>
      </c>
      <c r="AK4043" s="672">
        <f t="shared" si="679"/>
        <v>0</v>
      </c>
    </row>
    <row r="4044" spans="1:37" s="5" customFormat="1" ht="11.45" customHeight="1" x14ac:dyDescent="0.35">
      <c r="A4044" s="588"/>
      <c r="B4044" s="589"/>
      <c r="C4044" s="590"/>
      <c r="E4044" s="591"/>
      <c r="F4044" s="6">
        <v>0</v>
      </c>
      <c r="G4044" s="6"/>
      <c r="H4044" s="593"/>
      <c r="I4044" s="593"/>
      <c r="J4044" s="594" t="s">
        <v>393</v>
      </c>
      <c r="K4044" s="6" t="str">
        <f t="shared" si="680"/>
        <v/>
      </c>
      <c r="L4044" s="595"/>
      <c r="M4044" s="596"/>
      <c r="N4044" s="597"/>
      <c r="O4044" s="597"/>
      <c r="P4044" s="597"/>
      <c r="Q4044" s="597"/>
      <c r="R4044" s="597"/>
      <c r="S4044" s="597"/>
      <c r="T4044" s="598"/>
      <c r="U4044" s="598"/>
      <c r="V4044" s="598"/>
      <c r="W4044" s="599"/>
      <c r="X4044" s="600"/>
      <c r="Y4044" s="756"/>
      <c r="Z4044" s="601"/>
      <c r="AA4044" s="6"/>
      <c r="AB4044" s="598"/>
      <c r="AC4044" s="602"/>
      <c r="AD4044" s="603"/>
      <c r="AE4044" s="6"/>
      <c r="AF4044" s="604"/>
      <c r="AG4044" s="596"/>
      <c r="AH4044" s="605"/>
      <c r="AI4044" s="606"/>
      <c r="AJ4044" s="608">
        <v>0</v>
      </c>
      <c r="AK4044" s="672">
        <f t="shared" si="679"/>
        <v>0</v>
      </c>
    </row>
    <row r="4045" spans="1:37" s="5" customFormat="1" ht="11.45" customHeight="1" x14ac:dyDescent="0.35">
      <c r="A4045" s="588"/>
      <c r="B4045" s="589"/>
      <c r="C4045" s="590"/>
      <c r="E4045" s="591"/>
      <c r="F4045" s="6">
        <v>0</v>
      </c>
      <c r="G4045" s="6"/>
      <c r="H4045" s="593"/>
      <c r="I4045" s="593"/>
      <c r="J4045" s="594" t="s">
        <v>393</v>
      </c>
      <c r="K4045" s="6" t="str">
        <f t="shared" si="680"/>
        <v/>
      </c>
      <c r="L4045" s="595"/>
      <c r="M4045" s="596"/>
      <c r="N4045" s="597"/>
      <c r="O4045" s="597"/>
      <c r="P4045" s="597"/>
      <c r="Q4045" s="597"/>
      <c r="R4045" s="597"/>
      <c r="S4045" s="597"/>
      <c r="T4045" s="598"/>
      <c r="U4045" s="598"/>
      <c r="V4045" s="598"/>
      <c r="W4045" s="599"/>
      <c r="X4045" s="600"/>
      <c r="Y4045" s="756"/>
      <c r="Z4045" s="601"/>
      <c r="AA4045" s="6"/>
      <c r="AB4045" s="598"/>
      <c r="AC4045" s="602"/>
      <c r="AD4045" s="603"/>
      <c r="AE4045" s="6"/>
      <c r="AF4045" s="604"/>
      <c r="AG4045" s="596"/>
      <c r="AH4045" s="605"/>
      <c r="AI4045" s="606"/>
      <c r="AJ4045" s="608">
        <v>0</v>
      </c>
      <c r="AK4045" s="672">
        <f t="shared" si="679"/>
        <v>0</v>
      </c>
    </row>
    <row r="4046" spans="1:37" s="5" customFormat="1" ht="11.45" customHeight="1" x14ac:dyDescent="0.35">
      <c r="A4046" s="588"/>
      <c r="B4046" s="589"/>
      <c r="C4046" s="590"/>
      <c r="E4046" s="591"/>
      <c r="F4046" s="6">
        <v>0</v>
      </c>
      <c r="G4046" s="6"/>
      <c r="H4046" s="593"/>
      <c r="I4046" s="593"/>
      <c r="J4046" s="594" t="s">
        <v>393</v>
      </c>
      <c r="K4046" s="6" t="str">
        <f t="shared" si="680"/>
        <v/>
      </c>
      <c r="L4046" s="595"/>
      <c r="M4046" s="596"/>
      <c r="N4046" s="597"/>
      <c r="O4046" s="597"/>
      <c r="P4046" s="597"/>
      <c r="Q4046" s="597"/>
      <c r="R4046" s="597"/>
      <c r="S4046" s="597"/>
      <c r="T4046" s="598"/>
      <c r="U4046" s="598"/>
      <c r="V4046" s="598"/>
      <c r="W4046" s="599"/>
      <c r="X4046" s="600"/>
      <c r="Y4046" s="756"/>
      <c r="Z4046" s="601"/>
      <c r="AA4046" s="6"/>
      <c r="AB4046" s="598"/>
      <c r="AC4046" s="602"/>
      <c r="AD4046" s="603"/>
      <c r="AE4046" s="6"/>
      <c r="AF4046" s="604"/>
      <c r="AG4046" s="596"/>
      <c r="AH4046" s="605"/>
      <c r="AI4046" s="606"/>
      <c r="AJ4046" s="608">
        <v>0</v>
      </c>
      <c r="AK4046" s="672">
        <f t="shared" si="679"/>
        <v>0</v>
      </c>
    </row>
    <row r="4047" spans="1:37" s="5" customFormat="1" ht="11.45" customHeight="1" x14ac:dyDescent="0.35">
      <c r="A4047" s="588"/>
      <c r="B4047" s="589"/>
      <c r="C4047" s="590"/>
      <c r="E4047" s="591"/>
      <c r="F4047" s="6">
        <v>0</v>
      </c>
      <c r="G4047" s="6"/>
      <c r="H4047" s="593"/>
      <c r="I4047" s="593"/>
      <c r="J4047" s="594" t="s">
        <v>393</v>
      </c>
      <c r="K4047" s="6" t="str">
        <f t="shared" si="680"/>
        <v/>
      </c>
      <c r="L4047" s="595"/>
      <c r="M4047" s="596"/>
      <c r="N4047" s="597"/>
      <c r="O4047" s="597"/>
      <c r="P4047" s="597"/>
      <c r="Q4047" s="597"/>
      <c r="R4047" s="597"/>
      <c r="S4047" s="597"/>
      <c r="T4047" s="598"/>
      <c r="U4047" s="598"/>
      <c r="V4047" s="598"/>
      <c r="W4047" s="599"/>
      <c r="X4047" s="600"/>
      <c r="Y4047" s="756"/>
      <c r="Z4047" s="601"/>
      <c r="AA4047" s="6"/>
      <c r="AB4047" s="598"/>
      <c r="AC4047" s="602"/>
      <c r="AD4047" s="603"/>
      <c r="AE4047" s="6"/>
      <c r="AF4047" s="604"/>
      <c r="AG4047" s="596"/>
      <c r="AH4047" s="605"/>
      <c r="AI4047" s="606"/>
      <c r="AJ4047" s="608">
        <v>0</v>
      </c>
      <c r="AK4047" s="672">
        <f t="shared" si="679"/>
        <v>0</v>
      </c>
    </row>
    <row r="4048" spans="1:37" s="5" customFormat="1" ht="11.45" customHeight="1" x14ac:dyDescent="0.35">
      <c r="A4048" s="588"/>
      <c r="B4048" s="589"/>
      <c r="C4048" s="590"/>
      <c r="E4048" s="591"/>
      <c r="F4048" s="6">
        <v>0</v>
      </c>
      <c r="G4048" s="6"/>
      <c r="H4048" s="593"/>
      <c r="I4048" s="593"/>
      <c r="J4048" s="594" t="s">
        <v>393</v>
      </c>
      <c r="K4048" s="6" t="str">
        <f t="shared" si="680"/>
        <v/>
      </c>
      <c r="L4048" s="595"/>
      <c r="M4048" s="596"/>
      <c r="N4048" s="597"/>
      <c r="O4048" s="597"/>
      <c r="P4048" s="597"/>
      <c r="Q4048" s="597"/>
      <c r="R4048" s="597"/>
      <c r="S4048" s="597"/>
      <c r="T4048" s="598"/>
      <c r="U4048" s="598"/>
      <c r="V4048" s="598"/>
      <c r="W4048" s="599"/>
      <c r="X4048" s="600"/>
      <c r="Y4048" s="756"/>
      <c r="Z4048" s="601"/>
      <c r="AA4048" s="6"/>
      <c r="AB4048" s="598"/>
      <c r="AC4048" s="602"/>
      <c r="AD4048" s="603"/>
      <c r="AE4048" s="6"/>
      <c r="AF4048" s="604"/>
      <c r="AG4048" s="596"/>
      <c r="AH4048" s="605"/>
      <c r="AI4048" s="606"/>
      <c r="AJ4048" s="608">
        <v>0</v>
      </c>
      <c r="AK4048" s="672">
        <f t="shared" si="679"/>
        <v>0</v>
      </c>
    </row>
    <row r="4049" spans="1:37" s="5" customFormat="1" ht="11.45" customHeight="1" x14ac:dyDescent="0.35">
      <c r="A4049" s="588"/>
      <c r="B4049" s="589"/>
      <c r="C4049" s="590"/>
      <c r="E4049" s="591"/>
      <c r="F4049" s="6">
        <v>0</v>
      </c>
      <c r="G4049" s="6"/>
      <c r="H4049" s="593"/>
      <c r="I4049" s="593"/>
      <c r="J4049" s="594" t="s">
        <v>393</v>
      </c>
      <c r="K4049" s="6" t="str">
        <f t="shared" si="680"/>
        <v/>
      </c>
      <c r="L4049" s="595"/>
      <c r="M4049" s="596"/>
      <c r="N4049" s="597"/>
      <c r="O4049" s="597"/>
      <c r="P4049" s="597"/>
      <c r="Q4049" s="597"/>
      <c r="R4049" s="597"/>
      <c r="S4049" s="597"/>
      <c r="T4049" s="598"/>
      <c r="U4049" s="598"/>
      <c r="V4049" s="598"/>
      <c r="W4049" s="599"/>
      <c r="X4049" s="600"/>
      <c r="Y4049" s="756"/>
      <c r="Z4049" s="601"/>
      <c r="AA4049" s="6"/>
      <c r="AB4049" s="598"/>
      <c r="AC4049" s="602"/>
      <c r="AD4049" s="603"/>
      <c r="AE4049" s="6"/>
      <c r="AF4049" s="604"/>
      <c r="AG4049" s="596"/>
      <c r="AH4049" s="605"/>
      <c r="AI4049" s="606"/>
      <c r="AJ4049" s="608">
        <v>0</v>
      </c>
      <c r="AK4049" s="672">
        <f t="shared" si="679"/>
        <v>0</v>
      </c>
    </row>
    <row r="4050" spans="1:37" s="5" customFormat="1" ht="11.45" customHeight="1" x14ac:dyDescent="0.35">
      <c r="A4050" s="588"/>
      <c r="B4050" s="589"/>
      <c r="C4050" s="590"/>
      <c r="E4050" s="591"/>
      <c r="F4050" s="6">
        <v>0</v>
      </c>
      <c r="G4050" s="6"/>
      <c r="H4050" s="593"/>
      <c r="I4050" s="593"/>
      <c r="J4050" s="594" t="s">
        <v>393</v>
      </c>
      <c r="K4050" s="6" t="str">
        <f t="shared" si="680"/>
        <v/>
      </c>
      <c r="L4050" s="595"/>
      <c r="M4050" s="596"/>
      <c r="N4050" s="597"/>
      <c r="O4050" s="597"/>
      <c r="P4050" s="597"/>
      <c r="Q4050" s="597"/>
      <c r="R4050" s="597"/>
      <c r="S4050" s="597"/>
      <c r="T4050" s="598"/>
      <c r="U4050" s="598"/>
      <c r="V4050" s="598"/>
      <c r="W4050" s="599"/>
      <c r="X4050" s="600"/>
      <c r="Y4050" s="756"/>
      <c r="Z4050" s="601"/>
      <c r="AA4050" s="6"/>
      <c r="AB4050" s="598"/>
      <c r="AC4050" s="602"/>
      <c r="AD4050" s="603"/>
      <c r="AE4050" s="6"/>
      <c r="AF4050" s="604"/>
      <c r="AG4050" s="596"/>
      <c r="AH4050" s="605"/>
      <c r="AI4050" s="606"/>
      <c r="AJ4050" s="608">
        <v>0</v>
      </c>
      <c r="AK4050" s="672">
        <f t="shared" si="679"/>
        <v>0</v>
      </c>
    </row>
    <row r="4051" spans="1:37" s="5" customFormat="1" ht="11.45" customHeight="1" x14ac:dyDescent="0.35">
      <c r="A4051" s="588"/>
      <c r="B4051" s="589"/>
      <c r="C4051" s="590"/>
      <c r="E4051" s="591"/>
      <c r="F4051" s="6">
        <v>0</v>
      </c>
      <c r="G4051" s="6"/>
      <c r="H4051" s="593"/>
      <c r="I4051" s="593"/>
      <c r="J4051" s="594" t="s">
        <v>393</v>
      </c>
      <c r="K4051" s="6" t="str">
        <f t="shared" si="680"/>
        <v/>
      </c>
      <c r="L4051" s="595"/>
      <c r="M4051" s="596"/>
      <c r="N4051" s="597"/>
      <c r="O4051" s="597"/>
      <c r="P4051" s="597"/>
      <c r="Q4051" s="597"/>
      <c r="R4051" s="597"/>
      <c r="S4051" s="597"/>
      <c r="T4051" s="598"/>
      <c r="U4051" s="598"/>
      <c r="V4051" s="598"/>
      <c r="W4051" s="599"/>
      <c r="X4051" s="600"/>
      <c r="Y4051" s="756"/>
      <c r="Z4051" s="601"/>
      <c r="AA4051" s="6"/>
      <c r="AB4051" s="598"/>
      <c r="AC4051" s="602"/>
      <c r="AD4051" s="603"/>
      <c r="AE4051" s="6"/>
      <c r="AF4051" s="604"/>
      <c r="AG4051" s="596"/>
      <c r="AH4051" s="605"/>
      <c r="AI4051" s="606"/>
      <c r="AJ4051" s="608">
        <v>0</v>
      </c>
      <c r="AK4051" s="672">
        <f t="shared" si="679"/>
        <v>0</v>
      </c>
    </row>
    <row r="4052" spans="1:37" s="5" customFormat="1" ht="11.45" customHeight="1" x14ac:dyDescent="0.35">
      <c r="A4052" s="588"/>
      <c r="B4052" s="589"/>
      <c r="C4052" s="590"/>
      <c r="E4052" s="591"/>
      <c r="F4052" s="6">
        <v>0</v>
      </c>
      <c r="G4052" s="6"/>
      <c r="H4052" s="593"/>
      <c r="I4052" s="593"/>
      <c r="J4052" s="594" t="s">
        <v>393</v>
      </c>
      <c r="K4052" s="6" t="str">
        <f t="shared" si="680"/>
        <v/>
      </c>
      <c r="L4052" s="595"/>
      <c r="M4052" s="596"/>
      <c r="N4052" s="597"/>
      <c r="O4052" s="597"/>
      <c r="P4052" s="597"/>
      <c r="Q4052" s="597"/>
      <c r="R4052" s="597"/>
      <c r="S4052" s="597"/>
      <c r="T4052" s="598"/>
      <c r="U4052" s="598"/>
      <c r="V4052" s="598"/>
      <c r="W4052" s="599"/>
      <c r="X4052" s="600"/>
      <c r="Y4052" s="756"/>
      <c r="Z4052" s="601"/>
      <c r="AA4052" s="6"/>
      <c r="AB4052" s="598"/>
      <c r="AC4052" s="602"/>
      <c r="AD4052" s="603"/>
      <c r="AE4052" s="6"/>
      <c r="AF4052" s="604"/>
      <c r="AG4052" s="596"/>
      <c r="AH4052" s="605"/>
      <c r="AI4052" s="606"/>
      <c r="AJ4052" s="608">
        <v>0</v>
      </c>
      <c r="AK4052" s="672">
        <f t="shared" si="679"/>
        <v>0</v>
      </c>
    </row>
    <row r="4053" spans="1:37" s="5" customFormat="1" ht="11.45" customHeight="1" x14ac:dyDescent="0.35">
      <c r="A4053" s="588"/>
      <c r="B4053" s="589"/>
      <c r="C4053" s="590"/>
      <c r="E4053" s="591"/>
      <c r="F4053" s="6">
        <v>0</v>
      </c>
      <c r="G4053" s="6"/>
      <c r="H4053" s="593"/>
      <c r="I4053" s="593"/>
      <c r="J4053" s="594" t="s">
        <v>393</v>
      </c>
      <c r="K4053" s="6" t="str">
        <f t="shared" si="680"/>
        <v/>
      </c>
      <c r="L4053" s="595"/>
      <c r="M4053" s="596"/>
      <c r="N4053" s="597"/>
      <c r="O4053" s="597"/>
      <c r="P4053" s="597"/>
      <c r="Q4053" s="597"/>
      <c r="R4053" s="597"/>
      <c r="S4053" s="597"/>
      <c r="T4053" s="598"/>
      <c r="U4053" s="598"/>
      <c r="V4053" s="598"/>
      <c r="W4053" s="599"/>
      <c r="X4053" s="600"/>
      <c r="Y4053" s="756"/>
      <c r="Z4053" s="601"/>
      <c r="AA4053" s="6"/>
      <c r="AB4053" s="598"/>
      <c r="AC4053" s="602"/>
      <c r="AD4053" s="603"/>
      <c r="AE4053" s="6"/>
      <c r="AF4053" s="604"/>
      <c r="AG4053" s="596"/>
      <c r="AH4053" s="605"/>
      <c r="AI4053" s="606"/>
      <c r="AJ4053" s="608">
        <v>0</v>
      </c>
      <c r="AK4053" s="672">
        <f t="shared" si="679"/>
        <v>0</v>
      </c>
    </row>
    <row r="4054" spans="1:37" s="5" customFormat="1" ht="11.45" customHeight="1" x14ac:dyDescent="0.35">
      <c r="A4054" s="588"/>
      <c r="B4054" s="589"/>
      <c r="C4054" s="590"/>
      <c r="E4054" s="591"/>
      <c r="F4054" s="6">
        <v>0</v>
      </c>
      <c r="G4054" s="6"/>
      <c r="H4054" s="593"/>
      <c r="I4054" s="593"/>
      <c r="J4054" s="594" t="s">
        <v>393</v>
      </c>
      <c r="K4054" s="6" t="str">
        <f t="shared" si="680"/>
        <v/>
      </c>
      <c r="L4054" s="595"/>
      <c r="M4054" s="596"/>
      <c r="N4054" s="597"/>
      <c r="O4054" s="597"/>
      <c r="P4054" s="597"/>
      <c r="Q4054" s="597"/>
      <c r="R4054" s="597"/>
      <c r="S4054" s="597"/>
      <c r="T4054" s="598"/>
      <c r="U4054" s="598"/>
      <c r="V4054" s="598"/>
      <c r="W4054" s="599"/>
      <c r="X4054" s="600"/>
      <c r="Y4054" s="756"/>
      <c r="Z4054" s="601"/>
      <c r="AA4054" s="6"/>
      <c r="AB4054" s="598"/>
      <c r="AC4054" s="602"/>
      <c r="AD4054" s="603"/>
      <c r="AE4054" s="6"/>
      <c r="AF4054" s="604"/>
      <c r="AG4054" s="596"/>
      <c r="AH4054" s="605"/>
      <c r="AI4054" s="606"/>
      <c r="AJ4054" s="608">
        <v>0</v>
      </c>
      <c r="AK4054" s="672">
        <f t="shared" si="679"/>
        <v>0</v>
      </c>
    </row>
    <row r="4055" spans="1:37" s="5" customFormat="1" ht="11.45" customHeight="1" x14ac:dyDescent="0.35">
      <c r="A4055" s="588"/>
      <c r="B4055" s="589"/>
      <c r="C4055" s="590"/>
      <c r="E4055" s="591"/>
      <c r="F4055" s="6">
        <v>0</v>
      </c>
      <c r="G4055" s="6"/>
      <c r="H4055" s="593"/>
      <c r="I4055" s="593"/>
      <c r="J4055" s="594" t="s">
        <v>393</v>
      </c>
      <c r="K4055" s="6" t="str">
        <f t="shared" si="680"/>
        <v/>
      </c>
      <c r="L4055" s="595"/>
      <c r="M4055" s="596"/>
      <c r="N4055" s="597"/>
      <c r="O4055" s="597"/>
      <c r="P4055" s="597"/>
      <c r="Q4055" s="597"/>
      <c r="R4055" s="597"/>
      <c r="S4055" s="597"/>
      <c r="T4055" s="598"/>
      <c r="U4055" s="598"/>
      <c r="V4055" s="598"/>
      <c r="W4055" s="599"/>
      <c r="X4055" s="600"/>
      <c r="Y4055" s="756"/>
      <c r="Z4055" s="601"/>
      <c r="AA4055" s="6"/>
      <c r="AB4055" s="598"/>
      <c r="AC4055" s="602"/>
      <c r="AD4055" s="603"/>
      <c r="AE4055" s="6"/>
      <c r="AF4055" s="604"/>
      <c r="AG4055" s="596"/>
      <c r="AH4055" s="605"/>
      <c r="AI4055" s="606"/>
      <c r="AJ4055" s="608">
        <v>0</v>
      </c>
      <c r="AK4055" s="672">
        <f t="shared" si="679"/>
        <v>0</v>
      </c>
    </row>
    <row r="4056" spans="1:37" s="5" customFormat="1" ht="11.45" customHeight="1" x14ac:dyDescent="0.35">
      <c r="A4056" s="588"/>
      <c r="B4056" s="589"/>
      <c r="C4056" s="590"/>
      <c r="E4056" s="591"/>
      <c r="F4056" s="6">
        <v>0</v>
      </c>
      <c r="G4056" s="6"/>
      <c r="H4056" s="593"/>
      <c r="I4056" s="593"/>
      <c r="J4056" s="594" t="s">
        <v>393</v>
      </c>
      <c r="K4056" s="6" t="str">
        <f t="shared" si="680"/>
        <v/>
      </c>
      <c r="L4056" s="595"/>
      <c r="M4056" s="596"/>
      <c r="N4056" s="597"/>
      <c r="O4056" s="597"/>
      <c r="P4056" s="597"/>
      <c r="Q4056" s="597"/>
      <c r="R4056" s="597"/>
      <c r="S4056" s="597"/>
      <c r="T4056" s="598"/>
      <c r="U4056" s="598"/>
      <c r="V4056" s="598"/>
      <c r="W4056" s="599"/>
      <c r="X4056" s="600"/>
      <c r="Y4056" s="756"/>
      <c r="Z4056" s="601"/>
      <c r="AA4056" s="6"/>
      <c r="AB4056" s="598"/>
      <c r="AC4056" s="602"/>
      <c r="AD4056" s="603"/>
      <c r="AE4056" s="6"/>
      <c r="AF4056" s="604"/>
      <c r="AG4056" s="596"/>
      <c r="AH4056" s="605"/>
      <c r="AI4056" s="606"/>
      <c r="AJ4056" s="608">
        <v>0</v>
      </c>
      <c r="AK4056" s="672">
        <f t="shared" si="679"/>
        <v>0</v>
      </c>
    </row>
    <row r="4057" spans="1:37" s="5" customFormat="1" ht="11.45" customHeight="1" x14ac:dyDescent="0.35">
      <c r="A4057" s="588"/>
      <c r="B4057" s="589"/>
      <c r="C4057" s="590"/>
      <c r="E4057" s="591"/>
      <c r="F4057" s="6">
        <v>0</v>
      </c>
      <c r="G4057" s="6"/>
      <c r="H4057" s="593"/>
      <c r="I4057" s="593"/>
      <c r="J4057" s="594" t="s">
        <v>393</v>
      </c>
      <c r="K4057" s="6" t="str">
        <f t="shared" si="680"/>
        <v/>
      </c>
      <c r="L4057" s="595"/>
      <c r="M4057" s="596"/>
      <c r="N4057" s="597"/>
      <c r="O4057" s="597"/>
      <c r="P4057" s="597"/>
      <c r="Q4057" s="597"/>
      <c r="R4057" s="597"/>
      <c r="S4057" s="597"/>
      <c r="T4057" s="598"/>
      <c r="U4057" s="598"/>
      <c r="V4057" s="598"/>
      <c r="W4057" s="599"/>
      <c r="X4057" s="600"/>
      <c r="Y4057" s="756"/>
      <c r="Z4057" s="601"/>
      <c r="AA4057" s="6"/>
      <c r="AB4057" s="598"/>
      <c r="AC4057" s="602"/>
      <c r="AD4057" s="603"/>
      <c r="AE4057" s="6"/>
      <c r="AF4057" s="604"/>
      <c r="AG4057" s="596"/>
      <c r="AH4057" s="605"/>
      <c r="AI4057" s="606"/>
      <c r="AJ4057" s="608">
        <v>0</v>
      </c>
      <c r="AK4057" s="672">
        <f t="shared" si="679"/>
        <v>0</v>
      </c>
    </row>
    <row r="4058" spans="1:37" s="5" customFormat="1" ht="11.45" customHeight="1" x14ac:dyDescent="0.35">
      <c r="A4058" s="588"/>
      <c r="B4058" s="589"/>
      <c r="C4058" s="590"/>
      <c r="E4058" s="591"/>
      <c r="F4058" s="6">
        <v>0</v>
      </c>
      <c r="G4058" s="6"/>
      <c r="H4058" s="593"/>
      <c r="I4058" s="593"/>
      <c r="J4058" s="594" t="s">
        <v>393</v>
      </c>
      <c r="K4058" s="6" t="str">
        <f t="shared" si="680"/>
        <v/>
      </c>
      <c r="L4058" s="595"/>
      <c r="M4058" s="596"/>
      <c r="N4058" s="597"/>
      <c r="O4058" s="597"/>
      <c r="P4058" s="597"/>
      <c r="Q4058" s="597"/>
      <c r="R4058" s="597"/>
      <c r="S4058" s="597"/>
      <c r="T4058" s="598"/>
      <c r="U4058" s="598"/>
      <c r="V4058" s="598"/>
      <c r="W4058" s="599"/>
      <c r="X4058" s="600"/>
      <c r="Y4058" s="756"/>
      <c r="Z4058" s="601"/>
      <c r="AA4058" s="6"/>
      <c r="AB4058" s="598"/>
      <c r="AC4058" s="602"/>
      <c r="AD4058" s="603"/>
      <c r="AE4058" s="6"/>
      <c r="AF4058" s="604"/>
      <c r="AG4058" s="596"/>
      <c r="AH4058" s="605"/>
      <c r="AI4058" s="606"/>
      <c r="AJ4058" s="608">
        <v>0</v>
      </c>
      <c r="AK4058" s="672">
        <f t="shared" si="679"/>
        <v>0</v>
      </c>
    </row>
    <row r="4059" spans="1:37" s="5" customFormat="1" ht="11.45" customHeight="1" x14ac:dyDescent="0.35">
      <c r="A4059" s="588"/>
      <c r="B4059" s="589"/>
      <c r="C4059" s="590"/>
      <c r="E4059" s="591"/>
      <c r="F4059" s="6">
        <v>0</v>
      </c>
      <c r="G4059" s="6"/>
      <c r="H4059" s="593"/>
      <c r="I4059" s="593"/>
      <c r="J4059" s="594" t="s">
        <v>393</v>
      </c>
      <c r="K4059" s="6" t="str">
        <f t="shared" si="680"/>
        <v/>
      </c>
      <c r="L4059" s="595"/>
      <c r="M4059" s="596"/>
      <c r="N4059" s="597"/>
      <c r="O4059" s="597"/>
      <c r="P4059" s="597"/>
      <c r="Q4059" s="597"/>
      <c r="R4059" s="597"/>
      <c r="S4059" s="597"/>
      <c r="T4059" s="598"/>
      <c r="U4059" s="598"/>
      <c r="V4059" s="598"/>
      <c r="W4059" s="599"/>
      <c r="X4059" s="600"/>
      <c r="Y4059" s="756"/>
      <c r="Z4059" s="601"/>
      <c r="AA4059" s="6"/>
      <c r="AB4059" s="598"/>
      <c r="AC4059" s="602"/>
      <c r="AD4059" s="603"/>
      <c r="AE4059" s="6"/>
      <c r="AF4059" s="604"/>
      <c r="AG4059" s="596"/>
      <c r="AH4059" s="605"/>
      <c r="AI4059" s="606"/>
      <c r="AJ4059" s="608">
        <v>0</v>
      </c>
      <c r="AK4059" s="672">
        <f t="shared" si="679"/>
        <v>0</v>
      </c>
    </row>
    <row r="4060" spans="1:37" s="5" customFormat="1" ht="11.45" customHeight="1" x14ac:dyDescent="0.35">
      <c r="A4060" s="588"/>
      <c r="B4060" s="589"/>
      <c r="C4060" s="590"/>
      <c r="E4060" s="591"/>
      <c r="F4060" s="6">
        <v>0</v>
      </c>
      <c r="G4060" s="6"/>
      <c r="H4060" s="593"/>
      <c r="I4060" s="593"/>
      <c r="J4060" s="594" t="s">
        <v>393</v>
      </c>
      <c r="K4060" s="6" t="str">
        <f t="shared" si="680"/>
        <v/>
      </c>
      <c r="L4060" s="595"/>
      <c r="M4060" s="596"/>
      <c r="N4060" s="597"/>
      <c r="O4060" s="597"/>
      <c r="P4060" s="597"/>
      <c r="Q4060" s="597"/>
      <c r="R4060" s="597"/>
      <c r="S4060" s="597"/>
      <c r="T4060" s="598"/>
      <c r="U4060" s="598"/>
      <c r="V4060" s="598"/>
      <c r="W4060" s="599"/>
      <c r="X4060" s="600"/>
      <c r="Y4060" s="756"/>
      <c r="Z4060" s="601"/>
      <c r="AA4060" s="6"/>
      <c r="AB4060" s="598"/>
      <c r="AC4060" s="602"/>
      <c r="AD4060" s="603"/>
      <c r="AE4060" s="6"/>
      <c r="AF4060" s="604"/>
      <c r="AG4060" s="596"/>
      <c r="AH4060" s="605"/>
      <c r="AI4060" s="606"/>
      <c r="AJ4060" s="608">
        <v>0</v>
      </c>
      <c r="AK4060" s="672">
        <f t="shared" si="679"/>
        <v>0</v>
      </c>
    </row>
    <row r="4061" spans="1:37" s="5" customFormat="1" ht="11.45" customHeight="1" x14ac:dyDescent="0.35">
      <c r="A4061" s="588"/>
      <c r="B4061" s="589"/>
      <c r="C4061" s="590"/>
      <c r="E4061" s="591"/>
      <c r="F4061" s="6">
        <v>0</v>
      </c>
      <c r="G4061" s="6"/>
      <c r="H4061" s="593"/>
      <c r="I4061" s="593"/>
      <c r="J4061" s="594" t="s">
        <v>393</v>
      </c>
      <c r="K4061" s="6" t="str">
        <f t="shared" si="680"/>
        <v/>
      </c>
      <c r="L4061" s="595"/>
      <c r="M4061" s="596"/>
      <c r="N4061" s="597"/>
      <c r="O4061" s="597"/>
      <c r="P4061" s="597"/>
      <c r="Q4061" s="597"/>
      <c r="R4061" s="597"/>
      <c r="S4061" s="597"/>
      <c r="T4061" s="598"/>
      <c r="U4061" s="598"/>
      <c r="V4061" s="598"/>
      <c r="W4061" s="599"/>
      <c r="X4061" s="600"/>
      <c r="Y4061" s="756"/>
      <c r="Z4061" s="601"/>
      <c r="AA4061" s="6"/>
      <c r="AB4061" s="598"/>
      <c r="AC4061" s="602"/>
      <c r="AD4061" s="603"/>
      <c r="AE4061" s="6"/>
      <c r="AF4061" s="604"/>
      <c r="AG4061" s="596"/>
      <c r="AH4061" s="605"/>
      <c r="AI4061" s="606"/>
      <c r="AJ4061" s="608">
        <v>0</v>
      </c>
      <c r="AK4061" s="672">
        <f t="shared" si="679"/>
        <v>0</v>
      </c>
    </row>
    <row r="4062" spans="1:37" s="5" customFormat="1" ht="11.45" customHeight="1" x14ac:dyDescent="0.35">
      <c r="A4062" s="588"/>
      <c r="B4062" s="589"/>
      <c r="C4062" s="590"/>
      <c r="E4062" s="591"/>
      <c r="F4062" s="6">
        <v>0</v>
      </c>
      <c r="G4062" s="6"/>
      <c r="H4062" s="593"/>
      <c r="I4062" s="593"/>
      <c r="J4062" s="594" t="s">
        <v>393</v>
      </c>
      <c r="K4062" s="6" t="str">
        <f t="shared" si="680"/>
        <v/>
      </c>
      <c r="L4062" s="595"/>
      <c r="M4062" s="596"/>
      <c r="N4062" s="597"/>
      <c r="O4062" s="597"/>
      <c r="P4062" s="597"/>
      <c r="Q4062" s="597"/>
      <c r="R4062" s="597"/>
      <c r="S4062" s="597"/>
      <c r="T4062" s="598"/>
      <c r="U4062" s="598"/>
      <c r="V4062" s="598"/>
      <c r="W4062" s="599"/>
      <c r="X4062" s="600"/>
      <c r="Y4062" s="756"/>
      <c r="Z4062" s="601"/>
      <c r="AA4062" s="6"/>
      <c r="AB4062" s="598"/>
      <c r="AC4062" s="602"/>
      <c r="AD4062" s="603"/>
      <c r="AE4062" s="6"/>
      <c r="AF4062" s="604"/>
      <c r="AG4062" s="596"/>
      <c r="AH4062" s="605"/>
      <c r="AI4062" s="606"/>
      <c r="AJ4062" s="608">
        <v>0</v>
      </c>
      <c r="AK4062" s="672">
        <f t="shared" si="679"/>
        <v>0</v>
      </c>
    </row>
    <row r="4063" spans="1:37" s="5" customFormat="1" ht="11.45" customHeight="1" x14ac:dyDescent="0.35">
      <c r="A4063" s="588"/>
      <c r="B4063" s="589"/>
      <c r="C4063" s="590"/>
      <c r="E4063" s="591"/>
      <c r="F4063" s="6">
        <v>0</v>
      </c>
      <c r="G4063" s="6"/>
      <c r="H4063" s="593"/>
      <c r="I4063" s="593"/>
      <c r="J4063" s="594" t="s">
        <v>393</v>
      </c>
      <c r="K4063" s="6" t="str">
        <f t="shared" si="680"/>
        <v/>
      </c>
      <c r="L4063" s="595"/>
      <c r="M4063" s="596"/>
      <c r="N4063" s="597"/>
      <c r="O4063" s="597"/>
      <c r="P4063" s="597"/>
      <c r="Q4063" s="597"/>
      <c r="R4063" s="597"/>
      <c r="S4063" s="597"/>
      <c r="T4063" s="598"/>
      <c r="U4063" s="598"/>
      <c r="V4063" s="598"/>
      <c r="W4063" s="599"/>
      <c r="X4063" s="600"/>
      <c r="Y4063" s="756"/>
      <c r="Z4063" s="601"/>
      <c r="AA4063" s="6"/>
      <c r="AB4063" s="598"/>
      <c r="AC4063" s="602"/>
      <c r="AD4063" s="603"/>
      <c r="AE4063" s="6"/>
      <c r="AF4063" s="604"/>
      <c r="AG4063" s="596"/>
      <c r="AH4063" s="605"/>
      <c r="AI4063" s="606"/>
      <c r="AJ4063" s="608">
        <v>0</v>
      </c>
      <c r="AK4063" s="672">
        <f t="shared" si="679"/>
        <v>0</v>
      </c>
    </row>
    <row r="4064" spans="1:37" s="5" customFormat="1" ht="11.45" customHeight="1" x14ac:dyDescent="0.35">
      <c r="A4064" s="588"/>
      <c r="B4064" s="589"/>
      <c r="C4064" s="590"/>
      <c r="E4064" s="591"/>
      <c r="F4064" s="6">
        <v>0</v>
      </c>
      <c r="G4064" s="6"/>
      <c r="H4064" s="593"/>
      <c r="I4064" s="593"/>
      <c r="J4064" s="594" t="s">
        <v>393</v>
      </c>
      <c r="K4064" s="6" t="str">
        <f t="shared" si="680"/>
        <v/>
      </c>
      <c r="L4064" s="595"/>
      <c r="M4064" s="596"/>
      <c r="N4064" s="597"/>
      <c r="O4064" s="597"/>
      <c r="P4064" s="597"/>
      <c r="Q4064" s="597"/>
      <c r="R4064" s="597"/>
      <c r="S4064" s="597"/>
      <c r="T4064" s="598"/>
      <c r="U4064" s="598"/>
      <c r="V4064" s="598"/>
      <c r="W4064" s="599"/>
      <c r="X4064" s="600"/>
      <c r="Y4064" s="756"/>
      <c r="Z4064" s="601"/>
      <c r="AA4064" s="6"/>
      <c r="AB4064" s="598"/>
      <c r="AC4064" s="602"/>
      <c r="AD4064" s="603"/>
      <c r="AE4064" s="6"/>
      <c r="AF4064" s="604"/>
      <c r="AG4064" s="596"/>
      <c r="AH4064" s="605"/>
      <c r="AI4064" s="606"/>
      <c r="AJ4064" s="608">
        <v>0</v>
      </c>
      <c r="AK4064" s="672">
        <f t="shared" si="679"/>
        <v>0</v>
      </c>
    </row>
    <row r="4065" spans="1:37" s="5" customFormat="1" ht="11.45" customHeight="1" x14ac:dyDescent="0.35">
      <c r="A4065" s="588"/>
      <c r="B4065" s="589"/>
      <c r="C4065" s="590"/>
      <c r="E4065" s="591"/>
      <c r="F4065" s="6">
        <v>0</v>
      </c>
      <c r="G4065" s="6"/>
      <c r="H4065" s="593"/>
      <c r="I4065" s="593"/>
      <c r="J4065" s="594" t="s">
        <v>393</v>
      </c>
      <c r="K4065" s="6" t="str">
        <f t="shared" si="680"/>
        <v/>
      </c>
      <c r="L4065" s="595"/>
      <c r="M4065" s="596"/>
      <c r="N4065" s="597"/>
      <c r="O4065" s="597"/>
      <c r="P4065" s="597"/>
      <c r="Q4065" s="597"/>
      <c r="R4065" s="597"/>
      <c r="S4065" s="597"/>
      <c r="T4065" s="598"/>
      <c r="U4065" s="598"/>
      <c r="V4065" s="598"/>
      <c r="W4065" s="599"/>
      <c r="X4065" s="600"/>
      <c r="Y4065" s="756"/>
      <c r="Z4065" s="601"/>
      <c r="AA4065" s="6"/>
      <c r="AB4065" s="598"/>
      <c r="AC4065" s="602"/>
      <c r="AD4065" s="603"/>
      <c r="AE4065" s="6"/>
      <c r="AF4065" s="604"/>
      <c r="AG4065" s="596"/>
      <c r="AH4065" s="605"/>
      <c r="AI4065" s="606"/>
      <c r="AJ4065" s="608">
        <v>0</v>
      </c>
      <c r="AK4065" s="672">
        <f t="shared" si="679"/>
        <v>0</v>
      </c>
    </row>
    <row r="4066" spans="1:37" s="5" customFormat="1" ht="11.45" customHeight="1" x14ac:dyDescent="0.35">
      <c r="A4066" s="588"/>
      <c r="B4066" s="589"/>
      <c r="C4066" s="590"/>
      <c r="E4066" s="591"/>
      <c r="F4066" s="6">
        <v>0</v>
      </c>
      <c r="G4066" s="6"/>
      <c r="H4066" s="593"/>
      <c r="I4066" s="593"/>
      <c r="J4066" s="594" t="s">
        <v>393</v>
      </c>
      <c r="K4066" s="6" t="str">
        <f t="shared" si="680"/>
        <v/>
      </c>
      <c r="L4066" s="595"/>
      <c r="M4066" s="596"/>
      <c r="N4066" s="597"/>
      <c r="O4066" s="597"/>
      <c r="P4066" s="597"/>
      <c r="Q4066" s="597"/>
      <c r="R4066" s="597"/>
      <c r="S4066" s="597"/>
      <c r="T4066" s="598"/>
      <c r="U4066" s="598"/>
      <c r="V4066" s="598"/>
      <c r="W4066" s="599"/>
      <c r="X4066" s="600"/>
      <c r="Y4066" s="756"/>
      <c r="Z4066" s="601"/>
      <c r="AA4066" s="6"/>
      <c r="AB4066" s="598"/>
      <c r="AC4066" s="602"/>
      <c r="AD4066" s="603"/>
      <c r="AE4066" s="6"/>
      <c r="AF4066" s="604"/>
      <c r="AG4066" s="596"/>
      <c r="AH4066" s="605"/>
      <c r="AI4066" s="606"/>
      <c r="AJ4066" s="608">
        <v>0</v>
      </c>
      <c r="AK4066" s="672">
        <f t="shared" si="679"/>
        <v>0</v>
      </c>
    </row>
    <row r="4067" spans="1:37" s="5" customFormat="1" ht="11.45" customHeight="1" x14ac:dyDescent="0.35">
      <c r="A4067" s="588"/>
      <c r="B4067" s="589"/>
      <c r="C4067" s="590"/>
      <c r="E4067" s="591"/>
      <c r="F4067" s="6">
        <v>0</v>
      </c>
      <c r="G4067" s="6"/>
      <c r="H4067" s="593"/>
      <c r="I4067" s="593"/>
      <c r="J4067" s="594" t="s">
        <v>393</v>
      </c>
      <c r="K4067" s="6" t="str">
        <f t="shared" si="680"/>
        <v/>
      </c>
      <c r="L4067" s="595"/>
      <c r="M4067" s="596"/>
      <c r="N4067" s="597"/>
      <c r="O4067" s="597"/>
      <c r="P4067" s="597"/>
      <c r="Q4067" s="597"/>
      <c r="R4067" s="597"/>
      <c r="S4067" s="597"/>
      <c r="T4067" s="598"/>
      <c r="U4067" s="598"/>
      <c r="V4067" s="598"/>
      <c r="W4067" s="599"/>
      <c r="X4067" s="600"/>
      <c r="Y4067" s="756"/>
      <c r="Z4067" s="601"/>
      <c r="AA4067" s="6"/>
      <c r="AB4067" s="598"/>
      <c r="AC4067" s="602"/>
      <c r="AD4067" s="603"/>
      <c r="AE4067" s="6"/>
      <c r="AF4067" s="604"/>
      <c r="AG4067" s="596"/>
      <c r="AH4067" s="605"/>
      <c r="AI4067" s="606"/>
      <c r="AJ4067" s="608">
        <v>0</v>
      </c>
      <c r="AK4067" s="672">
        <f t="shared" si="679"/>
        <v>0</v>
      </c>
    </row>
    <row r="4068" spans="1:37" s="5" customFormat="1" ht="11.45" customHeight="1" x14ac:dyDescent="0.35">
      <c r="A4068" s="588"/>
      <c r="B4068" s="589"/>
      <c r="C4068" s="590"/>
      <c r="E4068" s="591"/>
      <c r="F4068" s="6">
        <v>0</v>
      </c>
      <c r="G4068" s="6"/>
      <c r="H4068" s="593"/>
      <c r="I4068" s="593"/>
      <c r="J4068" s="594" t="s">
        <v>393</v>
      </c>
      <c r="K4068" s="6" t="str">
        <f t="shared" si="680"/>
        <v/>
      </c>
      <c r="L4068" s="595"/>
      <c r="M4068" s="596"/>
      <c r="N4068" s="597"/>
      <c r="O4068" s="597"/>
      <c r="P4068" s="597"/>
      <c r="Q4068" s="597"/>
      <c r="R4068" s="597"/>
      <c r="S4068" s="597"/>
      <c r="T4068" s="598"/>
      <c r="U4068" s="598"/>
      <c r="V4068" s="598"/>
      <c r="W4068" s="599"/>
      <c r="X4068" s="600"/>
      <c r="Y4068" s="756"/>
      <c r="Z4068" s="601"/>
      <c r="AA4068" s="6"/>
      <c r="AB4068" s="598"/>
      <c r="AC4068" s="602"/>
      <c r="AD4068" s="603"/>
      <c r="AE4068" s="6"/>
      <c r="AF4068" s="604"/>
      <c r="AG4068" s="596"/>
      <c r="AH4068" s="605"/>
      <c r="AI4068" s="606"/>
      <c r="AJ4068" s="608">
        <v>0</v>
      </c>
      <c r="AK4068" s="672">
        <f t="shared" si="679"/>
        <v>0</v>
      </c>
    </row>
    <row r="4069" spans="1:37" s="5" customFormat="1" ht="11.45" customHeight="1" x14ac:dyDescent="0.35">
      <c r="A4069" s="588"/>
      <c r="B4069" s="589"/>
      <c r="C4069" s="590"/>
      <c r="E4069" s="591"/>
      <c r="F4069" s="6">
        <v>0</v>
      </c>
      <c r="G4069" s="6"/>
      <c r="H4069" s="593"/>
      <c r="I4069" s="593"/>
      <c r="J4069" s="594" t="s">
        <v>393</v>
      </c>
      <c r="K4069" s="6" t="str">
        <f t="shared" si="680"/>
        <v/>
      </c>
      <c r="L4069" s="595"/>
      <c r="M4069" s="596"/>
      <c r="N4069" s="597"/>
      <c r="O4069" s="597"/>
      <c r="P4069" s="597"/>
      <c r="Q4069" s="597"/>
      <c r="R4069" s="597"/>
      <c r="S4069" s="597"/>
      <c r="T4069" s="598"/>
      <c r="U4069" s="598"/>
      <c r="V4069" s="598"/>
      <c r="W4069" s="599"/>
      <c r="X4069" s="600"/>
      <c r="Y4069" s="756"/>
      <c r="Z4069" s="601"/>
      <c r="AA4069" s="6"/>
      <c r="AB4069" s="598"/>
      <c r="AC4069" s="602"/>
      <c r="AD4069" s="603"/>
      <c r="AE4069" s="6"/>
      <c r="AF4069" s="604"/>
      <c r="AG4069" s="596"/>
      <c r="AH4069" s="605"/>
      <c r="AI4069" s="606"/>
      <c r="AJ4069" s="608">
        <v>0</v>
      </c>
      <c r="AK4069" s="672">
        <f t="shared" si="679"/>
        <v>0</v>
      </c>
    </row>
    <row r="4070" spans="1:37" s="5" customFormat="1" ht="11.45" customHeight="1" x14ac:dyDescent="0.35">
      <c r="A4070" s="588"/>
      <c r="B4070" s="589"/>
      <c r="C4070" s="590"/>
      <c r="E4070" s="591"/>
      <c r="F4070" s="6">
        <v>0</v>
      </c>
      <c r="G4070" s="6"/>
      <c r="H4070" s="593"/>
      <c r="I4070" s="593"/>
      <c r="J4070" s="594" t="s">
        <v>393</v>
      </c>
      <c r="K4070" s="6" t="str">
        <f t="shared" si="680"/>
        <v/>
      </c>
      <c r="L4070" s="595"/>
      <c r="M4070" s="596"/>
      <c r="N4070" s="597"/>
      <c r="O4070" s="597"/>
      <c r="P4070" s="597"/>
      <c r="Q4070" s="597"/>
      <c r="R4070" s="597"/>
      <c r="S4070" s="597"/>
      <c r="T4070" s="598"/>
      <c r="U4070" s="598"/>
      <c r="V4070" s="598"/>
      <c r="W4070" s="599"/>
      <c r="X4070" s="600"/>
      <c r="Y4070" s="756"/>
      <c r="Z4070" s="601"/>
      <c r="AA4070" s="6"/>
      <c r="AB4070" s="598"/>
      <c r="AC4070" s="602"/>
      <c r="AD4070" s="603"/>
      <c r="AE4070" s="6"/>
      <c r="AF4070" s="604"/>
      <c r="AG4070" s="596"/>
      <c r="AH4070" s="605"/>
      <c r="AI4070" s="606"/>
      <c r="AJ4070" s="608">
        <v>0</v>
      </c>
      <c r="AK4070" s="672">
        <f t="shared" si="679"/>
        <v>0</v>
      </c>
    </row>
    <row r="4071" spans="1:37" s="5" customFormat="1" ht="11.45" customHeight="1" x14ac:dyDescent="0.35">
      <c r="A4071" s="588"/>
      <c r="B4071" s="589"/>
      <c r="C4071" s="590"/>
      <c r="E4071" s="591"/>
      <c r="F4071" s="6">
        <v>0</v>
      </c>
      <c r="G4071" s="6"/>
      <c r="H4071" s="593"/>
      <c r="I4071" s="593"/>
      <c r="J4071" s="594" t="s">
        <v>393</v>
      </c>
      <c r="K4071" s="6" t="str">
        <f t="shared" si="680"/>
        <v/>
      </c>
      <c r="L4071" s="595"/>
      <c r="M4071" s="596"/>
      <c r="N4071" s="597"/>
      <c r="O4071" s="597"/>
      <c r="P4071" s="597"/>
      <c r="Q4071" s="597"/>
      <c r="R4071" s="597"/>
      <c r="S4071" s="597"/>
      <c r="T4071" s="598"/>
      <c r="U4071" s="598"/>
      <c r="V4071" s="598"/>
      <c r="W4071" s="599"/>
      <c r="X4071" s="600"/>
      <c r="Y4071" s="756"/>
      <c r="Z4071" s="601"/>
      <c r="AA4071" s="6"/>
      <c r="AB4071" s="598"/>
      <c r="AC4071" s="602"/>
      <c r="AD4071" s="603"/>
      <c r="AE4071" s="6"/>
      <c r="AF4071" s="604"/>
      <c r="AG4071" s="596"/>
      <c r="AH4071" s="605"/>
      <c r="AI4071" s="606"/>
      <c r="AJ4071" s="608">
        <v>0</v>
      </c>
      <c r="AK4071" s="672">
        <f t="shared" si="679"/>
        <v>0</v>
      </c>
    </row>
    <row r="4072" spans="1:37" s="5" customFormat="1" ht="11.45" customHeight="1" x14ac:dyDescent="0.35">
      <c r="A4072" s="588"/>
      <c r="B4072" s="589"/>
      <c r="C4072" s="590"/>
      <c r="E4072" s="591"/>
      <c r="F4072" s="6">
        <v>0</v>
      </c>
      <c r="G4072" s="6"/>
      <c r="H4072" s="593"/>
      <c r="I4072" s="593"/>
      <c r="J4072" s="594" t="s">
        <v>393</v>
      </c>
      <c r="K4072" s="6" t="str">
        <f t="shared" si="680"/>
        <v/>
      </c>
      <c r="L4072" s="595"/>
      <c r="M4072" s="596"/>
      <c r="N4072" s="597"/>
      <c r="O4072" s="597"/>
      <c r="P4072" s="597"/>
      <c r="Q4072" s="597"/>
      <c r="R4072" s="597"/>
      <c r="S4072" s="597"/>
      <c r="T4072" s="598"/>
      <c r="U4072" s="598"/>
      <c r="V4072" s="598"/>
      <c r="W4072" s="599"/>
      <c r="X4072" s="600"/>
      <c r="Y4072" s="756"/>
      <c r="Z4072" s="601"/>
      <c r="AA4072" s="6"/>
      <c r="AB4072" s="598"/>
      <c r="AC4072" s="602"/>
      <c r="AD4072" s="603"/>
      <c r="AE4072" s="6"/>
      <c r="AF4072" s="604"/>
      <c r="AG4072" s="596"/>
      <c r="AH4072" s="605"/>
      <c r="AI4072" s="606"/>
      <c r="AJ4072" s="608">
        <v>0</v>
      </c>
      <c r="AK4072" s="672">
        <f t="shared" si="679"/>
        <v>0</v>
      </c>
    </row>
    <row r="4073" spans="1:37" s="5" customFormat="1" ht="11.45" customHeight="1" x14ac:dyDescent="0.35">
      <c r="A4073" s="588"/>
      <c r="B4073" s="589"/>
      <c r="C4073" s="590"/>
      <c r="E4073" s="591"/>
      <c r="F4073" s="6">
        <v>0</v>
      </c>
      <c r="G4073" s="6"/>
      <c r="H4073" s="593"/>
      <c r="I4073" s="593"/>
      <c r="J4073" s="594" t="s">
        <v>393</v>
      </c>
      <c r="K4073" s="6" t="str">
        <f t="shared" si="680"/>
        <v/>
      </c>
      <c r="L4073" s="595"/>
      <c r="M4073" s="596"/>
      <c r="N4073" s="597"/>
      <c r="O4073" s="597"/>
      <c r="P4073" s="597"/>
      <c r="Q4073" s="597"/>
      <c r="R4073" s="597"/>
      <c r="S4073" s="597"/>
      <c r="T4073" s="598"/>
      <c r="U4073" s="598"/>
      <c r="V4073" s="598"/>
      <c r="W4073" s="599"/>
      <c r="X4073" s="600"/>
      <c r="Y4073" s="756"/>
      <c r="Z4073" s="601"/>
      <c r="AA4073" s="6"/>
      <c r="AB4073" s="598"/>
      <c r="AC4073" s="602"/>
      <c r="AD4073" s="603"/>
      <c r="AE4073" s="6"/>
      <c r="AF4073" s="604"/>
      <c r="AG4073" s="596"/>
      <c r="AH4073" s="605"/>
      <c r="AI4073" s="606"/>
      <c r="AJ4073" s="608">
        <v>0</v>
      </c>
      <c r="AK4073" s="672">
        <f t="shared" si="679"/>
        <v>0</v>
      </c>
    </row>
    <row r="4074" spans="1:37" s="5" customFormat="1" ht="11.45" customHeight="1" x14ac:dyDescent="0.35">
      <c r="A4074" s="588"/>
      <c r="B4074" s="589"/>
      <c r="C4074" s="590"/>
      <c r="E4074" s="591"/>
      <c r="F4074" s="6">
        <v>0</v>
      </c>
      <c r="G4074" s="6"/>
      <c r="H4074" s="593"/>
      <c r="I4074" s="593"/>
      <c r="J4074" s="594" t="s">
        <v>393</v>
      </c>
      <c r="K4074" s="6" t="str">
        <f t="shared" si="680"/>
        <v/>
      </c>
      <c r="L4074" s="595"/>
      <c r="M4074" s="596"/>
      <c r="N4074" s="597"/>
      <c r="O4074" s="597"/>
      <c r="P4074" s="597"/>
      <c r="Q4074" s="597"/>
      <c r="R4074" s="597"/>
      <c r="S4074" s="597"/>
      <c r="T4074" s="598"/>
      <c r="U4074" s="598"/>
      <c r="V4074" s="598"/>
      <c r="W4074" s="599"/>
      <c r="X4074" s="600"/>
      <c r="Y4074" s="756"/>
      <c r="Z4074" s="601"/>
      <c r="AA4074" s="6"/>
      <c r="AB4074" s="598"/>
      <c r="AC4074" s="602"/>
      <c r="AD4074" s="603"/>
      <c r="AE4074" s="6"/>
      <c r="AF4074" s="604"/>
      <c r="AG4074" s="596"/>
      <c r="AH4074" s="605"/>
      <c r="AI4074" s="606"/>
      <c r="AJ4074" s="608">
        <v>0</v>
      </c>
      <c r="AK4074" s="672">
        <f t="shared" si="679"/>
        <v>0</v>
      </c>
    </row>
    <row r="4075" spans="1:37" s="5" customFormat="1" ht="11.45" customHeight="1" x14ac:dyDescent="0.35">
      <c r="A4075" s="588"/>
      <c r="B4075" s="589"/>
      <c r="C4075" s="590"/>
      <c r="E4075" s="591"/>
      <c r="F4075" s="6">
        <v>0</v>
      </c>
      <c r="G4075" s="6"/>
      <c r="H4075" s="593"/>
      <c r="I4075" s="593"/>
      <c r="J4075" s="594" t="s">
        <v>393</v>
      </c>
      <c r="K4075" s="6" t="str">
        <f t="shared" si="680"/>
        <v/>
      </c>
      <c r="L4075" s="595"/>
      <c r="M4075" s="596"/>
      <c r="N4075" s="597"/>
      <c r="O4075" s="597"/>
      <c r="P4075" s="597"/>
      <c r="Q4075" s="597"/>
      <c r="R4075" s="597"/>
      <c r="S4075" s="597"/>
      <c r="T4075" s="598"/>
      <c r="U4075" s="598"/>
      <c r="V4075" s="598"/>
      <c r="W4075" s="599"/>
      <c r="X4075" s="600"/>
      <c r="Y4075" s="756"/>
      <c r="Z4075" s="601"/>
      <c r="AA4075" s="6"/>
      <c r="AB4075" s="598"/>
      <c r="AC4075" s="602"/>
      <c r="AD4075" s="603"/>
      <c r="AE4075" s="6"/>
      <c r="AF4075" s="604"/>
      <c r="AG4075" s="596"/>
      <c r="AH4075" s="605"/>
      <c r="AI4075" s="606"/>
      <c r="AJ4075" s="608">
        <v>0</v>
      </c>
      <c r="AK4075" s="672">
        <f t="shared" si="679"/>
        <v>0</v>
      </c>
    </row>
    <row r="4076" spans="1:37" s="5" customFormat="1" ht="11.45" customHeight="1" x14ac:dyDescent="0.35">
      <c r="A4076" s="588"/>
      <c r="B4076" s="589"/>
      <c r="C4076" s="590"/>
      <c r="E4076" s="591"/>
      <c r="F4076" s="6">
        <v>0</v>
      </c>
      <c r="G4076" s="6"/>
      <c r="H4076" s="593"/>
      <c r="I4076" s="593"/>
      <c r="J4076" s="594" t="s">
        <v>393</v>
      </c>
      <c r="K4076" s="6" t="str">
        <f t="shared" si="680"/>
        <v/>
      </c>
      <c r="L4076" s="595"/>
      <c r="M4076" s="596"/>
      <c r="N4076" s="597"/>
      <c r="O4076" s="597"/>
      <c r="P4076" s="597"/>
      <c r="Q4076" s="597"/>
      <c r="R4076" s="597"/>
      <c r="S4076" s="597"/>
      <c r="T4076" s="598"/>
      <c r="U4076" s="598"/>
      <c r="V4076" s="598"/>
      <c r="W4076" s="599"/>
      <c r="X4076" s="600"/>
      <c r="Y4076" s="756"/>
      <c r="Z4076" s="601"/>
      <c r="AA4076" s="6"/>
      <c r="AB4076" s="598"/>
      <c r="AC4076" s="602"/>
      <c r="AD4076" s="603"/>
      <c r="AE4076" s="6"/>
      <c r="AF4076" s="604"/>
      <c r="AG4076" s="596"/>
      <c r="AH4076" s="605"/>
      <c r="AI4076" s="606"/>
      <c r="AJ4076" s="608">
        <v>0</v>
      </c>
      <c r="AK4076" s="672">
        <f t="shared" si="679"/>
        <v>0</v>
      </c>
    </row>
    <row r="4077" spans="1:37" s="5" customFormat="1" ht="11.45" customHeight="1" x14ac:dyDescent="0.35">
      <c r="A4077" s="588"/>
      <c r="B4077" s="589"/>
      <c r="C4077" s="590"/>
      <c r="E4077" s="591"/>
      <c r="F4077" s="6">
        <v>0</v>
      </c>
      <c r="G4077" s="6"/>
      <c r="H4077" s="593"/>
      <c r="I4077" s="593"/>
      <c r="J4077" s="594" t="s">
        <v>393</v>
      </c>
      <c r="K4077" s="6" t="str">
        <f t="shared" si="680"/>
        <v/>
      </c>
      <c r="L4077" s="595"/>
      <c r="M4077" s="596"/>
      <c r="N4077" s="597"/>
      <c r="O4077" s="597"/>
      <c r="P4077" s="597"/>
      <c r="Q4077" s="597"/>
      <c r="R4077" s="597"/>
      <c r="S4077" s="597"/>
      <c r="T4077" s="598"/>
      <c r="U4077" s="598"/>
      <c r="V4077" s="598"/>
      <c r="W4077" s="599"/>
      <c r="X4077" s="600"/>
      <c r="Y4077" s="756"/>
      <c r="Z4077" s="601"/>
      <c r="AA4077" s="6"/>
      <c r="AB4077" s="598"/>
      <c r="AC4077" s="602"/>
      <c r="AD4077" s="603"/>
      <c r="AE4077" s="6"/>
      <c r="AF4077" s="604"/>
      <c r="AG4077" s="596"/>
      <c r="AH4077" s="605"/>
      <c r="AI4077" s="606"/>
      <c r="AJ4077" s="608">
        <v>0</v>
      </c>
      <c r="AK4077" s="672">
        <f t="shared" si="679"/>
        <v>0</v>
      </c>
    </row>
    <row r="4078" spans="1:37" s="5" customFormat="1" ht="11.45" customHeight="1" x14ac:dyDescent="0.35">
      <c r="A4078" s="588"/>
      <c r="B4078" s="589"/>
      <c r="C4078" s="590"/>
      <c r="E4078" s="591"/>
      <c r="F4078" s="6">
        <v>0</v>
      </c>
      <c r="G4078" s="6"/>
      <c r="H4078" s="593"/>
      <c r="I4078" s="593"/>
      <c r="J4078" s="594" t="s">
        <v>393</v>
      </c>
      <c r="K4078" s="6" t="str">
        <f t="shared" si="680"/>
        <v/>
      </c>
      <c r="L4078" s="595"/>
      <c r="M4078" s="596"/>
      <c r="N4078" s="597"/>
      <c r="O4078" s="597"/>
      <c r="P4078" s="597"/>
      <c r="Q4078" s="597"/>
      <c r="R4078" s="597"/>
      <c r="S4078" s="597"/>
      <c r="T4078" s="598"/>
      <c r="U4078" s="598"/>
      <c r="V4078" s="598"/>
      <c r="W4078" s="599"/>
      <c r="X4078" s="600"/>
      <c r="Y4078" s="756"/>
      <c r="Z4078" s="601"/>
      <c r="AA4078" s="6"/>
      <c r="AB4078" s="598"/>
      <c r="AC4078" s="602"/>
      <c r="AD4078" s="603"/>
      <c r="AE4078" s="6"/>
      <c r="AF4078" s="604"/>
      <c r="AG4078" s="596"/>
      <c r="AH4078" s="605"/>
      <c r="AI4078" s="606"/>
      <c r="AJ4078" s="608">
        <v>0</v>
      </c>
      <c r="AK4078" s="672">
        <f t="shared" si="679"/>
        <v>0</v>
      </c>
    </row>
    <row r="4079" spans="1:37" s="5" customFormat="1" ht="11.45" customHeight="1" x14ac:dyDescent="0.35">
      <c r="A4079" s="588"/>
      <c r="B4079" s="589"/>
      <c r="C4079" s="590"/>
      <c r="E4079" s="591"/>
      <c r="F4079" s="6">
        <v>0</v>
      </c>
      <c r="G4079" s="6"/>
      <c r="H4079" s="593"/>
      <c r="I4079" s="593"/>
      <c r="J4079" s="594" t="s">
        <v>393</v>
      </c>
      <c r="K4079" s="6" t="str">
        <f t="shared" si="680"/>
        <v/>
      </c>
      <c r="L4079" s="595"/>
      <c r="M4079" s="596"/>
      <c r="N4079" s="597"/>
      <c r="O4079" s="597"/>
      <c r="P4079" s="597"/>
      <c r="Q4079" s="597"/>
      <c r="R4079" s="597"/>
      <c r="S4079" s="597"/>
      <c r="T4079" s="598"/>
      <c r="U4079" s="598"/>
      <c r="V4079" s="598"/>
      <c r="W4079" s="599"/>
      <c r="X4079" s="600"/>
      <c r="Y4079" s="756"/>
      <c r="Z4079" s="601"/>
      <c r="AA4079" s="6"/>
      <c r="AB4079" s="598"/>
      <c r="AC4079" s="602"/>
      <c r="AD4079" s="603"/>
      <c r="AE4079" s="6"/>
      <c r="AF4079" s="604"/>
      <c r="AG4079" s="596"/>
      <c r="AH4079" s="605"/>
      <c r="AI4079" s="606"/>
      <c r="AJ4079" s="608">
        <v>0</v>
      </c>
      <c r="AK4079" s="672">
        <f t="shared" si="679"/>
        <v>0</v>
      </c>
    </row>
    <row r="4080" spans="1:37" s="5" customFormat="1" ht="11.45" customHeight="1" x14ac:dyDescent="0.35">
      <c r="A4080" s="588"/>
      <c r="B4080" s="589"/>
      <c r="C4080" s="590"/>
      <c r="E4080" s="591"/>
      <c r="F4080" s="6">
        <v>0</v>
      </c>
      <c r="G4080" s="6"/>
      <c r="H4080" s="593"/>
      <c r="I4080" s="593"/>
      <c r="J4080" s="594" t="s">
        <v>393</v>
      </c>
      <c r="K4080" s="6" t="str">
        <f t="shared" si="680"/>
        <v/>
      </c>
      <c r="L4080" s="595"/>
      <c r="M4080" s="596"/>
      <c r="N4080" s="597"/>
      <c r="O4080" s="597"/>
      <c r="P4080" s="597"/>
      <c r="Q4080" s="597"/>
      <c r="R4080" s="597"/>
      <c r="S4080" s="597"/>
      <c r="T4080" s="598"/>
      <c r="U4080" s="598"/>
      <c r="V4080" s="598"/>
      <c r="W4080" s="599"/>
      <c r="X4080" s="600"/>
      <c r="Y4080" s="756"/>
      <c r="Z4080" s="601"/>
      <c r="AA4080" s="6"/>
      <c r="AB4080" s="598"/>
      <c r="AC4080" s="602"/>
      <c r="AD4080" s="603"/>
      <c r="AE4080" s="6"/>
      <c r="AF4080" s="604"/>
      <c r="AG4080" s="596"/>
      <c r="AH4080" s="605"/>
      <c r="AI4080" s="606"/>
      <c r="AJ4080" s="608">
        <v>0</v>
      </c>
      <c r="AK4080" s="672">
        <f t="shared" ref="AK4080:AK4143" si="681">C4080</f>
        <v>0</v>
      </c>
    </row>
    <row r="4081" spans="1:37" s="5" customFormat="1" ht="11.45" customHeight="1" x14ac:dyDescent="0.35">
      <c r="A4081" s="588"/>
      <c r="B4081" s="589"/>
      <c r="C4081" s="590"/>
      <c r="E4081" s="591"/>
      <c r="F4081" s="6">
        <v>0</v>
      </c>
      <c r="G4081" s="6"/>
      <c r="H4081" s="593"/>
      <c r="I4081" s="593"/>
      <c r="J4081" s="594" t="s">
        <v>393</v>
      </c>
      <c r="K4081" s="6" t="str">
        <f t="shared" si="680"/>
        <v/>
      </c>
      <c r="L4081" s="595"/>
      <c r="M4081" s="596"/>
      <c r="N4081" s="597"/>
      <c r="O4081" s="597"/>
      <c r="P4081" s="597"/>
      <c r="Q4081" s="597"/>
      <c r="R4081" s="597"/>
      <c r="S4081" s="597"/>
      <c r="T4081" s="598"/>
      <c r="U4081" s="598"/>
      <c r="V4081" s="598"/>
      <c r="W4081" s="599"/>
      <c r="X4081" s="600"/>
      <c r="Y4081" s="756"/>
      <c r="Z4081" s="601"/>
      <c r="AA4081" s="6"/>
      <c r="AB4081" s="598"/>
      <c r="AC4081" s="602"/>
      <c r="AD4081" s="603"/>
      <c r="AE4081" s="6"/>
      <c r="AF4081" s="604"/>
      <c r="AG4081" s="596"/>
      <c r="AH4081" s="605"/>
      <c r="AI4081" s="606"/>
      <c r="AJ4081" s="608">
        <v>0</v>
      </c>
      <c r="AK4081" s="672">
        <f t="shared" si="681"/>
        <v>0</v>
      </c>
    </row>
    <row r="4082" spans="1:37" s="5" customFormat="1" ht="11.45" customHeight="1" x14ac:dyDescent="0.35">
      <c r="A4082" s="588"/>
      <c r="B4082" s="589"/>
      <c r="C4082" s="590"/>
      <c r="E4082" s="591"/>
      <c r="F4082" s="6">
        <v>0</v>
      </c>
      <c r="G4082" s="6"/>
      <c r="H4082" s="593"/>
      <c r="I4082" s="593"/>
      <c r="J4082" s="594" t="s">
        <v>393</v>
      </c>
      <c r="K4082" s="6" t="str">
        <f t="shared" si="680"/>
        <v/>
      </c>
      <c r="L4082" s="595"/>
      <c r="M4082" s="596"/>
      <c r="N4082" s="597"/>
      <c r="O4082" s="597"/>
      <c r="P4082" s="597"/>
      <c r="Q4082" s="597"/>
      <c r="R4082" s="597"/>
      <c r="S4082" s="597"/>
      <c r="T4082" s="598"/>
      <c r="U4082" s="598"/>
      <c r="V4082" s="598"/>
      <c r="W4082" s="599"/>
      <c r="X4082" s="600"/>
      <c r="Y4082" s="756"/>
      <c r="Z4082" s="601"/>
      <c r="AA4082" s="6"/>
      <c r="AB4082" s="598"/>
      <c r="AC4082" s="602"/>
      <c r="AD4082" s="603"/>
      <c r="AE4082" s="6"/>
      <c r="AF4082" s="604"/>
      <c r="AG4082" s="596"/>
      <c r="AH4082" s="605"/>
      <c r="AI4082" s="606"/>
      <c r="AJ4082" s="608">
        <v>0</v>
      </c>
      <c r="AK4082" s="672">
        <f t="shared" si="681"/>
        <v>0</v>
      </c>
    </row>
    <row r="4083" spans="1:37" s="5" customFormat="1" ht="11.45" customHeight="1" x14ac:dyDescent="0.35">
      <c r="A4083" s="588"/>
      <c r="B4083" s="589"/>
      <c r="C4083" s="590"/>
      <c r="E4083" s="591"/>
      <c r="F4083" s="6">
        <v>0</v>
      </c>
      <c r="G4083" s="6"/>
      <c r="H4083" s="593"/>
      <c r="I4083" s="593"/>
      <c r="J4083" s="594" t="s">
        <v>393</v>
      </c>
      <c r="K4083" s="6" t="str">
        <f t="shared" si="680"/>
        <v/>
      </c>
      <c r="L4083" s="595"/>
      <c r="M4083" s="596"/>
      <c r="N4083" s="597"/>
      <c r="O4083" s="597"/>
      <c r="P4083" s="597"/>
      <c r="Q4083" s="597"/>
      <c r="R4083" s="597"/>
      <c r="S4083" s="597"/>
      <c r="T4083" s="598"/>
      <c r="U4083" s="598"/>
      <c r="V4083" s="598"/>
      <c r="W4083" s="599"/>
      <c r="X4083" s="600"/>
      <c r="Y4083" s="756"/>
      <c r="Z4083" s="601"/>
      <c r="AA4083" s="6"/>
      <c r="AB4083" s="598"/>
      <c r="AC4083" s="602"/>
      <c r="AD4083" s="603"/>
      <c r="AE4083" s="6"/>
      <c r="AF4083" s="604"/>
      <c r="AG4083" s="596"/>
      <c r="AH4083" s="605"/>
      <c r="AI4083" s="606"/>
      <c r="AJ4083" s="608">
        <v>0</v>
      </c>
      <c r="AK4083" s="672">
        <f t="shared" si="681"/>
        <v>0</v>
      </c>
    </row>
    <row r="4084" spans="1:37" s="5" customFormat="1" ht="11.45" customHeight="1" x14ac:dyDescent="0.35">
      <c r="A4084" s="588"/>
      <c r="B4084" s="589"/>
      <c r="C4084" s="590"/>
      <c r="E4084" s="591"/>
      <c r="F4084" s="6">
        <v>0</v>
      </c>
      <c r="G4084" s="6"/>
      <c r="H4084" s="593"/>
      <c r="I4084" s="593"/>
      <c r="J4084" s="594" t="s">
        <v>393</v>
      </c>
      <c r="K4084" s="6" t="str">
        <f t="shared" si="680"/>
        <v/>
      </c>
      <c r="L4084" s="595"/>
      <c r="M4084" s="596"/>
      <c r="N4084" s="597"/>
      <c r="O4084" s="597"/>
      <c r="P4084" s="597"/>
      <c r="Q4084" s="597"/>
      <c r="R4084" s="597"/>
      <c r="S4084" s="597"/>
      <c r="T4084" s="598"/>
      <c r="U4084" s="598"/>
      <c r="V4084" s="598"/>
      <c r="W4084" s="599"/>
      <c r="X4084" s="600"/>
      <c r="Y4084" s="756"/>
      <c r="Z4084" s="601"/>
      <c r="AA4084" s="6"/>
      <c r="AB4084" s="598"/>
      <c r="AC4084" s="602"/>
      <c r="AD4084" s="603"/>
      <c r="AE4084" s="6"/>
      <c r="AF4084" s="604"/>
      <c r="AG4084" s="596"/>
      <c r="AH4084" s="605"/>
      <c r="AI4084" s="606"/>
      <c r="AJ4084" s="608">
        <v>0</v>
      </c>
      <c r="AK4084" s="672">
        <f t="shared" si="681"/>
        <v>0</v>
      </c>
    </row>
    <row r="4085" spans="1:37" s="5" customFormat="1" ht="11.45" customHeight="1" x14ac:dyDescent="0.35">
      <c r="A4085" s="588"/>
      <c r="B4085" s="589"/>
      <c r="C4085" s="590"/>
      <c r="E4085" s="591"/>
      <c r="F4085" s="6">
        <v>0</v>
      </c>
      <c r="G4085" s="6"/>
      <c r="H4085" s="593"/>
      <c r="I4085" s="593"/>
      <c r="J4085" s="594" t="s">
        <v>393</v>
      </c>
      <c r="K4085" s="6" t="str">
        <f t="shared" si="680"/>
        <v/>
      </c>
      <c r="L4085" s="595"/>
      <c r="M4085" s="596"/>
      <c r="N4085" s="597"/>
      <c r="O4085" s="597"/>
      <c r="P4085" s="597"/>
      <c r="Q4085" s="597"/>
      <c r="R4085" s="597"/>
      <c r="S4085" s="597"/>
      <c r="T4085" s="598"/>
      <c r="U4085" s="598"/>
      <c r="V4085" s="598"/>
      <c r="W4085" s="599"/>
      <c r="X4085" s="600"/>
      <c r="Y4085" s="756"/>
      <c r="Z4085" s="601"/>
      <c r="AA4085" s="6"/>
      <c r="AB4085" s="598"/>
      <c r="AC4085" s="602"/>
      <c r="AD4085" s="603"/>
      <c r="AE4085" s="6"/>
      <c r="AF4085" s="604"/>
      <c r="AG4085" s="596"/>
      <c r="AH4085" s="605"/>
      <c r="AI4085" s="606"/>
      <c r="AJ4085" s="608">
        <v>0</v>
      </c>
      <c r="AK4085" s="672">
        <f t="shared" si="681"/>
        <v>0</v>
      </c>
    </row>
    <row r="4086" spans="1:37" s="5" customFormat="1" ht="11.45" customHeight="1" x14ac:dyDescent="0.35">
      <c r="A4086" s="588"/>
      <c r="B4086" s="589"/>
      <c r="C4086" s="590"/>
      <c r="E4086" s="591"/>
      <c r="F4086" s="6">
        <v>0</v>
      </c>
      <c r="G4086" s="6"/>
      <c r="H4086" s="593"/>
      <c r="I4086" s="593"/>
      <c r="J4086" s="594" t="s">
        <v>393</v>
      </c>
      <c r="K4086" s="6" t="str">
        <f t="shared" si="680"/>
        <v/>
      </c>
      <c r="L4086" s="595"/>
      <c r="M4086" s="596"/>
      <c r="N4086" s="597"/>
      <c r="O4086" s="597"/>
      <c r="P4086" s="597"/>
      <c r="Q4086" s="597"/>
      <c r="R4086" s="597"/>
      <c r="S4086" s="597"/>
      <c r="T4086" s="598"/>
      <c r="U4086" s="598"/>
      <c r="V4086" s="598"/>
      <c r="W4086" s="599"/>
      <c r="X4086" s="600"/>
      <c r="Y4086" s="756"/>
      <c r="Z4086" s="601"/>
      <c r="AA4086" s="6"/>
      <c r="AB4086" s="598"/>
      <c r="AC4086" s="602"/>
      <c r="AD4086" s="603"/>
      <c r="AE4086" s="6"/>
      <c r="AF4086" s="604"/>
      <c r="AG4086" s="596"/>
      <c r="AH4086" s="605"/>
      <c r="AI4086" s="606"/>
      <c r="AJ4086" s="608">
        <v>0</v>
      </c>
      <c r="AK4086" s="672">
        <f t="shared" si="681"/>
        <v>0</v>
      </c>
    </row>
    <row r="4087" spans="1:37" s="5" customFormat="1" ht="11.45" customHeight="1" x14ac:dyDescent="0.35">
      <c r="A4087" s="588"/>
      <c r="B4087" s="589"/>
      <c r="C4087" s="590"/>
      <c r="E4087" s="591"/>
      <c r="F4087" s="6">
        <v>0</v>
      </c>
      <c r="G4087" s="6"/>
      <c r="H4087" s="593"/>
      <c r="I4087" s="593"/>
      <c r="J4087" s="594" t="s">
        <v>393</v>
      </c>
      <c r="K4087" s="6" t="str">
        <f t="shared" si="680"/>
        <v/>
      </c>
      <c r="L4087" s="595"/>
      <c r="M4087" s="596"/>
      <c r="N4087" s="597"/>
      <c r="O4087" s="597"/>
      <c r="P4087" s="597"/>
      <c r="Q4087" s="597"/>
      <c r="R4087" s="597"/>
      <c r="S4087" s="597"/>
      <c r="T4087" s="598"/>
      <c r="U4087" s="598"/>
      <c r="V4087" s="598"/>
      <c r="W4087" s="599"/>
      <c r="X4087" s="600"/>
      <c r="Y4087" s="756"/>
      <c r="Z4087" s="601"/>
      <c r="AA4087" s="6"/>
      <c r="AB4087" s="598"/>
      <c r="AC4087" s="602"/>
      <c r="AD4087" s="603"/>
      <c r="AE4087" s="6"/>
      <c r="AF4087" s="604"/>
      <c r="AG4087" s="596"/>
      <c r="AH4087" s="605"/>
      <c r="AI4087" s="606"/>
      <c r="AJ4087" s="608">
        <v>0</v>
      </c>
      <c r="AK4087" s="672">
        <f t="shared" si="681"/>
        <v>0</v>
      </c>
    </row>
    <row r="4088" spans="1:37" s="5" customFormat="1" ht="11.45" customHeight="1" x14ac:dyDescent="0.35">
      <c r="A4088" s="588"/>
      <c r="B4088" s="589"/>
      <c r="C4088" s="590"/>
      <c r="E4088" s="591"/>
      <c r="F4088" s="6">
        <v>0</v>
      </c>
      <c r="G4088" s="6"/>
      <c r="H4088" s="593"/>
      <c r="I4088" s="593"/>
      <c r="J4088" s="594" t="s">
        <v>393</v>
      </c>
      <c r="K4088" s="6" t="str">
        <f t="shared" si="680"/>
        <v/>
      </c>
      <c r="L4088" s="595"/>
      <c r="M4088" s="596"/>
      <c r="N4088" s="597"/>
      <c r="O4088" s="597"/>
      <c r="P4088" s="597"/>
      <c r="Q4088" s="597"/>
      <c r="R4088" s="597"/>
      <c r="S4088" s="597"/>
      <c r="T4088" s="598"/>
      <c r="U4088" s="598"/>
      <c r="V4088" s="598"/>
      <c r="W4088" s="599"/>
      <c r="X4088" s="600"/>
      <c r="Y4088" s="756"/>
      <c r="Z4088" s="601"/>
      <c r="AA4088" s="6"/>
      <c r="AB4088" s="598"/>
      <c r="AC4088" s="602"/>
      <c r="AD4088" s="603"/>
      <c r="AE4088" s="6"/>
      <c r="AF4088" s="604"/>
      <c r="AG4088" s="596"/>
      <c r="AH4088" s="605"/>
      <c r="AI4088" s="606"/>
      <c r="AJ4088" s="608">
        <v>0</v>
      </c>
      <c r="AK4088" s="672">
        <f t="shared" si="681"/>
        <v>0</v>
      </c>
    </row>
    <row r="4089" spans="1:37" s="5" customFormat="1" ht="11.45" customHeight="1" x14ac:dyDescent="0.35">
      <c r="A4089" s="588"/>
      <c r="B4089" s="589"/>
      <c r="C4089" s="590"/>
      <c r="E4089" s="591"/>
      <c r="F4089" s="6">
        <v>0</v>
      </c>
      <c r="G4089" s="6"/>
      <c r="H4089" s="593"/>
      <c r="I4089" s="593"/>
      <c r="J4089" s="594" t="s">
        <v>393</v>
      </c>
      <c r="K4089" s="6" t="str">
        <f t="shared" ref="K4089:K4152" si="682" xml:space="preserve">
IF(OR($E4089="",$A$3&lt;&gt;"МОСКВА"),"",
IF(AND($AJ4089&gt;=1,$AJ4089&lt;20),"*",
IF(AND($AJ4089&gt;=20,$AJ4089&lt;100),"**",
IF(($AJ4089&gt;=100),"***","--"))))</f>
        <v/>
      </c>
      <c r="L4089" s="595"/>
      <c r="M4089" s="596"/>
      <c r="N4089" s="597"/>
      <c r="O4089" s="597"/>
      <c r="P4089" s="597"/>
      <c r="Q4089" s="597"/>
      <c r="R4089" s="597"/>
      <c r="S4089" s="597"/>
      <c r="T4089" s="598"/>
      <c r="U4089" s="598"/>
      <c r="V4089" s="598"/>
      <c r="W4089" s="599"/>
      <c r="X4089" s="600"/>
      <c r="Y4089" s="756"/>
      <c r="Z4089" s="601"/>
      <c r="AA4089" s="6"/>
      <c r="AB4089" s="598"/>
      <c r="AC4089" s="602"/>
      <c r="AD4089" s="603"/>
      <c r="AE4089" s="6"/>
      <c r="AF4089" s="604"/>
      <c r="AG4089" s="596"/>
      <c r="AH4089" s="605"/>
      <c r="AI4089" s="606"/>
      <c r="AJ4089" s="608">
        <v>0</v>
      </c>
      <c r="AK4089" s="672">
        <f t="shared" si="681"/>
        <v>0</v>
      </c>
    </row>
    <row r="4090" spans="1:37" s="5" customFormat="1" ht="11.45" customHeight="1" x14ac:dyDescent="0.35">
      <c r="A4090" s="588"/>
      <c r="B4090" s="589"/>
      <c r="C4090" s="590"/>
      <c r="E4090" s="591"/>
      <c r="F4090" s="6">
        <v>0</v>
      </c>
      <c r="G4090" s="6"/>
      <c r="H4090" s="593"/>
      <c r="I4090" s="593"/>
      <c r="J4090" s="594" t="s">
        <v>393</v>
      </c>
      <c r="K4090" s="6" t="str">
        <f t="shared" si="682"/>
        <v/>
      </c>
      <c r="L4090" s="595"/>
      <c r="M4090" s="596"/>
      <c r="N4090" s="597"/>
      <c r="O4090" s="597"/>
      <c r="P4090" s="597"/>
      <c r="Q4090" s="597"/>
      <c r="R4090" s="597"/>
      <c r="S4090" s="597"/>
      <c r="T4090" s="598"/>
      <c r="U4090" s="598"/>
      <c r="V4090" s="598"/>
      <c r="W4090" s="599"/>
      <c r="X4090" s="600"/>
      <c r="Y4090" s="756"/>
      <c r="Z4090" s="601"/>
      <c r="AA4090" s="6"/>
      <c r="AB4090" s="598"/>
      <c r="AC4090" s="602"/>
      <c r="AD4090" s="603"/>
      <c r="AE4090" s="6"/>
      <c r="AF4090" s="604"/>
      <c r="AG4090" s="596"/>
      <c r="AH4090" s="605"/>
      <c r="AI4090" s="606"/>
      <c r="AJ4090" s="608">
        <v>0</v>
      </c>
      <c r="AK4090" s="672">
        <f t="shared" si="681"/>
        <v>0</v>
      </c>
    </row>
    <row r="4091" spans="1:37" s="5" customFormat="1" ht="11.45" customHeight="1" x14ac:dyDescent="0.35">
      <c r="A4091" s="588"/>
      <c r="B4091" s="589"/>
      <c r="C4091" s="590"/>
      <c r="E4091" s="591"/>
      <c r="F4091" s="6">
        <v>0</v>
      </c>
      <c r="G4091" s="6"/>
      <c r="H4091" s="593"/>
      <c r="I4091" s="593"/>
      <c r="J4091" s="594" t="s">
        <v>393</v>
      </c>
      <c r="K4091" s="6" t="str">
        <f t="shared" si="682"/>
        <v/>
      </c>
      <c r="L4091" s="595"/>
      <c r="M4091" s="596"/>
      <c r="N4091" s="597"/>
      <c r="O4091" s="597"/>
      <c r="P4091" s="597"/>
      <c r="Q4091" s="597"/>
      <c r="R4091" s="597"/>
      <c r="S4091" s="597"/>
      <c r="T4091" s="598"/>
      <c r="U4091" s="598"/>
      <c r="V4091" s="598"/>
      <c r="W4091" s="599"/>
      <c r="X4091" s="600"/>
      <c r="Y4091" s="756"/>
      <c r="Z4091" s="601"/>
      <c r="AA4091" s="6"/>
      <c r="AB4091" s="598"/>
      <c r="AC4091" s="602"/>
      <c r="AD4091" s="603"/>
      <c r="AE4091" s="6"/>
      <c r="AF4091" s="604"/>
      <c r="AG4091" s="596"/>
      <c r="AH4091" s="605"/>
      <c r="AI4091" s="606"/>
      <c r="AJ4091" s="608">
        <v>0</v>
      </c>
      <c r="AK4091" s="672">
        <f t="shared" si="681"/>
        <v>0</v>
      </c>
    </row>
    <row r="4092" spans="1:37" s="5" customFormat="1" ht="11.45" customHeight="1" x14ac:dyDescent="0.35">
      <c r="A4092" s="588"/>
      <c r="B4092" s="589"/>
      <c r="C4092" s="590"/>
      <c r="E4092" s="591"/>
      <c r="F4092" s="6">
        <v>0</v>
      </c>
      <c r="G4092" s="6"/>
      <c r="H4092" s="593"/>
      <c r="I4092" s="593"/>
      <c r="J4092" s="594" t="s">
        <v>393</v>
      </c>
      <c r="K4092" s="6" t="str">
        <f t="shared" si="682"/>
        <v/>
      </c>
      <c r="L4092" s="595"/>
      <c r="M4092" s="596"/>
      <c r="N4092" s="597"/>
      <c r="O4092" s="597"/>
      <c r="P4092" s="597"/>
      <c r="Q4092" s="597"/>
      <c r="R4092" s="597"/>
      <c r="S4092" s="597"/>
      <c r="T4092" s="598"/>
      <c r="U4092" s="598"/>
      <c r="V4092" s="598"/>
      <c r="W4092" s="599"/>
      <c r="X4092" s="600"/>
      <c r="Y4092" s="756"/>
      <c r="Z4092" s="601"/>
      <c r="AA4092" s="6"/>
      <c r="AB4092" s="598"/>
      <c r="AC4092" s="602"/>
      <c r="AD4092" s="603"/>
      <c r="AE4092" s="6"/>
      <c r="AF4092" s="604"/>
      <c r="AG4092" s="596"/>
      <c r="AH4092" s="605"/>
      <c r="AI4092" s="606"/>
      <c r="AJ4092" s="608">
        <v>0</v>
      </c>
      <c r="AK4092" s="672">
        <f t="shared" si="681"/>
        <v>0</v>
      </c>
    </row>
    <row r="4093" spans="1:37" s="5" customFormat="1" ht="11.45" customHeight="1" x14ac:dyDescent="0.35">
      <c r="A4093" s="588"/>
      <c r="B4093" s="589"/>
      <c r="C4093" s="590"/>
      <c r="E4093" s="591"/>
      <c r="F4093" s="6">
        <v>0</v>
      </c>
      <c r="G4093" s="6"/>
      <c r="H4093" s="593"/>
      <c r="I4093" s="593"/>
      <c r="J4093" s="594" t="s">
        <v>393</v>
      </c>
      <c r="K4093" s="6" t="str">
        <f t="shared" si="682"/>
        <v/>
      </c>
      <c r="L4093" s="595"/>
      <c r="M4093" s="596"/>
      <c r="N4093" s="597"/>
      <c r="O4093" s="597"/>
      <c r="P4093" s="597"/>
      <c r="Q4093" s="597"/>
      <c r="R4093" s="597"/>
      <c r="S4093" s="597"/>
      <c r="T4093" s="598"/>
      <c r="U4093" s="598"/>
      <c r="V4093" s="598"/>
      <c r="W4093" s="599"/>
      <c r="X4093" s="600"/>
      <c r="Y4093" s="756"/>
      <c r="Z4093" s="601"/>
      <c r="AA4093" s="6"/>
      <c r="AB4093" s="598"/>
      <c r="AC4093" s="602"/>
      <c r="AD4093" s="603"/>
      <c r="AE4093" s="6"/>
      <c r="AF4093" s="604"/>
      <c r="AG4093" s="596"/>
      <c r="AH4093" s="605"/>
      <c r="AI4093" s="606"/>
      <c r="AJ4093" s="608">
        <v>0</v>
      </c>
      <c r="AK4093" s="672">
        <f t="shared" si="681"/>
        <v>0</v>
      </c>
    </row>
    <row r="4094" spans="1:37" s="5" customFormat="1" ht="11.45" customHeight="1" x14ac:dyDescent="0.35">
      <c r="A4094" s="588"/>
      <c r="B4094" s="589"/>
      <c r="C4094" s="590"/>
      <c r="E4094" s="591"/>
      <c r="F4094" s="6">
        <v>0</v>
      </c>
      <c r="G4094" s="6"/>
      <c r="H4094" s="593"/>
      <c r="I4094" s="593"/>
      <c r="J4094" s="594" t="s">
        <v>393</v>
      </c>
      <c r="K4094" s="6" t="str">
        <f t="shared" si="682"/>
        <v/>
      </c>
      <c r="L4094" s="595"/>
      <c r="M4094" s="596"/>
      <c r="N4094" s="597"/>
      <c r="O4094" s="597"/>
      <c r="P4094" s="597"/>
      <c r="Q4094" s="597"/>
      <c r="R4094" s="597"/>
      <c r="S4094" s="597"/>
      <c r="T4094" s="598"/>
      <c r="U4094" s="598"/>
      <c r="V4094" s="598"/>
      <c r="W4094" s="599"/>
      <c r="X4094" s="600"/>
      <c r="Y4094" s="756"/>
      <c r="Z4094" s="601"/>
      <c r="AA4094" s="6"/>
      <c r="AB4094" s="598"/>
      <c r="AC4094" s="602"/>
      <c r="AD4094" s="603"/>
      <c r="AE4094" s="6"/>
      <c r="AF4094" s="604"/>
      <c r="AG4094" s="596"/>
      <c r="AH4094" s="605"/>
      <c r="AI4094" s="606"/>
      <c r="AJ4094" s="608">
        <v>0</v>
      </c>
      <c r="AK4094" s="672">
        <f t="shared" si="681"/>
        <v>0</v>
      </c>
    </row>
    <row r="4095" spans="1:37" s="5" customFormat="1" ht="11.45" customHeight="1" x14ac:dyDescent="0.35">
      <c r="A4095" s="588"/>
      <c r="B4095" s="589"/>
      <c r="C4095" s="590"/>
      <c r="E4095" s="591"/>
      <c r="F4095" s="6">
        <v>0</v>
      </c>
      <c r="G4095" s="6"/>
      <c r="H4095" s="593"/>
      <c r="I4095" s="593"/>
      <c r="J4095" s="594" t="s">
        <v>393</v>
      </c>
      <c r="K4095" s="6" t="str">
        <f t="shared" si="682"/>
        <v/>
      </c>
      <c r="L4095" s="595"/>
      <c r="M4095" s="596"/>
      <c r="N4095" s="597"/>
      <c r="O4095" s="597"/>
      <c r="P4095" s="597"/>
      <c r="Q4095" s="597"/>
      <c r="R4095" s="597"/>
      <c r="S4095" s="597"/>
      <c r="T4095" s="598"/>
      <c r="U4095" s="598"/>
      <c r="V4095" s="598"/>
      <c r="W4095" s="599"/>
      <c r="X4095" s="600"/>
      <c r="Y4095" s="756"/>
      <c r="Z4095" s="601"/>
      <c r="AA4095" s="6"/>
      <c r="AB4095" s="598"/>
      <c r="AC4095" s="602"/>
      <c r="AD4095" s="603"/>
      <c r="AE4095" s="6"/>
      <c r="AF4095" s="604"/>
      <c r="AG4095" s="596"/>
      <c r="AH4095" s="605"/>
      <c r="AI4095" s="606"/>
      <c r="AJ4095" s="608">
        <v>0</v>
      </c>
      <c r="AK4095" s="672">
        <f t="shared" si="681"/>
        <v>0</v>
      </c>
    </row>
    <row r="4096" spans="1:37" s="5" customFormat="1" ht="11.45" customHeight="1" x14ac:dyDescent="0.35">
      <c r="A4096" s="588"/>
      <c r="B4096" s="589"/>
      <c r="C4096" s="590"/>
      <c r="E4096" s="591"/>
      <c r="F4096" s="6">
        <v>0</v>
      </c>
      <c r="G4096" s="6"/>
      <c r="H4096" s="593"/>
      <c r="I4096" s="593"/>
      <c r="J4096" s="594" t="s">
        <v>393</v>
      </c>
      <c r="K4096" s="6" t="str">
        <f t="shared" si="682"/>
        <v/>
      </c>
      <c r="L4096" s="595"/>
      <c r="M4096" s="596"/>
      <c r="N4096" s="597"/>
      <c r="O4096" s="597"/>
      <c r="P4096" s="597"/>
      <c r="Q4096" s="597"/>
      <c r="R4096" s="597"/>
      <c r="S4096" s="597"/>
      <c r="T4096" s="598"/>
      <c r="U4096" s="598"/>
      <c r="V4096" s="598"/>
      <c r="W4096" s="599"/>
      <c r="X4096" s="600"/>
      <c r="Y4096" s="756"/>
      <c r="Z4096" s="601"/>
      <c r="AA4096" s="6"/>
      <c r="AB4096" s="598"/>
      <c r="AC4096" s="602"/>
      <c r="AD4096" s="603"/>
      <c r="AE4096" s="6"/>
      <c r="AF4096" s="604"/>
      <c r="AG4096" s="596"/>
      <c r="AH4096" s="605"/>
      <c r="AI4096" s="606"/>
      <c r="AJ4096" s="608">
        <v>0</v>
      </c>
      <c r="AK4096" s="672">
        <f t="shared" si="681"/>
        <v>0</v>
      </c>
    </row>
    <row r="4097" spans="1:37" s="5" customFormat="1" ht="11.45" customHeight="1" x14ac:dyDescent="0.35">
      <c r="A4097" s="588"/>
      <c r="B4097" s="589"/>
      <c r="C4097" s="590"/>
      <c r="E4097" s="591"/>
      <c r="F4097" s="6">
        <v>0</v>
      </c>
      <c r="G4097" s="6"/>
      <c r="H4097" s="593"/>
      <c r="I4097" s="593"/>
      <c r="J4097" s="594" t="s">
        <v>393</v>
      </c>
      <c r="K4097" s="6" t="str">
        <f t="shared" si="682"/>
        <v/>
      </c>
      <c r="L4097" s="595"/>
      <c r="M4097" s="596"/>
      <c r="N4097" s="597"/>
      <c r="O4097" s="597"/>
      <c r="P4097" s="597"/>
      <c r="Q4097" s="597"/>
      <c r="R4097" s="597"/>
      <c r="S4097" s="597"/>
      <c r="T4097" s="598"/>
      <c r="U4097" s="598"/>
      <c r="V4097" s="598"/>
      <c r="W4097" s="599"/>
      <c r="X4097" s="600"/>
      <c r="Y4097" s="756"/>
      <c r="Z4097" s="601"/>
      <c r="AA4097" s="6"/>
      <c r="AB4097" s="598"/>
      <c r="AC4097" s="602"/>
      <c r="AD4097" s="603"/>
      <c r="AE4097" s="6"/>
      <c r="AF4097" s="604"/>
      <c r="AG4097" s="596"/>
      <c r="AH4097" s="605"/>
      <c r="AI4097" s="606"/>
      <c r="AJ4097" s="608">
        <v>0</v>
      </c>
      <c r="AK4097" s="672">
        <f t="shared" si="681"/>
        <v>0</v>
      </c>
    </row>
    <row r="4098" spans="1:37" s="5" customFormat="1" ht="11.45" customHeight="1" x14ac:dyDescent="0.35">
      <c r="A4098" s="588"/>
      <c r="B4098" s="589"/>
      <c r="C4098" s="590"/>
      <c r="E4098" s="591"/>
      <c r="F4098" s="6">
        <v>0</v>
      </c>
      <c r="G4098" s="6"/>
      <c r="H4098" s="593"/>
      <c r="I4098" s="593"/>
      <c r="J4098" s="594" t="s">
        <v>393</v>
      </c>
      <c r="K4098" s="6" t="str">
        <f t="shared" si="682"/>
        <v/>
      </c>
      <c r="L4098" s="595"/>
      <c r="M4098" s="596"/>
      <c r="N4098" s="597"/>
      <c r="O4098" s="597"/>
      <c r="P4098" s="597"/>
      <c r="Q4098" s="597"/>
      <c r="R4098" s="597"/>
      <c r="S4098" s="597"/>
      <c r="T4098" s="598"/>
      <c r="U4098" s="598"/>
      <c r="V4098" s="598"/>
      <c r="W4098" s="599"/>
      <c r="X4098" s="600"/>
      <c r="Y4098" s="756"/>
      <c r="Z4098" s="601"/>
      <c r="AA4098" s="6"/>
      <c r="AB4098" s="598"/>
      <c r="AC4098" s="602"/>
      <c r="AD4098" s="603"/>
      <c r="AE4098" s="6"/>
      <c r="AF4098" s="604"/>
      <c r="AG4098" s="596"/>
      <c r="AH4098" s="605"/>
      <c r="AI4098" s="606"/>
      <c r="AJ4098" s="608">
        <v>0</v>
      </c>
      <c r="AK4098" s="672">
        <f t="shared" si="681"/>
        <v>0</v>
      </c>
    </row>
    <row r="4099" spans="1:37" s="5" customFormat="1" ht="11.45" customHeight="1" x14ac:dyDescent="0.35">
      <c r="A4099" s="588"/>
      <c r="B4099" s="589"/>
      <c r="C4099" s="590"/>
      <c r="E4099" s="591"/>
      <c r="F4099" s="6">
        <v>0</v>
      </c>
      <c r="G4099" s="6"/>
      <c r="H4099" s="593"/>
      <c r="I4099" s="593"/>
      <c r="J4099" s="594" t="s">
        <v>393</v>
      </c>
      <c r="K4099" s="6" t="str">
        <f t="shared" si="682"/>
        <v/>
      </c>
      <c r="L4099" s="595"/>
      <c r="M4099" s="596"/>
      <c r="N4099" s="597"/>
      <c r="O4099" s="597"/>
      <c r="P4099" s="597"/>
      <c r="Q4099" s="597"/>
      <c r="R4099" s="597"/>
      <c r="S4099" s="597"/>
      <c r="T4099" s="598"/>
      <c r="U4099" s="598"/>
      <c r="V4099" s="598"/>
      <c r="W4099" s="599"/>
      <c r="X4099" s="600"/>
      <c r="Y4099" s="756"/>
      <c r="Z4099" s="601"/>
      <c r="AA4099" s="6"/>
      <c r="AB4099" s="598"/>
      <c r="AC4099" s="602"/>
      <c r="AD4099" s="603"/>
      <c r="AE4099" s="6"/>
      <c r="AF4099" s="604"/>
      <c r="AG4099" s="596"/>
      <c r="AH4099" s="605"/>
      <c r="AI4099" s="606"/>
      <c r="AJ4099" s="608">
        <v>0</v>
      </c>
      <c r="AK4099" s="672">
        <f t="shared" si="681"/>
        <v>0</v>
      </c>
    </row>
    <row r="4100" spans="1:37" s="5" customFormat="1" ht="11.45" customHeight="1" x14ac:dyDescent="0.35">
      <c r="A4100" s="588"/>
      <c r="B4100" s="589"/>
      <c r="C4100" s="590"/>
      <c r="E4100" s="591"/>
      <c r="F4100" s="6">
        <v>0</v>
      </c>
      <c r="G4100" s="6"/>
      <c r="H4100" s="593"/>
      <c r="I4100" s="593"/>
      <c r="J4100" s="594" t="s">
        <v>393</v>
      </c>
      <c r="K4100" s="6" t="str">
        <f t="shared" si="682"/>
        <v/>
      </c>
      <c r="L4100" s="595"/>
      <c r="M4100" s="596"/>
      <c r="N4100" s="597"/>
      <c r="O4100" s="597"/>
      <c r="P4100" s="597"/>
      <c r="Q4100" s="597"/>
      <c r="R4100" s="597"/>
      <c r="S4100" s="597"/>
      <c r="T4100" s="598"/>
      <c r="U4100" s="598"/>
      <c r="V4100" s="598"/>
      <c r="W4100" s="599"/>
      <c r="X4100" s="600"/>
      <c r="Y4100" s="756"/>
      <c r="Z4100" s="601"/>
      <c r="AA4100" s="6"/>
      <c r="AB4100" s="598"/>
      <c r="AC4100" s="602"/>
      <c r="AD4100" s="603"/>
      <c r="AE4100" s="6"/>
      <c r="AF4100" s="604"/>
      <c r="AG4100" s="596"/>
      <c r="AH4100" s="605"/>
      <c r="AI4100" s="606"/>
      <c r="AJ4100" s="608">
        <v>0</v>
      </c>
      <c r="AK4100" s="672">
        <f t="shared" si="681"/>
        <v>0</v>
      </c>
    </row>
    <row r="4101" spans="1:37" s="5" customFormat="1" ht="11.45" customHeight="1" x14ac:dyDescent="0.35">
      <c r="A4101" s="588"/>
      <c r="B4101" s="589"/>
      <c r="C4101" s="590"/>
      <c r="E4101" s="591"/>
      <c r="F4101" s="6">
        <v>0</v>
      </c>
      <c r="G4101" s="6"/>
      <c r="H4101" s="593"/>
      <c r="I4101" s="593"/>
      <c r="J4101" s="594" t="s">
        <v>393</v>
      </c>
      <c r="K4101" s="6" t="str">
        <f t="shared" si="682"/>
        <v/>
      </c>
      <c r="L4101" s="595"/>
      <c r="M4101" s="596"/>
      <c r="N4101" s="597"/>
      <c r="O4101" s="597"/>
      <c r="P4101" s="597"/>
      <c r="Q4101" s="597"/>
      <c r="R4101" s="597"/>
      <c r="S4101" s="597"/>
      <c r="T4101" s="598"/>
      <c r="U4101" s="598"/>
      <c r="V4101" s="598"/>
      <c r="W4101" s="599"/>
      <c r="X4101" s="600"/>
      <c r="Y4101" s="756"/>
      <c r="Z4101" s="601"/>
      <c r="AA4101" s="6"/>
      <c r="AB4101" s="598"/>
      <c r="AC4101" s="602"/>
      <c r="AD4101" s="603"/>
      <c r="AE4101" s="6"/>
      <c r="AF4101" s="604"/>
      <c r="AG4101" s="596"/>
      <c r="AH4101" s="605"/>
      <c r="AI4101" s="606"/>
      <c r="AJ4101" s="608">
        <v>0</v>
      </c>
      <c r="AK4101" s="672">
        <f t="shared" si="681"/>
        <v>0</v>
      </c>
    </row>
    <row r="4102" spans="1:37" s="5" customFormat="1" ht="11.45" customHeight="1" x14ac:dyDescent="0.35">
      <c r="A4102" s="588"/>
      <c r="B4102" s="589"/>
      <c r="C4102" s="590"/>
      <c r="E4102" s="591"/>
      <c r="F4102" s="6">
        <v>0</v>
      </c>
      <c r="G4102" s="6"/>
      <c r="H4102" s="593"/>
      <c r="I4102" s="593"/>
      <c r="J4102" s="594" t="s">
        <v>393</v>
      </c>
      <c r="K4102" s="6" t="str">
        <f t="shared" si="682"/>
        <v/>
      </c>
      <c r="L4102" s="595"/>
      <c r="M4102" s="596"/>
      <c r="N4102" s="597"/>
      <c r="O4102" s="597"/>
      <c r="P4102" s="597"/>
      <c r="Q4102" s="597"/>
      <c r="R4102" s="597"/>
      <c r="S4102" s="597"/>
      <c r="T4102" s="598"/>
      <c r="U4102" s="598"/>
      <c r="V4102" s="598"/>
      <c r="W4102" s="599"/>
      <c r="X4102" s="600"/>
      <c r="Y4102" s="756"/>
      <c r="Z4102" s="601"/>
      <c r="AA4102" s="6"/>
      <c r="AB4102" s="598"/>
      <c r="AC4102" s="602"/>
      <c r="AD4102" s="603"/>
      <c r="AE4102" s="6"/>
      <c r="AF4102" s="604"/>
      <c r="AG4102" s="596"/>
      <c r="AH4102" s="605"/>
      <c r="AI4102" s="606"/>
      <c r="AJ4102" s="608">
        <v>0</v>
      </c>
      <c r="AK4102" s="672">
        <f t="shared" si="681"/>
        <v>0</v>
      </c>
    </row>
    <row r="4103" spans="1:37" s="5" customFormat="1" ht="11.45" customHeight="1" x14ac:dyDescent="0.35">
      <c r="A4103" s="588"/>
      <c r="B4103" s="589"/>
      <c r="C4103" s="590"/>
      <c r="E4103" s="591"/>
      <c r="F4103" s="6">
        <v>0</v>
      </c>
      <c r="G4103" s="6"/>
      <c r="H4103" s="593"/>
      <c r="I4103" s="593"/>
      <c r="J4103" s="594" t="s">
        <v>393</v>
      </c>
      <c r="K4103" s="6" t="str">
        <f t="shared" si="682"/>
        <v/>
      </c>
      <c r="L4103" s="595"/>
      <c r="M4103" s="596"/>
      <c r="N4103" s="597"/>
      <c r="O4103" s="597"/>
      <c r="P4103" s="597"/>
      <c r="Q4103" s="597"/>
      <c r="R4103" s="597"/>
      <c r="S4103" s="597"/>
      <c r="T4103" s="598"/>
      <c r="U4103" s="598"/>
      <c r="V4103" s="598"/>
      <c r="W4103" s="599"/>
      <c r="X4103" s="600"/>
      <c r="Y4103" s="756"/>
      <c r="Z4103" s="601"/>
      <c r="AA4103" s="6"/>
      <c r="AB4103" s="598"/>
      <c r="AC4103" s="602"/>
      <c r="AD4103" s="603"/>
      <c r="AE4103" s="6"/>
      <c r="AF4103" s="604"/>
      <c r="AG4103" s="596"/>
      <c r="AH4103" s="605"/>
      <c r="AI4103" s="606"/>
      <c r="AJ4103" s="608">
        <v>0</v>
      </c>
      <c r="AK4103" s="672">
        <f t="shared" si="681"/>
        <v>0</v>
      </c>
    </row>
    <row r="4104" spans="1:37" s="5" customFormat="1" ht="11.45" customHeight="1" x14ac:dyDescent="0.35">
      <c r="A4104" s="588"/>
      <c r="B4104" s="589"/>
      <c r="C4104" s="590"/>
      <c r="E4104" s="591"/>
      <c r="F4104" s="6">
        <v>0</v>
      </c>
      <c r="G4104" s="6"/>
      <c r="H4104" s="593"/>
      <c r="I4104" s="593"/>
      <c r="J4104" s="594" t="s">
        <v>393</v>
      </c>
      <c r="K4104" s="6" t="str">
        <f t="shared" si="682"/>
        <v/>
      </c>
      <c r="L4104" s="595"/>
      <c r="M4104" s="596"/>
      <c r="N4104" s="597"/>
      <c r="O4104" s="597"/>
      <c r="P4104" s="597"/>
      <c r="Q4104" s="597"/>
      <c r="R4104" s="597"/>
      <c r="S4104" s="597"/>
      <c r="T4104" s="598"/>
      <c r="U4104" s="598"/>
      <c r="V4104" s="598"/>
      <c r="W4104" s="599"/>
      <c r="X4104" s="600"/>
      <c r="Y4104" s="756"/>
      <c r="Z4104" s="601"/>
      <c r="AA4104" s="6"/>
      <c r="AB4104" s="598"/>
      <c r="AC4104" s="602"/>
      <c r="AD4104" s="603"/>
      <c r="AE4104" s="6"/>
      <c r="AF4104" s="604"/>
      <c r="AG4104" s="596"/>
      <c r="AH4104" s="605"/>
      <c r="AI4104" s="606"/>
      <c r="AJ4104" s="608">
        <v>0</v>
      </c>
      <c r="AK4104" s="672">
        <f t="shared" si="681"/>
        <v>0</v>
      </c>
    </row>
    <row r="4105" spans="1:37" s="5" customFormat="1" ht="11.45" customHeight="1" x14ac:dyDescent="0.35">
      <c r="A4105" s="588"/>
      <c r="B4105" s="589"/>
      <c r="C4105" s="590"/>
      <c r="E4105" s="591"/>
      <c r="F4105" s="6">
        <v>0</v>
      </c>
      <c r="G4105" s="6"/>
      <c r="H4105" s="593"/>
      <c r="I4105" s="593"/>
      <c r="J4105" s="594" t="s">
        <v>393</v>
      </c>
      <c r="K4105" s="6" t="str">
        <f t="shared" si="682"/>
        <v/>
      </c>
      <c r="L4105" s="595"/>
      <c r="M4105" s="596"/>
      <c r="N4105" s="597"/>
      <c r="O4105" s="597"/>
      <c r="P4105" s="597"/>
      <c r="Q4105" s="597"/>
      <c r="R4105" s="597"/>
      <c r="S4105" s="597"/>
      <c r="T4105" s="598"/>
      <c r="U4105" s="598"/>
      <c r="V4105" s="598"/>
      <c r="W4105" s="599"/>
      <c r="X4105" s="600"/>
      <c r="Y4105" s="756"/>
      <c r="Z4105" s="601"/>
      <c r="AA4105" s="6"/>
      <c r="AB4105" s="598"/>
      <c r="AC4105" s="602"/>
      <c r="AD4105" s="603"/>
      <c r="AE4105" s="6"/>
      <c r="AF4105" s="604"/>
      <c r="AG4105" s="596"/>
      <c r="AH4105" s="605"/>
      <c r="AI4105" s="606"/>
      <c r="AJ4105" s="608">
        <v>0</v>
      </c>
      <c r="AK4105" s="672">
        <f t="shared" si="681"/>
        <v>0</v>
      </c>
    </row>
    <row r="4106" spans="1:37" s="5" customFormat="1" ht="11.45" customHeight="1" x14ac:dyDescent="0.35">
      <c r="A4106" s="588"/>
      <c r="B4106" s="589"/>
      <c r="C4106" s="590"/>
      <c r="E4106" s="591"/>
      <c r="F4106" s="6">
        <v>0</v>
      </c>
      <c r="G4106" s="6"/>
      <c r="H4106" s="593"/>
      <c r="I4106" s="593"/>
      <c r="J4106" s="594" t="s">
        <v>393</v>
      </c>
      <c r="K4106" s="6" t="str">
        <f t="shared" si="682"/>
        <v/>
      </c>
      <c r="L4106" s="595"/>
      <c r="M4106" s="596"/>
      <c r="N4106" s="597"/>
      <c r="O4106" s="597"/>
      <c r="P4106" s="597"/>
      <c r="Q4106" s="597"/>
      <c r="R4106" s="597"/>
      <c r="S4106" s="597"/>
      <c r="T4106" s="598"/>
      <c r="U4106" s="598"/>
      <c r="V4106" s="598"/>
      <c r="W4106" s="599"/>
      <c r="X4106" s="600"/>
      <c r="Y4106" s="756"/>
      <c r="Z4106" s="601"/>
      <c r="AA4106" s="6"/>
      <c r="AB4106" s="598"/>
      <c r="AC4106" s="602"/>
      <c r="AD4106" s="603"/>
      <c r="AE4106" s="6"/>
      <c r="AF4106" s="604"/>
      <c r="AG4106" s="596"/>
      <c r="AH4106" s="605"/>
      <c r="AI4106" s="606"/>
      <c r="AJ4106" s="608">
        <v>0</v>
      </c>
      <c r="AK4106" s="672">
        <f t="shared" si="681"/>
        <v>0</v>
      </c>
    </row>
    <row r="4107" spans="1:37" s="5" customFormat="1" ht="11.45" customHeight="1" x14ac:dyDescent="0.35">
      <c r="A4107" s="588"/>
      <c r="B4107" s="589"/>
      <c r="C4107" s="590"/>
      <c r="E4107" s="591"/>
      <c r="F4107" s="6">
        <v>0</v>
      </c>
      <c r="G4107" s="6"/>
      <c r="H4107" s="593"/>
      <c r="I4107" s="593"/>
      <c r="J4107" s="594" t="s">
        <v>393</v>
      </c>
      <c r="K4107" s="6" t="str">
        <f t="shared" si="682"/>
        <v/>
      </c>
      <c r="L4107" s="595"/>
      <c r="M4107" s="596"/>
      <c r="N4107" s="597"/>
      <c r="O4107" s="597"/>
      <c r="P4107" s="597"/>
      <c r="Q4107" s="597"/>
      <c r="R4107" s="597"/>
      <c r="S4107" s="597"/>
      <c r="T4107" s="598"/>
      <c r="U4107" s="598"/>
      <c r="V4107" s="598"/>
      <c r="W4107" s="599"/>
      <c r="X4107" s="600"/>
      <c r="Y4107" s="756"/>
      <c r="Z4107" s="601"/>
      <c r="AA4107" s="6"/>
      <c r="AB4107" s="598"/>
      <c r="AC4107" s="602"/>
      <c r="AD4107" s="603"/>
      <c r="AE4107" s="6"/>
      <c r="AF4107" s="604"/>
      <c r="AG4107" s="596"/>
      <c r="AH4107" s="605"/>
      <c r="AI4107" s="606"/>
      <c r="AJ4107" s="608">
        <v>0</v>
      </c>
      <c r="AK4107" s="672">
        <f t="shared" si="681"/>
        <v>0</v>
      </c>
    </row>
    <row r="4108" spans="1:37" s="5" customFormat="1" ht="11.45" customHeight="1" x14ac:dyDescent="0.35">
      <c r="A4108" s="588"/>
      <c r="B4108" s="589"/>
      <c r="C4108" s="590"/>
      <c r="E4108" s="591"/>
      <c r="F4108" s="6">
        <v>0</v>
      </c>
      <c r="G4108" s="6"/>
      <c r="H4108" s="593"/>
      <c r="I4108" s="593"/>
      <c r="J4108" s="594" t="s">
        <v>393</v>
      </c>
      <c r="K4108" s="6" t="str">
        <f t="shared" si="682"/>
        <v/>
      </c>
      <c r="L4108" s="595"/>
      <c r="M4108" s="596"/>
      <c r="N4108" s="597"/>
      <c r="O4108" s="597"/>
      <c r="P4108" s="597"/>
      <c r="Q4108" s="597"/>
      <c r="R4108" s="597"/>
      <c r="S4108" s="597"/>
      <c r="T4108" s="598"/>
      <c r="U4108" s="598"/>
      <c r="V4108" s="598"/>
      <c r="W4108" s="599"/>
      <c r="X4108" s="600"/>
      <c r="Y4108" s="756"/>
      <c r="Z4108" s="601"/>
      <c r="AA4108" s="6"/>
      <c r="AB4108" s="598"/>
      <c r="AC4108" s="602"/>
      <c r="AD4108" s="603"/>
      <c r="AE4108" s="6"/>
      <c r="AF4108" s="604"/>
      <c r="AG4108" s="596"/>
      <c r="AH4108" s="605"/>
      <c r="AI4108" s="606"/>
      <c r="AJ4108" s="608">
        <v>0</v>
      </c>
      <c r="AK4108" s="672">
        <f t="shared" si="681"/>
        <v>0</v>
      </c>
    </row>
    <row r="4109" spans="1:37" s="5" customFormat="1" ht="11.45" customHeight="1" x14ac:dyDescent="0.35">
      <c r="A4109" s="588"/>
      <c r="B4109" s="589"/>
      <c r="C4109" s="590"/>
      <c r="E4109" s="591"/>
      <c r="F4109" s="6">
        <v>0</v>
      </c>
      <c r="G4109" s="6"/>
      <c r="H4109" s="593"/>
      <c r="I4109" s="593"/>
      <c r="J4109" s="594" t="s">
        <v>393</v>
      </c>
      <c r="K4109" s="6" t="str">
        <f t="shared" si="682"/>
        <v/>
      </c>
      <c r="L4109" s="595"/>
      <c r="M4109" s="596"/>
      <c r="N4109" s="597"/>
      <c r="O4109" s="597"/>
      <c r="P4109" s="597"/>
      <c r="Q4109" s="597"/>
      <c r="R4109" s="597"/>
      <c r="S4109" s="597"/>
      <c r="T4109" s="598"/>
      <c r="U4109" s="598"/>
      <c r="V4109" s="598"/>
      <c r="W4109" s="599"/>
      <c r="X4109" s="600"/>
      <c r="Y4109" s="756"/>
      <c r="Z4109" s="601"/>
      <c r="AA4109" s="6"/>
      <c r="AB4109" s="598"/>
      <c r="AC4109" s="602"/>
      <c r="AD4109" s="603"/>
      <c r="AE4109" s="6"/>
      <c r="AF4109" s="604"/>
      <c r="AG4109" s="596"/>
      <c r="AH4109" s="605"/>
      <c r="AI4109" s="606"/>
      <c r="AJ4109" s="608">
        <v>0</v>
      </c>
      <c r="AK4109" s="672">
        <f t="shared" si="681"/>
        <v>0</v>
      </c>
    </row>
    <row r="4110" spans="1:37" s="5" customFormat="1" ht="11.45" customHeight="1" x14ac:dyDescent="0.35">
      <c r="A4110" s="588"/>
      <c r="B4110" s="589"/>
      <c r="C4110" s="590"/>
      <c r="E4110" s="591"/>
      <c r="F4110" s="6">
        <v>0</v>
      </c>
      <c r="G4110" s="6"/>
      <c r="H4110" s="593"/>
      <c r="I4110" s="593"/>
      <c r="J4110" s="594" t="s">
        <v>393</v>
      </c>
      <c r="K4110" s="6" t="str">
        <f t="shared" si="682"/>
        <v/>
      </c>
      <c r="L4110" s="595"/>
      <c r="M4110" s="596"/>
      <c r="N4110" s="597"/>
      <c r="O4110" s="597"/>
      <c r="P4110" s="597"/>
      <c r="Q4110" s="597"/>
      <c r="R4110" s="597"/>
      <c r="S4110" s="597"/>
      <c r="T4110" s="598"/>
      <c r="U4110" s="598"/>
      <c r="V4110" s="598"/>
      <c r="W4110" s="599"/>
      <c r="X4110" s="600"/>
      <c r="Y4110" s="756"/>
      <c r="Z4110" s="601"/>
      <c r="AA4110" s="6"/>
      <c r="AB4110" s="598"/>
      <c r="AC4110" s="602"/>
      <c r="AD4110" s="603"/>
      <c r="AE4110" s="6"/>
      <c r="AF4110" s="604"/>
      <c r="AG4110" s="596"/>
      <c r="AH4110" s="605"/>
      <c r="AI4110" s="606"/>
      <c r="AJ4110" s="608">
        <v>0</v>
      </c>
      <c r="AK4110" s="672">
        <f t="shared" si="681"/>
        <v>0</v>
      </c>
    </row>
    <row r="4111" spans="1:37" s="5" customFormat="1" ht="11.45" customHeight="1" x14ac:dyDescent="0.35">
      <c r="A4111" s="588"/>
      <c r="B4111" s="589"/>
      <c r="C4111" s="590"/>
      <c r="E4111" s="591"/>
      <c r="F4111" s="6">
        <v>0</v>
      </c>
      <c r="G4111" s="6"/>
      <c r="H4111" s="593"/>
      <c r="I4111" s="593"/>
      <c r="J4111" s="594" t="s">
        <v>393</v>
      </c>
      <c r="K4111" s="6" t="str">
        <f t="shared" si="682"/>
        <v/>
      </c>
      <c r="L4111" s="595"/>
      <c r="M4111" s="596"/>
      <c r="N4111" s="597"/>
      <c r="O4111" s="597"/>
      <c r="P4111" s="597"/>
      <c r="Q4111" s="597"/>
      <c r="R4111" s="597"/>
      <c r="S4111" s="597"/>
      <c r="T4111" s="598"/>
      <c r="U4111" s="598"/>
      <c r="V4111" s="598"/>
      <c r="W4111" s="599"/>
      <c r="X4111" s="600"/>
      <c r="Y4111" s="756"/>
      <c r="Z4111" s="601"/>
      <c r="AA4111" s="6"/>
      <c r="AB4111" s="598"/>
      <c r="AC4111" s="602"/>
      <c r="AD4111" s="603"/>
      <c r="AE4111" s="6"/>
      <c r="AF4111" s="604"/>
      <c r="AG4111" s="596"/>
      <c r="AH4111" s="605"/>
      <c r="AI4111" s="606"/>
      <c r="AJ4111" s="608">
        <v>0</v>
      </c>
      <c r="AK4111" s="672">
        <f t="shared" si="681"/>
        <v>0</v>
      </c>
    </row>
    <row r="4112" spans="1:37" s="5" customFormat="1" ht="11.45" customHeight="1" x14ac:dyDescent="0.35">
      <c r="A4112" s="588"/>
      <c r="B4112" s="589"/>
      <c r="C4112" s="590"/>
      <c r="E4112" s="591"/>
      <c r="F4112" s="6">
        <v>0</v>
      </c>
      <c r="G4112" s="6"/>
      <c r="H4112" s="593"/>
      <c r="I4112" s="593"/>
      <c r="J4112" s="594" t="s">
        <v>393</v>
      </c>
      <c r="K4112" s="6" t="str">
        <f t="shared" si="682"/>
        <v/>
      </c>
      <c r="L4112" s="595"/>
      <c r="M4112" s="596"/>
      <c r="N4112" s="597"/>
      <c r="O4112" s="597"/>
      <c r="P4112" s="597"/>
      <c r="Q4112" s="597"/>
      <c r="R4112" s="597"/>
      <c r="S4112" s="597"/>
      <c r="T4112" s="598"/>
      <c r="U4112" s="598"/>
      <c r="V4112" s="598"/>
      <c r="W4112" s="599"/>
      <c r="X4112" s="600"/>
      <c r="Y4112" s="756"/>
      <c r="Z4112" s="601"/>
      <c r="AA4112" s="6"/>
      <c r="AB4112" s="598"/>
      <c r="AC4112" s="602"/>
      <c r="AD4112" s="603"/>
      <c r="AE4112" s="6"/>
      <c r="AF4112" s="604"/>
      <c r="AG4112" s="596"/>
      <c r="AH4112" s="605"/>
      <c r="AI4112" s="606"/>
      <c r="AJ4112" s="608">
        <v>0</v>
      </c>
      <c r="AK4112" s="672">
        <f t="shared" si="681"/>
        <v>0</v>
      </c>
    </row>
    <row r="4113" spans="1:37" s="5" customFormat="1" ht="11.45" customHeight="1" x14ac:dyDescent="0.35">
      <c r="A4113" s="588"/>
      <c r="B4113" s="589"/>
      <c r="C4113" s="590"/>
      <c r="E4113" s="591"/>
      <c r="F4113" s="6">
        <v>0</v>
      </c>
      <c r="G4113" s="6"/>
      <c r="H4113" s="593"/>
      <c r="I4113" s="593"/>
      <c r="J4113" s="594" t="s">
        <v>393</v>
      </c>
      <c r="K4113" s="6" t="str">
        <f t="shared" si="682"/>
        <v/>
      </c>
      <c r="L4113" s="595"/>
      <c r="M4113" s="596"/>
      <c r="N4113" s="597"/>
      <c r="O4113" s="597"/>
      <c r="P4113" s="597"/>
      <c r="Q4113" s="597"/>
      <c r="R4113" s="597"/>
      <c r="S4113" s="597"/>
      <c r="T4113" s="598"/>
      <c r="U4113" s="598"/>
      <c r="V4113" s="598"/>
      <c r="W4113" s="599"/>
      <c r="X4113" s="600"/>
      <c r="Y4113" s="756"/>
      <c r="Z4113" s="601"/>
      <c r="AA4113" s="6"/>
      <c r="AB4113" s="598"/>
      <c r="AC4113" s="602"/>
      <c r="AD4113" s="603"/>
      <c r="AE4113" s="6"/>
      <c r="AF4113" s="604"/>
      <c r="AG4113" s="596"/>
      <c r="AH4113" s="605"/>
      <c r="AI4113" s="606"/>
      <c r="AJ4113" s="608">
        <v>0</v>
      </c>
      <c r="AK4113" s="672">
        <f t="shared" si="681"/>
        <v>0</v>
      </c>
    </row>
    <row r="4114" spans="1:37" s="5" customFormat="1" ht="11.45" customHeight="1" x14ac:dyDescent="0.35">
      <c r="A4114" s="588"/>
      <c r="B4114" s="589"/>
      <c r="C4114" s="590"/>
      <c r="E4114" s="591"/>
      <c r="F4114" s="6">
        <v>0</v>
      </c>
      <c r="G4114" s="6"/>
      <c r="H4114" s="593"/>
      <c r="I4114" s="593"/>
      <c r="J4114" s="594" t="s">
        <v>393</v>
      </c>
      <c r="K4114" s="6" t="str">
        <f t="shared" si="682"/>
        <v/>
      </c>
      <c r="L4114" s="595"/>
      <c r="M4114" s="596"/>
      <c r="N4114" s="597"/>
      <c r="O4114" s="597"/>
      <c r="P4114" s="597"/>
      <c r="Q4114" s="597"/>
      <c r="R4114" s="597"/>
      <c r="S4114" s="597"/>
      <c r="T4114" s="598"/>
      <c r="U4114" s="598"/>
      <c r="V4114" s="598"/>
      <c r="W4114" s="599"/>
      <c r="X4114" s="600"/>
      <c r="Y4114" s="756"/>
      <c r="Z4114" s="601"/>
      <c r="AA4114" s="6"/>
      <c r="AB4114" s="598"/>
      <c r="AC4114" s="602"/>
      <c r="AD4114" s="603"/>
      <c r="AE4114" s="6"/>
      <c r="AF4114" s="604"/>
      <c r="AG4114" s="596"/>
      <c r="AH4114" s="605"/>
      <c r="AI4114" s="606"/>
      <c r="AJ4114" s="608">
        <v>0</v>
      </c>
      <c r="AK4114" s="672">
        <f t="shared" si="681"/>
        <v>0</v>
      </c>
    </row>
    <row r="4115" spans="1:37" s="5" customFormat="1" ht="11.45" customHeight="1" x14ac:dyDescent="0.35">
      <c r="A4115" s="588"/>
      <c r="B4115" s="589"/>
      <c r="C4115" s="590"/>
      <c r="E4115" s="591"/>
      <c r="F4115" s="6">
        <v>0</v>
      </c>
      <c r="G4115" s="6"/>
      <c r="H4115" s="593"/>
      <c r="I4115" s="593"/>
      <c r="J4115" s="594" t="s">
        <v>393</v>
      </c>
      <c r="K4115" s="6" t="str">
        <f t="shared" si="682"/>
        <v/>
      </c>
      <c r="L4115" s="595"/>
      <c r="M4115" s="596"/>
      <c r="N4115" s="597"/>
      <c r="O4115" s="597"/>
      <c r="P4115" s="597"/>
      <c r="Q4115" s="597"/>
      <c r="R4115" s="597"/>
      <c r="S4115" s="597"/>
      <c r="T4115" s="598"/>
      <c r="U4115" s="598"/>
      <c r="V4115" s="598"/>
      <c r="W4115" s="599"/>
      <c r="X4115" s="600"/>
      <c r="Y4115" s="756"/>
      <c r="Z4115" s="601"/>
      <c r="AA4115" s="6"/>
      <c r="AB4115" s="598"/>
      <c r="AC4115" s="602"/>
      <c r="AD4115" s="603"/>
      <c r="AE4115" s="6"/>
      <c r="AF4115" s="604"/>
      <c r="AG4115" s="596"/>
      <c r="AH4115" s="605"/>
      <c r="AI4115" s="606"/>
      <c r="AJ4115" s="608">
        <v>0</v>
      </c>
      <c r="AK4115" s="672">
        <f t="shared" si="681"/>
        <v>0</v>
      </c>
    </row>
    <row r="4116" spans="1:37" s="5" customFormat="1" ht="11.45" customHeight="1" x14ac:dyDescent="0.35">
      <c r="A4116" s="588"/>
      <c r="B4116" s="589"/>
      <c r="C4116" s="590"/>
      <c r="E4116" s="591"/>
      <c r="F4116" s="6">
        <v>0</v>
      </c>
      <c r="G4116" s="6"/>
      <c r="H4116" s="593"/>
      <c r="I4116" s="593"/>
      <c r="J4116" s="594" t="s">
        <v>393</v>
      </c>
      <c r="K4116" s="6" t="str">
        <f t="shared" si="682"/>
        <v/>
      </c>
      <c r="L4116" s="595"/>
      <c r="M4116" s="596"/>
      <c r="N4116" s="597"/>
      <c r="O4116" s="597"/>
      <c r="P4116" s="597"/>
      <c r="Q4116" s="597"/>
      <c r="R4116" s="597"/>
      <c r="S4116" s="597"/>
      <c r="T4116" s="598"/>
      <c r="U4116" s="598"/>
      <c r="V4116" s="598"/>
      <c r="W4116" s="599"/>
      <c r="X4116" s="600"/>
      <c r="Y4116" s="756"/>
      <c r="Z4116" s="601"/>
      <c r="AA4116" s="6"/>
      <c r="AB4116" s="598"/>
      <c r="AC4116" s="602"/>
      <c r="AD4116" s="603"/>
      <c r="AE4116" s="6"/>
      <c r="AF4116" s="604"/>
      <c r="AG4116" s="596"/>
      <c r="AH4116" s="605"/>
      <c r="AI4116" s="606"/>
      <c r="AJ4116" s="608">
        <v>0</v>
      </c>
      <c r="AK4116" s="672">
        <f t="shared" si="681"/>
        <v>0</v>
      </c>
    </row>
    <row r="4117" spans="1:37" s="5" customFormat="1" ht="11.45" customHeight="1" x14ac:dyDescent="0.35">
      <c r="A4117" s="588"/>
      <c r="B4117" s="589"/>
      <c r="C4117" s="590"/>
      <c r="E4117" s="591"/>
      <c r="F4117" s="6">
        <v>0</v>
      </c>
      <c r="G4117" s="6"/>
      <c r="H4117" s="593"/>
      <c r="I4117" s="593"/>
      <c r="J4117" s="594" t="s">
        <v>393</v>
      </c>
      <c r="K4117" s="6" t="str">
        <f t="shared" si="682"/>
        <v/>
      </c>
      <c r="L4117" s="595"/>
      <c r="M4117" s="596"/>
      <c r="N4117" s="597"/>
      <c r="O4117" s="597"/>
      <c r="P4117" s="597"/>
      <c r="Q4117" s="597"/>
      <c r="R4117" s="597"/>
      <c r="S4117" s="597"/>
      <c r="T4117" s="598"/>
      <c r="U4117" s="598"/>
      <c r="V4117" s="598"/>
      <c r="W4117" s="599"/>
      <c r="X4117" s="600"/>
      <c r="Y4117" s="756"/>
      <c r="Z4117" s="601"/>
      <c r="AA4117" s="6"/>
      <c r="AB4117" s="598"/>
      <c r="AC4117" s="602"/>
      <c r="AD4117" s="603"/>
      <c r="AE4117" s="6"/>
      <c r="AF4117" s="604"/>
      <c r="AG4117" s="596"/>
      <c r="AH4117" s="605"/>
      <c r="AI4117" s="606"/>
      <c r="AJ4117" s="608">
        <v>0</v>
      </c>
      <c r="AK4117" s="672">
        <f t="shared" si="681"/>
        <v>0</v>
      </c>
    </row>
    <row r="4118" spans="1:37" s="5" customFormat="1" ht="11.45" customHeight="1" x14ac:dyDescent="0.35">
      <c r="A4118" s="588"/>
      <c r="B4118" s="589"/>
      <c r="C4118" s="590"/>
      <c r="E4118" s="591"/>
      <c r="F4118" s="6">
        <v>0</v>
      </c>
      <c r="G4118" s="6"/>
      <c r="H4118" s="593"/>
      <c r="I4118" s="593"/>
      <c r="J4118" s="594" t="s">
        <v>393</v>
      </c>
      <c r="K4118" s="6" t="str">
        <f t="shared" si="682"/>
        <v/>
      </c>
      <c r="L4118" s="595"/>
      <c r="M4118" s="596"/>
      <c r="N4118" s="597"/>
      <c r="O4118" s="597"/>
      <c r="P4118" s="597"/>
      <c r="Q4118" s="597"/>
      <c r="R4118" s="597"/>
      <c r="S4118" s="597"/>
      <c r="T4118" s="598"/>
      <c r="U4118" s="598"/>
      <c r="V4118" s="598"/>
      <c r="W4118" s="599"/>
      <c r="X4118" s="600"/>
      <c r="Y4118" s="756"/>
      <c r="Z4118" s="601"/>
      <c r="AA4118" s="6"/>
      <c r="AB4118" s="598"/>
      <c r="AC4118" s="602"/>
      <c r="AD4118" s="603"/>
      <c r="AE4118" s="6"/>
      <c r="AF4118" s="604"/>
      <c r="AG4118" s="596"/>
      <c r="AH4118" s="605"/>
      <c r="AI4118" s="606"/>
      <c r="AJ4118" s="608">
        <v>0</v>
      </c>
      <c r="AK4118" s="672">
        <f t="shared" si="681"/>
        <v>0</v>
      </c>
    </row>
    <row r="4119" spans="1:37" s="5" customFormat="1" ht="11.45" customHeight="1" x14ac:dyDescent="0.35">
      <c r="A4119" s="588"/>
      <c r="B4119" s="589"/>
      <c r="C4119" s="590"/>
      <c r="E4119" s="591"/>
      <c r="F4119" s="6">
        <v>0</v>
      </c>
      <c r="G4119" s="6"/>
      <c r="H4119" s="593"/>
      <c r="I4119" s="593"/>
      <c r="J4119" s="594" t="s">
        <v>393</v>
      </c>
      <c r="K4119" s="6" t="str">
        <f t="shared" si="682"/>
        <v/>
      </c>
      <c r="L4119" s="595"/>
      <c r="M4119" s="596"/>
      <c r="N4119" s="597"/>
      <c r="O4119" s="597"/>
      <c r="P4119" s="597"/>
      <c r="Q4119" s="597"/>
      <c r="R4119" s="597"/>
      <c r="S4119" s="597"/>
      <c r="T4119" s="598"/>
      <c r="U4119" s="598"/>
      <c r="V4119" s="598"/>
      <c r="W4119" s="599"/>
      <c r="X4119" s="600"/>
      <c r="Y4119" s="756"/>
      <c r="Z4119" s="601"/>
      <c r="AA4119" s="6"/>
      <c r="AB4119" s="598"/>
      <c r="AC4119" s="602"/>
      <c r="AD4119" s="603"/>
      <c r="AE4119" s="6"/>
      <c r="AF4119" s="604"/>
      <c r="AG4119" s="596"/>
      <c r="AH4119" s="605"/>
      <c r="AI4119" s="606"/>
      <c r="AJ4119" s="608">
        <v>0</v>
      </c>
      <c r="AK4119" s="672">
        <f t="shared" si="681"/>
        <v>0</v>
      </c>
    </row>
    <row r="4120" spans="1:37" s="5" customFormat="1" ht="11.45" customHeight="1" x14ac:dyDescent="0.35">
      <c r="A4120" s="588"/>
      <c r="B4120" s="589"/>
      <c r="C4120" s="590"/>
      <c r="E4120" s="591"/>
      <c r="F4120" s="6">
        <v>0</v>
      </c>
      <c r="G4120" s="6"/>
      <c r="H4120" s="593"/>
      <c r="I4120" s="593"/>
      <c r="J4120" s="594" t="s">
        <v>393</v>
      </c>
      <c r="K4120" s="6" t="str">
        <f t="shared" si="682"/>
        <v/>
      </c>
      <c r="L4120" s="595"/>
      <c r="M4120" s="596"/>
      <c r="N4120" s="597"/>
      <c r="O4120" s="597"/>
      <c r="P4120" s="597"/>
      <c r="Q4120" s="597"/>
      <c r="R4120" s="597"/>
      <c r="S4120" s="597"/>
      <c r="T4120" s="598"/>
      <c r="U4120" s="598"/>
      <c r="V4120" s="598"/>
      <c r="W4120" s="599"/>
      <c r="X4120" s="600"/>
      <c r="Y4120" s="756"/>
      <c r="Z4120" s="601"/>
      <c r="AA4120" s="6"/>
      <c r="AB4120" s="598"/>
      <c r="AC4120" s="602"/>
      <c r="AD4120" s="603"/>
      <c r="AE4120" s="6"/>
      <c r="AF4120" s="604"/>
      <c r="AG4120" s="596"/>
      <c r="AH4120" s="605"/>
      <c r="AI4120" s="606"/>
      <c r="AJ4120" s="608">
        <v>0</v>
      </c>
      <c r="AK4120" s="672">
        <f t="shared" si="681"/>
        <v>0</v>
      </c>
    </row>
    <row r="4121" spans="1:37" s="5" customFormat="1" ht="11.45" customHeight="1" x14ac:dyDescent="0.35">
      <c r="A4121" s="588"/>
      <c r="B4121" s="589"/>
      <c r="C4121" s="590"/>
      <c r="E4121" s="591"/>
      <c r="F4121" s="6">
        <v>0</v>
      </c>
      <c r="G4121" s="6"/>
      <c r="H4121" s="593"/>
      <c r="I4121" s="593"/>
      <c r="J4121" s="594" t="s">
        <v>393</v>
      </c>
      <c r="K4121" s="6" t="str">
        <f t="shared" si="682"/>
        <v/>
      </c>
      <c r="L4121" s="595"/>
      <c r="M4121" s="596"/>
      <c r="N4121" s="597"/>
      <c r="O4121" s="597"/>
      <c r="P4121" s="597"/>
      <c r="Q4121" s="597"/>
      <c r="R4121" s="597"/>
      <c r="S4121" s="597"/>
      <c r="T4121" s="598"/>
      <c r="U4121" s="598"/>
      <c r="V4121" s="598"/>
      <c r="W4121" s="599"/>
      <c r="X4121" s="600"/>
      <c r="Y4121" s="756"/>
      <c r="Z4121" s="601"/>
      <c r="AA4121" s="6"/>
      <c r="AB4121" s="598"/>
      <c r="AC4121" s="602"/>
      <c r="AD4121" s="603"/>
      <c r="AE4121" s="6"/>
      <c r="AF4121" s="604"/>
      <c r="AG4121" s="596"/>
      <c r="AH4121" s="605"/>
      <c r="AI4121" s="606"/>
      <c r="AJ4121" s="608">
        <v>0</v>
      </c>
      <c r="AK4121" s="672">
        <f t="shared" si="681"/>
        <v>0</v>
      </c>
    </row>
    <row r="4122" spans="1:37" s="5" customFormat="1" ht="11.45" customHeight="1" x14ac:dyDescent="0.35">
      <c r="A4122" s="588"/>
      <c r="B4122" s="589"/>
      <c r="C4122" s="590"/>
      <c r="E4122" s="591"/>
      <c r="F4122" s="6">
        <v>0</v>
      </c>
      <c r="G4122" s="6"/>
      <c r="H4122" s="593"/>
      <c r="I4122" s="593"/>
      <c r="J4122" s="594" t="s">
        <v>393</v>
      </c>
      <c r="K4122" s="6" t="str">
        <f t="shared" si="682"/>
        <v/>
      </c>
      <c r="L4122" s="595"/>
      <c r="M4122" s="596"/>
      <c r="N4122" s="597"/>
      <c r="O4122" s="597"/>
      <c r="P4122" s="597"/>
      <c r="Q4122" s="597"/>
      <c r="R4122" s="597"/>
      <c r="S4122" s="597"/>
      <c r="T4122" s="598"/>
      <c r="U4122" s="598"/>
      <c r="V4122" s="598"/>
      <c r="W4122" s="599"/>
      <c r="X4122" s="600"/>
      <c r="Y4122" s="756"/>
      <c r="Z4122" s="601"/>
      <c r="AA4122" s="6"/>
      <c r="AB4122" s="598"/>
      <c r="AC4122" s="602"/>
      <c r="AD4122" s="603"/>
      <c r="AE4122" s="6"/>
      <c r="AF4122" s="604"/>
      <c r="AG4122" s="596"/>
      <c r="AH4122" s="605"/>
      <c r="AI4122" s="606"/>
      <c r="AJ4122" s="608">
        <v>0</v>
      </c>
      <c r="AK4122" s="672">
        <f t="shared" si="681"/>
        <v>0</v>
      </c>
    </row>
    <row r="4123" spans="1:37" s="5" customFormat="1" ht="11.45" customHeight="1" x14ac:dyDescent="0.35">
      <c r="A4123" s="588"/>
      <c r="B4123" s="589"/>
      <c r="C4123" s="590"/>
      <c r="E4123" s="591"/>
      <c r="F4123" s="6">
        <v>0</v>
      </c>
      <c r="G4123" s="6"/>
      <c r="H4123" s="593"/>
      <c r="I4123" s="593"/>
      <c r="J4123" s="594" t="s">
        <v>393</v>
      </c>
      <c r="K4123" s="6" t="str">
        <f t="shared" si="682"/>
        <v/>
      </c>
      <c r="L4123" s="595"/>
      <c r="M4123" s="596"/>
      <c r="N4123" s="597"/>
      <c r="O4123" s="597"/>
      <c r="P4123" s="597"/>
      <c r="Q4123" s="597"/>
      <c r="R4123" s="597"/>
      <c r="S4123" s="597"/>
      <c r="T4123" s="598"/>
      <c r="U4123" s="598"/>
      <c r="V4123" s="598"/>
      <c r="W4123" s="599"/>
      <c r="X4123" s="600"/>
      <c r="Y4123" s="756"/>
      <c r="Z4123" s="601"/>
      <c r="AA4123" s="6"/>
      <c r="AB4123" s="598"/>
      <c r="AC4123" s="602"/>
      <c r="AD4123" s="603"/>
      <c r="AE4123" s="6"/>
      <c r="AF4123" s="604"/>
      <c r="AG4123" s="596"/>
      <c r="AH4123" s="605"/>
      <c r="AI4123" s="606"/>
      <c r="AJ4123" s="608">
        <v>0</v>
      </c>
      <c r="AK4123" s="672">
        <f t="shared" si="681"/>
        <v>0</v>
      </c>
    </row>
    <row r="4124" spans="1:37" s="5" customFormat="1" ht="11.45" customHeight="1" x14ac:dyDescent="0.35">
      <c r="A4124" s="588"/>
      <c r="B4124" s="589"/>
      <c r="C4124" s="590"/>
      <c r="E4124" s="591"/>
      <c r="F4124" s="6">
        <v>0</v>
      </c>
      <c r="G4124" s="6"/>
      <c r="H4124" s="593"/>
      <c r="I4124" s="593"/>
      <c r="J4124" s="594" t="s">
        <v>393</v>
      </c>
      <c r="K4124" s="6" t="str">
        <f t="shared" si="682"/>
        <v/>
      </c>
      <c r="L4124" s="595"/>
      <c r="M4124" s="596"/>
      <c r="N4124" s="597"/>
      <c r="O4124" s="597"/>
      <c r="P4124" s="597"/>
      <c r="Q4124" s="597"/>
      <c r="R4124" s="597"/>
      <c r="S4124" s="597"/>
      <c r="T4124" s="598"/>
      <c r="U4124" s="598"/>
      <c r="V4124" s="598"/>
      <c r="W4124" s="599"/>
      <c r="X4124" s="600"/>
      <c r="Y4124" s="756"/>
      <c r="Z4124" s="601"/>
      <c r="AA4124" s="6"/>
      <c r="AB4124" s="598"/>
      <c r="AC4124" s="602"/>
      <c r="AD4124" s="603"/>
      <c r="AE4124" s="6"/>
      <c r="AF4124" s="604"/>
      <c r="AG4124" s="596"/>
      <c r="AH4124" s="605"/>
      <c r="AI4124" s="606"/>
      <c r="AJ4124" s="608">
        <v>0</v>
      </c>
      <c r="AK4124" s="672">
        <f t="shared" si="681"/>
        <v>0</v>
      </c>
    </row>
    <row r="4125" spans="1:37" s="5" customFormat="1" ht="11.45" customHeight="1" x14ac:dyDescent="0.35">
      <c r="A4125" s="588"/>
      <c r="B4125" s="589"/>
      <c r="C4125" s="590"/>
      <c r="E4125" s="591"/>
      <c r="F4125" s="6">
        <v>0</v>
      </c>
      <c r="G4125" s="6"/>
      <c r="H4125" s="593"/>
      <c r="I4125" s="593"/>
      <c r="J4125" s="594" t="s">
        <v>393</v>
      </c>
      <c r="K4125" s="6" t="str">
        <f t="shared" si="682"/>
        <v/>
      </c>
      <c r="L4125" s="595"/>
      <c r="M4125" s="596"/>
      <c r="N4125" s="597"/>
      <c r="O4125" s="597"/>
      <c r="P4125" s="597"/>
      <c r="Q4125" s="597"/>
      <c r="R4125" s="597"/>
      <c r="S4125" s="597"/>
      <c r="T4125" s="598"/>
      <c r="U4125" s="598"/>
      <c r="V4125" s="598"/>
      <c r="W4125" s="599"/>
      <c r="X4125" s="600"/>
      <c r="Y4125" s="756"/>
      <c r="Z4125" s="601"/>
      <c r="AA4125" s="6"/>
      <c r="AB4125" s="598"/>
      <c r="AC4125" s="602"/>
      <c r="AD4125" s="603"/>
      <c r="AE4125" s="6"/>
      <c r="AF4125" s="604"/>
      <c r="AG4125" s="596"/>
      <c r="AH4125" s="605"/>
      <c r="AI4125" s="606"/>
      <c r="AJ4125" s="608">
        <v>0</v>
      </c>
      <c r="AK4125" s="672">
        <f t="shared" si="681"/>
        <v>0</v>
      </c>
    </row>
    <row r="4126" spans="1:37" s="5" customFormat="1" ht="11.45" customHeight="1" x14ac:dyDescent="0.35">
      <c r="A4126" s="588"/>
      <c r="B4126" s="589"/>
      <c r="C4126" s="590"/>
      <c r="E4126" s="591"/>
      <c r="F4126" s="6">
        <v>0</v>
      </c>
      <c r="G4126" s="6"/>
      <c r="H4126" s="593"/>
      <c r="I4126" s="593"/>
      <c r="J4126" s="594" t="s">
        <v>393</v>
      </c>
      <c r="K4126" s="6" t="str">
        <f t="shared" si="682"/>
        <v/>
      </c>
      <c r="L4126" s="595"/>
      <c r="M4126" s="596"/>
      <c r="N4126" s="597"/>
      <c r="O4126" s="597"/>
      <c r="P4126" s="597"/>
      <c r="Q4126" s="597"/>
      <c r="R4126" s="597"/>
      <c r="S4126" s="597"/>
      <c r="T4126" s="598"/>
      <c r="U4126" s="598"/>
      <c r="V4126" s="598"/>
      <c r="W4126" s="599"/>
      <c r="X4126" s="600"/>
      <c r="Y4126" s="756"/>
      <c r="Z4126" s="601"/>
      <c r="AA4126" s="6"/>
      <c r="AB4126" s="598"/>
      <c r="AC4126" s="602"/>
      <c r="AD4126" s="603"/>
      <c r="AE4126" s="6"/>
      <c r="AF4126" s="604"/>
      <c r="AG4126" s="596"/>
      <c r="AH4126" s="605"/>
      <c r="AI4126" s="606"/>
      <c r="AJ4126" s="608">
        <v>0</v>
      </c>
      <c r="AK4126" s="672">
        <f t="shared" si="681"/>
        <v>0</v>
      </c>
    </row>
    <row r="4127" spans="1:37" s="5" customFormat="1" ht="11.45" customHeight="1" x14ac:dyDescent="0.35">
      <c r="A4127" s="588"/>
      <c r="B4127" s="589"/>
      <c r="C4127" s="590"/>
      <c r="E4127" s="591"/>
      <c r="F4127" s="6">
        <v>0</v>
      </c>
      <c r="G4127" s="6"/>
      <c r="H4127" s="593"/>
      <c r="I4127" s="593"/>
      <c r="J4127" s="594" t="s">
        <v>393</v>
      </c>
      <c r="K4127" s="6" t="str">
        <f t="shared" si="682"/>
        <v/>
      </c>
      <c r="L4127" s="595"/>
      <c r="M4127" s="596"/>
      <c r="N4127" s="597"/>
      <c r="O4127" s="597"/>
      <c r="P4127" s="597"/>
      <c r="Q4127" s="597"/>
      <c r="R4127" s="597"/>
      <c r="S4127" s="597"/>
      <c r="T4127" s="598"/>
      <c r="U4127" s="598"/>
      <c r="V4127" s="598"/>
      <c r="W4127" s="599"/>
      <c r="X4127" s="600"/>
      <c r="Y4127" s="756"/>
      <c r="Z4127" s="601"/>
      <c r="AA4127" s="6"/>
      <c r="AB4127" s="598"/>
      <c r="AC4127" s="602"/>
      <c r="AD4127" s="603"/>
      <c r="AE4127" s="6"/>
      <c r="AF4127" s="604"/>
      <c r="AG4127" s="596"/>
      <c r="AH4127" s="605"/>
      <c r="AI4127" s="606"/>
      <c r="AJ4127" s="608">
        <v>0</v>
      </c>
      <c r="AK4127" s="672">
        <f t="shared" si="681"/>
        <v>0</v>
      </c>
    </row>
    <row r="4128" spans="1:37" s="5" customFormat="1" ht="11.45" customHeight="1" x14ac:dyDescent="0.35">
      <c r="A4128" s="588"/>
      <c r="B4128" s="589"/>
      <c r="C4128" s="590"/>
      <c r="E4128" s="591"/>
      <c r="F4128" s="6">
        <v>0</v>
      </c>
      <c r="G4128" s="6"/>
      <c r="H4128" s="593"/>
      <c r="I4128" s="593"/>
      <c r="J4128" s="594" t="s">
        <v>393</v>
      </c>
      <c r="K4128" s="6" t="str">
        <f t="shared" si="682"/>
        <v/>
      </c>
      <c r="L4128" s="595"/>
      <c r="M4128" s="596"/>
      <c r="N4128" s="597"/>
      <c r="O4128" s="597"/>
      <c r="P4128" s="597"/>
      <c r="Q4128" s="597"/>
      <c r="R4128" s="597"/>
      <c r="S4128" s="597"/>
      <c r="T4128" s="598"/>
      <c r="U4128" s="598"/>
      <c r="V4128" s="598"/>
      <c r="W4128" s="599"/>
      <c r="X4128" s="600"/>
      <c r="Y4128" s="756"/>
      <c r="Z4128" s="601"/>
      <c r="AA4128" s="6"/>
      <c r="AB4128" s="598"/>
      <c r="AC4128" s="602"/>
      <c r="AD4128" s="603"/>
      <c r="AE4128" s="6"/>
      <c r="AF4128" s="604"/>
      <c r="AG4128" s="596"/>
      <c r="AH4128" s="605"/>
      <c r="AI4128" s="606"/>
      <c r="AJ4128" s="608">
        <v>0</v>
      </c>
      <c r="AK4128" s="672">
        <f t="shared" si="681"/>
        <v>0</v>
      </c>
    </row>
    <row r="4129" spans="1:37" s="5" customFormat="1" ht="11.45" customHeight="1" x14ac:dyDescent="0.35">
      <c r="A4129" s="588"/>
      <c r="B4129" s="589"/>
      <c r="C4129" s="590"/>
      <c r="E4129" s="591"/>
      <c r="F4129" s="6">
        <v>0</v>
      </c>
      <c r="G4129" s="6"/>
      <c r="H4129" s="593"/>
      <c r="I4129" s="593"/>
      <c r="J4129" s="594" t="s">
        <v>393</v>
      </c>
      <c r="K4129" s="6" t="str">
        <f t="shared" si="682"/>
        <v/>
      </c>
      <c r="L4129" s="595"/>
      <c r="M4129" s="596"/>
      <c r="N4129" s="597"/>
      <c r="O4129" s="597"/>
      <c r="P4129" s="597"/>
      <c r="Q4129" s="597"/>
      <c r="R4129" s="597"/>
      <c r="S4129" s="597"/>
      <c r="T4129" s="598"/>
      <c r="U4129" s="598"/>
      <c r="V4129" s="598"/>
      <c r="W4129" s="599"/>
      <c r="X4129" s="600"/>
      <c r="Y4129" s="756"/>
      <c r="Z4129" s="601"/>
      <c r="AA4129" s="6"/>
      <c r="AB4129" s="598"/>
      <c r="AC4129" s="602"/>
      <c r="AD4129" s="603"/>
      <c r="AE4129" s="6"/>
      <c r="AF4129" s="604"/>
      <c r="AG4129" s="596"/>
      <c r="AH4129" s="605"/>
      <c r="AI4129" s="606"/>
      <c r="AJ4129" s="608">
        <v>0</v>
      </c>
      <c r="AK4129" s="672">
        <f t="shared" si="681"/>
        <v>0</v>
      </c>
    </row>
    <row r="4130" spans="1:37" s="5" customFormat="1" ht="11.45" customHeight="1" x14ac:dyDescent="0.35">
      <c r="A4130" s="588"/>
      <c r="B4130" s="589"/>
      <c r="C4130" s="590"/>
      <c r="E4130" s="591"/>
      <c r="F4130" s="6">
        <v>0</v>
      </c>
      <c r="G4130" s="6"/>
      <c r="H4130" s="593"/>
      <c r="I4130" s="593"/>
      <c r="J4130" s="594" t="s">
        <v>393</v>
      </c>
      <c r="K4130" s="6" t="str">
        <f t="shared" si="682"/>
        <v/>
      </c>
      <c r="L4130" s="595"/>
      <c r="M4130" s="596"/>
      <c r="N4130" s="597"/>
      <c r="O4130" s="597"/>
      <c r="P4130" s="597"/>
      <c r="Q4130" s="597"/>
      <c r="R4130" s="597"/>
      <c r="S4130" s="597"/>
      <c r="T4130" s="598"/>
      <c r="U4130" s="598"/>
      <c r="V4130" s="598"/>
      <c r="W4130" s="599"/>
      <c r="X4130" s="600"/>
      <c r="Y4130" s="756"/>
      <c r="Z4130" s="601"/>
      <c r="AA4130" s="6"/>
      <c r="AB4130" s="598"/>
      <c r="AC4130" s="602"/>
      <c r="AD4130" s="603"/>
      <c r="AE4130" s="6"/>
      <c r="AF4130" s="604"/>
      <c r="AG4130" s="596"/>
      <c r="AH4130" s="605"/>
      <c r="AI4130" s="606"/>
      <c r="AJ4130" s="608">
        <v>0</v>
      </c>
      <c r="AK4130" s="672">
        <f t="shared" si="681"/>
        <v>0</v>
      </c>
    </row>
    <row r="4131" spans="1:37" s="5" customFormat="1" ht="11.45" customHeight="1" x14ac:dyDescent="0.35">
      <c r="A4131" s="588"/>
      <c r="B4131" s="589"/>
      <c r="C4131" s="590"/>
      <c r="E4131" s="591"/>
      <c r="F4131" s="6">
        <v>0</v>
      </c>
      <c r="G4131" s="6"/>
      <c r="H4131" s="593"/>
      <c r="I4131" s="593"/>
      <c r="J4131" s="594" t="s">
        <v>393</v>
      </c>
      <c r="K4131" s="6" t="str">
        <f t="shared" si="682"/>
        <v/>
      </c>
      <c r="L4131" s="595"/>
      <c r="M4131" s="596"/>
      <c r="N4131" s="597"/>
      <c r="O4131" s="597"/>
      <c r="P4131" s="597"/>
      <c r="Q4131" s="597"/>
      <c r="R4131" s="597"/>
      <c r="S4131" s="597"/>
      <c r="T4131" s="598"/>
      <c r="U4131" s="598"/>
      <c r="V4131" s="598"/>
      <c r="W4131" s="599"/>
      <c r="X4131" s="600"/>
      <c r="Y4131" s="756"/>
      <c r="Z4131" s="601"/>
      <c r="AA4131" s="6"/>
      <c r="AB4131" s="598"/>
      <c r="AC4131" s="602"/>
      <c r="AD4131" s="603"/>
      <c r="AE4131" s="6"/>
      <c r="AF4131" s="604"/>
      <c r="AG4131" s="596"/>
      <c r="AH4131" s="605"/>
      <c r="AI4131" s="606"/>
      <c r="AJ4131" s="608">
        <v>0</v>
      </c>
      <c r="AK4131" s="672">
        <f t="shared" si="681"/>
        <v>0</v>
      </c>
    </row>
    <row r="4132" spans="1:37" s="5" customFormat="1" ht="11.45" customHeight="1" x14ac:dyDescent="0.35">
      <c r="A4132" s="588"/>
      <c r="B4132" s="589"/>
      <c r="C4132" s="590"/>
      <c r="E4132" s="591"/>
      <c r="F4132" s="6">
        <v>0</v>
      </c>
      <c r="G4132" s="6"/>
      <c r="H4132" s="593"/>
      <c r="I4132" s="593"/>
      <c r="J4132" s="594" t="s">
        <v>393</v>
      </c>
      <c r="K4132" s="6" t="str">
        <f t="shared" si="682"/>
        <v/>
      </c>
      <c r="L4132" s="595"/>
      <c r="M4132" s="596"/>
      <c r="N4132" s="597"/>
      <c r="O4132" s="597"/>
      <c r="P4132" s="597"/>
      <c r="Q4132" s="597"/>
      <c r="R4132" s="597"/>
      <c r="S4132" s="597"/>
      <c r="T4132" s="598"/>
      <c r="U4132" s="598"/>
      <c r="V4132" s="598"/>
      <c r="W4132" s="599"/>
      <c r="X4132" s="600"/>
      <c r="Y4132" s="756"/>
      <c r="Z4132" s="601"/>
      <c r="AA4132" s="6"/>
      <c r="AB4132" s="598"/>
      <c r="AC4132" s="602"/>
      <c r="AD4132" s="603"/>
      <c r="AE4132" s="6"/>
      <c r="AF4132" s="604"/>
      <c r="AG4132" s="596"/>
      <c r="AH4132" s="605"/>
      <c r="AI4132" s="606"/>
      <c r="AJ4132" s="608">
        <v>0</v>
      </c>
      <c r="AK4132" s="672">
        <f t="shared" si="681"/>
        <v>0</v>
      </c>
    </row>
    <row r="4133" spans="1:37" s="5" customFormat="1" ht="11.45" customHeight="1" x14ac:dyDescent="0.35">
      <c r="A4133" s="588"/>
      <c r="B4133" s="589"/>
      <c r="C4133" s="590"/>
      <c r="E4133" s="591"/>
      <c r="F4133" s="6">
        <v>0</v>
      </c>
      <c r="G4133" s="6"/>
      <c r="H4133" s="593"/>
      <c r="I4133" s="593"/>
      <c r="J4133" s="594" t="s">
        <v>393</v>
      </c>
      <c r="K4133" s="6" t="str">
        <f t="shared" si="682"/>
        <v/>
      </c>
      <c r="L4133" s="595"/>
      <c r="M4133" s="596"/>
      <c r="N4133" s="597"/>
      <c r="O4133" s="597"/>
      <c r="P4133" s="597"/>
      <c r="Q4133" s="597"/>
      <c r="R4133" s="597"/>
      <c r="S4133" s="597"/>
      <c r="T4133" s="598"/>
      <c r="U4133" s="598"/>
      <c r="V4133" s="598"/>
      <c r="W4133" s="599"/>
      <c r="X4133" s="600"/>
      <c r="Y4133" s="756"/>
      <c r="Z4133" s="601"/>
      <c r="AA4133" s="6"/>
      <c r="AB4133" s="598"/>
      <c r="AC4133" s="602"/>
      <c r="AD4133" s="603"/>
      <c r="AE4133" s="6"/>
      <c r="AF4133" s="604"/>
      <c r="AG4133" s="596"/>
      <c r="AH4133" s="605"/>
      <c r="AI4133" s="606"/>
      <c r="AJ4133" s="608">
        <v>0</v>
      </c>
      <c r="AK4133" s="672">
        <f t="shared" si="681"/>
        <v>0</v>
      </c>
    </row>
    <row r="4134" spans="1:37" s="5" customFormat="1" ht="11.45" customHeight="1" x14ac:dyDescent="0.35">
      <c r="A4134" s="588"/>
      <c r="B4134" s="589"/>
      <c r="C4134" s="590"/>
      <c r="E4134" s="591"/>
      <c r="F4134" s="6">
        <v>0</v>
      </c>
      <c r="G4134" s="6"/>
      <c r="H4134" s="593"/>
      <c r="I4134" s="593"/>
      <c r="J4134" s="594" t="s">
        <v>393</v>
      </c>
      <c r="K4134" s="6" t="str">
        <f t="shared" si="682"/>
        <v/>
      </c>
      <c r="L4134" s="595"/>
      <c r="M4134" s="596"/>
      <c r="N4134" s="597"/>
      <c r="O4134" s="597"/>
      <c r="P4134" s="597"/>
      <c r="Q4134" s="597"/>
      <c r="R4134" s="597"/>
      <c r="S4134" s="597"/>
      <c r="T4134" s="598"/>
      <c r="U4134" s="598"/>
      <c r="V4134" s="598"/>
      <c r="W4134" s="599"/>
      <c r="X4134" s="600"/>
      <c r="Y4134" s="756"/>
      <c r="Z4134" s="601"/>
      <c r="AA4134" s="6"/>
      <c r="AB4134" s="598"/>
      <c r="AC4134" s="602"/>
      <c r="AD4134" s="603"/>
      <c r="AE4134" s="6"/>
      <c r="AF4134" s="604"/>
      <c r="AG4134" s="596"/>
      <c r="AH4134" s="605"/>
      <c r="AI4134" s="606"/>
      <c r="AJ4134" s="608">
        <v>0</v>
      </c>
      <c r="AK4134" s="672">
        <f t="shared" si="681"/>
        <v>0</v>
      </c>
    </row>
    <row r="4135" spans="1:37" s="5" customFormat="1" ht="11.45" customHeight="1" x14ac:dyDescent="0.35">
      <c r="A4135" s="588"/>
      <c r="B4135" s="589"/>
      <c r="C4135" s="590"/>
      <c r="E4135" s="591"/>
      <c r="F4135" s="6">
        <v>0</v>
      </c>
      <c r="G4135" s="6"/>
      <c r="H4135" s="593"/>
      <c r="I4135" s="593"/>
      <c r="J4135" s="594" t="s">
        <v>393</v>
      </c>
      <c r="K4135" s="6" t="str">
        <f t="shared" si="682"/>
        <v/>
      </c>
      <c r="L4135" s="595"/>
      <c r="M4135" s="596"/>
      <c r="N4135" s="597"/>
      <c r="O4135" s="597"/>
      <c r="P4135" s="597"/>
      <c r="Q4135" s="597"/>
      <c r="R4135" s="597"/>
      <c r="S4135" s="597"/>
      <c r="T4135" s="598"/>
      <c r="U4135" s="598"/>
      <c r="V4135" s="598"/>
      <c r="W4135" s="599"/>
      <c r="X4135" s="600"/>
      <c r="Y4135" s="756"/>
      <c r="Z4135" s="601"/>
      <c r="AA4135" s="6"/>
      <c r="AB4135" s="598"/>
      <c r="AC4135" s="602"/>
      <c r="AD4135" s="603"/>
      <c r="AE4135" s="6"/>
      <c r="AF4135" s="604"/>
      <c r="AG4135" s="596"/>
      <c r="AH4135" s="605"/>
      <c r="AI4135" s="606"/>
      <c r="AJ4135" s="608">
        <v>0</v>
      </c>
      <c r="AK4135" s="672">
        <f t="shared" si="681"/>
        <v>0</v>
      </c>
    </row>
    <row r="4136" spans="1:37" s="5" customFormat="1" ht="11.45" customHeight="1" x14ac:dyDescent="0.35">
      <c r="A4136" s="588"/>
      <c r="B4136" s="589"/>
      <c r="C4136" s="590"/>
      <c r="E4136" s="591"/>
      <c r="F4136" s="6">
        <v>0</v>
      </c>
      <c r="G4136" s="6"/>
      <c r="H4136" s="593"/>
      <c r="I4136" s="593"/>
      <c r="J4136" s="594" t="s">
        <v>393</v>
      </c>
      <c r="K4136" s="6" t="str">
        <f t="shared" si="682"/>
        <v/>
      </c>
      <c r="L4136" s="595"/>
      <c r="M4136" s="596"/>
      <c r="N4136" s="597"/>
      <c r="O4136" s="597"/>
      <c r="P4136" s="597"/>
      <c r="Q4136" s="597"/>
      <c r="R4136" s="597"/>
      <c r="S4136" s="597"/>
      <c r="T4136" s="598"/>
      <c r="U4136" s="598"/>
      <c r="V4136" s="598"/>
      <c r="W4136" s="599"/>
      <c r="X4136" s="600"/>
      <c r="Y4136" s="756"/>
      <c r="Z4136" s="601"/>
      <c r="AA4136" s="6"/>
      <c r="AB4136" s="598"/>
      <c r="AC4136" s="602"/>
      <c r="AD4136" s="603"/>
      <c r="AE4136" s="6"/>
      <c r="AF4136" s="604"/>
      <c r="AG4136" s="596"/>
      <c r="AH4136" s="605"/>
      <c r="AI4136" s="606"/>
      <c r="AJ4136" s="608">
        <v>0</v>
      </c>
      <c r="AK4136" s="672">
        <f t="shared" si="681"/>
        <v>0</v>
      </c>
    </row>
    <row r="4137" spans="1:37" s="5" customFormat="1" ht="11.45" customHeight="1" x14ac:dyDescent="0.35">
      <c r="A4137" s="588"/>
      <c r="B4137" s="589"/>
      <c r="C4137" s="590"/>
      <c r="E4137" s="591"/>
      <c r="F4137" s="6">
        <v>0</v>
      </c>
      <c r="G4137" s="6"/>
      <c r="H4137" s="593"/>
      <c r="I4137" s="593"/>
      <c r="J4137" s="594" t="s">
        <v>393</v>
      </c>
      <c r="K4137" s="6" t="str">
        <f t="shared" si="682"/>
        <v/>
      </c>
      <c r="L4137" s="595"/>
      <c r="M4137" s="596"/>
      <c r="N4137" s="597"/>
      <c r="O4137" s="597"/>
      <c r="P4137" s="597"/>
      <c r="Q4137" s="597"/>
      <c r="R4137" s="597"/>
      <c r="S4137" s="597"/>
      <c r="T4137" s="598"/>
      <c r="U4137" s="598"/>
      <c r="V4137" s="598"/>
      <c r="W4137" s="599"/>
      <c r="X4137" s="600"/>
      <c r="Y4137" s="756"/>
      <c r="Z4137" s="601"/>
      <c r="AA4137" s="6"/>
      <c r="AB4137" s="598"/>
      <c r="AC4137" s="602"/>
      <c r="AD4137" s="603"/>
      <c r="AE4137" s="6"/>
      <c r="AF4137" s="604"/>
      <c r="AG4137" s="596"/>
      <c r="AH4137" s="605"/>
      <c r="AI4137" s="606"/>
      <c r="AJ4137" s="608">
        <v>0</v>
      </c>
      <c r="AK4137" s="672">
        <f t="shared" si="681"/>
        <v>0</v>
      </c>
    </row>
    <row r="4138" spans="1:37" s="5" customFormat="1" ht="11.45" customHeight="1" x14ac:dyDescent="0.35">
      <c r="A4138" s="588"/>
      <c r="B4138" s="589"/>
      <c r="C4138" s="590"/>
      <c r="E4138" s="591"/>
      <c r="F4138" s="6">
        <v>0</v>
      </c>
      <c r="G4138" s="6"/>
      <c r="H4138" s="593"/>
      <c r="I4138" s="593"/>
      <c r="J4138" s="594" t="s">
        <v>393</v>
      </c>
      <c r="K4138" s="6" t="str">
        <f t="shared" si="682"/>
        <v/>
      </c>
      <c r="L4138" s="595"/>
      <c r="M4138" s="596"/>
      <c r="N4138" s="597"/>
      <c r="O4138" s="597"/>
      <c r="P4138" s="597"/>
      <c r="Q4138" s="597"/>
      <c r="R4138" s="597"/>
      <c r="S4138" s="597"/>
      <c r="T4138" s="598"/>
      <c r="U4138" s="598"/>
      <c r="V4138" s="598"/>
      <c r="W4138" s="599"/>
      <c r="X4138" s="600"/>
      <c r="Y4138" s="756"/>
      <c r="Z4138" s="601"/>
      <c r="AA4138" s="6"/>
      <c r="AB4138" s="598"/>
      <c r="AC4138" s="602"/>
      <c r="AD4138" s="603"/>
      <c r="AE4138" s="6"/>
      <c r="AF4138" s="604"/>
      <c r="AG4138" s="596"/>
      <c r="AH4138" s="605"/>
      <c r="AI4138" s="606"/>
      <c r="AJ4138" s="608">
        <v>0</v>
      </c>
      <c r="AK4138" s="672">
        <f t="shared" si="681"/>
        <v>0</v>
      </c>
    </row>
    <row r="4139" spans="1:37" s="5" customFormat="1" ht="11.45" customHeight="1" x14ac:dyDescent="0.35">
      <c r="A4139" s="588"/>
      <c r="B4139" s="589"/>
      <c r="C4139" s="590"/>
      <c r="E4139" s="591"/>
      <c r="F4139" s="6">
        <v>0</v>
      </c>
      <c r="G4139" s="6"/>
      <c r="H4139" s="593"/>
      <c r="I4139" s="593"/>
      <c r="J4139" s="594" t="s">
        <v>393</v>
      </c>
      <c r="K4139" s="6" t="str">
        <f t="shared" si="682"/>
        <v/>
      </c>
      <c r="L4139" s="595"/>
      <c r="M4139" s="596"/>
      <c r="N4139" s="597"/>
      <c r="O4139" s="597"/>
      <c r="P4139" s="597"/>
      <c r="Q4139" s="597"/>
      <c r="R4139" s="597"/>
      <c r="S4139" s="597"/>
      <c r="T4139" s="598"/>
      <c r="U4139" s="598"/>
      <c r="V4139" s="598"/>
      <c r="W4139" s="599"/>
      <c r="X4139" s="600"/>
      <c r="Y4139" s="756"/>
      <c r="Z4139" s="601"/>
      <c r="AA4139" s="6"/>
      <c r="AB4139" s="598"/>
      <c r="AC4139" s="602"/>
      <c r="AD4139" s="603"/>
      <c r="AE4139" s="6"/>
      <c r="AF4139" s="604"/>
      <c r="AG4139" s="596"/>
      <c r="AH4139" s="605"/>
      <c r="AI4139" s="606"/>
      <c r="AJ4139" s="608">
        <v>0</v>
      </c>
      <c r="AK4139" s="672">
        <f t="shared" si="681"/>
        <v>0</v>
      </c>
    </row>
    <row r="4140" spans="1:37" s="5" customFormat="1" ht="11.45" customHeight="1" x14ac:dyDescent="0.35">
      <c r="A4140" s="588"/>
      <c r="B4140" s="589"/>
      <c r="C4140" s="590"/>
      <c r="E4140" s="591"/>
      <c r="F4140" s="6">
        <v>0</v>
      </c>
      <c r="G4140" s="6"/>
      <c r="H4140" s="593"/>
      <c r="I4140" s="593"/>
      <c r="J4140" s="594" t="s">
        <v>393</v>
      </c>
      <c r="K4140" s="6" t="str">
        <f t="shared" si="682"/>
        <v/>
      </c>
      <c r="L4140" s="595"/>
      <c r="M4140" s="596"/>
      <c r="N4140" s="597"/>
      <c r="O4140" s="597"/>
      <c r="P4140" s="597"/>
      <c r="Q4140" s="597"/>
      <c r="R4140" s="597"/>
      <c r="S4140" s="597"/>
      <c r="T4140" s="598"/>
      <c r="U4140" s="598"/>
      <c r="V4140" s="598"/>
      <c r="W4140" s="599"/>
      <c r="X4140" s="600"/>
      <c r="Y4140" s="756"/>
      <c r="Z4140" s="601"/>
      <c r="AA4140" s="6"/>
      <c r="AB4140" s="598"/>
      <c r="AC4140" s="602"/>
      <c r="AD4140" s="603"/>
      <c r="AE4140" s="6"/>
      <c r="AF4140" s="604"/>
      <c r="AG4140" s="596"/>
      <c r="AH4140" s="605"/>
      <c r="AI4140" s="606"/>
      <c r="AJ4140" s="608">
        <v>0</v>
      </c>
      <c r="AK4140" s="672">
        <f t="shared" si="681"/>
        <v>0</v>
      </c>
    </row>
    <row r="4141" spans="1:37" s="5" customFormat="1" ht="11.45" customHeight="1" x14ac:dyDescent="0.35">
      <c r="A4141" s="588"/>
      <c r="B4141" s="589"/>
      <c r="C4141" s="590"/>
      <c r="E4141" s="591"/>
      <c r="F4141" s="6">
        <v>0</v>
      </c>
      <c r="G4141" s="6"/>
      <c r="H4141" s="593"/>
      <c r="I4141" s="593"/>
      <c r="J4141" s="594" t="s">
        <v>393</v>
      </c>
      <c r="K4141" s="6" t="str">
        <f t="shared" si="682"/>
        <v/>
      </c>
      <c r="L4141" s="595"/>
      <c r="M4141" s="596"/>
      <c r="N4141" s="597"/>
      <c r="O4141" s="597"/>
      <c r="P4141" s="597"/>
      <c r="Q4141" s="597"/>
      <c r="R4141" s="597"/>
      <c r="S4141" s="597"/>
      <c r="T4141" s="598"/>
      <c r="U4141" s="598"/>
      <c r="V4141" s="598"/>
      <c r="W4141" s="599"/>
      <c r="X4141" s="600"/>
      <c r="Y4141" s="756"/>
      <c r="Z4141" s="601"/>
      <c r="AA4141" s="6"/>
      <c r="AB4141" s="598"/>
      <c r="AC4141" s="602"/>
      <c r="AD4141" s="603"/>
      <c r="AE4141" s="6"/>
      <c r="AF4141" s="604"/>
      <c r="AG4141" s="596"/>
      <c r="AH4141" s="605"/>
      <c r="AI4141" s="606"/>
      <c r="AJ4141" s="608">
        <v>0</v>
      </c>
      <c r="AK4141" s="672">
        <f t="shared" si="681"/>
        <v>0</v>
      </c>
    </row>
    <row r="4142" spans="1:37" s="5" customFormat="1" ht="11.45" customHeight="1" x14ac:dyDescent="0.35">
      <c r="A4142" s="588"/>
      <c r="B4142" s="589"/>
      <c r="C4142" s="590"/>
      <c r="E4142" s="591"/>
      <c r="F4142" s="6">
        <v>0</v>
      </c>
      <c r="G4142" s="6"/>
      <c r="H4142" s="593"/>
      <c r="I4142" s="593"/>
      <c r="J4142" s="594" t="s">
        <v>393</v>
      </c>
      <c r="K4142" s="6" t="str">
        <f t="shared" si="682"/>
        <v/>
      </c>
      <c r="L4142" s="595"/>
      <c r="M4142" s="596"/>
      <c r="N4142" s="597"/>
      <c r="O4142" s="597"/>
      <c r="P4142" s="597"/>
      <c r="Q4142" s="597"/>
      <c r="R4142" s="597"/>
      <c r="S4142" s="597"/>
      <c r="T4142" s="598"/>
      <c r="U4142" s="598"/>
      <c r="V4142" s="598"/>
      <c r="W4142" s="599"/>
      <c r="X4142" s="600"/>
      <c r="Y4142" s="756"/>
      <c r="Z4142" s="601"/>
      <c r="AA4142" s="6"/>
      <c r="AB4142" s="598"/>
      <c r="AC4142" s="602"/>
      <c r="AD4142" s="603"/>
      <c r="AE4142" s="6"/>
      <c r="AF4142" s="604"/>
      <c r="AG4142" s="596"/>
      <c r="AH4142" s="605"/>
      <c r="AI4142" s="606"/>
      <c r="AJ4142" s="608">
        <v>0</v>
      </c>
      <c r="AK4142" s="672">
        <f t="shared" si="681"/>
        <v>0</v>
      </c>
    </row>
    <row r="4143" spans="1:37" s="5" customFormat="1" ht="11.45" customHeight="1" x14ac:dyDescent="0.35">
      <c r="A4143" s="588"/>
      <c r="B4143" s="589"/>
      <c r="C4143" s="590"/>
      <c r="E4143" s="591"/>
      <c r="F4143" s="6">
        <v>0</v>
      </c>
      <c r="G4143" s="6"/>
      <c r="H4143" s="593"/>
      <c r="I4143" s="593"/>
      <c r="J4143" s="594" t="s">
        <v>393</v>
      </c>
      <c r="K4143" s="6" t="str">
        <f t="shared" si="682"/>
        <v/>
      </c>
      <c r="L4143" s="595"/>
      <c r="M4143" s="596"/>
      <c r="N4143" s="597"/>
      <c r="O4143" s="597"/>
      <c r="P4143" s="597"/>
      <c r="Q4143" s="597"/>
      <c r="R4143" s="597"/>
      <c r="S4143" s="597"/>
      <c r="T4143" s="598"/>
      <c r="U4143" s="598"/>
      <c r="V4143" s="598"/>
      <c r="W4143" s="599"/>
      <c r="X4143" s="600"/>
      <c r="Y4143" s="756"/>
      <c r="Z4143" s="601"/>
      <c r="AA4143" s="6"/>
      <c r="AB4143" s="598"/>
      <c r="AC4143" s="602"/>
      <c r="AD4143" s="603"/>
      <c r="AE4143" s="6"/>
      <c r="AF4143" s="604"/>
      <c r="AG4143" s="596"/>
      <c r="AH4143" s="605"/>
      <c r="AI4143" s="606"/>
      <c r="AJ4143" s="608">
        <v>0</v>
      </c>
      <c r="AK4143" s="672">
        <f t="shared" si="681"/>
        <v>0</v>
      </c>
    </row>
    <row r="4144" spans="1:37" s="5" customFormat="1" ht="11.45" customHeight="1" x14ac:dyDescent="0.35">
      <c r="A4144" s="588"/>
      <c r="B4144" s="589"/>
      <c r="C4144" s="590"/>
      <c r="E4144" s="591"/>
      <c r="F4144" s="6">
        <v>0</v>
      </c>
      <c r="G4144" s="6"/>
      <c r="H4144" s="593"/>
      <c r="I4144" s="593"/>
      <c r="J4144" s="594" t="s">
        <v>393</v>
      </c>
      <c r="K4144" s="6" t="str">
        <f t="shared" si="682"/>
        <v/>
      </c>
      <c r="L4144" s="595"/>
      <c r="M4144" s="596"/>
      <c r="N4144" s="597"/>
      <c r="O4144" s="597"/>
      <c r="P4144" s="597"/>
      <c r="Q4144" s="597"/>
      <c r="R4144" s="597"/>
      <c r="S4144" s="597"/>
      <c r="T4144" s="598"/>
      <c r="U4144" s="598"/>
      <c r="V4144" s="598"/>
      <c r="W4144" s="599"/>
      <c r="X4144" s="600"/>
      <c r="Y4144" s="756"/>
      <c r="Z4144" s="601"/>
      <c r="AA4144" s="6"/>
      <c r="AB4144" s="598"/>
      <c r="AC4144" s="602"/>
      <c r="AD4144" s="603"/>
      <c r="AE4144" s="6"/>
      <c r="AF4144" s="604"/>
      <c r="AG4144" s="596"/>
      <c r="AH4144" s="605"/>
      <c r="AI4144" s="606"/>
      <c r="AJ4144" s="608">
        <v>0</v>
      </c>
      <c r="AK4144" s="672">
        <f t="shared" ref="AK4144:AK4175" si="683">C4144</f>
        <v>0</v>
      </c>
    </row>
    <row r="4145" spans="1:37" s="5" customFormat="1" ht="11.45" customHeight="1" x14ac:dyDescent="0.35">
      <c r="A4145" s="588"/>
      <c r="B4145" s="589"/>
      <c r="C4145" s="590"/>
      <c r="E4145" s="591"/>
      <c r="F4145" s="6">
        <v>0</v>
      </c>
      <c r="G4145" s="6"/>
      <c r="H4145" s="593"/>
      <c r="I4145" s="593"/>
      <c r="J4145" s="594" t="s">
        <v>393</v>
      </c>
      <c r="K4145" s="6" t="str">
        <f t="shared" si="682"/>
        <v/>
      </c>
      <c r="L4145" s="595"/>
      <c r="M4145" s="596"/>
      <c r="N4145" s="597"/>
      <c r="O4145" s="597"/>
      <c r="P4145" s="597"/>
      <c r="Q4145" s="597"/>
      <c r="R4145" s="597"/>
      <c r="S4145" s="597"/>
      <c r="T4145" s="598"/>
      <c r="U4145" s="598"/>
      <c r="V4145" s="598"/>
      <c r="W4145" s="599"/>
      <c r="X4145" s="600"/>
      <c r="Y4145" s="756"/>
      <c r="Z4145" s="601"/>
      <c r="AA4145" s="6"/>
      <c r="AB4145" s="598"/>
      <c r="AC4145" s="602"/>
      <c r="AD4145" s="603"/>
      <c r="AE4145" s="6"/>
      <c r="AF4145" s="604"/>
      <c r="AG4145" s="596"/>
      <c r="AH4145" s="605"/>
      <c r="AI4145" s="606"/>
      <c r="AJ4145" s="608">
        <v>0</v>
      </c>
      <c r="AK4145" s="672">
        <f t="shared" si="683"/>
        <v>0</v>
      </c>
    </row>
    <row r="4146" spans="1:37" s="5" customFormat="1" ht="11.45" customHeight="1" x14ac:dyDescent="0.35">
      <c r="A4146" s="588"/>
      <c r="B4146" s="589"/>
      <c r="C4146" s="590"/>
      <c r="E4146" s="591"/>
      <c r="F4146" s="6">
        <v>0</v>
      </c>
      <c r="G4146" s="6"/>
      <c r="H4146" s="593"/>
      <c r="I4146" s="593"/>
      <c r="J4146" s="594" t="s">
        <v>393</v>
      </c>
      <c r="K4146" s="6" t="str">
        <f t="shared" si="682"/>
        <v/>
      </c>
      <c r="L4146" s="595"/>
      <c r="M4146" s="596"/>
      <c r="N4146" s="597"/>
      <c r="O4146" s="597"/>
      <c r="P4146" s="597"/>
      <c r="Q4146" s="597"/>
      <c r="R4146" s="597"/>
      <c r="S4146" s="597"/>
      <c r="T4146" s="598"/>
      <c r="U4146" s="598"/>
      <c r="V4146" s="598"/>
      <c r="W4146" s="599"/>
      <c r="X4146" s="600"/>
      <c r="Y4146" s="756"/>
      <c r="Z4146" s="601"/>
      <c r="AA4146" s="6"/>
      <c r="AB4146" s="598"/>
      <c r="AC4146" s="602"/>
      <c r="AD4146" s="603"/>
      <c r="AE4146" s="6"/>
      <c r="AF4146" s="604"/>
      <c r="AG4146" s="596"/>
      <c r="AH4146" s="605"/>
      <c r="AI4146" s="606"/>
      <c r="AJ4146" s="608">
        <v>0</v>
      </c>
      <c r="AK4146" s="672">
        <f t="shared" si="683"/>
        <v>0</v>
      </c>
    </row>
    <row r="4147" spans="1:37" s="5" customFormat="1" ht="11.45" customHeight="1" x14ac:dyDescent="0.35">
      <c r="A4147" s="588"/>
      <c r="B4147" s="589"/>
      <c r="C4147" s="590"/>
      <c r="E4147" s="591"/>
      <c r="F4147" s="6">
        <v>0</v>
      </c>
      <c r="G4147" s="6"/>
      <c r="H4147" s="593"/>
      <c r="I4147" s="593"/>
      <c r="J4147" s="594" t="s">
        <v>393</v>
      </c>
      <c r="K4147" s="6" t="str">
        <f t="shared" si="682"/>
        <v/>
      </c>
      <c r="L4147" s="595"/>
      <c r="M4147" s="596"/>
      <c r="N4147" s="597"/>
      <c r="O4147" s="597"/>
      <c r="P4147" s="597"/>
      <c r="Q4147" s="597"/>
      <c r="R4147" s="597"/>
      <c r="S4147" s="597"/>
      <c r="T4147" s="598"/>
      <c r="U4147" s="598"/>
      <c r="V4147" s="598"/>
      <c r="W4147" s="599"/>
      <c r="X4147" s="600"/>
      <c r="Y4147" s="756"/>
      <c r="Z4147" s="601"/>
      <c r="AA4147" s="6"/>
      <c r="AB4147" s="598"/>
      <c r="AC4147" s="602"/>
      <c r="AD4147" s="603"/>
      <c r="AE4147" s="6"/>
      <c r="AF4147" s="604"/>
      <c r="AG4147" s="596"/>
      <c r="AH4147" s="605"/>
      <c r="AI4147" s="606"/>
      <c r="AJ4147" s="608">
        <v>0</v>
      </c>
      <c r="AK4147" s="672">
        <f t="shared" si="683"/>
        <v>0</v>
      </c>
    </row>
    <row r="4148" spans="1:37" s="5" customFormat="1" ht="11.45" customHeight="1" x14ac:dyDescent="0.35">
      <c r="A4148" s="588"/>
      <c r="B4148" s="589"/>
      <c r="C4148" s="590"/>
      <c r="E4148" s="591"/>
      <c r="F4148" s="6">
        <v>0</v>
      </c>
      <c r="G4148" s="6"/>
      <c r="H4148" s="593"/>
      <c r="I4148" s="593"/>
      <c r="J4148" s="594" t="s">
        <v>393</v>
      </c>
      <c r="K4148" s="6" t="str">
        <f t="shared" si="682"/>
        <v/>
      </c>
      <c r="L4148" s="595"/>
      <c r="M4148" s="596"/>
      <c r="N4148" s="597"/>
      <c r="O4148" s="597"/>
      <c r="P4148" s="597"/>
      <c r="Q4148" s="597"/>
      <c r="R4148" s="597"/>
      <c r="S4148" s="597"/>
      <c r="T4148" s="598"/>
      <c r="U4148" s="598"/>
      <c r="V4148" s="598"/>
      <c r="W4148" s="599"/>
      <c r="X4148" s="600"/>
      <c r="Y4148" s="756"/>
      <c r="Z4148" s="601"/>
      <c r="AA4148" s="6"/>
      <c r="AB4148" s="598"/>
      <c r="AC4148" s="602"/>
      <c r="AD4148" s="603"/>
      <c r="AE4148" s="6"/>
      <c r="AF4148" s="604"/>
      <c r="AG4148" s="596"/>
      <c r="AH4148" s="605"/>
      <c r="AI4148" s="606"/>
      <c r="AJ4148" s="608">
        <v>0</v>
      </c>
      <c r="AK4148" s="672">
        <f t="shared" si="683"/>
        <v>0</v>
      </c>
    </row>
    <row r="4149" spans="1:37" s="5" customFormat="1" ht="11.45" customHeight="1" x14ac:dyDescent="0.35">
      <c r="A4149" s="588"/>
      <c r="B4149" s="589"/>
      <c r="C4149" s="590"/>
      <c r="E4149" s="591"/>
      <c r="F4149" s="6">
        <v>0</v>
      </c>
      <c r="G4149" s="6"/>
      <c r="H4149" s="593"/>
      <c r="I4149" s="593"/>
      <c r="J4149" s="594" t="s">
        <v>393</v>
      </c>
      <c r="K4149" s="6" t="str">
        <f t="shared" si="682"/>
        <v/>
      </c>
      <c r="L4149" s="595"/>
      <c r="M4149" s="596"/>
      <c r="N4149" s="597"/>
      <c r="O4149" s="597"/>
      <c r="P4149" s="597"/>
      <c r="Q4149" s="597"/>
      <c r="R4149" s="597"/>
      <c r="S4149" s="597"/>
      <c r="T4149" s="598"/>
      <c r="U4149" s="598"/>
      <c r="V4149" s="598"/>
      <c r="W4149" s="599"/>
      <c r="X4149" s="600"/>
      <c r="Y4149" s="756"/>
      <c r="Z4149" s="601"/>
      <c r="AA4149" s="6"/>
      <c r="AB4149" s="598"/>
      <c r="AC4149" s="602"/>
      <c r="AD4149" s="603"/>
      <c r="AE4149" s="6"/>
      <c r="AF4149" s="604"/>
      <c r="AG4149" s="596"/>
      <c r="AH4149" s="605"/>
      <c r="AI4149" s="606"/>
      <c r="AJ4149" s="608">
        <v>0</v>
      </c>
      <c r="AK4149" s="672">
        <f t="shared" si="683"/>
        <v>0</v>
      </c>
    </row>
    <row r="4150" spans="1:37" s="5" customFormat="1" ht="11.45" customHeight="1" x14ac:dyDescent="0.35">
      <c r="A4150" s="588"/>
      <c r="B4150" s="589"/>
      <c r="C4150" s="590"/>
      <c r="E4150" s="591"/>
      <c r="F4150" s="6">
        <v>0</v>
      </c>
      <c r="G4150" s="6"/>
      <c r="H4150" s="593"/>
      <c r="I4150" s="593"/>
      <c r="J4150" s="594" t="s">
        <v>393</v>
      </c>
      <c r="K4150" s="6" t="str">
        <f t="shared" si="682"/>
        <v/>
      </c>
      <c r="L4150" s="595"/>
      <c r="M4150" s="596"/>
      <c r="N4150" s="597"/>
      <c r="O4150" s="597"/>
      <c r="P4150" s="597"/>
      <c r="Q4150" s="597"/>
      <c r="R4150" s="597"/>
      <c r="S4150" s="597"/>
      <c r="T4150" s="598"/>
      <c r="U4150" s="598"/>
      <c r="V4150" s="598"/>
      <c r="W4150" s="599"/>
      <c r="X4150" s="600"/>
      <c r="Y4150" s="756"/>
      <c r="Z4150" s="601"/>
      <c r="AA4150" s="6"/>
      <c r="AB4150" s="598"/>
      <c r="AC4150" s="602"/>
      <c r="AD4150" s="603"/>
      <c r="AE4150" s="6"/>
      <c r="AF4150" s="604"/>
      <c r="AG4150" s="596"/>
      <c r="AH4150" s="605"/>
      <c r="AI4150" s="606"/>
      <c r="AJ4150" s="608">
        <v>0</v>
      </c>
      <c r="AK4150" s="672">
        <f t="shared" si="683"/>
        <v>0</v>
      </c>
    </row>
    <row r="4151" spans="1:37" s="5" customFormat="1" ht="11.45" customHeight="1" x14ac:dyDescent="0.35">
      <c r="A4151" s="588"/>
      <c r="B4151" s="589"/>
      <c r="C4151" s="590"/>
      <c r="E4151" s="591"/>
      <c r="F4151" s="6">
        <v>0</v>
      </c>
      <c r="G4151" s="6"/>
      <c r="H4151" s="593"/>
      <c r="I4151" s="593"/>
      <c r="J4151" s="594" t="s">
        <v>393</v>
      </c>
      <c r="K4151" s="6" t="str">
        <f t="shared" si="682"/>
        <v/>
      </c>
      <c r="L4151" s="595"/>
      <c r="M4151" s="596"/>
      <c r="N4151" s="597"/>
      <c r="O4151" s="597"/>
      <c r="P4151" s="597"/>
      <c r="Q4151" s="597"/>
      <c r="R4151" s="597"/>
      <c r="S4151" s="597"/>
      <c r="T4151" s="598"/>
      <c r="U4151" s="598"/>
      <c r="V4151" s="598"/>
      <c r="W4151" s="599"/>
      <c r="X4151" s="600"/>
      <c r="Y4151" s="756"/>
      <c r="Z4151" s="601"/>
      <c r="AA4151" s="6"/>
      <c r="AB4151" s="598"/>
      <c r="AC4151" s="602"/>
      <c r="AD4151" s="603"/>
      <c r="AE4151" s="6"/>
      <c r="AF4151" s="604"/>
      <c r="AG4151" s="596"/>
      <c r="AH4151" s="605"/>
      <c r="AI4151" s="606"/>
      <c r="AJ4151" s="608">
        <v>0</v>
      </c>
      <c r="AK4151" s="672">
        <f t="shared" si="683"/>
        <v>0</v>
      </c>
    </row>
    <row r="4152" spans="1:37" s="5" customFormat="1" ht="11.45" customHeight="1" x14ac:dyDescent="0.35">
      <c r="A4152" s="588"/>
      <c r="B4152" s="589"/>
      <c r="C4152" s="590"/>
      <c r="E4152" s="591"/>
      <c r="F4152" s="6">
        <v>0</v>
      </c>
      <c r="G4152" s="6"/>
      <c r="H4152" s="593"/>
      <c r="I4152" s="593"/>
      <c r="J4152" s="594" t="s">
        <v>393</v>
      </c>
      <c r="K4152" s="6" t="str">
        <f t="shared" si="682"/>
        <v/>
      </c>
      <c r="L4152" s="595"/>
      <c r="M4152" s="596"/>
      <c r="N4152" s="597"/>
      <c r="O4152" s="597"/>
      <c r="P4152" s="597"/>
      <c r="Q4152" s="597"/>
      <c r="R4152" s="597"/>
      <c r="S4152" s="597"/>
      <c r="T4152" s="598"/>
      <c r="U4152" s="598"/>
      <c r="V4152" s="598"/>
      <c r="W4152" s="599"/>
      <c r="X4152" s="600"/>
      <c r="Y4152" s="756"/>
      <c r="Z4152" s="601"/>
      <c r="AA4152" s="6"/>
      <c r="AB4152" s="598"/>
      <c r="AC4152" s="602"/>
      <c r="AD4152" s="603"/>
      <c r="AE4152" s="6"/>
      <c r="AF4152" s="604"/>
      <c r="AG4152" s="596"/>
      <c r="AH4152" s="605"/>
      <c r="AI4152" s="606"/>
      <c r="AJ4152" s="608">
        <v>0</v>
      </c>
      <c r="AK4152" s="672">
        <f t="shared" si="683"/>
        <v>0</v>
      </c>
    </row>
    <row r="4153" spans="1:37" s="5" customFormat="1" ht="11.45" customHeight="1" x14ac:dyDescent="0.35">
      <c r="A4153" s="588"/>
      <c r="B4153" s="589"/>
      <c r="C4153" s="590"/>
      <c r="E4153" s="591"/>
      <c r="F4153" s="6">
        <v>0</v>
      </c>
      <c r="G4153" s="6"/>
      <c r="H4153" s="593"/>
      <c r="I4153" s="593"/>
      <c r="J4153" s="594" t="s">
        <v>393</v>
      </c>
      <c r="K4153" s="6" t="str">
        <f t="shared" ref="K4153:K4175" si="684" xml:space="preserve">
IF(OR($E4153="",$A$3&lt;&gt;"МОСКВА"),"",
IF(AND($AJ4153&gt;=1,$AJ4153&lt;20),"*",
IF(AND($AJ4153&gt;=20,$AJ4153&lt;100),"**",
IF(($AJ4153&gt;=100),"***","--"))))</f>
        <v/>
      </c>
      <c r="L4153" s="595"/>
      <c r="M4153" s="596"/>
      <c r="N4153" s="597"/>
      <c r="O4153" s="597"/>
      <c r="P4153" s="597"/>
      <c r="Q4153" s="597"/>
      <c r="R4153" s="597"/>
      <c r="S4153" s="597"/>
      <c r="T4153" s="598"/>
      <c r="U4153" s="598"/>
      <c r="V4153" s="598"/>
      <c r="W4153" s="599"/>
      <c r="X4153" s="600"/>
      <c r="Y4153" s="756"/>
      <c r="Z4153" s="601"/>
      <c r="AA4153" s="6"/>
      <c r="AB4153" s="598"/>
      <c r="AC4153" s="602"/>
      <c r="AD4153" s="603"/>
      <c r="AE4153" s="6"/>
      <c r="AF4153" s="604"/>
      <c r="AG4153" s="596"/>
      <c r="AH4153" s="605"/>
      <c r="AI4153" s="606"/>
      <c r="AJ4153" s="608">
        <v>0</v>
      </c>
      <c r="AK4153" s="672">
        <f t="shared" si="683"/>
        <v>0</v>
      </c>
    </row>
    <row r="4154" spans="1:37" s="5" customFormat="1" ht="11.45" customHeight="1" x14ac:dyDescent="0.35">
      <c r="A4154" s="588"/>
      <c r="B4154" s="589"/>
      <c r="C4154" s="590"/>
      <c r="E4154" s="591"/>
      <c r="F4154" s="6">
        <v>0</v>
      </c>
      <c r="G4154" s="6"/>
      <c r="H4154" s="593"/>
      <c r="I4154" s="593"/>
      <c r="J4154" s="594" t="s">
        <v>393</v>
      </c>
      <c r="K4154" s="6" t="str">
        <f t="shared" si="684"/>
        <v/>
      </c>
      <c r="L4154" s="595"/>
      <c r="M4154" s="596"/>
      <c r="N4154" s="597"/>
      <c r="O4154" s="597"/>
      <c r="P4154" s="597"/>
      <c r="Q4154" s="597"/>
      <c r="R4154" s="597"/>
      <c r="S4154" s="597"/>
      <c r="T4154" s="598"/>
      <c r="U4154" s="598"/>
      <c r="V4154" s="598"/>
      <c r="W4154" s="599"/>
      <c r="X4154" s="600"/>
      <c r="Y4154" s="756"/>
      <c r="Z4154" s="601"/>
      <c r="AA4154" s="6"/>
      <c r="AB4154" s="598"/>
      <c r="AC4154" s="602"/>
      <c r="AD4154" s="603"/>
      <c r="AE4154" s="6"/>
      <c r="AF4154" s="604"/>
      <c r="AG4154" s="596"/>
      <c r="AH4154" s="605"/>
      <c r="AI4154" s="606"/>
      <c r="AJ4154" s="608">
        <v>0</v>
      </c>
      <c r="AK4154" s="672">
        <f t="shared" si="683"/>
        <v>0</v>
      </c>
    </row>
    <row r="4155" spans="1:37" s="5" customFormat="1" ht="11.45" customHeight="1" x14ac:dyDescent="0.35">
      <c r="A4155" s="588"/>
      <c r="B4155" s="589"/>
      <c r="C4155" s="590"/>
      <c r="E4155" s="591"/>
      <c r="F4155" s="6">
        <v>0</v>
      </c>
      <c r="G4155" s="6"/>
      <c r="H4155" s="593"/>
      <c r="I4155" s="593"/>
      <c r="J4155" s="594" t="s">
        <v>393</v>
      </c>
      <c r="K4155" s="6" t="str">
        <f t="shared" si="684"/>
        <v/>
      </c>
      <c r="L4155" s="595"/>
      <c r="M4155" s="596"/>
      <c r="N4155" s="597"/>
      <c r="O4155" s="597"/>
      <c r="P4155" s="597"/>
      <c r="Q4155" s="597"/>
      <c r="R4155" s="597"/>
      <c r="S4155" s="597"/>
      <c r="T4155" s="598"/>
      <c r="U4155" s="598"/>
      <c r="V4155" s="598"/>
      <c r="W4155" s="599"/>
      <c r="X4155" s="600"/>
      <c r="Y4155" s="756"/>
      <c r="Z4155" s="601"/>
      <c r="AA4155" s="6"/>
      <c r="AB4155" s="598"/>
      <c r="AC4155" s="602"/>
      <c r="AD4155" s="603"/>
      <c r="AE4155" s="6"/>
      <c r="AF4155" s="604"/>
      <c r="AG4155" s="596"/>
      <c r="AH4155" s="605"/>
      <c r="AI4155" s="606"/>
      <c r="AJ4155" s="608">
        <v>0</v>
      </c>
      <c r="AK4155" s="672">
        <f t="shared" si="683"/>
        <v>0</v>
      </c>
    </row>
    <row r="4156" spans="1:37" s="5" customFormat="1" ht="11.45" customHeight="1" x14ac:dyDescent="0.35">
      <c r="A4156" s="588"/>
      <c r="B4156" s="589"/>
      <c r="C4156" s="590"/>
      <c r="E4156" s="591"/>
      <c r="F4156" s="6">
        <v>0</v>
      </c>
      <c r="G4156" s="6"/>
      <c r="H4156" s="593"/>
      <c r="I4156" s="593"/>
      <c r="J4156" s="594" t="s">
        <v>393</v>
      </c>
      <c r="K4156" s="6" t="str">
        <f t="shared" si="684"/>
        <v/>
      </c>
      <c r="L4156" s="595"/>
      <c r="M4156" s="596"/>
      <c r="N4156" s="597"/>
      <c r="O4156" s="597"/>
      <c r="P4156" s="597"/>
      <c r="Q4156" s="597"/>
      <c r="R4156" s="597"/>
      <c r="S4156" s="597"/>
      <c r="T4156" s="598"/>
      <c r="U4156" s="598"/>
      <c r="V4156" s="598"/>
      <c r="W4156" s="599"/>
      <c r="X4156" s="600"/>
      <c r="Y4156" s="756"/>
      <c r="Z4156" s="601"/>
      <c r="AA4156" s="6"/>
      <c r="AB4156" s="598"/>
      <c r="AC4156" s="602"/>
      <c r="AD4156" s="603"/>
      <c r="AE4156" s="6"/>
      <c r="AF4156" s="604"/>
      <c r="AG4156" s="596"/>
      <c r="AH4156" s="605"/>
      <c r="AI4156" s="606"/>
      <c r="AJ4156" s="608">
        <v>0</v>
      </c>
      <c r="AK4156" s="672">
        <f t="shared" si="683"/>
        <v>0</v>
      </c>
    </row>
    <row r="4157" spans="1:37" s="5" customFormat="1" ht="11.45" customHeight="1" x14ac:dyDescent="0.35">
      <c r="A4157" s="588"/>
      <c r="B4157" s="589"/>
      <c r="C4157" s="590"/>
      <c r="E4157" s="591"/>
      <c r="F4157" s="6">
        <v>0</v>
      </c>
      <c r="G4157" s="6"/>
      <c r="H4157" s="593"/>
      <c r="I4157" s="593"/>
      <c r="J4157" s="594" t="s">
        <v>393</v>
      </c>
      <c r="K4157" s="6" t="str">
        <f t="shared" si="684"/>
        <v/>
      </c>
      <c r="L4157" s="595"/>
      <c r="M4157" s="596"/>
      <c r="N4157" s="597"/>
      <c r="O4157" s="597"/>
      <c r="P4157" s="597"/>
      <c r="Q4157" s="597"/>
      <c r="R4157" s="597"/>
      <c r="S4157" s="597"/>
      <c r="T4157" s="598"/>
      <c r="U4157" s="598"/>
      <c r="V4157" s="598"/>
      <c r="W4157" s="599"/>
      <c r="X4157" s="600"/>
      <c r="Y4157" s="756"/>
      <c r="Z4157" s="601"/>
      <c r="AA4157" s="6"/>
      <c r="AB4157" s="598"/>
      <c r="AC4157" s="602"/>
      <c r="AD4157" s="603"/>
      <c r="AE4157" s="6"/>
      <c r="AF4157" s="604"/>
      <c r="AG4157" s="596"/>
      <c r="AH4157" s="605"/>
      <c r="AI4157" s="606"/>
      <c r="AJ4157" s="608">
        <v>0</v>
      </c>
      <c r="AK4157" s="672">
        <f t="shared" si="683"/>
        <v>0</v>
      </c>
    </row>
    <row r="4158" spans="1:37" s="5" customFormat="1" ht="11.45" customHeight="1" x14ac:dyDescent="0.35">
      <c r="A4158" s="588"/>
      <c r="B4158" s="589"/>
      <c r="C4158" s="590"/>
      <c r="E4158" s="591"/>
      <c r="F4158" s="6">
        <v>0</v>
      </c>
      <c r="G4158" s="6"/>
      <c r="H4158" s="593"/>
      <c r="I4158" s="593"/>
      <c r="J4158" s="594" t="s">
        <v>393</v>
      </c>
      <c r="K4158" s="6" t="str">
        <f t="shared" si="684"/>
        <v/>
      </c>
      <c r="L4158" s="595"/>
      <c r="M4158" s="596"/>
      <c r="N4158" s="597"/>
      <c r="O4158" s="597"/>
      <c r="P4158" s="597"/>
      <c r="Q4158" s="597"/>
      <c r="R4158" s="597"/>
      <c r="S4158" s="597"/>
      <c r="T4158" s="598"/>
      <c r="U4158" s="598"/>
      <c r="V4158" s="598"/>
      <c r="W4158" s="599"/>
      <c r="X4158" s="600"/>
      <c r="Y4158" s="756"/>
      <c r="Z4158" s="601"/>
      <c r="AA4158" s="6"/>
      <c r="AB4158" s="598"/>
      <c r="AC4158" s="602"/>
      <c r="AD4158" s="603"/>
      <c r="AE4158" s="6"/>
      <c r="AF4158" s="604"/>
      <c r="AG4158" s="596"/>
      <c r="AH4158" s="605"/>
      <c r="AI4158" s="606"/>
      <c r="AJ4158" s="608">
        <v>0</v>
      </c>
      <c r="AK4158" s="672">
        <f t="shared" si="683"/>
        <v>0</v>
      </c>
    </row>
    <row r="4159" spans="1:37" s="5" customFormat="1" ht="11.45" customHeight="1" x14ac:dyDescent="0.35">
      <c r="A4159" s="588"/>
      <c r="B4159" s="589"/>
      <c r="C4159" s="590"/>
      <c r="E4159" s="591"/>
      <c r="F4159" s="6">
        <v>0</v>
      </c>
      <c r="G4159" s="6"/>
      <c r="H4159" s="593"/>
      <c r="I4159" s="593"/>
      <c r="J4159" s="594" t="s">
        <v>393</v>
      </c>
      <c r="K4159" s="6" t="str">
        <f t="shared" si="684"/>
        <v/>
      </c>
      <c r="L4159" s="595"/>
      <c r="M4159" s="596"/>
      <c r="N4159" s="597"/>
      <c r="O4159" s="597"/>
      <c r="P4159" s="597"/>
      <c r="Q4159" s="597"/>
      <c r="R4159" s="597"/>
      <c r="S4159" s="597"/>
      <c r="T4159" s="598"/>
      <c r="U4159" s="598"/>
      <c r="V4159" s="598"/>
      <c r="W4159" s="599"/>
      <c r="X4159" s="600"/>
      <c r="Y4159" s="756"/>
      <c r="Z4159" s="601"/>
      <c r="AA4159" s="6"/>
      <c r="AB4159" s="598"/>
      <c r="AC4159" s="602"/>
      <c r="AD4159" s="603"/>
      <c r="AE4159" s="6"/>
      <c r="AF4159" s="604"/>
      <c r="AG4159" s="596"/>
      <c r="AH4159" s="605"/>
      <c r="AI4159" s="606"/>
      <c r="AJ4159" s="608">
        <v>0</v>
      </c>
      <c r="AK4159" s="672">
        <f t="shared" si="683"/>
        <v>0</v>
      </c>
    </row>
    <row r="4160" spans="1:37" s="5" customFormat="1" ht="11.45" customHeight="1" x14ac:dyDescent="0.35">
      <c r="A4160" s="588"/>
      <c r="B4160" s="589"/>
      <c r="C4160" s="590"/>
      <c r="E4160" s="591"/>
      <c r="F4160" s="6">
        <v>0</v>
      </c>
      <c r="G4160" s="6"/>
      <c r="H4160" s="593"/>
      <c r="I4160" s="593"/>
      <c r="J4160" s="594" t="s">
        <v>393</v>
      </c>
      <c r="K4160" s="6" t="str">
        <f t="shared" si="684"/>
        <v/>
      </c>
      <c r="L4160" s="595"/>
      <c r="M4160" s="596"/>
      <c r="N4160" s="597"/>
      <c r="O4160" s="597"/>
      <c r="P4160" s="597"/>
      <c r="Q4160" s="597"/>
      <c r="R4160" s="597"/>
      <c r="S4160" s="597"/>
      <c r="T4160" s="598"/>
      <c r="U4160" s="598"/>
      <c r="V4160" s="598"/>
      <c r="W4160" s="599"/>
      <c r="X4160" s="600"/>
      <c r="Y4160" s="756"/>
      <c r="Z4160" s="601"/>
      <c r="AA4160" s="6"/>
      <c r="AB4160" s="598"/>
      <c r="AC4160" s="602"/>
      <c r="AD4160" s="603"/>
      <c r="AE4160" s="6"/>
      <c r="AF4160" s="604"/>
      <c r="AG4160" s="596"/>
      <c r="AH4160" s="605"/>
      <c r="AI4160" s="606"/>
      <c r="AJ4160" s="608">
        <v>0</v>
      </c>
      <c r="AK4160" s="672">
        <f t="shared" si="683"/>
        <v>0</v>
      </c>
    </row>
    <row r="4161" spans="1:37" s="5" customFormat="1" ht="11.45" customHeight="1" x14ac:dyDescent="0.35">
      <c r="A4161" s="588"/>
      <c r="B4161" s="589"/>
      <c r="C4161" s="590"/>
      <c r="E4161" s="591"/>
      <c r="F4161" s="6">
        <v>0</v>
      </c>
      <c r="G4161" s="6"/>
      <c r="H4161" s="593"/>
      <c r="I4161" s="593"/>
      <c r="J4161" s="594" t="s">
        <v>393</v>
      </c>
      <c r="K4161" s="6" t="str">
        <f t="shared" si="684"/>
        <v/>
      </c>
      <c r="L4161" s="595"/>
      <c r="M4161" s="596"/>
      <c r="N4161" s="597"/>
      <c r="O4161" s="597"/>
      <c r="P4161" s="597"/>
      <c r="Q4161" s="597"/>
      <c r="R4161" s="597"/>
      <c r="S4161" s="597"/>
      <c r="T4161" s="598"/>
      <c r="U4161" s="598"/>
      <c r="V4161" s="598"/>
      <c r="W4161" s="599"/>
      <c r="X4161" s="600"/>
      <c r="Y4161" s="756"/>
      <c r="Z4161" s="601"/>
      <c r="AA4161" s="6"/>
      <c r="AB4161" s="598"/>
      <c r="AC4161" s="602"/>
      <c r="AD4161" s="603"/>
      <c r="AE4161" s="6"/>
      <c r="AF4161" s="604"/>
      <c r="AG4161" s="596"/>
      <c r="AH4161" s="605"/>
      <c r="AI4161" s="606"/>
      <c r="AJ4161" s="608">
        <v>0</v>
      </c>
      <c r="AK4161" s="672">
        <f t="shared" si="683"/>
        <v>0</v>
      </c>
    </row>
    <row r="4162" spans="1:37" s="5" customFormat="1" ht="11.45" customHeight="1" x14ac:dyDescent="0.35">
      <c r="A4162" s="588"/>
      <c r="B4162" s="589"/>
      <c r="C4162" s="590"/>
      <c r="E4162" s="591"/>
      <c r="F4162" s="6">
        <v>0</v>
      </c>
      <c r="G4162" s="6"/>
      <c r="H4162" s="593"/>
      <c r="I4162" s="593"/>
      <c r="J4162" s="594" t="s">
        <v>393</v>
      </c>
      <c r="K4162" s="6" t="str">
        <f t="shared" si="684"/>
        <v/>
      </c>
      <c r="L4162" s="595"/>
      <c r="M4162" s="596"/>
      <c r="N4162" s="597"/>
      <c r="O4162" s="597"/>
      <c r="P4162" s="597"/>
      <c r="Q4162" s="597"/>
      <c r="R4162" s="597"/>
      <c r="S4162" s="597"/>
      <c r="T4162" s="598"/>
      <c r="U4162" s="598"/>
      <c r="V4162" s="598"/>
      <c r="W4162" s="599"/>
      <c r="X4162" s="600"/>
      <c r="Y4162" s="756"/>
      <c r="Z4162" s="601"/>
      <c r="AA4162" s="6"/>
      <c r="AB4162" s="598"/>
      <c r="AC4162" s="602"/>
      <c r="AD4162" s="603"/>
      <c r="AE4162" s="6"/>
      <c r="AF4162" s="604"/>
      <c r="AG4162" s="596"/>
      <c r="AH4162" s="605"/>
      <c r="AI4162" s="606"/>
      <c r="AJ4162" s="608">
        <v>0</v>
      </c>
      <c r="AK4162" s="672">
        <f t="shared" si="683"/>
        <v>0</v>
      </c>
    </row>
    <row r="4163" spans="1:37" s="5" customFormat="1" ht="11.45" customHeight="1" x14ac:dyDescent="0.35">
      <c r="A4163" s="588"/>
      <c r="B4163" s="589"/>
      <c r="C4163" s="590"/>
      <c r="E4163" s="591"/>
      <c r="F4163" s="6">
        <v>0</v>
      </c>
      <c r="G4163" s="6"/>
      <c r="H4163" s="593"/>
      <c r="I4163" s="593"/>
      <c r="J4163" s="594" t="s">
        <v>393</v>
      </c>
      <c r="K4163" s="6" t="str">
        <f t="shared" si="684"/>
        <v/>
      </c>
      <c r="L4163" s="595"/>
      <c r="M4163" s="596"/>
      <c r="N4163" s="597"/>
      <c r="O4163" s="597"/>
      <c r="P4163" s="597"/>
      <c r="Q4163" s="597"/>
      <c r="R4163" s="597"/>
      <c r="S4163" s="597"/>
      <c r="T4163" s="598"/>
      <c r="U4163" s="598"/>
      <c r="V4163" s="598"/>
      <c r="W4163" s="599"/>
      <c r="X4163" s="600"/>
      <c r="Y4163" s="756"/>
      <c r="Z4163" s="601"/>
      <c r="AA4163" s="6"/>
      <c r="AB4163" s="598"/>
      <c r="AC4163" s="602"/>
      <c r="AD4163" s="603"/>
      <c r="AE4163" s="6"/>
      <c r="AF4163" s="604"/>
      <c r="AG4163" s="596"/>
      <c r="AH4163" s="605"/>
      <c r="AI4163" s="606"/>
      <c r="AJ4163" s="608">
        <v>0</v>
      </c>
      <c r="AK4163" s="672">
        <f t="shared" si="683"/>
        <v>0</v>
      </c>
    </row>
    <row r="4164" spans="1:37" s="5" customFormat="1" ht="11.45" customHeight="1" x14ac:dyDescent="0.35">
      <c r="A4164" s="588"/>
      <c r="B4164" s="589"/>
      <c r="C4164" s="590"/>
      <c r="E4164" s="591"/>
      <c r="F4164" s="6">
        <v>0</v>
      </c>
      <c r="G4164" s="6"/>
      <c r="H4164" s="593"/>
      <c r="I4164" s="593"/>
      <c r="J4164" s="594" t="s">
        <v>393</v>
      </c>
      <c r="K4164" s="6" t="str">
        <f t="shared" si="684"/>
        <v/>
      </c>
      <c r="L4164" s="595"/>
      <c r="M4164" s="596"/>
      <c r="N4164" s="597"/>
      <c r="O4164" s="597"/>
      <c r="P4164" s="597"/>
      <c r="Q4164" s="597"/>
      <c r="R4164" s="597"/>
      <c r="S4164" s="597"/>
      <c r="T4164" s="598"/>
      <c r="U4164" s="598"/>
      <c r="V4164" s="598"/>
      <c r="W4164" s="599"/>
      <c r="X4164" s="600"/>
      <c r="Y4164" s="756"/>
      <c r="Z4164" s="601"/>
      <c r="AA4164" s="6"/>
      <c r="AB4164" s="598"/>
      <c r="AC4164" s="602"/>
      <c r="AD4164" s="603"/>
      <c r="AE4164" s="6"/>
      <c r="AF4164" s="604"/>
      <c r="AG4164" s="596"/>
      <c r="AH4164" s="605"/>
      <c r="AI4164" s="606"/>
      <c r="AJ4164" s="608">
        <v>0</v>
      </c>
      <c r="AK4164" s="672">
        <f t="shared" si="683"/>
        <v>0</v>
      </c>
    </row>
    <row r="4165" spans="1:37" s="5" customFormat="1" ht="11.45" customHeight="1" x14ac:dyDescent="0.35">
      <c r="A4165" s="588"/>
      <c r="B4165" s="589"/>
      <c r="C4165" s="590"/>
      <c r="E4165" s="591"/>
      <c r="F4165" s="6">
        <v>0</v>
      </c>
      <c r="G4165" s="6"/>
      <c r="H4165" s="593"/>
      <c r="I4165" s="593"/>
      <c r="J4165" s="594" t="s">
        <v>393</v>
      </c>
      <c r="K4165" s="6" t="str">
        <f t="shared" si="684"/>
        <v/>
      </c>
      <c r="L4165" s="595"/>
      <c r="M4165" s="596"/>
      <c r="N4165" s="597"/>
      <c r="O4165" s="597"/>
      <c r="P4165" s="597"/>
      <c r="Q4165" s="597"/>
      <c r="R4165" s="597"/>
      <c r="S4165" s="597"/>
      <c r="T4165" s="598"/>
      <c r="U4165" s="598"/>
      <c r="V4165" s="598"/>
      <c r="W4165" s="599"/>
      <c r="X4165" s="600"/>
      <c r="Y4165" s="756"/>
      <c r="Z4165" s="601"/>
      <c r="AA4165" s="6"/>
      <c r="AB4165" s="598"/>
      <c r="AC4165" s="602"/>
      <c r="AD4165" s="603"/>
      <c r="AE4165" s="6"/>
      <c r="AF4165" s="604"/>
      <c r="AG4165" s="596"/>
      <c r="AH4165" s="605"/>
      <c r="AI4165" s="606"/>
      <c r="AJ4165" s="608">
        <v>0</v>
      </c>
      <c r="AK4165" s="672">
        <f t="shared" si="683"/>
        <v>0</v>
      </c>
    </row>
    <row r="4166" spans="1:37" s="5" customFormat="1" ht="11.45" customHeight="1" x14ac:dyDescent="0.35">
      <c r="A4166" s="588"/>
      <c r="B4166" s="589"/>
      <c r="C4166" s="590"/>
      <c r="E4166" s="591"/>
      <c r="F4166" s="6">
        <v>0</v>
      </c>
      <c r="G4166" s="6"/>
      <c r="H4166" s="593"/>
      <c r="I4166" s="593"/>
      <c r="J4166" s="594" t="s">
        <v>393</v>
      </c>
      <c r="K4166" s="6" t="str">
        <f t="shared" si="684"/>
        <v/>
      </c>
      <c r="L4166" s="595"/>
      <c r="M4166" s="596"/>
      <c r="N4166" s="597"/>
      <c r="O4166" s="597"/>
      <c r="P4166" s="597"/>
      <c r="Q4166" s="597"/>
      <c r="R4166" s="597"/>
      <c r="S4166" s="597"/>
      <c r="T4166" s="598"/>
      <c r="U4166" s="598"/>
      <c r="V4166" s="598"/>
      <c r="W4166" s="599"/>
      <c r="X4166" s="600"/>
      <c r="Y4166" s="756"/>
      <c r="Z4166" s="601"/>
      <c r="AA4166" s="6"/>
      <c r="AB4166" s="598"/>
      <c r="AC4166" s="602"/>
      <c r="AD4166" s="603"/>
      <c r="AE4166" s="6"/>
      <c r="AF4166" s="604"/>
      <c r="AG4166" s="596"/>
      <c r="AH4166" s="605"/>
      <c r="AI4166" s="606"/>
      <c r="AJ4166" s="608">
        <v>0</v>
      </c>
      <c r="AK4166" s="672">
        <f t="shared" si="683"/>
        <v>0</v>
      </c>
    </row>
    <row r="4167" spans="1:37" s="5" customFormat="1" ht="11.45" customHeight="1" x14ac:dyDescent="0.35">
      <c r="A4167" s="588"/>
      <c r="B4167" s="589"/>
      <c r="C4167" s="590"/>
      <c r="E4167" s="591"/>
      <c r="F4167" s="6">
        <v>0</v>
      </c>
      <c r="G4167" s="6"/>
      <c r="H4167" s="593"/>
      <c r="I4167" s="593"/>
      <c r="J4167" s="594" t="s">
        <v>393</v>
      </c>
      <c r="K4167" s="6" t="str">
        <f t="shared" si="684"/>
        <v/>
      </c>
      <c r="L4167" s="595"/>
      <c r="M4167" s="596"/>
      <c r="N4167" s="597"/>
      <c r="O4167" s="597"/>
      <c r="P4167" s="597"/>
      <c r="Q4167" s="597"/>
      <c r="R4167" s="597"/>
      <c r="S4167" s="597"/>
      <c r="T4167" s="598"/>
      <c r="U4167" s="598"/>
      <c r="V4167" s="598"/>
      <c r="W4167" s="599"/>
      <c r="X4167" s="600"/>
      <c r="Y4167" s="756"/>
      <c r="Z4167" s="601"/>
      <c r="AA4167" s="6"/>
      <c r="AB4167" s="598"/>
      <c r="AC4167" s="602"/>
      <c r="AD4167" s="603"/>
      <c r="AE4167" s="6"/>
      <c r="AF4167" s="604"/>
      <c r="AG4167" s="596"/>
      <c r="AH4167" s="605"/>
      <c r="AI4167" s="606"/>
      <c r="AJ4167" s="608">
        <v>0</v>
      </c>
      <c r="AK4167" s="672">
        <f t="shared" si="683"/>
        <v>0</v>
      </c>
    </row>
    <row r="4168" spans="1:37" s="5" customFormat="1" ht="11.45" customHeight="1" x14ac:dyDescent="0.35">
      <c r="A4168" s="588"/>
      <c r="B4168" s="589"/>
      <c r="C4168" s="590"/>
      <c r="E4168" s="591"/>
      <c r="F4168" s="6">
        <v>0</v>
      </c>
      <c r="G4168" s="6"/>
      <c r="H4168" s="593"/>
      <c r="I4168" s="593"/>
      <c r="J4168" s="594" t="s">
        <v>393</v>
      </c>
      <c r="K4168" s="6" t="str">
        <f t="shared" si="684"/>
        <v/>
      </c>
      <c r="L4168" s="595"/>
      <c r="M4168" s="596"/>
      <c r="N4168" s="597"/>
      <c r="O4168" s="597"/>
      <c r="P4168" s="597"/>
      <c r="Q4168" s="597"/>
      <c r="R4168" s="597"/>
      <c r="S4168" s="597"/>
      <c r="T4168" s="598"/>
      <c r="U4168" s="598"/>
      <c r="V4168" s="598"/>
      <c r="W4168" s="599"/>
      <c r="X4168" s="600"/>
      <c r="Y4168" s="756"/>
      <c r="Z4168" s="601"/>
      <c r="AA4168" s="6"/>
      <c r="AB4168" s="598"/>
      <c r="AC4168" s="602"/>
      <c r="AD4168" s="603"/>
      <c r="AE4168" s="6"/>
      <c r="AF4168" s="604"/>
      <c r="AG4168" s="596"/>
      <c r="AH4168" s="605"/>
      <c r="AI4168" s="606"/>
      <c r="AJ4168" s="608">
        <v>0</v>
      </c>
      <c r="AK4168" s="672">
        <f t="shared" si="683"/>
        <v>0</v>
      </c>
    </row>
    <row r="4169" spans="1:37" s="5" customFormat="1" ht="11.45" customHeight="1" x14ac:dyDescent="0.35">
      <c r="A4169" s="588"/>
      <c r="B4169" s="589"/>
      <c r="C4169" s="590"/>
      <c r="E4169" s="591"/>
      <c r="F4169" s="6">
        <v>0</v>
      </c>
      <c r="G4169" s="6"/>
      <c r="H4169" s="593"/>
      <c r="I4169" s="593"/>
      <c r="J4169" s="594" t="s">
        <v>393</v>
      </c>
      <c r="K4169" s="6" t="str">
        <f t="shared" si="684"/>
        <v/>
      </c>
      <c r="L4169" s="595"/>
      <c r="M4169" s="596"/>
      <c r="N4169" s="597"/>
      <c r="O4169" s="597"/>
      <c r="P4169" s="597"/>
      <c r="Q4169" s="597"/>
      <c r="R4169" s="597"/>
      <c r="S4169" s="597"/>
      <c r="T4169" s="598"/>
      <c r="U4169" s="598"/>
      <c r="V4169" s="598"/>
      <c r="W4169" s="599"/>
      <c r="X4169" s="600"/>
      <c r="Y4169" s="756"/>
      <c r="Z4169" s="601"/>
      <c r="AA4169" s="6"/>
      <c r="AB4169" s="598"/>
      <c r="AC4169" s="602"/>
      <c r="AD4169" s="603"/>
      <c r="AE4169" s="6"/>
      <c r="AF4169" s="604"/>
      <c r="AG4169" s="596"/>
      <c r="AH4169" s="605"/>
      <c r="AI4169" s="606"/>
      <c r="AJ4169" s="608">
        <v>0</v>
      </c>
      <c r="AK4169" s="672">
        <f t="shared" si="683"/>
        <v>0</v>
      </c>
    </row>
    <row r="4170" spans="1:37" s="5" customFormat="1" ht="11.45" customHeight="1" x14ac:dyDescent="0.35">
      <c r="A4170" s="588"/>
      <c r="B4170" s="589"/>
      <c r="C4170" s="590"/>
      <c r="E4170" s="591"/>
      <c r="F4170" s="6">
        <v>0</v>
      </c>
      <c r="G4170" s="6"/>
      <c r="H4170" s="593"/>
      <c r="I4170" s="593"/>
      <c r="J4170" s="594" t="s">
        <v>393</v>
      </c>
      <c r="K4170" s="6" t="str">
        <f t="shared" si="684"/>
        <v/>
      </c>
      <c r="L4170" s="595"/>
      <c r="M4170" s="596"/>
      <c r="N4170" s="597"/>
      <c r="O4170" s="597"/>
      <c r="P4170" s="597"/>
      <c r="Q4170" s="597"/>
      <c r="R4170" s="597"/>
      <c r="S4170" s="597"/>
      <c r="T4170" s="598"/>
      <c r="U4170" s="598"/>
      <c r="V4170" s="598"/>
      <c r="W4170" s="599"/>
      <c r="X4170" s="600"/>
      <c r="Y4170" s="756"/>
      <c r="Z4170" s="601"/>
      <c r="AA4170" s="6"/>
      <c r="AB4170" s="598"/>
      <c r="AC4170" s="602"/>
      <c r="AD4170" s="603"/>
      <c r="AE4170" s="6"/>
      <c r="AF4170" s="604"/>
      <c r="AG4170" s="596"/>
      <c r="AH4170" s="605"/>
      <c r="AI4170" s="606"/>
      <c r="AJ4170" s="608">
        <v>0</v>
      </c>
      <c r="AK4170" s="672">
        <f t="shared" si="683"/>
        <v>0</v>
      </c>
    </row>
    <row r="4171" spans="1:37" s="5" customFormat="1" ht="11.45" customHeight="1" x14ac:dyDescent="0.35">
      <c r="A4171" s="588"/>
      <c r="B4171" s="589"/>
      <c r="C4171" s="590"/>
      <c r="E4171" s="591"/>
      <c r="F4171" s="6">
        <v>0</v>
      </c>
      <c r="G4171" s="6"/>
      <c r="H4171" s="593"/>
      <c r="I4171" s="593"/>
      <c r="J4171" s="594" t="s">
        <v>393</v>
      </c>
      <c r="K4171" s="6" t="str">
        <f t="shared" si="684"/>
        <v/>
      </c>
      <c r="L4171" s="595"/>
      <c r="M4171" s="596"/>
      <c r="N4171" s="597"/>
      <c r="O4171" s="597"/>
      <c r="P4171" s="597"/>
      <c r="Q4171" s="597"/>
      <c r="R4171" s="597"/>
      <c r="S4171" s="597"/>
      <c r="T4171" s="598"/>
      <c r="U4171" s="598"/>
      <c r="V4171" s="598"/>
      <c r="W4171" s="599"/>
      <c r="X4171" s="600"/>
      <c r="Y4171" s="756"/>
      <c r="Z4171" s="601"/>
      <c r="AA4171" s="6"/>
      <c r="AB4171" s="598"/>
      <c r="AC4171" s="602"/>
      <c r="AD4171" s="603"/>
      <c r="AE4171" s="6"/>
      <c r="AF4171" s="604"/>
      <c r="AG4171" s="596"/>
      <c r="AH4171" s="605"/>
      <c r="AI4171" s="606"/>
      <c r="AJ4171" s="608">
        <v>0</v>
      </c>
      <c r="AK4171" s="672">
        <f t="shared" si="683"/>
        <v>0</v>
      </c>
    </row>
    <row r="4172" spans="1:37" s="5" customFormat="1" ht="11.45" customHeight="1" x14ac:dyDescent="0.35">
      <c r="A4172" s="588"/>
      <c r="B4172" s="589"/>
      <c r="C4172" s="590"/>
      <c r="E4172" s="591"/>
      <c r="F4172" s="6">
        <v>0</v>
      </c>
      <c r="G4172" s="6"/>
      <c r="H4172" s="593"/>
      <c r="I4172" s="593"/>
      <c r="J4172" s="594" t="s">
        <v>393</v>
      </c>
      <c r="K4172" s="6" t="str">
        <f t="shared" si="684"/>
        <v/>
      </c>
      <c r="L4172" s="595"/>
      <c r="M4172" s="596"/>
      <c r="N4172" s="597"/>
      <c r="O4172" s="597"/>
      <c r="P4172" s="597"/>
      <c r="Q4172" s="597"/>
      <c r="R4172" s="597"/>
      <c r="S4172" s="597"/>
      <c r="T4172" s="598"/>
      <c r="U4172" s="598"/>
      <c r="V4172" s="598"/>
      <c r="W4172" s="599"/>
      <c r="X4172" s="600"/>
      <c r="Y4172" s="756"/>
      <c r="Z4172" s="601"/>
      <c r="AA4172" s="6"/>
      <c r="AB4172" s="598"/>
      <c r="AC4172" s="602"/>
      <c r="AD4172" s="603"/>
      <c r="AE4172" s="6"/>
      <c r="AF4172" s="604"/>
      <c r="AG4172" s="596"/>
      <c r="AH4172" s="605"/>
      <c r="AI4172" s="606"/>
      <c r="AJ4172" s="608">
        <v>0</v>
      </c>
      <c r="AK4172" s="672">
        <f t="shared" si="683"/>
        <v>0</v>
      </c>
    </row>
    <row r="4173" spans="1:37" s="5" customFormat="1" ht="11.45" customHeight="1" x14ac:dyDescent="0.35">
      <c r="A4173" s="588"/>
      <c r="B4173" s="589"/>
      <c r="C4173" s="590"/>
      <c r="E4173" s="591"/>
      <c r="F4173" s="6">
        <v>0</v>
      </c>
      <c r="G4173" s="6"/>
      <c r="H4173" s="593"/>
      <c r="I4173" s="593"/>
      <c r="J4173" s="594" t="s">
        <v>393</v>
      </c>
      <c r="K4173" s="6" t="str">
        <f t="shared" si="684"/>
        <v/>
      </c>
      <c r="L4173" s="595"/>
      <c r="M4173" s="596"/>
      <c r="N4173" s="597"/>
      <c r="O4173" s="597"/>
      <c r="P4173" s="597"/>
      <c r="Q4173" s="597"/>
      <c r="R4173" s="597"/>
      <c r="S4173" s="597"/>
      <c r="T4173" s="598"/>
      <c r="U4173" s="598"/>
      <c r="V4173" s="598"/>
      <c r="W4173" s="599"/>
      <c r="X4173" s="600"/>
      <c r="Y4173" s="756"/>
      <c r="Z4173" s="601"/>
      <c r="AA4173" s="6"/>
      <c r="AB4173" s="598"/>
      <c r="AC4173" s="602"/>
      <c r="AD4173" s="603"/>
      <c r="AE4173" s="6"/>
      <c r="AF4173" s="604"/>
      <c r="AG4173" s="596"/>
      <c r="AH4173" s="605"/>
      <c r="AI4173" s="606"/>
      <c r="AJ4173" s="608">
        <v>0</v>
      </c>
      <c r="AK4173" s="672">
        <f t="shared" si="683"/>
        <v>0</v>
      </c>
    </row>
    <row r="4174" spans="1:37" s="5" customFormat="1" ht="11.45" customHeight="1" x14ac:dyDescent="0.35">
      <c r="A4174" s="588"/>
      <c r="B4174" s="589"/>
      <c r="C4174" s="590"/>
      <c r="E4174" s="591"/>
      <c r="F4174" s="6">
        <v>0</v>
      </c>
      <c r="G4174" s="6"/>
      <c r="H4174" s="593"/>
      <c r="I4174" s="593"/>
      <c r="J4174" s="594" t="s">
        <v>393</v>
      </c>
      <c r="K4174" s="6" t="str">
        <f t="shared" si="684"/>
        <v/>
      </c>
      <c r="L4174" s="595"/>
      <c r="M4174" s="596"/>
      <c r="N4174" s="597"/>
      <c r="O4174" s="597"/>
      <c r="P4174" s="597"/>
      <c r="Q4174" s="597"/>
      <c r="R4174" s="597"/>
      <c r="S4174" s="597"/>
      <c r="T4174" s="598"/>
      <c r="U4174" s="598"/>
      <c r="V4174" s="598"/>
      <c r="W4174" s="599"/>
      <c r="X4174" s="600"/>
      <c r="Y4174" s="756"/>
      <c r="Z4174" s="601"/>
      <c r="AA4174" s="6"/>
      <c r="AB4174" s="598"/>
      <c r="AC4174" s="602"/>
      <c r="AD4174" s="603"/>
      <c r="AE4174" s="6"/>
      <c r="AF4174" s="604"/>
      <c r="AG4174" s="596"/>
      <c r="AH4174" s="605"/>
      <c r="AI4174" s="606"/>
      <c r="AJ4174" s="608">
        <v>0</v>
      </c>
      <c r="AK4174" s="672">
        <f t="shared" si="683"/>
        <v>0</v>
      </c>
    </row>
    <row r="4175" spans="1:37" s="5" customFormat="1" ht="11.45" customHeight="1" x14ac:dyDescent="0.35">
      <c r="A4175" s="588"/>
      <c r="B4175" s="589"/>
      <c r="C4175" s="590"/>
      <c r="E4175" s="591"/>
      <c r="F4175" s="6">
        <v>0</v>
      </c>
      <c r="G4175" s="6"/>
      <c r="H4175" s="593"/>
      <c r="I4175" s="593"/>
      <c r="J4175" s="594" t="s">
        <v>393</v>
      </c>
      <c r="K4175" s="6" t="str">
        <f t="shared" si="684"/>
        <v/>
      </c>
      <c r="L4175" s="595"/>
      <c r="M4175" s="596"/>
      <c r="N4175" s="597"/>
      <c r="O4175" s="597"/>
      <c r="P4175" s="597"/>
      <c r="Q4175" s="597"/>
      <c r="R4175" s="597"/>
      <c r="S4175" s="597"/>
      <c r="T4175" s="598"/>
      <c r="U4175" s="598"/>
      <c r="V4175" s="598"/>
      <c r="W4175" s="599"/>
      <c r="X4175" s="600"/>
      <c r="Y4175" s="756"/>
      <c r="Z4175" s="601"/>
      <c r="AA4175" s="6"/>
      <c r="AB4175" s="598"/>
      <c r="AC4175" s="602"/>
      <c r="AD4175" s="603"/>
      <c r="AE4175" s="6"/>
      <c r="AF4175" s="604"/>
      <c r="AG4175" s="596"/>
      <c r="AH4175" s="605"/>
      <c r="AI4175" s="606"/>
      <c r="AJ4175" s="608">
        <v>0</v>
      </c>
      <c r="AK4175" s="672">
        <f t="shared" si="683"/>
        <v>0</v>
      </c>
    </row>
    <row r="4176" spans="1:37" ht="11.45" customHeight="1" x14ac:dyDescent="0.35">
      <c r="F4176" s="579">
        <v>0</v>
      </c>
      <c r="J4176" s="570" t="s">
        <v>393</v>
      </c>
    </row>
    <row r="4177" spans="6:10" ht="11.45" customHeight="1" x14ac:dyDescent="0.35">
      <c r="F4177" s="579">
        <v>0</v>
      </c>
      <c r="J4177" s="570" t="s">
        <v>393</v>
      </c>
    </row>
    <row r="4178" spans="6:10" ht="11.45" customHeight="1" x14ac:dyDescent="0.35">
      <c r="F4178" s="579">
        <v>0</v>
      </c>
      <c r="J4178" s="570" t="s">
        <v>393</v>
      </c>
    </row>
    <row r="4179" spans="6:10" ht="11.45" customHeight="1" x14ac:dyDescent="0.35">
      <c r="F4179" s="579">
        <v>0</v>
      </c>
      <c r="J4179" s="570" t="s">
        <v>393</v>
      </c>
    </row>
    <row r="4180" spans="6:10" ht="11.45" customHeight="1" x14ac:dyDescent="0.35">
      <c r="F4180" s="579">
        <v>0</v>
      </c>
      <c r="J4180" s="570" t="s">
        <v>393</v>
      </c>
    </row>
    <row r="4181" spans="6:10" ht="11.45" customHeight="1" x14ac:dyDescent="0.35">
      <c r="F4181" s="579">
        <v>0</v>
      </c>
      <c r="J4181" s="570" t="s">
        <v>393</v>
      </c>
    </row>
    <row r="4182" spans="6:10" ht="11.45" customHeight="1" x14ac:dyDescent="0.35">
      <c r="F4182" s="579">
        <v>0</v>
      </c>
      <c r="J4182" s="570" t="s">
        <v>393</v>
      </c>
    </row>
    <row r="4183" spans="6:10" ht="11.45" customHeight="1" x14ac:dyDescent="0.35">
      <c r="F4183" s="579">
        <v>0</v>
      </c>
      <c r="J4183" s="570" t="s">
        <v>393</v>
      </c>
    </row>
    <row r="4184" spans="6:10" ht="11.45" customHeight="1" x14ac:dyDescent="0.35">
      <c r="F4184" s="579">
        <v>0</v>
      </c>
      <c r="J4184" s="570" t="s">
        <v>393</v>
      </c>
    </row>
    <row r="4185" spans="6:10" ht="11.45" customHeight="1" x14ac:dyDescent="0.35">
      <c r="F4185" s="579">
        <v>0</v>
      </c>
      <c r="J4185" s="570" t="s">
        <v>393</v>
      </c>
    </row>
    <row r="4186" spans="6:10" ht="11.45" customHeight="1" x14ac:dyDescent="0.35">
      <c r="F4186" s="579">
        <v>0</v>
      </c>
      <c r="J4186" s="570" t="s">
        <v>393</v>
      </c>
    </row>
    <row r="4187" spans="6:10" ht="11.45" customHeight="1" x14ac:dyDescent="0.35">
      <c r="F4187" s="579">
        <v>0</v>
      </c>
      <c r="J4187" s="570" t="s">
        <v>393</v>
      </c>
    </row>
    <row r="4188" spans="6:10" ht="11.45" customHeight="1" x14ac:dyDescent="0.35">
      <c r="F4188" s="579">
        <v>0</v>
      </c>
      <c r="J4188" s="570" t="s">
        <v>393</v>
      </c>
    </row>
    <row r="4189" spans="6:10" ht="11.45" customHeight="1" x14ac:dyDescent="0.35">
      <c r="F4189" s="579">
        <v>0</v>
      </c>
      <c r="J4189" s="570" t="s">
        <v>393</v>
      </c>
    </row>
    <row r="4190" spans="6:10" ht="11.45" customHeight="1" x14ac:dyDescent="0.35">
      <c r="F4190" s="579">
        <v>0</v>
      </c>
      <c r="J4190" s="570" t="s">
        <v>393</v>
      </c>
    </row>
    <row r="4191" spans="6:10" ht="11.45" customHeight="1" x14ac:dyDescent="0.35">
      <c r="F4191" s="579">
        <v>0</v>
      </c>
      <c r="J4191" s="570" t="s">
        <v>393</v>
      </c>
    </row>
    <row r="4192" spans="6:10" ht="11.45" customHeight="1" x14ac:dyDescent="0.35">
      <c r="F4192" s="579">
        <v>0</v>
      </c>
      <c r="J4192" s="570" t="s">
        <v>393</v>
      </c>
    </row>
    <row r="4193" spans="6:10" ht="11.45" customHeight="1" x14ac:dyDescent="0.35">
      <c r="F4193" s="579">
        <v>0</v>
      </c>
      <c r="J4193" s="570" t="s">
        <v>393</v>
      </c>
    </row>
    <row r="4194" spans="6:10" ht="11.45" customHeight="1" x14ac:dyDescent="0.35">
      <c r="F4194" s="579">
        <v>0</v>
      </c>
      <c r="J4194" s="570" t="s">
        <v>393</v>
      </c>
    </row>
    <row r="4195" spans="6:10" ht="11.45" customHeight="1" x14ac:dyDescent="0.35">
      <c r="F4195" s="579">
        <v>0</v>
      </c>
      <c r="J4195" s="570" t="s">
        <v>393</v>
      </c>
    </row>
    <row r="4196" spans="6:10" ht="11.45" customHeight="1" x14ac:dyDescent="0.35">
      <c r="F4196" s="579">
        <v>0</v>
      </c>
      <c r="J4196" s="570" t="s">
        <v>393</v>
      </c>
    </row>
    <row r="4197" spans="6:10" ht="11.45" customHeight="1" x14ac:dyDescent="0.35">
      <c r="F4197" s="579">
        <v>0</v>
      </c>
      <c r="J4197" s="570" t="s">
        <v>393</v>
      </c>
    </row>
    <row r="4198" spans="6:10" ht="11.45" customHeight="1" x14ac:dyDescent="0.35">
      <c r="F4198" s="579">
        <v>0</v>
      </c>
      <c r="J4198" s="570" t="s">
        <v>393</v>
      </c>
    </row>
    <row r="4199" spans="6:10" ht="11.45" customHeight="1" x14ac:dyDescent="0.35">
      <c r="F4199" s="579">
        <v>0</v>
      </c>
      <c r="J4199" s="570" t="s">
        <v>393</v>
      </c>
    </row>
    <row r="4200" spans="6:10" ht="11.45" customHeight="1" x14ac:dyDescent="0.35">
      <c r="F4200" s="579">
        <v>0</v>
      </c>
      <c r="J4200" s="570" t="s">
        <v>393</v>
      </c>
    </row>
  </sheetData>
  <autoFilter ref="A5:AK3961" xr:uid="{00000000-0009-0000-0000-000000000000}"/>
  <sortState xmlns:xlrd2="http://schemas.microsoft.com/office/spreadsheetml/2017/richdata2" ref="A869:AM871">
    <sortCondition ref="D869:D871"/>
  </sortState>
  <conditionalFormatting sqref="A1438:A3961 A1244:A1436 A761:A1241 A5:A758">
    <cfRule type="containsText" dxfId="272" priority="46" operator="containsText" text="проф">
      <formula>NOT(ISERROR(SEARCH("проф",A5)))</formula>
    </cfRule>
    <cfRule type="containsText" dxfId="271" priority="104" operator="containsText" text="prof">
      <formula>NOT(ISERROR(SEARCH("prof",A5)))</formula>
    </cfRule>
    <cfRule type="containsText" dxfId="270" priority="130" operator="containsText" text="Hans">
      <formula>NOT(ISERROR(SEARCH("Hans",A5)))</formula>
    </cfRule>
  </conditionalFormatting>
  <conditionalFormatting sqref="A1437">
    <cfRule type="containsText" dxfId="269" priority="13" operator="containsText" text="проф">
      <formula>NOT(ISERROR(SEARCH("проф",A1437)))</formula>
    </cfRule>
    <cfRule type="containsText" dxfId="268" priority="14" operator="containsText" text="prof">
      <formula>NOT(ISERROR(SEARCH("prof",A1437)))</formula>
    </cfRule>
    <cfRule type="containsText" dxfId="267" priority="15" operator="containsText" text="Hans">
      <formula>NOT(ISERROR(SEARCH("Hans",A1437)))</formula>
    </cfRule>
  </conditionalFormatting>
  <conditionalFormatting sqref="A759">
    <cfRule type="containsText" dxfId="266" priority="10" operator="containsText" text="проф">
      <formula>NOT(ISERROR(SEARCH("проф",A759)))</formula>
    </cfRule>
    <cfRule type="containsText" dxfId="265" priority="11" operator="containsText" text="prof">
      <formula>NOT(ISERROR(SEARCH("prof",A759)))</formula>
    </cfRule>
    <cfRule type="containsText" dxfId="264" priority="12" operator="containsText" text="Hans">
      <formula>NOT(ISERROR(SEARCH("Hans",A759)))</formula>
    </cfRule>
  </conditionalFormatting>
  <conditionalFormatting sqref="A760">
    <cfRule type="containsText" dxfId="263" priority="7" operator="containsText" text="проф">
      <formula>NOT(ISERROR(SEARCH("проф",A760)))</formula>
    </cfRule>
    <cfRule type="containsText" dxfId="262" priority="8" operator="containsText" text="prof">
      <formula>NOT(ISERROR(SEARCH("prof",A760)))</formula>
    </cfRule>
    <cfRule type="containsText" dxfId="261" priority="9" operator="containsText" text="Hans">
      <formula>NOT(ISERROR(SEARCH("Hans",A760)))</formula>
    </cfRule>
  </conditionalFormatting>
  <conditionalFormatting sqref="E1244:E1048576 E1:E1241">
    <cfRule type="duplicateValues" dxfId="260" priority="5"/>
  </conditionalFormatting>
  <conditionalFormatting sqref="A1242:A1243">
    <cfRule type="containsText" dxfId="259" priority="2" operator="containsText" text="проф">
      <formula>NOT(ISERROR(SEARCH("проф",A1242)))</formula>
    </cfRule>
    <cfRule type="containsText" dxfId="258" priority="3" operator="containsText" text="prof">
      <formula>NOT(ISERROR(SEARCH("prof",A1242)))</formula>
    </cfRule>
    <cfRule type="containsText" dxfId="257" priority="4" operator="containsText" text="Hans">
      <formula>NOT(ISERROR(SEARCH("Hans",A1242)))</formula>
    </cfRule>
  </conditionalFormatting>
  <conditionalFormatting sqref="E1242:E1243">
    <cfRule type="duplicateValues" dxfId="256" priority="1"/>
  </conditionalFormatting>
  <conditionalFormatting sqref="E782:E789">
    <cfRule type="duplicateValues" dxfId="255" priority="155"/>
  </conditionalFormatting>
  <dataValidations count="2">
    <dataValidation type="list" allowBlank="1" showInputMessage="1" showErrorMessage="1" sqref="A3" xr:uid="{00000000-0002-0000-0000-000000000000}">
      <formula1>отделы</formula1>
    </dataValidation>
    <dataValidation type="list" allowBlank="1" showInputMessage="1" showErrorMessage="1" sqref="F2:G2" xr:uid="{00000000-0002-0000-0000-000001000000}">
      <formula1>тип</formula1>
    </dataValidation>
  </dataValidations>
  <hyperlinks>
    <hyperlink ref="AA3" r:id="rId1" display="ссылка на Ручной ин-т с фото" xr:uid="{00000000-0004-0000-0000-000000000000}"/>
    <hyperlink ref="B8" r:id="rId2" xr:uid="{00000000-0004-0000-0000-000001000000}"/>
    <hyperlink ref="B9" r:id="rId3" xr:uid="{00000000-0004-0000-0000-000002000000}"/>
    <hyperlink ref="B10" r:id="rId4" xr:uid="{00000000-0004-0000-0000-000003000000}"/>
    <hyperlink ref="B11" r:id="rId5" xr:uid="{00000000-0004-0000-0000-000004000000}"/>
    <hyperlink ref="B12" r:id="rId6" xr:uid="{00000000-0004-0000-0000-000005000000}"/>
    <hyperlink ref="B13" r:id="rId7" xr:uid="{00000000-0004-0000-0000-000006000000}"/>
    <hyperlink ref="B14" r:id="rId8" xr:uid="{00000000-0004-0000-0000-000007000000}"/>
    <hyperlink ref="B15" r:id="rId9" xr:uid="{00000000-0004-0000-0000-000008000000}"/>
    <hyperlink ref="B16" r:id="rId10" xr:uid="{00000000-0004-0000-0000-000009000000}"/>
    <hyperlink ref="B17" r:id="rId11" xr:uid="{00000000-0004-0000-0000-00000A000000}"/>
    <hyperlink ref="B18" r:id="rId12" xr:uid="{00000000-0004-0000-0000-00000B000000}"/>
    <hyperlink ref="B19" r:id="rId13" display="0" xr:uid="{00000000-0004-0000-0000-00000C000000}"/>
    <hyperlink ref="B20" r:id="rId14" xr:uid="{00000000-0004-0000-0000-00000D000000}"/>
    <hyperlink ref="B21" r:id="rId15" display="0" xr:uid="{00000000-0004-0000-0000-00000E000000}"/>
    <hyperlink ref="B22" r:id="rId16" display="0" xr:uid="{00000000-0004-0000-0000-00000F000000}"/>
    <hyperlink ref="B23" r:id="rId17" xr:uid="{00000000-0004-0000-0000-000010000000}"/>
    <hyperlink ref="B24" r:id="rId18" xr:uid="{00000000-0004-0000-0000-000011000000}"/>
    <hyperlink ref="B25" r:id="rId19" xr:uid="{00000000-0004-0000-0000-000012000000}"/>
    <hyperlink ref="B26" r:id="rId20" xr:uid="{00000000-0004-0000-0000-000013000000}"/>
    <hyperlink ref="B27" r:id="rId21" xr:uid="{00000000-0004-0000-0000-000014000000}"/>
    <hyperlink ref="B28" r:id="rId22" xr:uid="{00000000-0004-0000-0000-000015000000}"/>
    <hyperlink ref="B29" r:id="rId23" display="0" xr:uid="{00000000-0004-0000-0000-000016000000}"/>
    <hyperlink ref="B30" r:id="rId24" xr:uid="{00000000-0004-0000-0000-000017000000}"/>
    <hyperlink ref="B31" r:id="rId25" xr:uid="{00000000-0004-0000-0000-000018000000}"/>
    <hyperlink ref="B32" r:id="rId26" xr:uid="{00000000-0004-0000-0000-000019000000}"/>
    <hyperlink ref="B33" r:id="rId27" xr:uid="{00000000-0004-0000-0000-00001A000000}"/>
    <hyperlink ref="B34" r:id="rId28" xr:uid="{00000000-0004-0000-0000-00001B000000}"/>
    <hyperlink ref="B35" r:id="rId29" xr:uid="{00000000-0004-0000-0000-00001C000000}"/>
    <hyperlink ref="B36" r:id="rId30" xr:uid="{00000000-0004-0000-0000-00001D000000}"/>
    <hyperlink ref="B37" r:id="rId31" xr:uid="{00000000-0004-0000-0000-00001E000000}"/>
    <hyperlink ref="B38" r:id="rId32" xr:uid="{00000000-0004-0000-0000-00001F000000}"/>
    <hyperlink ref="B39" r:id="rId33" xr:uid="{00000000-0004-0000-0000-000020000000}"/>
    <hyperlink ref="B40" r:id="rId34" xr:uid="{00000000-0004-0000-0000-000021000000}"/>
    <hyperlink ref="B41" r:id="rId35" xr:uid="{00000000-0004-0000-0000-000022000000}"/>
    <hyperlink ref="B42" r:id="rId36" xr:uid="{00000000-0004-0000-0000-000023000000}"/>
    <hyperlink ref="B43" r:id="rId37" xr:uid="{00000000-0004-0000-0000-000024000000}"/>
    <hyperlink ref="B44" r:id="rId38" xr:uid="{00000000-0004-0000-0000-000025000000}"/>
    <hyperlink ref="B45" r:id="rId39" xr:uid="{00000000-0004-0000-0000-000026000000}"/>
    <hyperlink ref="B46" r:id="rId40" xr:uid="{00000000-0004-0000-0000-000027000000}"/>
    <hyperlink ref="B47" r:id="rId41" xr:uid="{00000000-0004-0000-0000-000028000000}"/>
    <hyperlink ref="B49" r:id="rId42" xr:uid="{00000000-0004-0000-0000-000029000000}"/>
    <hyperlink ref="B50" r:id="rId43" xr:uid="{00000000-0004-0000-0000-00002A000000}"/>
    <hyperlink ref="B51" r:id="rId44" xr:uid="{00000000-0004-0000-0000-00002B000000}"/>
    <hyperlink ref="B52" r:id="rId45" xr:uid="{00000000-0004-0000-0000-00002C000000}"/>
    <hyperlink ref="B53" r:id="rId46" xr:uid="{00000000-0004-0000-0000-00002D000000}"/>
    <hyperlink ref="B54" r:id="rId47" xr:uid="{00000000-0004-0000-0000-00002E000000}"/>
    <hyperlink ref="B55" r:id="rId48" xr:uid="{00000000-0004-0000-0000-00002F000000}"/>
    <hyperlink ref="B56" r:id="rId49" xr:uid="{00000000-0004-0000-0000-000030000000}"/>
    <hyperlink ref="B57" r:id="rId50" xr:uid="{00000000-0004-0000-0000-000031000000}"/>
    <hyperlink ref="B58" r:id="rId51" xr:uid="{00000000-0004-0000-0000-000032000000}"/>
    <hyperlink ref="B59" r:id="rId52" xr:uid="{00000000-0004-0000-0000-000033000000}"/>
    <hyperlink ref="B60" r:id="rId53" xr:uid="{00000000-0004-0000-0000-000034000000}"/>
    <hyperlink ref="B61" r:id="rId54" xr:uid="{00000000-0004-0000-0000-000035000000}"/>
    <hyperlink ref="B63" r:id="rId55" xr:uid="{00000000-0004-0000-0000-000036000000}"/>
    <hyperlink ref="B64" r:id="rId56" display="0" xr:uid="{00000000-0004-0000-0000-000037000000}"/>
    <hyperlink ref="B65" r:id="rId57" display="0" xr:uid="{00000000-0004-0000-0000-000038000000}"/>
    <hyperlink ref="B66" r:id="rId58" display="0" xr:uid="{00000000-0004-0000-0000-000039000000}"/>
    <hyperlink ref="B67" r:id="rId59" xr:uid="{00000000-0004-0000-0000-00003A000000}"/>
    <hyperlink ref="B68" r:id="rId60" xr:uid="{00000000-0004-0000-0000-00003B000000}"/>
    <hyperlink ref="B69" r:id="rId61" xr:uid="{00000000-0004-0000-0000-00003C000000}"/>
    <hyperlink ref="B70" r:id="rId62" display="0" xr:uid="{00000000-0004-0000-0000-00003D000000}"/>
    <hyperlink ref="B72" r:id="rId63" xr:uid="{00000000-0004-0000-0000-00003E000000}"/>
    <hyperlink ref="B73" r:id="rId64" xr:uid="{00000000-0004-0000-0000-00003F000000}"/>
    <hyperlink ref="B74" r:id="rId65" xr:uid="{00000000-0004-0000-0000-000040000000}"/>
    <hyperlink ref="B75" r:id="rId66" xr:uid="{00000000-0004-0000-0000-000041000000}"/>
    <hyperlink ref="B76" r:id="rId67" xr:uid="{00000000-0004-0000-0000-000042000000}"/>
    <hyperlink ref="B77" r:id="rId68" xr:uid="{00000000-0004-0000-0000-000043000000}"/>
    <hyperlink ref="B78" r:id="rId69" xr:uid="{00000000-0004-0000-0000-000044000000}"/>
    <hyperlink ref="B79" r:id="rId70" xr:uid="{00000000-0004-0000-0000-000045000000}"/>
    <hyperlink ref="B80" r:id="rId71" xr:uid="{00000000-0004-0000-0000-000046000000}"/>
    <hyperlink ref="B81" r:id="rId72" xr:uid="{00000000-0004-0000-0000-000047000000}"/>
    <hyperlink ref="B82" r:id="rId73" xr:uid="{00000000-0004-0000-0000-000048000000}"/>
    <hyperlink ref="B83" r:id="rId74" xr:uid="{00000000-0004-0000-0000-000049000000}"/>
    <hyperlink ref="B84" r:id="rId75" xr:uid="{00000000-0004-0000-0000-00004A000000}"/>
    <hyperlink ref="B85" r:id="rId76" xr:uid="{00000000-0004-0000-0000-00004B000000}"/>
    <hyperlink ref="B86" r:id="rId77" xr:uid="{00000000-0004-0000-0000-00004C000000}"/>
    <hyperlink ref="B87" r:id="rId78" xr:uid="{00000000-0004-0000-0000-00004D000000}"/>
    <hyperlink ref="B88" r:id="rId79" xr:uid="{00000000-0004-0000-0000-00004E000000}"/>
    <hyperlink ref="B89" r:id="rId80" xr:uid="{00000000-0004-0000-0000-00004F000000}"/>
    <hyperlink ref="B90" r:id="rId81" xr:uid="{00000000-0004-0000-0000-000050000000}"/>
    <hyperlink ref="B91" r:id="rId82" xr:uid="{00000000-0004-0000-0000-000051000000}"/>
    <hyperlink ref="B92" r:id="rId83" xr:uid="{00000000-0004-0000-0000-000052000000}"/>
    <hyperlink ref="B93" r:id="rId84" xr:uid="{00000000-0004-0000-0000-000053000000}"/>
    <hyperlink ref="B94" r:id="rId85" xr:uid="{00000000-0004-0000-0000-000054000000}"/>
    <hyperlink ref="B95" r:id="rId86" xr:uid="{00000000-0004-0000-0000-000055000000}"/>
    <hyperlink ref="B96" r:id="rId87" xr:uid="{00000000-0004-0000-0000-000056000000}"/>
    <hyperlink ref="B97" r:id="rId88" xr:uid="{00000000-0004-0000-0000-000057000000}"/>
    <hyperlink ref="B98" r:id="rId89" xr:uid="{00000000-0004-0000-0000-000058000000}"/>
    <hyperlink ref="B99" r:id="rId90" xr:uid="{00000000-0004-0000-0000-000059000000}"/>
    <hyperlink ref="B100" r:id="rId91" xr:uid="{00000000-0004-0000-0000-00005A000000}"/>
    <hyperlink ref="B101" r:id="rId92" xr:uid="{00000000-0004-0000-0000-00005B000000}"/>
    <hyperlink ref="B102" r:id="rId93" xr:uid="{00000000-0004-0000-0000-00005C000000}"/>
    <hyperlink ref="B103" r:id="rId94" xr:uid="{00000000-0004-0000-0000-00005D000000}"/>
    <hyperlink ref="B104" r:id="rId95" xr:uid="{00000000-0004-0000-0000-00005E000000}"/>
    <hyperlink ref="B105" r:id="rId96" xr:uid="{00000000-0004-0000-0000-00005F000000}"/>
    <hyperlink ref="B106" r:id="rId97" xr:uid="{00000000-0004-0000-0000-000060000000}"/>
    <hyperlink ref="B107" r:id="rId98" xr:uid="{00000000-0004-0000-0000-000061000000}"/>
    <hyperlink ref="B108" r:id="rId99" xr:uid="{00000000-0004-0000-0000-000062000000}"/>
    <hyperlink ref="B109" r:id="rId100" xr:uid="{00000000-0004-0000-0000-000063000000}"/>
    <hyperlink ref="B110" r:id="rId101" xr:uid="{00000000-0004-0000-0000-000064000000}"/>
    <hyperlink ref="B111" r:id="rId102" xr:uid="{00000000-0004-0000-0000-000065000000}"/>
    <hyperlink ref="B112" r:id="rId103" xr:uid="{00000000-0004-0000-0000-000066000000}"/>
    <hyperlink ref="B113" r:id="rId104" xr:uid="{00000000-0004-0000-0000-000067000000}"/>
    <hyperlink ref="B114" r:id="rId105" xr:uid="{00000000-0004-0000-0000-000068000000}"/>
    <hyperlink ref="B115" r:id="rId106" xr:uid="{00000000-0004-0000-0000-000069000000}"/>
    <hyperlink ref="B116" r:id="rId107" xr:uid="{00000000-0004-0000-0000-00006A000000}"/>
    <hyperlink ref="B118" r:id="rId108" xr:uid="{00000000-0004-0000-0000-00006B000000}"/>
    <hyperlink ref="B119" r:id="rId109" xr:uid="{00000000-0004-0000-0000-00006C000000}"/>
    <hyperlink ref="B120" r:id="rId110" xr:uid="{00000000-0004-0000-0000-00006D000000}"/>
    <hyperlink ref="B122" r:id="rId111" display="0" xr:uid="{00000000-0004-0000-0000-00006E000000}"/>
    <hyperlink ref="B123" r:id="rId112" display="0" xr:uid="{00000000-0004-0000-0000-00006F000000}"/>
    <hyperlink ref="B124" r:id="rId113" display="0" xr:uid="{00000000-0004-0000-0000-000070000000}"/>
    <hyperlink ref="B126" r:id="rId114" xr:uid="{00000000-0004-0000-0000-000071000000}"/>
    <hyperlink ref="B127" r:id="rId115" xr:uid="{00000000-0004-0000-0000-000072000000}"/>
    <hyperlink ref="B128" r:id="rId116" xr:uid="{00000000-0004-0000-0000-000073000000}"/>
    <hyperlink ref="B129" r:id="rId117" xr:uid="{00000000-0004-0000-0000-000074000000}"/>
    <hyperlink ref="B130" r:id="rId118" xr:uid="{00000000-0004-0000-0000-000075000000}"/>
    <hyperlink ref="B131" r:id="rId119" xr:uid="{00000000-0004-0000-0000-000076000000}"/>
    <hyperlink ref="B132" r:id="rId120" xr:uid="{00000000-0004-0000-0000-000077000000}"/>
    <hyperlink ref="B133" r:id="rId121" xr:uid="{00000000-0004-0000-0000-000078000000}"/>
    <hyperlink ref="B134" r:id="rId122" xr:uid="{00000000-0004-0000-0000-000079000000}"/>
    <hyperlink ref="B135" r:id="rId123" xr:uid="{00000000-0004-0000-0000-00007A000000}"/>
    <hyperlink ref="B136" r:id="rId124" xr:uid="{00000000-0004-0000-0000-00007B000000}"/>
    <hyperlink ref="B137" r:id="rId125" xr:uid="{00000000-0004-0000-0000-00007C000000}"/>
    <hyperlink ref="B138" r:id="rId126" xr:uid="{00000000-0004-0000-0000-00007D000000}"/>
    <hyperlink ref="B140" r:id="rId127" xr:uid="{00000000-0004-0000-0000-00007E000000}"/>
    <hyperlink ref="B141" r:id="rId128" xr:uid="{00000000-0004-0000-0000-00007F000000}"/>
    <hyperlink ref="B142" r:id="rId129" xr:uid="{00000000-0004-0000-0000-000080000000}"/>
    <hyperlink ref="B143" r:id="rId130" xr:uid="{00000000-0004-0000-0000-000081000000}"/>
    <hyperlink ref="B144" r:id="rId131" xr:uid="{00000000-0004-0000-0000-000082000000}"/>
    <hyperlink ref="B145" r:id="rId132" xr:uid="{00000000-0004-0000-0000-000083000000}"/>
    <hyperlink ref="B146" r:id="rId133" xr:uid="{00000000-0004-0000-0000-000084000000}"/>
    <hyperlink ref="B147" r:id="rId134" xr:uid="{00000000-0004-0000-0000-000085000000}"/>
    <hyperlink ref="B148" r:id="rId135" xr:uid="{00000000-0004-0000-0000-000086000000}"/>
    <hyperlink ref="B149" r:id="rId136" xr:uid="{00000000-0004-0000-0000-000087000000}"/>
    <hyperlink ref="B151" r:id="rId137" xr:uid="{00000000-0004-0000-0000-000088000000}"/>
    <hyperlink ref="B152" r:id="rId138" xr:uid="{00000000-0004-0000-0000-000089000000}"/>
    <hyperlink ref="B153" r:id="rId139" xr:uid="{00000000-0004-0000-0000-00008A000000}"/>
    <hyperlink ref="B155" r:id="rId140" xr:uid="{00000000-0004-0000-0000-00008B000000}"/>
    <hyperlink ref="B157" r:id="rId141" xr:uid="{00000000-0004-0000-0000-00008C000000}"/>
    <hyperlink ref="B158" r:id="rId142" xr:uid="{00000000-0004-0000-0000-00008D000000}"/>
    <hyperlink ref="B160" r:id="rId143" xr:uid="{00000000-0004-0000-0000-00008E000000}"/>
    <hyperlink ref="B161" r:id="rId144" xr:uid="{00000000-0004-0000-0000-00008F000000}"/>
    <hyperlink ref="B162" r:id="rId145" xr:uid="{00000000-0004-0000-0000-000090000000}"/>
    <hyperlink ref="B163" r:id="rId146" xr:uid="{00000000-0004-0000-0000-000091000000}"/>
    <hyperlink ref="B165" r:id="rId147" xr:uid="{00000000-0004-0000-0000-000092000000}"/>
    <hyperlink ref="B166" r:id="rId148" xr:uid="{00000000-0004-0000-0000-000093000000}"/>
    <hyperlink ref="B167" r:id="rId149" xr:uid="{00000000-0004-0000-0000-000094000000}"/>
    <hyperlink ref="B168" r:id="rId150" xr:uid="{00000000-0004-0000-0000-000095000000}"/>
    <hyperlink ref="B169" r:id="rId151" xr:uid="{00000000-0004-0000-0000-000096000000}"/>
    <hyperlink ref="B170" r:id="rId152" xr:uid="{00000000-0004-0000-0000-000097000000}"/>
    <hyperlink ref="B171" r:id="rId153" xr:uid="{00000000-0004-0000-0000-000098000000}"/>
    <hyperlink ref="B172" r:id="rId154" xr:uid="{00000000-0004-0000-0000-000099000000}"/>
    <hyperlink ref="B174" r:id="rId155" xr:uid="{00000000-0004-0000-0000-00009A000000}"/>
    <hyperlink ref="B175" r:id="rId156" display="0" xr:uid="{00000000-0004-0000-0000-00009B000000}"/>
    <hyperlink ref="B176" r:id="rId157" display="0" xr:uid="{00000000-0004-0000-0000-00009C000000}"/>
    <hyperlink ref="B177" r:id="rId158" xr:uid="{00000000-0004-0000-0000-00009D000000}"/>
    <hyperlink ref="B178" r:id="rId159" xr:uid="{00000000-0004-0000-0000-00009E000000}"/>
    <hyperlink ref="B179" r:id="rId160" xr:uid="{00000000-0004-0000-0000-00009F000000}"/>
    <hyperlink ref="B181" r:id="rId161" xr:uid="{00000000-0004-0000-0000-0000A0000000}"/>
    <hyperlink ref="B182" r:id="rId162" xr:uid="{00000000-0004-0000-0000-0000A1000000}"/>
    <hyperlink ref="B183" r:id="rId163" xr:uid="{00000000-0004-0000-0000-0000A2000000}"/>
    <hyperlink ref="B185" r:id="rId164" xr:uid="{00000000-0004-0000-0000-0000A3000000}"/>
    <hyperlink ref="B186" r:id="rId165" xr:uid="{00000000-0004-0000-0000-0000A4000000}"/>
    <hyperlink ref="B187" r:id="rId166" xr:uid="{00000000-0004-0000-0000-0000A5000000}"/>
    <hyperlink ref="B188" r:id="rId167" xr:uid="{00000000-0004-0000-0000-0000A6000000}"/>
    <hyperlink ref="B189" r:id="rId168" xr:uid="{00000000-0004-0000-0000-0000A7000000}"/>
    <hyperlink ref="B190" r:id="rId169" xr:uid="{00000000-0004-0000-0000-0000A8000000}"/>
    <hyperlink ref="B191" r:id="rId170" xr:uid="{00000000-0004-0000-0000-0000A9000000}"/>
    <hyperlink ref="B192" r:id="rId171" xr:uid="{00000000-0004-0000-0000-0000AA000000}"/>
    <hyperlink ref="B193" r:id="rId172" xr:uid="{00000000-0004-0000-0000-0000AB000000}"/>
    <hyperlink ref="B194" r:id="rId173" xr:uid="{00000000-0004-0000-0000-0000AC000000}"/>
    <hyperlink ref="B195" r:id="rId174" xr:uid="{00000000-0004-0000-0000-0000AD000000}"/>
    <hyperlink ref="B196" r:id="rId175" xr:uid="{00000000-0004-0000-0000-0000AE000000}"/>
    <hyperlink ref="B197" r:id="rId176" xr:uid="{00000000-0004-0000-0000-0000AF000000}"/>
    <hyperlink ref="B199" r:id="rId177" xr:uid="{00000000-0004-0000-0000-0000B0000000}"/>
    <hyperlink ref="B200" r:id="rId178" xr:uid="{00000000-0004-0000-0000-0000B1000000}"/>
    <hyperlink ref="B201" r:id="rId179" xr:uid="{00000000-0004-0000-0000-0000B2000000}"/>
    <hyperlink ref="B202" r:id="rId180" xr:uid="{00000000-0004-0000-0000-0000B3000000}"/>
    <hyperlink ref="B203" r:id="rId181" xr:uid="{00000000-0004-0000-0000-0000B4000000}"/>
    <hyperlink ref="B204" r:id="rId182" xr:uid="{00000000-0004-0000-0000-0000B5000000}"/>
    <hyperlink ref="B205" r:id="rId183" xr:uid="{00000000-0004-0000-0000-0000B6000000}"/>
    <hyperlink ref="B206" r:id="rId184" xr:uid="{00000000-0004-0000-0000-0000B7000000}"/>
    <hyperlink ref="B207" r:id="rId185" xr:uid="{00000000-0004-0000-0000-0000B8000000}"/>
    <hyperlink ref="B208" r:id="rId186" xr:uid="{00000000-0004-0000-0000-0000B9000000}"/>
    <hyperlink ref="B209" r:id="rId187" xr:uid="{00000000-0004-0000-0000-0000BA000000}"/>
    <hyperlink ref="B210" r:id="rId188" xr:uid="{00000000-0004-0000-0000-0000BB000000}"/>
    <hyperlink ref="B211" r:id="rId189" xr:uid="{00000000-0004-0000-0000-0000BC000000}"/>
    <hyperlink ref="B212" r:id="rId190" xr:uid="{00000000-0004-0000-0000-0000BD000000}"/>
    <hyperlink ref="B214" r:id="rId191" xr:uid="{00000000-0004-0000-0000-0000BE000000}"/>
    <hyperlink ref="B215" r:id="rId192" xr:uid="{00000000-0004-0000-0000-0000BF000000}"/>
    <hyperlink ref="B216" r:id="rId193" xr:uid="{00000000-0004-0000-0000-0000C0000000}"/>
    <hyperlink ref="B217" r:id="rId194" xr:uid="{00000000-0004-0000-0000-0000C1000000}"/>
    <hyperlink ref="B218" r:id="rId195" xr:uid="{00000000-0004-0000-0000-0000C2000000}"/>
    <hyperlink ref="B219" r:id="rId196" xr:uid="{00000000-0004-0000-0000-0000C3000000}"/>
    <hyperlink ref="B220" r:id="rId197" xr:uid="{00000000-0004-0000-0000-0000C4000000}"/>
    <hyperlink ref="B221" r:id="rId198" xr:uid="{00000000-0004-0000-0000-0000C5000000}"/>
    <hyperlink ref="B222" r:id="rId199" xr:uid="{00000000-0004-0000-0000-0000C6000000}"/>
    <hyperlink ref="B223" r:id="rId200" xr:uid="{00000000-0004-0000-0000-0000C7000000}"/>
    <hyperlink ref="B224" r:id="rId201" xr:uid="{00000000-0004-0000-0000-0000C8000000}"/>
    <hyperlink ref="B225" r:id="rId202" xr:uid="{00000000-0004-0000-0000-0000C9000000}"/>
    <hyperlink ref="B226" r:id="rId203" xr:uid="{00000000-0004-0000-0000-0000CA000000}"/>
    <hyperlink ref="B227" r:id="rId204" xr:uid="{00000000-0004-0000-0000-0000CB000000}"/>
    <hyperlink ref="B228" r:id="rId205" xr:uid="{00000000-0004-0000-0000-0000CC000000}"/>
    <hyperlink ref="B229" r:id="rId206" xr:uid="{00000000-0004-0000-0000-0000CD000000}"/>
    <hyperlink ref="B230" r:id="rId207" xr:uid="{00000000-0004-0000-0000-0000CE000000}"/>
    <hyperlink ref="B231" r:id="rId208" xr:uid="{00000000-0004-0000-0000-0000CF000000}"/>
    <hyperlink ref="B232" r:id="rId209" xr:uid="{00000000-0004-0000-0000-0000D0000000}"/>
    <hyperlink ref="B233" r:id="rId210" xr:uid="{00000000-0004-0000-0000-0000D1000000}"/>
    <hyperlink ref="B234" r:id="rId211" xr:uid="{00000000-0004-0000-0000-0000D2000000}"/>
    <hyperlink ref="B235" r:id="rId212" xr:uid="{00000000-0004-0000-0000-0000D3000000}"/>
    <hyperlink ref="B236" r:id="rId213" xr:uid="{00000000-0004-0000-0000-0000D4000000}"/>
    <hyperlink ref="B237" r:id="rId214" xr:uid="{00000000-0004-0000-0000-0000D5000000}"/>
    <hyperlink ref="B238" r:id="rId215" xr:uid="{00000000-0004-0000-0000-0000D6000000}"/>
    <hyperlink ref="B239" r:id="rId216" xr:uid="{00000000-0004-0000-0000-0000D7000000}"/>
    <hyperlink ref="B240" r:id="rId217" xr:uid="{00000000-0004-0000-0000-0000D8000000}"/>
    <hyperlink ref="B241" r:id="rId218" xr:uid="{00000000-0004-0000-0000-0000D9000000}"/>
    <hyperlink ref="B242" r:id="rId219" xr:uid="{00000000-0004-0000-0000-0000DA000000}"/>
    <hyperlink ref="B243" r:id="rId220" xr:uid="{00000000-0004-0000-0000-0000DB000000}"/>
    <hyperlink ref="B244" r:id="rId221" xr:uid="{00000000-0004-0000-0000-0000DC000000}"/>
    <hyperlink ref="B245" r:id="rId222" xr:uid="{00000000-0004-0000-0000-0000DD000000}"/>
    <hyperlink ref="B246" r:id="rId223" xr:uid="{00000000-0004-0000-0000-0000DE000000}"/>
    <hyperlink ref="B247" r:id="rId224" xr:uid="{00000000-0004-0000-0000-0000DF000000}"/>
    <hyperlink ref="B248" r:id="rId225" xr:uid="{00000000-0004-0000-0000-0000E0000000}"/>
    <hyperlink ref="B249" r:id="rId226" xr:uid="{00000000-0004-0000-0000-0000E1000000}"/>
    <hyperlink ref="B250" r:id="rId227" xr:uid="{00000000-0004-0000-0000-0000E2000000}"/>
    <hyperlink ref="B251" r:id="rId228" xr:uid="{00000000-0004-0000-0000-0000E3000000}"/>
    <hyperlink ref="B252" r:id="rId229" xr:uid="{00000000-0004-0000-0000-0000E4000000}"/>
    <hyperlink ref="B253" r:id="rId230" xr:uid="{00000000-0004-0000-0000-0000E5000000}"/>
    <hyperlink ref="B254" r:id="rId231" xr:uid="{00000000-0004-0000-0000-0000E6000000}"/>
    <hyperlink ref="B256" r:id="rId232" xr:uid="{00000000-0004-0000-0000-0000E7000000}"/>
    <hyperlink ref="B257" r:id="rId233" xr:uid="{00000000-0004-0000-0000-0000E8000000}"/>
    <hyperlink ref="B258" r:id="rId234" xr:uid="{00000000-0004-0000-0000-0000E9000000}"/>
    <hyperlink ref="B259" r:id="rId235" xr:uid="{00000000-0004-0000-0000-0000EA000000}"/>
    <hyperlink ref="B261" r:id="rId236" xr:uid="{00000000-0004-0000-0000-0000EB000000}"/>
    <hyperlink ref="B262" r:id="rId237" xr:uid="{00000000-0004-0000-0000-0000EC000000}"/>
    <hyperlink ref="B264" r:id="rId238" xr:uid="{00000000-0004-0000-0000-0000ED000000}"/>
    <hyperlink ref="B265" r:id="rId239" xr:uid="{00000000-0004-0000-0000-0000EE000000}"/>
    <hyperlink ref="B267" r:id="rId240" xr:uid="{00000000-0004-0000-0000-0000EF000000}"/>
    <hyperlink ref="B268" r:id="rId241" xr:uid="{00000000-0004-0000-0000-0000F0000000}"/>
    <hyperlink ref="B269" r:id="rId242" display="0" xr:uid="{00000000-0004-0000-0000-0000F1000000}"/>
    <hyperlink ref="B270" r:id="rId243" xr:uid="{00000000-0004-0000-0000-0000F2000000}"/>
    <hyperlink ref="B271" r:id="rId244" xr:uid="{00000000-0004-0000-0000-0000F3000000}"/>
    <hyperlink ref="B272" r:id="rId245" xr:uid="{00000000-0004-0000-0000-0000F4000000}"/>
    <hyperlink ref="B274" r:id="rId246" xr:uid="{00000000-0004-0000-0000-0000F5000000}"/>
    <hyperlink ref="B275" r:id="rId247" xr:uid="{00000000-0004-0000-0000-0000F6000000}"/>
    <hyperlink ref="B277" r:id="rId248" xr:uid="{00000000-0004-0000-0000-0000F7000000}"/>
    <hyperlink ref="B278" r:id="rId249" xr:uid="{00000000-0004-0000-0000-0000F8000000}"/>
    <hyperlink ref="B279" r:id="rId250" xr:uid="{00000000-0004-0000-0000-0000F9000000}"/>
    <hyperlink ref="B280" r:id="rId251" xr:uid="{00000000-0004-0000-0000-0000FA000000}"/>
    <hyperlink ref="B281" r:id="rId252" xr:uid="{00000000-0004-0000-0000-0000FB000000}"/>
    <hyperlink ref="B283" r:id="rId253" xr:uid="{00000000-0004-0000-0000-0000FC000000}"/>
    <hyperlink ref="B284" r:id="rId254" xr:uid="{00000000-0004-0000-0000-0000FD000000}"/>
    <hyperlink ref="B285" r:id="rId255" xr:uid="{00000000-0004-0000-0000-0000FE000000}"/>
    <hyperlink ref="B286" r:id="rId256" xr:uid="{00000000-0004-0000-0000-0000FF000000}"/>
    <hyperlink ref="B288" r:id="rId257" xr:uid="{00000000-0004-0000-0000-000000010000}"/>
    <hyperlink ref="B290" r:id="rId258" xr:uid="{00000000-0004-0000-0000-000001010000}"/>
    <hyperlink ref="B291" r:id="rId259" xr:uid="{00000000-0004-0000-0000-000002010000}"/>
    <hyperlink ref="B292" r:id="rId260" xr:uid="{00000000-0004-0000-0000-000003010000}"/>
    <hyperlink ref="B293" r:id="rId261" xr:uid="{00000000-0004-0000-0000-000004010000}"/>
    <hyperlink ref="B294" r:id="rId262" xr:uid="{00000000-0004-0000-0000-000005010000}"/>
    <hyperlink ref="B295" r:id="rId263" xr:uid="{00000000-0004-0000-0000-000006010000}"/>
    <hyperlink ref="B296" r:id="rId264" xr:uid="{00000000-0004-0000-0000-000007010000}"/>
    <hyperlink ref="B297" r:id="rId265" xr:uid="{00000000-0004-0000-0000-000008010000}"/>
    <hyperlink ref="B298" r:id="rId266" xr:uid="{00000000-0004-0000-0000-000009010000}"/>
    <hyperlink ref="B299" r:id="rId267" xr:uid="{00000000-0004-0000-0000-00000A010000}"/>
    <hyperlink ref="B300" r:id="rId268" xr:uid="{00000000-0004-0000-0000-00000B010000}"/>
    <hyperlink ref="B301" r:id="rId269" xr:uid="{00000000-0004-0000-0000-00000C010000}"/>
    <hyperlink ref="B302" r:id="rId270" xr:uid="{00000000-0004-0000-0000-00000D010000}"/>
    <hyperlink ref="B303" r:id="rId271" xr:uid="{00000000-0004-0000-0000-00000E010000}"/>
    <hyperlink ref="B304" r:id="rId272" xr:uid="{00000000-0004-0000-0000-00000F010000}"/>
    <hyperlink ref="B306" r:id="rId273" xr:uid="{00000000-0004-0000-0000-000010010000}"/>
    <hyperlink ref="B307" r:id="rId274" xr:uid="{00000000-0004-0000-0000-000011010000}"/>
    <hyperlink ref="B308" r:id="rId275" xr:uid="{00000000-0004-0000-0000-000012010000}"/>
    <hyperlink ref="B309" r:id="rId276" xr:uid="{00000000-0004-0000-0000-000013010000}"/>
    <hyperlink ref="B310" r:id="rId277" xr:uid="{00000000-0004-0000-0000-000014010000}"/>
    <hyperlink ref="B311" r:id="rId278" xr:uid="{00000000-0004-0000-0000-000015010000}"/>
    <hyperlink ref="B312" r:id="rId279" xr:uid="{00000000-0004-0000-0000-000016010000}"/>
    <hyperlink ref="B313" r:id="rId280" xr:uid="{00000000-0004-0000-0000-000017010000}"/>
    <hyperlink ref="B314" r:id="rId281" xr:uid="{00000000-0004-0000-0000-000018010000}"/>
    <hyperlink ref="B315" r:id="rId282" xr:uid="{00000000-0004-0000-0000-000019010000}"/>
    <hyperlink ref="B316" r:id="rId283" xr:uid="{00000000-0004-0000-0000-00001A010000}"/>
    <hyperlink ref="B317" r:id="rId284" xr:uid="{00000000-0004-0000-0000-00001B010000}"/>
    <hyperlink ref="B318" r:id="rId285" xr:uid="{00000000-0004-0000-0000-00001C010000}"/>
    <hyperlink ref="B319" r:id="rId286" xr:uid="{00000000-0004-0000-0000-00001D010000}"/>
    <hyperlink ref="B320" r:id="rId287" xr:uid="{00000000-0004-0000-0000-00001E010000}"/>
    <hyperlink ref="B321" r:id="rId288" xr:uid="{00000000-0004-0000-0000-00001F010000}"/>
    <hyperlink ref="B323" r:id="rId289" xr:uid="{00000000-0004-0000-0000-000020010000}"/>
    <hyperlink ref="B324" r:id="rId290" xr:uid="{00000000-0004-0000-0000-000021010000}"/>
    <hyperlink ref="B325" r:id="rId291" xr:uid="{00000000-0004-0000-0000-000022010000}"/>
    <hyperlink ref="B326" r:id="rId292" xr:uid="{00000000-0004-0000-0000-000023010000}"/>
    <hyperlink ref="B328" r:id="rId293" xr:uid="{00000000-0004-0000-0000-000024010000}"/>
    <hyperlink ref="B329" r:id="rId294" xr:uid="{00000000-0004-0000-0000-000025010000}"/>
    <hyperlink ref="B330" r:id="rId295" xr:uid="{00000000-0004-0000-0000-000026010000}"/>
    <hyperlink ref="B331" r:id="rId296" xr:uid="{00000000-0004-0000-0000-000027010000}"/>
    <hyperlink ref="B333" r:id="rId297" xr:uid="{00000000-0004-0000-0000-000028010000}"/>
    <hyperlink ref="B334" r:id="rId298" xr:uid="{00000000-0004-0000-0000-000029010000}"/>
    <hyperlink ref="B335" r:id="rId299" xr:uid="{00000000-0004-0000-0000-00002A010000}"/>
    <hyperlink ref="B336" r:id="rId300" xr:uid="{00000000-0004-0000-0000-00002B010000}"/>
    <hyperlink ref="B338" r:id="rId301" xr:uid="{00000000-0004-0000-0000-00002C010000}"/>
    <hyperlink ref="B339" r:id="rId302" xr:uid="{00000000-0004-0000-0000-00002D010000}"/>
    <hyperlink ref="B340" r:id="rId303" xr:uid="{00000000-0004-0000-0000-00002E010000}"/>
    <hyperlink ref="B341" r:id="rId304" xr:uid="{00000000-0004-0000-0000-00002F010000}"/>
    <hyperlink ref="B342" r:id="rId305" xr:uid="{00000000-0004-0000-0000-000030010000}"/>
    <hyperlink ref="B343" r:id="rId306" xr:uid="{00000000-0004-0000-0000-000031010000}"/>
    <hyperlink ref="B344" r:id="rId307" xr:uid="{00000000-0004-0000-0000-000032010000}"/>
    <hyperlink ref="B345" r:id="rId308" xr:uid="{00000000-0004-0000-0000-000033010000}"/>
    <hyperlink ref="B346" r:id="rId309" xr:uid="{00000000-0004-0000-0000-000034010000}"/>
    <hyperlink ref="B347" r:id="rId310" xr:uid="{00000000-0004-0000-0000-000035010000}"/>
    <hyperlink ref="B348" r:id="rId311" xr:uid="{00000000-0004-0000-0000-000036010000}"/>
    <hyperlink ref="B349" r:id="rId312" xr:uid="{00000000-0004-0000-0000-000037010000}"/>
    <hyperlink ref="B350" r:id="rId313" xr:uid="{00000000-0004-0000-0000-000038010000}"/>
    <hyperlink ref="B351" r:id="rId314" xr:uid="{00000000-0004-0000-0000-000039010000}"/>
    <hyperlink ref="B352" r:id="rId315" xr:uid="{00000000-0004-0000-0000-00003A010000}"/>
    <hyperlink ref="B353" r:id="rId316" xr:uid="{00000000-0004-0000-0000-00003B010000}"/>
    <hyperlink ref="B354" r:id="rId317" xr:uid="{00000000-0004-0000-0000-00003C010000}"/>
    <hyperlink ref="B355" r:id="rId318" xr:uid="{00000000-0004-0000-0000-00003D010000}"/>
    <hyperlink ref="B356" r:id="rId319" xr:uid="{00000000-0004-0000-0000-00003E010000}"/>
    <hyperlink ref="B358" r:id="rId320" xr:uid="{00000000-0004-0000-0000-00003F010000}"/>
    <hyperlink ref="B359" r:id="rId321" xr:uid="{00000000-0004-0000-0000-000040010000}"/>
    <hyperlink ref="B360" r:id="rId322" xr:uid="{00000000-0004-0000-0000-000041010000}"/>
    <hyperlink ref="B361" r:id="rId323" xr:uid="{00000000-0004-0000-0000-000042010000}"/>
    <hyperlink ref="B362" r:id="rId324" xr:uid="{00000000-0004-0000-0000-000043010000}"/>
    <hyperlink ref="B363" r:id="rId325" xr:uid="{00000000-0004-0000-0000-000044010000}"/>
    <hyperlink ref="B364" r:id="rId326" xr:uid="{00000000-0004-0000-0000-000045010000}"/>
    <hyperlink ref="B365" r:id="rId327" xr:uid="{00000000-0004-0000-0000-000046010000}"/>
    <hyperlink ref="B366" r:id="rId328" xr:uid="{00000000-0004-0000-0000-000047010000}"/>
    <hyperlink ref="B367" r:id="rId329" xr:uid="{00000000-0004-0000-0000-000048010000}"/>
    <hyperlink ref="B368" r:id="rId330" xr:uid="{00000000-0004-0000-0000-000049010000}"/>
    <hyperlink ref="B369" r:id="rId331" xr:uid="{00000000-0004-0000-0000-00004A010000}"/>
    <hyperlink ref="B371" r:id="rId332" xr:uid="{00000000-0004-0000-0000-00004B010000}"/>
    <hyperlink ref="B372" r:id="rId333" xr:uid="{00000000-0004-0000-0000-00004C010000}"/>
    <hyperlink ref="B373" r:id="rId334" xr:uid="{00000000-0004-0000-0000-00004D010000}"/>
    <hyperlink ref="B374" r:id="rId335" xr:uid="{00000000-0004-0000-0000-00004E010000}"/>
    <hyperlink ref="B375" r:id="rId336" xr:uid="{00000000-0004-0000-0000-00004F010000}"/>
    <hyperlink ref="B376" r:id="rId337" xr:uid="{00000000-0004-0000-0000-000050010000}"/>
    <hyperlink ref="B377" r:id="rId338" xr:uid="{00000000-0004-0000-0000-000051010000}"/>
    <hyperlink ref="B378" r:id="rId339" xr:uid="{00000000-0004-0000-0000-000052010000}"/>
    <hyperlink ref="B379" r:id="rId340" xr:uid="{00000000-0004-0000-0000-000053010000}"/>
    <hyperlink ref="B380" r:id="rId341" xr:uid="{00000000-0004-0000-0000-000054010000}"/>
    <hyperlink ref="B381" r:id="rId342" xr:uid="{00000000-0004-0000-0000-000055010000}"/>
    <hyperlink ref="B382" r:id="rId343" xr:uid="{00000000-0004-0000-0000-000056010000}"/>
    <hyperlink ref="B384" r:id="rId344" xr:uid="{00000000-0004-0000-0000-000057010000}"/>
    <hyperlink ref="B386" r:id="rId345" xr:uid="{00000000-0004-0000-0000-000058010000}"/>
    <hyperlink ref="B387" r:id="rId346" xr:uid="{00000000-0004-0000-0000-000059010000}"/>
    <hyperlink ref="B388" r:id="rId347" xr:uid="{00000000-0004-0000-0000-00005A010000}"/>
    <hyperlink ref="B389" r:id="rId348" xr:uid="{00000000-0004-0000-0000-00005B010000}"/>
    <hyperlink ref="B390" r:id="rId349" xr:uid="{00000000-0004-0000-0000-00005C010000}"/>
    <hyperlink ref="B391" r:id="rId350" xr:uid="{00000000-0004-0000-0000-00005D010000}"/>
    <hyperlink ref="B392" r:id="rId351" xr:uid="{00000000-0004-0000-0000-00005E010000}"/>
    <hyperlink ref="B393" r:id="rId352" xr:uid="{00000000-0004-0000-0000-00005F010000}"/>
    <hyperlink ref="B394" r:id="rId353" xr:uid="{00000000-0004-0000-0000-000060010000}"/>
    <hyperlink ref="B395" r:id="rId354" xr:uid="{00000000-0004-0000-0000-000061010000}"/>
    <hyperlink ref="B396" r:id="rId355" xr:uid="{00000000-0004-0000-0000-000062010000}"/>
    <hyperlink ref="B397" r:id="rId356" xr:uid="{00000000-0004-0000-0000-000063010000}"/>
    <hyperlink ref="B398" r:id="rId357" xr:uid="{00000000-0004-0000-0000-000064010000}"/>
    <hyperlink ref="B399" r:id="rId358" xr:uid="{00000000-0004-0000-0000-000065010000}"/>
    <hyperlink ref="B401" r:id="rId359" xr:uid="{00000000-0004-0000-0000-000066010000}"/>
    <hyperlink ref="B402" r:id="rId360" xr:uid="{00000000-0004-0000-0000-000067010000}"/>
    <hyperlink ref="B403" r:id="rId361" xr:uid="{00000000-0004-0000-0000-000068010000}"/>
    <hyperlink ref="B404" r:id="rId362" xr:uid="{00000000-0004-0000-0000-000069010000}"/>
    <hyperlink ref="B406" r:id="rId363" xr:uid="{00000000-0004-0000-0000-00006A010000}"/>
    <hyperlink ref="B407" r:id="rId364" xr:uid="{00000000-0004-0000-0000-00006B010000}"/>
    <hyperlink ref="B408" r:id="rId365" xr:uid="{00000000-0004-0000-0000-00006C010000}"/>
    <hyperlink ref="B410" r:id="rId366" xr:uid="{00000000-0004-0000-0000-00006D010000}"/>
    <hyperlink ref="B411" r:id="rId367" xr:uid="{00000000-0004-0000-0000-00006E010000}"/>
    <hyperlink ref="B413" r:id="rId368" xr:uid="{00000000-0004-0000-0000-00006F010000}"/>
    <hyperlink ref="B414" r:id="rId369" xr:uid="{00000000-0004-0000-0000-000070010000}"/>
    <hyperlink ref="B415" r:id="rId370" xr:uid="{00000000-0004-0000-0000-000071010000}"/>
    <hyperlink ref="B416" r:id="rId371" xr:uid="{00000000-0004-0000-0000-000072010000}"/>
    <hyperlink ref="B417" r:id="rId372" xr:uid="{00000000-0004-0000-0000-000073010000}"/>
    <hyperlink ref="B418" r:id="rId373" xr:uid="{00000000-0004-0000-0000-000074010000}"/>
    <hyperlink ref="B419" r:id="rId374" xr:uid="{00000000-0004-0000-0000-000075010000}"/>
    <hyperlink ref="B420" r:id="rId375" xr:uid="{00000000-0004-0000-0000-000076010000}"/>
    <hyperlink ref="B421" r:id="rId376" xr:uid="{00000000-0004-0000-0000-000077010000}"/>
    <hyperlink ref="B422" r:id="rId377" xr:uid="{00000000-0004-0000-0000-000078010000}"/>
    <hyperlink ref="B423" r:id="rId378" xr:uid="{00000000-0004-0000-0000-000079010000}"/>
    <hyperlink ref="B424" r:id="rId379" xr:uid="{00000000-0004-0000-0000-00007A010000}"/>
    <hyperlink ref="B425" r:id="rId380" xr:uid="{00000000-0004-0000-0000-00007B010000}"/>
    <hyperlink ref="B426" r:id="rId381" xr:uid="{00000000-0004-0000-0000-00007C010000}"/>
    <hyperlink ref="B427" r:id="rId382" xr:uid="{00000000-0004-0000-0000-00007D010000}"/>
    <hyperlink ref="B429" r:id="rId383" xr:uid="{00000000-0004-0000-0000-00007E010000}"/>
    <hyperlink ref="B430" r:id="rId384" xr:uid="{00000000-0004-0000-0000-00007F010000}"/>
    <hyperlink ref="B431" r:id="rId385" xr:uid="{00000000-0004-0000-0000-000080010000}"/>
    <hyperlink ref="B432" r:id="rId386" xr:uid="{00000000-0004-0000-0000-000081010000}"/>
    <hyperlink ref="B433" r:id="rId387" xr:uid="{00000000-0004-0000-0000-000082010000}"/>
    <hyperlink ref="B435" r:id="rId388" xr:uid="{00000000-0004-0000-0000-000083010000}"/>
    <hyperlink ref="B437" r:id="rId389" xr:uid="{00000000-0004-0000-0000-000084010000}"/>
    <hyperlink ref="B439" r:id="rId390" xr:uid="{00000000-0004-0000-0000-000085010000}"/>
    <hyperlink ref="B441" r:id="rId391" xr:uid="{00000000-0004-0000-0000-000086010000}"/>
    <hyperlink ref="B442" r:id="rId392" xr:uid="{00000000-0004-0000-0000-000087010000}"/>
    <hyperlink ref="B443" r:id="rId393" xr:uid="{00000000-0004-0000-0000-000088010000}"/>
    <hyperlink ref="B444" r:id="rId394" xr:uid="{00000000-0004-0000-0000-000089010000}"/>
    <hyperlink ref="B445" r:id="rId395" xr:uid="{00000000-0004-0000-0000-00008A010000}"/>
    <hyperlink ref="B446" r:id="rId396" xr:uid="{00000000-0004-0000-0000-00008B010000}"/>
    <hyperlink ref="B447" r:id="rId397" xr:uid="{00000000-0004-0000-0000-00008C010000}"/>
    <hyperlink ref="B448" r:id="rId398" xr:uid="{00000000-0004-0000-0000-00008D010000}"/>
    <hyperlink ref="B449" r:id="rId399" xr:uid="{00000000-0004-0000-0000-00008E010000}"/>
    <hyperlink ref="B450" r:id="rId400" xr:uid="{00000000-0004-0000-0000-00008F010000}"/>
    <hyperlink ref="B451" r:id="rId401" xr:uid="{00000000-0004-0000-0000-000090010000}"/>
    <hyperlink ref="B452" r:id="rId402" xr:uid="{00000000-0004-0000-0000-000091010000}"/>
    <hyperlink ref="B453" r:id="rId403" xr:uid="{00000000-0004-0000-0000-000092010000}"/>
    <hyperlink ref="B454" r:id="rId404" xr:uid="{00000000-0004-0000-0000-000093010000}"/>
    <hyperlink ref="B455" r:id="rId405" xr:uid="{00000000-0004-0000-0000-000094010000}"/>
    <hyperlink ref="B456" r:id="rId406" xr:uid="{00000000-0004-0000-0000-000095010000}"/>
    <hyperlink ref="B458" r:id="rId407" xr:uid="{00000000-0004-0000-0000-000096010000}"/>
    <hyperlink ref="B459" r:id="rId408" xr:uid="{00000000-0004-0000-0000-000097010000}"/>
    <hyperlink ref="B461" r:id="rId409" xr:uid="{00000000-0004-0000-0000-000098010000}"/>
    <hyperlink ref="B462" r:id="rId410" xr:uid="{00000000-0004-0000-0000-000099010000}"/>
    <hyperlink ref="B463" r:id="rId411" xr:uid="{00000000-0004-0000-0000-00009A010000}"/>
    <hyperlink ref="B464" r:id="rId412" xr:uid="{00000000-0004-0000-0000-00009B010000}"/>
    <hyperlink ref="B465" r:id="rId413" xr:uid="{00000000-0004-0000-0000-00009C010000}"/>
    <hyperlink ref="B466" r:id="rId414" display="0" xr:uid="{00000000-0004-0000-0000-00009D010000}"/>
    <hyperlink ref="B467" r:id="rId415" xr:uid="{00000000-0004-0000-0000-00009E010000}"/>
    <hyperlink ref="B468" r:id="rId416" display="0" xr:uid="{00000000-0004-0000-0000-00009F010000}"/>
    <hyperlink ref="B469" r:id="rId417" xr:uid="{00000000-0004-0000-0000-0000A0010000}"/>
    <hyperlink ref="B470" r:id="rId418" xr:uid="{00000000-0004-0000-0000-0000A1010000}"/>
    <hyperlink ref="B471" r:id="rId419" xr:uid="{00000000-0004-0000-0000-0000A2010000}"/>
    <hyperlink ref="B472" r:id="rId420" xr:uid="{00000000-0004-0000-0000-0000A3010000}"/>
    <hyperlink ref="B473" r:id="rId421" xr:uid="{00000000-0004-0000-0000-0000A4010000}"/>
    <hyperlink ref="B474" r:id="rId422" xr:uid="{00000000-0004-0000-0000-0000A5010000}"/>
    <hyperlink ref="B476" r:id="rId423" xr:uid="{00000000-0004-0000-0000-0000A6010000}"/>
    <hyperlink ref="B478" r:id="rId424" xr:uid="{00000000-0004-0000-0000-0000A7010000}"/>
    <hyperlink ref="B480" r:id="rId425" xr:uid="{00000000-0004-0000-0000-0000A8010000}"/>
    <hyperlink ref="B481" r:id="rId426" xr:uid="{00000000-0004-0000-0000-0000A9010000}"/>
    <hyperlink ref="B482" r:id="rId427" xr:uid="{00000000-0004-0000-0000-0000AA010000}"/>
    <hyperlink ref="B483" r:id="rId428" xr:uid="{00000000-0004-0000-0000-0000AB010000}"/>
    <hyperlink ref="B484" r:id="rId429" xr:uid="{00000000-0004-0000-0000-0000AC010000}"/>
    <hyperlink ref="B485" r:id="rId430" xr:uid="{00000000-0004-0000-0000-0000AD010000}"/>
    <hyperlink ref="B486" r:id="rId431" xr:uid="{00000000-0004-0000-0000-0000AE010000}"/>
    <hyperlink ref="B487" r:id="rId432" xr:uid="{00000000-0004-0000-0000-0000AF010000}"/>
    <hyperlink ref="B488" r:id="rId433" xr:uid="{00000000-0004-0000-0000-0000B0010000}"/>
    <hyperlink ref="B489" r:id="rId434" xr:uid="{00000000-0004-0000-0000-0000B1010000}"/>
    <hyperlink ref="B491" r:id="rId435" xr:uid="{00000000-0004-0000-0000-0000B2010000}"/>
    <hyperlink ref="B492" r:id="rId436" xr:uid="{00000000-0004-0000-0000-0000B3010000}"/>
    <hyperlink ref="B494" r:id="rId437" xr:uid="{00000000-0004-0000-0000-0000B4010000}"/>
    <hyperlink ref="B495" r:id="rId438" xr:uid="{00000000-0004-0000-0000-0000B5010000}"/>
    <hyperlink ref="B496" r:id="rId439" xr:uid="{00000000-0004-0000-0000-0000B6010000}"/>
    <hyperlink ref="B497" r:id="rId440" xr:uid="{00000000-0004-0000-0000-0000B7010000}"/>
    <hyperlink ref="B498" r:id="rId441" xr:uid="{00000000-0004-0000-0000-0000B8010000}"/>
    <hyperlink ref="B499" r:id="rId442" xr:uid="{00000000-0004-0000-0000-0000B9010000}"/>
    <hyperlink ref="B500" r:id="rId443" xr:uid="{00000000-0004-0000-0000-0000BA010000}"/>
    <hyperlink ref="B501" r:id="rId444" xr:uid="{00000000-0004-0000-0000-0000BB010000}"/>
    <hyperlink ref="B503" r:id="rId445" xr:uid="{00000000-0004-0000-0000-0000BC010000}"/>
    <hyperlink ref="B504" r:id="rId446" xr:uid="{00000000-0004-0000-0000-0000BD010000}"/>
    <hyperlink ref="B505" r:id="rId447" xr:uid="{00000000-0004-0000-0000-0000BE010000}"/>
    <hyperlink ref="B506" r:id="rId448" xr:uid="{00000000-0004-0000-0000-0000BF010000}"/>
    <hyperlink ref="B507" r:id="rId449" xr:uid="{00000000-0004-0000-0000-0000C0010000}"/>
    <hyperlink ref="B508" r:id="rId450" xr:uid="{00000000-0004-0000-0000-0000C1010000}"/>
    <hyperlink ref="B509" r:id="rId451" xr:uid="{00000000-0004-0000-0000-0000C2010000}"/>
    <hyperlink ref="B510" r:id="rId452" xr:uid="{00000000-0004-0000-0000-0000C3010000}"/>
    <hyperlink ref="B511" r:id="rId453" xr:uid="{00000000-0004-0000-0000-0000C4010000}"/>
    <hyperlink ref="B513" r:id="rId454" xr:uid="{00000000-0004-0000-0000-0000C5010000}"/>
    <hyperlink ref="B514" r:id="rId455" xr:uid="{00000000-0004-0000-0000-0000C6010000}"/>
    <hyperlink ref="B515" r:id="rId456" xr:uid="{00000000-0004-0000-0000-0000C7010000}"/>
    <hyperlink ref="B516" r:id="rId457" xr:uid="{00000000-0004-0000-0000-0000C8010000}"/>
    <hyperlink ref="B517" r:id="rId458" xr:uid="{00000000-0004-0000-0000-0000C9010000}"/>
    <hyperlink ref="B518" r:id="rId459" xr:uid="{00000000-0004-0000-0000-0000CA010000}"/>
    <hyperlink ref="B519" r:id="rId460" xr:uid="{00000000-0004-0000-0000-0000CB010000}"/>
    <hyperlink ref="B520" r:id="rId461" xr:uid="{00000000-0004-0000-0000-0000CC010000}"/>
    <hyperlink ref="B521" r:id="rId462" xr:uid="{00000000-0004-0000-0000-0000CD010000}"/>
    <hyperlink ref="B522" r:id="rId463" xr:uid="{00000000-0004-0000-0000-0000CE010000}"/>
    <hyperlink ref="B524" r:id="rId464" xr:uid="{00000000-0004-0000-0000-0000CF010000}"/>
    <hyperlink ref="B525" r:id="rId465" xr:uid="{00000000-0004-0000-0000-0000D0010000}"/>
    <hyperlink ref="B526" r:id="rId466" xr:uid="{00000000-0004-0000-0000-0000D1010000}"/>
    <hyperlink ref="B527" r:id="rId467" xr:uid="{00000000-0004-0000-0000-0000D2010000}"/>
    <hyperlink ref="B528" r:id="rId468" xr:uid="{00000000-0004-0000-0000-0000D3010000}"/>
    <hyperlink ref="B529" r:id="rId469" xr:uid="{00000000-0004-0000-0000-0000D4010000}"/>
    <hyperlink ref="B530" r:id="rId470" xr:uid="{00000000-0004-0000-0000-0000D5010000}"/>
    <hyperlink ref="B531" r:id="rId471" xr:uid="{00000000-0004-0000-0000-0000D6010000}"/>
    <hyperlink ref="B532" r:id="rId472" xr:uid="{00000000-0004-0000-0000-0000D7010000}"/>
    <hyperlink ref="B534" r:id="rId473" xr:uid="{00000000-0004-0000-0000-0000D8010000}"/>
    <hyperlink ref="B536" r:id="rId474" xr:uid="{00000000-0004-0000-0000-0000D9010000}"/>
    <hyperlink ref="B537" r:id="rId475" xr:uid="{00000000-0004-0000-0000-0000DA010000}"/>
    <hyperlink ref="B538" r:id="rId476" xr:uid="{00000000-0004-0000-0000-0000DB010000}"/>
    <hyperlink ref="B539" r:id="rId477" xr:uid="{00000000-0004-0000-0000-0000DC010000}"/>
    <hyperlink ref="B541" r:id="rId478" xr:uid="{00000000-0004-0000-0000-0000DD010000}"/>
    <hyperlink ref="B543" r:id="rId479" xr:uid="{00000000-0004-0000-0000-0000DE010000}"/>
    <hyperlink ref="B544" r:id="rId480" xr:uid="{00000000-0004-0000-0000-0000DF010000}"/>
    <hyperlink ref="B545" r:id="rId481" xr:uid="{00000000-0004-0000-0000-0000E0010000}"/>
    <hyperlink ref="B547" r:id="rId482" xr:uid="{00000000-0004-0000-0000-0000E1010000}"/>
    <hyperlink ref="B548" r:id="rId483" xr:uid="{00000000-0004-0000-0000-0000E2010000}"/>
    <hyperlink ref="B549" r:id="rId484" xr:uid="{00000000-0004-0000-0000-0000E3010000}"/>
    <hyperlink ref="B550" r:id="rId485" xr:uid="{00000000-0004-0000-0000-0000E4010000}"/>
    <hyperlink ref="B551" r:id="rId486" xr:uid="{00000000-0004-0000-0000-0000E5010000}"/>
    <hyperlink ref="B552" r:id="rId487" xr:uid="{00000000-0004-0000-0000-0000E6010000}"/>
    <hyperlink ref="B553" r:id="rId488" xr:uid="{00000000-0004-0000-0000-0000E7010000}"/>
    <hyperlink ref="B554" r:id="rId489" xr:uid="{00000000-0004-0000-0000-0000E8010000}"/>
    <hyperlink ref="B555" r:id="rId490" xr:uid="{00000000-0004-0000-0000-0000E9010000}"/>
    <hyperlink ref="B557" r:id="rId491" xr:uid="{00000000-0004-0000-0000-0000EA010000}"/>
    <hyperlink ref="B558" r:id="rId492" xr:uid="{00000000-0004-0000-0000-0000EB010000}"/>
    <hyperlink ref="B559" r:id="rId493" xr:uid="{00000000-0004-0000-0000-0000EC010000}"/>
    <hyperlink ref="B560" r:id="rId494" xr:uid="{00000000-0004-0000-0000-0000ED010000}"/>
    <hyperlink ref="B561" r:id="rId495" xr:uid="{00000000-0004-0000-0000-0000EE010000}"/>
    <hyperlink ref="B563" r:id="rId496" xr:uid="{00000000-0004-0000-0000-0000EF010000}"/>
    <hyperlink ref="B564" r:id="rId497" xr:uid="{00000000-0004-0000-0000-0000F0010000}"/>
    <hyperlink ref="B565" r:id="rId498" xr:uid="{00000000-0004-0000-0000-0000F1010000}"/>
    <hyperlink ref="B567" r:id="rId499" xr:uid="{00000000-0004-0000-0000-0000F2010000}"/>
    <hyperlink ref="B568" r:id="rId500" xr:uid="{00000000-0004-0000-0000-0000F3010000}"/>
    <hyperlink ref="B569" r:id="rId501" xr:uid="{00000000-0004-0000-0000-0000F4010000}"/>
    <hyperlink ref="B571" r:id="rId502" xr:uid="{00000000-0004-0000-0000-0000F5010000}"/>
    <hyperlink ref="B572" r:id="rId503" xr:uid="{00000000-0004-0000-0000-0000F6010000}"/>
    <hyperlink ref="B573" r:id="rId504" xr:uid="{00000000-0004-0000-0000-0000F7010000}"/>
    <hyperlink ref="B575" r:id="rId505" xr:uid="{00000000-0004-0000-0000-0000F8010000}"/>
    <hyperlink ref="B578" r:id="rId506" xr:uid="{00000000-0004-0000-0000-0000F9010000}"/>
    <hyperlink ref="B579" r:id="rId507" xr:uid="{00000000-0004-0000-0000-0000FA010000}"/>
    <hyperlink ref="B580" r:id="rId508" xr:uid="{00000000-0004-0000-0000-0000FB010000}"/>
    <hyperlink ref="B581" r:id="rId509" xr:uid="{00000000-0004-0000-0000-0000FC010000}"/>
    <hyperlink ref="B582" r:id="rId510" xr:uid="{00000000-0004-0000-0000-0000FD010000}"/>
    <hyperlink ref="B584" r:id="rId511" xr:uid="{00000000-0004-0000-0000-0000FE010000}"/>
    <hyperlink ref="B585" r:id="rId512" xr:uid="{00000000-0004-0000-0000-0000FF010000}"/>
    <hyperlink ref="B586" r:id="rId513" xr:uid="{00000000-0004-0000-0000-000000020000}"/>
    <hyperlink ref="B587" r:id="rId514" xr:uid="{00000000-0004-0000-0000-000001020000}"/>
    <hyperlink ref="B588" r:id="rId515" xr:uid="{00000000-0004-0000-0000-000002020000}"/>
    <hyperlink ref="B589" r:id="rId516" xr:uid="{00000000-0004-0000-0000-000003020000}"/>
    <hyperlink ref="B590" r:id="rId517" xr:uid="{00000000-0004-0000-0000-000004020000}"/>
    <hyperlink ref="B591" r:id="rId518" xr:uid="{00000000-0004-0000-0000-000005020000}"/>
    <hyperlink ref="B592" r:id="rId519" xr:uid="{00000000-0004-0000-0000-000006020000}"/>
    <hyperlink ref="B593" r:id="rId520" xr:uid="{00000000-0004-0000-0000-000007020000}"/>
    <hyperlink ref="B594" r:id="rId521" xr:uid="{00000000-0004-0000-0000-000008020000}"/>
    <hyperlink ref="B596" r:id="rId522" xr:uid="{00000000-0004-0000-0000-000009020000}"/>
    <hyperlink ref="B597" r:id="rId523" xr:uid="{00000000-0004-0000-0000-00000A020000}"/>
    <hyperlink ref="B598" r:id="rId524" xr:uid="{00000000-0004-0000-0000-00000B020000}"/>
    <hyperlink ref="B599" r:id="rId525" xr:uid="{00000000-0004-0000-0000-00000C020000}"/>
    <hyperlink ref="B600" r:id="rId526" xr:uid="{00000000-0004-0000-0000-00000D020000}"/>
    <hyperlink ref="B601" r:id="rId527" xr:uid="{00000000-0004-0000-0000-00000E020000}"/>
    <hyperlink ref="B602" r:id="rId528" xr:uid="{00000000-0004-0000-0000-00000F020000}"/>
    <hyperlink ref="B603" r:id="rId529" xr:uid="{00000000-0004-0000-0000-000010020000}"/>
    <hyperlink ref="B604" r:id="rId530" xr:uid="{00000000-0004-0000-0000-000011020000}"/>
    <hyperlink ref="B605" r:id="rId531" xr:uid="{00000000-0004-0000-0000-000012020000}"/>
    <hyperlink ref="B606" r:id="rId532" xr:uid="{00000000-0004-0000-0000-000013020000}"/>
    <hyperlink ref="B607" r:id="rId533" xr:uid="{00000000-0004-0000-0000-000014020000}"/>
    <hyperlink ref="B608" r:id="rId534" xr:uid="{00000000-0004-0000-0000-000015020000}"/>
    <hyperlink ref="B609" r:id="rId535" xr:uid="{00000000-0004-0000-0000-000016020000}"/>
    <hyperlink ref="B610" r:id="rId536" xr:uid="{00000000-0004-0000-0000-000017020000}"/>
    <hyperlink ref="B612" r:id="rId537" xr:uid="{00000000-0004-0000-0000-000018020000}"/>
    <hyperlink ref="B613" r:id="rId538" xr:uid="{00000000-0004-0000-0000-000019020000}"/>
    <hyperlink ref="B615" r:id="rId539" xr:uid="{00000000-0004-0000-0000-00001A020000}"/>
    <hyperlink ref="B616" r:id="rId540" xr:uid="{00000000-0004-0000-0000-00001B020000}"/>
    <hyperlink ref="B617" r:id="rId541" xr:uid="{00000000-0004-0000-0000-00001C020000}"/>
    <hyperlink ref="B619" r:id="rId542" xr:uid="{00000000-0004-0000-0000-00001D020000}"/>
    <hyperlink ref="B620" r:id="rId543" xr:uid="{00000000-0004-0000-0000-00001E020000}"/>
    <hyperlink ref="B622" r:id="rId544" xr:uid="{00000000-0004-0000-0000-00001F020000}"/>
    <hyperlink ref="B623" r:id="rId545" xr:uid="{00000000-0004-0000-0000-000020020000}"/>
    <hyperlink ref="B624" r:id="rId546" xr:uid="{00000000-0004-0000-0000-000021020000}"/>
    <hyperlink ref="B625" r:id="rId547" xr:uid="{00000000-0004-0000-0000-000022020000}"/>
    <hyperlink ref="B627" r:id="rId548" xr:uid="{00000000-0004-0000-0000-000023020000}"/>
    <hyperlink ref="B628" r:id="rId549" xr:uid="{00000000-0004-0000-0000-000024020000}"/>
    <hyperlink ref="B629" r:id="rId550" xr:uid="{00000000-0004-0000-0000-000025020000}"/>
    <hyperlink ref="B630" r:id="rId551" xr:uid="{00000000-0004-0000-0000-000026020000}"/>
    <hyperlink ref="B631" r:id="rId552" xr:uid="{00000000-0004-0000-0000-000027020000}"/>
    <hyperlink ref="B632" r:id="rId553" xr:uid="{00000000-0004-0000-0000-000028020000}"/>
    <hyperlink ref="B633" r:id="rId554" xr:uid="{00000000-0004-0000-0000-000029020000}"/>
    <hyperlink ref="B634" r:id="rId555" xr:uid="{00000000-0004-0000-0000-00002A020000}"/>
    <hyperlink ref="B635" r:id="rId556" xr:uid="{00000000-0004-0000-0000-00002B020000}"/>
    <hyperlink ref="B636" r:id="rId557" xr:uid="{00000000-0004-0000-0000-00002C020000}"/>
    <hyperlink ref="B637" r:id="rId558" xr:uid="{00000000-0004-0000-0000-00002D020000}"/>
    <hyperlink ref="B638" r:id="rId559" xr:uid="{00000000-0004-0000-0000-00002E020000}"/>
    <hyperlink ref="B639" r:id="rId560" xr:uid="{00000000-0004-0000-0000-00002F020000}"/>
    <hyperlink ref="B640" r:id="rId561" xr:uid="{00000000-0004-0000-0000-000030020000}"/>
    <hyperlink ref="B642" r:id="rId562" xr:uid="{00000000-0004-0000-0000-000031020000}"/>
    <hyperlink ref="B643" r:id="rId563" xr:uid="{00000000-0004-0000-0000-000032020000}"/>
    <hyperlink ref="B644" r:id="rId564" xr:uid="{00000000-0004-0000-0000-000033020000}"/>
    <hyperlink ref="B645" r:id="rId565" xr:uid="{00000000-0004-0000-0000-000034020000}"/>
    <hyperlink ref="B647" r:id="rId566" xr:uid="{00000000-0004-0000-0000-000035020000}"/>
    <hyperlink ref="B648" r:id="rId567" xr:uid="{00000000-0004-0000-0000-000036020000}"/>
    <hyperlink ref="B650" r:id="rId568" xr:uid="{00000000-0004-0000-0000-000037020000}"/>
    <hyperlink ref="B651" r:id="rId569" xr:uid="{00000000-0004-0000-0000-000038020000}"/>
    <hyperlink ref="B652" r:id="rId570" xr:uid="{00000000-0004-0000-0000-000039020000}"/>
    <hyperlink ref="B653" r:id="rId571" xr:uid="{00000000-0004-0000-0000-00003A020000}"/>
    <hyperlink ref="B654" r:id="rId572" xr:uid="{00000000-0004-0000-0000-00003B020000}"/>
    <hyperlink ref="B655" r:id="rId573" xr:uid="{00000000-0004-0000-0000-00003C020000}"/>
    <hyperlink ref="B656" r:id="rId574" xr:uid="{00000000-0004-0000-0000-00003D020000}"/>
    <hyperlink ref="B657" r:id="rId575" xr:uid="{00000000-0004-0000-0000-00003E020000}"/>
    <hyperlink ref="B659" r:id="rId576" xr:uid="{00000000-0004-0000-0000-00003F020000}"/>
    <hyperlink ref="B661" r:id="rId577" xr:uid="{00000000-0004-0000-0000-000040020000}"/>
    <hyperlink ref="B662" r:id="rId578" xr:uid="{00000000-0004-0000-0000-000041020000}"/>
    <hyperlink ref="B663" r:id="rId579" xr:uid="{00000000-0004-0000-0000-000042020000}"/>
    <hyperlink ref="B664" r:id="rId580" xr:uid="{00000000-0004-0000-0000-000043020000}"/>
    <hyperlink ref="B665" r:id="rId581" xr:uid="{00000000-0004-0000-0000-000044020000}"/>
    <hyperlink ref="B668" r:id="rId582" xr:uid="{00000000-0004-0000-0000-000045020000}"/>
    <hyperlink ref="B669" r:id="rId583" xr:uid="{00000000-0004-0000-0000-000046020000}"/>
    <hyperlink ref="B670" r:id="rId584" xr:uid="{00000000-0004-0000-0000-000047020000}"/>
    <hyperlink ref="B671" r:id="rId585" xr:uid="{00000000-0004-0000-0000-000048020000}"/>
    <hyperlink ref="B672" r:id="rId586" xr:uid="{00000000-0004-0000-0000-000049020000}"/>
    <hyperlink ref="B673" r:id="rId587" xr:uid="{00000000-0004-0000-0000-00004A020000}"/>
    <hyperlink ref="B674" r:id="rId588" xr:uid="{00000000-0004-0000-0000-00004B020000}"/>
    <hyperlink ref="B675" r:id="rId589" xr:uid="{00000000-0004-0000-0000-00004C020000}"/>
    <hyperlink ref="B676" r:id="rId590" xr:uid="{00000000-0004-0000-0000-00004D020000}"/>
    <hyperlink ref="B677" r:id="rId591" xr:uid="{00000000-0004-0000-0000-00004E020000}"/>
    <hyperlink ref="B678" r:id="rId592" xr:uid="{00000000-0004-0000-0000-00004F020000}"/>
    <hyperlink ref="B679" r:id="rId593" xr:uid="{00000000-0004-0000-0000-000050020000}"/>
    <hyperlink ref="B680" r:id="rId594" xr:uid="{00000000-0004-0000-0000-000051020000}"/>
    <hyperlink ref="B682" r:id="rId595" xr:uid="{00000000-0004-0000-0000-000052020000}"/>
    <hyperlink ref="B683" r:id="rId596" xr:uid="{00000000-0004-0000-0000-000053020000}"/>
    <hyperlink ref="B684" r:id="rId597" xr:uid="{00000000-0004-0000-0000-000054020000}"/>
    <hyperlink ref="B685" r:id="rId598" xr:uid="{00000000-0004-0000-0000-000055020000}"/>
    <hyperlink ref="B686" r:id="rId599" xr:uid="{00000000-0004-0000-0000-000056020000}"/>
    <hyperlink ref="B687" r:id="rId600" xr:uid="{00000000-0004-0000-0000-000057020000}"/>
    <hyperlink ref="B688" r:id="rId601" xr:uid="{00000000-0004-0000-0000-000058020000}"/>
    <hyperlink ref="B690" r:id="rId602" xr:uid="{00000000-0004-0000-0000-000059020000}"/>
    <hyperlink ref="B691" r:id="rId603" xr:uid="{00000000-0004-0000-0000-00005A020000}"/>
    <hyperlink ref="B692" r:id="rId604" xr:uid="{00000000-0004-0000-0000-00005B020000}"/>
    <hyperlink ref="B693" r:id="rId605" xr:uid="{00000000-0004-0000-0000-00005C020000}"/>
    <hyperlink ref="B694" r:id="rId606" xr:uid="{00000000-0004-0000-0000-00005D020000}"/>
    <hyperlink ref="B695" r:id="rId607" xr:uid="{00000000-0004-0000-0000-00005E020000}"/>
    <hyperlink ref="B697" r:id="rId608" xr:uid="{00000000-0004-0000-0000-00005F020000}"/>
    <hyperlink ref="B698" r:id="rId609" display="0" xr:uid="{00000000-0004-0000-0000-000060020000}"/>
    <hyperlink ref="B699" r:id="rId610" display="0" xr:uid="{00000000-0004-0000-0000-000061020000}"/>
    <hyperlink ref="B700" r:id="rId611" display="0" xr:uid="{00000000-0004-0000-0000-000062020000}"/>
    <hyperlink ref="B701" r:id="rId612" display="0" xr:uid="{00000000-0004-0000-0000-000063020000}"/>
    <hyperlink ref="B702" r:id="rId613" xr:uid="{00000000-0004-0000-0000-000064020000}"/>
    <hyperlink ref="B703" r:id="rId614" xr:uid="{00000000-0004-0000-0000-000065020000}"/>
    <hyperlink ref="B704" r:id="rId615" xr:uid="{00000000-0004-0000-0000-000066020000}"/>
    <hyperlink ref="B705" r:id="rId616" xr:uid="{00000000-0004-0000-0000-000067020000}"/>
    <hyperlink ref="B706" r:id="rId617" xr:uid="{00000000-0004-0000-0000-000068020000}"/>
    <hyperlink ref="B707" r:id="rId618" xr:uid="{00000000-0004-0000-0000-000069020000}"/>
    <hyperlink ref="B708" r:id="rId619" display="0" xr:uid="{00000000-0004-0000-0000-00006A020000}"/>
    <hyperlink ref="B709" r:id="rId620" display="0" xr:uid="{00000000-0004-0000-0000-00006B020000}"/>
    <hyperlink ref="B710" r:id="rId621" xr:uid="{00000000-0004-0000-0000-00006C020000}"/>
    <hyperlink ref="B711" r:id="rId622" display="0" xr:uid="{00000000-0004-0000-0000-00006D020000}"/>
    <hyperlink ref="B712" r:id="rId623" xr:uid="{00000000-0004-0000-0000-00006E020000}"/>
    <hyperlink ref="B713" r:id="rId624" xr:uid="{00000000-0004-0000-0000-00006F020000}"/>
    <hyperlink ref="B714" r:id="rId625" display="0" xr:uid="{00000000-0004-0000-0000-000070020000}"/>
    <hyperlink ref="B715" r:id="rId626" display="0" xr:uid="{00000000-0004-0000-0000-000071020000}"/>
    <hyperlink ref="B716" r:id="rId627" display="0" xr:uid="{00000000-0004-0000-0000-000072020000}"/>
    <hyperlink ref="B717" r:id="rId628" xr:uid="{00000000-0004-0000-0000-000073020000}"/>
    <hyperlink ref="B718" r:id="rId629" xr:uid="{00000000-0004-0000-0000-000074020000}"/>
    <hyperlink ref="B719" r:id="rId630" xr:uid="{00000000-0004-0000-0000-000075020000}"/>
    <hyperlink ref="B720" r:id="rId631" display="0" xr:uid="{00000000-0004-0000-0000-000076020000}"/>
    <hyperlink ref="B721" r:id="rId632" xr:uid="{00000000-0004-0000-0000-000077020000}"/>
    <hyperlink ref="B722" r:id="rId633" display="0" xr:uid="{00000000-0004-0000-0000-000078020000}"/>
    <hyperlink ref="B723" r:id="rId634" xr:uid="{00000000-0004-0000-0000-000079020000}"/>
    <hyperlink ref="B725" r:id="rId635" xr:uid="{00000000-0004-0000-0000-00007A020000}"/>
    <hyperlink ref="B726" r:id="rId636" xr:uid="{00000000-0004-0000-0000-00007B020000}"/>
    <hyperlink ref="B727" r:id="rId637" xr:uid="{00000000-0004-0000-0000-00007C020000}"/>
    <hyperlink ref="B728" r:id="rId638" xr:uid="{00000000-0004-0000-0000-00007D020000}"/>
    <hyperlink ref="B730" r:id="rId639" xr:uid="{00000000-0004-0000-0000-00007E020000}"/>
    <hyperlink ref="B731" r:id="rId640" xr:uid="{00000000-0004-0000-0000-00007F020000}"/>
    <hyperlink ref="B732" r:id="rId641" xr:uid="{00000000-0004-0000-0000-000080020000}"/>
    <hyperlink ref="B733" r:id="rId642" xr:uid="{00000000-0004-0000-0000-000081020000}"/>
    <hyperlink ref="B734" r:id="rId643" xr:uid="{00000000-0004-0000-0000-000082020000}"/>
    <hyperlink ref="B735" r:id="rId644" xr:uid="{00000000-0004-0000-0000-000083020000}"/>
    <hyperlink ref="B736" r:id="rId645" xr:uid="{00000000-0004-0000-0000-000084020000}"/>
    <hyperlink ref="B737" r:id="rId646" xr:uid="{00000000-0004-0000-0000-000085020000}"/>
    <hyperlink ref="B738" r:id="rId647" xr:uid="{00000000-0004-0000-0000-000086020000}"/>
    <hyperlink ref="B740" r:id="rId648" xr:uid="{00000000-0004-0000-0000-000087020000}"/>
    <hyperlink ref="B741" r:id="rId649" xr:uid="{00000000-0004-0000-0000-000088020000}"/>
    <hyperlink ref="B742" r:id="rId650" xr:uid="{00000000-0004-0000-0000-000089020000}"/>
    <hyperlink ref="B743" r:id="rId651" xr:uid="{00000000-0004-0000-0000-00008A020000}"/>
    <hyperlink ref="B744" r:id="rId652" xr:uid="{00000000-0004-0000-0000-00008B020000}"/>
    <hyperlink ref="B745" r:id="rId653" xr:uid="{00000000-0004-0000-0000-00008C020000}"/>
    <hyperlink ref="B746" r:id="rId654" xr:uid="{00000000-0004-0000-0000-00008D020000}"/>
    <hyperlink ref="B747" r:id="rId655" xr:uid="{00000000-0004-0000-0000-00008E020000}"/>
    <hyperlink ref="B748" r:id="rId656" xr:uid="{00000000-0004-0000-0000-00008F020000}"/>
    <hyperlink ref="B749" r:id="rId657" xr:uid="{00000000-0004-0000-0000-000090020000}"/>
    <hyperlink ref="B750" r:id="rId658" xr:uid="{00000000-0004-0000-0000-000091020000}"/>
    <hyperlink ref="B751" r:id="rId659" xr:uid="{00000000-0004-0000-0000-000092020000}"/>
    <hyperlink ref="B752" r:id="rId660" xr:uid="{00000000-0004-0000-0000-000093020000}"/>
    <hyperlink ref="B753" r:id="rId661" xr:uid="{00000000-0004-0000-0000-000094020000}"/>
    <hyperlink ref="B754" r:id="rId662" xr:uid="{00000000-0004-0000-0000-000095020000}"/>
    <hyperlink ref="B755" r:id="rId663" xr:uid="{00000000-0004-0000-0000-000096020000}"/>
    <hyperlink ref="B756" r:id="rId664" xr:uid="{00000000-0004-0000-0000-000097020000}"/>
    <hyperlink ref="B757" r:id="rId665" xr:uid="{00000000-0004-0000-0000-000098020000}"/>
    <hyperlink ref="B758" r:id="rId666" xr:uid="{00000000-0004-0000-0000-000099020000}"/>
    <hyperlink ref="B759" r:id="rId667" xr:uid="{00000000-0004-0000-0000-00009A020000}"/>
    <hyperlink ref="B760" r:id="rId668" xr:uid="{00000000-0004-0000-0000-00009B020000}"/>
    <hyperlink ref="B763" r:id="rId669" xr:uid="{00000000-0004-0000-0000-00009C020000}"/>
    <hyperlink ref="B764" r:id="rId670" xr:uid="{00000000-0004-0000-0000-00009D020000}"/>
    <hyperlink ref="B765" r:id="rId671" xr:uid="{00000000-0004-0000-0000-00009E020000}"/>
    <hyperlink ref="B767" r:id="rId672" xr:uid="{00000000-0004-0000-0000-00009F020000}"/>
    <hyperlink ref="B768" r:id="rId673" xr:uid="{00000000-0004-0000-0000-0000A0020000}"/>
    <hyperlink ref="B769" r:id="rId674" xr:uid="{00000000-0004-0000-0000-0000A1020000}"/>
    <hyperlink ref="B770" r:id="rId675" xr:uid="{00000000-0004-0000-0000-0000A2020000}"/>
    <hyperlink ref="B771" r:id="rId676" xr:uid="{00000000-0004-0000-0000-0000A3020000}"/>
    <hyperlink ref="B772" r:id="rId677" xr:uid="{00000000-0004-0000-0000-0000A4020000}"/>
    <hyperlink ref="B774" r:id="rId678" xr:uid="{00000000-0004-0000-0000-0000A5020000}"/>
    <hyperlink ref="B775" r:id="rId679" xr:uid="{00000000-0004-0000-0000-0000A6020000}"/>
    <hyperlink ref="B776" r:id="rId680" xr:uid="{00000000-0004-0000-0000-0000A7020000}"/>
    <hyperlink ref="B778" r:id="rId681" xr:uid="{00000000-0004-0000-0000-0000A8020000}"/>
    <hyperlink ref="B779" r:id="rId682" xr:uid="{00000000-0004-0000-0000-0000A9020000}"/>
    <hyperlink ref="B780" r:id="rId683" xr:uid="{00000000-0004-0000-0000-0000AA020000}"/>
    <hyperlink ref="B781" r:id="rId684" xr:uid="{00000000-0004-0000-0000-0000AB020000}"/>
    <hyperlink ref="B782" r:id="rId685" xr:uid="{00000000-0004-0000-0000-0000AC020000}"/>
    <hyperlink ref="B783" r:id="rId686" xr:uid="{00000000-0004-0000-0000-0000AD020000}"/>
    <hyperlink ref="B785" r:id="rId687" xr:uid="{00000000-0004-0000-0000-0000AE020000}"/>
    <hyperlink ref="B786" r:id="rId688" xr:uid="{00000000-0004-0000-0000-0000AF020000}"/>
    <hyperlink ref="B787" r:id="rId689" xr:uid="{00000000-0004-0000-0000-0000B0020000}"/>
    <hyperlink ref="B788" r:id="rId690" xr:uid="{00000000-0004-0000-0000-0000B1020000}"/>
    <hyperlink ref="B789" r:id="rId691" xr:uid="{00000000-0004-0000-0000-0000B2020000}"/>
    <hyperlink ref="B790" r:id="rId692" xr:uid="{00000000-0004-0000-0000-0000B3020000}"/>
    <hyperlink ref="B791" r:id="rId693" xr:uid="{00000000-0004-0000-0000-0000B4020000}"/>
    <hyperlink ref="B792" r:id="rId694" xr:uid="{00000000-0004-0000-0000-0000B5020000}"/>
    <hyperlink ref="B793" r:id="rId695" xr:uid="{00000000-0004-0000-0000-0000B6020000}"/>
    <hyperlink ref="B795" r:id="rId696" xr:uid="{00000000-0004-0000-0000-0000B7020000}"/>
    <hyperlink ref="B796" r:id="rId697" xr:uid="{00000000-0004-0000-0000-0000B8020000}"/>
    <hyperlink ref="B797" r:id="rId698" xr:uid="{00000000-0004-0000-0000-0000B9020000}"/>
    <hyperlink ref="B798" r:id="rId699" xr:uid="{00000000-0004-0000-0000-0000BA020000}"/>
    <hyperlink ref="B799" r:id="rId700" xr:uid="{00000000-0004-0000-0000-0000BB020000}"/>
    <hyperlink ref="B800" r:id="rId701" xr:uid="{00000000-0004-0000-0000-0000BC020000}"/>
    <hyperlink ref="B801" r:id="rId702" xr:uid="{00000000-0004-0000-0000-0000BD020000}"/>
    <hyperlink ref="B802" r:id="rId703" xr:uid="{00000000-0004-0000-0000-0000BE020000}"/>
    <hyperlink ref="B803" r:id="rId704" xr:uid="{00000000-0004-0000-0000-0000BF020000}"/>
    <hyperlink ref="B804" r:id="rId705" xr:uid="{00000000-0004-0000-0000-0000C0020000}"/>
    <hyperlink ref="B805" r:id="rId706" xr:uid="{00000000-0004-0000-0000-0000C1020000}"/>
    <hyperlink ref="B806" r:id="rId707" xr:uid="{00000000-0004-0000-0000-0000C2020000}"/>
    <hyperlink ref="B807" r:id="rId708" xr:uid="{00000000-0004-0000-0000-0000C3020000}"/>
    <hyperlink ref="B808" r:id="rId709" xr:uid="{00000000-0004-0000-0000-0000C4020000}"/>
    <hyperlink ref="B809" r:id="rId710" xr:uid="{00000000-0004-0000-0000-0000C5020000}"/>
    <hyperlink ref="B810" r:id="rId711" xr:uid="{00000000-0004-0000-0000-0000C6020000}"/>
    <hyperlink ref="B812" r:id="rId712" xr:uid="{00000000-0004-0000-0000-0000C7020000}"/>
    <hyperlink ref="B813" r:id="rId713" xr:uid="{00000000-0004-0000-0000-0000C8020000}"/>
    <hyperlink ref="B814" r:id="rId714" xr:uid="{00000000-0004-0000-0000-0000C9020000}"/>
    <hyperlink ref="B815" r:id="rId715" xr:uid="{00000000-0004-0000-0000-0000CA020000}"/>
    <hyperlink ref="B817" r:id="rId716" xr:uid="{00000000-0004-0000-0000-0000CB020000}"/>
    <hyperlink ref="B819" r:id="rId717" xr:uid="{00000000-0004-0000-0000-0000CC020000}"/>
    <hyperlink ref="B820" r:id="rId718" xr:uid="{00000000-0004-0000-0000-0000CD020000}"/>
    <hyperlink ref="B823" r:id="rId719" xr:uid="{00000000-0004-0000-0000-0000CE020000}"/>
    <hyperlink ref="B824" r:id="rId720" xr:uid="{00000000-0004-0000-0000-0000CF020000}"/>
    <hyperlink ref="B825" r:id="rId721" xr:uid="{00000000-0004-0000-0000-0000D0020000}"/>
    <hyperlink ref="B826" r:id="rId722" xr:uid="{00000000-0004-0000-0000-0000D1020000}"/>
    <hyperlink ref="B827" r:id="rId723" xr:uid="{00000000-0004-0000-0000-0000D2020000}"/>
    <hyperlink ref="B828" r:id="rId724" xr:uid="{00000000-0004-0000-0000-0000D3020000}"/>
    <hyperlink ref="B830" r:id="rId725" xr:uid="{00000000-0004-0000-0000-0000D4020000}"/>
    <hyperlink ref="B832" r:id="rId726" xr:uid="{00000000-0004-0000-0000-0000D5020000}"/>
    <hyperlink ref="B833" r:id="rId727" xr:uid="{00000000-0004-0000-0000-0000D6020000}"/>
    <hyperlink ref="B836" r:id="rId728" xr:uid="{00000000-0004-0000-0000-0000D7020000}"/>
    <hyperlink ref="B837" r:id="rId729" xr:uid="{00000000-0004-0000-0000-0000D8020000}"/>
    <hyperlink ref="B838" r:id="rId730" xr:uid="{00000000-0004-0000-0000-0000D9020000}"/>
    <hyperlink ref="B839" r:id="rId731" xr:uid="{00000000-0004-0000-0000-0000DA020000}"/>
    <hyperlink ref="B840" r:id="rId732" xr:uid="{00000000-0004-0000-0000-0000DB020000}"/>
    <hyperlink ref="B841" r:id="rId733" xr:uid="{00000000-0004-0000-0000-0000DC020000}"/>
    <hyperlink ref="B843" r:id="rId734" xr:uid="{00000000-0004-0000-0000-0000DD020000}"/>
    <hyperlink ref="B844" r:id="rId735" xr:uid="{00000000-0004-0000-0000-0000DE020000}"/>
    <hyperlink ref="B845" r:id="rId736" xr:uid="{00000000-0004-0000-0000-0000DF020000}"/>
    <hyperlink ref="B846" r:id="rId737" xr:uid="{00000000-0004-0000-0000-0000E0020000}"/>
    <hyperlink ref="B847" r:id="rId738" xr:uid="{00000000-0004-0000-0000-0000E1020000}"/>
    <hyperlink ref="B848" r:id="rId739" xr:uid="{00000000-0004-0000-0000-0000E2020000}"/>
    <hyperlink ref="B849" r:id="rId740" xr:uid="{00000000-0004-0000-0000-0000E3020000}"/>
    <hyperlink ref="B850" r:id="rId741" xr:uid="{00000000-0004-0000-0000-0000E4020000}"/>
    <hyperlink ref="B851" r:id="rId742" xr:uid="{00000000-0004-0000-0000-0000E5020000}"/>
    <hyperlink ref="B852" r:id="rId743" xr:uid="{00000000-0004-0000-0000-0000E6020000}"/>
    <hyperlink ref="B854" r:id="rId744" xr:uid="{00000000-0004-0000-0000-0000E7020000}"/>
    <hyperlink ref="B855" r:id="rId745" xr:uid="{00000000-0004-0000-0000-0000E8020000}"/>
    <hyperlink ref="B856" r:id="rId746" xr:uid="{00000000-0004-0000-0000-0000E9020000}"/>
    <hyperlink ref="B858" r:id="rId747" xr:uid="{00000000-0004-0000-0000-0000EA020000}"/>
    <hyperlink ref="B859" r:id="rId748" xr:uid="{00000000-0004-0000-0000-0000EB020000}"/>
    <hyperlink ref="B860" r:id="rId749" xr:uid="{00000000-0004-0000-0000-0000EC020000}"/>
    <hyperlink ref="B861" r:id="rId750" xr:uid="{00000000-0004-0000-0000-0000ED020000}"/>
    <hyperlink ref="B862" r:id="rId751" xr:uid="{00000000-0004-0000-0000-0000EE020000}"/>
    <hyperlink ref="B864" r:id="rId752" xr:uid="{00000000-0004-0000-0000-0000EF020000}"/>
    <hyperlink ref="B866" r:id="rId753" xr:uid="{00000000-0004-0000-0000-0000F0020000}"/>
    <hyperlink ref="B867" r:id="rId754" xr:uid="{00000000-0004-0000-0000-0000F1020000}"/>
    <hyperlink ref="B868" r:id="rId755" xr:uid="{00000000-0004-0000-0000-0000F2020000}"/>
    <hyperlink ref="B869" r:id="rId756" xr:uid="{00000000-0004-0000-0000-0000F3020000}"/>
    <hyperlink ref="B870" r:id="rId757" xr:uid="{00000000-0004-0000-0000-0000F4020000}"/>
    <hyperlink ref="B872" r:id="rId758" xr:uid="{00000000-0004-0000-0000-0000F5020000}"/>
    <hyperlink ref="B873" r:id="rId759" xr:uid="{00000000-0004-0000-0000-0000F6020000}"/>
    <hyperlink ref="B874" r:id="rId760" xr:uid="{00000000-0004-0000-0000-0000F7020000}"/>
    <hyperlink ref="B875" r:id="rId761" xr:uid="{00000000-0004-0000-0000-0000F8020000}"/>
    <hyperlink ref="B876" r:id="rId762" xr:uid="{00000000-0004-0000-0000-0000F9020000}"/>
    <hyperlink ref="B877" r:id="rId763" xr:uid="{00000000-0004-0000-0000-0000FA020000}"/>
    <hyperlink ref="B878" r:id="rId764" xr:uid="{00000000-0004-0000-0000-0000FB020000}"/>
    <hyperlink ref="B879" r:id="rId765" xr:uid="{00000000-0004-0000-0000-0000FC020000}"/>
    <hyperlink ref="B880" r:id="rId766" xr:uid="{00000000-0004-0000-0000-0000FD020000}"/>
    <hyperlink ref="B881" r:id="rId767" xr:uid="{00000000-0004-0000-0000-0000FE020000}"/>
    <hyperlink ref="B882" r:id="rId768" xr:uid="{00000000-0004-0000-0000-0000FF020000}"/>
    <hyperlink ref="B883" r:id="rId769" xr:uid="{00000000-0004-0000-0000-000000030000}"/>
    <hyperlink ref="B884" r:id="rId770" xr:uid="{00000000-0004-0000-0000-000001030000}"/>
    <hyperlink ref="B885" r:id="rId771" xr:uid="{00000000-0004-0000-0000-000002030000}"/>
    <hyperlink ref="B886" r:id="rId772" xr:uid="{00000000-0004-0000-0000-000003030000}"/>
    <hyperlink ref="B888" r:id="rId773" xr:uid="{00000000-0004-0000-0000-000004030000}"/>
    <hyperlink ref="B889" r:id="rId774" xr:uid="{00000000-0004-0000-0000-000005030000}"/>
    <hyperlink ref="B890" r:id="rId775" display="0" xr:uid="{00000000-0004-0000-0000-000006030000}"/>
    <hyperlink ref="B891" r:id="rId776" display="0" xr:uid="{00000000-0004-0000-0000-000007030000}"/>
    <hyperlink ref="B892" r:id="rId777" display="0" xr:uid="{00000000-0004-0000-0000-000008030000}"/>
    <hyperlink ref="B893" r:id="rId778" display="0" xr:uid="{00000000-0004-0000-0000-000009030000}"/>
    <hyperlink ref="B894" r:id="rId779" display="0" xr:uid="{00000000-0004-0000-0000-00000A030000}"/>
    <hyperlink ref="B895" r:id="rId780" display="0" xr:uid="{00000000-0004-0000-0000-00000B030000}"/>
    <hyperlink ref="B896" r:id="rId781" display="0" xr:uid="{00000000-0004-0000-0000-00000C030000}"/>
    <hyperlink ref="B897" r:id="rId782" display="0" xr:uid="{00000000-0004-0000-0000-00000D030000}"/>
    <hyperlink ref="B898" r:id="rId783" display="0" xr:uid="{00000000-0004-0000-0000-00000E030000}"/>
    <hyperlink ref="B899" r:id="rId784" display="0" xr:uid="{00000000-0004-0000-0000-00000F030000}"/>
    <hyperlink ref="B900" r:id="rId785" display="0" xr:uid="{00000000-0004-0000-0000-000010030000}"/>
    <hyperlink ref="B901" r:id="rId786" xr:uid="{00000000-0004-0000-0000-000011030000}"/>
    <hyperlink ref="B902" r:id="rId787" xr:uid="{00000000-0004-0000-0000-000012030000}"/>
    <hyperlink ref="B903" r:id="rId788" xr:uid="{00000000-0004-0000-0000-000013030000}"/>
    <hyperlink ref="B905" r:id="rId789" xr:uid="{00000000-0004-0000-0000-000014030000}"/>
    <hyperlink ref="B906" r:id="rId790" xr:uid="{00000000-0004-0000-0000-000015030000}"/>
    <hyperlink ref="B907" r:id="rId791" xr:uid="{00000000-0004-0000-0000-000016030000}"/>
    <hyperlink ref="B908" r:id="rId792" xr:uid="{00000000-0004-0000-0000-000017030000}"/>
    <hyperlink ref="B909" r:id="rId793" xr:uid="{00000000-0004-0000-0000-000018030000}"/>
    <hyperlink ref="B910" r:id="rId794" xr:uid="{00000000-0004-0000-0000-000019030000}"/>
    <hyperlink ref="B911" r:id="rId795" xr:uid="{00000000-0004-0000-0000-00001A030000}"/>
    <hyperlink ref="B912" r:id="rId796" xr:uid="{00000000-0004-0000-0000-00001B030000}"/>
    <hyperlink ref="B913" r:id="rId797" xr:uid="{00000000-0004-0000-0000-00001C030000}"/>
    <hyperlink ref="B914" r:id="rId798" xr:uid="{00000000-0004-0000-0000-00001D030000}"/>
    <hyperlink ref="B916" r:id="rId799" xr:uid="{00000000-0004-0000-0000-00001E030000}"/>
    <hyperlink ref="B917" r:id="rId800" xr:uid="{00000000-0004-0000-0000-00001F030000}"/>
    <hyperlink ref="B918" r:id="rId801" xr:uid="{00000000-0004-0000-0000-000020030000}"/>
    <hyperlink ref="B919" r:id="rId802" xr:uid="{00000000-0004-0000-0000-000021030000}"/>
    <hyperlink ref="B920" r:id="rId803" xr:uid="{00000000-0004-0000-0000-000022030000}"/>
    <hyperlink ref="B921" r:id="rId804" xr:uid="{00000000-0004-0000-0000-000023030000}"/>
    <hyperlink ref="B923" r:id="rId805" xr:uid="{00000000-0004-0000-0000-000024030000}"/>
    <hyperlink ref="B924" r:id="rId806" xr:uid="{00000000-0004-0000-0000-000025030000}"/>
    <hyperlink ref="B925" r:id="rId807" xr:uid="{00000000-0004-0000-0000-000026030000}"/>
    <hyperlink ref="B926" r:id="rId808" xr:uid="{00000000-0004-0000-0000-000027030000}"/>
    <hyperlink ref="B927" r:id="rId809" xr:uid="{00000000-0004-0000-0000-000028030000}"/>
    <hyperlink ref="B928" r:id="rId810" xr:uid="{00000000-0004-0000-0000-000029030000}"/>
    <hyperlink ref="B929" r:id="rId811" xr:uid="{00000000-0004-0000-0000-00002A030000}"/>
    <hyperlink ref="B930" r:id="rId812" xr:uid="{00000000-0004-0000-0000-00002B030000}"/>
    <hyperlink ref="B931" r:id="rId813" xr:uid="{00000000-0004-0000-0000-00002C030000}"/>
    <hyperlink ref="B932" r:id="rId814" xr:uid="{00000000-0004-0000-0000-00002D030000}"/>
    <hyperlink ref="B933" r:id="rId815" xr:uid="{00000000-0004-0000-0000-00002E030000}"/>
    <hyperlink ref="B934" r:id="rId816" xr:uid="{00000000-0004-0000-0000-00002F030000}"/>
    <hyperlink ref="B935" r:id="rId817" xr:uid="{00000000-0004-0000-0000-000030030000}"/>
    <hyperlink ref="B936" r:id="rId818" xr:uid="{00000000-0004-0000-0000-000031030000}"/>
    <hyperlink ref="B938" r:id="rId819" xr:uid="{00000000-0004-0000-0000-000032030000}"/>
    <hyperlink ref="B939" r:id="rId820" xr:uid="{00000000-0004-0000-0000-000033030000}"/>
    <hyperlink ref="B941" r:id="rId821" xr:uid="{00000000-0004-0000-0000-000034030000}"/>
    <hyperlink ref="B942" r:id="rId822" xr:uid="{00000000-0004-0000-0000-000035030000}"/>
    <hyperlink ref="B943" r:id="rId823" xr:uid="{00000000-0004-0000-0000-000036030000}"/>
    <hyperlink ref="B944" r:id="rId824" xr:uid="{00000000-0004-0000-0000-000037030000}"/>
    <hyperlink ref="B945" r:id="rId825" xr:uid="{00000000-0004-0000-0000-000038030000}"/>
    <hyperlink ref="B946" r:id="rId826" xr:uid="{00000000-0004-0000-0000-000039030000}"/>
    <hyperlink ref="B947" r:id="rId827" xr:uid="{00000000-0004-0000-0000-00003A030000}"/>
    <hyperlink ref="B948" r:id="rId828" xr:uid="{00000000-0004-0000-0000-00003B030000}"/>
    <hyperlink ref="B949" r:id="rId829" xr:uid="{00000000-0004-0000-0000-00003C030000}"/>
    <hyperlink ref="B950" r:id="rId830" xr:uid="{00000000-0004-0000-0000-00003D030000}"/>
    <hyperlink ref="B951" r:id="rId831" xr:uid="{00000000-0004-0000-0000-00003E030000}"/>
    <hyperlink ref="B952" r:id="rId832" xr:uid="{00000000-0004-0000-0000-00003F030000}"/>
    <hyperlink ref="B953" r:id="rId833" xr:uid="{00000000-0004-0000-0000-000040030000}"/>
    <hyperlink ref="B954" r:id="rId834" xr:uid="{00000000-0004-0000-0000-000041030000}"/>
    <hyperlink ref="B955" r:id="rId835" xr:uid="{00000000-0004-0000-0000-000042030000}"/>
    <hyperlink ref="B956" r:id="rId836" xr:uid="{00000000-0004-0000-0000-000043030000}"/>
    <hyperlink ref="B957" r:id="rId837" display="0" xr:uid="{00000000-0004-0000-0000-000044030000}"/>
    <hyperlink ref="B958" r:id="rId838" display="0" xr:uid="{00000000-0004-0000-0000-000045030000}"/>
    <hyperlink ref="B960" r:id="rId839" xr:uid="{00000000-0004-0000-0000-000046030000}"/>
    <hyperlink ref="B961" r:id="rId840" display="0" xr:uid="{00000000-0004-0000-0000-000047030000}"/>
    <hyperlink ref="B962" r:id="rId841" display="0" xr:uid="{00000000-0004-0000-0000-000048030000}"/>
    <hyperlink ref="B963" r:id="rId842" display="0" xr:uid="{00000000-0004-0000-0000-000049030000}"/>
    <hyperlink ref="B964" r:id="rId843" display="0" xr:uid="{00000000-0004-0000-0000-00004A030000}"/>
    <hyperlink ref="B965" r:id="rId844" display="0" xr:uid="{00000000-0004-0000-0000-00004B030000}"/>
    <hyperlink ref="B966" r:id="rId845" display="0" xr:uid="{00000000-0004-0000-0000-00004C030000}"/>
    <hyperlink ref="B967" r:id="rId846" display="0" xr:uid="{00000000-0004-0000-0000-00004D030000}"/>
    <hyperlink ref="B968" r:id="rId847" display="0" xr:uid="{00000000-0004-0000-0000-00004E030000}"/>
    <hyperlink ref="B969" r:id="rId848" display="0" xr:uid="{00000000-0004-0000-0000-00004F030000}"/>
    <hyperlink ref="B970" r:id="rId849" display="0" xr:uid="{00000000-0004-0000-0000-000050030000}"/>
    <hyperlink ref="B971" r:id="rId850" display="0" xr:uid="{00000000-0004-0000-0000-000051030000}"/>
    <hyperlink ref="B972" r:id="rId851" display="0" xr:uid="{00000000-0004-0000-0000-000052030000}"/>
    <hyperlink ref="B973" r:id="rId852" display="0" xr:uid="{00000000-0004-0000-0000-000053030000}"/>
    <hyperlink ref="B974" r:id="rId853" display="0" xr:uid="{00000000-0004-0000-0000-000054030000}"/>
    <hyperlink ref="B975" r:id="rId854" display="0" xr:uid="{00000000-0004-0000-0000-000055030000}"/>
    <hyperlink ref="B976" r:id="rId855" display="0" xr:uid="{00000000-0004-0000-0000-000056030000}"/>
    <hyperlink ref="B977" r:id="rId856" display="0" xr:uid="{00000000-0004-0000-0000-000057030000}"/>
    <hyperlink ref="B978" r:id="rId857" display="0" xr:uid="{00000000-0004-0000-0000-000058030000}"/>
    <hyperlink ref="B979" r:id="rId858" display="0" xr:uid="{00000000-0004-0000-0000-000059030000}"/>
    <hyperlink ref="B980" r:id="rId859" display="0" xr:uid="{00000000-0004-0000-0000-00005A030000}"/>
    <hyperlink ref="B981" r:id="rId860" display="0" xr:uid="{00000000-0004-0000-0000-00005B030000}"/>
    <hyperlink ref="B982" r:id="rId861" display="0" xr:uid="{00000000-0004-0000-0000-00005C030000}"/>
    <hyperlink ref="B983" r:id="rId862" display="0" xr:uid="{00000000-0004-0000-0000-00005D030000}"/>
    <hyperlink ref="B984" r:id="rId863" display="0" xr:uid="{00000000-0004-0000-0000-00005E030000}"/>
    <hyperlink ref="B985" r:id="rId864" display="0" xr:uid="{00000000-0004-0000-0000-00005F030000}"/>
    <hyperlink ref="B986" r:id="rId865" display="0" xr:uid="{00000000-0004-0000-0000-000060030000}"/>
    <hyperlink ref="B988" r:id="rId866" xr:uid="{00000000-0004-0000-0000-000061030000}"/>
    <hyperlink ref="B989" r:id="rId867" xr:uid="{00000000-0004-0000-0000-000062030000}"/>
    <hyperlink ref="B990" r:id="rId868" xr:uid="{00000000-0004-0000-0000-000063030000}"/>
    <hyperlink ref="B991" r:id="rId869" xr:uid="{00000000-0004-0000-0000-000064030000}"/>
    <hyperlink ref="B992" r:id="rId870" xr:uid="{00000000-0004-0000-0000-000065030000}"/>
    <hyperlink ref="B993" r:id="rId871" xr:uid="{00000000-0004-0000-0000-000066030000}"/>
    <hyperlink ref="B994" r:id="rId872" xr:uid="{00000000-0004-0000-0000-000067030000}"/>
    <hyperlink ref="B995" r:id="rId873" xr:uid="{00000000-0004-0000-0000-000068030000}"/>
    <hyperlink ref="B996" r:id="rId874" xr:uid="{00000000-0004-0000-0000-000069030000}"/>
    <hyperlink ref="B997" r:id="rId875" xr:uid="{00000000-0004-0000-0000-00006A030000}"/>
    <hyperlink ref="B998" r:id="rId876" xr:uid="{00000000-0004-0000-0000-00006B030000}"/>
    <hyperlink ref="B999" r:id="rId877" xr:uid="{00000000-0004-0000-0000-00006C030000}"/>
    <hyperlink ref="B1000" r:id="rId878" xr:uid="{00000000-0004-0000-0000-00006D030000}"/>
    <hyperlink ref="B1001" r:id="rId879" xr:uid="{00000000-0004-0000-0000-00006E030000}"/>
    <hyperlink ref="B1003" r:id="rId880" xr:uid="{00000000-0004-0000-0000-00006F030000}"/>
    <hyperlink ref="B1004" r:id="rId881" xr:uid="{00000000-0004-0000-0000-000070030000}"/>
    <hyperlink ref="B1007" r:id="rId882" xr:uid="{00000000-0004-0000-0000-000071030000}"/>
    <hyperlink ref="B1008" r:id="rId883" xr:uid="{00000000-0004-0000-0000-000072030000}"/>
    <hyperlink ref="B1009" r:id="rId884" xr:uid="{00000000-0004-0000-0000-000073030000}"/>
    <hyperlink ref="B1010" r:id="rId885" xr:uid="{00000000-0004-0000-0000-000074030000}"/>
    <hyperlink ref="B1011" r:id="rId886" xr:uid="{00000000-0004-0000-0000-000075030000}"/>
    <hyperlink ref="B1012" r:id="rId887" xr:uid="{00000000-0004-0000-0000-000076030000}"/>
    <hyperlink ref="B1013" r:id="rId888" xr:uid="{00000000-0004-0000-0000-000077030000}"/>
    <hyperlink ref="B1014" r:id="rId889" xr:uid="{00000000-0004-0000-0000-000078030000}"/>
    <hyperlink ref="B1015" r:id="rId890" xr:uid="{00000000-0004-0000-0000-000079030000}"/>
    <hyperlink ref="B1016" r:id="rId891" xr:uid="{00000000-0004-0000-0000-00007A030000}"/>
    <hyperlink ref="B1017" r:id="rId892" xr:uid="{00000000-0004-0000-0000-00007B030000}"/>
    <hyperlink ref="B1018" r:id="rId893" xr:uid="{00000000-0004-0000-0000-00007C030000}"/>
    <hyperlink ref="B1019" r:id="rId894" xr:uid="{00000000-0004-0000-0000-00007D030000}"/>
    <hyperlink ref="B1020" r:id="rId895" xr:uid="{00000000-0004-0000-0000-00007E030000}"/>
    <hyperlink ref="B1021" r:id="rId896" xr:uid="{00000000-0004-0000-0000-00007F030000}"/>
    <hyperlink ref="B1022" r:id="rId897" xr:uid="{00000000-0004-0000-0000-000080030000}"/>
    <hyperlink ref="B1023" r:id="rId898" xr:uid="{00000000-0004-0000-0000-000081030000}"/>
    <hyperlink ref="B1024" r:id="rId899" xr:uid="{00000000-0004-0000-0000-000082030000}"/>
    <hyperlink ref="B1025" r:id="rId900" xr:uid="{00000000-0004-0000-0000-000083030000}"/>
    <hyperlink ref="B1026" r:id="rId901" xr:uid="{00000000-0004-0000-0000-000084030000}"/>
    <hyperlink ref="B1028" r:id="rId902" xr:uid="{00000000-0004-0000-0000-000085030000}"/>
    <hyperlink ref="B1029" r:id="rId903" xr:uid="{00000000-0004-0000-0000-000086030000}"/>
    <hyperlink ref="B1030" r:id="rId904" xr:uid="{00000000-0004-0000-0000-000087030000}"/>
    <hyperlink ref="B1031" r:id="rId905" xr:uid="{00000000-0004-0000-0000-000088030000}"/>
    <hyperlink ref="B1032" r:id="rId906" xr:uid="{00000000-0004-0000-0000-000089030000}"/>
    <hyperlink ref="B1033" r:id="rId907" xr:uid="{00000000-0004-0000-0000-00008A030000}"/>
    <hyperlink ref="B1034" r:id="rId908" xr:uid="{00000000-0004-0000-0000-00008B030000}"/>
    <hyperlink ref="B1035" r:id="rId909" xr:uid="{00000000-0004-0000-0000-00008C030000}"/>
    <hyperlink ref="B1036" r:id="rId910" xr:uid="{00000000-0004-0000-0000-00008D030000}"/>
    <hyperlink ref="B1037" r:id="rId911" xr:uid="{00000000-0004-0000-0000-00008E030000}"/>
    <hyperlink ref="B1038" r:id="rId912" xr:uid="{00000000-0004-0000-0000-00008F030000}"/>
    <hyperlink ref="B1039" r:id="rId913" xr:uid="{00000000-0004-0000-0000-000090030000}"/>
    <hyperlink ref="B1040" r:id="rId914" xr:uid="{00000000-0004-0000-0000-000091030000}"/>
    <hyperlink ref="B1041" r:id="rId915" xr:uid="{00000000-0004-0000-0000-000092030000}"/>
    <hyperlink ref="B1042" r:id="rId916" xr:uid="{00000000-0004-0000-0000-000093030000}"/>
    <hyperlink ref="B1043" r:id="rId917" xr:uid="{00000000-0004-0000-0000-000094030000}"/>
    <hyperlink ref="B1044" r:id="rId918" xr:uid="{00000000-0004-0000-0000-000095030000}"/>
    <hyperlink ref="B1045" r:id="rId919" xr:uid="{00000000-0004-0000-0000-000096030000}"/>
    <hyperlink ref="B1046" r:id="rId920" xr:uid="{00000000-0004-0000-0000-000097030000}"/>
    <hyperlink ref="B1048" r:id="rId921" xr:uid="{00000000-0004-0000-0000-000098030000}"/>
    <hyperlink ref="B1049" r:id="rId922" xr:uid="{00000000-0004-0000-0000-000099030000}"/>
    <hyperlink ref="B1050" r:id="rId923" xr:uid="{00000000-0004-0000-0000-00009A030000}"/>
    <hyperlink ref="B1051" r:id="rId924" xr:uid="{00000000-0004-0000-0000-00009B030000}"/>
    <hyperlink ref="B1052" r:id="rId925" xr:uid="{00000000-0004-0000-0000-00009C030000}"/>
    <hyperlink ref="B1053" r:id="rId926" xr:uid="{00000000-0004-0000-0000-00009D030000}"/>
    <hyperlink ref="B1054" r:id="rId927" xr:uid="{00000000-0004-0000-0000-00009E030000}"/>
    <hyperlink ref="B1055" r:id="rId928" xr:uid="{00000000-0004-0000-0000-00009F030000}"/>
    <hyperlink ref="B1056" r:id="rId929" xr:uid="{00000000-0004-0000-0000-0000A0030000}"/>
    <hyperlink ref="B1058" r:id="rId930" xr:uid="{00000000-0004-0000-0000-0000A1030000}"/>
    <hyperlink ref="B1059" r:id="rId931" xr:uid="{00000000-0004-0000-0000-0000A2030000}"/>
    <hyperlink ref="B1060" r:id="rId932" xr:uid="{00000000-0004-0000-0000-0000A3030000}"/>
    <hyperlink ref="B1061" r:id="rId933" xr:uid="{00000000-0004-0000-0000-0000A4030000}"/>
    <hyperlink ref="B1063" r:id="rId934" xr:uid="{00000000-0004-0000-0000-0000A5030000}"/>
    <hyperlink ref="B1064" r:id="rId935" xr:uid="{00000000-0004-0000-0000-0000A6030000}"/>
    <hyperlink ref="B1065" r:id="rId936" xr:uid="{00000000-0004-0000-0000-0000A7030000}"/>
    <hyperlink ref="B1066" r:id="rId937" xr:uid="{00000000-0004-0000-0000-0000A8030000}"/>
    <hyperlink ref="B1067" r:id="rId938" xr:uid="{00000000-0004-0000-0000-0000A9030000}"/>
    <hyperlink ref="B1068" r:id="rId939" xr:uid="{00000000-0004-0000-0000-0000AA030000}"/>
    <hyperlink ref="B1069" r:id="rId940" xr:uid="{00000000-0004-0000-0000-0000AB030000}"/>
    <hyperlink ref="B1070" r:id="rId941" xr:uid="{00000000-0004-0000-0000-0000AC030000}"/>
    <hyperlink ref="B1071" r:id="rId942" xr:uid="{00000000-0004-0000-0000-0000AD030000}"/>
    <hyperlink ref="B1072" r:id="rId943" xr:uid="{00000000-0004-0000-0000-0000AE030000}"/>
    <hyperlink ref="B1073" r:id="rId944" xr:uid="{00000000-0004-0000-0000-0000AF030000}"/>
    <hyperlink ref="B1074" r:id="rId945" xr:uid="{00000000-0004-0000-0000-0000B0030000}"/>
    <hyperlink ref="B1075" r:id="rId946" xr:uid="{00000000-0004-0000-0000-0000B1030000}"/>
    <hyperlink ref="B1076" r:id="rId947" xr:uid="{00000000-0004-0000-0000-0000B2030000}"/>
    <hyperlink ref="B1077" r:id="rId948" xr:uid="{00000000-0004-0000-0000-0000B3030000}"/>
    <hyperlink ref="B1078" r:id="rId949" xr:uid="{00000000-0004-0000-0000-0000B4030000}"/>
    <hyperlink ref="B1079" r:id="rId950" xr:uid="{00000000-0004-0000-0000-0000B5030000}"/>
    <hyperlink ref="B1080" r:id="rId951" xr:uid="{00000000-0004-0000-0000-0000B6030000}"/>
    <hyperlink ref="B1081" r:id="rId952" xr:uid="{00000000-0004-0000-0000-0000B7030000}"/>
    <hyperlink ref="B1082" r:id="rId953" xr:uid="{00000000-0004-0000-0000-0000B8030000}"/>
    <hyperlink ref="B1083" r:id="rId954" xr:uid="{00000000-0004-0000-0000-0000B9030000}"/>
    <hyperlink ref="B1084" r:id="rId955" xr:uid="{00000000-0004-0000-0000-0000BA030000}"/>
    <hyperlink ref="B1085" r:id="rId956" xr:uid="{00000000-0004-0000-0000-0000BB030000}"/>
    <hyperlink ref="B1086" r:id="rId957" xr:uid="{00000000-0004-0000-0000-0000BC030000}"/>
    <hyperlink ref="B1087" r:id="rId958" xr:uid="{00000000-0004-0000-0000-0000BD030000}"/>
    <hyperlink ref="B1088" r:id="rId959" xr:uid="{00000000-0004-0000-0000-0000BE030000}"/>
    <hyperlink ref="B1089" r:id="rId960" xr:uid="{00000000-0004-0000-0000-0000BF030000}"/>
    <hyperlink ref="B1090" r:id="rId961" display="0" xr:uid="{00000000-0004-0000-0000-0000C0030000}"/>
    <hyperlink ref="B1091" r:id="rId962" xr:uid="{00000000-0004-0000-0000-0000C1030000}"/>
    <hyperlink ref="B1092" r:id="rId963" xr:uid="{00000000-0004-0000-0000-0000C2030000}"/>
    <hyperlink ref="B1093" r:id="rId964" xr:uid="{00000000-0004-0000-0000-0000C3030000}"/>
    <hyperlink ref="B1094" r:id="rId965" xr:uid="{00000000-0004-0000-0000-0000C4030000}"/>
    <hyperlink ref="B1095" r:id="rId966" xr:uid="{00000000-0004-0000-0000-0000C5030000}"/>
    <hyperlink ref="B1097" r:id="rId967" xr:uid="{00000000-0004-0000-0000-0000C6030000}"/>
    <hyperlink ref="B1098" r:id="rId968" xr:uid="{00000000-0004-0000-0000-0000C7030000}"/>
    <hyperlink ref="B1100" r:id="rId969" display="0" xr:uid="{00000000-0004-0000-0000-0000C8030000}"/>
    <hyperlink ref="B1101" r:id="rId970" display="0" xr:uid="{00000000-0004-0000-0000-0000C9030000}"/>
    <hyperlink ref="B1102" r:id="rId971" display="0" xr:uid="{00000000-0004-0000-0000-0000CA030000}"/>
    <hyperlink ref="B1103" r:id="rId972" xr:uid="{00000000-0004-0000-0000-0000CB030000}"/>
    <hyperlink ref="B1104" r:id="rId973" xr:uid="{00000000-0004-0000-0000-0000CC030000}"/>
    <hyperlink ref="B1105" r:id="rId974" xr:uid="{00000000-0004-0000-0000-0000CD030000}"/>
    <hyperlink ref="B1106" r:id="rId975" xr:uid="{00000000-0004-0000-0000-0000CE030000}"/>
    <hyperlink ref="B1108" r:id="rId976" xr:uid="{00000000-0004-0000-0000-0000CF030000}"/>
    <hyperlink ref="B1109" r:id="rId977" xr:uid="{00000000-0004-0000-0000-0000D0030000}"/>
    <hyperlink ref="B1110" r:id="rId978" xr:uid="{00000000-0004-0000-0000-0000D1030000}"/>
    <hyperlink ref="B1111" r:id="rId979" xr:uid="{00000000-0004-0000-0000-0000D2030000}"/>
    <hyperlink ref="B1113" r:id="rId980" xr:uid="{00000000-0004-0000-0000-0000D3030000}"/>
    <hyperlink ref="B1114" r:id="rId981" xr:uid="{00000000-0004-0000-0000-0000D4030000}"/>
    <hyperlink ref="B1115" r:id="rId982" xr:uid="{00000000-0004-0000-0000-0000D5030000}"/>
    <hyperlink ref="B1116" r:id="rId983" xr:uid="{00000000-0004-0000-0000-0000D6030000}"/>
    <hyperlink ref="B1117" r:id="rId984" xr:uid="{00000000-0004-0000-0000-0000D7030000}"/>
    <hyperlink ref="B1118" r:id="rId985" xr:uid="{00000000-0004-0000-0000-0000D8030000}"/>
    <hyperlink ref="B1119" r:id="rId986" xr:uid="{00000000-0004-0000-0000-0000D9030000}"/>
    <hyperlink ref="B1120" r:id="rId987" xr:uid="{00000000-0004-0000-0000-0000DA030000}"/>
    <hyperlink ref="B1121" r:id="rId988" xr:uid="{00000000-0004-0000-0000-0000DB030000}"/>
    <hyperlink ref="B1122" r:id="rId989" xr:uid="{00000000-0004-0000-0000-0000DC030000}"/>
    <hyperlink ref="B1123" r:id="rId990" xr:uid="{00000000-0004-0000-0000-0000DD030000}"/>
    <hyperlink ref="B1124" r:id="rId991" xr:uid="{00000000-0004-0000-0000-0000DE030000}"/>
    <hyperlink ref="B1125" r:id="rId992" xr:uid="{00000000-0004-0000-0000-0000DF030000}"/>
    <hyperlink ref="B1127" r:id="rId993" xr:uid="{00000000-0004-0000-0000-0000E0030000}"/>
    <hyperlink ref="B1128" r:id="rId994" xr:uid="{00000000-0004-0000-0000-0000E1030000}"/>
    <hyperlink ref="B1129" r:id="rId995" xr:uid="{00000000-0004-0000-0000-0000E2030000}"/>
    <hyperlink ref="B1130" r:id="rId996" xr:uid="{00000000-0004-0000-0000-0000E3030000}"/>
    <hyperlink ref="B1132" r:id="rId997" xr:uid="{00000000-0004-0000-0000-0000E4030000}"/>
    <hyperlink ref="B1133" r:id="rId998" xr:uid="{00000000-0004-0000-0000-0000E5030000}"/>
    <hyperlink ref="B1134" r:id="rId999" xr:uid="{00000000-0004-0000-0000-0000E6030000}"/>
    <hyperlink ref="B1136" r:id="rId1000" xr:uid="{00000000-0004-0000-0000-0000E7030000}"/>
    <hyperlink ref="B1138" r:id="rId1001" xr:uid="{00000000-0004-0000-0000-0000E8030000}"/>
    <hyperlink ref="B1139" r:id="rId1002" xr:uid="{00000000-0004-0000-0000-0000E9030000}"/>
    <hyperlink ref="B1140" r:id="rId1003" xr:uid="{00000000-0004-0000-0000-0000EA030000}"/>
    <hyperlink ref="B1141" r:id="rId1004" xr:uid="{00000000-0004-0000-0000-0000EB030000}"/>
    <hyperlink ref="B1142" r:id="rId1005" xr:uid="{00000000-0004-0000-0000-0000EC030000}"/>
    <hyperlink ref="B1144" r:id="rId1006" xr:uid="{00000000-0004-0000-0000-0000ED030000}"/>
    <hyperlink ref="B1145" r:id="rId1007" xr:uid="{00000000-0004-0000-0000-0000EE030000}"/>
    <hyperlink ref="B1147" r:id="rId1008" xr:uid="{00000000-0004-0000-0000-0000EF030000}"/>
    <hyperlink ref="B1148" r:id="rId1009" xr:uid="{00000000-0004-0000-0000-0000F0030000}"/>
    <hyperlink ref="B1149" r:id="rId1010" xr:uid="{00000000-0004-0000-0000-0000F1030000}"/>
    <hyperlink ref="B1150" r:id="rId1011" xr:uid="{00000000-0004-0000-0000-0000F2030000}"/>
    <hyperlink ref="B1151" r:id="rId1012" xr:uid="{00000000-0004-0000-0000-0000F3030000}"/>
    <hyperlink ref="B1152" r:id="rId1013" xr:uid="{00000000-0004-0000-0000-0000F4030000}"/>
    <hyperlink ref="B1153" r:id="rId1014" xr:uid="{00000000-0004-0000-0000-0000F5030000}"/>
    <hyperlink ref="B1154" r:id="rId1015" xr:uid="{00000000-0004-0000-0000-0000F6030000}"/>
    <hyperlink ref="B1155" r:id="rId1016" xr:uid="{00000000-0004-0000-0000-0000F7030000}"/>
    <hyperlink ref="B1156" r:id="rId1017" xr:uid="{00000000-0004-0000-0000-0000F8030000}"/>
    <hyperlink ref="B1157" r:id="rId1018" xr:uid="{00000000-0004-0000-0000-0000F9030000}"/>
    <hyperlink ref="B1158" r:id="rId1019" xr:uid="{00000000-0004-0000-0000-0000FA030000}"/>
    <hyperlink ref="B1159" r:id="rId1020" xr:uid="{00000000-0004-0000-0000-0000FB030000}"/>
    <hyperlink ref="B1160" r:id="rId1021" xr:uid="{00000000-0004-0000-0000-0000FC030000}"/>
    <hyperlink ref="B1161" r:id="rId1022" xr:uid="{00000000-0004-0000-0000-0000FD030000}"/>
    <hyperlink ref="B1162" r:id="rId1023" xr:uid="{00000000-0004-0000-0000-0000FE030000}"/>
    <hyperlink ref="B1163" r:id="rId1024" xr:uid="{00000000-0004-0000-0000-0000FF030000}"/>
    <hyperlink ref="B1164" r:id="rId1025" xr:uid="{00000000-0004-0000-0000-000000040000}"/>
    <hyperlink ref="B1165" r:id="rId1026" xr:uid="{00000000-0004-0000-0000-000001040000}"/>
    <hyperlink ref="B1166" r:id="rId1027" xr:uid="{00000000-0004-0000-0000-000002040000}"/>
    <hyperlink ref="B1167" r:id="rId1028" xr:uid="{00000000-0004-0000-0000-000003040000}"/>
    <hyperlink ref="B1168" r:id="rId1029" xr:uid="{00000000-0004-0000-0000-000004040000}"/>
    <hyperlink ref="B1169" r:id="rId1030" xr:uid="{00000000-0004-0000-0000-000005040000}"/>
    <hyperlink ref="B1170" r:id="rId1031" xr:uid="{00000000-0004-0000-0000-000006040000}"/>
    <hyperlink ref="B1171" r:id="rId1032" xr:uid="{00000000-0004-0000-0000-000007040000}"/>
    <hyperlink ref="B1172" r:id="rId1033" xr:uid="{00000000-0004-0000-0000-000008040000}"/>
    <hyperlink ref="B1173" r:id="rId1034" xr:uid="{00000000-0004-0000-0000-000009040000}"/>
    <hyperlink ref="B1174" r:id="rId1035" xr:uid="{00000000-0004-0000-0000-00000A040000}"/>
    <hyperlink ref="B1175" r:id="rId1036" xr:uid="{00000000-0004-0000-0000-00000B040000}"/>
    <hyperlink ref="B1176" r:id="rId1037" xr:uid="{00000000-0004-0000-0000-00000C040000}"/>
    <hyperlink ref="B1177" r:id="rId1038" xr:uid="{00000000-0004-0000-0000-00000D040000}"/>
    <hyperlink ref="B1178" r:id="rId1039" xr:uid="{00000000-0004-0000-0000-00000E040000}"/>
    <hyperlink ref="B1179" r:id="rId1040" xr:uid="{00000000-0004-0000-0000-00000F040000}"/>
    <hyperlink ref="B1180" r:id="rId1041" xr:uid="{00000000-0004-0000-0000-000010040000}"/>
    <hyperlink ref="B1181" r:id="rId1042" xr:uid="{00000000-0004-0000-0000-000011040000}"/>
    <hyperlink ref="B1182" r:id="rId1043" xr:uid="{00000000-0004-0000-0000-000012040000}"/>
    <hyperlink ref="B1183" r:id="rId1044" xr:uid="{00000000-0004-0000-0000-000013040000}"/>
    <hyperlink ref="B1184" r:id="rId1045" xr:uid="{00000000-0004-0000-0000-000014040000}"/>
    <hyperlink ref="B1185" r:id="rId1046" xr:uid="{00000000-0004-0000-0000-000015040000}"/>
    <hyperlink ref="B1186" r:id="rId1047" xr:uid="{00000000-0004-0000-0000-000016040000}"/>
    <hyperlink ref="B1187" r:id="rId1048" xr:uid="{00000000-0004-0000-0000-000017040000}"/>
    <hyperlink ref="B1188" r:id="rId1049" xr:uid="{00000000-0004-0000-0000-000018040000}"/>
    <hyperlink ref="B1189" r:id="rId1050" xr:uid="{00000000-0004-0000-0000-000019040000}"/>
    <hyperlink ref="B1190" r:id="rId1051" xr:uid="{00000000-0004-0000-0000-00001A040000}"/>
    <hyperlink ref="B1191" r:id="rId1052" xr:uid="{00000000-0004-0000-0000-00001B040000}"/>
    <hyperlink ref="B1192" r:id="rId1053" xr:uid="{00000000-0004-0000-0000-00001C040000}"/>
    <hyperlink ref="B1193" r:id="rId1054" xr:uid="{00000000-0004-0000-0000-00001D040000}"/>
    <hyperlink ref="B1194" r:id="rId1055" xr:uid="{00000000-0004-0000-0000-00001E040000}"/>
    <hyperlink ref="B1195" r:id="rId1056" xr:uid="{00000000-0004-0000-0000-00001F040000}"/>
    <hyperlink ref="B1196" r:id="rId1057" xr:uid="{00000000-0004-0000-0000-000020040000}"/>
    <hyperlink ref="B1197" r:id="rId1058" xr:uid="{00000000-0004-0000-0000-000021040000}"/>
    <hyperlink ref="B1198" r:id="rId1059" xr:uid="{00000000-0004-0000-0000-000022040000}"/>
    <hyperlink ref="B1199" r:id="rId1060" xr:uid="{00000000-0004-0000-0000-000023040000}"/>
    <hyperlink ref="B1200" r:id="rId1061" xr:uid="{00000000-0004-0000-0000-000024040000}"/>
    <hyperlink ref="B1202" r:id="rId1062" xr:uid="{00000000-0004-0000-0000-000025040000}"/>
    <hyperlink ref="B1203" r:id="rId1063" xr:uid="{00000000-0004-0000-0000-000026040000}"/>
    <hyperlink ref="B1204" r:id="rId1064" xr:uid="{00000000-0004-0000-0000-000027040000}"/>
    <hyperlink ref="B1205" r:id="rId1065" xr:uid="{00000000-0004-0000-0000-000028040000}"/>
    <hyperlink ref="B1206" r:id="rId1066" xr:uid="{00000000-0004-0000-0000-000029040000}"/>
    <hyperlink ref="B1207" r:id="rId1067" xr:uid="{00000000-0004-0000-0000-00002A040000}"/>
    <hyperlink ref="B1208" r:id="rId1068" xr:uid="{00000000-0004-0000-0000-00002B040000}"/>
    <hyperlink ref="B1209" r:id="rId1069" xr:uid="{00000000-0004-0000-0000-00002C040000}"/>
    <hyperlink ref="B1210" r:id="rId1070" xr:uid="{00000000-0004-0000-0000-00002D040000}"/>
    <hyperlink ref="B1211" r:id="rId1071" xr:uid="{00000000-0004-0000-0000-00002E040000}"/>
    <hyperlink ref="B1212" r:id="rId1072" xr:uid="{00000000-0004-0000-0000-00002F040000}"/>
    <hyperlink ref="B1213" r:id="rId1073" xr:uid="{00000000-0004-0000-0000-000030040000}"/>
    <hyperlink ref="B1214" r:id="rId1074" xr:uid="{00000000-0004-0000-0000-000031040000}"/>
    <hyperlink ref="B1215" r:id="rId1075" xr:uid="{00000000-0004-0000-0000-000032040000}"/>
    <hyperlink ref="B1216" r:id="rId1076" xr:uid="{00000000-0004-0000-0000-000033040000}"/>
    <hyperlink ref="B1217" r:id="rId1077" xr:uid="{00000000-0004-0000-0000-000034040000}"/>
    <hyperlink ref="B1218" r:id="rId1078" xr:uid="{00000000-0004-0000-0000-000035040000}"/>
    <hyperlink ref="B1219" r:id="rId1079" xr:uid="{00000000-0004-0000-0000-000036040000}"/>
    <hyperlink ref="B1220" r:id="rId1080" xr:uid="{00000000-0004-0000-0000-000037040000}"/>
    <hyperlink ref="B1222" r:id="rId1081" xr:uid="{00000000-0004-0000-0000-000038040000}"/>
    <hyperlink ref="B1223" r:id="rId1082" xr:uid="{00000000-0004-0000-0000-000039040000}"/>
    <hyperlink ref="B1224" r:id="rId1083" xr:uid="{00000000-0004-0000-0000-00003A040000}"/>
    <hyperlink ref="B1225" r:id="rId1084" xr:uid="{00000000-0004-0000-0000-00003B040000}"/>
    <hyperlink ref="B1226" r:id="rId1085" xr:uid="{00000000-0004-0000-0000-00003C040000}"/>
    <hyperlink ref="B1227" r:id="rId1086" xr:uid="{00000000-0004-0000-0000-00003D040000}"/>
    <hyperlink ref="B1228" r:id="rId1087" xr:uid="{00000000-0004-0000-0000-00003E040000}"/>
    <hyperlink ref="B1230" r:id="rId1088" xr:uid="{00000000-0004-0000-0000-00003F040000}"/>
    <hyperlink ref="B1231" r:id="rId1089" xr:uid="{00000000-0004-0000-0000-000040040000}"/>
    <hyperlink ref="B1233" r:id="rId1090" xr:uid="{00000000-0004-0000-0000-000041040000}"/>
    <hyperlink ref="B1234" r:id="rId1091" xr:uid="{00000000-0004-0000-0000-000042040000}"/>
    <hyperlink ref="B1235" r:id="rId1092" xr:uid="{00000000-0004-0000-0000-000043040000}"/>
    <hyperlink ref="B1236" r:id="rId1093" xr:uid="{00000000-0004-0000-0000-000044040000}"/>
    <hyperlink ref="B1238" r:id="rId1094" xr:uid="{00000000-0004-0000-0000-000045040000}"/>
    <hyperlink ref="B1240" r:id="rId1095" xr:uid="{00000000-0004-0000-0000-000046040000}"/>
    <hyperlink ref="B1241" r:id="rId1096" xr:uid="{00000000-0004-0000-0000-000047040000}"/>
    <hyperlink ref="B1245" r:id="rId1097" xr:uid="{00000000-0004-0000-0000-000048040000}"/>
    <hyperlink ref="B1247" r:id="rId1098" xr:uid="{00000000-0004-0000-0000-000049040000}"/>
    <hyperlink ref="B1248" r:id="rId1099" xr:uid="{00000000-0004-0000-0000-00004A040000}"/>
    <hyperlink ref="B1249" r:id="rId1100" xr:uid="{00000000-0004-0000-0000-00004B040000}"/>
    <hyperlink ref="B1250" r:id="rId1101" xr:uid="{00000000-0004-0000-0000-00004C040000}"/>
    <hyperlink ref="B1251" r:id="rId1102" xr:uid="{00000000-0004-0000-0000-00004D040000}"/>
    <hyperlink ref="B1252" r:id="rId1103" display="0" xr:uid="{00000000-0004-0000-0000-00004E040000}"/>
    <hyperlink ref="B1253" r:id="rId1104" display="0" xr:uid="{00000000-0004-0000-0000-00004F040000}"/>
    <hyperlink ref="B1254" r:id="rId1105" display="0" xr:uid="{00000000-0004-0000-0000-000050040000}"/>
    <hyperlink ref="B1256" r:id="rId1106" xr:uid="{00000000-0004-0000-0000-000051040000}"/>
    <hyperlink ref="B1257" r:id="rId1107" xr:uid="{00000000-0004-0000-0000-000052040000}"/>
    <hyperlink ref="B1258" r:id="rId1108" xr:uid="{00000000-0004-0000-0000-000053040000}"/>
    <hyperlink ref="B1259" r:id="rId1109" xr:uid="{00000000-0004-0000-0000-000054040000}"/>
    <hyperlink ref="B1260" r:id="rId1110" xr:uid="{00000000-0004-0000-0000-000055040000}"/>
    <hyperlink ref="B1261" r:id="rId1111" xr:uid="{00000000-0004-0000-0000-000056040000}"/>
    <hyperlink ref="B1262" r:id="rId1112" xr:uid="{00000000-0004-0000-0000-000057040000}"/>
    <hyperlink ref="B1263" r:id="rId1113" xr:uid="{00000000-0004-0000-0000-000058040000}"/>
    <hyperlink ref="B1264" r:id="rId1114" xr:uid="{00000000-0004-0000-0000-000059040000}"/>
    <hyperlink ref="B1265" r:id="rId1115" xr:uid="{00000000-0004-0000-0000-00005A040000}"/>
    <hyperlink ref="B1266" r:id="rId1116" xr:uid="{00000000-0004-0000-0000-00005B040000}"/>
    <hyperlink ref="B1267" r:id="rId1117" xr:uid="{00000000-0004-0000-0000-00005C040000}"/>
    <hyperlink ref="B1268" r:id="rId1118" xr:uid="{00000000-0004-0000-0000-00005D040000}"/>
    <hyperlink ref="B1269" r:id="rId1119" xr:uid="{00000000-0004-0000-0000-00005E040000}"/>
    <hyperlink ref="B1270" r:id="rId1120" xr:uid="{00000000-0004-0000-0000-00005F040000}"/>
    <hyperlink ref="B1271" r:id="rId1121" xr:uid="{00000000-0004-0000-0000-000060040000}"/>
    <hyperlink ref="B1272" r:id="rId1122" xr:uid="{00000000-0004-0000-0000-000061040000}"/>
    <hyperlink ref="B1273" r:id="rId1123" xr:uid="{00000000-0004-0000-0000-000062040000}"/>
    <hyperlink ref="B1274" r:id="rId1124" xr:uid="{00000000-0004-0000-0000-000063040000}"/>
    <hyperlink ref="B1275" r:id="rId1125" xr:uid="{00000000-0004-0000-0000-000064040000}"/>
    <hyperlink ref="B1276" r:id="rId1126" xr:uid="{00000000-0004-0000-0000-000065040000}"/>
    <hyperlink ref="B1277" r:id="rId1127" xr:uid="{00000000-0004-0000-0000-000066040000}"/>
    <hyperlink ref="B1279" r:id="rId1128" xr:uid="{00000000-0004-0000-0000-000067040000}"/>
    <hyperlink ref="B1280" r:id="rId1129" xr:uid="{00000000-0004-0000-0000-000068040000}"/>
    <hyperlink ref="B1281" r:id="rId1130" xr:uid="{00000000-0004-0000-0000-000069040000}"/>
    <hyperlink ref="B1282" r:id="rId1131" xr:uid="{00000000-0004-0000-0000-00006A040000}"/>
    <hyperlink ref="B1283" r:id="rId1132" xr:uid="{00000000-0004-0000-0000-00006B040000}"/>
    <hyperlink ref="B1284" r:id="rId1133" xr:uid="{00000000-0004-0000-0000-00006C040000}"/>
    <hyperlink ref="B1285" r:id="rId1134" xr:uid="{00000000-0004-0000-0000-00006D040000}"/>
    <hyperlink ref="B1286" r:id="rId1135" xr:uid="{00000000-0004-0000-0000-00006E040000}"/>
    <hyperlink ref="B1287" r:id="rId1136" xr:uid="{00000000-0004-0000-0000-00006F040000}"/>
    <hyperlink ref="B1288" r:id="rId1137" xr:uid="{00000000-0004-0000-0000-000070040000}"/>
    <hyperlink ref="B1289" r:id="rId1138" xr:uid="{00000000-0004-0000-0000-000071040000}"/>
    <hyperlink ref="B1290" r:id="rId1139" xr:uid="{00000000-0004-0000-0000-000072040000}"/>
    <hyperlink ref="B1291" r:id="rId1140" xr:uid="{00000000-0004-0000-0000-000073040000}"/>
    <hyperlink ref="B1292" r:id="rId1141" xr:uid="{00000000-0004-0000-0000-000074040000}"/>
    <hyperlink ref="B1293" r:id="rId1142" xr:uid="{00000000-0004-0000-0000-000075040000}"/>
    <hyperlink ref="B1294" r:id="rId1143" xr:uid="{00000000-0004-0000-0000-000076040000}"/>
    <hyperlink ref="B1295" r:id="rId1144" xr:uid="{00000000-0004-0000-0000-000077040000}"/>
    <hyperlink ref="B1296" r:id="rId1145" xr:uid="{00000000-0004-0000-0000-000078040000}"/>
    <hyperlink ref="B1297" r:id="rId1146" xr:uid="{00000000-0004-0000-0000-000079040000}"/>
    <hyperlink ref="B1298" r:id="rId1147" xr:uid="{00000000-0004-0000-0000-00007A040000}"/>
    <hyperlink ref="B1299" r:id="rId1148" xr:uid="{00000000-0004-0000-0000-00007B040000}"/>
    <hyperlink ref="B1300" r:id="rId1149" xr:uid="{00000000-0004-0000-0000-00007C040000}"/>
    <hyperlink ref="B1302" r:id="rId1150" xr:uid="{00000000-0004-0000-0000-00007D040000}"/>
    <hyperlink ref="B1303" r:id="rId1151" xr:uid="{00000000-0004-0000-0000-00007E040000}"/>
    <hyperlink ref="B1304" r:id="rId1152" xr:uid="{00000000-0004-0000-0000-00007F040000}"/>
    <hyperlink ref="B1305" r:id="rId1153" xr:uid="{00000000-0004-0000-0000-000080040000}"/>
    <hyperlink ref="B1307" r:id="rId1154" xr:uid="{00000000-0004-0000-0000-000081040000}"/>
    <hyperlink ref="B1308" r:id="rId1155" xr:uid="{00000000-0004-0000-0000-000082040000}"/>
    <hyperlink ref="B1309" r:id="rId1156" xr:uid="{00000000-0004-0000-0000-000083040000}"/>
    <hyperlink ref="B1310" r:id="rId1157" xr:uid="{00000000-0004-0000-0000-000084040000}"/>
    <hyperlink ref="B1311" r:id="rId1158" xr:uid="{00000000-0004-0000-0000-000085040000}"/>
    <hyperlink ref="B1312" r:id="rId1159" xr:uid="{00000000-0004-0000-0000-000086040000}"/>
    <hyperlink ref="B1313" r:id="rId1160" xr:uid="{00000000-0004-0000-0000-000087040000}"/>
    <hyperlink ref="B1314" r:id="rId1161" xr:uid="{00000000-0004-0000-0000-000088040000}"/>
    <hyperlink ref="B1315" r:id="rId1162" xr:uid="{00000000-0004-0000-0000-000089040000}"/>
    <hyperlink ref="B1316" r:id="rId1163" xr:uid="{00000000-0004-0000-0000-00008A040000}"/>
    <hyperlink ref="B1317" r:id="rId1164" xr:uid="{00000000-0004-0000-0000-00008B040000}"/>
    <hyperlink ref="B1318" r:id="rId1165" xr:uid="{00000000-0004-0000-0000-00008C040000}"/>
    <hyperlink ref="B1320" r:id="rId1166" xr:uid="{00000000-0004-0000-0000-00008D040000}"/>
    <hyperlink ref="B1321" r:id="rId1167" xr:uid="{00000000-0004-0000-0000-00008E040000}"/>
    <hyperlink ref="B1322" r:id="rId1168" xr:uid="{00000000-0004-0000-0000-00008F040000}"/>
    <hyperlink ref="B1323" r:id="rId1169" xr:uid="{00000000-0004-0000-0000-000090040000}"/>
    <hyperlink ref="B1324" r:id="rId1170" xr:uid="{00000000-0004-0000-0000-000091040000}"/>
    <hyperlink ref="B1325" r:id="rId1171" xr:uid="{00000000-0004-0000-0000-000092040000}"/>
    <hyperlink ref="B1326" r:id="rId1172" xr:uid="{00000000-0004-0000-0000-000093040000}"/>
    <hyperlink ref="B1327" r:id="rId1173" xr:uid="{00000000-0004-0000-0000-000094040000}"/>
    <hyperlink ref="B1329" r:id="rId1174" xr:uid="{00000000-0004-0000-0000-000095040000}"/>
    <hyperlink ref="B1330" r:id="rId1175" xr:uid="{00000000-0004-0000-0000-000096040000}"/>
    <hyperlink ref="B1331" r:id="rId1176" xr:uid="{00000000-0004-0000-0000-000097040000}"/>
    <hyperlink ref="B1333" r:id="rId1177" xr:uid="{00000000-0004-0000-0000-000098040000}"/>
    <hyperlink ref="B1334" r:id="rId1178" xr:uid="{00000000-0004-0000-0000-000099040000}"/>
    <hyperlink ref="B1335" r:id="rId1179" xr:uid="{00000000-0004-0000-0000-00009A040000}"/>
    <hyperlink ref="B1336" r:id="rId1180" xr:uid="{00000000-0004-0000-0000-00009B040000}"/>
    <hyperlink ref="B1337" r:id="rId1181" xr:uid="{00000000-0004-0000-0000-00009C040000}"/>
    <hyperlink ref="B1338" r:id="rId1182" xr:uid="{00000000-0004-0000-0000-00009D040000}"/>
    <hyperlink ref="B1339" r:id="rId1183" xr:uid="{00000000-0004-0000-0000-00009E040000}"/>
    <hyperlink ref="B1341" r:id="rId1184" xr:uid="{00000000-0004-0000-0000-00009F040000}"/>
    <hyperlink ref="B1342" r:id="rId1185" xr:uid="{00000000-0004-0000-0000-0000A0040000}"/>
    <hyperlink ref="B1343" r:id="rId1186" xr:uid="{00000000-0004-0000-0000-0000A1040000}"/>
    <hyperlink ref="B1344" r:id="rId1187" xr:uid="{00000000-0004-0000-0000-0000A2040000}"/>
    <hyperlink ref="B1345" r:id="rId1188" xr:uid="{00000000-0004-0000-0000-0000A3040000}"/>
    <hyperlink ref="B1346" r:id="rId1189" xr:uid="{00000000-0004-0000-0000-0000A4040000}"/>
    <hyperlink ref="B1347" r:id="rId1190" xr:uid="{00000000-0004-0000-0000-0000A5040000}"/>
    <hyperlink ref="B1348" r:id="rId1191" xr:uid="{00000000-0004-0000-0000-0000A6040000}"/>
    <hyperlink ref="B1349" r:id="rId1192" xr:uid="{00000000-0004-0000-0000-0000A7040000}"/>
    <hyperlink ref="B1350" r:id="rId1193" xr:uid="{00000000-0004-0000-0000-0000A8040000}"/>
    <hyperlink ref="B1351" r:id="rId1194" xr:uid="{00000000-0004-0000-0000-0000A9040000}"/>
    <hyperlink ref="B1352" r:id="rId1195" xr:uid="{00000000-0004-0000-0000-0000AA040000}"/>
    <hyperlink ref="B1354" r:id="rId1196" xr:uid="{00000000-0004-0000-0000-0000AB040000}"/>
    <hyperlink ref="B1355" r:id="rId1197" xr:uid="{00000000-0004-0000-0000-0000AC040000}"/>
    <hyperlink ref="B1356" r:id="rId1198" xr:uid="{00000000-0004-0000-0000-0000AD040000}"/>
    <hyperlink ref="B1357" r:id="rId1199" xr:uid="{00000000-0004-0000-0000-0000AE040000}"/>
    <hyperlink ref="B1358" r:id="rId1200" xr:uid="{00000000-0004-0000-0000-0000AF040000}"/>
    <hyperlink ref="B1359" r:id="rId1201" xr:uid="{00000000-0004-0000-0000-0000B0040000}"/>
    <hyperlink ref="B1361" r:id="rId1202" xr:uid="{00000000-0004-0000-0000-0000B1040000}"/>
    <hyperlink ref="B1362" r:id="rId1203" xr:uid="{00000000-0004-0000-0000-0000B2040000}"/>
    <hyperlink ref="B1364" r:id="rId1204" xr:uid="{00000000-0004-0000-0000-0000B3040000}"/>
    <hyperlink ref="B1365" r:id="rId1205" xr:uid="{00000000-0004-0000-0000-0000B4040000}"/>
    <hyperlink ref="B1366" r:id="rId1206" xr:uid="{00000000-0004-0000-0000-0000B5040000}"/>
    <hyperlink ref="B1367" r:id="rId1207" xr:uid="{00000000-0004-0000-0000-0000B6040000}"/>
    <hyperlink ref="B1368" r:id="rId1208" xr:uid="{00000000-0004-0000-0000-0000B7040000}"/>
    <hyperlink ref="B1369" r:id="rId1209" xr:uid="{00000000-0004-0000-0000-0000B8040000}"/>
    <hyperlink ref="B1370" r:id="rId1210" xr:uid="{00000000-0004-0000-0000-0000B9040000}"/>
    <hyperlink ref="B1371" r:id="rId1211" xr:uid="{00000000-0004-0000-0000-0000BA040000}"/>
    <hyperlink ref="B1372" r:id="rId1212" xr:uid="{00000000-0004-0000-0000-0000BB040000}"/>
    <hyperlink ref="B1373" r:id="rId1213" xr:uid="{00000000-0004-0000-0000-0000BC040000}"/>
    <hyperlink ref="B1374" r:id="rId1214" xr:uid="{00000000-0004-0000-0000-0000BD040000}"/>
    <hyperlink ref="B1375" r:id="rId1215" xr:uid="{00000000-0004-0000-0000-0000BE040000}"/>
    <hyperlink ref="B1376" r:id="rId1216" xr:uid="{00000000-0004-0000-0000-0000BF040000}"/>
    <hyperlink ref="B1377" r:id="rId1217" xr:uid="{00000000-0004-0000-0000-0000C0040000}"/>
    <hyperlink ref="B1378" r:id="rId1218" xr:uid="{00000000-0004-0000-0000-0000C1040000}"/>
    <hyperlink ref="B1379" r:id="rId1219" xr:uid="{00000000-0004-0000-0000-0000C2040000}"/>
    <hyperlink ref="B1380" r:id="rId1220" xr:uid="{00000000-0004-0000-0000-0000C3040000}"/>
    <hyperlink ref="B1381" r:id="rId1221" xr:uid="{00000000-0004-0000-0000-0000C4040000}"/>
    <hyperlink ref="B1382" r:id="rId1222" xr:uid="{00000000-0004-0000-0000-0000C5040000}"/>
    <hyperlink ref="B1383" r:id="rId1223" xr:uid="{00000000-0004-0000-0000-0000C6040000}"/>
    <hyperlink ref="B1385" r:id="rId1224" xr:uid="{00000000-0004-0000-0000-0000C7040000}"/>
    <hyperlink ref="B1386" r:id="rId1225" xr:uid="{00000000-0004-0000-0000-0000C8040000}"/>
    <hyperlink ref="B1387" r:id="rId1226" xr:uid="{00000000-0004-0000-0000-0000C9040000}"/>
    <hyperlink ref="B1388" r:id="rId1227" xr:uid="{00000000-0004-0000-0000-0000CA040000}"/>
    <hyperlink ref="B1389" r:id="rId1228" xr:uid="{00000000-0004-0000-0000-0000CB040000}"/>
    <hyperlink ref="B1390" r:id="rId1229" xr:uid="{00000000-0004-0000-0000-0000CC040000}"/>
    <hyperlink ref="B1391" r:id="rId1230" xr:uid="{00000000-0004-0000-0000-0000CD040000}"/>
    <hyperlink ref="B1392" r:id="rId1231" xr:uid="{00000000-0004-0000-0000-0000CE040000}"/>
    <hyperlink ref="B1393" r:id="rId1232" display="0" xr:uid="{00000000-0004-0000-0000-0000CF040000}"/>
    <hyperlink ref="B1394" r:id="rId1233" display="0" xr:uid="{00000000-0004-0000-0000-0000D0040000}"/>
    <hyperlink ref="B1395" r:id="rId1234" xr:uid="{00000000-0004-0000-0000-0000D1040000}"/>
    <hyperlink ref="B1396" r:id="rId1235" xr:uid="{00000000-0004-0000-0000-0000D2040000}"/>
    <hyperlink ref="B1397" r:id="rId1236" xr:uid="{00000000-0004-0000-0000-0000D3040000}"/>
    <hyperlink ref="B1398" r:id="rId1237" xr:uid="{00000000-0004-0000-0000-0000D4040000}"/>
    <hyperlink ref="B1400" r:id="rId1238" xr:uid="{00000000-0004-0000-0000-0000D5040000}"/>
    <hyperlink ref="B1401" r:id="rId1239" xr:uid="{00000000-0004-0000-0000-0000D6040000}"/>
    <hyperlink ref="B1402" r:id="rId1240" xr:uid="{00000000-0004-0000-0000-0000D7040000}"/>
    <hyperlink ref="B1403" r:id="rId1241" xr:uid="{00000000-0004-0000-0000-0000D8040000}"/>
    <hyperlink ref="B1404" r:id="rId1242" xr:uid="{00000000-0004-0000-0000-0000D9040000}"/>
    <hyperlink ref="B1405" r:id="rId1243" xr:uid="{00000000-0004-0000-0000-0000DA040000}"/>
    <hyperlink ref="B1406" r:id="rId1244" xr:uid="{00000000-0004-0000-0000-0000DB040000}"/>
    <hyperlink ref="B1407" r:id="rId1245" xr:uid="{00000000-0004-0000-0000-0000DC040000}"/>
    <hyperlink ref="B1408" r:id="rId1246" xr:uid="{00000000-0004-0000-0000-0000DD040000}"/>
    <hyperlink ref="B1409" r:id="rId1247" xr:uid="{00000000-0004-0000-0000-0000DE040000}"/>
    <hyperlink ref="B1410" r:id="rId1248" xr:uid="{00000000-0004-0000-0000-0000DF040000}"/>
    <hyperlink ref="B1413" r:id="rId1249" display="0" xr:uid="{00000000-0004-0000-0000-0000E0040000}"/>
    <hyperlink ref="B1414" r:id="rId1250" display="0" xr:uid="{00000000-0004-0000-0000-0000E1040000}"/>
    <hyperlink ref="B1415" r:id="rId1251" display="0" xr:uid="{00000000-0004-0000-0000-0000E2040000}"/>
    <hyperlink ref="B1416" r:id="rId1252" display="0" xr:uid="{00000000-0004-0000-0000-0000E3040000}"/>
    <hyperlink ref="B1417" r:id="rId1253" display="0" xr:uid="{00000000-0004-0000-0000-0000E4040000}"/>
    <hyperlink ref="B1418" r:id="rId1254" display="0" xr:uid="{00000000-0004-0000-0000-0000E5040000}"/>
    <hyperlink ref="B1419" r:id="rId1255" display="0" xr:uid="{00000000-0004-0000-0000-0000E6040000}"/>
    <hyperlink ref="B1420" r:id="rId1256" display="0" xr:uid="{00000000-0004-0000-0000-0000E7040000}"/>
    <hyperlink ref="B1421" r:id="rId1257" xr:uid="{00000000-0004-0000-0000-0000E8040000}"/>
    <hyperlink ref="B1422" r:id="rId1258" xr:uid="{00000000-0004-0000-0000-0000E9040000}"/>
    <hyperlink ref="B1423" r:id="rId1259" xr:uid="{00000000-0004-0000-0000-0000EA040000}"/>
    <hyperlink ref="B1424" r:id="rId1260" xr:uid="{00000000-0004-0000-0000-0000EB040000}"/>
    <hyperlink ref="B1425" r:id="rId1261" xr:uid="{00000000-0004-0000-0000-0000EC040000}"/>
    <hyperlink ref="B1426" r:id="rId1262" xr:uid="{00000000-0004-0000-0000-0000ED040000}"/>
    <hyperlink ref="B1427" r:id="rId1263" xr:uid="{00000000-0004-0000-0000-0000EE040000}"/>
    <hyperlink ref="B1428" r:id="rId1264" xr:uid="{00000000-0004-0000-0000-0000EF040000}"/>
    <hyperlink ref="B1429" r:id="rId1265" xr:uid="{00000000-0004-0000-0000-0000F0040000}"/>
    <hyperlink ref="B1430" r:id="rId1266" xr:uid="{00000000-0004-0000-0000-0000F1040000}"/>
    <hyperlink ref="B1431" r:id="rId1267" xr:uid="{00000000-0004-0000-0000-0000F2040000}"/>
    <hyperlink ref="B1432" r:id="rId1268" xr:uid="{00000000-0004-0000-0000-0000F3040000}"/>
    <hyperlink ref="B1433" r:id="rId1269" xr:uid="{00000000-0004-0000-0000-0000F4040000}"/>
    <hyperlink ref="B1434" r:id="rId1270" xr:uid="{00000000-0004-0000-0000-0000F5040000}"/>
    <hyperlink ref="B1435" r:id="rId1271" xr:uid="{00000000-0004-0000-0000-0000F6040000}"/>
    <hyperlink ref="B1436" r:id="rId1272" xr:uid="{00000000-0004-0000-0000-0000F7040000}"/>
    <hyperlink ref="B1437" r:id="rId1273" xr:uid="{00000000-0004-0000-0000-0000F8040000}"/>
    <hyperlink ref="B1438" r:id="rId1274" xr:uid="{00000000-0004-0000-0000-0000F9040000}"/>
    <hyperlink ref="B1439" r:id="rId1275" xr:uid="{00000000-0004-0000-0000-0000FA040000}"/>
    <hyperlink ref="B1440" r:id="rId1276" xr:uid="{00000000-0004-0000-0000-0000FB040000}"/>
    <hyperlink ref="B1441" r:id="rId1277" xr:uid="{00000000-0004-0000-0000-0000FC040000}"/>
    <hyperlink ref="B1442" r:id="rId1278" xr:uid="{00000000-0004-0000-0000-0000FD040000}"/>
    <hyperlink ref="B1443" r:id="rId1279" xr:uid="{00000000-0004-0000-0000-0000FE040000}"/>
    <hyperlink ref="B1444" r:id="rId1280" xr:uid="{00000000-0004-0000-0000-0000FF040000}"/>
    <hyperlink ref="B1445" r:id="rId1281" xr:uid="{00000000-0004-0000-0000-000000050000}"/>
    <hyperlink ref="B1446" r:id="rId1282" xr:uid="{00000000-0004-0000-0000-000001050000}"/>
    <hyperlink ref="B1447" r:id="rId1283" xr:uid="{00000000-0004-0000-0000-000002050000}"/>
    <hyperlink ref="B1448" r:id="rId1284" xr:uid="{00000000-0004-0000-0000-000003050000}"/>
    <hyperlink ref="B1449" r:id="rId1285" xr:uid="{00000000-0004-0000-0000-000004050000}"/>
    <hyperlink ref="B1450" r:id="rId1286" xr:uid="{00000000-0004-0000-0000-000005050000}"/>
    <hyperlink ref="B1451" r:id="rId1287" xr:uid="{00000000-0004-0000-0000-000006050000}"/>
    <hyperlink ref="B1452" r:id="rId1288" xr:uid="{00000000-0004-0000-0000-000007050000}"/>
    <hyperlink ref="B1453" r:id="rId1289" xr:uid="{00000000-0004-0000-0000-000008050000}"/>
    <hyperlink ref="B1454" r:id="rId1290" xr:uid="{00000000-0004-0000-0000-000009050000}"/>
    <hyperlink ref="B1455" r:id="rId1291" xr:uid="{00000000-0004-0000-0000-00000A050000}"/>
    <hyperlink ref="B1456" r:id="rId1292" xr:uid="{00000000-0004-0000-0000-00000B050000}"/>
    <hyperlink ref="B1457" r:id="rId1293" xr:uid="{00000000-0004-0000-0000-00000C050000}"/>
    <hyperlink ref="B1458" r:id="rId1294" xr:uid="{00000000-0004-0000-0000-00000D050000}"/>
    <hyperlink ref="B1459" r:id="rId1295" xr:uid="{00000000-0004-0000-0000-00000E050000}"/>
    <hyperlink ref="B1460" r:id="rId1296" xr:uid="{00000000-0004-0000-0000-00000F050000}"/>
    <hyperlink ref="B1461" r:id="rId1297" xr:uid="{00000000-0004-0000-0000-000010050000}"/>
    <hyperlink ref="B1462" r:id="rId1298" xr:uid="{00000000-0004-0000-0000-000011050000}"/>
    <hyperlink ref="B1463" r:id="rId1299" xr:uid="{00000000-0004-0000-0000-000012050000}"/>
    <hyperlink ref="B1464" r:id="rId1300" xr:uid="{00000000-0004-0000-0000-000013050000}"/>
    <hyperlink ref="B1465" r:id="rId1301" xr:uid="{00000000-0004-0000-0000-000014050000}"/>
    <hyperlink ref="B1466" r:id="rId1302" xr:uid="{00000000-0004-0000-0000-000015050000}"/>
    <hyperlink ref="B1467" r:id="rId1303" xr:uid="{00000000-0004-0000-0000-000016050000}"/>
    <hyperlink ref="B1468" r:id="rId1304" xr:uid="{00000000-0004-0000-0000-000017050000}"/>
    <hyperlink ref="B1469" r:id="rId1305" xr:uid="{00000000-0004-0000-0000-000018050000}"/>
    <hyperlink ref="B1470" r:id="rId1306" xr:uid="{00000000-0004-0000-0000-000019050000}"/>
    <hyperlink ref="B1471" r:id="rId1307" xr:uid="{00000000-0004-0000-0000-00001A050000}"/>
    <hyperlink ref="B1472" r:id="rId1308" xr:uid="{00000000-0004-0000-0000-00001B050000}"/>
    <hyperlink ref="B1473" r:id="rId1309" xr:uid="{00000000-0004-0000-0000-00001C050000}"/>
    <hyperlink ref="B1474" r:id="rId1310" xr:uid="{00000000-0004-0000-0000-00001D050000}"/>
    <hyperlink ref="B1475" r:id="rId1311" xr:uid="{00000000-0004-0000-0000-00001E050000}"/>
    <hyperlink ref="B1476" r:id="rId1312" xr:uid="{00000000-0004-0000-0000-00001F050000}"/>
    <hyperlink ref="B1477" r:id="rId1313" xr:uid="{00000000-0004-0000-0000-000020050000}"/>
    <hyperlink ref="B1478" r:id="rId1314" xr:uid="{00000000-0004-0000-0000-000021050000}"/>
    <hyperlink ref="B1479" r:id="rId1315" xr:uid="{00000000-0004-0000-0000-000022050000}"/>
    <hyperlink ref="B1480" r:id="rId1316" xr:uid="{00000000-0004-0000-0000-000023050000}"/>
    <hyperlink ref="B1481" r:id="rId1317" xr:uid="{00000000-0004-0000-0000-000024050000}"/>
    <hyperlink ref="B1482" r:id="rId1318" xr:uid="{00000000-0004-0000-0000-000025050000}"/>
    <hyperlink ref="B1483" r:id="rId1319" xr:uid="{00000000-0004-0000-0000-000026050000}"/>
    <hyperlink ref="B1484" r:id="rId1320" xr:uid="{00000000-0004-0000-0000-000027050000}"/>
    <hyperlink ref="B1485" r:id="rId1321" xr:uid="{00000000-0004-0000-0000-000028050000}"/>
    <hyperlink ref="B1486" r:id="rId1322" xr:uid="{00000000-0004-0000-0000-000029050000}"/>
    <hyperlink ref="B1487" r:id="rId1323" xr:uid="{00000000-0004-0000-0000-00002A050000}"/>
    <hyperlink ref="B1488" r:id="rId1324" xr:uid="{00000000-0004-0000-0000-00002B050000}"/>
    <hyperlink ref="B1489" r:id="rId1325" xr:uid="{00000000-0004-0000-0000-00002C050000}"/>
    <hyperlink ref="B1490" r:id="rId1326" xr:uid="{00000000-0004-0000-0000-00002D050000}"/>
    <hyperlink ref="B1491" r:id="rId1327" xr:uid="{00000000-0004-0000-0000-00002E050000}"/>
    <hyperlink ref="B1492" r:id="rId1328" xr:uid="{00000000-0004-0000-0000-00002F050000}"/>
    <hyperlink ref="B1493" r:id="rId1329" xr:uid="{00000000-0004-0000-0000-000030050000}"/>
    <hyperlink ref="B1494" r:id="rId1330" xr:uid="{00000000-0004-0000-0000-000031050000}"/>
    <hyperlink ref="B1495" r:id="rId1331" xr:uid="{00000000-0004-0000-0000-000032050000}"/>
    <hyperlink ref="B1496" r:id="rId1332" xr:uid="{00000000-0004-0000-0000-000033050000}"/>
    <hyperlink ref="B1497" r:id="rId1333" xr:uid="{00000000-0004-0000-0000-000034050000}"/>
    <hyperlink ref="B1498" r:id="rId1334" xr:uid="{00000000-0004-0000-0000-000035050000}"/>
    <hyperlink ref="B1499" r:id="rId1335" xr:uid="{00000000-0004-0000-0000-000036050000}"/>
    <hyperlink ref="B1500" r:id="rId1336" xr:uid="{00000000-0004-0000-0000-000037050000}"/>
    <hyperlink ref="B1501" r:id="rId1337" xr:uid="{00000000-0004-0000-0000-000038050000}"/>
    <hyperlink ref="B1502" r:id="rId1338" xr:uid="{00000000-0004-0000-0000-000039050000}"/>
    <hyperlink ref="B1503" r:id="rId1339" xr:uid="{00000000-0004-0000-0000-00003A050000}"/>
    <hyperlink ref="B1504" r:id="rId1340" xr:uid="{00000000-0004-0000-0000-00003B050000}"/>
    <hyperlink ref="B1505" r:id="rId1341" xr:uid="{00000000-0004-0000-0000-00003C050000}"/>
    <hyperlink ref="B1506" r:id="rId1342" xr:uid="{00000000-0004-0000-0000-00003D050000}"/>
    <hyperlink ref="B1507" r:id="rId1343" xr:uid="{00000000-0004-0000-0000-00003E050000}"/>
    <hyperlink ref="B1508" r:id="rId1344" xr:uid="{00000000-0004-0000-0000-00003F050000}"/>
    <hyperlink ref="B1509" r:id="rId1345" xr:uid="{00000000-0004-0000-0000-000040050000}"/>
    <hyperlink ref="B1510" r:id="rId1346" xr:uid="{00000000-0004-0000-0000-000041050000}"/>
    <hyperlink ref="B1511" r:id="rId1347" xr:uid="{00000000-0004-0000-0000-000042050000}"/>
    <hyperlink ref="B1512" r:id="rId1348" xr:uid="{00000000-0004-0000-0000-000043050000}"/>
    <hyperlink ref="B1513" r:id="rId1349" xr:uid="{00000000-0004-0000-0000-000044050000}"/>
    <hyperlink ref="B1514" r:id="rId1350" display="0" xr:uid="{00000000-0004-0000-0000-000045050000}"/>
    <hyperlink ref="B1515" r:id="rId1351" xr:uid="{00000000-0004-0000-0000-000046050000}"/>
    <hyperlink ref="B1516" r:id="rId1352" xr:uid="{00000000-0004-0000-0000-000047050000}"/>
    <hyperlink ref="B1517" r:id="rId1353" display="0" xr:uid="{00000000-0004-0000-0000-000048050000}"/>
    <hyperlink ref="B1518" r:id="rId1354" xr:uid="{00000000-0004-0000-0000-000049050000}"/>
    <hyperlink ref="B1519" r:id="rId1355" xr:uid="{00000000-0004-0000-0000-00004A050000}"/>
    <hyperlink ref="B1520" r:id="rId1356" display="0" xr:uid="{00000000-0004-0000-0000-00004B050000}"/>
    <hyperlink ref="B1521" r:id="rId1357" xr:uid="{00000000-0004-0000-0000-00004C050000}"/>
    <hyperlink ref="B1522" r:id="rId1358" xr:uid="{00000000-0004-0000-0000-00004D050000}"/>
    <hyperlink ref="B1523" r:id="rId1359" xr:uid="{00000000-0004-0000-0000-00004E050000}"/>
    <hyperlink ref="B1524" r:id="rId1360" xr:uid="{00000000-0004-0000-0000-00004F050000}"/>
    <hyperlink ref="B1525" r:id="rId1361" xr:uid="{00000000-0004-0000-0000-000050050000}"/>
    <hyperlink ref="B1526" r:id="rId1362" xr:uid="{00000000-0004-0000-0000-000051050000}"/>
    <hyperlink ref="B1527" r:id="rId1363" xr:uid="{00000000-0004-0000-0000-000052050000}"/>
    <hyperlink ref="B1528" r:id="rId1364" xr:uid="{00000000-0004-0000-0000-000053050000}"/>
    <hyperlink ref="B1529" r:id="rId1365" xr:uid="{00000000-0004-0000-0000-000054050000}"/>
    <hyperlink ref="B1530" r:id="rId1366" display="0" xr:uid="{00000000-0004-0000-0000-000055050000}"/>
    <hyperlink ref="B1531" r:id="rId1367" xr:uid="{00000000-0004-0000-0000-000056050000}"/>
    <hyperlink ref="B1532" r:id="rId1368" xr:uid="{00000000-0004-0000-0000-000057050000}"/>
    <hyperlink ref="B1533" r:id="rId1369" xr:uid="{00000000-0004-0000-0000-000058050000}"/>
    <hyperlink ref="B1534" r:id="rId1370" xr:uid="{00000000-0004-0000-0000-000059050000}"/>
    <hyperlink ref="B1535" r:id="rId1371" xr:uid="{00000000-0004-0000-0000-00005A050000}"/>
    <hyperlink ref="B1536" r:id="rId1372" xr:uid="{00000000-0004-0000-0000-00005B050000}"/>
    <hyperlink ref="B1537" r:id="rId1373" xr:uid="{00000000-0004-0000-0000-00005C050000}"/>
    <hyperlink ref="B1538" r:id="rId1374" xr:uid="{00000000-0004-0000-0000-00005D050000}"/>
    <hyperlink ref="B1539" r:id="rId1375" xr:uid="{00000000-0004-0000-0000-00005E050000}"/>
    <hyperlink ref="B1540" r:id="rId1376" xr:uid="{00000000-0004-0000-0000-00005F050000}"/>
    <hyperlink ref="B1541" r:id="rId1377" xr:uid="{00000000-0004-0000-0000-000060050000}"/>
    <hyperlink ref="B1542" r:id="rId1378" xr:uid="{00000000-0004-0000-0000-000061050000}"/>
    <hyperlink ref="B1543" r:id="rId1379" xr:uid="{00000000-0004-0000-0000-000062050000}"/>
    <hyperlink ref="B1544" r:id="rId1380" xr:uid="{00000000-0004-0000-0000-000063050000}"/>
    <hyperlink ref="B1545" r:id="rId1381" xr:uid="{00000000-0004-0000-0000-000064050000}"/>
    <hyperlink ref="B1546" r:id="rId1382" xr:uid="{00000000-0004-0000-0000-000065050000}"/>
    <hyperlink ref="B1547" r:id="rId1383" xr:uid="{00000000-0004-0000-0000-000066050000}"/>
    <hyperlink ref="B1548" r:id="rId1384" xr:uid="{00000000-0004-0000-0000-000067050000}"/>
    <hyperlink ref="B1549" r:id="rId1385" xr:uid="{00000000-0004-0000-0000-000068050000}"/>
    <hyperlink ref="B1550" r:id="rId1386" xr:uid="{00000000-0004-0000-0000-000069050000}"/>
    <hyperlink ref="B1551" r:id="rId1387" xr:uid="{00000000-0004-0000-0000-00006A050000}"/>
    <hyperlink ref="B1552" r:id="rId1388" xr:uid="{00000000-0004-0000-0000-00006B050000}"/>
    <hyperlink ref="B1553" r:id="rId1389" xr:uid="{00000000-0004-0000-0000-00006C050000}"/>
    <hyperlink ref="B1554" r:id="rId1390" xr:uid="{00000000-0004-0000-0000-00006D050000}"/>
    <hyperlink ref="B1555" r:id="rId1391" xr:uid="{00000000-0004-0000-0000-00006E050000}"/>
    <hyperlink ref="B1556" r:id="rId1392" xr:uid="{00000000-0004-0000-0000-00006F050000}"/>
    <hyperlink ref="B1557" r:id="rId1393" xr:uid="{00000000-0004-0000-0000-000070050000}"/>
    <hyperlink ref="B1558" r:id="rId1394" xr:uid="{00000000-0004-0000-0000-000071050000}"/>
    <hyperlink ref="B1560" r:id="rId1395" xr:uid="{00000000-0004-0000-0000-000072050000}"/>
    <hyperlink ref="B1561" r:id="rId1396" xr:uid="{00000000-0004-0000-0000-000073050000}"/>
    <hyperlink ref="B1562" r:id="rId1397" xr:uid="{00000000-0004-0000-0000-000074050000}"/>
    <hyperlink ref="B1563" r:id="rId1398" xr:uid="{00000000-0004-0000-0000-000075050000}"/>
    <hyperlink ref="B1564" r:id="rId1399" xr:uid="{00000000-0004-0000-0000-000076050000}"/>
    <hyperlink ref="B1565" r:id="rId1400" xr:uid="{00000000-0004-0000-0000-000077050000}"/>
    <hyperlink ref="B1566" r:id="rId1401" xr:uid="{00000000-0004-0000-0000-000078050000}"/>
    <hyperlink ref="B1567" r:id="rId1402" xr:uid="{00000000-0004-0000-0000-000079050000}"/>
    <hyperlink ref="B1568" r:id="rId1403" xr:uid="{00000000-0004-0000-0000-00007A050000}"/>
    <hyperlink ref="B1569" r:id="rId1404" xr:uid="{00000000-0004-0000-0000-00007B050000}"/>
    <hyperlink ref="B1570" r:id="rId1405" xr:uid="{00000000-0004-0000-0000-00007C050000}"/>
    <hyperlink ref="B1571" r:id="rId1406" xr:uid="{00000000-0004-0000-0000-00007D050000}"/>
    <hyperlink ref="B1572" r:id="rId1407" xr:uid="{00000000-0004-0000-0000-00007E050000}"/>
    <hyperlink ref="B1573" r:id="rId1408" xr:uid="{00000000-0004-0000-0000-00007F050000}"/>
    <hyperlink ref="B1574" r:id="rId1409" xr:uid="{00000000-0004-0000-0000-000080050000}"/>
    <hyperlink ref="B1575" r:id="rId1410" xr:uid="{00000000-0004-0000-0000-000081050000}"/>
    <hyperlink ref="B1576" r:id="rId1411" xr:uid="{00000000-0004-0000-0000-000082050000}"/>
    <hyperlink ref="B1577" r:id="rId1412" xr:uid="{00000000-0004-0000-0000-000083050000}"/>
    <hyperlink ref="B1578" r:id="rId1413" xr:uid="{00000000-0004-0000-0000-000084050000}"/>
    <hyperlink ref="B1579" r:id="rId1414" xr:uid="{00000000-0004-0000-0000-000085050000}"/>
    <hyperlink ref="B1580" r:id="rId1415" xr:uid="{00000000-0004-0000-0000-000086050000}"/>
    <hyperlink ref="B1581" r:id="rId1416" xr:uid="{00000000-0004-0000-0000-000087050000}"/>
    <hyperlink ref="B1582" r:id="rId1417" xr:uid="{00000000-0004-0000-0000-000088050000}"/>
    <hyperlink ref="B1583" r:id="rId1418" xr:uid="{00000000-0004-0000-0000-000089050000}"/>
    <hyperlink ref="B1584" r:id="rId1419" xr:uid="{00000000-0004-0000-0000-00008A050000}"/>
    <hyperlink ref="B1585" r:id="rId1420" xr:uid="{00000000-0004-0000-0000-00008B050000}"/>
    <hyperlink ref="B1586" r:id="rId1421" xr:uid="{00000000-0004-0000-0000-00008C050000}"/>
    <hyperlink ref="B1587" r:id="rId1422" xr:uid="{00000000-0004-0000-0000-00008D050000}"/>
    <hyperlink ref="B1588" r:id="rId1423" xr:uid="{00000000-0004-0000-0000-00008E050000}"/>
    <hyperlink ref="B1589" r:id="rId1424" xr:uid="{00000000-0004-0000-0000-00008F050000}"/>
    <hyperlink ref="B1590" r:id="rId1425" xr:uid="{00000000-0004-0000-0000-000090050000}"/>
    <hyperlink ref="B1591" r:id="rId1426" xr:uid="{00000000-0004-0000-0000-000091050000}"/>
    <hyperlink ref="B1593" r:id="rId1427" xr:uid="{00000000-0004-0000-0000-000092050000}"/>
    <hyperlink ref="B1594" r:id="rId1428" xr:uid="{00000000-0004-0000-0000-000093050000}"/>
    <hyperlink ref="B1595" r:id="rId1429" xr:uid="{00000000-0004-0000-0000-000094050000}"/>
    <hyperlink ref="B1596" r:id="rId1430" xr:uid="{00000000-0004-0000-0000-000095050000}"/>
    <hyperlink ref="B1597" r:id="rId1431" xr:uid="{00000000-0004-0000-0000-000096050000}"/>
    <hyperlink ref="B1598" r:id="rId1432" display="0" xr:uid="{00000000-0004-0000-0000-000097050000}"/>
    <hyperlink ref="B1599" r:id="rId1433" xr:uid="{00000000-0004-0000-0000-000098050000}"/>
    <hyperlink ref="B1600" r:id="rId1434" xr:uid="{00000000-0004-0000-0000-000099050000}"/>
    <hyperlink ref="B1601" r:id="rId1435" display="0" xr:uid="{00000000-0004-0000-0000-00009A050000}"/>
    <hyperlink ref="B1602" r:id="rId1436" xr:uid="{00000000-0004-0000-0000-00009B050000}"/>
    <hyperlink ref="B1603" r:id="rId1437" xr:uid="{00000000-0004-0000-0000-00009C050000}"/>
    <hyperlink ref="B1604" r:id="rId1438" display="0" xr:uid="{00000000-0004-0000-0000-00009D050000}"/>
    <hyperlink ref="B1605" r:id="rId1439" xr:uid="{00000000-0004-0000-0000-00009E050000}"/>
    <hyperlink ref="B1606" r:id="rId1440" xr:uid="{00000000-0004-0000-0000-00009F050000}"/>
    <hyperlink ref="B1607" r:id="rId1441" xr:uid="{00000000-0004-0000-0000-0000A0050000}"/>
    <hyperlink ref="B1608" r:id="rId1442" xr:uid="{00000000-0004-0000-0000-0000A1050000}"/>
    <hyperlink ref="B1609" r:id="rId1443" xr:uid="{00000000-0004-0000-0000-0000A2050000}"/>
    <hyperlink ref="B1610" r:id="rId1444" xr:uid="{00000000-0004-0000-0000-0000A3050000}"/>
    <hyperlink ref="B1611" r:id="rId1445" xr:uid="{00000000-0004-0000-0000-0000A4050000}"/>
    <hyperlink ref="B1612" r:id="rId1446" xr:uid="{00000000-0004-0000-0000-0000A5050000}"/>
    <hyperlink ref="B1613" r:id="rId1447" xr:uid="{00000000-0004-0000-0000-0000A6050000}"/>
    <hyperlink ref="B1614" r:id="rId1448" xr:uid="{00000000-0004-0000-0000-0000A7050000}"/>
    <hyperlink ref="B1615" r:id="rId1449" xr:uid="{00000000-0004-0000-0000-0000A8050000}"/>
    <hyperlink ref="B1616" r:id="rId1450" xr:uid="{00000000-0004-0000-0000-0000A9050000}"/>
    <hyperlink ref="B1617" r:id="rId1451" display="0" xr:uid="{00000000-0004-0000-0000-0000AA050000}"/>
    <hyperlink ref="B1618" r:id="rId1452" xr:uid="{00000000-0004-0000-0000-0000AB050000}"/>
    <hyperlink ref="B1619" r:id="rId1453" xr:uid="{00000000-0004-0000-0000-0000AC050000}"/>
    <hyperlink ref="B1620" r:id="rId1454" xr:uid="{00000000-0004-0000-0000-0000AD050000}"/>
    <hyperlink ref="B1621" r:id="rId1455" display="0" xr:uid="{00000000-0004-0000-0000-0000AE050000}"/>
    <hyperlink ref="B1622" r:id="rId1456" display="0" xr:uid="{00000000-0004-0000-0000-0000AF050000}"/>
    <hyperlink ref="B1623" r:id="rId1457" xr:uid="{00000000-0004-0000-0000-0000B0050000}"/>
    <hyperlink ref="B1624" r:id="rId1458" xr:uid="{00000000-0004-0000-0000-0000B1050000}"/>
    <hyperlink ref="B1625" r:id="rId1459" xr:uid="{00000000-0004-0000-0000-0000B2050000}"/>
    <hyperlink ref="B1626" r:id="rId1460" display="0" xr:uid="{00000000-0004-0000-0000-0000B3050000}"/>
    <hyperlink ref="B1627" r:id="rId1461" xr:uid="{00000000-0004-0000-0000-0000B4050000}"/>
    <hyperlink ref="B1628" r:id="rId1462" xr:uid="{00000000-0004-0000-0000-0000B5050000}"/>
    <hyperlink ref="B1629" r:id="rId1463" display="0" xr:uid="{00000000-0004-0000-0000-0000B6050000}"/>
    <hyperlink ref="B1630" r:id="rId1464" xr:uid="{00000000-0004-0000-0000-0000B7050000}"/>
    <hyperlink ref="B1631" r:id="rId1465" xr:uid="{00000000-0004-0000-0000-0000B8050000}"/>
    <hyperlink ref="B1632" r:id="rId1466" display="0" xr:uid="{00000000-0004-0000-0000-0000B9050000}"/>
    <hyperlink ref="B1633" r:id="rId1467" xr:uid="{00000000-0004-0000-0000-0000BA050000}"/>
    <hyperlink ref="B1634" r:id="rId1468" xr:uid="{00000000-0004-0000-0000-0000BB050000}"/>
    <hyperlink ref="B1635" r:id="rId1469" xr:uid="{00000000-0004-0000-0000-0000BC050000}"/>
    <hyperlink ref="B1636" r:id="rId1470" xr:uid="{00000000-0004-0000-0000-0000BD050000}"/>
    <hyperlink ref="B1637" r:id="rId1471" xr:uid="{00000000-0004-0000-0000-0000BE050000}"/>
    <hyperlink ref="B1638" r:id="rId1472" xr:uid="{00000000-0004-0000-0000-0000BF050000}"/>
    <hyperlink ref="B1639" r:id="rId1473" display="0" xr:uid="{00000000-0004-0000-0000-0000C0050000}"/>
    <hyperlink ref="B1640" r:id="rId1474" display="0" xr:uid="{00000000-0004-0000-0000-0000C1050000}"/>
    <hyperlink ref="B1641" r:id="rId1475" display="0" xr:uid="{00000000-0004-0000-0000-0000C2050000}"/>
    <hyperlink ref="B1642" r:id="rId1476" display="0" xr:uid="{00000000-0004-0000-0000-0000C3050000}"/>
    <hyperlink ref="B1643" r:id="rId1477" display="0" xr:uid="{00000000-0004-0000-0000-0000C4050000}"/>
    <hyperlink ref="B1644" r:id="rId1478" xr:uid="{00000000-0004-0000-0000-0000C5050000}"/>
    <hyperlink ref="B1645" r:id="rId1479" display="0" xr:uid="{00000000-0004-0000-0000-0000C6050000}"/>
    <hyperlink ref="B1646" r:id="rId1480" xr:uid="{00000000-0004-0000-0000-0000C7050000}"/>
    <hyperlink ref="B1647" r:id="rId1481" xr:uid="{00000000-0004-0000-0000-0000C8050000}"/>
    <hyperlink ref="B1648" r:id="rId1482" xr:uid="{00000000-0004-0000-0000-0000C9050000}"/>
    <hyperlink ref="B1649" r:id="rId1483" xr:uid="{00000000-0004-0000-0000-0000CA050000}"/>
    <hyperlink ref="B1650" r:id="rId1484" xr:uid="{00000000-0004-0000-0000-0000CB050000}"/>
    <hyperlink ref="B1651" r:id="rId1485" xr:uid="{00000000-0004-0000-0000-0000CC050000}"/>
    <hyperlink ref="B1652" r:id="rId1486" xr:uid="{00000000-0004-0000-0000-0000CD050000}"/>
    <hyperlink ref="B1654" r:id="rId1487" xr:uid="{00000000-0004-0000-0000-0000CE050000}"/>
    <hyperlink ref="B1655" r:id="rId1488" xr:uid="{00000000-0004-0000-0000-0000CF050000}"/>
    <hyperlink ref="B1656" r:id="rId1489" xr:uid="{00000000-0004-0000-0000-0000D0050000}"/>
    <hyperlink ref="B1657" r:id="rId1490" xr:uid="{00000000-0004-0000-0000-0000D1050000}"/>
    <hyperlink ref="B1658" r:id="rId1491" xr:uid="{00000000-0004-0000-0000-0000D2050000}"/>
    <hyperlink ref="B1659" r:id="rId1492" xr:uid="{00000000-0004-0000-0000-0000D3050000}"/>
    <hyperlink ref="B1660" r:id="rId1493" xr:uid="{00000000-0004-0000-0000-0000D4050000}"/>
    <hyperlink ref="B1661" r:id="rId1494" xr:uid="{00000000-0004-0000-0000-0000D5050000}"/>
    <hyperlink ref="B1662" r:id="rId1495" xr:uid="{00000000-0004-0000-0000-0000D6050000}"/>
    <hyperlink ref="B1663" r:id="rId1496" xr:uid="{00000000-0004-0000-0000-0000D7050000}"/>
    <hyperlink ref="B1664" r:id="rId1497" xr:uid="{00000000-0004-0000-0000-0000D8050000}"/>
    <hyperlink ref="B1665" r:id="rId1498" xr:uid="{00000000-0004-0000-0000-0000D9050000}"/>
    <hyperlink ref="B1666" r:id="rId1499" xr:uid="{00000000-0004-0000-0000-0000DA050000}"/>
    <hyperlink ref="B1667" r:id="rId1500" xr:uid="{00000000-0004-0000-0000-0000DB050000}"/>
    <hyperlink ref="B1668" r:id="rId1501" xr:uid="{00000000-0004-0000-0000-0000DC050000}"/>
    <hyperlink ref="B1669" r:id="rId1502" xr:uid="{00000000-0004-0000-0000-0000DD050000}"/>
    <hyperlink ref="B1670" r:id="rId1503" xr:uid="{00000000-0004-0000-0000-0000DE050000}"/>
    <hyperlink ref="B1671" r:id="rId1504" xr:uid="{00000000-0004-0000-0000-0000DF050000}"/>
    <hyperlink ref="B1672" r:id="rId1505" xr:uid="{00000000-0004-0000-0000-0000E0050000}"/>
    <hyperlink ref="B1673" r:id="rId1506" xr:uid="{00000000-0004-0000-0000-0000E1050000}"/>
    <hyperlink ref="B1674" r:id="rId1507" xr:uid="{00000000-0004-0000-0000-0000E2050000}"/>
    <hyperlink ref="B1675" r:id="rId1508" xr:uid="{00000000-0004-0000-0000-0000E3050000}"/>
    <hyperlink ref="B1677" r:id="rId1509" xr:uid="{00000000-0004-0000-0000-0000E4050000}"/>
    <hyperlink ref="B1678" r:id="rId1510" xr:uid="{00000000-0004-0000-0000-0000E5050000}"/>
    <hyperlink ref="B1679" r:id="rId1511" xr:uid="{00000000-0004-0000-0000-0000E6050000}"/>
    <hyperlink ref="B1680" r:id="rId1512" xr:uid="{00000000-0004-0000-0000-0000E7050000}"/>
    <hyperlink ref="B1681" r:id="rId1513" xr:uid="{00000000-0004-0000-0000-0000E8050000}"/>
    <hyperlink ref="B1682" r:id="rId1514" xr:uid="{00000000-0004-0000-0000-0000E9050000}"/>
    <hyperlink ref="B1683" r:id="rId1515" xr:uid="{00000000-0004-0000-0000-0000EA050000}"/>
    <hyperlink ref="B1684" r:id="rId1516" xr:uid="{00000000-0004-0000-0000-0000EB050000}"/>
    <hyperlink ref="B1685" r:id="rId1517" xr:uid="{00000000-0004-0000-0000-0000EC050000}"/>
    <hyperlink ref="B1686" r:id="rId1518" xr:uid="{00000000-0004-0000-0000-0000ED050000}"/>
    <hyperlink ref="B1687" r:id="rId1519" xr:uid="{00000000-0004-0000-0000-0000EE050000}"/>
    <hyperlink ref="B1688" r:id="rId1520" xr:uid="{00000000-0004-0000-0000-0000EF050000}"/>
    <hyperlink ref="B1689" r:id="rId1521" xr:uid="{00000000-0004-0000-0000-0000F0050000}"/>
    <hyperlink ref="B1690" r:id="rId1522" xr:uid="{00000000-0004-0000-0000-0000F1050000}"/>
    <hyperlink ref="B1691" r:id="rId1523" xr:uid="{00000000-0004-0000-0000-0000F2050000}"/>
    <hyperlink ref="B1692" r:id="rId1524" xr:uid="{00000000-0004-0000-0000-0000F3050000}"/>
    <hyperlink ref="B1693" r:id="rId1525" xr:uid="{00000000-0004-0000-0000-0000F4050000}"/>
    <hyperlink ref="B1694" r:id="rId1526" xr:uid="{00000000-0004-0000-0000-0000F5050000}"/>
    <hyperlink ref="B1695" r:id="rId1527" xr:uid="{00000000-0004-0000-0000-0000F6050000}"/>
    <hyperlink ref="B1696" r:id="rId1528" xr:uid="{00000000-0004-0000-0000-0000F7050000}"/>
    <hyperlink ref="B1697" r:id="rId1529" xr:uid="{00000000-0004-0000-0000-0000F8050000}"/>
    <hyperlink ref="B1698" r:id="rId1530" xr:uid="{00000000-0004-0000-0000-0000F9050000}"/>
    <hyperlink ref="B1699" r:id="rId1531" xr:uid="{00000000-0004-0000-0000-0000FA050000}"/>
    <hyperlink ref="B1700" r:id="rId1532" xr:uid="{00000000-0004-0000-0000-0000FB050000}"/>
    <hyperlink ref="B1701" r:id="rId1533" xr:uid="{00000000-0004-0000-0000-0000FC050000}"/>
    <hyperlink ref="B1702" r:id="rId1534" xr:uid="{00000000-0004-0000-0000-0000FD050000}"/>
    <hyperlink ref="B1703" r:id="rId1535" xr:uid="{00000000-0004-0000-0000-0000FE050000}"/>
    <hyperlink ref="B1704" r:id="rId1536" xr:uid="{00000000-0004-0000-0000-0000FF050000}"/>
    <hyperlink ref="B1705" r:id="rId1537" xr:uid="{00000000-0004-0000-0000-000000060000}"/>
    <hyperlink ref="B1706" r:id="rId1538" xr:uid="{00000000-0004-0000-0000-000001060000}"/>
    <hyperlink ref="B1707" r:id="rId1539" xr:uid="{00000000-0004-0000-0000-000002060000}"/>
    <hyperlink ref="B1708" r:id="rId1540" xr:uid="{00000000-0004-0000-0000-000003060000}"/>
    <hyperlink ref="B1709" r:id="rId1541" xr:uid="{00000000-0004-0000-0000-000004060000}"/>
    <hyperlink ref="B1710" r:id="rId1542" xr:uid="{00000000-0004-0000-0000-000005060000}"/>
    <hyperlink ref="B1711" r:id="rId1543" xr:uid="{00000000-0004-0000-0000-000006060000}"/>
    <hyperlink ref="B1712" r:id="rId1544" xr:uid="{00000000-0004-0000-0000-000007060000}"/>
    <hyperlink ref="B1713" r:id="rId1545" xr:uid="{00000000-0004-0000-0000-000008060000}"/>
    <hyperlink ref="B1714" r:id="rId1546" xr:uid="{00000000-0004-0000-0000-000009060000}"/>
    <hyperlink ref="B1715" r:id="rId1547" xr:uid="{00000000-0004-0000-0000-00000A060000}"/>
    <hyperlink ref="B1716" r:id="rId1548" xr:uid="{00000000-0004-0000-0000-00000B060000}"/>
    <hyperlink ref="B1717" r:id="rId1549" xr:uid="{00000000-0004-0000-0000-00000C060000}"/>
    <hyperlink ref="B1718" r:id="rId1550" xr:uid="{00000000-0004-0000-0000-00000D060000}"/>
    <hyperlink ref="B1719" r:id="rId1551" xr:uid="{00000000-0004-0000-0000-00000E060000}"/>
    <hyperlink ref="B1720" r:id="rId1552" xr:uid="{00000000-0004-0000-0000-00000F060000}"/>
    <hyperlink ref="B1721" r:id="rId1553" xr:uid="{00000000-0004-0000-0000-000010060000}"/>
    <hyperlink ref="B1722" r:id="rId1554" xr:uid="{00000000-0004-0000-0000-000011060000}"/>
    <hyperlink ref="B1723" r:id="rId1555" xr:uid="{00000000-0004-0000-0000-000012060000}"/>
    <hyperlink ref="B1724" r:id="rId1556" xr:uid="{00000000-0004-0000-0000-000013060000}"/>
    <hyperlink ref="B1725" r:id="rId1557" xr:uid="{00000000-0004-0000-0000-000014060000}"/>
    <hyperlink ref="B1726" r:id="rId1558" xr:uid="{00000000-0004-0000-0000-000015060000}"/>
    <hyperlink ref="B1727" r:id="rId1559" xr:uid="{00000000-0004-0000-0000-000016060000}"/>
    <hyperlink ref="B1728" r:id="rId1560" xr:uid="{00000000-0004-0000-0000-000017060000}"/>
    <hyperlink ref="B1729" r:id="rId1561" xr:uid="{00000000-0004-0000-0000-000018060000}"/>
    <hyperlink ref="B1730" r:id="rId1562" xr:uid="{00000000-0004-0000-0000-000019060000}"/>
    <hyperlink ref="B1731" r:id="rId1563" xr:uid="{00000000-0004-0000-0000-00001A060000}"/>
    <hyperlink ref="B1732" r:id="rId1564" xr:uid="{00000000-0004-0000-0000-00001B060000}"/>
    <hyperlink ref="B1733" r:id="rId1565" xr:uid="{00000000-0004-0000-0000-00001C060000}"/>
    <hyperlink ref="B1734" r:id="rId1566" xr:uid="{00000000-0004-0000-0000-00001D060000}"/>
    <hyperlink ref="B1735" r:id="rId1567" xr:uid="{00000000-0004-0000-0000-00001E060000}"/>
    <hyperlink ref="B1736" r:id="rId1568" xr:uid="{00000000-0004-0000-0000-00001F060000}"/>
    <hyperlink ref="B1737" r:id="rId1569" display="0" xr:uid="{00000000-0004-0000-0000-000020060000}"/>
    <hyperlink ref="B1738" r:id="rId1570" xr:uid="{00000000-0004-0000-0000-000021060000}"/>
    <hyperlink ref="B1739" r:id="rId1571" xr:uid="{00000000-0004-0000-0000-000022060000}"/>
    <hyperlink ref="B1740" r:id="rId1572" xr:uid="{00000000-0004-0000-0000-000023060000}"/>
    <hyperlink ref="B1741" r:id="rId1573" xr:uid="{00000000-0004-0000-0000-000024060000}"/>
    <hyperlink ref="B1742" r:id="rId1574" xr:uid="{00000000-0004-0000-0000-000025060000}"/>
    <hyperlink ref="B1743" r:id="rId1575" xr:uid="{00000000-0004-0000-0000-000026060000}"/>
    <hyperlink ref="B1744" r:id="rId1576" xr:uid="{00000000-0004-0000-0000-000027060000}"/>
    <hyperlink ref="B1745" r:id="rId1577" xr:uid="{00000000-0004-0000-0000-000028060000}"/>
    <hyperlink ref="B1746" r:id="rId1578" xr:uid="{00000000-0004-0000-0000-000029060000}"/>
    <hyperlink ref="B1747" r:id="rId1579" xr:uid="{00000000-0004-0000-0000-00002A060000}"/>
    <hyperlink ref="B1748" r:id="rId1580" xr:uid="{00000000-0004-0000-0000-00002B060000}"/>
    <hyperlink ref="B1749" r:id="rId1581" xr:uid="{00000000-0004-0000-0000-00002C060000}"/>
    <hyperlink ref="B1750" r:id="rId1582" xr:uid="{00000000-0004-0000-0000-00002D060000}"/>
    <hyperlink ref="B1751" r:id="rId1583" xr:uid="{00000000-0004-0000-0000-00002E060000}"/>
    <hyperlink ref="B1752" r:id="rId1584" xr:uid="{00000000-0004-0000-0000-00002F060000}"/>
    <hyperlink ref="B1753" r:id="rId1585" xr:uid="{00000000-0004-0000-0000-000030060000}"/>
    <hyperlink ref="B1754" r:id="rId1586" xr:uid="{00000000-0004-0000-0000-000031060000}"/>
    <hyperlink ref="B1755" r:id="rId1587" xr:uid="{00000000-0004-0000-0000-000032060000}"/>
    <hyperlink ref="B1756" r:id="rId1588" xr:uid="{00000000-0004-0000-0000-000033060000}"/>
    <hyperlink ref="B1757" r:id="rId1589" xr:uid="{00000000-0004-0000-0000-000034060000}"/>
    <hyperlink ref="B1758" r:id="rId1590" xr:uid="{00000000-0004-0000-0000-000035060000}"/>
    <hyperlink ref="B1759" r:id="rId1591" xr:uid="{00000000-0004-0000-0000-000036060000}"/>
    <hyperlink ref="B1760" r:id="rId1592" xr:uid="{00000000-0004-0000-0000-000037060000}"/>
    <hyperlink ref="B1761" r:id="rId1593" xr:uid="{00000000-0004-0000-0000-000038060000}"/>
    <hyperlink ref="B1762" r:id="rId1594" xr:uid="{00000000-0004-0000-0000-000039060000}"/>
    <hyperlink ref="B1763" r:id="rId1595" xr:uid="{00000000-0004-0000-0000-00003A060000}"/>
    <hyperlink ref="B1764" r:id="rId1596" xr:uid="{00000000-0004-0000-0000-00003B060000}"/>
    <hyperlink ref="B1765" r:id="rId1597" xr:uid="{00000000-0004-0000-0000-00003C060000}"/>
    <hyperlink ref="B1766" r:id="rId1598" xr:uid="{00000000-0004-0000-0000-00003D060000}"/>
    <hyperlink ref="B1767" r:id="rId1599" xr:uid="{00000000-0004-0000-0000-00003E060000}"/>
    <hyperlink ref="B1768" r:id="rId1600" xr:uid="{00000000-0004-0000-0000-00003F060000}"/>
    <hyperlink ref="B1769" r:id="rId1601" xr:uid="{00000000-0004-0000-0000-000040060000}"/>
    <hyperlink ref="B1770" r:id="rId1602" xr:uid="{00000000-0004-0000-0000-000041060000}"/>
    <hyperlink ref="B1771" r:id="rId1603" xr:uid="{00000000-0004-0000-0000-000042060000}"/>
    <hyperlink ref="B1773" r:id="rId1604" xr:uid="{00000000-0004-0000-0000-000043060000}"/>
    <hyperlink ref="B1774" r:id="rId1605" xr:uid="{00000000-0004-0000-0000-000044060000}"/>
    <hyperlink ref="B1775" r:id="rId1606" xr:uid="{00000000-0004-0000-0000-000045060000}"/>
    <hyperlink ref="B1776" r:id="rId1607" xr:uid="{00000000-0004-0000-0000-000046060000}"/>
    <hyperlink ref="B1777" r:id="rId1608" xr:uid="{00000000-0004-0000-0000-000047060000}"/>
    <hyperlink ref="B1778" r:id="rId1609" xr:uid="{00000000-0004-0000-0000-000048060000}"/>
    <hyperlink ref="B1779" r:id="rId1610" xr:uid="{00000000-0004-0000-0000-000049060000}"/>
    <hyperlink ref="B1780" r:id="rId1611" xr:uid="{00000000-0004-0000-0000-00004A060000}"/>
    <hyperlink ref="B1781" r:id="rId1612" xr:uid="{00000000-0004-0000-0000-00004B060000}"/>
    <hyperlink ref="B1782" r:id="rId1613" xr:uid="{00000000-0004-0000-0000-00004C060000}"/>
    <hyperlink ref="B1783" r:id="rId1614" xr:uid="{00000000-0004-0000-0000-00004D060000}"/>
    <hyperlink ref="B1784" r:id="rId1615" xr:uid="{00000000-0004-0000-0000-00004E060000}"/>
    <hyperlink ref="B1785" r:id="rId1616" xr:uid="{00000000-0004-0000-0000-00004F060000}"/>
    <hyperlink ref="B1786" r:id="rId1617" xr:uid="{00000000-0004-0000-0000-000050060000}"/>
    <hyperlink ref="B1787" r:id="rId1618" xr:uid="{00000000-0004-0000-0000-000051060000}"/>
    <hyperlink ref="B1788" r:id="rId1619" xr:uid="{00000000-0004-0000-0000-000052060000}"/>
    <hyperlink ref="B1789" r:id="rId1620" xr:uid="{00000000-0004-0000-0000-000053060000}"/>
    <hyperlink ref="B1790" r:id="rId1621" xr:uid="{00000000-0004-0000-0000-000054060000}"/>
    <hyperlink ref="B1791" r:id="rId1622" xr:uid="{00000000-0004-0000-0000-000055060000}"/>
    <hyperlink ref="B1792" r:id="rId1623" xr:uid="{00000000-0004-0000-0000-000056060000}"/>
    <hyperlink ref="B1793" r:id="rId1624" xr:uid="{00000000-0004-0000-0000-000057060000}"/>
    <hyperlink ref="B1794" r:id="rId1625" xr:uid="{00000000-0004-0000-0000-000058060000}"/>
    <hyperlink ref="B1795" r:id="rId1626" xr:uid="{00000000-0004-0000-0000-000059060000}"/>
    <hyperlink ref="B1796" r:id="rId1627" xr:uid="{00000000-0004-0000-0000-00005A060000}"/>
    <hyperlink ref="B1797" r:id="rId1628" xr:uid="{00000000-0004-0000-0000-00005B060000}"/>
    <hyperlink ref="B1798" r:id="rId1629" xr:uid="{00000000-0004-0000-0000-00005C060000}"/>
    <hyperlink ref="B1799" r:id="rId1630" xr:uid="{00000000-0004-0000-0000-00005D060000}"/>
    <hyperlink ref="B1800" r:id="rId1631" xr:uid="{00000000-0004-0000-0000-00005E060000}"/>
    <hyperlink ref="B1801" r:id="rId1632" xr:uid="{00000000-0004-0000-0000-00005F060000}"/>
    <hyperlink ref="B1802" r:id="rId1633" xr:uid="{00000000-0004-0000-0000-000060060000}"/>
    <hyperlink ref="B1803" r:id="rId1634" xr:uid="{00000000-0004-0000-0000-000061060000}"/>
    <hyperlink ref="B1804" r:id="rId1635" xr:uid="{00000000-0004-0000-0000-000062060000}"/>
    <hyperlink ref="B1805" r:id="rId1636" xr:uid="{00000000-0004-0000-0000-000063060000}"/>
    <hyperlink ref="B1806" r:id="rId1637" xr:uid="{00000000-0004-0000-0000-000064060000}"/>
    <hyperlink ref="B1807" r:id="rId1638" xr:uid="{00000000-0004-0000-0000-000065060000}"/>
    <hyperlink ref="B1808" r:id="rId1639" xr:uid="{00000000-0004-0000-0000-000066060000}"/>
    <hyperlink ref="B1809" r:id="rId1640" xr:uid="{00000000-0004-0000-0000-000067060000}"/>
    <hyperlink ref="B1810" r:id="rId1641" xr:uid="{00000000-0004-0000-0000-000068060000}"/>
    <hyperlink ref="B1811" r:id="rId1642" xr:uid="{00000000-0004-0000-0000-000069060000}"/>
    <hyperlink ref="B1812" r:id="rId1643" xr:uid="{00000000-0004-0000-0000-00006A060000}"/>
    <hyperlink ref="B1813" r:id="rId1644" xr:uid="{00000000-0004-0000-0000-00006B060000}"/>
    <hyperlink ref="B1814" r:id="rId1645" xr:uid="{00000000-0004-0000-0000-00006C060000}"/>
    <hyperlink ref="B1815" r:id="rId1646" xr:uid="{00000000-0004-0000-0000-00006D060000}"/>
    <hyperlink ref="B1816" r:id="rId1647" xr:uid="{00000000-0004-0000-0000-00006E060000}"/>
    <hyperlink ref="B1817" r:id="rId1648" xr:uid="{00000000-0004-0000-0000-00006F060000}"/>
    <hyperlink ref="B1818" r:id="rId1649" xr:uid="{00000000-0004-0000-0000-000070060000}"/>
    <hyperlink ref="B1819" r:id="rId1650" xr:uid="{00000000-0004-0000-0000-000071060000}"/>
    <hyperlink ref="B1820" r:id="rId1651" xr:uid="{00000000-0004-0000-0000-000072060000}"/>
    <hyperlink ref="B1821" r:id="rId1652" xr:uid="{00000000-0004-0000-0000-000073060000}"/>
    <hyperlink ref="B1822" r:id="rId1653" xr:uid="{00000000-0004-0000-0000-000074060000}"/>
    <hyperlink ref="B1823" r:id="rId1654" xr:uid="{00000000-0004-0000-0000-000075060000}"/>
    <hyperlink ref="B1824" r:id="rId1655" xr:uid="{00000000-0004-0000-0000-000076060000}"/>
    <hyperlink ref="B1825" r:id="rId1656" xr:uid="{00000000-0004-0000-0000-000077060000}"/>
    <hyperlink ref="B1826" r:id="rId1657" xr:uid="{00000000-0004-0000-0000-000078060000}"/>
    <hyperlink ref="B1827" r:id="rId1658" xr:uid="{00000000-0004-0000-0000-000079060000}"/>
    <hyperlink ref="B1828" r:id="rId1659" xr:uid="{00000000-0004-0000-0000-00007A060000}"/>
    <hyperlink ref="B1829" r:id="rId1660" xr:uid="{00000000-0004-0000-0000-00007B060000}"/>
    <hyperlink ref="B1830" r:id="rId1661" xr:uid="{00000000-0004-0000-0000-00007C060000}"/>
    <hyperlink ref="B1831" r:id="rId1662" xr:uid="{00000000-0004-0000-0000-00007D060000}"/>
    <hyperlink ref="B1832" r:id="rId1663" xr:uid="{00000000-0004-0000-0000-00007E060000}"/>
    <hyperlink ref="B1833" r:id="rId1664" xr:uid="{00000000-0004-0000-0000-00007F060000}"/>
    <hyperlink ref="B1834" r:id="rId1665" xr:uid="{00000000-0004-0000-0000-000080060000}"/>
    <hyperlink ref="B1835" r:id="rId1666" xr:uid="{00000000-0004-0000-0000-000081060000}"/>
    <hyperlink ref="B1836" r:id="rId1667" xr:uid="{00000000-0004-0000-0000-000082060000}"/>
    <hyperlink ref="B1837" r:id="rId1668" xr:uid="{00000000-0004-0000-0000-000083060000}"/>
    <hyperlink ref="B1838" r:id="rId1669" xr:uid="{00000000-0004-0000-0000-000084060000}"/>
    <hyperlink ref="B1840" r:id="rId1670" xr:uid="{00000000-0004-0000-0000-000085060000}"/>
    <hyperlink ref="B1841" r:id="rId1671" xr:uid="{00000000-0004-0000-0000-000086060000}"/>
    <hyperlink ref="B1842" r:id="rId1672" xr:uid="{00000000-0004-0000-0000-000087060000}"/>
    <hyperlink ref="B1844" r:id="rId1673" xr:uid="{00000000-0004-0000-0000-000088060000}"/>
    <hyperlink ref="B1845" r:id="rId1674" xr:uid="{00000000-0004-0000-0000-000089060000}"/>
    <hyperlink ref="B1846" r:id="rId1675" xr:uid="{00000000-0004-0000-0000-00008A060000}"/>
    <hyperlink ref="B1847" r:id="rId1676" xr:uid="{00000000-0004-0000-0000-00008B060000}"/>
    <hyperlink ref="B1848" r:id="rId1677" xr:uid="{00000000-0004-0000-0000-00008C060000}"/>
    <hyperlink ref="B1849" r:id="rId1678" xr:uid="{00000000-0004-0000-0000-00008D060000}"/>
    <hyperlink ref="B1850" r:id="rId1679" xr:uid="{00000000-0004-0000-0000-00008E060000}"/>
    <hyperlink ref="B1851" r:id="rId1680" xr:uid="{00000000-0004-0000-0000-00008F060000}"/>
    <hyperlink ref="B1852" r:id="rId1681" xr:uid="{00000000-0004-0000-0000-000090060000}"/>
    <hyperlink ref="B1853" r:id="rId1682" xr:uid="{00000000-0004-0000-0000-000091060000}"/>
    <hyperlink ref="B1854" r:id="rId1683" xr:uid="{00000000-0004-0000-0000-000092060000}"/>
    <hyperlink ref="B1855" r:id="rId1684" xr:uid="{00000000-0004-0000-0000-000093060000}"/>
    <hyperlink ref="B1856" r:id="rId1685" xr:uid="{00000000-0004-0000-0000-000094060000}"/>
    <hyperlink ref="B1857" r:id="rId1686" xr:uid="{00000000-0004-0000-0000-000095060000}"/>
    <hyperlink ref="B1858" r:id="rId1687" xr:uid="{00000000-0004-0000-0000-000096060000}"/>
    <hyperlink ref="B1859" r:id="rId1688" xr:uid="{00000000-0004-0000-0000-000097060000}"/>
    <hyperlink ref="B1860" r:id="rId1689" xr:uid="{00000000-0004-0000-0000-000098060000}"/>
    <hyperlink ref="B1861" r:id="rId1690" xr:uid="{00000000-0004-0000-0000-000099060000}"/>
    <hyperlink ref="B1862" r:id="rId1691" xr:uid="{00000000-0004-0000-0000-00009A060000}"/>
    <hyperlink ref="B1863" r:id="rId1692" xr:uid="{00000000-0004-0000-0000-00009B060000}"/>
    <hyperlink ref="B1864" r:id="rId1693" xr:uid="{00000000-0004-0000-0000-00009C060000}"/>
    <hyperlink ref="B1865" r:id="rId1694" xr:uid="{00000000-0004-0000-0000-00009D060000}"/>
    <hyperlink ref="B1866" r:id="rId1695" xr:uid="{00000000-0004-0000-0000-00009E060000}"/>
    <hyperlink ref="B1867" r:id="rId1696" xr:uid="{00000000-0004-0000-0000-00009F060000}"/>
    <hyperlink ref="B1868" r:id="rId1697" xr:uid="{00000000-0004-0000-0000-0000A0060000}"/>
    <hyperlink ref="B1869" r:id="rId1698" xr:uid="{00000000-0004-0000-0000-0000A1060000}"/>
    <hyperlink ref="B1870" r:id="rId1699" xr:uid="{00000000-0004-0000-0000-0000A2060000}"/>
    <hyperlink ref="B1871" r:id="rId1700" xr:uid="{00000000-0004-0000-0000-0000A3060000}"/>
    <hyperlink ref="B1872" r:id="rId1701" xr:uid="{00000000-0004-0000-0000-0000A4060000}"/>
    <hyperlink ref="B1873" r:id="rId1702" xr:uid="{00000000-0004-0000-0000-0000A5060000}"/>
    <hyperlink ref="B1874" r:id="rId1703" xr:uid="{00000000-0004-0000-0000-0000A6060000}"/>
    <hyperlink ref="B1875" r:id="rId1704" xr:uid="{00000000-0004-0000-0000-0000A7060000}"/>
    <hyperlink ref="B1876" r:id="rId1705" xr:uid="{00000000-0004-0000-0000-0000A8060000}"/>
    <hyperlink ref="B1877" r:id="rId1706" xr:uid="{00000000-0004-0000-0000-0000A9060000}"/>
    <hyperlink ref="B1878" r:id="rId1707" xr:uid="{00000000-0004-0000-0000-0000AA060000}"/>
    <hyperlink ref="B1879" r:id="rId1708" xr:uid="{00000000-0004-0000-0000-0000AB060000}"/>
    <hyperlink ref="B1880" r:id="rId1709" xr:uid="{00000000-0004-0000-0000-0000AC060000}"/>
    <hyperlink ref="B1881" r:id="rId1710" xr:uid="{00000000-0004-0000-0000-0000AD060000}"/>
    <hyperlink ref="B1882" r:id="rId1711" xr:uid="{00000000-0004-0000-0000-0000AE060000}"/>
    <hyperlink ref="B1883" r:id="rId1712" xr:uid="{00000000-0004-0000-0000-0000AF060000}"/>
    <hyperlink ref="B1884" r:id="rId1713" xr:uid="{00000000-0004-0000-0000-0000B0060000}"/>
    <hyperlink ref="B1885" r:id="rId1714" xr:uid="{00000000-0004-0000-0000-0000B1060000}"/>
    <hyperlink ref="B1886" r:id="rId1715" xr:uid="{00000000-0004-0000-0000-0000B2060000}"/>
    <hyperlink ref="B1887" r:id="rId1716" xr:uid="{00000000-0004-0000-0000-0000B3060000}"/>
    <hyperlink ref="B1888" r:id="rId1717" xr:uid="{00000000-0004-0000-0000-0000B4060000}"/>
    <hyperlink ref="B1889" r:id="rId1718" xr:uid="{00000000-0004-0000-0000-0000B5060000}"/>
    <hyperlink ref="B1890" r:id="rId1719" xr:uid="{00000000-0004-0000-0000-0000B6060000}"/>
    <hyperlink ref="B1891" r:id="rId1720" xr:uid="{00000000-0004-0000-0000-0000B7060000}"/>
    <hyperlink ref="B1892" r:id="rId1721" xr:uid="{00000000-0004-0000-0000-0000B8060000}"/>
    <hyperlink ref="B1893" r:id="rId1722" xr:uid="{00000000-0004-0000-0000-0000B9060000}"/>
    <hyperlink ref="B1894" r:id="rId1723" xr:uid="{00000000-0004-0000-0000-0000BA060000}"/>
    <hyperlink ref="B1895" r:id="rId1724" xr:uid="{00000000-0004-0000-0000-0000BB060000}"/>
    <hyperlink ref="B1896" r:id="rId1725" xr:uid="{00000000-0004-0000-0000-0000BC060000}"/>
    <hyperlink ref="B1897" r:id="rId1726" xr:uid="{00000000-0004-0000-0000-0000BD060000}"/>
    <hyperlink ref="B1898" r:id="rId1727" xr:uid="{00000000-0004-0000-0000-0000BE060000}"/>
    <hyperlink ref="B1899" r:id="rId1728" xr:uid="{00000000-0004-0000-0000-0000BF060000}"/>
    <hyperlink ref="B1900" r:id="rId1729" xr:uid="{00000000-0004-0000-0000-0000C0060000}"/>
    <hyperlink ref="B1901" r:id="rId1730" xr:uid="{00000000-0004-0000-0000-0000C1060000}"/>
    <hyperlink ref="B1902" r:id="rId1731" xr:uid="{00000000-0004-0000-0000-0000C2060000}"/>
    <hyperlink ref="B1903" r:id="rId1732" xr:uid="{00000000-0004-0000-0000-0000C3060000}"/>
    <hyperlink ref="B1904" r:id="rId1733" xr:uid="{00000000-0004-0000-0000-0000C4060000}"/>
    <hyperlink ref="B1905" r:id="rId1734" xr:uid="{00000000-0004-0000-0000-0000C5060000}"/>
    <hyperlink ref="B1906" r:id="rId1735" xr:uid="{00000000-0004-0000-0000-0000C6060000}"/>
    <hyperlink ref="B1907" r:id="rId1736" xr:uid="{00000000-0004-0000-0000-0000C7060000}"/>
    <hyperlink ref="B1908" r:id="rId1737" xr:uid="{00000000-0004-0000-0000-0000C8060000}"/>
    <hyperlink ref="B1909" r:id="rId1738" xr:uid="{00000000-0004-0000-0000-0000C9060000}"/>
    <hyperlink ref="B1910" r:id="rId1739" xr:uid="{00000000-0004-0000-0000-0000CA060000}"/>
    <hyperlink ref="B1911" r:id="rId1740" xr:uid="{00000000-0004-0000-0000-0000CB060000}"/>
    <hyperlink ref="B1912" r:id="rId1741" xr:uid="{00000000-0004-0000-0000-0000CC060000}"/>
    <hyperlink ref="B1913" r:id="rId1742" xr:uid="{00000000-0004-0000-0000-0000CD060000}"/>
    <hyperlink ref="B1915" r:id="rId1743" xr:uid="{00000000-0004-0000-0000-0000CE060000}"/>
    <hyperlink ref="B1916" r:id="rId1744" xr:uid="{00000000-0004-0000-0000-0000CF060000}"/>
    <hyperlink ref="B1917" r:id="rId1745" xr:uid="{00000000-0004-0000-0000-0000D0060000}"/>
    <hyperlink ref="B1918" r:id="rId1746" xr:uid="{00000000-0004-0000-0000-0000D1060000}"/>
    <hyperlink ref="B1919" r:id="rId1747" xr:uid="{00000000-0004-0000-0000-0000D2060000}"/>
    <hyperlink ref="B1920" r:id="rId1748" xr:uid="{00000000-0004-0000-0000-0000D3060000}"/>
    <hyperlink ref="B1921" r:id="rId1749" xr:uid="{00000000-0004-0000-0000-0000D4060000}"/>
    <hyperlink ref="B1922" r:id="rId1750" xr:uid="{00000000-0004-0000-0000-0000D5060000}"/>
    <hyperlink ref="B1923" r:id="rId1751" xr:uid="{00000000-0004-0000-0000-0000D6060000}"/>
    <hyperlink ref="B1924" r:id="rId1752" xr:uid="{00000000-0004-0000-0000-0000D7060000}"/>
    <hyperlink ref="B1925" r:id="rId1753" xr:uid="{00000000-0004-0000-0000-0000D8060000}"/>
    <hyperlink ref="B1926" r:id="rId1754" xr:uid="{00000000-0004-0000-0000-0000D9060000}"/>
    <hyperlink ref="B1927" r:id="rId1755" xr:uid="{00000000-0004-0000-0000-0000DA060000}"/>
    <hyperlink ref="B1928" r:id="rId1756" xr:uid="{00000000-0004-0000-0000-0000DB060000}"/>
    <hyperlink ref="B1929" r:id="rId1757" xr:uid="{00000000-0004-0000-0000-0000DC060000}"/>
    <hyperlink ref="B1930" r:id="rId1758" xr:uid="{00000000-0004-0000-0000-0000DD060000}"/>
    <hyperlink ref="B1931" r:id="rId1759" xr:uid="{00000000-0004-0000-0000-0000DE060000}"/>
    <hyperlink ref="B1932" r:id="rId1760" xr:uid="{00000000-0004-0000-0000-0000DF060000}"/>
    <hyperlink ref="B1933" r:id="rId1761" xr:uid="{00000000-0004-0000-0000-0000E0060000}"/>
    <hyperlink ref="B1934" r:id="rId1762" xr:uid="{00000000-0004-0000-0000-0000E1060000}"/>
    <hyperlink ref="B1935" r:id="rId1763" xr:uid="{00000000-0004-0000-0000-0000E2060000}"/>
    <hyperlink ref="B1936" r:id="rId1764" display="0" xr:uid="{00000000-0004-0000-0000-0000E3060000}"/>
    <hyperlink ref="B1937" r:id="rId1765" xr:uid="{00000000-0004-0000-0000-0000E4060000}"/>
    <hyperlink ref="B1938" r:id="rId1766" xr:uid="{00000000-0004-0000-0000-0000E5060000}"/>
    <hyperlink ref="B1939" r:id="rId1767" xr:uid="{00000000-0004-0000-0000-0000E6060000}"/>
    <hyperlink ref="B1940" r:id="rId1768" xr:uid="{00000000-0004-0000-0000-0000E7060000}"/>
    <hyperlink ref="B1941" r:id="rId1769" display="0" xr:uid="{00000000-0004-0000-0000-0000E8060000}"/>
    <hyperlink ref="B1942" r:id="rId1770" xr:uid="{00000000-0004-0000-0000-0000E9060000}"/>
    <hyperlink ref="B1943" r:id="rId1771" xr:uid="{00000000-0004-0000-0000-0000EA060000}"/>
    <hyperlink ref="B1944" r:id="rId1772" xr:uid="{00000000-0004-0000-0000-0000EB060000}"/>
    <hyperlink ref="B1945" r:id="rId1773" xr:uid="{00000000-0004-0000-0000-0000EC060000}"/>
    <hyperlink ref="B1946" r:id="rId1774" xr:uid="{00000000-0004-0000-0000-0000ED060000}"/>
    <hyperlink ref="B1947" r:id="rId1775" xr:uid="{00000000-0004-0000-0000-0000EE060000}"/>
    <hyperlink ref="B1948" r:id="rId1776" xr:uid="{00000000-0004-0000-0000-0000EF060000}"/>
    <hyperlink ref="B1949" r:id="rId1777" xr:uid="{00000000-0004-0000-0000-0000F0060000}"/>
    <hyperlink ref="B1950" r:id="rId1778" display="0" xr:uid="{00000000-0004-0000-0000-0000F1060000}"/>
    <hyperlink ref="B1951" r:id="rId1779" xr:uid="{00000000-0004-0000-0000-0000F2060000}"/>
    <hyperlink ref="B1952" r:id="rId1780" xr:uid="{00000000-0004-0000-0000-0000F3060000}"/>
    <hyperlink ref="B1953" r:id="rId1781" xr:uid="{00000000-0004-0000-0000-0000F4060000}"/>
    <hyperlink ref="B1954" r:id="rId1782" xr:uid="{00000000-0004-0000-0000-0000F5060000}"/>
    <hyperlink ref="B1955" r:id="rId1783" xr:uid="{00000000-0004-0000-0000-0000F6060000}"/>
    <hyperlink ref="B1956" r:id="rId1784" xr:uid="{00000000-0004-0000-0000-0000F7060000}"/>
    <hyperlink ref="B1957" r:id="rId1785" xr:uid="{00000000-0004-0000-0000-0000F8060000}"/>
    <hyperlink ref="B1958" r:id="rId1786" xr:uid="{00000000-0004-0000-0000-0000F9060000}"/>
    <hyperlink ref="B1959" r:id="rId1787" xr:uid="{00000000-0004-0000-0000-0000FA060000}"/>
    <hyperlink ref="B1960" r:id="rId1788" xr:uid="{00000000-0004-0000-0000-0000FB060000}"/>
    <hyperlink ref="B1961" r:id="rId1789" xr:uid="{00000000-0004-0000-0000-0000FC060000}"/>
    <hyperlink ref="B1962" r:id="rId1790" xr:uid="{00000000-0004-0000-0000-0000FD060000}"/>
    <hyperlink ref="B1963" r:id="rId1791" xr:uid="{00000000-0004-0000-0000-0000FE060000}"/>
    <hyperlink ref="B1964" r:id="rId1792" xr:uid="{00000000-0004-0000-0000-0000FF060000}"/>
    <hyperlink ref="B1965" r:id="rId1793" display="0" xr:uid="{00000000-0004-0000-0000-000000070000}"/>
    <hyperlink ref="B1966" r:id="rId1794" display="0" xr:uid="{00000000-0004-0000-0000-000001070000}"/>
    <hyperlink ref="B1967" r:id="rId1795" display="0" xr:uid="{00000000-0004-0000-0000-000002070000}"/>
    <hyperlink ref="B1968" r:id="rId1796" display="0" xr:uid="{00000000-0004-0000-0000-000003070000}"/>
    <hyperlink ref="B1969" r:id="rId1797" display="0" xr:uid="{00000000-0004-0000-0000-000004070000}"/>
    <hyperlink ref="B1970" r:id="rId1798" xr:uid="{00000000-0004-0000-0000-000005070000}"/>
    <hyperlink ref="B1971" r:id="rId1799" display="0" xr:uid="{00000000-0004-0000-0000-000006070000}"/>
    <hyperlink ref="B1972" r:id="rId1800" display="0" xr:uid="{00000000-0004-0000-0000-000007070000}"/>
    <hyperlink ref="B1973" r:id="rId1801" display="0" xr:uid="{00000000-0004-0000-0000-000008070000}"/>
    <hyperlink ref="B1974" r:id="rId1802" xr:uid="{00000000-0004-0000-0000-000009070000}"/>
    <hyperlink ref="B1976" r:id="rId1803" xr:uid="{00000000-0004-0000-0000-00000A070000}"/>
    <hyperlink ref="B1977" r:id="rId1804" xr:uid="{00000000-0004-0000-0000-00000B070000}"/>
    <hyperlink ref="B1978" r:id="rId1805" xr:uid="{00000000-0004-0000-0000-00000C070000}"/>
    <hyperlink ref="B1979" r:id="rId1806" xr:uid="{00000000-0004-0000-0000-00000D070000}"/>
    <hyperlink ref="B1981" r:id="rId1807" xr:uid="{00000000-0004-0000-0000-00000E070000}"/>
    <hyperlink ref="B1982" r:id="rId1808" xr:uid="{00000000-0004-0000-0000-00000F070000}"/>
    <hyperlink ref="B1983" r:id="rId1809" xr:uid="{00000000-0004-0000-0000-000010070000}"/>
    <hyperlink ref="B1984" r:id="rId1810" xr:uid="{00000000-0004-0000-0000-000011070000}"/>
    <hyperlink ref="B1986" r:id="rId1811" xr:uid="{00000000-0004-0000-0000-000012070000}"/>
    <hyperlink ref="B1987" r:id="rId1812" xr:uid="{00000000-0004-0000-0000-000013070000}"/>
    <hyperlink ref="B1988" r:id="rId1813" xr:uid="{00000000-0004-0000-0000-000014070000}"/>
    <hyperlink ref="B1989" r:id="rId1814" xr:uid="{00000000-0004-0000-0000-000015070000}"/>
    <hyperlink ref="B1990" r:id="rId1815" xr:uid="{00000000-0004-0000-0000-000016070000}"/>
    <hyperlink ref="B1991" r:id="rId1816" xr:uid="{00000000-0004-0000-0000-000017070000}"/>
    <hyperlink ref="B1992" r:id="rId1817" xr:uid="{00000000-0004-0000-0000-000018070000}"/>
    <hyperlink ref="B1993" r:id="rId1818" xr:uid="{00000000-0004-0000-0000-000019070000}"/>
    <hyperlink ref="B1994" r:id="rId1819" xr:uid="{00000000-0004-0000-0000-00001A070000}"/>
    <hyperlink ref="B1995" r:id="rId1820" xr:uid="{00000000-0004-0000-0000-00001B070000}"/>
    <hyperlink ref="B1996" r:id="rId1821" xr:uid="{00000000-0004-0000-0000-00001C070000}"/>
    <hyperlink ref="B1997" r:id="rId1822" xr:uid="{00000000-0004-0000-0000-00001D070000}"/>
    <hyperlink ref="B1998" r:id="rId1823" xr:uid="{00000000-0004-0000-0000-00001E070000}"/>
    <hyperlink ref="B1999" r:id="rId1824" xr:uid="{00000000-0004-0000-0000-00001F070000}"/>
    <hyperlink ref="B2000" r:id="rId1825" xr:uid="{00000000-0004-0000-0000-000020070000}"/>
    <hyperlink ref="B2001" r:id="rId1826" xr:uid="{00000000-0004-0000-0000-000021070000}"/>
    <hyperlink ref="B2002" r:id="rId1827" xr:uid="{00000000-0004-0000-0000-000022070000}"/>
    <hyperlink ref="B2003" r:id="rId1828" xr:uid="{00000000-0004-0000-0000-000023070000}"/>
    <hyperlink ref="B2004" r:id="rId1829" xr:uid="{00000000-0004-0000-0000-000024070000}"/>
    <hyperlink ref="B2005" r:id="rId1830" xr:uid="{00000000-0004-0000-0000-000025070000}"/>
    <hyperlink ref="B2006" r:id="rId1831" xr:uid="{00000000-0004-0000-0000-000026070000}"/>
    <hyperlink ref="B2007" r:id="rId1832" xr:uid="{00000000-0004-0000-0000-000027070000}"/>
    <hyperlink ref="B2008" r:id="rId1833" xr:uid="{00000000-0004-0000-0000-000028070000}"/>
    <hyperlink ref="B2009" r:id="rId1834" xr:uid="{00000000-0004-0000-0000-000029070000}"/>
    <hyperlink ref="B2010" r:id="rId1835" xr:uid="{00000000-0004-0000-0000-00002A070000}"/>
    <hyperlink ref="B2011" r:id="rId1836" xr:uid="{00000000-0004-0000-0000-00002B070000}"/>
    <hyperlink ref="B2012" r:id="rId1837" xr:uid="{00000000-0004-0000-0000-00002C070000}"/>
    <hyperlink ref="B2013" r:id="rId1838" xr:uid="{00000000-0004-0000-0000-00002D070000}"/>
    <hyperlink ref="B2014" r:id="rId1839" xr:uid="{00000000-0004-0000-0000-00002E070000}"/>
    <hyperlink ref="B2015" r:id="rId1840" xr:uid="{00000000-0004-0000-0000-00002F070000}"/>
    <hyperlink ref="B2016" r:id="rId1841" xr:uid="{00000000-0004-0000-0000-000030070000}"/>
    <hyperlink ref="B2017" r:id="rId1842" xr:uid="{00000000-0004-0000-0000-000031070000}"/>
    <hyperlink ref="B2018" r:id="rId1843" xr:uid="{00000000-0004-0000-0000-000032070000}"/>
    <hyperlink ref="B2019" r:id="rId1844" xr:uid="{00000000-0004-0000-0000-000033070000}"/>
    <hyperlink ref="B2020" r:id="rId1845" xr:uid="{00000000-0004-0000-0000-000034070000}"/>
    <hyperlink ref="B2021" r:id="rId1846" xr:uid="{00000000-0004-0000-0000-000035070000}"/>
    <hyperlink ref="B2022" r:id="rId1847" xr:uid="{00000000-0004-0000-0000-000036070000}"/>
    <hyperlink ref="B2023" r:id="rId1848" xr:uid="{00000000-0004-0000-0000-000037070000}"/>
    <hyperlink ref="B2024" r:id="rId1849" xr:uid="{00000000-0004-0000-0000-000038070000}"/>
    <hyperlink ref="B2025" r:id="rId1850" xr:uid="{00000000-0004-0000-0000-000039070000}"/>
    <hyperlink ref="B2026" r:id="rId1851" xr:uid="{00000000-0004-0000-0000-00003A070000}"/>
    <hyperlink ref="B2027" r:id="rId1852" xr:uid="{00000000-0004-0000-0000-00003B070000}"/>
    <hyperlink ref="B2028" r:id="rId1853" xr:uid="{00000000-0004-0000-0000-00003C070000}"/>
    <hyperlink ref="B2029" r:id="rId1854" xr:uid="{00000000-0004-0000-0000-00003D070000}"/>
    <hyperlink ref="B2030" r:id="rId1855" xr:uid="{00000000-0004-0000-0000-00003E070000}"/>
    <hyperlink ref="B2031" r:id="rId1856" xr:uid="{00000000-0004-0000-0000-00003F070000}"/>
    <hyperlink ref="B2032" r:id="rId1857" xr:uid="{00000000-0004-0000-0000-000040070000}"/>
    <hyperlink ref="B2033" r:id="rId1858" xr:uid="{00000000-0004-0000-0000-000041070000}"/>
    <hyperlink ref="B2034" r:id="rId1859" xr:uid="{00000000-0004-0000-0000-000042070000}"/>
    <hyperlink ref="B2035" r:id="rId1860" xr:uid="{00000000-0004-0000-0000-000043070000}"/>
    <hyperlink ref="B2036" r:id="rId1861" xr:uid="{00000000-0004-0000-0000-000044070000}"/>
    <hyperlink ref="B2037" r:id="rId1862" xr:uid="{00000000-0004-0000-0000-000045070000}"/>
    <hyperlink ref="B2038" r:id="rId1863" xr:uid="{00000000-0004-0000-0000-000046070000}"/>
    <hyperlink ref="B2039" r:id="rId1864" xr:uid="{00000000-0004-0000-0000-000047070000}"/>
    <hyperlink ref="B2040" r:id="rId1865" xr:uid="{00000000-0004-0000-0000-000048070000}"/>
    <hyperlink ref="B2041" r:id="rId1866" xr:uid="{00000000-0004-0000-0000-000049070000}"/>
    <hyperlink ref="B2042" r:id="rId1867" xr:uid="{00000000-0004-0000-0000-00004A070000}"/>
    <hyperlink ref="B2043" r:id="rId1868" xr:uid="{00000000-0004-0000-0000-00004B070000}"/>
    <hyperlink ref="B2044" r:id="rId1869" xr:uid="{00000000-0004-0000-0000-00004C070000}"/>
    <hyperlink ref="B2045" r:id="rId1870" xr:uid="{00000000-0004-0000-0000-00004D070000}"/>
    <hyperlink ref="B2046" r:id="rId1871" xr:uid="{00000000-0004-0000-0000-00004E070000}"/>
    <hyperlink ref="B2047" r:id="rId1872" xr:uid="{00000000-0004-0000-0000-00004F070000}"/>
    <hyperlink ref="B2048" r:id="rId1873" xr:uid="{00000000-0004-0000-0000-000050070000}"/>
    <hyperlink ref="B2049" r:id="rId1874" xr:uid="{00000000-0004-0000-0000-000051070000}"/>
    <hyperlink ref="B2050" r:id="rId1875" xr:uid="{00000000-0004-0000-0000-000052070000}"/>
    <hyperlink ref="B2051" r:id="rId1876" xr:uid="{00000000-0004-0000-0000-000053070000}"/>
    <hyperlink ref="B2052" r:id="rId1877" xr:uid="{00000000-0004-0000-0000-000054070000}"/>
    <hyperlink ref="B2053" r:id="rId1878" xr:uid="{00000000-0004-0000-0000-000055070000}"/>
    <hyperlink ref="B2054" r:id="rId1879" xr:uid="{00000000-0004-0000-0000-000056070000}"/>
    <hyperlink ref="B2055" r:id="rId1880" xr:uid="{00000000-0004-0000-0000-000057070000}"/>
    <hyperlink ref="B2056" r:id="rId1881" xr:uid="{00000000-0004-0000-0000-000058070000}"/>
    <hyperlink ref="B2057" r:id="rId1882" xr:uid="{00000000-0004-0000-0000-000059070000}"/>
    <hyperlink ref="B2058" r:id="rId1883" xr:uid="{00000000-0004-0000-0000-00005A070000}"/>
    <hyperlink ref="B2059" r:id="rId1884" xr:uid="{00000000-0004-0000-0000-00005B070000}"/>
    <hyperlink ref="B2060" r:id="rId1885" xr:uid="{00000000-0004-0000-0000-00005C070000}"/>
    <hyperlink ref="B2061" r:id="rId1886" xr:uid="{00000000-0004-0000-0000-00005D070000}"/>
    <hyperlink ref="B2062" r:id="rId1887" xr:uid="{00000000-0004-0000-0000-00005E070000}"/>
    <hyperlink ref="B2063" r:id="rId1888" xr:uid="{00000000-0004-0000-0000-00005F070000}"/>
    <hyperlink ref="B2064" r:id="rId1889" xr:uid="{00000000-0004-0000-0000-000060070000}"/>
    <hyperlink ref="B2065" r:id="rId1890" xr:uid="{00000000-0004-0000-0000-000061070000}"/>
    <hyperlink ref="B2066" r:id="rId1891" xr:uid="{00000000-0004-0000-0000-000062070000}"/>
    <hyperlink ref="B2067" r:id="rId1892" xr:uid="{00000000-0004-0000-0000-000063070000}"/>
    <hyperlink ref="B2068" r:id="rId1893" xr:uid="{00000000-0004-0000-0000-000064070000}"/>
    <hyperlink ref="B2069" r:id="rId1894" xr:uid="{00000000-0004-0000-0000-000065070000}"/>
    <hyperlink ref="B2070" r:id="rId1895" xr:uid="{00000000-0004-0000-0000-000066070000}"/>
    <hyperlink ref="B2072" r:id="rId1896" xr:uid="{00000000-0004-0000-0000-000067070000}"/>
    <hyperlink ref="B2073" r:id="rId1897" xr:uid="{00000000-0004-0000-0000-000068070000}"/>
    <hyperlink ref="B2074" r:id="rId1898" xr:uid="{00000000-0004-0000-0000-000069070000}"/>
    <hyperlink ref="B2075" r:id="rId1899" xr:uid="{00000000-0004-0000-0000-00006A070000}"/>
    <hyperlink ref="B2076" r:id="rId1900" xr:uid="{00000000-0004-0000-0000-00006B070000}"/>
    <hyperlink ref="B2077" r:id="rId1901" xr:uid="{00000000-0004-0000-0000-00006C070000}"/>
    <hyperlink ref="B2078" r:id="rId1902" xr:uid="{00000000-0004-0000-0000-00006D070000}"/>
    <hyperlink ref="B2079" r:id="rId1903" xr:uid="{00000000-0004-0000-0000-00006E070000}"/>
    <hyperlink ref="B2080" r:id="rId1904" xr:uid="{00000000-0004-0000-0000-00006F070000}"/>
    <hyperlink ref="B2081" r:id="rId1905" xr:uid="{00000000-0004-0000-0000-000070070000}"/>
    <hyperlink ref="B2082" r:id="rId1906" xr:uid="{00000000-0004-0000-0000-000071070000}"/>
    <hyperlink ref="B2083" r:id="rId1907" xr:uid="{00000000-0004-0000-0000-000072070000}"/>
    <hyperlink ref="B2084" r:id="rId1908" xr:uid="{00000000-0004-0000-0000-000073070000}"/>
    <hyperlink ref="B2085" r:id="rId1909" xr:uid="{00000000-0004-0000-0000-000074070000}"/>
    <hyperlink ref="B2087" r:id="rId1910" xr:uid="{00000000-0004-0000-0000-000075070000}"/>
    <hyperlink ref="B2088" r:id="rId1911" xr:uid="{00000000-0004-0000-0000-000076070000}"/>
    <hyperlink ref="B2089" r:id="rId1912" xr:uid="{00000000-0004-0000-0000-000077070000}"/>
    <hyperlink ref="B2090" r:id="rId1913" xr:uid="{00000000-0004-0000-0000-000078070000}"/>
    <hyperlink ref="B2091" r:id="rId1914" xr:uid="{00000000-0004-0000-0000-000079070000}"/>
    <hyperlink ref="B2092" r:id="rId1915" xr:uid="{00000000-0004-0000-0000-00007A070000}"/>
    <hyperlink ref="B2093" r:id="rId1916" xr:uid="{00000000-0004-0000-0000-00007B070000}"/>
    <hyperlink ref="B2094" r:id="rId1917" xr:uid="{00000000-0004-0000-0000-00007C070000}"/>
    <hyperlink ref="B2095" r:id="rId1918" xr:uid="{00000000-0004-0000-0000-00007D070000}"/>
    <hyperlink ref="B2097" r:id="rId1919" xr:uid="{00000000-0004-0000-0000-00007E070000}"/>
    <hyperlink ref="B2098" r:id="rId1920" xr:uid="{00000000-0004-0000-0000-00007F070000}"/>
    <hyperlink ref="B2099" r:id="rId1921" xr:uid="{00000000-0004-0000-0000-000080070000}"/>
    <hyperlink ref="B2100" r:id="rId1922" xr:uid="{00000000-0004-0000-0000-000081070000}"/>
    <hyperlink ref="B2101" r:id="rId1923" xr:uid="{00000000-0004-0000-0000-000082070000}"/>
    <hyperlink ref="B2102" r:id="rId1924" xr:uid="{00000000-0004-0000-0000-000083070000}"/>
    <hyperlink ref="B2103" r:id="rId1925" xr:uid="{00000000-0004-0000-0000-000084070000}"/>
    <hyperlink ref="B2104" r:id="rId1926" xr:uid="{00000000-0004-0000-0000-000085070000}"/>
    <hyperlink ref="B2105" r:id="rId1927" xr:uid="{00000000-0004-0000-0000-000086070000}"/>
    <hyperlink ref="B2106" r:id="rId1928" xr:uid="{00000000-0004-0000-0000-000087070000}"/>
    <hyperlink ref="B2107" r:id="rId1929" xr:uid="{00000000-0004-0000-0000-000088070000}"/>
    <hyperlink ref="B2108" r:id="rId1930" xr:uid="{00000000-0004-0000-0000-000089070000}"/>
    <hyperlink ref="B2109" r:id="rId1931" xr:uid="{00000000-0004-0000-0000-00008A070000}"/>
    <hyperlink ref="B2110" r:id="rId1932" xr:uid="{00000000-0004-0000-0000-00008B070000}"/>
    <hyperlink ref="B2111" r:id="rId1933" xr:uid="{00000000-0004-0000-0000-00008C070000}"/>
    <hyperlink ref="B2112" r:id="rId1934" xr:uid="{00000000-0004-0000-0000-00008D070000}"/>
    <hyperlink ref="B2113" r:id="rId1935" xr:uid="{00000000-0004-0000-0000-00008E070000}"/>
    <hyperlink ref="B2114" r:id="rId1936" xr:uid="{00000000-0004-0000-0000-00008F070000}"/>
    <hyperlink ref="B2115" r:id="rId1937" xr:uid="{00000000-0004-0000-0000-000090070000}"/>
    <hyperlink ref="B2116" r:id="rId1938" xr:uid="{00000000-0004-0000-0000-000091070000}"/>
    <hyperlink ref="B2117" r:id="rId1939" xr:uid="{00000000-0004-0000-0000-000092070000}"/>
    <hyperlink ref="B2118" r:id="rId1940" xr:uid="{00000000-0004-0000-0000-000093070000}"/>
    <hyperlink ref="B2119" r:id="rId1941" xr:uid="{00000000-0004-0000-0000-000094070000}"/>
    <hyperlink ref="B2120" r:id="rId1942" xr:uid="{00000000-0004-0000-0000-000095070000}"/>
    <hyperlink ref="B2121" r:id="rId1943" xr:uid="{00000000-0004-0000-0000-000096070000}"/>
    <hyperlink ref="B2122" r:id="rId1944" xr:uid="{00000000-0004-0000-0000-000097070000}"/>
    <hyperlink ref="B2123" r:id="rId1945" xr:uid="{00000000-0004-0000-0000-000098070000}"/>
    <hyperlink ref="B2124" r:id="rId1946" xr:uid="{00000000-0004-0000-0000-000099070000}"/>
    <hyperlink ref="B2125" r:id="rId1947" xr:uid="{00000000-0004-0000-0000-00009A070000}"/>
    <hyperlink ref="B2126" r:id="rId1948" xr:uid="{00000000-0004-0000-0000-00009B070000}"/>
    <hyperlink ref="B2127" r:id="rId1949" xr:uid="{00000000-0004-0000-0000-00009C070000}"/>
    <hyperlink ref="B2128" r:id="rId1950" xr:uid="{00000000-0004-0000-0000-00009D070000}"/>
    <hyperlink ref="B2129" r:id="rId1951" xr:uid="{00000000-0004-0000-0000-00009E070000}"/>
    <hyperlink ref="B2130" r:id="rId1952" xr:uid="{00000000-0004-0000-0000-00009F070000}"/>
    <hyperlink ref="B2132" r:id="rId1953" xr:uid="{00000000-0004-0000-0000-0000A0070000}"/>
    <hyperlink ref="B2133" r:id="rId1954" xr:uid="{00000000-0004-0000-0000-0000A1070000}"/>
    <hyperlink ref="B2134" r:id="rId1955" xr:uid="{00000000-0004-0000-0000-0000A2070000}"/>
    <hyperlink ref="B2135" r:id="rId1956" xr:uid="{00000000-0004-0000-0000-0000A3070000}"/>
    <hyperlink ref="B2136" r:id="rId1957" xr:uid="{00000000-0004-0000-0000-0000A4070000}"/>
    <hyperlink ref="B2137" r:id="rId1958" xr:uid="{00000000-0004-0000-0000-0000A5070000}"/>
    <hyperlink ref="B2138" r:id="rId1959" xr:uid="{00000000-0004-0000-0000-0000A6070000}"/>
    <hyperlink ref="B2139" r:id="rId1960" xr:uid="{00000000-0004-0000-0000-0000A7070000}"/>
    <hyperlink ref="B2140" r:id="rId1961" xr:uid="{00000000-0004-0000-0000-0000A8070000}"/>
    <hyperlink ref="B2141" r:id="rId1962" xr:uid="{00000000-0004-0000-0000-0000A9070000}"/>
    <hyperlink ref="B2142" r:id="rId1963" xr:uid="{00000000-0004-0000-0000-0000AA070000}"/>
    <hyperlink ref="B2143" r:id="rId1964" xr:uid="{00000000-0004-0000-0000-0000AB070000}"/>
    <hyperlink ref="B2144" r:id="rId1965" xr:uid="{00000000-0004-0000-0000-0000AC070000}"/>
    <hyperlink ref="B2145" r:id="rId1966" xr:uid="{00000000-0004-0000-0000-0000AD070000}"/>
    <hyperlink ref="B2146" r:id="rId1967" xr:uid="{00000000-0004-0000-0000-0000AE070000}"/>
    <hyperlink ref="B2147" r:id="rId1968" xr:uid="{00000000-0004-0000-0000-0000AF070000}"/>
    <hyperlink ref="B2148" r:id="rId1969" xr:uid="{00000000-0004-0000-0000-0000B0070000}"/>
    <hyperlink ref="B2149" r:id="rId1970" xr:uid="{00000000-0004-0000-0000-0000B1070000}"/>
    <hyperlink ref="B2150" r:id="rId1971" xr:uid="{00000000-0004-0000-0000-0000B2070000}"/>
    <hyperlink ref="B2151" r:id="rId1972" xr:uid="{00000000-0004-0000-0000-0000B3070000}"/>
    <hyperlink ref="B2152" r:id="rId1973" xr:uid="{00000000-0004-0000-0000-0000B4070000}"/>
    <hyperlink ref="B2153" r:id="rId1974" xr:uid="{00000000-0004-0000-0000-0000B5070000}"/>
    <hyperlink ref="B2154" r:id="rId1975" xr:uid="{00000000-0004-0000-0000-0000B6070000}"/>
    <hyperlink ref="B2155" r:id="rId1976" xr:uid="{00000000-0004-0000-0000-0000B7070000}"/>
    <hyperlink ref="B2156" r:id="rId1977" xr:uid="{00000000-0004-0000-0000-0000B8070000}"/>
    <hyperlink ref="B2157" r:id="rId1978" xr:uid="{00000000-0004-0000-0000-0000B9070000}"/>
    <hyperlink ref="B2158" r:id="rId1979" xr:uid="{00000000-0004-0000-0000-0000BA070000}"/>
    <hyperlink ref="B2159" r:id="rId1980" xr:uid="{00000000-0004-0000-0000-0000BB070000}"/>
    <hyperlink ref="B2160" r:id="rId1981" xr:uid="{00000000-0004-0000-0000-0000BC070000}"/>
    <hyperlink ref="B2161" r:id="rId1982" xr:uid="{00000000-0004-0000-0000-0000BD070000}"/>
    <hyperlink ref="B2162" r:id="rId1983" xr:uid="{00000000-0004-0000-0000-0000BE070000}"/>
    <hyperlink ref="B2163" r:id="rId1984" xr:uid="{00000000-0004-0000-0000-0000BF070000}"/>
    <hyperlink ref="B2164" r:id="rId1985" xr:uid="{00000000-0004-0000-0000-0000C0070000}"/>
    <hyperlink ref="B2165" r:id="rId1986" xr:uid="{00000000-0004-0000-0000-0000C1070000}"/>
    <hyperlink ref="B2166" r:id="rId1987" xr:uid="{00000000-0004-0000-0000-0000C2070000}"/>
    <hyperlink ref="B2167" r:id="rId1988" xr:uid="{00000000-0004-0000-0000-0000C3070000}"/>
    <hyperlink ref="B2168" r:id="rId1989" xr:uid="{00000000-0004-0000-0000-0000C4070000}"/>
    <hyperlink ref="B2169" r:id="rId1990" xr:uid="{00000000-0004-0000-0000-0000C5070000}"/>
    <hyperlink ref="B2170" r:id="rId1991" xr:uid="{00000000-0004-0000-0000-0000C6070000}"/>
    <hyperlink ref="B2171" r:id="rId1992" xr:uid="{00000000-0004-0000-0000-0000C7070000}"/>
    <hyperlink ref="B2172" r:id="rId1993" xr:uid="{00000000-0004-0000-0000-0000C8070000}"/>
    <hyperlink ref="B2173" r:id="rId1994" xr:uid="{00000000-0004-0000-0000-0000C9070000}"/>
    <hyperlink ref="B2174" r:id="rId1995" xr:uid="{00000000-0004-0000-0000-0000CA070000}"/>
    <hyperlink ref="B2175" r:id="rId1996" xr:uid="{00000000-0004-0000-0000-0000CB070000}"/>
    <hyperlink ref="B2176" r:id="rId1997" xr:uid="{00000000-0004-0000-0000-0000CC070000}"/>
    <hyperlink ref="B2177" r:id="rId1998" xr:uid="{00000000-0004-0000-0000-0000CD070000}"/>
    <hyperlink ref="B2178" r:id="rId1999" xr:uid="{00000000-0004-0000-0000-0000CE070000}"/>
    <hyperlink ref="B2179" r:id="rId2000" xr:uid="{00000000-0004-0000-0000-0000CF070000}"/>
    <hyperlink ref="B2180" r:id="rId2001" xr:uid="{00000000-0004-0000-0000-0000D0070000}"/>
    <hyperlink ref="B2181" r:id="rId2002" xr:uid="{00000000-0004-0000-0000-0000D1070000}"/>
    <hyperlink ref="B2182" r:id="rId2003" xr:uid="{00000000-0004-0000-0000-0000D2070000}"/>
    <hyperlink ref="B2183" r:id="rId2004" xr:uid="{00000000-0004-0000-0000-0000D3070000}"/>
    <hyperlink ref="B2184" r:id="rId2005" xr:uid="{00000000-0004-0000-0000-0000D4070000}"/>
    <hyperlink ref="B2185" r:id="rId2006" xr:uid="{00000000-0004-0000-0000-0000D5070000}"/>
    <hyperlink ref="B2186" r:id="rId2007" xr:uid="{00000000-0004-0000-0000-0000D6070000}"/>
    <hyperlink ref="B2187" r:id="rId2008" xr:uid="{00000000-0004-0000-0000-0000D7070000}"/>
    <hyperlink ref="B2188" r:id="rId2009" xr:uid="{00000000-0004-0000-0000-0000D8070000}"/>
    <hyperlink ref="B2189" r:id="rId2010" xr:uid="{00000000-0004-0000-0000-0000D9070000}"/>
    <hyperlink ref="B2190" r:id="rId2011" xr:uid="{00000000-0004-0000-0000-0000DA070000}"/>
    <hyperlink ref="B2191" r:id="rId2012" xr:uid="{00000000-0004-0000-0000-0000DB070000}"/>
    <hyperlink ref="B2192" r:id="rId2013" xr:uid="{00000000-0004-0000-0000-0000DC070000}"/>
    <hyperlink ref="B2193" r:id="rId2014" xr:uid="{00000000-0004-0000-0000-0000DD070000}"/>
    <hyperlink ref="B2194" r:id="rId2015" xr:uid="{00000000-0004-0000-0000-0000DE070000}"/>
    <hyperlink ref="B2195" r:id="rId2016" xr:uid="{00000000-0004-0000-0000-0000DF070000}"/>
    <hyperlink ref="B2196" r:id="rId2017" xr:uid="{00000000-0004-0000-0000-0000E0070000}"/>
    <hyperlink ref="B2197" r:id="rId2018" xr:uid="{00000000-0004-0000-0000-0000E1070000}"/>
    <hyperlink ref="B2198" r:id="rId2019" xr:uid="{00000000-0004-0000-0000-0000E2070000}"/>
    <hyperlink ref="B2199" r:id="rId2020" xr:uid="{00000000-0004-0000-0000-0000E3070000}"/>
    <hyperlink ref="B2200" r:id="rId2021" xr:uid="{00000000-0004-0000-0000-0000E4070000}"/>
    <hyperlink ref="B2201" r:id="rId2022" xr:uid="{00000000-0004-0000-0000-0000E5070000}"/>
    <hyperlink ref="B2202" r:id="rId2023" xr:uid="{00000000-0004-0000-0000-0000E6070000}"/>
    <hyperlink ref="B2203" r:id="rId2024" xr:uid="{00000000-0004-0000-0000-0000E7070000}"/>
    <hyperlink ref="B2204" r:id="rId2025" xr:uid="{00000000-0004-0000-0000-0000E8070000}"/>
    <hyperlink ref="B2205" r:id="rId2026" xr:uid="{00000000-0004-0000-0000-0000E9070000}"/>
    <hyperlink ref="B2206" r:id="rId2027" xr:uid="{00000000-0004-0000-0000-0000EA070000}"/>
    <hyperlink ref="B2207" r:id="rId2028" xr:uid="{00000000-0004-0000-0000-0000EB070000}"/>
    <hyperlink ref="B2208" r:id="rId2029" xr:uid="{00000000-0004-0000-0000-0000EC070000}"/>
    <hyperlink ref="B2209" r:id="rId2030" xr:uid="{00000000-0004-0000-0000-0000ED070000}"/>
    <hyperlink ref="B2210" r:id="rId2031" xr:uid="{00000000-0004-0000-0000-0000EE070000}"/>
    <hyperlink ref="B2211" r:id="rId2032" xr:uid="{00000000-0004-0000-0000-0000EF070000}"/>
    <hyperlink ref="B2212" r:id="rId2033" xr:uid="{00000000-0004-0000-0000-0000F0070000}"/>
    <hyperlink ref="B2213" r:id="rId2034" xr:uid="{00000000-0004-0000-0000-0000F1070000}"/>
    <hyperlink ref="B2214" r:id="rId2035" xr:uid="{00000000-0004-0000-0000-0000F2070000}"/>
    <hyperlink ref="B2215" r:id="rId2036" xr:uid="{00000000-0004-0000-0000-0000F3070000}"/>
    <hyperlink ref="B2216" r:id="rId2037" xr:uid="{00000000-0004-0000-0000-0000F4070000}"/>
    <hyperlink ref="B2217" r:id="rId2038" xr:uid="{00000000-0004-0000-0000-0000F5070000}"/>
    <hyperlink ref="B2218" r:id="rId2039" xr:uid="{00000000-0004-0000-0000-0000F6070000}"/>
    <hyperlink ref="B2219" r:id="rId2040" xr:uid="{00000000-0004-0000-0000-0000F7070000}"/>
    <hyperlink ref="B2220" r:id="rId2041" xr:uid="{00000000-0004-0000-0000-0000F8070000}"/>
    <hyperlink ref="B2221" r:id="rId2042" xr:uid="{00000000-0004-0000-0000-0000F9070000}"/>
    <hyperlink ref="B2222" r:id="rId2043" xr:uid="{00000000-0004-0000-0000-0000FA070000}"/>
    <hyperlink ref="B2223" r:id="rId2044" xr:uid="{00000000-0004-0000-0000-0000FB070000}"/>
    <hyperlink ref="B2224" r:id="rId2045" xr:uid="{00000000-0004-0000-0000-0000FC070000}"/>
    <hyperlink ref="B2225" r:id="rId2046" xr:uid="{00000000-0004-0000-0000-0000FD070000}"/>
    <hyperlink ref="B2226" r:id="rId2047" xr:uid="{00000000-0004-0000-0000-0000FE070000}"/>
    <hyperlink ref="B2227" r:id="rId2048" xr:uid="{00000000-0004-0000-0000-0000FF070000}"/>
    <hyperlink ref="B2228" r:id="rId2049" xr:uid="{00000000-0004-0000-0000-000000080000}"/>
    <hyperlink ref="B2229" r:id="rId2050" xr:uid="{00000000-0004-0000-0000-000001080000}"/>
    <hyperlink ref="B2230" r:id="rId2051" xr:uid="{00000000-0004-0000-0000-000002080000}"/>
    <hyperlink ref="B2231" r:id="rId2052" xr:uid="{00000000-0004-0000-0000-000003080000}"/>
    <hyperlink ref="B2232" r:id="rId2053" xr:uid="{00000000-0004-0000-0000-000004080000}"/>
    <hyperlink ref="B2234" r:id="rId2054" xr:uid="{00000000-0004-0000-0000-000005080000}"/>
    <hyperlink ref="B2235" r:id="rId2055" xr:uid="{00000000-0004-0000-0000-000006080000}"/>
    <hyperlink ref="B2236" r:id="rId2056" xr:uid="{00000000-0004-0000-0000-000007080000}"/>
    <hyperlink ref="B2237" r:id="rId2057" xr:uid="{00000000-0004-0000-0000-000008080000}"/>
    <hyperlink ref="B2238" r:id="rId2058" xr:uid="{00000000-0004-0000-0000-000009080000}"/>
    <hyperlink ref="B2239" r:id="rId2059" xr:uid="{00000000-0004-0000-0000-00000A080000}"/>
    <hyperlink ref="B2240" r:id="rId2060" xr:uid="{00000000-0004-0000-0000-00000B080000}"/>
    <hyperlink ref="B2241" r:id="rId2061" xr:uid="{00000000-0004-0000-0000-00000C080000}"/>
    <hyperlink ref="B2242" r:id="rId2062" xr:uid="{00000000-0004-0000-0000-00000D080000}"/>
    <hyperlink ref="B2243" r:id="rId2063" xr:uid="{00000000-0004-0000-0000-00000E080000}"/>
    <hyperlink ref="B2244" r:id="rId2064" xr:uid="{00000000-0004-0000-0000-00000F080000}"/>
    <hyperlink ref="B2245" r:id="rId2065" xr:uid="{00000000-0004-0000-0000-000010080000}"/>
    <hyperlink ref="B2246" r:id="rId2066" xr:uid="{00000000-0004-0000-0000-000011080000}"/>
    <hyperlink ref="B2247" r:id="rId2067" xr:uid="{00000000-0004-0000-0000-000012080000}"/>
    <hyperlink ref="B2249" r:id="rId2068" xr:uid="{00000000-0004-0000-0000-000013080000}"/>
    <hyperlink ref="B2250" r:id="rId2069" xr:uid="{00000000-0004-0000-0000-000014080000}"/>
    <hyperlink ref="B2251" r:id="rId2070" xr:uid="{00000000-0004-0000-0000-000015080000}"/>
    <hyperlink ref="B2252" r:id="rId2071" xr:uid="{00000000-0004-0000-0000-000016080000}"/>
    <hyperlink ref="B2253" r:id="rId2072" xr:uid="{00000000-0004-0000-0000-000017080000}"/>
    <hyperlink ref="B2254" r:id="rId2073" xr:uid="{00000000-0004-0000-0000-000018080000}"/>
    <hyperlink ref="B2256" r:id="rId2074" xr:uid="{00000000-0004-0000-0000-000019080000}"/>
    <hyperlink ref="B2257" r:id="rId2075" xr:uid="{00000000-0004-0000-0000-00001A080000}"/>
    <hyperlink ref="B2258" r:id="rId2076" xr:uid="{00000000-0004-0000-0000-00001B080000}"/>
    <hyperlink ref="B2259" r:id="rId2077" xr:uid="{00000000-0004-0000-0000-00001C080000}"/>
    <hyperlink ref="B2260" r:id="rId2078" xr:uid="{00000000-0004-0000-0000-00001D080000}"/>
    <hyperlink ref="B2262" r:id="rId2079" xr:uid="{00000000-0004-0000-0000-00001E080000}"/>
    <hyperlink ref="B2263" r:id="rId2080" xr:uid="{00000000-0004-0000-0000-00001F080000}"/>
    <hyperlink ref="B2264" r:id="rId2081" xr:uid="{00000000-0004-0000-0000-000020080000}"/>
    <hyperlink ref="B2265" r:id="rId2082" xr:uid="{00000000-0004-0000-0000-000021080000}"/>
    <hyperlink ref="B2266" r:id="rId2083" xr:uid="{00000000-0004-0000-0000-000022080000}"/>
    <hyperlink ref="B2267" r:id="rId2084" xr:uid="{00000000-0004-0000-0000-000023080000}"/>
    <hyperlink ref="B2268" r:id="rId2085" xr:uid="{00000000-0004-0000-0000-000024080000}"/>
    <hyperlink ref="B2269" r:id="rId2086" xr:uid="{00000000-0004-0000-0000-000025080000}"/>
    <hyperlink ref="B2270" r:id="rId2087" xr:uid="{00000000-0004-0000-0000-000026080000}"/>
    <hyperlink ref="B2271" r:id="rId2088" xr:uid="{00000000-0004-0000-0000-000027080000}"/>
    <hyperlink ref="B2272" r:id="rId2089" xr:uid="{00000000-0004-0000-0000-000028080000}"/>
    <hyperlink ref="B2273" r:id="rId2090" xr:uid="{00000000-0004-0000-0000-000029080000}"/>
    <hyperlink ref="B2274" r:id="rId2091" xr:uid="{00000000-0004-0000-0000-00002A080000}"/>
    <hyperlink ref="B2275" r:id="rId2092" xr:uid="{00000000-0004-0000-0000-00002B080000}"/>
    <hyperlink ref="B2276" r:id="rId2093" xr:uid="{00000000-0004-0000-0000-00002C080000}"/>
    <hyperlink ref="B2277" r:id="rId2094" xr:uid="{00000000-0004-0000-0000-00002D080000}"/>
    <hyperlink ref="B2278" r:id="rId2095" xr:uid="{00000000-0004-0000-0000-00002E080000}"/>
    <hyperlink ref="B2279" r:id="rId2096" xr:uid="{00000000-0004-0000-0000-00002F080000}"/>
    <hyperlink ref="B2280" r:id="rId2097" xr:uid="{00000000-0004-0000-0000-000030080000}"/>
    <hyperlink ref="B2281" r:id="rId2098" xr:uid="{00000000-0004-0000-0000-000031080000}"/>
    <hyperlink ref="B2282" r:id="rId2099" xr:uid="{00000000-0004-0000-0000-000032080000}"/>
    <hyperlink ref="B2283" r:id="rId2100" xr:uid="{00000000-0004-0000-0000-000033080000}"/>
    <hyperlink ref="B2284" r:id="rId2101" xr:uid="{00000000-0004-0000-0000-000034080000}"/>
    <hyperlink ref="B2285" r:id="rId2102" xr:uid="{00000000-0004-0000-0000-000035080000}"/>
    <hyperlink ref="B2286" r:id="rId2103" xr:uid="{00000000-0004-0000-0000-000036080000}"/>
    <hyperlink ref="B2287" r:id="rId2104" xr:uid="{00000000-0004-0000-0000-000037080000}"/>
    <hyperlink ref="B2288" r:id="rId2105" xr:uid="{00000000-0004-0000-0000-000038080000}"/>
    <hyperlink ref="B2289" r:id="rId2106" xr:uid="{00000000-0004-0000-0000-000039080000}"/>
    <hyperlink ref="B2290" r:id="rId2107" xr:uid="{00000000-0004-0000-0000-00003A080000}"/>
    <hyperlink ref="B2291" r:id="rId2108" xr:uid="{00000000-0004-0000-0000-00003B080000}"/>
    <hyperlink ref="B2292" r:id="rId2109" xr:uid="{00000000-0004-0000-0000-00003C080000}"/>
    <hyperlink ref="B2293" r:id="rId2110" xr:uid="{00000000-0004-0000-0000-00003D080000}"/>
    <hyperlink ref="B2294" r:id="rId2111" xr:uid="{00000000-0004-0000-0000-00003E080000}"/>
    <hyperlink ref="B2295" r:id="rId2112" xr:uid="{00000000-0004-0000-0000-00003F080000}"/>
    <hyperlink ref="B2296" r:id="rId2113" xr:uid="{00000000-0004-0000-0000-000040080000}"/>
    <hyperlink ref="B2297" r:id="rId2114" xr:uid="{00000000-0004-0000-0000-000041080000}"/>
    <hyperlink ref="B2298" r:id="rId2115" xr:uid="{00000000-0004-0000-0000-000042080000}"/>
    <hyperlink ref="B2299" r:id="rId2116" xr:uid="{00000000-0004-0000-0000-000043080000}"/>
    <hyperlink ref="B2300" r:id="rId2117" xr:uid="{00000000-0004-0000-0000-000044080000}"/>
    <hyperlink ref="B2301" r:id="rId2118" xr:uid="{00000000-0004-0000-0000-000045080000}"/>
    <hyperlink ref="B2302" r:id="rId2119" xr:uid="{00000000-0004-0000-0000-000046080000}"/>
    <hyperlink ref="B2303" r:id="rId2120" xr:uid="{00000000-0004-0000-0000-000047080000}"/>
    <hyperlink ref="B2304" r:id="rId2121" xr:uid="{00000000-0004-0000-0000-000048080000}"/>
    <hyperlink ref="B2305" r:id="rId2122" xr:uid="{00000000-0004-0000-0000-000049080000}"/>
    <hyperlink ref="B2306" r:id="rId2123" xr:uid="{00000000-0004-0000-0000-00004A080000}"/>
    <hyperlink ref="B2307" r:id="rId2124" xr:uid="{00000000-0004-0000-0000-00004B080000}"/>
    <hyperlink ref="B2308" r:id="rId2125" xr:uid="{00000000-0004-0000-0000-00004C080000}"/>
    <hyperlink ref="B2309" r:id="rId2126" xr:uid="{00000000-0004-0000-0000-00004D080000}"/>
    <hyperlink ref="B2310" r:id="rId2127" xr:uid="{00000000-0004-0000-0000-00004E080000}"/>
    <hyperlink ref="B2311" r:id="rId2128" xr:uid="{00000000-0004-0000-0000-00004F080000}"/>
    <hyperlink ref="B2312" r:id="rId2129" xr:uid="{00000000-0004-0000-0000-000050080000}"/>
    <hyperlink ref="B2313" r:id="rId2130" xr:uid="{00000000-0004-0000-0000-000051080000}"/>
    <hyperlink ref="B2314" r:id="rId2131" xr:uid="{00000000-0004-0000-0000-000052080000}"/>
    <hyperlink ref="B2315" r:id="rId2132" xr:uid="{00000000-0004-0000-0000-000053080000}"/>
    <hyperlink ref="B2316" r:id="rId2133" xr:uid="{00000000-0004-0000-0000-000054080000}"/>
    <hyperlink ref="B2317" r:id="rId2134" xr:uid="{00000000-0004-0000-0000-000055080000}"/>
    <hyperlink ref="B2318" r:id="rId2135" xr:uid="{00000000-0004-0000-0000-000056080000}"/>
    <hyperlink ref="B2319" r:id="rId2136" xr:uid="{00000000-0004-0000-0000-000057080000}"/>
    <hyperlink ref="B2320" r:id="rId2137" xr:uid="{00000000-0004-0000-0000-000058080000}"/>
    <hyperlink ref="B2321" r:id="rId2138" xr:uid="{00000000-0004-0000-0000-000059080000}"/>
    <hyperlink ref="B2322" r:id="rId2139" xr:uid="{00000000-0004-0000-0000-00005A080000}"/>
    <hyperlink ref="B2323" r:id="rId2140" xr:uid="{00000000-0004-0000-0000-00005B080000}"/>
    <hyperlink ref="B2324" r:id="rId2141" xr:uid="{00000000-0004-0000-0000-00005C080000}"/>
    <hyperlink ref="B2325" r:id="rId2142" xr:uid="{00000000-0004-0000-0000-00005D080000}"/>
    <hyperlink ref="B2326" r:id="rId2143" xr:uid="{00000000-0004-0000-0000-00005E080000}"/>
    <hyperlink ref="B2327" r:id="rId2144" xr:uid="{00000000-0004-0000-0000-00005F080000}"/>
    <hyperlink ref="B2328" r:id="rId2145" xr:uid="{00000000-0004-0000-0000-000060080000}"/>
    <hyperlink ref="B2329" r:id="rId2146" xr:uid="{00000000-0004-0000-0000-000061080000}"/>
    <hyperlink ref="B2330" r:id="rId2147" xr:uid="{00000000-0004-0000-0000-000062080000}"/>
    <hyperlink ref="B2331" r:id="rId2148" xr:uid="{00000000-0004-0000-0000-000063080000}"/>
    <hyperlink ref="B2332" r:id="rId2149" xr:uid="{00000000-0004-0000-0000-000064080000}"/>
    <hyperlink ref="B2333" r:id="rId2150" xr:uid="{00000000-0004-0000-0000-000065080000}"/>
    <hyperlink ref="B2334" r:id="rId2151" xr:uid="{00000000-0004-0000-0000-000066080000}"/>
    <hyperlink ref="B2335" r:id="rId2152" xr:uid="{00000000-0004-0000-0000-000067080000}"/>
    <hyperlink ref="B2336" r:id="rId2153" xr:uid="{00000000-0004-0000-0000-000068080000}"/>
    <hyperlink ref="B2337" r:id="rId2154" xr:uid="{00000000-0004-0000-0000-000069080000}"/>
    <hyperlink ref="B2338" r:id="rId2155" xr:uid="{00000000-0004-0000-0000-00006A080000}"/>
    <hyperlink ref="B2339" r:id="rId2156" xr:uid="{00000000-0004-0000-0000-00006B080000}"/>
    <hyperlink ref="B2340" r:id="rId2157" xr:uid="{00000000-0004-0000-0000-00006C080000}"/>
    <hyperlink ref="B2341" r:id="rId2158" xr:uid="{00000000-0004-0000-0000-00006D080000}"/>
    <hyperlink ref="B2342" r:id="rId2159" xr:uid="{00000000-0004-0000-0000-00006E080000}"/>
    <hyperlink ref="B2343" r:id="rId2160" xr:uid="{00000000-0004-0000-0000-00006F080000}"/>
    <hyperlink ref="B2344" r:id="rId2161" xr:uid="{00000000-0004-0000-0000-000070080000}"/>
    <hyperlink ref="B2345" r:id="rId2162" xr:uid="{00000000-0004-0000-0000-000071080000}"/>
    <hyperlink ref="B2346" r:id="rId2163" xr:uid="{00000000-0004-0000-0000-000072080000}"/>
    <hyperlink ref="B2347" r:id="rId2164" xr:uid="{00000000-0004-0000-0000-000073080000}"/>
    <hyperlink ref="B2348" r:id="rId2165" xr:uid="{00000000-0004-0000-0000-000074080000}"/>
    <hyperlink ref="B2349" r:id="rId2166" xr:uid="{00000000-0004-0000-0000-000075080000}"/>
    <hyperlink ref="B2350" r:id="rId2167" xr:uid="{00000000-0004-0000-0000-000076080000}"/>
    <hyperlink ref="B2351" r:id="rId2168" xr:uid="{00000000-0004-0000-0000-000077080000}"/>
    <hyperlink ref="B2352" r:id="rId2169" xr:uid="{00000000-0004-0000-0000-000078080000}"/>
    <hyperlink ref="B2353" r:id="rId2170" xr:uid="{00000000-0004-0000-0000-000079080000}"/>
    <hyperlink ref="B2354" r:id="rId2171" xr:uid="{00000000-0004-0000-0000-00007A080000}"/>
    <hyperlink ref="B2355" r:id="rId2172" xr:uid="{00000000-0004-0000-0000-00007B080000}"/>
    <hyperlink ref="B2356" r:id="rId2173" xr:uid="{00000000-0004-0000-0000-00007C080000}"/>
    <hyperlink ref="B2358" r:id="rId2174" xr:uid="{00000000-0004-0000-0000-00007D080000}"/>
    <hyperlink ref="B2359" r:id="rId2175" xr:uid="{00000000-0004-0000-0000-00007E080000}"/>
    <hyperlink ref="B2360" r:id="rId2176" xr:uid="{00000000-0004-0000-0000-00007F080000}"/>
    <hyperlink ref="B2361" r:id="rId2177" xr:uid="{00000000-0004-0000-0000-000080080000}"/>
    <hyperlink ref="B2362" r:id="rId2178" xr:uid="{00000000-0004-0000-0000-000081080000}"/>
    <hyperlink ref="B2363" r:id="rId2179" xr:uid="{00000000-0004-0000-0000-000082080000}"/>
    <hyperlink ref="B2364" r:id="rId2180" xr:uid="{00000000-0004-0000-0000-000083080000}"/>
    <hyperlink ref="B2365" r:id="rId2181" xr:uid="{00000000-0004-0000-0000-000084080000}"/>
    <hyperlink ref="B2366" r:id="rId2182" xr:uid="{00000000-0004-0000-0000-000085080000}"/>
    <hyperlink ref="B2367" r:id="rId2183" xr:uid="{00000000-0004-0000-0000-000086080000}"/>
    <hyperlink ref="B2368" r:id="rId2184" xr:uid="{00000000-0004-0000-0000-000087080000}"/>
    <hyperlink ref="B2369" r:id="rId2185" xr:uid="{00000000-0004-0000-0000-000088080000}"/>
    <hyperlink ref="B2370" r:id="rId2186" xr:uid="{00000000-0004-0000-0000-000089080000}"/>
    <hyperlink ref="B2371" r:id="rId2187" xr:uid="{00000000-0004-0000-0000-00008A080000}"/>
    <hyperlink ref="B2372" r:id="rId2188" xr:uid="{00000000-0004-0000-0000-00008B080000}"/>
    <hyperlink ref="B2373" r:id="rId2189" xr:uid="{00000000-0004-0000-0000-00008C080000}"/>
    <hyperlink ref="B2374" r:id="rId2190" xr:uid="{00000000-0004-0000-0000-00008D080000}"/>
    <hyperlink ref="B2375" r:id="rId2191" xr:uid="{00000000-0004-0000-0000-00008E080000}"/>
    <hyperlink ref="B2376" r:id="rId2192" xr:uid="{00000000-0004-0000-0000-00008F080000}"/>
    <hyperlink ref="B2377" r:id="rId2193" xr:uid="{00000000-0004-0000-0000-000090080000}"/>
    <hyperlink ref="B2378" r:id="rId2194" xr:uid="{00000000-0004-0000-0000-000091080000}"/>
    <hyperlink ref="B2379" r:id="rId2195" xr:uid="{00000000-0004-0000-0000-000092080000}"/>
    <hyperlink ref="B2380" r:id="rId2196" xr:uid="{00000000-0004-0000-0000-000093080000}"/>
    <hyperlink ref="B2381" r:id="rId2197" xr:uid="{00000000-0004-0000-0000-000094080000}"/>
    <hyperlink ref="B2382" r:id="rId2198" xr:uid="{00000000-0004-0000-0000-000095080000}"/>
    <hyperlink ref="B2383" r:id="rId2199" xr:uid="{00000000-0004-0000-0000-000096080000}"/>
    <hyperlink ref="B2384" r:id="rId2200" xr:uid="{00000000-0004-0000-0000-000097080000}"/>
    <hyperlink ref="B2385" r:id="rId2201" xr:uid="{00000000-0004-0000-0000-000098080000}"/>
    <hyperlink ref="B2386" r:id="rId2202" xr:uid="{00000000-0004-0000-0000-000099080000}"/>
    <hyperlink ref="B2387" r:id="rId2203" xr:uid="{00000000-0004-0000-0000-00009A080000}"/>
    <hyperlink ref="B2388" r:id="rId2204" xr:uid="{00000000-0004-0000-0000-00009B080000}"/>
    <hyperlink ref="B2389" r:id="rId2205" xr:uid="{00000000-0004-0000-0000-00009C080000}"/>
    <hyperlink ref="B2390" r:id="rId2206" xr:uid="{00000000-0004-0000-0000-00009D080000}"/>
    <hyperlink ref="B2391" r:id="rId2207" xr:uid="{00000000-0004-0000-0000-00009E080000}"/>
    <hyperlink ref="B2392" r:id="rId2208" xr:uid="{00000000-0004-0000-0000-00009F080000}"/>
    <hyperlink ref="B2393" r:id="rId2209" xr:uid="{00000000-0004-0000-0000-0000A0080000}"/>
    <hyperlink ref="B2394" r:id="rId2210" xr:uid="{00000000-0004-0000-0000-0000A1080000}"/>
    <hyperlink ref="B2396" r:id="rId2211" xr:uid="{00000000-0004-0000-0000-0000A2080000}"/>
    <hyperlink ref="B2397" r:id="rId2212" xr:uid="{00000000-0004-0000-0000-0000A3080000}"/>
    <hyperlink ref="B2398" r:id="rId2213" xr:uid="{00000000-0004-0000-0000-0000A4080000}"/>
    <hyperlink ref="B2399" r:id="rId2214" xr:uid="{00000000-0004-0000-0000-0000A5080000}"/>
    <hyperlink ref="B2400" r:id="rId2215" xr:uid="{00000000-0004-0000-0000-0000A6080000}"/>
    <hyperlink ref="B2401" r:id="rId2216" xr:uid="{00000000-0004-0000-0000-0000A7080000}"/>
    <hyperlink ref="B2402" r:id="rId2217" xr:uid="{00000000-0004-0000-0000-0000A8080000}"/>
    <hyperlink ref="B2403" r:id="rId2218" xr:uid="{00000000-0004-0000-0000-0000A9080000}"/>
    <hyperlink ref="B2404" r:id="rId2219" xr:uid="{00000000-0004-0000-0000-0000AA080000}"/>
    <hyperlink ref="B2405" r:id="rId2220" xr:uid="{00000000-0004-0000-0000-0000AB080000}"/>
    <hyperlink ref="B2406" r:id="rId2221" xr:uid="{00000000-0004-0000-0000-0000AC080000}"/>
    <hyperlink ref="B2407" r:id="rId2222" xr:uid="{00000000-0004-0000-0000-0000AD080000}"/>
    <hyperlink ref="B2408" r:id="rId2223" xr:uid="{00000000-0004-0000-0000-0000AE080000}"/>
    <hyperlink ref="B2409" r:id="rId2224" xr:uid="{00000000-0004-0000-0000-0000AF080000}"/>
    <hyperlink ref="B2410" r:id="rId2225" xr:uid="{00000000-0004-0000-0000-0000B0080000}"/>
    <hyperlink ref="B2411" r:id="rId2226" xr:uid="{00000000-0004-0000-0000-0000B1080000}"/>
    <hyperlink ref="B2412" r:id="rId2227" xr:uid="{00000000-0004-0000-0000-0000B2080000}"/>
    <hyperlink ref="B2413" r:id="rId2228" xr:uid="{00000000-0004-0000-0000-0000B3080000}"/>
    <hyperlink ref="B2414" r:id="rId2229" xr:uid="{00000000-0004-0000-0000-0000B4080000}"/>
    <hyperlink ref="B2415" r:id="rId2230" xr:uid="{00000000-0004-0000-0000-0000B5080000}"/>
    <hyperlink ref="B2416" r:id="rId2231" xr:uid="{00000000-0004-0000-0000-0000B6080000}"/>
    <hyperlink ref="B2417" r:id="rId2232" xr:uid="{00000000-0004-0000-0000-0000B7080000}"/>
    <hyperlink ref="B2418" r:id="rId2233" xr:uid="{00000000-0004-0000-0000-0000B8080000}"/>
    <hyperlink ref="B2419" r:id="rId2234" xr:uid="{00000000-0004-0000-0000-0000B9080000}"/>
    <hyperlink ref="B2420" r:id="rId2235" xr:uid="{00000000-0004-0000-0000-0000BA080000}"/>
    <hyperlink ref="B2421" r:id="rId2236" xr:uid="{00000000-0004-0000-0000-0000BB080000}"/>
    <hyperlink ref="B2422" r:id="rId2237" xr:uid="{00000000-0004-0000-0000-0000BC080000}"/>
    <hyperlink ref="B2423" r:id="rId2238" xr:uid="{00000000-0004-0000-0000-0000BD080000}"/>
    <hyperlink ref="B2424" r:id="rId2239" xr:uid="{00000000-0004-0000-0000-0000BE080000}"/>
    <hyperlink ref="B2425" r:id="rId2240" xr:uid="{00000000-0004-0000-0000-0000BF080000}"/>
    <hyperlink ref="B2426" r:id="rId2241" xr:uid="{00000000-0004-0000-0000-0000C0080000}"/>
    <hyperlink ref="B2427" r:id="rId2242" xr:uid="{00000000-0004-0000-0000-0000C1080000}"/>
    <hyperlink ref="B2428" r:id="rId2243" xr:uid="{00000000-0004-0000-0000-0000C2080000}"/>
    <hyperlink ref="B2429" r:id="rId2244" xr:uid="{00000000-0004-0000-0000-0000C3080000}"/>
    <hyperlink ref="B2430" r:id="rId2245" xr:uid="{00000000-0004-0000-0000-0000C4080000}"/>
    <hyperlink ref="B2431" r:id="rId2246" xr:uid="{00000000-0004-0000-0000-0000C5080000}"/>
    <hyperlink ref="B2432" r:id="rId2247" xr:uid="{00000000-0004-0000-0000-0000C6080000}"/>
    <hyperlink ref="B2433" r:id="rId2248" xr:uid="{00000000-0004-0000-0000-0000C7080000}"/>
    <hyperlink ref="B2434" r:id="rId2249" xr:uid="{00000000-0004-0000-0000-0000C8080000}"/>
    <hyperlink ref="B2436" r:id="rId2250" xr:uid="{00000000-0004-0000-0000-0000C9080000}"/>
    <hyperlink ref="B2437" r:id="rId2251" xr:uid="{00000000-0004-0000-0000-0000CA080000}"/>
    <hyperlink ref="B2438" r:id="rId2252" xr:uid="{00000000-0004-0000-0000-0000CB080000}"/>
    <hyperlink ref="B2439" r:id="rId2253" xr:uid="{00000000-0004-0000-0000-0000CC080000}"/>
    <hyperlink ref="B2441" r:id="rId2254" xr:uid="{00000000-0004-0000-0000-0000CD080000}"/>
    <hyperlink ref="B2443" r:id="rId2255" xr:uid="{00000000-0004-0000-0000-0000CE080000}"/>
    <hyperlink ref="B2444" r:id="rId2256" xr:uid="{00000000-0004-0000-0000-0000CF080000}"/>
    <hyperlink ref="B2445" r:id="rId2257" xr:uid="{00000000-0004-0000-0000-0000D0080000}"/>
    <hyperlink ref="B2446" r:id="rId2258" xr:uid="{00000000-0004-0000-0000-0000D1080000}"/>
    <hyperlink ref="B2447" r:id="rId2259" xr:uid="{00000000-0004-0000-0000-0000D2080000}"/>
    <hyperlink ref="B2448" r:id="rId2260" xr:uid="{00000000-0004-0000-0000-0000D3080000}"/>
    <hyperlink ref="B2449" r:id="rId2261" xr:uid="{00000000-0004-0000-0000-0000D4080000}"/>
    <hyperlink ref="B2450" r:id="rId2262" xr:uid="{00000000-0004-0000-0000-0000D5080000}"/>
    <hyperlink ref="B2451" r:id="rId2263" xr:uid="{00000000-0004-0000-0000-0000D6080000}"/>
    <hyperlink ref="B2452" r:id="rId2264" xr:uid="{00000000-0004-0000-0000-0000D7080000}"/>
    <hyperlink ref="B2453" r:id="rId2265" xr:uid="{00000000-0004-0000-0000-0000D8080000}"/>
    <hyperlink ref="B2454" r:id="rId2266" xr:uid="{00000000-0004-0000-0000-0000D9080000}"/>
    <hyperlink ref="B2455" r:id="rId2267" xr:uid="{00000000-0004-0000-0000-0000DA080000}"/>
    <hyperlink ref="B2456" r:id="rId2268" xr:uid="{00000000-0004-0000-0000-0000DB080000}"/>
    <hyperlink ref="B2457" r:id="rId2269" xr:uid="{00000000-0004-0000-0000-0000DC080000}"/>
    <hyperlink ref="B2458" r:id="rId2270" xr:uid="{00000000-0004-0000-0000-0000DD080000}"/>
    <hyperlink ref="B2459" r:id="rId2271" xr:uid="{00000000-0004-0000-0000-0000DE080000}"/>
    <hyperlink ref="B2460" r:id="rId2272" xr:uid="{00000000-0004-0000-0000-0000DF080000}"/>
    <hyperlink ref="B2461" r:id="rId2273" xr:uid="{00000000-0004-0000-0000-0000E0080000}"/>
    <hyperlink ref="B2462" r:id="rId2274" xr:uid="{00000000-0004-0000-0000-0000E1080000}"/>
    <hyperlink ref="B2463" r:id="rId2275" xr:uid="{00000000-0004-0000-0000-0000E2080000}"/>
    <hyperlink ref="B2464" r:id="rId2276" xr:uid="{00000000-0004-0000-0000-0000E3080000}"/>
    <hyperlink ref="B2465" r:id="rId2277" xr:uid="{00000000-0004-0000-0000-0000E4080000}"/>
    <hyperlink ref="B2466" r:id="rId2278" xr:uid="{00000000-0004-0000-0000-0000E5080000}"/>
    <hyperlink ref="B2467" r:id="rId2279" xr:uid="{00000000-0004-0000-0000-0000E6080000}"/>
    <hyperlink ref="B2468" r:id="rId2280" xr:uid="{00000000-0004-0000-0000-0000E7080000}"/>
    <hyperlink ref="B2469" r:id="rId2281" xr:uid="{00000000-0004-0000-0000-0000E8080000}"/>
    <hyperlink ref="B2470" r:id="rId2282" xr:uid="{00000000-0004-0000-0000-0000E9080000}"/>
    <hyperlink ref="B2471" r:id="rId2283" xr:uid="{00000000-0004-0000-0000-0000EA080000}"/>
    <hyperlink ref="B2472" r:id="rId2284" xr:uid="{00000000-0004-0000-0000-0000EB080000}"/>
    <hyperlink ref="B2473" r:id="rId2285" xr:uid="{00000000-0004-0000-0000-0000EC080000}"/>
    <hyperlink ref="B2474" r:id="rId2286" xr:uid="{00000000-0004-0000-0000-0000ED080000}"/>
    <hyperlink ref="B2475" r:id="rId2287" xr:uid="{00000000-0004-0000-0000-0000EE080000}"/>
    <hyperlink ref="B2476" r:id="rId2288" xr:uid="{00000000-0004-0000-0000-0000EF080000}"/>
    <hyperlink ref="B2477" r:id="rId2289" xr:uid="{00000000-0004-0000-0000-0000F0080000}"/>
    <hyperlink ref="B2478" r:id="rId2290" xr:uid="{00000000-0004-0000-0000-0000F1080000}"/>
    <hyperlink ref="B2479" r:id="rId2291" xr:uid="{00000000-0004-0000-0000-0000F2080000}"/>
    <hyperlink ref="B2480" r:id="rId2292" xr:uid="{00000000-0004-0000-0000-0000F3080000}"/>
    <hyperlink ref="B2481" r:id="rId2293" xr:uid="{00000000-0004-0000-0000-0000F4080000}"/>
    <hyperlink ref="B2482" r:id="rId2294" xr:uid="{00000000-0004-0000-0000-0000F5080000}"/>
    <hyperlink ref="B2483" r:id="rId2295" xr:uid="{00000000-0004-0000-0000-0000F6080000}"/>
    <hyperlink ref="B2484" r:id="rId2296" xr:uid="{00000000-0004-0000-0000-0000F7080000}"/>
    <hyperlink ref="B2485" r:id="rId2297" xr:uid="{00000000-0004-0000-0000-0000F8080000}"/>
    <hyperlink ref="B2486" r:id="rId2298" xr:uid="{00000000-0004-0000-0000-0000F9080000}"/>
    <hyperlink ref="B2487" r:id="rId2299" display="0" xr:uid="{00000000-0004-0000-0000-0000FA080000}"/>
    <hyperlink ref="B2489" r:id="rId2300" xr:uid="{00000000-0004-0000-0000-0000FB080000}"/>
    <hyperlink ref="B2490" r:id="rId2301" xr:uid="{00000000-0004-0000-0000-0000FC080000}"/>
    <hyperlink ref="B2491" r:id="rId2302" xr:uid="{00000000-0004-0000-0000-0000FD080000}"/>
    <hyperlink ref="B2493" r:id="rId2303" xr:uid="{00000000-0004-0000-0000-0000FE080000}"/>
    <hyperlink ref="B2494" r:id="rId2304" xr:uid="{00000000-0004-0000-0000-0000FF080000}"/>
    <hyperlink ref="B2495" r:id="rId2305" xr:uid="{00000000-0004-0000-0000-000000090000}"/>
    <hyperlink ref="B2496" r:id="rId2306" xr:uid="{00000000-0004-0000-0000-000001090000}"/>
    <hyperlink ref="B2497" r:id="rId2307" xr:uid="{00000000-0004-0000-0000-000002090000}"/>
    <hyperlink ref="B2499" r:id="rId2308" xr:uid="{00000000-0004-0000-0000-000003090000}"/>
    <hyperlink ref="B2500" r:id="rId2309" xr:uid="{00000000-0004-0000-0000-000004090000}"/>
    <hyperlink ref="B2501" r:id="rId2310" xr:uid="{00000000-0004-0000-0000-000005090000}"/>
    <hyperlink ref="B2502" r:id="rId2311" xr:uid="{00000000-0004-0000-0000-000006090000}"/>
    <hyperlink ref="B2503" r:id="rId2312" xr:uid="{00000000-0004-0000-0000-000007090000}"/>
    <hyperlink ref="B2504" r:id="rId2313" xr:uid="{00000000-0004-0000-0000-000008090000}"/>
    <hyperlink ref="B2505" r:id="rId2314" xr:uid="{00000000-0004-0000-0000-000009090000}"/>
    <hyperlink ref="B2506" r:id="rId2315" xr:uid="{00000000-0004-0000-0000-00000A090000}"/>
    <hyperlink ref="B2510" r:id="rId2316" xr:uid="{00000000-0004-0000-0000-00000B090000}"/>
    <hyperlink ref="B2511" r:id="rId2317" xr:uid="{00000000-0004-0000-0000-00000C090000}"/>
    <hyperlink ref="B2512" r:id="rId2318" xr:uid="{00000000-0004-0000-0000-00000D090000}"/>
    <hyperlink ref="B2513" r:id="rId2319" xr:uid="{00000000-0004-0000-0000-00000E090000}"/>
    <hyperlink ref="B2514" r:id="rId2320" xr:uid="{00000000-0004-0000-0000-00000F090000}"/>
    <hyperlink ref="B2515" r:id="rId2321" xr:uid="{00000000-0004-0000-0000-000010090000}"/>
    <hyperlink ref="B2516" r:id="rId2322" xr:uid="{00000000-0004-0000-0000-000011090000}"/>
    <hyperlink ref="B2517" r:id="rId2323" xr:uid="{00000000-0004-0000-0000-000012090000}"/>
    <hyperlink ref="B2518" r:id="rId2324" xr:uid="{00000000-0004-0000-0000-000013090000}"/>
    <hyperlink ref="B2519" r:id="rId2325" xr:uid="{00000000-0004-0000-0000-000014090000}"/>
    <hyperlink ref="B2520" r:id="rId2326" xr:uid="{00000000-0004-0000-0000-000015090000}"/>
    <hyperlink ref="B2522" r:id="rId2327" xr:uid="{00000000-0004-0000-0000-000016090000}"/>
    <hyperlink ref="B2523" r:id="rId2328" xr:uid="{00000000-0004-0000-0000-000017090000}"/>
    <hyperlink ref="B2525" r:id="rId2329" xr:uid="{00000000-0004-0000-0000-000018090000}"/>
    <hyperlink ref="B2526" r:id="rId2330" xr:uid="{00000000-0004-0000-0000-000019090000}"/>
    <hyperlink ref="B2527" r:id="rId2331" xr:uid="{00000000-0004-0000-0000-00001A090000}"/>
    <hyperlink ref="B2528" r:id="rId2332" xr:uid="{00000000-0004-0000-0000-00001B090000}"/>
    <hyperlink ref="B2530" r:id="rId2333" xr:uid="{00000000-0004-0000-0000-00001C090000}"/>
    <hyperlink ref="B2531" r:id="rId2334" xr:uid="{00000000-0004-0000-0000-00001D090000}"/>
    <hyperlink ref="B2532" r:id="rId2335" xr:uid="{00000000-0004-0000-0000-00001E090000}"/>
    <hyperlink ref="B2533" r:id="rId2336" xr:uid="{00000000-0004-0000-0000-00001F090000}"/>
    <hyperlink ref="B2535" r:id="rId2337" xr:uid="{00000000-0004-0000-0000-000020090000}"/>
    <hyperlink ref="B2536" r:id="rId2338" xr:uid="{00000000-0004-0000-0000-000021090000}"/>
    <hyperlink ref="B2537" r:id="rId2339" xr:uid="{00000000-0004-0000-0000-000022090000}"/>
    <hyperlink ref="B2538" r:id="rId2340" xr:uid="{00000000-0004-0000-0000-000023090000}"/>
    <hyperlink ref="B2539" r:id="rId2341" xr:uid="{00000000-0004-0000-0000-000024090000}"/>
    <hyperlink ref="B2540" r:id="rId2342" xr:uid="{00000000-0004-0000-0000-000025090000}"/>
    <hyperlink ref="B2541" r:id="rId2343" xr:uid="{00000000-0004-0000-0000-000026090000}"/>
    <hyperlink ref="B2542" r:id="rId2344" xr:uid="{00000000-0004-0000-0000-000027090000}"/>
    <hyperlink ref="B2543" r:id="rId2345" xr:uid="{00000000-0004-0000-0000-000028090000}"/>
    <hyperlink ref="B2544" r:id="rId2346" xr:uid="{00000000-0004-0000-0000-000029090000}"/>
    <hyperlink ref="B2545" r:id="rId2347" xr:uid="{00000000-0004-0000-0000-00002A090000}"/>
    <hyperlink ref="B2546" r:id="rId2348" xr:uid="{00000000-0004-0000-0000-00002B090000}"/>
    <hyperlink ref="B2547" r:id="rId2349" xr:uid="{00000000-0004-0000-0000-00002C090000}"/>
    <hyperlink ref="B2548" r:id="rId2350" xr:uid="{00000000-0004-0000-0000-00002D090000}"/>
    <hyperlink ref="B2549" r:id="rId2351" xr:uid="{00000000-0004-0000-0000-00002E090000}"/>
    <hyperlink ref="B2550" r:id="rId2352" xr:uid="{00000000-0004-0000-0000-00002F090000}"/>
    <hyperlink ref="B2551" r:id="rId2353" xr:uid="{00000000-0004-0000-0000-000030090000}"/>
    <hyperlink ref="B2552" r:id="rId2354" xr:uid="{00000000-0004-0000-0000-000031090000}"/>
    <hyperlink ref="B2553" r:id="rId2355" xr:uid="{00000000-0004-0000-0000-000032090000}"/>
    <hyperlink ref="B2554" r:id="rId2356" xr:uid="{00000000-0004-0000-0000-000033090000}"/>
    <hyperlink ref="B2555" r:id="rId2357" xr:uid="{00000000-0004-0000-0000-000034090000}"/>
    <hyperlink ref="B2556" r:id="rId2358" xr:uid="{00000000-0004-0000-0000-000035090000}"/>
    <hyperlink ref="B2557" r:id="rId2359" xr:uid="{00000000-0004-0000-0000-000036090000}"/>
    <hyperlink ref="B2558" r:id="rId2360" xr:uid="{00000000-0004-0000-0000-000037090000}"/>
    <hyperlink ref="B2560" r:id="rId2361" xr:uid="{00000000-0004-0000-0000-000038090000}"/>
    <hyperlink ref="B2561" r:id="rId2362" xr:uid="{00000000-0004-0000-0000-000039090000}"/>
    <hyperlink ref="B2563" r:id="rId2363" xr:uid="{00000000-0004-0000-0000-00003A090000}"/>
    <hyperlink ref="B2564" r:id="rId2364" xr:uid="{00000000-0004-0000-0000-00003B090000}"/>
    <hyperlink ref="B2565" r:id="rId2365" xr:uid="{00000000-0004-0000-0000-00003C090000}"/>
    <hyperlink ref="B2566" r:id="rId2366" xr:uid="{00000000-0004-0000-0000-00003D090000}"/>
    <hyperlink ref="B2567" r:id="rId2367" xr:uid="{00000000-0004-0000-0000-00003E090000}"/>
    <hyperlink ref="B2569" r:id="rId2368" xr:uid="{00000000-0004-0000-0000-00003F090000}"/>
    <hyperlink ref="B2570" r:id="rId2369" xr:uid="{00000000-0004-0000-0000-000040090000}"/>
    <hyperlink ref="B2571" r:id="rId2370" xr:uid="{00000000-0004-0000-0000-000041090000}"/>
    <hyperlink ref="B2572" r:id="rId2371" xr:uid="{00000000-0004-0000-0000-000042090000}"/>
    <hyperlink ref="B2573" r:id="rId2372" xr:uid="{00000000-0004-0000-0000-000043090000}"/>
    <hyperlink ref="B2574" r:id="rId2373" xr:uid="{00000000-0004-0000-0000-000044090000}"/>
    <hyperlink ref="B2575" r:id="rId2374" xr:uid="{00000000-0004-0000-0000-000045090000}"/>
    <hyperlink ref="B2577" r:id="rId2375" xr:uid="{00000000-0004-0000-0000-000046090000}"/>
    <hyperlink ref="B2578" r:id="rId2376" xr:uid="{00000000-0004-0000-0000-000047090000}"/>
    <hyperlink ref="B2579" r:id="rId2377" xr:uid="{00000000-0004-0000-0000-000048090000}"/>
    <hyperlink ref="B2580" r:id="rId2378" xr:uid="{00000000-0004-0000-0000-000049090000}"/>
    <hyperlink ref="B2581" r:id="rId2379" xr:uid="{00000000-0004-0000-0000-00004A090000}"/>
    <hyperlink ref="B2582" r:id="rId2380" xr:uid="{00000000-0004-0000-0000-00004B090000}"/>
    <hyperlink ref="B2583" r:id="rId2381" xr:uid="{00000000-0004-0000-0000-00004C090000}"/>
    <hyperlink ref="B2584" r:id="rId2382" xr:uid="{00000000-0004-0000-0000-00004D090000}"/>
    <hyperlink ref="B2585" r:id="rId2383" xr:uid="{00000000-0004-0000-0000-00004E090000}"/>
    <hyperlink ref="B2586" r:id="rId2384" xr:uid="{00000000-0004-0000-0000-00004F090000}"/>
    <hyperlink ref="B2587" r:id="rId2385" xr:uid="{00000000-0004-0000-0000-000050090000}"/>
    <hyperlink ref="B2588" r:id="rId2386" xr:uid="{00000000-0004-0000-0000-000051090000}"/>
    <hyperlink ref="B2589" r:id="rId2387" xr:uid="{00000000-0004-0000-0000-000052090000}"/>
    <hyperlink ref="B2590" r:id="rId2388" xr:uid="{00000000-0004-0000-0000-000053090000}"/>
    <hyperlink ref="B2591" r:id="rId2389" xr:uid="{00000000-0004-0000-0000-000054090000}"/>
    <hyperlink ref="B2592" r:id="rId2390" xr:uid="{00000000-0004-0000-0000-000055090000}"/>
    <hyperlink ref="B2593" r:id="rId2391" xr:uid="{00000000-0004-0000-0000-000056090000}"/>
    <hyperlink ref="B2594" r:id="rId2392" xr:uid="{00000000-0004-0000-0000-000057090000}"/>
    <hyperlink ref="B2595" r:id="rId2393" xr:uid="{00000000-0004-0000-0000-000058090000}"/>
    <hyperlink ref="B2596" r:id="rId2394" xr:uid="{00000000-0004-0000-0000-000059090000}"/>
    <hyperlink ref="B2597" r:id="rId2395" xr:uid="{00000000-0004-0000-0000-00005A090000}"/>
    <hyperlink ref="B2598" r:id="rId2396" xr:uid="{00000000-0004-0000-0000-00005B090000}"/>
    <hyperlink ref="B2599" r:id="rId2397" xr:uid="{00000000-0004-0000-0000-00005C090000}"/>
    <hyperlink ref="B2600" r:id="rId2398" xr:uid="{00000000-0004-0000-0000-00005D090000}"/>
    <hyperlink ref="B2601" r:id="rId2399" xr:uid="{00000000-0004-0000-0000-00005E090000}"/>
    <hyperlink ref="B2602" r:id="rId2400" xr:uid="{00000000-0004-0000-0000-00005F090000}"/>
    <hyperlink ref="B2603" r:id="rId2401" xr:uid="{00000000-0004-0000-0000-000060090000}"/>
    <hyperlink ref="B2604" r:id="rId2402" xr:uid="{00000000-0004-0000-0000-000061090000}"/>
    <hyperlink ref="B2605" r:id="rId2403" xr:uid="{00000000-0004-0000-0000-000062090000}"/>
    <hyperlink ref="B2606" r:id="rId2404" xr:uid="{00000000-0004-0000-0000-000063090000}"/>
    <hyperlink ref="B2607" r:id="rId2405" xr:uid="{00000000-0004-0000-0000-000064090000}"/>
    <hyperlink ref="B2608" r:id="rId2406" xr:uid="{00000000-0004-0000-0000-000065090000}"/>
    <hyperlink ref="B2609" r:id="rId2407" xr:uid="{00000000-0004-0000-0000-000066090000}"/>
    <hyperlink ref="B2610" r:id="rId2408" xr:uid="{00000000-0004-0000-0000-000067090000}"/>
    <hyperlink ref="B2611" r:id="rId2409" xr:uid="{00000000-0004-0000-0000-000068090000}"/>
    <hyperlink ref="B2612" r:id="rId2410" xr:uid="{00000000-0004-0000-0000-000069090000}"/>
    <hyperlink ref="B2613" r:id="rId2411" xr:uid="{00000000-0004-0000-0000-00006A090000}"/>
    <hyperlink ref="B2614" r:id="rId2412" xr:uid="{00000000-0004-0000-0000-00006B090000}"/>
    <hyperlink ref="B2615" r:id="rId2413" xr:uid="{00000000-0004-0000-0000-00006C090000}"/>
    <hyperlink ref="B2616" r:id="rId2414" xr:uid="{00000000-0004-0000-0000-00006D090000}"/>
    <hyperlink ref="B2617" r:id="rId2415" xr:uid="{00000000-0004-0000-0000-00006E090000}"/>
    <hyperlink ref="B2618" r:id="rId2416" xr:uid="{00000000-0004-0000-0000-00006F090000}"/>
    <hyperlink ref="B2619" r:id="rId2417" xr:uid="{00000000-0004-0000-0000-000070090000}"/>
    <hyperlink ref="B2620" r:id="rId2418" xr:uid="{00000000-0004-0000-0000-000071090000}"/>
    <hyperlink ref="B2622" r:id="rId2419" xr:uid="{00000000-0004-0000-0000-000072090000}"/>
    <hyperlink ref="B2623" r:id="rId2420" xr:uid="{00000000-0004-0000-0000-000073090000}"/>
    <hyperlink ref="B2624" r:id="rId2421" xr:uid="{00000000-0004-0000-0000-000074090000}"/>
    <hyperlink ref="B2625" r:id="rId2422" xr:uid="{00000000-0004-0000-0000-000075090000}"/>
    <hyperlink ref="B2626" r:id="rId2423" xr:uid="{00000000-0004-0000-0000-000076090000}"/>
    <hyperlink ref="B2627" r:id="rId2424" xr:uid="{00000000-0004-0000-0000-000077090000}"/>
    <hyperlink ref="B2628" r:id="rId2425" xr:uid="{00000000-0004-0000-0000-000078090000}"/>
    <hyperlink ref="B2629" r:id="rId2426" xr:uid="{00000000-0004-0000-0000-000079090000}"/>
    <hyperlink ref="B2630" r:id="rId2427" xr:uid="{00000000-0004-0000-0000-00007A090000}"/>
    <hyperlink ref="B2631" r:id="rId2428" xr:uid="{00000000-0004-0000-0000-00007B090000}"/>
    <hyperlink ref="B2632" r:id="rId2429" xr:uid="{00000000-0004-0000-0000-00007C090000}"/>
    <hyperlink ref="B2633" r:id="rId2430" xr:uid="{00000000-0004-0000-0000-00007D090000}"/>
    <hyperlink ref="B2634" r:id="rId2431" xr:uid="{00000000-0004-0000-0000-00007E090000}"/>
    <hyperlink ref="B2635" r:id="rId2432" xr:uid="{00000000-0004-0000-0000-00007F090000}"/>
    <hyperlink ref="B2637" r:id="rId2433" xr:uid="{00000000-0004-0000-0000-000080090000}"/>
    <hyperlink ref="B2638" r:id="rId2434" xr:uid="{00000000-0004-0000-0000-000081090000}"/>
    <hyperlink ref="B2639" r:id="rId2435" xr:uid="{00000000-0004-0000-0000-000082090000}"/>
    <hyperlink ref="B2640" r:id="rId2436" xr:uid="{00000000-0004-0000-0000-000083090000}"/>
    <hyperlink ref="B2641" r:id="rId2437" xr:uid="{00000000-0004-0000-0000-000084090000}"/>
    <hyperlink ref="B2642" r:id="rId2438" xr:uid="{00000000-0004-0000-0000-000085090000}"/>
    <hyperlink ref="B2643" r:id="rId2439" xr:uid="{00000000-0004-0000-0000-000086090000}"/>
    <hyperlink ref="B2644" r:id="rId2440" xr:uid="{00000000-0004-0000-0000-000087090000}"/>
    <hyperlink ref="B2645" r:id="rId2441" xr:uid="{00000000-0004-0000-0000-000088090000}"/>
    <hyperlink ref="B2646" r:id="rId2442" xr:uid="{00000000-0004-0000-0000-000089090000}"/>
    <hyperlink ref="B2647" r:id="rId2443" xr:uid="{00000000-0004-0000-0000-00008A090000}"/>
    <hyperlink ref="B2648" r:id="rId2444" xr:uid="{00000000-0004-0000-0000-00008B090000}"/>
    <hyperlink ref="B2649" r:id="rId2445" xr:uid="{00000000-0004-0000-0000-00008C090000}"/>
    <hyperlink ref="B2650" r:id="rId2446" xr:uid="{00000000-0004-0000-0000-00008D090000}"/>
    <hyperlink ref="B2651" r:id="rId2447" xr:uid="{00000000-0004-0000-0000-00008E090000}"/>
    <hyperlink ref="B2652" r:id="rId2448" xr:uid="{00000000-0004-0000-0000-00008F090000}"/>
    <hyperlink ref="B2653" r:id="rId2449" xr:uid="{00000000-0004-0000-0000-000090090000}"/>
    <hyperlink ref="B2654" r:id="rId2450" xr:uid="{00000000-0004-0000-0000-000091090000}"/>
    <hyperlink ref="B2655" r:id="rId2451" xr:uid="{00000000-0004-0000-0000-000092090000}"/>
    <hyperlink ref="B2656" r:id="rId2452" xr:uid="{00000000-0004-0000-0000-000093090000}"/>
    <hyperlink ref="B2657" r:id="rId2453" xr:uid="{00000000-0004-0000-0000-000094090000}"/>
    <hyperlink ref="B2658" r:id="rId2454" xr:uid="{00000000-0004-0000-0000-000095090000}"/>
    <hyperlink ref="B2659" r:id="rId2455" xr:uid="{00000000-0004-0000-0000-000096090000}"/>
    <hyperlink ref="B2660" r:id="rId2456" xr:uid="{00000000-0004-0000-0000-000097090000}"/>
    <hyperlink ref="B2662" r:id="rId2457" xr:uid="{00000000-0004-0000-0000-000098090000}"/>
    <hyperlink ref="B2664" r:id="rId2458" xr:uid="{00000000-0004-0000-0000-000099090000}"/>
    <hyperlink ref="B2665" r:id="rId2459" xr:uid="{00000000-0004-0000-0000-00009A090000}"/>
    <hyperlink ref="B2666" r:id="rId2460" xr:uid="{00000000-0004-0000-0000-00009B090000}"/>
    <hyperlink ref="B2667" r:id="rId2461" xr:uid="{00000000-0004-0000-0000-00009C090000}"/>
    <hyperlink ref="B2668" r:id="rId2462" xr:uid="{00000000-0004-0000-0000-00009D090000}"/>
    <hyperlink ref="B2669" r:id="rId2463" xr:uid="{00000000-0004-0000-0000-00009E090000}"/>
    <hyperlink ref="B2670" r:id="rId2464" xr:uid="{00000000-0004-0000-0000-00009F090000}"/>
    <hyperlink ref="B2671" r:id="rId2465" xr:uid="{00000000-0004-0000-0000-0000A0090000}"/>
    <hyperlink ref="B2672" r:id="rId2466" xr:uid="{00000000-0004-0000-0000-0000A1090000}"/>
    <hyperlink ref="B2673" r:id="rId2467" xr:uid="{00000000-0004-0000-0000-0000A2090000}"/>
    <hyperlink ref="B2674" r:id="rId2468" xr:uid="{00000000-0004-0000-0000-0000A3090000}"/>
    <hyperlink ref="B2675" r:id="rId2469" xr:uid="{00000000-0004-0000-0000-0000A4090000}"/>
    <hyperlink ref="B2676" r:id="rId2470" xr:uid="{00000000-0004-0000-0000-0000A5090000}"/>
    <hyperlink ref="B2677" r:id="rId2471" xr:uid="{00000000-0004-0000-0000-0000A6090000}"/>
    <hyperlink ref="B2678" r:id="rId2472" xr:uid="{00000000-0004-0000-0000-0000A7090000}"/>
    <hyperlink ref="B2679" r:id="rId2473" xr:uid="{00000000-0004-0000-0000-0000A8090000}"/>
    <hyperlink ref="B2680" r:id="rId2474" xr:uid="{00000000-0004-0000-0000-0000A9090000}"/>
    <hyperlink ref="B2681" r:id="rId2475" xr:uid="{00000000-0004-0000-0000-0000AA090000}"/>
    <hyperlink ref="B2682" r:id="rId2476" xr:uid="{00000000-0004-0000-0000-0000AB090000}"/>
    <hyperlink ref="B2683" r:id="rId2477" xr:uid="{00000000-0004-0000-0000-0000AC090000}"/>
    <hyperlink ref="B2684" r:id="rId2478" xr:uid="{00000000-0004-0000-0000-0000AD090000}"/>
    <hyperlink ref="B2685" r:id="rId2479" xr:uid="{00000000-0004-0000-0000-0000AE090000}"/>
    <hyperlink ref="B2686" r:id="rId2480" xr:uid="{00000000-0004-0000-0000-0000AF090000}"/>
    <hyperlink ref="B2687" r:id="rId2481" xr:uid="{00000000-0004-0000-0000-0000B0090000}"/>
    <hyperlink ref="B2688" r:id="rId2482" xr:uid="{00000000-0004-0000-0000-0000B1090000}"/>
    <hyperlink ref="B2689" r:id="rId2483" xr:uid="{00000000-0004-0000-0000-0000B2090000}"/>
    <hyperlink ref="B2690" r:id="rId2484" xr:uid="{00000000-0004-0000-0000-0000B3090000}"/>
    <hyperlink ref="B2691" r:id="rId2485" xr:uid="{00000000-0004-0000-0000-0000B4090000}"/>
    <hyperlink ref="B2692" r:id="rId2486" xr:uid="{00000000-0004-0000-0000-0000B5090000}"/>
    <hyperlink ref="B2693" r:id="rId2487" xr:uid="{00000000-0004-0000-0000-0000B6090000}"/>
    <hyperlink ref="B2695" r:id="rId2488" xr:uid="{00000000-0004-0000-0000-0000B7090000}"/>
    <hyperlink ref="B2696" r:id="rId2489" xr:uid="{00000000-0004-0000-0000-0000B8090000}"/>
    <hyperlink ref="B2697" r:id="rId2490" xr:uid="{00000000-0004-0000-0000-0000B9090000}"/>
    <hyperlink ref="B2698" r:id="rId2491" xr:uid="{00000000-0004-0000-0000-0000BA090000}"/>
    <hyperlink ref="B2699" r:id="rId2492" xr:uid="{00000000-0004-0000-0000-0000BB090000}"/>
    <hyperlink ref="B2700" r:id="rId2493" xr:uid="{00000000-0004-0000-0000-0000BC090000}"/>
    <hyperlink ref="B2701" r:id="rId2494" xr:uid="{00000000-0004-0000-0000-0000BD090000}"/>
    <hyperlink ref="B2702" r:id="rId2495" xr:uid="{00000000-0004-0000-0000-0000BE090000}"/>
    <hyperlink ref="B2703" r:id="rId2496" xr:uid="{00000000-0004-0000-0000-0000BF090000}"/>
    <hyperlink ref="B2704" r:id="rId2497" xr:uid="{00000000-0004-0000-0000-0000C0090000}"/>
    <hyperlink ref="B2705" r:id="rId2498" xr:uid="{00000000-0004-0000-0000-0000C1090000}"/>
    <hyperlink ref="B2706" r:id="rId2499" xr:uid="{00000000-0004-0000-0000-0000C2090000}"/>
    <hyperlink ref="B2707" r:id="rId2500" xr:uid="{00000000-0004-0000-0000-0000C3090000}"/>
    <hyperlink ref="B2708" r:id="rId2501" xr:uid="{00000000-0004-0000-0000-0000C4090000}"/>
    <hyperlink ref="B2709" r:id="rId2502" xr:uid="{00000000-0004-0000-0000-0000C5090000}"/>
    <hyperlink ref="B2710" r:id="rId2503" xr:uid="{00000000-0004-0000-0000-0000C6090000}"/>
    <hyperlink ref="B2711" r:id="rId2504" xr:uid="{00000000-0004-0000-0000-0000C7090000}"/>
    <hyperlink ref="B2712" r:id="rId2505" xr:uid="{00000000-0004-0000-0000-0000C8090000}"/>
    <hyperlink ref="B2713" r:id="rId2506" xr:uid="{00000000-0004-0000-0000-0000C9090000}"/>
    <hyperlink ref="B2714" r:id="rId2507" xr:uid="{00000000-0004-0000-0000-0000CA090000}"/>
    <hyperlink ref="B2716" r:id="rId2508" xr:uid="{00000000-0004-0000-0000-0000CB090000}"/>
    <hyperlink ref="B2717" r:id="rId2509" xr:uid="{00000000-0004-0000-0000-0000CC090000}"/>
    <hyperlink ref="B2718" r:id="rId2510" xr:uid="{00000000-0004-0000-0000-0000CD090000}"/>
    <hyperlink ref="B2719" r:id="rId2511" xr:uid="{00000000-0004-0000-0000-0000CE090000}"/>
    <hyperlink ref="B2721" r:id="rId2512" xr:uid="{00000000-0004-0000-0000-0000CF090000}"/>
    <hyperlink ref="B2722" r:id="rId2513" xr:uid="{00000000-0004-0000-0000-0000D0090000}"/>
    <hyperlink ref="B2723" r:id="rId2514" xr:uid="{00000000-0004-0000-0000-0000D1090000}"/>
    <hyperlink ref="B2724" r:id="rId2515" xr:uid="{00000000-0004-0000-0000-0000D2090000}"/>
    <hyperlink ref="B2725" r:id="rId2516" xr:uid="{00000000-0004-0000-0000-0000D3090000}"/>
    <hyperlink ref="B2726" r:id="rId2517" xr:uid="{00000000-0004-0000-0000-0000D4090000}"/>
    <hyperlink ref="B2727" r:id="rId2518" xr:uid="{00000000-0004-0000-0000-0000D5090000}"/>
    <hyperlink ref="B2728" r:id="rId2519" xr:uid="{00000000-0004-0000-0000-0000D6090000}"/>
    <hyperlink ref="B2729" r:id="rId2520" xr:uid="{00000000-0004-0000-0000-0000D7090000}"/>
    <hyperlink ref="B2730" r:id="rId2521" xr:uid="{00000000-0004-0000-0000-0000D8090000}"/>
    <hyperlink ref="B2731" r:id="rId2522" xr:uid="{00000000-0004-0000-0000-0000D9090000}"/>
    <hyperlink ref="B2732" r:id="rId2523" xr:uid="{00000000-0004-0000-0000-0000DA090000}"/>
    <hyperlink ref="B2734" r:id="rId2524" xr:uid="{00000000-0004-0000-0000-0000DB090000}"/>
    <hyperlink ref="B2735" r:id="rId2525" xr:uid="{00000000-0004-0000-0000-0000DC090000}"/>
    <hyperlink ref="B2736" r:id="rId2526" xr:uid="{00000000-0004-0000-0000-0000DD090000}"/>
    <hyperlink ref="B2738" r:id="rId2527" xr:uid="{00000000-0004-0000-0000-0000DE090000}"/>
    <hyperlink ref="B2739" r:id="rId2528" xr:uid="{00000000-0004-0000-0000-0000DF090000}"/>
    <hyperlink ref="B2740" r:id="rId2529" xr:uid="{00000000-0004-0000-0000-0000E0090000}"/>
    <hyperlink ref="B2741" r:id="rId2530" xr:uid="{00000000-0004-0000-0000-0000E1090000}"/>
    <hyperlink ref="B2742" r:id="rId2531" xr:uid="{00000000-0004-0000-0000-0000E2090000}"/>
    <hyperlink ref="B2743" r:id="rId2532" xr:uid="{00000000-0004-0000-0000-0000E3090000}"/>
    <hyperlink ref="B2744" r:id="rId2533" xr:uid="{00000000-0004-0000-0000-0000E4090000}"/>
    <hyperlink ref="B2745" r:id="rId2534" xr:uid="{00000000-0004-0000-0000-0000E5090000}"/>
    <hyperlink ref="B2746" r:id="rId2535" xr:uid="{00000000-0004-0000-0000-0000E6090000}"/>
    <hyperlink ref="B2747" r:id="rId2536" xr:uid="{00000000-0004-0000-0000-0000E7090000}"/>
    <hyperlink ref="B2748" r:id="rId2537" xr:uid="{00000000-0004-0000-0000-0000E8090000}"/>
    <hyperlink ref="B2749" r:id="rId2538" xr:uid="{00000000-0004-0000-0000-0000E9090000}"/>
    <hyperlink ref="B2750" r:id="rId2539" xr:uid="{00000000-0004-0000-0000-0000EA090000}"/>
    <hyperlink ref="B2751" r:id="rId2540" xr:uid="{00000000-0004-0000-0000-0000EB090000}"/>
    <hyperlink ref="B2752" r:id="rId2541" xr:uid="{00000000-0004-0000-0000-0000EC090000}"/>
    <hyperlink ref="B2753" r:id="rId2542" xr:uid="{00000000-0004-0000-0000-0000ED090000}"/>
    <hyperlink ref="B2754" r:id="rId2543" xr:uid="{00000000-0004-0000-0000-0000EE090000}"/>
    <hyperlink ref="B2755" r:id="rId2544" xr:uid="{00000000-0004-0000-0000-0000EF090000}"/>
    <hyperlink ref="B2756" r:id="rId2545" xr:uid="{00000000-0004-0000-0000-0000F0090000}"/>
    <hyperlink ref="B2757" r:id="rId2546" xr:uid="{00000000-0004-0000-0000-0000F1090000}"/>
    <hyperlink ref="B2758" r:id="rId2547" xr:uid="{00000000-0004-0000-0000-0000F2090000}"/>
    <hyperlink ref="B2759" r:id="rId2548" xr:uid="{00000000-0004-0000-0000-0000F3090000}"/>
    <hyperlink ref="B2760" r:id="rId2549" xr:uid="{00000000-0004-0000-0000-0000F4090000}"/>
    <hyperlink ref="B2761" r:id="rId2550" xr:uid="{00000000-0004-0000-0000-0000F5090000}"/>
    <hyperlink ref="B2762" r:id="rId2551" xr:uid="{00000000-0004-0000-0000-0000F6090000}"/>
    <hyperlink ref="B2763" r:id="rId2552" xr:uid="{00000000-0004-0000-0000-0000F7090000}"/>
    <hyperlink ref="B2764" r:id="rId2553" xr:uid="{00000000-0004-0000-0000-0000F8090000}"/>
    <hyperlink ref="B2765" r:id="rId2554" xr:uid="{00000000-0004-0000-0000-0000F9090000}"/>
    <hyperlink ref="B2766" r:id="rId2555" xr:uid="{00000000-0004-0000-0000-0000FA090000}"/>
    <hyperlink ref="B2767" r:id="rId2556" xr:uid="{00000000-0004-0000-0000-0000FB090000}"/>
    <hyperlink ref="B2768" r:id="rId2557" xr:uid="{00000000-0004-0000-0000-0000FC090000}"/>
    <hyperlink ref="B2769" r:id="rId2558" xr:uid="{00000000-0004-0000-0000-0000FD090000}"/>
    <hyperlink ref="B2771" r:id="rId2559" xr:uid="{00000000-0004-0000-0000-0000FE090000}"/>
    <hyperlink ref="B2772" r:id="rId2560" xr:uid="{00000000-0004-0000-0000-0000FF090000}"/>
    <hyperlink ref="B2773" r:id="rId2561" xr:uid="{00000000-0004-0000-0000-0000000A0000}"/>
    <hyperlink ref="B2774" r:id="rId2562" xr:uid="{00000000-0004-0000-0000-0000010A0000}"/>
    <hyperlink ref="B2775" r:id="rId2563" xr:uid="{00000000-0004-0000-0000-0000020A0000}"/>
    <hyperlink ref="B2776" r:id="rId2564" xr:uid="{00000000-0004-0000-0000-0000030A0000}"/>
    <hyperlink ref="B2777" r:id="rId2565" xr:uid="{00000000-0004-0000-0000-0000040A0000}"/>
    <hyperlink ref="B2778" r:id="rId2566" xr:uid="{00000000-0004-0000-0000-0000050A0000}"/>
    <hyperlink ref="B2779" r:id="rId2567" xr:uid="{00000000-0004-0000-0000-0000060A0000}"/>
    <hyperlink ref="B2780" r:id="rId2568" xr:uid="{00000000-0004-0000-0000-0000070A0000}"/>
    <hyperlink ref="B2781" r:id="rId2569" xr:uid="{00000000-0004-0000-0000-0000080A0000}"/>
    <hyperlink ref="B2782" r:id="rId2570" xr:uid="{00000000-0004-0000-0000-0000090A0000}"/>
    <hyperlink ref="B2783" r:id="rId2571" xr:uid="{00000000-0004-0000-0000-00000A0A0000}"/>
    <hyperlink ref="B2784" r:id="rId2572" xr:uid="{00000000-0004-0000-0000-00000B0A0000}"/>
    <hyperlink ref="B2785" r:id="rId2573" xr:uid="{00000000-0004-0000-0000-00000C0A0000}"/>
    <hyperlink ref="B2786" r:id="rId2574" xr:uid="{00000000-0004-0000-0000-00000D0A0000}"/>
    <hyperlink ref="B2787" r:id="rId2575" xr:uid="{00000000-0004-0000-0000-00000E0A0000}"/>
    <hyperlink ref="B2788" r:id="rId2576" xr:uid="{00000000-0004-0000-0000-00000F0A0000}"/>
    <hyperlink ref="B2790" r:id="rId2577" xr:uid="{00000000-0004-0000-0000-0000100A0000}"/>
    <hyperlink ref="B2791" r:id="rId2578" xr:uid="{00000000-0004-0000-0000-0000110A0000}"/>
    <hyperlink ref="B2792" r:id="rId2579" xr:uid="{00000000-0004-0000-0000-0000120A0000}"/>
    <hyperlink ref="B2793" r:id="rId2580" xr:uid="{00000000-0004-0000-0000-0000130A0000}"/>
    <hyperlink ref="B2794" r:id="rId2581" xr:uid="{00000000-0004-0000-0000-0000140A0000}"/>
    <hyperlink ref="B2795" r:id="rId2582" xr:uid="{00000000-0004-0000-0000-0000150A0000}"/>
    <hyperlink ref="B2797" r:id="rId2583" xr:uid="{00000000-0004-0000-0000-0000160A0000}"/>
    <hyperlink ref="B2798" r:id="rId2584" display="0" xr:uid="{00000000-0004-0000-0000-0000170A0000}"/>
    <hyperlink ref="B2799" r:id="rId2585" display="0" xr:uid="{00000000-0004-0000-0000-0000180A0000}"/>
    <hyperlink ref="B2800" r:id="rId2586" display="0" xr:uid="{00000000-0004-0000-0000-0000190A0000}"/>
    <hyperlink ref="B2801" r:id="rId2587" xr:uid="{00000000-0004-0000-0000-00001A0A0000}"/>
    <hyperlink ref="B2802" r:id="rId2588" xr:uid="{00000000-0004-0000-0000-00001B0A0000}"/>
    <hyperlink ref="B2803" r:id="rId2589" xr:uid="{00000000-0004-0000-0000-00001C0A0000}"/>
    <hyperlink ref="B2804" r:id="rId2590" xr:uid="{00000000-0004-0000-0000-00001D0A0000}"/>
    <hyperlink ref="B2805" r:id="rId2591" xr:uid="{00000000-0004-0000-0000-00001E0A0000}"/>
    <hyperlink ref="B2806" r:id="rId2592" xr:uid="{00000000-0004-0000-0000-00001F0A0000}"/>
    <hyperlink ref="B2807" r:id="rId2593" xr:uid="{00000000-0004-0000-0000-0000200A0000}"/>
    <hyperlink ref="B2808" r:id="rId2594" xr:uid="{00000000-0004-0000-0000-0000210A0000}"/>
    <hyperlink ref="B2810" r:id="rId2595" xr:uid="{00000000-0004-0000-0000-0000220A0000}"/>
    <hyperlink ref="B2811" r:id="rId2596" xr:uid="{00000000-0004-0000-0000-0000230A0000}"/>
    <hyperlink ref="B2813" r:id="rId2597" xr:uid="{00000000-0004-0000-0000-0000240A0000}"/>
    <hyperlink ref="B2814" r:id="rId2598" xr:uid="{00000000-0004-0000-0000-0000250A0000}"/>
    <hyperlink ref="B2815" r:id="rId2599" xr:uid="{00000000-0004-0000-0000-0000260A0000}"/>
    <hyperlink ref="B2816" r:id="rId2600" xr:uid="{00000000-0004-0000-0000-0000270A0000}"/>
    <hyperlink ref="B2817" r:id="rId2601" xr:uid="{00000000-0004-0000-0000-0000280A0000}"/>
    <hyperlink ref="B2818" r:id="rId2602" xr:uid="{00000000-0004-0000-0000-0000290A0000}"/>
    <hyperlink ref="B2820" r:id="rId2603" xr:uid="{00000000-0004-0000-0000-00002A0A0000}"/>
    <hyperlink ref="B2821" r:id="rId2604" xr:uid="{00000000-0004-0000-0000-00002B0A0000}"/>
    <hyperlink ref="B2822" r:id="rId2605" xr:uid="{00000000-0004-0000-0000-00002C0A0000}"/>
    <hyperlink ref="B2823" r:id="rId2606" xr:uid="{00000000-0004-0000-0000-00002D0A0000}"/>
    <hyperlink ref="B2824" r:id="rId2607" xr:uid="{00000000-0004-0000-0000-00002E0A0000}"/>
    <hyperlink ref="B2825" r:id="rId2608" xr:uid="{00000000-0004-0000-0000-00002F0A0000}"/>
    <hyperlink ref="B2826" r:id="rId2609" xr:uid="{00000000-0004-0000-0000-0000300A0000}"/>
    <hyperlink ref="B2827" r:id="rId2610" xr:uid="{00000000-0004-0000-0000-0000310A0000}"/>
    <hyperlink ref="B2828" r:id="rId2611" xr:uid="{00000000-0004-0000-0000-0000320A0000}"/>
    <hyperlink ref="B2829" r:id="rId2612" xr:uid="{00000000-0004-0000-0000-0000330A0000}"/>
    <hyperlink ref="B2830" r:id="rId2613" xr:uid="{00000000-0004-0000-0000-0000340A0000}"/>
    <hyperlink ref="B2832" r:id="rId2614" xr:uid="{00000000-0004-0000-0000-0000350A0000}"/>
    <hyperlink ref="B2833" r:id="rId2615" xr:uid="{00000000-0004-0000-0000-0000360A0000}"/>
    <hyperlink ref="B2834" r:id="rId2616" xr:uid="{00000000-0004-0000-0000-0000370A0000}"/>
    <hyperlink ref="B2835" r:id="rId2617" xr:uid="{00000000-0004-0000-0000-0000380A0000}"/>
    <hyperlink ref="B2836" r:id="rId2618" xr:uid="{00000000-0004-0000-0000-0000390A0000}"/>
    <hyperlink ref="B2837" r:id="rId2619" xr:uid="{00000000-0004-0000-0000-00003A0A0000}"/>
    <hyperlink ref="B2838" r:id="rId2620" xr:uid="{00000000-0004-0000-0000-00003B0A0000}"/>
    <hyperlink ref="B2839" r:id="rId2621" xr:uid="{00000000-0004-0000-0000-00003C0A0000}"/>
    <hyperlink ref="B2840" r:id="rId2622" xr:uid="{00000000-0004-0000-0000-00003D0A0000}"/>
    <hyperlink ref="B2841" r:id="rId2623" xr:uid="{00000000-0004-0000-0000-00003E0A0000}"/>
    <hyperlink ref="B2842" r:id="rId2624" xr:uid="{00000000-0004-0000-0000-00003F0A0000}"/>
    <hyperlink ref="B2843" r:id="rId2625" xr:uid="{00000000-0004-0000-0000-0000400A0000}"/>
    <hyperlink ref="B2844" r:id="rId2626" xr:uid="{00000000-0004-0000-0000-0000410A0000}"/>
    <hyperlink ref="B2845" r:id="rId2627" xr:uid="{00000000-0004-0000-0000-0000420A0000}"/>
    <hyperlink ref="B2847" r:id="rId2628" xr:uid="{00000000-0004-0000-0000-0000430A0000}"/>
    <hyperlink ref="B2848" r:id="rId2629" xr:uid="{00000000-0004-0000-0000-0000440A0000}"/>
    <hyperlink ref="B2849" r:id="rId2630" xr:uid="{00000000-0004-0000-0000-0000450A0000}"/>
    <hyperlink ref="B2850" r:id="rId2631" xr:uid="{00000000-0004-0000-0000-0000460A0000}"/>
    <hyperlink ref="B2851" r:id="rId2632" xr:uid="{00000000-0004-0000-0000-0000470A0000}"/>
    <hyperlink ref="B2852" r:id="rId2633" xr:uid="{00000000-0004-0000-0000-0000480A0000}"/>
    <hyperlink ref="B2853" r:id="rId2634" xr:uid="{00000000-0004-0000-0000-0000490A0000}"/>
    <hyperlink ref="B2854" r:id="rId2635" xr:uid="{00000000-0004-0000-0000-00004A0A0000}"/>
    <hyperlink ref="B2855" r:id="rId2636" xr:uid="{00000000-0004-0000-0000-00004B0A0000}"/>
    <hyperlink ref="B2856" r:id="rId2637" xr:uid="{00000000-0004-0000-0000-00004C0A0000}"/>
    <hyperlink ref="B2857" r:id="rId2638" xr:uid="{00000000-0004-0000-0000-00004D0A0000}"/>
    <hyperlink ref="B2858" r:id="rId2639" xr:uid="{00000000-0004-0000-0000-00004E0A0000}"/>
    <hyperlink ref="B2859" r:id="rId2640" xr:uid="{00000000-0004-0000-0000-00004F0A0000}"/>
    <hyperlink ref="B2860" r:id="rId2641" xr:uid="{00000000-0004-0000-0000-0000500A0000}"/>
    <hyperlink ref="B2861" r:id="rId2642" xr:uid="{00000000-0004-0000-0000-0000510A0000}"/>
    <hyperlink ref="B2862" r:id="rId2643" xr:uid="{00000000-0004-0000-0000-0000520A0000}"/>
    <hyperlink ref="B2863" r:id="rId2644" xr:uid="{00000000-0004-0000-0000-0000530A0000}"/>
    <hyperlink ref="B2864" r:id="rId2645" xr:uid="{00000000-0004-0000-0000-0000540A0000}"/>
    <hyperlink ref="B2865" r:id="rId2646" xr:uid="{00000000-0004-0000-0000-0000550A0000}"/>
    <hyperlink ref="B2866" r:id="rId2647" xr:uid="{00000000-0004-0000-0000-0000560A0000}"/>
    <hyperlink ref="B2867" r:id="rId2648" xr:uid="{00000000-0004-0000-0000-0000570A0000}"/>
    <hyperlink ref="B2868" r:id="rId2649" xr:uid="{00000000-0004-0000-0000-0000580A0000}"/>
    <hyperlink ref="B2869" r:id="rId2650" xr:uid="{00000000-0004-0000-0000-0000590A0000}"/>
    <hyperlink ref="B2870" r:id="rId2651" xr:uid="{00000000-0004-0000-0000-00005A0A0000}"/>
    <hyperlink ref="B2871" r:id="rId2652" xr:uid="{00000000-0004-0000-0000-00005B0A0000}"/>
    <hyperlink ref="B2872" r:id="rId2653" xr:uid="{00000000-0004-0000-0000-00005C0A0000}"/>
    <hyperlink ref="B2873" r:id="rId2654" xr:uid="{00000000-0004-0000-0000-00005D0A0000}"/>
    <hyperlink ref="B2874" r:id="rId2655" xr:uid="{00000000-0004-0000-0000-00005E0A0000}"/>
    <hyperlink ref="B2875" r:id="rId2656" xr:uid="{00000000-0004-0000-0000-00005F0A0000}"/>
    <hyperlink ref="B2876" r:id="rId2657" xr:uid="{00000000-0004-0000-0000-0000600A0000}"/>
    <hyperlink ref="B2877" r:id="rId2658" xr:uid="{00000000-0004-0000-0000-0000610A0000}"/>
    <hyperlink ref="B2878" r:id="rId2659" xr:uid="{00000000-0004-0000-0000-0000620A0000}"/>
    <hyperlink ref="B2879" r:id="rId2660" xr:uid="{00000000-0004-0000-0000-0000630A0000}"/>
    <hyperlink ref="B2880" r:id="rId2661" xr:uid="{00000000-0004-0000-0000-0000640A0000}"/>
    <hyperlink ref="B2881" r:id="rId2662" xr:uid="{00000000-0004-0000-0000-0000650A0000}"/>
    <hyperlink ref="B2882" r:id="rId2663" xr:uid="{00000000-0004-0000-0000-0000660A0000}"/>
    <hyperlink ref="B2883" r:id="rId2664" xr:uid="{00000000-0004-0000-0000-0000670A0000}"/>
    <hyperlink ref="B2884" r:id="rId2665" xr:uid="{00000000-0004-0000-0000-0000680A0000}"/>
    <hyperlink ref="B2885" r:id="rId2666" xr:uid="{00000000-0004-0000-0000-0000690A0000}"/>
    <hyperlink ref="B2886" r:id="rId2667" xr:uid="{00000000-0004-0000-0000-00006A0A0000}"/>
    <hyperlink ref="B2887" r:id="rId2668" xr:uid="{00000000-0004-0000-0000-00006B0A0000}"/>
    <hyperlink ref="B2888" r:id="rId2669" xr:uid="{00000000-0004-0000-0000-00006C0A0000}"/>
    <hyperlink ref="B2889" r:id="rId2670" xr:uid="{00000000-0004-0000-0000-00006D0A0000}"/>
    <hyperlink ref="B2890" r:id="rId2671" xr:uid="{00000000-0004-0000-0000-00006E0A0000}"/>
    <hyperlink ref="B2891" r:id="rId2672" xr:uid="{00000000-0004-0000-0000-00006F0A0000}"/>
    <hyperlink ref="B2892" r:id="rId2673" xr:uid="{00000000-0004-0000-0000-0000700A0000}"/>
    <hyperlink ref="B2894" r:id="rId2674" xr:uid="{00000000-0004-0000-0000-0000710A0000}"/>
    <hyperlink ref="B2895" r:id="rId2675" xr:uid="{00000000-0004-0000-0000-0000720A0000}"/>
    <hyperlink ref="B2896" r:id="rId2676" xr:uid="{00000000-0004-0000-0000-0000730A0000}"/>
    <hyperlink ref="B2897" r:id="rId2677" xr:uid="{00000000-0004-0000-0000-0000740A0000}"/>
    <hyperlink ref="B2898" r:id="rId2678" xr:uid="{00000000-0004-0000-0000-0000750A0000}"/>
    <hyperlink ref="B2899" r:id="rId2679" xr:uid="{00000000-0004-0000-0000-0000760A0000}"/>
    <hyperlink ref="B2900" r:id="rId2680" xr:uid="{00000000-0004-0000-0000-0000770A0000}"/>
    <hyperlink ref="B2901" r:id="rId2681" xr:uid="{00000000-0004-0000-0000-0000780A0000}"/>
    <hyperlink ref="B2902" r:id="rId2682" xr:uid="{00000000-0004-0000-0000-0000790A0000}"/>
    <hyperlink ref="B2903" r:id="rId2683" xr:uid="{00000000-0004-0000-0000-00007A0A0000}"/>
    <hyperlink ref="B2904" r:id="rId2684" xr:uid="{00000000-0004-0000-0000-00007B0A0000}"/>
    <hyperlink ref="B2905" r:id="rId2685" xr:uid="{00000000-0004-0000-0000-00007C0A0000}"/>
    <hyperlink ref="B2906" r:id="rId2686" xr:uid="{00000000-0004-0000-0000-00007D0A0000}"/>
    <hyperlink ref="B2907" r:id="rId2687" xr:uid="{00000000-0004-0000-0000-00007E0A0000}"/>
    <hyperlink ref="B2908" r:id="rId2688" xr:uid="{00000000-0004-0000-0000-00007F0A0000}"/>
    <hyperlink ref="B2909" r:id="rId2689" xr:uid="{00000000-0004-0000-0000-0000800A0000}"/>
    <hyperlink ref="B2910" r:id="rId2690" xr:uid="{00000000-0004-0000-0000-0000810A0000}"/>
    <hyperlink ref="B2911" r:id="rId2691" xr:uid="{00000000-0004-0000-0000-0000820A0000}"/>
    <hyperlink ref="B2912" r:id="rId2692" xr:uid="{00000000-0004-0000-0000-0000830A0000}"/>
    <hyperlink ref="B2913" r:id="rId2693" xr:uid="{00000000-0004-0000-0000-0000840A0000}"/>
    <hyperlink ref="B2914" r:id="rId2694" xr:uid="{00000000-0004-0000-0000-0000850A0000}"/>
    <hyperlink ref="B2915" r:id="rId2695" xr:uid="{00000000-0004-0000-0000-0000860A0000}"/>
    <hyperlink ref="B2916" r:id="rId2696" xr:uid="{00000000-0004-0000-0000-0000870A0000}"/>
    <hyperlink ref="B2917" r:id="rId2697" xr:uid="{00000000-0004-0000-0000-0000880A0000}"/>
    <hyperlink ref="B2918" r:id="rId2698" xr:uid="{00000000-0004-0000-0000-0000890A0000}"/>
    <hyperlink ref="B2919" r:id="rId2699" xr:uid="{00000000-0004-0000-0000-00008A0A0000}"/>
    <hyperlink ref="B2920" r:id="rId2700" xr:uid="{00000000-0004-0000-0000-00008B0A0000}"/>
    <hyperlink ref="B2921" r:id="rId2701" xr:uid="{00000000-0004-0000-0000-00008C0A0000}"/>
    <hyperlink ref="B2922" r:id="rId2702" xr:uid="{00000000-0004-0000-0000-00008D0A0000}"/>
    <hyperlink ref="B2923" r:id="rId2703" xr:uid="{00000000-0004-0000-0000-00008E0A0000}"/>
    <hyperlink ref="B2924" r:id="rId2704" xr:uid="{00000000-0004-0000-0000-00008F0A0000}"/>
    <hyperlink ref="B2925" r:id="rId2705" xr:uid="{00000000-0004-0000-0000-0000900A0000}"/>
    <hyperlink ref="B2926" r:id="rId2706" xr:uid="{00000000-0004-0000-0000-0000910A0000}"/>
    <hyperlink ref="B2927" r:id="rId2707" xr:uid="{00000000-0004-0000-0000-0000920A0000}"/>
    <hyperlink ref="B2928" r:id="rId2708" xr:uid="{00000000-0004-0000-0000-0000930A0000}"/>
    <hyperlink ref="B2929" r:id="rId2709" xr:uid="{00000000-0004-0000-0000-0000940A0000}"/>
    <hyperlink ref="B2930" r:id="rId2710" xr:uid="{00000000-0004-0000-0000-0000950A0000}"/>
    <hyperlink ref="B2931" r:id="rId2711" xr:uid="{00000000-0004-0000-0000-0000960A0000}"/>
    <hyperlink ref="B2932" r:id="rId2712" xr:uid="{00000000-0004-0000-0000-0000970A0000}"/>
    <hyperlink ref="B2933" r:id="rId2713" xr:uid="{00000000-0004-0000-0000-0000980A0000}"/>
    <hyperlink ref="B2934" r:id="rId2714" xr:uid="{00000000-0004-0000-0000-0000990A0000}"/>
    <hyperlink ref="B2935" r:id="rId2715" xr:uid="{00000000-0004-0000-0000-00009A0A0000}"/>
    <hyperlink ref="B2936" r:id="rId2716" xr:uid="{00000000-0004-0000-0000-00009B0A0000}"/>
    <hyperlink ref="B2937" r:id="rId2717" xr:uid="{00000000-0004-0000-0000-00009C0A0000}"/>
    <hyperlink ref="B2938" r:id="rId2718" xr:uid="{00000000-0004-0000-0000-00009D0A0000}"/>
    <hyperlink ref="B2939" r:id="rId2719" xr:uid="{00000000-0004-0000-0000-00009E0A0000}"/>
    <hyperlink ref="B2940" r:id="rId2720" xr:uid="{00000000-0004-0000-0000-00009F0A0000}"/>
    <hyperlink ref="B2941" r:id="rId2721" xr:uid="{00000000-0004-0000-0000-0000A00A0000}"/>
    <hyperlink ref="B2942" r:id="rId2722" xr:uid="{00000000-0004-0000-0000-0000A10A0000}"/>
    <hyperlink ref="B2943" r:id="rId2723" xr:uid="{00000000-0004-0000-0000-0000A20A0000}"/>
    <hyperlink ref="B2944" r:id="rId2724" xr:uid="{00000000-0004-0000-0000-0000A30A0000}"/>
    <hyperlink ref="B2945" r:id="rId2725" xr:uid="{00000000-0004-0000-0000-0000A40A0000}"/>
    <hyperlink ref="B2946" r:id="rId2726" xr:uid="{00000000-0004-0000-0000-0000A50A0000}"/>
    <hyperlink ref="B2947" r:id="rId2727" xr:uid="{00000000-0004-0000-0000-0000A60A0000}"/>
    <hyperlink ref="B2948" r:id="rId2728" xr:uid="{00000000-0004-0000-0000-0000A70A0000}"/>
    <hyperlink ref="B2949" r:id="rId2729" xr:uid="{00000000-0004-0000-0000-0000A80A0000}"/>
    <hyperlink ref="B2950" r:id="rId2730" xr:uid="{00000000-0004-0000-0000-0000A90A0000}"/>
    <hyperlink ref="B2951" r:id="rId2731" xr:uid="{00000000-0004-0000-0000-0000AA0A0000}"/>
    <hyperlink ref="B2952" r:id="rId2732" xr:uid="{00000000-0004-0000-0000-0000AB0A0000}"/>
    <hyperlink ref="B2953" r:id="rId2733" xr:uid="{00000000-0004-0000-0000-0000AC0A0000}"/>
    <hyperlink ref="B2954" r:id="rId2734" xr:uid="{00000000-0004-0000-0000-0000AD0A0000}"/>
    <hyperlink ref="B2955" r:id="rId2735" xr:uid="{00000000-0004-0000-0000-0000AE0A0000}"/>
    <hyperlink ref="B2956" r:id="rId2736" xr:uid="{00000000-0004-0000-0000-0000AF0A0000}"/>
    <hyperlink ref="B2957" r:id="rId2737" xr:uid="{00000000-0004-0000-0000-0000B00A0000}"/>
    <hyperlink ref="B2958" r:id="rId2738" xr:uid="{00000000-0004-0000-0000-0000B10A0000}"/>
    <hyperlink ref="B2959" r:id="rId2739" xr:uid="{00000000-0004-0000-0000-0000B20A0000}"/>
    <hyperlink ref="B2960" r:id="rId2740" xr:uid="{00000000-0004-0000-0000-0000B30A0000}"/>
    <hyperlink ref="B2961" r:id="rId2741" xr:uid="{00000000-0004-0000-0000-0000B40A0000}"/>
    <hyperlink ref="B2962" r:id="rId2742" xr:uid="{00000000-0004-0000-0000-0000B50A0000}"/>
    <hyperlink ref="B2963" r:id="rId2743" xr:uid="{00000000-0004-0000-0000-0000B60A0000}"/>
    <hyperlink ref="B2964" r:id="rId2744" xr:uid="{00000000-0004-0000-0000-0000B70A0000}"/>
    <hyperlink ref="B2965" r:id="rId2745" xr:uid="{00000000-0004-0000-0000-0000B80A0000}"/>
    <hyperlink ref="B2966" r:id="rId2746" xr:uid="{00000000-0004-0000-0000-0000B90A0000}"/>
    <hyperlink ref="B2967" r:id="rId2747" xr:uid="{00000000-0004-0000-0000-0000BA0A0000}"/>
    <hyperlink ref="B2968" r:id="rId2748" xr:uid="{00000000-0004-0000-0000-0000BB0A0000}"/>
    <hyperlink ref="B2969" r:id="rId2749" xr:uid="{00000000-0004-0000-0000-0000BC0A0000}"/>
    <hyperlink ref="B2970" r:id="rId2750" xr:uid="{00000000-0004-0000-0000-0000BD0A0000}"/>
    <hyperlink ref="B2971" r:id="rId2751" xr:uid="{00000000-0004-0000-0000-0000BE0A0000}"/>
    <hyperlink ref="B2972" r:id="rId2752" xr:uid="{00000000-0004-0000-0000-0000BF0A0000}"/>
    <hyperlink ref="B2973" r:id="rId2753" xr:uid="{00000000-0004-0000-0000-0000C00A0000}"/>
    <hyperlink ref="B2974" r:id="rId2754" xr:uid="{00000000-0004-0000-0000-0000C10A0000}"/>
    <hyperlink ref="B2976" r:id="rId2755" xr:uid="{00000000-0004-0000-0000-0000C20A0000}"/>
    <hyperlink ref="B2977" r:id="rId2756" xr:uid="{00000000-0004-0000-0000-0000C30A0000}"/>
    <hyperlink ref="B2978" r:id="rId2757" xr:uid="{00000000-0004-0000-0000-0000C40A0000}"/>
    <hyperlink ref="B2979" r:id="rId2758" xr:uid="{00000000-0004-0000-0000-0000C50A0000}"/>
    <hyperlink ref="B2980" r:id="rId2759" xr:uid="{00000000-0004-0000-0000-0000C60A0000}"/>
    <hyperlink ref="B2981" r:id="rId2760" xr:uid="{00000000-0004-0000-0000-0000C70A0000}"/>
    <hyperlink ref="B2982" r:id="rId2761" xr:uid="{00000000-0004-0000-0000-0000C80A0000}"/>
    <hyperlink ref="B2983" r:id="rId2762" xr:uid="{00000000-0004-0000-0000-0000C90A0000}"/>
    <hyperlink ref="B2984" r:id="rId2763" xr:uid="{00000000-0004-0000-0000-0000CA0A0000}"/>
    <hyperlink ref="B2985" r:id="rId2764" xr:uid="{00000000-0004-0000-0000-0000CB0A0000}"/>
    <hyperlink ref="B2986" r:id="rId2765" xr:uid="{00000000-0004-0000-0000-0000CC0A0000}"/>
    <hyperlink ref="B2987" r:id="rId2766" xr:uid="{00000000-0004-0000-0000-0000CD0A0000}"/>
    <hyperlink ref="B2988" r:id="rId2767" xr:uid="{00000000-0004-0000-0000-0000CE0A0000}"/>
    <hyperlink ref="B2989" r:id="rId2768" xr:uid="{00000000-0004-0000-0000-0000CF0A0000}"/>
    <hyperlink ref="B2990" r:id="rId2769" xr:uid="{00000000-0004-0000-0000-0000D00A0000}"/>
    <hyperlink ref="B2991" r:id="rId2770" xr:uid="{00000000-0004-0000-0000-0000D10A0000}"/>
    <hyperlink ref="B2992" r:id="rId2771" xr:uid="{00000000-0004-0000-0000-0000D20A0000}"/>
    <hyperlink ref="B2993" r:id="rId2772" xr:uid="{00000000-0004-0000-0000-0000D30A0000}"/>
    <hyperlink ref="B2994" r:id="rId2773" xr:uid="{00000000-0004-0000-0000-0000D40A0000}"/>
    <hyperlink ref="B2995" r:id="rId2774" xr:uid="{00000000-0004-0000-0000-0000D50A0000}"/>
    <hyperlink ref="B2996" r:id="rId2775" xr:uid="{00000000-0004-0000-0000-0000D60A0000}"/>
    <hyperlink ref="B2997" r:id="rId2776" xr:uid="{00000000-0004-0000-0000-0000D70A0000}"/>
    <hyperlink ref="B2998" r:id="rId2777" xr:uid="{00000000-0004-0000-0000-0000D80A0000}"/>
    <hyperlink ref="B2999" r:id="rId2778" xr:uid="{00000000-0004-0000-0000-0000D90A0000}"/>
    <hyperlink ref="B3000" r:id="rId2779" xr:uid="{00000000-0004-0000-0000-0000DA0A0000}"/>
    <hyperlink ref="B3001" r:id="rId2780" xr:uid="{00000000-0004-0000-0000-0000DB0A0000}"/>
    <hyperlink ref="B3002" r:id="rId2781" xr:uid="{00000000-0004-0000-0000-0000DC0A0000}"/>
    <hyperlink ref="B3003" r:id="rId2782" xr:uid="{00000000-0004-0000-0000-0000DD0A0000}"/>
    <hyperlink ref="B3004" r:id="rId2783" xr:uid="{00000000-0004-0000-0000-0000DE0A0000}"/>
    <hyperlink ref="B3005" r:id="rId2784" xr:uid="{00000000-0004-0000-0000-0000DF0A0000}"/>
    <hyperlink ref="B3006" r:id="rId2785" xr:uid="{00000000-0004-0000-0000-0000E00A0000}"/>
    <hyperlink ref="B3007" r:id="rId2786" xr:uid="{00000000-0004-0000-0000-0000E10A0000}"/>
    <hyperlink ref="B3008" r:id="rId2787" xr:uid="{00000000-0004-0000-0000-0000E20A0000}"/>
    <hyperlink ref="B3009" r:id="rId2788" xr:uid="{00000000-0004-0000-0000-0000E30A0000}"/>
    <hyperlink ref="B3010" r:id="rId2789" xr:uid="{00000000-0004-0000-0000-0000E40A0000}"/>
    <hyperlink ref="B3011" r:id="rId2790" xr:uid="{00000000-0004-0000-0000-0000E50A0000}"/>
    <hyperlink ref="B3012" r:id="rId2791" xr:uid="{00000000-0004-0000-0000-0000E60A0000}"/>
    <hyperlink ref="B3013" r:id="rId2792" xr:uid="{00000000-0004-0000-0000-0000E70A0000}"/>
    <hyperlink ref="B3014" r:id="rId2793" xr:uid="{00000000-0004-0000-0000-0000E80A0000}"/>
    <hyperlink ref="B3015" r:id="rId2794" display="0" xr:uid="{00000000-0004-0000-0000-0000E90A0000}"/>
    <hyperlink ref="B3016" r:id="rId2795" display="0" xr:uid="{00000000-0004-0000-0000-0000EA0A0000}"/>
    <hyperlink ref="B3017" r:id="rId2796" display="0" xr:uid="{00000000-0004-0000-0000-0000EB0A0000}"/>
    <hyperlink ref="B3018" r:id="rId2797" display="0" xr:uid="{00000000-0004-0000-0000-0000EC0A0000}"/>
    <hyperlink ref="B3019" r:id="rId2798" display="0" xr:uid="{00000000-0004-0000-0000-0000ED0A0000}"/>
    <hyperlink ref="B3020" r:id="rId2799" display="0" xr:uid="{00000000-0004-0000-0000-0000EE0A0000}"/>
    <hyperlink ref="B3021" r:id="rId2800" display="0" xr:uid="{00000000-0004-0000-0000-0000EF0A0000}"/>
    <hyperlink ref="B3022" r:id="rId2801" display="0" xr:uid="{00000000-0004-0000-0000-0000F00A0000}"/>
    <hyperlink ref="B3024" r:id="rId2802" display="0" xr:uid="{00000000-0004-0000-0000-0000F10A0000}"/>
    <hyperlink ref="B3025" r:id="rId2803" display="0" xr:uid="{00000000-0004-0000-0000-0000F20A0000}"/>
    <hyperlink ref="B3026" r:id="rId2804" display="0" xr:uid="{00000000-0004-0000-0000-0000F30A0000}"/>
    <hyperlink ref="B3027" r:id="rId2805" display="0" xr:uid="{00000000-0004-0000-0000-0000F40A0000}"/>
    <hyperlink ref="B3028" r:id="rId2806" display="0" xr:uid="{00000000-0004-0000-0000-0000F50A0000}"/>
    <hyperlink ref="B3029" r:id="rId2807" display="0" xr:uid="{00000000-0004-0000-0000-0000F60A0000}"/>
    <hyperlink ref="B3030" r:id="rId2808" display="0" xr:uid="{00000000-0004-0000-0000-0000F70A0000}"/>
    <hyperlink ref="B3031" r:id="rId2809" display="0" xr:uid="{00000000-0004-0000-0000-0000F80A0000}"/>
    <hyperlink ref="B3032" r:id="rId2810" display="0" xr:uid="{00000000-0004-0000-0000-0000F90A0000}"/>
    <hyperlink ref="B3033" r:id="rId2811" display="0" xr:uid="{00000000-0004-0000-0000-0000FA0A0000}"/>
    <hyperlink ref="B3034" r:id="rId2812" display="0" xr:uid="{00000000-0004-0000-0000-0000FB0A0000}"/>
    <hyperlink ref="B3035" r:id="rId2813" display="0" xr:uid="{00000000-0004-0000-0000-0000FC0A0000}"/>
    <hyperlink ref="B3036" r:id="rId2814" display="0" xr:uid="{00000000-0004-0000-0000-0000FD0A0000}"/>
    <hyperlink ref="B3037" r:id="rId2815" display="0" xr:uid="{00000000-0004-0000-0000-0000FE0A0000}"/>
    <hyperlink ref="B3039" r:id="rId2816" xr:uid="{00000000-0004-0000-0000-0000FF0A0000}"/>
    <hyperlink ref="B3040" r:id="rId2817" xr:uid="{00000000-0004-0000-0000-0000000B0000}"/>
    <hyperlink ref="B3041" r:id="rId2818" xr:uid="{00000000-0004-0000-0000-0000010B0000}"/>
    <hyperlink ref="B3042" r:id="rId2819" xr:uid="{00000000-0004-0000-0000-0000020B0000}"/>
    <hyperlink ref="B3043" r:id="rId2820" xr:uid="{00000000-0004-0000-0000-0000030B0000}"/>
    <hyperlink ref="B3044" r:id="rId2821" xr:uid="{00000000-0004-0000-0000-0000040B0000}"/>
    <hyperlink ref="B3045" r:id="rId2822" xr:uid="{00000000-0004-0000-0000-0000050B0000}"/>
    <hyperlink ref="B3046" r:id="rId2823" xr:uid="{00000000-0004-0000-0000-0000060B0000}"/>
    <hyperlink ref="B3047" r:id="rId2824" xr:uid="{00000000-0004-0000-0000-0000070B0000}"/>
    <hyperlink ref="B3048" r:id="rId2825" xr:uid="{00000000-0004-0000-0000-0000080B0000}"/>
    <hyperlink ref="B3049" r:id="rId2826" xr:uid="{00000000-0004-0000-0000-0000090B0000}"/>
    <hyperlink ref="B3051" r:id="rId2827" xr:uid="{00000000-0004-0000-0000-00000A0B0000}"/>
    <hyperlink ref="B3052" r:id="rId2828" xr:uid="{00000000-0004-0000-0000-00000B0B0000}"/>
    <hyperlink ref="B3053" r:id="rId2829" display="0" xr:uid="{00000000-0004-0000-0000-00000C0B0000}"/>
    <hyperlink ref="B3054" r:id="rId2830" display="0" xr:uid="{00000000-0004-0000-0000-00000D0B0000}"/>
    <hyperlink ref="B3056" r:id="rId2831" xr:uid="{00000000-0004-0000-0000-00000E0B0000}"/>
    <hyperlink ref="B3057" r:id="rId2832" xr:uid="{00000000-0004-0000-0000-00000F0B0000}"/>
    <hyperlink ref="B3058" r:id="rId2833" xr:uid="{00000000-0004-0000-0000-0000100B0000}"/>
    <hyperlink ref="B3059" r:id="rId2834" xr:uid="{00000000-0004-0000-0000-0000110B0000}"/>
    <hyperlink ref="B3060" r:id="rId2835" xr:uid="{00000000-0004-0000-0000-0000120B0000}"/>
    <hyperlink ref="B3061" r:id="rId2836" xr:uid="{00000000-0004-0000-0000-0000130B0000}"/>
    <hyperlink ref="B3062" r:id="rId2837" xr:uid="{00000000-0004-0000-0000-0000140B0000}"/>
    <hyperlink ref="B3063" r:id="rId2838" xr:uid="{00000000-0004-0000-0000-0000150B0000}"/>
    <hyperlink ref="B3064" r:id="rId2839" xr:uid="{00000000-0004-0000-0000-0000160B0000}"/>
    <hyperlink ref="B3065" r:id="rId2840" xr:uid="{00000000-0004-0000-0000-0000170B0000}"/>
    <hyperlink ref="B3066" r:id="rId2841" xr:uid="{00000000-0004-0000-0000-0000180B0000}"/>
    <hyperlink ref="B3067" r:id="rId2842" xr:uid="{00000000-0004-0000-0000-0000190B0000}"/>
    <hyperlink ref="B3068" r:id="rId2843" xr:uid="{00000000-0004-0000-0000-00001A0B0000}"/>
    <hyperlink ref="B3069" r:id="rId2844" xr:uid="{00000000-0004-0000-0000-00001B0B0000}"/>
    <hyperlink ref="B3070" r:id="rId2845" xr:uid="{00000000-0004-0000-0000-00001C0B0000}"/>
    <hyperlink ref="B3071" r:id="rId2846" xr:uid="{00000000-0004-0000-0000-00001D0B0000}"/>
    <hyperlink ref="B3072" r:id="rId2847" xr:uid="{00000000-0004-0000-0000-00001E0B0000}"/>
    <hyperlink ref="B3073" r:id="rId2848" xr:uid="{00000000-0004-0000-0000-00001F0B0000}"/>
    <hyperlink ref="B3074" r:id="rId2849" xr:uid="{00000000-0004-0000-0000-0000200B0000}"/>
    <hyperlink ref="B3075" r:id="rId2850" xr:uid="{00000000-0004-0000-0000-0000210B0000}"/>
    <hyperlink ref="B3076" r:id="rId2851" xr:uid="{00000000-0004-0000-0000-0000220B0000}"/>
    <hyperlink ref="B3077" r:id="rId2852" xr:uid="{00000000-0004-0000-0000-0000230B0000}"/>
    <hyperlink ref="B3078" r:id="rId2853" xr:uid="{00000000-0004-0000-0000-0000240B0000}"/>
    <hyperlink ref="B3079" r:id="rId2854" xr:uid="{00000000-0004-0000-0000-0000250B0000}"/>
    <hyperlink ref="B3080" r:id="rId2855" xr:uid="{00000000-0004-0000-0000-0000260B0000}"/>
    <hyperlink ref="B3081" r:id="rId2856" xr:uid="{00000000-0004-0000-0000-0000270B0000}"/>
    <hyperlink ref="B3082" r:id="rId2857" xr:uid="{00000000-0004-0000-0000-0000280B0000}"/>
    <hyperlink ref="B3083" r:id="rId2858" xr:uid="{00000000-0004-0000-0000-0000290B0000}"/>
    <hyperlink ref="B3084" r:id="rId2859" xr:uid="{00000000-0004-0000-0000-00002A0B0000}"/>
    <hyperlink ref="B3085" r:id="rId2860" xr:uid="{00000000-0004-0000-0000-00002B0B0000}"/>
    <hyperlink ref="B3086" r:id="rId2861" xr:uid="{00000000-0004-0000-0000-00002C0B0000}"/>
    <hyperlink ref="B3087" r:id="rId2862" xr:uid="{00000000-0004-0000-0000-00002D0B0000}"/>
    <hyperlink ref="B3088" r:id="rId2863" xr:uid="{00000000-0004-0000-0000-00002E0B0000}"/>
    <hyperlink ref="B3089" r:id="rId2864" xr:uid="{00000000-0004-0000-0000-00002F0B0000}"/>
    <hyperlink ref="B3090" r:id="rId2865" xr:uid="{00000000-0004-0000-0000-0000300B0000}"/>
    <hyperlink ref="B3091" r:id="rId2866" xr:uid="{00000000-0004-0000-0000-0000310B0000}"/>
    <hyperlink ref="B3092" r:id="rId2867" xr:uid="{00000000-0004-0000-0000-0000320B0000}"/>
    <hyperlink ref="B3093" r:id="rId2868" xr:uid="{00000000-0004-0000-0000-0000330B0000}"/>
    <hyperlink ref="B3094" r:id="rId2869" xr:uid="{00000000-0004-0000-0000-0000340B0000}"/>
    <hyperlink ref="B3095" r:id="rId2870" xr:uid="{00000000-0004-0000-0000-0000350B0000}"/>
    <hyperlink ref="B3096" r:id="rId2871" xr:uid="{00000000-0004-0000-0000-0000360B0000}"/>
    <hyperlink ref="B3097" r:id="rId2872" xr:uid="{00000000-0004-0000-0000-0000370B0000}"/>
    <hyperlink ref="B3098" r:id="rId2873" xr:uid="{00000000-0004-0000-0000-0000380B0000}"/>
    <hyperlink ref="B3099" r:id="rId2874" xr:uid="{00000000-0004-0000-0000-0000390B0000}"/>
    <hyperlink ref="B3100" r:id="rId2875" xr:uid="{00000000-0004-0000-0000-00003A0B0000}"/>
    <hyperlink ref="B3101" r:id="rId2876" xr:uid="{00000000-0004-0000-0000-00003B0B0000}"/>
    <hyperlink ref="B3102" r:id="rId2877" xr:uid="{00000000-0004-0000-0000-00003C0B0000}"/>
    <hyperlink ref="B3103" r:id="rId2878" xr:uid="{00000000-0004-0000-0000-00003D0B0000}"/>
    <hyperlink ref="B3104" r:id="rId2879" xr:uid="{00000000-0004-0000-0000-00003E0B0000}"/>
    <hyperlink ref="B3106" r:id="rId2880" xr:uid="{00000000-0004-0000-0000-00003F0B0000}"/>
    <hyperlink ref="B3107" r:id="rId2881" xr:uid="{00000000-0004-0000-0000-0000400B0000}"/>
    <hyperlink ref="B3108" r:id="rId2882" xr:uid="{00000000-0004-0000-0000-0000410B0000}"/>
    <hyperlink ref="B3109" r:id="rId2883" xr:uid="{00000000-0004-0000-0000-0000420B0000}"/>
    <hyperlink ref="B3111" r:id="rId2884" xr:uid="{00000000-0004-0000-0000-0000430B0000}"/>
    <hyperlink ref="B3112" r:id="rId2885" xr:uid="{00000000-0004-0000-0000-0000440B0000}"/>
    <hyperlink ref="B3113" r:id="rId2886" xr:uid="{00000000-0004-0000-0000-0000450B0000}"/>
    <hyperlink ref="B3114" r:id="rId2887" xr:uid="{00000000-0004-0000-0000-0000460B0000}"/>
    <hyperlink ref="B3115" r:id="rId2888" xr:uid="{00000000-0004-0000-0000-0000470B0000}"/>
    <hyperlink ref="B3116" r:id="rId2889" xr:uid="{00000000-0004-0000-0000-0000480B0000}"/>
    <hyperlink ref="B3117" r:id="rId2890" xr:uid="{00000000-0004-0000-0000-0000490B0000}"/>
    <hyperlink ref="B3118" r:id="rId2891" xr:uid="{00000000-0004-0000-0000-00004A0B0000}"/>
    <hyperlink ref="B3119" r:id="rId2892" xr:uid="{00000000-0004-0000-0000-00004B0B0000}"/>
    <hyperlink ref="B3121" r:id="rId2893" xr:uid="{00000000-0004-0000-0000-00004C0B0000}"/>
    <hyperlink ref="B3123" r:id="rId2894" xr:uid="{00000000-0004-0000-0000-00004D0B0000}"/>
    <hyperlink ref="B3124" r:id="rId2895" xr:uid="{00000000-0004-0000-0000-00004E0B0000}"/>
    <hyperlink ref="B3125" r:id="rId2896" xr:uid="{00000000-0004-0000-0000-00004F0B0000}"/>
    <hyperlink ref="B3126" r:id="rId2897" display="0" xr:uid="{00000000-0004-0000-0000-0000500B0000}"/>
    <hyperlink ref="B3127" r:id="rId2898" xr:uid="{00000000-0004-0000-0000-0000510B0000}"/>
    <hyperlink ref="B3128" r:id="rId2899" xr:uid="{00000000-0004-0000-0000-0000520B0000}"/>
    <hyperlink ref="B3129" r:id="rId2900" xr:uid="{00000000-0004-0000-0000-0000530B0000}"/>
    <hyperlink ref="B3130" r:id="rId2901" xr:uid="{00000000-0004-0000-0000-0000540B0000}"/>
    <hyperlink ref="B3131" r:id="rId2902" xr:uid="{00000000-0004-0000-0000-0000550B0000}"/>
    <hyperlink ref="B3132" r:id="rId2903" xr:uid="{00000000-0004-0000-0000-0000560B0000}"/>
    <hyperlink ref="B3133" r:id="rId2904" xr:uid="{00000000-0004-0000-0000-0000570B0000}"/>
    <hyperlink ref="B3134" r:id="rId2905" xr:uid="{00000000-0004-0000-0000-0000580B0000}"/>
    <hyperlink ref="B3136" r:id="rId2906" display="0" xr:uid="{00000000-0004-0000-0000-0000590B0000}"/>
    <hyperlink ref="B3137" r:id="rId2907" display="0" xr:uid="{00000000-0004-0000-0000-00005A0B0000}"/>
    <hyperlink ref="B3138" r:id="rId2908" display="0" xr:uid="{00000000-0004-0000-0000-00005B0B0000}"/>
    <hyperlink ref="B3139" r:id="rId2909" display="0" xr:uid="{00000000-0004-0000-0000-00005C0B0000}"/>
    <hyperlink ref="B3142" r:id="rId2910" xr:uid="{00000000-0004-0000-0000-00005D0B0000}"/>
    <hyperlink ref="B3143" r:id="rId2911" xr:uid="{00000000-0004-0000-0000-00005E0B0000}"/>
    <hyperlink ref="B3144" r:id="rId2912" xr:uid="{00000000-0004-0000-0000-00005F0B0000}"/>
    <hyperlink ref="B3145" r:id="rId2913" xr:uid="{00000000-0004-0000-0000-0000600B0000}"/>
    <hyperlink ref="B3146" r:id="rId2914" xr:uid="{00000000-0004-0000-0000-0000610B0000}"/>
    <hyperlink ref="B3147" r:id="rId2915" xr:uid="{00000000-0004-0000-0000-0000620B0000}"/>
    <hyperlink ref="B3148" r:id="rId2916" xr:uid="{00000000-0004-0000-0000-0000630B0000}"/>
    <hyperlink ref="B3149" r:id="rId2917" xr:uid="{00000000-0004-0000-0000-0000640B0000}"/>
    <hyperlink ref="B3150" r:id="rId2918" xr:uid="{00000000-0004-0000-0000-0000650B0000}"/>
    <hyperlink ref="B3151" r:id="rId2919" xr:uid="{00000000-0004-0000-0000-0000660B0000}"/>
    <hyperlink ref="B3152" r:id="rId2920" xr:uid="{00000000-0004-0000-0000-0000670B0000}"/>
    <hyperlink ref="B3153" r:id="rId2921" xr:uid="{00000000-0004-0000-0000-0000680B0000}"/>
    <hyperlink ref="B3154" r:id="rId2922" xr:uid="{00000000-0004-0000-0000-0000690B0000}"/>
    <hyperlink ref="B3156" r:id="rId2923" xr:uid="{00000000-0004-0000-0000-00006A0B0000}"/>
    <hyperlink ref="B3158" r:id="rId2924" xr:uid="{00000000-0004-0000-0000-00006B0B0000}"/>
    <hyperlink ref="B3160" r:id="rId2925" xr:uid="{00000000-0004-0000-0000-00006C0B0000}"/>
    <hyperlink ref="B3161" r:id="rId2926" xr:uid="{00000000-0004-0000-0000-00006D0B0000}"/>
    <hyperlink ref="B3162" r:id="rId2927" xr:uid="{00000000-0004-0000-0000-00006E0B0000}"/>
    <hyperlink ref="B3164" r:id="rId2928" xr:uid="{00000000-0004-0000-0000-00006F0B0000}"/>
    <hyperlink ref="B3166" r:id="rId2929" xr:uid="{00000000-0004-0000-0000-0000700B0000}"/>
    <hyperlink ref="B3167" r:id="rId2930" xr:uid="{00000000-0004-0000-0000-0000710B0000}"/>
    <hyperlink ref="B3168" r:id="rId2931" xr:uid="{00000000-0004-0000-0000-0000720B0000}"/>
    <hyperlink ref="B3169" r:id="rId2932" xr:uid="{00000000-0004-0000-0000-0000730B0000}"/>
    <hyperlink ref="B3170" r:id="rId2933" xr:uid="{00000000-0004-0000-0000-0000740B0000}"/>
    <hyperlink ref="B3171" r:id="rId2934" xr:uid="{00000000-0004-0000-0000-0000750B0000}"/>
    <hyperlink ref="B3172" r:id="rId2935" xr:uid="{00000000-0004-0000-0000-0000760B0000}"/>
    <hyperlink ref="B3173" r:id="rId2936" xr:uid="{00000000-0004-0000-0000-0000770B0000}"/>
    <hyperlink ref="B3174" r:id="rId2937" xr:uid="{00000000-0004-0000-0000-0000780B0000}"/>
    <hyperlink ref="B3175" r:id="rId2938" xr:uid="{00000000-0004-0000-0000-0000790B0000}"/>
    <hyperlink ref="B3176" r:id="rId2939" xr:uid="{00000000-0004-0000-0000-00007A0B0000}"/>
    <hyperlink ref="B3177" r:id="rId2940" xr:uid="{00000000-0004-0000-0000-00007B0B0000}"/>
    <hyperlink ref="B3178" r:id="rId2941" xr:uid="{00000000-0004-0000-0000-00007C0B0000}"/>
    <hyperlink ref="B3179" r:id="rId2942" xr:uid="{00000000-0004-0000-0000-00007D0B0000}"/>
    <hyperlink ref="B3181" r:id="rId2943" xr:uid="{00000000-0004-0000-0000-00007E0B0000}"/>
    <hyperlink ref="B3184" r:id="rId2944" xr:uid="{00000000-0004-0000-0000-00007F0B0000}"/>
    <hyperlink ref="B3185" r:id="rId2945" xr:uid="{00000000-0004-0000-0000-0000800B0000}"/>
    <hyperlink ref="B3186" r:id="rId2946" xr:uid="{00000000-0004-0000-0000-0000810B0000}"/>
    <hyperlink ref="B3187" r:id="rId2947" xr:uid="{00000000-0004-0000-0000-0000820B0000}"/>
    <hyperlink ref="B3188" r:id="rId2948" xr:uid="{00000000-0004-0000-0000-0000830B0000}"/>
    <hyperlink ref="B3189" r:id="rId2949" xr:uid="{00000000-0004-0000-0000-0000840B0000}"/>
    <hyperlink ref="B3190" r:id="rId2950" xr:uid="{00000000-0004-0000-0000-0000850B0000}"/>
    <hyperlink ref="B3191" r:id="rId2951" xr:uid="{00000000-0004-0000-0000-0000860B0000}"/>
    <hyperlink ref="B3192" r:id="rId2952" xr:uid="{00000000-0004-0000-0000-0000870B0000}"/>
    <hyperlink ref="B3194" r:id="rId2953" xr:uid="{00000000-0004-0000-0000-0000880B0000}"/>
    <hyperlink ref="B3195" r:id="rId2954" xr:uid="{00000000-0004-0000-0000-0000890B0000}"/>
    <hyperlink ref="B3196" r:id="rId2955" xr:uid="{00000000-0004-0000-0000-00008A0B0000}"/>
    <hyperlink ref="B3197" r:id="rId2956" xr:uid="{00000000-0004-0000-0000-00008B0B0000}"/>
    <hyperlink ref="B3198" r:id="rId2957" xr:uid="{00000000-0004-0000-0000-00008C0B0000}"/>
    <hyperlink ref="B3199" r:id="rId2958" xr:uid="{00000000-0004-0000-0000-00008D0B0000}"/>
    <hyperlink ref="B3200" r:id="rId2959" xr:uid="{00000000-0004-0000-0000-00008E0B0000}"/>
    <hyperlink ref="B3201" r:id="rId2960" xr:uid="{00000000-0004-0000-0000-00008F0B0000}"/>
    <hyperlink ref="B3202" r:id="rId2961" xr:uid="{00000000-0004-0000-0000-0000900B0000}"/>
    <hyperlink ref="B3203" r:id="rId2962" xr:uid="{00000000-0004-0000-0000-0000910B0000}"/>
    <hyperlink ref="B3204" r:id="rId2963" xr:uid="{00000000-0004-0000-0000-0000920B0000}"/>
    <hyperlink ref="B3205" r:id="rId2964" xr:uid="{00000000-0004-0000-0000-0000930B0000}"/>
    <hyperlink ref="B3206" r:id="rId2965" xr:uid="{00000000-0004-0000-0000-0000940B0000}"/>
    <hyperlink ref="B3207" r:id="rId2966" xr:uid="{00000000-0004-0000-0000-0000950B0000}"/>
    <hyperlink ref="B3208" r:id="rId2967" xr:uid="{00000000-0004-0000-0000-0000960B0000}"/>
    <hyperlink ref="B3209" r:id="rId2968" xr:uid="{00000000-0004-0000-0000-0000970B0000}"/>
    <hyperlink ref="B3210" r:id="rId2969" xr:uid="{00000000-0004-0000-0000-0000980B0000}"/>
    <hyperlink ref="B3211" r:id="rId2970" xr:uid="{00000000-0004-0000-0000-0000990B0000}"/>
    <hyperlink ref="B3212" r:id="rId2971" xr:uid="{00000000-0004-0000-0000-00009A0B0000}"/>
    <hyperlink ref="B3213" r:id="rId2972" xr:uid="{00000000-0004-0000-0000-00009B0B0000}"/>
    <hyperlink ref="B3214" r:id="rId2973" xr:uid="{00000000-0004-0000-0000-00009C0B0000}"/>
    <hyperlink ref="B3215" r:id="rId2974" xr:uid="{00000000-0004-0000-0000-00009D0B0000}"/>
    <hyperlink ref="B3216" r:id="rId2975" xr:uid="{00000000-0004-0000-0000-00009E0B0000}"/>
    <hyperlink ref="B3217" r:id="rId2976" xr:uid="{00000000-0004-0000-0000-00009F0B0000}"/>
    <hyperlink ref="B3218" r:id="rId2977" xr:uid="{00000000-0004-0000-0000-0000A00B0000}"/>
    <hyperlink ref="B3219" r:id="rId2978" xr:uid="{00000000-0004-0000-0000-0000A10B0000}"/>
    <hyperlink ref="B3221" r:id="rId2979" xr:uid="{00000000-0004-0000-0000-0000A20B0000}"/>
    <hyperlink ref="B3222" r:id="rId2980" xr:uid="{00000000-0004-0000-0000-0000A30B0000}"/>
    <hyperlink ref="B3223" r:id="rId2981" xr:uid="{00000000-0004-0000-0000-0000A40B0000}"/>
    <hyperlink ref="B3224" r:id="rId2982" xr:uid="{00000000-0004-0000-0000-0000A50B0000}"/>
    <hyperlink ref="B3225" r:id="rId2983" xr:uid="{00000000-0004-0000-0000-0000A60B0000}"/>
    <hyperlink ref="B3227" r:id="rId2984" xr:uid="{00000000-0004-0000-0000-0000A70B0000}"/>
    <hyperlink ref="B3228" r:id="rId2985" xr:uid="{00000000-0004-0000-0000-0000A80B0000}"/>
    <hyperlink ref="B3229" r:id="rId2986" xr:uid="{00000000-0004-0000-0000-0000A90B0000}"/>
    <hyperlink ref="B3230" r:id="rId2987" xr:uid="{00000000-0004-0000-0000-0000AA0B0000}"/>
    <hyperlink ref="B3231" r:id="rId2988" xr:uid="{00000000-0004-0000-0000-0000AB0B0000}"/>
    <hyperlink ref="B3232" r:id="rId2989" xr:uid="{00000000-0004-0000-0000-0000AC0B0000}"/>
    <hyperlink ref="B3233" r:id="rId2990" xr:uid="{00000000-0004-0000-0000-0000AD0B0000}"/>
    <hyperlink ref="B3234" r:id="rId2991" xr:uid="{00000000-0004-0000-0000-0000AE0B0000}"/>
    <hyperlink ref="B3235" r:id="rId2992" xr:uid="{00000000-0004-0000-0000-0000AF0B0000}"/>
    <hyperlink ref="B3236" r:id="rId2993" xr:uid="{00000000-0004-0000-0000-0000B00B0000}"/>
    <hyperlink ref="B3237" r:id="rId2994" xr:uid="{00000000-0004-0000-0000-0000B10B0000}"/>
    <hyperlink ref="B3239" r:id="rId2995" xr:uid="{00000000-0004-0000-0000-0000B20B0000}"/>
    <hyperlink ref="B3241" r:id="rId2996" xr:uid="{00000000-0004-0000-0000-0000B30B0000}"/>
    <hyperlink ref="B3242" r:id="rId2997" xr:uid="{00000000-0004-0000-0000-0000B40B0000}"/>
    <hyperlink ref="B3243" r:id="rId2998" xr:uid="{00000000-0004-0000-0000-0000B50B0000}"/>
    <hyperlink ref="B3245" r:id="rId2999" xr:uid="{00000000-0004-0000-0000-0000B60B0000}"/>
    <hyperlink ref="B3246" r:id="rId3000" xr:uid="{00000000-0004-0000-0000-0000B70B0000}"/>
    <hyperlink ref="B3247" r:id="rId3001" xr:uid="{00000000-0004-0000-0000-0000B80B0000}"/>
    <hyperlink ref="B3248" r:id="rId3002" xr:uid="{00000000-0004-0000-0000-0000B90B0000}"/>
    <hyperlink ref="B3249" r:id="rId3003" xr:uid="{00000000-0004-0000-0000-0000BA0B0000}"/>
    <hyperlink ref="B3250" r:id="rId3004" xr:uid="{00000000-0004-0000-0000-0000BB0B0000}"/>
    <hyperlink ref="B3251" r:id="rId3005" xr:uid="{00000000-0004-0000-0000-0000BC0B0000}"/>
    <hyperlink ref="B3252" r:id="rId3006" xr:uid="{00000000-0004-0000-0000-0000BD0B0000}"/>
    <hyperlink ref="B3253" r:id="rId3007" xr:uid="{00000000-0004-0000-0000-0000BE0B0000}"/>
    <hyperlink ref="B3254" r:id="rId3008" xr:uid="{00000000-0004-0000-0000-0000BF0B0000}"/>
    <hyperlink ref="B3255" r:id="rId3009" xr:uid="{00000000-0004-0000-0000-0000C00B0000}"/>
    <hyperlink ref="B3256" r:id="rId3010" xr:uid="{00000000-0004-0000-0000-0000C10B0000}"/>
    <hyperlink ref="B3258" r:id="rId3011" xr:uid="{00000000-0004-0000-0000-0000C20B0000}"/>
    <hyperlink ref="B3259" r:id="rId3012" xr:uid="{00000000-0004-0000-0000-0000C30B0000}"/>
    <hyperlink ref="B3260" r:id="rId3013" xr:uid="{00000000-0004-0000-0000-0000C40B0000}"/>
    <hyperlink ref="B3261" r:id="rId3014" xr:uid="{00000000-0004-0000-0000-0000C50B0000}"/>
    <hyperlink ref="B3262" r:id="rId3015" xr:uid="{00000000-0004-0000-0000-0000C60B0000}"/>
    <hyperlink ref="B3263" r:id="rId3016" xr:uid="{00000000-0004-0000-0000-0000C70B0000}"/>
    <hyperlink ref="B3264" r:id="rId3017" xr:uid="{00000000-0004-0000-0000-0000C80B0000}"/>
    <hyperlink ref="B3266" r:id="rId3018" xr:uid="{00000000-0004-0000-0000-0000C90B0000}"/>
    <hyperlink ref="B3267" r:id="rId3019" xr:uid="{00000000-0004-0000-0000-0000CA0B0000}"/>
    <hyperlink ref="B3268" r:id="rId3020" xr:uid="{00000000-0004-0000-0000-0000CB0B0000}"/>
    <hyperlink ref="B3269" r:id="rId3021" xr:uid="{00000000-0004-0000-0000-0000CC0B0000}"/>
    <hyperlink ref="B3271" r:id="rId3022" xr:uid="{00000000-0004-0000-0000-0000CD0B0000}"/>
    <hyperlink ref="B3272" r:id="rId3023" xr:uid="{00000000-0004-0000-0000-0000CE0B0000}"/>
    <hyperlink ref="B3273" r:id="rId3024" xr:uid="{00000000-0004-0000-0000-0000CF0B0000}"/>
    <hyperlink ref="B3274" r:id="rId3025" xr:uid="{00000000-0004-0000-0000-0000D00B0000}"/>
    <hyperlink ref="B3276" r:id="rId3026" xr:uid="{00000000-0004-0000-0000-0000D10B0000}"/>
    <hyperlink ref="B3277" r:id="rId3027" xr:uid="{00000000-0004-0000-0000-0000D20B0000}"/>
    <hyperlink ref="B3278" r:id="rId3028" xr:uid="{00000000-0004-0000-0000-0000D30B0000}"/>
    <hyperlink ref="B3279" r:id="rId3029" xr:uid="{00000000-0004-0000-0000-0000D40B0000}"/>
    <hyperlink ref="B3282" r:id="rId3030" xr:uid="{00000000-0004-0000-0000-0000D50B0000}"/>
    <hyperlink ref="B3283" r:id="rId3031" xr:uid="{00000000-0004-0000-0000-0000D60B0000}"/>
    <hyperlink ref="B3284" r:id="rId3032" xr:uid="{00000000-0004-0000-0000-0000D70B0000}"/>
    <hyperlink ref="B3285" r:id="rId3033" xr:uid="{00000000-0004-0000-0000-0000D80B0000}"/>
    <hyperlink ref="B3286" r:id="rId3034" xr:uid="{00000000-0004-0000-0000-0000D90B0000}"/>
    <hyperlink ref="B3287" r:id="rId3035" xr:uid="{00000000-0004-0000-0000-0000DA0B0000}"/>
    <hyperlink ref="B3288" r:id="rId3036" xr:uid="{00000000-0004-0000-0000-0000DB0B0000}"/>
    <hyperlink ref="B3289" r:id="rId3037" xr:uid="{00000000-0004-0000-0000-0000DC0B0000}"/>
    <hyperlink ref="B3290" r:id="rId3038" xr:uid="{00000000-0004-0000-0000-0000DD0B0000}"/>
    <hyperlink ref="B3291" r:id="rId3039" xr:uid="{00000000-0004-0000-0000-0000DE0B0000}"/>
    <hyperlink ref="B3292" r:id="rId3040" xr:uid="{00000000-0004-0000-0000-0000DF0B0000}"/>
    <hyperlink ref="B3293" r:id="rId3041" xr:uid="{00000000-0004-0000-0000-0000E00B0000}"/>
    <hyperlink ref="B3294" r:id="rId3042" xr:uid="{00000000-0004-0000-0000-0000E10B0000}"/>
    <hyperlink ref="B3295" r:id="rId3043" xr:uid="{00000000-0004-0000-0000-0000E20B0000}"/>
    <hyperlink ref="B3296" r:id="rId3044" xr:uid="{00000000-0004-0000-0000-0000E30B0000}"/>
    <hyperlink ref="B3297" r:id="rId3045" xr:uid="{00000000-0004-0000-0000-0000E40B0000}"/>
    <hyperlink ref="B3298" r:id="rId3046" xr:uid="{00000000-0004-0000-0000-0000E50B0000}"/>
    <hyperlink ref="B3299" r:id="rId3047" xr:uid="{00000000-0004-0000-0000-0000E60B0000}"/>
    <hyperlink ref="B3300" r:id="rId3048" xr:uid="{00000000-0004-0000-0000-0000E70B0000}"/>
    <hyperlink ref="B3301" r:id="rId3049" xr:uid="{00000000-0004-0000-0000-0000E80B0000}"/>
    <hyperlink ref="B3302" r:id="rId3050" xr:uid="{00000000-0004-0000-0000-0000E90B0000}"/>
    <hyperlink ref="B3303" r:id="rId3051" xr:uid="{00000000-0004-0000-0000-0000EA0B0000}"/>
    <hyperlink ref="B3304" r:id="rId3052" xr:uid="{00000000-0004-0000-0000-0000EB0B0000}"/>
    <hyperlink ref="B3305" r:id="rId3053" xr:uid="{00000000-0004-0000-0000-0000EC0B0000}"/>
    <hyperlink ref="B3306" r:id="rId3054" xr:uid="{00000000-0004-0000-0000-0000ED0B0000}"/>
    <hyperlink ref="B3307" r:id="rId3055" xr:uid="{00000000-0004-0000-0000-0000EE0B0000}"/>
    <hyperlink ref="B3308" r:id="rId3056" xr:uid="{00000000-0004-0000-0000-0000EF0B0000}"/>
    <hyperlink ref="B3309" r:id="rId3057" xr:uid="{00000000-0004-0000-0000-0000F00B0000}"/>
    <hyperlink ref="B3310" r:id="rId3058" xr:uid="{00000000-0004-0000-0000-0000F10B0000}"/>
    <hyperlink ref="B3311" r:id="rId3059" xr:uid="{00000000-0004-0000-0000-0000F20B0000}"/>
    <hyperlink ref="B3312" r:id="rId3060" xr:uid="{00000000-0004-0000-0000-0000F30B0000}"/>
    <hyperlink ref="B3313" r:id="rId3061" xr:uid="{00000000-0004-0000-0000-0000F40B0000}"/>
    <hyperlink ref="B3314" r:id="rId3062" xr:uid="{00000000-0004-0000-0000-0000F50B0000}"/>
    <hyperlink ref="B3315" r:id="rId3063" xr:uid="{00000000-0004-0000-0000-0000F60B0000}"/>
    <hyperlink ref="B3316" r:id="rId3064" xr:uid="{00000000-0004-0000-0000-0000F70B0000}"/>
    <hyperlink ref="B3317" r:id="rId3065" xr:uid="{00000000-0004-0000-0000-0000F80B0000}"/>
    <hyperlink ref="B3318" r:id="rId3066" xr:uid="{00000000-0004-0000-0000-0000F90B0000}"/>
    <hyperlink ref="B3319" r:id="rId3067" xr:uid="{00000000-0004-0000-0000-0000FA0B0000}"/>
    <hyperlink ref="B3320" r:id="rId3068" xr:uid="{00000000-0004-0000-0000-0000FB0B0000}"/>
    <hyperlink ref="B3322" r:id="rId3069" xr:uid="{00000000-0004-0000-0000-0000FC0B0000}"/>
    <hyperlink ref="B3323" r:id="rId3070" xr:uid="{00000000-0004-0000-0000-0000FD0B0000}"/>
    <hyperlink ref="B3324" r:id="rId3071" xr:uid="{00000000-0004-0000-0000-0000FE0B0000}"/>
    <hyperlink ref="B3325" r:id="rId3072" xr:uid="{00000000-0004-0000-0000-0000FF0B0000}"/>
    <hyperlink ref="B3326" r:id="rId3073" xr:uid="{00000000-0004-0000-0000-0000000C0000}"/>
    <hyperlink ref="B3327" r:id="rId3074" xr:uid="{00000000-0004-0000-0000-0000010C0000}"/>
    <hyperlink ref="B3328" r:id="rId3075" xr:uid="{00000000-0004-0000-0000-0000020C0000}"/>
    <hyperlink ref="B3329" r:id="rId3076" xr:uid="{00000000-0004-0000-0000-0000030C0000}"/>
    <hyperlink ref="B3330" r:id="rId3077" xr:uid="{00000000-0004-0000-0000-0000040C0000}"/>
    <hyperlink ref="B3331" r:id="rId3078" xr:uid="{00000000-0004-0000-0000-0000050C0000}"/>
    <hyperlink ref="B3332" r:id="rId3079" xr:uid="{00000000-0004-0000-0000-0000060C0000}"/>
    <hyperlink ref="B3334" r:id="rId3080" xr:uid="{00000000-0004-0000-0000-0000070C0000}"/>
    <hyperlink ref="B3335" r:id="rId3081" xr:uid="{00000000-0004-0000-0000-0000080C0000}"/>
    <hyperlink ref="B3336" r:id="rId3082" xr:uid="{00000000-0004-0000-0000-0000090C0000}"/>
    <hyperlink ref="B3337" r:id="rId3083" xr:uid="{00000000-0004-0000-0000-00000A0C0000}"/>
    <hyperlink ref="B3338" r:id="rId3084" xr:uid="{00000000-0004-0000-0000-00000B0C0000}"/>
    <hyperlink ref="B3339" r:id="rId3085" xr:uid="{00000000-0004-0000-0000-00000C0C0000}"/>
    <hyperlink ref="B3340" r:id="rId3086" xr:uid="{00000000-0004-0000-0000-00000D0C0000}"/>
    <hyperlink ref="B3341" r:id="rId3087" xr:uid="{00000000-0004-0000-0000-00000E0C0000}"/>
    <hyperlink ref="B3342" r:id="rId3088" xr:uid="{00000000-0004-0000-0000-00000F0C0000}"/>
    <hyperlink ref="B3343" r:id="rId3089" xr:uid="{00000000-0004-0000-0000-0000100C0000}"/>
    <hyperlink ref="B3344" r:id="rId3090" xr:uid="{00000000-0004-0000-0000-0000110C0000}"/>
    <hyperlink ref="B3345" r:id="rId3091" xr:uid="{00000000-0004-0000-0000-0000120C0000}"/>
    <hyperlink ref="B3346" r:id="rId3092" xr:uid="{00000000-0004-0000-0000-0000130C0000}"/>
    <hyperlink ref="B3347" r:id="rId3093" xr:uid="{00000000-0004-0000-0000-0000140C0000}"/>
    <hyperlink ref="B3348" r:id="rId3094" xr:uid="{00000000-0004-0000-0000-0000150C0000}"/>
    <hyperlink ref="B3349" r:id="rId3095" xr:uid="{00000000-0004-0000-0000-0000160C0000}"/>
    <hyperlink ref="B3350" r:id="rId3096" xr:uid="{00000000-0004-0000-0000-0000170C0000}"/>
    <hyperlink ref="B3351" r:id="rId3097" xr:uid="{00000000-0004-0000-0000-0000180C0000}"/>
    <hyperlink ref="B3352" r:id="rId3098" xr:uid="{00000000-0004-0000-0000-0000190C0000}"/>
    <hyperlink ref="B3353" r:id="rId3099" xr:uid="{00000000-0004-0000-0000-00001A0C0000}"/>
    <hyperlink ref="B3354" r:id="rId3100" xr:uid="{00000000-0004-0000-0000-00001B0C0000}"/>
    <hyperlink ref="B3355" r:id="rId3101" xr:uid="{00000000-0004-0000-0000-00001C0C0000}"/>
    <hyperlink ref="B3356" r:id="rId3102" xr:uid="{00000000-0004-0000-0000-00001D0C0000}"/>
    <hyperlink ref="B3357" r:id="rId3103" xr:uid="{00000000-0004-0000-0000-00001E0C0000}"/>
    <hyperlink ref="B3358" r:id="rId3104" xr:uid="{00000000-0004-0000-0000-00001F0C0000}"/>
    <hyperlink ref="B3359" r:id="rId3105" xr:uid="{00000000-0004-0000-0000-0000200C0000}"/>
    <hyperlink ref="B3360" r:id="rId3106" xr:uid="{00000000-0004-0000-0000-0000210C0000}"/>
    <hyperlink ref="B3361" r:id="rId3107" xr:uid="{00000000-0004-0000-0000-0000220C0000}"/>
    <hyperlink ref="B3362" r:id="rId3108" xr:uid="{00000000-0004-0000-0000-0000230C0000}"/>
    <hyperlink ref="B3363" r:id="rId3109" xr:uid="{00000000-0004-0000-0000-0000240C0000}"/>
    <hyperlink ref="B3364" r:id="rId3110" xr:uid="{00000000-0004-0000-0000-0000250C0000}"/>
    <hyperlink ref="B3365" r:id="rId3111" xr:uid="{00000000-0004-0000-0000-0000260C0000}"/>
    <hyperlink ref="B3366" r:id="rId3112" xr:uid="{00000000-0004-0000-0000-0000270C0000}"/>
    <hyperlink ref="B3367" r:id="rId3113" xr:uid="{00000000-0004-0000-0000-0000280C0000}"/>
    <hyperlink ref="B3368" r:id="rId3114" xr:uid="{00000000-0004-0000-0000-0000290C0000}"/>
    <hyperlink ref="B3369" r:id="rId3115" xr:uid="{00000000-0004-0000-0000-00002A0C0000}"/>
    <hyperlink ref="B3370" r:id="rId3116" xr:uid="{00000000-0004-0000-0000-00002B0C0000}"/>
    <hyperlink ref="B3371" r:id="rId3117" xr:uid="{00000000-0004-0000-0000-00002C0C0000}"/>
    <hyperlink ref="B3372" r:id="rId3118" xr:uid="{00000000-0004-0000-0000-00002D0C0000}"/>
    <hyperlink ref="B3373" r:id="rId3119" xr:uid="{00000000-0004-0000-0000-00002E0C0000}"/>
    <hyperlink ref="B3374" r:id="rId3120" xr:uid="{00000000-0004-0000-0000-00002F0C0000}"/>
    <hyperlink ref="B3376" r:id="rId3121" xr:uid="{00000000-0004-0000-0000-0000300C0000}"/>
    <hyperlink ref="B3377" r:id="rId3122" xr:uid="{00000000-0004-0000-0000-0000310C0000}"/>
    <hyperlink ref="B3378" r:id="rId3123" xr:uid="{00000000-0004-0000-0000-0000320C0000}"/>
    <hyperlink ref="B3379" r:id="rId3124" xr:uid="{00000000-0004-0000-0000-0000330C0000}"/>
    <hyperlink ref="B3381" r:id="rId3125" xr:uid="{00000000-0004-0000-0000-0000340C0000}"/>
    <hyperlink ref="B3382" r:id="rId3126" xr:uid="{00000000-0004-0000-0000-0000350C0000}"/>
    <hyperlink ref="B3383" r:id="rId3127" xr:uid="{00000000-0004-0000-0000-0000360C0000}"/>
    <hyperlink ref="B3384" r:id="rId3128" xr:uid="{00000000-0004-0000-0000-0000370C0000}"/>
    <hyperlink ref="B3386" r:id="rId3129" xr:uid="{00000000-0004-0000-0000-0000380C0000}"/>
    <hyperlink ref="B3387" r:id="rId3130" xr:uid="{00000000-0004-0000-0000-0000390C0000}"/>
    <hyperlink ref="B3389" r:id="rId3131" xr:uid="{00000000-0004-0000-0000-00003A0C0000}"/>
    <hyperlink ref="B3390" r:id="rId3132" xr:uid="{00000000-0004-0000-0000-00003B0C0000}"/>
    <hyperlink ref="B3391" r:id="rId3133" xr:uid="{00000000-0004-0000-0000-00003C0C0000}"/>
    <hyperlink ref="B3392" r:id="rId3134" xr:uid="{00000000-0004-0000-0000-00003D0C0000}"/>
    <hyperlink ref="B3393" r:id="rId3135" xr:uid="{00000000-0004-0000-0000-00003E0C0000}"/>
    <hyperlink ref="B3394" r:id="rId3136" xr:uid="{00000000-0004-0000-0000-00003F0C0000}"/>
    <hyperlink ref="B3395" r:id="rId3137" xr:uid="{00000000-0004-0000-0000-0000400C0000}"/>
    <hyperlink ref="B3396" r:id="rId3138" xr:uid="{00000000-0004-0000-0000-0000410C0000}"/>
    <hyperlink ref="B3398" r:id="rId3139" xr:uid="{00000000-0004-0000-0000-0000420C0000}"/>
    <hyperlink ref="B3399" r:id="rId3140" xr:uid="{00000000-0004-0000-0000-0000430C0000}"/>
    <hyperlink ref="B3400" r:id="rId3141" xr:uid="{00000000-0004-0000-0000-0000440C0000}"/>
    <hyperlink ref="B3401" r:id="rId3142" xr:uid="{00000000-0004-0000-0000-0000450C0000}"/>
    <hyperlink ref="B3402" r:id="rId3143" xr:uid="{00000000-0004-0000-0000-0000460C0000}"/>
    <hyperlink ref="B3403" r:id="rId3144" xr:uid="{00000000-0004-0000-0000-0000470C0000}"/>
    <hyperlink ref="B3404" r:id="rId3145" xr:uid="{00000000-0004-0000-0000-0000480C0000}"/>
    <hyperlink ref="B3406" r:id="rId3146" xr:uid="{00000000-0004-0000-0000-0000490C0000}"/>
    <hyperlink ref="B3407" r:id="rId3147" xr:uid="{00000000-0004-0000-0000-00004A0C0000}"/>
    <hyperlink ref="B3408" r:id="rId3148" xr:uid="{00000000-0004-0000-0000-00004B0C0000}"/>
    <hyperlink ref="B3409" r:id="rId3149" xr:uid="{00000000-0004-0000-0000-00004C0C0000}"/>
    <hyperlink ref="B3410" r:id="rId3150" xr:uid="{00000000-0004-0000-0000-00004D0C0000}"/>
    <hyperlink ref="B3411" r:id="rId3151" xr:uid="{00000000-0004-0000-0000-00004E0C0000}"/>
    <hyperlink ref="B3412" r:id="rId3152" xr:uid="{00000000-0004-0000-0000-00004F0C0000}"/>
    <hyperlink ref="B3413" r:id="rId3153" xr:uid="{00000000-0004-0000-0000-0000500C0000}"/>
    <hyperlink ref="B3414" r:id="rId3154" xr:uid="{00000000-0004-0000-0000-0000510C0000}"/>
    <hyperlink ref="B3415" r:id="rId3155" xr:uid="{00000000-0004-0000-0000-0000520C0000}"/>
    <hyperlink ref="B3416" r:id="rId3156" xr:uid="{00000000-0004-0000-0000-0000530C0000}"/>
    <hyperlink ref="B3417" r:id="rId3157" xr:uid="{00000000-0004-0000-0000-0000540C0000}"/>
    <hyperlink ref="B3418" r:id="rId3158" xr:uid="{00000000-0004-0000-0000-0000550C0000}"/>
    <hyperlink ref="B3419" r:id="rId3159" xr:uid="{00000000-0004-0000-0000-0000560C0000}"/>
    <hyperlink ref="B3420" r:id="rId3160" xr:uid="{00000000-0004-0000-0000-0000570C0000}"/>
    <hyperlink ref="B3421" r:id="rId3161" xr:uid="{00000000-0004-0000-0000-0000580C0000}"/>
    <hyperlink ref="B3422" r:id="rId3162" xr:uid="{00000000-0004-0000-0000-0000590C0000}"/>
    <hyperlink ref="B3423" r:id="rId3163" xr:uid="{00000000-0004-0000-0000-00005A0C0000}"/>
    <hyperlink ref="B3424" r:id="rId3164" xr:uid="{00000000-0004-0000-0000-00005B0C0000}"/>
    <hyperlink ref="B3425" r:id="rId3165" xr:uid="{00000000-0004-0000-0000-00005C0C0000}"/>
    <hyperlink ref="B3426" r:id="rId3166" xr:uid="{00000000-0004-0000-0000-00005D0C0000}"/>
    <hyperlink ref="B3427" r:id="rId3167" xr:uid="{00000000-0004-0000-0000-00005E0C0000}"/>
    <hyperlink ref="B3428" r:id="rId3168" xr:uid="{00000000-0004-0000-0000-00005F0C0000}"/>
    <hyperlink ref="B3429" r:id="rId3169" xr:uid="{00000000-0004-0000-0000-0000600C0000}"/>
    <hyperlink ref="B3430" r:id="rId3170" xr:uid="{00000000-0004-0000-0000-0000610C0000}"/>
    <hyperlink ref="B3431" r:id="rId3171" xr:uid="{00000000-0004-0000-0000-0000620C0000}"/>
    <hyperlink ref="B3432" r:id="rId3172" xr:uid="{00000000-0004-0000-0000-0000630C0000}"/>
    <hyperlink ref="B3433" r:id="rId3173" xr:uid="{00000000-0004-0000-0000-0000640C0000}"/>
    <hyperlink ref="B3434" r:id="rId3174" xr:uid="{00000000-0004-0000-0000-0000650C0000}"/>
    <hyperlink ref="B3435" r:id="rId3175" xr:uid="{00000000-0004-0000-0000-0000660C0000}"/>
    <hyperlink ref="B3436" r:id="rId3176" xr:uid="{00000000-0004-0000-0000-0000670C0000}"/>
    <hyperlink ref="B3437" r:id="rId3177" xr:uid="{00000000-0004-0000-0000-0000680C0000}"/>
    <hyperlink ref="B3438" r:id="rId3178" xr:uid="{00000000-0004-0000-0000-0000690C0000}"/>
    <hyperlink ref="B3439" r:id="rId3179" xr:uid="{00000000-0004-0000-0000-00006A0C0000}"/>
    <hyperlink ref="B3440" r:id="rId3180" xr:uid="{00000000-0004-0000-0000-00006B0C0000}"/>
    <hyperlink ref="B3441" r:id="rId3181" xr:uid="{00000000-0004-0000-0000-00006C0C0000}"/>
    <hyperlink ref="B3442" r:id="rId3182" xr:uid="{00000000-0004-0000-0000-00006D0C0000}"/>
    <hyperlink ref="B3443" r:id="rId3183" xr:uid="{00000000-0004-0000-0000-00006E0C0000}"/>
    <hyperlink ref="B3444" r:id="rId3184" xr:uid="{00000000-0004-0000-0000-00006F0C0000}"/>
    <hyperlink ref="B3445" r:id="rId3185" xr:uid="{00000000-0004-0000-0000-0000700C0000}"/>
    <hyperlink ref="B3446" r:id="rId3186" xr:uid="{00000000-0004-0000-0000-0000710C0000}"/>
    <hyperlink ref="B3447" r:id="rId3187" xr:uid="{00000000-0004-0000-0000-0000720C0000}"/>
    <hyperlink ref="B3448" r:id="rId3188" xr:uid="{00000000-0004-0000-0000-0000730C0000}"/>
    <hyperlink ref="B3449" r:id="rId3189" xr:uid="{00000000-0004-0000-0000-0000740C0000}"/>
    <hyperlink ref="B3450" r:id="rId3190" xr:uid="{00000000-0004-0000-0000-0000750C0000}"/>
    <hyperlink ref="B3451" r:id="rId3191" xr:uid="{00000000-0004-0000-0000-0000760C0000}"/>
    <hyperlink ref="B3452" r:id="rId3192" xr:uid="{00000000-0004-0000-0000-0000770C0000}"/>
    <hyperlink ref="B3453" r:id="rId3193" xr:uid="{00000000-0004-0000-0000-0000780C0000}"/>
    <hyperlink ref="B3454" r:id="rId3194" xr:uid="{00000000-0004-0000-0000-0000790C0000}"/>
    <hyperlink ref="B3455" r:id="rId3195" xr:uid="{00000000-0004-0000-0000-00007A0C0000}"/>
    <hyperlink ref="B3456" r:id="rId3196" xr:uid="{00000000-0004-0000-0000-00007B0C0000}"/>
    <hyperlink ref="B3457" r:id="rId3197" xr:uid="{00000000-0004-0000-0000-00007C0C0000}"/>
    <hyperlink ref="B3458" r:id="rId3198" xr:uid="{00000000-0004-0000-0000-00007D0C0000}"/>
    <hyperlink ref="B3459" r:id="rId3199" xr:uid="{00000000-0004-0000-0000-00007E0C0000}"/>
    <hyperlink ref="B3460" r:id="rId3200" xr:uid="{00000000-0004-0000-0000-00007F0C0000}"/>
    <hyperlink ref="B3461" r:id="rId3201" xr:uid="{00000000-0004-0000-0000-0000800C0000}"/>
    <hyperlink ref="B3462" r:id="rId3202" xr:uid="{00000000-0004-0000-0000-0000810C0000}"/>
    <hyperlink ref="B3463" r:id="rId3203" xr:uid="{00000000-0004-0000-0000-0000820C0000}"/>
    <hyperlink ref="B3464" r:id="rId3204" xr:uid="{00000000-0004-0000-0000-0000830C0000}"/>
    <hyperlink ref="B3465" r:id="rId3205" xr:uid="{00000000-0004-0000-0000-0000840C0000}"/>
    <hyperlink ref="B3466" r:id="rId3206" xr:uid="{00000000-0004-0000-0000-0000850C0000}"/>
    <hyperlink ref="B3467" r:id="rId3207" xr:uid="{00000000-0004-0000-0000-0000860C0000}"/>
    <hyperlink ref="B3468" r:id="rId3208" xr:uid="{00000000-0004-0000-0000-0000870C0000}"/>
    <hyperlink ref="B3471" r:id="rId3209" xr:uid="{00000000-0004-0000-0000-0000880C0000}"/>
    <hyperlink ref="B3472" r:id="rId3210" xr:uid="{00000000-0004-0000-0000-0000890C0000}"/>
    <hyperlink ref="B3473" r:id="rId3211" xr:uid="{00000000-0004-0000-0000-00008A0C0000}"/>
    <hyperlink ref="B3474" r:id="rId3212" xr:uid="{00000000-0004-0000-0000-00008B0C0000}"/>
    <hyperlink ref="B3476" r:id="rId3213" xr:uid="{00000000-0004-0000-0000-00008C0C0000}"/>
    <hyperlink ref="B3477" r:id="rId3214" xr:uid="{00000000-0004-0000-0000-00008D0C0000}"/>
    <hyperlink ref="B3478" r:id="rId3215" xr:uid="{00000000-0004-0000-0000-00008E0C0000}"/>
    <hyperlink ref="B3479" r:id="rId3216" xr:uid="{00000000-0004-0000-0000-00008F0C0000}"/>
    <hyperlink ref="B3480" r:id="rId3217" xr:uid="{00000000-0004-0000-0000-0000900C0000}"/>
    <hyperlink ref="B3481" r:id="rId3218" xr:uid="{00000000-0004-0000-0000-0000910C0000}"/>
    <hyperlink ref="B3482" r:id="rId3219" xr:uid="{00000000-0004-0000-0000-0000920C0000}"/>
    <hyperlink ref="B3483" r:id="rId3220" xr:uid="{00000000-0004-0000-0000-0000930C0000}"/>
    <hyperlink ref="B3485" r:id="rId3221" xr:uid="{00000000-0004-0000-0000-0000940C0000}"/>
    <hyperlink ref="B3486" r:id="rId3222" xr:uid="{00000000-0004-0000-0000-0000950C0000}"/>
    <hyperlink ref="B3487" r:id="rId3223" xr:uid="{00000000-0004-0000-0000-0000960C0000}"/>
    <hyperlink ref="B3488" r:id="rId3224" xr:uid="{00000000-0004-0000-0000-0000970C0000}"/>
    <hyperlink ref="B3489" r:id="rId3225" xr:uid="{00000000-0004-0000-0000-0000980C0000}"/>
    <hyperlink ref="B3490" r:id="rId3226" xr:uid="{00000000-0004-0000-0000-0000990C0000}"/>
    <hyperlink ref="B3491" r:id="rId3227" xr:uid="{00000000-0004-0000-0000-00009A0C0000}"/>
    <hyperlink ref="B3492" r:id="rId3228" xr:uid="{00000000-0004-0000-0000-00009B0C0000}"/>
    <hyperlink ref="B3493" r:id="rId3229" xr:uid="{00000000-0004-0000-0000-00009C0C0000}"/>
    <hyperlink ref="B3494" r:id="rId3230" xr:uid="{00000000-0004-0000-0000-00009D0C0000}"/>
    <hyperlink ref="B3495" r:id="rId3231" xr:uid="{00000000-0004-0000-0000-00009E0C0000}"/>
    <hyperlink ref="B3496" r:id="rId3232" xr:uid="{00000000-0004-0000-0000-00009F0C0000}"/>
    <hyperlink ref="B3497" r:id="rId3233" xr:uid="{00000000-0004-0000-0000-0000A00C0000}"/>
    <hyperlink ref="B3498" r:id="rId3234" xr:uid="{00000000-0004-0000-0000-0000A10C0000}"/>
    <hyperlink ref="B3499" r:id="rId3235" xr:uid="{00000000-0004-0000-0000-0000A20C0000}"/>
    <hyperlink ref="B3500" r:id="rId3236" xr:uid="{00000000-0004-0000-0000-0000A30C0000}"/>
    <hyperlink ref="B3501" r:id="rId3237" xr:uid="{00000000-0004-0000-0000-0000A40C0000}"/>
    <hyperlink ref="B3502" r:id="rId3238" xr:uid="{00000000-0004-0000-0000-0000A50C0000}"/>
    <hyperlink ref="B3503" r:id="rId3239" xr:uid="{00000000-0004-0000-0000-0000A60C0000}"/>
    <hyperlink ref="B3504" r:id="rId3240" xr:uid="{00000000-0004-0000-0000-0000A70C0000}"/>
    <hyperlink ref="B3505" r:id="rId3241" xr:uid="{00000000-0004-0000-0000-0000A80C0000}"/>
    <hyperlink ref="B3506" r:id="rId3242" xr:uid="{00000000-0004-0000-0000-0000A90C0000}"/>
    <hyperlink ref="B3507" r:id="rId3243" xr:uid="{00000000-0004-0000-0000-0000AA0C0000}"/>
    <hyperlink ref="B3508" r:id="rId3244" xr:uid="{00000000-0004-0000-0000-0000AB0C0000}"/>
    <hyperlink ref="B3509" r:id="rId3245" xr:uid="{00000000-0004-0000-0000-0000AC0C0000}"/>
    <hyperlink ref="B3510" r:id="rId3246" xr:uid="{00000000-0004-0000-0000-0000AD0C0000}"/>
    <hyperlink ref="B3511" r:id="rId3247" xr:uid="{00000000-0004-0000-0000-0000AE0C0000}"/>
    <hyperlink ref="B3512" r:id="rId3248" xr:uid="{00000000-0004-0000-0000-0000AF0C0000}"/>
    <hyperlink ref="B3513" r:id="rId3249" xr:uid="{00000000-0004-0000-0000-0000B00C0000}"/>
    <hyperlink ref="B3514" r:id="rId3250" xr:uid="{00000000-0004-0000-0000-0000B10C0000}"/>
    <hyperlink ref="B3515" r:id="rId3251" xr:uid="{00000000-0004-0000-0000-0000B20C0000}"/>
    <hyperlink ref="B3516" r:id="rId3252" xr:uid="{00000000-0004-0000-0000-0000B30C0000}"/>
    <hyperlink ref="B3517" r:id="rId3253" xr:uid="{00000000-0004-0000-0000-0000B40C0000}"/>
    <hyperlink ref="B3518" r:id="rId3254" xr:uid="{00000000-0004-0000-0000-0000B50C0000}"/>
    <hyperlink ref="B3519" r:id="rId3255" xr:uid="{00000000-0004-0000-0000-0000B60C0000}"/>
    <hyperlink ref="B3520" r:id="rId3256" xr:uid="{00000000-0004-0000-0000-0000B70C0000}"/>
    <hyperlink ref="B3521" r:id="rId3257" xr:uid="{00000000-0004-0000-0000-0000B80C0000}"/>
    <hyperlink ref="B3522" r:id="rId3258" xr:uid="{00000000-0004-0000-0000-0000B90C0000}"/>
    <hyperlink ref="B3523" r:id="rId3259" xr:uid="{00000000-0004-0000-0000-0000BA0C0000}"/>
    <hyperlink ref="B3524" r:id="rId3260" xr:uid="{00000000-0004-0000-0000-0000BB0C0000}"/>
    <hyperlink ref="B3525" r:id="rId3261" xr:uid="{00000000-0004-0000-0000-0000BC0C0000}"/>
    <hyperlink ref="B3526" r:id="rId3262" xr:uid="{00000000-0004-0000-0000-0000BD0C0000}"/>
    <hyperlink ref="B3527" r:id="rId3263" xr:uid="{00000000-0004-0000-0000-0000BE0C0000}"/>
    <hyperlink ref="B3528" r:id="rId3264" xr:uid="{00000000-0004-0000-0000-0000BF0C0000}"/>
    <hyperlink ref="B3529" r:id="rId3265" xr:uid="{00000000-0004-0000-0000-0000C00C0000}"/>
    <hyperlink ref="B3530" r:id="rId3266" xr:uid="{00000000-0004-0000-0000-0000C10C0000}"/>
    <hyperlink ref="B3531" r:id="rId3267" xr:uid="{00000000-0004-0000-0000-0000C20C0000}"/>
    <hyperlink ref="B3532" r:id="rId3268" xr:uid="{00000000-0004-0000-0000-0000C30C0000}"/>
    <hyperlink ref="B3534" r:id="rId3269" xr:uid="{00000000-0004-0000-0000-0000C40C0000}"/>
    <hyperlink ref="B3535" r:id="rId3270" xr:uid="{00000000-0004-0000-0000-0000C50C0000}"/>
    <hyperlink ref="B3536" r:id="rId3271" xr:uid="{00000000-0004-0000-0000-0000C60C0000}"/>
    <hyperlink ref="B3537" r:id="rId3272" xr:uid="{00000000-0004-0000-0000-0000C70C0000}"/>
    <hyperlink ref="B3538" r:id="rId3273" xr:uid="{00000000-0004-0000-0000-0000C80C0000}"/>
    <hyperlink ref="B3539" r:id="rId3274" xr:uid="{00000000-0004-0000-0000-0000C90C0000}"/>
    <hyperlink ref="B3540" r:id="rId3275" xr:uid="{00000000-0004-0000-0000-0000CA0C0000}"/>
    <hyperlink ref="B3541" r:id="rId3276" xr:uid="{00000000-0004-0000-0000-0000CB0C0000}"/>
    <hyperlink ref="B3542" r:id="rId3277" xr:uid="{00000000-0004-0000-0000-0000CC0C0000}"/>
    <hyperlink ref="B3543" r:id="rId3278" xr:uid="{00000000-0004-0000-0000-0000CD0C0000}"/>
    <hyperlink ref="B3544" r:id="rId3279" xr:uid="{00000000-0004-0000-0000-0000CE0C0000}"/>
    <hyperlink ref="B3545" r:id="rId3280" xr:uid="{00000000-0004-0000-0000-0000CF0C0000}"/>
    <hyperlink ref="B3546" r:id="rId3281" xr:uid="{00000000-0004-0000-0000-0000D00C0000}"/>
    <hyperlink ref="B3547" r:id="rId3282" xr:uid="{00000000-0004-0000-0000-0000D10C0000}"/>
    <hyperlink ref="B3548" r:id="rId3283" xr:uid="{00000000-0004-0000-0000-0000D20C0000}"/>
    <hyperlink ref="B3549" r:id="rId3284" xr:uid="{00000000-0004-0000-0000-0000D30C0000}"/>
    <hyperlink ref="B3550" r:id="rId3285" xr:uid="{00000000-0004-0000-0000-0000D40C0000}"/>
    <hyperlink ref="B3551" r:id="rId3286" xr:uid="{00000000-0004-0000-0000-0000D50C0000}"/>
    <hyperlink ref="B3552" r:id="rId3287" xr:uid="{00000000-0004-0000-0000-0000D60C0000}"/>
    <hyperlink ref="B3553" r:id="rId3288" xr:uid="{00000000-0004-0000-0000-0000D70C0000}"/>
    <hyperlink ref="B3554" r:id="rId3289" xr:uid="{00000000-0004-0000-0000-0000D80C0000}"/>
    <hyperlink ref="B3556" r:id="rId3290" xr:uid="{00000000-0004-0000-0000-0000D90C0000}"/>
    <hyperlink ref="B3557" r:id="rId3291" xr:uid="{00000000-0004-0000-0000-0000DA0C0000}"/>
    <hyperlink ref="B3558" r:id="rId3292" xr:uid="{00000000-0004-0000-0000-0000DB0C0000}"/>
    <hyperlink ref="B3559" r:id="rId3293" xr:uid="{00000000-0004-0000-0000-0000DC0C0000}"/>
    <hyperlink ref="B3560" r:id="rId3294" xr:uid="{00000000-0004-0000-0000-0000DD0C0000}"/>
    <hyperlink ref="B3561" r:id="rId3295" xr:uid="{00000000-0004-0000-0000-0000DE0C0000}"/>
    <hyperlink ref="B3562" r:id="rId3296" xr:uid="{00000000-0004-0000-0000-0000DF0C0000}"/>
    <hyperlink ref="B3563" r:id="rId3297" xr:uid="{00000000-0004-0000-0000-0000E00C0000}"/>
    <hyperlink ref="B3564" r:id="rId3298" xr:uid="{00000000-0004-0000-0000-0000E10C0000}"/>
    <hyperlink ref="B3565" r:id="rId3299" xr:uid="{00000000-0004-0000-0000-0000E20C0000}"/>
    <hyperlink ref="B3566" r:id="rId3300" xr:uid="{00000000-0004-0000-0000-0000E30C0000}"/>
    <hyperlink ref="B3567" r:id="rId3301" xr:uid="{00000000-0004-0000-0000-0000E40C0000}"/>
    <hyperlink ref="B3568" r:id="rId3302" xr:uid="{00000000-0004-0000-0000-0000E50C0000}"/>
    <hyperlink ref="B3570" r:id="rId3303" xr:uid="{00000000-0004-0000-0000-0000E60C0000}"/>
    <hyperlink ref="B3571" r:id="rId3304" xr:uid="{00000000-0004-0000-0000-0000E70C0000}"/>
    <hyperlink ref="B3572" r:id="rId3305" xr:uid="{00000000-0004-0000-0000-0000E80C0000}"/>
    <hyperlink ref="B3573" r:id="rId3306" xr:uid="{00000000-0004-0000-0000-0000E90C0000}"/>
    <hyperlink ref="B3574" r:id="rId3307" xr:uid="{00000000-0004-0000-0000-0000EA0C0000}"/>
    <hyperlink ref="B3575" r:id="rId3308" xr:uid="{00000000-0004-0000-0000-0000EB0C0000}"/>
    <hyperlink ref="B3576" r:id="rId3309" xr:uid="{00000000-0004-0000-0000-0000EC0C0000}"/>
    <hyperlink ref="B3577" r:id="rId3310" xr:uid="{00000000-0004-0000-0000-0000ED0C0000}"/>
    <hyperlink ref="B3578" r:id="rId3311" xr:uid="{00000000-0004-0000-0000-0000EE0C0000}"/>
    <hyperlink ref="B3579" r:id="rId3312" xr:uid="{00000000-0004-0000-0000-0000EF0C0000}"/>
    <hyperlink ref="B3580" r:id="rId3313" xr:uid="{00000000-0004-0000-0000-0000F00C0000}"/>
    <hyperlink ref="B3581" r:id="rId3314" xr:uid="{00000000-0004-0000-0000-0000F10C0000}"/>
    <hyperlink ref="B3582" r:id="rId3315" xr:uid="{00000000-0004-0000-0000-0000F20C0000}"/>
    <hyperlink ref="B3583" r:id="rId3316" xr:uid="{00000000-0004-0000-0000-0000F30C0000}"/>
    <hyperlink ref="B3584" r:id="rId3317" xr:uid="{00000000-0004-0000-0000-0000F40C0000}"/>
    <hyperlink ref="B3585" r:id="rId3318" xr:uid="{00000000-0004-0000-0000-0000F50C0000}"/>
    <hyperlink ref="B3586" r:id="rId3319" xr:uid="{00000000-0004-0000-0000-0000F60C0000}"/>
    <hyperlink ref="B3587" r:id="rId3320" xr:uid="{00000000-0004-0000-0000-0000F70C0000}"/>
    <hyperlink ref="B3588" r:id="rId3321" xr:uid="{00000000-0004-0000-0000-0000F80C0000}"/>
    <hyperlink ref="B3589" r:id="rId3322" xr:uid="{00000000-0004-0000-0000-0000F90C0000}"/>
    <hyperlink ref="B3590" r:id="rId3323" xr:uid="{00000000-0004-0000-0000-0000FA0C0000}"/>
    <hyperlink ref="B3591" r:id="rId3324" xr:uid="{00000000-0004-0000-0000-0000FB0C0000}"/>
    <hyperlink ref="B3592" r:id="rId3325" xr:uid="{00000000-0004-0000-0000-0000FC0C0000}"/>
    <hyperlink ref="B3593" r:id="rId3326" xr:uid="{00000000-0004-0000-0000-0000FD0C0000}"/>
    <hyperlink ref="B3594" r:id="rId3327" xr:uid="{00000000-0004-0000-0000-0000FE0C0000}"/>
    <hyperlink ref="B3595" r:id="rId3328" xr:uid="{00000000-0004-0000-0000-0000FF0C0000}"/>
    <hyperlink ref="B3596" r:id="rId3329" xr:uid="{00000000-0004-0000-0000-0000000D0000}"/>
    <hyperlink ref="B3597" r:id="rId3330" xr:uid="{00000000-0004-0000-0000-0000010D0000}"/>
    <hyperlink ref="B3598" r:id="rId3331" xr:uid="{00000000-0004-0000-0000-0000020D0000}"/>
    <hyperlink ref="B3599" r:id="rId3332" xr:uid="{00000000-0004-0000-0000-0000030D0000}"/>
    <hyperlink ref="B3600" r:id="rId3333" xr:uid="{00000000-0004-0000-0000-0000040D0000}"/>
    <hyperlink ref="B3601" r:id="rId3334" xr:uid="{00000000-0004-0000-0000-0000050D0000}"/>
    <hyperlink ref="B3602" r:id="rId3335" xr:uid="{00000000-0004-0000-0000-0000060D0000}"/>
    <hyperlink ref="B3603" r:id="rId3336" xr:uid="{00000000-0004-0000-0000-0000070D0000}"/>
    <hyperlink ref="B3604" r:id="rId3337" xr:uid="{00000000-0004-0000-0000-0000080D0000}"/>
    <hyperlink ref="B3605" r:id="rId3338" xr:uid="{00000000-0004-0000-0000-0000090D0000}"/>
    <hyperlink ref="B3606" r:id="rId3339" xr:uid="{00000000-0004-0000-0000-00000A0D0000}"/>
    <hyperlink ref="B3607" r:id="rId3340" xr:uid="{00000000-0004-0000-0000-00000B0D0000}"/>
    <hyperlink ref="B3608" r:id="rId3341" xr:uid="{00000000-0004-0000-0000-00000C0D0000}"/>
    <hyperlink ref="B3609" r:id="rId3342" xr:uid="{00000000-0004-0000-0000-00000D0D0000}"/>
    <hyperlink ref="B3611" r:id="rId3343" xr:uid="{00000000-0004-0000-0000-00000E0D0000}"/>
    <hyperlink ref="B3612" r:id="rId3344" xr:uid="{00000000-0004-0000-0000-00000F0D0000}"/>
    <hyperlink ref="B3613" r:id="rId3345" xr:uid="{00000000-0004-0000-0000-0000100D0000}"/>
    <hyperlink ref="B3614" r:id="rId3346" xr:uid="{00000000-0004-0000-0000-0000110D0000}"/>
    <hyperlink ref="B3615" r:id="rId3347" xr:uid="{00000000-0004-0000-0000-0000120D0000}"/>
    <hyperlink ref="B3617" r:id="rId3348" xr:uid="{00000000-0004-0000-0000-0000130D0000}"/>
    <hyperlink ref="B3620" r:id="rId3349" xr:uid="{00000000-0004-0000-0000-0000140D0000}"/>
    <hyperlink ref="B3621" r:id="rId3350" xr:uid="{00000000-0004-0000-0000-0000150D0000}"/>
    <hyperlink ref="B3622" r:id="rId3351" xr:uid="{00000000-0004-0000-0000-0000160D0000}"/>
    <hyperlink ref="B3623" r:id="rId3352" xr:uid="{00000000-0004-0000-0000-0000170D0000}"/>
    <hyperlink ref="B3624" r:id="rId3353" xr:uid="{00000000-0004-0000-0000-0000180D0000}"/>
    <hyperlink ref="B3625" r:id="rId3354" xr:uid="{00000000-0004-0000-0000-0000190D0000}"/>
    <hyperlink ref="B3626" r:id="rId3355" xr:uid="{00000000-0004-0000-0000-00001A0D0000}"/>
    <hyperlink ref="B3627" r:id="rId3356" xr:uid="{00000000-0004-0000-0000-00001B0D0000}"/>
    <hyperlink ref="B3628" r:id="rId3357" xr:uid="{00000000-0004-0000-0000-00001C0D0000}"/>
    <hyperlink ref="B3629" r:id="rId3358" xr:uid="{00000000-0004-0000-0000-00001D0D0000}"/>
    <hyperlink ref="B3630" r:id="rId3359" xr:uid="{00000000-0004-0000-0000-00001E0D0000}"/>
    <hyperlink ref="B3631" r:id="rId3360" xr:uid="{00000000-0004-0000-0000-00001F0D0000}"/>
    <hyperlink ref="B3632" r:id="rId3361" xr:uid="{00000000-0004-0000-0000-0000200D0000}"/>
    <hyperlink ref="B3633" r:id="rId3362" xr:uid="{00000000-0004-0000-0000-0000210D0000}"/>
    <hyperlink ref="B3634" r:id="rId3363" xr:uid="{00000000-0004-0000-0000-0000220D0000}"/>
    <hyperlink ref="B3635" r:id="rId3364" xr:uid="{00000000-0004-0000-0000-0000230D0000}"/>
    <hyperlink ref="B3636" r:id="rId3365" xr:uid="{00000000-0004-0000-0000-0000240D0000}"/>
    <hyperlink ref="B3637" r:id="rId3366" xr:uid="{00000000-0004-0000-0000-0000250D0000}"/>
    <hyperlink ref="B3638" r:id="rId3367" xr:uid="{00000000-0004-0000-0000-0000260D0000}"/>
    <hyperlink ref="B3639" r:id="rId3368" xr:uid="{00000000-0004-0000-0000-0000270D0000}"/>
    <hyperlink ref="B3641" r:id="rId3369" xr:uid="{00000000-0004-0000-0000-0000280D0000}"/>
    <hyperlink ref="B3642" r:id="rId3370" xr:uid="{00000000-0004-0000-0000-0000290D0000}"/>
    <hyperlink ref="B3643" r:id="rId3371" xr:uid="{00000000-0004-0000-0000-00002A0D0000}"/>
    <hyperlink ref="B3644" r:id="rId3372" xr:uid="{00000000-0004-0000-0000-00002B0D0000}"/>
    <hyperlink ref="B3645" r:id="rId3373" xr:uid="{00000000-0004-0000-0000-00002C0D0000}"/>
    <hyperlink ref="B3646" r:id="rId3374" xr:uid="{00000000-0004-0000-0000-00002D0D0000}"/>
    <hyperlink ref="B3647" r:id="rId3375" xr:uid="{00000000-0004-0000-0000-00002E0D0000}"/>
    <hyperlink ref="B3648" r:id="rId3376" xr:uid="{00000000-0004-0000-0000-00002F0D0000}"/>
    <hyperlink ref="B3649" r:id="rId3377" xr:uid="{00000000-0004-0000-0000-0000300D0000}"/>
    <hyperlink ref="B3651" r:id="rId3378" xr:uid="{00000000-0004-0000-0000-0000310D0000}"/>
    <hyperlink ref="B3652" r:id="rId3379" xr:uid="{00000000-0004-0000-0000-0000320D0000}"/>
    <hyperlink ref="B3653" r:id="rId3380" xr:uid="{00000000-0004-0000-0000-0000330D0000}"/>
    <hyperlink ref="B3654" r:id="rId3381" xr:uid="{00000000-0004-0000-0000-0000340D0000}"/>
    <hyperlink ref="B3655" r:id="rId3382" xr:uid="{00000000-0004-0000-0000-0000350D0000}"/>
    <hyperlink ref="B3656" r:id="rId3383" xr:uid="{00000000-0004-0000-0000-0000360D0000}"/>
    <hyperlink ref="B3657" r:id="rId3384" xr:uid="{00000000-0004-0000-0000-0000370D0000}"/>
    <hyperlink ref="B3658" r:id="rId3385" xr:uid="{00000000-0004-0000-0000-0000380D0000}"/>
    <hyperlink ref="B3659" r:id="rId3386" xr:uid="{00000000-0004-0000-0000-0000390D0000}"/>
    <hyperlink ref="B3660" r:id="rId3387" xr:uid="{00000000-0004-0000-0000-00003A0D0000}"/>
    <hyperlink ref="B3661" r:id="rId3388" xr:uid="{00000000-0004-0000-0000-00003B0D0000}"/>
    <hyperlink ref="B3662" r:id="rId3389" xr:uid="{00000000-0004-0000-0000-00003C0D0000}"/>
    <hyperlink ref="B3663" r:id="rId3390" xr:uid="{00000000-0004-0000-0000-00003D0D0000}"/>
    <hyperlink ref="B3664" r:id="rId3391" xr:uid="{00000000-0004-0000-0000-00003E0D0000}"/>
    <hyperlink ref="B3665" r:id="rId3392" xr:uid="{00000000-0004-0000-0000-00003F0D0000}"/>
    <hyperlink ref="B3666" r:id="rId3393" xr:uid="{00000000-0004-0000-0000-0000400D0000}"/>
    <hyperlink ref="B3667" r:id="rId3394" xr:uid="{00000000-0004-0000-0000-0000410D0000}"/>
    <hyperlink ref="B3668" r:id="rId3395" xr:uid="{00000000-0004-0000-0000-0000420D0000}"/>
    <hyperlink ref="B3669" r:id="rId3396" xr:uid="{00000000-0004-0000-0000-0000430D0000}"/>
    <hyperlink ref="B3670" r:id="rId3397" xr:uid="{00000000-0004-0000-0000-0000440D0000}"/>
    <hyperlink ref="B3671" r:id="rId3398" xr:uid="{00000000-0004-0000-0000-0000450D0000}"/>
    <hyperlink ref="B3673" r:id="rId3399" xr:uid="{00000000-0004-0000-0000-0000460D0000}"/>
    <hyperlink ref="B3674" r:id="rId3400" xr:uid="{00000000-0004-0000-0000-0000470D0000}"/>
    <hyperlink ref="B3676" r:id="rId3401" xr:uid="{00000000-0004-0000-0000-0000480D0000}"/>
    <hyperlink ref="B3677" r:id="rId3402" xr:uid="{00000000-0004-0000-0000-0000490D0000}"/>
    <hyperlink ref="B3678" r:id="rId3403" xr:uid="{00000000-0004-0000-0000-00004A0D0000}"/>
    <hyperlink ref="B3679" r:id="rId3404" xr:uid="{00000000-0004-0000-0000-00004B0D0000}"/>
    <hyperlink ref="B3680" r:id="rId3405" xr:uid="{00000000-0004-0000-0000-00004C0D0000}"/>
    <hyperlink ref="B3681" r:id="rId3406" xr:uid="{00000000-0004-0000-0000-00004D0D0000}"/>
    <hyperlink ref="B3682" r:id="rId3407" xr:uid="{00000000-0004-0000-0000-00004E0D0000}"/>
    <hyperlink ref="B3683" r:id="rId3408" xr:uid="{00000000-0004-0000-0000-00004F0D0000}"/>
    <hyperlink ref="B3684" r:id="rId3409" xr:uid="{00000000-0004-0000-0000-0000500D0000}"/>
    <hyperlink ref="B3685" r:id="rId3410" xr:uid="{00000000-0004-0000-0000-0000510D0000}"/>
    <hyperlink ref="B3686" r:id="rId3411" xr:uid="{00000000-0004-0000-0000-0000520D0000}"/>
    <hyperlink ref="B3687" r:id="rId3412" xr:uid="{00000000-0004-0000-0000-0000530D0000}"/>
    <hyperlink ref="B3688" r:id="rId3413" xr:uid="{00000000-0004-0000-0000-0000540D0000}"/>
    <hyperlink ref="B3689" r:id="rId3414" xr:uid="{00000000-0004-0000-0000-0000550D0000}"/>
    <hyperlink ref="B3690" r:id="rId3415" xr:uid="{00000000-0004-0000-0000-0000560D0000}"/>
    <hyperlink ref="B3691" r:id="rId3416" xr:uid="{00000000-0004-0000-0000-0000570D0000}"/>
    <hyperlink ref="B3692" r:id="rId3417" xr:uid="{00000000-0004-0000-0000-0000580D0000}"/>
    <hyperlink ref="B3693" r:id="rId3418" xr:uid="{00000000-0004-0000-0000-0000590D0000}"/>
    <hyperlink ref="B3694" r:id="rId3419" xr:uid="{00000000-0004-0000-0000-00005A0D0000}"/>
    <hyperlink ref="B3695" r:id="rId3420" xr:uid="{00000000-0004-0000-0000-00005B0D0000}"/>
    <hyperlink ref="B3696" r:id="rId3421" xr:uid="{00000000-0004-0000-0000-00005C0D0000}"/>
    <hyperlink ref="B3697" r:id="rId3422" xr:uid="{00000000-0004-0000-0000-00005D0D0000}"/>
    <hyperlink ref="B3698" r:id="rId3423" xr:uid="{00000000-0004-0000-0000-00005E0D0000}"/>
    <hyperlink ref="B3699" r:id="rId3424" xr:uid="{00000000-0004-0000-0000-00005F0D0000}"/>
    <hyperlink ref="B3700" r:id="rId3425" xr:uid="{00000000-0004-0000-0000-0000600D0000}"/>
    <hyperlink ref="B3701" r:id="rId3426" xr:uid="{00000000-0004-0000-0000-0000610D0000}"/>
    <hyperlink ref="B3702" r:id="rId3427" xr:uid="{00000000-0004-0000-0000-0000620D0000}"/>
    <hyperlink ref="B3704" r:id="rId3428" xr:uid="{00000000-0004-0000-0000-0000630D0000}"/>
    <hyperlink ref="B3705" r:id="rId3429" xr:uid="{00000000-0004-0000-0000-0000640D0000}"/>
    <hyperlink ref="B3706" r:id="rId3430" xr:uid="{00000000-0004-0000-0000-0000650D0000}"/>
    <hyperlink ref="B3709" r:id="rId3431" xr:uid="{00000000-0004-0000-0000-0000660D0000}"/>
    <hyperlink ref="B3711" r:id="rId3432" xr:uid="{00000000-0004-0000-0000-0000670D0000}"/>
    <hyperlink ref="B3712" r:id="rId3433" xr:uid="{00000000-0004-0000-0000-0000680D0000}"/>
    <hyperlink ref="B3713" r:id="rId3434" xr:uid="{00000000-0004-0000-0000-0000690D0000}"/>
    <hyperlink ref="B3714" r:id="rId3435" xr:uid="{00000000-0004-0000-0000-00006A0D0000}"/>
    <hyperlink ref="B3715" r:id="rId3436" xr:uid="{00000000-0004-0000-0000-00006B0D0000}"/>
    <hyperlink ref="B3716" r:id="rId3437" xr:uid="{00000000-0004-0000-0000-00006C0D0000}"/>
    <hyperlink ref="B3717" r:id="rId3438" xr:uid="{00000000-0004-0000-0000-00006D0D0000}"/>
    <hyperlink ref="B3718" r:id="rId3439" xr:uid="{00000000-0004-0000-0000-00006E0D0000}"/>
    <hyperlink ref="B3719" r:id="rId3440" xr:uid="{00000000-0004-0000-0000-00006F0D0000}"/>
    <hyperlink ref="B3720" r:id="rId3441" xr:uid="{00000000-0004-0000-0000-0000700D0000}"/>
    <hyperlink ref="B3721" r:id="rId3442" xr:uid="{00000000-0004-0000-0000-0000710D0000}"/>
    <hyperlink ref="B3722" r:id="rId3443" xr:uid="{00000000-0004-0000-0000-0000720D0000}"/>
    <hyperlink ref="B3723" r:id="rId3444" xr:uid="{00000000-0004-0000-0000-0000730D0000}"/>
    <hyperlink ref="B3725" r:id="rId3445" xr:uid="{00000000-0004-0000-0000-0000740D0000}"/>
    <hyperlink ref="B3726" r:id="rId3446" xr:uid="{00000000-0004-0000-0000-0000750D0000}"/>
    <hyperlink ref="B3727" r:id="rId3447" xr:uid="{00000000-0004-0000-0000-0000760D0000}"/>
    <hyperlink ref="B3728" r:id="rId3448" xr:uid="{00000000-0004-0000-0000-0000770D0000}"/>
    <hyperlink ref="B3729" r:id="rId3449" xr:uid="{00000000-0004-0000-0000-0000780D0000}"/>
    <hyperlink ref="B3730" r:id="rId3450" xr:uid="{00000000-0004-0000-0000-0000790D0000}"/>
    <hyperlink ref="B3731" r:id="rId3451" xr:uid="{00000000-0004-0000-0000-00007A0D0000}"/>
    <hyperlink ref="B3732" r:id="rId3452" xr:uid="{00000000-0004-0000-0000-00007B0D0000}"/>
    <hyperlink ref="B3733" r:id="rId3453" xr:uid="{00000000-0004-0000-0000-00007C0D0000}"/>
    <hyperlink ref="B3734" r:id="rId3454" xr:uid="{00000000-0004-0000-0000-00007D0D0000}"/>
    <hyperlink ref="B3735" r:id="rId3455" xr:uid="{00000000-0004-0000-0000-00007E0D0000}"/>
    <hyperlink ref="B3736" r:id="rId3456" xr:uid="{00000000-0004-0000-0000-00007F0D0000}"/>
    <hyperlink ref="B3737" r:id="rId3457" xr:uid="{00000000-0004-0000-0000-0000800D0000}"/>
    <hyperlink ref="B3738" r:id="rId3458" xr:uid="{00000000-0004-0000-0000-0000810D0000}"/>
    <hyperlink ref="B3739" r:id="rId3459" xr:uid="{00000000-0004-0000-0000-0000820D0000}"/>
    <hyperlink ref="B3740" r:id="rId3460" xr:uid="{00000000-0004-0000-0000-0000830D0000}"/>
    <hyperlink ref="B3741" r:id="rId3461" xr:uid="{00000000-0004-0000-0000-0000840D0000}"/>
    <hyperlink ref="B3742" r:id="rId3462" xr:uid="{00000000-0004-0000-0000-0000850D0000}"/>
    <hyperlink ref="B3743" r:id="rId3463" xr:uid="{00000000-0004-0000-0000-0000860D0000}"/>
    <hyperlink ref="B3745" r:id="rId3464" xr:uid="{00000000-0004-0000-0000-0000870D0000}"/>
    <hyperlink ref="B3746" r:id="rId3465" xr:uid="{00000000-0004-0000-0000-0000880D0000}"/>
    <hyperlink ref="B3747" r:id="rId3466" xr:uid="{00000000-0004-0000-0000-0000890D0000}"/>
    <hyperlink ref="B3749" r:id="rId3467" xr:uid="{00000000-0004-0000-0000-00008A0D0000}"/>
    <hyperlink ref="B3750" r:id="rId3468" xr:uid="{00000000-0004-0000-0000-00008B0D0000}"/>
    <hyperlink ref="B3752" r:id="rId3469" xr:uid="{00000000-0004-0000-0000-00008C0D0000}"/>
    <hyperlink ref="B3754" r:id="rId3470" xr:uid="{00000000-0004-0000-0000-00008D0D0000}"/>
    <hyperlink ref="B3755" r:id="rId3471" xr:uid="{00000000-0004-0000-0000-00008E0D0000}"/>
    <hyperlink ref="B3756" r:id="rId3472" xr:uid="{00000000-0004-0000-0000-00008F0D0000}"/>
    <hyperlink ref="B3758" r:id="rId3473" xr:uid="{00000000-0004-0000-0000-0000900D0000}"/>
    <hyperlink ref="B3759" r:id="rId3474" xr:uid="{00000000-0004-0000-0000-0000910D0000}"/>
    <hyperlink ref="B3760" r:id="rId3475" xr:uid="{00000000-0004-0000-0000-0000920D0000}"/>
    <hyperlink ref="B3761" r:id="rId3476" xr:uid="{00000000-0004-0000-0000-0000930D0000}"/>
    <hyperlink ref="B3762" r:id="rId3477" xr:uid="{00000000-0004-0000-0000-0000940D0000}"/>
    <hyperlink ref="B3763" r:id="rId3478" xr:uid="{00000000-0004-0000-0000-0000950D0000}"/>
    <hyperlink ref="B3764" r:id="rId3479" xr:uid="{00000000-0004-0000-0000-0000960D0000}"/>
    <hyperlink ref="B3765" r:id="rId3480" xr:uid="{00000000-0004-0000-0000-0000970D0000}"/>
    <hyperlink ref="B3766" r:id="rId3481" xr:uid="{00000000-0004-0000-0000-0000980D0000}"/>
    <hyperlink ref="B3767" r:id="rId3482" xr:uid="{00000000-0004-0000-0000-0000990D0000}"/>
    <hyperlink ref="B3768" r:id="rId3483" xr:uid="{00000000-0004-0000-0000-00009A0D0000}"/>
    <hyperlink ref="B3769" r:id="rId3484" xr:uid="{00000000-0004-0000-0000-00009B0D0000}"/>
    <hyperlink ref="B3770" r:id="rId3485" xr:uid="{00000000-0004-0000-0000-00009C0D0000}"/>
    <hyperlink ref="B3772" r:id="rId3486" xr:uid="{00000000-0004-0000-0000-00009D0D0000}"/>
    <hyperlink ref="B3773" r:id="rId3487" xr:uid="{00000000-0004-0000-0000-00009E0D0000}"/>
    <hyperlink ref="B3774" r:id="rId3488" xr:uid="{00000000-0004-0000-0000-00009F0D0000}"/>
    <hyperlink ref="B3775" r:id="rId3489" xr:uid="{00000000-0004-0000-0000-0000A00D0000}"/>
    <hyperlink ref="B3776" r:id="rId3490" xr:uid="{00000000-0004-0000-0000-0000A10D0000}"/>
    <hyperlink ref="B3777" r:id="rId3491" xr:uid="{00000000-0004-0000-0000-0000A20D0000}"/>
    <hyperlink ref="B3779" r:id="rId3492" xr:uid="{00000000-0004-0000-0000-0000A30D0000}"/>
    <hyperlink ref="B3780" r:id="rId3493" xr:uid="{00000000-0004-0000-0000-0000A40D0000}"/>
    <hyperlink ref="B3781" r:id="rId3494" xr:uid="{00000000-0004-0000-0000-0000A50D0000}"/>
    <hyperlink ref="B3782" r:id="rId3495" xr:uid="{00000000-0004-0000-0000-0000A60D0000}"/>
    <hyperlink ref="B3783" r:id="rId3496" xr:uid="{00000000-0004-0000-0000-0000A70D0000}"/>
    <hyperlink ref="B3784" r:id="rId3497" xr:uid="{00000000-0004-0000-0000-0000A80D0000}"/>
    <hyperlink ref="B3785" r:id="rId3498" xr:uid="{00000000-0004-0000-0000-0000A90D0000}"/>
    <hyperlink ref="B3786" r:id="rId3499" xr:uid="{00000000-0004-0000-0000-0000AA0D0000}"/>
    <hyperlink ref="B3787" r:id="rId3500" xr:uid="{00000000-0004-0000-0000-0000AB0D0000}"/>
    <hyperlink ref="B3788" r:id="rId3501" xr:uid="{00000000-0004-0000-0000-0000AC0D0000}"/>
    <hyperlink ref="B3789" r:id="rId3502" xr:uid="{00000000-0004-0000-0000-0000AD0D0000}"/>
    <hyperlink ref="B3790" r:id="rId3503" xr:uid="{00000000-0004-0000-0000-0000AE0D0000}"/>
    <hyperlink ref="B3791" r:id="rId3504" xr:uid="{00000000-0004-0000-0000-0000AF0D0000}"/>
    <hyperlink ref="B3792" r:id="rId3505" xr:uid="{00000000-0004-0000-0000-0000B00D0000}"/>
    <hyperlink ref="B3793" r:id="rId3506" xr:uid="{00000000-0004-0000-0000-0000B10D0000}"/>
    <hyperlink ref="B3794" r:id="rId3507" xr:uid="{00000000-0004-0000-0000-0000B20D0000}"/>
    <hyperlink ref="B3795" r:id="rId3508" xr:uid="{00000000-0004-0000-0000-0000B30D0000}"/>
    <hyperlink ref="B3796" r:id="rId3509" xr:uid="{00000000-0004-0000-0000-0000B40D0000}"/>
    <hyperlink ref="B3798" r:id="rId3510" xr:uid="{00000000-0004-0000-0000-0000B50D0000}"/>
    <hyperlink ref="B3799" r:id="rId3511" xr:uid="{00000000-0004-0000-0000-0000B60D0000}"/>
    <hyperlink ref="B3800" r:id="rId3512" xr:uid="{00000000-0004-0000-0000-0000B70D0000}"/>
    <hyperlink ref="B3801" r:id="rId3513" xr:uid="{00000000-0004-0000-0000-0000B80D0000}"/>
    <hyperlink ref="B3802" r:id="rId3514" xr:uid="{00000000-0004-0000-0000-0000B90D0000}"/>
    <hyperlink ref="B3803" r:id="rId3515" xr:uid="{00000000-0004-0000-0000-0000BA0D0000}"/>
    <hyperlink ref="B3804" r:id="rId3516" xr:uid="{00000000-0004-0000-0000-0000BB0D0000}"/>
    <hyperlink ref="B3805" r:id="rId3517" xr:uid="{00000000-0004-0000-0000-0000BC0D0000}"/>
    <hyperlink ref="B3806" r:id="rId3518" xr:uid="{00000000-0004-0000-0000-0000BD0D0000}"/>
    <hyperlink ref="B3807" r:id="rId3519" xr:uid="{00000000-0004-0000-0000-0000BE0D0000}"/>
    <hyperlink ref="B3808" r:id="rId3520" xr:uid="{00000000-0004-0000-0000-0000BF0D0000}"/>
    <hyperlink ref="B3809" r:id="rId3521" xr:uid="{00000000-0004-0000-0000-0000C00D0000}"/>
    <hyperlink ref="B3810" r:id="rId3522" xr:uid="{00000000-0004-0000-0000-0000C10D0000}"/>
    <hyperlink ref="B3811" r:id="rId3523" xr:uid="{00000000-0004-0000-0000-0000C20D0000}"/>
    <hyperlink ref="B3812" r:id="rId3524" xr:uid="{00000000-0004-0000-0000-0000C30D0000}"/>
    <hyperlink ref="B3813" r:id="rId3525" xr:uid="{00000000-0004-0000-0000-0000C40D0000}"/>
    <hyperlink ref="B3814" r:id="rId3526" xr:uid="{00000000-0004-0000-0000-0000C50D0000}"/>
    <hyperlink ref="B3816" r:id="rId3527" xr:uid="{00000000-0004-0000-0000-0000C60D0000}"/>
    <hyperlink ref="B3817" r:id="rId3528" xr:uid="{00000000-0004-0000-0000-0000C70D0000}"/>
    <hyperlink ref="B3819" r:id="rId3529" display="0" xr:uid="{00000000-0004-0000-0000-0000C80D0000}"/>
    <hyperlink ref="B3820" r:id="rId3530" display="0" xr:uid="{00000000-0004-0000-0000-0000C90D0000}"/>
    <hyperlink ref="B3821" r:id="rId3531" display="0" xr:uid="{00000000-0004-0000-0000-0000CA0D0000}"/>
    <hyperlink ref="B3822" r:id="rId3532" display="0" xr:uid="{00000000-0004-0000-0000-0000CB0D0000}"/>
    <hyperlink ref="B3823" r:id="rId3533" display="0" xr:uid="{00000000-0004-0000-0000-0000CC0D0000}"/>
    <hyperlink ref="B3824" r:id="rId3534" display="0" xr:uid="{00000000-0004-0000-0000-0000CD0D0000}"/>
    <hyperlink ref="B3825" r:id="rId3535" display="0" xr:uid="{00000000-0004-0000-0000-0000CE0D0000}"/>
    <hyperlink ref="B3826" r:id="rId3536" display="0" xr:uid="{00000000-0004-0000-0000-0000CF0D0000}"/>
    <hyperlink ref="B3827" r:id="rId3537" display="0" xr:uid="{00000000-0004-0000-0000-0000D00D0000}"/>
    <hyperlink ref="B3828" r:id="rId3538" display="0" xr:uid="{00000000-0004-0000-0000-0000D10D0000}"/>
    <hyperlink ref="B3830" r:id="rId3539" xr:uid="{00000000-0004-0000-0000-0000D20D0000}"/>
    <hyperlink ref="B3831" r:id="rId3540" xr:uid="{00000000-0004-0000-0000-0000D30D0000}"/>
    <hyperlink ref="B3834" r:id="rId3541" xr:uid="{00000000-0004-0000-0000-0000D40D0000}"/>
    <hyperlink ref="B3835" r:id="rId3542" xr:uid="{00000000-0004-0000-0000-0000D50D0000}"/>
    <hyperlink ref="B3836" r:id="rId3543" xr:uid="{00000000-0004-0000-0000-0000D60D0000}"/>
    <hyperlink ref="B3838" r:id="rId3544" xr:uid="{00000000-0004-0000-0000-0000D70D0000}"/>
    <hyperlink ref="B3839" r:id="rId3545" xr:uid="{00000000-0004-0000-0000-0000D80D0000}"/>
    <hyperlink ref="B3840" r:id="rId3546" xr:uid="{00000000-0004-0000-0000-0000D90D0000}"/>
    <hyperlink ref="B3841" r:id="rId3547" xr:uid="{00000000-0004-0000-0000-0000DA0D0000}"/>
    <hyperlink ref="B3842" r:id="rId3548" xr:uid="{00000000-0004-0000-0000-0000DB0D0000}"/>
    <hyperlink ref="B3843" r:id="rId3549" xr:uid="{00000000-0004-0000-0000-0000DC0D0000}"/>
    <hyperlink ref="B3845" r:id="rId3550" xr:uid="{00000000-0004-0000-0000-0000DD0D0000}"/>
    <hyperlink ref="B3846" r:id="rId3551" xr:uid="{00000000-0004-0000-0000-0000DE0D0000}"/>
    <hyperlink ref="B3847" r:id="rId3552" xr:uid="{00000000-0004-0000-0000-0000DF0D0000}"/>
    <hyperlink ref="B3848" r:id="rId3553" xr:uid="{00000000-0004-0000-0000-0000E00D0000}"/>
    <hyperlink ref="B3849" r:id="rId3554" xr:uid="{00000000-0004-0000-0000-0000E10D0000}"/>
    <hyperlink ref="B3850" r:id="rId3555" xr:uid="{00000000-0004-0000-0000-0000E20D0000}"/>
    <hyperlink ref="B3851" r:id="rId3556" xr:uid="{00000000-0004-0000-0000-0000E30D0000}"/>
    <hyperlink ref="B3852" r:id="rId3557" xr:uid="{00000000-0004-0000-0000-0000E40D0000}"/>
    <hyperlink ref="B3853" r:id="rId3558" xr:uid="{00000000-0004-0000-0000-0000E50D0000}"/>
    <hyperlink ref="B3854" r:id="rId3559" xr:uid="{00000000-0004-0000-0000-0000E60D0000}"/>
    <hyperlink ref="B3856" r:id="rId3560" xr:uid="{00000000-0004-0000-0000-0000E70D0000}"/>
    <hyperlink ref="B3857" r:id="rId3561" xr:uid="{00000000-0004-0000-0000-0000E80D0000}"/>
    <hyperlink ref="B3859" r:id="rId3562" xr:uid="{00000000-0004-0000-0000-0000E90D0000}"/>
    <hyperlink ref="B3860" r:id="rId3563" xr:uid="{00000000-0004-0000-0000-0000EA0D0000}"/>
    <hyperlink ref="B3861" r:id="rId3564" xr:uid="{00000000-0004-0000-0000-0000EB0D0000}"/>
    <hyperlink ref="B3863" r:id="rId3565" xr:uid="{00000000-0004-0000-0000-0000EC0D0000}"/>
    <hyperlink ref="B3864" r:id="rId3566" xr:uid="{00000000-0004-0000-0000-0000ED0D0000}"/>
    <hyperlink ref="B3865" r:id="rId3567" xr:uid="{00000000-0004-0000-0000-0000EE0D0000}"/>
    <hyperlink ref="B3867" r:id="rId3568" xr:uid="{00000000-0004-0000-0000-0000EF0D0000}"/>
    <hyperlink ref="B3868" r:id="rId3569" xr:uid="{00000000-0004-0000-0000-0000F00D0000}"/>
    <hyperlink ref="B3869" r:id="rId3570" xr:uid="{00000000-0004-0000-0000-0000F10D0000}"/>
    <hyperlink ref="B3870" r:id="rId3571" xr:uid="{00000000-0004-0000-0000-0000F20D0000}"/>
    <hyperlink ref="B3871" r:id="rId3572" xr:uid="{00000000-0004-0000-0000-0000F30D0000}"/>
    <hyperlink ref="B3872" r:id="rId3573" xr:uid="{00000000-0004-0000-0000-0000F40D0000}"/>
    <hyperlink ref="B3873" r:id="rId3574" xr:uid="{00000000-0004-0000-0000-0000F50D0000}"/>
    <hyperlink ref="B3874" r:id="rId3575" xr:uid="{00000000-0004-0000-0000-0000F60D0000}"/>
    <hyperlink ref="B3875" r:id="rId3576" xr:uid="{00000000-0004-0000-0000-0000F70D0000}"/>
    <hyperlink ref="B3876" r:id="rId3577" xr:uid="{00000000-0004-0000-0000-0000F80D0000}"/>
    <hyperlink ref="B3878" r:id="rId3578" xr:uid="{00000000-0004-0000-0000-0000F90D0000}"/>
    <hyperlink ref="B3879" r:id="rId3579" xr:uid="{00000000-0004-0000-0000-0000FA0D0000}"/>
    <hyperlink ref="B3880" r:id="rId3580" xr:uid="{00000000-0004-0000-0000-0000FB0D0000}"/>
    <hyperlink ref="B3881" r:id="rId3581" xr:uid="{00000000-0004-0000-0000-0000FC0D0000}"/>
    <hyperlink ref="B3882" r:id="rId3582" xr:uid="{00000000-0004-0000-0000-0000FD0D0000}"/>
    <hyperlink ref="B3883" r:id="rId3583" xr:uid="{00000000-0004-0000-0000-0000FE0D0000}"/>
    <hyperlink ref="B3884" r:id="rId3584" xr:uid="{00000000-0004-0000-0000-0000FF0D0000}"/>
    <hyperlink ref="B3885" r:id="rId3585" xr:uid="{00000000-0004-0000-0000-0000000E0000}"/>
    <hyperlink ref="B3886" r:id="rId3586" xr:uid="{00000000-0004-0000-0000-0000010E0000}"/>
    <hyperlink ref="B3887" r:id="rId3587" xr:uid="{00000000-0004-0000-0000-0000020E0000}"/>
    <hyperlink ref="B3888" r:id="rId3588" xr:uid="{00000000-0004-0000-0000-0000030E0000}"/>
    <hyperlink ref="B3889" r:id="rId3589" xr:uid="{00000000-0004-0000-0000-0000040E0000}"/>
    <hyperlink ref="B3890" r:id="rId3590" xr:uid="{00000000-0004-0000-0000-0000050E0000}"/>
    <hyperlink ref="B3892" r:id="rId3591" xr:uid="{00000000-0004-0000-0000-0000060E0000}"/>
    <hyperlink ref="B3893" r:id="rId3592" xr:uid="{00000000-0004-0000-0000-0000070E0000}"/>
    <hyperlink ref="B3894" r:id="rId3593" xr:uid="{00000000-0004-0000-0000-0000080E0000}"/>
    <hyperlink ref="B3895" r:id="rId3594" xr:uid="{00000000-0004-0000-0000-0000090E0000}"/>
    <hyperlink ref="B3896" r:id="rId3595" xr:uid="{00000000-0004-0000-0000-00000A0E0000}"/>
    <hyperlink ref="B3897" r:id="rId3596" xr:uid="{00000000-0004-0000-0000-00000B0E0000}"/>
    <hyperlink ref="B3898" r:id="rId3597" xr:uid="{00000000-0004-0000-0000-00000C0E0000}"/>
    <hyperlink ref="B3899" r:id="rId3598" xr:uid="{00000000-0004-0000-0000-00000D0E0000}"/>
    <hyperlink ref="B3900" r:id="rId3599" xr:uid="{00000000-0004-0000-0000-00000E0E0000}"/>
    <hyperlink ref="B3901" r:id="rId3600" xr:uid="{00000000-0004-0000-0000-00000F0E0000}"/>
    <hyperlink ref="B3902" r:id="rId3601" xr:uid="{00000000-0004-0000-0000-0000100E0000}"/>
    <hyperlink ref="B3903" r:id="rId3602" xr:uid="{00000000-0004-0000-0000-0000110E0000}"/>
    <hyperlink ref="B3904" r:id="rId3603" xr:uid="{00000000-0004-0000-0000-0000120E0000}"/>
    <hyperlink ref="B3905" r:id="rId3604" xr:uid="{00000000-0004-0000-0000-0000130E0000}"/>
    <hyperlink ref="B3907" r:id="rId3605" xr:uid="{00000000-0004-0000-0000-0000140E0000}"/>
    <hyperlink ref="B3908" r:id="rId3606" xr:uid="{00000000-0004-0000-0000-0000150E0000}"/>
    <hyperlink ref="B3909" r:id="rId3607" xr:uid="{00000000-0004-0000-0000-0000160E0000}"/>
    <hyperlink ref="B3910" r:id="rId3608" xr:uid="{00000000-0004-0000-0000-0000170E0000}"/>
    <hyperlink ref="B3912" r:id="rId3609" xr:uid="{00000000-0004-0000-0000-0000180E0000}"/>
    <hyperlink ref="B3913" r:id="rId3610" xr:uid="{00000000-0004-0000-0000-0000190E0000}"/>
    <hyperlink ref="B3914" r:id="rId3611" xr:uid="{00000000-0004-0000-0000-00001A0E0000}"/>
    <hyperlink ref="B3915" r:id="rId3612" xr:uid="{00000000-0004-0000-0000-00001B0E0000}"/>
    <hyperlink ref="B3916" r:id="rId3613" xr:uid="{00000000-0004-0000-0000-00001C0E0000}"/>
    <hyperlink ref="B3917" r:id="rId3614" xr:uid="{00000000-0004-0000-0000-00001D0E0000}"/>
    <hyperlink ref="B3918" r:id="rId3615" xr:uid="{00000000-0004-0000-0000-00001E0E0000}"/>
    <hyperlink ref="B3920" r:id="rId3616" xr:uid="{00000000-0004-0000-0000-00001F0E0000}"/>
    <hyperlink ref="B3921" r:id="rId3617" xr:uid="{00000000-0004-0000-0000-0000200E0000}"/>
    <hyperlink ref="B3922" r:id="rId3618" xr:uid="{00000000-0004-0000-0000-0000210E0000}"/>
    <hyperlink ref="B3923" r:id="rId3619" xr:uid="{00000000-0004-0000-0000-0000220E0000}"/>
    <hyperlink ref="B3924" r:id="rId3620" xr:uid="{00000000-0004-0000-0000-0000230E0000}"/>
    <hyperlink ref="B3925" r:id="rId3621" xr:uid="{00000000-0004-0000-0000-0000240E0000}"/>
    <hyperlink ref="B3926" r:id="rId3622" xr:uid="{00000000-0004-0000-0000-0000250E0000}"/>
    <hyperlink ref="B3927" r:id="rId3623" xr:uid="{00000000-0004-0000-0000-0000260E0000}"/>
    <hyperlink ref="B3928" r:id="rId3624" xr:uid="{00000000-0004-0000-0000-0000270E0000}"/>
    <hyperlink ref="B3929" r:id="rId3625" xr:uid="{00000000-0004-0000-0000-0000280E0000}"/>
    <hyperlink ref="B3930" r:id="rId3626" xr:uid="{00000000-0004-0000-0000-0000290E0000}"/>
    <hyperlink ref="B3931" r:id="rId3627" xr:uid="{00000000-0004-0000-0000-00002A0E0000}"/>
    <hyperlink ref="B3932" r:id="rId3628" xr:uid="{00000000-0004-0000-0000-00002B0E0000}"/>
    <hyperlink ref="B3933" r:id="rId3629" xr:uid="{00000000-0004-0000-0000-00002C0E0000}"/>
    <hyperlink ref="B3934" r:id="rId3630" xr:uid="{00000000-0004-0000-0000-00002D0E0000}"/>
    <hyperlink ref="B3936" r:id="rId3631" xr:uid="{00000000-0004-0000-0000-00002E0E0000}"/>
    <hyperlink ref="B3937" r:id="rId3632" xr:uid="{00000000-0004-0000-0000-00002F0E0000}"/>
    <hyperlink ref="B3938" r:id="rId3633" xr:uid="{00000000-0004-0000-0000-0000300E0000}"/>
    <hyperlink ref="B3939" r:id="rId3634" xr:uid="{00000000-0004-0000-0000-0000310E0000}"/>
    <hyperlink ref="B3940" r:id="rId3635" xr:uid="{00000000-0004-0000-0000-0000320E0000}"/>
    <hyperlink ref="B3941" r:id="rId3636" xr:uid="{00000000-0004-0000-0000-0000330E0000}"/>
    <hyperlink ref="B3942" r:id="rId3637" xr:uid="{00000000-0004-0000-0000-0000340E0000}"/>
    <hyperlink ref="B3943" r:id="rId3638" xr:uid="{00000000-0004-0000-0000-0000350E0000}"/>
    <hyperlink ref="B3944" r:id="rId3639" xr:uid="{00000000-0004-0000-0000-0000360E0000}"/>
    <hyperlink ref="B3945" r:id="rId3640" xr:uid="{00000000-0004-0000-0000-0000370E0000}"/>
    <hyperlink ref="B3946" r:id="rId3641" xr:uid="{00000000-0004-0000-0000-0000380E0000}"/>
    <hyperlink ref="B3947" r:id="rId3642" xr:uid="{00000000-0004-0000-0000-0000390E0000}"/>
    <hyperlink ref="B3948" r:id="rId3643" xr:uid="{00000000-0004-0000-0000-00003A0E0000}"/>
    <hyperlink ref="B3949" r:id="rId3644" xr:uid="{00000000-0004-0000-0000-00003B0E0000}"/>
    <hyperlink ref="B3950" r:id="rId3645" xr:uid="{00000000-0004-0000-0000-00003C0E0000}"/>
    <hyperlink ref="B3951" r:id="rId3646" xr:uid="{00000000-0004-0000-0000-00003D0E0000}"/>
    <hyperlink ref="B3952" r:id="rId3647" xr:uid="{00000000-0004-0000-0000-00003E0E0000}"/>
    <hyperlink ref="B3953" r:id="rId3648" xr:uid="{00000000-0004-0000-0000-00003F0E0000}"/>
    <hyperlink ref="B3954" r:id="rId3649" xr:uid="{00000000-0004-0000-0000-0000400E0000}"/>
    <hyperlink ref="B3955" r:id="rId3650" xr:uid="{00000000-0004-0000-0000-0000410E0000}"/>
    <hyperlink ref="B3956" r:id="rId3651" xr:uid="{00000000-0004-0000-0000-0000420E0000}"/>
    <hyperlink ref="B3957" r:id="rId3652" xr:uid="{00000000-0004-0000-0000-0000430E0000}"/>
    <hyperlink ref="B3958" r:id="rId3653" xr:uid="{00000000-0004-0000-0000-0000440E0000}"/>
    <hyperlink ref="B3959" r:id="rId3654" xr:uid="{00000000-0004-0000-0000-0000450E0000}"/>
    <hyperlink ref="B1243" r:id="rId3655" xr:uid="{00000000-0004-0000-0000-0000460E0000}"/>
  </hyperlinks>
  <pageMargins left="0.23622047244094491" right="0.23622047244094491" top="0.74803149606299213" bottom="0.74803149606299213" header="0.31496062992125984" footer="0.31496062992125984"/>
  <pageSetup paperSize="9" scale="59" orientation="portrait" r:id="rId36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6">
    <tabColor theme="9" tint="0.79998168889431442"/>
  </sheetPr>
  <dimension ref="A1:D288"/>
  <sheetViews>
    <sheetView showFormulas="1" zoomScale="70" zoomScaleNormal="70" workbookViewId="0"/>
  </sheetViews>
  <sheetFormatPr defaultRowHeight="14.25" x14ac:dyDescent="0.45"/>
  <cols>
    <col min="1" max="1" width="9.3984375" style="158" customWidth="1"/>
    <col min="2" max="2" width="28.86328125" style="158" customWidth="1"/>
    <col min="3" max="3" width="10" style="165" customWidth="1"/>
    <col min="4" max="4" width="16.59765625" style="160" customWidth="1"/>
  </cols>
  <sheetData>
    <row r="1" spans="1:4" x14ac:dyDescent="0.45">
      <c r="A1" t="s">
        <v>5442</v>
      </c>
      <c r="B1" s="102" t="s">
        <v>5443</v>
      </c>
      <c r="C1" s="116"/>
      <c r="D1" s="116"/>
    </row>
    <row r="2" spans="1:4" x14ac:dyDescent="0.45">
      <c r="A2" s="240" t="s">
        <v>5444</v>
      </c>
      <c r="B2" s="104" t="s">
        <v>9856</v>
      </c>
      <c r="C2" s="116"/>
      <c r="D2" s="116"/>
    </row>
    <row r="3" spans="1:4" ht="62.25" customHeight="1" x14ac:dyDescent="0.35">
      <c r="A3" s="241" t="s">
        <v>5445</v>
      </c>
      <c r="B3" s="106" t="s">
        <v>9857</v>
      </c>
      <c r="C3" s="116"/>
      <c r="D3" s="116"/>
    </row>
    <row r="4" spans="1:4" x14ac:dyDescent="0.45">
      <c r="A4" s="240" t="s">
        <v>5446</v>
      </c>
      <c r="B4" s="104">
        <v>44986</v>
      </c>
      <c r="C4" s="116"/>
      <c r="D4" s="116"/>
    </row>
    <row r="5" spans="1:4" x14ac:dyDescent="0.45">
      <c r="A5" s="241" t="s">
        <v>5447</v>
      </c>
      <c r="B5" s="107">
        <v>45004</v>
      </c>
      <c r="C5" s="117"/>
      <c r="D5" s="117"/>
    </row>
    <row r="6" spans="1:4" x14ac:dyDescent="0.45">
      <c r="A6" s="240" t="s">
        <v>5448</v>
      </c>
      <c r="B6" s="104" t="s">
        <v>5449</v>
      </c>
      <c r="C6" s="118"/>
      <c r="D6" s="118"/>
    </row>
    <row r="7" spans="1:4" ht="18.399999999999999" thickBot="1" x14ac:dyDescent="0.4">
      <c r="A7" s="167" t="s">
        <v>5876</v>
      </c>
      <c r="B7" s="120"/>
      <c r="C7" s="121" t="s">
        <v>5450</v>
      </c>
      <c r="D7" s="122"/>
    </row>
    <row r="8" spans="1:4" ht="31.5" x14ac:dyDescent="0.5">
      <c r="A8" s="123" t="s">
        <v>5451</v>
      </c>
      <c r="B8" s="124" t="s">
        <v>5452</v>
      </c>
      <c r="C8" s="125" t="s">
        <v>5453</v>
      </c>
      <c r="D8" s="126" t="s">
        <v>5454</v>
      </c>
    </row>
    <row r="9" spans="1:4" ht="15.75" x14ac:dyDescent="0.5">
      <c r="A9" s="476"/>
      <c r="B9" s="477" t="s">
        <v>731</v>
      </c>
      <c r="C9" s="612"/>
      <c r="D9" s="478"/>
    </row>
    <row r="10" spans="1:4" x14ac:dyDescent="0.45">
      <c r="A10" s="479" t="s">
        <v>2167</v>
      </c>
      <c r="B10" s="613" t="s">
        <v>3184</v>
      </c>
      <c r="C10" s="614">
        <v>5990</v>
      </c>
      <c r="D10" s="615">
        <v>0.50267633195981221</v>
      </c>
    </row>
    <row r="11" spans="1:4" x14ac:dyDescent="0.45">
      <c r="A11" s="479" t="s">
        <v>2166</v>
      </c>
      <c r="B11" s="613" t="s">
        <v>4009</v>
      </c>
      <c r="C11" s="614">
        <v>9990</v>
      </c>
      <c r="D11" s="615">
        <v>0.47064406032432193</v>
      </c>
    </row>
    <row r="12" spans="1:4" x14ac:dyDescent="0.45">
      <c r="A12" s="480" t="s">
        <v>1443</v>
      </c>
      <c r="B12" s="616" t="s">
        <v>10054</v>
      </c>
      <c r="C12" s="617">
        <v>3990</v>
      </c>
      <c r="D12" s="618">
        <v>0.567797326192782</v>
      </c>
    </row>
    <row r="13" spans="1:4" x14ac:dyDescent="0.45">
      <c r="A13" s="480" t="s">
        <v>3861</v>
      </c>
      <c r="B13" s="616" t="s">
        <v>10055</v>
      </c>
      <c r="C13" s="617">
        <v>89990</v>
      </c>
      <c r="D13" s="618">
        <v>0.45323500596191968</v>
      </c>
    </row>
    <row r="14" spans="1:4" x14ac:dyDescent="0.45">
      <c r="A14" s="619" t="s">
        <v>9277</v>
      </c>
      <c r="B14" s="620" t="s">
        <v>10056</v>
      </c>
      <c r="C14" s="621">
        <v>1990</v>
      </c>
      <c r="D14" s="622">
        <v>0.44377361865790121</v>
      </c>
    </row>
    <row r="15" spans="1:4" x14ac:dyDescent="0.45">
      <c r="A15" s="480" t="s">
        <v>44</v>
      </c>
      <c r="B15" s="616" t="s">
        <v>2799</v>
      </c>
      <c r="C15" s="617">
        <v>2690</v>
      </c>
      <c r="D15" s="618">
        <v>0.46793991874710728</v>
      </c>
    </row>
    <row r="16" spans="1:4" x14ac:dyDescent="0.45">
      <c r="A16" s="480" t="s">
        <v>1157</v>
      </c>
      <c r="B16" s="616" t="s">
        <v>2923</v>
      </c>
      <c r="C16" s="617">
        <v>2890</v>
      </c>
      <c r="D16" s="618">
        <v>0.4643823531592175</v>
      </c>
    </row>
    <row r="17" spans="1:4" ht="12.75" x14ac:dyDescent="0.35">
      <c r="A17" s="481" t="s">
        <v>3043</v>
      </c>
      <c r="B17" s="482" t="s">
        <v>3374</v>
      </c>
      <c r="C17" s="483">
        <v>3390</v>
      </c>
      <c r="D17" s="560">
        <v>0.45822066240914405</v>
      </c>
    </row>
    <row r="18" spans="1:4" ht="12.75" x14ac:dyDescent="0.35">
      <c r="A18" s="481" t="s">
        <v>3386</v>
      </c>
      <c r="B18" s="482" t="s">
        <v>3385</v>
      </c>
      <c r="C18" s="483">
        <v>4990</v>
      </c>
      <c r="D18" s="560">
        <v>0.47059185496550893</v>
      </c>
    </row>
    <row r="19" spans="1:4" x14ac:dyDescent="0.45">
      <c r="A19" s="480" t="s">
        <v>140</v>
      </c>
      <c r="B19" s="623" t="s">
        <v>3017</v>
      </c>
      <c r="C19" s="617">
        <v>5590</v>
      </c>
      <c r="D19" s="618">
        <v>0.46730145782152022</v>
      </c>
    </row>
    <row r="20" spans="1:4" x14ac:dyDescent="0.45">
      <c r="A20" s="480" t="s">
        <v>3405</v>
      </c>
      <c r="B20" s="623" t="s">
        <v>3404</v>
      </c>
      <c r="C20" s="617">
        <v>9990</v>
      </c>
      <c r="D20" s="618">
        <v>0.47543331885830353</v>
      </c>
    </row>
    <row r="21" spans="1:4" x14ac:dyDescent="0.45">
      <c r="A21" s="561" t="s">
        <v>551</v>
      </c>
      <c r="B21" s="624" t="s">
        <v>3361</v>
      </c>
      <c r="C21" s="625">
        <v>2990</v>
      </c>
      <c r="D21" s="626">
        <v>0.53058497903331903</v>
      </c>
    </row>
    <row r="22" spans="1:4" ht="14.65" thickBot="1" x14ac:dyDescent="0.5">
      <c r="A22" s="475" t="s">
        <v>2661</v>
      </c>
      <c r="B22" s="627" t="s">
        <v>3756</v>
      </c>
      <c r="C22" s="628">
        <v>5990</v>
      </c>
      <c r="D22" s="629">
        <v>0.52320229754405401</v>
      </c>
    </row>
    <row r="23" spans="1:4" ht="12.75" x14ac:dyDescent="0.35">
      <c r="A23"/>
      <c r="B23"/>
      <c r="C23"/>
      <c r="D23"/>
    </row>
    <row r="24" spans="1:4" ht="12.75" x14ac:dyDescent="0.35">
      <c r="A24"/>
      <c r="B24"/>
      <c r="C24"/>
      <c r="D24"/>
    </row>
    <row r="25" spans="1:4" ht="12.75" x14ac:dyDescent="0.35">
      <c r="A25"/>
      <c r="B25"/>
      <c r="C25"/>
      <c r="D25"/>
    </row>
    <row r="26" spans="1:4" ht="12.75" x14ac:dyDescent="0.35">
      <c r="A26"/>
      <c r="B26"/>
      <c r="C26"/>
      <c r="D26"/>
    </row>
    <row r="27" spans="1:4" ht="12.75" x14ac:dyDescent="0.35">
      <c r="A27"/>
      <c r="B27"/>
      <c r="C27"/>
      <c r="D27"/>
    </row>
    <row r="28" spans="1:4" ht="12.75" x14ac:dyDescent="0.35">
      <c r="A28"/>
      <c r="B28"/>
      <c r="C28"/>
      <c r="D28"/>
    </row>
    <row r="29" spans="1:4" ht="12.75" x14ac:dyDescent="0.35">
      <c r="A29"/>
      <c r="B29"/>
      <c r="C29"/>
      <c r="D29"/>
    </row>
    <row r="30" spans="1:4" ht="12.75" x14ac:dyDescent="0.35">
      <c r="A30"/>
      <c r="B30"/>
      <c r="C30"/>
      <c r="D30"/>
    </row>
    <row r="31" spans="1:4" ht="12.75" x14ac:dyDescent="0.35">
      <c r="A31"/>
      <c r="B31"/>
      <c r="C31"/>
      <c r="D31"/>
    </row>
    <row r="32" spans="1:4" ht="12.75" x14ac:dyDescent="0.35">
      <c r="A32"/>
      <c r="B32"/>
      <c r="C32"/>
      <c r="D32"/>
    </row>
    <row r="33" customFormat="1" ht="12.75" x14ac:dyDescent="0.35"/>
    <row r="34" customFormat="1" ht="12.75" x14ac:dyDescent="0.35"/>
    <row r="35" customFormat="1" ht="12.75" x14ac:dyDescent="0.35"/>
    <row r="36" customFormat="1" ht="12.75" x14ac:dyDescent="0.35"/>
    <row r="37" customFormat="1" ht="12.75" x14ac:dyDescent="0.35"/>
    <row r="38" customFormat="1" ht="12.75" x14ac:dyDescent="0.35"/>
    <row r="39" customFormat="1" ht="12.75" x14ac:dyDescent="0.35"/>
    <row r="40" customFormat="1" ht="12.75" x14ac:dyDescent="0.35"/>
    <row r="41" customFormat="1" ht="12.75" x14ac:dyDescent="0.35"/>
    <row r="42" customFormat="1" ht="12.75" x14ac:dyDescent="0.35"/>
    <row r="43" customFormat="1" ht="12.75" x14ac:dyDescent="0.35"/>
    <row r="44" customFormat="1" ht="12.75" x14ac:dyDescent="0.35"/>
    <row r="45" customFormat="1" ht="12.75" x14ac:dyDescent="0.35"/>
    <row r="46" customFormat="1" ht="12.75" x14ac:dyDescent="0.35"/>
    <row r="47" customFormat="1" ht="12.75" x14ac:dyDescent="0.35"/>
    <row r="48" customFormat="1" ht="12.75" x14ac:dyDescent="0.35"/>
    <row r="49" customFormat="1" ht="12.75" x14ac:dyDescent="0.35"/>
    <row r="50" customFormat="1" ht="12.75" x14ac:dyDescent="0.35"/>
    <row r="51" customFormat="1" ht="12.75" x14ac:dyDescent="0.35"/>
    <row r="52" customFormat="1" ht="12.75" x14ac:dyDescent="0.35"/>
    <row r="53" customFormat="1" ht="12.75" x14ac:dyDescent="0.35"/>
    <row r="54" customFormat="1" ht="12.75" x14ac:dyDescent="0.35"/>
    <row r="55" customFormat="1" ht="12.75" x14ac:dyDescent="0.35"/>
    <row r="56" customFormat="1" ht="12.75" x14ac:dyDescent="0.35"/>
    <row r="57" customFormat="1" ht="12.75" x14ac:dyDescent="0.35"/>
    <row r="58" customFormat="1" ht="12.75" x14ac:dyDescent="0.35"/>
    <row r="59" customFormat="1" ht="12.75" x14ac:dyDescent="0.35"/>
    <row r="60" customFormat="1" ht="12.75" x14ac:dyDescent="0.35"/>
    <row r="61" customFormat="1" ht="12.75" x14ac:dyDescent="0.35"/>
    <row r="62" customFormat="1" ht="12.75" x14ac:dyDescent="0.35"/>
    <row r="63" customFormat="1" ht="12.75" x14ac:dyDescent="0.35"/>
    <row r="64" customFormat="1" ht="12.75" x14ac:dyDescent="0.35"/>
    <row r="65" customFormat="1" ht="12.75" x14ac:dyDescent="0.35"/>
    <row r="66" customFormat="1" ht="12.75" x14ac:dyDescent="0.35"/>
    <row r="67" customFormat="1" ht="12.75" x14ac:dyDescent="0.35"/>
    <row r="68" customFormat="1" ht="12.75" x14ac:dyDescent="0.35"/>
    <row r="69" customFormat="1" ht="12.75" x14ac:dyDescent="0.35"/>
    <row r="70" customFormat="1" ht="12.75" x14ac:dyDescent="0.35"/>
    <row r="71" customFormat="1" ht="12.75" x14ac:dyDescent="0.35"/>
    <row r="72" customFormat="1" ht="12.75" x14ac:dyDescent="0.35"/>
    <row r="73" customFormat="1" ht="12.75" x14ac:dyDescent="0.35"/>
    <row r="74" customFormat="1" ht="12.75" x14ac:dyDescent="0.35"/>
    <row r="75" customFormat="1" ht="12.75" x14ac:dyDescent="0.35"/>
    <row r="76" customFormat="1" ht="12.75" x14ac:dyDescent="0.35"/>
    <row r="77" customFormat="1" ht="12.75" x14ac:dyDescent="0.35"/>
    <row r="78" customFormat="1" ht="12.75" x14ac:dyDescent="0.35"/>
    <row r="79" customFormat="1" ht="12.75" x14ac:dyDescent="0.35"/>
    <row r="80" customFormat="1" ht="12.75" x14ac:dyDescent="0.35"/>
    <row r="81" customFormat="1" ht="12.75" x14ac:dyDescent="0.35"/>
    <row r="82" customFormat="1" ht="12.75" x14ac:dyDescent="0.35"/>
    <row r="83" customFormat="1" ht="12.75" x14ac:dyDescent="0.35"/>
    <row r="84" customFormat="1" ht="12.75" x14ac:dyDescent="0.35"/>
    <row r="85" customFormat="1" ht="12.75" x14ac:dyDescent="0.35"/>
    <row r="86" customFormat="1" ht="12.75" x14ac:dyDescent="0.35"/>
    <row r="87" customFormat="1" ht="12.75" x14ac:dyDescent="0.35"/>
    <row r="88" customFormat="1" ht="12.75" x14ac:dyDescent="0.35"/>
    <row r="89" customFormat="1" ht="12.75" x14ac:dyDescent="0.35"/>
    <row r="90" customFormat="1" ht="12.75" x14ac:dyDescent="0.35"/>
    <row r="91" customFormat="1" ht="12.75" x14ac:dyDescent="0.35"/>
    <row r="92" customFormat="1" ht="12.75" x14ac:dyDescent="0.35"/>
    <row r="93" customFormat="1" ht="12.75" x14ac:dyDescent="0.35"/>
    <row r="94" customFormat="1" ht="12.75" x14ac:dyDescent="0.35"/>
    <row r="95" customFormat="1" ht="12.75" x14ac:dyDescent="0.35"/>
    <row r="96" customFormat="1" ht="12.75" x14ac:dyDescent="0.35"/>
    <row r="97" customFormat="1" ht="12.75" x14ac:dyDescent="0.35"/>
    <row r="98" customFormat="1" ht="12.75" x14ac:dyDescent="0.35"/>
    <row r="99" customFormat="1" ht="12.75" x14ac:dyDescent="0.35"/>
    <row r="100" customFormat="1" ht="12.75" x14ac:dyDescent="0.35"/>
    <row r="101" customFormat="1" ht="12.75" x14ac:dyDescent="0.35"/>
    <row r="102" customFormat="1" ht="12.75" x14ac:dyDescent="0.35"/>
    <row r="103" customFormat="1" ht="12.75" x14ac:dyDescent="0.35"/>
    <row r="104" customFormat="1" ht="12.75" x14ac:dyDescent="0.35"/>
    <row r="105" customFormat="1" ht="12.75" x14ac:dyDescent="0.35"/>
    <row r="106" customFormat="1" ht="12.75" x14ac:dyDescent="0.35"/>
    <row r="107" customFormat="1" ht="12.75" x14ac:dyDescent="0.35"/>
    <row r="108" customFormat="1" ht="12.75" x14ac:dyDescent="0.35"/>
    <row r="109" customFormat="1" ht="12.75" x14ac:dyDescent="0.35"/>
    <row r="110" customFormat="1" ht="12.75" x14ac:dyDescent="0.35"/>
    <row r="111" customFormat="1" ht="12.75" x14ac:dyDescent="0.35"/>
    <row r="112" customFormat="1" ht="12.75" x14ac:dyDescent="0.35"/>
    <row r="113" customFormat="1" ht="12.75" x14ac:dyDescent="0.35"/>
    <row r="114" customFormat="1" ht="12.75" x14ac:dyDescent="0.35"/>
    <row r="115" customFormat="1" ht="12.75" x14ac:dyDescent="0.35"/>
    <row r="116" customFormat="1" ht="12.75" x14ac:dyDescent="0.35"/>
    <row r="117" customFormat="1" ht="12.75" x14ac:dyDescent="0.35"/>
    <row r="118" customFormat="1" ht="12.75" x14ac:dyDescent="0.35"/>
    <row r="119" customFormat="1" ht="12.75" x14ac:dyDescent="0.35"/>
    <row r="120" customFormat="1" ht="12.75" x14ac:dyDescent="0.35"/>
    <row r="121" customFormat="1" ht="12.75" x14ac:dyDescent="0.35"/>
    <row r="122" customFormat="1" ht="12.75" x14ac:dyDescent="0.35"/>
    <row r="123" customFormat="1" ht="12.75" x14ac:dyDescent="0.35"/>
    <row r="124" customFormat="1" ht="12.75" x14ac:dyDescent="0.35"/>
    <row r="125" customFormat="1" ht="12.75" x14ac:dyDescent="0.35"/>
    <row r="126" customFormat="1" ht="12.75" x14ac:dyDescent="0.35"/>
    <row r="127" customFormat="1" ht="12.75" x14ac:dyDescent="0.35"/>
    <row r="128" customFormat="1" ht="12.75" x14ac:dyDescent="0.35"/>
    <row r="129" customFormat="1" ht="12.75" x14ac:dyDescent="0.35"/>
    <row r="130" customFormat="1" ht="12.75" x14ac:dyDescent="0.35"/>
    <row r="131" customFormat="1" ht="12.75" x14ac:dyDescent="0.35"/>
    <row r="132" customFormat="1" ht="12.75" x14ac:dyDescent="0.35"/>
    <row r="133" customFormat="1" ht="12.75" x14ac:dyDescent="0.35"/>
    <row r="134" customFormat="1" ht="12.75" x14ac:dyDescent="0.35"/>
    <row r="135" customFormat="1" ht="12.75" x14ac:dyDescent="0.35"/>
    <row r="136" customFormat="1" ht="12.75" x14ac:dyDescent="0.35"/>
    <row r="137" customFormat="1" ht="12.75" x14ac:dyDescent="0.35"/>
    <row r="138" customFormat="1" ht="12.75" x14ac:dyDescent="0.35"/>
    <row r="139" customFormat="1" ht="12.75" x14ac:dyDescent="0.35"/>
    <row r="140" customFormat="1" ht="12.75" x14ac:dyDescent="0.35"/>
    <row r="141" customFormat="1" ht="12.75" x14ac:dyDescent="0.35"/>
    <row r="142" customFormat="1" ht="12.75" x14ac:dyDescent="0.35"/>
    <row r="143" customFormat="1" ht="12.75" x14ac:dyDescent="0.35"/>
    <row r="144" customFormat="1" ht="12.75" x14ac:dyDescent="0.35"/>
    <row r="145" customFormat="1" ht="12.75" x14ac:dyDescent="0.35"/>
    <row r="146" customFormat="1" ht="12.75" x14ac:dyDescent="0.35"/>
    <row r="147" customFormat="1" ht="12.75" x14ac:dyDescent="0.35"/>
    <row r="148" customFormat="1" ht="12.75" x14ac:dyDescent="0.35"/>
    <row r="149" customFormat="1" ht="12.75" x14ac:dyDescent="0.35"/>
    <row r="150" customFormat="1" ht="12.75" x14ac:dyDescent="0.35"/>
    <row r="151" customFormat="1" ht="12.75" x14ac:dyDescent="0.35"/>
    <row r="152" customFormat="1" ht="12.75" x14ac:dyDescent="0.35"/>
    <row r="153" customFormat="1" ht="12.75" x14ac:dyDescent="0.35"/>
    <row r="154" customFormat="1" ht="12.75" x14ac:dyDescent="0.35"/>
    <row r="155" customFormat="1" ht="12.75" x14ac:dyDescent="0.35"/>
    <row r="156" customFormat="1" ht="12.75" x14ac:dyDescent="0.35"/>
    <row r="157" customFormat="1" ht="12.75" x14ac:dyDescent="0.35"/>
    <row r="158" customFormat="1" ht="12.75" x14ac:dyDescent="0.35"/>
    <row r="159" customFormat="1" ht="12.75" x14ac:dyDescent="0.35"/>
    <row r="160" customFormat="1" ht="12.75" x14ac:dyDescent="0.35"/>
    <row r="161" customFormat="1" ht="12.75" x14ac:dyDescent="0.35"/>
    <row r="162" customFormat="1" ht="12.75" x14ac:dyDescent="0.35"/>
    <row r="163" customFormat="1" ht="12.75" x14ac:dyDescent="0.35"/>
    <row r="164" customFormat="1" ht="12.75" x14ac:dyDescent="0.35"/>
    <row r="165" customFormat="1" ht="12.75" x14ac:dyDescent="0.35"/>
    <row r="166" customFormat="1" ht="12.75" x14ac:dyDescent="0.35"/>
    <row r="167" customFormat="1" ht="12.75" x14ac:dyDescent="0.35"/>
    <row r="168" customFormat="1" ht="12.75" x14ac:dyDescent="0.35"/>
    <row r="169" customFormat="1" ht="12.75" x14ac:dyDescent="0.35"/>
    <row r="170" customFormat="1" ht="12.75" x14ac:dyDescent="0.35"/>
    <row r="171" customFormat="1" ht="12.75" x14ac:dyDescent="0.35"/>
    <row r="172" customFormat="1" ht="12.75" x14ac:dyDescent="0.35"/>
    <row r="173" customFormat="1" ht="12.75" x14ac:dyDescent="0.35"/>
    <row r="174" customFormat="1" ht="12.75" x14ac:dyDescent="0.35"/>
    <row r="175" customFormat="1" ht="12.75" x14ac:dyDescent="0.35"/>
    <row r="176" customFormat="1" ht="12.75" x14ac:dyDescent="0.35"/>
    <row r="177" customFormat="1" ht="12.75" x14ac:dyDescent="0.35"/>
    <row r="178" customFormat="1" ht="12.75" x14ac:dyDescent="0.35"/>
    <row r="179" customFormat="1" ht="12.75" x14ac:dyDescent="0.35"/>
    <row r="180" customFormat="1" ht="12.75" x14ac:dyDescent="0.35"/>
    <row r="181" customFormat="1" ht="12.75" x14ac:dyDescent="0.35"/>
    <row r="182" customFormat="1" ht="12.75" x14ac:dyDescent="0.35"/>
    <row r="183" customFormat="1" ht="12.75" x14ac:dyDescent="0.35"/>
    <row r="184" customFormat="1" ht="12.75" x14ac:dyDescent="0.35"/>
    <row r="185" customFormat="1" ht="12.75" x14ac:dyDescent="0.35"/>
    <row r="186" customFormat="1" ht="12.75" x14ac:dyDescent="0.35"/>
    <row r="187" customFormat="1" ht="12.75" x14ac:dyDescent="0.35"/>
    <row r="188" customFormat="1" ht="12.75" x14ac:dyDescent="0.35"/>
    <row r="189" customFormat="1" ht="12.75" x14ac:dyDescent="0.35"/>
    <row r="190" customFormat="1" ht="12.75" x14ac:dyDescent="0.35"/>
    <row r="191" customFormat="1" ht="12.75" x14ac:dyDescent="0.35"/>
    <row r="192" customFormat="1" ht="12.75" x14ac:dyDescent="0.35"/>
    <row r="193" customFormat="1" ht="12.75" x14ac:dyDescent="0.35"/>
    <row r="194" customFormat="1" ht="12.75" x14ac:dyDescent="0.35"/>
    <row r="195" customFormat="1" ht="12.75" x14ac:dyDescent="0.35"/>
    <row r="196" customFormat="1" ht="12.75" x14ac:dyDescent="0.35"/>
    <row r="197" customFormat="1" ht="12.75" x14ac:dyDescent="0.35"/>
    <row r="198" customFormat="1" ht="12.75" x14ac:dyDescent="0.35"/>
    <row r="199" customFormat="1" ht="12.75" x14ac:dyDescent="0.35"/>
    <row r="200" customFormat="1" ht="12.75" x14ac:dyDescent="0.35"/>
    <row r="201" customFormat="1" ht="12.75" x14ac:dyDescent="0.35"/>
    <row r="202" customFormat="1" ht="12.75" x14ac:dyDescent="0.35"/>
    <row r="203" customFormat="1" ht="12.75" x14ac:dyDescent="0.35"/>
    <row r="204" customFormat="1" ht="12.75" x14ac:dyDescent="0.35"/>
    <row r="205" customFormat="1" ht="12.75" x14ac:dyDescent="0.35"/>
    <row r="206" customFormat="1" ht="12.75" x14ac:dyDescent="0.35"/>
    <row r="207" customFormat="1" ht="12.75" x14ac:dyDescent="0.35"/>
    <row r="208" customFormat="1" ht="12.75" x14ac:dyDescent="0.35"/>
    <row r="209" customFormat="1" ht="12.75" x14ac:dyDescent="0.35"/>
    <row r="210" customFormat="1" ht="12.75" x14ac:dyDescent="0.35"/>
    <row r="211" customFormat="1" ht="12.75" x14ac:dyDescent="0.35"/>
    <row r="212" customFormat="1" ht="12.75" x14ac:dyDescent="0.35"/>
    <row r="213" customFormat="1" ht="12.75" x14ac:dyDescent="0.35"/>
    <row r="214" customFormat="1" ht="12.75" x14ac:dyDescent="0.35"/>
    <row r="215" customFormat="1" ht="12.75" x14ac:dyDescent="0.35"/>
    <row r="216" customFormat="1" ht="12.75" x14ac:dyDescent="0.35"/>
    <row r="217" customFormat="1" ht="12.75" x14ac:dyDescent="0.35"/>
    <row r="218" customFormat="1" ht="12.75" x14ac:dyDescent="0.35"/>
    <row r="219" customFormat="1" ht="12.75" x14ac:dyDescent="0.35"/>
    <row r="220" customFormat="1" ht="12.75" x14ac:dyDescent="0.35"/>
    <row r="221" customFormat="1" ht="12.75" x14ac:dyDescent="0.35"/>
    <row r="222" customFormat="1" ht="12.75" x14ac:dyDescent="0.35"/>
    <row r="223" customFormat="1" ht="12.75" x14ac:dyDescent="0.35"/>
    <row r="224" customFormat="1" ht="12.75" x14ac:dyDescent="0.35"/>
    <row r="225" customFormat="1" ht="12.75" x14ac:dyDescent="0.35"/>
    <row r="226" customFormat="1" ht="12.75" x14ac:dyDescent="0.35"/>
    <row r="227" customFormat="1" ht="12.75" x14ac:dyDescent="0.35"/>
    <row r="228" customFormat="1" ht="12.75" x14ac:dyDescent="0.35"/>
    <row r="229" customFormat="1" ht="12.75" x14ac:dyDescent="0.35"/>
    <row r="230" customFormat="1" ht="12.75" x14ac:dyDescent="0.35"/>
    <row r="231" customFormat="1" ht="12.75" x14ac:dyDescent="0.35"/>
    <row r="232" customFormat="1" ht="12.75" x14ac:dyDescent="0.35"/>
    <row r="233" customFormat="1" ht="12.75" x14ac:dyDescent="0.35"/>
    <row r="234" customFormat="1" ht="12.75" x14ac:dyDescent="0.35"/>
    <row r="235" customFormat="1" ht="12.75" x14ac:dyDescent="0.35"/>
    <row r="236" customFormat="1" ht="12.75" x14ac:dyDescent="0.35"/>
    <row r="237" customFormat="1" ht="12.75" x14ac:dyDescent="0.35"/>
    <row r="238" customFormat="1" ht="12.75" x14ac:dyDescent="0.35"/>
    <row r="239" customFormat="1" ht="12.75" x14ac:dyDescent="0.35"/>
    <row r="240" customFormat="1" ht="12.75" x14ac:dyDescent="0.35"/>
    <row r="241" customFormat="1" ht="12.75" x14ac:dyDescent="0.35"/>
    <row r="242" customFormat="1" ht="12.75" x14ac:dyDescent="0.35"/>
    <row r="243" customFormat="1" ht="12.75" x14ac:dyDescent="0.35"/>
    <row r="244" customFormat="1" ht="12.75" x14ac:dyDescent="0.35"/>
    <row r="245" customFormat="1" ht="12.75" x14ac:dyDescent="0.35"/>
    <row r="246" customFormat="1" ht="12.75" x14ac:dyDescent="0.35"/>
    <row r="247" customFormat="1" ht="12.75" x14ac:dyDescent="0.35"/>
    <row r="248" customFormat="1" ht="12.75" x14ac:dyDescent="0.35"/>
    <row r="249" customFormat="1" ht="12.75" x14ac:dyDescent="0.35"/>
    <row r="250" customFormat="1" ht="12.75" x14ac:dyDescent="0.35"/>
    <row r="251" customFormat="1" ht="12.75" x14ac:dyDescent="0.35"/>
    <row r="252" customFormat="1" ht="12.75" x14ac:dyDescent="0.35"/>
    <row r="253" customFormat="1" ht="12.75" x14ac:dyDescent="0.35"/>
    <row r="254" customFormat="1" ht="12.75" x14ac:dyDescent="0.35"/>
    <row r="255" customFormat="1" ht="12.75" x14ac:dyDescent="0.35"/>
    <row r="256" customFormat="1" ht="12.75" x14ac:dyDescent="0.35"/>
    <row r="257" customFormat="1" ht="12.75" x14ac:dyDescent="0.35"/>
    <row r="258" customFormat="1" ht="12.75" x14ac:dyDescent="0.35"/>
    <row r="259" customFormat="1" ht="12.75" x14ac:dyDescent="0.35"/>
    <row r="260" customFormat="1" ht="12.75" x14ac:dyDescent="0.35"/>
    <row r="261" customFormat="1" ht="12.75" x14ac:dyDescent="0.35"/>
    <row r="262" customFormat="1" ht="12.75" x14ac:dyDescent="0.35"/>
    <row r="263" customFormat="1" ht="12.75" x14ac:dyDescent="0.35"/>
    <row r="264" customFormat="1" ht="12.75" x14ac:dyDescent="0.35"/>
    <row r="265" customFormat="1" ht="12.75" x14ac:dyDescent="0.35"/>
    <row r="266" customFormat="1" ht="12.75" x14ac:dyDescent="0.35"/>
    <row r="267" customFormat="1" ht="12.75" x14ac:dyDescent="0.35"/>
    <row r="268" customFormat="1" ht="12.75" x14ac:dyDescent="0.35"/>
    <row r="269" customFormat="1" ht="12.75" x14ac:dyDescent="0.35"/>
    <row r="270" customFormat="1" ht="12.75" x14ac:dyDescent="0.35"/>
    <row r="271" customFormat="1" ht="12.75" x14ac:dyDescent="0.35"/>
    <row r="272" customFormat="1" ht="12.75" x14ac:dyDescent="0.35"/>
    <row r="273" customFormat="1" ht="12.75" x14ac:dyDescent="0.35"/>
    <row r="274" customFormat="1" ht="12.75" x14ac:dyDescent="0.35"/>
    <row r="275" customFormat="1" ht="12.75" x14ac:dyDescent="0.35"/>
    <row r="276" customFormat="1" ht="12.75" x14ac:dyDescent="0.35"/>
    <row r="277" customFormat="1" ht="12.75" x14ac:dyDescent="0.35"/>
    <row r="278" customFormat="1" ht="12.75" x14ac:dyDescent="0.35"/>
    <row r="279" customFormat="1" ht="12.75" x14ac:dyDescent="0.35"/>
    <row r="280" customFormat="1" ht="12.75" x14ac:dyDescent="0.35"/>
    <row r="281" customFormat="1" ht="12.75" x14ac:dyDescent="0.35"/>
    <row r="282" customFormat="1" ht="12.75" x14ac:dyDescent="0.35"/>
    <row r="283" customFormat="1" ht="12.75" x14ac:dyDescent="0.35"/>
    <row r="284" customFormat="1" ht="12.75" x14ac:dyDescent="0.35"/>
    <row r="285" customFormat="1" ht="12.75" x14ac:dyDescent="0.35"/>
    <row r="286" customFormat="1" ht="12.75" x14ac:dyDescent="0.35"/>
    <row r="287" customFormat="1" ht="12.75" x14ac:dyDescent="0.35"/>
    <row r="288" customFormat="1" ht="12.75" x14ac:dyDescent="0.3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7">
    <tabColor theme="9" tint="0.79998168889431442"/>
  </sheetPr>
  <dimension ref="A1:F517"/>
  <sheetViews>
    <sheetView zoomScale="70" zoomScaleNormal="70" workbookViewId="0">
      <selection activeCell="A8" sqref="A8:F351"/>
    </sheetView>
  </sheetViews>
  <sheetFormatPr defaultRowHeight="14.25" x14ac:dyDescent="0.45"/>
  <cols>
    <col min="1" max="1" width="18.265625" style="261" customWidth="1"/>
    <col min="2" max="2" width="78.3984375" style="261" customWidth="1"/>
    <col min="3" max="3" width="17.3984375" style="262" customWidth="1"/>
    <col min="4" max="4" width="16.59765625" style="258" customWidth="1"/>
    <col min="6" max="6" width="30" customWidth="1"/>
  </cols>
  <sheetData>
    <row r="1" spans="1:6" x14ac:dyDescent="0.45">
      <c r="A1" t="s">
        <v>5442</v>
      </c>
      <c r="B1" s="102" t="s">
        <v>5861</v>
      </c>
      <c r="C1" s="159"/>
    </row>
    <row r="2" spans="1:6" x14ac:dyDescent="0.45">
      <c r="A2" s="259" t="s">
        <v>5444</v>
      </c>
      <c r="B2" s="104" t="s">
        <v>5929</v>
      </c>
      <c r="C2" s="161"/>
    </row>
    <row r="3" spans="1:6" ht="156.75" x14ac:dyDescent="0.35">
      <c r="A3" s="260" t="s">
        <v>5445</v>
      </c>
      <c r="B3" s="106" t="s">
        <v>10352</v>
      </c>
      <c r="C3" s="162"/>
    </row>
    <row r="4" spans="1:6" x14ac:dyDescent="0.45">
      <c r="A4" s="259" t="s">
        <v>5446</v>
      </c>
      <c r="B4" s="104">
        <v>44986</v>
      </c>
      <c r="C4" s="161"/>
    </row>
    <row r="5" spans="1:6" x14ac:dyDescent="0.45">
      <c r="A5" s="260" t="s">
        <v>5447</v>
      </c>
      <c r="B5" s="107">
        <v>45016</v>
      </c>
      <c r="C5" s="161"/>
      <c r="D5" s="163"/>
    </row>
    <row r="6" spans="1:6" x14ac:dyDescent="0.45">
      <c r="A6" s="259" t="s">
        <v>5448</v>
      </c>
      <c r="B6" s="104" t="s">
        <v>5449</v>
      </c>
      <c r="C6" s="161"/>
      <c r="D6" s="163"/>
    </row>
    <row r="7" spans="1:6" ht="16.149999999999999" thickBot="1" x14ac:dyDescent="0.55000000000000004">
      <c r="A7" s="108"/>
      <c r="B7" s="108"/>
      <c r="C7" s="738" t="s">
        <v>10353</v>
      </c>
      <c r="D7" s="738"/>
      <c r="E7" s="738" t="s">
        <v>9858</v>
      </c>
      <c r="F7" s="738"/>
    </row>
    <row r="8" spans="1:6" ht="94.5" x14ac:dyDescent="0.35">
      <c r="A8" s="109" t="s">
        <v>1080</v>
      </c>
      <c r="B8" s="244" t="s">
        <v>5456</v>
      </c>
      <c r="C8" s="455" t="s">
        <v>9859</v>
      </c>
      <c r="D8" s="456" t="s">
        <v>9860</v>
      </c>
      <c r="E8" s="456" t="s">
        <v>9859</v>
      </c>
      <c r="F8" s="457" t="s">
        <v>9861</v>
      </c>
    </row>
    <row r="9" spans="1:6" x14ac:dyDescent="0.45">
      <c r="A9" s="484"/>
      <c r="B9" s="485" t="s">
        <v>522</v>
      </c>
      <c r="C9" s="486"/>
      <c r="D9" s="486"/>
      <c r="E9" s="486"/>
      <c r="F9" s="486" t="s">
        <v>5653</v>
      </c>
    </row>
    <row r="10" spans="1:6" x14ac:dyDescent="0.45">
      <c r="A10" s="541" t="s">
        <v>2576</v>
      </c>
      <c r="B10" s="544" t="s">
        <v>2575</v>
      </c>
      <c r="C10" s="545">
        <f>D10/0.95</f>
        <v>2664.8199445983382</v>
      </c>
      <c r="D10" s="545">
        <f>F10/0.95</f>
        <v>2531.5789473684213</v>
      </c>
      <c r="E10" s="545">
        <f>F10/0.95</f>
        <v>2531.5789473684213</v>
      </c>
      <c r="F10" s="546">
        <v>2405</v>
      </c>
    </row>
    <row r="11" spans="1:6" x14ac:dyDescent="0.45">
      <c r="A11" s="541" t="s">
        <v>9405</v>
      </c>
      <c r="B11" s="544" t="s">
        <v>10045</v>
      </c>
      <c r="C11" s="545">
        <f t="shared" ref="C11:C29" si="0">D11/0.95</f>
        <v>2315.7894736842109</v>
      </c>
      <c r="D11" s="545">
        <f t="shared" ref="D11:D29" si="1">F11/0.95</f>
        <v>2200</v>
      </c>
      <c r="E11" s="545">
        <f t="shared" ref="E11:E29" si="2">F11/0.95</f>
        <v>2200</v>
      </c>
      <c r="F11" s="546">
        <v>2090</v>
      </c>
    </row>
    <row r="12" spans="1:6" x14ac:dyDescent="0.45">
      <c r="A12" s="541" t="s">
        <v>1841</v>
      </c>
      <c r="B12" s="544" t="s">
        <v>10024</v>
      </c>
      <c r="C12" s="545">
        <f t="shared" si="0"/>
        <v>10736.842105263158</v>
      </c>
      <c r="D12" s="545">
        <f t="shared" si="1"/>
        <v>10200</v>
      </c>
      <c r="E12" s="545">
        <f t="shared" si="2"/>
        <v>10200</v>
      </c>
      <c r="F12" s="546">
        <v>9690</v>
      </c>
    </row>
    <row r="13" spans="1:6" x14ac:dyDescent="0.45">
      <c r="A13" s="541" t="s">
        <v>5425</v>
      </c>
      <c r="B13" s="544" t="s">
        <v>10025</v>
      </c>
      <c r="C13" s="545">
        <f t="shared" si="0"/>
        <v>11069.252077562329</v>
      </c>
      <c r="D13" s="545">
        <f t="shared" si="1"/>
        <v>10515.789473684212</v>
      </c>
      <c r="E13" s="545">
        <f t="shared" si="2"/>
        <v>10515.789473684212</v>
      </c>
      <c r="F13" s="546">
        <v>9990</v>
      </c>
    </row>
    <row r="14" spans="1:6" x14ac:dyDescent="0.45">
      <c r="A14" s="541" t="s">
        <v>9273</v>
      </c>
      <c r="B14" s="544" t="s">
        <v>10046</v>
      </c>
      <c r="C14" s="545">
        <f t="shared" si="0"/>
        <v>17717.451523545711</v>
      </c>
      <c r="D14" s="545">
        <f t="shared" si="1"/>
        <v>16831.578947368424</v>
      </c>
      <c r="E14" s="545">
        <f t="shared" si="2"/>
        <v>16831.578947368424</v>
      </c>
      <c r="F14" s="546">
        <v>15990</v>
      </c>
    </row>
    <row r="15" spans="1:6" x14ac:dyDescent="0.45">
      <c r="A15" s="541" t="s">
        <v>9274</v>
      </c>
      <c r="B15" s="544" t="s">
        <v>10047</v>
      </c>
      <c r="C15" s="545">
        <f t="shared" si="0"/>
        <v>22149.58448753463</v>
      </c>
      <c r="D15" s="545">
        <f t="shared" si="1"/>
        <v>21042.105263157897</v>
      </c>
      <c r="E15" s="545">
        <f t="shared" si="2"/>
        <v>21042.105263157897</v>
      </c>
      <c r="F15" s="546">
        <v>19990</v>
      </c>
    </row>
    <row r="16" spans="1:6" x14ac:dyDescent="0.45">
      <c r="A16" s="541" t="s">
        <v>5868</v>
      </c>
      <c r="B16" s="544" t="s">
        <v>10048</v>
      </c>
      <c r="C16" s="545">
        <f t="shared" si="0"/>
        <v>23257.617728531859</v>
      </c>
      <c r="D16" s="545">
        <f t="shared" si="1"/>
        <v>22094.736842105263</v>
      </c>
      <c r="E16" s="545">
        <f t="shared" si="2"/>
        <v>22094.736842105263</v>
      </c>
      <c r="F16" s="546">
        <v>20990</v>
      </c>
    </row>
    <row r="17" spans="1:6" x14ac:dyDescent="0.45">
      <c r="A17" s="541" t="s">
        <v>4372</v>
      </c>
      <c r="B17" s="544" t="s">
        <v>4371</v>
      </c>
      <c r="C17" s="545">
        <f t="shared" si="0"/>
        <v>25473.684210526317</v>
      </c>
      <c r="D17" s="545">
        <f t="shared" si="1"/>
        <v>24200</v>
      </c>
      <c r="E17" s="545">
        <f t="shared" si="2"/>
        <v>24200</v>
      </c>
      <c r="F17" s="546">
        <v>22990</v>
      </c>
    </row>
    <row r="18" spans="1:6" x14ac:dyDescent="0.45">
      <c r="A18" s="541" t="s">
        <v>4374</v>
      </c>
      <c r="B18" s="544" t="s">
        <v>4373</v>
      </c>
      <c r="C18" s="545">
        <f t="shared" si="0"/>
        <v>27689.750692520778</v>
      </c>
      <c r="D18" s="545">
        <f t="shared" si="1"/>
        <v>26305.263157894737</v>
      </c>
      <c r="E18" s="545">
        <f t="shared" si="2"/>
        <v>26305.263157894737</v>
      </c>
      <c r="F18" s="546">
        <v>24990</v>
      </c>
    </row>
    <row r="19" spans="1:6" x14ac:dyDescent="0.45">
      <c r="A19" s="678" t="s">
        <v>4375</v>
      </c>
      <c r="B19" s="679" t="s">
        <v>10348</v>
      </c>
      <c r="C19" s="680">
        <f t="shared" si="0"/>
        <v>31013.850415512468</v>
      </c>
      <c r="D19" s="680">
        <f t="shared" si="1"/>
        <v>29463.157894736843</v>
      </c>
      <c r="E19" s="680">
        <f t="shared" si="2"/>
        <v>29463.157894736843</v>
      </c>
      <c r="F19" s="681">
        <v>27990</v>
      </c>
    </row>
    <row r="20" spans="1:6" x14ac:dyDescent="0.45">
      <c r="A20" s="541" t="s">
        <v>3710</v>
      </c>
      <c r="B20" s="544" t="s">
        <v>4229</v>
      </c>
      <c r="C20" s="545">
        <f t="shared" si="0"/>
        <v>27689.750692520778</v>
      </c>
      <c r="D20" s="545">
        <f t="shared" si="1"/>
        <v>26305.263157894737</v>
      </c>
      <c r="E20" s="545">
        <f t="shared" si="2"/>
        <v>26305.263157894737</v>
      </c>
      <c r="F20" s="546">
        <v>24990</v>
      </c>
    </row>
    <row r="21" spans="1:6" x14ac:dyDescent="0.45">
      <c r="A21" s="541" t="s">
        <v>9281</v>
      </c>
      <c r="B21" s="544" t="s">
        <v>10026</v>
      </c>
      <c r="C21" s="545">
        <f t="shared" si="0"/>
        <v>28797.783933518007</v>
      </c>
      <c r="D21" s="545">
        <f t="shared" si="1"/>
        <v>27357.894736842107</v>
      </c>
      <c r="E21" s="545">
        <f t="shared" si="2"/>
        <v>27357.894736842107</v>
      </c>
      <c r="F21" s="546">
        <v>25990</v>
      </c>
    </row>
    <row r="22" spans="1:6" x14ac:dyDescent="0.45">
      <c r="A22" s="630" t="s">
        <v>3711</v>
      </c>
      <c r="B22" s="631" t="s">
        <v>4083</v>
      </c>
      <c r="C22" s="545">
        <f t="shared" si="0"/>
        <v>31013.850415512468</v>
      </c>
      <c r="D22" s="545">
        <f t="shared" si="1"/>
        <v>29463.157894736843</v>
      </c>
      <c r="E22" s="545">
        <f t="shared" si="2"/>
        <v>29463.157894736843</v>
      </c>
      <c r="F22" s="632">
        <v>27990</v>
      </c>
    </row>
    <row r="23" spans="1:6" x14ac:dyDescent="0.45">
      <c r="A23" s="630" t="s">
        <v>3713</v>
      </c>
      <c r="B23" s="631" t="s">
        <v>3712</v>
      </c>
      <c r="C23" s="545">
        <f t="shared" si="0"/>
        <v>31013.850415512468</v>
      </c>
      <c r="D23" s="545">
        <f t="shared" si="1"/>
        <v>29463.157894736843</v>
      </c>
      <c r="E23" s="545">
        <f t="shared" si="2"/>
        <v>29463.157894736843</v>
      </c>
      <c r="F23" s="632">
        <v>27990</v>
      </c>
    </row>
    <row r="24" spans="1:6" x14ac:dyDescent="0.45">
      <c r="A24" s="630" t="s">
        <v>4080</v>
      </c>
      <c r="B24" s="631" t="s">
        <v>4230</v>
      </c>
      <c r="C24" s="545">
        <f t="shared" si="0"/>
        <v>33229.916897506926</v>
      </c>
      <c r="D24" s="545">
        <f t="shared" si="1"/>
        <v>31568.42105263158</v>
      </c>
      <c r="E24" s="545">
        <f t="shared" si="2"/>
        <v>31568.42105263158</v>
      </c>
      <c r="F24" s="632">
        <v>29990</v>
      </c>
    </row>
    <row r="25" spans="1:6" x14ac:dyDescent="0.45">
      <c r="A25" s="630" t="s">
        <v>4079</v>
      </c>
      <c r="B25" s="631" t="s">
        <v>4077</v>
      </c>
      <c r="C25" s="545">
        <f t="shared" si="0"/>
        <v>33229.916897506926</v>
      </c>
      <c r="D25" s="545">
        <f t="shared" si="1"/>
        <v>31568.42105263158</v>
      </c>
      <c r="E25" s="545">
        <f t="shared" si="2"/>
        <v>31568.42105263158</v>
      </c>
      <c r="F25" s="632">
        <v>29990</v>
      </c>
    </row>
    <row r="26" spans="1:6" x14ac:dyDescent="0.45">
      <c r="A26" s="630" t="s">
        <v>4081</v>
      </c>
      <c r="B26" s="631" t="s">
        <v>4231</v>
      </c>
      <c r="C26" s="545">
        <f t="shared" si="0"/>
        <v>36554.016620498616</v>
      </c>
      <c r="D26" s="545">
        <f t="shared" si="1"/>
        <v>34726.315789473687</v>
      </c>
      <c r="E26" s="545">
        <f t="shared" si="2"/>
        <v>34726.315789473687</v>
      </c>
      <c r="F26" s="632">
        <v>32990</v>
      </c>
    </row>
    <row r="27" spans="1:6" x14ac:dyDescent="0.45">
      <c r="A27" s="630" t="s">
        <v>4082</v>
      </c>
      <c r="B27" s="631" t="s">
        <v>4078</v>
      </c>
      <c r="C27" s="545">
        <f t="shared" si="0"/>
        <v>38770.083102493074</v>
      </c>
      <c r="D27" s="545">
        <f t="shared" si="1"/>
        <v>36831.57894736842</v>
      </c>
      <c r="E27" s="545">
        <f t="shared" si="2"/>
        <v>36831.57894736842</v>
      </c>
      <c r="F27" s="632">
        <v>34990</v>
      </c>
    </row>
    <row r="28" spans="1:6" x14ac:dyDescent="0.45">
      <c r="A28" s="630" t="s">
        <v>5857</v>
      </c>
      <c r="B28" s="631" t="s">
        <v>5881</v>
      </c>
      <c r="C28" s="545">
        <f t="shared" si="0"/>
        <v>37662.049861495849</v>
      </c>
      <c r="D28" s="545">
        <f t="shared" si="1"/>
        <v>35778.947368421053</v>
      </c>
      <c r="E28" s="545">
        <f t="shared" si="2"/>
        <v>35778.947368421053</v>
      </c>
      <c r="F28" s="632">
        <v>33990</v>
      </c>
    </row>
    <row r="29" spans="1:6" x14ac:dyDescent="0.45">
      <c r="A29" s="630" t="s">
        <v>5834</v>
      </c>
      <c r="B29" s="631" t="s">
        <v>5882</v>
      </c>
      <c r="C29" s="545">
        <f t="shared" si="0"/>
        <v>43202.216066481997</v>
      </c>
      <c r="D29" s="545">
        <f t="shared" si="1"/>
        <v>41042.105263157893</v>
      </c>
      <c r="E29" s="545">
        <f t="shared" si="2"/>
        <v>41042.105263157893</v>
      </c>
      <c r="F29" s="632">
        <v>38990</v>
      </c>
    </row>
    <row r="30" spans="1:6" x14ac:dyDescent="0.45">
      <c r="A30" s="490"/>
      <c r="B30" s="485" t="s">
        <v>5780</v>
      </c>
      <c r="C30" s="491"/>
      <c r="D30" s="492"/>
      <c r="E30" s="492"/>
      <c r="F30" s="493" t="s">
        <v>5652</v>
      </c>
    </row>
    <row r="31" spans="1:6" x14ac:dyDescent="0.45">
      <c r="A31" s="635" t="s">
        <v>4694</v>
      </c>
      <c r="B31" s="635" t="s">
        <v>5138</v>
      </c>
      <c r="C31" s="545">
        <f t="shared" ref="C31:C36" si="3">D31/0.95</f>
        <v>6969.5290858725766</v>
      </c>
      <c r="D31" s="545">
        <f t="shared" ref="D31:D36" si="4">F31/0.95</f>
        <v>6621.0526315789475</v>
      </c>
      <c r="E31" s="545">
        <f t="shared" ref="E31:E36" si="5">F31/0.95</f>
        <v>6621.0526315789475</v>
      </c>
      <c r="F31" s="636">
        <v>6290</v>
      </c>
    </row>
    <row r="32" spans="1:6" x14ac:dyDescent="0.45">
      <c r="A32" s="635" t="s">
        <v>4695</v>
      </c>
      <c r="B32" s="635" t="s">
        <v>5166</v>
      </c>
      <c r="C32" s="545">
        <f t="shared" si="3"/>
        <v>7318.559556786704</v>
      </c>
      <c r="D32" s="545">
        <f t="shared" si="4"/>
        <v>6952.6315789473683</v>
      </c>
      <c r="E32" s="545">
        <f t="shared" si="5"/>
        <v>6952.6315789473683</v>
      </c>
      <c r="F32" s="636">
        <v>6605</v>
      </c>
    </row>
    <row r="33" spans="1:6" x14ac:dyDescent="0.45">
      <c r="A33" s="635" t="s">
        <v>4696</v>
      </c>
      <c r="B33" s="635" t="s">
        <v>5139</v>
      </c>
      <c r="C33" s="545">
        <f t="shared" si="3"/>
        <v>8132.9639889196678</v>
      </c>
      <c r="D33" s="545">
        <f t="shared" si="4"/>
        <v>7726.3157894736842</v>
      </c>
      <c r="E33" s="545">
        <f t="shared" si="5"/>
        <v>7726.3157894736842</v>
      </c>
      <c r="F33" s="636">
        <v>7340</v>
      </c>
    </row>
    <row r="34" spans="1:6" x14ac:dyDescent="0.45">
      <c r="A34" s="635" t="s">
        <v>4807</v>
      </c>
      <c r="B34" s="635" t="s">
        <v>5167</v>
      </c>
      <c r="C34" s="545">
        <f t="shared" si="3"/>
        <v>18603.878116343491</v>
      </c>
      <c r="D34" s="545">
        <f t="shared" si="4"/>
        <v>17673.684210526317</v>
      </c>
      <c r="E34" s="545">
        <f t="shared" si="5"/>
        <v>17673.684210526317</v>
      </c>
      <c r="F34" s="636">
        <v>16790</v>
      </c>
    </row>
    <row r="35" spans="1:6" ht="15.75" x14ac:dyDescent="0.35">
      <c r="A35" s="136"/>
      <c r="B35" s="245" t="s">
        <v>10349</v>
      </c>
      <c r="C35" s="458"/>
      <c r="D35" s="459"/>
      <c r="E35" s="459"/>
      <c r="F35" s="460" t="s">
        <v>5652</v>
      </c>
    </row>
    <row r="36" spans="1:6" x14ac:dyDescent="0.45">
      <c r="A36" s="682" t="s">
        <v>10344</v>
      </c>
      <c r="B36" s="683" t="s">
        <v>10350</v>
      </c>
      <c r="C36" s="680">
        <f t="shared" si="3"/>
        <v>37662.049861495849</v>
      </c>
      <c r="D36" s="680">
        <f t="shared" si="4"/>
        <v>35778.947368421053</v>
      </c>
      <c r="E36" s="680">
        <f t="shared" si="5"/>
        <v>35778.947368421053</v>
      </c>
      <c r="F36" s="684">
        <v>33990</v>
      </c>
    </row>
    <row r="37" spans="1:6" ht="15.75" x14ac:dyDescent="0.35">
      <c r="A37" s="136"/>
      <c r="B37" s="245" t="s">
        <v>528</v>
      </c>
      <c r="C37" s="458"/>
      <c r="D37" s="459"/>
      <c r="E37" s="459"/>
      <c r="F37" s="460" t="s">
        <v>5652</v>
      </c>
    </row>
    <row r="38" spans="1:6" x14ac:dyDescent="0.45">
      <c r="A38" s="547" t="s">
        <v>2882</v>
      </c>
      <c r="B38" s="542" t="s">
        <v>3133</v>
      </c>
      <c r="C38" s="545">
        <f t="shared" ref="C38:C41" si="6">D38/0.95</f>
        <v>26581.717451523549</v>
      </c>
      <c r="D38" s="545">
        <f t="shared" ref="D38:D41" si="7">F38/0.95</f>
        <v>25252.63157894737</v>
      </c>
      <c r="E38" s="545">
        <f t="shared" ref="E38:E41" si="8">F38/0.95</f>
        <v>25252.63157894737</v>
      </c>
      <c r="F38" s="548">
        <v>23990</v>
      </c>
    </row>
    <row r="39" spans="1:6" x14ac:dyDescent="0.45">
      <c r="A39" s="547" t="s">
        <v>2686</v>
      </c>
      <c r="B39" s="542" t="s">
        <v>3199</v>
      </c>
      <c r="C39" s="545">
        <f t="shared" si="6"/>
        <v>33229.916897506926</v>
      </c>
      <c r="D39" s="545">
        <f t="shared" si="7"/>
        <v>31568.42105263158</v>
      </c>
      <c r="E39" s="545">
        <f t="shared" si="8"/>
        <v>31568.42105263158</v>
      </c>
      <c r="F39" s="548">
        <v>29990</v>
      </c>
    </row>
    <row r="40" spans="1:6" x14ac:dyDescent="0.45">
      <c r="A40" s="547" t="s">
        <v>2687</v>
      </c>
      <c r="B40" s="542" t="s">
        <v>3200</v>
      </c>
      <c r="C40" s="545">
        <f t="shared" si="6"/>
        <v>38770.083102493074</v>
      </c>
      <c r="D40" s="545">
        <f t="shared" si="7"/>
        <v>36831.57894736842</v>
      </c>
      <c r="E40" s="545">
        <f t="shared" si="8"/>
        <v>36831.57894736842</v>
      </c>
      <c r="F40" s="548">
        <v>34990</v>
      </c>
    </row>
    <row r="41" spans="1:6" x14ac:dyDescent="0.45">
      <c r="A41" s="547" t="s">
        <v>4087</v>
      </c>
      <c r="B41" s="542" t="s">
        <v>4219</v>
      </c>
      <c r="C41" s="545">
        <f t="shared" si="6"/>
        <v>43202.216066481997</v>
      </c>
      <c r="D41" s="545">
        <f t="shared" si="7"/>
        <v>41042.105263157893</v>
      </c>
      <c r="E41" s="545">
        <f t="shared" si="8"/>
        <v>41042.105263157893</v>
      </c>
      <c r="F41" s="548">
        <v>38990</v>
      </c>
    </row>
    <row r="42" spans="1:6" x14ac:dyDescent="0.45">
      <c r="A42" s="490"/>
      <c r="B42" s="485" t="s">
        <v>2717</v>
      </c>
      <c r="C42" s="486"/>
      <c r="D42" s="494"/>
      <c r="E42" s="494"/>
      <c r="F42" s="493" t="s">
        <v>5652</v>
      </c>
    </row>
    <row r="43" spans="1:6" x14ac:dyDescent="0.45">
      <c r="A43" s="547" t="s">
        <v>2664</v>
      </c>
      <c r="B43" s="542" t="s">
        <v>2881</v>
      </c>
      <c r="C43" s="545">
        <f t="shared" ref="C43:C47" si="9">D43/0.95</f>
        <v>6969.5290858725766</v>
      </c>
      <c r="D43" s="545">
        <f>F43/0.95</f>
        <v>6621.0526315789475</v>
      </c>
      <c r="E43" s="545">
        <f t="shared" ref="E43:E47" si="10">F43/0.95</f>
        <v>6621.0526315789475</v>
      </c>
      <c r="F43" s="548">
        <v>6290</v>
      </c>
    </row>
    <row r="44" spans="1:6" x14ac:dyDescent="0.45">
      <c r="A44" s="547" t="s">
        <v>459</v>
      </c>
      <c r="B44" s="542" t="s">
        <v>3053</v>
      </c>
      <c r="C44" s="545">
        <f t="shared" si="9"/>
        <v>11041.551246537398</v>
      </c>
      <c r="D44" s="545">
        <f t="shared" ref="D44:D47" si="11">F44/0.95</f>
        <v>10489.473684210527</v>
      </c>
      <c r="E44" s="545">
        <f t="shared" si="10"/>
        <v>10489.473684210527</v>
      </c>
      <c r="F44" s="548">
        <v>9965</v>
      </c>
    </row>
    <row r="45" spans="1:6" x14ac:dyDescent="0.45">
      <c r="A45" s="547" t="s">
        <v>454</v>
      </c>
      <c r="B45" s="542" t="s">
        <v>5464</v>
      </c>
      <c r="C45" s="545">
        <f t="shared" si="9"/>
        <v>12204.986149584489</v>
      </c>
      <c r="D45" s="545">
        <f t="shared" si="11"/>
        <v>11594.736842105263</v>
      </c>
      <c r="E45" s="545">
        <f>F45/0.95</f>
        <v>11594.736842105263</v>
      </c>
      <c r="F45" s="548">
        <v>11015</v>
      </c>
    </row>
    <row r="46" spans="1:6" x14ac:dyDescent="0.45">
      <c r="A46" s="547" t="s">
        <v>455</v>
      </c>
      <c r="B46" s="542" t="s">
        <v>3212</v>
      </c>
      <c r="C46" s="545">
        <f t="shared" si="9"/>
        <v>13950.138504155126</v>
      </c>
      <c r="D46" s="545">
        <f t="shared" si="11"/>
        <v>13252.631578947368</v>
      </c>
      <c r="E46" s="545">
        <f t="shared" si="10"/>
        <v>13252.631578947368</v>
      </c>
      <c r="F46" s="548">
        <v>12590</v>
      </c>
    </row>
    <row r="47" spans="1:6" x14ac:dyDescent="0.45">
      <c r="A47" s="547" t="s">
        <v>1833</v>
      </c>
      <c r="B47" s="542" t="s">
        <v>3211</v>
      </c>
      <c r="C47" s="545">
        <f t="shared" si="9"/>
        <v>17440.443213296399</v>
      </c>
      <c r="D47" s="545">
        <f t="shared" si="11"/>
        <v>16568.42105263158</v>
      </c>
      <c r="E47" s="545">
        <f t="shared" si="10"/>
        <v>16568.42105263158</v>
      </c>
      <c r="F47" s="548">
        <v>15740</v>
      </c>
    </row>
    <row r="48" spans="1:6" x14ac:dyDescent="0.45">
      <c r="A48" s="490"/>
      <c r="B48" s="485" t="s">
        <v>512</v>
      </c>
      <c r="C48" s="486"/>
      <c r="D48" s="494"/>
      <c r="E48" s="494"/>
      <c r="F48" s="493" t="s">
        <v>5651</v>
      </c>
    </row>
    <row r="49" spans="1:6" x14ac:dyDescent="0.45">
      <c r="A49" s="547" t="s">
        <v>5798</v>
      </c>
      <c r="B49" s="542" t="s">
        <v>9208</v>
      </c>
      <c r="C49" s="545">
        <f t="shared" ref="C49:C59" si="12">D49/0.95</f>
        <v>14393.351800554019</v>
      </c>
      <c r="D49" s="545">
        <f t="shared" ref="D49:D59" si="13">F49/0.95</f>
        <v>13673.684210526317</v>
      </c>
      <c r="E49" s="545">
        <f>F49/0.95</f>
        <v>13673.684210526317</v>
      </c>
      <c r="F49" s="548">
        <v>12990</v>
      </c>
    </row>
    <row r="50" spans="1:6" x14ac:dyDescent="0.45">
      <c r="A50" s="547" t="s">
        <v>5799</v>
      </c>
      <c r="B50" s="542" t="s">
        <v>9203</v>
      </c>
      <c r="C50" s="545">
        <f t="shared" si="12"/>
        <v>16609.418282548479</v>
      </c>
      <c r="D50" s="545">
        <f t="shared" si="13"/>
        <v>15778.947368421053</v>
      </c>
      <c r="E50" s="545">
        <f t="shared" ref="E50:E59" si="14">F50/0.95</f>
        <v>15778.947368421053</v>
      </c>
      <c r="F50" s="548">
        <v>14990</v>
      </c>
    </row>
    <row r="51" spans="1:6" x14ac:dyDescent="0.45">
      <c r="A51" s="547" t="s">
        <v>5800</v>
      </c>
      <c r="B51" s="542" t="s">
        <v>9204</v>
      </c>
      <c r="C51" s="545">
        <f t="shared" si="12"/>
        <v>17717.451523545711</v>
      </c>
      <c r="D51" s="545">
        <f t="shared" si="13"/>
        <v>16831.578947368424</v>
      </c>
      <c r="E51" s="545">
        <f t="shared" si="14"/>
        <v>16831.578947368424</v>
      </c>
      <c r="F51" s="548">
        <v>15990</v>
      </c>
    </row>
    <row r="52" spans="1:6" x14ac:dyDescent="0.45">
      <c r="A52" s="547" t="s">
        <v>5801</v>
      </c>
      <c r="B52" s="542" t="s">
        <v>9205</v>
      </c>
      <c r="C52" s="545">
        <f t="shared" si="12"/>
        <v>18825.484764542936</v>
      </c>
      <c r="D52" s="545">
        <f t="shared" si="13"/>
        <v>17884.21052631579</v>
      </c>
      <c r="E52" s="545">
        <f t="shared" si="14"/>
        <v>17884.21052631579</v>
      </c>
      <c r="F52" s="548">
        <v>16990</v>
      </c>
    </row>
    <row r="53" spans="1:6" x14ac:dyDescent="0.45">
      <c r="A53" s="547" t="s">
        <v>5802</v>
      </c>
      <c r="B53" s="542" t="s">
        <v>9209</v>
      </c>
      <c r="C53" s="545">
        <f t="shared" si="12"/>
        <v>24365.650969529088</v>
      </c>
      <c r="D53" s="545">
        <f t="shared" si="13"/>
        <v>23147.368421052633</v>
      </c>
      <c r="E53" s="545">
        <f t="shared" si="14"/>
        <v>23147.368421052633</v>
      </c>
      <c r="F53" s="548">
        <v>21990</v>
      </c>
    </row>
    <row r="54" spans="1:6" x14ac:dyDescent="0.45">
      <c r="A54" s="547" t="s">
        <v>3992</v>
      </c>
      <c r="B54" s="542" t="s">
        <v>4419</v>
      </c>
      <c r="C54" s="545">
        <f t="shared" si="12"/>
        <v>13392.79778393352</v>
      </c>
      <c r="D54" s="545">
        <f t="shared" si="13"/>
        <v>12723.157894736843</v>
      </c>
      <c r="E54" s="545">
        <f t="shared" si="14"/>
        <v>12723.157894736843</v>
      </c>
      <c r="F54" s="548">
        <v>12087</v>
      </c>
    </row>
    <row r="55" spans="1:6" x14ac:dyDescent="0.45">
      <c r="A55" s="547" t="s">
        <v>3994</v>
      </c>
      <c r="B55" s="542" t="s">
        <v>3993</v>
      </c>
      <c r="C55" s="545">
        <f t="shared" si="12"/>
        <v>19484.764542936289</v>
      </c>
      <c r="D55" s="545">
        <f t="shared" si="13"/>
        <v>18510.526315789473</v>
      </c>
      <c r="E55" s="545">
        <f t="shared" si="14"/>
        <v>18510.526315789473</v>
      </c>
      <c r="F55" s="548">
        <v>17585</v>
      </c>
    </row>
    <row r="56" spans="1:6" x14ac:dyDescent="0.45">
      <c r="A56" s="547" t="s">
        <v>3996</v>
      </c>
      <c r="B56" s="542" t="s">
        <v>3995</v>
      </c>
      <c r="C56" s="545">
        <f t="shared" si="12"/>
        <v>21063.711911357343</v>
      </c>
      <c r="D56" s="545">
        <f t="shared" si="13"/>
        <v>20010.526315789473</v>
      </c>
      <c r="E56" s="545">
        <f t="shared" si="14"/>
        <v>20010.526315789473</v>
      </c>
      <c r="F56" s="548">
        <v>19010</v>
      </c>
    </row>
    <row r="57" spans="1:6" x14ac:dyDescent="0.45">
      <c r="A57" s="547" t="s">
        <v>3998</v>
      </c>
      <c r="B57" s="542" t="s">
        <v>3997</v>
      </c>
      <c r="C57" s="545">
        <f t="shared" si="12"/>
        <v>22653.739612188365</v>
      </c>
      <c r="D57" s="545">
        <f t="shared" si="13"/>
        <v>21521.052631578947</v>
      </c>
      <c r="E57" s="545">
        <f t="shared" si="14"/>
        <v>21521.052631578947</v>
      </c>
      <c r="F57" s="548">
        <v>20445</v>
      </c>
    </row>
    <row r="58" spans="1:6" x14ac:dyDescent="0.45">
      <c r="A58" s="547" t="s">
        <v>4000</v>
      </c>
      <c r="B58" s="542" t="s">
        <v>3999</v>
      </c>
      <c r="C58" s="545">
        <f t="shared" si="12"/>
        <v>23141.27423822715</v>
      </c>
      <c r="D58" s="545">
        <f t="shared" si="13"/>
        <v>21984.21052631579</v>
      </c>
      <c r="E58" s="545">
        <f t="shared" si="14"/>
        <v>21984.21052631579</v>
      </c>
      <c r="F58" s="548">
        <v>20885</v>
      </c>
    </row>
    <row r="59" spans="1:6" x14ac:dyDescent="0.45">
      <c r="A59" s="547" t="s">
        <v>4002</v>
      </c>
      <c r="B59" s="542" t="s">
        <v>4001</v>
      </c>
      <c r="C59" s="545">
        <f t="shared" si="12"/>
        <v>25577.839335180059</v>
      </c>
      <c r="D59" s="545">
        <f t="shared" si="13"/>
        <v>24298.947368421053</v>
      </c>
      <c r="E59" s="545">
        <f t="shared" si="14"/>
        <v>24298.947368421053</v>
      </c>
      <c r="F59" s="548">
        <v>23084</v>
      </c>
    </row>
    <row r="60" spans="1:6" x14ac:dyDescent="0.45">
      <c r="A60" s="490"/>
      <c r="B60" s="485" t="s">
        <v>10369</v>
      </c>
      <c r="C60" s="486"/>
      <c r="D60" s="494"/>
      <c r="E60" s="494"/>
      <c r="F60" s="485" t="s">
        <v>5651</v>
      </c>
    </row>
    <row r="61" spans="1:6" x14ac:dyDescent="0.45">
      <c r="A61" s="685" t="s">
        <v>3688</v>
      </c>
      <c r="B61" s="686" t="s">
        <v>5662</v>
      </c>
      <c r="C61" s="680">
        <f t="shared" ref="C61:C71" si="15">D61/0.95</f>
        <v>18825.484764542936</v>
      </c>
      <c r="D61" s="680">
        <f t="shared" ref="D61:D71" si="16">F61/0.95</f>
        <v>17884.21052631579</v>
      </c>
      <c r="E61" s="680">
        <f t="shared" ref="E61:E71" si="17">F61/0.95</f>
        <v>17884.21052631579</v>
      </c>
      <c r="F61" s="687">
        <v>16990</v>
      </c>
    </row>
    <row r="62" spans="1:6" x14ac:dyDescent="0.45">
      <c r="A62" s="685" t="s">
        <v>3689</v>
      </c>
      <c r="B62" s="686" t="s">
        <v>5787</v>
      </c>
      <c r="C62" s="680">
        <f t="shared" si="15"/>
        <v>22149.58448753463</v>
      </c>
      <c r="D62" s="680">
        <f t="shared" si="16"/>
        <v>21042.105263157897</v>
      </c>
      <c r="E62" s="680">
        <f t="shared" si="17"/>
        <v>21042.105263157897</v>
      </c>
      <c r="F62" s="687">
        <v>19990</v>
      </c>
    </row>
    <row r="63" spans="1:6" x14ac:dyDescent="0.45">
      <c r="A63" s="685" t="s">
        <v>3690</v>
      </c>
      <c r="B63" s="686" t="s">
        <v>5663</v>
      </c>
      <c r="C63" s="680">
        <f t="shared" si="15"/>
        <v>36554.016620498616</v>
      </c>
      <c r="D63" s="680">
        <f t="shared" si="16"/>
        <v>34726.315789473687</v>
      </c>
      <c r="E63" s="680">
        <f t="shared" si="17"/>
        <v>34726.315789473687</v>
      </c>
      <c r="F63" s="687">
        <v>32990</v>
      </c>
    </row>
    <row r="64" spans="1:6" x14ac:dyDescent="0.45">
      <c r="A64" s="685" t="s">
        <v>3691</v>
      </c>
      <c r="B64" s="686" t="s">
        <v>5788</v>
      </c>
      <c r="C64" s="680">
        <f t="shared" si="15"/>
        <v>43202.216066481997</v>
      </c>
      <c r="D64" s="680">
        <f t="shared" si="16"/>
        <v>41042.105263157893</v>
      </c>
      <c r="E64" s="680">
        <f t="shared" si="17"/>
        <v>41042.105263157893</v>
      </c>
      <c r="F64" s="687">
        <v>38990</v>
      </c>
    </row>
    <row r="65" spans="1:6" x14ac:dyDescent="0.45">
      <c r="A65" s="685" t="s">
        <v>3692</v>
      </c>
      <c r="B65" s="686" t="s">
        <v>5789</v>
      </c>
      <c r="C65" s="680">
        <f t="shared" si="15"/>
        <v>48742.382271468152</v>
      </c>
      <c r="D65" s="680">
        <f t="shared" si="16"/>
        <v>46305.26315789474</v>
      </c>
      <c r="E65" s="680">
        <f t="shared" si="17"/>
        <v>46305.26315789474</v>
      </c>
      <c r="F65" s="687">
        <v>43990</v>
      </c>
    </row>
    <row r="66" spans="1:6" x14ac:dyDescent="0.45">
      <c r="A66" s="685" t="s">
        <v>5011</v>
      </c>
      <c r="B66" s="686" t="s">
        <v>10351</v>
      </c>
      <c r="C66" s="680">
        <f t="shared" si="15"/>
        <v>63146.814404432138</v>
      </c>
      <c r="D66" s="680">
        <f t="shared" si="16"/>
        <v>59989.473684210527</v>
      </c>
      <c r="E66" s="680">
        <f t="shared" si="17"/>
        <v>59989.473684210527</v>
      </c>
      <c r="F66" s="687">
        <v>56990</v>
      </c>
    </row>
    <row r="67" spans="1:6" x14ac:dyDescent="0.45">
      <c r="A67" s="685" t="s">
        <v>3697</v>
      </c>
      <c r="B67" s="686" t="s">
        <v>5863</v>
      </c>
      <c r="C67" s="680">
        <f t="shared" si="15"/>
        <v>16609.418282548479</v>
      </c>
      <c r="D67" s="680">
        <f t="shared" si="16"/>
        <v>15778.947368421053</v>
      </c>
      <c r="E67" s="680">
        <f t="shared" si="17"/>
        <v>15778.947368421053</v>
      </c>
      <c r="F67" s="687">
        <v>14990</v>
      </c>
    </row>
    <row r="68" spans="1:6" x14ac:dyDescent="0.45">
      <c r="A68" s="685" t="s">
        <v>3698</v>
      </c>
      <c r="B68" s="686" t="s">
        <v>5864</v>
      </c>
      <c r="C68" s="680">
        <f t="shared" si="15"/>
        <v>19933.518005540169</v>
      </c>
      <c r="D68" s="680">
        <f t="shared" si="16"/>
        <v>18936.84210526316</v>
      </c>
      <c r="E68" s="680">
        <f t="shared" si="17"/>
        <v>18936.84210526316</v>
      </c>
      <c r="F68" s="687">
        <v>17990</v>
      </c>
    </row>
    <row r="69" spans="1:6" x14ac:dyDescent="0.45">
      <c r="A69" s="685" t="s">
        <v>3699</v>
      </c>
      <c r="B69" s="686" t="s">
        <v>5865</v>
      </c>
      <c r="C69" s="680">
        <f t="shared" si="15"/>
        <v>33229.916897506926</v>
      </c>
      <c r="D69" s="680">
        <f t="shared" si="16"/>
        <v>31568.42105263158</v>
      </c>
      <c r="E69" s="680">
        <f t="shared" si="17"/>
        <v>31568.42105263158</v>
      </c>
      <c r="F69" s="687">
        <v>29990</v>
      </c>
    </row>
    <row r="70" spans="1:6" x14ac:dyDescent="0.45">
      <c r="A70" s="685" t="s">
        <v>3700</v>
      </c>
      <c r="B70" s="686" t="s">
        <v>5866</v>
      </c>
      <c r="C70" s="680">
        <f t="shared" si="15"/>
        <v>38770.083102493074</v>
      </c>
      <c r="D70" s="680">
        <f t="shared" si="16"/>
        <v>36831.57894736842</v>
      </c>
      <c r="E70" s="680">
        <f t="shared" si="17"/>
        <v>36831.57894736842</v>
      </c>
      <c r="F70" s="687">
        <v>34990</v>
      </c>
    </row>
    <row r="71" spans="1:6" x14ac:dyDescent="0.45">
      <c r="A71" s="685" t="s">
        <v>3701</v>
      </c>
      <c r="B71" s="686" t="s">
        <v>5867</v>
      </c>
      <c r="C71" s="680">
        <f t="shared" si="15"/>
        <v>44310.249307479229</v>
      </c>
      <c r="D71" s="680">
        <f t="shared" si="16"/>
        <v>42094.736842105267</v>
      </c>
      <c r="E71" s="680">
        <f t="shared" si="17"/>
        <v>42094.736842105267</v>
      </c>
      <c r="F71" s="687">
        <v>39990</v>
      </c>
    </row>
    <row r="72" spans="1:6" x14ac:dyDescent="0.45">
      <c r="A72" s="490"/>
      <c r="B72" s="485" t="s">
        <v>5471</v>
      </c>
      <c r="C72" s="486"/>
      <c r="D72" s="494"/>
      <c r="E72" s="494"/>
      <c r="F72" s="493" t="s">
        <v>5651</v>
      </c>
    </row>
    <row r="73" spans="1:6" x14ac:dyDescent="0.45">
      <c r="A73" s="547" t="s">
        <v>2145</v>
      </c>
      <c r="B73" s="542" t="s">
        <v>3299</v>
      </c>
      <c r="C73" s="545">
        <f t="shared" ref="C73:C88" si="18">D73/0.95</f>
        <v>17440.443213296399</v>
      </c>
      <c r="D73" s="545">
        <f t="shared" ref="D73:D88" si="19">F73/0.95</f>
        <v>16568.42105263158</v>
      </c>
      <c r="E73" s="545">
        <f t="shared" ref="E73:E88" si="20">F73/0.95</f>
        <v>16568.42105263158</v>
      </c>
      <c r="F73" s="548">
        <v>15740</v>
      </c>
    </row>
    <row r="74" spans="1:6" x14ac:dyDescent="0.45">
      <c r="A74" s="547" t="s">
        <v>3852</v>
      </c>
      <c r="B74" s="542" t="s">
        <v>3851</v>
      </c>
      <c r="C74" s="545">
        <f t="shared" si="18"/>
        <v>13950.138504155126</v>
      </c>
      <c r="D74" s="545">
        <f t="shared" si="19"/>
        <v>13252.631578947368</v>
      </c>
      <c r="E74" s="545">
        <f t="shared" si="20"/>
        <v>13252.631578947368</v>
      </c>
      <c r="F74" s="548">
        <v>12590</v>
      </c>
    </row>
    <row r="75" spans="1:6" x14ac:dyDescent="0.45">
      <c r="A75" s="547" t="s">
        <v>3854</v>
      </c>
      <c r="B75" s="542" t="s">
        <v>3853</v>
      </c>
      <c r="C75" s="545">
        <f t="shared" si="18"/>
        <v>16277.00831024931</v>
      </c>
      <c r="D75" s="545">
        <f t="shared" si="19"/>
        <v>15463.157894736843</v>
      </c>
      <c r="E75" s="545">
        <f t="shared" si="20"/>
        <v>15463.157894736843</v>
      </c>
      <c r="F75" s="548">
        <v>14690</v>
      </c>
    </row>
    <row r="76" spans="1:6" x14ac:dyDescent="0.45">
      <c r="A76" s="547" t="s">
        <v>1442</v>
      </c>
      <c r="B76" s="542" t="s">
        <v>5472</v>
      </c>
      <c r="C76" s="545">
        <f t="shared" si="18"/>
        <v>5108.0332409972298</v>
      </c>
      <c r="D76" s="545">
        <f t="shared" si="19"/>
        <v>4852.6315789473683</v>
      </c>
      <c r="E76" s="545">
        <f t="shared" si="20"/>
        <v>4852.6315789473683</v>
      </c>
      <c r="F76" s="548">
        <v>4610</v>
      </c>
    </row>
    <row r="77" spans="1:6" x14ac:dyDescent="0.45">
      <c r="A77" s="547" t="s">
        <v>5347</v>
      </c>
      <c r="B77" s="542" t="s">
        <v>5877</v>
      </c>
      <c r="C77" s="545">
        <f t="shared" si="18"/>
        <v>6083.1024930747926</v>
      </c>
      <c r="D77" s="545">
        <f t="shared" si="19"/>
        <v>5778.9473684210525</v>
      </c>
      <c r="E77" s="545">
        <f t="shared" si="20"/>
        <v>5778.9473684210525</v>
      </c>
      <c r="F77" s="548">
        <v>5490</v>
      </c>
    </row>
    <row r="78" spans="1:6" x14ac:dyDescent="0.45">
      <c r="A78" s="547" t="s">
        <v>314</v>
      </c>
      <c r="B78" s="542" t="s">
        <v>5473</v>
      </c>
      <c r="C78" s="545">
        <f t="shared" si="18"/>
        <v>6271.4681440443219</v>
      </c>
      <c r="D78" s="545">
        <f t="shared" si="19"/>
        <v>5957.8947368421059</v>
      </c>
      <c r="E78" s="545">
        <f t="shared" si="20"/>
        <v>5957.8947368421059</v>
      </c>
      <c r="F78" s="548">
        <v>5660</v>
      </c>
    </row>
    <row r="79" spans="1:6" x14ac:dyDescent="0.45">
      <c r="A79" s="547" t="s">
        <v>5349</v>
      </c>
      <c r="B79" s="542" t="s">
        <v>5873</v>
      </c>
      <c r="C79" s="545">
        <f t="shared" si="18"/>
        <v>8409.972299168976</v>
      </c>
      <c r="D79" s="545">
        <f t="shared" si="19"/>
        <v>7989.4736842105267</v>
      </c>
      <c r="E79" s="545">
        <f t="shared" si="20"/>
        <v>7989.4736842105267</v>
      </c>
      <c r="F79" s="548">
        <v>7590</v>
      </c>
    </row>
    <row r="80" spans="1:6" x14ac:dyDescent="0.45">
      <c r="A80" s="547" t="s">
        <v>697</v>
      </c>
      <c r="B80" s="542" t="s">
        <v>5474</v>
      </c>
      <c r="C80" s="545">
        <f t="shared" si="18"/>
        <v>9296.3988919667609</v>
      </c>
      <c r="D80" s="545">
        <f t="shared" si="19"/>
        <v>8831.5789473684217</v>
      </c>
      <c r="E80" s="545">
        <f t="shared" si="20"/>
        <v>8831.5789473684217</v>
      </c>
      <c r="F80" s="548">
        <v>8390</v>
      </c>
    </row>
    <row r="81" spans="1:6" x14ac:dyDescent="0.45">
      <c r="A81" s="547" t="s">
        <v>5350</v>
      </c>
      <c r="B81" s="542" t="s">
        <v>5878</v>
      </c>
      <c r="C81" s="545">
        <f t="shared" si="18"/>
        <v>9850.4155124653735</v>
      </c>
      <c r="D81" s="545">
        <f t="shared" si="19"/>
        <v>9357.894736842105</v>
      </c>
      <c r="E81" s="545">
        <f t="shared" si="20"/>
        <v>9357.894736842105</v>
      </c>
      <c r="F81" s="548">
        <v>8890</v>
      </c>
    </row>
    <row r="82" spans="1:6" x14ac:dyDescent="0.45">
      <c r="A82" s="547" t="s">
        <v>4910</v>
      </c>
      <c r="B82" s="542" t="s">
        <v>5531</v>
      </c>
      <c r="C82" s="545">
        <f t="shared" si="18"/>
        <v>10110.803324099723</v>
      </c>
      <c r="D82" s="545">
        <f t="shared" si="19"/>
        <v>9605.2631578947367</v>
      </c>
      <c r="E82" s="545">
        <f t="shared" si="20"/>
        <v>9605.2631578947367</v>
      </c>
      <c r="F82" s="548">
        <v>9125</v>
      </c>
    </row>
    <row r="83" spans="1:6" x14ac:dyDescent="0.45">
      <c r="A83" s="547" t="s">
        <v>3857</v>
      </c>
      <c r="B83" s="542" t="s">
        <v>3856</v>
      </c>
      <c r="C83" s="545">
        <f t="shared" si="18"/>
        <v>10459.833795013852</v>
      </c>
      <c r="D83" s="545">
        <f t="shared" si="19"/>
        <v>9936.8421052631584</v>
      </c>
      <c r="E83" s="545">
        <f t="shared" si="20"/>
        <v>9936.8421052631584</v>
      </c>
      <c r="F83" s="548">
        <v>9440</v>
      </c>
    </row>
    <row r="84" spans="1:6" x14ac:dyDescent="0.45">
      <c r="A84" s="547" t="s">
        <v>5351</v>
      </c>
      <c r="B84" s="542" t="s">
        <v>5879</v>
      </c>
      <c r="C84" s="545">
        <f t="shared" si="18"/>
        <v>15113.573407202219</v>
      </c>
      <c r="D84" s="545">
        <f t="shared" si="19"/>
        <v>14357.894736842107</v>
      </c>
      <c r="E84" s="545">
        <f t="shared" si="20"/>
        <v>14357.894736842107</v>
      </c>
      <c r="F84" s="548">
        <v>13640</v>
      </c>
    </row>
    <row r="85" spans="1:6" x14ac:dyDescent="0.45">
      <c r="A85" s="547" t="s">
        <v>5348</v>
      </c>
      <c r="B85" s="542" t="s">
        <v>5880</v>
      </c>
      <c r="C85" s="545">
        <f t="shared" si="18"/>
        <v>22653.739612188365</v>
      </c>
      <c r="D85" s="545">
        <f t="shared" si="19"/>
        <v>21521.052631578947</v>
      </c>
      <c r="E85" s="545">
        <f t="shared" si="20"/>
        <v>21521.052631578947</v>
      </c>
      <c r="F85" s="548">
        <v>20445</v>
      </c>
    </row>
    <row r="86" spans="1:6" x14ac:dyDescent="0.45">
      <c r="A86" s="547" t="s">
        <v>3953</v>
      </c>
      <c r="B86" s="542" t="s">
        <v>5475</v>
      </c>
      <c r="C86" s="545">
        <f t="shared" si="18"/>
        <v>1161.218836565097</v>
      </c>
      <c r="D86" s="545">
        <f t="shared" si="19"/>
        <v>1103.1578947368421</v>
      </c>
      <c r="E86" s="545">
        <f t="shared" si="20"/>
        <v>1103.1578947368421</v>
      </c>
      <c r="F86" s="548">
        <v>1048</v>
      </c>
    </row>
    <row r="87" spans="1:6" x14ac:dyDescent="0.45">
      <c r="A87" s="547" t="s">
        <v>3954</v>
      </c>
      <c r="B87" s="542" t="s">
        <v>5476</v>
      </c>
      <c r="C87" s="545">
        <f t="shared" si="18"/>
        <v>1694.1828254847649</v>
      </c>
      <c r="D87" s="545">
        <f t="shared" si="19"/>
        <v>1609.4736842105265</v>
      </c>
      <c r="E87" s="545">
        <f t="shared" si="20"/>
        <v>1609.4736842105265</v>
      </c>
      <c r="F87" s="548">
        <v>1529</v>
      </c>
    </row>
    <row r="88" spans="1:6" x14ac:dyDescent="0.45">
      <c r="A88" s="547" t="s">
        <v>970</v>
      </c>
      <c r="B88" s="542" t="s">
        <v>5477</v>
      </c>
      <c r="C88" s="545">
        <f t="shared" si="18"/>
        <v>2054.2936288088645</v>
      </c>
      <c r="D88" s="545">
        <f t="shared" si="19"/>
        <v>1951.578947368421</v>
      </c>
      <c r="E88" s="545">
        <f t="shared" si="20"/>
        <v>1951.578947368421</v>
      </c>
      <c r="F88" s="548">
        <v>1854</v>
      </c>
    </row>
    <row r="89" spans="1:6" x14ac:dyDescent="0.45">
      <c r="A89" s="490"/>
      <c r="B89" s="485" t="s">
        <v>10370</v>
      </c>
      <c r="C89" s="486"/>
      <c r="D89" s="494"/>
      <c r="E89" s="494"/>
      <c r="F89" s="493" t="s">
        <v>9863</v>
      </c>
    </row>
    <row r="90" spans="1:6" x14ac:dyDescent="0.45">
      <c r="A90" s="685" t="s">
        <v>9333</v>
      </c>
      <c r="B90" s="686" t="s">
        <v>10371</v>
      </c>
      <c r="C90" s="680">
        <f t="shared" ref="C90:C95" si="21">D90/0.95</f>
        <v>986.14958448753475</v>
      </c>
      <c r="D90" s="680">
        <f t="shared" ref="D90:D95" si="22">F90/0.95</f>
        <v>936.84210526315792</v>
      </c>
      <c r="E90" s="680">
        <f t="shared" ref="E90:E95" si="23">F90/0.95</f>
        <v>936.84210526315792</v>
      </c>
      <c r="F90" s="715">
        <v>890</v>
      </c>
    </row>
    <row r="91" spans="1:6" x14ac:dyDescent="0.45">
      <c r="A91" s="685" t="s">
        <v>9334</v>
      </c>
      <c r="B91" s="686" t="s">
        <v>10372</v>
      </c>
      <c r="C91" s="680">
        <f t="shared" si="21"/>
        <v>1983.3795013850417</v>
      </c>
      <c r="D91" s="680">
        <f t="shared" si="22"/>
        <v>1884.2105263157896</v>
      </c>
      <c r="E91" s="680">
        <f t="shared" si="23"/>
        <v>1884.2105263157896</v>
      </c>
      <c r="F91" s="715">
        <v>1790</v>
      </c>
    </row>
    <row r="92" spans="1:6" x14ac:dyDescent="0.45">
      <c r="A92" s="685" t="s">
        <v>9336</v>
      </c>
      <c r="B92" s="686" t="s">
        <v>10373</v>
      </c>
      <c r="C92" s="680">
        <f t="shared" si="21"/>
        <v>3313.0193905817177</v>
      </c>
      <c r="D92" s="680">
        <f t="shared" si="22"/>
        <v>3147.3684210526317</v>
      </c>
      <c r="E92" s="680">
        <f t="shared" si="23"/>
        <v>3147.3684210526317</v>
      </c>
      <c r="F92" s="715">
        <v>2990</v>
      </c>
    </row>
    <row r="93" spans="1:6" x14ac:dyDescent="0.45">
      <c r="A93" s="685" t="s">
        <v>9337</v>
      </c>
      <c r="B93" s="686" t="s">
        <v>10374</v>
      </c>
      <c r="C93" s="680">
        <f t="shared" si="21"/>
        <v>1096.9529085872578</v>
      </c>
      <c r="D93" s="680">
        <f t="shared" si="22"/>
        <v>1042.1052631578948</v>
      </c>
      <c r="E93" s="680">
        <f t="shared" si="23"/>
        <v>1042.1052631578948</v>
      </c>
      <c r="F93" s="715">
        <v>990</v>
      </c>
    </row>
    <row r="94" spans="1:6" x14ac:dyDescent="0.45">
      <c r="A94" s="685" t="s">
        <v>9339</v>
      </c>
      <c r="B94" s="686" t="s">
        <v>10375</v>
      </c>
      <c r="C94" s="680">
        <f>D94/0.95</f>
        <v>2204.986149584488</v>
      </c>
      <c r="D94" s="680">
        <f>F94/0.95</f>
        <v>2094.7368421052633</v>
      </c>
      <c r="E94" s="680">
        <f>F94/0.95</f>
        <v>2094.7368421052633</v>
      </c>
      <c r="F94" s="715">
        <v>1990</v>
      </c>
    </row>
    <row r="95" spans="1:6" x14ac:dyDescent="0.45">
      <c r="A95" s="685" t="s">
        <v>9338</v>
      </c>
      <c r="B95" s="686" t="s">
        <v>10376</v>
      </c>
      <c r="C95" s="680">
        <f t="shared" si="21"/>
        <v>2426.5927977839337</v>
      </c>
      <c r="D95" s="680">
        <f t="shared" si="22"/>
        <v>2305.2631578947371</v>
      </c>
      <c r="E95" s="680">
        <f t="shared" si="23"/>
        <v>2305.2631578947371</v>
      </c>
      <c r="F95" s="715">
        <v>2190</v>
      </c>
    </row>
    <row r="96" spans="1:6" x14ac:dyDescent="0.45">
      <c r="A96" s="490"/>
      <c r="B96" s="485" t="s">
        <v>5457</v>
      </c>
      <c r="C96" s="491"/>
      <c r="D96" s="492"/>
      <c r="E96" s="492"/>
      <c r="F96" s="493" t="s">
        <v>9863</v>
      </c>
    </row>
    <row r="97" spans="1:6" x14ac:dyDescent="0.45">
      <c r="A97" s="490"/>
      <c r="B97" s="485" t="s">
        <v>4812</v>
      </c>
      <c r="C97" s="486"/>
      <c r="D97" s="494"/>
      <c r="E97" s="494"/>
      <c r="F97" s="493"/>
    </row>
    <row r="98" spans="1:6" x14ac:dyDescent="0.45">
      <c r="A98" s="716" t="s">
        <v>4811</v>
      </c>
      <c r="B98" s="633" t="s">
        <v>4810</v>
      </c>
      <c r="C98" s="545">
        <f>D98/0.95</f>
        <v>6193.9058171745164</v>
      </c>
      <c r="D98" s="545">
        <f>F98/0.95</f>
        <v>5884.21052631579</v>
      </c>
      <c r="E98" s="545">
        <f>F98/0.95</f>
        <v>5884.21052631579</v>
      </c>
      <c r="F98" s="717">
        <v>5590</v>
      </c>
    </row>
    <row r="99" spans="1:6" x14ac:dyDescent="0.45">
      <c r="A99" s="495"/>
      <c r="B99" s="485" t="s">
        <v>5458</v>
      </c>
      <c r="C99" s="486"/>
      <c r="D99" s="494"/>
      <c r="E99" s="494"/>
      <c r="F99" s="496"/>
    </row>
    <row r="100" spans="1:6" x14ac:dyDescent="0.45">
      <c r="A100" s="547" t="s">
        <v>4089</v>
      </c>
      <c r="B100" s="542" t="s">
        <v>4088</v>
      </c>
      <c r="C100" s="545">
        <f t="shared" ref="C100:C101" si="24">D100/0.95</f>
        <v>2083.1024930747926</v>
      </c>
      <c r="D100" s="545">
        <f t="shared" ref="D100:D101" si="25">F100/0.95</f>
        <v>1978.9473684210527</v>
      </c>
      <c r="E100" s="545">
        <f t="shared" ref="E100:E101" si="26">F100/0.95</f>
        <v>1978.9473684210527</v>
      </c>
      <c r="F100" s="717">
        <v>1880</v>
      </c>
    </row>
    <row r="101" spans="1:6" x14ac:dyDescent="0.45">
      <c r="A101" s="547" t="s">
        <v>4091</v>
      </c>
      <c r="B101" s="542" t="s">
        <v>4090</v>
      </c>
      <c r="C101" s="545">
        <f t="shared" si="24"/>
        <v>2897.5069252077565</v>
      </c>
      <c r="D101" s="545">
        <f t="shared" si="25"/>
        <v>2752.6315789473683</v>
      </c>
      <c r="E101" s="545">
        <f t="shared" si="26"/>
        <v>2752.6315789473683</v>
      </c>
      <c r="F101" s="717">
        <v>2615</v>
      </c>
    </row>
    <row r="102" spans="1:6" x14ac:dyDescent="0.45">
      <c r="A102" s="495"/>
      <c r="B102" s="485" t="s">
        <v>5459</v>
      </c>
      <c r="C102" s="486"/>
      <c r="D102" s="494"/>
      <c r="E102" s="494"/>
      <c r="F102" s="493"/>
    </row>
    <row r="103" spans="1:6" x14ac:dyDescent="0.45">
      <c r="A103" s="547" t="s">
        <v>9235</v>
      </c>
      <c r="B103" s="542" t="s">
        <v>10027</v>
      </c>
      <c r="C103" s="545">
        <f t="shared" ref="C103:C104" si="27">D103/0.95</f>
        <v>2897.5069252077565</v>
      </c>
      <c r="D103" s="545">
        <f t="shared" ref="D103:D104" si="28">F103/0.95</f>
        <v>2752.6315789473683</v>
      </c>
      <c r="E103" s="545">
        <f t="shared" ref="E103:E104" si="29">F103/0.95</f>
        <v>2752.6315789473683</v>
      </c>
      <c r="F103" s="717">
        <v>2615</v>
      </c>
    </row>
    <row r="104" spans="1:6" x14ac:dyDescent="0.45">
      <c r="A104" s="547" t="s">
        <v>3837</v>
      </c>
      <c r="B104" s="542" t="s">
        <v>4194</v>
      </c>
      <c r="C104" s="545">
        <f t="shared" si="27"/>
        <v>9296.3988919667609</v>
      </c>
      <c r="D104" s="545">
        <f t="shared" si="28"/>
        <v>8831.5789473684217</v>
      </c>
      <c r="E104" s="545">
        <f t="shared" si="29"/>
        <v>8831.5789473684217</v>
      </c>
      <c r="F104" s="717">
        <v>8390</v>
      </c>
    </row>
    <row r="105" spans="1:6" x14ac:dyDescent="0.45">
      <c r="A105" s="490"/>
      <c r="B105" s="485" t="s">
        <v>5461</v>
      </c>
      <c r="C105" s="486"/>
      <c r="D105" s="494"/>
      <c r="E105" s="494"/>
      <c r="F105" s="496"/>
    </row>
    <row r="106" spans="1:6" x14ac:dyDescent="0.45">
      <c r="A106" s="547" t="s">
        <v>3849</v>
      </c>
      <c r="B106" s="542" t="s">
        <v>4196</v>
      </c>
      <c r="C106" s="545">
        <f t="shared" ref="C106:C109" si="30">D106/0.95</f>
        <v>5806.0941828254854</v>
      </c>
      <c r="D106" s="545">
        <f t="shared" ref="D106:D109" si="31">F106/0.95</f>
        <v>5515.7894736842109</v>
      </c>
      <c r="E106" s="545">
        <f t="shared" ref="E106:E109" si="32">F106/0.95</f>
        <v>5515.7894736842109</v>
      </c>
      <c r="F106" s="546">
        <v>5240</v>
      </c>
    </row>
    <row r="107" spans="1:6" x14ac:dyDescent="0.45">
      <c r="A107" s="547" t="s">
        <v>3848</v>
      </c>
      <c r="B107" s="542" t="s">
        <v>5462</v>
      </c>
      <c r="C107" s="545">
        <f t="shared" si="30"/>
        <v>6684.7645429362892</v>
      </c>
      <c r="D107" s="545">
        <f t="shared" si="31"/>
        <v>6350.5263157894742</v>
      </c>
      <c r="E107" s="545">
        <f t="shared" si="32"/>
        <v>6350.5263157894742</v>
      </c>
      <c r="F107" s="546">
        <v>6033</v>
      </c>
    </row>
    <row r="108" spans="1:6" x14ac:dyDescent="0.45">
      <c r="A108" s="547" t="s">
        <v>954</v>
      </c>
      <c r="B108" s="542" t="s">
        <v>953</v>
      </c>
      <c r="C108" s="545">
        <f t="shared" si="30"/>
        <v>4642.6592797783942</v>
      </c>
      <c r="D108" s="545">
        <f t="shared" si="31"/>
        <v>4410.5263157894742</v>
      </c>
      <c r="E108" s="545">
        <f t="shared" si="32"/>
        <v>4410.5263157894742</v>
      </c>
      <c r="F108" s="546">
        <v>4190</v>
      </c>
    </row>
    <row r="109" spans="1:6" x14ac:dyDescent="0.45">
      <c r="A109" s="547" t="s">
        <v>1422</v>
      </c>
      <c r="B109" s="542" t="s">
        <v>1421</v>
      </c>
      <c r="C109" s="545">
        <f t="shared" si="30"/>
        <v>5224.3767313019398</v>
      </c>
      <c r="D109" s="545">
        <f t="shared" si="31"/>
        <v>4963.1578947368425</v>
      </c>
      <c r="E109" s="545">
        <f t="shared" si="32"/>
        <v>4963.1578947368425</v>
      </c>
      <c r="F109" s="546">
        <v>4715</v>
      </c>
    </row>
    <row r="110" spans="1:6" x14ac:dyDescent="0.45">
      <c r="A110" s="490"/>
      <c r="B110" s="485" t="s">
        <v>5463</v>
      </c>
      <c r="C110" s="486"/>
      <c r="D110" s="494"/>
      <c r="E110" s="494"/>
      <c r="F110" s="496"/>
    </row>
    <row r="111" spans="1:6" x14ac:dyDescent="0.45">
      <c r="A111" s="547" t="s">
        <v>1889</v>
      </c>
      <c r="B111" s="542" t="s">
        <v>4068</v>
      </c>
      <c r="C111" s="545">
        <f t="shared" ref="C111:C131" si="33">D111/0.95</f>
        <v>9505.8171745152358</v>
      </c>
      <c r="D111" s="545">
        <f t="shared" ref="D111:D131" si="34">F111/0.95</f>
        <v>9030.5263157894733</v>
      </c>
      <c r="E111" s="545">
        <f t="shared" ref="E111:E131" si="35">F111/0.95</f>
        <v>9030.5263157894733</v>
      </c>
      <c r="F111" s="546">
        <v>8579</v>
      </c>
    </row>
    <row r="112" spans="1:6" x14ac:dyDescent="0.45">
      <c r="A112" s="547" t="s">
        <v>1890</v>
      </c>
      <c r="B112" s="542" t="s">
        <v>4069</v>
      </c>
      <c r="C112" s="545">
        <f t="shared" si="33"/>
        <v>9991.1357340720242</v>
      </c>
      <c r="D112" s="545">
        <f t="shared" si="34"/>
        <v>9491.5789473684217</v>
      </c>
      <c r="E112" s="545">
        <f t="shared" si="35"/>
        <v>9491.5789473684217</v>
      </c>
      <c r="F112" s="546">
        <v>9017</v>
      </c>
    </row>
    <row r="113" spans="1:6" x14ac:dyDescent="0.45">
      <c r="A113" s="547" t="s">
        <v>1891</v>
      </c>
      <c r="B113" s="542" t="s">
        <v>4070</v>
      </c>
      <c r="C113" s="545">
        <f t="shared" si="33"/>
        <v>10478.670360110804</v>
      </c>
      <c r="D113" s="545">
        <f t="shared" si="34"/>
        <v>9954.7368421052633</v>
      </c>
      <c r="E113" s="545">
        <f t="shared" si="35"/>
        <v>9954.7368421052633</v>
      </c>
      <c r="F113" s="546">
        <v>9457</v>
      </c>
    </row>
    <row r="114" spans="1:6" x14ac:dyDescent="0.45">
      <c r="A114" s="547" t="s">
        <v>1892</v>
      </c>
      <c r="B114" s="542" t="s">
        <v>4071</v>
      </c>
      <c r="C114" s="545">
        <f t="shared" si="33"/>
        <v>10966.204986149585</v>
      </c>
      <c r="D114" s="545">
        <f t="shared" si="34"/>
        <v>10417.894736842105</v>
      </c>
      <c r="E114" s="545">
        <f t="shared" si="35"/>
        <v>10417.894736842105</v>
      </c>
      <c r="F114" s="546">
        <v>9897</v>
      </c>
    </row>
    <row r="115" spans="1:6" x14ac:dyDescent="0.45">
      <c r="A115" s="547" t="s">
        <v>2133</v>
      </c>
      <c r="B115" s="542" t="s">
        <v>3210</v>
      </c>
      <c r="C115" s="545">
        <f t="shared" si="33"/>
        <v>8773.4072022160672</v>
      </c>
      <c r="D115" s="545">
        <f t="shared" si="34"/>
        <v>8334.7368421052633</v>
      </c>
      <c r="E115" s="545">
        <f t="shared" si="35"/>
        <v>8334.7368421052633</v>
      </c>
      <c r="F115" s="546">
        <v>7918</v>
      </c>
    </row>
    <row r="116" spans="1:6" x14ac:dyDescent="0.45">
      <c r="A116" s="547" t="s">
        <v>2060</v>
      </c>
      <c r="B116" s="542" t="s">
        <v>4063</v>
      </c>
      <c r="C116" s="545">
        <f t="shared" si="33"/>
        <v>9260.9418282548486</v>
      </c>
      <c r="D116" s="545">
        <f t="shared" si="34"/>
        <v>8797.894736842105</v>
      </c>
      <c r="E116" s="545">
        <f t="shared" si="35"/>
        <v>8797.894736842105</v>
      </c>
      <c r="F116" s="546">
        <v>8358</v>
      </c>
    </row>
    <row r="117" spans="1:6" x14ac:dyDescent="0.45">
      <c r="A117" s="547" t="s">
        <v>464</v>
      </c>
      <c r="B117" s="542" t="s">
        <v>3054</v>
      </c>
      <c r="C117" s="545">
        <f t="shared" si="33"/>
        <v>5643.2132963988925</v>
      </c>
      <c r="D117" s="545">
        <f t="shared" si="34"/>
        <v>5361.0526315789475</v>
      </c>
      <c r="E117" s="545">
        <f t="shared" si="35"/>
        <v>5361.0526315789475</v>
      </c>
      <c r="F117" s="546">
        <v>5093</v>
      </c>
    </row>
    <row r="118" spans="1:6" x14ac:dyDescent="0.45">
      <c r="A118" s="547" t="s">
        <v>1326</v>
      </c>
      <c r="B118" s="542" t="s">
        <v>4064</v>
      </c>
      <c r="C118" s="545">
        <f t="shared" si="33"/>
        <v>5643.2132963988925</v>
      </c>
      <c r="D118" s="545">
        <f t="shared" si="34"/>
        <v>5361.0526315789475</v>
      </c>
      <c r="E118" s="545">
        <f t="shared" si="35"/>
        <v>5361.0526315789475</v>
      </c>
      <c r="F118" s="546">
        <v>5093</v>
      </c>
    </row>
    <row r="119" spans="1:6" x14ac:dyDescent="0.45">
      <c r="A119" s="547" t="s">
        <v>462</v>
      </c>
      <c r="B119" s="542" t="s">
        <v>1511</v>
      </c>
      <c r="C119" s="545">
        <f t="shared" si="33"/>
        <v>5689.7506925207754</v>
      </c>
      <c r="D119" s="545">
        <f t="shared" si="34"/>
        <v>5405.2631578947367</v>
      </c>
      <c r="E119" s="545">
        <f t="shared" si="35"/>
        <v>5405.2631578947367</v>
      </c>
      <c r="F119" s="546">
        <v>5135</v>
      </c>
    </row>
    <row r="120" spans="1:6" x14ac:dyDescent="0.45">
      <c r="A120" s="547" t="s">
        <v>1327</v>
      </c>
      <c r="B120" s="542" t="s">
        <v>4065</v>
      </c>
      <c r="C120" s="545">
        <f t="shared" si="33"/>
        <v>5689.7506925207754</v>
      </c>
      <c r="D120" s="545">
        <f t="shared" si="34"/>
        <v>5405.2631578947367</v>
      </c>
      <c r="E120" s="545">
        <f t="shared" si="35"/>
        <v>5405.2631578947367</v>
      </c>
      <c r="F120" s="546">
        <v>5135</v>
      </c>
    </row>
    <row r="121" spans="1:6" x14ac:dyDescent="0.45">
      <c r="A121" s="547" t="s">
        <v>465</v>
      </c>
      <c r="B121" s="542" t="s">
        <v>1512</v>
      </c>
      <c r="C121" s="545">
        <f t="shared" si="33"/>
        <v>5806.0941828254854</v>
      </c>
      <c r="D121" s="545">
        <f t="shared" si="34"/>
        <v>5515.7894736842109</v>
      </c>
      <c r="E121" s="545">
        <f t="shared" si="35"/>
        <v>5515.7894736842109</v>
      </c>
      <c r="F121" s="546">
        <v>5240</v>
      </c>
    </row>
    <row r="122" spans="1:6" x14ac:dyDescent="0.45">
      <c r="A122" s="547" t="s">
        <v>1328</v>
      </c>
      <c r="B122" s="542" t="s">
        <v>4066</v>
      </c>
      <c r="C122" s="545">
        <f t="shared" si="33"/>
        <v>5806.0941828254854</v>
      </c>
      <c r="D122" s="545">
        <f t="shared" si="34"/>
        <v>5515.7894736842109</v>
      </c>
      <c r="E122" s="545">
        <f t="shared" si="35"/>
        <v>5515.7894736842109</v>
      </c>
      <c r="F122" s="546">
        <v>5240</v>
      </c>
    </row>
    <row r="123" spans="1:6" x14ac:dyDescent="0.45">
      <c r="A123" s="547" t="s">
        <v>463</v>
      </c>
      <c r="B123" s="542" t="s">
        <v>1513</v>
      </c>
      <c r="C123" s="545">
        <f t="shared" si="33"/>
        <v>6038.7811634349036</v>
      </c>
      <c r="D123" s="545">
        <f t="shared" si="34"/>
        <v>5736.8421052631584</v>
      </c>
      <c r="E123" s="545">
        <f t="shared" si="35"/>
        <v>5736.8421052631584</v>
      </c>
      <c r="F123" s="546">
        <v>5450</v>
      </c>
    </row>
    <row r="124" spans="1:6" x14ac:dyDescent="0.45">
      <c r="A124" s="547" t="s">
        <v>1329</v>
      </c>
      <c r="B124" s="542" t="s">
        <v>4067</v>
      </c>
      <c r="C124" s="545">
        <f t="shared" si="33"/>
        <v>6038.7811634349036</v>
      </c>
      <c r="D124" s="545">
        <f t="shared" si="34"/>
        <v>5736.8421052631584</v>
      </c>
      <c r="E124" s="545">
        <f t="shared" si="35"/>
        <v>5736.8421052631584</v>
      </c>
      <c r="F124" s="546">
        <v>5450</v>
      </c>
    </row>
    <row r="125" spans="1:6" x14ac:dyDescent="0.45">
      <c r="A125" s="547" t="s">
        <v>3958</v>
      </c>
      <c r="B125" s="542" t="s">
        <v>5380</v>
      </c>
      <c r="C125" s="545">
        <f t="shared" si="33"/>
        <v>7434.9030470914131</v>
      </c>
      <c r="D125" s="545">
        <f t="shared" si="34"/>
        <v>7063.1578947368425</v>
      </c>
      <c r="E125" s="545">
        <f t="shared" si="35"/>
        <v>7063.1578947368425</v>
      </c>
      <c r="F125" s="546">
        <v>6710</v>
      </c>
    </row>
    <row r="126" spans="1:6" x14ac:dyDescent="0.45">
      <c r="A126" s="547" t="s">
        <v>755</v>
      </c>
      <c r="B126" s="542" t="s">
        <v>4072</v>
      </c>
      <c r="C126" s="545">
        <f t="shared" si="33"/>
        <v>4596.1218836565095</v>
      </c>
      <c r="D126" s="545">
        <f t="shared" si="34"/>
        <v>4366.3157894736842</v>
      </c>
      <c r="E126" s="545">
        <f t="shared" si="35"/>
        <v>4366.3157894736842</v>
      </c>
      <c r="F126" s="546">
        <v>4148</v>
      </c>
    </row>
    <row r="127" spans="1:6" x14ac:dyDescent="0.45">
      <c r="A127" s="547" t="s">
        <v>728</v>
      </c>
      <c r="B127" s="542" t="s">
        <v>4073</v>
      </c>
      <c r="C127" s="545">
        <f t="shared" si="33"/>
        <v>4642.6592797783942</v>
      </c>
      <c r="D127" s="545">
        <f t="shared" si="34"/>
        <v>4410.5263157894742</v>
      </c>
      <c r="E127" s="545">
        <f t="shared" si="35"/>
        <v>4410.5263157894742</v>
      </c>
      <c r="F127" s="546">
        <v>4190</v>
      </c>
    </row>
    <row r="128" spans="1:6" x14ac:dyDescent="0.45">
      <c r="A128" s="547" t="s">
        <v>729</v>
      </c>
      <c r="B128" s="542" t="s">
        <v>4074</v>
      </c>
      <c r="C128" s="545">
        <f t="shared" si="33"/>
        <v>4759.0027700831033</v>
      </c>
      <c r="D128" s="545">
        <f t="shared" si="34"/>
        <v>4521.0526315789475</v>
      </c>
      <c r="E128" s="545">
        <f t="shared" si="35"/>
        <v>4521.0526315789475</v>
      </c>
      <c r="F128" s="546">
        <v>4295</v>
      </c>
    </row>
    <row r="129" spans="1:6" x14ac:dyDescent="0.45">
      <c r="A129" s="547" t="s">
        <v>736</v>
      </c>
      <c r="B129" s="542" t="s">
        <v>4075</v>
      </c>
      <c r="C129" s="545">
        <f t="shared" si="33"/>
        <v>4875.3462603878124</v>
      </c>
      <c r="D129" s="545">
        <f t="shared" si="34"/>
        <v>4631.5789473684217</v>
      </c>
      <c r="E129" s="545">
        <f t="shared" si="35"/>
        <v>4631.5789473684217</v>
      </c>
      <c r="F129" s="546">
        <v>4400</v>
      </c>
    </row>
    <row r="130" spans="1:6" x14ac:dyDescent="0.45">
      <c r="A130" s="547" t="s">
        <v>737</v>
      </c>
      <c r="B130" s="542" t="s">
        <v>4076</v>
      </c>
      <c r="C130" s="545">
        <f t="shared" si="33"/>
        <v>4991.6897506925216</v>
      </c>
      <c r="D130" s="545">
        <f t="shared" si="34"/>
        <v>4742.105263157895</v>
      </c>
      <c r="E130" s="545">
        <f t="shared" si="35"/>
        <v>4742.105263157895</v>
      </c>
      <c r="F130" s="546">
        <v>4505</v>
      </c>
    </row>
    <row r="131" spans="1:6" x14ac:dyDescent="0.45">
      <c r="A131" s="547" t="s">
        <v>3046</v>
      </c>
      <c r="B131" s="542" t="s">
        <v>4836</v>
      </c>
      <c r="C131" s="545">
        <f t="shared" si="33"/>
        <v>5806.0941828254854</v>
      </c>
      <c r="D131" s="545">
        <f t="shared" si="34"/>
        <v>5515.7894736842109</v>
      </c>
      <c r="E131" s="545">
        <f t="shared" si="35"/>
        <v>5515.7894736842109</v>
      </c>
      <c r="F131" s="546">
        <v>5240</v>
      </c>
    </row>
    <row r="132" spans="1:6" x14ac:dyDescent="0.45">
      <c r="A132" s="490"/>
      <c r="B132" s="485" t="s">
        <v>5480</v>
      </c>
      <c r="C132" s="485"/>
      <c r="D132" s="485"/>
      <c r="E132" s="485"/>
      <c r="F132" s="485" t="s">
        <v>5651</v>
      </c>
    </row>
    <row r="133" spans="1:6" x14ac:dyDescent="0.45">
      <c r="A133" s="547" t="s">
        <v>3302</v>
      </c>
      <c r="B133" s="542" t="s">
        <v>3290</v>
      </c>
      <c r="C133" s="545">
        <f t="shared" ref="C133:C147" si="36">D133/0.95</f>
        <v>7434.9030470914131</v>
      </c>
      <c r="D133" s="545">
        <f t="shared" ref="D133:D147" si="37">F133/0.95</f>
        <v>7063.1578947368425</v>
      </c>
      <c r="E133" s="545">
        <f t="shared" ref="E133:E147" si="38">F133/0.95</f>
        <v>7063.1578947368425</v>
      </c>
      <c r="F133" s="634">
        <v>6710</v>
      </c>
    </row>
    <row r="134" spans="1:6" x14ac:dyDescent="0.45">
      <c r="A134" s="547" t="s">
        <v>3303</v>
      </c>
      <c r="B134" s="542" t="s">
        <v>3291</v>
      </c>
      <c r="C134" s="545">
        <f t="shared" si="36"/>
        <v>8132.9639889196678</v>
      </c>
      <c r="D134" s="545">
        <f t="shared" si="37"/>
        <v>7726.3157894736842</v>
      </c>
      <c r="E134" s="545">
        <f t="shared" si="38"/>
        <v>7726.3157894736842</v>
      </c>
      <c r="F134" s="634">
        <v>7340</v>
      </c>
    </row>
    <row r="135" spans="1:6" x14ac:dyDescent="0.45">
      <c r="A135" s="547" t="s">
        <v>5309</v>
      </c>
      <c r="B135" s="542" t="s">
        <v>9871</v>
      </c>
      <c r="C135" s="545">
        <f t="shared" si="36"/>
        <v>9296.3988919667609</v>
      </c>
      <c r="D135" s="545">
        <f t="shared" si="37"/>
        <v>8831.5789473684217</v>
      </c>
      <c r="E135" s="545">
        <f t="shared" si="38"/>
        <v>8831.5789473684217</v>
      </c>
      <c r="F135" s="634">
        <v>8390</v>
      </c>
    </row>
    <row r="136" spans="1:6" x14ac:dyDescent="0.45">
      <c r="A136" s="547" t="s">
        <v>5310</v>
      </c>
      <c r="B136" s="542" t="s">
        <v>9201</v>
      </c>
      <c r="C136" s="545">
        <f t="shared" si="36"/>
        <v>9761.7728531855973</v>
      </c>
      <c r="D136" s="545">
        <f t="shared" si="37"/>
        <v>9273.6842105263167</v>
      </c>
      <c r="E136" s="545">
        <f t="shared" si="38"/>
        <v>9273.6842105263167</v>
      </c>
      <c r="F136" s="634">
        <v>8810</v>
      </c>
    </row>
    <row r="137" spans="1:6" x14ac:dyDescent="0.45">
      <c r="A137" s="547" t="s">
        <v>3634</v>
      </c>
      <c r="B137" s="542" t="s">
        <v>4228</v>
      </c>
      <c r="C137" s="545">
        <f t="shared" si="36"/>
        <v>10459.833795013852</v>
      </c>
      <c r="D137" s="545">
        <f t="shared" si="37"/>
        <v>9936.8421052631584</v>
      </c>
      <c r="E137" s="545">
        <f t="shared" si="38"/>
        <v>9936.8421052631584</v>
      </c>
      <c r="F137" s="634">
        <v>9440</v>
      </c>
    </row>
    <row r="138" spans="1:6" x14ac:dyDescent="0.45">
      <c r="A138" s="547" t="s">
        <v>720</v>
      </c>
      <c r="B138" s="542" t="s">
        <v>2907</v>
      </c>
      <c r="C138" s="545">
        <f t="shared" si="36"/>
        <v>7667.5900277008323</v>
      </c>
      <c r="D138" s="545">
        <f t="shared" si="37"/>
        <v>7284.21052631579</v>
      </c>
      <c r="E138" s="545">
        <f t="shared" si="38"/>
        <v>7284.21052631579</v>
      </c>
      <c r="F138" s="634">
        <v>6920</v>
      </c>
    </row>
    <row r="139" spans="1:6" x14ac:dyDescent="0.45">
      <c r="A139" s="547" t="s">
        <v>770</v>
      </c>
      <c r="B139" s="542" t="s">
        <v>3168</v>
      </c>
      <c r="C139" s="545">
        <f t="shared" si="36"/>
        <v>6387.811634349031</v>
      </c>
      <c r="D139" s="545">
        <f t="shared" si="37"/>
        <v>6068.4210526315792</v>
      </c>
      <c r="E139" s="545">
        <f t="shared" si="38"/>
        <v>6068.4210526315792</v>
      </c>
      <c r="F139" s="634">
        <v>5765</v>
      </c>
    </row>
    <row r="140" spans="1:6" x14ac:dyDescent="0.45">
      <c r="A140" s="547" t="s">
        <v>779</v>
      </c>
      <c r="B140" s="542" t="s">
        <v>2908</v>
      </c>
      <c r="C140" s="545">
        <f t="shared" si="36"/>
        <v>6969.5290858725766</v>
      </c>
      <c r="D140" s="545">
        <f t="shared" si="37"/>
        <v>6621.0526315789475</v>
      </c>
      <c r="E140" s="545">
        <f t="shared" si="38"/>
        <v>6621.0526315789475</v>
      </c>
      <c r="F140" s="634">
        <v>6290</v>
      </c>
    </row>
    <row r="141" spans="1:6" x14ac:dyDescent="0.45">
      <c r="A141" s="547" t="s">
        <v>780</v>
      </c>
      <c r="B141" s="542" t="s">
        <v>2934</v>
      </c>
      <c r="C141" s="545">
        <f t="shared" si="36"/>
        <v>7318.559556786704</v>
      </c>
      <c r="D141" s="545">
        <f t="shared" si="37"/>
        <v>6952.6315789473683</v>
      </c>
      <c r="E141" s="545">
        <f t="shared" si="38"/>
        <v>6952.6315789473683</v>
      </c>
      <c r="F141" s="634">
        <v>6605</v>
      </c>
    </row>
    <row r="142" spans="1:6" x14ac:dyDescent="0.45">
      <c r="A142" s="547" t="s">
        <v>4189</v>
      </c>
      <c r="B142" s="542" t="s">
        <v>4914</v>
      </c>
      <c r="C142" s="545">
        <f t="shared" si="36"/>
        <v>5340.7202216066489</v>
      </c>
      <c r="D142" s="545">
        <f t="shared" si="37"/>
        <v>5073.6842105263158</v>
      </c>
      <c r="E142" s="545">
        <f t="shared" si="38"/>
        <v>5073.6842105263158</v>
      </c>
      <c r="F142" s="634">
        <v>4820</v>
      </c>
    </row>
    <row r="143" spans="1:6" x14ac:dyDescent="0.45">
      <c r="A143" s="547" t="s">
        <v>4190</v>
      </c>
      <c r="B143" s="542" t="s">
        <v>4837</v>
      </c>
      <c r="C143" s="545">
        <f t="shared" si="36"/>
        <v>5573.4072022160672</v>
      </c>
      <c r="D143" s="545">
        <f t="shared" si="37"/>
        <v>5294.7368421052633</v>
      </c>
      <c r="E143" s="545">
        <f t="shared" si="38"/>
        <v>5294.7368421052633</v>
      </c>
      <c r="F143" s="634">
        <v>5030</v>
      </c>
    </row>
    <row r="144" spans="1:6" x14ac:dyDescent="0.45">
      <c r="A144" s="547" t="s">
        <v>4191</v>
      </c>
      <c r="B144" s="542" t="s">
        <v>4838</v>
      </c>
      <c r="C144" s="545">
        <f t="shared" si="36"/>
        <v>5806.0941828254854</v>
      </c>
      <c r="D144" s="545">
        <f t="shared" si="37"/>
        <v>5515.7894736842109</v>
      </c>
      <c r="E144" s="545">
        <f t="shared" si="38"/>
        <v>5515.7894736842109</v>
      </c>
      <c r="F144" s="634">
        <v>5240</v>
      </c>
    </row>
    <row r="145" spans="1:6" x14ac:dyDescent="0.45">
      <c r="A145" s="547" t="s">
        <v>839</v>
      </c>
      <c r="B145" s="542" t="s">
        <v>3055</v>
      </c>
      <c r="C145" s="545">
        <f t="shared" si="36"/>
        <v>4991.6897506925216</v>
      </c>
      <c r="D145" s="545">
        <f t="shared" si="37"/>
        <v>4742.105263157895</v>
      </c>
      <c r="E145" s="545">
        <f t="shared" si="38"/>
        <v>4742.105263157895</v>
      </c>
      <c r="F145" s="634">
        <v>4505</v>
      </c>
    </row>
    <row r="146" spans="1:6" x14ac:dyDescent="0.45">
      <c r="A146" s="547" t="s">
        <v>426</v>
      </c>
      <c r="B146" s="542" t="s">
        <v>3214</v>
      </c>
      <c r="C146" s="545">
        <f t="shared" si="36"/>
        <v>5224.3767313019398</v>
      </c>
      <c r="D146" s="545">
        <f t="shared" si="37"/>
        <v>4963.1578947368425</v>
      </c>
      <c r="E146" s="545">
        <f t="shared" si="38"/>
        <v>4963.1578947368425</v>
      </c>
      <c r="F146" s="718">
        <v>4715</v>
      </c>
    </row>
    <row r="147" spans="1:6" x14ac:dyDescent="0.45">
      <c r="A147" s="547" t="s">
        <v>427</v>
      </c>
      <c r="B147" s="542" t="s">
        <v>3215</v>
      </c>
      <c r="C147" s="545">
        <f t="shared" si="36"/>
        <v>5340.7202216066489</v>
      </c>
      <c r="D147" s="545">
        <f t="shared" si="37"/>
        <v>5073.6842105263158</v>
      </c>
      <c r="E147" s="545">
        <f t="shared" si="38"/>
        <v>5073.6842105263158</v>
      </c>
      <c r="F147" s="718">
        <v>4820</v>
      </c>
    </row>
    <row r="148" spans="1:6" ht="15.75" x14ac:dyDescent="0.45">
      <c r="A148" s="461"/>
      <c r="B148" s="462" t="s">
        <v>9862</v>
      </c>
      <c r="C148" s="498"/>
      <c r="D148" s="499"/>
      <c r="E148" s="499"/>
      <c r="F148" s="496" t="s">
        <v>5651</v>
      </c>
    </row>
    <row r="149" spans="1:6" x14ac:dyDescent="0.45">
      <c r="A149" s="490"/>
      <c r="B149" s="485" t="s">
        <v>1420</v>
      </c>
      <c r="C149" s="486"/>
      <c r="D149" s="494"/>
      <c r="E149" s="494"/>
      <c r="F149" s="496"/>
    </row>
    <row r="150" spans="1:6" x14ac:dyDescent="0.45">
      <c r="A150" s="547" t="s">
        <v>539</v>
      </c>
      <c r="B150" s="542" t="s">
        <v>2788</v>
      </c>
      <c r="C150" s="545">
        <f t="shared" ref="C150:C162" si="39">D150/0.95</f>
        <v>35813.850415512476</v>
      </c>
      <c r="D150" s="545">
        <f t="shared" ref="D150:D162" si="40">F150/0.95</f>
        <v>34023.157894736847</v>
      </c>
      <c r="E150" s="545">
        <f t="shared" ref="E150:E162" si="41">F150/0.95</f>
        <v>34023.157894736847</v>
      </c>
      <c r="F150" s="548">
        <v>32322</v>
      </c>
    </row>
    <row r="151" spans="1:6" x14ac:dyDescent="0.45">
      <c r="A151" s="547" t="s">
        <v>58</v>
      </c>
      <c r="B151" s="542" t="s">
        <v>5491</v>
      </c>
      <c r="C151" s="545">
        <f t="shared" si="39"/>
        <v>28745.70637119114</v>
      </c>
      <c r="D151" s="545">
        <f t="shared" si="40"/>
        <v>27308.42105263158</v>
      </c>
      <c r="E151" s="545">
        <f t="shared" si="41"/>
        <v>27308.42105263158</v>
      </c>
      <c r="F151" s="548">
        <v>25943</v>
      </c>
    </row>
    <row r="152" spans="1:6" x14ac:dyDescent="0.45">
      <c r="A152" s="547" t="s">
        <v>1168</v>
      </c>
      <c r="B152" s="542" t="s">
        <v>2790</v>
      </c>
      <c r="C152" s="545">
        <f t="shared" si="39"/>
        <v>22409.972299168978</v>
      </c>
      <c r="D152" s="545">
        <f t="shared" si="40"/>
        <v>21289.473684210527</v>
      </c>
      <c r="E152" s="545">
        <f t="shared" si="41"/>
        <v>21289.473684210527</v>
      </c>
      <c r="F152" s="548">
        <v>20225</v>
      </c>
    </row>
    <row r="153" spans="1:6" x14ac:dyDescent="0.45">
      <c r="A153" s="547" t="s">
        <v>4973</v>
      </c>
      <c r="B153" s="542" t="s">
        <v>5941</v>
      </c>
      <c r="C153" s="545">
        <f t="shared" si="39"/>
        <v>11623.268698060943</v>
      </c>
      <c r="D153" s="545">
        <f t="shared" si="40"/>
        <v>11042.105263157895</v>
      </c>
      <c r="E153" s="545">
        <f t="shared" si="41"/>
        <v>11042.105263157895</v>
      </c>
      <c r="F153" s="548">
        <v>10490</v>
      </c>
    </row>
    <row r="154" spans="1:6" x14ac:dyDescent="0.45">
      <c r="A154" s="547" t="s">
        <v>4974</v>
      </c>
      <c r="B154" s="542" t="s">
        <v>5942</v>
      </c>
      <c r="C154" s="545">
        <f t="shared" si="39"/>
        <v>13950.138504155126</v>
      </c>
      <c r="D154" s="545">
        <f t="shared" si="40"/>
        <v>13252.631578947368</v>
      </c>
      <c r="E154" s="545">
        <f t="shared" si="41"/>
        <v>13252.631578947368</v>
      </c>
      <c r="F154" s="548">
        <v>12590</v>
      </c>
    </row>
    <row r="155" spans="1:6" x14ac:dyDescent="0.45">
      <c r="A155" s="685" t="s">
        <v>5371</v>
      </c>
      <c r="B155" s="686" t="s">
        <v>10377</v>
      </c>
      <c r="C155" s="680">
        <f t="shared" si="39"/>
        <v>19268.698060941828</v>
      </c>
      <c r="D155" s="680">
        <f t="shared" si="40"/>
        <v>18305.263157894737</v>
      </c>
      <c r="E155" s="680">
        <f t="shared" si="41"/>
        <v>18305.263157894737</v>
      </c>
      <c r="F155" s="715">
        <v>17390</v>
      </c>
    </row>
    <row r="156" spans="1:6" x14ac:dyDescent="0.45">
      <c r="A156" s="685" t="s">
        <v>5372</v>
      </c>
      <c r="B156" s="686" t="s">
        <v>10378</v>
      </c>
      <c r="C156" s="680">
        <f t="shared" si="39"/>
        <v>18825.484764542936</v>
      </c>
      <c r="D156" s="680">
        <f t="shared" si="40"/>
        <v>17884.21052631579</v>
      </c>
      <c r="E156" s="680">
        <f t="shared" si="41"/>
        <v>17884.21052631579</v>
      </c>
      <c r="F156" s="715">
        <v>16990</v>
      </c>
    </row>
    <row r="157" spans="1:6" x14ac:dyDescent="0.45">
      <c r="A157" s="685" t="s">
        <v>5369</v>
      </c>
      <c r="B157" s="686" t="s">
        <v>10379</v>
      </c>
      <c r="C157" s="680">
        <f t="shared" si="39"/>
        <v>26581.717451523549</v>
      </c>
      <c r="D157" s="680">
        <f t="shared" si="40"/>
        <v>25252.63157894737</v>
      </c>
      <c r="E157" s="680">
        <f t="shared" si="41"/>
        <v>25252.63157894737</v>
      </c>
      <c r="F157" s="715">
        <v>23990</v>
      </c>
    </row>
    <row r="158" spans="1:6" x14ac:dyDescent="0.45">
      <c r="A158" s="547" t="s">
        <v>1156</v>
      </c>
      <c r="B158" s="542" t="s">
        <v>2789</v>
      </c>
      <c r="C158" s="545">
        <f t="shared" si="39"/>
        <v>12786.703601108034</v>
      </c>
      <c r="D158" s="545">
        <f t="shared" si="40"/>
        <v>12147.368421052632</v>
      </c>
      <c r="E158" s="545">
        <f t="shared" si="41"/>
        <v>12147.368421052632</v>
      </c>
      <c r="F158" s="548">
        <v>11540</v>
      </c>
    </row>
    <row r="159" spans="1:6" x14ac:dyDescent="0.45">
      <c r="A159" s="547" t="s">
        <v>412</v>
      </c>
      <c r="B159" s="542" t="s">
        <v>599</v>
      </c>
      <c r="C159" s="545">
        <f t="shared" si="39"/>
        <v>8132.9639889196678</v>
      </c>
      <c r="D159" s="545">
        <f t="shared" si="40"/>
        <v>7726.3157894736842</v>
      </c>
      <c r="E159" s="545">
        <f t="shared" si="41"/>
        <v>7726.3157894736842</v>
      </c>
      <c r="F159" s="548">
        <v>7340</v>
      </c>
    </row>
    <row r="160" spans="1:6" x14ac:dyDescent="0.45">
      <c r="A160" s="547" t="s">
        <v>433</v>
      </c>
      <c r="B160" s="542" t="s">
        <v>600</v>
      </c>
      <c r="C160" s="545">
        <f t="shared" si="39"/>
        <v>10459.833795013852</v>
      </c>
      <c r="D160" s="545">
        <f t="shared" si="40"/>
        <v>9936.8421052631584</v>
      </c>
      <c r="E160" s="545">
        <f t="shared" si="41"/>
        <v>9936.8421052631584</v>
      </c>
      <c r="F160" s="548">
        <v>9440</v>
      </c>
    </row>
    <row r="161" spans="1:6" x14ac:dyDescent="0.45">
      <c r="A161" s="547" t="s">
        <v>2206</v>
      </c>
      <c r="B161" s="542" t="s">
        <v>2205</v>
      </c>
      <c r="C161" s="545">
        <f t="shared" si="39"/>
        <v>16277.00831024931</v>
      </c>
      <c r="D161" s="545">
        <f t="shared" si="40"/>
        <v>15463.157894736843</v>
      </c>
      <c r="E161" s="545">
        <f t="shared" si="41"/>
        <v>15463.157894736843</v>
      </c>
      <c r="F161" s="548">
        <v>14690</v>
      </c>
    </row>
    <row r="162" spans="1:6" x14ac:dyDescent="0.45">
      <c r="A162" s="547" t="s">
        <v>2204</v>
      </c>
      <c r="B162" s="542" t="s">
        <v>3203</v>
      </c>
      <c r="C162" s="545">
        <f t="shared" si="39"/>
        <v>19767.313019390582</v>
      </c>
      <c r="D162" s="545">
        <f t="shared" si="40"/>
        <v>18778.947368421053</v>
      </c>
      <c r="E162" s="545">
        <f t="shared" si="41"/>
        <v>18778.947368421053</v>
      </c>
      <c r="F162" s="548">
        <v>17840</v>
      </c>
    </row>
    <row r="163" spans="1:6" x14ac:dyDescent="0.45">
      <c r="A163" s="490"/>
      <c r="B163" s="485" t="s">
        <v>2593</v>
      </c>
      <c r="C163" s="486"/>
      <c r="D163" s="494"/>
      <c r="E163" s="494"/>
      <c r="F163" s="493"/>
    </row>
    <row r="164" spans="1:6" x14ac:dyDescent="0.45">
      <c r="A164" s="547" t="s">
        <v>4600</v>
      </c>
      <c r="B164" s="542" t="s">
        <v>5168</v>
      </c>
      <c r="C164" s="545">
        <f t="shared" ref="C164:C168" si="42">D164/0.95</f>
        <v>8132.9639889196678</v>
      </c>
      <c r="D164" s="545">
        <f t="shared" ref="D164:D168" si="43">F164/0.95</f>
        <v>7726.3157894736842</v>
      </c>
      <c r="E164" s="545">
        <f t="shared" ref="E164:E168" si="44">F164/0.95</f>
        <v>7726.3157894736842</v>
      </c>
      <c r="F164" s="548">
        <v>7340</v>
      </c>
    </row>
    <row r="165" spans="1:6" x14ac:dyDescent="0.45">
      <c r="A165" s="547" t="s">
        <v>2571</v>
      </c>
      <c r="B165" s="542" t="s">
        <v>3202</v>
      </c>
      <c r="C165" s="545">
        <f t="shared" si="42"/>
        <v>12786.703601108034</v>
      </c>
      <c r="D165" s="545">
        <f t="shared" si="43"/>
        <v>12147.368421052632</v>
      </c>
      <c r="E165" s="545">
        <f t="shared" si="44"/>
        <v>12147.368421052632</v>
      </c>
      <c r="F165" s="548">
        <v>11540</v>
      </c>
    </row>
    <row r="166" spans="1:6" x14ac:dyDescent="0.45">
      <c r="A166" s="547" t="s">
        <v>3022</v>
      </c>
      <c r="B166" s="542" t="s">
        <v>3190</v>
      </c>
      <c r="C166" s="545">
        <f t="shared" si="42"/>
        <v>15113.573407202219</v>
      </c>
      <c r="D166" s="545">
        <f t="shared" si="43"/>
        <v>14357.894736842107</v>
      </c>
      <c r="E166" s="545">
        <f t="shared" si="44"/>
        <v>14357.894736842107</v>
      </c>
      <c r="F166" s="548">
        <v>13640</v>
      </c>
    </row>
    <row r="167" spans="1:6" x14ac:dyDescent="0.45">
      <c r="A167" s="547" t="s">
        <v>4601</v>
      </c>
      <c r="B167" s="542" t="s">
        <v>5169</v>
      </c>
      <c r="C167" s="545">
        <f t="shared" si="42"/>
        <v>25584.487534626041</v>
      </c>
      <c r="D167" s="545">
        <f t="shared" si="43"/>
        <v>24305.263157894737</v>
      </c>
      <c r="E167" s="545">
        <f t="shared" si="44"/>
        <v>24305.263157894737</v>
      </c>
      <c r="F167" s="548">
        <v>23090</v>
      </c>
    </row>
    <row r="168" spans="1:6" x14ac:dyDescent="0.45">
      <c r="A168" s="547" t="s">
        <v>4602</v>
      </c>
      <c r="B168" s="542" t="s">
        <v>5250</v>
      </c>
      <c r="C168" s="545">
        <f t="shared" si="42"/>
        <v>45362.880886426596</v>
      </c>
      <c r="D168" s="545">
        <f t="shared" si="43"/>
        <v>43094.736842105267</v>
      </c>
      <c r="E168" s="545">
        <f t="shared" si="44"/>
        <v>43094.736842105267</v>
      </c>
      <c r="F168" s="548">
        <v>40940</v>
      </c>
    </row>
    <row r="169" spans="1:6" x14ac:dyDescent="0.45">
      <c r="A169" s="490"/>
      <c r="B169" s="485" t="s">
        <v>526</v>
      </c>
      <c r="C169" s="486"/>
      <c r="D169" s="494"/>
      <c r="E169" s="494"/>
      <c r="F169" s="496" t="s">
        <v>5651</v>
      </c>
    </row>
    <row r="170" spans="1:6" x14ac:dyDescent="0.45">
      <c r="A170" s="547" t="s">
        <v>1712</v>
      </c>
      <c r="B170" s="542" t="s">
        <v>2818</v>
      </c>
      <c r="C170" s="545">
        <f t="shared" ref="C170:C173" si="45">D170/0.95</f>
        <v>1937.9501385041553</v>
      </c>
      <c r="D170" s="545">
        <f t="shared" ref="D170:D173" si="46">F170/0.95</f>
        <v>1841.0526315789475</v>
      </c>
      <c r="E170" s="545">
        <f t="shared" ref="E170:E173" si="47">F170/0.95</f>
        <v>1841.0526315789475</v>
      </c>
      <c r="F170" s="548">
        <v>1749</v>
      </c>
    </row>
    <row r="171" spans="1:6" x14ac:dyDescent="0.45">
      <c r="A171" s="547" t="s">
        <v>1724</v>
      </c>
      <c r="B171" s="542" t="s">
        <v>2819</v>
      </c>
      <c r="C171" s="545">
        <f t="shared" si="45"/>
        <v>2785.5955678670362</v>
      </c>
      <c r="D171" s="545">
        <f t="shared" si="46"/>
        <v>2646.3157894736842</v>
      </c>
      <c r="E171" s="545">
        <f t="shared" si="47"/>
        <v>2646.3157894736842</v>
      </c>
      <c r="F171" s="548">
        <v>2514</v>
      </c>
    </row>
    <row r="172" spans="1:6" x14ac:dyDescent="0.45">
      <c r="A172" s="547" t="s">
        <v>1713</v>
      </c>
      <c r="B172" s="542" t="s">
        <v>2820</v>
      </c>
      <c r="C172" s="545">
        <f t="shared" si="45"/>
        <v>2913.0193905817177</v>
      </c>
      <c r="D172" s="545">
        <f t="shared" si="46"/>
        <v>2767.3684210526317</v>
      </c>
      <c r="E172" s="545">
        <f t="shared" si="47"/>
        <v>2767.3684210526317</v>
      </c>
      <c r="F172" s="548">
        <v>2629</v>
      </c>
    </row>
    <row r="173" spans="1:6" x14ac:dyDescent="0.45">
      <c r="A173" s="547" t="s">
        <v>1714</v>
      </c>
      <c r="B173" s="542" t="s">
        <v>2821</v>
      </c>
      <c r="C173" s="545">
        <f t="shared" si="45"/>
        <v>3156.7867036011085</v>
      </c>
      <c r="D173" s="545">
        <f t="shared" si="46"/>
        <v>2998.9473684210529</v>
      </c>
      <c r="E173" s="545">
        <f t="shared" si="47"/>
        <v>2998.9473684210529</v>
      </c>
      <c r="F173" s="548">
        <v>2849</v>
      </c>
    </row>
    <row r="174" spans="1:6" x14ac:dyDescent="0.45">
      <c r="A174" s="490"/>
      <c r="B174" s="485" t="s">
        <v>1312</v>
      </c>
      <c r="C174" s="486"/>
      <c r="D174" s="494"/>
      <c r="E174" s="494"/>
      <c r="F174" s="493" t="s">
        <v>5652</v>
      </c>
    </row>
    <row r="175" spans="1:6" x14ac:dyDescent="0.45">
      <c r="A175" s="547" t="s">
        <v>1111</v>
      </c>
      <c r="B175" s="542" t="s">
        <v>2929</v>
      </c>
      <c r="C175" s="545">
        <f t="shared" ref="C175:C176" si="48">D175/0.95</f>
        <v>7434.9030470914131</v>
      </c>
      <c r="D175" s="545">
        <f t="shared" ref="D175:D176" si="49">F175/0.95</f>
        <v>7063.1578947368425</v>
      </c>
      <c r="E175" s="545">
        <f t="shared" ref="E175:E176" si="50">F175/0.95</f>
        <v>7063.1578947368425</v>
      </c>
      <c r="F175" s="548">
        <v>6710</v>
      </c>
    </row>
    <row r="176" spans="1:6" x14ac:dyDescent="0.45">
      <c r="A176" s="547" t="s">
        <v>2147</v>
      </c>
      <c r="B176" s="542" t="s">
        <v>2146</v>
      </c>
      <c r="C176" s="545">
        <f t="shared" si="48"/>
        <v>8132.9639889196678</v>
      </c>
      <c r="D176" s="545">
        <f t="shared" si="49"/>
        <v>7726.3157894736842</v>
      </c>
      <c r="E176" s="545">
        <f t="shared" si="50"/>
        <v>7726.3157894736842</v>
      </c>
      <c r="F176" s="548">
        <v>7340</v>
      </c>
    </row>
    <row r="177" spans="1:6" x14ac:dyDescent="0.45">
      <c r="A177" s="490"/>
      <c r="B177" s="485" t="s">
        <v>5465</v>
      </c>
      <c r="C177" s="486"/>
      <c r="D177" s="494"/>
      <c r="E177" s="494"/>
      <c r="F177" s="493" t="s">
        <v>5653</v>
      </c>
    </row>
    <row r="178" spans="1:6" x14ac:dyDescent="0.45">
      <c r="A178" s="716" t="s">
        <v>4697</v>
      </c>
      <c r="B178" s="515" t="s">
        <v>5203</v>
      </c>
      <c r="C178" s="545">
        <f t="shared" ref="C178:C192" si="51">D178/0.95</f>
        <v>2204.986149584488</v>
      </c>
      <c r="D178" s="545">
        <f t="shared" ref="D178:D192" si="52">F178/0.95</f>
        <v>2094.7368421052633</v>
      </c>
      <c r="E178" s="545">
        <f t="shared" ref="E178:E192" si="53">F178/0.95</f>
        <v>2094.7368421052633</v>
      </c>
      <c r="F178" s="548">
        <v>1990</v>
      </c>
    </row>
    <row r="179" spans="1:6" x14ac:dyDescent="0.45">
      <c r="A179" s="716" t="s">
        <v>4826</v>
      </c>
      <c r="B179" s="515" t="s">
        <v>5654</v>
      </c>
      <c r="C179" s="545">
        <f t="shared" si="51"/>
        <v>2426.5927977839337</v>
      </c>
      <c r="D179" s="545">
        <f t="shared" si="52"/>
        <v>2305.2631578947371</v>
      </c>
      <c r="E179" s="545">
        <f t="shared" si="53"/>
        <v>2305.2631578947371</v>
      </c>
      <c r="F179" s="548">
        <v>2190</v>
      </c>
    </row>
    <row r="180" spans="1:6" x14ac:dyDescent="0.45">
      <c r="A180" s="547" t="s">
        <v>4097</v>
      </c>
      <c r="B180" s="542" t="s">
        <v>4096</v>
      </c>
      <c r="C180" s="545">
        <f t="shared" si="51"/>
        <v>3534.626038781164</v>
      </c>
      <c r="D180" s="545">
        <f t="shared" si="52"/>
        <v>3357.8947368421054</v>
      </c>
      <c r="E180" s="545">
        <f t="shared" si="53"/>
        <v>3357.8947368421054</v>
      </c>
      <c r="F180" s="548">
        <v>3190</v>
      </c>
    </row>
    <row r="181" spans="1:6" x14ac:dyDescent="0.45">
      <c r="A181" s="547" t="s">
        <v>1834</v>
      </c>
      <c r="B181" s="542" t="s">
        <v>2806</v>
      </c>
      <c r="C181" s="545">
        <f t="shared" si="51"/>
        <v>2648.19944598338</v>
      </c>
      <c r="D181" s="545">
        <f t="shared" si="52"/>
        <v>2515.7894736842109</v>
      </c>
      <c r="E181" s="545">
        <f t="shared" si="53"/>
        <v>2515.7894736842109</v>
      </c>
      <c r="F181" s="548">
        <v>2390</v>
      </c>
    </row>
    <row r="182" spans="1:6" x14ac:dyDescent="0.45">
      <c r="A182" s="547" t="s">
        <v>2110</v>
      </c>
      <c r="B182" s="542" t="s">
        <v>2807</v>
      </c>
      <c r="C182" s="545">
        <f t="shared" si="51"/>
        <v>2869.8060941828257</v>
      </c>
      <c r="D182" s="545">
        <f t="shared" si="52"/>
        <v>2726.3157894736842</v>
      </c>
      <c r="E182" s="545">
        <f t="shared" si="53"/>
        <v>2726.3157894736842</v>
      </c>
      <c r="F182" s="548">
        <v>2590</v>
      </c>
    </row>
    <row r="183" spans="1:6" x14ac:dyDescent="0.45">
      <c r="A183" s="547" t="s">
        <v>1835</v>
      </c>
      <c r="B183" s="542" t="s">
        <v>2808</v>
      </c>
      <c r="C183" s="545">
        <f t="shared" si="51"/>
        <v>3091.4127423822715</v>
      </c>
      <c r="D183" s="545">
        <f t="shared" si="52"/>
        <v>2936.8421052631579</v>
      </c>
      <c r="E183" s="545">
        <f t="shared" si="53"/>
        <v>2936.8421052631579</v>
      </c>
      <c r="F183" s="548">
        <v>2790</v>
      </c>
    </row>
    <row r="184" spans="1:6" x14ac:dyDescent="0.45">
      <c r="A184" s="547" t="s">
        <v>1836</v>
      </c>
      <c r="B184" s="542" t="s">
        <v>2809</v>
      </c>
      <c r="C184" s="545">
        <f t="shared" si="51"/>
        <v>3313.0193905817177</v>
      </c>
      <c r="D184" s="545">
        <f t="shared" si="52"/>
        <v>3147.3684210526317</v>
      </c>
      <c r="E184" s="545">
        <f t="shared" si="53"/>
        <v>3147.3684210526317</v>
      </c>
      <c r="F184" s="548">
        <v>2990</v>
      </c>
    </row>
    <row r="185" spans="1:6" x14ac:dyDescent="0.45">
      <c r="A185" s="547" t="s">
        <v>2653</v>
      </c>
      <c r="B185" s="542" t="s">
        <v>2862</v>
      </c>
      <c r="C185" s="545">
        <f t="shared" si="51"/>
        <v>312.46537396121886</v>
      </c>
      <c r="D185" s="545">
        <f t="shared" si="52"/>
        <v>296.84210526315792</v>
      </c>
      <c r="E185" s="545">
        <f t="shared" si="53"/>
        <v>296.84210526315792</v>
      </c>
      <c r="F185" s="548">
        <v>282</v>
      </c>
    </row>
    <row r="186" spans="1:6" x14ac:dyDescent="0.45">
      <c r="A186" s="547" t="s">
        <v>2655</v>
      </c>
      <c r="B186" s="542" t="s">
        <v>2864</v>
      </c>
      <c r="C186" s="545">
        <f t="shared" si="51"/>
        <v>347.92243767313022</v>
      </c>
      <c r="D186" s="545">
        <f t="shared" si="52"/>
        <v>330.5263157894737</v>
      </c>
      <c r="E186" s="545">
        <f t="shared" si="53"/>
        <v>330.5263157894737</v>
      </c>
      <c r="F186" s="548">
        <v>314</v>
      </c>
    </row>
    <row r="187" spans="1:6" x14ac:dyDescent="0.45">
      <c r="A187" s="547" t="s">
        <v>2656</v>
      </c>
      <c r="B187" s="542" t="s">
        <v>2865</v>
      </c>
      <c r="C187" s="545">
        <f t="shared" si="51"/>
        <v>962.88088642659295</v>
      </c>
      <c r="D187" s="545">
        <f t="shared" si="52"/>
        <v>914.73684210526324</v>
      </c>
      <c r="E187" s="545">
        <f t="shared" si="53"/>
        <v>914.73684210526324</v>
      </c>
      <c r="F187" s="548">
        <v>869</v>
      </c>
    </row>
    <row r="188" spans="1:6" x14ac:dyDescent="0.45">
      <c r="A188" s="547" t="s">
        <v>2657</v>
      </c>
      <c r="B188" s="542" t="s">
        <v>2866</v>
      </c>
      <c r="C188" s="545">
        <f t="shared" si="51"/>
        <v>1079.2243767313021</v>
      </c>
      <c r="D188" s="545">
        <f t="shared" si="52"/>
        <v>1025.2631578947369</v>
      </c>
      <c r="E188" s="545">
        <f t="shared" si="53"/>
        <v>1025.2631578947369</v>
      </c>
      <c r="F188" s="548">
        <v>974</v>
      </c>
    </row>
    <row r="189" spans="1:6" x14ac:dyDescent="0.45">
      <c r="A189" s="547" t="s">
        <v>2654</v>
      </c>
      <c r="B189" s="542" t="s">
        <v>2863</v>
      </c>
      <c r="C189" s="545">
        <f t="shared" si="51"/>
        <v>1206.6481994459834</v>
      </c>
      <c r="D189" s="545">
        <f t="shared" si="52"/>
        <v>1146.3157894736842</v>
      </c>
      <c r="E189" s="545">
        <f t="shared" si="53"/>
        <v>1146.3157894736842</v>
      </c>
      <c r="F189" s="548">
        <v>1089</v>
      </c>
    </row>
    <row r="190" spans="1:6" x14ac:dyDescent="0.45">
      <c r="A190" s="547" t="s">
        <v>3761</v>
      </c>
      <c r="B190" s="542" t="s">
        <v>3760</v>
      </c>
      <c r="C190" s="545">
        <f t="shared" si="51"/>
        <v>893.07479224376732</v>
      </c>
      <c r="D190" s="545">
        <f t="shared" si="52"/>
        <v>848.42105263157896</v>
      </c>
      <c r="E190" s="545">
        <f t="shared" si="53"/>
        <v>848.42105263157896</v>
      </c>
      <c r="F190" s="548">
        <v>806</v>
      </c>
    </row>
    <row r="191" spans="1:6" x14ac:dyDescent="0.45">
      <c r="A191" s="547" t="s">
        <v>3763</v>
      </c>
      <c r="B191" s="542" t="s">
        <v>3762</v>
      </c>
      <c r="C191" s="545">
        <f t="shared" si="51"/>
        <v>998.3379501385042</v>
      </c>
      <c r="D191" s="545">
        <f t="shared" si="52"/>
        <v>948.42105263157896</v>
      </c>
      <c r="E191" s="545">
        <f t="shared" si="53"/>
        <v>948.42105263157896</v>
      </c>
      <c r="F191" s="548">
        <v>901</v>
      </c>
    </row>
    <row r="192" spans="1:6" x14ac:dyDescent="0.45">
      <c r="A192" s="547" t="s">
        <v>4544</v>
      </c>
      <c r="B192" s="542" t="s">
        <v>5311</v>
      </c>
      <c r="C192" s="545">
        <f t="shared" si="51"/>
        <v>498.61495844875355</v>
      </c>
      <c r="D192" s="545">
        <f t="shared" si="52"/>
        <v>473.68421052631584</v>
      </c>
      <c r="E192" s="545">
        <f t="shared" si="53"/>
        <v>473.68421052631584</v>
      </c>
      <c r="F192" s="548">
        <v>450</v>
      </c>
    </row>
    <row r="193" spans="1:6" x14ac:dyDescent="0.45">
      <c r="A193" s="490"/>
      <c r="B193" s="485" t="s">
        <v>5466</v>
      </c>
      <c r="C193" s="486"/>
      <c r="D193" s="494"/>
      <c r="E193" s="494"/>
      <c r="F193" s="493" t="s">
        <v>5651</v>
      </c>
    </row>
    <row r="194" spans="1:6" x14ac:dyDescent="0.45">
      <c r="A194" s="547" t="s">
        <v>2172</v>
      </c>
      <c r="B194" s="542" t="s">
        <v>2171</v>
      </c>
      <c r="C194" s="545">
        <f t="shared" ref="C194:C218" si="54">D194/0.95</f>
        <v>23257.617728531859</v>
      </c>
      <c r="D194" s="545">
        <f t="shared" ref="D194:D218" si="55">F194/0.95</f>
        <v>22094.736842105263</v>
      </c>
      <c r="E194" s="545">
        <f t="shared" ref="E194:E218" si="56">F194/0.95</f>
        <v>22094.736842105263</v>
      </c>
      <c r="F194" s="548">
        <v>20990</v>
      </c>
    </row>
    <row r="195" spans="1:6" x14ac:dyDescent="0.45">
      <c r="A195" s="685" t="s">
        <v>5622</v>
      </c>
      <c r="B195" s="686" t="s">
        <v>10380</v>
      </c>
      <c r="C195" s="680">
        <f t="shared" si="54"/>
        <v>8853.1855955678675</v>
      </c>
      <c r="D195" s="680">
        <f t="shared" si="55"/>
        <v>8410.5263157894733</v>
      </c>
      <c r="E195" s="680">
        <f t="shared" si="56"/>
        <v>8410.5263157894733</v>
      </c>
      <c r="F195" s="715">
        <v>7990</v>
      </c>
    </row>
    <row r="196" spans="1:6" x14ac:dyDescent="0.45">
      <c r="A196" s="685" t="s">
        <v>5623</v>
      </c>
      <c r="B196" s="686" t="s">
        <v>10381</v>
      </c>
      <c r="C196" s="680">
        <f t="shared" si="54"/>
        <v>11069.252077562329</v>
      </c>
      <c r="D196" s="680">
        <f t="shared" si="55"/>
        <v>10515.789473684212</v>
      </c>
      <c r="E196" s="680">
        <f t="shared" si="56"/>
        <v>10515.789473684212</v>
      </c>
      <c r="F196" s="715">
        <v>9990</v>
      </c>
    </row>
    <row r="197" spans="1:6" x14ac:dyDescent="0.45">
      <c r="A197" s="490"/>
      <c r="B197" s="485" t="s">
        <v>10057</v>
      </c>
      <c r="C197" s="486"/>
      <c r="D197" s="494"/>
      <c r="E197" s="494"/>
      <c r="F197" s="493"/>
    </row>
    <row r="198" spans="1:6" x14ac:dyDescent="0.45">
      <c r="A198" s="547" t="s">
        <v>4736</v>
      </c>
      <c r="B198" s="542" t="s">
        <v>5253</v>
      </c>
      <c r="C198" s="545">
        <f t="shared" si="54"/>
        <v>13950.138504155126</v>
      </c>
      <c r="D198" s="545">
        <f t="shared" si="55"/>
        <v>13252.631578947368</v>
      </c>
      <c r="E198" s="545">
        <f t="shared" si="56"/>
        <v>13252.631578947368</v>
      </c>
      <c r="F198" s="548">
        <v>12590</v>
      </c>
    </row>
    <row r="199" spans="1:6" x14ac:dyDescent="0.45">
      <c r="A199" s="547" t="s">
        <v>2591</v>
      </c>
      <c r="B199" s="542" t="s">
        <v>2590</v>
      </c>
      <c r="C199" s="545">
        <f t="shared" si="54"/>
        <v>9994.4598337950138</v>
      </c>
      <c r="D199" s="545">
        <f t="shared" si="55"/>
        <v>9494.7368421052633</v>
      </c>
      <c r="E199" s="545">
        <f t="shared" si="56"/>
        <v>9494.7368421052633</v>
      </c>
      <c r="F199" s="548">
        <v>9020</v>
      </c>
    </row>
    <row r="200" spans="1:6" x14ac:dyDescent="0.45">
      <c r="A200" s="547" t="s">
        <v>4735</v>
      </c>
      <c r="B200" s="542" t="s">
        <v>5252</v>
      </c>
      <c r="C200" s="545">
        <f t="shared" si="54"/>
        <v>10459.833795013852</v>
      </c>
      <c r="D200" s="545">
        <f t="shared" si="55"/>
        <v>9936.8421052631584</v>
      </c>
      <c r="E200" s="545">
        <f t="shared" si="56"/>
        <v>9936.8421052631584</v>
      </c>
      <c r="F200" s="548">
        <v>9440</v>
      </c>
    </row>
    <row r="201" spans="1:6" x14ac:dyDescent="0.45">
      <c r="A201" s="547" t="s">
        <v>1783</v>
      </c>
      <c r="B201" s="542" t="s">
        <v>2795</v>
      </c>
      <c r="C201" s="545">
        <f t="shared" si="54"/>
        <v>8132.9639889196678</v>
      </c>
      <c r="D201" s="545">
        <f t="shared" si="55"/>
        <v>7726.3157894736842</v>
      </c>
      <c r="E201" s="545">
        <f t="shared" si="56"/>
        <v>7726.3157894736842</v>
      </c>
      <c r="F201" s="548">
        <v>7340</v>
      </c>
    </row>
    <row r="202" spans="1:6" x14ac:dyDescent="0.45">
      <c r="A202" s="547" t="s">
        <v>1784</v>
      </c>
      <c r="B202" s="542" t="s">
        <v>2796</v>
      </c>
      <c r="C202" s="545">
        <f t="shared" si="54"/>
        <v>8598.3379501385043</v>
      </c>
      <c r="D202" s="545">
        <f t="shared" si="55"/>
        <v>8168.4210526315792</v>
      </c>
      <c r="E202" s="545">
        <f t="shared" si="56"/>
        <v>8168.4210526315792</v>
      </c>
      <c r="F202" s="548">
        <v>7760</v>
      </c>
    </row>
    <row r="203" spans="1:6" x14ac:dyDescent="0.45">
      <c r="A203" s="547" t="s">
        <v>4318</v>
      </c>
      <c r="B203" s="542" t="s">
        <v>4317</v>
      </c>
      <c r="C203" s="545">
        <f t="shared" si="54"/>
        <v>7434.9030470914131</v>
      </c>
      <c r="D203" s="545">
        <f t="shared" si="55"/>
        <v>7063.1578947368425</v>
      </c>
      <c r="E203" s="545">
        <f t="shared" si="56"/>
        <v>7063.1578947368425</v>
      </c>
      <c r="F203" s="548">
        <v>6710</v>
      </c>
    </row>
    <row r="204" spans="1:6" x14ac:dyDescent="0.45">
      <c r="A204" s="547" t="s">
        <v>4975</v>
      </c>
      <c r="B204" s="542" t="s">
        <v>5438</v>
      </c>
      <c r="C204" s="545">
        <f t="shared" si="54"/>
        <v>5806.0941828254854</v>
      </c>
      <c r="D204" s="545">
        <f t="shared" si="55"/>
        <v>5515.7894736842109</v>
      </c>
      <c r="E204" s="545">
        <f t="shared" si="56"/>
        <v>5515.7894736842109</v>
      </c>
      <c r="F204" s="548">
        <v>5240</v>
      </c>
    </row>
    <row r="205" spans="1:6" x14ac:dyDescent="0.45">
      <c r="A205" s="547" t="s">
        <v>4297</v>
      </c>
      <c r="B205" s="542" t="s">
        <v>5467</v>
      </c>
      <c r="C205" s="545">
        <f t="shared" si="54"/>
        <v>5340.7202216066489</v>
      </c>
      <c r="D205" s="545">
        <f t="shared" si="55"/>
        <v>5073.6842105263158</v>
      </c>
      <c r="E205" s="545">
        <f t="shared" si="56"/>
        <v>5073.6842105263158</v>
      </c>
      <c r="F205" s="548">
        <v>4820</v>
      </c>
    </row>
    <row r="206" spans="1:6" x14ac:dyDescent="0.45">
      <c r="A206" s="547" t="s">
        <v>4295</v>
      </c>
      <c r="B206" s="542" t="s">
        <v>4294</v>
      </c>
      <c r="C206" s="545">
        <f t="shared" si="54"/>
        <v>5806.0941828254854</v>
      </c>
      <c r="D206" s="545">
        <f t="shared" si="55"/>
        <v>5515.7894736842109</v>
      </c>
      <c r="E206" s="545">
        <f t="shared" si="56"/>
        <v>5515.7894736842109</v>
      </c>
      <c r="F206" s="548">
        <v>5240</v>
      </c>
    </row>
    <row r="207" spans="1:6" x14ac:dyDescent="0.45">
      <c r="A207" s="547" t="s">
        <v>4032</v>
      </c>
      <c r="B207" s="542" t="s">
        <v>4033</v>
      </c>
      <c r="C207" s="545">
        <f t="shared" si="54"/>
        <v>3944.598337950139</v>
      </c>
      <c r="D207" s="545">
        <f t="shared" si="55"/>
        <v>3747.3684210526317</v>
      </c>
      <c r="E207" s="545">
        <f t="shared" si="56"/>
        <v>3747.3684210526317</v>
      </c>
      <c r="F207" s="548">
        <v>3560</v>
      </c>
    </row>
    <row r="208" spans="1:6" x14ac:dyDescent="0.45">
      <c r="A208" s="547" t="s">
        <v>4034</v>
      </c>
      <c r="B208" s="542" t="s">
        <v>4035</v>
      </c>
      <c r="C208" s="545">
        <f t="shared" si="54"/>
        <v>4177.2853185595568</v>
      </c>
      <c r="D208" s="545">
        <f t="shared" si="55"/>
        <v>3968.4210526315792</v>
      </c>
      <c r="E208" s="545">
        <f t="shared" si="56"/>
        <v>3968.4210526315792</v>
      </c>
      <c r="F208" s="548">
        <v>3770</v>
      </c>
    </row>
    <row r="209" spans="1:6" x14ac:dyDescent="0.45">
      <c r="A209" s="547" t="s">
        <v>4036</v>
      </c>
      <c r="B209" s="542" t="s">
        <v>4037</v>
      </c>
      <c r="C209" s="545">
        <f t="shared" si="54"/>
        <v>4409.972299168976</v>
      </c>
      <c r="D209" s="545">
        <f t="shared" si="55"/>
        <v>4189.4736842105267</v>
      </c>
      <c r="E209" s="545">
        <f t="shared" si="56"/>
        <v>4189.4736842105267</v>
      </c>
      <c r="F209" s="548">
        <v>3980</v>
      </c>
    </row>
    <row r="210" spans="1:6" x14ac:dyDescent="0.45">
      <c r="A210" s="547" t="s">
        <v>3032</v>
      </c>
      <c r="B210" s="542" t="s">
        <v>3204</v>
      </c>
      <c r="C210" s="545">
        <f t="shared" si="54"/>
        <v>3400.5540166204987</v>
      </c>
      <c r="D210" s="545">
        <f t="shared" si="55"/>
        <v>3230.5263157894738</v>
      </c>
      <c r="E210" s="545">
        <f t="shared" si="56"/>
        <v>3230.5263157894738</v>
      </c>
      <c r="F210" s="548">
        <v>3069</v>
      </c>
    </row>
    <row r="211" spans="1:6" x14ac:dyDescent="0.45">
      <c r="A211" s="547" t="s">
        <v>3026</v>
      </c>
      <c r="B211" s="542" t="s">
        <v>3207</v>
      </c>
      <c r="C211" s="545">
        <f t="shared" si="54"/>
        <v>2897.5069252077565</v>
      </c>
      <c r="D211" s="545">
        <f t="shared" si="55"/>
        <v>2752.6315789473683</v>
      </c>
      <c r="E211" s="545">
        <f t="shared" si="56"/>
        <v>2752.6315789473683</v>
      </c>
      <c r="F211" s="548">
        <v>2615</v>
      </c>
    </row>
    <row r="212" spans="1:6" x14ac:dyDescent="0.45">
      <c r="A212" s="547" t="s">
        <v>3025</v>
      </c>
      <c r="B212" s="542" t="s">
        <v>3206</v>
      </c>
      <c r="C212" s="545">
        <f t="shared" si="54"/>
        <v>2425.4847645429363</v>
      </c>
      <c r="D212" s="545">
        <f t="shared" si="55"/>
        <v>2304.2105263157896</v>
      </c>
      <c r="E212" s="545">
        <f t="shared" si="56"/>
        <v>2304.2105263157896</v>
      </c>
      <c r="F212" s="548">
        <v>2189</v>
      </c>
    </row>
    <row r="213" spans="1:6" x14ac:dyDescent="0.45">
      <c r="A213" s="547" t="s">
        <v>691</v>
      </c>
      <c r="B213" s="542" t="s">
        <v>5468</v>
      </c>
      <c r="C213" s="545">
        <f t="shared" si="54"/>
        <v>1647.645429362881</v>
      </c>
      <c r="D213" s="545">
        <f t="shared" si="55"/>
        <v>1565.2631578947369</v>
      </c>
      <c r="E213" s="545">
        <f t="shared" si="56"/>
        <v>1565.2631578947369</v>
      </c>
      <c r="F213" s="548">
        <v>1487</v>
      </c>
    </row>
    <row r="214" spans="1:6" x14ac:dyDescent="0.45">
      <c r="A214" s="547" t="s">
        <v>946</v>
      </c>
      <c r="B214" s="542" t="s">
        <v>5469</v>
      </c>
      <c r="C214" s="545">
        <f t="shared" si="54"/>
        <v>1253.1855955678673</v>
      </c>
      <c r="D214" s="545">
        <f t="shared" si="55"/>
        <v>1190.5263157894738</v>
      </c>
      <c r="E214" s="545">
        <f t="shared" si="56"/>
        <v>1190.5263157894738</v>
      </c>
      <c r="F214" s="548">
        <v>1131</v>
      </c>
    </row>
    <row r="215" spans="1:6" x14ac:dyDescent="0.45">
      <c r="A215" s="547" t="s">
        <v>461</v>
      </c>
      <c r="B215" s="542" t="s">
        <v>5470</v>
      </c>
      <c r="C215" s="545">
        <f t="shared" si="54"/>
        <v>916.34349030470923</v>
      </c>
      <c r="D215" s="545">
        <f t="shared" si="55"/>
        <v>870.52631578947376</v>
      </c>
      <c r="E215" s="545">
        <f t="shared" si="56"/>
        <v>870.52631578947376</v>
      </c>
      <c r="F215" s="548">
        <v>827</v>
      </c>
    </row>
    <row r="216" spans="1:6" x14ac:dyDescent="0.45">
      <c r="A216" s="547" t="s">
        <v>4813</v>
      </c>
      <c r="B216" s="542" t="s">
        <v>4839</v>
      </c>
      <c r="C216" s="545">
        <f t="shared" si="54"/>
        <v>788.91966759002776</v>
      </c>
      <c r="D216" s="545">
        <f t="shared" si="55"/>
        <v>749.47368421052636</v>
      </c>
      <c r="E216" s="545">
        <f t="shared" si="56"/>
        <v>749.47368421052636</v>
      </c>
      <c r="F216" s="548">
        <v>712</v>
      </c>
    </row>
    <row r="217" spans="1:6" x14ac:dyDescent="0.45">
      <c r="A217" s="547" t="s">
        <v>4763</v>
      </c>
      <c r="B217" s="542" t="s">
        <v>4809</v>
      </c>
      <c r="C217" s="545">
        <f t="shared" si="54"/>
        <v>835.45706371191147</v>
      </c>
      <c r="D217" s="545">
        <f t="shared" si="55"/>
        <v>793.68421052631584</v>
      </c>
      <c r="E217" s="545">
        <f t="shared" si="56"/>
        <v>793.68421052631584</v>
      </c>
      <c r="F217" s="548">
        <v>754</v>
      </c>
    </row>
    <row r="218" spans="1:6" x14ac:dyDescent="0.45">
      <c r="A218" s="547" t="s">
        <v>9165</v>
      </c>
      <c r="B218" s="542" t="s">
        <v>9195</v>
      </c>
      <c r="C218" s="545">
        <f t="shared" si="54"/>
        <v>919.66759002770095</v>
      </c>
      <c r="D218" s="545">
        <f t="shared" si="55"/>
        <v>873.68421052631584</v>
      </c>
      <c r="E218" s="545">
        <f t="shared" si="56"/>
        <v>873.68421052631584</v>
      </c>
      <c r="F218" s="548">
        <v>830</v>
      </c>
    </row>
    <row r="219" spans="1:6" x14ac:dyDescent="0.45">
      <c r="A219" s="490"/>
      <c r="B219" s="485" t="s">
        <v>5478</v>
      </c>
      <c r="C219" s="486"/>
      <c r="D219" s="494"/>
      <c r="E219" s="494"/>
      <c r="F219" s="493" t="s">
        <v>5651</v>
      </c>
    </row>
    <row r="220" spans="1:6" x14ac:dyDescent="0.45">
      <c r="A220" s="490"/>
      <c r="B220" s="485" t="s">
        <v>5479</v>
      </c>
      <c r="C220" s="486"/>
      <c r="D220" s="494"/>
      <c r="E220" s="494"/>
      <c r="F220" s="493"/>
    </row>
    <row r="221" spans="1:6" x14ac:dyDescent="0.45">
      <c r="A221" s="547" t="s">
        <v>4684</v>
      </c>
      <c r="B221" s="542" t="s">
        <v>5889</v>
      </c>
      <c r="C221" s="545">
        <f t="shared" ref="C221:C224" si="57">D221/0.95</f>
        <v>4991.6897506925216</v>
      </c>
      <c r="D221" s="545">
        <f t="shared" ref="D221:D224" si="58">F221/0.95</f>
        <v>4742.105263157895</v>
      </c>
      <c r="E221" s="545">
        <f t="shared" ref="E221:E224" si="59">F221/0.95</f>
        <v>4742.105263157895</v>
      </c>
      <c r="F221" s="548">
        <v>4505</v>
      </c>
    </row>
    <row r="222" spans="1:6" x14ac:dyDescent="0.45">
      <c r="A222" s="547" t="s">
        <v>4095</v>
      </c>
      <c r="B222" s="542" t="s">
        <v>5200</v>
      </c>
      <c r="C222" s="545">
        <f t="shared" si="57"/>
        <v>4991.6897506925216</v>
      </c>
      <c r="D222" s="545">
        <f t="shared" si="58"/>
        <v>4742.105263157895</v>
      </c>
      <c r="E222" s="545">
        <f t="shared" si="59"/>
        <v>4742.105263157895</v>
      </c>
      <c r="F222" s="548">
        <v>4505</v>
      </c>
    </row>
    <row r="223" spans="1:6" x14ac:dyDescent="0.45">
      <c r="A223" s="547" t="s">
        <v>4688</v>
      </c>
      <c r="B223" s="542" t="s">
        <v>5201</v>
      </c>
      <c r="C223" s="545">
        <f t="shared" si="57"/>
        <v>8831.0249307479226</v>
      </c>
      <c r="D223" s="545">
        <f t="shared" si="58"/>
        <v>8389.4736842105267</v>
      </c>
      <c r="E223" s="545">
        <f t="shared" si="59"/>
        <v>8389.4736842105267</v>
      </c>
      <c r="F223" s="548">
        <v>7970</v>
      </c>
    </row>
    <row r="224" spans="1:6" x14ac:dyDescent="0.45">
      <c r="A224" s="547" t="s">
        <v>4689</v>
      </c>
      <c r="B224" s="542" t="s">
        <v>5202</v>
      </c>
      <c r="C224" s="545">
        <f t="shared" si="57"/>
        <v>9296.3988919667609</v>
      </c>
      <c r="D224" s="545">
        <f t="shared" si="58"/>
        <v>8831.5789473684217</v>
      </c>
      <c r="E224" s="545">
        <f t="shared" si="59"/>
        <v>8831.5789473684217</v>
      </c>
      <c r="F224" s="548">
        <v>8390</v>
      </c>
    </row>
    <row r="225" spans="1:6" x14ac:dyDescent="0.45">
      <c r="A225" s="490"/>
      <c r="B225" s="485" t="s">
        <v>5481</v>
      </c>
      <c r="C225" s="486"/>
      <c r="D225" s="494"/>
      <c r="E225" s="494"/>
      <c r="F225" s="496"/>
    </row>
    <row r="226" spans="1:6" x14ac:dyDescent="0.45">
      <c r="A226" s="547" t="s">
        <v>298</v>
      </c>
      <c r="B226" s="542" t="s">
        <v>5482</v>
      </c>
      <c r="C226" s="545">
        <f t="shared" ref="C226:C234" si="60">D226/0.95</f>
        <v>4526.3157894736842</v>
      </c>
      <c r="D226" s="545">
        <f t="shared" ref="D226:D234" si="61">F226/0.95</f>
        <v>4300</v>
      </c>
      <c r="E226" s="545">
        <f t="shared" ref="E226:E234" si="62">F226/0.95</f>
        <v>4300</v>
      </c>
      <c r="F226" s="548">
        <v>4085</v>
      </c>
    </row>
    <row r="227" spans="1:6" x14ac:dyDescent="0.45">
      <c r="A227" s="547" t="s">
        <v>3841</v>
      </c>
      <c r="B227" s="542" t="s">
        <v>3840</v>
      </c>
      <c r="C227" s="545">
        <f t="shared" si="60"/>
        <v>5340.7202216066489</v>
      </c>
      <c r="D227" s="545">
        <f t="shared" si="61"/>
        <v>5073.6842105263158</v>
      </c>
      <c r="E227" s="545">
        <f t="shared" si="62"/>
        <v>5073.6842105263158</v>
      </c>
      <c r="F227" s="548">
        <v>4820</v>
      </c>
    </row>
    <row r="228" spans="1:6" x14ac:dyDescent="0.45">
      <c r="A228" s="547" t="s">
        <v>3839</v>
      </c>
      <c r="B228" s="542" t="s">
        <v>3838</v>
      </c>
      <c r="C228" s="545">
        <f t="shared" si="60"/>
        <v>5108.0332409972298</v>
      </c>
      <c r="D228" s="545">
        <f t="shared" si="61"/>
        <v>4852.6315789473683</v>
      </c>
      <c r="E228" s="545">
        <f t="shared" si="62"/>
        <v>4852.6315789473683</v>
      </c>
      <c r="F228" s="548">
        <v>4610</v>
      </c>
    </row>
    <row r="229" spans="1:6" x14ac:dyDescent="0.45">
      <c r="A229" s="547" t="s">
        <v>3843</v>
      </c>
      <c r="B229" s="542" t="s">
        <v>3842</v>
      </c>
      <c r="C229" s="545">
        <f t="shared" si="60"/>
        <v>5457.063711911358</v>
      </c>
      <c r="D229" s="545">
        <f t="shared" si="61"/>
        <v>5184.21052631579</v>
      </c>
      <c r="E229" s="545">
        <f t="shared" si="62"/>
        <v>5184.21052631579</v>
      </c>
      <c r="F229" s="548">
        <v>4925</v>
      </c>
    </row>
    <row r="230" spans="1:6" x14ac:dyDescent="0.45">
      <c r="A230" s="547" t="s">
        <v>3845</v>
      </c>
      <c r="B230" s="542" t="s">
        <v>3844</v>
      </c>
      <c r="C230" s="545">
        <f t="shared" si="60"/>
        <v>6155.1246537396128</v>
      </c>
      <c r="D230" s="545">
        <f t="shared" si="61"/>
        <v>5847.3684210526317</v>
      </c>
      <c r="E230" s="545">
        <f t="shared" si="62"/>
        <v>5847.3684210526317</v>
      </c>
      <c r="F230" s="548">
        <v>5555</v>
      </c>
    </row>
    <row r="231" spans="1:6" x14ac:dyDescent="0.45">
      <c r="A231" s="547" t="s">
        <v>541</v>
      </c>
      <c r="B231" s="542" t="s">
        <v>5483</v>
      </c>
      <c r="C231" s="545">
        <f t="shared" si="60"/>
        <v>6504.1551246537401</v>
      </c>
      <c r="D231" s="545">
        <f t="shared" si="61"/>
        <v>6178.9473684210525</v>
      </c>
      <c r="E231" s="545">
        <f t="shared" si="62"/>
        <v>6178.9473684210525</v>
      </c>
      <c r="F231" s="548">
        <v>5870</v>
      </c>
    </row>
    <row r="232" spans="1:6" x14ac:dyDescent="0.45">
      <c r="A232" s="547" t="s">
        <v>1788</v>
      </c>
      <c r="B232" s="542" t="s">
        <v>2802</v>
      </c>
      <c r="C232" s="545">
        <f t="shared" si="60"/>
        <v>6736.8421052631584</v>
      </c>
      <c r="D232" s="545">
        <f t="shared" si="61"/>
        <v>6400</v>
      </c>
      <c r="E232" s="545">
        <f t="shared" si="62"/>
        <v>6400</v>
      </c>
      <c r="F232" s="548">
        <v>6080</v>
      </c>
    </row>
    <row r="233" spans="1:6" x14ac:dyDescent="0.45">
      <c r="A233" s="547" t="s">
        <v>757</v>
      </c>
      <c r="B233" s="542" t="s">
        <v>820</v>
      </c>
      <c r="C233" s="545">
        <f t="shared" si="60"/>
        <v>4177.2853185595568</v>
      </c>
      <c r="D233" s="545">
        <f t="shared" si="61"/>
        <v>3968.4210526315792</v>
      </c>
      <c r="E233" s="545">
        <f t="shared" si="62"/>
        <v>3968.4210526315792</v>
      </c>
      <c r="F233" s="548">
        <v>3770</v>
      </c>
    </row>
    <row r="234" spans="1:6" x14ac:dyDescent="0.45">
      <c r="A234" s="547" t="s">
        <v>1332</v>
      </c>
      <c r="B234" s="542" t="s">
        <v>5484</v>
      </c>
      <c r="C234" s="545">
        <f t="shared" si="60"/>
        <v>4526.3157894736842</v>
      </c>
      <c r="D234" s="545">
        <f t="shared" si="61"/>
        <v>4300</v>
      </c>
      <c r="E234" s="545">
        <f t="shared" si="62"/>
        <v>4300</v>
      </c>
      <c r="F234" s="548">
        <v>4085</v>
      </c>
    </row>
    <row r="235" spans="1:6" x14ac:dyDescent="0.45">
      <c r="A235" s="490"/>
      <c r="B235" s="485" t="s">
        <v>5485</v>
      </c>
      <c r="C235" s="486"/>
      <c r="D235" s="494"/>
      <c r="E235" s="494"/>
      <c r="F235" s="493" t="s">
        <v>5651</v>
      </c>
    </row>
    <row r="236" spans="1:6" x14ac:dyDescent="0.45">
      <c r="A236" s="547" t="s">
        <v>2144</v>
      </c>
      <c r="B236" s="542" t="s">
        <v>5486</v>
      </c>
      <c r="C236" s="545">
        <f t="shared" ref="C236:C248" si="63">D236/0.95</f>
        <v>38382.271468144048</v>
      </c>
      <c r="D236" s="545">
        <f t="shared" ref="D236:D248" si="64">F236/0.95</f>
        <v>36463.157894736847</v>
      </c>
      <c r="E236" s="545">
        <f t="shared" ref="E236:E248" si="65">F236/0.95</f>
        <v>36463.157894736847</v>
      </c>
      <c r="F236" s="548">
        <v>34640</v>
      </c>
    </row>
    <row r="237" spans="1:6" x14ac:dyDescent="0.45">
      <c r="A237" s="547" t="s">
        <v>9241</v>
      </c>
      <c r="B237" s="542" t="s">
        <v>10049</v>
      </c>
      <c r="C237" s="545">
        <f t="shared" si="63"/>
        <v>15113.573407202219</v>
      </c>
      <c r="D237" s="545">
        <f t="shared" si="64"/>
        <v>14357.894736842107</v>
      </c>
      <c r="E237" s="545">
        <f t="shared" si="65"/>
        <v>14357.894736842107</v>
      </c>
      <c r="F237" s="548">
        <v>13640</v>
      </c>
    </row>
    <row r="238" spans="1:6" x14ac:dyDescent="0.45">
      <c r="A238" s="547" t="s">
        <v>5808</v>
      </c>
      <c r="B238" s="542" t="s">
        <v>9196</v>
      </c>
      <c r="C238" s="545">
        <f t="shared" si="63"/>
        <v>16277.00831024931</v>
      </c>
      <c r="D238" s="545">
        <f t="shared" si="64"/>
        <v>15463.157894736843</v>
      </c>
      <c r="E238" s="545">
        <f t="shared" si="65"/>
        <v>15463.157894736843</v>
      </c>
      <c r="F238" s="548">
        <v>14690</v>
      </c>
    </row>
    <row r="239" spans="1:6" x14ac:dyDescent="0.45">
      <c r="A239" s="547" t="s">
        <v>2134</v>
      </c>
      <c r="B239" s="542" t="s">
        <v>5487</v>
      </c>
      <c r="C239" s="545">
        <f t="shared" si="63"/>
        <v>17440.443213296399</v>
      </c>
      <c r="D239" s="545">
        <f t="shared" si="64"/>
        <v>16568.42105263158</v>
      </c>
      <c r="E239" s="545">
        <f t="shared" si="65"/>
        <v>16568.42105263158</v>
      </c>
      <c r="F239" s="548">
        <v>15740</v>
      </c>
    </row>
    <row r="240" spans="1:6" x14ac:dyDescent="0.45">
      <c r="A240" s="547" t="s">
        <v>2111</v>
      </c>
      <c r="B240" s="542" t="s">
        <v>5488</v>
      </c>
      <c r="C240" s="545">
        <f t="shared" si="63"/>
        <v>22792.243767313023</v>
      </c>
      <c r="D240" s="545">
        <f t="shared" si="64"/>
        <v>21652.63157894737</v>
      </c>
      <c r="E240" s="545">
        <f t="shared" si="65"/>
        <v>21652.63157894737</v>
      </c>
      <c r="F240" s="548">
        <v>20570</v>
      </c>
    </row>
    <row r="241" spans="1:6" x14ac:dyDescent="0.45">
      <c r="A241" s="547" t="s">
        <v>5810</v>
      </c>
      <c r="B241" s="542" t="s">
        <v>9137</v>
      </c>
      <c r="C241" s="545">
        <f t="shared" si="63"/>
        <v>23257.617728531859</v>
      </c>
      <c r="D241" s="545">
        <f t="shared" si="64"/>
        <v>22094.736842105263</v>
      </c>
      <c r="E241" s="545">
        <f t="shared" si="65"/>
        <v>22094.736842105263</v>
      </c>
      <c r="F241" s="637">
        <v>20990</v>
      </c>
    </row>
    <row r="242" spans="1:6" x14ac:dyDescent="0.45">
      <c r="A242" s="547" t="s">
        <v>5811</v>
      </c>
      <c r="B242" s="542" t="s">
        <v>9138</v>
      </c>
      <c r="C242" s="545">
        <f t="shared" si="63"/>
        <v>21628.808864265931</v>
      </c>
      <c r="D242" s="545">
        <f t="shared" si="64"/>
        <v>20547.368421052633</v>
      </c>
      <c r="E242" s="545">
        <f t="shared" si="65"/>
        <v>20547.368421052633</v>
      </c>
      <c r="F242" s="637">
        <v>19520</v>
      </c>
    </row>
    <row r="243" spans="1:6" x14ac:dyDescent="0.45">
      <c r="A243" s="547" t="s">
        <v>3959</v>
      </c>
      <c r="B243" s="542" t="s">
        <v>5489</v>
      </c>
      <c r="C243" s="545">
        <f t="shared" si="63"/>
        <v>24421.05263157895</v>
      </c>
      <c r="D243" s="545">
        <f t="shared" si="64"/>
        <v>23200</v>
      </c>
      <c r="E243" s="545">
        <f t="shared" si="65"/>
        <v>23200</v>
      </c>
      <c r="F243" s="548">
        <v>22040</v>
      </c>
    </row>
    <row r="244" spans="1:6" x14ac:dyDescent="0.45">
      <c r="A244" s="547" t="s">
        <v>3960</v>
      </c>
      <c r="B244" s="542" t="s">
        <v>5490</v>
      </c>
      <c r="C244" s="545">
        <f t="shared" si="63"/>
        <v>29074.792243767319</v>
      </c>
      <c r="D244" s="545">
        <f t="shared" si="64"/>
        <v>27621.05263157895</v>
      </c>
      <c r="E244" s="545">
        <f t="shared" si="65"/>
        <v>27621.05263157895</v>
      </c>
      <c r="F244" s="548">
        <v>26240</v>
      </c>
    </row>
    <row r="245" spans="1:6" x14ac:dyDescent="0.45">
      <c r="A245" s="547" t="s">
        <v>3847</v>
      </c>
      <c r="B245" s="638" t="s">
        <v>3846</v>
      </c>
      <c r="C245" s="545">
        <f t="shared" si="63"/>
        <v>5340.7202216066489</v>
      </c>
      <c r="D245" s="545">
        <f t="shared" si="64"/>
        <v>5073.6842105263158</v>
      </c>
      <c r="E245" s="545">
        <f t="shared" si="65"/>
        <v>5073.6842105263158</v>
      </c>
      <c r="F245" s="637">
        <v>4820</v>
      </c>
    </row>
    <row r="246" spans="1:6" x14ac:dyDescent="0.45">
      <c r="A246" s="547" t="s">
        <v>2774</v>
      </c>
      <c r="B246" s="542" t="s">
        <v>2880</v>
      </c>
      <c r="C246" s="545">
        <f t="shared" si="63"/>
        <v>8132.9639889196678</v>
      </c>
      <c r="D246" s="545">
        <f t="shared" si="64"/>
        <v>7726.3157894736842</v>
      </c>
      <c r="E246" s="545">
        <f t="shared" si="65"/>
        <v>7726.3157894736842</v>
      </c>
      <c r="F246" s="637">
        <v>7340</v>
      </c>
    </row>
    <row r="247" spans="1:6" x14ac:dyDescent="0.45">
      <c r="A247" s="547" t="s">
        <v>5618</v>
      </c>
      <c r="B247" s="542" t="s">
        <v>9197</v>
      </c>
      <c r="C247" s="545">
        <f t="shared" si="63"/>
        <v>9296.3988919667609</v>
      </c>
      <c r="D247" s="545">
        <f t="shared" si="64"/>
        <v>8831.5789473684217</v>
      </c>
      <c r="E247" s="545">
        <f t="shared" si="65"/>
        <v>8831.5789473684217</v>
      </c>
      <c r="F247" s="637">
        <v>8390</v>
      </c>
    </row>
    <row r="248" spans="1:6" x14ac:dyDescent="0.45">
      <c r="A248" s="547" t="s">
        <v>5619</v>
      </c>
      <c r="B248" s="542" t="s">
        <v>9198</v>
      </c>
      <c r="C248" s="545">
        <f t="shared" si="63"/>
        <v>9994.4598337950138</v>
      </c>
      <c r="D248" s="545">
        <f t="shared" si="64"/>
        <v>9494.7368421052633</v>
      </c>
      <c r="E248" s="545">
        <f t="shared" si="65"/>
        <v>9494.7368421052633</v>
      </c>
      <c r="F248" s="637">
        <v>9020</v>
      </c>
    </row>
    <row r="249" spans="1:6" x14ac:dyDescent="0.45">
      <c r="A249" s="490"/>
      <c r="B249" s="485" t="s">
        <v>472</v>
      </c>
      <c r="C249" s="486"/>
      <c r="D249" s="486"/>
      <c r="E249" s="486"/>
      <c r="F249" s="486" t="s">
        <v>5651</v>
      </c>
    </row>
    <row r="250" spans="1:6" x14ac:dyDescent="0.45">
      <c r="A250" s="547" t="s">
        <v>1807</v>
      </c>
      <c r="B250" s="542" t="s">
        <v>1806</v>
      </c>
      <c r="C250" s="545">
        <f t="shared" ref="C250:C254" si="66">D250/0.95</f>
        <v>1161.218836565097</v>
      </c>
      <c r="D250" s="545">
        <f t="shared" ref="D250:D254" si="67">F250/0.95</f>
        <v>1103.1578947368421</v>
      </c>
      <c r="E250" s="545">
        <f t="shared" ref="E250:E254" si="68">F250/0.95</f>
        <v>1103.1578947368421</v>
      </c>
      <c r="F250" s="548">
        <v>1048</v>
      </c>
    </row>
    <row r="251" spans="1:6" x14ac:dyDescent="0.45">
      <c r="A251" s="547" t="s">
        <v>1809</v>
      </c>
      <c r="B251" s="542" t="s">
        <v>1808</v>
      </c>
      <c r="C251" s="545">
        <f t="shared" si="66"/>
        <v>1520.2216066481997</v>
      </c>
      <c r="D251" s="545">
        <f t="shared" si="67"/>
        <v>1444.2105263157896</v>
      </c>
      <c r="E251" s="545">
        <f t="shared" si="68"/>
        <v>1444.2105263157896</v>
      </c>
      <c r="F251" s="548">
        <v>1372</v>
      </c>
    </row>
    <row r="252" spans="1:6" x14ac:dyDescent="0.45">
      <c r="A252" s="547" t="s">
        <v>584</v>
      </c>
      <c r="B252" s="542" t="s">
        <v>601</v>
      </c>
      <c r="C252" s="545">
        <f t="shared" si="66"/>
        <v>1647.645429362881</v>
      </c>
      <c r="D252" s="545">
        <f t="shared" si="67"/>
        <v>1565.2631578947369</v>
      </c>
      <c r="E252" s="545">
        <f t="shared" si="68"/>
        <v>1565.2631578947369</v>
      </c>
      <c r="F252" s="548">
        <v>1487</v>
      </c>
    </row>
    <row r="253" spans="1:6" x14ac:dyDescent="0.45">
      <c r="A253" s="547" t="s">
        <v>2086</v>
      </c>
      <c r="B253" s="542" t="s">
        <v>3201</v>
      </c>
      <c r="C253" s="545">
        <f t="shared" si="66"/>
        <v>2251.5235457063718</v>
      </c>
      <c r="D253" s="545">
        <f t="shared" si="67"/>
        <v>2138.9473684210529</v>
      </c>
      <c r="E253" s="545">
        <f t="shared" si="68"/>
        <v>2138.9473684210529</v>
      </c>
      <c r="F253" s="548">
        <v>2032</v>
      </c>
    </row>
    <row r="254" spans="1:6" x14ac:dyDescent="0.45">
      <c r="A254" s="547" t="s">
        <v>4661</v>
      </c>
      <c r="B254" s="542" t="s">
        <v>5943</v>
      </c>
      <c r="C254" s="545">
        <f t="shared" si="66"/>
        <v>2378.9473684210529</v>
      </c>
      <c r="D254" s="545">
        <f t="shared" si="67"/>
        <v>2260</v>
      </c>
      <c r="E254" s="545">
        <f t="shared" si="68"/>
        <v>2260</v>
      </c>
      <c r="F254" s="548">
        <v>2147</v>
      </c>
    </row>
    <row r="255" spans="1:6" x14ac:dyDescent="0.45">
      <c r="A255" s="490"/>
      <c r="B255" s="485" t="s">
        <v>515</v>
      </c>
      <c r="C255" s="486"/>
      <c r="D255" s="494"/>
      <c r="E255" s="494"/>
      <c r="F255" s="493" t="s">
        <v>5652</v>
      </c>
    </row>
    <row r="256" spans="1:6" x14ac:dyDescent="0.45">
      <c r="A256" s="547" t="s">
        <v>4692</v>
      </c>
      <c r="B256" s="542" t="s">
        <v>4995</v>
      </c>
      <c r="C256" s="545">
        <f t="shared" ref="C256:C259" si="69">D256/0.95</f>
        <v>9296.3988919667609</v>
      </c>
      <c r="D256" s="545">
        <f t="shared" ref="D256:D259" si="70">F256/0.95</f>
        <v>8831.5789473684217</v>
      </c>
      <c r="E256" s="545">
        <f t="shared" ref="E256:E259" si="71">F256/0.95</f>
        <v>8831.5789473684217</v>
      </c>
      <c r="F256" s="548">
        <v>8390</v>
      </c>
    </row>
    <row r="257" spans="1:6" x14ac:dyDescent="0.45">
      <c r="A257" s="547" t="s">
        <v>4693</v>
      </c>
      <c r="B257" s="542" t="s">
        <v>4996</v>
      </c>
      <c r="C257" s="545">
        <f t="shared" si="69"/>
        <v>12786.703601108034</v>
      </c>
      <c r="D257" s="545">
        <f t="shared" si="70"/>
        <v>12147.368421052632</v>
      </c>
      <c r="E257" s="545">
        <f t="shared" si="71"/>
        <v>12147.368421052632</v>
      </c>
      <c r="F257" s="548">
        <v>11540</v>
      </c>
    </row>
    <row r="258" spans="1:6" x14ac:dyDescent="0.45">
      <c r="A258" s="547" t="s">
        <v>1331</v>
      </c>
      <c r="B258" s="542" t="s">
        <v>3174</v>
      </c>
      <c r="C258" s="545">
        <f t="shared" si="69"/>
        <v>8132.9639889196678</v>
      </c>
      <c r="D258" s="545">
        <f t="shared" si="70"/>
        <v>7726.3157894736842</v>
      </c>
      <c r="E258" s="545">
        <f t="shared" si="71"/>
        <v>7726.3157894736842</v>
      </c>
      <c r="F258" s="548">
        <v>7340</v>
      </c>
    </row>
    <row r="259" spans="1:6" x14ac:dyDescent="0.45">
      <c r="A259" s="547" t="s">
        <v>1158</v>
      </c>
      <c r="B259" s="542" t="s">
        <v>3175</v>
      </c>
      <c r="C259" s="545">
        <f t="shared" si="69"/>
        <v>9296.3988919667609</v>
      </c>
      <c r="D259" s="545">
        <f t="shared" si="70"/>
        <v>8831.5789473684217</v>
      </c>
      <c r="E259" s="545">
        <f t="shared" si="71"/>
        <v>8831.5789473684217</v>
      </c>
      <c r="F259" s="548">
        <v>8390</v>
      </c>
    </row>
    <row r="260" spans="1:6" x14ac:dyDescent="0.45">
      <c r="A260" s="490"/>
      <c r="B260" s="485" t="s">
        <v>5492</v>
      </c>
      <c r="C260" s="486"/>
      <c r="D260" s="494"/>
      <c r="E260" s="494"/>
      <c r="F260" s="493" t="s">
        <v>5652</v>
      </c>
    </row>
    <row r="261" spans="1:6" x14ac:dyDescent="0.45">
      <c r="A261" s="547" t="s">
        <v>4680</v>
      </c>
      <c r="B261" s="542" t="s">
        <v>5887</v>
      </c>
      <c r="C261" s="545">
        <f t="shared" ref="C261:C269" si="72">D261/0.95</f>
        <v>2897.5069252077565</v>
      </c>
      <c r="D261" s="545">
        <f t="shared" ref="D261:D269" si="73">F261/0.95</f>
        <v>2752.6315789473683</v>
      </c>
      <c r="E261" s="545">
        <f t="shared" ref="E261:E269" si="74">F261/0.95</f>
        <v>2752.6315789473683</v>
      </c>
      <c r="F261" s="548">
        <v>2615</v>
      </c>
    </row>
    <row r="262" spans="1:6" x14ac:dyDescent="0.45">
      <c r="A262" s="547" t="s">
        <v>3563</v>
      </c>
      <c r="B262" s="542" t="s">
        <v>4226</v>
      </c>
      <c r="C262" s="545">
        <f t="shared" si="72"/>
        <v>9296.3988919667609</v>
      </c>
      <c r="D262" s="545">
        <f t="shared" si="73"/>
        <v>8831.5789473684217</v>
      </c>
      <c r="E262" s="545">
        <f t="shared" si="74"/>
        <v>8831.5789473684217</v>
      </c>
      <c r="F262" s="548">
        <v>8390</v>
      </c>
    </row>
    <row r="263" spans="1:6" x14ac:dyDescent="0.45">
      <c r="A263" s="547" t="s">
        <v>3564</v>
      </c>
      <c r="B263" s="542" t="s">
        <v>4227</v>
      </c>
      <c r="C263" s="545">
        <f t="shared" si="72"/>
        <v>15098.060941828257</v>
      </c>
      <c r="D263" s="545">
        <f t="shared" si="73"/>
        <v>14343.157894736843</v>
      </c>
      <c r="E263" s="545">
        <f t="shared" si="74"/>
        <v>14343.157894736843</v>
      </c>
      <c r="F263" s="548">
        <v>13626</v>
      </c>
    </row>
    <row r="264" spans="1:6" x14ac:dyDescent="0.45">
      <c r="A264" s="547" t="s">
        <v>564</v>
      </c>
      <c r="B264" s="542" t="s">
        <v>2906</v>
      </c>
      <c r="C264" s="545">
        <f t="shared" si="72"/>
        <v>9736.288088642661</v>
      </c>
      <c r="D264" s="545">
        <f t="shared" si="73"/>
        <v>9249.4736842105267</v>
      </c>
      <c r="E264" s="545">
        <f t="shared" si="74"/>
        <v>9249.4736842105267</v>
      </c>
      <c r="F264" s="548">
        <v>8787</v>
      </c>
    </row>
    <row r="265" spans="1:6" x14ac:dyDescent="0.45">
      <c r="A265" s="547" t="s">
        <v>2688</v>
      </c>
      <c r="B265" s="542" t="s">
        <v>3297</v>
      </c>
      <c r="C265" s="545">
        <f t="shared" si="72"/>
        <v>8518.559556786704</v>
      </c>
      <c r="D265" s="545">
        <f t="shared" si="73"/>
        <v>8092.6315789473692</v>
      </c>
      <c r="E265" s="545">
        <f t="shared" si="74"/>
        <v>8092.6315789473692</v>
      </c>
      <c r="F265" s="548">
        <v>7688</v>
      </c>
    </row>
    <row r="266" spans="1:6" x14ac:dyDescent="0.45">
      <c r="A266" s="547" t="s">
        <v>5232</v>
      </c>
      <c r="B266" s="542" t="s">
        <v>5944</v>
      </c>
      <c r="C266" s="545">
        <f t="shared" si="72"/>
        <v>10459.833795013852</v>
      </c>
      <c r="D266" s="545">
        <f t="shared" si="73"/>
        <v>9936.8421052631584</v>
      </c>
      <c r="E266" s="545">
        <f t="shared" si="74"/>
        <v>9936.8421052631584</v>
      </c>
      <c r="F266" s="548">
        <v>9440</v>
      </c>
    </row>
    <row r="267" spans="1:6" x14ac:dyDescent="0.45">
      <c r="A267" s="547" t="s">
        <v>3048</v>
      </c>
      <c r="B267" s="542" t="s">
        <v>3047</v>
      </c>
      <c r="C267" s="545">
        <f t="shared" si="72"/>
        <v>4875.3462603878124</v>
      </c>
      <c r="D267" s="545">
        <f t="shared" si="73"/>
        <v>4631.5789473684217</v>
      </c>
      <c r="E267" s="545">
        <f t="shared" si="74"/>
        <v>4631.5789473684217</v>
      </c>
      <c r="F267" s="548">
        <v>4400</v>
      </c>
    </row>
    <row r="268" spans="1:6" x14ac:dyDescent="0.45">
      <c r="A268" s="547" t="s">
        <v>702</v>
      </c>
      <c r="B268" s="542" t="s">
        <v>1000</v>
      </c>
      <c r="C268" s="545">
        <f t="shared" si="72"/>
        <v>5689.7506925207754</v>
      </c>
      <c r="D268" s="545">
        <f t="shared" si="73"/>
        <v>5405.2631578947367</v>
      </c>
      <c r="E268" s="545">
        <f t="shared" si="74"/>
        <v>5405.2631578947367</v>
      </c>
      <c r="F268" s="548">
        <v>5135</v>
      </c>
    </row>
    <row r="269" spans="1:6" x14ac:dyDescent="0.45">
      <c r="A269" s="547" t="s">
        <v>1205</v>
      </c>
      <c r="B269" s="542" t="s">
        <v>1204</v>
      </c>
      <c r="C269" s="545">
        <f t="shared" si="72"/>
        <v>6504.1551246537401</v>
      </c>
      <c r="D269" s="545">
        <f t="shared" si="73"/>
        <v>6178.9473684210525</v>
      </c>
      <c r="E269" s="545">
        <f t="shared" si="74"/>
        <v>6178.9473684210525</v>
      </c>
      <c r="F269" s="548">
        <v>5870</v>
      </c>
    </row>
    <row r="270" spans="1:6" x14ac:dyDescent="0.45">
      <c r="A270" s="490"/>
      <c r="B270" s="485" t="s">
        <v>5493</v>
      </c>
      <c r="C270" s="486"/>
      <c r="D270" s="494"/>
      <c r="E270" s="494"/>
      <c r="F270" s="493" t="s">
        <v>5653</v>
      </c>
    </row>
    <row r="271" spans="1:6" x14ac:dyDescent="0.45">
      <c r="A271" s="490"/>
      <c r="B271" s="485" t="s">
        <v>533</v>
      </c>
      <c r="C271" s="486"/>
      <c r="D271" s="494"/>
      <c r="E271" s="494"/>
      <c r="F271" s="496"/>
    </row>
    <row r="272" spans="1:6" x14ac:dyDescent="0.45">
      <c r="A272" s="547" t="s">
        <v>1443</v>
      </c>
      <c r="B272" s="542" t="s">
        <v>3696</v>
      </c>
      <c r="C272" s="545">
        <f t="shared" ref="C272:C285" si="75">D272/0.95</f>
        <v>4642.6592797783942</v>
      </c>
      <c r="D272" s="545">
        <f t="shared" ref="D272:D285" si="76">F272/0.95</f>
        <v>4410.5263157894742</v>
      </c>
      <c r="E272" s="545">
        <f t="shared" ref="E272:E285" si="77">F272/0.95</f>
        <v>4410.5263157894742</v>
      </c>
      <c r="F272" s="548">
        <v>4190</v>
      </c>
    </row>
    <row r="273" spans="1:6" x14ac:dyDescent="0.45">
      <c r="A273" s="547" t="s">
        <v>1838</v>
      </c>
      <c r="B273" s="542" t="s">
        <v>3213</v>
      </c>
      <c r="C273" s="545">
        <f t="shared" si="75"/>
        <v>4177.2853185595568</v>
      </c>
      <c r="D273" s="545">
        <f t="shared" si="76"/>
        <v>3968.4210526315792</v>
      </c>
      <c r="E273" s="545">
        <f t="shared" si="77"/>
        <v>3968.4210526315792</v>
      </c>
      <c r="F273" s="548">
        <v>3770</v>
      </c>
    </row>
    <row r="274" spans="1:6" x14ac:dyDescent="0.45">
      <c r="A274" s="547" t="s">
        <v>1426</v>
      </c>
      <c r="B274" s="542" t="s">
        <v>2850</v>
      </c>
      <c r="C274" s="545">
        <f t="shared" si="75"/>
        <v>8132.9639889196678</v>
      </c>
      <c r="D274" s="545">
        <f t="shared" si="76"/>
        <v>7726.3157894736842</v>
      </c>
      <c r="E274" s="545">
        <f t="shared" si="77"/>
        <v>7726.3157894736842</v>
      </c>
      <c r="F274" s="548">
        <v>7340</v>
      </c>
    </row>
    <row r="275" spans="1:6" x14ac:dyDescent="0.45">
      <c r="A275" s="547" t="s">
        <v>2113</v>
      </c>
      <c r="B275" s="542" t="s">
        <v>5494</v>
      </c>
      <c r="C275" s="545">
        <f t="shared" si="75"/>
        <v>8831.0249307479226</v>
      </c>
      <c r="D275" s="545">
        <f t="shared" si="76"/>
        <v>8389.4736842105267</v>
      </c>
      <c r="E275" s="545">
        <f t="shared" si="77"/>
        <v>8389.4736842105267</v>
      </c>
      <c r="F275" s="548">
        <v>7970</v>
      </c>
    </row>
    <row r="276" spans="1:6" x14ac:dyDescent="0.45">
      <c r="A276" s="547" t="s">
        <v>4784</v>
      </c>
      <c r="B276" s="542" t="s">
        <v>5533</v>
      </c>
      <c r="C276" s="545">
        <f t="shared" si="75"/>
        <v>9296.3988919667609</v>
      </c>
      <c r="D276" s="545">
        <f t="shared" si="76"/>
        <v>8831.5789473684217</v>
      </c>
      <c r="E276" s="545">
        <f t="shared" si="77"/>
        <v>8831.5789473684217</v>
      </c>
      <c r="F276" s="548">
        <v>8390</v>
      </c>
    </row>
    <row r="277" spans="1:6" x14ac:dyDescent="0.45">
      <c r="A277" s="547" t="s">
        <v>1427</v>
      </c>
      <c r="B277" s="542" t="s">
        <v>2845</v>
      </c>
      <c r="C277" s="545">
        <f t="shared" si="75"/>
        <v>9296.3988919667609</v>
      </c>
      <c r="D277" s="545">
        <f t="shared" si="76"/>
        <v>8831.5789473684217</v>
      </c>
      <c r="E277" s="545">
        <f t="shared" si="77"/>
        <v>8831.5789473684217</v>
      </c>
      <c r="F277" s="548">
        <v>8390</v>
      </c>
    </row>
    <row r="278" spans="1:6" x14ac:dyDescent="0.45">
      <c r="A278" s="547" t="s">
        <v>2112</v>
      </c>
      <c r="B278" s="542" t="s">
        <v>2846</v>
      </c>
      <c r="C278" s="545">
        <f t="shared" si="75"/>
        <v>9994.4598337950138</v>
      </c>
      <c r="D278" s="545">
        <f t="shared" si="76"/>
        <v>9494.7368421052633</v>
      </c>
      <c r="E278" s="545">
        <f t="shared" si="77"/>
        <v>9494.7368421052633</v>
      </c>
      <c r="F278" s="548">
        <v>9020</v>
      </c>
    </row>
    <row r="279" spans="1:6" x14ac:dyDescent="0.45">
      <c r="A279" s="547" t="s">
        <v>4016</v>
      </c>
      <c r="B279" s="542" t="s">
        <v>4869</v>
      </c>
      <c r="C279" s="545">
        <f t="shared" si="75"/>
        <v>10459.833795013852</v>
      </c>
      <c r="D279" s="545">
        <f t="shared" si="76"/>
        <v>9936.8421052631584</v>
      </c>
      <c r="E279" s="545">
        <f t="shared" si="77"/>
        <v>9936.8421052631584</v>
      </c>
      <c r="F279" s="548">
        <v>9440</v>
      </c>
    </row>
    <row r="280" spans="1:6" x14ac:dyDescent="0.45">
      <c r="A280" s="547" t="s">
        <v>1814</v>
      </c>
      <c r="B280" s="542" t="s">
        <v>2847</v>
      </c>
      <c r="C280" s="545">
        <f t="shared" si="75"/>
        <v>9994.4598337950138</v>
      </c>
      <c r="D280" s="545">
        <f t="shared" si="76"/>
        <v>9494.7368421052633</v>
      </c>
      <c r="E280" s="545">
        <f t="shared" si="77"/>
        <v>9494.7368421052633</v>
      </c>
      <c r="F280" s="548">
        <v>9020</v>
      </c>
    </row>
    <row r="281" spans="1:6" x14ac:dyDescent="0.45">
      <c r="A281" s="547" t="s">
        <v>4020</v>
      </c>
      <c r="B281" s="542" t="s">
        <v>5891</v>
      </c>
      <c r="C281" s="545">
        <f t="shared" si="75"/>
        <v>10459.833795013852</v>
      </c>
      <c r="D281" s="545">
        <f t="shared" si="76"/>
        <v>9936.8421052631584</v>
      </c>
      <c r="E281" s="545">
        <f t="shared" si="77"/>
        <v>9936.8421052631584</v>
      </c>
      <c r="F281" s="548">
        <v>9440</v>
      </c>
    </row>
    <row r="282" spans="1:6" x14ac:dyDescent="0.45">
      <c r="A282" s="547" t="s">
        <v>4017</v>
      </c>
      <c r="B282" s="542" t="s">
        <v>4018</v>
      </c>
      <c r="C282" s="545">
        <f t="shared" si="75"/>
        <v>11041.551246537398</v>
      </c>
      <c r="D282" s="545">
        <f t="shared" si="76"/>
        <v>10489.473684210527</v>
      </c>
      <c r="E282" s="545">
        <f t="shared" si="77"/>
        <v>10489.473684210527</v>
      </c>
      <c r="F282" s="548">
        <v>9965</v>
      </c>
    </row>
    <row r="283" spans="1:6" x14ac:dyDescent="0.45">
      <c r="A283" s="547" t="s">
        <v>4021</v>
      </c>
      <c r="B283" s="542" t="s">
        <v>4866</v>
      </c>
      <c r="C283" s="545">
        <f t="shared" si="75"/>
        <v>13950.138504155126</v>
      </c>
      <c r="D283" s="545">
        <f t="shared" si="76"/>
        <v>13252.631578947368</v>
      </c>
      <c r="E283" s="545">
        <f t="shared" si="77"/>
        <v>13252.631578947368</v>
      </c>
      <c r="F283" s="548">
        <v>12590</v>
      </c>
    </row>
    <row r="284" spans="1:6" x14ac:dyDescent="0.45">
      <c r="A284" s="547" t="s">
        <v>5110</v>
      </c>
      <c r="B284" s="542" t="s">
        <v>5900</v>
      </c>
      <c r="C284" s="545">
        <f t="shared" si="75"/>
        <v>1850.4155124653741</v>
      </c>
      <c r="D284" s="545">
        <f t="shared" si="76"/>
        <v>1757.8947368421054</v>
      </c>
      <c r="E284" s="545">
        <f t="shared" si="77"/>
        <v>1757.8947368421054</v>
      </c>
      <c r="F284" s="548">
        <v>1670</v>
      </c>
    </row>
    <row r="285" spans="1:6" x14ac:dyDescent="0.45">
      <c r="A285" s="547" t="s">
        <v>5111</v>
      </c>
      <c r="B285" s="542" t="s">
        <v>5431</v>
      </c>
      <c r="C285" s="545">
        <f t="shared" si="75"/>
        <v>1966.7590027700833</v>
      </c>
      <c r="D285" s="545">
        <f t="shared" si="76"/>
        <v>1868.421052631579</v>
      </c>
      <c r="E285" s="545">
        <f t="shared" si="77"/>
        <v>1868.421052631579</v>
      </c>
      <c r="F285" s="548">
        <v>1775</v>
      </c>
    </row>
    <row r="286" spans="1:6" x14ac:dyDescent="0.45">
      <c r="A286" s="490"/>
      <c r="B286" s="485" t="s">
        <v>5901</v>
      </c>
      <c r="C286" s="486"/>
      <c r="D286" s="494"/>
      <c r="E286" s="494"/>
      <c r="F286" s="496"/>
    </row>
    <row r="287" spans="1:6" x14ac:dyDescent="0.45">
      <c r="A287" s="547" t="s">
        <v>5234</v>
      </c>
      <c r="B287" s="542" t="s">
        <v>5894</v>
      </c>
      <c r="C287" s="545">
        <f t="shared" ref="C287:C292" si="78">D287/0.95</f>
        <v>1850.4155124653741</v>
      </c>
      <c r="D287" s="545">
        <f t="shared" ref="D287:D292" si="79">F287/0.95</f>
        <v>1757.8947368421054</v>
      </c>
      <c r="E287" s="545">
        <f t="shared" ref="E287:E292" si="80">F287/0.95</f>
        <v>1757.8947368421054</v>
      </c>
      <c r="F287" s="548">
        <v>1670</v>
      </c>
    </row>
    <row r="288" spans="1:6" x14ac:dyDescent="0.45">
      <c r="A288" s="547" t="s">
        <v>5235</v>
      </c>
      <c r="B288" s="542" t="s">
        <v>5895</v>
      </c>
      <c r="C288" s="545">
        <f t="shared" si="78"/>
        <v>2083.1024930747926</v>
      </c>
      <c r="D288" s="545">
        <f t="shared" si="79"/>
        <v>1978.9473684210527</v>
      </c>
      <c r="E288" s="545">
        <f t="shared" si="80"/>
        <v>1978.9473684210527</v>
      </c>
      <c r="F288" s="548">
        <v>1880</v>
      </c>
    </row>
    <row r="289" spans="1:6" x14ac:dyDescent="0.45">
      <c r="A289" s="547" t="s">
        <v>5236</v>
      </c>
      <c r="B289" s="542" t="s">
        <v>5896</v>
      </c>
      <c r="C289" s="545">
        <f t="shared" si="78"/>
        <v>2664.8199445983382</v>
      </c>
      <c r="D289" s="545">
        <f t="shared" si="79"/>
        <v>2531.5789473684213</v>
      </c>
      <c r="E289" s="545">
        <f t="shared" si="80"/>
        <v>2531.5789473684213</v>
      </c>
      <c r="F289" s="548">
        <v>2405</v>
      </c>
    </row>
    <row r="290" spans="1:6" x14ac:dyDescent="0.45">
      <c r="A290" s="547" t="s">
        <v>5237</v>
      </c>
      <c r="B290" s="542" t="s">
        <v>5897</v>
      </c>
      <c r="C290" s="545">
        <f t="shared" si="78"/>
        <v>2315.7894736842109</v>
      </c>
      <c r="D290" s="545">
        <f t="shared" si="79"/>
        <v>2200</v>
      </c>
      <c r="E290" s="545">
        <f t="shared" si="80"/>
        <v>2200</v>
      </c>
      <c r="F290" s="548">
        <v>2090</v>
      </c>
    </row>
    <row r="291" spans="1:6" x14ac:dyDescent="0.45">
      <c r="A291" s="547" t="s">
        <v>5238</v>
      </c>
      <c r="B291" s="542" t="s">
        <v>5898</v>
      </c>
      <c r="C291" s="545">
        <f t="shared" si="78"/>
        <v>2897.5069252077565</v>
      </c>
      <c r="D291" s="545">
        <f t="shared" si="79"/>
        <v>2752.6315789473683</v>
      </c>
      <c r="E291" s="545">
        <f t="shared" si="80"/>
        <v>2752.6315789473683</v>
      </c>
      <c r="F291" s="548">
        <v>2615</v>
      </c>
    </row>
    <row r="292" spans="1:6" x14ac:dyDescent="0.45">
      <c r="A292" s="547" t="s">
        <v>5233</v>
      </c>
      <c r="B292" s="542" t="s">
        <v>5899</v>
      </c>
      <c r="C292" s="545">
        <f t="shared" si="78"/>
        <v>4060.9418282548481</v>
      </c>
      <c r="D292" s="545">
        <f t="shared" si="79"/>
        <v>3857.8947368421054</v>
      </c>
      <c r="E292" s="545">
        <f t="shared" si="80"/>
        <v>3857.8947368421054</v>
      </c>
      <c r="F292" s="548">
        <v>3665</v>
      </c>
    </row>
    <row r="293" spans="1:6" x14ac:dyDescent="0.45">
      <c r="A293" s="490"/>
      <c r="B293" s="485" t="s">
        <v>3962</v>
      </c>
      <c r="C293" s="486"/>
      <c r="D293" s="494"/>
      <c r="E293" s="494"/>
      <c r="F293" s="496"/>
    </row>
    <row r="294" spans="1:6" x14ac:dyDescent="0.45">
      <c r="A294" s="547" t="s">
        <v>452</v>
      </c>
      <c r="B294" s="542" t="s">
        <v>4004</v>
      </c>
      <c r="C294" s="545">
        <f t="shared" ref="C294:C301" si="81">D294/0.95</f>
        <v>1606.6481994459837</v>
      </c>
      <c r="D294" s="545">
        <f t="shared" ref="D294:D301" si="82">F294/0.95</f>
        <v>1526.3157894736844</v>
      </c>
      <c r="E294" s="545">
        <f t="shared" ref="E294:E301" si="83">F294/0.95</f>
        <v>1526.3157894736844</v>
      </c>
      <c r="F294" s="548">
        <v>1450</v>
      </c>
    </row>
    <row r="295" spans="1:6" x14ac:dyDescent="0.45">
      <c r="A295" s="547" t="s">
        <v>453</v>
      </c>
      <c r="B295" s="542" t="s">
        <v>5495</v>
      </c>
      <c r="C295" s="545">
        <f t="shared" si="81"/>
        <v>1650.9695290858726</v>
      </c>
      <c r="D295" s="545">
        <f t="shared" si="82"/>
        <v>1568.421052631579</v>
      </c>
      <c r="E295" s="545">
        <f t="shared" si="83"/>
        <v>1568.421052631579</v>
      </c>
      <c r="F295" s="548">
        <v>1490</v>
      </c>
    </row>
    <row r="296" spans="1:6" x14ac:dyDescent="0.45">
      <c r="A296" s="547" t="s">
        <v>10028</v>
      </c>
      <c r="B296" s="542" t="s">
        <v>9872</v>
      </c>
      <c r="C296" s="545">
        <f t="shared" si="81"/>
        <v>1761.7728531855957</v>
      </c>
      <c r="D296" s="545">
        <f t="shared" si="82"/>
        <v>1673.6842105263158</v>
      </c>
      <c r="E296" s="545">
        <f t="shared" si="83"/>
        <v>1673.6842105263158</v>
      </c>
      <c r="F296" s="548">
        <v>1590</v>
      </c>
    </row>
    <row r="297" spans="1:6" x14ac:dyDescent="0.45">
      <c r="A297" s="547" t="s">
        <v>9287</v>
      </c>
      <c r="B297" s="542" t="s">
        <v>10029</v>
      </c>
      <c r="C297" s="545">
        <f t="shared" si="81"/>
        <v>1795.0138504155125</v>
      </c>
      <c r="D297" s="545">
        <f t="shared" si="82"/>
        <v>1705.2631578947369</v>
      </c>
      <c r="E297" s="545">
        <f t="shared" si="83"/>
        <v>1705.2631578947369</v>
      </c>
      <c r="F297" s="548">
        <v>1620</v>
      </c>
    </row>
    <row r="298" spans="1:6" x14ac:dyDescent="0.45">
      <c r="A298" s="547" t="s">
        <v>3871</v>
      </c>
      <c r="B298" s="542" t="s">
        <v>4006</v>
      </c>
      <c r="C298" s="545">
        <f t="shared" si="81"/>
        <v>1905.8171745152356</v>
      </c>
      <c r="D298" s="545">
        <f t="shared" si="82"/>
        <v>1810.5263157894738</v>
      </c>
      <c r="E298" s="545">
        <f t="shared" si="83"/>
        <v>1810.5263157894738</v>
      </c>
      <c r="F298" s="548">
        <v>1720</v>
      </c>
    </row>
    <row r="299" spans="1:6" x14ac:dyDescent="0.45">
      <c r="A299" s="547" t="s">
        <v>3872</v>
      </c>
      <c r="B299" s="542" t="s">
        <v>4007</v>
      </c>
      <c r="C299" s="545">
        <f t="shared" si="81"/>
        <v>1939.0581717451525</v>
      </c>
      <c r="D299" s="545">
        <f t="shared" si="82"/>
        <v>1842.1052631578948</v>
      </c>
      <c r="E299" s="545">
        <f t="shared" si="83"/>
        <v>1842.1052631578948</v>
      </c>
      <c r="F299" s="548">
        <v>1750</v>
      </c>
    </row>
    <row r="300" spans="1:6" x14ac:dyDescent="0.45">
      <c r="A300" s="547" t="s">
        <v>9286</v>
      </c>
      <c r="B300" s="542" t="s">
        <v>10030</v>
      </c>
      <c r="C300" s="545">
        <f t="shared" si="81"/>
        <v>2049.8614958448757</v>
      </c>
      <c r="D300" s="545">
        <f t="shared" si="82"/>
        <v>1947.3684210526317</v>
      </c>
      <c r="E300" s="545">
        <f t="shared" si="83"/>
        <v>1947.3684210526317</v>
      </c>
      <c r="F300" s="548">
        <v>1850</v>
      </c>
    </row>
    <row r="301" spans="1:6" x14ac:dyDescent="0.45">
      <c r="A301" s="547" t="s">
        <v>9288</v>
      </c>
      <c r="B301" s="542" t="s">
        <v>10031</v>
      </c>
      <c r="C301" s="545">
        <f t="shared" si="81"/>
        <v>2094.1828254847646</v>
      </c>
      <c r="D301" s="545">
        <f t="shared" si="82"/>
        <v>1989.4736842105265</v>
      </c>
      <c r="E301" s="545">
        <f t="shared" si="83"/>
        <v>1989.4736842105265</v>
      </c>
      <c r="F301" s="548">
        <v>1890</v>
      </c>
    </row>
    <row r="302" spans="1:6" x14ac:dyDescent="0.45">
      <c r="A302" s="490"/>
      <c r="B302" s="485" t="s">
        <v>5496</v>
      </c>
      <c r="C302" s="486"/>
      <c r="D302" s="494"/>
      <c r="E302" s="494"/>
      <c r="F302" s="496"/>
    </row>
    <row r="303" spans="1:6" x14ac:dyDescent="0.45">
      <c r="A303" s="547" t="s">
        <v>389</v>
      </c>
      <c r="B303" s="542" t="s">
        <v>2932</v>
      </c>
      <c r="C303" s="545">
        <f t="shared" ref="C303:C320" si="84">D303/0.95</f>
        <v>2781.1634349030473</v>
      </c>
      <c r="D303" s="545">
        <f t="shared" ref="D303:D320" si="85">F303/0.95</f>
        <v>2642.105263157895</v>
      </c>
      <c r="E303" s="545">
        <f t="shared" ref="E303:E320" si="86">F303/0.95</f>
        <v>2642.105263157895</v>
      </c>
      <c r="F303" s="548">
        <v>2510</v>
      </c>
    </row>
    <row r="304" spans="1:6" x14ac:dyDescent="0.45">
      <c r="A304" s="547" t="s">
        <v>451</v>
      </c>
      <c r="B304" s="542" t="s">
        <v>3752</v>
      </c>
      <c r="C304" s="545">
        <f t="shared" si="84"/>
        <v>2548.4764542936291</v>
      </c>
      <c r="D304" s="545">
        <f t="shared" si="85"/>
        <v>2421.0526315789475</v>
      </c>
      <c r="E304" s="545">
        <f t="shared" si="86"/>
        <v>2421.0526315789475</v>
      </c>
      <c r="F304" s="548">
        <v>2300</v>
      </c>
    </row>
    <row r="305" spans="1:6" x14ac:dyDescent="0.45">
      <c r="A305" s="547" t="s">
        <v>1839</v>
      </c>
      <c r="B305" s="542" t="s">
        <v>3753</v>
      </c>
      <c r="C305" s="545">
        <f t="shared" si="84"/>
        <v>3130.1939058171747</v>
      </c>
      <c r="D305" s="545">
        <f t="shared" si="85"/>
        <v>2973.6842105263158</v>
      </c>
      <c r="E305" s="545">
        <f t="shared" si="86"/>
        <v>2973.6842105263158</v>
      </c>
      <c r="F305" s="548">
        <v>2825</v>
      </c>
    </row>
    <row r="306" spans="1:6" x14ac:dyDescent="0.45">
      <c r="A306" s="547" t="s">
        <v>1840</v>
      </c>
      <c r="B306" s="542" t="s">
        <v>3754</v>
      </c>
      <c r="C306" s="545">
        <f t="shared" si="84"/>
        <v>3479.2243767313025</v>
      </c>
      <c r="D306" s="545">
        <f t="shared" si="85"/>
        <v>3305.2631578947371</v>
      </c>
      <c r="E306" s="545">
        <f t="shared" si="86"/>
        <v>3305.2631578947371</v>
      </c>
      <c r="F306" s="548">
        <v>3140</v>
      </c>
    </row>
    <row r="307" spans="1:6" x14ac:dyDescent="0.45">
      <c r="A307" s="547" t="s">
        <v>4829</v>
      </c>
      <c r="B307" s="542" t="s">
        <v>5532</v>
      </c>
      <c r="C307" s="545">
        <f t="shared" si="84"/>
        <v>3479.2243767313025</v>
      </c>
      <c r="D307" s="545">
        <f t="shared" si="85"/>
        <v>3305.2631578947371</v>
      </c>
      <c r="E307" s="545">
        <f t="shared" si="86"/>
        <v>3305.2631578947371</v>
      </c>
      <c r="F307" s="548">
        <v>3140</v>
      </c>
    </row>
    <row r="308" spans="1:6" x14ac:dyDescent="0.45">
      <c r="A308" s="547" t="s">
        <v>3868</v>
      </c>
      <c r="B308" s="542" t="s">
        <v>4994</v>
      </c>
      <c r="C308" s="545">
        <f t="shared" si="84"/>
        <v>3246.5373961218838</v>
      </c>
      <c r="D308" s="545">
        <f t="shared" si="85"/>
        <v>3084.2105263157896</v>
      </c>
      <c r="E308" s="545">
        <f t="shared" si="86"/>
        <v>3084.2105263157896</v>
      </c>
      <c r="F308" s="548">
        <v>2930</v>
      </c>
    </row>
    <row r="309" spans="1:6" x14ac:dyDescent="0.45">
      <c r="A309" s="547" t="s">
        <v>4028</v>
      </c>
      <c r="B309" s="542" t="s">
        <v>4029</v>
      </c>
      <c r="C309" s="545">
        <f t="shared" si="84"/>
        <v>3479.2243767313025</v>
      </c>
      <c r="D309" s="545">
        <f t="shared" si="85"/>
        <v>3305.2631578947371</v>
      </c>
      <c r="E309" s="545">
        <f t="shared" si="86"/>
        <v>3305.2631578947371</v>
      </c>
      <c r="F309" s="548">
        <v>3140</v>
      </c>
    </row>
    <row r="310" spans="1:6" x14ac:dyDescent="0.45">
      <c r="A310" s="547" t="s">
        <v>3870</v>
      </c>
      <c r="B310" s="542" t="s">
        <v>3869</v>
      </c>
      <c r="C310" s="545">
        <f t="shared" si="84"/>
        <v>3828.2548476454294</v>
      </c>
      <c r="D310" s="545">
        <f t="shared" si="85"/>
        <v>3636.8421052631579</v>
      </c>
      <c r="E310" s="545">
        <f t="shared" si="86"/>
        <v>3636.8421052631579</v>
      </c>
      <c r="F310" s="548">
        <v>3455</v>
      </c>
    </row>
    <row r="311" spans="1:6" x14ac:dyDescent="0.45">
      <c r="A311" s="547" t="s">
        <v>4030</v>
      </c>
      <c r="B311" s="542" t="s">
        <v>4031</v>
      </c>
      <c r="C311" s="545">
        <f t="shared" si="84"/>
        <v>4177.2853185595568</v>
      </c>
      <c r="D311" s="545">
        <f t="shared" si="85"/>
        <v>3968.4210526315792</v>
      </c>
      <c r="E311" s="545">
        <f t="shared" si="86"/>
        <v>3968.4210526315792</v>
      </c>
      <c r="F311" s="548">
        <v>3770</v>
      </c>
    </row>
    <row r="312" spans="1:6" x14ac:dyDescent="0.45">
      <c r="A312" s="547" t="s">
        <v>1850</v>
      </c>
      <c r="B312" s="542" t="s">
        <v>2933</v>
      </c>
      <c r="C312" s="545">
        <f t="shared" si="84"/>
        <v>3479.2243767313025</v>
      </c>
      <c r="D312" s="545">
        <f t="shared" si="85"/>
        <v>3305.2631578947371</v>
      </c>
      <c r="E312" s="545">
        <f t="shared" si="86"/>
        <v>3305.2631578947371</v>
      </c>
      <c r="F312" s="548">
        <v>3140</v>
      </c>
    </row>
    <row r="313" spans="1:6" x14ac:dyDescent="0.45">
      <c r="A313" s="547" t="s">
        <v>4782</v>
      </c>
      <c r="B313" s="542" t="s">
        <v>5255</v>
      </c>
      <c r="C313" s="545">
        <f t="shared" si="84"/>
        <v>3479.2243767313025</v>
      </c>
      <c r="D313" s="545">
        <f t="shared" si="85"/>
        <v>3305.2631578947371</v>
      </c>
      <c r="E313" s="545">
        <f t="shared" si="86"/>
        <v>3305.2631578947371</v>
      </c>
      <c r="F313" s="548">
        <v>3140</v>
      </c>
    </row>
    <row r="314" spans="1:6" x14ac:dyDescent="0.45">
      <c r="A314" s="547" t="s">
        <v>1851</v>
      </c>
      <c r="B314" s="542" t="s">
        <v>2848</v>
      </c>
      <c r="C314" s="545">
        <f t="shared" si="84"/>
        <v>3944.598337950139</v>
      </c>
      <c r="D314" s="545">
        <f t="shared" si="85"/>
        <v>3747.3684210526317</v>
      </c>
      <c r="E314" s="545">
        <f t="shared" si="86"/>
        <v>3747.3684210526317</v>
      </c>
      <c r="F314" s="548">
        <v>3560</v>
      </c>
    </row>
    <row r="315" spans="1:6" x14ac:dyDescent="0.45">
      <c r="A315" s="547" t="s">
        <v>4783</v>
      </c>
      <c r="B315" s="542" t="s">
        <v>5256</v>
      </c>
      <c r="C315" s="545">
        <f t="shared" si="84"/>
        <v>3944.598337950139</v>
      </c>
      <c r="D315" s="545">
        <f t="shared" si="85"/>
        <v>3747.3684210526317</v>
      </c>
      <c r="E315" s="545">
        <f t="shared" si="86"/>
        <v>3747.3684210526317</v>
      </c>
      <c r="F315" s="548">
        <v>3560</v>
      </c>
    </row>
    <row r="316" spans="1:6" x14ac:dyDescent="0.45">
      <c r="A316" s="547" t="s">
        <v>4785</v>
      </c>
      <c r="B316" s="542" t="s">
        <v>5257</v>
      </c>
      <c r="C316" s="545">
        <f t="shared" si="84"/>
        <v>4293.6288088642668</v>
      </c>
      <c r="D316" s="545">
        <f t="shared" si="85"/>
        <v>4078.9473684210529</v>
      </c>
      <c r="E316" s="545">
        <f t="shared" si="86"/>
        <v>4078.9473684210529</v>
      </c>
      <c r="F316" s="548">
        <v>3875</v>
      </c>
    </row>
    <row r="317" spans="1:6" x14ac:dyDescent="0.45">
      <c r="A317" s="547" t="s">
        <v>2154</v>
      </c>
      <c r="B317" s="542" t="s">
        <v>2849</v>
      </c>
      <c r="C317" s="545">
        <f t="shared" si="84"/>
        <v>4409.972299168976</v>
      </c>
      <c r="D317" s="545">
        <f t="shared" si="85"/>
        <v>4189.4736842105267</v>
      </c>
      <c r="E317" s="545">
        <f t="shared" si="86"/>
        <v>4189.4736842105267</v>
      </c>
      <c r="F317" s="548">
        <v>3980</v>
      </c>
    </row>
    <row r="318" spans="1:6" x14ac:dyDescent="0.45">
      <c r="A318" s="547" t="s">
        <v>2155</v>
      </c>
      <c r="B318" s="542" t="s">
        <v>2851</v>
      </c>
      <c r="C318" s="545">
        <f t="shared" si="84"/>
        <v>4642.6592797783942</v>
      </c>
      <c r="D318" s="545">
        <f t="shared" si="85"/>
        <v>4410.5263157894742</v>
      </c>
      <c r="E318" s="545">
        <f t="shared" si="86"/>
        <v>4410.5263157894742</v>
      </c>
      <c r="F318" s="548">
        <v>4190</v>
      </c>
    </row>
    <row r="319" spans="1:6" x14ac:dyDescent="0.45">
      <c r="A319" s="547" t="s">
        <v>3863</v>
      </c>
      <c r="B319" s="542" t="s">
        <v>3862</v>
      </c>
      <c r="C319" s="545">
        <f t="shared" si="84"/>
        <v>5573.4072022160672</v>
      </c>
      <c r="D319" s="545">
        <f t="shared" si="85"/>
        <v>5294.7368421052633</v>
      </c>
      <c r="E319" s="545">
        <f t="shared" si="86"/>
        <v>5294.7368421052633</v>
      </c>
      <c r="F319" s="548">
        <v>5030</v>
      </c>
    </row>
    <row r="320" spans="1:6" x14ac:dyDescent="0.45">
      <c r="A320" s="547" t="s">
        <v>3865</v>
      </c>
      <c r="B320" s="542" t="s">
        <v>3864</v>
      </c>
      <c r="C320" s="545">
        <f t="shared" si="84"/>
        <v>6038.7811634349036</v>
      </c>
      <c r="D320" s="545">
        <f t="shared" si="85"/>
        <v>5736.8421052631584</v>
      </c>
      <c r="E320" s="545">
        <f t="shared" si="86"/>
        <v>5736.8421052631584</v>
      </c>
      <c r="F320" s="548">
        <v>5450</v>
      </c>
    </row>
    <row r="321" spans="1:6" x14ac:dyDescent="0.45">
      <c r="A321" s="490"/>
      <c r="B321" s="485" t="s">
        <v>1805</v>
      </c>
      <c r="C321" s="486"/>
      <c r="D321" s="494"/>
      <c r="E321" s="494"/>
      <c r="F321" s="496"/>
    </row>
    <row r="322" spans="1:6" x14ac:dyDescent="0.45">
      <c r="A322" s="547" t="s">
        <v>312</v>
      </c>
      <c r="B322" s="542" t="s">
        <v>1707</v>
      </c>
      <c r="C322" s="545">
        <f t="shared" ref="C322:C325" si="87">D322/0.95</f>
        <v>8831.0249307479226</v>
      </c>
      <c r="D322" s="545">
        <f t="shared" ref="D322:D325" si="88">F322/0.95</f>
        <v>8389.4736842105267</v>
      </c>
      <c r="E322" s="545">
        <f t="shared" ref="E322:E325" si="89">F322/0.95</f>
        <v>8389.4736842105267</v>
      </c>
      <c r="F322" s="548">
        <v>7970</v>
      </c>
    </row>
    <row r="323" spans="1:6" x14ac:dyDescent="0.45">
      <c r="A323" s="547" t="s">
        <v>307</v>
      </c>
      <c r="B323" s="542" t="s">
        <v>1706</v>
      </c>
      <c r="C323" s="545">
        <f t="shared" si="87"/>
        <v>9878.1163434903065</v>
      </c>
      <c r="D323" s="545">
        <f t="shared" si="88"/>
        <v>9384.21052631579</v>
      </c>
      <c r="E323" s="545">
        <f t="shared" si="89"/>
        <v>9384.21052631579</v>
      </c>
      <c r="F323" s="548">
        <v>8915</v>
      </c>
    </row>
    <row r="324" spans="1:6" x14ac:dyDescent="0.45">
      <c r="A324" s="547" t="s">
        <v>944</v>
      </c>
      <c r="B324" s="542" t="s">
        <v>3062</v>
      </c>
      <c r="C324" s="545">
        <f t="shared" si="87"/>
        <v>7191.1357340720233</v>
      </c>
      <c r="D324" s="545">
        <f t="shared" si="88"/>
        <v>6831.5789473684217</v>
      </c>
      <c r="E324" s="545">
        <f t="shared" si="89"/>
        <v>6831.5789473684217</v>
      </c>
      <c r="F324" s="548">
        <v>6490</v>
      </c>
    </row>
    <row r="325" spans="1:6" x14ac:dyDescent="0.45">
      <c r="A325" s="547" t="s">
        <v>2661</v>
      </c>
      <c r="B325" s="542" t="s">
        <v>3756</v>
      </c>
      <c r="C325" s="545">
        <f t="shared" si="87"/>
        <v>7745.1523545706377</v>
      </c>
      <c r="D325" s="545">
        <f t="shared" si="88"/>
        <v>7357.8947368421059</v>
      </c>
      <c r="E325" s="545">
        <f t="shared" si="89"/>
        <v>7357.8947368421059</v>
      </c>
      <c r="F325" s="548">
        <v>6990</v>
      </c>
    </row>
    <row r="326" spans="1:6" x14ac:dyDescent="0.45">
      <c r="A326" s="490"/>
      <c r="B326" s="485" t="s">
        <v>534</v>
      </c>
      <c r="C326" s="486"/>
      <c r="D326" s="494"/>
      <c r="E326" s="494"/>
      <c r="F326" s="496"/>
    </row>
    <row r="327" spans="1:6" x14ac:dyDescent="0.45">
      <c r="A327" s="547" t="s">
        <v>4014</v>
      </c>
      <c r="B327" s="542" t="s">
        <v>5175</v>
      </c>
      <c r="C327" s="545">
        <f t="shared" ref="C327:C329" si="90">D327/0.95</f>
        <v>4409.972299168976</v>
      </c>
      <c r="D327" s="545">
        <f t="shared" ref="D327:D329" si="91">F327/0.95</f>
        <v>4189.4736842105267</v>
      </c>
      <c r="E327" s="545">
        <f t="shared" ref="E327:E329" si="92">F327/0.95</f>
        <v>4189.4736842105267</v>
      </c>
      <c r="F327" s="548">
        <v>3980</v>
      </c>
    </row>
    <row r="328" spans="1:6" x14ac:dyDescent="0.45">
      <c r="A328" s="547" t="s">
        <v>4309</v>
      </c>
      <c r="B328" s="542" t="s">
        <v>4355</v>
      </c>
      <c r="C328" s="545">
        <f t="shared" si="90"/>
        <v>5573.4072022160672</v>
      </c>
      <c r="D328" s="545">
        <f t="shared" si="91"/>
        <v>5294.7368421052633</v>
      </c>
      <c r="E328" s="545">
        <f t="shared" si="92"/>
        <v>5294.7368421052633</v>
      </c>
      <c r="F328" s="548">
        <v>5030</v>
      </c>
    </row>
    <row r="329" spans="1:6" x14ac:dyDescent="0.45">
      <c r="A329" s="547" t="s">
        <v>4310</v>
      </c>
      <c r="B329" s="542" t="s">
        <v>4356</v>
      </c>
      <c r="C329" s="545">
        <f t="shared" si="90"/>
        <v>6620.4986149584493</v>
      </c>
      <c r="D329" s="545">
        <f t="shared" si="91"/>
        <v>6289.4736842105267</v>
      </c>
      <c r="E329" s="545">
        <f t="shared" si="92"/>
        <v>6289.4736842105267</v>
      </c>
      <c r="F329" s="548">
        <v>5975</v>
      </c>
    </row>
    <row r="330" spans="1:6" x14ac:dyDescent="0.45">
      <c r="A330" s="490"/>
      <c r="B330" s="485" t="s">
        <v>5497</v>
      </c>
      <c r="C330" s="486"/>
      <c r="D330" s="494"/>
      <c r="E330" s="494"/>
      <c r="F330" s="496"/>
    </row>
    <row r="331" spans="1:6" x14ac:dyDescent="0.45">
      <c r="A331" s="547" t="s">
        <v>1447</v>
      </c>
      <c r="B331" s="542" t="s">
        <v>2843</v>
      </c>
      <c r="C331" s="545">
        <f t="shared" ref="C331:C342" si="93">D331/0.95</f>
        <v>5108.0332409972298</v>
      </c>
      <c r="D331" s="545">
        <f t="shared" ref="D331:D342" si="94">F331/0.95</f>
        <v>4852.6315789473683</v>
      </c>
      <c r="E331" s="545">
        <f t="shared" ref="E331:E342" si="95">F331/0.95</f>
        <v>4852.6315789473683</v>
      </c>
      <c r="F331" s="548">
        <v>4610</v>
      </c>
    </row>
    <row r="332" spans="1:6" x14ac:dyDescent="0.45">
      <c r="A332" s="547" t="s">
        <v>3867</v>
      </c>
      <c r="B332" s="542" t="s">
        <v>3866</v>
      </c>
      <c r="C332" s="545">
        <f t="shared" si="93"/>
        <v>5224.3767313019398</v>
      </c>
      <c r="D332" s="545">
        <f t="shared" si="94"/>
        <v>4963.1578947368425</v>
      </c>
      <c r="E332" s="545">
        <f t="shared" si="95"/>
        <v>4963.1578947368425</v>
      </c>
      <c r="F332" s="548">
        <v>4715</v>
      </c>
    </row>
    <row r="333" spans="1:6" x14ac:dyDescent="0.45">
      <c r="A333" s="547" t="s">
        <v>1446</v>
      </c>
      <c r="B333" s="542" t="s">
        <v>2844</v>
      </c>
      <c r="C333" s="545">
        <f t="shared" si="93"/>
        <v>5457.063711911358</v>
      </c>
      <c r="D333" s="545">
        <f t="shared" si="94"/>
        <v>5184.21052631579</v>
      </c>
      <c r="E333" s="545">
        <f t="shared" si="95"/>
        <v>5184.21052631579</v>
      </c>
      <c r="F333" s="548">
        <v>4925</v>
      </c>
    </row>
    <row r="334" spans="1:6" x14ac:dyDescent="0.45">
      <c r="A334" s="547" t="s">
        <v>3352</v>
      </c>
      <c r="B334" s="542" t="s">
        <v>1213</v>
      </c>
      <c r="C334" s="545">
        <f t="shared" si="93"/>
        <v>4409.972299168976</v>
      </c>
      <c r="D334" s="545">
        <f t="shared" si="94"/>
        <v>4189.4736842105267</v>
      </c>
      <c r="E334" s="545">
        <f t="shared" si="95"/>
        <v>4189.4736842105267</v>
      </c>
      <c r="F334" s="548">
        <v>3980</v>
      </c>
    </row>
    <row r="335" spans="1:6" x14ac:dyDescent="0.45">
      <c r="A335" s="547" t="s">
        <v>4015</v>
      </c>
      <c r="B335" s="542" t="s">
        <v>5498</v>
      </c>
      <c r="C335" s="545">
        <f t="shared" si="93"/>
        <v>6969.5290858725766</v>
      </c>
      <c r="D335" s="545">
        <f t="shared" si="94"/>
        <v>6621.0526315789475</v>
      </c>
      <c r="E335" s="545">
        <f t="shared" si="95"/>
        <v>6621.0526315789475</v>
      </c>
      <c r="F335" s="548">
        <v>6290</v>
      </c>
    </row>
    <row r="336" spans="1:6" x14ac:dyDescent="0.45">
      <c r="A336" s="547" t="s">
        <v>4019</v>
      </c>
      <c r="B336" s="542" t="s">
        <v>5499</v>
      </c>
      <c r="C336" s="545">
        <f t="shared" si="93"/>
        <v>7667.5900277008323</v>
      </c>
      <c r="D336" s="545">
        <f t="shared" si="94"/>
        <v>7284.21052631579</v>
      </c>
      <c r="E336" s="545">
        <f t="shared" si="95"/>
        <v>7284.21052631579</v>
      </c>
      <c r="F336" s="548">
        <v>6920</v>
      </c>
    </row>
    <row r="337" spans="1:6" x14ac:dyDescent="0.45">
      <c r="A337" s="547" t="s">
        <v>4022</v>
      </c>
      <c r="B337" s="542" t="s">
        <v>5500</v>
      </c>
      <c r="C337" s="545">
        <f t="shared" si="93"/>
        <v>8831.0249307479226</v>
      </c>
      <c r="D337" s="545">
        <f t="shared" si="94"/>
        <v>8389.4736842105267</v>
      </c>
      <c r="E337" s="545">
        <f t="shared" si="95"/>
        <v>8389.4736842105267</v>
      </c>
      <c r="F337" s="548">
        <v>7970</v>
      </c>
    </row>
    <row r="338" spans="1:6" x14ac:dyDescent="0.45">
      <c r="A338" s="547" t="s">
        <v>4023</v>
      </c>
      <c r="B338" s="542" t="s">
        <v>5501</v>
      </c>
      <c r="C338" s="545">
        <f t="shared" si="93"/>
        <v>10459.833795013852</v>
      </c>
      <c r="D338" s="545">
        <f t="shared" si="94"/>
        <v>9936.8421052631584</v>
      </c>
      <c r="E338" s="545">
        <f t="shared" si="95"/>
        <v>9936.8421052631584</v>
      </c>
      <c r="F338" s="548">
        <v>9440</v>
      </c>
    </row>
    <row r="339" spans="1:6" x14ac:dyDescent="0.45">
      <c r="A339" s="547" t="s">
        <v>4024</v>
      </c>
      <c r="B339" s="542" t="s">
        <v>5502</v>
      </c>
      <c r="C339" s="545">
        <f t="shared" si="93"/>
        <v>7551.2465373961222</v>
      </c>
      <c r="D339" s="545">
        <f t="shared" si="94"/>
        <v>7173.6842105263158</v>
      </c>
      <c r="E339" s="545">
        <f t="shared" si="95"/>
        <v>7173.6842105263158</v>
      </c>
      <c r="F339" s="548">
        <v>6815</v>
      </c>
    </row>
    <row r="340" spans="1:6" x14ac:dyDescent="0.45">
      <c r="A340" s="547" t="s">
        <v>4025</v>
      </c>
      <c r="B340" s="542" t="s">
        <v>5503</v>
      </c>
      <c r="C340" s="545">
        <f t="shared" si="93"/>
        <v>8132.9639889196678</v>
      </c>
      <c r="D340" s="545">
        <f t="shared" si="94"/>
        <v>7726.3157894736842</v>
      </c>
      <c r="E340" s="545">
        <f t="shared" si="95"/>
        <v>7726.3157894736842</v>
      </c>
      <c r="F340" s="548">
        <v>7340</v>
      </c>
    </row>
    <row r="341" spans="1:6" x14ac:dyDescent="0.45">
      <c r="A341" s="547" t="s">
        <v>4026</v>
      </c>
      <c r="B341" s="542" t="s">
        <v>5504</v>
      </c>
      <c r="C341" s="545">
        <f t="shared" si="93"/>
        <v>9063.7119113573408</v>
      </c>
      <c r="D341" s="545">
        <f t="shared" si="94"/>
        <v>8610.5263157894733</v>
      </c>
      <c r="E341" s="545">
        <f t="shared" si="95"/>
        <v>8610.5263157894733</v>
      </c>
      <c r="F341" s="548">
        <v>8180</v>
      </c>
    </row>
    <row r="342" spans="1:6" x14ac:dyDescent="0.45">
      <c r="A342" s="547" t="s">
        <v>4027</v>
      </c>
      <c r="B342" s="542" t="s">
        <v>5505</v>
      </c>
      <c r="C342" s="545">
        <f t="shared" si="93"/>
        <v>10459.833795013852</v>
      </c>
      <c r="D342" s="545">
        <f t="shared" si="94"/>
        <v>9936.8421052631584</v>
      </c>
      <c r="E342" s="545">
        <f t="shared" si="95"/>
        <v>9936.8421052631584</v>
      </c>
      <c r="F342" s="548">
        <v>9440</v>
      </c>
    </row>
    <row r="343" spans="1:6" x14ac:dyDescent="0.45">
      <c r="A343" s="490"/>
      <c r="B343" s="485" t="s">
        <v>5506</v>
      </c>
      <c r="C343" s="486"/>
      <c r="D343" s="494"/>
      <c r="E343" s="494"/>
      <c r="F343" s="496"/>
    </row>
    <row r="344" spans="1:6" x14ac:dyDescent="0.45">
      <c r="A344" s="547" t="s">
        <v>1901</v>
      </c>
      <c r="B344" s="542" t="s">
        <v>2836</v>
      </c>
      <c r="C344" s="545">
        <f t="shared" ref="C344:C346" si="96">D344/0.95</f>
        <v>2664.8199445983382</v>
      </c>
      <c r="D344" s="545">
        <f t="shared" ref="D344:D346" si="97">F344/0.95</f>
        <v>2531.5789473684213</v>
      </c>
      <c r="E344" s="545">
        <f t="shared" ref="E344:E346" si="98">F344/0.95</f>
        <v>2531.5789473684213</v>
      </c>
      <c r="F344" s="548">
        <v>2405</v>
      </c>
    </row>
    <row r="345" spans="1:6" x14ac:dyDescent="0.45">
      <c r="A345" s="547" t="s">
        <v>1902</v>
      </c>
      <c r="B345" s="542" t="s">
        <v>2837</v>
      </c>
      <c r="C345" s="545">
        <f t="shared" si="96"/>
        <v>2897.5069252077565</v>
      </c>
      <c r="D345" s="545">
        <f t="shared" si="97"/>
        <v>2752.6315789473683</v>
      </c>
      <c r="E345" s="545">
        <f t="shared" si="98"/>
        <v>2752.6315789473683</v>
      </c>
      <c r="F345" s="548">
        <v>2615</v>
      </c>
    </row>
    <row r="346" spans="1:6" x14ac:dyDescent="0.45">
      <c r="A346" s="547" t="s">
        <v>1837</v>
      </c>
      <c r="B346" s="542" t="s">
        <v>2840</v>
      </c>
      <c r="C346" s="545">
        <f t="shared" si="96"/>
        <v>4409.972299168976</v>
      </c>
      <c r="D346" s="545">
        <f t="shared" si="97"/>
        <v>4189.4736842105267</v>
      </c>
      <c r="E346" s="545">
        <f t="shared" si="98"/>
        <v>4189.4736842105267</v>
      </c>
      <c r="F346" s="548">
        <v>3980</v>
      </c>
    </row>
    <row r="347" spans="1:6" x14ac:dyDescent="0.45">
      <c r="A347" s="490"/>
      <c r="B347" s="485" t="s">
        <v>1437</v>
      </c>
      <c r="C347" s="486"/>
      <c r="D347" s="494"/>
      <c r="E347" s="494"/>
      <c r="F347" s="496"/>
    </row>
    <row r="348" spans="1:6" x14ac:dyDescent="0.45">
      <c r="A348" s="547" t="s">
        <v>1438</v>
      </c>
      <c r="B348" s="542" t="s">
        <v>2838</v>
      </c>
      <c r="C348" s="545">
        <f t="shared" ref="C348:C351" si="99">D348/0.95</f>
        <v>2199.4459833795013</v>
      </c>
      <c r="D348" s="545">
        <f t="shared" ref="D348:D351" si="100">F348/0.95</f>
        <v>2089.4736842105262</v>
      </c>
      <c r="E348" s="545">
        <f t="shared" ref="E348:E351" si="101">F348/0.95</f>
        <v>2089.4736842105262</v>
      </c>
      <c r="F348" s="548">
        <v>1985</v>
      </c>
    </row>
    <row r="349" spans="1:6" x14ac:dyDescent="0.45">
      <c r="A349" s="547" t="s">
        <v>1439</v>
      </c>
      <c r="B349" s="542" t="s">
        <v>2839</v>
      </c>
      <c r="C349" s="545">
        <f t="shared" si="99"/>
        <v>2315.7894736842109</v>
      </c>
      <c r="D349" s="545">
        <f t="shared" si="100"/>
        <v>2200</v>
      </c>
      <c r="E349" s="545">
        <f t="shared" si="101"/>
        <v>2200</v>
      </c>
      <c r="F349" s="548">
        <v>2090</v>
      </c>
    </row>
    <row r="350" spans="1:6" x14ac:dyDescent="0.45">
      <c r="A350" s="547" t="s">
        <v>1440</v>
      </c>
      <c r="B350" s="542" t="s">
        <v>2841</v>
      </c>
      <c r="C350" s="545">
        <f t="shared" si="99"/>
        <v>2315.7894736842109</v>
      </c>
      <c r="D350" s="545">
        <f t="shared" si="100"/>
        <v>2200</v>
      </c>
      <c r="E350" s="545">
        <f t="shared" si="101"/>
        <v>2200</v>
      </c>
      <c r="F350" s="548">
        <v>2090</v>
      </c>
    </row>
    <row r="351" spans="1:6" ht="14.65" thickBot="1" x14ac:dyDescent="0.5">
      <c r="A351" s="639" t="s">
        <v>1441</v>
      </c>
      <c r="B351" s="640" t="s">
        <v>2842</v>
      </c>
      <c r="C351" s="545">
        <f t="shared" si="99"/>
        <v>2548.4764542936291</v>
      </c>
      <c r="D351" s="545">
        <f t="shared" si="100"/>
        <v>2421.0526315789475</v>
      </c>
      <c r="E351" s="545">
        <f t="shared" si="101"/>
        <v>2421.0526315789475</v>
      </c>
      <c r="F351" s="641">
        <v>2300</v>
      </c>
    </row>
    <row r="352" spans="1:6" ht="12.75" x14ac:dyDescent="0.35">
      <c r="A352"/>
      <c r="B352"/>
      <c r="C352"/>
      <c r="D352"/>
    </row>
    <row r="353" customFormat="1" ht="12.75" x14ac:dyDescent="0.35"/>
    <row r="354" customFormat="1" ht="12.75" x14ac:dyDescent="0.35"/>
    <row r="355" customFormat="1" ht="12.75" x14ac:dyDescent="0.35"/>
    <row r="356" customFormat="1" ht="12.75" x14ac:dyDescent="0.35"/>
    <row r="357" customFormat="1" ht="12.75" x14ac:dyDescent="0.35"/>
    <row r="358" customFormat="1" ht="12.75" x14ac:dyDescent="0.35"/>
    <row r="359" customFormat="1" ht="12.75" x14ac:dyDescent="0.35"/>
    <row r="360" customFormat="1" ht="12.75" x14ac:dyDescent="0.35"/>
    <row r="361" customFormat="1" ht="12.75" x14ac:dyDescent="0.35"/>
    <row r="362" customFormat="1" ht="12.75" x14ac:dyDescent="0.35"/>
    <row r="363" customFormat="1" ht="12.75" x14ac:dyDescent="0.35"/>
    <row r="364" customFormat="1" ht="12.75" x14ac:dyDescent="0.35"/>
    <row r="365" customFormat="1" ht="12.75" x14ac:dyDescent="0.35"/>
    <row r="366" customFormat="1" ht="12.75" x14ac:dyDescent="0.35"/>
    <row r="367" customFormat="1" ht="12.75" x14ac:dyDescent="0.35"/>
    <row r="368" customFormat="1" ht="12.75" x14ac:dyDescent="0.35"/>
    <row r="369" customFormat="1" ht="12.75" x14ac:dyDescent="0.35"/>
    <row r="370" customFormat="1" ht="12.75" x14ac:dyDescent="0.35"/>
    <row r="371" customFormat="1" ht="12.75" x14ac:dyDescent="0.35"/>
    <row r="372" customFormat="1" ht="12.75" x14ac:dyDescent="0.35"/>
    <row r="373" customFormat="1" ht="12.75" x14ac:dyDescent="0.35"/>
    <row r="374" customFormat="1" ht="12.75" x14ac:dyDescent="0.35"/>
    <row r="375" customFormat="1" ht="12.75" x14ac:dyDescent="0.35"/>
    <row r="376" customFormat="1" ht="12.75" x14ac:dyDescent="0.35"/>
    <row r="377" customFormat="1" ht="12.75" x14ac:dyDescent="0.35"/>
    <row r="378" customFormat="1" ht="12.75" x14ac:dyDescent="0.35"/>
    <row r="379" customFormat="1" ht="12.75" x14ac:dyDescent="0.35"/>
    <row r="380" customFormat="1" ht="12.75" x14ac:dyDescent="0.35"/>
    <row r="381" customFormat="1" ht="12.75" x14ac:dyDescent="0.35"/>
    <row r="382" customFormat="1" ht="12.75" x14ac:dyDescent="0.35"/>
    <row r="383" customFormat="1" ht="12.75" x14ac:dyDescent="0.35"/>
    <row r="384" customFormat="1" ht="12.75" x14ac:dyDescent="0.35"/>
    <row r="385" customFormat="1" ht="12.75" x14ac:dyDescent="0.35"/>
    <row r="386" customFormat="1" ht="12.75" x14ac:dyDescent="0.35"/>
    <row r="387" customFormat="1" ht="12.75" x14ac:dyDescent="0.35"/>
    <row r="388" customFormat="1" ht="12.75" x14ac:dyDescent="0.35"/>
    <row r="389" customFormat="1" ht="12.75" x14ac:dyDescent="0.35"/>
    <row r="390" customFormat="1" ht="12.75" x14ac:dyDescent="0.35"/>
    <row r="391" customFormat="1" ht="12.75" x14ac:dyDescent="0.35"/>
    <row r="392" customFormat="1" ht="12.75" x14ac:dyDescent="0.35"/>
    <row r="393" customFormat="1" ht="12.75" x14ac:dyDescent="0.35"/>
    <row r="394" customFormat="1" ht="12.75" x14ac:dyDescent="0.35"/>
    <row r="395" customFormat="1" ht="12.75" x14ac:dyDescent="0.35"/>
    <row r="396" customFormat="1" ht="12.75" x14ac:dyDescent="0.35"/>
    <row r="397" customFormat="1" ht="12.75" x14ac:dyDescent="0.35"/>
    <row r="398" customFormat="1" ht="12.75" x14ac:dyDescent="0.35"/>
    <row r="399" customFormat="1" ht="12.75" x14ac:dyDescent="0.35"/>
    <row r="400" customFormat="1" ht="12.75" x14ac:dyDescent="0.35"/>
    <row r="401" customFormat="1" ht="12.75" x14ac:dyDescent="0.35"/>
    <row r="402" customFormat="1" ht="12.75" x14ac:dyDescent="0.35"/>
    <row r="403" customFormat="1" ht="12.75" x14ac:dyDescent="0.35"/>
    <row r="404" customFormat="1" ht="12.75" x14ac:dyDescent="0.35"/>
    <row r="405" customFormat="1" ht="12.75" x14ac:dyDescent="0.35"/>
    <row r="406" customFormat="1" ht="12.75" x14ac:dyDescent="0.35"/>
    <row r="407" customFormat="1" ht="12.75" x14ac:dyDescent="0.35"/>
    <row r="408" customFormat="1" ht="12.75" x14ac:dyDescent="0.35"/>
    <row r="409" customFormat="1" ht="12.75" x14ac:dyDescent="0.35"/>
    <row r="410" customFormat="1" ht="12.75" x14ac:dyDescent="0.35"/>
    <row r="411" customFormat="1" ht="12.75" x14ac:dyDescent="0.35"/>
    <row r="412" customFormat="1" ht="12.75" x14ac:dyDescent="0.35"/>
    <row r="413" customFormat="1" ht="12.75" x14ac:dyDescent="0.35"/>
    <row r="414" customFormat="1" ht="12.75" x14ac:dyDescent="0.35"/>
    <row r="415" customFormat="1" ht="12.75" x14ac:dyDescent="0.35"/>
    <row r="416" customFormat="1" ht="12.75" x14ac:dyDescent="0.35"/>
    <row r="417" customFormat="1" ht="12.75" x14ac:dyDescent="0.35"/>
    <row r="418" customFormat="1" ht="12.75" x14ac:dyDescent="0.35"/>
    <row r="419" customFormat="1" ht="12.75" x14ac:dyDescent="0.35"/>
    <row r="420" customFormat="1" ht="12.75" x14ac:dyDescent="0.35"/>
    <row r="421" customFormat="1" ht="12.75" x14ac:dyDescent="0.35"/>
    <row r="422" customFormat="1" ht="12.75" x14ac:dyDescent="0.35"/>
    <row r="423" customFormat="1" ht="12.75" x14ac:dyDescent="0.35"/>
    <row r="424" customFormat="1" ht="12.75" x14ac:dyDescent="0.35"/>
    <row r="425" customFormat="1" ht="12.75" x14ac:dyDescent="0.35"/>
    <row r="426" customFormat="1" ht="12.75" x14ac:dyDescent="0.35"/>
    <row r="427" customFormat="1" ht="12.75" x14ac:dyDescent="0.35"/>
    <row r="428" customFormat="1" ht="12.75" x14ac:dyDescent="0.35"/>
    <row r="429" customFormat="1" ht="12.75" x14ac:dyDescent="0.35"/>
    <row r="430" customFormat="1" ht="12.75" x14ac:dyDescent="0.35"/>
    <row r="431" customFormat="1" ht="12.75" x14ac:dyDescent="0.35"/>
    <row r="432" customFormat="1" ht="12.75" x14ac:dyDescent="0.35"/>
    <row r="433" customFormat="1" ht="12.75" x14ac:dyDescent="0.35"/>
    <row r="434" customFormat="1" ht="12.75" x14ac:dyDescent="0.35"/>
    <row r="435" customFormat="1" ht="12.75" x14ac:dyDescent="0.35"/>
    <row r="436" customFormat="1" ht="12.75" x14ac:dyDescent="0.35"/>
    <row r="437" customFormat="1" ht="12.75" x14ac:dyDescent="0.35"/>
    <row r="438" customFormat="1" ht="12.75" x14ac:dyDescent="0.35"/>
    <row r="439" customFormat="1" ht="12.75" x14ac:dyDescent="0.35"/>
    <row r="440" customFormat="1" ht="12.75" x14ac:dyDescent="0.35"/>
    <row r="441" customFormat="1" ht="12.75" x14ac:dyDescent="0.35"/>
    <row r="442" customFormat="1" ht="12.75" x14ac:dyDescent="0.35"/>
    <row r="443" customFormat="1" ht="12.75" x14ac:dyDescent="0.35"/>
    <row r="444" customFormat="1" ht="12.75" x14ac:dyDescent="0.35"/>
    <row r="445" customFormat="1" ht="12.75" x14ac:dyDescent="0.35"/>
    <row r="446" customFormat="1" ht="12.75" x14ac:dyDescent="0.35"/>
    <row r="447" customFormat="1" ht="12.75" x14ac:dyDescent="0.35"/>
    <row r="448" customFormat="1" ht="12.75" x14ac:dyDescent="0.35"/>
    <row r="449" customFormat="1" ht="12.75" x14ac:dyDescent="0.35"/>
    <row r="450" customFormat="1" ht="12.75" x14ac:dyDescent="0.35"/>
    <row r="451" customFormat="1" ht="12.75" x14ac:dyDescent="0.35"/>
    <row r="452" customFormat="1" ht="12.75" x14ac:dyDescent="0.35"/>
    <row r="453" customFormat="1" ht="12.75" x14ac:dyDescent="0.35"/>
    <row r="454" customFormat="1" ht="12.75" x14ac:dyDescent="0.35"/>
    <row r="455" customFormat="1" ht="12.75" x14ac:dyDescent="0.35"/>
    <row r="456" customFormat="1" ht="12.75" x14ac:dyDescent="0.35"/>
    <row r="457" customFormat="1" ht="12.75" x14ac:dyDescent="0.35"/>
    <row r="458" customFormat="1" ht="12.75" x14ac:dyDescent="0.35"/>
    <row r="459" customFormat="1" ht="12.75" x14ac:dyDescent="0.35"/>
    <row r="460" customFormat="1" ht="12.75" x14ac:dyDescent="0.35"/>
    <row r="461" customFormat="1" ht="12.75" x14ac:dyDescent="0.35"/>
    <row r="462" customFormat="1" ht="12.75" x14ac:dyDescent="0.35"/>
    <row r="463" customFormat="1" ht="12.75" x14ac:dyDescent="0.35"/>
    <row r="464" customFormat="1" ht="12.75" x14ac:dyDescent="0.35"/>
    <row r="465" customFormat="1" ht="12.75" x14ac:dyDescent="0.35"/>
    <row r="466" customFormat="1" ht="12.75" x14ac:dyDescent="0.35"/>
    <row r="467" customFormat="1" ht="12.75" x14ac:dyDescent="0.35"/>
    <row r="468" customFormat="1" ht="12.75" x14ac:dyDescent="0.35"/>
    <row r="469" customFormat="1" ht="12.75" x14ac:dyDescent="0.35"/>
    <row r="470" customFormat="1" ht="12.75" x14ac:dyDescent="0.35"/>
    <row r="471" customFormat="1" ht="12.75" x14ac:dyDescent="0.35"/>
    <row r="472" customFormat="1" ht="12.75" x14ac:dyDescent="0.35"/>
    <row r="473" customFormat="1" ht="12.75" x14ac:dyDescent="0.35"/>
    <row r="474" customFormat="1" ht="12.75" x14ac:dyDescent="0.35"/>
    <row r="475" customFormat="1" ht="12.75" x14ac:dyDescent="0.35"/>
    <row r="476" customFormat="1" ht="12.75" x14ac:dyDescent="0.35"/>
    <row r="477" customFormat="1" ht="12.75" x14ac:dyDescent="0.35"/>
    <row r="478" customFormat="1" ht="12.75" x14ac:dyDescent="0.35"/>
    <row r="479" customFormat="1" ht="12.75" x14ac:dyDescent="0.35"/>
    <row r="480" customFormat="1" ht="12.75" x14ac:dyDescent="0.35"/>
    <row r="481" customFormat="1" ht="12.75" x14ac:dyDescent="0.35"/>
    <row r="482" customFormat="1" ht="12.75" x14ac:dyDescent="0.35"/>
    <row r="483" customFormat="1" ht="12.75" x14ac:dyDescent="0.35"/>
    <row r="484" customFormat="1" ht="12.75" x14ac:dyDescent="0.35"/>
    <row r="485" customFormat="1" ht="12.75" x14ac:dyDescent="0.35"/>
    <row r="486" customFormat="1" ht="12.75" x14ac:dyDescent="0.35"/>
    <row r="487" customFormat="1" ht="12.75" x14ac:dyDescent="0.35"/>
    <row r="488" customFormat="1" ht="12.75" x14ac:dyDescent="0.35"/>
    <row r="489" customFormat="1" ht="12.75" x14ac:dyDescent="0.35"/>
    <row r="490" customFormat="1" ht="12.75" x14ac:dyDescent="0.35"/>
    <row r="491" customFormat="1" ht="12.75" x14ac:dyDescent="0.35"/>
    <row r="492" customFormat="1" ht="12.75" x14ac:dyDescent="0.35"/>
    <row r="493" customFormat="1" ht="12.75" x14ac:dyDescent="0.35"/>
    <row r="494" customFormat="1" ht="12.75" x14ac:dyDescent="0.35"/>
    <row r="495" customFormat="1" ht="12.75" x14ac:dyDescent="0.35"/>
    <row r="496" customFormat="1" ht="12.75" x14ac:dyDescent="0.35"/>
    <row r="497" customFormat="1" ht="12.75" x14ac:dyDescent="0.35"/>
    <row r="498" customFormat="1" ht="12.75" x14ac:dyDescent="0.35"/>
    <row r="499" customFormat="1" ht="12.75" x14ac:dyDescent="0.35"/>
    <row r="500" customFormat="1" ht="12.75" x14ac:dyDescent="0.35"/>
    <row r="501" customFormat="1" ht="12.75" x14ac:dyDescent="0.35"/>
    <row r="502" customFormat="1" ht="12.75" x14ac:dyDescent="0.35"/>
    <row r="503" customFormat="1" ht="12.75" x14ac:dyDescent="0.35"/>
    <row r="504" customFormat="1" ht="12.75" x14ac:dyDescent="0.35"/>
    <row r="505" customFormat="1" ht="12.75" x14ac:dyDescent="0.35"/>
    <row r="506" customFormat="1" ht="12.75" x14ac:dyDescent="0.35"/>
    <row r="507" customFormat="1" ht="12.75" x14ac:dyDescent="0.35"/>
    <row r="508" customFormat="1" ht="12.75" x14ac:dyDescent="0.35"/>
    <row r="509" customFormat="1" ht="12.75" x14ac:dyDescent="0.35"/>
    <row r="510" customFormat="1" ht="12.75" x14ac:dyDescent="0.35"/>
    <row r="511" customFormat="1" ht="12.75" x14ac:dyDescent="0.35"/>
    <row r="512" customFormat="1" ht="12.75" x14ac:dyDescent="0.35"/>
    <row r="513" customFormat="1" ht="12.75" x14ac:dyDescent="0.35"/>
    <row r="514" customFormat="1" ht="12.75" x14ac:dyDescent="0.35"/>
    <row r="515" customFormat="1" ht="12.75" x14ac:dyDescent="0.35"/>
    <row r="516" customFormat="1" ht="12.75" x14ac:dyDescent="0.35"/>
    <row r="517" customFormat="1" ht="12.75" x14ac:dyDescent="0.35"/>
  </sheetData>
  <mergeCells count="2">
    <mergeCell ref="C7:D7"/>
    <mergeCell ref="E7:F7"/>
  </mergeCells>
  <conditionalFormatting sqref="A7">
    <cfRule type="duplicateValues" dxfId="254" priority="24"/>
  </conditionalFormatting>
  <conditionalFormatting sqref="A349:A351">
    <cfRule type="duplicateValues" dxfId="253" priority="10"/>
  </conditionalFormatting>
  <conditionalFormatting sqref="A231">
    <cfRule type="duplicateValues" dxfId="252" priority="9"/>
  </conditionalFormatting>
  <conditionalFormatting sqref="A8 A37">
    <cfRule type="duplicateValues" dxfId="251" priority="11"/>
  </conditionalFormatting>
  <conditionalFormatting sqref="A198:A351 A8:A34 A36:A59 A72:A88 A96:A196">
    <cfRule type="duplicateValues" dxfId="250" priority="6"/>
  </conditionalFormatting>
  <conditionalFormatting sqref="A197">
    <cfRule type="duplicateValues" dxfId="249" priority="5"/>
  </conditionalFormatting>
  <conditionalFormatting sqref="A35">
    <cfRule type="duplicateValues" dxfId="248" priority="4"/>
  </conditionalFormatting>
  <conditionalFormatting sqref="A35">
    <cfRule type="duplicateValues" dxfId="247" priority="3"/>
  </conditionalFormatting>
  <conditionalFormatting sqref="A60:A71">
    <cfRule type="duplicateValues" dxfId="246" priority="12"/>
  </conditionalFormatting>
  <conditionalFormatting sqref="A90:A95">
    <cfRule type="duplicateValues" dxfId="245" priority="2"/>
  </conditionalFormatting>
  <conditionalFormatting sqref="A89">
    <cfRule type="duplicateValues" dxfId="244" priority="1"/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text="проф" id="{3548ABC7-7F96-402C-873D-910414CDDEDA}">
            <xm:f>NOT(ISERROR(SEARCH("проф",'\Users\chistyakova_va\AppData\Local\Microsoft\Windows\INetCache\Content.Outlook\HFTE4MFW\[АКЦИИ декабрь 2022.xlsx]3'!#REF!)))</xm:f>
            <x14:dxf>
              <font>
                <b/>
                <i val="0"/>
                <color theme="8" tint="-0.24994659260841701"/>
              </font>
            </x14:dxf>
          </x14:cfRule>
          <x14:cfRule type="containsText" priority="8" operator="containsText" text="prof" id="{0DBA138B-5FAA-4C6A-8634-07B9468DE11A}">
            <xm:f>NOT(ISERROR(SEARCH("prof",'\Users\chistyakova_va\AppData\Local\Microsoft\Windows\INetCache\Content.Outlook\HFTE4MFW\[АКЦИИ декабрь 2022.xlsx]3'!#REF!)))</xm:f>
            <x14:dxf>
              <font>
                <b/>
                <i val="0"/>
                <color theme="8" tint="-0.24994659260841701"/>
              </font>
            </x14:dxf>
          </x14:cfRule>
          <xm:sqref>B245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18">
    <tabColor theme="9" tint="0.79998168889431442"/>
  </sheetPr>
  <dimension ref="A1:E213"/>
  <sheetViews>
    <sheetView topLeftCell="A82" zoomScale="70" zoomScaleNormal="70" workbookViewId="0">
      <selection activeCell="A8" sqref="A8:E213"/>
    </sheetView>
  </sheetViews>
  <sheetFormatPr defaultRowHeight="12.75" x14ac:dyDescent="0.35"/>
  <cols>
    <col min="1" max="1" width="16.59765625" bestFit="1" customWidth="1"/>
    <col min="2" max="2" width="66.86328125" customWidth="1"/>
    <col min="3" max="3" width="12.59765625" customWidth="1"/>
    <col min="4" max="4" width="11.59765625" customWidth="1"/>
  </cols>
  <sheetData>
    <row r="1" spans="1:5" ht="14.25" x14ac:dyDescent="0.45">
      <c r="A1" t="s">
        <v>5442</v>
      </c>
      <c r="B1" s="102" t="s">
        <v>10058</v>
      </c>
      <c r="C1" s="116"/>
    </row>
    <row r="2" spans="1:5" ht="14.25" x14ac:dyDescent="0.45">
      <c r="A2" s="240" t="s">
        <v>5444</v>
      </c>
      <c r="B2" s="104" t="s">
        <v>10059</v>
      </c>
      <c r="C2" s="116"/>
    </row>
    <row r="3" spans="1:5" ht="14.25" x14ac:dyDescent="0.35">
      <c r="A3" s="241" t="s">
        <v>5445</v>
      </c>
      <c r="B3" s="106" t="s">
        <v>10060</v>
      </c>
      <c r="C3" s="116"/>
    </row>
    <row r="4" spans="1:5" ht="14.25" x14ac:dyDescent="0.45">
      <c r="A4" s="240" t="s">
        <v>5446</v>
      </c>
      <c r="B4" s="104">
        <v>44986</v>
      </c>
      <c r="C4" s="116"/>
    </row>
    <row r="5" spans="1:5" ht="14.25" x14ac:dyDescent="0.45">
      <c r="A5" s="241" t="s">
        <v>5447</v>
      </c>
      <c r="B5" s="128">
        <v>45016</v>
      </c>
      <c r="C5" s="117"/>
    </row>
    <row r="6" spans="1:5" ht="14.25" x14ac:dyDescent="0.45">
      <c r="A6" s="240" t="s">
        <v>5448</v>
      </c>
      <c r="B6" s="104" t="s">
        <v>5449</v>
      </c>
      <c r="C6" s="118"/>
    </row>
    <row r="7" spans="1:5" ht="14.25" x14ac:dyDescent="0.45">
      <c r="A7" s="642"/>
      <c r="B7" s="643"/>
      <c r="C7" s="118" t="s">
        <v>5508</v>
      </c>
      <c r="D7" s="644" t="s">
        <v>5883</v>
      </c>
      <c r="E7" s="644" t="s">
        <v>5779</v>
      </c>
    </row>
    <row r="8" spans="1:5" ht="31.5" x14ac:dyDescent="0.5">
      <c r="A8" s="511" t="s">
        <v>1080</v>
      </c>
      <c r="B8" s="512" t="s">
        <v>5456</v>
      </c>
      <c r="C8" s="524" t="s">
        <v>10061</v>
      </c>
      <c r="D8" s="525" t="s">
        <v>10062</v>
      </c>
      <c r="E8" s="525" t="s">
        <v>10063</v>
      </c>
    </row>
    <row r="9" spans="1:5" ht="14.25" x14ac:dyDescent="0.45">
      <c r="A9" s="719"/>
      <c r="B9" s="164" t="s">
        <v>4814</v>
      </c>
      <c r="C9" s="501"/>
      <c r="D9" s="501"/>
      <c r="E9" s="502"/>
    </row>
    <row r="10" spans="1:5" ht="14.25" x14ac:dyDescent="0.45">
      <c r="A10" s="503" t="s">
        <v>5165</v>
      </c>
      <c r="B10" s="720" t="s">
        <v>9139</v>
      </c>
      <c r="C10" s="487">
        <v>2791</v>
      </c>
      <c r="D10" s="487">
        <v>2651</v>
      </c>
      <c r="E10" s="504">
        <v>2519</v>
      </c>
    </row>
    <row r="11" spans="1:5" ht="14.25" x14ac:dyDescent="0.45">
      <c r="A11" s="503" t="s">
        <v>5239</v>
      </c>
      <c r="B11" s="720" t="s">
        <v>9140</v>
      </c>
      <c r="C11" s="487">
        <v>4663</v>
      </c>
      <c r="D11" s="487">
        <v>4430</v>
      </c>
      <c r="E11" s="504">
        <v>4208</v>
      </c>
    </row>
    <row r="12" spans="1:5" ht="14.25" x14ac:dyDescent="0.45">
      <c r="A12" s="503" t="s">
        <v>5336</v>
      </c>
      <c r="B12" s="720" t="s">
        <v>9141</v>
      </c>
      <c r="C12" s="487">
        <v>2315</v>
      </c>
      <c r="D12" s="487">
        <v>2200</v>
      </c>
      <c r="E12" s="504">
        <v>2090</v>
      </c>
    </row>
    <row r="13" spans="1:5" ht="14.25" x14ac:dyDescent="0.45">
      <c r="A13" s="503" t="s">
        <v>5337</v>
      </c>
      <c r="B13" s="720" t="s">
        <v>9142</v>
      </c>
      <c r="C13" s="487">
        <v>3203</v>
      </c>
      <c r="D13" s="487">
        <v>3043</v>
      </c>
      <c r="E13" s="504">
        <v>2891</v>
      </c>
    </row>
    <row r="14" spans="1:5" ht="14.25" x14ac:dyDescent="0.45">
      <c r="A14" s="503" t="s">
        <v>5338</v>
      </c>
      <c r="B14" s="720" t="s">
        <v>9143</v>
      </c>
      <c r="C14" s="487">
        <v>3386</v>
      </c>
      <c r="D14" s="487">
        <v>3217</v>
      </c>
      <c r="E14" s="504">
        <v>3057</v>
      </c>
    </row>
    <row r="15" spans="1:5" ht="14.25" x14ac:dyDescent="0.45">
      <c r="A15" s="503" t="s">
        <v>5339</v>
      </c>
      <c r="B15" s="720" t="s">
        <v>5831</v>
      </c>
      <c r="C15" s="487">
        <v>3528</v>
      </c>
      <c r="D15" s="487">
        <v>3352</v>
      </c>
      <c r="E15" s="504">
        <v>3184</v>
      </c>
    </row>
    <row r="16" spans="1:5" ht="14.25" x14ac:dyDescent="0.45">
      <c r="A16" s="503" t="s">
        <v>5340</v>
      </c>
      <c r="B16" s="720" t="s">
        <v>5832</v>
      </c>
      <c r="C16" s="487">
        <v>3528</v>
      </c>
      <c r="D16" s="487">
        <v>3352</v>
      </c>
      <c r="E16" s="504">
        <v>3184</v>
      </c>
    </row>
    <row r="17" spans="1:5" ht="14.25" x14ac:dyDescent="0.45">
      <c r="A17" s="503" t="s">
        <v>5341</v>
      </c>
      <c r="B17" s="720" t="s">
        <v>9144</v>
      </c>
      <c r="C17" s="487">
        <v>3765</v>
      </c>
      <c r="D17" s="487">
        <v>3576</v>
      </c>
      <c r="E17" s="504">
        <v>3398</v>
      </c>
    </row>
    <row r="18" spans="1:5" ht="14.25" x14ac:dyDescent="0.45">
      <c r="A18" s="503" t="s">
        <v>5342</v>
      </c>
      <c r="B18" s="720" t="s">
        <v>9145</v>
      </c>
      <c r="C18" s="487">
        <v>3019</v>
      </c>
      <c r="D18" s="487">
        <v>2869</v>
      </c>
      <c r="E18" s="504">
        <v>2725</v>
      </c>
    </row>
    <row r="19" spans="1:5" ht="14.25" x14ac:dyDescent="0.45">
      <c r="A19" s="503" t="s">
        <v>5343</v>
      </c>
      <c r="B19" s="720" t="s">
        <v>9146</v>
      </c>
      <c r="C19" s="487">
        <v>4058</v>
      </c>
      <c r="D19" s="487">
        <v>3856</v>
      </c>
      <c r="E19" s="504">
        <v>3662</v>
      </c>
    </row>
    <row r="20" spans="1:5" ht="14.25" x14ac:dyDescent="0.45">
      <c r="A20" s="503" t="s">
        <v>5134</v>
      </c>
      <c r="B20" s="720" t="s">
        <v>9147</v>
      </c>
      <c r="C20" s="487">
        <v>2943</v>
      </c>
      <c r="D20" s="487">
        <v>2796</v>
      </c>
      <c r="E20" s="504">
        <v>2657</v>
      </c>
    </row>
    <row r="21" spans="1:5" ht="14.25" x14ac:dyDescent="0.45">
      <c r="A21" s="503" t="s">
        <v>5258</v>
      </c>
      <c r="B21" s="720" t="s">
        <v>9148</v>
      </c>
      <c r="C21" s="487">
        <v>2142</v>
      </c>
      <c r="D21" s="487">
        <v>2035</v>
      </c>
      <c r="E21" s="504">
        <v>1933</v>
      </c>
    </row>
    <row r="22" spans="1:5" ht="14.25" x14ac:dyDescent="0.45">
      <c r="A22" s="503" t="s">
        <v>5260</v>
      </c>
      <c r="B22" s="720" t="s">
        <v>5362</v>
      </c>
      <c r="C22" s="487">
        <v>2402</v>
      </c>
      <c r="D22" s="487">
        <v>2283</v>
      </c>
      <c r="E22" s="504">
        <v>2168</v>
      </c>
    </row>
    <row r="23" spans="1:5" ht="14.25" x14ac:dyDescent="0.45">
      <c r="A23" s="503" t="s">
        <v>5261</v>
      </c>
      <c r="B23" s="720" t="s">
        <v>5317</v>
      </c>
      <c r="C23" s="487">
        <v>3364</v>
      </c>
      <c r="D23" s="487">
        <v>3196</v>
      </c>
      <c r="E23" s="504">
        <v>3037</v>
      </c>
    </row>
    <row r="24" spans="1:5" ht="14.25" x14ac:dyDescent="0.45">
      <c r="A24" s="503" t="s">
        <v>5262</v>
      </c>
      <c r="B24" s="720" t="s">
        <v>5363</v>
      </c>
      <c r="C24" s="487">
        <v>3094</v>
      </c>
      <c r="D24" s="487">
        <v>2940</v>
      </c>
      <c r="E24" s="504">
        <v>2793</v>
      </c>
    </row>
    <row r="25" spans="1:5" ht="14.25" x14ac:dyDescent="0.45">
      <c r="A25" s="503" t="s">
        <v>5263</v>
      </c>
      <c r="B25" s="720" t="s">
        <v>5364</v>
      </c>
      <c r="C25" s="487">
        <v>3354</v>
      </c>
      <c r="D25" s="487">
        <v>3187</v>
      </c>
      <c r="E25" s="504">
        <v>3027</v>
      </c>
    </row>
    <row r="26" spans="1:5" ht="14.25" x14ac:dyDescent="0.45">
      <c r="A26" s="503" t="s">
        <v>5264</v>
      </c>
      <c r="B26" s="720" t="s">
        <v>9149</v>
      </c>
      <c r="C26" s="487">
        <v>3528</v>
      </c>
      <c r="D26" s="487">
        <v>3352</v>
      </c>
      <c r="E26" s="504">
        <v>3184</v>
      </c>
    </row>
    <row r="27" spans="1:5" ht="14.25" x14ac:dyDescent="0.45">
      <c r="A27" s="503" t="s">
        <v>5259</v>
      </c>
      <c r="B27" s="720" t="s">
        <v>9150</v>
      </c>
      <c r="C27" s="487">
        <v>3019</v>
      </c>
      <c r="D27" s="487">
        <v>2869</v>
      </c>
      <c r="E27" s="504">
        <v>2725</v>
      </c>
    </row>
    <row r="28" spans="1:5" ht="14.25" x14ac:dyDescent="0.45">
      <c r="A28" s="503" t="s">
        <v>5265</v>
      </c>
      <c r="B28" s="720" t="s">
        <v>5365</v>
      </c>
      <c r="C28" s="487">
        <v>3939</v>
      </c>
      <c r="D28" s="487">
        <v>3741</v>
      </c>
      <c r="E28" s="504">
        <v>3554</v>
      </c>
    </row>
    <row r="29" spans="1:5" ht="14.25" x14ac:dyDescent="0.45">
      <c r="A29" s="503" t="s">
        <v>5135</v>
      </c>
      <c r="B29" s="720" t="s">
        <v>9151</v>
      </c>
      <c r="C29" s="487">
        <v>1049</v>
      </c>
      <c r="D29" s="487">
        <v>996</v>
      </c>
      <c r="E29" s="504">
        <v>947</v>
      </c>
    </row>
    <row r="30" spans="1:5" ht="14.25" x14ac:dyDescent="0.45">
      <c r="A30" s="503" t="s">
        <v>5136</v>
      </c>
      <c r="B30" s="720" t="s">
        <v>9152</v>
      </c>
      <c r="C30" s="487">
        <v>3213</v>
      </c>
      <c r="D30" s="487">
        <v>3052</v>
      </c>
      <c r="E30" s="504">
        <v>2900</v>
      </c>
    </row>
    <row r="31" spans="1:5" ht="14.25" x14ac:dyDescent="0.45">
      <c r="A31" s="503" t="s">
        <v>5137</v>
      </c>
      <c r="B31" s="720" t="s">
        <v>9153</v>
      </c>
      <c r="C31" s="487">
        <v>1883</v>
      </c>
      <c r="D31" s="487">
        <v>1788</v>
      </c>
      <c r="E31" s="504">
        <v>1699</v>
      </c>
    </row>
    <row r="32" spans="1:5" ht="14.25" x14ac:dyDescent="0.45">
      <c r="A32" s="503" t="s">
        <v>5271</v>
      </c>
      <c r="B32" s="720" t="s">
        <v>5404</v>
      </c>
      <c r="C32" s="487">
        <v>3192</v>
      </c>
      <c r="D32" s="487">
        <v>3032</v>
      </c>
      <c r="E32" s="504">
        <v>2881</v>
      </c>
    </row>
    <row r="33" spans="1:5" ht="14.25" x14ac:dyDescent="0.45">
      <c r="A33" s="503" t="s">
        <v>5272</v>
      </c>
      <c r="B33" s="720" t="s">
        <v>9154</v>
      </c>
      <c r="C33" s="487">
        <v>2327</v>
      </c>
      <c r="D33" s="487">
        <v>2210</v>
      </c>
      <c r="E33" s="504">
        <v>2100</v>
      </c>
    </row>
    <row r="34" spans="1:5" ht="14.25" x14ac:dyDescent="0.45">
      <c r="A34" s="503" t="s">
        <v>5273</v>
      </c>
      <c r="B34" s="720" t="s">
        <v>9155</v>
      </c>
      <c r="C34" s="487">
        <v>1970</v>
      </c>
      <c r="D34" s="487">
        <v>1871</v>
      </c>
      <c r="E34" s="504">
        <v>1778</v>
      </c>
    </row>
    <row r="35" spans="1:5" ht="14.25" x14ac:dyDescent="0.45">
      <c r="A35" s="503" t="s">
        <v>5274</v>
      </c>
      <c r="B35" s="720" t="s">
        <v>5313</v>
      </c>
      <c r="C35" s="487">
        <v>1256</v>
      </c>
      <c r="D35" s="487">
        <v>1193</v>
      </c>
      <c r="E35" s="504">
        <v>1133</v>
      </c>
    </row>
    <row r="36" spans="1:5" ht="14.25" x14ac:dyDescent="0.45">
      <c r="A36" s="503" t="s">
        <v>5267</v>
      </c>
      <c r="B36" s="720" t="s">
        <v>9156</v>
      </c>
      <c r="C36" s="487">
        <v>2846</v>
      </c>
      <c r="D36" s="487">
        <v>2704</v>
      </c>
      <c r="E36" s="504">
        <v>2568</v>
      </c>
    </row>
    <row r="37" spans="1:5" ht="14.25" x14ac:dyDescent="0.45">
      <c r="A37" s="503" t="s">
        <v>5269</v>
      </c>
      <c r="B37" s="720" t="s">
        <v>9157</v>
      </c>
      <c r="C37" s="487">
        <v>790</v>
      </c>
      <c r="D37" s="487">
        <v>751</v>
      </c>
      <c r="E37" s="504">
        <v>713</v>
      </c>
    </row>
    <row r="38" spans="1:5" ht="14.25" x14ac:dyDescent="0.45">
      <c r="A38" s="503" t="s">
        <v>5268</v>
      </c>
      <c r="B38" s="720" t="s">
        <v>9158</v>
      </c>
      <c r="C38" s="487">
        <v>4836</v>
      </c>
      <c r="D38" s="487">
        <v>4595</v>
      </c>
      <c r="E38" s="504">
        <v>4365</v>
      </c>
    </row>
    <row r="39" spans="1:5" ht="14.25" x14ac:dyDescent="0.45">
      <c r="A39" s="503" t="s">
        <v>5270</v>
      </c>
      <c r="B39" s="720" t="s">
        <v>5312</v>
      </c>
      <c r="C39" s="487">
        <v>616</v>
      </c>
      <c r="D39" s="487">
        <v>586</v>
      </c>
      <c r="E39" s="504">
        <v>557</v>
      </c>
    </row>
    <row r="40" spans="1:5" ht="14.25" x14ac:dyDescent="0.45">
      <c r="A40" s="503" t="s">
        <v>5277</v>
      </c>
      <c r="B40" s="720" t="s">
        <v>5316</v>
      </c>
      <c r="C40" s="487">
        <v>1082</v>
      </c>
      <c r="D40" s="487">
        <v>1028</v>
      </c>
      <c r="E40" s="504">
        <v>977</v>
      </c>
    </row>
    <row r="41" spans="1:5" ht="14.25" x14ac:dyDescent="0.45">
      <c r="A41" s="503" t="s">
        <v>5278</v>
      </c>
      <c r="B41" s="720" t="s">
        <v>5286</v>
      </c>
      <c r="C41" s="487">
        <v>1699</v>
      </c>
      <c r="D41" s="487">
        <v>1614</v>
      </c>
      <c r="E41" s="504">
        <v>1533</v>
      </c>
    </row>
    <row r="42" spans="1:5" ht="14.25" x14ac:dyDescent="0.45">
      <c r="A42" s="503" t="s">
        <v>5279</v>
      </c>
      <c r="B42" s="720" t="s">
        <v>5361</v>
      </c>
      <c r="C42" s="487">
        <v>4318</v>
      </c>
      <c r="D42" s="487">
        <v>4101</v>
      </c>
      <c r="E42" s="504">
        <v>3897</v>
      </c>
    </row>
    <row r="43" spans="1:5" ht="14.25" x14ac:dyDescent="0.45">
      <c r="A43" s="503" t="s">
        <v>5344</v>
      </c>
      <c r="B43" s="720" t="s">
        <v>9159</v>
      </c>
      <c r="C43" s="487">
        <v>4339</v>
      </c>
      <c r="D43" s="487">
        <v>4121</v>
      </c>
      <c r="E43" s="504">
        <v>3915</v>
      </c>
    </row>
    <row r="44" spans="1:5" ht="14.25" x14ac:dyDescent="0.45">
      <c r="A44" s="503" t="s">
        <v>5280</v>
      </c>
      <c r="B44" s="720" t="s">
        <v>5287</v>
      </c>
      <c r="C44" s="487">
        <v>1245</v>
      </c>
      <c r="D44" s="487">
        <v>1182</v>
      </c>
      <c r="E44" s="504">
        <v>1124</v>
      </c>
    </row>
    <row r="45" spans="1:5" ht="14.25" x14ac:dyDescent="0.45">
      <c r="A45" s="503" t="s">
        <v>5281</v>
      </c>
      <c r="B45" s="720" t="s">
        <v>5288</v>
      </c>
      <c r="C45" s="487">
        <v>1245</v>
      </c>
      <c r="D45" s="487">
        <v>1182</v>
      </c>
      <c r="E45" s="504">
        <v>1124</v>
      </c>
    </row>
    <row r="46" spans="1:5" ht="14.25" x14ac:dyDescent="0.45">
      <c r="A46" s="503" t="s">
        <v>5225</v>
      </c>
      <c r="B46" s="720" t="s">
        <v>5289</v>
      </c>
      <c r="C46" s="487">
        <v>1548</v>
      </c>
      <c r="D46" s="487">
        <v>1470</v>
      </c>
      <c r="E46" s="504">
        <v>1397</v>
      </c>
    </row>
    <row r="47" spans="1:5" ht="14.25" x14ac:dyDescent="0.45">
      <c r="A47" s="503" t="s">
        <v>5266</v>
      </c>
      <c r="B47" s="720" t="s">
        <v>5335</v>
      </c>
      <c r="C47" s="487">
        <v>1364</v>
      </c>
      <c r="D47" s="487">
        <v>1296</v>
      </c>
      <c r="E47" s="504">
        <v>1231</v>
      </c>
    </row>
    <row r="48" spans="1:5" ht="14.25" x14ac:dyDescent="0.45">
      <c r="A48" s="503" t="s">
        <v>5293</v>
      </c>
      <c r="B48" s="720" t="s">
        <v>5405</v>
      </c>
      <c r="C48" s="487">
        <v>1537</v>
      </c>
      <c r="D48" s="487">
        <v>1461</v>
      </c>
      <c r="E48" s="504">
        <v>1387</v>
      </c>
    </row>
    <row r="49" spans="1:5" ht="14.25" x14ac:dyDescent="0.45">
      <c r="A49" s="503" t="s">
        <v>5292</v>
      </c>
      <c r="B49" s="720" t="s">
        <v>9160</v>
      </c>
      <c r="C49" s="487">
        <v>1245</v>
      </c>
      <c r="D49" s="487">
        <v>1182</v>
      </c>
      <c r="E49" s="504">
        <v>1124</v>
      </c>
    </row>
    <row r="50" spans="1:5" ht="14.25" x14ac:dyDescent="0.45">
      <c r="A50" s="503" t="s">
        <v>5226</v>
      </c>
      <c r="B50" s="720" t="s">
        <v>5290</v>
      </c>
      <c r="C50" s="487">
        <v>2370</v>
      </c>
      <c r="D50" s="487">
        <v>2251</v>
      </c>
      <c r="E50" s="504">
        <v>2139</v>
      </c>
    </row>
    <row r="51" spans="1:5" ht="14.25" x14ac:dyDescent="0.45">
      <c r="A51" s="503" t="s">
        <v>5227</v>
      </c>
      <c r="B51" s="720" t="s">
        <v>9161</v>
      </c>
      <c r="C51" s="487">
        <v>1309</v>
      </c>
      <c r="D51" s="487">
        <v>1243</v>
      </c>
      <c r="E51" s="504">
        <v>1181</v>
      </c>
    </row>
    <row r="52" spans="1:5" ht="14.25" x14ac:dyDescent="0.45">
      <c r="A52" s="503" t="s">
        <v>5275</v>
      </c>
      <c r="B52" s="720" t="s">
        <v>5284</v>
      </c>
      <c r="C52" s="487">
        <v>1342</v>
      </c>
      <c r="D52" s="487">
        <v>1275</v>
      </c>
      <c r="E52" s="504">
        <v>1211</v>
      </c>
    </row>
    <row r="53" spans="1:5" ht="14.25" x14ac:dyDescent="0.45">
      <c r="A53" s="503" t="s">
        <v>5276</v>
      </c>
      <c r="B53" s="720" t="s">
        <v>5285</v>
      </c>
      <c r="C53" s="487">
        <v>1613</v>
      </c>
      <c r="D53" s="487">
        <v>1532</v>
      </c>
      <c r="E53" s="504">
        <v>1455</v>
      </c>
    </row>
    <row r="54" spans="1:5" ht="14.25" x14ac:dyDescent="0.45">
      <c r="A54" s="503" t="s">
        <v>5291</v>
      </c>
      <c r="B54" s="720" t="s">
        <v>5406</v>
      </c>
      <c r="C54" s="487">
        <v>1580</v>
      </c>
      <c r="D54" s="487">
        <v>1500</v>
      </c>
      <c r="E54" s="504">
        <v>1426</v>
      </c>
    </row>
    <row r="55" spans="1:5" ht="14.25" x14ac:dyDescent="0.45">
      <c r="A55" s="503" t="s">
        <v>5294</v>
      </c>
      <c r="B55" s="720" t="s">
        <v>5366</v>
      </c>
      <c r="C55" s="487">
        <v>1818</v>
      </c>
      <c r="D55" s="487">
        <v>1726</v>
      </c>
      <c r="E55" s="504">
        <v>1640</v>
      </c>
    </row>
    <row r="56" spans="1:5" ht="14.25" x14ac:dyDescent="0.45">
      <c r="A56" s="503" t="s">
        <v>5529</v>
      </c>
      <c r="B56" s="720" t="s">
        <v>5660</v>
      </c>
      <c r="C56" s="487">
        <v>17615</v>
      </c>
      <c r="D56" s="487">
        <v>16734</v>
      </c>
      <c r="E56" s="504">
        <v>15897</v>
      </c>
    </row>
    <row r="57" spans="1:5" ht="14.25" x14ac:dyDescent="0.45">
      <c r="A57" s="503" t="s">
        <v>5530</v>
      </c>
      <c r="B57" s="720" t="s">
        <v>5575</v>
      </c>
      <c r="C57" s="487">
        <v>1256</v>
      </c>
      <c r="D57" s="487">
        <v>1193</v>
      </c>
      <c r="E57" s="504">
        <v>1133</v>
      </c>
    </row>
    <row r="58" spans="1:5" ht="14.25" x14ac:dyDescent="0.45">
      <c r="A58" s="503" t="s">
        <v>5345</v>
      </c>
      <c r="B58" s="720" t="s">
        <v>5408</v>
      </c>
      <c r="C58" s="487">
        <v>908</v>
      </c>
      <c r="D58" s="487">
        <v>863</v>
      </c>
      <c r="E58" s="504">
        <v>820</v>
      </c>
    </row>
    <row r="59" spans="1:5" ht="15.75" x14ac:dyDescent="0.35">
      <c r="A59" s="454"/>
      <c r="B59" s="454" t="s">
        <v>2724</v>
      </c>
      <c r="C59" s="488"/>
      <c r="D59" s="488"/>
      <c r="E59" s="488"/>
    </row>
    <row r="60" spans="1:5" ht="14.25" x14ac:dyDescent="0.45">
      <c r="A60" s="721" t="s">
        <v>766</v>
      </c>
      <c r="B60" s="137" t="s">
        <v>763</v>
      </c>
      <c r="C60" s="489">
        <f>D60/0.95</f>
        <v>67.368421052631575</v>
      </c>
      <c r="D60" s="487">
        <v>64</v>
      </c>
      <c r="E60" s="489">
        <v>61</v>
      </c>
    </row>
    <row r="61" spans="1:5" ht="14.25" x14ac:dyDescent="0.45">
      <c r="A61" s="721" t="s">
        <v>900</v>
      </c>
      <c r="B61" s="137" t="s">
        <v>898</v>
      </c>
      <c r="C61" s="489">
        <f t="shared" ref="C61:C79" si="0">D61/0.95</f>
        <v>86.31578947368422</v>
      </c>
      <c r="D61" s="487">
        <v>82</v>
      </c>
      <c r="E61" s="489">
        <v>78</v>
      </c>
    </row>
    <row r="62" spans="1:5" ht="14.25" x14ac:dyDescent="0.45">
      <c r="A62" s="722" t="s">
        <v>899</v>
      </c>
      <c r="B62" s="138" t="s">
        <v>897</v>
      </c>
      <c r="C62" s="489">
        <f t="shared" si="0"/>
        <v>128.42105263157896</v>
      </c>
      <c r="D62" s="487">
        <v>122</v>
      </c>
      <c r="E62" s="489">
        <v>116</v>
      </c>
    </row>
    <row r="63" spans="1:5" ht="14.25" x14ac:dyDescent="0.45">
      <c r="A63" s="722" t="s">
        <v>767</v>
      </c>
      <c r="B63" s="138" t="s">
        <v>764</v>
      </c>
      <c r="C63" s="489">
        <f t="shared" si="0"/>
        <v>221.05263157894737</v>
      </c>
      <c r="D63" s="487">
        <v>210</v>
      </c>
      <c r="E63" s="489">
        <v>200</v>
      </c>
    </row>
    <row r="64" spans="1:5" ht="14.25" x14ac:dyDescent="0.45">
      <c r="A64" s="722" t="s">
        <v>4039</v>
      </c>
      <c r="B64" s="139" t="s">
        <v>4040</v>
      </c>
      <c r="C64" s="489">
        <f t="shared" si="0"/>
        <v>192.63157894736844</v>
      </c>
      <c r="D64" s="487">
        <v>183</v>
      </c>
      <c r="E64" s="489">
        <v>174</v>
      </c>
    </row>
    <row r="65" spans="1:5" ht="14.25" x14ac:dyDescent="0.45">
      <c r="A65" s="721" t="s">
        <v>2208</v>
      </c>
      <c r="B65" s="137" t="s">
        <v>5160</v>
      </c>
      <c r="C65" s="489">
        <f t="shared" si="0"/>
        <v>185.26315789473685</v>
      </c>
      <c r="D65" s="487">
        <v>176</v>
      </c>
      <c r="E65" s="489">
        <v>168</v>
      </c>
    </row>
    <row r="66" spans="1:5" ht="14.25" x14ac:dyDescent="0.45">
      <c r="A66" s="721" t="s">
        <v>2207</v>
      </c>
      <c r="B66" s="137" t="s">
        <v>3349</v>
      </c>
      <c r="C66" s="489">
        <f t="shared" si="0"/>
        <v>190.5263157894737</v>
      </c>
      <c r="D66" s="487">
        <v>181</v>
      </c>
      <c r="E66" s="489">
        <v>172</v>
      </c>
    </row>
    <row r="67" spans="1:5" ht="14.25" x14ac:dyDescent="0.45">
      <c r="A67" s="721" t="s">
        <v>2213</v>
      </c>
      <c r="B67" s="137" t="s">
        <v>3347</v>
      </c>
      <c r="C67" s="489">
        <f t="shared" si="0"/>
        <v>213.68421052631581</v>
      </c>
      <c r="D67" s="487">
        <v>203</v>
      </c>
      <c r="E67" s="489">
        <v>193</v>
      </c>
    </row>
    <row r="68" spans="1:5" ht="14.25" x14ac:dyDescent="0.45">
      <c r="A68" s="721" t="s">
        <v>4041</v>
      </c>
      <c r="B68" s="137" t="s">
        <v>5164</v>
      </c>
      <c r="C68" s="489">
        <f t="shared" si="0"/>
        <v>205.26315789473685</v>
      </c>
      <c r="D68" s="487">
        <v>195</v>
      </c>
      <c r="E68" s="489">
        <v>186</v>
      </c>
    </row>
    <row r="69" spans="1:5" ht="14.25" x14ac:dyDescent="0.45">
      <c r="A69" s="722" t="s">
        <v>2315</v>
      </c>
      <c r="B69" s="139" t="s">
        <v>3350</v>
      </c>
      <c r="C69" s="489">
        <f t="shared" si="0"/>
        <v>230.5263157894737</v>
      </c>
      <c r="D69" s="487">
        <v>219</v>
      </c>
      <c r="E69" s="489">
        <v>208</v>
      </c>
    </row>
    <row r="70" spans="1:5" ht="14.25" x14ac:dyDescent="0.45">
      <c r="A70" s="722" t="s">
        <v>2214</v>
      </c>
      <c r="B70" s="139" t="s">
        <v>3348</v>
      </c>
      <c r="C70" s="489">
        <f t="shared" si="0"/>
        <v>240</v>
      </c>
      <c r="D70" s="487">
        <v>228</v>
      </c>
      <c r="E70" s="489">
        <v>216</v>
      </c>
    </row>
    <row r="71" spans="1:5" ht="14.25" x14ac:dyDescent="0.45">
      <c r="A71" s="722" t="s">
        <v>2215</v>
      </c>
      <c r="B71" s="139" t="s">
        <v>3351</v>
      </c>
      <c r="C71" s="489">
        <f t="shared" si="0"/>
        <v>242.10526315789474</v>
      </c>
      <c r="D71" s="487">
        <v>230</v>
      </c>
      <c r="E71" s="489">
        <v>219</v>
      </c>
    </row>
    <row r="72" spans="1:5" ht="14.25" x14ac:dyDescent="0.45">
      <c r="A72" s="721" t="s">
        <v>768</v>
      </c>
      <c r="B72" s="137" t="s">
        <v>765</v>
      </c>
      <c r="C72" s="489">
        <f t="shared" si="0"/>
        <v>267.36842105263162</v>
      </c>
      <c r="D72" s="487">
        <v>254</v>
      </c>
      <c r="E72" s="489">
        <v>242</v>
      </c>
    </row>
    <row r="73" spans="1:5" ht="14.25" x14ac:dyDescent="0.45">
      <c r="A73" s="722" t="s">
        <v>406</v>
      </c>
      <c r="B73" s="139" t="s">
        <v>4199</v>
      </c>
      <c r="C73" s="489">
        <f t="shared" si="0"/>
        <v>272.63157894736844</v>
      </c>
      <c r="D73" s="487">
        <v>259</v>
      </c>
      <c r="E73" s="489">
        <v>247</v>
      </c>
    </row>
    <row r="74" spans="1:5" ht="14.25" x14ac:dyDescent="0.45">
      <c r="A74" s="722" t="s">
        <v>407</v>
      </c>
      <c r="B74" s="139" t="s">
        <v>5161</v>
      </c>
      <c r="C74" s="489">
        <f t="shared" si="0"/>
        <v>272.63157894736844</v>
      </c>
      <c r="D74" s="487">
        <v>259</v>
      </c>
      <c r="E74" s="489">
        <v>247</v>
      </c>
    </row>
    <row r="75" spans="1:5" ht="14.25" x14ac:dyDescent="0.45">
      <c r="A75" s="721" t="s">
        <v>394</v>
      </c>
      <c r="B75" s="137" t="s">
        <v>4197</v>
      </c>
      <c r="C75" s="489">
        <f t="shared" si="0"/>
        <v>280</v>
      </c>
      <c r="D75" s="487">
        <v>266</v>
      </c>
      <c r="E75" s="489">
        <v>252</v>
      </c>
    </row>
    <row r="76" spans="1:5" ht="14.25" x14ac:dyDescent="0.45">
      <c r="A76" s="721" t="s">
        <v>404</v>
      </c>
      <c r="B76" s="137" t="s">
        <v>5158</v>
      </c>
      <c r="C76" s="489">
        <f t="shared" si="0"/>
        <v>280</v>
      </c>
      <c r="D76" s="487">
        <v>266</v>
      </c>
      <c r="E76" s="489">
        <v>252</v>
      </c>
    </row>
    <row r="77" spans="1:5" ht="14.25" x14ac:dyDescent="0.45">
      <c r="A77" s="722" t="s">
        <v>2109</v>
      </c>
      <c r="B77" s="139" t="s">
        <v>5159</v>
      </c>
      <c r="C77" s="489">
        <f t="shared" si="0"/>
        <v>302.10526315789474</v>
      </c>
      <c r="D77" s="487">
        <v>287</v>
      </c>
      <c r="E77" s="489">
        <v>273</v>
      </c>
    </row>
    <row r="78" spans="1:5" ht="14.25" x14ac:dyDescent="0.45">
      <c r="A78" s="721" t="s">
        <v>405</v>
      </c>
      <c r="B78" s="137" t="s">
        <v>4200</v>
      </c>
      <c r="C78" s="489">
        <f t="shared" si="0"/>
        <v>290.5263157894737</v>
      </c>
      <c r="D78" s="487">
        <v>276</v>
      </c>
      <c r="E78" s="489">
        <v>263</v>
      </c>
    </row>
    <row r="79" spans="1:5" ht="14.25" x14ac:dyDescent="0.45">
      <c r="A79" s="722" t="s">
        <v>403</v>
      </c>
      <c r="B79" s="139" t="s">
        <v>4198</v>
      </c>
      <c r="C79" s="489">
        <f t="shared" si="0"/>
        <v>303.15789473684214</v>
      </c>
      <c r="D79" s="487">
        <v>288</v>
      </c>
      <c r="E79" s="489">
        <v>273</v>
      </c>
    </row>
    <row r="80" spans="1:5" ht="15.75" x14ac:dyDescent="0.5">
      <c r="A80" s="463"/>
      <c r="B80" s="645" t="s">
        <v>9864</v>
      </c>
      <c r="C80" s="464"/>
      <c r="D80" s="464"/>
      <c r="E80" s="465"/>
    </row>
    <row r="81" spans="1:5" ht="14.25" x14ac:dyDescent="0.45">
      <c r="A81" s="723"/>
      <c r="B81" s="466" t="s">
        <v>5930</v>
      </c>
      <c r="C81" s="724"/>
      <c r="D81" s="724"/>
      <c r="E81" s="725"/>
    </row>
    <row r="82" spans="1:5" ht="14.25" x14ac:dyDescent="0.45">
      <c r="A82" s="505" t="s">
        <v>142</v>
      </c>
      <c r="B82" s="726" t="s">
        <v>2106</v>
      </c>
      <c r="C82" s="506">
        <v>100</v>
      </c>
      <c r="D82" s="487">
        <v>95</v>
      </c>
      <c r="E82" s="504">
        <f>D82*0.95</f>
        <v>90.25</v>
      </c>
    </row>
    <row r="83" spans="1:5" ht="14.25" x14ac:dyDescent="0.45">
      <c r="A83" s="505" t="s">
        <v>3628</v>
      </c>
      <c r="B83" s="726" t="s">
        <v>5003</v>
      </c>
      <c r="C83" s="506">
        <v>166</v>
      </c>
      <c r="D83" s="487">
        <v>158</v>
      </c>
      <c r="E83" s="504">
        <f t="shared" ref="E83:E88" si="1">D83*0.95</f>
        <v>150.1</v>
      </c>
    </row>
    <row r="84" spans="1:5" ht="14.25" x14ac:dyDescent="0.45">
      <c r="A84" s="505" t="s">
        <v>3626</v>
      </c>
      <c r="B84" s="726" t="s">
        <v>3627</v>
      </c>
      <c r="C84" s="506">
        <v>183</v>
      </c>
      <c r="D84" s="487">
        <v>173</v>
      </c>
      <c r="E84" s="504">
        <f t="shared" si="1"/>
        <v>164.35</v>
      </c>
    </row>
    <row r="85" spans="1:5" ht="14.25" x14ac:dyDescent="0.45">
      <c r="A85" s="505" t="s">
        <v>1419</v>
      </c>
      <c r="B85" s="726" t="s">
        <v>3114</v>
      </c>
      <c r="C85" s="506">
        <v>198</v>
      </c>
      <c r="D85" s="487">
        <v>189</v>
      </c>
      <c r="E85" s="504">
        <f t="shared" si="1"/>
        <v>179.54999999999998</v>
      </c>
    </row>
    <row r="86" spans="1:5" ht="14.25" x14ac:dyDescent="0.45">
      <c r="A86" s="505" t="s">
        <v>3629</v>
      </c>
      <c r="B86" s="726" t="s">
        <v>3630</v>
      </c>
      <c r="C86" s="506">
        <v>215</v>
      </c>
      <c r="D86" s="487">
        <v>205</v>
      </c>
      <c r="E86" s="504">
        <f t="shared" si="1"/>
        <v>194.75</v>
      </c>
    </row>
    <row r="87" spans="1:5" ht="14.25" x14ac:dyDescent="0.45">
      <c r="A87" s="505" t="s">
        <v>3622</v>
      </c>
      <c r="B87" s="726" t="s">
        <v>3623</v>
      </c>
      <c r="C87" s="506">
        <v>232</v>
      </c>
      <c r="D87" s="487">
        <v>221</v>
      </c>
      <c r="E87" s="504">
        <f t="shared" si="1"/>
        <v>209.95</v>
      </c>
    </row>
    <row r="88" spans="1:5" ht="14.25" x14ac:dyDescent="0.45">
      <c r="A88" s="505" t="s">
        <v>3624</v>
      </c>
      <c r="B88" s="726" t="s">
        <v>3625</v>
      </c>
      <c r="C88" s="506">
        <v>244</v>
      </c>
      <c r="D88" s="487">
        <v>231</v>
      </c>
      <c r="E88" s="504">
        <f t="shared" si="1"/>
        <v>219.45</v>
      </c>
    </row>
    <row r="89" spans="1:5" ht="14.25" x14ac:dyDescent="0.45">
      <c r="A89" s="727" t="s">
        <v>9393</v>
      </c>
      <c r="B89" s="728" t="s">
        <v>10335</v>
      </c>
      <c r="C89" s="729">
        <v>175</v>
      </c>
      <c r="D89" s="545">
        <v>167</v>
      </c>
      <c r="E89" s="637">
        <v>159</v>
      </c>
    </row>
    <row r="90" spans="1:5" ht="14.25" x14ac:dyDescent="0.45">
      <c r="A90" s="727" t="s">
        <v>9394</v>
      </c>
      <c r="B90" s="728" t="s">
        <v>10336</v>
      </c>
      <c r="C90" s="729">
        <v>225</v>
      </c>
      <c r="D90" s="545">
        <v>215</v>
      </c>
      <c r="E90" s="637">
        <v>204</v>
      </c>
    </row>
    <row r="91" spans="1:5" ht="14.25" x14ac:dyDescent="0.45">
      <c r="A91" s="730"/>
      <c r="B91" s="466" t="s">
        <v>5931</v>
      </c>
      <c r="C91" s="507"/>
      <c r="D91" s="508"/>
      <c r="E91" s="509"/>
    </row>
    <row r="92" spans="1:5" ht="14.25" x14ac:dyDescent="0.45">
      <c r="A92" s="505" t="s">
        <v>1325</v>
      </c>
      <c r="B92" s="726" t="s">
        <v>5574</v>
      </c>
      <c r="C92" s="506">
        <v>88</v>
      </c>
      <c r="D92" s="487">
        <v>84</v>
      </c>
      <c r="E92" s="504">
        <f>D92*0.95</f>
        <v>79.8</v>
      </c>
    </row>
    <row r="93" spans="1:5" ht="14.25" x14ac:dyDescent="0.45">
      <c r="A93" s="505" t="s">
        <v>746</v>
      </c>
      <c r="B93" s="726" t="s">
        <v>5872</v>
      </c>
      <c r="C93" s="506">
        <v>259</v>
      </c>
      <c r="D93" s="487">
        <v>247</v>
      </c>
      <c r="E93" s="504">
        <f t="shared" ref="E93:E103" si="2">D93*0.95</f>
        <v>234.64999999999998</v>
      </c>
    </row>
    <row r="94" spans="1:5" ht="14.25" x14ac:dyDescent="0.45">
      <c r="A94" s="505" t="s">
        <v>965</v>
      </c>
      <c r="B94" s="726" t="s">
        <v>5576</v>
      </c>
      <c r="C94" s="506">
        <v>166</v>
      </c>
      <c r="D94" s="487">
        <v>158</v>
      </c>
      <c r="E94" s="504">
        <f t="shared" si="2"/>
        <v>150.1</v>
      </c>
    </row>
    <row r="95" spans="1:5" ht="14.25" x14ac:dyDescent="0.45">
      <c r="A95" s="505" t="s">
        <v>1330</v>
      </c>
      <c r="B95" s="726" t="s">
        <v>5577</v>
      </c>
      <c r="C95" s="506">
        <v>214</v>
      </c>
      <c r="D95" s="487">
        <v>204</v>
      </c>
      <c r="E95" s="504">
        <f t="shared" si="2"/>
        <v>193.79999999999998</v>
      </c>
    </row>
    <row r="96" spans="1:5" ht="14.25" x14ac:dyDescent="0.45">
      <c r="A96" s="505" t="s">
        <v>966</v>
      </c>
      <c r="B96" s="726" t="s">
        <v>5578</v>
      </c>
      <c r="C96" s="506">
        <v>214</v>
      </c>
      <c r="D96" s="487">
        <v>204</v>
      </c>
      <c r="E96" s="504">
        <f t="shared" si="2"/>
        <v>193.79999999999998</v>
      </c>
    </row>
    <row r="97" spans="1:5" ht="14.25" x14ac:dyDescent="0.45">
      <c r="A97" s="505" t="s">
        <v>2096</v>
      </c>
      <c r="B97" s="726" t="s">
        <v>5579</v>
      </c>
      <c r="C97" s="506">
        <v>237</v>
      </c>
      <c r="D97" s="487">
        <v>226</v>
      </c>
      <c r="E97" s="504">
        <f t="shared" si="2"/>
        <v>214.7</v>
      </c>
    </row>
    <row r="98" spans="1:5" ht="14.25" x14ac:dyDescent="0.45">
      <c r="A98" s="505" t="s">
        <v>4698</v>
      </c>
      <c r="B98" s="726" t="s">
        <v>5661</v>
      </c>
      <c r="C98" s="506">
        <v>214</v>
      </c>
      <c r="D98" s="487">
        <v>204</v>
      </c>
      <c r="E98" s="504">
        <f t="shared" si="2"/>
        <v>193.79999999999998</v>
      </c>
    </row>
    <row r="99" spans="1:5" ht="14.25" x14ac:dyDescent="0.45">
      <c r="A99" s="505" t="s">
        <v>2574</v>
      </c>
      <c r="B99" s="726" t="s">
        <v>5580</v>
      </c>
      <c r="C99" s="506">
        <v>282</v>
      </c>
      <c r="D99" s="487">
        <v>269</v>
      </c>
      <c r="E99" s="504">
        <f t="shared" si="2"/>
        <v>255.54999999999998</v>
      </c>
    </row>
    <row r="100" spans="1:5" ht="14.25" x14ac:dyDescent="0.45">
      <c r="A100" s="505" t="s">
        <v>3633</v>
      </c>
      <c r="B100" s="726" t="s">
        <v>5581</v>
      </c>
      <c r="C100" s="506">
        <v>339</v>
      </c>
      <c r="D100" s="487">
        <v>322</v>
      </c>
      <c r="E100" s="504">
        <f t="shared" si="2"/>
        <v>305.89999999999998</v>
      </c>
    </row>
    <row r="101" spans="1:5" ht="14.25" x14ac:dyDescent="0.45">
      <c r="A101" s="505" t="s">
        <v>4699</v>
      </c>
      <c r="B101" s="726" t="s">
        <v>10382</v>
      </c>
      <c r="C101" s="506">
        <v>214</v>
      </c>
      <c r="D101" s="487">
        <v>204</v>
      </c>
      <c r="E101" s="504">
        <f t="shared" si="2"/>
        <v>193.79999999999998</v>
      </c>
    </row>
    <row r="102" spans="1:5" ht="14.25" x14ac:dyDescent="0.45">
      <c r="A102" s="505" t="s">
        <v>1831</v>
      </c>
      <c r="B102" s="726" t="s">
        <v>5582</v>
      </c>
      <c r="C102" s="506">
        <v>176</v>
      </c>
      <c r="D102" s="487">
        <v>168</v>
      </c>
      <c r="E102" s="504">
        <f t="shared" si="2"/>
        <v>159.6</v>
      </c>
    </row>
    <row r="103" spans="1:5" ht="14.25" x14ac:dyDescent="0.45">
      <c r="A103" s="505" t="s">
        <v>4700</v>
      </c>
      <c r="B103" s="726" t="s">
        <v>5583</v>
      </c>
      <c r="C103" s="506">
        <v>182</v>
      </c>
      <c r="D103" s="487">
        <v>172</v>
      </c>
      <c r="E103" s="504">
        <f t="shared" si="2"/>
        <v>163.4</v>
      </c>
    </row>
    <row r="104" spans="1:5" ht="14.25" x14ac:dyDescent="0.45">
      <c r="A104" s="727" t="s">
        <v>9399</v>
      </c>
      <c r="B104" s="728" t="s">
        <v>10337</v>
      </c>
      <c r="C104" s="729">
        <v>90</v>
      </c>
      <c r="D104" s="545">
        <v>85</v>
      </c>
      <c r="E104" s="637">
        <v>81</v>
      </c>
    </row>
    <row r="105" spans="1:5" ht="14.25" x14ac:dyDescent="0.45">
      <c r="A105" s="731" t="s">
        <v>9400</v>
      </c>
      <c r="B105" s="732" t="s">
        <v>10383</v>
      </c>
      <c r="C105" s="733">
        <v>238.3605</v>
      </c>
      <c r="D105" s="734">
        <v>227.01</v>
      </c>
      <c r="E105" s="735">
        <v>216.2</v>
      </c>
    </row>
    <row r="106" spans="1:5" ht="14.25" x14ac:dyDescent="0.45">
      <c r="A106" s="731" t="s">
        <v>9851</v>
      </c>
      <c r="B106" s="732" t="s">
        <v>10384</v>
      </c>
      <c r="C106" s="733">
        <v>218.92893750000002</v>
      </c>
      <c r="D106" s="734">
        <v>208.50375</v>
      </c>
      <c r="E106" s="735">
        <v>198.57499999999999</v>
      </c>
    </row>
    <row r="107" spans="1:5" ht="14.25" x14ac:dyDescent="0.45">
      <c r="A107" s="731" t="s">
        <v>9406</v>
      </c>
      <c r="B107" s="732" t="s">
        <v>10385</v>
      </c>
      <c r="C107" s="733">
        <v>277.22362500000003</v>
      </c>
      <c r="D107" s="734">
        <v>264.02250000000004</v>
      </c>
      <c r="E107" s="735">
        <v>251.45000000000002</v>
      </c>
    </row>
    <row r="108" spans="1:5" ht="14.25" x14ac:dyDescent="0.45">
      <c r="A108" s="727" t="s">
        <v>5631</v>
      </c>
      <c r="B108" s="728" t="s">
        <v>10386</v>
      </c>
      <c r="C108" s="729">
        <v>536</v>
      </c>
      <c r="D108" s="545">
        <v>510</v>
      </c>
      <c r="E108" s="637">
        <v>486</v>
      </c>
    </row>
    <row r="109" spans="1:5" ht="14.25" x14ac:dyDescent="0.45">
      <c r="A109" s="727" t="s">
        <v>5632</v>
      </c>
      <c r="B109" s="728" t="s">
        <v>10338</v>
      </c>
      <c r="C109" s="729">
        <v>325</v>
      </c>
      <c r="D109" s="545">
        <v>309</v>
      </c>
      <c r="E109" s="637">
        <v>295</v>
      </c>
    </row>
    <row r="110" spans="1:5" ht="14.25" x14ac:dyDescent="0.45">
      <c r="A110" s="727" t="s">
        <v>5633</v>
      </c>
      <c r="B110" s="728" t="s">
        <v>10339</v>
      </c>
      <c r="C110" s="729">
        <v>249</v>
      </c>
      <c r="D110" s="545">
        <v>237</v>
      </c>
      <c r="E110" s="637">
        <v>226</v>
      </c>
    </row>
    <row r="111" spans="1:5" ht="14.25" x14ac:dyDescent="0.45">
      <c r="A111" s="727" t="s">
        <v>5634</v>
      </c>
      <c r="B111" s="728" t="s">
        <v>10340</v>
      </c>
      <c r="C111" s="729">
        <v>381</v>
      </c>
      <c r="D111" s="545">
        <v>363</v>
      </c>
      <c r="E111" s="637">
        <v>346</v>
      </c>
    </row>
    <row r="112" spans="1:5" ht="14.25" x14ac:dyDescent="0.45">
      <c r="A112" s="727" t="s">
        <v>5635</v>
      </c>
      <c r="B112" s="728" t="s">
        <v>10341</v>
      </c>
      <c r="C112" s="729">
        <v>249</v>
      </c>
      <c r="D112" s="545">
        <v>237</v>
      </c>
      <c r="E112" s="637">
        <v>226</v>
      </c>
    </row>
    <row r="113" spans="1:5" ht="14.25" x14ac:dyDescent="0.45">
      <c r="A113" s="727" t="s">
        <v>9401</v>
      </c>
      <c r="B113" s="728" t="s">
        <v>10342</v>
      </c>
      <c r="C113" s="729">
        <v>244</v>
      </c>
      <c r="D113" s="545">
        <v>233</v>
      </c>
      <c r="E113" s="637">
        <v>222</v>
      </c>
    </row>
    <row r="114" spans="1:5" ht="14.25" x14ac:dyDescent="0.45">
      <c r="A114" s="727" t="s">
        <v>9402</v>
      </c>
      <c r="B114" s="728" t="s">
        <v>10343</v>
      </c>
      <c r="C114" s="729">
        <v>72</v>
      </c>
      <c r="D114" s="545">
        <v>69</v>
      </c>
      <c r="E114" s="637">
        <v>65</v>
      </c>
    </row>
    <row r="115" spans="1:5" ht="14.25" x14ac:dyDescent="0.45">
      <c r="A115" s="719"/>
      <c r="B115" s="164" t="s">
        <v>5932</v>
      </c>
      <c r="C115" s="501"/>
      <c r="D115" s="508"/>
      <c r="E115" s="510"/>
    </row>
    <row r="116" spans="1:5" ht="14.25" x14ac:dyDescent="0.45">
      <c r="A116" s="505" t="s">
        <v>3520</v>
      </c>
      <c r="B116" s="726" t="s">
        <v>3519</v>
      </c>
      <c r="C116" s="506">
        <v>80</v>
      </c>
      <c r="D116" s="487">
        <v>76</v>
      </c>
      <c r="E116" s="504">
        <f>D116*0.95</f>
        <v>72.2</v>
      </c>
    </row>
    <row r="117" spans="1:5" ht="14.25" x14ac:dyDescent="0.45">
      <c r="A117" s="505" t="s">
        <v>3522</v>
      </c>
      <c r="B117" s="726" t="s">
        <v>3521</v>
      </c>
      <c r="C117" s="506">
        <v>112</v>
      </c>
      <c r="D117" s="487">
        <v>107</v>
      </c>
      <c r="E117" s="504">
        <f t="shared" ref="E117:E180" si="3">D117*0.95</f>
        <v>101.64999999999999</v>
      </c>
    </row>
    <row r="118" spans="1:5" ht="14.25" x14ac:dyDescent="0.45">
      <c r="A118" s="505" t="s">
        <v>3524</v>
      </c>
      <c r="B118" s="726" t="s">
        <v>3523</v>
      </c>
      <c r="C118" s="506">
        <v>67</v>
      </c>
      <c r="D118" s="487">
        <v>64</v>
      </c>
      <c r="E118" s="504">
        <f t="shared" si="3"/>
        <v>60.8</v>
      </c>
    </row>
    <row r="119" spans="1:5" ht="14.25" x14ac:dyDescent="0.45">
      <c r="A119" s="505" t="s">
        <v>3526</v>
      </c>
      <c r="B119" s="726" t="s">
        <v>3525</v>
      </c>
      <c r="C119" s="506">
        <v>102</v>
      </c>
      <c r="D119" s="487">
        <v>97</v>
      </c>
      <c r="E119" s="504">
        <f t="shared" si="3"/>
        <v>92.149999999999991</v>
      </c>
    </row>
    <row r="120" spans="1:5" ht="14.25" x14ac:dyDescent="0.45">
      <c r="A120" s="505" t="s">
        <v>3531</v>
      </c>
      <c r="B120" s="726" t="s">
        <v>3530</v>
      </c>
      <c r="C120" s="506">
        <v>159</v>
      </c>
      <c r="D120" s="487">
        <v>150</v>
      </c>
      <c r="E120" s="504">
        <f t="shared" si="3"/>
        <v>142.5</v>
      </c>
    </row>
    <row r="121" spans="1:5" ht="14.25" x14ac:dyDescent="0.45">
      <c r="A121" s="505" t="s">
        <v>3533</v>
      </c>
      <c r="B121" s="726" t="s">
        <v>3532</v>
      </c>
      <c r="C121" s="506">
        <v>125</v>
      </c>
      <c r="D121" s="487">
        <v>119</v>
      </c>
      <c r="E121" s="504">
        <f t="shared" si="3"/>
        <v>113.05</v>
      </c>
    </row>
    <row r="122" spans="1:5" ht="14.25" x14ac:dyDescent="0.45">
      <c r="A122" s="505" t="s">
        <v>5537</v>
      </c>
      <c r="B122" s="726" t="s">
        <v>5603</v>
      </c>
      <c r="C122" s="506">
        <v>712</v>
      </c>
      <c r="D122" s="487">
        <v>676</v>
      </c>
      <c r="E122" s="504">
        <f t="shared" si="3"/>
        <v>642.19999999999993</v>
      </c>
    </row>
    <row r="123" spans="1:5" ht="14.25" x14ac:dyDescent="0.45">
      <c r="A123" s="505" t="s">
        <v>2129</v>
      </c>
      <c r="B123" s="726" t="s">
        <v>2872</v>
      </c>
      <c r="C123" s="506">
        <v>712</v>
      </c>
      <c r="D123" s="487">
        <v>676</v>
      </c>
      <c r="E123" s="504">
        <f t="shared" si="3"/>
        <v>642.19999999999993</v>
      </c>
    </row>
    <row r="124" spans="1:5" ht="14.25" x14ac:dyDescent="0.45">
      <c r="A124" s="505" t="s">
        <v>3528</v>
      </c>
      <c r="B124" s="726" t="s">
        <v>3527</v>
      </c>
      <c r="C124" s="506">
        <v>116</v>
      </c>
      <c r="D124" s="487">
        <v>110</v>
      </c>
      <c r="E124" s="504">
        <f t="shared" si="3"/>
        <v>104.5</v>
      </c>
    </row>
    <row r="125" spans="1:5" ht="14.25" x14ac:dyDescent="0.45">
      <c r="A125" s="505" t="s">
        <v>3529</v>
      </c>
      <c r="B125" s="726" t="s">
        <v>10032</v>
      </c>
      <c r="C125" s="506">
        <v>87</v>
      </c>
      <c r="D125" s="487">
        <v>83</v>
      </c>
      <c r="E125" s="504">
        <f t="shared" si="3"/>
        <v>78.849999999999994</v>
      </c>
    </row>
    <row r="126" spans="1:5" ht="14.25" x14ac:dyDescent="0.45">
      <c r="A126" s="505" t="s">
        <v>5542</v>
      </c>
      <c r="B126" s="726" t="s">
        <v>10033</v>
      </c>
      <c r="C126" s="506">
        <v>22</v>
      </c>
      <c r="D126" s="487">
        <v>21</v>
      </c>
      <c r="E126" s="504">
        <f t="shared" si="3"/>
        <v>19.95</v>
      </c>
    </row>
    <row r="127" spans="1:5" ht="14.25" x14ac:dyDescent="0.45">
      <c r="A127" s="505" t="s">
        <v>5636</v>
      </c>
      <c r="B127" s="726" t="s">
        <v>9210</v>
      </c>
      <c r="C127" s="506">
        <v>406</v>
      </c>
      <c r="D127" s="487">
        <v>386</v>
      </c>
      <c r="E127" s="504">
        <f t="shared" si="3"/>
        <v>366.7</v>
      </c>
    </row>
    <row r="128" spans="1:5" ht="14.25" x14ac:dyDescent="0.45">
      <c r="A128" s="505" t="s">
        <v>2577</v>
      </c>
      <c r="B128" s="726" t="s">
        <v>10034</v>
      </c>
      <c r="C128" s="506">
        <v>106</v>
      </c>
      <c r="D128" s="487">
        <v>101</v>
      </c>
      <c r="E128" s="504">
        <f t="shared" si="3"/>
        <v>95.949999999999989</v>
      </c>
    </row>
    <row r="129" spans="1:5" ht="14.25" x14ac:dyDescent="0.45">
      <c r="A129" s="505" t="s">
        <v>5547</v>
      </c>
      <c r="B129" s="726" t="s">
        <v>10035</v>
      </c>
      <c r="C129" s="506">
        <v>22</v>
      </c>
      <c r="D129" s="487">
        <v>21</v>
      </c>
      <c r="E129" s="504">
        <f t="shared" si="3"/>
        <v>19.95</v>
      </c>
    </row>
    <row r="130" spans="1:5" ht="14.25" x14ac:dyDescent="0.45">
      <c r="A130" s="505" t="s">
        <v>5548</v>
      </c>
      <c r="B130" s="726" t="s">
        <v>10036</v>
      </c>
      <c r="C130" s="506">
        <v>46</v>
      </c>
      <c r="D130" s="487">
        <v>44</v>
      </c>
      <c r="E130" s="504">
        <f t="shared" si="3"/>
        <v>41.8</v>
      </c>
    </row>
    <row r="131" spans="1:5" ht="14.25" x14ac:dyDescent="0.45">
      <c r="A131" s="505" t="s">
        <v>5637</v>
      </c>
      <c r="B131" s="726" t="s">
        <v>9211</v>
      </c>
      <c r="C131" s="506">
        <v>453</v>
      </c>
      <c r="D131" s="487">
        <v>429</v>
      </c>
      <c r="E131" s="504">
        <f t="shared" si="3"/>
        <v>407.54999999999995</v>
      </c>
    </row>
    <row r="132" spans="1:5" ht="14.25" x14ac:dyDescent="0.45">
      <c r="A132" s="505" t="s">
        <v>10037</v>
      </c>
      <c r="B132" s="726" t="s">
        <v>10038</v>
      </c>
      <c r="C132" s="506">
        <v>3543</v>
      </c>
      <c r="D132" s="487">
        <v>3365</v>
      </c>
      <c r="E132" s="504">
        <f t="shared" si="3"/>
        <v>3196.75</v>
      </c>
    </row>
    <row r="133" spans="1:5" ht="14.25" x14ac:dyDescent="0.45">
      <c r="A133" s="505" t="s">
        <v>5557</v>
      </c>
      <c r="B133" s="726" t="s">
        <v>10039</v>
      </c>
      <c r="C133" s="506">
        <v>27</v>
      </c>
      <c r="D133" s="487">
        <v>26</v>
      </c>
      <c r="E133" s="504">
        <f t="shared" si="3"/>
        <v>24.7</v>
      </c>
    </row>
    <row r="134" spans="1:5" ht="14.25" x14ac:dyDescent="0.45">
      <c r="A134" s="505" t="s">
        <v>5562</v>
      </c>
      <c r="B134" s="726" t="s">
        <v>10040</v>
      </c>
      <c r="C134" s="506">
        <v>33</v>
      </c>
      <c r="D134" s="487">
        <v>30</v>
      </c>
      <c r="E134" s="504">
        <f t="shared" si="3"/>
        <v>28.5</v>
      </c>
    </row>
    <row r="135" spans="1:5" ht="14.25" x14ac:dyDescent="0.45">
      <c r="A135" s="505" t="s">
        <v>5563</v>
      </c>
      <c r="B135" s="726" t="s">
        <v>10041</v>
      </c>
      <c r="C135" s="506">
        <v>13</v>
      </c>
      <c r="D135" s="487">
        <v>12</v>
      </c>
      <c r="E135" s="504">
        <f t="shared" si="3"/>
        <v>11.399999999999999</v>
      </c>
    </row>
    <row r="136" spans="1:5" ht="14.25" x14ac:dyDescent="0.45">
      <c r="A136" s="505" t="s">
        <v>3535</v>
      </c>
      <c r="B136" s="726" t="s">
        <v>3534</v>
      </c>
      <c r="C136" s="506">
        <v>45</v>
      </c>
      <c r="D136" s="487">
        <v>43</v>
      </c>
      <c r="E136" s="504">
        <f t="shared" si="3"/>
        <v>40.85</v>
      </c>
    </row>
    <row r="137" spans="1:5" ht="14.25" x14ac:dyDescent="0.45">
      <c r="A137" s="505" t="s">
        <v>1428</v>
      </c>
      <c r="B137" s="726" t="s">
        <v>3007</v>
      </c>
      <c r="C137" s="506">
        <v>57</v>
      </c>
      <c r="D137" s="487">
        <v>54</v>
      </c>
      <c r="E137" s="504">
        <f t="shared" si="3"/>
        <v>51.3</v>
      </c>
    </row>
    <row r="138" spans="1:5" ht="14.25" x14ac:dyDescent="0.45">
      <c r="A138" s="505" t="s">
        <v>1717</v>
      </c>
      <c r="B138" s="726" t="s">
        <v>1718</v>
      </c>
      <c r="C138" s="506">
        <v>35</v>
      </c>
      <c r="D138" s="487">
        <v>33</v>
      </c>
      <c r="E138" s="504">
        <f t="shared" si="3"/>
        <v>31.349999999999998</v>
      </c>
    </row>
    <row r="139" spans="1:5" ht="14.25" x14ac:dyDescent="0.45">
      <c r="A139" s="505" t="s">
        <v>4701</v>
      </c>
      <c r="B139" s="726" t="s">
        <v>5140</v>
      </c>
      <c r="C139" s="506">
        <v>45</v>
      </c>
      <c r="D139" s="487">
        <v>43</v>
      </c>
      <c r="E139" s="504">
        <f t="shared" si="3"/>
        <v>40.85</v>
      </c>
    </row>
    <row r="140" spans="1:5" ht="14.25" x14ac:dyDescent="0.45">
      <c r="A140" s="505" t="s">
        <v>1404</v>
      </c>
      <c r="B140" s="726" t="s">
        <v>5141</v>
      </c>
      <c r="C140" s="506">
        <v>45</v>
      </c>
      <c r="D140" s="487">
        <v>43</v>
      </c>
      <c r="E140" s="504">
        <f t="shared" si="3"/>
        <v>40.85</v>
      </c>
    </row>
    <row r="141" spans="1:5" ht="14.25" x14ac:dyDescent="0.45">
      <c r="A141" s="505" t="s">
        <v>5538</v>
      </c>
      <c r="B141" s="726" t="s">
        <v>2937</v>
      </c>
      <c r="C141" s="506">
        <v>35</v>
      </c>
      <c r="D141" s="487">
        <v>33</v>
      </c>
      <c r="E141" s="504">
        <f t="shared" si="3"/>
        <v>31.349999999999998</v>
      </c>
    </row>
    <row r="142" spans="1:5" ht="14.25" x14ac:dyDescent="0.45">
      <c r="A142" s="505" t="s">
        <v>3537</v>
      </c>
      <c r="B142" s="726" t="s">
        <v>3536</v>
      </c>
      <c r="C142" s="506">
        <v>35</v>
      </c>
      <c r="D142" s="487">
        <v>33</v>
      </c>
      <c r="E142" s="504">
        <f t="shared" si="3"/>
        <v>31.349999999999998</v>
      </c>
    </row>
    <row r="143" spans="1:5" ht="14.25" x14ac:dyDescent="0.45">
      <c r="A143" s="505" t="s">
        <v>1406</v>
      </c>
      <c r="B143" s="726" t="s">
        <v>5142</v>
      </c>
      <c r="C143" s="506">
        <v>45</v>
      </c>
      <c r="D143" s="487">
        <v>43</v>
      </c>
      <c r="E143" s="504">
        <f t="shared" si="3"/>
        <v>40.85</v>
      </c>
    </row>
    <row r="144" spans="1:5" ht="14.25" x14ac:dyDescent="0.45">
      <c r="A144" s="505" t="s">
        <v>5539</v>
      </c>
      <c r="B144" s="726" t="s">
        <v>5597</v>
      </c>
      <c r="C144" s="506">
        <v>4477</v>
      </c>
      <c r="D144" s="487">
        <v>4254</v>
      </c>
      <c r="E144" s="504">
        <f t="shared" si="3"/>
        <v>4041.2999999999997</v>
      </c>
    </row>
    <row r="145" spans="1:5" ht="14.25" x14ac:dyDescent="0.45">
      <c r="A145" s="505" t="s">
        <v>5927</v>
      </c>
      <c r="B145" s="726" t="s">
        <v>5933</v>
      </c>
      <c r="C145" s="506">
        <v>4081</v>
      </c>
      <c r="D145" s="487">
        <v>3878</v>
      </c>
      <c r="E145" s="504">
        <f t="shared" si="3"/>
        <v>3684.1</v>
      </c>
    </row>
    <row r="146" spans="1:5" ht="14.25" x14ac:dyDescent="0.45">
      <c r="A146" s="505" t="s">
        <v>5540</v>
      </c>
      <c r="B146" s="726" t="s">
        <v>1719</v>
      </c>
      <c r="C146" s="506">
        <v>45</v>
      </c>
      <c r="D146" s="487">
        <v>43</v>
      </c>
      <c r="E146" s="504">
        <f t="shared" si="3"/>
        <v>40.85</v>
      </c>
    </row>
    <row r="147" spans="1:5" ht="14.25" x14ac:dyDescent="0.45">
      <c r="A147" s="505" t="s">
        <v>1407</v>
      </c>
      <c r="B147" s="726" t="s">
        <v>3008</v>
      </c>
      <c r="C147" s="506">
        <v>57</v>
      </c>
      <c r="D147" s="487">
        <v>54</v>
      </c>
      <c r="E147" s="504">
        <f t="shared" si="3"/>
        <v>51.3</v>
      </c>
    </row>
    <row r="148" spans="1:5" ht="14.25" x14ac:dyDescent="0.45">
      <c r="A148" s="505" t="s">
        <v>5541</v>
      </c>
      <c r="B148" s="726" t="s">
        <v>1720</v>
      </c>
      <c r="C148" s="506">
        <v>45</v>
      </c>
      <c r="D148" s="487">
        <v>43</v>
      </c>
      <c r="E148" s="504">
        <f t="shared" si="3"/>
        <v>40.85</v>
      </c>
    </row>
    <row r="149" spans="1:5" ht="14.25" x14ac:dyDescent="0.45">
      <c r="A149" s="505" t="s">
        <v>4702</v>
      </c>
      <c r="B149" s="726" t="s">
        <v>4971</v>
      </c>
      <c r="C149" s="506">
        <v>361</v>
      </c>
      <c r="D149" s="487">
        <v>343</v>
      </c>
      <c r="E149" s="504">
        <f t="shared" si="3"/>
        <v>325.84999999999997</v>
      </c>
    </row>
    <row r="150" spans="1:5" ht="14.25" x14ac:dyDescent="0.45">
      <c r="A150" s="505" t="s">
        <v>3539</v>
      </c>
      <c r="B150" s="726" t="s">
        <v>3538</v>
      </c>
      <c r="C150" s="506">
        <v>57</v>
      </c>
      <c r="D150" s="487">
        <v>54</v>
      </c>
      <c r="E150" s="504">
        <f t="shared" si="3"/>
        <v>51.3</v>
      </c>
    </row>
    <row r="151" spans="1:5" ht="14.25" x14ac:dyDescent="0.45">
      <c r="A151" s="505" t="s">
        <v>1450</v>
      </c>
      <c r="B151" s="726" t="s">
        <v>1451</v>
      </c>
      <c r="C151" s="506">
        <v>67</v>
      </c>
      <c r="D151" s="487">
        <v>64</v>
      </c>
      <c r="E151" s="504">
        <f t="shared" si="3"/>
        <v>60.8</v>
      </c>
    </row>
    <row r="152" spans="1:5" ht="14.25" x14ac:dyDescent="0.45">
      <c r="A152" s="505" t="s">
        <v>4703</v>
      </c>
      <c r="B152" s="726" t="s">
        <v>5143</v>
      </c>
      <c r="C152" s="506">
        <v>57</v>
      </c>
      <c r="D152" s="487">
        <v>54</v>
      </c>
      <c r="E152" s="504">
        <f t="shared" si="3"/>
        <v>51.3</v>
      </c>
    </row>
    <row r="153" spans="1:5" ht="14.25" x14ac:dyDescent="0.45">
      <c r="A153" s="505" t="s">
        <v>4704</v>
      </c>
      <c r="B153" s="726" t="s">
        <v>5144</v>
      </c>
      <c r="C153" s="506">
        <v>406</v>
      </c>
      <c r="D153" s="487">
        <v>386</v>
      </c>
      <c r="E153" s="504">
        <f t="shared" si="3"/>
        <v>366.7</v>
      </c>
    </row>
    <row r="154" spans="1:5" ht="14.25" x14ac:dyDescent="0.45">
      <c r="A154" s="505" t="s">
        <v>4705</v>
      </c>
      <c r="B154" s="726" t="s">
        <v>5145</v>
      </c>
      <c r="C154" s="506">
        <v>67</v>
      </c>
      <c r="D154" s="487">
        <v>64</v>
      </c>
      <c r="E154" s="504">
        <f t="shared" si="3"/>
        <v>60.8</v>
      </c>
    </row>
    <row r="155" spans="1:5" ht="14.25" x14ac:dyDescent="0.45">
      <c r="A155" s="505" t="s">
        <v>1405</v>
      </c>
      <c r="B155" s="726" t="s">
        <v>5146</v>
      </c>
      <c r="C155" s="506">
        <v>57</v>
      </c>
      <c r="D155" s="487">
        <v>54</v>
      </c>
      <c r="E155" s="504">
        <f t="shared" si="3"/>
        <v>51.3</v>
      </c>
    </row>
    <row r="156" spans="1:5" ht="14.25" x14ac:dyDescent="0.45">
      <c r="A156" s="505" t="s">
        <v>5543</v>
      </c>
      <c r="B156" s="726" t="s">
        <v>1721</v>
      </c>
      <c r="C156" s="506">
        <v>22</v>
      </c>
      <c r="D156" s="487">
        <v>21</v>
      </c>
      <c r="E156" s="504">
        <f t="shared" si="3"/>
        <v>19.95</v>
      </c>
    </row>
    <row r="157" spans="1:5" ht="14.25" x14ac:dyDescent="0.45">
      <c r="A157" s="505" t="s">
        <v>4706</v>
      </c>
      <c r="B157" s="726" t="s">
        <v>5147</v>
      </c>
      <c r="C157" s="506">
        <v>351</v>
      </c>
      <c r="D157" s="487">
        <v>333</v>
      </c>
      <c r="E157" s="504">
        <f t="shared" si="3"/>
        <v>316.34999999999997</v>
      </c>
    </row>
    <row r="158" spans="1:5" ht="14.25" x14ac:dyDescent="0.45">
      <c r="A158" s="505" t="s">
        <v>3541</v>
      </c>
      <c r="B158" s="726" t="s">
        <v>3540</v>
      </c>
      <c r="C158" s="506">
        <v>45</v>
      </c>
      <c r="D158" s="487">
        <v>43</v>
      </c>
      <c r="E158" s="504">
        <f t="shared" si="3"/>
        <v>40.85</v>
      </c>
    </row>
    <row r="159" spans="1:5" ht="14.25" x14ac:dyDescent="0.45">
      <c r="A159" s="505" t="s">
        <v>4707</v>
      </c>
      <c r="B159" s="726" t="s">
        <v>5148</v>
      </c>
      <c r="C159" s="506">
        <v>67</v>
      </c>
      <c r="D159" s="487">
        <v>64</v>
      </c>
      <c r="E159" s="504">
        <f t="shared" si="3"/>
        <v>60.8</v>
      </c>
    </row>
    <row r="160" spans="1:5" ht="14.25" x14ac:dyDescent="0.45">
      <c r="A160" s="505" t="s">
        <v>1408</v>
      </c>
      <c r="B160" s="726" t="s">
        <v>5149</v>
      </c>
      <c r="C160" s="506">
        <v>57</v>
      </c>
      <c r="D160" s="487">
        <v>54</v>
      </c>
      <c r="E160" s="504">
        <f t="shared" si="3"/>
        <v>51.3</v>
      </c>
    </row>
    <row r="161" spans="1:5" ht="14.25" x14ac:dyDescent="0.45">
      <c r="A161" s="505" t="s">
        <v>5544</v>
      </c>
      <c r="B161" s="726" t="s">
        <v>1722</v>
      </c>
      <c r="C161" s="506">
        <v>35</v>
      </c>
      <c r="D161" s="487">
        <v>33</v>
      </c>
      <c r="E161" s="504">
        <f t="shared" si="3"/>
        <v>31.349999999999998</v>
      </c>
    </row>
    <row r="162" spans="1:5" ht="14.25" x14ac:dyDescent="0.45">
      <c r="A162" s="505" t="s">
        <v>1409</v>
      </c>
      <c r="B162" s="726" t="s">
        <v>3009</v>
      </c>
      <c r="C162" s="506">
        <v>67</v>
      </c>
      <c r="D162" s="487">
        <v>64</v>
      </c>
      <c r="E162" s="504">
        <f t="shared" si="3"/>
        <v>60.8</v>
      </c>
    </row>
    <row r="163" spans="1:5" ht="14.25" x14ac:dyDescent="0.45">
      <c r="A163" s="505" t="s">
        <v>5377</v>
      </c>
      <c r="B163" s="726" t="s">
        <v>5426</v>
      </c>
      <c r="C163" s="506">
        <v>3754</v>
      </c>
      <c r="D163" s="487">
        <v>3566</v>
      </c>
      <c r="E163" s="504">
        <f t="shared" si="3"/>
        <v>3387.7</v>
      </c>
    </row>
    <row r="164" spans="1:5" ht="14.25" x14ac:dyDescent="0.45">
      <c r="A164" s="505" t="s">
        <v>5545</v>
      </c>
      <c r="B164" s="726" t="s">
        <v>3010</v>
      </c>
      <c r="C164" s="506">
        <v>57</v>
      </c>
      <c r="D164" s="487">
        <v>54</v>
      </c>
      <c r="E164" s="504">
        <f t="shared" si="3"/>
        <v>51.3</v>
      </c>
    </row>
    <row r="165" spans="1:5" ht="14.25" x14ac:dyDescent="0.45">
      <c r="A165" s="505" t="s">
        <v>3543</v>
      </c>
      <c r="B165" s="726" t="s">
        <v>3542</v>
      </c>
      <c r="C165" s="506">
        <v>80</v>
      </c>
      <c r="D165" s="487">
        <v>76</v>
      </c>
      <c r="E165" s="504">
        <f t="shared" si="3"/>
        <v>72.2</v>
      </c>
    </row>
    <row r="166" spans="1:5" ht="14.25" x14ac:dyDescent="0.45">
      <c r="A166" s="505" t="s">
        <v>4708</v>
      </c>
      <c r="B166" s="726" t="s">
        <v>4972</v>
      </c>
      <c r="C166" s="506">
        <v>361</v>
      </c>
      <c r="D166" s="487">
        <v>343</v>
      </c>
      <c r="E166" s="504">
        <f t="shared" si="3"/>
        <v>325.84999999999997</v>
      </c>
    </row>
    <row r="167" spans="1:5" ht="14.25" x14ac:dyDescent="0.45">
      <c r="A167" s="505" t="s">
        <v>1430</v>
      </c>
      <c r="B167" s="726" t="s">
        <v>1429</v>
      </c>
      <c r="C167" s="506">
        <v>90</v>
      </c>
      <c r="D167" s="487">
        <v>86</v>
      </c>
      <c r="E167" s="504">
        <f t="shared" si="3"/>
        <v>81.7</v>
      </c>
    </row>
    <row r="168" spans="1:5" ht="14.25" x14ac:dyDescent="0.45">
      <c r="A168" s="505" t="s">
        <v>4709</v>
      </c>
      <c r="B168" s="726" t="s">
        <v>5150</v>
      </c>
      <c r="C168" s="506">
        <v>80</v>
      </c>
      <c r="D168" s="487">
        <v>76</v>
      </c>
      <c r="E168" s="504">
        <f t="shared" si="3"/>
        <v>72.2</v>
      </c>
    </row>
    <row r="169" spans="1:5" ht="14.25" x14ac:dyDescent="0.45">
      <c r="A169" s="505" t="s">
        <v>4710</v>
      </c>
      <c r="B169" s="726" t="s">
        <v>5151</v>
      </c>
      <c r="C169" s="506">
        <v>90</v>
      </c>
      <c r="D169" s="487">
        <v>86</v>
      </c>
      <c r="E169" s="504">
        <f t="shared" si="3"/>
        <v>81.7</v>
      </c>
    </row>
    <row r="170" spans="1:5" ht="14.25" x14ac:dyDescent="0.45">
      <c r="A170" s="505" t="s">
        <v>4711</v>
      </c>
      <c r="B170" s="726" t="s">
        <v>5152</v>
      </c>
      <c r="C170" s="506">
        <v>396</v>
      </c>
      <c r="D170" s="487">
        <v>376</v>
      </c>
      <c r="E170" s="504">
        <f t="shared" si="3"/>
        <v>357.2</v>
      </c>
    </row>
    <row r="171" spans="1:5" ht="14.25" x14ac:dyDescent="0.45">
      <c r="A171" s="505" t="s">
        <v>1431</v>
      </c>
      <c r="B171" s="726" t="s">
        <v>5153</v>
      </c>
      <c r="C171" s="506">
        <v>67</v>
      </c>
      <c r="D171" s="487">
        <v>64</v>
      </c>
      <c r="E171" s="504">
        <f t="shared" si="3"/>
        <v>60.8</v>
      </c>
    </row>
    <row r="172" spans="1:5" ht="14.25" x14ac:dyDescent="0.45">
      <c r="A172" s="505" t="s">
        <v>3545</v>
      </c>
      <c r="B172" s="726" t="s">
        <v>3544</v>
      </c>
      <c r="C172" s="506">
        <v>67</v>
      </c>
      <c r="D172" s="487">
        <v>64</v>
      </c>
      <c r="E172" s="504">
        <f t="shared" si="3"/>
        <v>60.8</v>
      </c>
    </row>
    <row r="173" spans="1:5" ht="14.25" x14ac:dyDescent="0.45">
      <c r="A173" s="505" t="s">
        <v>4712</v>
      </c>
      <c r="B173" s="726" t="s">
        <v>5154</v>
      </c>
      <c r="C173" s="506">
        <v>361</v>
      </c>
      <c r="D173" s="487">
        <v>343</v>
      </c>
      <c r="E173" s="504">
        <f t="shared" si="3"/>
        <v>325.84999999999997</v>
      </c>
    </row>
    <row r="174" spans="1:5" ht="14.25" x14ac:dyDescent="0.45">
      <c r="A174" s="505" t="s">
        <v>4713</v>
      </c>
      <c r="B174" s="726" t="s">
        <v>5155</v>
      </c>
      <c r="C174" s="506">
        <v>102</v>
      </c>
      <c r="D174" s="487">
        <v>97</v>
      </c>
      <c r="E174" s="504">
        <f t="shared" si="3"/>
        <v>92.149999999999991</v>
      </c>
    </row>
    <row r="175" spans="1:5" ht="14.25" x14ac:dyDescent="0.45">
      <c r="A175" s="505" t="s">
        <v>1410</v>
      </c>
      <c r="B175" s="726" t="s">
        <v>5156</v>
      </c>
      <c r="C175" s="506">
        <v>80</v>
      </c>
      <c r="D175" s="487">
        <v>76</v>
      </c>
      <c r="E175" s="504">
        <f t="shared" si="3"/>
        <v>72.2</v>
      </c>
    </row>
    <row r="176" spans="1:5" ht="14.25" x14ac:dyDescent="0.45">
      <c r="A176" s="505" t="s">
        <v>1433</v>
      </c>
      <c r="B176" s="726" t="s">
        <v>1432</v>
      </c>
      <c r="C176" s="506">
        <v>90</v>
      </c>
      <c r="D176" s="487">
        <v>86</v>
      </c>
      <c r="E176" s="504">
        <f t="shared" si="3"/>
        <v>81.7</v>
      </c>
    </row>
    <row r="177" spans="1:5" ht="14.25" x14ac:dyDescent="0.45">
      <c r="A177" s="505" t="s">
        <v>2786</v>
      </c>
      <c r="B177" s="726" t="s">
        <v>2787</v>
      </c>
      <c r="C177" s="506">
        <v>102</v>
      </c>
      <c r="D177" s="487">
        <v>97</v>
      </c>
      <c r="E177" s="504">
        <f t="shared" si="3"/>
        <v>92.149999999999991</v>
      </c>
    </row>
    <row r="178" spans="1:5" ht="14.25" x14ac:dyDescent="0.45">
      <c r="A178" s="505" t="s">
        <v>3547</v>
      </c>
      <c r="B178" s="726" t="s">
        <v>3546</v>
      </c>
      <c r="C178" s="506">
        <v>125</v>
      </c>
      <c r="D178" s="487">
        <v>119</v>
      </c>
      <c r="E178" s="504">
        <f t="shared" si="3"/>
        <v>113.05</v>
      </c>
    </row>
    <row r="179" spans="1:5" ht="14.25" x14ac:dyDescent="0.45">
      <c r="A179" s="505" t="s">
        <v>4714</v>
      </c>
      <c r="B179" s="726" t="s">
        <v>5021</v>
      </c>
      <c r="C179" s="506">
        <v>135</v>
      </c>
      <c r="D179" s="487">
        <v>129</v>
      </c>
      <c r="E179" s="504">
        <f t="shared" si="3"/>
        <v>122.55</v>
      </c>
    </row>
    <row r="180" spans="1:5" ht="14.25" x14ac:dyDescent="0.45">
      <c r="A180" s="505" t="s">
        <v>3548</v>
      </c>
      <c r="B180" s="726" t="s">
        <v>4235</v>
      </c>
      <c r="C180" s="506">
        <v>90</v>
      </c>
      <c r="D180" s="487">
        <v>86</v>
      </c>
      <c r="E180" s="504">
        <f t="shared" si="3"/>
        <v>81.7</v>
      </c>
    </row>
    <row r="181" spans="1:5" ht="14.25" x14ac:dyDescent="0.45">
      <c r="A181" s="505" t="s">
        <v>1452</v>
      </c>
      <c r="B181" s="726" t="s">
        <v>5157</v>
      </c>
      <c r="C181" s="506">
        <v>125</v>
      </c>
      <c r="D181" s="487">
        <v>119</v>
      </c>
      <c r="E181" s="504">
        <f t="shared" ref="E181:E213" si="4">D181*0.95</f>
        <v>113.05</v>
      </c>
    </row>
    <row r="182" spans="1:5" ht="14.25" x14ac:dyDescent="0.45">
      <c r="A182" s="505" t="s">
        <v>5551</v>
      </c>
      <c r="B182" s="726" t="s">
        <v>3011</v>
      </c>
      <c r="C182" s="506">
        <v>67</v>
      </c>
      <c r="D182" s="487">
        <v>64</v>
      </c>
      <c r="E182" s="504">
        <f t="shared" si="4"/>
        <v>60.8</v>
      </c>
    </row>
    <row r="183" spans="1:5" ht="14.25" x14ac:dyDescent="0.45">
      <c r="A183" s="505" t="s">
        <v>3550</v>
      </c>
      <c r="B183" s="726" t="s">
        <v>3549</v>
      </c>
      <c r="C183" s="506">
        <v>112</v>
      </c>
      <c r="D183" s="487">
        <v>107</v>
      </c>
      <c r="E183" s="504">
        <f t="shared" si="4"/>
        <v>101.64999999999999</v>
      </c>
    </row>
    <row r="184" spans="1:5" ht="14.25" x14ac:dyDescent="0.45">
      <c r="A184" s="505" t="s">
        <v>739</v>
      </c>
      <c r="B184" s="726" t="s">
        <v>738</v>
      </c>
      <c r="C184" s="506">
        <v>35</v>
      </c>
      <c r="D184" s="487">
        <v>33</v>
      </c>
      <c r="E184" s="504">
        <f t="shared" si="4"/>
        <v>31.349999999999998</v>
      </c>
    </row>
    <row r="185" spans="1:5" ht="14.25" x14ac:dyDescent="0.45">
      <c r="A185" s="505" t="s">
        <v>5378</v>
      </c>
      <c r="B185" s="726" t="s">
        <v>5428</v>
      </c>
      <c r="C185" s="506">
        <v>4308</v>
      </c>
      <c r="D185" s="487">
        <v>4093</v>
      </c>
      <c r="E185" s="504">
        <f t="shared" si="4"/>
        <v>3888.35</v>
      </c>
    </row>
    <row r="186" spans="1:5" ht="14.25" x14ac:dyDescent="0.45">
      <c r="A186" s="505" t="s">
        <v>5552</v>
      </c>
      <c r="B186" s="726" t="s">
        <v>5598</v>
      </c>
      <c r="C186" s="506">
        <v>22</v>
      </c>
      <c r="D186" s="487">
        <v>21</v>
      </c>
      <c r="E186" s="504">
        <f t="shared" si="4"/>
        <v>19.95</v>
      </c>
    </row>
    <row r="187" spans="1:5" ht="14.25" x14ac:dyDescent="0.45">
      <c r="A187" s="505" t="s">
        <v>5553</v>
      </c>
      <c r="B187" s="726" t="s">
        <v>740</v>
      </c>
      <c r="C187" s="506">
        <v>22</v>
      </c>
      <c r="D187" s="487">
        <v>21</v>
      </c>
      <c r="E187" s="504">
        <f t="shared" si="4"/>
        <v>19.95</v>
      </c>
    </row>
    <row r="188" spans="1:5" ht="14.25" x14ac:dyDescent="0.45">
      <c r="A188" s="505" t="s">
        <v>5554</v>
      </c>
      <c r="B188" s="726" t="s">
        <v>5605</v>
      </c>
      <c r="C188" s="506">
        <v>35</v>
      </c>
      <c r="D188" s="487">
        <v>33</v>
      </c>
      <c r="E188" s="504">
        <f t="shared" si="4"/>
        <v>31.349999999999998</v>
      </c>
    </row>
    <row r="189" spans="1:5" ht="14.25" x14ac:dyDescent="0.45">
      <c r="A189" s="505" t="s">
        <v>5556</v>
      </c>
      <c r="B189" s="726" t="s">
        <v>741</v>
      </c>
      <c r="C189" s="506">
        <v>22</v>
      </c>
      <c r="D189" s="487">
        <v>21</v>
      </c>
      <c r="E189" s="504">
        <f t="shared" si="4"/>
        <v>19.95</v>
      </c>
    </row>
    <row r="190" spans="1:5" ht="14.25" x14ac:dyDescent="0.45">
      <c r="A190" s="505" t="s">
        <v>5558</v>
      </c>
      <c r="B190" s="726" t="s">
        <v>1832</v>
      </c>
      <c r="C190" s="506">
        <v>35</v>
      </c>
      <c r="D190" s="487">
        <v>33</v>
      </c>
      <c r="E190" s="504">
        <f t="shared" si="4"/>
        <v>31.349999999999998</v>
      </c>
    </row>
    <row r="191" spans="1:5" ht="14.25" x14ac:dyDescent="0.45">
      <c r="A191" s="505" t="s">
        <v>5379</v>
      </c>
      <c r="B191" s="726" t="s">
        <v>5429</v>
      </c>
      <c r="C191" s="506">
        <v>4353</v>
      </c>
      <c r="D191" s="487">
        <v>4136</v>
      </c>
      <c r="E191" s="504">
        <f t="shared" si="4"/>
        <v>3929.2</v>
      </c>
    </row>
    <row r="192" spans="1:5" ht="14.25" x14ac:dyDescent="0.45">
      <c r="A192" s="505" t="s">
        <v>5559</v>
      </c>
      <c r="B192" s="726" t="s">
        <v>3332</v>
      </c>
      <c r="C192" s="506">
        <v>214</v>
      </c>
      <c r="D192" s="487">
        <v>204</v>
      </c>
      <c r="E192" s="504">
        <f t="shared" si="4"/>
        <v>193.79999999999998</v>
      </c>
    </row>
    <row r="193" spans="1:5" ht="14.25" x14ac:dyDescent="0.45">
      <c r="A193" s="505" t="s">
        <v>743</v>
      </c>
      <c r="B193" s="726" t="s">
        <v>742</v>
      </c>
      <c r="C193" s="506">
        <v>35</v>
      </c>
      <c r="D193" s="487">
        <v>33</v>
      </c>
      <c r="E193" s="504">
        <f t="shared" si="4"/>
        <v>31.349999999999998</v>
      </c>
    </row>
    <row r="194" spans="1:5" ht="14.25" x14ac:dyDescent="0.45">
      <c r="A194" s="505" t="s">
        <v>5560</v>
      </c>
      <c r="B194" s="726" t="s">
        <v>5606</v>
      </c>
      <c r="C194" s="506">
        <v>45</v>
      </c>
      <c r="D194" s="487">
        <v>43</v>
      </c>
      <c r="E194" s="504">
        <f t="shared" si="4"/>
        <v>40.85</v>
      </c>
    </row>
    <row r="195" spans="1:5" ht="14.25" x14ac:dyDescent="0.45">
      <c r="A195" s="505" t="s">
        <v>5561</v>
      </c>
      <c r="B195" s="726" t="s">
        <v>2132</v>
      </c>
      <c r="C195" s="506">
        <v>204</v>
      </c>
      <c r="D195" s="487">
        <v>193</v>
      </c>
      <c r="E195" s="504">
        <f t="shared" si="4"/>
        <v>183.35</v>
      </c>
    </row>
    <row r="196" spans="1:5" ht="14.25" x14ac:dyDescent="0.45">
      <c r="A196" s="505" t="s">
        <v>744</v>
      </c>
      <c r="B196" s="726" t="s">
        <v>3216</v>
      </c>
      <c r="C196" s="506">
        <v>35</v>
      </c>
      <c r="D196" s="487">
        <v>33</v>
      </c>
      <c r="E196" s="504">
        <f t="shared" si="4"/>
        <v>31.349999999999998</v>
      </c>
    </row>
    <row r="197" spans="1:5" ht="14.25" x14ac:dyDescent="0.45">
      <c r="A197" s="505" t="s">
        <v>2130</v>
      </c>
      <c r="B197" s="726" t="s">
        <v>5162</v>
      </c>
      <c r="C197" s="506">
        <v>406</v>
      </c>
      <c r="D197" s="487">
        <v>386</v>
      </c>
      <c r="E197" s="504">
        <f t="shared" si="4"/>
        <v>366.7</v>
      </c>
    </row>
    <row r="198" spans="1:5" ht="14.25" x14ac:dyDescent="0.45">
      <c r="A198" s="505" t="s">
        <v>5564</v>
      </c>
      <c r="B198" s="726" t="s">
        <v>1846</v>
      </c>
      <c r="C198" s="506">
        <v>35</v>
      </c>
      <c r="D198" s="487">
        <v>33</v>
      </c>
      <c r="E198" s="504">
        <f t="shared" si="4"/>
        <v>31.349999999999998</v>
      </c>
    </row>
    <row r="199" spans="1:5" ht="14.25" x14ac:dyDescent="0.45">
      <c r="A199" s="505" t="s">
        <v>5566</v>
      </c>
      <c r="B199" s="726" t="s">
        <v>3130</v>
      </c>
      <c r="C199" s="506">
        <v>45</v>
      </c>
      <c r="D199" s="487">
        <v>43</v>
      </c>
      <c r="E199" s="504">
        <f t="shared" si="4"/>
        <v>40.85</v>
      </c>
    </row>
    <row r="200" spans="1:5" ht="14.25" x14ac:dyDescent="0.45">
      <c r="A200" s="505" t="s">
        <v>9867</v>
      </c>
      <c r="B200" s="726" t="s">
        <v>3131</v>
      </c>
      <c r="C200" s="506">
        <v>57</v>
      </c>
      <c r="D200" s="487">
        <v>54</v>
      </c>
      <c r="E200" s="504">
        <f t="shared" si="4"/>
        <v>51.3</v>
      </c>
    </row>
    <row r="201" spans="1:5" ht="14.25" x14ac:dyDescent="0.45">
      <c r="A201" s="505" t="s">
        <v>5568</v>
      </c>
      <c r="B201" s="726" t="s">
        <v>745</v>
      </c>
      <c r="C201" s="506">
        <v>45</v>
      </c>
      <c r="D201" s="487">
        <v>43</v>
      </c>
      <c r="E201" s="504">
        <f t="shared" si="4"/>
        <v>40.85</v>
      </c>
    </row>
    <row r="202" spans="1:5" ht="14.25" x14ac:dyDescent="0.45">
      <c r="A202" s="736" t="s">
        <v>2131</v>
      </c>
      <c r="B202" s="736" t="s">
        <v>5163</v>
      </c>
      <c r="C202" s="506">
        <v>453</v>
      </c>
      <c r="D202" s="487">
        <v>429</v>
      </c>
      <c r="E202" s="504">
        <f t="shared" si="4"/>
        <v>407.54999999999995</v>
      </c>
    </row>
    <row r="203" spans="1:5" ht="14.25" x14ac:dyDescent="0.45">
      <c r="A203" s="736" t="s">
        <v>5569</v>
      </c>
      <c r="B203" s="736" t="s">
        <v>1453</v>
      </c>
      <c r="C203" s="506">
        <v>80</v>
      </c>
      <c r="D203" s="487">
        <v>76</v>
      </c>
      <c r="E203" s="504">
        <f t="shared" si="4"/>
        <v>72.2</v>
      </c>
    </row>
    <row r="204" spans="1:5" ht="14.25" x14ac:dyDescent="0.45">
      <c r="A204" s="736" t="s">
        <v>5570</v>
      </c>
      <c r="B204" s="736" t="s">
        <v>5604</v>
      </c>
      <c r="C204" s="506">
        <v>67</v>
      </c>
      <c r="D204" s="487">
        <v>64</v>
      </c>
      <c r="E204" s="504">
        <f t="shared" si="4"/>
        <v>60.8</v>
      </c>
    </row>
    <row r="205" spans="1:5" ht="14.25" x14ac:dyDescent="0.45">
      <c r="A205" s="736" t="s">
        <v>5571</v>
      </c>
      <c r="B205" s="736" t="s">
        <v>1454</v>
      </c>
      <c r="C205" s="506">
        <v>80</v>
      </c>
      <c r="D205" s="487">
        <v>76</v>
      </c>
      <c r="E205" s="504">
        <f t="shared" si="4"/>
        <v>72.2</v>
      </c>
    </row>
    <row r="206" spans="1:5" ht="14.25" x14ac:dyDescent="0.45">
      <c r="A206" s="736" t="s">
        <v>4241</v>
      </c>
      <c r="B206" s="736" t="s">
        <v>5934</v>
      </c>
      <c r="C206" s="506">
        <v>45</v>
      </c>
      <c r="D206" s="487">
        <v>43</v>
      </c>
      <c r="E206" s="504">
        <f t="shared" si="4"/>
        <v>40.85</v>
      </c>
    </row>
    <row r="207" spans="1:5" ht="14.25" x14ac:dyDescent="0.45">
      <c r="A207" s="736" t="s">
        <v>4243</v>
      </c>
      <c r="B207" s="736" t="s">
        <v>5599</v>
      </c>
      <c r="C207" s="506">
        <v>45</v>
      </c>
      <c r="D207" s="487">
        <v>43</v>
      </c>
      <c r="E207" s="504">
        <f t="shared" si="4"/>
        <v>40.85</v>
      </c>
    </row>
    <row r="208" spans="1:5" ht="14.25" x14ac:dyDescent="0.45">
      <c r="A208" s="736" t="s">
        <v>4260</v>
      </c>
      <c r="B208" s="736" t="s">
        <v>5935</v>
      </c>
      <c r="C208" s="506">
        <v>45</v>
      </c>
      <c r="D208" s="487">
        <v>43</v>
      </c>
      <c r="E208" s="504">
        <f t="shared" si="4"/>
        <v>40.85</v>
      </c>
    </row>
    <row r="209" spans="1:5" ht="14.25" x14ac:dyDescent="0.45">
      <c r="A209" s="736" t="s">
        <v>4261</v>
      </c>
      <c r="B209" s="736" t="s">
        <v>5600</v>
      </c>
      <c r="C209" s="506">
        <v>45</v>
      </c>
      <c r="D209" s="487">
        <v>43</v>
      </c>
      <c r="E209" s="504">
        <f t="shared" si="4"/>
        <v>40.85</v>
      </c>
    </row>
    <row r="210" spans="1:5" ht="14.25" x14ac:dyDescent="0.45">
      <c r="A210" s="736" t="s">
        <v>4242</v>
      </c>
      <c r="B210" s="736" t="s">
        <v>5936</v>
      </c>
      <c r="C210" s="506">
        <v>57</v>
      </c>
      <c r="D210" s="487">
        <v>54</v>
      </c>
      <c r="E210" s="504">
        <f t="shared" si="4"/>
        <v>51.3</v>
      </c>
    </row>
    <row r="211" spans="1:5" ht="14.25" x14ac:dyDescent="0.45">
      <c r="A211" s="736" t="s">
        <v>4244</v>
      </c>
      <c r="B211" s="736" t="s">
        <v>5601</v>
      </c>
      <c r="C211" s="506">
        <v>57</v>
      </c>
      <c r="D211" s="487">
        <v>54</v>
      </c>
      <c r="E211" s="504">
        <f t="shared" si="4"/>
        <v>51.3</v>
      </c>
    </row>
    <row r="212" spans="1:5" ht="14.25" x14ac:dyDescent="0.45">
      <c r="A212" s="736" t="s">
        <v>4262</v>
      </c>
      <c r="B212" s="736" t="s">
        <v>5937</v>
      </c>
      <c r="C212" s="506">
        <v>57</v>
      </c>
      <c r="D212" s="487">
        <v>54</v>
      </c>
      <c r="E212" s="504">
        <f t="shared" si="4"/>
        <v>51.3</v>
      </c>
    </row>
    <row r="213" spans="1:5" ht="14.25" x14ac:dyDescent="0.45">
      <c r="A213" s="736" t="s">
        <v>4263</v>
      </c>
      <c r="B213" s="736" t="s">
        <v>5602</v>
      </c>
      <c r="C213" s="506">
        <v>57</v>
      </c>
      <c r="D213" s="487">
        <v>54</v>
      </c>
      <c r="E213" s="504">
        <f t="shared" si="4"/>
        <v>51.3</v>
      </c>
    </row>
  </sheetData>
  <conditionalFormatting sqref="A7">
    <cfRule type="duplicateValues" dxfId="241" priority="24"/>
  </conditionalFormatting>
  <conditionalFormatting sqref="A8">
    <cfRule type="duplicateValues" dxfId="240" priority="7"/>
  </conditionalFormatting>
  <conditionalFormatting sqref="A9:A58 A80:A213">
    <cfRule type="duplicateValues" dxfId="239" priority="6"/>
  </conditionalFormatting>
  <conditionalFormatting sqref="A59">
    <cfRule type="duplicateValues" dxfId="238" priority="5"/>
  </conditionalFormatting>
  <conditionalFormatting sqref="B59">
    <cfRule type="duplicateValues" dxfId="237" priority="4"/>
  </conditionalFormatting>
  <conditionalFormatting sqref="C59:E59">
    <cfRule type="duplicateValues" dxfId="236" priority="3"/>
  </conditionalFormatting>
  <conditionalFormatting sqref="A59:A79">
    <cfRule type="duplicateValues" dxfId="235" priority="2"/>
  </conditionalFormatting>
  <conditionalFormatting sqref="A8:A213">
    <cfRule type="duplicateValues" dxfId="234" priority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20">
    <tabColor theme="9" tint="0.79998168889431442"/>
  </sheetPr>
  <dimension ref="A1:J589"/>
  <sheetViews>
    <sheetView zoomScale="70" zoomScaleNormal="70" workbookViewId="0">
      <selection activeCell="T26" sqref="T26"/>
    </sheetView>
  </sheetViews>
  <sheetFormatPr defaultRowHeight="12.75" x14ac:dyDescent="0.35"/>
  <cols>
    <col min="1" max="1" width="28.73046875" style="154" customWidth="1"/>
    <col min="2" max="2" width="68.3984375" style="166" bestFit="1" customWidth="1"/>
    <col min="3" max="5" width="10.3984375" style="166" bestFit="1" customWidth="1"/>
    <col min="6" max="10" width="9.1328125" style="253"/>
  </cols>
  <sheetData>
    <row r="1" spans="1:7" ht="14.25" x14ac:dyDescent="0.45">
      <c r="A1" t="s">
        <v>5442</v>
      </c>
      <c r="B1" s="102" t="s">
        <v>10064</v>
      </c>
    </row>
    <row r="2" spans="1:7" ht="14.25" x14ac:dyDescent="0.45">
      <c r="A2" s="259" t="s">
        <v>5444</v>
      </c>
      <c r="B2" s="112" t="s">
        <v>10065</v>
      </c>
    </row>
    <row r="3" spans="1:7" ht="14.25" x14ac:dyDescent="0.35">
      <c r="A3" s="260" t="s">
        <v>5445</v>
      </c>
      <c r="B3" s="106" t="s">
        <v>10066</v>
      </c>
    </row>
    <row r="4" spans="1:7" ht="14.25" x14ac:dyDescent="0.45">
      <c r="A4" s="259" t="s">
        <v>5446</v>
      </c>
      <c r="B4" s="104">
        <v>44986</v>
      </c>
    </row>
    <row r="5" spans="1:7" ht="14.25" x14ac:dyDescent="0.45">
      <c r="A5" s="260" t="s">
        <v>5447</v>
      </c>
      <c r="B5" s="107">
        <v>45016</v>
      </c>
    </row>
    <row r="6" spans="1:7" ht="14.25" x14ac:dyDescent="0.45">
      <c r="A6" s="259" t="s">
        <v>5448</v>
      </c>
      <c r="B6" s="104" t="s">
        <v>5449</v>
      </c>
    </row>
    <row r="7" spans="1:7" ht="13.15" thickBot="1" x14ac:dyDescent="0.4"/>
    <row r="8" spans="1:7" ht="31.5" x14ac:dyDescent="0.5">
      <c r="A8" s="123" t="s">
        <v>1080</v>
      </c>
      <c r="B8" s="124" t="s">
        <v>5456</v>
      </c>
      <c r="C8" s="652" t="s">
        <v>10061</v>
      </c>
      <c r="D8" s="653" t="s">
        <v>10067</v>
      </c>
      <c r="E8" s="654" t="s">
        <v>10068</v>
      </c>
    </row>
    <row r="9" spans="1:7" ht="31.5" x14ac:dyDescent="0.35">
      <c r="A9" s="655"/>
      <c r="B9" s="656" t="s">
        <v>2759</v>
      </c>
      <c r="C9" s="657" t="s">
        <v>10069</v>
      </c>
      <c r="D9" s="658" t="s">
        <v>10070</v>
      </c>
      <c r="E9" s="659" t="s">
        <v>10071</v>
      </c>
    </row>
    <row r="10" spans="1:7" ht="14.25" x14ac:dyDescent="0.45">
      <c r="A10" s="660" t="s">
        <v>1012</v>
      </c>
      <c r="B10" s="661" t="s">
        <v>1011</v>
      </c>
      <c r="C10" s="662">
        <f>ROUND(IF(G10="спеццена",F10,F10*0.65),1)</f>
        <v>11</v>
      </c>
      <c r="D10" s="662">
        <f>ROUND(IF(G10="спеццена",C10*0.97,F10*0.61),1)</f>
        <v>10.3</v>
      </c>
      <c r="E10" s="662">
        <f>ROUND(IF(G10="спеццена",D10*0.97,F10*0.56),1)</f>
        <v>9.4</v>
      </c>
      <c r="F10" s="253">
        <f>VLOOKUP(A10,ПРАЙС!E:M,8,0)</f>
        <v>16.850000000000001</v>
      </c>
      <c r="G10" s="33">
        <f>VLOOKUP(A10,ПРАЙС!E:AK,31,0)</f>
        <v>0</v>
      </c>
    </row>
    <row r="11" spans="1:7" ht="14.25" x14ac:dyDescent="0.45">
      <c r="A11" s="660" t="s">
        <v>1983</v>
      </c>
      <c r="B11" s="661" t="s">
        <v>2044</v>
      </c>
      <c r="C11" s="662">
        <f t="shared" ref="C11:C74" si="0">ROUND(IF(G11="спеццена",F11,F11*0.65),1)</f>
        <v>10.3</v>
      </c>
      <c r="D11" s="662">
        <f t="shared" ref="D11:D44" si="1">ROUND(IF(G11="спеццена",C11*0.97,F11*0.61),1)</f>
        <v>9.6</v>
      </c>
      <c r="E11" s="662">
        <f t="shared" ref="E11:E44" si="2">ROUND(IF(G11="спеццена",D11*0.97,F11*0.56),1)</f>
        <v>8.8000000000000007</v>
      </c>
      <c r="F11" s="253">
        <f>VLOOKUP(A11,ПРАЙС!E:M,8,0)</f>
        <v>15.79</v>
      </c>
      <c r="G11" s="33">
        <f>VLOOKUP(A11,ПРАЙС!E:AK,31,0)</f>
        <v>0</v>
      </c>
    </row>
    <row r="12" spans="1:7" ht="14.25" x14ac:dyDescent="0.45">
      <c r="A12" s="660" t="s">
        <v>1984</v>
      </c>
      <c r="B12" s="661" t="s">
        <v>2045</v>
      </c>
      <c r="C12" s="662">
        <f t="shared" si="0"/>
        <v>11.3</v>
      </c>
      <c r="D12" s="662">
        <f t="shared" si="1"/>
        <v>10.6</v>
      </c>
      <c r="E12" s="662">
        <f t="shared" si="2"/>
        <v>9.6999999999999993</v>
      </c>
      <c r="F12" s="253">
        <f>VLOOKUP(A12,ПРАЙС!E:M,8,0)</f>
        <v>17.37</v>
      </c>
      <c r="G12" s="33">
        <f>VLOOKUP(A12,ПРАЙС!E:AK,31,0)</f>
        <v>0</v>
      </c>
    </row>
    <row r="13" spans="1:7" ht="14.25" x14ac:dyDescent="0.45">
      <c r="A13" s="660" t="s">
        <v>1985</v>
      </c>
      <c r="B13" s="661" t="s">
        <v>2046</v>
      </c>
      <c r="C13" s="662">
        <f t="shared" si="0"/>
        <v>15.4</v>
      </c>
      <c r="D13" s="662">
        <f t="shared" si="1"/>
        <v>14.5</v>
      </c>
      <c r="E13" s="662">
        <f t="shared" si="2"/>
        <v>13.3</v>
      </c>
      <c r="F13" s="253">
        <f>VLOOKUP(A13,ПРАЙС!E:M,8,0)</f>
        <v>23.69</v>
      </c>
      <c r="G13" s="33">
        <f>VLOOKUP(A13,ПРАЙС!E:AK,31,0)</f>
        <v>0</v>
      </c>
    </row>
    <row r="14" spans="1:7" ht="14.25" x14ac:dyDescent="0.45">
      <c r="A14" s="660" t="s">
        <v>1986</v>
      </c>
      <c r="B14" s="661" t="s">
        <v>2047</v>
      </c>
      <c r="C14" s="662">
        <f t="shared" si="0"/>
        <v>20.9</v>
      </c>
      <c r="D14" s="662">
        <f t="shared" si="1"/>
        <v>19.600000000000001</v>
      </c>
      <c r="E14" s="662">
        <f t="shared" si="2"/>
        <v>18</v>
      </c>
      <c r="F14" s="253">
        <f>VLOOKUP(A14,ПРАЙС!E:M,8,0)</f>
        <v>32.119999999999997</v>
      </c>
      <c r="G14" s="33">
        <f>VLOOKUP(A14,ПРАЙС!E:AK,31,0)</f>
        <v>0</v>
      </c>
    </row>
    <row r="15" spans="1:7" ht="14.25" x14ac:dyDescent="0.45">
      <c r="A15" s="660" t="s">
        <v>1987</v>
      </c>
      <c r="B15" s="661" t="s">
        <v>2048</v>
      </c>
      <c r="C15" s="662">
        <f t="shared" si="0"/>
        <v>26.7</v>
      </c>
      <c r="D15" s="662">
        <f t="shared" si="1"/>
        <v>25.1</v>
      </c>
      <c r="E15" s="662">
        <f t="shared" si="2"/>
        <v>23</v>
      </c>
      <c r="F15" s="253">
        <f>VLOOKUP(A15,ПРАЙС!E:M,8,0)</f>
        <v>41.07</v>
      </c>
      <c r="G15" s="33">
        <f>VLOOKUP(A15,ПРАЙС!E:AK,31,0)</f>
        <v>0</v>
      </c>
    </row>
    <row r="16" spans="1:7" ht="14.25" x14ac:dyDescent="0.45">
      <c r="A16" s="660" t="s">
        <v>1988</v>
      </c>
      <c r="B16" s="661" t="s">
        <v>2049</v>
      </c>
      <c r="C16" s="662">
        <f t="shared" si="0"/>
        <v>33.200000000000003</v>
      </c>
      <c r="D16" s="662">
        <f t="shared" si="1"/>
        <v>31.2</v>
      </c>
      <c r="E16" s="662">
        <f t="shared" si="2"/>
        <v>28.6</v>
      </c>
      <c r="F16" s="253">
        <f>VLOOKUP(A16,ПРАЙС!E:M,8,0)</f>
        <v>51.07</v>
      </c>
      <c r="G16" s="33">
        <f>VLOOKUP(A16,ПРАЙС!E:AK,31,0)</f>
        <v>0</v>
      </c>
    </row>
    <row r="17" spans="1:7" ht="14.25" x14ac:dyDescent="0.45">
      <c r="A17" s="660" t="s">
        <v>1989</v>
      </c>
      <c r="B17" s="661" t="s">
        <v>2050</v>
      </c>
      <c r="C17" s="662">
        <f t="shared" si="0"/>
        <v>46.2</v>
      </c>
      <c r="D17" s="662">
        <f t="shared" si="1"/>
        <v>43.4</v>
      </c>
      <c r="E17" s="662">
        <f t="shared" si="2"/>
        <v>39.799999999999997</v>
      </c>
      <c r="F17" s="253">
        <f>VLOOKUP(A17,ПРАЙС!E:M,8,0)</f>
        <v>71.08</v>
      </c>
      <c r="G17" s="33">
        <f>VLOOKUP(A17,ПРАЙС!E:AK,31,0)</f>
        <v>0</v>
      </c>
    </row>
    <row r="18" spans="1:7" ht="14.25" x14ac:dyDescent="0.45">
      <c r="A18" s="660" t="s">
        <v>1026</v>
      </c>
      <c r="B18" s="661" t="s">
        <v>1025</v>
      </c>
      <c r="C18" s="662">
        <f t="shared" si="0"/>
        <v>15.7</v>
      </c>
      <c r="D18" s="662">
        <f t="shared" si="1"/>
        <v>14.8</v>
      </c>
      <c r="E18" s="662">
        <f t="shared" si="2"/>
        <v>13.6</v>
      </c>
      <c r="F18" s="253">
        <f>VLOOKUP(A18,ПРАЙС!E:M,8,0)</f>
        <v>24.22</v>
      </c>
      <c r="G18" s="33">
        <f>VLOOKUP(A18,ПРАЙС!E:AK,31,0)</f>
        <v>0</v>
      </c>
    </row>
    <row r="19" spans="1:7" ht="14.25" x14ac:dyDescent="0.45">
      <c r="A19" s="660" t="s">
        <v>1030</v>
      </c>
      <c r="B19" s="661" t="s">
        <v>1029</v>
      </c>
      <c r="C19" s="662">
        <f t="shared" si="0"/>
        <v>27.7</v>
      </c>
      <c r="D19" s="662">
        <f t="shared" si="1"/>
        <v>26</v>
      </c>
      <c r="E19" s="662">
        <f t="shared" si="2"/>
        <v>23.9</v>
      </c>
      <c r="F19" s="253">
        <f>VLOOKUP(A19,ПРАЙС!E:M,8,0)</f>
        <v>42.64</v>
      </c>
      <c r="G19" s="33">
        <f>VLOOKUP(A19,ПРАЙС!E:AK,31,0)</f>
        <v>0</v>
      </c>
    </row>
    <row r="20" spans="1:7" ht="14.25" x14ac:dyDescent="0.45">
      <c r="A20" s="660" t="s">
        <v>1032</v>
      </c>
      <c r="B20" s="661" t="s">
        <v>1031</v>
      </c>
      <c r="C20" s="662">
        <f t="shared" si="0"/>
        <v>41.1</v>
      </c>
      <c r="D20" s="662">
        <f t="shared" si="1"/>
        <v>38.5</v>
      </c>
      <c r="E20" s="662">
        <f t="shared" si="2"/>
        <v>35.4</v>
      </c>
      <c r="F20" s="253">
        <f>VLOOKUP(A20,ПРАЙС!E:M,8,0)</f>
        <v>63.18</v>
      </c>
      <c r="G20" s="33">
        <f>VLOOKUP(A20,ПРАЙС!E:AK,31,0)</f>
        <v>0</v>
      </c>
    </row>
    <row r="21" spans="1:7" ht="14.25" x14ac:dyDescent="0.45">
      <c r="A21" s="660" t="s">
        <v>1034</v>
      </c>
      <c r="B21" s="661" t="s">
        <v>1033</v>
      </c>
      <c r="C21" s="662">
        <f t="shared" si="0"/>
        <v>50.3</v>
      </c>
      <c r="D21" s="662">
        <f t="shared" si="1"/>
        <v>47.2</v>
      </c>
      <c r="E21" s="662">
        <f t="shared" si="2"/>
        <v>43.3</v>
      </c>
      <c r="F21" s="253">
        <f>VLOOKUP(A21,ПРАЙС!E:M,8,0)</f>
        <v>77.39</v>
      </c>
      <c r="G21" s="33">
        <f>VLOOKUP(A21,ПРАЙС!E:AK,31,0)</f>
        <v>0</v>
      </c>
    </row>
    <row r="22" spans="1:7" ht="14.25" x14ac:dyDescent="0.45">
      <c r="A22" s="660" t="s">
        <v>1036</v>
      </c>
      <c r="B22" s="661" t="s">
        <v>1035</v>
      </c>
      <c r="C22" s="662">
        <f t="shared" si="0"/>
        <v>75.3</v>
      </c>
      <c r="D22" s="662">
        <f t="shared" si="1"/>
        <v>70.7</v>
      </c>
      <c r="E22" s="662">
        <f t="shared" si="2"/>
        <v>64.900000000000006</v>
      </c>
      <c r="F22" s="253">
        <f>VLOOKUP(A22,ПРАЙС!E:M,8,0)</f>
        <v>115.82</v>
      </c>
      <c r="G22" s="33">
        <f>VLOOKUP(A22,ПРАЙС!E:AK,31,0)</f>
        <v>0</v>
      </c>
    </row>
    <row r="23" spans="1:7" ht="14.25" x14ac:dyDescent="0.45">
      <c r="A23" s="660" t="s">
        <v>1040</v>
      </c>
      <c r="B23" s="661" t="s">
        <v>1039</v>
      </c>
      <c r="C23" s="662">
        <f t="shared" si="0"/>
        <v>19.5</v>
      </c>
      <c r="D23" s="662">
        <f t="shared" si="1"/>
        <v>18.3</v>
      </c>
      <c r="E23" s="662">
        <f t="shared" si="2"/>
        <v>16.8</v>
      </c>
      <c r="F23" s="253">
        <f>VLOOKUP(A23,ПРАЙС!E:M,8,0)</f>
        <v>30.01</v>
      </c>
      <c r="G23" s="33">
        <f>VLOOKUP(A23,ПРАЙС!E:AK,31,0)</f>
        <v>0</v>
      </c>
    </row>
    <row r="24" spans="1:7" ht="14.25" x14ac:dyDescent="0.45">
      <c r="A24" s="660" t="s">
        <v>1044</v>
      </c>
      <c r="B24" s="661" t="s">
        <v>1043</v>
      </c>
      <c r="C24" s="662">
        <f t="shared" si="0"/>
        <v>31.8</v>
      </c>
      <c r="D24" s="662">
        <f t="shared" si="1"/>
        <v>29.9</v>
      </c>
      <c r="E24" s="662">
        <f t="shared" si="2"/>
        <v>27.4</v>
      </c>
      <c r="F24" s="253">
        <f>VLOOKUP(A24,ПРАЙС!E:M,8,0)</f>
        <v>48.97</v>
      </c>
      <c r="G24" s="33">
        <f>VLOOKUP(A24,ПРАЙС!E:AK,31,0)</f>
        <v>0</v>
      </c>
    </row>
    <row r="25" spans="1:7" ht="14.25" x14ac:dyDescent="0.45">
      <c r="A25" s="660" t="s">
        <v>1046</v>
      </c>
      <c r="B25" s="661" t="s">
        <v>1045</v>
      </c>
      <c r="C25" s="662">
        <f t="shared" si="0"/>
        <v>51.7</v>
      </c>
      <c r="D25" s="662">
        <f t="shared" si="1"/>
        <v>48.5</v>
      </c>
      <c r="E25" s="662">
        <f t="shared" si="2"/>
        <v>44.5</v>
      </c>
      <c r="F25" s="253">
        <f>VLOOKUP(A25,ПРАЙС!E:M,8,0)</f>
        <v>79.5</v>
      </c>
      <c r="G25" s="33">
        <f>VLOOKUP(A25,ПРАЙС!E:AK,31,0)</f>
        <v>0</v>
      </c>
    </row>
    <row r="26" spans="1:7" ht="14.25" x14ac:dyDescent="0.45">
      <c r="A26" s="660" t="s">
        <v>1050</v>
      </c>
      <c r="B26" s="661" t="s">
        <v>1049</v>
      </c>
      <c r="C26" s="662">
        <f t="shared" si="0"/>
        <v>78.400000000000006</v>
      </c>
      <c r="D26" s="662">
        <f t="shared" si="1"/>
        <v>73.5</v>
      </c>
      <c r="E26" s="662">
        <f t="shared" si="2"/>
        <v>67.5</v>
      </c>
      <c r="F26" s="253">
        <f>VLOOKUP(A26,ПРАЙС!E:M,8,0)</f>
        <v>120.56</v>
      </c>
      <c r="G26" s="33">
        <f>VLOOKUP(A26,ПРАЙС!E:AK,31,0)</f>
        <v>0</v>
      </c>
    </row>
    <row r="27" spans="1:7" ht="14.25" x14ac:dyDescent="0.45">
      <c r="A27" s="660" t="s">
        <v>1052</v>
      </c>
      <c r="B27" s="661" t="s">
        <v>1051</v>
      </c>
      <c r="C27" s="662">
        <f t="shared" si="0"/>
        <v>118.4</v>
      </c>
      <c r="D27" s="662">
        <f t="shared" si="1"/>
        <v>111.1</v>
      </c>
      <c r="E27" s="662">
        <f t="shared" si="2"/>
        <v>102</v>
      </c>
      <c r="F27" s="253">
        <f>VLOOKUP(A27,ПРАЙС!E:M,8,0)</f>
        <v>182.16</v>
      </c>
      <c r="G27" s="33">
        <f>VLOOKUP(A27,ПРАЙС!E:AK,31,0)</f>
        <v>0</v>
      </c>
    </row>
    <row r="28" spans="1:7" ht="14.25" x14ac:dyDescent="0.45">
      <c r="A28" s="660" t="s">
        <v>1990</v>
      </c>
      <c r="B28" s="661" t="s">
        <v>3260</v>
      </c>
      <c r="C28" s="662">
        <f t="shared" si="0"/>
        <v>68.400000000000006</v>
      </c>
      <c r="D28" s="662">
        <f t="shared" si="1"/>
        <v>64.2</v>
      </c>
      <c r="E28" s="662">
        <f t="shared" si="2"/>
        <v>59</v>
      </c>
      <c r="F28" s="253">
        <f>VLOOKUP(A28,ПРАЙС!E:M,8,0)</f>
        <v>105.3</v>
      </c>
      <c r="G28" s="33">
        <f>VLOOKUP(A28,ПРАЙС!E:AK,31,0)</f>
        <v>0</v>
      </c>
    </row>
    <row r="29" spans="1:7" ht="14.25" x14ac:dyDescent="0.45">
      <c r="A29" s="660" t="s">
        <v>1991</v>
      </c>
      <c r="B29" s="661" t="s">
        <v>3261</v>
      </c>
      <c r="C29" s="662">
        <f t="shared" si="0"/>
        <v>88.3</v>
      </c>
      <c r="D29" s="662">
        <f t="shared" si="1"/>
        <v>82.9</v>
      </c>
      <c r="E29" s="662">
        <f t="shared" si="2"/>
        <v>76.099999999999994</v>
      </c>
      <c r="F29" s="253">
        <f>VLOOKUP(A29,ПРАЙС!E:M,8,0)</f>
        <v>135.83000000000001</v>
      </c>
      <c r="G29" s="33">
        <f>VLOOKUP(A29,ПРАЙС!E:AK,31,0)</f>
        <v>0</v>
      </c>
    </row>
    <row r="30" spans="1:7" ht="14.25" x14ac:dyDescent="0.45">
      <c r="A30" s="660" t="s">
        <v>1992</v>
      </c>
      <c r="B30" s="661" t="s">
        <v>3262</v>
      </c>
      <c r="C30" s="662">
        <f t="shared" si="0"/>
        <v>114.3</v>
      </c>
      <c r="D30" s="662">
        <f t="shared" si="1"/>
        <v>107.3</v>
      </c>
      <c r="E30" s="662">
        <f t="shared" si="2"/>
        <v>98.5</v>
      </c>
      <c r="F30" s="253">
        <f>VLOOKUP(A30,ПРАЙС!E:M,8,0)</f>
        <v>175.84</v>
      </c>
      <c r="G30" s="33">
        <f>VLOOKUP(A30,ПРАЙС!E:AK,31,0)</f>
        <v>0</v>
      </c>
    </row>
    <row r="31" spans="1:7" ht="14.25" x14ac:dyDescent="0.45">
      <c r="A31" s="660" t="s">
        <v>1993</v>
      </c>
      <c r="B31" s="661" t="s">
        <v>3263</v>
      </c>
      <c r="C31" s="662">
        <f t="shared" si="0"/>
        <v>160.19999999999999</v>
      </c>
      <c r="D31" s="662">
        <f t="shared" si="1"/>
        <v>150.30000000000001</v>
      </c>
      <c r="E31" s="662">
        <f t="shared" si="2"/>
        <v>138</v>
      </c>
      <c r="F31" s="253">
        <f>VLOOKUP(A31,ПРАЙС!E:M,8,0)</f>
        <v>246.39</v>
      </c>
      <c r="G31" s="33">
        <f>VLOOKUP(A31,ПРАЙС!E:AK,31,0)</f>
        <v>0</v>
      </c>
    </row>
    <row r="32" spans="1:7" ht="14.25" x14ac:dyDescent="0.45">
      <c r="A32" s="660" t="s">
        <v>2680</v>
      </c>
      <c r="B32" s="661" t="s">
        <v>3255</v>
      </c>
      <c r="C32" s="662">
        <f t="shared" si="0"/>
        <v>22.2</v>
      </c>
      <c r="D32" s="662">
        <f t="shared" si="1"/>
        <v>20.9</v>
      </c>
      <c r="E32" s="662">
        <f t="shared" si="2"/>
        <v>19.2</v>
      </c>
      <c r="F32" s="253">
        <f>VLOOKUP(A32,ПРАЙС!E:M,8,0)</f>
        <v>34.22</v>
      </c>
      <c r="G32" s="33">
        <f>VLOOKUP(A32,ПРАЙС!E:AK,31,0)</f>
        <v>0</v>
      </c>
    </row>
    <row r="33" spans="1:7" ht="14.25" x14ac:dyDescent="0.45">
      <c r="A33" s="660" t="s">
        <v>2681</v>
      </c>
      <c r="B33" s="661" t="s">
        <v>3254</v>
      </c>
      <c r="C33" s="662">
        <f t="shared" si="0"/>
        <v>30.8</v>
      </c>
      <c r="D33" s="662">
        <f t="shared" si="1"/>
        <v>28.9</v>
      </c>
      <c r="E33" s="662">
        <f t="shared" si="2"/>
        <v>26.5</v>
      </c>
      <c r="F33" s="253">
        <f>VLOOKUP(A33,ПРАЙС!E:M,8,0)</f>
        <v>47.38</v>
      </c>
      <c r="G33" s="33">
        <f>VLOOKUP(A33,ПРАЙС!E:AK,31,0)</f>
        <v>0</v>
      </c>
    </row>
    <row r="34" spans="1:7" ht="14.25" x14ac:dyDescent="0.45">
      <c r="A34" s="660" t="s">
        <v>2682</v>
      </c>
      <c r="B34" s="661" t="s">
        <v>3256</v>
      </c>
      <c r="C34" s="662">
        <f t="shared" si="0"/>
        <v>44.5</v>
      </c>
      <c r="D34" s="662">
        <f t="shared" si="1"/>
        <v>41.7</v>
      </c>
      <c r="E34" s="662">
        <f t="shared" si="2"/>
        <v>38.299999999999997</v>
      </c>
      <c r="F34" s="253">
        <f>VLOOKUP(A34,ПРАЙС!E:M,8,0)</f>
        <v>68.44</v>
      </c>
      <c r="G34" s="33">
        <f>VLOOKUP(A34,ПРАЙС!E:AK,31,0)</f>
        <v>0</v>
      </c>
    </row>
    <row r="35" spans="1:7" ht="14.25" x14ac:dyDescent="0.45">
      <c r="A35" s="660" t="s">
        <v>2683</v>
      </c>
      <c r="B35" s="661" t="s">
        <v>3257</v>
      </c>
      <c r="C35" s="662">
        <f t="shared" si="0"/>
        <v>58.2</v>
      </c>
      <c r="D35" s="662">
        <f t="shared" si="1"/>
        <v>54.6</v>
      </c>
      <c r="E35" s="662">
        <f t="shared" si="2"/>
        <v>50.1</v>
      </c>
      <c r="F35" s="253">
        <f>VLOOKUP(A35,ПРАЙС!E:M,8,0)</f>
        <v>89.5</v>
      </c>
      <c r="G35" s="33">
        <f>VLOOKUP(A35,ПРАЙС!E:AK,31,0)</f>
        <v>0</v>
      </c>
    </row>
    <row r="36" spans="1:7" ht="14.25" x14ac:dyDescent="0.45">
      <c r="A36" s="660" t="s">
        <v>2684</v>
      </c>
      <c r="B36" s="661" t="s">
        <v>3258</v>
      </c>
      <c r="C36" s="662">
        <f t="shared" si="0"/>
        <v>66.7</v>
      </c>
      <c r="D36" s="662">
        <f t="shared" si="1"/>
        <v>62.6</v>
      </c>
      <c r="E36" s="662">
        <f t="shared" si="2"/>
        <v>57.5</v>
      </c>
      <c r="F36" s="253">
        <f>VLOOKUP(A36,ПРАЙС!E:M,8,0)</f>
        <v>102.66</v>
      </c>
      <c r="G36" s="33">
        <f>VLOOKUP(A36,ПРАЙС!E:AK,31,0)</f>
        <v>0</v>
      </c>
    </row>
    <row r="37" spans="1:7" ht="14.25" x14ac:dyDescent="0.45">
      <c r="A37" s="660" t="s">
        <v>5219</v>
      </c>
      <c r="B37" s="661" t="s">
        <v>10043</v>
      </c>
      <c r="C37" s="662">
        <f t="shared" si="0"/>
        <v>11.6</v>
      </c>
      <c r="D37" s="662">
        <f t="shared" si="1"/>
        <v>10.9</v>
      </c>
      <c r="E37" s="662">
        <f t="shared" si="2"/>
        <v>10</v>
      </c>
      <c r="F37" s="253">
        <f>VLOOKUP(A37,ПРАЙС!E:M,8,0)</f>
        <v>17.899999999999999</v>
      </c>
      <c r="G37" s="33">
        <f>VLOOKUP(A37,ПРАЙС!E:AK,31,0)</f>
        <v>0</v>
      </c>
    </row>
    <row r="38" spans="1:7" ht="14.25" x14ac:dyDescent="0.45">
      <c r="A38" s="660" t="s">
        <v>5220</v>
      </c>
      <c r="B38" s="661" t="s">
        <v>10044</v>
      </c>
      <c r="C38" s="662">
        <f t="shared" si="0"/>
        <v>12</v>
      </c>
      <c r="D38" s="662">
        <f t="shared" si="1"/>
        <v>11.2</v>
      </c>
      <c r="E38" s="662">
        <f t="shared" si="2"/>
        <v>10.3</v>
      </c>
      <c r="F38" s="253">
        <f>VLOOKUP(A38,ПРАЙС!E:M,8,0)</f>
        <v>18.43</v>
      </c>
      <c r="G38" s="33">
        <f>VLOOKUP(A38,ПРАЙС!E:AK,31,0)</f>
        <v>0</v>
      </c>
    </row>
    <row r="39" spans="1:7" ht="14.25" x14ac:dyDescent="0.45">
      <c r="A39" s="660" t="s">
        <v>4597</v>
      </c>
      <c r="B39" s="661" t="s">
        <v>10072</v>
      </c>
      <c r="C39" s="662">
        <f t="shared" si="0"/>
        <v>18.100000000000001</v>
      </c>
      <c r="D39" s="662">
        <f t="shared" si="1"/>
        <v>17</v>
      </c>
      <c r="E39" s="662">
        <f t="shared" si="2"/>
        <v>15.6</v>
      </c>
      <c r="F39" s="253">
        <f>VLOOKUP(A39,ПРАЙС!E:M,8,0)</f>
        <v>27.9</v>
      </c>
      <c r="G39" s="33">
        <f>VLOOKUP(A39,ПРАЙС!E:AK,31,0)</f>
        <v>0</v>
      </c>
    </row>
    <row r="40" spans="1:7" ht="14.25" x14ac:dyDescent="0.45">
      <c r="A40" s="660" t="s">
        <v>4598</v>
      </c>
      <c r="B40" s="661" t="s">
        <v>10073</v>
      </c>
      <c r="C40" s="662">
        <f t="shared" si="0"/>
        <v>24.6</v>
      </c>
      <c r="D40" s="662">
        <f t="shared" si="1"/>
        <v>23.1</v>
      </c>
      <c r="E40" s="662">
        <f t="shared" si="2"/>
        <v>21.2</v>
      </c>
      <c r="F40" s="253">
        <f>VLOOKUP(A40,ПРАЙС!E:M,8,0)</f>
        <v>37.9</v>
      </c>
      <c r="G40" s="33">
        <f>VLOOKUP(A40,ПРАЙС!E:AK,31,0)</f>
        <v>0</v>
      </c>
    </row>
    <row r="41" spans="1:7" ht="14.25" x14ac:dyDescent="0.45">
      <c r="A41" s="660" t="s">
        <v>4823</v>
      </c>
      <c r="B41" s="661" t="s">
        <v>10074</v>
      </c>
      <c r="C41" s="662">
        <f t="shared" si="0"/>
        <v>29.4</v>
      </c>
      <c r="D41" s="662">
        <f t="shared" si="1"/>
        <v>27.6</v>
      </c>
      <c r="E41" s="662">
        <f t="shared" si="2"/>
        <v>25.4</v>
      </c>
      <c r="F41" s="253">
        <f>VLOOKUP(A41,ПРАЙС!E:M,8,0)</f>
        <v>45.28</v>
      </c>
      <c r="G41" s="33">
        <f>VLOOKUP(A41,ПРАЙС!E:AK,31,0)</f>
        <v>0</v>
      </c>
    </row>
    <row r="42" spans="1:7" ht="14.25" x14ac:dyDescent="0.45">
      <c r="A42" s="660" t="s">
        <v>4599</v>
      </c>
      <c r="B42" s="661" t="s">
        <v>10075</v>
      </c>
      <c r="C42" s="662">
        <f t="shared" si="0"/>
        <v>40.700000000000003</v>
      </c>
      <c r="D42" s="662">
        <f t="shared" si="1"/>
        <v>38.200000000000003</v>
      </c>
      <c r="E42" s="662">
        <f t="shared" si="2"/>
        <v>35.1</v>
      </c>
      <c r="F42" s="253">
        <f>VLOOKUP(A42,ПРАЙС!E:M,8,0)</f>
        <v>62.65</v>
      </c>
      <c r="G42" s="33">
        <f>VLOOKUP(A42,ПРАЙС!E:AK,31,0)</f>
        <v>0</v>
      </c>
    </row>
    <row r="43" spans="1:7" ht="14.25" x14ac:dyDescent="0.45">
      <c r="A43" s="660" t="s">
        <v>5221</v>
      </c>
      <c r="B43" s="661" t="s">
        <v>10076</v>
      </c>
      <c r="C43" s="662">
        <f t="shared" si="0"/>
        <v>61.9</v>
      </c>
      <c r="D43" s="662">
        <f t="shared" si="1"/>
        <v>58.1</v>
      </c>
      <c r="E43" s="662">
        <f t="shared" si="2"/>
        <v>53.4</v>
      </c>
      <c r="F43" s="253">
        <f>VLOOKUP(A43,ПРАЙС!E:M,8,0)</f>
        <v>95.29</v>
      </c>
      <c r="G43" s="33">
        <f>VLOOKUP(A43,ПРАЙС!E:AK,31,0)</f>
        <v>0</v>
      </c>
    </row>
    <row r="44" spans="1:7" ht="14.25" x14ac:dyDescent="0.45">
      <c r="A44" s="660" t="s">
        <v>141</v>
      </c>
      <c r="B44" s="661" t="s">
        <v>1572</v>
      </c>
      <c r="C44" s="662">
        <f t="shared" si="0"/>
        <v>155.4</v>
      </c>
      <c r="D44" s="662">
        <f t="shared" si="1"/>
        <v>145.80000000000001</v>
      </c>
      <c r="E44" s="662">
        <f t="shared" si="2"/>
        <v>133.9</v>
      </c>
      <c r="F44" s="253">
        <f>VLOOKUP(A44,ПРАЙС!E:M,8,0)</f>
        <v>239.03</v>
      </c>
      <c r="G44" s="33">
        <f>VLOOKUP(A44,ПРАЙС!E:AK,31,0)</f>
        <v>0</v>
      </c>
    </row>
    <row r="45" spans="1:7" ht="15.75" x14ac:dyDescent="0.35">
      <c r="A45" s="655"/>
      <c r="B45" s="656" t="s">
        <v>498</v>
      </c>
      <c r="C45" s="656"/>
      <c r="D45" s="656"/>
      <c r="E45" s="656"/>
      <c r="F45" s="253" t="e">
        <f>VLOOKUP(A45,ПРАЙС!E:M,8,0)</f>
        <v>#N/A</v>
      </c>
      <c r="G45" s="33" t="e">
        <f>VLOOKUP(A45,ПРАЙС!E:AK,31,0)</f>
        <v>#N/A</v>
      </c>
    </row>
    <row r="46" spans="1:7" ht="14.25" x14ac:dyDescent="0.45">
      <c r="A46" s="660" t="s">
        <v>5612</v>
      </c>
      <c r="B46" s="661" t="s">
        <v>9207</v>
      </c>
      <c r="C46" s="662">
        <f t="shared" si="0"/>
        <v>265.89999999999998</v>
      </c>
      <c r="D46" s="662">
        <f t="shared" ref="D46:D62" si="3">ROUND(IF(G46="спеццена",C46*0.97,F46*0.61),1)</f>
        <v>249.5</v>
      </c>
      <c r="E46" s="662">
        <f t="shared" ref="E46:E62" si="4">ROUND(IF(G46="спеццена",D46*0.97,F46*0.56),1)</f>
        <v>229.1</v>
      </c>
      <c r="F46" s="253">
        <f>VLOOKUP(A46,ПРАЙС!E:M,8,0)</f>
        <v>409.07</v>
      </c>
      <c r="G46" s="33">
        <f>VLOOKUP(A46,ПРАЙС!E:AK,31,0)</f>
        <v>0</v>
      </c>
    </row>
    <row r="47" spans="1:7" ht="14.25" x14ac:dyDescent="0.45">
      <c r="A47" s="660" t="s">
        <v>2660</v>
      </c>
      <c r="B47" s="661" t="s">
        <v>3134</v>
      </c>
      <c r="C47" s="662">
        <f t="shared" si="0"/>
        <v>236.8</v>
      </c>
      <c r="D47" s="662">
        <f t="shared" si="3"/>
        <v>222.2</v>
      </c>
      <c r="E47" s="662">
        <f t="shared" si="4"/>
        <v>204</v>
      </c>
      <c r="F47" s="253">
        <f>VLOOKUP(A47,ПРАЙС!E:M,8,0)</f>
        <v>364.33</v>
      </c>
      <c r="G47" s="33">
        <f>VLOOKUP(A47,ПРАЙС!E:AK,31,0)</f>
        <v>0</v>
      </c>
    </row>
    <row r="48" spans="1:7" ht="14.25" x14ac:dyDescent="0.45">
      <c r="A48" s="660" t="s">
        <v>4175</v>
      </c>
      <c r="B48" s="661" t="s">
        <v>4817</v>
      </c>
      <c r="C48" s="662">
        <f t="shared" si="0"/>
        <v>1137.9000000000001</v>
      </c>
      <c r="D48" s="662">
        <f t="shared" si="3"/>
        <v>1067.8</v>
      </c>
      <c r="E48" s="662">
        <f t="shared" si="4"/>
        <v>980.3</v>
      </c>
      <c r="F48" s="253">
        <f>VLOOKUP(A48,ПРАЙС!E:M,8,0)</f>
        <v>1750.55</v>
      </c>
      <c r="G48" s="33">
        <f>VLOOKUP(A48,ПРАЙС!E:AK,31,0)</f>
        <v>0</v>
      </c>
    </row>
    <row r="49" spans="1:7" ht="14.25" x14ac:dyDescent="0.45">
      <c r="A49" s="660" t="s">
        <v>3554</v>
      </c>
      <c r="B49" s="661" t="s">
        <v>3553</v>
      </c>
      <c r="C49" s="662">
        <f t="shared" si="0"/>
        <v>148.9</v>
      </c>
      <c r="D49" s="662">
        <f t="shared" si="3"/>
        <v>139.69999999999999</v>
      </c>
      <c r="E49" s="662">
        <f t="shared" si="4"/>
        <v>128.30000000000001</v>
      </c>
      <c r="F49" s="253">
        <f>VLOOKUP(A49,ПРАЙС!E:M,8,0)</f>
        <v>229.02</v>
      </c>
      <c r="G49" s="33">
        <f>VLOOKUP(A49,ПРАЙС!E:AK,31,0)</f>
        <v>0</v>
      </c>
    </row>
    <row r="50" spans="1:7" ht="14.25" x14ac:dyDescent="0.45">
      <c r="A50" s="660" t="s">
        <v>3556</v>
      </c>
      <c r="B50" s="661" t="s">
        <v>3555</v>
      </c>
      <c r="C50" s="662">
        <f t="shared" si="0"/>
        <v>184.8</v>
      </c>
      <c r="D50" s="662">
        <f t="shared" si="3"/>
        <v>173.4</v>
      </c>
      <c r="E50" s="662">
        <f t="shared" si="4"/>
        <v>159.19999999999999</v>
      </c>
      <c r="F50" s="253">
        <f>VLOOKUP(A50,ПРАЙС!E:M,8,0)</f>
        <v>284.3</v>
      </c>
      <c r="G50" s="33">
        <f>VLOOKUP(A50,ПРАЙС!E:AK,31,0)</f>
        <v>0</v>
      </c>
    </row>
    <row r="51" spans="1:7" ht="14.25" x14ac:dyDescent="0.45">
      <c r="A51" s="660" t="s">
        <v>139</v>
      </c>
      <c r="B51" s="661" t="s">
        <v>1565</v>
      </c>
      <c r="C51" s="662">
        <f t="shared" si="0"/>
        <v>134.1</v>
      </c>
      <c r="D51" s="662">
        <f t="shared" si="3"/>
        <v>125.9</v>
      </c>
      <c r="E51" s="662">
        <f t="shared" si="4"/>
        <v>115.6</v>
      </c>
      <c r="F51" s="253">
        <f>VLOOKUP(A51,ПРАЙС!E:M,8,0)</f>
        <v>206.38</v>
      </c>
      <c r="G51" s="33">
        <f>VLOOKUP(A51,ПРАЙС!E:AK,31,0)</f>
        <v>0</v>
      </c>
    </row>
    <row r="52" spans="1:7" ht="14.25" x14ac:dyDescent="0.45">
      <c r="A52" s="660" t="s">
        <v>166</v>
      </c>
      <c r="B52" s="661" t="s">
        <v>3249</v>
      </c>
      <c r="C52" s="662">
        <f t="shared" si="0"/>
        <v>63</v>
      </c>
      <c r="D52" s="662">
        <f t="shared" si="3"/>
        <v>59.1</v>
      </c>
      <c r="E52" s="662">
        <f t="shared" si="4"/>
        <v>54.2</v>
      </c>
      <c r="F52" s="253">
        <f>VLOOKUP(A52,ПРАЙС!E:M,8,0)</f>
        <v>96.87</v>
      </c>
      <c r="G52" s="33">
        <f>VLOOKUP(A52,ПРАЙС!E:AK,31,0)</f>
        <v>0</v>
      </c>
    </row>
    <row r="53" spans="1:7" ht="14.25" x14ac:dyDescent="0.45">
      <c r="A53" s="660" t="s">
        <v>428</v>
      </c>
      <c r="B53" s="661" t="s">
        <v>649</v>
      </c>
      <c r="C53" s="662">
        <f t="shared" si="0"/>
        <v>34.9</v>
      </c>
      <c r="D53" s="662">
        <f t="shared" si="3"/>
        <v>32.799999999999997</v>
      </c>
      <c r="E53" s="662">
        <f t="shared" si="4"/>
        <v>30.1</v>
      </c>
      <c r="F53" s="253">
        <f>VLOOKUP(A53,ПРАЙС!E:M,8,0)</f>
        <v>53.7</v>
      </c>
      <c r="G53" s="33">
        <f>VLOOKUP(A53,ПРАЙС!E:AK,31,0)</f>
        <v>0</v>
      </c>
    </row>
    <row r="54" spans="1:7" ht="14.25" x14ac:dyDescent="0.45">
      <c r="A54" s="660" t="s">
        <v>429</v>
      </c>
      <c r="B54" s="661" t="s">
        <v>650</v>
      </c>
      <c r="C54" s="662">
        <f t="shared" si="0"/>
        <v>147.80000000000001</v>
      </c>
      <c r="D54" s="662">
        <f t="shared" si="3"/>
        <v>138.69999999999999</v>
      </c>
      <c r="E54" s="662">
        <f t="shared" si="4"/>
        <v>127.4</v>
      </c>
      <c r="F54" s="253">
        <f>VLOOKUP(A54,ПРАЙС!E:M,8,0)</f>
        <v>227.44</v>
      </c>
      <c r="G54" s="33">
        <f>VLOOKUP(A54,ПРАЙС!E:AK,31,0)</f>
        <v>0</v>
      </c>
    </row>
    <row r="55" spans="1:7" ht="14.25" x14ac:dyDescent="0.45">
      <c r="A55" s="660" t="s">
        <v>2501</v>
      </c>
      <c r="B55" s="661" t="s">
        <v>3166</v>
      </c>
      <c r="C55" s="662">
        <f t="shared" si="0"/>
        <v>155</v>
      </c>
      <c r="D55" s="662">
        <f t="shared" si="3"/>
        <v>145.5</v>
      </c>
      <c r="E55" s="662">
        <f t="shared" si="4"/>
        <v>133.6</v>
      </c>
      <c r="F55" s="253">
        <f>VLOOKUP(A55,ПРАЙС!E:M,8,0)</f>
        <v>238.5</v>
      </c>
      <c r="G55" s="33">
        <f>VLOOKUP(A55,ПРАЙС!E:AK,31,0)</f>
        <v>0</v>
      </c>
    </row>
    <row r="56" spans="1:7" ht="14.25" x14ac:dyDescent="0.45">
      <c r="A56" s="660" t="s">
        <v>2502</v>
      </c>
      <c r="B56" s="661" t="s">
        <v>3250</v>
      </c>
      <c r="C56" s="662">
        <f t="shared" si="0"/>
        <v>218</v>
      </c>
      <c r="D56" s="662">
        <f t="shared" si="3"/>
        <v>204.6</v>
      </c>
      <c r="E56" s="662">
        <f t="shared" si="4"/>
        <v>187.8</v>
      </c>
      <c r="F56" s="253">
        <f>VLOOKUP(A56,ПРАЙС!E:M,8,0)</f>
        <v>335.37</v>
      </c>
      <c r="G56" s="33">
        <f>VLOOKUP(A56,ПРАЙС!E:AK,31,0)</f>
        <v>0</v>
      </c>
    </row>
    <row r="57" spans="1:7" ht="14.25" x14ac:dyDescent="0.45">
      <c r="A57" s="660" t="s">
        <v>1300</v>
      </c>
      <c r="B57" s="661" t="s">
        <v>1299</v>
      </c>
      <c r="C57" s="662">
        <f t="shared" si="0"/>
        <v>25.7</v>
      </c>
      <c r="D57" s="662">
        <f t="shared" si="3"/>
        <v>24.1</v>
      </c>
      <c r="E57" s="662">
        <f t="shared" si="4"/>
        <v>22.1</v>
      </c>
      <c r="F57" s="253">
        <f>VLOOKUP(A57,ПРАЙС!E:M,8,0)</f>
        <v>39.49</v>
      </c>
      <c r="G57" s="33">
        <f>VLOOKUP(A57,ПРАЙС!E:AK,31,0)</f>
        <v>0</v>
      </c>
    </row>
    <row r="58" spans="1:7" ht="14.25" x14ac:dyDescent="0.45">
      <c r="A58" s="660" t="s">
        <v>1302</v>
      </c>
      <c r="B58" s="661" t="s">
        <v>1301</v>
      </c>
      <c r="C58" s="662">
        <f t="shared" si="0"/>
        <v>48.6</v>
      </c>
      <c r="D58" s="662">
        <f t="shared" si="3"/>
        <v>45.6</v>
      </c>
      <c r="E58" s="662">
        <f t="shared" si="4"/>
        <v>41.9</v>
      </c>
      <c r="F58" s="253">
        <f>VLOOKUP(A58,ПРАЙС!E:M,8,0)</f>
        <v>74.760000000000005</v>
      </c>
      <c r="G58" s="33">
        <f>VLOOKUP(A58,ПРАЙС!E:AK,31,0)</f>
        <v>0</v>
      </c>
    </row>
    <row r="59" spans="1:7" ht="14.25" x14ac:dyDescent="0.45">
      <c r="A59" s="660" t="s">
        <v>1856</v>
      </c>
      <c r="B59" s="661" t="s">
        <v>2965</v>
      </c>
      <c r="C59" s="662">
        <f t="shared" si="0"/>
        <v>373</v>
      </c>
      <c r="D59" s="662">
        <f t="shared" si="3"/>
        <v>350.1</v>
      </c>
      <c r="E59" s="662">
        <f t="shared" si="4"/>
        <v>321.39999999999998</v>
      </c>
      <c r="F59" s="253">
        <f>VLOOKUP(A59,ПРАЙС!E:M,8,0)</f>
        <v>573.86</v>
      </c>
      <c r="G59" s="33">
        <f>VLOOKUP(A59,ПРАЙС!E:AK,31,0)</f>
        <v>0</v>
      </c>
    </row>
    <row r="60" spans="1:7" ht="14.25" x14ac:dyDescent="0.45">
      <c r="A60" s="660" t="s">
        <v>4921</v>
      </c>
      <c r="B60" s="661" t="s">
        <v>5657</v>
      </c>
      <c r="C60" s="662">
        <f t="shared" si="0"/>
        <v>24</v>
      </c>
      <c r="D60" s="662">
        <f t="shared" si="3"/>
        <v>22.5</v>
      </c>
      <c r="E60" s="662">
        <f t="shared" si="4"/>
        <v>20.6</v>
      </c>
      <c r="F60" s="253">
        <f>VLOOKUP(A60,ПРАЙС!E:M,8,0)</f>
        <v>36.85</v>
      </c>
      <c r="G60" s="33">
        <f>VLOOKUP(A60,ПРАЙС!E:AK,31,0)</f>
        <v>0</v>
      </c>
    </row>
    <row r="61" spans="1:7" ht="14.25" x14ac:dyDescent="0.35">
      <c r="A61" s="663" t="s">
        <v>60</v>
      </c>
      <c r="B61" s="664" t="s">
        <v>4931</v>
      </c>
      <c r="C61" s="662">
        <f t="shared" si="0"/>
        <v>48.3</v>
      </c>
      <c r="D61" s="662">
        <f t="shared" si="3"/>
        <v>45.3</v>
      </c>
      <c r="E61" s="662">
        <f t="shared" si="4"/>
        <v>41.6</v>
      </c>
      <c r="F61" s="253">
        <f>VLOOKUP(A61,ПРАЙС!E:M,8,0)</f>
        <v>74.239999999999995</v>
      </c>
      <c r="G61" s="33">
        <f>VLOOKUP(A61,ПРАЙС!E:AK,31,0)</f>
        <v>0</v>
      </c>
    </row>
    <row r="62" spans="1:7" ht="14.25" x14ac:dyDescent="0.45">
      <c r="A62" s="660" t="s">
        <v>66</v>
      </c>
      <c r="B62" s="661" t="s">
        <v>1567</v>
      </c>
      <c r="C62" s="662">
        <f t="shared" si="0"/>
        <v>39.700000000000003</v>
      </c>
      <c r="D62" s="662">
        <f t="shared" si="3"/>
        <v>37.299999999999997</v>
      </c>
      <c r="E62" s="662">
        <f t="shared" si="4"/>
        <v>34.200000000000003</v>
      </c>
      <c r="F62" s="253">
        <f>VLOOKUP(A62,ПРАЙС!E:M,8,0)</f>
        <v>61.07</v>
      </c>
      <c r="G62" s="33">
        <f>VLOOKUP(A62,ПРАЙС!E:AK,31,0)</f>
        <v>0</v>
      </c>
    </row>
    <row r="63" spans="1:7" ht="15.75" x14ac:dyDescent="0.35">
      <c r="A63" s="655"/>
      <c r="B63" s="656" t="s">
        <v>10077</v>
      </c>
      <c r="C63" s="656"/>
      <c r="D63" s="656"/>
      <c r="E63" s="656"/>
      <c r="F63" s="253" t="e">
        <f>VLOOKUP(A63,ПРАЙС!E:M,8,0)</f>
        <v>#N/A</v>
      </c>
      <c r="G63" s="33" t="e">
        <f>VLOOKUP(A63,ПРАЙС!E:AK,31,0)</f>
        <v>#N/A</v>
      </c>
    </row>
    <row r="64" spans="1:7" ht="14.25" x14ac:dyDescent="0.45">
      <c r="A64" s="660" t="s">
        <v>118</v>
      </c>
      <c r="B64" s="661" t="s">
        <v>672</v>
      </c>
      <c r="C64" s="662">
        <f t="shared" si="0"/>
        <v>124.6</v>
      </c>
      <c r="D64" s="662">
        <f t="shared" ref="D64:D66" si="5">ROUND(IF(G64="спеццена",C64*0.97,F64*0.61),1)</f>
        <v>116.9</v>
      </c>
      <c r="E64" s="662">
        <f t="shared" ref="E64:E66" si="6">ROUND(IF(G64="спеццена",D64*0.97,F64*0.56),1)</f>
        <v>107.3</v>
      </c>
      <c r="F64" s="253">
        <f>VLOOKUP(A64,ПРАЙС!E:M,8,0)</f>
        <v>191.64</v>
      </c>
      <c r="G64" s="33">
        <f>VLOOKUP(A64,ПРАЙС!E:AK,31,0)</f>
        <v>0</v>
      </c>
    </row>
    <row r="65" spans="1:7" ht="14.25" x14ac:dyDescent="0.45">
      <c r="A65" s="660" t="s">
        <v>119</v>
      </c>
      <c r="B65" s="661" t="s">
        <v>673</v>
      </c>
      <c r="C65" s="662">
        <f t="shared" si="0"/>
        <v>124.6</v>
      </c>
      <c r="D65" s="662">
        <f t="shared" si="5"/>
        <v>116.9</v>
      </c>
      <c r="E65" s="662">
        <f t="shared" si="6"/>
        <v>107.3</v>
      </c>
      <c r="F65" s="253">
        <f>VLOOKUP(A65,ПРАЙС!E:M,8,0)</f>
        <v>191.64</v>
      </c>
      <c r="G65" s="33">
        <f>VLOOKUP(A65,ПРАЙС!E:AK,31,0)</f>
        <v>0</v>
      </c>
    </row>
    <row r="66" spans="1:7" ht="14.25" x14ac:dyDescent="0.45">
      <c r="A66" s="660" t="s">
        <v>168</v>
      </c>
      <c r="B66" s="661" t="s">
        <v>3167</v>
      </c>
      <c r="C66" s="662">
        <f t="shared" si="0"/>
        <v>181</v>
      </c>
      <c r="D66" s="662">
        <f t="shared" si="5"/>
        <v>169.9</v>
      </c>
      <c r="E66" s="662">
        <f t="shared" si="6"/>
        <v>156</v>
      </c>
      <c r="F66" s="253">
        <f>VLOOKUP(A66,ПРАЙС!E:M,8,0)</f>
        <v>278.51</v>
      </c>
      <c r="G66" s="33">
        <f>VLOOKUP(A66,ПРАЙС!E:AK,31,0)</f>
        <v>0</v>
      </c>
    </row>
    <row r="67" spans="1:7" ht="15.75" x14ac:dyDescent="0.35">
      <c r="A67" s="655"/>
      <c r="B67" s="656" t="s">
        <v>957</v>
      </c>
      <c r="C67" s="656"/>
      <c r="D67" s="656"/>
      <c r="E67" s="656"/>
      <c r="F67" s="253" t="e">
        <f>VLOOKUP(A67,ПРАЙС!E:M,8,0)</f>
        <v>#N/A</v>
      </c>
      <c r="G67" s="33" t="e">
        <f>VLOOKUP(A67,ПРАЙС!E:AK,31,0)</f>
        <v>#N/A</v>
      </c>
    </row>
    <row r="68" spans="1:7" ht="14.25" x14ac:dyDescent="0.45">
      <c r="A68" s="660" t="s">
        <v>291</v>
      </c>
      <c r="B68" s="661" t="s">
        <v>10078</v>
      </c>
      <c r="C68" s="662">
        <f t="shared" si="0"/>
        <v>110.5</v>
      </c>
      <c r="D68" s="662">
        <f t="shared" ref="D68:D81" si="7">ROUND(IF(G68="спеццена",C68*0.97,F68*0.61),1)</f>
        <v>103.7</v>
      </c>
      <c r="E68" s="662">
        <f t="shared" ref="E68:E81" si="8">ROUND(IF(G68="спеццена",D68*0.97,F68*0.56),1)</f>
        <v>95.2</v>
      </c>
      <c r="F68" s="253">
        <f>VLOOKUP(A68,ПРАЙС!E:M,8,0)</f>
        <v>170.06</v>
      </c>
      <c r="G68" s="33">
        <f>VLOOKUP(A68,ПРАЙС!E:AK,31,0)</f>
        <v>0</v>
      </c>
    </row>
    <row r="69" spans="1:7" ht="14.25" x14ac:dyDescent="0.45">
      <c r="A69" s="660" t="s">
        <v>293</v>
      </c>
      <c r="B69" s="661" t="s">
        <v>3172</v>
      </c>
      <c r="C69" s="662">
        <f t="shared" si="0"/>
        <v>73.599999999999994</v>
      </c>
      <c r="D69" s="662">
        <f t="shared" si="7"/>
        <v>69.099999999999994</v>
      </c>
      <c r="E69" s="662">
        <f t="shared" si="8"/>
        <v>63.4</v>
      </c>
      <c r="F69" s="253">
        <f>VLOOKUP(A69,ПРАЙС!E:M,8,0)</f>
        <v>113.2</v>
      </c>
      <c r="G69" s="33">
        <f>VLOOKUP(A69,ПРАЙС!E:AK,31,0)</f>
        <v>0</v>
      </c>
    </row>
    <row r="70" spans="1:7" ht="14.25" x14ac:dyDescent="0.45">
      <c r="A70" s="660" t="s">
        <v>1222</v>
      </c>
      <c r="B70" s="661" t="s">
        <v>1223</v>
      </c>
      <c r="C70" s="662">
        <f t="shared" si="0"/>
        <v>42.6</v>
      </c>
      <c r="D70" s="662">
        <f t="shared" si="7"/>
        <v>39.9</v>
      </c>
      <c r="E70" s="662">
        <f t="shared" si="8"/>
        <v>36.700000000000003</v>
      </c>
      <c r="F70" s="253">
        <f>VLOOKUP(A70,ПРАЙС!E:M,8,0)</f>
        <v>65.489999999999995</v>
      </c>
      <c r="G70" s="33">
        <f>VLOOKUP(A70,ПРАЙС!E:AK,31,0)</f>
        <v>0</v>
      </c>
    </row>
    <row r="71" spans="1:7" ht="14.25" x14ac:dyDescent="0.45">
      <c r="A71" s="660" t="s">
        <v>1228</v>
      </c>
      <c r="B71" s="661" t="s">
        <v>1229</v>
      </c>
      <c r="C71" s="662">
        <f t="shared" si="0"/>
        <v>77.5</v>
      </c>
      <c r="D71" s="662">
        <f t="shared" si="7"/>
        <v>72.7</v>
      </c>
      <c r="E71" s="662">
        <f t="shared" si="8"/>
        <v>66.8</v>
      </c>
      <c r="F71" s="253">
        <f>VLOOKUP(A71,ПРАЙС!E:M,8,0)</f>
        <v>119.24</v>
      </c>
      <c r="G71" s="33">
        <f>VLOOKUP(A71,ПРАЙС!E:AK,31,0)</f>
        <v>0</v>
      </c>
    </row>
    <row r="72" spans="1:7" ht="14.25" x14ac:dyDescent="0.45">
      <c r="A72" s="660" t="s">
        <v>1230</v>
      </c>
      <c r="B72" s="661" t="s">
        <v>10079</v>
      </c>
      <c r="C72" s="662">
        <f t="shared" si="0"/>
        <v>100.8</v>
      </c>
      <c r="D72" s="662">
        <f t="shared" si="7"/>
        <v>94.6</v>
      </c>
      <c r="E72" s="662">
        <f t="shared" si="8"/>
        <v>86.8</v>
      </c>
      <c r="F72" s="253">
        <f>VLOOKUP(A72,ПРАЙС!E:M,8,0)</f>
        <v>155.08000000000001</v>
      </c>
      <c r="G72" s="33">
        <f>VLOOKUP(A72,ПРАЙС!E:AK,31,0)</f>
        <v>0</v>
      </c>
    </row>
    <row r="73" spans="1:7" ht="14.25" x14ac:dyDescent="0.45">
      <c r="A73" s="660" t="s">
        <v>1237</v>
      </c>
      <c r="B73" s="661" t="s">
        <v>1238</v>
      </c>
      <c r="C73" s="662">
        <f t="shared" si="0"/>
        <v>42.3</v>
      </c>
      <c r="D73" s="662">
        <f t="shared" si="7"/>
        <v>39.700000000000003</v>
      </c>
      <c r="E73" s="662">
        <f t="shared" si="8"/>
        <v>36.4</v>
      </c>
      <c r="F73" s="253">
        <f>VLOOKUP(A73,ПРАЙС!E:M,8,0)</f>
        <v>65</v>
      </c>
      <c r="G73" s="33">
        <f>VLOOKUP(A73,ПРАЙС!E:AK,31,0)</f>
        <v>0</v>
      </c>
    </row>
    <row r="74" spans="1:7" ht="14.25" x14ac:dyDescent="0.45">
      <c r="A74" s="660" t="s">
        <v>1240</v>
      </c>
      <c r="B74" s="661" t="s">
        <v>1241</v>
      </c>
      <c r="C74" s="662">
        <f t="shared" si="0"/>
        <v>52</v>
      </c>
      <c r="D74" s="662">
        <f t="shared" si="7"/>
        <v>48.8</v>
      </c>
      <c r="E74" s="662">
        <f t="shared" si="8"/>
        <v>44.8</v>
      </c>
      <c r="F74" s="253">
        <f>VLOOKUP(A74,ПРАЙС!E:M,8,0)</f>
        <v>80</v>
      </c>
      <c r="G74" s="33">
        <f>VLOOKUP(A74,ПРАЙС!E:AK,31,0)</f>
        <v>0</v>
      </c>
    </row>
    <row r="75" spans="1:7" ht="14.25" x14ac:dyDescent="0.45">
      <c r="A75" s="660" t="s">
        <v>1243</v>
      </c>
      <c r="B75" s="661" t="s">
        <v>1244</v>
      </c>
      <c r="C75" s="662">
        <f t="shared" ref="C75:C81" si="9">ROUND(IF(G75="спеццена",F75,F75*0.65),1)</f>
        <v>78</v>
      </c>
      <c r="D75" s="662">
        <f t="shared" si="7"/>
        <v>73.2</v>
      </c>
      <c r="E75" s="662">
        <f t="shared" si="8"/>
        <v>67.2</v>
      </c>
      <c r="F75" s="253">
        <f>VLOOKUP(A75,ПРАЙС!E:M,8,0)</f>
        <v>120</v>
      </c>
      <c r="G75" s="33">
        <f>VLOOKUP(A75,ПРАЙС!E:AK,31,0)</f>
        <v>0</v>
      </c>
    </row>
    <row r="76" spans="1:7" ht="14.25" x14ac:dyDescent="0.45">
      <c r="A76" s="660" t="s">
        <v>2538</v>
      </c>
      <c r="B76" s="661" t="s">
        <v>2537</v>
      </c>
      <c r="C76" s="662">
        <f t="shared" si="9"/>
        <v>26.2</v>
      </c>
      <c r="D76" s="662">
        <f t="shared" si="7"/>
        <v>24.6</v>
      </c>
      <c r="E76" s="662">
        <f t="shared" si="8"/>
        <v>22.6</v>
      </c>
      <c r="F76" s="253">
        <f>VLOOKUP(A76,ПРАЙС!E:M,8,0)</f>
        <v>40.33</v>
      </c>
      <c r="G76" s="33">
        <f>VLOOKUP(A76,ПРАЙС!E:AK,31,0)</f>
        <v>0</v>
      </c>
    </row>
    <row r="77" spans="1:7" ht="14.25" x14ac:dyDescent="0.45">
      <c r="A77" s="660" t="s">
        <v>2522</v>
      </c>
      <c r="B77" s="661" t="s">
        <v>2521</v>
      </c>
      <c r="C77" s="662">
        <f t="shared" si="9"/>
        <v>25.7</v>
      </c>
      <c r="D77" s="662">
        <f t="shared" si="7"/>
        <v>24.1</v>
      </c>
      <c r="E77" s="662">
        <f t="shared" si="8"/>
        <v>22.1</v>
      </c>
      <c r="F77" s="253">
        <f>VLOOKUP(A77,ПРАЙС!E:M,8,0)</f>
        <v>39.5</v>
      </c>
      <c r="G77" s="33">
        <f>VLOOKUP(A77,ПРАЙС!E:AK,31,0)</f>
        <v>0</v>
      </c>
    </row>
    <row r="78" spans="1:7" ht="14.25" x14ac:dyDescent="0.45">
      <c r="A78" s="660" t="s">
        <v>2530</v>
      </c>
      <c r="B78" s="661" t="s">
        <v>2529</v>
      </c>
      <c r="C78" s="662">
        <f t="shared" si="9"/>
        <v>26.2</v>
      </c>
      <c r="D78" s="662">
        <f t="shared" si="7"/>
        <v>24.6</v>
      </c>
      <c r="E78" s="662">
        <f t="shared" si="8"/>
        <v>22.6</v>
      </c>
      <c r="F78" s="253">
        <f>VLOOKUP(A78,ПРАЙС!E:M,8,0)</f>
        <v>40.33</v>
      </c>
      <c r="G78" s="33">
        <f>VLOOKUP(A78,ПРАЙС!E:AK,31,0)</f>
        <v>0</v>
      </c>
    </row>
    <row r="79" spans="1:7" ht="14.25" x14ac:dyDescent="0.45">
      <c r="A79" s="660" t="s">
        <v>2540</v>
      </c>
      <c r="B79" s="661" t="s">
        <v>2539</v>
      </c>
      <c r="C79" s="662">
        <f t="shared" si="9"/>
        <v>35.4</v>
      </c>
      <c r="D79" s="662">
        <f t="shared" si="7"/>
        <v>33.200000000000003</v>
      </c>
      <c r="E79" s="662">
        <f t="shared" si="8"/>
        <v>30.5</v>
      </c>
      <c r="F79" s="253">
        <f>VLOOKUP(A79,ПРАЙС!E:M,8,0)</f>
        <v>54.47</v>
      </c>
      <c r="G79" s="33">
        <f>VLOOKUP(A79,ПРАЙС!E:AK,31,0)</f>
        <v>0</v>
      </c>
    </row>
    <row r="80" spans="1:7" ht="14.25" x14ac:dyDescent="0.35">
      <c r="A80" s="663" t="s">
        <v>2524</v>
      </c>
      <c r="B80" s="664" t="s">
        <v>2523</v>
      </c>
      <c r="C80" s="662">
        <f t="shared" si="9"/>
        <v>33.200000000000003</v>
      </c>
      <c r="D80" s="662">
        <f t="shared" si="7"/>
        <v>31.1</v>
      </c>
      <c r="E80" s="662">
        <f t="shared" si="8"/>
        <v>28.6</v>
      </c>
      <c r="F80" s="253">
        <f>VLOOKUP(A80,ПРАЙС!E:M,8,0)</f>
        <v>51</v>
      </c>
      <c r="G80" s="33">
        <f>VLOOKUP(A80,ПРАЙС!E:AK,31,0)</f>
        <v>0</v>
      </c>
    </row>
    <row r="81" spans="1:7" ht="14.25" x14ac:dyDescent="0.45">
      <c r="A81" s="660" t="s">
        <v>2532</v>
      </c>
      <c r="B81" s="661" t="s">
        <v>2531</v>
      </c>
      <c r="C81" s="662">
        <f t="shared" si="9"/>
        <v>35.700000000000003</v>
      </c>
      <c r="D81" s="662">
        <f t="shared" si="7"/>
        <v>33.5</v>
      </c>
      <c r="E81" s="662">
        <f t="shared" si="8"/>
        <v>30.8</v>
      </c>
      <c r="F81" s="253">
        <f>VLOOKUP(A81,ПРАЙС!E:M,8,0)</f>
        <v>54.94</v>
      </c>
      <c r="G81" s="33">
        <f>VLOOKUP(A81,ПРАЙС!E:AK,31,0)</f>
        <v>0</v>
      </c>
    </row>
    <row r="82" spans="1:7" ht="15.75" x14ac:dyDescent="0.35">
      <c r="A82" s="655"/>
      <c r="B82" s="656" t="s">
        <v>1010</v>
      </c>
      <c r="C82" s="656"/>
      <c r="D82" s="656"/>
      <c r="E82" s="656"/>
      <c r="F82" s="253" t="e">
        <f>VLOOKUP(A82,ПРАЙС!E:M,8,0)</f>
        <v>#N/A</v>
      </c>
      <c r="G82" s="33" t="e">
        <f>VLOOKUP(A82,ПРАЙС!E:AK,31,0)</f>
        <v>#N/A</v>
      </c>
    </row>
    <row r="83" spans="1:7" ht="14.25" x14ac:dyDescent="0.45">
      <c r="A83" s="660" t="s">
        <v>1163</v>
      </c>
      <c r="B83" s="661" t="s">
        <v>1159</v>
      </c>
      <c r="C83" s="662">
        <f t="shared" ref="C83:C146" si="10">ROUND(IF(G83="спеццена",F83,F83*0.65),1)</f>
        <v>18.7</v>
      </c>
      <c r="D83" s="662">
        <f t="shared" ref="D83:D146" si="11">ROUND(IF(G83="спеццена",C83*0.97,F83*0.61),1)</f>
        <v>17.600000000000001</v>
      </c>
      <c r="E83" s="662">
        <f t="shared" ref="E83:E146" si="12">ROUND(IF(G83="спеццена",D83*0.97,F83*0.56),1)</f>
        <v>16.100000000000001</v>
      </c>
      <c r="F83" s="253">
        <f>VLOOKUP(A83,ПРАЙС!E:M,8,0)</f>
        <v>28.83</v>
      </c>
      <c r="G83" s="33">
        <f>VLOOKUP(A83,ПРАЙС!E:AK,31,0)</f>
        <v>0</v>
      </c>
    </row>
    <row r="84" spans="1:7" ht="14.25" x14ac:dyDescent="0.45">
      <c r="A84" s="660" t="s">
        <v>1164</v>
      </c>
      <c r="B84" s="661" t="s">
        <v>1160</v>
      </c>
      <c r="C84" s="662">
        <f t="shared" si="10"/>
        <v>23.2</v>
      </c>
      <c r="D84" s="662">
        <f t="shared" si="11"/>
        <v>21.8</v>
      </c>
      <c r="E84" s="662">
        <f t="shared" si="12"/>
        <v>20</v>
      </c>
      <c r="F84" s="253">
        <f>VLOOKUP(A84,ПРАЙС!E:M,8,0)</f>
        <v>35.69</v>
      </c>
      <c r="G84" s="33">
        <f>VLOOKUP(A84,ПРАЙС!E:AK,31,0)</f>
        <v>0</v>
      </c>
    </row>
    <row r="85" spans="1:7" ht="14.25" x14ac:dyDescent="0.45">
      <c r="A85" s="660" t="s">
        <v>1165</v>
      </c>
      <c r="B85" s="661" t="s">
        <v>10080</v>
      </c>
      <c r="C85" s="662">
        <f t="shared" si="10"/>
        <v>24.7</v>
      </c>
      <c r="D85" s="662">
        <f t="shared" si="11"/>
        <v>23.2</v>
      </c>
      <c r="E85" s="662">
        <f t="shared" si="12"/>
        <v>21.3</v>
      </c>
      <c r="F85" s="253">
        <f>VLOOKUP(A85,ПРАЙС!E:M,8,0)</f>
        <v>38.049999999999997</v>
      </c>
      <c r="G85" s="33">
        <f>VLOOKUP(A85,ПРАЙС!E:AK,31,0)</f>
        <v>0</v>
      </c>
    </row>
    <row r="86" spans="1:7" ht="14.25" x14ac:dyDescent="0.45">
      <c r="A86" s="660" t="s">
        <v>1166</v>
      </c>
      <c r="B86" s="661" t="s">
        <v>1161</v>
      </c>
      <c r="C86" s="662">
        <f t="shared" si="10"/>
        <v>40.1</v>
      </c>
      <c r="D86" s="662">
        <f t="shared" si="11"/>
        <v>37.6</v>
      </c>
      <c r="E86" s="662">
        <f t="shared" si="12"/>
        <v>34.5</v>
      </c>
      <c r="F86" s="253">
        <f>VLOOKUP(A86,ПРАЙС!E:M,8,0)</f>
        <v>61.68</v>
      </c>
      <c r="G86" s="33">
        <f>VLOOKUP(A86,ПРАЙС!E:AK,31,0)</f>
        <v>0</v>
      </c>
    </row>
    <row r="87" spans="1:7" ht="14.25" x14ac:dyDescent="0.45">
      <c r="A87" s="660" t="s">
        <v>1167</v>
      </c>
      <c r="B87" s="661" t="s">
        <v>1162</v>
      </c>
      <c r="C87" s="662">
        <f t="shared" si="10"/>
        <v>46.1</v>
      </c>
      <c r="D87" s="662">
        <f t="shared" si="11"/>
        <v>43.2</v>
      </c>
      <c r="E87" s="662">
        <f t="shared" si="12"/>
        <v>39.700000000000003</v>
      </c>
      <c r="F87" s="253">
        <f>VLOOKUP(A87,ПРАЙС!E:M,8,0)</f>
        <v>70.900000000000006</v>
      </c>
      <c r="G87" s="33">
        <f>VLOOKUP(A87,ПРАЙС!E:AK,31,0)</f>
        <v>0</v>
      </c>
    </row>
    <row r="88" spans="1:7" ht="14.25" x14ac:dyDescent="0.45">
      <c r="A88" s="660" t="s">
        <v>1688</v>
      </c>
      <c r="B88" s="661" t="s">
        <v>1687</v>
      </c>
      <c r="C88" s="662">
        <f t="shared" si="10"/>
        <v>158.80000000000001</v>
      </c>
      <c r="D88" s="662">
        <f t="shared" si="11"/>
        <v>149</v>
      </c>
      <c r="E88" s="662">
        <f t="shared" si="12"/>
        <v>136.80000000000001</v>
      </c>
      <c r="F88" s="253">
        <f>VLOOKUP(A88,ПРАЙС!E:M,8,0)</f>
        <v>244.29</v>
      </c>
      <c r="G88" s="33">
        <f>VLOOKUP(A88,ПРАЙС!E:AK,31,0)</f>
        <v>0</v>
      </c>
    </row>
    <row r="89" spans="1:7" ht="14.25" x14ac:dyDescent="0.45">
      <c r="A89" s="660" t="s">
        <v>1690</v>
      </c>
      <c r="B89" s="661" t="s">
        <v>1689</v>
      </c>
      <c r="C89" s="662">
        <f t="shared" si="10"/>
        <v>184.5</v>
      </c>
      <c r="D89" s="662">
        <f t="shared" si="11"/>
        <v>173.1</v>
      </c>
      <c r="E89" s="662">
        <f t="shared" si="12"/>
        <v>158.9</v>
      </c>
      <c r="F89" s="253">
        <f>VLOOKUP(A89,ПРАЙС!E:M,8,0)</f>
        <v>283.77</v>
      </c>
      <c r="G89" s="33">
        <f>VLOOKUP(A89,ПРАЙС!E:AK,31,0)</f>
        <v>0</v>
      </c>
    </row>
    <row r="90" spans="1:7" ht="14.25" x14ac:dyDescent="0.45">
      <c r="A90" s="660" t="s">
        <v>4205</v>
      </c>
      <c r="B90" s="497" t="s">
        <v>4905</v>
      </c>
      <c r="C90" s="662">
        <f t="shared" si="10"/>
        <v>110.5</v>
      </c>
      <c r="D90" s="662">
        <f t="shared" si="11"/>
        <v>103.7</v>
      </c>
      <c r="E90" s="662">
        <f t="shared" si="12"/>
        <v>95.2</v>
      </c>
      <c r="F90" s="253">
        <f>VLOOKUP(A90,ПРАЙС!E:M,8,0)</f>
        <v>170</v>
      </c>
      <c r="G90" s="33">
        <f>VLOOKUP(A90,ПРАЙС!E:AK,31,0)</f>
        <v>0</v>
      </c>
    </row>
    <row r="91" spans="1:7" ht="14.25" x14ac:dyDescent="0.45">
      <c r="A91" s="660" t="s">
        <v>4208</v>
      </c>
      <c r="B91" s="497" t="s">
        <v>4906</v>
      </c>
      <c r="C91" s="662">
        <f t="shared" si="10"/>
        <v>110.5</v>
      </c>
      <c r="D91" s="662">
        <f t="shared" si="11"/>
        <v>103.7</v>
      </c>
      <c r="E91" s="662">
        <f t="shared" si="12"/>
        <v>95.2</v>
      </c>
      <c r="F91" s="253">
        <f>VLOOKUP(A91,ПРАЙС!E:M,8,0)</f>
        <v>170</v>
      </c>
      <c r="G91" s="33">
        <f>VLOOKUP(A91,ПРАЙС!E:AK,31,0)</f>
        <v>0</v>
      </c>
    </row>
    <row r="92" spans="1:7" ht="14.25" x14ac:dyDescent="0.35">
      <c r="A92" s="663" t="s">
        <v>432</v>
      </c>
      <c r="B92" s="664" t="s">
        <v>1582</v>
      </c>
      <c r="C92" s="662">
        <f t="shared" si="10"/>
        <v>32.5</v>
      </c>
      <c r="D92" s="662">
        <f t="shared" si="11"/>
        <v>30.5</v>
      </c>
      <c r="E92" s="662">
        <f t="shared" si="12"/>
        <v>28</v>
      </c>
      <c r="F92" s="253">
        <f>VLOOKUP(A92,ПРАЙС!E:M,8,0)</f>
        <v>50</v>
      </c>
      <c r="G92" s="33">
        <f>VLOOKUP(A92,ПРАЙС!E:AK,31,0)</f>
        <v>0</v>
      </c>
    </row>
    <row r="93" spans="1:7" ht="14.25" x14ac:dyDescent="0.45">
      <c r="A93" s="660" t="s">
        <v>1997</v>
      </c>
      <c r="B93" s="661" t="s">
        <v>2052</v>
      </c>
      <c r="C93" s="662">
        <f t="shared" si="10"/>
        <v>14.9</v>
      </c>
      <c r="D93" s="662">
        <f t="shared" si="11"/>
        <v>14</v>
      </c>
      <c r="E93" s="662">
        <f t="shared" si="12"/>
        <v>12.8</v>
      </c>
      <c r="F93" s="253">
        <f>VLOOKUP(A93,ПРАЙС!E:M,8,0)</f>
        <v>22.9</v>
      </c>
      <c r="G93" s="33">
        <f>VLOOKUP(A93,ПРАЙС!E:AK,31,0)</f>
        <v>0</v>
      </c>
    </row>
    <row r="94" spans="1:7" ht="14.25" x14ac:dyDescent="0.45">
      <c r="A94" s="660" t="s">
        <v>269</v>
      </c>
      <c r="B94" s="661" t="s">
        <v>10081</v>
      </c>
      <c r="C94" s="662">
        <f t="shared" si="10"/>
        <v>58.5</v>
      </c>
      <c r="D94" s="662">
        <f t="shared" si="11"/>
        <v>54.9</v>
      </c>
      <c r="E94" s="662">
        <f t="shared" si="12"/>
        <v>50.4</v>
      </c>
      <c r="F94" s="253">
        <f>VLOOKUP(A94,ПРАЙС!E:M,8,0)</f>
        <v>90</v>
      </c>
      <c r="G94" s="33">
        <f>VLOOKUP(A94,ПРАЙС!E:AK,31,0)</f>
        <v>0</v>
      </c>
    </row>
    <row r="95" spans="1:7" ht="14.25" x14ac:dyDescent="0.45">
      <c r="A95" s="660" t="s">
        <v>4212</v>
      </c>
      <c r="B95" s="661" t="s">
        <v>4934</v>
      </c>
      <c r="C95" s="662">
        <f t="shared" si="10"/>
        <v>104</v>
      </c>
      <c r="D95" s="662">
        <f t="shared" si="11"/>
        <v>97.6</v>
      </c>
      <c r="E95" s="662">
        <f t="shared" si="12"/>
        <v>89.6</v>
      </c>
      <c r="F95" s="253">
        <f>VLOOKUP(A95,ПРАЙС!E:M,8,0)</f>
        <v>160</v>
      </c>
      <c r="G95" s="33">
        <f>VLOOKUP(A95,ПРАЙС!E:AK,31,0)</f>
        <v>0</v>
      </c>
    </row>
    <row r="96" spans="1:7" ht="14.25" x14ac:dyDescent="0.45">
      <c r="A96" s="660" t="s">
        <v>4213</v>
      </c>
      <c r="B96" s="661" t="s">
        <v>4935</v>
      </c>
      <c r="C96" s="662">
        <f t="shared" si="10"/>
        <v>97.5</v>
      </c>
      <c r="D96" s="662">
        <f t="shared" si="11"/>
        <v>91.5</v>
      </c>
      <c r="E96" s="662">
        <f t="shared" si="12"/>
        <v>84</v>
      </c>
      <c r="F96" s="253">
        <f>VLOOKUP(A96,ПРАЙС!E:M,8,0)</f>
        <v>150</v>
      </c>
      <c r="G96" s="33">
        <f>VLOOKUP(A96,ПРАЙС!E:AK,31,0)</f>
        <v>0</v>
      </c>
    </row>
    <row r="97" spans="1:7" ht="14.25" x14ac:dyDescent="0.45">
      <c r="A97" s="660" t="s">
        <v>4214</v>
      </c>
      <c r="B97" s="661" t="s">
        <v>10042</v>
      </c>
      <c r="C97" s="662">
        <f t="shared" si="10"/>
        <v>71.5</v>
      </c>
      <c r="D97" s="662">
        <f t="shared" si="11"/>
        <v>67.099999999999994</v>
      </c>
      <c r="E97" s="662">
        <f t="shared" si="12"/>
        <v>61.6</v>
      </c>
      <c r="F97" s="253">
        <f>VLOOKUP(A97,ПРАЙС!E:M,8,0)</f>
        <v>110</v>
      </c>
      <c r="G97" s="33">
        <f>VLOOKUP(A97,ПРАЙС!E:AK,31,0)</f>
        <v>0</v>
      </c>
    </row>
    <row r="98" spans="1:7" ht="14.25" x14ac:dyDescent="0.45">
      <c r="A98" s="660" t="s">
        <v>1053</v>
      </c>
      <c r="B98" s="661" t="s">
        <v>2968</v>
      </c>
      <c r="C98" s="662">
        <f t="shared" si="10"/>
        <v>14</v>
      </c>
      <c r="D98" s="662">
        <f t="shared" si="11"/>
        <v>13.2</v>
      </c>
      <c r="E98" s="662">
        <f t="shared" si="12"/>
        <v>12.1</v>
      </c>
      <c r="F98" s="253">
        <f>VLOOKUP(A98,ПРАЙС!E:M,8,0)</f>
        <v>21.59</v>
      </c>
      <c r="G98" s="33">
        <f>VLOOKUP(A98,ПРАЙС!E:AK,31,0)</f>
        <v>0</v>
      </c>
    </row>
    <row r="99" spans="1:7" ht="14.25" x14ac:dyDescent="0.45">
      <c r="A99" s="660" t="s">
        <v>1817</v>
      </c>
      <c r="B99" s="661" t="s">
        <v>2981</v>
      </c>
      <c r="C99" s="662">
        <f t="shared" si="10"/>
        <v>42.8</v>
      </c>
      <c r="D99" s="662">
        <f t="shared" si="11"/>
        <v>40.1</v>
      </c>
      <c r="E99" s="662">
        <f t="shared" si="12"/>
        <v>36.9</v>
      </c>
      <c r="F99" s="253">
        <f>VLOOKUP(A99,ПРАЙС!E:M,8,0)</f>
        <v>65.81</v>
      </c>
      <c r="G99" s="33">
        <f>VLOOKUP(A99,ПРАЙС!E:AK,31,0)</f>
        <v>0</v>
      </c>
    </row>
    <row r="100" spans="1:7" ht="14.25" x14ac:dyDescent="0.45">
      <c r="A100" s="660" t="s">
        <v>1054</v>
      </c>
      <c r="B100" s="661" t="s">
        <v>2969</v>
      </c>
      <c r="C100" s="662">
        <f t="shared" si="10"/>
        <v>16.399999999999999</v>
      </c>
      <c r="D100" s="662">
        <f t="shared" si="11"/>
        <v>15.4</v>
      </c>
      <c r="E100" s="662">
        <f t="shared" si="12"/>
        <v>14.2</v>
      </c>
      <c r="F100" s="253">
        <f>VLOOKUP(A100,ПРАЙС!E:M,8,0)</f>
        <v>25.27</v>
      </c>
      <c r="G100" s="33">
        <f>VLOOKUP(A100,ПРАЙС!E:AK,31,0)</f>
        <v>0</v>
      </c>
    </row>
    <row r="101" spans="1:7" ht="14.25" x14ac:dyDescent="0.45">
      <c r="A101" s="660" t="s">
        <v>1818</v>
      </c>
      <c r="B101" s="661" t="s">
        <v>2982</v>
      </c>
      <c r="C101" s="662">
        <f t="shared" si="10"/>
        <v>51.3</v>
      </c>
      <c r="D101" s="662">
        <f t="shared" si="11"/>
        <v>48.2</v>
      </c>
      <c r="E101" s="662">
        <f t="shared" si="12"/>
        <v>44.2</v>
      </c>
      <c r="F101" s="253">
        <f>VLOOKUP(A101,ПРАЙС!E:M,8,0)</f>
        <v>78.98</v>
      </c>
      <c r="G101" s="33">
        <f>VLOOKUP(A101,ПРАЙС!E:AK,31,0)</f>
        <v>0</v>
      </c>
    </row>
    <row r="102" spans="1:7" ht="14.25" x14ac:dyDescent="0.45">
      <c r="A102" s="660" t="s">
        <v>1055</v>
      </c>
      <c r="B102" s="661" t="s">
        <v>2970</v>
      </c>
      <c r="C102" s="662">
        <f t="shared" si="10"/>
        <v>20.5</v>
      </c>
      <c r="D102" s="662">
        <f t="shared" si="11"/>
        <v>19.3</v>
      </c>
      <c r="E102" s="662">
        <f t="shared" si="12"/>
        <v>17.7</v>
      </c>
      <c r="F102" s="253">
        <f>VLOOKUP(A102,ПРАЙС!E:M,8,0)</f>
        <v>31.59</v>
      </c>
      <c r="G102" s="33">
        <f>VLOOKUP(A102,ПРАЙС!E:AK,31,0)</f>
        <v>0</v>
      </c>
    </row>
    <row r="103" spans="1:7" ht="14.25" x14ac:dyDescent="0.45">
      <c r="A103" s="660" t="s">
        <v>1819</v>
      </c>
      <c r="B103" s="661" t="s">
        <v>2983</v>
      </c>
      <c r="C103" s="662">
        <f t="shared" si="10"/>
        <v>58.9</v>
      </c>
      <c r="D103" s="662">
        <f t="shared" si="11"/>
        <v>55.2</v>
      </c>
      <c r="E103" s="662">
        <f t="shared" si="12"/>
        <v>50.7</v>
      </c>
      <c r="F103" s="253">
        <f>VLOOKUP(A103,ПРАЙС!E:M,8,0)</f>
        <v>90.55</v>
      </c>
      <c r="G103" s="33">
        <f>VLOOKUP(A103,ПРАЙС!E:AK,31,0)</f>
        <v>0</v>
      </c>
    </row>
    <row r="104" spans="1:7" ht="14.25" x14ac:dyDescent="0.45">
      <c r="A104" s="660" t="s">
        <v>1056</v>
      </c>
      <c r="B104" s="661" t="s">
        <v>2971</v>
      </c>
      <c r="C104" s="662">
        <f t="shared" si="10"/>
        <v>69.8</v>
      </c>
      <c r="D104" s="662">
        <f t="shared" si="11"/>
        <v>65.5</v>
      </c>
      <c r="E104" s="662">
        <f t="shared" si="12"/>
        <v>60.1</v>
      </c>
      <c r="F104" s="253">
        <f>VLOOKUP(A104,ПРАЙС!E:M,8,0)</f>
        <v>107.4</v>
      </c>
      <c r="G104" s="33">
        <f>VLOOKUP(A104,ПРАЙС!E:AK,31,0)</f>
        <v>0</v>
      </c>
    </row>
    <row r="105" spans="1:7" ht="14.25" x14ac:dyDescent="0.45">
      <c r="A105" s="660" t="s">
        <v>1820</v>
      </c>
      <c r="B105" s="661" t="s">
        <v>2984</v>
      </c>
      <c r="C105" s="662">
        <f t="shared" si="10"/>
        <v>119.8</v>
      </c>
      <c r="D105" s="662">
        <f t="shared" si="11"/>
        <v>112.4</v>
      </c>
      <c r="E105" s="662">
        <f t="shared" si="12"/>
        <v>103.2</v>
      </c>
      <c r="F105" s="253">
        <f>VLOOKUP(A105,ПРАЙС!E:M,8,0)</f>
        <v>184.27</v>
      </c>
      <c r="G105" s="33">
        <f>VLOOKUP(A105,ПРАЙС!E:AK,31,0)</f>
        <v>0</v>
      </c>
    </row>
    <row r="106" spans="1:7" ht="14.25" x14ac:dyDescent="0.45">
      <c r="A106" s="660" t="s">
        <v>1057</v>
      </c>
      <c r="B106" s="661" t="s">
        <v>2972</v>
      </c>
      <c r="C106" s="662">
        <f t="shared" si="10"/>
        <v>93.8</v>
      </c>
      <c r="D106" s="662">
        <f t="shared" si="11"/>
        <v>88</v>
      </c>
      <c r="E106" s="662">
        <f t="shared" si="12"/>
        <v>80.8</v>
      </c>
      <c r="F106" s="253">
        <f>VLOOKUP(A106,ПРАЙС!E:M,8,0)</f>
        <v>144.26</v>
      </c>
      <c r="G106" s="33">
        <f>VLOOKUP(A106,ПРАЙС!E:AK,31,0)</f>
        <v>0</v>
      </c>
    </row>
    <row r="107" spans="1:7" ht="14.25" x14ac:dyDescent="0.45">
      <c r="A107" s="660" t="s">
        <v>1058</v>
      </c>
      <c r="B107" s="661" t="s">
        <v>2973</v>
      </c>
      <c r="C107" s="662">
        <f t="shared" si="10"/>
        <v>13</v>
      </c>
      <c r="D107" s="662">
        <f t="shared" si="11"/>
        <v>12.2</v>
      </c>
      <c r="E107" s="662">
        <f t="shared" si="12"/>
        <v>11.2</v>
      </c>
      <c r="F107" s="253">
        <f>VLOOKUP(A107,ПРАЙС!E:M,8,0)</f>
        <v>20</v>
      </c>
      <c r="G107" s="33">
        <f>VLOOKUP(A107,ПРАЙС!E:AK,31,0)</f>
        <v>0</v>
      </c>
    </row>
    <row r="108" spans="1:7" ht="14.25" x14ac:dyDescent="0.45">
      <c r="A108" s="660" t="s">
        <v>1822</v>
      </c>
      <c r="B108" s="661" t="s">
        <v>2986</v>
      </c>
      <c r="C108" s="662">
        <f t="shared" si="10"/>
        <v>47.9</v>
      </c>
      <c r="D108" s="662">
        <f t="shared" si="11"/>
        <v>45</v>
      </c>
      <c r="E108" s="662">
        <f t="shared" si="12"/>
        <v>41.3</v>
      </c>
      <c r="F108" s="253">
        <f>VLOOKUP(A108,ПРАЙС!E:M,8,0)</f>
        <v>73.709999999999994</v>
      </c>
      <c r="G108" s="33">
        <f>VLOOKUP(A108,ПРАЙС!E:AK,31,0)</f>
        <v>0</v>
      </c>
    </row>
    <row r="109" spans="1:7" ht="14.25" x14ac:dyDescent="0.45">
      <c r="A109" s="660" t="s">
        <v>1059</v>
      </c>
      <c r="B109" s="661" t="s">
        <v>2974</v>
      </c>
      <c r="C109" s="662">
        <f t="shared" si="10"/>
        <v>16.399999999999999</v>
      </c>
      <c r="D109" s="662">
        <f t="shared" si="11"/>
        <v>15.4</v>
      </c>
      <c r="E109" s="662">
        <f t="shared" si="12"/>
        <v>14.2</v>
      </c>
      <c r="F109" s="253">
        <f>VLOOKUP(A109,ПРАЙС!E:M,8,0)</f>
        <v>25.27</v>
      </c>
      <c r="G109" s="33">
        <f>VLOOKUP(A109,ПРАЙС!E:AK,31,0)</f>
        <v>0</v>
      </c>
    </row>
    <row r="110" spans="1:7" ht="14.25" x14ac:dyDescent="0.45">
      <c r="A110" s="660" t="s">
        <v>1823</v>
      </c>
      <c r="B110" s="661" t="s">
        <v>2987</v>
      </c>
      <c r="C110" s="662">
        <f t="shared" si="10"/>
        <v>53</v>
      </c>
      <c r="D110" s="662">
        <f t="shared" si="11"/>
        <v>49.8</v>
      </c>
      <c r="E110" s="662">
        <f t="shared" si="12"/>
        <v>45.7</v>
      </c>
      <c r="F110" s="253">
        <f>VLOOKUP(A110,ПРАЙС!E:M,8,0)</f>
        <v>81.599999999999994</v>
      </c>
      <c r="G110" s="33">
        <f>VLOOKUP(A110,ПРАЙС!E:AK,31,0)</f>
        <v>0</v>
      </c>
    </row>
    <row r="111" spans="1:7" ht="14.25" x14ac:dyDescent="0.45">
      <c r="A111" s="660" t="s">
        <v>1060</v>
      </c>
      <c r="B111" s="661" t="s">
        <v>2975</v>
      </c>
      <c r="C111" s="662">
        <f t="shared" si="10"/>
        <v>53.4</v>
      </c>
      <c r="D111" s="662">
        <f t="shared" si="11"/>
        <v>50.1</v>
      </c>
      <c r="E111" s="662">
        <f t="shared" si="12"/>
        <v>46</v>
      </c>
      <c r="F111" s="253">
        <f>VLOOKUP(A111,ПРАЙС!E:M,8,0)</f>
        <v>82.13</v>
      </c>
      <c r="G111" s="33">
        <f>VLOOKUP(A111,ПРАЙС!E:AK,31,0)</f>
        <v>0</v>
      </c>
    </row>
    <row r="112" spans="1:7" ht="14.25" x14ac:dyDescent="0.45">
      <c r="A112" s="660" t="s">
        <v>1824</v>
      </c>
      <c r="B112" s="661" t="s">
        <v>2988</v>
      </c>
      <c r="C112" s="662">
        <f t="shared" si="10"/>
        <v>107.8</v>
      </c>
      <c r="D112" s="662">
        <f t="shared" si="11"/>
        <v>101.2</v>
      </c>
      <c r="E112" s="662">
        <f t="shared" si="12"/>
        <v>92.9</v>
      </c>
      <c r="F112" s="253">
        <f>VLOOKUP(A112,ПРАЙС!E:M,8,0)</f>
        <v>165.84</v>
      </c>
      <c r="G112" s="33">
        <f>VLOOKUP(A112,ПРАЙС!E:AK,31,0)</f>
        <v>0</v>
      </c>
    </row>
    <row r="113" spans="1:7" ht="14.25" x14ac:dyDescent="0.45">
      <c r="A113" s="660" t="s">
        <v>1061</v>
      </c>
      <c r="B113" s="661" t="s">
        <v>3253</v>
      </c>
      <c r="C113" s="662">
        <f t="shared" si="10"/>
        <v>67.400000000000006</v>
      </c>
      <c r="D113" s="662">
        <f t="shared" si="11"/>
        <v>63.3</v>
      </c>
      <c r="E113" s="662">
        <f t="shared" si="12"/>
        <v>58.1</v>
      </c>
      <c r="F113" s="253">
        <f>VLOOKUP(A113,ПРАЙС!E:M,8,0)</f>
        <v>103.72</v>
      </c>
      <c r="G113" s="33">
        <f>VLOOKUP(A113,ПРАЙС!E:AK,31,0)</f>
        <v>0</v>
      </c>
    </row>
    <row r="114" spans="1:7" ht="14.25" x14ac:dyDescent="0.45">
      <c r="A114" s="660" t="s">
        <v>1825</v>
      </c>
      <c r="B114" s="661" t="s">
        <v>2989</v>
      </c>
      <c r="C114" s="662">
        <f t="shared" si="10"/>
        <v>135.19999999999999</v>
      </c>
      <c r="D114" s="662">
        <f t="shared" si="11"/>
        <v>126.9</v>
      </c>
      <c r="E114" s="662">
        <f t="shared" si="12"/>
        <v>116.5</v>
      </c>
      <c r="F114" s="253">
        <f>VLOOKUP(A114,ПРАЙС!E:M,8,0)</f>
        <v>207.96</v>
      </c>
      <c r="G114" s="33">
        <f>VLOOKUP(A114,ПРАЙС!E:AK,31,0)</f>
        <v>0</v>
      </c>
    </row>
    <row r="115" spans="1:7" ht="14.25" x14ac:dyDescent="0.45">
      <c r="A115" s="660" t="s">
        <v>1062</v>
      </c>
      <c r="B115" s="661" t="s">
        <v>2976</v>
      </c>
      <c r="C115" s="662">
        <f t="shared" si="10"/>
        <v>13</v>
      </c>
      <c r="D115" s="662">
        <f t="shared" si="11"/>
        <v>12.2</v>
      </c>
      <c r="E115" s="662">
        <f t="shared" si="12"/>
        <v>11.2</v>
      </c>
      <c r="F115" s="253">
        <f>VLOOKUP(A115,ПРАЙС!E:M,8,0)</f>
        <v>20</v>
      </c>
      <c r="G115" s="33">
        <f>VLOOKUP(A115,ПРАЙС!E:AK,31,0)</f>
        <v>0</v>
      </c>
    </row>
    <row r="116" spans="1:7" ht="14.25" x14ac:dyDescent="0.45">
      <c r="A116" s="660" t="s">
        <v>1826</v>
      </c>
      <c r="B116" s="661" t="s">
        <v>3106</v>
      </c>
      <c r="C116" s="662">
        <f t="shared" si="10"/>
        <v>42.8</v>
      </c>
      <c r="D116" s="662">
        <f t="shared" si="11"/>
        <v>40.1</v>
      </c>
      <c r="E116" s="662">
        <f t="shared" si="12"/>
        <v>36.9</v>
      </c>
      <c r="F116" s="253">
        <f>VLOOKUP(A116,ПРАЙС!E:M,8,0)</f>
        <v>65.81</v>
      </c>
      <c r="G116" s="33">
        <f>VLOOKUP(A116,ПРАЙС!E:AK,31,0)</f>
        <v>0</v>
      </c>
    </row>
    <row r="117" spans="1:7" ht="14.25" x14ac:dyDescent="0.45">
      <c r="A117" s="660" t="s">
        <v>1063</v>
      </c>
      <c r="B117" s="661" t="s">
        <v>2977</v>
      </c>
      <c r="C117" s="662">
        <f t="shared" si="10"/>
        <v>16.100000000000001</v>
      </c>
      <c r="D117" s="662">
        <f t="shared" si="11"/>
        <v>15.1</v>
      </c>
      <c r="E117" s="662">
        <f t="shared" si="12"/>
        <v>13.9</v>
      </c>
      <c r="F117" s="253">
        <f>VLOOKUP(A117,ПРАЙС!E:M,8,0)</f>
        <v>24.74</v>
      </c>
      <c r="G117" s="33">
        <f>VLOOKUP(A117,ПРАЙС!E:AK,31,0)</f>
        <v>0</v>
      </c>
    </row>
    <row r="118" spans="1:7" ht="14.25" x14ac:dyDescent="0.45">
      <c r="A118" s="660" t="s">
        <v>1827</v>
      </c>
      <c r="B118" s="661" t="s">
        <v>3107</v>
      </c>
      <c r="C118" s="662">
        <f t="shared" si="10"/>
        <v>53</v>
      </c>
      <c r="D118" s="662">
        <f t="shared" si="11"/>
        <v>49.8</v>
      </c>
      <c r="E118" s="662">
        <f t="shared" si="12"/>
        <v>45.7</v>
      </c>
      <c r="F118" s="253">
        <f>VLOOKUP(A118,ПРАЙС!E:M,8,0)</f>
        <v>81.599999999999994</v>
      </c>
      <c r="G118" s="33">
        <f>VLOOKUP(A118,ПРАЙС!E:AK,31,0)</f>
        <v>0</v>
      </c>
    </row>
    <row r="119" spans="1:7" ht="14.25" x14ac:dyDescent="0.45">
      <c r="A119" s="660" t="s">
        <v>1064</v>
      </c>
      <c r="B119" s="661" t="s">
        <v>2978</v>
      </c>
      <c r="C119" s="662">
        <f t="shared" si="10"/>
        <v>20.9</v>
      </c>
      <c r="D119" s="662">
        <f t="shared" si="11"/>
        <v>19.600000000000001</v>
      </c>
      <c r="E119" s="662">
        <f t="shared" si="12"/>
        <v>18</v>
      </c>
      <c r="F119" s="253">
        <f>VLOOKUP(A119,ПРАЙС!E:M,8,0)</f>
        <v>32.119999999999997</v>
      </c>
      <c r="G119" s="33">
        <f>VLOOKUP(A119,ПРАЙС!E:AK,31,0)</f>
        <v>0</v>
      </c>
    </row>
    <row r="120" spans="1:7" ht="14.25" x14ac:dyDescent="0.45">
      <c r="A120" s="660" t="s">
        <v>1828</v>
      </c>
      <c r="B120" s="661" t="s">
        <v>3108</v>
      </c>
      <c r="C120" s="662">
        <f t="shared" si="10"/>
        <v>61.6</v>
      </c>
      <c r="D120" s="662">
        <f t="shared" si="11"/>
        <v>57.8</v>
      </c>
      <c r="E120" s="662">
        <f t="shared" si="12"/>
        <v>53.1</v>
      </c>
      <c r="F120" s="253">
        <f>VLOOKUP(A120,ПРАЙС!E:M,8,0)</f>
        <v>94.77</v>
      </c>
      <c r="G120" s="33">
        <f>VLOOKUP(A120,ПРАЙС!E:AK,31,0)</f>
        <v>0</v>
      </c>
    </row>
    <row r="121" spans="1:7" ht="14.25" x14ac:dyDescent="0.45">
      <c r="A121" s="660" t="s">
        <v>1065</v>
      </c>
      <c r="B121" s="661" t="s">
        <v>2979</v>
      </c>
      <c r="C121" s="662">
        <f t="shared" si="10"/>
        <v>59.2</v>
      </c>
      <c r="D121" s="662">
        <f t="shared" si="11"/>
        <v>55.6</v>
      </c>
      <c r="E121" s="662">
        <f t="shared" si="12"/>
        <v>51</v>
      </c>
      <c r="F121" s="253">
        <f>VLOOKUP(A121,ПРАЙС!E:M,8,0)</f>
        <v>91.08</v>
      </c>
      <c r="G121" s="33">
        <f>VLOOKUP(A121,ПРАЙС!E:AK,31,0)</f>
        <v>0</v>
      </c>
    </row>
    <row r="122" spans="1:7" ht="14.25" x14ac:dyDescent="0.45">
      <c r="A122" s="660" t="s">
        <v>1829</v>
      </c>
      <c r="B122" s="661" t="s">
        <v>2990</v>
      </c>
      <c r="C122" s="662">
        <f t="shared" si="10"/>
        <v>116.7</v>
      </c>
      <c r="D122" s="662">
        <f t="shared" si="11"/>
        <v>109.5</v>
      </c>
      <c r="E122" s="662">
        <f t="shared" si="12"/>
        <v>100.5</v>
      </c>
      <c r="F122" s="253">
        <f>VLOOKUP(A122,ПРАЙС!E:M,8,0)</f>
        <v>179.53</v>
      </c>
      <c r="G122" s="33">
        <f>VLOOKUP(A122,ПРАЙС!E:AK,31,0)</f>
        <v>0</v>
      </c>
    </row>
    <row r="123" spans="1:7" ht="14.25" x14ac:dyDescent="0.45">
      <c r="A123" s="660" t="s">
        <v>1066</v>
      </c>
      <c r="B123" s="661" t="s">
        <v>2980</v>
      </c>
      <c r="C123" s="662">
        <f t="shared" si="10"/>
        <v>74.599999999999994</v>
      </c>
      <c r="D123" s="662">
        <f t="shared" si="11"/>
        <v>70</v>
      </c>
      <c r="E123" s="662">
        <f t="shared" si="12"/>
        <v>64.3</v>
      </c>
      <c r="F123" s="253">
        <f>VLOOKUP(A123,ПРАЙС!E:M,8,0)</f>
        <v>114.77</v>
      </c>
      <c r="G123" s="33">
        <f>VLOOKUP(A123,ПРАЙС!E:AK,31,0)</f>
        <v>0</v>
      </c>
    </row>
    <row r="124" spans="1:7" ht="14.25" x14ac:dyDescent="0.45">
      <c r="A124" s="660" t="s">
        <v>1830</v>
      </c>
      <c r="B124" s="661" t="s">
        <v>2991</v>
      </c>
      <c r="C124" s="662">
        <f t="shared" si="10"/>
        <v>143.4</v>
      </c>
      <c r="D124" s="662">
        <f t="shared" si="11"/>
        <v>134.6</v>
      </c>
      <c r="E124" s="662">
        <f t="shared" si="12"/>
        <v>123.5</v>
      </c>
      <c r="F124" s="253">
        <f>VLOOKUP(A124,ПРАЙС!E:M,8,0)</f>
        <v>220.6</v>
      </c>
      <c r="G124" s="33">
        <f>VLOOKUP(A124,ПРАЙС!E:AK,31,0)</f>
        <v>0</v>
      </c>
    </row>
    <row r="125" spans="1:7" ht="14.25" x14ac:dyDescent="0.45">
      <c r="A125" s="660" t="s">
        <v>269</v>
      </c>
      <c r="B125" s="661" t="s">
        <v>10081</v>
      </c>
      <c r="C125" s="662">
        <f t="shared" si="10"/>
        <v>58.5</v>
      </c>
      <c r="D125" s="662">
        <f t="shared" si="11"/>
        <v>54.9</v>
      </c>
      <c r="E125" s="662">
        <f t="shared" si="12"/>
        <v>50.4</v>
      </c>
      <c r="F125" s="253">
        <f>VLOOKUP(A125,ПРАЙС!E:M,8,0)</f>
        <v>90</v>
      </c>
      <c r="G125" s="33">
        <f>VLOOKUP(A125,ПРАЙС!E:AK,31,0)</f>
        <v>0</v>
      </c>
    </row>
    <row r="126" spans="1:7" ht="14.25" x14ac:dyDescent="0.45">
      <c r="A126" s="660" t="s">
        <v>4212</v>
      </c>
      <c r="B126" s="661" t="s">
        <v>4934</v>
      </c>
      <c r="C126" s="662">
        <f t="shared" si="10"/>
        <v>104</v>
      </c>
      <c r="D126" s="662">
        <f t="shared" si="11"/>
        <v>97.6</v>
      </c>
      <c r="E126" s="662">
        <f t="shared" si="12"/>
        <v>89.6</v>
      </c>
      <c r="F126" s="253">
        <f>VLOOKUP(A126,ПРАЙС!E:M,8,0)</f>
        <v>160</v>
      </c>
      <c r="G126" s="33">
        <f>VLOOKUP(A126,ПРАЙС!E:AK,31,0)</f>
        <v>0</v>
      </c>
    </row>
    <row r="127" spans="1:7" ht="14.25" x14ac:dyDescent="0.45">
      <c r="A127" s="660" t="s">
        <v>4213</v>
      </c>
      <c r="B127" s="661" t="s">
        <v>4935</v>
      </c>
      <c r="C127" s="662">
        <f t="shared" si="10"/>
        <v>97.5</v>
      </c>
      <c r="D127" s="662">
        <f t="shared" si="11"/>
        <v>91.5</v>
      </c>
      <c r="E127" s="662">
        <f t="shared" si="12"/>
        <v>84</v>
      </c>
      <c r="F127" s="253">
        <f>VLOOKUP(A127,ПРАЙС!E:M,8,0)</f>
        <v>150</v>
      </c>
      <c r="G127" s="33">
        <f>VLOOKUP(A127,ПРАЙС!E:AK,31,0)</f>
        <v>0</v>
      </c>
    </row>
    <row r="128" spans="1:7" ht="14.25" x14ac:dyDescent="0.45">
      <c r="A128" s="660" t="s">
        <v>4214</v>
      </c>
      <c r="B128" s="661" t="s">
        <v>10042</v>
      </c>
      <c r="C128" s="662">
        <f t="shared" si="10"/>
        <v>71.5</v>
      </c>
      <c r="D128" s="662">
        <f t="shared" si="11"/>
        <v>67.099999999999994</v>
      </c>
      <c r="E128" s="662">
        <f t="shared" si="12"/>
        <v>61.6</v>
      </c>
      <c r="F128" s="253">
        <f>VLOOKUP(A128,ПРАЙС!E:M,8,0)</f>
        <v>110</v>
      </c>
      <c r="G128" s="33">
        <f>VLOOKUP(A128,ПРАЙС!E:AK,31,0)</f>
        <v>0</v>
      </c>
    </row>
    <row r="129" spans="1:7" ht="14.25" x14ac:dyDescent="0.45">
      <c r="A129" s="660" t="s">
        <v>1053</v>
      </c>
      <c r="B129" s="661" t="s">
        <v>2968</v>
      </c>
      <c r="C129" s="662">
        <f t="shared" si="10"/>
        <v>14</v>
      </c>
      <c r="D129" s="662">
        <f t="shared" si="11"/>
        <v>13.2</v>
      </c>
      <c r="E129" s="662">
        <f t="shared" si="12"/>
        <v>12.1</v>
      </c>
      <c r="F129" s="253">
        <f>VLOOKUP(A129,ПРАЙС!E:M,8,0)</f>
        <v>21.59</v>
      </c>
      <c r="G129" s="33">
        <f>VLOOKUP(A129,ПРАЙС!E:AK,31,0)</f>
        <v>0</v>
      </c>
    </row>
    <row r="130" spans="1:7" ht="14.25" x14ac:dyDescent="0.45">
      <c r="A130" s="660" t="s">
        <v>1817</v>
      </c>
      <c r="B130" s="661" t="s">
        <v>2981</v>
      </c>
      <c r="C130" s="662">
        <f t="shared" si="10"/>
        <v>42.8</v>
      </c>
      <c r="D130" s="662">
        <f t="shared" si="11"/>
        <v>40.1</v>
      </c>
      <c r="E130" s="662">
        <f t="shared" si="12"/>
        <v>36.9</v>
      </c>
      <c r="F130" s="253">
        <f>VLOOKUP(A130,ПРАЙС!E:M,8,0)</f>
        <v>65.81</v>
      </c>
      <c r="G130" s="33">
        <f>VLOOKUP(A130,ПРАЙС!E:AK,31,0)</f>
        <v>0</v>
      </c>
    </row>
    <row r="131" spans="1:7" ht="14.25" x14ac:dyDescent="0.45">
      <c r="A131" s="660" t="s">
        <v>1054</v>
      </c>
      <c r="B131" s="661" t="s">
        <v>2969</v>
      </c>
      <c r="C131" s="662">
        <f t="shared" si="10"/>
        <v>16.399999999999999</v>
      </c>
      <c r="D131" s="662">
        <f t="shared" si="11"/>
        <v>15.4</v>
      </c>
      <c r="E131" s="662">
        <f t="shared" si="12"/>
        <v>14.2</v>
      </c>
      <c r="F131" s="253">
        <f>VLOOKUP(A131,ПРАЙС!E:M,8,0)</f>
        <v>25.27</v>
      </c>
      <c r="G131" s="33">
        <f>VLOOKUP(A131,ПРАЙС!E:AK,31,0)</f>
        <v>0</v>
      </c>
    </row>
    <row r="132" spans="1:7" ht="14.25" x14ac:dyDescent="0.45">
      <c r="A132" s="660" t="s">
        <v>1818</v>
      </c>
      <c r="B132" s="661" t="s">
        <v>2982</v>
      </c>
      <c r="C132" s="662">
        <f t="shared" si="10"/>
        <v>51.3</v>
      </c>
      <c r="D132" s="662">
        <f t="shared" si="11"/>
        <v>48.2</v>
      </c>
      <c r="E132" s="662">
        <f t="shared" si="12"/>
        <v>44.2</v>
      </c>
      <c r="F132" s="253">
        <f>VLOOKUP(A132,ПРАЙС!E:M,8,0)</f>
        <v>78.98</v>
      </c>
      <c r="G132" s="33">
        <f>VLOOKUP(A132,ПРАЙС!E:AK,31,0)</f>
        <v>0</v>
      </c>
    </row>
    <row r="133" spans="1:7" ht="14.25" x14ac:dyDescent="0.45">
      <c r="A133" s="660" t="s">
        <v>1055</v>
      </c>
      <c r="B133" s="661" t="s">
        <v>2970</v>
      </c>
      <c r="C133" s="662">
        <f t="shared" si="10"/>
        <v>20.5</v>
      </c>
      <c r="D133" s="662">
        <f t="shared" si="11"/>
        <v>19.3</v>
      </c>
      <c r="E133" s="662">
        <f t="shared" si="12"/>
        <v>17.7</v>
      </c>
      <c r="F133" s="253">
        <f>VLOOKUP(A133,ПРАЙС!E:M,8,0)</f>
        <v>31.59</v>
      </c>
      <c r="G133" s="33">
        <f>VLOOKUP(A133,ПРАЙС!E:AK,31,0)</f>
        <v>0</v>
      </c>
    </row>
    <row r="134" spans="1:7" ht="14.25" x14ac:dyDescent="0.45">
      <c r="A134" s="660" t="s">
        <v>1819</v>
      </c>
      <c r="B134" s="661" t="s">
        <v>2983</v>
      </c>
      <c r="C134" s="662">
        <f t="shared" si="10"/>
        <v>58.9</v>
      </c>
      <c r="D134" s="662">
        <f t="shared" si="11"/>
        <v>55.2</v>
      </c>
      <c r="E134" s="662">
        <f t="shared" si="12"/>
        <v>50.7</v>
      </c>
      <c r="F134" s="253">
        <f>VLOOKUP(A134,ПРАЙС!E:M,8,0)</f>
        <v>90.55</v>
      </c>
      <c r="G134" s="33">
        <f>VLOOKUP(A134,ПРАЙС!E:AK,31,0)</f>
        <v>0</v>
      </c>
    </row>
    <row r="135" spans="1:7" ht="14.25" x14ac:dyDescent="0.45">
      <c r="A135" s="660" t="s">
        <v>1056</v>
      </c>
      <c r="B135" s="661" t="s">
        <v>2971</v>
      </c>
      <c r="C135" s="662">
        <f t="shared" si="10"/>
        <v>69.8</v>
      </c>
      <c r="D135" s="662">
        <f t="shared" si="11"/>
        <v>65.5</v>
      </c>
      <c r="E135" s="662">
        <f t="shared" si="12"/>
        <v>60.1</v>
      </c>
      <c r="F135" s="253">
        <f>VLOOKUP(A135,ПРАЙС!E:M,8,0)</f>
        <v>107.4</v>
      </c>
      <c r="G135" s="33">
        <f>VLOOKUP(A135,ПРАЙС!E:AK,31,0)</f>
        <v>0</v>
      </c>
    </row>
    <row r="136" spans="1:7" ht="14.25" x14ac:dyDescent="0.45">
      <c r="A136" s="660" t="s">
        <v>1820</v>
      </c>
      <c r="B136" s="661" t="s">
        <v>2984</v>
      </c>
      <c r="C136" s="662">
        <f t="shared" si="10"/>
        <v>119.8</v>
      </c>
      <c r="D136" s="662">
        <f t="shared" si="11"/>
        <v>112.4</v>
      </c>
      <c r="E136" s="662">
        <f t="shared" si="12"/>
        <v>103.2</v>
      </c>
      <c r="F136" s="253">
        <f>VLOOKUP(A136,ПРАЙС!E:M,8,0)</f>
        <v>184.27</v>
      </c>
      <c r="G136" s="33">
        <f>VLOOKUP(A136,ПРАЙС!E:AK,31,0)</f>
        <v>0</v>
      </c>
    </row>
    <row r="137" spans="1:7" ht="14.25" x14ac:dyDescent="0.45">
      <c r="A137" s="660" t="s">
        <v>1057</v>
      </c>
      <c r="B137" s="661" t="s">
        <v>2972</v>
      </c>
      <c r="C137" s="662">
        <f t="shared" si="10"/>
        <v>93.8</v>
      </c>
      <c r="D137" s="662">
        <f t="shared" si="11"/>
        <v>88</v>
      </c>
      <c r="E137" s="662">
        <f t="shared" si="12"/>
        <v>80.8</v>
      </c>
      <c r="F137" s="253">
        <f>VLOOKUP(A137,ПРАЙС!E:M,8,0)</f>
        <v>144.26</v>
      </c>
      <c r="G137" s="33">
        <f>VLOOKUP(A137,ПРАЙС!E:AK,31,0)</f>
        <v>0</v>
      </c>
    </row>
    <row r="138" spans="1:7" ht="14.25" x14ac:dyDescent="0.45">
      <c r="A138" s="660" t="s">
        <v>1058</v>
      </c>
      <c r="B138" s="661" t="s">
        <v>2973</v>
      </c>
      <c r="C138" s="662">
        <f t="shared" si="10"/>
        <v>13</v>
      </c>
      <c r="D138" s="662">
        <f t="shared" si="11"/>
        <v>12.2</v>
      </c>
      <c r="E138" s="662">
        <f t="shared" si="12"/>
        <v>11.2</v>
      </c>
      <c r="F138" s="253">
        <f>VLOOKUP(A138,ПРАЙС!E:M,8,0)</f>
        <v>20</v>
      </c>
      <c r="G138" s="33">
        <f>VLOOKUP(A138,ПРАЙС!E:AK,31,0)</f>
        <v>0</v>
      </c>
    </row>
    <row r="139" spans="1:7" ht="14.25" x14ac:dyDescent="0.45">
      <c r="A139" s="660" t="s">
        <v>1822</v>
      </c>
      <c r="B139" s="661" t="s">
        <v>2986</v>
      </c>
      <c r="C139" s="662">
        <f t="shared" si="10"/>
        <v>47.9</v>
      </c>
      <c r="D139" s="662">
        <f t="shared" si="11"/>
        <v>45</v>
      </c>
      <c r="E139" s="662">
        <f t="shared" si="12"/>
        <v>41.3</v>
      </c>
      <c r="F139" s="253">
        <f>VLOOKUP(A139,ПРАЙС!E:M,8,0)</f>
        <v>73.709999999999994</v>
      </c>
      <c r="G139" s="33">
        <f>VLOOKUP(A139,ПРАЙС!E:AK,31,0)</f>
        <v>0</v>
      </c>
    </row>
    <row r="140" spans="1:7" ht="14.25" x14ac:dyDescent="0.45">
      <c r="A140" s="660" t="s">
        <v>1059</v>
      </c>
      <c r="B140" s="661" t="s">
        <v>2974</v>
      </c>
      <c r="C140" s="662">
        <f t="shared" si="10"/>
        <v>16.399999999999999</v>
      </c>
      <c r="D140" s="662">
        <f t="shared" si="11"/>
        <v>15.4</v>
      </c>
      <c r="E140" s="662">
        <f t="shared" si="12"/>
        <v>14.2</v>
      </c>
      <c r="F140" s="253">
        <f>VLOOKUP(A140,ПРАЙС!E:M,8,0)</f>
        <v>25.27</v>
      </c>
      <c r="G140" s="33">
        <f>VLOOKUP(A140,ПРАЙС!E:AK,31,0)</f>
        <v>0</v>
      </c>
    </row>
    <row r="141" spans="1:7" ht="14.25" x14ac:dyDescent="0.45">
      <c r="A141" s="660" t="s">
        <v>1823</v>
      </c>
      <c r="B141" s="661" t="s">
        <v>2987</v>
      </c>
      <c r="C141" s="662">
        <f t="shared" si="10"/>
        <v>53</v>
      </c>
      <c r="D141" s="662">
        <f t="shared" si="11"/>
        <v>49.8</v>
      </c>
      <c r="E141" s="662">
        <f t="shared" si="12"/>
        <v>45.7</v>
      </c>
      <c r="F141" s="253">
        <f>VLOOKUP(A141,ПРАЙС!E:M,8,0)</f>
        <v>81.599999999999994</v>
      </c>
      <c r="G141" s="33">
        <f>VLOOKUP(A141,ПРАЙС!E:AK,31,0)</f>
        <v>0</v>
      </c>
    </row>
    <row r="142" spans="1:7" ht="14.25" x14ac:dyDescent="0.45">
      <c r="A142" s="660" t="s">
        <v>1060</v>
      </c>
      <c r="B142" s="661" t="s">
        <v>2975</v>
      </c>
      <c r="C142" s="662">
        <f t="shared" si="10"/>
        <v>53.4</v>
      </c>
      <c r="D142" s="662">
        <f t="shared" si="11"/>
        <v>50.1</v>
      </c>
      <c r="E142" s="662">
        <f t="shared" si="12"/>
        <v>46</v>
      </c>
      <c r="F142" s="253">
        <f>VLOOKUP(A142,ПРАЙС!E:M,8,0)</f>
        <v>82.13</v>
      </c>
      <c r="G142" s="33">
        <f>VLOOKUP(A142,ПРАЙС!E:AK,31,0)</f>
        <v>0</v>
      </c>
    </row>
    <row r="143" spans="1:7" ht="14.25" x14ac:dyDescent="0.45">
      <c r="A143" s="660" t="s">
        <v>1824</v>
      </c>
      <c r="B143" s="661" t="s">
        <v>2988</v>
      </c>
      <c r="C143" s="662">
        <f t="shared" si="10"/>
        <v>107.8</v>
      </c>
      <c r="D143" s="662">
        <f t="shared" si="11"/>
        <v>101.2</v>
      </c>
      <c r="E143" s="662">
        <f t="shared" si="12"/>
        <v>92.9</v>
      </c>
      <c r="F143" s="253">
        <f>VLOOKUP(A143,ПРАЙС!E:M,8,0)</f>
        <v>165.84</v>
      </c>
      <c r="G143" s="33">
        <f>VLOOKUP(A143,ПРАЙС!E:AK,31,0)</f>
        <v>0</v>
      </c>
    </row>
    <row r="144" spans="1:7" ht="14.25" x14ac:dyDescent="0.45">
      <c r="A144" s="660" t="s">
        <v>1061</v>
      </c>
      <c r="B144" s="661" t="s">
        <v>3253</v>
      </c>
      <c r="C144" s="662">
        <f t="shared" si="10"/>
        <v>67.400000000000006</v>
      </c>
      <c r="D144" s="662">
        <f t="shared" si="11"/>
        <v>63.3</v>
      </c>
      <c r="E144" s="662">
        <f t="shared" si="12"/>
        <v>58.1</v>
      </c>
      <c r="F144" s="253">
        <f>VLOOKUP(A144,ПРАЙС!E:M,8,0)</f>
        <v>103.72</v>
      </c>
      <c r="G144" s="33">
        <f>VLOOKUP(A144,ПРАЙС!E:AK,31,0)</f>
        <v>0</v>
      </c>
    </row>
    <row r="145" spans="1:10" ht="14.25" x14ac:dyDescent="0.45">
      <c r="A145" s="660" t="s">
        <v>1825</v>
      </c>
      <c r="B145" s="661" t="s">
        <v>2989</v>
      </c>
      <c r="C145" s="662">
        <f t="shared" si="10"/>
        <v>135.19999999999999</v>
      </c>
      <c r="D145" s="662">
        <f t="shared" si="11"/>
        <v>126.9</v>
      </c>
      <c r="E145" s="662">
        <f t="shared" si="12"/>
        <v>116.5</v>
      </c>
      <c r="F145" s="253">
        <f>VLOOKUP(A145,ПРАЙС!E:M,8,0)</f>
        <v>207.96</v>
      </c>
      <c r="G145" s="33">
        <f>VLOOKUP(A145,ПРАЙС!E:AK,31,0)</f>
        <v>0</v>
      </c>
    </row>
    <row r="146" spans="1:10" ht="14.25" x14ac:dyDescent="0.45">
      <c r="A146" s="660" t="s">
        <v>1062</v>
      </c>
      <c r="B146" s="661" t="s">
        <v>2976</v>
      </c>
      <c r="C146" s="662">
        <f t="shared" si="10"/>
        <v>13</v>
      </c>
      <c r="D146" s="662">
        <f t="shared" si="11"/>
        <v>12.2</v>
      </c>
      <c r="E146" s="662">
        <f t="shared" si="12"/>
        <v>11.2</v>
      </c>
      <c r="F146" s="253">
        <f>VLOOKUP(A146,ПРАЙС!E:M,8,0)</f>
        <v>20</v>
      </c>
      <c r="G146" s="33">
        <f>VLOOKUP(A146,ПРАЙС!E:AK,31,0)</f>
        <v>0</v>
      </c>
    </row>
    <row r="147" spans="1:10" ht="14.25" x14ac:dyDescent="0.45">
      <c r="A147" s="660" t="s">
        <v>1826</v>
      </c>
      <c r="B147" s="661" t="s">
        <v>3106</v>
      </c>
      <c r="C147" s="662">
        <f t="shared" ref="C147:C155" si="13">ROUND(IF(G147="спеццена",F147,F147*0.65),1)</f>
        <v>42.8</v>
      </c>
      <c r="D147" s="662">
        <f t="shared" ref="D147:D155" si="14">ROUND(IF(G147="спеццена",C147*0.97,F147*0.61),1)</f>
        <v>40.1</v>
      </c>
      <c r="E147" s="662">
        <f t="shared" ref="E147:E155" si="15">ROUND(IF(G147="спеццена",D147*0.97,F147*0.56),1)</f>
        <v>36.9</v>
      </c>
      <c r="F147" s="253">
        <f>VLOOKUP(A147,ПРАЙС!E:M,8,0)</f>
        <v>65.81</v>
      </c>
      <c r="G147" s="33">
        <f>VLOOKUP(A147,ПРАЙС!E:AK,31,0)</f>
        <v>0</v>
      </c>
    </row>
    <row r="148" spans="1:10" ht="14.25" x14ac:dyDescent="0.45">
      <c r="A148" s="660" t="s">
        <v>1063</v>
      </c>
      <c r="B148" s="661" t="s">
        <v>2977</v>
      </c>
      <c r="C148" s="662">
        <f t="shared" si="13"/>
        <v>16.100000000000001</v>
      </c>
      <c r="D148" s="662">
        <f t="shared" si="14"/>
        <v>15.1</v>
      </c>
      <c r="E148" s="662">
        <f t="shared" si="15"/>
        <v>13.9</v>
      </c>
      <c r="F148" s="253">
        <f>VLOOKUP(A148,ПРАЙС!E:M,8,0)</f>
        <v>24.74</v>
      </c>
      <c r="G148" s="33">
        <f>VLOOKUP(A148,ПРАЙС!E:AK,31,0)</f>
        <v>0</v>
      </c>
    </row>
    <row r="149" spans="1:10" ht="14.25" x14ac:dyDescent="0.45">
      <c r="A149" s="660" t="s">
        <v>1827</v>
      </c>
      <c r="B149" s="661" t="s">
        <v>3107</v>
      </c>
      <c r="C149" s="662">
        <f t="shared" si="13"/>
        <v>53</v>
      </c>
      <c r="D149" s="662">
        <f t="shared" si="14"/>
        <v>49.8</v>
      </c>
      <c r="E149" s="662">
        <f t="shared" si="15"/>
        <v>45.7</v>
      </c>
      <c r="F149" s="253">
        <f>VLOOKUP(A149,ПРАЙС!E:M,8,0)</f>
        <v>81.599999999999994</v>
      </c>
      <c r="G149" s="33">
        <f>VLOOKUP(A149,ПРАЙС!E:AK,31,0)</f>
        <v>0</v>
      </c>
    </row>
    <row r="150" spans="1:10" ht="14.25" x14ac:dyDescent="0.45">
      <c r="A150" s="660" t="s">
        <v>1064</v>
      </c>
      <c r="B150" s="661" t="s">
        <v>2978</v>
      </c>
      <c r="C150" s="662">
        <f t="shared" si="13"/>
        <v>20.9</v>
      </c>
      <c r="D150" s="662">
        <f t="shared" si="14"/>
        <v>19.600000000000001</v>
      </c>
      <c r="E150" s="662">
        <f t="shared" si="15"/>
        <v>18</v>
      </c>
      <c r="F150" s="253">
        <f>VLOOKUP(A150,ПРАЙС!E:M,8,0)</f>
        <v>32.119999999999997</v>
      </c>
      <c r="G150" s="33">
        <f>VLOOKUP(A150,ПРАЙС!E:AK,31,0)</f>
        <v>0</v>
      </c>
    </row>
    <row r="151" spans="1:10" ht="14.25" x14ac:dyDescent="0.45">
      <c r="A151" s="660" t="s">
        <v>1828</v>
      </c>
      <c r="B151" s="661" t="s">
        <v>3108</v>
      </c>
      <c r="C151" s="662">
        <f t="shared" si="13"/>
        <v>61.6</v>
      </c>
      <c r="D151" s="662">
        <f t="shared" si="14"/>
        <v>57.8</v>
      </c>
      <c r="E151" s="662">
        <f t="shared" si="15"/>
        <v>53.1</v>
      </c>
      <c r="F151" s="253">
        <f>VLOOKUP(A151,ПРАЙС!E:M,8,0)</f>
        <v>94.77</v>
      </c>
      <c r="G151" s="33">
        <f>VLOOKUP(A151,ПРАЙС!E:AK,31,0)</f>
        <v>0</v>
      </c>
    </row>
    <row r="152" spans="1:10" ht="14.25" x14ac:dyDescent="0.45">
      <c r="A152" s="660" t="s">
        <v>1065</v>
      </c>
      <c r="B152" s="661" t="s">
        <v>2979</v>
      </c>
      <c r="C152" s="662">
        <f t="shared" si="13"/>
        <v>59.2</v>
      </c>
      <c r="D152" s="662">
        <f t="shared" si="14"/>
        <v>55.6</v>
      </c>
      <c r="E152" s="662">
        <f t="shared" si="15"/>
        <v>51</v>
      </c>
      <c r="F152" s="253">
        <f>VLOOKUP(A152,ПРАЙС!E:M,8,0)</f>
        <v>91.08</v>
      </c>
      <c r="G152" s="33">
        <f>VLOOKUP(A152,ПРАЙС!E:AK,31,0)</f>
        <v>0</v>
      </c>
    </row>
    <row r="153" spans="1:10" ht="14.25" x14ac:dyDescent="0.45">
      <c r="A153" s="660" t="s">
        <v>1829</v>
      </c>
      <c r="B153" s="661" t="s">
        <v>2990</v>
      </c>
      <c r="C153" s="662">
        <f t="shared" si="13"/>
        <v>116.7</v>
      </c>
      <c r="D153" s="662">
        <f t="shared" si="14"/>
        <v>109.5</v>
      </c>
      <c r="E153" s="662">
        <f t="shared" si="15"/>
        <v>100.5</v>
      </c>
      <c r="F153" s="253">
        <f>VLOOKUP(A153,ПРАЙС!E:M,8,0)</f>
        <v>179.53</v>
      </c>
      <c r="G153" s="33">
        <f>VLOOKUP(A153,ПРАЙС!E:AK,31,0)</f>
        <v>0</v>
      </c>
    </row>
    <row r="154" spans="1:10" ht="14.25" x14ac:dyDescent="0.45">
      <c r="A154" s="660" t="s">
        <v>1066</v>
      </c>
      <c r="B154" s="661" t="s">
        <v>2980</v>
      </c>
      <c r="C154" s="662">
        <f t="shared" si="13"/>
        <v>74.599999999999994</v>
      </c>
      <c r="D154" s="662">
        <f t="shared" si="14"/>
        <v>70</v>
      </c>
      <c r="E154" s="662">
        <f t="shared" si="15"/>
        <v>64.3</v>
      </c>
      <c r="F154" s="253">
        <f>VLOOKUP(A154,ПРАЙС!E:M,8,0)</f>
        <v>114.77</v>
      </c>
      <c r="G154" s="33">
        <f>VLOOKUP(A154,ПРАЙС!E:AK,31,0)</f>
        <v>0</v>
      </c>
    </row>
    <row r="155" spans="1:10" ht="14.65" thickBot="1" x14ac:dyDescent="0.5">
      <c r="A155" s="665" t="s">
        <v>1830</v>
      </c>
      <c r="B155" s="666" t="s">
        <v>2991</v>
      </c>
      <c r="C155" s="662">
        <f t="shared" si="13"/>
        <v>143.4</v>
      </c>
      <c r="D155" s="662">
        <f t="shared" si="14"/>
        <v>134.6</v>
      </c>
      <c r="E155" s="662">
        <f t="shared" si="15"/>
        <v>123.5</v>
      </c>
      <c r="F155" s="253">
        <f>VLOOKUP(A155,ПРАЙС!E:M,8,0)</f>
        <v>220.6</v>
      </c>
      <c r="G155" s="33">
        <f>VLOOKUP(A155,ПРАЙС!E:AK,31,0)</f>
        <v>0</v>
      </c>
    </row>
    <row r="156" spans="1:10" x14ac:dyDescent="0.35">
      <c r="A156" s="253"/>
      <c r="B156" s="253"/>
      <c r="C156" s="253"/>
      <c r="D156" s="253"/>
      <c r="E156"/>
      <c r="F156"/>
      <c r="G156"/>
      <c r="H156"/>
      <c r="I156"/>
      <c r="J156"/>
    </row>
    <row r="157" spans="1:10" x14ac:dyDescent="0.35">
      <c r="A157" s="253"/>
      <c r="B157" s="253"/>
      <c r="C157" s="253"/>
      <c r="D157" s="253"/>
      <c r="E157"/>
      <c r="F157"/>
      <c r="G157"/>
      <c r="H157"/>
      <c r="I157"/>
      <c r="J157"/>
    </row>
    <row r="158" spans="1:10" x14ac:dyDescent="0.35">
      <c r="A158" s="253"/>
      <c r="B158" s="253"/>
      <c r="C158" s="253"/>
      <c r="D158" s="253"/>
      <c r="E158"/>
      <c r="F158"/>
      <c r="G158"/>
      <c r="H158"/>
      <c r="I158"/>
      <c r="J158"/>
    </row>
    <row r="159" spans="1:10" x14ac:dyDescent="0.35">
      <c r="A159" s="253"/>
      <c r="B159" s="253"/>
      <c r="C159" s="253"/>
      <c r="D159" s="253"/>
      <c r="E159"/>
      <c r="F159"/>
      <c r="G159"/>
      <c r="H159"/>
      <c r="I159"/>
      <c r="J159"/>
    </row>
    <row r="160" spans="1:10" x14ac:dyDescent="0.35">
      <c r="A160" s="253"/>
      <c r="B160" s="253"/>
      <c r="C160" s="253"/>
      <c r="D160" s="253"/>
      <c r="E160"/>
      <c r="F160"/>
      <c r="G160"/>
      <c r="H160"/>
      <c r="I160"/>
      <c r="J160"/>
    </row>
    <row r="161" spans="1:10" x14ac:dyDescent="0.35">
      <c r="A161" s="253"/>
      <c r="B161" s="253"/>
      <c r="C161" s="253"/>
      <c r="D161" s="253"/>
      <c r="E161"/>
      <c r="F161"/>
      <c r="G161"/>
      <c r="H161"/>
      <c r="I161"/>
      <c r="J161"/>
    </row>
    <row r="162" spans="1:10" x14ac:dyDescent="0.35">
      <c r="A162" s="253"/>
      <c r="B162" s="253"/>
      <c r="C162" s="253"/>
      <c r="D162" s="253"/>
      <c r="E162"/>
      <c r="F162"/>
      <c r="G162"/>
      <c r="H162"/>
      <c r="I162"/>
      <c r="J162"/>
    </row>
    <row r="163" spans="1:10" x14ac:dyDescent="0.35">
      <c r="A163" s="253"/>
      <c r="B163" s="253"/>
      <c r="C163" s="253"/>
      <c r="D163" s="253"/>
      <c r="E163"/>
      <c r="F163"/>
      <c r="G163"/>
      <c r="H163"/>
      <c r="I163"/>
      <c r="J163"/>
    </row>
    <row r="164" spans="1:10" x14ac:dyDescent="0.35">
      <c r="A164" s="253"/>
      <c r="B164" s="253"/>
      <c r="C164" s="253"/>
      <c r="D164" s="253"/>
      <c r="E164"/>
      <c r="F164"/>
      <c r="G164"/>
      <c r="H164"/>
      <c r="I164"/>
      <c r="J164"/>
    </row>
    <row r="165" spans="1:10" x14ac:dyDescent="0.35">
      <c r="A165" s="253"/>
      <c r="B165" s="253"/>
      <c r="C165" s="253"/>
      <c r="D165" s="253"/>
      <c r="E165"/>
      <c r="F165"/>
      <c r="G165"/>
      <c r="H165"/>
      <c r="I165"/>
      <c r="J165"/>
    </row>
    <row r="166" spans="1:10" x14ac:dyDescent="0.35">
      <c r="A166" s="253"/>
      <c r="B166" s="253"/>
      <c r="C166" s="253"/>
      <c r="D166" s="253"/>
      <c r="E166"/>
      <c r="F166"/>
      <c r="G166"/>
      <c r="H166"/>
      <c r="I166"/>
      <c r="J166"/>
    </row>
    <row r="167" spans="1:10" x14ac:dyDescent="0.35">
      <c r="A167" s="253"/>
      <c r="B167" s="253"/>
      <c r="C167" s="253"/>
      <c r="D167" s="253"/>
      <c r="E167"/>
      <c r="F167"/>
      <c r="G167"/>
      <c r="H167"/>
      <c r="I167"/>
      <c r="J167"/>
    </row>
    <row r="168" spans="1:10" x14ac:dyDescent="0.35">
      <c r="A168" s="253"/>
      <c r="B168" s="253"/>
      <c r="C168" s="253"/>
      <c r="D168" s="253"/>
      <c r="E168"/>
      <c r="F168"/>
      <c r="G168"/>
      <c r="H168"/>
      <c r="I168"/>
      <c r="J168"/>
    </row>
    <row r="169" spans="1:10" x14ac:dyDescent="0.35">
      <c r="A169" s="253"/>
      <c r="B169" s="253"/>
      <c r="C169" s="253"/>
      <c r="D169" s="253"/>
      <c r="E169"/>
      <c r="F169"/>
      <c r="G169"/>
      <c r="H169"/>
      <c r="I169"/>
      <c r="J169"/>
    </row>
    <row r="170" spans="1:10" x14ac:dyDescent="0.35">
      <c r="A170" s="253"/>
      <c r="B170" s="253"/>
      <c r="C170" s="253"/>
      <c r="D170" s="253"/>
      <c r="E170"/>
      <c r="F170"/>
      <c r="G170"/>
      <c r="H170"/>
      <c r="I170"/>
      <c r="J170"/>
    </row>
    <row r="171" spans="1:10" x14ac:dyDescent="0.35">
      <c r="A171" s="253"/>
      <c r="B171" s="253"/>
      <c r="C171" s="253"/>
      <c r="D171" s="253"/>
      <c r="E171"/>
      <c r="F171"/>
      <c r="G171"/>
      <c r="H171"/>
      <c r="I171"/>
      <c r="J171"/>
    </row>
    <row r="172" spans="1:10" x14ac:dyDescent="0.35">
      <c r="A172" s="253"/>
      <c r="B172" s="253"/>
      <c r="C172" s="253"/>
      <c r="D172" s="253"/>
      <c r="E172"/>
      <c r="F172"/>
      <c r="G172"/>
      <c r="H172"/>
      <c r="I172"/>
      <c r="J172"/>
    </row>
    <row r="173" spans="1:10" x14ac:dyDescent="0.35">
      <c r="A173" s="253"/>
      <c r="B173" s="253"/>
      <c r="C173" s="253"/>
      <c r="D173" s="253"/>
      <c r="E173"/>
      <c r="F173"/>
      <c r="G173"/>
      <c r="H173"/>
      <c r="I173"/>
      <c r="J173"/>
    </row>
    <row r="174" spans="1:10" x14ac:dyDescent="0.35">
      <c r="A174" s="253"/>
      <c r="B174" s="253"/>
      <c r="C174" s="253"/>
      <c r="D174" s="253"/>
      <c r="E174"/>
      <c r="F174"/>
      <c r="G174"/>
      <c r="H174"/>
      <c r="I174"/>
      <c r="J174"/>
    </row>
    <row r="175" spans="1:10" x14ac:dyDescent="0.35">
      <c r="A175" s="253"/>
      <c r="B175" s="253"/>
      <c r="C175" s="253"/>
      <c r="D175" s="253"/>
      <c r="E175"/>
      <c r="F175"/>
      <c r="G175"/>
      <c r="H175"/>
      <c r="I175"/>
      <c r="J175"/>
    </row>
    <row r="176" spans="1:10" x14ac:dyDescent="0.35">
      <c r="A176" s="253"/>
      <c r="B176" s="253"/>
      <c r="C176" s="253"/>
      <c r="D176" s="253"/>
      <c r="E176"/>
      <c r="F176"/>
      <c r="G176"/>
      <c r="H176"/>
      <c r="I176"/>
      <c r="J176"/>
    </row>
    <row r="177" spans="1:10" x14ac:dyDescent="0.35">
      <c r="A177" s="253"/>
      <c r="B177" s="253"/>
      <c r="C177" s="253"/>
      <c r="D177" s="253"/>
      <c r="E177"/>
      <c r="F177"/>
      <c r="G177"/>
      <c r="H177"/>
      <c r="I177"/>
      <c r="J177"/>
    </row>
    <row r="178" spans="1:10" x14ac:dyDescent="0.35">
      <c r="A178" s="253"/>
      <c r="B178" s="253"/>
      <c r="C178" s="253"/>
      <c r="D178" s="253"/>
      <c r="E178"/>
      <c r="F178"/>
      <c r="G178"/>
      <c r="H178"/>
      <c r="I178"/>
      <c r="J178"/>
    </row>
    <row r="179" spans="1:10" x14ac:dyDescent="0.35">
      <c r="A179" s="253"/>
      <c r="B179" s="253"/>
      <c r="C179" s="253"/>
      <c r="D179" s="253"/>
      <c r="E179"/>
      <c r="F179"/>
      <c r="G179"/>
      <c r="H179"/>
      <c r="I179"/>
      <c r="J179"/>
    </row>
    <row r="180" spans="1:10" x14ac:dyDescent="0.35">
      <c r="A180" s="253"/>
      <c r="B180" s="253"/>
      <c r="C180" s="253"/>
      <c r="D180" s="253"/>
      <c r="E180"/>
      <c r="F180"/>
      <c r="G180"/>
      <c r="H180"/>
      <c r="I180"/>
      <c r="J180"/>
    </row>
    <row r="181" spans="1:10" x14ac:dyDescent="0.35">
      <c r="A181" s="253"/>
      <c r="B181" s="253"/>
      <c r="C181" s="253"/>
      <c r="D181" s="253"/>
      <c r="E181"/>
      <c r="F181"/>
      <c r="G181"/>
      <c r="H181"/>
      <c r="I181"/>
      <c r="J181"/>
    </row>
    <row r="182" spans="1:10" x14ac:dyDescent="0.35">
      <c r="A182" s="253"/>
      <c r="B182" s="253"/>
      <c r="C182" s="253"/>
      <c r="D182" s="253"/>
      <c r="E182"/>
      <c r="F182"/>
      <c r="G182"/>
      <c r="H182"/>
      <c r="I182"/>
      <c r="J182"/>
    </row>
    <row r="183" spans="1:10" x14ac:dyDescent="0.35">
      <c r="A183" s="253"/>
      <c r="B183" s="253"/>
      <c r="C183" s="253"/>
      <c r="D183" s="253"/>
      <c r="E183"/>
      <c r="F183"/>
      <c r="G183"/>
      <c r="H183"/>
      <c r="I183"/>
      <c r="J183"/>
    </row>
    <row r="184" spans="1:10" x14ac:dyDescent="0.35">
      <c r="A184" s="253"/>
      <c r="B184" s="253"/>
      <c r="C184" s="253"/>
      <c r="D184" s="253"/>
      <c r="E184"/>
      <c r="F184"/>
      <c r="G184"/>
      <c r="H184"/>
      <c r="I184"/>
      <c r="J184"/>
    </row>
    <row r="185" spans="1:10" x14ac:dyDescent="0.35">
      <c r="A185" s="253"/>
      <c r="B185" s="253"/>
      <c r="C185" s="253"/>
      <c r="D185" s="253"/>
      <c r="E185"/>
      <c r="F185"/>
      <c r="G185"/>
      <c r="H185"/>
      <c r="I185"/>
      <c r="J185"/>
    </row>
    <row r="186" spans="1:10" x14ac:dyDescent="0.35">
      <c r="A186" s="253"/>
      <c r="B186" s="253"/>
      <c r="C186" s="253"/>
      <c r="D186" s="253"/>
      <c r="E186"/>
      <c r="F186"/>
      <c r="G186"/>
      <c r="H186"/>
      <c r="I186"/>
      <c r="J186"/>
    </row>
    <row r="187" spans="1:10" x14ac:dyDescent="0.35">
      <c r="A187" s="253"/>
      <c r="B187" s="253"/>
      <c r="C187" s="253"/>
      <c r="D187" s="253"/>
      <c r="E187"/>
      <c r="F187"/>
      <c r="G187"/>
      <c r="H187"/>
      <c r="I187"/>
      <c r="J187"/>
    </row>
    <row r="188" spans="1:10" x14ac:dyDescent="0.35">
      <c r="A188" s="253"/>
      <c r="B188" s="253"/>
      <c r="C188" s="253"/>
      <c r="D188" s="253"/>
      <c r="E188"/>
      <c r="F188"/>
      <c r="G188"/>
      <c r="H188"/>
      <c r="I188"/>
      <c r="J188"/>
    </row>
    <row r="189" spans="1:10" x14ac:dyDescent="0.35">
      <c r="A189" s="253"/>
      <c r="B189" s="253"/>
      <c r="C189" s="253"/>
      <c r="D189" s="253"/>
      <c r="E189"/>
      <c r="F189"/>
      <c r="G189"/>
      <c r="H189"/>
      <c r="I189"/>
      <c r="J189"/>
    </row>
    <row r="190" spans="1:10" x14ac:dyDescent="0.35">
      <c r="A190" s="253"/>
      <c r="B190" s="253"/>
      <c r="C190" s="253"/>
      <c r="D190" s="253"/>
      <c r="E190"/>
      <c r="F190"/>
      <c r="G190"/>
      <c r="H190"/>
      <c r="I190"/>
      <c r="J190"/>
    </row>
    <row r="191" spans="1:10" x14ac:dyDescent="0.35">
      <c r="A191" s="253"/>
      <c r="B191" s="253"/>
      <c r="C191" s="253"/>
      <c r="D191" s="253"/>
      <c r="E191"/>
      <c r="F191"/>
      <c r="G191"/>
      <c r="H191"/>
      <c r="I191"/>
      <c r="J191"/>
    </row>
    <row r="192" spans="1:10" x14ac:dyDescent="0.35">
      <c r="A192" s="253"/>
      <c r="B192" s="253"/>
      <c r="C192" s="253"/>
      <c r="D192" s="253"/>
      <c r="E192"/>
      <c r="F192"/>
      <c r="G192"/>
      <c r="H192"/>
      <c r="I192"/>
      <c r="J192"/>
    </row>
    <row r="193" spans="1:10" x14ac:dyDescent="0.35">
      <c r="A193" s="253"/>
      <c r="B193" s="253"/>
      <c r="C193" s="253"/>
      <c r="D193" s="253"/>
      <c r="E193"/>
      <c r="F193"/>
      <c r="G193"/>
      <c r="H193"/>
      <c r="I193"/>
      <c r="J193"/>
    </row>
    <row r="194" spans="1:10" x14ac:dyDescent="0.35">
      <c r="A194" s="253"/>
      <c r="B194" s="253"/>
      <c r="C194" s="253"/>
      <c r="D194" s="253"/>
      <c r="E194"/>
      <c r="F194"/>
      <c r="G194"/>
      <c r="H194"/>
      <c r="I194"/>
      <c r="J194"/>
    </row>
    <row r="195" spans="1:10" x14ac:dyDescent="0.35">
      <c r="A195" s="253"/>
      <c r="B195" s="253"/>
      <c r="C195" s="253"/>
      <c r="D195" s="253"/>
      <c r="E195"/>
      <c r="F195"/>
      <c r="G195"/>
      <c r="H195"/>
      <c r="I195"/>
      <c r="J195"/>
    </row>
    <row r="196" spans="1:10" x14ac:dyDescent="0.35">
      <c r="A196" s="253"/>
      <c r="B196" s="253"/>
      <c r="C196" s="253"/>
      <c r="D196" s="253"/>
      <c r="E196"/>
      <c r="F196"/>
      <c r="G196"/>
      <c r="H196"/>
      <c r="I196"/>
      <c r="J196"/>
    </row>
    <row r="197" spans="1:10" x14ac:dyDescent="0.35">
      <c r="A197" s="253"/>
      <c r="B197" s="253"/>
      <c r="C197" s="253"/>
      <c r="D197" s="253"/>
      <c r="E197"/>
      <c r="F197"/>
      <c r="G197"/>
      <c r="H197"/>
      <c r="I197"/>
      <c r="J197"/>
    </row>
    <row r="198" spans="1:10" x14ac:dyDescent="0.35">
      <c r="A198" s="253"/>
      <c r="B198" s="253"/>
      <c r="C198" s="253"/>
      <c r="D198" s="253"/>
      <c r="E198"/>
      <c r="F198"/>
      <c r="G198"/>
      <c r="H198"/>
      <c r="I198"/>
      <c r="J198"/>
    </row>
    <row r="199" spans="1:10" x14ac:dyDescent="0.35">
      <c r="A199" s="253"/>
      <c r="B199" s="253"/>
      <c r="C199" s="253"/>
      <c r="D199" s="253"/>
      <c r="E199"/>
      <c r="F199"/>
      <c r="G199"/>
      <c r="H199"/>
      <c r="I199"/>
      <c r="J199"/>
    </row>
    <row r="200" spans="1:10" x14ac:dyDescent="0.35">
      <c r="A200" s="253"/>
      <c r="B200" s="253"/>
      <c r="C200" s="253"/>
      <c r="D200" s="253"/>
      <c r="E200"/>
      <c r="F200"/>
      <c r="G200"/>
      <c r="H200"/>
      <c r="I200"/>
      <c r="J200"/>
    </row>
    <row r="201" spans="1:10" x14ac:dyDescent="0.35">
      <c r="A201" s="253"/>
      <c r="B201" s="253"/>
      <c r="C201" s="253"/>
      <c r="D201" s="253"/>
      <c r="E201"/>
      <c r="F201"/>
      <c r="G201"/>
      <c r="H201"/>
      <c r="I201"/>
      <c r="J201"/>
    </row>
    <row r="202" spans="1:10" x14ac:dyDescent="0.35">
      <c r="A202" s="253"/>
      <c r="B202" s="253"/>
      <c r="C202" s="253"/>
      <c r="D202" s="253"/>
      <c r="E202"/>
      <c r="F202"/>
      <c r="G202"/>
      <c r="H202"/>
      <c r="I202"/>
      <c r="J202"/>
    </row>
    <row r="203" spans="1:10" x14ac:dyDescent="0.35">
      <c r="A203" s="253"/>
      <c r="B203" s="253"/>
      <c r="C203" s="253"/>
      <c r="D203" s="253"/>
      <c r="E203"/>
      <c r="F203"/>
      <c r="G203"/>
      <c r="H203"/>
      <c r="I203"/>
      <c r="J203"/>
    </row>
    <row r="204" spans="1:10" x14ac:dyDescent="0.35">
      <c r="A204" s="253"/>
      <c r="B204" s="253"/>
      <c r="C204" s="253"/>
      <c r="D204" s="253"/>
      <c r="E204"/>
      <c r="F204"/>
      <c r="G204"/>
      <c r="H204"/>
      <c r="I204"/>
      <c r="J204"/>
    </row>
    <row r="205" spans="1:10" x14ac:dyDescent="0.35">
      <c r="A205" s="253"/>
      <c r="B205" s="253"/>
      <c r="C205" s="253"/>
      <c r="D205" s="253"/>
      <c r="E205"/>
      <c r="F205"/>
      <c r="G205"/>
      <c r="H205"/>
      <c r="I205"/>
      <c r="J205"/>
    </row>
    <row r="206" spans="1:10" x14ac:dyDescent="0.35">
      <c r="A206" s="253"/>
      <c r="B206" s="253"/>
      <c r="C206" s="253"/>
      <c r="D206" s="253"/>
      <c r="E206"/>
      <c r="F206"/>
      <c r="G206"/>
      <c r="H206"/>
      <c r="I206"/>
      <c r="J206"/>
    </row>
    <row r="207" spans="1:10" x14ac:dyDescent="0.35">
      <c r="A207" s="253"/>
      <c r="B207" s="253"/>
      <c r="C207" s="253"/>
      <c r="D207" s="253"/>
      <c r="E207"/>
      <c r="F207"/>
      <c r="G207"/>
      <c r="H207"/>
      <c r="I207"/>
      <c r="J207"/>
    </row>
    <row r="208" spans="1:10" x14ac:dyDescent="0.35">
      <c r="A208" s="253"/>
      <c r="B208" s="253"/>
      <c r="C208" s="253"/>
      <c r="D208" s="253"/>
      <c r="E208"/>
      <c r="F208"/>
      <c r="G208"/>
      <c r="H208"/>
      <c r="I208"/>
      <c r="J208"/>
    </row>
    <row r="209" spans="1:10" x14ac:dyDescent="0.35">
      <c r="A209" s="253"/>
      <c r="B209" s="253"/>
      <c r="C209" s="253"/>
      <c r="D209" s="253"/>
      <c r="E209"/>
      <c r="F209"/>
      <c r="G209"/>
      <c r="H209"/>
      <c r="I209"/>
      <c r="J209"/>
    </row>
    <row r="210" spans="1:10" x14ac:dyDescent="0.35">
      <c r="A210" s="253"/>
      <c r="B210" s="253"/>
      <c r="C210" s="253"/>
      <c r="D210" s="253"/>
      <c r="E210"/>
      <c r="F210"/>
      <c r="G210"/>
      <c r="H210"/>
      <c r="I210"/>
      <c r="J210"/>
    </row>
    <row r="211" spans="1:10" x14ac:dyDescent="0.35">
      <c r="A211" s="253"/>
      <c r="B211" s="253"/>
      <c r="C211" s="253"/>
      <c r="D211" s="253"/>
      <c r="E211"/>
      <c r="F211"/>
      <c r="G211"/>
      <c r="H211"/>
      <c r="I211"/>
      <c r="J211"/>
    </row>
    <row r="212" spans="1:10" x14ac:dyDescent="0.35">
      <c r="A212" s="253"/>
      <c r="B212" s="253"/>
      <c r="C212" s="253"/>
      <c r="D212" s="253"/>
      <c r="E212"/>
      <c r="F212"/>
      <c r="G212"/>
      <c r="H212"/>
      <c r="I212"/>
      <c r="J212"/>
    </row>
    <row r="213" spans="1:10" x14ac:dyDescent="0.35">
      <c r="A213" s="253"/>
      <c r="B213" s="253"/>
      <c r="C213" s="253"/>
      <c r="D213" s="253"/>
      <c r="E213"/>
      <c r="F213"/>
      <c r="G213"/>
      <c r="H213"/>
      <c r="I213"/>
      <c r="J213"/>
    </row>
    <row r="214" spans="1:10" x14ac:dyDescent="0.35">
      <c r="A214" s="253"/>
      <c r="B214" s="253"/>
      <c r="C214" s="253"/>
      <c r="D214" s="253"/>
      <c r="E214"/>
      <c r="F214"/>
      <c r="G214"/>
      <c r="H214"/>
      <c r="I214"/>
      <c r="J214"/>
    </row>
    <row r="215" spans="1:10" x14ac:dyDescent="0.35">
      <c r="A215" s="253"/>
      <c r="B215" s="253"/>
      <c r="C215" s="253"/>
      <c r="D215" s="253"/>
      <c r="E215"/>
      <c r="F215"/>
      <c r="G215"/>
      <c r="H215"/>
      <c r="I215"/>
      <c r="J215"/>
    </row>
    <row r="216" spans="1:10" x14ac:dyDescent="0.35">
      <c r="A216" s="253"/>
      <c r="B216" s="253"/>
      <c r="C216" s="253"/>
      <c r="D216" s="253"/>
      <c r="E216"/>
      <c r="F216"/>
      <c r="G216"/>
      <c r="H216"/>
      <c r="I216"/>
      <c r="J216"/>
    </row>
    <row r="217" spans="1:10" x14ac:dyDescent="0.35">
      <c r="A217" s="253"/>
      <c r="B217" s="253"/>
      <c r="C217" s="253"/>
      <c r="D217" s="253"/>
      <c r="E217"/>
      <c r="F217"/>
      <c r="G217"/>
      <c r="H217"/>
      <c r="I217"/>
      <c r="J217"/>
    </row>
    <row r="218" spans="1:10" x14ac:dyDescent="0.35">
      <c r="A218" s="253"/>
      <c r="B218" s="253"/>
      <c r="C218" s="253"/>
      <c r="D218" s="253"/>
      <c r="E218"/>
      <c r="F218"/>
      <c r="G218"/>
      <c r="H218"/>
      <c r="I218"/>
      <c r="J218"/>
    </row>
    <row r="219" spans="1:10" x14ac:dyDescent="0.35">
      <c r="A219" s="253"/>
      <c r="B219" s="253"/>
      <c r="C219" s="253"/>
      <c r="D219" s="253"/>
      <c r="E219"/>
      <c r="F219"/>
      <c r="G219"/>
      <c r="H219"/>
      <c r="I219"/>
      <c r="J219"/>
    </row>
    <row r="220" spans="1:10" x14ac:dyDescent="0.35">
      <c r="A220" s="253"/>
      <c r="B220" s="253"/>
      <c r="C220" s="253"/>
      <c r="D220" s="253"/>
      <c r="E220"/>
      <c r="F220"/>
      <c r="G220"/>
      <c r="H220"/>
      <c r="I220"/>
      <c r="J220"/>
    </row>
    <row r="221" spans="1:10" x14ac:dyDescent="0.35">
      <c r="A221" s="253"/>
      <c r="B221" s="253"/>
      <c r="C221" s="253"/>
      <c r="D221" s="253"/>
      <c r="E221"/>
      <c r="F221"/>
      <c r="G221"/>
      <c r="H221"/>
      <c r="I221"/>
      <c r="J221"/>
    </row>
    <row r="222" spans="1:10" x14ac:dyDescent="0.35">
      <c r="A222" s="253"/>
      <c r="B222" s="253"/>
      <c r="C222" s="253"/>
      <c r="D222" s="253"/>
      <c r="E222"/>
      <c r="F222"/>
      <c r="G222"/>
      <c r="H222"/>
      <c r="I222"/>
      <c r="J222"/>
    </row>
    <row r="223" spans="1:10" x14ac:dyDescent="0.35">
      <c r="A223" s="253"/>
      <c r="B223" s="253"/>
      <c r="C223" s="253"/>
      <c r="D223" s="253"/>
      <c r="E223"/>
      <c r="F223"/>
      <c r="G223"/>
      <c r="H223"/>
      <c r="I223"/>
      <c r="J223"/>
    </row>
    <row r="224" spans="1:10" x14ac:dyDescent="0.35">
      <c r="A224" s="253"/>
      <c r="B224" s="253"/>
      <c r="C224" s="253"/>
      <c r="D224" s="253"/>
      <c r="E224"/>
      <c r="F224"/>
      <c r="G224"/>
      <c r="H224"/>
      <c r="I224"/>
      <c r="J224"/>
    </row>
    <row r="225" spans="1:10" x14ac:dyDescent="0.35">
      <c r="A225" s="253"/>
      <c r="B225" s="253"/>
      <c r="C225" s="253"/>
      <c r="D225" s="253"/>
      <c r="E225"/>
      <c r="F225"/>
      <c r="G225"/>
      <c r="H225"/>
      <c r="I225"/>
      <c r="J225"/>
    </row>
    <row r="226" spans="1:10" x14ac:dyDescent="0.35">
      <c r="A226" s="253"/>
      <c r="B226" s="253"/>
      <c r="C226" s="253"/>
      <c r="D226" s="253"/>
      <c r="E226"/>
      <c r="F226"/>
      <c r="G226"/>
      <c r="H226"/>
      <c r="I226"/>
      <c r="J226"/>
    </row>
    <row r="227" spans="1:10" x14ac:dyDescent="0.35">
      <c r="A227" s="253"/>
      <c r="B227" s="253"/>
      <c r="C227" s="253"/>
      <c r="D227" s="253"/>
      <c r="E227"/>
      <c r="F227"/>
      <c r="G227"/>
      <c r="H227"/>
      <c r="I227"/>
      <c r="J227"/>
    </row>
    <row r="228" spans="1:10" x14ac:dyDescent="0.35">
      <c r="A228" s="253"/>
      <c r="B228" s="253"/>
      <c r="C228" s="253"/>
      <c r="D228" s="253"/>
      <c r="E228"/>
      <c r="F228"/>
      <c r="G228"/>
      <c r="H228"/>
      <c r="I228"/>
      <c r="J228"/>
    </row>
    <row r="229" spans="1:10" x14ac:dyDescent="0.35">
      <c r="A229" s="253"/>
      <c r="B229" s="253"/>
      <c r="C229" s="253"/>
      <c r="D229" s="253"/>
      <c r="E229"/>
      <c r="F229"/>
      <c r="G229"/>
      <c r="H229"/>
      <c r="I229"/>
      <c r="J229"/>
    </row>
    <row r="230" spans="1:10" x14ac:dyDescent="0.35">
      <c r="A230" s="253"/>
      <c r="B230" s="253"/>
      <c r="C230" s="253"/>
      <c r="D230" s="253"/>
      <c r="E230"/>
      <c r="F230"/>
      <c r="G230"/>
      <c r="H230"/>
      <c r="I230"/>
      <c r="J230"/>
    </row>
    <row r="231" spans="1:10" x14ac:dyDescent="0.35">
      <c r="A231" s="253"/>
      <c r="B231" s="253"/>
      <c r="C231" s="253"/>
      <c r="D231" s="253"/>
      <c r="E231"/>
      <c r="F231"/>
      <c r="G231"/>
      <c r="H231"/>
      <c r="I231"/>
      <c r="J231"/>
    </row>
    <row r="232" spans="1:10" x14ac:dyDescent="0.35">
      <c r="A232" s="253"/>
      <c r="B232" s="253"/>
      <c r="C232" s="253"/>
      <c r="D232" s="253"/>
      <c r="E232"/>
      <c r="F232"/>
      <c r="G232"/>
      <c r="H232"/>
      <c r="I232"/>
      <c r="J232"/>
    </row>
    <row r="233" spans="1:10" x14ac:dyDescent="0.35">
      <c r="A233" s="253"/>
      <c r="B233" s="253"/>
      <c r="C233" s="253"/>
      <c r="D233" s="253"/>
      <c r="E233"/>
      <c r="F233"/>
      <c r="G233"/>
      <c r="H233"/>
      <c r="I233"/>
      <c r="J233"/>
    </row>
    <row r="234" spans="1:10" x14ac:dyDescent="0.35">
      <c r="A234" s="253"/>
      <c r="B234" s="253"/>
      <c r="C234" s="253"/>
      <c r="D234" s="253"/>
      <c r="E234"/>
      <c r="F234"/>
      <c r="G234"/>
      <c r="H234"/>
      <c r="I234"/>
      <c r="J234"/>
    </row>
    <row r="235" spans="1:10" x14ac:dyDescent="0.35">
      <c r="A235" s="253"/>
      <c r="B235" s="253"/>
      <c r="C235" s="253"/>
      <c r="D235" s="253"/>
      <c r="E235"/>
      <c r="F235"/>
      <c r="G235"/>
      <c r="H235"/>
      <c r="I235"/>
      <c r="J235"/>
    </row>
    <row r="236" spans="1:10" x14ac:dyDescent="0.35">
      <c r="A236" s="253"/>
      <c r="B236" s="253"/>
      <c r="C236" s="253"/>
      <c r="D236" s="253"/>
      <c r="E236"/>
      <c r="F236"/>
      <c r="G236"/>
      <c r="H236"/>
      <c r="I236"/>
      <c r="J236"/>
    </row>
    <row r="237" spans="1:10" x14ac:dyDescent="0.35">
      <c r="A237" s="253"/>
      <c r="B237" s="253"/>
      <c r="C237" s="253"/>
      <c r="D237" s="253"/>
      <c r="E237"/>
      <c r="F237"/>
      <c r="G237"/>
      <c r="H237"/>
      <c r="I237"/>
      <c r="J237"/>
    </row>
    <row r="238" spans="1:10" x14ac:dyDescent="0.35">
      <c r="A238" s="253"/>
      <c r="B238" s="253"/>
      <c r="C238" s="253"/>
      <c r="D238" s="253"/>
      <c r="E238"/>
      <c r="F238"/>
      <c r="G238"/>
      <c r="H238"/>
      <c r="I238"/>
      <c r="J238"/>
    </row>
    <row r="239" spans="1:10" x14ac:dyDescent="0.35">
      <c r="A239" s="253"/>
      <c r="B239" s="253"/>
      <c r="C239" s="253"/>
      <c r="D239" s="253"/>
      <c r="E239"/>
      <c r="F239"/>
      <c r="G239"/>
      <c r="H239"/>
      <c r="I239"/>
      <c r="J239"/>
    </row>
    <row r="240" spans="1:10" x14ac:dyDescent="0.35">
      <c r="A240" s="253"/>
      <c r="B240" s="253"/>
      <c r="C240" s="253"/>
      <c r="D240" s="253"/>
      <c r="E240"/>
      <c r="F240"/>
      <c r="G240"/>
      <c r="H240"/>
      <c r="I240"/>
      <c r="J240"/>
    </row>
    <row r="241" spans="1:10" x14ac:dyDescent="0.35">
      <c r="A241" s="253"/>
      <c r="B241" s="253"/>
      <c r="C241" s="253"/>
      <c r="D241" s="253"/>
      <c r="E241"/>
      <c r="F241"/>
      <c r="G241"/>
      <c r="H241"/>
      <c r="I241"/>
      <c r="J241"/>
    </row>
    <row r="242" spans="1:10" x14ac:dyDescent="0.35">
      <c r="A242" s="253"/>
      <c r="B242" s="253"/>
      <c r="C242" s="253"/>
      <c r="D242" s="253"/>
      <c r="E242"/>
      <c r="F242"/>
      <c r="G242"/>
      <c r="H242"/>
      <c r="I242"/>
      <c r="J242"/>
    </row>
    <row r="243" spans="1:10" x14ac:dyDescent="0.35">
      <c r="A243" s="253"/>
      <c r="B243" s="253"/>
      <c r="C243" s="253"/>
      <c r="D243" s="253"/>
      <c r="E243"/>
      <c r="F243"/>
      <c r="G243"/>
      <c r="H243"/>
      <c r="I243"/>
      <c r="J243"/>
    </row>
    <row r="244" spans="1:10" x14ac:dyDescent="0.35">
      <c r="A244" s="253"/>
      <c r="B244" s="253"/>
      <c r="C244" s="253"/>
      <c r="D244" s="253"/>
      <c r="E244"/>
      <c r="F244"/>
      <c r="G244"/>
      <c r="H244"/>
      <c r="I244"/>
      <c r="J244"/>
    </row>
    <row r="245" spans="1:10" x14ac:dyDescent="0.35">
      <c r="A245" s="253"/>
      <c r="B245" s="253"/>
      <c r="C245" s="253"/>
      <c r="D245" s="253"/>
      <c r="E245"/>
      <c r="F245"/>
      <c r="G245"/>
      <c r="H245"/>
      <c r="I245"/>
      <c r="J245"/>
    </row>
    <row r="246" spans="1:10" x14ac:dyDescent="0.35">
      <c r="A246" s="253"/>
      <c r="B246" s="253"/>
      <c r="C246" s="253"/>
      <c r="D246" s="253"/>
      <c r="E246"/>
      <c r="F246"/>
      <c r="G246"/>
      <c r="H246"/>
      <c r="I246"/>
      <c r="J246"/>
    </row>
    <row r="247" spans="1:10" x14ac:dyDescent="0.35">
      <c r="A247" s="253"/>
      <c r="B247" s="253"/>
      <c r="C247" s="253"/>
      <c r="D247" s="253"/>
      <c r="E247"/>
      <c r="F247"/>
      <c r="G247"/>
      <c r="H247"/>
      <c r="I247"/>
      <c r="J247"/>
    </row>
    <row r="248" spans="1:10" x14ac:dyDescent="0.35">
      <c r="A248" s="253"/>
      <c r="B248" s="253"/>
      <c r="C248" s="253"/>
      <c r="D248" s="253"/>
      <c r="E248"/>
      <c r="F248"/>
      <c r="G248"/>
      <c r="H248"/>
      <c r="I248"/>
      <c r="J248"/>
    </row>
    <row r="249" spans="1:10" x14ac:dyDescent="0.35">
      <c r="A249" s="253"/>
      <c r="B249" s="253"/>
      <c r="C249" s="253"/>
      <c r="D249" s="253"/>
      <c r="E249"/>
      <c r="F249"/>
      <c r="G249"/>
      <c r="H249"/>
      <c r="I249"/>
      <c r="J249"/>
    </row>
    <row r="250" spans="1:10" x14ac:dyDescent="0.35">
      <c r="A250" s="253"/>
      <c r="B250" s="253"/>
      <c r="C250" s="253"/>
      <c r="D250" s="253"/>
      <c r="E250"/>
      <c r="F250"/>
      <c r="G250"/>
      <c r="H250"/>
      <c r="I250"/>
      <c r="J250"/>
    </row>
    <row r="251" spans="1:10" x14ac:dyDescent="0.35">
      <c r="A251" s="253"/>
      <c r="B251" s="253"/>
      <c r="C251" s="253"/>
      <c r="D251" s="253"/>
      <c r="E251"/>
      <c r="F251"/>
      <c r="G251"/>
      <c r="H251"/>
      <c r="I251"/>
      <c r="J251"/>
    </row>
    <row r="252" spans="1:10" x14ac:dyDescent="0.35">
      <c r="A252" s="253"/>
      <c r="B252" s="253"/>
      <c r="C252" s="253"/>
      <c r="D252" s="253"/>
      <c r="E252"/>
      <c r="F252"/>
      <c r="G252"/>
      <c r="H252"/>
      <c r="I252"/>
      <c r="J252"/>
    </row>
    <row r="253" spans="1:10" x14ac:dyDescent="0.35">
      <c r="A253" s="253"/>
      <c r="B253" s="253"/>
      <c r="C253" s="253"/>
      <c r="D253" s="253"/>
      <c r="E253"/>
      <c r="F253"/>
      <c r="G253"/>
      <c r="H253"/>
      <c r="I253"/>
      <c r="J253"/>
    </row>
    <row r="254" spans="1:10" x14ac:dyDescent="0.35">
      <c r="A254" s="253"/>
      <c r="B254" s="253"/>
      <c r="C254" s="253"/>
      <c r="D254" s="253"/>
      <c r="E254"/>
      <c r="F254"/>
      <c r="G254"/>
      <c r="H254"/>
      <c r="I254"/>
      <c r="J254"/>
    </row>
    <row r="255" spans="1:10" x14ac:dyDescent="0.35">
      <c r="A255" s="253"/>
      <c r="B255" s="253"/>
      <c r="C255" s="253"/>
      <c r="D255" s="253"/>
      <c r="E255"/>
      <c r="F255"/>
      <c r="G255"/>
      <c r="H255"/>
      <c r="I255"/>
      <c r="J255"/>
    </row>
    <row r="256" spans="1:10" x14ac:dyDescent="0.35">
      <c r="A256" s="253"/>
      <c r="B256" s="253"/>
      <c r="C256" s="253"/>
      <c r="D256" s="253"/>
      <c r="E256"/>
      <c r="F256"/>
      <c r="G256"/>
      <c r="H256"/>
      <c r="I256"/>
      <c r="J256"/>
    </row>
    <row r="257" spans="1:10" x14ac:dyDescent="0.35">
      <c r="A257" s="253"/>
      <c r="B257" s="253"/>
      <c r="C257" s="253"/>
      <c r="D257" s="253"/>
      <c r="E257"/>
      <c r="F257"/>
      <c r="G257"/>
      <c r="H257"/>
      <c r="I257"/>
      <c r="J257"/>
    </row>
    <row r="258" spans="1:10" x14ac:dyDescent="0.35">
      <c r="A258" s="253"/>
      <c r="B258" s="253"/>
      <c r="C258" s="253"/>
      <c r="D258" s="253"/>
      <c r="E258"/>
      <c r="F258"/>
      <c r="G258"/>
      <c r="H258"/>
      <c r="I258"/>
      <c r="J258"/>
    </row>
    <row r="259" spans="1:10" x14ac:dyDescent="0.35">
      <c r="A259" s="253"/>
      <c r="B259" s="253"/>
      <c r="C259" s="253"/>
      <c r="D259" s="253"/>
      <c r="E259"/>
      <c r="F259"/>
      <c r="G259"/>
      <c r="H259"/>
      <c r="I259"/>
      <c r="J259"/>
    </row>
    <row r="260" spans="1:10" x14ac:dyDescent="0.35">
      <c r="A260" s="253"/>
      <c r="B260" s="253"/>
      <c r="C260" s="253"/>
      <c r="D260" s="253"/>
      <c r="E260"/>
      <c r="F260"/>
      <c r="G260"/>
      <c r="H260"/>
      <c r="I260"/>
      <c r="J260"/>
    </row>
    <row r="261" spans="1:10" x14ac:dyDescent="0.35">
      <c r="A261" s="253"/>
      <c r="B261" s="253"/>
      <c r="C261" s="253"/>
      <c r="D261" s="253"/>
      <c r="E261"/>
      <c r="F261"/>
      <c r="G261"/>
      <c r="H261"/>
      <c r="I261"/>
      <c r="J261"/>
    </row>
    <row r="262" spans="1:10" x14ac:dyDescent="0.35">
      <c r="A262" s="253"/>
      <c r="B262" s="253"/>
      <c r="C262" s="253"/>
      <c r="D262" s="253"/>
      <c r="E262"/>
      <c r="F262"/>
      <c r="G262"/>
      <c r="H262"/>
      <c r="I262"/>
      <c r="J262"/>
    </row>
    <row r="263" spans="1:10" x14ac:dyDescent="0.35">
      <c r="A263" s="253"/>
      <c r="B263" s="253"/>
      <c r="C263" s="253"/>
      <c r="D263" s="253"/>
      <c r="E263"/>
      <c r="F263"/>
      <c r="G263"/>
      <c r="H263"/>
      <c r="I263"/>
      <c r="J263"/>
    </row>
    <row r="264" spans="1:10" x14ac:dyDescent="0.35">
      <c r="A264" s="253"/>
      <c r="B264" s="253"/>
      <c r="C264" s="253"/>
      <c r="D264" s="253"/>
      <c r="E264"/>
      <c r="F264"/>
      <c r="G264"/>
      <c r="H264"/>
      <c r="I264"/>
      <c r="J264"/>
    </row>
    <row r="265" spans="1:10" x14ac:dyDescent="0.35">
      <c r="A265" s="253"/>
      <c r="B265" s="253"/>
      <c r="C265" s="253"/>
      <c r="D265" s="253"/>
      <c r="E265"/>
      <c r="F265"/>
      <c r="G265"/>
      <c r="H265"/>
      <c r="I265"/>
      <c r="J265"/>
    </row>
    <row r="266" spans="1:10" x14ac:dyDescent="0.35">
      <c r="A266" s="253"/>
      <c r="B266" s="253"/>
      <c r="C266" s="253"/>
      <c r="D266" s="253"/>
      <c r="E266"/>
      <c r="F266"/>
      <c r="G266"/>
      <c r="H266"/>
      <c r="I266"/>
      <c r="J266"/>
    </row>
    <row r="267" spans="1:10" x14ac:dyDescent="0.35">
      <c r="A267" s="253"/>
      <c r="B267" s="253"/>
      <c r="C267" s="253"/>
      <c r="D267" s="253"/>
      <c r="E267"/>
      <c r="F267"/>
      <c r="G267"/>
      <c r="H267"/>
      <c r="I267"/>
      <c r="J267"/>
    </row>
    <row r="268" spans="1:10" x14ac:dyDescent="0.35">
      <c r="A268" s="253"/>
      <c r="B268" s="253"/>
      <c r="C268" s="253"/>
      <c r="D268" s="253"/>
      <c r="E268"/>
      <c r="F268"/>
      <c r="G268"/>
      <c r="H268"/>
      <c r="I268"/>
      <c r="J268"/>
    </row>
    <row r="269" spans="1:10" x14ac:dyDescent="0.35">
      <c r="A269" s="253"/>
      <c r="B269" s="253"/>
      <c r="C269" s="253"/>
      <c r="D269" s="253"/>
      <c r="E269"/>
      <c r="F269"/>
      <c r="G269"/>
      <c r="H269"/>
      <c r="I269"/>
      <c r="J269"/>
    </row>
    <row r="270" spans="1:10" x14ac:dyDescent="0.35">
      <c r="A270" s="253"/>
      <c r="B270" s="253"/>
      <c r="C270" s="253"/>
      <c r="D270" s="253"/>
      <c r="E270"/>
      <c r="F270"/>
      <c r="G270"/>
      <c r="H270"/>
      <c r="I270"/>
      <c r="J270"/>
    </row>
    <row r="271" spans="1:10" x14ac:dyDescent="0.35">
      <c r="A271" s="253"/>
      <c r="B271" s="253"/>
      <c r="C271" s="253"/>
      <c r="D271" s="253"/>
      <c r="E271"/>
      <c r="F271"/>
      <c r="G271"/>
      <c r="H271"/>
      <c r="I271"/>
      <c r="J271"/>
    </row>
    <row r="272" spans="1:10" x14ac:dyDescent="0.35">
      <c r="A272" s="253"/>
      <c r="B272" s="253"/>
      <c r="C272" s="253"/>
      <c r="D272" s="253"/>
      <c r="E272"/>
      <c r="F272"/>
      <c r="G272"/>
      <c r="H272"/>
      <c r="I272"/>
      <c r="J272"/>
    </row>
    <row r="273" spans="1:10" x14ac:dyDescent="0.35">
      <c r="A273" s="253"/>
      <c r="B273" s="253"/>
      <c r="C273" s="253"/>
      <c r="D273" s="253"/>
      <c r="E273"/>
      <c r="F273"/>
      <c r="G273"/>
      <c r="H273"/>
      <c r="I273"/>
      <c r="J273"/>
    </row>
    <row r="274" spans="1:10" x14ac:dyDescent="0.35">
      <c r="A274" s="253"/>
      <c r="B274" s="253"/>
      <c r="C274" s="253"/>
      <c r="D274" s="253"/>
      <c r="E274"/>
      <c r="F274"/>
      <c r="G274"/>
      <c r="H274"/>
      <c r="I274"/>
      <c r="J274"/>
    </row>
    <row r="275" spans="1:10" x14ac:dyDescent="0.35">
      <c r="A275" s="253"/>
      <c r="B275" s="253"/>
      <c r="C275" s="253"/>
      <c r="D275" s="253"/>
      <c r="E275"/>
      <c r="F275"/>
      <c r="G275"/>
      <c r="H275"/>
      <c r="I275"/>
      <c r="J275"/>
    </row>
    <row r="276" spans="1:10" x14ac:dyDescent="0.35">
      <c r="A276" s="253"/>
      <c r="B276" s="253"/>
      <c r="C276" s="253"/>
      <c r="D276" s="253"/>
      <c r="E276"/>
      <c r="F276"/>
      <c r="G276"/>
      <c r="H276"/>
      <c r="I276"/>
      <c r="J276"/>
    </row>
    <row r="277" spans="1:10" x14ac:dyDescent="0.35">
      <c r="A277" s="253"/>
      <c r="B277" s="253"/>
      <c r="C277" s="253"/>
      <c r="D277" s="253"/>
      <c r="E277"/>
      <c r="F277"/>
      <c r="G277"/>
      <c r="H277"/>
      <c r="I277"/>
      <c r="J277"/>
    </row>
    <row r="278" spans="1:10" x14ac:dyDescent="0.35">
      <c r="A278" s="253"/>
      <c r="B278" s="253"/>
      <c r="C278" s="253"/>
      <c r="D278" s="253"/>
      <c r="E278"/>
      <c r="F278"/>
      <c r="G278"/>
      <c r="H278"/>
      <c r="I278"/>
      <c r="J278"/>
    </row>
    <row r="279" spans="1:10" x14ac:dyDescent="0.35">
      <c r="A279" s="253"/>
      <c r="B279" s="253"/>
      <c r="C279" s="253"/>
      <c r="D279" s="253"/>
      <c r="E279"/>
      <c r="F279"/>
      <c r="G279"/>
      <c r="H279"/>
      <c r="I279"/>
      <c r="J279"/>
    </row>
    <row r="280" spans="1:10" x14ac:dyDescent="0.35">
      <c r="A280" s="253"/>
      <c r="B280" s="253"/>
      <c r="C280" s="253"/>
      <c r="D280" s="253"/>
      <c r="E280"/>
      <c r="F280"/>
      <c r="G280"/>
      <c r="H280"/>
      <c r="I280"/>
      <c r="J280"/>
    </row>
    <row r="281" spans="1:10" x14ac:dyDescent="0.35">
      <c r="A281" s="253"/>
      <c r="B281" s="253"/>
      <c r="C281" s="253"/>
      <c r="D281" s="253"/>
      <c r="E281"/>
      <c r="F281"/>
      <c r="G281"/>
      <c r="H281"/>
      <c r="I281"/>
      <c r="J281"/>
    </row>
    <row r="282" spans="1:10" x14ac:dyDescent="0.35">
      <c r="A282" s="253"/>
      <c r="B282" s="253"/>
      <c r="C282" s="253"/>
      <c r="D282" s="253"/>
      <c r="E282"/>
      <c r="F282"/>
      <c r="G282"/>
      <c r="H282"/>
      <c r="I282"/>
      <c r="J282"/>
    </row>
    <row r="283" spans="1:10" x14ac:dyDescent="0.35">
      <c r="A283" s="253"/>
      <c r="B283" s="253"/>
      <c r="C283" s="253"/>
      <c r="D283" s="253"/>
      <c r="E283"/>
      <c r="F283"/>
      <c r="G283"/>
      <c r="H283"/>
      <c r="I283"/>
      <c r="J283"/>
    </row>
    <row r="284" spans="1:10" x14ac:dyDescent="0.35">
      <c r="A284" s="253"/>
      <c r="B284" s="253"/>
      <c r="C284" s="253"/>
      <c r="D284" s="253"/>
      <c r="E284"/>
      <c r="F284"/>
      <c r="G284"/>
      <c r="H284"/>
      <c r="I284"/>
      <c r="J284"/>
    </row>
    <row r="285" spans="1:10" x14ac:dyDescent="0.35">
      <c r="A285" s="253"/>
      <c r="B285" s="253"/>
      <c r="C285" s="253"/>
      <c r="D285" s="253"/>
      <c r="E285"/>
      <c r="F285"/>
      <c r="G285"/>
      <c r="H285"/>
      <c r="I285"/>
      <c r="J285"/>
    </row>
    <row r="286" spans="1:10" x14ac:dyDescent="0.35">
      <c r="A286" s="253"/>
      <c r="B286" s="253"/>
      <c r="C286" s="253"/>
      <c r="D286" s="253"/>
      <c r="E286"/>
      <c r="F286"/>
      <c r="G286"/>
      <c r="H286"/>
      <c r="I286"/>
      <c r="J286"/>
    </row>
    <row r="287" spans="1:10" x14ac:dyDescent="0.35">
      <c r="A287" s="253"/>
      <c r="B287" s="253"/>
      <c r="C287" s="253"/>
      <c r="D287" s="253"/>
      <c r="E287"/>
      <c r="F287"/>
      <c r="G287"/>
      <c r="H287"/>
      <c r="I287"/>
      <c r="J287"/>
    </row>
    <row r="288" spans="1:10" x14ac:dyDescent="0.35">
      <c r="A288" s="253"/>
      <c r="B288" s="253"/>
      <c r="C288" s="253"/>
      <c r="D288" s="253"/>
      <c r="E288"/>
      <c r="F288"/>
      <c r="G288"/>
      <c r="H288"/>
      <c r="I288"/>
      <c r="J288"/>
    </row>
    <row r="289" spans="1:10" x14ac:dyDescent="0.35">
      <c r="A289" s="253"/>
      <c r="B289" s="253"/>
      <c r="C289" s="253"/>
      <c r="D289" s="253"/>
      <c r="E289"/>
      <c r="F289"/>
      <c r="G289"/>
      <c r="H289"/>
      <c r="I289"/>
      <c r="J289"/>
    </row>
    <row r="290" spans="1:10" x14ac:dyDescent="0.35">
      <c r="A290" s="253"/>
      <c r="B290" s="253"/>
      <c r="C290" s="253"/>
      <c r="D290" s="253"/>
      <c r="E290"/>
      <c r="F290"/>
      <c r="G290"/>
      <c r="H290"/>
      <c r="I290"/>
      <c r="J290"/>
    </row>
    <row r="291" spans="1:10" x14ac:dyDescent="0.35">
      <c r="A291" s="253"/>
      <c r="B291" s="253"/>
      <c r="C291" s="253"/>
      <c r="D291" s="253"/>
      <c r="E291"/>
      <c r="F291"/>
      <c r="G291"/>
      <c r="H291"/>
      <c r="I291"/>
      <c r="J291"/>
    </row>
    <row r="292" spans="1:10" x14ac:dyDescent="0.35">
      <c r="A292" s="253"/>
      <c r="B292" s="253"/>
      <c r="C292" s="253"/>
      <c r="D292" s="253"/>
      <c r="E292"/>
      <c r="F292"/>
      <c r="G292"/>
      <c r="H292"/>
      <c r="I292"/>
      <c r="J292"/>
    </row>
    <row r="293" spans="1:10" x14ac:dyDescent="0.35">
      <c r="A293" s="253"/>
      <c r="B293" s="253"/>
      <c r="C293" s="253"/>
      <c r="D293" s="253"/>
      <c r="E293"/>
      <c r="F293"/>
      <c r="G293"/>
      <c r="H293"/>
      <c r="I293"/>
      <c r="J293"/>
    </row>
    <row r="294" spans="1:10" x14ac:dyDescent="0.35">
      <c r="A294" s="253"/>
      <c r="B294" s="253"/>
      <c r="C294" s="253"/>
      <c r="D294" s="253"/>
      <c r="E294"/>
      <c r="F294"/>
      <c r="G294"/>
      <c r="H294"/>
      <c r="I294"/>
      <c r="J294"/>
    </row>
    <row r="295" spans="1:10" x14ac:dyDescent="0.35">
      <c r="A295" s="253"/>
      <c r="B295" s="253"/>
      <c r="C295" s="253"/>
      <c r="D295" s="253"/>
      <c r="E295"/>
      <c r="F295"/>
      <c r="G295"/>
      <c r="H295"/>
      <c r="I295"/>
      <c r="J295"/>
    </row>
    <row r="296" spans="1:10" x14ac:dyDescent="0.35">
      <c r="A296" s="253"/>
      <c r="B296" s="253"/>
      <c r="C296" s="253"/>
      <c r="D296" s="253"/>
      <c r="E296"/>
      <c r="F296"/>
      <c r="G296"/>
      <c r="H296"/>
      <c r="I296"/>
      <c r="J296"/>
    </row>
    <row r="297" spans="1:10" x14ac:dyDescent="0.35">
      <c r="A297" s="253"/>
      <c r="B297" s="253"/>
      <c r="C297" s="253"/>
      <c r="D297" s="253"/>
      <c r="E297"/>
      <c r="F297"/>
      <c r="G297"/>
      <c r="H297"/>
      <c r="I297"/>
      <c r="J297"/>
    </row>
    <row r="298" spans="1:10" x14ac:dyDescent="0.35">
      <c r="A298" s="253"/>
      <c r="B298" s="253"/>
      <c r="C298" s="253"/>
      <c r="D298" s="253"/>
      <c r="E298"/>
      <c r="F298"/>
      <c r="G298"/>
      <c r="H298"/>
      <c r="I298"/>
      <c r="J298"/>
    </row>
    <row r="299" spans="1:10" x14ac:dyDescent="0.35">
      <c r="A299" s="253"/>
      <c r="B299" s="253"/>
      <c r="C299" s="253"/>
      <c r="D299" s="253"/>
      <c r="E299"/>
      <c r="F299"/>
      <c r="G299"/>
      <c r="H299"/>
      <c r="I299"/>
      <c r="J299"/>
    </row>
    <row r="300" spans="1:10" x14ac:dyDescent="0.35">
      <c r="A300" s="253"/>
      <c r="B300" s="253"/>
      <c r="C300" s="253"/>
      <c r="D300" s="253"/>
      <c r="E300"/>
      <c r="F300"/>
      <c r="G300"/>
      <c r="H300"/>
      <c r="I300"/>
      <c r="J300"/>
    </row>
    <row r="301" spans="1:10" x14ac:dyDescent="0.35">
      <c r="A301" s="253"/>
      <c r="B301" s="253"/>
      <c r="C301" s="253"/>
      <c r="D301" s="253"/>
      <c r="E301"/>
      <c r="F301"/>
      <c r="G301"/>
      <c r="H301"/>
      <c r="I301"/>
      <c r="J301"/>
    </row>
    <row r="302" spans="1:10" x14ac:dyDescent="0.35">
      <c r="A302" s="253"/>
      <c r="B302" s="253"/>
      <c r="C302" s="253"/>
      <c r="D302" s="253"/>
      <c r="E302"/>
      <c r="F302"/>
      <c r="G302"/>
      <c r="H302"/>
      <c r="I302"/>
      <c r="J302"/>
    </row>
    <row r="303" spans="1:10" x14ac:dyDescent="0.35">
      <c r="A303" s="253"/>
      <c r="B303" s="253"/>
      <c r="C303" s="253"/>
      <c r="D303" s="253"/>
      <c r="E303"/>
      <c r="F303"/>
      <c r="G303"/>
      <c r="H303"/>
      <c r="I303"/>
      <c r="J303"/>
    </row>
    <row r="304" spans="1:10" x14ac:dyDescent="0.35">
      <c r="A304" s="253"/>
      <c r="B304" s="253"/>
      <c r="C304" s="253"/>
      <c r="D304" s="253"/>
      <c r="E304"/>
      <c r="F304"/>
      <c r="G304"/>
      <c r="H304"/>
      <c r="I304"/>
      <c r="J304"/>
    </row>
    <row r="305" spans="1:10" x14ac:dyDescent="0.35">
      <c r="A305" s="253"/>
      <c r="B305" s="253"/>
      <c r="C305" s="253"/>
      <c r="D305" s="253"/>
      <c r="E305"/>
      <c r="F305"/>
      <c r="G305"/>
      <c r="H305"/>
      <c r="I305"/>
      <c r="J305"/>
    </row>
    <row r="306" spans="1:10" x14ac:dyDescent="0.35">
      <c r="A306" s="253"/>
      <c r="B306" s="253"/>
      <c r="C306" s="253"/>
      <c r="D306" s="253"/>
      <c r="E306"/>
      <c r="F306"/>
      <c r="G306"/>
      <c r="H306"/>
      <c r="I306"/>
      <c r="J306"/>
    </row>
    <row r="307" spans="1:10" x14ac:dyDescent="0.35">
      <c r="A307" s="253"/>
      <c r="B307" s="253"/>
      <c r="C307" s="253"/>
      <c r="D307" s="253"/>
      <c r="E307"/>
      <c r="F307"/>
      <c r="G307"/>
      <c r="H307"/>
      <c r="I307"/>
      <c r="J307"/>
    </row>
    <row r="308" spans="1:10" x14ac:dyDescent="0.35">
      <c r="A308" s="253"/>
      <c r="B308" s="253"/>
      <c r="C308" s="253"/>
      <c r="D308" s="253"/>
      <c r="E308"/>
      <c r="F308"/>
      <c r="G308"/>
      <c r="H308"/>
      <c r="I308"/>
      <c r="J308"/>
    </row>
    <row r="309" spans="1:10" x14ac:dyDescent="0.35">
      <c r="A309" s="253"/>
      <c r="B309" s="253"/>
      <c r="C309" s="253"/>
      <c r="D309" s="253"/>
      <c r="E309"/>
      <c r="F309"/>
      <c r="G309"/>
      <c r="H309"/>
      <c r="I309"/>
      <c r="J309"/>
    </row>
    <row r="310" spans="1:10" x14ac:dyDescent="0.35">
      <c r="A310" s="253"/>
      <c r="B310" s="253"/>
      <c r="C310" s="253"/>
      <c r="D310" s="253"/>
      <c r="E310"/>
      <c r="F310"/>
      <c r="G310"/>
      <c r="H310"/>
      <c r="I310"/>
      <c r="J310"/>
    </row>
    <row r="311" spans="1:10" x14ac:dyDescent="0.35">
      <c r="A311" s="253"/>
      <c r="B311" s="253"/>
      <c r="C311" s="253"/>
      <c r="D311" s="253"/>
      <c r="E311"/>
      <c r="F311"/>
      <c r="G311"/>
      <c r="H311"/>
      <c r="I311"/>
      <c r="J311"/>
    </row>
    <row r="312" spans="1:10" x14ac:dyDescent="0.35">
      <c r="A312" s="253"/>
      <c r="B312" s="253"/>
      <c r="C312" s="253"/>
      <c r="D312" s="253"/>
      <c r="E312"/>
      <c r="F312"/>
      <c r="G312"/>
      <c r="H312"/>
      <c r="I312"/>
      <c r="J312"/>
    </row>
    <row r="313" spans="1:10" x14ac:dyDescent="0.35">
      <c r="A313" s="253"/>
      <c r="B313" s="253"/>
      <c r="C313" s="253"/>
      <c r="D313" s="253"/>
      <c r="E313"/>
      <c r="F313"/>
      <c r="G313"/>
      <c r="H313"/>
      <c r="I313"/>
      <c r="J313"/>
    </row>
    <row r="314" spans="1:10" x14ac:dyDescent="0.35">
      <c r="A314" s="253"/>
      <c r="B314" s="253"/>
      <c r="C314" s="253"/>
      <c r="D314" s="253"/>
      <c r="E314"/>
      <c r="F314"/>
      <c r="G314"/>
      <c r="H314"/>
      <c r="I314"/>
      <c r="J314"/>
    </row>
    <row r="315" spans="1:10" x14ac:dyDescent="0.35">
      <c r="A315" s="253"/>
      <c r="B315" s="253"/>
      <c r="C315" s="253"/>
      <c r="D315" s="253"/>
      <c r="E315"/>
      <c r="F315"/>
      <c r="G315"/>
      <c r="H315"/>
      <c r="I315"/>
      <c r="J315"/>
    </row>
    <row r="316" spans="1:10" x14ac:dyDescent="0.35">
      <c r="A316" s="253"/>
      <c r="B316" s="253"/>
      <c r="C316" s="253"/>
      <c r="D316" s="253"/>
      <c r="E316"/>
      <c r="F316"/>
      <c r="G316"/>
      <c r="H316"/>
      <c r="I316"/>
      <c r="J316"/>
    </row>
    <row r="317" spans="1:10" x14ac:dyDescent="0.35">
      <c r="A317" s="253"/>
      <c r="B317" s="253"/>
      <c r="C317" s="253"/>
      <c r="D317" s="253"/>
      <c r="E317"/>
      <c r="F317"/>
      <c r="G317"/>
      <c r="H317"/>
      <c r="I317"/>
      <c r="J317"/>
    </row>
    <row r="318" spans="1:10" x14ac:dyDescent="0.35">
      <c r="A318" s="253"/>
      <c r="B318" s="253"/>
      <c r="C318" s="253"/>
      <c r="D318" s="253"/>
      <c r="E318"/>
      <c r="F318"/>
      <c r="G318"/>
      <c r="H318"/>
      <c r="I318"/>
      <c r="J318"/>
    </row>
    <row r="319" spans="1:10" x14ac:dyDescent="0.35">
      <c r="A319" s="253"/>
      <c r="B319" s="253"/>
      <c r="C319" s="253"/>
      <c r="D319" s="253"/>
      <c r="E319"/>
      <c r="F319"/>
      <c r="G319"/>
      <c r="H319"/>
      <c r="I319"/>
      <c r="J319"/>
    </row>
    <row r="320" spans="1:10" x14ac:dyDescent="0.35">
      <c r="A320" s="253"/>
      <c r="B320" s="253"/>
      <c r="C320" s="253"/>
      <c r="D320" s="253"/>
      <c r="E320"/>
      <c r="F320"/>
      <c r="G320"/>
      <c r="H320"/>
      <c r="I320"/>
      <c r="J320"/>
    </row>
    <row r="321" spans="1:10" x14ac:dyDescent="0.35">
      <c r="A321" s="253"/>
      <c r="B321" s="253"/>
      <c r="C321" s="253"/>
      <c r="D321" s="253"/>
      <c r="E321"/>
      <c r="F321"/>
      <c r="G321"/>
      <c r="H321"/>
      <c r="I321"/>
      <c r="J321"/>
    </row>
    <row r="322" spans="1:10" x14ac:dyDescent="0.35">
      <c r="A322" s="253"/>
      <c r="B322" s="253"/>
      <c r="C322" s="253"/>
      <c r="D322" s="253"/>
      <c r="E322"/>
      <c r="F322"/>
      <c r="G322"/>
      <c r="H322"/>
      <c r="I322"/>
      <c r="J322"/>
    </row>
    <row r="323" spans="1:10" x14ac:dyDescent="0.35">
      <c r="A323" s="253"/>
      <c r="B323" s="253"/>
      <c r="C323" s="253"/>
      <c r="D323" s="253"/>
      <c r="E323"/>
      <c r="F323"/>
      <c r="G323"/>
      <c r="H323"/>
      <c r="I323"/>
      <c r="J323"/>
    </row>
    <row r="324" spans="1:10" x14ac:dyDescent="0.35">
      <c r="A324" s="253"/>
      <c r="B324" s="253"/>
      <c r="C324" s="253"/>
      <c r="D324" s="253"/>
      <c r="E324"/>
      <c r="F324"/>
      <c r="G324"/>
      <c r="H324"/>
      <c r="I324"/>
      <c r="J324"/>
    </row>
    <row r="325" spans="1:10" x14ac:dyDescent="0.35">
      <c r="A325" s="253"/>
      <c r="B325" s="253"/>
      <c r="C325" s="253"/>
      <c r="D325" s="253"/>
      <c r="E325"/>
      <c r="F325"/>
      <c r="G325"/>
      <c r="H325"/>
      <c r="I325"/>
      <c r="J325"/>
    </row>
    <row r="326" spans="1:10" x14ac:dyDescent="0.35">
      <c r="A326" s="253"/>
      <c r="B326" s="253"/>
      <c r="C326" s="253"/>
      <c r="D326" s="253"/>
      <c r="E326"/>
      <c r="F326"/>
      <c r="G326"/>
      <c r="H326"/>
      <c r="I326"/>
      <c r="J326"/>
    </row>
    <row r="327" spans="1:10" x14ac:dyDescent="0.35">
      <c r="A327" s="253"/>
      <c r="B327" s="253"/>
      <c r="C327" s="253"/>
      <c r="D327" s="253"/>
      <c r="E327"/>
      <c r="F327"/>
      <c r="G327"/>
      <c r="H327"/>
      <c r="I327"/>
      <c r="J327"/>
    </row>
    <row r="328" spans="1:10" x14ac:dyDescent="0.35">
      <c r="A328" s="253"/>
      <c r="B328" s="253"/>
      <c r="C328" s="253"/>
      <c r="D328" s="253"/>
      <c r="E328"/>
      <c r="F328"/>
      <c r="G328"/>
      <c r="H328"/>
      <c r="I328"/>
      <c r="J328"/>
    </row>
    <row r="329" spans="1:10" x14ac:dyDescent="0.35">
      <c r="A329" s="253"/>
      <c r="B329" s="253"/>
      <c r="C329" s="253"/>
      <c r="D329" s="253"/>
      <c r="E329"/>
      <c r="F329"/>
      <c r="G329"/>
      <c r="H329"/>
      <c r="I329"/>
      <c r="J329"/>
    </row>
    <row r="330" spans="1:10" x14ac:dyDescent="0.35">
      <c r="A330" s="253"/>
      <c r="B330" s="253"/>
      <c r="C330" s="253"/>
      <c r="D330" s="253"/>
      <c r="E330"/>
      <c r="F330"/>
      <c r="G330"/>
      <c r="H330"/>
      <c r="I330"/>
      <c r="J330"/>
    </row>
    <row r="331" spans="1:10" x14ac:dyDescent="0.35">
      <c r="A331" s="253"/>
      <c r="B331" s="253"/>
      <c r="C331" s="253"/>
      <c r="D331" s="253"/>
      <c r="E331"/>
      <c r="F331"/>
      <c r="G331"/>
      <c r="H331"/>
      <c r="I331"/>
      <c r="J331"/>
    </row>
    <row r="332" spans="1:10" x14ac:dyDescent="0.35">
      <c r="A332" s="253"/>
      <c r="B332" s="253"/>
      <c r="C332" s="253"/>
      <c r="D332" s="253"/>
      <c r="E332"/>
      <c r="F332"/>
      <c r="G332"/>
      <c r="H332"/>
      <c r="I332"/>
      <c r="J332"/>
    </row>
    <row r="333" spans="1:10" x14ac:dyDescent="0.35">
      <c r="A333" s="253"/>
      <c r="B333" s="253"/>
      <c r="C333" s="253"/>
      <c r="D333" s="253"/>
      <c r="E333"/>
      <c r="F333"/>
      <c r="G333"/>
      <c r="H333"/>
      <c r="I333"/>
      <c r="J333"/>
    </row>
    <row r="334" spans="1:10" x14ac:dyDescent="0.35">
      <c r="A334" s="253"/>
      <c r="B334" s="253"/>
      <c r="C334" s="253"/>
      <c r="D334" s="253"/>
      <c r="E334"/>
      <c r="F334"/>
      <c r="G334"/>
      <c r="H334"/>
      <c r="I334"/>
      <c r="J334"/>
    </row>
    <row r="335" spans="1:10" x14ac:dyDescent="0.35">
      <c r="A335" s="253"/>
      <c r="B335" s="253"/>
      <c r="C335" s="253"/>
      <c r="D335" s="253"/>
      <c r="E335"/>
      <c r="F335"/>
      <c r="G335"/>
      <c r="H335"/>
      <c r="I335"/>
      <c r="J335"/>
    </row>
    <row r="336" spans="1:10" x14ac:dyDescent="0.35">
      <c r="A336" s="253"/>
      <c r="B336" s="253"/>
      <c r="C336" s="253"/>
      <c r="D336" s="253"/>
      <c r="E336"/>
      <c r="F336"/>
      <c r="G336"/>
      <c r="H336"/>
      <c r="I336"/>
      <c r="J336"/>
    </row>
    <row r="337" spans="1:10" x14ac:dyDescent="0.35">
      <c r="A337" s="253"/>
      <c r="B337" s="253"/>
      <c r="C337" s="253"/>
      <c r="D337" s="253"/>
      <c r="E337"/>
      <c r="F337"/>
      <c r="G337"/>
      <c r="H337"/>
      <c r="I337"/>
      <c r="J337"/>
    </row>
    <row r="338" spans="1:10" x14ac:dyDescent="0.35">
      <c r="A338" s="253"/>
      <c r="B338" s="253"/>
      <c r="C338" s="253"/>
      <c r="D338" s="253"/>
      <c r="E338"/>
      <c r="F338"/>
      <c r="G338"/>
      <c r="H338"/>
      <c r="I338"/>
      <c r="J338"/>
    </row>
    <row r="339" spans="1:10" x14ac:dyDescent="0.35">
      <c r="A339" s="253"/>
      <c r="B339" s="253"/>
      <c r="C339" s="253"/>
      <c r="D339" s="253"/>
      <c r="E339"/>
      <c r="F339"/>
      <c r="G339"/>
      <c r="H339"/>
      <c r="I339"/>
      <c r="J339"/>
    </row>
    <row r="340" spans="1:10" x14ac:dyDescent="0.35">
      <c r="A340" s="253"/>
      <c r="B340" s="253"/>
      <c r="C340" s="253"/>
      <c r="D340" s="253"/>
      <c r="E340"/>
      <c r="F340"/>
      <c r="G340"/>
      <c r="H340"/>
      <c r="I340"/>
      <c r="J340"/>
    </row>
    <row r="341" spans="1:10" x14ac:dyDescent="0.35">
      <c r="A341" s="253"/>
      <c r="B341" s="253"/>
      <c r="C341" s="253"/>
      <c r="D341" s="253"/>
      <c r="E341"/>
      <c r="F341"/>
      <c r="G341"/>
      <c r="H341"/>
      <c r="I341"/>
      <c r="J341"/>
    </row>
    <row r="342" spans="1:10" x14ac:dyDescent="0.35">
      <c r="A342" s="253"/>
      <c r="B342" s="253"/>
      <c r="C342" s="253"/>
      <c r="D342" s="253"/>
      <c r="E342"/>
      <c r="F342"/>
      <c r="G342"/>
      <c r="H342"/>
      <c r="I342"/>
      <c r="J342"/>
    </row>
    <row r="343" spans="1:10" x14ac:dyDescent="0.35">
      <c r="A343" s="253"/>
      <c r="B343" s="253"/>
      <c r="C343" s="253"/>
      <c r="D343" s="253"/>
      <c r="E343"/>
      <c r="F343"/>
      <c r="G343"/>
      <c r="H343"/>
      <c r="I343"/>
      <c r="J343"/>
    </row>
    <row r="344" spans="1:10" x14ac:dyDescent="0.35">
      <c r="A344" s="253"/>
      <c r="B344" s="253"/>
      <c r="C344" s="253"/>
      <c r="D344" s="253"/>
      <c r="E344"/>
      <c r="F344"/>
      <c r="G344"/>
      <c r="H344"/>
      <c r="I344"/>
      <c r="J344"/>
    </row>
    <row r="345" spans="1:10" x14ac:dyDescent="0.35">
      <c r="A345" s="253"/>
      <c r="B345" s="253"/>
      <c r="C345" s="253"/>
      <c r="D345" s="253"/>
      <c r="E345"/>
      <c r="F345"/>
      <c r="G345"/>
      <c r="H345"/>
      <c r="I345"/>
      <c r="J345"/>
    </row>
    <row r="346" spans="1:10" x14ac:dyDescent="0.35">
      <c r="A346" s="253"/>
      <c r="B346" s="253"/>
      <c r="C346" s="253"/>
      <c r="D346" s="253"/>
      <c r="E346"/>
      <c r="F346"/>
      <c r="G346"/>
      <c r="H346"/>
      <c r="I346"/>
      <c r="J346"/>
    </row>
    <row r="347" spans="1:10" x14ac:dyDescent="0.35">
      <c r="A347" s="253"/>
      <c r="B347" s="253"/>
      <c r="C347" s="253"/>
      <c r="D347" s="253"/>
      <c r="E347"/>
      <c r="F347"/>
      <c r="G347"/>
      <c r="H347"/>
      <c r="I347"/>
      <c r="J347"/>
    </row>
    <row r="348" spans="1:10" x14ac:dyDescent="0.35">
      <c r="A348" s="253"/>
      <c r="B348" s="253"/>
      <c r="C348" s="253"/>
      <c r="D348" s="253"/>
      <c r="E348"/>
      <c r="F348"/>
      <c r="G348"/>
      <c r="H348"/>
      <c r="I348"/>
      <c r="J348"/>
    </row>
    <row r="349" spans="1:10" x14ac:dyDescent="0.35">
      <c r="A349" s="253"/>
      <c r="B349" s="253"/>
      <c r="C349" s="253"/>
      <c r="D349" s="253"/>
      <c r="E349"/>
      <c r="F349"/>
      <c r="G349"/>
      <c r="H349"/>
      <c r="I349"/>
      <c r="J349"/>
    </row>
    <row r="350" spans="1:10" x14ac:dyDescent="0.35">
      <c r="A350" s="253"/>
      <c r="B350" s="253"/>
      <c r="C350" s="253"/>
      <c r="D350" s="253"/>
      <c r="E350"/>
      <c r="F350"/>
      <c r="G350"/>
      <c r="H350"/>
      <c r="I350"/>
      <c r="J350"/>
    </row>
    <row r="351" spans="1:10" x14ac:dyDescent="0.35">
      <c r="A351" s="253"/>
      <c r="B351" s="253"/>
      <c r="C351" s="253"/>
      <c r="D351" s="253"/>
      <c r="E351"/>
      <c r="F351"/>
      <c r="G351"/>
      <c r="H351"/>
      <c r="I351"/>
      <c r="J351"/>
    </row>
    <row r="352" spans="1:10" x14ac:dyDescent="0.35">
      <c r="A352" s="253"/>
      <c r="B352" s="253"/>
      <c r="C352" s="253"/>
      <c r="D352" s="253"/>
      <c r="E352"/>
      <c r="F352"/>
      <c r="G352"/>
      <c r="H352"/>
      <c r="I352"/>
      <c r="J352"/>
    </row>
    <row r="353" spans="1:10" x14ac:dyDescent="0.35">
      <c r="A353" s="253"/>
      <c r="B353" s="253"/>
      <c r="C353" s="253"/>
      <c r="D353" s="253"/>
      <c r="E353"/>
      <c r="F353"/>
      <c r="G353"/>
      <c r="H353"/>
      <c r="I353"/>
      <c r="J353"/>
    </row>
    <row r="354" spans="1:10" x14ac:dyDescent="0.35">
      <c r="A354" s="253"/>
      <c r="B354" s="253"/>
      <c r="C354" s="253"/>
      <c r="D354" s="253"/>
      <c r="E354"/>
      <c r="F354"/>
      <c r="G354"/>
      <c r="H354"/>
      <c r="I354"/>
      <c r="J354"/>
    </row>
    <row r="355" spans="1:10" x14ac:dyDescent="0.35">
      <c r="A355" s="253"/>
      <c r="B355" s="253"/>
      <c r="C355" s="253"/>
      <c r="D355" s="253"/>
      <c r="E355"/>
      <c r="F355"/>
      <c r="G355"/>
      <c r="H355"/>
      <c r="I355"/>
      <c r="J355"/>
    </row>
    <row r="356" spans="1:10" x14ac:dyDescent="0.35">
      <c r="A356" s="253"/>
      <c r="B356" s="253"/>
      <c r="C356" s="253"/>
      <c r="D356" s="253"/>
      <c r="E356"/>
      <c r="F356"/>
      <c r="G356"/>
      <c r="H356"/>
      <c r="I356"/>
      <c r="J356"/>
    </row>
    <row r="357" spans="1:10" x14ac:dyDescent="0.35">
      <c r="A357" s="253"/>
      <c r="B357" s="253"/>
      <c r="C357" s="253"/>
      <c r="D357" s="253"/>
      <c r="E357"/>
      <c r="F357"/>
      <c r="G357"/>
      <c r="H357"/>
      <c r="I357"/>
      <c r="J357"/>
    </row>
    <row r="358" spans="1:10" x14ac:dyDescent="0.35">
      <c r="A358" s="253"/>
      <c r="B358" s="253"/>
      <c r="C358" s="253"/>
      <c r="D358" s="253"/>
      <c r="E358"/>
      <c r="F358"/>
      <c r="G358"/>
      <c r="H358"/>
      <c r="I358"/>
      <c r="J358"/>
    </row>
    <row r="359" spans="1:10" x14ac:dyDescent="0.35">
      <c r="A359" s="253"/>
      <c r="B359" s="253"/>
      <c r="C359" s="253"/>
      <c r="D359" s="253"/>
      <c r="E359"/>
      <c r="F359"/>
      <c r="G359"/>
      <c r="H359"/>
      <c r="I359"/>
      <c r="J359"/>
    </row>
    <row r="360" spans="1:10" x14ac:dyDescent="0.35">
      <c r="A360" s="253"/>
      <c r="B360" s="253"/>
      <c r="C360" s="253"/>
      <c r="D360" s="253"/>
      <c r="E360"/>
      <c r="F360"/>
      <c r="G360"/>
      <c r="H360"/>
      <c r="I360"/>
      <c r="J360"/>
    </row>
    <row r="361" spans="1:10" x14ac:dyDescent="0.35">
      <c r="A361" s="253"/>
      <c r="B361" s="253"/>
      <c r="C361" s="253"/>
      <c r="D361" s="253"/>
      <c r="E361"/>
      <c r="F361"/>
      <c r="G361"/>
      <c r="H361"/>
      <c r="I361"/>
      <c r="J361"/>
    </row>
    <row r="362" spans="1:10" x14ac:dyDescent="0.35">
      <c r="A362" s="253"/>
      <c r="B362" s="253"/>
      <c r="C362" s="253"/>
      <c r="D362" s="253"/>
      <c r="E362"/>
      <c r="F362"/>
      <c r="G362"/>
      <c r="H362"/>
      <c r="I362"/>
      <c r="J362"/>
    </row>
    <row r="363" spans="1:10" x14ac:dyDescent="0.35">
      <c r="A363" s="253"/>
      <c r="B363" s="253"/>
      <c r="C363" s="253"/>
      <c r="D363" s="253"/>
      <c r="E363"/>
      <c r="F363"/>
      <c r="G363"/>
      <c r="H363"/>
      <c r="I363"/>
      <c r="J363"/>
    </row>
    <row r="364" spans="1:10" x14ac:dyDescent="0.35">
      <c r="A364" s="253"/>
      <c r="B364" s="253"/>
      <c r="C364" s="253"/>
      <c r="D364" s="253"/>
      <c r="E364"/>
      <c r="F364"/>
      <c r="G364"/>
      <c r="H364"/>
      <c r="I364"/>
      <c r="J364"/>
    </row>
    <row r="365" spans="1:10" x14ac:dyDescent="0.35">
      <c r="A365" s="253"/>
      <c r="B365" s="253"/>
      <c r="C365" s="253"/>
      <c r="D365" s="253"/>
      <c r="E365"/>
      <c r="F365"/>
      <c r="G365"/>
      <c r="H365"/>
      <c r="I365"/>
      <c r="J365"/>
    </row>
    <row r="366" spans="1:10" x14ac:dyDescent="0.35">
      <c r="A366" s="253"/>
      <c r="B366" s="253"/>
      <c r="C366" s="253"/>
      <c r="D366" s="253"/>
      <c r="E366"/>
      <c r="F366"/>
      <c r="G366"/>
      <c r="H366"/>
      <c r="I366"/>
      <c r="J366"/>
    </row>
    <row r="367" spans="1:10" x14ac:dyDescent="0.35">
      <c r="A367" s="253"/>
      <c r="B367" s="253"/>
      <c r="C367" s="253"/>
      <c r="D367" s="253"/>
      <c r="E367"/>
      <c r="F367"/>
      <c r="G367"/>
      <c r="H367"/>
      <c r="I367"/>
      <c r="J367"/>
    </row>
    <row r="368" spans="1:10" x14ac:dyDescent="0.35">
      <c r="A368"/>
      <c r="B368"/>
      <c r="C368"/>
      <c r="D368"/>
      <c r="E368"/>
      <c r="F368"/>
      <c r="G368"/>
      <c r="H368"/>
      <c r="I368"/>
      <c r="J368"/>
    </row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</sheetData>
  <autoFilter ref="A9:J155" xr:uid="{00000000-0009-0000-0000-000004000000}"/>
  <conditionalFormatting sqref="A90:A91">
    <cfRule type="duplicateValues" dxfId="233" priority="22"/>
  </conditionalFormatting>
  <conditionalFormatting sqref="A9">
    <cfRule type="duplicateValues" dxfId="232" priority="20"/>
  </conditionalFormatting>
  <conditionalFormatting sqref="A9">
    <cfRule type="duplicateValues" dxfId="231" priority="21"/>
  </conditionalFormatting>
  <conditionalFormatting sqref="A61">
    <cfRule type="duplicateValues" dxfId="230" priority="18"/>
  </conditionalFormatting>
  <conditionalFormatting sqref="A61">
    <cfRule type="duplicateValues" dxfId="229" priority="19"/>
  </conditionalFormatting>
  <conditionalFormatting sqref="A80">
    <cfRule type="duplicateValues" dxfId="228" priority="16"/>
  </conditionalFormatting>
  <conditionalFormatting sqref="A80">
    <cfRule type="duplicateValues" dxfId="227" priority="17"/>
  </conditionalFormatting>
  <conditionalFormatting sqref="A92">
    <cfRule type="duplicateValues" dxfId="226" priority="14"/>
  </conditionalFormatting>
  <conditionalFormatting sqref="A92">
    <cfRule type="duplicateValues" dxfId="225" priority="15"/>
  </conditionalFormatting>
  <conditionalFormatting sqref="A8">
    <cfRule type="duplicateValues" dxfId="224" priority="13"/>
  </conditionalFormatting>
  <conditionalFormatting sqref="A45">
    <cfRule type="duplicateValues" dxfId="223" priority="11"/>
  </conditionalFormatting>
  <conditionalFormatting sqref="A45">
    <cfRule type="duplicateValues" dxfId="222" priority="12"/>
  </conditionalFormatting>
  <conditionalFormatting sqref="A82">
    <cfRule type="duplicateValues" dxfId="221" priority="9"/>
  </conditionalFormatting>
  <conditionalFormatting sqref="A82">
    <cfRule type="duplicateValues" dxfId="220" priority="10"/>
  </conditionalFormatting>
  <conditionalFormatting sqref="A63">
    <cfRule type="duplicateValues" dxfId="219" priority="7"/>
  </conditionalFormatting>
  <conditionalFormatting sqref="A63">
    <cfRule type="duplicateValues" dxfId="218" priority="8"/>
  </conditionalFormatting>
  <conditionalFormatting sqref="A67">
    <cfRule type="duplicateValues" dxfId="217" priority="5"/>
  </conditionalFormatting>
  <conditionalFormatting sqref="A67">
    <cfRule type="duplicateValues" dxfId="216" priority="6"/>
  </conditionalFormatting>
  <conditionalFormatting sqref="C9">
    <cfRule type="duplicateValues" dxfId="215" priority="3"/>
  </conditionalFormatting>
  <conditionalFormatting sqref="C9">
    <cfRule type="duplicateValues" dxfId="214" priority="4"/>
  </conditionalFormatting>
  <conditionalFormatting sqref="E9">
    <cfRule type="duplicateValues" dxfId="213" priority="1"/>
  </conditionalFormatting>
  <conditionalFormatting sqref="E9">
    <cfRule type="duplicateValues" dxfId="212" priority="2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21">
    <tabColor theme="9" tint="0.79998168889431442"/>
  </sheetPr>
  <dimension ref="A1:D83"/>
  <sheetViews>
    <sheetView zoomScale="70" zoomScaleNormal="70" workbookViewId="0">
      <selection activeCell="I26" sqref="I26"/>
    </sheetView>
  </sheetViews>
  <sheetFormatPr defaultRowHeight="14.25" x14ac:dyDescent="0.45"/>
  <cols>
    <col min="1" max="1" width="17.73046875" style="247" customWidth="1"/>
    <col min="2" max="2" width="72" style="247" customWidth="1"/>
    <col min="3" max="3" width="11.86328125" style="247" customWidth="1"/>
    <col min="4" max="4" width="12" style="247" customWidth="1"/>
  </cols>
  <sheetData>
    <row r="1" spans="1:4" x14ac:dyDescent="0.45">
      <c r="A1" t="s">
        <v>5442</v>
      </c>
      <c r="B1" s="102" t="s">
        <v>5507</v>
      </c>
      <c r="C1" s="116"/>
      <c r="D1" s="116"/>
    </row>
    <row r="2" spans="1:4" x14ac:dyDescent="0.45">
      <c r="A2" s="240" t="s">
        <v>5444</v>
      </c>
      <c r="B2" s="104" t="s">
        <v>5455</v>
      </c>
      <c r="C2" s="116"/>
      <c r="D2" s="116"/>
    </row>
    <row r="3" spans="1:4" x14ac:dyDescent="0.35">
      <c r="A3" s="241" t="s">
        <v>5445</v>
      </c>
      <c r="B3" s="106" t="s">
        <v>9865</v>
      </c>
      <c r="C3" s="116"/>
      <c r="D3" s="116"/>
    </row>
    <row r="4" spans="1:4" x14ac:dyDescent="0.45">
      <c r="A4" s="240" t="s">
        <v>5446</v>
      </c>
      <c r="B4" s="104">
        <v>44986</v>
      </c>
      <c r="C4" s="116"/>
      <c r="D4" s="116"/>
    </row>
    <row r="5" spans="1:4" x14ac:dyDescent="0.45">
      <c r="A5" s="241" t="s">
        <v>5447</v>
      </c>
      <c r="B5" s="128">
        <v>45016</v>
      </c>
      <c r="C5" s="117"/>
      <c r="D5" s="117"/>
    </row>
    <row r="6" spans="1:4" x14ac:dyDescent="0.45">
      <c r="A6" s="240" t="s">
        <v>5448</v>
      </c>
      <c r="B6" s="104" t="s">
        <v>5449</v>
      </c>
      <c r="C6" s="118"/>
      <c r="D6" s="118"/>
    </row>
    <row r="7" spans="1:4" ht="18.399999999999999" thickBot="1" x14ac:dyDescent="0.4">
      <c r="A7" s="119"/>
      <c r="B7" s="129"/>
      <c r="C7" s="122" t="s">
        <v>5508</v>
      </c>
      <c r="D7" s="122" t="s">
        <v>5828</v>
      </c>
    </row>
    <row r="8" spans="1:4" ht="28.5" x14ac:dyDescent="0.35">
      <c r="A8" s="131" t="s">
        <v>5451</v>
      </c>
      <c r="B8" s="132" t="s">
        <v>5452</v>
      </c>
      <c r="C8" s="133" t="s">
        <v>5655</v>
      </c>
      <c r="D8" s="134" t="s">
        <v>5656</v>
      </c>
    </row>
    <row r="9" spans="1:4" ht="15.75" x14ac:dyDescent="0.5">
      <c r="A9" s="511"/>
      <c r="B9" s="512" t="s">
        <v>5511</v>
      </c>
      <c r="C9" s="513"/>
      <c r="D9" s="514"/>
    </row>
    <row r="10" spans="1:4" x14ac:dyDescent="0.45">
      <c r="A10" s="689" t="s">
        <v>4924</v>
      </c>
      <c r="B10" s="500" t="s">
        <v>5890</v>
      </c>
      <c r="C10" s="690">
        <v>6484</v>
      </c>
      <c r="D10" s="691">
        <v>6290</v>
      </c>
    </row>
    <row r="11" spans="1:4" x14ac:dyDescent="0.45">
      <c r="A11" s="689" t="s">
        <v>4684</v>
      </c>
      <c r="B11" s="500" t="s">
        <v>5889</v>
      </c>
      <c r="C11" s="692">
        <v>4590</v>
      </c>
      <c r="D11" s="693">
        <v>4390</v>
      </c>
    </row>
    <row r="12" spans="1:4" x14ac:dyDescent="0.45">
      <c r="A12" s="689" t="s">
        <v>9235</v>
      </c>
      <c r="B12" s="500" t="s">
        <v>10027</v>
      </c>
      <c r="C12" s="690">
        <v>2752</v>
      </c>
      <c r="D12" s="691">
        <v>2615</v>
      </c>
    </row>
    <row r="13" spans="1:4" x14ac:dyDescent="0.45">
      <c r="A13" s="689" t="s">
        <v>3837</v>
      </c>
      <c r="B13" s="500" t="s">
        <v>4194</v>
      </c>
      <c r="C13" s="690">
        <v>9290</v>
      </c>
      <c r="D13" s="691">
        <v>8990</v>
      </c>
    </row>
    <row r="14" spans="1:4" x14ac:dyDescent="0.45">
      <c r="A14" s="689" t="s">
        <v>4095</v>
      </c>
      <c r="B14" s="500" t="s">
        <v>5200</v>
      </c>
      <c r="C14" s="690">
        <v>4319</v>
      </c>
      <c r="D14" s="691">
        <v>4190</v>
      </c>
    </row>
    <row r="15" spans="1:4" x14ac:dyDescent="0.45">
      <c r="A15" s="689" t="s">
        <v>4688</v>
      </c>
      <c r="B15" s="500" t="s">
        <v>5201</v>
      </c>
      <c r="C15" s="690">
        <v>8324</v>
      </c>
      <c r="D15" s="691">
        <v>8075</v>
      </c>
    </row>
    <row r="16" spans="1:4" x14ac:dyDescent="0.45">
      <c r="A16" s="689" t="s">
        <v>4689</v>
      </c>
      <c r="B16" s="500" t="s">
        <v>5202</v>
      </c>
      <c r="C16" s="690">
        <v>8541</v>
      </c>
      <c r="D16" s="691">
        <v>8285</v>
      </c>
    </row>
    <row r="17" spans="1:4" x14ac:dyDescent="0.45">
      <c r="A17" s="688" t="s">
        <v>5616</v>
      </c>
      <c r="B17" s="515" t="s">
        <v>5938</v>
      </c>
      <c r="C17" s="690">
        <v>2046</v>
      </c>
      <c r="D17" s="691">
        <v>1990</v>
      </c>
    </row>
    <row r="18" spans="1:4" x14ac:dyDescent="0.45">
      <c r="A18" s="688" t="s">
        <v>4777</v>
      </c>
      <c r="B18" s="515" t="s">
        <v>5888</v>
      </c>
      <c r="C18" s="690">
        <v>3090</v>
      </c>
      <c r="D18" s="691">
        <v>2990</v>
      </c>
    </row>
    <row r="19" spans="1:4" x14ac:dyDescent="0.45">
      <c r="A19" s="688" t="s">
        <v>4680</v>
      </c>
      <c r="B19" s="515" t="s">
        <v>5887</v>
      </c>
      <c r="C19" s="690">
        <v>2490</v>
      </c>
      <c r="D19" s="691">
        <v>2390</v>
      </c>
    </row>
    <row r="20" spans="1:4" x14ac:dyDescent="0.45">
      <c r="A20" s="688" t="s">
        <v>4679</v>
      </c>
      <c r="B20" s="515" t="s">
        <v>5939</v>
      </c>
      <c r="C20" s="690">
        <v>9490</v>
      </c>
      <c r="D20" s="691">
        <v>9290</v>
      </c>
    </row>
    <row r="21" spans="1:4" x14ac:dyDescent="0.45">
      <c r="A21" s="688" t="s">
        <v>5224</v>
      </c>
      <c r="B21" s="515" t="s">
        <v>5940</v>
      </c>
      <c r="C21" s="690">
        <v>16226</v>
      </c>
      <c r="D21" s="691">
        <v>15740</v>
      </c>
    </row>
    <row r="22" spans="1:4" x14ac:dyDescent="0.45">
      <c r="A22" s="694" t="s">
        <v>5222</v>
      </c>
      <c r="B22" s="695" t="s">
        <v>10354</v>
      </c>
      <c r="C22" s="696">
        <f>D22*1.03</f>
        <v>8538.7000000000007</v>
      </c>
      <c r="D22" s="697">
        <v>8290</v>
      </c>
    </row>
    <row r="23" spans="1:4" x14ac:dyDescent="0.45">
      <c r="A23" s="694" t="s">
        <v>5223</v>
      </c>
      <c r="B23" s="695" t="s">
        <v>10355</v>
      </c>
      <c r="C23" s="696">
        <f>D23*1.03</f>
        <v>9053.7000000000007</v>
      </c>
      <c r="D23" s="697">
        <v>8790</v>
      </c>
    </row>
    <row r="24" spans="1:4" x14ac:dyDescent="0.45">
      <c r="A24" s="689" t="s">
        <v>4681</v>
      </c>
      <c r="B24" s="500" t="s">
        <v>5658</v>
      </c>
      <c r="C24" s="690">
        <v>10814</v>
      </c>
      <c r="D24" s="691">
        <v>10490</v>
      </c>
    </row>
    <row r="25" spans="1:4" x14ac:dyDescent="0.45">
      <c r="A25" s="689" t="s">
        <v>4682</v>
      </c>
      <c r="B25" s="500" t="s">
        <v>5659</v>
      </c>
      <c r="C25" s="690">
        <v>11463</v>
      </c>
      <c r="D25" s="691">
        <v>11120</v>
      </c>
    </row>
    <row r="26" spans="1:4" x14ac:dyDescent="0.45">
      <c r="A26" s="698" t="s">
        <v>4778</v>
      </c>
      <c r="B26" s="516" t="s">
        <v>5833</v>
      </c>
      <c r="C26" s="690">
        <v>3190</v>
      </c>
      <c r="D26" s="691">
        <v>2990</v>
      </c>
    </row>
    <row r="27" spans="1:4" x14ac:dyDescent="0.45">
      <c r="A27" s="698" t="s">
        <v>5092</v>
      </c>
      <c r="B27" s="516" t="s">
        <v>9873</v>
      </c>
      <c r="C27" s="690">
        <v>747</v>
      </c>
      <c r="D27" s="691">
        <v>725</v>
      </c>
    </row>
    <row r="28" spans="1:4" x14ac:dyDescent="0.45">
      <c r="A28" s="688" t="s">
        <v>4553</v>
      </c>
      <c r="B28" s="515" t="s">
        <v>5248</v>
      </c>
      <c r="C28" s="690">
        <v>2590</v>
      </c>
      <c r="D28" s="691">
        <v>2490</v>
      </c>
    </row>
    <row r="29" spans="1:4" x14ac:dyDescent="0.45">
      <c r="A29" s="688" t="s">
        <v>4094</v>
      </c>
      <c r="B29" s="515" t="s">
        <v>4093</v>
      </c>
      <c r="C29" s="690">
        <v>5190</v>
      </c>
      <c r="D29" s="691">
        <v>4990</v>
      </c>
    </row>
    <row r="30" spans="1:4" x14ac:dyDescent="0.45">
      <c r="A30" s="698" t="s">
        <v>4683</v>
      </c>
      <c r="B30" s="516" t="s">
        <v>5368</v>
      </c>
      <c r="C30" s="690">
        <v>3490</v>
      </c>
      <c r="D30" s="691">
        <v>3390</v>
      </c>
    </row>
    <row r="31" spans="1:4" x14ac:dyDescent="0.45">
      <c r="A31" s="689" t="s">
        <v>4673</v>
      </c>
      <c r="B31" s="500" t="s">
        <v>5527</v>
      </c>
      <c r="C31" s="690">
        <v>4190</v>
      </c>
      <c r="D31" s="691">
        <v>3990</v>
      </c>
    </row>
    <row r="32" spans="1:4" x14ac:dyDescent="0.45">
      <c r="A32" s="698" t="s">
        <v>4674</v>
      </c>
      <c r="B32" s="516" t="s">
        <v>5528</v>
      </c>
      <c r="C32" s="690">
        <v>4590</v>
      </c>
      <c r="D32" s="691">
        <v>4490</v>
      </c>
    </row>
    <row r="33" spans="1:4" x14ac:dyDescent="0.45">
      <c r="A33" s="689" t="s">
        <v>4697</v>
      </c>
      <c r="B33" s="500" t="s">
        <v>5203</v>
      </c>
      <c r="C33" s="690">
        <v>1938</v>
      </c>
      <c r="D33" s="691">
        <v>1880</v>
      </c>
    </row>
    <row r="34" spans="1:4" x14ac:dyDescent="0.45">
      <c r="A34" s="698" t="s">
        <v>4826</v>
      </c>
      <c r="B34" s="516" t="s">
        <v>5654</v>
      </c>
      <c r="C34" s="690">
        <v>2154</v>
      </c>
      <c r="D34" s="691">
        <v>2090</v>
      </c>
    </row>
    <row r="35" spans="1:4" x14ac:dyDescent="0.45">
      <c r="A35" s="689" t="s">
        <v>4811</v>
      </c>
      <c r="B35" s="500" t="s">
        <v>4810</v>
      </c>
      <c r="C35" s="690">
        <v>5990</v>
      </c>
      <c r="D35" s="691">
        <v>5690</v>
      </c>
    </row>
    <row r="36" spans="1:4" x14ac:dyDescent="0.45">
      <c r="A36" s="698" t="s">
        <v>3307</v>
      </c>
      <c r="B36" s="516" t="s">
        <v>5512</v>
      </c>
      <c r="C36" s="690">
        <v>3690</v>
      </c>
      <c r="D36" s="691">
        <v>3590</v>
      </c>
    </row>
    <row r="37" spans="1:4" x14ac:dyDescent="0.45">
      <c r="A37" s="689" t="s">
        <v>3309</v>
      </c>
      <c r="B37" s="500" t="s">
        <v>5513</v>
      </c>
      <c r="C37" s="690">
        <v>4319</v>
      </c>
      <c r="D37" s="691">
        <v>4190</v>
      </c>
    </row>
    <row r="38" spans="1:4" x14ac:dyDescent="0.45">
      <c r="A38" s="698" t="s">
        <v>3311</v>
      </c>
      <c r="B38" s="516" t="s">
        <v>5303</v>
      </c>
      <c r="C38" s="690">
        <v>4790</v>
      </c>
      <c r="D38" s="691">
        <v>4690</v>
      </c>
    </row>
    <row r="39" spans="1:4" x14ac:dyDescent="0.45">
      <c r="A39" s="689" t="s">
        <v>3321</v>
      </c>
      <c r="B39" s="500" t="s">
        <v>3979</v>
      </c>
      <c r="C39" s="690">
        <v>4969</v>
      </c>
      <c r="D39" s="691">
        <v>4820</v>
      </c>
    </row>
    <row r="40" spans="1:4" x14ac:dyDescent="0.45">
      <c r="A40" s="698" t="s">
        <v>3966</v>
      </c>
      <c r="B40" s="516" t="s">
        <v>5514</v>
      </c>
      <c r="C40" s="690">
        <v>3886</v>
      </c>
      <c r="D40" s="691">
        <v>3770</v>
      </c>
    </row>
    <row r="41" spans="1:4" x14ac:dyDescent="0.45">
      <c r="A41" s="698" t="s">
        <v>3317</v>
      </c>
      <c r="B41" s="517" t="s">
        <v>5515</v>
      </c>
      <c r="C41" s="690">
        <v>4536</v>
      </c>
      <c r="D41" s="691">
        <v>4400</v>
      </c>
    </row>
    <row r="42" spans="1:4" x14ac:dyDescent="0.45">
      <c r="A42" s="689" t="s">
        <v>3319</v>
      </c>
      <c r="B42" s="500" t="s">
        <v>3980</v>
      </c>
      <c r="C42" s="690">
        <v>5077</v>
      </c>
      <c r="D42" s="691">
        <v>4990</v>
      </c>
    </row>
    <row r="43" spans="1:4" x14ac:dyDescent="0.45">
      <c r="A43" s="698" t="s">
        <v>3325</v>
      </c>
      <c r="B43" s="516" t="s">
        <v>5516</v>
      </c>
      <c r="C43" s="690">
        <v>2046</v>
      </c>
      <c r="D43" s="691">
        <v>1990</v>
      </c>
    </row>
    <row r="44" spans="1:4" x14ac:dyDescent="0.45">
      <c r="A44" s="689" t="s">
        <v>3327</v>
      </c>
      <c r="B44" s="500" t="s">
        <v>5517</v>
      </c>
      <c r="C44" s="690">
        <v>2804</v>
      </c>
      <c r="D44" s="691">
        <v>2720</v>
      </c>
    </row>
    <row r="45" spans="1:4" x14ac:dyDescent="0.45">
      <c r="A45" s="698" t="s">
        <v>3329</v>
      </c>
      <c r="B45" s="516" t="s">
        <v>5518</v>
      </c>
      <c r="C45" s="690">
        <v>3345</v>
      </c>
      <c r="D45" s="691">
        <v>3245</v>
      </c>
    </row>
    <row r="46" spans="1:4" x14ac:dyDescent="0.45">
      <c r="A46" s="689" t="s">
        <v>3331</v>
      </c>
      <c r="B46" s="500" t="s">
        <v>3983</v>
      </c>
      <c r="C46" s="690">
        <v>3590</v>
      </c>
      <c r="D46" s="691">
        <v>3490</v>
      </c>
    </row>
    <row r="47" spans="1:4" x14ac:dyDescent="0.45">
      <c r="A47" s="689" t="s">
        <v>3336</v>
      </c>
      <c r="B47" s="500" t="s">
        <v>3982</v>
      </c>
      <c r="C47" s="690">
        <v>4103</v>
      </c>
      <c r="D47" s="691">
        <v>3980</v>
      </c>
    </row>
    <row r="48" spans="1:4" x14ac:dyDescent="0.45">
      <c r="A48" s="698" t="s">
        <v>5367</v>
      </c>
      <c r="B48" s="516" t="s">
        <v>5398</v>
      </c>
      <c r="C48" s="690">
        <v>1396</v>
      </c>
      <c r="D48" s="691">
        <v>1355</v>
      </c>
    </row>
    <row r="49" spans="1:4" x14ac:dyDescent="0.45">
      <c r="A49" s="698" t="s">
        <v>3955</v>
      </c>
      <c r="B49" s="516" t="s">
        <v>4218</v>
      </c>
      <c r="C49" s="690">
        <v>1505</v>
      </c>
      <c r="D49" s="691">
        <v>1460</v>
      </c>
    </row>
    <row r="50" spans="1:4" x14ac:dyDescent="0.45">
      <c r="A50" s="698" t="s">
        <v>3956</v>
      </c>
      <c r="B50" s="516" t="s">
        <v>5460</v>
      </c>
      <c r="C50" s="690">
        <v>2587</v>
      </c>
      <c r="D50" s="691">
        <v>2510</v>
      </c>
    </row>
    <row r="51" spans="1:4" x14ac:dyDescent="0.45">
      <c r="A51" s="698" t="s">
        <v>4180</v>
      </c>
      <c r="B51" s="516" t="s">
        <v>4217</v>
      </c>
      <c r="C51" s="690">
        <v>695</v>
      </c>
      <c r="D51" s="691">
        <v>674</v>
      </c>
    </row>
    <row r="52" spans="1:4" x14ac:dyDescent="0.45">
      <c r="A52" s="698" t="s">
        <v>4181</v>
      </c>
      <c r="B52" s="516" t="s">
        <v>5174</v>
      </c>
      <c r="C52" s="690">
        <v>1503</v>
      </c>
      <c r="D52" s="691">
        <v>1460</v>
      </c>
    </row>
    <row r="53" spans="1:4" ht="15.75" x14ac:dyDescent="0.5">
      <c r="A53" s="511"/>
      <c r="B53" s="512" t="s">
        <v>5519</v>
      </c>
      <c r="C53" s="690">
        <v>0</v>
      </c>
      <c r="D53" s="691">
        <v>0</v>
      </c>
    </row>
    <row r="54" spans="1:4" x14ac:dyDescent="0.45">
      <c r="A54" s="689" t="s">
        <v>4089</v>
      </c>
      <c r="B54" s="500" t="s">
        <v>4088</v>
      </c>
      <c r="C54" s="690">
        <v>2154</v>
      </c>
      <c r="D54" s="691">
        <v>2090</v>
      </c>
    </row>
    <row r="55" spans="1:4" x14ac:dyDescent="0.45">
      <c r="A55" s="698" t="s">
        <v>4091</v>
      </c>
      <c r="B55" s="516" t="s">
        <v>4090</v>
      </c>
      <c r="C55" s="690">
        <v>3020</v>
      </c>
      <c r="D55" s="691">
        <v>2930</v>
      </c>
    </row>
    <row r="56" spans="1:4" x14ac:dyDescent="0.45">
      <c r="A56" s="689" t="s">
        <v>2158</v>
      </c>
      <c r="B56" s="500" t="s">
        <v>5520</v>
      </c>
      <c r="C56" s="690">
        <v>3561</v>
      </c>
      <c r="D56" s="691">
        <v>3455</v>
      </c>
    </row>
    <row r="57" spans="1:4" x14ac:dyDescent="0.45">
      <c r="A57" s="698" t="s">
        <v>1206</v>
      </c>
      <c r="B57" s="516" t="s">
        <v>3975</v>
      </c>
      <c r="C57" s="690">
        <v>4319</v>
      </c>
      <c r="D57" s="691">
        <v>4190</v>
      </c>
    </row>
    <row r="58" spans="1:4" x14ac:dyDescent="0.45">
      <c r="A58" s="689" t="s">
        <v>1207</v>
      </c>
      <c r="B58" s="500" t="s">
        <v>3976</v>
      </c>
      <c r="C58" s="690">
        <v>4752</v>
      </c>
      <c r="D58" s="691">
        <v>4610</v>
      </c>
    </row>
    <row r="59" spans="1:4" x14ac:dyDescent="0.45">
      <c r="A59" s="698" t="s">
        <v>2085</v>
      </c>
      <c r="B59" s="516" t="s">
        <v>5522</v>
      </c>
      <c r="C59" s="690">
        <v>5402</v>
      </c>
      <c r="D59" s="691">
        <v>5240</v>
      </c>
    </row>
    <row r="60" spans="1:4" x14ac:dyDescent="0.45">
      <c r="A60" s="698" t="s">
        <v>1445</v>
      </c>
      <c r="B60" s="516" t="s">
        <v>1444</v>
      </c>
      <c r="C60" s="690">
        <v>2590</v>
      </c>
      <c r="D60" s="691">
        <v>2490</v>
      </c>
    </row>
    <row r="61" spans="1:4" x14ac:dyDescent="0.45">
      <c r="A61" s="689" t="s">
        <v>4675</v>
      </c>
      <c r="B61" s="500" t="s">
        <v>4945</v>
      </c>
      <c r="C61" s="690">
        <v>2046</v>
      </c>
      <c r="D61" s="691">
        <v>1985</v>
      </c>
    </row>
    <row r="62" spans="1:4" x14ac:dyDescent="0.45">
      <c r="A62" s="698" t="s">
        <v>4676</v>
      </c>
      <c r="B62" s="516" t="s">
        <v>5170</v>
      </c>
      <c r="C62" s="690">
        <v>2154</v>
      </c>
      <c r="D62" s="691">
        <v>2090</v>
      </c>
    </row>
    <row r="63" spans="1:4" ht="15.75" x14ac:dyDescent="0.5">
      <c r="A63" s="518"/>
      <c r="B63" s="519" t="s">
        <v>1897</v>
      </c>
      <c r="C63" s="690">
        <v>0</v>
      </c>
      <c r="D63" s="691">
        <v>0</v>
      </c>
    </row>
    <row r="64" spans="1:4" x14ac:dyDescent="0.45">
      <c r="A64" s="698" t="s">
        <v>2482</v>
      </c>
      <c r="B64" s="516" t="s">
        <v>2925</v>
      </c>
      <c r="C64" s="690">
        <v>11896</v>
      </c>
      <c r="D64" s="691">
        <v>11540</v>
      </c>
    </row>
    <row r="65" spans="1:4" x14ac:dyDescent="0.45">
      <c r="A65" s="689" t="s">
        <v>2481</v>
      </c>
      <c r="B65" s="500" t="s">
        <v>3289</v>
      </c>
      <c r="C65" s="690">
        <v>10273</v>
      </c>
      <c r="D65" s="691">
        <v>9965</v>
      </c>
    </row>
    <row r="66" spans="1:4" x14ac:dyDescent="0.45">
      <c r="A66" s="698" t="s">
        <v>3034</v>
      </c>
      <c r="B66" s="516" t="s">
        <v>4192</v>
      </c>
      <c r="C66" s="690">
        <v>7134</v>
      </c>
      <c r="D66" s="691">
        <v>6990</v>
      </c>
    </row>
    <row r="67" spans="1:4" x14ac:dyDescent="0.45">
      <c r="A67" s="689" t="s">
        <v>3033</v>
      </c>
      <c r="B67" s="500" t="s">
        <v>3141</v>
      </c>
      <c r="C67" s="690">
        <v>7350</v>
      </c>
      <c r="D67" s="691">
        <v>7130</v>
      </c>
    </row>
    <row r="68" spans="1:4" x14ac:dyDescent="0.45">
      <c r="A68" s="698" t="s">
        <v>3850</v>
      </c>
      <c r="B68" s="516" t="s">
        <v>3973</v>
      </c>
      <c r="C68" s="690">
        <f>D68*1.03</f>
        <v>5551.7</v>
      </c>
      <c r="D68" s="691">
        <v>5390</v>
      </c>
    </row>
    <row r="69" spans="1:4" x14ac:dyDescent="0.45">
      <c r="A69" s="689" t="s">
        <v>1893</v>
      </c>
      <c r="B69" s="500" t="s">
        <v>5509</v>
      </c>
      <c r="C69" s="690">
        <v>8649</v>
      </c>
      <c r="D69" s="691">
        <v>8390</v>
      </c>
    </row>
    <row r="70" spans="1:4" x14ac:dyDescent="0.45">
      <c r="A70" s="698" t="s">
        <v>2168</v>
      </c>
      <c r="B70" s="516" t="s">
        <v>5510</v>
      </c>
      <c r="C70" s="690">
        <v>9190</v>
      </c>
      <c r="D70" s="691">
        <v>8915</v>
      </c>
    </row>
    <row r="71" spans="1:4" x14ac:dyDescent="0.45">
      <c r="A71" s="689" t="s">
        <v>2483</v>
      </c>
      <c r="B71" s="500" t="s">
        <v>3970</v>
      </c>
      <c r="C71" s="690">
        <v>10489</v>
      </c>
      <c r="D71" s="691">
        <v>10175</v>
      </c>
    </row>
    <row r="72" spans="1:4" x14ac:dyDescent="0.45">
      <c r="A72" s="698" t="s">
        <v>2675</v>
      </c>
      <c r="B72" s="516" t="s">
        <v>3295</v>
      </c>
      <c r="C72" s="690">
        <v>2907</v>
      </c>
      <c r="D72" s="691">
        <v>2820</v>
      </c>
    </row>
    <row r="73" spans="1:4" x14ac:dyDescent="0.45">
      <c r="A73" s="689" t="s">
        <v>2674</v>
      </c>
      <c r="B73" s="500" t="s">
        <v>3294</v>
      </c>
      <c r="C73" s="690">
        <v>788</v>
      </c>
      <c r="D73" s="691">
        <v>764</v>
      </c>
    </row>
    <row r="74" spans="1:4" x14ac:dyDescent="0.45">
      <c r="A74" s="520"/>
      <c r="B74" s="521" t="s">
        <v>5777</v>
      </c>
      <c r="C74" s="690">
        <v>0</v>
      </c>
      <c r="D74" s="691">
        <v>0</v>
      </c>
    </row>
    <row r="75" spans="1:4" x14ac:dyDescent="0.45">
      <c r="A75" s="698" t="s">
        <v>4677</v>
      </c>
      <c r="B75" s="516" t="s">
        <v>5171</v>
      </c>
      <c r="C75" s="690">
        <v>4752</v>
      </c>
      <c r="D75" s="691">
        <v>4610</v>
      </c>
    </row>
    <row r="76" spans="1:4" x14ac:dyDescent="0.45">
      <c r="A76" s="689" t="s">
        <v>4678</v>
      </c>
      <c r="B76" s="500" t="s">
        <v>5172</v>
      </c>
      <c r="C76" s="690">
        <v>5402</v>
      </c>
      <c r="D76" s="691">
        <v>5240</v>
      </c>
    </row>
    <row r="77" spans="1:4" x14ac:dyDescent="0.45">
      <c r="A77" s="522" t="s">
        <v>4831</v>
      </c>
      <c r="B77" s="523" t="s">
        <v>5440</v>
      </c>
      <c r="C77" s="690">
        <v>2690</v>
      </c>
      <c r="D77" s="691">
        <v>2590</v>
      </c>
    </row>
    <row r="78" spans="1:4" x14ac:dyDescent="0.45">
      <c r="A78" s="522" t="s">
        <v>4830</v>
      </c>
      <c r="B78" s="523" t="s">
        <v>5439</v>
      </c>
      <c r="C78" s="690">
        <v>3561</v>
      </c>
      <c r="D78" s="691">
        <v>3455</v>
      </c>
    </row>
    <row r="79" spans="1:4" x14ac:dyDescent="0.45">
      <c r="A79" s="522" t="s">
        <v>4832</v>
      </c>
      <c r="B79" s="523" t="s">
        <v>5441</v>
      </c>
      <c r="C79" s="690">
        <v>4103</v>
      </c>
      <c r="D79" s="691">
        <v>3980</v>
      </c>
    </row>
    <row r="80" spans="1:4" x14ac:dyDescent="0.45">
      <c r="A80" s="520"/>
      <c r="B80" s="521" t="s">
        <v>5778</v>
      </c>
      <c r="C80" s="690">
        <v>0</v>
      </c>
      <c r="D80" s="691">
        <v>0</v>
      </c>
    </row>
    <row r="81" spans="1:4" x14ac:dyDescent="0.45">
      <c r="A81" s="698" t="s">
        <v>2162</v>
      </c>
      <c r="B81" s="516" t="s">
        <v>5521</v>
      </c>
      <c r="C81" s="690">
        <v>4367</v>
      </c>
      <c r="D81" s="691">
        <v>4236</v>
      </c>
    </row>
    <row r="82" spans="1:4" ht="14.65" thickBot="1" x14ac:dyDescent="0.5">
      <c r="A82" s="699" t="s">
        <v>2163</v>
      </c>
      <c r="B82" s="557" t="s">
        <v>3140</v>
      </c>
      <c r="C82" s="690">
        <v>4726</v>
      </c>
      <c r="D82" s="700">
        <v>4584</v>
      </c>
    </row>
    <row r="83" spans="1:4" ht="12.75" x14ac:dyDescent="0.35">
      <c r="A83"/>
      <c r="B83"/>
      <c r="C83"/>
      <c r="D83"/>
    </row>
  </sheetData>
  <conditionalFormatting sqref="A16">
    <cfRule type="duplicateValues" dxfId="211" priority="1"/>
  </conditionalFormatting>
  <conditionalFormatting sqref="A8:A9">
    <cfRule type="duplicateValues" dxfId="210" priority="2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9">
    <tabColor rgb="FFFF9F81"/>
  </sheetPr>
  <dimension ref="A1:Q286"/>
  <sheetViews>
    <sheetView zoomScale="80" zoomScaleNormal="80" workbookViewId="0">
      <selection activeCell="H21" sqref="H21"/>
    </sheetView>
  </sheetViews>
  <sheetFormatPr defaultColWidth="9.1328125" defaultRowHeight="12.75" x14ac:dyDescent="0.35"/>
  <cols>
    <col min="1" max="1" width="16.59765625" style="154" bestFit="1" customWidth="1"/>
    <col min="2" max="2" width="68.3984375" style="154" bestFit="1" customWidth="1"/>
    <col min="3" max="3" width="10.86328125" customWidth="1"/>
    <col min="4" max="4" width="10.3984375" customWidth="1"/>
    <col min="5" max="17" width="9.1328125" style="257"/>
    <col min="18" max="16384" width="9.1328125" style="96"/>
  </cols>
  <sheetData>
    <row r="1" spans="1:4" x14ac:dyDescent="0.35">
      <c r="A1" s="269" t="str">
        <f>'1,1'!A1</f>
        <v>Номер акции</v>
      </c>
      <c r="B1" s="269" t="str">
        <f>'1,1'!B1</f>
        <v>21-22-ОП</v>
      </c>
      <c r="D1" s="257"/>
    </row>
    <row r="2" spans="1:4" x14ac:dyDescent="0.35">
      <c r="A2" s="270" t="str">
        <f>'1,1'!A2</f>
        <v>Название</v>
      </c>
      <c r="B2" s="562" t="str">
        <f>'1,1'!B2</f>
        <v>ШОК-Цены</v>
      </c>
      <c r="D2" s="257"/>
    </row>
    <row r="3" spans="1:4" ht="25.5" x14ac:dyDescent="0.35">
      <c r="A3" s="271" t="str">
        <f>'1,1'!A3</f>
        <v>Условия</v>
      </c>
      <c r="B3" s="563" t="str">
        <f>'1,1'!B3</f>
        <v>Спеццены на позиции из списка при отгрузке от 2 шт одного СКЮ или 10шт в ассортименте на стандартных условиях отсрочки.</v>
      </c>
      <c r="D3" s="257"/>
    </row>
    <row r="4" spans="1:4" x14ac:dyDescent="0.35">
      <c r="A4" s="270" t="str">
        <f>'1,1'!A4</f>
        <v>Дата начала</v>
      </c>
      <c r="B4" s="272">
        <f>'1,1'!B4</f>
        <v>44986</v>
      </c>
      <c r="D4" s="257"/>
    </row>
    <row r="5" spans="1:4" x14ac:dyDescent="0.35">
      <c r="A5" s="271" t="str">
        <f>'1,1'!A5</f>
        <v>Дата завершения</v>
      </c>
      <c r="B5" s="273">
        <f>'1,1'!B5</f>
        <v>45004</v>
      </c>
      <c r="D5" s="257"/>
    </row>
    <row r="6" spans="1:4" x14ac:dyDescent="0.35">
      <c r="A6" s="270" t="str">
        <f>'1,1'!A6</f>
        <v>Отделы</v>
      </c>
      <c r="B6" s="562" t="str">
        <f>'1,1'!B6</f>
        <v>Филиалы, МСК</v>
      </c>
      <c r="D6" s="257"/>
    </row>
    <row r="7" spans="1:4" ht="13.15" thickBot="1" x14ac:dyDescent="0.4"/>
    <row r="8" spans="1:4" ht="31.9" thickBot="1" x14ac:dyDescent="0.4">
      <c r="A8" s="157" t="str">
        <f>'1,1'!A8</f>
        <v xml:space="preserve">Артикул </v>
      </c>
      <c r="B8" s="110" t="str">
        <f>'1,1'!B8</f>
        <v>Описание</v>
      </c>
      <c r="C8" s="113" t="str">
        <f>'1,1'!C8</f>
        <v>Цена</v>
      </c>
      <c r="D8" s="113" t="str">
        <f>'1,1'!D8</f>
        <v>Скидка от Прайса</v>
      </c>
    </row>
    <row r="9" spans="1:4" ht="15.75" x14ac:dyDescent="0.35">
      <c r="A9" s="157"/>
      <c r="B9" s="110" t="str">
        <f>'1,1'!B9</f>
        <v>Электроинструмент</v>
      </c>
      <c r="C9" s="113"/>
      <c r="D9" s="113"/>
    </row>
    <row r="10" spans="1:4" ht="13.15" x14ac:dyDescent="0.35">
      <c r="A10" s="155" t="str">
        <f>'1,1'!A10</f>
        <v>HAG918CP</v>
      </c>
      <c r="B10" s="155" t="str">
        <f>'1,1'!B10</f>
        <v>HAG918CP Полировальная машина 180мм,1400Вт,константная эл-ка,рег.обор,доп.D-рукоять,Hanskonner</v>
      </c>
      <c r="C10" s="114">
        <f>IF(ПРАЙС!$AF$2&lt;&gt;0,'1,1'!C10*(1+ПРАЙС!$AF$2),'1,1'!C10)</f>
        <v>5990</v>
      </c>
      <c r="D10" s="242">
        <f>'1,1'!D10</f>
        <v>0.50267633195981221</v>
      </c>
    </row>
    <row r="11" spans="1:4" ht="13.15" x14ac:dyDescent="0.35">
      <c r="A11" s="156" t="str">
        <f>'1,1'!A11</f>
        <v>HAG915S</v>
      </c>
      <c r="B11" s="156" t="str">
        <f>'1,1'!B11</f>
        <v>HAG915S Штроборез 150мм, 1500Вт, 7000об/мин, плавный пуск, константная эл-ка, кейс, Hanskonner</v>
      </c>
      <c r="C11" s="115">
        <f>IF(ПРАЙС!$AF$2&lt;&gt;0,'1,1'!C11*(1+ПРАЙС!$AF$2),'1,1'!C11)</f>
        <v>9990</v>
      </c>
      <c r="D11" s="243">
        <f>'1,1'!D11</f>
        <v>0.47064406032432193</v>
      </c>
    </row>
    <row r="12" spans="1:4" ht="13.15" x14ac:dyDescent="0.35">
      <c r="A12" s="155" t="str">
        <f>'1,1'!A12</f>
        <v>WP9742VS</v>
      </c>
      <c r="B12" s="155" t="str">
        <f>'1,1'!B12</f>
        <v>WP9742VS Насосная станция Sturm!, 420Вт, 33л/мин, напор 32м, давл 1,2-2,0атм, Vбака 2л</v>
      </c>
      <c r="C12" s="114">
        <f>IF(ПРАЙС!$AF$2&lt;&gt;0,'1,1'!C12*(1+ПРАЙС!$AF$2),'1,1'!C12)</f>
        <v>3990</v>
      </c>
      <c r="D12" s="242">
        <f>'1,1'!D12</f>
        <v>0.567797326192782</v>
      </c>
    </row>
    <row r="13" spans="1:4" ht="13.15" x14ac:dyDescent="0.35">
      <c r="A13" s="156" t="str">
        <f>'1,1'!A13</f>
        <v>WM1924</v>
      </c>
      <c r="B13" s="156" t="str">
        <f>'1,1'!B13</f>
        <v>WM1924 Деревообрабатывающий станок Sturm!, 2400 Вт, строг 300мм,пил 300мм,сверл 13мм 300кг</v>
      </c>
      <c r="C13" s="115">
        <f>IF(ПРАЙС!$AF$2&lt;&gt;0,'1,1'!C13*(1+ПРАЙС!$AF$2),'1,1'!C13)</f>
        <v>89990</v>
      </c>
      <c r="D13" s="243">
        <f>'1,1'!D13</f>
        <v>0.45323500596191968</v>
      </c>
    </row>
    <row r="14" spans="1:4" ht="13.15" x14ac:dyDescent="0.35">
      <c r="A14" s="155" t="str">
        <f>'1,1'!A14</f>
        <v>AG90125</v>
      </c>
      <c r="B14" s="155" t="str">
        <f>'1,1'!B14</f>
        <v>AG90125  Машина углошлифовальная Sturm!, 125 мм,  900Вт, 10000об/мин, ТОНКАЯ РУКОЯТЬ, mod T</v>
      </c>
      <c r="C14" s="114">
        <f>IF(ПРАЙС!$AF$2&lt;&gt;0,'1,1'!C14*(1+ПРАЙС!$AF$2),'1,1'!C14)</f>
        <v>1990</v>
      </c>
      <c r="D14" s="242">
        <f>'1,1'!D14</f>
        <v>0.44377361865790121</v>
      </c>
    </row>
    <row r="15" spans="1:4" ht="13.15" x14ac:dyDescent="0.35">
      <c r="A15" s="156" t="str">
        <f>'1,1'!A15</f>
        <v>BG6012L</v>
      </c>
      <c r="B15" s="156" t="str">
        <f>'1,1'!B15</f>
        <v>BG6012L Точильный станок Sturm!, круг 125х16х12,7 мм, 230 Вт, 2950 об/мин, подсветка</v>
      </c>
      <c r="C15" s="115">
        <f>IF(ПРАЙС!$AF$2&lt;&gt;0,'1,1'!C15*(1+ПРАЙС!$AF$2),'1,1'!C15)</f>
        <v>2690</v>
      </c>
      <c r="D15" s="243">
        <f>'1,1'!D15</f>
        <v>0.46793991874710728</v>
      </c>
    </row>
    <row r="16" spans="1:4" ht="13.15" x14ac:dyDescent="0.35">
      <c r="A16" s="155" t="str">
        <f>'1,1'!A16</f>
        <v>BS8573</v>
      </c>
      <c r="B16" s="155" t="str">
        <f>'1,1'!B16</f>
        <v>BS8573 Машина шлифовальная ленточная (ЛШМ) Sturm!, 730Вт, 75х457мм</v>
      </c>
      <c r="C16" s="114">
        <f>IF(ПРАЙС!$AF$2&lt;&gt;0,'1,1'!C16*(1+ПРАЙС!$AF$2),'1,1'!C16)</f>
        <v>2890</v>
      </c>
      <c r="D16" s="242">
        <f>'1,1'!D16</f>
        <v>0.4643823531592175</v>
      </c>
    </row>
    <row r="17" spans="1:17" ht="13.15" x14ac:dyDescent="0.35">
      <c r="A17" s="156" t="str">
        <f>'1,1'!A17</f>
        <v>RS8810</v>
      </c>
      <c r="B17" s="156" t="str">
        <f>'1,1'!B17</f>
        <v>RS8810 Пила сабельная Sturm!, 1кВт, глубина реза: дерево 160мм / сталь 10мм STURM</v>
      </c>
      <c r="C17" s="115">
        <f>IF(ПРАЙС!$AF$2&lt;&gt;0,'1,1'!C17*(1+ПРАЙС!$AF$2),'1,1'!C17)</f>
        <v>3390</v>
      </c>
      <c r="D17" s="243">
        <f>'1,1'!D17</f>
        <v>0.45822066240914405</v>
      </c>
    </row>
    <row r="18" spans="1:17" ht="13.15" x14ac:dyDescent="0.35">
      <c r="A18" s="155" t="str">
        <f>'1,1'!A18</f>
        <v>DWS6010</v>
      </c>
      <c r="B18" s="155" t="str">
        <f>'1,1'!B18</f>
        <v>DWS6010 Машина для шлифования стен Sturm!, 1000Вт, 1000-2200 об/мин, шн.4м, подсветка</v>
      </c>
      <c r="C18" s="114">
        <f>IF(ПРАЙС!$AF$2&lt;&gt;0,'1,1'!C18*(1+ПРАЙС!$AF$2),'1,1'!C18)</f>
        <v>4990</v>
      </c>
      <c r="D18" s="242">
        <f>'1,1'!D18</f>
        <v>0.47059185496550893</v>
      </c>
    </row>
    <row r="19" spans="1:17" ht="13.15" x14ac:dyDescent="0.35">
      <c r="A19" s="156" t="str">
        <f>'1,1'!A19</f>
        <v>AG9524P</v>
      </c>
      <c r="B19" s="156" t="str">
        <f>'1,1'!B19</f>
        <v>AG9524P Машина углошлифовальная "профи" 230мм, 2600Вт, удлин. пов. рукоять, антивибр., Sturm!</v>
      </c>
      <c r="C19" s="115">
        <f>IF(ПРАЙС!$AF$2&lt;&gt;0,'1,1'!C19*(1+ПРАЙС!$AF$2),'1,1'!C19)</f>
        <v>5590</v>
      </c>
      <c r="D19" s="243">
        <f>'1,1'!D19</f>
        <v>0.46730145782152022</v>
      </c>
    </row>
    <row r="20" spans="1:17" ht="13.15" x14ac:dyDescent="0.35">
      <c r="A20" s="155" t="str">
        <f>'1,1'!A20</f>
        <v>RH25206PM</v>
      </c>
      <c r="B20" s="155" t="str">
        <f>'1,1'!B20</f>
        <v>RH25206PM Перфоратор SDS-MAX 2000Вт, 12Дж, 3900уд/мин, 560об/мин, 2 режима, кейс, Sturm!</v>
      </c>
      <c r="C20" s="114">
        <f>IF(ПРАЙС!$AF$2&lt;&gt;0,'1,1'!C20*(1+ПРАЙС!$AF$2),'1,1'!C20)</f>
        <v>9990</v>
      </c>
      <c r="D20" s="242">
        <f>'1,1'!D20</f>
        <v>0.47543331885830353</v>
      </c>
    </row>
    <row r="21" spans="1:17" ht="13.15" x14ac:dyDescent="0.35">
      <c r="A21" s="156" t="str">
        <f>'1,1'!A21</f>
        <v>ПЕС-25101</v>
      </c>
      <c r="B21" s="156" t="str">
        <f>'1,1'!B21</f>
        <v>ПЕС-25101 Перфоратор СОЮЗ, SDS+, 1000 Вт, 0-4850 уд/мин, 0-1200об/мин, 4Дж, кейс</v>
      </c>
      <c r="C21" s="115">
        <f>IF(ПРАЙС!$AF$2&lt;&gt;0,'1,1'!C21*(1+ПРАЙС!$AF$2),'1,1'!C21)</f>
        <v>2990</v>
      </c>
      <c r="D21" s="243">
        <f>'1,1'!D21</f>
        <v>0.53058497903331903</v>
      </c>
    </row>
    <row r="22" spans="1:17" ht="13.15" x14ac:dyDescent="0.35">
      <c r="A22" s="155" t="str">
        <f>'1,1'!A22</f>
        <v>НГС-9708СВ</v>
      </c>
      <c r="B22" s="155" t="str">
        <f>'1,1'!B22</f>
        <v>НГС-9708СВ Насос погружной фекальный 800Вт, 250л/мин, напор 8м, глуб.погр.5м, НОЖ, СОЮЗ</v>
      </c>
      <c r="C22" s="114">
        <f>IF(ПРАЙС!$AF$2&lt;&gt;0,'1,1'!C22*(1+ПРАЙС!$AF$2),'1,1'!C22)</f>
        <v>5990</v>
      </c>
      <c r="D22" s="242">
        <f>'1,1'!D22</f>
        <v>0.52320229754405401</v>
      </c>
      <c r="M22" s="96"/>
      <c r="N22" s="96"/>
      <c r="O22" s="96"/>
      <c r="P22" s="96"/>
      <c r="Q22" s="96"/>
    </row>
    <row r="23" spans="1:17" ht="11.65" x14ac:dyDescent="0.35">
      <c r="A23" s="257"/>
      <c r="B23" s="257"/>
      <c r="C23" s="257"/>
      <c r="D23" s="257"/>
      <c r="M23" s="96"/>
      <c r="N23" s="96"/>
      <c r="O23" s="96"/>
      <c r="P23" s="96"/>
      <c r="Q23" s="96"/>
    </row>
    <row r="24" spans="1:17" ht="11.65" x14ac:dyDescent="0.35">
      <c r="A24" s="257"/>
      <c r="B24" s="257"/>
      <c r="C24" s="257"/>
      <c r="D24" s="257"/>
      <c r="M24" s="96"/>
      <c r="N24" s="96"/>
      <c r="O24" s="96"/>
      <c r="P24" s="96"/>
      <c r="Q24" s="96"/>
    </row>
    <row r="25" spans="1:17" ht="11.65" x14ac:dyDescent="0.35">
      <c r="A25" s="96"/>
      <c r="B25" s="96"/>
      <c r="C25" s="96"/>
      <c r="D25" s="96"/>
    </row>
    <row r="26" spans="1:17" ht="11.65" x14ac:dyDescent="0.35">
      <c r="A26" s="96"/>
      <c r="B26" s="96"/>
      <c r="C26" s="96"/>
      <c r="D26" s="96"/>
    </row>
    <row r="27" spans="1:17" ht="11.65" x14ac:dyDescent="0.35">
      <c r="A27" s="96"/>
      <c r="B27" s="96"/>
      <c r="C27" s="96"/>
      <c r="D27" s="96"/>
    </row>
    <row r="28" spans="1:17" ht="11.65" x14ac:dyDescent="0.35">
      <c r="A28" s="96"/>
      <c r="B28" s="96"/>
      <c r="C28" s="96"/>
      <c r="D28" s="96"/>
    </row>
    <row r="29" spans="1:17" ht="11.65" x14ac:dyDescent="0.35">
      <c r="A29" s="96"/>
      <c r="B29" s="96"/>
      <c r="C29" s="96"/>
      <c r="D29" s="96"/>
    </row>
    <row r="30" spans="1:17" ht="11.65" x14ac:dyDescent="0.35">
      <c r="A30" s="96"/>
      <c r="B30" s="96"/>
      <c r="C30" s="96"/>
      <c r="D30" s="96"/>
    </row>
    <row r="31" spans="1:17" ht="11.65" x14ac:dyDescent="0.35">
      <c r="A31" s="96"/>
      <c r="B31" s="96"/>
      <c r="C31" s="96"/>
      <c r="D31" s="96"/>
    </row>
    <row r="32" spans="1:17" ht="11.65" x14ac:dyDescent="0.35">
      <c r="A32" s="96"/>
      <c r="B32" s="96"/>
      <c r="C32" s="96"/>
      <c r="D32" s="96"/>
    </row>
    <row r="33" spans="1:4" ht="11.65" x14ac:dyDescent="0.35">
      <c r="A33" s="96"/>
      <c r="B33" s="96"/>
      <c r="C33" s="96"/>
      <c r="D33" s="96"/>
    </row>
    <row r="34" spans="1:4" ht="11.65" x14ac:dyDescent="0.35">
      <c r="A34" s="96"/>
      <c r="B34" s="96"/>
      <c r="C34" s="96"/>
      <c r="D34" s="96"/>
    </row>
    <row r="35" spans="1:4" ht="11.65" x14ac:dyDescent="0.35">
      <c r="A35" s="96"/>
      <c r="B35" s="96"/>
      <c r="C35" s="96"/>
      <c r="D35" s="96"/>
    </row>
    <row r="36" spans="1:4" ht="11.65" x14ac:dyDescent="0.35">
      <c r="A36" s="96"/>
      <c r="B36" s="96"/>
      <c r="C36" s="96"/>
      <c r="D36" s="96"/>
    </row>
    <row r="37" spans="1:4" ht="11.65" x14ac:dyDescent="0.35">
      <c r="A37" s="96"/>
      <c r="B37" s="96"/>
      <c r="C37" s="96"/>
      <c r="D37" s="96"/>
    </row>
    <row r="38" spans="1:4" ht="11.65" x14ac:dyDescent="0.35">
      <c r="A38" s="96"/>
      <c r="B38" s="96"/>
      <c r="C38" s="96"/>
      <c r="D38" s="96"/>
    </row>
    <row r="39" spans="1:4" ht="11.65" x14ac:dyDescent="0.35">
      <c r="A39" s="96"/>
      <c r="B39" s="96"/>
      <c r="C39" s="96"/>
      <c r="D39" s="96"/>
    </row>
    <row r="40" spans="1:4" ht="11.65" x14ac:dyDescent="0.35">
      <c r="A40" s="96"/>
      <c r="B40" s="96"/>
      <c r="C40" s="96"/>
      <c r="D40" s="96"/>
    </row>
    <row r="41" spans="1:4" ht="11.65" x14ac:dyDescent="0.35">
      <c r="A41" s="96"/>
      <c r="B41" s="96"/>
      <c r="C41" s="96"/>
      <c r="D41" s="96"/>
    </row>
    <row r="42" spans="1:4" ht="11.65" x14ac:dyDescent="0.35">
      <c r="A42" s="96"/>
      <c r="B42" s="96"/>
      <c r="C42" s="96"/>
      <c r="D42" s="96"/>
    </row>
    <row r="43" spans="1:4" ht="11.65" x14ac:dyDescent="0.35">
      <c r="A43" s="96"/>
      <c r="B43" s="96"/>
      <c r="C43" s="96"/>
      <c r="D43" s="96"/>
    </row>
    <row r="44" spans="1:4" ht="11.65" x14ac:dyDescent="0.35">
      <c r="A44" s="96"/>
      <c r="B44" s="96"/>
      <c r="C44" s="96"/>
      <c r="D44" s="96"/>
    </row>
    <row r="45" spans="1:4" ht="11.65" x14ac:dyDescent="0.35">
      <c r="A45" s="96"/>
      <c r="B45" s="96"/>
      <c r="C45" s="96"/>
      <c r="D45" s="96"/>
    </row>
    <row r="46" spans="1:4" ht="11.65" x14ac:dyDescent="0.35">
      <c r="A46" s="96"/>
      <c r="B46" s="96"/>
      <c r="C46" s="96"/>
      <c r="D46" s="96"/>
    </row>
    <row r="47" spans="1:4" ht="11.65" x14ac:dyDescent="0.35">
      <c r="A47" s="96"/>
      <c r="B47" s="96"/>
      <c r="C47" s="96"/>
      <c r="D47" s="96"/>
    </row>
    <row r="48" spans="1:4" ht="11.65" x14ac:dyDescent="0.35">
      <c r="A48" s="96"/>
      <c r="B48" s="96"/>
      <c r="C48" s="96"/>
      <c r="D48" s="96"/>
    </row>
    <row r="49" spans="1:4" ht="11.65" x14ac:dyDescent="0.35">
      <c r="A49" s="96"/>
      <c r="B49" s="96"/>
      <c r="C49" s="96"/>
      <c r="D49" s="96"/>
    </row>
    <row r="50" spans="1:4" ht="11.65" x14ac:dyDescent="0.35">
      <c r="A50" s="96"/>
      <c r="B50" s="96"/>
      <c r="C50" s="96"/>
      <c r="D50" s="96"/>
    </row>
    <row r="51" spans="1:4" ht="11.65" x14ac:dyDescent="0.35">
      <c r="A51" s="96"/>
      <c r="B51" s="96"/>
      <c r="C51" s="96"/>
      <c r="D51" s="96"/>
    </row>
    <row r="52" spans="1:4" ht="11.65" x14ac:dyDescent="0.35">
      <c r="A52" s="96"/>
      <c r="B52" s="96"/>
      <c r="C52" s="96"/>
      <c r="D52" s="96"/>
    </row>
    <row r="53" spans="1:4" ht="11.65" x14ac:dyDescent="0.35">
      <c r="A53" s="96"/>
      <c r="B53" s="96"/>
      <c r="C53" s="96"/>
      <c r="D53" s="96"/>
    </row>
    <row r="54" spans="1:4" ht="11.65" x14ac:dyDescent="0.35">
      <c r="A54" s="96"/>
      <c r="B54" s="96"/>
      <c r="C54" s="96"/>
      <c r="D54" s="96"/>
    </row>
    <row r="55" spans="1:4" ht="11.65" x14ac:dyDescent="0.35">
      <c r="A55" s="96"/>
      <c r="B55" s="96"/>
      <c r="C55" s="96"/>
      <c r="D55" s="96"/>
    </row>
    <row r="56" spans="1:4" ht="11.65" x14ac:dyDescent="0.35">
      <c r="A56" s="96"/>
      <c r="B56" s="96"/>
      <c r="C56" s="96"/>
      <c r="D56" s="96"/>
    </row>
    <row r="57" spans="1:4" ht="11.65" x14ac:dyDescent="0.35">
      <c r="A57" s="96"/>
      <c r="B57" s="96"/>
      <c r="C57" s="96"/>
      <c r="D57" s="96"/>
    </row>
    <row r="58" spans="1:4" ht="11.65" x14ac:dyDescent="0.35">
      <c r="A58" s="96"/>
      <c r="B58" s="96"/>
      <c r="C58" s="96"/>
      <c r="D58" s="96"/>
    </row>
    <row r="59" spans="1:4" ht="11.65" x14ac:dyDescent="0.35">
      <c r="A59" s="96"/>
      <c r="B59" s="96"/>
      <c r="C59" s="96"/>
      <c r="D59" s="96"/>
    </row>
    <row r="60" spans="1:4" ht="11.65" x14ac:dyDescent="0.35">
      <c r="A60" s="96"/>
      <c r="B60" s="96"/>
      <c r="C60" s="96"/>
      <c r="D60" s="96"/>
    </row>
    <row r="61" spans="1:4" ht="11.65" x14ac:dyDescent="0.35">
      <c r="A61" s="96"/>
      <c r="B61" s="96"/>
      <c r="C61" s="96"/>
      <c r="D61" s="96"/>
    </row>
    <row r="62" spans="1:4" ht="11.65" x14ac:dyDescent="0.35">
      <c r="A62" s="96"/>
      <c r="B62" s="96"/>
      <c r="C62" s="96"/>
      <c r="D62" s="96"/>
    </row>
    <row r="63" spans="1:4" ht="11.65" x14ac:dyDescent="0.35">
      <c r="A63" s="96"/>
      <c r="B63" s="96"/>
      <c r="C63" s="96"/>
      <c r="D63" s="96"/>
    </row>
    <row r="64" spans="1:4" ht="11.65" x14ac:dyDescent="0.35">
      <c r="A64" s="96"/>
      <c r="B64" s="96"/>
      <c r="C64" s="96"/>
      <c r="D64" s="96"/>
    </row>
    <row r="65" spans="1:4" ht="11.65" x14ac:dyDescent="0.35">
      <c r="A65" s="96"/>
      <c r="B65" s="96"/>
      <c r="C65" s="96"/>
      <c r="D65" s="96"/>
    </row>
    <row r="66" spans="1:4" ht="11.65" x14ac:dyDescent="0.35">
      <c r="A66" s="96"/>
      <c r="B66" s="96"/>
      <c r="C66" s="96"/>
      <c r="D66" s="96"/>
    </row>
    <row r="67" spans="1:4" ht="11.65" x14ac:dyDescent="0.35">
      <c r="A67" s="96"/>
      <c r="B67" s="96"/>
      <c r="C67" s="96"/>
      <c r="D67" s="96"/>
    </row>
    <row r="68" spans="1:4" ht="11.65" x14ac:dyDescent="0.35">
      <c r="A68" s="96"/>
      <c r="B68" s="96"/>
      <c r="C68" s="96"/>
      <c r="D68" s="96"/>
    </row>
    <row r="69" spans="1:4" ht="11.65" x14ac:dyDescent="0.35">
      <c r="A69" s="96"/>
      <c r="B69" s="96"/>
      <c r="C69" s="96"/>
      <c r="D69" s="96"/>
    </row>
    <row r="70" spans="1:4" ht="11.65" x14ac:dyDescent="0.35">
      <c r="A70" s="96"/>
      <c r="B70" s="96"/>
      <c r="C70" s="96"/>
      <c r="D70" s="96"/>
    </row>
    <row r="71" spans="1:4" ht="11.65" x14ac:dyDescent="0.35">
      <c r="A71" s="96"/>
      <c r="B71" s="96"/>
      <c r="C71" s="96"/>
      <c r="D71" s="96"/>
    </row>
    <row r="72" spans="1:4" ht="11.65" x14ac:dyDescent="0.35">
      <c r="A72" s="96"/>
      <c r="B72" s="96"/>
      <c r="C72" s="96"/>
      <c r="D72" s="96"/>
    </row>
    <row r="73" spans="1:4" ht="11.65" x14ac:dyDescent="0.35">
      <c r="A73" s="96"/>
      <c r="B73" s="96"/>
      <c r="C73" s="96"/>
      <c r="D73" s="96"/>
    </row>
    <row r="74" spans="1:4" ht="11.65" x14ac:dyDescent="0.35">
      <c r="A74" s="96"/>
      <c r="B74" s="96"/>
      <c r="C74" s="96"/>
      <c r="D74" s="96"/>
    </row>
    <row r="75" spans="1:4" ht="11.65" x14ac:dyDescent="0.35">
      <c r="A75" s="96"/>
      <c r="B75" s="96"/>
      <c r="C75" s="96"/>
      <c r="D75" s="96"/>
    </row>
    <row r="76" spans="1:4" ht="11.65" x14ac:dyDescent="0.35">
      <c r="A76" s="96"/>
      <c r="B76" s="96"/>
      <c r="C76" s="96"/>
      <c r="D76" s="96"/>
    </row>
    <row r="77" spans="1:4" ht="11.65" x14ac:dyDescent="0.35">
      <c r="A77" s="96"/>
      <c r="B77" s="96"/>
      <c r="C77" s="96"/>
      <c r="D77" s="96"/>
    </row>
    <row r="78" spans="1:4" ht="11.65" x14ac:dyDescent="0.35">
      <c r="A78" s="96"/>
      <c r="B78" s="96"/>
      <c r="C78" s="96"/>
      <c r="D78" s="96"/>
    </row>
    <row r="79" spans="1:4" ht="11.65" x14ac:dyDescent="0.35">
      <c r="A79" s="96"/>
      <c r="B79" s="96"/>
      <c r="C79" s="96"/>
      <c r="D79" s="96"/>
    </row>
    <row r="80" spans="1:4" ht="11.65" x14ac:dyDescent="0.35">
      <c r="A80" s="96"/>
      <c r="B80" s="96"/>
      <c r="C80" s="96"/>
      <c r="D80" s="96"/>
    </row>
    <row r="81" spans="1:4" ht="11.65" x14ac:dyDescent="0.35">
      <c r="A81" s="96"/>
      <c r="B81" s="96"/>
      <c r="C81" s="96"/>
      <c r="D81" s="96"/>
    </row>
    <row r="82" spans="1:4" ht="11.65" x14ac:dyDescent="0.35">
      <c r="A82" s="96"/>
      <c r="B82" s="96"/>
      <c r="C82" s="96"/>
      <c r="D82" s="96"/>
    </row>
    <row r="83" spans="1:4" ht="11.65" x14ac:dyDescent="0.35">
      <c r="A83" s="96"/>
      <c r="B83" s="96"/>
      <c r="C83" s="96"/>
      <c r="D83" s="96"/>
    </row>
    <row r="84" spans="1:4" ht="11.65" x14ac:dyDescent="0.35">
      <c r="A84" s="96"/>
      <c r="B84" s="96"/>
      <c r="C84" s="96"/>
      <c r="D84" s="96"/>
    </row>
    <row r="85" spans="1:4" ht="11.65" x14ac:dyDescent="0.35">
      <c r="A85" s="96"/>
      <c r="B85" s="96"/>
      <c r="C85" s="96"/>
      <c r="D85" s="96"/>
    </row>
    <row r="86" spans="1:4" ht="11.65" x14ac:dyDescent="0.35">
      <c r="A86" s="96"/>
      <c r="B86" s="96"/>
      <c r="C86" s="96"/>
      <c r="D86" s="96"/>
    </row>
    <row r="87" spans="1:4" ht="11.65" x14ac:dyDescent="0.35">
      <c r="A87" s="96"/>
      <c r="B87" s="96"/>
      <c r="C87" s="96"/>
      <c r="D87" s="96"/>
    </row>
    <row r="88" spans="1:4" ht="11.65" x14ac:dyDescent="0.35">
      <c r="A88" s="96"/>
      <c r="B88" s="96"/>
      <c r="C88" s="96"/>
      <c r="D88" s="96"/>
    </row>
    <row r="89" spans="1:4" ht="11.65" x14ac:dyDescent="0.35">
      <c r="A89" s="96"/>
      <c r="B89" s="96"/>
      <c r="C89" s="96"/>
      <c r="D89" s="96"/>
    </row>
    <row r="90" spans="1:4" ht="11.65" x14ac:dyDescent="0.35">
      <c r="A90" s="96"/>
      <c r="B90" s="96"/>
      <c r="C90" s="96"/>
      <c r="D90" s="96"/>
    </row>
    <row r="91" spans="1:4" ht="11.65" x14ac:dyDescent="0.35">
      <c r="A91" s="96"/>
      <c r="B91" s="96"/>
      <c r="C91" s="96"/>
      <c r="D91" s="96"/>
    </row>
    <row r="92" spans="1:4" ht="11.65" x14ac:dyDescent="0.35">
      <c r="A92" s="96"/>
      <c r="B92" s="96"/>
      <c r="C92" s="96"/>
      <c r="D92" s="96"/>
    </row>
    <row r="93" spans="1:4" ht="11.65" x14ac:dyDescent="0.35">
      <c r="A93" s="96"/>
      <c r="B93" s="96"/>
      <c r="C93" s="96"/>
      <c r="D93" s="96"/>
    </row>
    <row r="94" spans="1:4" ht="11.65" x14ac:dyDescent="0.35">
      <c r="A94" s="96"/>
      <c r="B94" s="96"/>
      <c r="C94" s="96"/>
      <c r="D94" s="96"/>
    </row>
    <row r="95" spans="1:4" ht="11.65" x14ac:dyDescent="0.35">
      <c r="A95" s="96"/>
      <c r="B95" s="96"/>
      <c r="C95" s="96"/>
      <c r="D95" s="96"/>
    </row>
    <row r="96" spans="1:4" ht="11.65" x14ac:dyDescent="0.35">
      <c r="A96" s="96"/>
      <c r="B96" s="96"/>
      <c r="C96" s="96"/>
      <c r="D96" s="96"/>
    </row>
    <row r="97" spans="1:4" ht="11.65" x14ac:dyDescent="0.35">
      <c r="A97" s="96"/>
      <c r="B97" s="96"/>
      <c r="C97" s="96"/>
      <c r="D97" s="96"/>
    </row>
    <row r="98" spans="1:4" ht="11.65" x14ac:dyDescent="0.35">
      <c r="A98" s="96"/>
      <c r="B98" s="96"/>
      <c r="C98" s="96"/>
      <c r="D98" s="96"/>
    </row>
    <row r="99" spans="1:4" ht="11.65" x14ac:dyDescent="0.35">
      <c r="A99" s="96"/>
      <c r="B99" s="96"/>
      <c r="C99" s="96"/>
      <c r="D99" s="96"/>
    </row>
    <row r="100" spans="1:4" ht="11.65" x14ac:dyDescent="0.35">
      <c r="A100" s="96"/>
      <c r="B100" s="96"/>
      <c r="C100" s="96"/>
      <c r="D100" s="96"/>
    </row>
    <row r="101" spans="1:4" ht="11.65" x14ac:dyDescent="0.35">
      <c r="A101" s="96"/>
      <c r="B101" s="96"/>
      <c r="C101" s="96"/>
      <c r="D101" s="96"/>
    </row>
    <row r="102" spans="1:4" ht="11.65" x14ac:dyDescent="0.35">
      <c r="A102" s="96"/>
      <c r="B102" s="96"/>
      <c r="C102" s="96"/>
      <c r="D102" s="96"/>
    </row>
    <row r="103" spans="1:4" ht="11.65" x14ac:dyDescent="0.35">
      <c r="A103" s="96"/>
      <c r="B103" s="96"/>
      <c r="C103" s="96"/>
      <c r="D103" s="96"/>
    </row>
    <row r="104" spans="1:4" ht="11.65" x14ac:dyDescent="0.35">
      <c r="A104" s="96"/>
      <c r="B104" s="96"/>
      <c r="C104" s="96"/>
      <c r="D104" s="96"/>
    </row>
    <row r="105" spans="1:4" ht="11.65" x14ac:dyDescent="0.35">
      <c r="A105" s="96"/>
      <c r="B105" s="96"/>
      <c r="C105" s="96"/>
      <c r="D105" s="96"/>
    </row>
    <row r="106" spans="1:4" ht="11.65" x14ac:dyDescent="0.35">
      <c r="A106" s="96"/>
      <c r="B106" s="96"/>
      <c r="C106" s="96"/>
      <c r="D106" s="96"/>
    </row>
    <row r="107" spans="1:4" ht="11.65" x14ac:dyDescent="0.35">
      <c r="A107" s="96"/>
      <c r="B107" s="96"/>
      <c r="C107" s="96"/>
      <c r="D107" s="96"/>
    </row>
    <row r="108" spans="1:4" ht="11.65" x14ac:dyDescent="0.35">
      <c r="A108" s="96"/>
      <c r="B108" s="96"/>
      <c r="C108" s="96"/>
      <c r="D108" s="96"/>
    </row>
    <row r="109" spans="1:4" ht="11.65" x14ac:dyDescent="0.35">
      <c r="A109" s="96"/>
      <c r="B109" s="96"/>
      <c r="C109" s="96"/>
      <c r="D109" s="96"/>
    </row>
    <row r="110" spans="1:4" ht="11.65" x14ac:dyDescent="0.35">
      <c r="A110" s="96"/>
      <c r="B110" s="96"/>
      <c r="C110" s="96"/>
      <c r="D110" s="96"/>
    </row>
    <row r="111" spans="1:4" ht="11.65" x14ac:dyDescent="0.35">
      <c r="A111" s="96"/>
      <c r="B111" s="96"/>
      <c r="C111" s="96"/>
      <c r="D111" s="96"/>
    </row>
    <row r="112" spans="1:4" ht="11.65" x14ac:dyDescent="0.35">
      <c r="A112" s="96"/>
      <c r="B112" s="96"/>
      <c r="C112" s="96"/>
      <c r="D112" s="96"/>
    </row>
    <row r="113" spans="1:4" ht="11.65" x14ac:dyDescent="0.35">
      <c r="A113" s="96"/>
      <c r="B113" s="96"/>
      <c r="C113" s="96"/>
      <c r="D113" s="96"/>
    </row>
    <row r="114" spans="1:4" ht="11.65" x14ac:dyDescent="0.35">
      <c r="A114" s="96"/>
      <c r="B114" s="96"/>
      <c r="C114" s="96"/>
      <c r="D114" s="96"/>
    </row>
    <row r="115" spans="1:4" ht="11.65" x14ac:dyDescent="0.35">
      <c r="A115" s="96"/>
      <c r="B115" s="96"/>
      <c r="C115" s="96"/>
      <c r="D115" s="96"/>
    </row>
    <row r="116" spans="1:4" ht="11.65" x14ac:dyDescent="0.35">
      <c r="A116" s="96"/>
      <c r="B116" s="96"/>
      <c r="C116" s="96"/>
      <c r="D116" s="96"/>
    </row>
    <row r="117" spans="1:4" ht="11.65" x14ac:dyDescent="0.35">
      <c r="A117" s="96"/>
      <c r="B117" s="96"/>
      <c r="C117" s="96"/>
      <c r="D117" s="96"/>
    </row>
    <row r="118" spans="1:4" ht="11.65" x14ac:dyDescent="0.35">
      <c r="A118" s="96"/>
      <c r="B118" s="96"/>
      <c r="C118" s="96"/>
      <c r="D118" s="96"/>
    </row>
    <row r="119" spans="1:4" ht="11.65" x14ac:dyDescent="0.35">
      <c r="A119" s="96"/>
      <c r="B119" s="96"/>
      <c r="C119" s="96"/>
      <c r="D119" s="96"/>
    </row>
    <row r="120" spans="1:4" ht="11.65" x14ac:dyDescent="0.35">
      <c r="A120" s="96"/>
      <c r="B120" s="96"/>
      <c r="C120" s="96"/>
      <c r="D120" s="96"/>
    </row>
    <row r="121" spans="1:4" ht="11.65" x14ac:dyDescent="0.35">
      <c r="A121" s="96"/>
      <c r="B121" s="96"/>
      <c r="C121" s="96"/>
      <c r="D121" s="96"/>
    </row>
    <row r="122" spans="1:4" ht="11.65" x14ac:dyDescent="0.35">
      <c r="A122" s="96"/>
      <c r="B122" s="96"/>
      <c r="C122" s="96"/>
      <c r="D122" s="96"/>
    </row>
    <row r="123" spans="1:4" ht="11.65" x14ac:dyDescent="0.35">
      <c r="A123" s="96"/>
      <c r="B123" s="96"/>
      <c r="C123" s="96"/>
      <c r="D123" s="96"/>
    </row>
    <row r="124" spans="1:4" ht="11.65" x14ac:dyDescent="0.35">
      <c r="A124" s="96"/>
      <c r="B124" s="96"/>
      <c r="C124" s="96"/>
      <c r="D124" s="96"/>
    </row>
    <row r="125" spans="1:4" ht="11.65" x14ac:dyDescent="0.35">
      <c r="A125" s="96"/>
      <c r="B125" s="96"/>
      <c r="C125" s="96"/>
      <c r="D125" s="96"/>
    </row>
    <row r="126" spans="1:4" ht="11.65" x14ac:dyDescent="0.35">
      <c r="A126" s="96"/>
      <c r="B126" s="96"/>
      <c r="C126" s="96"/>
      <c r="D126" s="96"/>
    </row>
    <row r="127" spans="1:4" ht="11.65" x14ac:dyDescent="0.35">
      <c r="A127" s="96"/>
      <c r="B127" s="96"/>
      <c r="C127" s="96"/>
      <c r="D127" s="96"/>
    </row>
    <row r="128" spans="1:4" ht="11.65" x14ac:dyDescent="0.35">
      <c r="A128" s="96"/>
      <c r="B128" s="96"/>
      <c r="C128" s="96"/>
      <c r="D128" s="96"/>
    </row>
    <row r="129" spans="1:4" ht="11.65" x14ac:dyDescent="0.35">
      <c r="A129" s="96"/>
      <c r="B129" s="96"/>
      <c r="C129" s="96"/>
      <c r="D129" s="96"/>
    </row>
    <row r="130" spans="1:4" ht="11.65" x14ac:dyDescent="0.35">
      <c r="A130" s="96"/>
      <c r="B130" s="96"/>
      <c r="C130" s="96"/>
      <c r="D130" s="96"/>
    </row>
    <row r="131" spans="1:4" ht="11.65" x14ac:dyDescent="0.35">
      <c r="A131" s="96"/>
      <c r="B131" s="96"/>
      <c r="C131" s="96"/>
      <c r="D131" s="96"/>
    </row>
    <row r="132" spans="1:4" ht="11.65" x14ac:dyDescent="0.35">
      <c r="A132" s="96"/>
      <c r="B132" s="96"/>
      <c r="C132" s="96"/>
      <c r="D132" s="96"/>
    </row>
    <row r="133" spans="1:4" ht="11.65" x14ac:dyDescent="0.35">
      <c r="A133" s="96"/>
      <c r="B133" s="96"/>
      <c r="C133" s="96"/>
      <c r="D133" s="96"/>
    </row>
    <row r="134" spans="1:4" ht="11.65" x14ac:dyDescent="0.35">
      <c r="A134" s="96"/>
      <c r="B134" s="96"/>
      <c r="C134" s="96"/>
      <c r="D134" s="96"/>
    </row>
    <row r="135" spans="1:4" ht="11.65" x14ac:dyDescent="0.35">
      <c r="A135" s="96"/>
      <c r="B135" s="96"/>
      <c r="C135" s="96"/>
      <c r="D135" s="96"/>
    </row>
    <row r="136" spans="1:4" ht="11.65" x14ac:dyDescent="0.35">
      <c r="A136" s="96"/>
      <c r="B136" s="96"/>
      <c r="C136" s="96"/>
      <c r="D136" s="96"/>
    </row>
    <row r="137" spans="1:4" ht="11.65" x14ac:dyDescent="0.35">
      <c r="A137" s="96"/>
      <c r="B137" s="96"/>
      <c r="C137" s="96"/>
      <c r="D137" s="96"/>
    </row>
    <row r="138" spans="1:4" ht="11.65" x14ac:dyDescent="0.35">
      <c r="A138" s="96"/>
      <c r="B138" s="96"/>
      <c r="C138" s="96"/>
      <c r="D138" s="96"/>
    </row>
    <row r="139" spans="1:4" ht="11.65" x14ac:dyDescent="0.35">
      <c r="A139" s="96"/>
      <c r="B139" s="96"/>
      <c r="C139" s="96"/>
      <c r="D139" s="96"/>
    </row>
    <row r="140" spans="1:4" ht="11.65" x14ac:dyDescent="0.35">
      <c r="A140" s="96"/>
      <c r="B140" s="96"/>
      <c r="C140" s="96"/>
      <c r="D140" s="96"/>
    </row>
    <row r="141" spans="1:4" ht="11.65" x14ac:dyDescent="0.35">
      <c r="A141" s="96"/>
      <c r="B141" s="96"/>
      <c r="C141" s="96"/>
      <c r="D141" s="96"/>
    </row>
    <row r="142" spans="1:4" ht="11.65" x14ac:dyDescent="0.35">
      <c r="A142" s="96"/>
      <c r="B142" s="96"/>
      <c r="C142" s="96"/>
      <c r="D142" s="96"/>
    </row>
    <row r="143" spans="1:4" ht="11.65" x14ac:dyDescent="0.35">
      <c r="A143" s="96"/>
      <c r="B143" s="96"/>
      <c r="C143" s="96"/>
      <c r="D143" s="96"/>
    </row>
    <row r="144" spans="1:4" ht="11.65" x14ac:dyDescent="0.35">
      <c r="A144" s="96"/>
      <c r="B144" s="96"/>
      <c r="C144" s="96"/>
      <c r="D144" s="96"/>
    </row>
    <row r="145" spans="1:4" ht="11.65" x14ac:dyDescent="0.35">
      <c r="A145" s="96"/>
      <c r="B145" s="96"/>
      <c r="C145" s="96"/>
      <c r="D145" s="96"/>
    </row>
    <row r="146" spans="1:4" ht="11.65" x14ac:dyDescent="0.35">
      <c r="A146" s="96"/>
      <c r="B146" s="96"/>
      <c r="C146" s="96"/>
      <c r="D146" s="96"/>
    </row>
    <row r="147" spans="1:4" ht="11.65" x14ac:dyDescent="0.35">
      <c r="A147" s="96"/>
      <c r="B147" s="96"/>
      <c r="C147" s="96"/>
      <c r="D147" s="96"/>
    </row>
    <row r="148" spans="1:4" ht="11.65" x14ac:dyDescent="0.35">
      <c r="A148" s="96"/>
      <c r="B148" s="96"/>
      <c r="C148" s="96"/>
      <c r="D148" s="96"/>
    </row>
    <row r="149" spans="1:4" ht="11.65" x14ac:dyDescent="0.35">
      <c r="A149" s="96"/>
      <c r="B149" s="96"/>
      <c r="C149" s="96"/>
      <c r="D149" s="96"/>
    </row>
    <row r="150" spans="1:4" ht="11.65" x14ac:dyDescent="0.35">
      <c r="A150" s="96"/>
      <c r="B150" s="96"/>
      <c r="C150" s="96"/>
      <c r="D150" s="96"/>
    </row>
    <row r="151" spans="1:4" ht="11.65" x14ac:dyDescent="0.35">
      <c r="A151" s="96"/>
      <c r="B151" s="96"/>
      <c r="C151" s="96"/>
      <c r="D151" s="96"/>
    </row>
    <row r="152" spans="1:4" ht="11.65" x14ac:dyDescent="0.35">
      <c r="A152" s="96"/>
      <c r="B152" s="96"/>
      <c r="C152" s="96"/>
      <c r="D152" s="96"/>
    </row>
    <row r="153" spans="1:4" ht="11.65" x14ac:dyDescent="0.35">
      <c r="A153" s="96"/>
      <c r="B153" s="96"/>
      <c r="C153" s="96"/>
      <c r="D153" s="96"/>
    </row>
    <row r="154" spans="1:4" ht="11.65" x14ac:dyDescent="0.35">
      <c r="A154" s="96"/>
      <c r="B154" s="96"/>
      <c r="C154" s="96"/>
      <c r="D154" s="96"/>
    </row>
    <row r="155" spans="1:4" ht="11.65" x14ac:dyDescent="0.35">
      <c r="A155" s="96"/>
      <c r="B155" s="96"/>
      <c r="C155" s="96"/>
      <c r="D155" s="96"/>
    </row>
    <row r="156" spans="1:4" ht="11.65" x14ac:dyDescent="0.35">
      <c r="A156" s="96"/>
      <c r="B156" s="96"/>
      <c r="C156" s="96"/>
      <c r="D156" s="96"/>
    </row>
    <row r="157" spans="1:4" ht="11.65" x14ac:dyDescent="0.35">
      <c r="A157" s="96"/>
      <c r="B157" s="96"/>
      <c r="C157" s="96"/>
      <c r="D157" s="96"/>
    </row>
    <row r="158" spans="1:4" ht="11.65" x14ac:dyDescent="0.35">
      <c r="A158" s="96"/>
      <c r="B158" s="96"/>
      <c r="C158" s="96"/>
      <c r="D158" s="96"/>
    </row>
    <row r="159" spans="1:4" ht="11.65" x14ac:dyDescent="0.35">
      <c r="A159" s="96"/>
      <c r="B159" s="96"/>
      <c r="C159" s="96"/>
      <c r="D159" s="96"/>
    </row>
    <row r="160" spans="1:4" ht="11.65" x14ac:dyDescent="0.35">
      <c r="A160" s="96"/>
      <c r="B160" s="96"/>
      <c r="C160" s="96"/>
      <c r="D160" s="96"/>
    </row>
    <row r="161" spans="1:4" ht="11.65" x14ac:dyDescent="0.35">
      <c r="A161" s="96"/>
      <c r="B161" s="96"/>
      <c r="C161" s="96"/>
      <c r="D161" s="96"/>
    </row>
    <row r="162" spans="1:4" ht="11.65" x14ac:dyDescent="0.35">
      <c r="A162" s="96"/>
      <c r="B162" s="96"/>
      <c r="C162" s="96"/>
      <c r="D162" s="96"/>
    </row>
    <row r="163" spans="1:4" ht="11.65" x14ac:dyDescent="0.35">
      <c r="A163" s="96"/>
      <c r="B163" s="96"/>
      <c r="C163" s="96"/>
      <c r="D163" s="96"/>
    </row>
    <row r="164" spans="1:4" ht="11.65" x14ac:dyDescent="0.35">
      <c r="A164" s="96"/>
      <c r="B164" s="96"/>
      <c r="C164" s="96"/>
      <c r="D164" s="96"/>
    </row>
    <row r="165" spans="1:4" ht="11.65" x14ac:dyDescent="0.35">
      <c r="A165" s="96"/>
      <c r="B165" s="96"/>
      <c r="C165" s="96"/>
      <c r="D165" s="96"/>
    </row>
    <row r="166" spans="1:4" ht="11.65" x14ac:dyDescent="0.35">
      <c r="A166" s="96"/>
      <c r="B166" s="96"/>
      <c r="C166" s="96"/>
      <c r="D166" s="96"/>
    </row>
    <row r="167" spans="1:4" ht="11.65" x14ac:dyDescent="0.35">
      <c r="A167" s="96"/>
      <c r="B167" s="96"/>
      <c r="C167" s="96"/>
      <c r="D167" s="96"/>
    </row>
    <row r="168" spans="1:4" ht="11.65" x14ac:dyDescent="0.35">
      <c r="A168" s="96"/>
      <c r="B168" s="96"/>
      <c r="C168" s="96"/>
      <c r="D168" s="96"/>
    </row>
    <row r="169" spans="1:4" ht="11.65" x14ac:dyDescent="0.35">
      <c r="A169" s="96"/>
      <c r="B169" s="96"/>
      <c r="C169" s="96"/>
      <c r="D169" s="96"/>
    </row>
    <row r="170" spans="1:4" ht="11.65" x14ac:dyDescent="0.35">
      <c r="A170" s="96"/>
      <c r="B170" s="96"/>
      <c r="C170" s="96"/>
      <c r="D170" s="96"/>
    </row>
    <row r="171" spans="1:4" ht="11.65" x14ac:dyDescent="0.35">
      <c r="A171" s="96"/>
      <c r="B171" s="96"/>
      <c r="C171" s="96"/>
      <c r="D171" s="96"/>
    </row>
    <row r="172" spans="1:4" ht="11.65" x14ac:dyDescent="0.35">
      <c r="A172" s="96"/>
      <c r="B172" s="96"/>
      <c r="C172" s="96"/>
      <c r="D172" s="96"/>
    </row>
    <row r="173" spans="1:4" ht="11.65" x14ac:dyDescent="0.35">
      <c r="A173" s="96"/>
      <c r="B173" s="96"/>
      <c r="C173" s="96"/>
      <c r="D173" s="96"/>
    </row>
    <row r="174" spans="1:4" ht="11.65" x14ac:dyDescent="0.35">
      <c r="A174" s="96"/>
      <c r="B174" s="96"/>
      <c r="C174" s="96"/>
      <c r="D174" s="96"/>
    </row>
    <row r="175" spans="1:4" ht="11.65" x14ac:dyDescent="0.35">
      <c r="A175" s="96"/>
      <c r="B175" s="96"/>
      <c r="C175" s="96"/>
      <c r="D175" s="96"/>
    </row>
    <row r="176" spans="1:4" ht="11.65" x14ac:dyDescent="0.35">
      <c r="A176" s="96"/>
      <c r="B176" s="96"/>
      <c r="C176" s="96"/>
      <c r="D176" s="96"/>
    </row>
    <row r="177" spans="1:4" ht="11.65" x14ac:dyDescent="0.35">
      <c r="A177" s="96"/>
      <c r="B177" s="96"/>
      <c r="C177" s="96"/>
      <c r="D177" s="96"/>
    </row>
    <row r="178" spans="1:4" ht="11.65" x14ac:dyDescent="0.35">
      <c r="A178" s="96"/>
      <c r="B178" s="96"/>
      <c r="C178" s="96"/>
      <c r="D178" s="96"/>
    </row>
    <row r="179" spans="1:4" ht="11.65" x14ac:dyDescent="0.35">
      <c r="A179" s="96"/>
      <c r="B179" s="96"/>
      <c r="C179" s="96"/>
      <c r="D179" s="96"/>
    </row>
    <row r="180" spans="1:4" ht="11.65" x14ac:dyDescent="0.35">
      <c r="A180" s="96"/>
      <c r="B180" s="96"/>
      <c r="C180" s="96"/>
      <c r="D180" s="96"/>
    </row>
    <row r="181" spans="1:4" ht="11.65" x14ac:dyDescent="0.35">
      <c r="A181" s="96"/>
      <c r="B181" s="96"/>
      <c r="C181" s="96"/>
      <c r="D181" s="96"/>
    </row>
    <row r="182" spans="1:4" ht="11.65" x14ac:dyDescent="0.35">
      <c r="A182" s="96"/>
      <c r="B182" s="96"/>
      <c r="C182" s="96"/>
      <c r="D182" s="96"/>
    </row>
    <row r="183" spans="1:4" ht="11.65" x14ac:dyDescent="0.35">
      <c r="A183" s="96"/>
      <c r="B183" s="96"/>
      <c r="C183" s="96"/>
      <c r="D183" s="96"/>
    </row>
    <row r="184" spans="1:4" ht="11.65" x14ac:dyDescent="0.35">
      <c r="A184" s="96"/>
      <c r="B184" s="96"/>
      <c r="C184" s="96"/>
      <c r="D184" s="96"/>
    </row>
    <row r="185" spans="1:4" ht="11.65" x14ac:dyDescent="0.35">
      <c r="A185" s="96"/>
      <c r="B185" s="96"/>
      <c r="C185" s="96"/>
      <c r="D185" s="96"/>
    </row>
    <row r="186" spans="1:4" ht="11.65" x14ac:dyDescent="0.35">
      <c r="A186" s="96"/>
      <c r="B186" s="96"/>
      <c r="C186" s="96"/>
      <c r="D186" s="96"/>
    </row>
    <row r="187" spans="1:4" ht="11.65" x14ac:dyDescent="0.35">
      <c r="A187" s="96"/>
      <c r="B187" s="96"/>
      <c r="C187" s="96"/>
      <c r="D187" s="96"/>
    </row>
    <row r="188" spans="1:4" ht="11.65" x14ac:dyDescent="0.35">
      <c r="A188" s="96"/>
      <c r="B188" s="96"/>
      <c r="C188" s="96"/>
      <c r="D188" s="96"/>
    </row>
    <row r="189" spans="1:4" ht="11.65" x14ac:dyDescent="0.35">
      <c r="A189" s="96"/>
      <c r="B189" s="96"/>
      <c r="C189" s="96"/>
      <c r="D189" s="96"/>
    </row>
    <row r="190" spans="1:4" ht="11.65" x14ac:dyDescent="0.35">
      <c r="A190" s="96"/>
      <c r="B190" s="96"/>
      <c r="C190" s="96"/>
      <c r="D190" s="96"/>
    </row>
    <row r="191" spans="1:4" ht="11.65" x14ac:dyDescent="0.35">
      <c r="A191" s="96"/>
      <c r="B191" s="96"/>
      <c r="C191" s="96"/>
      <c r="D191" s="96"/>
    </row>
    <row r="192" spans="1:4" ht="11.65" x14ac:dyDescent="0.35">
      <c r="A192" s="96"/>
      <c r="B192" s="96"/>
      <c r="C192" s="96"/>
      <c r="D192" s="96"/>
    </row>
    <row r="193" spans="1:4" ht="11.65" x14ac:dyDescent="0.35">
      <c r="A193" s="96"/>
      <c r="B193" s="96"/>
      <c r="C193" s="96"/>
      <c r="D193" s="96"/>
    </row>
    <row r="194" spans="1:4" ht="11.65" x14ac:dyDescent="0.35">
      <c r="A194" s="96"/>
      <c r="B194" s="96"/>
      <c r="C194" s="96"/>
      <c r="D194" s="96"/>
    </row>
    <row r="195" spans="1:4" ht="11.65" x14ac:dyDescent="0.35">
      <c r="A195" s="96"/>
      <c r="B195" s="96"/>
      <c r="C195" s="96"/>
      <c r="D195" s="96"/>
    </row>
    <row r="196" spans="1:4" ht="11.65" x14ac:dyDescent="0.35">
      <c r="A196" s="96"/>
      <c r="B196" s="96"/>
      <c r="C196" s="96"/>
      <c r="D196" s="96"/>
    </row>
    <row r="197" spans="1:4" ht="11.65" x14ac:dyDescent="0.35">
      <c r="A197" s="96"/>
      <c r="B197" s="96"/>
      <c r="C197" s="96"/>
      <c r="D197" s="96"/>
    </row>
    <row r="198" spans="1:4" ht="11.65" x14ac:dyDescent="0.35">
      <c r="A198" s="96"/>
      <c r="B198" s="96"/>
      <c r="C198" s="96"/>
      <c r="D198" s="96"/>
    </row>
    <row r="199" spans="1:4" ht="11.65" x14ac:dyDescent="0.35">
      <c r="A199" s="96"/>
      <c r="B199" s="96"/>
      <c r="C199" s="96"/>
      <c r="D199" s="96"/>
    </row>
    <row r="200" spans="1:4" ht="11.65" x14ac:dyDescent="0.35">
      <c r="A200" s="96"/>
      <c r="B200" s="96"/>
      <c r="C200" s="96"/>
      <c r="D200" s="96"/>
    </row>
    <row r="201" spans="1:4" ht="11.65" x14ac:dyDescent="0.35">
      <c r="A201" s="96"/>
      <c r="B201" s="96"/>
      <c r="C201" s="96"/>
      <c r="D201" s="96"/>
    </row>
    <row r="202" spans="1:4" ht="11.65" x14ac:dyDescent="0.35">
      <c r="A202" s="96"/>
      <c r="B202" s="96"/>
      <c r="C202" s="96"/>
      <c r="D202" s="96"/>
    </row>
    <row r="203" spans="1:4" ht="11.65" x14ac:dyDescent="0.35">
      <c r="A203" s="96"/>
      <c r="B203" s="96"/>
      <c r="C203" s="96"/>
      <c r="D203" s="96"/>
    </row>
    <row r="204" spans="1:4" ht="11.65" x14ac:dyDescent="0.35">
      <c r="A204" s="96"/>
      <c r="B204" s="96"/>
      <c r="C204" s="96"/>
      <c r="D204" s="96"/>
    </row>
    <row r="205" spans="1:4" ht="11.65" x14ac:dyDescent="0.35">
      <c r="A205" s="96"/>
      <c r="B205" s="96"/>
      <c r="C205" s="96"/>
      <c r="D205" s="96"/>
    </row>
    <row r="206" spans="1:4" ht="11.65" x14ac:dyDescent="0.35">
      <c r="A206" s="96"/>
      <c r="B206" s="96"/>
      <c r="C206" s="96"/>
      <c r="D206" s="96"/>
    </row>
    <row r="207" spans="1:4" ht="11.65" x14ac:dyDescent="0.35">
      <c r="A207" s="96"/>
      <c r="B207" s="96"/>
      <c r="C207" s="96"/>
      <c r="D207" s="96"/>
    </row>
    <row r="208" spans="1:4" ht="11.65" x14ac:dyDescent="0.35">
      <c r="A208" s="96"/>
      <c r="B208" s="96"/>
      <c r="C208" s="96"/>
      <c r="D208" s="96"/>
    </row>
    <row r="209" spans="1:4" ht="11.65" x14ac:dyDescent="0.35">
      <c r="A209" s="96"/>
      <c r="B209" s="96"/>
      <c r="C209" s="96"/>
      <c r="D209" s="96"/>
    </row>
    <row r="210" spans="1:4" ht="11.65" x14ac:dyDescent="0.35">
      <c r="A210" s="96"/>
      <c r="B210" s="96"/>
      <c r="C210" s="96"/>
      <c r="D210" s="96"/>
    </row>
    <row r="211" spans="1:4" ht="11.65" x14ac:dyDescent="0.35">
      <c r="A211" s="96"/>
      <c r="B211" s="96"/>
      <c r="C211" s="96"/>
      <c r="D211" s="96"/>
    </row>
    <row r="212" spans="1:4" ht="11.65" x14ac:dyDescent="0.35">
      <c r="A212" s="96"/>
      <c r="B212" s="96"/>
      <c r="C212" s="96"/>
      <c r="D212" s="96"/>
    </row>
    <row r="213" spans="1:4" ht="11.65" x14ac:dyDescent="0.35">
      <c r="A213" s="96"/>
      <c r="B213" s="96"/>
      <c r="C213" s="96"/>
      <c r="D213" s="96"/>
    </row>
    <row r="214" spans="1:4" ht="11.65" x14ac:dyDescent="0.35">
      <c r="A214" s="96"/>
      <c r="B214" s="96"/>
      <c r="C214" s="96"/>
      <c r="D214" s="96"/>
    </row>
    <row r="215" spans="1:4" ht="11.65" x14ac:dyDescent="0.35">
      <c r="A215" s="96"/>
      <c r="B215" s="96"/>
      <c r="C215" s="96"/>
      <c r="D215" s="96"/>
    </row>
    <row r="216" spans="1:4" ht="11.65" x14ac:dyDescent="0.35">
      <c r="A216" s="96"/>
      <c r="B216" s="96"/>
      <c r="C216" s="96"/>
      <c r="D216" s="96"/>
    </row>
    <row r="217" spans="1:4" ht="11.65" x14ac:dyDescent="0.35">
      <c r="A217" s="96"/>
      <c r="B217" s="96"/>
      <c r="C217" s="96"/>
      <c r="D217" s="96"/>
    </row>
    <row r="218" spans="1:4" ht="11.65" x14ac:dyDescent="0.35">
      <c r="A218" s="96"/>
      <c r="B218" s="96"/>
      <c r="C218" s="96"/>
      <c r="D218" s="96"/>
    </row>
    <row r="219" spans="1:4" ht="11.65" x14ac:dyDescent="0.35">
      <c r="A219" s="96"/>
      <c r="B219" s="96"/>
      <c r="C219" s="96"/>
      <c r="D219" s="96"/>
    </row>
    <row r="220" spans="1:4" ht="11.65" x14ac:dyDescent="0.35">
      <c r="A220" s="96"/>
      <c r="B220" s="96"/>
      <c r="C220" s="96"/>
      <c r="D220" s="96"/>
    </row>
    <row r="221" spans="1:4" ht="11.65" x14ac:dyDescent="0.35">
      <c r="A221" s="96"/>
      <c r="B221" s="96"/>
      <c r="C221" s="96"/>
      <c r="D221" s="96"/>
    </row>
    <row r="222" spans="1:4" ht="11.65" x14ac:dyDescent="0.35">
      <c r="A222" s="96"/>
      <c r="B222" s="96"/>
      <c r="C222" s="96"/>
      <c r="D222" s="96"/>
    </row>
    <row r="223" spans="1:4" ht="11.65" x14ac:dyDescent="0.35">
      <c r="A223" s="96"/>
      <c r="B223" s="96"/>
      <c r="C223" s="96"/>
      <c r="D223" s="96"/>
    </row>
    <row r="224" spans="1:4" ht="11.65" x14ac:dyDescent="0.35">
      <c r="A224" s="96"/>
      <c r="B224" s="96"/>
      <c r="C224" s="96"/>
      <c r="D224" s="96"/>
    </row>
    <row r="225" spans="1:4" ht="11.65" x14ac:dyDescent="0.35">
      <c r="A225" s="96"/>
      <c r="B225" s="96"/>
      <c r="C225" s="96"/>
      <c r="D225" s="96"/>
    </row>
    <row r="226" spans="1:4" ht="11.65" x14ac:dyDescent="0.35">
      <c r="A226" s="96"/>
      <c r="B226" s="96"/>
      <c r="C226" s="96"/>
      <c r="D226" s="96"/>
    </row>
    <row r="227" spans="1:4" ht="11.65" x14ac:dyDescent="0.35">
      <c r="A227" s="96"/>
      <c r="B227" s="96"/>
      <c r="C227" s="96"/>
      <c r="D227" s="96"/>
    </row>
    <row r="228" spans="1:4" ht="11.65" x14ac:dyDescent="0.35">
      <c r="A228" s="96"/>
      <c r="B228" s="96"/>
      <c r="C228" s="96"/>
      <c r="D228" s="96"/>
    </row>
    <row r="229" spans="1:4" ht="11.65" x14ac:dyDescent="0.35">
      <c r="A229" s="96"/>
      <c r="B229" s="96"/>
      <c r="C229" s="96"/>
      <c r="D229" s="96"/>
    </row>
    <row r="230" spans="1:4" ht="11.65" x14ac:dyDescent="0.35">
      <c r="A230" s="96"/>
      <c r="B230" s="96"/>
      <c r="C230" s="96"/>
      <c r="D230" s="96"/>
    </row>
    <row r="231" spans="1:4" ht="11.65" x14ac:dyDescent="0.35">
      <c r="A231" s="96"/>
      <c r="B231" s="96"/>
      <c r="C231" s="96"/>
      <c r="D231" s="96"/>
    </row>
    <row r="232" spans="1:4" ht="11.65" x14ac:dyDescent="0.35">
      <c r="A232" s="96"/>
      <c r="B232" s="96"/>
      <c r="C232" s="96"/>
      <c r="D232" s="96"/>
    </row>
    <row r="233" spans="1:4" ht="11.65" x14ac:dyDescent="0.35">
      <c r="A233" s="96"/>
      <c r="B233" s="96"/>
      <c r="C233" s="96"/>
      <c r="D233" s="96"/>
    </row>
    <row r="234" spans="1:4" ht="11.65" x14ac:dyDescent="0.35">
      <c r="A234" s="96"/>
      <c r="B234" s="96"/>
      <c r="C234" s="96"/>
      <c r="D234" s="96"/>
    </row>
    <row r="235" spans="1:4" ht="11.65" x14ac:dyDescent="0.35">
      <c r="A235" s="96"/>
      <c r="B235" s="96"/>
      <c r="C235" s="96"/>
      <c r="D235" s="96"/>
    </row>
    <row r="236" spans="1:4" ht="11.65" x14ac:dyDescent="0.35">
      <c r="A236" s="96"/>
      <c r="B236" s="96"/>
      <c r="C236" s="96"/>
      <c r="D236" s="96"/>
    </row>
    <row r="237" spans="1:4" ht="11.65" x14ac:dyDescent="0.35">
      <c r="A237" s="96"/>
      <c r="B237" s="96"/>
      <c r="C237" s="96"/>
      <c r="D237" s="96"/>
    </row>
    <row r="238" spans="1:4" ht="11.65" x14ac:dyDescent="0.35">
      <c r="A238" s="96"/>
      <c r="B238" s="96"/>
      <c r="C238" s="96"/>
      <c r="D238" s="96"/>
    </row>
    <row r="239" spans="1:4" ht="11.65" x14ac:dyDescent="0.35">
      <c r="A239" s="96"/>
      <c r="B239" s="96"/>
      <c r="C239" s="96"/>
      <c r="D239" s="96"/>
    </row>
    <row r="240" spans="1:4" ht="11.65" x14ac:dyDescent="0.35">
      <c r="A240" s="96"/>
      <c r="B240" s="96"/>
      <c r="C240" s="96"/>
      <c r="D240" s="96"/>
    </row>
    <row r="241" spans="1:4" ht="11.65" x14ac:dyDescent="0.35">
      <c r="A241" s="96"/>
      <c r="B241" s="96"/>
      <c r="C241" s="96"/>
      <c r="D241" s="96"/>
    </row>
    <row r="242" spans="1:4" ht="11.65" x14ac:dyDescent="0.35">
      <c r="A242" s="96"/>
      <c r="B242" s="96"/>
      <c r="C242" s="96"/>
      <c r="D242" s="96"/>
    </row>
    <row r="243" spans="1:4" ht="11.65" x14ac:dyDescent="0.35">
      <c r="A243" s="96"/>
      <c r="B243" s="96"/>
      <c r="C243" s="96"/>
      <c r="D243" s="96"/>
    </row>
    <row r="244" spans="1:4" ht="11.65" x14ac:dyDescent="0.35">
      <c r="A244" s="96"/>
      <c r="B244" s="96"/>
      <c r="C244" s="96"/>
      <c r="D244" s="96"/>
    </row>
    <row r="245" spans="1:4" ht="11.65" x14ac:dyDescent="0.35">
      <c r="A245" s="96"/>
      <c r="B245" s="96"/>
      <c r="C245" s="96"/>
      <c r="D245" s="96"/>
    </row>
    <row r="246" spans="1:4" ht="11.65" x14ac:dyDescent="0.35">
      <c r="A246" s="96"/>
      <c r="B246" s="96"/>
      <c r="C246" s="96"/>
      <c r="D246" s="96"/>
    </row>
    <row r="247" spans="1:4" ht="11.65" x14ac:dyDescent="0.35">
      <c r="A247" s="96"/>
      <c r="B247" s="96"/>
      <c r="C247" s="96"/>
      <c r="D247" s="96"/>
    </row>
    <row r="248" spans="1:4" ht="11.65" x14ac:dyDescent="0.35">
      <c r="A248" s="96"/>
      <c r="B248" s="96"/>
      <c r="C248" s="96"/>
      <c r="D248" s="96"/>
    </row>
    <row r="249" spans="1:4" ht="11.65" x14ac:dyDescent="0.35">
      <c r="A249" s="96"/>
      <c r="B249" s="96"/>
      <c r="C249" s="96"/>
      <c r="D249" s="96"/>
    </row>
    <row r="250" spans="1:4" ht="11.65" x14ac:dyDescent="0.35">
      <c r="A250" s="96"/>
      <c r="B250" s="96"/>
      <c r="C250" s="96"/>
      <c r="D250" s="96"/>
    </row>
    <row r="251" spans="1:4" ht="11.65" x14ac:dyDescent="0.35">
      <c r="A251" s="96"/>
      <c r="B251" s="96"/>
      <c r="C251" s="96"/>
      <c r="D251" s="96"/>
    </row>
    <row r="252" spans="1:4" ht="11.65" x14ac:dyDescent="0.35">
      <c r="A252" s="96"/>
      <c r="B252" s="96"/>
      <c r="C252" s="96"/>
      <c r="D252" s="96"/>
    </row>
    <row r="253" spans="1:4" ht="11.65" x14ac:dyDescent="0.35">
      <c r="A253" s="96"/>
      <c r="B253" s="96"/>
      <c r="C253" s="96"/>
      <c r="D253" s="96"/>
    </row>
    <row r="254" spans="1:4" ht="11.65" x14ac:dyDescent="0.35">
      <c r="A254" s="96"/>
      <c r="B254" s="96"/>
      <c r="C254" s="96"/>
      <c r="D254" s="96"/>
    </row>
    <row r="255" spans="1:4" ht="11.65" x14ac:dyDescent="0.35">
      <c r="A255" s="96"/>
      <c r="B255" s="96"/>
      <c r="C255" s="96"/>
      <c r="D255" s="96"/>
    </row>
    <row r="256" spans="1:4" ht="11.65" x14ac:dyDescent="0.35">
      <c r="A256" s="96"/>
      <c r="B256" s="96"/>
      <c r="C256" s="96"/>
      <c r="D256" s="96"/>
    </row>
    <row r="257" spans="1:4" ht="11.65" x14ac:dyDescent="0.35">
      <c r="A257" s="96"/>
      <c r="B257" s="96"/>
      <c r="C257" s="96"/>
      <c r="D257" s="96"/>
    </row>
    <row r="258" spans="1:4" ht="11.65" x14ac:dyDescent="0.35">
      <c r="A258" s="96"/>
      <c r="B258" s="96"/>
      <c r="C258" s="96"/>
      <c r="D258" s="96"/>
    </row>
    <row r="259" spans="1:4" ht="11.65" x14ac:dyDescent="0.35">
      <c r="A259" s="96"/>
      <c r="B259" s="96"/>
      <c r="C259" s="96"/>
      <c r="D259" s="96"/>
    </row>
    <row r="260" spans="1:4" ht="11.65" x14ac:dyDescent="0.35">
      <c r="A260" s="96"/>
      <c r="B260" s="96"/>
      <c r="C260" s="96"/>
      <c r="D260" s="96"/>
    </row>
    <row r="261" spans="1:4" ht="11.65" x14ac:dyDescent="0.35">
      <c r="A261" s="96"/>
      <c r="B261" s="96"/>
      <c r="C261" s="96"/>
      <c r="D261" s="96"/>
    </row>
    <row r="262" spans="1:4" ht="11.65" x14ac:dyDescent="0.35">
      <c r="A262" s="96"/>
      <c r="B262" s="96"/>
      <c r="C262" s="96"/>
      <c r="D262" s="96"/>
    </row>
    <row r="263" spans="1:4" ht="11.65" x14ac:dyDescent="0.35">
      <c r="A263" s="96"/>
      <c r="B263" s="96"/>
      <c r="C263" s="96"/>
      <c r="D263" s="96"/>
    </row>
    <row r="264" spans="1:4" ht="11.65" x14ac:dyDescent="0.35">
      <c r="A264" s="96"/>
      <c r="B264" s="96"/>
      <c r="C264" s="96"/>
      <c r="D264" s="96"/>
    </row>
    <row r="265" spans="1:4" ht="11.65" x14ac:dyDescent="0.35">
      <c r="A265" s="96"/>
      <c r="B265" s="96"/>
      <c r="C265" s="96"/>
      <c r="D265" s="96"/>
    </row>
    <row r="266" spans="1:4" ht="11.65" x14ac:dyDescent="0.35">
      <c r="A266" s="96"/>
      <c r="B266" s="96"/>
      <c r="C266" s="96"/>
      <c r="D266" s="96"/>
    </row>
    <row r="267" spans="1:4" ht="11.65" x14ac:dyDescent="0.35">
      <c r="A267" s="96"/>
      <c r="B267" s="96"/>
      <c r="C267" s="96"/>
      <c r="D267" s="96"/>
    </row>
    <row r="268" spans="1:4" ht="11.65" x14ac:dyDescent="0.35">
      <c r="A268" s="96"/>
      <c r="B268" s="96"/>
      <c r="C268" s="96"/>
      <c r="D268" s="96"/>
    </row>
    <row r="269" spans="1:4" ht="11.65" x14ac:dyDescent="0.35">
      <c r="A269" s="96"/>
      <c r="B269" s="96"/>
      <c r="C269" s="96"/>
      <c r="D269" s="96"/>
    </row>
    <row r="270" spans="1:4" ht="11.65" x14ac:dyDescent="0.35">
      <c r="A270" s="96"/>
      <c r="B270" s="96"/>
      <c r="C270" s="96"/>
      <c r="D270" s="96"/>
    </row>
    <row r="271" spans="1:4" ht="11.65" x14ac:dyDescent="0.35">
      <c r="A271" s="96"/>
      <c r="B271" s="96"/>
      <c r="C271" s="96"/>
      <c r="D271" s="96"/>
    </row>
    <row r="272" spans="1:4" ht="11.65" x14ac:dyDescent="0.35">
      <c r="A272" s="96"/>
      <c r="B272" s="96"/>
      <c r="C272" s="96"/>
      <c r="D272" s="96"/>
    </row>
    <row r="273" spans="1:4" ht="11.65" x14ac:dyDescent="0.35">
      <c r="A273" s="96"/>
      <c r="B273" s="96"/>
      <c r="C273" s="96"/>
      <c r="D273" s="96"/>
    </row>
    <row r="274" spans="1:4" ht="11.65" x14ac:dyDescent="0.35">
      <c r="A274" s="96"/>
      <c r="B274" s="96"/>
      <c r="C274" s="96"/>
      <c r="D274" s="96"/>
    </row>
    <row r="275" spans="1:4" ht="11.65" x14ac:dyDescent="0.35">
      <c r="A275" s="96"/>
      <c r="B275" s="96"/>
      <c r="C275" s="96"/>
      <c r="D275" s="96"/>
    </row>
    <row r="276" spans="1:4" ht="11.65" x14ac:dyDescent="0.35">
      <c r="A276" s="96"/>
      <c r="B276" s="96"/>
      <c r="C276" s="96"/>
      <c r="D276" s="96"/>
    </row>
    <row r="277" spans="1:4" ht="11.65" x14ac:dyDescent="0.35">
      <c r="A277" s="96"/>
      <c r="B277" s="96"/>
      <c r="C277" s="96"/>
      <c r="D277" s="96"/>
    </row>
    <row r="278" spans="1:4" ht="11.65" x14ac:dyDescent="0.35">
      <c r="A278" s="96"/>
      <c r="B278" s="96"/>
      <c r="C278" s="96"/>
      <c r="D278" s="96"/>
    </row>
    <row r="279" spans="1:4" ht="11.65" x14ac:dyDescent="0.35">
      <c r="A279" s="96"/>
      <c r="B279" s="96"/>
      <c r="C279" s="96"/>
      <c r="D279" s="96"/>
    </row>
    <row r="280" spans="1:4" ht="11.65" x14ac:dyDescent="0.35">
      <c r="A280" s="96"/>
      <c r="B280" s="96"/>
      <c r="C280" s="96"/>
      <c r="D280" s="96"/>
    </row>
    <row r="281" spans="1:4" ht="11.65" x14ac:dyDescent="0.35">
      <c r="A281" s="96"/>
      <c r="B281" s="96"/>
      <c r="C281" s="96"/>
      <c r="D281" s="96"/>
    </row>
    <row r="282" spans="1:4" ht="11.65" x14ac:dyDescent="0.35">
      <c r="A282" s="96"/>
      <c r="B282" s="96"/>
      <c r="C282" s="96"/>
      <c r="D282" s="96"/>
    </row>
    <row r="283" spans="1:4" ht="11.65" x14ac:dyDescent="0.35">
      <c r="A283" s="96"/>
      <c r="B283" s="96"/>
      <c r="C283" s="96"/>
      <c r="D283" s="96"/>
    </row>
    <row r="284" spans="1:4" ht="11.65" x14ac:dyDescent="0.35">
      <c r="A284" s="96"/>
      <c r="B284" s="96"/>
      <c r="C284" s="96"/>
      <c r="D284" s="96"/>
    </row>
    <row r="285" spans="1:4" ht="11.65" x14ac:dyDescent="0.35">
      <c r="A285" s="96"/>
      <c r="B285" s="96"/>
      <c r="C285" s="96"/>
      <c r="D285" s="96"/>
    </row>
    <row r="286" spans="1:4" ht="11.65" x14ac:dyDescent="0.35">
      <c r="A286" s="96"/>
      <c r="B286" s="96"/>
      <c r="C286" s="96"/>
      <c r="D286" s="96"/>
    </row>
  </sheetData>
  <autoFilter ref="A9:D286" xr:uid="{00000000-0009-0000-0000-000006000000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10">
    <tabColor rgb="FFFF9F81"/>
  </sheetPr>
  <dimension ref="A1:L480"/>
  <sheetViews>
    <sheetView zoomScale="70" zoomScaleNormal="70" workbookViewId="0">
      <selection activeCell="I30" sqref="I30"/>
    </sheetView>
  </sheetViews>
  <sheetFormatPr defaultColWidth="9.1328125" defaultRowHeight="13.15" x14ac:dyDescent="0.4"/>
  <cols>
    <col min="1" max="1" width="23.3984375" bestFit="1" customWidth="1"/>
    <col min="2" max="2" width="79.1328125" customWidth="1"/>
    <col min="3" max="3" width="12.59765625" style="556" customWidth="1"/>
    <col min="4" max="5" width="11.59765625" style="556" customWidth="1"/>
    <col min="6" max="6" width="22.59765625" style="556" customWidth="1"/>
    <col min="7" max="10" width="9.1328125" style="253"/>
    <col min="11" max="12" width="9.1328125" style="255"/>
    <col min="13" max="16384" width="9.1328125" style="94"/>
  </cols>
  <sheetData>
    <row r="1" spans="1:12" x14ac:dyDescent="0.4">
      <c r="A1" s="269" t="str">
        <f>'2,1'!A1</f>
        <v>Номер акции</v>
      </c>
      <c r="B1" s="269" t="str">
        <f>'2,1'!B1</f>
        <v>57-22-ОП</v>
      </c>
      <c r="C1" s="549"/>
      <c r="D1" s="549"/>
      <c r="E1" s="549"/>
      <c r="F1" s="549"/>
    </row>
    <row r="2" spans="1:12" x14ac:dyDescent="0.4">
      <c r="A2" s="270" t="str">
        <f>'2,1'!A2</f>
        <v>Название</v>
      </c>
      <c r="B2" s="270" t="str">
        <f>'2,1'!B2</f>
        <v>Готовимся к Сезону</v>
      </c>
      <c r="C2" s="549"/>
      <c r="D2" s="549"/>
      <c r="E2" s="549"/>
      <c r="F2" s="549"/>
    </row>
    <row r="3" spans="1:12" ht="140.65" x14ac:dyDescent="0.4">
      <c r="A3" s="271" t="str">
        <f>'2,1'!A3</f>
        <v>Условия</v>
      </c>
      <c r="B3" s="275" t="str">
        <f>'2,1'!B3</f>
        <v>Рассрочка и спеццены при отгрузке позиций из списка:
1) 1й платёж 30% до 20 апреля 2023
2) 2й платёж 30% до 20 мая 2023
3) 3й платёж 40% до 20 июня 2023
С возможностью обмена на  Тепловое оборудование до 30% закупленного, но непроданного за сезон (до конца сентября) товара при условии сохранения невскрытой заводской упаковки.
При оплате по стандартной отсрочке клиента до 30 дней доп.скидка 5%.
В случае рассрочки, при колебаниях курса $ более 10% в любую сторону, клиент имеет право оплатить товар в течение 3х дней с сохранением первоначальной  цены, либо принять пропорциональную переоценку.</v>
      </c>
      <c r="C3" s="549"/>
      <c r="D3" s="549"/>
      <c r="E3" s="549"/>
      <c r="F3" s="549"/>
    </row>
    <row r="4" spans="1:12" x14ac:dyDescent="0.4">
      <c r="A4" s="270" t="str">
        <f>'2,1'!A4</f>
        <v>Дата начала</v>
      </c>
      <c r="B4" s="272">
        <f>'2,1'!B4</f>
        <v>44986</v>
      </c>
      <c r="C4" s="549"/>
      <c r="D4" s="549"/>
      <c r="E4" s="549"/>
      <c r="F4" s="549"/>
    </row>
    <row r="5" spans="1:12" x14ac:dyDescent="0.4">
      <c r="A5" s="271" t="str">
        <f>'2,1'!A5</f>
        <v>Дата завершения</v>
      </c>
      <c r="B5" s="273">
        <f>'2,1'!B5</f>
        <v>45016</v>
      </c>
      <c r="C5" s="550"/>
      <c r="D5" s="550"/>
      <c r="E5" s="550"/>
      <c r="F5" s="550"/>
    </row>
    <row r="6" spans="1:12" x14ac:dyDescent="0.4">
      <c r="A6" s="270" t="str">
        <f>'2,1'!A6</f>
        <v>Отделы</v>
      </c>
      <c r="B6" s="270" t="str">
        <f>'2,1'!B6</f>
        <v>Филиалы, МСК</v>
      </c>
      <c r="C6" s="551"/>
      <c r="D6" s="551"/>
      <c r="E6" s="551"/>
      <c r="F6" s="551"/>
    </row>
    <row r="7" spans="1:12" ht="18" x14ac:dyDescent="0.4">
      <c r="A7" s="119"/>
      <c r="B7" s="120"/>
      <c r="C7" s="740" t="str">
        <f>'2,1'!C7:D7</f>
        <v>Рассрочка</v>
      </c>
      <c r="D7" s="740"/>
      <c r="E7" s="739" t="str">
        <f>'2,1'!E7:F7</f>
        <v>Стандартная отсрочка</v>
      </c>
      <c r="F7" s="739"/>
    </row>
    <row r="8" spans="1:12" ht="94.5" customHeight="1" x14ac:dyDescent="0.5">
      <c r="A8" s="153" t="str">
        <f>'2,1'!A8</f>
        <v>Артикул</v>
      </c>
      <c r="B8" s="153" t="str">
        <f>'2,1'!B8</f>
        <v>Наименование</v>
      </c>
      <c r="C8" s="552" t="str">
        <f>'2,1'!C8</f>
        <v>Без привязки к сумме и количеству.</v>
      </c>
      <c r="D8" s="552" t="str">
        <f>'2,1'!D8</f>
        <v>От 200т.р. В одной накладной</v>
      </c>
      <c r="E8" s="552" t="str">
        <f>'2,1'!E8</f>
        <v>Без привязки к сумме и количеству.</v>
      </c>
      <c r="F8" s="552" t="str">
        <f>'2,1'!F8</f>
        <v>В стандартную отсрочку до 30 дней  с привязкой к количеству, либо при сумме данных позиций от 200т.р. В одной накладной.</v>
      </c>
    </row>
    <row r="9" spans="1:12" ht="15.75" x14ac:dyDescent="0.5">
      <c r="A9" s="153"/>
      <c r="B9" s="153" t="str">
        <f>'2,1'!B9</f>
        <v>Мотоблоки</v>
      </c>
      <c r="C9" s="170"/>
      <c r="D9" s="169"/>
      <c r="E9" s="169"/>
      <c r="F9" s="169"/>
    </row>
    <row r="10" spans="1:12" s="95" customFormat="1" ht="15" x14ac:dyDescent="0.4">
      <c r="A10" s="168" t="str">
        <f>'2,1'!A10</f>
        <v>GT3513-K</v>
      </c>
      <c r="B10" s="168" t="str">
        <f>'2,1'!B10</f>
        <v>GT3513-K Насадка КУЛЬТИВАТОР Sturm! для триммера 26мм, 9Т</v>
      </c>
      <c r="C10" s="553">
        <f>IF(ПРАЙС!$AF$2&lt;&gt;0,'2,1'!C10*(1+ПРАЙС!$AF$2),'2,1'!C10)</f>
        <v>2664.8199445983382</v>
      </c>
      <c r="D10" s="553">
        <f>IF(ПРАЙС!$AF$2&lt;&gt;0,'2,1'!D10*(1+ПРАЙС!$AF$2),'2,1'!D10)</f>
        <v>2531.5789473684213</v>
      </c>
      <c r="E10" s="553">
        <f>IF(ПРАЙС!$AF$2&lt;&gt;0,'2,1'!E10*(1+ПРАЙС!$AF$2),'2,1'!E10)</f>
        <v>2531.5789473684213</v>
      </c>
      <c r="F10" s="553">
        <f>IF(ПРАЙС!$AF$2&lt;&gt;0,'2,1'!F10*(1+ПРАЙС!$AF$2),'2,1'!F10)</f>
        <v>2405</v>
      </c>
      <c r="G10" s="256"/>
      <c r="H10" s="256"/>
      <c r="I10" s="256"/>
      <c r="J10" s="256"/>
      <c r="K10" s="256"/>
      <c r="L10" s="256"/>
    </row>
    <row r="11" spans="1:12" s="95" customFormat="1" ht="15" x14ac:dyDescent="0.4">
      <c r="A11" s="168" t="str">
        <f>'2,1'!A11</f>
        <v>GT3513-K3</v>
      </c>
      <c r="B11" s="168" t="str">
        <f>'2,1'!B11</f>
        <v>GT3513-K3 Насадка  для триммера пропольник, 26мм, 9Т, нож гусиные лапки, Sturm!</v>
      </c>
      <c r="C11" s="553">
        <f>IF(ПРАЙС!$AF$2&lt;&gt;0,'2,1'!C11*(1+ПРАЙС!$AF$2),'2,1'!C11)</f>
        <v>2315.7894736842109</v>
      </c>
      <c r="D11" s="553">
        <f>IF(ПРАЙС!$AF$2&lt;&gt;0,'2,1'!D11*(1+ПРАЙС!$AF$2),'2,1'!D11)</f>
        <v>2200</v>
      </c>
      <c r="E11" s="553">
        <f>IF(ПРАЙС!$AF$2&lt;&gt;0,'2,1'!E11*(1+ПРАЙС!$AF$2),'2,1'!E11)</f>
        <v>2200</v>
      </c>
      <c r="F11" s="553">
        <f>IF(ПРАЙС!$AF$2&lt;&gt;0,'2,1'!F11*(1+ПРАЙС!$AF$2),'2,1'!F11)</f>
        <v>2090</v>
      </c>
      <c r="G11" s="256"/>
      <c r="H11" s="256"/>
      <c r="I11" s="256"/>
      <c r="J11" s="256"/>
      <c r="K11" s="256"/>
      <c r="L11" s="256"/>
    </row>
    <row r="12" spans="1:12" s="95" customFormat="1" ht="15" x14ac:dyDescent="0.4">
      <c r="A12" s="168" t="str">
        <f>'2,1'!A12</f>
        <v>GK83021</v>
      </c>
      <c r="B12" s="168" t="str">
        <f>'2,1'!B12</f>
        <v>GK83021 Бензокультиватор Sturm!, 2T, 51,7см., 2,2 л.с., Обработка: Ширина 24 см, Глубина 21 см</v>
      </c>
      <c r="C12" s="553">
        <f>IF(ПРАЙС!$AF$2&lt;&gt;0,'2,1'!C12*(1+ПРАЙС!$AF$2),'2,1'!C12)</f>
        <v>10736.842105263158</v>
      </c>
      <c r="D12" s="553">
        <f>IF(ПРАЙС!$AF$2&lt;&gt;0,'2,1'!D12*(1+ПРАЙС!$AF$2),'2,1'!D12)</f>
        <v>10200</v>
      </c>
      <c r="E12" s="553">
        <f>IF(ПРАЙС!$AF$2&lt;&gt;0,'2,1'!E12*(1+ПРАЙС!$AF$2),'2,1'!E12)</f>
        <v>10200</v>
      </c>
      <c r="F12" s="553">
        <f>IF(ПРАЙС!$AF$2&lt;&gt;0,'2,1'!F12*(1+ПРАЙС!$AF$2),'2,1'!F12)</f>
        <v>9690</v>
      </c>
      <c r="G12" s="256"/>
      <c r="H12" s="256"/>
      <c r="I12" s="256"/>
      <c r="J12" s="256"/>
      <c r="K12" s="256"/>
      <c r="L12" s="256"/>
    </row>
    <row r="13" spans="1:12" s="95" customFormat="1" ht="15" x14ac:dyDescent="0.4">
      <c r="A13" s="168" t="str">
        <f>'2,1'!A13</f>
        <v>GK83021F</v>
      </c>
      <c r="B13" s="168" t="str">
        <f>'2,1'!B13</f>
        <v>GK83021F Бензокультиватор Sturm!, 2T, 51,7см., 2,2 л.с.,Шир24 см, Глуб 21 см ВЫНОСНОЙ ФИЛЬТР</v>
      </c>
      <c r="C13" s="553">
        <f>IF(ПРАЙС!$AF$2&lt;&gt;0,'2,1'!C13*(1+ПРАЙС!$AF$2),'2,1'!C13)</f>
        <v>11069.252077562329</v>
      </c>
      <c r="D13" s="553">
        <f>IF(ПРАЙС!$AF$2&lt;&gt;0,'2,1'!D13*(1+ПРАЙС!$AF$2),'2,1'!D13)</f>
        <v>10515.789473684212</v>
      </c>
      <c r="E13" s="553">
        <f>IF(ПРАЙС!$AF$2&lt;&gt;0,'2,1'!E13*(1+ПРАЙС!$AF$2),'2,1'!E13)</f>
        <v>10515.789473684212</v>
      </c>
      <c r="F13" s="553">
        <f>IF(ПРАЙС!$AF$2&lt;&gt;0,'2,1'!F13*(1+ПРАЙС!$AF$2),'2,1'!F13)</f>
        <v>9990</v>
      </c>
      <c r="G13" s="256"/>
      <c r="H13" s="256"/>
      <c r="I13" s="256"/>
      <c r="J13" s="256"/>
      <c r="K13" s="256"/>
      <c r="L13" s="256"/>
    </row>
    <row r="14" spans="1:12" s="95" customFormat="1" ht="15" x14ac:dyDescent="0.4">
      <c r="A14" s="168" t="str">
        <f>'2,1'!A14</f>
        <v>GK8361M</v>
      </c>
      <c r="B14" s="168" t="str">
        <f>'2,1'!B14</f>
        <v>GK8361M Бензокультиватор 6лс, 150см3, бак 0.9л, ширина 40см, глубина 25см, 1 передача, Sturm!</v>
      </c>
      <c r="C14" s="553">
        <f>IF(ПРАЙС!$AF$2&lt;&gt;0,'2,1'!C14*(1+ПРАЙС!$AF$2),'2,1'!C14)</f>
        <v>17717.451523545711</v>
      </c>
      <c r="D14" s="553">
        <f>IF(ПРАЙС!$AF$2&lt;&gt;0,'2,1'!D14*(1+ПРАЙС!$AF$2),'2,1'!D14)</f>
        <v>16831.578947368424</v>
      </c>
      <c r="E14" s="553">
        <f>IF(ПРАЙС!$AF$2&lt;&gt;0,'2,1'!E14*(1+ПРАЙС!$AF$2),'2,1'!E14)</f>
        <v>16831.578947368424</v>
      </c>
      <c r="F14" s="553">
        <f>IF(ПРАЙС!$AF$2&lt;&gt;0,'2,1'!F14*(1+ПРАЙС!$AF$2),'2,1'!F14)</f>
        <v>15990</v>
      </c>
      <c r="G14" s="256"/>
      <c r="H14" s="256"/>
      <c r="I14" s="256"/>
      <c r="J14" s="256"/>
      <c r="K14" s="256"/>
      <c r="L14" s="256"/>
    </row>
    <row r="15" spans="1:12" s="95" customFormat="1" ht="15" x14ac:dyDescent="0.4">
      <c r="A15" s="168" t="str">
        <f>'2,1'!A15</f>
        <v>GK8390M</v>
      </c>
      <c r="B15" s="168" t="str">
        <f>'2,1'!B15</f>
        <v>GK8390M Бензокультиватор 9лс, 212см3, бак 3.6л, шир 30-55-85см, глуб 33см, 1\1 передача, Sturm!</v>
      </c>
      <c r="C15" s="553">
        <f>IF(ПРАЙС!$AF$2&lt;&gt;0,'2,1'!C15*(1+ПРАЙС!$AF$2),'2,1'!C15)</f>
        <v>22149.58448753463</v>
      </c>
      <c r="D15" s="553">
        <f>IF(ПРАЙС!$AF$2&lt;&gt;0,'2,1'!D15*(1+ПРАЙС!$AF$2),'2,1'!D15)</f>
        <v>21042.105263157897</v>
      </c>
      <c r="E15" s="553">
        <f>IF(ПРАЙС!$AF$2&lt;&gt;0,'2,1'!E15*(1+ПРАЙС!$AF$2),'2,1'!E15)</f>
        <v>21042.105263157897</v>
      </c>
      <c r="F15" s="553">
        <f>IF(ПРАЙС!$AF$2&lt;&gt;0,'2,1'!F15*(1+ПРАЙС!$AF$2),'2,1'!F15)</f>
        <v>19990</v>
      </c>
      <c r="G15" s="256"/>
      <c r="H15" s="256"/>
      <c r="I15" s="256"/>
      <c r="J15" s="256"/>
      <c r="K15" s="256"/>
      <c r="L15" s="256"/>
    </row>
    <row r="16" spans="1:12" s="95" customFormat="1" ht="15" x14ac:dyDescent="0.4">
      <c r="A16" s="168" t="str">
        <f>'2,1'!A16</f>
        <v>GK8360M</v>
      </c>
      <c r="B16" s="168" t="str">
        <f>'2,1'!B16</f>
        <v>GK8360M Бензокультиватор 9лс, 30x55x85см, 1 вперед/1 назад, ручки верх/низ, право/лев, Sturm!</v>
      </c>
      <c r="C16" s="553">
        <f>IF(ПРАЙС!$AF$2&lt;&gt;0,'2,1'!C16*(1+ПРАЙС!$AF$2),'2,1'!C16)</f>
        <v>23257.617728531859</v>
      </c>
      <c r="D16" s="553">
        <f>IF(ПРАЙС!$AF$2&lt;&gt;0,'2,1'!D16*(1+ПРАЙС!$AF$2),'2,1'!D16)</f>
        <v>22094.736842105263</v>
      </c>
      <c r="E16" s="553">
        <f>IF(ПРАЙС!$AF$2&lt;&gt;0,'2,1'!E16*(1+ПРАЙС!$AF$2),'2,1'!E16)</f>
        <v>22094.736842105263</v>
      </c>
      <c r="F16" s="553">
        <f>IF(ПРАЙС!$AF$2&lt;&gt;0,'2,1'!F16*(1+ПРАЙС!$AF$2),'2,1'!F16)</f>
        <v>20990</v>
      </c>
      <c r="G16" s="256"/>
      <c r="H16" s="256"/>
      <c r="I16" s="256"/>
      <c r="J16" s="256"/>
      <c r="K16" s="256"/>
      <c r="L16" s="256"/>
    </row>
    <row r="17" spans="1:12" s="95" customFormat="1" ht="15" x14ac:dyDescent="0.4">
      <c r="A17" s="168" t="str">
        <f>'2,1'!A17</f>
        <v>GK72A8</v>
      </c>
      <c r="B17" s="168" t="str">
        <f>'2,1'!B17</f>
        <v>GK72A8 Мотоблок бензиновый Sturm! 7 л.с, редуктор-алюмин, колеса 4.00-8</v>
      </c>
      <c r="C17" s="553">
        <f>IF(ПРАЙС!$AF$2&lt;&gt;0,'2,1'!C17*(1+ПРАЙС!$AF$2),'2,1'!C17)</f>
        <v>25473.684210526317</v>
      </c>
      <c r="D17" s="553">
        <f>IF(ПРАЙС!$AF$2&lt;&gt;0,'2,1'!D17*(1+ПРАЙС!$AF$2),'2,1'!D17)</f>
        <v>24200</v>
      </c>
      <c r="E17" s="553">
        <f>IF(ПРАЙС!$AF$2&lt;&gt;0,'2,1'!E17*(1+ПРАЙС!$AF$2),'2,1'!E17)</f>
        <v>24200</v>
      </c>
      <c r="F17" s="553">
        <f>IF(ПРАЙС!$AF$2&lt;&gt;0,'2,1'!F17*(1+ПРАЙС!$AF$2),'2,1'!F17)</f>
        <v>22990</v>
      </c>
      <c r="G17" s="256"/>
      <c r="H17" s="256"/>
      <c r="I17" s="256"/>
      <c r="J17" s="256"/>
      <c r="K17" s="256"/>
      <c r="L17" s="256"/>
    </row>
    <row r="18" spans="1:12" s="95" customFormat="1" ht="15" x14ac:dyDescent="0.4">
      <c r="A18" s="168" t="str">
        <f>'2,1'!A18</f>
        <v>GK72CI10</v>
      </c>
      <c r="B18" s="168" t="str">
        <f>'2,1'!B18</f>
        <v>GK72CI10 Мотоблок бензиновый Sturm! 7 л.с, редуктор-чугун, 3-х руч. шкив, колеса 4.00-10</v>
      </c>
      <c r="C18" s="553">
        <f>IF(ПРАЙС!$AF$2&lt;&gt;0,'2,1'!C18*(1+ПРАЙС!$AF$2),'2,1'!C18)</f>
        <v>27689.750692520778</v>
      </c>
      <c r="D18" s="553">
        <f>IF(ПРАЙС!$AF$2&lt;&gt;0,'2,1'!D18*(1+ПРАЙС!$AF$2),'2,1'!D18)</f>
        <v>26305.263157894737</v>
      </c>
      <c r="E18" s="553">
        <f>IF(ПРАЙС!$AF$2&lt;&gt;0,'2,1'!E18*(1+ПРАЙС!$AF$2),'2,1'!E18)</f>
        <v>26305.263157894737</v>
      </c>
      <c r="F18" s="553">
        <f>IF(ПРАЙС!$AF$2&lt;&gt;0,'2,1'!F18*(1+ПРАЙС!$AF$2),'2,1'!F18)</f>
        <v>24990</v>
      </c>
      <c r="G18" s="256"/>
      <c r="H18" s="256"/>
      <c r="I18" s="256"/>
      <c r="J18" s="256"/>
      <c r="K18" s="256"/>
      <c r="L18" s="256"/>
    </row>
    <row r="19" spans="1:12" s="95" customFormat="1" ht="15" x14ac:dyDescent="0.4">
      <c r="A19" s="168" t="str">
        <f>'2,1'!A19</f>
        <v>GK72S10</v>
      </c>
      <c r="B19" s="168" t="str">
        <f>'2,1'!B19</f>
        <v>GK72S10 Мотоблок бензиновый Sturm! 7 л.с, вал отбора мощности, 3-х руч. шкив, колеса 4.00-10</v>
      </c>
      <c r="C19" s="553">
        <f>IF(ПРАЙС!$AF$2&lt;&gt;0,'2,1'!C19*(1+ПРАЙС!$AF$2),'2,1'!C19)</f>
        <v>31013.850415512468</v>
      </c>
      <c r="D19" s="553">
        <f>IF(ПРАЙС!$AF$2&lt;&gt;0,'2,1'!D19*(1+ПРАЙС!$AF$2),'2,1'!D19)</f>
        <v>29463.157894736843</v>
      </c>
      <c r="E19" s="553">
        <f>IF(ПРАЙС!$AF$2&lt;&gt;0,'2,1'!E19*(1+ПРАЙС!$AF$2),'2,1'!E19)</f>
        <v>29463.157894736843</v>
      </c>
      <c r="F19" s="553">
        <f>IF(ПРАЙС!$AF$2&lt;&gt;0,'2,1'!F19*(1+ПРАЙС!$AF$2),'2,1'!F19)</f>
        <v>27990</v>
      </c>
      <c r="G19" s="256"/>
      <c r="H19" s="256"/>
      <c r="I19" s="256"/>
      <c r="J19" s="256"/>
      <c r="K19" s="256"/>
      <c r="L19" s="256"/>
    </row>
    <row r="20" spans="1:12" ht="15" x14ac:dyDescent="0.4">
      <c r="A20" s="168" t="str">
        <f>'2,1'!A20</f>
        <v>GK827A8</v>
      </c>
      <c r="B20" s="168" t="str">
        <f>'2,1'!B20</f>
        <v>GK827A8 Мотоблок бензиновый Sturm! 7 л.с, редуктор-алюмин, колеса 4-8</v>
      </c>
      <c r="C20" s="553">
        <f>IF(ПРАЙС!$AF$2&lt;&gt;0,'2,1'!C20*(1+ПРАЙС!$AF$2),'2,1'!C20)</f>
        <v>27689.750692520778</v>
      </c>
      <c r="D20" s="553">
        <f>IF(ПРАЙС!$AF$2&lt;&gt;0,'2,1'!D20*(1+ПРАЙС!$AF$2),'2,1'!D20)</f>
        <v>26305.263157894737</v>
      </c>
      <c r="E20" s="553">
        <f>IF(ПРАЙС!$AF$2&lt;&gt;0,'2,1'!E20*(1+ПРАЙС!$AF$2),'2,1'!E20)</f>
        <v>26305.263157894737</v>
      </c>
      <c r="F20" s="553">
        <f>IF(ПРАЙС!$AF$2&lt;&gt;0,'2,1'!F20*(1+ПРАЙС!$AF$2),'2,1'!F20)</f>
        <v>24990</v>
      </c>
    </row>
    <row r="21" spans="1:12" ht="15" x14ac:dyDescent="0.4">
      <c r="A21" s="168" t="str">
        <f>'2,1'!A21</f>
        <v>GK827CI10</v>
      </c>
      <c r="B21" s="168" t="str">
        <f>'2,1'!B21</f>
        <v>GK827CI10 Мотоблок бензиновый Sturm! 7 л.с, редуктор-чугун, колеса 4-10</v>
      </c>
      <c r="C21" s="553">
        <f>IF(ПРАЙС!$AF$2&lt;&gt;0,'2,1'!C21*(1+ПРАЙС!$AF$2),'2,1'!C21)</f>
        <v>28797.783933518007</v>
      </c>
      <c r="D21" s="553">
        <f>IF(ПРАЙС!$AF$2&lt;&gt;0,'2,1'!D21*(1+ПРАЙС!$AF$2),'2,1'!D21)</f>
        <v>27357.894736842107</v>
      </c>
      <c r="E21" s="553">
        <f>IF(ПРАЙС!$AF$2&lt;&gt;0,'2,1'!E21*(1+ПРАЙС!$AF$2),'2,1'!E21)</f>
        <v>27357.894736842107</v>
      </c>
      <c r="F21" s="553">
        <f>IF(ПРАЙС!$AF$2&lt;&gt;0,'2,1'!F21*(1+ПРАЙС!$AF$2),'2,1'!F21)</f>
        <v>25990</v>
      </c>
    </row>
    <row r="22" spans="1:12" ht="15" x14ac:dyDescent="0.4">
      <c r="A22" s="168" t="str">
        <f>'2,1'!A22</f>
        <v>GK827CI8</v>
      </c>
      <c r="B22" s="168" t="str">
        <f>'2,1'!B22</f>
        <v>GK827CI8 Мотоблок бензиновый Sturm! 7 л.с, редуктор-чугун, колеса 4-8</v>
      </c>
      <c r="C22" s="553">
        <f>IF(ПРАЙС!$AF$2&lt;&gt;0,'2,1'!C22*(1+ПРАЙС!$AF$2),'2,1'!C22)</f>
        <v>31013.850415512468</v>
      </c>
      <c r="D22" s="553">
        <f>IF(ПРАЙС!$AF$2&lt;&gt;0,'2,1'!D22*(1+ПРАЙС!$AF$2),'2,1'!D22)</f>
        <v>29463.157894736843</v>
      </c>
      <c r="E22" s="553">
        <f>IF(ПРАЙС!$AF$2&lt;&gt;0,'2,1'!E22*(1+ПРАЙС!$AF$2),'2,1'!E22)</f>
        <v>29463.157894736843</v>
      </c>
      <c r="F22" s="553">
        <f>IF(ПРАЙС!$AF$2&lt;&gt;0,'2,1'!F22*(1+ПРАЙС!$AF$2),'2,1'!F22)</f>
        <v>27990</v>
      </c>
    </row>
    <row r="23" spans="1:12" ht="15" x14ac:dyDescent="0.4">
      <c r="A23" s="168" t="str">
        <f>'2,1'!A23</f>
        <v>GK837CI10</v>
      </c>
      <c r="B23" s="168" t="str">
        <f>'2,1'!B23</f>
        <v>GK837CI10 Мотоблок бензиновый Sturm! 7 л.с, редуктор-чугун, скорости 3/1, колеса 4-10"</v>
      </c>
      <c r="C23" s="553">
        <f>IF(ПРАЙС!$AF$2&lt;&gt;0,'2,1'!C23*(1+ПРАЙС!$AF$2),'2,1'!C23)</f>
        <v>31013.850415512468</v>
      </c>
      <c r="D23" s="553">
        <f>IF(ПРАЙС!$AF$2&lt;&gt;0,'2,1'!D23*(1+ПРАЙС!$AF$2),'2,1'!D23)</f>
        <v>29463.157894736843</v>
      </c>
      <c r="E23" s="553">
        <f>IF(ПРАЙС!$AF$2&lt;&gt;0,'2,1'!E23*(1+ПРАЙС!$AF$2),'2,1'!E23)</f>
        <v>29463.157894736843</v>
      </c>
      <c r="F23" s="553">
        <f>IF(ПРАЙС!$AF$2&lt;&gt;0,'2,1'!F23*(1+ПРАЙС!$AF$2),'2,1'!F23)</f>
        <v>27990</v>
      </c>
    </row>
    <row r="24" spans="1:12" ht="15" x14ac:dyDescent="0.4">
      <c r="A24" s="168" t="str">
        <f>'2,1'!A24</f>
        <v>GK827CI10-LG</v>
      </c>
      <c r="B24" s="168" t="str">
        <f>'2,1'!B24</f>
        <v>GK827CI10-LG Мотоблок бензиновый Sturm! 7 л.с, редуктор-чугун, колеса 4-10 ПОНИЖЕННАЯ ПЕРЕДАЧА</v>
      </c>
      <c r="C24" s="553">
        <f>IF(ПРАЙС!$AF$2&lt;&gt;0,'2,1'!C24*(1+ПРАЙС!$AF$2),'2,1'!C24)</f>
        <v>33229.916897506926</v>
      </c>
      <c r="D24" s="553">
        <f>IF(ПРАЙС!$AF$2&lt;&gt;0,'2,1'!D24*(1+ПРАЙС!$AF$2),'2,1'!D24)</f>
        <v>31568.42105263158</v>
      </c>
      <c r="E24" s="553">
        <f>IF(ПРАЙС!$AF$2&lt;&gt;0,'2,1'!E24*(1+ПРАЙС!$AF$2),'2,1'!E24)</f>
        <v>31568.42105263158</v>
      </c>
      <c r="F24" s="553">
        <f>IF(ПРАЙС!$AF$2&lt;&gt;0,'2,1'!F24*(1+ПРАЙС!$AF$2),'2,1'!F24)</f>
        <v>29990</v>
      </c>
    </row>
    <row r="25" spans="1:12" ht="15" x14ac:dyDescent="0.4">
      <c r="A25" s="168" t="str">
        <f>'2,1'!A25</f>
        <v>GK847CI19</v>
      </c>
      <c r="B25" s="168" t="str">
        <f>'2,1'!B25</f>
        <v>GK847CI19 Мотоблок бензиновый Sturm! 7 л.с, редуктор-чугун, скорости 3/1, колеса 19*7-8</v>
      </c>
      <c r="C25" s="553">
        <f>IF(ПРАЙС!$AF$2&lt;&gt;0,'2,1'!C25*(1+ПРАЙС!$AF$2),'2,1'!C25)</f>
        <v>33229.916897506926</v>
      </c>
      <c r="D25" s="553">
        <f>IF(ПРАЙС!$AF$2&lt;&gt;0,'2,1'!D25*(1+ПРАЙС!$AF$2),'2,1'!D25)</f>
        <v>31568.42105263158</v>
      </c>
      <c r="E25" s="553">
        <f>IF(ПРАЙС!$AF$2&lt;&gt;0,'2,1'!E25*(1+ПРАЙС!$AF$2),'2,1'!E25)</f>
        <v>31568.42105263158</v>
      </c>
      <c r="F25" s="553">
        <f>IF(ПРАЙС!$AF$2&lt;&gt;0,'2,1'!F25*(1+ПРАЙС!$AF$2),'2,1'!F25)</f>
        <v>29990</v>
      </c>
    </row>
    <row r="26" spans="1:12" ht="15" x14ac:dyDescent="0.4">
      <c r="A26" s="168" t="str">
        <f>'2,1'!A26</f>
        <v>GK927G8</v>
      </c>
      <c r="B26" s="168" t="str">
        <f>'2,1'!B26</f>
        <v>GK927G8 Мотоблок бензиновый Sturm! 7 л.с, вал отбора мощности, скорости 3/1, колеса 4-10</v>
      </c>
      <c r="C26" s="553">
        <f>IF(ПРАЙС!$AF$2&lt;&gt;0,'2,1'!C26*(1+ПРАЙС!$AF$2),'2,1'!C26)</f>
        <v>36554.016620498616</v>
      </c>
      <c r="D26" s="553">
        <f>IF(ПРАЙС!$AF$2&lt;&gt;0,'2,1'!D26*(1+ПРАЙС!$AF$2),'2,1'!D26)</f>
        <v>34726.315789473687</v>
      </c>
      <c r="E26" s="553">
        <f>IF(ПРАЙС!$AF$2&lt;&gt;0,'2,1'!E26*(1+ПРАЙС!$AF$2),'2,1'!E26)</f>
        <v>34726.315789473687</v>
      </c>
      <c r="F26" s="553">
        <f>IF(ПРАЙС!$AF$2&lt;&gt;0,'2,1'!F26*(1+ПРАЙС!$AF$2),'2,1'!F26)</f>
        <v>32990</v>
      </c>
    </row>
    <row r="27" spans="1:12" ht="15" x14ac:dyDescent="0.4">
      <c r="A27" s="168" t="str">
        <f>'2,1'!A27</f>
        <v>GK937G8</v>
      </c>
      <c r="B27" s="168" t="str">
        <f>'2,1'!B27</f>
        <v>GK937G8 Мотоблок бензиновый Sturm! 7 л.с, вал отбора мощности, скорости 3/1, колеса 19*7-8</v>
      </c>
      <c r="C27" s="553">
        <f>IF(ПРАЙС!$AF$2&lt;&gt;0,'2,1'!C27*(1+ПРАЙС!$AF$2),'2,1'!C27)</f>
        <v>38770.083102493074</v>
      </c>
      <c r="D27" s="553">
        <f>IF(ПРАЙС!$AF$2&lt;&gt;0,'2,1'!D27*(1+ПРАЙС!$AF$2),'2,1'!D27)</f>
        <v>36831.57894736842</v>
      </c>
      <c r="E27" s="553">
        <f>IF(ПРАЙС!$AF$2&lt;&gt;0,'2,1'!E27*(1+ПРАЙС!$AF$2),'2,1'!E27)</f>
        <v>36831.57894736842</v>
      </c>
      <c r="F27" s="553">
        <f>IF(ПРАЙС!$AF$2&lt;&gt;0,'2,1'!F27*(1+ПРАЙС!$AF$2),'2,1'!F27)</f>
        <v>34990</v>
      </c>
    </row>
    <row r="28" spans="1:12" ht="15" x14ac:dyDescent="0.4">
      <c r="A28" s="168" t="str">
        <f>'2,1'!A28</f>
        <v>GK9213G12</v>
      </c>
      <c r="B28" s="168" t="str">
        <f>'2,1'!B28</f>
        <v>GK9213G12 Мотоблок бензиновый 7 л.с, редуктор-чугун, скорости 4/2, колеса XTREME Sturm!</v>
      </c>
      <c r="C28" s="553">
        <f>IF(ПРАЙС!$AF$2&lt;&gt;0,'2,1'!C28*(1+ПРАЙС!$AF$2),'2,1'!C28)</f>
        <v>37662.049861495849</v>
      </c>
      <c r="D28" s="553">
        <f>IF(ПРАЙС!$AF$2&lt;&gt;0,'2,1'!D28*(1+ПРАЙС!$AF$2),'2,1'!D28)</f>
        <v>35778.947368421053</v>
      </c>
      <c r="E28" s="553">
        <f>IF(ПРАЙС!$AF$2&lt;&gt;0,'2,1'!E28*(1+ПРАЙС!$AF$2),'2,1'!E28)</f>
        <v>35778.947368421053</v>
      </c>
      <c r="F28" s="553">
        <f>IF(ПРАЙС!$AF$2&lt;&gt;0,'2,1'!F28*(1+ПРАЙС!$AF$2),'2,1'!F28)</f>
        <v>33990</v>
      </c>
    </row>
    <row r="29" spans="1:12" ht="15" x14ac:dyDescent="0.4">
      <c r="A29" s="168" t="str">
        <f>'2,1'!A29</f>
        <v>GK9313G12</v>
      </c>
      <c r="B29" s="168" t="str">
        <f>'2,1'!B29</f>
        <v>GK9313G12 Мотоблок бензиновый 7 л.с, редуктор-чугун, скорости 6/2, колеса XTREME Sturm!</v>
      </c>
      <c r="C29" s="553">
        <f>IF(ПРАЙС!$AF$2&lt;&gt;0,'2,1'!C29*(1+ПРАЙС!$AF$2),'2,1'!C29)</f>
        <v>43202.216066481997</v>
      </c>
      <c r="D29" s="553">
        <f>IF(ПРАЙС!$AF$2&lt;&gt;0,'2,1'!D29*(1+ПРАЙС!$AF$2),'2,1'!D29)</f>
        <v>41042.105263157893</v>
      </c>
      <c r="E29" s="553">
        <f>IF(ПРАЙС!$AF$2&lt;&gt;0,'2,1'!E29*(1+ПРАЙС!$AF$2),'2,1'!E29)</f>
        <v>41042.105263157893</v>
      </c>
      <c r="F29" s="553">
        <f>IF(ПРАЙС!$AF$2&lt;&gt;0,'2,1'!F29*(1+ПРАЙС!$AF$2),'2,1'!F29)</f>
        <v>38990</v>
      </c>
    </row>
    <row r="30" spans="1:12" ht="15.75" x14ac:dyDescent="0.5">
      <c r="A30" s="153"/>
      <c r="B30" s="153" t="str">
        <f>'2,1'!B30</f>
        <v>Бензиновые двигатели</v>
      </c>
      <c r="C30" s="552"/>
      <c r="D30" s="552"/>
      <c r="E30" s="552"/>
      <c r="F30" s="552" t="str">
        <f>IF(ПРАЙС!$AF$2&lt;&gt;0,'2,1'!F30*(1+ПРАЙС!$AF$2),'2,1'!F30)</f>
        <v>От 2 ед. в асс.</v>
      </c>
    </row>
    <row r="31" spans="1:12" ht="15" x14ac:dyDescent="0.4">
      <c r="A31" s="168" t="str">
        <f>'2,1'!A31</f>
        <v>GE168-19Q</v>
      </c>
      <c r="B31" s="168" t="str">
        <f>'2,1'!B31</f>
        <v>GE168-19Q Двигатель бензиновый Sturm!, 6,5 л.с., 4-х тактный, хвостовик 19 мм Q-type</v>
      </c>
      <c r="C31" s="553">
        <f>IF(ПРАЙС!$AF$2&lt;&gt;0,'2,1'!C31*(1+ПРАЙС!$AF$2),'2,1'!C31)</f>
        <v>6969.5290858725766</v>
      </c>
      <c r="D31" s="553">
        <f>IF(ПРАЙС!$AF$2&lt;&gt;0,'2,1'!D31*(1+ПРАЙС!$AF$2),'2,1'!D31)</f>
        <v>6621.0526315789475</v>
      </c>
      <c r="E31" s="553">
        <f>IF(ПРАЙС!$AF$2&lt;&gt;0,'2,1'!E31*(1+ПРАЙС!$AF$2),'2,1'!E31)</f>
        <v>6621.0526315789475</v>
      </c>
      <c r="F31" s="553">
        <f>IF(ПРАЙС!$AF$2&lt;&gt;0,'2,1'!F31*(1+ПРАЙС!$AF$2),'2,1'!F31)</f>
        <v>6290</v>
      </c>
    </row>
    <row r="32" spans="1:12" ht="15" x14ac:dyDescent="0.4">
      <c r="A32" s="168" t="str">
        <f>'2,1'!A32</f>
        <v>GE170-20S</v>
      </c>
      <c r="B32" s="168" t="str">
        <f>'2,1'!B32</f>
        <v>GE170-20S Двигатель бензиновый Sturm!, 7 л.с., 4-х тактный, хвостовик 20 мм S-type</v>
      </c>
      <c r="C32" s="553">
        <f>IF(ПРАЙС!$AF$2&lt;&gt;0,'2,1'!C32*(1+ПРАЙС!$AF$2),'2,1'!C32)</f>
        <v>7318.559556786704</v>
      </c>
      <c r="D32" s="553">
        <f>IF(ПРАЙС!$AF$2&lt;&gt;0,'2,1'!D32*(1+ПРАЙС!$AF$2),'2,1'!D32)</f>
        <v>6952.6315789473683</v>
      </c>
      <c r="E32" s="553">
        <f>IF(ПРАЙС!$AF$2&lt;&gt;0,'2,1'!E32*(1+ПРАЙС!$AF$2),'2,1'!E32)</f>
        <v>6952.6315789473683</v>
      </c>
      <c r="F32" s="553">
        <f>IF(ПРАЙС!$AF$2&lt;&gt;0,'2,1'!F32*(1+ПРАЙС!$AF$2),'2,1'!F32)</f>
        <v>6605</v>
      </c>
    </row>
    <row r="33" spans="1:6" ht="15" x14ac:dyDescent="0.4">
      <c r="A33" s="168" t="str">
        <f>'2,1'!A33</f>
        <v>GE170-20SP</v>
      </c>
      <c r="B33" s="168" t="str">
        <f>'2,1'!B33</f>
        <v>GE170-20SP Двигатель бензиновый Sturm!, 7 л.с., 4-х такт, хвостовик 20 мм S-type, 3 руч шкив</v>
      </c>
      <c r="C33" s="553">
        <f>IF(ПРАЙС!$AF$2&lt;&gt;0,'2,1'!C33*(1+ПРАЙС!$AF$2),'2,1'!C33)</f>
        <v>8132.9639889196678</v>
      </c>
      <c r="D33" s="553">
        <f>IF(ПРАЙС!$AF$2&lt;&gt;0,'2,1'!D33*(1+ПРАЙС!$AF$2),'2,1'!D33)</f>
        <v>7726.3157894736842</v>
      </c>
      <c r="E33" s="553">
        <f>IF(ПРАЙС!$AF$2&lt;&gt;0,'2,1'!E33*(1+ПРАЙС!$AF$2),'2,1'!E33)</f>
        <v>7726.3157894736842</v>
      </c>
      <c r="F33" s="553">
        <f>IF(ПРАЙС!$AF$2&lt;&gt;0,'2,1'!F33*(1+ПРАЙС!$AF$2),'2,1'!F33)</f>
        <v>7340</v>
      </c>
    </row>
    <row r="34" spans="1:6" ht="15" x14ac:dyDescent="0.4">
      <c r="A34" s="168" t="str">
        <f>'2,1'!A34</f>
        <v>GE190-25SP</v>
      </c>
      <c r="B34" s="168" t="str">
        <f>'2,1'!B34</f>
        <v>GE190-25SP Двигатель бензиновый Sturm!, 15 л.с., 4-х такт, хвостовик 25 мм S-type, 3руч шкив</v>
      </c>
      <c r="C34" s="553">
        <f>IF(ПРАЙС!$AF$2&lt;&gt;0,'2,1'!C34*(1+ПРАЙС!$AF$2),'2,1'!C34)</f>
        <v>18603.878116343491</v>
      </c>
      <c r="D34" s="553">
        <f>IF(ПРАЙС!$AF$2&lt;&gt;0,'2,1'!D34*(1+ПРАЙС!$AF$2),'2,1'!D34)</f>
        <v>17673.684210526317</v>
      </c>
      <c r="E34" s="553">
        <f>IF(ПРАЙС!$AF$2&lt;&gt;0,'2,1'!E34*(1+ПРАЙС!$AF$2),'2,1'!E34)</f>
        <v>17673.684210526317</v>
      </c>
      <c r="F34" s="553">
        <f>IF(ПРАЙС!$AF$2&lt;&gt;0,'2,1'!F34*(1+ПРАЙС!$AF$2),'2,1'!F34)</f>
        <v>16790</v>
      </c>
    </row>
    <row r="35" spans="1:6" ht="15.75" x14ac:dyDescent="0.5">
      <c r="A35" s="153"/>
      <c r="B35" s="153" t="str">
        <f>'2,1'!B35</f>
        <v>Измельчители садовые бензиновые</v>
      </c>
      <c r="C35" s="552"/>
      <c r="D35" s="552"/>
      <c r="E35" s="552"/>
      <c r="F35" s="552" t="str">
        <f>IF(ПРАЙС!$AF$2&lt;&gt;0,'2,1'!F35*(1+ПРАЙС!$AF$2),'2,1'!F35)</f>
        <v>От 2 ед. в асс.</v>
      </c>
    </row>
    <row r="36" spans="1:6" ht="15" x14ac:dyDescent="0.4">
      <c r="A36" s="168" t="str">
        <f>'2,1'!A36</f>
        <v>GWS7R</v>
      </c>
      <c r="B36" s="168" t="str">
        <f>'2,1'!B36</f>
        <v>GWS7R Измельчитель садовый бензиновый Sturm! 7 л.с., втягивающий режущий механизм, колеса</v>
      </c>
      <c r="C36" s="553">
        <f>IF(ПРАЙС!$AF$2&lt;&gt;0,'2,1'!C36*(1+ПРАЙС!$AF$2),'2,1'!C36)</f>
        <v>37662.049861495849</v>
      </c>
      <c r="D36" s="553">
        <f>IF(ПРАЙС!$AF$2&lt;&gt;0,'2,1'!D36*(1+ПРАЙС!$AF$2),'2,1'!D36)</f>
        <v>35778.947368421053</v>
      </c>
      <c r="E36" s="553">
        <f>IF(ПРАЙС!$AF$2&lt;&gt;0,'2,1'!E36*(1+ПРАЙС!$AF$2),'2,1'!E36)</f>
        <v>35778.947368421053</v>
      </c>
      <c r="F36" s="553">
        <f>IF(ПРАЙС!$AF$2&lt;&gt;0,'2,1'!F36*(1+ПРАЙС!$AF$2),'2,1'!F36)</f>
        <v>33990</v>
      </c>
    </row>
    <row r="37" spans="1:6" ht="15.75" x14ac:dyDescent="0.5">
      <c r="A37" s="153"/>
      <c r="B37" s="153" t="str">
        <f>'2,1'!B37</f>
        <v>Виброплиты</v>
      </c>
      <c r="C37" s="552"/>
      <c r="D37" s="552"/>
      <c r="E37" s="552"/>
      <c r="F37" s="552" t="str">
        <f>IF(ПРАЙС!$AF$2&lt;&gt;0,'2,1'!F37*(1+ПРАЙС!$AF$2),'2,1'!F37)</f>
        <v>От 2 ед. в асс.</v>
      </c>
    </row>
    <row r="38" spans="1:6" ht="15" x14ac:dyDescent="0.4">
      <c r="A38" s="168" t="str">
        <f>'2,1'!A38</f>
        <v>PC8805DK</v>
      </c>
      <c r="B38" s="168" t="str">
        <f>'2,1'!B38</f>
        <v>PC8805DK Виброплита бензиновая 3лс, 49x32см, 5900виб/мин, 8,2кН,50кг ,20см,коврик,колеса,Sturm!</v>
      </c>
      <c r="C38" s="553">
        <f>IF(ПРАЙС!$AF$2&lt;&gt;0,'2,1'!C38*(1+ПРАЙС!$AF$2),'2,1'!C38)</f>
        <v>26581.717451523549</v>
      </c>
      <c r="D38" s="553">
        <f>IF(ПРАЙС!$AF$2&lt;&gt;0,'2,1'!D38*(1+ПРАЙС!$AF$2),'2,1'!D38)</f>
        <v>25252.63157894737</v>
      </c>
      <c r="E38" s="553">
        <f>IF(ПРАЙС!$AF$2&lt;&gt;0,'2,1'!E38*(1+ПРАЙС!$AF$2),'2,1'!E38)</f>
        <v>25252.63157894737</v>
      </c>
      <c r="F38" s="553">
        <f>IF(ПРАЙС!$AF$2&lt;&gt;0,'2,1'!F38*(1+ПРАЙС!$AF$2),'2,1'!F38)</f>
        <v>23990</v>
      </c>
    </row>
    <row r="39" spans="1:6" ht="15" x14ac:dyDescent="0.4">
      <c r="A39" s="168" t="str">
        <f>'2,1'!A39</f>
        <v>PC8806DKW</v>
      </c>
      <c r="B39" s="168" t="str">
        <f>'2,1'!B39</f>
        <v>PC8806DKW Виброплита бензиновая 6,5лс,50x37см,5500виб/мин,60кг,25см,БАК,коврик,колеса,Sturm!</v>
      </c>
      <c r="C39" s="553">
        <f>IF(ПРАЙС!$AF$2&lt;&gt;0,'2,1'!C39*(1+ПРАЙС!$AF$2),'2,1'!C39)</f>
        <v>33229.916897506926</v>
      </c>
      <c r="D39" s="553">
        <f>IF(ПРАЙС!$AF$2&lt;&gt;0,'2,1'!D39*(1+ПРАЙС!$AF$2),'2,1'!D39)</f>
        <v>31568.42105263158</v>
      </c>
      <c r="E39" s="553">
        <f>IF(ПРАЙС!$AF$2&lt;&gt;0,'2,1'!E39*(1+ПРАЙС!$AF$2),'2,1'!E39)</f>
        <v>31568.42105263158</v>
      </c>
      <c r="F39" s="553">
        <f>IF(ПРАЙС!$AF$2&lt;&gt;0,'2,1'!F39*(1+ПРАЙС!$AF$2),'2,1'!F39)</f>
        <v>29990</v>
      </c>
    </row>
    <row r="40" spans="1:6" ht="15" x14ac:dyDescent="0.4">
      <c r="A40" s="168" t="str">
        <f>'2,1'!A40</f>
        <v>PC8809DKW</v>
      </c>
      <c r="B40" s="168" t="str">
        <f>'2,1'!B40</f>
        <v>PC8809DKW Виброплита бензиновая 6,5лс,53,5x43см,5500виб/мин,90кг,30см,БАК,коврик,колеса,Sturm!</v>
      </c>
      <c r="C40" s="553">
        <f>IF(ПРАЙС!$AF$2&lt;&gt;0,'2,1'!C40*(1+ПРАЙС!$AF$2),'2,1'!C40)</f>
        <v>38770.083102493074</v>
      </c>
      <c r="D40" s="553">
        <f>IF(ПРАЙС!$AF$2&lt;&gt;0,'2,1'!D40*(1+ПРАЙС!$AF$2),'2,1'!D40)</f>
        <v>36831.57894736842</v>
      </c>
      <c r="E40" s="553">
        <f>IF(ПРАЙС!$AF$2&lt;&gt;0,'2,1'!E40*(1+ПРАЙС!$AF$2),'2,1'!E40)</f>
        <v>36831.57894736842</v>
      </c>
      <c r="F40" s="553">
        <f>IF(ПРАЙС!$AF$2&lt;&gt;0,'2,1'!F40*(1+ПРАЙС!$AF$2),'2,1'!F40)</f>
        <v>34990</v>
      </c>
    </row>
    <row r="41" spans="1:6" ht="15" x14ac:dyDescent="0.4">
      <c r="A41" s="168" t="str">
        <f>'2,1'!A41</f>
        <v>PC8811DKW</v>
      </c>
      <c r="B41" s="168" t="str">
        <f>'2,1'!B41</f>
        <v>PC8811DKW Виброплита бензиновая 6,5лс,67x46см,5400виб/мин,100кг,35см,БАК,коврик,колеса,Sturm!</v>
      </c>
      <c r="C41" s="553">
        <f>IF(ПРАЙС!$AF$2&lt;&gt;0,'2,1'!C41*(1+ПРАЙС!$AF$2),'2,1'!C41)</f>
        <v>43202.216066481997</v>
      </c>
      <c r="D41" s="553">
        <f>IF(ПРАЙС!$AF$2&lt;&gt;0,'2,1'!D41*(1+ПРАЙС!$AF$2),'2,1'!D41)</f>
        <v>41042.105263157893</v>
      </c>
      <c r="E41" s="553">
        <f>IF(ПРАЙС!$AF$2&lt;&gt;0,'2,1'!E41*(1+ПРАЙС!$AF$2),'2,1'!E41)</f>
        <v>41042.105263157893</v>
      </c>
      <c r="F41" s="553">
        <f>IF(ПРАЙС!$AF$2&lt;&gt;0,'2,1'!F41*(1+ПРАЙС!$AF$2),'2,1'!F41)</f>
        <v>38990</v>
      </c>
    </row>
    <row r="42" spans="1:6" ht="15.75" x14ac:dyDescent="0.5">
      <c r="A42" s="153"/>
      <c r="B42" s="153" t="str">
        <f>'2,1'!B42</f>
        <v>Мотопомпы</v>
      </c>
      <c r="C42" s="552"/>
      <c r="D42" s="552"/>
      <c r="E42" s="552"/>
      <c r="F42" s="552" t="str">
        <f>IF(ПРАЙС!$AF$2&lt;&gt;0,'2,1'!F42*(1+ПРАЙС!$AF$2),'2,1'!F42)</f>
        <v>От 2 ед. в асс.</v>
      </c>
    </row>
    <row r="43" spans="1:6" ht="15" x14ac:dyDescent="0.4">
      <c r="A43" s="168" t="str">
        <f>'2,1'!A43</f>
        <v>BP87013</v>
      </c>
      <c r="B43" s="168" t="str">
        <f>'2,1'!B43</f>
        <v>BP87013 Бензиновая мотопомпа Sturm!, 2лс, 2-х такт, 133л/мин, напор 30м, d=25мм</v>
      </c>
      <c r="C43" s="553">
        <f>IF(ПРАЙС!$AF$2&lt;&gt;0,'2,1'!C43*(1+ПРАЙС!$AF$2),'2,1'!C43)</f>
        <v>6969.5290858725766</v>
      </c>
      <c r="D43" s="553">
        <f>IF(ПРАЙС!$AF$2&lt;&gt;0,'2,1'!D43*(1+ПРАЙС!$AF$2),'2,1'!D43)</f>
        <v>6621.0526315789475</v>
      </c>
      <c r="E43" s="553">
        <f>IF(ПРАЙС!$AF$2&lt;&gt;0,'2,1'!E43*(1+ПРАЙС!$AF$2),'2,1'!E43)</f>
        <v>6621.0526315789475</v>
      </c>
      <c r="F43" s="553">
        <f>IF(ПРАЙС!$AF$2&lt;&gt;0,'2,1'!F43*(1+ПРАЙС!$AF$2),'2,1'!F43)</f>
        <v>6290</v>
      </c>
    </row>
    <row r="44" spans="1:6" ht="15" x14ac:dyDescent="0.4">
      <c r="A44" s="168" t="str">
        <f>'2,1'!A44</f>
        <v>BP8761</v>
      </c>
      <c r="B44" s="168" t="str">
        <f>'2,1'!B44</f>
        <v>BP8761 Бензиновая мотопомпа 7лс, 4-х тактн, 600л/мин,ЧИСТАЯ, напор 32м, бак 3,3л, d=50мм,Sturm!</v>
      </c>
      <c r="C44" s="553">
        <f>IF(ПРАЙС!$AF$2&lt;&gt;0,'2,1'!C44*(1+ПРАЙС!$AF$2),'2,1'!C44)</f>
        <v>11041.551246537398</v>
      </c>
      <c r="D44" s="553">
        <f>IF(ПРАЙС!$AF$2&lt;&gt;0,'2,1'!D44*(1+ПРАЙС!$AF$2),'2,1'!D44)</f>
        <v>10489.473684210527</v>
      </c>
      <c r="E44" s="553">
        <f>IF(ПРАЙС!$AF$2&lt;&gt;0,'2,1'!E44*(1+ПРАЙС!$AF$2),'2,1'!E44)</f>
        <v>10489.473684210527</v>
      </c>
      <c r="F44" s="553">
        <f>IF(ПРАЙС!$AF$2&lt;&gt;0,'2,1'!F44*(1+ПРАЙС!$AF$2),'2,1'!F44)</f>
        <v>9965</v>
      </c>
    </row>
    <row r="45" spans="1:6" ht="15" x14ac:dyDescent="0.4">
      <c r="A45" s="168" t="str">
        <f>'2,1'!A45</f>
        <v>BP87101</v>
      </c>
      <c r="B45" s="168" t="str">
        <f>'2,1'!B45</f>
        <v>BP87101 Бензиновая мотопомпа Sturm!,1000л/мин, 7лс, 4-х тактн.3",чистая вода, напор 34м,бак3,3л</v>
      </c>
      <c r="C45" s="553">
        <f>IF(ПРАЙС!$AF$2&lt;&gt;0,'2,1'!C45*(1+ПРАЙС!$AF$2),'2,1'!C45)</f>
        <v>12204.986149584489</v>
      </c>
      <c r="D45" s="553">
        <f>IF(ПРАЙС!$AF$2&lt;&gt;0,'2,1'!D45*(1+ПРАЙС!$AF$2),'2,1'!D45)</f>
        <v>11594.736842105263</v>
      </c>
      <c r="E45" s="553">
        <f>IF(ПРАЙС!$AF$2&lt;&gt;0,'2,1'!E45*(1+ПРАЙС!$AF$2),'2,1'!E45)</f>
        <v>11594.736842105263</v>
      </c>
      <c r="F45" s="553">
        <f>IF(ПРАЙС!$AF$2&lt;&gt;0,'2,1'!F45*(1+ПРАЙС!$AF$2),'2,1'!F45)</f>
        <v>11015</v>
      </c>
    </row>
    <row r="46" spans="1:6" ht="15" x14ac:dyDescent="0.4">
      <c r="A46" s="168" t="str">
        <f>'2,1'!A46</f>
        <v>BP8760VD</v>
      </c>
      <c r="B46" s="168" t="str">
        <f>'2,1'!B46</f>
        <v>BP8760VD Бензиновая мотопомпа 7лс, 4-х такт.,600л/мин,ЧИСТАЯ,напор 58м, бак 3,3л, d=50мм,Sturm!</v>
      </c>
      <c r="C46" s="553">
        <f>IF(ПРАЙС!$AF$2&lt;&gt;0,'2,1'!C46*(1+ПРАЙС!$AF$2),'2,1'!C46)</f>
        <v>13950.138504155126</v>
      </c>
      <c r="D46" s="553">
        <f>IF(ПРАЙС!$AF$2&lt;&gt;0,'2,1'!D46*(1+ПРАЙС!$AF$2),'2,1'!D46)</f>
        <v>13252.631578947368</v>
      </c>
      <c r="E46" s="553">
        <f>IF(ПРАЙС!$AF$2&lt;&gt;0,'2,1'!E46*(1+ПРАЙС!$AF$2),'2,1'!E46)</f>
        <v>13252.631578947368</v>
      </c>
      <c r="F46" s="553">
        <f>IF(ПРАЙС!$AF$2&lt;&gt;0,'2,1'!F46*(1+ПРАЙС!$AF$2),'2,1'!F46)</f>
        <v>12590</v>
      </c>
    </row>
    <row r="47" spans="1:6" ht="15" x14ac:dyDescent="0.4">
      <c r="A47" s="168" t="str">
        <f>'2,1'!A47</f>
        <v>BP8710GV</v>
      </c>
      <c r="B47" s="168" t="str">
        <f>'2,1'!B47</f>
        <v>BP8710GV Бензиновая мотопомпа 7лс, 4-х такт., 1000л/мин,ГРЯЗН ВОДА, част d=28мм, d=80мм, Sturm!</v>
      </c>
      <c r="C47" s="553">
        <f>IF(ПРАЙС!$AF$2&lt;&gt;0,'2,1'!C47*(1+ПРАЙС!$AF$2),'2,1'!C47)</f>
        <v>17440.443213296399</v>
      </c>
      <c r="D47" s="553">
        <f>IF(ПРАЙС!$AF$2&lt;&gt;0,'2,1'!D47*(1+ПРАЙС!$AF$2),'2,1'!D47)</f>
        <v>16568.42105263158</v>
      </c>
      <c r="E47" s="553">
        <f>IF(ПРАЙС!$AF$2&lt;&gt;0,'2,1'!E47*(1+ПРАЙС!$AF$2),'2,1'!E47)</f>
        <v>16568.42105263158</v>
      </c>
      <c r="F47" s="553">
        <f>IF(ПРАЙС!$AF$2&lt;&gt;0,'2,1'!F47*(1+ПРАЙС!$AF$2),'2,1'!F47)</f>
        <v>15740</v>
      </c>
    </row>
    <row r="48" spans="1:6" ht="15.75" x14ac:dyDescent="0.5">
      <c r="A48" s="153"/>
      <c r="B48" s="153" t="str">
        <f>'2,1'!B48</f>
        <v>Бетономешалки</v>
      </c>
      <c r="C48" s="552"/>
      <c r="D48" s="552"/>
      <c r="E48" s="552"/>
      <c r="F48" s="552" t="str">
        <f>IF(ПРАЙС!$AF$2&lt;&gt;0,'2,1'!F48*(1+ПРАЙС!$AF$2),'2,1'!F48)</f>
        <v>От 3 ед. в асс.</v>
      </c>
    </row>
    <row r="49" spans="1:6" ht="15" x14ac:dyDescent="0.4">
      <c r="A49" s="168" t="str">
        <f>'2,1'!A49</f>
        <v>CM20130CI</v>
      </c>
      <c r="B49" s="168" t="str">
        <f>'2,1'!B49</f>
        <v>CM20130CI Бетономешалка Sturm! 550Вт, 130л, 35 об/мин, чуг. венец</v>
      </c>
      <c r="C49" s="553">
        <f>IF(ПРАЙС!$AF$2&lt;&gt;0,'2,1'!C49*(1+ПРАЙС!$AF$2),'2,1'!C49)</f>
        <v>14393.351800554019</v>
      </c>
      <c r="D49" s="553">
        <f>IF(ПРАЙС!$AF$2&lt;&gt;0,'2,1'!D49*(1+ПРАЙС!$AF$2),'2,1'!D49)</f>
        <v>13673.684210526317</v>
      </c>
      <c r="E49" s="553">
        <f>IF(ПРАЙС!$AF$2&lt;&gt;0,'2,1'!E49*(1+ПРАЙС!$AF$2),'2,1'!E49)</f>
        <v>13673.684210526317</v>
      </c>
      <c r="F49" s="553">
        <f>IF(ПРАЙС!$AF$2&lt;&gt;0,'2,1'!F49*(1+ПРАЙС!$AF$2),'2,1'!F49)</f>
        <v>12990</v>
      </c>
    </row>
    <row r="50" spans="1:6" ht="15" x14ac:dyDescent="0.4">
      <c r="A50" s="168" t="str">
        <f>'2,1'!A50</f>
        <v>CM20160CI</v>
      </c>
      <c r="B50" s="168" t="str">
        <f>'2,1'!B50</f>
        <v>CM20160CI Бетономешалка Sturm! 900Вт, 160л, 30 об/мин, чуг. венец</v>
      </c>
      <c r="C50" s="553">
        <f>IF(ПРАЙС!$AF$2&lt;&gt;0,'2,1'!C50*(1+ПРАЙС!$AF$2),'2,1'!C50)</f>
        <v>16609.418282548479</v>
      </c>
      <c r="D50" s="553">
        <f>IF(ПРАЙС!$AF$2&lt;&gt;0,'2,1'!D50*(1+ПРАЙС!$AF$2),'2,1'!D50)</f>
        <v>15778.947368421053</v>
      </c>
      <c r="E50" s="553">
        <f>IF(ПРАЙС!$AF$2&lt;&gt;0,'2,1'!E50*(1+ПРАЙС!$AF$2),'2,1'!E50)</f>
        <v>15778.947368421053</v>
      </c>
      <c r="F50" s="553">
        <f>IF(ПРАЙС!$AF$2&lt;&gt;0,'2,1'!F50*(1+ПРАЙС!$AF$2),'2,1'!F50)</f>
        <v>14990</v>
      </c>
    </row>
    <row r="51" spans="1:6" ht="15" x14ac:dyDescent="0.4">
      <c r="A51" s="168" t="str">
        <f>'2,1'!A51</f>
        <v>CM20180CI</v>
      </c>
      <c r="B51" s="168" t="str">
        <f>'2,1'!B51</f>
        <v>CM20180CI Бетономешалка Sturm! 1000Вт, 180л, 30 об/мин, чуг. венец</v>
      </c>
      <c r="C51" s="553">
        <f>IF(ПРАЙС!$AF$2&lt;&gt;0,'2,1'!C51*(1+ПРАЙС!$AF$2),'2,1'!C51)</f>
        <v>17717.451523545711</v>
      </c>
      <c r="D51" s="553">
        <f>IF(ПРАЙС!$AF$2&lt;&gt;0,'2,1'!D51*(1+ПРАЙС!$AF$2),'2,1'!D51)</f>
        <v>16831.578947368424</v>
      </c>
      <c r="E51" s="553">
        <f>IF(ПРАЙС!$AF$2&lt;&gt;0,'2,1'!E51*(1+ПРАЙС!$AF$2),'2,1'!E51)</f>
        <v>16831.578947368424</v>
      </c>
      <c r="F51" s="553">
        <f>IF(ПРАЙС!$AF$2&lt;&gt;0,'2,1'!F51*(1+ПРАЙС!$AF$2),'2,1'!F51)</f>
        <v>15990</v>
      </c>
    </row>
    <row r="52" spans="1:6" ht="15" x14ac:dyDescent="0.4">
      <c r="A52" s="168" t="str">
        <f>'2,1'!A52</f>
        <v>CM20200CI</v>
      </c>
      <c r="B52" s="168" t="str">
        <f>'2,1'!B52</f>
        <v>CM20200CI Бетономешалка Sturm! 1200Вт, 200л, 30 об/мин, чуг. венец</v>
      </c>
      <c r="C52" s="553">
        <f>IF(ПРАЙС!$AF$2&lt;&gt;0,'2,1'!C52*(1+ПРАЙС!$AF$2),'2,1'!C52)</f>
        <v>18825.484764542936</v>
      </c>
      <c r="D52" s="553">
        <f>IF(ПРАЙС!$AF$2&lt;&gt;0,'2,1'!D52*(1+ПРАЙС!$AF$2),'2,1'!D52)</f>
        <v>17884.21052631579</v>
      </c>
      <c r="E52" s="553">
        <f>IF(ПРАЙС!$AF$2&lt;&gt;0,'2,1'!E52*(1+ПРАЙС!$AF$2),'2,1'!E52)</f>
        <v>17884.21052631579</v>
      </c>
      <c r="F52" s="553">
        <f>IF(ПРАЙС!$AF$2&lt;&gt;0,'2,1'!F52*(1+ПРАЙС!$AF$2),'2,1'!F52)</f>
        <v>16990</v>
      </c>
    </row>
    <row r="53" spans="1:6" ht="15" x14ac:dyDescent="0.4">
      <c r="A53" s="168" t="str">
        <f>'2,1'!A53</f>
        <v>CM20260CI</v>
      </c>
      <c r="B53" s="168" t="str">
        <f>'2,1'!B53</f>
        <v>CM20260CI Бетономешалка Sturm! 1400Вт, 260л, 30 об/мин, чуг. венец</v>
      </c>
      <c r="C53" s="553">
        <f>IF(ПРАЙС!$AF$2&lt;&gt;0,'2,1'!C53*(1+ПРАЙС!$AF$2),'2,1'!C53)</f>
        <v>24365.650969529088</v>
      </c>
      <c r="D53" s="553">
        <f>IF(ПРАЙС!$AF$2&lt;&gt;0,'2,1'!D53*(1+ПРАЙС!$AF$2),'2,1'!D53)</f>
        <v>23147.368421052633</v>
      </c>
      <c r="E53" s="553">
        <f>IF(ПРАЙС!$AF$2&lt;&gt;0,'2,1'!E53*(1+ПРАЙС!$AF$2),'2,1'!E53)</f>
        <v>23147.368421052633</v>
      </c>
      <c r="F53" s="553">
        <f>IF(ПРАЙС!$AF$2&lt;&gt;0,'2,1'!F53*(1+ПРАЙС!$AF$2),'2,1'!F53)</f>
        <v>21990</v>
      </c>
    </row>
    <row r="54" spans="1:6" ht="15" x14ac:dyDescent="0.4">
      <c r="A54" s="168" t="str">
        <f>'2,1'!A54</f>
        <v>CM20070RF</v>
      </c>
      <c r="B54" s="168" t="str">
        <f>'2,1'!B54</f>
        <v>CM20070RF Бетономешалка Sturm! 500Вт, 70л, 30 об/мин, РОССИЯ, перфорированный венец</v>
      </c>
      <c r="C54" s="553">
        <f>IF(ПРАЙС!$AF$2&lt;&gt;0,'2,1'!C54*(1+ПРАЙС!$AF$2),'2,1'!C54)</f>
        <v>13392.79778393352</v>
      </c>
      <c r="D54" s="553">
        <f>IF(ПРАЙС!$AF$2&lt;&gt;0,'2,1'!D54*(1+ПРАЙС!$AF$2),'2,1'!D54)</f>
        <v>12723.157894736843</v>
      </c>
      <c r="E54" s="553">
        <f>IF(ПРАЙС!$AF$2&lt;&gt;0,'2,1'!E54*(1+ПРАЙС!$AF$2),'2,1'!E54)</f>
        <v>12723.157894736843</v>
      </c>
      <c r="F54" s="553">
        <f>IF(ПРАЙС!$AF$2&lt;&gt;0,'2,1'!F54*(1+ПРАЙС!$AF$2),'2,1'!F54)</f>
        <v>12087</v>
      </c>
    </row>
    <row r="55" spans="1:6" ht="15" x14ac:dyDescent="0.4">
      <c r="A55" s="168" t="str">
        <f>'2,1'!A55</f>
        <v>CM20130RF</v>
      </c>
      <c r="B55" s="168" t="str">
        <f>'2,1'!B55</f>
        <v>CM20130RF Бетономешалка Sturm! 650Вт, 130л, 30 об/мин, РОССИЯ, чуг. венец</v>
      </c>
      <c r="C55" s="553">
        <f>IF(ПРАЙС!$AF$2&lt;&gt;0,'2,1'!C55*(1+ПРАЙС!$AF$2),'2,1'!C55)</f>
        <v>19484.764542936289</v>
      </c>
      <c r="D55" s="553">
        <f>IF(ПРАЙС!$AF$2&lt;&gt;0,'2,1'!D55*(1+ПРАЙС!$AF$2),'2,1'!D55)</f>
        <v>18510.526315789473</v>
      </c>
      <c r="E55" s="553">
        <f>IF(ПРАЙС!$AF$2&lt;&gt;0,'2,1'!E55*(1+ПРАЙС!$AF$2),'2,1'!E55)</f>
        <v>18510.526315789473</v>
      </c>
      <c r="F55" s="553">
        <f>IF(ПРАЙС!$AF$2&lt;&gt;0,'2,1'!F55*(1+ПРАЙС!$AF$2),'2,1'!F55)</f>
        <v>17585</v>
      </c>
    </row>
    <row r="56" spans="1:6" ht="15" x14ac:dyDescent="0.4">
      <c r="A56" s="168" t="str">
        <f>'2,1'!A56</f>
        <v>CM20160RF</v>
      </c>
      <c r="B56" s="168" t="str">
        <f>'2,1'!B56</f>
        <v>CM20160RF Бетономешалка Sturm! 850Вт, 160л, 30 об/мин, РОССИЯ, чуг. венец</v>
      </c>
      <c r="C56" s="553">
        <f>IF(ПРАЙС!$AF$2&lt;&gt;0,'2,1'!C56*(1+ПРАЙС!$AF$2),'2,1'!C56)</f>
        <v>21063.711911357343</v>
      </c>
      <c r="D56" s="553">
        <f>IF(ПРАЙС!$AF$2&lt;&gt;0,'2,1'!D56*(1+ПРАЙС!$AF$2),'2,1'!D56)</f>
        <v>20010.526315789473</v>
      </c>
      <c r="E56" s="553">
        <f>IF(ПРАЙС!$AF$2&lt;&gt;0,'2,1'!E56*(1+ПРАЙС!$AF$2),'2,1'!E56)</f>
        <v>20010.526315789473</v>
      </c>
      <c r="F56" s="553">
        <f>IF(ПРАЙС!$AF$2&lt;&gt;0,'2,1'!F56*(1+ПРАЙС!$AF$2),'2,1'!F56)</f>
        <v>19010</v>
      </c>
    </row>
    <row r="57" spans="1:6" ht="15" x14ac:dyDescent="0.4">
      <c r="A57" s="168" t="str">
        <f>'2,1'!A57</f>
        <v>CM20180RF</v>
      </c>
      <c r="B57" s="168" t="str">
        <f>'2,1'!B57</f>
        <v>CM20180RF Бетономешалка Sturm! 1000Вт, 180л, 30 об/мин, РОССИЯ, чуг. венец</v>
      </c>
      <c r="C57" s="553">
        <f>IF(ПРАЙС!$AF$2&lt;&gt;0,'2,1'!C57*(1+ПРАЙС!$AF$2),'2,1'!C57)</f>
        <v>22653.739612188365</v>
      </c>
      <c r="D57" s="553">
        <f>IF(ПРАЙС!$AF$2&lt;&gt;0,'2,1'!D57*(1+ПРАЙС!$AF$2),'2,1'!D57)</f>
        <v>21521.052631578947</v>
      </c>
      <c r="E57" s="553">
        <f>IF(ПРАЙС!$AF$2&lt;&gt;0,'2,1'!E57*(1+ПРАЙС!$AF$2),'2,1'!E57)</f>
        <v>21521.052631578947</v>
      </c>
      <c r="F57" s="553">
        <f>IF(ПРАЙС!$AF$2&lt;&gt;0,'2,1'!F57*(1+ПРАЙС!$AF$2),'2,1'!F57)</f>
        <v>20445</v>
      </c>
    </row>
    <row r="58" spans="1:6" ht="15" x14ac:dyDescent="0.4">
      <c r="A58" s="168" t="str">
        <f>'2,1'!A58</f>
        <v>CM20200RF</v>
      </c>
      <c r="B58" s="168" t="str">
        <f>'2,1'!B58</f>
        <v>CM20200RF Бетономешалка Sturm! 1200Вт, 200л, 30 об/мин, РОССИЯ, чуг. венец</v>
      </c>
      <c r="C58" s="553">
        <f>IF(ПРАЙС!$AF$2&lt;&gt;0,'2,1'!C58*(1+ПРАЙС!$AF$2),'2,1'!C58)</f>
        <v>23141.27423822715</v>
      </c>
      <c r="D58" s="553">
        <f>IF(ПРАЙС!$AF$2&lt;&gt;0,'2,1'!D58*(1+ПРАЙС!$AF$2),'2,1'!D58)</f>
        <v>21984.21052631579</v>
      </c>
      <c r="E58" s="553">
        <f>IF(ПРАЙС!$AF$2&lt;&gt;0,'2,1'!E58*(1+ПРАЙС!$AF$2),'2,1'!E58)</f>
        <v>21984.21052631579</v>
      </c>
      <c r="F58" s="553">
        <f>IF(ПРАЙС!$AF$2&lt;&gt;0,'2,1'!F58*(1+ПРАЙС!$AF$2),'2,1'!F58)</f>
        <v>20885</v>
      </c>
    </row>
    <row r="59" spans="1:6" ht="15" x14ac:dyDescent="0.4">
      <c r="A59" s="168" t="str">
        <f>'2,1'!A59</f>
        <v>CM20220RF</v>
      </c>
      <c r="B59" s="168" t="str">
        <f>'2,1'!B59</f>
        <v>CM20220RF Бетономешалка Sturm! 1200Вт, 220л, 30 об/мин, РОССИЯ, чуг. венец</v>
      </c>
      <c r="C59" s="553">
        <f>IF(ПРАЙС!$AF$2&lt;&gt;0,'2,1'!C59*(1+ПРАЙС!$AF$2),'2,1'!C59)</f>
        <v>25577.839335180059</v>
      </c>
      <c r="D59" s="553">
        <f>IF(ПРАЙС!$AF$2&lt;&gt;0,'2,1'!D59*(1+ПРАЙС!$AF$2),'2,1'!D59)</f>
        <v>24298.947368421053</v>
      </c>
      <c r="E59" s="553">
        <f>IF(ПРАЙС!$AF$2&lt;&gt;0,'2,1'!E59*(1+ПРАЙС!$AF$2),'2,1'!E59)</f>
        <v>24298.947368421053</v>
      </c>
      <c r="F59" s="553">
        <f>IF(ПРАЙС!$AF$2&lt;&gt;0,'2,1'!F59*(1+ПРАЙС!$AF$2),'2,1'!F59)</f>
        <v>23084</v>
      </c>
    </row>
    <row r="60" spans="1:6" ht="15.75" x14ac:dyDescent="0.5">
      <c r="A60" s="153"/>
      <c r="B60" s="153" t="str">
        <f>'2,1'!B60</f>
        <v>Бензогенераторы</v>
      </c>
      <c r="C60" s="552"/>
      <c r="D60" s="552"/>
      <c r="E60" s="552"/>
      <c r="F60" s="552" t="str">
        <f>IF(ПРАЙС!$AF$2&lt;&gt;0,'2,1'!F60*(1+ПРАЙС!$AF$2),'2,1'!F60)</f>
        <v>От 3 ед. в асс.</v>
      </c>
    </row>
    <row r="61" spans="1:6" ht="15" x14ac:dyDescent="0.4">
      <c r="A61" s="168" t="str">
        <f>'2,1'!A61</f>
        <v>PG8735N</v>
      </c>
      <c r="B61" s="168" t="str">
        <f>'2,1'!B61</f>
        <v>PG8735N Бензогенератор Sturm!, 3500  ВА, ручн старт, бак 15 л, 42 кг</v>
      </c>
      <c r="C61" s="553">
        <f>IF(ПРАЙС!$AF$2&lt;&gt;0,'2,1'!C61*(1+ПРАЙС!$AF$2),'2,1'!C61)</f>
        <v>18825.484764542936</v>
      </c>
      <c r="D61" s="553">
        <f>IF(ПРАЙС!$AF$2&lt;&gt;0,'2,1'!D61*(1+ПРАЙС!$AF$2),'2,1'!D61)</f>
        <v>17884.21052631579</v>
      </c>
      <c r="E61" s="553">
        <f>IF(ПРАЙС!$AF$2&lt;&gt;0,'2,1'!E61*(1+ПРАЙС!$AF$2),'2,1'!E61)</f>
        <v>17884.21052631579</v>
      </c>
      <c r="F61" s="553">
        <f>IF(ПРАЙС!$AF$2&lt;&gt;0,'2,1'!F61*(1+ПРАЙС!$AF$2),'2,1'!F61)</f>
        <v>16990</v>
      </c>
    </row>
    <row r="62" spans="1:6" ht="15" x14ac:dyDescent="0.4">
      <c r="A62" s="168" t="str">
        <f>'2,1'!A62</f>
        <v>PG8735NE</v>
      </c>
      <c r="B62" s="168" t="str">
        <f>'2,1'!B62</f>
        <v>PG8735NE Бензогенератор Sturm!, 3500  ВА, эл/ручн старт, АКБ, бак 15 л, 44 кг</v>
      </c>
      <c r="C62" s="553">
        <f>IF(ПРАЙС!$AF$2&lt;&gt;0,'2,1'!C62*(1+ПРАЙС!$AF$2),'2,1'!C62)</f>
        <v>22149.58448753463</v>
      </c>
      <c r="D62" s="553">
        <f>IF(ПРАЙС!$AF$2&lt;&gt;0,'2,1'!D62*(1+ПРАЙС!$AF$2),'2,1'!D62)</f>
        <v>21042.105263157897</v>
      </c>
      <c r="E62" s="553">
        <f>IF(ПРАЙС!$AF$2&lt;&gt;0,'2,1'!E62*(1+ПРАЙС!$AF$2),'2,1'!E62)</f>
        <v>21042.105263157897</v>
      </c>
      <c r="F62" s="553">
        <f>IF(ПРАЙС!$AF$2&lt;&gt;0,'2,1'!F62*(1+ПРАЙС!$AF$2),'2,1'!F62)</f>
        <v>19990</v>
      </c>
    </row>
    <row r="63" spans="1:6" ht="15" x14ac:dyDescent="0.4">
      <c r="A63" s="168" t="str">
        <f>'2,1'!A63</f>
        <v>PG8765N</v>
      </c>
      <c r="B63" s="168" t="str">
        <f>'2,1'!B63</f>
        <v>PG8765N Бензогенератор Sturm!, 6500  ВА, ручной старт, бак 25 л, 73 кг</v>
      </c>
      <c r="C63" s="553">
        <f>IF(ПРАЙС!$AF$2&lt;&gt;0,'2,1'!C63*(1+ПРАЙС!$AF$2),'2,1'!C63)</f>
        <v>36554.016620498616</v>
      </c>
      <c r="D63" s="553">
        <f>IF(ПРАЙС!$AF$2&lt;&gt;0,'2,1'!D63*(1+ПРАЙС!$AF$2),'2,1'!D63)</f>
        <v>34726.315789473687</v>
      </c>
      <c r="E63" s="553">
        <f>IF(ПРАЙС!$AF$2&lt;&gt;0,'2,1'!E63*(1+ПРАЙС!$AF$2),'2,1'!E63)</f>
        <v>34726.315789473687</v>
      </c>
      <c r="F63" s="553">
        <f>IF(ПРАЙС!$AF$2&lt;&gt;0,'2,1'!F63*(1+ПРАЙС!$AF$2),'2,1'!F63)</f>
        <v>32990</v>
      </c>
    </row>
    <row r="64" spans="1:6" ht="15" x14ac:dyDescent="0.4">
      <c r="A64" s="168" t="str">
        <f>'2,1'!A64</f>
        <v>PG8765NE</v>
      </c>
      <c r="B64" s="168" t="str">
        <f>'2,1'!B64</f>
        <v>PG8765NE Бензогенератор Sturm!, 6500  ВА, эл/ручн старт, АКБ, колеса, бак 25 л, 76 кг</v>
      </c>
      <c r="C64" s="553">
        <f>IF(ПРАЙС!$AF$2&lt;&gt;0,'2,1'!C64*(1+ПРАЙС!$AF$2),'2,1'!C64)</f>
        <v>43202.216066481997</v>
      </c>
      <c r="D64" s="553">
        <f>IF(ПРАЙС!$AF$2&lt;&gt;0,'2,1'!D64*(1+ПРАЙС!$AF$2),'2,1'!D64)</f>
        <v>41042.105263157893</v>
      </c>
      <c r="E64" s="553">
        <f>IF(ПРАЙС!$AF$2&lt;&gt;0,'2,1'!E64*(1+ПРАЙС!$AF$2),'2,1'!E64)</f>
        <v>41042.105263157893</v>
      </c>
      <c r="F64" s="553">
        <f>IF(ПРАЙС!$AF$2&lt;&gt;0,'2,1'!F64*(1+ПРАЙС!$AF$2),'2,1'!F64)</f>
        <v>38990</v>
      </c>
    </row>
    <row r="65" spans="1:6" ht="15" x14ac:dyDescent="0.4">
      <c r="A65" s="168" t="str">
        <f>'2,1'!A65</f>
        <v>PG8780NE</v>
      </c>
      <c r="B65" s="168" t="str">
        <f>'2,1'!B65</f>
        <v>PG8780NE Бензогенератор Sturm!, 8000  ВА, эл/ручн старт, АКБ, колеса, ручки, бак 25л, 77 кг</v>
      </c>
      <c r="C65" s="553">
        <f>IF(ПРАЙС!$AF$2&lt;&gt;0,'2,1'!C65*(1+ПРАЙС!$AF$2),'2,1'!C65)</f>
        <v>48742.382271468152</v>
      </c>
      <c r="D65" s="553">
        <f>IF(ПРАЙС!$AF$2&lt;&gt;0,'2,1'!D65*(1+ПРАЙС!$AF$2),'2,1'!D65)</f>
        <v>46305.26315789474</v>
      </c>
      <c r="E65" s="553">
        <f>IF(ПРАЙС!$AF$2&lt;&gt;0,'2,1'!E65*(1+ПРАЙС!$AF$2),'2,1'!E65)</f>
        <v>46305.26315789474</v>
      </c>
      <c r="F65" s="553">
        <f>IF(ПРАЙС!$AF$2&lt;&gt;0,'2,1'!F65*(1+ПРАЙС!$AF$2),'2,1'!F65)</f>
        <v>43990</v>
      </c>
    </row>
    <row r="66" spans="1:6" ht="15" x14ac:dyDescent="0.4">
      <c r="A66" s="168" t="str">
        <f>'2,1'!A66</f>
        <v>PG10500E</v>
      </c>
      <c r="B66" s="168" t="str">
        <f>'2,1'!B66</f>
        <v>PG10500E Бензогенератор Sturm!, 11,5 кВА, эл/ручной старт, АКБ, 100кг, бак 25л</v>
      </c>
      <c r="C66" s="553">
        <f>IF(ПРАЙС!$AF$2&lt;&gt;0,'2,1'!C66*(1+ПРАЙС!$AF$2),'2,1'!C66)</f>
        <v>63146.814404432138</v>
      </c>
      <c r="D66" s="553">
        <f>IF(ПРАЙС!$AF$2&lt;&gt;0,'2,1'!D66*(1+ПРАЙС!$AF$2),'2,1'!D66)</f>
        <v>59989.473684210527</v>
      </c>
      <c r="E66" s="553">
        <f>IF(ПРАЙС!$AF$2&lt;&gt;0,'2,1'!E66*(1+ПРАЙС!$AF$2),'2,1'!E66)</f>
        <v>59989.473684210527</v>
      </c>
      <c r="F66" s="553">
        <f>IF(ПРАЙС!$AF$2&lt;&gt;0,'2,1'!F66*(1+ПРАЙС!$AF$2),'2,1'!F66)</f>
        <v>56990</v>
      </c>
    </row>
    <row r="67" spans="1:6" ht="15" x14ac:dyDescent="0.4">
      <c r="A67" s="168" t="str">
        <f>'2,1'!A67</f>
        <v>ЭГС-3200</v>
      </c>
      <c r="B67" s="168" t="str">
        <f>'2,1'!B67</f>
        <v>ЭГС-3200 Бензогенератор СОЮЗ, 3,0 кВт, ручн старт, бак 15 л, 39 кг</v>
      </c>
      <c r="C67" s="553">
        <f>IF(ПРАЙС!$AF$2&lt;&gt;0,'2,1'!C67*(1+ПРАЙС!$AF$2),'2,1'!C67)</f>
        <v>16609.418282548479</v>
      </c>
      <c r="D67" s="553">
        <f>IF(ПРАЙС!$AF$2&lt;&gt;0,'2,1'!D67*(1+ПРАЙС!$AF$2),'2,1'!D67)</f>
        <v>15778.947368421053</v>
      </c>
      <c r="E67" s="553">
        <f>IF(ПРАЙС!$AF$2&lt;&gt;0,'2,1'!E67*(1+ПРАЙС!$AF$2),'2,1'!E67)</f>
        <v>15778.947368421053</v>
      </c>
      <c r="F67" s="553">
        <f>IF(ПРАЙС!$AF$2&lt;&gt;0,'2,1'!F67*(1+ПРАЙС!$AF$2),'2,1'!F67)</f>
        <v>14990</v>
      </c>
    </row>
    <row r="68" spans="1:6" ht="15" x14ac:dyDescent="0.4">
      <c r="A68" s="168" t="str">
        <f>'2,1'!A68</f>
        <v>ЭГС-3200Э</v>
      </c>
      <c r="B68" s="168" t="str">
        <f>'2,1'!B68</f>
        <v>ЭГС-3200Э Бензогенератор СОЮЗ, 3,0 кВт, эл/ручн старт,АКБ, бак 15 л, 43 кг</v>
      </c>
      <c r="C68" s="553">
        <f>IF(ПРАЙС!$AF$2&lt;&gt;0,'2,1'!C68*(1+ПРАЙС!$AF$2),'2,1'!C68)</f>
        <v>19933.518005540169</v>
      </c>
      <c r="D68" s="553">
        <f>IF(ПРАЙС!$AF$2&lt;&gt;0,'2,1'!D68*(1+ПРАЙС!$AF$2),'2,1'!D68)</f>
        <v>18936.84210526316</v>
      </c>
      <c r="E68" s="553">
        <f>IF(ПРАЙС!$AF$2&lt;&gt;0,'2,1'!E68*(1+ПРАЙС!$AF$2),'2,1'!E68)</f>
        <v>18936.84210526316</v>
      </c>
      <c r="F68" s="553">
        <f>IF(ПРАЙС!$AF$2&lt;&gt;0,'2,1'!F68*(1+ПРАЙС!$AF$2),'2,1'!F68)</f>
        <v>17990</v>
      </c>
    </row>
    <row r="69" spans="1:6" ht="15" x14ac:dyDescent="0.4">
      <c r="A69" s="168" t="str">
        <f>'2,1'!A69</f>
        <v>ЭГС-6500</v>
      </c>
      <c r="B69" s="168" t="str">
        <f>'2,1'!B69</f>
        <v>ЭГС-6500 Бензогенератор СОЮЗ, 5,5 кВт, ручн старт, бак 25 л, 65 кг</v>
      </c>
      <c r="C69" s="553">
        <f>IF(ПРАЙС!$AF$2&lt;&gt;0,'2,1'!C69*(1+ПРАЙС!$AF$2),'2,1'!C69)</f>
        <v>33229.916897506926</v>
      </c>
      <c r="D69" s="553">
        <f>IF(ПРАЙС!$AF$2&lt;&gt;0,'2,1'!D69*(1+ПРАЙС!$AF$2),'2,1'!D69)</f>
        <v>31568.42105263158</v>
      </c>
      <c r="E69" s="553">
        <f>IF(ПРАЙС!$AF$2&lt;&gt;0,'2,1'!E69*(1+ПРАЙС!$AF$2),'2,1'!E69)</f>
        <v>31568.42105263158</v>
      </c>
      <c r="F69" s="553">
        <f>IF(ПРАЙС!$AF$2&lt;&gt;0,'2,1'!F69*(1+ПРАЙС!$AF$2),'2,1'!F69)</f>
        <v>29990</v>
      </c>
    </row>
    <row r="70" spans="1:6" ht="15" x14ac:dyDescent="0.4">
      <c r="A70" s="168" t="str">
        <f>'2,1'!A70</f>
        <v>ЭГС-6500Э</v>
      </c>
      <c r="B70" s="168" t="str">
        <f>'2,1'!B70</f>
        <v>ЭГС-6500Э Бензогенератор СОЮЗ, 5,5 кВт, эл/ручн старт, АКБ, бак 25 л, 73,5 кг</v>
      </c>
      <c r="C70" s="553">
        <f>IF(ПРАЙС!$AF$2&lt;&gt;0,'2,1'!C70*(1+ПРАЙС!$AF$2),'2,1'!C70)</f>
        <v>38770.083102493074</v>
      </c>
      <c r="D70" s="553">
        <f>IF(ПРАЙС!$AF$2&lt;&gt;0,'2,1'!D70*(1+ПРАЙС!$AF$2),'2,1'!D70)</f>
        <v>36831.57894736842</v>
      </c>
      <c r="E70" s="553">
        <f>IF(ПРАЙС!$AF$2&lt;&gt;0,'2,1'!E70*(1+ПРАЙС!$AF$2),'2,1'!E70)</f>
        <v>36831.57894736842</v>
      </c>
      <c r="F70" s="553">
        <f>IF(ПРАЙС!$AF$2&lt;&gt;0,'2,1'!F70*(1+ПРАЙС!$AF$2),'2,1'!F70)</f>
        <v>34990</v>
      </c>
    </row>
    <row r="71" spans="1:6" ht="15" x14ac:dyDescent="0.4">
      <c r="A71" s="168" t="str">
        <f>'2,1'!A71</f>
        <v>ЭГС-7500Э</v>
      </c>
      <c r="B71" s="168" t="str">
        <f>'2,1'!B71</f>
        <v>ЭГС-7500Э Бензогенератор СОЮЗ, 6,5 кВт, эл/ручн старт, АКБ, бак 25 л, 82 кг</v>
      </c>
      <c r="C71" s="553">
        <f>IF(ПРАЙС!$AF$2&lt;&gt;0,'2,1'!C71*(1+ПРАЙС!$AF$2),'2,1'!C71)</f>
        <v>44310.249307479229</v>
      </c>
      <c r="D71" s="553">
        <f>IF(ПРАЙС!$AF$2&lt;&gt;0,'2,1'!D71*(1+ПРАЙС!$AF$2),'2,1'!D71)</f>
        <v>42094.736842105267</v>
      </c>
      <c r="E71" s="553">
        <f>IF(ПРАЙС!$AF$2&lt;&gt;0,'2,1'!E71*(1+ПРАЙС!$AF$2),'2,1'!E71)</f>
        <v>42094.736842105267</v>
      </c>
      <c r="F71" s="553">
        <f>IF(ПРАЙС!$AF$2&lt;&gt;0,'2,1'!F71*(1+ПРАЙС!$AF$2),'2,1'!F71)</f>
        <v>39990</v>
      </c>
    </row>
    <row r="72" spans="1:6" ht="15.75" x14ac:dyDescent="0.5">
      <c r="A72" s="153"/>
      <c r="B72" s="153" t="str">
        <f>'2,1'!B72</f>
        <v>Мойки</v>
      </c>
      <c r="C72" s="552"/>
      <c r="D72" s="552"/>
      <c r="E72" s="552"/>
      <c r="F72" s="552" t="str">
        <f>IF(ПРАЙС!$AF$2&lt;&gt;0,'2,1'!F72*(1+ПРАЙС!$AF$2),'2,1'!F72)</f>
        <v>От 3 ед. в асс.</v>
      </c>
    </row>
    <row r="73" spans="1:6" ht="15" x14ac:dyDescent="0.4">
      <c r="A73" s="168" t="str">
        <f>'2,1'!A73</f>
        <v>HPW9230I</v>
      </c>
      <c r="B73" s="168" t="str">
        <f>'2,1'!B73</f>
        <v>HPW9230I Мойка высокого давления асинхронный мотор,3000Вт,195 бар, ШВД-10м,Hanskonner</v>
      </c>
      <c r="C73" s="553">
        <f>IF(ПРАЙС!$AF$2&lt;&gt;0,'2,1'!C73*(1+ПРАЙС!$AF$2),'2,1'!C73)</f>
        <v>17440.443213296399</v>
      </c>
      <c r="D73" s="553">
        <f>IF(ПРАЙС!$AF$2&lt;&gt;0,'2,1'!D73*(1+ПРАЙС!$AF$2),'2,1'!D73)</f>
        <v>16568.42105263158</v>
      </c>
      <c r="E73" s="553">
        <f>IF(ПРАЙС!$AF$2&lt;&gt;0,'2,1'!E73*(1+ПРАЙС!$AF$2),'2,1'!E73)</f>
        <v>16568.42105263158</v>
      </c>
      <c r="F73" s="553">
        <f>IF(ПРАЙС!$AF$2&lt;&gt;0,'2,1'!F73*(1+ПРАЙС!$AF$2),'2,1'!F73)</f>
        <v>15740</v>
      </c>
    </row>
    <row r="74" spans="1:6" ht="15" x14ac:dyDescent="0.4">
      <c r="A74" s="168" t="str">
        <f>'2,1'!A74</f>
        <v>HPW9225</v>
      </c>
      <c r="B74" s="168" t="str">
        <f>'2,1'!B74</f>
        <v>HPW9225 Мойка высокого давления,2500Вт,190 бар, ШВД-7м,Hanskonner</v>
      </c>
      <c r="C74" s="553">
        <f>IF(ПРАЙС!$AF$2&lt;&gt;0,'2,1'!C74*(1+ПРАЙС!$AF$2),'2,1'!C74)</f>
        <v>13950.138504155126</v>
      </c>
      <c r="D74" s="553">
        <f>IF(ПРАЙС!$AF$2&lt;&gt;0,'2,1'!D74*(1+ПРАЙС!$AF$2),'2,1'!D74)</f>
        <v>13252.631578947368</v>
      </c>
      <c r="E74" s="553">
        <f>IF(ПРАЙС!$AF$2&lt;&gt;0,'2,1'!E74*(1+ПРАЙС!$AF$2),'2,1'!E74)</f>
        <v>13252.631578947368</v>
      </c>
      <c r="F74" s="553">
        <f>IF(ПРАЙС!$AF$2&lt;&gt;0,'2,1'!F74*(1+ПРАЙС!$AF$2),'2,1'!F74)</f>
        <v>12590</v>
      </c>
    </row>
    <row r="75" spans="1:6" ht="15" x14ac:dyDescent="0.4">
      <c r="A75" s="168" t="str">
        <f>'2,1'!A75</f>
        <v>HPW9225R</v>
      </c>
      <c r="B75" s="168" t="str">
        <f>'2,1'!B75</f>
        <v>HPW9225R Мойка высокого давления,2500Вт,190 бар, ШВД-10м,барабан для шланга,Hanskonner</v>
      </c>
      <c r="C75" s="553">
        <f>IF(ПРАЙС!$AF$2&lt;&gt;0,'2,1'!C75*(1+ПРАЙС!$AF$2),'2,1'!C75)</f>
        <v>16277.00831024931</v>
      </c>
      <c r="D75" s="553">
        <f>IF(ПРАЙС!$AF$2&lt;&gt;0,'2,1'!D75*(1+ПРАЙС!$AF$2),'2,1'!D75)</f>
        <v>15463.157894736843</v>
      </c>
      <c r="E75" s="553">
        <f>IF(ПРАЙС!$AF$2&lt;&gt;0,'2,1'!E75*(1+ПРАЙС!$AF$2),'2,1'!E75)</f>
        <v>15463.157894736843</v>
      </c>
      <c r="F75" s="553">
        <f>IF(ПРАЙС!$AF$2&lt;&gt;0,'2,1'!F75*(1+ПРАЙС!$AF$2),'2,1'!F75)</f>
        <v>14690</v>
      </c>
    </row>
    <row r="76" spans="1:6" ht="15" x14ac:dyDescent="0.4">
      <c r="A76" s="168" t="str">
        <f>'2,1'!A76</f>
        <v>PW9217</v>
      </c>
      <c r="B76" s="168" t="str">
        <f>'2,1'!B76</f>
        <v>PW9217 Мойка высокого давления Sturm!, электрическая, 1700Вт, 110 Бар, ФУНКЦИЯ ВСАСЫВАНИЯ</v>
      </c>
      <c r="C76" s="553">
        <f>IF(ПРАЙС!$AF$2&lt;&gt;0,'2,1'!C76*(1+ПРАЙС!$AF$2),'2,1'!C76)</f>
        <v>5108.0332409972298</v>
      </c>
      <c r="D76" s="553">
        <f>IF(ПРАЙС!$AF$2&lt;&gt;0,'2,1'!D76*(1+ПРАЙС!$AF$2),'2,1'!D76)</f>
        <v>4852.6315789473683</v>
      </c>
      <c r="E76" s="553">
        <f>IF(ПРАЙС!$AF$2&lt;&gt;0,'2,1'!E76*(1+ПРАЙС!$AF$2),'2,1'!E76)</f>
        <v>4852.6315789473683</v>
      </c>
      <c r="F76" s="553">
        <f>IF(ПРАЙС!$AF$2&lt;&gt;0,'2,1'!F76*(1+ПРАЙС!$AF$2),'2,1'!F76)</f>
        <v>4610</v>
      </c>
    </row>
    <row r="77" spans="1:6" ht="15" x14ac:dyDescent="0.4">
      <c r="A77" s="168" t="str">
        <f>'2,1'!A77</f>
        <v>PW92119</v>
      </c>
      <c r="B77" s="168" t="str">
        <f>'2,1'!B77</f>
        <v>PW92119 Мойка высокого давления Sturm!, 1.8кВт, 130 бар, 360л/ч, ФУНКЦИЯ ВСАСЫВАНИЯ</v>
      </c>
      <c r="C77" s="553">
        <f>IF(ПРАЙС!$AF$2&lt;&gt;0,'2,1'!C77*(1+ПРАЙС!$AF$2),'2,1'!C77)</f>
        <v>6083.1024930747926</v>
      </c>
      <c r="D77" s="553">
        <f>IF(ПРАЙС!$AF$2&lt;&gt;0,'2,1'!D77*(1+ПРАЙС!$AF$2),'2,1'!D77)</f>
        <v>5778.9473684210525</v>
      </c>
      <c r="E77" s="553">
        <f>IF(ПРАЙС!$AF$2&lt;&gt;0,'2,1'!E77*(1+ПРАЙС!$AF$2),'2,1'!E77)</f>
        <v>5778.9473684210525</v>
      </c>
      <c r="F77" s="553">
        <f>IF(ПРАЙС!$AF$2&lt;&gt;0,'2,1'!F77*(1+ПРАЙС!$AF$2),'2,1'!F77)</f>
        <v>5490</v>
      </c>
    </row>
    <row r="78" spans="1:6" ht="15" x14ac:dyDescent="0.4">
      <c r="A78" s="168" t="str">
        <f>'2,1'!A78</f>
        <v>PW9219</v>
      </c>
      <c r="B78" s="168" t="str">
        <f>'2,1'!B78</f>
        <v>PW9219 Мойка высокого давления Sturm!,1900Вт, 135 Бар, ФУНКЦИЯ ВСАСЫВАНИЯ</v>
      </c>
      <c r="C78" s="553">
        <f>IF(ПРАЙС!$AF$2&lt;&gt;0,'2,1'!C78*(1+ПРАЙС!$AF$2),'2,1'!C78)</f>
        <v>6271.4681440443219</v>
      </c>
      <c r="D78" s="553">
        <f>IF(ПРАЙС!$AF$2&lt;&gt;0,'2,1'!D78*(1+ПРАЙС!$AF$2),'2,1'!D78)</f>
        <v>5957.8947368421059</v>
      </c>
      <c r="E78" s="553">
        <f>IF(ПРАЙС!$AF$2&lt;&gt;0,'2,1'!E78*(1+ПРАЙС!$AF$2),'2,1'!E78)</f>
        <v>5957.8947368421059</v>
      </c>
      <c r="F78" s="553">
        <f>IF(ПРАЙС!$AF$2&lt;&gt;0,'2,1'!F78*(1+ПРАЙС!$AF$2),'2,1'!F78)</f>
        <v>5660</v>
      </c>
    </row>
    <row r="79" spans="1:6" ht="15" x14ac:dyDescent="0.4">
      <c r="A79" s="168" t="str">
        <f>'2,1'!A79</f>
        <v>PW9227</v>
      </c>
      <c r="B79" s="168" t="str">
        <f>'2,1'!B79</f>
        <v>PW9227 Мойка высокого давления Sturm!, 2.1кВт, 150 бар, ШВД-5м, ФУНКЦИЯ ВСАСЫВАНИЯ</v>
      </c>
      <c r="C79" s="553">
        <f>IF(ПРАЙС!$AF$2&lt;&gt;0,'2,1'!C79*(1+ПРАЙС!$AF$2),'2,1'!C79)</f>
        <v>8409.972299168976</v>
      </c>
      <c r="D79" s="553">
        <f>IF(ПРАЙС!$AF$2&lt;&gt;0,'2,1'!D79*(1+ПРАЙС!$AF$2),'2,1'!D79)</f>
        <v>7989.4736842105267</v>
      </c>
      <c r="E79" s="553">
        <f>IF(ПРАЙС!$AF$2&lt;&gt;0,'2,1'!E79*(1+ПРАЙС!$AF$2),'2,1'!E79)</f>
        <v>7989.4736842105267</v>
      </c>
      <c r="F79" s="553">
        <f>IF(ПРАЙС!$AF$2&lt;&gt;0,'2,1'!F79*(1+ПРАЙС!$AF$2),'2,1'!F79)</f>
        <v>7590</v>
      </c>
    </row>
    <row r="80" spans="1:6" ht="15" x14ac:dyDescent="0.4">
      <c r="A80" s="168" t="str">
        <f>'2,1'!A80</f>
        <v>PW9223</v>
      </c>
      <c r="B80" s="168" t="str">
        <f>'2,1'!B80</f>
        <v>PW9223 Мойка высокого давления Sturm!,2300Вт, 165 Бар, ФУНКЦИЯ ВСАСЫВАНИЯ, катушка, колеса</v>
      </c>
      <c r="C80" s="553">
        <f>IF(ПРАЙС!$AF$2&lt;&gt;0,'2,1'!C80*(1+ПРАЙС!$AF$2),'2,1'!C80)</f>
        <v>9296.3988919667609</v>
      </c>
      <c r="D80" s="553">
        <f>IF(ПРАЙС!$AF$2&lt;&gt;0,'2,1'!D80*(1+ПРАЙС!$AF$2),'2,1'!D80)</f>
        <v>8831.5789473684217</v>
      </c>
      <c r="E80" s="553">
        <f>IF(ПРАЙС!$AF$2&lt;&gt;0,'2,1'!E80*(1+ПРАЙС!$AF$2),'2,1'!E80)</f>
        <v>8831.5789473684217</v>
      </c>
      <c r="F80" s="553">
        <f>IF(ПРАЙС!$AF$2&lt;&gt;0,'2,1'!F80*(1+ПРАЙС!$AF$2),'2,1'!F80)</f>
        <v>8390</v>
      </c>
    </row>
    <row r="81" spans="1:6" ht="15" x14ac:dyDescent="0.4">
      <c r="A81" s="168" t="str">
        <f>'2,1'!A81</f>
        <v>PW9228</v>
      </c>
      <c r="B81" s="168" t="str">
        <f>'2,1'!B81</f>
        <v>PW9228 Мойка высокого давления Sturm!, 2.3кВт, 160 бар, ШВД-5м, ФУНКЦИЯ ВСАСЫВАНИЯ</v>
      </c>
      <c r="C81" s="553">
        <f>IF(ПРАЙС!$AF$2&lt;&gt;0,'2,1'!C81*(1+ПРАЙС!$AF$2),'2,1'!C81)</f>
        <v>9850.4155124653735</v>
      </c>
      <c r="D81" s="553">
        <f>IF(ПРАЙС!$AF$2&lt;&gt;0,'2,1'!D81*(1+ПРАЙС!$AF$2),'2,1'!D81)</f>
        <v>9357.894736842105</v>
      </c>
      <c r="E81" s="553">
        <f>IF(ПРАЙС!$AF$2&lt;&gt;0,'2,1'!E81*(1+ПРАЙС!$AF$2),'2,1'!E81)</f>
        <v>9357.894736842105</v>
      </c>
      <c r="F81" s="553">
        <f>IF(ПРАЙС!$AF$2&lt;&gt;0,'2,1'!F81*(1+ПРАЙС!$AF$2),'2,1'!F81)</f>
        <v>8890</v>
      </c>
    </row>
    <row r="82" spans="1:6" ht="15" x14ac:dyDescent="0.4">
      <c r="A82" s="168" t="str">
        <f>'2,1'!A82</f>
        <v>PW92123</v>
      </c>
      <c r="B82" s="168" t="str">
        <f>'2,1'!B82</f>
        <v>PW92123 Мойка высокого давления Sturm!, 2.3кВт, 165 бар, ШВД-10м, самовсасыв., катушка, колеса</v>
      </c>
      <c r="C82" s="553">
        <f>IF(ПРАЙС!$AF$2&lt;&gt;0,'2,1'!C82*(1+ПРАЙС!$AF$2),'2,1'!C82)</f>
        <v>10110.803324099723</v>
      </c>
      <c r="D82" s="553">
        <f>IF(ПРАЙС!$AF$2&lt;&gt;0,'2,1'!D82*(1+ПРАЙС!$AF$2),'2,1'!D82)</f>
        <v>9605.2631578947367</v>
      </c>
      <c r="E82" s="553">
        <f>IF(ПРАЙС!$AF$2&lt;&gt;0,'2,1'!E82*(1+ПРАЙС!$AF$2),'2,1'!E82)</f>
        <v>9605.2631578947367</v>
      </c>
      <c r="F82" s="553">
        <f>IF(ПРАЙС!$AF$2&lt;&gt;0,'2,1'!F82*(1+ПРАЙС!$AF$2),'2,1'!F82)</f>
        <v>9125</v>
      </c>
    </row>
    <row r="83" spans="1:6" ht="15" x14ac:dyDescent="0.4">
      <c r="A83" s="168" t="str">
        <f>'2,1'!A83</f>
        <v>PW9220E</v>
      </c>
      <c r="B83" s="168" t="str">
        <f>'2,1'!B83</f>
        <v>PW9220E Мойка высокого давления Sturm!, 1,5-2.1кВт, 80-150 бар, ШВД-7м, самовсасывание, колеса</v>
      </c>
      <c r="C83" s="553">
        <f>IF(ПРАЙС!$AF$2&lt;&gt;0,'2,1'!C83*(1+ПРАЙС!$AF$2),'2,1'!C83)</f>
        <v>10459.833795013852</v>
      </c>
      <c r="D83" s="553">
        <f>IF(ПРАЙС!$AF$2&lt;&gt;0,'2,1'!D83*(1+ПРАЙС!$AF$2),'2,1'!D83)</f>
        <v>9936.8421052631584</v>
      </c>
      <c r="E83" s="553">
        <f>IF(ПРАЙС!$AF$2&lt;&gt;0,'2,1'!E83*(1+ПРАЙС!$AF$2),'2,1'!E83)</f>
        <v>9936.8421052631584</v>
      </c>
      <c r="F83" s="553">
        <f>IF(ПРАЙС!$AF$2&lt;&gt;0,'2,1'!F83*(1+ПРАЙС!$AF$2),'2,1'!F83)</f>
        <v>9440</v>
      </c>
    </row>
    <row r="84" spans="1:6" ht="15" x14ac:dyDescent="0.4">
      <c r="A84" s="168" t="str">
        <f>'2,1'!A84</f>
        <v>PW9229I</v>
      </c>
      <c r="B84" s="168" t="str">
        <f>'2,1'!B84</f>
        <v>PW9229I Мойка высокого давления Sturm!, 2.3кВт, 160 бар, ШВД-5м, катушка, ФУНКЦИЯ ВСАСЫВАНИЯ</v>
      </c>
      <c r="C84" s="553">
        <f>IF(ПРАЙС!$AF$2&lt;&gt;0,'2,1'!C84*(1+ПРАЙС!$AF$2),'2,1'!C84)</f>
        <v>15113.573407202219</v>
      </c>
      <c r="D84" s="553">
        <f>IF(ПРАЙС!$AF$2&lt;&gt;0,'2,1'!D84*(1+ПРАЙС!$AF$2),'2,1'!D84)</f>
        <v>14357.894736842107</v>
      </c>
      <c r="E84" s="553">
        <f>IF(ПРАЙС!$AF$2&lt;&gt;0,'2,1'!E84*(1+ПРАЙС!$AF$2),'2,1'!E84)</f>
        <v>14357.894736842107</v>
      </c>
      <c r="F84" s="553">
        <f>IF(ПРАЙС!$AF$2&lt;&gt;0,'2,1'!F84*(1+ПРАЙС!$AF$2),'2,1'!F84)</f>
        <v>13640</v>
      </c>
    </row>
    <row r="85" spans="1:6" ht="15" x14ac:dyDescent="0.4">
      <c r="A85" s="168" t="str">
        <f>'2,1'!A85</f>
        <v>PW92130I</v>
      </c>
      <c r="B85" s="168" t="str">
        <f>'2,1'!B85</f>
        <v>PW92130I Мойка высокого давления Sturm!, 3.3кВт, 190 бар, асинхронный двиг, ФУНКЦИЯ ВСАСЫВАНИЯ</v>
      </c>
      <c r="C85" s="553">
        <f>IF(ПРАЙС!$AF$2&lt;&gt;0,'2,1'!C85*(1+ПРАЙС!$AF$2),'2,1'!C85)</f>
        <v>22653.739612188365</v>
      </c>
      <c r="D85" s="553">
        <f>IF(ПРАЙС!$AF$2&lt;&gt;0,'2,1'!D85*(1+ПРАЙС!$AF$2),'2,1'!D85)</f>
        <v>21521.052631578947</v>
      </c>
      <c r="E85" s="553">
        <f>IF(ПРАЙС!$AF$2&lt;&gt;0,'2,1'!E85*(1+ПРАЙС!$AF$2),'2,1'!E85)</f>
        <v>21521.052631578947</v>
      </c>
      <c r="F85" s="553">
        <f>IF(ПРАЙС!$AF$2&lt;&gt;0,'2,1'!F85*(1+ПРАЙС!$AF$2),'2,1'!F85)</f>
        <v>20445</v>
      </c>
    </row>
    <row r="86" spans="1:6" ht="15" x14ac:dyDescent="0.4">
      <c r="A86" s="168" t="str">
        <f>'2,1'!A86</f>
        <v>PW92-9905</v>
      </c>
      <c r="B86" s="168" t="str">
        <f>'2,1'!B86</f>
        <v>PW92-9905 Пеногенератор Sturm! 0,5л,регулир подача, Sturm,Karсher,BOSCH</v>
      </c>
      <c r="C86" s="553">
        <f>IF(ПРАЙС!$AF$2&lt;&gt;0,'2,1'!C86*(1+ПРАЙС!$AF$2),'2,1'!C86)</f>
        <v>1161.218836565097</v>
      </c>
      <c r="D86" s="553">
        <f>IF(ПРАЙС!$AF$2&lt;&gt;0,'2,1'!D86*(1+ПРАЙС!$AF$2),'2,1'!D86)</f>
        <v>1103.1578947368421</v>
      </c>
      <c r="E86" s="553">
        <f>IF(ПРАЙС!$AF$2&lt;&gt;0,'2,1'!E86*(1+ПРАЙС!$AF$2),'2,1'!E86)</f>
        <v>1103.1578947368421</v>
      </c>
      <c r="F86" s="553">
        <f>IF(ПРАЙС!$AF$2&lt;&gt;0,'2,1'!F86*(1+ПРАЙС!$AF$2),'2,1'!F86)</f>
        <v>1048</v>
      </c>
    </row>
    <row r="87" spans="1:6" ht="15" x14ac:dyDescent="0.4">
      <c r="A87" s="168" t="str">
        <f>'2,1'!A87</f>
        <v>PW92-9910</v>
      </c>
      <c r="B87" s="168" t="str">
        <f>'2,1'!B87</f>
        <v>PW92-9910 Пеногенератор Sturm! 1л,регулир подача, Sturm,Karсher,BOSCH</v>
      </c>
      <c r="C87" s="553">
        <f>IF(ПРАЙС!$AF$2&lt;&gt;0,'2,1'!C87*(1+ПРАЙС!$AF$2),'2,1'!C87)</f>
        <v>1694.1828254847649</v>
      </c>
      <c r="D87" s="553">
        <f>IF(ПРАЙС!$AF$2&lt;&gt;0,'2,1'!D87*(1+ПРАЙС!$AF$2),'2,1'!D87)</f>
        <v>1609.4736842105265</v>
      </c>
      <c r="E87" s="553">
        <f>IF(ПРАЙС!$AF$2&lt;&gt;0,'2,1'!E87*(1+ПРАЙС!$AF$2),'2,1'!E87)</f>
        <v>1609.4736842105265</v>
      </c>
      <c r="F87" s="553">
        <f>IF(ПРАЙС!$AF$2&lt;&gt;0,'2,1'!F87*(1+ПРАЙС!$AF$2),'2,1'!F87)</f>
        <v>1529</v>
      </c>
    </row>
    <row r="88" spans="1:6" ht="15" x14ac:dyDescent="0.4">
      <c r="A88" s="168" t="str">
        <f>'2,1'!A88</f>
        <v>PW92-991</v>
      </c>
      <c r="B88" s="168" t="str">
        <f>'2,1'!B88</f>
        <v>PW92-991 Пеногенератор Sturm! 1л,регулир подача, ЛАТУННАЯ основа,для моек , Karсher, BOSCH</v>
      </c>
      <c r="C88" s="553">
        <f>IF(ПРАЙС!$AF$2&lt;&gt;0,'2,1'!C88*(1+ПРАЙС!$AF$2),'2,1'!C88)</f>
        <v>2054.2936288088645</v>
      </c>
      <c r="D88" s="553">
        <f>IF(ПРАЙС!$AF$2&lt;&gt;0,'2,1'!D88*(1+ПРАЙС!$AF$2),'2,1'!D88)</f>
        <v>1951.578947368421</v>
      </c>
      <c r="E88" s="553">
        <f>IF(ПРАЙС!$AF$2&lt;&gt;0,'2,1'!E88*(1+ПРАЙС!$AF$2),'2,1'!E88)</f>
        <v>1951.578947368421</v>
      </c>
      <c r="F88" s="553">
        <f>IF(ПРАЙС!$AF$2&lt;&gt;0,'2,1'!F88*(1+ПРАЙС!$AF$2),'2,1'!F88)</f>
        <v>1854</v>
      </c>
    </row>
    <row r="89" spans="1:6" ht="15.75" x14ac:dyDescent="0.5">
      <c r="A89" s="153"/>
      <c r="B89" s="153" t="str">
        <f>'2,1'!B89</f>
        <v>Шланги для воды</v>
      </c>
      <c r="C89" s="552"/>
      <c r="D89" s="552"/>
      <c r="E89" s="552"/>
      <c r="F89" s="552" t="str">
        <f>IF(ПРАЙС!$AF$2&lt;&gt;0,'2,1'!F89*(1+ПРАЙС!$AF$2),'2,1'!F89)</f>
        <v>От 10 ед. в асс.</v>
      </c>
    </row>
    <row r="90" spans="1:6" ht="15" x14ac:dyDescent="0.4">
      <c r="A90" s="168" t="str">
        <f>'2,1'!A90</f>
        <v>3015-15-12-25</v>
      </c>
      <c r="B90" s="168" t="str">
        <f>'2,1'!B90</f>
        <v>3015-15-12-25 Шланг д/воды 1/2" 25м оран+мятн,армир,ПРОЧН.,ЭЛАСТ.,3х сл, без примс Sturm!</v>
      </c>
      <c r="C90" s="553">
        <f>IF(ПРАЙС!$AF$2&lt;&gt;0,'2,1'!C90*(1+ПРАЙС!$AF$2),'2,1'!C90)</f>
        <v>986.14958448753475</v>
      </c>
      <c r="D90" s="553">
        <f>IF(ПРАЙС!$AF$2&lt;&gt;0,'2,1'!D90*(1+ПРАЙС!$AF$2),'2,1'!D90)</f>
        <v>936.84210526315792</v>
      </c>
      <c r="E90" s="553">
        <f>IF(ПРАЙС!$AF$2&lt;&gt;0,'2,1'!E90*(1+ПРАЙС!$AF$2),'2,1'!E90)</f>
        <v>936.84210526315792</v>
      </c>
      <c r="F90" s="553">
        <f>IF(ПРАЙС!$AF$2&lt;&gt;0,'2,1'!F90*(1+ПРАЙС!$AF$2),'2,1'!F90)</f>
        <v>890</v>
      </c>
    </row>
    <row r="91" spans="1:6" ht="15" x14ac:dyDescent="0.4">
      <c r="A91" s="168" t="str">
        <f>'2,1'!A91</f>
        <v>3015-15-12-50</v>
      </c>
      <c r="B91" s="168" t="str">
        <f>'2,1'!B91</f>
        <v>3015-15-12-50 Шланг д/воды 1/2" 50м оран+мятн,армир,ПРОЧН.,ЭЛАСТ.,3х сл, без примес Sturm!</v>
      </c>
      <c r="C91" s="553">
        <f>IF(ПРАЙС!$AF$2&lt;&gt;0,'2,1'!C91*(1+ПРАЙС!$AF$2),'2,1'!C91)</f>
        <v>1983.3795013850417</v>
      </c>
      <c r="D91" s="553">
        <f>IF(ПРАЙС!$AF$2&lt;&gt;0,'2,1'!D91*(1+ПРАЙС!$AF$2),'2,1'!D91)</f>
        <v>1884.2105263157896</v>
      </c>
      <c r="E91" s="553">
        <f>IF(ПРАЙС!$AF$2&lt;&gt;0,'2,1'!E91*(1+ПРАЙС!$AF$2),'2,1'!E91)</f>
        <v>1884.2105263157896</v>
      </c>
      <c r="F91" s="553">
        <f>IF(ПРАЙС!$AF$2&lt;&gt;0,'2,1'!F91*(1+ПРАЙС!$AF$2),'2,1'!F91)</f>
        <v>1790</v>
      </c>
    </row>
    <row r="92" spans="1:6" ht="15" x14ac:dyDescent="0.4">
      <c r="A92" s="168" t="str">
        <f>'2,1'!A92</f>
        <v>3015-15-34-50</v>
      </c>
      <c r="B92" s="168" t="str">
        <f>'2,1'!B92</f>
        <v>3015-15-34-50 Шланг д/воды 3/4" 50м оранж+мятн,УСИЛЕННЫЙ АРМИР. 3 слойн., без примес. Sturm!</v>
      </c>
      <c r="C92" s="553">
        <f>IF(ПРАЙС!$AF$2&lt;&gt;0,'2,1'!C92*(1+ПРАЙС!$AF$2),'2,1'!C92)</f>
        <v>3313.0193905817177</v>
      </c>
      <c r="D92" s="553">
        <f>IF(ПРАЙС!$AF$2&lt;&gt;0,'2,1'!D92*(1+ПРАЙС!$AF$2),'2,1'!D92)</f>
        <v>3147.3684210526317</v>
      </c>
      <c r="E92" s="553">
        <f>IF(ПРАЙС!$AF$2&lt;&gt;0,'2,1'!E92*(1+ПРАЙС!$AF$2),'2,1'!E92)</f>
        <v>3147.3684210526317</v>
      </c>
      <c r="F92" s="553">
        <f>IF(ПРАЙС!$AF$2&lt;&gt;0,'2,1'!F92*(1+ПРАЙС!$AF$2),'2,1'!F92)</f>
        <v>2990</v>
      </c>
    </row>
    <row r="93" spans="1:6" ht="15" x14ac:dyDescent="0.4">
      <c r="A93" s="168" t="str">
        <f>'2,1'!A93</f>
        <v>3015-15-4-12</v>
      </c>
      <c r="B93" s="168" t="str">
        <f>'2,1'!B93</f>
        <v>3015-15-4-12  Шланг д/воды 1/2" 25м, оранж+черн,УСИЛЕННЫЙ АРМИР. 4 слойн., без примес. Sturm!</v>
      </c>
      <c r="C93" s="553">
        <f>IF(ПРАЙС!$AF$2&lt;&gt;0,'2,1'!C93*(1+ПРАЙС!$AF$2),'2,1'!C93)</f>
        <v>1096.9529085872578</v>
      </c>
      <c r="D93" s="553">
        <f>IF(ПРАЙС!$AF$2&lt;&gt;0,'2,1'!D93*(1+ПРАЙС!$AF$2),'2,1'!D93)</f>
        <v>1042.1052631578948</v>
      </c>
      <c r="E93" s="553">
        <f>IF(ПРАЙС!$AF$2&lt;&gt;0,'2,1'!E93*(1+ПРАЙС!$AF$2),'2,1'!E93)</f>
        <v>1042.1052631578948</v>
      </c>
      <c r="F93" s="553">
        <f>IF(ПРАЙС!$AF$2&lt;&gt;0,'2,1'!F93*(1+ПРАЙС!$AF$2),'2,1'!F93)</f>
        <v>990</v>
      </c>
    </row>
    <row r="94" spans="1:6" ht="15" x14ac:dyDescent="0.4">
      <c r="A94" s="168" t="str">
        <f>'2,1'!A94</f>
        <v>3015-15-4-34</v>
      </c>
      <c r="B94" s="168" t="str">
        <f>'2,1'!B94</f>
        <v>3015-15-4-34 Шланг д/воды 3/4" 25м, оранж+черн,УСИЛЕННЫЙ АРМИР. 4 слойн., без примес. Sturm!</v>
      </c>
      <c r="C94" s="553">
        <f>IF(ПРАЙС!$AF$2&lt;&gt;0,'2,1'!C94*(1+ПРАЙС!$AF$2),'2,1'!C94)</f>
        <v>2204.986149584488</v>
      </c>
      <c r="D94" s="553">
        <f>IF(ПРАЙС!$AF$2&lt;&gt;0,'2,1'!D94*(1+ПРАЙС!$AF$2),'2,1'!D94)</f>
        <v>2094.7368421052633</v>
      </c>
      <c r="E94" s="553">
        <f>IF(ПРАЙС!$AF$2&lt;&gt;0,'2,1'!E94*(1+ПРАЙС!$AF$2),'2,1'!E94)</f>
        <v>2094.7368421052633</v>
      </c>
      <c r="F94" s="553">
        <f>IF(ПРАЙС!$AF$2&lt;&gt;0,'2,1'!F94*(1+ПРАЙС!$AF$2),'2,1'!F94)</f>
        <v>1990</v>
      </c>
    </row>
    <row r="95" spans="1:6" ht="15" x14ac:dyDescent="0.4">
      <c r="A95" s="168" t="str">
        <f>'2,1'!A95</f>
        <v>3015-15-4-20</v>
      </c>
      <c r="B95" s="168" t="str">
        <f>'2,1'!B95</f>
        <v>3015-15-4-20 Шланг д/воды 1" 20м,оранж+черн,УСИЛЕННЫЙ АРМИР. 4 слойн., без примес. Sturm!</v>
      </c>
      <c r="C95" s="553">
        <f>IF(ПРАЙС!$AF$2&lt;&gt;0,'2,1'!C95*(1+ПРАЙС!$AF$2),'2,1'!C95)</f>
        <v>2426.5927977839337</v>
      </c>
      <c r="D95" s="553">
        <f>IF(ПРАЙС!$AF$2&lt;&gt;0,'2,1'!D95*(1+ПРАЙС!$AF$2),'2,1'!D95)</f>
        <v>2305.2631578947371</v>
      </c>
      <c r="E95" s="553">
        <f>IF(ПРАЙС!$AF$2&lt;&gt;0,'2,1'!E95*(1+ПРАЙС!$AF$2),'2,1'!E95)</f>
        <v>2305.2631578947371</v>
      </c>
      <c r="F95" s="553">
        <f>IF(ПРАЙС!$AF$2&lt;&gt;0,'2,1'!F95*(1+ПРАЙС!$AF$2),'2,1'!F95)</f>
        <v>2190</v>
      </c>
    </row>
    <row r="96" spans="1:6" ht="15.75" x14ac:dyDescent="0.5">
      <c r="A96" s="153"/>
      <c r="B96" s="153" t="str">
        <f>'2,1'!B96</f>
        <v>Триммеры и кусторезы</v>
      </c>
      <c r="C96" s="552"/>
      <c r="D96" s="552"/>
      <c r="E96" s="552"/>
      <c r="F96" s="552" t="str">
        <f>IF(ПРАЙС!$AF$2&lt;&gt;0,'2,1'!F96*(1+ПРАЙС!$AF$2),'2,1'!F96)</f>
        <v>От 10 ед. в асс.</v>
      </c>
    </row>
    <row r="97" spans="1:6" ht="15.75" x14ac:dyDescent="0.5">
      <c r="A97" s="153"/>
      <c r="B97" s="153" t="str">
        <f>'2,1'!B97</f>
        <v>Аккумуляторные секаторы</v>
      </c>
      <c r="C97" s="552"/>
      <c r="D97" s="552"/>
      <c r="E97" s="552"/>
      <c r="F97" s="552">
        <f>IF(ПРАЙС!$AF$2&lt;&gt;0,'2,1'!F97*(1+ПРАЙС!$AF$2),'2,1'!F97)</f>
        <v>0</v>
      </c>
    </row>
    <row r="98" spans="1:6" ht="15" x14ac:dyDescent="0.4">
      <c r="A98" s="168" t="str">
        <f>'2,1'!A98</f>
        <v>CPS1803BL</v>
      </c>
      <c r="B98" s="168" t="str">
        <f>'2,1'!B98</f>
        <v>CPS1803BL Секатор аккумуляторный б/щ Sturm!,18 В,1BatterySystem,макс. диам. 30 мм, без ЗУ и АКБ</v>
      </c>
      <c r="C98" s="553">
        <f>IF(ПРАЙС!$AF$2&lt;&gt;0,'2,1'!C98*(1+ПРАЙС!$AF$2),'2,1'!C98)</f>
        <v>6193.9058171745164</v>
      </c>
      <c r="D98" s="553">
        <f>IF(ПРАЙС!$AF$2&lt;&gt;0,'2,1'!D98*(1+ПРАЙС!$AF$2),'2,1'!D98)</f>
        <v>5884.21052631579</v>
      </c>
      <c r="E98" s="553">
        <f>IF(ПРАЙС!$AF$2&lt;&gt;0,'2,1'!E98*(1+ПРАЙС!$AF$2),'2,1'!E98)</f>
        <v>5884.21052631579</v>
      </c>
      <c r="F98" s="553">
        <f>IF(ПРАЙС!$AF$2&lt;&gt;0,'2,1'!F98*(1+ПРАЙС!$AF$2),'2,1'!F98)</f>
        <v>5590</v>
      </c>
    </row>
    <row r="99" spans="1:6" ht="15.75" x14ac:dyDescent="0.5">
      <c r="A99" s="153"/>
      <c r="B99" s="153" t="str">
        <f>'2,1'!B99</f>
        <v>Кусторезы аккумуляторные</v>
      </c>
      <c r="C99" s="552"/>
      <c r="D99" s="552"/>
      <c r="E99" s="552"/>
      <c r="F99" s="552">
        <f>IF(ПРАЙС!$AF$2&lt;&gt;0,'2,1'!F99*(1+ПРАЙС!$AF$2),'2,1'!F99)</f>
        <v>0</v>
      </c>
    </row>
    <row r="100" spans="1:6" ht="15" x14ac:dyDescent="0.4">
      <c r="A100" s="168" t="str">
        <f>'2,1'!A100</f>
        <v>CHT36</v>
      </c>
      <c r="B100" s="168" t="str">
        <f>'2,1'!B100</f>
        <v>CHT36  Аккумуляторный кусторез Sturm!, 7,2 В, 1,5 Ач, длина реза 120 мм</v>
      </c>
      <c r="C100" s="553">
        <f>IF(ПРАЙС!$AF$2&lt;&gt;0,'2,1'!C100*(1+ПРАЙС!$AF$2),'2,1'!C100)</f>
        <v>2083.1024930747926</v>
      </c>
      <c r="D100" s="553">
        <f>IF(ПРАЙС!$AF$2&lt;&gt;0,'2,1'!D100*(1+ПРАЙС!$AF$2),'2,1'!D100)</f>
        <v>1978.9473684210527</v>
      </c>
      <c r="E100" s="553">
        <f>IF(ПРАЙС!$AF$2&lt;&gt;0,'2,1'!E100*(1+ПРАЙС!$AF$2),'2,1'!E100)</f>
        <v>1978.9473684210527</v>
      </c>
      <c r="F100" s="553">
        <f>IF(ПРАЙС!$AF$2&lt;&gt;0,'2,1'!F100*(1+ПРАЙС!$AF$2),'2,1'!F100)</f>
        <v>1880</v>
      </c>
    </row>
    <row r="101" spans="1:6" ht="15" x14ac:dyDescent="0.4">
      <c r="A101" s="168" t="str">
        <f>'2,1'!A101</f>
        <v>CHT3601</v>
      </c>
      <c r="B101" s="168" t="str">
        <f>'2,1'!B101</f>
        <v>CHT3601 Аккумуляторный кусторез Sturm!, 7,2 В, 1,5 Ач, длина реза 120 мм, рукоятка, колеса</v>
      </c>
      <c r="C101" s="553">
        <f>IF(ПРАЙС!$AF$2&lt;&gt;0,'2,1'!C101*(1+ПРАЙС!$AF$2),'2,1'!C101)</f>
        <v>2897.5069252077565</v>
      </c>
      <c r="D101" s="553">
        <f>IF(ПРАЙС!$AF$2&lt;&gt;0,'2,1'!D101*(1+ПРАЙС!$AF$2),'2,1'!D101)</f>
        <v>2752.6315789473683</v>
      </c>
      <c r="E101" s="553">
        <f>IF(ПРАЙС!$AF$2&lt;&gt;0,'2,1'!E101*(1+ПРАЙС!$AF$2),'2,1'!E101)</f>
        <v>2752.6315789473683</v>
      </c>
      <c r="F101" s="553">
        <f>IF(ПРАЙС!$AF$2&lt;&gt;0,'2,1'!F101*(1+ПРАЙС!$AF$2),'2,1'!F101)</f>
        <v>2615</v>
      </c>
    </row>
    <row r="102" spans="1:6" ht="15.75" x14ac:dyDescent="0.5">
      <c r="A102" s="153"/>
      <c r="B102" s="153" t="str">
        <f>'2,1'!B102</f>
        <v>Триммеры аккумуляторные</v>
      </c>
      <c r="C102" s="552"/>
      <c r="D102" s="552"/>
      <c r="E102" s="552"/>
      <c r="F102" s="552">
        <f>IF(ПРАЙС!$AF$2&lt;&gt;0,'2,1'!F102*(1+ПРАЙС!$AF$2),'2,1'!F102)</f>
        <v>0</v>
      </c>
    </row>
    <row r="103" spans="1:6" ht="15" x14ac:dyDescent="0.4">
      <c r="A103" s="168" t="str">
        <f>'2,1'!A103</f>
        <v>BT18</v>
      </c>
      <c r="B103" s="168" t="str">
        <f>'2,1'!B103</f>
        <v>BT18 Триммер аккумуляторный бесщеточный Sturm!, 18 В, 1BatterySystem, без ЗУ и АКБ</v>
      </c>
      <c r="C103" s="553">
        <f>IF(ПРАЙС!$AF$2&lt;&gt;0,'2,1'!C103*(1+ПРАЙС!$AF$2),'2,1'!C103)</f>
        <v>2897.5069252077565</v>
      </c>
      <c r="D103" s="553">
        <f>IF(ПРАЙС!$AF$2&lt;&gt;0,'2,1'!D103*(1+ПРАЙС!$AF$2),'2,1'!D103)</f>
        <v>2752.6315789473683</v>
      </c>
      <c r="E103" s="553">
        <f>IF(ПРАЙС!$AF$2&lt;&gt;0,'2,1'!E103*(1+ПРАЙС!$AF$2),'2,1'!E103)</f>
        <v>2752.6315789473683</v>
      </c>
      <c r="F103" s="553">
        <f>IF(ПРАЙС!$AF$2&lt;&gt;0,'2,1'!F103*(1+ПРАЙС!$AF$2),'2,1'!F103)</f>
        <v>2615</v>
      </c>
    </row>
    <row r="104" spans="1:6" ht="15" x14ac:dyDescent="0.4">
      <c r="A104" s="168" t="str">
        <f>'2,1'!A104</f>
        <v>BT36</v>
      </c>
      <c r="B104" s="168" t="str">
        <f>'2,1'!B104</f>
        <v>BT36 Триммер аккумуляторный б/щ Sturm!,36 В,1BatterySystem, нож/леска/ранц ремень, без ЗУ и АКБ</v>
      </c>
      <c r="C104" s="553">
        <f>IF(ПРАЙС!$AF$2&lt;&gt;0,'2,1'!C104*(1+ПРАЙС!$AF$2),'2,1'!C104)</f>
        <v>9296.3988919667609</v>
      </c>
      <c r="D104" s="553">
        <f>IF(ПРАЙС!$AF$2&lt;&gt;0,'2,1'!D104*(1+ПРАЙС!$AF$2),'2,1'!D104)</f>
        <v>8831.5789473684217</v>
      </c>
      <c r="E104" s="553">
        <f>IF(ПРАЙС!$AF$2&lt;&gt;0,'2,1'!E104*(1+ПРАЙС!$AF$2),'2,1'!E104)</f>
        <v>8831.5789473684217</v>
      </c>
      <c r="F104" s="553">
        <f>IF(ПРАЙС!$AF$2&lt;&gt;0,'2,1'!F104*(1+ПРАЙС!$AF$2),'2,1'!F104)</f>
        <v>8390</v>
      </c>
    </row>
    <row r="105" spans="1:6" ht="15.75" x14ac:dyDescent="0.5">
      <c r="A105" s="153"/>
      <c r="B105" s="153" t="str">
        <f>'2,1'!B105</f>
        <v>Триммеры электрические</v>
      </c>
      <c r="C105" s="552"/>
      <c r="D105" s="552"/>
      <c r="E105" s="552"/>
      <c r="F105" s="552">
        <f>IF(ПРАЙС!$AF$2&lt;&gt;0,'2,1'!F105*(1+ПРАЙС!$AF$2),'2,1'!F105)</f>
        <v>0</v>
      </c>
    </row>
    <row r="106" spans="1:6" ht="15" x14ac:dyDescent="0.4">
      <c r="A106" s="168" t="str">
        <f>'2,1'!A106</f>
        <v>GT1800D</v>
      </c>
      <c r="B106" s="168" t="str">
        <f>'2,1'!B106</f>
        <v>GT1800D Электротриммер Sturm!, 1800 Вт, метал. вал, D-образная рукоятка, нож/леска</v>
      </c>
      <c r="C106" s="553">
        <f>IF(ПРАЙС!$AF$2&lt;&gt;0,'2,1'!C106*(1+ПРАЙС!$AF$2),'2,1'!C106)</f>
        <v>5806.0941828254854</v>
      </c>
      <c r="D106" s="553">
        <f>IF(ПРАЙС!$AF$2&lt;&gt;0,'2,1'!D106*(1+ПРАЙС!$AF$2),'2,1'!D106)</f>
        <v>5515.7894736842109</v>
      </c>
      <c r="E106" s="553">
        <f>IF(ПРАЙС!$AF$2&lt;&gt;0,'2,1'!E106*(1+ПРАЙС!$AF$2),'2,1'!E106)</f>
        <v>5515.7894736842109</v>
      </c>
      <c r="F106" s="553">
        <f>IF(ПРАЙС!$AF$2&lt;&gt;0,'2,1'!F106*(1+ПРАЙС!$AF$2),'2,1'!F106)</f>
        <v>5240</v>
      </c>
    </row>
    <row r="107" spans="1:6" ht="15" x14ac:dyDescent="0.4">
      <c r="A107" s="168" t="str">
        <f>'2,1'!A107</f>
        <v>GT1800BS</v>
      </c>
      <c r="B107" s="168" t="str">
        <f>'2,1'!B107</f>
        <v>GT1800BS  Электротриммер Sturm!, 1800 Вт, мет. вал, ассим.рукоятка нижн. двиг, нож/леска/ремень</v>
      </c>
      <c r="C107" s="553">
        <f>IF(ПРАЙС!$AF$2&lt;&gt;0,'2,1'!C107*(1+ПРАЙС!$AF$2),'2,1'!C107)</f>
        <v>6684.7645429362892</v>
      </c>
      <c r="D107" s="553">
        <f>IF(ПРАЙС!$AF$2&lt;&gt;0,'2,1'!D107*(1+ПРАЙС!$AF$2),'2,1'!D107)</f>
        <v>6350.5263157894742</v>
      </c>
      <c r="E107" s="553">
        <f>IF(ПРАЙС!$AF$2&lt;&gt;0,'2,1'!E107*(1+ПРАЙС!$AF$2),'2,1'!E107)</f>
        <v>6350.5263157894742</v>
      </c>
      <c r="F107" s="553">
        <f>IF(ПРАЙС!$AF$2&lt;&gt;0,'2,1'!F107*(1+ПРАЙС!$AF$2),'2,1'!F107)</f>
        <v>6033</v>
      </c>
    </row>
    <row r="108" spans="1:6" ht="15" x14ac:dyDescent="0.4">
      <c r="A108" s="168" t="str">
        <f>'2,1'!A108</f>
        <v>ГКС-3515</v>
      </c>
      <c r="B108" s="168" t="str">
        <f>'2,1'!B108</f>
        <v>ГКС-3515 Электротриммер СОЮЗ, 1500Вт, РУЧКА софт тач, разъемный вал, леска, нож</v>
      </c>
      <c r="C108" s="553">
        <f>IF(ПРАЙС!$AF$2&lt;&gt;0,'2,1'!C108*(1+ПРАЙС!$AF$2),'2,1'!C108)</f>
        <v>4642.6592797783942</v>
      </c>
      <c r="D108" s="553">
        <f>IF(ПРАЙС!$AF$2&lt;&gt;0,'2,1'!D108*(1+ПРАЙС!$AF$2),'2,1'!D108)</f>
        <v>4410.5263157894742</v>
      </c>
      <c r="E108" s="553">
        <f>IF(ПРАЙС!$AF$2&lt;&gt;0,'2,1'!E108*(1+ПРАЙС!$AF$2),'2,1'!E108)</f>
        <v>4410.5263157894742</v>
      </c>
      <c r="F108" s="553">
        <f>IF(ПРАЙС!$AF$2&lt;&gt;0,'2,1'!F108*(1+ПРАЙС!$AF$2),'2,1'!F108)</f>
        <v>4190</v>
      </c>
    </row>
    <row r="109" spans="1:6" ht="15" x14ac:dyDescent="0.4">
      <c r="A109" s="168" t="str">
        <f>'2,1'!A109</f>
        <v>ГКС-3525</v>
      </c>
      <c r="B109" s="168" t="str">
        <f>'2,1'!B109</f>
        <v>ГКС-3525 Электротриммер СОЮЗ, 2500Вт, ВЕЛОСИПЕДНАЯ РУЧКА, разъемный вал, леска, нож</v>
      </c>
      <c r="C109" s="553">
        <f>IF(ПРАЙС!$AF$2&lt;&gt;0,'2,1'!C109*(1+ПРАЙС!$AF$2),'2,1'!C109)</f>
        <v>5224.3767313019398</v>
      </c>
      <c r="D109" s="553">
        <f>IF(ПРАЙС!$AF$2&lt;&gt;0,'2,1'!D109*(1+ПРАЙС!$AF$2),'2,1'!D109)</f>
        <v>4963.1578947368425</v>
      </c>
      <c r="E109" s="553">
        <f>IF(ПРАЙС!$AF$2&lt;&gt;0,'2,1'!E109*(1+ПРАЙС!$AF$2),'2,1'!E109)</f>
        <v>4963.1578947368425</v>
      </c>
      <c r="F109" s="553">
        <f>IF(ПРАЙС!$AF$2&lt;&gt;0,'2,1'!F109*(1+ПРАЙС!$AF$2),'2,1'!F109)</f>
        <v>4715</v>
      </c>
    </row>
    <row r="110" spans="1:6" ht="15.75" x14ac:dyDescent="0.5">
      <c r="A110" s="153"/>
      <c r="B110" s="153" t="str">
        <f>'2,1'!B110</f>
        <v>Триммеры бензиновые</v>
      </c>
      <c r="C110" s="552"/>
      <c r="D110" s="552"/>
      <c r="E110" s="552"/>
      <c r="F110" s="552">
        <f>IF(ПРАЙС!$AF$2&lt;&gt;0,'2,1'!F110*(1+ПРАЙС!$AF$2),'2,1'!F110)</f>
        <v>0</v>
      </c>
    </row>
    <row r="111" spans="1:6" ht="15" x14ac:dyDescent="0.4">
      <c r="A111" s="168" t="str">
        <f>'2,1'!A111</f>
        <v>HBT8926D</v>
      </c>
      <c r="B111" s="168" t="str">
        <f>'2,1'!B111</f>
        <v>HBT8926D Бензотриммер 25,4см3, 850Вт/1,16лс, ВЕЛОСИПЕДНАЯ РУЧКА, ПРАЙМЕР нож/леска, Hanskonner</v>
      </c>
      <c r="C111" s="553">
        <f>IF(ПРАЙС!$AF$2&lt;&gt;0,'2,1'!C111*(1+ПРАЙС!$AF$2),'2,1'!C111)</f>
        <v>9505.8171745152358</v>
      </c>
      <c r="D111" s="553">
        <f>IF(ПРАЙС!$AF$2&lt;&gt;0,'2,1'!D111*(1+ПРАЙС!$AF$2),'2,1'!D111)</f>
        <v>9030.5263157894733</v>
      </c>
      <c r="E111" s="553">
        <f>IF(ПРАЙС!$AF$2&lt;&gt;0,'2,1'!E111*(1+ПРАЙС!$AF$2),'2,1'!E111)</f>
        <v>9030.5263157894733</v>
      </c>
      <c r="F111" s="553">
        <f>IF(ПРАЙС!$AF$2&lt;&gt;0,'2,1'!F111*(1+ПРАЙС!$AF$2),'2,1'!F111)</f>
        <v>8579</v>
      </c>
    </row>
    <row r="112" spans="1:6" ht="15" x14ac:dyDescent="0.4">
      <c r="A112" s="168" t="str">
        <f>'2,1'!A112</f>
        <v>HBT8933D</v>
      </c>
      <c r="B112" s="168" t="str">
        <f>'2,1'!B112</f>
        <v>HBT8933D Бензотриммер 32,6см3, 1кВт/1,36 л.с., ВЕЛОСИП. РУЧКА, ПРАЙМЕР, нож/леска, Hanskonner</v>
      </c>
      <c r="C112" s="553">
        <f>IF(ПРАЙС!$AF$2&lt;&gt;0,'2,1'!C112*(1+ПРАЙС!$AF$2),'2,1'!C112)</f>
        <v>9991.1357340720242</v>
      </c>
      <c r="D112" s="553">
        <f>IF(ПРАЙС!$AF$2&lt;&gt;0,'2,1'!D112*(1+ПРАЙС!$AF$2),'2,1'!D112)</f>
        <v>9491.5789473684217</v>
      </c>
      <c r="E112" s="553">
        <f>IF(ПРАЙС!$AF$2&lt;&gt;0,'2,1'!E112*(1+ПРАЙС!$AF$2),'2,1'!E112)</f>
        <v>9491.5789473684217</v>
      </c>
      <c r="F112" s="553">
        <f>IF(ПРАЙС!$AF$2&lt;&gt;0,'2,1'!F112*(1+ПРАЙС!$AF$2),'2,1'!F112)</f>
        <v>9017</v>
      </c>
    </row>
    <row r="113" spans="1:6" ht="15" x14ac:dyDescent="0.4">
      <c r="A113" s="168" t="str">
        <f>'2,1'!A113</f>
        <v>HBT8942D</v>
      </c>
      <c r="B113" s="168" t="str">
        <f>'2,1'!B113</f>
        <v>HBT8942D Бензотриммер 42.7см3, 1.35кВт/1,8 л.с., ВЕЛОСИП. РУЧКА,ПРАЙМЕР, нож/леска, Hanskonner</v>
      </c>
      <c r="C113" s="553">
        <f>IF(ПРАЙС!$AF$2&lt;&gt;0,'2,1'!C113*(1+ПРАЙС!$AF$2),'2,1'!C113)</f>
        <v>10478.670360110804</v>
      </c>
      <c r="D113" s="553">
        <f>IF(ПРАЙС!$AF$2&lt;&gt;0,'2,1'!D113*(1+ПРАЙС!$AF$2),'2,1'!D113)</f>
        <v>9954.7368421052633</v>
      </c>
      <c r="E113" s="553">
        <f>IF(ПРАЙС!$AF$2&lt;&gt;0,'2,1'!E113*(1+ПРАЙС!$AF$2),'2,1'!E113)</f>
        <v>9954.7368421052633</v>
      </c>
      <c r="F113" s="553">
        <f>IF(ПРАЙС!$AF$2&lt;&gt;0,'2,1'!F113*(1+ПРАЙС!$AF$2),'2,1'!F113)</f>
        <v>9457</v>
      </c>
    </row>
    <row r="114" spans="1:6" ht="15" x14ac:dyDescent="0.4">
      <c r="A114" s="168" t="str">
        <f>'2,1'!A114</f>
        <v>HBT8952D</v>
      </c>
      <c r="B114" s="168" t="str">
        <f>'2,1'!B114</f>
        <v>HBT8952D Бензотриммер Hanskonner,51.7см3,1.5 кВт/2.0л.с.,ВЕЛОСИП. РУЧКА,ПРАЙМЕР нож/леска/фреза</v>
      </c>
      <c r="C114" s="553">
        <f>IF(ПРАЙС!$AF$2&lt;&gt;0,'2,1'!C114*(1+ПРАЙС!$AF$2),'2,1'!C114)</f>
        <v>10966.204986149585</v>
      </c>
      <c r="D114" s="553">
        <f>IF(ПРАЙС!$AF$2&lt;&gt;0,'2,1'!D114*(1+ПРАЙС!$AF$2),'2,1'!D114)</f>
        <v>10417.894736842105</v>
      </c>
      <c r="E114" s="553">
        <f>IF(ПРАЙС!$AF$2&lt;&gt;0,'2,1'!E114*(1+ПРАЙС!$AF$2),'2,1'!E114)</f>
        <v>10417.894736842105</v>
      </c>
      <c r="F114" s="553">
        <f>IF(ПРАЙС!$AF$2&lt;&gt;0,'2,1'!F114*(1+ПРАЙС!$AF$2),'2,1'!F114)</f>
        <v>9897</v>
      </c>
    </row>
    <row r="115" spans="1:6" ht="15" x14ac:dyDescent="0.4">
      <c r="A115" s="168" t="str">
        <f>'2,1'!A115</f>
        <v>BT8942D</v>
      </c>
      <c r="B115" s="168" t="str">
        <f>'2,1'!B115</f>
        <v>BT8942D Бензотриммер 1.25кВт/1.7лс,42.7см3,диск/леска/фреза,ассим.рук,праймер,легк.старт,Sturm!</v>
      </c>
      <c r="C115" s="553">
        <f>IF(ПРАЙС!$AF$2&lt;&gt;0,'2,1'!C115*(1+ПРАЙС!$AF$2),'2,1'!C115)</f>
        <v>8773.4072022160672</v>
      </c>
      <c r="D115" s="553">
        <f>IF(ПРАЙС!$AF$2&lt;&gt;0,'2,1'!D115*(1+ПРАЙС!$AF$2),'2,1'!D115)</f>
        <v>8334.7368421052633</v>
      </c>
      <c r="E115" s="553">
        <f>IF(ПРАЙС!$AF$2&lt;&gt;0,'2,1'!E115*(1+ПРАЙС!$AF$2),'2,1'!E115)</f>
        <v>8334.7368421052633</v>
      </c>
      <c r="F115" s="553">
        <f>IF(ПРАЙС!$AF$2&lt;&gt;0,'2,1'!F115*(1+ПРАЙС!$AF$2),'2,1'!F115)</f>
        <v>7918</v>
      </c>
    </row>
    <row r="116" spans="1:6" ht="15" x14ac:dyDescent="0.4">
      <c r="A116" s="168" t="str">
        <f>'2,1'!A116</f>
        <v>BT8952D</v>
      </c>
      <c r="B116" s="168" t="str">
        <f>'2,1'!B116</f>
        <v>BT8952D Бензотриммер 1.45кВт/2.0лс,51.7см3,нож/леска/фреза,ассим.рук,праймер,легк.старт,Sturm!</v>
      </c>
      <c r="C116" s="553">
        <f>IF(ПРАЙС!$AF$2&lt;&gt;0,'2,1'!C116*(1+ПРАЙС!$AF$2),'2,1'!C116)</f>
        <v>9260.9418282548486</v>
      </c>
      <c r="D116" s="553">
        <f>IF(ПРАЙС!$AF$2&lt;&gt;0,'2,1'!D116*(1+ПРАЙС!$AF$2),'2,1'!D116)</f>
        <v>8797.894736842105</v>
      </c>
      <c r="E116" s="553">
        <f>IF(ПРАЙС!$AF$2&lt;&gt;0,'2,1'!E116*(1+ПРАЙС!$AF$2),'2,1'!E116)</f>
        <v>8797.894736842105</v>
      </c>
      <c r="F116" s="553">
        <f>IF(ПРАЙС!$AF$2&lt;&gt;0,'2,1'!F116*(1+ПРАЙС!$AF$2),'2,1'!F116)</f>
        <v>8358</v>
      </c>
    </row>
    <row r="117" spans="1:6" ht="15" x14ac:dyDescent="0.4">
      <c r="A117" s="168" t="str">
        <f>'2,1'!A117</f>
        <v>BT9126BL</v>
      </c>
      <c r="B117" s="168" t="str">
        <f>'2,1'!B117</f>
        <v>BT9126BL Бензотриммер 26см3, 850Вт/1,15лс, нож/леска, эргоном.рукоятка, ранцевый ремень, Sturm!</v>
      </c>
      <c r="C117" s="553">
        <f>IF(ПРАЙС!$AF$2&lt;&gt;0,'2,1'!C117*(1+ПРАЙС!$AF$2),'2,1'!C117)</f>
        <v>5643.2132963988925</v>
      </c>
      <c r="D117" s="553">
        <f>IF(ПРАЙС!$AF$2&lt;&gt;0,'2,1'!D117*(1+ПРАЙС!$AF$2),'2,1'!D117)</f>
        <v>5361.0526315789475</v>
      </c>
      <c r="E117" s="553">
        <f>IF(ПРАЙС!$AF$2&lt;&gt;0,'2,1'!E117*(1+ПРАЙС!$AF$2),'2,1'!E117)</f>
        <v>5361.0526315789475</v>
      </c>
      <c r="F117" s="553">
        <f>IF(ПРАЙС!$AF$2&lt;&gt;0,'2,1'!F117*(1+ПРАЙС!$AF$2),'2,1'!F117)</f>
        <v>5093</v>
      </c>
    </row>
    <row r="118" spans="1:6" ht="15" x14ac:dyDescent="0.4">
      <c r="A118" s="168" t="str">
        <f>'2,1'!A118</f>
        <v>BT9126S</v>
      </c>
      <c r="B118" s="168" t="str">
        <f>'2,1'!B118</f>
        <v>BT9126S Бензотриммер 26см3, 850Вт/1,15 л.с., нож/леска, разб. штанга, ЛЕГКИЙ СТАРТ, Sturm!</v>
      </c>
      <c r="C118" s="553">
        <f>IF(ПРАЙС!$AF$2&lt;&gt;0,'2,1'!C118*(1+ПРАЙС!$AF$2),'2,1'!C118)</f>
        <v>5643.2132963988925</v>
      </c>
      <c r="D118" s="553">
        <f>IF(ПРАЙС!$AF$2&lt;&gt;0,'2,1'!D118*(1+ПРАЙС!$AF$2),'2,1'!D118)</f>
        <v>5361.0526315789475</v>
      </c>
      <c r="E118" s="553">
        <f>IF(ПРАЙС!$AF$2&lt;&gt;0,'2,1'!E118*(1+ПРАЙС!$AF$2),'2,1'!E118)</f>
        <v>5361.0526315789475</v>
      </c>
      <c r="F118" s="553">
        <f>IF(ПРАЙС!$AF$2&lt;&gt;0,'2,1'!F118*(1+ПРАЙС!$AF$2),'2,1'!F118)</f>
        <v>5093</v>
      </c>
    </row>
    <row r="119" spans="1:6" ht="15" x14ac:dyDescent="0.4">
      <c r="A119" s="168" t="str">
        <f>'2,1'!A119</f>
        <v>BT9133BL</v>
      </c>
      <c r="B119" s="168" t="str">
        <f>'2,1'!B119</f>
        <v>BT9133BL Бензотриммер Sturm!, 33 см3, 1 кВт/1,36 л.с., нож/леска, эргоном рукоятка, ранц ремень</v>
      </c>
      <c r="C119" s="553">
        <f>IF(ПРАЙС!$AF$2&lt;&gt;0,'2,1'!C119*(1+ПРАЙС!$AF$2),'2,1'!C119)</f>
        <v>5689.7506925207754</v>
      </c>
      <c r="D119" s="553">
        <f>IF(ПРАЙС!$AF$2&lt;&gt;0,'2,1'!D119*(1+ПРАЙС!$AF$2),'2,1'!D119)</f>
        <v>5405.2631578947367</v>
      </c>
      <c r="E119" s="553">
        <f>IF(ПРАЙС!$AF$2&lt;&gt;0,'2,1'!E119*(1+ПРАЙС!$AF$2),'2,1'!E119)</f>
        <v>5405.2631578947367</v>
      </c>
      <c r="F119" s="553">
        <f>IF(ПРАЙС!$AF$2&lt;&gt;0,'2,1'!F119*(1+ПРАЙС!$AF$2),'2,1'!F119)</f>
        <v>5135</v>
      </c>
    </row>
    <row r="120" spans="1:6" ht="15" x14ac:dyDescent="0.4">
      <c r="A120" s="168" t="str">
        <f>'2,1'!A120</f>
        <v>BT9133S</v>
      </c>
      <c r="B120" s="168" t="str">
        <f>'2,1'!B120</f>
        <v>BT9133S Бензотриммер Sturm!, 33 см3, 1кВт/1,35 л.с., нож/леска, разборная штанга, ЛЕГКИЙ СТАРТ</v>
      </c>
      <c r="C120" s="553">
        <f>IF(ПРАЙС!$AF$2&lt;&gt;0,'2,1'!C120*(1+ПРАЙС!$AF$2),'2,1'!C120)</f>
        <v>5689.7506925207754</v>
      </c>
      <c r="D120" s="553">
        <f>IF(ПРАЙС!$AF$2&lt;&gt;0,'2,1'!D120*(1+ПРАЙС!$AF$2),'2,1'!D120)</f>
        <v>5405.2631578947367</v>
      </c>
      <c r="E120" s="553">
        <f>IF(ПРАЙС!$AF$2&lt;&gt;0,'2,1'!E120*(1+ПРАЙС!$AF$2),'2,1'!E120)</f>
        <v>5405.2631578947367</v>
      </c>
      <c r="F120" s="553">
        <f>IF(ПРАЙС!$AF$2&lt;&gt;0,'2,1'!F120*(1+ПРАЙС!$AF$2),'2,1'!F120)</f>
        <v>5135</v>
      </c>
    </row>
    <row r="121" spans="1:6" ht="15" x14ac:dyDescent="0.4">
      <c r="A121" s="168" t="str">
        <f>'2,1'!A121</f>
        <v>BT9143BL</v>
      </c>
      <c r="B121" s="168" t="str">
        <f>'2,1'!B121</f>
        <v>BT9143BL Бензотриммер Sturm!,43 см3,1,35 кВт/1,8 л.с., нож/леска, эргоном рукоятка, ранц ремень</v>
      </c>
      <c r="C121" s="553">
        <f>IF(ПРАЙС!$AF$2&lt;&gt;0,'2,1'!C121*(1+ПРАЙС!$AF$2),'2,1'!C121)</f>
        <v>5806.0941828254854</v>
      </c>
      <c r="D121" s="553">
        <f>IF(ПРАЙС!$AF$2&lt;&gt;0,'2,1'!D121*(1+ПРАЙС!$AF$2),'2,1'!D121)</f>
        <v>5515.7894736842109</v>
      </c>
      <c r="E121" s="553">
        <f>IF(ПРАЙС!$AF$2&lt;&gt;0,'2,1'!E121*(1+ПРАЙС!$AF$2),'2,1'!E121)</f>
        <v>5515.7894736842109</v>
      </c>
      <c r="F121" s="553">
        <f>IF(ПРАЙС!$AF$2&lt;&gt;0,'2,1'!F121*(1+ПРАЙС!$AF$2),'2,1'!F121)</f>
        <v>5240</v>
      </c>
    </row>
    <row r="122" spans="1:6" ht="15" x14ac:dyDescent="0.4">
      <c r="A122" s="168" t="str">
        <f>'2,1'!A122</f>
        <v>BT9143S</v>
      </c>
      <c r="B122" s="168" t="str">
        <f>'2,1'!B122</f>
        <v>BT9143S Бензотриммер Sturm!, 43 см3, 1,35 кВт/1,8 л.с., нож/леска, разб. штанга, ЛЕГКИЙ СТАРТ</v>
      </c>
      <c r="C122" s="553">
        <f>IF(ПРАЙС!$AF$2&lt;&gt;0,'2,1'!C122*(1+ПРАЙС!$AF$2),'2,1'!C122)</f>
        <v>5806.0941828254854</v>
      </c>
      <c r="D122" s="553">
        <f>IF(ПРАЙС!$AF$2&lt;&gt;0,'2,1'!D122*(1+ПРАЙС!$AF$2),'2,1'!D122)</f>
        <v>5515.7894736842109</v>
      </c>
      <c r="E122" s="553">
        <f>IF(ПРАЙС!$AF$2&lt;&gt;0,'2,1'!E122*(1+ПРАЙС!$AF$2),'2,1'!E122)</f>
        <v>5515.7894736842109</v>
      </c>
      <c r="F122" s="553">
        <f>IF(ПРАЙС!$AF$2&lt;&gt;0,'2,1'!F122*(1+ПРАЙС!$AF$2),'2,1'!F122)</f>
        <v>5240</v>
      </c>
    </row>
    <row r="123" spans="1:6" ht="15" x14ac:dyDescent="0.4">
      <c r="A123" s="168" t="str">
        <f>'2,1'!A123</f>
        <v>BT9152BL</v>
      </c>
      <c r="B123" s="168" t="str">
        <f>'2,1'!B123</f>
        <v>BT9152BL Бензотриммер Sturm!,52 см3,1,7 кВт/2,3 л.с., нож/леска, эргоном рукоятка, ранц ремень</v>
      </c>
      <c r="C123" s="553">
        <f>IF(ПРАЙС!$AF$2&lt;&gt;0,'2,1'!C123*(1+ПРАЙС!$AF$2),'2,1'!C123)</f>
        <v>6038.7811634349036</v>
      </c>
      <c r="D123" s="553">
        <f>IF(ПРАЙС!$AF$2&lt;&gt;0,'2,1'!D123*(1+ПРАЙС!$AF$2),'2,1'!D123)</f>
        <v>5736.8421052631584</v>
      </c>
      <c r="E123" s="553">
        <f>IF(ПРАЙС!$AF$2&lt;&gt;0,'2,1'!E123*(1+ПРАЙС!$AF$2),'2,1'!E123)</f>
        <v>5736.8421052631584</v>
      </c>
      <c r="F123" s="553">
        <f>IF(ПРАЙС!$AF$2&lt;&gt;0,'2,1'!F123*(1+ПРАЙС!$AF$2),'2,1'!F123)</f>
        <v>5450</v>
      </c>
    </row>
    <row r="124" spans="1:6" ht="15" x14ac:dyDescent="0.4">
      <c r="A124" s="168" t="str">
        <f>'2,1'!A124</f>
        <v>BT9152S</v>
      </c>
      <c r="B124" s="168" t="str">
        <f>'2,1'!B124</f>
        <v>BT9152S Бензотриммер Sturm!, 52 см3, 1,7 кВт/2,3 л.с., нож/леска, разб. штанга, ЛЕГКИЙ СТАРТ</v>
      </c>
      <c r="C124" s="553">
        <f>IF(ПРАЙС!$AF$2&lt;&gt;0,'2,1'!C124*(1+ПРАЙС!$AF$2),'2,1'!C124)</f>
        <v>6038.7811634349036</v>
      </c>
      <c r="D124" s="553">
        <f>IF(ПРАЙС!$AF$2&lt;&gt;0,'2,1'!D124*(1+ПРАЙС!$AF$2),'2,1'!D124)</f>
        <v>5736.8421052631584</v>
      </c>
      <c r="E124" s="553">
        <f>IF(ПРАЙС!$AF$2&lt;&gt;0,'2,1'!E124*(1+ПРАЙС!$AF$2),'2,1'!E124)</f>
        <v>5736.8421052631584</v>
      </c>
      <c r="F124" s="553">
        <f>IF(ПРАЙС!$AF$2&lt;&gt;0,'2,1'!F124*(1+ПРАЙС!$AF$2),'2,1'!F124)</f>
        <v>5450</v>
      </c>
    </row>
    <row r="125" spans="1:6" ht="15" x14ac:dyDescent="0.4">
      <c r="A125" s="168" t="str">
        <f>'2,1'!A125</f>
        <v>BT8952AS</v>
      </c>
      <c r="B125" s="168" t="str">
        <f>'2,1'!B125</f>
        <v>BT8952AS Бензотриммер Sturm! 58см3,4.2кВт/5.7лс,диск/леска/ранц.рем/эрг.рук./ред.сб./легк.ст</v>
      </c>
      <c r="C125" s="553">
        <f>IF(ПРАЙС!$AF$2&lt;&gt;0,'2,1'!C125*(1+ПРАЙС!$AF$2),'2,1'!C125)</f>
        <v>7434.9030470914131</v>
      </c>
      <c r="D125" s="553">
        <f>IF(ПРАЙС!$AF$2&lt;&gt;0,'2,1'!D125*(1+ПРАЙС!$AF$2),'2,1'!D125)</f>
        <v>7063.1578947368425</v>
      </c>
      <c r="E125" s="553">
        <f>IF(ПРАЙС!$AF$2&lt;&gt;0,'2,1'!E125*(1+ПРАЙС!$AF$2),'2,1'!E125)</f>
        <v>7063.1578947368425</v>
      </c>
      <c r="F125" s="553">
        <f>IF(ПРАЙС!$AF$2&lt;&gt;0,'2,1'!F125*(1+ПРАЙС!$AF$2),'2,1'!F125)</f>
        <v>6710</v>
      </c>
    </row>
    <row r="126" spans="1:6" ht="15" x14ac:dyDescent="0.4">
      <c r="A126" s="168" t="str">
        <f>'2,1'!A126</f>
        <v>БТС-9226Л</v>
      </c>
      <c r="B126" s="168" t="str">
        <f>'2,1'!B126</f>
        <v>БТС-9226Л Бензотриммер СОЮЗ 26см3, нож/леска, 1,8кВт/2,4л.с, ЛЕГКИЙ СТАРТ</v>
      </c>
      <c r="C126" s="553">
        <f>IF(ПРАЙС!$AF$2&lt;&gt;0,'2,1'!C126*(1+ПРАЙС!$AF$2),'2,1'!C126)</f>
        <v>4596.1218836565095</v>
      </c>
      <c r="D126" s="553">
        <f>IF(ПРАЙС!$AF$2&lt;&gt;0,'2,1'!D126*(1+ПРАЙС!$AF$2),'2,1'!D126)</f>
        <v>4366.3157894736842</v>
      </c>
      <c r="E126" s="553">
        <f>IF(ПРАЙС!$AF$2&lt;&gt;0,'2,1'!E126*(1+ПРАЙС!$AF$2),'2,1'!E126)</f>
        <v>4366.3157894736842</v>
      </c>
      <c r="F126" s="553">
        <f>IF(ПРАЙС!$AF$2&lt;&gt;0,'2,1'!F126*(1+ПРАЙС!$AF$2),'2,1'!F126)</f>
        <v>4148</v>
      </c>
    </row>
    <row r="127" spans="1:6" ht="15" x14ac:dyDescent="0.4">
      <c r="A127" s="168" t="str">
        <f>'2,1'!A127</f>
        <v>БТС-9233Л</v>
      </c>
      <c r="B127" s="168" t="str">
        <f>'2,1'!B127</f>
        <v>БТС-9233Л Бензотриммер СОЮЗ, 33 см3, нож/леска, 2,4 кВт/2,7 л.с, ЛЕГКИЙ СТАРТ</v>
      </c>
      <c r="C127" s="553">
        <f>IF(ПРАЙС!$AF$2&lt;&gt;0,'2,1'!C127*(1+ПРАЙС!$AF$2),'2,1'!C127)</f>
        <v>4642.6592797783942</v>
      </c>
      <c r="D127" s="553">
        <f>IF(ПРАЙС!$AF$2&lt;&gt;0,'2,1'!D127*(1+ПРАЙС!$AF$2),'2,1'!D127)</f>
        <v>4410.5263157894742</v>
      </c>
      <c r="E127" s="553">
        <f>IF(ПРАЙС!$AF$2&lt;&gt;0,'2,1'!E127*(1+ПРАЙС!$AF$2),'2,1'!E127)</f>
        <v>4410.5263157894742</v>
      </c>
      <c r="F127" s="553">
        <f>IF(ПРАЙС!$AF$2&lt;&gt;0,'2,1'!F127*(1+ПРАЙС!$AF$2),'2,1'!F127)</f>
        <v>4190</v>
      </c>
    </row>
    <row r="128" spans="1:6" ht="15" x14ac:dyDescent="0.4">
      <c r="A128" s="168" t="str">
        <f>'2,1'!A128</f>
        <v>БТС-9243Л</v>
      </c>
      <c r="B128" s="168" t="str">
        <f>'2,1'!B128</f>
        <v>БТС-9243Л Бензотриммер СОЮЗ 43см3, нож/леска, 3кВт/4,0 л.с., ЛЕГКИЙ СТАРТ</v>
      </c>
      <c r="C128" s="553">
        <f>IF(ПРАЙС!$AF$2&lt;&gt;0,'2,1'!C128*(1+ПРАЙС!$AF$2),'2,1'!C128)</f>
        <v>4759.0027700831033</v>
      </c>
      <c r="D128" s="553">
        <f>IF(ПРАЙС!$AF$2&lt;&gt;0,'2,1'!D128*(1+ПРАЙС!$AF$2),'2,1'!D128)</f>
        <v>4521.0526315789475</v>
      </c>
      <c r="E128" s="553">
        <f>IF(ПРАЙС!$AF$2&lt;&gt;0,'2,1'!E128*(1+ПРАЙС!$AF$2),'2,1'!E128)</f>
        <v>4521.0526315789475</v>
      </c>
      <c r="F128" s="553">
        <f>IF(ПРАЙС!$AF$2&lt;&gt;0,'2,1'!F128*(1+ПРАЙС!$AF$2),'2,1'!F128)</f>
        <v>4295</v>
      </c>
    </row>
    <row r="129" spans="1:6" ht="15" x14ac:dyDescent="0.4">
      <c r="A129" s="168" t="str">
        <f>'2,1'!A129</f>
        <v>БТС-9252Л</v>
      </c>
      <c r="B129" s="168" t="str">
        <f>'2,1'!B129</f>
        <v>БТС-9252Л Бензотриммер СОЮЗ, 52см3, нож/леска, 3,5 кВт/4,7 л.с., ЛЕГКИЙ СТАРТ</v>
      </c>
      <c r="C129" s="553">
        <f>IF(ПРАЙС!$AF$2&lt;&gt;0,'2,1'!C129*(1+ПРАЙС!$AF$2),'2,1'!C129)</f>
        <v>4875.3462603878124</v>
      </c>
      <c r="D129" s="553">
        <f>IF(ПРАЙС!$AF$2&lt;&gt;0,'2,1'!D129*(1+ПРАЙС!$AF$2),'2,1'!D129)</f>
        <v>4631.5789473684217</v>
      </c>
      <c r="E129" s="553">
        <f>IF(ПРАЙС!$AF$2&lt;&gt;0,'2,1'!E129*(1+ПРАЙС!$AF$2),'2,1'!E129)</f>
        <v>4631.5789473684217</v>
      </c>
      <c r="F129" s="553">
        <f>IF(ПРАЙС!$AF$2&lt;&gt;0,'2,1'!F129*(1+ПРАЙС!$AF$2),'2,1'!F129)</f>
        <v>4400</v>
      </c>
    </row>
    <row r="130" spans="1:6" ht="15" x14ac:dyDescent="0.4">
      <c r="A130" s="168" t="str">
        <f>'2,1'!A130</f>
        <v>БТС-9256Л</v>
      </c>
      <c r="B130" s="168" t="str">
        <f>'2,1'!B130</f>
        <v>БТС-9256Л Бензотриммер СОЮЗ 56см3, нож/леска, 4кВт/5,4л.с., ЛЕГКИЙ СТАРТ</v>
      </c>
      <c r="C130" s="553">
        <f>IF(ПРАЙС!$AF$2&lt;&gt;0,'2,1'!C130*(1+ПРАЙС!$AF$2),'2,1'!C130)</f>
        <v>4991.6897506925216</v>
      </c>
      <c r="D130" s="553">
        <f>IF(ПРАЙС!$AF$2&lt;&gt;0,'2,1'!D130*(1+ПРАЙС!$AF$2),'2,1'!D130)</f>
        <v>4742.105263157895</v>
      </c>
      <c r="E130" s="553">
        <f>IF(ПРАЙС!$AF$2&lt;&gt;0,'2,1'!E130*(1+ПРАЙС!$AF$2),'2,1'!E130)</f>
        <v>4742.105263157895</v>
      </c>
      <c r="F130" s="553">
        <f>IF(ПРАЙС!$AF$2&lt;&gt;0,'2,1'!F130*(1+ПРАЙС!$AF$2),'2,1'!F130)</f>
        <v>4505</v>
      </c>
    </row>
    <row r="131" spans="1:6" ht="15" x14ac:dyDescent="0.4">
      <c r="A131" s="168" t="str">
        <f>'2,1'!A131</f>
        <v>БТС-9062Л</v>
      </c>
      <c r="B131" s="168" t="str">
        <f>'2,1'!B131</f>
        <v>БТС-9062Л Бензотриммер СОЮЗ, 62 см3, 5 кВт/6,8 л.с. фреза/леска, ранц.рем, бум фильтр</v>
      </c>
      <c r="C131" s="553">
        <f>IF(ПРАЙС!$AF$2&lt;&gt;0,'2,1'!C131*(1+ПРАЙС!$AF$2),'2,1'!C131)</f>
        <v>5806.0941828254854</v>
      </c>
      <c r="D131" s="553">
        <f>IF(ПРАЙС!$AF$2&lt;&gt;0,'2,1'!D131*(1+ПРАЙС!$AF$2),'2,1'!D131)</f>
        <v>5515.7894736842109</v>
      </c>
      <c r="E131" s="553">
        <f>IF(ПРАЙС!$AF$2&lt;&gt;0,'2,1'!E131*(1+ПРАЙС!$AF$2),'2,1'!E131)</f>
        <v>5515.7894736842109</v>
      </c>
      <c r="F131" s="553">
        <f>IF(ПРАЙС!$AF$2&lt;&gt;0,'2,1'!F131*(1+ПРАЙС!$AF$2),'2,1'!F131)</f>
        <v>5240</v>
      </c>
    </row>
    <row r="132" spans="1:6" ht="15.75" x14ac:dyDescent="0.5">
      <c r="A132" s="153"/>
      <c r="B132" s="153" t="str">
        <f>'2,1'!B132</f>
        <v>Бензиновые пилы</v>
      </c>
      <c r="C132" s="552"/>
      <c r="D132" s="552"/>
      <c r="E132" s="552"/>
      <c r="F132" s="552" t="str">
        <f>IF(ПРАЙС!$AF$2&lt;&gt;0,'2,1'!F132*(1+ПРАЙС!$AF$2),'2,1'!F132)</f>
        <v>От 3 ед. в асс.</v>
      </c>
    </row>
    <row r="133" spans="1:6" ht="15" x14ac:dyDescent="0.4">
      <c r="A133" s="168" t="str">
        <f>'2,1'!A133</f>
        <v>HGC1214</v>
      </c>
      <c r="B133" s="168" t="str">
        <f>'2,1'!B133</f>
        <v>HGC1214 Бензопила 1,2кВт/1.63лс, 37,2 см3, шина 14", Hanskonner</v>
      </c>
      <c r="C133" s="553">
        <f>IF(ПРАЙС!$AF$2&lt;&gt;0,'2,1'!C133*(1+ПРАЙС!$AF$2),'2,1'!C133)</f>
        <v>7434.9030470914131</v>
      </c>
      <c r="D133" s="553">
        <f>IF(ПРАЙС!$AF$2&lt;&gt;0,'2,1'!D133*(1+ПРАЙС!$AF$2),'2,1'!D133)</f>
        <v>7063.1578947368425</v>
      </c>
      <c r="E133" s="553">
        <f>IF(ПРАЙС!$AF$2&lt;&gt;0,'2,1'!E133*(1+ПРАЙС!$AF$2),'2,1'!E133)</f>
        <v>7063.1578947368425</v>
      </c>
      <c r="F133" s="553">
        <f>IF(ПРАЙС!$AF$2&lt;&gt;0,'2,1'!F133*(1+ПРАЙС!$AF$2),'2,1'!F133)</f>
        <v>6710</v>
      </c>
    </row>
    <row r="134" spans="1:6" ht="15" x14ac:dyDescent="0.4">
      <c r="A134" s="168" t="str">
        <f>'2,1'!A134</f>
        <v>HGC1416</v>
      </c>
      <c r="B134" s="168" t="str">
        <f>'2,1'!B134</f>
        <v>HGC1416 Бензопила 1,4 кВт/1,9 л.с., 40,1см3, шина 16", Hanskonner</v>
      </c>
      <c r="C134" s="553">
        <f>IF(ПРАЙС!$AF$2&lt;&gt;0,'2,1'!C134*(1+ПРАЙС!$AF$2),'2,1'!C134)</f>
        <v>8132.9639889196678</v>
      </c>
      <c r="D134" s="553">
        <f>IF(ПРАЙС!$AF$2&lt;&gt;0,'2,1'!D134*(1+ПРАЙС!$AF$2),'2,1'!D134)</f>
        <v>7726.3157894736842</v>
      </c>
      <c r="E134" s="553">
        <f>IF(ПРАЙС!$AF$2&lt;&gt;0,'2,1'!E134*(1+ПРАЙС!$AF$2),'2,1'!E134)</f>
        <v>7726.3157894736842</v>
      </c>
      <c r="F134" s="553">
        <f>IF(ПРАЙС!$AF$2&lt;&gt;0,'2,1'!F134*(1+ПРАЙС!$AF$2),'2,1'!F134)</f>
        <v>7340</v>
      </c>
    </row>
    <row r="135" spans="1:6" ht="15" x14ac:dyDescent="0.4">
      <c r="A135" s="168" t="str">
        <f>'2,1'!A135</f>
        <v>HGC1618</v>
      </c>
      <c r="B135" s="168" t="str">
        <f>'2,1'!B135</f>
        <v>HGC1618 Бензопила 1.6 кВт / 2.4 лс, 45 см3, шина 16", Hanskonner</v>
      </c>
      <c r="C135" s="553">
        <f>IF(ПРАЙС!$AF$2&lt;&gt;0,'2,1'!C135*(1+ПРАЙС!$AF$2),'2,1'!C135)</f>
        <v>9296.3988919667609</v>
      </c>
      <c r="D135" s="553">
        <f>IF(ПРАЙС!$AF$2&lt;&gt;0,'2,1'!D135*(1+ПРАЙС!$AF$2),'2,1'!D135)</f>
        <v>8831.5789473684217</v>
      </c>
      <c r="E135" s="553">
        <f>IF(ПРАЙС!$AF$2&lt;&gt;0,'2,1'!E135*(1+ПРАЙС!$AF$2),'2,1'!E135)</f>
        <v>8831.5789473684217</v>
      </c>
      <c r="F135" s="553">
        <f>IF(ПРАЙС!$AF$2&lt;&gt;0,'2,1'!F135*(1+ПРАЙС!$AF$2),'2,1'!F135)</f>
        <v>8390</v>
      </c>
    </row>
    <row r="136" spans="1:6" ht="15" x14ac:dyDescent="0.4">
      <c r="A136" s="168" t="str">
        <f>'2,1'!A136</f>
        <v>HGC2020</v>
      </c>
      <c r="B136" s="168" t="str">
        <f>'2,1'!B136</f>
        <v>HGC2020 Бензопила 2.0 кВт / 2.7 лс, 52 см3, шина 18", Hanskonner</v>
      </c>
      <c r="C136" s="553">
        <f>IF(ПРАЙС!$AF$2&lt;&gt;0,'2,1'!C136*(1+ПРАЙС!$AF$2),'2,1'!C136)</f>
        <v>9761.7728531855973</v>
      </c>
      <c r="D136" s="553">
        <f>IF(ПРАЙС!$AF$2&lt;&gt;0,'2,1'!D136*(1+ПРАЙС!$AF$2),'2,1'!D136)</f>
        <v>9273.6842105263167</v>
      </c>
      <c r="E136" s="553">
        <f>IF(ПРАЙС!$AF$2&lt;&gt;0,'2,1'!E136*(1+ПРАЙС!$AF$2),'2,1'!E136)</f>
        <v>9273.6842105263167</v>
      </c>
      <c r="F136" s="553">
        <f>IF(ПРАЙС!$AF$2&lt;&gt;0,'2,1'!F136*(1+ПРАЙС!$AF$2),'2,1'!F136)</f>
        <v>8810</v>
      </c>
    </row>
    <row r="137" spans="1:6" ht="15" x14ac:dyDescent="0.4">
      <c r="A137" s="168" t="str">
        <f>'2,1'!A137</f>
        <v>HGC2218</v>
      </c>
      <c r="B137" s="168" t="str">
        <f>'2,1'!B137</f>
        <v>HGC2218 Бензопила 2.2кВт/3.0лс, 54 см3, шина 18", Hanskonner</v>
      </c>
      <c r="C137" s="553">
        <f>IF(ПРАЙС!$AF$2&lt;&gt;0,'2,1'!C137*(1+ПРАЙС!$AF$2),'2,1'!C137)</f>
        <v>10459.833795013852</v>
      </c>
      <c r="D137" s="553">
        <f>IF(ПРАЙС!$AF$2&lt;&gt;0,'2,1'!D137*(1+ПРАЙС!$AF$2),'2,1'!D137)</f>
        <v>9936.8421052631584</v>
      </c>
      <c r="E137" s="553">
        <f>IF(ПРАЙС!$AF$2&lt;&gt;0,'2,1'!E137*(1+ПРАЙС!$AF$2),'2,1'!E137)</f>
        <v>9936.8421052631584</v>
      </c>
      <c r="F137" s="553">
        <f>IF(ПРАЙС!$AF$2&lt;&gt;0,'2,1'!F137*(1+ПРАЙС!$AF$2),'2,1'!F137)</f>
        <v>9440</v>
      </c>
    </row>
    <row r="138" spans="1:6" ht="15" x14ac:dyDescent="0.4">
      <c r="A138" s="168" t="str">
        <f>'2,1'!A138</f>
        <v>GC9912</v>
      </c>
      <c r="B138" s="168" t="str">
        <f>'2,1'!B138</f>
        <v>GC9912 Бензопила Sturm!, 1,2 кВт, 305 мм, шаг цепи 3/8", ТОРМОЗ ЦЕПИ, ПРАЙМЕР</v>
      </c>
      <c r="C138" s="553">
        <f>IF(ПРАЙС!$AF$2&lt;&gt;0,'2,1'!C138*(1+ПРАЙС!$AF$2),'2,1'!C138)</f>
        <v>7667.5900277008323</v>
      </c>
      <c r="D138" s="553">
        <f>IF(ПРАЙС!$AF$2&lt;&gt;0,'2,1'!D138*(1+ПРАЙС!$AF$2),'2,1'!D138)</f>
        <v>7284.21052631579</v>
      </c>
      <c r="E138" s="553">
        <f>IF(ПРАЙС!$AF$2&lt;&gt;0,'2,1'!E138*(1+ПРАЙС!$AF$2),'2,1'!E138)</f>
        <v>7284.21052631579</v>
      </c>
      <c r="F138" s="553">
        <f>IF(ПРАЙС!$AF$2&lt;&gt;0,'2,1'!F138*(1+ПРАЙС!$AF$2),'2,1'!F138)</f>
        <v>6920</v>
      </c>
    </row>
    <row r="139" spans="1:6" ht="15" x14ac:dyDescent="0.4">
      <c r="A139" s="168" t="str">
        <f>'2,1'!A139</f>
        <v>GC99372B</v>
      </c>
      <c r="B139" s="168" t="str">
        <f>'2,1'!B139</f>
        <v>GC99372B Бензопила 1,9кВт, 400мм, усовершенствованный легкий старт,тормоз цепи, шаг 3/8",Sturm!</v>
      </c>
      <c r="C139" s="553">
        <f>IF(ПРАЙС!$AF$2&lt;&gt;0,'2,1'!C139*(1+ПРАЙС!$AF$2),'2,1'!C139)</f>
        <v>6387.811634349031</v>
      </c>
      <c r="D139" s="553">
        <f>IF(ПРАЙС!$AF$2&lt;&gt;0,'2,1'!D139*(1+ПРАЙС!$AF$2),'2,1'!D139)</f>
        <v>6068.4210526315792</v>
      </c>
      <c r="E139" s="553">
        <f>IF(ПРАЙС!$AF$2&lt;&gt;0,'2,1'!E139*(1+ПРАЙС!$AF$2),'2,1'!E139)</f>
        <v>6068.4210526315792</v>
      </c>
      <c r="F139" s="553">
        <f>IF(ПРАЙС!$AF$2&lt;&gt;0,'2,1'!F139*(1+ПРАЙС!$AF$2),'2,1'!F139)</f>
        <v>5765</v>
      </c>
    </row>
    <row r="140" spans="1:6" ht="15" x14ac:dyDescent="0.4">
      <c r="A140" s="168" t="str">
        <f>'2,1'!A140</f>
        <v>GC99452B</v>
      </c>
      <c r="B140" s="168" t="str">
        <f>'2,1'!B140</f>
        <v>GC99452B Бензопила Sturm! 2400 Вт, 405 мм, шаг цепи 3/8", ЛЕГКИЙ СТАРТ, ТОРМОЗ ЦЕПИ</v>
      </c>
      <c r="C140" s="553">
        <f>IF(ПРАЙС!$AF$2&lt;&gt;0,'2,1'!C140*(1+ПРАЙС!$AF$2),'2,1'!C140)</f>
        <v>6969.5290858725766</v>
      </c>
      <c r="D140" s="553">
        <f>IF(ПРАЙС!$AF$2&lt;&gt;0,'2,1'!D140*(1+ПРАЙС!$AF$2),'2,1'!D140)</f>
        <v>6621.0526315789475</v>
      </c>
      <c r="E140" s="553">
        <f>IF(ПРАЙС!$AF$2&lt;&gt;0,'2,1'!E140*(1+ПРАЙС!$AF$2),'2,1'!E140)</f>
        <v>6621.0526315789475</v>
      </c>
      <c r="F140" s="553">
        <f>IF(ПРАЙС!$AF$2&lt;&gt;0,'2,1'!F140*(1+ПРАЙС!$AF$2),'2,1'!F140)</f>
        <v>6290</v>
      </c>
    </row>
    <row r="141" spans="1:6" ht="15" x14ac:dyDescent="0.4">
      <c r="A141" s="168" t="str">
        <f>'2,1'!A141</f>
        <v>GC99522B</v>
      </c>
      <c r="B141" s="168" t="str">
        <f>'2,1'!B141</f>
        <v>GC99522B Бензопила Sturm! 2.9кВт, 455мм, шаг цепи 0,325", ЛЕГКИЙ СТАРТ, ТОРМОЗ ЦЕПИ</v>
      </c>
      <c r="C141" s="553">
        <f>IF(ПРАЙС!$AF$2&lt;&gt;0,'2,1'!C141*(1+ПРАЙС!$AF$2),'2,1'!C141)</f>
        <v>7318.559556786704</v>
      </c>
      <c r="D141" s="553">
        <f>IF(ПРАЙС!$AF$2&lt;&gt;0,'2,1'!D141*(1+ПРАЙС!$AF$2),'2,1'!D141)</f>
        <v>6952.6315789473683</v>
      </c>
      <c r="E141" s="553">
        <f>IF(ПРАЙС!$AF$2&lt;&gt;0,'2,1'!E141*(1+ПРАЙС!$AF$2),'2,1'!E141)</f>
        <v>6952.6315789473683</v>
      </c>
      <c r="F141" s="553">
        <f>IF(ПРАЙС!$AF$2&lt;&gt;0,'2,1'!F141*(1+ПРАЙС!$AF$2),'2,1'!F141)</f>
        <v>6605</v>
      </c>
    </row>
    <row r="142" spans="1:6" ht="15" x14ac:dyDescent="0.4">
      <c r="A142" s="168" t="str">
        <f>'2,1'!A142</f>
        <v>ПТС-9937</v>
      </c>
      <c r="B142" s="168" t="str">
        <f>'2,1'!B142</f>
        <v>ПТС-9937 Бензопила 2кВт, шины длина 405мм, цепь 0,325" ЛЕГКИЙ СТАРТ, БУМ. ФИЛЬТР, СОЮЗ</v>
      </c>
      <c r="C142" s="553">
        <f>IF(ПРАЙС!$AF$2&lt;&gt;0,'2,1'!C142*(1+ПРАЙС!$AF$2),'2,1'!C142)</f>
        <v>5340.7202216066489</v>
      </c>
      <c r="D142" s="553">
        <f>IF(ПРАЙС!$AF$2&lt;&gt;0,'2,1'!D142*(1+ПРАЙС!$AF$2),'2,1'!D142)</f>
        <v>5073.6842105263158</v>
      </c>
      <c r="E142" s="553">
        <f>IF(ПРАЙС!$AF$2&lt;&gt;0,'2,1'!E142*(1+ПРАЙС!$AF$2),'2,1'!E142)</f>
        <v>5073.6842105263158</v>
      </c>
      <c r="F142" s="553">
        <f>IF(ПРАЙС!$AF$2&lt;&gt;0,'2,1'!F142*(1+ПРАЙС!$AF$2),'2,1'!F142)</f>
        <v>4820</v>
      </c>
    </row>
    <row r="143" spans="1:6" ht="15" x14ac:dyDescent="0.4">
      <c r="A143" s="168" t="str">
        <f>'2,1'!A143</f>
        <v>ПТС-9945</v>
      </c>
      <c r="B143" s="168" t="str">
        <f>'2,1'!B143</f>
        <v>ПТС-9945 Бензопила 2350Вт, 3.2лс, шина 455мм, цепь 0,325", ЛЕГКИЙ СТАРТ, БУМ. ФИЛЬТР, СОЮЗ</v>
      </c>
      <c r="C143" s="553">
        <f>IF(ПРАЙС!$AF$2&lt;&gt;0,'2,1'!C143*(1+ПРАЙС!$AF$2),'2,1'!C143)</f>
        <v>5573.4072022160672</v>
      </c>
      <c r="D143" s="553">
        <f>IF(ПРАЙС!$AF$2&lt;&gt;0,'2,1'!D143*(1+ПРАЙС!$AF$2),'2,1'!D143)</f>
        <v>5294.7368421052633</v>
      </c>
      <c r="E143" s="553">
        <f>IF(ПРАЙС!$AF$2&lt;&gt;0,'2,1'!E143*(1+ПРАЙС!$AF$2),'2,1'!E143)</f>
        <v>5294.7368421052633</v>
      </c>
      <c r="F143" s="553">
        <f>IF(ПРАЙС!$AF$2&lt;&gt;0,'2,1'!F143*(1+ПРАЙС!$AF$2),'2,1'!F143)</f>
        <v>5030</v>
      </c>
    </row>
    <row r="144" spans="1:6" ht="15" x14ac:dyDescent="0.4">
      <c r="A144" s="168" t="str">
        <f>'2,1'!A144</f>
        <v>ПТС-9952</v>
      </c>
      <c r="B144" s="168" t="str">
        <f>'2,1'!B144</f>
        <v>ПТС-9952 Бензопила 2600Вт, 3.5лс, шина 50см, цепь 0,325", ЛЕГКИЙ СТАРТ, БУМ. ФИЛЬТР, СОЮЗ</v>
      </c>
      <c r="C144" s="553">
        <f>IF(ПРАЙС!$AF$2&lt;&gt;0,'2,1'!C144*(1+ПРАЙС!$AF$2),'2,1'!C144)</f>
        <v>5806.0941828254854</v>
      </c>
      <c r="D144" s="553">
        <f>IF(ПРАЙС!$AF$2&lt;&gt;0,'2,1'!D144*(1+ПРАЙС!$AF$2),'2,1'!D144)</f>
        <v>5515.7894736842109</v>
      </c>
      <c r="E144" s="553">
        <f>IF(ПРАЙС!$AF$2&lt;&gt;0,'2,1'!E144*(1+ПРАЙС!$AF$2),'2,1'!E144)</f>
        <v>5515.7894736842109</v>
      </c>
      <c r="F144" s="553">
        <f>IF(ПРАЙС!$AF$2&lt;&gt;0,'2,1'!F144*(1+ПРАЙС!$AF$2),'2,1'!F144)</f>
        <v>5240</v>
      </c>
    </row>
    <row r="145" spans="1:6" ht="15" x14ac:dyDescent="0.4">
      <c r="A145" s="168" t="str">
        <f>'2,1'!A145</f>
        <v>ПТС-99371</v>
      </c>
      <c r="B145" s="168" t="str">
        <f>'2,1'!B145</f>
        <v>ПТС-99371 Бензопила 2кВт, шины длина 405мм, ЛЕГКИЙ СТАРТ, ТОРМОЗ ЦЕПИ, шаг цепи 0,325", СОЮЗ</v>
      </c>
      <c r="C145" s="553">
        <f>IF(ПРАЙС!$AF$2&lt;&gt;0,'2,1'!C145*(1+ПРАЙС!$AF$2),'2,1'!C145)</f>
        <v>4991.6897506925216</v>
      </c>
      <c r="D145" s="553">
        <f>IF(ПРАЙС!$AF$2&lt;&gt;0,'2,1'!D145*(1+ПРАЙС!$AF$2),'2,1'!D145)</f>
        <v>4742.105263157895</v>
      </c>
      <c r="E145" s="553">
        <f>IF(ПРАЙС!$AF$2&lt;&gt;0,'2,1'!E145*(1+ПРАЙС!$AF$2),'2,1'!E145)</f>
        <v>4742.105263157895</v>
      </c>
      <c r="F145" s="553">
        <f>IF(ПРАЙС!$AF$2&lt;&gt;0,'2,1'!F145*(1+ПРАЙС!$AF$2),'2,1'!F145)</f>
        <v>4505</v>
      </c>
    </row>
    <row r="146" spans="1:6" ht="15" x14ac:dyDescent="0.4">
      <c r="A146" s="168" t="str">
        <f>'2,1'!A146</f>
        <v>ПТС-99452Т</v>
      </c>
      <c r="B146" s="168" t="str">
        <f>'2,1'!B146</f>
        <v>ПТС-99452Т Бензопила 2350Вт, 3.2лс, шина 455мм, цепь 0,325", ЛЕГКИЙ СТАРТ, тормоз цепи, СОЮЗ</v>
      </c>
      <c r="C146" s="553">
        <f>IF(ПРАЙС!$AF$2&lt;&gt;0,'2,1'!C146*(1+ПРАЙС!$AF$2),'2,1'!C146)</f>
        <v>5224.3767313019398</v>
      </c>
      <c r="D146" s="553">
        <f>IF(ПРАЙС!$AF$2&lt;&gt;0,'2,1'!D146*(1+ПРАЙС!$AF$2),'2,1'!D146)</f>
        <v>4963.1578947368425</v>
      </c>
      <c r="E146" s="553">
        <f>IF(ПРАЙС!$AF$2&lt;&gt;0,'2,1'!E146*(1+ПРАЙС!$AF$2),'2,1'!E146)</f>
        <v>4963.1578947368425</v>
      </c>
      <c r="F146" s="553">
        <f>IF(ПРАЙС!$AF$2&lt;&gt;0,'2,1'!F146*(1+ПРАЙС!$AF$2),'2,1'!F146)</f>
        <v>4715</v>
      </c>
    </row>
    <row r="147" spans="1:6" ht="15" x14ac:dyDescent="0.4">
      <c r="A147" s="168" t="str">
        <f>'2,1'!A147</f>
        <v>ПТС-99520Т</v>
      </c>
      <c r="B147" s="168" t="str">
        <f>'2,1'!B147</f>
        <v>ПТС-99520Т Бензопила 2600Вт, 3.5лс, шина 50см, цепь 0,325", ЛЕГКИЙ СТАРТ, тормоз цепи, СОЮЗ</v>
      </c>
      <c r="C147" s="553">
        <f>IF(ПРАЙС!$AF$2&lt;&gt;0,'2,1'!C147*(1+ПРАЙС!$AF$2),'2,1'!C147)</f>
        <v>5340.7202216066489</v>
      </c>
      <c r="D147" s="553">
        <f>IF(ПРАЙС!$AF$2&lt;&gt;0,'2,1'!D147*(1+ПРАЙС!$AF$2),'2,1'!D147)</f>
        <v>5073.6842105263158</v>
      </c>
      <c r="E147" s="553">
        <f>IF(ПРАЙС!$AF$2&lt;&gt;0,'2,1'!E147*(1+ПРАЙС!$AF$2),'2,1'!E147)</f>
        <v>5073.6842105263158</v>
      </c>
      <c r="F147" s="553">
        <f>IF(ПРАЙС!$AF$2&lt;&gt;0,'2,1'!F147*(1+ПРАЙС!$AF$2),'2,1'!F147)</f>
        <v>4820</v>
      </c>
    </row>
    <row r="148" spans="1:6" ht="15.75" x14ac:dyDescent="0.5">
      <c r="A148" s="153"/>
      <c r="B148" s="153" t="str">
        <f>'2,1'!B148</f>
        <v>Компрессоры воздушные</v>
      </c>
      <c r="C148" s="552"/>
      <c r="D148" s="552"/>
      <c r="E148" s="552"/>
      <c r="F148" s="552" t="str">
        <f>IF(ПРАЙС!$AF$2&lt;&gt;0,'2,1'!F148*(1+ПРАЙС!$AF$2),'2,1'!F148)</f>
        <v>От 3 ед. в асс.</v>
      </c>
    </row>
    <row r="149" spans="1:6" ht="15.75" x14ac:dyDescent="0.5">
      <c r="A149" s="153"/>
      <c r="B149" s="153" t="str">
        <f>'2,1'!B149</f>
        <v>Компрессоры масляные</v>
      </c>
      <c r="C149" s="552"/>
      <c r="D149" s="552"/>
      <c r="E149" s="552"/>
      <c r="F149" s="552">
        <f>IF(ПРАЙС!$AF$2&lt;&gt;0,'2,1'!F149*(1+ПРАЙС!$AF$2),'2,1'!F149)</f>
        <v>0</v>
      </c>
    </row>
    <row r="150" spans="1:6" ht="15" x14ac:dyDescent="0.4">
      <c r="A150" s="168" t="str">
        <f>'2,1'!A150</f>
        <v>AC931031</v>
      </c>
      <c r="B150" s="168" t="str">
        <f>'2,1'!B150</f>
        <v>AC931031 Воздушный компрессор Sturm!, 2400 Вт, 100 л, 370 л/мин, 8 бар, 1100 об/мин, ремень</v>
      </c>
      <c r="C150" s="553">
        <f>IF(ПРАЙС!$AF$2&lt;&gt;0,'2,1'!C150*(1+ПРАЙС!$AF$2),'2,1'!C150)</f>
        <v>35813.850415512476</v>
      </c>
      <c r="D150" s="553">
        <f>IF(ПРАЙС!$AF$2&lt;&gt;0,'2,1'!D150*(1+ПРАЙС!$AF$2),'2,1'!D150)</f>
        <v>34023.157894736847</v>
      </c>
      <c r="E150" s="553">
        <f>IF(ПРАЙС!$AF$2&lt;&gt;0,'2,1'!E150*(1+ПРАЙС!$AF$2),'2,1'!E150)</f>
        <v>34023.157894736847</v>
      </c>
      <c r="F150" s="553">
        <f>IF(ПРАЙС!$AF$2&lt;&gt;0,'2,1'!F150*(1+ПРАЙС!$AF$2),'2,1'!F150)</f>
        <v>32322</v>
      </c>
    </row>
    <row r="151" spans="1:6" ht="15" x14ac:dyDescent="0.4">
      <c r="A151" s="168" t="str">
        <f>'2,1'!A151</f>
        <v>AC93104</v>
      </c>
      <c r="B151" s="168" t="str">
        <f>'2,1'!B151</f>
        <v>AC93104 Воздушный компрессор Sturm!, 2400 Вт, 100л, 410л/мин, 8бар, 2850 об/мин, предохр. клапа</v>
      </c>
      <c r="C151" s="553">
        <f>IF(ПРАЙС!$AF$2&lt;&gt;0,'2,1'!C151*(1+ПРАЙС!$AF$2),'2,1'!C151)</f>
        <v>28745.70637119114</v>
      </c>
      <c r="D151" s="553">
        <f>IF(ПРАЙС!$AF$2&lt;&gt;0,'2,1'!D151*(1+ПРАЙС!$AF$2),'2,1'!D151)</f>
        <v>27308.42105263158</v>
      </c>
      <c r="E151" s="553">
        <f>IF(ПРАЙС!$AF$2&lt;&gt;0,'2,1'!E151*(1+ПРАЙС!$AF$2),'2,1'!E151)</f>
        <v>27308.42105263158</v>
      </c>
      <c r="F151" s="553">
        <f>IF(ПРАЙС!$AF$2&lt;&gt;0,'2,1'!F151*(1+ПРАЙС!$AF$2),'2,1'!F151)</f>
        <v>25943</v>
      </c>
    </row>
    <row r="152" spans="1:6" ht="15" x14ac:dyDescent="0.4">
      <c r="A152" s="168" t="str">
        <f>'2,1'!A152</f>
        <v>AC9323</v>
      </c>
      <c r="B152" s="168" t="str">
        <f>'2,1'!B152</f>
        <v>AC9323 Воздушный компрессор Sturm!, 2400 Вт, 50л, 410л/мин, 8бар, 2850 об/мин, предохр. клапан</v>
      </c>
      <c r="C152" s="553">
        <f>IF(ПРАЙС!$AF$2&lt;&gt;0,'2,1'!C152*(1+ПРАЙС!$AF$2),'2,1'!C152)</f>
        <v>22409.972299168978</v>
      </c>
      <c r="D152" s="553">
        <f>IF(ПРАЙС!$AF$2&lt;&gt;0,'2,1'!D152*(1+ПРАЙС!$AF$2),'2,1'!D152)</f>
        <v>21289.473684210527</v>
      </c>
      <c r="E152" s="553">
        <f>IF(ПРАЙС!$AF$2&lt;&gt;0,'2,1'!E152*(1+ПРАЙС!$AF$2),'2,1'!E152)</f>
        <v>21289.473684210527</v>
      </c>
      <c r="F152" s="553">
        <f>IF(ПРАЙС!$AF$2&lt;&gt;0,'2,1'!F152*(1+ПРАЙС!$AF$2),'2,1'!F152)</f>
        <v>20225</v>
      </c>
    </row>
    <row r="153" spans="1:6" ht="15" x14ac:dyDescent="0.4">
      <c r="A153" s="168" t="str">
        <f>'2,1'!A153</f>
        <v>AC93124P</v>
      </c>
      <c r="B153" s="168" t="str">
        <f>'2,1'!B153</f>
        <v>AC93124P Воздушный компрессор Sturm!, 2000 Вт, 24л, 320л/мин, 8бар, 2850об/мин Professional</v>
      </c>
      <c r="C153" s="553">
        <f>IF(ПРАЙС!$AF$2&lt;&gt;0,'2,1'!C153*(1+ПРАЙС!$AF$2),'2,1'!C153)</f>
        <v>11623.268698060943</v>
      </c>
      <c r="D153" s="553">
        <f>IF(ПРАЙС!$AF$2&lt;&gt;0,'2,1'!D153*(1+ПРАЙС!$AF$2),'2,1'!D153)</f>
        <v>11042.105263157895</v>
      </c>
      <c r="E153" s="553">
        <f>IF(ПРАЙС!$AF$2&lt;&gt;0,'2,1'!E153*(1+ПРАЙС!$AF$2),'2,1'!E153)</f>
        <v>11042.105263157895</v>
      </c>
      <c r="F153" s="553">
        <f>IF(ПРАЙС!$AF$2&lt;&gt;0,'2,1'!F153*(1+ПРАЙС!$AF$2),'2,1'!F153)</f>
        <v>10490</v>
      </c>
    </row>
    <row r="154" spans="1:6" ht="15" x14ac:dyDescent="0.4">
      <c r="A154" s="168" t="str">
        <f>'2,1'!A154</f>
        <v>AC93150P</v>
      </c>
      <c r="B154" s="168" t="str">
        <f>'2,1'!B154</f>
        <v>AC93150P Воздушный компрессор Sturm!, 2000 Вт, 50л, 340л/мин, 8бар, 2850об/мин Professional</v>
      </c>
      <c r="C154" s="553">
        <f>IF(ПРАЙС!$AF$2&lt;&gt;0,'2,1'!C154*(1+ПРАЙС!$AF$2),'2,1'!C154)</f>
        <v>13950.138504155126</v>
      </c>
      <c r="D154" s="553">
        <f>IF(ПРАЙС!$AF$2&lt;&gt;0,'2,1'!D154*(1+ПРАЙС!$AF$2),'2,1'!D154)</f>
        <v>13252.631578947368</v>
      </c>
      <c r="E154" s="553">
        <f>IF(ПРАЙС!$AF$2&lt;&gt;0,'2,1'!E154*(1+ПРАЙС!$AF$2),'2,1'!E154)</f>
        <v>13252.631578947368</v>
      </c>
      <c r="F154" s="553">
        <f>IF(ПРАЙС!$AF$2&lt;&gt;0,'2,1'!F154*(1+ПРАЙС!$AF$2),'2,1'!F154)</f>
        <v>12590</v>
      </c>
    </row>
    <row r="155" spans="1:6" ht="15" x14ac:dyDescent="0.4">
      <c r="A155" s="168" t="str">
        <f>'2,1'!A155</f>
        <v>AC93250</v>
      </c>
      <c r="B155" s="168" t="str">
        <f>'2,1'!B155</f>
        <v>AC93250 Воздушный компрессор Sturm!, 2400 Вт, 50л, 410л/мин, 8бар, манометр, регул. давления</v>
      </c>
      <c r="C155" s="553">
        <f>IF(ПРАЙС!$AF$2&lt;&gt;0,'2,1'!C155*(1+ПРАЙС!$AF$2),'2,1'!C155)</f>
        <v>19268.698060941828</v>
      </c>
      <c r="D155" s="553">
        <f>IF(ПРАЙС!$AF$2&lt;&gt;0,'2,1'!D155*(1+ПРАЙС!$AF$2),'2,1'!D155)</f>
        <v>18305.263157894737</v>
      </c>
      <c r="E155" s="553">
        <f>IF(ПРАЙС!$AF$2&lt;&gt;0,'2,1'!E155*(1+ПРАЙС!$AF$2),'2,1'!E155)</f>
        <v>18305.263157894737</v>
      </c>
      <c r="F155" s="553">
        <f>IF(ПРАЙС!$AF$2&lt;&gt;0,'2,1'!F155*(1+ПРАЙС!$AF$2),'2,1'!F155)</f>
        <v>17390</v>
      </c>
    </row>
    <row r="156" spans="1:6" ht="15" x14ac:dyDescent="0.4">
      <c r="A156" s="168" t="str">
        <f>'2,1'!A156</f>
        <v>AC93250B</v>
      </c>
      <c r="B156" s="168" t="str">
        <f>'2,1'!B156</f>
        <v>AC93250B Воздушный компрессор Sturm!, 2400 Вт,50л,370 л/мин,8 бар,манометр,рег.давл., ремень</v>
      </c>
      <c r="C156" s="553">
        <f>IF(ПРАЙС!$AF$2&lt;&gt;0,'2,1'!C156*(1+ПРАЙС!$AF$2),'2,1'!C156)</f>
        <v>18825.484764542936</v>
      </c>
      <c r="D156" s="553">
        <f>IF(ПРАЙС!$AF$2&lt;&gt;0,'2,1'!D156*(1+ПРАЙС!$AF$2),'2,1'!D156)</f>
        <v>17884.21052631579</v>
      </c>
      <c r="E156" s="553">
        <f>IF(ПРАЙС!$AF$2&lt;&gt;0,'2,1'!E156*(1+ПРАЙС!$AF$2),'2,1'!E156)</f>
        <v>17884.21052631579</v>
      </c>
      <c r="F156" s="553">
        <f>IF(ПРАЙС!$AF$2&lt;&gt;0,'2,1'!F156*(1+ПРАЙС!$AF$2),'2,1'!F156)</f>
        <v>16990</v>
      </c>
    </row>
    <row r="157" spans="1:6" ht="15" x14ac:dyDescent="0.4">
      <c r="A157" s="168" t="str">
        <f>'2,1'!A157</f>
        <v>AC932100</v>
      </c>
      <c r="B157" s="168" t="str">
        <f>'2,1'!B157</f>
        <v>AC932100 Воздушный компрессор Sturm!, 2400Вт, 100л, 410л/мин, 8бар, манометр, регул. давления</v>
      </c>
      <c r="C157" s="553">
        <f>IF(ПРАЙС!$AF$2&lt;&gt;0,'2,1'!C157*(1+ПРАЙС!$AF$2),'2,1'!C157)</f>
        <v>26581.717451523549</v>
      </c>
      <c r="D157" s="553">
        <f>IF(ПРАЙС!$AF$2&lt;&gt;0,'2,1'!D157*(1+ПРАЙС!$AF$2),'2,1'!D157)</f>
        <v>25252.63157894737</v>
      </c>
      <c r="E157" s="553">
        <f>IF(ПРАЙС!$AF$2&lt;&gt;0,'2,1'!E157*(1+ПРАЙС!$AF$2),'2,1'!E157)</f>
        <v>25252.63157894737</v>
      </c>
      <c r="F157" s="553">
        <f>IF(ПРАЙС!$AF$2&lt;&gt;0,'2,1'!F157*(1+ПРАЙС!$AF$2),'2,1'!F157)</f>
        <v>23990</v>
      </c>
    </row>
    <row r="158" spans="1:6" ht="15" x14ac:dyDescent="0.4">
      <c r="A158" s="168" t="str">
        <f>'2,1'!A158</f>
        <v>AC93166</v>
      </c>
      <c r="B158" s="168" t="str">
        <f>'2,1'!B158</f>
        <v>AC93166 Воздушный компрессор Sturm!, 1600 Вт, 50л, 250л/мин, 8бар, 2850об/мин, манометр, колеса</v>
      </c>
      <c r="C158" s="553">
        <f>IF(ПРАЙС!$AF$2&lt;&gt;0,'2,1'!C158*(1+ПРАЙС!$AF$2),'2,1'!C158)</f>
        <v>12786.703601108034</v>
      </c>
      <c r="D158" s="553">
        <f>IF(ПРАЙС!$AF$2&lt;&gt;0,'2,1'!D158*(1+ПРАЙС!$AF$2),'2,1'!D158)</f>
        <v>12147.368421052632</v>
      </c>
      <c r="E158" s="553">
        <f>IF(ПРАЙС!$AF$2&lt;&gt;0,'2,1'!E158*(1+ПРАЙС!$AF$2),'2,1'!E158)</f>
        <v>12147.368421052632</v>
      </c>
      <c r="F158" s="553">
        <f>IF(ПРАЙС!$AF$2&lt;&gt;0,'2,1'!F158*(1+ПРАЙС!$AF$2),'2,1'!F158)</f>
        <v>11540</v>
      </c>
    </row>
    <row r="159" spans="1:6" ht="15" x14ac:dyDescent="0.4">
      <c r="A159" s="168" t="str">
        <f>'2,1'!A159</f>
        <v>ВКС-9315С</v>
      </c>
      <c r="B159" s="168" t="str">
        <f>'2,1'!B159</f>
        <v>ВКС-9315С Воздушный компрессор СОЮЗ, 1500 Вт, 24 л, 8 бар, 210л/мин, картон</v>
      </c>
      <c r="C159" s="553">
        <f>IF(ПРАЙС!$AF$2&lt;&gt;0,'2,1'!C159*(1+ПРАЙС!$AF$2),'2,1'!C159)</f>
        <v>8132.9639889196678</v>
      </c>
      <c r="D159" s="553">
        <f>IF(ПРАЙС!$AF$2&lt;&gt;0,'2,1'!D159*(1+ПРАЙС!$AF$2),'2,1'!D159)</f>
        <v>7726.3157894736842</v>
      </c>
      <c r="E159" s="553">
        <f>IF(ПРАЙС!$AF$2&lt;&gt;0,'2,1'!E159*(1+ПРАЙС!$AF$2),'2,1'!E159)</f>
        <v>7726.3157894736842</v>
      </c>
      <c r="F159" s="553">
        <f>IF(ПРАЙС!$AF$2&lt;&gt;0,'2,1'!F159*(1+ПРАЙС!$AF$2),'2,1'!F159)</f>
        <v>7340</v>
      </c>
    </row>
    <row r="160" spans="1:6" ht="15" x14ac:dyDescent="0.4">
      <c r="A160" s="168" t="str">
        <f>'2,1'!A160</f>
        <v>ВКС-93155С</v>
      </c>
      <c r="B160" s="168" t="str">
        <f>'2,1'!B160</f>
        <v>ВКС-93155С Воздушный компрессор СОЮЗ, 1500 Вт, 50 л, 8 бар, 210л/мин, картон</v>
      </c>
      <c r="C160" s="553">
        <f>IF(ПРАЙС!$AF$2&lt;&gt;0,'2,1'!C160*(1+ПРАЙС!$AF$2),'2,1'!C160)</f>
        <v>10459.833795013852</v>
      </c>
      <c r="D160" s="553">
        <f>IF(ПРАЙС!$AF$2&lt;&gt;0,'2,1'!D160*(1+ПРАЙС!$AF$2),'2,1'!D160)</f>
        <v>9936.8421052631584</v>
      </c>
      <c r="E160" s="553">
        <f>IF(ПРАЙС!$AF$2&lt;&gt;0,'2,1'!E160*(1+ПРАЙС!$AF$2),'2,1'!E160)</f>
        <v>9936.8421052631584</v>
      </c>
      <c r="F160" s="553">
        <f>IF(ПРАЙС!$AF$2&lt;&gt;0,'2,1'!F160*(1+ПРАЙС!$AF$2),'2,1'!F160)</f>
        <v>9440</v>
      </c>
    </row>
    <row r="161" spans="1:6" ht="15" x14ac:dyDescent="0.4">
      <c r="A161" s="168" t="str">
        <f>'2,1'!A161</f>
        <v>ВКС-9325С</v>
      </c>
      <c r="B161" s="168" t="str">
        <f>'2,1'!B161</f>
        <v>ВКС-9325С Воздушный компрессор СОЮЗ, 2400 Вт, 50л, 410л/мин, 8бар, 2850 об/мин, предохр. клапан</v>
      </c>
      <c r="C161" s="553">
        <f>IF(ПРАЙС!$AF$2&lt;&gt;0,'2,1'!C161*(1+ПРАЙС!$AF$2),'2,1'!C161)</f>
        <v>16277.00831024931</v>
      </c>
      <c r="D161" s="553">
        <f>IF(ПРАЙС!$AF$2&lt;&gt;0,'2,1'!D161*(1+ПРАЙС!$AF$2),'2,1'!D161)</f>
        <v>15463.157894736843</v>
      </c>
      <c r="E161" s="553">
        <f>IF(ПРАЙС!$AF$2&lt;&gt;0,'2,1'!E161*(1+ПРАЙС!$AF$2),'2,1'!E161)</f>
        <v>15463.157894736843</v>
      </c>
      <c r="F161" s="553">
        <f>IF(ПРАЙС!$AF$2&lt;&gt;0,'2,1'!F161*(1+ПРАЙС!$AF$2),'2,1'!F161)</f>
        <v>14690</v>
      </c>
    </row>
    <row r="162" spans="1:6" ht="15" x14ac:dyDescent="0.4">
      <c r="A162" s="168" t="str">
        <f>'2,1'!A162</f>
        <v>ВКС-93210С</v>
      </c>
      <c r="B162" s="168" t="str">
        <f>'2,1'!B162</f>
        <v>ВКС-93210С Воздушный компрессор 2400Вт, 100л, 410л/мин, 8бар, 2850 об/мин, предохр. клапан,СОЮЗ</v>
      </c>
      <c r="C162" s="553">
        <f>IF(ПРАЙС!$AF$2&lt;&gt;0,'2,1'!C162*(1+ПРАЙС!$AF$2),'2,1'!C162)</f>
        <v>19767.313019390582</v>
      </c>
      <c r="D162" s="553">
        <f>IF(ПРАЙС!$AF$2&lt;&gt;0,'2,1'!D162*(1+ПРАЙС!$AF$2),'2,1'!D162)</f>
        <v>18778.947368421053</v>
      </c>
      <c r="E162" s="553">
        <f>IF(ПРАЙС!$AF$2&lt;&gt;0,'2,1'!E162*(1+ПРАЙС!$AF$2),'2,1'!E162)</f>
        <v>18778.947368421053</v>
      </c>
      <c r="F162" s="553">
        <f>IF(ПРАЙС!$AF$2&lt;&gt;0,'2,1'!F162*(1+ПРАЙС!$AF$2),'2,1'!F162)</f>
        <v>17840</v>
      </c>
    </row>
    <row r="163" spans="1:6" ht="15.75" x14ac:dyDescent="0.5">
      <c r="A163" s="153"/>
      <c r="B163" s="153" t="str">
        <f>'2,1'!B163</f>
        <v>Компрессоры безмасляные</v>
      </c>
      <c r="C163" s="552"/>
      <c r="D163" s="552"/>
      <c r="E163" s="552"/>
      <c r="F163" s="552">
        <f>IF(ПРАЙС!$AF$2&lt;&gt;0,'2,1'!F163*(1+ПРАЙС!$AF$2),'2,1'!F163)</f>
        <v>0</v>
      </c>
    </row>
    <row r="164" spans="1:6" ht="15" x14ac:dyDescent="0.4">
      <c r="A164" s="168" t="str">
        <f>'2,1'!A164</f>
        <v>AC93210OL</v>
      </c>
      <c r="B164" s="168" t="str">
        <f>'2,1'!B164</f>
        <v>AC93210OL Компрессор воздуш.безмасл.бесшумн. 900Вт,10л,2750об/мин,180л/мин,8бар,Sturm!</v>
      </c>
      <c r="C164" s="553">
        <f>IF(ПРАЙС!$AF$2&lt;&gt;0,'2,1'!C164*(1+ПРАЙС!$AF$2),'2,1'!C164)</f>
        <v>8132.9639889196678</v>
      </c>
      <c r="D164" s="553">
        <f>IF(ПРАЙС!$AF$2&lt;&gt;0,'2,1'!D164*(1+ПРАЙС!$AF$2),'2,1'!D164)</f>
        <v>7726.3157894736842</v>
      </c>
      <c r="E164" s="553">
        <f>IF(ПРАЙС!$AF$2&lt;&gt;0,'2,1'!E164*(1+ПРАЙС!$AF$2),'2,1'!E164)</f>
        <v>7726.3157894736842</v>
      </c>
      <c r="F164" s="553">
        <f>IF(ПРАЙС!$AF$2&lt;&gt;0,'2,1'!F164*(1+ПРАЙС!$AF$2),'2,1'!F164)</f>
        <v>7340</v>
      </c>
    </row>
    <row r="165" spans="1:6" ht="15" x14ac:dyDescent="0.4">
      <c r="A165" s="168" t="str">
        <f>'2,1'!A165</f>
        <v>AC93224OL</v>
      </c>
      <c r="B165" s="168" t="str">
        <f>'2,1'!B165</f>
        <v>AC93224OL Компрессор воздуш.безмасл.бесшумн. "профи" 1500Вт,24л,2600об/мин,240л/мин,8бар,Sturm!</v>
      </c>
      <c r="C165" s="553">
        <f>IF(ПРАЙС!$AF$2&lt;&gt;0,'2,1'!C165*(1+ПРАЙС!$AF$2),'2,1'!C165)</f>
        <v>12786.703601108034</v>
      </c>
      <c r="D165" s="553">
        <f>IF(ПРАЙС!$AF$2&lt;&gt;0,'2,1'!D165*(1+ПРАЙС!$AF$2),'2,1'!D165)</f>
        <v>12147.368421052632</v>
      </c>
      <c r="E165" s="553">
        <f>IF(ПРАЙС!$AF$2&lt;&gt;0,'2,1'!E165*(1+ПРАЙС!$AF$2),'2,1'!E165)</f>
        <v>12147.368421052632</v>
      </c>
      <c r="F165" s="553">
        <f>IF(ПРАЙС!$AF$2&lt;&gt;0,'2,1'!F165*(1+ПРАЙС!$AF$2),'2,1'!F165)</f>
        <v>11540</v>
      </c>
    </row>
    <row r="166" spans="1:6" ht="15" x14ac:dyDescent="0.4">
      <c r="A166" s="168" t="str">
        <f>'2,1'!A166</f>
        <v>AC93250OL</v>
      </c>
      <c r="B166" s="168" t="str">
        <f>'2,1'!B166</f>
        <v>AC93250OL Компрессор воздуш.безмасл.бесшум."профи" 1500Вт, 50л,2600 об/мин,240л/мин,8бар,Sturm!</v>
      </c>
      <c r="C166" s="553">
        <f>IF(ПРАЙС!$AF$2&lt;&gt;0,'2,1'!C166*(1+ПРАЙС!$AF$2),'2,1'!C166)</f>
        <v>15113.573407202219</v>
      </c>
      <c r="D166" s="553">
        <f>IF(ПРАЙС!$AF$2&lt;&gt;0,'2,1'!D166*(1+ПРАЙС!$AF$2),'2,1'!D166)</f>
        <v>14357.894736842107</v>
      </c>
      <c r="E166" s="553">
        <f>IF(ПРАЙС!$AF$2&lt;&gt;0,'2,1'!E166*(1+ПРАЙС!$AF$2),'2,1'!E166)</f>
        <v>14357.894736842107</v>
      </c>
      <c r="F166" s="553">
        <f>IF(ПРАЙС!$AF$2&lt;&gt;0,'2,1'!F166*(1+ПРАЙС!$AF$2),'2,1'!F166)</f>
        <v>13640</v>
      </c>
    </row>
    <row r="167" spans="1:6" ht="15" x14ac:dyDescent="0.4">
      <c r="A167" s="168" t="str">
        <f>'2,1'!A167</f>
        <v>AC93450OL</v>
      </c>
      <c r="B167" s="168" t="str">
        <f>'2,1'!B167</f>
        <v>AC93450OL Компрессор воздуш.безмасл.бесшумн. 2х1500Вт,50л,2650об/мин,480л/мин,8бар,Sturm!</v>
      </c>
      <c r="C167" s="553">
        <f>IF(ПРАЙС!$AF$2&lt;&gt;0,'2,1'!C167*(1+ПРАЙС!$AF$2),'2,1'!C167)</f>
        <v>25584.487534626041</v>
      </c>
      <c r="D167" s="553">
        <f>IF(ПРАЙС!$AF$2&lt;&gt;0,'2,1'!D167*(1+ПРАЙС!$AF$2),'2,1'!D167)</f>
        <v>24305.263157894737</v>
      </c>
      <c r="E167" s="553">
        <f>IF(ПРАЙС!$AF$2&lt;&gt;0,'2,1'!E167*(1+ПРАЙС!$AF$2),'2,1'!E167)</f>
        <v>24305.263157894737</v>
      </c>
      <c r="F167" s="553">
        <f>IF(ПРАЙС!$AF$2&lt;&gt;0,'2,1'!F167*(1+ПРАЙС!$AF$2),'2,1'!F167)</f>
        <v>23090</v>
      </c>
    </row>
    <row r="168" spans="1:6" ht="15" x14ac:dyDescent="0.4">
      <c r="A168" s="168" t="str">
        <f>'2,1'!A168</f>
        <v>AC936100OLE</v>
      </c>
      <c r="B168" s="168" t="str">
        <f>'2,1'!B168</f>
        <v>AC936100OLE Компрессор воздуш.безмасл.бесшумн. 3х1500Вт,100л,2650об/мин,720л/мин,8бар,Sturm!</v>
      </c>
      <c r="C168" s="553">
        <f>IF(ПРАЙС!$AF$2&lt;&gt;0,'2,1'!C168*(1+ПРАЙС!$AF$2),'2,1'!C168)</f>
        <v>45362.880886426596</v>
      </c>
      <c r="D168" s="553">
        <f>IF(ПРАЙС!$AF$2&lt;&gt;0,'2,1'!D168*(1+ПРАЙС!$AF$2),'2,1'!D168)</f>
        <v>43094.736842105267</v>
      </c>
      <c r="E168" s="553">
        <f>IF(ПРАЙС!$AF$2&lt;&gt;0,'2,1'!E168*(1+ПРАЙС!$AF$2),'2,1'!E168)</f>
        <v>43094.736842105267</v>
      </c>
      <c r="F168" s="553">
        <f>IF(ПРАЙС!$AF$2&lt;&gt;0,'2,1'!F168*(1+ПРАЙС!$AF$2),'2,1'!F168)</f>
        <v>40940</v>
      </c>
    </row>
    <row r="169" spans="1:6" ht="15.75" x14ac:dyDescent="0.5">
      <c r="A169" s="153"/>
      <c r="B169" s="153" t="str">
        <f>'2,1'!B169</f>
        <v>Компрессоры автомобильные</v>
      </c>
      <c r="C169" s="552"/>
      <c r="D169" s="552"/>
      <c r="E169" s="552"/>
      <c r="F169" s="552" t="str">
        <f>IF(ПРАЙС!$AF$2&lt;&gt;0,'2,1'!F169*(1+ПРАЙС!$AF$2),'2,1'!F169)</f>
        <v>От 3 ед. в асс.</v>
      </c>
    </row>
    <row r="170" spans="1:6" ht="15" x14ac:dyDescent="0.4">
      <c r="A170" s="168" t="str">
        <f>'2,1'!A170</f>
        <v>MC8830</v>
      </c>
      <c r="B170" s="168" t="str">
        <f>'2,1'!B170</f>
        <v>MC8830 Компрессор автомобильный Sturm!, 30л/мин, 9,5бар</v>
      </c>
      <c r="C170" s="553">
        <f>IF(ПРАЙС!$AF$2&lt;&gt;0,'2,1'!C170*(1+ПРАЙС!$AF$2),'2,1'!C170)</f>
        <v>1937.9501385041553</v>
      </c>
      <c r="D170" s="553">
        <f>IF(ПРАЙС!$AF$2&lt;&gt;0,'2,1'!D170*(1+ПРАЙС!$AF$2),'2,1'!D170)</f>
        <v>1841.0526315789475</v>
      </c>
      <c r="E170" s="553">
        <f>IF(ПРАЙС!$AF$2&lt;&gt;0,'2,1'!E170*(1+ПРАЙС!$AF$2),'2,1'!E170)</f>
        <v>1841.0526315789475</v>
      </c>
      <c r="F170" s="553">
        <f>IF(ПРАЙС!$AF$2&lt;&gt;0,'2,1'!F170*(1+ПРАЙС!$AF$2),'2,1'!F170)</f>
        <v>1749</v>
      </c>
    </row>
    <row r="171" spans="1:6" ht="15" x14ac:dyDescent="0.4">
      <c r="A171" s="168" t="str">
        <f>'2,1'!A171</f>
        <v>MC8835</v>
      </c>
      <c r="B171" s="168" t="str">
        <f>'2,1'!B171</f>
        <v>MC8835 Компрессор автомобильный Sturm!, 12 В, 35 л/мин, 10 бар, прикуриватель</v>
      </c>
      <c r="C171" s="553">
        <f>IF(ПРАЙС!$AF$2&lt;&gt;0,'2,1'!C171*(1+ПРАЙС!$AF$2),'2,1'!C171)</f>
        <v>2785.5955678670362</v>
      </c>
      <c r="D171" s="553">
        <f>IF(ПРАЙС!$AF$2&lt;&gt;0,'2,1'!D171*(1+ПРАЙС!$AF$2),'2,1'!D171)</f>
        <v>2646.3157894736842</v>
      </c>
      <c r="E171" s="553">
        <f>IF(ПРАЙС!$AF$2&lt;&gt;0,'2,1'!E171*(1+ПРАЙС!$AF$2),'2,1'!E171)</f>
        <v>2646.3157894736842</v>
      </c>
      <c r="F171" s="553">
        <f>IF(ПРАЙС!$AF$2&lt;&gt;0,'2,1'!F171*(1+ПРАЙС!$AF$2),'2,1'!F171)</f>
        <v>2514</v>
      </c>
    </row>
    <row r="172" spans="1:6" ht="15" x14ac:dyDescent="0.4">
      <c r="A172" s="168" t="str">
        <f>'2,1'!A172</f>
        <v>MC8835L</v>
      </c>
      <c r="B172" s="168" t="str">
        <f>'2,1'!B172</f>
        <v>MC8835L Компрессор автомобильный Sturm!, 35л/мин, 10бар</v>
      </c>
      <c r="C172" s="553">
        <f>IF(ПРАЙС!$AF$2&lt;&gt;0,'2,1'!C172*(1+ПРАЙС!$AF$2),'2,1'!C172)</f>
        <v>2913.0193905817177</v>
      </c>
      <c r="D172" s="553">
        <f>IF(ПРАЙС!$AF$2&lt;&gt;0,'2,1'!D172*(1+ПРАЙС!$AF$2),'2,1'!D172)</f>
        <v>2767.3684210526317</v>
      </c>
      <c r="E172" s="553">
        <f>IF(ПРАЙС!$AF$2&lt;&gt;0,'2,1'!E172*(1+ПРАЙС!$AF$2),'2,1'!E172)</f>
        <v>2767.3684210526317</v>
      </c>
      <c r="F172" s="553">
        <f>IF(ПРАЙС!$AF$2&lt;&gt;0,'2,1'!F172*(1+ПРАЙС!$AF$2),'2,1'!F172)</f>
        <v>2629</v>
      </c>
    </row>
    <row r="173" spans="1:6" ht="15" x14ac:dyDescent="0.4">
      <c r="A173" s="168" t="str">
        <f>'2,1'!A173</f>
        <v>MC8850</v>
      </c>
      <c r="B173" s="168" t="str">
        <f>'2,1'!B173</f>
        <v>MC8850 Компрессор автомобильный Sturm!, 50л/мин, 10бар</v>
      </c>
      <c r="C173" s="553">
        <f>IF(ПРАЙС!$AF$2&lt;&gt;0,'2,1'!C173*(1+ПРАЙС!$AF$2),'2,1'!C173)</f>
        <v>3156.7867036011085</v>
      </c>
      <c r="D173" s="553">
        <f>IF(ПРАЙС!$AF$2&lt;&gt;0,'2,1'!D173*(1+ПРАЙС!$AF$2),'2,1'!D173)</f>
        <v>2998.9473684210529</v>
      </c>
      <c r="E173" s="553">
        <f>IF(ПРАЙС!$AF$2&lt;&gt;0,'2,1'!E173*(1+ПРАЙС!$AF$2),'2,1'!E173)</f>
        <v>2998.9473684210529</v>
      </c>
      <c r="F173" s="553">
        <f>IF(ПРАЙС!$AF$2&lt;&gt;0,'2,1'!F173*(1+ПРАЙС!$AF$2),'2,1'!F173)</f>
        <v>2849</v>
      </c>
    </row>
    <row r="174" spans="1:6" ht="15.75" x14ac:dyDescent="0.5">
      <c r="A174" s="153"/>
      <c r="B174" s="153" t="str">
        <f>'2,1'!B174</f>
        <v>Зернодробилки</v>
      </c>
      <c r="C174" s="552"/>
      <c r="D174" s="552"/>
      <c r="E174" s="552"/>
      <c r="F174" s="552" t="str">
        <f>IF(ПРАЙС!$AF$2&lt;&gt;0,'2,1'!F174*(1+ПРАЙС!$AF$2),'2,1'!F174)</f>
        <v>От 2 ед. в асс.</v>
      </c>
    </row>
    <row r="175" spans="1:6" ht="15" x14ac:dyDescent="0.4">
      <c r="A175" s="168" t="str">
        <f>'2,1'!A175</f>
        <v>HM2500</v>
      </c>
      <c r="B175" s="168" t="str">
        <f>'2,1'!B175</f>
        <v>HM2500 Зернодробилка 2500Вт, измельчитель зерна и кукурузы, 4 сита в комплекте, Sturm!</v>
      </c>
      <c r="C175" s="553">
        <f>IF(ПРАЙС!$AF$2&lt;&gt;0,'2,1'!C175*(1+ПРАЙС!$AF$2),'2,1'!C175)</f>
        <v>7434.9030470914131</v>
      </c>
      <c r="D175" s="553">
        <f>IF(ПРАЙС!$AF$2&lt;&gt;0,'2,1'!D175*(1+ПРАЙС!$AF$2),'2,1'!D175)</f>
        <v>7063.1578947368425</v>
      </c>
      <c r="E175" s="553">
        <f>IF(ПРАЙС!$AF$2&lt;&gt;0,'2,1'!E175*(1+ПРАЙС!$AF$2),'2,1'!E175)</f>
        <v>7063.1578947368425</v>
      </c>
      <c r="F175" s="553">
        <f>IF(ПРАЙС!$AF$2&lt;&gt;0,'2,1'!F175*(1+ПРАЙС!$AF$2),'2,1'!F175)</f>
        <v>6710</v>
      </c>
    </row>
    <row r="176" spans="1:6" ht="15" x14ac:dyDescent="0.4">
      <c r="A176" s="168" t="str">
        <f>'2,1'!A176</f>
        <v>HM2501</v>
      </c>
      <c r="B176" s="168" t="str">
        <f>'2,1'!B176</f>
        <v>HM2501 Зернодробилка Sturm! 2500Вт, измельч зерна, кукурузы и корнеплодов, 4 сита в комплекте</v>
      </c>
      <c r="C176" s="553">
        <f>IF(ПРАЙС!$AF$2&lt;&gt;0,'2,1'!C176*(1+ПРАЙС!$AF$2),'2,1'!C176)</f>
        <v>8132.9639889196678</v>
      </c>
      <c r="D176" s="553">
        <f>IF(ПРАЙС!$AF$2&lt;&gt;0,'2,1'!D176*(1+ПРАЙС!$AF$2),'2,1'!D176)</f>
        <v>7726.3157894736842</v>
      </c>
      <c r="E176" s="553">
        <f>IF(ПРАЙС!$AF$2&lt;&gt;0,'2,1'!E176*(1+ПРАЙС!$AF$2),'2,1'!E176)</f>
        <v>7726.3157894736842</v>
      </c>
      <c r="F176" s="553">
        <f>IF(ПРАЙС!$AF$2&lt;&gt;0,'2,1'!F176*(1+ПРАЙС!$AF$2),'2,1'!F176)</f>
        <v>7340</v>
      </c>
    </row>
    <row r="177" spans="1:6" ht="15.75" x14ac:dyDescent="0.5">
      <c r="A177" s="153"/>
      <c r="B177" s="153" t="str">
        <f>'2,1'!B177</f>
        <v>Опрыскиватели</v>
      </c>
      <c r="C177" s="552"/>
      <c r="D177" s="552"/>
      <c r="E177" s="552"/>
      <c r="F177" s="552" t="str">
        <f>IF(ПРАЙС!$AF$2&lt;&gt;0,'2,1'!F177*(1+ПРАЙС!$AF$2),'2,1'!F177)</f>
        <v>От 5 ед. в асс.</v>
      </c>
    </row>
    <row r="178" spans="1:6" ht="15" x14ac:dyDescent="0.4">
      <c r="A178" s="168" t="str">
        <f>'2,1'!A178</f>
        <v>GS8212N</v>
      </c>
      <c r="B178" s="168" t="str">
        <f>'2,1'!B178</f>
        <v>GS8212N Опрыскиватель садовый ранцевый аккумуляторный, Sturm! 1BatterySystem, 12 л,без АКБ и ЗУ</v>
      </c>
      <c r="C178" s="553">
        <f>IF(ПРАЙС!$AF$2&lt;&gt;0,'2,1'!C178*(1+ПРАЙС!$AF$2),'2,1'!C178)</f>
        <v>2204.986149584488</v>
      </c>
      <c r="D178" s="553">
        <f>IF(ПРАЙС!$AF$2&lt;&gt;0,'2,1'!D178*(1+ПРАЙС!$AF$2),'2,1'!D178)</f>
        <v>2094.7368421052633</v>
      </c>
      <c r="E178" s="553">
        <f>IF(ПРАЙС!$AF$2&lt;&gt;0,'2,1'!E178*(1+ПРАЙС!$AF$2),'2,1'!E178)</f>
        <v>2094.7368421052633</v>
      </c>
      <c r="F178" s="553">
        <f>IF(ПРАЙС!$AF$2&lt;&gt;0,'2,1'!F178*(1+ПРАЙС!$AF$2),'2,1'!F178)</f>
        <v>1990</v>
      </c>
    </row>
    <row r="179" spans="1:6" ht="15" x14ac:dyDescent="0.4">
      <c r="A179" s="168" t="str">
        <f>'2,1'!A179</f>
        <v>GS8216N</v>
      </c>
      <c r="B179" s="168" t="str">
        <f>'2,1'!B179</f>
        <v>GS8216N Опрыскиватель садовый ранцевый аккумуляторный, Sturm! 1BatterySystem, 16 л,без АКБ и ЗУ</v>
      </c>
      <c r="C179" s="553">
        <f>IF(ПРАЙС!$AF$2&lt;&gt;0,'2,1'!C179*(1+ПРАЙС!$AF$2),'2,1'!C179)</f>
        <v>2426.5927977839337</v>
      </c>
      <c r="D179" s="553">
        <f>IF(ПРАЙС!$AF$2&lt;&gt;0,'2,1'!D179*(1+ПРАЙС!$AF$2),'2,1'!D179)</f>
        <v>2305.2631578947371</v>
      </c>
      <c r="E179" s="553">
        <f>IF(ПРАЙС!$AF$2&lt;&gt;0,'2,1'!E179*(1+ПРАЙС!$AF$2),'2,1'!E179)</f>
        <v>2305.2631578947371</v>
      </c>
      <c r="F179" s="553">
        <f>IF(ПРАЙС!$AF$2&lt;&gt;0,'2,1'!F179*(1+ПРАЙС!$AF$2),'2,1'!F179)</f>
        <v>2190</v>
      </c>
    </row>
    <row r="180" spans="1:6" ht="15" x14ac:dyDescent="0.4">
      <c r="A180" s="168" t="str">
        <f>'2,1'!A180</f>
        <v>GS8208U</v>
      </c>
      <c r="B180" s="168" t="str">
        <f>'2,1'!B180</f>
        <v>GS8208U Опрыскиватель садовый ранцевый аккумуляторный, 8л, USB type C, Sturm!</v>
      </c>
      <c r="C180" s="553">
        <f>IF(ПРАЙС!$AF$2&lt;&gt;0,'2,1'!C180*(1+ПРАЙС!$AF$2),'2,1'!C180)</f>
        <v>3534.626038781164</v>
      </c>
      <c r="D180" s="553">
        <f>IF(ПРАЙС!$AF$2&lt;&gt;0,'2,1'!D180*(1+ПРАЙС!$AF$2),'2,1'!D180)</f>
        <v>3357.8947368421054</v>
      </c>
      <c r="E180" s="553">
        <f>IF(ПРАЙС!$AF$2&lt;&gt;0,'2,1'!E180*(1+ПРАЙС!$AF$2),'2,1'!E180)</f>
        <v>3357.8947368421054</v>
      </c>
      <c r="F180" s="553">
        <f>IF(ПРАЙС!$AF$2&lt;&gt;0,'2,1'!F180*(1+ПРАЙС!$AF$2),'2,1'!F180)</f>
        <v>3190</v>
      </c>
    </row>
    <row r="181" spans="1:6" ht="15" x14ac:dyDescent="0.4">
      <c r="A181" s="168" t="str">
        <f>'2,1'!A181</f>
        <v>GS8210B</v>
      </c>
      <c r="B181" s="168" t="str">
        <f>'2,1'!B181</f>
        <v>GS8210B Опрыскиватель садовый ранцевый аккумуляторный, 10л Sturm!</v>
      </c>
      <c r="C181" s="553">
        <f>IF(ПРАЙС!$AF$2&lt;&gt;0,'2,1'!C181*(1+ПРАЙС!$AF$2),'2,1'!C181)</f>
        <v>2648.19944598338</v>
      </c>
      <c r="D181" s="553">
        <f>IF(ПРАЙС!$AF$2&lt;&gt;0,'2,1'!D181*(1+ПРАЙС!$AF$2),'2,1'!D181)</f>
        <v>2515.7894736842109</v>
      </c>
      <c r="E181" s="553">
        <f>IF(ПРАЙС!$AF$2&lt;&gt;0,'2,1'!E181*(1+ПРАЙС!$AF$2),'2,1'!E181)</f>
        <v>2515.7894736842109</v>
      </c>
      <c r="F181" s="553">
        <f>IF(ПРАЙС!$AF$2&lt;&gt;0,'2,1'!F181*(1+ПРАЙС!$AF$2),'2,1'!F181)</f>
        <v>2390</v>
      </c>
    </row>
    <row r="182" spans="1:6" ht="15" x14ac:dyDescent="0.4">
      <c r="A182" s="168" t="str">
        <f>'2,1'!A182</f>
        <v>GS8212B</v>
      </c>
      <c r="B182" s="168" t="str">
        <f>'2,1'!B182</f>
        <v>GS8212B Опрыскиватель садовый ранцевый аккумуляторный, 12л Sturm!</v>
      </c>
      <c r="C182" s="553">
        <f>IF(ПРАЙС!$AF$2&lt;&gt;0,'2,1'!C182*(1+ПРАЙС!$AF$2),'2,1'!C182)</f>
        <v>2869.8060941828257</v>
      </c>
      <c r="D182" s="553">
        <f>IF(ПРАЙС!$AF$2&lt;&gt;0,'2,1'!D182*(1+ПРАЙС!$AF$2),'2,1'!D182)</f>
        <v>2726.3157894736842</v>
      </c>
      <c r="E182" s="553">
        <f>IF(ПРАЙС!$AF$2&lt;&gt;0,'2,1'!E182*(1+ПРАЙС!$AF$2),'2,1'!E182)</f>
        <v>2726.3157894736842</v>
      </c>
      <c r="F182" s="553">
        <f>IF(ПРАЙС!$AF$2&lt;&gt;0,'2,1'!F182*(1+ПРАЙС!$AF$2),'2,1'!F182)</f>
        <v>2590</v>
      </c>
    </row>
    <row r="183" spans="1:6" ht="15" x14ac:dyDescent="0.4">
      <c r="A183" s="168" t="str">
        <f>'2,1'!A183</f>
        <v>GS8216B</v>
      </c>
      <c r="B183" s="168" t="str">
        <f>'2,1'!B183</f>
        <v>GS8216B Опрыскиватель садовый ранцевый аккумуляторный, 16л, Sturm!</v>
      </c>
      <c r="C183" s="553">
        <f>IF(ПРАЙС!$AF$2&lt;&gt;0,'2,1'!C183*(1+ПРАЙС!$AF$2),'2,1'!C183)</f>
        <v>3091.4127423822715</v>
      </c>
      <c r="D183" s="553">
        <f>IF(ПРАЙС!$AF$2&lt;&gt;0,'2,1'!D183*(1+ПРАЙС!$AF$2),'2,1'!D183)</f>
        <v>2936.8421052631579</v>
      </c>
      <c r="E183" s="553">
        <f>IF(ПРАЙС!$AF$2&lt;&gt;0,'2,1'!E183*(1+ПРАЙС!$AF$2),'2,1'!E183)</f>
        <v>2936.8421052631579</v>
      </c>
      <c r="F183" s="553">
        <f>IF(ПРАЙС!$AF$2&lt;&gt;0,'2,1'!F183*(1+ПРАЙС!$AF$2),'2,1'!F183)</f>
        <v>2790</v>
      </c>
    </row>
    <row r="184" spans="1:6" ht="15" x14ac:dyDescent="0.4">
      <c r="A184" s="168" t="str">
        <f>'2,1'!A184</f>
        <v>GS8216BM</v>
      </c>
      <c r="B184" s="168" t="str">
        <f>'2,1'!B184</f>
        <v>GS8216BM Опрыскиватель садовый ранцевый аккумуляторный с ручной подкачкой, 16л, Sturm!</v>
      </c>
      <c r="C184" s="553">
        <f>IF(ПРАЙС!$AF$2&lt;&gt;0,'2,1'!C184*(1+ПРАЙС!$AF$2),'2,1'!C184)</f>
        <v>3313.0193905817177</v>
      </c>
      <c r="D184" s="553">
        <f>IF(ПРАЙС!$AF$2&lt;&gt;0,'2,1'!D184*(1+ПРАЙС!$AF$2),'2,1'!D184)</f>
        <v>3147.3684210526317</v>
      </c>
      <c r="E184" s="553">
        <f>IF(ПРАЙС!$AF$2&lt;&gt;0,'2,1'!E184*(1+ПРАЙС!$AF$2),'2,1'!E184)</f>
        <v>3147.3684210526317</v>
      </c>
      <c r="F184" s="553">
        <f>IF(ПРАЙС!$AF$2&lt;&gt;0,'2,1'!F184*(1+ПРАЙС!$AF$2),'2,1'!F184)</f>
        <v>2990</v>
      </c>
    </row>
    <row r="185" spans="1:6" ht="15" x14ac:dyDescent="0.4">
      <c r="A185" s="168" t="str">
        <f>'2,1'!A185</f>
        <v>3016-20-01</v>
      </c>
      <c r="B185" s="168" t="str">
        <f>'2,1'!B185</f>
        <v>3016-20-01 Опрыскиватель 1л с ручным насосом Sturm!</v>
      </c>
      <c r="C185" s="553">
        <f>IF(ПРАЙС!$AF$2&lt;&gt;0,'2,1'!C185*(1+ПРАЙС!$AF$2),'2,1'!C185)</f>
        <v>312.46537396121886</v>
      </c>
      <c r="D185" s="553">
        <f>IF(ПРАЙС!$AF$2&lt;&gt;0,'2,1'!D185*(1+ПРАЙС!$AF$2),'2,1'!D185)</f>
        <v>296.84210526315792</v>
      </c>
      <c r="E185" s="553">
        <f>IF(ПРАЙС!$AF$2&lt;&gt;0,'2,1'!E185*(1+ПРАЙС!$AF$2),'2,1'!E185)</f>
        <v>296.84210526315792</v>
      </c>
      <c r="F185" s="553">
        <f>IF(ПРАЙС!$AF$2&lt;&gt;0,'2,1'!F185*(1+ПРАЙС!$AF$2),'2,1'!F185)</f>
        <v>282</v>
      </c>
    </row>
    <row r="186" spans="1:6" ht="15" x14ac:dyDescent="0.4">
      <c r="A186" s="168" t="str">
        <f>'2,1'!A186</f>
        <v>3016-20-2</v>
      </c>
      <c r="B186" s="168" t="str">
        <f>'2,1'!B186</f>
        <v>3016-20-2 Опрыскиватель 2л с ручным насосом Sturm!</v>
      </c>
      <c r="C186" s="553">
        <f>IF(ПРАЙС!$AF$2&lt;&gt;0,'2,1'!C186*(1+ПРАЙС!$AF$2),'2,1'!C186)</f>
        <v>347.92243767313022</v>
      </c>
      <c r="D186" s="553">
        <f>IF(ПРАЙС!$AF$2&lt;&gt;0,'2,1'!D186*(1+ПРАЙС!$AF$2),'2,1'!D186)</f>
        <v>330.5263157894737</v>
      </c>
      <c r="E186" s="553">
        <f>IF(ПРАЙС!$AF$2&lt;&gt;0,'2,1'!E186*(1+ПРАЙС!$AF$2),'2,1'!E186)</f>
        <v>330.5263157894737</v>
      </c>
      <c r="F186" s="553">
        <f>IF(ПРАЙС!$AF$2&lt;&gt;0,'2,1'!F186*(1+ПРАЙС!$AF$2),'2,1'!F186)</f>
        <v>314</v>
      </c>
    </row>
    <row r="187" spans="1:6" ht="15" x14ac:dyDescent="0.4">
      <c r="A187" s="168" t="str">
        <f>'2,1'!A187</f>
        <v>3016-20-5</v>
      </c>
      <c r="B187" s="168" t="str">
        <f>'2,1'!B187</f>
        <v>3016-20-5 Опрыскиватель 5л с ручным насосом и шлангом Sturm!</v>
      </c>
      <c r="C187" s="553">
        <f>IF(ПРАЙС!$AF$2&lt;&gt;0,'2,1'!C187*(1+ПРАЙС!$AF$2),'2,1'!C187)</f>
        <v>962.88088642659295</v>
      </c>
      <c r="D187" s="553">
        <f>IF(ПРАЙС!$AF$2&lt;&gt;0,'2,1'!D187*(1+ПРАЙС!$AF$2),'2,1'!D187)</f>
        <v>914.73684210526324</v>
      </c>
      <c r="E187" s="553">
        <f>IF(ПРАЙС!$AF$2&lt;&gt;0,'2,1'!E187*(1+ПРАЙС!$AF$2),'2,1'!E187)</f>
        <v>914.73684210526324</v>
      </c>
      <c r="F187" s="553">
        <f>IF(ПРАЙС!$AF$2&lt;&gt;0,'2,1'!F187*(1+ПРАЙС!$AF$2),'2,1'!F187)</f>
        <v>869</v>
      </c>
    </row>
    <row r="188" spans="1:6" ht="15" x14ac:dyDescent="0.4">
      <c r="A188" s="168" t="str">
        <f>'2,1'!A188</f>
        <v>3016-20-7</v>
      </c>
      <c r="B188" s="168" t="str">
        <f>'2,1'!B188</f>
        <v>3016-20-7 Опрыскиватель 7л с ручным насосом и шлангом Sturm!</v>
      </c>
      <c r="C188" s="553">
        <f>IF(ПРАЙС!$AF$2&lt;&gt;0,'2,1'!C188*(1+ПРАЙС!$AF$2),'2,1'!C188)</f>
        <v>1079.2243767313021</v>
      </c>
      <c r="D188" s="553">
        <f>IF(ПРАЙС!$AF$2&lt;&gt;0,'2,1'!D188*(1+ПРАЙС!$AF$2),'2,1'!D188)</f>
        <v>1025.2631578947369</v>
      </c>
      <c r="E188" s="553">
        <f>IF(ПРАЙС!$AF$2&lt;&gt;0,'2,1'!E188*(1+ПРАЙС!$AF$2),'2,1'!E188)</f>
        <v>1025.2631578947369</v>
      </c>
      <c r="F188" s="553">
        <f>IF(ПРАЙС!$AF$2&lt;&gt;0,'2,1'!F188*(1+ПРАЙС!$AF$2),'2,1'!F188)</f>
        <v>974</v>
      </c>
    </row>
    <row r="189" spans="1:6" ht="15" x14ac:dyDescent="0.4">
      <c r="A189" s="168" t="str">
        <f>'2,1'!A189</f>
        <v>3016-20-10</v>
      </c>
      <c r="B189" s="168" t="str">
        <f>'2,1'!B189</f>
        <v>3016-20-10 Опрыскиватель 10л с ручным насосом и шлангом Sturm!</v>
      </c>
      <c r="C189" s="553">
        <f>IF(ПРАЙС!$AF$2&lt;&gt;0,'2,1'!C189*(1+ПРАЙС!$AF$2),'2,1'!C189)</f>
        <v>1206.6481994459834</v>
      </c>
      <c r="D189" s="553">
        <f>IF(ПРАЙС!$AF$2&lt;&gt;0,'2,1'!D189*(1+ПРАЙС!$AF$2),'2,1'!D189)</f>
        <v>1146.3157894736842</v>
      </c>
      <c r="E189" s="553">
        <f>IF(ПРАЙС!$AF$2&lt;&gt;0,'2,1'!E189*(1+ПРАЙС!$AF$2),'2,1'!E189)</f>
        <v>1146.3157894736842</v>
      </c>
      <c r="F189" s="553">
        <f>IF(ПРАЙС!$AF$2&lt;&gt;0,'2,1'!F189*(1+ПРАЙС!$AF$2),'2,1'!F189)</f>
        <v>1089</v>
      </c>
    </row>
    <row r="190" spans="1:6" ht="15" x14ac:dyDescent="0.4">
      <c r="A190" s="168" t="str">
        <f>'2,1'!A190</f>
        <v>3016-21-5С</v>
      </c>
      <c r="B190" s="168" t="str">
        <f>'2,1'!B190</f>
        <v>3016-21-5С Опрыскиватель 5л с ручным насосом, устойч.дно СОЮЗ</v>
      </c>
      <c r="C190" s="553">
        <f>IF(ПРАЙС!$AF$2&lt;&gt;0,'2,1'!C190*(1+ПРАЙС!$AF$2),'2,1'!C190)</f>
        <v>893.07479224376732</v>
      </c>
      <c r="D190" s="553">
        <f>IF(ПРАЙС!$AF$2&lt;&gt;0,'2,1'!D190*(1+ПРАЙС!$AF$2),'2,1'!D190)</f>
        <v>848.42105263157896</v>
      </c>
      <c r="E190" s="553">
        <f>IF(ПРАЙС!$AF$2&lt;&gt;0,'2,1'!E190*(1+ПРАЙС!$AF$2),'2,1'!E190)</f>
        <v>848.42105263157896</v>
      </c>
      <c r="F190" s="553">
        <f>IF(ПРАЙС!$AF$2&lt;&gt;0,'2,1'!F190*(1+ПРАЙС!$AF$2),'2,1'!F190)</f>
        <v>806</v>
      </c>
    </row>
    <row r="191" spans="1:6" ht="15" x14ac:dyDescent="0.4">
      <c r="A191" s="168" t="str">
        <f>'2,1'!A191</f>
        <v>3016-21-8С</v>
      </c>
      <c r="B191" s="168" t="str">
        <f>'2,1'!B191</f>
        <v>3016-21-8С Опрыскиватель 8л с ручным насосом, устойч.дно СОЮЗ</v>
      </c>
      <c r="C191" s="553">
        <f>IF(ПРАЙС!$AF$2&lt;&gt;0,'2,1'!C191*(1+ПРАЙС!$AF$2),'2,1'!C191)</f>
        <v>998.3379501385042</v>
      </c>
      <c r="D191" s="553">
        <f>IF(ПРАЙС!$AF$2&lt;&gt;0,'2,1'!D191*(1+ПРАЙС!$AF$2),'2,1'!D191)</f>
        <v>948.42105263157896</v>
      </c>
      <c r="E191" s="553">
        <f>IF(ПРАЙС!$AF$2&lt;&gt;0,'2,1'!E191*(1+ПРАЙС!$AF$2),'2,1'!E191)</f>
        <v>948.42105263157896</v>
      </c>
      <c r="F191" s="553">
        <f>IF(ПРАЙС!$AF$2&lt;&gt;0,'2,1'!F191*(1+ПРАЙС!$AF$2),'2,1'!F191)</f>
        <v>901</v>
      </c>
    </row>
    <row r="192" spans="1:6" ht="15" x14ac:dyDescent="0.4">
      <c r="A192" s="168" t="str">
        <f>'2,1'!A192</f>
        <v>3016-22-02</v>
      </c>
      <c r="B192" s="168" t="str">
        <f>'2,1'!B192</f>
        <v>3016-22-02 Опрыскиватель 2л с ручным насосом с 3 насадками Sturm!</v>
      </c>
      <c r="C192" s="553">
        <f>IF(ПРАЙС!$AF$2&lt;&gt;0,'2,1'!C192*(1+ПРАЙС!$AF$2),'2,1'!C192)</f>
        <v>498.61495844875355</v>
      </c>
      <c r="D192" s="553">
        <f>IF(ПРАЙС!$AF$2&lt;&gt;0,'2,1'!D192*(1+ПРАЙС!$AF$2),'2,1'!D192)</f>
        <v>473.68421052631584</v>
      </c>
      <c r="E192" s="553">
        <f>IF(ПРАЙС!$AF$2&lt;&gt;0,'2,1'!E192*(1+ПРАЙС!$AF$2),'2,1'!E192)</f>
        <v>473.68421052631584</v>
      </c>
      <c r="F192" s="553">
        <f>IF(ПРАЙС!$AF$2&lt;&gt;0,'2,1'!F192*(1+ПРАЙС!$AF$2),'2,1'!F192)</f>
        <v>450</v>
      </c>
    </row>
    <row r="193" spans="1:6" ht="15.75" x14ac:dyDescent="0.5">
      <c r="A193" s="153"/>
      <c r="B193" s="153" t="str">
        <f>'2,1'!B193</f>
        <v>Сварочные аппараты и маски</v>
      </c>
      <c r="C193" s="552"/>
      <c r="D193" s="552"/>
      <c r="E193" s="552"/>
      <c r="F193" s="552" t="str">
        <f>IF(ПРАЙС!$AF$2&lt;&gt;0,'2,1'!F193*(1+ПРАЙС!$AF$2),'2,1'!F193)</f>
        <v>От 3 ед. в асс.</v>
      </c>
    </row>
    <row r="194" spans="1:6" ht="15" x14ac:dyDescent="0.4">
      <c r="A194" s="168" t="str">
        <f>'2,1'!A194</f>
        <v>HWM2180MF</v>
      </c>
      <c r="B194" s="168" t="str">
        <f>'2,1'!B194</f>
        <v>HWM2180MF Сварочный полуавтомат MIG/MAG 20-180 А, с функцией MMA 20-160 А, Hanskonner</v>
      </c>
      <c r="C194" s="553">
        <f>IF(ПРАЙС!$AF$2&lt;&gt;0,'2,1'!C194*(1+ПРАЙС!$AF$2),'2,1'!C194)</f>
        <v>23257.617728531859</v>
      </c>
      <c r="D194" s="553">
        <f>IF(ПРАЙС!$AF$2&lt;&gt;0,'2,1'!D194*(1+ПРАЙС!$AF$2),'2,1'!D194)</f>
        <v>22094.736842105263</v>
      </c>
      <c r="E194" s="553">
        <f>IF(ПРАЙС!$AF$2&lt;&gt;0,'2,1'!E194*(1+ПРАЙС!$AF$2),'2,1'!E194)</f>
        <v>22094.736842105263</v>
      </c>
      <c r="F194" s="553">
        <f>IF(ПРАЙС!$AF$2&lt;&gt;0,'2,1'!F194*(1+ПРАЙС!$AF$2),'2,1'!F194)</f>
        <v>20990</v>
      </c>
    </row>
    <row r="195" spans="1:6" ht="15" x14ac:dyDescent="0.4">
      <c r="A195" s="168" t="str">
        <f>'2,1'!A195</f>
        <v>САС-97ПА160</v>
      </c>
      <c r="B195" s="168" t="str">
        <f>'2,1'!B195</f>
        <v>САС-97ПА160 Инверторный сварочный полуавтомат Союз 20-160А, для флюсовой проволоки-MMA-LIFT TIG</v>
      </c>
      <c r="C195" s="553">
        <f>IF(ПРАЙС!$AF$2&lt;&gt;0,'2,1'!C195*(1+ПРАЙС!$AF$2),'2,1'!C195)</f>
        <v>8853.1855955678675</v>
      </c>
      <c r="D195" s="553">
        <f>IF(ПРАЙС!$AF$2&lt;&gt;0,'2,1'!D195*(1+ПРАЙС!$AF$2),'2,1'!D195)</f>
        <v>8410.5263157894733</v>
      </c>
      <c r="E195" s="553">
        <f>IF(ПРАЙС!$AF$2&lt;&gt;0,'2,1'!E195*(1+ПРАЙС!$AF$2),'2,1'!E195)</f>
        <v>8410.5263157894733</v>
      </c>
      <c r="F195" s="553">
        <f>IF(ПРАЙС!$AF$2&lt;&gt;0,'2,1'!F195*(1+ПРАЙС!$AF$2),'2,1'!F195)</f>
        <v>7990</v>
      </c>
    </row>
    <row r="196" spans="1:6" ht="15" x14ac:dyDescent="0.4">
      <c r="A196" s="168" t="str">
        <f>'2,1'!A196</f>
        <v>САС-97ПА200</v>
      </c>
      <c r="B196" s="168" t="str">
        <f>'2,1'!B196</f>
        <v>САС-97ПА200 Инверторный сварочный полуавтомат Союз 20-200А,ПВ-80%,MIG-MMA-TIG lift, 170-250 В</v>
      </c>
      <c r="C196" s="553">
        <f>IF(ПРАЙС!$AF$2&lt;&gt;0,'2,1'!C196*(1+ПРАЙС!$AF$2),'2,1'!C196)</f>
        <v>11069.252077562329</v>
      </c>
      <c r="D196" s="553">
        <f>IF(ПРАЙС!$AF$2&lt;&gt;0,'2,1'!D196*(1+ПРАЙС!$AF$2),'2,1'!D196)</f>
        <v>10515.789473684212</v>
      </c>
      <c r="E196" s="553">
        <f>IF(ПРАЙС!$AF$2&lt;&gt;0,'2,1'!E196*(1+ПРАЙС!$AF$2),'2,1'!E196)</f>
        <v>10515.789473684212</v>
      </c>
      <c r="F196" s="553">
        <f>IF(ПРАЙС!$AF$2&lt;&gt;0,'2,1'!F196*(1+ПРАЙС!$AF$2),'2,1'!F196)</f>
        <v>9990</v>
      </c>
    </row>
    <row r="197" spans="1:6" ht="15.75" x14ac:dyDescent="0.5">
      <c r="A197" s="153"/>
      <c r="B197" s="153" t="str">
        <f>'2,1'!B197</f>
        <v>Инверторы</v>
      </c>
      <c r="C197" s="552"/>
      <c r="D197" s="552"/>
      <c r="E197" s="552"/>
      <c r="F197" s="552">
        <f>IF(ПРАЙС!$AF$2&lt;&gt;0,'2,1'!F197*(1+ПРАЙС!$AF$2),'2,1'!F197)</f>
        <v>0</v>
      </c>
    </row>
    <row r="198" spans="1:6" ht="15" x14ac:dyDescent="0.4">
      <c r="A198" s="168" t="str">
        <f>'2,1'!A198</f>
        <v>HWM4018</v>
      </c>
      <c r="B198" s="168" t="str">
        <f>'2,1'!B198</f>
        <v>HWM4018 Сварочный аппарат Hanskonner TIG+MMA, 200 A, ПВ 80%, 160-270 В,</v>
      </c>
      <c r="C198" s="553">
        <f>IF(ПРАЙС!$AF$2&lt;&gt;0,'2,1'!C198*(1+ПРАЙС!$AF$2),'2,1'!C198)</f>
        <v>13950.138504155126</v>
      </c>
      <c r="D198" s="553">
        <f>IF(ПРАЙС!$AF$2&lt;&gt;0,'2,1'!D198*(1+ПРАЙС!$AF$2),'2,1'!D198)</f>
        <v>13252.631578947368</v>
      </c>
      <c r="E198" s="553">
        <f>IF(ПРАЙС!$AF$2&lt;&gt;0,'2,1'!E198*(1+ПРАЙС!$AF$2),'2,1'!E198)</f>
        <v>13252.631578947368</v>
      </c>
      <c r="F198" s="553">
        <f>IF(ПРАЙС!$AF$2&lt;&gt;0,'2,1'!F198*(1+ПРАЙС!$AF$2),'2,1'!F198)</f>
        <v>12590</v>
      </c>
    </row>
    <row r="199" spans="1:6" ht="15" x14ac:dyDescent="0.4">
      <c r="A199" s="168" t="str">
        <f>'2,1'!A199</f>
        <v>HWM1200GEN</v>
      </c>
      <c r="B199" s="168" t="str">
        <f>'2,1'!B199</f>
        <v>HWM1200GEN Сварочный инвертор 20-200А,ПВ-80%, напр. 160-250 В, работа от генератора, Hanskonner</v>
      </c>
      <c r="C199" s="553">
        <f>IF(ПРАЙС!$AF$2&lt;&gt;0,'2,1'!C199*(1+ПРАЙС!$AF$2),'2,1'!C199)</f>
        <v>9994.4598337950138</v>
      </c>
      <c r="D199" s="553">
        <f>IF(ПРАЙС!$AF$2&lt;&gt;0,'2,1'!D199*(1+ПРАЙС!$AF$2),'2,1'!D199)</f>
        <v>9494.7368421052633</v>
      </c>
      <c r="E199" s="553">
        <f>IF(ПРАЙС!$AF$2&lt;&gt;0,'2,1'!E199*(1+ПРАЙС!$AF$2),'2,1'!E199)</f>
        <v>9494.7368421052633</v>
      </c>
      <c r="F199" s="553">
        <f>IF(ПРАЙС!$AF$2&lt;&gt;0,'2,1'!F199*(1+ПРАЙС!$AF$2),'2,1'!F199)</f>
        <v>9020</v>
      </c>
    </row>
    <row r="200" spans="1:6" ht="15" x14ac:dyDescent="0.4">
      <c r="A200" s="168" t="str">
        <f>'2,1'!A200</f>
        <v>HWM1250GEN</v>
      </c>
      <c r="B200" s="168" t="str">
        <f>'2,1'!B200</f>
        <v>HWM1250GEN Сварочный инвертор 20-250А,ПВ-80%, напр. 160-250 В, работа от генератора, Hanskonner</v>
      </c>
      <c r="C200" s="553">
        <f>IF(ПРАЙС!$AF$2&lt;&gt;0,'2,1'!C200*(1+ПРАЙС!$AF$2),'2,1'!C200)</f>
        <v>10459.833795013852</v>
      </c>
      <c r="D200" s="553">
        <f>IF(ПРАЙС!$AF$2&lt;&gt;0,'2,1'!D200*(1+ПРАЙС!$AF$2),'2,1'!D200)</f>
        <v>9936.8421052631584</v>
      </c>
      <c r="E200" s="553">
        <f>IF(ПРАЙС!$AF$2&lt;&gt;0,'2,1'!E200*(1+ПРАЙС!$AF$2),'2,1'!E200)</f>
        <v>9936.8421052631584</v>
      </c>
      <c r="F200" s="553">
        <f>IF(ПРАЙС!$AF$2&lt;&gt;0,'2,1'!F200*(1+ПРАЙС!$AF$2),'2,1'!F200)</f>
        <v>9440</v>
      </c>
    </row>
    <row r="201" spans="1:6" ht="15" x14ac:dyDescent="0.4">
      <c r="A201" s="168" t="str">
        <f>'2,1'!A201</f>
        <v>AW97I27N</v>
      </c>
      <c r="B201" s="168" t="str">
        <f>'2,1'!B201</f>
        <v>AW97I27N Сварочный аппарат Sturm!,270 А,IGBT инвертор, напр 160-260 В, защита IGBT</v>
      </c>
      <c r="C201" s="553">
        <f>IF(ПРАЙС!$AF$2&lt;&gt;0,'2,1'!C201*(1+ПРАЙС!$AF$2),'2,1'!C201)</f>
        <v>8132.9639889196678</v>
      </c>
      <c r="D201" s="553">
        <f>IF(ПРАЙС!$AF$2&lt;&gt;0,'2,1'!D201*(1+ПРАЙС!$AF$2),'2,1'!D201)</f>
        <v>7726.3157894736842</v>
      </c>
      <c r="E201" s="553">
        <f>IF(ПРАЙС!$AF$2&lt;&gt;0,'2,1'!E201*(1+ПРАЙС!$AF$2),'2,1'!E201)</f>
        <v>7726.3157894736842</v>
      </c>
      <c r="F201" s="553">
        <f>IF(ПРАЙС!$AF$2&lt;&gt;0,'2,1'!F201*(1+ПРАЙС!$AF$2),'2,1'!F201)</f>
        <v>7340</v>
      </c>
    </row>
    <row r="202" spans="1:6" ht="15" x14ac:dyDescent="0.4">
      <c r="A202" s="168" t="str">
        <f>'2,1'!A202</f>
        <v>AW97I32N</v>
      </c>
      <c r="B202" s="168" t="str">
        <f>'2,1'!B202</f>
        <v>AW97I32N Сварочный аппарат Sturm!,320 А,IGBT инвертор, напр 160-260 В, защита IGBT</v>
      </c>
      <c r="C202" s="553">
        <f>IF(ПРАЙС!$AF$2&lt;&gt;0,'2,1'!C202*(1+ПРАЙС!$AF$2),'2,1'!C202)</f>
        <v>8598.3379501385043</v>
      </c>
      <c r="D202" s="553">
        <f>IF(ПРАЙС!$AF$2&lt;&gt;0,'2,1'!D202*(1+ПРАЙС!$AF$2),'2,1'!D202)</f>
        <v>8168.4210526315792</v>
      </c>
      <c r="E202" s="553">
        <f>IF(ПРАЙС!$AF$2&lt;&gt;0,'2,1'!E202*(1+ПРАЙС!$AF$2),'2,1'!E202)</f>
        <v>8168.4210526315792</v>
      </c>
      <c r="F202" s="553">
        <f>IF(ПРАЙС!$AF$2&lt;&gt;0,'2,1'!F202*(1+ПРАЙС!$AF$2),'2,1'!F202)</f>
        <v>7760</v>
      </c>
    </row>
    <row r="203" spans="1:6" ht="15" x14ac:dyDescent="0.4">
      <c r="A203" s="168" t="str">
        <f>'2,1'!A203</f>
        <v>AW97I250AF</v>
      </c>
      <c r="B203" s="168" t="str">
        <f>'2,1'!B203</f>
        <v>AW97I250AF Сварочный инвертор Sturm!, 250А, ПВ 60%, 170-250В,HotStart/AntiStick/ArcForce,сенсор</v>
      </c>
      <c r="C203" s="553">
        <f>IF(ПРАЙС!$AF$2&lt;&gt;0,'2,1'!C203*(1+ПРАЙС!$AF$2),'2,1'!C203)</f>
        <v>7434.9030470914131</v>
      </c>
      <c r="D203" s="553">
        <f>IF(ПРАЙС!$AF$2&lt;&gt;0,'2,1'!D203*(1+ПРАЙС!$AF$2),'2,1'!D203)</f>
        <v>7063.1578947368425</v>
      </c>
      <c r="E203" s="553">
        <f>IF(ПРАЙС!$AF$2&lt;&gt;0,'2,1'!E203*(1+ПРАЙС!$AF$2),'2,1'!E203)</f>
        <v>7063.1578947368425</v>
      </c>
      <c r="F203" s="553">
        <f>IF(ПРАЙС!$AF$2&lt;&gt;0,'2,1'!F203*(1+ПРАЙС!$AF$2),'2,1'!F203)</f>
        <v>6710</v>
      </c>
    </row>
    <row r="204" spans="1:6" ht="15" x14ac:dyDescent="0.4">
      <c r="A204" s="168" t="str">
        <f>'2,1'!A204</f>
        <v>AW97I201</v>
      </c>
      <c r="B204" s="168" t="str">
        <f>'2,1'!B204</f>
        <v>AW97I201 Сварочный инвертор мобильный Sturm! 20-160А,ПВ-60%, напр. 170-250 В</v>
      </c>
      <c r="C204" s="553">
        <f>IF(ПРАЙС!$AF$2&lt;&gt;0,'2,1'!C204*(1+ПРАЙС!$AF$2),'2,1'!C204)</f>
        <v>5806.0941828254854</v>
      </c>
      <c r="D204" s="553">
        <f>IF(ПРАЙС!$AF$2&lt;&gt;0,'2,1'!D204*(1+ПРАЙС!$AF$2),'2,1'!D204)</f>
        <v>5515.7894736842109</v>
      </c>
      <c r="E204" s="553">
        <f>IF(ПРАЙС!$AF$2&lt;&gt;0,'2,1'!E204*(1+ПРАЙС!$AF$2),'2,1'!E204)</f>
        <v>5515.7894736842109</v>
      </c>
      <c r="F204" s="553">
        <f>IF(ПРАЙС!$AF$2&lt;&gt;0,'2,1'!F204*(1+ПРАЙС!$AF$2),'2,1'!F204)</f>
        <v>5240</v>
      </c>
    </row>
    <row r="205" spans="1:6" ht="15" x14ac:dyDescent="0.4">
      <c r="A205" s="168" t="str">
        <f>'2,1'!A205</f>
        <v>AW97I200</v>
      </c>
      <c r="B205" s="168" t="str">
        <f>'2,1'!B205</f>
        <v>AW97I200  Сварочный инвертор Sturm!, 200А, ПВ 60%, 170-250В, HotStart/AntiStick/ArcForce</v>
      </c>
      <c r="C205" s="553">
        <f>IF(ПРАЙС!$AF$2&lt;&gt;0,'2,1'!C205*(1+ПРАЙС!$AF$2),'2,1'!C205)</f>
        <v>5340.7202216066489</v>
      </c>
      <c r="D205" s="553">
        <f>IF(ПРАЙС!$AF$2&lt;&gt;0,'2,1'!D205*(1+ПРАЙС!$AF$2),'2,1'!D205)</f>
        <v>5073.6842105263158</v>
      </c>
      <c r="E205" s="553">
        <f>IF(ПРАЙС!$AF$2&lt;&gt;0,'2,1'!E205*(1+ПРАЙС!$AF$2),'2,1'!E205)</f>
        <v>5073.6842105263158</v>
      </c>
      <c r="F205" s="553">
        <f>IF(ПРАЙС!$AF$2&lt;&gt;0,'2,1'!F205*(1+ПРАЙС!$AF$2),'2,1'!F205)</f>
        <v>4820</v>
      </c>
    </row>
    <row r="206" spans="1:6" ht="15" x14ac:dyDescent="0.4">
      <c r="A206" s="168" t="str">
        <f>'2,1'!A206</f>
        <v>AW97I250</v>
      </c>
      <c r="B206" s="168" t="str">
        <f>'2,1'!B206</f>
        <v>AW97I250 Сварочный инвертор Sturm!, 250А, ПВ 60%, 170-250В, HotStart/AntiStick/ArcForce</v>
      </c>
      <c r="C206" s="553">
        <f>IF(ПРАЙС!$AF$2&lt;&gt;0,'2,1'!C206*(1+ПРАЙС!$AF$2),'2,1'!C206)</f>
        <v>5806.0941828254854</v>
      </c>
      <c r="D206" s="553">
        <f>IF(ПРАЙС!$AF$2&lt;&gt;0,'2,1'!D206*(1+ПРАЙС!$AF$2),'2,1'!D206)</f>
        <v>5515.7894736842109</v>
      </c>
      <c r="E206" s="553">
        <f>IF(ПРАЙС!$AF$2&lt;&gt;0,'2,1'!E206*(1+ПРАЙС!$AF$2),'2,1'!E206)</f>
        <v>5515.7894736842109</v>
      </c>
      <c r="F206" s="553">
        <f>IF(ПРАЙС!$AF$2&lt;&gt;0,'2,1'!F206*(1+ПРАЙС!$AF$2),'2,1'!F206)</f>
        <v>5240</v>
      </c>
    </row>
    <row r="207" spans="1:6" ht="15" x14ac:dyDescent="0.4">
      <c r="A207" s="168" t="str">
        <f>'2,1'!A207</f>
        <v>САС-97И200</v>
      </c>
      <c r="B207" s="168" t="str">
        <f>'2,1'!B207</f>
        <v>САС-97И200 Сварочный инвертор СОЮЗ, 200А, ПВ 60%, 170-250В, HotStart/AntiStick/ArcForce</v>
      </c>
      <c r="C207" s="553">
        <f>IF(ПРАЙС!$AF$2&lt;&gt;0,'2,1'!C207*(1+ПРАЙС!$AF$2),'2,1'!C207)</f>
        <v>3944.598337950139</v>
      </c>
      <c r="D207" s="553">
        <f>IF(ПРАЙС!$AF$2&lt;&gt;0,'2,1'!D207*(1+ПРАЙС!$AF$2),'2,1'!D207)</f>
        <v>3747.3684210526317</v>
      </c>
      <c r="E207" s="553">
        <f>IF(ПРАЙС!$AF$2&lt;&gt;0,'2,1'!E207*(1+ПРАЙС!$AF$2),'2,1'!E207)</f>
        <v>3747.3684210526317</v>
      </c>
      <c r="F207" s="553">
        <f>IF(ПРАЙС!$AF$2&lt;&gt;0,'2,1'!F207*(1+ПРАЙС!$AF$2),'2,1'!F207)</f>
        <v>3560</v>
      </c>
    </row>
    <row r="208" spans="1:6" ht="15" x14ac:dyDescent="0.4">
      <c r="A208" s="168" t="str">
        <f>'2,1'!A208</f>
        <v>САС-97И230</v>
      </c>
      <c r="B208" s="168" t="str">
        <f>'2,1'!B208</f>
        <v>САС-97И230 Сварочный инвертор СОЮЗ, 230А, ПВ 60%, 170-250В, HotStart/AntiStick/ArcForce</v>
      </c>
      <c r="C208" s="553">
        <f>IF(ПРАЙС!$AF$2&lt;&gt;0,'2,1'!C208*(1+ПРАЙС!$AF$2),'2,1'!C208)</f>
        <v>4177.2853185595568</v>
      </c>
      <c r="D208" s="553">
        <f>IF(ПРАЙС!$AF$2&lt;&gt;0,'2,1'!D208*(1+ПРАЙС!$AF$2),'2,1'!D208)</f>
        <v>3968.4210526315792</v>
      </c>
      <c r="E208" s="553">
        <f>IF(ПРАЙС!$AF$2&lt;&gt;0,'2,1'!E208*(1+ПРАЙС!$AF$2),'2,1'!E208)</f>
        <v>3968.4210526315792</v>
      </c>
      <c r="F208" s="553">
        <f>IF(ПРАЙС!$AF$2&lt;&gt;0,'2,1'!F208*(1+ПРАЙС!$AF$2),'2,1'!F208)</f>
        <v>3770</v>
      </c>
    </row>
    <row r="209" spans="1:6" ht="15" x14ac:dyDescent="0.4">
      <c r="A209" s="168" t="str">
        <f>'2,1'!A209</f>
        <v>САС-97И250</v>
      </c>
      <c r="B209" s="168" t="str">
        <f>'2,1'!B209</f>
        <v>САС-97И250 Сварочный инвертор СОЮЗ, 250А, ПВ 60%, 170-250В, HotStart/AntiStick/ArcForce</v>
      </c>
      <c r="C209" s="553">
        <f>IF(ПРАЙС!$AF$2&lt;&gt;0,'2,1'!C209*(1+ПРАЙС!$AF$2),'2,1'!C209)</f>
        <v>4409.972299168976</v>
      </c>
      <c r="D209" s="553">
        <f>IF(ПРАЙС!$AF$2&lt;&gt;0,'2,1'!D209*(1+ПРАЙС!$AF$2),'2,1'!D209)</f>
        <v>4189.4736842105267</v>
      </c>
      <c r="E209" s="553">
        <f>IF(ПРАЙС!$AF$2&lt;&gt;0,'2,1'!E209*(1+ПРАЙС!$AF$2),'2,1'!E209)</f>
        <v>4189.4736842105267</v>
      </c>
      <c r="F209" s="553">
        <f>IF(ПРАЙС!$AF$2&lt;&gt;0,'2,1'!F209*(1+ПРАЙС!$AF$2),'2,1'!F209)</f>
        <v>3980</v>
      </c>
    </row>
    <row r="210" spans="1:6" ht="15" x14ac:dyDescent="0.4">
      <c r="A210" s="168" t="str">
        <f>'2,1'!A210</f>
        <v>HAW91A6WH</v>
      </c>
      <c r="B210" s="168" t="str">
        <f>'2,1'!B210</f>
        <v>HAW91A6WH Маска сварщика "Хамелеон" 100x50мм, DIN 4/5-9/9-13, 1/30000сек, 4 рег-ки, Hanskonner</v>
      </c>
      <c r="C210" s="553">
        <f>IF(ПРАЙС!$AF$2&lt;&gt;0,'2,1'!C210*(1+ПРАЙС!$AF$2),'2,1'!C210)</f>
        <v>3400.5540166204987</v>
      </c>
      <c r="D210" s="553">
        <f>IF(ПРАЙС!$AF$2&lt;&gt;0,'2,1'!D210*(1+ПРАЙС!$AF$2),'2,1'!D210)</f>
        <v>3230.5263157894738</v>
      </c>
      <c r="E210" s="553">
        <f>IF(ПРАЙС!$AF$2&lt;&gt;0,'2,1'!E210*(1+ПРАЙС!$AF$2),'2,1'!E210)</f>
        <v>3230.5263157894738</v>
      </c>
      <c r="F210" s="553">
        <f>IF(ПРАЙС!$AF$2&lt;&gt;0,'2,1'!F210*(1+ПРАЙС!$AF$2),'2,1'!F210)</f>
        <v>3069</v>
      </c>
    </row>
    <row r="211" spans="1:6" ht="15" x14ac:dyDescent="0.4">
      <c r="A211" s="168" t="str">
        <f>'2,1'!A211</f>
        <v>AW91A8WH</v>
      </c>
      <c r="B211" s="168" t="str">
        <f>'2,1'!B211</f>
        <v>AW91A8WH Маска сварщика "Хамелеон" 93x43мм,DIN 4/5-9/9-13, 1/30000сек,4 рег,тест фильтра,Sturm!</v>
      </c>
      <c r="C211" s="553">
        <f>IF(ПРАЙС!$AF$2&lt;&gt;0,'2,1'!C211*(1+ПРАЙС!$AF$2),'2,1'!C211)</f>
        <v>2897.5069252077565</v>
      </c>
      <c r="D211" s="553">
        <f>IF(ПРАЙС!$AF$2&lt;&gt;0,'2,1'!D211*(1+ПРАЙС!$AF$2),'2,1'!D211)</f>
        <v>2752.6315789473683</v>
      </c>
      <c r="E211" s="553">
        <f>IF(ПРАЙС!$AF$2&lt;&gt;0,'2,1'!E211*(1+ПРАЙС!$AF$2),'2,1'!E211)</f>
        <v>2752.6315789473683</v>
      </c>
      <c r="F211" s="553">
        <f>IF(ПРАЙС!$AF$2&lt;&gt;0,'2,1'!F211*(1+ПРАЙС!$AF$2),'2,1'!F211)</f>
        <v>2615</v>
      </c>
    </row>
    <row r="212" spans="1:6" ht="15" x14ac:dyDescent="0.4">
      <c r="A212" s="168" t="str">
        <f>'2,1'!A212</f>
        <v>AW91A7WH</v>
      </c>
      <c r="B212" s="168" t="str">
        <f>'2,1'!B212</f>
        <v>AW91A7WH Маска сварщика "Хамелеон" 93x43мм,DIN 4/9-13, 1/30000сек, 3 рег-ки,тест фильтра,Sturm!</v>
      </c>
      <c r="C212" s="553">
        <f>IF(ПРАЙС!$AF$2&lt;&gt;0,'2,1'!C212*(1+ПРАЙС!$AF$2),'2,1'!C212)</f>
        <v>2425.4847645429363</v>
      </c>
      <c r="D212" s="553">
        <f>IF(ПРАЙС!$AF$2&lt;&gt;0,'2,1'!D212*(1+ПРАЙС!$AF$2),'2,1'!D212)</f>
        <v>2304.2105263157896</v>
      </c>
      <c r="E212" s="553">
        <f>IF(ПРАЙС!$AF$2&lt;&gt;0,'2,1'!E212*(1+ПРАЙС!$AF$2),'2,1'!E212)</f>
        <v>2304.2105263157896</v>
      </c>
      <c r="F212" s="553">
        <f>IF(ПРАЙС!$AF$2&lt;&gt;0,'2,1'!F212*(1+ПРАЙС!$AF$2),'2,1'!F212)</f>
        <v>2189</v>
      </c>
    </row>
    <row r="213" spans="1:6" ht="15" x14ac:dyDescent="0.4">
      <c r="A213" s="168" t="str">
        <f>'2,1'!A213</f>
        <v>AW91A5WH</v>
      </c>
      <c r="B213" s="168" t="str">
        <f>'2,1'!B213</f>
        <v>AW91A5WH Маска сварщика "Хамелеон" Sturm! 93*43мм,DIN 4/9-13, 1/25000c, 3 рег-ки,ТЕСТ ФИЛЬТРА</v>
      </c>
      <c r="C213" s="553">
        <f>IF(ПРАЙС!$AF$2&lt;&gt;0,'2,1'!C213*(1+ПРАЙС!$AF$2),'2,1'!C213)</f>
        <v>1647.645429362881</v>
      </c>
      <c r="D213" s="553">
        <f>IF(ПРАЙС!$AF$2&lt;&gt;0,'2,1'!D213*(1+ПРАЙС!$AF$2),'2,1'!D213)</f>
        <v>1565.2631578947369</v>
      </c>
      <c r="E213" s="553">
        <f>IF(ПРАЙС!$AF$2&lt;&gt;0,'2,1'!E213*(1+ПРАЙС!$AF$2),'2,1'!E213)</f>
        <v>1565.2631578947369</v>
      </c>
      <c r="F213" s="553">
        <f>IF(ПРАЙС!$AF$2&lt;&gt;0,'2,1'!F213*(1+ПРАЙС!$AF$2),'2,1'!F213)</f>
        <v>1487</v>
      </c>
    </row>
    <row r="214" spans="1:6" ht="15" x14ac:dyDescent="0.4">
      <c r="A214" s="168" t="str">
        <f>'2,1'!A214</f>
        <v>САС-91А2МС1</v>
      </c>
      <c r="B214" s="168" t="str">
        <f>'2,1'!B214</f>
        <v>САС-91А2МС1 Маска сварщика "Хамелеон" СОЮЗ, 93*43мм,DIN 4/9-13, 1/25000c, 3 рег-ки</v>
      </c>
      <c r="C214" s="553">
        <f>IF(ПРАЙС!$AF$2&lt;&gt;0,'2,1'!C214*(1+ПРАЙС!$AF$2),'2,1'!C214)</f>
        <v>1253.1855955678673</v>
      </c>
      <c r="D214" s="553">
        <f>IF(ПРАЙС!$AF$2&lt;&gt;0,'2,1'!D214*(1+ПРАЙС!$AF$2),'2,1'!D214)</f>
        <v>1190.5263157894738</v>
      </c>
      <c r="E214" s="553">
        <f>IF(ПРАЙС!$AF$2&lt;&gt;0,'2,1'!E214*(1+ПРАЙС!$AF$2),'2,1'!E214)</f>
        <v>1190.5263157894738</v>
      </c>
      <c r="F214" s="553">
        <f>IF(ПРАЙС!$AF$2&lt;&gt;0,'2,1'!F214*(1+ПРАЙС!$AF$2),'2,1'!F214)</f>
        <v>1131</v>
      </c>
    </row>
    <row r="215" spans="1:6" ht="15" x14ac:dyDescent="0.4">
      <c r="A215" s="168" t="str">
        <f>'2,1'!A215</f>
        <v>САС-91А4МС</v>
      </c>
      <c r="B215" s="168" t="str">
        <f>'2,1'!B215</f>
        <v>САС-91А4МС Маска сварщика "Хамелеон" СОЮЗ, 90*35мм,DIN 3/11,1/25000c, без регулировок</v>
      </c>
      <c r="C215" s="553">
        <f>IF(ПРАЙС!$AF$2&lt;&gt;0,'2,1'!C215*(1+ПРАЙС!$AF$2),'2,1'!C215)</f>
        <v>916.34349030470923</v>
      </c>
      <c r="D215" s="553">
        <f>IF(ПРАЙС!$AF$2&lt;&gt;0,'2,1'!D215*(1+ПРАЙС!$AF$2),'2,1'!D215)</f>
        <v>870.52631578947376</v>
      </c>
      <c r="E215" s="553">
        <f>IF(ПРАЙС!$AF$2&lt;&gt;0,'2,1'!E215*(1+ПРАЙС!$AF$2),'2,1'!E215)</f>
        <v>870.52631578947376</v>
      </c>
      <c r="F215" s="553">
        <f>IF(ПРАЙС!$AF$2&lt;&gt;0,'2,1'!F215*(1+ПРАЙС!$AF$2),'2,1'!F215)</f>
        <v>827</v>
      </c>
    </row>
    <row r="216" spans="1:6" ht="15" x14ac:dyDescent="0.4">
      <c r="A216" s="168" t="str">
        <f>'2,1'!A216</f>
        <v>САС-91А4РФ</v>
      </c>
      <c r="B216" s="168" t="str">
        <f>'2,1'!B216</f>
        <v>САС-91А4РФ Маска сварщика "Хамелеон" 90x35мм, DIN 3/11, 1/15000сек, без регул., СОЮЗ(мод. Ф1)</v>
      </c>
      <c r="C216" s="553">
        <f>IF(ПРАЙС!$AF$2&lt;&gt;0,'2,1'!C216*(1+ПРАЙС!$AF$2),'2,1'!C216)</f>
        <v>788.91966759002776</v>
      </c>
      <c r="D216" s="553">
        <f>IF(ПРАЙС!$AF$2&lt;&gt;0,'2,1'!D216*(1+ПРАЙС!$AF$2),'2,1'!D216)</f>
        <v>749.47368421052636</v>
      </c>
      <c r="E216" s="553">
        <f>IF(ПРАЙС!$AF$2&lt;&gt;0,'2,1'!E216*(1+ПРАЙС!$AF$2),'2,1'!E216)</f>
        <v>749.47368421052636</v>
      </c>
      <c r="F216" s="553">
        <f>IF(ПРАЙС!$AF$2&lt;&gt;0,'2,1'!F216*(1+ПРАЙС!$AF$2),'2,1'!F216)</f>
        <v>712</v>
      </c>
    </row>
    <row r="217" spans="1:6" ht="15" x14ac:dyDescent="0.4">
      <c r="A217" s="168" t="str">
        <f>'2,1'!A217</f>
        <v>САС-91А3РФ</v>
      </c>
      <c r="B217" s="168" t="str">
        <f>'2,1'!B217</f>
        <v>САС-91А3РФ Маска сварщика "Хамелеон" 90x43мм, DIN 4/9-13, 1/15000сек,плавн регул, СОЮЗ (мод.Ф4)</v>
      </c>
      <c r="C217" s="553">
        <f>IF(ПРАЙС!$AF$2&lt;&gt;0,'2,1'!C217*(1+ПРАЙС!$AF$2),'2,1'!C217)</f>
        <v>835.45706371191147</v>
      </c>
      <c r="D217" s="553">
        <f>IF(ПРАЙС!$AF$2&lt;&gt;0,'2,1'!D217*(1+ПРАЙС!$AF$2),'2,1'!D217)</f>
        <v>793.68421052631584</v>
      </c>
      <c r="E217" s="553">
        <f>IF(ПРАЙС!$AF$2&lt;&gt;0,'2,1'!E217*(1+ПРАЙС!$AF$2),'2,1'!E217)</f>
        <v>793.68421052631584</v>
      </c>
      <c r="F217" s="553">
        <f>IF(ПРАЙС!$AF$2&lt;&gt;0,'2,1'!F217*(1+ПРАЙС!$AF$2),'2,1'!F217)</f>
        <v>754</v>
      </c>
    </row>
    <row r="218" spans="1:6" ht="15" x14ac:dyDescent="0.4">
      <c r="A218" s="168" t="str">
        <f>'2,1'!A218</f>
        <v>САС-91А5РФ</v>
      </c>
      <c r="B218" s="168" t="str">
        <f>'2,1'!B218</f>
        <v>САС-91А5РФ Маска сварщика "Хамелеон" 93x43мм, DIN 4/9-13, &lt;1/25000сек, регул.,КОРОБКА, СОЮЗ</v>
      </c>
      <c r="C218" s="553">
        <f>IF(ПРАЙС!$AF$2&lt;&gt;0,'2,1'!C218*(1+ПРАЙС!$AF$2),'2,1'!C218)</f>
        <v>919.66759002770095</v>
      </c>
      <c r="D218" s="553">
        <f>IF(ПРАЙС!$AF$2&lt;&gt;0,'2,1'!D218*(1+ПРАЙС!$AF$2),'2,1'!D218)</f>
        <v>873.68421052631584</v>
      </c>
      <c r="E218" s="553">
        <f>IF(ПРАЙС!$AF$2&lt;&gt;0,'2,1'!E218*(1+ПРАЙС!$AF$2),'2,1'!E218)</f>
        <v>873.68421052631584</v>
      </c>
      <c r="F218" s="553">
        <f>IF(ПРАЙС!$AF$2&lt;&gt;0,'2,1'!F218*(1+ПРАЙС!$AF$2),'2,1'!F218)</f>
        <v>830</v>
      </c>
    </row>
    <row r="219" spans="1:6" ht="15.75" x14ac:dyDescent="0.5">
      <c r="A219" s="153"/>
      <c r="B219" s="153" t="str">
        <f>'2,1'!B219</f>
        <v>Цепные пилы</v>
      </c>
      <c r="C219" s="552"/>
      <c r="D219" s="552"/>
      <c r="E219" s="552"/>
      <c r="F219" s="552" t="str">
        <f>IF(ПРАЙС!$AF$2&lt;&gt;0,'2,1'!F219*(1+ПРАЙС!$AF$2),'2,1'!F219)</f>
        <v>От 3 ед. в асс.</v>
      </c>
    </row>
    <row r="220" spans="1:6" ht="15.75" x14ac:dyDescent="0.5">
      <c r="A220" s="153"/>
      <c r="B220" s="153" t="str">
        <f>'2,1'!B220</f>
        <v>Аккумуляторные пилы</v>
      </c>
      <c r="C220" s="552"/>
      <c r="D220" s="552"/>
      <c r="E220" s="552"/>
      <c r="F220" s="552">
        <f>IF(ПРАЙС!$AF$2&lt;&gt;0,'2,1'!F220*(1+ПРАЙС!$AF$2),'2,1'!F220)</f>
        <v>0</v>
      </c>
    </row>
    <row r="221" spans="1:6" ht="15" x14ac:dyDescent="0.4">
      <c r="A221" s="168" t="str">
        <f>'2,1'!A221</f>
        <v>CRS1801BL</v>
      </c>
      <c r="B221" s="168" t="str">
        <f>'2,1'!B221</f>
        <v>CRS1801BL Сабельная пила аккумуляторная б/щ STURM! 18 В,1BatterySystem, рез115 мм, без АКБ и ЗУ</v>
      </c>
      <c r="C221" s="553">
        <f>IF(ПРАЙС!$AF$2&lt;&gt;0,'2,1'!C221*(1+ПРАЙС!$AF$2),'2,1'!C221)</f>
        <v>4991.6897506925216</v>
      </c>
      <c r="D221" s="553">
        <f>IF(ПРАЙС!$AF$2&lt;&gt;0,'2,1'!D221*(1+ПРАЙС!$AF$2),'2,1'!D221)</f>
        <v>4742.105263157895</v>
      </c>
      <c r="E221" s="553">
        <f>IF(ПРАЙС!$AF$2&lt;&gt;0,'2,1'!E221*(1+ПРАЙС!$AF$2),'2,1'!E221)</f>
        <v>4742.105263157895</v>
      </c>
      <c r="F221" s="553">
        <f>IF(ПРАЙС!$AF$2&lt;&gt;0,'2,1'!F221*(1+ПРАЙС!$AF$2),'2,1'!F221)</f>
        <v>4505</v>
      </c>
    </row>
    <row r="222" spans="1:6" ht="15" x14ac:dyDescent="0.4">
      <c r="A222" s="168" t="str">
        <f>'2,1'!A222</f>
        <v>CSC1808BL</v>
      </c>
      <c r="B222" s="168" t="str">
        <f>'2,1'!B222</f>
        <v>CSC1808BL Аккумуляторная цепная пила б/щ Sturm!, 18 В, 1BatterySystem, шина 20 см, без ЗУ и АКБ</v>
      </c>
      <c r="C222" s="553">
        <f>IF(ПРАЙС!$AF$2&lt;&gt;0,'2,1'!C222*(1+ПРАЙС!$AF$2),'2,1'!C222)</f>
        <v>4991.6897506925216</v>
      </c>
      <c r="D222" s="553">
        <f>IF(ПРАЙС!$AF$2&lt;&gt;0,'2,1'!D222*(1+ПРАЙС!$AF$2),'2,1'!D222)</f>
        <v>4742.105263157895</v>
      </c>
      <c r="E222" s="553">
        <f>IF(ПРАЙС!$AF$2&lt;&gt;0,'2,1'!E222*(1+ПРАЙС!$AF$2),'2,1'!E222)</f>
        <v>4742.105263157895</v>
      </c>
      <c r="F222" s="553">
        <f>IF(ПРАЙС!$AF$2&lt;&gt;0,'2,1'!F222*(1+ПРАЙС!$AF$2),'2,1'!F222)</f>
        <v>4505</v>
      </c>
    </row>
    <row r="223" spans="1:6" ht="15" x14ac:dyDescent="0.4">
      <c r="A223" s="168" t="str">
        <f>'2,1'!A223</f>
        <v>CSC3614BL</v>
      </c>
      <c r="B223" s="168" t="str">
        <f>'2,1'!B223</f>
        <v>CSC3614BL Аккумуляторная цепная пила б/щ Sturm!, 2x18 В,1BatterySystem,шина 35 см, без ЗУ и АКБ</v>
      </c>
      <c r="C223" s="553">
        <f>IF(ПРАЙС!$AF$2&lt;&gt;0,'2,1'!C223*(1+ПРАЙС!$AF$2),'2,1'!C223)</f>
        <v>8831.0249307479226</v>
      </c>
      <c r="D223" s="553">
        <f>IF(ПРАЙС!$AF$2&lt;&gt;0,'2,1'!D223*(1+ПРАЙС!$AF$2),'2,1'!D223)</f>
        <v>8389.4736842105267</v>
      </c>
      <c r="E223" s="553">
        <f>IF(ПРАЙС!$AF$2&lt;&gt;0,'2,1'!E223*(1+ПРАЙС!$AF$2),'2,1'!E223)</f>
        <v>8389.4736842105267</v>
      </c>
      <c r="F223" s="553">
        <f>IF(ПРАЙС!$AF$2&lt;&gt;0,'2,1'!F223*(1+ПРАЙС!$AF$2),'2,1'!F223)</f>
        <v>7970</v>
      </c>
    </row>
    <row r="224" spans="1:6" ht="15" x14ac:dyDescent="0.4">
      <c r="A224" s="168" t="str">
        <f>'2,1'!A224</f>
        <v>CSC3616BL</v>
      </c>
      <c r="B224" s="168" t="str">
        <f>'2,1'!B224</f>
        <v>CSC3616BL Аккумуляторная цепная пила б/щ Sturm!, 2x18 В,1BatterySystem,шина 40 см, без ЗУ и АКБ</v>
      </c>
      <c r="C224" s="553">
        <f>IF(ПРАЙС!$AF$2&lt;&gt;0,'2,1'!C224*(1+ПРАЙС!$AF$2),'2,1'!C224)</f>
        <v>9296.3988919667609</v>
      </c>
      <c r="D224" s="553">
        <f>IF(ПРАЙС!$AF$2&lt;&gt;0,'2,1'!D224*(1+ПРАЙС!$AF$2),'2,1'!D224)</f>
        <v>8831.5789473684217</v>
      </c>
      <c r="E224" s="553">
        <f>IF(ПРАЙС!$AF$2&lt;&gt;0,'2,1'!E224*(1+ПРАЙС!$AF$2),'2,1'!E224)</f>
        <v>8831.5789473684217</v>
      </c>
      <c r="F224" s="553">
        <f>IF(ПРАЙС!$AF$2&lt;&gt;0,'2,1'!F224*(1+ПРАЙС!$AF$2),'2,1'!F224)</f>
        <v>8390</v>
      </c>
    </row>
    <row r="225" spans="1:6" ht="15.75" x14ac:dyDescent="0.5">
      <c r="A225" s="153"/>
      <c r="B225" s="153" t="str">
        <f>'2,1'!B225</f>
        <v>Электрические пилы</v>
      </c>
      <c r="C225" s="552"/>
      <c r="D225" s="552"/>
      <c r="E225" s="552"/>
      <c r="F225" s="552">
        <f>IF(ПРАЙС!$AF$2&lt;&gt;0,'2,1'!F225*(1+ПРАЙС!$AF$2),'2,1'!F225)</f>
        <v>0</v>
      </c>
    </row>
    <row r="226" spans="1:6" ht="15" x14ac:dyDescent="0.4">
      <c r="A226" s="168" t="str">
        <f>'2,1'!A226</f>
        <v>CC9916</v>
      </c>
      <c r="B226" s="168" t="str">
        <f>'2,1'!B226</f>
        <v>CC9916 Пила ЭЛЕКТРИЧЕСКАЯ цепная Sturm!, БЕЗМАСЛЯНАЯ! 1600Вт, шина 12'' (305 мм), шаг цепи 3/8</v>
      </c>
      <c r="C226" s="553">
        <f>IF(ПРАЙС!$AF$2&lt;&gt;0,'2,1'!C226*(1+ПРАЙС!$AF$2),'2,1'!C226)</f>
        <v>4526.3157894736842</v>
      </c>
      <c r="D226" s="553">
        <f>IF(ПРАЙС!$AF$2&lt;&gt;0,'2,1'!D226*(1+ПРАЙС!$AF$2),'2,1'!D226)</f>
        <v>4300</v>
      </c>
      <c r="E226" s="553">
        <f>IF(ПРАЙС!$AF$2&lt;&gt;0,'2,1'!E226*(1+ПРАЙС!$AF$2),'2,1'!E226)</f>
        <v>4300</v>
      </c>
      <c r="F226" s="553">
        <f>IF(ПРАЙС!$AF$2&lt;&gt;0,'2,1'!F226*(1+ПРАЙС!$AF$2),'2,1'!F226)</f>
        <v>4085</v>
      </c>
    </row>
    <row r="227" spans="1:6" ht="15" x14ac:dyDescent="0.4">
      <c r="A227" s="168" t="str">
        <f>'2,1'!A227</f>
        <v>CC2016P</v>
      </c>
      <c r="B227" s="168" t="str">
        <f>'2,1'!B227</f>
        <v>CC2016P Пила электрическая цепная Sturm!, поперечный двигатель, 2.0кВт, шина 16"(405 мм)</v>
      </c>
      <c r="C227" s="553">
        <f>IF(ПРАЙС!$AF$2&lt;&gt;0,'2,1'!C227*(1+ПРАЙС!$AF$2),'2,1'!C227)</f>
        <v>5340.7202216066489</v>
      </c>
      <c r="D227" s="553">
        <f>IF(ПРАЙС!$AF$2&lt;&gt;0,'2,1'!D227*(1+ПРАЙС!$AF$2),'2,1'!D227)</f>
        <v>5073.6842105263158</v>
      </c>
      <c r="E227" s="553">
        <f>IF(ПРАЙС!$AF$2&lt;&gt;0,'2,1'!E227*(1+ПРАЙС!$AF$2),'2,1'!E227)</f>
        <v>5073.6842105263158</v>
      </c>
      <c r="F227" s="553">
        <f>IF(ПРАЙС!$AF$2&lt;&gt;0,'2,1'!F227*(1+ПРАЙС!$AF$2),'2,1'!F227)</f>
        <v>4820</v>
      </c>
    </row>
    <row r="228" spans="1:6" ht="15" x14ac:dyDescent="0.4">
      <c r="A228" s="168" t="str">
        <f>'2,1'!A228</f>
        <v>CC1714P</v>
      </c>
      <c r="B228" s="168" t="str">
        <f>'2,1'!B228</f>
        <v>CC1714P Пила электрическая цепная Sturm!, поперечный двигатель, 1.7 кВт, шина 14"(355 мм)</v>
      </c>
      <c r="C228" s="553">
        <f>IF(ПРАЙС!$AF$2&lt;&gt;0,'2,1'!C228*(1+ПРАЙС!$AF$2),'2,1'!C228)</f>
        <v>5108.0332409972298</v>
      </c>
      <c r="D228" s="553">
        <f>IF(ПРАЙС!$AF$2&lt;&gt;0,'2,1'!D228*(1+ПРАЙС!$AF$2),'2,1'!D228)</f>
        <v>4852.6315789473683</v>
      </c>
      <c r="E228" s="553">
        <f>IF(ПРАЙС!$AF$2&lt;&gt;0,'2,1'!E228*(1+ПРАЙС!$AF$2),'2,1'!E228)</f>
        <v>4852.6315789473683</v>
      </c>
      <c r="F228" s="553">
        <f>IF(ПРАЙС!$AF$2&lt;&gt;0,'2,1'!F228*(1+ПРАЙС!$AF$2),'2,1'!F228)</f>
        <v>4610</v>
      </c>
    </row>
    <row r="229" spans="1:6" ht="15" x14ac:dyDescent="0.4">
      <c r="A229" s="168" t="str">
        <f>'2,1'!A229</f>
        <v>CC2416PSL</v>
      </c>
      <c r="B229" s="168" t="str">
        <f>'2,1'!B229</f>
        <v>CC2416PSL Пила электрическая цепная Sturm! 2.4кВт, попереч двиг, пл. пуск, SDS, шина 16"(405мм)</v>
      </c>
      <c r="C229" s="553">
        <f>IF(ПРАЙС!$AF$2&lt;&gt;0,'2,1'!C229*(1+ПРАЙС!$AF$2),'2,1'!C229)</f>
        <v>5457.063711911358</v>
      </c>
      <c r="D229" s="553">
        <f>IF(ПРАЙС!$AF$2&lt;&gt;0,'2,1'!D229*(1+ПРАЙС!$AF$2),'2,1'!D229)</f>
        <v>5184.21052631579</v>
      </c>
      <c r="E229" s="553">
        <f>IF(ПРАЙС!$AF$2&lt;&gt;0,'2,1'!E229*(1+ПРАЙС!$AF$2),'2,1'!E229)</f>
        <v>5184.21052631579</v>
      </c>
      <c r="F229" s="553">
        <f>IF(ПРАЙС!$AF$2&lt;&gt;0,'2,1'!F229*(1+ПРАЙС!$AF$2),'2,1'!F229)</f>
        <v>4925</v>
      </c>
    </row>
    <row r="230" spans="1:6" ht="15" x14ac:dyDescent="0.4">
      <c r="A230" s="168" t="str">
        <f>'2,1'!A230</f>
        <v>CC2616SL</v>
      </c>
      <c r="B230" s="168" t="str">
        <f>'2,1'!B230</f>
        <v>CC2616SL Пила электрическая цепная Sturm!, 2.6кВт, прод двиг, пл. пуск, SDS, шина 16"(405 мм)</v>
      </c>
      <c r="C230" s="553">
        <f>IF(ПРАЙС!$AF$2&lt;&gt;0,'2,1'!C230*(1+ПРАЙС!$AF$2),'2,1'!C230)</f>
        <v>6155.1246537396128</v>
      </c>
      <c r="D230" s="553">
        <f>IF(ПРАЙС!$AF$2&lt;&gt;0,'2,1'!D230*(1+ПРАЙС!$AF$2),'2,1'!D230)</f>
        <v>5847.3684210526317</v>
      </c>
      <c r="E230" s="553">
        <f>IF(ПРАЙС!$AF$2&lt;&gt;0,'2,1'!E230*(1+ПРАЙС!$AF$2),'2,1'!E230)</f>
        <v>5847.3684210526317</v>
      </c>
      <c r="F230" s="553">
        <f>IF(ПРАЙС!$AF$2&lt;&gt;0,'2,1'!F230*(1+ПРАЙС!$AF$2),'2,1'!F230)</f>
        <v>5555</v>
      </c>
    </row>
    <row r="231" spans="1:6" ht="15" x14ac:dyDescent="0.4">
      <c r="A231" s="168" t="str">
        <f>'2,1'!A231</f>
        <v>CC99222</v>
      </c>
      <c r="B231" s="168" t="str">
        <f>'2,1'!B231</f>
        <v>CC99222 Пила ЭЛЕКТРИЧЕСКАЯ цепная Sturm!, НИЗК. УРОВЕНЬ ШУМА! 2200 Вт, шина 16"(405 мм), шаг 3/</v>
      </c>
      <c r="C231" s="553">
        <f>IF(ПРАЙС!$AF$2&lt;&gt;0,'2,1'!C231*(1+ПРАЙС!$AF$2),'2,1'!C231)</f>
        <v>6504.1551246537401</v>
      </c>
      <c r="D231" s="553">
        <f>IF(ПРАЙС!$AF$2&lt;&gt;0,'2,1'!D231*(1+ПРАЙС!$AF$2),'2,1'!D231)</f>
        <v>6178.9473684210525</v>
      </c>
      <c r="E231" s="553">
        <f>IF(ПРАЙС!$AF$2&lt;&gt;0,'2,1'!E231*(1+ПРАЙС!$AF$2),'2,1'!E231)</f>
        <v>6178.9473684210525</v>
      </c>
      <c r="F231" s="553">
        <f>IF(ПРАЙС!$AF$2&lt;&gt;0,'2,1'!F231*(1+ПРАЙС!$AF$2),'2,1'!F231)</f>
        <v>5870</v>
      </c>
    </row>
    <row r="232" spans="1:6" ht="15" x14ac:dyDescent="0.4">
      <c r="A232" s="168" t="str">
        <f>'2,1'!A232</f>
        <v>CC9922</v>
      </c>
      <c r="B232" s="168" t="str">
        <f>'2,1'!B232</f>
        <v>CC9922 Пила ЭЛЕКТРИЧЕСКАЯ цепная Sturm!, БЕЗМАСЛЯНАЯ ПИЛЬНАЯ ГАРНИТУРА, 2200 Вт, 405 мм,</v>
      </c>
      <c r="C232" s="553">
        <f>IF(ПРАЙС!$AF$2&lt;&gt;0,'2,1'!C232*(1+ПРАЙС!$AF$2),'2,1'!C232)</f>
        <v>6736.8421052631584</v>
      </c>
      <c r="D232" s="553">
        <f>IF(ПРАЙС!$AF$2&lt;&gt;0,'2,1'!D232*(1+ПРАЙС!$AF$2),'2,1'!D232)</f>
        <v>6400</v>
      </c>
      <c r="E232" s="553">
        <f>IF(ПРАЙС!$AF$2&lt;&gt;0,'2,1'!E232*(1+ПРАЙС!$AF$2),'2,1'!E232)</f>
        <v>6400</v>
      </c>
      <c r="F232" s="553">
        <f>IF(ПРАЙС!$AF$2&lt;&gt;0,'2,1'!F232*(1+ПРАЙС!$AF$2),'2,1'!F232)</f>
        <v>6080</v>
      </c>
    </row>
    <row r="233" spans="1:6" ht="15" x14ac:dyDescent="0.4">
      <c r="A233" s="168" t="str">
        <f>'2,1'!A233</f>
        <v>ПЦС-9922</v>
      </c>
      <c r="B233" s="168" t="str">
        <f>'2,1'!B233</f>
        <v>ПЦС-9922 Пила ЭЛЕКТРИЧ. цепная СОЮЗ, 2200 Вт, шина 12'' (305 мм), шаг цепи 3/8"</v>
      </c>
      <c r="C233" s="553">
        <f>IF(ПРАЙС!$AF$2&lt;&gt;0,'2,1'!C233*(1+ПРАЙС!$AF$2),'2,1'!C233)</f>
        <v>4177.2853185595568</v>
      </c>
      <c r="D233" s="553">
        <f>IF(ПРАЙС!$AF$2&lt;&gt;0,'2,1'!D233*(1+ПРАЙС!$AF$2),'2,1'!D233)</f>
        <v>3968.4210526315792</v>
      </c>
      <c r="E233" s="553">
        <f>IF(ПРАЙС!$AF$2&lt;&gt;0,'2,1'!E233*(1+ПРАЙС!$AF$2),'2,1'!E233)</f>
        <v>3968.4210526315792</v>
      </c>
      <c r="F233" s="553">
        <f>IF(ПРАЙС!$AF$2&lt;&gt;0,'2,1'!F233*(1+ПРАЙС!$AF$2),'2,1'!F233)</f>
        <v>3770</v>
      </c>
    </row>
    <row r="234" spans="1:6" ht="15" x14ac:dyDescent="0.4">
      <c r="A234" s="168" t="str">
        <f>'2,1'!A234</f>
        <v>ПЦС-9926</v>
      </c>
      <c r="B234" s="168" t="str">
        <f>'2,1'!B234</f>
        <v>ПЦС-9926 Пила ЭЛЕКТРИЧ. цепная СОЮЗ, 2600 Вт, шина 16'' (400 мм), 1,3мм, шаг цепи 3/8"Электриче</v>
      </c>
      <c r="C234" s="553">
        <f>IF(ПРАЙС!$AF$2&lt;&gt;0,'2,1'!C234*(1+ПРАЙС!$AF$2),'2,1'!C234)</f>
        <v>4526.3157894736842</v>
      </c>
      <c r="D234" s="553">
        <f>IF(ПРАЙС!$AF$2&lt;&gt;0,'2,1'!D234*(1+ПРАЙС!$AF$2),'2,1'!D234)</f>
        <v>4300</v>
      </c>
      <c r="E234" s="553">
        <f>IF(ПРАЙС!$AF$2&lt;&gt;0,'2,1'!E234*(1+ПРАЙС!$AF$2),'2,1'!E234)</f>
        <v>4300</v>
      </c>
      <c r="F234" s="553">
        <f>IF(ПРАЙС!$AF$2&lt;&gt;0,'2,1'!F234*(1+ПРАЙС!$AF$2),'2,1'!F234)</f>
        <v>4085</v>
      </c>
    </row>
    <row r="235" spans="1:6" ht="15.75" x14ac:dyDescent="0.5">
      <c r="A235" s="153"/>
      <c r="B235" s="153" t="str">
        <f>'2,1'!B235</f>
        <v>Газонокосилки</v>
      </c>
      <c r="C235" s="552"/>
      <c r="D235" s="552"/>
      <c r="E235" s="552"/>
      <c r="F235" s="552" t="str">
        <f>IF(ПРАЙС!$AF$2&lt;&gt;0,'2,1'!F235*(1+ПРАЙС!$AF$2),'2,1'!F235)</f>
        <v>От 3 ед. в асс.</v>
      </c>
    </row>
    <row r="236" spans="1:6" ht="15" x14ac:dyDescent="0.4">
      <c r="A236" s="168" t="str">
        <f>'2,1'!A236</f>
        <v>HPL5116BS</v>
      </c>
      <c r="B236" s="168" t="str">
        <f>'2,1'!B236</f>
        <v>HPL5116BS Бензо-газонокосилка самоход. Hanskonner,B&amp;S675EXI,нож 51 см, 4 в 1</v>
      </c>
      <c r="C236" s="553">
        <f>IF(ПРАЙС!$AF$2&lt;&gt;0,'2,1'!C236*(1+ПРАЙС!$AF$2),'2,1'!C236)</f>
        <v>38382.271468144048</v>
      </c>
      <c r="D236" s="553">
        <f>IF(ПРАЙС!$AF$2&lt;&gt;0,'2,1'!D236*(1+ПРАЙС!$AF$2),'2,1'!D236)</f>
        <v>36463.157894736847</v>
      </c>
      <c r="E236" s="553">
        <f>IF(ПРАЙС!$AF$2&lt;&gt;0,'2,1'!E236*(1+ПРАЙС!$AF$2),'2,1'!E236)</f>
        <v>36463.157894736847</v>
      </c>
      <c r="F236" s="553">
        <f>IF(ПРАЙС!$AF$2&lt;&gt;0,'2,1'!F236*(1+ПРАЙС!$AF$2),'2,1'!F236)</f>
        <v>34640</v>
      </c>
    </row>
    <row r="237" spans="1:6" ht="15" x14ac:dyDescent="0.4">
      <c r="A237" s="168" t="str">
        <f>'2,1'!A237</f>
        <v>PL4210</v>
      </c>
      <c r="B237" s="168" t="str">
        <f>'2,1'!B237</f>
        <v>PL4210 Бензо-газонокосилка  Sturm!, 99 куб см, 2,2 кВт/3 л.с. нож 42 см, сбор/задний выброс</v>
      </c>
      <c r="C237" s="553">
        <f>IF(ПРАЙС!$AF$2&lt;&gt;0,'2,1'!C237*(1+ПРАЙС!$AF$2),'2,1'!C237)</f>
        <v>15113.573407202219</v>
      </c>
      <c r="D237" s="553">
        <f>IF(ПРАЙС!$AF$2&lt;&gt;0,'2,1'!D237*(1+ПРАЙС!$AF$2),'2,1'!D237)</f>
        <v>14357.894736842107</v>
      </c>
      <c r="E237" s="553">
        <f>IF(ПРАЙС!$AF$2&lt;&gt;0,'2,1'!E237*(1+ПРАЙС!$AF$2),'2,1'!E237)</f>
        <v>14357.894736842107</v>
      </c>
      <c r="F237" s="553">
        <f>IF(ПРАЙС!$AF$2&lt;&gt;0,'2,1'!F237*(1+ПРАЙС!$AF$2),'2,1'!F237)</f>
        <v>13640</v>
      </c>
    </row>
    <row r="238" spans="1:6" ht="15" x14ac:dyDescent="0.4">
      <c r="A238" s="168" t="str">
        <f>'2,1'!A238</f>
        <v>PL4014</v>
      </c>
      <c r="B238" s="168" t="str">
        <f>'2,1'!B238</f>
        <v>PL4014 Бензо-газонокосилка  Sturm!, 146 куб см, 5 л.с., нож 40 см, сбор/задний выброс</v>
      </c>
      <c r="C238" s="553">
        <f>IF(ПРАЙС!$AF$2&lt;&gt;0,'2,1'!C238*(1+ПРАЙС!$AF$2),'2,1'!C238)</f>
        <v>16277.00831024931</v>
      </c>
      <c r="D238" s="553">
        <f>IF(ПРАЙС!$AF$2&lt;&gt;0,'2,1'!D238*(1+ПРАЙС!$AF$2),'2,1'!D238)</f>
        <v>15463.157894736843</v>
      </c>
      <c r="E238" s="553">
        <f>IF(ПРАЙС!$AF$2&lt;&gt;0,'2,1'!E238*(1+ПРАЙС!$AF$2),'2,1'!E238)</f>
        <v>15463.157894736843</v>
      </c>
      <c r="F238" s="553">
        <f>IF(ПРАЙС!$AF$2&lt;&gt;0,'2,1'!F238*(1+ПРАЙС!$AF$2),'2,1'!F238)</f>
        <v>14690</v>
      </c>
    </row>
    <row r="239" spans="1:6" ht="15" x14ac:dyDescent="0.4">
      <c r="A239" s="168" t="str">
        <f>'2,1'!A239</f>
        <v>PL4214</v>
      </c>
      <c r="B239" s="168" t="str">
        <f>'2,1'!B239</f>
        <v>PL4214 Бензо-газонокосилка  Sturm!, 5 л.с., нож 42 см, сбор/задний выброс</v>
      </c>
      <c r="C239" s="553">
        <f>IF(ПРАЙС!$AF$2&lt;&gt;0,'2,1'!C239*(1+ПРАЙС!$AF$2),'2,1'!C239)</f>
        <v>17440.443213296399</v>
      </c>
      <c r="D239" s="553">
        <f>IF(ПРАЙС!$AF$2&lt;&gt;0,'2,1'!D239*(1+ПРАЙС!$AF$2),'2,1'!D239)</f>
        <v>16568.42105263158</v>
      </c>
      <c r="E239" s="553">
        <f>IF(ПРАЙС!$AF$2&lt;&gt;0,'2,1'!E239*(1+ПРАЙС!$AF$2),'2,1'!E239)</f>
        <v>16568.42105263158</v>
      </c>
      <c r="F239" s="553">
        <f>IF(ПРАЙС!$AF$2&lt;&gt;0,'2,1'!F239*(1+ПРАЙС!$AF$2),'2,1'!F239)</f>
        <v>15740</v>
      </c>
    </row>
    <row r="240" spans="1:6" ht="15" x14ac:dyDescent="0.4">
      <c r="A240" s="168" t="str">
        <f>'2,1'!A240</f>
        <v>PL4614S</v>
      </c>
      <c r="B240" s="168" t="str">
        <f>'2,1'!B240</f>
        <v>PL4614S Бензо-газонокосилка самоход. Sturm!,5 л.с.,нож 46 см, сбор/выброс задн.,боковой/мульча</v>
      </c>
      <c r="C240" s="553">
        <f>IF(ПРАЙС!$AF$2&lt;&gt;0,'2,1'!C240*(1+ПРАЙС!$AF$2),'2,1'!C240)</f>
        <v>22792.243767313023</v>
      </c>
      <c r="D240" s="553">
        <f>IF(ПРАЙС!$AF$2&lt;&gt;0,'2,1'!D240*(1+ПРАЙС!$AF$2),'2,1'!D240)</f>
        <v>21652.63157894737</v>
      </c>
      <c r="E240" s="553">
        <f>IF(ПРАЙС!$AF$2&lt;&gt;0,'2,1'!E240*(1+ПРАЙС!$AF$2),'2,1'!E240)</f>
        <v>21652.63157894737</v>
      </c>
      <c r="F240" s="553">
        <f>IF(ПРАЙС!$AF$2&lt;&gt;0,'2,1'!F240*(1+ПРАЙС!$AF$2),'2,1'!F240)</f>
        <v>20570</v>
      </c>
    </row>
    <row r="241" spans="1:6" ht="15" x14ac:dyDescent="0.4">
      <c r="A241" s="168" t="str">
        <f>'2,1'!A241</f>
        <v>PL4714SV</v>
      </c>
      <c r="B241" s="168" t="str">
        <f>'2,1'!B241</f>
        <v>PL4714SV Бензо-газонокосилка самоход. Sturm! 146 куб. см., 5л.с., рег. об-в., нож 46 см, 4 в 1</v>
      </c>
      <c r="C241" s="553">
        <f>IF(ПРАЙС!$AF$2&lt;&gt;0,'2,1'!C241*(1+ПРАЙС!$AF$2),'2,1'!C241)</f>
        <v>23257.617728531859</v>
      </c>
      <c r="D241" s="553">
        <f>IF(ПРАЙС!$AF$2&lt;&gt;0,'2,1'!D241*(1+ПРАЙС!$AF$2),'2,1'!D241)</f>
        <v>22094.736842105263</v>
      </c>
      <c r="E241" s="553">
        <f>IF(ПРАЙС!$AF$2&lt;&gt;0,'2,1'!E241*(1+ПРАЙС!$AF$2),'2,1'!E241)</f>
        <v>22094.736842105263</v>
      </c>
      <c r="F241" s="553">
        <f>IF(ПРАЙС!$AF$2&lt;&gt;0,'2,1'!F241*(1+ПРАЙС!$AF$2),'2,1'!F241)</f>
        <v>20990</v>
      </c>
    </row>
    <row r="242" spans="1:6" ht="15" x14ac:dyDescent="0.4">
      <c r="A242" s="168" t="str">
        <f>'2,1'!A242</f>
        <v>PL5114S</v>
      </c>
      <c r="B242" s="168" t="str">
        <f>'2,1'!B242</f>
        <v>PL5114S Бензо-газонокосилка самоход. Sturm! 146 куб. см.нож 51см, 2 в 1</v>
      </c>
      <c r="C242" s="553">
        <f>IF(ПРАЙС!$AF$2&lt;&gt;0,'2,1'!C242*(1+ПРАЙС!$AF$2),'2,1'!C242)</f>
        <v>21628.808864265931</v>
      </c>
      <c r="D242" s="553">
        <f>IF(ПРАЙС!$AF$2&lt;&gt;0,'2,1'!D242*(1+ПРАЙС!$AF$2),'2,1'!D242)</f>
        <v>20547.368421052633</v>
      </c>
      <c r="E242" s="553">
        <f>IF(ПРАЙС!$AF$2&lt;&gt;0,'2,1'!E242*(1+ПРАЙС!$AF$2),'2,1'!E242)</f>
        <v>20547.368421052633</v>
      </c>
      <c r="F242" s="553">
        <f>IF(ПРАЙС!$AF$2&lt;&gt;0,'2,1'!F242*(1+ПРАЙС!$AF$2),'2,1'!F242)</f>
        <v>19520</v>
      </c>
    </row>
    <row r="243" spans="1:6" ht="15" x14ac:dyDescent="0.4">
      <c r="A243" s="168" t="str">
        <f>'2,1'!A243</f>
        <v>PL5114SV</v>
      </c>
      <c r="B243" s="168" t="str">
        <f>'2,1'!B243</f>
        <v>PL5114SV Бензо-газонокосилка самоход. Sturm!,5 л.с., регулировка оборотов, нож 51 см, 4 функции</v>
      </c>
      <c r="C243" s="553">
        <f>IF(ПРАЙС!$AF$2&lt;&gt;0,'2,1'!C243*(1+ПРАЙС!$AF$2),'2,1'!C243)</f>
        <v>24421.05263157895</v>
      </c>
      <c r="D243" s="553">
        <f>IF(ПРАЙС!$AF$2&lt;&gt;0,'2,1'!D243*(1+ПРАЙС!$AF$2),'2,1'!D243)</f>
        <v>23200</v>
      </c>
      <c r="E243" s="553">
        <f>IF(ПРАЙС!$AF$2&lt;&gt;0,'2,1'!E243*(1+ПРАЙС!$AF$2),'2,1'!E243)</f>
        <v>23200</v>
      </c>
      <c r="F243" s="553">
        <f>IF(ПРАЙС!$AF$2&lt;&gt;0,'2,1'!F243*(1+ПРАЙС!$AF$2),'2,1'!F243)</f>
        <v>22040</v>
      </c>
    </row>
    <row r="244" spans="1:6" ht="15" x14ac:dyDescent="0.4">
      <c r="A244" s="168" t="str">
        <f>'2,1'!A244</f>
        <v>PL5114SVE</v>
      </c>
      <c r="B244" s="168" t="str">
        <f>'2,1'!B244</f>
        <v>PL5114SVE Бензо-газонокосилка самоход. Sturm!,5 л.с., рег-ка об-в, эл.старт, нож 51см, 4 функц.</v>
      </c>
      <c r="C244" s="553">
        <f>IF(ПРАЙС!$AF$2&lt;&gt;0,'2,1'!C244*(1+ПРАЙС!$AF$2),'2,1'!C244)</f>
        <v>29074.792243767319</v>
      </c>
      <c r="D244" s="553">
        <f>IF(ПРАЙС!$AF$2&lt;&gt;0,'2,1'!D244*(1+ПРАЙС!$AF$2),'2,1'!D244)</f>
        <v>27621.05263157895</v>
      </c>
      <c r="E244" s="553">
        <f>IF(ПРАЙС!$AF$2&lt;&gt;0,'2,1'!E244*(1+ПРАЙС!$AF$2),'2,1'!E244)</f>
        <v>27621.05263157895</v>
      </c>
      <c r="F244" s="553">
        <f>IF(ПРАЙС!$AF$2&lt;&gt;0,'2,1'!F244*(1+ПРАЙС!$AF$2),'2,1'!F244)</f>
        <v>26240</v>
      </c>
    </row>
    <row r="245" spans="1:6" ht="15" x14ac:dyDescent="0.4">
      <c r="A245" s="168" t="str">
        <f>'2,1'!A245</f>
        <v>EL1432</v>
      </c>
      <c r="B245" s="168" t="str">
        <f>'2,1'!B245</f>
        <v>EL1432 Газонокосилка электро Sturm!,1400 Вт, 32см, высота кошения 30-70мм, пластик.травосборник</v>
      </c>
      <c r="C245" s="553">
        <f>IF(ПРАЙС!$AF$2&lt;&gt;0,'2,1'!C245*(1+ПРАЙС!$AF$2),'2,1'!C245)</f>
        <v>5340.7202216066489</v>
      </c>
      <c r="D245" s="553">
        <f>IF(ПРАЙС!$AF$2&lt;&gt;0,'2,1'!D245*(1+ПРАЙС!$AF$2),'2,1'!D245)</f>
        <v>5073.6842105263158</v>
      </c>
      <c r="E245" s="553">
        <f>IF(ПРАЙС!$AF$2&lt;&gt;0,'2,1'!E245*(1+ПРАЙС!$AF$2),'2,1'!E245)</f>
        <v>5073.6842105263158</v>
      </c>
      <c r="F245" s="553">
        <f>IF(ПРАЙС!$AF$2&lt;&gt;0,'2,1'!F245*(1+ПРАЙС!$AF$2),'2,1'!F245)</f>
        <v>4820</v>
      </c>
    </row>
    <row r="246" spans="1:6" ht="15" x14ac:dyDescent="0.4">
      <c r="A246" s="168" t="str">
        <f>'2,1'!A246</f>
        <v>EL1838</v>
      </c>
      <c r="B246" s="168" t="str">
        <f>'2,1'!B246</f>
        <v>EL1838 Газонокосилка электро Sturm!,1800 Вт, 38см, высота кошения 28-68мм, пластик.травосборник</v>
      </c>
      <c r="C246" s="553">
        <f>IF(ПРАЙС!$AF$2&lt;&gt;0,'2,1'!C246*(1+ПРАЙС!$AF$2),'2,1'!C246)</f>
        <v>8132.9639889196678</v>
      </c>
      <c r="D246" s="553">
        <f>IF(ПРАЙС!$AF$2&lt;&gt;0,'2,1'!D246*(1+ПРАЙС!$AF$2),'2,1'!D246)</f>
        <v>7726.3157894736842</v>
      </c>
      <c r="E246" s="553">
        <f>IF(ПРАЙС!$AF$2&lt;&gt;0,'2,1'!E246*(1+ПРАЙС!$AF$2),'2,1'!E246)</f>
        <v>7726.3157894736842</v>
      </c>
      <c r="F246" s="553">
        <f>IF(ПРАЙС!$AF$2&lt;&gt;0,'2,1'!F246*(1+ПРАЙС!$AF$2),'2,1'!F246)</f>
        <v>7340</v>
      </c>
    </row>
    <row r="247" spans="1:6" ht="15" x14ac:dyDescent="0.4">
      <c r="A247" s="168" t="str">
        <f>'2,1'!A247</f>
        <v>EL1840</v>
      </c>
      <c r="B247" s="168" t="str">
        <f>'2,1'!B247</f>
        <v>EL1840 Газонокосилка электро Sturm!,1800 Вт, 38см, центр. рег-ка высоты кошения 30-70мм, 45л</v>
      </c>
      <c r="C247" s="553">
        <f>IF(ПРАЙС!$AF$2&lt;&gt;0,'2,1'!C247*(1+ПРАЙС!$AF$2),'2,1'!C247)</f>
        <v>9296.3988919667609</v>
      </c>
      <c r="D247" s="553">
        <f>IF(ПРАЙС!$AF$2&lt;&gt;0,'2,1'!D247*(1+ПРАЙС!$AF$2),'2,1'!D247)</f>
        <v>8831.5789473684217</v>
      </c>
      <c r="E247" s="553">
        <f>IF(ПРАЙС!$AF$2&lt;&gt;0,'2,1'!E247*(1+ПРАЙС!$AF$2),'2,1'!E247)</f>
        <v>8831.5789473684217</v>
      </c>
      <c r="F247" s="553">
        <f>IF(ПРАЙС!$AF$2&lt;&gt;0,'2,1'!F247*(1+ПРАЙС!$AF$2),'2,1'!F247)</f>
        <v>8390</v>
      </c>
    </row>
    <row r="248" spans="1:6" ht="15" x14ac:dyDescent="0.4">
      <c r="A248" s="168" t="str">
        <f>'2,1'!A248</f>
        <v>EL2042</v>
      </c>
      <c r="B248" s="168" t="str">
        <f>'2,1'!B248</f>
        <v>EL2042 Газонокосилка электро Sturm!,2000 Вт, 43см, центр. рег-ка высоты кошения 32-77мм, 50л</v>
      </c>
      <c r="C248" s="553">
        <f>IF(ПРАЙС!$AF$2&lt;&gt;0,'2,1'!C248*(1+ПРАЙС!$AF$2),'2,1'!C248)</f>
        <v>9994.4598337950138</v>
      </c>
      <c r="D248" s="553">
        <f>IF(ПРАЙС!$AF$2&lt;&gt;0,'2,1'!D248*(1+ПРАЙС!$AF$2),'2,1'!D248)</f>
        <v>9494.7368421052633</v>
      </c>
      <c r="E248" s="553">
        <f>IF(ПРАЙС!$AF$2&lt;&gt;0,'2,1'!E248*(1+ПРАЙС!$AF$2),'2,1'!E248)</f>
        <v>9494.7368421052633</v>
      </c>
      <c r="F248" s="553">
        <f>IF(ПРАЙС!$AF$2&lt;&gt;0,'2,1'!F248*(1+ПРАЙС!$AF$2),'2,1'!F248)</f>
        <v>9020</v>
      </c>
    </row>
    <row r="249" spans="1:6" ht="15.75" x14ac:dyDescent="0.5">
      <c r="A249" s="153"/>
      <c r="B249" s="153" t="str">
        <f>'2,1'!B249</f>
        <v>Зарядные устройства</v>
      </c>
      <c r="C249" s="552"/>
      <c r="D249" s="552"/>
      <c r="E249" s="552"/>
      <c r="F249" s="552" t="str">
        <f>IF(ПРАЙС!$AF$2&lt;&gt;0,'2,1'!F249*(1+ПРАЙС!$AF$2),'2,1'!F249)</f>
        <v>От 3 ед. в асс.</v>
      </c>
    </row>
    <row r="250" spans="1:6" ht="15" x14ac:dyDescent="0.4">
      <c r="A250" s="168" t="str">
        <f>'2,1'!A250</f>
        <v>ЗУС-1205</v>
      </c>
      <c r="B250" s="168" t="str">
        <f>'2,1'!B250</f>
        <v>ЗУС-1205 Инверторное зарядное устройство СОЮЗ, ном ток 5А, для АКБ 12В, 24-80Ач</v>
      </c>
      <c r="C250" s="553">
        <f>IF(ПРАЙС!$AF$2&lt;&gt;0,'2,1'!C250*(1+ПРАЙС!$AF$2),'2,1'!C250)</f>
        <v>1161.218836565097</v>
      </c>
      <c r="D250" s="553">
        <f>IF(ПРАЙС!$AF$2&lt;&gt;0,'2,1'!D250*(1+ПРАЙС!$AF$2),'2,1'!D250)</f>
        <v>1103.1578947368421</v>
      </c>
      <c r="E250" s="553">
        <f>IF(ПРАЙС!$AF$2&lt;&gt;0,'2,1'!E250*(1+ПРАЙС!$AF$2),'2,1'!E250)</f>
        <v>1103.1578947368421</v>
      </c>
      <c r="F250" s="553">
        <f>IF(ПРАЙС!$AF$2&lt;&gt;0,'2,1'!F250*(1+ПРАЙС!$AF$2),'2,1'!F250)</f>
        <v>1048</v>
      </c>
    </row>
    <row r="251" spans="1:6" ht="15" x14ac:dyDescent="0.4">
      <c r="A251" s="168" t="str">
        <f>'2,1'!A251</f>
        <v>ЗУС-1210</v>
      </c>
      <c r="B251" s="168" t="str">
        <f>'2,1'!B251</f>
        <v>ЗУС-1210 Инверторное зарядное устройство СОЮЗ, ном ток 10А, для АКБ 12В, 38-150Ач</v>
      </c>
      <c r="C251" s="553">
        <f>IF(ПРАЙС!$AF$2&lt;&gt;0,'2,1'!C251*(1+ПРАЙС!$AF$2),'2,1'!C251)</f>
        <v>1520.2216066481997</v>
      </c>
      <c r="D251" s="553">
        <f>IF(ПРАЙС!$AF$2&lt;&gt;0,'2,1'!D251*(1+ПРАЙС!$AF$2),'2,1'!D251)</f>
        <v>1444.2105263157896</v>
      </c>
      <c r="E251" s="553">
        <f>IF(ПРАЙС!$AF$2&lt;&gt;0,'2,1'!E251*(1+ПРАЙС!$AF$2),'2,1'!E251)</f>
        <v>1444.2105263157896</v>
      </c>
      <c r="F251" s="553">
        <f>IF(ПРАЙС!$AF$2&lt;&gt;0,'2,1'!F251*(1+ПРАЙС!$AF$2),'2,1'!F251)</f>
        <v>1372</v>
      </c>
    </row>
    <row r="252" spans="1:6" ht="15" x14ac:dyDescent="0.4">
      <c r="A252" s="168" t="str">
        <f>'2,1'!A252</f>
        <v>ЗУС-1215</v>
      </c>
      <c r="B252" s="168" t="str">
        <f>'2,1'!B252</f>
        <v>ЗУС-1215 Зарядное устройство СОЮЗ 12В, 85Вт, 5А, 35-80Ah, индикатор заряда</v>
      </c>
      <c r="C252" s="553">
        <f>IF(ПРАЙС!$AF$2&lt;&gt;0,'2,1'!C252*(1+ПРАЙС!$AF$2),'2,1'!C252)</f>
        <v>1647.645429362881</v>
      </c>
      <c r="D252" s="553">
        <f>IF(ПРАЙС!$AF$2&lt;&gt;0,'2,1'!D252*(1+ПРАЙС!$AF$2),'2,1'!D252)</f>
        <v>1565.2631578947369</v>
      </c>
      <c r="E252" s="553">
        <f>IF(ПРАЙС!$AF$2&lt;&gt;0,'2,1'!E252*(1+ПРАЙС!$AF$2),'2,1'!E252)</f>
        <v>1565.2631578947369</v>
      </c>
      <c r="F252" s="553">
        <f>IF(ПРАЙС!$AF$2&lt;&gt;0,'2,1'!F252*(1+ПРАЙС!$AF$2),'2,1'!F252)</f>
        <v>1487</v>
      </c>
    </row>
    <row r="253" spans="1:6" ht="15" x14ac:dyDescent="0.4">
      <c r="A253" s="168" t="str">
        <f>'2,1'!A253</f>
        <v>ЗУС-1221</v>
      </c>
      <c r="B253" s="168" t="str">
        <f>'2,1'!B253</f>
        <v>ЗУС-1221 Инверторное зарядное устройство, ном ток 10А, для АКБ 12/24В, 30-210Ач, СОЮЗ</v>
      </c>
      <c r="C253" s="553">
        <f>IF(ПРАЙС!$AF$2&lt;&gt;0,'2,1'!C253*(1+ПРАЙС!$AF$2),'2,1'!C253)</f>
        <v>2251.5235457063718</v>
      </c>
      <c r="D253" s="553">
        <f>IF(ПРАЙС!$AF$2&lt;&gt;0,'2,1'!D253*(1+ПРАЙС!$AF$2),'2,1'!D253)</f>
        <v>2138.9473684210529</v>
      </c>
      <c r="E253" s="553">
        <f>IF(ПРАЙС!$AF$2&lt;&gt;0,'2,1'!E253*(1+ПРАЙС!$AF$2),'2,1'!E253)</f>
        <v>2138.9473684210529</v>
      </c>
      <c r="F253" s="553">
        <f>IF(ПРАЙС!$AF$2&lt;&gt;0,'2,1'!F253*(1+ПРАЙС!$AF$2),'2,1'!F253)</f>
        <v>2032</v>
      </c>
    </row>
    <row r="254" spans="1:6" ht="15" x14ac:dyDescent="0.4">
      <c r="A254" s="168" t="str">
        <f>'2,1'!A254</f>
        <v>BC1210PR</v>
      </c>
      <c r="B254" s="168" t="str">
        <f>'2,1'!B254</f>
        <v>BC1210PR Инверторное зарядное устройство, ном ток 10А, для АКБ 12/24В, 10-100Ач, Sturm!</v>
      </c>
      <c r="C254" s="553">
        <f>IF(ПРАЙС!$AF$2&lt;&gt;0,'2,1'!C254*(1+ПРАЙС!$AF$2),'2,1'!C254)</f>
        <v>2378.9473684210529</v>
      </c>
      <c r="D254" s="553">
        <f>IF(ПРАЙС!$AF$2&lt;&gt;0,'2,1'!D254*(1+ПРАЙС!$AF$2),'2,1'!D254)</f>
        <v>2260</v>
      </c>
      <c r="E254" s="553">
        <f>IF(ПРАЙС!$AF$2&lt;&gt;0,'2,1'!E254*(1+ПРАЙС!$AF$2),'2,1'!E254)</f>
        <v>2260</v>
      </c>
      <c r="F254" s="553">
        <f>IF(ПРАЙС!$AF$2&lt;&gt;0,'2,1'!F254*(1+ПРАЙС!$AF$2),'2,1'!F254)</f>
        <v>2147</v>
      </c>
    </row>
    <row r="255" spans="1:6" ht="15.75" x14ac:dyDescent="0.5">
      <c r="A255" s="153"/>
      <c r="B255" s="153" t="str">
        <f>'2,1'!B255</f>
        <v>Мотобуры</v>
      </c>
      <c r="C255" s="552"/>
      <c r="D255" s="552"/>
      <c r="E255" s="552"/>
      <c r="F255" s="552" t="str">
        <f>IF(ПРАЙС!$AF$2&lt;&gt;0,'2,1'!F255*(1+ПРАЙС!$AF$2),'2,1'!F255)</f>
        <v>От 2 ед. в асс.</v>
      </c>
    </row>
    <row r="256" spans="1:6" ht="15" x14ac:dyDescent="0.4">
      <c r="A256" s="168" t="str">
        <f>'2,1'!A256</f>
        <v>EA1520</v>
      </c>
      <c r="B256" s="168" t="str">
        <f>'2,1'!B256</f>
        <v>EA1520 Мотобур Sturm! объем двигателя 52 см3, 2,4 кВт/3,2 л.с., СТАЛЬНАЯ РАМА</v>
      </c>
      <c r="C256" s="553">
        <f>IF(ПРАЙС!$AF$2&lt;&gt;0,'2,1'!C256*(1+ПРАЙС!$AF$2),'2,1'!C256)</f>
        <v>9296.3988919667609</v>
      </c>
      <c r="D256" s="553">
        <f>IF(ПРАЙС!$AF$2&lt;&gt;0,'2,1'!D256*(1+ПРАЙС!$AF$2),'2,1'!D256)</f>
        <v>8831.5789473684217</v>
      </c>
      <c r="E256" s="553">
        <f>IF(ПРАЙС!$AF$2&lt;&gt;0,'2,1'!E256*(1+ПРАЙС!$AF$2),'2,1'!E256)</f>
        <v>8831.5789473684217</v>
      </c>
      <c r="F256" s="553">
        <f>IF(ПРАЙС!$AF$2&lt;&gt;0,'2,1'!F256*(1+ПРАЙС!$AF$2),'2,1'!F256)</f>
        <v>8390</v>
      </c>
    </row>
    <row r="257" spans="1:6" ht="15" x14ac:dyDescent="0.4">
      <c r="A257" s="168" t="str">
        <f>'2,1'!A257</f>
        <v>EA2520</v>
      </c>
      <c r="B257" s="168" t="str">
        <f>'2,1'!B257</f>
        <v>EA2520 Мотобур Sturm! объем двигателя  70 см3, мощн. 3,4лс, СТАЛЬНАЯ РАМА</v>
      </c>
      <c r="C257" s="553">
        <f>IF(ПРАЙС!$AF$2&lt;&gt;0,'2,1'!C257*(1+ПРАЙС!$AF$2),'2,1'!C257)</f>
        <v>12786.703601108034</v>
      </c>
      <c r="D257" s="553">
        <f>IF(ПРАЙС!$AF$2&lt;&gt;0,'2,1'!D257*(1+ПРАЙС!$AF$2),'2,1'!D257)</f>
        <v>12147.368421052632</v>
      </c>
      <c r="E257" s="553">
        <f>IF(ПРАЙС!$AF$2&lt;&gt;0,'2,1'!E257*(1+ПРАЙС!$AF$2),'2,1'!E257)</f>
        <v>12147.368421052632</v>
      </c>
      <c r="F257" s="553">
        <f>IF(ПРАЙС!$AF$2&lt;&gt;0,'2,1'!F257*(1+ПРАЙС!$AF$2),'2,1'!F257)</f>
        <v>11540</v>
      </c>
    </row>
    <row r="258" spans="1:6" ht="15" x14ac:dyDescent="0.4">
      <c r="A258" s="168" t="str">
        <f>'2,1'!A258</f>
        <v>ББС-1530</v>
      </c>
      <c r="B258" s="168" t="str">
        <f>'2,1'!B258</f>
        <v>ББС-1530 Мотобур 52см3, 3,2лс, 120-150Нм, стальная рама, СОЮЗ</v>
      </c>
      <c r="C258" s="553">
        <f>IF(ПРАЙС!$AF$2&lt;&gt;0,'2,1'!C258*(1+ПРАЙС!$AF$2),'2,1'!C258)</f>
        <v>8132.9639889196678</v>
      </c>
      <c r="D258" s="553">
        <f>IF(ПРАЙС!$AF$2&lt;&gt;0,'2,1'!D258*(1+ПРАЙС!$AF$2),'2,1'!D258)</f>
        <v>7726.3157894736842</v>
      </c>
      <c r="E258" s="553">
        <f>IF(ПРАЙС!$AF$2&lt;&gt;0,'2,1'!E258*(1+ПРАЙС!$AF$2),'2,1'!E258)</f>
        <v>7726.3157894736842</v>
      </c>
      <c r="F258" s="553">
        <f>IF(ПРАЙС!$AF$2&lt;&gt;0,'2,1'!F258*(1+ПРАЙС!$AF$2),'2,1'!F258)</f>
        <v>7340</v>
      </c>
    </row>
    <row r="259" spans="1:6" ht="15" x14ac:dyDescent="0.4">
      <c r="A259" s="168" t="str">
        <f>'2,1'!A259</f>
        <v>ББС-2030</v>
      </c>
      <c r="B259" s="168" t="str">
        <f>'2,1'!B259</f>
        <v>ББС-2030 Мотобур 52см3, 3,5л.с, 120-150Нм, стальн рама, 4 ручки, СОЮЗ</v>
      </c>
      <c r="C259" s="553">
        <f>IF(ПРАЙС!$AF$2&lt;&gt;0,'2,1'!C259*(1+ПРАЙС!$AF$2),'2,1'!C259)</f>
        <v>9296.3988919667609</v>
      </c>
      <c r="D259" s="553">
        <f>IF(ПРАЙС!$AF$2&lt;&gt;0,'2,1'!D259*(1+ПРАЙС!$AF$2),'2,1'!D259)</f>
        <v>8831.5789473684217</v>
      </c>
      <c r="E259" s="553">
        <f>IF(ПРАЙС!$AF$2&lt;&gt;0,'2,1'!E259*(1+ПРАЙС!$AF$2),'2,1'!E259)</f>
        <v>8831.5789473684217</v>
      </c>
      <c r="F259" s="553">
        <f>IF(ПРАЙС!$AF$2&lt;&gt;0,'2,1'!F259*(1+ПРАЙС!$AF$2),'2,1'!F259)</f>
        <v>8390</v>
      </c>
    </row>
    <row r="260" spans="1:6" ht="15.75" x14ac:dyDescent="0.5">
      <c r="A260" s="153"/>
      <c r="B260" s="153" t="str">
        <f>'2,1'!B260</f>
        <v>Пылесосы и воздуходувки</v>
      </c>
      <c r="C260" s="552"/>
      <c r="D260" s="552"/>
      <c r="E260" s="552"/>
      <c r="F260" s="552" t="str">
        <f>IF(ПРАЙС!$AF$2&lt;&gt;0,'2,1'!F260*(1+ПРАЙС!$AF$2),'2,1'!F260)</f>
        <v>От 2 ед. в асс.</v>
      </c>
    </row>
    <row r="261" spans="1:6" ht="15" x14ac:dyDescent="0.4">
      <c r="A261" s="168" t="str">
        <f>'2,1'!A261</f>
        <v>CGB1801</v>
      </c>
      <c r="B261" s="168" t="str">
        <f>'2,1'!B261</f>
        <v>CGB1801 Воздуходувка аккумуляторная STURM! 18 В, 1BatterySystem,пл пуск, рег. скор, без АКБ&amp;ЗУ</v>
      </c>
      <c r="C261" s="553">
        <f>IF(ПРАЙС!$AF$2&lt;&gt;0,'2,1'!C261*(1+ПРАЙС!$AF$2),'2,1'!C261)</f>
        <v>2897.5069252077565</v>
      </c>
      <c r="D261" s="553">
        <f>IF(ПРАЙС!$AF$2&lt;&gt;0,'2,1'!D261*(1+ПРАЙС!$AF$2),'2,1'!D261)</f>
        <v>2752.6315789473683</v>
      </c>
      <c r="E261" s="553">
        <f>IF(ПРАЙС!$AF$2&lt;&gt;0,'2,1'!E261*(1+ПРАЙС!$AF$2),'2,1'!E261)</f>
        <v>2752.6315789473683</v>
      </c>
      <c r="F261" s="553">
        <f>IF(ПРАЙС!$AF$2&lt;&gt;0,'2,1'!F261*(1+ПРАЙС!$AF$2),'2,1'!F261)</f>
        <v>2615</v>
      </c>
    </row>
    <row r="262" spans="1:6" ht="15" x14ac:dyDescent="0.4">
      <c r="A262" s="168" t="str">
        <f>'2,1'!A262</f>
        <v>GB1926</v>
      </c>
      <c r="B262" s="168" t="str">
        <f>'2,1'!B262</f>
        <v>GB1926 Воздуходувка бензиновая Sturm! 3 в 1, 26cc, 1,7 л.с., 960м3/ч, 75 м/сек, 35л</v>
      </c>
      <c r="C262" s="553">
        <f>IF(ПРАЙС!$AF$2&lt;&gt;0,'2,1'!C262*(1+ПРАЙС!$AF$2),'2,1'!C262)</f>
        <v>9296.3988919667609</v>
      </c>
      <c r="D262" s="553">
        <f>IF(ПРАЙС!$AF$2&lt;&gt;0,'2,1'!D262*(1+ПРАЙС!$AF$2),'2,1'!D262)</f>
        <v>8831.5789473684217</v>
      </c>
      <c r="E262" s="553">
        <f>IF(ПРАЙС!$AF$2&lt;&gt;0,'2,1'!E262*(1+ПРАЙС!$AF$2),'2,1'!E262)</f>
        <v>8831.5789473684217</v>
      </c>
      <c r="F262" s="553">
        <f>IF(ПРАЙС!$AF$2&lt;&gt;0,'2,1'!F262*(1+ПРАЙС!$AF$2),'2,1'!F262)</f>
        <v>8390</v>
      </c>
    </row>
    <row r="263" spans="1:6" ht="15" x14ac:dyDescent="0.4">
      <c r="A263" s="168" t="str">
        <f>'2,1'!A263</f>
        <v>GB1963</v>
      </c>
      <c r="B263" s="168" t="str">
        <f>'2,1'!B263</f>
        <v>GB1963 Воздуходувка бензиновая Sturm! 63,3cc, 3,7 л.с., 1440м3/ч, 95 м/сек</v>
      </c>
      <c r="C263" s="553">
        <f>IF(ПРАЙС!$AF$2&lt;&gt;0,'2,1'!C263*(1+ПРАЙС!$AF$2),'2,1'!C263)</f>
        <v>15098.060941828257</v>
      </c>
      <c r="D263" s="553">
        <f>IF(ПРАЙС!$AF$2&lt;&gt;0,'2,1'!D263*(1+ПРАЙС!$AF$2),'2,1'!D263)</f>
        <v>14343.157894736843</v>
      </c>
      <c r="E263" s="553">
        <f>IF(ПРАЙС!$AF$2&lt;&gt;0,'2,1'!E263*(1+ПРАЙС!$AF$2),'2,1'!E263)</f>
        <v>14343.157894736843</v>
      </c>
      <c r="F263" s="553">
        <f>IF(ПРАЙС!$AF$2&lt;&gt;0,'2,1'!F263*(1+ПРАЙС!$AF$2),'2,1'!F263)</f>
        <v>13626</v>
      </c>
    </row>
    <row r="264" spans="1:6" ht="15" x14ac:dyDescent="0.4">
      <c r="A264" s="168" t="str">
        <f>'2,1'!A264</f>
        <v>VC7203</v>
      </c>
      <c r="B264" s="168" t="str">
        <f>'2,1'!B264</f>
        <v>VC7203 Промышленный пылесос 1600Вт,объём 30л,ЭЛЕКТ.РОЗЕТКА 2кВт,АВТОМАТИЧ. вкл/откл Sturm!</v>
      </c>
      <c r="C264" s="553">
        <f>IF(ПРАЙС!$AF$2&lt;&gt;0,'2,1'!C264*(1+ПРАЙС!$AF$2),'2,1'!C264)</f>
        <v>9736.288088642661</v>
      </c>
      <c r="D264" s="553">
        <f>IF(ПРАЙС!$AF$2&lt;&gt;0,'2,1'!D264*(1+ПРАЙС!$AF$2),'2,1'!D264)</f>
        <v>9249.4736842105267</v>
      </c>
      <c r="E264" s="553">
        <f>IF(ПРАЙС!$AF$2&lt;&gt;0,'2,1'!E264*(1+ПРАЙС!$AF$2),'2,1'!E264)</f>
        <v>9249.4736842105267</v>
      </c>
      <c r="F264" s="553">
        <f>IF(ПРАЙС!$AF$2&lt;&gt;0,'2,1'!F264*(1+ПРАЙС!$AF$2),'2,1'!F264)</f>
        <v>8787</v>
      </c>
    </row>
    <row r="265" spans="1:6" ht="15" x14ac:dyDescent="0.4">
      <c r="A265" s="168" t="str">
        <f>'2,1'!A265</f>
        <v>VC7320</v>
      </c>
      <c r="B265" s="168" t="str">
        <f>'2,1'!B265</f>
        <v>VC7320 Промышленный пылесос 1700Вт, 20л, САМООЧИСТКА, шланг 2.5м, синхр.роз.2кВт Sturm!</v>
      </c>
      <c r="C265" s="553">
        <f>IF(ПРАЙС!$AF$2&lt;&gt;0,'2,1'!C265*(1+ПРАЙС!$AF$2),'2,1'!C265)</f>
        <v>8518.559556786704</v>
      </c>
      <c r="D265" s="553">
        <f>IF(ПРАЙС!$AF$2&lt;&gt;0,'2,1'!D265*(1+ПРАЙС!$AF$2),'2,1'!D265)</f>
        <v>8092.6315789473692</v>
      </c>
      <c r="E265" s="553">
        <f>IF(ПРАЙС!$AF$2&lt;&gt;0,'2,1'!E265*(1+ПРАЙС!$AF$2),'2,1'!E265)</f>
        <v>8092.6315789473692</v>
      </c>
      <c r="F265" s="553">
        <f>IF(ПРАЙС!$AF$2&lt;&gt;0,'2,1'!F265*(1+ПРАЙС!$AF$2),'2,1'!F265)</f>
        <v>7688</v>
      </c>
    </row>
    <row r="266" spans="1:6" ht="15" x14ac:dyDescent="0.4">
      <c r="A266" s="168" t="str">
        <f>'2,1'!A266</f>
        <v>VC7360</v>
      </c>
      <c r="B266" s="168" t="str">
        <f>'2,1'!B266</f>
        <v>VC7360 Промышленный пылесос 1800Вт, 60л, САМООЧИСТКА, шланг 2.6м, синхр.роз.2кВт Sturm!</v>
      </c>
      <c r="C266" s="553">
        <f>IF(ПРАЙС!$AF$2&lt;&gt;0,'2,1'!C266*(1+ПРАЙС!$AF$2),'2,1'!C266)</f>
        <v>10459.833795013852</v>
      </c>
      <c r="D266" s="553">
        <f>IF(ПРАЙС!$AF$2&lt;&gt;0,'2,1'!D266*(1+ПРАЙС!$AF$2),'2,1'!D266)</f>
        <v>9936.8421052631584</v>
      </c>
      <c r="E266" s="553">
        <f>IF(ПРАЙС!$AF$2&lt;&gt;0,'2,1'!E266*(1+ПРАЙС!$AF$2),'2,1'!E266)</f>
        <v>9936.8421052631584</v>
      </c>
      <c r="F266" s="553">
        <f>IF(ПРАЙС!$AF$2&lt;&gt;0,'2,1'!F266*(1+ПРАЙС!$AF$2),'2,1'!F266)</f>
        <v>9440</v>
      </c>
    </row>
    <row r="267" spans="1:6" ht="15" x14ac:dyDescent="0.4">
      <c r="A267" s="168" t="str">
        <f>'2,1'!A267</f>
        <v>ПСС-7420</v>
      </c>
      <c r="B267" s="168" t="str">
        <f>'2,1'!B267</f>
        <v>ПСС-7420 Промышленный пылесос 1400Вт,объём 20л, РОЗЕТКА д/эл.инстр.2200Вт, СОЮЗ</v>
      </c>
      <c r="C267" s="553">
        <f>IF(ПРАЙС!$AF$2&lt;&gt;0,'2,1'!C267*(1+ПРАЙС!$AF$2),'2,1'!C267)</f>
        <v>4875.3462603878124</v>
      </c>
      <c r="D267" s="553">
        <f>IF(ПРАЙС!$AF$2&lt;&gt;0,'2,1'!D267*(1+ПРАЙС!$AF$2),'2,1'!D267)</f>
        <v>4631.5789473684217</v>
      </c>
      <c r="E267" s="553">
        <f>IF(ПРАЙС!$AF$2&lt;&gt;0,'2,1'!E267*(1+ПРАЙС!$AF$2),'2,1'!E267)</f>
        <v>4631.5789473684217</v>
      </c>
      <c r="F267" s="553">
        <f>IF(ПРАЙС!$AF$2&lt;&gt;0,'2,1'!F267*(1+ПРАЙС!$AF$2),'2,1'!F267)</f>
        <v>4400</v>
      </c>
    </row>
    <row r="268" spans="1:6" ht="15" x14ac:dyDescent="0.4">
      <c r="A268" s="168" t="str">
        <f>'2,1'!A268</f>
        <v>ПСС-7320</v>
      </c>
      <c r="B268" s="168" t="str">
        <f>'2,1'!B268</f>
        <v>ПСС-7320 Промышленный пылесос 1600Вт,объём 20л, РОЗЕТКА д/эл.инстр.2000Вт, 3 мешка в комп, СОЮЗ</v>
      </c>
      <c r="C268" s="553">
        <f>IF(ПРАЙС!$AF$2&lt;&gt;0,'2,1'!C268*(1+ПРАЙС!$AF$2),'2,1'!C268)</f>
        <v>5689.7506925207754</v>
      </c>
      <c r="D268" s="553">
        <f>IF(ПРАЙС!$AF$2&lt;&gt;0,'2,1'!D268*(1+ПРАЙС!$AF$2),'2,1'!D268)</f>
        <v>5405.2631578947367</v>
      </c>
      <c r="E268" s="553">
        <f>IF(ПРАЙС!$AF$2&lt;&gt;0,'2,1'!E268*(1+ПРАЙС!$AF$2),'2,1'!E268)</f>
        <v>5405.2631578947367</v>
      </c>
      <c r="F268" s="553">
        <f>IF(ПРАЙС!$AF$2&lt;&gt;0,'2,1'!F268*(1+ПРАЙС!$AF$2),'2,1'!F268)</f>
        <v>5135</v>
      </c>
    </row>
    <row r="269" spans="1:6" ht="15" x14ac:dyDescent="0.4">
      <c r="A269" s="168" t="str">
        <f>'2,1'!A269</f>
        <v>ПСС-7330</v>
      </c>
      <c r="B269" s="168" t="str">
        <f>'2,1'!B269</f>
        <v>ПСС-7330 Промышленный пылесос 1800Вт,объём 30л, РОЗЕТКА д/эл.инстр.2000Вт, 3 мешка в комп. СОЮЗ</v>
      </c>
      <c r="C269" s="553">
        <f>IF(ПРАЙС!$AF$2&lt;&gt;0,'2,1'!C269*(1+ПРАЙС!$AF$2),'2,1'!C269)</f>
        <v>6504.1551246537401</v>
      </c>
      <c r="D269" s="553">
        <f>IF(ПРАЙС!$AF$2&lt;&gt;0,'2,1'!D269*(1+ПРАЙС!$AF$2),'2,1'!D269)</f>
        <v>6178.9473684210525</v>
      </c>
      <c r="E269" s="553">
        <f>IF(ПРАЙС!$AF$2&lt;&gt;0,'2,1'!E269*(1+ПРАЙС!$AF$2),'2,1'!E269)</f>
        <v>6178.9473684210525</v>
      </c>
      <c r="F269" s="553">
        <f>IF(ПРАЙС!$AF$2&lt;&gt;0,'2,1'!F269*(1+ПРАЙС!$AF$2),'2,1'!F269)</f>
        <v>5870</v>
      </c>
    </row>
    <row r="270" spans="1:6" ht="15.75" x14ac:dyDescent="0.5">
      <c r="A270" s="153"/>
      <c r="B270" s="153" t="str">
        <f>'2,1'!B270</f>
        <v>Насосные оборудование</v>
      </c>
      <c r="C270" s="552"/>
      <c r="D270" s="552"/>
      <c r="E270" s="552"/>
      <c r="F270" s="552" t="str">
        <f>IF(ПРАЙС!$AF$2&lt;&gt;0,'2,1'!F270*(1+ПРАЙС!$AF$2),'2,1'!F270)</f>
        <v>От 5 ед. в асс.</v>
      </c>
    </row>
    <row r="271" spans="1:6" ht="15.75" x14ac:dyDescent="0.5">
      <c r="A271" s="153"/>
      <c r="B271" s="153" t="str">
        <f>'2,1'!B271</f>
        <v>Насосные станции</v>
      </c>
      <c r="C271" s="552"/>
      <c r="D271" s="552"/>
      <c r="E271" s="552"/>
      <c r="F271" s="552">
        <f>IF(ПРАЙС!$AF$2&lt;&gt;0,'2,1'!F271*(1+ПРАЙС!$AF$2),'2,1'!F271)</f>
        <v>0</v>
      </c>
    </row>
    <row r="272" spans="1:6" ht="15" x14ac:dyDescent="0.4">
      <c r="A272" s="168" t="str">
        <f>'2,1'!A272</f>
        <v>WP9742VS</v>
      </c>
      <c r="B272" s="168" t="str">
        <f>'2,1'!B272</f>
        <v>WP9742VS Насосная станция Sturm!, 420Вт, 35л/мин, напор 32м, давл 1,2-2,0атм, Vбака 2л</v>
      </c>
      <c r="C272" s="553">
        <f>IF(ПРАЙС!$AF$2&lt;&gt;0,'2,1'!C272*(1+ПРАЙС!$AF$2),'2,1'!C272)</f>
        <v>4642.6592797783942</v>
      </c>
      <c r="D272" s="553">
        <f>IF(ПРАЙС!$AF$2&lt;&gt;0,'2,1'!D272*(1+ПРАЙС!$AF$2),'2,1'!D272)</f>
        <v>4410.5263157894742</v>
      </c>
      <c r="E272" s="553">
        <f>IF(ПРАЙС!$AF$2&lt;&gt;0,'2,1'!E272*(1+ПРАЙС!$AF$2),'2,1'!E272)</f>
        <v>4410.5263157894742</v>
      </c>
      <c r="F272" s="553">
        <f>IF(ПРАЙС!$AF$2&lt;&gt;0,'2,1'!F272*(1+ПРАЙС!$AF$2),'2,1'!F272)</f>
        <v>4190</v>
      </c>
    </row>
    <row r="273" spans="1:6" ht="15" x14ac:dyDescent="0.4">
      <c r="A273" s="168" t="str">
        <f>'2,1'!A273</f>
        <v>НГС-9742ВС</v>
      </c>
      <c r="B273" s="168" t="str">
        <f>'2,1'!B273</f>
        <v>НГС-9742ВС Насосная станция 420Вт, 33л/мин, напор 28м, давление 1,2-2,0атм, бак v=2л, СОЮЗ</v>
      </c>
      <c r="C273" s="553">
        <f>IF(ПРАЙС!$AF$2&lt;&gt;0,'2,1'!C273*(1+ПРАЙС!$AF$2),'2,1'!C273)</f>
        <v>4177.2853185595568</v>
      </c>
      <c r="D273" s="553">
        <f>IF(ПРАЙС!$AF$2&lt;&gt;0,'2,1'!D273*(1+ПРАЙС!$AF$2),'2,1'!D273)</f>
        <v>3968.4210526315792</v>
      </c>
      <c r="E273" s="553">
        <f>IF(ПРАЙС!$AF$2&lt;&gt;0,'2,1'!E273*(1+ПРАЙС!$AF$2),'2,1'!E273)</f>
        <v>3968.4210526315792</v>
      </c>
      <c r="F273" s="553">
        <f>IF(ПРАЙС!$AF$2&lt;&gt;0,'2,1'!F273*(1+ПРАЙС!$AF$2),'2,1'!F273)</f>
        <v>3770</v>
      </c>
    </row>
    <row r="274" spans="1:6" ht="15" x14ac:dyDescent="0.4">
      <c r="A274" s="168" t="str">
        <f>'2,1'!A274</f>
        <v>WP9775VS</v>
      </c>
      <c r="B274" s="168" t="str">
        <f>'2,1'!B274</f>
        <v>WP9775VS Насосная станция Sturm!, 750Вт, бак 24л, насос чугун</v>
      </c>
      <c r="C274" s="553">
        <f>IF(ПРАЙС!$AF$2&lt;&gt;0,'2,1'!C274*(1+ПРАЙС!$AF$2),'2,1'!C274)</f>
        <v>8132.9639889196678</v>
      </c>
      <c r="D274" s="553">
        <f>IF(ПРАЙС!$AF$2&lt;&gt;0,'2,1'!D274*(1+ПРАЙС!$AF$2),'2,1'!D274)</f>
        <v>7726.3157894736842</v>
      </c>
      <c r="E274" s="553">
        <f>IF(ПРАЙС!$AF$2&lt;&gt;0,'2,1'!E274*(1+ПРАЙС!$AF$2),'2,1'!E274)</f>
        <v>7726.3157894736842</v>
      </c>
      <c r="F274" s="553">
        <f>IF(ПРАЙС!$AF$2&lt;&gt;0,'2,1'!F274*(1+ПРАЙС!$AF$2),'2,1'!F274)</f>
        <v>7340</v>
      </c>
    </row>
    <row r="275" spans="1:6" ht="15" x14ac:dyDescent="0.4">
      <c r="A275" s="168" t="str">
        <f>'2,1'!A275</f>
        <v>WP9775VS-ST</v>
      </c>
      <c r="B275" s="168" t="str">
        <f>'2,1'!B275</f>
        <v>WP9775VS-ST Насосная станция Sturm!, 750Вт, бак 24л, насос нерж. Сталь</v>
      </c>
      <c r="C275" s="553">
        <f>IF(ПРАЙС!$AF$2&lt;&gt;0,'2,1'!C275*(1+ПРАЙС!$AF$2),'2,1'!C275)</f>
        <v>8831.0249307479226</v>
      </c>
      <c r="D275" s="553">
        <f>IF(ПРАЙС!$AF$2&lt;&gt;0,'2,1'!D275*(1+ПРАЙС!$AF$2),'2,1'!D275)</f>
        <v>8389.4736842105267</v>
      </c>
      <c r="E275" s="553">
        <f>IF(ПРАЙС!$AF$2&lt;&gt;0,'2,1'!E275*(1+ПРАЙС!$AF$2),'2,1'!E275)</f>
        <v>8389.4736842105267</v>
      </c>
      <c r="F275" s="553">
        <f>IF(ПРАЙС!$AF$2&lt;&gt;0,'2,1'!F275*(1+ПРАЙС!$AF$2),'2,1'!F275)</f>
        <v>7970</v>
      </c>
    </row>
    <row r="276" spans="1:6" ht="15" x14ac:dyDescent="0.4">
      <c r="A276" s="168" t="str">
        <f>'2,1'!A276</f>
        <v>WP9775CI</v>
      </c>
      <c r="B276" s="168" t="str">
        <f>'2,1'!B276</f>
        <v>WP9775CI Насосная станция Sturm!, 750Вт, бак 24л, насос чугун</v>
      </c>
      <c r="C276" s="553">
        <f>IF(ПРАЙС!$AF$2&lt;&gt;0,'2,1'!C276*(1+ПРАЙС!$AF$2),'2,1'!C276)</f>
        <v>9296.3988919667609</v>
      </c>
      <c r="D276" s="553">
        <f>IF(ПРАЙС!$AF$2&lt;&gt;0,'2,1'!D276*(1+ПРАЙС!$AF$2),'2,1'!D276)</f>
        <v>8831.5789473684217</v>
      </c>
      <c r="E276" s="553">
        <f>IF(ПРАЙС!$AF$2&lt;&gt;0,'2,1'!E276*(1+ПРАЙС!$AF$2),'2,1'!E276)</f>
        <v>8831.5789473684217</v>
      </c>
      <c r="F276" s="553">
        <f>IF(ПРАЙС!$AF$2&lt;&gt;0,'2,1'!F276*(1+ПРАЙС!$AF$2),'2,1'!F276)</f>
        <v>8390</v>
      </c>
    </row>
    <row r="277" spans="1:6" ht="15" x14ac:dyDescent="0.4">
      <c r="A277" s="168" t="str">
        <f>'2,1'!A277</f>
        <v>WP9712VS</v>
      </c>
      <c r="B277" s="168" t="str">
        <f>'2,1'!B277</f>
        <v>WP9712VS Насосная станция Sturm!, 1200Вт, бак 24л, насос чугун</v>
      </c>
      <c r="C277" s="553">
        <f>IF(ПРАЙС!$AF$2&lt;&gt;0,'2,1'!C277*(1+ПРАЙС!$AF$2),'2,1'!C277)</f>
        <v>9296.3988919667609</v>
      </c>
      <c r="D277" s="553">
        <f>IF(ПРАЙС!$AF$2&lt;&gt;0,'2,1'!D277*(1+ПРАЙС!$AF$2),'2,1'!D277)</f>
        <v>8831.5789473684217</v>
      </c>
      <c r="E277" s="553">
        <f>IF(ПРАЙС!$AF$2&lt;&gt;0,'2,1'!E277*(1+ПРАЙС!$AF$2),'2,1'!E277)</f>
        <v>8831.5789473684217</v>
      </c>
      <c r="F277" s="553">
        <f>IF(ПРАЙС!$AF$2&lt;&gt;0,'2,1'!F277*(1+ПРАЙС!$AF$2),'2,1'!F277)</f>
        <v>8390</v>
      </c>
    </row>
    <row r="278" spans="1:6" ht="15" x14ac:dyDescent="0.4">
      <c r="A278" s="168" t="str">
        <f>'2,1'!A278</f>
        <v>WP9712VS-ST</v>
      </c>
      <c r="B278" s="168" t="str">
        <f>'2,1'!B278</f>
        <v>WP9712VS-ST Насоcная станция Sturm!, 1200Вт, бак 24л, насос s/s</v>
      </c>
      <c r="C278" s="553">
        <f>IF(ПРАЙС!$AF$2&lt;&gt;0,'2,1'!C278*(1+ПРАЙС!$AF$2),'2,1'!C278)</f>
        <v>9994.4598337950138</v>
      </c>
      <c r="D278" s="553">
        <f>IF(ПРАЙС!$AF$2&lt;&gt;0,'2,1'!D278*(1+ПРАЙС!$AF$2),'2,1'!D278)</f>
        <v>9494.7368421052633</v>
      </c>
      <c r="E278" s="553">
        <f>IF(ПРАЙС!$AF$2&lt;&gt;0,'2,1'!E278*(1+ПРАЙС!$AF$2),'2,1'!E278)</f>
        <v>9494.7368421052633</v>
      </c>
      <c r="F278" s="553">
        <f>IF(ПРАЙС!$AF$2&lt;&gt;0,'2,1'!F278*(1+ПРАЙС!$AF$2),'2,1'!F278)</f>
        <v>9020</v>
      </c>
    </row>
    <row r="279" spans="1:6" ht="15" x14ac:dyDescent="0.4">
      <c r="A279" s="168" t="str">
        <f>'2,1'!A279</f>
        <v>WP9712CI</v>
      </c>
      <c r="B279" s="168" t="str">
        <f>'2,1'!B279</f>
        <v>WP9712CI Насосная станция Sturm!, 1200Вт, бак 24л, насос чугун</v>
      </c>
      <c r="C279" s="553">
        <f>IF(ПРАЙС!$AF$2&lt;&gt;0,'2,1'!C279*(1+ПРАЙС!$AF$2),'2,1'!C279)</f>
        <v>10459.833795013852</v>
      </c>
      <c r="D279" s="553">
        <f>IF(ПРАЙС!$AF$2&lt;&gt;0,'2,1'!D279*(1+ПРАЙС!$AF$2),'2,1'!D279)</f>
        <v>9936.8421052631584</v>
      </c>
      <c r="E279" s="553">
        <f>IF(ПРАЙС!$AF$2&lt;&gt;0,'2,1'!E279*(1+ПРАЙС!$AF$2),'2,1'!E279)</f>
        <v>9936.8421052631584</v>
      </c>
      <c r="F279" s="553">
        <f>IF(ПРАЙС!$AF$2&lt;&gt;0,'2,1'!F279*(1+ПРАЙС!$AF$2),'2,1'!F279)</f>
        <v>9440</v>
      </c>
    </row>
    <row r="280" spans="1:6" ht="15" x14ac:dyDescent="0.4">
      <c r="A280" s="168" t="str">
        <f>'2,1'!A280</f>
        <v>WP9714VS</v>
      </c>
      <c r="B280" s="168" t="str">
        <f>'2,1'!B280</f>
        <v>WP9714VS Насосная станция Sturm!, 1400Вт, бак 24л, насос чугун</v>
      </c>
      <c r="C280" s="553">
        <f>IF(ПРАЙС!$AF$2&lt;&gt;0,'2,1'!C280*(1+ПРАЙС!$AF$2),'2,1'!C280)</f>
        <v>9994.4598337950138</v>
      </c>
      <c r="D280" s="553">
        <f>IF(ПРАЙС!$AF$2&lt;&gt;0,'2,1'!D280*(1+ПРАЙС!$AF$2),'2,1'!D280)</f>
        <v>9494.7368421052633</v>
      </c>
      <c r="E280" s="553">
        <f>IF(ПРАЙС!$AF$2&lt;&gt;0,'2,1'!E280*(1+ПРАЙС!$AF$2),'2,1'!E280)</f>
        <v>9494.7368421052633</v>
      </c>
      <c r="F280" s="553">
        <f>IF(ПРАЙС!$AF$2&lt;&gt;0,'2,1'!F280*(1+ПРАЙС!$AF$2),'2,1'!F280)</f>
        <v>9020</v>
      </c>
    </row>
    <row r="281" spans="1:6" ht="15" x14ac:dyDescent="0.4">
      <c r="A281" s="168" t="str">
        <f>'2,1'!A281</f>
        <v>WP9714ST</v>
      </c>
      <c r="B281" s="168" t="str">
        <f>'2,1'!B281</f>
        <v>WP9714ST Насосная станция Sturm!, 1400Вт, бак 24л, насос s/s</v>
      </c>
      <c r="C281" s="553">
        <f>IF(ПРАЙС!$AF$2&lt;&gt;0,'2,1'!C281*(1+ПРАЙС!$AF$2),'2,1'!C281)</f>
        <v>10459.833795013852</v>
      </c>
      <c r="D281" s="553">
        <f>IF(ПРАЙС!$AF$2&lt;&gt;0,'2,1'!D281*(1+ПРАЙС!$AF$2),'2,1'!D281)</f>
        <v>9936.8421052631584</v>
      </c>
      <c r="E281" s="553">
        <f>IF(ПРАЙС!$AF$2&lt;&gt;0,'2,1'!E281*(1+ПРАЙС!$AF$2),'2,1'!E281)</f>
        <v>9936.8421052631584</v>
      </c>
      <c r="F281" s="553">
        <f>IF(ПРАЙС!$AF$2&lt;&gt;0,'2,1'!F281*(1+ПРАЙС!$AF$2),'2,1'!F281)</f>
        <v>9440</v>
      </c>
    </row>
    <row r="282" spans="1:6" ht="15" x14ac:dyDescent="0.4">
      <c r="A282" s="168" t="str">
        <f>'2,1'!A282</f>
        <v>WP9714CI</v>
      </c>
      <c r="B282" s="168" t="str">
        <f>'2,1'!B282</f>
        <v>WP9714CI Насосная станция Sturm!, 1400Вт, бак 24л, насос чугун</v>
      </c>
      <c r="C282" s="553">
        <f>IF(ПРАЙС!$AF$2&lt;&gt;0,'2,1'!C282*(1+ПРАЙС!$AF$2),'2,1'!C282)</f>
        <v>11041.551246537398</v>
      </c>
      <c r="D282" s="553">
        <f>IF(ПРАЙС!$AF$2&lt;&gt;0,'2,1'!D282*(1+ПРАЙС!$AF$2),'2,1'!D282)</f>
        <v>10489.473684210527</v>
      </c>
      <c r="E282" s="553">
        <f>IF(ПРАЙС!$AF$2&lt;&gt;0,'2,1'!E282*(1+ПРАЙС!$AF$2),'2,1'!E282)</f>
        <v>10489.473684210527</v>
      </c>
      <c r="F282" s="553">
        <f>IF(ПРАЙС!$AF$2&lt;&gt;0,'2,1'!F282*(1+ПРАЙС!$AF$2),'2,1'!F282)</f>
        <v>9965</v>
      </c>
    </row>
    <row r="283" spans="1:6" ht="15" x14ac:dyDescent="0.4">
      <c r="A283" s="168" t="str">
        <f>'2,1'!A283</f>
        <v>WP9714VS-50</v>
      </c>
      <c r="B283" s="168" t="str">
        <f>'2,1'!B283</f>
        <v>WP9714VS-50 Насосная станция Sturm!, 1400Вт, бак 50л, насос чугун</v>
      </c>
      <c r="C283" s="553">
        <f>IF(ПРАЙС!$AF$2&lt;&gt;0,'2,1'!C283*(1+ПРАЙС!$AF$2),'2,1'!C283)</f>
        <v>13950.138504155126</v>
      </c>
      <c r="D283" s="553">
        <f>IF(ПРАЙС!$AF$2&lt;&gt;0,'2,1'!D283*(1+ПРАЙС!$AF$2),'2,1'!D283)</f>
        <v>13252.631578947368</v>
      </c>
      <c r="E283" s="553">
        <f>IF(ПРАЙС!$AF$2&lt;&gt;0,'2,1'!E283*(1+ПРАЙС!$AF$2),'2,1'!E283)</f>
        <v>13252.631578947368</v>
      </c>
      <c r="F283" s="553">
        <f>IF(ПРАЙС!$AF$2&lt;&gt;0,'2,1'!F283*(1+ПРАЙС!$AF$2),'2,1'!F283)</f>
        <v>12590</v>
      </c>
    </row>
    <row r="284" spans="1:6" ht="15" x14ac:dyDescent="0.4">
      <c r="A284" s="168" t="str">
        <f>'2,1'!A284</f>
        <v>WPA10</v>
      </c>
      <c r="B284" s="168" t="str">
        <f>'2,1'!B284</f>
        <v>WPA10 Автоматика для насосных станций Sturm! рег.давл,10 бар,10A, 1",x1",G1"</v>
      </c>
      <c r="C284" s="553">
        <f>IF(ПРАЙС!$AF$2&lt;&gt;0,'2,1'!C284*(1+ПРАЙС!$AF$2),'2,1'!C284)</f>
        <v>1850.4155124653741</v>
      </c>
      <c r="D284" s="553">
        <f>IF(ПРАЙС!$AF$2&lt;&gt;0,'2,1'!D284*(1+ПРАЙС!$AF$2),'2,1'!D284)</f>
        <v>1757.8947368421054</v>
      </c>
      <c r="E284" s="553">
        <f>IF(ПРАЙС!$AF$2&lt;&gt;0,'2,1'!E284*(1+ПРАЙС!$AF$2),'2,1'!E284)</f>
        <v>1757.8947368421054</v>
      </c>
      <c r="F284" s="553">
        <f>IF(ПРАЙС!$AF$2&lt;&gt;0,'2,1'!F284*(1+ПРАЙС!$AF$2),'2,1'!F284)</f>
        <v>1670</v>
      </c>
    </row>
    <row r="285" spans="1:6" ht="15" x14ac:dyDescent="0.4">
      <c r="A285" s="168" t="str">
        <f>'2,1'!A285</f>
        <v>WPA10M</v>
      </c>
      <c r="B285" s="168" t="str">
        <f>'2,1'!B285</f>
        <v>WPA10M Автоматика для насосных станций Sturm! Манометр, рег.давл,10 бар,10A, 1",x1",G1"</v>
      </c>
      <c r="C285" s="553">
        <f>IF(ПРАЙС!$AF$2&lt;&gt;0,'2,1'!C285*(1+ПРАЙС!$AF$2),'2,1'!C285)</f>
        <v>1966.7590027700833</v>
      </c>
      <c r="D285" s="553">
        <f>IF(ПРАЙС!$AF$2&lt;&gt;0,'2,1'!D285*(1+ПРАЙС!$AF$2),'2,1'!D285)</f>
        <v>1868.421052631579</v>
      </c>
      <c r="E285" s="553">
        <f>IF(ПРАЙС!$AF$2&lt;&gt;0,'2,1'!E285*(1+ПРАЙС!$AF$2),'2,1'!E285)</f>
        <v>1868.421052631579</v>
      </c>
      <c r="F285" s="553">
        <f>IF(ПРАЙС!$AF$2&lt;&gt;0,'2,1'!F285*(1+ПРАЙС!$AF$2),'2,1'!F285)</f>
        <v>1775</v>
      </c>
    </row>
    <row r="286" spans="1:6" ht="15.75" x14ac:dyDescent="0.5">
      <c r="A286" s="153"/>
      <c r="B286" s="153" t="str">
        <f>'2,1'!B286</f>
        <v>Насосные фонтанные</v>
      </c>
      <c r="C286" s="552"/>
      <c r="D286" s="552"/>
      <c r="E286" s="552"/>
      <c r="F286" s="552">
        <f>IF(ПРАЙС!$AF$2&lt;&gt;0,'2,1'!F286*(1+ПРАЙС!$AF$2),'2,1'!F286)</f>
        <v>0</v>
      </c>
    </row>
    <row r="287" spans="1:6" ht="15" x14ac:dyDescent="0.4">
      <c r="A287" s="168" t="str">
        <f>'2,1'!A287</f>
        <v>WP9718FC</v>
      </c>
      <c r="B287" s="168" t="str">
        <f>'2,1'!B287</f>
        <v>WP9718FC Насос фонтанный Sturm! 18Вт, 15 л/мин, напор 1,4м, глуб погруж 3м</v>
      </c>
      <c r="C287" s="553">
        <f>IF(ПРАЙС!$AF$2&lt;&gt;0,'2,1'!C287*(1+ПРАЙС!$AF$2),'2,1'!C287)</f>
        <v>1850.4155124653741</v>
      </c>
      <c r="D287" s="553">
        <f>IF(ПРАЙС!$AF$2&lt;&gt;0,'2,1'!D287*(1+ПРАЙС!$AF$2),'2,1'!D287)</f>
        <v>1757.8947368421054</v>
      </c>
      <c r="E287" s="553">
        <f>IF(ПРАЙС!$AF$2&lt;&gt;0,'2,1'!E287*(1+ПРАЙС!$AF$2),'2,1'!E287)</f>
        <v>1757.8947368421054</v>
      </c>
      <c r="F287" s="553">
        <f>IF(ПРАЙС!$AF$2&lt;&gt;0,'2,1'!F287*(1+ПРАЙС!$AF$2),'2,1'!F287)</f>
        <v>1670</v>
      </c>
    </row>
    <row r="288" spans="1:6" ht="15" x14ac:dyDescent="0.4">
      <c r="A288" s="168" t="str">
        <f>'2,1'!A288</f>
        <v>WP9728FC</v>
      </c>
      <c r="B288" s="168" t="str">
        <f>'2,1'!B288</f>
        <v>WP9728FC Насос фонтанный Sturm! 28Вт, 20л/мин, напор 1,6м, глуб погруж 3м 10м.кабель</v>
      </c>
      <c r="C288" s="553">
        <f>IF(ПРАЙС!$AF$2&lt;&gt;0,'2,1'!C288*(1+ПРАЙС!$AF$2),'2,1'!C288)</f>
        <v>2083.1024930747926</v>
      </c>
      <c r="D288" s="553">
        <f>IF(ПРАЙС!$AF$2&lt;&gt;0,'2,1'!D288*(1+ПРАЙС!$AF$2),'2,1'!D288)</f>
        <v>1978.9473684210527</v>
      </c>
      <c r="E288" s="553">
        <f>IF(ПРАЙС!$AF$2&lt;&gt;0,'2,1'!E288*(1+ПРАЙС!$AF$2),'2,1'!E288)</f>
        <v>1978.9473684210527</v>
      </c>
      <c r="F288" s="553">
        <f>IF(ПРАЙС!$AF$2&lt;&gt;0,'2,1'!F288*(1+ПРАЙС!$AF$2),'2,1'!F288)</f>
        <v>1880</v>
      </c>
    </row>
    <row r="289" spans="1:6" ht="15" x14ac:dyDescent="0.4">
      <c r="A289" s="168" t="str">
        <f>'2,1'!A289</f>
        <v>WP9738FC</v>
      </c>
      <c r="B289" s="168" t="str">
        <f>'2,1'!B289</f>
        <v>WP9738FC Насос фонтанный Sturm! 38Вт, 25л/м, напор 2м, глуб погруж 3м,10м. каб.,4 насадки</v>
      </c>
      <c r="C289" s="553">
        <f>IF(ПРАЙС!$AF$2&lt;&gt;0,'2,1'!C289*(1+ПРАЙС!$AF$2),'2,1'!C289)</f>
        <v>2664.8199445983382</v>
      </c>
      <c r="D289" s="553">
        <f>IF(ПРАЙС!$AF$2&lt;&gt;0,'2,1'!D289*(1+ПРАЙС!$AF$2),'2,1'!D289)</f>
        <v>2531.5789473684213</v>
      </c>
      <c r="E289" s="553">
        <f>IF(ПРАЙС!$AF$2&lt;&gt;0,'2,1'!E289*(1+ПРАЙС!$AF$2),'2,1'!E289)</f>
        <v>2531.5789473684213</v>
      </c>
      <c r="F289" s="553">
        <f>IF(ПРАЙС!$AF$2&lt;&gt;0,'2,1'!F289*(1+ПРАЙС!$AF$2),'2,1'!F289)</f>
        <v>2405</v>
      </c>
    </row>
    <row r="290" spans="1:6" ht="15" x14ac:dyDescent="0.4">
      <c r="A290" s="168" t="str">
        <f>'2,1'!A290</f>
        <v>WP9750FC</v>
      </c>
      <c r="B290" s="168" t="str">
        <f>'2,1'!B290</f>
        <v>WP9750FC Насос фонтанный Sturm! 50Вт, 35л/м, напор 2.5м, глуб погруж 3м,10м. каб.,4 насадки</v>
      </c>
      <c r="C290" s="553">
        <f>IF(ПРАЙС!$AF$2&lt;&gt;0,'2,1'!C290*(1+ПРАЙС!$AF$2),'2,1'!C290)</f>
        <v>2315.7894736842109</v>
      </c>
      <c r="D290" s="553">
        <f>IF(ПРАЙС!$AF$2&lt;&gt;0,'2,1'!D290*(1+ПРАЙС!$AF$2),'2,1'!D290)</f>
        <v>2200</v>
      </c>
      <c r="E290" s="553">
        <f>IF(ПРАЙС!$AF$2&lt;&gt;0,'2,1'!E290*(1+ПРАЙС!$AF$2),'2,1'!E290)</f>
        <v>2200</v>
      </c>
      <c r="F290" s="553">
        <f>IF(ПРАЙС!$AF$2&lt;&gt;0,'2,1'!F290*(1+ПРАЙС!$AF$2),'2,1'!F290)</f>
        <v>2090</v>
      </c>
    </row>
    <row r="291" spans="1:6" ht="15" x14ac:dyDescent="0.4">
      <c r="A291" s="168" t="str">
        <f>'2,1'!A291</f>
        <v>WP9755FD</v>
      </c>
      <c r="B291" s="168" t="str">
        <f>'2,1'!B291</f>
        <v>WP9755FD Насос фонтанный Sturm! 55Вт, 35л/м, напор 2.5м, глуб погруж 3м,10м. каб.,4 насадки</v>
      </c>
      <c r="C291" s="553">
        <f>IF(ПРАЙС!$AF$2&lt;&gt;0,'2,1'!C291*(1+ПРАЙС!$AF$2),'2,1'!C291)</f>
        <v>2897.5069252077565</v>
      </c>
      <c r="D291" s="553">
        <f>IF(ПРАЙС!$AF$2&lt;&gt;0,'2,1'!D291*(1+ПРАЙС!$AF$2),'2,1'!D291)</f>
        <v>2752.6315789473683</v>
      </c>
      <c r="E291" s="553">
        <f>IF(ПРАЙС!$AF$2&lt;&gt;0,'2,1'!E291*(1+ПРАЙС!$AF$2),'2,1'!E291)</f>
        <v>2752.6315789473683</v>
      </c>
      <c r="F291" s="553">
        <f>IF(ПРАЙС!$AF$2&lt;&gt;0,'2,1'!F291*(1+ПРАЙС!$AF$2),'2,1'!F291)</f>
        <v>2615</v>
      </c>
    </row>
    <row r="292" spans="1:6" ht="15" x14ac:dyDescent="0.4">
      <c r="A292" s="168" t="str">
        <f>'2,1'!A292</f>
        <v>WP97120FC</v>
      </c>
      <c r="B292" s="168" t="str">
        <f>'2,1'!B292</f>
        <v>WP97120FC Насос фонтанный Sturm! 120Вт, 50л/м, напор 3м, глуб погруж 3м,10м. каб.,3 насадки</v>
      </c>
      <c r="C292" s="553">
        <f>IF(ПРАЙС!$AF$2&lt;&gt;0,'2,1'!C292*(1+ПРАЙС!$AF$2),'2,1'!C292)</f>
        <v>4060.9418282548481</v>
      </c>
      <c r="D292" s="553">
        <f>IF(ПРАЙС!$AF$2&lt;&gt;0,'2,1'!D292*(1+ПРАЙС!$AF$2),'2,1'!D292)</f>
        <v>3857.8947368421054</v>
      </c>
      <c r="E292" s="553">
        <f>IF(ПРАЙС!$AF$2&lt;&gt;0,'2,1'!E292*(1+ПРАЙС!$AF$2),'2,1'!E292)</f>
        <v>3857.8947368421054</v>
      </c>
      <c r="F292" s="553">
        <f>IF(ПРАЙС!$AF$2&lt;&gt;0,'2,1'!F292*(1+ПРАЙС!$AF$2),'2,1'!F292)</f>
        <v>3665</v>
      </c>
    </row>
    <row r="293" spans="1:6" ht="15.75" x14ac:dyDescent="0.5">
      <c r="A293" s="153"/>
      <c r="B293" s="153" t="str">
        <f>'2,1'!B293</f>
        <v>Насосы вибрационные</v>
      </c>
      <c r="C293" s="552"/>
      <c r="D293" s="552"/>
      <c r="E293" s="552"/>
      <c r="F293" s="552">
        <f>IF(ПРАЙС!$AF$2&lt;&gt;0,'2,1'!F293*(1+ПРАЙС!$AF$2),'2,1'!F293)</f>
        <v>0</v>
      </c>
    </row>
    <row r="294" spans="1:6" ht="15" x14ac:dyDescent="0.4">
      <c r="A294" s="168" t="str">
        <f>'2,1'!A294</f>
        <v>НГС-97128В</v>
      </c>
      <c r="B294" s="168" t="str">
        <f>'2,1'!B294</f>
        <v>НГС-97128В Насос вибрационный погружной  СОЮЗ, 280Вт,18л/мин.напор 72м, верхн забор, 10м</v>
      </c>
      <c r="C294" s="553">
        <f>IF(ПРАЙС!$AF$2&lt;&gt;0,'2,1'!C294*(1+ПРАЙС!$AF$2),'2,1'!C294)</f>
        <v>1606.6481994459837</v>
      </c>
      <c r="D294" s="553">
        <f>IF(ПРАЙС!$AF$2&lt;&gt;0,'2,1'!D294*(1+ПРАЙС!$AF$2),'2,1'!D294)</f>
        <v>1526.3157894736844</v>
      </c>
      <c r="E294" s="553">
        <f>IF(ПРАЙС!$AF$2&lt;&gt;0,'2,1'!E294*(1+ПРАЙС!$AF$2),'2,1'!E294)</f>
        <v>1526.3157894736844</v>
      </c>
      <c r="F294" s="553">
        <f>IF(ПРАЙС!$AF$2&lt;&gt;0,'2,1'!F294*(1+ПРАЙС!$AF$2),'2,1'!F294)</f>
        <v>1450</v>
      </c>
    </row>
    <row r="295" spans="1:6" ht="15" x14ac:dyDescent="0.4">
      <c r="A295" s="168" t="str">
        <f>'2,1'!A295</f>
        <v>НГС-97128Н</v>
      </c>
      <c r="B295" s="168" t="str">
        <f>'2,1'!B295</f>
        <v>НГС-97128Н Насос погружной скважинный "Малыш" СОЮЗ, 280Вт, 18л/мин.напор 72м, нижн забор, 10м</v>
      </c>
      <c r="C295" s="553">
        <f>IF(ПРАЙС!$AF$2&lt;&gt;0,'2,1'!C295*(1+ПРАЙС!$AF$2),'2,1'!C295)</f>
        <v>1650.9695290858726</v>
      </c>
      <c r="D295" s="553">
        <f>IF(ПРАЙС!$AF$2&lt;&gt;0,'2,1'!D295*(1+ПРАЙС!$AF$2),'2,1'!D295)</f>
        <v>1568.421052631579</v>
      </c>
      <c r="E295" s="553">
        <f>IF(ПРАЙС!$AF$2&lt;&gt;0,'2,1'!E295*(1+ПРАЙС!$AF$2),'2,1'!E295)</f>
        <v>1568.421052631579</v>
      </c>
      <c r="F295" s="553">
        <f>IF(ПРАЙС!$AF$2&lt;&gt;0,'2,1'!F295*(1+ПРАЙС!$AF$2),'2,1'!F295)</f>
        <v>1490</v>
      </c>
    </row>
    <row r="296" spans="1:6" ht="15" x14ac:dyDescent="0.4">
      <c r="A296" s="168" t="str">
        <f>'2,1'!A296</f>
        <v xml:space="preserve">НГС-97128В-15 </v>
      </c>
      <c r="B296" s="168" t="str">
        <f>'2,1'!B296</f>
        <v>НГС-97128В-15 Насос вибрационный  СОЮЗ, 280Вт,18л/мин.напор 72м, верхн забор, 15м</v>
      </c>
      <c r="C296" s="553">
        <f>IF(ПРАЙС!$AF$2&lt;&gt;0,'2,1'!C296*(1+ПРАЙС!$AF$2),'2,1'!C296)</f>
        <v>1761.7728531855957</v>
      </c>
      <c r="D296" s="553">
        <f>IF(ПРАЙС!$AF$2&lt;&gt;0,'2,1'!D296*(1+ПРАЙС!$AF$2),'2,1'!D296)</f>
        <v>1673.6842105263158</v>
      </c>
      <c r="E296" s="553">
        <f>IF(ПРАЙС!$AF$2&lt;&gt;0,'2,1'!E296*(1+ПРАЙС!$AF$2),'2,1'!E296)</f>
        <v>1673.6842105263158</v>
      </c>
      <c r="F296" s="553">
        <f>IF(ПРАЙС!$AF$2&lt;&gt;0,'2,1'!F296*(1+ПРАЙС!$AF$2),'2,1'!F296)</f>
        <v>1590</v>
      </c>
    </row>
    <row r="297" spans="1:6" ht="15" x14ac:dyDescent="0.4">
      <c r="A297" s="168" t="str">
        <f>'2,1'!A297</f>
        <v>НГС-97128Н-15</v>
      </c>
      <c r="B297" s="168" t="str">
        <f>'2,1'!B297</f>
        <v>НГС-97128Н-15 Насос вибрационный  СОЮЗ, 280Вт, 18л/мин.напор 72м, нижн забор, 15м</v>
      </c>
      <c r="C297" s="553">
        <f>IF(ПРАЙС!$AF$2&lt;&gt;0,'2,1'!C297*(1+ПРАЙС!$AF$2),'2,1'!C297)</f>
        <v>1795.0138504155125</v>
      </c>
      <c r="D297" s="553">
        <f>IF(ПРАЙС!$AF$2&lt;&gt;0,'2,1'!D297*(1+ПРАЙС!$AF$2),'2,1'!D297)</f>
        <v>1705.2631578947369</v>
      </c>
      <c r="E297" s="553">
        <f>IF(ПРАЙС!$AF$2&lt;&gt;0,'2,1'!E297*(1+ПРАЙС!$AF$2),'2,1'!E297)</f>
        <v>1705.2631578947369</v>
      </c>
      <c r="F297" s="553">
        <f>IF(ПРАЙС!$AF$2&lt;&gt;0,'2,1'!F297*(1+ПРАЙС!$AF$2),'2,1'!F297)</f>
        <v>1620</v>
      </c>
    </row>
    <row r="298" spans="1:6" ht="15" x14ac:dyDescent="0.4">
      <c r="A298" s="168" t="str">
        <f>'2,1'!A298</f>
        <v>НГС-97128В-20</v>
      </c>
      <c r="B298" s="168" t="str">
        <f>'2,1'!B298</f>
        <v>НГС-97128В-20 Насос вибрационный  СОЮЗ, 280Вт,18л/мин.напор 72м, верхн забор, 20м</v>
      </c>
      <c r="C298" s="553">
        <f>IF(ПРАЙС!$AF$2&lt;&gt;0,'2,1'!C298*(1+ПРАЙС!$AF$2),'2,1'!C298)</f>
        <v>1905.8171745152356</v>
      </c>
      <c r="D298" s="553">
        <f>IF(ПРАЙС!$AF$2&lt;&gt;0,'2,1'!D298*(1+ПРАЙС!$AF$2),'2,1'!D298)</f>
        <v>1810.5263157894738</v>
      </c>
      <c r="E298" s="553">
        <f>IF(ПРАЙС!$AF$2&lt;&gt;0,'2,1'!E298*(1+ПРАЙС!$AF$2),'2,1'!E298)</f>
        <v>1810.5263157894738</v>
      </c>
      <c r="F298" s="553">
        <f>IF(ПРАЙС!$AF$2&lt;&gt;0,'2,1'!F298*(1+ПРАЙС!$AF$2),'2,1'!F298)</f>
        <v>1720</v>
      </c>
    </row>
    <row r="299" spans="1:6" ht="15" x14ac:dyDescent="0.4">
      <c r="A299" s="168" t="str">
        <f>'2,1'!A299</f>
        <v>НГС-97128Н-20</v>
      </c>
      <c r="B299" s="168" t="str">
        <f>'2,1'!B299</f>
        <v>НГС-97128Н-20 Насос вибрационный  СОЮЗ, 280Вт, 18л/мин.напор 72м, нижн забор, 20м</v>
      </c>
      <c r="C299" s="553">
        <f>IF(ПРАЙС!$AF$2&lt;&gt;0,'2,1'!C299*(1+ПРАЙС!$AF$2),'2,1'!C299)</f>
        <v>1939.0581717451525</v>
      </c>
      <c r="D299" s="553">
        <f>IF(ПРАЙС!$AF$2&lt;&gt;0,'2,1'!D299*(1+ПРАЙС!$AF$2),'2,1'!D299)</f>
        <v>1842.1052631578948</v>
      </c>
      <c r="E299" s="553">
        <f>IF(ПРАЙС!$AF$2&lt;&gt;0,'2,1'!E299*(1+ПРАЙС!$AF$2),'2,1'!E299)</f>
        <v>1842.1052631578948</v>
      </c>
      <c r="F299" s="553">
        <f>IF(ПРАЙС!$AF$2&lt;&gt;0,'2,1'!F299*(1+ПРАЙС!$AF$2),'2,1'!F299)</f>
        <v>1750</v>
      </c>
    </row>
    <row r="300" spans="1:6" ht="15" x14ac:dyDescent="0.4">
      <c r="A300" s="168" t="str">
        <f>'2,1'!A300</f>
        <v>НГС-97128В-25</v>
      </c>
      <c r="B300" s="168" t="str">
        <f>'2,1'!B300</f>
        <v>НГС-97128В-25 Насос вибрационный  СОЮЗ, 280Вт,18л/мин.напор 72м, верхн забор, 25м</v>
      </c>
      <c r="C300" s="553">
        <f>IF(ПРАЙС!$AF$2&lt;&gt;0,'2,1'!C300*(1+ПРАЙС!$AF$2),'2,1'!C300)</f>
        <v>2049.8614958448757</v>
      </c>
      <c r="D300" s="553">
        <f>IF(ПРАЙС!$AF$2&lt;&gt;0,'2,1'!D300*(1+ПРАЙС!$AF$2),'2,1'!D300)</f>
        <v>1947.3684210526317</v>
      </c>
      <c r="E300" s="553">
        <f>IF(ПРАЙС!$AF$2&lt;&gt;0,'2,1'!E300*(1+ПРАЙС!$AF$2),'2,1'!E300)</f>
        <v>1947.3684210526317</v>
      </c>
      <c r="F300" s="553">
        <f>IF(ПРАЙС!$AF$2&lt;&gt;0,'2,1'!F300*(1+ПРАЙС!$AF$2),'2,1'!F300)</f>
        <v>1850</v>
      </c>
    </row>
    <row r="301" spans="1:6" ht="15" x14ac:dyDescent="0.4">
      <c r="A301" s="168" t="str">
        <f>'2,1'!A301</f>
        <v>НГС-97128Н-25</v>
      </c>
      <c r="B301" s="168" t="str">
        <f>'2,1'!B301</f>
        <v>НГС-97128Н-25 Насос вибрационный  СОЮЗ, 280Вт, 18л/мин.напор 72м, нижн забор, 25м</v>
      </c>
      <c r="C301" s="553">
        <f>IF(ПРАЙС!$AF$2&lt;&gt;0,'2,1'!C301*(1+ПРАЙС!$AF$2),'2,1'!C301)</f>
        <v>2094.1828254847646</v>
      </c>
      <c r="D301" s="553">
        <f>IF(ПРАЙС!$AF$2&lt;&gt;0,'2,1'!D301*(1+ПРАЙС!$AF$2),'2,1'!D301)</f>
        <v>1989.4736842105265</v>
      </c>
      <c r="E301" s="553">
        <f>IF(ПРАЙС!$AF$2&lt;&gt;0,'2,1'!E301*(1+ПРАЙС!$AF$2),'2,1'!E301)</f>
        <v>1989.4736842105265</v>
      </c>
      <c r="F301" s="553">
        <f>IF(ПРАЙС!$AF$2&lt;&gt;0,'2,1'!F301*(1+ПРАЙС!$AF$2),'2,1'!F301)</f>
        <v>1890</v>
      </c>
    </row>
    <row r="302" spans="1:6" ht="15.75" x14ac:dyDescent="0.5">
      <c r="A302" s="153"/>
      <c r="B302" s="153" t="str">
        <f>'2,1'!B302</f>
        <v>Насосы дренажные</v>
      </c>
      <c r="C302" s="552"/>
      <c r="D302" s="552"/>
      <c r="E302" s="552"/>
      <c r="F302" s="552">
        <f>IF(ПРАЙС!$AF$2&lt;&gt;0,'2,1'!F302*(1+ПРАЙС!$AF$2),'2,1'!F302)</f>
        <v>0</v>
      </c>
    </row>
    <row r="303" spans="1:6" ht="15" x14ac:dyDescent="0.4">
      <c r="A303" s="168" t="str">
        <f>'2,1'!A303</f>
        <v>WP9703SW</v>
      </c>
      <c r="B303" s="168" t="str">
        <f>'2,1'!B303</f>
        <v>WP9703SW Насос для подъема воды с пола Sturm!, 300Вт, качает с 2мм, h=6м, 82л/мин</v>
      </c>
      <c r="C303" s="553">
        <f>IF(ПРАЙС!$AF$2&lt;&gt;0,'2,1'!C303*(1+ПРАЙС!$AF$2),'2,1'!C303)</f>
        <v>2781.1634349030473</v>
      </c>
      <c r="D303" s="553">
        <f>IF(ПРАЙС!$AF$2&lt;&gt;0,'2,1'!D303*(1+ПРАЙС!$AF$2),'2,1'!D303)</f>
        <v>2642.105263157895</v>
      </c>
      <c r="E303" s="553">
        <f>IF(ПРАЙС!$AF$2&lt;&gt;0,'2,1'!E303*(1+ПРАЙС!$AF$2),'2,1'!E303)</f>
        <v>2642.105263157895</v>
      </c>
      <c r="F303" s="553">
        <f>IF(ПРАЙС!$AF$2&lt;&gt;0,'2,1'!F303*(1+ПРАЙС!$AF$2),'2,1'!F303)</f>
        <v>2510</v>
      </c>
    </row>
    <row r="304" spans="1:6" ht="15" x14ac:dyDescent="0.4">
      <c r="A304" s="168" t="str">
        <f>'2,1'!A304</f>
        <v>WP97140P</v>
      </c>
      <c r="B304" s="168" t="str">
        <f>'2,1'!B304</f>
        <v>WP97140P Насос погружной дренажный ДЛЯ ГРЯЗНОЙ ВОДЫ 450Вт,ЧАСТ.ДО 35ММ,142л/мин,напор 6м,Sturm!</v>
      </c>
      <c r="C304" s="553">
        <f>IF(ПРАЙС!$AF$2&lt;&gt;0,'2,1'!C304*(1+ПРАЙС!$AF$2),'2,1'!C304)</f>
        <v>2548.4764542936291</v>
      </c>
      <c r="D304" s="553">
        <f>IF(ПРАЙС!$AF$2&lt;&gt;0,'2,1'!D304*(1+ПРАЙС!$AF$2),'2,1'!D304)</f>
        <v>2421.0526315789475</v>
      </c>
      <c r="E304" s="553">
        <f>IF(ПРАЙС!$AF$2&lt;&gt;0,'2,1'!E304*(1+ПРАЙС!$AF$2),'2,1'!E304)</f>
        <v>2421.0526315789475</v>
      </c>
      <c r="F304" s="553">
        <f>IF(ПРАЙС!$AF$2&lt;&gt;0,'2,1'!F304*(1+ПРАЙС!$AF$2),'2,1'!F304)</f>
        <v>2300</v>
      </c>
    </row>
    <row r="305" spans="1:6" ht="15" x14ac:dyDescent="0.4">
      <c r="A305" s="168" t="str">
        <f>'2,1'!A305</f>
        <v>WP9775P</v>
      </c>
      <c r="B305" s="168" t="str">
        <f>'2,1'!B305</f>
        <v>WP9775P Насос для грязной воды Sturm!, 750 Вт, част. до 35мм, 230 л/мин, напор 8,5м</v>
      </c>
      <c r="C305" s="553">
        <f>IF(ПРАЙС!$AF$2&lt;&gt;0,'2,1'!C305*(1+ПРАЙС!$AF$2),'2,1'!C305)</f>
        <v>3130.1939058171747</v>
      </c>
      <c r="D305" s="553">
        <f>IF(ПРАЙС!$AF$2&lt;&gt;0,'2,1'!D305*(1+ПРАЙС!$AF$2),'2,1'!D305)</f>
        <v>2973.6842105263158</v>
      </c>
      <c r="E305" s="553">
        <f>IF(ПРАЙС!$AF$2&lt;&gt;0,'2,1'!E305*(1+ПРАЙС!$AF$2),'2,1'!E305)</f>
        <v>2973.6842105263158</v>
      </c>
      <c r="F305" s="553">
        <f>IF(ПРАЙС!$AF$2&lt;&gt;0,'2,1'!F305*(1+ПРАЙС!$AF$2),'2,1'!F305)</f>
        <v>2825</v>
      </c>
    </row>
    <row r="306" spans="1:6" ht="15" x14ac:dyDescent="0.4">
      <c r="A306" s="168" t="str">
        <f>'2,1'!A306</f>
        <v>WP9790P</v>
      </c>
      <c r="B306" s="168" t="str">
        <f>'2,1'!B306</f>
        <v>WP9790P Насос для грязной воды Sturm!, 900 Вт,част. до 35мм, 250 л/мин, напор 9м</v>
      </c>
      <c r="C306" s="553">
        <f>IF(ПРАЙС!$AF$2&lt;&gt;0,'2,1'!C306*(1+ПРАЙС!$AF$2),'2,1'!C306)</f>
        <v>3479.2243767313025</v>
      </c>
      <c r="D306" s="553">
        <f>IF(ПРАЙС!$AF$2&lt;&gt;0,'2,1'!D306*(1+ПРАЙС!$AF$2),'2,1'!D306)</f>
        <v>3305.2631578947371</v>
      </c>
      <c r="E306" s="553">
        <f>IF(ПРАЙС!$AF$2&lt;&gt;0,'2,1'!E306*(1+ПРАЙС!$AF$2),'2,1'!E306)</f>
        <v>3305.2631578947371</v>
      </c>
      <c r="F306" s="553">
        <f>IF(ПРАЙС!$AF$2&lt;&gt;0,'2,1'!F306*(1+ПРАЙС!$AF$2),'2,1'!F306)</f>
        <v>3140</v>
      </c>
    </row>
    <row r="307" spans="1:6" ht="15" x14ac:dyDescent="0.4">
      <c r="A307" s="168" t="str">
        <f>'2,1'!A307</f>
        <v>WP9745PR</v>
      </c>
      <c r="B307" s="168" t="str">
        <f>'2,1'!B307</f>
        <v>WP9745PR Насос дренажный (для бочек) Sturm!, 450 Вт, част. до 3 мм, 125 л/мин, 10м, кран</v>
      </c>
      <c r="C307" s="553">
        <f>IF(ПРАЙС!$AF$2&lt;&gt;0,'2,1'!C307*(1+ПРАЙС!$AF$2),'2,1'!C307)</f>
        <v>3479.2243767313025</v>
      </c>
      <c r="D307" s="553">
        <f>IF(ПРАЙС!$AF$2&lt;&gt;0,'2,1'!D307*(1+ПРАЙС!$AF$2),'2,1'!D307)</f>
        <v>3305.2631578947371</v>
      </c>
      <c r="E307" s="553">
        <f>IF(ПРАЙС!$AF$2&lt;&gt;0,'2,1'!E307*(1+ПРАЙС!$AF$2),'2,1'!E307)</f>
        <v>3305.2631578947371</v>
      </c>
      <c r="F307" s="553">
        <f>IF(ПРАЙС!$AF$2&lt;&gt;0,'2,1'!F307*(1+ПРАЙС!$AF$2),'2,1'!F307)</f>
        <v>3140</v>
      </c>
    </row>
    <row r="308" spans="1:6" ht="15" x14ac:dyDescent="0.4">
      <c r="A308" s="168" t="str">
        <f>'2,1'!A308</f>
        <v>WP9745BF</v>
      </c>
      <c r="B308" s="168" t="str">
        <f>'2,1'!B308</f>
        <v>WP9745BF Насос дренажный Sturm!, 450 Вт, част. до 6.5 мм, 125 л/мин, 7.5м, встроенный поплавок</v>
      </c>
      <c r="C308" s="553">
        <f>IF(ПРАЙС!$AF$2&lt;&gt;0,'2,1'!C308*(1+ПРАЙС!$AF$2),'2,1'!C308)</f>
        <v>3246.5373961218838</v>
      </c>
      <c r="D308" s="553">
        <f>IF(ПРАЙС!$AF$2&lt;&gt;0,'2,1'!D308*(1+ПРАЙС!$AF$2),'2,1'!D308)</f>
        <v>3084.2105263157896</v>
      </c>
      <c r="E308" s="553">
        <f>IF(ПРАЙС!$AF$2&lt;&gt;0,'2,1'!E308*(1+ПРАЙС!$AF$2),'2,1'!E308)</f>
        <v>3084.2105263157896</v>
      </c>
      <c r="F308" s="553">
        <f>IF(ПРАЙС!$AF$2&lt;&gt;0,'2,1'!F308*(1+ПРАЙС!$AF$2),'2,1'!F308)</f>
        <v>2930</v>
      </c>
    </row>
    <row r="309" spans="1:6" ht="15" x14ac:dyDescent="0.4">
      <c r="A309" s="168" t="str">
        <f>'2,1'!A309</f>
        <v>WP9760BF</v>
      </c>
      <c r="B309" s="168" t="str">
        <f>'2,1'!B309</f>
        <v>WP9760BF Насос дренажный Sturm!, 600 Вт, част. до 16 мм, 135 л/мин, 5м, встроенный поплавок</v>
      </c>
      <c r="C309" s="553">
        <f>IF(ПРАЙС!$AF$2&lt;&gt;0,'2,1'!C309*(1+ПРАЙС!$AF$2),'2,1'!C309)</f>
        <v>3479.2243767313025</v>
      </c>
      <c r="D309" s="553">
        <f>IF(ПРАЙС!$AF$2&lt;&gt;0,'2,1'!D309*(1+ПРАЙС!$AF$2),'2,1'!D309)</f>
        <v>3305.2631578947371</v>
      </c>
      <c r="E309" s="553">
        <f>IF(ПРАЙС!$AF$2&lt;&gt;0,'2,1'!E309*(1+ПРАЙС!$AF$2),'2,1'!E309)</f>
        <v>3305.2631578947371</v>
      </c>
      <c r="F309" s="553">
        <f>IF(ПРАЙС!$AF$2&lt;&gt;0,'2,1'!F309*(1+ПРАЙС!$AF$2),'2,1'!F309)</f>
        <v>3140</v>
      </c>
    </row>
    <row r="310" spans="1:6" ht="15" x14ac:dyDescent="0.4">
      <c r="A310" s="168" t="str">
        <f>'2,1'!A310</f>
        <v>WP9775BF</v>
      </c>
      <c r="B310" s="168" t="str">
        <f>'2,1'!B310</f>
        <v>WP9775BF Насос дренажный Sturm!, 900 Вт, част. до 15 мм, 210 л/мин, 8м, встроенный поплавок</v>
      </c>
      <c r="C310" s="553">
        <f>IF(ПРАЙС!$AF$2&lt;&gt;0,'2,1'!C310*(1+ПРАЙС!$AF$2),'2,1'!C310)</f>
        <v>3828.2548476454294</v>
      </c>
      <c r="D310" s="553">
        <f>IF(ПРАЙС!$AF$2&lt;&gt;0,'2,1'!D310*(1+ПРАЙС!$AF$2),'2,1'!D310)</f>
        <v>3636.8421052631579</v>
      </c>
      <c r="E310" s="553">
        <f>IF(ПРАЙС!$AF$2&lt;&gt;0,'2,1'!E310*(1+ПРАЙС!$AF$2),'2,1'!E310)</f>
        <v>3636.8421052631579</v>
      </c>
      <c r="F310" s="553">
        <f>IF(ПРАЙС!$AF$2&lt;&gt;0,'2,1'!F310*(1+ПРАЙС!$AF$2),'2,1'!F310)</f>
        <v>3455</v>
      </c>
    </row>
    <row r="311" spans="1:6" ht="15" x14ac:dyDescent="0.4">
      <c r="A311" s="168" t="str">
        <f>'2,1'!A311</f>
        <v>WP9790BF</v>
      </c>
      <c r="B311" s="168" t="str">
        <f>'2,1'!B311</f>
        <v>WP9790BF Насос дренажный Sturm!, 900 Вт, част. до 16 мм, 235 л/мин, 8м, встроенный поплавок</v>
      </c>
      <c r="C311" s="553">
        <f>IF(ПРАЙС!$AF$2&lt;&gt;0,'2,1'!C311*(1+ПРАЙС!$AF$2),'2,1'!C311)</f>
        <v>4177.2853185595568</v>
      </c>
      <c r="D311" s="553">
        <f>IF(ПРАЙС!$AF$2&lt;&gt;0,'2,1'!D311*(1+ПРАЙС!$AF$2),'2,1'!D311)</f>
        <v>3968.4210526315792</v>
      </c>
      <c r="E311" s="553">
        <f>IF(ПРАЙС!$AF$2&lt;&gt;0,'2,1'!E311*(1+ПРАЙС!$AF$2),'2,1'!E311)</f>
        <v>3968.4210526315792</v>
      </c>
      <c r="F311" s="553">
        <f>IF(ПРАЙС!$AF$2&lt;&gt;0,'2,1'!F311*(1+ПРАЙС!$AF$2),'2,1'!F311)</f>
        <v>3770</v>
      </c>
    </row>
    <row r="312" spans="1:6" ht="15" x14ac:dyDescent="0.4">
      <c r="A312" s="168" t="str">
        <f>'2,1'!A312</f>
        <v>WP9745PU</v>
      </c>
      <c r="B312" s="168" t="str">
        <f>'2,1'!B312</f>
        <v>WP9745PU Насос погружной 3 в 1 Sturm!, 450Вт, част. до 30мм, 200л/мин, напор 6м</v>
      </c>
      <c r="C312" s="553">
        <f>IF(ПРАЙС!$AF$2&lt;&gt;0,'2,1'!C312*(1+ПРАЙС!$AF$2),'2,1'!C312)</f>
        <v>3479.2243767313025</v>
      </c>
      <c r="D312" s="553">
        <f>IF(ПРАЙС!$AF$2&lt;&gt;0,'2,1'!D312*(1+ПРАЙС!$AF$2),'2,1'!D312)</f>
        <v>3305.2631578947371</v>
      </c>
      <c r="E312" s="553">
        <f>IF(ПРАЙС!$AF$2&lt;&gt;0,'2,1'!E312*(1+ПРАЙС!$AF$2),'2,1'!E312)</f>
        <v>3305.2631578947371</v>
      </c>
      <c r="F312" s="553">
        <f>IF(ПРАЙС!$AF$2&lt;&gt;0,'2,1'!F312*(1+ПРАЙС!$AF$2),'2,1'!F312)</f>
        <v>3140</v>
      </c>
    </row>
    <row r="313" spans="1:6" ht="15" x14ac:dyDescent="0.4">
      <c r="A313" s="168" t="str">
        <f>'2,1'!A313</f>
        <v>WP9745PVU</v>
      </c>
      <c r="B313" s="168" t="str">
        <f>'2,1'!B313</f>
        <v>WP9745PVU Насос погружной 3 в 1 Sturm!, 450Вт, част. до 30мм, 200л/мин, напор 6м</v>
      </c>
      <c r="C313" s="553">
        <f>IF(ПРАЙС!$AF$2&lt;&gt;0,'2,1'!C313*(1+ПРАЙС!$AF$2),'2,1'!C313)</f>
        <v>3479.2243767313025</v>
      </c>
      <c r="D313" s="553">
        <f>IF(ПРАЙС!$AF$2&lt;&gt;0,'2,1'!D313*(1+ПРАЙС!$AF$2),'2,1'!D313)</f>
        <v>3305.2631578947371</v>
      </c>
      <c r="E313" s="553">
        <f>IF(ПРАЙС!$AF$2&lt;&gt;0,'2,1'!E313*(1+ПРАЙС!$AF$2),'2,1'!E313)</f>
        <v>3305.2631578947371</v>
      </c>
      <c r="F313" s="553">
        <f>IF(ПРАЙС!$AF$2&lt;&gt;0,'2,1'!F313*(1+ПРАЙС!$AF$2),'2,1'!F313)</f>
        <v>3140</v>
      </c>
    </row>
    <row r="314" spans="1:6" ht="15" x14ac:dyDescent="0.4">
      <c r="A314" s="168" t="str">
        <f>'2,1'!A314</f>
        <v>WP9760PU</v>
      </c>
      <c r="B314" s="168" t="str">
        <f>'2,1'!B314</f>
        <v>WP9760PU Насос погружной 3-в-1 Sturm!, 600 Вт, част. до 30мм, 215 л/мин, напор 7м</v>
      </c>
      <c r="C314" s="553">
        <f>IF(ПРАЙС!$AF$2&lt;&gt;0,'2,1'!C314*(1+ПРАЙС!$AF$2),'2,1'!C314)</f>
        <v>3944.598337950139</v>
      </c>
      <c r="D314" s="553">
        <f>IF(ПРАЙС!$AF$2&lt;&gt;0,'2,1'!D314*(1+ПРАЙС!$AF$2),'2,1'!D314)</f>
        <v>3747.3684210526317</v>
      </c>
      <c r="E314" s="553">
        <f>IF(ПРАЙС!$AF$2&lt;&gt;0,'2,1'!E314*(1+ПРАЙС!$AF$2),'2,1'!E314)</f>
        <v>3747.3684210526317</v>
      </c>
      <c r="F314" s="553">
        <f>IF(ПРАЙС!$AF$2&lt;&gt;0,'2,1'!F314*(1+ПРАЙС!$AF$2),'2,1'!F314)</f>
        <v>3560</v>
      </c>
    </row>
    <row r="315" spans="1:6" ht="15" x14ac:dyDescent="0.4">
      <c r="A315" s="168" t="str">
        <f>'2,1'!A315</f>
        <v>WP9760PVU</v>
      </c>
      <c r="B315" s="168" t="str">
        <f>'2,1'!B315</f>
        <v>WP9760PVU Насос погружной 3-в-1 Sturm!, 600 Вт, част. до 30мм, 215 л/мин, напор 7м</v>
      </c>
      <c r="C315" s="553">
        <f>IF(ПРАЙС!$AF$2&lt;&gt;0,'2,1'!C315*(1+ПРАЙС!$AF$2),'2,1'!C315)</f>
        <v>3944.598337950139</v>
      </c>
      <c r="D315" s="553">
        <f>IF(ПРАЙС!$AF$2&lt;&gt;0,'2,1'!D315*(1+ПРАЙС!$AF$2),'2,1'!D315)</f>
        <v>3747.3684210526317</v>
      </c>
      <c r="E315" s="553">
        <f>IF(ПРАЙС!$AF$2&lt;&gt;0,'2,1'!E315*(1+ПРАЙС!$AF$2),'2,1'!E315)</f>
        <v>3747.3684210526317</v>
      </c>
      <c r="F315" s="553">
        <f>IF(ПРАЙС!$AF$2&lt;&gt;0,'2,1'!F315*(1+ПРАЙС!$AF$2),'2,1'!F315)</f>
        <v>3560</v>
      </c>
    </row>
    <row r="316" spans="1:6" ht="15" x14ac:dyDescent="0.4">
      <c r="A316" s="168" t="str">
        <f>'2,1'!A316</f>
        <v>WP9775PVU</v>
      </c>
      <c r="B316" s="168" t="str">
        <f>'2,1'!B316</f>
        <v>WP9775PVU Насос погружной 3-в-1 Sturm!, 750 Вт, част. до 30мм, 265 л/мин, напор 8,2м</v>
      </c>
      <c r="C316" s="553">
        <f>IF(ПРАЙС!$AF$2&lt;&gt;0,'2,1'!C316*(1+ПРАЙС!$AF$2),'2,1'!C316)</f>
        <v>4293.6288088642668</v>
      </c>
      <c r="D316" s="553">
        <f>IF(ПРАЙС!$AF$2&lt;&gt;0,'2,1'!D316*(1+ПРАЙС!$AF$2),'2,1'!D316)</f>
        <v>4078.9473684210529</v>
      </c>
      <c r="E316" s="553">
        <f>IF(ПРАЙС!$AF$2&lt;&gt;0,'2,1'!E316*(1+ПРАЙС!$AF$2),'2,1'!E316)</f>
        <v>4078.9473684210529</v>
      </c>
      <c r="F316" s="553">
        <f>IF(ПРАЙС!$AF$2&lt;&gt;0,'2,1'!F316*(1+ПРАЙС!$AF$2),'2,1'!F316)</f>
        <v>3875</v>
      </c>
    </row>
    <row r="317" spans="1:6" ht="15" x14ac:dyDescent="0.4">
      <c r="A317" s="168" t="str">
        <f>'2,1'!A317</f>
        <v>WP9775S</v>
      </c>
      <c r="B317" s="168" t="str">
        <f>'2,1'!B317</f>
        <v>WP9775S Насос для грязной воды Sturm!, 750 Вт, част. до 35мм, 230 л/мин, напор 8,5м</v>
      </c>
      <c r="C317" s="553">
        <f>IF(ПРАЙС!$AF$2&lt;&gt;0,'2,1'!C317*(1+ПРАЙС!$AF$2),'2,1'!C317)</f>
        <v>4409.972299168976</v>
      </c>
      <c r="D317" s="553">
        <f>IF(ПРАЙС!$AF$2&lt;&gt;0,'2,1'!D317*(1+ПРАЙС!$AF$2),'2,1'!D317)</f>
        <v>4189.4736842105267</v>
      </c>
      <c r="E317" s="553">
        <f>IF(ПРАЙС!$AF$2&lt;&gt;0,'2,1'!E317*(1+ПРАЙС!$AF$2),'2,1'!E317)</f>
        <v>4189.4736842105267</v>
      </c>
      <c r="F317" s="553">
        <f>IF(ПРАЙС!$AF$2&lt;&gt;0,'2,1'!F317*(1+ПРАЙС!$AF$2),'2,1'!F317)</f>
        <v>3980</v>
      </c>
    </row>
    <row r="318" spans="1:6" ht="15" x14ac:dyDescent="0.4">
      <c r="A318" s="168" t="str">
        <f>'2,1'!A318</f>
        <v>WP9790S</v>
      </c>
      <c r="B318" s="168" t="str">
        <f>'2,1'!B318</f>
        <v>WP9790S Насос для грязной воды Sturm!, 900 Вт, част. до 35мм, 250 л/мин, напор 9м</v>
      </c>
      <c r="C318" s="553">
        <f>IF(ПРАЙС!$AF$2&lt;&gt;0,'2,1'!C318*(1+ПРАЙС!$AF$2),'2,1'!C318)</f>
        <v>4642.6592797783942</v>
      </c>
      <c r="D318" s="553">
        <f>IF(ПРАЙС!$AF$2&lt;&gt;0,'2,1'!D318*(1+ПРАЙС!$AF$2),'2,1'!D318)</f>
        <v>4410.5263157894742</v>
      </c>
      <c r="E318" s="553">
        <f>IF(ПРАЙС!$AF$2&lt;&gt;0,'2,1'!E318*(1+ПРАЙС!$AF$2),'2,1'!E318)</f>
        <v>4410.5263157894742</v>
      </c>
      <c r="F318" s="553">
        <f>IF(ПРАЙС!$AF$2&lt;&gt;0,'2,1'!F318*(1+ПРАЙС!$AF$2),'2,1'!F318)</f>
        <v>4190</v>
      </c>
    </row>
    <row r="319" spans="1:6" ht="15" x14ac:dyDescent="0.4">
      <c r="A319" s="168" t="str">
        <f>'2,1'!A319</f>
        <v>WP9712S</v>
      </c>
      <c r="B319" s="168" t="str">
        <f>'2,1'!B319</f>
        <v>WP9712S Насос дренажный Sturm!, 1000 Вт, част. до 35 мм, 290 л/мин, 8.5м, комб.корпус</v>
      </c>
      <c r="C319" s="553">
        <f>IF(ПРАЙС!$AF$2&lt;&gt;0,'2,1'!C319*(1+ПРАЙС!$AF$2),'2,1'!C319)</f>
        <v>5573.4072022160672</v>
      </c>
      <c r="D319" s="553">
        <f>IF(ПРАЙС!$AF$2&lt;&gt;0,'2,1'!D319*(1+ПРАЙС!$AF$2),'2,1'!D319)</f>
        <v>5294.7368421052633</v>
      </c>
      <c r="E319" s="553">
        <f>IF(ПРАЙС!$AF$2&lt;&gt;0,'2,1'!E319*(1+ПРАЙС!$AF$2),'2,1'!E319)</f>
        <v>5294.7368421052633</v>
      </c>
      <c r="F319" s="553">
        <f>IF(ПРАЙС!$AF$2&lt;&gt;0,'2,1'!F319*(1+ПРАЙС!$AF$2),'2,1'!F319)</f>
        <v>5030</v>
      </c>
    </row>
    <row r="320" spans="1:6" ht="15" x14ac:dyDescent="0.4">
      <c r="A320" s="168" t="str">
        <f>'2,1'!A320</f>
        <v>WP9715S</v>
      </c>
      <c r="B320" s="168" t="str">
        <f>'2,1'!B320</f>
        <v>WP9715S Насос дренажный Sturm!, 1200 Вт, част. до 35 мм, 335 л/мин, 11м, комб.корпус</v>
      </c>
      <c r="C320" s="553">
        <f>IF(ПРАЙС!$AF$2&lt;&gt;0,'2,1'!C320*(1+ПРАЙС!$AF$2),'2,1'!C320)</f>
        <v>6038.7811634349036</v>
      </c>
      <c r="D320" s="553">
        <f>IF(ПРАЙС!$AF$2&lt;&gt;0,'2,1'!D320*(1+ПРАЙС!$AF$2),'2,1'!D320)</f>
        <v>5736.8421052631584</v>
      </c>
      <c r="E320" s="553">
        <f>IF(ПРАЙС!$AF$2&lt;&gt;0,'2,1'!E320*(1+ПРАЙС!$AF$2),'2,1'!E320)</f>
        <v>5736.8421052631584</v>
      </c>
      <c r="F320" s="553">
        <f>IF(ПРАЙС!$AF$2&lt;&gt;0,'2,1'!F320*(1+ПРАЙС!$AF$2),'2,1'!F320)</f>
        <v>5450</v>
      </c>
    </row>
    <row r="321" spans="1:12" ht="15.75" x14ac:dyDescent="0.5">
      <c r="A321" s="153"/>
      <c r="B321" s="153" t="str">
        <f>'2,1'!B321</f>
        <v>Насосы фекальные</v>
      </c>
      <c r="C321" s="552"/>
      <c r="D321" s="552"/>
      <c r="E321" s="552"/>
      <c r="F321" s="552">
        <f>IF(ПРАЙС!$AF$2&lt;&gt;0,'2,1'!F321*(1+ПРАЙС!$AF$2),'2,1'!F321)</f>
        <v>0</v>
      </c>
    </row>
    <row r="322" spans="1:12" ht="15" x14ac:dyDescent="0.4">
      <c r="A322" s="168" t="str">
        <f>'2,1'!A322</f>
        <v>WP9775SW</v>
      </c>
      <c r="B322" s="168" t="str">
        <f>'2,1'!B322</f>
        <v>WP9775SW Насос погружн. дренаж. (фекальный) Sturm!, 750 Вт,250л/мин, напор 9м, НОЖ</v>
      </c>
      <c r="C322" s="553">
        <f>IF(ПРАЙС!$AF$2&lt;&gt;0,'2,1'!C322*(1+ПРАЙС!$AF$2),'2,1'!C322)</f>
        <v>8831.0249307479226</v>
      </c>
      <c r="D322" s="553">
        <f>IF(ПРАЙС!$AF$2&lt;&gt;0,'2,1'!D322*(1+ПРАЙС!$AF$2),'2,1'!D322)</f>
        <v>8389.4736842105267</v>
      </c>
      <c r="E322" s="553">
        <f>IF(ПРАЙС!$AF$2&lt;&gt;0,'2,1'!E322*(1+ПРАЙС!$AF$2),'2,1'!E322)</f>
        <v>8389.4736842105267</v>
      </c>
      <c r="F322" s="553">
        <f>IF(ПРАЙС!$AF$2&lt;&gt;0,'2,1'!F322*(1+ПРАЙС!$AF$2),'2,1'!F322)</f>
        <v>7970</v>
      </c>
    </row>
    <row r="323" spans="1:12" ht="15" x14ac:dyDescent="0.4">
      <c r="A323" s="168" t="str">
        <f>'2,1'!A323</f>
        <v>WP9709SW</v>
      </c>
      <c r="B323" s="168" t="str">
        <f>'2,1'!B323</f>
        <v>WP9709SW Насос погружн. дренаж. (фекальный) Sturm!,900 Вт,300л/мин, напор 11м, НОЖ</v>
      </c>
      <c r="C323" s="553">
        <f>IF(ПРАЙС!$AF$2&lt;&gt;0,'2,1'!C323*(1+ПРАЙС!$AF$2),'2,1'!C323)</f>
        <v>9878.1163434903065</v>
      </c>
      <c r="D323" s="553">
        <f>IF(ПРАЙС!$AF$2&lt;&gt;0,'2,1'!D323*(1+ПРАЙС!$AF$2),'2,1'!D323)</f>
        <v>9384.21052631579</v>
      </c>
      <c r="E323" s="553">
        <f>IF(ПРАЙС!$AF$2&lt;&gt;0,'2,1'!E323*(1+ПРАЙС!$AF$2),'2,1'!E323)</f>
        <v>9384.21052631579</v>
      </c>
      <c r="F323" s="553">
        <f>IF(ПРАЙС!$AF$2&lt;&gt;0,'2,1'!F323*(1+ПРАЙС!$AF$2),'2,1'!F323)</f>
        <v>8915</v>
      </c>
    </row>
    <row r="324" spans="1:12" ht="15" x14ac:dyDescent="0.4">
      <c r="A324" s="168" t="str">
        <f>'2,1'!A324</f>
        <v>НГС-9705СВ</v>
      </c>
      <c r="B324" s="168" t="str">
        <f>'2,1'!B324</f>
        <v>НГС-9705СВ Насос погружной дренажный (фекальный) 500Вт,100л/мин,напор 7,5м,глуб.пог.5м,нож,СОЮЗ</v>
      </c>
      <c r="C324" s="553">
        <f>IF(ПРАЙС!$AF$2&lt;&gt;0,'2,1'!C324*(1+ПРАЙС!$AF$2),'2,1'!C324)</f>
        <v>7191.1357340720233</v>
      </c>
      <c r="D324" s="553">
        <f>IF(ПРАЙС!$AF$2&lt;&gt;0,'2,1'!D324*(1+ПРАЙС!$AF$2),'2,1'!D324)</f>
        <v>6831.5789473684217</v>
      </c>
      <c r="E324" s="553">
        <f>IF(ПРАЙС!$AF$2&lt;&gt;0,'2,1'!E324*(1+ПРАЙС!$AF$2),'2,1'!E324)</f>
        <v>6831.5789473684217</v>
      </c>
      <c r="F324" s="553">
        <f>IF(ПРАЙС!$AF$2&lt;&gt;0,'2,1'!F324*(1+ПРАЙС!$AF$2),'2,1'!F324)</f>
        <v>6490</v>
      </c>
    </row>
    <row r="325" spans="1:12" ht="15" x14ac:dyDescent="0.4">
      <c r="A325" s="168" t="str">
        <f>'2,1'!A325</f>
        <v>НГС-9708СВ</v>
      </c>
      <c r="B325" s="168" t="str">
        <f>'2,1'!B325</f>
        <v>НГС-9708СВ Насос погружной фекальный 800Вт, 250л/мин, напор 8м, глуб.погр.5м, НОЖ, СОЮЗ</v>
      </c>
      <c r="C325" s="553">
        <f>IF(ПРАЙС!$AF$2&lt;&gt;0,'2,1'!C325*(1+ПРАЙС!$AF$2),'2,1'!C325)</f>
        <v>7745.1523545706377</v>
      </c>
      <c r="D325" s="553">
        <f>IF(ПРАЙС!$AF$2&lt;&gt;0,'2,1'!D325*(1+ПРАЙС!$AF$2),'2,1'!D325)</f>
        <v>7357.8947368421059</v>
      </c>
      <c r="E325" s="553">
        <f>IF(ПРАЙС!$AF$2&lt;&gt;0,'2,1'!E325*(1+ПРАЙС!$AF$2),'2,1'!E325)</f>
        <v>7357.8947368421059</v>
      </c>
      <c r="F325" s="553">
        <f>IF(ПРАЙС!$AF$2&lt;&gt;0,'2,1'!F325*(1+ПРАЙС!$AF$2),'2,1'!F325)</f>
        <v>6990</v>
      </c>
    </row>
    <row r="326" spans="1:12" ht="15.75" x14ac:dyDescent="0.5">
      <c r="A326" s="153"/>
      <c r="B326" s="153" t="str">
        <f>'2,1'!B326</f>
        <v>Насосы поверхностные</v>
      </c>
      <c r="C326" s="552"/>
      <c r="D326" s="552"/>
      <c r="E326" s="552"/>
      <c r="F326" s="552">
        <f>IF(ПРАЙС!$AF$2&lt;&gt;0,'2,1'!F326*(1+ПРАЙС!$AF$2),'2,1'!F326)</f>
        <v>0</v>
      </c>
      <c r="G326" s="94"/>
      <c r="H326" s="94"/>
      <c r="I326" s="94"/>
      <c r="J326" s="94"/>
      <c r="K326" s="94"/>
      <c r="L326" s="94"/>
    </row>
    <row r="327" spans="1:12" ht="15" x14ac:dyDescent="0.4">
      <c r="A327" s="168" t="str">
        <f>'2,1'!A327</f>
        <v>WP9702ST</v>
      </c>
      <c r="B327" s="168" t="str">
        <f>'2,1'!B327</f>
        <v>WP9702ST Поверхностный самовсасывающий насос Sturm! 550Вт, 36м, 42 л/мин, кабель 1м</v>
      </c>
      <c r="C327" s="553">
        <f>IF(ПРАЙС!$AF$2&lt;&gt;0,'2,1'!C327*(1+ПРАЙС!$AF$2),'2,1'!C327)</f>
        <v>4409.972299168976</v>
      </c>
      <c r="D327" s="553">
        <f>IF(ПРАЙС!$AF$2&lt;&gt;0,'2,1'!D327*(1+ПРАЙС!$AF$2),'2,1'!D327)</f>
        <v>4189.4736842105267</v>
      </c>
      <c r="E327" s="553">
        <f>IF(ПРАЙС!$AF$2&lt;&gt;0,'2,1'!E327*(1+ПРАЙС!$AF$2),'2,1'!E327)</f>
        <v>4189.4736842105267</v>
      </c>
      <c r="F327" s="553">
        <f>IF(ПРАЙС!$AF$2&lt;&gt;0,'2,1'!F327*(1+ПРАЙС!$AF$2),'2,1'!F327)</f>
        <v>3980</v>
      </c>
      <c r="G327" s="94"/>
      <c r="H327" s="94"/>
      <c r="I327" s="94"/>
      <c r="J327" s="94"/>
      <c r="K327" s="94"/>
      <c r="L327" s="94"/>
    </row>
    <row r="328" spans="1:12" ht="15" x14ac:dyDescent="0.4">
      <c r="A328" s="168" t="str">
        <f>'2,1'!A328</f>
        <v>WP9705ST</v>
      </c>
      <c r="B328" s="168" t="str">
        <f>'2,1'!B328</f>
        <v>WP9705ST Поверхностный самовсасывающий насос Sturm! 750Вт, 25м, 60л/мин, кабель 1м</v>
      </c>
      <c r="C328" s="553">
        <f>IF(ПРАЙС!$AF$2&lt;&gt;0,'2,1'!C328*(1+ПРАЙС!$AF$2),'2,1'!C328)</f>
        <v>5573.4072022160672</v>
      </c>
      <c r="D328" s="553">
        <f>IF(ПРАЙС!$AF$2&lt;&gt;0,'2,1'!D328*(1+ПРАЙС!$AF$2),'2,1'!D328)</f>
        <v>5294.7368421052633</v>
      </c>
      <c r="E328" s="553">
        <f>IF(ПРАЙС!$AF$2&lt;&gt;0,'2,1'!E328*(1+ПРАЙС!$AF$2),'2,1'!E328)</f>
        <v>5294.7368421052633</v>
      </c>
      <c r="F328" s="553">
        <f>IF(ПРАЙС!$AF$2&lt;&gt;0,'2,1'!F328*(1+ПРАЙС!$AF$2),'2,1'!F328)</f>
        <v>5030</v>
      </c>
      <c r="G328" s="94"/>
      <c r="H328" s="94"/>
      <c r="I328" s="94"/>
      <c r="J328" s="94"/>
      <c r="K328" s="94"/>
      <c r="L328" s="94"/>
    </row>
    <row r="329" spans="1:12" ht="15" x14ac:dyDescent="0.4">
      <c r="A329" s="168" t="str">
        <f>'2,1'!A329</f>
        <v>WP9710ST</v>
      </c>
      <c r="B329" s="168" t="str">
        <f>'2,1'!B329</f>
        <v>WP9710ST Поверхностный самовсасывающий насос Sturm! 1200Вт, 50м, 50л/мин, кабель 1м</v>
      </c>
      <c r="C329" s="553">
        <f>IF(ПРАЙС!$AF$2&lt;&gt;0,'2,1'!C329*(1+ПРАЙС!$AF$2),'2,1'!C329)</f>
        <v>6620.4986149584493</v>
      </c>
      <c r="D329" s="553">
        <f>IF(ПРАЙС!$AF$2&lt;&gt;0,'2,1'!D329*(1+ПРАЙС!$AF$2),'2,1'!D329)</f>
        <v>6289.4736842105267</v>
      </c>
      <c r="E329" s="553">
        <f>IF(ПРАЙС!$AF$2&lt;&gt;0,'2,1'!E329*(1+ПРАЙС!$AF$2),'2,1'!E329)</f>
        <v>6289.4736842105267</v>
      </c>
      <c r="F329" s="553">
        <f>IF(ПРАЙС!$AF$2&lt;&gt;0,'2,1'!F329*(1+ПРАЙС!$AF$2),'2,1'!F329)</f>
        <v>5975</v>
      </c>
      <c r="G329" s="94"/>
      <c r="H329" s="94"/>
      <c r="I329" s="94"/>
      <c r="J329" s="94"/>
      <c r="K329" s="94"/>
      <c r="L329" s="94"/>
    </row>
    <row r="330" spans="1:12" ht="15.75" x14ac:dyDescent="0.5">
      <c r="A330" s="153"/>
      <c r="B330" s="153" t="str">
        <f>'2,1'!B330</f>
        <v>Насосы скважинные</v>
      </c>
      <c r="C330" s="552"/>
      <c r="D330" s="552"/>
      <c r="E330" s="552"/>
      <c r="F330" s="552">
        <f>IF(ПРАЙС!$AF$2&lt;&gt;0,'2,1'!F330*(1+ПРАЙС!$AF$2),'2,1'!F330)</f>
        <v>0</v>
      </c>
      <c r="G330" s="94"/>
      <c r="H330" s="94"/>
      <c r="I330" s="94"/>
      <c r="J330" s="94"/>
      <c r="K330" s="94"/>
      <c r="L330" s="94"/>
    </row>
    <row r="331" spans="1:12" ht="15" x14ac:dyDescent="0.4">
      <c r="A331" s="168" t="str">
        <f>'2,1'!A331</f>
        <v>WP9704DW</v>
      </c>
      <c r="B331" s="168" t="str">
        <f>'2,1'!B331</f>
        <v>WP9704DW скважинный винтовой насос Sturm!, 370Вт, диам 90мм</v>
      </c>
      <c r="C331" s="553">
        <f>IF(ПРАЙС!$AF$2&lt;&gt;0,'2,1'!C331*(1+ПРАЙС!$AF$2),'2,1'!C331)</f>
        <v>5108.0332409972298</v>
      </c>
      <c r="D331" s="553">
        <f>IF(ПРАЙС!$AF$2&lt;&gt;0,'2,1'!D331*(1+ПРАЙС!$AF$2),'2,1'!D331)</f>
        <v>4852.6315789473683</v>
      </c>
      <c r="E331" s="553">
        <f>IF(ПРАЙС!$AF$2&lt;&gt;0,'2,1'!E331*(1+ПРАЙС!$AF$2),'2,1'!E331)</f>
        <v>4852.6315789473683</v>
      </c>
      <c r="F331" s="553">
        <f>IF(ПРАЙС!$AF$2&lt;&gt;0,'2,1'!F331*(1+ПРАЙС!$AF$2),'2,1'!F331)</f>
        <v>4610</v>
      </c>
      <c r="G331" s="94"/>
      <c r="H331" s="94"/>
      <c r="I331" s="94"/>
      <c r="J331" s="94"/>
      <c r="K331" s="94"/>
      <c r="L331" s="94"/>
    </row>
    <row r="332" spans="1:12" ht="15" x14ac:dyDescent="0.4">
      <c r="A332" s="168" t="str">
        <f>'2,1'!A332</f>
        <v>WP9719DWI</v>
      </c>
      <c r="B332" s="168" t="str">
        <f>'2,1'!B332</f>
        <v>WP9719DWI скважинный винтовой насос Sturm!, 550Вт, диам 75мм</v>
      </c>
      <c r="C332" s="553">
        <f>IF(ПРАЙС!$AF$2&lt;&gt;0,'2,1'!C332*(1+ПРАЙС!$AF$2),'2,1'!C332)</f>
        <v>5224.3767313019398</v>
      </c>
      <c r="D332" s="553">
        <f>IF(ПРАЙС!$AF$2&lt;&gt;0,'2,1'!D332*(1+ПРАЙС!$AF$2),'2,1'!D332)</f>
        <v>4963.1578947368425</v>
      </c>
      <c r="E332" s="553">
        <f>IF(ПРАЙС!$AF$2&lt;&gt;0,'2,1'!E332*(1+ПРАЙС!$AF$2),'2,1'!E332)</f>
        <v>4963.1578947368425</v>
      </c>
      <c r="F332" s="553">
        <f>IF(ПРАЙС!$AF$2&lt;&gt;0,'2,1'!F332*(1+ПРАЙС!$AF$2),'2,1'!F332)</f>
        <v>4715</v>
      </c>
      <c r="G332" s="94"/>
      <c r="H332" s="94"/>
      <c r="I332" s="94"/>
      <c r="J332" s="94"/>
      <c r="K332" s="94"/>
      <c r="L332" s="94"/>
    </row>
    <row r="333" spans="1:12" ht="15" x14ac:dyDescent="0.4">
      <c r="A333" s="168" t="str">
        <f>'2,1'!A333</f>
        <v>WP9705DW</v>
      </c>
      <c r="B333" s="168" t="str">
        <f>'2,1'!B333</f>
        <v>WP9705DW скважинный винтовой насос Sturm!, 550Вт, диам 90мм</v>
      </c>
      <c r="C333" s="553">
        <f>IF(ПРАЙС!$AF$2&lt;&gt;0,'2,1'!C333*(1+ПРАЙС!$AF$2),'2,1'!C333)</f>
        <v>5457.063711911358</v>
      </c>
      <c r="D333" s="553">
        <f>IF(ПРАЙС!$AF$2&lt;&gt;0,'2,1'!D333*(1+ПРАЙС!$AF$2),'2,1'!D333)</f>
        <v>5184.21052631579</v>
      </c>
      <c r="E333" s="553">
        <f>IF(ПРАЙС!$AF$2&lt;&gt;0,'2,1'!E333*(1+ПРАЙС!$AF$2),'2,1'!E333)</f>
        <v>5184.21052631579</v>
      </c>
      <c r="F333" s="553">
        <f>IF(ПРАЙС!$AF$2&lt;&gt;0,'2,1'!F333*(1+ПРАЙС!$AF$2),'2,1'!F333)</f>
        <v>4925</v>
      </c>
      <c r="G333" s="94"/>
      <c r="H333" s="94"/>
      <c r="I333" s="94"/>
      <c r="J333" s="94"/>
      <c r="K333" s="94"/>
      <c r="L333" s="94"/>
    </row>
    <row r="334" spans="1:12" ht="15" x14ac:dyDescent="0.4">
      <c r="A334" s="168" t="str">
        <f>'2,1'!A334</f>
        <v>НГС-9705ДВ</v>
      </c>
      <c r="B334" s="168" t="str">
        <f>'2,1'!B334</f>
        <v>НГС-9705ДВ Насос скважинный винтовой, диам 90мм, макс подъем 90м, макс расход 1500л/ч, СОЮЗ</v>
      </c>
      <c r="C334" s="553">
        <f>IF(ПРАЙС!$AF$2&lt;&gt;0,'2,1'!C334*(1+ПРАЙС!$AF$2),'2,1'!C334)</f>
        <v>4409.972299168976</v>
      </c>
      <c r="D334" s="553">
        <f>IF(ПРАЙС!$AF$2&lt;&gt;0,'2,1'!D334*(1+ПРАЙС!$AF$2),'2,1'!D334)</f>
        <v>4189.4736842105267</v>
      </c>
      <c r="E334" s="553">
        <f>IF(ПРАЙС!$AF$2&lt;&gt;0,'2,1'!E334*(1+ПРАЙС!$AF$2),'2,1'!E334)</f>
        <v>4189.4736842105267</v>
      </c>
      <c r="F334" s="553">
        <f>IF(ПРАЙС!$AF$2&lt;&gt;0,'2,1'!F334*(1+ПРАЙС!$AF$2),'2,1'!F334)</f>
        <v>3980</v>
      </c>
      <c r="G334" s="94"/>
      <c r="H334" s="94"/>
      <c r="I334" s="94"/>
      <c r="J334" s="94"/>
      <c r="K334" s="94"/>
      <c r="L334" s="94"/>
    </row>
    <row r="335" spans="1:12" ht="15" x14ac:dyDescent="0.4">
      <c r="A335" s="168" t="str">
        <f>'2,1'!A335</f>
        <v>WP9710DWI</v>
      </c>
      <c r="B335" s="168" t="str">
        <f>'2,1'!B335</f>
        <v>WP9710DWI скважинный центробежный насос Sturm!, 180Вт, Ø75мм, напор 26м, кабель 16м</v>
      </c>
      <c r="C335" s="553">
        <f>IF(ПРАЙС!$AF$2&lt;&gt;0,'2,1'!C335*(1+ПРАЙС!$AF$2),'2,1'!C335)</f>
        <v>6969.5290858725766</v>
      </c>
      <c r="D335" s="553">
        <f>IF(ПРАЙС!$AF$2&lt;&gt;0,'2,1'!D335*(1+ПРАЙС!$AF$2),'2,1'!D335)</f>
        <v>6621.0526315789475</v>
      </c>
      <c r="E335" s="553">
        <f>IF(ПРАЙС!$AF$2&lt;&gt;0,'2,1'!E335*(1+ПРАЙС!$AF$2),'2,1'!E335)</f>
        <v>6621.0526315789475</v>
      </c>
      <c r="F335" s="553">
        <f>IF(ПРАЙС!$AF$2&lt;&gt;0,'2,1'!F335*(1+ПРАЙС!$AF$2),'2,1'!F335)</f>
        <v>6290</v>
      </c>
      <c r="G335" s="94"/>
      <c r="H335" s="94"/>
      <c r="I335" s="94"/>
      <c r="J335" s="94"/>
      <c r="K335" s="94"/>
      <c r="L335" s="94"/>
    </row>
    <row r="336" spans="1:12" ht="15" x14ac:dyDescent="0.4">
      <c r="A336" s="168" t="str">
        <f>'2,1'!A336</f>
        <v>WP9714DWI</v>
      </c>
      <c r="B336" s="168" t="str">
        <f>'2,1'!B336</f>
        <v>WP9714DWI скважинный центробежный насос Sturm!, 250Вт, Ø75мм, напор 35м, кабель 25м</v>
      </c>
      <c r="C336" s="553">
        <f>IF(ПРАЙС!$AF$2&lt;&gt;0,'2,1'!C336*(1+ПРАЙС!$AF$2),'2,1'!C336)</f>
        <v>7667.5900277008323</v>
      </c>
      <c r="D336" s="553">
        <f>IF(ПРАЙС!$AF$2&lt;&gt;0,'2,1'!D336*(1+ПРАЙС!$AF$2),'2,1'!D336)</f>
        <v>7284.21052631579</v>
      </c>
      <c r="E336" s="553">
        <f>IF(ПРАЙС!$AF$2&lt;&gt;0,'2,1'!E336*(1+ПРАЙС!$AF$2),'2,1'!E336)</f>
        <v>7284.21052631579</v>
      </c>
      <c r="F336" s="553">
        <f>IF(ПРАЙС!$AF$2&lt;&gt;0,'2,1'!F336*(1+ПРАЙС!$AF$2),'2,1'!F336)</f>
        <v>6920</v>
      </c>
      <c r="G336" s="94"/>
      <c r="H336" s="94"/>
      <c r="I336" s="94"/>
      <c r="J336" s="94"/>
      <c r="K336" s="94"/>
      <c r="L336" s="94"/>
    </row>
    <row r="337" spans="1:12" ht="15" x14ac:dyDescent="0.4">
      <c r="A337" s="168" t="str">
        <f>'2,1'!A337</f>
        <v>WP9715DWI</v>
      </c>
      <c r="B337" s="168" t="str">
        <f>'2,1'!B337</f>
        <v>WP9715DWI скважинный центробежный насос Sturm!, 370Вт, Ø75мм, напор 48м, кабель 32м</v>
      </c>
      <c r="C337" s="553">
        <f>IF(ПРАЙС!$AF$2&lt;&gt;0,'2,1'!C337*(1+ПРАЙС!$AF$2),'2,1'!C337)</f>
        <v>8831.0249307479226</v>
      </c>
      <c r="D337" s="553">
        <f>IF(ПРАЙС!$AF$2&lt;&gt;0,'2,1'!D337*(1+ПРАЙС!$AF$2),'2,1'!D337)</f>
        <v>8389.4736842105267</v>
      </c>
      <c r="E337" s="553">
        <f>IF(ПРАЙС!$AF$2&lt;&gt;0,'2,1'!E337*(1+ПРАЙС!$AF$2),'2,1'!E337)</f>
        <v>8389.4736842105267</v>
      </c>
      <c r="F337" s="553">
        <f>IF(ПРАЙС!$AF$2&lt;&gt;0,'2,1'!F337*(1+ПРАЙС!$AF$2),'2,1'!F337)</f>
        <v>7970</v>
      </c>
      <c r="G337" s="94"/>
      <c r="H337" s="94"/>
      <c r="I337" s="94"/>
      <c r="J337" s="94"/>
      <c r="K337" s="94"/>
      <c r="L337" s="94"/>
    </row>
    <row r="338" spans="1:12" ht="15" x14ac:dyDescent="0.4">
      <c r="A338" s="168" t="str">
        <f>'2,1'!A338</f>
        <v>WP9717DWI</v>
      </c>
      <c r="B338" s="168" t="str">
        <f>'2,1'!B338</f>
        <v>WP9717DWI скважинный центробежный насос Sturm!, 550Вт, Ø75мм, напор 64м, кабель 50м</v>
      </c>
      <c r="C338" s="553">
        <f>IF(ПРАЙС!$AF$2&lt;&gt;0,'2,1'!C338*(1+ПРАЙС!$AF$2),'2,1'!C338)</f>
        <v>10459.833795013852</v>
      </c>
      <c r="D338" s="553">
        <f>IF(ПРАЙС!$AF$2&lt;&gt;0,'2,1'!D338*(1+ПРАЙС!$AF$2),'2,1'!D338)</f>
        <v>9936.8421052631584</v>
      </c>
      <c r="E338" s="553">
        <f>IF(ПРАЙС!$AF$2&lt;&gt;0,'2,1'!E338*(1+ПРАЙС!$AF$2),'2,1'!E338)</f>
        <v>9936.8421052631584</v>
      </c>
      <c r="F338" s="553">
        <f>IF(ПРАЙС!$AF$2&lt;&gt;0,'2,1'!F338*(1+ПРАЙС!$AF$2),'2,1'!F338)</f>
        <v>9440</v>
      </c>
      <c r="G338" s="94"/>
      <c r="H338" s="94"/>
      <c r="I338" s="94"/>
      <c r="J338" s="94"/>
      <c r="K338" s="94"/>
      <c r="L338" s="94"/>
    </row>
    <row r="339" spans="1:12" ht="15" x14ac:dyDescent="0.4">
      <c r="A339" s="168" t="str">
        <f>'2,1'!A339</f>
        <v>WP9724DWI</v>
      </c>
      <c r="B339" s="168" t="str">
        <f>'2,1'!B339</f>
        <v>WP9724DWI скважинный центробежный насос Sturm!, 250Вт, Ø89мм, напор 29м, кабель 25м</v>
      </c>
      <c r="C339" s="553">
        <f>IF(ПРАЙС!$AF$2&lt;&gt;0,'2,1'!C339*(1+ПРАЙС!$AF$2),'2,1'!C339)</f>
        <v>7551.2465373961222</v>
      </c>
      <c r="D339" s="553">
        <f>IF(ПРАЙС!$AF$2&lt;&gt;0,'2,1'!D339*(1+ПРАЙС!$AF$2),'2,1'!D339)</f>
        <v>7173.6842105263158</v>
      </c>
      <c r="E339" s="553">
        <f>IF(ПРАЙС!$AF$2&lt;&gt;0,'2,1'!E339*(1+ПРАЙС!$AF$2),'2,1'!E339)</f>
        <v>7173.6842105263158</v>
      </c>
      <c r="F339" s="553">
        <f>IF(ПРАЙС!$AF$2&lt;&gt;0,'2,1'!F339*(1+ПРАЙС!$AF$2),'2,1'!F339)</f>
        <v>6815</v>
      </c>
      <c r="G339" s="94"/>
      <c r="H339" s="94"/>
      <c r="I339" s="94"/>
      <c r="J339" s="94"/>
      <c r="K339" s="94"/>
      <c r="L339" s="94"/>
    </row>
    <row r="340" spans="1:12" ht="15" x14ac:dyDescent="0.4">
      <c r="A340" s="168" t="str">
        <f>'2,1'!A340</f>
        <v>WP9725DWI</v>
      </c>
      <c r="B340" s="168" t="str">
        <f>'2,1'!B340</f>
        <v>WP9725DWI скважинный центробежный насос Sturm!, 250Вт, Ø89мм, напор 34м, кабель 32м</v>
      </c>
      <c r="C340" s="553">
        <f>IF(ПРАЙС!$AF$2&lt;&gt;0,'2,1'!C340*(1+ПРАЙС!$AF$2),'2,1'!C340)</f>
        <v>8132.9639889196678</v>
      </c>
      <c r="D340" s="553">
        <f>IF(ПРАЙС!$AF$2&lt;&gt;0,'2,1'!D340*(1+ПРАЙС!$AF$2),'2,1'!D340)</f>
        <v>7726.3157894736842</v>
      </c>
      <c r="E340" s="553">
        <f>IF(ПРАЙС!$AF$2&lt;&gt;0,'2,1'!E340*(1+ПРАЙС!$AF$2),'2,1'!E340)</f>
        <v>7726.3157894736842</v>
      </c>
      <c r="F340" s="553">
        <f>IF(ПРАЙС!$AF$2&lt;&gt;0,'2,1'!F340*(1+ПРАЙС!$AF$2),'2,1'!F340)</f>
        <v>7340</v>
      </c>
      <c r="G340" s="94"/>
      <c r="H340" s="94"/>
      <c r="I340" s="94"/>
      <c r="J340" s="94"/>
      <c r="K340" s="94"/>
      <c r="L340" s="94"/>
    </row>
    <row r="341" spans="1:12" ht="15" x14ac:dyDescent="0.4">
      <c r="A341" s="168" t="str">
        <f>'2,1'!A341</f>
        <v>WP9727DWI</v>
      </c>
      <c r="B341" s="168" t="str">
        <f>'2,1'!B341</f>
        <v>WP9727DWI скважинный центробежный насос Sturm!, 370Вт, Ø89мм, напор 47м, кабель 40м</v>
      </c>
      <c r="C341" s="553">
        <f>IF(ПРАЙС!$AF$2&lt;&gt;0,'2,1'!C341*(1+ПРАЙС!$AF$2),'2,1'!C341)</f>
        <v>9063.7119113573408</v>
      </c>
      <c r="D341" s="553">
        <f>IF(ПРАЙС!$AF$2&lt;&gt;0,'2,1'!D341*(1+ПРАЙС!$AF$2),'2,1'!D341)</f>
        <v>8610.5263157894733</v>
      </c>
      <c r="E341" s="553">
        <f>IF(ПРАЙС!$AF$2&lt;&gt;0,'2,1'!E341*(1+ПРАЙС!$AF$2),'2,1'!E341)</f>
        <v>8610.5263157894733</v>
      </c>
      <c r="F341" s="553">
        <f>IF(ПРАЙС!$AF$2&lt;&gt;0,'2,1'!F341*(1+ПРАЙС!$AF$2),'2,1'!F341)</f>
        <v>8180</v>
      </c>
      <c r="G341" s="94"/>
      <c r="H341" s="94"/>
      <c r="I341" s="94"/>
      <c r="J341" s="94"/>
      <c r="K341" s="94"/>
      <c r="L341" s="94"/>
    </row>
    <row r="342" spans="1:12" ht="15" x14ac:dyDescent="0.4">
      <c r="A342" s="168" t="str">
        <f>'2,1'!A342</f>
        <v>WP9729DWI</v>
      </c>
      <c r="B342" s="168" t="str">
        <f>'2,1'!B342</f>
        <v>WP9729DWI скважинный центробежный насос Sturm!, 550Вт, Ø89мм, напор 67м, кабель 50м</v>
      </c>
      <c r="C342" s="553">
        <f>IF(ПРАЙС!$AF$2&lt;&gt;0,'2,1'!C342*(1+ПРАЙС!$AF$2),'2,1'!C342)</f>
        <v>10459.833795013852</v>
      </c>
      <c r="D342" s="553">
        <f>IF(ПРАЙС!$AF$2&lt;&gt;0,'2,1'!D342*(1+ПРАЙС!$AF$2),'2,1'!D342)</f>
        <v>9936.8421052631584</v>
      </c>
      <c r="E342" s="553">
        <f>IF(ПРАЙС!$AF$2&lt;&gt;0,'2,1'!E342*(1+ПРАЙС!$AF$2),'2,1'!E342)</f>
        <v>9936.8421052631584</v>
      </c>
      <c r="F342" s="553">
        <f>IF(ПРАЙС!$AF$2&lt;&gt;0,'2,1'!F342*(1+ПРАЙС!$AF$2),'2,1'!F342)</f>
        <v>9440</v>
      </c>
      <c r="G342" s="94"/>
      <c r="H342" s="94"/>
      <c r="I342" s="94"/>
      <c r="J342" s="94"/>
      <c r="K342" s="94"/>
      <c r="L342" s="94"/>
    </row>
    <row r="343" spans="1:12" ht="15.75" x14ac:dyDescent="0.5">
      <c r="A343" s="153"/>
      <c r="B343" s="153" t="str">
        <f>'2,1'!B343</f>
        <v>Насосы повысительные</v>
      </c>
      <c r="C343" s="552"/>
      <c r="D343" s="552"/>
      <c r="E343" s="552"/>
      <c r="F343" s="552">
        <f>IF(ПРАЙС!$AF$2&lt;&gt;0,'2,1'!F343*(1+ПРАЙС!$AF$2),'2,1'!F343)</f>
        <v>0</v>
      </c>
      <c r="G343" s="94"/>
      <c r="H343" s="94"/>
      <c r="I343" s="94"/>
      <c r="J343" s="94"/>
      <c r="K343" s="94"/>
      <c r="L343" s="94"/>
    </row>
    <row r="344" spans="1:12" ht="15" x14ac:dyDescent="0.4">
      <c r="A344" s="168" t="str">
        <f>'2,1'!A344</f>
        <v>WP2008W</v>
      </c>
      <c r="B344" s="168" t="str">
        <f>'2,1'!B344</f>
        <v>WP2008W Насос циркуляционный повысительный Sturm!, 100Вт, 25л/мин, напор 8м</v>
      </c>
      <c r="C344" s="553">
        <f>IF(ПРАЙС!$AF$2&lt;&gt;0,'2,1'!C344*(1+ПРАЙС!$AF$2),'2,1'!C344)</f>
        <v>2664.8199445983382</v>
      </c>
      <c r="D344" s="553">
        <f>IF(ПРАЙС!$AF$2&lt;&gt;0,'2,1'!D344*(1+ПРАЙС!$AF$2),'2,1'!D344)</f>
        <v>2531.5789473684213</v>
      </c>
      <c r="E344" s="553">
        <f>IF(ПРАЙС!$AF$2&lt;&gt;0,'2,1'!E344*(1+ПРАЙС!$AF$2),'2,1'!E344)</f>
        <v>2531.5789473684213</v>
      </c>
      <c r="F344" s="553">
        <f>IF(ПРАЙС!$AF$2&lt;&gt;0,'2,1'!F344*(1+ПРАЙС!$AF$2),'2,1'!F344)</f>
        <v>2405</v>
      </c>
      <c r="G344" s="94"/>
      <c r="H344" s="94"/>
      <c r="I344" s="94"/>
      <c r="J344" s="94"/>
      <c r="K344" s="94"/>
      <c r="L344" s="94"/>
    </row>
    <row r="345" spans="1:12" ht="15" x14ac:dyDescent="0.4">
      <c r="A345" s="168" t="str">
        <f>'2,1'!A345</f>
        <v>WP2009W</v>
      </c>
      <c r="B345" s="168" t="str">
        <f>'2,1'!B345</f>
        <v>WP2009W Насос циркуляционный повысительный Sturm!, 120Вт, 30л/мин, напор 9м</v>
      </c>
      <c r="C345" s="553">
        <f>IF(ПРАЙС!$AF$2&lt;&gt;0,'2,1'!C345*(1+ПРАЙС!$AF$2),'2,1'!C345)</f>
        <v>2897.5069252077565</v>
      </c>
      <c r="D345" s="553">
        <f>IF(ПРАЙС!$AF$2&lt;&gt;0,'2,1'!D345*(1+ПРАЙС!$AF$2),'2,1'!D345)</f>
        <v>2752.6315789473683</v>
      </c>
      <c r="E345" s="553">
        <f>IF(ПРАЙС!$AF$2&lt;&gt;0,'2,1'!E345*(1+ПРАЙС!$AF$2),'2,1'!E345)</f>
        <v>2752.6315789473683</v>
      </c>
      <c r="F345" s="553">
        <f>IF(ПРАЙС!$AF$2&lt;&gt;0,'2,1'!F345*(1+ПРАЙС!$AF$2),'2,1'!F345)</f>
        <v>2615</v>
      </c>
      <c r="G345" s="94"/>
      <c r="H345" s="94"/>
      <c r="I345" s="94"/>
      <c r="J345" s="94"/>
      <c r="K345" s="94"/>
      <c r="L345" s="94"/>
    </row>
    <row r="346" spans="1:12" ht="15" x14ac:dyDescent="0.4">
      <c r="A346" s="168" t="str">
        <f>'2,1'!A346</f>
        <v>WP2512W</v>
      </c>
      <c r="B346" s="168" t="str">
        <f>'2,1'!B346</f>
        <v>WP2512W Насос циркуляционный повысительный Sturm!, 260Вт, 55л/мин, напор 12м</v>
      </c>
      <c r="C346" s="553">
        <f>IF(ПРАЙС!$AF$2&lt;&gt;0,'2,1'!C346*(1+ПРАЙС!$AF$2),'2,1'!C346)</f>
        <v>4409.972299168976</v>
      </c>
      <c r="D346" s="553">
        <f>IF(ПРАЙС!$AF$2&lt;&gt;0,'2,1'!D346*(1+ПРАЙС!$AF$2),'2,1'!D346)</f>
        <v>4189.4736842105267</v>
      </c>
      <c r="E346" s="553">
        <f>IF(ПРАЙС!$AF$2&lt;&gt;0,'2,1'!E346*(1+ПРАЙС!$AF$2),'2,1'!E346)</f>
        <v>4189.4736842105267</v>
      </c>
      <c r="F346" s="553">
        <f>IF(ПРАЙС!$AF$2&lt;&gt;0,'2,1'!F346*(1+ПРАЙС!$AF$2),'2,1'!F346)</f>
        <v>3980</v>
      </c>
      <c r="G346" s="94"/>
      <c r="H346" s="94"/>
      <c r="I346" s="94"/>
      <c r="J346" s="94"/>
      <c r="K346" s="94"/>
      <c r="L346" s="94"/>
    </row>
    <row r="347" spans="1:12" ht="15" x14ac:dyDescent="0.4">
      <c r="A347" s="168">
        <f>'2,1'!A347</f>
        <v>0</v>
      </c>
      <c r="B347" s="168" t="str">
        <f>'2,1'!B347</f>
        <v>Насосы циркуляционные</v>
      </c>
      <c r="C347" s="553">
        <f>IF(ПРАЙС!$AF$2&lt;&gt;0,'2,1'!C347*(1+ПРАЙС!$AF$2),'2,1'!C347)</f>
        <v>0</v>
      </c>
      <c r="D347" s="553">
        <f>IF(ПРАЙС!$AF$2&lt;&gt;0,'2,1'!D347*(1+ПРАЙС!$AF$2),'2,1'!D347)</f>
        <v>0</v>
      </c>
      <c r="E347" s="553">
        <f>IF(ПРАЙС!$AF$2&lt;&gt;0,'2,1'!E347*(1+ПРАЙС!$AF$2),'2,1'!E347)</f>
        <v>0</v>
      </c>
      <c r="F347" s="553">
        <f>IF(ПРАЙС!$AF$2&lt;&gt;0,'2,1'!F347*(1+ПРАЙС!$AF$2),'2,1'!F347)</f>
        <v>0</v>
      </c>
      <c r="G347" s="94"/>
      <c r="H347" s="94"/>
      <c r="I347" s="94"/>
      <c r="J347" s="94"/>
      <c r="K347" s="94"/>
      <c r="L347" s="94"/>
    </row>
    <row r="348" spans="1:12" ht="15" x14ac:dyDescent="0.4">
      <c r="A348" s="168" t="str">
        <f>'2,1'!A348</f>
        <v>WP2504</v>
      </c>
      <c r="B348" s="168" t="str">
        <f>'2,1'!B348</f>
        <v>WP2504 Насос циркуляционный Sturm!, 3 скорости, макс 75Вт, 40л/мин</v>
      </c>
      <c r="C348" s="553">
        <f>IF(ПРАЙС!$AF$2&lt;&gt;0,'2,1'!C348*(1+ПРАЙС!$AF$2),'2,1'!C348)</f>
        <v>2199.4459833795013</v>
      </c>
      <c r="D348" s="553">
        <f>IF(ПРАЙС!$AF$2&lt;&gt;0,'2,1'!D348*(1+ПРАЙС!$AF$2),'2,1'!D348)</f>
        <v>2089.4736842105262</v>
      </c>
      <c r="E348" s="553">
        <f>IF(ПРАЙС!$AF$2&lt;&gt;0,'2,1'!E348*(1+ПРАЙС!$AF$2),'2,1'!E348)</f>
        <v>2089.4736842105262</v>
      </c>
      <c r="F348" s="553">
        <f>IF(ПРАЙС!$AF$2&lt;&gt;0,'2,1'!F348*(1+ПРАЙС!$AF$2),'2,1'!F348)</f>
        <v>1985</v>
      </c>
      <c r="G348" s="94"/>
      <c r="H348" s="94"/>
      <c r="I348" s="94"/>
      <c r="J348" s="94"/>
      <c r="K348" s="94"/>
      <c r="L348" s="94"/>
    </row>
    <row r="349" spans="1:12" ht="15" x14ac:dyDescent="0.4">
      <c r="A349" s="168" t="str">
        <f>'2,1'!A349</f>
        <v>WP2506</v>
      </c>
      <c r="B349" s="168" t="str">
        <f>'2,1'!B349</f>
        <v>WP2506 Насос циркуляционный Sturm!, 3 скорости, макс 96Вт, 45л/мин</v>
      </c>
      <c r="C349" s="553">
        <f>IF(ПРАЙС!$AF$2&lt;&gt;0,'2,1'!C349*(1+ПРАЙС!$AF$2),'2,1'!C349)</f>
        <v>2315.7894736842109</v>
      </c>
      <c r="D349" s="553">
        <f>IF(ПРАЙС!$AF$2&lt;&gt;0,'2,1'!D349*(1+ПРАЙС!$AF$2),'2,1'!D349)</f>
        <v>2200</v>
      </c>
      <c r="E349" s="553">
        <f>IF(ПРАЙС!$AF$2&lt;&gt;0,'2,1'!E349*(1+ПРАЙС!$AF$2),'2,1'!E349)</f>
        <v>2200</v>
      </c>
      <c r="F349" s="553">
        <f>IF(ПРАЙС!$AF$2&lt;&gt;0,'2,1'!F349*(1+ПРАЙС!$AF$2),'2,1'!F349)</f>
        <v>2090</v>
      </c>
      <c r="G349" s="94"/>
      <c r="H349" s="94"/>
      <c r="I349" s="94"/>
      <c r="J349" s="94"/>
      <c r="K349" s="94"/>
      <c r="L349" s="94"/>
    </row>
    <row r="350" spans="1:12" ht="15" x14ac:dyDescent="0.4">
      <c r="A350" s="168" t="str">
        <f>'2,1'!A350</f>
        <v>WP3204</v>
      </c>
      <c r="B350" s="168" t="str">
        <f>'2,1'!B350</f>
        <v>WP3204 Насос циркуляционный Sturm!, 3 скорости, макс 75Вт, 45л/мин</v>
      </c>
      <c r="C350" s="553">
        <f>IF(ПРАЙС!$AF$2&lt;&gt;0,'2,1'!C350*(1+ПРАЙС!$AF$2),'2,1'!C350)</f>
        <v>2315.7894736842109</v>
      </c>
      <c r="D350" s="553">
        <f>IF(ПРАЙС!$AF$2&lt;&gt;0,'2,1'!D350*(1+ПРАЙС!$AF$2),'2,1'!D350)</f>
        <v>2200</v>
      </c>
      <c r="E350" s="553">
        <f>IF(ПРАЙС!$AF$2&lt;&gt;0,'2,1'!E350*(1+ПРАЙС!$AF$2),'2,1'!E350)</f>
        <v>2200</v>
      </c>
      <c r="F350" s="553">
        <f>IF(ПРАЙС!$AF$2&lt;&gt;0,'2,1'!F350*(1+ПРАЙС!$AF$2),'2,1'!F350)</f>
        <v>2090</v>
      </c>
      <c r="G350" s="94"/>
      <c r="H350" s="94"/>
      <c r="I350" s="94"/>
      <c r="J350" s="94"/>
      <c r="K350" s="94"/>
      <c r="L350" s="94"/>
    </row>
    <row r="351" spans="1:12" ht="15" x14ac:dyDescent="0.4">
      <c r="A351" s="168" t="str">
        <f>'2,1'!A351</f>
        <v>WP3206</v>
      </c>
      <c r="B351" s="168" t="str">
        <f>'2,1'!B351</f>
        <v>WP3206 Насос циркуляционный Sturm!, 3 скорости, макс 96Вт, 55л/мин</v>
      </c>
      <c r="C351" s="553">
        <f>IF(ПРАЙС!$AF$2&lt;&gt;0,'2,1'!C351*(1+ПРАЙС!$AF$2),'2,1'!C351)</f>
        <v>2548.4764542936291</v>
      </c>
      <c r="D351" s="553">
        <f>IF(ПРАЙС!$AF$2&lt;&gt;0,'2,1'!D351*(1+ПРАЙС!$AF$2),'2,1'!D351)</f>
        <v>2421.0526315789475</v>
      </c>
      <c r="E351" s="553">
        <f>IF(ПРАЙС!$AF$2&lt;&gt;0,'2,1'!E351*(1+ПРАЙС!$AF$2),'2,1'!E351)</f>
        <v>2421.0526315789475</v>
      </c>
      <c r="F351" s="553">
        <f>IF(ПРАЙС!$AF$2&lt;&gt;0,'2,1'!F351*(1+ПРАЙС!$AF$2),'2,1'!F351)</f>
        <v>2300</v>
      </c>
      <c r="G351" s="94"/>
      <c r="H351" s="94"/>
      <c r="I351" s="94"/>
      <c r="J351" s="94"/>
      <c r="K351" s="94"/>
      <c r="L351" s="94"/>
    </row>
    <row r="352" spans="1:12" x14ac:dyDescent="0.4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</row>
    <row r="353" spans="1:12" x14ac:dyDescent="0.4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</row>
    <row r="354" spans="1:12" x14ac:dyDescent="0.4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</row>
    <row r="355" spans="1:12" x14ac:dyDescent="0.4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</row>
    <row r="356" spans="1:12" x14ac:dyDescent="0.4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</row>
    <row r="357" spans="1:12" x14ac:dyDescent="0.4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</row>
    <row r="358" spans="1:12" x14ac:dyDescent="0.4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</row>
    <row r="359" spans="1:12" x14ac:dyDescent="0.4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</row>
    <row r="360" spans="1:12" x14ac:dyDescent="0.4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</row>
    <row r="361" spans="1:12" x14ac:dyDescent="0.4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</row>
    <row r="362" spans="1:12" x14ac:dyDescent="0.4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</row>
    <row r="363" spans="1:12" x14ac:dyDescent="0.4">
      <c r="A363" s="253"/>
      <c r="B363" s="253"/>
      <c r="C363" s="253"/>
      <c r="D363" s="253"/>
      <c r="E363" s="255"/>
      <c r="F363" s="255"/>
      <c r="G363" s="94"/>
      <c r="H363" s="94"/>
      <c r="I363" s="94"/>
      <c r="J363" s="94"/>
      <c r="K363" s="94"/>
      <c r="L363" s="94"/>
    </row>
    <row r="364" spans="1:12" x14ac:dyDescent="0.4">
      <c r="A364" s="253"/>
      <c r="B364" s="253"/>
      <c r="C364" s="253"/>
      <c r="D364" s="253"/>
      <c r="E364" s="255"/>
      <c r="F364" s="255"/>
      <c r="G364" s="94"/>
      <c r="H364" s="94"/>
      <c r="I364" s="94"/>
      <c r="J364" s="94"/>
      <c r="K364" s="94"/>
      <c r="L364" s="94"/>
    </row>
    <row r="365" spans="1:12" x14ac:dyDescent="0.4">
      <c r="A365" s="253"/>
      <c r="B365" s="253"/>
      <c r="C365" s="253"/>
      <c r="D365" s="253"/>
      <c r="E365" s="255"/>
      <c r="F365" s="255"/>
      <c r="G365" s="94"/>
      <c r="H365" s="94"/>
      <c r="I365" s="94"/>
      <c r="J365" s="94"/>
      <c r="K365" s="94"/>
      <c r="L365" s="94"/>
    </row>
    <row r="366" spans="1:12" x14ac:dyDescent="0.4">
      <c r="A366" s="253"/>
      <c r="B366" s="253"/>
      <c r="C366" s="253"/>
      <c r="D366" s="253"/>
      <c r="E366" s="255"/>
      <c r="F366" s="255"/>
      <c r="G366" s="94"/>
      <c r="H366" s="94"/>
      <c r="I366" s="94"/>
      <c r="J366" s="94"/>
      <c r="K366" s="94"/>
      <c r="L366" s="94"/>
    </row>
    <row r="367" spans="1:12" x14ac:dyDescent="0.4">
      <c r="A367" s="255"/>
      <c r="B367" s="255"/>
      <c r="C367" s="255"/>
      <c r="D367" s="255"/>
      <c r="E367" s="255"/>
      <c r="F367" s="255"/>
      <c r="G367" s="94"/>
      <c r="H367" s="94"/>
      <c r="I367" s="94"/>
      <c r="J367" s="94"/>
      <c r="K367" s="94"/>
      <c r="L367" s="94"/>
    </row>
    <row r="368" spans="1:12" x14ac:dyDescent="0.4">
      <c r="A368" s="255"/>
      <c r="B368" s="255"/>
      <c r="C368" s="255"/>
      <c r="D368" s="255"/>
      <c r="E368" s="255"/>
      <c r="F368" s="255"/>
      <c r="G368" s="94"/>
      <c r="H368" s="94"/>
      <c r="I368" s="94"/>
      <c r="J368" s="94"/>
      <c r="K368" s="94"/>
      <c r="L368" s="94"/>
    </row>
    <row r="369" spans="1:12" x14ac:dyDescent="0.4">
      <c r="A369" s="255"/>
      <c r="B369" s="255"/>
      <c r="C369" s="255"/>
      <c r="D369" s="255"/>
      <c r="E369" s="255"/>
      <c r="F369" s="255"/>
      <c r="G369" s="94"/>
      <c r="H369" s="94"/>
      <c r="I369" s="94"/>
      <c r="J369" s="94"/>
      <c r="K369" s="94"/>
      <c r="L369" s="94"/>
    </row>
    <row r="370" spans="1:12" x14ac:dyDescent="0.4">
      <c r="A370" s="255"/>
      <c r="B370" s="255"/>
      <c r="C370" s="255"/>
      <c r="D370" s="255"/>
      <c r="E370" s="255"/>
      <c r="F370" s="255"/>
      <c r="G370" s="94"/>
      <c r="H370" s="94"/>
      <c r="I370" s="94"/>
      <c r="J370" s="94"/>
      <c r="K370" s="94"/>
      <c r="L370" s="94"/>
    </row>
    <row r="371" spans="1:12" x14ac:dyDescent="0.4">
      <c r="A371" s="255"/>
      <c r="B371" s="255"/>
      <c r="C371" s="255"/>
      <c r="D371" s="255"/>
      <c r="E371" s="255"/>
      <c r="F371" s="255"/>
      <c r="G371" s="94"/>
      <c r="H371" s="94"/>
      <c r="I371" s="94"/>
      <c r="J371" s="94"/>
      <c r="K371" s="94"/>
      <c r="L371" s="94"/>
    </row>
    <row r="372" spans="1:12" x14ac:dyDescent="0.4">
      <c r="A372" s="255"/>
      <c r="B372" s="255"/>
      <c r="C372" s="255"/>
      <c r="D372" s="255"/>
      <c r="E372" s="255"/>
      <c r="F372" s="255"/>
      <c r="G372" s="94"/>
      <c r="H372" s="94"/>
      <c r="I372" s="94"/>
      <c r="J372" s="94"/>
      <c r="K372" s="94"/>
      <c r="L372" s="94"/>
    </row>
    <row r="373" spans="1:12" x14ac:dyDescent="0.4">
      <c r="A373" s="255"/>
      <c r="B373" s="255"/>
      <c r="C373" s="255"/>
      <c r="D373" s="255"/>
      <c r="E373" s="255"/>
      <c r="F373" s="255"/>
      <c r="G373" s="94"/>
      <c r="H373" s="94"/>
      <c r="I373" s="94"/>
      <c r="J373" s="94"/>
      <c r="K373" s="94"/>
      <c r="L373" s="94"/>
    </row>
    <row r="374" spans="1:12" x14ac:dyDescent="0.4">
      <c r="A374" s="255"/>
      <c r="B374" s="255"/>
      <c r="C374" s="255"/>
      <c r="D374" s="255"/>
      <c r="E374" s="255"/>
      <c r="F374" s="255"/>
      <c r="G374" s="94"/>
      <c r="H374" s="94"/>
      <c r="I374" s="94"/>
      <c r="J374" s="94"/>
      <c r="K374" s="94"/>
      <c r="L374" s="94"/>
    </row>
    <row r="375" spans="1:12" x14ac:dyDescent="0.4">
      <c r="A375" s="255"/>
      <c r="B375" s="255"/>
      <c r="C375" s="255"/>
      <c r="D375" s="255"/>
      <c r="E375" s="255"/>
      <c r="F375" s="255"/>
      <c r="G375" s="94"/>
      <c r="H375" s="94"/>
      <c r="I375" s="94"/>
      <c r="J375" s="94"/>
      <c r="K375" s="94"/>
      <c r="L375" s="94"/>
    </row>
    <row r="376" spans="1:12" x14ac:dyDescent="0.4">
      <c r="A376" s="255"/>
      <c r="B376" s="255"/>
      <c r="C376" s="255"/>
      <c r="D376" s="255"/>
      <c r="E376" s="255"/>
      <c r="F376" s="255"/>
      <c r="G376" s="94"/>
      <c r="H376" s="94"/>
      <c r="I376" s="94"/>
      <c r="J376" s="94"/>
      <c r="K376" s="94"/>
      <c r="L376" s="94"/>
    </row>
    <row r="377" spans="1:12" x14ac:dyDescent="0.4">
      <c r="A377" s="255"/>
      <c r="B377" s="255"/>
      <c r="C377" s="255"/>
      <c r="D377" s="255"/>
      <c r="E377" s="255"/>
      <c r="F377" s="255"/>
      <c r="G377" s="94"/>
      <c r="H377" s="94"/>
      <c r="I377" s="94"/>
      <c r="J377" s="94"/>
      <c r="K377" s="94"/>
      <c r="L377" s="94"/>
    </row>
    <row r="378" spans="1:12" x14ac:dyDescent="0.4">
      <c r="A378" s="255"/>
      <c r="B378" s="255"/>
      <c r="C378" s="255"/>
      <c r="D378" s="255"/>
      <c r="E378" s="255"/>
      <c r="F378" s="255"/>
      <c r="G378" s="94"/>
      <c r="H378" s="94"/>
      <c r="I378" s="94"/>
      <c r="J378" s="94"/>
      <c r="K378" s="94"/>
      <c r="L378" s="94"/>
    </row>
    <row r="379" spans="1:12" x14ac:dyDescent="0.4">
      <c r="A379" s="255"/>
      <c r="B379" s="255"/>
      <c r="C379" s="255"/>
      <c r="D379" s="255"/>
      <c r="E379" s="255"/>
      <c r="F379" s="255"/>
      <c r="G379" s="94"/>
      <c r="H379" s="94"/>
      <c r="I379" s="94"/>
      <c r="J379" s="94"/>
      <c r="K379" s="94"/>
      <c r="L379" s="94"/>
    </row>
    <row r="380" spans="1:12" x14ac:dyDescent="0.4">
      <c r="A380" s="255"/>
      <c r="B380" s="255"/>
      <c r="C380" s="255"/>
      <c r="D380" s="255"/>
      <c r="E380" s="255"/>
      <c r="F380" s="255"/>
      <c r="G380" s="94"/>
      <c r="H380" s="94"/>
      <c r="I380" s="94"/>
      <c r="J380" s="94"/>
      <c r="K380" s="94"/>
      <c r="L380" s="94"/>
    </row>
    <row r="381" spans="1:12" x14ac:dyDescent="0.4">
      <c r="A381" s="255"/>
      <c r="B381" s="255"/>
      <c r="C381" s="255"/>
      <c r="D381" s="255"/>
      <c r="E381" s="255"/>
      <c r="F381" s="255"/>
      <c r="G381" s="94"/>
      <c r="H381" s="94"/>
      <c r="I381" s="94"/>
      <c r="J381" s="94"/>
      <c r="K381" s="94"/>
      <c r="L381" s="94"/>
    </row>
    <row r="382" spans="1:12" x14ac:dyDescent="0.4">
      <c r="A382" s="255"/>
      <c r="B382" s="255"/>
      <c r="C382" s="255"/>
      <c r="D382" s="255"/>
      <c r="E382" s="255"/>
      <c r="F382" s="255"/>
      <c r="G382" s="94"/>
      <c r="H382" s="94"/>
      <c r="I382" s="94"/>
      <c r="J382" s="94"/>
      <c r="K382" s="94"/>
      <c r="L382" s="94"/>
    </row>
    <row r="383" spans="1:12" x14ac:dyDescent="0.4">
      <c r="A383" s="255"/>
      <c r="B383" s="255"/>
      <c r="C383" s="255"/>
      <c r="D383" s="255"/>
      <c r="E383" s="255"/>
      <c r="F383" s="255"/>
      <c r="G383" s="94"/>
      <c r="H383" s="94"/>
      <c r="I383" s="94"/>
      <c r="J383" s="94"/>
      <c r="K383" s="94"/>
      <c r="L383" s="94"/>
    </row>
    <row r="384" spans="1:12" x14ac:dyDescent="0.4">
      <c r="A384" s="255"/>
      <c r="B384" s="255"/>
      <c r="C384" s="255"/>
      <c r="D384" s="255"/>
      <c r="E384" s="255"/>
      <c r="F384" s="255"/>
      <c r="G384" s="94"/>
      <c r="H384" s="94"/>
      <c r="I384" s="94"/>
      <c r="J384" s="94"/>
      <c r="K384" s="94"/>
      <c r="L384" s="94"/>
    </row>
    <row r="385" spans="1:12" x14ac:dyDescent="0.4">
      <c r="A385" s="255"/>
      <c r="B385" s="255"/>
      <c r="C385" s="255"/>
      <c r="D385" s="255"/>
      <c r="E385" s="255"/>
      <c r="F385" s="255"/>
      <c r="G385" s="94"/>
      <c r="H385" s="94"/>
      <c r="I385" s="94"/>
      <c r="J385" s="94"/>
      <c r="K385" s="94"/>
      <c r="L385" s="94"/>
    </row>
    <row r="386" spans="1:12" x14ac:dyDescent="0.4">
      <c r="A386" s="255"/>
      <c r="B386" s="255"/>
      <c r="C386" s="255"/>
      <c r="D386" s="255"/>
      <c r="E386" s="255"/>
      <c r="F386" s="255"/>
      <c r="G386" s="94"/>
      <c r="H386" s="94"/>
      <c r="I386" s="94"/>
      <c r="J386" s="94"/>
      <c r="K386" s="94"/>
      <c r="L386" s="94"/>
    </row>
    <row r="387" spans="1:12" x14ac:dyDescent="0.4">
      <c r="A387" s="255"/>
      <c r="B387" s="255"/>
      <c r="C387" s="255"/>
      <c r="D387" s="255"/>
      <c r="E387" s="255"/>
      <c r="F387" s="255"/>
      <c r="G387" s="94"/>
      <c r="H387" s="94"/>
      <c r="I387" s="94"/>
      <c r="J387" s="94"/>
      <c r="K387" s="94"/>
      <c r="L387" s="94"/>
    </row>
    <row r="388" spans="1:12" x14ac:dyDescent="0.4">
      <c r="A388" s="255"/>
      <c r="B388" s="255"/>
      <c r="C388" s="255"/>
      <c r="D388" s="255"/>
      <c r="E388" s="255"/>
      <c r="F388" s="255"/>
      <c r="G388" s="94"/>
      <c r="H388" s="94"/>
      <c r="I388" s="94"/>
      <c r="J388" s="94"/>
      <c r="K388" s="94"/>
      <c r="L388" s="94"/>
    </row>
    <row r="389" spans="1:12" x14ac:dyDescent="0.4">
      <c r="A389" s="255"/>
      <c r="B389" s="255"/>
      <c r="C389" s="255"/>
      <c r="D389" s="255"/>
      <c r="E389" s="255"/>
      <c r="F389" s="255"/>
      <c r="G389" s="94"/>
      <c r="H389" s="94"/>
      <c r="I389" s="94"/>
      <c r="J389" s="94"/>
      <c r="K389" s="94"/>
      <c r="L389" s="94"/>
    </row>
    <row r="390" spans="1:12" x14ac:dyDescent="0.4">
      <c r="A390" s="255"/>
      <c r="B390" s="255"/>
      <c r="C390" s="255"/>
      <c r="D390" s="255"/>
      <c r="E390" s="255"/>
      <c r="F390" s="255"/>
      <c r="G390" s="94"/>
      <c r="H390" s="94"/>
      <c r="I390" s="94"/>
      <c r="J390" s="94"/>
      <c r="K390" s="94"/>
      <c r="L390" s="94"/>
    </row>
    <row r="391" spans="1:12" x14ac:dyDescent="0.4">
      <c r="A391" s="255"/>
      <c r="B391" s="255"/>
      <c r="C391" s="255"/>
      <c r="D391" s="255"/>
      <c r="E391" s="255"/>
      <c r="F391" s="255"/>
      <c r="G391" s="94"/>
      <c r="H391" s="94"/>
      <c r="I391" s="94"/>
      <c r="J391" s="94"/>
      <c r="K391" s="94"/>
      <c r="L391" s="94"/>
    </row>
    <row r="392" spans="1:12" x14ac:dyDescent="0.4">
      <c r="A392" s="255"/>
      <c r="B392" s="255"/>
      <c r="C392" s="255"/>
      <c r="D392" s="255"/>
      <c r="E392" s="255"/>
      <c r="F392" s="255"/>
      <c r="G392" s="94"/>
      <c r="H392" s="94"/>
      <c r="I392" s="94"/>
      <c r="J392" s="94"/>
      <c r="K392" s="94"/>
      <c r="L392" s="94"/>
    </row>
    <row r="393" spans="1:12" x14ac:dyDescent="0.4">
      <c r="A393" s="255"/>
      <c r="B393" s="255"/>
      <c r="C393" s="255"/>
      <c r="D393" s="255"/>
      <c r="E393" s="255"/>
      <c r="F393" s="255"/>
      <c r="G393" s="94"/>
      <c r="H393" s="94"/>
      <c r="I393" s="94"/>
      <c r="J393" s="94"/>
      <c r="K393" s="94"/>
      <c r="L393" s="94"/>
    </row>
    <row r="394" spans="1:12" x14ac:dyDescent="0.4">
      <c r="A394" s="255"/>
      <c r="B394" s="255"/>
      <c r="C394" s="255"/>
      <c r="D394" s="255"/>
      <c r="E394" s="255"/>
      <c r="F394" s="255"/>
      <c r="G394" s="94"/>
      <c r="H394" s="94"/>
      <c r="I394" s="94"/>
      <c r="J394" s="94"/>
      <c r="K394" s="94"/>
      <c r="L394" s="94"/>
    </row>
    <row r="395" spans="1:12" x14ac:dyDescent="0.4">
      <c r="A395" s="255"/>
      <c r="B395" s="255"/>
      <c r="C395" s="255"/>
      <c r="D395" s="255"/>
      <c r="E395" s="255"/>
      <c r="F395" s="255"/>
      <c r="G395" s="94"/>
      <c r="H395" s="94"/>
      <c r="I395" s="94"/>
      <c r="J395" s="94"/>
      <c r="K395" s="94"/>
      <c r="L395" s="94"/>
    </row>
    <row r="396" spans="1:12" x14ac:dyDescent="0.4">
      <c r="A396" s="255"/>
      <c r="B396" s="255"/>
      <c r="C396" s="255"/>
      <c r="D396" s="255"/>
      <c r="E396" s="255"/>
      <c r="F396" s="255"/>
      <c r="G396" s="94"/>
      <c r="H396" s="94"/>
      <c r="I396" s="94"/>
      <c r="J396" s="94"/>
      <c r="K396" s="94"/>
      <c r="L396" s="94"/>
    </row>
    <row r="397" spans="1:12" x14ac:dyDescent="0.4">
      <c r="A397" s="255"/>
      <c r="B397" s="255"/>
      <c r="C397" s="255"/>
      <c r="D397" s="255"/>
      <c r="E397" s="255"/>
      <c r="F397" s="255"/>
      <c r="G397" s="94"/>
      <c r="H397" s="94"/>
      <c r="I397" s="94"/>
      <c r="J397" s="94"/>
      <c r="K397" s="94"/>
      <c r="L397" s="94"/>
    </row>
    <row r="398" spans="1:12" x14ac:dyDescent="0.4">
      <c r="A398" s="255"/>
      <c r="B398" s="255"/>
      <c r="C398" s="255"/>
      <c r="D398" s="255"/>
      <c r="E398" s="255"/>
      <c r="F398" s="255"/>
      <c r="G398" s="94"/>
      <c r="H398" s="94"/>
      <c r="I398" s="94"/>
      <c r="J398" s="94"/>
      <c r="K398" s="94"/>
      <c r="L398" s="94"/>
    </row>
    <row r="399" spans="1:12" x14ac:dyDescent="0.4">
      <c r="A399" s="255"/>
      <c r="B399" s="255"/>
      <c r="C399" s="255"/>
      <c r="D399" s="255"/>
      <c r="E399" s="255"/>
      <c r="F399" s="255"/>
      <c r="G399" s="94"/>
      <c r="H399" s="94"/>
      <c r="I399" s="94"/>
      <c r="J399" s="94"/>
      <c r="K399" s="94"/>
      <c r="L399" s="94"/>
    </row>
    <row r="400" spans="1:12" x14ac:dyDescent="0.4">
      <c r="A400" s="255"/>
      <c r="B400" s="255"/>
      <c r="C400" s="255"/>
      <c r="D400" s="255"/>
      <c r="E400" s="255"/>
      <c r="F400" s="255"/>
      <c r="G400" s="94"/>
      <c r="H400" s="94"/>
      <c r="I400" s="94"/>
      <c r="J400" s="94"/>
      <c r="K400" s="94"/>
      <c r="L400" s="94"/>
    </row>
    <row r="401" spans="1:12" x14ac:dyDescent="0.4">
      <c r="A401" s="255"/>
      <c r="B401" s="255"/>
      <c r="C401" s="255"/>
      <c r="D401" s="255"/>
      <c r="E401" s="255"/>
      <c r="F401" s="255"/>
      <c r="G401" s="94"/>
      <c r="H401" s="94"/>
      <c r="I401" s="94"/>
      <c r="J401" s="94"/>
      <c r="K401" s="94"/>
      <c r="L401" s="94"/>
    </row>
    <row r="402" spans="1:12" x14ac:dyDescent="0.4">
      <c r="A402" s="255"/>
      <c r="B402" s="255"/>
      <c r="C402" s="255"/>
      <c r="D402" s="255"/>
      <c r="E402" s="255"/>
      <c r="F402" s="255"/>
      <c r="G402" s="94"/>
      <c r="H402" s="94"/>
      <c r="I402" s="94"/>
      <c r="J402" s="94"/>
      <c r="K402" s="94"/>
      <c r="L402" s="94"/>
    </row>
    <row r="403" spans="1:12" x14ac:dyDescent="0.4">
      <c r="A403" s="255"/>
      <c r="B403" s="255"/>
      <c r="C403" s="255"/>
      <c r="D403" s="255"/>
      <c r="E403" s="255"/>
      <c r="F403" s="255"/>
      <c r="G403" s="94"/>
      <c r="H403" s="94"/>
      <c r="I403" s="94"/>
      <c r="J403" s="94"/>
      <c r="K403" s="94"/>
      <c r="L403" s="94"/>
    </row>
    <row r="404" spans="1:12" x14ac:dyDescent="0.4">
      <c r="A404" s="255"/>
      <c r="B404" s="255"/>
      <c r="C404" s="255"/>
      <c r="D404" s="255"/>
      <c r="E404" s="255"/>
      <c r="F404" s="255"/>
      <c r="G404" s="94"/>
      <c r="H404" s="94"/>
      <c r="I404" s="94"/>
      <c r="J404" s="94"/>
      <c r="K404" s="94"/>
      <c r="L404" s="94"/>
    </row>
    <row r="405" spans="1:12" x14ac:dyDescent="0.4">
      <c r="A405" s="255"/>
      <c r="B405" s="255"/>
      <c r="C405" s="255"/>
      <c r="D405" s="255"/>
      <c r="E405" s="255"/>
      <c r="F405" s="255"/>
      <c r="G405" s="94"/>
      <c r="H405" s="94"/>
      <c r="I405" s="94"/>
      <c r="J405" s="94"/>
      <c r="K405" s="94"/>
      <c r="L405" s="94"/>
    </row>
    <row r="406" spans="1:12" x14ac:dyDescent="0.4">
      <c r="A406" s="255"/>
      <c r="B406" s="255"/>
      <c r="C406" s="255"/>
      <c r="D406" s="255"/>
      <c r="E406" s="255"/>
      <c r="F406" s="255"/>
      <c r="G406" s="94"/>
      <c r="H406" s="94"/>
      <c r="I406" s="94"/>
      <c r="J406" s="94"/>
      <c r="K406" s="94"/>
      <c r="L406" s="94"/>
    </row>
    <row r="407" spans="1:12" x14ac:dyDescent="0.4">
      <c r="A407" s="255"/>
      <c r="B407" s="255"/>
      <c r="C407" s="255"/>
      <c r="D407" s="255"/>
      <c r="E407" s="255"/>
      <c r="F407" s="255"/>
      <c r="G407" s="94"/>
      <c r="H407" s="94"/>
      <c r="I407" s="94"/>
      <c r="J407" s="94"/>
      <c r="K407" s="94"/>
      <c r="L407" s="94"/>
    </row>
    <row r="408" spans="1:12" x14ac:dyDescent="0.4">
      <c r="A408" s="255"/>
      <c r="B408" s="255"/>
      <c r="C408" s="255"/>
      <c r="D408" s="255"/>
      <c r="E408" s="255"/>
      <c r="F408" s="255"/>
      <c r="G408" s="94"/>
      <c r="H408" s="94"/>
      <c r="I408" s="94"/>
      <c r="J408" s="94"/>
      <c r="K408" s="94"/>
      <c r="L408" s="94"/>
    </row>
    <row r="409" spans="1:12" x14ac:dyDescent="0.4">
      <c r="A409" s="255"/>
      <c r="B409" s="255"/>
      <c r="C409" s="255"/>
      <c r="D409" s="255"/>
      <c r="E409" s="255"/>
      <c r="F409" s="255"/>
      <c r="G409" s="94"/>
      <c r="H409" s="94"/>
      <c r="I409" s="94"/>
      <c r="J409" s="94"/>
      <c r="K409" s="94"/>
      <c r="L409" s="94"/>
    </row>
    <row r="410" spans="1:12" x14ac:dyDescent="0.4">
      <c r="A410" s="255"/>
      <c r="B410" s="255"/>
      <c r="C410" s="255"/>
      <c r="D410" s="255"/>
      <c r="E410" s="255"/>
      <c r="F410" s="255"/>
      <c r="G410" s="94"/>
      <c r="H410" s="94"/>
      <c r="I410" s="94"/>
      <c r="J410" s="94"/>
      <c r="K410" s="94"/>
      <c r="L410" s="94"/>
    </row>
    <row r="411" spans="1:12" x14ac:dyDescent="0.4">
      <c r="A411" s="255"/>
      <c r="B411" s="255"/>
      <c r="C411" s="255"/>
      <c r="D411" s="255"/>
      <c r="E411" s="255"/>
      <c r="F411" s="255"/>
      <c r="G411" s="94"/>
      <c r="H411" s="94"/>
      <c r="I411" s="94"/>
      <c r="J411" s="94"/>
      <c r="K411" s="94"/>
      <c r="L411" s="94"/>
    </row>
    <row r="412" spans="1:12" x14ac:dyDescent="0.4">
      <c r="A412" s="255"/>
      <c r="B412" s="255"/>
      <c r="C412" s="255"/>
      <c r="D412" s="255"/>
      <c r="E412" s="255"/>
      <c r="F412" s="255"/>
      <c r="G412" s="94"/>
      <c r="H412" s="94"/>
      <c r="I412" s="94"/>
      <c r="J412" s="94"/>
      <c r="K412" s="94"/>
      <c r="L412" s="94"/>
    </row>
    <row r="413" spans="1:12" x14ac:dyDescent="0.4">
      <c r="A413" s="255"/>
      <c r="B413" s="255"/>
      <c r="C413" s="255"/>
      <c r="D413" s="255"/>
      <c r="E413" s="255"/>
      <c r="F413" s="255"/>
      <c r="G413" s="94"/>
      <c r="H413" s="94"/>
      <c r="I413" s="94"/>
      <c r="J413" s="94"/>
      <c r="K413" s="94"/>
      <c r="L413" s="94"/>
    </row>
    <row r="414" spans="1:12" x14ac:dyDescent="0.4">
      <c r="A414" s="255"/>
      <c r="B414" s="255"/>
      <c r="C414" s="255"/>
      <c r="D414" s="255"/>
      <c r="E414" s="255"/>
      <c r="F414" s="255"/>
      <c r="G414" s="94"/>
      <c r="H414" s="94"/>
      <c r="I414" s="94"/>
      <c r="J414" s="94"/>
      <c r="K414" s="94"/>
      <c r="L414" s="94"/>
    </row>
    <row r="415" spans="1:12" x14ac:dyDescent="0.4">
      <c r="A415" s="255"/>
      <c r="B415" s="255"/>
      <c r="C415" s="255"/>
      <c r="D415" s="255"/>
      <c r="E415" s="255"/>
      <c r="F415" s="255"/>
      <c r="G415" s="94"/>
      <c r="H415" s="94"/>
      <c r="I415" s="94"/>
      <c r="J415" s="94"/>
      <c r="K415" s="94"/>
      <c r="L415" s="94"/>
    </row>
    <row r="416" spans="1:12" x14ac:dyDescent="0.4">
      <c r="A416" s="255"/>
      <c r="B416" s="255"/>
      <c r="C416" s="255"/>
      <c r="D416" s="255"/>
      <c r="E416" s="255"/>
      <c r="F416" s="255"/>
      <c r="G416" s="94"/>
      <c r="H416" s="94"/>
      <c r="I416" s="94"/>
      <c r="J416" s="94"/>
      <c r="K416" s="94"/>
      <c r="L416" s="94"/>
    </row>
    <row r="417" spans="1:12" x14ac:dyDescent="0.4">
      <c r="A417" s="255"/>
      <c r="B417" s="255"/>
      <c r="C417" s="255"/>
      <c r="D417" s="255"/>
      <c r="E417" s="255"/>
      <c r="F417" s="255"/>
      <c r="G417" s="94"/>
      <c r="H417" s="94"/>
      <c r="I417" s="94"/>
      <c r="J417" s="94"/>
      <c r="K417" s="94"/>
      <c r="L417" s="94"/>
    </row>
    <row r="418" spans="1:12" x14ac:dyDescent="0.4">
      <c r="A418" s="255"/>
      <c r="B418" s="255"/>
      <c r="C418" s="255"/>
      <c r="D418" s="255"/>
      <c r="E418" s="255"/>
      <c r="F418" s="255"/>
      <c r="G418" s="94"/>
      <c r="H418" s="94"/>
      <c r="I418" s="94"/>
      <c r="J418" s="94"/>
      <c r="K418" s="94"/>
      <c r="L418" s="94"/>
    </row>
    <row r="419" spans="1:12" x14ac:dyDescent="0.4">
      <c r="A419" s="255"/>
      <c r="B419" s="255"/>
      <c r="C419" s="255"/>
      <c r="D419" s="255"/>
      <c r="E419" s="255"/>
      <c r="F419" s="255"/>
      <c r="G419" s="94"/>
      <c r="H419" s="94"/>
      <c r="I419" s="94"/>
      <c r="J419" s="94"/>
      <c r="K419" s="94"/>
      <c r="L419" s="94"/>
    </row>
    <row r="420" spans="1:12" x14ac:dyDescent="0.4">
      <c r="A420" s="255"/>
      <c r="B420" s="255"/>
      <c r="C420" s="255"/>
      <c r="D420" s="255"/>
      <c r="E420" s="255"/>
      <c r="F420" s="255"/>
      <c r="G420" s="94"/>
      <c r="H420" s="94"/>
      <c r="I420" s="94"/>
      <c r="J420" s="94"/>
      <c r="K420" s="94"/>
      <c r="L420" s="94"/>
    </row>
    <row r="421" spans="1:12" x14ac:dyDescent="0.4">
      <c r="A421" s="255"/>
      <c r="B421" s="255"/>
      <c r="C421" s="255"/>
      <c r="D421" s="255"/>
      <c r="E421" s="255"/>
      <c r="F421" s="255"/>
      <c r="G421" s="94"/>
      <c r="H421" s="94"/>
      <c r="I421" s="94"/>
      <c r="J421" s="94"/>
      <c r="K421" s="94"/>
      <c r="L421" s="94"/>
    </row>
    <row r="422" spans="1:12" x14ac:dyDescent="0.4">
      <c r="A422" s="255"/>
      <c r="B422" s="255"/>
      <c r="C422" s="255"/>
      <c r="D422" s="255"/>
      <c r="E422" s="255"/>
      <c r="F422" s="255"/>
      <c r="G422" s="94"/>
      <c r="H422" s="94"/>
      <c r="I422" s="94"/>
      <c r="J422" s="94"/>
      <c r="K422" s="94"/>
      <c r="L422" s="94"/>
    </row>
    <row r="423" spans="1:12" x14ac:dyDescent="0.4">
      <c r="A423" s="255"/>
      <c r="B423" s="255"/>
      <c r="C423" s="255"/>
      <c r="D423" s="255"/>
      <c r="E423" s="255"/>
      <c r="F423" s="255"/>
      <c r="G423" s="94"/>
      <c r="H423" s="94"/>
      <c r="I423" s="94"/>
      <c r="J423" s="94"/>
      <c r="K423" s="94"/>
      <c r="L423" s="94"/>
    </row>
    <row r="424" spans="1:12" x14ac:dyDescent="0.4">
      <c r="A424" s="255"/>
      <c r="B424" s="255"/>
      <c r="C424" s="255"/>
      <c r="D424" s="255"/>
      <c r="E424" s="255"/>
      <c r="F424" s="255"/>
      <c r="G424" s="94"/>
      <c r="H424" s="94"/>
      <c r="I424" s="94"/>
      <c r="J424" s="94"/>
      <c r="K424" s="94"/>
      <c r="L424" s="94"/>
    </row>
    <row r="425" spans="1:12" x14ac:dyDescent="0.4">
      <c r="A425" s="255"/>
      <c r="B425" s="255"/>
      <c r="C425" s="255"/>
      <c r="D425" s="255"/>
      <c r="E425" s="255"/>
      <c r="F425" s="255"/>
      <c r="G425" s="94"/>
      <c r="H425" s="94"/>
      <c r="I425" s="94"/>
      <c r="J425" s="94"/>
      <c r="K425" s="94"/>
      <c r="L425" s="94"/>
    </row>
    <row r="426" spans="1:12" x14ac:dyDescent="0.4">
      <c r="A426" s="255"/>
      <c r="B426" s="255"/>
      <c r="C426" s="255"/>
      <c r="D426" s="255"/>
      <c r="E426" s="255"/>
      <c r="F426" s="255"/>
      <c r="G426" s="94"/>
      <c r="H426" s="94"/>
      <c r="I426" s="94"/>
      <c r="J426" s="94"/>
      <c r="K426" s="94"/>
      <c r="L426" s="94"/>
    </row>
    <row r="427" spans="1:12" x14ac:dyDescent="0.4">
      <c r="A427" s="255"/>
      <c r="B427" s="255"/>
      <c r="C427" s="255"/>
      <c r="D427" s="255"/>
      <c r="E427" s="255"/>
      <c r="F427" s="255"/>
      <c r="G427" s="94"/>
      <c r="H427" s="94"/>
      <c r="I427" s="94"/>
      <c r="J427" s="94"/>
      <c r="K427" s="94"/>
      <c r="L427" s="94"/>
    </row>
    <row r="428" spans="1:12" x14ac:dyDescent="0.4">
      <c r="A428" s="255"/>
      <c r="B428" s="255"/>
      <c r="C428" s="255"/>
      <c r="D428" s="255"/>
      <c r="E428" s="255"/>
      <c r="F428" s="255"/>
      <c r="G428" s="94"/>
      <c r="H428" s="94"/>
      <c r="I428" s="94"/>
      <c r="J428" s="94"/>
      <c r="K428" s="94"/>
      <c r="L428" s="94"/>
    </row>
    <row r="429" spans="1:12" x14ac:dyDescent="0.4">
      <c r="A429" s="255"/>
      <c r="B429" s="255"/>
      <c r="C429" s="255"/>
      <c r="D429" s="255"/>
      <c r="E429" s="255"/>
      <c r="F429" s="255"/>
      <c r="G429" s="94"/>
      <c r="H429" s="94"/>
      <c r="I429" s="94"/>
      <c r="J429" s="94"/>
      <c r="K429" s="94"/>
      <c r="L429" s="94"/>
    </row>
    <row r="430" spans="1:12" x14ac:dyDescent="0.4">
      <c r="A430" s="255"/>
      <c r="B430" s="255"/>
      <c r="C430" s="255"/>
      <c r="D430" s="255"/>
      <c r="E430" s="255"/>
      <c r="F430" s="255"/>
      <c r="G430" s="94"/>
      <c r="H430" s="94"/>
      <c r="I430" s="94"/>
      <c r="J430" s="94"/>
      <c r="K430" s="94"/>
      <c r="L430" s="94"/>
    </row>
    <row r="431" spans="1:12" x14ac:dyDescent="0.4">
      <c r="A431" s="255"/>
      <c r="B431" s="255"/>
      <c r="C431" s="255"/>
      <c r="D431" s="255"/>
      <c r="E431" s="255"/>
      <c r="F431" s="255"/>
      <c r="G431" s="94"/>
      <c r="H431" s="94"/>
      <c r="I431" s="94"/>
      <c r="J431" s="94"/>
      <c r="K431" s="94"/>
      <c r="L431" s="94"/>
    </row>
    <row r="432" spans="1:12" x14ac:dyDescent="0.4">
      <c r="A432" s="255"/>
      <c r="B432" s="255"/>
      <c r="C432" s="255"/>
      <c r="D432" s="255"/>
      <c r="E432" s="255"/>
      <c r="F432" s="255"/>
      <c r="G432" s="94"/>
      <c r="H432" s="94"/>
      <c r="I432" s="94"/>
      <c r="J432" s="94"/>
      <c r="K432" s="94"/>
      <c r="L432" s="94"/>
    </row>
    <row r="433" spans="1:12" x14ac:dyDescent="0.4">
      <c r="A433" s="255"/>
      <c r="B433" s="255"/>
      <c r="C433" s="255"/>
      <c r="D433" s="255"/>
      <c r="E433" s="255"/>
      <c r="F433" s="255"/>
      <c r="G433" s="94"/>
      <c r="H433" s="94"/>
      <c r="I433" s="94"/>
      <c r="J433" s="94"/>
      <c r="K433" s="94"/>
      <c r="L433" s="94"/>
    </row>
    <row r="434" spans="1:12" x14ac:dyDescent="0.4">
      <c r="A434" s="255"/>
      <c r="B434" s="255"/>
      <c r="C434" s="255"/>
      <c r="D434" s="255"/>
      <c r="E434" s="255"/>
      <c r="F434" s="255"/>
      <c r="G434" s="94"/>
      <c r="H434" s="94"/>
      <c r="I434" s="94"/>
      <c r="J434" s="94"/>
      <c r="K434" s="94"/>
      <c r="L434" s="94"/>
    </row>
    <row r="435" spans="1:12" x14ac:dyDescent="0.4">
      <c r="A435" s="255"/>
      <c r="B435" s="255"/>
      <c r="C435" s="255"/>
      <c r="D435" s="255"/>
      <c r="E435" s="255"/>
      <c r="F435" s="255"/>
      <c r="G435" s="94"/>
      <c r="H435" s="94"/>
      <c r="I435" s="94"/>
      <c r="J435" s="94"/>
      <c r="K435" s="94"/>
      <c r="L435" s="94"/>
    </row>
    <row r="436" spans="1:12" x14ac:dyDescent="0.4">
      <c r="A436" s="255"/>
      <c r="B436" s="255"/>
      <c r="C436" s="255"/>
      <c r="D436" s="255"/>
      <c r="E436" s="255"/>
      <c r="F436" s="255"/>
      <c r="G436" s="94"/>
      <c r="H436" s="94"/>
      <c r="I436" s="94"/>
      <c r="J436" s="94"/>
      <c r="K436" s="94"/>
      <c r="L436" s="94"/>
    </row>
    <row r="437" spans="1:12" x14ac:dyDescent="0.4">
      <c r="A437" s="255"/>
      <c r="B437" s="255"/>
      <c r="C437" s="255"/>
      <c r="D437" s="255"/>
      <c r="E437" s="255"/>
      <c r="F437" s="255"/>
      <c r="G437" s="94"/>
      <c r="H437" s="94"/>
      <c r="I437" s="94"/>
      <c r="J437" s="94"/>
      <c r="K437" s="94"/>
      <c r="L437" s="94"/>
    </row>
    <row r="438" spans="1:12" x14ac:dyDescent="0.4">
      <c r="A438" s="255"/>
      <c r="B438" s="255"/>
      <c r="C438" s="255"/>
      <c r="D438" s="255"/>
      <c r="E438" s="255"/>
      <c r="F438" s="255"/>
      <c r="G438" s="94"/>
      <c r="H438" s="94"/>
      <c r="I438" s="94"/>
      <c r="J438" s="94"/>
      <c r="K438" s="94"/>
      <c r="L438" s="94"/>
    </row>
    <row r="439" spans="1:12" x14ac:dyDescent="0.4">
      <c r="A439" s="255"/>
      <c r="B439" s="255"/>
      <c r="C439" s="255"/>
      <c r="D439" s="255"/>
      <c r="E439" s="255"/>
      <c r="F439" s="255"/>
      <c r="G439" s="94"/>
      <c r="H439" s="94"/>
      <c r="I439" s="94"/>
      <c r="J439" s="94"/>
      <c r="K439" s="94"/>
      <c r="L439" s="94"/>
    </row>
    <row r="440" spans="1:12" x14ac:dyDescent="0.4">
      <c r="A440" s="255"/>
      <c r="B440" s="255"/>
      <c r="C440" s="255"/>
      <c r="D440" s="255"/>
      <c r="E440" s="255"/>
      <c r="F440" s="255"/>
      <c r="G440" s="94"/>
      <c r="H440" s="94"/>
      <c r="I440" s="94"/>
      <c r="J440" s="94"/>
      <c r="K440" s="94"/>
      <c r="L440" s="94"/>
    </row>
    <row r="441" spans="1:12" x14ac:dyDescent="0.4">
      <c r="A441" s="255"/>
      <c r="B441" s="255"/>
      <c r="C441" s="255"/>
      <c r="D441" s="255"/>
      <c r="E441" s="255"/>
      <c r="F441" s="255"/>
      <c r="G441" s="94"/>
      <c r="H441" s="94"/>
      <c r="I441" s="94"/>
      <c r="J441" s="94"/>
      <c r="K441" s="94"/>
      <c r="L441" s="94"/>
    </row>
    <row r="442" spans="1:12" x14ac:dyDescent="0.4">
      <c r="A442" s="255"/>
      <c r="B442" s="255"/>
      <c r="C442" s="255"/>
      <c r="D442" s="255"/>
      <c r="E442" s="255"/>
      <c r="F442" s="255"/>
      <c r="G442" s="94"/>
      <c r="H442" s="94"/>
      <c r="I442" s="94"/>
      <c r="J442" s="94"/>
      <c r="K442" s="94"/>
      <c r="L442" s="94"/>
    </row>
    <row r="443" spans="1:12" x14ac:dyDescent="0.4">
      <c r="A443" s="255"/>
      <c r="B443" s="255"/>
      <c r="C443" s="255"/>
      <c r="D443" s="255"/>
      <c r="E443" s="255"/>
      <c r="F443" s="255"/>
      <c r="G443" s="94"/>
      <c r="H443" s="94"/>
      <c r="I443" s="94"/>
      <c r="J443" s="94"/>
      <c r="K443" s="94"/>
      <c r="L443" s="94"/>
    </row>
    <row r="444" spans="1:12" x14ac:dyDescent="0.4">
      <c r="A444" s="253"/>
      <c r="B444" s="253"/>
      <c r="C444" s="253"/>
      <c r="D444" s="253"/>
      <c r="E444" s="255"/>
      <c r="F444" s="255"/>
      <c r="G444" s="94"/>
      <c r="H444" s="94"/>
      <c r="I444" s="94"/>
      <c r="J444" s="94"/>
      <c r="K444" s="94"/>
      <c r="L444" s="94"/>
    </row>
    <row r="445" spans="1:12" x14ac:dyDescent="0.4">
      <c r="A445" s="253"/>
      <c r="B445" s="253"/>
      <c r="C445" s="253"/>
      <c r="D445" s="253"/>
      <c r="E445" s="255"/>
      <c r="F445" s="255"/>
      <c r="G445" s="94"/>
      <c r="H445" s="94"/>
      <c r="I445" s="94"/>
      <c r="J445" s="94"/>
      <c r="K445" s="94"/>
      <c r="L445" s="94"/>
    </row>
    <row r="446" spans="1:12" x14ac:dyDescent="0.4">
      <c r="A446" s="253"/>
      <c r="B446" s="253"/>
      <c r="C446" s="253"/>
      <c r="D446" s="253"/>
      <c r="E446" s="255"/>
      <c r="F446" s="255"/>
      <c r="G446" s="94"/>
      <c r="H446" s="94"/>
      <c r="I446" s="94"/>
      <c r="J446" s="94"/>
      <c r="K446" s="94"/>
      <c r="L446" s="94"/>
    </row>
    <row r="447" spans="1:12" x14ac:dyDescent="0.4">
      <c r="A447" s="253"/>
      <c r="B447" s="253"/>
      <c r="C447" s="253"/>
      <c r="D447" s="253"/>
      <c r="E447" s="255"/>
      <c r="F447" s="255"/>
      <c r="G447" s="94"/>
      <c r="H447" s="94"/>
      <c r="I447" s="94"/>
      <c r="J447" s="94"/>
      <c r="K447" s="94"/>
      <c r="L447" s="94"/>
    </row>
    <row r="448" spans="1:12" x14ac:dyDescent="0.4">
      <c r="A448" s="253"/>
      <c r="B448" s="253"/>
      <c r="C448" s="253"/>
      <c r="D448" s="253"/>
      <c r="E448" s="255"/>
      <c r="F448" s="255"/>
      <c r="G448" s="94"/>
      <c r="H448" s="94"/>
      <c r="I448" s="94"/>
      <c r="J448" s="94"/>
      <c r="K448" s="94"/>
      <c r="L448" s="94"/>
    </row>
    <row r="449" spans="1:12" x14ac:dyDescent="0.4">
      <c r="A449" s="253"/>
      <c r="B449" s="253"/>
      <c r="C449" s="253"/>
      <c r="D449" s="253"/>
      <c r="E449" s="255"/>
      <c r="F449" s="255"/>
      <c r="G449" s="94"/>
      <c r="H449" s="94"/>
      <c r="I449" s="94"/>
      <c r="J449" s="94"/>
      <c r="K449" s="94"/>
      <c r="L449" s="94"/>
    </row>
    <row r="450" spans="1:12" x14ac:dyDescent="0.4">
      <c r="A450" s="253"/>
      <c r="B450" s="253"/>
      <c r="C450" s="253"/>
      <c r="D450" s="253"/>
      <c r="E450" s="255"/>
      <c r="F450" s="255"/>
      <c r="G450" s="94"/>
      <c r="H450" s="94"/>
      <c r="I450" s="94"/>
      <c r="J450" s="94"/>
      <c r="K450" s="94"/>
      <c r="L450" s="94"/>
    </row>
    <row r="451" spans="1:12" x14ac:dyDescent="0.4">
      <c r="A451" s="253"/>
      <c r="B451" s="253"/>
      <c r="C451" s="253"/>
      <c r="D451" s="253"/>
      <c r="E451" s="255"/>
      <c r="F451" s="255"/>
      <c r="G451" s="94"/>
      <c r="H451" s="94"/>
      <c r="I451" s="94"/>
      <c r="J451" s="94"/>
      <c r="K451" s="94"/>
      <c r="L451" s="94"/>
    </row>
    <row r="452" spans="1:12" x14ac:dyDescent="0.4">
      <c r="A452" s="253"/>
      <c r="B452" s="253"/>
      <c r="C452" s="253"/>
      <c r="D452" s="253"/>
      <c r="E452" s="255"/>
      <c r="F452" s="255"/>
      <c r="G452" s="94"/>
      <c r="H452" s="94"/>
      <c r="I452" s="94"/>
      <c r="J452" s="94"/>
      <c r="K452" s="94"/>
      <c r="L452" s="94"/>
    </row>
    <row r="453" spans="1:12" x14ac:dyDescent="0.4">
      <c r="A453" s="253"/>
      <c r="B453" s="253"/>
      <c r="C453" s="253"/>
      <c r="D453" s="253"/>
      <c r="E453" s="255"/>
      <c r="F453" s="255"/>
      <c r="G453" s="94"/>
      <c r="H453" s="94"/>
      <c r="I453" s="94"/>
      <c r="J453" s="94"/>
      <c r="K453" s="94"/>
      <c r="L453" s="94"/>
    </row>
    <row r="454" spans="1:12" x14ac:dyDescent="0.4">
      <c r="A454" s="253"/>
      <c r="B454" s="253"/>
      <c r="C454" s="253"/>
      <c r="D454" s="253"/>
      <c r="E454" s="255"/>
      <c r="F454" s="255"/>
      <c r="G454" s="94"/>
      <c r="H454" s="94"/>
      <c r="I454" s="94"/>
      <c r="J454" s="94"/>
      <c r="K454" s="94"/>
      <c r="L454" s="94"/>
    </row>
    <row r="455" spans="1:12" x14ac:dyDescent="0.4">
      <c r="A455" s="253"/>
      <c r="B455" s="253"/>
      <c r="C455" s="253"/>
      <c r="D455" s="253"/>
      <c r="E455" s="255"/>
      <c r="F455" s="255"/>
      <c r="G455" s="94"/>
      <c r="H455" s="94"/>
      <c r="I455" s="94"/>
      <c r="J455" s="94"/>
      <c r="K455" s="94"/>
      <c r="L455" s="94"/>
    </row>
    <row r="456" spans="1:12" x14ac:dyDescent="0.4">
      <c r="A456" s="253"/>
      <c r="B456" s="253"/>
      <c r="C456" s="253"/>
      <c r="D456" s="253"/>
      <c r="E456" s="255"/>
      <c r="F456" s="255"/>
      <c r="G456" s="94"/>
      <c r="H456" s="94"/>
      <c r="I456" s="94"/>
      <c r="J456" s="94"/>
      <c r="K456" s="94"/>
      <c r="L456" s="94"/>
    </row>
    <row r="457" spans="1:12" x14ac:dyDescent="0.4">
      <c r="A457" s="253"/>
      <c r="B457" s="253"/>
      <c r="C457" s="253"/>
      <c r="D457" s="253"/>
      <c r="E457" s="255"/>
      <c r="F457" s="255"/>
      <c r="G457" s="94"/>
      <c r="H457" s="94"/>
      <c r="I457" s="94"/>
      <c r="J457" s="94"/>
      <c r="K457" s="94"/>
      <c r="L457" s="94"/>
    </row>
    <row r="458" spans="1:12" x14ac:dyDescent="0.4">
      <c r="A458" s="253"/>
      <c r="B458" s="253"/>
      <c r="C458" s="253"/>
      <c r="D458" s="253"/>
      <c r="E458" s="255"/>
      <c r="F458" s="255"/>
      <c r="G458" s="94"/>
      <c r="H458" s="94"/>
      <c r="I458" s="94"/>
      <c r="J458" s="94"/>
      <c r="K458" s="94"/>
      <c r="L458" s="94"/>
    </row>
    <row r="459" spans="1:12" x14ac:dyDescent="0.4">
      <c r="A459" s="253"/>
      <c r="B459" s="253"/>
      <c r="C459" s="253"/>
      <c r="D459" s="253"/>
      <c r="E459" s="255"/>
      <c r="F459" s="255"/>
      <c r="G459" s="94"/>
      <c r="H459" s="94"/>
      <c r="I459" s="94"/>
      <c r="J459" s="94"/>
      <c r="K459" s="94"/>
      <c r="L459" s="94"/>
    </row>
    <row r="460" spans="1:12" x14ac:dyDescent="0.4">
      <c r="A460" s="253"/>
      <c r="B460" s="253"/>
      <c r="C460" s="253"/>
      <c r="D460" s="253"/>
      <c r="E460" s="255"/>
      <c r="F460" s="255"/>
      <c r="G460" s="94"/>
      <c r="H460" s="94"/>
      <c r="I460" s="94"/>
      <c r="J460" s="94"/>
      <c r="K460" s="94"/>
      <c r="L460" s="94"/>
    </row>
    <row r="461" spans="1:12" x14ac:dyDescent="0.4">
      <c r="A461" s="253"/>
      <c r="B461" s="253"/>
      <c r="C461" s="253"/>
      <c r="D461" s="253"/>
      <c r="E461" s="255"/>
      <c r="F461" s="255"/>
      <c r="G461" s="94"/>
      <c r="H461" s="94"/>
      <c r="I461" s="94"/>
      <c r="J461" s="94"/>
      <c r="K461" s="94"/>
      <c r="L461" s="94"/>
    </row>
    <row r="462" spans="1:12" x14ac:dyDescent="0.4">
      <c r="A462" s="253"/>
      <c r="B462" s="253"/>
      <c r="C462" s="253"/>
      <c r="D462" s="253"/>
      <c r="E462" s="255"/>
      <c r="F462" s="255"/>
      <c r="G462" s="94"/>
      <c r="H462" s="94"/>
      <c r="I462" s="94"/>
      <c r="J462" s="94"/>
      <c r="K462" s="94"/>
      <c r="L462" s="94"/>
    </row>
    <row r="463" spans="1:12" x14ac:dyDescent="0.4">
      <c r="A463" s="253"/>
      <c r="B463" s="253"/>
      <c r="C463" s="253"/>
      <c r="D463" s="253"/>
      <c r="E463" s="255"/>
      <c r="F463" s="255"/>
      <c r="G463" s="94"/>
      <c r="H463" s="94"/>
      <c r="I463" s="94"/>
      <c r="J463" s="94"/>
      <c r="K463" s="94"/>
      <c r="L463" s="94"/>
    </row>
    <row r="464" spans="1:12" x14ac:dyDescent="0.4">
      <c r="A464" s="253"/>
      <c r="B464" s="253"/>
      <c r="C464" s="253"/>
      <c r="D464" s="253"/>
      <c r="E464" s="255"/>
      <c r="F464" s="255"/>
      <c r="G464" s="94"/>
      <c r="H464" s="94"/>
      <c r="I464" s="94"/>
      <c r="J464" s="94"/>
      <c r="K464" s="94"/>
      <c r="L464" s="94"/>
    </row>
    <row r="465" spans="1:12" x14ac:dyDescent="0.4">
      <c r="A465" s="253"/>
      <c r="B465" s="253"/>
      <c r="C465" s="253"/>
      <c r="D465" s="253"/>
      <c r="E465" s="255"/>
      <c r="F465" s="255"/>
      <c r="G465" s="94"/>
      <c r="H465" s="94"/>
      <c r="I465" s="94"/>
      <c r="J465" s="94"/>
      <c r="K465" s="94"/>
      <c r="L465" s="94"/>
    </row>
    <row r="466" spans="1:12" x14ac:dyDescent="0.4">
      <c r="A466" s="253"/>
      <c r="B466" s="253"/>
      <c r="C466" s="253"/>
      <c r="D466" s="253"/>
      <c r="E466" s="255"/>
      <c r="F466" s="255"/>
      <c r="G466" s="94"/>
      <c r="H466" s="94"/>
      <c r="I466" s="94"/>
      <c r="J466" s="94"/>
      <c r="K466" s="94"/>
      <c r="L466" s="94"/>
    </row>
    <row r="467" spans="1:12" x14ac:dyDescent="0.4">
      <c r="A467" s="253"/>
      <c r="B467" s="253"/>
      <c r="C467" s="253"/>
      <c r="D467" s="253"/>
      <c r="E467" s="255"/>
      <c r="F467" s="255"/>
      <c r="G467" s="94"/>
      <c r="H467" s="94"/>
      <c r="I467" s="94"/>
      <c r="J467" s="94"/>
      <c r="K467" s="94"/>
      <c r="L467" s="94"/>
    </row>
    <row r="468" spans="1:12" x14ac:dyDescent="0.4">
      <c r="A468" s="253"/>
      <c r="B468" s="253"/>
      <c r="C468" s="253"/>
      <c r="D468" s="253"/>
      <c r="E468" s="255"/>
      <c r="F468" s="255"/>
      <c r="G468" s="94"/>
      <c r="H468" s="94"/>
      <c r="I468" s="94"/>
      <c r="J468" s="94"/>
      <c r="K468" s="94"/>
      <c r="L468" s="94"/>
    </row>
    <row r="469" spans="1:12" x14ac:dyDescent="0.4">
      <c r="A469" s="253"/>
      <c r="B469" s="253"/>
      <c r="C469" s="253"/>
      <c r="D469" s="253"/>
      <c r="E469" s="255"/>
      <c r="F469" s="255"/>
      <c r="G469" s="94"/>
      <c r="H469" s="94"/>
      <c r="I469" s="94"/>
      <c r="J469" s="94"/>
      <c r="K469" s="94"/>
      <c r="L469" s="94"/>
    </row>
    <row r="470" spans="1:12" x14ac:dyDescent="0.4">
      <c r="A470" s="253"/>
      <c r="B470" s="253"/>
      <c r="C470" s="253"/>
      <c r="D470" s="253"/>
      <c r="E470" s="255"/>
      <c r="F470" s="255"/>
      <c r="G470" s="94"/>
      <c r="H470" s="94"/>
      <c r="I470" s="94"/>
      <c r="J470" s="94"/>
      <c r="K470" s="94"/>
      <c r="L470" s="94"/>
    </row>
    <row r="471" spans="1:12" x14ac:dyDescent="0.4">
      <c r="A471" s="253"/>
      <c r="B471" s="253"/>
      <c r="C471" s="253"/>
      <c r="D471" s="253"/>
      <c r="E471" s="255"/>
      <c r="F471" s="255"/>
      <c r="G471" s="94"/>
      <c r="H471" s="94"/>
      <c r="I471" s="94"/>
      <c r="J471" s="94"/>
      <c r="K471" s="94"/>
      <c r="L471" s="94"/>
    </row>
    <row r="472" spans="1:12" x14ac:dyDescent="0.4">
      <c r="A472" s="253"/>
      <c r="B472" s="253"/>
      <c r="C472" s="253"/>
      <c r="D472" s="253"/>
      <c r="E472" s="255"/>
      <c r="F472" s="255"/>
      <c r="G472" s="94"/>
      <c r="H472" s="94"/>
      <c r="I472" s="94"/>
      <c r="J472" s="94"/>
      <c r="K472" s="94"/>
      <c r="L472" s="94"/>
    </row>
    <row r="473" spans="1:12" x14ac:dyDescent="0.4">
      <c r="A473" s="253"/>
      <c r="B473" s="253"/>
      <c r="C473" s="253"/>
      <c r="D473" s="253"/>
      <c r="E473" s="255"/>
      <c r="F473" s="255"/>
      <c r="G473" s="94"/>
      <c r="H473" s="94"/>
      <c r="I473" s="94"/>
      <c r="J473" s="94"/>
      <c r="K473" s="94"/>
      <c r="L473" s="94"/>
    </row>
    <row r="474" spans="1:12" x14ac:dyDescent="0.4">
      <c r="A474" s="253"/>
      <c r="B474" s="253"/>
      <c r="C474" s="253"/>
      <c r="D474" s="253"/>
      <c r="E474" s="255"/>
      <c r="F474" s="255"/>
      <c r="G474" s="94"/>
      <c r="H474" s="94"/>
      <c r="I474" s="94"/>
      <c r="J474" s="94"/>
      <c r="K474" s="94"/>
      <c r="L474" s="94"/>
    </row>
    <row r="475" spans="1:12" x14ac:dyDescent="0.4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</row>
    <row r="476" spans="1:12" x14ac:dyDescent="0.4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</row>
    <row r="477" spans="1:12" x14ac:dyDescent="0.4">
      <c r="A477" s="253"/>
      <c r="B477" s="253"/>
      <c r="C477" s="554"/>
      <c r="D477" s="554"/>
      <c r="E477" s="555"/>
      <c r="F477" s="555"/>
      <c r="G477" s="94"/>
      <c r="H477" s="94"/>
      <c r="I477" s="94"/>
      <c r="J477" s="94"/>
      <c r="K477" s="94"/>
      <c r="L477" s="94"/>
    </row>
    <row r="478" spans="1:12" x14ac:dyDescent="0.4">
      <c r="A478" s="253"/>
      <c r="B478" s="253"/>
      <c r="C478" s="554"/>
      <c r="D478" s="554"/>
      <c r="E478" s="555"/>
      <c r="F478" s="555"/>
      <c r="G478" s="94"/>
      <c r="H478" s="94"/>
      <c r="I478" s="94"/>
      <c r="J478" s="94"/>
      <c r="K478" s="94"/>
      <c r="L478" s="94"/>
    </row>
    <row r="479" spans="1:12" x14ac:dyDescent="0.4">
      <c r="A479" s="253"/>
      <c r="B479" s="253"/>
      <c r="C479" s="554"/>
      <c r="D479" s="554"/>
      <c r="E479" s="555"/>
      <c r="F479" s="555"/>
      <c r="G479" s="94"/>
      <c r="H479" s="94"/>
      <c r="I479" s="94"/>
      <c r="J479" s="94"/>
      <c r="K479" s="94"/>
      <c r="L479" s="94"/>
    </row>
    <row r="480" spans="1:12" x14ac:dyDescent="0.4">
      <c r="A480" s="253"/>
      <c r="B480" s="253"/>
      <c r="C480" s="554"/>
      <c r="D480" s="554"/>
      <c r="E480" s="555"/>
      <c r="F480" s="555"/>
      <c r="G480" s="94"/>
      <c r="H480" s="94"/>
      <c r="I480" s="94"/>
      <c r="J480" s="94"/>
      <c r="K480" s="94"/>
      <c r="L480" s="94"/>
    </row>
  </sheetData>
  <autoFilter ref="A8:K474" xr:uid="{00000000-0009-0000-0000-000007000000}"/>
  <mergeCells count="2">
    <mergeCell ref="E7:F7"/>
    <mergeCell ref="C7:D7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11">
    <tabColor rgb="FFFF9F81"/>
  </sheetPr>
  <dimension ref="A1:L309"/>
  <sheetViews>
    <sheetView zoomScale="70" zoomScaleNormal="70" workbookViewId="0">
      <selection activeCell="J31" sqref="J31"/>
    </sheetView>
  </sheetViews>
  <sheetFormatPr defaultColWidth="9.1328125" defaultRowHeight="13.15" x14ac:dyDescent="0.4"/>
  <cols>
    <col min="1" max="1" width="16.59765625" customWidth="1"/>
    <col min="2" max="2" width="84.59765625" customWidth="1"/>
    <col min="3" max="3" width="9.59765625" bestFit="1" customWidth="1"/>
    <col min="4" max="4" width="11.59765625" style="83" bestFit="1" customWidth="1"/>
    <col min="5" max="6" width="9.1328125" style="254"/>
    <col min="7" max="9" width="9.1328125" style="253"/>
    <col min="10" max="12" width="9.1328125" style="254"/>
    <col min="13" max="16384" width="9.1328125" style="83"/>
  </cols>
  <sheetData>
    <row r="1" spans="1:12" x14ac:dyDescent="0.4">
      <c r="A1" s="269" t="str">
        <f>'3,1'!A1</f>
        <v>Номер акции</v>
      </c>
      <c r="B1" s="274" t="str">
        <f>'3,1'!B1</f>
        <v xml:space="preserve">8-23-ОП </v>
      </c>
    </row>
    <row r="2" spans="1:12" x14ac:dyDescent="0.4">
      <c r="A2" s="270" t="str">
        <f>'3,1'!A2</f>
        <v>Название</v>
      </c>
      <c r="B2" s="270" t="str">
        <f>'3,1'!B2</f>
        <v>Аксессуары для триммеров (леска, фрезы, катушки) и мотоблоков + масла</v>
      </c>
    </row>
    <row r="3" spans="1:12" x14ac:dyDescent="0.4">
      <c r="A3" s="271" t="str">
        <f>'3,1'!A3</f>
        <v>Условия</v>
      </c>
      <c r="B3" s="271" t="str">
        <f>'3,1'!B3</f>
        <v>Фиксированные спеццены цены с привязкой к сумме в одном счёте.</v>
      </c>
    </row>
    <row r="4" spans="1:12" x14ac:dyDescent="0.4">
      <c r="A4" s="270" t="str">
        <f>'3,1'!A4</f>
        <v>Дата начала</v>
      </c>
      <c r="B4" s="272">
        <f>'3,1'!B4</f>
        <v>44986</v>
      </c>
    </row>
    <row r="5" spans="1:12" x14ac:dyDescent="0.4">
      <c r="A5" s="271" t="str">
        <f>'3,1'!A5</f>
        <v>Дата завершения</v>
      </c>
      <c r="B5" s="273">
        <f>'3,1'!B5</f>
        <v>45016</v>
      </c>
    </row>
    <row r="6" spans="1:12" x14ac:dyDescent="0.4">
      <c r="A6" s="270" t="str">
        <f>'3,1'!A6</f>
        <v>Отделы</v>
      </c>
      <c r="B6" s="270" t="str">
        <f>'3,1'!B6</f>
        <v>Филиалы, МСК</v>
      </c>
    </row>
    <row r="7" spans="1:12" ht="14.25" x14ac:dyDescent="0.45">
      <c r="C7" s="127" t="s">
        <v>5883</v>
      </c>
    </row>
    <row r="8" spans="1:12" ht="47.25" x14ac:dyDescent="0.4">
      <c r="A8" s="543" t="str">
        <f>'3,1'!A8</f>
        <v>Артикул</v>
      </c>
      <c r="B8" s="650" t="str">
        <f>'3,1'!B8</f>
        <v>Наименование</v>
      </c>
      <c r="C8" s="651" t="str">
        <f>'3,1'!C8</f>
        <v>От 10 т.р. В асс.</v>
      </c>
      <c r="D8" s="651" t="str">
        <f>'3,1'!D8</f>
        <v>От 30 т.р. В асс.</v>
      </c>
      <c r="E8" s="651" t="str">
        <f>'3,1'!E8</f>
        <v>От 50т.р. В асс.</v>
      </c>
    </row>
    <row r="9" spans="1:12" ht="15.75" x14ac:dyDescent="0.4">
      <c r="A9" s="543"/>
      <c r="B9" s="650" t="str">
        <f>'3,1'!B9</f>
        <v>Аксессуары для культиваторов</v>
      </c>
      <c r="C9" s="651"/>
      <c r="D9" s="651"/>
      <c r="E9" s="651"/>
    </row>
    <row r="10" spans="1:12" ht="15.75" x14ac:dyDescent="0.4">
      <c r="A10" s="171" t="str">
        <f>'3,1'!A10</f>
        <v>БМ1С-25-450-30</v>
      </c>
      <c r="B10" s="172" t="str">
        <f>'3,1'!B10</f>
        <v xml:space="preserve">Навесное Грунтозацепы 30 мм диаметр 450 мм, 3 обода, высота зацепа 30 мм, сквозная втулка </v>
      </c>
      <c r="C10" s="173">
        <f>IF(ПРАЙС!$AF$2&lt;&gt;0,'3,1'!C10*(1+ПРАЙС!$AF$2),'3,1'!C10)</f>
        <v>2791</v>
      </c>
      <c r="D10" s="246">
        <f>IF(ПРАЙС!$AF$2&lt;&gt;0,'3,1'!D10*(1+ПРАЙС!$AF$2),'3,1'!D10)</f>
        <v>2651</v>
      </c>
      <c r="E10" s="246">
        <f>IF(ПРАЙС!$AF$2&lt;&gt;0,'3,1'!E10*(1+ПРАЙС!$AF$2),'3,1'!E10)</f>
        <v>2519</v>
      </c>
    </row>
    <row r="11" spans="1:12" ht="15.75" x14ac:dyDescent="0.4">
      <c r="A11" s="171" t="str">
        <f>'3,1'!A11</f>
        <v>БМ1С-25-460-30</v>
      </c>
      <c r="B11" s="172" t="str">
        <f>'3,1'!B11</f>
        <v>БМ1С-25-460-30 Грунтозацепы пара 30 мм диам 460 мм, шир 190 мм,3 обода, выс 30 мм УСИЛЕН СОЮЗ</v>
      </c>
      <c r="C11" s="173">
        <f>IF(ПРАЙС!$AF$2&lt;&gt;0,'3,1'!C11*(1+ПРАЙС!$AF$2),'3,1'!C11)</f>
        <v>4663</v>
      </c>
      <c r="D11" s="246">
        <f>IF(ПРАЙС!$AF$2&lt;&gt;0,'3,1'!D11*(1+ПРАЙС!$AF$2),'3,1'!D11)</f>
        <v>4430</v>
      </c>
      <c r="E11" s="246">
        <f>IF(ПРАЙС!$AF$2&lt;&gt;0,'3,1'!E11*(1+ПРАЙС!$AF$2),'3,1'!E11)</f>
        <v>4208</v>
      </c>
    </row>
    <row r="12" spans="1:12" ht="15.75" x14ac:dyDescent="0.4">
      <c r="A12" s="171" t="str">
        <f>'3,1'!A12</f>
        <v>БМ1С-26-340-90</v>
      </c>
      <c r="B12" s="172" t="str">
        <f>'3,1'!B12</f>
        <v>БМ1С-26-340-90 Грунтозацепы пара 30 мм диам 340 мм, шир 90 мм, 2 обода, высота 30 мм СОЮЗ</v>
      </c>
      <c r="C12" s="173">
        <f>IF(ПРАЙС!$AF$2&lt;&gt;0,'3,1'!C12*(1+ПРАЙС!$AF$2),'3,1'!C12)</f>
        <v>2315</v>
      </c>
      <c r="D12" s="246">
        <f>IF(ПРАЙС!$AF$2&lt;&gt;0,'3,1'!D12*(1+ПРАЙС!$AF$2),'3,1'!D12)</f>
        <v>2200</v>
      </c>
      <c r="E12" s="246">
        <f>IF(ПРАЙС!$AF$2&lt;&gt;0,'3,1'!E12*(1+ПРАЙС!$AF$2),'3,1'!E12)</f>
        <v>2090</v>
      </c>
    </row>
    <row r="13" spans="1:12" ht="15.75" x14ac:dyDescent="0.4">
      <c r="A13" s="171" t="str">
        <f>'3,1'!A13</f>
        <v>БМ1С-26-380-200</v>
      </c>
      <c r="B13" s="172" t="str">
        <f>'3,1'!B13</f>
        <v>БМ1С-26-380-200 Грунтозацепы пара 30 мм диам 380 мм, шир 200 мм, 2 обода, выс зацеп 30 мм СОЮЗ</v>
      </c>
      <c r="C13" s="173">
        <f>IF(ПРАЙС!$AF$2&lt;&gt;0,'3,1'!C13*(1+ПРАЙС!$AF$2),'3,1'!C13)</f>
        <v>3203</v>
      </c>
      <c r="D13" s="246">
        <f>IF(ПРАЙС!$AF$2&lt;&gt;0,'3,1'!D13*(1+ПРАЙС!$AF$2),'3,1'!D13)</f>
        <v>3043</v>
      </c>
      <c r="E13" s="246">
        <f>IF(ПРАЙС!$AF$2&lt;&gt;0,'3,1'!E13*(1+ПРАЙС!$AF$2),'3,1'!E13)</f>
        <v>2891</v>
      </c>
      <c r="G13" s="254"/>
      <c r="H13" s="254"/>
      <c r="I13" s="83"/>
      <c r="J13" s="83"/>
      <c r="K13" s="83"/>
      <c r="L13" s="83"/>
    </row>
    <row r="14" spans="1:12" ht="15.75" x14ac:dyDescent="0.4">
      <c r="A14" s="171" t="str">
        <f>'3,1'!A14</f>
        <v>БМ1С-26-430-160</v>
      </c>
      <c r="B14" s="172" t="str">
        <f>'3,1'!B14</f>
        <v>БМ1С-26-430-160 Грунтозацепы пара 30 мм диам 430 мм, шир 160 мм, 3 обода, высота 30 мм СОЮЗ</v>
      </c>
      <c r="C14" s="173">
        <f>IF(ПРАЙС!$AF$2&lt;&gt;0,'3,1'!C14*(1+ПРАЙС!$AF$2),'3,1'!C14)</f>
        <v>3386</v>
      </c>
      <c r="D14" s="246">
        <f>IF(ПРАЙС!$AF$2&lt;&gt;0,'3,1'!D14*(1+ПРАЙС!$AF$2),'3,1'!D14)</f>
        <v>3217</v>
      </c>
      <c r="E14" s="246">
        <f>IF(ПРАЙС!$AF$2&lt;&gt;0,'3,1'!E14*(1+ПРАЙС!$AF$2),'3,1'!E14)</f>
        <v>3057</v>
      </c>
      <c r="G14" s="254"/>
      <c r="H14" s="254"/>
      <c r="I14" s="83"/>
      <c r="J14" s="83"/>
      <c r="K14" s="83"/>
      <c r="L14" s="83"/>
    </row>
    <row r="15" spans="1:12" ht="15.75" x14ac:dyDescent="0.4">
      <c r="A15" s="171" t="str">
        <f>'3,1'!A15</f>
        <v>БМ1С-26-430-200</v>
      </c>
      <c r="B15" s="172" t="str">
        <f>'3,1'!B15</f>
        <v>БМ1С-26-430-200 Грунтозацепы пара 30 мм диам 430 мм, шир 200 мм, 2 обода, выс зацепа 30 мм СОЮЗ</v>
      </c>
      <c r="C15" s="173">
        <f>IF(ПРАЙС!$AF$2&lt;&gt;0,'3,1'!C15*(1+ПРАЙС!$AF$2),'3,1'!C15)</f>
        <v>3528</v>
      </c>
      <c r="D15" s="246">
        <f>IF(ПРАЙС!$AF$2&lt;&gt;0,'3,1'!D15*(1+ПРАЙС!$AF$2),'3,1'!D15)</f>
        <v>3352</v>
      </c>
      <c r="E15" s="246">
        <f>IF(ПРАЙС!$AF$2&lt;&gt;0,'3,1'!E15*(1+ПРАЙС!$AF$2),'3,1'!E15)</f>
        <v>3184</v>
      </c>
      <c r="G15" s="254"/>
      <c r="H15" s="254"/>
      <c r="I15" s="83"/>
      <c r="J15" s="83"/>
      <c r="K15" s="83"/>
      <c r="L15" s="83"/>
    </row>
    <row r="16" spans="1:12" ht="15.75" x14ac:dyDescent="0.4">
      <c r="A16" s="171" t="str">
        <f>'3,1'!A16</f>
        <v>БМ1С-26-500-130</v>
      </c>
      <c r="B16" s="172" t="str">
        <f>'3,1'!B16</f>
        <v>БМ1С-26-500-130 Грунтозацепы пара 30 мм диам 500 мм, шир 130 мм, 2 обода, выс зацепа 30 мм СОЮЗ</v>
      </c>
      <c r="C16" s="173">
        <f>IF(ПРАЙС!$AF$2&lt;&gt;0,'3,1'!C16*(1+ПРАЙС!$AF$2),'3,1'!C16)</f>
        <v>3528</v>
      </c>
      <c r="D16" s="246">
        <f>IF(ПРАЙС!$AF$2&lt;&gt;0,'3,1'!D16*(1+ПРАЙС!$AF$2),'3,1'!D16)</f>
        <v>3352</v>
      </c>
      <c r="E16" s="246">
        <f>IF(ПРАЙС!$AF$2&lt;&gt;0,'3,1'!E16*(1+ПРАЙС!$AF$2),'3,1'!E16)</f>
        <v>3184</v>
      </c>
      <c r="G16" s="254"/>
      <c r="H16" s="254"/>
      <c r="I16" s="83"/>
      <c r="J16" s="83"/>
      <c r="K16" s="83"/>
      <c r="L16" s="83"/>
    </row>
    <row r="17" spans="1:12" ht="15.75" x14ac:dyDescent="0.4">
      <c r="A17" s="171" t="str">
        <f>'3,1'!A17</f>
        <v>БМ1С-26-500-200</v>
      </c>
      <c r="B17" s="172" t="str">
        <f>'3,1'!B17</f>
        <v>БМ1С-26-500-200 Грунтозацепы пара 30 мм диам 500 мм, шир 200 мм, 3 обода, высота 30 мм СОЮЗ</v>
      </c>
      <c r="C17" s="173">
        <f>IF(ПРАЙС!$AF$2&lt;&gt;0,'3,1'!C17*(1+ПРАЙС!$AF$2),'3,1'!C17)</f>
        <v>3765</v>
      </c>
      <c r="D17" s="246">
        <f>IF(ПРАЙС!$AF$2&lt;&gt;0,'3,1'!D17*(1+ПРАЙС!$AF$2),'3,1'!D17)</f>
        <v>3576</v>
      </c>
      <c r="E17" s="246">
        <f>IF(ПРАЙС!$AF$2&lt;&gt;0,'3,1'!E17*(1+ПРАЙС!$AF$2),'3,1'!E17)</f>
        <v>3398</v>
      </c>
      <c r="G17" s="254"/>
      <c r="H17" s="254"/>
      <c r="I17" s="83"/>
      <c r="J17" s="83"/>
      <c r="K17" s="83"/>
      <c r="L17" s="83"/>
    </row>
    <row r="18" spans="1:12" ht="15.75" x14ac:dyDescent="0.4">
      <c r="A18" s="171" t="str">
        <f>'3,1'!A18</f>
        <v>БМ1С-26-540-90</v>
      </c>
      <c r="B18" s="172" t="str">
        <f>'3,1'!B18</f>
        <v>БМ1С-26-540-90 Грунтозацепы пара 30 мм диам 540 мм, шир 90 мм, 2 обода, выс зацепа 30 мм СОЮЗ</v>
      </c>
      <c r="C18" s="173">
        <f>IF(ПРАЙС!$AF$2&lt;&gt;0,'3,1'!C18*(1+ПРАЙС!$AF$2),'3,1'!C18)</f>
        <v>3019</v>
      </c>
      <c r="D18" s="246">
        <f>IF(ПРАЙС!$AF$2&lt;&gt;0,'3,1'!D18*(1+ПРАЙС!$AF$2),'3,1'!D18)</f>
        <v>2869</v>
      </c>
      <c r="E18" s="246">
        <f>IF(ПРАЙС!$AF$2&lt;&gt;0,'3,1'!E18*(1+ПРАЙС!$AF$2),'3,1'!E18)</f>
        <v>2725</v>
      </c>
      <c r="G18" s="254"/>
      <c r="H18" s="254"/>
      <c r="I18" s="83"/>
      <c r="J18" s="83"/>
      <c r="K18" s="83"/>
      <c r="L18" s="83"/>
    </row>
    <row r="19" spans="1:12" ht="15.75" x14ac:dyDescent="0.4">
      <c r="A19" s="171" t="str">
        <f>'3,1'!A19</f>
        <v>БМ1С-26-600-130</v>
      </c>
      <c r="B19" s="172" t="str">
        <f>'3,1'!B19</f>
        <v>БМ1С-26-600-130 Грунтозацепы пара 30 мм диам 600 мм, шир 130 мм, 2 обода, выс зацепа 30 мм СОЮЗ</v>
      </c>
      <c r="C19" s="173">
        <f>IF(ПРАЙС!$AF$2&lt;&gt;0,'3,1'!C19*(1+ПРАЙС!$AF$2),'3,1'!C19)</f>
        <v>4058</v>
      </c>
      <c r="D19" s="246">
        <f>IF(ПРАЙС!$AF$2&lt;&gt;0,'3,1'!D19*(1+ПРАЙС!$AF$2),'3,1'!D19)</f>
        <v>3856</v>
      </c>
      <c r="E19" s="246">
        <f>IF(ПРАЙС!$AF$2&lt;&gt;0,'3,1'!E19*(1+ПРАЙС!$AF$2),'3,1'!E19)</f>
        <v>3662</v>
      </c>
      <c r="G19" s="254"/>
      <c r="H19" s="254"/>
      <c r="I19" s="83"/>
      <c r="J19" s="83"/>
      <c r="K19" s="83"/>
      <c r="L19" s="83"/>
    </row>
    <row r="20" spans="1:12" ht="15.75" x14ac:dyDescent="0.4">
      <c r="A20" s="171" t="str">
        <f>'3,1'!A20</f>
        <v>GKE-26-450</v>
      </c>
      <c r="B20" s="172" t="str">
        <f>'3,1'!B20</f>
        <v xml:space="preserve">Навесное Грунтозацепы S24 диаметр 450 мм, 3 обода, высота зацепа 30 мм, сквозная втулка </v>
      </c>
      <c r="C20" s="173">
        <f>IF(ПРАЙС!$AF$2&lt;&gt;0,'3,1'!C20*(1+ПРАЙС!$AF$2),'3,1'!C20)</f>
        <v>2943</v>
      </c>
      <c r="D20" s="246">
        <f>IF(ПРАЙС!$AF$2&lt;&gt;0,'3,1'!D20*(1+ПРАЙС!$AF$2),'3,1'!D20)</f>
        <v>2796</v>
      </c>
      <c r="E20" s="246">
        <f>IF(ПРАЙС!$AF$2&lt;&gt;0,'3,1'!E20*(1+ПРАЙС!$AF$2),'3,1'!E20)</f>
        <v>2657</v>
      </c>
      <c r="G20" s="254"/>
      <c r="H20" s="254"/>
      <c r="I20" s="83"/>
      <c r="J20" s="83"/>
      <c r="K20" s="83"/>
      <c r="L20" s="83"/>
    </row>
    <row r="21" spans="1:12" ht="15.75" x14ac:dyDescent="0.4">
      <c r="A21" s="171" t="str">
        <f>'3,1'!A21</f>
        <v>GKE-24-320</v>
      </c>
      <c r="B21" s="172" t="str">
        <f>'3,1'!B21</f>
        <v>GKE-24-320 Грунтозацепы пара S23 (шестигран) диаметр 320 мм, ширина 90 мм Sturm!</v>
      </c>
      <c r="C21" s="173">
        <f>IF(ПРАЙС!$AF$2&lt;&gt;0,'3,1'!C21*(1+ПРАЙС!$AF$2),'3,1'!C21)</f>
        <v>2142</v>
      </c>
      <c r="D21" s="246">
        <f>IF(ПРАЙС!$AF$2&lt;&gt;0,'3,1'!D21*(1+ПРАЙС!$AF$2),'3,1'!D21)</f>
        <v>2035</v>
      </c>
      <c r="E21" s="246">
        <f>IF(ПРАЙС!$AF$2&lt;&gt;0,'3,1'!E21*(1+ПРАЙС!$AF$2),'3,1'!E21)</f>
        <v>1933</v>
      </c>
      <c r="G21" s="254"/>
      <c r="H21" s="254"/>
      <c r="I21" s="83"/>
      <c r="J21" s="83"/>
      <c r="K21" s="83"/>
      <c r="L21" s="83"/>
    </row>
    <row r="22" spans="1:12" ht="15.75" x14ac:dyDescent="0.4">
      <c r="A22" s="171" t="str">
        <f>'3,1'!A22</f>
        <v>GKE-24-340</v>
      </c>
      <c r="B22" s="172" t="str">
        <f>'3,1'!B22</f>
        <v>GKE-24-340 Грунтозацепы пара S23 (шестигран) диаметр 340 мм, ширина 90 мм Sturm!</v>
      </c>
      <c r="C22" s="173">
        <f>IF(ПРАЙС!$AF$2&lt;&gt;0,'3,1'!C22*(1+ПРАЙС!$AF$2),'3,1'!C22)</f>
        <v>2402</v>
      </c>
      <c r="D22" s="246">
        <f>IF(ПРАЙС!$AF$2&lt;&gt;0,'3,1'!D22*(1+ПРАЙС!$AF$2),'3,1'!D22)</f>
        <v>2283</v>
      </c>
      <c r="E22" s="246">
        <f>IF(ПРАЙС!$AF$2&lt;&gt;0,'3,1'!E22*(1+ПРАЙС!$AF$2),'3,1'!E22)</f>
        <v>2168</v>
      </c>
      <c r="G22" s="254"/>
      <c r="H22" s="254"/>
      <c r="I22" s="83"/>
      <c r="J22" s="83"/>
      <c r="K22" s="83"/>
      <c r="L22" s="83"/>
    </row>
    <row r="23" spans="1:12" ht="15.75" x14ac:dyDescent="0.4">
      <c r="A23" s="171" t="str">
        <f>'3,1'!A23</f>
        <v>GKE-24-390</v>
      </c>
      <c r="B23" s="172" t="str">
        <f>'3,1'!B23</f>
        <v>GKE-24-390 Грунтозацепы пара S23 (шестигран) диаметр 390 мм, ширина 180 мм Sturm!</v>
      </c>
      <c r="C23" s="173">
        <f>IF(ПРАЙС!$AF$2&lt;&gt;0,'3,1'!C23*(1+ПРАЙС!$AF$2),'3,1'!C23)</f>
        <v>3364</v>
      </c>
      <c r="D23" s="246">
        <f>IF(ПРАЙС!$AF$2&lt;&gt;0,'3,1'!D23*(1+ПРАЙС!$AF$2),'3,1'!D23)</f>
        <v>3196</v>
      </c>
      <c r="E23" s="246">
        <f>IF(ПРАЙС!$AF$2&lt;&gt;0,'3,1'!E23*(1+ПРАЙС!$AF$2),'3,1'!E23)</f>
        <v>3037</v>
      </c>
      <c r="G23" s="254"/>
      <c r="H23" s="254"/>
      <c r="I23" s="83"/>
      <c r="J23" s="83"/>
      <c r="K23" s="83"/>
      <c r="L23" s="83"/>
    </row>
    <row r="24" spans="1:12" ht="15.75" x14ac:dyDescent="0.4">
      <c r="A24" s="171" t="str">
        <f>'3,1'!A24</f>
        <v>GKE-24-405</v>
      </c>
      <c r="B24" s="172" t="str">
        <f>'3,1'!B24</f>
        <v>GKE-24-405 Грунтозацепы пара S23 (шестигран) диаметр 405 мм, ширина 200 мм Sturm!</v>
      </c>
      <c r="C24" s="173">
        <f>IF(ПРАЙС!$AF$2&lt;&gt;0,'3,1'!C24*(1+ПРАЙС!$AF$2),'3,1'!C24)</f>
        <v>3094</v>
      </c>
      <c r="D24" s="246">
        <f>IF(ПРАЙС!$AF$2&lt;&gt;0,'3,1'!D24*(1+ПРАЙС!$AF$2),'3,1'!D24)</f>
        <v>2940</v>
      </c>
      <c r="E24" s="246">
        <f>IF(ПРАЙС!$AF$2&lt;&gt;0,'3,1'!E24*(1+ПРАЙС!$AF$2),'3,1'!E24)</f>
        <v>2793</v>
      </c>
      <c r="G24" s="254"/>
      <c r="H24" s="254"/>
      <c r="I24" s="83"/>
      <c r="J24" s="83"/>
      <c r="K24" s="83"/>
      <c r="L24" s="83"/>
    </row>
    <row r="25" spans="1:12" ht="15.75" x14ac:dyDescent="0.4">
      <c r="A25" s="171" t="str">
        <f>'3,1'!A25</f>
        <v>GKE-24-430-130</v>
      </c>
      <c r="B25" s="172" t="str">
        <f>'3,1'!B25</f>
        <v>GKE-24-430-130 Грунтозацепы пара S23 (шестигран) диаметр 430 мм, ширина 130 мм Sturm!</v>
      </c>
      <c r="C25" s="173">
        <f>IF(ПРАЙС!$AF$2&lt;&gt;0,'3,1'!C25*(1+ПРАЙС!$AF$2),'3,1'!C25)</f>
        <v>3354</v>
      </c>
      <c r="D25" s="246">
        <f>IF(ПРАЙС!$AF$2&lt;&gt;0,'3,1'!D25*(1+ПРАЙС!$AF$2),'3,1'!D25)</f>
        <v>3187</v>
      </c>
      <c r="E25" s="246">
        <f>IF(ПРАЙС!$AF$2&lt;&gt;0,'3,1'!E25*(1+ПРАЙС!$AF$2),'3,1'!E25)</f>
        <v>3027</v>
      </c>
      <c r="G25" s="254"/>
      <c r="H25" s="254"/>
      <c r="I25" s="83"/>
      <c r="J25" s="83"/>
      <c r="K25" s="83"/>
      <c r="L25" s="83"/>
    </row>
    <row r="26" spans="1:12" ht="15.75" x14ac:dyDescent="0.4">
      <c r="A26" s="171" t="str">
        <f>'3,1'!A26</f>
        <v>GKE-24-430-160</v>
      </c>
      <c r="B26" s="172" t="str">
        <f>'3,1'!B26</f>
        <v>GKE-24-430-160 Грунтозацепы пара S23 (шестигран) диаметр 430 мм, ширина 160 мм Sturm!</v>
      </c>
      <c r="C26" s="173">
        <f>IF(ПРАЙС!$AF$2&lt;&gt;0,'3,1'!C26*(1+ПРАЙС!$AF$2),'3,1'!C26)</f>
        <v>3528</v>
      </c>
      <c r="D26" s="246">
        <f>IF(ПРАЙС!$AF$2&lt;&gt;0,'3,1'!D26*(1+ПРАЙС!$AF$2),'3,1'!D26)</f>
        <v>3352</v>
      </c>
      <c r="E26" s="246">
        <f>IF(ПРАЙС!$AF$2&lt;&gt;0,'3,1'!E26*(1+ПРАЙС!$AF$2),'3,1'!E26)</f>
        <v>3184</v>
      </c>
      <c r="G26" s="254"/>
      <c r="H26" s="254"/>
      <c r="I26" s="83"/>
      <c r="J26" s="83"/>
      <c r="K26" s="83"/>
      <c r="L26" s="83"/>
    </row>
    <row r="27" spans="1:12" ht="15.75" x14ac:dyDescent="0.4">
      <c r="A27" s="171" t="str">
        <f>'3,1'!A27</f>
        <v>GKE-24-540</v>
      </c>
      <c r="B27" s="172" t="str">
        <f>'3,1'!B27</f>
        <v>GKE-24-540 Грунтозацепы пара S23 (шестигран) диаметр 540 мм, ширина 90 мм Sturm!</v>
      </c>
      <c r="C27" s="173">
        <f>IF(ПРАЙС!$AF$2&lt;&gt;0,'3,1'!C27*(1+ПРАЙС!$AF$2),'3,1'!C27)</f>
        <v>3019</v>
      </c>
      <c r="D27" s="246">
        <f>IF(ПРАЙС!$AF$2&lt;&gt;0,'3,1'!D27*(1+ПРАЙС!$AF$2),'3,1'!D27)</f>
        <v>2869</v>
      </c>
      <c r="E27" s="246">
        <f>IF(ПРАЙС!$AF$2&lt;&gt;0,'3,1'!E27*(1+ПРАЙС!$AF$2),'3,1'!E27)</f>
        <v>2725</v>
      </c>
      <c r="G27" s="254"/>
      <c r="H27" s="254"/>
      <c r="I27" s="83"/>
      <c r="J27" s="83"/>
      <c r="K27" s="83"/>
      <c r="L27" s="83"/>
    </row>
    <row r="28" spans="1:12" ht="15.75" x14ac:dyDescent="0.4">
      <c r="A28" s="171" t="str">
        <f>'3,1'!A28</f>
        <v>GKE-24-600</v>
      </c>
      <c r="B28" s="172" t="str">
        <f>'3,1'!B28</f>
        <v>GKE-24-600 Грунтозацепы пара S23 (шестигран) диаметр 600 мм, ширина 130 мм Sturm!</v>
      </c>
      <c r="C28" s="173">
        <f>IF(ПРАЙС!$AF$2&lt;&gt;0,'3,1'!C28*(1+ПРАЙС!$AF$2),'3,1'!C28)</f>
        <v>3939</v>
      </c>
      <c r="D28" s="246">
        <f>IF(ПРАЙС!$AF$2&lt;&gt;0,'3,1'!D28*(1+ПРАЙС!$AF$2),'3,1'!D28)</f>
        <v>3741</v>
      </c>
      <c r="E28" s="246">
        <f>IF(ПРАЙС!$AF$2&lt;&gt;0,'3,1'!E28*(1+ПРАЙС!$AF$2),'3,1'!E28)</f>
        <v>3554</v>
      </c>
      <c r="G28" s="254"/>
      <c r="H28" s="254"/>
      <c r="I28" s="83"/>
      <c r="J28" s="83"/>
      <c r="K28" s="83"/>
      <c r="L28" s="83"/>
    </row>
    <row r="29" spans="1:12" ht="15.75" x14ac:dyDescent="0.4">
      <c r="A29" s="171" t="str">
        <f>'3,1'!A29</f>
        <v>GKE-27-420</v>
      </c>
      <c r="B29" s="172" t="str">
        <f>'3,1'!B29</f>
        <v>Навесное Окучник 1-рядный, 420 мм стойка</v>
      </c>
      <c r="C29" s="173">
        <f>IF(ПРАЙС!$AF$2&lt;&gt;0,'3,1'!C29*(1+ПРАЙС!$AF$2),'3,1'!C29)</f>
        <v>1049</v>
      </c>
      <c r="D29" s="246">
        <f>IF(ПРАЙС!$AF$2&lt;&gt;0,'3,1'!D29*(1+ПРАЙС!$AF$2),'3,1'!D29)</f>
        <v>996</v>
      </c>
      <c r="E29" s="246">
        <f>IF(ПРАЙС!$AF$2&lt;&gt;0,'3,1'!E29*(1+ПРАЙС!$AF$2),'3,1'!E29)</f>
        <v>947</v>
      </c>
      <c r="G29" s="254"/>
      <c r="H29" s="254"/>
      <c r="I29" s="83"/>
      <c r="J29" s="83"/>
      <c r="K29" s="83"/>
      <c r="L29" s="83"/>
    </row>
    <row r="30" spans="1:12" ht="15.75" x14ac:dyDescent="0.4">
      <c r="A30" s="171" t="str">
        <f>'3,1'!A30</f>
        <v>GKE-28-2-800</v>
      </c>
      <c r="B30" s="172" t="str">
        <f>'3,1'!B30</f>
        <v>Навесное Окучник 2-рядный без сцепки (стойка 8 мм, ширина траверсы 800 мм, лемех) высота стойки 420 мм</v>
      </c>
      <c r="C30" s="173">
        <f>IF(ПРАЙС!$AF$2&lt;&gt;0,'3,1'!C30*(1+ПРАЙС!$AF$2),'3,1'!C30)</f>
        <v>3213</v>
      </c>
      <c r="D30" s="246">
        <f>IF(ПРАЙС!$AF$2&lt;&gt;0,'3,1'!D30*(1+ПРАЙС!$AF$2),'3,1'!D30)</f>
        <v>3052</v>
      </c>
      <c r="E30" s="246">
        <f>IF(ПРАЙС!$AF$2&lt;&gt;0,'3,1'!E30*(1+ПРАЙС!$AF$2),'3,1'!E30)</f>
        <v>2900</v>
      </c>
      <c r="G30" s="254"/>
      <c r="H30" s="254"/>
      <c r="I30" s="83"/>
      <c r="J30" s="83"/>
      <c r="K30" s="83"/>
      <c r="L30" s="83"/>
    </row>
    <row r="31" spans="1:12" ht="15.75" x14ac:dyDescent="0.4">
      <c r="A31" s="171" t="str">
        <f>'3,1'!A31</f>
        <v>GKE-29</v>
      </c>
      <c r="B31" s="172" t="str">
        <f>'3,1'!B31</f>
        <v xml:space="preserve">Навесное Окучник регулируемый </v>
      </c>
      <c r="C31" s="173">
        <f>IF(ПРАЙС!$AF$2&lt;&gt;0,'3,1'!C31*(1+ПРАЙС!$AF$2),'3,1'!C31)</f>
        <v>1883</v>
      </c>
      <c r="D31" s="246">
        <f>IF(ПРАЙС!$AF$2&lt;&gt;0,'3,1'!D31*(1+ПРАЙС!$AF$2),'3,1'!D31)</f>
        <v>1788</v>
      </c>
      <c r="E31" s="246">
        <f>IF(ПРАЙС!$AF$2&lt;&gt;0,'3,1'!E31*(1+ПРАЙС!$AF$2),'3,1'!E31)</f>
        <v>1699</v>
      </c>
      <c r="G31" s="254"/>
      <c r="H31" s="254"/>
      <c r="I31" s="83"/>
      <c r="J31" s="83"/>
      <c r="K31" s="83"/>
      <c r="L31" s="83"/>
    </row>
    <row r="32" spans="1:12" ht="15.75" x14ac:dyDescent="0.4">
      <c r="A32" s="171" t="str">
        <f>'3,1'!A32</f>
        <v>GKE-06</v>
      </c>
      <c r="B32" s="172" t="str">
        <f>'3,1'!B32</f>
        <v>GKE-06 Окучник двухрядный для мотоблока Sturm!</v>
      </c>
      <c r="C32" s="173">
        <f>IF(ПРАЙС!$AF$2&lt;&gt;0,'3,1'!C32*(1+ПРАЙС!$AF$2),'3,1'!C32)</f>
        <v>3192</v>
      </c>
      <c r="D32" s="246">
        <f>IF(ПРАЙС!$AF$2&lt;&gt;0,'3,1'!D32*(1+ПРАЙС!$AF$2),'3,1'!D32)</f>
        <v>3032</v>
      </c>
      <c r="E32" s="246">
        <f>IF(ПРАЙС!$AF$2&lt;&gt;0,'3,1'!E32*(1+ПРАЙС!$AF$2),'3,1'!E32)</f>
        <v>2881</v>
      </c>
      <c r="G32" s="254"/>
      <c r="H32" s="254"/>
      <c r="I32" s="83"/>
      <c r="J32" s="83"/>
      <c r="K32" s="83"/>
      <c r="L32" s="83"/>
    </row>
    <row r="33" spans="1:12" ht="15.75" x14ac:dyDescent="0.4">
      <c r="A33" s="171" t="str">
        <f>'3,1'!A33</f>
        <v>GKE-07</v>
      </c>
      <c r="B33" s="172" t="str">
        <f>'3,1'!B33</f>
        <v>GKE-07 Окучник дисковый большой Sturm!</v>
      </c>
      <c r="C33" s="173">
        <f>IF(ПРАЙС!$AF$2&lt;&gt;0,'3,1'!C33*(1+ПРАЙС!$AF$2),'3,1'!C33)</f>
        <v>2327</v>
      </c>
      <c r="D33" s="246">
        <f>IF(ПРАЙС!$AF$2&lt;&gt;0,'3,1'!D33*(1+ПРАЙС!$AF$2),'3,1'!D33)</f>
        <v>2210</v>
      </c>
      <c r="E33" s="246">
        <f>IF(ПРАЙС!$AF$2&lt;&gt;0,'3,1'!E33*(1+ПРАЙС!$AF$2),'3,1'!E33)</f>
        <v>2100</v>
      </c>
      <c r="G33" s="254"/>
      <c r="H33" s="254"/>
      <c r="I33" s="83"/>
      <c r="J33" s="83"/>
      <c r="K33" s="83"/>
      <c r="L33" s="83"/>
    </row>
    <row r="34" spans="1:12" ht="15.75" x14ac:dyDescent="0.4">
      <c r="A34" s="171" t="str">
        <f>'3,1'!A34</f>
        <v>GKE-08</v>
      </c>
      <c r="B34" s="172" t="str">
        <f>'3,1'!B34</f>
        <v>GKE-08 Окучник дисковый малый Sturm!</v>
      </c>
      <c r="C34" s="173">
        <f>IF(ПРАЙС!$AF$2&lt;&gt;0,'3,1'!C34*(1+ПРАЙС!$AF$2),'3,1'!C34)</f>
        <v>1970</v>
      </c>
      <c r="D34" s="246">
        <f>IF(ПРАЙС!$AF$2&lt;&gt;0,'3,1'!D34*(1+ПРАЙС!$AF$2),'3,1'!D34)</f>
        <v>1871</v>
      </c>
      <c r="E34" s="246">
        <f>IF(ПРАЙС!$AF$2&lt;&gt;0,'3,1'!E34*(1+ПРАЙС!$AF$2),'3,1'!E34)</f>
        <v>1778</v>
      </c>
      <c r="G34" s="254"/>
      <c r="H34" s="254"/>
      <c r="I34" s="254"/>
    </row>
    <row r="35" spans="1:12" ht="15.75" x14ac:dyDescent="0.4">
      <c r="A35" s="171" t="str">
        <f>'3,1'!A35</f>
        <v>GKE-09</v>
      </c>
      <c r="B35" s="172" t="str">
        <f>'3,1'!B35</f>
        <v>GKE-09 Окучник однорядный для мотоблока Sturm!</v>
      </c>
      <c r="C35" s="173">
        <f>IF(ПРАЙС!$AF$2&lt;&gt;0,'3,1'!C35*(1+ПРАЙС!$AF$2),'3,1'!C35)</f>
        <v>1256</v>
      </c>
      <c r="D35" s="246">
        <f>IF(ПРАЙС!$AF$2&lt;&gt;0,'3,1'!D35*(1+ПРАЙС!$AF$2),'3,1'!D35)</f>
        <v>1193</v>
      </c>
      <c r="E35" s="246">
        <f>IF(ПРАЙС!$AF$2&lt;&gt;0,'3,1'!E35*(1+ПРАЙС!$AF$2),'3,1'!E35)</f>
        <v>1133</v>
      </c>
      <c r="G35" s="254"/>
      <c r="H35" s="254"/>
      <c r="I35" s="254"/>
    </row>
    <row r="36" spans="1:12" ht="15.75" x14ac:dyDescent="0.4">
      <c r="A36" s="171" t="str">
        <f>'3,1'!A36</f>
        <v>GKE-02</v>
      </c>
      <c r="B36" s="172" t="str">
        <f>'3,1'!B36</f>
        <v>GKE-02 Культиватор-плоскорез 2х ножевой междуряд. Sturm!</v>
      </c>
      <c r="C36" s="173">
        <f>IF(ПРАЙС!$AF$2&lt;&gt;0,'3,1'!C36*(1+ПРАЙС!$AF$2),'3,1'!C36)</f>
        <v>2846</v>
      </c>
      <c r="D36" s="246">
        <f>IF(ПРАЙС!$AF$2&lt;&gt;0,'3,1'!D36*(1+ПРАЙС!$AF$2),'3,1'!D36)</f>
        <v>2704</v>
      </c>
      <c r="E36" s="246">
        <f>IF(ПРАЙС!$AF$2&lt;&gt;0,'3,1'!E36*(1+ПРАЙС!$AF$2),'3,1'!E36)</f>
        <v>2568</v>
      </c>
      <c r="G36" s="254"/>
      <c r="H36" s="254"/>
      <c r="I36" s="254"/>
    </row>
    <row r="37" spans="1:12" ht="15.75" x14ac:dyDescent="0.4">
      <c r="A37" s="171" t="str">
        <f>'3,1'!A37</f>
        <v>GKE-03</v>
      </c>
      <c r="B37" s="172" t="str">
        <f>'3,1'!B37</f>
        <v>GKE-03 Культиватор-плоскорез Sturm!</v>
      </c>
      <c r="C37" s="173">
        <f>IF(ПРАЙС!$AF$2&lt;&gt;0,'3,1'!C37*(1+ПРАЙС!$AF$2),'3,1'!C37)</f>
        <v>790</v>
      </c>
      <c r="D37" s="246">
        <f>IF(ПРАЙС!$AF$2&lt;&gt;0,'3,1'!D37*(1+ПРАЙС!$AF$2),'3,1'!D37)</f>
        <v>751</v>
      </c>
      <c r="E37" s="246">
        <f>IF(ПРАЙС!$AF$2&lt;&gt;0,'3,1'!E37*(1+ПРАЙС!$AF$2),'3,1'!E37)</f>
        <v>713</v>
      </c>
    </row>
    <row r="38" spans="1:12" ht="15.75" x14ac:dyDescent="0.4">
      <c r="A38" s="171" t="str">
        <f>'3,1'!A38</f>
        <v>GKE-04</v>
      </c>
      <c r="B38" s="172" t="str">
        <f>'3,1'!B38</f>
        <v>GKE-04 Культиватор-плоскорез 4х ножевой междуряд. Sturm!</v>
      </c>
      <c r="C38" s="173">
        <f>IF(ПРАЙС!$AF$2&lt;&gt;0,'3,1'!C38*(1+ПРАЙС!$AF$2),'3,1'!C38)</f>
        <v>4836</v>
      </c>
      <c r="D38" s="246">
        <f>IF(ПРАЙС!$AF$2&lt;&gt;0,'3,1'!D38*(1+ПРАЙС!$AF$2),'3,1'!D38)</f>
        <v>4595</v>
      </c>
      <c r="E38" s="246">
        <f>IF(ПРАЙС!$AF$2&lt;&gt;0,'3,1'!E38*(1+ПРАЙС!$AF$2),'3,1'!E38)</f>
        <v>4365</v>
      </c>
    </row>
    <row r="39" spans="1:12" ht="15.75" x14ac:dyDescent="0.4">
      <c r="A39" s="171" t="str">
        <f>'3,1'!A39</f>
        <v>GKE-05</v>
      </c>
      <c r="B39" s="172" t="str">
        <f>'3,1'!B39</f>
        <v>GKE-05 Ограничитель глубины вспашки Sturm!</v>
      </c>
      <c r="C39" s="173">
        <f>IF(ПРАЙС!$AF$2&lt;&gt;0,'3,1'!C39*(1+ПРАЙС!$AF$2),'3,1'!C39)</f>
        <v>616</v>
      </c>
      <c r="D39" s="246">
        <f>IF(ПРАЙС!$AF$2&lt;&gt;0,'3,1'!D39*(1+ПРАЙС!$AF$2),'3,1'!D39)</f>
        <v>586</v>
      </c>
      <c r="E39" s="246">
        <f>IF(ПРАЙС!$AF$2&lt;&gt;0,'3,1'!E39*(1+ПРАЙС!$AF$2),'3,1'!E39)</f>
        <v>557</v>
      </c>
    </row>
    <row r="40" spans="1:12" ht="15.75" x14ac:dyDescent="0.4">
      <c r="A40" s="171" t="str">
        <f>'3,1'!A40</f>
        <v>GKE-11</v>
      </c>
      <c r="B40" s="172" t="str">
        <f>'3,1'!B40</f>
        <v>GKE-11 Удлинитель пара шестигр 23*23*250 мм для мотоб Sturm!</v>
      </c>
      <c r="C40" s="173">
        <f>IF(ПРАЙС!$AF$2&lt;&gt;0,'3,1'!C40*(1+ПРАЙС!$AF$2),'3,1'!C40)</f>
        <v>1082</v>
      </c>
      <c r="D40" s="246">
        <f>IF(ПРАЙС!$AF$2&lt;&gt;0,'3,1'!D40*(1+ПРАЙС!$AF$2),'3,1'!D40)</f>
        <v>1028</v>
      </c>
      <c r="E40" s="246">
        <f>IF(ПРАЙС!$AF$2&lt;&gt;0,'3,1'!E40*(1+ПРАЙС!$AF$2),'3,1'!E40)</f>
        <v>977</v>
      </c>
    </row>
    <row r="41" spans="1:12" ht="15.75" x14ac:dyDescent="0.4">
      <c r="A41" s="171" t="str">
        <f>'3,1'!A41</f>
        <v>GKE-12</v>
      </c>
      <c r="B41" s="172" t="str">
        <f>'3,1'!B41</f>
        <v>GKE-12 Утяжилитель 16 кг для мотоблока Sturm!</v>
      </c>
      <c r="C41" s="173">
        <f>IF(ПРАЙС!$AF$2&lt;&gt;0,'3,1'!C41*(1+ПРАЙС!$AF$2),'3,1'!C41)</f>
        <v>1699</v>
      </c>
      <c r="D41" s="246">
        <f>IF(ПРАЙС!$AF$2&lt;&gt;0,'3,1'!D41*(1+ПРАЙС!$AF$2),'3,1'!D41)</f>
        <v>1614</v>
      </c>
      <c r="E41" s="246">
        <f>IF(ПРАЙС!$AF$2&lt;&gt;0,'3,1'!E41*(1+ПРАЙС!$AF$2),'3,1'!E41)</f>
        <v>1533</v>
      </c>
    </row>
    <row r="42" spans="1:12" ht="15.75" x14ac:dyDescent="0.4">
      <c r="A42" s="171" t="str">
        <f>'3,1'!A42</f>
        <v>GKE-13</v>
      </c>
      <c r="B42" s="172" t="str">
        <f>'3,1'!B42</f>
        <v>GKE-13 Фреза пара культиваторная 24 ножа шестигр 23 мм Sturm!</v>
      </c>
      <c r="C42" s="173">
        <f>IF(ПРАЙС!$AF$2&lt;&gt;0,'3,1'!C42*(1+ПРАЙС!$AF$2),'3,1'!C42)</f>
        <v>4318</v>
      </c>
      <c r="D42" s="246">
        <f>IF(ПРАЙС!$AF$2&lt;&gt;0,'3,1'!D42*(1+ПРАЙС!$AF$2),'3,1'!D42)</f>
        <v>4101</v>
      </c>
      <c r="E42" s="246">
        <f>IF(ПРАЙС!$AF$2&lt;&gt;0,'3,1'!E42*(1+ПРАЙС!$AF$2),'3,1'!E42)</f>
        <v>3897</v>
      </c>
    </row>
    <row r="43" spans="1:12" ht="15.75" x14ac:dyDescent="0.4">
      <c r="A43" s="171" t="str">
        <f>'3,1'!A43</f>
        <v>БМ1С-27-30-24</v>
      </c>
      <c r="B43" s="172" t="str">
        <f>'3,1'!B43</f>
        <v>БМ1С-27-30-24 Фреза пара культиваторная 30 мм вал, 24 ножа СОЮЗ</v>
      </c>
      <c r="C43" s="173">
        <f>IF(ПРАЙС!$AF$2&lt;&gt;0,'3,1'!C43*(1+ПРАЙС!$AF$2),'3,1'!C43)</f>
        <v>4339</v>
      </c>
      <c r="D43" s="246">
        <f>IF(ПРАЙС!$AF$2&lt;&gt;0,'3,1'!D43*(1+ПРАЙС!$AF$2),'3,1'!D43)</f>
        <v>4121</v>
      </c>
      <c r="E43" s="246">
        <f>IF(ПРАЙС!$AF$2&lt;&gt;0,'3,1'!E43*(1+ПРАЙС!$AF$2),'3,1'!E43)</f>
        <v>3915</v>
      </c>
    </row>
    <row r="44" spans="1:12" ht="15.75" x14ac:dyDescent="0.4">
      <c r="A44" s="171" t="str">
        <f>'3,1'!A44</f>
        <v>GKE-14</v>
      </c>
      <c r="B44" s="172" t="str">
        <f>'3,1'!B44</f>
        <v>GKE-14 Сцепка универсальная для оборудования на мотоблок большая 90 мм Sturm!</v>
      </c>
      <c r="C44" s="173">
        <f>IF(ПРАЙС!$AF$2&lt;&gt;0,'3,1'!C44*(1+ПРАЙС!$AF$2),'3,1'!C44)</f>
        <v>1245</v>
      </c>
      <c r="D44" s="246">
        <f>IF(ПРАЙС!$AF$2&lt;&gt;0,'3,1'!D44*(1+ПРАЙС!$AF$2),'3,1'!D44)</f>
        <v>1182</v>
      </c>
      <c r="E44" s="246">
        <f>IF(ПРАЙС!$AF$2&lt;&gt;0,'3,1'!E44*(1+ПРАЙС!$AF$2),'3,1'!E44)</f>
        <v>1124</v>
      </c>
    </row>
    <row r="45" spans="1:12" ht="15.75" x14ac:dyDescent="0.4">
      <c r="A45" s="171" t="str">
        <f>'3,1'!A45</f>
        <v>GKE-15</v>
      </c>
      <c r="B45" s="172" t="str">
        <f>'3,1'!B45</f>
        <v>GKE-15 Сцепка универсальная для оборудования на мотоблок 70 мм Sturm!</v>
      </c>
      <c r="C45" s="173">
        <f>IF(ПРАЙС!$AF$2&lt;&gt;0,'3,1'!C45*(1+ПРАЙС!$AF$2),'3,1'!C45)</f>
        <v>1245</v>
      </c>
      <c r="D45" s="246">
        <f>IF(ПРАЙС!$AF$2&lt;&gt;0,'3,1'!D45*(1+ПРАЙС!$AF$2),'3,1'!D45)</f>
        <v>1182</v>
      </c>
      <c r="E45" s="246">
        <f>IF(ПРАЙС!$AF$2&lt;&gt;0,'3,1'!E45*(1+ПРАЙС!$AF$2),'3,1'!E45)</f>
        <v>1124</v>
      </c>
    </row>
    <row r="46" spans="1:12" ht="15.75" x14ac:dyDescent="0.4">
      <c r="A46" s="171" t="str">
        <f>'3,1'!A46</f>
        <v>GKE-20</v>
      </c>
      <c r="B46" s="172" t="str">
        <f>'3,1'!B46</f>
        <v>GKE-20 Картофелевыкапыватель для мотоблока без сцепки УСИЛЕННЫЙ Sturm!</v>
      </c>
      <c r="C46" s="173">
        <f>IF(ПРАЙС!$AF$2&lt;&gt;0,'3,1'!C46*(1+ПРАЙС!$AF$2),'3,1'!C46)</f>
        <v>1548</v>
      </c>
      <c r="D46" s="246">
        <f>IF(ПРАЙС!$AF$2&lt;&gt;0,'3,1'!D46*(1+ПРАЙС!$AF$2),'3,1'!D46)</f>
        <v>1470</v>
      </c>
      <c r="E46" s="246">
        <f>IF(ПРАЙС!$AF$2&lt;&gt;0,'3,1'!E46*(1+ПРАЙС!$AF$2),'3,1'!E46)</f>
        <v>1397</v>
      </c>
    </row>
    <row r="47" spans="1:12" ht="15.75" x14ac:dyDescent="0.4">
      <c r="A47" s="171" t="str">
        <f>'3,1'!A47</f>
        <v>GKE-01</v>
      </c>
      <c r="B47" s="172" t="str">
        <f>'3,1'!B47</f>
        <v>GKE-01 Картофелевыкапыватель для мотоблока без сцепки Sturm!</v>
      </c>
      <c r="C47" s="173">
        <f>IF(ПРАЙС!$AF$2&lt;&gt;0,'3,1'!C47*(1+ПРАЙС!$AF$2),'3,1'!C47)</f>
        <v>1364</v>
      </c>
      <c r="D47" s="246">
        <f>IF(ПРАЙС!$AF$2&lt;&gt;0,'3,1'!D47*(1+ПРАЙС!$AF$2),'3,1'!D47)</f>
        <v>1296</v>
      </c>
      <c r="E47" s="246">
        <f>IF(ПРАЙС!$AF$2&lt;&gt;0,'3,1'!E47*(1+ПРАЙС!$AF$2),'3,1'!E47)</f>
        <v>1231</v>
      </c>
    </row>
    <row r="48" spans="1:12" ht="15.75" x14ac:dyDescent="0.4">
      <c r="A48" s="171" t="str">
        <f>'3,1'!A48</f>
        <v>GKE-30</v>
      </c>
      <c r="B48" s="172" t="str">
        <f>'3,1'!B48</f>
        <v>GKE-30 Картофелевыкапыватель для мотоблока со сцепкой выс стойк 410 мм Sturm!</v>
      </c>
      <c r="C48" s="173">
        <f>IF(ПРАЙС!$AF$2&lt;&gt;0,'3,1'!C48*(1+ПРАЙС!$AF$2),'3,1'!C48)</f>
        <v>1537</v>
      </c>
      <c r="D48" s="246">
        <f>IF(ПРАЙС!$AF$2&lt;&gt;0,'3,1'!D48*(1+ПРАЙС!$AF$2),'3,1'!D48)</f>
        <v>1461</v>
      </c>
      <c r="E48" s="246">
        <f>IF(ПРАЙС!$AF$2&lt;&gt;0,'3,1'!E48*(1+ПРАЙС!$AF$2),'3,1'!E48)</f>
        <v>1387</v>
      </c>
    </row>
    <row r="49" spans="1:5" ht="15.75" x14ac:dyDescent="0.4">
      <c r="A49" s="171" t="str">
        <f>'3,1'!A49</f>
        <v>GKE-33</v>
      </c>
      <c r="B49" s="172" t="str">
        <f>'3,1'!B49</f>
        <v>GKE-33 Картофелевыкапыватель для мотоблока без сцепки выс стойк 410 мм Sturm!</v>
      </c>
      <c r="C49" s="173">
        <f>IF(ПРАЙС!$AF$2&lt;&gt;0,'3,1'!C49*(1+ПРАЙС!$AF$2),'3,1'!C49)</f>
        <v>1245</v>
      </c>
      <c r="D49" s="246">
        <f>IF(ПРАЙС!$AF$2&lt;&gt;0,'3,1'!D49*(1+ПРАЙС!$AF$2),'3,1'!D49)</f>
        <v>1182</v>
      </c>
      <c r="E49" s="246">
        <f>IF(ПРАЙС!$AF$2&lt;&gt;0,'3,1'!E49*(1+ПРАЙС!$AF$2),'3,1'!E49)</f>
        <v>1124</v>
      </c>
    </row>
    <row r="50" spans="1:5" ht="15.75" x14ac:dyDescent="0.4">
      <c r="A50" s="171" t="str">
        <f>'3,1'!A50</f>
        <v>GKE-21</v>
      </c>
      <c r="B50" s="172" t="str">
        <f>'3,1'!B50</f>
        <v>GKE-21 Плуг универсальный без сцепки УСИЛЕННЫЙ широкий Sturm!</v>
      </c>
      <c r="C50" s="173">
        <f>IF(ПРАЙС!$AF$2&lt;&gt;0,'3,1'!C50*(1+ПРАЙС!$AF$2),'3,1'!C50)</f>
        <v>2370</v>
      </c>
      <c r="D50" s="246">
        <f>IF(ПРАЙС!$AF$2&lt;&gt;0,'3,1'!D50*(1+ПРАЙС!$AF$2),'3,1'!D50)</f>
        <v>2251</v>
      </c>
      <c r="E50" s="246">
        <f>IF(ПРАЙС!$AF$2&lt;&gt;0,'3,1'!E50*(1+ПРАЙС!$AF$2),'3,1'!E50)</f>
        <v>2139</v>
      </c>
    </row>
    <row r="51" spans="1:5" ht="15.75" x14ac:dyDescent="0.4">
      <c r="A51" s="171" t="str">
        <f>'3,1'!A51</f>
        <v>GKE-22</v>
      </c>
      <c r="B51" s="172" t="str">
        <f>'3,1'!B51</f>
        <v>GKE-22 Плуг универсальный без сцепки Sturm!</v>
      </c>
      <c r="C51" s="173">
        <f>IF(ПРАЙС!$AF$2&lt;&gt;0,'3,1'!C51*(1+ПРАЙС!$AF$2),'3,1'!C51)</f>
        <v>1309</v>
      </c>
      <c r="D51" s="246">
        <f>IF(ПРАЙС!$AF$2&lt;&gt;0,'3,1'!D51*(1+ПРАЙС!$AF$2),'3,1'!D51)</f>
        <v>1243</v>
      </c>
      <c r="E51" s="246">
        <f>IF(ПРАЙС!$AF$2&lt;&gt;0,'3,1'!E51*(1+ПРАЙС!$AF$2),'3,1'!E51)</f>
        <v>1181</v>
      </c>
    </row>
    <row r="52" spans="1:5" ht="15.75" x14ac:dyDescent="0.4">
      <c r="A52" s="171" t="str">
        <f>'3,1'!A52</f>
        <v>GKE-10-160</v>
      </c>
      <c r="B52" s="172" t="str">
        <f>'3,1'!B52</f>
        <v>GKE-10-160 Плуг универсальный 160 мм Sturm!</v>
      </c>
      <c r="C52" s="173">
        <f>IF(ПРАЙС!$AF$2&lt;&gt;0,'3,1'!C52*(1+ПРАЙС!$AF$2),'3,1'!C52)</f>
        <v>1342</v>
      </c>
      <c r="D52" s="246">
        <f>IF(ПРАЙС!$AF$2&lt;&gt;0,'3,1'!D52*(1+ПРАЙС!$AF$2),'3,1'!D52)</f>
        <v>1275</v>
      </c>
      <c r="E52" s="246">
        <f>IF(ПРАЙС!$AF$2&lt;&gt;0,'3,1'!E52*(1+ПРАЙС!$AF$2),'3,1'!E52)</f>
        <v>1211</v>
      </c>
    </row>
    <row r="53" spans="1:5" ht="15.75" x14ac:dyDescent="0.4">
      <c r="A53" s="171" t="str">
        <f>'3,1'!A53</f>
        <v>GKE-10-220</v>
      </c>
      <c r="B53" s="172" t="str">
        <f>'3,1'!B53</f>
        <v>GKE-10-220 Плуг универсальный 220 мм Sturm!</v>
      </c>
      <c r="C53" s="173">
        <f>IF(ПРАЙС!$AF$2&lt;&gt;0,'3,1'!C53*(1+ПРАЙС!$AF$2),'3,1'!C53)</f>
        <v>1613</v>
      </c>
      <c r="D53" s="246">
        <f>IF(ПРАЙС!$AF$2&lt;&gt;0,'3,1'!D53*(1+ПРАЙС!$AF$2),'3,1'!D53)</f>
        <v>1532</v>
      </c>
      <c r="E53" s="246">
        <f>IF(ПРАЙС!$AF$2&lt;&gt;0,'3,1'!E53*(1+ПРАЙС!$AF$2),'3,1'!E53)</f>
        <v>1455</v>
      </c>
    </row>
    <row r="54" spans="1:5" ht="15.75" x14ac:dyDescent="0.4">
      <c r="A54" s="171" t="str">
        <f>'3,1'!A54</f>
        <v>GKE-31</v>
      </c>
      <c r="B54" s="172" t="str">
        <f>'3,1'!B54</f>
        <v>GKE-31 Плуг универсальный без сцепки УСИЛЕННЫЙ Sturm!</v>
      </c>
      <c r="C54" s="173">
        <f>IF(ПРАЙС!$AF$2&lt;&gt;0,'3,1'!C54*(1+ПРАЙС!$AF$2),'3,1'!C54)</f>
        <v>1580</v>
      </c>
      <c r="D54" s="246">
        <f>IF(ПРАЙС!$AF$2&lt;&gt;0,'3,1'!D54*(1+ПРАЙС!$AF$2),'3,1'!D54)</f>
        <v>1500</v>
      </c>
      <c r="E54" s="246">
        <f>IF(ПРАЙС!$AF$2&lt;&gt;0,'3,1'!E54*(1+ПРАЙС!$AF$2),'3,1'!E54)</f>
        <v>1426</v>
      </c>
    </row>
    <row r="55" spans="1:5" ht="15.75" x14ac:dyDescent="0.4">
      <c r="A55" s="171" t="str">
        <f>'3,1'!A55</f>
        <v>GKE-32</v>
      </c>
      <c r="B55" s="172" t="str">
        <f>'3,1'!B55</f>
        <v>GKE-32 Плуг универсальный со сцепкой Sturm!</v>
      </c>
      <c r="C55" s="173">
        <f>IF(ПРАЙС!$AF$2&lt;&gt;0,'3,1'!C55*(1+ПРАЙС!$AF$2),'3,1'!C55)</f>
        <v>1818</v>
      </c>
      <c r="D55" s="246">
        <f>IF(ПРАЙС!$AF$2&lt;&gt;0,'3,1'!D55*(1+ПРАЙС!$AF$2),'3,1'!D55)</f>
        <v>1726</v>
      </c>
      <c r="E55" s="246">
        <f>IF(ПРАЙС!$AF$2&lt;&gt;0,'3,1'!E55*(1+ПРАЙС!$AF$2),'3,1'!E55)</f>
        <v>1640</v>
      </c>
    </row>
    <row r="56" spans="1:5" ht="15.75" x14ac:dyDescent="0.4">
      <c r="A56" s="171" t="str">
        <f>'3,1'!A56</f>
        <v>GKE-34</v>
      </c>
      <c r="B56" s="172" t="str">
        <f>'3,1'!B56</f>
        <v>GKE-34 Роторная косилка Sturm! для мотоблоков ременных</v>
      </c>
      <c r="C56" s="173">
        <f>IF(ПРАЙС!$AF$2&lt;&gt;0,'3,1'!C56*(1+ПРАЙС!$AF$2),'3,1'!C56)</f>
        <v>17615</v>
      </c>
      <c r="D56" s="246">
        <f>IF(ПРАЙС!$AF$2&lt;&gt;0,'3,1'!D56*(1+ПРАЙС!$AF$2),'3,1'!D56)</f>
        <v>16734</v>
      </c>
      <c r="E56" s="246">
        <f>IF(ПРАЙС!$AF$2&lt;&gt;0,'3,1'!E56*(1+ПРАЙС!$AF$2),'3,1'!E56)</f>
        <v>15897</v>
      </c>
    </row>
    <row r="57" spans="1:5" ht="15.75" x14ac:dyDescent="0.4">
      <c r="A57" s="171" t="str">
        <f>'3,1'!A57</f>
        <v>GKE-34-1</v>
      </c>
      <c r="B57" s="172" t="str">
        <f>'3,1'!B57</f>
        <v>GKE-34-1 Адаптер для роторной косилки</v>
      </c>
      <c r="C57" s="173">
        <f>IF(ПРАЙС!$AF$2&lt;&gt;0,'3,1'!C57*(1+ПРАЙС!$AF$2),'3,1'!C57)</f>
        <v>1256</v>
      </c>
      <c r="D57" s="246">
        <f>IF(ПРАЙС!$AF$2&lt;&gt;0,'3,1'!D57*(1+ПРАЙС!$AF$2),'3,1'!D57)</f>
        <v>1193</v>
      </c>
      <c r="E57" s="246">
        <f>IF(ПРАЙС!$AF$2&lt;&gt;0,'3,1'!E57*(1+ПРАЙС!$AF$2),'3,1'!E57)</f>
        <v>1133</v>
      </c>
    </row>
    <row r="58" spans="1:5" ht="15.75" x14ac:dyDescent="0.4">
      <c r="A58" s="646" t="str">
        <f>'3,1'!A58</f>
        <v>БМ1С-28-30-195</v>
      </c>
      <c r="B58" s="647" t="str">
        <f>'3,1'!B58</f>
        <v>БМ1С-28-30-195 Удлинитель пара для грунтозацепов 30*30*195 мм СОЮЗ</v>
      </c>
      <c r="C58" s="648">
        <f>IF(ПРАЙС!$AF$2&lt;&gt;0,'3,1'!C58*(1+ПРАЙС!$AF$2),'3,1'!C58)</f>
        <v>908</v>
      </c>
      <c r="D58" s="649">
        <f>IF(ПРАЙС!$AF$2&lt;&gt;0,'3,1'!D58*(1+ПРАЙС!$AF$2),'3,1'!D58)</f>
        <v>863</v>
      </c>
      <c r="E58" s="649">
        <f>IF(ПРАЙС!$AF$2&lt;&gt;0,'3,1'!E58*(1+ПРАЙС!$AF$2),'3,1'!E58)</f>
        <v>820</v>
      </c>
    </row>
    <row r="59" spans="1:5" ht="15.75" x14ac:dyDescent="0.4">
      <c r="A59" s="543"/>
      <c r="B59" s="650" t="str">
        <f>'3,1'!B59</f>
        <v>Масла</v>
      </c>
      <c r="C59" s="651"/>
      <c r="D59" s="651"/>
      <c r="E59" s="651"/>
    </row>
    <row r="60" spans="1:5" ht="15.75" x14ac:dyDescent="0.4">
      <c r="A60" s="171" t="str">
        <f>'3,1'!A60</f>
        <v>МСС-0202Б</v>
      </c>
      <c r="B60" s="172" t="str">
        <f>'3,1'!B60</f>
        <v>МСС-0202Б Масло СОЮЗ 2 ТАКТ. минеральное UNIVERSAL МОТО 2T, 100мл, КРАСНОЕ, API TB</v>
      </c>
      <c r="C60" s="173">
        <f>IF(ПРАЙС!$AF$2&lt;&gt;0,'3,1'!C60*(1+ПРАЙС!$AF$2),'3,1'!C60)</f>
        <v>67.368421052631575</v>
      </c>
      <c r="D60" s="246">
        <f>IF(ПРАЙС!$AF$2&lt;&gt;0,'3,1'!D60*(1+ПРАЙС!$AF$2),'3,1'!D60)</f>
        <v>64</v>
      </c>
      <c r="E60" s="246">
        <f>IF(ПРАЙС!$AF$2&lt;&gt;0,'3,1'!E60*(1+ПРАЙС!$AF$2),'3,1'!E60)</f>
        <v>61</v>
      </c>
    </row>
    <row r="61" spans="1:5" ht="15.75" x14ac:dyDescent="0.4">
      <c r="A61" s="171" t="str">
        <f>'3,1'!A61</f>
        <v>СБС-0101А</v>
      </c>
      <c r="B61" s="172" t="str">
        <f>'3,1'!B61</f>
        <v>СБС-0101А Смазка для буров СОЮЗ Special drill grease, 100г</v>
      </c>
      <c r="C61" s="173">
        <f>IF(ПРАЙС!$AF$2&lt;&gt;0,'3,1'!C61*(1+ПРАЙС!$AF$2),'3,1'!C61)</f>
        <v>86.31578947368422</v>
      </c>
      <c r="D61" s="246">
        <f>IF(ПРАЙС!$AF$2&lt;&gt;0,'3,1'!D61*(1+ПРАЙС!$AF$2),'3,1'!D61)</f>
        <v>82</v>
      </c>
      <c r="E61" s="246">
        <f>IF(ПРАЙС!$AF$2&lt;&gt;0,'3,1'!E61*(1+ПРАЙС!$AF$2),'3,1'!E61)</f>
        <v>78</v>
      </c>
    </row>
    <row r="62" spans="1:5" ht="15.75" x14ac:dyDescent="0.4">
      <c r="A62" s="171" t="str">
        <f>'3,1'!A62</f>
        <v>СБС-0201А</v>
      </c>
      <c r="B62" s="172" t="str">
        <f>'3,1'!B62</f>
        <v>СБС-0201А Смазка для редукторных передач СОЮЗ Special gear grease, 60г</v>
      </c>
      <c r="C62" s="173">
        <f>IF(ПРАЙС!$AF$2&lt;&gt;0,'3,1'!C62*(1+ПРАЙС!$AF$2),'3,1'!C62)</f>
        <v>128.42105263157896</v>
      </c>
      <c r="D62" s="246">
        <f>IF(ПРАЙС!$AF$2&lt;&gt;0,'3,1'!D62*(1+ПРАЙС!$AF$2),'3,1'!D62)</f>
        <v>122</v>
      </c>
      <c r="E62" s="246">
        <f>IF(ПРАЙС!$AF$2&lt;&gt;0,'3,1'!E62*(1+ПРАЙС!$AF$2),'3,1'!E62)</f>
        <v>116</v>
      </c>
    </row>
    <row r="63" spans="1:5" ht="15.75" x14ac:dyDescent="0.4">
      <c r="A63" s="171" t="str">
        <f>'3,1'!A63</f>
        <v>МСС-0204Б</v>
      </c>
      <c r="B63" s="172" t="str">
        <f>'3,1'!B63</f>
        <v>МСС-0204Б Масло СОЮЗ 4 ТАКТ. минеральное UNIVERSAL MOTO 4T, SAE 15W-40, 0.6л</v>
      </c>
      <c r="C63" s="173">
        <f>IF(ПРАЙС!$AF$2&lt;&gt;0,'3,1'!C63*(1+ПРАЙС!$AF$2),'3,1'!C63)</f>
        <v>221.05263157894737</v>
      </c>
      <c r="D63" s="246">
        <f>IF(ПРАЙС!$AF$2&lt;&gt;0,'3,1'!D63*(1+ПРАЙС!$AF$2),'3,1'!D63)</f>
        <v>210</v>
      </c>
      <c r="E63" s="246">
        <f>IF(ПРАЙС!$AF$2&lt;&gt;0,'3,1'!E63*(1+ПРАЙС!$AF$2),'3,1'!E63)</f>
        <v>200</v>
      </c>
    </row>
    <row r="64" spans="1:5" ht="15.75" x14ac:dyDescent="0.4">
      <c r="A64" s="171" t="str">
        <f>'3,1'!A64</f>
        <v>СКС-0101А-2</v>
      </c>
      <c r="B64" s="172" t="str">
        <f>'3,1'!B64</f>
        <v>СКС-0101А-2 Масло СОЮЗ OPTIMAL компрессорное AIR COMPRESSOR LUBRICANT, VG100, 0.946 л</v>
      </c>
      <c r="C64" s="173">
        <f>IF(ПРАЙС!$AF$2&lt;&gt;0,'3,1'!C64*(1+ПРАЙС!$AF$2),'3,1'!C64)</f>
        <v>192.63157894736844</v>
      </c>
      <c r="D64" s="246">
        <f>IF(ПРАЙС!$AF$2&lt;&gt;0,'3,1'!D64*(1+ПРАЙС!$AF$2),'3,1'!D64)</f>
        <v>183</v>
      </c>
      <c r="E64" s="246">
        <f>IF(ПРАЙС!$AF$2&lt;&gt;0,'3,1'!E64*(1+ПРАЙС!$AF$2),'3,1'!E64)</f>
        <v>174</v>
      </c>
    </row>
    <row r="65" spans="1:5" ht="15.75" x14ac:dyDescent="0.4">
      <c r="A65" s="171" t="str">
        <f>'3,1'!A65</f>
        <v>СЦ2-0101А</v>
      </c>
      <c r="B65" s="172" t="str">
        <f>'3,1'!B65</f>
        <v>СЦ2-0101А Масло СОЮЗ для пильных цепей OPTIMAL, 0.946 л</v>
      </c>
      <c r="C65" s="173">
        <f>IF(ПРАЙС!$AF$2&lt;&gt;0,'3,1'!C65*(1+ПРАЙС!$AF$2),'3,1'!C65)</f>
        <v>185.26315789473685</v>
      </c>
      <c r="D65" s="246">
        <f>IF(ПРАЙС!$AF$2&lt;&gt;0,'3,1'!D65*(1+ПРАЙС!$AF$2),'3,1'!D65)</f>
        <v>176</v>
      </c>
      <c r="E65" s="246">
        <f>IF(ПРАЙС!$AF$2&lt;&gt;0,'3,1'!E65*(1+ПРАЙС!$AF$2),'3,1'!E65)</f>
        <v>168</v>
      </c>
    </row>
    <row r="66" spans="1:5" ht="15.75" x14ac:dyDescent="0.4">
      <c r="A66" s="171" t="str">
        <f>'3,1'!A66</f>
        <v>МС2-0102Б</v>
      </c>
      <c r="B66" s="172" t="str">
        <f>'3,1'!B66</f>
        <v>МС2-0102Б Масло СОЮЗ 2 ТАКТ. минеральное OPTIMAL , 0.946 л</v>
      </c>
      <c r="C66" s="173">
        <f>IF(ПРАЙС!$AF$2&lt;&gt;0,'3,1'!C66*(1+ПРАЙС!$AF$2),'3,1'!C66)</f>
        <v>190.5263157894737</v>
      </c>
      <c r="D66" s="246">
        <f>IF(ПРАЙС!$AF$2&lt;&gt;0,'3,1'!D66*(1+ПРАЙС!$AF$2),'3,1'!D66)</f>
        <v>181</v>
      </c>
      <c r="E66" s="246">
        <f>IF(ПРАЙС!$AF$2&lt;&gt;0,'3,1'!E66*(1+ПРАЙС!$AF$2),'3,1'!E66)</f>
        <v>172</v>
      </c>
    </row>
    <row r="67" spans="1:5" ht="15.75" x14ac:dyDescent="0.4">
      <c r="A67" s="171" t="str">
        <f>'3,1'!A67</f>
        <v>МПСС-0102Б</v>
      </c>
      <c r="B67" s="172" t="str">
        <f>'3,1'!B67</f>
        <v>МПСС-0102Б Масло СОЮЗ OPTIMAL  2 ТАКТ. п/синт., API TC,  0.946 л</v>
      </c>
      <c r="C67" s="173">
        <f>IF(ПРАЙС!$AF$2&lt;&gt;0,'3,1'!C67*(1+ПРАЙС!$AF$2),'3,1'!C67)</f>
        <v>213.68421052631581</v>
      </c>
      <c r="D67" s="246">
        <f>IF(ПРАЙС!$AF$2&lt;&gt;0,'3,1'!D67*(1+ПРАЙС!$AF$2),'3,1'!D67)</f>
        <v>203</v>
      </c>
      <c r="E67" s="246">
        <f>IF(ПРАЙС!$AF$2&lt;&gt;0,'3,1'!E67*(1+ПРАЙС!$AF$2),'3,1'!E67)</f>
        <v>193</v>
      </c>
    </row>
    <row r="68" spans="1:5" ht="15.75" x14ac:dyDescent="0.4">
      <c r="A68" s="171" t="str">
        <f>'3,1'!A68</f>
        <v>СТС-0101А-2</v>
      </c>
      <c r="B68" s="172" t="str">
        <f>'3,1'!B68</f>
        <v>СТС-0101А-2 Масло СОЮЗ OPTIMAL  трансмиссионное всесезонное  ТАД-17 ТМ-5-18, 0.946 л</v>
      </c>
      <c r="C68" s="173">
        <f>IF(ПРАЙС!$AF$2&lt;&gt;0,'3,1'!C68*(1+ПРАЙС!$AF$2),'3,1'!C68)</f>
        <v>205.26315789473685</v>
      </c>
      <c r="D68" s="246">
        <f>IF(ПРАЙС!$AF$2&lt;&gt;0,'3,1'!D68*(1+ПРАЙС!$AF$2),'3,1'!D68)</f>
        <v>195</v>
      </c>
      <c r="E68" s="246">
        <f>IF(ПРАЙС!$AF$2&lt;&gt;0,'3,1'!E68*(1+ПРАЙС!$AF$2),'3,1'!E68)</f>
        <v>186</v>
      </c>
    </row>
    <row r="69" spans="1:5" ht="15.75" x14ac:dyDescent="0.4">
      <c r="A69" s="171" t="str">
        <f>'3,1'!A69</f>
        <v>МС2-0104Б</v>
      </c>
      <c r="B69" s="172" t="str">
        <f>'3,1'!B69</f>
        <v>МС2-0104Б Масло СОЮЗ 4 ТАКТ. минеральное OPTIMAL, 0.946 л</v>
      </c>
      <c r="C69" s="173">
        <f>IF(ПРАЙС!$AF$2&lt;&gt;0,'3,1'!C69*(1+ПРАЙС!$AF$2),'3,1'!C69)</f>
        <v>230.5263157894737</v>
      </c>
      <c r="D69" s="246">
        <f>IF(ПРАЙС!$AF$2&lt;&gt;0,'3,1'!D69*(1+ПРАЙС!$AF$2),'3,1'!D69)</f>
        <v>219</v>
      </c>
      <c r="E69" s="246">
        <f>IF(ПРАЙС!$AF$2&lt;&gt;0,'3,1'!E69*(1+ПРАЙС!$AF$2),'3,1'!E69)</f>
        <v>208</v>
      </c>
    </row>
    <row r="70" spans="1:5" ht="15.75" x14ac:dyDescent="0.4">
      <c r="A70" s="171" t="str">
        <f>'3,1'!A70</f>
        <v>МПСС-0104Б-2</v>
      </c>
      <c r="B70" s="172" t="str">
        <f>'3,1'!B70</f>
        <v>МПСС-0104Б-2 Масло OPTIMAL  4 ТАКТ. полусинтетическое, SAE 10W-40, 0.946 л, СОЮЗ</v>
      </c>
      <c r="C70" s="173">
        <f>IF(ПРАЙС!$AF$2&lt;&gt;0,'3,1'!C70*(1+ПРАЙС!$AF$2),'3,1'!C70)</f>
        <v>240</v>
      </c>
      <c r="D70" s="246">
        <f>IF(ПРАЙС!$AF$2&lt;&gt;0,'3,1'!D70*(1+ПРАЙС!$AF$2),'3,1'!D70)</f>
        <v>228</v>
      </c>
      <c r="E70" s="246">
        <f>IF(ПРАЙС!$AF$2&lt;&gt;0,'3,1'!E70*(1+ПРАЙС!$AF$2),'3,1'!E70)</f>
        <v>216</v>
      </c>
    </row>
    <row r="71" spans="1:5" ht="15.75" x14ac:dyDescent="0.4">
      <c r="A71" s="171" t="str">
        <f>'3,1'!A71</f>
        <v>МСС-0102Б-Д</v>
      </c>
      <c r="B71" s="172" t="str">
        <f>'3,1'!B71</f>
        <v>МСС-0102Б-Д Масло СОЮЗ OPTIMAL 2 ТАКТ. минеральное , в дозаторной канистре, 0.946л</v>
      </c>
      <c r="C71" s="173">
        <f>IF(ПРАЙС!$AF$2&lt;&gt;0,'3,1'!C71*(1+ПРАЙС!$AF$2),'3,1'!C71)</f>
        <v>242.10526315789474</v>
      </c>
      <c r="D71" s="246">
        <f>IF(ПРАЙС!$AF$2&lt;&gt;0,'3,1'!D71*(1+ПРАЙС!$AF$2),'3,1'!D71)</f>
        <v>230</v>
      </c>
      <c r="E71" s="246">
        <f>IF(ПРАЙС!$AF$2&lt;&gt;0,'3,1'!E71*(1+ПРАЙС!$AF$2),'3,1'!E71)</f>
        <v>219</v>
      </c>
    </row>
    <row r="72" spans="1:5" ht="15.75" x14ac:dyDescent="0.4">
      <c r="A72" s="171" t="str">
        <f>'3,1'!A72</f>
        <v>СКС-0101А</v>
      </c>
      <c r="B72" s="172" t="str">
        <f>'3,1'!B72</f>
        <v>СКС-0101А Масло СОЮЗ компрессорное AIR COMPRESSOR LUBRICANT, VG100, 1л</v>
      </c>
      <c r="C72" s="173">
        <f>IF(ПРАЙС!$AF$2&lt;&gt;0,'3,1'!C72*(1+ПРАЙС!$AF$2),'3,1'!C72)</f>
        <v>267.36842105263162</v>
      </c>
      <c r="D72" s="246">
        <f>IF(ПРАЙС!$AF$2&lt;&gt;0,'3,1'!D72*(1+ПРАЙС!$AF$2),'3,1'!D72)</f>
        <v>254</v>
      </c>
      <c r="E72" s="246">
        <f>IF(ПРАЙС!$AF$2&lt;&gt;0,'3,1'!E72*(1+ПРАЙС!$AF$2),'3,1'!E72)</f>
        <v>242</v>
      </c>
    </row>
    <row r="73" spans="1:5" ht="15.75" x14ac:dyDescent="0.4">
      <c r="A73" s="171" t="str">
        <f>'3,1'!A73</f>
        <v>МСС-0102Б</v>
      </c>
      <c r="B73" s="172" t="str">
        <f>'3,1'!B73</f>
        <v>МСС-0102Б Масло СОЮЗ 2Т красн., минер., UNIVERSAL МОТО 2T, JASO FB/ISO-L-EGB, 0.946 л</v>
      </c>
      <c r="C73" s="173">
        <f>IF(ПРАЙС!$AF$2&lt;&gt;0,'3,1'!C73*(1+ПРАЙС!$AF$2),'3,1'!C73)</f>
        <v>272.63157894736844</v>
      </c>
      <c r="D73" s="246">
        <f>IF(ПРАЙС!$AF$2&lt;&gt;0,'3,1'!D73*(1+ПРАЙС!$AF$2),'3,1'!D73)</f>
        <v>259</v>
      </c>
      <c r="E73" s="246">
        <f>IF(ПРАЙС!$AF$2&lt;&gt;0,'3,1'!E73*(1+ПРАЙС!$AF$2),'3,1'!E73)</f>
        <v>247</v>
      </c>
    </row>
    <row r="74" spans="1:5" ht="15.75" x14ac:dyDescent="0.4">
      <c r="A74" s="171" t="str">
        <f>'3,1'!A74</f>
        <v>СЦС-0101А</v>
      </c>
      <c r="B74" s="172" t="str">
        <f>'3,1'!B74</f>
        <v>СЦС-0101А Масло СОЮЗ для пильных цепей UNIVERSAL CHAIN&amp;BAR LUBRICANT, 0.946 л</v>
      </c>
      <c r="C74" s="173">
        <f>IF(ПРАЙС!$AF$2&lt;&gt;0,'3,1'!C74*(1+ПРАЙС!$AF$2),'3,1'!C74)</f>
        <v>272.63157894736844</v>
      </c>
      <c r="D74" s="246">
        <f>IF(ПРАЙС!$AF$2&lt;&gt;0,'3,1'!D74*(1+ПРАЙС!$AF$2),'3,1'!D74)</f>
        <v>259</v>
      </c>
      <c r="E74" s="246">
        <f>IF(ПРАЙС!$AF$2&lt;&gt;0,'3,1'!E74*(1+ПРАЙС!$AF$2),'3,1'!E74)</f>
        <v>247</v>
      </c>
    </row>
    <row r="75" spans="1:5" ht="15.75" x14ac:dyDescent="0.4">
      <c r="A75" s="171" t="str">
        <f>'3,1'!A75</f>
        <v>OM0201B</v>
      </c>
      <c r="B75" s="172" t="str">
        <f>'3,1'!B75</f>
        <v>OM0201B Sturm! G-Energy масло 2Т красн., минер., JASO FB/ISO-L-EGB, UNIVERSAL МОТО 2T, 0.946 л</v>
      </c>
      <c r="C75" s="173">
        <f>IF(ПРАЙС!$AF$2&lt;&gt;0,'3,1'!C75*(1+ПРАЙС!$AF$2),'3,1'!C75)</f>
        <v>280</v>
      </c>
      <c r="D75" s="246">
        <f>IF(ПРАЙС!$AF$2&lt;&gt;0,'3,1'!D75*(1+ПРАЙС!$AF$2),'3,1'!D75)</f>
        <v>266</v>
      </c>
      <c r="E75" s="246">
        <f>IF(ПРАЙС!$AF$2&lt;&gt;0,'3,1'!E75*(1+ПРАЙС!$AF$2),'3,1'!E75)</f>
        <v>252</v>
      </c>
    </row>
    <row r="76" spans="1:5" ht="15.75" x14ac:dyDescent="0.4">
      <c r="A76" s="171" t="str">
        <f>'3,1'!A76</f>
        <v>OC0101</v>
      </c>
      <c r="B76" s="172" t="str">
        <f>'3,1'!B76</f>
        <v>OC0101 Масло Sturm! для пильных цепей G-Energy UNIVERSAL CHAIN&amp;BAR LUBRICANT, 0.946 л</v>
      </c>
      <c r="C76" s="173">
        <f>IF(ПРАЙС!$AF$2&lt;&gt;0,'3,1'!C76*(1+ПРАЙС!$AF$2),'3,1'!C76)</f>
        <v>280</v>
      </c>
      <c r="D76" s="246">
        <f>IF(ПРАЙС!$AF$2&lt;&gt;0,'3,1'!D76*(1+ПРАЙС!$AF$2),'3,1'!D76)</f>
        <v>266</v>
      </c>
      <c r="E76" s="246">
        <f>IF(ПРАЙС!$AF$2&lt;&gt;0,'3,1'!E76*(1+ПРАЙС!$AF$2),'3,1'!E76)</f>
        <v>252</v>
      </c>
    </row>
    <row r="77" spans="1:5" ht="15.75" x14ac:dyDescent="0.4">
      <c r="A77" s="171" t="str">
        <f>'3,1'!A77</f>
        <v>СТС-0101А</v>
      </c>
      <c r="B77" s="172" t="str">
        <f>'3,1'!B77</f>
        <v>СТС-0101А Масло СОЮЗ трансмиссионное LUXE SAE 80W-85 GL-4 ТМ-4-12, 1л</v>
      </c>
      <c r="C77" s="173">
        <f>IF(ПРАЙС!$AF$2&lt;&gt;0,'3,1'!C77*(1+ПРАЙС!$AF$2),'3,1'!C77)</f>
        <v>302.10526315789474</v>
      </c>
      <c r="D77" s="246">
        <f>IF(ПРАЙС!$AF$2&lt;&gt;0,'3,1'!D77*(1+ПРАЙС!$AF$2),'3,1'!D77)</f>
        <v>287</v>
      </c>
      <c r="E77" s="246">
        <f>IF(ПРАЙС!$AF$2&lt;&gt;0,'3,1'!E77*(1+ПРАЙС!$AF$2),'3,1'!E77)</f>
        <v>273</v>
      </c>
    </row>
    <row r="78" spans="1:5" ht="15.75" x14ac:dyDescent="0.4">
      <c r="A78" s="171" t="str">
        <f>'3,1'!A78</f>
        <v>МСС-0104Б</v>
      </c>
      <c r="B78" s="172" t="str">
        <f>'3,1'!B78</f>
        <v>МСС-0104Б Масло СОЮЗ 4Т минер., UNIVERSAL MOTO 4T,  API SF/CC, SAE 10W-40, 0.946 л</v>
      </c>
      <c r="C78" s="173">
        <f>IF(ПРАЙС!$AF$2&lt;&gt;0,'3,1'!C78*(1+ПРАЙС!$AF$2),'3,1'!C78)</f>
        <v>290.5263157894737</v>
      </c>
      <c r="D78" s="246">
        <f>IF(ПРАЙС!$AF$2&lt;&gt;0,'3,1'!D78*(1+ПРАЙС!$AF$2),'3,1'!D78)</f>
        <v>276</v>
      </c>
      <c r="E78" s="246">
        <f>IF(ПРАЙС!$AF$2&lt;&gt;0,'3,1'!E78*(1+ПРАЙС!$AF$2),'3,1'!E78)</f>
        <v>263</v>
      </c>
    </row>
    <row r="79" spans="1:5" ht="15.75" x14ac:dyDescent="0.4">
      <c r="A79" s="646" t="str">
        <f>'3,1'!A79</f>
        <v>OM0401B</v>
      </c>
      <c r="B79" s="647" t="str">
        <f>'3,1'!B79</f>
        <v>OM0401B Sturm! G-Energy масло 4Т минер., API SF/CC, SAE 10W-40, UNIVERSAL MOTO 4T, 0.946 л</v>
      </c>
      <c r="C79" s="648">
        <f>IF(ПРАЙС!$AF$2&lt;&gt;0,'3,1'!C79*(1+ПРАЙС!$AF$2),'3,1'!C79)</f>
        <v>303.15789473684214</v>
      </c>
      <c r="D79" s="649">
        <f>IF(ПРАЙС!$AF$2&lt;&gt;0,'3,1'!D79*(1+ПРАЙС!$AF$2),'3,1'!D79)</f>
        <v>288</v>
      </c>
      <c r="E79" s="649">
        <f>IF(ПРАЙС!$AF$2&lt;&gt;0,'3,1'!E79*(1+ПРАЙС!$AF$2),'3,1'!E79)</f>
        <v>273</v>
      </c>
    </row>
    <row r="80" spans="1:5" ht="15.75" x14ac:dyDescent="0.4">
      <c r="A80" s="543"/>
      <c r="B80" s="650" t="str">
        <f>'3,1'!B80</f>
        <v>Оснастка для триммеров</v>
      </c>
      <c r="C80" s="651"/>
      <c r="D80" s="651"/>
      <c r="E80" s="651"/>
    </row>
    <row r="81" spans="1:5" ht="15.75" x14ac:dyDescent="0.4">
      <c r="A81" s="543"/>
      <c r="B81" s="650" t="str">
        <f>'3,1'!B81</f>
        <v>Фрезы для триммера</v>
      </c>
      <c r="C81" s="651"/>
      <c r="D81" s="651"/>
      <c r="E81" s="651"/>
    </row>
    <row r="82" spans="1:5" ht="15.75" x14ac:dyDescent="0.4">
      <c r="A82" s="171" t="str">
        <f>'3,1'!A82</f>
        <v>BT8942D-998</v>
      </c>
      <c r="B82" s="172" t="str">
        <f>'3,1'!B82</f>
        <v>BT8942D-998 Нож ТРЕХЛЕПЕСТКОВЫЙ для триммера, 255mm*1,4 Sturm!</v>
      </c>
      <c r="C82" s="173">
        <f>IF(ПРАЙС!$AF$2&lt;&gt;0,'3,1'!C82*(1+ПРАЙС!$AF$2),'3,1'!C82)</f>
        <v>100</v>
      </c>
      <c r="D82" s="246">
        <f>IF(ПРАЙС!$AF$2&lt;&gt;0,'3,1'!D82*(1+ПРАЙС!$AF$2),'3,1'!D82)</f>
        <v>95</v>
      </c>
      <c r="E82" s="246">
        <f>IF(ПРАЙС!$AF$2&lt;&gt;0,'3,1'!E82*(1+ПРАЙС!$AF$2),'3,1'!E82)</f>
        <v>90.25</v>
      </c>
    </row>
    <row r="83" spans="1:5" ht="15.75" x14ac:dyDescent="0.4">
      <c r="A83" s="171" t="str">
        <f>'3,1'!A83</f>
        <v>BT8952D-1004</v>
      </c>
      <c r="B83" s="172" t="str">
        <f>'3,1'!B83</f>
        <v>BT8952D-1004 Нож стальной для бензотрим.,8 зубов, 255 мм x 25,4x8, Sturm!</v>
      </c>
      <c r="C83" s="173">
        <f>IF(ПРАЙС!$AF$2&lt;&gt;0,'3,1'!C83*(1+ПРАЙС!$AF$2),'3,1'!C83)</f>
        <v>166</v>
      </c>
      <c r="D83" s="246">
        <f>IF(ПРАЙС!$AF$2&lt;&gt;0,'3,1'!D83*(1+ПРАЙС!$AF$2),'3,1'!D83)</f>
        <v>158</v>
      </c>
      <c r="E83" s="246">
        <f>IF(ПРАЙС!$AF$2&lt;&gt;0,'3,1'!E83*(1+ПРАЙС!$AF$2),'3,1'!E83)</f>
        <v>150.1</v>
      </c>
    </row>
    <row r="84" spans="1:5" ht="15.75" x14ac:dyDescent="0.4">
      <c r="A84" s="171" t="str">
        <f>'3,1'!A84</f>
        <v>BT8952D-1002</v>
      </c>
      <c r="B84" s="172" t="str">
        <f>'3,1'!B84</f>
        <v>BT8952D-1002 Фреза универс. для бензотрим., 230мм x 25, 4x40, с твердосплав. напайк., Sturm!</v>
      </c>
      <c r="C84" s="173">
        <f>IF(ПРАЙС!$AF$2&lt;&gt;0,'3,1'!C84*(1+ПРАЙС!$AF$2),'3,1'!C84)</f>
        <v>183</v>
      </c>
      <c r="D84" s="246">
        <f>IF(ПРАЙС!$AF$2&lt;&gt;0,'3,1'!D84*(1+ПРАЙС!$AF$2),'3,1'!D84)</f>
        <v>173</v>
      </c>
      <c r="E84" s="246">
        <f>IF(ПРАЙС!$AF$2&lt;&gt;0,'3,1'!E84*(1+ПРАЙС!$AF$2),'3,1'!E84)</f>
        <v>164.35</v>
      </c>
    </row>
    <row r="85" spans="1:5" ht="15.75" x14ac:dyDescent="0.4">
      <c r="A85" s="171" t="str">
        <f>'3,1'!A85</f>
        <v>BT8952D-999</v>
      </c>
      <c r="B85" s="172" t="str">
        <f>'3,1'!B85</f>
        <v>BT8952D-999 Фреза УНИВЕРС. для бензотриммеров, 255мм x 25, 4x40, с ТВЕРДОСПЛАВ.НАПАЙК., Sturm!</v>
      </c>
      <c r="C85" s="173">
        <f>IF(ПРАЙС!$AF$2&lt;&gt;0,'3,1'!C85*(1+ПРАЙС!$AF$2),'3,1'!C85)</f>
        <v>198</v>
      </c>
      <c r="D85" s="246">
        <f>IF(ПРАЙС!$AF$2&lt;&gt;0,'3,1'!D85*(1+ПРАЙС!$AF$2),'3,1'!D85)</f>
        <v>189</v>
      </c>
      <c r="E85" s="246">
        <f>IF(ПРАЙС!$AF$2&lt;&gt;0,'3,1'!E85*(1+ПРАЙС!$AF$2),'3,1'!E85)</f>
        <v>179.54999999999998</v>
      </c>
    </row>
    <row r="86" spans="1:5" ht="15.75" x14ac:dyDescent="0.4">
      <c r="A86" s="171" t="str">
        <f>'3,1'!A86</f>
        <v>BT8952D-1005</v>
      </c>
      <c r="B86" s="172" t="str">
        <f>'3,1'!B86</f>
        <v>BT8952D-1005 Фреза универс. для бензотрим., 255ммx25,4x40, с тверд. двусторон. напайк., Sturm!</v>
      </c>
      <c r="C86" s="173">
        <f>IF(ПРАЙС!$AF$2&lt;&gt;0,'3,1'!C86*(1+ПРАЙС!$AF$2),'3,1'!C86)</f>
        <v>215</v>
      </c>
      <c r="D86" s="246">
        <f>IF(ПРАЙС!$AF$2&lt;&gt;0,'3,1'!D86*(1+ПРАЙС!$AF$2),'3,1'!D86)</f>
        <v>205</v>
      </c>
      <c r="E86" s="246">
        <f>IF(ПРАЙС!$AF$2&lt;&gt;0,'3,1'!E86*(1+ПРАЙС!$AF$2),'3,1'!E86)</f>
        <v>194.75</v>
      </c>
    </row>
    <row r="87" spans="1:5" ht="15.75" x14ac:dyDescent="0.4">
      <c r="A87" s="171" t="str">
        <f>'3,1'!A87</f>
        <v>BT8952D-1000</v>
      </c>
      <c r="B87" s="172" t="str">
        <f>'3,1'!B87</f>
        <v>BT8952D-1000 Фреза универс. для бензотрим., 255мм x 25, 4x60, с твердосплав. напайк., Sturm!</v>
      </c>
      <c r="C87" s="173">
        <f>IF(ПРАЙС!$AF$2&lt;&gt;0,'3,1'!C87*(1+ПРАЙС!$AF$2),'3,1'!C87)</f>
        <v>232</v>
      </c>
      <c r="D87" s="246">
        <f>IF(ПРАЙС!$AF$2&lt;&gt;0,'3,1'!D87*(1+ПРАЙС!$AF$2),'3,1'!D87)</f>
        <v>221</v>
      </c>
      <c r="E87" s="246">
        <f>IF(ПРАЙС!$AF$2&lt;&gt;0,'3,1'!E87*(1+ПРАЙС!$AF$2),'3,1'!E87)</f>
        <v>209.95</v>
      </c>
    </row>
    <row r="88" spans="1:5" ht="15.75" x14ac:dyDescent="0.4">
      <c r="A88" s="171" t="str">
        <f>'3,1'!A88</f>
        <v>BT8952D-1001</v>
      </c>
      <c r="B88" s="172" t="str">
        <f>'3,1'!B88</f>
        <v>BT8952D-1001 Фреза универс. для бензотрим., 255мм x 25, 4x80, с твердосплав. напайк., Sturm!</v>
      </c>
      <c r="C88" s="173">
        <f>IF(ПРАЙС!$AF$2&lt;&gt;0,'3,1'!C88*(1+ПРАЙС!$AF$2),'3,1'!C88)</f>
        <v>244</v>
      </c>
      <c r="D88" s="246">
        <f>IF(ПРАЙС!$AF$2&lt;&gt;0,'3,1'!D88*(1+ПРАЙС!$AF$2),'3,1'!D88)</f>
        <v>231</v>
      </c>
      <c r="E88" s="246">
        <f>IF(ПРАЙС!$AF$2&lt;&gt;0,'3,1'!E88*(1+ПРАЙС!$AF$2),'3,1'!E88)</f>
        <v>219.45</v>
      </c>
    </row>
    <row r="89" spans="1:5" ht="15.75" x14ac:dyDescent="0.4">
      <c r="A89" s="171" t="str">
        <f>'3,1'!A89</f>
        <v>BT8952D-1006</v>
      </c>
      <c r="B89" s="172" t="str">
        <f>'3,1'!B89</f>
        <v>BT8952D-1006 Фреза универс. для бензотрим., 255мм x 25,4 x40, защита от наматыв. травы , Sturm!</v>
      </c>
      <c r="C89" s="173">
        <f>IF(ПРАЙС!$AF$2&lt;&gt;0,'3,1'!C89*(1+ПРАЙС!$AF$2),'3,1'!C89)</f>
        <v>175</v>
      </c>
      <c r="D89" s="246">
        <f>IF(ПРАЙС!$AF$2&lt;&gt;0,'3,1'!D89*(1+ПРАЙС!$AF$2),'3,1'!D89)</f>
        <v>167</v>
      </c>
      <c r="E89" s="246">
        <f>IF(ПРАЙС!$AF$2&lt;&gt;0,'3,1'!E89*(1+ПРАЙС!$AF$2),'3,1'!E89)</f>
        <v>159</v>
      </c>
    </row>
    <row r="90" spans="1:5" ht="15.75" x14ac:dyDescent="0.4">
      <c r="A90" s="171" t="str">
        <f>'3,1'!A90</f>
        <v>BT8952D-6000</v>
      </c>
      <c r="B90" s="172" t="str">
        <f>'3,1'!B90</f>
        <v>BT8952D-6000 Нож универс. для бензотрим., 255x25,4 мм, 6 подв. ножей, Sturm!</v>
      </c>
      <c r="C90" s="173">
        <f>IF(ПРАЙС!$AF$2&lt;&gt;0,'3,1'!C90*(1+ПРАЙС!$AF$2),'3,1'!C90)</f>
        <v>225</v>
      </c>
      <c r="D90" s="246">
        <f>IF(ПРАЙС!$AF$2&lt;&gt;0,'3,1'!D90*(1+ПРАЙС!$AF$2),'3,1'!D90)</f>
        <v>215</v>
      </c>
      <c r="E90" s="246">
        <f>IF(ПРАЙС!$AF$2&lt;&gt;0,'3,1'!E90*(1+ПРАЙС!$AF$2),'3,1'!E90)</f>
        <v>204</v>
      </c>
    </row>
    <row r="91" spans="1:5" ht="15.75" x14ac:dyDescent="0.4">
      <c r="A91" s="543"/>
      <c r="B91" s="650" t="str">
        <f>'3,1'!B91</f>
        <v>Катушки для триммера</v>
      </c>
      <c r="C91" s="651"/>
      <c r="D91" s="651"/>
      <c r="E91" s="651"/>
    </row>
    <row r="92" spans="1:5" ht="15.75" x14ac:dyDescent="0.4">
      <c r="A92" s="171" t="str">
        <f>'3,1'!A92</f>
        <v>BT8942D-999</v>
      </c>
      <c r="B92" s="172" t="str">
        <f>'3,1'!B92</f>
        <v>BT8942D-999 Катушка триммерная в сборе, 255мм х 3мм, M10, Sturm!</v>
      </c>
      <c r="C92" s="173">
        <f>IF(ПРАЙС!$AF$2&lt;&gt;0,'3,1'!C92*(1+ПРАЙС!$AF$2),'3,1'!C92)</f>
        <v>88</v>
      </c>
      <c r="D92" s="246">
        <f>IF(ПРАЙС!$AF$2&lt;&gt;0,'3,1'!D92*(1+ПРАЙС!$AF$2),'3,1'!D92)</f>
        <v>84</v>
      </c>
      <c r="E92" s="246">
        <f>IF(ПРАЙС!$AF$2&lt;&gt;0,'3,1'!E92*(1+ПРАЙС!$AF$2),'3,1'!E92)</f>
        <v>79.8</v>
      </c>
    </row>
    <row r="93" spans="1:5" ht="15.75" x14ac:dyDescent="0.4">
      <c r="A93" s="171" t="str">
        <f>'3,1'!A93</f>
        <v>BT9252D-999</v>
      </c>
      <c r="B93" s="172" t="str">
        <f>'3,1'!B93</f>
        <v>BT9252D-999 Катушка триммерная УНИВЕРСАЛЬНАЯ, 5 перех., M8,M10,M12, леска 2.0-2.4мм Sturm!</v>
      </c>
      <c r="C93" s="173">
        <f>IF(ПРАЙС!$AF$2&lt;&gt;0,'3,1'!C93*(1+ПРАЙС!$AF$2),'3,1'!C93)</f>
        <v>259</v>
      </c>
      <c r="D93" s="246">
        <f>IF(ПРАЙС!$AF$2&lt;&gt;0,'3,1'!D93*(1+ПРАЙС!$AF$2),'3,1'!D93)</f>
        <v>247</v>
      </c>
      <c r="E93" s="246">
        <f>IF(ПРАЙС!$AF$2&lt;&gt;0,'3,1'!E93*(1+ПРАЙС!$AF$2),'3,1'!E93)</f>
        <v>234.64999999999998</v>
      </c>
    </row>
    <row r="94" spans="1:5" ht="15.75" x14ac:dyDescent="0.4">
      <c r="A94" s="171" t="str">
        <f>'3,1'!A94</f>
        <v>GT3513-25</v>
      </c>
      <c r="B94" s="172" t="str">
        <f>'3,1'!B94</f>
        <v>GT3513-25 Катушка триммерная в сборе с леской, M10x1,25,  квадрат, 2мм, полуавтоматич. Sturm!</v>
      </c>
      <c r="C94" s="173">
        <f>IF(ПРАЙС!$AF$2&lt;&gt;0,'3,1'!C94*(1+ПРАЙС!$AF$2),'3,1'!C94)</f>
        <v>166</v>
      </c>
      <c r="D94" s="246">
        <f>IF(ПРАЙС!$AF$2&lt;&gt;0,'3,1'!D94*(1+ПРАЙС!$AF$2),'3,1'!D94)</f>
        <v>158</v>
      </c>
      <c r="E94" s="246">
        <f>IF(ПРАЙС!$AF$2&lt;&gt;0,'3,1'!E94*(1+ПРАЙС!$AF$2),'3,1'!E94)</f>
        <v>150.1</v>
      </c>
    </row>
    <row r="95" spans="1:5" ht="15.75" x14ac:dyDescent="0.4">
      <c r="A95" s="171" t="str">
        <f>'3,1'!A95</f>
        <v>GT3513-25E</v>
      </c>
      <c r="B95" s="172" t="str">
        <f>'3,1'!B95</f>
        <v>GT3513-25E Катушка триммерная в сборе с леской, M10x1,25, БЫСТРАЯ ЗАПРАВКА, подшипник, Sturm!</v>
      </c>
      <c r="C95" s="173">
        <f>IF(ПРАЙС!$AF$2&lt;&gt;0,'3,1'!C95*(1+ПРАЙС!$AF$2),'3,1'!C95)</f>
        <v>214</v>
      </c>
      <c r="D95" s="246">
        <f>IF(ПРАЙС!$AF$2&lt;&gt;0,'3,1'!D95*(1+ПРАЙС!$AF$2),'3,1'!D95)</f>
        <v>204</v>
      </c>
      <c r="E95" s="246">
        <f>IF(ПРАЙС!$AF$2&lt;&gt;0,'3,1'!E95*(1+ПРАЙС!$AF$2),'3,1'!E95)</f>
        <v>193.79999999999998</v>
      </c>
    </row>
    <row r="96" spans="1:5" ht="15.75" x14ac:dyDescent="0.4">
      <c r="A96" s="171" t="str">
        <f>'3,1'!A96</f>
        <v>GT3513-35</v>
      </c>
      <c r="B96" s="172" t="str">
        <f>'3,1'!B96</f>
        <v>GT3513-35 Катушка триммерная в сборе с леской ,M10x1,25, Квадрат, 2,4мм, полуавтом., Sturm!</v>
      </c>
      <c r="C96" s="173">
        <f>IF(ПРАЙС!$AF$2&lt;&gt;0,'3,1'!C96*(1+ПРАЙС!$AF$2),'3,1'!C96)</f>
        <v>214</v>
      </c>
      <c r="D96" s="246">
        <f>IF(ПРАЙС!$AF$2&lt;&gt;0,'3,1'!D96*(1+ПРАЙС!$AF$2),'3,1'!D96)</f>
        <v>204</v>
      </c>
      <c r="E96" s="246">
        <f>IF(ПРАЙС!$AF$2&lt;&gt;0,'3,1'!E96*(1+ПРАЙС!$AF$2),'3,1'!E96)</f>
        <v>193.79999999999998</v>
      </c>
    </row>
    <row r="97" spans="1:5" ht="15.75" x14ac:dyDescent="0.4">
      <c r="A97" s="171" t="str">
        <f>'3,1'!A97</f>
        <v>GT3513-35A</v>
      </c>
      <c r="B97" s="172" t="str">
        <f>'3,1'!B97</f>
        <v>GT3513-35A Катушка триммерная в сборе с леской, M10x1,25, быстрая заправка, полуавтом., Sturm!</v>
      </c>
      <c r="C97" s="173">
        <f>IF(ПРАЙС!$AF$2&lt;&gt;0,'3,1'!C97*(1+ПРАЙС!$AF$2),'3,1'!C97)</f>
        <v>237</v>
      </c>
      <c r="D97" s="246">
        <f>IF(ПРАЙС!$AF$2&lt;&gt;0,'3,1'!D97*(1+ПРАЙС!$AF$2),'3,1'!D97)</f>
        <v>226</v>
      </c>
      <c r="E97" s="246">
        <f>IF(ПРАЙС!$AF$2&lt;&gt;0,'3,1'!E97*(1+ПРАЙС!$AF$2),'3,1'!E97)</f>
        <v>214.7</v>
      </c>
    </row>
    <row r="98" spans="1:5" ht="15.75" x14ac:dyDescent="0.4">
      <c r="A98" s="171" t="str">
        <f>'3,1'!A98</f>
        <v>GT3513-35M12</v>
      </c>
      <c r="B98" s="172" t="str">
        <f>'3,1'!B98</f>
        <v>GT3513-35M12 Катушка триммерная в сборе с леской, M12x1,75, квадрат, 2,4мм, полуавтом. Sturm!</v>
      </c>
      <c r="C98" s="173">
        <f>IF(ПРАЙС!$AF$2&lt;&gt;0,'3,1'!C98*(1+ПРАЙС!$AF$2),'3,1'!C98)</f>
        <v>214</v>
      </c>
      <c r="D98" s="246">
        <f>IF(ПРАЙС!$AF$2&lt;&gt;0,'3,1'!D98*(1+ПРАЙС!$AF$2),'3,1'!D98)</f>
        <v>204</v>
      </c>
      <c r="E98" s="246">
        <f>IF(ПРАЙС!$AF$2&lt;&gt;0,'3,1'!E98*(1+ПРАЙС!$AF$2),'3,1'!E98)</f>
        <v>193.79999999999998</v>
      </c>
    </row>
    <row r="99" spans="1:5" ht="15.75" x14ac:dyDescent="0.4">
      <c r="A99" s="171" t="str">
        <f>'3,1'!A99</f>
        <v>GT3513-3N</v>
      </c>
      <c r="B99" s="172" t="str">
        <f>'3,1'!B99</f>
        <v>GT3513-3N Катушка триммерная с ножами и леской в сборе круг 2.4мм x 27см, 3 ножа x 12см Sturm!</v>
      </c>
      <c r="C99" s="173">
        <f>IF(ПРАЙС!$AF$2&lt;&gt;0,'3,1'!C99*(1+ПРАЙС!$AF$2),'3,1'!C99)</f>
        <v>282</v>
      </c>
      <c r="D99" s="246">
        <f>IF(ПРАЙС!$AF$2&lt;&gt;0,'3,1'!D99*(1+ПРАЙС!$AF$2),'3,1'!D99)</f>
        <v>269</v>
      </c>
      <c r="E99" s="246">
        <f>IF(ПРАЙС!$AF$2&lt;&gt;0,'3,1'!E99*(1+ПРАЙС!$AF$2),'3,1'!E99)</f>
        <v>255.54999999999998</v>
      </c>
    </row>
    <row r="100" spans="1:5" ht="15.75" x14ac:dyDescent="0.4">
      <c r="A100" s="171" t="str">
        <f>'3,1'!A100</f>
        <v>GT3513-45</v>
      </c>
      <c r="B100" s="172" t="str">
        <f>'3,1'!B100</f>
        <v>GT3513-45 Катушка триммерная в сборе с леской, M10x1,25, БЫСТРАЯ ЗАПРАВКА, подшипник, Sturm!</v>
      </c>
      <c r="C100" s="173">
        <f>IF(ПРАЙС!$AF$2&lt;&gt;0,'3,1'!C100*(1+ПРАЙС!$AF$2),'3,1'!C100)</f>
        <v>339</v>
      </c>
      <c r="D100" s="246">
        <f>IF(ПРАЙС!$AF$2&lt;&gt;0,'3,1'!D100*(1+ПРАЙС!$AF$2),'3,1'!D100)</f>
        <v>322</v>
      </c>
      <c r="E100" s="246">
        <f>IF(ПРАЙС!$AF$2&lt;&gt;0,'3,1'!E100*(1+ПРАЙС!$AF$2),'3,1'!E100)</f>
        <v>305.89999999999998</v>
      </c>
    </row>
    <row r="101" spans="1:5" ht="15.75" x14ac:dyDescent="0.4">
      <c r="A101" s="171" t="str">
        <f>'3,1'!A101</f>
        <v>GT3513-55</v>
      </c>
      <c r="B101" s="172" t="str">
        <f>'3,1'!B101</f>
        <v>GT3513-55 Катушка триммерная аналог ST FS55, c леской в сборе, круг, 2,4мм Sturm!</v>
      </c>
      <c r="C101" s="173">
        <f>IF(ПРАЙС!$AF$2&lt;&gt;0,'3,1'!C101*(1+ПРАЙС!$AF$2),'3,1'!C101)</f>
        <v>214</v>
      </c>
      <c r="D101" s="246">
        <f>IF(ПРАЙС!$AF$2&lt;&gt;0,'3,1'!D101*(1+ПРАЙС!$AF$2),'3,1'!D101)</f>
        <v>204</v>
      </c>
      <c r="E101" s="246">
        <f>IF(ПРАЙС!$AF$2&lt;&gt;0,'3,1'!E101*(1+ПРАЙС!$AF$2),'3,1'!E101)</f>
        <v>193.79999999999998</v>
      </c>
    </row>
    <row r="102" spans="1:5" ht="15.75" x14ac:dyDescent="0.4">
      <c r="A102" s="171" t="str">
        <f>'3,1'!A102</f>
        <v>GT3513M-23</v>
      </c>
      <c r="B102" s="172" t="str">
        <f>'3,1'!B102</f>
        <v>GT3513M-23 Катушка триммерная МЕТАЛЛИЧЕСКАЯ, тип "Паук", М8/10/12, леска 2-4мм, Sturm!</v>
      </c>
      <c r="C102" s="173">
        <f>IF(ПРАЙС!$AF$2&lt;&gt;0,'3,1'!C102*(1+ПРАЙС!$AF$2),'3,1'!C102)</f>
        <v>176</v>
      </c>
      <c r="D102" s="246">
        <f>IF(ПРАЙС!$AF$2&lt;&gt;0,'3,1'!D102*(1+ПРАЙС!$AF$2),'3,1'!D102)</f>
        <v>168</v>
      </c>
      <c r="E102" s="246">
        <f>IF(ПРАЙС!$AF$2&lt;&gt;0,'3,1'!E102*(1+ПРАЙС!$AF$2),'3,1'!E102)</f>
        <v>159.6</v>
      </c>
    </row>
    <row r="103" spans="1:5" ht="15.75" x14ac:dyDescent="0.4">
      <c r="A103" s="171" t="str">
        <f>'3,1'!A103</f>
        <v>GT3513M-25</v>
      </c>
      <c r="B103" s="172" t="str">
        <f>'3,1'!B103</f>
        <v>GT3513M-25 Катушка триммерная c леской в сборе, квадрат, 2,4 x 27мм Sturm!</v>
      </c>
      <c r="C103" s="173">
        <f>IF(ПРАЙС!$AF$2&lt;&gt;0,'3,1'!C103*(1+ПРАЙС!$AF$2),'3,1'!C103)</f>
        <v>182</v>
      </c>
      <c r="D103" s="246">
        <f>IF(ПРАЙС!$AF$2&lt;&gt;0,'3,1'!D103*(1+ПРАЙС!$AF$2),'3,1'!D103)</f>
        <v>172</v>
      </c>
      <c r="E103" s="246">
        <f>IF(ПРАЙС!$AF$2&lt;&gt;0,'3,1'!E103*(1+ПРАЙС!$AF$2),'3,1'!E103)</f>
        <v>163.4</v>
      </c>
    </row>
    <row r="104" spans="1:5" ht="15.75" x14ac:dyDescent="0.4">
      <c r="A104" s="171" t="str">
        <f>'3,1'!A104</f>
        <v>GT3513-3NN3</v>
      </c>
      <c r="B104" s="172" t="str">
        <f>'3,1'!B104</f>
        <v>GT3513-3NN3 Пластиковые ножи для катушки GT3513-3N, 3 шт.Sturm!</v>
      </c>
      <c r="C104" s="173">
        <f>IF(ПРАЙС!$AF$2&lt;&gt;0,'3,1'!C104*(1+ПРАЙС!$AF$2),'3,1'!C104)</f>
        <v>90</v>
      </c>
      <c r="D104" s="246">
        <f>IF(ПРАЙС!$AF$2&lt;&gt;0,'3,1'!D104*(1+ПРАЙС!$AF$2),'3,1'!D104)</f>
        <v>85</v>
      </c>
      <c r="E104" s="246">
        <f>IF(ПРАЙС!$AF$2&lt;&gt;0,'3,1'!E104*(1+ПРАЙС!$AF$2),'3,1'!E104)</f>
        <v>81</v>
      </c>
    </row>
    <row r="105" spans="1:5" ht="15.75" x14ac:dyDescent="0.4">
      <c r="A105" s="171" t="str">
        <f>'3,1'!A105</f>
        <v>GT3513-56</v>
      </c>
      <c r="B105" s="172" t="str">
        <f>'3,1'!B105</f>
        <v>GT3513-56 Катушка триммерная в сборе с леской, M8X1,25 Sturm!</v>
      </c>
      <c r="C105" s="173">
        <f>IF(ПРАЙС!$AF$2&lt;&gt;0,'3,1'!C105*(1+ПРАЙС!$AF$2),'3,1'!C105)</f>
        <v>238.3605</v>
      </c>
      <c r="D105" s="246">
        <f>IF(ПРАЙС!$AF$2&lt;&gt;0,'3,1'!D105*(1+ПРАЙС!$AF$2),'3,1'!D105)</f>
        <v>227.01</v>
      </c>
      <c r="E105" s="246">
        <f>IF(ПРАЙС!$AF$2&lt;&gt;0,'3,1'!E105*(1+ПРАЙС!$AF$2),'3,1'!E105)</f>
        <v>216.2</v>
      </c>
    </row>
    <row r="106" spans="1:5" ht="15.75" x14ac:dyDescent="0.4">
      <c r="A106" s="171" t="str">
        <f>'3,1'!A106</f>
        <v>GT3513P-24</v>
      </c>
      <c r="B106" s="172" t="str">
        <f>'3,1'!B106</f>
        <v>GT3513P-24 Катушка трим. пласт., ЗАПРАВКА ЛЕСКИ ОДНИМ НАЖАТИЕМ, M8/10/12,леска 2-4мм, Sturm!</v>
      </c>
      <c r="C106" s="173">
        <f>IF(ПРАЙС!$AF$2&lt;&gt;0,'3,1'!C106*(1+ПРАЙС!$AF$2),'3,1'!C106)</f>
        <v>218.92893750000002</v>
      </c>
      <c r="D106" s="246">
        <f>IF(ПРАЙС!$AF$2&lt;&gt;0,'3,1'!D106*(1+ПРАЙС!$AF$2),'3,1'!D106)</f>
        <v>208.50375</v>
      </c>
      <c r="E106" s="246">
        <f>IF(ПРАЙС!$AF$2&lt;&gt;0,'3,1'!E106*(1+ПРАЙС!$AF$2),'3,1'!E106)</f>
        <v>198.57499999999999</v>
      </c>
    </row>
    <row r="107" spans="1:5" ht="15.75" x14ac:dyDescent="0.4">
      <c r="A107" s="171" t="str">
        <f>'3,1'!A107</f>
        <v>GT3513M-24</v>
      </c>
      <c r="B107" s="172" t="str">
        <f>'3,1'!B107</f>
        <v>GT3513M-24 Катушка трим. метал., ЗАПРАВКА ЛЕСКИ ОДНИМ НАЖАТИЕМ, M8/10/12,леска 2-4мм, Sturm!</v>
      </c>
      <c r="C107" s="173">
        <f>IF(ПРАЙС!$AF$2&lt;&gt;0,'3,1'!C107*(1+ПРАЙС!$AF$2),'3,1'!C107)</f>
        <v>277.22362500000003</v>
      </c>
      <c r="D107" s="246">
        <f>IF(ПРАЙС!$AF$2&lt;&gt;0,'3,1'!D107*(1+ПРАЙС!$AF$2),'3,1'!D107)</f>
        <v>264.02250000000004</v>
      </c>
      <c r="E107" s="246">
        <f>IF(ПРАЙС!$AF$2&lt;&gt;0,'3,1'!E107*(1+ПРАЙС!$AF$2),'3,1'!E107)</f>
        <v>251.45000000000002</v>
      </c>
    </row>
    <row r="108" spans="1:5" ht="15.75" x14ac:dyDescent="0.4">
      <c r="A108" s="171" t="str">
        <f>'3,1'!A108</f>
        <v>GT3513-59</v>
      </c>
      <c r="B108" s="172" t="str">
        <f>'3,1'!B108</f>
        <v>GT3513-59 Катушка триммерная аналог ST С46-2, с доп. адаптером на 12x1.75FLH, Sturm!</v>
      </c>
      <c r="C108" s="173">
        <f>IF(ПРАЙС!$AF$2&lt;&gt;0,'3,1'!C108*(1+ПРАЙС!$AF$2),'3,1'!C108)</f>
        <v>536</v>
      </c>
      <c r="D108" s="246">
        <f>IF(ПРАЙС!$AF$2&lt;&gt;0,'3,1'!D108*(1+ПРАЙС!$AF$2),'3,1'!D108)</f>
        <v>510</v>
      </c>
      <c r="E108" s="246">
        <f>IF(ПРАЙС!$AF$2&lt;&gt;0,'3,1'!E108*(1+ПРАЙС!$AF$2),'3,1'!E108)</f>
        <v>486</v>
      </c>
    </row>
    <row r="109" spans="1:5" ht="15.75" x14ac:dyDescent="0.4">
      <c r="A109" s="171" t="str">
        <f>'3,1'!A109</f>
        <v>GT3513-65M</v>
      </c>
      <c r="B109" s="172" t="str">
        <f>'3,1'!B109</f>
        <v>GT3513-65M Катушка триммерная c леской в сборе, усилен. корпус, метал. подшипник, Sturm!</v>
      </c>
      <c r="C109" s="173">
        <f>IF(ПРАЙС!$AF$2&lt;&gt;0,'3,1'!C109*(1+ПРАЙС!$AF$2),'3,1'!C109)</f>
        <v>325</v>
      </c>
      <c r="D109" s="246">
        <f>IF(ПРАЙС!$AF$2&lt;&gt;0,'3,1'!D109*(1+ПРАЙС!$AF$2),'3,1'!D109)</f>
        <v>309</v>
      </c>
      <c r="E109" s="246">
        <f>IF(ПРАЙС!$AF$2&lt;&gt;0,'3,1'!E109*(1+ПРАЙС!$AF$2),'3,1'!E109)</f>
        <v>295</v>
      </c>
    </row>
    <row r="110" spans="1:5" ht="15.75" x14ac:dyDescent="0.4">
      <c r="A110" s="171" t="str">
        <f>'3,1'!A110</f>
        <v>GT3513-65P</v>
      </c>
      <c r="B110" s="172" t="str">
        <f>'3,1'!B110</f>
        <v>GT3513-65P Катушка триммерная M10x1,25, усиленный корпус, Sturm!</v>
      </c>
      <c r="C110" s="173">
        <f>IF(ПРАЙС!$AF$2&lt;&gt;0,'3,1'!C110*(1+ПРАЙС!$AF$2),'3,1'!C110)</f>
        <v>249</v>
      </c>
      <c r="D110" s="246">
        <f>IF(ПРАЙС!$AF$2&lt;&gt;0,'3,1'!D110*(1+ПРАЙС!$AF$2),'3,1'!D110)</f>
        <v>237</v>
      </c>
      <c r="E110" s="246">
        <f>IF(ПРАЙС!$AF$2&lt;&gt;0,'3,1'!E110*(1+ПРАЙС!$AF$2),'3,1'!E110)</f>
        <v>226</v>
      </c>
    </row>
    <row r="111" spans="1:5" ht="15.75" x14ac:dyDescent="0.4">
      <c r="A111" s="171" t="str">
        <f>'3,1'!A111</f>
        <v>GT3513-66</v>
      </c>
      <c r="B111" s="172" t="str">
        <f>'3,1'!B111</f>
        <v>GT3513-66 Катушка триммерная M10x1,25 c леской в сборе 2,4ммx2мx2шт, 4 выхода лески, Sturm!</v>
      </c>
      <c r="C111" s="173">
        <f>IF(ПРАЙС!$AF$2&lt;&gt;0,'3,1'!C111*(1+ПРАЙС!$AF$2),'3,1'!C111)</f>
        <v>381</v>
      </c>
      <c r="D111" s="246">
        <f>IF(ПРАЙС!$AF$2&lt;&gt;0,'3,1'!D111*(1+ПРАЙС!$AF$2),'3,1'!D111)</f>
        <v>363</v>
      </c>
      <c r="E111" s="246">
        <f>IF(ПРАЙС!$AF$2&lt;&gt;0,'3,1'!E111*(1+ПРАЙС!$AF$2),'3,1'!E111)</f>
        <v>346</v>
      </c>
    </row>
    <row r="112" spans="1:5" ht="15.75" x14ac:dyDescent="0.4">
      <c r="A112" s="171" t="str">
        <f>'3,1'!A112</f>
        <v>GT3513-67</v>
      </c>
      <c r="B112" s="172" t="str">
        <f>'3,1'!B112</f>
        <v>GT3513-67 Катушка триммерная M10x1,25 c леской в сборе 2,4ммx3 м, быстрая заправка, Sturm!</v>
      </c>
      <c r="C112" s="173">
        <f>IF(ПРАЙС!$AF$2&lt;&gt;0,'3,1'!C112*(1+ПРАЙС!$AF$2),'3,1'!C112)</f>
        <v>249</v>
      </c>
      <c r="D112" s="246">
        <f>IF(ПРАЙС!$AF$2&lt;&gt;0,'3,1'!D112*(1+ПРАЙС!$AF$2),'3,1'!D112)</f>
        <v>237</v>
      </c>
      <c r="E112" s="246">
        <f>IF(ПРАЙС!$AF$2&lt;&gt;0,'3,1'!E112*(1+ПРАЙС!$AF$2),'3,1'!E112)</f>
        <v>226</v>
      </c>
    </row>
    <row r="113" spans="1:5" ht="15.75" x14ac:dyDescent="0.4">
      <c r="A113" s="171" t="str">
        <f>'3,1'!A113</f>
        <v>GT3513-68</v>
      </c>
      <c r="B113" s="172" t="str">
        <f>'3,1'!B113</f>
        <v>GT3513-68 Катушка триммерная M10x1,25 c леской в сборе, быстрая заправка, Sturm!</v>
      </c>
      <c r="C113" s="173">
        <f>IF(ПРАЙС!$AF$2&lt;&gt;0,'3,1'!C113*(1+ПРАЙС!$AF$2),'3,1'!C113)</f>
        <v>244</v>
      </c>
      <c r="D113" s="246">
        <f>IF(ПРАЙС!$AF$2&lt;&gt;0,'3,1'!D113*(1+ПРАЙС!$AF$2),'3,1'!D113)</f>
        <v>233</v>
      </c>
      <c r="E113" s="246">
        <f>IF(ПРАЙС!$AF$2&lt;&gt;0,'3,1'!E113*(1+ПРАЙС!$AF$2),'3,1'!E113)</f>
        <v>222</v>
      </c>
    </row>
    <row r="114" spans="1:5" ht="15.75" x14ac:dyDescent="0.4">
      <c r="A114" s="171" t="str">
        <f>'3,1'!A114</f>
        <v>GT3513-CS</v>
      </c>
      <c r="B114" s="172" t="str">
        <f>'3,1'!B114</f>
        <v>GT3513-CS Переходники для катушки трим. M8x1.25/M10x1.0/M10x1.25/M12x1.5/M12x1.75 Sturm!</v>
      </c>
      <c r="C114" s="173">
        <f>IF(ПРАЙС!$AF$2&lt;&gt;0,'3,1'!C114*(1+ПРАЙС!$AF$2),'3,1'!C114)</f>
        <v>72</v>
      </c>
      <c r="D114" s="246">
        <f>IF(ПРАЙС!$AF$2&lt;&gt;0,'3,1'!D114*(1+ПРАЙС!$AF$2),'3,1'!D114)</f>
        <v>69</v>
      </c>
      <c r="E114" s="246">
        <f>IF(ПРАЙС!$AF$2&lt;&gt;0,'3,1'!E114*(1+ПРАЙС!$AF$2),'3,1'!E114)</f>
        <v>65</v>
      </c>
    </row>
    <row r="115" spans="1:5" ht="15.75" x14ac:dyDescent="0.4">
      <c r="A115" s="543"/>
      <c r="B115" s="650" t="str">
        <f>'3,1'!B115</f>
        <v>Леска для триммера</v>
      </c>
      <c r="C115" s="651"/>
      <c r="D115" s="651"/>
      <c r="E115" s="651"/>
    </row>
    <row r="116" spans="1:5" ht="15.75" x14ac:dyDescent="0.4">
      <c r="A116" s="171" t="str">
        <f>'3,1'!A116</f>
        <v>BGT3535-2.4-0A-15</v>
      </c>
      <c r="B116" s="172" t="str">
        <f>'3,1'!B116</f>
        <v>BGT3535-2.4-0A-15 Леска для триммера, d=2.4 мм, l=15м, КРУГ, армированный, блистер,Sturm!</v>
      </c>
      <c r="C116" s="173">
        <f>IF(ПРАЙС!$AF$2&lt;&gt;0,'3,1'!C116*(1+ПРАЙС!$AF$2),'3,1'!C116)</f>
        <v>80</v>
      </c>
      <c r="D116" s="246">
        <f>IF(ПРАЙС!$AF$2&lt;&gt;0,'3,1'!D116*(1+ПРАЙС!$AF$2),'3,1'!D116)</f>
        <v>76</v>
      </c>
      <c r="E116" s="246">
        <f>IF(ПРАЙС!$AF$2&lt;&gt;0,'3,1'!E116*(1+ПРАЙС!$AF$2),'3,1'!E116)</f>
        <v>72.2</v>
      </c>
    </row>
    <row r="117" spans="1:5" ht="15.75" x14ac:dyDescent="0.4">
      <c r="A117" s="171" t="str">
        <f>'3,1'!A117</f>
        <v>BGT3535-2.4-0М-10</v>
      </c>
      <c r="B117" s="172" t="str">
        <f>'3,1'!B117</f>
        <v>BGT3535-2.4-0М-10 Леска для триммера, d=2.4 мм, l=10м, КРУГ, МЕТАЛ корд, блистер, Sturm!</v>
      </c>
      <c r="C117" s="173">
        <f>IF(ПРАЙС!$AF$2&lt;&gt;0,'3,1'!C117*(1+ПРАЙС!$AF$2),'3,1'!C117)</f>
        <v>112</v>
      </c>
      <c r="D117" s="246">
        <f>IF(ПРАЙС!$AF$2&lt;&gt;0,'3,1'!D117*(1+ПРАЙС!$AF$2),'3,1'!D117)</f>
        <v>107</v>
      </c>
      <c r="E117" s="246">
        <f>IF(ПРАЙС!$AF$2&lt;&gt;0,'3,1'!E117*(1+ПРАЙС!$AF$2),'3,1'!E117)</f>
        <v>101.64999999999999</v>
      </c>
    </row>
    <row r="118" spans="1:5" ht="15.75" x14ac:dyDescent="0.4">
      <c r="A118" s="171" t="str">
        <f>'3,1'!A118</f>
        <v>BGT3535-2.4-SA-15</v>
      </c>
      <c r="B118" s="172" t="str">
        <f>'3,1'!B118</f>
        <v>BGT3535-2.4-SA-15 Леска для триммера, d=2.4 мм, l=15 м, КРУЧЕНЫЙ КВАДРАТ, армиров. блистер, Stu</v>
      </c>
      <c r="C118" s="173">
        <f>IF(ПРАЙС!$AF$2&lt;&gt;0,'3,1'!C118*(1+ПРАЙС!$AF$2),'3,1'!C118)</f>
        <v>67</v>
      </c>
      <c r="D118" s="246">
        <f>IF(ПРАЙС!$AF$2&lt;&gt;0,'3,1'!D118*(1+ПРАЙС!$AF$2),'3,1'!D118)</f>
        <v>64</v>
      </c>
      <c r="E118" s="246">
        <f>IF(ПРАЙС!$AF$2&lt;&gt;0,'3,1'!E118*(1+ПРАЙС!$AF$2),'3,1'!E118)</f>
        <v>60.8</v>
      </c>
    </row>
    <row r="119" spans="1:5" ht="15.75" x14ac:dyDescent="0.4">
      <c r="A119" s="171" t="str">
        <f>'3,1'!A119</f>
        <v>BGT3535-3.0-0A-15</v>
      </c>
      <c r="B119" s="172" t="str">
        <f>'3,1'!B119</f>
        <v>BGT3535-3.0-0A-15 Леска для триммера, d=3.0 мм, l=15м, КРУГ, армированный, блистер,Sturm!</v>
      </c>
      <c r="C119" s="173">
        <f>IF(ПРАЙС!$AF$2&lt;&gt;0,'3,1'!C119*(1+ПРАЙС!$AF$2),'3,1'!C119)</f>
        <v>102</v>
      </c>
      <c r="D119" s="246">
        <f>IF(ПРАЙС!$AF$2&lt;&gt;0,'3,1'!D119*(1+ПРАЙС!$AF$2),'3,1'!D119)</f>
        <v>97</v>
      </c>
      <c r="E119" s="246">
        <f>IF(ПРАЙС!$AF$2&lt;&gt;0,'3,1'!E119*(1+ПРАЙС!$AF$2),'3,1'!E119)</f>
        <v>92.149999999999991</v>
      </c>
    </row>
    <row r="120" spans="1:5" ht="15.75" x14ac:dyDescent="0.4">
      <c r="A120" s="171" t="str">
        <f>'3,1'!A120</f>
        <v>BGT3535-4.0-0A-15</v>
      </c>
      <c r="B120" s="172" t="str">
        <f>'3,1'!B120</f>
        <v>BGT3535-4.0-0A-15 Леска для триммера, d=4.0 мм, l=15м, КРУГ, армированный, блистер,Sturm!</v>
      </c>
      <c r="C120" s="173">
        <f>IF(ПРАЙС!$AF$2&lt;&gt;0,'3,1'!C120*(1+ПРАЙС!$AF$2),'3,1'!C120)</f>
        <v>159</v>
      </c>
      <c r="D120" s="246">
        <f>IF(ПРАЙС!$AF$2&lt;&gt;0,'3,1'!D120*(1+ПРАЙС!$AF$2),'3,1'!D120)</f>
        <v>150</v>
      </c>
      <c r="E120" s="246">
        <f>IF(ПРАЙС!$AF$2&lt;&gt;0,'3,1'!E120*(1+ПРАЙС!$AF$2),'3,1'!E120)</f>
        <v>142.5</v>
      </c>
    </row>
    <row r="121" spans="1:5" ht="15.75" x14ac:dyDescent="0.4">
      <c r="A121" s="171" t="str">
        <f>'3,1'!A121</f>
        <v>BGT3535-4.0-SA-15</v>
      </c>
      <c r="B121" s="172" t="str">
        <f>'3,1'!B121</f>
        <v>BGT3535-4.0-SA-15 Леска для триммера, d=4.0 мм, l=15 м, КРУЧЕНЫЙ КВАДРАТ, армиров. блистер, Stu</v>
      </c>
      <c r="C121" s="173">
        <f>IF(ПРАЙС!$AF$2&lt;&gt;0,'3,1'!C121*(1+ПРАЙС!$AF$2),'3,1'!C121)</f>
        <v>125</v>
      </c>
      <c r="D121" s="246">
        <f>IF(ПРАЙС!$AF$2&lt;&gt;0,'3,1'!D121*(1+ПРАЙС!$AF$2),'3,1'!D121)</f>
        <v>119</v>
      </c>
      <c r="E121" s="246">
        <f>IF(ПРАЙС!$AF$2&lt;&gt;0,'3,1'!E121*(1+ПРАЙС!$AF$2),'3,1'!E121)</f>
        <v>113.05</v>
      </c>
    </row>
    <row r="122" spans="1:5" ht="15.75" x14ac:dyDescent="0.4">
      <c r="A122" s="171" t="str">
        <f>'3,1'!A122</f>
        <v>GT3535-1.3-S2</v>
      </c>
      <c r="B122" s="172" t="str">
        <f>'3,1'!B122</f>
        <v>GT3535-1.3-S2 Леска для триммера Sturm!, d=1.3 мм, l=740 м (бобина), круг, оранжевый</v>
      </c>
      <c r="C122" s="173">
        <f>IF(ПРАЙС!$AF$2&lt;&gt;0,'3,1'!C122*(1+ПРАЙС!$AF$2),'3,1'!C122)</f>
        <v>712</v>
      </c>
      <c r="D122" s="246">
        <f>IF(ПРАЙС!$AF$2&lt;&gt;0,'3,1'!D122*(1+ПРАЙС!$AF$2),'3,1'!D122)</f>
        <v>676</v>
      </c>
      <c r="E122" s="246">
        <f>IF(ПРАЙС!$AF$2&lt;&gt;0,'3,1'!E122*(1+ПРАЙС!$AF$2),'3,1'!E122)</f>
        <v>642.19999999999993</v>
      </c>
    </row>
    <row r="123" spans="1:5" ht="15.75" x14ac:dyDescent="0.4">
      <c r="A123" s="171" t="str">
        <f>'3,1'!A123</f>
        <v>GT3535-1.3-S28</v>
      </c>
      <c r="B123" s="172" t="str">
        <f>'3,1'!B123</f>
        <v>GT3535-1.3-S28 Леска для триммера Sturm!, d=1.3 мм, l=775 м (бобина), звезда, красный</v>
      </c>
      <c r="C123" s="173">
        <f>IF(ПРАЙС!$AF$2&lt;&gt;0,'3,1'!C123*(1+ПРАЙС!$AF$2),'3,1'!C123)</f>
        <v>712</v>
      </c>
      <c r="D123" s="246">
        <f>IF(ПРАЙС!$AF$2&lt;&gt;0,'3,1'!D123*(1+ПРАЙС!$AF$2),'3,1'!D123)</f>
        <v>676</v>
      </c>
      <c r="E123" s="246">
        <f>IF(ПРАЙС!$AF$2&lt;&gt;0,'3,1'!E123*(1+ПРАЙС!$AF$2),'3,1'!E123)</f>
        <v>642.19999999999993</v>
      </c>
    </row>
    <row r="124" spans="1:5" ht="15.75" x14ac:dyDescent="0.4">
      <c r="A124" s="171" t="str">
        <f>'3,1'!A124</f>
        <v>BGT3535-3.0-0М-10</v>
      </c>
      <c r="B124" s="172" t="str">
        <f>'3,1'!B124</f>
        <v>BGT3535-3.0-0М-10 Леска для триммера, d=3.0 мм, l=10м, КРУГ, МЕТАЛ корд, блистер, Sturm!</v>
      </c>
      <c r="C124" s="173">
        <f>IF(ПРАЙС!$AF$2&lt;&gt;0,'3,1'!C124*(1+ПРАЙС!$AF$2),'3,1'!C124)</f>
        <v>116</v>
      </c>
      <c r="D124" s="246">
        <f>IF(ПРАЙС!$AF$2&lt;&gt;0,'3,1'!D124*(1+ПРАЙС!$AF$2),'3,1'!D124)</f>
        <v>110</v>
      </c>
      <c r="E124" s="246">
        <f>IF(ПРАЙС!$AF$2&lt;&gt;0,'3,1'!E124*(1+ПРАЙС!$AF$2),'3,1'!E124)</f>
        <v>104.5</v>
      </c>
    </row>
    <row r="125" spans="1:5" ht="15.75" x14ac:dyDescent="0.4">
      <c r="A125" s="171" t="str">
        <f>'3,1'!A125</f>
        <v>BGT3535-3.0-SA-15</v>
      </c>
      <c r="B125" s="172" t="str">
        <f>'3,1'!B125</f>
        <v>BGT3535-3.0-SA-15 Леска для триммера, d=3.0 мм, l=15 м, КРУЧЕНЫЙ КВАДРАТ, армиров. блистер, Stu</v>
      </c>
      <c r="C125" s="173">
        <f>IF(ПРАЙС!$AF$2&lt;&gt;0,'3,1'!C125*(1+ПРАЙС!$AF$2),'3,1'!C125)</f>
        <v>87</v>
      </c>
      <c r="D125" s="246">
        <f>IF(ПРАЙС!$AF$2&lt;&gt;0,'3,1'!D125*(1+ПРАЙС!$AF$2),'3,1'!D125)</f>
        <v>83</v>
      </c>
      <c r="E125" s="246">
        <f>IF(ПРАЙС!$AF$2&lt;&gt;0,'3,1'!E125*(1+ПРАЙС!$AF$2),'3,1'!E125)</f>
        <v>78.849999999999994</v>
      </c>
    </row>
    <row r="126" spans="1:5" ht="15.75" x14ac:dyDescent="0.4">
      <c r="A126" s="171" t="str">
        <f>'3,1'!A126</f>
        <v>GT3535-2.4-0A-30</v>
      </c>
      <c r="B126" s="172" t="str">
        <f>'3,1'!B126</f>
        <v>GT3535-2.4-0A-30 Леска для триммера, d=2.4 мм, l=30см, КРУГ армир., НАРЕЗАННАЯ, 30 шт. Sturm!</v>
      </c>
      <c r="C126" s="173">
        <f>IF(ПРАЙС!$AF$2&lt;&gt;0,'3,1'!C126*(1+ПРАЙС!$AF$2),'3,1'!C126)</f>
        <v>22</v>
      </c>
      <c r="D126" s="246">
        <f>IF(ПРАЙС!$AF$2&lt;&gt;0,'3,1'!D126*(1+ПРАЙС!$AF$2),'3,1'!D126)</f>
        <v>21</v>
      </c>
      <c r="E126" s="246">
        <f>IF(ПРАЙС!$AF$2&lt;&gt;0,'3,1'!E126*(1+ПРАЙС!$AF$2),'3,1'!E126)</f>
        <v>19.95</v>
      </c>
    </row>
    <row r="127" spans="1:5" ht="15.75" x14ac:dyDescent="0.4">
      <c r="A127" s="171" t="str">
        <f>'3,1'!A127</f>
        <v>GT3535-2.4-SA-120</v>
      </c>
      <c r="B127" s="172" t="str">
        <f>'3,1'!B127</f>
        <v>GT3535-2.4-SA-120 Леска для триммера, d=2.4мм, l=120м, круч. квадрат METAL CORD, бобина, Sturm!</v>
      </c>
      <c r="C127" s="173">
        <f>IF(ПРАЙС!$AF$2&lt;&gt;0,'3,1'!C127*(1+ПРАЙС!$AF$2),'3,1'!C127)</f>
        <v>406</v>
      </c>
      <c r="D127" s="246">
        <f>IF(ПРАЙС!$AF$2&lt;&gt;0,'3,1'!D127*(1+ПРАЙС!$AF$2),'3,1'!D127)</f>
        <v>386</v>
      </c>
      <c r="E127" s="246">
        <f>IF(ПРАЙС!$AF$2&lt;&gt;0,'3,1'!E127*(1+ПРАЙС!$AF$2),'3,1'!E127)</f>
        <v>366.7</v>
      </c>
    </row>
    <row r="128" spans="1:5" ht="15.75" x14ac:dyDescent="0.4">
      <c r="A128" s="171" t="str">
        <f>'3,1'!A128</f>
        <v>GT3535-3.0-0М-10</v>
      </c>
      <c r="B128" s="172" t="str">
        <f>'3,1'!B128</f>
        <v>GT3535-3.0-0М-10 Леска для триммера, d=3.0 мм, l=10м, КРУГ, МЕТАЛ корд, картон, Sturm!</v>
      </c>
      <c r="C128" s="173">
        <f>IF(ПРАЙС!$AF$2&lt;&gt;0,'3,1'!C128*(1+ПРАЙС!$AF$2),'3,1'!C128)</f>
        <v>106</v>
      </c>
      <c r="D128" s="246">
        <f>IF(ПРАЙС!$AF$2&lt;&gt;0,'3,1'!D128*(1+ПРАЙС!$AF$2),'3,1'!D128)</f>
        <v>101</v>
      </c>
      <c r="E128" s="246">
        <f>IF(ПРАЙС!$AF$2&lt;&gt;0,'3,1'!E128*(1+ПРАЙС!$AF$2),'3,1'!E128)</f>
        <v>95.949999999999989</v>
      </c>
    </row>
    <row r="129" spans="1:5" ht="15.75" x14ac:dyDescent="0.4">
      <c r="A129" s="171" t="str">
        <f>'3,1'!A129</f>
        <v>GT3535-3.0-7-30</v>
      </c>
      <c r="B129" s="172" t="str">
        <f>'3,1'!B129</f>
        <v>GT3535-3.0-7-30 Леска для триммера, d=3.0 мм, l=30см, СЕМИГРАННИК, мет. НАРЕЗАННАЯ, 30ш, Sturm!</v>
      </c>
      <c r="C129" s="173">
        <f>IF(ПРАЙС!$AF$2&lt;&gt;0,'3,1'!C129*(1+ПРАЙС!$AF$2),'3,1'!C129)</f>
        <v>22</v>
      </c>
      <c r="D129" s="246">
        <f>IF(ПРАЙС!$AF$2&lt;&gt;0,'3,1'!D129*(1+ПРАЙС!$AF$2),'3,1'!D129)</f>
        <v>21</v>
      </c>
      <c r="E129" s="246">
        <f>IF(ПРАЙС!$AF$2&lt;&gt;0,'3,1'!E129*(1+ПРАЙС!$AF$2),'3,1'!E129)</f>
        <v>19.95</v>
      </c>
    </row>
    <row r="130" spans="1:5" ht="15.75" x14ac:dyDescent="0.4">
      <c r="A130" s="171" t="str">
        <f>'3,1'!A130</f>
        <v>GT3535-3.0-S-30</v>
      </c>
      <c r="B130" s="172" t="str">
        <f>'3,1'!B130</f>
        <v>GT3535-3.0-S-30 Леска для триммера, d=3.0 мм, l=30см, КРУЧ. КВАДРАТ,мет. НАРЕЗАННАЯ 30шт Sturm!</v>
      </c>
      <c r="C130" s="173">
        <f>IF(ПРАЙС!$AF$2&lt;&gt;0,'3,1'!C130*(1+ПРАЙС!$AF$2),'3,1'!C130)</f>
        <v>46</v>
      </c>
      <c r="D130" s="246">
        <f>IF(ПРАЙС!$AF$2&lt;&gt;0,'3,1'!D130*(1+ПРАЙС!$AF$2),'3,1'!D130)</f>
        <v>44</v>
      </c>
      <c r="E130" s="246">
        <f>IF(ПРАЙС!$AF$2&lt;&gt;0,'3,1'!E130*(1+ПРАЙС!$AF$2),'3,1'!E130)</f>
        <v>41.8</v>
      </c>
    </row>
    <row r="131" spans="1:5" ht="15.75" x14ac:dyDescent="0.4">
      <c r="A131" s="171" t="str">
        <f>'3,1'!A131</f>
        <v>GT3535-3.0-SA-86</v>
      </c>
      <c r="B131" s="172" t="str">
        <f>'3,1'!B131</f>
        <v>GT3535-3.0-SA-86 Леска для триммера, d=3.0мм, l=86м, круч. квадрат METAL CORD, бобина, Sturm!</v>
      </c>
      <c r="C131" s="173">
        <f>IF(ПРАЙС!$AF$2&lt;&gt;0,'3,1'!C131*(1+ПРАЙС!$AF$2),'3,1'!C131)</f>
        <v>453</v>
      </c>
      <c r="D131" s="246">
        <f>IF(ПРАЙС!$AF$2&lt;&gt;0,'3,1'!D131*(1+ПРАЙС!$AF$2),'3,1'!D131)</f>
        <v>429</v>
      </c>
      <c r="E131" s="246">
        <f>IF(ПРАЙС!$AF$2&lt;&gt;0,'3,1'!E131*(1+ПРАЙС!$AF$2),'3,1'!E131)</f>
        <v>407.54999999999995</v>
      </c>
    </row>
    <row r="132" spans="1:5" ht="15.75" x14ac:dyDescent="0.4">
      <c r="A132" s="171" t="str">
        <f>'3,1'!A132</f>
        <v>ТL3535-2.0-7-3110</v>
      </c>
      <c r="B132" s="172" t="str">
        <f>'3,1'!B132</f>
        <v>ТЛ3535-2.0-7-3110 Леска для бензотриммера Sturm! Семигранник металлик, промбухта.</v>
      </c>
      <c r="C132" s="173">
        <f>IF(ПРАЙС!$AF$2&lt;&gt;0,'3,1'!C132*(1+ПРАЙС!$AF$2),'3,1'!C132)</f>
        <v>3543</v>
      </c>
      <c r="D132" s="246">
        <f>IF(ПРАЙС!$AF$2&lt;&gt;0,'3,1'!D132*(1+ПРАЙС!$AF$2),'3,1'!D132)</f>
        <v>3365</v>
      </c>
      <c r="E132" s="246">
        <f>IF(ПРАЙС!$AF$2&lt;&gt;0,'3,1'!E132*(1+ПРАЙС!$AF$2),'3,1'!E132)</f>
        <v>3196.75</v>
      </c>
    </row>
    <row r="133" spans="1:5" ht="15.75" x14ac:dyDescent="0.4">
      <c r="A133" s="171" t="str">
        <f>'3,1'!A133</f>
        <v>ТЛ3535-2.0-8-30</v>
      </c>
      <c r="B133" s="172" t="str">
        <f>'3,1'!B133</f>
        <v>ТЛ3535-2.0-8-30 Леска для триммера, d=2.0 мм, l=30 см, ЗВЕЗДА, желтый. НАРЕЗАННАЯ, 30 шт. СОЮЗ</v>
      </c>
      <c r="C133" s="173">
        <f>IF(ПРАЙС!$AF$2&lt;&gt;0,'3,1'!C133*(1+ПРАЙС!$AF$2),'3,1'!C133)</f>
        <v>27</v>
      </c>
      <c r="D133" s="246">
        <f>IF(ПРАЙС!$AF$2&lt;&gt;0,'3,1'!D133*(1+ПРАЙС!$AF$2),'3,1'!D133)</f>
        <v>26</v>
      </c>
      <c r="E133" s="246">
        <f>IF(ПРАЙС!$AF$2&lt;&gt;0,'3,1'!E133*(1+ПРАЙС!$AF$2),'3,1'!E133)</f>
        <v>24.7</v>
      </c>
    </row>
    <row r="134" spans="1:5" ht="15.75" x14ac:dyDescent="0.4">
      <c r="A134" s="171" t="str">
        <f>'3,1'!A134</f>
        <v>ТЛ3535-2.4-4-30</v>
      </c>
      <c r="B134" s="172" t="str">
        <f>'3,1'!B134</f>
        <v>ТЛ3535-2.4-4-30 Леска для триммера, d=2.4мм, l=30см, КВАДРАТ, красный, НАРЕЗАННАЯ, 30шт, СОЮЗ</v>
      </c>
      <c r="C134" s="173">
        <f>IF(ПРАЙС!$AF$2&lt;&gt;0,'3,1'!C134*(1+ПРАЙС!$AF$2),'3,1'!C134)</f>
        <v>33</v>
      </c>
      <c r="D134" s="246">
        <f>IF(ПРАЙС!$AF$2&lt;&gt;0,'3,1'!D134*(1+ПРАЙС!$AF$2),'3,1'!D134)</f>
        <v>30</v>
      </c>
      <c r="E134" s="246">
        <f>IF(ПРАЙС!$AF$2&lt;&gt;0,'3,1'!E134*(1+ПРАЙС!$AF$2),'3,1'!E134)</f>
        <v>28.5</v>
      </c>
    </row>
    <row r="135" spans="1:5" ht="15.75" x14ac:dyDescent="0.4">
      <c r="A135" s="171" t="str">
        <f>'3,1'!A135</f>
        <v>ТЛ3535-2.4-8-30</v>
      </c>
      <c r="B135" s="172" t="str">
        <f>'3,1'!B135</f>
        <v>ТЛ3535-2.4-8-30 Леска для триммера, d=2.4 мм, l=30 см, ЗВЕЗДА, желтый. НАРЕЗАННАЯ, 30 шт. СОЮЗ</v>
      </c>
      <c r="C135" s="173">
        <f>IF(ПРАЙС!$AF$2&lt;&gt;0,'3,1'!C135*(1+ПРАЙС!$AF$2),'3,1'!C135)</f>
        <v>13</v>
      </c>
      <c r="D135" s="246">
        <f>IF(ПРАЙС!$AF$2&lt;&gt;0,'3,1'!D135*(1+ПРАЙС!$AF$2),'3,1'!D135)</f>
        <v>12</v>
      </c>
      <c r="E135" s="246">
        <f>IF(ПРАЙС!$AF$2&lt;&gt;0,'3,1'!E135*(1+ПРАЙС!$AF$2),'3,1'!E135)</f>
        <v>11.399999999999999</v>
      </c>
    </row>
    <row r="136" spans="1:5" ht="15.75" x14ac:dyDescent="0.4">
      <c r="A136" s="171" t="str">
        <f>'3,1'!A136</f>
        <v>GT3535-2.0-0-15</v>
      </c>
      <c r="B136" s="172" t="str">
        <f>'3,1'!B136</f>
        <v>GT3535-2.0-0-15 Леска для триммера, d=2.0 мм, l=15 м, КРУГ, оранжевый КАРТОН. Sturm!</v>
      </c>
      <c r="C136" s="173">
        <f>IF(ПРАЙС!$AF$2&lt;&gt;0,'3,1'!C136*(1+ПРАЙС!$AF$2),'3,1'!C136)</f>
        <v>45</v>
      </c>
      <c r="D136" s="246">
        <f>IF(ПРАЙС!$AF$2&lt;&gt;0,'3,1'!D136*(1+ПРАЙС!$AF$2),'3,1'!D136)</f>
        <v>43</v>
      </c>
      <c r="E136" s="246">
        <f>IF(ПРАЙС!$AF$2&lt;&gt;0,'3,1'!E136*(1+ПРАЙС!$AF$2),'3,1'!E136)</f>
        <v>40.85</v>
      </c>
    </row>
    <row r="137" spans="1:5" ht="15.75" x14ac:dyDescent="0.4">
      <c r="A137" s="171" t="str">
        <f>'3,1'!A137</f>
        <v>GT3535-2.0-0A-15</v>
      </c>
      <c r="B137" s="172" t="str">
        <f>'3,1'!B137</f>
        <v>GT3535-2.0-0A-15 Леска для триммера, d=2.0мм, l=15м, КРУГ, армированный, картон,Sturm!</v>
      </c>
      <c r="C137" s="173">
        <f>IF(ПРАЙС!$AF$2&lt;&gt;0,'3,1'!C137*(1+ПРАЙС!$AF$2),'3,1'!C137)</f>
        <v>57</v>
      </c>
      <c r="D137" s="246">
        <f>IF(ПРАЙС!$AF$2&lt;&gt;0,'3,1'!D137*(1+ПРАЙС!$AF$2),'3,1'!D137)</f>
        <v>54</v>
      </c>
      <c r="E137" s="246">
        <f>IF(ПРАЙС!$AF$2&lt;&gt;0,'3,1'!E137*(1+ПРАЙС!$AF$2),'3,1'!E137)</f>
        <v>51.3</v>
      </c>
    </row>
    <row r="138" spans="1:5" ht="15.75" x14ac:dyDescent="0.4">
      <c r="A138" s="171" t="str">
        <f>'3,1'!A138</f>
        <v>GT3535-2.0-0A-30</v>
      </c>
      <c r="B138" s="172" t="str">
        <f>'3,1'!B138</f>
        <v>GT3535-2.0-0A-30 Леска для триммера, d=2.0мм, l=30cм, КРУГ армированный,НАРЕЗАННАЯ, 30шт Sturm!</v>
      </c>
      <c r="C138" s="173">
        <f>IF(ПРАЙС!$AF$2&lt;&gt;0,'3,1'!C138*(1+ПРАЙС!$AF$2),'3,1'!C138)</f>
        <v>35</v>
      </c>
      <c r="D138" s="246">
        <f>IF(ПРАЙС!$AF$2&lt;&gt;0,'3,1'!D138*(1+ПРАЙС!$AF$2),'3,1'!D138)</f>
        <v>33</v>
      </c>
      <c r="E138" s="246">
        <f>IF(ПРАЙС!$AF$2&lt;&gt;0,'3,1'!E138*(1+ПРАЙС!$AF$2),'3,1'!E138)</f>
        <v>31.349999999999998</v>
      </c>
    </row>
    <row r="139" spans="1:5" ht="15.75" x14ac:dyDescent="0.4">
      <c r="A139" s="171" t="str">
        <f>'3,1'!A139</f>
        <v>GT3535-2.0-4-15</v>
      </c>
      <c r="B139" s="172" t="str">
        <f>'3,1'!B139</f>
        <v>GT3535-2.0-4-15 Леска для триммера, d=2.0 мм, l=15 м, КВАДРАТ, оранж., КАРТОН Sturm!</v>
      </c>
      <c r="C139" s="173">
        <f>IF(ПРАЙС!$AF$2&lt;&gt;0,'3,1'!C139*(1+ПРАЙС!$AF$2),'3,1'!C139)</f>
        <v>45</v>
      </c>
      <c r="D139" s="246">
        <f>IF(ПРАЙС!$AF$2&lt;&gt;0,'3,1'!D139*(1+ПРАЙС!$AF$2),'3,1'!D139)</f>
        <v>43</v>
      </c>
      <c r="E139" s="246">
        <f>IF(ПРАЙС!$AF$2&lt;&gt;0,'3,1'!E139*(1+ПРАЙС!$AF$2),'3,1'!E139)</f>
        <v>40.85</v>
      </c>
    </row>
    <row r="140" spans="1:5" ht="15.75" x14ac:dyDescent="0.4">
      <c r="A140" s="171" t="str">
        <f>'3,1'!A140</f>
        <v>GT3535-2.0-7-15</v>
      </c>
      <c r="B140" s="172" t="str">
        <f>'3,1'!B140</f>
        <v>GT3535-2.0-7-15 Леска для триммера, d=2.0 мм, l=15м, СЕМИГРАННИК, оранж., картон, Sturm!</v>
      </c>
      <c r="C140" s="173">
        <f>IF(ПРАЙС!$AF$2&lt;&gt;0,'3,1'!C140*(1+ПРАЙС!$AF$2),'3,1'!C140)</f>
        <v>45</v>
      </c>
      <c r="D140" s="246">
        <f>IF(ПРАЙС!$AF$2&lt;&gt;0,'3,1'!D140*(1+ПРАЙС!$AF$2),'3,1'!D140)</f>
        <v>43</v>
      </c>
      <c r="E140" s="246">
        <f>IF(ПРАЙС!$AF$2&lt;&gt;0,'3,1'!E140*(1+ПРАЙС!$AF$2),'3,1'!E140)</f>
        <v>40.85</v>
      </c>
    </row>
    <row r="141" spans="1:5" ht="15.75" x14ac:dyDescent="0.4">
      <c r="A141" s="171" t="str">
        <f>'3,1'!A141</f>
        <v>GT3535-2.0-7-30</v>
      </c>
      <c r="B141" s="172" t="str">
        <f>'3,1'!B141</f>
        <v>GT3535-2.0-7-30 Леска для триммера, d=2.0 мм, l=30см,СЕМИГРАННИК, метал.НАРЕЗАННАЯ, 30шт,Sturm!</v>
      </c>
      <c r="C141" s="173">
        <f>IF(ПРАЙС!$AF$2&lt;&gt;0,'3,1'!C141*(1+ПРАЙС!$AF$2),'3,1'!C141)</f>
        <v>35</v>
      </c>
      <c r="D141" s="246">
        <f>IF(ПРАЙС!$AF$2&lt;&gt;0,'3,1'!D141*(1+ПРАЙС!$AF$2),'3,1'!D141)</f>
        <v>33</v>
      </c>
      <c r="E141" s="246">
        <f>IF(ПРАЙС!$AF$2&lt;&gt;0,'3,1'!E141*(1+ПРАЙС!$AF$2),'3,1'!E141)</f>
        <v>31.349999999999998</v>
      </c>
    </row>
    <row r="142" spans="1:5" ht="15.75" x14ac:dyDescent="0.4">
      <c r="A142" s="171" t="str">
        <f>'3,1'!A142</f>
        <v>GT3535-2.0-8-15</v>
      </c>
      <c r="B142" s="172" t="str">
        <f>'3,1'!B142</f>
        <v>GT3535-2.0-8-15 Леска для триммера, d=2.0 мм, l=15 м, ЗВЕЗДА, оранж., картон,Sturm!</v>
      </c>
      <c r="C142" s="173">
        <f>IF(ПРАЙС!$AF$2&lt;&gt;0,'3,1'!C142*(1+ПРАЙС!$AF$2),'3,1'!C142)</f>
        <v>35</v>
      </c>
      <c r="D142" s="246">
        <f>IF(ПРАЙС!$AF$2&lt;&gt;0,'3,1'!D142*(1+ПРАЙС!$AF$2),'3,1'!D142)</f>
        <v>33</v>
      </c>
      <c r="E142" s="246">
        <f>IF(ПРАЙС!$AF$2&lt;&gt;0,'3,1'!E142*(1+ПРАЙС!$AF$2),'3,1'!E142)</f>
        <v>31.349999999999998</v>
      </c>
    </row>
    <row r="143" spans="1:5" ht="15.75" x14ac:dyDescent="0.4">
      <c r="A143" s="171" t="str">
        <f>'3,1'!A143</f>
        <v>GT3535-2.0-S-15</v>
      </c>
      <c r="B143" s="172" t="str">
        <f>'3,1'!B143</f>
        <v>GT3535-2.0-S-15 Леска для триммера, d=2.0мм, l=15м, КРУЧЕНЫЙ КВАДРАТ, оранж., картон, Sturm!</v>
      </c>
      <c r="C143" s="173">
        <f>IF(ПРАЙС!$AF$2&lt;&gt;0,'3,1'!C143*(1+ПРАЙС!$AF$2),'3,1'!C143)</f>
        <v>45</v>
      </c>
      <c r="D143" s="246">
        <f>IF(ПРАЙС!$AF$2&lt;&gt;0,'3,1'!D143*(1+ПРАЙС!$AF$2),'3,1'!D143)</f>
        <v>43</v>
      </c>
      <c r="E143" s="246">
        <f>IF(ПРАЙС!$AF$2&lt;&gt;0,'3,1'!E143*(1+ПРАЙС!$AF$2),'3,1'!E143)</f>
        <v>40.85</v>
      </c>
    </row>
    <row r="144" spans="1:5" ht="15.75" x14ac:dyDescent="0.4">
      <c r="A144" s="171" t="str">
        <f>'3,1'!A144</f>
        <v>GT3535-2.0-S-2500</v>
      </c>
      <c r="B144" s="172" t="str">
        <f>'3,1'!B144</f>
        <v>GT3535-2.0-S-2500 Леска для бензотриммера Sturm! Крученый квадрат металлик, промбухта.</v>
      </c>
      <c r="C144" s="173">
        <f>IF(ПРАЙС!$AF$2&lt;&gt;0,'3,1'!C144*(1+ПРАЙС!$AF$2),'3,1'!C144)</f>
        <v>4477</v>
      </c>
      <c r="D144" s="246">
        <f>IF(ПРАЙС!$AF$2&lt;&gt;0,'3,1'!D144*(1+ПРАЙС!$AF$2),'3,1'!D144)</f>
        <v>4254</v>
      </c>
      <c r="E144" s="246">
        <f>IF(ПРАЙС!$AF$2&lt;&gt;0,'3,1'!E144*(1+ПРАЙС!$AF$2),'3,1'!E144)</f>
        <v>4041.2999999999997</v>
      </c>
    </row>
    <row r="145" spans="1:5" ht="15.75" x14ac:dyDescent="0.4">
      <c r="A145" s="171" t="str">
        <f>'3,1'!A145</f>
        <v>GT3535-2.0-S-2790</v>
      </c>
      <c r="B145" s="172" t="str">
        <f>'3,1'!B145</f>
        <v>GT3535-2.0-S-2790 Леска для триммера, d=2.0 мм, l=2790м, КРУЧЕНЫЙ КВАДРАТ,мет.,промбухта,Sturm!</v>
      </c>
      <c r="C145" s="173">
        <f>IF(ПРАЙС!$AF$2&lt;&gt;0,'3,1'!C145*(1+ПРАЙС!$AF$2),'3,1'!C145)</f>
        <v>4081</v>
      </c>
      <c r="D145" s="246">
        <f>IF(ПРАЙС!$AF$2&lt;&gt;0,'3,1'!D145*(1+ПРАЙС!$AF$2),'3,1'!D145)</f>
        <v>3878</v>
      </c>
      <c r="E145" s="246">
        <f>IF(ПРАЙС!$AF$2&lt;&gt;0,'3,1'!E145*(1+ПРАЙС!$AF$2),'3,1'!E145)</f>
        <v>3684.1</v>
      </c>
    </row>
    <row r="146" spans="1:5" ht="15.75" x14ac:dyDescent="0.4">
      <c r="A146" s="171" t="str">
        <f>'3,1'!A146</f>
        <v>GT3535-2.0-S-30</v>
      </c>
      <c r="B146" s="172" t="str">
        <f>'3,1'!B146</f>
        <v>GT3535-2.0-S-30 Леска для триммера, d=2.0 мм,l=30см,КРУЧЕНЫЙ КВАДРАТ,мет.НАРЕЗАННАЯ 30шт Sturm!</v>
      </c>
      <c r="C146" s="173">
        <f>IF(ПРАЙС!$AF$2&lt;&gt;0,'3,1'!C146*(1+ПРАЙС!$AF$2),'3,1'!C146)</f>
        <v>45</v>
      </c>
      <c r="D146" s="246">
        <f>IF(ПРАЙС!$AF$2&lt;&gt;0,'3,1'!D146*(1+ПРАЙС!$AF$2),'3,1'!D146)</f>
        <v>43</v>
      </c>
      <c r="E146" s="246">
        <f>IF(ПРАЙС!$AF$2&lt;&gt;0,'3,1'!E146*(1+ПРАЙС!$AF$2),'3,1'!E146)</f>
        <v>40.85</v>
      </c>
    </row>
    <row r="147" spans="1:5" ht="15.75" x14ac:dyDescent="0.4">
      <c r="A147" s="171" t="str">
        <f>'3,1'!A147</f>
        <v>GT3535-2.0-SA-15</v>
      </c>
      <c r="B147" s="172" t="str">
        <f>'3,1'!B147</f>
        <v>GT3535-2.0-SA-15 Леска для триммера, d=2.0мм, l=15 м, КРУЧЕНЫЙ КВАДРАТ, армиров. картон, Sturm!</v>
      </c>
      <c r="C147" s="173">
        <f>IF(ПРАЙС!$AF$2&lt;&gt;0,'3,1'!C147*(1+ПРАЙС!$AF$2),'3,1'!C147)</f>
        <v>57</v>
      </c>
      <c r="D147" s="246">
        <f>IF(ПРАЙС!$AF$2&lt;&gt;0,'3,1'!D147*(1+ПРАЙС!$AF$2),'3,1'!D147)</f>
        <v>54</v>
      </c>
      <c r="E147" s="246">
        <f>IF(ПРАЙС!$AF$2&lt;&gt;0,'3,1'!E147*(1+ПРАЙС!$AF$2),'3,1'!E147)</f>
        <v>51.3</v>
      </c>
    </row>
    <row r="148" spans="1:5" ht="15.75" x14ac:dyDescent="0.4">
      <c r="A148" s="171" t="str">
        <f>'3,1'!A148</f>
        <v>GT3535-2.0-SA-30</v>
      </c>
      <c r="B148" s="172" t="str">
        <f>'3,1'!B148</f>
        <v>GT3535-2.0-SA-30 Леска для триммера, d=2.0 мм, l=30см, КРУЧ. КВАДРАТармир.НАРЕЗАННАЯ 30ш Sturm!</v>
      </c>
      <c r="C148" s="173">
        <f>IF(ПРАЙС!$AF$2&lt;&gt;0,'3,1'!C148*(1+ПРАЙС!$AF$2),'3,1'!C148)</f>
        <v>45</v>
      </c>
      <c r="D148" s="246">
        <f>IF(ПРАЙС!$AF$2&lt;&gt;0,'3,1'!D148*(1+ПРАЙС!$AF$2),'3,1'!D148)</f>
        <v>43</v>
      </c>
      <c r="E148" s="246">
        <f>IF(ПРАЙС!$AF$2&lt;&gt;0,'3,1'!E148*(1+ПРАЙС!$AF$2),'3,1'!E148)</f>
        <v>40.85</v>
      </c>
    </row>
    <row r="149" spans="1:5" ht="15.75" x14ac:dyDescent="0.4">
      <c r="A149" s="171" t="str">
        <f>'3,1'!A149</f>
        <v>GT3535-2.4-0-100</v>
      </c>
      <c r="B149" s="172" t="str">
        <f>'3,1'!B149</f>
        <v>GT3535-2.4-0-100 Леска для триммера, d=2.4 мм, l=100 м, КРУГ, оранжевый БОБИНА Sturm!</v>
      </c>
      <c r="C149" s="173">
        <f>IF(ПРАЙС!$AF$2&lt;&gt;0,'3,1'!C149*(1+ПРАЙС!$AF$2),'3,1'!C149)</f>
        <v>361</v>
      </c>
      <c r="D149" s="246">
        <f>IF(ПРАЙС!$AF$2&lt;&gt;0,'3,1'!D149*(1+ПРАЙС!$AF$2),'3,1'!D149)</f>
        <v>343</v>
      </c>
      <c r="E149" s="246">
        <f>IF(ПРАЙС!$AF$2&lt;&gt;0,'3,1'!E149*(1+ПРАЙС!$AF$2),'3,1'!E149)</f>
        <v>325.84999999999997</v>
      </c>
    </row>
    <row r="150" spans="1:5" ht="15.75" x14ac:dyDescent="0.4">
      <c r="A150" s="171" t="str">
        <f>'3,1'!A150</f>
        <v>GT3535-2.4-0-15</v>
      </c>
      <c r="B150" s="172" t="str">
        <f>'3,1'!B150</f>
        <v>GT3535-2.4-0-15 Леска для триммера, d=2.4 мм, l=15 м, КРУГ, оранжевый КАРТОН. Sturm!</v>
      </c>
      <c r="C150" s="173">
        <f>IF(ПРАЙС!$AF$2&lt;&gt;0,'3,1'!C150*(1+ПРАЙС!$AF$2),'3,1'!C150)</f>
        <v>57</v>
      </c>
      <c r="D150" s="246">
        <f>IF(ПРАЙС!$AF$2&lt;&gt;0,'3,1'!D150*(1+ПРАЙС!$AF$2),'3,1'!D150)</f>
        <v>54</v>
      </c>
      <c r="E150" s="246">
        <f>IF(ПРАЙС!$AF$2&lt;&gt;0,'3,1'!E150*(1+ПРАЙС!$AF$2),'3,1'!E150)</f>
        <v>51.3</v>
      </c>
    </row>
    <row r="151" spans="1:5" ht="15.75" x14ac:dyDescent="0.4">
      <c r="A151" s="171" t="str">
        <f>'3,1'!A151</f>
        <v>GT3535-2.4-0A-15</v>
      </c>
      <c r="B151" s="172" t="str">
        <f>'3,1'!B151</f>
        <v>GT3535-2.4-0A-15 Леска для триммера, d=2.4 мм, l=15м, КРУГ, армированная, картон, Sturm!</v>
      </c>
      <c r="C151" s="173">
        <f>IF(ПРАЙС!$AF$2&lt;&gt;0,'3,1'!C151*(1+ПРАЙС!$AF$2),'3,1'!C151)</f>
        <v>67</v>
      </c>
      <c r="D151" s="246">
        <f>IF(ПРАЙС!$AF$2&lt;&gt;0,'3,1'!D151*(1+ПРАЙС!$AF$2),'3,1'!D151)</f>
        <v>64</v>
      </c>
      <c r="E151" s="246">
        <f>IF(ПРАЙС!$AF$2&lt;&gt;0,'3,1'!E151*(1+ПРАЙС!$AF$2),'3,1'!E151)</f>
        <v>60.8</v>
      </c>
    </row>
    <row r="152" spans="1:5" ht="15.75" x14ac:dyDescent="0.4">
      <c r="A152" s="171" t="str">
        <f>'3,1'!A152</f>
        <v>GT3535-2.4-3S-15</v>
      </c>
      <c r="B152" s="172" t="str">
        <f>'3,1'!B152</f>
        <v>GT3535-2.4-3S-15 Леска для триммера, усилен.,d=2.4 мм, l=15 м, круч.квадр, оранж./зел.  Sturm!</v>
      </c>
      <c r="C152" s="173">
        <f>IF(ПРАЙС!$AF$2&lt;&gt;0,'3,1'!C152*(1+ПРАЙС!$AF$2),'3,1'!C152)</f>
        <v>57</v>
      </c>
      <c r="D152" s="246">
        <f>IF(ПРАЙС!$AF$2&lt;&gt;0,'3,1'!D152*(1+ПРАЙС!$AF$2),'3,1'!D152)</f>
        <v>54</v>
      </c>
      <c r="E152" s="246">
        <f>IF(ПРАЙС!$AF$2&lt;&gt;0,'3,1'!E152*(1+ПРАЙС!$AF$2),'3,1'!E152)</f>
        <v>51.3</v>
      </c>
    </row>
    <row r="153" spans="1:5" ht="15.75" x14ac:dyDescent="0.4">
      <c r="A153" s="171" t="str">
        <f>'3,1'!A153</f>
        <v>GT3535-2.4-4-100</v>
      </c>
      <c r="B153" s="172" t="str">
        <f>'3,1'!B153</f>
        <v>GT3535-2.4-4-100  Леска для триммера, d=2.4мм, l=100м, квадрат, оранж., бобина, Sturm!</v>
      </c>
      <c r="C153" s="173">
        <f>IF(ПРАЙС!$AF$2&lt;&gt;0,'3,1'!C153*(1+ПРАЙС!$AF$2),'3,1'!C153)</f>
        <v>406</v>
      </c>
      <c r="D153" s="246">
        <f>IF(ПРАЙС!$AF$2&lt;&gt;0,'3,1'!D153*(1+ПРАЙС!$AF$2),'3,1'!D153)</f>
        <v>386</v>
      </c>
      <c r="E153" s="246">
        <f>IF(ПРАЙС!$AF$2&lt;&gt;0,'3,1'!E153*(1+ПРАЙС!$AF$2),'3,1'!E153)</f>
        <v>366.7</v>
      </c>
    </row>
    <row r="154" spans="1:5" ht="15.75" x14ac:dyDescent="0.4">
      <c r="A154" s="171" t="str">
        <f>'3,1'!A154</f>
        <v>GT3535-2.4-4-15</v>
      </c>
      <c r="B154" s="172" t="str">
        <f>'3,1'!B154</f>
        <v>GT3535-2.4-4-15 Леска для триммера, d=2.4 мм, l=15 м, КВАДРАТ, оранж., КАРТОН Sturm!</v>
      </c>
      <c r="C154" s="173">
        <f>IF(ПРАЙС!$AF$2&lt;&gt;0,'3,1'!C154*(1+ПРАЙС!$AF$2),'3,1'!C154)</f>
        <v>67</v>
      </c>
      <c r="D154" s="246">
        <f>IF(ПРАЙС!$AF$2&lt;&gt;0,'3,1'!D154*(1+ПРАЙС!$AF$2),'3,1'!D154)</f>
        <v>64</v>
      </c>
      <c r="E154" s="246">
        <f>IF(ПРАЙС!$AF$2&lt;&gt;0,'3,1'!E154*(1+ПРАЙС!$AF$2),'3,1'!E154)</f>
        <v>60.8</v>
      </c>
    </row>
    <row r="155" spans="1:5" ht="15.75" x14ac:dyDescent="0.4">
      <c r="A155" s="171" t="str">
        <f>'3,1'!A155</f>
        <v>GT3535-2.4-7-15</v>
      </c>
      <c r="B155" s="172" t="str">
        <f>'3,1'!B155</f>
        <v>GT3535-2.4-7-15 Леска для триммера, d=2.4 мм, l=15м, СЕМИГРАННИК, оранж., картон, Sturm!</v>
      </c>
      <c r="C155" s="173">
        <f>IF(ПРАЙС!$AF$2&lt;&gt;0,'3,1'!C155*(1+ПРАЙС!$AF$2),'3,1'!C155)</f>
        <v>57</v>
      </c>
      <c r="D155" s="246">
        <f>IF(ПРАЙС!$AF$2&lt;&gt;0,'3,1'!D155*(1+ПРАЙС!$AF$2),'3,1'!D155)</f>
        <v>54</v>
      </c>
      <c r="E155" s="246">
        <f>IF(ПРАЙС!$AF$2&lt;&gt;0,'3,1'!E155*(1+ПРАЙС!$AF$2),'3,1'!E155)</f>
        <v>51.3</v>
      </c>
    </row>
    <row r="156" spans="1:5" ht="15.75" x14ac:dyDescent="0.4">
      <c r="A156" s="171" t="str">
        <f>'3,1'!A156</f>
        <v>GT3535-2.4-7-30</v>
      </c>
      <c r="B156" s="172" t="str">
        <f>'3,1'!B156</f>
        <v>GT3535-2.4-7-30 Леска для триммера, d=2.4 мм, l=30см, СЕМИГРАННИК, мет. НАРЕЗАННАЯ, 30шт Sturm!</v>
      </c>
      <c r="C156" s="173">
        <f>IF(ПРАЙС!$AF$2&lt;&gt;0,'3,1'!C156*(1+ПРАЙС!$AF$2),'3,1'!C156)</f>
        <v>22</v>
      </c>
      <c r="D156" s="246">
        <f>IF(ПРАЙС!$AF$2&lt;&gt;0,'3,1'!D156*(1+ПРАЙС!$AF$2),'3,1'!D156)</f>
        <v>21</v>
      </c>
      <c r="E156" s="246">
        <f>IF(ПРАЙС!$AF$2&lt;&gt;0,'3,1'!E156*(1+ПРАЙС!$AF$2),'3,1'!E156)</f>
        <v>19.95</v>
      </c>
    </row>
    <row r="157" spans="1:5" ht="15.75" x14ac:dyDescent="0.4">
      <c r="A157" s="171" t="str">
        <f>'3,1'!A157</f>
        <v>GT3535-2.4-8-120</v>
      </c>
      <c r="B157" s="172" t="str">
        <f>'3,1'!B157</f>
        <v>GT3535-2.4-8-120 Леска для триммера, d=2.4 мм, l=120 м, ЗВЕЗДА, оранж., БОБИНА Sturm!</v>
      </c>
      <c r="C157" s="173">
        <f>IF(ПРАЙС!$AF$2&lt;&gt;0,'3,1'!C157*(1+ПРАЙС!$AF$2),'3,1'!C157)</f>
        <v>351</v>
      </c>
      <c r="D157" s="246">
        <f>IF(ПРАЙС!$AF$2&lt;&gt;0,'3,1'!D157*(1+ПРАЙС!$AF$2),'3,1'!D157)</f>
        <v>333</v>
      </c>
      <c r="E157" s="246">
        <f>IF(ПРАЙС!$AF$2&lt;&gt;0,'3,1'!E157*(1+ПРАЙС!$AF$2),'3,1'!E157)</f>
        <v>316.34999999999997</v>
      </c>
    </row>
    <row r="158" spans="1:5" ht="15.75" x14ac:dyDescent="0.4">
      <c r="A158" s="171" t="str">
        <f>'3,1'!A158</f>
        <v>GT3535-2.4-8-15</v>
      </c>
      <c r="B158" s="172" t="str">
        <f>'3,1'!B158</f>
        <v>GT3535-2.4-8-15 Леска для триммера, d=2.4 мм, l=15 м, ЗВЕЗДА,оранж., картон, Sturm!</v>
      </c>
      <c r="C158" s="173">
        <f>IF(ПРАЙС!$AF$2&lt;&gt;0,'3,1'!C158*(1+ПРАЙС!$AF$2),'3,1'!C158)</f>
        <v>45</v>
      </c>
      <c r="D158" s="246">
        <f>IF(ПРАЙС!$AF$2&lt;&gt;0,'3,1'!D158*(1+ПРАЙС!$AF$2),'3,1'!D158)</f>
        <v>43</v>
      </c>
      <c r="E158" s="246">
        <f>IF(ПРАЙС!$AF$2&lt;&gt;0,'3,1'!E158*(1+ПРАЙС!$AF$2),'3,1'!E158)</f>
        <v>40.85</v>
      </c>
    </row>
    <row r="159" spans="1:5" ht="15.75" x14ac:dyDescent="0.4">
      <c r="A159" s="171" t="str">
        <f>'3,1'!A159</f>
        <v>GT3535-2.4-G4-15</v>
      </c>
      <c r="B159" s="172" t="str">
        <f>'3,1'!B159</f>
        <v>GT3535-2.4-G4-15 Леска для триммера, d=2.4 мм, l=15 м, квадрат усилен., оранж/черн. Sturm!</v>
      </c>
      <c r="C159" s="173">
        <f>IF(ПРАЙС!$AF$2&lt;&gt;0,'3,1'!C159*(1+ПРАЙС!$AF$2),'3,1'!C159)</f>
        <v>67</v>
      </c>
      <c r="D159" s="246">
        <f>IF(ПРАЙС!$AF$2&lt;&gt;0,'3,1'!D159*(1+ПРАЙС!$AF$2),'3,1'!D159)</f>
        <v>64</v>
      </c>
      <c r="E159" s="246">
        <f>IF(ПРАЙС!$AF$2&lt;&gt;0,'3,1'!E159*(1+ПРАЙС!$AF$2),'3,1'!E159)</f>
        <v>60.8</v>
      </c>
    </row>
    <row r="160" spans="1:5" ht="15.75" x14ac:dyDescent="0.4">
      <c r="A160" s="171" t="str">
        <f>'3,1'!A160</f>
        <v>GT3535-2.4-S-15</v>
      </c>
      <c r="B160" s="172" t="str">
        <f>'3,1'!B160</f>
        <v>GT3535-2.4-S-15 Леска для триммера, d=2.4 мм, l=15м, КРУЧЕНЫЙ КВАДРАТ,оранж., картон, Sturm!</v>
      </c>
      <c r="C160" s="173">
        <f>IF(ПРАЙС!$AF$2&lt;&gt;0,'3,1'!C160*(1+ПРАЙС!$AF$2),'3,1'!C160)</f>
        <v>57</v>
      </c>
      <c r="D160" s="246">
        <f>IF(ПРАЙС!$AF$2&lt;&gt;0,'3,1'!D160*(1+ПРАЙС!$AF$2),'3,1'!D160)</f>
        <v>54</v>
      </c>
      <c r="E160" s="246">
        <f>IF(ПРАЙС!$AF$2&lt;&gt;0,'3,1'!E160*(1+ПРАЙС!$AF$2),'3,1'!E160)</f>
        <v>51.3</v>
      </c>
    </row>
    <row r="161" spans="1:5" ht="15.75" x14ac:dyDescent="0.4">
      <c r="A161" s="171" t="str">
        <f>'3,1'!A161</f>
        <v>GT3535-2.4-S-30</v>
      </c>
      <c r="B161" s="172" t="str">
        <f>'3,1'!B161</f>
        <v>GT3535-2.4-S-30 Леска для триммера, d=2.4 мм, l=30см, КРУЧ. КВАДРАТ,мет., НАРЕЗАННАЯ 30ш Sturm!</v>
      </c>
      <c r="C161" s="173">
        <f>IF(ПРАЙС!$AF$2&lt;&gt;0,'3,1'!C161*(1+ПРАЙС!$AF$2),'3,1'!C161)</f>
        <v>35</v>
      </c>
      <c r="D161" s="246">
        <f>IF(ПРАЙС!$AF$2&lt;&gt;0,'3,1'!D161*(1+ПРАЙС!$AF$2),'3,1'!D161)</f>
        <v>33</v>
      </c>
      <c r="E161" s="246">
        <f>IF(ПРАЙС!$AF$2&lt;&gt;0,'3,1'!E161*(1+ПРАЙС!$AF$2),'3,1'!E161)</f>
        <v>31.349999999999998</v>
      </c>
    </row>
    <row r="162" spans="1:5" ht="15.75" x14ac:dyDescent="0.4">
      <c r="A162" s="171" t="str">
        <f>'3,1'!A162</f>
        <v>GT3535-2.4-SA-15</v>
      </c>
      <c r="B162" s="172" t="str">
        <f>'3,1'!B162</f>
        <v>GT3535-2.4-SA-15 Леска для триммера, d=2.4мм, l=15 м, КРУЧЕНЫЙ КВАДРАТ, армиров. картон, Sturm!</v>
      </c>
      <c r="C162" s="173">
        <f>IF(ПРАЙС!$AF$2&lt;&gt;0,'3,1'!C162*(1+ПРАЙС!$AF$2),'3,1'!C162)</f>
        <v>67</v>
      </c>
      <c r="D162" s="246">
        <f>IF(ПРАЙС!$AF$2&lt;&gt;0,'3,1'!D162*(1+ПРАЙС!$AF$2),'3,1'!D162)</f>
        <v>64</v>
      </c>
      <c r="E162" s="246">
        <f>IF(ПРАЙС!$AF$2&lt;&gt;0,'3,1'!E162*(1+ПРАЙС!$AF$2),'3,1'!E162)</f>
        <v>60.8</v>
      </c>
    </row>
    <row r="163" spans="1:5" ht="15.75" x14ac:dyDescent="0.4">
      <c r="A163" s="171" t="str">
        <f>'3,1'!A163</f>
        <v>GT3535-2.4-SA-1700</v>
      </c>
      <c r="B163" s="172" t="str">
        <f>'3,1'!B163</f>
        <v>GT3535-2.4-SA-1700 Леска для бензотриммера Sturm! Крученый квадрат армирован., промбухта.</v>
      </c>
      <c r="C163" s="173">
        <f>IF(ПРАЙС!$AF$2&lt;&gt;0,'3,1'!C163*(1+ПРАЙС!$AF$2),'3,1'!C163)</f>
        <v>3754</v>
      </c>
      <c r="D163" s="246">
        <f>IF(ПРАЙС!$AF$2&lt;&gt;0,'3,1'!D163*(1+ПРАЙС!$AF$2),'3,1'!D163)</f>
        <v>3566</v>
      </c>
      <c r="E163" s="246">
        <f>IF(ПРАЙС!$AF$2&lt;&gt;0,'3,1'!E163*(1+ПРАЙС!$AF$2),'3,1'!E163)</f>
        <v>3387.7</v>
      </c>
    </row>
    <row r="164" spans="1:5" ht="15.75" x14ac:dyDescent="0.4">
      <c r="A164" s="171" t="str">
        <f>'3,1'!A164</f>
        <v>GT3535-2.4-SA-30</v>
      </c>
      <c r="B164" s="172" t="str">
        <f>'3,1'!B164</f>
        <v>GT3535-2.4-SA-30 Леска для триммера, d=2.4мм, l=30см, КРУЧ.КВАДРАТ, арм.НАРЕЗАННАЯ 30ш, Sturm!</v>
      </c>
      <c r="C164" s="173">
        <f>IF(ПРАЙС!$AF$2&lt;&gt;0,'3,1'!C164*(1+ПРАЙС!$AF$2),'3,1'!C164)</f>
        <v>57</v>
      </c>
      <c r="D164" s="246">
        <f>IF(ПРАЙС!$AF$2&lt;&gt;0,'3,1'!D164*(1+ПРАЙС!$AF$2),'3,1'!D164)</f>
        <v>54</v>
      </c>
      <c r="E164" s="246">
        <f>IF(ПРАЙС!$AF$2&lt;&gt;0,'3,1'!E164*(1+ПРАЙС!$AF$2),'3,1'!E164)</f>
        <v>51.3</v>
      </c>
    </row>
    <row r="165" spans="1:5" ht="15.75" x14ac:dyDescent="0.4">
      <c r="A165" s="171" t="str">
        <f>'3,1'!A165</f>
        <v>GT3535-3.0-0-15</v>
      </c>
      <c r="B165" s="172" t="str">
        <f>'3,1'!B165</f>
        <v>GT3535-3.0-0-15 Леска для триммера, d=3.0 мм, l=15 м, КРУГ, оранжевый КАРТОН. Sturm!</v>
      </c>
      <c r="C165" s="173">
        <f>IF(ПРАЙС!$AF$2&lt;&gt;0,'3,1'!C165*(1+ПРАЙС!$AF$2),'3,1'!C165)</f>
        <v>80</v>
      </c>
      <c r="D165" s="246">
        <f>IF(ПРАЙС!$AF$2&lt;&gt;0,'3,1'!D165*(1+ПРАЙС!$AF$2),'3,1'!D165)</f>
        <v>76</v>
      </c>
      <c r="E165" s="246">
        <f>IF(ПРАЙС!$AF$2&lt;&gt;0,'3,1'!E165*(1+ПРАЙС!$AF$2),'3,1'!E165)</f>
        <v>72.2</v>
      </c>
    </row>
    <row r="166" spans="1:5" ht="15.75" x14ac:dyDescent="0.4">
      <c r="A166" s="171" t="str">
        <f>'3,1'!A166</f>
        <v>GT3535-3.0-0-64</v>
      </c>
      <c r="B166" s="172" t="str">
        <f>'3,1'!B166</f>
        <v>GT3535-3.0-0-64 Леска для триммера, d=3.0мм, l=64м, круг,  бобина, Sturm!</v>
      </c>
      <c r="C166" s="173">
        <f>IF(ПРАЙС!$AF$2&lt;&gt;0,'3,1'!C166*(1+ПРАЙС!$AF$2),'3,1'!C166)</f>
        <v>361</v>
      </c>
      <c r="D166" s="246">
        <f>IF(ПРАЙС!$AF$2&lt;&gt;0,'3,1'!D166*(1+ПРАЙС!$AF$2),'3,1'!D166)</f>
        <v>343</v>
      </c>
      <c r="E166" s="246">
        <f>IF(ПРАЙС!$AF$2&lt;&gt;0,'3,1'!E166*(1+ПРАЙС!$AF$2),'3,1'!E166)</f>
        <v>325.84999999999997</v>
      </c>
    </row>
    <row r="167" spans="1:5" ht="15.75" x14ac:dyDescent="0.4">
      <c r="A167" s="171" t="str">
        <f>'3,1'!A167</f>
        <v>GT3535-3.0-0A-15</v>
      </c>
      <c r="B167" s="172" t="str">
        <f>'3,1'!B167</f>
        <v>GT3535-3.0-0A-15 Леска для триммера, d=3.0 мм, l=15м, КРУГ, армированная, картон, Sturm!</v>
      </c>
      <c r="C167" s="173">
        <f>IF(ПРАЙС!$AF$2&lt;&gt;0,'3,1'!C167*(1+ПРАЙС!$AF$2),'3,1'!C167)</f>
        <v>90</v>
      </c>
      <c r="D167" s="246">
        <f>IF(ПРАЙС!$AF$2&lt;&gt;0,'3,1'!D167*(1+ПРАЙС!$AF$2),'3,1'!D167)</f>
        <v>86</v>
      </c>
      <c r="E167" s="246">
        <f>IF(ПРАЙС!$AF$2&lt;&gt;0,'3,1'!E167*(1+ПРАЙС!$AF$2),'3,1'!E167)</f>
        <v>81.7</v>
      </c>
    </row>
    <row r="168" spans="1:5" ht="15.75" x14ac:dyDescent="0.4">
      <c r="A168" s="171" t="str">
        <f>'3,1'!A168</f>
        <v>GT3535-3.0-3S-15</v>
      </c>
      <c r="B168" s="172" t="str">
        <f>'3,1'!B168</f>
        <v>GT3535-3.0-3S-15 Леска для триммера, усилен., d=3.0 мм, l=15 м, круч.квадр, оранж./зел.  Sturm!</v>
      </c>
      <c r="C168" s="173">
        <f>IF(ПРАЙС!$AF$2&lt;&gt;0,'3,1'!C168*(1+ПРАЙС!$AF$2),'3,1'!C168)</f>
        <v>80</v>
      </c>
      <c r="D168" s="246">
        <f>IF(ПРАЙС!$AF$2&lt;&gt;0,'3,1'!D168*(1+ПРАЙС!$AF$2),'3,1'!D168)</f>
        <v>76</v>
      </c>
      <c r="E168" s="246">
        <f>IF(ПРАЙС!$AF$2&lt;&gt;0,'3,1'!E168*(1+ПРАЙС!$AF$2),'3,1'!E168)</f>
        <v>72.2</v>
      </c>
    </row>
    <row r="169" spans="1:5" ht="15.75" x14ac:dyDescent="0.4">
      <c r="A169" s="171" t="str">
        <f>'3,1'!A169</f>
        <v>GT3535-3.0-4-15</v>
      </c>
      <c r="B169" s="172" t="str">
        <f>'3,1'!B169</f>
        <v>GT3535-3.0-4-15 Леска для триммера, d=3.0 мм, l=15 м, КВАДРАТ, оранж., КАРТОН Sturm!</v>
      </c>
      <c r="C169" s="173">
        <f>IF(ПРАЙС!$AF$2&lt;&gt;0,'3,1'!C169*(1+ПРАЙС!$AF$2),'3,1'!C169)</f>
        <v>90</v>
      </c>
      <c r="D169" s="246">
        <f>IF(ПРАЙС!$AF$2&lt;&gt;0,'3,1'!D169*(1+ПРАЙС!$AF$2),'3,1'!D169)</f>
        <v>86</v>
      </c>
      <c r="E169" s="246">
        <f>IF(ПРАЙС!$AF$2&lt;&gt;0,'3,1'!E169*(1+ПРАЙС!$AF$2),'3,1'!E169)</f>
        <v>81.7</v>
      </c>
    </row>
    <row r="170" spans="1:5" ht="15.75" x14ac:dyDescent="0.4">
      <c r="A170" s="171" t="str">
        <f>'3,1'!A170</f>
        <v>GT3535-3.0-4-64</v>
      </c>
      <c r="B170" s="172" t="str">
        <f>'3,1'!B170</f>
        <v>GT3535-3.0-4-64 Леска для триммера, d=3.0мм, l=64м, квадрат, оранж., бобина, Sturm!</v>
      </c>
      <c r="C170" s="173">
        <f>IF(ПРАЙС!$AF$2&lt;&gt;0,'3,1'!C170*(1+ПРАЙС!$AF$2),'3,1'!C170)</f>
        <v>396</v>
      </c>
      <c r="D170" s="246">
        <f>IF(ПРАЙС!$AF$2&lt;&gt;0,'3,1'!D170*(1+ПРАЙС!$AF$2),'3,1'!D170)</f>
        <v>376</v>
      </c>
      <c r="E170" s="246">
        <f>IF(ПРАЙС!$AF$2&lt;&gt;0,'3,1'!E170*(1+ПРАЙС!$AF$2),'3,1'!E170)</f>
        <v>357.2</v>
      </c>
    </row>
    <row r="171" spans="1:5" ht="15.75" x14ac:dyDescent="0.4">
      <c r="A171" s="171" t="str">
        <f>'3,1'!A171</f>
        <v>GT3535-3.0-7-15</v>
      </c>
      <c r="B171" s="172" t="str">
        <f>'3,1'!B171</f>
        <v>GT3535-3.0-7-15 Леска для триммера, d=3.0мм, l=15м, СЕМИГРАННИК, оранж., картон, Sturm!</v>
      </c>
      <c r="C171" s="173">
        <f>IF(ПРАЙС!$AF$2&lt;&gt;0,'3,1'!C171*(1+ПРАЙС!$AF$2),'3,1'!C171)</f>
        <v>67</v>
      </c>
      <c r="D171" s="246">
        <f>IF(ПРАЙС!$AF$2&lt;&gt;0,'3,1'!D171*(1+ПРАЙС!$AF$2),'3,1'!D171)</f>
        <v>64</v>
      </c>
      <c r="E171" s="246">
        <f>IF(ПРАЙС!$AF$2&lt;&gt;0,'3,1'!E171*(1+ПРАЙС!$AF$2),'3,1'!E171)</f>
        <v>60.8</v>
      </c>
    </row>
    <row r="172" spans="1:5" ht="15.75" x14ac:dyDescent="0.4">
      <c r="A172" s="171" t="str">
        <f>'3,1'!A172</f>
        <v>GT3535-3.0-8-15</v>
      </c>
      <c r="B172" s="172" t="str">
        <f>'3,1'!B172</f>
        <v>GT3535-3.0-8-15 Леска для триммера, d=3.0 мм, l=15 м, ЗВЕЗДА, оранж. КАРТОН. Sturm!</v>
      </c>
      <c r="C172" s="173">
        <f>IF(ПРАЙС!$AF$2&lt;&gt;0,'3,1'!C172*(1+ПРАЙС!$AF$2),'3,1'!C172)</f>
        <v>67</v>
      </c>
      <c r="D172" s="246">
        <f>IF(ПРАЙС!$AF$2&lt;&gt;0,'3,1'!D172*(1+ПРАЙС!$AF$2),'3,1'!D172)</f>
        <v>64</v>
      </c>
      <c r="E172" s="246">
        <f>IF(ПРАЙС!$AF$2&lt;&gt;0,'3,1'!E172*(1+ПРАЙС!$AF$2),'3,1'!E172)</f>
        <v>60.8</v>
      </c>
    </row>
    <row r="173" spans="1:5" ht="15.75" x14ac:dyDescent="0.4">
      <c r="A173" s="171" t="str">
        <f>'3,1'!A173</f>
        <v>GT3535-3.0-8-86</v>
      </c>
      <c r="B173" s="172" t="str">
        <f>'3,1'!B173</f>
        <v>GT3535-3.0-8-86 Леска для триммера, d=3.0мм, l=86м, звезда, оранж.,  бобина, Sturm!</v>
      </c>
      <c r="C173" s="173">
        <f>IF(ПРАЙС!$AF$2&lt;&gt;0,'3,1'!C173*(1+ПРАЙС!$AF$2),'3,1'!C173)</f>
        <v>361</v>
      </c>
      <c r="D173" s="246">
        <f>IF(ПРАЙС!$AF$2&lt;&gt;0,'3,1'!D173*(1+ПРАЙС!$AF$2),'3,1'!D173)</f>
        <v>343</v>
      </c>
      <c r="E173" s="246">
        <f>IF(ПРАЙС!$AF$2&lt;&gt;0,'3,1'!E173*(1+ПРАЙС!$AF$2),'3,1'!E173)</f>
        <v>325.84999999999997</v>
      </c>
    </row>
    <row r="174" spans="1:5" ht="15.75" x14ac:dyDescent="0.4">
      <c r="A174" s="171" t="str">
        <f>'3,1'!A174</f>
        <v>GT3535-3.0-G4-15</v>
      </c>
      <c r="B174" s="172" t="str">
        <f>'3,1'!B174</f>
        <v>GT3535-3.0-G4-15 Леска для триммера, d=3.0 мм, l=15 м, квадрат усилен., оранж./черн. Sturm!</v>
      </c>
      <c r="C174" s="173">
        <f>IF(ПРАЙС!$AF$2&lt;&gt;0,'3,1'!C174*(1+ПРАЙС!$AF$2),'3,1'!C174)</f>
        <v>102</v>
      </c>
      <c r="D174" s="246">
        <f>IF(ПРАЙС!$AF$2&lt;&gt;0,'3,1'!D174*(1+ПРАЙС!$AF$2),'3,1'!D174)</f>
        <v>97</v>
      </c>
      <c r="E174" s="246">
        <f>IF(ПРАЙС!$AF$2&lt;&gt;0,'3,1'!E174*(1+ПРАЙС!$AF$2),'3,1'!E174)</f>
        <v>92.149999999999991</v>
      </c>
    </row>
    <row r="175" spans="1:5" ht="15.75" x14ac:dyDescent="0.4">
      <c r="A175" s="171" t="str">
        <f>'3,1'!A175</f>
        <v>GT3535-3.0-S-15</v>
      </c>
      <c r="B175" s="172" t="str">
        <f>'3,1'!B175</f>
        <v>GT3535-3.0-S-15 Леска для триммера, d=3.0 мм, l=15м, КРУЧЕНЫЙ КВАДРАТ,оранж., картон, Sturm!</v>
      </c>
      <c r="C175" s="173">
        <f>IF(ПРАЙС!$AF$2&lt;&gt;0,'3,1'!C175*(1+ПРАЙС!$AF$2),'3,1'!C175)</f>
        <v>80</v>
      </c>
      <c r="D175" s="246">
        <f>IF(ПРАЙС!$AF$2&lt;&gt;0,'3,1'!D175*(1+ПРАЙС!$AF$2),'3,1'!D175)</f>
        <v>76</v>
      </c>
      <c r="E175" s="246">
        <f>IF(ПРАЙС!$AF$2&lt;&gt;0,'3,1'!E175*(1+ПРАЙС!$AF$2),'3,1'!E175)</f>
        <v>72.2</v>
      </c>
    </row>
    <row r="176" spans="1:5" ht="15.75" x14ac:dyDescent="0.4">
      <c r="A176" s="171" t="str">
        <f>'3,1'!A176</f>
        <v>GT3535-3.0-SA-15</v>
      </c>
      <c r="B176" s="172" t="str">
        <f>'3,1'!B176</f>
        <v>GT3535-3.0-SA-15 Леска для триммера, d=3,0 мм, l=15 м, КРУЧЕНЫЙ КВАДРАТ,армиров. картон, Sturm!</v>
      </c>
      <c r="C176" s="173">
        <f>IF(ПРАЙС!$AF$2&lt;&gt;0,'3,1'!C176*(1+ПРАЙС!$AF$2),'3,1'!C176)</f>
        <v>90</v>
      </c>
      <c r="D176" s="246">
        <f>IF(ПРАЙС!$AF$2&lt;&gt;0,'3,1'!D176*(1+ПРАЙС!$AF$2),'3,1'!D176)</f>
        <v>86</v>
      </c>
      <c r="E176" s="246">
        <f>IF(ПРАЙС!$AF$2&lt;&gt;0,'3,1'!E176*(1+ПРАЙС!$AF$2),'3,1'!E176)</f>
        <v>81.7</v>
      </c>
    </row>
    <row r="177" spans="1:5" ht="15.75" x14ac:dyDescent="0.4">
      <c r="A177" s="171" t="str">
        <f>'3,1'!A177</f>
        <v>GT3535-3.0-ST-15</v>
      </c>
      <c r="B177" s="172" t="str">
        <f>'3,1'!B177</f>
        <v>GT3535-3.0-ST-15 Леска для триммера, d=3.0 мм, l=15м, ПИЛЬНЫЙ ЗУБ, черный,картон,Sturm!</v>
      </c>
      <c r="C177" s="173">
        <f>IF(ПРАЙС!$AF$2&lt;&gt;0,'3,1'!C177*(1+ПРАЙС!$AF$2),'3,1'!C177)</f>
        <v>102</v>
      </c>
      <c r="D177" s="246">
        <f>IF(ПРАЙС!$AF$2&lt;&gt;0,'3,1'!D177*(1+ПРАЙС!$AF$2),'3,1'!D177)</f>
        <v>97</v>
      </c>
      <c r="E177" s="246">
        <f>IF(ПРАЙС!$AF$2&lt;&gt;0,'3,1'!E177*(1+ПРАЙС!$AF$2),'3,1'!E177)</f>
        <v>92.149999999999991</v>
      </c>
    </row>
    <row r="178" spans="1:5" ht="15.75" x14ac:dyDescent="0.4">
      <c r="A178" s="171" t="str">
        <f>'3,1'!A178</f>
        <v>GT3535-4.0-0-15</v>
      </c>
      <c r="B178" s="172" t="str">
        <f>'3,1'!B178</f>
        <v>GT3535-4.0-0-15 Леска для триммера, d=4.0 мм, l=15 м, КРУГ, оранжевый КАРТОН. Sturm!</v>
      </c>
      <c r="C178" s="173">
        <f>IF(ПРАЙС!$AF$2&lt;&gt;0,'3,1'!C178*(1+ПРАЙС!$AF$2),'3,1'!C178)</f>
        <v>125</v>
      </c>
      <c r="D178" s="246">
        <f>IF(ПРАЙС!$AF$2&lt;&gt;0,'3,1'!D178*(1+ПРАЙС!$AF$2),'3,1'!D178)</f>
        <v>119</v>
      </c>
      <c r="E178" s="246">
        <f>IF(ПРАЙС!$AF$2&lt;&gt;0,'3,1'!E178*(1+ПРАЙС!$AF$2),'3,1'!E178)</f>
        <v>113.05</v>
      </c>
    </row>
    <row r="179" spans="1:5" ht="15.75" x14ac:dyDescent="0.4">
      <c r="A179" s="171" t="str">
        <f>'3,1'!A179</f>
        <v>GT3535-4.0-4-15</v>
      </c>
      <c r="B179" s="172" t="str">
        <f>'3,1'!B179</f>
        <v>GT3535-4.0-4-15 Леска для триммера, d=4.0 мм, l=15 м, КВАДРАТ, оранж., КАРТОН Sturm!</v>
      </c>
      <c r="C179" s="173">
        <f>IF(ПРАЙС!$AF$2&lt;&gt;0,'3,1'!C179*(1+ПРАЙС!$AF$2),'3,1'!C179)</f>
        <v>135</v>
      </c>
      <c r="D179" s="246">
        <f>IF(ПРАЙС!$AF$2&lt;&gt;0,'3,1'!D179*(1+ПРАЙС!$AF$2),'3,1'!D179)</f>
        <v>129</v>
      </c>
      <c r="E179" s="246">
        <f>IF(ПРАЙС!$AF$2&lt;&gt;0,'3,1'!E179*(1+ПРАЙС!$AF$2),'3,1'!E179)</f>
        <v>122.55</v>
      </c>
    </row>
    <row r="180" spans="1:5" ht="15.75" x14ac:dyDescent="0.4">
      <c r="A180" s="171" t="str">
        <f>'3,1'!A180</f>
        <v>GT3535-4.0-8-15</v>
      </c>
      <c r="B180" s="172" t="str">
        <f>'3,1'!B180</f>
        <v>GT3535-4.0-8-15 Леска для триммера, d=4.0 мм, l=15 м, ЗВЕЗДА, оранж. КАРТОН. Sturm!</v>
      </c>
      <c r="C180" s="173">
        <f>IF(ПРАЙС!$AF$2&lt;&gt;0,'3,1'!C180*(1+ПРАЙС!$AF$2),'3,1'!C180)</f>
        <v>90</v>
      </c>
      <c r="D180" s="246">
        <f>IF(ПРАЙС!$AF$2&lt;&gt;0,'3,1'!D180*(1+ПРАЙС!$AF$2),'3,1'!D180)</f>
        <v>86</v>
      </c>
      <c r="E180" s="246">
        <f>IF(ПРАЙС!$AF$2&lt;&gt;0,'3,1'!E180*(1+ПРАЙС!$AF$2),'3,1'!E180)</f>
        <v>81.7</v>
      </c>
    </row>
    <row r="181" spans="1:5" ht="15.75" x14ac:dyDescent="0.4">
      <c r="A181" s="171" t="str">
        <f>'3,1'!A181</f>
        <v>GT3535-4.0-S-15</v>
      </c>
      <c r="B181" s="172" t="str">
        <f>'3,1'!B181</f>
        <v>GT3535-4.0-S-15 Леска для триммера, d=4.0 мм, l=15м, КРУЧЕНЫЙ КВАДРАТ,оранж. картон,Sturm!</v>
      </c>
      <c r="C181" s="173">
        <f>IF(ПРАЙС!$AF$2&lt;&gt;0,'3,1'!C181*(1+ПРАЙС!$AF$2),'3,1'!C181)</f>
        <v>125</v>
      </c>
      <c r="D181" s="246">
        <f>IF(ПРАЙС!$AF$2&lt;&gt;0,'3,1'!D181*(1+ПРАЙС!$AF$2),'3,1'!D181)</f>
        <v>119</v>
      </c>
      <c r="E181" s="246">
        <f>IF(ПРАЙС!$AF$2&lt;&gt;0,'3,1'!E181*(1+ПРАЙС!$AF$2),'3,1'!E181)</f>
        <v>113.05</v>
      </c>
    </row>
    <row r="182" spans="1:5" ht="15.75" x14ac:dyDescent="0.4">
      <c r="A182" s="171" t="str">
        <f>'3,1'!A182</f>
        <v>GT3535-4.0-S-30</v>
      </c>
      <c r="B182" s="172" t="str">
        <f>'3,1'!B182</f>
        <v>GT3535-4.0-S-30 Леска для триммера, d=4.0мм, l=30см, КРУЧ.КВАДРАТ, мет. НАРЕЗАННАЯ, 30шт,Sturm!</v>
      </c>
      <c r="C182" s="173">
        <f>IF(ПРАЙС!$AF$2&lt;&gt;0,'3,1'!C182*(1+ПРАЙС!$AF$2),'3,1'!C182)</f>
        <v>67</v>
      </c>
      <c r="D182" s="246">
        <f>IF(ПРАЙС!$AF$2&lt;&gt;0,'3,1'!D182*(1+ПРАЙС!$AF$2),'3,1'!D182)</f>
        <v>64</v>
      </c>
      <c r="E182" s="246">
        <f>IF(ПРАЙС!$AF$2&lt;&gt;0,'3,1'!E182*(1+ПРАЙС!$AF$2),'3,1'!E182)</f>
        <v>60.8</v>
      </c>
    </row>
    <row r="183" spans="1:5" ht="15.75" x14ac:dyDescent="0.4">
      <c r="A183" s="171" t="str">
        <f>'3,1'!A183</f>
        <v>GT3535-4.0-SA-15</v>
      </c>
      <c r="B183" s="172" t="str">
        <f>'3,1'!B183</f>
        <v>GT3535-4.0-SA-15 Леска для триммера, d=4.0мм, l=15 м, КРУЧЕНЫЙ КВАДРАТ, армиров. картон, Sturm!</v>
      </c>
      <c r="C183" s="173">
        <f>IF(ПРАЙС!$AF$2&lt;&gt;0,'3,1'!C183*(1+ПРАЙС!$AF$2),'3,1'!C183)</f>
        <v>112</v>
      </c>
      <c r="D183" s="246">
        <f>IF(ПРАЙС!$AF$2&lt;&gt;0,'3,1'!D183*(1+ПРАЙС!$AF$2),'3,1'!D183)</f>
        <v>107</v>
      </c>
      <c r="E183" s="246">
        <f>IF(ПРАЙС!$AF$2&lt;&gt;0,'3,1'!E183*(1+ПРАЙС!$AF$2),'3,1'!E183)</f>
        <v>101.64999999999999</v>
      </c>
    </row>
    <row r="184" spans="1:5" ht="15.75" x14ac:dyDescent="0.4">
      <c r="A184" s="171" t="str">
        <f>'3,1'!A184</f>
        <v>ТЛ3535-2.0-0-15</v>
      </c>
      <c r="B184" s="172" t="str">
        <f>'3,1'!B184</f>
        <v>ТЛ3535-2.0-0-15 Леска для триммера, d=2.0 мм, l=15 м, КРУГ, оранжевый КАРТОН. СОЮЗ</v>
      </c>
      <c r="C184" s="173">
        <f>IF(ПРАЙС!$AF$2&lt;&gt;0,'3,1'!C184*(1+ПРАЙС!$AF$2),'3,1'!C184)</f>
        <v>35</v>
      </c>
      <c r="D184" s="246">
        <f>IF(ПРАЙС!$AF$2&lt;&gt;0,'3,1'!D184*(1+ПРАЙС!$AF$2),'3,1'!D184)</f>
        <v>33</v>
      </c>
      <c r="E184" s="246">
        <f>IF(ПРАЙС!$AF$2&lt;&gt;0,'3,1'!E184*(1+ПРАЙС!$AF$2),'3,1'!E184)</f>
        <v>31.349999999999998</v>
      </c>
    </row>
    <row r="185" spans="1:5" ht="15.75" x14ac:dyDescent="0.4">
      <c r="A185" s="171" t="str">
        <f>'3,1'!A185</f>
        <v>ТЛ3535-2.0-0-2490</v>
      </c>
      <c r="B185" s="172" t="str">
        <f>'3,1'!B185</f>
        <v>ТЛ3535-2.0-0-2490 Леска для бензотриммера, круг, оранжевый, промбухта, СОЮЗ</v>
      </c>
      <c r="C185" s="173">
        <f>IF(ПРАЙС!$AF$2&lt;&gt;0,'3,1'!C185*(1+ПРАЙС!$AF$2),'3,1'!C185)</f>
        <v>4308</v>
      </c>
      <c r="D185" s="246">
        <f>IF(ПРАЙС!$AF$2&lt;&gt;0,'3,1'!D185*(1+ПРАЙС!$AF$2),'3,1'!D185)</f>
        <v>4093</v>
      </c>
      <c r="E185" s="246">
        <f>IF(ПРАЙС!$AF$2&lt;&gt;0,'3,1'!E185*(1+ПРАЙС!$AF$2),'3,1'!E185)</f>
        <v>3888.35</v>
      </c>
    </row>
    <row r="186" spans="1:5" ht="15.75" x14ac:dyDescent="0.4">
      <c r="A186" s="171" t="str">
        <f>'3,1'!A186</f>
        <v>ТЛ3535-2.0-0-30</v>
      </c>
      <c r="B186" s="172" t="str">
        <f>'3,1'!B186</f>
        <v>ТЛ3535-2.0-0-30 Леска для триммера, d=2.0мм, l=30 см, КРУГ, оранжевый. НАРЕЗАННАЯ, 30 шт, СОЮЗ</v>
      </c>
      <c r="C186" s="173">
        <f>IF(ПРАЙС!$AF$2&lt;&gt;0,'3,1'!C186*(1+ПРАЙС!$AF$2),'3,1'!C186)</f>
        <v>22</v>
      </c>
      <c r="D186" s="246">
        <f>IF(ПРАЙС!$AF$2&lt;&gt;0,'3,1'!D186*(1+ПРАЙС!$AF$2),'3,1'!D186)</f>
        <v>21</v>
      </c>
      <c r="E186" s="246">
        <f>IF(ПРАЙС!$AF$2&lt;&gt;0,'3,1'!E186*(1+ПРАЙС!$AF$2),'3,1'!E186)</f>
        <v>19.95</v>
      </c>
    </row>
    <row r="187" spans="1:5" ht="15.75" x14ac:dyDescent="0.4">
      <c r="A187" s="171" t="str">
        <f>'3,1'!A187</f>
        <v>ТЛ3535-2.0-4-15</v>
      </c>
      <c r="B187" s="172" t="str">
        <f>'3,1'!B187</f>
        <v>ТЛ3535-2.0-4-15 Леска для триммера, d=2.0 мм, l=15 м, КВАДРАТ, красный КАРТОН. СОЮЗ</v>
      </c>
      <c r="C187" s="173">
        <f>IF(ПРАЙС!$AF$2&lt;&gt;0,'3,1'!C187*(1+ПРАЙС!$AF$2),'3,1'!C187)</f>
        <v>22</v>
      </c>
      <c r="D187" s="246">
        <f>IF(ПРАЙС!$AF$2&lt;&gt;0,'3,1'!D187*(1+ПРАЙС!$AF$2),'3,1'!D187)</f>
        <v>21</v>
      </c>
      <c r="E187" s="246">
        <f>IF(ПРАЙС!$AF$2&lt;&gt;0,'3,1'!E187*(1+ПРАЙС!$AF$2),'3,1'!E187)</f>
        <v>19.95</v>
      </c>
    </row>
    <row r="188" spans="1:5" ht="15.75" x14ac:dyDescent="0.4">
      <c r="A188" s="171" t="str">
        <f>'3,1'!A188</f>
        <v>ТЛ3535-2.0-4-30</v>
      </c>
      <c r="B188" s="172" t="str">
        <f>'3,1'!B188</f>
        <v>ТЛ3535-2.0-4-30 Леска для триммера, d=2.0мм, l=30см, КВАДРАТ, красный, НАРЕЗАННАЯ, 30шт, СОЮЗ</v>
      </c>
      <c r="C188" s="173">
        <f>IF(ПРАЙС!$AF$2&lt;&gt;0,'3,1'!C188*(1+ПРАЙС!$AF$2),'3,1'!C188)</f>
        <v>35</v>
      </c>
      <c r="D188" s="246">
        <f>IF(ПРАЙС!$AF$2&lt;&gt;0,'3,1'!D188*(1+ПРАЙС!$AF$2),'3,1'!D188)</f>
        <v>33</v>
      </c>
      <c r="E188" s="246">
        <f>IF(ПРАЙС!$AF$2&lt;&gt;0,'3,1'!E188*(1+ПРАЙС!$AF$2),'3,1'!E188)</f>
        <v>31.349999999999998</v>
      </c>
    </row>
    <row r="189" spans="1:5" ht="15.75" x14ac:dyDescent="0.4">
      <c r="A189" s="171" t="str">
        <f>'3,1'!A189</f>
        <v>ТЛ3535-2.0-8-15</v>
      </c>
      <c r="B189" s="172" t="str">
        <f>'3,1'!B189</f>
        <v>ТЛ3535-2.0-8-15 Леска для триммера, d=2.0 мм, l=15 м, ЗВЕЗДА, желтый КАРТОН. СОЮЗ</v>
      </c>
      <c r="C189" s="173">
        <f>IF(ПРАЙС!$AF$2&lt;&gt;0,'3,1'!C189*(1+ПРАЙС!$AF$2),'3,1'!C189)</f>
        <v>22</v>
      </c>
      <c r="D189" s="246">
        <f>IF(ПРАЙС!$AF$2&lt;&gt;0,'3,1'!D189*(1+ПРАЙС!$AF$2),'3,1'!D189)</f>
        <v>21</v>
      </c>
      <c r="E189" s="246">
        <f>IF(ПРАЙС!$AF$2&lt;&gt;0,'3,1'!E189*(1+ПРАЙС!$AF$2),'3,1'!E189)</f>
        <v>19.95</v>
      </c>
    </row>
    <row r="190" spans="1:5" ht="15.75" x14ac:dyDescent="0.4">
      <c r="A190" s="171" t="str">
        <f>'3,1'!A190</f>
        <v>ТЛ3535-2.0-S-15</v>
      </c>
      <c r="B190" s="172" t="str">
        <f>'3,1'!B190</f>
        <v>ТЛ3535-2.0-S-15 Леска для триммера, d=2.0 мм, l=15м, КРУЧЕНЫЙ КВАДРАТ серая СОЮЗ</v>
      </c>
      <c r="C190" s="173">
        <f>IF(ПРАЙС!$AF$2&lt;&gt;0,'3,1'!C190*(1+ПРАЙС!$AF$2),'3,1'!C190)</f>
        <v>35</v>
      </c>
      <c r="D190" s="246">
        <f>IF(ПРАЙС!$AF$2&lt;&gt;0,'3,1'!D190*(1+ПРАЙС!$AF$2),'3,1'!D190)</f>
        <v>33</v>
      </c>
      <c r="E190" s="246">
        <f>IF(ПРАЙС!$AF$2&lt;&gt;0,'3,1'!E190*(1+ПРАЙС!$AF$2),'3,1'!E190)</f>
        <v>31.349999999999998</v>
      </c>
    </row>
    <row r="191" spans="1:5" ht="15.75" x14ac:dyDescent="0.4">
      <c r="A191" s="171" t="str">
        <f>'3,1'!A191</f>
        <v>ТЛ3535-2.0-S-2264</v>
      </c>
      <c r="B191" s="172" t="str">
        <f>'3,1'!B191</f>
        <v>ТЛ3535-2.0-S-2264 Леска для бензотриммера, крученый квадрат, серебристый, промбухта, СОЮЗ</v>
      </c>
      <c r="C191" s="173">
        <f>IF(ПРАЙС!$AF$2&lt;&gt;0,'3,1'!C191*(1+ПРАЙС!$AF$2),'3,1'!C191)</f>
        <v>4353</v>
      </c>
      <c r="D191" s="246">
        <f>IF(ПРАЙС!$AF$2&lt;&gt;0,'3,1'!D191*(1+ПРАЙС!$AF$2),'3,1'!D191)</f>
        <v>4136</v>
      </c>
      <c r="E191" s="246">
        <f>IF(ПРАЙС!$AF$2&lt;&gt;0,'3,1'!E191*(1+ПРАЙС!$AF$2),'3,1'!E191)</f>
        <v>3929.2</v>
      </c>
    </row>
    <row r="192" spans="1:5" ht="15.75" x14ac:dyDescent="0.4">
      <c r="A192" s="171" t="str">
        <f>'3,1'!A192</f>
        <v>ТЛ3535-2.4-0-100</v>
      </c>
      <c r="B192" s="172" t="str">
        <f>'3,1'!B192</f>
        <v>ТЛ3535-2.4-0-100 Леска для триммера, d=2.4 мм, l=100 м, КРУГ, оранжевый БАБИНА, СОЮЗ</v>
      </c>
      <c r="C192" s="173">
        <f>IF(ПРАЙС!$AF$2&lt;&gt;0,'3,1'!C192*(1+ПРАЙС!$AF$2),'3,1'!C192)</f>
        <v>214</v>
      </c>
      <c r="D192" s="246">
        <f>IF(ПРАЙС!$AF$2&lt;&gt;0,'3,1'!D192*(1+ПРАЙС!$AF$2),'3,1'!D192)</f>
        <v>204</v>
      </c>
      <c r="E192" s="246">
        <f>IF(ПРАЙС!$AF$2&lt;&gt;0,'3,1'!E192*(1+ПРАЙС!$AF$2),'3,1'!E192)</f>
        <v>193.79999999999998</v>
      </c>
    </row>
    <row r="193" spans="1:12" ht="15.75" x14ac:dyDescent="0.4">
      <c r="A193" s="171" t="str">
        <f>'3,1'!A193</f>
        <v>ТЛ3535-2.4-0-15</v>
      </c>
      <c r="B193" s="172" t="str">
        <f>'3,1'!B193</f>
        <v>ТЛ3535-2.4-0-15 Леска для триммера, d=2.4 мм, l=15 м, КРУГ, оранжевый КАРТОН. СОЮЗ</v>
      </c>
      <c r="C193" s="173">
        <f>IF(ПРАЙС!$AF$2&lt;&gt;0,'3,1'!C193*(1+ПРАЙС!$AF$2),'3,1'!C193)</f>
        <v>35</v>
      </c>
      <c r="D193" s="246">
        <f>IF(ПРАЙС!$AF$2&lt;&gt;0,'3,1'!D193*(1+ПРАЙС!$AF$2),'3,1'!D193)</f>
        <v>33</v>
      </c>
      <c r="E193" s="246">
        <f>IF(ПРАЙС!$AF$2&lt;&gt;0,'3,1'!E193*(1+ПРАЙС!$AF$2),'3,1'!E193)</f>
        <v>31.349999999999998</v>
      </c>
    </row>
    <row r="194" spans="1:12" ht="15.75" x14ac:dyDescent="0.4">
      <c r="A194" s="171" t="str">
        <f>'3,1'!A194</f>
        <v>ТЛ3535-2.4-0-30</v>
      </c>
      <c r="B194" s="172" t="str">
        <f>'3,1'!B194</f>
        <v>ТЛ3535-2.4-0-30 Леска для триммера, d=2.4 мм, l=30 см, КРУГ, оранжевый. НАРЕЗАННАЯ, 30 шт. СОЮЗ</v>
      </c>
      <c r="C194" s="173">
        <f>IF(ПРАЙС!$AF$2&lt;&gt;0,'3,1'!C194*(1+ПРАЙС!$AF$2),'3,1'!C194)</f>
        <v>45</v>
      </c>
      <c r="D194" s="246">
        <f>IF(ПРАЙС!$AF$2&lt;&gt;0,'3,1'!D194*(1+ПРАЙС!$AF$2),'3,1'!D194)</f>
        <v>43</v>
      </c>
      <c r="E194" s="246">
        <f>IF(ПРАЙС!$AF$2&lt;&gt;0,'3,1'!E194*(1+ПРАЙС!$AF$2),'3,1'!E194)</f>
        <v>40.85</v>
      </c>
    </row>
    <row r="195" spans="1:12" ht="15.75" x14ac:dyDescent="0.4">
      <c r="A195" s="171" t="str">
        <f>'3,1'!A195</f>
        <v>ТЛ3535-2.4-4-100</v>
      </c>
      <c r="B195" s="172" t="str">
        <f>'3,1'!B195</f>
        <v>ТЛ3535-2.4-4-100 Леска для триммера, d=2.4 мм, l=100 м, КВАДРАТ, красный, БОБИНА, СОЮЗ</v>
      </c>
      <c r="C195" s="173">
        <f>IF(ПРАЙС!$AF$2&lt;&gt;0,'3,1'!C195*(1+ПРАЙС!$AF$2),'3,1'!C195)</f>
        <v>204</v>
      </c>
      <c r="D195" s="246">
        <f>IF(ПРАЙС!$AF$2&lt;&gt;0,'3,1'!D195*(1+ПРАЙС!$AF$2),'3,1'!D195)</f>
        <v>193</v>
      </c>
      <c r="E195" s="246">
        <f>IF(ПРАЙС!$AF$2&lt;&gt;0,'3,1'!E195*(1+ПРАЙС!$AF$2),'3,1'!E195)</f>
        <v>183.35</v>
      </c>
    </row>
    <row r="196" spans="1:12" ht="15.75" x14ac:dyDescent="0.4">
      <c r="A196" s="171" t="str">
        <f>'3,1'!A196</f>
        <v>ТЛ3535-2.4-8-15</v>
      </c>
      <c r="B196" s="172" t="str">
        <f>'3,1'!B196</f>
        <v>ТЛ3535-2.4-8-15 Леска для триммера, d=2.4 мм, l=15 м, звезда, желтый, картон, СОЮЗ</v>
      </c>
      <c r="C196" s="173">
        <f>IF(ПРАЙС!$AF$2&lt;&gt;0,'3,1'!C196*(1+ПРАЙС!$AF$2),'3,1'!C196)</f>
        <v>35</v>
      </c>
      <c r="D196" s="246">
        <f>IF(ПРАЙС!$AF$2&lt;&gt;0,'3,1'!D196*(1+ПРАЙС!$AF$2),'3,1'!D196)</f>
        <v>33</v>
      </c>
      <c r="E196" s="246">
        <f>IF(ПРАЙС!$AF$2&lt;&gt;0,'3,1'!E196*(1+ПРАЙС!$AF$2),'3,1'!E196)</f>
        <v>31.349999999999998</v>
      </c>
    </row>
    <row r="197" spans="1:12" ht="15.75" x14ac:dyDescent="0.4">
      <c r="A197" s="171" t="str">
        <f>'3,1'!A197</f>
        <v>ТЛ3535-2.4-S-120</v>
      </c>
      <c r="B197" s="172" t="str">
        <f>'3,1'!B197</f>
        <v>ТЛ3535-2.4-S-120 Леска для триммера, d=2.4мм, l=120м, КРУЧЕНЫЙ КВАДРАТ, оранж., БОБИНА, Sturm!</v>
      </c>
      <c r="C197" s="173">
        <f>IF(ПРАЙС!$AF$2&lt;&gt;0,'3,1'!C197*(1+ПРАЙС!$AF$2),'3,1'!C197)</f>
        <v>406</v>
      </c>
      <c r="D197" s="246">
        <f>IF(ПРАЙС!$AF$2&lt;&gt;0,'3,1'!D197*(1+ПРАЙС!$AF$2),'3,1'!D197)</f>
        <v>386</v>
      </c>
      <c r="E197" s="246">
        <f>IF(ПРАЙС!$AF$2&lt;&gt;0,'3,1'!E197*(1+ПРАЙС!$AF$2),'3,1'!E197)</f>
        <v>366.7</v>
      </c>
    </row>
    <row r="198" spans="1:12" ht="15.75" x14ac:dyDescent="0.4">
      <c r="A198" s="171" t="str">
        <f>'3,1'!A198</f>
        <v>ТЛ3535-2.4-S-15</v>
      </c>
      <c r="B198" s="172" t="str">
        <f>'3,1'!B198</f>
        <v>ТЛ3535-2.4-S-15 Леска для триммера, d=2.4 мм, l=15м, КРУЧЕНЫЙ КВАДРАТ серая СОЮЗ</v>
      </c>
      <c r="C198" s="173">
        <f>IF(ПРАЙС!$AF$2&lt;&gt;0,'3,1'!C198*(1+ПРАЙС!$AF$2),'3,1'!C198)</f>
        <v>35</v>
      </c>
      <c r="D198" s="246">
        <f>IF(ПРАЙС!$AF$2&lt;&gt;0,'3,1'!D198*(1+ПРАЙС!$AF$2),'3,1'!D198)</f>
        <v>33</v>
      </c>
      <c r="E198" s="246">
        <f>IF(ПРАЙС!$AF$2&lt;&gt;0,'3,1'!E198*(1+ПРАЙС!$AF$2),'3,1'!E198)</f>
        <v>31.349999999999998</v>
      </c>
    </row>
    <row r="199" spans="1:12" ht="15.75" x14ac:dyDescent="0.4">
      <c r="A199" s="171" t="str">
        <f>'3,1'!A199</f>
        <v>ТЛ3535-3.0-0-30</v>
      </c>
      <c r="B199" s="172" t="str">
        <f>'3,1'!B199</f>
        <v>ТЛ3535-3.0-0-30 Леска для триммера d=3,0мм l=30см, цвет оранжевый, КРУГ, нарезанная, 30шт, СОЮЗ</v>
      </c>
      <c r="C199" s="173">
        <f>IF(ПРАЙС!$AF$2&lt;&gt;0,'3,1'!C199*(1+ПРАЙС!$AF$2),'3,1'!C199)</f>
        <v>45</v>
      </c>
      <c r="D199" s="246">
        <f>IF(ПРАЙС!$AF$2&lt;&gt;0,'3,1'!D199*(1+ПРАЙС!$AF$2),'3,1'!D199)</f>
        <v>43</v>
      </c>
      <c r="E199" s="246">
        <f>IF(ПРАЙС!$AF$2&lt;&gt;0,'3,1'!E199*(1+ПРАЙС!$AF$2),'3,1'!E199)</f>
        <v>40.85</v>
      </c>
    </row>
    <row r="200" spans="1:12" ht="15.75" x14ac:dyDescent="0.4">
      <c r="A200" s="171" t="str">
        <f>'3,1'!A200</f>
        <v>ТЛ3535-3.0-4-30</v>
      </c>
      <c r="B200" s="172" t="str">
        <f>'3,1'!B200</f>
        <v>ТЛ3535-3.0-4-30 Леска для триммера d=3.0мм l=30см, цвет красный, КВАДРАТ,нарезанная, 30шт. СОЮЗ</v>
      </c>
      <c r="C200" s="173">
        <f>IF(ПРАЙС!$AF$2&lt;&gt;0,'3,1'!C200*(1+ПРАЙС!$AF$2),'3,1'!C200)</f>
        <v>57</v>
      </c>
      <c r="D200" s="246">
        <f>IF(ПРАЙС!$AF$2&lt;&gt;0,'3,1'!D200*(1+ПРАЙС!$AF$2),'3,1'!D200)</f>
        <v>54</v>
      </c>
      <c r="E200" s="246">
        <f>IF(ПРАЙС!$AF$2&lt;&gt;0,'3,1'!E200*(1+ПРАЙС!$AF$2),'3,1'!E200)</f>
        <v>51.3</v>
      </c>
    </row>
    <row r="201" spans="1:12" ht="15.75" x14ac:dyDescent="0.4">
      <c r="A201" s="171" t="str">
        <f>'3,1'!A201</f>
        <v>ТЛ3535-3.0-8-15</v>
      </c>
      <c r="B201" s="172" t="str">
        <f>'3,1'!B201</f>
        <v>ТЛ3535-3.0-8-15 Леска для триммера, d=3.0 мм, l=15 м, ЗВЕЗДА, желтый КАРТОН, СОЮЗ</v>
      </c>
      <c r="C201" s="173">
        <f>IF(ПРАЙС!$AF$2&lt;&gt;0,'3,1'!C201*(1+ПРАЙС!$AF$2),'3,1'!C201)</f>
        <v>45</v>
      </c>
      <c r="D201" s="246">
        <f>IF(ПРАЙС!$AF$2&lt;&gt;0,'3,1'!D201*(1+ПРАЙС!$AF$2),'3,1'!D201)</f>
        <v>43</v>
      </c>
      <c r="E201" s="246">
        <f>IF(ПРАЙС!$AF$2&lt;&gt;0,'3,1'!E201*(1+ПРАЙС!$AF$2),'3,1'!E201)</f>
        <v>40.85</v>
      </c>
      <c r="G201" s="254"/>
      <c r="H201" s="83"/>
      <c r="I201" s="83"/>
      <c r="J201" s="83"/>
      <c r="K201" s="83"/>
      <c r="L201" s="83"/>
    </row>
    <row r="202" spans="1:12" ht="15.75" x14ac:dyDescent="0.4">
      <c r="A202" s="171" t="str">
        <f>'3,1'!A202</f>
        <v>ТЛ3535-3.0-S-86</v>
      </c>
      <c r="B202" s="172" t="str">
        <f>'3,1'!B202</f>
        <v>ТЛ3535-3.0-S-86 Леска для триммера, d=3.0 мм, l=86 м, КРУЧЕНЫЙ КВАДРАТ, оранж., БОБИНА, Sturm!</v>
      </c>
      <c r="C202" s="173">
        <f>IF(ПРАЙС!$AF$2&lt;&gt;0,'3,1'!C202*(1+ПРАЙС!$AF$2),'3,1'!C202)</f>
        <v>453</v>
      </c>
      <c r="D202" s="246">
        <f>IF(ПРАЙС!$AF$2&lt;&gt;0,'3,1'!D202*(1+ПРАЙС!$AF$2),'3,1'!D202)</f>
        <v>429</v>
      </c>
      <c r="E202" s="246">
        <f>IF(ПРАЙС!$AF$2&lt;&gt;0,'3,1'!E202*(1+ПРАЙС!$AF$2),'3,1'!E202)</f>
        <v>407.54999999999995</v>
      </c>
      <c r="G202" s="254"/>
      <c r="H202" s="83"/>
      <c r="I202" s="83"/>
      <c r="J202" s="83"/>
      <c r="K202" s="83"/>
      <c r="L202" s="83"/>
    </row>
    <row r="203" spans="1:12" ht="15.75" x14ac:dyDescent="0.4">
      <c r="A203" s="171" t="str">
        <f>'3,1'!A203</f>
        <v>ТЛ3535-4.0-0-15</v>
      </c>
      <c r="B203" s="172" t="str">
        <f>'3,1'!B203</f>
        <v>ТЛ3535-4.0-0-15 Леска для триммера, d=4.0 мм, l=15м, КРУГ, оранжевый, картон, СОЮЗ</v>
      </c>
      <c r="C203" s="173">
        <f>IF(ПРАЙС!$AF$2&lt;&gt;0,'3,1'!C203*(1+ПРАЙС!$AF$2),'3,1'!C203)</f>
        <v>80</v>
      </c>
      <c r="D203" s="246">
        <f>IF(ПРАЙС!$AF$2&lt;&gt;0,'3,1'!D203*(1+ПРАЙС!$AF$2),'3,1'!D203)</f>
        <v>76</v>
      </c>
      <c r="E203" s="246">
        <f>IF(ПРАЙС!$AF$2&lt;&gt;0,'3,1'!E203*(1+ПРАЙС!$AF$2),'3,1'!E203)</f>
        <v>72.2</v>
      </c>
      <c r="G203" s="254"/>
      <c r="H203" s="83"/>
      <c r="I203" s="83"/>
      <c r="J203" s="83"/>
      <c r="K203" s="83"/>
      <c r="L203" s="83"/>
    </row>
    <row r="204" spans="1:12" ht="15.75" x14ac:dyDescent="0.4">
      <c r="A204" s="171" t="str">
        <f>'3,1'!A204</f>
        <v>ТЛ3535-4.0-0-30</v>
      </c>
      <c r="B204" s="172" t="str">
        <f>'3,1'!B204</f>
        <v>ТЛ3535-4.0-0-30 Леска для триммера, d=4.0 мм, l=30см, КРУГ, оранжевый, НАРЕЗАННАЯ 30шт, СОЮЗ</v>
      </c>
      <c r="C204" s="173">
        <f>IF(ПРАЙС!$AF$2&lt;&gt;0,'3,1'!C204*(1+ПРАЙС!$AF$2),'3,1'!C204)</f>
        <v>67</v>
      </c>
      <c r="D204" s="246">
        <f>IF(ПРАЙС!$AF$2&lt;&gt;0,'3,1'!D204*(1+ПРАЙС!$AF$2),'3,1'!D204)</f>
        <v>64</v>
      </c>
      <c r="E204" s="246">
        <f>IF(ПРАЙС!$AF$2&lt;&gt;0,'3,1'!E204*(1+ПРАЙС!$AF$2),'3,1'!E204)</f>
        <v>60.8</v>
      </c>
      <c r="G204" s="254"/>
      <c r="H204" s="83"/>
      <c r="I204" s="83"/>
      <c r="J204" s="83"/>
      <c r="K204" s="83"/>
      <c r="L204" s="83"/>
    </row>
    <row r="205" spans="1:12" ht="15.75" x14ac:dyDescent="0.4">
      <c r="A205" s="171" t="str">
        <f>'3,1'!A205</f>
        <v>ТЛ3535-4.0-4-15</v>
      </c>
      <c r="B205" s="172" t="str">
        <f>'3,1'!B205</f>
        <v>ТЛ3535-4.0-4-15 Леска для триммера, d=4.0 мм, l=15м, КВАДРАТ, красный, картон, СОЮЗ</v>
      </c>
      <c r="C205" s="173">
        <f>IF(ПРАЙС!$AF$2&lt;&gt;0,'3,1'!C205*(1+ПРАЙС!$AF$2),'3,1'!C205)</f>
        <v>80</v>
      </c>
      <c r="D205" s="246">
        <f>IF(ПРАЙС!$AF$2&lt;&gt;0,'3,1'!D205*(1+ПРАЙС!$AF$2),'3,1'!D205)</f>
        <v>76</v>
      </c>
      <c r="E205" s="246">
        <f>IF(ПРАЙС!$AF$2&lt;&gt;0,'3,1'!E205*(1+ПРАЙС!$AF$2),'3,1'!E205)</f>
        <v>72.2</v>
      </c>
      <c r="G205" s="254"/>
      <c r="H205" s="83"/>
      <c r="I205" s="83"/>
      <c r="J205" s="83"/>
      <c r="K205" s="83"/>
      <c r="L205" s="83"/>
    </row>
    <row r="206" spans="1:12" ht="15.75" x14ac:dyDescent="0.4">
      <c r="A206" s="171" t="str">
        <f>'3,1'!A206</f>
        <v>ТЛР-2.4-0-15</v>
      </c>
      <c r="B206" s="172" t="str">
        <f>'3,1'!B206</f>
        <v>ТЛР-2.4-0-15 Леска для триммера, d=2.4 мм, l=15 м, круг, картон, Россия</v>
      </c>
      <c r="C206" s="173">
        <f>IF(ПРАЙС!$AF$2&lt;&gt;0,'3,1'!C206*(1+ПРАЙС!$AF$2),'3,1'!C206)</f>
        <v>45</v>
      </c>
      <c r="D206" s="246">
        <f>IF(ПРАЙС!$AF$2&lt;&gt;0,'3,1'!D206*(1+ПРАЙС!$AF$2),'3,1'!D206)</f>
        <v>43</v>
      </c>
      <c r="E206" s="246">
        <f>IF(ПРАЙС!$AF$2&lt;&gt;0,'3,1'!E206*(1+ПРАЙС!$AF$2),'3,1'!E206)</f>
        <v>40.85</v>
      </c>
      <c r="G206" s="254"/>
      <c r="H206" s="83"/>
      <c r="I206" s="83"/>
      <c r="J206" s="83"/>
      <c r="K206" s="83"/>
      <c r="L206" s="83"/>
    </row>
    <row r="207" spans="1:12" ht="15.75" x14ac:dyDescent="0.4">
      <c r="A207" s="171" t="str">
        <f>'3,1'!A207</f>
        <v>ТЛР-2.4-4-15</v>
      </c>
      <c r="B207" s="172" t="str">
        <f>'3,1'!B207</f>
        <v>ТЛР-2.4-4-15 Леска для триммера, d=2.4 мм, l=15 м, квадрат, картон, Россия</v>
      </c>
      <c r="C207" s="173">
        <f>IF(ПРАЙС!$AF$2&lt;&gt;0,'3,1'!C207*(1+ПРАЙС!$AF$2),'3,1'!C207)</f>
        <v>45</v>
      </c>
      <c r="D207" s="246">
        <f>IF(ПРАЙС!$AF$2&lt;&gt;0,'3,1'!D207*(1+ПРАЙС!$AF$2),'3,1'!D207)</f>
        <v>43</v>
      </c>
      <c r="E207" s="246">
        <f>IF(ПРАЙС!$AF$2&lt;&gt;0,'3,1'!E207*(1+ПРАЙС!$AF$2),'3,1'!E207)</f>
        <v>40.85</v>
      </c>
      <c r="G207" s="254"/>
      <c r="H207" s="83"/>
      <c r="I207" s="83"/>
      <c r="J207" s="83"/>
      <c r="K207" s="83"/>
      <c r="L207" s="83"/>
    </row>
    <row r="208" spans="1:12" ht="15.75" x14ac:dyDescent="0.4">
      <c r="A208" s="171" t="str">
        <f>'3,1'!A208</f>
        <v>ТЛР-2.4-8-15</v>
      </c>
      <c r="B208" s="172" t="str">
        <f>'3,1'!B208</f>
        <v>ТЛР-2.4-8-15 Леска для триммера, d=2.4 мм, l=15 м, звезда, картон, Россия</v>
      </c>
      <c r="C208" s="173">
        <f>IF(ПРАЙС!$AF$2&lt;&gt;0,'3,1'!C208*(1+ПРАЙС!$AF$2),'3,1'!C208)</f>
        <v>45</v>
      </c>
      <c r="D208" s="246">
        <f>IF(ПРАЙС!$AF$2&lt;&gt;0,'3,1'!D208*(1+ПРАЙС!$AF$2),'3,1'!D208)</f>
        <v>43</v>
      </c>
      <c r="E208" s="246">
        <f>IF(ПРАЙС!$AF$2&lt;&gt;0,'3,1'!E208*(1+ПРАЙС!$AF$2),'3,1'!E208)</f>
        <v>40.85</v>
      </c>
      <c r="G208" s="254"/>
      <c r="H208" s="83"/>
      <c r="I208" s="83"/>
      <c r="J208" s="83"/>
      <c r="K208" s="83"/>
      <c r="L208" s="83"/>
    </row>
    <row r="209" spans="1:12" ht="15.75" x14ac:dyDescent="0.4">
      <c r="A209" s="171" t="str">
        <f>'3,1'!A209</f>
        <v>ТЛР-2.4-S-15</v>
      </c>
      <c r="B209" s="172" t="str">
        <f>'3,1'!B209</f>
        <v>ТЛР-2.4-S-15 Леска для триммера, d=2.4 мм, l=15м, крученый квадрат,картон, Россия</v>
      </c>
      <c r="C209" s="173">
        <f>IF(ПРАЙС!$AF$2&lt;&gt;0,'3,1'!C209*(1+ПРАЙС!$AF$2),'3,1'!C209)</f>
        <v>45</v>
      </c>
      <c r="D209" s="246">
        <f>IF(ПРАЙС!$AF$2&lt;&gt;0,'3,1'!D209*(1+ПРАЙС!$AF$2),'3,1'!D209)</f>
        <v>43</v>
      </c>
      <c r="E209" s="246">
        <f>IF(ПРАЙС!$AF$2&lt;&gt;0,'3,1'!E209*(1+ПРАЙС!$AF$2),'3,1'!E209)</f>
        <v>40.85</v>
      </c>
      <c r="G209" s="254"/>
      <c r="H209" s="83"/>
      <c r="I209" s="83"/>
      <c r="J209" s="83"/>
      <c r="K209" s="83"/>
      <c r="L209" s="83"/>
    </row>
    <row r="210" spans="1:12" ht="15.75" x14ac:dyDescent="0.4">
      <c r="A210" s="171" t="str">
        <f>'3,1'!A210</f>
        <v>ТЛР-3.0-0-15</v>
      </c>
      <c r="B210" s="172" t="str">
        <f>'3,1'!B210</f>
        <v>ТЛР-3.0-0-15 Леска для триммера, d=3.0 мм, l=15 м, круг, картон, Россия</v>
      </c>
      <c r="C210" s="173">
        <f>IF(ПРАЙС!$AF$2&lt;&gt;0,'3,1'!C210*(1+ПРАЙС!$AF$2),'3,1'!C210)</f>
        <v>57</v>
      </c>
      <c r="D210" s="246">
        <f>IF(ПРАЙС!$AF$2&lt;&gt;0,'3,1'!D210*(1+ПРАЙС!$AF$2),'3,1'!D210)</f>
        <v>54</v>
      </c>
      <c r="E210" s="246">
        <f>IF(ПРАЙС!$AF$2&lt;&gt;0,'3,1'!E210*(1+ПРАЙС!$AF$2),'3,1'!E210)</f>
        <v>51.3</v>
      </c>
      <c r="G210" s="254"/>
      <c r="H210" s="83"/>
      <c r="I210" s="83"/>
      <c r="J210" s="83"/>
      <c r="K210" s="83"/>
      <c r="L210" s="83"/>
    </row>
    <row r="211" spans="1:12" ht="15.75" x14ac:dyDescent="0.4">
      <c r="A211" s="171" t="str">
        <f>'3,1'!A211</f>
        <v>ТЛР-3.0-4-15</v>
      </c>
      <c r="B211" s="172" t="str">
        <f>'3,1'!B211</f>
        <v>ТЛР-3.0-4-15 Леска для триммера, d=3.0 мм, l=15 м,  квадрат, картон, Россия</v>
      </c>
      <c r="C211" s="173">
        <f>IF(ПРАЙС!$AF$2&lt;&gt;0,'3,1'!C211*(1+ПРАЙС!$AF$2),'3,1'!C211)</f>
        <v>57</v>
      </c>
      <c r="D211" s="246">
        <f>IF(ПРАЙС!$AF$2&lt;&gt;0,'3,1'!D211*(1+ПРАЙС!$AF$2),'3,1'!D211)</f>
        <v>54</v>
      </c>
      <c r="E211" s="246">
        <f>IF(ПРАЙС!$AF$2&lt;&gt;0,'3,1'!E211*(1+ПРАЙС!$AF$2),'3,1'!E211)</f>
        <v>51.3</v>
      </c>
      <c r="F211" s="83"/>
      <c r="G211" s="83"/>
      <c r="H211" s="83"/>
      <c r="I211" s="83"/>
      <c r="J211" s="83"/>
      <c r="K211" s="83"/>
      <c r="L211" s="83"/>
    </row>
    <row r="212" spans="1:12" ht="15.75" x14ac:dyDescent="0.4">
      <c r="A212" s="171" t="str">
        <f>'3,1'!A212</f>
        <v>ТЛР-3.0-8-15</v>
      </c>
      <c r="B212" s="172" t="str">
        <f>'3,1'!B212</f>
        <v>ТЛР-3.0-8-15 Леска для триммера, d=3.0 мм, l=15 м, звезда, картон, Россия</v>
      </c>
      <c r="C212" s="173">
        <f>IF(ПРАЙС!$AF$2&lt;&gt;0,'3,1'!C212*(1+ПРАЙС!$AF$2),'3,1'!C212)</f>
        <v>57</v>
      </c>
      <c r="D212" s="246">
        <f>IF(ПРАЙС!$AF$2&lt;&gt;0,'3,1'!D212*(1+ПРАЙС!$AF$2),'3,1'!D212)</f>
        <v>54</v>
      </c>
      <c r="E212" s="246">
        <f>IF(ПРАЙС!$AF$2&lt;&gt;0,'3,1'!E212*(1+ПРАЙС!$AF$2),'3,1'!E212)</f>
        <v>51.3</v>
      </c>
      <c r="F212" s="83"/>
      <c r="G212" s="83"/>
      <c r="H212" s="83"/>
      <c r="I212" s="83"/>
      <c r="J212" s="83"/>
      <c r="K212" s="83"/>
      <c r="L212" s="83"/>
    </row>
    <row r="213" spans="1:12" ht="15.75" x14ac:dyDescent="0.4">
      <c r="A213" s="171" t="str">
        <f>'3,1'!A213</f>
        <v>ТЛР-3.0-S-15</v>
      </c>
      <c r="B213" s="172" t="str">
        <f>'3,1'!B213</f>
        <v>ТЛР-3.0-S-15 Леска для триммера, d=3,0 мм, l=15м, крученый квадрат,картон, Россия</v>
      </c>
      <c r="C213" s="173">
        <f>IF(ПРАЙС!$AF$2&lt;&gt;0,'3,1'!C213*(1+ПРАЙС!$AF$2),'3,1'!C213)</f>
        <v>57</v>
      </c>
      <c r="D213" s="246">
        <f>IF(ПРАЙС!$AF$2&lt;&gt;0,'3,1'!D213*(1+ПРАЙС!$AF$2),'3,1'!D213)</f>
        <v>54</v>
      </c>
      <c r="E213" s="246">
        <f>IF(ПРАЙС!$AF$2&lt;&gt;0,'3,1'!E213*(1+ПРАЙС!$AF$2),'3,1'!E213)</f>
        <v>51.3</v>
      </c>
      <c r="F213" s="83"/>
      <c r="G213" s="83"/>
      <c r="H213" s="83"/>
      <c r="I213" s="83"/>
      <c r="J213" s="83"/>
      <c r="K213" s="83"/>
      <c r="L213" s="83"/>
    </row>
    <row r="214" spans="1:12" x14ac:dyDescent="0.4">
      <c r="A214" s="83"/>
      <c r="B214" s="83"/>
      <c r="C214" s="83"/>
      <c r="E214" s="83"/>
      <c r="F214" s="83"/>
      <c r="G214" s="83"/>
      <c r="H214" s="83"/>
      <c r="I214" s="83"/>
      <c r="J214" s="83"/>
      <c r="K214" s="83"/>
      <c r="L214" s="83"/>
    </row>
    <row r="215" spans="1:12" x14ac:dyDescent="0.4">
      <c r="A215" s="83"/>
      <c r="B215" s="83"/>
      <c r="C215" s="83"/>
      <c r="E215" s="83"/>
      <c r="F215" s="83"/>
      <c r="G215" s="83"/>
      <c r="H215" s="83"/>
      <c r="I215" s="83"/>
      <c r="J215" s="83"/>
      <c r="K215" s="83"/>
      <c r="L215" s="83"/>
    </row>
    <row r="216" spans="1:12" x14ac:dyDescent="0.4">
      <c r="A216" s="83"/>
      <c r="B216" s="83"/>
      <c r="C216" s="83"/>
      <c r="E216" s="83"/>
      <c r="F216" s="83"/>
      <c r="G216" s="83"/>
      <c r="H216" s="83"/>
      <c r="I216" s="83"/>
      <c r="J216" s="83"/>
      <c r="K216" s="83"/>
      <c r="L216" s="83"/>
    </row>
    <row r="217" spans="1:12" x14ac:dyDescent="0.4">
      <c r="A217" s="83"/>
      <c r="B217" s="83"/>
      <c r="C217" s="83"/>
      <c r="E217" s="83"/>
      <c r="F217" s="83"/>
      <c r="G217" s="83"/>
      <c r="H217" s="83"/>
      <c r="I217" s="83"/>
      <c r="J217" s="83"/>
      <c r="K217" s="83"/>
      <c r="L217" s="83"/>
    </row>
    <row r="218" spans="1:12" x14ac:dyDescent="0.4">
      <c r="A218" s="83"/>
      <c r="B218" s="83"/>
      <c r="C218" s="83"/>
      <c r="E218" s="83"/>
      <c r="F218" s="83"/>
      <c r="G218" s="83"/>
      <c r="H218" s="83"/>
      <c r="I218" s="83"/>
      <c r="J218" s="83"/>
      <c r="K218" s="83"/>
      <c r="L218" s="83"/>
    </row>
    <row r="219" spans="1:12" x14ac:dyDescent="0.4">
      <c r="A219" s="254"/>
      <c r="B219" s="254"/>
      <c r="C219" s="83"/>
      <c r="E219" s="83"/>
      <c r="F219" s="83"/>
      <c r="G219" s="83"/>
      <c r="H219" s="83"/>
      <c r="I219" s="83"/>
      <c r="J219" s="83"/>
      <c r="K219" s="83"/>
      <c r="L219" s="83"/>
    </row>
    <row r="220" spans="1:12" x14ac:dyDescent="0.4">
      <c r="A220" s="254"/>
      <c r="B220" s="254"/>
      <c r="C220" s="83"/>
      <c r="E220" s="83"/>
      <c r="F220" s="83"/>
      <c r="G220" s="83"/>
      <c r="H220" s="83"/>
      <c r="I220" s="83"/>
      <c r="J220" s="83"/>
      <c r="K220" s="83"/>
      <c r="L220" s="83"/>
    </row>
    <row r="221" spans="1:12" x14ac:dyDescent="0.4">
      <c r="A221" s="254"/>
      <c r="B221" s="254"/>
      <c r="C221" s="83"/>
      <c r="E221" s="83"/>
      <c r="F221" s="83"/>
      <c r="G221" s="83"/>
      <c r="H221" s="83"/>
      <c r="I221" s="83"/>
      <c r="J221" s="83"/>
      <c r="K221" s="83"/>
      <c r="L221" s="83"/>
    </row>
    <row r="222" spans="1:12" x14ac:dyDescent="0.4">
      <c r="A222" s="254"/>
      <c r="B222" s="254"/>
      <c r="C222" s="83"/>
      <c r="E222" s="83"/>
      <c r="F222" s="83"/>
      <c r="G222" s="83"/>
      <c r="H222" s="83"/>
      <c r="I222" s="83"/>
      <c r="J222" s="83"/>
      <c r="K222" s="83"/>
      <c r="L222" s="83"/>
    </row>
    <row r="223" spans="1:12" x14ac:dyDescent="0.4">
      <c r="A223" s="254"/>
      <c r="B223" s="254"/>
      <c r="C223" s="83"/>
      <c r="E223" s="83"/>
      <c r="F223" s="83"/>
      <c r="G223" s="83"/>
      <c r="H223" s="83"/>
      <c r="I223" s="83"/>
      <c r="J223" s="83"/>
      <c r="K223" s="83"/>
      <c r="L223" s="83"/>
    </row>
    <row r="224" spans="1:12" x14ac:dyDescent="0.4">
      <c r="A224" s="254"/>
      <c r="B224" s="254"/>
      <c r="C224" s="83"/>
      <c r="E224" s="83"/>
      <c r="F224" s="83"/>
      <c r="G224" s="83"/>
      <c r="H224" s="83"/>
      <c r="I224" s="83"/>
      <c r="J224" s="83"/>
      <c r="K224" s="83"/>
      <c r="L224" s="83"/>
    </row>
    <row r="225" spans="1:12" x14ac:dyDescent="0.4">
      <c r="A225" s="254"/>
      <c r="B225" s="254"/>
      <c r="C225" s="83"/>
      <c r="E225" s="83"/>
      <c r="F225" s="83"/>
      <c r="G225" s="83"/>
      <c r="H225" s="83"/>
      <c r="I225" s="83"/>
      <c r="J225" s="83"/>
      <c r="K225" s="83"/>
      <c r="L225" s="83"/>
    </row>
    <row r="226" spans="1:12" x14ac:dyDescent="0.4">
      <c r="A226" s="254"/>
      <c r="B226" s="253"/>
      <c r="C226" s="253"/>
      <c r="D226" s="253"/>
      <c r="G226" s="254"/>
      <c r="H226" s="83"/>
      <c r="I226" s="83"/>
      <c r="J226" s="83"/>
      <c r="K226" s="83"/>
      <c r="L226" s="83"/>
    </row>
    <row r="227" spans="1:12" x14ac:dyDescent="0.4">
      <c r="A227" s="254"/>
      <c r="B227" s="253"/>
      <c r="C227" s="253"/>
      <c r="D227" s="253"/>
      <c r="G227" s="254"/>
      <c r="H227" s="83"/>
      <c r="I227" s="83"/>
      <c r="J227" s="83"/>
      <c r="K227" s="83"/>
      <c r="L227" s="83"/>
    </row>
    <row r="228" spans="1:12" x14ac:dyDescent="0.4">
      <c r="A228" s="254"/>
      <c r="B228" s="253"/>
      <c r="C228" s="253"/>
      <c r="D228" s="253"/>
      <c r="G228" s="254"/>
      <c r="H228" s="83"/>
      <c r="I228" s="83"/>
      <c r="J228" s="83"/>
      <c r="K228" s="83"/>
      <c r="L228" s="83"/>
    </row>
    <row r="229" spans="1:12" x14ac:dyDescent="0.4">
      <c r="A229" s="254"/>
      <c r="B229" s="253"/>
      <c r="C229" s="253"/>
      <c r="D229" s="253"/>
      <c r="G229" s="254"/>
      <c r="H229" s="83"/>
      <c r="I229" s="83"/>
      <c r="J229" s="83"/>
      <c r="K229" s="83"/>
      <c r="L229" s="83"/>
    </row>
    <row r="230" spans="1:12" x14ac:dyDescent="0.4">
      <c r="A230" s="254"/>
      <c r="B230" s="253"/>
      <c r="C230" s="253"/>
      <c r="D230" s="253"/>
      <c r="G230" s="254"/>
      <c r="H230" s="83"/>
      <c r="I230" s="83"/>
      <c r="J230" s="83"/>
      <c r="K230" s="83"/>
      <c r="L230" s="83"/>
    </row>
    <row r="231" spans="1:12" x14ac:dyDescent="0.4">
      <c r="A231" s="254"/>
      <c r="B231" s="253"/>
      <c r="C231" s="253"/>
      <c r="D231" s="253"/>
      <c r="G231" s="254"/>
      <c r="H231" s="83"/>
      <c r="I231" s="83"/>
      <c r="J231" s="83"/>
      <c r="K231" s="83"/>
      <c r="L231" s="83"/>
    </row>
    <row r="232" spans="1:12" x14ac:dyDescent="0.4">
      <c r="A232" s="254"/>
      <c r="B232" s="253"/>
      <c r="C232" s="253"/>
      <c r="D232" s="253"/>
      <c r="G232" s="254"/>
      <c r="H232" s="83"/>
      <c r="I232" s="83"/>
      <c r="J232" s="83"/>
      <c r="K232" s="83"/>
      <c r="L232" s="83"/>
    </row>
    <row r="233" spans="1:12" x14ac:dyDescent="0.4">
      <c r="A233" s="254"/>
      <c r="B233" s="253"/>
      <c r="C233" s="253"/>
      <c r="D233" s="253"/>
      <c r="G233" s="254"/>
      <c r="H233" s="83"/>
      <c r="I233" s="83"/>
      <c r="J233" s="83"/>
      <c r="K233" s="83"/>
      <c r="L233" s="83"/>
    </row>
    <row r="234" spans="1:12" x14ac:dyDescent="0.4">
      <c r="A234" s="254"/>
      <c r="B234" s="253"/>
      <c r="C234" s="253"/>
      <c r="D234" s="253"/>
      <c r="G234" s="254"/>
      <c r="H234" s="83"/>
      <c r="I234" s="83"/>
      <c r="J234" s="83"/>
      <c r="K234" s="83"/>
      <c r="L234" s="83"/>
    </row>
    <row r="235" spans="1:12" x14ac:dyDescent="0.4">
      <c r="A235" s="254"/>
      <c r="B235" s="253"/>
      <c r="C235" s="253"/>
      <c r="D235" s="253"/>
      <c r="G235" s="254"/>
      <c r="H235" s="83"/>
      <c r="I235" s="83"/>
      <c r="J235" s="83"/>
      <c r="K235" s="83"/>
      <c r="L235" s="83"/>
    </row>
    <row r="236" spans="1:12" x14ac:dyDescent="0.4">
      <c r="A236" s="254"/>
      <c r="B236" s="253"/>
      <c r="C236" s="253"/>
      <c r="D236" s="253"/>
      <c r="G236" s="254"/>
      <c r="H236" s="83"/>
      <c r="I236" s="83"/>
      <c r="J236" s="83"/>
      <c r="K236" s="83"/>
      <c r="L236" s="83"/>
    </row>
    <row r="237" spans="1:12" x14ac:dyDescent="0.4">
      <c r="A237" s="254"/>
      <c r="B237" s="253"/>
      <c r="C237" s="253"/>
      <c r="D237" s="253"/>
      <c r="G237" s="254"/>
      <c r="H237" s="83"/>
      <c r="I237" s="83"/>
      <c r="J237" s="83"/>
      <c r="K237" s="83"/>
      <c r="L237" s="83"/>
    </row>
    <row r="238" spans="1:12" x14ac:dyDescent="0.4">
      <c r="A238" s="254"/>
      <c r="B238" s="253"/>
      <c r="C238" s="253"/>
      <c r="D238" s="253"/>
      <c r="G238" s="254"/>
      <c r="H238" s="83"/>
      <c r="I238" s="83"/>
      <c r="J238" s="83"/>
      <c r="K238" s="83"/>
      <c r="L238" s="83"/>
    </row>
    <row r="239" spans="1:12" x14ac:dyDescent="0.4">
      <c r="A239" s="254"/>
      <c r="B239" s="253"/>
      <c r="C239" s="253"/>
      <c r="D239" s="253"/>
      <c r="G239" s="254"/>
      <c r="H239" s="83"/>
      <c r="I239" s="83"/>
      <c r="J239" s="83"/>
      <c r="K239" s="83"/>
      <c r="L239" s="83"/>
    </row>
    <row r="240" spans="1:12" x14ac:dyDescent="0.4">
      <c r="A240" s="254"/>
      <c r="B240" s="253"/>
      <c r="C240" s="253"/>
      <c r="D240" s="253"/>
      <c r="G240" s="254"/>
      <c r="H240" s="83"/>
      <c r="I240" s="83"/>
      <c r="J240" s="83"/>
      <c r="K240" s="83"/>
      <c r="L240" s="83"/>
    </row>
    <row r="241" spans="1:12" x14ac:dyDescent="0.4">
      <c r="A241" s="254"/>
      <c r="B241" s="253"/>
      <c r="C241" s="253"/>
      <c r="D241" s="253"/>
      <c r="G241" s="254"/>
      <c r="H241" s="83"/>
      <c r="I241" s="83"/>
      <c r="J241" s="83"/>
      <c r="K241" s="83"/>
      <c r="L241" s="83"/>
    </row>
    <row r="242" spans="1:12" x14ac:dyDescent="0.4">
      <c r="A242" s="254"/>
      <c r="B242" s="253"/>
      <c r="C242" s="253"/>
      <c r="D242" s="253"/>
      <c r="G242" s="254"/>
      <c r="H242" s="83"/>
      <c r="I242" s="83"/>
      <c r="J242" s="83"/>
      <c r="K242" s="83"/>
      <c r="L242" s="83"/>
    </row>
    <row r="243" spans="1:12" x14ac:dyDescent="0.4">
      <c r="A243" s="254"/>
      <c r="B243" s="253"/>
      <c r="C243" s="253"/>
      <c r="D243" s="253"/>
      <c r="G243" s="254"/>
      <c r="H243" s="83"/>
      <c r="I243" s="83"/>
      <c r="J243" s="83"/>
      <c r="K243" s="83"/>
      <c r="L243" s="83"/>
    </row>
    <row r="244" spans="1:12" x14ac:dyDescent="0.4">
      <c r="A244" s="254"/>
      <c r="B244" s="253"/>
      <c r="C244" s="253"/>
      <c r="D244" s="253"/>
      <c r="G244" s="254"/>
      <c r="H244" s="83"/>
      <c r="I244" s="83"/>
      <c r="J244" s="83"/>
      <c r="K244" s="83"/>
      <c r="L244" s="83"/>
    </row>
    <row r="245" spans="1:12" x14ac:dyDescent="0.4">
      <c r="A245" s="254"/>
      <c r="B245" s="253"/>
      <c r="C245" s="253"/>
      <c r="D245" s="253"/>
      <c r="G245" s="254"/>
      <c r="H245" s="83"/>
      <c r="I245" s="83"/>
      <c r="J245" s="83"/>
      <c r="K245" s="83"/>
      <c r="L245" s="83"/>
    </row>
    <row r="246" spans="1:12" x14ac:dyDescent="0.4">
      <c r="A246" s="254"/>
      <c r="B246" s="253"/>
      <c r="C246" s="253"/>
      <c r="D246" s="253"/>
      <c r="G246" s="254"/>
      <c r="H246" s="83"/>
      <c r="I246" s="83"/>
      <c r="J246" s="83"/>
      <c r="K246" s="83"/>
      <c r="L246" s="83"/>
    </row>
    <row r="247" spans="1:12" x14ac:dyDescent="0.4">
      <c r="A247" s="254"/>
      <c r="B247" s="253"/>
      <c r="C247" s="253"/>
      <c r="D247" s="253"/>
      <c r="G247" s="254"/>
      <c r="H247" s="83"/>
      <c r="I247" s="83"/>
      <c r="J247" s="83"/>
      <c r="K247" s="83"/>
      <c r="L247" s="83"/>
    </row>
    <row r="248" spans="1:12" x14ac:dyDescent="0.4">
      <c r="A248" s="254"/>
      <c r="B248" s="253"/>
      <c r="C248" s="253"/>
      <c r="D248" s="253"/>
      <c r="G248" s="254"/>
      <c r="H248" s="83"/>
      <c r="I248" s="83"/>
      <c r="J248" s="83"/>
      <c r="K248" s="83"/>
      <c r="L248" s="83"/>
    </row>
    <row r="249" spans="1:12" x14ac:dyDescent="0.4">
      <c r="A249" s="254"/>
      <c r="B249" s="253"/>
      <c r="C249" s="253"/>
      <c r="D249" s="253"/>
      <c r="G249" s="254"/>
      <c r="H249" s="83"/>
      <c r="I249" s="83"/>
      <c r="J249" s="83"/>
      <c r="K249" s="83"/>
      <c r="L249" s="83"/>
    </row>
    <row r="250" spans="1:12" x14ac:dyDescent="0.4">
      <c r="A250" s="254"/>
      <c r="B250" s="253"/>
      <c r="C250" s="253"/>
      <c r="D250" s="253"/>
      <c r="G250" s="254"/>
      <c r="H250" s="83"/>
      <c r="I250" s="83"/>
      <c r="J250" s="83"/>
      <c r="K250" s="83"/>
      <c r="L250" s="83"/>
    </row>
    <row r="251" spans="1:12" x14ac:dyDescent="0.4">
      <c r="A251" s="254"/>
      <c r="B251" s="253"/>
      <c r="C251" s="253"/>
      <c r="D251" s="253"/>
      <c r="G251" s="254"/>
      <c r="H251" s="83"/>
      <c r="I251" s="83"/>
      <c r="J251" s="83"/>
      <c r="K251" s="83"/>
      <c r="L251" s="83"/>
    </row>
    <row r="252" spans="1:12" x14ac:dyDescent="0.4">
      <c r="A252" s="254"/>
      <c r="B252" s="253"/>
      <c r="C252" s="253"/>
      <c r="D252" s="253"/>
      <c r="G252" s="254"/>
      <c r="H252" s="83"/>
      <c r="I252" s="83"/>
      <c r="J252" s="83"/>
      <c r="K252" s="83"/>
      <c r="L252" s="83"/>
    </row>
    <row r="253" spans="1:12" x14ac:dyDescent="0.4">
      <c r="A253" s="254"/>
      <c r="B253" s="253"/>
      <c r="C253" s="253"/>
      <c r="D253" s="253"/>
      <c r="G253" s="254"/>
      <c r="H253" s="83"/>
      <c r="I253" s="83"/>
      <c r="J253" s="83"/>
      <c r="K253" s="83"/>
      <c r="L253" s="83"/>
    </row>
    <row r="254" spans="1:12" x14ac:dyDescent="0.4">
      <c r="A254" s="254"/>
      <c r="B254" s="253"/>
      <c r="C254" s="253"/>
      <c r="D254" s="253"/>
      <c r="G254" s="254"/>
      <c r="H254" s="83"/>
      <c r="I254" s="83"/>
      <c r="J254" s="83"/>
      <c r="K254" s="83"/>
      <c r="L254" s="83"/>
    </row>
    <row r="255" spans="1:12" x14ac:dyDescent="0.4">
      <c r="A255" s="254"/>
      <c r="B255" s="253"/>
      <c r="C255" s="253"/>
      <c r="D255" s="253"/>
      <c r="G255" s="254"/>
      <c r="H255" s="83"/>
      <c r="I255" s="83"/>
      <c r="J255" s="83"/>
      <c r="K255" s="83"/>
      <c r="L255" s="83"/>
    </row>
    <row r="256" spans="1:12" x14ac:dyDescent="0.4">
      <c r="A256" s="254"/>
      <c r="B256" s="253"/>
      <c r="C256" s="253"/>
      <c r="D256" s="253"/>
      <c r="G256" s="254"/>
      <c r="H256" s="83"/>
      <c r="I256" s="83"/>
      <c r="J256" s="83"/>
      <c r="K256" s="83"/>
      <c r="L256" s="83"/>
    </row>
    <row r="257" spans="1:12" x14ac:dyDescent="0.4">
      <c r="A257" s="254"/>
      <c r="B257" s="253"/>
      <c r="C257" s="253"/>
      <c r="D257" s="253"/>
      <c r="G257" s="254"/>
      <c r="H257" s="83"/>
      <c r="I257" s="83"/>
      <c r="J257" s="83"/>
      <c r="K257" s="83"/>
      <c r="L257" s="83"/>
    </row>
    <row r="258" spans="1:12" x14ac:dyDescent="0.4">
      <c r="A258" s="254"/>
      <c r="B258" s="253"/>
      <c r="C258" s="253"/>
      <c r="D258" s="253"/>
      <c r="G258" s="254"/>
      <c r="H258" s="83"/>
      <c r="I258" s="83"/>
      <c r="J258" s="83"/>
      <c r="K258" s="83"/>
      <c r="L258" s="83"/>
    </row>
    <row r="259" spans="1:12" x14ac:dyDescent="0.4">
      <c r="A259" s="254"/>
      <c r="B259" s="253"/>
      <c r="C259" s="253"/>
      <c r="D259" s="253"/>
      <c r="G259" s="254"/>
      <c r="H259" s="83"/>
      <c r="I259" s="83"/>
      <c r="J259" s="83"/>
      <c r="K259" s="83"/>
      <c r="L259" s="83"/>
    </row>
    <row r="260" spans="1:12" x14ac:dyDescent="0.4">
      <c r="A260" s="254"/>
      <c r="B260" s="253"/>
      <c r="C260" s="253"/>
      <c r="D260" s="253"/>
      <c r="G260" s="254"/>
      <c r="H260" s="83"/>
      <c r="I260" s="83"/>
      <c r="J260" s="83"/>
      <c r="K260" s="83"/>
      <c r="L260" s="83"/>
    </row>
    <row r="261" spans="1:12" x14ac:dyDescent="0.4">
      <c r="A261" s="254"/>
      <c r="B261" s="253"/>
      <c r="C261" s="253"/>
      <c r="D261" s="253"/>
      <c r="G261" s="254"/>
      <c r="H261" s="83"/>
      <c r="I261" s="83"/>
      <c r="J261" s="83"/>
      <c r="K261" s="83"/>
      <c r="L261" s="83"/>
    </row>
    <row r="262" spans="1:12" x14ac:dyDescent="0.4">
      <c r="A262" s="254"/>
      <c r="B262" s="253"/>
      <c r="C262" s="253"/>
      <c r="D262" s="253"/>
      <c r="G262" s="254"/>
      <c r="H262" s="83"/>
      <c r="I262" s="83"/>
      <c r="J262" s="83"/>
      <c r="K262" s="83"/>
      <c r="L262" s="83"/>
    </row>
    <row r="263" spans="1:12" x14ac:dyDescent="0.4">
      <c r="A263" s="254"/>
      <c r="B263" s="253"/>
      <c r="C263" s="253"/>
      <c r="D263" s="253"/>
      <c r="G263" s="254"/>
      <c r="H263" s="83"/>
      <c r="I263" s="83"/>
      <c r="J263" s="83"/>
      <c r="K263" s="83"/>
      <c r="L263" s="83"/>
    </row>
    <row r="264" spans="1:12" x14ac:dyDescent="0.4">
      <c r="A264" s="254"/>
      <c r="B264" s="253"/>
      <c r="C264" s="253"/>
      <c r="D264" s="253"/>
      <c r="G264" s="254"/>
      <c r="H264" s="83"/>
      <c r="I264" s="83"/>
      <c r="J264" s="83"/>
      <c r="K264" s="83"/>
      <c r="L264" s="83"/>
    </row>
    <row r="265" spans="1:12" x14ac:dyDescent="0.4">
      <c r="A265" s="254"/>
      <c r="B265" s="253"/>
      <c r="C265" s="253"/>
      <c r="D265" s="253"/>
      <c r="G265" s="254"/>
      <c r="H265" s="83"/>
      <c r="I265" s="83"/>
      <c r="J265" s="83"/>
      <c r="K265" s="83"/>
      <c r="L265" s="83"/>
    </row>
    <row r="266" spans="1:12" x14ac:dyDescent="0.4">
      <c r="A266" s="254"/>
      <c r="B266" s="253"/>
      <c r="C266" s="253"/>
      <c r="D266" s="253"/>
      <c r="G266" s="254"/>
      <c r="H266" s="83"/>
      <c r="I266" s="83"/>
      <c r="J266" s="83"/>
      <c r="K266" s="83"/>
      <c r="L266" s="83"/>
    </row>
    <row r="267" spans="1:12" x14ac:dyDescent="0.4">
      <c r="A267" s="254"/>
      <c r="B267" s="253"/>
      <c r="C267" s="253"/>
      <c r="D267" s="253"/>
      <c r="G267" s="254"/>
      <c r="H267" s="83"/>
      <c r="I267" s="83"/>
      <c r="J267" s="83"/>
      <c r="K267" s="83"/>
      <c r="L267" s="83"/>
    </row>
    <row r="268" spans="1:12" x14ac:dyDescent="0.4">
      <c r="A268" s="254"/>
      <c r="B268" s="253"/>
      <c r="C268" s="253"/>
      <c r="D268" s="253"/>
      <c r="G268" s="254"/>
      <c r="H268" s="83"/>
      <c r="I268" s="83"/>
      <c r="J268" s="83"/>
      <c r="K268" s="83"/>
      <c r="L268" s="83"/>
    </row>
    <row r="269" spans="1:12" x14ac:dyDescent="0.4">
      <c r="A269" s="254"/>
      <c r="B269" s="253"/>
      <c r="C269" s="253"/>
      <c r="D269" s="253"/>
      <c r="G269" s="254"/>
      <c r="H269" s="83"/>
      <c r="I269" s="83"/>
      <c r="J269" s="83"/>
      <c r="K269" s="83"/>
      <c r="L269" s="83"/>
    </row>
    <row r="270" spans="1:12" x14ac:dyDescent="0.4">
      <c r="A270" s="254"/>
      <c r="B270" s="253"/>
      <c r="C270" s="253"/>
      <c r="D270" s="253"/>
      <c r="G270" s="254"/>
      <c r="H270" s="83"/>
      <c r="I270" s="83"/>
      <c r="J270" s="83"/>
      <c r="K270" s="83"/>
      <c r="L270" s="83"/>
    </row>
    <row r="271" spans="1:12" x14ac:dyDescent="0.4">
      <c r="A271" s="254"/>
      <c r="B271" s="253"/>
      <c r="C271" s="253"/>
      <c r="D271" s="253"/>
      <c r="G271" s="254"/>
      <c r="H271" s="83"/>
      <c r="I271" s="83"/>
      <c r="J271" s="83"/>
      <c r="K271" s="83"/>
      <c r="L271" s="83"/>
    </row>
    <row r="272" spans="1:12" x14ac:dyDescent="0.4">
      <c r="A272" s="254"/>
      <c r="B272" s="253"/>
      <c r="C272" s="253"/>
      <c r="D272" s="253"/>
      <c r="G272" s="254"/>
      <c r="H272" s="83"/>
      <c r="I272" s="83"/>
      <c r="J272" s="83"/>
      <c r="K272" s="83"/>
      <c r="L272" s="83"/>
    </row>
    <row r="273" spans="1:12" x14ac:dyDescent="0.4">
      <c r="A273" s="254"/>
      <c r="B273" s="253"/>
      <c r="C273" s="253"/>
      <c r="D273" s="253"/>
      <c r="G273" s="254"/>
      <c r="H273" s="83"/>
      <c r="I273" s="83"/>
      <c r="J273" s="83"/>
      <c r="K273" s="83"/>
      <c r="L273" s="83"/>
    </row>
    <row r="274" spans="1:12" x14ac:dyDescent="0.4">
      <c r="A274" s="254"/>
      <c r="B274" s="253"/>
      <c r="C274" s="253"/>
      <c r="D274" s="253"/>
      <c r="G274" s="254"/>
      <c r="H274" s="83"/>
      <c r="I274" s="83"/>
      <c r="J274" s="83"/>
      <c r="K274" s="83"/>
      <c r="L274" s="83"/>
    </row>
    <row r="275" spans="1:12" x14ac:dyDescent="0.4">
      <c r="A275" s="254"/>
      <c r="B275" s="253"/>
      <c r="C275" s="253"/>
      <c r="D275" s="253"/>
      <c r="G275" s="254"/>
      <c r="H275" s="83"/>
      <c r="I275" s="83"/>
      <c r="J275" s="83"/>
      <c r="K275" s="83"/>
      <c r="L275" s="83"/>
    </row>
    <row r="276" spans="1:12" x14ac:dyDescent="0.4">
      <c r="A276" s="254"/>
      <c r="B276" s="253"/>
      <c r="C276" s="253"/>
      <c r="D276" s="253"/>
      <c r="G276" s="254"/>
      <c r="H276" s="83"/>
      <c r="I276" s="83"/>
      <c r="J276" s="83"/>
      <c r="K276" s="83"/>
      <c r="L276" s="83"/>
    </row>
    <row r="277" spans="1:12" x14ac:dyDescent="0.4">
      <c r="A277" s="254"/>
      <c r="B277" s="253"/>
      <c r="C277" s="253"/>
      <c r="D277" s="253"/>
      <c r="G277" s="254"/>
      <c r="H277" s="83"/>
      <c r="I277" s="83"/>
      <c r="J277" s="83"/>
      <c r="K277" s="83"/>
      <c r="L277" s="83"/>
    </row>
    <row r="278" spans="1:12" x14ac:dyDescent="0.4">
      <c r="A278" s="254"/>
      <c r="B278" s="253"/>
      <c r="C278" s="253"/>
      <c r="D278" s="253"/>
      <c r="G278" s="254"/>
      <c r="H278" s="83"/>
      <c r="I278" s="83"/>
      <c r="J278" s="83"/>
      <c r="K278" s="83"/>
      <c r="L278" s="83"/>
    </row>
    <row r="279" spans="1:12" x14ac:dyDescent="0.4">
      <c r="A279" s="254"/>
      <c r="B279" s="253"/>
      <c r="C279" s="253"/>
      <c r="D279" s="253"/>
      <c r="G279" s="254"/>
      <c r="H279" s="83"/>
      <c r="I279" s="83"/>
      <c r="J279" s="83"/>
      <c r="K279" s="83"/>
      <c r="L279" s="83"/>
    </row>
    <row r="280" spans="1:12" x14ac:dyDescent="0.4">
      <c r="A280" s="254"/>
      <c r="B280" s="253"/>
      <c r="C280" s="253"/>
      <c r="D280" s="253"/>
      <c r="G280" s="254"/>
      <c r="H280" s="83"/>
      <c r="I280" s="83"/>
      <c r="J280" s="83"/>
      <c r="K280" s="83"/>
      <c r="L280" s="83"/>
    </row>
    <row r="281" spans="1:12" x14ac:dyDescent="0.4">
      <c r="A281" s="254"/>
      <c r="B281" s="253"/>
      <c r="C281" s="253"/>
      <c r="D281" s="253"/>
      <c r="G281" s="254"/>
      <c r="H281" s="83"/>
      <c r="I281" s="83"/>
      <c r="J281" s="83"/>
      <c r="K281" s="83"/>
      <c r="L281" s="83"/>
    </row>
    <row r="282" spans="1:12" x14ac:dyDescent="0.4">
      <c r="A282" s="254"/>
      <c r="B282" s="253"/>
      <c r="C282" s="253"/>
      <c r="D282" s="253"/>
      <c r="G282" s="254"/>
      <c r="H282" s="83"/>
      <c r="I282" s="83"/>
      <c r="J282" s="83"/>
      <c r="K282" s="83"/>
      <c r="L282" s="83"/>
    </row>
    <row r="283" spans="1:12" x14ac:dyDescent="0.4">
      <c r="A283" s="254"/>
      <c r="B283" s="253"/>
      <c r="C283" s="253"/>
      <c r="D283" s="253"/>
      <c r="G283" s="254"/>
      <c r="H283" s="83"/>
      <c r="I283" s="83"/>
      <c r="J283" s="83"/>
      <c r="K283" s="83"/>
      <c r="L283" s="83"/>
    </row>
    <row r="284" spans="1:12" x14ac:dyDescent="0.4">
      <c r="A284" s="254"/>
      <c r="B284" s="253"/>
      <c r="C284" s="253"/>
      <c r="D284" s="253"/>
      <c r="G284" s="254"/>
      <c r="H284" s="83"/>
      <c r="I284" s="83"/>
      <c r="J284" s="83"/>
      <c r="K284" s="83"/>
      <c r="L284" s="83"/>
    </row>
    <row r="285" spans="1:12" x14ac:dyDescent="0.4">
      <c r="A285" s="254"/>
      <c r="B285" s="253"/>
      <c r="C285" s="253"/>
      <c r="D285" s="253"/>
      <c r="G285" s="254"/>
      <c r="H285" s="83"/>
      <c r="I285" s="83"/>
      <c r="J285" s="83"/>
      <c r="K285" s="83"/>
      <c r="L285" s="83"/>
    </row>
    <row r="286" spans="1:12" x14ac:dyDescent="0.4">
      <c r="A286" s="254"/>
      <c r="B286" s="253"/>
      <c r="C286" s="253"/>
      <c r="D286" s="253"/>
      <c r="G286" s="254"/>
      <c r="H286" s="83"/>
      <c r="I286" s="83"/>
      <c r="J286" s="83"/>
      <c r="K286" s="83"/>
      <c r="L286" s="83"/>
    </row>
    <row r="287" spans="1:12" x14ac:dyDescent="0.4">
      <c r="A287" s="254"/>
      <c r="B287" s="253"/>
      <c r="C287" s="253"/>
      <c r="D287" s="253"/>
      <c r="G287" s="254"/>
      <c r="H287" s="83"/>
      <c r="I287" s="83"/>
      <c r="J287" s="83"/>
      <c r="K287" s="83"/>
      <c r="L287" s="83"/>
    </row>
    <row r="288" spans="1:12" x14ac:dyDescent="0.4">
      <c r="A288" s="254"/>
      <c r="B288" s="253"/>
      <c r="C288" s="253"/>
      <c r="D288" s="253"/>
      <c r="G288" s="254"/>
      <c r="H288" s="83"/>
      <c r="I288" s="83"/>
      <c r="J288" s="83"/>
      <c r="K288" s="83"/>
      <c r="L288" s="83"/>
    </row>
    <row r="289" spans="1:12" x14ac:dyDescent="0.4">
      <c r="A289" s="254"/>
      <c r="B289" s="253"/>
      <c r="C289" s="253"/>
      <c r="D289" s="253"/>
      <c r="G289" s="254"/>
      <c r="H289" s="83"/>
      <c r="I289" s="83"/>
      <c r="J289" s="83"/>
      <c r="K289" s="83"/>
      <c r="L289" s="83"/>
    </row>
    <row r="290" spans="1:12" x14ac:dyDescent="0.4">
      <c r="A290" s="254"/>
      <c r="B290" s="253"/>
      <c r="C290" s="253"/>
      <c r="D290" s="253"/>
      <c r="G290" s="254"/>
      <c r="H290" s="83"/>
      <c r="I290" s="83"/>
      <c r="J290" s="83"/>
      <c r="K290" s="83"/>
      <c r="L290" s="83"/>
    </row>
    <row r="291" spans="1:12" x14ac:dyDescent="0.4">
      <c r="A291" s="254"/>
      <c r="B291" s="253"/>
      <c r="C291" s="253"/>
      <c r="D291" s="253"/>
      <c r="G291" s="254"/>
      <c r="H291" s="83"/>
      <c r="I291" s="83"/>
      <c r="J291" s="83"/>
      <c r="K291" s="83"/>
      <c r="L291" s="83"/>
    </row>
    <row r="292" spans="1:12" x14ac:dyDescent="0.4">
      <c r="A292" s="254"/>
      <c r="B292" s="253"/>
      <c r="C292" s="253"/>
      <c r="D292" s="253"/>
      <c r="G292" s="254"/>
      <c r="H292" s="83"/>
      <c r="I292" s="83"/>
      <c r="J292" s="83"/>
      <c r="K292" s="83"/>
      <c r="L292" s="83"/>
    </row>
    <row r="293" spans="1:12" x14ac:dyDescent="0.4">
      <c r="A293" s="254"/>
      <c r="B293" s="253"/>
      <c r="C293" s="253"/>
      <c r="D293" s="253"/>
      <c r="G293" s="254"/>
      <c r="H293" s="83"/>
      <c r="I293" s="83"/>
      <c r="J293" s="83"/>
      <c r="K293" s="83"/>
      <c r="L293" s="83"/>
    </row>
    <row r="294" spans="1:12" x14ac:dyDescent="0.4">
      <c r="A294" s="254"/>
      <c r="B294" s="253"/>
      <c r="C294" s="253"/>
      <c r="D294" s="253"/>
      <c r="G294" s="254"/>
      <c r="H294" s="83"/>
      <c r="I294" s="83"/>
      <c r="J294" s="83"/>
      <c r="K294" s="83"/>
      <c r="L294" s="83"/>
    </row>
    <row r="295" spans="1:12" x14ac:dyDescent="0.4">
      <c r="A295" s="254"/>
      <c r="B295" s="253"/>
      <c r="C295" s="253"/>
      <c r="D295" s="253"/>
      <c r="G295" s="254"/>
      <c r="H295" s="83"/>
      <c r="I295" s="83"/>
      <c r="J295" s="83"/>
      <c r="K295" s="83"/>
      <c r="L295" s="83"/>
    </row>
    <row r="296" spans="1:12" x14ac:dyDescent="0.4">
      <c r="A296" s="254"/>
      <c r="B296" s="253"/>
      <c r="C296" s="253"/>
      <c r="D296" s="253"/>
      <c r="G296" s="254"/>
      <c r="H296" s="83"/>
      <c r="I296" s="83"/>
      <c r="J296" s="83"/>
      <c r="K296" s="83"/>
      <c r="L296" s="83"/>
    </row>
    <row r="297" spans="1:12" x14ac:dyDescent="0.4">
      <c r="A297" s="254"/>
      <c r="B297" s="253"/>
      <c r="C297" s="253"/>
      <c r="D297" s="253"/>
      <c r="G297" s="254"/>
      <c r="H297" s="83"/>
      <c r="I297" s="83"/>
      <c r="J297" s="83"/>
      <c r="K297" s="83"/>
      <c r="L297" s="83"/>
    </row>
    <row r="298" spans="1:12" x14ac:dyDescent="0.4">
      <c r="A298" s="254"/>
      <c r="B298" s="253"/>
      <c r="C298" s="253"/>
      <c r="D298" s="253"/>
      <c r="G298" s="254"/>
      <c r="H298" s="83"/>
      <c r="I298" s="83"/>
      <c r="J298" s="83"/>
      <c r="K298" s="83"/>
      <c r="L298" s="83"/>
    </row>
    <row r="299" spans="1:12" x14ac:dyDescent="0.4">
      <c r="A299" s="254"/>
      <c r="B299" s="253"/>
      <c r="C299" s="253"/>
      <c r="D299" s="253"/>
      <c r="G299" s="254"/>
      <c r="H299" s="83"/>
      <c r="I299" s="83"/>
      <c r="J299" s="83"/>
      <c r="K299" s="83"/>
      <c r="L299" s="83"/>
    </row>
    <row r="300" spans="1:12" x14ac:dyDescent="0.4">
      <c r="A300" s="254"/>
      <c r="B300" s="253"/>
      <c r="C300" s="253"/>
      <c r="D300" s="253"/>
      <c r="G300" s="254"/>
      <c r="H300" s="83"/>
      <c r="I300" s="83"/>
      <c r="J300" s="83"/>
      <c r="K300" s="83"/>
      <c r="L300" s="83"/>
    </row>
    <row r="301" spans="1:12" x14ac:dyDescent="0.4">
      <c r="A301" s="254"/>
      <c r="B301" s="253"/>
      <c r="C301" s="253"/>
      <c r="D301" s="253"/>
      <c r="G301" s="254"/>
      <c r="H301" s="83"/>
      <c r="I301" s="83"/>
      <c r="J301" s="83"/>
      <c r="K301" s="83"/>
      <c r="L301" s="83"/>
    </row>
    <row r="302" spans="1:12" x14ac:dyDescent="0.4">
      <c r="A302" s="254"/>
      <c r="B302" s="253"/>
      <c r="C302" s="253"/>
      <c r="D302" s="253"/>
      <c r="G302" s="254"/>
      <c r="H302" s="83"/>
      <c r="I302" s="83"/>
      <c r="J302" s="83"/>
      <c r="K302" s="83"/>
      <c r="L302" s="83"/>
    </row>
    <row r="303" spans="1:12" x14ac:dyDescent="0.4">
      <c r="A303" s="254"/>
      <c r="B303" s="253"/>
      <c r="C303" s="253"/>
      <c r="D303" s="253"/>
      <c r="G303" s="254"/>
      <c r="H303" s="83"/>
      <c r="I303" s="83"/>
      <c r="J303" s="83"/>
      <c r="K303" s="83"/>
      <c r="L303" s="83"/>
    </row>
    <row r="304" spans="1:12" x14ac:dyDescent="0.4">
      <c r="A304" s="254"/>
      <c r="B304" s="253"/>
      <c r="C304" s="253"/>
      <c r="D304" s="253"/>
      <c r="G304" s="254"/>
      <c r="H304" s="83"/>
      <c r="I304" s="83"/>
      <c r="J304" s="83"/>
      <c r="K304" s="83"/>
      <c r="L304" s="83"/>
    </row>
    <row r="305" spans="1:12" x14ac:dyDescent="0.4">
      <c r="A305" s="254"/>
      <c r="B305" s="253"/>
      <c r="C305" s="253"/>
      <c r="D305" s="253"/>
      <c r="G305" s="254"/>
      <c r="H305" s="83"/>
      <c r="I305" s="83"/>
      <c r="J305" s="83"/>
      <c r="K305" s="83"/>
      <c r="L305" s="83"/>
    </row>
    <row r="306" spans="1:12" x14ac:dyDescent="0.4">
      <c r="A306" s="254"/>
      <c r="B306" s="253"/>
      <c r="C306" s="253"/>
      <c r="D306" s="253"/>
      <c r="G306" s="254"/>
      <c r="H306" s="83"/>
      <c r="I306" s="83"/>
      <c r="J306" s="83"/>
      <c r="K306" s="83"/>
      <c r="L306" s="83"/>
    </row>
    <row r="307" spans="1:12" x14ac:dyDescent="0.4">
      <c r="A307" s="254"/>
      <c r="B307" s="253"/>
      <c r="C307" s="253"/>
      <c r="D307" s="253"/>
      <c r="G307" s="254"/>
      <c r="H307" s="83"/>
      <c r="I307" s="83"/>
      <c r="J307" s="83"/>
      <c r="K307" s="83"/>
      <c r="L307" s="83"/>
    </row>
    <row r="308" spans="1:12" x14ac:dyDescent="0.4">
      <c r="A308" s="254"/>
      <c r="B308" s="253"/>
      <c r="C308" s="253"/>
      <c r="D308" s="253"/>
      <c r="G308" s="254"/>
      <c r="H308" s="83"/>
      <c r="I308" s="83"/>
      <c r="J308" s="83"/>
      <c r="K308" s="83"/>
      <c r="L308" s="83"/>
    </row>
    <row r="309" spans="1:12" x14ac:dyDescent="0.4">
      <c r="A309" s="254"/>
      <c r="B309" s="253"/>
      <c r="C309" s="253"/>
      <c r="D309" s="253"/>
      <c r="G309" s="254"/>
      <c r="H309" s="83"/>
      <c r="I309" s="83"/>
      <c r="J309" s="83"/>
      <c r="K309" s="83"/>
      <c r="L309" s="83"/>
    </row>
  </sheetData>
  <autoFilter ref="A8:L213" xr:uid="{00000000-0009-0000-0000-00000800000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3">
    <tabColor rgb="FFFF9F81"/>
  </sheetPr>
  <dimension ref="A1:K594"/>
  <sheetViews>
    <sheetView zoomScale="70" zoomScaleNormal="70" workbookViewId="0">
      <selection sqref="A1:E20"/>
    </sheetView>
  </sheetViews>
  <sheetFormatPr defaultColWidth="9.1328125" defaultRowHeight="14.25" x14ac:dyDescent="0.45"/>
  <cols>
    <col min="1" max="1" width="19.265625" style="277" bestFit="1" customWidth="1"/>
    <col min="2" max="2" width="72" style="135" customWidth="1"/>
    <col min="3" max="3" width="11.86328125" style="135" customWidth="1"/>
    <col min="4" max="5" width="12" style="135" customWidth="1"/>
    <col min="6" max="7" width="9.1328125" style="83"/>
    <col min="12" max="16384" width="9.1328125" style="83"/>
  </cols>
  <sheetData>
    <row r="1" spans="1:11" x14ac:dyDescent="0.45">
      <c r="A1" s="101" t="str">
        <f>'4,1'!A1</f>
        <v>Номер акции</v>
      </c>
      <c r="B1" s="102" t="str">
        <f>'4,1'!B1</f>
        <v xml:space="preserve">7-23-ОП </v>
      </c>
      <c r="C1" s="116"/>
      <c r="D1" s="116"/>
      <c r="E1" s="116"/>
      <c r="F1"/>
      <c r="G1"/>
      <c r="J1" s="83"/>
      <c r="K1" s="83"/>
    </row>
    <row r="2" spans="1:11" x14ac:dyDescent="0.45">
      <c r="A2" s="103" t="str">
        <f>'4,1'!A2</f>
        <v>Название</v>
      </c>
      <c r="B2" s="104" t="str">
        <f>'4,1'!B2</f>
        <v>Красочный март (Кисти, валики, шпатели, ножи…)</v>
      </c>
      <c r="C2" s="116"/>
      <c r="D2" s="116"/>
      <c r="E2" s="116"/>
      <c r="F2"/>
      <c r="G2"/>
      <c r="J2" s="83"/>
      <c r="K2" s="83"/>
    </row>
    <row r="3" spans="1:11" x14ac:dyDescent="0.4">
      <c r="A3" s="105" t="str">
        <f>'4,1'!A3</f>
        <v>Условия</v>
      </c>
      <c r="B3" s="106" t="str">
        <f>'4,1'!B3</f>
        <v>Фиксированные скидки с привязкой к сумме в одном счёте.</v>
      </c>
      <c r="C3" s="116"/>
      <c r="D3" s="116"/>
      <c r="E3" s="116"/>
      <c r="F3"/>
      <c r="G3"/>
      <c r="J3" s="83"/>
      <c r="K3" s="83"/>
    </row>
    <row r="4" spans="1:11" x14ac:dyDescent="0.45">
      <c r="A4" s="103" t="str">
        <f>'4,1'!A4</f>
        <v>Дата начала</v>
      </c>
      <c r="B4" s="104">
        <f>'4,1'!B4</f>
        <v>44986</v>
      </c>
      <c r="C4" s="116"/>
      <c r="D4" s="116"/>
      <c r="E4" s="116"/>
      <c r="F4"/>
      <c r="G4"/>
      <c r="J4" s="83"/>
      <c r="K4" s="83"/>
    </row>
    <row r="5" spans="1:11" x14ac:dyDescent="0.45">
      <c r="A5" s="105" t="str">
        <f>'4,1'!A5</f>
        <v>Дата завершения</v>
      </c>
      <c r="B5" s="128">
        <f>'4,1'!B5</f>
        <v>45016</v>
      </c>
      <c r="C5" s="117"/>
      <c r="D5" s="117"/>
      <c r="E5" s="117"/>
      <c r="F5"/>
      <c r="G5"/>
      <c r="J5" s="83"/>
      <c r="K5" s="83"/>
    </row>
    <row r="6" spans="1:11" x14ac:dyDescent="0.45">
      <c r="A6" s="103" t="str">
        <f>'4,1'!A6</f>
        <v>Отделы</v>
      </c>
      <c r="B6" s="104" t="str">
        <f>'4,1'!B6</f>
        <v>Филиалы, МСК</v>
      </c>
      <c r="C6" s="118"/>
      <c r="D6" s="118"/>
      <c r="E6" s="118"/>
      <c r="F6"/>
      <c r="G6"/>
      <c r="J6" s="83"/>
      <c r="K6" s="83"/>
    </row>
    <row r="7" spans="1:11" ht="18.600000000000001" customHeight="1" x14ac:dyDescent="0.4">
      <c r="A7" s="119"/>
      <c r="B7" s="129"/>
      <c r="C7" s="130" t="s">
        <v>5508</v>
      </c>
      <c r="D7" s="130" t="s">
        <v>5828</v>
      </c>
      <c r="E7" s="130" t="s">
        <v>5862</v>
      </c>
    </row>
    <row r="8" spans="1:11" ht="29.1" customHeight="1" x14ac:dyDescent="0.4">
      <c r="A8" s="276" t="str">
        <f>IF('4,1'!A8=0,"",'4,1'!A8)</f>
        <v>Артикул</v>
      </c>
      <c r="B8" s="140" t="str">
        <f>IF('4,1'!B8=0,"",'4,1'!B8)</f>
        <v>Наименование</v>
      </c>
      <c r="C8" s="140" t="str">
        <f>IF('4,1'!C8=0,"",'4,1'!C8)</f>
        <v>От 10 т.р. В асс.</v>
      </c>
      <c r="D8" s="140" t="str">
        <f>IF('4,1'!D8=0,"",'4,1'!D8)</f>
        <v>От 20 т.р. В асс.</v>
      </c>
      <c r="E8" s="140" t="str">
        <f>IF('4,1'!E8=0,"",'4,1'!E8)</f>
        <v>От 40т.р. В асс.</v>
      </c>
    </row>
    <row r="9" spans="1:11" x14ac:dyDescent="0.4">
      <c r="A9" s="276" t="str">
        <f>IF('4,1'!A9=0,"",'4,1'!A9)</f>
        <v/>
      </c>
      <c r="B9" s="140" t="str">
        <f>IF('4,1'!B9=0,"",'4,1'!B9)</f>
        <v>Кисти</v>
      </c>
      <c r="C9" s="558" t="str">
        <f>IF('4,1'!C9=0,"",'4,1'!C9)</f>
        <v>Скидка 35%</v>
      </c>
      <c r="D9" s="140" t="str">
        <f>IF('4,1'!D9=0,"",'4,1'!D9)</f>
        <v>Скидка 39%</v>
      </c>
      <c r="E9" s="140" t="str">
        <f>IF('4,1'!E9=0,"",'4,1'!E9)</f>
        <v>Скидка 44%</v>
      </c>
    </row>
    <row r="10" spans="1:11" x14ac:dyDescent="0.45">
      <c r="A10" s="526" t="str">
        <f>'4,1'!A10</f>
        <v>9040-21-020</v>
      </c>
      <c r="B10" s="141" t="str">
        <f>'4,1'!B10</f>
        <v>9040-21-020 Кисть плоская "Standart" 3/4" (20мм), натуральная щетина, деревянная ручка, Sturm!</v>
      </c>
      <c r="C10" s="142">
        <f>IF(ПРАЙС!$AF$2&lt;&gt;0,'4,1'!C10*(1+ПРАЙС!$AF$2),'4,1'!C10)</f>
        <v>11</v>
      </c>
      <c r="D10" s="142">
        <f>IF(ПРАЙС!$AF$2&lt;&gt;0,'4,1'!D10*(1+ПРАЙС!$AF$2),'4,1'!D10)</f>
        <v>10.3</v>
      </c>
      <c r="E10" s="142">
        <f>IF(ПРАЙС!$AF$2&lt;&gt;0,'4,1'!E10*(1+ПРАЙС!$AF$2),'4,1'!E10)</f>
        <v>9.4</v>
      </c>
    </row>
    <row r="11" spans="1:11" x14ac:dyDescent="0.45">
      <c r="A11" s="526" t="str">
        <f>'4,1'!A11</f>
        <v>9040-21-020С</v>
      </c>
      <c r="B11" s="141" t="str">
        <f>'4,1'!B11</f>
        <v>9040-21-020С Кисть плоская "Практик" 3/4" (20мм), натуральная щетина, деревянная ручка, СОЮЗ</v>
      </c>
      <c r="C11" s="142">
        <f>IF(ПРАЙС!$AF$2&lt;&gt;0,'4,1'!C11*(1+ПРАЙС!$AF$2),'4,1'!C11)</f>
        <v>10.3</v>
      </c>
      <c r="D11" s="142">
        <f>IF(ПРАЙС!$AF$2&lt;&gt;0,'4,1'!D11*(1+ПРАЙС!$AF$2),'4,1'!D11)</f>
        <v>9.6</v>
      </c>
      <c r="E11" s="142">
        <f>IF(ПРАЙС!$AF$2&lt;&gt;0,'4,1'!E11*(1+ПРАЙС!$AF$2),'4,1'!E11)</f>
        <v>8.8000000000000007</v>
      </c>
    </row>
    <row r="12" spans="1:11" x14ac:dyDescent="0.45">
      <c r="A12" s="526" t="str">
        <f>'4,1'!A12</f>
        <v>9040-21-025С</v>
      </c>
      <c r="B12" s="141" t="str">
        <f>'4,1'!B12</f>
        <v>9040-21-025С Кисть плоская "Практик" 1" (25мм), натуральная щетина, деревянная ручка, СОЮЗ</v>
      </c>
      <c r="C12" s="142">
        <f>IF(ПРАЙС!$AF$2&lt;&gt;0,'4,1'!C12*(1+ПРАЙС!$AF$2),'4,1'!C12)</f>
        <v>11.3</v>
      </c>
      <c r="D12" s="142">
        <f>IF(ПРАЙС!$AF$2&lt;&gt;0,'4,1'!D12*(1+ПРАЙС!$AF$2),'4,1'!D12)</f>
        <v>10.6</v>
      </c>
      <c r="E12" s="142">
        <f>IF(ПРАЙС!$AF$2&lt;&gt;0,'4,1'!E12*(1+ПРАЙС!$AF$2),'4,1'!E12)</f>
        <v>9.6999999999999993</v>
      </c>
    </row>
    <row r="13" spans="1:11" x14ac:dyDescent="0.45">
      <c r="A13" s="526" t="str">
        <f>'4,1'!A13</f>
        <v>9040-21-038С</v>
      </c>
      <c r="B13" s="141" t="str">
        <f>'4,1'!B13</f>
        <v>9040-21-038С Кисть плоская "Практик" 1,5" (38мм), натуральная щетина, деревянная ручка, СОЮЗ</v>
      </c>
      <c r="C13" s="142">
        <f>IF(ПРАЙС!$AF$2&lt;&gt;0,'4,1'!C13*(1+ПРАЙС!$AF$2),'4,1'!C13)</f>
        <v>15.4</v>
      </c>
      <c r="D13" s="142">
        <f>IF(ПРАЙС!$AF$2&lt;&gt;0,'4,1'!D13*(1+ПРАЙС!$AF$2),'4,1'!D13)</f>
        <v>14.5</v>
      </c>
      <c r="E13" s="142">
        <f>IF(ПРАЙС!$AF$2&lt;&gt;0,'4,1'!E13*(1+ПРАЙС!$AF$2),'4,1'!E13)</f>
        <v>13.3</v>
      </c>
    </row>
    <row r="14" spans="1:11" x14ac:dyDescent="0.45">
      <c r="A14" s="526" t="str">
        <f>'4,1'!A14</f>
        <v>9040-21-050С</v>
      </c>
      <c r="B14" s="141" t="str">
        <f>'4,1'!B14</f>
        <v>9040-21-050С Кисть плоская "Практик" 2" (50мм), натуральная щетина, деревянная ручка, СОЮЗ</v>
      </c>
      <c r="C14" s="142">
        <f>IF(ПРАЙС!$AF$2&lt;&gt;0,'4,1'!C14*(1+ПРАЙС!$AF$2),'4,1'!C14)</f>
        <v>20.9</v>
      </c>
      <c r="D14" s="142">
        <f>IF(ПРАЙС!$AF$2&lt;&gt;0,'4,1'!D14*(1+ПРАЙС!$AF$2),'4,1'!D14)</f>
        <v>19.600000000000001</v>
      </c>
      <c r="E14" s="142">
        <f>IF(ПРАЙС!$AF$2&lt;&gt;0,'4,1'!E14*(1+ПРАЙС!$AF$2),'4,1'!E14)</f>
        <v>18</v>
      </c>
    </row>
    <row r="15" spans="1:11" x14ac:dyDescent="0.45">
      <c r="A15" s="526" t="str">
        <f>'4,1'!A15</f>
        <v>9040-21-063С</v>
      </c>
      <c r="B15" s="141" t="str">
        <f>'4,1'!B15</f>
        <v>9040-21-063С Кисть плоская "Практик" 2,5" (63мм), натуральная щетина, деревянная ручка, СОЮЗ</v>
      </c>
      <c r="C15" s="142">
        <f>IF(ПРАЙС!$AF$2&lt;&gt;0,'4,1'!C15*(1+ПРАЙС!$AF$2),'4,1'!C15)</f>
        <v>26.7</v>
      </c>
      <c r="D15" s="142">
        <f>IF(ПРАЙС!$AF$2&lt;&gt;0,'4,1'!D15*(1+ПРАЙС!$AF$2),'4,1'!D15)</f>
        <v>25.1</v>
      </c>
      <c r="E15" s="142">
        <f>IF(ПРАЙС!$AF$2&lt;&gt;0,'4,1'!E15*(1+ПРАЙС!$AF$2),'4,1'!E15)</f>
        <v>23</v>
      </c>
    </row>
    <row r="16" spans="1:11" x14ac:dyDescent="0.45">
      <c r="A16" s="526" t="str">
        <f>'4,1'!A16</f>
        <v>9040-21-075С</v>
      </c>
      <c r="B16" s="141" t="str">
        <f>'4,1'!B16</f>
        <v>9040-21-075С Кисть плоская "Практик" 3" (75мм), натуральная щетина, деревянная ручка, СОЮЗ</v>
      </c>
      <c r="C16" s="142">
        <f>IF(ПРАЙС!$AF$2&lt;&gt;0,'4,1'!C16*(1+ПРАЙС!$AF$2),'4,1'!C16)</f>
        <v>33.200000000000003</v>
      </c>
      <c r="D16" s="142">
        <f>IF(ПРАЙС!$AF$2&lt;&gt;0,'4,1'!D16*(1+ПРАЙС!$AF$2),'4,1'!D16)</f>
        <v>31.2</v>
      </c>
      <c r="E16" s="142">
        <f>IF(ПРАЙС!$AF$2&lt;&gt;0,'4,1'!E16*(1+ПРАЙС!$AF$2),'4,1'!E16)</f>
        <v>28.6</v>
      </c>
    </row>
    <row r="17" spans="1:6" x14ac:dyDescent="0.45">
      <c r="A17" s="526" t="str">
        <f>'4,1'!A17</f>
        <v>9040-21-100С</v>
      </c>
      <c r="B17" s="141" t="str">
        <f>'4,1'!B17</f>
        <v>9040-21-100С Кисть плоская "Практик" 4" (100мм), натуральная щетина, деревянная ручка, СОЮЗ</v>
      </c>
      <c r="C17" s="142">
        <f>IF(ПРАЙС!$AF$2&lt;&gt;0,'4,1'!C17*(1+ПРАЙС!$AF$2),'4,1'!C17)</f>
        <v>46.2</v>
      </c>
      <c r="D17" s="142">
        <f>IF(ПРАЙС!$AF$2&lt;&gt;0,'4,1'!D17*(1+ПРАЙС!$AF$2),'4,1'!D17)</f>
        <v>43.4</v>
      </c>
      <c r="E17" s="142">
        <f>IF(ПРАЙС!$AF$2&lt;&gt;0,'4,1'!E17*(1+ПРАЙС!$AF$2),'4,1'!E17)</f>
        <v>39.799999999999997</v>
      </c>
    </row>
    <row r="18" spans="1:6" x14ac:dyDescent="0.45">
      <c r="A18" s="526" t="str">
        <f>'4,1'!A18</f>
        <v>9040-22-020</v>
      </c>
      <c r="B18" s="141" t="str">
        <f>'4,1'!B18</f>
        <v>9040-22-020 Кисть плоская "Euro" 3/4" (20мм), натуральная щетина, деревянная ручка, Sturm!</v>
      </c>
      <c r="C18" s="142">
        <f>IF(ПРАЙС!$AF$2&lt;&gt;0,'4,1'!C18*(1+ПРАЙС!$AF$2),'4,1'!C18)</f>
        <v>15.7</v>
      </c>
      <c r="D18" s="142">
        <f>IF(ПРАЙС!$AF$2&lt;&gt;0,'4,1'!D18*(1+ПРАЙС!$AF$2),'4,1'!D18)</f>
        <v>14.8</v>
      </c>
      <c r="E18" s="142">
        <f>IF(ПРАЙС!$AF$2&lt;&gt;0,'4,1'!E18*(1+ПРАЙС!$AF$2),'4,1'!E18)</f>
        <v>13.6</v>
      </c>
    </row>
    <row r="19" spans="1:6" x14ac:dyDescent="0.45">
      <c r="A19" s="526" t="str">
        <f>'4,1'!A19</f>
        <v>9040-22-038</v>
      </c>
      <c r="B19" s="141" t="str">
        <f>'4,1'!B19</f>
        <v>9040-22-038 Кисть плоская "Euro" 1,5" (38мм), натуральная щетина, деревянная ручка, Sturm!</v>
      </c>
      <c r="C19" s="142">
        <f>IF(ПРАЙС!$AF$2&lt;&gt;0,'4,1'!C19*(1+ПРАЙС!$AF$2),'4,1'!C19)</f>
        <v>27.7</v>
      </c>
      <c r="D19" s="142">
        <f>IF(ПРАЙС!$AF$2&lt;&gt;0,'4,1'!D19*(1+ПРАЙС!$AF$2),'4,1'!D19)</f>
        <v>26</v>
      </c>
      <c r="E19" s="142">
        <f>IF(ПРАЙС!$AF$2&lt;&gt;0,'4,1'!E19*(1+ПРАЙС!$AF$2),'4,1'!E19)</f>
        <v>23.9</v>
      </c>
    </row>
    <row r="20" spans="1:6" x14ac:dyDescent="0.45">
      <c r="A20" s="526" t="str">
        <f>'4,1'!A20</f>
        <v>9040-22-050</v>
      </c>
      <c r="B20" s="141" t="str">
        <f>'4,1'!B20</f>
        <v>9040-22-050 Кисть плоская "Euro" 2" (50мм), натуральная щетина, деревянная ручка, Sturm!</v>
      </c>
      <c r="C20" s="142">
        <f>IF(ПРАЙС!$AF$2&lt;&gt;0,'4,1'!C20*(1+ПРАЙС!$AF$2),'4,1'!C20)</f>
        <v>41.1</v>
      </c>
      <c r="D20" s="142">
        <f>IF(ПРАЙС!$AF$2&lt;&gt;0,'4,1'!D20*(1+ПРАЙС!$AF$2),'4,1'!D20)</f>
        <v>38.5</v>
      </c>
      <c r="E20" s="142">
        <f>IF(ПРАЙС!$AF$2&lt;&gt;0,'4,1'!E20*(1+ПРАЙС!$AF$2),'4,1'!E20)</f>
        <v>35.4</v>
      </c>
    </row>
    <row r="21" spans="1:6" x14ac:dyDescent="0.45">
      <c r="A21" s="526" t="str">
        <f>'4,1'!A21</f>
        <v>9040-22-063</v>
      </c>
      <c r="B21" s="141" t="str">
        <f>'4,1'!B21</f>
        <v>9040-22-063 Кисть плоская "Euro" 2,5" (63мм), натуральная щетина, деревянная ручка, Sturm!</v>
      </c>
      <c r="C21" s="142">
        <f>IF(ПРАЙС!$AF$2&lt;&gt;0,'4,1'!C21*(1+ПРАЙС!$AF$2),'4,1'!C21)</f>
        <v>50.3</v>
      </c>
      <c r="D21" s="142">
        <f>IF(ПРАЙС!$AF$2&lt;&gt;0,'4,1'!D21*(1+ПРАЙС!$AF$2),'4,1'!D21)</f>
        <v>47.2</v>
      </c>
      <c r="E21" s="142">
        <f>IF(ПРАЙС!$AF$2&lt;&gt;0,'4,1'!E21*(1+ПРАЙС!$AF$2),'4,1'!E21)</f>
        <v>43.3</v>
      </c>
    </row>
    <row r="22" spans="1:6" x14ac:dyDescent="0.45">
      <c r="A22" s="526" t="str">
        <f>'4,1'!A22</f>
        <v>9040-22-075</v>
      </c>
      <c r="B22" s="141" t="str">
        <f>'4,1'!B22</f>
        <v>9040-22-075 Кисть плоская "Euro" 3" (75мм), натуральная щетина, деревянная ручка, Sturm!</v>
      </c>
      <c r="C22" s="142">
        <f>IF(ПРАЙС!$AF$2&lt;&gt;0,'4,1'!C22*(1+ПРАЙС!$AF$2),'4,1'!C22)</f>
        <v>75.3</v>
      </c>
      <c r="D22" s="142">
        <f>IF(ПРАЙС!$AF$2&lt;&gt;0,'4,1'!D22*(1+ПРАЙС!$AF$2),'4,1'!D22)</f>
        <v>70.7</v>
      </c>
      <c r="E22" s="142">
        <f>IF(ПРАЙС!$AF$2&lt;&gt;0,'4,1'!E22*(1+ПРАЙС!$AF$2),'4,1'!E22)</f>
        <v>64.900000000000006</v>
      </c>
    </row>
    <row r="23" spans="1:6" x14ac:dyDescent="0.45">
      <c r="A23" s="526" t="str">
        <f>'4,1'!A23</f>
        <v>9040-23-020</v>
      </c>
      <c r="B23" s="141" t="str">
        <f>'4,1'!B23</f>
        <v>9040-23-020 Кисть плоская "Profi" 3/4" (20мм), натуральная щетина, деревянная ручка, Sturm!</v>
      </c>
      <c r="C23" s="142">
        <f>IF(ПРАЙС!$AF$2&lt;&gt;0,'4,1'!C23*(1+ПРАЙС!$AF$2),'4,1'!C23)</f>
        <v>19.5</v>
      </c>
      <c r="D23" s="142">
        <f>IF(ПРАЙС!$AF$2&lt;&gt;0,'4,1'!D23*(1+ПРАЙС!$AF$2),'4,1'!D23)</f>
        <v>18.3</v>
      </c>
      <c r="E23" s="142">
        <f>IF(ПРАЙС!$AF$2&lt;&gt;0,'4,1'!E23*(1+ПРАЙС!$AF$2),'4,1'!E23)</f>
        <v>16.8</v>
      </c>
    </row>
    <row r="24" spans="1:6" x14ac:dyDescent="0.45">
      <c r="A24" s="526" t="str">
        <f>'4,1'!A24</f>
        <v>9040-23-038</v>
      </c>
      <c r="B24" s="141" t="str">
        <f>'4,1'!B24</f>
        <v>9040-23-038 Кисть плоская "Profi" 1,5" (38мм), натуральная щетина, деревянная ручка, Sturm!</v>
      </c>
      <c r="C24" s="142">
        <f>IF(ПРАЙС!$AF$2&lt;&gt;0,'4,1'!C24*(1+ПРАЙС!$AF$2),'4,1'!C24)</f>
        <v>31.8</v>
      </c>
      <c r="D24" s="142">
        <f>IF(ПРАЙС!$AF$2&lt;&gt;0,'4,1'!D24*(1+ПРАЙС!$AF$2),'4,1'!D24)</f>
        <v>29.9</v>
      </c>
      <c r="E24" s="142">
        <f>IF(ПРАЙС!$AF$2&lt;&gt;0,'4,1'!E24*(1+ПРАЙС!$AF$2),'4,1'!E24)</f>
        <v>27.4</v>
      </c>
    </row>
    <row r="25" spans="1:6" x14ac:dyDescent="0.45">
      <c r="A25" s="526" t="str">
        <f>'4,1'!A25</f>
        <v>9040-23-050</v>
      </c>
      <c r="B25" s="141" t="str">
        <f>'4,1'!B25</f>
        <v>9040-23-050 Кисть плоская "Profi" 2" (50мм), натуральная щетина, деревянная ручка, Sturm!</v>
      </c>
      <c r="C25" s="142">
        <f>IF(ПРАЙС!$AF$2&lt;&gt;0,'4,1'!C25*(1+ПРАЙС!$AF$2),'4,1'!C25)</f>
        <v>51.7</v>
      </c>
      <c r="D25" s="142">
        <f>IF(ПРАЙС!$AF$2&lt;&gt;0,'4,1'!D25*(1+ПРАЙС!$AF$2),'4,1'!D25)</f>
        <v>48.5</v>
      </c>
      <c r="E25" s="142">
        <f>IF(ПРАЙС!$AF$2&lt;&gt;0,'4,1'!E25*(1+ПРАЙС!$AF$2),'4,1'!E25)</f>
        <v>44.5</v>
      </c>
    </row>
    <row r="26" spans="1:6" x14ac:dyDescent="0.45">
      <c r="A26" s="526" t="str">
        <f>'4,1'!A26</f>
        <v>9040-23-075</v>
      </c>
      <c r="B26" s="141" t="str">
        <f>'4,1'!B26</f>
        <v>9040-23-075 Кисть плоская "Profi" 3" (75мм), натуральная щетина, деревянная ручка, Sturm!</v>
      </c>
      <c r="C26" s="142">
        <f>IF(ПРАЙС!$AF$2&lt;&gt;0,'4,1'!C26*(1+ПРАЙС!$AF$2),'4,1'!C26)</f>
        <v>78.400000000000006</v>
      </c>
      <c r="D26" s="142">
        <f>IF(ПРАЙС!$AF$2&lt;&gt;0,'4,1'!D26*(1+ПРАЙС!$AF$2),'4,1'!D26)</f>
        <v>73.5</v>
      </c>
      <c r="E26" s="142">
        <f>IF(ПРАЙС!$AF$2&lt;&gt;0,'4,1'!E26*(1+ПРАЙС!$AF$2),'4,1'!E26)</f>
        <v>67.5</v>
      </c>
    </row>
    <row r="27" spans="1:6" x14ac:dyDescent="0.45">
      <c r="A27" s="526" t="str">
        <f>'4,1'!A27</f>
        <v>9040-23-100</v>
      </c>
      <c r="B27" s="141" t="str">
        <f>'4,1'!B27</f>
        <v>9040-23-100 Кисть плоская "Profi" 4" (100мм), натуральная щетина, деревянная ручка, Sturm!</v>
      </c>
      <c r="C27" s="142">
        <f>IF(ПРАЙС!$AF$2&lt;&gt;0,'4,1'!C27*(1+ПРАЙС!$AF$2),'4,1'!C27)</f>
        <v>118.4</v>
      </c>
      <c r="D27" s="142">
        <f>IF(ПРАЙС!$AF$2&lt;&gt;0,'4,1'!D27*(1+ПРАЙС!$AF$2),'4,1'!D27)</f>
        <v>111.1</v>
      </c>
      <c r="E27" s="142">
        <f>IF(ПРАЙС!$AF$2&lt;&gt;0,'4,1'!E27*(1+ПРАЙС!$AF$2),'4,1'!E27)</f>
        <v>102</v>
      </c>
    </row>
    <row r="28" spans="1:6" s="89" customFormat="1" x14ac:dyDescent="0.45">
      <c r="A28" s="526" t="str">
        <f>'4,1'!A28</f>
        <v>9040-24-10С</v>
      </c>
      <c r="B28" s="141" t="str">
        <f>'4,1'!B28</f>
        <v>9040-24-10С Кисть-макловица "МИНИ", пластмассовый корпус, натуральная щетина, 30х100мм, СОЮЗ</v>
      </c>
      <c r="C28" s="142">
        <f>IF(ПРАЙС!$AF$2&lt;&gt;0,'4,1'!C28*(1+ПРАЙС!$AF$2),'4,1'!C28)</f>
        <v>68.400000000000006</v>
      </c>
      <c r="D28" s="142">
        <f>IF(ПРАЙС!$AF$2&lt;&gt;0,'4,1'!D28*(1+ПРАЙС!$AF$2),'4,1'!D28)</f>
        <v>64.2</v>
      </c>
      <c r="E28" s="142">
        <f>IF(ПРАЙС!$AF$2&lt;&gt;0,'4,1'!E28*(1+ПРАЙС!$AF$2),'4,1'!E28)</f>
        <v>59</v>
      </c>
      <c r="F28" s="83"/>
    </row>
    <row r="29" spans="1:6" x14ac:dyDescent="0.45">
      <c r="A29" s="526" t="str">
        <f>'4,1'!A29</f>
        <v>9040-24-12С</v>
      </c>
      <c r="B29" s="141" t="str">
        <f>'4,1'!B29</f>
        <v>9040-24-12С Кисть-макловица "МИНИ", пластмассовый корпус, натуральная щетина, 30х120мм, СОЮЗ</v>
      </c>
      <c r="C29" s="142">
        <f>IF(ПРАЙС!$AF$2&lt;&gt;0,'4,1'!C29*(1+ПРАЙС!$AF$2),'4,1'!C29)</f>
        <v>88.3</v>
      </c>
      <c r="D29" s="142">
        <f>IF(ПРАЙС!$AF$2&lt;&gt;0,'4,1'!D29*(1+ПРАЙС!$AF$2),'4,1'!D29)</f>
        <v>82.9</v>
      </c>
      <c r="E29" s="142">
        <f>IF(ПРАЙС!$AF$2&lt;&gt;0,'4,1'!E29*(1+ПРАЙС!$AF$2),'4,1'!E29)</f>
        <v>76.099999999999994</v>
      </c>
    </row>
    <row r="30" spans="1:6" x14ac:dyDescent="0.45">
      <c r="A30" s="526" t="str">
        <f>'4,1'!A30</f>
        <v>9040-24-14С</v>
      </c>
      <c r="B30" s="141" t="str">
        <f>'4,1'!B30</f>
        <v>9040-24-14С Кисть-макловица "МИНИ", пластмассовый корпус, натуральная щетина, 40х140мм, СОЮЗ</v>
      </c>
      <c r="C30" s="142">
        <f>IF(ПРАЙС!$AF$2&lt;&gt;0,'4,1'!C30*(1+ПРАЙС!$AF$2),'4,1'!C30)</f>
        <v>114.3</v>
      </c>
      <c r="D30" s="142">
        <f>IF(ПРАЙС!$AF$2&lt;&gt;0,'4,1'!D30*(1+ПРАЙС!$AF$2),'4,1'!D30)</f>
        <v>107.3</v>
      </c>
      <c r="E30" s="142">
        <f>IF(ПРАЙС!$AF$2&lt;&gt;0,'4,1'!E30*(1+ПРАЙС!$AF$2),'4,1'!E30)</f>
        <v>98.5</v>
      </c>
    </row>
    <row r="31" spans="1:6" x14ac:dyDescent="0.45">
      <c r="A31" s="526" t="str">
        <f>'4,1'!A31</f>
        <v>9040-24-15С</v>
      </c>
      <c r="B31" s="141" t="str">
        <f>'4,1'!B31</f>
        <v>9040-24-15С Кисть-макловица "МИНИ", пластмассовый корпус, натуральная щетина, 50х150мм, СОЮЗ</v>
      </c>
      <c r="C31" s="142">
        <f>IF(ПРАЙС!$AF$2&lt;&gt;0,'4,1'!C31*(1+ПРАЙС!$AF$2),'4,1'!C31)</f>
        <v>160.19999999999999</v>
      </c>
      <c r="D31" s="142">
        <f>IF(ПРАЙС!$AF$2&lt;&gt;0,'4,1'!D31*(1+ПРАЙС!$AF$2),'4,1'!D31)</f>
        <v>150.30000000000001</v>
      </c>
      <c r="E31" s="142">
        <f>IF(ПРАЙС!$AF$2&lt;&gt;0,'4,1'!E31*(1+ПРАЙС!$AF$2),'4,1'!E31)</f>
        <v>138</v>
      </c>
    </row>
    <row r="32" spans="1:6" x14ac:dyDescent="0.45">
      <c r="A32" s="526" t="str">
        <f>'4,1'!A32</f>
        <v>9040-35-025</v>
      </c>
      <c r="B32" s="141" t="str">
        <f>'4,1'!B32</f>
        <v>9040-35-025 Кисть плоская ColorFlow 1" (25мм), натурал.щетина, пластм.ручка с зацепом, Sturm!</v>
      </c>
      <c r="C32" s="142">
        <f>IF(ПРАЙС!$AF$2&lt;&gt;0,'4,1'!C32*(1+ПРАЙС!$AF$2),'4,1'!C32)</f>
        <v>22.2</v>
      </c>
      <c r="D32" s="142">
        <f>IF(ПРАЙС!$AF$2&lt;&gt;0,'4,1'!D32*(1+ПРАЙС!$AF$2),'4,1'!D32)</f>
        <v>20.9</v>
      </c>
      <c r="E32" s="142">
        <f>IF(ПРАЙС!$AF$2&lt;&gt;0,'4,1'!E32*(1+ПРАЙС!$AF$2),'4,1'!E32)</f>
        <v>19.2</v>
      </c>
    </row>
    <row r="33" spans="1:5" x14ac:dyDescent="0.45">
      <c r="A33" s="526" t="str">
        <f>'4,1'!A33</f>
        <v>9040-35-038</v>
      </c>
      <c r="B33" s="141" t="str">
        <f>'4,1'!B33</f>
        <v>9040-35-038 Кисть плоская ColorFlow 1.5" (38мм), натурал.щетина, пластм.ручка с зацепом, Sturm!</v>
      </c>
      <c r="C33" s="142">
        <f>IF(ПРАЙС!$AF$2&lt;&gt;0,'4,1'!C33*(1+ПРАЙС!$AF$2),'4,1'!C33)</f>
        <v>30.8</v>
      </c>
      <c r="D33" s="142">
        <f>IF(ПРАЙС!$AF$2&lt;&gt;0,'4,1'!D33*(1+ПРАЙС!$AF$2),'4,1'!D33)</f>
        <v>28.9</v>
      </c>
      <c r="E33" s="142">
        <f>IF(ПРАЙС!$AF$2&lt;&gt;0,'4,1'!E33*(1+ПРАЙС!$AF$2),'4,1'!E33)</f>
        <v>26.5</v>
      </c>
    </row>
    <row r="34" spans="1:5" x14ac:dyDescent="0.45">
      <c r="A34" s="526" t="str">
        <f>'4,1'!A34</f>
        <v>9040-35-050</v>
      </c>
      <c r="B34" s="141" t="str">
        <f>'4,1'!B34</f>
        <v>9040-35-050 Кисть плоская ColorFlow 2" (50мм), натурал.щетина, пластм.ручка с зацепом, Sturm!</v>
      </c>
      <c r="C34" s="142">
        <f>IF(ПРАЙС!$AF$2&lt;&gt;0,'4,1'!C34*(1+ПРАЙС!$AF$2),'4,1'!C34)</f>
        <v>44.5</v>
      </c>
      <c r="D34" s="142">
        <f>IF(ПРАЙС!$AF$2&lt;&gt;0,'4,1'!D34*(1+ПРАЙС!$AF$2),'4,1'!D34)</f>
        <v>41.7</v>
      </c>
      <c r="E34" s="142">
        <f>IF(ПРАЙС!$AF$2&lt;&gt;0,'4,1'!E34*(1+ПРАЙС!$AF$2),'4,1'!E34)</f>
        <v>38.299999999999997</v>
      </c>
    </row>
    <row r="35" spans="1:5" x14ac:dyDescent="0.45">
      <c r="A35" s="526" t="str">
        <f>'4,1'!A35</f>
        <v>9040-35-063</v>
      </c>
      <c r="B35" s="141" t="str">
        <f>'4,1'!B35</f>
        <v>9040-35-063 Кисть плоская ColorFlow 2.5" (63мм), натурал.щетина, пластм.ручка с зацепом, Sturm!</v>
      </c>
      <c r="C35" s="142">
        <f>IF(ПРАЙС!$AF$2&lt;&gt;0,'4,1'!C35*(1+ПРАЙС!$AF$2),'4,1'!C35)</f>
        <v>58.2</v>
      </c>
      <c r="D35" s="142">
        <f>IF(ПРАЙС!$AF$2&lt;&gt;0,'4,1'!D35*(1+ПРАЙС!$AF$2),'4,1'!D35)</f>
        <v>54.6</v>
      </c>
      <c r="E35" s="142">
        <f>IF(ПРАЙС!$AF$2&lt;&gt;0,'4,1'!E35*(1+ПРАЙС!$AF$2),'4,1'!E35)</f>
        <v>50.1</v>
      </c>
    </row>
    <row r="36" spans="1:5" x14ac:dyDescent="0.45">
      <c r="A36" s="526" t="str">
        <f>'4,1'!A36</f>
        <v>9040-35-075</v>
      </c>
      <c r="B36" s="141" t="str">
        <f>'4,1'!B36</f>
        <v>9040-35-075 Кисть плоская ColorFlow 3" (75мм), натурал.щетина, пластм.ручка с зацепом, Sturm!</v>
      </c>
      <c r="C36" s="142">
        <f>IF(ПРАЙС!$AF$2&lt;&gt;0,'4,1'!C36*(1+ПРАЙС!$AF$2),'4,1'!C36)</f>
        <v>66.7</v>
      </c>
      <c r="D36" s="142">
        <f>IF(ПРАЙС!$AF$2&lt;&gt;0,'4,1'!D36*(1+ПРАЙС!$AF$2),'4,1'!D36)</f>
        <v>62.6</v>
      </c>
      <c r="E36" s="142">
        <f>IF(ПРАЙС!$AF$2&lt;&gt;0,'4,1'!E36*(1+ПРАЙС!$AF$2),'4,1'!E36)</f>
        <v>57.5</v>
      </c>
    </row>
    <row r="37" spans="1:5" x14ac:dyDescent="0.45">
      <c r="A37" s="526" t="str">
        <f>'4,1'!A37</f>
        <v>9040-36-020С</v>
      </c>
      <c r="B37" s="141" t="str">
        <f>'4,1'!B37</f>
        <v>9040-36-020C Кисть плоская Standard 3/4" (20мм), натуральная щетина, деревянная ручка, СОЮЗ</v>
      </c>
      <c r="C37" s="142">
        <f>IF(ПРАЙС!$AF$2&lt;&gt;0,'4,1'!C37*(1+ПРАЙС!$AF$2),'4,1'!C37)</f>
        <v>11.6</v>
      </c>
      <c r="D37" s="142">
        <f>IF(ПРАЙС!$AF$2&lt;&gt;0,'4,1'!D37*(1+ПРАЙС!$AF$2),'4,1'!D37)</f>
        <v>10.9</v>
      </c>
      <c r="E37" s="142">
        <f>IF(ПРАЙС!$AF$2&lt;&gt;0,'4,1'!E37*(1+ПРАЙС!$AF$2),'4,1'!E37)</f>
        <v>10</v>
      </c>
    </row>
    <row r="38" spans="1:5" x14ac:dyDescent="0.45">
      <c r="A38" s="526" t="str">
        <f>'4,1'!A38</f>
        <v>9040-36-025С</v>
      </c>
      <c r="B38" s="141" t="str">
        <f>'4,1'!B38</f>
        <v>9040-36-025C Кисть плоская Standard 1" (25мм), натуральная щетина, деревянная ручка, СОЮЗ</v>
      </c>
      <c r="C38" s="142">
        <f>IF(ПРАЙС!$AF$2&lt;&gt;0,'4,1'!C38*(1+ПРАЙС!$AF$2),'4,1'!C38)</f>
        <v>12</v>
      </c>
      <c r="D38" s="142">
        <f>IF(ПРАЙС!$AF$2&lt;&gt;0,'4,1'!D38*(1+ПРАЙС!$AF$2),'4,1'!D38)</f>
        <v>11.2</v>
      </c>
      <c r="E38" s="142">
        <f>IF(ПРАЙС!$AF$2&lt;&gt;0,'4,1'!E38*(1+ПРАЙС!$AF$2),'4,1'!E38)</f>
        <v>10.3</v>
      </c>
    </row>
    <row r="39" spans="1:5" x14ac:dyDescent="0.45">
      <c r="A39" s="526" t="str">
        <f>'4,1'!A39</f>
        <v>9040-36-038С</v>
      </c>
      <c r="B39" s="141" t="str">
        <f>'4,1'!B39</f>
        <v>9040-36-038C Кисть плоская Standard 1,5"(38мм), натуральная щетина, деревянная ручка, СОЮЗ</v>
      </c>
      <c r="C39" s="142">
        <f>IF(ПРАЙС!$AF$2&lt;&gt;0,'4,1'!C39*(1+ПРАЙС!$AF$2),'4,1'!C39)</f>
        <v>18.100000000000001</v>
      </c>
      <c r="D39" s="142">
        <f>IF(ПРАЙС!$AF$2&lt;&gt;0,'4,1'!D39*(1+ПРАЙС!$AF$2),'4,1'!D39)</f>
        <v>17</v>
      </c>
      <c r="E39" s="142">
        <f>IF(ПРАЙС!$AF$2&lt;&gt;0,'4,1'!E39*(1+ПРАЙС!$AF$2),'4,1'!E39)</f>
        <v>15.6</v>
      </c>
    </row>
    <row r="40" spans="1:5" x14ac:dyDescent="0.45">
      <c r="A40" s="526" t="str">
        <f>'4,1'!A40</f>
        <v>9040-36-050С</v>
      </c>
      <c r="B40" s="141" t="str">
        <f>'4,1'!B40</f>
        <v>9040-36-050C Кисть плоская Standard 2" (50мм), натуральная щетина, деревянная ручка, СОЮЗ</v>
      </c>
      <c r="C40" s="142">
        <f>IF(ПРАЙС!$AF$2&lt;&gt;0,'4,1'!C40*(1+ПРАЙС!$AF$2),'4,1'!C40)</f>
        <v>24.6</v>
      </c>
      <c r="D40" s="142">
        <f>IF(ПРАЙС!$AF$2&lt;&gt;0,'4,1'!D40*(1+ПРАЙС!$AF$2),'4,1'!D40)</f>
        <v>23.1</v>
      </c>
      <c r="E40" s="142">
        <f>IF(ПРАЙС!$AF$2&lt;&gt;0,'4,1'!E40*(1+ПРАЙС!$AF$2),'4,1'!E40)</f>
        <v>21.2</v>
      </c>
    </row>
    <row r="41" spans="1:5" x14ac:dyDescent="0.45">
      <c r="A41" s="526" t="str">
        <f>'4,1'!A41</f>
        <v>9040-36-063С</v>
      </c>
      <c r="B41" s="141" t="str">
        <f>'4,1'!B41</f>
        <v>9040-36-063C Кисть плоская Standard 2,5" (63мм), натуральная щетина, деревянная ручка, СОЮЗ</v>
      </c>
      <c r="C41" s="142">
        <f>IF(ПРАЙС!$AF$2&lt;&gt;0,'4,1'!C41*(1+ПРАЙС!$AF$2),'4,1'!C41)</f>
        <v>29.4</v>
      </c>
      <c r="D41" s="142">
        <f>IF(ПРАЙС!$AF$2&lt;&gt;0,'4,1'!D41*(1+ПРАЙС!$AF$2),'4,1'!D41)</f>
        <v>27.6</v>
      </c>
      <c r="E41" s="142">
        <f>IF(ПРАЙС!$AF$2&lt;&gt;0,'4,1'!E41*(1+ПРАЙС!$AF$2),'4,1'!E41)</f>
        <v>25.4</v>
      </c>
    </row>
    <row r="42" spans="1:5" x14ac:dyDescent="0.45">
      <c r="A42" s="526" t="str">
        <f>'4,1'!A42</f>
        <v>9040-36-075С</v>
      </c>
      <c r="B42" s="141" t="str">
        <f>'4,1'!B42</f>
        <v>9040-36-075C Кисть плоская Standard 3" (75мм), натуральная щетина, деревянная ручка, СОЮЗ</v>
      </c>
      <c r="C42" s="142">
        <f>IF(ПРАЙС!$AF$2&lt;&gt;0,'4,1'!C42*(1+ПРАЙС!$AF$2),'4,1'!C42)</f>
        <v>40.700000000000003</v>
      </c>
      <c r="D42" s="142">
        <f>IF(ПРАЙС!$AF$2&lt;&gt;0,'4,1'!D42*(1+ПРАЙС!$AF$2),'4,1'!D42)</f>
        <v>38.200000000000003</v>
      </c>
      <c r="E42" s="142">
        <f>IF(ПРАЙС!$AF$2&lt;&gt;0,'4,1'!E42*(1+ПРАЙС!$AF$2),'4,1'!E42)</f>
        <v>35.1</v>
      </c>
    </row>
    <row r="43" spans="1:5" x14ac:dyDescent="0.45">
      <c r="A43" s="526" t="str">
        <f>'4,1'!A43</f>
        <v>9040-36-100С</v>
      </c>
      <c r="B43" s="141" t="str">
        <f>'4,1'!B43</f>
        <v>9040-36-100C Кисть плоская Standard 4" (100мм), натуральная щетина, деревянная ручка, СОЮЗ</v>
      </c>
      <c r="C43" s="142">
        <f>IF(ПРАЙС!$AF$2&lt;&gt;0,'4,1'!C43*(1+ПРАЙС!$AF$2),'4,1'!C43)</f>
        <v>61.9</v>
      </c>
      <c r="D43" s="142">
        <f>IF(ПРАЙС!$AF$2&lt;&gt;0,'4,1'!D43*(1+ПРАЙС!$AF$2),'4,1'!D43)</f>
        <v>58.1</v>
      </c>
      <c r="E43" s="142">
        <f>IF(ПРАЙС!$AF$2&lt;&gt;0,'4,1'!E43*(1+ПРАЙС!$AF$2),'4,1'!E43)</f>
        <v>53.4</v>
      </c>
    </row>
    <row r="44" spans="1:5" x14ac:dyDescent="0.45">
      <c r="A44" s="526" t="str">
        <f>'4,1'!A44</f>
        <v>2025-02-CL20</v>
      </c>
      <c r="B44" s="141" t="str">
        <f>'4,1'!B44</f>
        <v>2025-02-CL20 Отбивочный шнур БЫСТРАЯ ОБРАТНАЯ ПЕРЕМОТКА 20м с красящим порошком Sturm!</v>
      </c>
      <c r="C44" s="142">
        <f>IF(ПРАЙС!$AF$2&lt;&gt;0,'4,1'!C44*(1+ПРАЙС!$AF$2),'4,1'!C44)</f>
        <v>155.4</v>
      </c>
      <c r="D44" s="142">
        <f>IF(ПРАЙС!$AF$2&lt;&gt;0,'4,1'!D44*(1+ПРАЙС!$AF$2),'4,1'!D44)</f>
        <v>145.80000000000001</v>
      </c>
      <c r="E44" s="142">
        <f>IF(ПРАЙС!$AF$2&lt;&gt;0,'4,1'!E44*(1+ПРАЙС!$AF$2),'4,1'!E44)</f>
        <v>133.9</v>
      </c>
    </row>
    <row r="45" spans="1:5" x14ac:dyDescent="0.4">
      <c r="A45" s="276" t="str">
        <f>IF('4,1'!A45=0,"",'4,1'!A45)</f>
        <v/>
      </c>
      <c r="B45" s="140" t="str">
        <f>IF('4,1'!B45=0,"",'4,1'!B45)</f>
        <v>Ножи</v>
      </c>
      <c r="C45" s="558" t="str">
        <f>IF('4,1'!C45=0,"",'4,1'!C45)</f>
        <v/>
      </c>
      <c r="D45" s="140" t="str">
        <f>IF('4,1'!D45=0,"",'4,1'!D45)</f>
        <v/>
      </c>
      <c r="E45" s="140" t="str">
        <f>IF('4,1'!E45=0,"",'4,1'!E45)</f>
        <v/>
      </c>
    </row>
    <row r="46" spans="1:5" x14ac:dyDescent="0.45">
      <c r="A46" s="526" t="str">
        <f>'4,1'!A46</f>
        <v>HK1076-01-P2</v>
      </c>
      <c r="B46" s="141" t="str">
        <f>'4,1'!B46</f>
        <v>HK1076-01-P2 Нож, трапециевидное лезвие, 4 доп. лезвия, SK2, TPR рукоятка, Hanskonner</v>
      </c>
      <c r="C46" s="142">
        <f>IF(ПРАЙС!$AF$2&lt;&gt;0,'4,1'!C46*(1+ПРАЙС!$AF$2),'4,1'!C46)</f>
        <v>265.89999999999998</v>
      </c>
      <c r="D46" s="142">
        <f>IF(ПРАЙС!$AF$2&lt;&gt;0,'4,1'!D46*(1+ПРАЙС!$AF$2),'4,1'!D46)</f>
        <v>249.5</v>
      </c>
      <c r="E46" s="142">
        <f>IF(ПРАЙС!$AF$2&lt;&gt;0,'4,1'!E46*(1+ПРАЙС!$AF$2),'4,1'!E46)</f>
        <v>229.1</v>
      </c>
    </row>
    <row r="47" spans="1:5" x14ac:dyDescent="0.45">
      <c r="A47" s="526" t="str">
        <f>'4,1'!A47</f>
        <v>HK1076-08-01</v>
      </c>
      <c r="B47" s="141" t="str">
        <f>'4,1'!B47</f>
        <v>HK1076-08-01 Нож 18мм, обрезиненный корпус, доп. фиксирующий винт, лезвие SK2 0.7мм, Hanskonner</v>
      </c>
      <c r="C47" s="142">
        <f>IF(ПРАЙС!$AF$2&lt;&gt;0,'4,1'!C47*(1+ПРАЙС!$AF$2),'4,1'!C47)</f>
        <v>236.8</v>
      </c>
      <c r="D47" s="142">
        <f>IF(ПРАЙС!$AF$2&lt;&gt;0,'4,1'!D47*(1+ПРАЙС!$AF$2),'4,1'!D47)</f>
        <v>222.2</v>
      </c>
      <c r="E47" s="142">
        <f>IF(ПРАЙС!$AF$2&lt;&gt;0,'4,1'!E47*(1+ПРАЙС!$AF$2),'4,1'!E47)</f>
        <v>204</v>
      </c>
    </row>
    <row r="48" spans="1:5" x14ac:dyDescent="0.45">
      <c r="A48" s="526" t="str">
        <f>'4,1'!A48</f>
        <v>HK1076-10-1</v>
      </c>
      <c r="B48" s="141" t="str">
        <f>'4,1'!B48</f>
        <v>HK1076-10-1 Нож складной 200мм, клинок 90мм, шило, рукоять G10, подшипник, pat.,Hanskonner</v>
      </c>
      <c r="C48" s="142">
        <f>IF(ПРАЙС!$AF$2&lt;&gt;0,'4,1'!C48*(1+ПРАЙС!$AF$2),'4,1'!C48)</f>
        <v>1137.9000000000001</v>
      </c>
      <c r="D48" s="142">
        <f>IF(ПРАЙС!$AF$2&lt;&gt;0,'4,1'!D48*(1+ПРАЙС!$AF$2),'4,1'!D48)</f>
        <v>1067.8</v>
      </c>
      <c r="E48" s="142">
        <f>IF(ПРАЙС!$AF$2&lt;&gt;0,'4,1'!E48*(1+ПРАЙС!$AF$2),'4,1'!E48)</f>
        <v>980.3</v>
      </c>
    </row>
    <row r="49" spans="1:5" x14ac:dyDescent="0.45">
      <c r="A49" s="526" t="str">
        <f>'4,1'!A49</f>
        <v>HK1076-S1-18</v>
      </c>
      <c r="B49" s="141" t="str">
        <f>'4,1'!B49</f>
        <v>HK1076-S1-18 Лезвия 18мм,10шт,оксид.,SK2 сталь,толщ.0.5мм,15 сегм.,ULTRA лаз.заточка,Hanskonner</v>
      </c>
      <c r="C49" s="142">
        <f>IF(ПРАЙС!$AF$2&lt;&gt;0,'4,1'!C49*(1+ПРАЙС!$AF$2),'4,1'!C49)</f>
        <v>148.9</v>
      </c>
      <c r="D49" s="142">
        <f>IF(ПРАЙС!$AF$2&lt;&gt;0,'4,1'!D49*(1+ПРАЙС!$AF$2),'4,1'!D49)</f>
        <v>139.69999999999999</v>
      </c>
      <c r="E49" s="142">
        <f>IF(ПРАЙС!$AF$2&lt;&gt;0,'4,1'!E49*(1+ПРАЙС!$AF$2),'4,1'!E49)</f>
        <v>128.30000000000001</v>
      </c>
    </row>
    <row r="50" spans="1:5" x14ac:dyDescent="0.45">
      <c r="A50" s="526" t="str">
        <f>'4,1'!A50</f>
        <v>HK1076-S2-18</v>
      </c>
      <c r="B50" s="141" t="str">
        <f>'4,1'!B50</f>
        <v>HK1076-S2-18 Лезвия 18мм,10шт,оксид.SK2 сталь,0.7мм толщ.,15 сегм.,ULTRA лаз.заточка,Hanskonner</v>
      </c>
      <c r="C50" s="142">
        <f>IF(ПРАЙС!$AF$2&lt;&gt;0,'4,1'!C50*(1+ПРАЙС!$AF$2),'4,1'!C50)</f>
        <v>184.8</v>
      </c>
      <c r="D50" s="142">
        <f>IF(ПРАЙС!$AF$2&lt;&gt;0,'4,1'!D50*(1+ПРАЙС!$AF$2),'4,1'!D50)</f>
        <v>173.4</v>
      </c>
      <c r="E50" s="142">
        <f>IF(ПРАЙС!$AF$2&lt;&gt;0,'4,1'!E50*(1+ПРАЙС!$AF$2),'4,1'!E50)</f>
        <v>159.19999999999999</v>
      </c>
    </row>
    <row r="51" spans="1:5" x14ac:dyDescent="0.45">
      <c r="A51" s="526" t="str">
        <f>'4,1'!A51</f>
        <v>1076-02-P1</v>
      </c>
      <c r="B51" s="141" t="str">
        <f>'4,1'!B51</f>
        <v>1076-02-P1 Нож для линолеума. ТРАПЕЦЕВИД. ЛЕЗВИЕ, МЕТАЛЛИЧ.КОРПУС, ФИКСАТОР, Sturm!</v>
      </c>
      <c r="C51" s="142">
        <f>IF(ПРАЙС!$AF$2&lt;&gt;0,'4,1'!C51*(1+ПРАЙС!$AF$2),'4,1'!C51)</f>
        <v>134.1</v>
      </c>
      <c r="D51" s="142">
        <f>IF(ПРАЙС!$AF$2&lt;&gt;0,'4,1'!D51*(1+ПРАЙС!$AF$2),'4,1'!D51)</f>
        <v>125.9</v>
      </c>
      <c r="E51" s="142">
        <f>IF(ПРАЙС!$AF$2&lt;&gt;0,'4,1'!E51*(1+ПРАЙС!$AF$2),'4,1'!E51)</f>
        <v>115.6</v>
      </c>
    </row>
    <row r="52" spans="1:5" x14ac:dyDescent="0.45">
      <c r="A52" s="526" t="str">
        <f>'4,1'!A52</f>
        <v>1076-04-P1</v>
      </c>
      <c r="B52" s="141" t="str">
        <f>'4,1'!B52</f>
        <v>1076-04-P1 Нож с ВЫДВИЖНЫМ ЛЕЗВИЕМ для линолеума, напольных покрытий, длина 150мм, Sturm!</v>
      </c>
      <c r="C52" s="142">
        <f>IF(ПРАЙС!$AF$2&lt;&gt;0,'4,1'!C52*(1+ПРАЙС!$AF$2),'4,1'!C52)</f>
        <v>63</v>
      </c>
      <c r="D52" s="142">
        <f>IF(ПРАЙС!$AF$2&lt;&gt;0,'4,1'!D52*(1+ПРАЙС!$AF$2),'4,1'!D52)</f>
        <v>59.1</v>
      </c>
      <c r="E52" s="142">
        <f>IF(ПРАЙС!$AF$2&lt;&gt;0,'4,1'!E52*(1+ПРАЙС!$AF$2),'4,1'!E52)</f>
        <v>54.2</v>
      </c>
    </row>
    <row r="53" spans="1:5" x14ac:dyDescent="0.45">
      <c r="A53" s="526" t="str">
        <f>'4,1'!A53</f>
        <v>1076-06-10</v>
      </c>
      <c r="B53" s="141" t="str">
        <f>'4,1'!B53</f>
        <v>1076-06-10 Нож металлич. МАЛЫЙ с АВТОФИКСАЦИЕЙ. Нержавеющий корпус и полотно, 9мм. Sturm!</v>
      </c>
      <c r="C53" s="142">
        <f>IF(ПРАЙС!$AF$2&lt;&gt;0,'4,1'!C53*(1+ПРАЙС!$AF$2),'4,1'!C53)</f>
        <v>34.9</v>
      </c>
      <c r="D53" s="142">
        <f>IF(ПРАЙС!$AF$2&lt;&gt;0,'4,1'!D53*(1+ПРАЙС!$AF$2),'4,1'!D53)</f>
        <v>32.799999999999997</v>
      </c>
      <c r="E53" s="142">
        <f>IF(ПРАЙС!$AF$2&lt;&gt;0,'4,1'!E53*(1+ПРАЙС!$AF$2),'4,1'!E53)</f>
        <v>30.1</v>
      </c>
    </row>
    <row r="54" spans="1:5" x14ac:dyDescent="0.45">
      <c r="A54" s="526" t="str">
        <f>'4,1'!A54</f>
        <v>1076-08-04</v>
      </c>
      <c r="B54" s="141" t="str">
        <f>'4,1'!B54</f>
        <v>1076-08-04 Нож с сегментир. лезвием,18мм. МЕТАЛЛИЧ. НАПР. ЛЕЗВИЯ, АВТОМАТИЧ.СМЕНА ЛЕЗВИЯ,Sturm!</v>
      </c>
      <c r="C54" s="142">
        <f>IF(ПРАЙС!$AF$2&lt;&gt;0,'4,1'!C54*(1+ПРАЙС!$AF$2),'4,1'!C54)</f>
        <v>147.80000000000001</v>
      </c>
      <c r="D54" s="142">
        <f>IF(ПРАЙС!$AF$2&lt;&gt;0,'4,1'!D54*(1+ПРАЙС!$AF$2),'4,1'!D54)</f>
        <v>138.69999999999999</v>
      </c>
      <c r="E54" s="142">
        <f>IF(ПРАЙС!$AF$2&lt;&gt;0,'4,1'!E54*(1+ПРАЙС!$AF$2),'4,1'!E54)</f>
        <v>127.4</v>
      </c>
    </row>
    <row r="55" spans="1:5" x14ac:dyDescent="0.45">
      <c r="A55" s="526" t="str">
        <f>'4,1'!A55</f>
        <v>1076-08-05</v>
      </c>
      <c r="B55" s="141" t="str">
        <f>'4,1'!B55</f>
        <v>1076-08-05 Нож 18мм, металлические направл.,автоматич.смена лезвий,3 ЛЕЗВИЯ,ДОП.ФИКСАТОР,Sturm!</v>
      </c>
      <c r="C55" s="142">
        <f>IF(ПРАЙС!$AF$2&lt;&gt;0,'4,1'!C55*(1+ПРАЙС!$AF$2),'4,1'!C55)</f>
        <v>155</v>
      </c>
      <c r="D55" s="142">
        <f>IF(ПРАЙС!$AF$2&lt;&gt;0,'4,1'!D55*(1+ПРАЙС!$AF$2),'4,1'!D55)</f>
        <v>145.5</v>
      </c>
      <c r="E55" s="142">
        <f>IF(ПРАЙС!$AF$2&lt;&gt;0,'4,1'!E55*(1+ПРАЙС!$AF$2),'4,1'!E55)</f>
        <v>133.6</v>
      </c>
    </row>
    <row r="56" spans="1:5" x14ac:dyDescent="0.45">
      <c r="A56" s="526" t="str">
        <f>'4,1'!A56</f>
        <v>1076-08-06</v>
      </c>
      <c r="B56" s="141" t="str">
        <f>'4,1'!B56</f>
        <v>1076-08-06 Нож18мм,металл.направляющие,автоматическая смена лезвий,5 лезвий,доп.фиксатор,Sturm!</v>
      </c>
      <c r="C56" s="142">
        <f>IF(ПРАЙС!$AF$2&lt;&gt;0,'4,1'!C56*(1+ПРАЙС!$AF$2),'4,1'!C56)</f>
        <v>218</v>
      </c>
      <c r="D56" s="142">
        <f>IF(ПРАЙС!$AF$2&lt;&gt;0,'4,1'!D56*(1+ПРАЙС!$AF$2),'4,1'!D56)</f>
        <v>204.6</v>
      </c>
      <c r="E56" s="142">
        <f>IF(ПРАЙС!$AF$2&lt;&gt;0,'4,1'!E56*(1+ПРАЙС!$AF$2),'4,1'!E56)</f>
        <v>187.8</v>
      </c>
    </row>
    <row r="57" spans="1:5" x14ac:dyDescent="0.45">
      <c r="A57" s="526" t="str">
        <f>'4,1'!A57</f>
        <v>1076-09-01</v>
      </c>
      <c r="B57" s="141" t="str">
        <f>'4,1'!B57</f>
        <v>1076-09-01 Нож, 18 мм, выдвижное лезвие, механический фиксатор Sturm!</v>
      </c>
      <c r="C57" s="142">
        <f>IF(ПРАЙС!$AF$2&lt;&gt;0,'4,1'!C57*(1+ПРАЙС!$AF$2),'4,1'!C57)</f>
        <v>25.7</v>
      </c>
      <c r="D57" s="142">
        <f>IF(ПРАЙС!$AF$2&lt;&gt;0,'4,1'!D57*(1+ПРАЙС!$AF$2),'4,1'!D57)</f>
        <v>24.1</v>
      </c>
      <c r="E57" s="142">
        <f>IF(ПРАЙС!$AF$2&lt;&gt;0,'4,1'!E57*(1+ПРАЙС!$AF$2),'4,1'!E57)</f>
        <v>22.1</v>
      </c>
    </row>
    <row r="58" spans="1:5" x14ac:dyDescent="0.45">
      <c r="A58" s="526" t="str">
        <f>'4,1'!A58</f>
        <v>1076-09-02</v>
      </c>
      <c r="B58" s="141" t="str">
        <f>'4,1'!B58</f>
        <v>1076-09-02 Нож, 18 мм, выдвижное лезвие, механич. фиксатор, металл. направляющая Sturm!</v>
      </c>
      <c r="C58" s="142">
        <f>IF(ПРАЙС!$AF$2&lt;&gt;0,'4,1'!C58*(1+ПРАЙС!$AF$2),'4,1'!C58)</f>
        <v>48.6</v>
      </c>
      <c r="D58" s="142">
        <f>IF(ПРАЙС!$AF$2&lt;&gt;0,'4,1'!D58*(1+ПРАЙС!$AF$2),'4,1'!D58)</f>
        <v>45.6</v>
      </c>
      <c r="E58" s="142">
        <f>IF(ПРАЙС!$AF$2&lt;&gt;0,'4,1'!E58*(1+ПРАЙС!$AF$2),'4,1'!E58)</f>
        <v>41.9</v>
      </c>
    </row>
    <row r="59" spans="1:5" x14ac:dyDescent="0.45">
      <c r="A59" s="526" t="str">
        <f>'4,1'!A59</f>
        <v>1076-10-J1</v>
      </c>
      <c r="B59" s="141" t="str">
        <f>'4,1'!B59</f>
        <v>1076-10-J1 Нож складной с деревянной ручкой, лезвие l=7,5см, толщина 2,5мм, Sturm!</v>
      </c>
      <c r="C59" s="142">
        <f>IF(ПРАЙС!$AF$2&lt;&gt;0,'4,1'!C59*(1+ПРАЙС!$AF$2),'4,1'!C59)</f>
        <v>373</v>
      </c>
      <c r="D59" s="142">
        <f>IF(ПРАЙС!$AF$2&lt;&gt;0,'4,1'!D59*(1+ПРАЙС!$AF$2),'4,1'!D59)</f>
        <v>350.1</v>
      </c>
      <c r="E59" s="142">
        <f>IF(ПРАЙС!$AF$2&lt;&gt;0,'4,1'!E59*(1+ПРАЙС!$AF$2),'4,1'!E59)</f>
        <v>321.39999999999998</v>
      </c>
    </row>
    <row r="60" spans="1:5" x14ac:dyDescent="0.45">
      <c r="A60" s="526" t="str">
        <f>'4,1'!A60</f>
        <v>1076-S1-09</v>
      </c>
      <c r="B60" s="141" t="str">
        <f>'4,1'!B60</f>
        <v>1076-S1-09 Лезвия для ножей, 9мм, сегментированные, 10 шт., Sturm!</v>
      </c>
      <c r="C60" s="142">
        <f>IF(ПРАЙС!$AF$2&lt;&gt;0,'4,1'!C60*(1+ПРАЙС!$AF$2),'4,1'!C60)</f>
        <v>24</v>
      </c>
      <c r="D60" s="142">
        <f>IF(ПРАЙС!$AF$2&lt;&gt;0,'4,1'!D60*(1+ПРАЙС!$AF$2),'4,1'!D60)</f>
        <v>22.5</v>
      </c>
      <c r="E60" s="142">
        <f>IF(ПРАЙС!$AF$2&lt;&gt;0,'4,1'!E60*(1+ПРАЙС!$AF$2),'4,1'!E60)</f>
        <v>20.6</v>
      </c>
    </row>
    <row r="61" spans="1:5" x14ac:dyDescent="0.45">
      <c r="A61" s="526" t="str">
        <f>'4,1'!A61</f>
        <v>1076-S1-KE</v>
      </c>
      <c r="B61" s="141" t="str">
        <f>'4,1'!B61</f>
        <v>1076-S1-KE Набор лезвий для ножей, трапецивидные, 10шт, Sturm!</v>
      </c>
      <c r="C61" s="142">
        <f>IF(ПРАЙС!$AF$2&lt;&gt;0,'4,1'!C61*(1+ПРАЙС!$AF$2),'4,1'!C61)</f>
        <v>48.3</v>
      </c>
      <c r="D61" s="142">
        <f>IF(ПРАЙС!$AF$2&lt;&gt;0,'4,1'!D61*(1+ПРАЙС!$AF$2),'4,1'!D61)</f>
        <v>45.3</v>
      </c>
      <c r="E61" s="142">
        <f>IF(ПРАЙС!$AF$2&lt;&gt;0,'4,1'!E61*(1+ПРАЙС!$AF$2),'4,1'!E61)</f>
        <v>41.6</v>
      </c>
    </row>
    <row r="62" spans="1:5" x14ac:dyDescent="0.45">
      <c r="A62" s="526" t="str">
        <f>'4,1'!A62</f>
        <v>1090-01-S9</v>
      </c>
      <c r="B62" s="141" t="str">
        <f>'4,1'!B62</f>
        <v>1090-01-S9 Брусок наждачный 230мм Sturm!</v>
      </c>
      <c r="C62" s="142">
        <f>IF(ПРАЙС!$AF$2&lt;&gt;0,'4,1'!C62*(1+ПРАЙС!$AF$2),'4,1'!C62)</f>
        <v>39.700000000000003</v>
      </c>
      <c r="D62" s="142">
        <f>IF(ПРАЙС!$AF$2&lt;&gt;0,'4,1'!D62*(1+ПРАЙС!$AF$2),'4,1'!D62)</f>
        <v>37.299999999999997</v>
      </c>
      <c r="E62" s="142">
        <f>IF(ПРАЙС!$AF$2&lt;&gt;0,'4,1'!E62*(1+ПРАЙС!$AF$2),'4,1'!E62)</f>
        <v>34.200000000000003</v>
      </c>
    </row>
    <row r="63" spans="1:5" x14ac:dyDescent="0.4">
      <c r="A63" s="276" t="str">
        <f>IF('4,1'!A63=0,"",'4,1'!A63)</f>
        <v/>
      </c>
      <c r="B63" s="140" t="str">
        <f>IF('4,1'!B63=0,"",'4,1'!B63)</f>
        <v>Сетка абразивная</v>
      </c>
      <c r="C63" s="558" t="str">
        <f>IF('4,1'!C63=0,"",'4,1'!C63)</f>
        <v/>
      </c>
      <c r="D63" s="140" t="str">
        <f>IF('4,1'!D63=0,"",'4,1'!D63)</f>
        <v/>
      </c>
      <c r="E63" s="140" t="str">
        <f>IF('4,1'!E63=0,"",'4,1'!E63)</f>
        <v/>
      </c>
    </row>
    <row r="64" spans="1:5" x14ac:dyDescent="0.45">
      <c r="A64" s="526" t="str">
        <f>'4,1'!A64</f>
        <v>9011-02-A220</v>
      </c>
      <c r="B64" s="141" t="str">
        <f>'4,1'!B64</f>
        <v>9011-02-A220 Сетка абразивная 115x280 мм (10 шт в упаковке) №220, ВОДОСТОЙКАЯ, Sturm!</v>
      </c>
      <c r="C64" s="142">
        <f>IF(ПРАЙС!$AF$2&lt;&gt;0,'4,1'!C64*(1+ПРАЙС!$AF$2),'4,1'!C64)</f>
        <v>124.6</v>
      </c>
      <c r="D64" s="142">
        <f>IF(ПРАЙС!$AF$2&lt;&gt;0,'4,1'!D64*(1+ПРАЙС!$AF$2),'4,1'!D64)</f>
        <v>116.9</v>
      </c>
      <c r="E64" s="142">
        <f>IF(ПРАЙС!$AF$2&lt;&gt;0,'4,1'!E64*(1+ПРАЙС!$AF$2),'4,1'!E64)</f>
        <v>107.3</v>
      </c>
    </row>
    <row r="65" spans="1:6" s="89" customFormat="1" x14ac:dyDescent="0.45">
      <c r="A65" s="526" t="str">
        <f>'4,1'!A65</f>
        <v>9011-02-A80</v>
      </c>
      <c r="B65" s="141" t="str">
        <f>'4,1'!B65</f>
        <v>9011-02-A80 Сетка абразивная 115x280 мм (10 шт в упаковке) №80 , ВОДОСТОЙКАЯ, Sturm!</v>
      </c>
      <c r="C65" s="142">
        <f>IF(ПРАЙС!$AF$2&lt;&gt;0,'4,1'!C65*(1+ПРАЙС!$AF$2),'4,1'!C65)</f>
        <v>124.6</v>
      </c>
      <c r="D65" s="142">
        <f>IF(ПРАЙС!$AF$2&lt;&gt;0,'4,1'!D65*(1+ПРАЙС!$AF$2),'4,1'!D65)</f>
        <v>116.9</v>
      </c>
      <c r="E65" s="142">
        <f>IF(ПРАЙС!$AF$2&lt;&gt;0,'4,1'!E65*(1+ПРАЙС!$AF$2),'4,1'!E65)</f>
        <v>107.3</v>
      </c>
      <c r="F65" s="83"/>
    </row>
    <row r="66" spans="1:6" x14ac:dyDescent="0.45">
      <c r="A66" s="526" t="str">
        <f>'4,1'!A66</f>
        <v>9011-02-SB120</v>
      </c>
      <c r="B66" s="141" t="str">
        <f>'4,1'!B66</f>
        <v>9011-02-SB120 Сеткодержатель со специальными держателями на винтах 120х230мм, Sturm!</v>
      </c>
      <c r="C66" s="142">
        <f>IF(ПРАЙС!$AF$2&lt;&gt;0,'4,1'!C66*(1+ПРАЙС!$AF$2),'4,1'!C66)</f>
        <v>181</v>
      </c>
      <c r="D66" s="142">
        <f>IF(ПРАЙС!$AF$2&lt;&gt;0,'4,1'!D66*(1+ПРАЙС!$AF$2),'4,1'!D66)</f>
        <v>169.9</v>
      </c>
      <c r="E66" s="142">
        <f>IF(ПРАЙС!$AF$2&lt;&gt;0,'4,1'!E66*(1+ПРАЙС!$AF$2),'4,1'!E66)</f>
        <v>156</v>
      </c>
    </row>
    <row r="67" spans="1:6" x14ac:dyDescent="0.4">
      <c r="A67" s="276" t="str">
        <f>IF('4,1'!A67=0,"",'4,1'!A67)</f>
        <v/>
      </c>
      <c r="B67" s="140" t="str">
        <f>IF('4,1'!B67=0,"",'4,1'!B67)</f>
        <v>Шпатели</v>
      </c>
      <c r="C67" s="558" t="str">
        <f>IF('4,1'!C67=0,"",'4,1'!C67)</f>
        <v/>
      </c>
      <c r="D67" s="140" t="str">
        <f>IF('4,1'!D67=0,"",'4,1'!D67)</f>
        <v/>
      </c>
      <c r="E67" s="140" t="str">
        <f>IF('4,1'!E67=0,"",'4,1'!E67)</f>
        <v/>
      </c>
    </row>
    <row r="68" spans="1:6" x14ac:dyDescent="0.45">
      <c r="A68" s="526" t="str">
        <f>'4,1'!A68</f>
        <v>8051-04-150</v>
      </c>
      <c r="B68" s="141" t="str">
        <f>'4,1'!B68</f>
        <v>8051-04-150 Шпательная лопатка из нержавеющей стали 150мм, 2-х компонентная рукоятка, Sturm!</v>
      </c>
      <c r="C68" s="142">
        <f>IF(ПРАЙС!$AF$2&lt;&gt;0,'4,1'!C68*(1+ПРАЙС!$AF$2),'4,1'!C68)</f>
        <v>110.5</v>
      </c>
      <c r="D68" s="142">
        <f>IF(ПРАЙС!$AF$2&lt;&gt;0,'4,1'!D68*(1+ПРАЙС!$AF$2),'4,1'!D68)</f>
        <v>103.7</v>
      </c>
      <c r="E68" s="142">
        <f>IF(ПРАЙС!$AF$2&lt;&gt;0,'4,1'!E68*(1+ПРАЙС!$AF$2),'4,1'!E68)</f>
        <v>95.2</v>
      </c>
    </row>
    <row r="69" spans="1:6" x14ac:dyDescent="0.45">
      <c r="A69" s="526" t="str">
        <f>'4,1'!A69</f>
        <v>8051-04-50</v>
      </c>
      <c r="B69" s="141" t="str">
        <f>'4,1'!B69</f>
        <v>8051-04-50 Шпательная лопатка из нержавеющей стали 50мм, 2-х компонентная рукоятка, Sturm!</v>
      </c>
      <c r="C69" s="142">
        <f>IF(ПРАЙС!$AF$2&lt;&gt;0,'4,1'!C69*(1+ПРАЙС!$AF$2),'4,1'!C69)</f>
        <v>73.599999999999994</v>
      </c>
      <c r="D69" s="142">
        <f>IF(ПРАЙС!$AF$2&lt;&gt;0,'4,1'!D69*(1+ПРАЙС!$AF$2),'4,1'!D69)</f>
        <v>69.099999999999994</v>
      </c>
      <c r="E69" s="142">
        <f>IF(ПРАЙС!$AF$2&lt;&gt;0,'4,1'!E69*(1+ПРАЙС!$AF$2),'4,1'!E69)</f>
        <v>63.4</v>
      </c>
    </row>
    <row r="70" spans="1:6" x14ac:dyDescent="0.45">
      <c r="A70" s="526" t="str">
        <f>'4,1'!A70</f>
        <v>8051-25-250FC</v>
      </c>
      <c r="B70" s="141" t="str">
        <f>'4,1'!B70</f>
        <v>8051-25-250FC Шпатель, 250мм, нержавеющая сталь, пластиковая рукоятка, СОЮЗ</v>
      </c>
      <c r="C70" s="142">
        <f>IF(ПРАЙС!$AF$2&lt;&gt;0,'4,1'!C70*(1+ПРАЙС!$AF$2),'4,1'!C70)</f>
        <v>42.6</v>
      </c>
      <c r="D70" s="142">
        <f>IF(ПРАЙС!$AF$2&lt;&gt;0,'4,1'!D70*(1+ПРАЙС!$AF$2),'4,1'!D70)</f>
        <v>39.9</v>
      </c>
      <c r="E70" s="142">
        <f>IF(ПРАЙС!$AF$2&lt;&gt;0,'4,1'!E70*(1+ПРАЙС!$AF$2),'4,1'!E70)</f>
        <v>36.700000000000003</v>
      </c>
    </row>
    <row r="71" spans="1:6" x14ac:dyDescent="0.45">
      <c r="A71" s="526" t="str">
        <f>'4,1'!A71</f>
        <v>8051-25-450FC</v>
      </c>
      <c r="B71" s="141" t="str">
        <f>'4,1'!B71</f>
        <v>8051-25-450FC Шпатель, 450мм, нержавеющая сталь, пластиковая рукоятка, СОЮЗ</v>
      </c>
      <c r="C71" s="142">
        <f>IF(ПРАЙС!$AF$2&lt;&gt;0,'4,1'!C71*(1+ПРАЙС!$AF$2),'4,1'!C71)</f>
        <v>77.5</v>
      </c>
      <c r="D71" s="142">
        <f>IF(ПРАЙС!$AF$2&lt;&gt;0,'4,1'!D71*(1+ПРАЙС!$AF$2),'4,1'!D71)</f>
        <v>72.7</v>
      </c>
      <c r="E71" s="142">
        <f>IF(ПРАЙС!$AF$2&lt;&gt;0,'4,1'!E71*(1+ПРАЙС!$AF$2),'4,1'!E71)</f>
        <v>66.8</v>
      </c>
    </row>
    <row r="72" spans="1:6" x14ac:dyDescent="0.45">
      <c r="A72" s="526" t="str">
        <f>'4,1'!A72</f>
        <v>8051-25-600FC</v>
      </c>
      <c r="B72" s="141" t="str">
        <f>'4,1'!B72</f>
        <v>8051-25-600FC Шпатель, 600мм, нержавеющая сталь, пластиковая рукоятка, СОЮЗ</v>
      </c>
      <c r="C72" s="142">
        <f>IF(ПРАЙС!$AF$2&lt;&gt;0,'4,1'!C72*(1+ПРАЙС!$AF$2),'4,1'!C72)</f>
        <v>100.8</v>
      </c>
      <c r="D72" s="142">
        <f>IF(ПРАЙС!$AF$2&lt;&gt;0,'4,1'!D72*(1+ПРАЙС!$AF$2),'4,1'!D72)</f>
        <v>94.6</v>
      </c>
      <c r="E72" s="142">
        <f>IF(ПРАЙС!$AF$2&lt;&gt;0,'4,1'!E72*(1+ПРАЙС!$AF$2),'4,1'!E72)</f>
        <v>86.8</v>
      </c>
    </row>
    <row r="73" spans="1:6" x14ac:dyDescent="0.45">
      <c r="A73" s="526" t="str">
        <f>'4,1'!A73</f>
        <v>8051-35-250FC</v>
      </c>
      <c r="B73" s="141" t="str">
        <f>'4,1'!B73</f>
        <v>8051-35-250FC Шпатель, 250мм, пружинная колор сталь 65Г, пластиковая рукоятка, СОЮЗ</v>
      </c>
      <c r="C73" s="142">
        <f>IF(ПРАЙС!$AF$2&lt;&gt;0,'4,1'!C73*(1+ПРАЙС!$AF$2),'4,1'!C73)</f>
        <v>42.3</v>
      </c>
      <c r="D73" s="142">
        <f>IF(ПРАЙС!$AF$2&lt;&gt;0,'4,1'!D73*(1+ПРАЙС!$AF$2),'4,1'!D73)</f>
        <v>39.700000000000003</v>
      </c>
      <c r="E73" s="142">
        <f>IF(ПРАЙС!$AF$2&lt;&gt;0,'4,1'!E73*(1+ПРАЙС!$AF$2),'4,1'!E73)</f>
        <v>36.4</v>
      </c>
    </row>
    <row r="74" spans="1:6" x14ac:dyDescent="0.45">
      <c r="A74" s="526" t="str">
        <f>'4,1'!A74</f>
        <v>8051-35-350FC</v>
      </c>
      <c r="B74" s="141" t="str">
        <f>'4,1'!B74</f>
        <v>8051-35-350FC Шпатель, 350мм, пружинная колор сталь 65Г, пластиковая рукоятка, СОЮЗ</v>
      </c>
      <c r="C74" s="142">
        <f>IF(ПРАЙС!$AF$2&lt;&gt;0,'4,1'!C74*(1+ПРАЙС!$AF$2),'4,1'!C74)</f>
        <v>52</v>
      </c>
      <c r="D74" s="142">
        <f>IF(ПРАЙС!$AF$2&lt;&gt;0,'4,1'!D74*(1+ПРАЙС!$AF$2),'4,1'!D74)</f>
        <v>48.8</v>
      </c>
      <c r="E74" s="142">
        <f>IF(ПРАЙС!$AF$2&lt;&gt;0,'4,1'!E74*(1+ПРАЙС!$AF$2),'4,1'!E74)</f>
        <v>44.8</v>
      </c>
    </row>
    <row r="75" spans="1:6" x14ac:dyDescent="0.45">
      <c r="A75" s="526" t="str">
        <f>'4,1'!A75</f>
        <v>8051-35-600FC</v>
      </c>
      <c r="B75" s="141" t="str">
        <f>'4,1'!B75</f>
        <v>8051-35-600FC Шпатель, 600мм, пружинная колор сталь 65Г, пластиковая рукоятка, СОЮЗ</v>
      </c>
      <c r="C75" s="142">
        <f>IF(ПРАЙС!$AF$2&lt;&gt;0,'4,1'!C75*(1+ПРАЙС!$AF$2),'4,1'!C75)</f>
        <v>78</v>
      </c>
      <c r="D75" s="142">
        <f>IF(ПРАЙС!$AF$2&lt;&gt;0,'4,1'!D75*(1+ПРАЙС!$AF$2),'4,1'!D75)</f>
        <v>73.2</v>
      </c>
      <c r="E75" s="142">
        <f>IF(ПРАЙС!$AF$2&lt;&gt;0,'4,1'!E75*(1+ПРАЙС!$AF$2),'4,1'!E75)</f>
        <v>67.2</v>
      </c>
    </row>
    <row r="76" spans="1:6" x14ac:dyDescent="0.45">
      <c r="A76" s="526" t="str">
        <f>'4,1'!A76</f>
        <v>8051-45-150-10FC</v>
      </c>
      <c r="B76" s="141" t="str">
        <f>'4,1'!B76</f>
        <v>8051-45-150-10FC Шпатель, 150 мм, нержавеющая сталь, зуб 10х10 мм, пластиковая рукоятка, СОЮЗ</v>
      </c>
      <c r="C76" s="142">
        <f>IF(ПРАЙС!$AF$2&lt;&gt;0,'4,1'!C76*(1+ПРАЙС!$AF$2),'4,1'!C76)</f>
        <v>26.2</v>
      </c>
      <c r="D76" s="142">
        <f>IF(ПРАЙС!$AF$2&lt;&gt;0,'4,1'!D76*(1+ПРАЙС!$AF$2),'4,1'!D76)</f>
        <v>24.6</v>
      </c>
      <c r="E76" s="142">
        <f>IF(ПРАЙС!$AF$2&lt;&gt;0,'4,1'!E76*(1+ПРАЙС!$AF$2),'4,1'!E76)</f>
        <v>22.6</v>
      </c>
    </row>
    <row r="77" spans="1:6" x14ac:dyDescent="0.45">
      <c r="A77" s="526" t="str">
        <f>'4,1'!A77</f>
        <v>8051-45-150-6FC</v>
      </c>
      <c r="B77" s="141" t="str">
        <f>'4,1'!B77</f>
        <v>8051-45-150-6FC Шпатель, 150 мм, нержавеющая сталь, зуб 6х6 мм, пластиковая рукоятка, СОЮЗ</v>
      </c>
      <c r="C77" s="142">
        <f>IF(ПРАЙС!$AF$2&lt;&gt;0,'4,1'!C77*(1+ПРАЙС!$AF$2),'4,1'!C77)</f>
        <v>25.7</v>
      </c>
      <c r="D77" s="142">
        <f>IF(ПРАЙС!$AF$2&lt;&gt;0,'4,1'!D77*(1+ПРАЙС!$AF$2),'4,1'!D77)</f>
        <v>24.1</v>
      </c>
      <c r="E77" s="142">
        <f>IF(ПРАЙС!$AF$2&lt;&gt;0,'4,1'!E77*(1+ПРАЙС!$AF$2),'4,1'!E77)</f>
        <v>22.1</v>
      </c>
    </row>
    <row r="78" spans="1:6" x14ac:dyDescent="0.45">
      <c r="A78" s="526" t="str">
        <f>'4,1'!A78</f>
        <v>8051-45-150-8FC</v>
      </c>
      <c r="B78" s="141" t="str">
        <f>'4,1'!B78</f>
        <v>8051-45-150-8FC Шпатель, 150 мм, нержавеющая сталь, зуб 8х8 мм, пластиковая рукоятка, СОЮЗ</v>
      </c>
      <c r="C78" s="142">
        <f>IF(ПРАЙС!$AF$2&lt;&gt;0,'4,1'!C78*(1+ПРАЙС!$AF$2),'4,1'!C78)</f>
        <v>26.2</v>
      </c>
      <c r="D78" s="142">
        <f>IF(ПРАЙС!$AF$2&lt;&gt;0,'4,1'!D78*(1+ПРАЙС!$AF$2),'4,1'!D78)</f>
        <v>24.6</v>
      </c>
      <c r="E78" s="142">
        <f>IF(ПРАЙС!$AF$2&lt;&gt;0,'4,1'!E78*(1+ПРАЙС!$AF$2),'4,1'!E78)</f>
        <v>22.6</v>
      </c>
    </row>
    <row r="79" spans="1:6" x14ac:dyDescent="0.45">
      <c r="A79" s="526" t="str">
        <f>'4,1'!A79</f>
        <v>8051-45-200-10FC</v>
      </c>
      <c r="B79" s="141" t="str">
        <f>'4,1'!B79</f>
        <v>8051-45-200-10FC Шпатель, 200 мм, нержавеющая сталь, зуб 10х10 мм, пластиковая рукоятка, СОЮЗ</v>
      </c>
      <c r="C79" s="142">
        <f>IF(ПРАЙС!$AF$2&lt;&gt;0,'4,1'!C79*(1+ПРАЙС!$AF$2),'4,1'!C79)</f>
        <v>35.4</v>
      </c>
      <c r="D79" s="142">
        <f>IF(ПРАЙС!$AF$2&lt;&gt;0,'4,1'!D79*(1+ПРАЙС!$AF$2),'4,1'!D79)</f>
        <v>33.200000000000003</v>
      </c>
      <c r="E79" s="142">
        <f>IF(ПРАЙС!$AF$2&lt;&gt;0,'4,1'!E79*(1+ПРАЙС!$AF$2),'4,1'!E79)</f>
        <v>30.5</v>
      </c>
    </row>
    <row r="80" spans="1:6" x14ac:dyDescent="0.45">
      <c r="A80" s="526" t="str">
        <f>'4,1'!A80</f>
        <v>8051-45-200-6FC</v>
      </c>
      <c r="B80" s="141" t="str">
        <f>'4,1'!B80</f>
        <v>8051-45-200-6FC Шпатель, 200 мм, нержавеющая сталь, зуб 6х6 мм, пластиковая рукоятка, СОЮЗ</v>
      </c>
      <c r="C80" s="142">
        <f>IF(ПРАЙС!$AF$2&lt;&gt;0,'4,1'!C80*(1+ПРАЙС!$AF$2),'4,1'!C80)</f>
        <v>33.200000000000003</v>
      </c>
      <c r="D80" s="142">
        <f>IF(ПРАЙС!$AF$2&lt;&gt;0,'4,1'!D80*(1+ПРАЙС!$AF$2),'4,1'!D80)</f>
        <v>31.1</v>
      </c>
      <c r="E80" s="142">
        <f>IF(ПРАЙС!$AF$2&lt;&gt;0,'4,1'!E80*(1+ПРАЙС!$AF$2),'4,1'!E80)</f>
        <v>28.6</v>
      </c>
    </row>
    <row r="81" spans="1:11" x14ac:dyDescent="0.45">
      <c r="A81" s="526" t="str">
        <f>'4,1'!A81</f>
        <v>8051-45-200-8FC</v>
      </c>
      <c r="B81" s="141" t="str">
        <f>'4,1'!B81</f>
        <v>8051-45-200-8FC Шпатель, 200 мм, нержавеющая сталь, зуб 8х8 мм, пластиковая рукоятка, СОЮЗ</v>
      </c>
      <c r="C81" s="142">
        <f>IF(ПРАЙС!$AF$2&lt;&gt;0,'4,1'!C81*(1+ПРАЙС!$AF$2),'4,1'!C81)</f>
        <v>35.700000000000003</v>
      </c>
      <c r="D81" s="142">
        <f>IF(ПРАЙС!$AF$2&lt;&gt;0,'4,1'!D81*(1+ПРАЙС!$AF$2),'4,1'!D81)</f>
        <v>33.5</v>
      </c>
      <c r="E81" s="142">
        <f>IF(ПРАЙС!$AF$2&lt;&gt;0,'4,1'!E81*(1+ПРАЙС!$AF$2),'4,1'!E81)</f>
        <v>30.8</v>
      </c>
    </row>
    <row r="82" spans="1:11" x14ac:dyDescent="0.4">
      <c r="A82" s="276" t="str">
        <f>IF('4,1'!A82=0,"",'4,1'!A82)</f>
        <v/>
      </c>
      <c r="B82" s="140" t="str">
        <f>IF('4,1'!B82=0,"",'4,1'!B82)</f>
        <v>Валики</v>
      </c>
      <c r="C82" s="558" t="str">
        <f>IF('4,1'!C82=0,"",'4,1'!C82)</f>
        <v/>
      </c>
      <c r="D82" s="140" t="str">
        <f>IF('4,1'!D82=0,"",'4,1'!D82)</f>
        <v/>
      </c>
      <c r="E82" s="140" t="str">
        <f>IF('4,1'!E82=0,"",'4,1'!E82)</f>
        <v/>
      </c>
    </row>
    <row r="83" spans="1:11" x14ac:dyDescent="0.45">
      <c r="A83" s="526" t="str">
        <f>'4,1'!A83</f>
        <v>9040-6-070</v>
      </c>
      <c r="B83" s="141" t="str">
        <f>'4,1'!B83</f>
        <v>9040-6-070 Ручка для мини-валиков, 70мм, D ручки 6 мм, оцинкованная, Sturm!</v>
      </c>
      <c r="C83" s="142">
        <f>IF(ПРАЙС!$AF$2&lt;&gt;0,'4,1'!C83*(1+ПРАЙС!$AF$2),'4,1'!C83)</f>
        <v>18.7</v>
      </c>
      <c r="D83" s="142">
        <f>IF(ПРАЙС!$AF$2&lt;&gt;0,'4,1'!D83*(1+ПРАЙС!$AF$2),'4,1'!D83)</f>
        <v>17.600000000000001</v>
      </c>
      <c r="E83" s="142">
        <f>IF(ПРАЙС!$AF$2&lt;&gt;0,'4,1'!E83*(1+ПРАЙС!$AF$2),'4,1'!E83)</f>
        <v>16.100000000000001</v>
      </c>
    </row>
    <row r="84" spans="1:11" x14ac:dyDescent="0.45">
      <c r="A84" s="526" t="str">
        <f>'4,1'!A84</f>
        <v>9040-6-100</v>
      </c>
      <c r="B84" s="141" t="str">
        <f>'4,1'!B84</f>
        <v>9040-6-100 Ручка для мини-валиков, 100мм, D ручки 6 мм, оцинкованная, Sturm!</v>
      </c>
      <c r="C84" s="142">
        <f>IF(ПРАЙС!$AF$2&lt;&gt;0,'4,1'!C84*(1+ПРАЙС!$AF$2),'4,1'!C84)</f>
        <v>23.2</v>
      </c>
      <c r="D84" s="142">
        <f>IF(ПРАЙС!$AF$2&lt;&gt;0,'4,1'!D84*(1+ПРАЙС!$AF$2),'4,1'!D84)</f>
        <v>21.8</v>
      </c>
      <c r="E84" s="142">
        <f>IF(ПРАЙС!$AF$2&lt;&gt;0,'4,1'!E84*(1+ПРАЙС!$AF$2),'4,1'!E84)</f>
        <v>20</v>
      </c>
      <c r="G84"/>
      <c r="H84" s="83"/>
      <c r="I84" s="83"/>
      <c r="J84" s="83"/>
      <c r="K84" s="83"/>
    </row>
    <row r="85" spans="1:11" x14ac:dyDescent="0.45">
      <c r="A85" s="526" t="str">
        <f>'4,1'!A85</f>
        <v>9040-6-150</v>
      </c>
      <c r="B85" s="141" t="str">
        <f>'4,1'!B85</f>
        <v>9040-6-150 Ручка для мини-валиков, 150мм, D ручки 6 мм, оцинкованная, Sturm!</v>
      </c>
      <c r="C85" s="142">
        <f>IF(ПРАЙС!$AF$2&lt;&gt;0,'4,1'!C85*(1+ПРАЙС!$AF$2),'4,1'!C85)</f>
        <v>24.7</v>
      </c>
      <c r="D85" s="142">
        <f>IF(ПРАЙС!$AF$2&lt;&gt;0,'4,1'!D85*(1+ПРАЙС!$AF$2),'4,1'!D85)</f>
        <v>23.2</v>
      </c>
      <c r="E85" s="142">
        <f>IF(ПРАЙС!$AF$2&lt;&gt;0,'4,1'!E85*(1+ПРАЙС!$AF$2),'4,1'!E85)</f>
        <v>21.3</v>
      </c>
      <c r="G85"/>
      <c r="H85" s="83"/>
      <c r="I85" s="83"/>
      <c r="J85" s="83"/>
      <c r="K85" s="83"/>
    </row>
    <row r="86" spans="1:11" x14ac:dyDescent="0.45">
      <c r="A86" s="526" t="str">
        <f>'4,1'!A86</f>
        <v>9040-8-180</v>
      </c>
      <c r="B86" s="141" t="str">
        <f>'4,1'!B86</f>
        <v>9040-8-180 Ручка для валиков, 180мм, D ручки 8 мм, оцинкованная, Sturm!</v>
      </c>
      <c r="C86" s="142">
        <f>IF(ПРАЙС!$AF$2&lt;&gt;0,'4,1'!C86*(1+ПРАЙС!$AF$2),'4,1'!C86)</f>
        <v>40.1</v>
      </c>
      <c r="D86" s="142">
        <f>IF(ПРАЙС!$AF$2&lt;&gt;0,'4,1'!D86*(1+ПРАЙС!$AF$2),'4,1'!D86)</f>
        <v>37.6</v>
      </c>
      <c r="E86" s="142">
        <f>IF(ПРАЙС!$AF$2&lt;&gt;0,'4,1'!E86*(1+ПРАЙС!$AF$2),'4,1'!E86)</f>
        <v>34.5</v>
      </c>
      <c r="G86"/>
      <c r="H86" s="83"/>
      <c r="I86" s="83"/>
      <c r="J86" s="83"/>
      <c r="K86" s="83"/>
    </row>
    <row r="87" spans="1:11" x14ac:dyDescent="0.45">
      <c r="A87" s="526" t="str">
        <f>'4,1'!A87</f>
        <v>9040-8-250</v>
      </c>
      <c r="B87" s="141" t="str">
        <f>'4,1'!B87</f>
        <v>9040-8-250 Ручка для валиков, 250мм, D ручки 8 мм, оцинкованная, Sturm!</v>
      </c>
      <c r="C87" s="142">
        <f>IF(ПРАЙС!$AF$2&lt;&gt;0,'4,1'!C87*(1+ПРАЙС!$AF$2),'4,1'!C87)</f>
        <v>46.1</v>
      </c>
      <c r="D87" s="142">
        <f>IF(ПРАЙС!$AF$2&lt;&gt;0,'4,1'!D87*(1+ПРАЙС!$AF$2),'4,1'!D87)</f>
        <v>43.2</v>
      </c>
      <c r="E87" s="142">
        <f>IF(ПРАЙС!$AF$2&lt;&gt;0,'4,1'!E87*(1+ПРАЙС!$AF$2),'4,1'!E87)</f>
        <v>39.700000000000003</v>
      </c>
      <c r="G87"/>
      <c r="H87" s="83"/>
      <c r="I87" s="83"/>
      <c r="J87" s="83"/>
      <c r="K87" s="83"/>
    </row>
    <row r="88" spans="1:11" x14ac:dyDescent="0.45">
      <c r="A88" s="526" t="str">
        <f>'4,1'!A88</f>
        <v>9040-TH-15</v>
      </c>
      <c r="B88" s="141" t="str">
        <f>'4,1'!B88</f>
        <v>9040-TH-15 Ручка телескопическая металлическая, 0,75-1,5 м, Sturm!</v>
      </c>
      <c r="C88" s="142">
        <f>IF(ПРАЙС!$AF$2&lt;&gt;0,'4,1'!C88*(1+ПРАЙС!$AF$2),'4,1'!C88)</f>
        <v>158.80000000000001</v>
      </c>
      <c r="D88" s="142">
        <f>IF(ПРАЙС!$AF$2&lt;&gt;0,'4,1'!D88*(1+ПРАЙС!$AF$2),'4,1'!D88)</f>
        <v>149</v>
      </c>
      <c r="E88" s="142">
        <f>IF(ПРАЙС!$AF$2&lt;&gt;0,'4,1'!E88*(1+ПРАЙС!$AF$2),'4,1'!E88)</f>
        <v>136.80000000000001</v>
      </c>
      <c r="G88"/>
      <c r="H88" s="83"/>
      <c r="I88" s="83"/>
      <c r="J88" s="83"/>
      <c r="K88" s="83"/>
    </row>
    <row r="89" spans="1:11" x14ac:dyDescent="0.45">
      <c r="A89" s="526" t="str">
        <f>'4,1'!A89</f>
        <v>9040-TH-20</v>
      </c>
      <c r="B89" s="141" t="str">
        <f>'4,1'!B89</f>
        <v>9040-TH-20 Ручка телескопическая металлическая, 1,0-2 м, Sturm!</v>
      </c>
      <c r="C89" s="142">
        <f>IF(ПРАЙС!$AF$2&lt;&gt;0,'4,1'!C89*(1+ПРАЙС!$AF$2),'4,1'!C89)</f>
        <v>184.5</v>
      </c>
      <c r="D89" s="142">
        <f>IF(ПРАЙС!$AF$2&lt;&gt;0,'4,1'!D89*(1+ПРАЙС!$AF$2),'4,1'!D89)</f>
        <v>173.1</v>
      </c>
      <c r="E89" s="142">
        <f>IF(ПРАЙС!$AF$2&lt;&gt;0,'4,1'!E89*(1+ПРАЙС!$AF$2),'4,1'!E89)</f>
        <v>158.9</v>
      </c>
      <c r="G89"/>
      <c r="H89" s="83"/>
      <c r="I89" s="83"/>
      <c r="J89" s="83"/>
      <c r="K89" s="83"/>
    </row>
    <row r="90" spans="1:11" x14ac:dyDescent="0.45">
      <c r="A90" s="526" t="str">
        <f>'4,1'!A90</f>
        <v>1-9040-6-18-240S</v>
      </c>
      <c r="B90" s="141" t="str">
        <f>'4,1'!B90</f>
        <v>1-9040-6-18-240S Валик С РУЧКОЙ 240 мм, ворс 18 мм, d=50мм, ручка d=6мм, полиакрил, Sturm!</v>
      </c>
      <c r="C90" s="142">
        <f>IF(ПРАЙС!$AF$2&lt;&gt;0,'4,1'!C90*(1+ПРАЙС!$AF$2),'4,1'!C90)</f>
        <v>110.5</v>
      </c>
      <c r="D90" s="142">
        <f>IF(ПРАЙС!$AF$2&lt;&gt;0,'4,1'!D90*(1+ПРАЙС!$AF$2),'4,1'!D90)</f>
        <v>103.7</v>
      </c>
      <c r="E90" s="142">
        <f>IF(ПРАЙС!$AF$2&lt;&gt;0,'4,1'!E90*(1+ПРАЙС!$AF$2),'4,1'!E90)</f>
        <v>95.2</v>
      </c>
      <c r="G90"/>
      <c r="H90" s="83"/>
      <c r="I90" s="83"/>
      <c r="J90" s="83"/>
      <c r="K90" s="83"/>
    </row>
    <row r="91" spans="1:11" x14ac:dyDescent="0.45">
      <c r="A91" s="526" t="str">
        <f>'4,1'!A91</f>
        <v>1-9040-6-4-240S</v>
      </c>
      <c r="B91" s="141" t="str">
        <f>'4,1'!B91</f>
        <v>1-9040-6-4-240S Валик С РУЧКОЙ 240 мм, ворс 4 мм, d=30мм, ручка d=6мм, шерсть, Sturm!</v>
      </c>
      <c r="C91" s="142">
        <f>IF(ПРАЙС!$AF$2&lt;&gt;0,'4,1'!C91*(1+ПРАЙС!$AF$2),'4,1'!C91)</f>
        <v>110.5</v>
      </c>
      <c r="D91" s="142">
        <f>IF(ПРАЙС!$AF$2&lt;&gt;0,'4,1'!D91*(1+ПРАЙС!$AF$2),'4,1'!D91)</f>
        <v>103.7</v>
      </c>
      <c r="E91" s="142">
        <f>IF(ПРАЙС!$AF$2&lt;&gt;0,'4,1'!E91*(1+ПРАЙС!$AF$2),'4,1'!E91)</f>
        <v>95.2</v>
      </c>
      <c r="G91"/>
      <c r="H91" s="83"/>
      <c r="I91" s="83"/>
      <c r="J91" s="83"/>
      <c r="K91" s="83"/>
    </row>
    <row r="92" spans="1:11" x14ac:dyDescent="0.45">
      <c r="A92" s="526" t="str">
        <f>'4,1'!A92</f>
        <v>1-9040-6/4*26Z</v>
      </c>
      <c r="B92" s="141" t="str">
        <f>'4,1'!B92</f>
        <v>1-9040-6/4*26Z Бюгель с ЭРГОНОМИЧ. рукоятк. из первич. пластика, 4*26, хромир. Стерж, Sturm!</v>
      </c>
      <c r="C92" s="142">
        <f>IF(ПРАЙС!$AF$2&lt;&gt;0,'4,1'!C92*(1+ПРАЙС!$AF$2),'4,1'!C92)</f>
        <v>32.5</v>
      </c>
      <c r="D92" s="142">
        <f>IF(ПРАЙС!$AF$2&lt;&gt;0,'4,1'!D92*(1+ПРАЙС!$AF$2),'4,1'!D92)</f>
        <v>30.5</v>
      </c>
      <c r="E92" s="142">
        <f>IF(ПРАЙС!$AF$2&lt;&gt;0,'4,1'!E92*(1+ПРАЙС!$AF$2),'4,1'!E92)</f>
        <v>28</v>
      </c>
      <c r="G92"/>
      <c r="H92" s="83"/>
      <c r="I92" s="83"/>
      <c r="J92" s="83"/>
      <c r="K92" s="83"/>
    </row>
    <row r="93" spans="1:11" x14ac:dyDescent="0.45">
      <c r="A93" s="526" t="str">
        <f>'4,1'!A93</f>
        <v>1-9040-6C</v>
      </c>
      <c r="B93" s="141" t="str">
        <f>'4,1'!B93</f>
        <v>1-9040-6C Бюгель с ЭРГОНОМИЧНОЙ рукояткой из первичного пластика, хром 16 см, Sturm!</v>
      </c>
      <c r="C93" s="142">
        <f>IF(ПРАЙС!$AF$2&lt;&gt;0,'4,1'!C93*(1+ПРАЙС!$AF$2),'4,1'!C93)</f>
        <v>14.9</v>
      </c>
      <c r="D93" s="142">
        <f>IF(ПРАЙС!$AF$2&lt;&gt;0,'4,1'!D93*(1+ПРАЙС!$AF$2),'4,1'!D93)</f>
        <v>14</v>
      </c>
      <c r="E93" s="142">
        <f>IF(ПРАЙС!$AF$2&lt;&gt;0,'4,1'!E93*(1+ПРАЙС!$AF$2),'4,1'!E93)</f>
        <v>12.8</v>
      </c>
      <c r="G93"/>
      <c r="H93" s="83"/>
      <c r="I93" s="83"/>
      <c r="J93" s="83"/>
      <c r="K93" s="83"/>
    </row>
    <row r="94" spans="1:11" x14ac:dyDescent="0.45">
      <c r="A94" s="526" t="str">
        <f>'4,1'!A94</f>
        <v>9040-17-240</v>
      </c>
      <c r="B94" s="141" t="str">
        <f>'4,1'!B94</f>
        <v>9040-17-240 Валик акрил 240mm Sturm! Посадка 38 мм American Type</v>
      </c>
      <c r="C94" s="142">
        <f>IF(ПРАЙС!$AF$2&lt;&gt;0,'4,1'!C94*(1+ПРАЙС!$AF$2),'4,1'!C94)</f>
        <v>58.5</v>
      </c>
      <c r="D94" s="142">
        <f>IF(ПРАЙС!$AF$2&lt;&gt;0,'4,1'!D94*(1+ПРАЙС!$AF$2),'4,1'!D94)</f>
        <v>54.9</v>
      </c>
      <c r="E94" s="142">
        <f>IF(ПРАЙС!$AF$2&lt;&gt;0,'4,1'!E94*(1+ПРАЙС!$AF$2),'4,1'!E94)</f>
        <v>50.4</v>
      </c>
      <c r="G94"/>
      <c r="H94" s="83"/>
      <c r="I94" s="83"/>
      <c r="J94" s="83"/>
      <c r="K94" s="83"/>
    </row>
    <row r="95" spans="1:11" x14ac:dyDescent="0.45">
      <c r="A95" s="526" t="str">
        <f>'4,1'!A95</f>
        <v>9040-22-175S</v>
      </c>
      <c r="B95" s="141" t="str">
        <f>'4,1'!B95</f>
        <v>9040-22-175S Валик С РУЧКОЙ 175 мм, ворс 18 мм, d=47мм, ручка d=8мм, полиакрил, Sturm!</v>
      </c>
      <c r="C95" s="142">
        <f>IF(ПРАЙС!$AF$2&lt;&gt;0,'4,1'!C95*(1+ПРАЙС!$AF$2),'4,1'!C95)</f>
        <v>104</v>
      </c>
      <c r="D95" s="142">
        <f>IF(ПРАЙС!$AF$2&lt;&gt;0,'4,1'!D95*(1+ПРАЙС!$AF$2),'4,1'!D95)</f>
        <v>97.6</v>
      </c>
      <c r="E95" s="142">
        <f>IF(ПРАЙС!$AF$2&lt;&gt;0,'4,1'!E95*(1+ПРАЙС!$AF$2),'4,1'!E95)</f>
        <v>89.6</v>
      </c>
      <c r="G95"/>
      <c r="H95" s="83"/>
      <c r="I95" s="83"/>
      <c r="J95" s="83"/>
      <c r="K95" s="83"/>
    </row>
    <row r="96" spans="1:11" x14ac:dyDescent="0.45">
      <c r="A96" s="526" t="str">
        <f>'4,1'!A96</f>
        <v>9040-23-175S</v>
      </c>
      <c r="B96" s="141" t="str">
        <f>'4,1'!B96</f>
        <v>9040-23-175S Валик С РУЧКОЙ 175 мм, ворс 4 мм, d=47мм, ручка d=8мм, шерсть, Sturm!</v>
      </c>
      <c r="C96" s="142">
        <f>IF(ПРАЙС!$AF$2&lt;&gt;0,'4,1'!C96*(1+ПРАЙС!$AF$2),'4,1'!C96)</f>
        <v>97.5</v>
      </c>
      <c r="D96" s="142">
        <f>IF(ПРАЙС!$AF$2&lt;&gt;0,'4,1'!D96*(1+ПРАЙС!$AF$2),'4,1'!D96)</f>
        <v>91.5</v>
      </c>
      <c r="E96" s="142">
        <f>IF(ПРАЙС!$AF$2&lt;&gt;0,'4,1'!E96*(1+ПРАЙС!$AF$2),'4,1'!E96)</f>
        <v>84</v>
      </c>
      <c r="G96"/>
      <c r="H96" s="83"/>
      <c r="I96" s="83"/>
      <c r="J96" s="83"/>
      <c r="K96" s="83"/>
    </row>
    <row r="97" spans="1:11" x14ac:dyDescent="0.45">
      <c r="A97" s="526" t="str">
        <f>'4,1'!A97</f>
        <v>9040-24-175S</v>
      </c>
      <c r="B97" s="141" t="str">
        <f>'4,1'!B97</f>
        <v>9040-24-175S Валик С РУЧКОЙ 175 мм, ворс 25 мм, d=47мм, ручка d=8мм, полиэстер, Sturm!</v>
      </c>
      <c r="C97" s="142">
        <f>IF(ПРАЙС!$AF$2&lt;&gt;0,'4,1'!C97*(1+ПРАЙС!$AF$2),'4,1'!C97)</f>
        <v>71.5</v>
      </c>
      <c r="D97" s="142">
        <f>IF(ПРАЙС!$AF$2&lt;&gt;0,'4,1'!D97*(1+ПРАЙС!$AF$2),'4,1'!D97)</f>
        <v>67.099999999999994</v>
      </c>
      <c r="E97" s="142">
        <f>IF(ПРАЙС!$AF$2&lt;&gt;0,'4,1'!E97*(1+ПРАЙС!$AF$2),'4,1'!E97)</f>
        <v>61.6</v>
      </c>
      <c r="G97"/>
      <c r="H97" s="83"/>
      <c r="I97" s="83"/>
      <c r="J97" s="83"/>
      <c r="K97" s="83"/>
    </row>
    <row r="98" spans="1:11" x14ac:dyDescent="0.45">
      <c r="A98" s="526" t="str">
        <f>'4,1'!A98</f>
        <v>9040-31-070</v>
      </c>
      <c r="B98" s="141" t="str">
        <f>'4,1'!B98</f>
        <v>9040-31-070 Мини-валик сменный VELOUR, 70мм, ворс 4мм, d=16мм, ручка d=6мм, шерсть, Sturm!</v>
      </c>
      <c r="C98" s="142">
        <f>IF(ПРАЙС!$AF$2&lt;&gt;0,'4,1'!C98*(1+ПРАЙС!$AF$2),'4,1'!C98)</f>
        <v>14</v>
      </c>
      <c r="D98" s="142">
        <f>IF(ПРАЙС!$AF$2&lt;&gt;0,'4,1'!D98*(1+ПРАЙС!$AF$2),'4,1'!D98)</f>
        <v>13.2</v>
      </c>
      <c r="E98" s="142">
        <f>IF(ПРАЙС!$AF$2&lt;&gt;0,'4,1'!E98*(1+ПРАЙС!$AF$2),'4,1'!E98)</f>
        <v>12.1</v>
      </c>
      <c r="G98"/>
      <c r="H98" s="83"/>
      <c r="I98" s="83"/>
      <c r="J98" s="83"/>
      <c r="K98" s="83"/>
    </row>
    <row r="99" spans="1:11" x14ac:dyDescent="0.45">
      <c r="A99" s="526" t="str">
        <f>'4,1'!A99</f>
        <v>9040-31-070S</v>
      </c>
      <c r="B99" s="141" t="str">
        <f>'4,1'!B99</f>
        <v>9040-31-070S Мини-валик с РУЧКОЙ, VELOUR, 70мм, ворс 4мм, d=16мм, ручка d=6мм, шерсть, Sturm!</v>
      </c>
      <c r="C99" s="142">
        <f>IF(ПРАЙС!$AF$2&lt;&gt;0,'4,1'!C99*(1+ПРАЙС!$AF$2),'4,1'!C99)</f>
        <v>42.8</v>
      </c>
      <c r="D99" s="142">
        <f>IF(ПРАЙС!$AF$2&lt;&gt;0,'4,1'!D99*(1+ПРАЙС!$AF$2),'4,1'!D99)</f>
        <v>40.1</v>
      </c>
      <c r="E99" s="142">
        <f>IF(ПРАЙС!$AF$2&lt;&gt;0,'4,1'!E99*(1+ПРАЙС!$AF$2),'4,1'!E99)</f>
        <v>36.9</v>
      </c>
      <c r="G99"/>
      <c r="H99" s="83"/>
      <c r="I99" s="83"/>
      <c r="J99" s="83"/>
      <c r="K99" s="83"/>
    </row>
    <row r="100" spans="1:11" x14ac:dyDescent="0.45">
      <c r="A100" s="526" t="str">
        <f>'4,1'!A100</f>
        <v>9040-31-100</v>
      </c>
      <c r="B100" s="141" t="str">
        <f>'4,1'!B100</f>
        <v>9040-31-100 Мини-валик сменный VELOUR, 100мм, ворс 4мм, d=16мм, ручка d=6мм, шерсть, Sturm!</v>
      </c>
      <c r="C100" s="142">
        <f>IF(ПРАЙС!$AF$2&lt;&gt;0,'4,1'!C100*(1+ПРАЙС!$AF$2),'4,1'!C100)</f>
        <v>16.399999999999999</v>
      </c>
      <c r="D100" s="142">
        <f>IF(ПРАЙС!$AF$2&lt;&gt;0,'4,1'!D100*(1+ПРАЙС!$AF$2),'4,1'!D100)</f>
        <v>15.4</v>
      </c>
      <c r="E100" s="142">
        <f>IF(ПРАЙС!$AF$2&lt;&gt;0,'4,1'!E100*(1+ПРАЙС!$AF$2),'4,1'!E100)</f>
        <v>14.2</v>
      </c>
      <c r="G100"/>
      <c r="H100" s="83"/>
      <c r="I100" s="83"/>
      <c r="J100" s="83"/>
      <c r="K100" s="83"/>
    </row>
    <row r="101" spans="1:11" x14ac:dyDescent="0.45">
      <c r="A101" s="526" t="str">
        <f>'4,1'!A101</f>
        <v>9040-31-100S</v>
      </c>
      <c r="B101" s="141" t="str">
        <f>'4,1'!B101</f>
        <v>9040-31-100S Мини-валик с РУЧКОЙ, VELOUR, 100мм, ворс 4мм, d=16мм, ручка d=6мм, шерсть, Sturm!</v>
      </c>
      <c r="C101" s="142">
        <f>IF(ПРАЙС!$AF$2&lt;&gt;0,'4,1'!C101*(1+ПРАЙС!$AF$2),'4,1'!C101)</f>
        <v>51.3</v>
      </c>
      <c r="D101" s="142">
        <f>IF(ПРАЙС!$AF$2&lt;&gt;0,'4,1'!D101*(1+ПРАЙС!$AF$2),'4,1'!D101)</f>
        <v>48.2</v>
      </c>
      <c r="E101" s="142">
        <f>IF(ПРАЙС!$AF$2&lt;&gt;0,'4,1'!E101*(1+ПРАЙС!$AF$2),'4,1'!E101)</f>
        <v>44.2</v>
      </c>
      <c r="G101"/>
      <c r="H101" s="83"/>
      <c r="I101" s="83"/>
      <c r="J101" s="83"/>
      <c r="K101" s="83"/>
    </row>
    <row r="102" spans="1:11" x14ac:dyDescent="0.45">
      <c r="A102" s="526" t="str">
        <f>'4,1'!A102</f>
        <v>9040-31-150</v>
      </c>
      <c r="B102" s="141" t="str">
        <f>'4,1'!B102</f>
        <v>9040-31-150 Мини-валик сменный VELOUR, 150мм, ворс 4мм, d=16мм, ручка d=6мм, шерсть, Sturm!</v>
      </c>
      <c r="C102" s="142">
        <f>IF(ПРАЙС!$AF$2&lt;&gt;0,'4,1'!C102*(1+ПРАЙС!$AF$2),'4,1'!C102)</f>
        <v>20.5</v>
      </c>
      <c r="D102" s="142">
        <f>IF(ПРАЙС!$AF$2&lt;&gt;0,'4,1'!D102*(1+ПРАЙС!$AF$2),'4,1'!D102)</f>
        <v>19.3</v>
      </c>
      <c r="E102" s="142">
        <f>IF(ПРАЙС!$AF$2&lt;&gt;0,'4,1'!E102*(1+ПРАЙС!$AF$2),'4,1'!E102)</f>
        <v>17.7</v>
      </c>
      <c r="G102"/>
      <c r="H102" s="83"/>
      <c r="I102" s="83"/>
      <c r="J102" s="83"/>
      <c r="K102" s="83"/>
    </row>
    <row r="103" spans="1:11" x14ac:dyDescent="0.45">
      <c r="A103" s="526" t="str">
        <f>'4,1'!A103</f>
        <v>9040-31-150S</v>
      </c>
      <c r="B103" s="141" t="str">
        <f>'4,1'!B103</f>
        <v>9040-31-150S Мини-валик с РУЧКОЙ, VELOUR, 150мм, ворс 4мм, d=16мм, ручка d=6мм, шерсть, Sturm!</v>
      </c>
      <c r="C103" s="142">
        <f>IF(ПРАЙС!$AF$2&lt;&gt;0,'4,1'!C103*(1+ПРАЙС!$AF$2),'4,1'!C103)</f>
        <v>58.9</v>
      </c>
      <c r="D103" s="142">
        <f>IF(ПРАЙС!$AF$2&lt;&gt;0,'4,1'!D103*(1+ПРАЙС!$AF$2),'4,1'!D103)</f>
        <v>55.2</v>
      </c>
      <c r="E103" s="142">
        <f>IF(ПРАЙС!$AF$2&lt;&gt;0,'4,1'!E103*(1+ПРАЙС!$AF$2),'4,1'!E103)</f>
        <v>50.7</v>
      </c>
      <c r="G103"/>
      <c r="H103" s="83"/>
      <c r="I103" s="83"/>
      <c r="J103" s="83"/>
      <c r="K103" s="83"/>
    </row>
    <row r="104" spans="1:11" x14ac:dyDescent="0.45">
      <c r="A104" s="526" t="str">
        <f>'4,1'!A104</f>
        <v>9040-31-180</v>
      </c>
      <c r="B104" s="141" t="str">
        <f>'4,1'!B104</f>
        <v>9040-31-180 Валик сменный VELOUR, 180мм, ворс 4 мм, d=48мм, ручка d=8мм, шерсть, Sturm!</v>
      </c>
      <c r="C104" s="142">
        <f>IF(ПРАЙС!$AF$2&lt;&gt;0,'4,1'!C104*(1+ПРАЙС!$AF$2),'4,1'!C104)</f>
        <v>69.8</v>
      </c>
      <c r="D104" s="142">
        <f>IF(ПРАЙС!$AF$2&lt;&gt;0,'4,1'!D104*(1+ПРАЙС!$AF$2),'4,1'!D104)</f>
        <v>65.5</v>
      </c>
      <c r="E104" s="142">
        <f>IF(ПРАЙС!$AF$2&lt;&gt;0,'4,1'!E104*(1+ПРАЙС!$AF$2),'4,1'!E104)</f>
        <v>60.1</v>
      </c>
      <c r="G104"/>
      <c r="H104" s="83"/>
      <c r="I104" s="83"/>
      <c r="J104" s="83"/>
      <c r="K104" s="83"/>
    </row>
    <row r="105" spans="1:11" x14ac:dyDescent="0.45">
      <c r="A105" s="526" t="str">
        <f>'4,1'!A105</f>
        <v>9040-31-180S</v>
      </c>
      <c r="B105" s="141" t="str">
        <f>'4,1'!B105</f>
        <v>9040-31-180S Валик с РУЧКОЙ, VELOUR, 180мм, ворс 4мм, d=48мм, ручка d=8мм, шерсть, Sturm!</v>
      </c>
      <c r="C105" s="142">
        <f>IF(ПРАЙС!$AF$2&lt;&gt;0,'4,1'!C105*(1+ПРАЙС!$AF$2),'4,1'!C105)</f>
        <v>119.8</v>
      </c>
      <c r="D105" s="142">
        <f>IF(ПРАЙС!$AF$2&lt;&gt;0,'4,1'!D105*(1+ПРАЙС!$AF$2),'4,1'!D105)</f>
        <v>112.4</v>
      </c>
      <c r="E105" s="142">
        <f>IF(ПРАЙС!$AF$2&lt;&gt;0,'4,1'!E105*(1+ПРАЙС!$AF$2),'4,1'!E105)</f>
        <v>103.2</v>
      </c>
      <c r="G105"/>
      <c r="H105" s="83"/>
      <c r="I105" s="83"/>
      <c r="J105" s="83"/>
      <c r="K105" s="83"/>
    </row>
    <row r="106" spans="1:11" x14ac:dyDescent="0.45">
      <c r="A106" s="526" t="str">
        <f>'4,1'!A106</f>
        <v>9040-31-250</v>
      </c>
      <c r="B106" s="141" t="str">
        <f>'4,1'!B106</f>
        <v>9040-31-250 Валик сменный VELOUR, 250мм, ворс 4 мм, d=48мм, ручка d=8мм, шерсть, Sturm!</v>
      </c>
      <c r="C106" s="142">
        <f>IF(ПРАЙС!$AF$2&lt;&gt;0,'4,1'!C106*(1+ПРАЙС!$AF$2),'4,1'!C106)</f>
        <v>93.8</v>
      </c>
      <c r="D106" s="142">
        <f>IF(ПРАЙС!$AF$2&lt;&gt;0,'4,1'!D106*(1+ПРАЙС!$AF$2),'4,1'!D106)</f>
        <v>88</v>
      </c>
      <c r="E106" s="142">
        <f>IF(ПРАЙС!$AF$2&lt;&gt;0,'4,1'!E106*(1+ПРАЙС!$AF$2),'4,1'!E106)</f>
        <v>80.8</v>
      </c>
      <c r="G106"/>
      <c r="H106" s="83"/>
      <c r="I106" s="83"/>
      <c r="J106" s="83"/>
      <c r="K106" s="83"/>
    </row>
    <row r="107" spans="1:11" x14ac:dyDescent="0.45">
      <c r="A107" s="526" t="str">
        <f>'4,1'!A107</f>
        <v>9040-32-100</v>
      </c>
      <c r="B107" s="141" t="str">
        <f>'4,1'!B107</f>
        <v>9040-32-100 Мини-валик сменный GIRPAINT,100мм, ворс 12мм, d=16мм, ручка d=6мм, полиакрил,Sturm!</v>
      </c>
      <c r="C107" s="142">
        <f>IF(ПРАЙС!$AF$2&lt;&gt;0,'4,1'!C107*(1+ПРАЙС!$AF$2),'4,1'!C107)</f>
        <v>13</v>
      </c>
      <c r="D107" s="142">
        <f>IF(ПРАЙС!$AF$2&lt;&gt;0,'4,1'!D107*(1+ПРАЙС!$AF$2),'4,1'!D107)</f>
        <v>12.2</v>
      </c>
      <c r="E107" s="142">
        <f>IF(ПРАЙС!$AF$2&lt;&gt;0,'4,1'!E107*(1+ПРАЙС!$AF$2),'4,1'!E107)</f>
        <v>11.2</v>
      </c>
      <c r="G107"/>
      <c r="H107" s="83"/>
      <c r="I107" s="83"/>
      <c r="J107" s="83"/>
      <c r="K107" s="83"/>
    </row>
    <row r="108" spans="1:11" x14ac:dyDescent="0.45">
      <c r="A108" s="526" t="str">
        <f>'4,1'!A108</f>
        <v>9040-32-100S</v>
      </c>
      <c r="B108" s="141" t="str">
        <f>'4,1'!B108</f>
        <v>9040-32-100S Мини-валик с РУЧКОЙ, GIRPAINT,100мм,ворс 12мм,d=16мм,ручка d=6мм, полиакрил,Sturm!</v>
      </c>
      <c r="C108" s="142">
        <f>IF(ПРАЙС!$AF$2&lt;&gt;0,'4,1'!C108*(1+ПРАЙС!$AF$2),'4,1'!C108)</f>
        <v>47.9</v>
      </c>
      <c r="D108" s="142">
        <f>IF(ПРАЙС!$AF$2&lt;&gt;0,'4,1'!D108*(1+ПРАЙС!$AF$2),'4,1'!D108)</f>
        <v>45</v>
      </c>
      <c r="E108" s="142">
        <f>IF(ПРАЙС!$AF$2&lt;&gt;0,'4,1'!E108*(1+ПРАЙС!$AF$2),'4,1'!E108)</f>
        <v>41.3</v>
      </c>
      <c r="G108"/>
      <c r="H108" s="83"/>
      <c r="I108" s="83"/>
      <c r="J108" s="83"/>
      <c r="K108" s="83"/>
    </row>
    <row r="109" spans="1:11" x14ac:dyDescent="0.45">
      <c r="A109" s="526" t="str">
        <f>'4,1'!A109</f>
        <v>9040-32-150</v>
      </c>
      <c r="B109" s="141" t="str">
        <f>'4,1'!B109</f>
        <v>9040-32-150 Мини-валик сменный GIRPAINT,150мм, ворс 12мм, d=16мм, ручка d=6мм, полиакрил,Sturm!</v>
      </c>
      <c r="C109" s="142">
        <f>IF(ПРАЙС!$AF$2&lt;&gt;0,'4,1'!C109*(1+ПРАЙС!$AF$2),'4,1'!C109)</f>
        <v>16.399999999999999</v>
      </c>
      <c r="D109" s="142">
        <f>IF(ПРАЙС!$AF$2&lt;&gt;0,'4,1'!D109*(1+ПРАЙС!$AF$2),'4,1'!D109)</f>
        <v>15.4</v>
      </c>
      <c r="E109" s="142">
        <f>IF(ПРАЙС!$AF$2&lt;&gt;0,'4,1'!E109*(1+ПРАЙС!$AF$2),'4,1'!E109)</f>
        <v>14.2</v>
      </c>
      <c r="G109"/>
      <c r="H109" s="83"/>
      <c r="I109" s="83"/>
      <c r="J109" s="83"/>
      <c r="K109" s="83"/>
    </row>
    <row r="110" spans="1:11" x14ac:dyDescent="0.45">
      <c r="A110" s="526" t="str">
        <f>'4,1'!A110</f>
        <v>9040-32-150S</v>
      </c>
      <c r="B110" s="141" t="str">
        <f>'4,1'!B110</f>
        <v>9040-32-150S Мини-валик с РУЧКОЙ, GIRPAINT,150мм,ворс 12мм,d=16мм,ручка d=6мм, полиакрил,Sturm!</v>
      </c>
      <c r="C110" s="142">
        <f>IF(ПРАЙС!$AF$2&lt;&gt;0,'4,1'!C110*(1+ПРАЙС!$AF$2),'4,1'!C110)</f>
        <v>53</v>
      </c>
      <c r="D110" s="142">
        <f>IF(ПРАЙС!$AF$2&lt;&gt;0,'4,1'!D110*(1+ПРАЙС!$AF$2),'4,1'!D110)</f>
        <v>49.8</v>
      </c>
      <c r="E110" s="142">
        <f>IF(ПРАЙС!$AF$2&lt;&gt;0,'4,1'!E110*(1+ПРАЙС!$AF$2),'4,1'!E110)</f>
        <v>45.7</v>
      </c>
      <c r="G110"/>
      <c r="H110" s="83"/>
      <c r="I110" s="83"/>
      <c r="J110" s="83"/>
      <c r="K110" s="83"/>
    </row>
    <row r="111" spans="1:11" x14ac:dyDescent="0.45">
      <c r="A111" s="526" t="str">
        <f>'4,1'!A111</f>
        <v>9040-32-180</v>
      </c>
      <c r="B111" s="141" t="str">
        <f>'4,1'!B111</f>
        <v>9040-32-180 Валик сменный GIRPAINT, 180мм, ворс 18мм, d=48мм, ручка d=8мм, полиакрил, Sturm!</v>
      </c>
      <c r="C111" s="142">
        <f>IF(ПРАЙС!$AF$2&lt;&gt;0,'4,1'!C111*(1+ПРАЙС!$AF$2),'4,1'!C111)</f>
        <v>53.4</v>
      </c>
      <c r="D111" s="142">
        <f>IF(ПРАЙС!$AF$2&lt;&gt;0,'4,1'!D111*(1+ПРАЙС!$AF$2),'4,1'!D111)</f>
        <v>50.1</v>
      </c>
      <c r="E111" s="142">
        <f>IF(ПРАЙС!$AF$2&lt;&gt;0,'4,1'!E111*(1+ПРАЙС!$AF$2),'4,1'!E111)</f>
        <v>46</v>
      </c>
    </row>
    <row r="112" spans="1:11" x14ac:dyDescent="0.45">
      <c r="A112" s="526" t="str">
        <f>'4,1'!A112</f>
        <v>9040-32-180S</v>
      </c>
      <c r="B112" s="141" t="str">
        <f>'4,1'!B112</f>
        <v>9040-32-180S Валик с РУЧКОЙ, GIRPAINT, 180мм, ворс 18мм, d=48мм, ручка d=8мм, полиакрил, Sturm!</v>
      </c>
      <c r="C112" s="142">
        <f>IF(ПРАЙС!$AF$2&lt;&gt;0,'4,1'!C112*(1+ПРАЙС!$AF$2),'4,1'!C112)</f>
        <v>107.8</v>
      </c>
      <c r="D112" s="142">
        <f>IF(ПРАЙС!$AF$2&lt;&gt;0,'4,1'!D112*(1+ПРАЙС!$AF$2),'4,1'!D112)</f>
        <v>101.2</v>
      </c>
      <c r="E112" s="142">
        <f>IF(ПРАЙС!$AF$2&lt;&gt;0,'4,1'!E112*(1+ПРАЙС!$AF$2),'4,1'!E112)</f>
        <v>92.9</v>
      </c>
    </row>
    <row r="113" spans="1:5" x14ac:dyDescent="0.45">
      <c r="A113" s="526" t="str">
        <f>'4,1'!A113</f>
        <v>9040-32-250</v>
      </c>
      <c r="B113" s="141" t="str">
        <f>'4,1'!B113</f>
        <v>9040-32-250 Валик сменный GIRPAINT, 250мм, ворс 18мм, d=48мм, ручка d=8мм, полиакрил, Sturm!</v>
      </c>
      <c r="C113" s="142">
        <f>IF(ПРАЙС!$AF$2&lt;&gt;0,'4,1'!C113*(1+ПРАЙС!$AF$2),'4,1'!C113)</f>
        <v>67.400000000000006</v>
      </c>
      <c r="D113" s="142">
        <f>IF(ПРАЙС!$AF$2&lt;&gt;0,'4,1'!D113*(1+ПРАЙС!$AF$2),'4,1'!D113)</f>
        <v>63.3</v>
      </c>
      <c r="E113" s="142">
        <f>IF(ПРАЙС!$AF$2&lt;&gt;0,'4,1'!E113*(1+ПРАЙС!$AF$2),'4,1'!E113)</f>
        <v>58.1</v>
      </c>
    </row>
    <row r="114" spans="1:5" x14ac:dyDescent="0.45">
      <c r="A114" s="526" t="str">
        <f>'4,1'!A114</f>
        <v>9040-32-250S</v>
      </c>
      <c r="B114" s="141" t="str">
        <f>'4,1'!B114</f>
        <v>9040-32-250S Валик с РУЧКОЙ, GIRPAINT, 250мм, ворс 18мм, d=48мм, ручка d=8мм, полиакрил, Sturm!</v>
      </c>
      <c r="C114" s="142">
        <f>IF(ПРАЙС!$AF$2&lt;&gt;0,'4,1'!C114*(1+ПРАЙС!$AF$2),'4,1'!C114)</f>
        <v>135.19999999999999</v>
      </c>
      <c r="D114" s="142">
        <f>IF(ПРАЙС!$AF$2&lt;&gt;0,'4,1'!D114*(1+ПРАЙС!$AF$2),'4,1'!D114)</f>
        <v>126.9</v>
      </c>
      <c r="E114" s="142">
        <f>IF(ПРАЙС!$AF$2&lt;&gt;0,'4,1'!E114*(1+ПРАЙС!$AF$2),'4,1'!E114)</f>
        <v>116.5</v>
      </c>
    </row>
    <row r="115" spans="1:5" x14ac:dyDescent="0.45">
      <c r="A115" s="526" t="str">
        <f>'4,1'!A115</f>
        <v>9040-33-070</v>
      </c>
      <c r="B115" s="141" t="str">
        <f>'4,1'!B115</f>
        <v>9040-33-070 Мини-валик сменный SYNTEX, 70мм, ворс 12мм, d=16мм, ручка d=6мм, полиакрил, Sturm!</v>
      </c>
      <c r="C115" s="142">
        <f>IF(ПРАЙС!$AF$2&lt;&gt;0,'4,1'!C115*(1+ПРАЙС!$AF$2),'4,1'!C115)</f>
        <v>13</v>
      </c>
      <c r="D115" s="142">
        <f>IF(ПРАЙС!$AF$2&lt;&gt;0,'4,1'!D115*(1+ПРАЙС!$AF$2),'4,1'!D115)</f>
        <v>12.2</v>
      </c>
      <c r="E115" s="142">
        <f>IF(ПРАЙС!$AF$2&lt;&gt;0,'4,1'!E115*(1+ПРАЙС!$AF$2),'4,1'!E115)</f>
        <v>11.2</v>
      </c>
    </row>
    <row r="116" spans="1:5" x14ac:dyDescent="0.45">
      <c r="A116" s="526" t="str">
        <f>'4,1'!A116</f>
        <v>9040-33-070S</v>
      </c>
      <c r="B116" s="141" t="str">
        <f>'4,1'!B116</f>
        <v>9040-33-070S Мини-валик с РУЧКОЙ, SYNTEX, 70мм, ворс 12мм, d=16мм, ручка d=6мм,полиакрил,Sturm!</v>
      </c>
      <c r="C116" s="142">
        <f>IF(ПРАЙС!$AF$2&lt;&gt;0,'4,1'!C116*(1+ПРАЙС!$AF$2),'4,1'!C116)</f>
        <v>42.8</v>
      </c>
      <c r="D116" s="142">
        <f>IF(ПРАЙС!$AF$2&lt;&gt;0,'4,1'!D116*(1+ПРАЙС!$AF$2),'4,1'!D116)</f>
        <v>40.1</v>
      </c>
      <c r="E116" s="142">
        <f>IF(ПРАЙС!$AF$2&lt;&gt;0,'4,1'!E116*(1+ПРАЙС!$AF$2),'4,1'!E116)</f>
        <v>36.9</v>
      </c>
    </row>
    <row r="117" spans="1:5" x14ac:dyDescent="0.45">
      <c r="A117" s="526" t="str">
        <f>'4,1'!A117</f>
        <v>9040-33-100</v>
      </c>
      <c r="B117" s="141" t="str">
        <f>'4,1'!B117</f>
        <v>9040-33-100 Мини-валик сменный SYNTEX, 100мм, ворс 12мм, d=16мм, ручка d=6мм, полиакрил, Sturm!</v>
      </c>
      <c r="C117" s="142">
        <f>IF(ПРАЙС!$AF$2&lt;&gt;0,'4,1'!C117*(1+ПРАЙС!$AF$2),'4,1'!C117)</f>
        <v>16.100000000000001</v>
      </c>
      <c r="D117" s="142">
        <f>IF(ПРАЙС!$AF$2&lt;&gt;0,'4,1'!D117*(1+ПРАЙС!$AF$2),'4,1'!D117)</f>
        <v>15.1</v>
      </c>
      <c r="E117" s="142">
        <f>IF(ПРАЙС!$AF$2&lt;&gt;0,'4,1'!E117*(1+ПРАЙС!$AF$2),'4,1'!E117)</f>
        <v>13.9</v>
      </c>
    </row>
    <row r="118" spans="1:5" x14ac:dyDescent="0.45">
      <c r="A118" s="526" t="str">
        <f>'4,1'!A118</f>
        <v>9040-33-100S</v>
      </c>
      <c r="B118" s="141" t="str">
        <f>'4,1'!B118</f>
        <v>9040-33-100S Мини-валик с РУЧКОЙ, SYNTEX, 100мм, ворс 12мм, d=16мм,ручка d=6мм,полиакрил,Sturm!</v>
      </c>
      <c r="C118" s="142">
        <f>IF(ПРАЙС!$AF$2&lt;&gt;0,'4,1'!C118*(1+ПРАЙС!$AF$2),'4,1'!C118)</f>
        <v>53</v>
      </c>
      <c r="D118" s="142">
        <f>IF(ПРАЙС!$AF$2&lt;&gt;0,'4,1'!D118*(1+ПРАЙС!$AF$2),'4,1'!D118)</f>
        <v>49.8</v>
      </c>
      <c r="E118" s="142">
        <f>IF(ПРАЙС!$AF$2&lt;&gt;0,'4,1'!E118*(1+ПРАЙС!$AF$2),'4,1'!E118)</f>
        <v>45.7</v>
      </c>
    </row>
    <row r="119" spans="1:5" x14ac:dyDescent="0.45">
      <c r="A119" s="526" t="str">
        <f>'4,1'!A119</f>
        <v>9040-33-150</v>
      </c>
      <c r="B119" s="141" t="str">
        <f>'4,1'!B119</f>
        <v>9040-33-150 Мини-валик сменный SYNTEX, 150мм, ворс 12мм, d=16мм, ручка d=6мм, полиакрил, Sturm!</v>
      </c>
      <c r="C119" s="142">
        <f>IF(ПРАЙС!$AF$2&lt;&gt;0,'4,1'!C119*(1+ПРАЙС!$AF$2),'4,1'!C119)</f>
        <v>20.9</v>
      </c>
      <c r="D119" s="142">
        <f>IF(ПРАЙС!$AF$2&lt;&gt;0,'4,1'!D119*(1+ПРАЙС!$AF$2),'4,1'!D119)</f>
        <v>19.600000000000001</v>
      </c>
      <c r="E119" s="142">
        <f>IF(ПРАЙС!$AF$2&lt;&gt;0,'4,1'!E119*(1+ПРАЙС!$AF$2),'4,1'!E119)</f>
        <v>18</v>
      </c>
    </row>
    <row r="120" spans="1:5" x14ac:dyDescent="0.45">
      <c r="A120" s="526" t="str">
        <f>'4,1'!A120</f>
        <v>9040-33-150S</v>
      </c>
      <c r="B120" s="141" t="str">
        <f>'4,1'!B120</f>
        <v>9040-33-150S Мини-валик с РУЧКОЙ, SYNTEX,150мм, ворс 12мм, d=16мм, ручка d=6мм,полиакрил,Sturm!</v>
      </c>
      <c r="C120" s="142">
        <f>IF(ПРАЙС!$AF$2&lt;&gt;0,'4,1'!C120*(1+ПРАЙС!$AF$2),'4,1'!C120)</f>
        <v>61.6</v>
      </c>
      <c r="D120" s="142">
        <f>IF(ПРАЙС!$AF$2&lt;&gt;0,'4,1'!D120*(1+ПРАЙС!$AF$2),'4,1'!D120)</f>
        <v>57.8</v>
      </c>
      <c r="E120" s="142">
        <f>IF(ПРАЙС!$AF$2&lt;&gt;0,'4,1'!E120*(1+ПРАЙС!$AF$2),'4,1'!E120)</f>
        <v>53.1</v>
      </c>
    </row>
    <row r="121" spans="1:5" x14ac:dyDescent="0.45">
      <c r="A121" s="526" t="str">
        <f>'4,1'!A121</f>
        <v>9040-33-180</v>
      </c>
      <c r="B121" s="141" t="str">
        <f>'4,1'!B121</f>
        <v>9040-33-180 Валик сменный SYNTEX, 180мм, ворс 18мм, d=48мм, ручка d=8мм, полиакрил, Sturm!</v>
      </c>
      <c r="C121" s="142">
        <f>IF(ПРАЙС!$AF$2&lt;&gt;0,'4,1'!C121*(1+ПРАЙС!$AF$2),'4,1'!C121)</f>
        <v>59.2</v>
      </c>
      <c r="D121" s="142">
        <f>IF(ПРАЙС!$AF$2&lt;&gt;0,'4,1'!D121*(1+ПРАЙС!$AF$2),'4,1'!D121)</f>
        <v>55.6</v>
      </c>
      <c r="E121" s="142">
        <f>IF(ПРАЙС!$AF$2&lt;&gt;0,'4,1'!E121*(1+ПРАЙС!$AF$2),'4,1'!E121)</f>
        <v>51</v>
      </c>
    </row>
    <row r="122" spans="1:5" x14ac:dyDescent="0.45">
      <c r="A122" s="526" t="str">
        <f>'4,1'!A122</f>
        <v>9040-33-180S</v>
      </c>
      <c r="B122" s="141" t="str">
        <f>'4,1'!B122</f>
        <v>9040-33-180S Валик с РУЧКОЙ, SYNTEX, 180мм, ворс 18мм, d=48мм, ручка d=8мм,полиакрил, Sturm!</v>
      </c>
      <c r="C122" s="142">
        <f>IF(ПРАЙС!$AF$2&lt;&gt;0,'4,1'!C122*(1+ПРАЙС!$AF$2),'4,1'!C122)</f>
        <v>116.7</v>
      </c>
      <c r="D122" s="142">
        <f>IF(ПРАЙС!$AF$2&lt;&gt;0,'4,1'!D122*(1+ПРАЙС!$AF$2),'4,1'!D122)</f>
        <v>109.5</v>
      </c>
      <c r="E122" s="142">
        <f>IF(ПРАЙС!$AF$2&lt;&gt;0,'4,1'!E122*(1+ПРАЙС!$AF$2),'4,1'!E122)</f>
        <v>100.5</v>
      </c>
    </row>
    <row r="123" spans="1:5" x14ac:dyDescent="0.45">
      <c r="A123" s="526" t="str">
        <f>'4,1'!A123</f>
        <v>9040-33-250</v>
      </c>
      <c r="B123" s="141" t="str">
        <f>'4,1'!B123</f>
        <v>9040-33-250 Валик сменный SYNTEX, 250мм, ворс 18мм, d=48мм, ручка d=8мм, полиакрил, Sturm!</v>
      </c>
      <c r="C123" s="142">
        <f>IF(ПРАЙС!$AF$2&lt;&gt;0,'4,1'!C123*(1+ПРАЙС!$AF$2),'4,1'!C123)</f>
        <v>74.599999999999994</v>
      </c>
      <c r="D123" s="142">
        <f>IF(ПРАЙС!$AF$2&lt;&gt;0,'4,1'!D123*(1+ПРАЙС!$AF$2),'4,1'!D123)</f>
        <v>70</v>
      </c>
      <c r="E123" s="142">
        <f>IF(ПРАЙС!$AF$2&lt;&gt;0,'4,1'!E123*(1+ПРАЙС!$AF$2),'4,1'!E123)</f>
        <v>64.3</v>
      </c>
    </row>
    <row r="124" spans="1:5" x14ac:dyDescent="0.45">
      <c r="A124" s="526" t="str">
        <f>'4,1'!A124</f>
        <v>9040-33-250S</v>
      </c>
      <c r="B124" s="141" t="str">
        <f>'4,1'!B124</f>
        <v>9040-33-250S Валик с РУЧКОЙ, SYNTEX, 250мм, ворс 18мм, d=48мм, ручка d=8мм,полиакрил, Sturm!</v>
      </c>
      <c r="C124" s="142">
        <f>IF(ПРАЙС!$AF$2&lt;&gt;0,'4,1'!C124*(1+ПРАЙС!$AF$2),'4,1'!C124)</f>
        <v>143.4</v>
      </c>
      <c r="D124" s="142">
        <f>IF(ПРАЙС!$AF$2&lt;&gt;0,'4,1'!D124*(1+ПРАЙС!$AF$2),'4,1'!D124)</f>
        <v>134.6</v>
      </c>
      <c r="E124" s="142">
        <f>IF(ПРАЙС!$AF$2&lt;&gt;0,'4,1'!E124*(1+ПРАЙС!$AF$2),'4,1'!E124)</f>
        <v>123.5</v>
      </c>
    </row>
    <row r="125" spans="1:5" x14ac:dyDescent="0.45">
      <c r="A125" s="526" t="str">
        <f>'4,1'!A125</f>
        <v>9040-17-240</v>
      </c>
      <c r="B125" s="141" t="str">
        <f>'4,1'!B125</f>
        <v>9040-17-240 Валик акрил 240mm Sturm! Посадка 38 мм American Type</v>
      </c>
      <c r="C125" s="142">
        <f>IF(ПРАЙС!$AF$2&lt;&gt;0,'4,1'!C125*(1+ПРАЙС!$AF$2),'4,1'!C125)</f>
        <v>58.5</v>
      </c>
      <c r="D125" s="142">
        <f>IF(ПРАЙС!$AF$2&lt;&gt;0,'4,1'!D125*(1+ПРАЙС!$AF$2),'4,1'!D125)</f>
        <v>54.9</v>
      </c>
      <c r="E125" s="142">
        <f>IF(ПРАЙС!$AF$2&lt;&gt;0,'4,1'!E125*(1+ПРАЙС!$AF$2),'4,1'!E125)</f>
        <v>50.4</v>
      </c>
    </row>
    <row r="126" spans="1:5" x14ac:dyDescent="0.45">
      <c r="A126" s="526" t="str">
        <f>'4,1'!A126</f>
        <v>9040-22-175S</v>
      </c>
      <c r="B126" s="141" t="str">
        <f>'4,1'!B126</f>
        <v>9040-22-175S Валик С РУЧКОЙ 175 мм, ворс 18 мм, d=47мм, ручка d=8мм, полиакрил, Sturm!</v>
      </c>
      <c r="C126" s="142">
        <f>IF(ПРАЙС!$AF$2&lt;&gt;0,'4,1'!C126*(1+ПРАЙС!$AF$2),'4,1'!C126)</f>
        <v>104</v>
      </c>
      <c r="D126" s="142">
        <f>IF(ПРАЙС!$AF$2&lt;&gt;0,'4,1'!D126*(1+ПРАЙС!$AF$2),'4,1'!D126)</f>
        <v>97.6</v>
      </c>
      <c r="E126" s="142">
        <f>IF(ПРАЙС!$AF$2&lt;&gt;0,'4,1'!E126*(1+ПРАЙС!$AF$2),'4,1'!E126)</f>
        <v>89.6</v>
      </c>
    </row>
    <row r="127" spans="1:5" x14ac:dyDescent="0.45">
      <c r="A127" s="526" t="str">
        <f>'4,1'!A127</f>
        <v>9040-23-175S</v>
      </c>
      <c r="B127" s="141" t="str">
        <f>'4,1'!B127</f>
        <v>9040-23-175S Валик С РУЧКОЙ 175 мм, ворс 4 мм, d=47мм, ручка d=8мм, шерсть, Sturm!</v>
      </c>
      <c r="C127" s="142">
        <f>IF(ПРАЙС!$AF$2&lt;&gt;0,'4,1'!C127*(1+ПРАЙС!$AF$2),'4,1'!C127)</f>
        <v>97.5</v>
      </c>
      <c r="D127" s="142">
        <f>IF(ПРАЙС!$AF$2&lt;&gt;0,'4,1'!D127*(1+ПРАЙС!$AF$2),'4,1'!D127)</f>
        <v>91.5</v>
      </c>
      <c r="E127" s="142">
        <f>IF(ПРАЙС!$AF$2&lt;&gt;0,'4,1'!E127*(1+ПРАЙС!$AF$2),'4,1'!E127)</f>
        <v>84</v>
      </c>
    </row>
    <row r="128" spans="1:5" x14ac:dyDescent="0.45">
      <c r="A128" s="526" t="str">
        <f>'4,1'!A128</f>
        <v>9040-24-175S</v>
      </c>
      <c r="B128" s="141" t="str">
        <f>'4,1'!B128</f>
        <v>9040-24-175S Валик С РУЧКОЙ 175 мм, ворс 25 мм, d=47мм, ручка d=8мм, полиэстер, Sturm!</v>
      </c>
      <c r="C128" s="142">
        <f>IF(ПРАЙС!$AF$2&lt;&gt;0,'4,1'!C128*(1+ПРАЙС!$AF$2),'4,1'!C128)</f>
        <v>71.5</v>
      </c>
      <c r="D128" s="142">
        <f>IF(ПРАЙС!$AF$2&lt;&gt;0,'4,1'!D128*(1+ПРАЙС!$AF$2),'4,1'!D128)</f>
        <v>67.099999999999994</v>
      </c>
      <c r="E128" s="142">
        <f>IF(ПРАЙС!$AF$2&lt;&gt;0,'4,1'!E128*(1+ПРАЙС!$AF$2),'4,1'!E128)</f>
        <v>61.6</v>
      </c>
    </row>
    <row r="129" spans="1:5" x14ac:dyDescent="0.45">
      <c r="A129" s="526" t="str">
        <f>'4,1'!A129</f>
        <v>9040-31-070</v>
      </c>
      <c r="B129" s="141" t="str">
        <f>'4,1'!B129</f>
        <v>9040-31-070 Мини-валик сменный VELOUR, 70мм, ворс 4мм, d=16мм, ручка d=6мм, шерсть, Sturm!</v>
      </c>
      <c r="C129" s="142">
        <f>IF(ПРАЙС!$AF$2&lt;&gt;0,'4,1'!C129*(1+ПРАЙС!$AF$2),'4,1'!C129)</f>
        <v>14</v>
      </c>
      <c r="D129" s="142">
        <f>IF(ПРАЙС!$AF$2&lt;&gt;0,'4,1'!D129*(1+ПРАЙС!$AF$2),'4,1'!D129)</f>
        <v>13.2</v>
      </c>
      <c r="E129" s="142">
        <f>IF(ПРАЙС!$AF$2&lt;&gt;0,'4,1'!E129*(1+ПРАЙС!$AF$2),'4,1'!E129)</f>
        <v>12.1</v>
      </c>
    </row>
    <row r="130" spans="1:5" x14ac:dyDescent="0.45">
      <c r="A130" s="526" t="str">
        <f>'4,1'!A130</f>
        <v>9040-31-070S</v>
      </c>
      <c r="B130" s="141" t="str">
        <f>'4,1'!B130</f>
        <v>9040-31-070S Мини-валик с РУЧКОЙ, VELOUR, 70мм, ворс 4мм, d=16мм, ручка d=6мм, шерсть, Sturm!</v>
      </c>
      <c r="C130" s="142">
        <f>IF(ПРАЙС!$AF$2&lt;&gt;0,'4,1'!C130*(1+ПРАЙС!$AF$2),'4,1'!C130)</f>
        <v>42.8</v>
      </c>
      <c r="D130" s="142">
        <f>IF(ПРАЙС!$AF$2&lt;&gt;0,'4,1'!D130*(1+ПРАЙС!$AF$2),'4,1'!D130)</f>
        <v>40.1</v>
      </c>
      <c r="E130" s="142">
        <f>IF(ПРАЙС!$AF$2&lt;&gt;0,'4,1'!E130*(1+ПРАЙС!$AF$2),'4,1'!E130)</f>
        <v>36.9</v>
      </c>
    </row>
    <row r="131" spans="1:5" x14ac:dyDescent="0.45">
      <c r="A131" s="526" t="str">
        <f>'4,1'!A131</f>
        <v>9040-31-100</v>
      </c>
      <c r="B131" s="141" t="str">
        <f>'4,1'!B131</f>
        <v>9040-31-100 Мини-валик сменный VELOUR, 100мм, ворс 4мм, d=16мм, ручка d=6мм, шерсть, Sturm!</v>
      </c>
      <c r="C131" s="142">
        <f>IF(ПРАЙС!$AF$2&lt;&gt;0,'4,1'!C131*(1+ПРАЙС!$AF$2),'4,1'!C131)</f>
        <v>16.399999999999999</v>
      </c>
      <c r="D131" s="142">
        <f>IF(ПРАЙС!$AF$2&lt;&gt;0,'4,1'!D131*(1+ПРАЙС!$AF$2),'4,1'!D131)</f>
        <v>15.4</v>
      </c>
      <c r="E131" s="142">
        <f>IF(ПРАЙС!$AF$2&lt;&gt;0,'4,1'!E131*(1+ПРАЙС!$AF$2),'4,1'!E131)</f>
        <v>14.2</v>
      </c>
    </row>
    <row r="132" spans="1:5" x14ac:dyDescent="0.45">
      <c r="A132" s="526" t="str">
        <f>'4,1'!A132</f>
        <v>9040-31-100S</v>
      </c>
      <c r="B132" s="141" t="str">
        <f>'4,1'!B132</f>
        <v>9040-31-100S Мини-валик с РУЧКОЙ, VELOUR, 100мм, ворс 4мм, d=16мм, ручка d=6мм, шерсть, Sturm!</v>
      </c>
      <c r="C132" s="142">
        <f>IF(ПРАЙС!$AF$2&lt;&gt;0,'4,1'!C132*(1+ПРАЙС!$AF$2),'4,1'!C132)</f>
        <v>51.3</v>
      </c>
      <c r="D132" s="142">
        <f>IF(ПРАЙС!$AF$2&lt;&gt;0,'4,1'!D132*(1+ПРАЙС!$AF$2),'4,1'!D132)</f>
        <v>48.2</v>
      </c>
      <c r="E132" s="142">
        <f>IF(ПРАЙС!$AF$2&lt;&gt;0,'4,1'!E132*(1+ПРАЙС!$AF$2),'4,1'!E132)</f>
        <v>44.2</v>
      </c>
    </row>
    <row r="133" spans="1:5" x14ac:dyDescent="0.45">
      <c r="A133" s="526" t="str">
        <f>'4,1'!A133</f>
        <v>9040-31-150</v>
      </c>
      <c r="B133" s="141" t="str">
        <f>'4,1'!B133</f>
        <v>9040-31-150 Мини-валик сменный VELOUR, 150мм, ворс 4мм, d=16мм, ручка d=6мм, шерсть, Sturm!</v>
      </c>
      <c r="C133" s="142">
        <f>IF(ПРАЙС!$AF$2&lt;&gt;0,'4,1'!C133*(1+ПРАЙС!$AF$2),'4,1'!C133)</f>
        <v>20.5</v>
      </c>
      <c r="D133" s="142">
        <f>IF(ПРАЙС!$AF$2&lt;&gt;0,'4,1'!D133*(1+ПРАЙС!$AF$2),'4,1'!D133)</f>
        <v>19.3</v>
      </c>
      <c r="E133" s="142">
        <f>IF(ПРАЙС!$AF$2&lt;&gt;0,'4,1'!E133*(1+ПРАЙС!$AF$2),'4,1'!E133)</f>
        <v>17.7</v>
      </c>
    </row>
    <row r="134" spans="1:5" x14ac:dyDescent="0.45">
      <c r="A134" s="526" t="str">
        <f>'4,1'!A134</f>
        <v>9040-31-150S</v>
      </c>
      <c r="B134" s="141" t="str">
        <f>'4,1'!B134</f>
        <v>9040-31-150S Мини-валик с РУЧКОЙ, VELOUR, 150мм, ворс 4мм, d=16мм, ручка d=6мм, шерсть, Sturm!</v>
      </c>
      <c r="C134" s="142">
        <f>IF(ПРАЙС!$AF$2&lt;&gt;0,'4,1'!C134*(1+ПРАЙС!$AF$2),'4,1'!C134)</f>
        <v>58.9</v>
      </c>
      <c r="D134" s="142">
        <f>IF(ПРАЙС!$AF$2&lt;&gt;0,'4,1'!D134*(1+ПРАЙС!$AF$2),'4,1'!D134)</f>
        <v>55.2</v>
      </c>
      <c r="E134" s="142">
        <f>IF(ПРАЙС!$AF$2&lt;&gt;0,'4,1'!E134*(1+ПРАЙС!$AF$2),'4,1'!E134)</f>
        <v>50.7</v>
      </c>
    </row>
    <row r="135" spans="1:5" x14ac:dyDescent="0.45">
      <c r="A135" s="526" t="str">
        <f>'4,1'!A135</f>
        <v>9040-31-180</v>
      </c>
      <c r="B135" s="141" t="str">
        <f>'4,1'!B135</f>
        <v>9040-31-180 Валик сменный VELOUR, 180мм, ворс 4 мм, d=48мм, ручка d=8мм, шерсть, Sturm!</v>
      </c>
      <c r="C135" s="142">
        <f>IF(ПРАЙС!$AF$2&lt;&gt;0,'4,1'!C135*(1+ПРАЙС!$AF$2),'4,1'!C135)</f>
        <v>69.8</v>
      </c>
      <c r="D135" s="142">
        <f>IF(ПРАЙС!$AF$2&lt;&gt;0,'4,1'!D135*(1+ПРАЙС!$AF$2),'4,1'!D135)</f>
        <v>65.5</v>
      </c>
      <c r="E135" s="142">
        <f>IF(ПРАЙС!$AF$2&lt;&gt;0,'4,1'!E135*(1+ПРАЙС!$AF$2),'4,1'!E135)</f>
        <v>60.1</v>
      </c>
    </row>
    <row r="136" spans="1:5" x14ac:dyDescent="0.45">
      <c r="A136" s="526" t="str">
        <f>'4,1'!A136</f>
        <v>9040-31-180S</v>
      </c>
      <c r="B136" s="141" t="str">
        <f>'4,1'!B136</f>
        <v>9040-31-180S Валик с РУЧКОЙ, VELOUR, 180мм, ворс 4мм, d=48мм, ручка d=8мм, шерсть, Sturm!</v>
      </c>
      <c r="C136" s="142">
        <f>IF(ПРАЙС!$AF$2&lt;&gt;0,'4,1'!C136*(1+ПРАЙС!$AF$2),'4,1'!C136)</f>
        <v>119.8</v>
      </c>
      <c r="D136" s="142">
        <f>IF(ПРАЙС!$AF$2&lt;&gt;0,'4,1'!D136*(1+ПРАЙС!$AF$2),'4,1'!D136)</f>
        <v>112.4</v>
      </c>
      <c r="E136" s="142">
        <f>IF(ПРАЙС!$AF$2&lt;&gt;0,'4,1'!E136*(1+ПРАЙС!$AF$2),'4,1'!E136)</f>
        <v>103.2</v>
      </c>
    </row>
    <row r="137" spans="1:5" x14ac:dyDescent="0.45">
      <c r="A137" s="526" t="str">
        <f>'4,1'!A137</f>
        <v>9040-31-250</v>
      </c>
      <c r="B137" s="141" t="str">
        <f>'4,1'!B137</f>
        <v>9040-31-250 Валик сменный VELOUR, 250мм, ворс 4 мм, d=48мм, ручка d=8мм, шерсть, Sturm!</v>
      </c>
      <c r="C137" s="142">
        <f>IF(ПРАЙС!$AF$2&lt;&gt;0,'4,1'!C137*(1+ПРАЙС!$AF$2),'4,1'!C137)</f>
        <v>93.8</v>
      </c>
      <c r="D137" s="142">
        <f>IF(ПРАЙС!$AF$2&lt;&gt;0,'4,1'!D137*(1+ПРАЙС!$AF$2),'4,1'!D137)</f>
        <v>88</v>
      </c>
      <c r="E137" s="142">
        <f>IF(ПРАЙС!$AF$2&lt;&gt;0,'4,1'!E137*(1+ПРАЙС!$AF$2),'4,1'!E137)</f>
        <v>80.8</v>
      </c>
    </row>
    <row r="138" spans="1:5" x14ac:dyDescent="0.45">
      <c r="A138" s="526" t="str">
        <f>'4,1'!A138</f>
        <v>9040-32-100</v>
      </c>
      <c r="B138" s="141" t="str">
        <f>'4,1'!B138</f>
        <v>9040-32-100 Мини-валик сменный GIRPAINT,100мм, ворс 12мм, d=16мм, ручка d=6мм, полиакрил,Sturm!</v>
      </c>
      <c r="C138" s="142">
        <f>IF(ПРАЙС!$AF$2&lt;&gt;0,'4,1'!C138*(1+ПРАЙС!$AF$2),'4,1'!C138)</f>
        <v>13</v>
      </c>
      <c r="D138" s="142">
        <f>IF(ПРАЙС!$AF$2&lt;&gt;0,'4,1'!D138*(1+ПРАЙС!$AF$2),'4,1'!D138)</f>
        <v>12.2</v>
      </c>
      <c r="E138" s="142">
        <f>IF(ПРАЙС!$AF$2&lt;&gt;0,'4,1'!E138*(1+ПРАЙС!$AF$2),'4,1'!E138)</f>
        <v>11.2</v>
      </c>
    </row>
    <row r="139" spans="1:5" x14ac:dyDescent="0.45">
      <c r="A139" s="526" t="str">
        <f>'4,1'!A139</f>
        <v>9040-32-100S</v>
      </c>
      <c r="B139" s="141" t="str">
        <f>'4,1'!B139</f>
        <v>9040-32-100S Мини-валик с РУЧКОЙ, GIRPAINT,100мм,ворс 12мм,d=16мм,ручка d=6мм, полиакрил,Sturm!</v>
      </c>
      <c r="C139" s="142">
        <f>IF(ПРАЙС!$AF$2&lt;&gt;0,'4,1'!C139*(1+ПРАЙС!$AF$2),'4,1'!C139)</f>
        <v>47.9</v>
      </c>
      <c r="D139" s="142">
        <f>IF(ПРАЙС!$AF$2&lt;&gt;0,'4,1'!D139*(1+ПРАЙС!$AF$2),'4,1'!D139)</f>
        <v>45</v>
      </c>
      <c r="E139" s="142">
        <f>IF(ПРАЙС!$AF$2&lt;&gt;0,'4,1'!E139*(1+ПРАЙС!$AF$2),'4,1'!E139)</f>
        <v>41.3</v>
      </c>
    </row>
    <row r="140" spans="1:5" x14ac:dyDescent="0.45">
      <c r="A140" s="526" t="str">
        <f>'4,1'!A140</f>
        <v>9040-32-150</v>
      </c>
      <c r="B140" s="141" t="str">
        <f>'4,1'!B140</f>
        <v>9040-32-150 Мини-валик сменный GIRPAINT,150мм, ворс 12мм, d=16мм, ручка d=6мм, полиакрил,Sturm!</v>
      </c>
      <c r="C140" s="142">
        <f>IF(ПРАЙС!$AF$2&lt;&gt;0,'4,1'!C140*(1+ПРАЙС!$AF$2),'4,1'!C140)</f>
        <v>16.399999999999999</v>
      </c>
      <c r="D140" s="142">
        <f>IF(ПРАЙС!$AF$2&lt;&gt;0,'4,1'!D140*(1+ПРАЙС!$AF$2),'4,1'!D140)</f>
        <v>15.4</v>
      </c>
      <c r="E140" s="142">
        <f>IF(ПРАЙС!$AF$2&lt;&gt;0,'4,1'!E140*(1+ПРАЙС!$AF$2),'4,1'!E140)</f>
        <v>14.2</v>
      </c>
    </row>
    <row r="141" spans="1:5" x14ac:dyDescent="0.45">
      <c r="A141" s="526" t="str">
        <f>'4,1'!A141</f>
        <v>9040-32-150S</v>
      </c>
      <c r="B141" s="141" t="str">
        <f>'4,1'!B141</f>
        <v>9040-32-150S Мини-валик с РУЧКОЙ, GIRPAINT,150мм,ворс 12мм,d=16мм,ручка d=6мм, полиакрил,Sturm!</v>
      </c>
      <c r="C141" s="142">
        <f>IF(ПРАЙС!$AF$2&lt;&gt;0,'4,1'!C141*(1+ПРАЙС!$AF$2),'4,1'!C141)</f>
        <v>53</v>
      </c>
      <c r="D141" s="142">
        <f>IF(ПРАЙС!$AF$2&lt;&gt;0,'4,1'!D141*(1+ПРАЙС!$AF$2),'4,1'!D141)</f>
        <v>49.8</v>
      </c>
      <c r="E141" s="142">
        <f>IF(ПРАЙС!$AF$2&lt;&gt;0,'4,1'!E141*(1+ПРАЙС!$AF$2),'4,1'!E141)</f>
        <v>45.7</v>
      </c>
    </row>
    <row r="142" spans="1:5" x14ac:dyDescent="0.45">
      <c r="A142" s="526" t="str">
        <f>'4,1'!A142</f>
        <v>9040-32-180</v>
      </c>
      <c r="B142" s="141" t="str">
        <f>'4,1'!B142</f>
        <v>9040-32-180 Валик сменный GIRPAINT, 180мм, ворс 18мм, d=48мм, ручка d=8мм, полиакрил, Sturm!</v>
      </c>
      <c r="C142" s="142">
        <f>IF(ПРАЙС!$AF$2&lt;&gt;0,'4,1'!C142*(1+ПРАЙС!$AF$2),'4,1'!C142)</f>
        <v>53.4</v>
      </c>
      <c r="D142" s="142">
        <f>IF(ПРАЙС!$AF$2&lt;&gt;0,'4,1'!D142*(1+ПРАЙС!$AF$2),'4,1'!D142)</f>
        <v>50.1</v>
      </c>
      <c r="E142" s="142">
        <f>IF(ПРАЙС!$AF$2&lt;&gt;0,'4,1'!E142*(1+ПРАЙС!$AF$2),'4,1'!E142)</f>
        <v>46</v>
      </c>
    </row>
    <row r="143" spans="1:5" x14ac:dyDescent="0.45">
      <c r="A143" s="526" t="str">
        <f>'4,1'!A143</f>
        <v>9040-32-180S</v>
      </c>
      <c r="B143" s="141" t="str">
        <f>'4,1'!B143</f>
        <v>9040-32-180S Валик с РУЧКОЙ, GIRPAINT, 180мм, ворс 18мм, d=48мм, ручка d=8мм, полиакрил, Sturm!</v>
      </c>
      <c r="C143" s="142">
        <f>IF(ПРАЙС!$AF$2&lt;&gt;0,'4,1'!C143*(1+ПРАЙС!$AF$2),'4,1'!C143)</f>
        <v>107.8</v>
      </c>
      <c r="D143" s="142">
        <f>IF(ПРАЙС!$AF$2&lt;&gt;0,'4,1'!D143*(1+ПРАЙС!$AF$2),'4,1'!D143)</f>
        <v>101.2</v>
      </c>
      <c r="E143" s="142">
        <f>IF(ПРАЙС!$AF$2&lt;&gt;0,'4,1'!E143*(1+ПРАЙС!$AF$2),'4,1'!E143)</f>
        <v>92.9</v>
      </c>
    </row>
    <row r="144" spans="1:5" x14ac:dyDescent="0.45">
      <c r="A144" s="526" t="str">
        <f>'4,1'!A144</f>
        <v>9040-32-250</v>
      </c>
      <c r="B144" s="141" t="str">
        <f>'4,1'!B144</f>
        <v>9040-32-250 Валик сменный GIRPAINT, 250мм, ворс 18мм, d=48мм, ручка d=8мм, полиакрил, Sturm!</v>
      </c>
      <c r="C144" s="142">
        <f>IF(ПРАЙС!$AF$2&lt;&gt;0,'4,1'!C144*(1+ПРАЙС!$AF$2),'4,1'!C144)</f>
        <v>67.400000000000006</v>
      </c>
      <c r="D144" s="142">
        <f>IF(ПРАЙС!$AF$2&lt;&gt;0,'4,1'!D144*(1+ПРАЙС!$AF$2),'4,1'!D144)</f>
        <v>63.3</v>
      </c>
      <c r="E144" s="142">
        <f>IF(ПРАЙС!$AF$2&lt;&gt;0,'4,1'!E144*(1+ПРАЙС!$AF$2),'4,1'!E144)</f>
        <v>58.1</v>
      </c>
    </row>
    <row r="145" spans="1:11" x14ac:dyDescent="0.45">
      <c r="A145" s="526" t="str">
        <f>'4,1'!A145</f>
        <v>9040-32-250S</v>
      </c>
      <c r="B145" s="141" t="str">
        <f>'4,1'!B145</f>
        <v>9040-32-250S Валик с РУЧКОЙ, GIRPAINT, 250мм, ворс 18мм, d=48мм, ручка d=8мм, полиакрил, Sturm!</v>
      </c>
      <c r="C145" s="142">
        <f>IF(ПРАЙС!$AF$2&lt;&gt;0,'4,1'!C145*(1+ПРАЙС!$AF$2),'4,1'!C145)</f>
        <v>135.19999999999999</v>
      </c>
      <c r="D145" s="142">
        <f>IF(ПРАЙС!$AF$2&lt;&gt;0,'4,1'!D145*(1+ПРАЙС!$AF$2),'4,1'!D145)</f>
        <v>126.9</v>
      </c>
      <c r="E145" s="142">
        <f>IF(ПРАЙС!$AF$2&lt;&gt;0,'4,1'!E145*(1+ПРАЙС!$AF$2),'4,1'!E145)</f>
        <v>116.5</v>
      </c>
    </row>
    <row r="146" spans="1:11" x14ac:dyDescent="0.45">
      <c r="A146" s="526" t="str">
        <f>'4,1'!A146</f>
        <v>9040-33-070</v>
      </c>
      <c r="B146" s="141" t="str">
        <f>'4,1'!B146</f>
        <v>9040-33-070 Мини-валик сменный SYNTEX, 70мм, ворс 12мм, d=16мм, ручка d=6мм, полиакрил, Sturm!</v>
      </c>
      <c r="C146" s="142">
        <f>IF(ПРАЙС!$AF$2&lt;&gt;0,'4,1'!C146*(1+ПРАЙС!$AF$2),'4,1'!C146)</f>
        <v>13</v>
      </c>
      <c r="D146" s="142">
        <f>IF(ПРАЙС!$AF$2&lt;&gt;0,'4,1'!D146*(1+ПРАЙС!$AF$2),'4,1'!D146)</f>
        <v>12.2</v>
      </c>
      <c r="E146" s="142">
        <f>IF(ПРАЙС!$AF$2&lt;&gt;0,'4,1'!E146*(1+ПРАЙС!$AF$2),'4,1'!E146)</f>
        <v>11.2</v>
      </c>
    </row>
    <row r="147" spans="1:11" x14ac:dyDescent="0.45">
      <c r="A147" s="526" t="str">
        <f>'4,1'!A147</f>
        <v>9040-33-070S</v>
      </c>
      <c r="B147" s="141" t="str">
        <f>'4,1'!B147</f>
        <v>9040-33-070S Мини-валик с РУЧКОЙ, SYNTEX, 70мм, ворс 12мм, d=16мм, ручка d=6мм,полиакрил,Sturm!</v>
      </c>
      <c r="C147" s="142">
        <f>IF(ПРАЙС!$AF$2&lt;&gt;0,'4,1'!C147*(1+ПРАЙС!$AF$2),'4,1'!C147)</f>
        <v>42.8</v>
      </c>
      <c r="D147" s="142">
        <f>IF(ПРАЙС!$AF$2&lt;&gt;0,'4,1'!D147*(1+ПРАЙС!$AF$2),'4,1'!D147)</f>
        <v>40.1</v>
      </c>
      <c r="E147" s="142">
        <f>IF(ПРАЙС!$AF$2&lt;&gt;0,'4,1'!E147*(1+ПРАЙС!$AF$2),'4,1'!E147)</f>
        <v>36.9</v>
      </c>
    </row>
    <row r="148" spans="1:11" x14ac:dyDescent="0.45">
      <c r="A148" s="526" t="str">
        <f>'4,1'!A148</f>
        <v>9040-33-100</v>
      </c>
      <c r="B148" s="141" t="str">
        <f>'4,1'!B148</f>
        <v>9040-33-100 Мини-валик сменный SYNTEX, 100мм, ворс 12мм, d=16мм, ручка d=6мм, полиакрил, Sturm!</v>
      </c>
      <c r="C148" s="142">
        <f>IF(ПРАЙС!$AF$2&lt;&gt;0,'4,1'!C148*(1+ПРАЙС!$AF$2),'4,1'!C148)</f>
        <v>16.100000000000001</v>
      </c>
      <c r="D148" s="142">
        <f>IF(ПРАЙС!$AF$2&lt;&gt;0,'4,1'!D148*(1+ПРАЙС!$AF$2),'4,1'!D148)</f>
        <v>15.1</v>
      </c>
      <c r="E148" s="142">
        <f>IF(ПРАЙС!$AF$2&lt;&gt;0,'4,1'!E148*(1+ПРАЙС!$AF$2),'4,1'!E148)</f>
        <v>13.9</v>
      </c>
    </row>
    <row r="149" spans="1:11" x14ac:dyDescent="0.45">
      <c r="A149" s="526" t="str">
        <f>'4,1'!A149</f>
        <v>9040-33-100S</v>
      </c>
      <c r="B149" s="141" t="str">
        <f>'4,1'!B149</f>
        <v>9040-33-100S Мини-валик с РУЧКОЙ, SYNTEX, 100мм, ворс 12мм, d=16мм,ручка d=6мм,полиакрил,Sturm!</v>
      </c>
      <c r="C149" s="142">
        <f>IF(ПРАЙС!$AF$2&lt;&gt;0,'4,1'!C149*(1+ПРАЙС!$AF$2),'4,1'!C149)</f>
        <v>53</v>
      </c>
      <c r="D149" s="142">
        <f>IF(ПРАЙС!$AF$2&lt;&gt;0,'4,1'!D149*(1+ПРАЙС!$AF$2),'4,1'!D149)</f>
        <v>49.8</v>
      </c>
      <c r="E149" s="142">
        <f>IF(ПРАЙС!$AF$2&lt;&gt;0,'4,1'!E149*(1+ПРАЙС!$AF$2),'4,1'!E149)</f>
        <v>45.7</v>
      </c>
    </row>
    <row r="150" spans="1:11" x14ac:dyDescent="0.45">
      <c r="A150" s="526" t="str">
        <f>'4,1'!A150</f>
        <v>9040-33-150</v>
      </c>
      <c r="B150" s="141" t="str">
        <f>'4,1'!B150</f>
        <v>9040-33-150 Мини-валик сменный SYNTEX, 150мм, ворс 12мм, d=16мм, ручка d=6мм, полиакрил, Sturm!</v>
      </c>
      <c r="C150" s="142">
        <f>IF(ПРАЙС!$AF$2&lt;&gt;0,'4,1'!C150*(1+ПРАЙС!$AF$2),'4,1'!C150)</f>
        <v>20.9</v>
      </c>
      <c r="D150" s="142">
        <f>IF(ПРАЙС!$AF$2&lt;&gt;0,'4,1'!D150*(1+ПРАЙС!$AF$2),'4,1'!D150)</f>
        <v>19.600000000000001</v>
      </c>
      <c r="E150" s="142">
        <f>IF(ПРАЙС!$AF$2&lt;&gt;0,'4,1'!E150*(1+ПРАЙС!$AF$2),'4,1'!E150)</f>
        <v>18</v>
      </c>
    </row>
    <row r="151" spans="1:11" x14ac:dyDescent="0.45">
      <c r="A151" s="526" t="str">
        <f>'4,1'!A151</f>
        <v>9040-33-150S</v>
      </c>
      <c r="B151" s="141" t="str">
        <f>'4,1'!B151</f>
        <v>9040-33-150S Мини-валик с РУЧКОЙ, SYNTEX,150мм, ворс 12мм, d=16мм, ручка d=6мм,полиакрил,Sturm!</v>
      </c>
      <c r="C151" s="142">
        <f>IF(ПРАЙС!$AF$2&lt;&gt;0,'4,1'!C151*(1+ПРАЙС!$AF$2),'4,1'!C151)</f>
        <v>61.6</v>
      </c>
      <c r="D151" s="142">
        <f>IF(ПРАЙС!$AF$2&lt;&gt;0,'4,1'!D151*(1+ПРАЙС!$AF$2),'4,1'!D151)</f>
        <v>57.8</v>
      </c>
      <c r="E151" s="142">
        <f>IF(ПРАЙС!$AF$2&lt;&gt;0,'4,1'!E151*(1+ПРАЙС!$AF$2),'4,1'!E151)</f>
        <v>53.1</v>
      </c>
    </row>
    <row r="152" spans="1:11" x14ac:dyDescent="0.45">
      <c r="A152" s="526" t="str">
        <f>'4,1'!A152</f>
        <v>9040-33-180</v>
      </c>
      <c r="B152" s="141" t="str">
        <f>'4,1'!B152</f>
        <v>9040-33-180 Валик сменный SYNTEX, 180мм, ворс 18мм, d=48мм, ручка d=8мм, полиакрил, Sturm!</v>
      </c>
      <c r="C152" s="142">
        <f>IF(ПРАЙС!$AF$2&lt;&gt;0,'4,1'!C152*(1+ПРАЙС!$AF$2),'4,1'!C152)</f>
        <v>59.2</v>
      </c>
      <c r="D152" s="142">
        <f>IF(ПРАЙС!$AF$2&lt;&gt;0,'4,1'!D152*(1+ПРАЙС!$AF$2),'4,1'!D152)</f>
        <v>55.6</v>
      </c>
      <c r="E152" s="142">
        <f>IF(ПРАЙС!$AF$2&lt;&gt;0,'4,1'!E152*(1+ПРАЙС!$AF$2),'4,1'!E152)</f>
        <v>51</v>
      </c>
    </row>
    <row r="153" spans="1:11" x14ac:dyDescent="0.45">
      <c r="A153" s="526" t="str">
        <f>'4,1'!A153</f>
        <v>9040-33-180S</v>
      </c>
      <c r="B153" s="141" t="str">
        <f>'4,1'!B153</f>
        <v>9040-33-180S Валик с РУЧКОЙ, SYNTEX, 180мм, ворс 18мм, d=48мм, ручка d=8мм,полиакрил, Sturm!</v>
      </c>
      <c r="C153" s="142">
        <f>IF(ПРАЙС!$AF$2&lt;&gt;0,'4,1'!C153*(1+ПРАЙС!$AF$2),'4,1'!C153)</f>
        <v>116.7</v>
      </c>
      <c r="D153" s="142">
        <f>IF(ПРАЙС!$AF$2&lt;&gt;0,'4,1'!D153*(1+ПРАЙС!$AF$2),'4,1'!D153)</f>
        <v>109.5</v>
      </c>
      <c r="E153" s="142">
        <f>IF(ПРАЙС!$AF$2&lt;&gt;0,'4,1'!E153*(1+ПРАЙС!$AF$2),'4,1'!E153)</f>
        <v>100.5</v>
      </c>
    </row>
    <row r="154" spans="1:11" x14ac:dyDescent="0.45">
      <c r="A154" s="526" t="str">
        <f>'4,1'!A154</f>
        <v>9040-33-250</v>
      </c>
      <c r="B154" s="141" t="str">
        <f>'4,1'!B154</f>
        <v>9040-33-250 Валик сменный SYNTEX, 250мм, ворс 18мм, d=48мм, ручка d=8мм, полиакрил, Sturm!</v>
      </c>
      <c r="C154" s="142">
        <f>IF(ПРАЙС!$AF$2&lt;&gt;0,'4,1'!C154*(1+ПРАЙС!$AF$2),'4,1'!C154)</f>
        <v>74.599999999999994</v>
      </c>
      <c r="D154" s="142">
        <f>IF(ПРАЙС!$AF$2&lt;&gt;0,'4,1'!D154*(1+ПРАЙС!$AF$2),'4,1'!D154)</f>
        <v>70</v>
      </c>
      <c r="E154" s="142">
        <f>IF(ПРАЙС!$AF$2&lt;&gt;0,'4,1'!E154*(1+ПРАЙС!$AF$2),'4,1'!E154)</f>
        <v>64.3</v>
      </c>
    </row>
    <row r="155" spans="1:11" x14ac:dyDescent="0.45">
      <c r="A155" s="526" t="str">
        <f>'4,1'!A155</f>
        <v>9040-33-250S</v>
      </c>
      <c r="B155" s="141" t="str">
        <f>'4,1'!B155</f>
        <v>9040-33-250S Валик с РУЧКОЙ, SYNTEX, 250мм, ворс 18мм, d=48мм, ручка d=8мм,полиакрил, Sturm!</v>
      </c>
      <c r="C155" s="142">
        <f>IF(ПРАЙС!$AF$2&lt;&gt;0,'4,1'!C155*(1+ПРАЙС!$AF$2),'4,1'!C155)</f>
        <v>143.4</v>
      </c>
      <c r="D155" s="142">
        <f>IF(ПРАЙС!$AF$2&lt;&gt;0,'4,1'!D155*(1+ПРАЙС!$AF$2),'4,1'!D155)</f>
        <v>134.6</v>
      </c>
      <c r="E155" s="142">
        <f>IF(ПРАЙС!$AF$2&lt;&gt;0,'4,1'!E155*(1+ПРАЙС!$AF$2),'4,1'!E155)</f>
        <v>123.5</v>
      </c>
    </row>
    <row r="156" spans="1:11" ht="13.15" x14ac:dyDescent="0.4">
      <c r="A156" s="83"/>
      <c r="B156" s="83"/>
      <c r="C156"/>
      <c r="D156"/>
      <c r="E156"/>
      <c r="F156"/>
      <c r="H156" s="83"/>
      <c r="I156" s="83"/>
      <c r="J156" s="83"/>
      <c r="K156" s="83"/>
    </row>
    <row r="157" spans="1:11" ht="13.15" x14ac:dyDescent="0.4">
      <c r="A157" s="83"/>
      <c r="B157" s="83"/>
      <c r="C157"/>
      <c r="D157"/>
      <c r="E157"/>
      <c r="F157"/>
      <c r="H157" s="83"/>
      <c r="I157" s="83"/>
      <c r="J157" s="83"/>
      <c r="K157" s="83"/>
    </row>
    <row r="158" spans="1:11" ht="13.15" x14ac:dyDescent="0.4">
      <c r="A158" s="83"/>
      <c r="B158" s="83"/>
      <c r="C158"/>
      <c r="D158"/>
      <c r="E158"/>
      <c r="F158"/>
      <c r="H158" s="83"/>
      <c r="I158" s="83"/>
      <c r="J158" s="83"/>
      <c r="K158" s="83"/>
    </row>
    <row r="159" spans="1:11" ht="13.15" x14ac:dyDescent="0.4">
      <c r="A159" s="83"/>
      <c r="B159" s="83"/>
      <c r="C159"/>
      <c r="D159"/>
      <c r="E159"/>
      <c r="F159"/>
      <c r="H159" s="83"/>
      <c r="I159" s="83"/>
      <c r="J159" s="83"/>
      <c r="K159" s="83"/>
    </row>
    <row r="160" spans="1:11" ht="13.15" x14ac:dyDescent="0.4">
      <c r="A160" s="83"/>
      <c r="B160" s="83"/>
      <c r="C160"/>
      <c r="D160"/>
      <c r="E160"/>
      <c r="F160"/>
      <c r="H160" s="83"/>
      <c r="I160" s="83"/>
      <c r="J160" s="83"/>
      <c r="K160" s="83"/>
    </row>
    <row r="161" spans="3:6" s="83" customFormat="1" ht="13.15" x14ac:dyDescent="0.4">
      <c r="C161"/>
      <c r="D161"/>
      <c r="E161"/>
      <c r="F161"/>
    </row>
    <row r="162" spans="3:6" s="83" customFormat="1" ht="13.15" x14ac:dyDescent="0.4">
      <c r="C162"/>
      <c r="D162"/>
      <c r="E162"/>
      <c r="F162"/>
    </row>
    <row r="163" spans="3:6" s="83" customFormat="1" ht="13.15" x14ac:dyDescent="0.4">
      <c r="C163"/>
      <c r="D163"/>
      <c r="E163"/>
      <c r="F163"/>
    </row>
    <row r="164" spans="3:6" s="83" customFormat="1" ht="13.15" x14ac:dyDescent="0.4">
      <c r="C164"/>
      <c r="D164"/>
      <c r="E164"/>
      <c r="F164"/>
    </row>
    <row r="165" spans="3:6" s="83" customFormat="1" ht="13.15" x14ac:dyDescent="0.4">
      <c r="C165"/>
      <c r="D165"/>
      <c r="E165"/>
      <c r="F165"/>
    </row>
    <row r="166" spans="3:6" s="83" customFormat="1" ht="13.15" x14ac:dyDescent="0.4">
      <c r="C166"/>
      <c r="D166"/>
      <c r="E166"/>
      <c r="F166"/>
    </row>
    <row r="167" spans="3:6" s="83" customFormat="1" ht="13.15" x14ac:dyDescent="0.4">
      <c r="C167"/>
      <c r="D167"/>
      <c r="E167"/>
      <c r="F167"/>
    </row>
    <row r="168" spans="3:6" s="83" customFormat="1" ht="13.15" x14ac:dyDescent="0.4">
      <c r="C168"/>
      <c r="D168"/>
      <c r="E168"/>
      <c r="F168"/>
    </row>
    <row r="169" spans="3:6" s="83" customFormat="1" ht="13.15" x14ac:dyDescent="0.4">
      <c r="C169"/>
      <c r="D169"/>
      <c r="E169"/>
      <c r="F169"/>
    </row>
    <row r="170" spans="3:6" s="83" customFormat="1" ht="13.15" x14ac:dyDescent="0.4">
      <c r="C170"/>
      <c r="D170"/>
      <c r="E170"/>
      <c r="F170"/>
    </row>
    <row r="171" spans="3:6" s="83" customFormat="1" ht="13.15" x14ac:dyDescent="0.4">
      <c r="C171"/>
      <c r="D171"/>
      <c r="E171"/>
      <c r="F171"/>
    </row>
    <row r="172" spans="3:6" s="83" customFormat="1" ht="13.15" x14ac:dyDescent="0.4">
      <c r="C172"/>
      <c r="D172"/>
      <c r="E172"/>
      <c r="F172"/>
    </row>
    <row r="173" spans="3:6" s="83" customFormat="1" ht="13.15" x14ac:dyDescent="0.4">
      <c r="C173"/>
      <c r="D173"/>
      <c r="E173"/>
      <c r="F173"/>
    </row>
    <row r="174" spans="3:6" s="83" customFormat="1" ht="13.15" x14ac:dyDescent="0.4">
      <c r="C174"/>
      <c r="D174"/>
      <c r="E174"/>
      <c r="F174"/>
    </row>
    <row r="175" spans="3:6" s="83" customFormat="1" ht="13.15" x14ac:dyDescent="0.4">
      <c r="C175"/>
      <c r="D175"/>
      <c r="E175"/>
      <c r="F175"/>
    </row>
    <row r="176" spans="3:6" s="83" customFormat="1" ht="13.15" x14ac:dyDescent="0.4">
      <c r="C176"/>
      <c r="D176"/>
      <c r="E176"/>
      <c r="F176"/>
    </row>
    <row r="177" spans="3:6" s="83" customFormat="1" ht="13.15" x14ac:dyDescent="0.4">
      <c r="C177"/>
      <c r="D177"/>
      <c r="E177"/>
      <c r="F177"/>
    </row>
    <row r="178" spans="3:6" s="83" customFormat="1" ht="13.15" x14ac:dyDescent="0.4">
      <c r="C178"/>
      <c r="D178"/>
      <c r="E178"/>
      <c r="F178"/>
    </row>
    <row r="179" spans="3:6" s="83" customFormat="1" ht="13.15" x14ac:dyDescent="0.4">
      <c r="C179"/>
      <c r="D179"/>
      <c r="E179"/>
      <c r="F179"/>
    </row>
    <row r="180" spans="3:6" s="83" customFormat="1" ht="13.15" x14ac:dyDescent="0.4">
      <c r="C180"/>
      <c r="D180"/>
      <c r="E180"/>
      <c r="F180"/>
    </row>
    <row r="181" spans="3:6" s="83" customFormat="1" ht="13.15" x14ac:dyDescent="0.4">
      <c r="C181"/>
      <c r="D181"/>
      <c r="E181"/>
      <c r="F181"/>
    </row>
    <row r="182" spans="3:6" s="83" customFormat="1" ht="13.15" x14ac:dyDescent="0.4">
      <c r="C182"/>
      <c r="D182"/>
      <c r="E182"/>
      <c r="F182"/>
    </row>
    <row r="183" spans="3:6" s="83" customFormat="1" ht="13.15" x14ac:dyDescent="0.4">
      <c r="C183"/>
      <c r="D183"/>
      <c r="E183"/>
      <c r="F183"/>
    </row>
    <row r="184" spans="3:6" s="83" customFormat="1" ht="13.15" x14ac:dyDescent="0.4">
      <c r="C184"/>
      <c r="D184"/>
      <c r="E184"/>
      <c r="F184"/>
    </row>
    <row r="185" spans="3:6" s="83" customFormat="1" ht="13.15" x14ac:dyDescent="0.4">
      <c r="C185"/>
      <c r="D185"/>
      <c r="E185"/>
      <c r="F185"/>
    </row>
    <row r="186" spans="3:6" s="83" customFormat="1" ht="13.15" x14ac:dyDescent="0.4">
      <c r="C186"/>
      <c r="D186"/>
      <c r="E186"/>
      <c r="F186"/>
    </row>
    <row r="187" spans="3:6" s="83" customFormat="1" ht="13.15" x14ac:dyDescent="0.4">
      <c r="C187"/>
      <c r="D187"/>
      <c r="E187"/>
      <c r="F187"/>
    </row>
    <row r="188" spans="3:6" s="83" customFormat="1" ht="13.15" x14ac:dyDescent="0.4">
      <c r="C188"/>
      <c r="D188"/>
      <c r="E188"/>
      <c r="F188"/>
    </row>
    <row r="189" spans="3:6" s="83" customFormat="1" ht="13.15" x14ac:dyDescent="0.4">
      <c r="C189"/>
      <c r="D189"/>
      <c r="E189"/>
      <c r="F189"/>
    </row>
    <row r="190" spans="3:6" s="83" customFormat="1" ht="13.15" x14ac:dyDescent="0.4">
      <c r="C190"/>
      <c r="D190"/>
      <c r="E190"/>
      <c r="F190"/>
    </row>
    <row r="191" spans="3:6" s="83" customFormat="1" ht="13.15" x14ac:dyDescent="0.4">
      <c r="C191"/>
      <c r="D191"/>
      <c r="E191"/>
      <c r="F191"/>
    </row>
    <row r="192" spans="3:6" s="83" customFormat="1" ht="13.15" x14ac:dyDescent="0.4">
      <c r="C192"/>
      <c r="D192"/>
      <c r="E192"/>
      <c r="F192"/>
    </row>
    <row r="193" spans="3:6" s="83" customFormat="1" ht="13.15" x14ac:dyDescent="0.4">
      <c r="C193"/>
      <c r="D193"/>
      <c r="E193"/>
      <c r="F193"/>
    </row>
    <row r="194" spans="3:6" s="83" customFormat="1" ht="13.15" x14ac:dyDescent="0.4">
      <c r="C194"/>
      <c r="D194"/>
      <c r="E194"/>
      <c r="F194"/>
    </row>
    <row r="195" spans="3:6" s="83" customFormat="1" ht="13.15" x14ac:dyDescent="0.4">
      <c r="C195"/>
      <c r="D195"/>
      <c r="E195"/>
      <c r="F195"/>
    </row>
    <row r="196" spans="3:6" s="83" customFormat="1" ht="13.15" x14ac:dyDescent="0.4">
      <c r="C196"/>
      <c r="D196"/>
      <c r="E196"/>
      <c r="F196"/>
    </row>
    <row r="197" spans="3:6" s="83" customFormat="1" ht="13.15" x14ac:dyDescent="0.4">
      <c r="C197"/>
      <c r="D197"/>
      <c r="E197"/>
      <c r="F197"/>
    </row>
    <row r="198" spans="3:6" s="83" customFormat="1" ht="13.15" x14ac:dyDescent="0.4">
      <c r="C198"/>
      <c r="D198"/>
      <c r="E198"/>
      <c r="F198"/>
    </row>
    <row r="199" spans="3:6" s="83" customFormat="1" ht="13.15" x14ac:dyDescent="0.4">
      <c r="C199"/>
      <c r="D199"/>
      <c r="E199"/>
      <c r="F199"/>
    </row>
    <row r="200" spans="3:6" s="83" customFormat="1" ht="13.15" x14ac:dyDescent="0.4">
      <c r="C200"/>
      <c r="D200"/>
      <c r="E200"/>
      <c r="F200"/>
    </row>
    <row r="201" spans="3:6" s="83" customFormat="1" ht="13.15" x14ac:dyDescent="0.4">
      <c r="C201"/>
      <c r="D201"/>
      <c r="E201"/>
      <c r="F201"/>
    </row>
    <row r="202" spans="3:6" s="83" customFormat="1" ht="13.15" x14ac:dyDescent="0.4">
      <c r="C202"/>
      <c r="D202"/>
      <c r="E202"/>
      <c r="F202"/>
    </row>
    <row r="203" spans="3:6" s="83" customFormat="1" ht="13.15" x14ac:dyDescent="0.4">
      <c r="C203"/>
      <c r="D203"/>
      <c r="E203"/>
      <c r="F203"/>
    </row>
    <row r="204" spans="3:6" s="83" customFormat="1" ht="13.15" x14ac:dyDescent="0.4">
      <c r="C204"/>
      <c r="D204"/>
      <c r="E204"/>
      <c r="F204"/>
    </row>
    <row r="205" spans="3:6" s="83" customFormat="1" ht="13.15" x14ac:dyDescent="0.4">
      <c r="C205"/>
      <c r="D205"/>
      <c r="E205"/>
      <c r="F205"/>
    </row>
    <row r="206" spans="3:6" s="83" customFormat="1" ht="13.15" x14ac:dyDescent="0.4">
      <c r="C206"/>
      <c r="D206"/>
      <c r="E206"/>
      <c r="F206"/>
    </row>
    <row r="207" spans="3:6" s="83" customFormat="1" ht="13.15" x14ac:dyDescent="0.4">
      <c r="C207"/>
      <c r="D207"/>
      <c r="E207"/>
      <c r="F207"/>
    </row>
    <row r="208" spans="3:6" s="83" customFormat="1" ht="13.15" x14ac:dyDescent="0.4">
      <c r="C208"/>
      <c r="D208"/>
      <c r="E208"/>
      <c r="F208"/>
    </row>
    <row r="209" spans="3:6" s="83" customFormat="1" ht="13.15" x14ac:dyDescent="0.4">
      <c r="C209"/>
      <c r="D209"/>
      <c r="E209"/>
      <c r="F209"/>
    </row>
    <row r="210" spans="3:6" s="83" customFormat="1" ht="13.15" x14ac:dyDescent="0.4">
      <c r="C210"/>
      <c r="D210"/>
      <c r="E210"/>
      <c r="F210"/>
    </row>
    <row r="211" spans="3:6" s="83" customFormat="1" ht="13.15" x14ac:dyDescent="0.4">
      <c r="C211"/>
      <c r="D211"/>
      <c r="E211"/>
      <c r="F211"/>
    </row>
    <row r="212" spans="3:6" s="83" customFormat="1" ht="13.15" x14ac:dyDescent="0.4">
      <c r="C212"/>
      <c r="D212"/>
      <c r="E212"/>
      <c r="F212"/>
    </row>
    <row r="213" spans="3:6" s="83" customFormat="1" ht="13.15" x14ac:dyDescent="0.4">
      <c r="C213"/>
      <c r="D213"/>
      <c r="E213"/>
      <c r="F213"/>
    </row>
    <row r="214" spans="3:6" s="83" customFormat="1" ht="13.15" x14ac:dyDescent="0.4">
      <c r="C214"/>
      <c r="D214"/>
      <c r="E214"/>
      <c r="F214"/>
    </row>
    <row r="215" spans="3:6" s="83" customFormat="1" ht="13.15" x14ac:dyDescent="0.4">
      <c r="C215"/>
      <c r="D215"/>
      <c r="E215"/>
      <c r="F215"/>
    </row>
    <row r="216" spans="3:6" s="83" customFormat="1" ht="13.15" x14ac:dyDescent="0.4">
      <c r="C216"/>
      <c r="D216"/>
      <c r="E216"/>
      <c r="F216"/>
    </row>
    <row r="217" spans="3:6" s="83" customFormat="1" ht="13.15" x14ac:dyDescent="0.4">
      <c r="C217"/>
      <c r="D217"/>
      <c r="E217"/>
      <c r="F217"/>
    </row>
    <row r="218" spans="3:6" s="83" customFormat="1" ht="13.15" x14ac:dyDescent="0.4">
      <c r="C218"/>
      <c r="D218"/>
      <c r="E218"/>
      <c r="F218"/>
    </row>
    <row r="219" spans="3:6" s="83" customFormat="1" ht="13.15" x14ac:dyDescent="0.4">
      <c r="C219"/>
      <c r="D219"/>
      <c r="E219"/>
      <c r="F219"/>
    </row>
    <row r="220" spans="3:6" s="83" customFormat="1" ht="13.15" x14ac:dyDescent="0.4">
      <c r="C220"/>
      <c r="D220"/>
      <c r="E220"/>
      <c r="F220"/>
    </row>
    <row r="221" spans="3:6" s="83" customFormat="1" ht="13.15" x14ac:dyDescent="0.4">
      <c r="C221"/>
      <c r="D221"/>
      <c r="E221"/>
      <c r="F221"/>
    </row>
    <row r="222" spans="3:6" s="83" customFormat="1" ht="13.15" x14ac:dyDescent="0.4">
      <c r="C222"/>
      <c r="D222"/>
      <c r="E222"/>
      <c r="F222"/>
    </row>
    <row r="223" spans="3:6" s="83" customFormat="1" ht="13.15" x14ac:dyDescent="0.4">
      <c r="C223"/>
      <c r="D223"/>
      <c r="E223"/>
      <c r="F223"/>
    </row>
    <row r="224" spans="3:6" s="83" customFormat="1" ht="13.15" x14ac:dyDescent="0.4">
      <c r="C224"/>
      <c r="D224"/>
      <c r="E224"/>
      <c r="F224"/>
    </row>
    <row r="225" spans="3:6" s="83" customFormat="1" ht="13.15" x14ac:dyDescent="0.4">
      <c r="C225"/>
      <c r="D225"/>
      <c r="E225"/>
      <c r="F225"/>
    </row>
    <row r="226" spans="3:6" s="83" customFormat="1" ht="13.15" x14ac:dyDescent="0.4">
      <c r="C226"/>
      <c r="D226"/>
      <c r="E226"/>
      <c r="F226"/>
    </row>
    <row r="227" spans="3:6" s="83" customFormat="1" ht="13.15" x14ac:dyDescent="0.4">
      <c r="C227"/>
      <c r="D227"/>
      <c r="E227"/>
      <c r="F227"/>
    </row>
    <row r="228" spans="3:6" s="83" customFormat="1" ht="13.15" x14ac:dyDescent="0.4">
      <c r="C228"/>
      <c r="D228"/>
      <c r="E228"/>
      <c r="F228"/>
    </row>
    <row r="229" spans="3:6" s="83" customFormat="1" ht="13.15" x14ac:dyDescent="0.4">
      <c r="C229"/>
      <c r="D229"/>
      <c r="E229"/>
      <c r="F229"/>
    </row>
    <row r="230" spans="3:6" s="83" customFormat="1" ht="13.15" x14ac:dyDescent="0.4">
      <c r="C230"/>
      <c r="D230"/>
      <c r="E230"/>
      <c r="F230"/>
    </row>
    <row r="231" spans="3:6" s="83" customFormat="1" ht="13.15" x14ac:dyDescent="0.4">
      <c r="C231"/>
      <c r="D231"/>
      <c r="E231"/>
      <c r="F231"/>
    </row>
    <row r="232" spans="3:6" s="83" customFormat="1" ht="13.15" x14ac:dyDescent="0.4">
      <c r="C232"/>
      <c r="D232"/>
      <c r="E232"/>
      <c r="F232"/>
    </row>
    <row r="233" spans="3:6" s="83" customFormat="1" ht="13.15" x14ac:dyDescent="0.4">
      <c r="C233"/>
      <c r="D233"/>
      <c r="E233"/>
      <c r="F233"/>
    </row>
    <row r="234" spans="3:6" s="83" customFormat="1" ht="13.15" x14ac:dyDescent="0.4">
      <c r="C234"/>
      <c r="D234"/>
      <c r="E234"/>
      <c r="F234"/>
    </row>
    <row r="235" spans="3:6" s="83" customFormat="1" ht="13.15" x14ac:dyDescent="0.4">
      <c r="C235"/>
      <c r="D235"/>
      <c r="E235"/>
      <c r="F235"/>
    </row>
    <row r="236" spans="3:6" s="83" customFormat="1" ht="13.15" x14ac:dyDescent="0.4">
      <c r="C236"/>
      <c r="D236"/>
      <c r="E236"/>
      <c r="F236"/>
    </row>
    <row r="237" spans="3:6" s="83" customFormat="1" ht="13.15" x14ac:dyDescent="0.4">
      <c r="C237"/>
      <c r="D237"/>
      <c r="E237"/>
      <c r="F237"/>
    </row>
    <row r="238" spans="3:6" s="83" customFormat="1" ht="13.15" x14ac:dyDescent="0.4">
      <c r="C238"/>
      <c r="D238"/>
      <c r="E238"/>
      <c r="F238"/>
    </row>
    <row r="239" spans="3:6" s="83" customFormat="1" ht="13.15" x14ac:dyDescent="0.4">
      <c r="C239"/>
      <c r="D239"/>
      <c r="E239"/>
      <c r="F239"/>
    </row>
    <row r="240" spans="3:6" s="83" customFormat="1" ht="13.15" x14ac:dyDescent="0.4">
      <c r="C240"/>
      <c r="D240"/>
      <c r="E240"/>
      <c r="F240"/>
    </row>
    <row r="241" spans="3:6" s="83" customFormat="1" ht="13.15" x14ac:dyDescent="0.4">
      <c r="C241"/>
      <c r="D241"/>
      <c r="E241"/>
      <c r="F241"/>
    </row>
    <row r="242" spans="3:6" s="83" customFormat="1" ht="13.15" x14ac:dyDescent="0.4">
      <c r="C242"/>
      <c r="D242"/>
      <c r="E242"/>
      <c r="F242"/>
    </row>
    <row r="243" spans="3:6" s="83" customFormat="1" ht="13.15" x14ac:dyDescent="0.4">
      <c r="C243"/>
      <c r="D243"/>
      <c r="E243"/>
      <c r="F243"/>
    </row>
    <row r="244" spans="3:6" s="83" customFormat="1" ht="13.15" x14ac:dyDescent="0.4">
      <c r="C244"/>
      <c r="D244"/>
      <c r="E244"/>
      <c r="F244"/>
    </row>
    <row r="245" spans="3:6" s="83" customFormat="1" ht="13.15" x14ac:dyDescent="0.4">
      <c r="C245"/>
      <c r="D245"/>
      <c r="E245"/>
      <c r="F245"/>
    </row>
    <row r="246" spans="3:6" s="83" customFormat="1" ht="13.15" x14ac:dyDescent="0.4">
      <c r="C246"/>
      <c r="D246"/>
      <c r="E246"/>
      <c r="F246"/>
    </row>
    <row r="247" spans="3:6" s="83" customFormat="1" ht="13.15" x14ac:dyDescent="0.4">
      <c r="C247"/>
      <c r="D247"/>
      <c r="E247"/>
      <c r="F247"/>
    </row>
    <row r="248" spans="3:6" s="83" customFormat="1" ht="13.15" x14ac:dyDescent="0.4">
      <c r="C248"/>
      <c r="D248"/>
      <c r="E248"/>
      <c r="F248"/>
    </row>
    <row r="249" spans="3:6" s="83" customFormat="1" ht="13.15" x14ac:dyDescent="0.4">
      <c r="C249"/>
      <c r="D249"/>
      <c r="E249"/>
      <c r="F249"/>
    </row>
    <row r="250" spans="3:6" s="83" customFormat="1" ht="13.15" x14ac:dyDescent="0.4">
      <c r="C250"/>
      <c r="D250"/>
      <c r="E250"/>
      <c r="F250"/>
    </row>
    <row r="251" spans="3:6" s="83" customFormat="1" ht="13.15" x14ac:dyDescent="0.4">
      <c r="C251"/>
      <c r="D251"/>
      <c r="E251"/>
      <c r="F251"/>
    </row>
    <row r="252" spans="3:6" s="83" customFormat="1" ht="13.15" x14ac:dyDescent="0.4">
      <c r="C252"/>
      <c r="D252"/>
      <c r="E252"/>
      <c r="F252"/>
    </row>
    <row r="253" spans="3:6" s="83" customFormat="1" ht="13.15" x14ac:dyDescent="0.4">
      <c r="C253"/>
      <c r="D253"/>
      <c r="E253"/>
      <c r="F253"/>
    </row>
    <row r="254" spans="3:6" s="83" customFormat="1" ht="13.15" x14ac:dyDescent="0.4">
      <c r="C254"/>
      <c r="D254"/>
      <c r="E254"/>
      <c r="F254"/>
    </row>
    <row r="255" spans="3:6" s="83" customFormat="1" ht="13.15" x14ac:dyDescent="0.4">
      <c r="C255"/>
      <c r="D255"/>
      <c r="E255"/>
      <c r="F255"/>
    </row>
    <row r="256" spans="3:6" s="83" customFormat="1" ht="13.15" x14ac:dyDescent="0.4">
      <c r="C256"/>
      <c r="D256"/>
      <c r="E256"/>
      <c r="F256"/>
    </row>
    <row r="257" spans="3:6" s="83" customFormat="1" ht="13.15" x14ac:dyDescent="0.4">
      <c r="C257"/>
      <c r="D257"/>
      <c r="E257"/>
      <c r="F257"/>
    </row>
    <row r="258" spans="3:6" s="83" customFormat="1" ht="13.15" x14ac:dyDescent="0.4">
      <c r="C258"/>
      <c r="D258"/>
      <c r="E258"/>
      <c r="F258"/>
    </row>
    <row r="259" spans="3:6" s="83" customFormat="1" ht="13.15" x14ac:dyDescent="0.4">
      <c r="C259"/>
      <c r="D259"/>
      <c r="E259"/>
      <c r="F259"/>
    </row>
    <row r="260" spans="3:6" s="83" customFormat="1" ht="13.15" x14ac:dyDescent="0.4">
      <c r="C260"/>
      <c r="D260"/>
      <c r="E260"/>
      <c r="F260"/>
    </row>
    <row r="261" spans="3:6" s="83" customFormat="1" ht="13.15" x14ac:dyDescent="0.4">
      <c r="C261"/>
      <c r="D261"/>
      <c r="E261"/>
      <c r="F261"/>
    </row>
    <row r="262" spans="3:6" s="83" customFormat="1" ht="13.15" x14ac:dyDescent="0.4">
      <c r="C262"/>
      <c r="D262"/>
      <c r="E262"/>
      <c r="F262"/>
    </row>
    <row r="263" spans="3:6" s="83" customFormat="1" ht="13.15" x14ac:dyDescent="0.4">
      <c r="C263"/>
      <c r="D263"/>
      <c r="E263"/>
      <c r="F263"/>
    </row>
    <row r="264" spans="3:6" s="83" customFormat="1" ht="13.15" x14ac:dyDescent="0.4">
      <c r="C264"/>
      <c r="D264"/>
      <c r="E264"/>
      <c r="F264"/>
    </row>
    <row r="265" spans="3:6" s="83" customFormat="1" ht="13.15" x14ac:dyDescent="0.4">
      <c r="C265"/>
      <c r="D265"/>
      <c r="E265"/>
      <c r="F265"/>
    </row>
    <row r="266" spans="3:6" s="83" customFormat="1" ht="13.15" x14ac:dyDescent="0.4">
      <c r="C266"/>
      <c r="D266"/>
      <c r="E266"/>
      <c r="F266"/>
    </row>
    <row r="267" spans="3:6" s="83" customFormat="1" ht="13.15" x14ac:dyDescent="0.4">
      <c r="C267"/>
      <c r="D267"/>
      <c r="E267"/>
      <c r="F267"/>
    </row>
    <row r="268" spans="3:6" s="83" customFormat="1" ht="13.15" x14ac:dyDescent="0.4">
      <c r="C268"/>
      <c r="D268"/>
      <c r="E268"/>
      <c r="F268"/>
    </row>
    <row r="269" spans="3:6" s="83" customFormat="1" ht="13.15" x14ac:dyDescent="0.4">
      <c r="C269"/>
      <c r="D269"/>
      <c r="E269"/>
      <c r="F269"/>
    </row>
    <row r="270" spans="3:6" s="83" customFormat="1" ht="13.15" x14ac:dyDescent="0.4">
      <c r="C270"/>
      <c r="D270"/>
      <c r="E270"/>
      <c r="F270"/>
    </row>
    <row r="271" spans="3:6" s="83" customFormat="1" ht="13.15" x14ac:dyDescent="0.4">
      <c r="C271"/>
      <c r="D271"/>
      <c r="E271"/>
      <c r="F271"/>
    </row>
    <row r="272" spans="3:6" s="83" customFormat="1" ht="13.15" x14ac:dyDescent="0.4">
      <c r="C272"/>
      <c r="D272"/>
      <c r="E272"/>
      <c r="F272"/>
    </row>
    <row r="273" spans="3:6" s="83" customFormat="1" ht="13.15" x14ac:dyDescent="0.4">
      <c r="C273"/>
      <c r="D273"/>
      <c r="E273"/>
      <c r="F273"/>
    </row>
    <row r="274" spans="3:6" s="83" customFormat="1" ht="13.15" x14ac:dyDescent="0.4">
      <c r="C274"/>
      <c r="D274"/>
      <c r="E274"/>
      <c r="F274"/>
    </row>
    <row r="275" spans="3:6" s="83" customFormat="1" ht="13.15" x14ac:dyDescent="0.4">
      <c r="C275"/>
      <c r="D275"/>
      <c r="E275"/>
      <c r="F275"/>
    </row>
    <row r="276" spans="3:6" s="83" customFormat="1" ht="13.15" x14ac:dyDescent="0.4">
      <c r="C276"/>
      <c r="D276"/>
      <c r="E276"/>
      <c r="F276"/>
    </row>
    <row r="277" spans="3:6" s="83" customFormat="1" ht="13.15" x14ac:dyDescent="0.4">
      <c r="C277"/>
      <c r="D277"/>
      <c r="E277"/>
      <c r="F277"/>
    </row>
    <row r="278" spans="3:6" s="83" customFormat="1" ht="13.15" x14ac:dyDescent="0.4">
      <c r="C278"/>
      <c r="D278"/>
      <c r="E278"/>
      <c r="F278"/>
    </row>
    <row r="279" spans="3:6" s="83" customFormat="1" ht="13.15" x14ac:dyDescent="0.4">
      <c r="C279"/>
      <c r="D279"/>
      <c r="E279"/>
      <c r="F279"/>
    </row>
    <row r="280" spans="3:6" s="83" customFormat="1" ht="13.15" x14ac:dyDescent="0.4">
      <c r="C280"/>
      <c r="D280"/>
      <c r="E280"/>
      <c r="F280"/>
    </row>
    <row r="281" spans="3:6" s="83" customFormat="1" ht="13.15" x14ac:dyDescent="0.4">
      <c r="C281"/>
      <c r="D281"/>
      <c r="E281"/>
      <c r="F281"/>
    </row>
    <row r="282" spans="3:6" s="83" customFormat="1" ht="13.15" x14ac:dyDescent="0.4">
      <c r="C282"/>
      <c r="D282"/>
      <c r="E282"/>
      <c r="F282"/>
    </row>
    <row r="283" spans="3:6" s="83" customFormat="1" ht="13.15" x14ac:dyDescent="0.4">
      <c r="C283"/>
      <c r="D283"/>
      <c r="E283"/>
      <c r="F283"/>
    </row>
    <row r="284" spans="3:6" s="83" customFormat="1" ht="13.15" x14ac:dyDescent="0.4">
      <c r="C284"/>
      <c r="D284"/>
      <c r="E284"/>
      <c r="F284"/>
    </row>
    <row r="285" spans="3:6" s="83" customFormat="1" ht="13.15" x14ac:dyDescent="0.4">
      <c r="C285"/>
      <c r="D285"/>
      <c r="E285"/>
      <c r="F285"/>
    </row>
    <row r="286" spans="3:6" s="83" customFormat="1" ht="13.15" x14ac:dyDescent="0.4">
      <c r="C286"/>
      <c r="D286"/>
      <c r="E286"/>
      <c r="F286"/>
    </row>
    <row r="287" spans="3:6" s="83" customFormat="1" ht="13.15" x14ac:dyDescent="0.4">
      <c r="C287"/>
      <c r="D287"/>
      <c r="E287"/>
      <c r="F287"/>
    </row>
    <row r="288" spans="3:6" s="83" customFormat="1" ht="13.15" x14ac:dyDescent="0.4">
      <c r="C288"/>
      <c r="D288"/>
      <c r="E288"/>
      <c r="F288"/>
    </row>
    <row r="289" spans="3:6" s="83" customFormat="1" ht="13.15" x14ac:dyDescent="0.4">
      <c r="C289"/>
      <c r="D289"/>
      <c r="E289"/>
      <c r="F289"/>
    </row>
    <row r="290" spans="3:6" s="83" customFormat="1" ht="13.15" x14ac:dyDescent="0.4">
      <c r="C290"/>
      <c r="D290"/>
      <c r="E290"/>
      <c r="F290"/>
    </row>
    <row r="291" spans="3:6" s="83" customFormat="1" ht="13.15" x14ac:dyDescent="0.4">
      <c r="C291"/>
      <c r="D291"/>
      <c r="E291"/>
      <c r="F291"/>
    </row>
    <row r="292" spans="3:6" s="83" customFormat="1" ht="13.15" x14ac:dyDescent="0.4">
      <c r="C292"/>
      <c r="D292"/>
      <c r="E292"/>
      <c r="F292"/>
    </row>
    <row r="293" spans="3:6" s="83" customFormat="1" ht="13.15" x14ac:dyDescent="0.4">
      <c r="C293"/>
      <c r="D293"/>
      <c r="E293"/>
      <c r="F293"/>
    </row>
    <row r="294" spans="3:6" s="83" customFormat="1" ht="13.15" x14ac:dyDescent="0.4">
      <c r="C294"/>
      <c r="D294"/>
      <c r="E294"/>
      <c r="F294"/>
    </row>
    <row r="295" spans="3:6" s="83" customFormat="1" ht="13.15" x14ac:dyDescent="0.4">
      <c r="C295"/>
      <c r="D295"/>
      <c r="E295"/>
      <c r="F295"/>
    </row>
    <row r="296" spans="3:6" s="83" customFormat="1" ht="13.15" x14ac:dyDescent="0.4">
      <c r="C296"/>
      <c r="D296"/>
      <c r="E296"/>
      <c r="F296"/>
    </row>
    <row r="297" spans="3:6" s="83" customFormat="1" ht="13.15" x14ac:dyDescent="0.4">
      <c r="C297"/>
      <c r="D297"/>
      <c r="E297"/>
      <c r="F297"/>
    </row>
    <row r="298" spans="3:6" s="83" customFormat="1" ht="13.15" x14ac:dyDescent="0.4">
      <c r="C298"/>
      <c r="D298"/>
      <c r="E298"/>
      <c r="F298"/>
    </row>
    <row r="299" spans="3:6" s="83" customFormat="1" ht="13.15" x14ac:dyDescent="0.4">
      <c r="C299"/>
      <c r="D299"/>
      <c r="E299"/>
      <c r="F299"/>
    </row>
    <row r="300" spans="3:6" s="83" customFormat="1" ht="13.15" x14ac:dyDescent="0.4">
      <c r="C300"/>
      <c r="D300"/>
      <c r="E300"/>
      <c r="F300"/>
    </row>
    <row r="301" spans="3:6" s="83" customFormat="1" ht="13.15" x14ac:dyDescent="0.4">
      <c r="C301"/>
      <c r="D301"/>
      <c r="E301"/>
      <c r="F301"/>
    </row>
    <row r="302" spans="3:6" s="83" customFormat="1" ht="13.15" x14ac:dyDescent="0.4">
      <c r="C302"/>
      <c r="D302"/>
      <c r="E302"/>
      <c r="F302"/>
    </row>
    <row r="303" spans="3:6" s="83" customFormat="1" ht="13.15" x14ac:dyDescent="0.4">
      <c r="C303"/>
      <c r="D303"/>
      <c r="E303"/>
      <c r="F303"/>
    </row>
    <row r="304" spans="3:6" s="83" customFormat="1" ht="13.15" x14ac:dyDescent="0.4">
      <c r="C304"/>
      <c r="D304"/>
      <c r="E304"/>
      <c r="F304"/>
    </row>
    <row r="305" spans="3:6" s="83" customFormat="1" ht="13.15" x14ac:dyDescent="0.4">
      <c r="C305"/>
      <c r="D305"/>
      <c r="E305"/>
      <c r="F305"/>
    </row>
    <row r="306" spans="3:6" s="83" customFormat="1" ht="13.15" x14ac:dyDescent="0.4">
      <c r="C306"/>
      <c r="D306"/>
      <c r="E306"/>
      <c r="F306"/>
    </row>
    <row r="307" spans="3:6" s="83" customFormat="1" ht="13.15" x14ac:dyDescent="0.4">
      <c r="C307"/>
      <c r="D307"/>
      <c r="E307"/>
      <c r="F307"/>
    </row>
    <row r="308" spans="3:6" s="83" customFormat="1" ht="13.15" x14ac:dyDescent="0.4">
      <c r="C308"/>
      <c r="D308"/>
      <c r="E308"/>
      <c r="F308"/>
    </row>
    <row r="309" spans="3:6" s="83" customFormat="1" ht="13.15" x14ac:dyDescent="0.4">
      <c r="C309"/>
      <c r="D309"/>
      <c r="E309"/>
      <c r="F309"/>
    </row>
    <row r="310" spans="3:6" s="83" customFormat="1" ht="13.15" x14ac:dyDescent="0.4">
      <c r="C310"/>
      <c r="D310"/>
      <c r="E310"/>
      <c r="F310"/>
    </row>
    <row r="311" spans="3:6" s="83" customFormat="1" ht="13.15" x14ac:dyDescent="0.4">
      <c r="C311"/>
      <c r="D311"/>
      <c r="E311"/>
      <c r="F311"/>
    </row>
    <row r="312" spans="3:6" s="83" customFormat="1" ht="13.15" x14ac:dyDescent="0.4">
      <c r="C312"/>
      <c r="D312"/>
      <c r="E312"/>
      <c r="F312"/>
    </row>
    <row r="313" spans="3:6" s="83" customFormat="1" ht="13.15" x14ac:dyDescent="0.4">
      <c r="C313"/>
      <c r="D313"/>
      <c r="E313"/>
      <c r="F313"/>
    </row>
    <row r="314" spans="3:6" s="83" customFormat="1" ht="13.15" x14ac:dyDescent="0.4">
      <c r="C314"/>
      <c r="D314"/>
      <c r="E314"/>
      <c r="F314"/>
    </row>
    <row r="315" spans="3:6" s="83" customFormat="1" ht="13.15" x14ac:dyDescent="0.4">
      <c r="C315"/>
      <c r="D315"/>
      <c r="E315"/>
      <c r="F315"/>
    </row>
    <row r="316" spans="3:6" s="83" customFormat="1" ht="13.15" x14ac:dyDescent="0.4">
      <c r="C316"/>
      <c r="D316"/>
      <c r="E316"/>
      <c r="F316"/>
    </row>
    <row r="317" spans="3:6" s="83" customFormat="1" ht="13.15" x14ac:dyDescent="0.4">
      <c r="C317"/>
      <c r="D317"/>
      <c r="E317"/>
      <c r="F317"/>
    </row>
    <row r="318" spans="3:6" s="83" customFormat="1" ht="13.15" x14ac:dyDescent="0.4">
      <c r="C318"/>
      <c r="D318"/>
      <c r="E318"/>
      <c r="F318"/>
    </row>
    <row r="319" spans="3:6" s="83" customFormat="1" ht="13.15" x14ac:dyDescent="0.4">
      <c r="C319"/>
      <c r="D319"/>
      <c r="E319"/>
      <c r="F319"/>
    </row>
    <row r="320" spans="3:6" s="83" customFormat="1" ht="13.15" x14ac:dyDescent="0.4">
      <c r="C320"/>
      <c r="D320"/>
      <c r="E320"/>
      <c r="F320"/>
    </row>
    <row r="321" spans="3:6" s="83" customFormat="1" ht="13.15" x14ac:dyDescent="0.4">
      <c r="C321"/>
      <c r="D321"/>
      <c r="E321"/>
      <c r="F321"/>
    </row>
    <row r="322" spans="3:6" s="83" customFormat="1" ht="13.15" x14ac:dyDescent="0.4">
      <c r="C322"/>
      <c r="D322"/>
      <c r="E322"/>
      <c r="F322"/>
    </row>
    <row r="323" spans="3:6" s="83" customFormat="1" ht="13.15" x14ac:dyDescent="0.4">
      <c r="C323"/>
      <c r="D323"/>
      <c r="E323"/>
      <c r="F323"/>
    </row>
    <row r="324" spans="3:6" s="83" customFormat="1" ht="13.15" x14ac:dyDescent="0.4">
      <c r="C324"/>
      <c r="D324"/>
      <c r="E324"/>
      <c r="F324"/>
    </row>
    <row r="325" spans="3:6" s="83" customFormat="1" ht="13.15" x14ac:dyDescent="0.4">
      <c r="C325"/>
      <c r="D325"/>
      <c r="E325"/>
      <c r="F325"/>
    </row>
    <row r="326" spans="3:6" s="83" customFormat="1" ht="13.15" x14ac:dyDescent="0.4">
      <c r="C326"/>
      <c r="D326"/>
      <c r="E326"/>
      <c r="F326"/>
    </row>
    <row r="327" spans="3:6" s="83" customFormat="1" ht="13.15" x14ac:dyDescent="0.4">
      <c r="C327"/>
      <c r="D327"/>
      <c r="E327"/>
      <c r="F327"/>
    </row>
    <row r="328" spans="3:6" s="83" customFormat="1" ht="13.15" x14ac:dyDescent="0.4">
      <c r="C328"/>
      <c r="D328"/>
      <c r="E328"/>
      <c r="F328"/>
    </row>
    <row r="329" spans="3:6" s="83" customFormat="1" ht="13.15" x14ac:dyDescent="0.4">
      <c r="C329"/>
      <c r="D329"/>
      <c r="E329"/>
      <c r="F329"/>
    </row>
    <row r="330" spans="3:6" s="83" customFormat="1" ht="13.15" x14ac:dyDescent="0.4">
      <c r="C330"/>
      <c r="D330"/>
      <c r="E330"/>
      <c r="F330"/>
    </row>
    <row r="331" spans="3:6" s="83" customFormat="1" ht="13.15" x14ac:dyDescent="0.4">
      <c r="C331"/>
      <c r="D331"/>
      <c r="E331"/>
      <c r="F331"/>
    </row>
    <row r="332" spans="3:6" s="83" customFormat="1" ht="13.15" x14ac:dyDescent="0.4">
      <c r="C332"/>
      <c r="D332"/>
      <c r="E332"/>
      <c r="F332"/>
    </row>
    <row r="333" spans="3:6" s="83" customFormat="1" ht="13.15" x14ac:dyDescent="0.4">
      <c r="C333"/>
      <c r="D333"/>
      <c r="E333"/>
      <c r="F333"/>
    </row>
    <row r="334" spans="3:6" s="83" customFormat="1" ht="13.15" x14ac:dyDescent="0.4">
      <c r="C334"/>
      <c r="D334"/>
      <c r="E334"/>
      <c r="F334"/>
    </row>
    <row r="335" spans="3:6" s="83" customFormat="1" ht="13.15" x14ac:dyDescent="0.4">
      <c r="C335"/>
      <c r="D335"/>
      <c r="E335"/>
      <c r="F335"/>
    </row>
    <row r="336" spans="3:6" s="83" customFormat="1" ht="13.15" x14ac:dyDescent="0.4">
      <c r="C336"/>
      <c r="D336"/>
      <c r="E336"/>
      <c r="F336"/>
    </row>
    <row r="337" spans="3:6" s="83" customFormat="1" ht="13.15" x14ac:dyDescent="0.4">
      <c r="C337"/>
      <c r="D337"/>
      <c r="E337"/>
      <c r="F337"/>
    </row>
    <row r="338" spans="3:6" s="83" customFormat="1" ht="13.15" x14ac:dyDescent="0.4">
      <c r="C338"/>
      <c r="D338"/>
      <c r="E338"/>
      <c r="F338"/>
    </row>
    <row r="339" spans="3:6" s="83" customFormat="1" ht="13.15" x14ac:dyDescent="0.4">
      <c r="C339"/>
      <c r="D339"/>
      <c r="E339"/>
      <c r="F339"/>
    </row>
    <row r="340" spans="3:6" s="83" customFormat="1" ht="13.15" x14ac:dyDescent="0.4">
      <c r="C340"/>
      <c r="D340"/>
      <c r="E340"/>
      <c r="F340"/>
    </row>
    <row r="341" spans="3:6" s="83" customFormat="1" ht="13.15" x14ac:dyDescent="0.4">
      <c r="C341"/>
      <c r="D341"/>
      <c r="E341"/>
      <c r="F341"/>
    </row>
    <row r="342" spans="3:6" s="83" customFormat="1" ht="13.15" x14ac:dyDescent="0.4">
      <c r="C342"/>
      <c r="D342"/>
      <c r="E342"/>
      <c r="F342"/>
    </row>
    <row r="343" spans="3:6" s="83" customFormat="1" ht="13.15" x14ac:dyDescent="0.4">
      <c r="C343"/>
      <c r="D343"/>
      <c r="E343"/>
      <c r="F343"/>
    </row>
    <row r="344" spans="3:6" s="83" customFormat="1" ht="13.15" x14ac:dyDescent="0.4">
      <c r="C344"/>
      <c r="D344"/>
      <c r="E344"/>
      <c r="F344"/>
    </row>
    <row r="345" spans="3:6" s="83" customFormat="1" ht="13.15" x14ac:dyDescent="0.4">
      <c r="C345"/>
      <c r="D345"/>
      <c r="E345"/>
      <c r="F345"/>
    </row>
    <row r="346" spans="3:6" s="83" customFormat="1" ht="13.15" x14ac:dyDescent="0.4">
      <c r="C346"/>
      <c r="D346"/>
      <c r="E346"/>
      <c r="F346"/>
    </row>
    <row r="347" spans="3:6" s="83" customFormat="1" ht="13.15" x14ac:dyDescent="0.4">
      <c r="C347"/>
      <c r="D347"/>
      <c r="E347"/>
      <c r="F347"/>
    </row>
    <row r="348" spans="3:6" s="83" customFormat="1" ht="13.15" x14ac:dyDescent="0.4">
      <c r="C348"/>
      <c r="D348"/>
      <c r="E348"/>
      <c r="F348"/>
    </row>
    <row r="349" spans="3:6" s="83" customFormat="1" ht="13.15" x14ac:dyDescent="0.4">
      <c r="C349"/>
      <c r="D349"/>
      <c r="E349"/>
      <c r="F349"/>
    </row>
    <row r="350" spans="3:6" s="83" customFormat="1" ht="13.15" x14ac:dyDescent="0.4">
      <c r="C350"/>
      <c r="D350"/>
      <c r="E350"/>
      <c r="F350"/>
    </row>
    <row r="351" spans="3:6" s="83" customFormat="1" ht="13.15" x14ac:dyDescent="0.4">
      <c r="C351"/>
      <c r="D351"/>
      <c r="E351"/>
      <c r="F351"/>
    </row>
    <row r="352" spans="3:6" s="83" customFormat="1" ht="13.15" x14ac:dyDescent="0.4">
      <c r="C352"/>
      <c r="D352"/>
      <c r="E352"/>
      <c r="F352"/>
    </row>
    <row r="353" spans="1:11" ht="13.15" x14ac:dyDescent="0.4">
      <c r="A353" s="83"/>
      <c r="B353" s="83"/>
      <c r="C353"/>
      <c r="D353"/>
      <c r="E353"/>
      <c r="F353"/>
      <c r="H353" s="83"/>
      <c r="I353" s="83"/>
      <c r="J353" s="83"/>
      <c r="K353" s="83"/>
    </row>
    <row r="354" spans="1:11" ht="13.15" x14ac:dyDescent="0.4">
      <c r="A354" s="83"/>
      <c r="B354" s="83"/>
      <c r="C354"/>
      <c r="D354"/>
      <c r="E354"/>
      <c r="F354"/>
      <c r="H354" s="83"/>
      <c r="I354" s="83"/>
      <c r="J354" s="83"/>
      <c r="K354" s="83"/>
    </row>
    <row r="355" spans="1:11" ht="13.15" x14ac:dyDescent="0.4">
      <c r="A355" s="83"/>
      <c r="B355" s="83"/>
      <c r="C355"/>
      <c r="D355"/>
      <c r="E355"/>
      <c r="F355"/>
      <c r="H355" s="83"/>
      <c r="I355" s="83"/>
      <c r="J355" s="83"/>
      <c r="K355" s="83"/>
    </row>
    <row r="356" spans="1:11" ht="13.15" x14ac:dyDescent="0.4">
      <c r="A356" s="83"/>
      <c r="B356" s="83"/>
      <c r="C356"/>
      <c r="D356"/>
      <c r="E356"/>
      <c r="F356"/>
      <c r="H356" s="83"/>
      <c r="I356" s="83"/>
      <c r="J356" s="83"/>
      <c r="K356" s="83"/>
    </row>
    <row r="357" spans="1:11" ht="13.15" x14ac:dyDescent="0.4">
      <c r="A357" s="83"/>
      <c r="B357" s="83"/>
      <c r="C357"/>
      <c r="D357"/>
      <c r="E357"/>
      <c r="F357"/>
      <c r="H357" s="83"/>
      <c r="I357" s="83"/>
      <c r="J357" s="83"/>
      <c r="K357" s="83"/>
    </row>
    <row r="358" spans="1:11" ht="13.15" x14ac:dyDescent="0.4">
      <c r="A358" s="83"/>
      <c r="B358" s="83"/>
      <c r="C358"/>
      <c r="D358"/>
      <c r="E358"/>
      <c r="F358"/>
      <c r="H358" s="83"/>
      <c r="I358" s="83"/>
      <c r="J358" s="83"/>
      <c r="K358" s="83"/>
    </row>
    <row r="359" spans="1:11" ht="13.15" x14ac:dyDescent="0.4">
      <c r="A359" s="83"/>
      <c r="B359" s="83"/>
      <c r="C359"/>
      <c r="D359"/>
      <c r="E359"/>
      <c r="F359"/>
      <c r="H359" s="83"/>
      <c r="I359" s="83"/>
      <c r="J359" s="83"/>
      <c r="K359" s="83"/>
    </row>
    <row r="360" spans="1:11" ht="13.15" x14ac:dyDescent="0.4">
      <c r="A360" s="83"/>
      <c r="B360" s="83"/>
      <c r="C360"/>
      <c r="D360"/>
      <c r="E360"/>
      <c r="F360"/>
      <c r="H360" s="83"/>
      <c r="I360" s="83"/>
      <c r="J360" s="83"/>
      <c r="K360" s="83"/>
    </row>
    <row r="361" spans="1:11" ht="13.15" x14ac:dyDescent="0.4">
      <c r="A361" s="83"/>
      <c r="B361" s="83"/>
      <c r="C361"/>
      <c r="D361"/>
      <c r="E361"/>
      <c r="F361"/>
      <c r="H361" s="83"/>
      <c r="I361" s="83"/>
      <c r="J361" s="83"/>
      <c r="K361" s="83"/>
    </row>
    <row r="362" spans="1:11" ht="13.15" x14ac:dyDescent="0.4">
      <c r="A362" s="83"/>
      <c r="B362" s="83"/>
      <c r="C362"/>
      <c r="D362"/>
      <c r="E362"/>
      <c r="F362"/>
      <c r="H362" s="83"/>
      <c r="I362" s="83"/>
      <c r="J362" s="83"/>
      <c r="K362" s="83"/>
    </row>
    <row r="363" spans="1:11" ht="13.15" x14ac:dyDescent="0.4">
      <c r="A363" s="83"/>
      <c r="B363" s="83"/>
      <c r="C363"/>
      <c r="D363"/>
      <c r="E363"/>
      <c r="F363"/>
      <c r="H363" s="83"/>
      <c r="I363" s="83"/>
      <c r="J363" s="83"/>
      <c r="K363" s="83"/>
    </row>
    <row r="364" spans="1:11" ht="13.15" x14ac:dyDescent="0.4">
      <c r="A364" s="83"/>
      <c r="B364" s="83"/>
      <c r="C364"/>
      <c r="D364"/>
      <c r="E364"/>
      <c r="F364"/>
      <c r="H364" s="83"/>
      <c r="I364" s="83"/>
      <c r="J364" s="83"/>
      <c r="K364" s="83"/>
    </row>
    <row r="365" spans="1:11" ht="13.15" x14ac:dyDescent="0.4">
      <c r="A365" s="83"/>
      <c r="B365" s="83"/>
      <c r="C365"/>
      <c r="D365"/>
      <c r="E365"/>
      <c r="F365"/>
      <c r="H365" s="83"/>
      <c r="I365" s="83"/>
      <c r="J365" s="83"/>
      <c r="K365" s="83"/>
    </row>
    <row r="366" spans="1:11" ht="13.15" x14ac:dyDescent="0.4">
      <c r="A366" s="83"/>
      <c r="B366" s="83"/>
      <c r="C366"/>
      <c r="D366"/>
      <c r="E366"/>
      <c r="F366"/>
      <c r="H366" s="83"/>
      <c r="I366" s="83"/>
      <c r="J366" s="83"/>
      <c r="K366" s="83"/>
    </row>
    <row r="367" spans="1:11" ht="13.15" x14ac:dyDescent="0.4">
      <c r="A367" s="83"/>
      <c r="B367" s="83"/>
      <c r="C367"/>
      <c r="D367"/>
      <c r="E367"/>
      <c r="F367"/>
      <c r="H367" s="83"/>
      <c r="I367" s="83"/>
      <c r="J367" s="83"/>
      <c r="K367" s="83"/>
    </row>
    <row r="368" spans="1:11" ht="13.15" x14ac:dyDescent="0.4">
      <c r="A368"/>
      <c r="B368" s="83"/>
      <c r="C368" s="83"/>
      <c r="D368" s="83"/>
      <c r="E368" s="83"/>
      <c r="H368" s="83"/>
      <c r="I368" s="83"/>
      <c r="J368" s="83"/>
      <c r="K368" s="83"/>
    </row>
    <row r="369" spans="1:11" ht="13.15" x14ac:dyDescent="0.4">
      <c r="A369"/>
      <c r="B369" s="83"/>
      <c r="C369" s="83"/>
      <c r="D369" s="83"/>
      <c r="E369" s="83"/>
      <c r="H369" s="83"/>
      <c r="I369" s="83"/>
      <c r="J369" s="83"/>
      <c r="K369" s="83"/>
    </row>
    <row r="370" spans="1:11" ht="13.15" x14ac:dyDescent="0.4">
      <c r="A370"/>
      <c r="B370" s="83"/>
      <c r="C370" s="83"/>
      <c r="D370" s="83"/>
      <c r="E370" s="83"/>
      <c r="H370" s="83"/>
      <c r="I370" s="83"/>
      <c r="J370" s="83"/>
      <c r="K370" s="83"/>
    </row>
    <row r="371" spans="1:11" ht="13.15" x14ac:dyDescent="0.4">
      <c r="A371"/>
      <c r="B371" s="83"/>
      <c r="C371" s="83"/>
      <c r="D371" s="83"/>
      <c r="E371" s="83"/>
      <c r="H371" s="83"/>
      <c r="I371" s="83"/>
      <c r="J371" s="83"/>
      <c r="K371" s="83"/>
    </row>
    <row r="372" spans="1:11" ht="13.15" x14ac:dyDescent="0.4">
      <c r="A372"/>
      <c r="B372" s="83"/>
      <c r="C372" s="83"/>
      <c r="D372" s="83"/>
      <c r="E372" s="83"/>
      <c r="H372" s="83"/>
      <c r="I372" s="83"/>
      <c r="J372" s="83"/>
      <c r="K372" s="83"/>
    </row>
    <row r="373" spans="1:11" ht="13.15" x14ac:dyDescent="0.4">
      <c r="A373"/>
      <c r="B373" s="83"/>
      <c r="C373" s="83"/>
      <c r="D373" s="83"/>
      <c r="E373" s="83"/>
      <c r="H373" s="83"/>
      <c r="I373" s="83"/>
      <c r="J373" s="83"/>
      <c r="K373" s="83"/>
    </row>
    <row r="374" spans="1:11" ht="13.15" x14ac:dyDescent="0.4">
      <c r="A374"/>
      <c r="B374" s="83"/>
      <c r="C374" s="83"/>
      <c r="D374" s="83"/>
      <c r="E374" s="83"/>
      <c r="H374" s="83"/>
      <c r="I374" s="83"/>
      <c r="J374" s="83"/>
      <c r="K374" s="83"/>
    </row>
    <row r="375" spans="1:11" ht="13.15" x14ac:dyDescent="0.4">
      <c r="A375"/>
      <c r="B375" s="83"/>
      <c r="C375" s="83"/>
      <c r="D375" s="83"/>
      <c r="E375" s="83"/>
      <c r="H375" s="83"/>
      <c r="I375" s="83"/>
      <c r="J375" s="83"/>
      <c r="K375" s="83"/>
    </row>
    <row r="376" spans="1:11" ht="13.15" x14ac:dyDescent="0.4">
      <c r="A376"/>
      <c r="B376" s="83"/>
      <c r="C376" s="83"/>
      <c r="D376" s="83"/>
      <c r="E376" s="83"/>
      <c r="H376" s="83"/>
      <c r="I376" s="83"/>
      <c r="J376" s="83"/>
      <c r="K376" s="83"/>
    </row>
    <row r="377" spans="1:11" ht="13.15" x14ac:dyDescent="0.4">
      <c r="A377"/>
      <c r="B377" s="83"/>
      <c r="C377" s="83"/>
      <c r="D377" s="83"/>
      <c r="E377" s="83"/>
      <c r="H377" s="83"/>
      <c r="I377" s="83"/>
      <c r="J377" s="83"/>
      <c r="K377" s="83"/>
    </row>
    <row r="378" spans="1:11" ht="13.15" x14ac:dyDescent="0.4">
      <c r="A378"/>
      <c r="B378" s="83"/>
      <c r="C378" s="83"/>
      <c r="D378" s="83"/>
      <c r="E378" s="83"/>
      <c r="H378" s="83"/>
      <c r="I378" s="83"/>
      <c r="J378" s="83"/>
      <c r="K378" s="83"/>
    </row>
    <row r="379" spans="1:11" ht="13.15" x14ac:dyDescent="0.4">
      <c r="A379"/>
      <c r="B379" s="83"/>
      <c r="C379" s="83"/>
      <c r="D379" s="83"/>
      <c r="E379" s="83"/>
      <c r="H379" s="83"/>
      <c r="I379" s="83"/>
      <c r="J379" s="83"/>
      <c r="K379" s="83"/>
    </row>
    <row r="380" spans="1:11" ht="13.15" x14ac:dyDescent="0.4">
      <c r="A380"/>
      <c r="B380" s="83"/>
      <c r="C380" s="83"/>
      <c r="D380" s="83"/>
      <c r="E380" s="83"/>
      <c r="H380" s="83"/>
      <c r="I380" s="83"/>
      <c r="J380" s="83"/>
      <c r="K380" s="83"/>
    </row>
    <row r="381" spans="1:11" ht="13.15" x14ac:dyDescent="0.4">
      <c r="A381"/>
      <c r="B381" s="83"/>
      <c r="C381" s="83"/>
      <c r="D381" s="83"/>
      <c r="E381" s="83"/>
      <c r="H381" s="83"/>
      <c r="I381" s="83"/>
      <c r="J381" s="83"/>
      <c r="K381" s="83"/>
    </row>
    <row r="382" spans="1:11" ht="13.15" x14ac:dyDescent="0.4">
      <c r="A382"/>
      <c r="B382" s="83"/>
      <c r="C382" s="83"/>
      <c r="D382" s="83"/>
      <c r="E382" s="83"/>
      <c r="H382" s="83"/>
      <c r="I382" s="83"/>
      <c r="J382" s="83"/>
      <c r="K382" s="83"/>
    </row>
    <row r="383" spans="1:11" ht="13.15" x14ac:dyDescent="0.4">
      <c r="A383"/>
      <c r="B383" s="83"/>
      <c r="C383" s="83"/>
      <c r="D383" s="83"/>
      <c r="E383" s="83"/>
      <c r="H383" s="83"/>
      <c r="I383" s="83"/>
      <c r="J383" s="83"/>
      <c r="K383" s="83"/>
    </row>
    <row r="384" spans="1:11" ht="13.15" x14ac:dyDescent="0.4">
      <c r="A384"/>
      <c r="B384" s="83"/>
      <c r="C384" s="83"/>
      <c r="D384" s="83"/>
      <c r="E384" s="83"/>
      <c r="H384" s="83"/>
      <c r="I384" s="83"/>
      <c r="J384" s="83"/>
      <c r="K384" s="83"/>
    </row>
    <row r="385" spans="1:11" ht="13.15" x14ac:dyDescent="0.4">
      <c r="A385"/>
      <c r="B385" s="83"/>
      <c r="C385" s="83"/>
      <c r="D385" s="83"/>
      <c r="E385" s="83"/>
      <c r="H385" s="83"/>
      <c r="I385" s="83"/>
      <c r="J385" s="83"/>
      <c r="K385" s="83"/>
    </row>
    <row r="386" spans="1:11" ht="13.15" x14ac:dyDescent="0.4">
      <c r="A386"/>
      <c r="B386" s="83"/>
      <c r="C386" s="83"/>
      <c r="D386" s="83"/>
      <c r="E386" s="83"/>
      <c r="H386" s="83"/>
      <c r="I386" s="83"/>
      <c r="J386" s="83"/>
      <c r="K386" s="83"/>
    </row>
    <row r="387" spans="1:11" ht="13.15" x14ac:dyDescent="0.4">
      <c r="A387"/>
      <c r="B387" s="83"/>
      <c r="C387" s="83"/>
      <c r="D387" s="83"/>
      <c r="E387" s="83"/>
      <c r="H387" s="83"/>
      <c r="I387" s="83"/>
      <c r="J387" s="83"/>
      <c r="K387" s="83"/>
    </row>
    <row r="388" spans="1:11" ht="13.15" x14ac:dyDescent="0.4">
      <c r="A388"/>
      <c r="B388" s="83"/>
      <c r="C388" s="83"/>
      <c r="D388" s="83"/>
      <c r="E388" s="83"/>
      <c r="H388" s="83"/>
      <c r="I388" s="83"/>
      <c r="J388" s="83"/>
      <c r="K388" s="83"/>
    </row>
    <row r="389" spans="1:11" ht="13.15" x14ac:dyDescent="0.4">
      <c r="A389"/>
      <c r="B389" s="83"/>
      <c r="C389" s="83"/>
      <c r="D389" s="83"/>
      <c r="E389" s="83"/>
      <c r="H389" s="83"/>
      <c r="I389" s="83"/>
      <c r="J389" s="83"/>
      <c r="K389" s="83"/>
    </row>
    <row r="390" spans="1:11" ht="13.15" x14ac:dyDescent="0.4">
      <c r="A390"/>
      <c r="B390" s="83"/>
      <c r="C390" s="83"/>
      <c r="D390" s="83"/>
      <c r="E390" s="83"/>
      <c r="H390" s="83"/>
      <c r="I390" s="83"/>
      <c r="J390" s="83"/>
      <c r="K390" s="83"/>
    </row>
    <row r="391" spans="1:11" ht="13.15" x14ac:dyDescent="0.4">
      <c r="A391"/>
      <c r="B391" s="83"/>
      <c r="C391" s="83"/>
      <c r="D391" s="83"/>
      <c r="E391" s="83"/>
      <c r="H391" s="83"/>
      <c r="I391" s="83"/>
      <c r="J391" s="83"/>
      <c r="K391" s="83"/>
    </row>
    <row r="392" spans="1:11" ht="13.15" x14ac:dyDescent="0.4">
      <c r="A392"/>
      <c r="B392" s="83"/>
      <c r="C392" s="83"/>
      <c r="D392" s="83"/>
      <c r="E392" s="83"/>
      <c r="H392" s="83"/>
      <c r="I392" s="83"/>
      <c r="J392" s="83"/>
      <c r="K392" s="83"/>
    </row>
    <row r="393" spans="1:11" ht="13.15" x14ac:dyDescent="0.4">
      <c r="A393"/>
      <c r="B393" s="83"/>
      <c r="C393" s="83"/>
      <c r="D393" s="83"/>
      <c r="E393" s="83"/>
      <c r="H393" s="83"/>
      <c r="I393" s="83"/>
      <c r="J393" s="83"/>
      <c r="K393" s="83"/>
    </row>
    <row r="394" spans="1:11" ht="13.15" x14ac:dyDescent="0.4">
      <c r="A394"/>
      <c r="B394" s="83"/>
      <c r="C394" s="83"/>
      <c r="D394" s="83"/>
      <c r="E394" s="83"/>
      <c r="H394" s="83"/>
      <c r="I394" s="83"/>
      <c r="J394" s="83"/>
      <c r="K394" s="83"/>
    </row>
    <row r="395" spans="1:11" ht="13.15" x14ac:dyDescent="0.4">
      <c r="A395"/>
      <c r="B395" s="83"/>
      <c r="C395" s="83"/>
      <c r="D395" s="83"/>
      <c r="E395" s="83"/>
      <c r="H395" s="83"/>
      <c r="I395" s="83"/>
      <c r="J395" s="83"/>
      <c r="K395" s="83"/>
    </row>
    <row r="396" spans="1:11" ht="13.15" x14ac:dyDescent="0.4">
      <c r="A396"/>
      <c r="B396" s="83"/>
      <c r="C396" s="83"/>
      <c r="D396" s="83"/>
      <c r="E396" s="83"/>
      <c r="H396" s="83"/>
      <c r="I396" s="83"/>
      <c r="J396" s="83"/>
      <c r="K396" s="83"/>
    </row>
    <row r="397" spans="1:11" ht="13.15" x14ac:dyDescent="0.4">
      <c r="A397"/>
      <c r="B397" s="83"/>
      <c r="C397" s="83"/>
      <c r="D397" s="83"/>
      <c r="E397" s="83"/>
      <c r="H397" s="83"/>
      <c r="I397" s="83"/>
      <c r="J397" s="83"/>
      <c r="K397" s="83"/>
    </row>
    <row r="398" spans="1:11" ht="13.15" x14ac:dyDescent="0.4">
      <c r="A398"/>
      <c r="B398" s="83"/>
      <c r="C398" s="83"/>
      <c r="D398" s="83"/>
      <c r="E398" s="83"/>
      <c r="H398" s="83"/>
      <c r="I398" s="83"/>
      <c r="J398" s="83"/>
      <c r="K398" s="83"/>
    </row>
    <row r="399" spans="1:11" ht="13.15" x14ac:dyDescent="0.4">
      <c r="A399"/>
      <c r="B399" s="83"/>
      <c r="C399" s="83"/>
      <c r="D399" s="83"/>
      <c r="E399" s="83"/>
      <c r="H399" s="83"/>
      <c r="I399" s="83"/>
      <c r="J399" s="83"/>
      <c r="K399" s="83"/>
    </row>
    <row r="400" spans="1:11" ht="13.15" x14ac:dyDescent="0.4">
      <c r="A400"/>
      <c r="B400" s="83"/>
      <c r="C400" s="83"/>
      <c r="D400" s="83"/>
      <c r="E400" s="83"/>
      <c r="H400" s="83"/>
      <c r="I400" s="83"/>
      <c r="J400" s="83"/>
      <c r="K400" s="83"/>
    </row>
    <row r="401" spans="1:11" ht="13.15" x14ac:dyDescent="0.4">
      <c r="A401"/>
      <c r="B401" s="83"/>
      <c r="C401" s="83"/>
      <c r="D401" s="83"/>
      <c r="E401" s="83"/>
      <c r="H401" s="83"/>
      <c r="I401" s="83"/>
      <c r="J401" s="83"/>
      <c r="K401" s="83"/>
    </row>
    <row r="402" spans="1:11" ht="13.15" x14ac:dyDescent="0.4">
      <c r="A402"/>
      <c r="B402" s="83"/>
      <c r="C402" s="83"/>
      <c r="D402" s="83"/>
      <c r="E402" s="83"/>
      <c r="H402" s="83"/>
      <c r="I402" s="83"/>
      <c r="J402" s="83"/>
      <c r="K402" s="83"/>
    </row>
    <row r="403" spans="1:11" ht="13.15" x14ac:dyDescent="0.4">
      <c r="A403"/>
      <c r="B403" s="83"/>
      <c r="C403" s="83"/>
      <c r="D403" s="83"/>
      <c r="E403" s="83"/>
      <c r="H403" s="83"/>
      <c r="I403" s="83"/>
      <c r="J403" s="83"/>
      <c r="K403" s="83"/>
    </row>
    <row r="404" spans="1:11" ht="13.15" x14ac:dyDescent="0.4">
      <c r="A404"/>
      <c r="B404" s="83"/>
      <c r="C404" s="83"/>
      <c r="D404" s="83"/>
      <c r="E404" s="83"/>
      <c r="H404" s="83"/>
      <c r="I404" s="83"/>
      <c r="J404" s="83"/>
      <c r="K404" s="83"/>
    </row>
    <row r="405" spans="1:11" ht="13.15" x14ac:dyDescent="0.4">
      <c r="A405"/>
      <c r="B405" s="83"/>
      <c r="C405" s="83"/>
      <c r="D405" s="83"/>
      <c r="E405" s="83"/>
      <c r="H405" s="83"/>
      <c r="I405" s="83"/>
      <c r="J405" s="83"/>
      <c r="K405" s="83"/>
    </row>
    <row r="406" spans="1:11" ht="13.15" x14ac:dyDescent="0.4">
      <c r="A406"/>
      <c r="B406" s="83"/>
      <c r="C406" s="83"/>
      <c r="D406" s="83"/>
      <c r="E406" s="83"/>
      <c r="H406" s="83"/>
      <c r="I406" s="83"/>
      <c r="J406" s="83"/>
      <c r="K406" s="83"/>
    </row>
    <row r="407" spans="1:11" ht="13.15" x14ac:dyDescent="0.4">
      <c r="A407"/>
      <c r="B407" s="83"/>
      <c r="C407" s="83"/>
      <c r="D407" s="83"/>
      <c r="E407" s="83"/>
      <c r="H407" s="83"/>
      <c r="I407" s="83"/>
      <c r="J407" s="83"/>
      <c r="K407" s="83"/>
    </row>
    <row r="408" spans="1:11" ht="13.15" x14ac:dyDescent="0.4">
      <c r="A408"/>
      <c r="B408" s="83"/>
      <c r="C408" s="83"/>
      <c r="D408" s="83"/>
      <c r="E408" s="83"/>
      <c r="H408" s="83"/>
      <c r="I408" s="83"/>
      <c r="J408" s="83"/>
      <c r="K408" s="83"/>
    </row>
    <row r="409" spans="1:11" ht="13.15" x14ac:dyDescent="0.4">
      <c r="A409"/>
      <c r="B409" s="83"/>
      <c r="C409" s="83"/>
      <c r="D409" s="83"/>
      <c r="E409" s="83"/>
      <c r="H409" s="83"/>
      <c r="I409" s="83"/>
      <c r="J409" s="83"/>
      <c r="K409" s="83"/>
    </row>
    <row r="410" spans="1:11" ht="13.15" x14ac:dyDescent="0.4">
      <c r="A410"/>
      <c r="B410" s="83"/>
      <c r="C410" s="83"/>
      <c r="D410" s="83"/>
      <c r="E410" s="83"/>
      <c r="H410" s="83"/>
      <c r="I410" s="83"/>
      <c r="J410" s="83"/>
      <c r="K410" s="83"/>
    </row>
    <row r="411" spans="1:11" ht="13.15" x14ac:dyDescent="0.4">
      <c r="A411"/>
      <c r="B411" s="83"/>
      <c r="C411" s="83"/>
      <c r="D411" s="83"/>
      <c r="E411" s="83"/>
      <c r="H411" s="83"/>
      <c r="I411" s="83"/>
      <c r="J411" s="83"/>
      <c r="K411" s="83"/>
    </row>
    <row r="412" spans="1:11" ht="13.15" x14ac:dyDescent="0.4">
      <c r="A412"/>
      <c r="B412" s="83"/>
      <c r="C412" s="83"/>
      <c r="D412" s="83"/>
      <c r="E412" s="83"/>
      <c r="H412" s="83"/>
      <c r="I412" s="83"/>
      <c r="J412" s="83"/>
      <c r="K412" s="83"/>
    </row>
    <row r="413" spans="1:11" ht="13.15" x14ac:dyDescent="0.4">
      <c r="A413"/>
      <c r="B413" s="83"/>
      <c r="C413" s="83"/>
      <c r="D413" s="83"/>
      <c r="E413" s="83"/>
      <c r="H413" s="83"/>
      <c r="I413" s="83"/>
      <c r="J413" s="83"/>
      <c r="K413" s="83"/>
    </row>
    <row r="414" spans="1:11" ht="13.15" x14ac:dyDescent="0.4">
      <c r="A414"/>
      <c r="B414" s="83"/>
      <c r="C414" s="83"/>
      <c r="D414" s="83"/>
      <c r="E414" s="83"/>
      <c r="H414" s="83"/>
      <c r="I414" s="83"/>
      <c r="J414" s="83"/>
      <c r="K414" s="83"/>
    </row>
    <row r="415" spans="1:11" ht="13.15" x14ac:dyDescent="0.4">
      <c r="A415"/>
      <c r="B415" s="83"/>
      <c r="C415" s="83"/>
      <c r="D415" s="83"/>
      <c r="E415" s="83"/>
      <c r="H415" s="83"/>
      <c r="I415" s="83"/>
      <c r="J415" s="83"/>
      <c r="K415" s="83"/>
    </row>
    <row r="416" spans="1:11" ht="13.15" x14ac:dyDescent="0.4">
      <c r="A416"/>
      <c r="B416" s="83"/>
      <c r="C416" s="83"/>
      <c r="D416" s="83"/>
      <c r="E416" s="83"/>
      <c r="H416" s="83"/>
      <c r="I416" s="83"/>
      <c r="J416" s="83"/>
      <c r="K416" s="83"/>
    </row>
    <row r="417" spans="1:11" ht="13.15" x14ac:dyDescent="0.4">
      <c r="A417"/>
      <c r="B417" s="83"/>
      <c r="C417" s="83"/>
      <c r="D417" s="83"/>
      <c r="E417" s="83"/>
      <c r="H417" s="83"/>
      <c r="I417" s="83"/>
      <c r="J417" s="83"/>
      <c r="K417" s="83"/>
    </row>
    <row r="418" spans="1:11" ht="13.15" x14ac:dyDescent="0.4">
      <c r="A418"/>
      <c r="B418" s="83"/>
      <c r="C418" s="83"/>
      <c r="D418" s="83"/>
      <c r="E418" s="83"/>
      <c r="H418" s="83"/>
      <c r="I418" s="83"/>
      <c r="J418" s="83"/>
      <c r="K418" s="83"/>
    </row>
    <row r="419" spans="1:11" ht="13.15" x14ac:dyDescent="0.4">
      <c r="A419"/>
      <c r="B419" s="83"/>
      <c r="C419" s="83"/>
      <c r="D419" s="83"/>
      <c r="E419" s="83"/>
      <c r="H419" s="83"/>
      <c r="I419" s="83"/>
      <c r="J419" s="83"/>
      <c r="K419" s="83"/>
    </row>
    <row r="420" spans="1:11" ht="13.15" x14ac:dyDescent="0.4">
      <c r="A420"/>
      <c r="B420" s="83"/>
      <c r="C420" s="83"/>
      <c r="D420" s="83"/>
      <c r="E420" s="83"/>
      <c r="H420" s="83"/>
      <c r="I420" s="83"/>
      <c r="J420" s="83"/>
      <c r="K420" s="83"/>
    </row>
    <row r="421" spans="1:11" ht="13.15" x14ac:dyDescent="0.4">
      <c r="A421"/>
      <c r="B421" s="83"/>
      <c r="C421" s="83"/>
      <c r="D421" s="83"/>
      <c r="E421" s="83"/>
      <c r="H421" s="83"/>
      <c r="I421" s="83"/>
      <c r="J421" s="83"/>
      <c r="K421" s="83"/>
    </row>
    <row r="422" spans="1:11" ht="13.15" x14ac:dyDescent="0.4">
      <c r="A422"/>
      <c r="B422" s="83"/>
      <c r="C422" s="83"/>
      <c r="D422" s="83"/>
      <c r="E422" s="83"/>
      <c r="H422" s="83"/>
      <c r="I422" s="83"/>
      <c r="J422" s="83"/>
      <c r="K422" s="83"/>
    </row>
    <row r="423" spans="1:11" ht="13.15" x14ac:dyDescent="0.4">
      <c r="A423"/>
      <c r="B423" s="83"/>
      <c r="C423" s="83"/>
      <c r="D423" s="83"/>
      <c r="E423" s="83"/>
      <c r="H423" s="83"/>
      <c r="I423" s="83"/>
      <c r="J423" s="83"/>
      <c r="K423" s="83"/>
    </row>
    <row r="424" spans="1:11" ht="13.15" x14ac:dyDescent="0.4">
      <c r="A424"/>
      <c r="B424" s="83"/>
      <c r="C424" s="83"/>
      <c r="D424" s="83"/>
      <c r="E424" s="83"/>
      <c r="H424" s="83"/>
      <c r="I424" s="83"/>
      <c r="J424" s="83"/>
      <c r="K424" s="83"/>
    </row>
    <row r="425" spans="1:11" ht="13.15" x14ac:dyDescent="0.4">
      <c r="A425"/>
      <c r="B425" s="83"/>
      <c r="C425" s="83"/>
      <c r="D425" s="83"/>
      <c r="E425" s="83"/>
      <c r="H425" s="83"/>
      <c r="I425" s="83"/>
      <c r="J425" s="83"/>
      <c r="K425" s="83"/>
    </row>
    <row r="426" spans="1:11" ht="13.15" x14ac:dyDescent="0.4">
      <c r="A426"/>
      <c r="B426" s="83"/>
      <c r="C426" s="83"/>
      <c r="D426" s="83"/>
      <c r="E426" s="83"/>
      <c r="H426" s="83"/>
      <c r="I426" s="83"/>
      <c r="J426" s="83"/>
      <c r="K426" s="83"/>
    </row>
    <row r="427" spans="1:11" ht="13.15" x14ac:dyDescent="0.4">
      <c r="A427"/>
      <c r="B427" s="83"/>
      <c r="C427" s="83"/>
      <c r="D427" s="83"/>
      <c r="E427" s="83"/>
      <c r="H427" s="83"/>
      <c r="I427" s="83"/>
      <c r="J427" s="83"/>
      <c r="K427" s="83"/>
    </row>
    <row r="428" spans="1:11" ht="13.15" x14ac:dyDescent="0.4">
      <c r="A428"/>
      <c r="B428" s="83"/>
      <c r="C428" s="83"/>
      <c r="D428" s="83"/>
      <c r="E428" s="83"/>
      <c r="H428" s="83"/>
      <c r="I428" s="83"/>
      <c r="J428" s="83"/>
      <c r="K428" s="83"/>
    </row>
    <row r="429" spans="1:11" ht="13.15" x14ac:dyDescent="0.4">
      <c r="A429"/>
      <c r="B429" s="83"/>
      <c r="C429" s="83"/>
      <c r="D429" s="83"/>
      <c r="E429" s="83"/>
      <c r="H429" s="83"/>
      <c r="I429" s="83"/>
      <c r="J429" s="83"/>
      <c r="K429" s="83"/>
    </row>
    <row r="430" spans="1:11" ht="13.15" x14ac:dyDescent="0.4">
      <c r="A430"/>
      <c r="B430" s="83"/>
      <c r="C430" s="83"/>
      <c r="D430" s="83"/>
      <c r="E430" s="83"/>
      <c r="H430" s="83"/>
      <c r="I430" s="83"/>
      <c r="J430" s="83"/>
      <c r="K430" s="83"/>
    </row>
    <row r="431" spans="1:11" ht="13.15" x14ac:dyDescent="0.4">
      <c r="A431"/>
      <c r="B431" s="83"/>
      <c r="C431" s="83"/>
      <c r="D431" s="83"/>
      <c r="E431" s="83"/>
      <c r="H431" s="83"/>
      <c r="I431" s="83"/>
      <c r="J431" s="83"/>
      <c r="K431" s="83"/>
    </row>
    <row r="432" spans="1:11" ht="13.15" x14ac:dyDescent="0.4">
      <c r="A432"/>
      <c r="B432" s="83"/>
      <c r="C432" s="83"/>
      <c r="D432" s="83"/>
      <c r="E432" s="83"/>
      <c r="H432" s="83"/>
      <c r="I432" s="83"/>
      <c r="J432" s="83"/>
      <c r="K432" s="83"/>
    </row>
    <row r="433" spans="1:11" ht="13.15" x14ac:dyDescent="0.4">
      <c r="A433"/>
      <c r="B433" s="83"/>
      <c r="C433" s="83"/>
      <c r="D433" s="83"/>
      <c r="E433" s="83"/>
      <c r="H433" s="83"/>
      <c r="I433" s="83"/>
      <c r="J433" s="83"/>
      <c r="K433" s="83"/>
    </row>
    <row r="434" spans="1:11" ht="13.15" x14ac:dyDescent="0.4">
      <c r="A434"/>
      <c r="B434" s="83"/>
      <c r="C434" s="83"/>
      <c r="D434" s="83"/>
      <c r="E434" s="83"/>
      <c r="H434" s="83"/>
      <c r="I434" s="83"/>
      <c r="J434" s="83"/>
      <c r="K434" s="83"/>
    </row>
    <row r="435" spans="1:11" ht="13.15" x14ac:dyDescent="0.4">
      <c r="A435"/>
      <c r="B435" s="83"/>
      <c r="C435" s="83"/>
      <c r="D435" s="83"/>
      <c r="E435" s="83"/>
      <c r="H435" s="83"/>
      <c r="I435" s="83"/>
      <c r="J435" s="83"/>
      <c r="K435" s="83"/>
    </row>
    <row r="436" spans="1:11" ht="13.15" x14ac:dyDescent="0.4">
      <c r="A436"/>
      <c r="B436" s="83"/>
      <c r="C436" s="83"/>
      <c r="D436" s="83"/>
      <c r="E436" s="83"/>
      <c r="H436" s="83"/>
      <c r="I436" s="83"/>
      <c r="J436" s="83"/>
      <c r="K436" s="83"/>
    </row>
    <row r="437" spans="1:11" ht="13.15" x14ac:dyDescent="0.4">
      <c r="A437"/>
      <c r="B437" s="83"/>
      <c r="C437" s="83"/>
      <c r="D437" s="83"/>
      <c r="E437" s="83"/>
      <c r="H437" s="83"/>
      <c r="I437" s="83"/>
      <c r="J437" s="83"/>
      <c r="K437" s="83"/>
    </row>
    <row r="438" spans="1:11" ht="13.15" x14ac:dyDescent="0.4">
      <c r="A438"/>
      <c r="B438" s="83"/>
      <c r="C438" s="83"/>
      <c r="D438" s="83"/>
      <c r="E438" s="83"/>
      <c r="H438" s="83"/>
      <c r="I438" s="83"/>
      <c r="J438" s="83"/>
      <c r="K438" s="83"/>
    </row>
    <row r="439" spans="1:11" ht="13.15" x14ac:dyDescent="0.4">
      <c r="A439"/>
      <c r="B439" s="83"/>
      <c r="C439" s="83"/>
      <c r="D439" s="83"/>
      <c r="E439" s="83"/>
      <c r="H439" s="83"/>
      <c r="I439" s="83"/>
      <c r="J439" s="83"/>
      <c r="K439" s="83"/>
    </row>
    <row r="440" spans="1:11" ht="13.15" x14ac:dyDescent="0.4">
      <c r="A440"/>
      <c r="B440" s="83"/>
      <c r="C440" s="83"/>
      <c r="D440" s="83"/>
      <c r="E440" s="83"/>
      <c r="H440" s="83"/>
      <c r="I440" s="83"/>
      <c r="J440" s="83"/>
      <c r="K440" s="83"/>
    </row>
    <row r="441" spans="1:11" ht="13.15" x14ac:dyDescent="0.4">
      <c r="A441"/>
      <c r="B441" s="83"/>
      <c r="C441" s="83"/>
      <c r="D441" s="83"/>
      <c r="E441" s="83"/>
      <c r="H441" s="83"/>
      <c r="I441" s="83"/>
      <c r="J441" s="83"/>
      <c r="K441" s="83"/>
    </row>
    <row r="442" spans="1:11" ht="13.15" x14ac:dyDescent="0.4">
      <c r="A442"/>
      <c r="B442" s="83"/>
      <c r="C442" s="83"/>
      <c r="D442" s="83"/>
      <c r="E442" s="83"/>
      <c r="H442" s="83"/>
      <c r="I442" s="83"/>
      <c r="J442" s="83"/>
      <c r="K442" s="83"/>
    </row>
    <row r="443" spans="1:11" ht="13.15" x14ac:dyDescent="0.4">
      <c r="A443"/>
      <c r="B443" s="83"/>
      <c r="C443" s="83"/>
      <c r="D443" s="83"/>
      <c r="E443" s="83"/>
      <c r="H443" s="83"/>
      <c r="I443" s="83"/>
      <c r="J443" s="83"/>
      <c r="K443" s="83"/>
    </row>
    <row r="444" spans="1:11" ht="13.15" x14ac:dyDescent="0.4">
      <c r="A444"/>
      <c r="B444" s="83"/>
      <c r="C444" s="83"/>
      <c r="D444" s="83"/>
      <c r="E444" s="83"/>
      <c r="H444" s="83"/>
      <c r="I444" s="83"/>
      <c r="J444" s="83"/>
      <c r="K444" s="83"/>
    </row>
    <row r="445" spans="1:11" ht="13.15" x14ac:dyDescent="0.4">
      <c r="A445"/>
      <c r="B445" s="83"/>
      <c r="C445" s="83"/>
      <c r="D445" s="83"/>
      <c r="E445" s="83"/>
      <c r="H445" s="83"/>
      <c r="I445" s="83"/>
      <c r="J445" s="83"/>
      <c r="K445" s="83"/>
    </row>
    <row r="446" spans="1:11" ht="13.15" x14ac:dyDescent="0.4">
      <c r="A446"/>
      <c r="B446" s="83"/>
      <c r="C446" s="83"/>
      <c r="D446" s="83"/>
      <c r="E446" s="83"/>
      <c r="H446" s="83"/>
      <c r="I446" s="83"/>
      <c r="J446" s="83"/>
      <c r="K446" s="83"/>
    </row>
    <row r="447" spans="1:11" ht="13.15" x14ac:dyDescent="0.4">
      <c r="A447"/>
      <c r="B447" s="83"/>
      <c r="C447" s="83"/>
      <c r="D447" s="83"/>
      <c r="E447" s="83"/>
      <c r="H447" s="83"/>
      <c r="I447" s="83"/>
      <c r="J447" s="83"/>
      <c r="K447" s="83"/>
    </row>
    <row r="448" spans="1:11" ht="13.15" x14ac:dyDescent="0.4">
      <c r="A448"/>
      <c r="B448" s="83"/>
      <c r="C448" s="83"/>
      <c r="D448" s="83"/>
      <c r="E448" s="83"/>
      <c r="H448" s="83"/>
      <c r="I448" s="83"/>
      <c r="J448" s="83"/>
      <c r="K448" s="83"/>
    </row>
    <row r="449" spans="1:11" ht="13.15" x14ac:dyDescent="0.4">
      <c r="A449"/>
      <c r="B449" s="83"/>
      <c r="C449" s="83"/>
      <c r="D449" s="83"/>
      <c r="E449" s="83"/>
      <c r="H449" s="83"/>
      <c r="I449" s="83"/>
      <c r="J449" s="83"/>
      <c r="K449" s="83"/>
    </row>
    <row r="450" spans="1:11" ht="13.15" x14ac:dyDescent="0.4">
      <c r="A450"/>
      <c r="B450" s="83"/>
      <c r="C450" s="83"/>
      <c r="D450" s="83"/>
      <c r="E450" s="83"/>
      <c r="H450" s="83"/>
      <c r="I450" s="83"/>
      <c r="J450" s="83"/>
      <c r="K450" s="83"/>
    </row>
    <row r="451" spans="1:11" ht="13.15" x14ac:dyDescent="0.4">
      <c r="A451"/>
      <c r="B451" s="83"/>
      <c r="C451" s="83"/>
      <c r="D451" s="83"/>
      <c r="E451" s="83"/>
      <c r="H451" s="83"/>
      <c r="I451" s="83"/>
      <c r="J451" s="83"/>
      <c r="K451" s="83"/>
    </row>
    <row r="452" spans="1:11" ht="13.15" x14ac:dyDescent="0.4">
      <c r="A452"/>
      <c r="B452" s="83"/>
      <c r="C452" s="83"/>
      <c r="D452" s="83"/>
      <c r="E452" s="83"/>
      <c r="H452" s="83"/>
      <c r="I452" s="83"/>
      <c r="J452" s="83"/>
      <c r="K452" s="83"/>
    </row>
    <row r="453" spans="1:11" ht="13.15" x14ac:dyDescent="0.4">
      <c r="A453"/>
      <c r="B453" s="83"/>
      <c r="C453" s="83"/>
      <c r="D453" s="83"/>
      <c r="E453" s="83"/>
      <c r="H453" s="83"/>
      <c r="I453" s="83"/>
      <c r="J453" s="83"/>
      <c r="K453" s="83"/>
    </row>
    <row r="454" spans="1:11" ht="13.15" x14ac:dyDescent="0.4">
      <c r="A454"/>
      <c r="B454" s="83"/>
      <c r="C454" s="83"/>
      <c r="D454" s="83"/>
      <c r="E454" s="83"/>
      <c r="H454" s="83"/>
      <c r="I454" s="83"/>
      <c r="J454" s="83"/>
      <c r="K454" s="83"/>
    </row>
    <row r="455" spans="1:11" ht="13.15" x14ac:dyDescent="0.4">
      <c r="A455"/>
      <c r="B455" s="83"/>
      <c r="C455" s="83"/>
      <c r="D455" s="83"/>
      <c r="E455" s="83"/>
      <c r="H455" s="83"/>
      <c r="I455" s="83"/>
      <c r="J455" s="83"/>
      <c r="K455" s="83"/>
    </row>
    <row r="456" spans="1:11" ht="13.15" x14ac:dyDescent="0.4">
      <c r="A456"/>
      <c r="B456" s="83"/>
      <c r="C456" s="83"/>
      <c r="D456" s="83"/>
      <c r="E456" s="83"/>
      <c r="H456" s="83"/>
      <c r="I456" s="83"/>
      <c r="J456" s="83"/>
      <c r="K456" s="83"/>
    </row>
    <row r="457" spans="1:11" ht="13.15" x14ac:dyDescent="0.4">
      <c r="A457"/>
      <c r="B457" s="83"/>
      <c r="C457" s="83"/>
      <c r="D457" s="83"/>
      <c r="E457" s="83"/>
      <c r="H457" s="83"/>
      <c r="I457" s="83"/>
      <c r="J457" s="83"/>
      <c r="K457" s="83"/>
    </row>
    <row r="458" spans="1:11" ht="13.15" x14ac:dyDescent="0.4">
      <c r="A458"/>
      <c r="B458" s="83"/>
      <c r="C458" s="83"/>
      <c r="D458" s="83"/>
      <c r="E458" s="83"/>
      <c r="H458" s="83"/>
      <c r="I458" s="83"/>
      <c r="J458" s="83"/>
      <c r="K458" s="83"/>
    </row>
    <row r="459" spans="1:11" ht="13.15" x14ac:dyDescent="0.4">
      <c r="A459"/>
      <c r="B459" s="83"/>
      <c r="C459" s="83"/>
      <c r="D459" s="83"/>
      <c r="E459" s="83"/>
      <c r="H459" s="83"/>
      <c r="I459" s="83"/>
      <c r="J459" s="83"/>
      <c r="K459" s="83"/>
    </row>
    <row r="460" spans="1:11" ht="13.15" x14ac:dyDescent="0.4">
      <c r="A460"/>
      <c r="B460" s="83"/>
      <c r="C460" s="83"/>
      <c r="D460" s="83"/>
      <c r="E460" s="83"/>
      <c r="H460" s="83"/>
      <c r="I460" s="83"/>
      <c r="J460" s="83"/>
      <c r="K460" s="83"/>
    </row>
    <row r="461" spans="1:11" ht="13.15" x14ac:dyDescent="0.4">
      <c r="A461"/>
      <c r="B461" s="83"/>
      <c r="C461" s="83"/>
      <c r="D461" s="83"/>
      <c r="E461" s="83"/>
      <c r="H461" s="83"/>
      <c r="I461" s="83"/>
      <c r="J461" s="83"/>
      <c r="K461" s="83"/>
    </row>
    <row r="462" spans="1:11" ht="13.15" x14ac:dyDescent="0.4">
      <c r="A462"/>
      <c r="B462" s="83"/>
      <c r="C462" s="83"/>
      <c r="D462" s="83"/>
      <c r="E462" s="83"/>
      <c r="H462" s="83"/>
      <c r="I462" s="83"/>
      <c r="J462" s="83"/>
      <c r="K462" s="83"/>
    </row>
    <row r="463" spans="1:11" ht="13.15" x14ac:dyDescent="0.4">
      <c r="A463"/>
      <c r="B463" s="83"/>
      <c r="C463" s="83"/>
      <c r="D463" s="83"/>
      <c r="E463" s="83"/>
      <c r="H463" s="83"/>
      <c r="I463" s="83"/>
      <c r="J463" s="83"/>
      <c r="K463" s="83"/>
    </row>
    <row r="464" spans="1:11" ht="13.15" x14ac:dyDescent="0.4">
      <c r="A464"/>
      <c r="B464" s="83"/>
      <c r="C464" s="83"/>
      <c r="D464" s="83"/>
      <c r="E464" s="83"/>
      <c r="H464" s="83"/>
      <c r="I464" s="83"/>
      <c r="J464" s="83"/>
      <c r="K464" s="83"/>
    </row>
    <row r="465" spans="1:11" ht="13.15" x14ac:dyDescent="0.4">
      <c r="A465"/>
      <c r="B465" s="83"/>
      <c r="C465" s="83"/>
      <c r="D465" s="83"/>
      <c r="E465" s="83"/>
      <c r="H465" s="83"/>
      <c r="I465" s="83"/>
      <c r="J465" s="83"/>
      <c r="K465" s="83"/>
    </row>
    <row r="466" spans="1:11" ht="13.15" x14ac:dyDescent="0.4">
      <c r="A466"/>
      <c r="B466" s="83"/>
      <c r="C466" s="83"/>
      <c r="D466" s="83"/>
      <c r="E466" s="83"/>
      <c r="H466" s="83"/>
      <c r="I466" s="83"/>
      <c r="J466" s="83"/>
      <c r="K466" s="83"/>
    </row>
    <row r="467" spans="1:11" ht="13.15" x14ac:dyDescent="0.4">
      <c r="A467"/>
      <c r="B467" s="83"/>
      <c r="C467" s="83"/>
      <c r="D467" s="83"/>
      <c r="E467" s="83"/>
      <c r="H467" s="83"/>
      <c r="I467" s="83"/>
      <c r="J467" s="83"/>
      <c r="K467" s="83"/>
    </row>
    <row r="468" spans="1:11" ht="13.15" x14ac:dyDescent="0.4">
      <c r="A468"/>
      <c r="B468" s="83"/>
      <c r="C468" s="83"/>
      <c r="D468" s="83"/>
      <c r="E468" s="83"/>
      <c r="H468" s="83"/>
      <c r="I468" s="83"/>
      <c r="J468" s="83"/>
      <c r="K468" s="83"/>
    </row>
    <row r="469" spans="1:11" ht="13.15" x14ac:dyDescent="0.4">
      <c r="A469"/>
      <c r="B469" s="83"/>
      <c r="C469" s="83"/>
      <c r="D469" s="83"/>
      <c r="E469" s="83"/>
      <c r="H469" s="83"/>
      <c r="I469" s="83"/>
      <c r="J469" s="83"/>
      <c r="K469" s="83"/>
    </row>
    <row r="470" spans="1:11" ht="13.15" x14ac:dyDescent="0.4">
      <c r="A470"/>
      <c r="B470" s="83"/>
      <c r="C470" s="83"/>
      <c r="D470" s="83"/>
      <c r="E470" s="83"/>
      <c r="H470" s="83"/>
      <c r="I470" s="83"/>
      <c r="J470" s="83"/>
      <c r="K470" s="83"/>
    </row>
    <row r="471" spans="1:11" ht="13.15" x14ac:dyDescent="0.4">
      <c r="A471"/>
      <c r="B471" s="83"/>
      <c r="C471" s="83"/>
      <c r="D471" s="83"/>
      <c r="E471" s="83"/>
      <c r="H471" s="83"/>
      <c r="I471" s="83"/>
      <c r="J471" s="83"/>
      <c r="K471" s="83"/>
    </row>
    <row r="472" spans="1:11" ht="13.15" x14ac:dyDescent="0.4">
      <c r="A472"/>
      <c r="B472" s="83"/>
      <c r="C472" s="83"/>
      <c r="D472" s="83"/>
      <c r="E472" s="83"/>
      <c r="H472" s="83"/>
      <c r="I472" s="83"/>
      <c r="J472" s="83"/>
      <c r="K472" s="83"/>
    </row>
    <row r="473" spans="1:11" ht="13.15" x14ac:dyDescent="0.4">
      <c r="A473"/>
      <c r="B473" s="83"/>
      <c r="C473" s="83"/>
      <c r="D473" s="83"/>
      <c r="E473" s="83"/>
      <c r="H473" s="83"/>
      <c r="I473" s="83"/>
      <c r="J473" s="83"/>
      <c r="K473" s="83"/>
    </row>
    <row r="474" spans="1:11" ht="13.15" x14ac:dyDescent="0.4">
      <c r="A474"/>
      <c r="B474" s="83"/>
      <c r="C474" s="83"/>
      <c r="D474" s="83"/>
      <c r="E474" s="83"/>
      <c r="H474" s="83"/>
      <c r="I474" s="83"/>
      <c r="J474" s="83"/>
      <c r="K474" s="83"/>
    </row>
    <row r="475" spans="1:11" ht="13.15" x14ac:dyDescent="0.4">
      <c r="A475"/>
      <c r="B475" s="83"/>
      <c r="C475" s="83"/>
      <c r="D475" s="83"/>
      <c r="E475" s="83"/>
      <c r="H475" s="83"/>
      <c r="I475" s="83"/>
      <c r="J475" s="83"/>
      <c r="K475" s="83"/>
    </row>
    <row r="476" spans="1:11" ht="13.15" x14ac:dyDescent="0.4">
      <c r="A476"/>
      <c r="B476" s="83"/>
      <c r="C476" s="83"/>
      <c r="D476" s="83"/>
      <c r="E476" s="83"/>
      <c r="H476" s="83"/>
      <c r="I476" s="83"/>
      <c r="J476" s="83"/>
      <c r="K476" s="83"/>
    </row>
    <row r="477" spans="1:11" ht="13.15" x14ac:dyDescent="0.4">
      <c r="A477"/>
      <c r="B477" s="83"/>
      <c r="C477" s="83"/>
      <c r="D477" s="83"/>
      <c r="E477" s="83"/>
      <c r="H477" s="83"/>
      <c r="I477" s="83"/>
      <c r="J477" s="83"/>
      <c r="K477" s="83"/>
    </row>
    <row r="478" spans="1:11" ht="13.15" x14ac:dyDescent="0.4">
      <c r="A478"/>
      <c r="B478" s="83"/>
      <c r="C478" s="83"/>
      <c r="D478" s="83"/>
      <c r="E478" s="83"/>
      <c r="H478" s="83"/>
      <c r="I478" s="83"/>
      <c r="J478" s="83"/>
      <c r="K478" s="83"/>
    </row>
    <row r="479" spans="1:11" ht="13.15" x14ac:dyDescent="0.4">
      <c r="A479"/>
      <c r="B479" s="83"/>
      <c r="C479" s="83"/>
      <c r="D479" s="83"/>
      <c r="E479" s="83"/>
      <c r="H479" s="83"/>
      <c r="I479" s="83"/>
      <c r="J479" s="83"/>
      <c r="K479" s="83"/>
    </row>
    <row r="480" spans="1:11" ht="13.15" x14ac:dyDescent="0.4">
      <c r="A480"/>
      <c r="B480" s="83"/>
      <c r="C480" s="83"/>
      <c r="D480" s="83"/>
      <c r="E480" s="83"/>
      <c r="H480" s="83"/>
      <c r="I480" s="83"/>
      <c r="J480" s="83"/>
      <c r="K480" s="83"/>
    </row>
    <row r="481" spans="1:11" ht="13.15" x14ac:dyDescent="0.4">
      <c r="A481"/>
      <c r="B481" s="83"/>
      <c r="C481" s="83"/>
      <c r="D481" s="83"/>
      <c r="E481" s="83"/>
      <c r="H481" s="83"/>
      <c r="I481" s="83"/>
      <c r="J481" s="83"/>
      <c r="K481" s="83"/>
    </row>
    <row r="482" spans="1:11" ht="13.15" x14ac:dyDescent="0.4">
      <c r="A482"/>
      <c r="B482" s="83"/>
      <c r="C482" s="83"/>
      <c r="D482" s="83"/>
      <c r="E482" s="83"/>
      <c r="H482" s="83"/>
      <c r="I482" s="83"/>
      <c r="J482" s="83"/>
      <c r="K482" s="83"/>
    </row>
    <row r="483" spans="1:11" ht="13.15" x14ac:dyDescent="0.4">
      <c r="A483"/>
      <c r="B483" s="83"/>
      <c r="C483" s="83"/>
      <c r="D483" s="83"/>
      <c r="E483" s="83"/>
      <c r="H483" s="83"/>
      <c r="I483" s="83"/>
      <c r="J483" s="83"/>
      <c r="K483" s="83"/>
    </row>
    <row r="484" spans="1:11" ht="13.15" x14ac:dyDescent="0.4">
      <c r="A484"/>
      <c r="B484" s="83"/>
      <c r="C484" s="83"/>
      <c r="D484" s="83"/>
      <c r="E484" s="83"/>
      <c r="H484" s="83"/>
      <c r="I484" s="83"/>
      <c r="J484" s="83"/>
      <c r="K484" s="83"/>
    </row>
    <row r="485" spans="1:11" ht="13.15" x14ac:dyDescent="0.4">
      <c r="A485"/>
      <c r="B485" s="83"/>
      <c r="C485" s="83"/>
      <c r="D485" s="83"/>
      <c r="E485" s="83"/>
      <c r="H485" s="83"/>
      <c r="I485" s="83"/>
      <c r="J485" s="83"/>
      <c r="K485" s="83"/>
    </row>
    <row r="486" spans="1:11" ht="13.15" x14ac:dyDescent="0.4">
      <c r="A486"/>
      <c r="B486" s="83"/>
      <c r="C486" s="83"/>
      <c r="D486" s="83"/>
      <c r="E486" s="83"/>
      <c r="H486" s="83"/>
      <c r="I486" s="83"/>
      <c r="J486" s="83"/>
      <c r="K486" s="83"/>
    </row>
    <row r="487" spans="1:11" ht="13.15" x14ac:dyDescent="0.4">
      <c r="A487"/>
      <c r="B487" s="83"/>
      <c r="C487" s="83"/>
      <c r="D487" s="83"/>
      <c r="E487" s="83"/>
      <c r="H487" s="83"/>
      <c r="I487" s="83"/>
      <c r="J487" s="83"/>
      <c r="K487" s="83"/>
    </row>
    <row r="488" spans="1:11" ht="13.15" x14ac:dyDescent="0.4">
      <c r="A488"/>
      <c r="B488" s="83"/>
      <c r="C488" s="83"/>
      <c r="D488" s="83"/>
      <c r="E488" s="83"/>
      <c r="H488" s="83"/>
      <c r="I488" s="83"/>
      <c r="J488" s="83"/>
      <c r="K488" s="83"/>
    </row>
    <row r="489" spans="1:11" ht="13.15" x14ac:dyDescent="0.4">
      <c r="A489"/>
      <c r="B489" s="83"/>
      <c r="C489" s="83"/>
      <c r="D489" s="83"/>
      <c r="E489" s="83"/>
      <c r="H489" s="83"/>
      <c r="I489" s="83"/>
      <c r="J489" s="83"/>
      <c r="K489" s="83"/>
    </row>
    <row r="490" spans="1:11" ht="13.15" x14ac:dyDescent="0.4">
      <c r="A490"/>
      <c r="B490" s="83"/>
      <c r="C490" s="83"/>
      <c r="D490" s="83"/>
      <c r="E490" s="83"/>
      <c r="H490" s="83"/>
      <c r="I490" s="83"/>
      <c r="J490" s="83"/>
      <c r="K490" s="83"/>
    </row>
    <row r="491" spans="1:11" ht="13.15" x14ac:dyDescent="0.4">
      <c r="A491"/>
      <c r="B491" s="83"/>
      <c r="C491" s="83"/>
      <c r="D491" s="83"/>
      <c r="E491" s="83"/>
      <c r="H491" s="83"/>
      <c r="I491" s="83"/>
      <c r="J491" s="83"/>
      <c r="K491" s="83"/>
    </row>
    <row r="492" spans="1:11" ht="13.15" x14ac:dyDescent="0.4">
      <c r="A492"/>
      <c r="B492" s="83"/>
      <c r="C492" s="83"/>
      <c r="D492" s="83"/>
      <c r="E492" s="83"/>
      <c r="H492" s="83"/>
      <c r="I492" s="83"/>
      <c r="J492" s="83"/>
      <c r="K492" s="83"/>
    </row>
    <row r="493" spans="1:11" ht="13.15" x14ac:dyDescent="0.4">
      <c r="A493"/>
      <c r="B493" s="83"/>
      <c r="C493" s="83"/>
      <c r="D493" s="83"/>
      <c r="E493" s="83"/>
      <c r="H493" s="83"/>
      <c r="I493" s="83"/>
      <c r="J493" s="83"/>
      <c r="K493" s="83"/>
    </row>
    <row r="494" spans="1:11" ht="13.15" x14ac:dyDescent="0.4">
      <c r="A494"/>
      <c r="B494" s="83"/>
      <c r="C494" s="83"/>
      <c r="D494" s="83"/>
      <c r="E494" s="83"/>
      <c r="H494" s="83"/>
      <c r="I494" s="83"/>
      <c r="J494" s="83"/>
      <c r="K494" s="83"/>
    </row>
    <row r="495" spans="1:11" ht="13.15" x14ac:dyDescent="0.4">
      <c r="A495"/>
      <c r="B495" s="83"/>
      <c r="C495" s="83"/>
      <c r="D495" s="83"/>
      <c r="E495" s="83"/>
      <c r="H495" s="83"/>
      <c r="I495" s="83"/>
      <c r="J495" s="83"/>
      <c r="K495" s="83"/>
    </row>
    <row r="496" spans="1:11" ht="13.15" x14ac:dyDescent="0.4">
      <c r="A496"/>
      <c r="B496" s="83"/>
      <c r="C496" s="83"/>
      <c r="D496" s="83"/>
      <c r="E496" s="83"/>
      <c r="H496" s="83"/>
      <c r="I496" s="83"/>
      <c r="J496" s="83"/>
      <c r="K496" s="83"/>
    </row>
    <row r="497" spans="1:11" ht="13.15" x14ac:dyDescent="0.4">
      <c r="A497"/>
      <c r="B497" s="83"/>
      <c r="C497" s="83"/>
      <c r="D497" s="83"/>
      <c r="E497" s="83"/>
      <c r="H497" s="83"/>
      <c r="I497" s="83"/>
      <c r="J497" s="83"/>
      <c r="K497" s="83"/>
    </row>
    <row r="498" spans="1:11" ht="13.15" x14ac:dyDescent="0.4">
      <c r="A498"/>
      <c r="B498" s="83"/>
      <c r="C498" s="83"/>
      <c r="D498" s="83"/>
      <c r="E498" s="83"/>
      <c r="H498" s="83"/>
      <c r="I498" s="83"/>
      <c r="J498" s="83"/>
      <c r="K498" s="83"/>
    </row>
    <row r="499" spans="1:11" ht="13.15" x14ac:dyDescent="0.4">
      <c r="A499"/>
      <c r="B499" s="83"/>
      <c r="C499" s="83"/>
      <c r="D499" s="83"/>
      <c r="E499" s="83"/>
      <c r="H499" s="83"/>
      <c r="I499" s="83"/>
      <c r="J499" s="83"/>
      <c r="K499" s="83"/>
    </row>
    <row r="500" spans="1:11" ht="13.15" x14ac:dyDescent="0.4">
      <c r="A500"/>
      <c r="B500" s="83"/>
      <c r="C500" s="83"/>
      <c r="D500" s="83"/>
      <c r="E500" s="83"/>
      <c r="H500" s="83"/>
      <c r="I500" s="83"/>
      <c r="J500" s="83"/>
      <c r="K500" s="83"/>
    </row>
    <row r="501" spans="1:11" ht="13.15" x14ac:dyDescent="0.4">
      <c r="A501"/>
      <c r="B501" s="83"/>
      <c r="C501" s="83"/>
      <c r="D501" s="83"/>
      <c r="E501" s="83"/>
      <c r="H501" s="83"/>
      <c r="I501" s="83"/>
      <c r="J501" s="83"/>
      <c r="K501" s="83"/>
    </row>
    <row r="502" spans="1:11" ht="13.15" x14ac:dyDescent="0.4">
      <c r="A502"/>
      <c r="B502" s="83"/>
      <c r="C502" s="83"/>
      <c r="D502" s="83"/>
      <c r="E502" s="83"/>
      <c r="H502" s="83"/>
      <c r="I502" s="83"/>
      <c r="J502" s="83"/>
      <c r="K502" s="83"/>
    </row>
    <row r="503" spans="1:11" ht="13.15" x14ac:dyDescent="0.4">
      <c r="A503"/>
      <c r="B503" s="83"/>
      <c r="C503" s="83"/>
      <c r="D503" s="83"/>
      <c r="E503" s="83"/>
      <c r="H503" s="83"/>
      <c r="I503" s="83"/>
      <c r="J503" s="83"/>
      <c r="K503" s="83"/>
    </row>
    <row r="504" spans="1:11" ht="13.15" x14ac:dyDescent="0.4">
      <c r="A504"/>
      <c r="B504" s="83"/>
      <c r="C504" s="83"/>
      <c r="D504" s="83"/>
      <c r="E504" s="83"/>
      <c r="H504" s="83"/>
      <c r="I504" s="83"/>
      <c r="J504" s="83"/>
      <c r="K504" s="83"/>
    </row>
    <row r="505" spans="1:11" ht="13.15" x14ac:dyDescent="0.4">
      <c r="A505"/>
      <c r="B505" s="83"/>
      <c r="C505" s="83"/>
      <c r="D505" s="83"/>
      <c r="E505" s="83"/>
      <c r="H505" s="83"/>
      <c r="I505" s="83"/>
      <c r="J505" s="83"/>
      <c r="K505" s="83"/>
    </row>
    <row r="506" spans="1:11" ht="13.15" x14ac:dyDescent="0.4">
      <c r="A506"/>
      <c r="B506" s="83"/>
      <c r="C506" s="83"/>
      <c r="D506" s="83"/>
      <c r="E506" s="83"/>
      <c r="H506" s="83"/>
      <c r="I506" s="83"/>
      <c r="J506" s="83"/>
      <c r="K506" s="83"/>
    </row>
    <row r="507" spans="1:11" ht="13.15" x14ac:dyDescent="0.4">
      <c r="A507"/>
      <c r="B507" s="83"/>
      <c r="C507" s="83"/>
      <c r="D507" s="83"/>
      <c r="E507" s="83"/>
      <c r="H507" s="83"/>
      <c r="I507" s="83"/>
      <c r="J507" s="83"/>
      <c r="K507" s="83"/>
    </row>
    <row r="508" spans="1:11" ht="13.15" x14ac:dyDescent="0.4">
      <c r="A508"/>
      <c r="B508" s="83"/>
      <c r="C508" s="83"/>
      <c r="D508" s="83"/>
      <c r="E508" s="83"/>
      <c r="H508" s="83"/>
      <c r="I508" s="83"/>
      <c r="J508" s="83"/>
      <c r="K508" s="83"/>
    </row>
    <row r="509" spans="1:11" ht="13.15" x14ac:dyDescent="0.4">
      <c r="A509"/>
      <c r="B509" s="83"/>
      <c r="C509" s="83"/>
      <c r="D509" s="83"/>
      <c r="E509" s="83"/>
      <c r="H509" s="83"/>
      <c r="I509" s="83"/>
      <c r="J509" s="83"/>
      <c r="K509" s="83"/>
    </row>
    <row r="510" spans="1:11" ht="13.15" x14ac:dyDescent="0.4">
      <c r="A510"/>
      <c r="B510" s="83"/>
      <c r="C510" s="83"/>
      <c r="D510" s="83"/>
      <c r="E510" s="83"/>
      <c r="H510" s="83"/>
      <c r="I510" s="83"/>
      <c r="J510" s="83"/>
      <c r="K510" s="83"/>
    </row>
    <row r="511" spans="1:11" ht="13.15" x14ac:dyDescent="0.4">
      <c r="A511"/>
      <c r="B511" s="83"/>
      <c r="C511" s="83"/>
      <c r="D511" s="83"/>
      <c r="E511" s="83"/>
      <c r="H511" s="83"/>
      <c r="I511" s="83"/>
      <c r="J511" s="83"/>
      <c r="K511" s="83"/>
    </row>
    <row r="512" spans="1:11" ht="13.15" x14ac:dyDescent="0.4">
      <c r="A512"/>
      <c r="B512" s="83"/>
      <c r="C512" s="83"/>
      <c r="D512" s="83"/>
      <c r="E512" s="83"/>
      <c r="H512" s="83"/>
      <c r="I512" s="83"/>
      <c r="J512" s="83"/>
      <c r="K512" s="83"/>
    </row>
    <row r="513" spans="1:11" ht="13.15" x14ac:dyDescent="0.4">
      <c r="A513"/>
      <c r="B513" s="83"/>
      <c r="C513" s="83"/>
      <c r="D513" s="83"/>
      <c r="E513" s="83"/>
      <c r="H513" s="83"/>
      <c r="I513" s="83"/>
      <c r="J513" s="83"/>
      <c r="K513" s="83"/>
    </row>
    <row r="514" spans="1:11" ht="13.15" x14ac:dyDescent="0.4">
      <c r="A514"/>
      <c r="B514" s="83"/>
      <c r="C514" s="83"/>
      <c r="D514" s="83"/>
      <c r="E514" s="83"/>
      <c r="H514" s="83"/>
      <c r="I514" s="83"/>
      <c r="J514" s="83"/>
      <c r="K514" s="83"/>
    </row>
    <row r="515" spans="1:11" ht="13.15" x14ac:dyDescent="0.4">
      <c r="A515"/>
      <c r="B515" s="83"/>
      <c r="C515" s="83"/>
      <c r="D515" s="83"/>
      <c r="E515" s="83"/>
      <c r="H515" s="83"/>
      <c r="I515" s="83"/>
      <c r="J515" s="83"/>
      <c r="K515" s="83"/>
    </row>
    <row r="516" spans="1:11" ht="13.15" x14ac:dyDescent="0.4">
      <c r="A516"/>
      <c r="B516" s="83"/>
      <c r="C516" s="83"/>
      <c r="D516" s="83"/>
      <c r="E516" s="83"/>
      <c r="H516" s="83"/>
      <c r="I516" s="83"/>
      <c r="J516" s="83"/>
      <c r="K516" s="83"/>
    </row>
    <row r="517" spans="1:11" ht="13.15" x14ac:dyDescent="0.4">
      <c r="A517"/>
      <c r="B517" s="83"/>
      <c r="C517" s="83"/>
      <c r="D517" s="83"/>
      <c r="E517" s="83"/>
      <c r="H517" s="83"/>
      <c r="I517" s="83"/>
      <c r="J517" s="83"/>
      <c r="K517" s="83"/>
    </row>
    <row r="518" spans="1:11" ht="13.15" x14ac:dyDescent="0.4">
      <c r="A518"/>
      <c r="B518" s="83"/>
      <c r="C518" s="83"/>
      <c r="D518" s="83"/>
      <c r="E518" s="83"/>
      <c r="H518" s="83"/>
      <c r="I518" s="83"/>
      <c r="J518" s="83"/>
      <c r="K518" s="83"/>
    </row>
    <row r="519" spans="1:11" ht="13.15" x14ac:dyDescent="0.4">
      <c r="A519"/>
      <c r="B519" s="83"/>
      <c r="C519" s="83"/>
      <c r="D519" s="83"/>
      <c r="E519" s="83"/>
      <c r="H519" s="83"/>
      <c r="I519" s="83"/>
      <c r="J519" s="83"/>
      <c r="K519" s="83"/>
    </row>
    <row r="520" spans="1:11" ht="13.15" x14ac:dyDescent="0.4">
      <c r="A520"/>
      <c r="B520" s="83"/>
      <c r="C520" s="83"/>
      <c r="D520" s="83"/>
      <c r="E520" s="83"/>
      <c r="H520" s="83"/>
      <c r="I520" s="83"/>
      <c r="J520" s="83"/>
      <c r="K520" s="83"/>
    </row>
    <row r="521" spans="1:11" ht="13.15" x14ac:dyDescent="0.4">
      <c r="A521"/>
      <c r="B521" s="83"/>
      <c r="C521" s="83"/>
      <c r="D521" s="83"/>
      <c r="E521" s="83"/>
      <c r="H521" s="83"/>
      <c r="I521" s="83"/>
      <c r="J521" s="83"/>
      <c r="K521" s="83"/>
    </row>
    <row r="522" spans="1:11" ht="13.15" x14ac:dyDescent="0.4">
      <c r="A522"/>
      <c r="B522" s="83"/>
      <c r="C522" s="83"/>
      <c r="D522" s="83"/>
      <c r="E522" s="83"/>
      <c r="H522" s="83"/>
      <c r="I522" s="83"/>
      <c r="J522" s="83"/>
      <c r="K522" s="83"/>
    </row>
    <row r="523" spans="1:11" ht="13.15" x14ac:dyDescent="0.4">
      <c r="A523"/>
      <c r="B523" s="83"/>
      <c r="C523" s="83"/>
      <c r="D523" s="83"/>
      <c r="E523" s="83"/>
      <c r="H523" s="83"/>
      <c r="I523" s="83"/>
      <c r="J523" s="83"/>
      <c r="K523" s="83"/>
    </row>
    <row r="524" spans="1:11" ht="13.15" x14ac:dyDescent="0.4">
      <c r="A524"/>
      <c r="B524" s="83"/>
      <c r="C524" s="83"/>
      <c r="D524" s="83"/>
      <c r="E524" s="83"/>
      <c r="H524" s="83"/>
      <c r="I524" s="83"/>
      <c r="J524" s="83"/>
      <c r="K524" s="83"/>
    </row>
    <row r="525" spans="1:11" ht="13.15" x14ac:dyDescent="0.4">
      <c r="A525"/>
      <c r="B525" s="83"/>
      <c r="C525" s="83"/>
      <c r="D525" s="83"/>
      <c r="E525" s="83"/>
      <c r="H525" s="83"/>
      <c r="I525" s="83"/>
      <c r="J525" s="83"/>
      <c r="K525" s="83"/>
    </row>
    <row r="526" spans="1:11" ht="13.15" x14ac:dyDescent="0.4">
      <c r="A526"/>
      <c r="B526" s="83"/>
      <c r="C526" s="83"/>
      <c r="D526" s="83"/>
      <c r="E526" s="83"/>
      <c r="H526" s="83"/>
      <c r="I526" s="83"/>
      <c r="J526" s="83"/>
      <c r="K526" s="83"/>
    </row>
    <row r="527" spans="1:11" ht="13.15" x14ac:dyDescent="0.4">
      <c r="A527"/>
      <c r="B527" s="83"/>
      <c r="C527" s="83"/>
      <c r="D527" s="83"/>
      <c r="E527" s="83"/>
      <c r="H527" s="83"/>
      <c r="I527" s="83"/>
      <c r="J527" s="83"/>
      <c r="K527" s="83"/>
    </row>
    <row r="528" spans="1:11" ht="13.15" x14ac:dyDescent="0.4">
      <c r="A528"/>
      <c r="B528" s="83"/>
      <c r="C528" s="83"/>
      <c r="D528" s="83"/>
      <c r="E528" s="83"/>
      <c r="H528" s="83"/>
      <c r="I528" s="83"/>
      <c r="J528" s="83"/>
      <c r="K528" s="83"/>
    </row>
    <row r="529" spans="1:11" ht="13.15" x14ac:dyDescent="0.4">
      <c r="A529"/>
      <c r="B529" s="83"/>
      <c r="C529" s="83"/>
      <c r="D529" s="83"/>
      <c r="E529" s="83"/>
      <c r="H529" s="83"/>
      <c r="I529" s="83"/>
      <c r="J529" s="83"/>
      <c r="K529" s="83"/>
    </row>
    <row r="530" spans="1:11" ht="13.15" x14ac:dyDescent="0.4">
      <c r="A530"/>
      <c r="B530" s="83"/>
      <c r="C530" s="83"/>
      <c r="D530" s="83"/>
      <c r="E530" s="83"/>
      <c r="H530" s="83"/>
      <c r="I530" s="83"/>
      <c r="J530" s="83"/>
      <c r="K530" s="83"/>
    </row>
    <row r="531" spans="1:11" ht="13.15" x14ac:dyDescent="0.4">
      <c r="A531"/>
      <c r="B531" s="83"/>
      <c r="C531" s="83"/>
      <c r="D531" s="83"/>
      <c r="E531" s="83"/>
      <c r="H531" s="83"/>
      <c r="I531" s="83"/>
      <c r="J531" s="83"/>
      <c r="K531" s="83"/>
    </row>
    <row r="532" spans="1:11" ht="13.15" x14ac:dyDescent="0.4">
      <c r="A532"/>
      <c r="B532" s="83"/>
      <c r="C532" s="83"/>
      <c r="D532" s="83"/>
      <c r="E532" s="83"/>
      <c r="H532" s="83"/>
      <c r="I532" s="83"/>
      <c r="J532" s="83"/>
      <c r="K532" s="83"/>
    </row>
    <row r="533" spans="1:11" ht="13.15" x14ac:dyDescent="0.4">
      <c r="A533"/>
      <c r="B533" s="83"/>
      <c r="C533" s="83"/>
      <c r="D533" s="83"/>
      <c r="E533" s="83"/>
      <c r="H533" s="83"/>
      <c r="I533" s="83"/>
      <c r="J533" s="83"/>
      <c r="K533" s="83"/>
    </row>
    <row r="534" spans="1:11" ht="13.15" x14ac:dyDescent="0.4">
      <c r="A534"/>
      <c r="B534" s="83"/>
      <c r="C534" s="83"/>
      <c r="D534" s="83"/>
      <c r="E534" s="83"/>
      <c r="H534" s="83"/>
      <c r="I534" s="83"/>
      <c r="J534" s="83"/>
      <c r="K534" s="83"/>
    </row>
    <row r="535" spans="1:11" ht="13.15" x14ac:dyDescent="0.4">
      <c r="A535"/>
      <c r="B535" s="83"/>
      <c r="C535" s="83"/>
      <c r="D535" s="83"/>
      <c r="E535" s="83"/>
      <c r="H535" s="83"/>
      <c r="I535" s="83"/>
      <c r="J535" s="83"/>
      <c r="K535" s="83"/>
    </row>
    <row r="536" spans="1:11" ht="13.15" x14ac:dyDescent="0.4">
      <c r="A536"/>
      <c r="B536" s="83"/>
      <c r="C536" s="83"/>
      <c r="D536" s="83"/>
      <c r="E536" s="83"/>
      <c r="H536" s="83"/>
      <c r="I536" s="83"/>
      <c r="J536" s="83"/>
      <c r="K536" s="83"/>
    </row>
    <row r="537" spans="1:11" ht="13.15" x14ac:dyDescent="0.4">
      <c r="A537"/>
      <c r="B537" s="83"/>
      <c r="C537" s="83"/>
      <c r="D537" s="83"/>
      <c r="E537" s="83"/>
      <c r="H537" s="83"/>
      <c r="I537" s="83"/>
      <c r="J537" s="83"/>
      <c r="K537" s="83"/>
    </row>
    <row r="538" spans="1:11" ht="13.15" x14ac:dyDescent="0.4">
      <c r="A538"/>
      <c r="B538" s="83"/>
      <c r="C538" s="83"/>
      <c r="D538" s="83"/>
      <c r="E538" s="83"/>
      <c r="H538" s="83"/>
      <c r="I538" s="83"/>
      <c r="J538" s="83"/>
      <c r="K538" s="83"/>
    </row>
    <row r="539" spans="1:11" ht="13.15" x14ac:dyDescent="0.4">
      <c r="A539"/>
      <c r="B539" s="83"/>
      <c r="C539" s="83"/>
      <c r="D539" s="83"/>
      <c r="E539" s="83"/>
      <c r="H539" s="83"/>
      <c r="I539" s="83"/>
      <c r="J539" s="83"/>
      <c r="K539" s="83"/>
    </row>
    <row r="540" spans="1:11" ht="13.15" x14ac:dyDescent="0.4">
      <c r="A540"/>
      <c r="B540" s="83"/>
      <c r="C540" s="83"/>
      <c r="D540" s="83"/>
      <c r="E540" s="83"/>
      <c r="H540" s="83"/>
      <c r="I540" s="83"/>
      <c r="J540" s="83"/>
      <c r="K540" s="83"/>
    </row>
    <row r="541" spans="1:11" ht="13.15" x14ac:dyDescent="0.4">
      <c r="A541"/>
      <c r="B541" s="83"/>
      <c r="C541" s="83"/>
      <c r="D541" s="83"/>
      <c r="E541" s="83"/>
      <c r="H541" s="83"/>
      <c r="I541" s="83"/>
      <c r="J541" s="83"/>
      <c r="K541" s="83"/>
    </row>
    <row r="542" spans="1:11" ht="13.15" x14ac:dyDescent="0.4">
      <c r="A542"/>
      <c r="B542" s="83"/>
      <c r="C542" s="83"/>
      <c r="D542" s="83"/>
      <c r="E542" s="83"/>
      <c r="H542" s="83"/>
      <c r="I542" s="83"/>
      <c r="J542" s="83"/>
      <c r="K542" s="83"/>
    </row>
    <row r="543" spans="1:11" ht="13.15" x14ac:dyDescent="0.4">
      <c r="A543"/>
      <c r="B543" s="83"/>
      <c r="C543" s="83"/>
      <c r="D543" s="83"/>
      <c r="E543" s="83"/>
      <c r="H543" s="83"/>
      <c r="I543" s="83"/>
      <c r="J543" s="83"/>
      <c r="K543" s="83"/>
    </row>
    <row r="544" spans="1:11" ht="13.15" x14ac:dyDescent="0.4">
      <c r="A544"/>
      <c r="B544" s="83"/>
      <c r="C544" s="83"/>
      <c r="D544" s="83"/>
      <c r="E544" s="83"/>
      <c r="H544" s="83"/>
      <c r="I544" s="83"/>
      <c r="J544" s="83"/>
      <c r="K544" s="83"/>
    </row>
    <row r="545" spans="1:11" ht="13.15" x14ac:dyDescent="0.4">
      <c r="A545"/>
      <c r="B545" s="83"/>
      <c r="C545" s="83"/>
      <c r="D545" s="83"/>
      <c r="E545" s="83"/>
      <c r="H545" s="83"/>
      <c r="I545" s="83"/>
      <c r="J545" s="83"/>
      <c r="K545" s="83"/>
    </row>
    <row r="546" spans="1:11" ht="13.15" x14ac:dyDescent="0.4">
      <c r="A546"/>
      <c r="B546" s="83"/>
      <c r="C546" s="83"/>
      <c r="D546" s="83"/>
      <c r="E546" s="83"/>
      <c r="H546" s="83"/>
      <c r="I546" s="83"/>
      <c r="J546" s="83"/>
      <c r="K546" s="83"/>
    </row>
    <row r="547" spans="1:11" ht="13.15" x14ac:dyDescent="0.4">
      <c r="A547"/>
      <c r="B547" s="83"/>
      <c r="C547" s="83"/>
      <c r="D547" s="83"/>
      <c r="E547" s="83"/>
      <c r="H547" s="83"/>
      <c r="I547" s="83"/>
      <c r="J547" s="83"/>
      <c r="K547" s="83"/>
    </row>
    <row r="548" spans="1:11" ht="13.15" x14ac:dyDescent="0.4">
      <c r="A548"/>
      <c r="B548" s="83"/>
      <c r="C548" s="83"/>
      <c r="D548" s="83"/>
      <c r="E548" s="83"/>
      <c r="H548" s="83"/>
      <c r="I548" s="83"/>
      <c r="J548" s="83"/>
      <c r="K548" s="83"/>
    </row>
    <row r="549" spans="1:11" ht="13.15" x14ac:dyDescent="0.4">
      <c r="A549"/>
      <c r="B549" s="83"/>
      <c r="C549" s="83"/>
      <c r="D549" s="83"/>
      <c r="E549" s="83"/>
      <c r="H549" s="83"/>
      <c r="I549" s="83"/>
      <c r="J549" s="83"/>
      <c r="K549" s="83"/>
    </row>
    <row r="550" spans="1:11" ht="13.15" x14ac:dyDescent="0.4">
      <c r="A550"/>
      <c r="B550" s="83"/>
      <c r="C550" s="83"/>
      <c r="D550" s="83"/>
      <c r="E550" s="83"/>
      <c r="H550" s="83"/>
      <c r="I550" s="83"/>
      <c r="J550" s="83"/>
      <c r="K550" s="83"/>
    </row>
    <row r="551" spans="1:11" ht="13.15" x14ac:dyDescent="0.4">
      <c r="A551"/>
      <c r="B551" s="83"/>
      <c r="C551" s="83"/>
      <c r="D551" s="83"/>
      <c r="E551" s="83"/>
      <c r="H551" s="83"/>
      <c r="I551" s="83"/>
      <c r="J551" s="83"/>
      <c r="K551" s="83"/>
    </row>
    <row r="552" spans="1:11" ht="13.15" x14ac:dyDescent="0.4">
      <c r="A552"/>
      <c r="B552" s="83"/>
      <c r="C552" s="83"/>
      <c r="D552" s="83"/>
      <c r="E552" s="83"/>
      <c r="H552" s="83"/>
      <c r="I552" s="83"/>
      <c r="J552" s="83"/>
      <c r="K552" s="83"/>
    </row>
    <row r="553" spans="1:11" ht="13.15" x14ac:dyDescent="0.4">
      <c r="A553"/>
      <c r="B553" s="83"/>
      <c r="C553" s="83"/>
      <c r="D553" s="83"/>
      <c r="E553" s="83"/>
      <c r="H553" s="83"/>
      <c r="I553" s="83"/>
      <c r="J553" s="83"/>
      <c r="K553" s="83"/>
    </row>
    <row r="554" spans="1:11" ht="13.15" x14ac:dyDescent="0.4">
      <c r="A554"/>
      <c r="B554" s="83"/>
      <c r="C554" s="83"/>
      <c r="D554" s="83"/>
      <c r="E554" s="83"/>
      <c r="H554" s="83"/>
      <c r="I554" s="83"/>
      <c r="J554" s="83"/>
      <c r="K554" s="83"/>
    </row>
    <row r="555" spans="1:11" ht="13.15" x14ac:dyDescent="0.4">
      <c r="A555"/>
      <c r="B555" s="83"/>
      <c r="C555" s="83"/>
      <c r="D555" s="83"/>
      <c r="E555" s="83"/>
      <c r="H555" s="83"/>
      <c r="I555" s="83"/>
      <c r="J555" s="83"/>
      <c r="K555" s="83"/>
    </row>
    <row r="556" spans="1:11" ht="13.15" x14ac:dyDescent="0.4">
      <c r="A556"/>
      <c r="B556" s="83"/>
      <c r="C556" s="83"/>
      <c r="D556" s="83"/>
      <c r="E556" s="83"/>
      <c r="H556" s="83"/>
      <c r="I556" s="83"/>
      <c r="J556" s="83"/>
      <c r="K556" s="83"/>
    </row>
    <row r="557" spans="1:11" ht="13.15" x14ac:dyDescent="0.4">
      <c r="A557"/>
      <c r="B557" s="83"/>
      <c r="C557" s="83"/>
      <c r="D557" s="83"/>
      <c r="E557" s="83"/>
      <c r="H557" s="83"/>
      <c r="I557" s="83"/>
      <c r="J557" s="83"/>
      <c r="K557" s="83"/>
    </row>
    <row r="558" spans="1:11" ht="13.15" x14ac:dyDescent="0.4">
      <c r="A558"/>
      <c r="B558" s="83"/>
      <c r="C558" s="83"/>
      <c r="D558" s="83"/>
      <c r="E558" s="83"/>
      <c r="H558" s="83"/>
      <c r="I558" s="83"/>
      <c r="J558" s="83"/>
      <c r="K558" s="83"/>
    </row>
    <row r="559" spans="1:11" ht="13.15" x14ac:dyDescent="0.4">
      <c r="A559"/>
      <c r="B559" s="83"/>
      <c r="C559" s="83"/>
      <c r="D559" s="83"/>
      <c r="E559" s="83"/>
      <c r="H559" s="83"/>
      <c r="I559" s="83"/>
      <c r="J559" s="83"/>
      <c r="K559" s="83"/>
    </row>
    <row r="560" spans="1:11" ht="13.15" x14ac:dyDescent="0.4">
      <c r="A560"/>
      <c r="B560" s="83"/>
      <c r="C560" s="83"/>
      <c r="D560" s="83"/>
      <c r="E560" s="83"/>
      <c r="H560" s="83"/>
      <c r="I560" s="83"/>
      <c r="J560" s="83"/>
      <c r="K560" s="83"/>
    </row>
    <row r="561" spans="1:11" ht="13.15" x14ac:dyDescent="0.4">
      <c r="A561"/>
      <c r="B561" s="83"/>
      <c r="C561" s="83"/>
      <c r="D561" s="83"/>
      <c r="E561" s="83"/>
      <c r="H561" s="83"/>
      <c r="I561" s="83"/>
      <c r="J561" s="83"/>
      <c r="K561" s="83"/>
    </row>
    <row r="562" spans="1:11" ht="13.15" x14ac:dyDescent="0.4">
      <c r="A562"/>
      <c r="B562" s="83"/>
      <c r="C562" s="83"/>
      <c r="D562" s="83"/>
      <c r="E562" s="83"/>
      <c r="H562" s="83"/>
      <c r="I562" s="83"/>
      <c r="J562" s="83"/>
      <c r="K562" s="83"/>
    </row>
    <row r="563" spans="1:11" ht="13.15" x14ac:dyDescent="0.4">
      <c r="A563"/>
      <c r="B563" s="83"/>
      <c r="C563" s="83"/>
      <c r="D563" s="83"/>
      <c r="E563" s="83"/>
      <c r="H563" s="83"/>
      <c r="I563" s="83"/>
      <c r="J563" s="83"/>
      <c r="K563" s="83"/>
    </row>
    <row r="564" spans="1:11" ht="13.15" x14ac:dyDescent="0.4">
      <c r="A564"/>
      <c r="B564" s="83"/>
      <c r="C564" s="83"/>
      <c r="D564" s="83"/>
      <c r="E564" s="83"/>
      <c r="H564" s="83"/>
      <c r="I564" s="83"/>
      <c r="J564" s="83"/>
      <c r="K564" s="83"/>
    </row>
    <row r="565" spans="1:11" ht="13.15" x14ac:dyDescent="0.4">
      <c r="A565"/>
      <c r="B565" s="83"/>
      <c r="C565" s="83"/>
      <c r="D565" s="83"/>
      <c r="E565" s="83"/>
      <c r="H565" s="83"/>
      <c r="I565" s="83"/>
      <c r="J565" s="83"/>
      <c r="K565" s="83"/>
    </row>
    <row r="566" spans="1:11" ht="13.15" x14ac:dyDescent="0.4">
      <c r="A566"/>
      <c r="B566" s="83"/>
      <c r="C566" s="83"/>
      <c r="D566" s="83"/>
      <c r="E566" s="83"/>
      <c r="H566" s="83"/>
      <c r="I566" s="83"/>
      <c r="J566" s="83"/>
      <c r="K566" s="83"/>
    </row>
    <row r="567" spans="1:11" ht="13.15" x14ac:dyDescent="0.4">
      <c r="A567"/>
      <c r="B567" s="83"/>
      <c r="C567" s="83"/>
      <c r="D567" s="83"/>
      <c r="E567" s="83"/>
      <c r="H567" s="83"/>
      <c r="I567" s="83"/>
      <c r="J567" s="83"/>
      <c r="K567" s="83"/>
    </row>
    <row r="568" spans="1:11" ht="13.15" x14ac:dyDescent="0.4">
      <c r="A568"/>
      <c r="B568" s="83"/>
      <c r="C568" s="83"/>
      <c r="D568" s="83"/>
      <c r="E568" s="83"/>
      <c r="H568" s="83"/>
      <c r="I568" s="83"/>
      <c r="J568" s="83"/>
      <c r="K568" s="83"/>
    </row>
    <row r="569" spans="1:11" ht="13.15" x14ac:dyDescent="0.4">
      <c r="A569"/>
      <c r="B569" s="83"/>
      <c r="C569" s="83"/>
      <c r="D569" s="83"/>
      <c r="E569" s="83"/>
      <c r="H569" s="83"/>
      <c r="I569" s="83"/>
      <c r="J569" s="83"/>
      <c r="K569" s="83"/>
    </row>
    <row r="570" spans="1:11" ht="13.15" x14ac:dyDescent="0.4">
      <c r="A570"/>
      <c r="B570" s="83"/>
      <c r="C570" s="83"/>
      <c r="D570" s="83"/>
      <c r="E570" s="83"/>
      <c r="H570" s="83"/>
      <c r="I570" s="83"/>
      <c r="J570" s="83"/>
      <c r="K570" s="83"/>
    </row>
    <row r="571" spans="1:11" ht="13.15" x14ac:dyDescent="0.4">
      <c r="A571"/>
      <c r="B571" s="83"/>
      <c r="C571" s="83"/>
      <c r="D571" s="83"/>
      <c r="E571" s="83"/>
      <c r="H571" s="83"/>
      <c r="I571" s="83"/>
      <c r="J571" s="83"/>
      <c r="K571" s="83"/>
    </row>
    <row r="572" spans="1:11" ht="13.15" x14ac:dyDescent="0.4">
      <c r="A572"/>
      <c r="B572" s="83"/>
      <c r="C572" s="83"/>
      <c r="D572" s="83"/>
      <c r="E572" s="83"/>
      <c r="H572" s="83"/>
      <c r="I572" s="83"/>
      <c r="J572" s="83"/>
      <c r="K572" s="83"/>
    </row>
    <row r="573" spans="1:11" ht="13.15" x14ac:dyDescent="0.4">
      <c r="A573"/>
      <c r="B573" s="83"/>
      <c r="C573" s="83"/>
      <c r="D573" s="83"/>
      <c r="E573" s="83"/>
      <c r="H573" s="83"/>
      <c r="I573" s="83"/>
      <c r="J573" s="83"/>
      <c r="K573" s="83"/>
    </row>
    <row r="574" spans="1:11" ht="13.15" x14ac:dyDescent="0.4">
      <c r="A574"/>
      <c r="B574" s="83"/>
      <c r="C574" s="83"/>
      <c r="D574" s="83"/>
      <c r="E574" s="83"/>
      <c r="H574" s="83"/>
      <c r="I574" s="83"/>
      <c r="J574" s="83"/>
      <c r="K574" s="83"/>
    </row>
    <row r="575" spans="1:11" ht="13.15" x14ac:dyDescent="0.4">
      <c r="A575"/>
      <c r="B575" s="83"/>
      <c r="C575" s="83"/>
      <c r="D575" s="83"/>
      <c r="E575" s="83"/>
      <c r="H575" s="83"/>
      <c r="I575" s="83"/>
      <c r="J575" s="83"/>
      <c r="K575" s="83"/>
    </row>
    <row r="576" spans="1:11" ht="13.15" x14ac:dyDescent="0.4">
      <c r="A576"/>
      <c r="B576" s="83"/>
      <c r="C576" s="83"/>
      <c r="D576" s="83"/>
      <c r="E576" s="83"/>
      <c r="H576" s="83"/>
      <c r="I576" s="83"/>
      <c r="J576" s="83"/>
      <c r="K576" s="83"/>
    </row>
    <row r="577" spans="1:11" ht="13.15" x14ac:dyDescent="0.4">
      <c r="A577"/>
      <c r="B577" s="83"/>
      <c r="C577" s="83"/>
      <c r="D577" s="83"/>
      <c r="E577" s="83"/>
      <c r="H577" s="83"/>
      <c r="I577" s="83"/>
      <c r="J577" s="83"/>
      <c r="K577" s="83"/>
    </row>
    <row r="578" spans="1:11" ht="13.15" x14ac:dyDescent="0.4">
      <c r="A578"/>
      <c r="B578" s="83"/>
      <c r="C578" s="83"/>
      <c r="D578" s="83"/>
      <c r="E578" s="83"/>
      <c r="H578" s="83"/>
      <c r="I578" s="83"/>
      <c r="J578" s="83"/>
      <c r="K578" s="83"/>
    </row>
    <row r="579" spans="1:11" ht="13.15" x14ac:dyDescent="0.4">
      <c r="A579"/>
      <c r="B579" s="83"/>
      <c r="C579" s="83"/>
      <c r="D579" s="83"/>
      <c r="E579" s="83"/>
      <c r="H579" s="83"/>
      <c r="I579" s="83"/>
      <c r="J579" s="83"/>
      <c r="K579" s="83"/>
    </row>
    <row r="580" spans="1:11" ht="13.15" x14ac:dyDescent="0.4">
      <c r="A580"/>
      <c r="B580" s="83"/>
      <c r="C580" s="83"/>
      <c r="D580" s="83"/>
      <c r="E580" s="83"/>
      <c r="H580" s="83"/>
      <c r="I580" s="83"/>
      <c r="J580" s="83"/>
      <c r="K580" s="83"/>
    </row>
    <row r="581" spans="1:11" ht="13.15" x14ac:dyDescent="0.4">
      <c r="A581"/>
      <c r="B581" s="83"/>
      <c r="C581" s="83"/>
      <c r="D581" s="83"/>
      <c r="E581" s="83"/>
      <c r="H581" s="83"/>
      <c r="I581" s="83"/>
      <c r="J581" s="83"/>
      <c r="K581" s="83"/>
    </row>
    <row r="582" spans="1:11" ht="13.15" x14ac:dyDescent="0.4">
      <c r="A582"/>
      <c r="B582" s="83"/>
      <c r="C582" s="83"/>
      <c r="D582" s="83"/>
      <c r="E582" s="83"/>
      <c r="H582" s="83"/>
      <c r="I582" s="83"/>
      <c r="J582" s="83"/>
      <c r="K582" s="83"/>
    </row>
    <row r="583" spans="1:11" ht="13.15" x14ac:dyDescent="0.4">
      <c r="A583"/>
      <c r="B583" s="83"/>
      <c r="C583" s="83"/>
      <c r="D583" s="83"/>
      <c r="E583" s="83"/>
      <c r="H583" s="83"/>
      <c r="I583" s="83"/>
      <c r="J583" s="83"/>
      <c r="K583" s="83"/>
    </row>
    <row r="584" spans="1:11" ht="13.15" x14ac:dyDescent="0.4">
      <c r="A584"/>
      <c r="B584" s="83"/>
      <c r="C584" s="83"/>
      <c r="D584" s="83"/>
      <c r="E584" s="83"/>
      <c r="H584" s="83"/>
      <c r="I584" s="83"/>
      <c r="J584" s="83"/>
      <c r="K584" s="83"/>
    </row>
    <row r="585" spans="1:11" ht="13.15" x14ac:dyDescent="0.4">
      <c r="A585"/>
      <c r="B585" s="83"/>
      <c r="C585" s="83"/>
      <c r="D585" s="83"/>
      <c r="E585" s="83"/>
      <c r="H585" s="83"/>
      <c r="I585" s="83"/>
      <c r="J585" s="83"/>
      <c r="K585" s="83"/>
    </row>
    <row r="586" spans="1:11" ht="13.15" x14ac:dyDescent="0.4">
      <c r="A586"/>
      <c r="B586" s="83"/>
      <c r="C586" s="83"/>
      <c r="D586" s="83"/>
      <c r="E586" s="83"/>
      <c r="H586" s="83"/>
      <c r="I586" s="83"/>
      <c r="J586" s="83"/>
      <c r="K586" s="83"/>
    </row>
    <row r="587" spans="1:11" ht="13.15" x14ac:dyDescent="0.4">
      <c r="A587"/>
      <c r="B587" s="83"/>
      <c r="C587" s="83"/>
      <c r="D587" s="83"/>
      <c r="E587" s="83"/>
      <c r="H587" s="83"/>
      <c r="I587" s="83"/>
      <c r="J587" s="83"/>
      <c r="K587" s="83"/>
    </row>
    <row r="588" spans="1:11" ht="13.15" x14ac:dyDescent="0.4">
      <c r="A588"/>
      <c r="B588" s="83"/>
      <c r="C588" s="83"/>
      <c r="D588" s="83"/>
      <c r="E588" s="83"/>
      <c r="H588" s="83"/>
      <c r="I588" s="83"/>
      <c r="J588" s="83"/>
      <c r="K588" s="83"/>
    </row>
    <row r="589" spans="1:11" ht="13.15" x14ac:dyDescent="0.4">
      <c r="A589"/>
      <c r="B589" s="83"/>
      <c r="C589" s="83"/>
      <c r="D589" s="83"/>
      <c r="E589" s="83"/>
      <c r="H589" s="83"/>
      <c r="I589" s="83"/>
      <c r="J589" s="83"/>
      <c r="K589" s="83"/>
    </row>
    <row r="590" spans="1:11" ht="13.15" x14ac:dyDescent="0.4">
      <c r="A590" s="527"/>
      <c r="B590" s="83"/>
      <c r="C590"/>
      <c r="D590"/>
      <c r="E590"/>
      <c r="F590"/>
      <c r="H590" s="83"/>
      <c r="I590" s="83"/>
      <c r="J590" s="83"/>
      <c r="K590" s="83"/>
    </row>
    <row r="591" spans="1:11" ht="13.15" x14ac:dyDescent="0.4">
      <c r="A591" s="527"/>
      <c r="B591" s="83"/>
      <c r="C591"/>
      <c r="D591"/>
      <c r="E591"/>
      <c r="F591"/>
      <c r="H591" s="83"/>
      <c r="I591" s="83"/>
      <c r="J591" s="83"/>
      <c r="K591" s="83"/>
    </row>
    <row r="592" spans="1:11" ht="13.15" x14ac:dyDescent="0.4">
      <c r="A592" s="527"/>
      <c r="B592" s="83"/>
      <c r="C592"/>
      <c r="D592"/>
      <c r="E592"/>
      <c r="F592"/>
      <c r="H592" s="83"/>
      <c r="I592" s="83"/>
      <c r="J592" s="83"/>
      <c r="K592" s="83"/>
    </row>
    <row r="593" spans="1:11" ht="13.15" x14ac:dyDescent="0.4">
      <c r="A593" s="527"/>
      <c r="B593" s="83"/>
      <c r="C593"/>
      <c r="D593"/>
      <c r="E593"/>
      <c r="F593"/>
      <c r="H593" s="83"/>
      <c r="I593" s="83"/>
      <c r="J593" s="83"/>
      <c r="K593" s="83"/>
    </row>
    <row r="594" spans="1:11" ht="13.15" x14ac:dyDescent="0.4">
      <c r="A594" s="527"/>
      <c r="B594" s="83"/>
      <c r="C594"/>
      <c r="D594"/>
      <c r="E594"/>
      <c r="F594"/>
      <c r="H594" s="83"/>
      <c r="I594" s="83"/>
      <c r="J594" s="83"/>
      <c r="K594" s="83"/>
    </row>
  </sheetData>
  <autoFilter ref="A9:E589" xr:uid="{00000000-0009-0000-0000-000009000000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4">
    <tabColor rgb="FFFF9F81"/>
  </sheetPr>
  <dimension ref="A1:K327"/>
  <sheetViews>
    <sheetView zoomScale="70" zoomScaleNormal="70" workbookViewId="0">
      <selection sqref="A1:D18"/>
    </sheetView>
  </sheetViews>
  <sheetFormatPr defaultColWidth="9.1328125" defaultRowHeight="14.25" x14ac:dyDescent="0.45"/>
  <cols>
    <col min="1" max="1" width="22.73046875" style="111" customWidth="1"/>
    <col min="2" max="2" width="74.1328125" style="111" customWidth="1"/>
    <col min="3" max="3" width="16.59765625" style="145" customWidth="1"/>
    <col min="4" max="4" width="17.3984375" style="145" customWidth="1"/>
    <col min="5" max="7" width="9.1328125" style="96"/>
    <col min="12" max="16384" width="9.1328125" style="96"/>
  </cols>
  <sheetData>
    <row r="1" spans="1:7" ht="14.25" customHeight="1" x14ac:dyDescent="0.45">
      <c r="A1" s="102" t="str">
        <f>'5,1'!A1</f>
        <v>Номер акции</v>
      </c>
      <c r="B1" s="102" t="str">
        <f>'5,1'!B1</f>
        <v>67-21-Ф</v>
      </c>
      <c r="D1" s="146"/>
      <c r="F1" s="97"/>
      <c r="G1" s="97"/>
    </row>
    <row r="2" spans="1:7" ht="14.25" customHeight="1" x14ac:dyDescent="0.45">
      <c r="A2" s="104" t="str">
        <f>'5,1'!A2</f>
        <v>Название</v>
      </c>
      <c r="B2" s="104" t="str">
        <f>'5,1'!B2</f>
        <v>Аккумуляторный инструмент</v>
      </c>
      <c r="D2" s="146"/>
    </row>
    <row r="3" spans="1:7" ht="24.75" customHeight="1" x14ac:dyDescent="0.35">
      <c r="A3" s="106" t="str">
        <f>'5,1'!A3</f>
        <v>Условия</v>
      </c>
      <c r="B3" s="106" t="str">
        <f>'5,1'!B3</f>
        <v>Фиксированные спеццены цены с привязкой к количеству в одном счёте.</v>
      </c>
      <c r="D3" s="147"/>
    </row>
    <row r="4" spans="1:7" ht="14.25" customHeight="1" x14ac:dyDescent="0.45">
      <c r="A4" s="104" t="str">
        <f>'5,1'!A4</f>
        <v>Дата начала</v>
      </c>
      <c r="B4" s="104">
        <f>'5,1'!B4</f>
        <v>44986</v>
      </c>
      <c r="C4" s="148"/>
      <c r="D4" s="146"/>
    </row>
    <row r="5" spans="1:7" x14ac:dyDescent="0.45">
      <c r="A5" s="107" t="str">
        <f>'5,1'!A5</f>
        <v>Дата завершения</v>
      </c>
      <c r="B5" s="107">
        <f>'5,1'!B5</f>
        <v>45016</v>
      </c>
      <c r="C5" s="149"/>
      <c r="D5" s="146"/>
    </row>
    <row r="6" spans="1:7" x14ac:dyDescent="0.45">
      <c r="A6" s="104" t="str">
        <f>'5,1'!A6</f>
        <v>Отделы</v>
      </c>
      <c r="B6" s="104" t="str">
        <f>'5,1'!B6</f>
        <v>Филиалы, МСК</v>
      </c>
      <c r="C6" s="149"/>
    </row>
    <row r="7" spans="1:7" s="97" customFormat="1" ht="14.45" customHeight="1" x14ac:dyDescent="0.45">
      <c r="A7" s="108"/>
      <c r="B7" s="108"/>
      <c r="C7" s="150" t="s">
        <v>5827</v>
      </c>
      <c r="D7" s="150" t="s">
        <v>5779</v>
      </c>
      <c r="F7" s="96"/>
      <c r="G7" s="96"/>
    </row>
    <row r="8" spans="1:7" ht="29.45" customHeight="1" x14ac:dyDescent="0.35">
      <c r="A8" s="143" t="str">
        <f>IF('5,1'!A8=0,"",'5,1'!A8)</f>
        <v xml:space="preserve">Артикул </v>
      </c>
      <c r="B8" s="143" t="str">
        <f>IF('5,1'!B8=0,"",'5,1'!B8)</f>
        <v>Описание</v>
      </c>
      <c r="C8" s="151" t="str">
        <f>IF('5,1'!C8=0,"",'5,1'!C8)</f>
        <v>От 1шт</v>
      </c>
      <c r="D8" s="151" t="str">
        <f>IF('5,1'!D8=0,"",'5,1'!D8)</f>
        <v>От 5и ед. в асс.</v>
      </c>
    </row>
    <row r="9" spans="1:7" ht="13.5" customHeight="1" x14ac:dyDescent="0.35">
      <c r="A9" s="143" t="str">
        <f>IF('5,1'!A9=0,"",'5,1'!A9)</f>
        <v/>
      </c>
      <c r="B9" s="143" t="str">
        <f>IF('5,1'!B9=0,"",'5,1'!B9)</f>
        <v>1BatterySystem</v>
      </c>
      <c r="C9" s="151" t="str">
        <f>IF('5,1'!C9=0,"",'5,1'!C9)</f>
        <v/>
      </c>
      <c r="D9" s="151" t="str">
        <f>IF('5,1'!D9=0,"",'5,1'!D9)</f>
        <v/>
      </c>
    </row>
    <row r="10" spans="1:7" ht="15.75" x14ac:dyDescent="0.35">
      <c r="A10" s="144" t="str">
        <f>IF('5,1'!A10=0,"",'5,1'!A10)</f>
        <v>CTC1801</v>
      </c>
      <c r="B10" s="144" t="str">
        <f>IF('5,1'!B10=0,"",'5,1'!B10)</f>
        <v>CTC1801 Аккумуляторные ножницы для резки ПВХ труб Sturm!,18 В,1BatterySystem,32 мм,без ЗУ и АКБ</v>
      </c>
      <c r="C10" s="152">
        <f>IF(ПРАЙС!$AF$2&lt;&gt;0,'5,1'!C10*(1+ПРАЙС!$AF$2),'5,1'!C10)</f>
        <v>6484</v>
      </c>
      <c r="D10" s="152">
        <f>IF(ПРАЙС!$AF$2&lt;&gt;0,'5,1'!D10*(1+ПРАЙС!$AF$2),'5,1'!D10)</f>
        <v>6290</v>
      </c>
    </row>
    <row r="11" spans="1:7" ht="15.75" x14ac:dyDescent="0.35">
      <c r="A11" s="144" t="str">
        <f>IF('5,1'!A11=0,"",'5,1'!A11)</f>
        <v>CRS1801BL</v>
      </c>
      <c r="B11" s="144" t="str">
        <f>IF('5,1'!B11=0,"",'5,1'!B11)</f>
        <v>CRS1801BL Сабельная пила аккумуляторная б/щ STURM! 18 В,1BatterySystem, рез115 мм, без АКБ и ЗУ</v>
      </c>
      <c r="C11" s="152">
        <f>IF(ПРАЙС!$AF$2&lt;&gt;0,'5,1'!C11*(1+ПРАЙС!$AF$2),'5,1'!C11)</f>
        <v>4590</v>
      </c>
      <c r="D11" s="152">
        <f>IF(ПРАЙС!$AF$2&lt;&gt;0,'5,1'!D11*(1+ПРАЙС!$AF$2),'5,1'!D11)</f>
        <v>4390</v>
      </c>
    </row>
    <row r="12" spans="1:7" ht="15.75" x14ac:dyDescent="0.35">
      <c r="A12" s="144" t="str">
        <f>IF('5,1'!A12=0,"",'5,1'!A12)</f>
        <v>BT18</v>
      </c>
      <c r="B12" s="144" t="str">
        <f>IF('5,1'!B12=0,"",'5,1'!B12)</f>
        <v>BT18 Триммер аккумуляторный бесщеточный Sturm!, 18 В, 1BatterySystem, без ЗУ и АКБ</v>
      </c>
      <c r="C12" s="152">
        <f>IF(ПРАЙС!$AF$2&lt;&gt;0,'5,1'!C12*(1+ПРАЙС!$AF$2),'5,1'!C12)</f>
        <v>2752</v>
      </c>
      <c r="D12" s="152">
        <f>IF(ПРАЙС!$AF$2&lt;&gt;0,'5,1'!D12*(1+ПРАЙС!$AF$2),'5,1'!D12)</f>
        <v>2615</v>
      </c>
    </row>
    <row r="13" spans="1:7" ht="15.75" x14ac:dyDescent="0.35">
      <c r="A13" s="144" t="str">
        <f>IF('5,1'!A13=0,"",'5,1'!A13)</f>
        <v>BT36</v>
      </c>
      <c r="B13" s="144" t="str">
        <f>IF('5,1'!B13=0,"",'5,1'!B13)</f>
        <v>BT36 Триммер аккумуляторный б/щ Sturm!,36 В,1BatterySystem, нож/леска/ранц ремень, без ЗУ и АКБ</v>
      </c>
      <c r="C13" s="152">
        <f>IF(ПРАЙС!$AF$2&lt;&gt;0,'5,1'!C13*(1+ПРАЙС!$AF$2),'5,1'!C13)</f>
        <v>9290</v>
      </c>
      <c r="D13" s="152">
        <f>IF(ПРАЙС!$AF$2&lt;&gt;0,'5,1'!D13*(1+ПРАЙС!$AF$2),'5,1'!D13)</f>
        <v>8990</v>
      </c>
    </row>
    <row r="14" spans="1:7" ht="15.75" x14ac:dyDescent="0.35">
      <c r="A14" s="144" t="str">
        <f>IF('5,1'!A14=0,"",'5,1'!A14)</f>
        <v>CSC1808BL</v>
      </c>
      <c r="B14" s="144" t="str">
        <f>IF('5,1'!B14=0,"",'5,1'!B14)</f>
        <v>CSC1808BL Аккумуляторная цепная пила б/щ Sturm!, 18 В, 1BatterySystem, шина 20 см, без ЗУ и АКБ</v>
      </c>
      <c r="C14" s="152">
        <f>IF(ПРАЙС!$AF$2&lt;&gt;0,'5,1'!C14*(1+ПРАЙС!$AF$2),'5,1'!C14)</f>
        <v>4319</v>
      </c>
      <c r="D14" s="152">
        <f>IF(ПРАЙС!$AF$2&lt;&gt;0,'5,1'!D14*(1+ПРАЙС!$AF$2),'5,1'!D14)</f>
        <v>4190</v>
      </c>
    </row>
    <row r="15" spans="1:7" ht="15.75" x14ac:dyDescent="0.35">
      <c r="A15" s="144" t="str">
        <f>IF('5,1'!A15=0,"",'5,1'!A15)</f>
        <v>CSC3614BL</v>
      </c>
      <c r="B15" s="144" t="str">
        <f>IF('5,1'!B15=0,"",'5,1'!B15)</f>
        <v>CSC3614BL Аккумуляторная цепная пила б/щ Sturm!, 2x18 В,1BatterySystem,шина 35 см, без ЗУ и АКБ</v>
      </c>
      <c r="C15" s="152">
        <f>IF(ПРАЙС!$AF$2&lt;&gt;0,'5,1'!C15*(1+ПРАЙС!$AF$2),'5,1'!C15)</f>
        <v>8324</v>
      </c>
      <c r="D15" s="152">
        <f>IF(ПРАЙС!$AF$2&lt;&gt;0,'5,1'!D15*(1+ПРАЙС!$AF$2),'5,1'!D15)</f>
        <v>8075</v>
      </c>
    </row>
    <row r="16" spans="1:7" ht="15.75" x14ac:dyDescent="0.35">
      <c r="A16" s="144" t="str">
        <f>IF('5,1'!A16=0,"",'5,1'!A16)</f>
        <v>CSC3616BL</v>
      </c>
      <c r="B16" s="144" t="str">
        <f>IF('5,1'!B16=0,"",'5,1'!B16)</f>
        <v>CSC3616BL Аккумуляторная цепная пила б/щ Sturm!, 2x18 В,1BatterySystem,шина 40 см, без ЗУ и АКБ</v>
      </c>
      <c r="C16" s="152">
        <f>IF(ПРАЙС!$AF$2&lt;&gt;0,'5,1'!C16*(1+ПРАЙС!$AF$2),'5,1'!C16)</f>
        <v>8541</v>
      </c>
      <c r="D16" s="152">
        <f>IF(ПРАЙС!$AF$2&lt;&gt;0,'5,1'!D16*(1+ПРАЙС!$AF$2),'5,1'!D16)</f>
        <v>8285</v>
      </c>
    </row>
    <row r="17" spans="1:4" ht="15.75" x14ac:dyDescent="0.35">
      <c r="A17" s="144" t="str">
        <f>IF('5,1'!A17=0,"",'5,1'!A17)</f>
        <v>CD3618+</v>
      </c>
      <c r="B17" s="144" t="str">
        <f>IF('5,1'!B17=0,"",'5,1'!B17)</f>
        <v>CD3618+ Дрель аккумуляторная Sturm!, 18 В, 1BatterySystem, без АКБ и ЗУ, картон</v>
      </c>
      <c r="C17" s="152">
        <f>IF(ПРАЙС!$AF$2&lt;&gt;0,'5,1'!C17*(1+ПРАЙС!$AF$2),'5,1'!C17)</f>
        <v>2046</v>
      </c>
      <c r="D17" s="152">
        <f>IF(ПРАЙС!$AF$2&lt;&gt;0,'5,1'!D17*(1+ПРАЙС!$AF$2),'5,1'!D17)</f>
        <v>1990</v>
      </c>
    </row>
    <row r="18" spans="1:4" ht="15.75" x14ac:dyDescent="0.35">
      <c r="A18" s="144" t="str">
        <f>IF('5,1'!A18=0,"",'5,1'!A18)</f>
        <v>CMF1830</v>
      </c>
      <c r="B18" s="144" t="str">
        <f>IF('5,1'!B18=0,"",'5,1'!B18)</f>
        <v>CMF1830 Реноватор аккумуляторный STURM! 18 В, 1BatterySystem, 5500-20000 об/мин, без АКБ и ЗУ</v>
      </c>
      <c r="C18" s="152">
        <f>IF(ПРАЙС!$AF$2&lt;&gt;0,'5,1'!C18*(1+ПРАЙС!$AF$2),'5,1'!C18)</f>
        <v>3090</v>
      </c>
      <c r="D18" s="152">
        <f>IF(ПРАЙС!$AF$2&lt;&gt;0,'5,1'!D18*(1+ПРАЙС!$AF$2),'5,1'!D18)</f>
        <v>2990</v>
      </c>
    </row>
    <row r="19" spans="1:4" ht="15.75" x14ac:dyDescent="0.35">
      <c r="A19" s="144" t="str">
        <f>IF('5,1'!A19=0,"",'5,1'!A19)</f>
        <v>CGB1801</v>
      </c>
      <c r="B19" s="144" t="str">
        <f>IF('5,1'!B19=0,"",'5,1'!B19)</f>
        <v>CGB1801 Воздуходувка аккумуляторная STURM! 18 В, 1BatterySystem,пл пуск, рег. скор, без АКБ&amp;ЗУ</v>
      </c>
      <c r="C19" s="152">
        <f>IF(ПРАЙС!$AF$2&lt;&gt;0,'5,1'!C19*(1+ПРАЙС!$AF$2),'5,1'!C19)</f>
        <v>2490</v>
      </c>
      <c r="D19" s="152">
        <f>IF(ПРАЙС!$AF$2&lt;&gt;0,'5,1'!D19*(1+ПРАЙС!$AF$2),'5,1'!D19)</f>
        <v>2390</v>
      </c>
    </row>
    <row r="20" spans="1:4" ht="15.75" x14ac:dyDescent="0.35">
      <c r="A20" s="144" t="str">
        <f>IF('5,1'!A20=0,"",'5,1'!A20)</f>
        <v>CER1803</v>
      </c>
      <c r="B20" s="144" t="str">
        <f>IF('5,1'!B20=0,"",'5,1'!B20)</f>
        <v>CER1803 Фрезер аккумуляторный STURM! 18 В, 1BatterySystem, 3 основания, сумка, без АКБ и ЗУ</v>
      </c>
      <c r="C20" s="152">
        <f>IF(ПРАЙС!$AF$2&lt;&gt;0,'5,1'!C20*(1+ПРАЙС!$AF$2),'5,1'!C20)</f>
        <v>9490</v>
      </c>
      <c r="D20" s="152">
        <f>IF(ПРАЙС!$AF$2&lt;&gt;0,'5,1'!D20*(1+ПРАЙС!$AF$2),'5,1'!D20)</f>
        <v>9290</v>
      </c>
    </row>
    <row r="21" spans="1:4" ht="15.75" x14ac:dyDescent="0.35">
      <c r="A21" s="144" t="str">
        <f>IF('5,1'!A21=0,"",'5,1'!A21)</f>
        <v>CD650SBL</v>
      </c>
      <c r="B21" s="144" t="str">
        <f>IF('5,1'!B21=0,"",'5,1'!B21)</f>
        <v>CD650SBL Гайковерт ударный б/щ Sturm! 1BatterySystem 18В, 3скор, 1000 Нм, 1/2",без АКБ и ЗУ</v>
      </c>
      <c r="C21" s="152">
        <f>IF(ПРАЙС!$AF$2&lt;&gt;0,'5,1'!C21*(1+ПРАЙС!$AF$2),'5,1'!C21)</f>
        <v>16226</v>
      </c>
      <c r="D21" s="152">
        <f>IF(ПРАЙС!$AF$2&lt;&gt;0,'5,1'!D21*(1+ПРАЙС!$AF$2),'5,1'!D21)</f>
        <v>15740</v>
      </c>
    </row>
    <row r="22" spans="1:4" ht="15.75" x14ac:dyDescent="0.35">
      <c r="A22" s="144" t="str">
        <f>IF('5,1'!A22=0,"",'5,1'!A22)</f>
        <v>CD300H</v>
      </c>
      <c r="B22" s="144" t="str">
        <f>IF('5,1'!B22=0,"",'5,1'!B22)</f>
        <v>CD300H Винтоверт  б/щ Sturm! 18В,2скор,2акк Li-Ion 2,0Ач,300Нм,1/4",зар 1ч,1BatterySystem</v>
      </c>
      <c r="C22" s="152">
        <f>IF(ПРАЙС!$AF$2&lt;&gt;0,'5,1'!C22*(1+ПРАЙС!$AF$2),'5,1'!C22)</f>
        <v>8538.7000000000007</v>
      </c>
      <c r="D22" s="152">
        <f>IF(ПРАЙС!$AF$2&lt;&gt;0,'5,1'!D22*(1+ПРАЙС!$AF$2),'5,1'!D22)</f>
        <v>8290</v>
      </c>
    </row>
    <row r="23" spans="1:4" ht="15.75" x14ac:dyDescent="0.35">
      <c r="A23" s="144" t="str">
        <f>IF('5,1'!A23=0,"",'5,1'!A23)</f>
        <v>CD350S</v>
      </c>
      <c r="B23" s="144" t="str">
        <f>IF('5,1'!B23=0,"",'5,1'!B23)</f>
        <v>CD350S Гайковерт ударный б/щ Sturm! 18В,2скор,2акк Li-Ion 2 Ач,350Нм,1/2",зар 1ч,1BatterySystem</v>
      </c>
      <c r="C23" s="152">
        <f>IF(ПРАЙС!$AF$2&lt;&gt;0,'5,1'!C23*(1+ПРАЙС!$AF$2),'5,1'!C23)</f>
        <v>9053.7000000000007</v>
      </c>
      <c r="D23" s="152">
        <f>IF(ПРАЙС!$AF$2&lt;&gt;0,'5,1'!D23*(1+ПРАЙС!$AF$2),'5,1'!D23)</f>
        <v>8790</v>
      </c>
    </row>
    <row r="24" spans="1:4" ht="15.75" x14ac:dyDescent="0.35">
      <c r="A24" s="144" t="str">
        <f>IF('5,1'!A24=0,"",'5,1'!A24)</f>
        <v>CMT1801</v>
      </c>
      <c r="B24" s="144" t="str">
        <f>IF('5,1'!B24=0,"",'5,1'!B24)</f>
        <v>CMT1801 Мультитул аккум Sturm! 18 В,1BatterySystem дрель,лобзик,реноватор,шлифмаш, 2 Ач кейс</v>
      </c>
      <c r="C24" s="152">
        <f>IF(ПРАЙС!$AF$2&lt;&gt;0,'5,1'!C24*(1+ПРАЙС!$AF$2),'5,1'!C24)</f>
        <v>10814</v>
      </c>
      <c r="D24" s="152">
        <f>IF(ПРАЙС!$AF$2&lt;&gt;0,'5,1'!D24*(1+ПРАЙС!$AF$2),'5,1'!D24)</f>
        <v>10490</v>
      </c>
    </row>
    <row r="25" spans="1:4" ht="15.75" x14ac:dyDescent="0.35">
      <c r="A25" s="144" t="str">
        <f>IF('5,1'!A25=0,"",'5,1'!A25)</f>
        <v>CMT1802</v>
      </c>
      <c r="B25" s="144" t="str">
        <f>IF('5,1'!B25=0,"",'5,1'!B25)</f>
        <v>CMT1802 Мультитул аккум Sturm! 18В,1BatterySystem, дрель,саб пила,реноватор, шлифмаш,2 акк,кейс</v>
      </c>
      <c r="C25" s="152">
        <f>IF(ПРАЙС!$AF$2&lt;&gt;0,'5,1'!C25*(1+ПРАЙС!$AF$2),'5,1'!C25)</f>
        <v>11463</v>
      </c>
      <c r="D25" s="152">
        <f>IF(ПРАЙС!$AF$2&lt;&gt;0,'5,1'!D25*(1+ПРАЙС!$AF$2),'5,1'!D25)</f>
        <v>11120</v>
      </c>
    </row>
    <row r="26" spans="1:4" ht="15.75" x14ac:dyDescent="0.35">
      <c r="A26" s="144" t="str">
        <f>IF('5,1'!A26=0,"",'5,1'!A26)</f>
        <v>CSG1801</v>
      </c>
      <c r="B26" s="144" t="str">
        <f>IF('5,1'!B26=0,"",'5,1'!B26)</f>
        <v>CSG1801 Краскопульт аккумуляторный STURM! 18 В, 1BatterySystem, HVLP, бачок 1 л, без АКБ и ЗУ</v>
      </c>
      <c r="C26" s="152">
        <f>IF(ПРАЙС!$AF$2&lt;&gt;0,'5,1'!C26*(1+ПРАЙС!$AF$2),'5,1'!C26)</f>
        <v>3190</v>
      </c>
      <c r="D26" s="152">
        <f>IF(ПРАЙС!$AF$2&lt;&gt;0,'5,1'!D26*(1+ПРАЙС!$AF$2),'5,1'!D26)</f>
        <v>2990</v>
      </c>
    </row>
    <row r="27" spans="1:4" ht="15.75" x14ac:dyDescent="0.35">
      <c r="A27" s="144" t="str">
        <f>IF('5,1'!A27=0,"",'5,1'!A27)</f>
        <v>4054-01-400</v>
      </c>
      <c r="B27" s="144" t="str">
        <f>IF('5,1'!B27=0,"",'5,1'!B27)</f>
        <v>4054-01-400 Фонарь-прожектор мини, 400лм, 5 режимов, 1batterysystem, БЕЗ АККУМУЛЯТОРА, Sturm!</v>
      </c>
      <c r="C27" s="152">
        <f>IF(ПРАЙС!$AF$2&lt;&gt;0,'5,1'!C27*(1+ПРАЙС!$AF$2),'5,1'!C27)</f>
        <v>747</v>
      </c>
      <c r="D27" s="152">
        <f>IF(ПРАЙС!$AF$2&lt;&gt;0,'5,1'!D27*(1+ПРАЙС!$AF$2),'5,1'!D27)</f>
        <v>725</v>
      </c>
    </row>
    <row r="28" spans="1:4" ht="15.75" x14ac:dyDescent="0.35">
      <c r="A28" s="144" t="str">
        <f>IF('5,1'!A28=0,"",'5,1'!A28)</f>
        <v>4053-01-2000</v>
      </c>
      <c r="B28" s="144" t="str">
        <f>IF('5,1'!B28=0,"",'5,1'!B28)</f>
        <v>4053-01-2000 Фонарь-прожектор, COB 20W, 2000лм, 2 режима 50/100%, 1BatterySystem, Sturm!</v>
      </c>
      <c r="C28" s="152">
        <f>IF(ПРАЙС!$AF$2&lt;&gt;0,'5,1'!C28*(1+ПРАЙС!$AF$2),'5,1'!C28)</f>
        <v>2590</v>
      </c>
      <c r="D28" s="152">
        <f>IF(ПРАЙС!$AF$2&lt;&gt;0,'5,1'!D28*(1+ПРАЙС!$AF$2),'5,1'!D28)</f>
        <v>2490</v>
      </c>
    </row>
    <row r="29" spans="1:4" ht="15.75" x14ac:dyDescent="0.35">
      <c r="A29" s="144" t="str">
        <f>IF('5,1'!A29=0,"",'5,1'!A29)</f>
        <v>CRH1820BL</v>
      </c>
      <c r="B29" s="144" t="str">
        <f>IF('5,1'!B29=0,"",'5,1'!B29)</f>
        <v>CRH1820BL Аккумуляторный перфоратор б/щ Sturm!,18 В,3 реж,1BatterySystem,диам 20мм,без ЗУ и АКБ</v>
      </c>
      <c r="C29" s="152">
        <f>IF(ПРАЙС!$AF$2&lt;&gt;0,'5,1'!C29*(1+ПРАЙС!$AF$2),'5,1'!C29)</f>
        <v>5190</v>
      </c>
      <c r="D29" s="152">
        <f>IF(ПРАЙС!$AF$2&lt;&gt;0,'5,1'!D29*(1+ПРАЙС!$AF$2),'5,1'!D29)</f>
        <v>4990</v>
      </c>
    </row>
    <row r="30" spans="1:4" ht="15.75" x14ac:dyDescent="0.35">
      <c r="A30" s="144" t="str">
        <f>IF('5,1'!A30=0,"",'5,1'!A30)</f>
        <v>CRH1812</v>
      </c>
      <c r="B30" s="144" t="str">
        <f>IF('5,1'!B30=0,"",'5,1'!B30)</f>
        <v>CRH1812 Аккумуляторный перфоратор Sturm!,18 В,2 реж,1BatterySystem,диам 12мм,без ЗУ и АКБ</v>
      </c>
      <c r="C30" s="152">
        <f>IF(ПРАЙС!$AF$2&lt;&gt;0,'5,1'!C30*(1+ПРАЙС!$AF$2),'5,1'!C30)</f>
        <v>3490</v>
      </c>
      <c r="D30" s="152">
        <f>IF(ПРАЙС!$AF$2&lt;&gt;0,'5,1'!D30*(1+ПРАЙС!$AF$2),'5,1'!D30)</f>
        <v>3390</v>
      </c>
    </row>
    <row r="31" spans="1:4" ht="15.75" x14ac:dyDescent="0.35">
      <c r="A31" s="144" t="str">
        <f>IF('5,1'!A31=0,"",'5,1'!A31)</f>
        <v>CAG1812BL</v>
      </c>
      <c r="B31" s="144" t="str">
        <f>IF('5,1'!B31=0,"",'5,1'!B31)</f>
        <v>CAG1812BL Аккумуляторная УШМ б/щ Sturm!, 18 В, 1BatterySystem, 125 мм, плавн пуск, без ЗУ/АКБ</v>
      </c>
      <c r="C31" s="152">
        <f>IF(ПРАЙС!$AF$2&lt;&gt;0,'5,1'!C31*(1+ПРАЙС!$AF$2),'5,1'!C31)</f>
        <v>4190</v>
      </c>
      <c r="D31" s="152">
        <f>IF(ПРАЙС!$AF$2&lt;&gt;0,'5,1'!D31*(1+ПРАЙС!$AF$2),'5,1'!D31)</f>
        <v>3990</v>
      </c>
    </row>
    <row r="32" spans="1:4" ht="15.75" x14ac:dyDescent="0.35">
      <c r="A32" s="144" t="str">
        <f>IF('5,1'!A32=0,"",'5,1'!A32)</f>
        <v>CAG1812BLE</v>
      </c>
      <c r="B32" s="144" t="str">
        <f>IF('5,1'!B32=0,"",'5,1'!B32)</f>
        <v>CAG1812BLE Аккумуляторная УШМ б/щ Sturm!, 18 В,1BatterySystem,125 мм,3 скор,пл пуск, без ЗУ/АКБ</v>
      </c>
      <c r="C32" s="152">
        <f>IF(ПРАЙС!$AF$2&lt;&gt;0,'5,1'!C32*(1+ПРАЙС!$AF$2),'5,1'!C32)</f>
        <v>4590</v>
      </c>
      <c r="D32" s="152">
        <f>IF(ПРАЙС!$AF$2&lt;&gt;0,'5,1'!D32*(1+ПРАЙС!$AF$2),'5,1'!D32)</f>
        <v>4490</v>
      </c>
    </row>
    <row r="33" spans="1:4" ht="15.75" x14ac:dyDescent="0.35">
      <c r="A33" s="144" t="str">
        <f>IF('5,1'!A33=0,"",'5,1'!A33)</f>
        <v>GS8212N</v>
      </c>
      <c r="B33" s="144" t="str">
        <f>IF('5,1'!B33=0,"",'5,1'!B33)</f>
        <v>GS8212N Опрыскиватель садовый ранцевый аккумуляторный, Sturm! 1BatterySystem, 12 л,без АКБ и ЗУ</v>
      </c>
      <c r="C33" s="152">
        <f>IF(ПРАЙС!$AF$2&lt;&gt;0,'5,1'!C33*(1+ПРАЙС!$AF$2),'5,1'!C33)</f>
        <v>1938</v>
      </c>
      <c r="D33" s="152">
        <f>IF(ПРАЙС!$AF$2&lt;&gt;0,'5,1'!D33*(1+ПРАЙС!$AF$2),'5,1'!D33)</f>
        <v>1880</v>
      </c>
    </row>
    <row r="34" spans="1:4" ht="15.75" x14ac:dyDescent="0.35">
      <c r="A34" s="144" t="str">
        <f>IF('5,1'!A34=0,"",'5,1'!A34)</f>
        <v>GS8216N</v>
      </c>
      <c r="B34" s="144" t="str">
        <f>IF('5,1'!B34=0,"",'5,1'!B34)</f>
        <v>GS8216N Опрыскиватель садовый ранцевый аккумуляторный, Sturm! 1BatterySystem, 16 л,без АКБ и ЗУ</v>
      </c>
      <c r="C34" s="152">
        <f>IF(ПРАЙС!$AF$2&lt;&gt;0,'5,1'!C34*(1+ПРАЙС!$AF$2),'5,1'!C34)</f>
        <v>2154</v>
      </c>
      <c r="D34" s="152">
        <f>IF(ПРАЙС!$AF$2&lt;&gt;0,'5,1'!D34*(1+ПРАЙС!$AF$2),'5,1'!D34)</f>
        <v>2090</v>
      </c>
    </row>
    <row r="35" spans="1:4" ht="15.75" x14ac:dyDescent="0.35">
      <c r="A35" s="144" t="str">
        <f>IF('5,1'!A35=0,"",'5,1'!A35)</f>
        <v>CPS1803BL</v>
      </c>
      <c r="B35" s="144" t="str">
        <f>IF('5,1'!B35=0,"",'5,1'!B35)</f>
        <v>CPS1803BL Секатор аккумуляторный б/щ Sturm!,18 В,1BatterySystem,макс. диам. 30 мм, без ЗУ и АКБ</v>
      </c>
      <c r="C35" s="152">
        <f>IF(ПРАЙС!$AF$2&lt;&gt;0,'5,1'!C35*(1+ПРАЙС!$AF$2),'5,1'!C35)</f>
        <v>5990</v>
      </c>
      <c r="D35" s="152">
        <f>IF(ПРАЙС!$AF$2&lt;&gt;0,'5,1'!D35*(1+ПРАЙС!$AF$2),'5,1'!D35)</f>
        <v>5690</v>
      </c>
    </row>
    <row r="36" spans="1:4" ht="15.75" x14ac:dyDescent="0.35">
      <c r="A36" s="144" t="str">
        <f>IF('5,1'!A36=0,"",'5,1'!A36)</f>
        <v>CD3612</v>
      </c>
      <c r="B36" s="144" t="str">
        <f>IF('5,1'!B36=0,"",'5,1'!B36)</f>
        <v>CD3612 Дрель аккумуляторная Sturm!, 12 В, 1BatterySystem, 2 акк., 2,0 Ач, кейс</v>
      </c>
      <c r="C36" s="152">
        <f>IF(ПРАЙС!$AF$2&lt;&gt;0,'5,1'!C36*(1+ПРАЙС!$AF$2),'5,1'!C36)</f>
        <v>3690</v>
      </c>
      <c r="D36" s="152">
        <f>IF(ПРАЙС!$AF$2&lt;&gt;0,'5,1'!D36*(1+ПРАЙС!$AF$2),'5,1'!D36)</f>
        <v>3590</v>
      </c>
    </row>
    <row r="37" spans="1:4" ht="15.75" x14ac:dyDescent="0.35">
      <c r="A37" s="144" t="str">
        <f>IF('5,1'!A37=0,"",'5,1'!A37)</f>
        <v>CD3614</v>
      </c>
      <c r="B37" s="144" t="str">
        <f>IF('5,1'!B37=0,"",'5,1'!B37)</f>
        <v>CD3614 Дрель аккумуляторная Sturm!, 14 В, 1BatterySystem,  2 акк., 2,0 Ач, кейс</v>
      </c>
      <c r="C37" s="152">
        <f>IF(ПРАЙС!$AF$2&lt;&gt;0,'5,1'!C37*(1+ПРАЙС!$AF$2),'5,1'!C37)</f>
        <v>4319</v>
      </c>
      <c r="D37" s="152">
        <f>IF(ПРАЙС!$AF$2&lt;&gt;0,'5,1'!D37*(1+ПРАЙС!$AF$2),'5,1'!D37)</f>
        <v>4190</v>
      </c>
    </row>
    <row r="38" spans="1:4" ht="15.75" x14ac:dyDescent="0.35">
      <c r="A38" s="144" t="str">
        <f>IF('5,1'!A38=0,"",'5,1'!A38)</f>
        <v>CD3618</v>
      </c>
      <c r="B38" s="144" t="str">
        <f>IF('5,1'!B38=0,"",'5,1'!B38)</f>
        <v>CD3618 Дрель аккумуляторная Sturm!, 18 В, 1BatterySystem,  2 акк., 2,0 Ач, кейс</v>
      </c>
      <c r="C38" s="152">
        <f>IF(ПРАЙС!$AF$2&lt;&gt;0,'5,1'!C38*(1+ПРАЙС!$AF$2),'5,1'!C38)</f>
        <v>4790</v>
      </c>
      <c r="D38" s="152">
        <f>IF(ПРАЙС!$AF$2&lt;&gt;0,'5,1'!D38*(1+ПРАЙС!$AF$2),'5,1'!D38)</f>
        <v>4690</v>
      </c>
    </row>
    <row r="39" spans="1:4" ht="15.75" x14ac:dyDescent="0.35">
      <c r="A39" s="144" t="str">
        <f>IF('5,1'!A39=0,"",'5,1'!A39)</f>
        <v>CD3620</v>
      </c>
      <c r="B39" s="144" t="str">
        <f>IF('5,1'!B39=0,"",'5,1'!B39)</f>
        <v>CD3620 Дрель аккумуляторная Sturm!, 20 В, 1BatterySystem,  2 акк., 2,0 Ач, кейс</v>
      </c>
      <c r="C39" s="152">
        <f>IF(ПРАЙС!$AF$2&lt;&gt;0,'5,1'!C39*(1+ПРАЙС!$AF$2),'5,1'!C39)</f>
        <v>4969</v>
      </c>
      <c r="D39" s="152">
        <f>IF(ПРАЙС!$AF$2&lt;&gt;0,'5,1'!D39*(1+ПРАЙС!$AF$2),'5,1'!D39)</f>
        <v>4820</v>
      </c>
    </row>
    <row r="40" spans="1:4" ht="15.75" x14ac:dyDescent="0.35">
      <c r="A40" s="144" t="str">
        <f>IF('5,1'!A40=0,"",'5,1'!A40)</f>
        <v>CD3612T</v>
      </c>
      <c r="B40" s="144" t="str">
        <f>IF('5,1'!B40=0,"",'5,1'!B40)</f>
        <v>CD3612T Дрель аккумуляторная Sturm! 12 В, 1BatterySystem, 2 акк. 2,0Ач,съемный патрон, кейс</v>
      </c>
      <c r="C40" s="152">
        <f>IF(ПРАЙС!$AF$2&lt;&gt;0,'5,1'!C40*(1+ПРАЙС!$AF$2),'5,1'!C40)</f>
        <v>3886</v>
      </c>
      <c r="D40" s="152">
        <f>IF(ПРАЙС!$AF$2&lt;&gt;0,'5,1'!D40*(1+ПРАЙС!$AF$2),'5,1'!D40)</f>
        <v>3770</v>
      </c>
    </row>
    <row r="41" spans="1:4" ht="15.75" x14ac:dyDescent="0.35">
      <c r="A41" s="144" t="str">
        <f>IF('5,1'!A41=0,"",'5,1'!A41)</f>
        <v>CD3614T</v>
      </c>
      <c r="B41" s="144" t="str">
        <f>IF('5,1'!B41=0,"",'5,1'!B41)</f>
        <v>CD3614T Дрель аккумуляторная Sturm! 14 В, 1BatterySystem, 2 акк. 2,0Ач,съемный патрон, кейс</v>
      </c>
      <c r="C41" s="152">
        <f>IF(ПРАЙС!$AF$2&lt;&gt;0,'5,1'!C41*(1+ПРАЙС!$AF$2),'5,1'!C41)</f>
        <v>4536</v>
      </c>
      <c r="D41" s="152">
        <f>IF(ПРАЙС!$AF$2&lt;&gt;0,'5,1'!D41*(1+ПРАЙС!$AF$2),'5,1'!D41)</f>
        <v>4400</v>
      </c>
    </row>
    <row r="42" spans="1:4" ht="15.75" x14ac:dyDescent="0.35">
      <c r="A42" s="144" t="str">
        <f>IF('5,1'!A42=0,"",'5,1'!A42)</f>
        <v>CD3618T</v>
      </c>
      <c r="B42" s="144" t="str">
        <f>IF('5,1'!B42=0,"",'5,1'!B42)</f>
        <v>CD3618T Дрель аккумуляторная Sturm! 18 В, 1BatterySystem, 2 акк. 2,0Ач,съемный патрон, кейс</v>
      </c>
      <c r="C42" s="152">
        <f>IF(ПРАЙС!$AF$2&lt;&gt;0,'5,1'!C42*(1+ПРАЙС!$AF$2),'5,1'!C42)</f>
        <v>5077</v>
      </c>
      <c r="D42" s="152">
        <f>IF(ПРАЙС!$AF$2&lt;&gt;0,'5,1'!D42*(1+ПРАЙС!$AF$2),'5,1'!D42)</f>
        <v>4990</v>
      </c>
    </row>
    <row r="43" spans="1:4" ht="15.75" x14ac:dyDescent="0.35">
      <c r="A43" s="144" t="str">
        <f>IF('5,1'!A43=0,"",'5,1'!A43)</f>
        <v>ДШС-12</v>
      </c>
      <c r="B43" s="144" t="str">
        <f>IF('5,1'!B43=0,"",'5,1'!B43)</f>
        <v>ДШС-12 Дрель аккумуляторная СОЮЗ 12В, 1BatterySystem, 1 акк. 2Ач, картон</v>
      </c>
      <c r="C43" s="152">
        <f>IF(ПРАЙС!$AF$2&lt;&gt;0,'5,1'!C43*(1+ПРАЙС!$AF$2),'5,1'!C43)</f>
        <v>2046</v>
      </c>
      <c r="D43" s="152">
        <f>IF(ПРАЙС!$AF$2&lt;&gt;0,'5,1'!D43*(1+ПРАЙС!$AF$2),'5,1'!D43)</f>
        <v>1990</v>
      </c>
    </row>
    <row r="44" spans="1:4" ht="14.45" customHeight="1" x14ac:dyDescent="0.35">
      <c r="A44" s="144" t="str">
        <f>IF('5,1'!A44=0,"",'5,1'!A44)</f>
        <v>ДШС-12К</v>
      </c>
      <c r="B44" s="144" t="str">
        <f>IF('5,1'!B44=0,"",'5,1'!B44)</f>
        <v>ДШС-12К Дрель аккумуляторная СОЮЗ 12В, 1BatterySystem, 2 акк. 2 Ач, кейс</v>
      </c>
      <c r="C44" s="152">
        <f>IF(ПРАЙС!$AF$2&lt;&gt;0,'5,1'!C44*(1+ПРАЙС!$AF$2),'5,1'!C44)</f>
        <v>2804</v>
      </c>
      <c r="D44" s="152">
        <f>IF(ПРАЙС!$AF$2&lt;&gt;0,'5,1'!D44*(1+ПРАЙС!$AF$2),'5,1'!D44)</f>
        <v>2720</v>
      </c>
    </row>
    <row r="45" spans="1:4" ht="14.45" customHeight="1" x14ac:dyDescent="0.35">
      <c r="A45" s="144" t="str">
        <f>IF('5,1'!A45=0,"",'5,1'!A45)</f>
        <v>ДШС-14К</v>
      </c>
      <c r="B45" s="144" t="str">
        <f>IF('5,1'!B45=0,"",'5,1'!B45)</f>
        <v>ДШС-14К Дрель аккумуляторная СОЮЗ 14 В, 1BatterySystem, 2 акк. 2 Ач, кейс</v>
      </c>
      <c r="C45" s="152">
        <f>IF(ПРАЙС!$AF$2&lt;&gt;0,'5,1'!C45*(1+ПРАЙС!$AF$2),'5,1'!C45)</f>
        <v>3345</v>
      </c>
      <c r="D45" s="152">
        <f>IF(ПРАЙС!$AF$2&lt;&gt;0,'5,1'!D45*(1+ПРАЙС!$AF$2),'5,1'!D45)</f>
        <v>3245</v>
      </c>
    </row>
    <row r="46" spans="1:4" ht="14.45" customHeight="1" x14ac:dyDescent="0.35">
      <c r="A46" s="144" t="str">
        <f>IF('5,1'!A46=0,"",'5,1'!A46)</f>
        <v>ДШС-18К</v>
      </c>
      <c r="B46" s="144" t="str">
        <f>IF('5,1'!B46=0,"",'5,1'!B46)</f>
        <v>ДШС-18К Дрель аккумуляторная СОЮЗ 18 В, 1BatterySystem, 2 акк. 2 Ач, кейс</v>
      </c>
      <c r="C46" s="152">
        <f>IF(ПРАЙС!$AF$2&lt;&gt;0,'5,1'!C46*(1+ПРАЙС!$AF$2),'5,1'!C46)</f>
        <v>3590</v>
      </c>
      <c r="D46" s="152">
        <f>IF(ПРАЙС!$AF$2&lt;&gt;0,'5,1'!D46*(1+ПРАЙС!$AF$2),'5,1'!D46)</f>
        <v>3490</v>
      </c>
    </row>
    <row r="47" spans="1:4" ht="14.45" customHeight="1" x14ac:dyDescent="0.35">
      <c r="A47" s="144" t="str">
        <f>IF('5,1'!A47=0,"",'5,1'!A47)</f>
        <v>ДШС-20КУ</v>
      </c>
      <c r="B47" s="144" t="str">
        <f>IF('5,1'!B47=0,"",'5,1'!B47)</f>
        <v>ДШС-20КУ Дрель аккумуляторная ударная СОЮЗ 20 В, 1BatterySystem, 2 акк. 2 Ач, кейс</v>
      </c>
      <c r="C47" s="152">
        <f>IF(ПРАЙС!$AF$2&lt;&gt;0,'5,1'!C47*(1+ПРАЙС!$AF$2),'5,1'!C47)</f>
        <v>4103</v>
      </c>
      <c r="D47" s="152">
        <f>IF(ПРАЙС!$AF$2&lt;&gt;0,'5,1'!D47*(1+ПРАЙС!$AF$2),'5,1'!D47)</f>
        <v>3980</v>
      </c>
    </row>
    <row r="48" spans="1:4" ht="15.75" x14ac:dyDescent="0.35">
      <c r="A48" s="144" t="str">
        <f>IF('5,1'!A48=0,"",'5,1'!A48)</f>
        <v>CD3220BL-53</v>
      </c>
      <c r="B48" s="144" t="str">
        <f>IF('5,1'!B48=0,"",'5,1'!B48)</f>
        <v>CD3220BL-53 батарея аккумуляторная Sturm! 1BatterySystem, 20В, 2Ач</v>
      </c>
      <c r="C48" s="152">
        <f>IF(ПРАЙС!$AF$2&lt;&gt;0,'5,1'!C48*(1+ПРАЙС!$AF$2),'5,1'!C48)</f>
        <v>1396</v>
      </c>
      <c r="D48" s="152">
        <f>IF(ПРАЙС!$AF$2&lt;&gt;0,'5,1'!D48*(1+ПРАЙС!$AF$2),'5,1'!D48)</f>
        <v>1355</v>
      </c>
    </row>
    <row r="49" spans="1:4" ht="15.75" x14ac:dyDescent="0.35">
      <c r="A49" s="144" t="str">
        <f>IF('5,1'!A49=0,"",'5,1'!A49)</f>
        <v>SBP1802</v>
      </c>
      <c r="B49" s="144" t="str">
        <f>IF('5,1'!B49=0,"",'5,1'!B49)</f>
        <v>SBP1802 аккумулятор Sturm! 1BatterySystem, 18 В, 2Ач</v>
      </c>
      <c r="C49" s="152">
        <f>IF(ПРАЙС!$AF$2&lt;&gt;0,'5,1'!C49*(1+ПРАЙС!$AF$2),'5,1'!C49)</f>
        <v>1505</v>
      </c>
      <c r="D49" s="152">
        <f>IF(ПРАЙС!$AF$2&lt;&gt;0,'5,1'!D49*(1+ПРАЙС!$AF$2),'5,1'!D49)</f>
        <v>1460</v>
      </c>
    </row>
    <row r="50" spans="1:4" ht="14.45" customHeight="1" x14ac:dyDescent="0.35">
      <c r="A50" s="144" t="str">
        <f>IF('5,1'!A50=0,"",'5,1'!A50)</f>
        <v>SBP1804</v>
      </c>
      <c r="B50" s="144" t="str">
        <f>IF('5,1'!B50=0,"",'5,1'!B50)</f>
        <v>SBP1804 аккумулятор Sturm! 1BatterySystem, 18 В, 4 Ач</v>
      </c>
      <c r="C50" s="152">
        <f>IF(ПРАЙС!$AF$2&lt;&gt;0,'5,1'!C50*(1+ПРАЙС!$AF$2),'5,1'!C50)</f>
        <v>2587</v>
      </c>
      <c r="D50" s="152">
        <f>IF(ПРАЙС!$AF$2&lt;&gt;0,'5,1'!D50*(1+ПРАЙС!$AF$2),'5,1'!D50)</f>
        <v>2510</v>
      </c>
    </row>
    <row r="51" spans="1:4" ht="14.45" customHeight="1" x14ac:dyDescent="0.35">
      <c r="A51" s="144" t="str">
        <f>IF('5,1'!A51=0,"",'5,1'!A51)</f>
        <v>SBC1821</v>
      </c>
      <c r="B51" s="144" t="str">
        <f>IF('5,1'!B51=0,"",'5,1'!B51)</f>
        <v>SBC1821 зарядное устройство Sturm! 1BatterySystem 18 В, 2 А</v>
      </c>
      <c r="C51" s="152">
        <f>IF(ПРАЙС!$AF$2&lt;&gt;0,'5,1'!C51*(1+ПРАЙС!$AF$2),'5,1'!C51)</f>
        <v>695</v>
      </c>
      <c r="D51" s="152">
        <f>IF(ПРАЙС!$AF$2&lt;&gt;0,'5,1'!D51*(1+ПРАЙС!$AF$2),'5,1'!D51)</f>
        <v>674</v>
      </c>
    </row>
    <row r="52" spans="1:4" ht="14.45" customHeight="1" x14ac:dyDescent="0.35">
      <c r="A52" s="144" t="str">
        <f>IF('5,1'!A52=0,"",'5,1'!A52)</f>
        <v>SBC1822</v>
      </c>
      <c r="B52" s="144" t="str">
        <f>IF('5,1'!B52=0,"",'5,1'!B52)</f>
        <v>SBC1822 зарядное устройство Sturm! 1BatterySystem 18 В, 2 x 4 А для двух батарей</v>
      </c>
      <c r="C52" s="152">
        <f>IF(ПРАЙС!$AF$2&lt;&gt;0,'5,1'!C52*(1+ПРАЙС!$AF$2),'5,1'!C52)</f>
        <v>1503</v>
      </c>
      <c r="D52" s="152">
        <f>IF(ПРАЙС!$AF$2&lt;&gt;0,'5,1'!D52*(1+ПРАЙС!$AF$2),'5,1'!D52)</f>
        <v>1460</v>
      </c>
    </row>
    <row r="53" spans="1:4" ht="15.75" x14ac:dyDescent="0.35">
      <c r="A53" s="143" t="str">
        <f>IF('5,1'!A53=0,"",'5,1'!A53)</f>
        <v/>
      </c>
      <c r="B53" s="143" t="str">
        <f>IF('5,1'!B53=0,"",'5,1'!B53)</f>
        <v>Иные аккумуляторные системы</v>
      </c>
      <c r="C53" s="151">
        <f>IF(ПРАЙС!$AF$2&lt;&gt;0,'5,1'!C53*(1+ПРАЙС!$AF$2),'5,1'!C53)</f>
        <v>0</v>
      </c>
      <c r="D53" s="151">
        <f>IF(ПРАЙС!$AF$2&lt;&gt;0,'5,1'!D53*(1+ПРАЙС!$AF$2),'5,1'!D53)</f>
        <v>0</v>
      </c>
    </row>
    <row r="54" spans="1:4" ht="14.45" customHeight="1" x14ac:dyDescent="0.35">
      <c r="A54" s="144" t="str">
        <f>IF('5,1'!A54=0,"",'5,1'!A54)</f>
        <v>CHT36</v>
      </c>
      <c r="B54" s="144" t="str">
        <f>IF('5,1'!B54=0,"",'5,1'!B54)</f>
        <v>CHT36  Аккумуляторный кусторез Sturm!, 7,2 В, 1,5 Ач, длина реза 120 мм</v>
      </c>
      <c r="C54" s="152">
        <f>IF(ПРАЙС!$AF$2&lt;&gt;0,'5,1'!C54*(1+ПРАЙС!$AF$2),'5,1'!C54)</f>
        <v>2154</v>
      </c>
      <c r="D54" s="152">
        <f>IF(ПРАЙС!$AF$2&lt;&gt;0,'5,1'!D54*(1+ПРАЙС!$AF$2),'5,1'!D54)</f>
        <v>2090</v>
      </c>
    </row>
    <row r="55" spans="1:4" ht="15.75" x14ac:dyDescent="0.35">
      <c r="A55" s="144" t="str">
        <f>IF('5,1'!A55=0,"",'5,1'!A55)</f>
        <v>CHT3601</v>
      </c>
      <c r="B55" s="144" t="str">
        <f>IF('5,1'!B55=0,"",'5,1'!B55)</f>
        <v>CHT3601 Аккумуляторный кусторез Sturm!, 7,2 В, 1,5 Ач, длина реза 120 мм, рукоятка, колеса</v>
      </c>
      <c r="C55" s="152">
        <f>IF(ПРАЙС!$AF$2&lt;&gt;0,'5,1'!C55*(1+ПРАЙС!$AF$2),'5,1'!C55)</f>
        <v>3020</v>
      </c>
      <c r="D55" s="152">
        <f>IF(ПРАЙС!$AF$2&lt;&gt;0,'5,1'!D55*(1+ПРАЙС!$AF$2),'5,1'!D55)</f>
        <v>2930</v>
      </c>
    </row>
    <row r="56" spans="1:4" ht="15.75" x14ac:dyDescent="0.35">
      <c r="A56" s="144" t="str">
        <f>IF('5,1'!A56=0,"",'5,1'!A56)</f>
        <v>CD3212SC</v>
      </c>
      <c r="B56" s="144" t="str">
        <f>IF('5,1'!B56=0,"",'5,1'!B56)</f>
        <v>CD3212SC Дрель аккумуляторная Sturm! 12В, 2 акк. 2,0Ач, СЪЁМНЫЙ патрон,пист.рукоят, кейс</v>
      </c>
      <c r="C56" s="152">
        <f>IF(ПРАЙС!$AF$2&lt;&gt;0,'5,1'!C56*(1+ПРАЙС!$AF$2),'5,1'!C56)</f>
        <v>3561</v>
      </c>
      <c r="D56" s="152">
        <f>IF(ПРАЙС!$AF$2&lt;&gt;0,'5,1'!D56*(1+ПРАЙС!$AF$2),'5,1'!D56)</f>
        <v>3455</v>
      </c>
    </row>
    <row r="57" spans="1:4" ht="14.45" customHeight="1" x14ac:dyDescent="0.35">
      <c r="A57" s="144" t="str">
        <f>IF('5,1'!A57=0,"",'5,1'!A57)</f>
        <v>CD3314LP</v>
      </c>
      <c r="B57" s="144" t="str">
        <f>IF('5,1'!B57=0,"",'5,1'!B57)</f>
        <v>CD3314LP Дрель аккумуляторная Sturm! 14.4В, Li-Ion, 2 акк., 2,0 Ач, пистолетная рукоятка, кейс</v>
      </c>
      <c r="C57" s="152">
        <f>IF(ПРАЙС!$AF$2&lt;&gt;0,'5,1'!C57*(1+ПРАЙС!$AF$2),'5,1'!C57)</f>
        <v>4319</v>
      </c>
      <c r="D57" s="152">
        <f>IF(ПРАЙС!$AF$2&lt;&gt;0,'5,1'!D57*(1+ПРАЙС!$AF$2),'5,1'!D57)</f>
        <v>4190</v>
      </c>
    </row>
    <row r="58" spans="1:4" ht="14.45" customHeight="1" x14ac:dyDescent="0.35">
      <c r="A58" s="144" t="str">
        <f>IF('5,1'!A58=0,"",'5,1'!A58)</f>
        <v>CD3318LP</v>
      </c>
      <c r="B58" s="144" t="str">
        <f>IF('5,1'!B58=0,"",'5,1'!B58)</f>
        <v>CD3318LP Дрель аккумуляторная Sturm! 18 В, Li-Ion, 2 акк., 2,0 Ач, пистолетная рукоятка, кейс</v>
      </c>
      <c r="C58" s="152">
        <f>IF(ПРАЙС!$AF$2&lt;&gt;0,'5,1'!C58*(1+ПРАЙС!$AF$2),'5,1'!C58)</f>
        <v>4752</v>
      </c>
      <c r="D58" s="152">
        <f>IF(ПРАЙС!$AF$2&lt;&gt;0,'5,1'!D58*(1+ПРАЙС!$AF$2),'5,1'!D58)</f>
        <v>4610</v>
      </c>
    </row>
    <row r="59" spans="1:4" ht="14.45" customHeight="1" x14ac:dyDescent="0.35">
      <c r="A59" s="144" t="str">
        <f>IF('5,1'!A59=0,"",'5,1'!A59)</f>
        <v>CD3224L</v>
      </c>
      <c r="B59" s="144" t="str">
        <f>IF('5,1'!B59=0,"",'5,1'!B59)</f>
        <v>CD3224L Дрель акк Sturm! 24В, Li-Ion, 2 скор, 2 акк., 2,0 Ач, БЫСТР.ЗАРЯД, ПОДСВ, кейс</v>
      </c>
      <c r="C59" s="152">
        <f>IF(ПРАЙС!$AF$2&lt;&gt;0,'5,1'!C59*(1+ПРАЙС!$AF$2),'5,1'!C59)</f>
        <v>5402</v>
      </c>
      <c r="D59" s="152">
        <f>IF(ПРАЙС!$AF$2&lt;&gt;0,'5,1'!D59*(1+ПРАЙС!$AF$2),'5,1'!D59)</f>
        <v>5240</v>
      </c>
    </row>
    <row r="60" spans="1:4" ht="14.45" customHeight="1" x14ac:dyDescent="0.35">
      <c r="A60" s="144" t="str">
        <f>IF('5,1'!A60=0,"",'5,1'!A60)</f>
        <v>ДШС-3212Л</v>
      </c>
      <c r="B60" s="144" t="str">
        <f>IF('5,1'!B60=0,"",'5,1'!B60)</f>
        <v>ДШС-3212Л Дрель акк. СОЮЗ 12 В, 2 скор., 2 аккумулятора, подсветка, кейс</v>
      </c>
      <c r="C60" s="152">
        <f>IF(ПРАЙС!$AF$2&lt;&gt;0,'5,1'!C60*(1+ПРАЙС!$AF$2),'5,1'!C60)</f>
        <v>2590</v>
      </c>
      <c r="D60" s="152">
        <f>IF(ПРАЙС!$AF$2&lt;&gt;0,'5,1'!D60*(1+ПРАЙС!$AF$2),'5,1'!D60)</f>
        <v>2490</v>
      </c>
    </row>
    <row r="61" spans="1:4" ht="14.45" customHeight="1" x14ac:dyDescent="0.35">
      <c r="A61" s="144" t="str">
        <f>IF('5,1'!A61=0,"",'5,1'!A61)</f>
        <v>CD3404U1</v>
      </c>
      <c r="B61" s="144" t="str">
        <f>IF('5,1'!B61=0,"",'5,1'!B61)</f>
        <v>CD3404U1 Аккумуляторная отвертка Sturm!, 3,6 В, USB type C, набор бит, сумка, без ЗУ</v>
      </c>
      <c r="C61" s="152">
        <f>IF(ПРАЙС!$AF$2&lt;&gt;0,'5,1'!C61*(1+ПРАЙС!$AF$2),'5,1'!C61)</f>
        <v>2046</v>
      </c>
      <c r="D61" s="152">
        <f>IF(ПРАЙС!$AF$2&lt;&gt;0,'5,1'!D61*(1+ПРАЙС!$AF$2),'5,1'!D61)</f>
        <v>1985</v>
      </c>
    </row>
    <row r="62" spans="1:4" ht="14.45" customHeight="1" x14ac:dyDescent="0.35">
      <c r="A62" s="144" t="str">
        <f>IF('5,1'!A62=0,"",'5,1'!A62)</f>
        <v>CD3404U2</v>
      </c>
      <c r="B62" s="144" t="str">
        <f>IF('5,1'!B62=0,"",'5,1'!B62)</f>
        <v>CD3404U2 Аккумуляторная отвертка Sturm!,3,6В,micro USB ,подсветка,индикат напр,набор бит,без ЗУ</v>
      </c>
      <c r="C62" s="152">
        <f>IF(ПРАЙС!$AF$2&lt;&gt;0,'5,1'!C62*(1+ПРАЙС!$AF$2),'5,1'!C62)</f>
        <v>2154</v>
      </c>
      <c r="D62" s="152">
        <f>IF(ПРАЙС!$AF$2&lt;&gt;0,'5,1'!D62*(1+ПРАЙС!$AF$2),'5,1'!D62)</f>
        <v>2090</v>
      </c>
    </row>
    <row r="63" spans="1:4" ht="15.75" x14ac:dyDescent="0.35">
      <c r="A63" s="143" t="str">
        <f>IF('5,1'!A63=0,"",'5,1'!A63)</f>
        <v/>
      </c>
      <c r="B63" s="143" t="str">
        <f>IF('5,1'!B63=0,"",'5,1'!B63)</f>
        <v>Hanskonner</v>
      </c>
      <c r="C63" s="151">
        <f>IF(ПРАЙС!$AF$2&lt;&gt;0,'5,1'!C63*(1+ПРАЙС!$AF$2),'5,1'!C63)</f>
        <v>0</v>
      </c>
      <c r="D63" s="151">
        <f>IF(ПРАЙС!$AF$2&lt;&gt;0,'5,1'!D63*(1+ПРАЙС!$AF$2),'5,1'!D63)</f>
        <v>0</v>
      </c>
    </row>
    <row r="64" spans="1:4" ht="15.75" x14ac:dyDescent="0.35">
      <c r="A64" s="144" t="str">
        <f>IF('5,1'!A64=0,"",'5,1'!A64)</f>
        <v>HCD18350S</v>
      </c>
      <c r="B64" s="144" t="str">
        <f>IF('5,1'!B64=0,"",'5,1'!B64)</f>
        <v>HCD18350S Гайковерт ударный.б/щ,Hanskonner 18В,3скор,2акк Li-Ion 2,4Ач,350Нм,1/2",зар 1ч,OneBat</v>
      </c>
      <c r="C64" s="152">
        <f>IF(ПРАЙС!$AF$2&lt;&gt;0,'5,1'!C64*(1+ПРАЙС!$AF$2),'5,1'!C64)</f>
        <v>11896</v>
      </c>
      <c r="D64" s="152">
        <f>IF(ПРАЙС!$AF$2&lt;&gt;0,'5,1'!D64*(1+ПРАЙС!$AF$2),'5,1'!D64)</f>
        <v>11540</v>
      </c>
    </row>
    <row r="65" spans="1:4" ht="14.45" customHeight="1" x14ac:dyDescent="0.35">
      <c r="A65" s="144" t="str">
        <f>IF('5,1'!A65=0,"",'5,1'!A65)</f>
        <v>HCD18280H</v>
      </c>
      <c r="B65" s="144" t="str">
        <f>IF('5,1'!B65=0,"",'5,1'!B65)</f>
        <v>HCD18280H Винтоверт акк.б/щ.18В,280Нм,2 акк.Li-Ion 2,4Ач,3 скор,1/4",быст.зар,OneBat,Hanskonner</v>
      </c>
      <c r="C65" s="152">
        <f>IF(ПРАЙС!$AF$2&lt;&gt;0,'5,1'!C65*(1+ПРАЙС!$AF$2),'5,1'!C65)</f>
        <v>10273</v>
      </c>
      <c r="D65" s="152">
        <f>IF(ПРАЙС!$AF$2&lt;&gt;0,'5,1'!D65*(1+ПРАЙС!$AF$2),'5,1'!D65)</f>
        <v>9965</v>
      </c>
    </row>
    <row r="66" spans="1:4" ht="15.75" x14ac:dyDescent="0.35">
      <c r="A66" s="144" t="str">
        <f>IF('5,1'!A66=0,"",'5,1'!A66)</f>
        <v>HRH1824BL</v>
      </c>
      <c r="B66" s="144" t="str">
        <f>IF('5,1'!B66=0,"",'5,1'!B66)</f>
        <v>HRH1824BL Перфоратор аккумуляторный 3 реж,2,4Дж,max d=24мм,без АКБ и ЗУ, кейс, Hanskonner</v>
      </c>
      <c r="C66" s="152">
        <f>IF(ПРАЙС!$AF$2&lt;&gt;0,'5,1'!C66*(1+ПРАЙС!$AF$2),'5,1'!C66)</f>
        <v>7134</v>
      </c>
      <c r="D66" s="152">
        <f>IF(ПРАЙС!$AF$2&lt;&gt;0,'5,1'!D66*(1+ПРАЙС!$AF$2),'5,1'!D66)</f>
        <v>6990</v>
      </c>
    </row>
    <row r="67" spans="1:4" ht="15.75" x14ac:dyDescent="0.35">
      <c r="A67" s="144" t="str">
        <f>IF('5,1'!A67=0,"",'5,1'!A67)</f>
        <v>HCS1857BL</v>
      </c>
      <c r="B67" s="144" t="str">
        <f>IF('5,1'!B67=0,"",'5,1'!B67)</f>
        <v>HCS1857BL Пила циркулярная аккум 18В,бесщеточный двигатель,max пропил dp=57мм,OneBat,Hanskonner</v>
      </c>
      <c r="C67" s="152">
        <f>IF(ПРАЙС!$AF$2&lt;&gt;0,'5,1'!C67*(1+ПРАЙС!$AF$2),'5,1'!C67)</f>
        <v>7350</v>
      </c>
      <c r="D67" s="152">
        <f>IF(ПРАЙС!$AF$2&lt;&gt;0,'5,1'!D67*(1+ПРАЙС!$AF$2),'5,1'!D67)</f>
        <v>7130</v>
      </c>
    </row>
    <row r="68" spans="1:4" ht="14.45" customHeight="1" x14ac:dyDescent="0.35">
      <c r="A68" s="144" t="str">
        <f>IF('5,1'!A68=0,"",'5,1'!A68)</f>
        <v>HCD1230R</v>
      </c>
      <c r="B68" s="144" t="str">
        <f>IF('5,1'!B68=0,"",'5,1'!B68)</f>
        <v>HCD1230R Дрель аккумуляторная б/щ, Hanskonner 12В, 2 акк. 2,0 Ач, 30Нм, кейс</v>
      </c>
      <c r="C68" s="152">
        <f>IF(ПРАЙС!$AF$2&lt;&gt;0,'5,1'!C68*(1+ПРАЙС!$AF$2),'5,1'!C68)</f>
        <v>5551.7</v>
      </c>
      <c r="D68" s="152">
        <f>IF(ПРАЙС!$AF$2&lt;&gt;0,'5,1'!D68*(1+ПРАЙС!$AF$2),'5,1'!D68)</f>
        <v>5390</v>
      </c>
    </row>
    <row r="69" spans="1:4" ht="14.45" customHeight="1" x14ac:dyDescent="0.35">
      <c r="A69" s="144" t="str">
        <f>IF('5,1'!A69=0,"",'5,1'!A69)</f>
        <v>HCD1838R</v>
      </c>
      <c r="B69" s="144" t="str">
        <f>IF('5,1'!B69=0,"",'5,1'!B69)</f>
        <v>HCD1838R Дрель акк. Hanskonner 18В, Li-Ion, НЕ OneBat, 2 акк. 2,4 Ач, 55Нм, 13мм,БЫСТР.ЗАРЯД,кейс</v>
      </c>
      <c r="C69" s="152">
        <f>IF(ПРАЙС!$AF$2&lt;&gt;0,'5,1'!C69*(1+ПРАЙС!$AF$2),'5,1'!C69)</f>
        <v>8649</v>
      </c>
      <c r="D69" s="152">
        <f>IF(ПРАЙС!$AF$2&lt;&gt;0,'5,1'!D69*(1+ПРАЙС!$AF$2),'5,1'!D69)</f>
        <v>8390</v>
      </c>
    </row>
    <row r="70" spans="1:4" ht="14.45" customHeight="1" x14ac:dyDescent="0.35">
      <c r="A70" s="144" t="str">
        <f>IF('5,1'!A70=0,"",'5,1'!A70)</f>
        <v>HCD1838RI</v>
      </c>
      <c r="B70" s="144" t="str">
        <f>IF('5,1'!B70=0,"",'5,1'!B70)</f>
        <v>HCD1838RI Дрель акк.УДАРНАЯ Hanskonner 18В, Li-Ion, НЕ OneBat, акк.2,4 Ач, 55Нм,13мм,БЫСТР.ЗАРЯД,кей</v>
      </c>
      <c r="C70" s="152">
        <f>IF(ПРАЙС!$AF$2&lt;&gt;0,'5,1'!C70*(1+ПРАЙС!$AF$2),'5,1'!C70)</f>
        <v>9190</v>
      </c>
      <c r="D70" s="152">
        <f>IF(ПРАЙС!$AF$2&lt;&gt;0,'5,1'!D70*(1+ПРАЙС!$AF$2),'5,1'!D70)</f>
        <v>8915</v>
      </c>
    </row>
    <row r="71" spans="1:4" ht="15.75" x14ac:dyDescent="0.35">
      <c r="A71" s="144" t="str">
        <f>IF('5,1'!A71=0,"",'5,1'!A71)</f>
        <v>HCD1865BL</v>
      </c>
      <c r="B71" s="144" t="str">
        <f>IF('5,1'!B71=0,"",'5,1'!B71)</f>
        <v>HCD1865BL Дрель аккум. б/щ Hanskonner, 18В, OneBat, 2 акк. 2,4Ач, 65 Нм, патрон 13мм, кейс</v>
      </c>
      <c r="C71" s="152">
        <f>IF(ПРАЙС!$AF$2&lt;&gt;0,'5,1'!C71*(1+ПРАЙС!$AF$2),'5,1'!C71)</f>
        <v>10489</v>
      </c>
      <c r="D71" s="152">
        <f>IF(ПРАЙС!$AF$2&lt;&gt;0,'5,1'!D71*(1+ПРАЙС!$AF$2),'5,1'!D71)</f>
        <v>10175</v>
      </c>
    </row>
    <row r="72" spans="1:4" ht="15.75" x14ac:dyDescent="0.35">
      <c r="A72" s="144" t="str">
        <f>IF('5,1'!A72=0,"",'5,1'!A72)</f>
        <v>HBP18-4L</v>
      </c>
      <c r="B72" s="144" t="str">
        <f>IF('5,1'!B72=0,"",'5,1'!B72)</f>
        <v>HBP18-4L аккумулятор Hanskonner, 18 В, 4Ач для инструмента серии OneBat</v>
      </c>
      <c r="C72" s="152">
        <f>IF(ПРАЙС!$AF$2&lt;&gt;0,'5,1'!C72*(1+ПРАЙС!$AF$2),'5,1'!C72)</f>
        <v>2907</v>
      </c>
      <c r="D72" s="152">
        <f>IF(ПРАЙС!$AF$2&lt;&gt;0,'5,1'!D72*(1+ПРАЙС!$AF$2),'5,1'!D72)</f>
        <v>2820</v>
      </c>
    </row>
    <row r="73" spans="1:4" ht="15.75" x14ac:dyDescent="0.35">
      <c r="A73" s="144" t="str">
        <f>IF('5,1'!A73=0,"",'5,1'!A73)</f>
        <v>HBC18</v>
      </c>
      <c r="B73" s="144" t="str">
        <f>IF('5,1'!B73=0,"",'5,1'!B73)</f>
        <v>HBC18 зарядное устройство Hanskonner для инструмента серии OneBat</v>
      </c>
      <c r="C73" s="152">
        <f>IF(ПРАЙС!$AF$2&lt;&gt;0,'5,1'!C73*(1+ПРАЙС!$AF$2),'5,1'!C73)</f>
        <v>788</v>
      </c>
      <c r="D73" s="152">
        <f>IF(ПРАЙС!$AF$2&lt;&gt;0,'5,1'!D73*(1+ПРАЙС!$AF$2),'5,1'!D73)</f>
        <v>764</v>
      </c>
    </row>
    <row r="74" spans="1:4" ht="15.75" x14ac:dyDescent="0.35">
      <c r="A74" s="143" t="str">
        <f>IF('5,1'!A74=0,"",'5,1'!A74)</f>
        <v/>
      </c>
      <c r="B74" s="143" t="str">
        <f>IF('5,1'!B74=0,"",'5,1'!B74)</f>
        <v>NEW Бесщёточная серия</v>
      </c>
      <c r="C74" s="151">
        <f>IF(ПРАЙС!$AF$2&lt;&gt;0,'5,1'!C74*(1+ПРАЙС!$AF$2),'5,1'!C74)</f>
        <v>0</v>
      </c>
      <c r="D74" s="151">
        <f>IF(ПРАЙС!$AF$2&lt;&gt;0,'5,1'!D74*(1+ПРАЙС!$AF$2),'5,1'!D74)</f>
        <v>0</v>
      </c>
    </row>
    <row r="75" spans="1:4" ht="15.75" x14ac:dyDescent="0.35">
      <c r="A75" s="144" t="str">
        <f>IF('5,1'!A75=0,"",'5,1'!A75)</f>
        <v>CD3512BL</v>
      </c>
      <c r="B75" s="144" t="str">
        <f>IF('5,1'!B75=0,"",'5,1'!B75)</f>
        <v>CD3512BL Дрель аккумуляторная бесщеточная Sturm!, 12 В, 2 акк., пист. рукоятка, 2,0 Ач, кейс</v>
      </c>
      <c r="C75" s="152">
        <f>IF(ПРАЙС!$AF$2&lt;&gt;0,'5,1'!C75*(1+ПРАЙС!$AF$2),'5,1'!C75)</f>
        <v>4752</v>
      </c>
      <c r="D75" s="152">
        <f>IF(ПРАЙС!$AF$2&lt;&gt;0,'5,1'!D75*(1+ПРАЙС!$AF$2),'5,1'!D75)</f>
        <v>4610</v>
      </c>
    </row>
    <row r="76" spans="1:4" ht="15.75" x14ac:dyDescent="0.35">
      <c r="A76" s="144" t="str">
        <f>IF('5,1'!A76=0,"",'5,1'!A76)</f>
        <v>CD3514BL</v>
      </c>
      <c r="B76" s="144" t="str">
        <f>IF('5,1'!B76=0,"",'5,1'!B76)</f>
        <v>CD3514BL Дрель аккумуляторная бесщеточная Sturm!, 14 В, 2 акк., пист. рукоятка, 2,0 Ач, кейс</v>
      </c>
      <c r="C76" s="152">
        <f>IF(ПРАЙС!$AF$2&lt;&gt;0,'5,1'!C76*(1+ПРАЙС!$AF$2),'5,1'!C76)</f>
        <v>5402</v>
      </c>
      <c r="D76" s="152">
        <f>IF(ПРАЙС!$AF$2&lt;&gt;0,'5,1'!D76*(1+ПРАЙС!$AF$2),'5,1'!D76)</f>
        <v>5240</v>
      </c>
    </row>
    <row r="77" spans="1:4" ht="15.75" x14ac:dyDescent="0.35">
      <c r="A77" s="144" t="str">
        <f>IF('5,1'!A77=0,"",'5,1'!A77)</f>
        <v>ДШС-12П1</v>
      </c>
      <c r="B77" s="144" t="str">
        <f>IF('5,1'!B77=0,"",'5,1'!B77)</f>
        <v>ДШС-12П1 Дрель аккумуляторная бесщеточная Союз, 12 В, 1 акк., 2,0 Ач, картон</v>
      </c>
      <c r="C77" s="152">
        <f>IF(ПРАЙС!$AF$2&lt;&gt;0,'5,1'!C77*(1+ПРАЙС!$AF$2),'5,1'!C77)</f>
        <v>2690</v>
      </c>
      <c r="D77" s="152">
        <f>IF(ПРАЙС!$AF$2&lt;&gt;0,'5,1'!D77*(1+ПРАЙС!$AF$2),'5,1'!D77)</f>
        <v>2590</v>
      </c>
    </row>
    <row r="78" spans="1:4" ht="15.75" x14ac:dyDescent="0.35">
      <c r="A78" s="144" t="str">
        <f>IF('5,1'!A78=0,"",'5,1'!A78)</f>
        <v>ДШС-12-1Л</v>
      </c>
      <c r="B78" s="144" t="str">
        <f>IF('5,1'!B78=0,"",'5,1'!B78)</f>
        <v>ДШС-12-1Л Дрель аккумуляторная бесщеточная Союз, 12 В, 2 акк., 2,0 Ач, кейс</v>
      </c>
      <c r="C78" s="152">
        <f>IF(ПРАЙС!$AF$2&lt;&gt;0,'5,1'!C78*(1+ПРАЙС!$AF$2),'5,1'!C78)</f>
        <v>3561</v>
      </c>
      <c r="D78" s="152">
        <f>IF(ПРАЙС!$AF$2&lt;&gt;0,'5,1'!D78*(1+ПРАЙС!$AF$2),'5,1'!D78)</f>
        <v>3455</v>
      </c>
    </row>
    <row r="79" spans="1:4" ht="15.75" x14ac:dyDescent="0.35">
      <c r="A79" s="144" t="str">
        <f>IF('5,1'!A79=0,"",'5,1'!A79)</f>
        <v>ДШС-14-1Л</v>
      </c>
      <c r="B79" s="144" t="str">
        <f>IF('5,1'!B79=0,"",'5,1'!B79)</f>
        <v>ДШС-14-1Л Дрель аккумуляторная бесщеточная Союз, 14 В, 2 акк., 2,0 Ач, кейс</v>
      </c>
      <c r="C79" s="152">
        <f>IF(ПРАЙС!$AF$2&lt;&gt;0,'5,1'!C79*(1+ПРАЙС!$AF$2),'5,1'!C79)</f>
        <v>4103</v>
      </c>
      <c r="D79" s="152">
        <f>IF(ПРАЙС!$AF$2&lt;&gt;0,'5,1'!D79*(1+ПРАЙС!$AF$2),'5,1'!D79)</f>
        <v>3980</v>
      </c>
    </row>
    <row r="80" spans="1:4" ht="15.75" x14ac:dyDescent="0.35">
      <c r="A80" s="143" t="str">
        <f>IF('5,1'!A80=0,"",'5,1'!A80)</f>
        <v/>
      </c>
      <c r="B80" s="143" t="str">
        <f>IF('5,1'!B80=0,"",'5,1'!B80)</f>
        <v>Съёмный патрон</v>
      </c>
      <c r="C80" s="151">
        <f>IF(ПРАЙС!$AF$2&lt;&gt;0,'5,1'!C80*(1+ПРАЙС!$AF$2),'5,1'!C80)</f>
        <v>0</v>
      </c>
      <c r="D80" s="151">
        <f>IF(ПРАЙС!$AF$2&lt;&gt;0,'5,1'!D80*(1+ПРАЙС!$AF$2),'5,1'!D80)</f>
        <v>0</v>
      </c>
    </row>
    <row r="81" spans="1:11" ht="15.75" x14ac:dyDescent="0.35">
      <c r="A81" s="144" t="str">
        <f>IF('5,1'!A81=0,"",'5,1'!A81)</f>
        <v>CD3314LPT</v>
      </c>
      <c r="B81" s="144" t="str">
        <f>IF('5,1'!B81=0,"",'5,1'!B81)</f>
        <v>CD3314LPT Дрель акк. Sturm! 14.4В, Li-Ion, 2 скор., 2 акк, 2,0 Ач, зар.1ч, СЪЕМНЫЙ ПАТР, кейс</v>
      </c>
      <c r="C81" s="152">
        <f>IF(ПРАЙС!$AF$2&lt;&gt;0,'5,1'!C81*(1+ПРАЙС!$AF$2),'5,1'!C81)</f>
        <v>4367</v>
      </c>
      <c r="D81" s="152">
        <f>IF(ПРАЙС!$AF$2&lt;&gt;0,'5,1'!D81*(1+ПРАЙС!$AF$2),'5,1'!D81)</f>
        <v>4236</v>
      </c>
    </row>
    <row r="82" spans="1:11" ht="15.75" x14ac:dyDescent="0.35">
      <c r="A82" s="144" t="str">
        <f>IF('5,1'!A82=0,"",'5,1'!A82)</f>
        <v>CD3318LPT</v>
      </c>
      <c r="B82" s="144" t="str">
        <f>IF('5,1'!B82=0,"",'5,1'!B82)</f>
        <v>CD3318LPT Дрель акк. 18В, 2 акк Li-Ion 2,0Ач, заряд 1ч, 2 скорости,СЪЕМНЫЙ ПАТРОН, кейс, Sturm!</v>
      </c>
      <c r="C82" s="152">
        <f>IF(ПРАЙС!$AF$2&lt;&gt;0,'5,1'!C82*(1+ПРАЙС!$AF$2),'5,1'!C82)</f>
        <v>4726</v>
      </c>
      <c r="D82" s="152">
        <f>IF(ПРАЙС!$AF$2&lt;&gt;0,'5,1'!D82*(1+ПРАЙС!$AF$2),'5,1'!D82)</f>
        <v>4584</v>
      </c>
    </row>
    <row r="83" spans="1:11" ht="12.75" x14ac:dyDescent="0.35">
      <c r="A83" s="96"/>
      <c r="B83" s="96"/>
      <c r="C83" s="96"/>
      <c r="D83"/>
      <c r="E83"/>
      <c r="F83"/>
      <c r="G83"/>
      <c r="H83" s="96"/>
      <c r="I83" s="96"/>
      <c r="J83" s="96"/>
      <c r="K83" s="96"/>
    </row>
    <row r="84" spans="1:11" ht="12.75" x14ac:dyDescent="0.35">
      <c r="A84" s="96"/>
      <c r="B84" s="96"/>
      <c r="C84" s="96"/>
      <c r="D84"/>
      <c r="E84"/>
      <c r="F84"/>
      <c r="G84"/>
      <c r="H84" s="96"/>
      <c r="I84" s="96"/>
      <c r="J84" s="96"/>
      <c r="K84" s="96"/>
    </row>
    <row r="85" spans="1:11" ht="12.75" x14ac:dyDescent="0.35">
      <c r="A85" s="96"/>
      <c r="B85" s="96"/>
      <c r="C85" s="96"/>
      <c r="D85"/>
      <c r="E85"/>
      <c r="F85"/>
      <c r="G85"/>
      <c r="H85" s="96"/>
      <c r="I85" s="96"/>
      <c r="J85" s="96"/>
      <c r="K85" s="96"/>
    </row>
    <row r="86" spans="1:11" ht="12.75" x14ac:dyDescent="0.35">
      <c r="A86" s="96"/>
      <c r="B86" s="96"/>
      <c r="C86" s="96"/>
      <c r="D86"/>
      <c r="E86"/>
      <c r="F86"/>
      <c r="G86"/>
      <c r="H86" s="96"/>
      <c r="I86" s="96"/>
      <c r="J86" s="96"/>
      <c r="K86" s="96"/>
    </row>
    <row r="87" spans="1:11" ht="12.75" x14ac:dyDescent="0.35">
      <c r="A87" s="96"/>
      <c r="B87" s="96"/>
      <c r="C87" s="96"/>
      <c r="D87"/>
      <c r="E87"/>
      <c r="F87"/>
      <c r="G87"/>
      <c r="H87" s="96"/>
      <c r="I87" s="96"/>
      <c r="J87" s="96"/>
      <c r="K87" s="96"/>
    </row>
    <row r="88" spans="1:11" ht="12.75" x14ac:dyDescent="0.35">
      <c r="A88" s="96"/>
      <c r="B88" s="96"/>
      <c r="C88" s="96"/>
      <c r="D88"/>
      <c r="E88"/>
      <c r="F88"/>
      <c r="G88"/>
      <c r="H88" s="96"/>
      <c r="I88" s="96"/>
      <c r="J88" s="96"/>
      <c r="K88" s="96"/>
    </row>
    <row r="89" spans="1:11" ht="12.75" x14ac:dyDescent="0.35">
      <c r="A89" s="96"/>
      <c r="B89" s="96"/>
      <c r="C89" s="96"/>
      <c r="D89"/>
      <c r="E89"/>
      <c r="F89"/>
      <c r="G89"/>
      <c r="H89" s="96"/>
      <c r="I89" s="96"/>
      <c r="J89" s="96"/>
      <c r="K89" s="96"/>
    </row>
    <row r="90" spans="1:11" ht="12.75" x14ac:dyDescent="0.35">
      <c r="A90" s="96"/>
      <c r="B90" s="96"/>
      <c r="C90" s="96"/>
      <c r="D90"/>
      <c r="E90"/>
      <c r="F90"/>
      <c r="G90"/>
      <c r="H90" s="96"/>
      <c r="I90" s="96"/>
      <c r="J90" s="96"/>
      <c r="K90" s="96"/>
    </row>
    <row r="91" spans="1:11" ht="12.75" x14ac:dyDescent="0.35">
      <c r="A91" s="96"/>
      <c r="B91" s="96"/>
      <c r="C91" s="96"/>
      <c r="D91"/>
      <c r="E91"/>
      <c r="F91"/>
      <c r="G91"/>
      <c r="H91" s="96"/>
      <c r="I91" s="96"/>
      <c r="J91" s="96"/>
      <c r="K91" s="96"/>
    </row>
    <row r="92" spans="1:11" ht="12.75" x14ac:dyDescent="0.35">
      <c r="A92" s="96"/>
      <c r="B92" s="96"/>
      <c r="C92" s="96"/>
      <c r="D92"/>
      <c r="E92"/>
      <c r="F92"/>
      <c r="G92"/>
      <c r="H92" s="96"/>
      <c r="I92" s="96"/>
      <c r="J92" s="96"/>
      <c r="K92" s="96"/>
    </row>
    <row r="93" spans="1:11" ht="12.75" x14ac:dyDescent="0.35">
      <c r="A93" s="96"/>
      <c r="B93" s="96"/>
      <c r="C93" s="96"/>
      <c r="D93"/>
      <c r="E93"/>
      <c r="F93"/>
      <c r="G93"/>
      <c r="H93" s="96"/>
      <c r="I93" s="96"/>
      <c r="J93" s="96"/>
      <c r="K93" s="96"/>
    </row>
    <row r="94" spans="1:11" ht="12.75" x14ac:dyDescent="0.35">
      <c r="A94" s="96"/>
      <c r="B94" s="96"/>
      <c r="C94" s="96"/>
      <c r="D94"/>
      <c r="E94"/>
      <c r="F94"/>
      <c r="G94"/>
      <c r="H94" s="96"/>
      <c r="I94" s="96"/>
      <c r="J94" s="96"/>
      <c r="K94" s="96"/>
    </row>
    <row r="95" spans="1:11" ht="12.75" x14ac:dyDescent="0.35">
      <c r="A95" s="96"/>
      <c r="B95" s="96"/>
      <c r="C95" s="96"/>
      <c r="D95"/>
      <c r="E95"/>
      <c r="F95"/>
      <c r="G95"/>
      <c r="H95" s="96"/>
      <c r="I95" s="96"/>
      <c r="J95" s="96"/>
      <c r="K95" s="96"/>
    </row>
    <row r="96" spans="1:11" ht="12.75" x14ac:dyDescent="0.35">
      <c r="A96" s="96"/>
      <c r="B96" s="96"/>
      <c r="C96" s="96"/>
      <c r="D96"/>
      <c r="E96"/>
      <c r="F96"/>
      <c r="G96"/>
      <c r="H96" s="96"/>
      <c r="I96" s="96"/>
      <c r="J96" s="96"/>
      <c r="K96" s="96"/>
    </row>
    <row r="97" spans="4:7" s="96" customFormat="1" ht="12.75" x14ac:dyDescent="0.35">
      <c r="D97"/>
      <c r="E97"/>
      <c r="F97"/>
      <c r="G97"/>
    </row>
    <row r="98" spans="4:7" s="96" customFormat="1" ht="12.75" x14ac:dyDescent="0.35">
      <c r="D98"/>
      <c r="E98"/>
      <c r="F98"/>
      <c r="G98"/>
    </row>
    <row r="99" spans="4:7" s="96" customFormat="1" ht="12.75" x14ac:dyDescent="0.35">
      <c r="D99"/>
      <c r="E99"/>
      <c r="F99"/>
      <c r="G99"/>
    </row>
    <row r="100" spans="4:7" s="96" customFormat="1" ht="12.75" x14ac:dyDescent="0.35">
      <c r="D100"/>
      <c r="E100"/>
      <c r="F100"/>
      <c r="G100"/>
    </row>
    <row r="101" spans="4:7" s="96" customFormat="1" ht="12.75" x14ac:dyDescent="0.35">
      <c r="D101"/>
      <c r="E101"/>
      <c r="F101"/>
      <c r="G101"/>
    </row>
    <row r="102" spans="4:7" s="96" customFormat="1" ht="12.75" x14ac:dyDescent="0.35">
      <c r="D102"/>
      <c r="E102"/>
      <c r="F102"/>
      <c r="G102"/>
    </row>
    <row r="103" spans="4:7" s="96" customFormat="1" ht="12.75" x14ac:dyDescent="0.35">
      <c r="D103"/>
      <c r="E103"/>
      <c r="F103"/>
      <c r="G103"/>
    </row>
    <row r="104" spans="4:7" s="96" customFormat="1" ht="12.75" x14ac:dyDescent="0.35">
      <c r="D104"/>
      <c r="E104"/>
      <c r="F104"/>
      <c r="G104"/>
    </row>
    <row r="105" spans="4:7" s="96" customFormat="1" ht="12.75" x14ac:dyDescent="0.35">
      <c r="D105"/>
      <c r="E105"/>
      <c r="F105"/>
      <c r="G105"/>
    </row>
    <row r="106" spans="4:7" s="96" customFormat="1" ht="12.75" x14ac:dyDescent="0.35">
      <c r="D106"/>
      <c r="E106"/>
      <c r="F106"/>
      <c r="G106"/>
    </row>
    <row r="107" spans="4:7" s="96" customFormat="1" ht="12.75" x14ac:dyDescent="0.35">
      <c r="D107"/>
      <c r="E107"/>
      <c r="F107"/>
      <c r="G107"/>
    </row>
    <row r="108" spans="4:7" s="96" customFormat="1" ht="12.75" x14ac:dyDescent="0.35">
      <c r="D108"/>
      <c r="E108"/>
      <c r="F108"/>
      <c r="G108"/>
    </row>
    <row r="109" spans="4:7" s="96" customFormat="1" ht="12.75" x14ac:dyDescent="0.35">
      <c r="D109"/>
      <c r="E109"/>
      <c r="F109"/>
      <c r="G109"/>
    </row>
    <row r="110" spans="4:7" s="96" customFormat="1" ht="12.75" x14ac:dyDescent="0.35">
      <c r="D110"/>
      <c r="E110"/>
      <c r="F110"/>
      <c r="G110"/>
    </row>
    <row r="111" spans="4:7" s="96" customFormat="1" ht="12.75" x14ac:dyDescent="0.35">
      <c r="D111"/>
      <c r="E111"/>
      <c r="F111"/>
      <c r="G111"/>
    </row>
    <row r="112" spans="4:7" s="96" customFormat="1" ht="12.75" x14ac:dyDescent="0.35">
      <c r="D112"/>
      <c r="E112"/>
      <c r="F112"/>
      <c r="G112"/>
    </row>
    <row r="113" spans="4:7" s="96" customFormat="1" ht="12.75" x14ac:dyDescent="0.35">
      <c r="D113"/>
      <c r="E113"/>
      <c r="F113"/>
      <c r="G113"/>
    </row>
    <row r="114" spans="4:7" s="96" customFormat="1" ht="12.75" x14ac:dyDescent="0.35">
      <c r="D114"/>
      <c r="E114"/>
      <c r="F114"/>
      <c r="G114"/>
    </row>
    <row r="115" spans="4:7" s="96" customFormat="1" ht="12.75" x14ac:dyDescent="0.35">
      <c r="D115"/>
      <c r="E115"/>
      <c r="F115"/>
      <c r="G115"/>
    </row>
    <row r="116" spans="4:7" s="96" customFormat="1" ht="12.75" x14ac:dyDescent="0.35">
      <c r="D116"/>
      <c r="E116"/>
      <c r="F116"/>
      <c r="G116"/>
    </row>
    <row r="117" spans="4:7" s="96" customFormat="1" ht="12.75" x14ac:dyDescent="0.35">
      <c r="D117"/>
      <c r="E117"/>
      <c r="F117"/>
      <c r="G117"/>
    </row>
    <row r="118" spans="4:7" s="96" customFormat="1" ht="12.75" x14ac:dyDescent="0.35">
      <c r="D118"/>
      <c r="E118"/>
      <c r="F118"/>
      <c r="G118"/>
    </row>
    <row r="119" spans="4:7" s="96" customFormat="1" ht="12.75" x14ac:dyDescent="0.35">
      <c r="D119"/>
      <c r="E119"/>
      <c r="F119"/>
      <c r="G119"/>
    </row>
    <row r="120" spans="4:7" s="96" customFormat="1" ht="12.75" x14ac:dyDescent="0.35">
      <c r="D120"/>
      <c r="E120"/>
      <c r="F120"/>
      <c r="G120"/>
    </row>
    <row r="121" spans="4:7" s="96" customFormat="1" ht="12.75" x14ac:dyDescent="0.35">
      <c r="D121"/>
      <c r="E121"/>
      <c r="F121"/>
      <c r="G121"/>
    </row>
    <row r="122" spans="4:7" s="96" customFormat="1" ht="12.75" x14ac:dyDescent="0.35">
      <c r="D122"/>
      <c r="E122"/>
      <c r="F122"/>
      <c r="G122"/>
    </row>
    <row r="123" spans="4:7" s="96" customFormat="1" ht="12.75" x14ac:dyDescent="0.35">
      <c r="D123"/>
      <c r="E123"/>
      <c r="F123"/>
      <c r="G123"/>
    </row>
    <row r="124" spans="4:7" s="96" customFormat="1" ht="12.75" x14ac:dyDescent="0.35">
      <c r="D124"/>
      <c r="E124"/>
      <c r="F124"/>
      <c r="G124"/>
    </row>
    <row r="125" spans="4:7" s="96" customFormat="1" ht="12.75" x14ac:dyDescent="0.35">
      <c r="D125"/>
      <c r="E125"/>
      <c r="F125"/>
      <c r="G125"/>
    </row>
    <row r="126" spans="4:7" s="96" customFormat="1" ht="12.75" x14ac:dyDescent="0.35">
      <c r="D126"/>
      <c r="E126"/>
      <c r="F126"/>
      <c r="G126"/>
    </row>
    <row r="127" spans="4:7" s="96" customFormat="1" ht="12.75" x14ac:dyDescent="0.35">
      <c r="D127"/>
      <c r="E127"/>
      <c r="F127"/>
      <c r="G127"/>
    </row>
    <row r="128" spans="4:7" s="96" customFormat="1" ht="12.75" x14ac:dyDescent="0.35">
      <c r="D128"/>
      <c r="E128"/>
      <c r="F128"/>
      <c r="G128"/>
    </row>
    <row r="129" spans="4:7" s="96" customFormat="1" ht="12.75" x14ac:dyDescent="0.35">
      <c r="D129"/>
      <c r="E129"/>
      <c r="F129"/>
      <c r="G129"/>
    </row>
    <row r="130" spans="4:7" s="96" customFormat="1" ht="12.75" x14ac:dyDescent="0.35">
      <c r="D130"/>
      <c r="E130"/>
      <c r="F130"/>
      <c r="G130"/>
    </row>
    <row r="131" spans="4:7" s="96" customFormat="1" ht="12.75" x14ac:dyDescent="0.35">
      <c r="D131"/>
      <c r="E131"/>
      <c r="F131"/>
      <c r="G131"/>
    </row>
    <row r="132" spans="4:7" s="96" customFormat="1" ht="12.75" x14ac:dyDescent="0.35">
      <c r="D132"/>
      <c r="E132"/>
      <c r="F132"/>
      <c r="G132"/>
    </row>
    <row r="133" spans="4:7" s="96" customFormat="1" ht="12.75" x14ac:dyDescent="0.35">
      <c r="D133"/>
      <c r="E133"/>
      <c r="F133"/>
      <c r="G133"/>
    </row>
    <row r="134" spans="4:7" s="96" customFormat="1" ht="12.75" x14ac:dyDescent="0.35">
      <c r="D134"/>
      <c r="E134"/>
      <c r="F134"/>
      <c r="G134"/>
    </row>
    <row r="135" spans="4:7" s="96" customFormat="1" ht="12.75" x14ac:dyDescent="0.35">
      <c r="D135"/>
      <c r="E135"/>
      <c r="F135"/>
      <c r="G135"/>
    </row>
    <row r="136" spans="4:7" s="96" customFormat="1" ht="12.75" x14ac:dyDescent="0.35">
      <c r="D136"/>
      <c r="E136"/>
      <c r="F136"/>
      <c r="G136"/>
    </row>
    <row r="137" spans="4:7" s="96" customFormat="1" ht="12.75" x14ac:dyDescent="0.35">
      <c r="D137"/>
      <c r="E137"/>
      <c r="F137"/>
      <c r="G137"/>
    </row>
    <row r="138" spans="4:7" s="96" customFormat="1" ht="12.75" x14ac:dyDescent="0.35">
      <c r="D138"/>
      <c r="E138"/>
      <c r="F138"/>
      <c r="G138"/>
    </row>
    <row r="139" spans="4:7" s="96" customFormat="1" ht="12.75" x14ac:dyDescent="0.35">
      <c r="D139"/>
      <c r="E139"/>
      <c r="F139"/>
      <c r="G139"/>
    </row>
    <row r="140" spans="4:7" s="96" customFormat="1" ht="12.75" x14ac:dyDescent="0.35">
      <c r="D140"/>
      <c r="E140"/>
      <c r="F140"/>
      <c r="G140"/>
    </row>
    <row r="141" spans="4:7" s="96" customFormat="1" ht="12.75" x14ac:dyDescent="0.35">
      <c r="D141"/>
      <c r="E141"/>
      <c r="F141"/>
      <c r="G141"/>
    </row>
    <row r="142" spans="4:7" s="96" customFormat="1" ht="12.75" x14ac:dyDescent="0.35">
      <c r="D142"/>
      <c r="E142"/>
      <c r="F142"/>
      <c r="G142"/>
    </row>
    <row r="143" spans="4:7" s="96" customFormat="1" ht="12.75" x14ac:dyDescent="0.35">
      <c r="D143"/>
      <c r="E143"/>
      <c r="F143"/>
      <c r="G143"/>
    </row>
    <row r="144" spans="4:7" s="96" customFormat="1" ht="12.75" x14ac:dyDescent="0.35">
      <c r="D144"/>
      <c r="E144"/>
      <c r="F144"/>
      <c r="G144"/>
    </row>
    <row r="145" spans="1:11" ht="12.75" x14ac:dyDescent="0.35">
      <c r="A145" s="96"/>
      <c r="B145" s="96"/>
      <c r="C145" s="96"/>
      <c r="D145"/>
      <c r="E145"/>
      <c r="F145"/>
      <c r="G145"/>
      <c r="H145" s="96"/>
      <c r="I145" s="96"/>
      <c r="J145" s="96"/>
      <c r="K145" s="96"/>
    </row>
    <row r="146" spans="1:11" ht="12.75" x14ac:dyDescent="0.35">
      <c r="A146" s="98"/>
      <c r="B146" s="98"/>
      <c r="C146" s="98"/>
      <c r="D146" s="98"/>
      <c r="E146"/>
      <c r="F146"/>
      <c r="G146"/>
      <c r="H146" s="96"/>
      <c r="I146" s="96"/>
      <c r="J146" s="96"/>
      <c r="K146" s="96"/>
    </row>
    <row r="147" spans="1:11" ht="12.75" x14ac:dyDescent="0.35">
      <c r="A147" s="96"/>
      <c r="B147" s="96"/>
      <c r="C147" s="96"/>
      <c r="D147"/>
      <c r="E147"/>
      <c r="F147"/>
      <c r="G147"/>
      <c r="H147" s="96"/>
      <c r="I147" s="96"/>
      <c r="J147" s="96"/>
      <c r="K147" s="96"/>
    </row>
    <row r="148" spans="1:11" ht="12.75" x14ac:dyDescent="0.35">
      <c r="A148" s="96"/>
      <c r="B148" s="96"/>
      <c r="C148" s="96"/>
      <c r="D148"/>
      <c r="E148"/>
      <c r="F148"/>
      <c r="G148"/>
      <c r="H148" s="96"/>
      <c r="I148" s="96"/>
      <c r="J148" s="96"/>
      <c r="K148" s="96"/>
    </row>
    <row r="149" spans="1:11" ht="12.75" x14ac:dyDescent="0.35">
      <c r="A149" s="96"/>
      <c r="B149" s="98"/>
      <c r="C149" s="98"/>
      <c r="D149"/>
      <c r="E149"/>
      <c r="F149"/>
      <c r="G149"/>
      <c r="H149" s="96"/>
      <c r="I149" s="96"/>
      <c r="J149" s="96"/>
      <c r="K149" s="96"/>
    </row>
    <row r="150" spans="1:11" ht="12.75" x14ac:dyDescent="0.35">
      <c r="A150" s="96"/>
      <c r="B150" s="98"/>
      <c r="C150" s="98"/>
      <c r="D150"/>
      <c r="E150"/>
      <c r="F150"/>
      <c r="G150"/>
      <c r="H150" s="96"/>
      <c r="I150" s="96"/>
      <c r="J150" s="96"/>
      <c r="K150" s="96"/>
    </row>
    <row r="151" spans="1:11" ht="12.75" x14ac:dyDescent="0.35">
      <c r="A151" s="96"/>
      <c r="B151" s="98"/>
      <c r="C151" s="98"/>
      <c r="D151"/>
      <c r="E151"/>
      <c r="F151"/>
      <c r="G151"/>
      <c r="H151" s="96"/>
      <c r="I151" s="96"/>
      <c r="J151" s="96"/>
      <c r="K151" s="96"/>
    </row>
    <row r="152" spans="1:11" ht="12.75" x14ac:dyDescent="0.35">
      <c r="A152" s="98"/>
      <c r="B152" s="96"/>
      <c r="C152" s="96"/>
      <c r="D152" s="98"/>
      <c r="E152"/>
      <c r="F152"/>
      <c r="G152"/>
      <c r="H152" s="96"/>
      <c r="I152" s="96"/>
      <c r="J152" s="96"/>
      <c r="K152" s="96"/>
    </row>
    <row r="153" spans="1:11" ht="12.75" x14ac:dyDescent="0.35">
      <c r="A153" s="98"/>
      <c r="B153" s="96"/>
      <c r="C153" s="96"/>
      <c r="D153" s="98"/>
      <c r="E153"/>
      <c r="F153"/>
      <c r="G153"/>
      <c r="H153" s="96"/>
      <c r="I153" s="96"/>
      <c r="J153" s="96"/>
      <c r="K153" s="96"/>
    </row>
    <row r="154" spans="1:11" ht="12.75" x14ac:dyDescent="0.35">
      <c r="A154" s="98"/>
      <c r="B154" s="96"/>
      <c r="C154" s="96"/>
      <c r="D154" s="98"/>
      <c r="E154" s="98"/>
      <c r="F154"/>
      <c r="G154"/>
      <c r="H154" s="96"/>
      <c r="I154" s="96"/>
      <c r="J154" s="96"/>
      <c r="K154" s="96"/>
    </row>
    <row r="155" spans="1:11" ht="12.75" x14ac:dyDescent="0.35">
      <c r="A155" s="98"/>
      <c r="B155" s="96"/>
      <c r="C155" s="96"/>
      <c r="D155" s="98"/>
      <c r="E155"/>
      <c r="F155"/>
      <c r="G155"/>
      <c r="H155" s="96"/>
      <c r="I155" s="96"/>
      <c r="J155" s="96"/>
      <c r="K155" s="96"/>
    </row>
    <row r="156" spans="1:11" s="98" customFormat="1" ht="12.75" x14ac:dyDescent="0.35">
      <c r="B156" s="96"/>
      <c r="C156" s="96"/>
      <c r="E156"/>
    </row>
    <row r="157" spans="1:11" ht="12.75" x14ac:dyDescent="0.35">
      <c r="A157" s="98"/>
      <c r="B157" s="96"/>
      <c r="C157" s="96"/>
      <c r="D157" s="98"/>
      <c r="E157"/>
      <c r="F157"/>
      <c r="G157"/>
      <c r="H157" s="96"/>
      <c r="I157" s="96"/>
      <c r="J157" s="96"/>
      <c r="K157" s="96"/>
    </row>
    <row r="158" spans="1:11" ht="12.75" x14ac:dyDescent="0.35">
      <c r="A158" s="96"/>
      <c r="B158" s="96"/>
      <c r="C158" s="96"/>
      <c r="D158"/>
      <c r="E158"/>
      <c r="F158"/>
      <c r="G158"/>
      <c r="H158" s="96"/>
      <c r="I158" s="96"/>
      <c r="J158" s="96"/>
      <c r="K158" s="96"/>
    </row>
    <row r="159" spans="1:11" ht="12.75" x14ac:dyDescent="0.35">
      <c r="A159" s="96"/>
      <c r="B159" s="96"/>
      <c r="C159" s="96"/>
      <c r="D159"/>
      <c r="E159"/>
      <c r="F159"/>
      <c r="G159"/>
      <c r="H159" s="96"/>
      <c r="I159" s="96"/>
      <c r="J159" s="96"/>
      <c r="K159" s="96"/>
    </row>
    <row r="160" spans="1:11" ht="12.75" x14ac:dyDescent="0.35">
      <c r="A160" s="96"/>
      <c r="B160" s="96"/>
      <c r="C160" s="96"/>
      <c r="D160"/>
      <c r="E160" s="98"/>
      <c r="F160"/>
      <c r="G160"/>
      <c r="H160" s="96"/>
      <c r="I160" s="96"/>
      <c r="J160" s="96"/>
      <c r="K160" s="96"/>
    </row>
    <row r="161" spans="1:11" ht="12.75" x14ac:dyDescent="0.35">
      <c r="A161" s="96"/>
      <c r="B161" s="96"/>
      <c r="C161" s="96"/>
      <c r="D161"/>
      <c r="E161" s="98"/>
      <c r="F161"/>
      <c r="G161"/>
      <c r="H161" s="96"/>
      <c r="I161" s="96"/>
      <c r="J161" s="96"/>
      <c r="K161" s="96"/>
    </row>
    <row r="162" spans="1:11" s="98" customFormat="1" ht="12.75" x14ac:dyDescent="0.35">
      <c r="A162" s="96"/>
      <c r="B162" s="96"/>
      <c r="C162" s="96"/>
      <c r="D162"/>
    </row>
    <row r="163" spans="1:11" s="98" customFormat="1" ht="12.75" x14ac:dyDescent="0.35">
      <c r="A163" s="96"/>
      <c r="B163" s="96"/>
      <c r="C163" s="96"/>
      <c r="D163"/>
    </row>
    <row r="164" spans="1:11" s="98" customFormat="1" ht="12.75" x14ac:dyDescent="0.35">
      <c r="A164" s="96"/>
      <c r="B164" s="96"/>
      <c r="C164" s="96"/>
      <c r="D164"/>
    </row>
    <row r="165" spans="1:11" s="98" customFormat="1" ht="12.75" x14ac:dyDescent="0.35">
      <c r="A165" s="96"/>
      <c r="B165" s="96"/>
      <c r="C165" s="96"/>
      <c r="D165"/>
    </row>
    <row r="166" spans="1:11" s="98" customFormat="1" ht="12.75" x14ac:dyDescent="0.35">
      <c r="A166" s="96"/>
      <c r="B166" s="96"/>
      <c r="C166" s="96"/>
      <c r="D166"/>
      <c r="E166"/>
    </row>
    <row r="167" spans="1:11" s="98" customFormat="1" ht="12.75" x14ac:dyDescent="0.35">
      <c r="A167" s="96"/>
      <c r="B167" s="96"/>
      <c r="C167" s="96"/>
      <c r="D167"/>
      <c r="E167"/>
    </row>
    <row r="168" spans="1:11" ht="12.75" x14ac:dyDescent="0.35">
      <c r="A168" s="96"/>
      <c r="B168" s="96"/>
      <c r="C168" s="96"/>
      <c r="D168"/>
      <c r="E168"/>
      <c r="F168"/>
      <c r="G168"/>
      <c r="H168" s="96"/>
      <c r="I168" s="96"/>
      <c r="J168" s="96"/>
      <c r="K168" s="96"/>
    </row>
    <row r="169" spans="1:11" ht="12.75" x14ac:dyDescent="0.35">
      <c r="A169" s="96"/>
      <c r="B169" s="96"/>
      <c r="C169" s="96"/>
      <c r="D169"/>
      <c r="E169"/>
      <c r="F169"/>
      <c r="G169"/>
      <c r="H169" s="96"/>
      <c r="I169" s="96"/>
      <c r="J169" s="96"/>
      <c r="K169" s="96"/>
    </row>
    <row r="170" spans="1:11" ht="12.75" x14ac:dyDescent="0.35">
      <c r="A170" s="96"/>
      <c r="B170" s="96"/>
      <c r="C170" s="96"/>
      <c r="D170"/>
      <c r="E170"/>
      <c r="F170"/>
      <c r="G170"/>
      <c r="H170" s="96"/>
      <c r="I170" s="96"/>
      <c r="J170" s="96"/>
      <c r="K170" s="96"/>
    </row>
    <row r="171" spans="1:11" ht="12.75" x14ac:dyDescent="0.35">
      <c r="A171" s="96"/>
      <c r="B171" s="96"/>
      <c r="C171" s="96"/>
      <c r="D171"/>
      <c r="E171"/>
      <c r="F171"/>
      <c r="G171"/>
      <c r="H171" s="96"/>
      <c r="I171" s="96"/>
      <c r="J171" s="96"/>
      <c r="K171" s="96"/>
    </row>
    <row r="172" spans="1:11" ht="12.75" x14ac:dyDescent="0.35">
      <c r="A172" s="96"/>
      <c r="B172" s="96"/>
      <c r="C172" s="96"/>
      <c r="D172"/>
      <c r="E172"/>
      <c r="F172"/>
      <c r="G172"/>
      <c r="H172" s="96"/>
      <c r="I172" s="96"/>
      <c r="J172" s="96"/>
      <c r="K172" s="96"/>
    </row>
    <row r="173" spans="1:11" ht="12.75" x14ac:dyDescent="0.35">
      <c r="A173" s="96"/>
      <c r="B173" s="96"/>
      <c r="C173" s="96"/>
      <c r="D173"/>
      <c r="E173"/>
      <c r="F173"/>
      <c r="G173"/>
      <c r="H173" s="96"/>
      <c r="I173" s="96"/>
      <c r="J173" s="96"/>
      <c r="K173" s="96"/>
    </row>
    <row r="174" spans="1:11" ht="12.75" x14ac:dyDescent="0.35">
      <c r="A174" s="96"/>
      <c r="B174" s="96"/>
      <c r="C174" s="96"/>
      <c r="D174"/>
      <c r="E174"/>
      <c r="F174"/>
      <c r="G174"/>
      <c r="H174" s="96"/>
      <c r="I174" s="96"/>
      <c r="J174" s="96"/>
      <c r="K174" s="96"/>
    </row>
    <row r="175" spans="1:11" ht="12.75" x14ac:dyDescent="0.35">
      <c r="A175" s="96"/>
      <c r="B175" s="96"/>
      <c r="C175" s="96"/>
      <c r="D175"/>
      <c r="E175"/>
      <c r="F175"/>
      <c r="G175"/>
      <c r="H175" s="96"/>
      <c r="I175" s="96"/>
      <c r="J175" s="96"/>
      <c r="K175" s="96"/>
    </row>
    <row r="176" spans="1:11" ht="12.75" x14ac:dyDescent="0.35">
      <c r="A176" s="96"/>
      <c r="B176" s="96"/>
      <c r="C176" s="96"/>
      <c r="D176"/>
      <c r="E176"/>
      <c r="F176"/>
      <c r="G176"/>
      <c r="H176" s="96"/>
      <c r="I176" s="96"/>
      <c r="J176" s="96"/>
      <c r="K176" s="96"/>
    </row>
    <row r="177" spans="4:7" s="96" customFormat="1" ht="12.75" x14ac:dyDescent="0.35">
      <c r="D177"/>
      <c r="E177"/>
      <c r="F177"/>
      <c r="G177"/>
    </row>
    <row r="178" spans="4:7" s="96" customFormat="1" ht="12.75" x14ac:dyDescent="0.35">
      <c r="D178"/>
      <c r="E178"/>
      <c r="F178"/>
      <c r="G178"/>
    </row>
    <row r="179" spans="4:7" s="96" customFormat="1" ht="12.75" x14ac:dyDescent="0.35">
      <c r="D179"/>
      <c r="E179"/>
      <c r="F179"/>
      <c r="G179"/>
    </row>
    <row r="180" spans="4:7" s="96" customFormat="1" ht="12.75" x14ac:dyDescent="0.35">
      <c r="D180"/>
      <c r="E180"/>
      <c r="F180"/>
      <c r="G180"/>
    </row>
    <row r="181" spans="4:7" s="96" customFormat="1" ht="12.75" x14ac:dyDescent="0.35">
      <c r="D181"/>
      <c r="E181"/>
      <c r="F181"/>
      <c r="G181"/>
    </row>
    <row r="182" spans="4:7" s="96" customFormat="1" ht="12.75" x14ac:dyDescent="0.35">
      <c r="D182"/>
      <c r="E182"/>
      <c r="F182"/>
      <c r="G182"/>
    </row>
    <row r="183" spans="4:7" s="96" customFormat="1" ht="12.75" x14ac:dyDescent="0.35">
      <c r="D183"/>
      <c r="E183"/>
      <c r="F183"/>
      <c r="G183"/>
    </row>
    <row r="184" spans="4:7" s="96" customFormat="1" ht="12.75" x14ac:dyDescent="0.35">
      <c r="D184"/>
      <c r="E184"/>
      <c r="F184"/>
      <c r="G184"/>
    </row>
    <row r="185" spans="4:7" s="96" customFormat="1" ht="12.75" x14ac:dyDescent="0.35">
      <c r="D185"/>
      <c r="E185"/>
      <c r="F185"/>
      <c r="G185"/>
    </row>
    <row r="186" spans="4:7" s="96" customFormat="1" ht="12.75" x14ac:dyDescent="0.35">
      <c r="D186"/>
      <c r="E186"/>
      <c r="F186"/>
      <c r="G186"/>
    </row>
    <row r="187" spans="4:7" s="96" customFormat="1" ht="12.75" x14ac:dyDescent="0.35">
      <c r="D187"/>
      <c r="E187"/>
      <c r="F187"/>
      <c r="G187"/>
    </row>
    <row r="188" spans="4:7" s="96" customFormat="1" ht="12.75" x14ac:dyDescent="0.35">
      <c r="D188"/>
      <c r="E188"/>
      <c r="F188"/>
      <c r="G188"/>
    </row>
    <row r="189" spans="4:7" s="96" customFormat="1" ht="12.75" x14ac:dyDescent="0.35">
      <c r="D189"/>
      <c r="E189"/>
      <c r="F189"/>
      <c r="G189"/>
    </row>
    <row r="190" spans="4:7" s="96" customFormat="1" ht="12.75" x14ac:dyDescent="0.35">
      <c r="D190"/>
      <c r="E190"/>
      <c r="F190"/>
      <c r="G190"/>
    </row>
    <row r="191" spans="4:7" s="96" customFormat="1" ht="12.75" x14ac:dyDescent="0.35">
      <c r="D191"/>
      <c r="E191"/>
      <c r="F191"/>
      <c r="G191"/>
    </row>
    <row r="192" spans="4:7" s="96" customFormat="1" ht="12.75" x14ac:dyDescent="0.35">
      <c r="D192"/>
      <c r="E192"/>
      <c r="F192"/>
      <c r="G192"/>
    </row>
    <row r="193" spans="4:7" s="96" customFormat="1" ht="12.75" x14ac:dyDescent="0.35">
      <c r="D193"/>
      <c r="E193"/>
      <c r="F193"/>
      <c r="G193"/>
    </row>
    <row r="194" spans="4:7" s="96" customFormat="1" ht="12.75" x14ac:dyDescent="0.35">
      <c r="D194"/>
      <c r="E194"/>
      <c r="F194"/>
      <c r="G194"/>
    </row>
    <row r="195" spans="4:7" s="96" customFormat="1" ht="12.75" x14ac:dyDescent="0.35">
      <c r="D195"/>
      <c r="E195"/>
      <c r="F195"/>
      <c r="G195"/>
    </row>
    <row r="196" spans="4:7" s="96" customFormat="1" ht="12.75" x14ac:dyDescent="0.35">
      <c r="D196"/>
      <c r="E196"/>
      <c r="F196"/>
      <c r="G196"/>
    </row>
    <row r="197" spans="4:7" s="96" customFormat="1" ht="12.75" x14ac:dyDescent="0.35">
      <c r="D197"/>
      <c r="E197"/>
      <c r="F197"/>
      <c r="G197"/>
    </row>
    <row r="198" spans="4:7" s="96" customFormat="1" ht="12.75" x14ac:dyDescent="0.35">
      <c r="D198"/>
      <c r="E198"/>
      <c r="F198"/>
      <c r="G198"/>
    </row>
    <row r="199" spans="4:7" s="96" customFormat="1" ht="12.75" x14ac:dyDescent="0.35">
      <c r="D199"/>
      <c r="E199"/>
      <c r="F199"/>
      <c r="G199"/>
    </row>
    <row r="200" spans="4:7" s="96" customFormat="1" ht="12.75" x14ac:dyDescent="0.35">
      <c r="D200"/>
      <c r="E200"/>
      <c r="F200"/>
      <c r="G200"/>
    </row>
    <row r="201" spans="4:7" s="96" customFormat="1" ht="12.75" x14ac:dyDescent="0.35">
      <c r="D201"/>
      <c r="E201"/>
      <c r="F201"/>
      <c r="G201"/>
    </row>
    <row r="202" spans="4:7" s="96" customFormat="1" ht="12.75" x14ac:dyDescent="0.35">
      <c r="D202"/>
      <c r="E202"/>
      <c r="F202"/>
      <c r="G202"/>
    </row>
    <row r="203" spans="4:7" s="96" customFormat="1" ht="12.75" x14ac:dyDescent="0.35">
      <c r="D203"/>
      <c r="E203"/>
      <c r="F203"/>
      <c r="G203"/>
    </row>
    <row r="204" spans="4:7" s="96" customFormat="1" ht="12.75" x14ac:dyDescent="0.35">
      <c r="D204"/>
      <c r="E204"/>
      <c r="F204"/>
      <c r="G204"/>
    </row>
    <row r="205" spans="4:7" s="96" customFormat="1" ht="12.75" x14ac:dyDescent="0.35">
      <c r="D205"/>
      <c r="E205"/>
      <c r="F205"/>
      <c r="G205"/>
    </row>
    <row r="206" spans="4:7" s="96" customFormat="1" ht="12.75" x14ac:dyDescent="0.35">
      <c r="D206"/>
      <c r="E206"/>
      <c r="F206"/>
      <c r="G206"/>
    </row>
    <row r="207" spans="4:7" s="96" customFormat="1" ht="12.75" x14ac:dyDescent="0.35">
      <c r="D207"/>
      <c r="E207"/>
      <c r="F207"/>
      <c r="G207"/>
    </row>
    <row r="208" spans="4:7" s="96" customFormat="1" ht="12.75" x14ac:dyDescent="0.35">
      <c r="D208"/>
      <c r="E208"/>
      <c r="F208"/>
      <c r="G208"/>
    </row>
    <row r="209" spans="1:11" ht="12.75" x14ac:dyDescent="0.35">
      <c r="A209" s="96"/>
      <c r="B209" s="96"/>
      <c r="C209" s="96"/>
      <c r="D209"/>
      <c r="E209"/>
      <c r="F209"/>
      <c r="G209"/>
      <c r="H209" s="96"/>
      <c r="I209" s="96"/>
      <c r="J209" s="96"/>
      <c r="K209" s="96"/>
    </row>
    <row r="210" spans="1:11" ht="12.75" x14ac:dyDescent="0.35">
      <c r="A210" s="96"/>
      <c r="B210" s="96"/>
      <c r="C210" s="96"/>
      <c r="D210"/>
      <c r="E210"/>
      <c r="F210"/>
      <c r="G210"/>
      <c r="H210" s="96"/>
      <c r="I210" s="96"/>
      <c r="J210" s="96"/>
      <c r="K210" s="96"/>
    </row>
    <row r="211" spans="1:11" ht="12.75" x14ac:dyDescent="0.35">
      <c r="A211" s="96"/>
      <c r="B211" s="96"/>
      <c r="C211" s="96"/>
      <c r="D211"/>
      <c r="E211"/>
      <c r="F211"/>
      <c r="G211"/>
      <c r="H211" s="96"/>
      <c r="I211" s="96"/>
      <c r="J211" s="96"/>
      <c r="K211" s="96"/>
    </row>
    <row r="212" spans="1:11" ht="12.75" x14ac:dyDescent="0.35">
      <c r="A212" s="96"/>
      <c r="B212" s="96"/>
      <c r="C212" s="96"/>
      <c r="D212"/>
      <c r="E212"/>
      <c r="F212"/>
      <c r="G212"/>
      <c r="H212" s="96"/>
      <c r="I212" s="96"/>
      <c r="J212" s="96"/>
      <c r="K212" s="96"/>
    </row>
    <row r="213" spans="1:11" ht="12.75" x14ac:dyDescent="0.35">
      <c r="A213" s="99"/>
      <c r="B213" s="96"/>
      <c r="C213" s="96"/>
      <c r="D213"/>
      <c r="E213"/>
      <c r="F213"/>
      <c r="G213"/>
      <c r="H213" s="96"/>
      <c r="I213" s="96"/>
      <c r="J213" s="96"/>
      <c r="K213" s="96"/>
    </row>
    <row r="214" spans="1:11" ht="12.75" x14ac:dyDescent="0.35">
      <c r="A214" s="100"/>
      <c r="B214" s="96"/>
      <c r="C214" s="96"/>
      <c r="D214"/>
      <c r="E214"/>
      <c r="F214"/>
      <c r="G214"/>
      <c r="H214" s="96"/>
      <c r="I214" s="96"/>
      <c r="J214" s="96"/>
      <c r="K214" s="96"/>
    </row>
    <row r="215" spans="1:11" ht="12.75" x14ac:dyDescent="0.35">
      <c r="A215" s="100"/>
      <c r="B215" s="96"/>
      <c r="C215" s="96"/>
      <c r="D215"/>
      <c r="E215"/>
      <c r="F215"/>
      <c r="G215"/>
      <c r="H215" s="96"/>
      <c r="I215" s="96"/>
      <c r="J215" s="96"/>
      <c r="K215" s="96"/>
    </row>
    <row r="216" spans="1:11" ht="12.75" x14ac:dyDescent="0.35">
      <c r="A216" s="100"/>
      <c r="B216" s="96"/>
      <c r="C216" s="96"/>
      <c r="D216"/>
      <c r="E216"/>
      <c r="F216"/>
      <c r="G216"/>
      <c r="H216" s="96"/>
      <c r="I216" s="96"/>
      <c r="J216" s="96"/>
      <c r="K216" s="96"/>
    </row>
    <row r="217" spans="1:11" ht="12.75" x14ac:dyDescent="0.35">
      <c r="A217" s="100"/>
      <c r="B217" s="96"/>
      <c r="C217" s="96"/>
      <c r="D217"/>
      <c r="E217"/>
      <c r="F217"/>
      <c r="G217"/>
      <c r="H217" s="96"/>
      <c r="I217" s="96"/>
      <c r="J217" s="96"/>
      <c r="K217" s="96"/>
    </row>
    <row r="218" spans="1:11" ht="12.75" x14ac:dyDescent="0.35">
      <c r="A218" s="100"/>
      <c r="B218" s="96"/>
      <c r="C218" s="96"/>
      <c r="D218"/>
      <c r="E218"/>
      <c r="F218"/>
      <c r="G218"/>
      <c r="H218" s="96"/>
      <c r="I218" s="96"/>
      <c r="J218" s="96"/>
      <c r="K218" s="96"/>
    </row>
    <row r="219" spans="1:11" ht="12.75" x14ac:dyDescent="0.35">
      <c r="A219" s="96"/>
      <c r="B219" s="96"/>
      <c r="C219" s="96"/>
      <c r="D219"/>
      <c r="E219"/>
      <c r="F219"/>
      <c r="G219"/>
      <c r="H219" s="96"/>
      <c r="I219" s="96"/>
      <c r="J219" s="96"/>
      <c r="K219" s="96"/>
    </row>
    <row r="220" spans="1:11" ht="12.75" x14ac:dyDescent="0.35">
      <c r="A220" s="100"/>
      <c r="B220" s="96"/>
      <c r="C220" s="96"/>
      <c r="D220"/>
      <c r="E220"/>
      <c r="F220"/>
      <c r="G220"/>
      <c r="H220" s="96"/>
      <c r="I220" s="96"/>
      <c r="J220" s="96"/>
      <c r="K220" s="96"/>
    </row>
    <row r="221" spans="1:11" ht="12.75" x14ac:dyDescent="0.35">
      <c r="A221" s="96"/>
      <c r="B221" s="96"/>
      <c r="C221" s="96"/>
      <c r="D221"/>
      <c r="E221"/>
      <c r="F221"/>
      <c r="G221"/>
      <c r="H221" s="96"/>
      <c r="I221" s="96"/>
      <c r="J221" s="96"/>
      <c r="K221" s="96"/>
    </row>
    <row r="222" spans="1:11" ht="12.75" x14ac:dyDescent="0.35">
      <c r="A222" s="100"/>
      <c r="B222" s="96"/>
      <c r="C222" s="96"/>
      <c r="D222"/>
      <c r="E222"/>
      <c r="F222"/>
      <c r="G222"/>
      <c r="H222" s="96"/>
      <c r="I222" s="96"/>
      <c r="J222" s="96"/>
      <c r="K222" s="96"/>
    </row>
    <row r="223" spans="1:11" ht="14.45" customHeight="1" x14ac:dyDescent="0.35">
      <c r="A223" s="100"/>
      <c r="B223" s="96"/>
      <c r="C223" s="96"/>
      <c r="D223"/>
      <c r="E223"/>
      <c r="F223"/>
      <c r="G223"/>
      <c r="H223" s="96"/>
      <c r="I223" s="96"/>
      <c r="J223" s="96"/>
      <c r="K223" s="96"/>
    </row>
    <row r="224" spans="1:11" ht="14.45" customHeight="1" x14ac:dyDescent="0.35">
      <c r="A224" s="100"/>
      <c r="B224" s="96"/>
      <c r="C224" s="96"/>
      <c r="D224"/>
      <c r="E224"/>
      <c r="F224"/>
      <c r="G224"/>
      <c r="H224" s="96"/>
      <c r="I224" s="96"/>
      <c r="J224" s="96"/>
      <c r="K224" s="96"/>
    </row>
    <row r="225" spans="1:11" ht="14.45" customHeight="1" x14ac:dyDescent="0.35">
      <c r="A225" s="100"/>
      <c r="B225" s="96"/>
      <c r="C225" s="96"/>
      <c r="D225"/>
      <c r="E225"/>
      <c r="F225"/>
      <c r="G225"/>
      <c r="H225" s="96"/>
      <c r="I225" s="96"/>
      <c r="J225" s="96"/>
      <c r="K225" s="96"/>
    </row>
    <row r="226" spans="1:11" ht="14.45" customHeight="1" x14ac:dyDescent="0.35">
      <c r="A226" s="100"/>
      <c r="B226" s="96"/>
      <c r="C226" s="96"/>
      <c r="D226"/>
      <c r="E226"/>
      <c r="F226"/>
      <c r="G226"/>
      <c r="H226" s="96"/>
      <c r="I226" s="96"/>
      <c r="J226" s="96"/>
      <c r="K226" s="96"/>
    </row>
    <row r="227" spans="1:11" ht="14.45" customHeight="1" x14ac:dyDescent="0.35">
      <c r="A227" s="100"/>
      <c r="B227" s="96"/>
      <c r="C227" s="96"/>
      <c r="D227"/>
      <c r="E227"/>
      <c r="F227"/>
      <c r="G227"/>
      <c r="H227" s="96"/>
      <c r="I227" s="96"/>
      <c r="J227" s="96"/>
      <c r="K227" s="96"/>
    </row>
    <row r="228" spans="1:11" ht="14.45" customHeight="1" x14ac:dyDescent="0.35">
      <c r="A228" s="100"/>
      <c r="B228" s="96"/>
      <c r="C228" s="96"/>
      <c r="D228"/>
      <c r="E228"/>
      <c r="F228"/>
      <c r="G228"/>
      <c r="H228" s="96"/>
      <c r="I228" s="96"/>
      <c r="J228" s="96"/>
      <c r="K228" s="96"/>
    </row>
    <row r="229" spans="1:11" ht="12.75" x14ac:dyDescent="0.35">
      <c r="A229" s="100"/>
      <c r="B229" s="96"/>
      <c r="C229" s="96"/>
      <c r="D229"/>
      <c r="E229"/>
      <c r="F229"/>
      <c r="G229"/>
      <c r="H229" s="96"/>
      <c r="I229" s="96"/>
      <c r="J229" s="96"/>
      <c r="K229" s="96"/>
    </row>
    <row r="230" spans="1:11" ht="14.45" customHeight="1" x14ac:dyDescent="0.35">
      <c r="A230" s="100"/>
      <c r="B230" s="96"/>
      <c r="C230" s="96"/>
      <c r="D230"/>
      <c r="E230"/>
      <c r="F230"/>
      <c r="G230"/>
      <c r="H230" s="96"/>
      <c r="I230" s="96"/>
      <c r="J230" s="96"/>
      <c r="K230" s="96"/>
    </row>
    <row r="231" spans="1:11" ht="12.75" x14ac:dyDescent="0.35">
      <c r="A231" s="96"/>
      <c r="B231" s="96"/>
      <c r="C231" s="96"/>
      <c r="D231"/>
      <c r="E231"/>
      <c r="F231"/>
      <c r="G231"/>
      <c r="H231" s="96"/>
      <c r="I231" s="96"/>
      <c r="J231" s="96"/>
      <c r="K231" s="96"/>
    </row>
    <row r="232" spans="1:11" ht="14.45" customHeight="1" x14ac:dyDescent="0.35">
      <c r="A232" s="100"/>
      <c r="B232" s="96"/>
      <c r="C232" s="96"/>
      <c r="D232"/>
      <c r="E232"/>
      <c r="F232"/>
      <c r="G232"/>
      <c r="H232" s="96"/>
      <c r="I232" s="96"/>
      <c r="J232" s="96"/>
      <c r="K232" s="96"/>
    </row>
    <row r="233" spans="1:11" ht="14.45" customHeight="1" x14ac:dyDescent="0.35">
      <c r="A233" s="96"/>
      <c r="B233" s="96"/>
      <c r="C233" s="96"/>
      <c r="D233"/>
      <c r="E233"/>
      <c r="F233"/>
      <c r="G233"/>
      <c r="H233" s="96"/>
      <c r="I233" s="96"/>
      <c r="J233" s="96"/>
      <c r="K233" s="96"/>
    </row>
    <row r="234" spans="1:11" ht="14.45" customHeight="1" x14ac:dyDescent="0.35">
      <c r="A234" s="100"/>
      <c r="B234" s="96"/>
      <c r="C234" s="96"/>
      <c r="D234"/>
      <c r="E234"/>
      <c r="F234"/>
      <c r="G234"/>
      <c r="H234" s="96"/>
      <c r="I234" s="96"/>
      <c r="J234" s="96"/>
      <c r="K234" s="96"/>
    </row>
    <row r="235" spans="1:11" ht="14.45" customHeight="1" x14ac:dyDescent="0.35">
      <c r="A235" s="100"/>
      <c r="B235" s="96"/>
      <c r="C235" s="96"/>
      <c r="D235"/>
      <c r="E235"/>
      <c r="F235"/>
      <c r="G235"/>
      <c r="H235" s="96"/>
      <c r="I235" s="96"/>
      <c r="J235" s="96"/>
      <c r="K235" s="96"/>
    </row>
    <row r="236" spans="1:11" ht="14.45" customHeight="1" x14ac:dyDescent="0.35">
      <c r="A236" s="96"/>
      <c r="B236" s="96"/>
      <c r="C236" s="96"/>
      <c r="D236"/>
      <c r="E236"/>
      <c r="F236"/>
      <c r="G236"/>
      <c r="H236" s="96"/>
      <c r="I236" s="96"/>
      <c r="J236" s="96"/>
      <c r="K236" s="96"/>
    </row>
    <row r="237" spans="1:11" ht="14.45" customHeight="1" x14ac:dyDescent="0.35">
      <c r="A237" s="100"/>
      <c r="B237" s="96"/>
      <c r="C237" s="96"/>
      <c r="D237"/>
      <c r="E237"/>
      <c r="F237"/>
      <c r="G237"/>
      <c r="H237" s="96"/>
      <c r="I237" s="96"/>
      <c r="J237" s="96"/>
      <c r="K237" s="96"/>
    </row>
    <row r="238" spans="1:11" ht="14.45" customHeight="1" x14ac:dyDescent="0.35">
      <c r="A238" s="96"/>
      <c r="B238" s="96"/>
      <c r="C238" s="96"/>
      <c r="D238"/>
      <c r="E238"/>
      <c r="F238"/>
      <c r="G238"/>
      <c r="H238" s="96"/>
      <c r="I238" s="96"/>
      <c r="J238" s="96"/>
      <c r="K238" s="96"/>
    </row>
    <row r="239" spans="1:11" ht="14.45" customHeight="1" x14ac:dyDescent="0.35">
      <c r="A239" s="100"/>
      <c r="B239" s="96"/>
      <c r="C239" s="96"/>
      <c r="D239"/>
      <c r="E239"/>
      <c r="F239"/>
      <c r="G239"/>
      <c r="H239" s="96"/>
      <c r="I239" s="96"/>
      <c r="J239" s="96"/>
      <c r="K239" s="96"/>
    </row>
    <row r="240" spans="1:11" ht="14.45" customHeight="1" x14ac:dyDescent="0.35">
      <c r="A240" s="100"/>
      <c r="B240" s="96"/>
      <c r="C240" s="96"/>
      <c r="D240"/>
      <c r="E240"/>
      <c r="F240"/>
      <c r="G240"/>
      <c r="H240" s="96"/>
      <c r="I240" s="96"/>
      <c r="J240" s="96"/>
      <c r="K240" s="96"/>
    </row>
    <row r="241" spans="1:11" ht="12.75" x14ac:dyDescent="0.35">
      <c r="A241" s="100"/>
      <c r="B241" s="96"/>
      <c r="C241" s="96"/>
      <c r="D241"/>
      <c r="E241"/>
      <c r="F241"/>
      <c r="G241"/>
      <c r="H241" s="96"/>
      <c r="I241" s="96"/>
      <c r="J241" s="96"/>
      <c r="K241" s="96"/>
    </row>
    <row r="242" spans="1:11" ht="14.45" customHeight="1" x14ac:dyDescent="0.35">
      <c r="A242" s="100"/>
      <c r="B242" s="96"/>
      <c r="C242" s="96"/>
      <c r="D242"/>
      <c r="E242"/>
      <c r="F242"/>
      <c r="G242"/>
      <c r="H242" s="96"/>
      <c r="I242" s="96"/>
      <c r="J242" s="96"/>
      <c r="K242" s="96"/>
    </row>
    <row r="243" spans="1:11" ht="12.75" x14ac:dyDescent="0.35">
      <c r="A243" s="100"/>
      <c r="B243" s="96"/>
      <c r="C243" s="96"/>
      <c r="D243"/>
      <c r="E243"/>
      <c r="F243"/>
      <c r="G243"/>
      <c r="H243" s="96"/>
      <c r="I243" s="96"/>
      <c r="J243" s="96"/>
      <c r="K243" s="96"/>
    </row>
    <row r="244" spans="1:11" ht="14.45" customHeight="1" x14ac:dyDescent="0.35">
      <c r="A244" s="100"/>
      <c r="B244" s="96"/>
      <c r="C244" s="96"/>
      <c r="D244"/>
      <c r="E244"/>
      <c r="F244"/>
      <c r="G244"/>
      <c r="H244" s="96"/>
      <c r="I244" s="96"/>
      <c r="J244" s="96"/>
      <c r="K244" s="96"/>
    </row>
    <row r="245" spans="1:11" ht="14.45" customHeight="1" x14ac:dyDescent="0.35">
      <c r="A245" s="100"/>
      <c r="B245" s="96"/>
      <c r="C245" s="96"/>
      <c r="D245"/>
      <c r="E245"/>
      <c r="F245"/>
      <c r="G245"/>
      <c r="H245" s="96"/>
      <c r="I245" s="96"/>
      <c r="J245" s="96"/>
      <c r="K245" s="96"/>
    </row>
    <row r="246" spans="1:11" ht="12.75" x14ac:dyDescent="0.35">
      <c r="A246" s="100"/>
      <c r="B246" s="96"/>
      <c r="C246" s="96"/>
      <c r="D246"/>
      <c r="E246"/>
      <c r="F246"/>
      <c r="G246"/>
      <c r="H246" s="96"/>
      <c r="I246" s="96"/>
      <c r="J246" s="96"/>
      <c r="K246" s="96"/>
    </row>
    <row r="247" spans="1:11" ht="14.45" customHeight="1" x14ac:dyDescent="0.35">
      <c r="A247" s="100"/>
      <c r="B247" s="96"/>
      <c r="C247" s="96"/>
      <c r="D247"/>
      <c r="E247"/>
      <c r="F247"/>
      <c r="G247"/>
      <c r="H247" s="96"/>
      <c r="I247" s="96"/>
      <c r="J247" s="96"/>
      <c r="K247" s="96"/>
    </row>
    <row r="248" spans="1:11" ht="12.75" x14ac:dyDescent="0.35">
      <c r="A248" s="100"/>
      <c r="B248" s="96"/>
      <c r="C248" s="96"/>
      <c r="D248"/>
      <c r="E248"/>
      <c r="F248"/>
      <c r="G248"/>
      <c r="H248" s="96"/>
      <c r="I248" s="96"/>
      <c r="J248" s="96"/>
      <c r="K248" s="96"/>
    </row>
    <row r="249" spans="1:11" ht="14.45" customHeight="1" x14ac:dyDescent="0.35">
      <c r="A249" s="100"/>
      <c r="B249" s="96"/>
      <c r="C249" s="96"/>
      <c r="D249"/>
      <c r="E249"/>
      <c r="F249"/>
      <c r="G249"/>
      <c r="H249" s="96"/>
      <c r="I249" s="96"/>
      <c r="J249" s="96"/>
      <c r="K249" s="96"/>
    </row>
    <row r="250" spans="1:11" ht="14.45" customHeight="1" x14ac:dyDescent="0.35">
      <c r="A250" s="100"/>
      <c r="B250" s="96"/>
      <c r="C250" s="96"/>
      <c r="D250"/>
      <c r="E250"/>
      <c r="F250"/>
      <c r="G250"/>
      <c r="H250" s="96"/>
      <c r="I250" s="96"/>
      <c r="J250" s="96"/>
      <c r="K250" s="96"/>
    </row>
    <row r="251" spans="1:11" ht="14.45" customHeight="1" x14ac:dyDescent="0.35">
      <c r="A251" s="100"/>
      <c r="B251" s="96"/>
      <c r="C251" s="96"/>
      <c r="D251"/>
      <c r="E251"/>
      <c r="F251"/>
      <c r="G251"/>
      <c r="H251" s="96"/>
      <c r="I251" s="96"/>
      <c r="J251" s="96"/>
      <c r="K251" s="96"/>
    </row>
    <row r="252" spans="1:11" ht="14.45" customHeight="1" x14ac:dyDescent="0.35">
      <c r="A252" s="100"/>
      <c r="B252" s="96"/>
      <c r="C252" s="96"/>
      <c r="D252"/>
      <c r="E252"/>
      <c r="F252"/>
      <c r="G252"/>
      <c r="H252" s="96"/>
      <c r="I252" s="96"/>
      <c r="J252" s="96"/>
      <c r="K252" s="96"/>
    </row>
    <row r="253" spans="1:11" ht="14.45" customHeight="1" x14ac:dyDescent="0.35">
      <c r="A253" s="100"/>
      <c r="B253" s="96"/>
      <c r="C253" s="96"/>
      <c r="D253"/>
      <c r="E253"/>
      <c r="F253"/>
      <c r="G253"/>
      <c r="H253" s="96"/>
      <c r="I253" s="96"/>
      <c r="J253" s="96"/>
      <c r="K253" s="96"/>
    </row>
    <row r="254" spans="1:11" ht="14.45" customHeight="1" x14ac:dyDescent="0.35">
      <c r="A254" s="100"/>
      <c r="B254" s="96"/>
      <c r="C254" s="96"/>
      <c r="D254"/>
      <c r="E254"/>
      <c r="F254"/>
      <c r="G254"/>
      <c r="H254" s="96"/>
      <c r="I254" s="96"/>
      <c r="J254" s="96"/>
      <c r="K254" s="96"/>
    </row>
    <row r="255" spans="1:11" ht="14.45" customHeight="1" x14ac:dyDescent="0.35">
      <c r="A255" s="96"/>
      <c r="B255" s="96"/>
      <c r="C255" s="96"/>
      <c r="D255"/>
      <c r="E255"/>
      <c r="F255"/>
      <c r="G255"/>
      <c r="H255" s="96"/>
      <c r="I255" s="96"/>
      <c r="J255" s="96"/>
      <c r="K255" s="96"/>
    </row>
    <row r="256" spans="1:11" ht="14.45" customHeight="1" x14ac:dyDescent="0.35">
      <c r="A256" s="100"/>
      <c r="B256" s="96"/>
      <c r="C256" s="96"/>
      <c r="D256"/>
      <c r="E256"/>
      <c r="F256"/>
      <c r="G256"/>
      <c r="H256" s="96"/>
      <c r="I256" s="96"/>
      <c r="J256" s="96"/>
      <c r="K256" s="96"/>
    </row>
    <row r="257" spans="1:11" ht="14.45" customHeight="1" x14ac:dyDescent="0.35">
      <c r="A257" s="96"/>
      <c r="B257" s="96"/>
      <c r="C257" s="96"/>
      <c r="D257"/>
      <c r="E257"/>
      <c r="F257"/>
      <c r="G257"/>
      <c r="H257" s="96"/>
      <c r="I257" s="96"/>
      <c r="J257" s="96"/>
      <c r="K257" s="96"/>
    </row>
    <row r="258" spans="1:11" ht="14.45" customHeight="1" x14ac:dyDescent="0.35">
      <c r="A258" s="100"/>
      <c r="B258" s="96"/>
      <c r="C258" s="96"/>
      <c r="D258"/>
      <c r="E258"/>
      <c r="F258"/>
      <c r="G258"/>
      <c r="H258" s="96"/>
      <c r="I258" s="96"/>
      <c r="J258" s="96"/>
      <c r="K258" s="96"/>
    </row>
    <row r="259" spans="1:11" ht="14.45" customHeight="1" x14ac:dyDescent="0.35">
      <c r="A259" s="100"/>
      <c r="B259" s="96"/>
      <c r="C259" s="96"/>
      <c r="D259"/>
      <c r="E259"/>
      <c r="F259"/>
      <c r="G259"/>
      <c r="H259" s="96"/>
      <c r="I259" s="96"/>
      <c r="J259" s="96"/>
      <c r="K259" s="96"/>
    </row>
    <row r="260" spans="1:11" ht="14.45" customHeight="1" x14ac:dyDescent="0.35">
      <c r="A260" s="96"/>
      <c r="B260" s="96"/>
      <c r="C260" s="96"/>
      <c r="D260"/>
      <c r="E260"/>
      <c r="F260"/>
      <c r="G260"/>
      <c r="H260" s="96"/>
      <c r="I260" s="96"/>
      <c r="J260" s="96"/>
      <c r="K260" s="96"/>
    </row>
    <row r="261" spans="1:11" ht="14.45" customHeight="1" x14ac:dyDescent="0.35">
      <c r="A261" s="100"/>
      <c r="B261" s="96"/>
      <c r="C261" s="96"/>
      <c r="D261"/>
      <c r="E261"/>
      <c r="F261"/>
      <c r="G261"/>
      <c r="H261" s="96"/>
      <c r="I261" s="96"/>
      <c r="J261" s="96"/>
      <c r="K261" s="96"/>
    </row>
    <row r="262" spans="1:11" ht="14.45" customHeight="1" x14ac:dyDescent="0.35">
      <c r="A262" s="96"/>
      <c r="B262" s="96"/>
      <c r="C262" s="96"/>
      <c r="D262"/>
      <c r="E262"/>
      <c r="F262"/>
      <c r="G262"/>
      <c r="H262" s="96"/>
      <c r="I262" s="96"/>
      <c r="J262" s="96"/>
      <c r="K262" s="96"/>
    </row>
    <row r="263" spans="1:11" ht="14.45" customHeight="1" x14ac:dyDescent="0.35">
      <c r="A263" s="100"/>
      <c r="B263" s="96"/>
      <c r="C263" s="96"/>
      <c r="D263"/>
      <c r="E263"/>
      <c r="F263"/>
      <c r="G263"/>
      <c r="H263" s="96"/>
      <c r="I263" s="96"/>
      <c r="J263" s="96"/>
      <c r="K263" s="96"/>
    </row>
    <row r="264" spans="1:11" ht="14.45" customHeight="1" x14ac:dyDescent="0.35">
      <c r="A264" s="96"/>
      <c r="B264" s="96"/>
      <c r="C264" s="96"/>
      <c r="D264"/>
      <c r="E264"/>
      <c r="F264"/>
      <c r="G264"/>
      <c r="H264" s="96"/>
      <c r="I264" s="96"/>
      <c r="J264" s="96"/>
      <c r="K264" s="96"/>
    </row>
    <row r="265" spans="1:11" ht="12.75" x14ac:dyDescent="0.35">
      <c r="A265" s="100"/>
      <c r="B265" s="96"/>
      <c r="C265" s="96"/>
      <c r="D265"/>
      <c r="E265"/>
      <c r="F265"/>
      <c r="G265"/>
      <c r="H265" s="96"/>
      <c r="I265" s="96"/>
      <c r="J265" s="96"/>
      <c r="K265" s="96"/>
    </row>
    <row r="266" spans="1:11" ht="14.45" customHeight="1" x14ac:dyDescent="0.35">
      <c r="A266" s="96"/>
      <c r="B266" s="96"/>
      <c r="C266" s="96"/>
      <c r="D266"/>
      <c r="E266"/>
      <c r="F266"/>
      <c r="G266"/>
      <c r="H266" s="96"/>
      <c r="I266" s="96"/>
      <c r="J266" s="96"/>
      <c r="K266" s="96"/>
    </row>
    <row r="267" spans="1:11" ht="12.75" x14ac:dyDescent="0.35">
      <c r="A267" s="100"/>
      <c r="B267" s="96"/>
      <c r="C267" s="96"/>
      <c r="D267"/>
      <c r="E267"/>
      <c r="F267"/>
      <c r="G267"/>
      <c r="H267" s="96"/>
      <c r="I267" s="96"/>
      <c r="J267" s="96"/>
      <c r="K267" s="96"/>
    </row>
    <row r="268" spans="1:11" ht="14.45" customHeight="1" x14ac:dyDescent="0.35">
      <c r="A268" s="100"/>
      <c r="B268" s="96"/>
      <c r="C268" s="96"/>
      <c r="D268"/>
      <c r="E268"/>
      <c r="F268"/>
      <c r="G268"/>
      <c r="H268" s="96"/>
      <c r="I268" s="96"/>
      <c r="J268" s="96"/>
      <c r="K268" s="96"/>
    </row>
    <row r="269" spans="1:11" ht="14.45" customHeight="1" x14ac:dyDescent="0.35">
      <c r="A269" s="100"/>
      <c r="B269" s="96"/>
      <c r="C269" s="96"/>
      <c r="D269"/>
      <c r="E269"/>
      <c r="F269"/>
      <c r="G269"/>
      <c r="H269" s="96"/>
      <c r="I269" s="96"/>
      <c r="J269" s="96"/>
      <c r="K269" s="96"/>
    </row>
    <row r="270" spans="1:11" ht="12.75" x14ac:dyDescent="0.35">
      <c r="A270" s="100"/>
      <c r="B270" s="96"/>
      <c r="C270" s="96"/>
      <c r="D270"/>
      <c r="E270"/>
      <c r="F270"/>
      <c r="G270"/>
      <c r="H270" s="96"/>
      <c r="I270" s="96"/>
      <c r="J270" s="96"/>
      <c r="K270" s="96"/>
    </row>
    <row r="271" spans="1:11" ht="14.45" customHeight="1" x14ac:dyDescent="0.35">
      <c r="A271" s="100"/>
      <c r="B271" s="96"/>
      <c r="C271" s="96"/>
      <c r="D271"/>
      <c r="E271"/>
      <c r="F271"/>
      <c r="G271"/>
      <c r="H271" s="96"/>
      <c r="I271" s="96"/>
      <c r="J271" s="96"/>
      <c r="K271" s="96"/>
    </row>
    <row r="272" spans="1:11" ht="12.75" x14ac:dyDescent="0.35">
      <c r="A272" s="100"/>
      <c r="B272" s="96"/>
      <c r="C272" s="96"/>
      <c r="D272"/>
      <c r="E272"/>
      <c r="F272"/>
      <c r="G272"/>
      <c r="H272" s="96"/>
      <c r="I272" s="96"/>
      <c r="J272" s="96"/>
      <c r="K272" s="96"/>
    </row>
    <row r="273" spans="1:11" ht="14.45" customHeight="1" x14ac:dyDescent="0.35">
      <c r="A273" s="100"/>
      <c r="B273" s="96"/>
      <c r="C273" s="96"/>
      <c r="D273"/>
      <c r="E273"/>
      <c r="F273"/>
      <c r="G273"/>
      <c r="H273" s="96"/>
      <c r="I273" s="96"/>
      <c r="J273" s="96"/>
      <c r="K273" s="96"/>
    </row>
    <row r="274" spans="1:11" ht="12.75" x14ac:dyDescent="0.35">
      <c r="A274" s="100"/>
      <c r="B274" s="96"/>
      <c r="C274" s="96"/>
      <c r="D274"/>
      <c r="E274"/>
      <c r="F274"/>
      <c r="G274"/>
      <c r="H274" s="96"/>
      <c r="I274" s="96"/>
      <c r="J274" s="96"/>
      <c r="K274" s="96"/>
    </row>
    <row r="275" spans="1:11" ht="14.45" customHeight="1" x14ac:dyDescent="0.35">
      <c r="A275" s="100"/>
      <c r="B275" s="96"/>
      <c r="C275" s="96"/>
      <c r="D275"/>
      <c r="E275"/>
      <c r="F275"/>
      <c r="G275"/>
      <c r="H275" s="96"/>
      <c r="I275" s="96"/>
      <c r="J275" s="96"/>
      <c r="K275" s="96"/>
    </row>
    <row r="276" spans="1:11" ht="12.75" x14ac:dyDescent="0.35">
      <c r="A276" s="100"/>
      <c r="B276" s="96"/>
      <c r="C276" s="96"/>
      <c r="D276"/>
      <c r="E276"/>
      <c r="F276"/>
      <c r="G276"/>
      <c r="H276" s="96"/>
      <c r="I276" s="96"/>
      <c r="J276" s="96"/>
      <c r="K276" s="96"/>
    </row>
    <row r="277" spans="1:11" ht="14.45" customHeight="1" x14ac:dyDescent="0.35">
      <c r="A277" s="96"/>
      <c r="B277" s="96"/>
      <c r="C277" s="96"/>
      <c r="D277"/>
      <c r="E277"/>
      <c r="F277"/>
      <c r="G277"/>
      <c r="H277" s="96"/>
      <c r="I277" s="96"/>
      <c r="J277" s="96"/>
      <c r="K277" s="96"/>
    </row>
    <row r="278" spans="1:11" ht="14.45" customHeight="1" x14ac:dyDescent="0.35">
      <c r="A278" s="100"/>
      <c r="B278" s="96"/>
      <c r="C278" s="96"/>
      <c r="D278"/>
      <c r="E278"/>
      <c r="F278"/>
      <c r="G278"/>
      <c r="H278" s="96"/>
      <c r="I278" s="96"/>
      <c r="J278" s="96"/>
      <c r="K278" s="96"/>
    </row>
    <row r="279" spans="1:11" ht="14.45" customHeight="1" x14ac:dyDescent="0.35">
      <c r="A279" s="96"/>
      <c r="B279" s="96"/>
      <c r="C279" s="96"/>
      <c r="D279"/>
      <c r="E279"/>
      <c r="F279"/>
      <c r="G279"/>
      <c r="H279" s="96"/>
      <c r="I279" s="96"/>
      <c r="J279" s="96"/>
      <c r="K279" s="96"/>
    </row>
    <row r="280" spans="1:11" ht="14.45" customHeight="1" x14ac:dyDescent="0.35">
      <c r="A280" s="96"/>
      <c r="B280" s="96"/>
      <c r="C280" s="96"/>
      <c r="D280"/>
      <c r="E280"/>
      <c r="F280"/>
      <c r="G280"/>
      <c r="H280" s="96"/>
      <c r="I280" s="96"/>
      <c r="J280" s="96"/>
      <c r="K280" s="96"/>
    </row>
    <row r="281" spans="1:11" ht="14.45" customHeight="1" x14ac:dyDescent="0.35">
      <c r="A281" s="96"/>
      <c r="B281" s="96"/>
      <c r="C281" s="96"/>
      <c r="D281"/>
      <c r="E281"/>
      <c r="F281"/>
      <c r="G281"/>
      <c r="H281" s="96"/>
      <c r="I281" s="96"/>
      <c r="J281" s="96"/>
      <c r="K281" s="96"/>
    </row>
    <row r="282" spans="1:11" ht="14.45" customHeight="1" x14ac:dyDescent="0.35">
      <c r="A282" s="96"/>
      <c r="B282" s="96"/>
      <c r="C282" s="96"/>
      <c r="D282"/>
      <c r="E282"/>
      <c r="F282"/>
      <c r="G282"/>
      <c r="H282" s="96"/>
      <c r="I282" s="96"/>
      <c r="J282" s="96"/>
      <c r="K282" s="96"/>
    </row>
    <row r="283" spans="1:11" ht="14.45" customHeight="1" x14ac:dyDescent="0.35">
      <c r="A283" s="96"/>
      <c r="B283" s="96"/>
      <c r="C283" s="96"/>
      <c r="D283"/>
      <c r="E283"/>
      <c r="F283"/>
      <c r="G283"/>
      <c r="H283" s="96"/>
      <c r="I283" s="96"/>
      <c r="J283" s="96"/>
      <c r="K283" s="96"/>
    </row>
    <row r="284" spans="1:11" ht="14.45" customHeight="1" x14ac:dyDescent="0.35">
      <c r="A284" s="96"/>
      <c r="B284" s="96"/>
      <c r="C284" s="96"/>
      <c r="D284"/>
      <c r="E284"/>
      <c r="F284"/>
      <c r="G284"/>
      <c r="H284" s="96"/>
      <c r="I284" s="96"/>
      <c r="J284" s="96"/>
      <c r="K284" s="96"/>
    </row>
    <row r="285" spans="1:11" ht="14.45" customHeight="1" x14ac:dyDescent="0.35">
      <c r="A285" s="96"/>
      <c r="B285" s="96"/>
      <c r="C285" s="96"/>
      <c r="D285"/>
      <c r="E285"/>
      <c r="F285"/>
      <c r="G285"/>
      <c r="H285" s="96"/>
      <c r="I285" s="96"/>
      <c r="J285" s="96"/>
      <c r="K285" s="96"/>
    </row>
    <row r="286" spans="1:11" ht="14.45" customHeight="1" x14ac:dyDescent="0.35">
      <c r="A286" s="96"/>
      <c r="B286" s="96"/>
      <c r="C286" s="96"/>
      <c r="D286"/>
      <c r="E286"/>
      <c r="F286"/>
      <c r="G286"/>
      <c r="H286" s="96"/>
      <c r="I286" s="96"/>
      <c r="J286" s="96"/>
      <c r="K286" s="96"/>
    </row>
    <row r="287" spans="1:11" ht="12.75" x14ac:dyDescent="0.35">
      <c r="A287" s="96"/>
      <c r="B287" s="96"/>
      <c r="C287" s="96"/>
      <c r="D287"/>
      <c r="E287"/>
      <c r="F287"/>
      <c r="G287"/>
      <c r="H287" s="96"/>
      <c r="I287" s="96"/>
      <c r="J287" s="96"/>
      <c r="K287" s="96"/>
    </row>
    <row r="288" spans="1:11" ht="15" customHeight="1" x14ac:dyDescent="0.35">
      <c r="A288" s="96"/>
      <c r="B288" s="96"/>
      <c r="C288" s="96"/>
      <c r="D288"/>
      <c r="E288"/>
      <c r="F288"/>
      <c r="G288"/>
      <c r="H288" s="96"/>
      <c r="I288" s="96"/>
      <c r="J288" s="96"/>
      <c r="K288" s="96"/>
    </row>
    <row r="289" spans="4:7" s="96" customFormat="1" ht="12.75" x14ac:dyDescent="0.35">
      <c r="D289"/>
      <c r="E289"/>
      <c r="F289"/>
      <c r="G289"/>
    </row>
    <row r="290" spans="4:7" s="96" customFormat="1" ht="12.75" x14ac:dyDescent="0.35">
      <c r="D290"/>
      <c r="E290"/>
      <c r="F290"/>
      <c r="G290"/>
    </row>
    <row r="291" spans="4:7" s="96" customFormat="1" ht="12.75" x14ac:dyDescent="0.35">
      <c r="D291"/>
      <c r="E291"/>
      <c r="F291"/>
      <c r="G291"/>
    </row>
    <row r="292" spans="4:7" s="96" customFormat="1" ht="12.75" x14ac:dyDescent="0.35">
      <c r="D292"/>
      <c r="E292"/>
      <c r="F292"/>
      <c r="G292"/>
    </row>
    <row r="293" spans="4:7" s="96" customFormat="1" ht="12.75" x14ac:dyDescent="0.35">
      <c r="D293"/>
      <c r="E293"/>
      <c r="F293"/>
      <c r="G293"/>
    </row>
    <row r="294" spans="4:7" s="96" customFormat="1" ht="12.75" x14ac:dyDescent="0.35">
      <c r="D294"/>
      <c r="E294"/>
      <c r="F294"/>
      <c r="G294"/>
    </row>
    <row r="295" spans="4:7" s="96" customFormat="1" ht="12.75" x14ac:dyDescent="0.35">
      <c r="D295"/>
      <c r="E295"/>
      <c r="F295"/>
      <c r="G295"/>
    </row>
    <row r="296" spans="4:7" s="96" customFormat="1" ht="12.75" x14ac:dyDescent="0.35">
      <c r="D296"/>
      <c r="E296"/>
      <c r="F296"/>
      <c r="G296"/>
    </row>
    <row r="297" spans="4:7" s="96" customFormat="1" ht="12.75" x14ac:dyDescent="0.35">
      <c r="D297"/>
      <c r="E297"/>
      <c r="F297"/>
      <c r="G297"/>
    </row>
    <row r="298" spans="4:7" s="96" customFormat="1" ht="12.75" x14ac:dyDescent="0.35">
      <c r="D298"/>
      <c r="E298"/>
      <c r="F298"/>
      <c r="G298"/>
    </row>
    <row r="299" spans="4:7" s="96" customFormat="1" ht="12.75" x14ac:dyDescent="0.35">
      <c r="D299"/>
      <c r="E299"/>
      <c r="F299"/>
      <c r="G299"/>
    </row>
    <row r="300" spans="4:7" s="96" customFormat="1" ht="12.75" x14ac:dyDescent="0.35">
      <c r="D300"/>
      <c r="E300"/>
      <c r="F300"/>
      <c r="G300"/>
    </row>
    <row r="301" spans="4:7" s="96" customFormat="1" ht="12.75" x14ac:dyDescent="0.35">
      <c r="D301"/>
      <c r="E301"/>
      <c r="F301"/>
      <c r="G301"/>
    </row>
    <row r="302" spans="4:7" s="96" customFormat="1" ht="12.75" x14ac:dyDescent="0.35">
      <c r="D302"/>
      <c r="E302"/>
      <c r="F302"/>
      <c r="G302"/>
    </row>
    <row r="303" spans="4:7" s="96" customFormat="1" ht="12.75" x14ac:dyDescent="0.35">
      <c r="D303"/>
      <c r="E303"/>
      <c r="F303"/>
      <c r="G303"/>
    </row>
    <row r="304" spans="4:7" s="96" customFormat="1" ht="12.75" x14ac:dyDescent="0.35">
      <c r="D304"/>
      <c r="E304"/>
      <c r="F304"/>
      <c r="G304"/>
    </row>
    <row r="305" spans="1:11" ht="12.75" x14ac:dyDescent="0.35">
      <c r="A305" s="96"/>
      <c r="B305" s="96"/>
      <c r="C305" s="96"/>
      <c r="D305"/>
      <c r="E305"/>
      <c r="F305"/>
      <c r="G305"/>
      <c r="H305" s="96"/>
      <c r="I305" s="96"/>
      <c r="J305" s="96"/>
      <c r="K305" s="96"/>
    </row>
    <row r="306" spans="1:11" ht="12.75" x14ac:dyDescent="0.35">
      <c r="A306" s="96"/>
      <c r="B306" s="96"/>
      <c r="C306" s="96"/>
      <c r="D306"/>
      <c r="E306"/>
      <c r="F306"/>
      <c r="G306"/>
      <c r="H306" s="96"/>
      <c r="I306" s="96"/>
      <c r="J306" s="96"/>
      <c r="K306" s="96"/>
    </row>
    <row r="307" spans="1:11" ht="12.75" x14ac:dyDescent="0.35">
      <c r="A307" s="96"/>
      <c r="B307" s="96"/>
      <c r="C307" s="96"/>
      <c r="D307"/>
      <c r="E307"/>
      <c r="F307"/>
      <c r="G307"/>
      <c r="H307" s="96"/>
      <c r="I307" s="96"/>
      <c r="J307" s="96"/>
      <c r="K307" s="96"/>
    </row>
    <row r="308" spans="1:11" ht="12.75" x14ac:dyDescent="0.35">
      <c r="A308" s="96"/>
      <c r="B308" s="96"/>
      <c r="C308" s="96"/>
      <c r="D308"/>
      <c r="E308"/>
      <c r="F308"/>
      <c r="G308"/>
      <c r="H308" s="96"/>
      <c r="I308" s="96"/>
      <c r="J308" s="96"/>
      <c r="K308" s="96"/>
    </row>
    <row r="309" spans="1:11" ht="12.75" x14ac:dyDescent="0.35">
      <c r="A309" s="96"/>
      <c r="B309" s="96"/>
      <c r="C309" s="96"/>
      <c r="D309"/>
      <c r="E309"/>
      <c r="F309"/>
      <c r="G309"/>
      <c r="H309" s="96"/>
      <c r="I309" s="96"/>
      <c r="J309" s="96"/>
      <c r="K309" s="96"/>
    </row>
    <row r="310" spans="1:11" ht="12.75" x14ac:dyDescent="0.35">
      <c r="A310" s="96"/>
      <c r="B310" s="96"/>
      <c r="C310" s="96"/>
      <c r="D310"/>
      <c r="E310"/>
      <c r="F310"/>
      <c r="G310"/>
      <c r="H310" s="96"/>
      <c r="I310" s="96"/>
      <c r="J310" s="96"/>
      <c r="K310" s="96"/>
    </row>
    <row r="311" spans="1:11" ht="12.75" x14ac:dyDescent="0.35">
      <c r="A311" s="96"/>
      <c r="B311" s="96"/>
      <c r="C311" s="96"/>
      <c r="D311"/>
      <c r="E311"/>
      <c r="F311"/>
      <c r="G311"/>
      <c r="H311" s="96"/>
      <c r="I311" s="96"/>
      <c r="J311" s="96"/>
      <c r="K311" s="96"/>
    </row>
    <row r="312" spans="1:11" ht="12.75" x14ac:dyDescent="0.35">
      <c r="A312" s="96"/>
      <c r="B312" s="96"/>
      <c r="C312" s="96"/>
      <c r="D312"/>
      <c r="E312"/>
      <c r="F312"/>
      <c r="G312"/>
      <c r="H312" s="96"/>
      <c r="I312" s="96"/>
      <c r="J312" s="96"/>
      <c r="K312" s="96"/>
    </row>
    <row r="313" spans="1:11" ht="12.75" x14ac:dyDescent="0.35">
      <c r="A313" s="96"/>
      <c r="B313" s="96"/>
      <c r="C313" s="96"/>
      <c r="D313"/>
      <c r="E313"/>
      <c r="F313"/>
      <c r="G313"/>
      <c r="H313" s="96"/>
      <c r="I313" s="96"/>
      <c r="J313" s="96"/>
      <c r="K313" s="96"/>
    </row>
    <row r="314" spans="1:11" ht="12.75" x14ac:dyDescent="0.35">
      <c r="A314"/>
      <c r="B314"/>
      <c r="C314"/>
      <c r="D314" s="96"/>
      <c r="E314"/>
      <c r="F314"/>
      <c r="G314"/>
      <c r="H314" s="96"/>
      <c r="I314" s="96"/>
      <c r="J314" s="96"/>
      <c r="K314" s="96"/>
    </row>
    <row r="315" spans="1:11" ht="12.75" x14ac:dyDescent="0.35">
      <c r="A315" s="96"/>
      <c r="B315" s="96"/>
      <c r="C315" s="96"/>
      <c r="D315"/>
      <c r="E315"/>
      <c r="F315"/>
      <c r="G315"/>
      <c r="H315" s="96"/>
      <c r="I315" s="96"/>
      <c r="J315" s="96"/>
      <c r="K315" s="96"/>
    </row>
    <row r="316" spans="1:11" ht="12.75" x14ac:dyDescent="0.35">
      <c r="A316" s="96"/>
      <c r="B316" s="96"/>
      <c r="C316" s="96"/>
      <c r="D316"/>
      <c r="E316"/>
      <c r="F316"/>
      <c r="G316"/>
      <c r="H316" s="96"/>
      <c r="I316" s="96"/>
      <c r="J316" s="96"/>
      <c r="K316" s="96"/>
    </row>
    <row r="317" spans="1:11" ht="12.75" x14ac:dyDescent="0.35">
      <c r="A317" s="96"/>
      <c r="B317" s="96"/>
      <c r="C317" s="96"/>
      <c r="D317"/>
      <c r="E317"/>
      <c r="F317"/>
      <c r="G317"/>
      <c r="H317" s="96"/>
      <c r="I317" s="96"/>
      <c r="J317" s="96"/>
      <c r="K317" s="96"/>
    </row>
    <row r="318" spans="1:11" x14ac:dyDescent="0.45">
      <c r="E318"/>
      <c r="F318"/>
      <c r="G318"/>
      <c r="H318" s="96"/>
      <c r="I318" s="96"/>
      <c r="J318" s="96"/>
      <c r="K318" s="96"/>
    </row>
    <row r="319" spans="1:11" x14ac:dyDescent="0.45">
      <c r="E319"/>
      <c r="F319"/>
      <c r="G319"/>
      <c r="H319" s="96"/>
      <c r="I319" s="96"/>
      <c r="J319" s="96"/>
      <c r="K319" s="96"/>
    </row>
    <row r="320" spans="1:11" x14ac:dyDescent="0.45">
      <c r="E320"/>
      <c r="F320"/>
      <c r="G320"/>
      <c r="H320" s="96"/>
      <c r="I320" s="96"/>
      <c r="J320" s="96"/>
      <c r="K320" s="96"/>
    </row>
    <row r="321" spans="5:11" x14ac:dyDescent="0.45">
      <c r="E321"/>
      <c r="F321"/>
      <c r="G321"/>
      <c r="H321" s="96"/>
      <c r="I321" s="96"/>
      <c r="J321" s="96"/>
      <c r="K321" s="96"/>
    </row>
    <row r="322" spans="5:11" x14ac:dyDescent="0.45">
      <c r="F322"/>
      <c r="G322"/>
      <c r="H322" s="96"/>
      <c r="I322" s="96"/>
      <c r="J322" s="96"/>
      <c r="K322" s="96"/>
    </row>
    <row r="323" spans="5:11" x14ac:dyDescent="0.45">
      <c r="E323"/>
      <c r="F323"/>
      <c r="G323"/>
      <c r="H323" s="96"/>
      <c r="I323" s="96"/>
      <c r="J323" s="96"/>
      <c r="K323" s="96"/>
    </row>
    <row r="324" spans="5:11" x14ac:dyDescent="0.45">
      <c r="E324"/>
      <c r="H324" s="96"/>
      <c r="I324" s="96"/>
      <c r="J324" s="96"/>
      <c r="K324" s="96"/>
    </row>
    <row r="325" spans="5:11" x14ac:dyDescent="0.45">
      <c r="E325"/>
      <c r="F325"/>
      <c r="G325"/>
      <c r="H325" s="96"/>
      <c r="I325" s="96"/>
      <c r="J325" s="96"/>
      <c r="K325" s="96"/>
    </row>
    <row r="326" spans="5:11" x14ac:dyDescent="0.45">
      <c r="F326"/>
      <c r="G326"/>
      <c r="H326" s="96"/>
      <c r="I326" s="96"/>
      <c r="J326" s="96"/>
      <c r="K326" s="96"/>
    </row>
    <row r="327" spans="5:11" x14ac:dyDescent="0.45">
      <c r="F327"/>
      <c r="G327"/>
      <c r="H327" s="96"/>
      <c r="I327" s="96"/>
      <c r="J327" s="96"/>
      <c r="K327" s="96"/>
    </row>
  </sheetData>
  <autoFilter ref="A8:D313" xr:uid="{00000000-0009-0000-0000-00000A000000}"/>
  <hyperlinks>
    <hyperlink ref="A1" location="список!A1" display="вернуться к списку" xr:uid="{00000000-0004-0000-0A00-000000000000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9F81"/>
  </sheetPr>
  <dimension ref="A1:E35"/>
  <sheetViews>
    <sheetView zoomScale="80" zoomScaleNormal="80" workbookViewId="0">
      <selection activeCell="M22" sqref="M22"/>
    </sheetView>
  </sheetViews>
  <sheetFormatPr defaultRowHeight="12.75" x14ac:dyDescent="0.35"/>
  <cols>
    <col min="1" max="1" width="18.73046875" bestFit="1" customWidth="1"/>
    <col min="2" max="2" width="92.59765625" bestFit="1" customWidth="1"/>
    <col min="3" max="4" width="10.59765625" bestFit="1" customWidth="1"/>
  </cols>
  <sheetData>
    <row r="1" spans="1:5" ht="14.25" x14ac:dyDescent="0.35">
      <c r="A1" s="101" t="str">
        <f>'6.1'!A1</f>
        <v>Номер акции</v>
      </c>
      <c r="B1" s="101" t="str">
        <f>'6.1'!B1</f>
        <v>9-23-ОП</v>
      </c>
      <c r="C1" s="116"/>
      <c r="D1" s="116"/>
      <c r="E1" s="116"/>
    </row>
    <row r="2" spans="1:5" ht="14.25" x14ac:dyDescent="0.35">
      <c r="A2" s="103" t="str">
        <f>'6.1'!A2</f>
        <v>Название</v>
      </c>
      <c r="B2" s="711" t="str">
        <f>'6.1'!B2</f>
        <v>Рулетки</v>
      </c>
      <c r="C2" s="116"/>
      <c r="D2" s="116"/>
      <c r="E2" s="116"/>
    </row>
    <row r="3" spans="1:5" ht="14.25" x14ac:dyDescent="0.35">
      <c r="A3" s="105" t="str">
        <f>'6.1'!A3</f>
        <v>Условия</v>
      </c>
      <c r="B3" s="712" t="str">
        <f>'6.1'!B3</f>
        <v>Фиксированные скидки с привязкой к количеству в одном счёте.</v>
      </c>
      <c r="C3" s="116"/>
      <c r="D3" s="116"/>
      <c r="E3" s="116"/>
    </row>
    <row r="4" spans="1:5" ht="14.25" x14ac:dyDescent="0.35">
      <c r="A4" s="103" t="str">
        <f>'6.1'!A4</f>
        <v>Дата начала</v>
      </c>
      <c r="B4" s="713">
        <f>'6.1'!B4</f>
        <v>44998</v>
      </c>
      <c r="C4" s="116"/>
      <c r="D4" s="116"/>
      <c r="E4" s="116"/>
    </row>
    <row r="5" spans="1:5" ht="14.25" x14ac:dyDescent="0.35">
      <c r="A5" s="105" t="str">
        <f>'6.1'!A5</f>
        <v>Дата завершения</v>
      </c>
      <c r="B5" s="714">
        <f>'6.1'!B5</f>
        <v>45016</v>
      </c>
      <c r="C5" s="117"/>
      <c r="D5" s="117"/>
      <c r="E5" s="117"/>
    </row>
    <row r="6" spans="1:5" ht="14.25" x14ac:dyDescent="0.35">
      <c r="A6" s="103" t="str">
        <f>'6.1'!A6</f>
        <v>Отделы</v>
      </c>
      <c r="B6" s="711" t="str">
        <f>'6.1'!B6</f>
        <v>Филиалы, МСК</v>
      </c>
      <c r="C6" s="118"/>
      <c r="D6" s="118"/>
      <c r="E6" s="118"/>
    </row>
    <row r="7" spans="1:5" ht="18" x14ac:dyDescent="0.35">
      <c r="A7" s="119"/>
      <c r="B7" s="129"/>
      <c r="C7" s="130" t="s">
        <v>5508</v>
      </c>
      <c r="D7" s="130" t="s">
        <v>5828</v>
      </c>
      <c r="E7" s="130" t="s">
        <v>5862</v>
      </c>
    </row>
    <row r="8" spans="1:5" ht="28.5" x14ac:dyDescent="0.35">
      <c r="A8" s="276" t="str">
        <f>'6.1'!A8</f>
        <v>Артикул</v>
      </c>
      <c r="B8" s="140" t="str">
        <f>IF('4,1'!B8=0,"",'4,1'!B8)</f>
        <v>Наименование</v>
      </c>
      <c r="C8" s="140" t="str">
        <f>IF('4,1'!C8=0,"",'4,1'!C8)</f>
        <v>От 10 т.р. В асс.</v>
      </c>
      <c r="D8" s="140" t="str">
        <f>IF('4,1'!D8=0,"",'4,1'!D8)</f>
        <v>От 20 т.р. В асс.</v>
      </c>
      <c r="E8" s="140" t="str">
        <f>IF('4,1'!E8=0,"",'4,1'!E8)</f>
        <v>От 40т.р. В асс.</v>
      </c>
    </row>
    <row r="9" spans="1:5" ht="28.5" x14ac:dyDescent="0.35">
      <c r="A9" s="276"/>
      <c r="B9" s="140" t="str">
        <f>IF('4,1'!B9=0,"",'4,1'!B9)</f>
        <v>Кисти</v>
      </c>
      <c r="C9" s="558" t="str">
        <f>IF('4,1'!C9=0,"",'4,1'!C9)</f>
        <v>Скидка 35%</v>
      </c>
      <c r="D9" s="140" t="str">
        <f>IF('4,1'!D9=0,"",'4,1'!D9)</f>
        <v>Скидка 39%</v>
      </c>
      <c r="E9" s="140" t="str">
        <f>IF('4,1'!E9=0,"",'4,1'!E9)</f>
        <v>Скидка 44%</v>
      </c>
    </row>
    <row r="10" spans="1:5" ht="14.25" x14ac:dyDescent="0.45">
      <c r="A10" s="526" t="str">
        <f>'6.1'!A10</f>
        <v>HK2010-01-10-25</v>
      </c>
      <c r="B10" s="526" t="str">
        <f>'6.1'!B10</f>
        <v>HK2010-01-10-25 Рулетка 10x25, 2 стопа,противоударный корпус SoftTouch,мощный магнит,Hanskonner</v>
      </c>
      <c r="C10" s="142">
        <f>IF(ПРАЙС!$AF$2&lt;&gt;0,'6.1'!C10*(1+ПРАЙС!$AF$2),'6.1'!C10)</f>
        <v>445.7817</v>
      </c>
      <c r="D10" s="142">
        <f>IF(ПРАЙС!$AF$2&lt;&gt;0,'6.1'!D10*(1+ПРАЙС!$AF$2),'6.1'!D10)</f>
        <v>410.40219999999999</v>
      </c>
      <c r="E10" s="142">
        <f>IF(ПРАЙС!$AF$2&lt;&gt;0,'6.1'!E10*(1+ПРАЙС!$AF$2),'6.1'!E10)</f>
        <v>375.02270000000004</v>
      </c>
    </row>
    <row r="11" spans="1:5" ht="14.25" x14ac:dyDescent="0.45">
      <c r="A11" s="526" t="str">
        <f>'6.1'!A11</f>
        <v>HK2010-01-5-19</v>
      </c>
      <c r="B11" s="526" t="str">
        <f>'6.1'!B11</f>
        <v>HK2010-01-5-19 Рулетка 5x19, 2 стопа, противоударный корпус SoftTouch, мощный магнит,Hanskonner</v>
      </c>
      <c r="C11" s="142">
        <f>IF(ПРАЙС!$AF$2&lt;&gt;0,'6.1'!C11*(1+ПРАЙС!$AF$2),'6.1'!C11)</f>
        <v>220.9032</v>
      </c>
      <c r="D11" s="142">
        <f>IF(ПРАЙС!$AF$2&lt;&gt;0,'6.1'!D11*(1+ПРАЙС!$AF$2),'6.1'!D11)</f>
        <v>203.37119999999999</v>
      </c>
      <c r="E11" s="142">
        <f>IF(ПРАЙС!$AF$2&lt;&gt;0,'6.1'!E11*(1+ПРАЙС!$AF$2),'6.1'!E11)</f>
        <v>185.83920000000001</v>
      </c>
    </row>
    <row r="12" spans="1:5" ht="14.25" x14ac:dyDescent="0.45">
      <c r="A12" s="526" t="str">
        <f>'6.1'!A12</f>
        <v>HK2010-01-5-25</v>
      </c>
      <c r="B12" s="526" t="str">
        <f>'6.1'!B12</f>
        <v>HK2010-01-5-25 Рулетка 5x25, 2 стопа, противоударный корпус SoftTouch, мощный магнит,Hanskonner</v>
      </c>
      <c r="C12" s="142">
        <f>IF(ПРАЙС!$AF$2&lt;&gt;0,'6.1'!C12*(1+ПРАЙС!$AF$2),'6.1'!C12)</f>
        <v>270.65430000000003</v>
      </c>
      <c r="D12" s="142">
        <f>IF(ПРАЙС!$AF$2&lt;&gt;0,'6.1'!D12*(1+ПРАЙС!$AF$2),'6.1'!D12)</f>
        <v>249.1738</v>
      </c>
      <c r="E12" s="142">
        <f>IF(ПРАЙС!$AF$2&lt;&gt;0,'6.1'!E12*(1+ПРАЙС!$AF$2),'6.1'!E12)</f>
        <v>227.69330000000002</v>
      </c>
    </row>
    <row r="13" spans="1:5" ht="14.25" x14ac:dyDescent="0.45">
      <c r="A13" s="526" t="str">
        <f>'6.1'!A13</f>
        <v>HK2010-01-8-25</v>
      </c>
      <c r="B13" s="526" t="str">
        <f>'6.1'!B13</f>
        <v>HK2010-01-8-25 Рулетка 8x25, 2 стопа, противоударный корпус SoftTouch, мощный магнит,Hanskonner</v>
      </c>
      <c r="C13" s="142">
        <f>IF(ПРАЙС!$AF$2&lt;&gt;0,'6.1'!C13*(1+ПРАЙС!$AF$2),'6.1'!C13)</f>
        <v>345.61170000000004</v>
      </c>
      <c r="D13" s="142">
        <f>IF(ПРАЙС!$AF$2&lt;&gt;0,'6.1'!D13*(1+ПРАЙС!$AF$2),'6.1'!D13)</f>
        <v>318.18220000000002</v>
      </c>
      <c r="E13" s="142">
        <f>IF(ПРАЙС!$AF$2&lt;&gt;0,'6.1'!E13*(1+ПРАЙС!$AF$2),'6.1'!E13)</f>
        <v>290.7527</v>
      </c>
    </row>
    <row r="14" spans="1:5" ht="14.25" x14ac:dyDescent="0.45">
      <c r="A14" s="526" t="str">
        <f>'6.1'!A14</f>
        <v>HK2010-02-5-22</v>
      </c>
      <c r="B14" s="526" t="str">
        <f>'6.1'!B14</f>
        <v>HK2010-02-5-22 Рулетка 5x22, автостоп, противоудар.обрезин.корпус, СУПЕРМОЩ.МАГНИТ, Hanskonner</v>
      </c>
      <c r="C14" s="142">
        <f>IF(ПРАЙС!$AF$2&lt;&gt;0,'6.1'!C14*(1+ПРАЙС!$AF$2),'6.1'!C14)</f>
        <v>378.11970000000002</v>
      </c>
      <c r="D14" s="142">
        <f>IF(ПРАЙС!$AF$2&lt;&gt;0,'6.1'!D14*(1+ПРАЙС!$AF$2),'6.1'!D14)</f>
        <v>348.11020000000002</v>
      </c>
      <c r="E14" s="142">
        <f>IF(ПРАЙС!$AF$2&lt;&gt;0,'6.1'!E14*(1+ПРАЙС!$AF$2),'6.1'!E14)</f>
        <v>318.10070000000002</v>
      </c>
    </row>
    <row r="15" spans="1:5" ht="14.25" x14ac:dyDescent="0.45">
      <c r="A15" s="526" t="str">
        <f>'6.1'!A15</f>
        <v>HK2010-02-5-27</v>
      </c>
      <c r="B15" s="526" t="str">
        <f>'6.1'!B15</f>
        <v>HK2010-02-5-27 Рулетка 5x27, автостоп, противоударный обрезин.корпус,СУПЕРМОЩ.МАГНИТ,Hanskonner</v>
      </c>
      <c r="C15" s="142">
        <f>IF(ПРАЙС!$AF$2&lt;&gt;0,'6.1'!C15*(1+ПРАЙС!$AF$2),'6.1'!C15)</f>
        <v>454.74029999999999</v>
      </c>
      <c r="D15" s="142">
        <f>IF(ПРАЙС!$AF$2&lt;&gt;0,'6.1'!D15*(1+ПРАЙС!$AF$2),'6.1'!D15)</f>
        <v>418.64979999999991</v>
      </c>
      <c r="E15" s="142">
        <f>IF(ПРАЙС!$AF$2&lt;&gt;0,'6.1'!E15*(1+ПРАЙС!$AF$2),'6.1'!E15)</f>
        <v>382.55930000000001</v>
      </c>
    </row>
    <row r="16" spans="1:5" ht="14.25" x14ac:dyDescent="0.45">
      <c r="A16" s="526" t="str">
        <f>'6.1'!A16</f>
        <v>HK2010-02-8-27</v>
      </c>
      <c r="B16" s="526" t="str">
        <f>'6.1'!B16</f>
        <v>HK2010-02-8-27 Рулетка 8x27, автостоп, противоударный обрезин.корпус,СУПЕРМОЩ.МАГНИТ,Hanskonner</v>
      </c>
      <c r="C16" s="142">
        <f>IF(ПРАЙС!$AF$2&lt;&gt;0,'6.1'!C16*(1+ПРАЙС!$AF$2),'6.1'!C16)</f>
        <v>569.16720000000009</v>
      </c>
      <c r="D16" s="142">
        <f>IF(ПРАЙС!$AF$2&lt;&gt;0,'6.1'!D16*(1+ПРАЙС!$AF$2),'6.1'!D16)</f>
        <v>523.99519999999995</v>
      </c>
      <c r="E16" s="142">
        <f>IF(ПРАЙС!$AF$2&lt;&gt;0,'6.1'!E16*(1+ПРАЙС!$AF$2),'6.1'!E16)</f>
        <v>478.82320000000004</v>
      </c>
    </row>
    <row r="17" spans="1:5" ht="14.25" x14ac:dyDescent="0.45">
      <c r="A17" s="526" t="str">
        <f>'6.1'!A17</f>
        <v>HK2010-03-5-19</v>
      </c>
      <c r="B17" s="526" t="str">
        <f>'6.1'!B17</f>
        <v>HK2010-03-5-19 Рулетка 5x19, 2 стопа,корпус на 32% компак.стандартного,мощный магнит,Hanskonner</v>
      </c>
      <c r="C17" s="142">
        <f>IF(ПРАЙС!$AF$2&lt;&gt;0,'6.1'!C17*(1+ПРАЙС!$AF$2),'6.1'!C17)</f>
        <v>284.58360000000005</v>
      </c>
      <c r="D17" s="142">
        <f>IF(ПРАЙС!$AF$2&lt;&gt;0,'6.1'!D17*(1+ПРАЙС!$AF$2),'6.1'!D17)</f>
        <v>261.99759999999998</v>
      </c>
      <c r="E17" s="142">
        <f>IF(ПРАЙС!$AF$2&lt;&gt;0,'6.1'!E17*(1+ПРАЙС!$AF$2),'6.1'!E17)</f>
        <v>239.41160000000002</v>
      </c>
    </row>
    <row r="18" spans="1:5" ht="14.25" x14ac:dyDescent="0.45">
      <c r="A18" s="526" t="str">
        <f>'6.1'!A18</f>
        <v>HK2010-03-5-25</v>
      </c>
      <c r="B18" s="526" t="str">
        <f>'6.1'!B18</f>
        <v>HK2010-03-5-25 Рулетка 5x25, 2 стопа,корпус на 32% компак.стандартного,мощный магнит,Hanskonner</v>
      </c>
      <c r="C18" s="142">
        <f>IF(ПРАЙС!$AF$2&lt;&gt;0,'6.1'!C18*(1+ПРАЙС!$AF$2),'6.1'!C18)</f>
        <v>329.0301</v>
      </c>
      <c r="D18" s="142">
        <f>IF(ПРАЙС!$AF$2&lt;&gt;0,'6.1'!D18*(1+ПРАЙС!$AF$2),'6.1'!D18)</f>
        <v>302.91659999999996</v>
      </c>
      <c r="E18" s="142">
        <f>IF(ПРАЙС!$AF$2&lt;&gt;0,'6.1'!E18*(1+ПРАЙС!$AF$2),'6.1'!E18)</f>
        <v>276.80310000000003</v>
      </c>
    </row>
    <row r="19" spans="1:5" ht="14.25" x14ac:dyDescent="0.45">
      <c r="A19" s="526" t="str">
        <f>'6.1'!A19</f>
        <v>HK2010-04-3-19</v>
      </c>
      <c r="B19" s="526" t="str">
        <f>'6.1'!B19</f>
        <v>HK2010-04-3-19 Рулетка 3x19, СУПЕРКОМПАКТ, на 32% компактней, 2 стопа,мощный магнит, Hanskonner</v>
      </c>
      <c r="C19" s="142">
        <f>IF(ПРАЙС!$AF$2&lt;&gt;0,'6.1'!C19*(1+ПРАЙС!$AF$2),'6.1'!C19)</f>
        <v>153.56879999999998</v>
      </c>
      <c r="D19" s="142">
        <f>IF(ПРАЙС!$AF$2&lt;&gt;0,'6.1'!D19*(1+ПРАЙС!$AF$2),'6.1'!D19)</f>
        <v>141.38079999999999</v>
      </c>
      <c r="E19" s="142">
        <f>IF(ПРАЙС!$AF$2&lt;&gt;0,'6.1'!E19*(1+ПРАЙС!$AF$2),'6.1'!E19)</f>
        <v>129.19280000000001</v>
      </c>
    </row>
    <row r="20" spans="1:5" ht="14.25" x14ac:dyDescent="0.45">
      <c r="A20" s="526" t="str">
        <f>'6.1'!A20</f>
        <v>HK2010-04-5-25</v>
      </c>
      <c r="B20" s="526" t="str">
        <f>'6.1'!B20</f>
        <v>HK2010-04-5-25 Рулетка 5x25, СУПЕРКОМПАКТ, на 32% компактней, 2 стопа,мощный магнит, Hanskonner</v>
      </c>
      <c r="C20" s="142">
        <f>IF(ПРАЙС!$AF$2&lt;&gt;0,'6.1'!C20*(1+ПРАЙС!$AF$2),'6.1'!C20)</f>
        <v>289.56060000000002</v>
      </c>
      <c r="D20" s="142">
        <f>IF(ПРАЙС!$AF$2&lt;&gt;0,'6.1'!D20*(1+ПРАЙС!$AF$2),'6.1'!D20)</f>
        <v>266.57959999999997</v>
      </c>
      <c r="E20" s="142">
        <f>IF(ПРАЙС!$AF$2&lt;&gt;0,'6.1'!E20*(1+ПРАЙС!$AF$2),'6.1'!E20)</f>
        <v>243.5986</v>
      </c>
    </row>
    <row r="21" spans="1:5" ht="14.25" x14ac:dyDescent="0.45">
      <c r="A21" s="526" t="str">
        <f>'6.1'!A21</f>
        <v>HK2010-05-5-32</v>
      </c>
      <c r="B21" s="526" t="str">
        <f>'6.1'!B21</f>
        <v>HK2010-05-5-32 Рулетка 5x32, 1 стоп, ВЫЛЕТ ПОЛОТНА 3.6-3.8м, МАГНИТ ДЕРЖИТ 2кг, Hanskonner</v>
      </c>
      <c r="C21" s="142">
        <f>IF(ПРАЙС!$AF$2&lt;&gt;0,'6.1'!C21*(1+ПРАЙС!$AF$2),'6.1'!C21)</f>
        <v>706.48830000000009</v>
      </c>
      <c r="D21" s="142">
        <f>IF(ПРАЙС!$AF$2&lt;&gt;0,'6.1'!D21*(1+ПРАЙС!$AF$2),'6.1'!D21)</f>
        <v>650.41780000000006</v>
      </c>
      <c r="E21" s="142">
        <f>IF(ПРАЙС!$AF$2&lt;&gt;0,'6.1'!E21*(1+ПРАЙС!$AF$2),'6.1'!E21)</f>
        <v>594.34730000000002</v>
      </c>
    </row>
    <row r="22" spans="1:5" ht="14.25" x14ac:dyDescent="0.45">
      <c r="A22" s="526" t="str">
        <f>'6.1'!A22</f>
        <v>HK2010-06-3-16</v>
      </c>
      <c r="B22" s="526" t="str">
        <f>'6.1'!B22</f>
        <v>HK2010-06-3-16 Рулетка 3x16мм, с окном для считывания внутренних размеров, Hanskonner</v>
      </c>
      <c r="C22" s="142">
        <f>IF(ПРАЙС!$AF$2&lt;&gt;0,'6.1'!C22*(1+ПРАЙС!$AF$2),'6.1'!C22)</f>
        <v>262.02960000000002</v>
      </c>
      <c r="D22" s="142">
        <f>IF(ПРАЙС!$AF$2&lt;&gt;0,'6.1'!D22*(1+ПРАЙС!$AF$2),'6.1'!D22)</f>
        <v>241.2336</v>
      </c>
      <c r="E22" s="142">
        <f>IF(ПРАЙС!$AF$2&lt;&gt;0,'6.1'!E22*(1+ПРАЙС!$AF$2),'6.1'!E22)</f>
        <v>220.43760000000003</v>
      </c>
    </row>
    <row r="23" spans="1:5" ht="14.25" x14ac:dyDescent="0.45">
      <c r="A23" s="526" t="str">
        <f>'6.1'!A23</f>
        <v>2010-07-GP-30</v>
      </c>
      <c r="B23" s="526" t="str">
        <f>'6.1'!B23</f>
        <v>2010-07-GP-30 Рулетка 30 м геодез. ФИБЕРГЛАСС, ШТЫК ДЛЯ ФИКСАЦИИ, Sturm!</v>
      </c>
      <c r="C23" s="142">
        <f>IF(ПРАЙС!$AF$2&lt;&gt;0,'6.1'!C23*(1+ПРАЙС!$AF$2),'6.1'!C23)</f>
        <v>312.1146</v>
      </c>
      <c r="D23" s="142">
        <f>IF(ПРАЙС!$AF$2&lt;&gt;0,'6.1'!D23*(1+ПРАЙС!$AF$2),'6.1'!D23)</f>
        <v>287.34359999999998</v>
      </c>
      <c r="E23" s="142">
        <f>IF(ПРАЙС!$AF$2&lt;&gt;0,'6.1'!E23*(1+ПРАЙС!$AF$2),'6.1'!E23)</f>
        <v>262.57260000000002</v>
      </c>
    </row>
    <row r="24" spans="1:5" ht="14.25" x14ac:dyDescent="0.45">
      <c r="A24" s="526" t="str">
        <f>'6.1'!A24</f>
        <v>2010-07-GP-50</v>
      </c>
      <c r="B24" s="526" t="str">
        <f>'6.1'!B24</f>
        <v>2010-07-GP-50 Рулетка 50 м геодез. ФИБЕРГЛАСС, ШТЫК ДЛЯ ФИКСАЦИИ, Sturm!</v>
      </c>
      <c r="C24" s="142">
        <f>IF(ПРАЙС!$AF$2&lt;&gt;0,'6.1'!C24*(1+ПРАЙС!$AF$2),'6.1'!C24)</f>
        <v>439.14779999999996</v>
      </c>
      <c r="D24" s="142">
        <f>IF(ПРАЙС!$AF$2&lt;&gt;0,'6.1'!D24*(1+ПРАЙС!$AF$2),'6.1'!D24)</f>
        <v>404.29479999999995</v>
      </c>
      <c r="E24" s="142">
        <f>IF(ПРАЙС!$AF$2&lt;&gt;0,'6.1'!E24*(1+ПРАЙС!$AF$2),'6.1'!E24)</f>
        <v>369.4418</v>
      </c>
    </row>
    <row r="25" spans="1:5" ht="14.25" x14ac:dyDescent="0.45">
      <c r="A25" s="526" t="str">
        <f>'6.1'!A25</f>
        <v>2010-08-GP-30</v>
      </c>
      <c r="B25" s="526" t="str">
        <f>'6.1'!B25</f>
        <v>2010-08-GP-30 Рулетка 30 м геодез. ЗАКРЫТЫЙ КОРПУС, ПВХ ЛЕНТА, Sturm!</v>
      </c>
      <c r="C25" s="142">
        <f>IF(ПРАЙС!$AF$2&lt;&gt;0,'6.1'!C25*(1+ПРАЙС!$AF$2),'6.1'!C25)</f>
        <v>217.24919999999997</v>
      </c>
      <c r="D25" s="142">
        <f>IF(ПРАЙС!$AF$2&lt;&gt;0,'6.1'!D25*(1+ПРАЙС!$AF$2),'6.1'!D25)</f>
        <v>200.00719999999998</v>
      </c>
      <c r="E25" s="142">
        <f>IF(ПРАЙС!$AF$2&lt;&gt;0,'6.1'!E25*(1+ПРАЙС!$AF$2),'6.1'!E25)</f>
        <v>182.76519999999999</v>
      </c>
    </row>
    <row r="26" spans="1:5" ht="14.25" x14ac:dyDescent="0.45">
      <c r="A26" s="526">
        <f>'6.1'!A26</f>
        <v>3100102</v>
      </c>
      <c r="B26" s="526" t="str">
        <f>'6.1'!B26</f>
        <v>3100102 Рулетка 5м Х 25мм с 2-х сторон.шкалой,усил.магнит,обрезиненный корпус,2-ой зацеп,Sturm!</v>
      </c>
      <c r="C26" s="142">
        <f>IF(ПРАЙС!$AF$2&lt;&gt;0,'6.1'!C26*(1+ПРАЙС!$AF$2),'6.1'!C26)</f>
        <v>151.578</v>
      </c>
      <c r="D26" s="142">
        <f>IF(ПРАЙС!$AF$2&lt;&gt;0,'6.1'!D26*(1+ПРАЙС!$AF$2),'6.1'!D26)</f>
        <v>139.54799999999997</v>
      </c>
      <c r="E26" s="142">
        <f>IF(ПРАЙС!$AF$2&lt;&gt;0,'6.1'!E26*(1+ПРАЙС!$AF$2),'6.1'!E26)</f>
        <v>127.518</v>
      </c>
    </row>
    <row r="27" spans="1:5" ht="14.25" x14ac:dyDescent="0.45">
      <c r="A27" s="526">
        <f>'6.1'!A27</f>
        <v>3100103</v>
      </c>
      <c r="B27" s="526" t="str">
        <f>'6.1'!B27</f>
        <v>3100103 Рулетка 7,5м x 25мм с 2-х сторон.шкалой,усил.магнит,обрезинен.корпус, 2-ой зацеп,Sturm!</v>
      </c>
      <c r="C27" s="142">
        <f>IF(ПРАЙС!$AF$2&lt;&gt;0,'6.1'!C27*(1+ПРАЙС!$AF$2),'6.1'!C27)</f>
        <v>241.46639999999999</v>
      </c>
      <c r="D27" s="142">
        <f>IF(ПРАЙС!$AF$2&lt;&gt;0,'6.1'!D27*(1+ПРАЙС!$AF$2),'6.1'!D27)</f>
        <v>222.30239999999998</v>
      </c>
      <c r="E27" s="142">
        <f>IF(ПРАЙС!$AF$2&lt;&gt;0,'6.1'!E27*(1+ПРАЙС!$AF$2),'6.1'!E27)</f>
        <v>203.13839999999999</v>
      </c>
    </row>
    <row r="28" spans="1:5" ht="14.25" x14ac:dyDescent="0.45">
      <c r="A28" s="526">
        <f>'6.1'!A28</f>
        <v>3100104</v>
      </c>
      <c r="B28" s="526" t="str">
        <f>'6.1'!B28</f>
        <v>3100104 Рулетка 5м Х 19мм с 2-х сторон.шкалой,усил.магнит,обрезиненный корпус,2-ой зацеп,Sturm!</v>
      </c>
      <c r="C28" s="142">
        <f>IF(ПРАЙС!$AF$2&lt;&gt;0,'6.1'!C28*(1+ПРАЙС!$AF$2),'6.1'!C28)</f>
        <v>120.7332</v>
      </c>
      <c r="D28" s="142">
        <f>IF(ПРАЙС!$AF$2&lt;&gt;0,'6.1'!D28*(1+ПРАЙС!$AF$2),'6.1'!D28)</f>
        <v>111.15119999999999</v>
      </c>
      <c r="E28" s="142">
        <f>IF(ПРАЙС!$AF$2&lt;&gt;0,'6.1'!E28*(1+ПРАЙС!$AF$2),'6.1'!E28)</f>
        <v>101.5692</v>
      </c>
    </row>
    <row r="29" spans="1:5" ht="14.25" x14ac:dyDescent="0.45">
      <c r="A29" s="526">
        <f>'6.1'!A29</f>
        <v>3100105</v>
      </c>
      <c r="B29" s="526" t="str">
        <f>'6.1'!B29</f>
        <v>3100105 Рулетка 10м Х 25мм с 2-х сторон.шкалой,усил.магнит,обрезиненный корпус,2ой зацеп,Sturm!</v>
      </c>
      <c r="C29" s="142">
        <f>IF(ПРАЙС!$AF$2&lt;&gt;0,'6.1'!C29*(1+ПРАЙС!$AF$2),'6.1'!C29)</f>
        <v>283.9221</v>
      </c>
      <c r="D29" s="142">
        <f>IF(ПРАЙС!$AF$2&lt;&gt;0,'6.1'!D29*(1+ПРАЙС!$AF$2),'6.1'!D29)</f>
        <v>261.3886</v>
      </c>
      <c r="E29" s="142">
        <f>IF(ПРАЙС!$AF$2&lt;&gt;0,'6.1'!E29*(1+ПРАЙС!$AF$2),'6.1'!E29)</f>
        <v>238.85510000000002</v>
      </c>
    </row>
    <row r="30" spans="1:5" ht="14.25" x14ac:dyDescent="0.45">
      <c r="A30" s="526">
        <f>'6.1'!A30</f>
        <v>3100301</v>
      </c>
      <c r="B30" s="526" t="str">
        <f>'6.1'!B30</f>
        <v>3100301 Рулетка 3м Х 16мм автостоп с 2-х стор.шкал,усил.магнит,обрезин.корпус,2-ой зацеп,Sturm!</v>
      </c>
      <c r="C30" s="142">
        <f>IF(ПРАЙС!$AF$2&lt;&gt;0,'6.1'!C30*(1+ПРАЙС!$AF$2),'6.1'!C30)</f>
        <v>101.49930000000001</v>
      </c>
      <c r="D30" s="142">
        <f>IF(ПРАЙС!$AF$2&lt;&gt;0,'6.1'!D30*(1+ПРАЙС!$AF$2),'6.1'!D30)</f>
        <v>93.443799999999996</v>
      </c>
      <c r="E30" s="142">
        <f>IF(ПРАЙС!$AF$2&lt;&gt;0,'6.1'!E30*(1+ПРАЙС!$AF$2),'6.1'!E30)</f>
        <v>85.388300000000015</v>
      </c>
    </row>
    <row r="31" spans="1:5" ht="14.25" x14ac:dyDescent="0.45">
      <c r="A31" s="526">
        <f>'6.1'!A31</f>
        <v>3100302</v>
      </c>
      <c r="B31" s="526" t="str">
        <f>'6.1'!B31</f>
        <v>3100302 Рулетка 5м Х 25мм автостоп с 2-х стор.шкал,усил.магнит,обрезин.корпус,2-ой зацеп,Sturm!</v>
      </c>
      <c r="C31" s="142">
        <f>IF(ПРАЙС!$AF$2&lt;&gt;0,'6.1'!C31*(1+ПРАЙС!$AF$2),'6.1'!C31)</f>
        <v>143.6148</v>
      </c>
      <c r="D31" s="142">
        <f>IF(ПРАЙС!$AF$2&lt;&gt;0,'6.1'!D31*(1+ПРАЙС!$AF$2),'6.1'!D31)</f>
        <v>132.21680000000001</v>
      </c>
      <c r="E31" s="142">
        <f>IF(ПРАЙС!$AF$2&lt;&gt;0,'6.1'!E31*(1+ПРАЙС!$AF$2),'6.1'!E31)</f>
        <v>120.81880000000001</v>
      </c>
    </row>
    <row r="32" spans="1:5" ht="14.25" x14ac:dyDescent="0.45">
      <c r="A32" s="526">
        <f>'6.1'!A32</f>
        <v>3100304</v>
      </c>
      <c r="B32" s="526" t="str">
        <f>'6.1'!B32</f>
        <v>3100304 Рулетка 5м Х 19мм автостоп с 2-х стор.шкал,усил.магнит,обрезин.корпус,2-ой зацеп,Sturm!</v>
      </c>
      <c r="C32" s="142">
        <f>IF(ПРАЙС!$AF$2&lt;&gt;0,'6.1'!C32*(1+ПРАЙС!$AF$2),'6.1'!C32)</f>
        <v>127.36709999999999</v>
      </c>
      <c r="D32" s="142">
        <f>IF(ПРАЙС!$AF$2&lt;&gt;0,'6.1'!D32*(1+ПРАЙС!$AF$2),'6.1'!D32)</f>
        <v>117.25859999999999</v>
      </c>
      <c r="E32" s="142">
        <f>IF(ПРАЙС!$AF$2&lt;&gt;0,'6.1'!E32*(1+ПРАЙС!$AF$2),'6.1'!E32)</f>
        <v>107.15009999999999</v>
      </c>
    </row>
    <row r="33" spans="1:5" ht="14.25" x14ac:dyDescent="0.45">
      <c r="A33" s="526" t="str">
        <f>'6.1'!A33</f>
        <v>2010-11-5-25</v>
      </c>
      <c r="B33" s="526" t="str">
        <f>'6.1'!B33</f>
        <v>2010-11-5-25 Рулетка 5x25мм, с карандашом, обрезиненная, 2-ст. зацеп,магнит,Кулибин,pat.,Sturm!</v>
      </c>
      <c r="C33" s="142">
        <f>IF(ПРАЙС!$AF$2&lt;&gt;0,'6.1'!C33*(1+ПРАЙС!$AF$2),'6.1'!C33)</f>
        <v>166.17509999999999</v>
      </c>
      <c r="D33" s="142">
        <f>IF(ПРАЙС!$AF$2&lt;&gt;0,'6.1'!D33*(1+ПРАЙС!$AF$2),'6.1'!D33)</f>
        <v>152.98659999999998</v>
      </c>
      <c r="E33" s="142">
        <f>IF(ПРАЙС!$AF$2&lt;&gt;0,'6.1'!E33*(1+ПРАЙС!$AF$2),'6.1'!E33)</f>
        <v>139.79810000000001</v>
      </c>
    </row>
    <row r="34" spans="1:5" ht="14.25" x14ac:dyDescent="0.45">
      <c r="A34" s="526">
        <f>'6.1'!A34</f>
        <v>20825</v>
      </c>
      <c r="B34" s="526" t="str">
        <f>'6.1'!B34</f>
        <v>20825 Рулетка 7,5х25мм, пластиковый корпус, СОЮЗ</v>
      </c>
      <c r="C34" s="142">
        <f>IF(ПРАЙС!$AF$2&lt;&gt;0,'6.1'!C34*(1+ПРАЙС!$AF$2),'6.1'!C34)</f>
        <v>118.40849999999999</v>
      </c>
      <c r="D34" s="142">
        <f>IF(ПРАЙС!$AF$2&lt;&gt;0,'6.1'!D34*(1+ПРАЙС!$AF$2),'6.1'!D34)</f>
        <v>109.01099999999998</v>
      </c>
      <c r="E34" s="142">
        <f>IF(ПРАЙС!$AF$2&lt;&gt;0,'6.1'!E34*(1+ПРАЙС!$AF$2),'6.1'!E34)</f>
        <v>99.613500000000002</v>
      </c>
    </row>
    <row r="35" spans="1:5" ht="14.25" x14ac:dyDescent="0.45">
      <c r="A35" s="526">
        <f>'6.1'!A35</f>
        <v>21825</v>
      </c>
      <c r="B35" s="526" t="str">
        <f>'6.1'!B35</f>
        <v>21825 Рулетка 7,5х25мм, ОБРЕЗИНЕННЫЙ корпус, КЛАСС ТОЧНОСТИ II, УСИЛЕННЫЙ магнит, СОЮЗ</v>
      </c>
      <c r="C35" s="142">
        <f>IF(ПРАЙС!$AF$2&lt;&gt;0,'6.1'!C35*(1+ПРАЙС!$AF$2),'6.1'!C35)</f>
        <v>172.14750000000001</v>
      </c>
      <c r="D35" s="142">
        <f>IF(ПРАЙС!$AF$2&lt;&gt;0,'6.1'!D35*(1+ПРАЙС!$AF$2),'6.1'!D35)</f>
        <v>158.48499999999999</v>
      </c>
      <c r="E35" s="142">
        <f>IF(ПРАЙС!$AF$2&lt;&gt;0,'6.1'!E35*(1+ПРАЙС!$AF$2),'6.1'!E35)</f>
        <v>144.82250000000002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5"/>
  <sheetViews>
    <sheetView zoomScale="80" zoomScaleNormal="80" workbookViewId="0">
      <selection activeCell="J18" sqref="J18"/>
    </sheetView>
  </sheetViews>
  <sheetFormatPr defaultRowHeight="12.75" x14ac:dyDescent="0.35"/>
  <cols>
    <col min="1" max="1" width="17" bestFit="1" customWidth="1"/>
    <col min="2" max="2" width="74" customWidth="1"/>
    <col min="3" max="5" width="12.73046875" bestFit="1" customWidth="1"/>
    <col min="6" max="6" width="9.1328125" hidden="1" customWidth="1"/>
  </cols>
  <sheetData>
    <row r="1" spans="1:6" ht="14.25" x14ac:dyDescent="0.45">
      <c r="A1" s="101" t="s">
        <v>5442</v>
      </c>
      <c r="B1" s="102" t="s">
        <v>10356</v>
      </c>
    </row>
    <row r="2" spans="1:6" ht="14.25" x14ac:dyDescent="0.45">
      <c r="A2" s="701" t="s">
        <v>5444</v>
      </c>
      <c r="B2" s="104" t="s">
        <v>499</v>
      </c>
    </row>
    <row r="3" spans="1:6" ht="14.25" x14ac:dyDescent="0.35">
      <c r="A3" s="702" t="s">
        <v>5445</v>
      </c>
      <c r="B3" s="106" t="s">
        <v>10357</v>
      </c>
    </row>
    <row r="4" spans="1:6" ht="14.25" x14ac:dyDescent="0.45">
      <c r="A4" s="701" t="s">
        <v>5446</v>
      </c>
      <c r="B4" s="104">
        <v>44998</v>
      </c>
    </row>
    <row r="5" spans="1:6" ht="14.25" x14ac:dyDescent="0.45">
      <c r="A5" s="702" t="s">
        <v>5447</v>
      </c>
      <c r="B5" s="128">
        <v>45016</v>
      </c>
    </row>
    <row r="6" spans="1:6" ht="14.25" x14ac:dyDescent="0.45">
      <c r="A6" s="701" t="s">
        <v>5448</v>
      </c>
      <c r="B6" s="104" t="s">
        <v>5449</v>
      </c>
    </row>
    <row r="7" spans="1:6" ht="13.15" thickBot="1" x14ac:dyDescent="0.4"/>
    <row r="8" spans="1:6" ht="31.5" x14ac:dyDescent="0.5">
      <c r="A8" s="123" t="s">
        <v>1080</v>
      </c>
      <c r="B8" s="124" t="s">
        <v>5456</v>
      </c>
      <c r="C8" s="652" t="s">
        <v>10358</v>
      </c>
      <c r="D8" s="652" t="s">
        <v>10359</v>
      </c>
      <c r="E8" s="652" t="s">
        <v>10360</v>
      </c>
    </row>
    <row r="9" spans="1:6" ht="15.75" x14ac:dyDescent="0.5">
      <c r="A9" s="703"/>
      <c r="B9" s="485"/>
      <c r="C9" s="704" t="s">
        <v>10361</v>
      </c>
      <c r="D9" s="704" t="s">
        <v>10362</v>
      </c>
      <c r="E9" s="705" t="s">
        <v>10363</v>
      </c>
    </row>
    <row r="10" spans="1:6" ht="14.25" x14ac:dyDescent="0.45">
      <c r="A10" s="706" t="s">
        <v>2321</v>
      </c>
      <c r="B10" s="707" t="s">
        <v>3118</v>
      </c>
      <c r="C10" s="487">
        <f>F10*0.63</f>
        <v>445.7817</v>
      </c>
      <c r="D10" s="487">
        <f>F10*0.58</f>
        <v>410.40219999999999</v>
      </c>
      <c r="E10" s="708">
        <f>F10*0.53</f>
        <v>375.02270000000004</v>
      </c>
      <c r="F10">
        <f>VLOOKUP(A10,ПРАЙС!$E:$M,8,0)</f>
        <v>707.59</v>
      </c>
    </row>
    <row r="11" spans="1:6" ht="14.25" x14ac:dyDescent="0.45">
      <c r="A11" s="706" t="s">
        <v>2327</v>
      </c>
      <c r="B11" s="707" t="s">
        <v>3120</v>
      </c>
      <c r="C11" s="487">
        <f t="shared" ref="C11:C35" si="0">F11*0.63</f>
        <v>220.9032</v>
      </c>
      <c r="D11" s="487">
        <f t="shared" ref="D11:D35" si="1">F11*0.58</f>
        <v>203.37119999999999</v>
      </c>
      <c r="E11" s="708">
        <f t="shared" ref="E11:E35" si="2">F11*0.53</f>
        <v>185.83920000000001</v>
      </c>
      <c r="F11">
        <f>VLOOKUP(A11,ПРАЙС!$E:$M,8,0)</f>
        <v>350.64</v>
      </c>
    </row>
    <row r="12" spans="1:6" ht="14.25" x14ac:dyDescent="0.45">
      <c r="A12" s="706" t="s">
        <v>2319</v>
      </c>
      <c r="B12" s="707" t="s">
        <v>3121</v>
      </c>
      <c r="C12" s="487">
        <f t="shared" si="0"/>
        <v>270.65430000000003</v>
      </c>
      <c r="D12" s="487">
        <f t="shared" si="1"/>
        <v>249.1738</v>
      </c>
      <c r="E12" s="708">
        <f t="shared" si="2"/>
        <v>227.69330000000002</v>
      </c>
      <c r="F12">
        <f>VLOOKUP(A12,ПРАЙС!$E:$M,8,0)</f>
        <v>429.61</v>
      </c>
    </row>
    <row r="13" spans="1:6" ht="14.25" x14ac:dyDescent="0.45">
      <c r="A13" s="706" t="s">
        <v>2320</v>
      </c>
      <c r="B13" s="707" t="s">
        <v>3123</v>
      </c>
      <c r="C13" s="487">
        <f t="shared" si="0"/>
        <v>345.61170000000004</v>
      </c>
      <c r="D13" s="487">
        <f t="shared" si="1"/>
        <v>318.18220000000002</v>
      </c>
      <c r="E13" s="708">
        <f t="shared" si="2"/>
        <v>290.7527</v>
      </c>
      <c r="F13">
        <f>VLOOKUP(A13,ПРАЙС!$E:$M,8,0)</f>
        <v>548.59</v>
      </c>
    </row>
    <row r="14" spans="1:6" ht="14.25" x14ac:dyDescent="0.45">
      <c r="A14" s="706" t="s">
        <v>2325</v>
      </c>
      <c r="B14" s="707" t="s">
        <v>3126</v>
      </c>
      <c r="C14" s="487">
        <f t="shared" si="0"/>
        <v>378.11970000000002</v>
      </c>
      <c r="D14" s="487">
        <f t="shared" si="1"/>
        <v>348.11020000000002</v>
      </c>
      <c r="E14" s="708">
        <f t="shared" si="2"/>
        <v>318.10070000000002</v>
      </c>
      <c r="F14">
        <f>VLOOKUP(A14,ПРАЙС!$E:$M,8,0)</f>
        <v>600.19000000000005</v>
      </c>
    </row>
    <row r="15" spans="1:6" ht="14.25" x14ac:dyDescent="0.45">
      <c r="A15" s="706" t="s">
        <v>2324</v>
      </c>
      <c r="B15" s="707" t="s">
        <v>3127</v>
      </c>
      <c r="C15" s="487">
        <f t="shared" si="0"/>
        <v>454.74029999999999</v>
      </c>
      <c r="D15" s="487">
        <f t="shared" si="1"/>
        <v>418.64979999999991</v>
      </c>
      <c r="E15" s="708">
        <f t="shared" si="2"/>
        <v>382.55930000000001</v>
      </c>
      <c r="F15">
        <f>VLOOKUP(A15,ПРАЙС!$E:$M,8,0)</f>
        <v>721.81</v>
      </c>
    </row>
    <row r="16" spans="1:6" ht="14.25" x14ac:dyDescent="0.45">
      <c r="A16" s="706" t="s">
        <v>2323</v>
      </c>
      <c r="B16" s="707" t="s">
        <v>3129</v>
      </c>
      <c r="C16" s="487">
        <f t="shared" si="0"/>
        <v>569.16720000000009</v>
      </c>
      <c r="D16" s="487">
        <f t="shared" si="1"/>
        <v>523.99519999999995</v>
      </c>
      <c r="E16" s="708">
        <f t="shared" si="2"/>
        <v>478.82320000000004</v>
      </c>
      <c r="F16">
        <f>VLOOKUP(A16,ПРАЙС!$E:$M,8,0)</f>
        <v>903.44</v>
      </c>
    </row>
    <row r="17" spans="1:6" ht="14.25" x14ac:dyDescent="0.45">
      <c r="A17" s="706" t="s">
        <v>2218</v>
      </c>
      <c r="B17" s="707" t="s">
        <v>3267</v>
      </c>
      <c r="C17" s="487">
        <f t="shared" si="0"/>
        <v>284.58360000000005</v>
      </c>
      <c r="D17" s="487">
        <f t="shared" si="1"/>
        <v>261.99759999999998</v>
      </c>
      <c r="E17" s="708">
        <f t="shared" si="2"/>
        <v>239.41160000000002</v>
      </c>
      <c r="F17">
        <f>VLOOKUP(A17,ПРАЙС!$E:$M,8,0)</f>
        <v>451.72</v>
      </c>
    </row>
    <row r="18" spans="1:6" ht="14.25" x14ac:dyDescent="0.45">
      <c r="A18" s="706" t="s">
        <v>2219</v>
      </c>
      <c r="B18" s="707" t="s">
        <v>3268</v>
      </c>
      <c r="C18" s="487">
        <f t="shared" si="0"/>
        <v>329.0301</v>
      </c>
      <c r="D18" s="487">
        <f t="shared" si="1"/>
        <v>302.91659999999996</v>
      </c>
      <c r="E18" s="708">
        <f t="shared" si="2"/>
        <v>276.80310000000003</v>
      </c>
      <c r="F18">
        <f>VLOOKUP(A18,ПРАЙС!$E:$M,8,0)</f>
        <v>522.27</v>
      </c>
    </row>
    <row r="19" spans="1:6" ht="14.25" x14ac:dyDescent="0.45">
      <c r="A19" s="706" t="s">
        <v>3557</v>
      </c>
      <c r="B19" s="707" t="s">
        <v>3673</v>
      </c>
      <c r="C19" s="487">
        <f t="shared" si="0"/>
        <v>153.56879999999998</v>
      </c>
      <c r="D19" s="487">
        <f t="shared" si="1"/>
        <v>141.38079999999999</v>
      </c>
      <c r="E19" s="708">
        <f t="shared" si="2"/>
        <v>129.19280000000001</v>
      </c>
      <c r="F19">
        <f>VLOOKUP(A19,ПРАЙС!$E:$M,8,0)</f>
        <v>243.76</v>
      </c>
    </row>
    <row r="20" spans="1:6" ht="14.25" x14ac:dyDescent="0.45">
      <c r="A20" s="706" t="s">
        <v>3559</v>
      </c>
      <c r="B20" s="707" t="s">
        <v>3675</v>
      </c>
      <c r="C20" s="487">
        <f t="shared" si="0"/>
        <v>289.56060000000002</v>
      </c>
      <c r="D20" s="487">
        <f t="shared" si="1"/>
        <v>266.57959999999997</v>
      </c>
      <c r="E20" s="708">
        <f t="shared" si="2"/>
        <v>243.5986</v>
      </c>
      <c r="F20">
        <f>VLOOKUP(A20,ПРАЙС!$E:$M,8,0)</f>
        <v>459.62</v>
      </c>
    </row>
    <row r="21" spans="1:6" ht="14.25" x14ac:dyDescent="0.45">
      <c r="A21" s="706" t="s">
        <v>3560</v>
      </c>
      <c r="B21" s="707" t="s">
        <v>3757</v>
      </c>
      <c r="C21" s="487">
        <f t="shared" si="0"/>
        <v>706.48830000000009</v>
      </c>
      <c r="D21" s="487">
        <f t="shared" si="1"/>
        <v>650.41780000000006</v>
      </c>
      <c r="E21" s="708">
        <f t="shared" si="2"/>
        <v>594.34730000000002</v>
      </c>
      <c r="F21">
        <f>VLOOKUP(A21,ПРАЙС!$E:$M,8,0)</f>
        <v>1121.4100000000001</v>
      </c>
    </row>
    <row r="22" spans="1:6" ht="14.25" x14ac:dyDescent="0.45">
      <c r="A22" s="706" t="s">
        <v>5030</v>
      </c>
      <c r="B22" s="707" t="s">
        <v>10364</v>
      </c>
      <c r="C22" s="487">
        <f t="shared" si="0"/>
        <v>262.02960000000002</v>
      </c>
      <c r="D22" s="487">
        <f t="shared" si="1"/>
        <v>241.2336</v>
      </c>
      <c r="E22" s="708">
        <f t="shared" si="2"/>
        <v>220.43760000000003</v>
      </c>
      <c r="F22">
        <f>VLOOKUP(A22,ПРАЙС!$E:$M,8,0)</f>
        <v>415.92</v>
      </c>
    </row>
    <row r="23" spans="1:6" ht="14.25" x14ac:dyDescent="0.45">
      <c r="A23" s="706" t="s">
        <v>190</v>
      </c>
      <c r="B23" s="707" t="s">
        <v>1568</v>
      </c>
      <c r="C23" s="487">
        <f t="shared" si="0"/>
        <v>312.1146</v>
      </c>
      <c r="D23" s="487">
        <f t="shared" si="1"/>
        <v>287.34359999999998</v>
      </c>
      <c r="E23" s="708">
        <f t="shared" si="2"/>
        <v>262.57260000000002</v>
      </c>
      <c r="F23">
        <f>VLOOKUP(A23,ПРАЙС!$E:$M,8,0)</f>
        <v>495.42</v>
      </c>
    </row>
    <row r="24" spans="1:6" ht="14.25" x14ac:dyDescent="0.45">
      <c r="A24" s="706" t="s">
        <v>82</v>
      </c>
      <c r="B24" s="707" t="s">
        <v>1569</v>
      </c>
      <c r="C24" s="487">
        <f t="shared" si="0"/>
        <v>439.14779999999996</v>
      </c>
      <c r="D24" s="487">
        <f t="shared" si="1"/>
        <v>404.29479999999995</v>
      </c>
      <c r="E24" s="708">
        <f t="shared" si="2"/>
        <v>369.4418</v>
      </c>
      <c r="F24">
        <f>VLOOKUP(A24,ПРАЙС!$E:$M,8,0)</f>
        <v>697.06</v>
      </c>
    </row>
    <row r="25" spans="1:6" ht="14.25" x14ac:dyDescent="0.45">
      <c r="A25" s="706" t="s">
        <v>83</v>
      </c>
      <c r="B25" s="707" t="s">
        <v>1570</v>
      </c>
      <c r="C25" s="487">
        <f t="shared" si="0"/>
        <v>217.24919999999997</v>
      </c>
      <c r="D25" s="487">
        <f t="shared" si="1"/>
        <v>200.00719999999998</v>
      </c>
      <c r="E25" s="708">
        <f t="shared" si="2"/>
        <v>182.76519999999999</v>
      </c>
      <c r="F25">
        <f>VLOOKUP(A25,ПРАЙС!$E:$M,8,0)</f>
        <v>344.84</v>
      </c>
    </row>
    <row r="26" spans="1:6" ht="14.25" x14ac:dyDescent="0.45">
      <c r="A26" s="706">
        <v>3100102</v>
      </c>
      <c r="B26" s="707" t="s">
        <v>3272</v>
      </c>
      <c r="C26" s="487">
        <f t="shared" si="0"/>
        <v>151.578</v>
      </c>
      <c r="D26" s="487">
        <f t="shared" si="1"/>
        <v>139.54799999999997</v>
      </c>
      <c r="E26" s="708">
        <f t="shared" si="2"/>
        <v>127.518</v>
      </c>
      <c r="F26">
        <f>VLOOKUP(A26,ПРАЙС!$E:$M,8,0)</f>
        <v>240.6</v>
      </c>
    </row>
    <row r="27" spans="1:6" ht="14.25" x14ac:dyDescent="0.45">
      <c r="A27" s="706">
        <v>3100103</v>
      </c>
      <c r="B27" s="707" t="s">
        <v>3273</v>
      </c>
      <c r="C27" s="487">
        <f t="shared" si="0"/>
        <v>241.46639999999999</v>
      </c>
      <c r="D27" s="487">
        <f t="shared" si="1"/>
        <v>222.30239999999998</v>
      </c>
      <c r="E27" s="708">
        <f t="shared" si="2"/>
        <v>203.13839999999999</v>
      </c>
      <c r="F27">
        <f>VLOOKUP(A27,ПРАЙС!$E:$M,8,0)</f>
        <v>383.28</v>
      </c>
    </row>
    <row r="28" spans="1:6" ht="14.25" x14ac:dyDescent="0.45">
      <c r="A28" s="706">
        <v>3100104</v>
      </c>
      <c r="B28" s="707" t="s">
        <v>10365</v>
      </c>
      <c r="C28" s="487">
        <f t="shared" si="0"/>
        <v>120.7332</v>
      </c>
      <c r="D28" s="487">
        <f t="shared" si="1"/>
        <v>111.15119999999999</v>
      </c>
      <c r="E28" s="708">
        <f t="shared" si="2"/>
        <v>101.5692</v>
      </c>
      <c r="F28">
        <f>VLOOKUP(A28,ПРАЙС!$E:$M,8,0)</f>
        <v>191.64</v>
      </c>
    </row>
    <row r="29" spans="1:6" ht="14.25" x14ac:dyDescent="0.45">
      <c r="A29" s="706">
        <v>3100105</v>
      </c>
      <c r="B29" s="707" t="s">
        <v>10366</v>
      </c>
      <c r="C29" s="487">
        <f t="shared" si="0"/>
        <v>283.9221</v>
      </c>
      <c r="D29" s="487">
        <f t="shared" si="1"/>
        <v>261.3886</v>
      </c>
      <c r="E29" s="708">
        <f t="shared" si="2"/>
        <v>238.85510000000002</v>
      </c>
      <c r="F29">
        <f>VLOOKUP(A29,ПРАЙС!$E:$M,8,0)</f>
        <v>450.67</v>
      </c>
    </row>
    <row r="30" spans="1:6" ht="14.25" x14ac:dyDescent="0.45">
      <c r="A30" s="706">
        <v>3100301</v>
      </c>
      <c r="B30" s="707" t="s">
        <v>3274</v>
      </c>
      <c r="C30" s="487">
        <f t="shared" si="0"/>
        <v>101.49930000000001</v>
      </c>
      <c r="D30" s="487">
        <f t="shared" si="1"/>
        <v>93.443799999999996</v>
      </c>
      <c r="E30" s="708">
        <f t="shared" si="2"/>
        <v>85.388300000000015</v>
      </c>
      <c r="F30">
        <f>VLOOKUP(A30,ПРАЙС!$E:$M,8,0)</f>
        <v>161.11000000000001</v>
      </c>
    </row>
    <row r="31" spans="1:6" ht="14.25" x14ac:dyDescent="0.45">
      <c r="A31" s="706">
        <v>3100302</v>
      </c>
      <c r="B31" s="707" t="s">
        <v>3275</v>
      </c>
      <c r="C31" s="487">
        <f t="shared" si="0"/>
        <v>143.6148</v>
      </c>
      <c r="D31" s="487">
        <f t="shared" si="1"/>
        <v>132.21680000000001</v>
      </c>
      <c r="E31" s="708">
        <f t="shared" si="2"/>
        <v>120.81880000000001</v>
      </c>
      <c r="F31">
        <f>VLOOKUP(A31,ПРАЙС!$E:$M,8,0)</f>
        <v>227.96</v>
      </c>
    </row>
    <row r="32" spans="1:6" ht="14.25" x14ac:dyDescent="0.45">
      <c r="A32" s="706">
        <v>3100304</v>
      </c>
      <c r="B32" s="707" t="s">
        <v>10367</v>
      </c>
      <c r="C32" s="487">
        <f t="shared" si="0"/>
        <v>127.36709999999999</v>
      </c>
      <c r="D32" s="487">
        <f t="shared" si="1"/>
        <v>117.25859999999999</v>
      </c>
      <c r="E32" s="708">
        <f t="shared" si="2"/>
        <v>107.15009999999999</v>
      </c>
      <c r="F32">
        <f>VLOOKUP(A32,ПРАЙС!$E:$M,8,0)</f>
        <v>202.17</v>
      </c>
    </row>
    <row r="33" spans="1:6" ht="14.25" x14ac:dyDescent="0.45">
      <c r="A33" s="706" t="s">
        <v>4922</v>
      </c>
      <c r="B33" s="707" t="s">
        <v>10368</v>
      </c>
      <c r="C33" s="487">
        <f t="shared" si="0"/>
        <v>166.17509999999999</v>
      </c>
      <c r="D33" s="487">
        <f t="shared" si="1"/>
        <v>152.98659999999998</v>
      </c>
      <c r="E33" s="708">
        <f t="shared" si="2"/>
        <v>139.79810000000001</v>
      </c>
      <c r="F33">
        <f>VLOOKUP(A33,ПРАЙС!$E:$M,8,0)</f>
        <v>263.77</v>
      </c>
    </row>
    <row r="34" spans="1:6" ht="14.25" x14ac:dyDescent="0.45">
      <c r="A34" s="706">
        <v>20825</v>
      </c>
      <c r="B34" s="707" t="s">
        <v>659</v>
      </c>
      <c r="C34" s="487">
        <f t="shared" si="0"/>
        <v>118.40849999999999</v>
      </c>
      <c r="D34" s="487">
        <f t="shared" si="1"/>
        <v>109.01099999999998</v>
      </c>
      <c r="E34" s="708">
        <f t="shared" si="2"/>
        <v>99.613500000000002</v>
      </c>
      <c r="F34">
        <f>VLOOKUP(A34,ПРАЙС!$E:$M,8,0)</f>
        <v>187.95</v>
      </c>
    </row>
    <row r="35" spans="1:6" ht="14.65" thickBot="1" x14ac:dyDescent="0.5">
      <c r="A35" s="709">
        <v>21825</v>
      </c>
      <c r="B35" s="710" t="s">
        <v>662</v>
      </c>
      <c r="C35" s="487">
        <f t="shared" si="0"/>
        <v>172.14750000000001</v>
      </c>
      <c r="D35" s="487">
        <f t="shared" si="1"/>
        <v>158.48499999999999</v>
      </c>
      <c r="E35" s="708">
        <f t="shared" si="2"/>
        <v>144.82250000000002</v>
      </c>
      <c r="F35">
        <f>VLOOKUP(A35,ПРАЙС!$E:$M,8,0)</f>
        <v>273.25</v>
      </c>
    </row>
  </sheetData>
  <conditionalFormatting sqref="A1:A5">
    <cfRule type="duplicateValues" dxfId="209" priority="5"/>
  </conditionalFormatting>
  <conditionalFormatting sqref="A6">
    <cfRule type="duplicateValues" dxfId="208" priority="4"/>
  </conditionalFormatting>
  <conditionalFormatting sqref="A1:A6">
    <cfRule type="duplicateValues" dxfId="207" priority="6"/>
  </conditionalFormatting>
  <conditionalFormatting sqref="A8">
    <cfRule type="duplicateValues" dxfId="206" priority="1"/>
  </conditionalFormatting>
  <conditionalFormatting sqref="A9">
    <cfRule type="duplicateValues" dxfId="205" priority="2"/>
  </conditionalFormatting>
  <conditionalFormatting sqref="A8:A9">
    <cfRule type="duplicateValues" dxfId="204" priority="3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2"/>
  <dimension ref="B1:L5276"/>
  <sheetViews>
    <sheetView zoomScale="90" zoomScaleNormal="90" workbookViewId="0">
      <selection activeCell="S26" sqref="S26"/>
    </sheetView>
  </sheetViews>
  <sheetFormatPr defaultColWidth="9.1328125" defaultRowHeight="13.15" x14ac:dyDescent="0.4"/>
  <cols>
    <col min="1" max="1" width="3" style="472" customWidth="1"/>
    <col min="2" max="2" width="15.59765625" style="472" customWidth="1"/>
    <col min="3" max="3" width="40.73046875" style="472" customWidth="1"/>
    <col min="4" max="4" width="14.265625" style="472" customWidth="1"/>
    <col min="5" max="5" width="6.265625" style="472" customWidth="1"/>
    <col min="6" max="7" width="9.3984375" style="472" customWidth="1"/>
    <col min="8" max="8" width="18.73046875" style="472" customWidth="1"/>
    <col min="9" max="9" width="40.73046875" style="472" customWidth="1"/>
    <col min="10" max="10" width="13.265625" style="472" customWidth="1"/>
    <col min="11" max="11" width="5.86328125" style="472" customWidth="1"/>
    <col min="12" max="12" width="12.59765625" style="472" customWidth="1"/>
    <col min="13" max="16384" width="9.1328125" style="472"/>
  </cols>
  <sheetData>
    <row r="1" spans="2:12" x14ac:dyDescent="0.4">
      <c r="H1" s="529" t="s">
        <v>9881</v>
      </c>
      <c r="I1" s="539">
        <f>ROUND(C2*(1+J1),0)</f>
        <v>3069</v>
      </c>
      <c r="J1" s="540">
        <v>0.5</v>
      </c>
    </row>
    <row r="2" spans="2:12" x14ac:dyDescent="0.4">
      <c r="C2" s="530">
        <f>COUNTIF(E10:E4200,"V")</f>
        <v>2046</v>
      </c>
      <c r="H2" s="531"/>
      <c r="I2" s="530">
        <f>COUNTIF(K10:K4200,"V")</f>
        <v>297</v>
      </c>
    </row>
    <row r="3" spans="2:12" x14ac:dyDescent="0.4">
      <c r="C3" s="532" t="str">
        <f>C4&amp;" "&amp;D4</f>
        <v>March 2022</v>
      </c>
      <c r="I3" s="532" t="str">
        <f>I4&amp;" "&amp;J4</f>
        <v>March 2023</v>
      </c>
    </row>
    <row r="4" spans="2:12" x14ac:dyDescent="0.4">
      <c r="B4" s="471" t="s">
        <v>2620</v>
      </c>
      <c r="C4" s="55" t="s" vm="4">
        <v>10317</v>
      </c>
      <c r="D4" s="473">
        <v>2022</v>
      </c>
      <c r="H4" s="471" t="s">
        <v>2620</v>
      </c>
      <c r="I4" s="55" t="s" vm="5">
        <v>10317</v>
      </c>
      <c r="J4" s="473">
        <v>2023</v>
      </c>
    </row>
    <row r="5" spans="2:12" x14ac:dyDescent="0.4">
      <c r="B5" s="471" t="s">
        <v>2619</v>
      </c>
      <c r="C5" s="472" t="s" vm="1">
        <v>3305</v>
      </c>
      <c r="H5" s="471" t="s">
        <v>2619</v>
      </c>
      <c r="I5" s="472" t="s" vm="1">
        <v>3305</v>
      </c>
    </row>
    <row r="6" spans="2:12" x14ac:dyDescent="0.4">
      <c r="B6" s="471" t="s">
        <v>2618</v>
      </c>
      <c r="C6" s="472" t="s" vm="3">
        <v>10009</v>
      </c>
      <c r="H6" s="471" t="s">
        <v>2618</v>
      </c>
      <c r="I6" s="472" t="s" vm="3">
        <v>10009</v>
      </c>
    </row>
    <row r="7" spans="2:12" x14ac:dyDescent="0.4">
      <c r="B7" s="471" t="s">
        <v>2621</v>
      </c>
      <c r="C7" s="533" t="s" vm="2">
        <v>4234</v>
      </c>
      <c r="H7" s="471" t="s">
        <v>2621</v>
      </c>
      <c r="I7" s="533" t="s" vm="2">
        <v>4234</v>
      </c>
    </row>
    <row r="9" spans="2:12" x14ac:dyDescent="0.4">
      <c r="B9" s="471" t="s">
        <v>4232</v>
      </c>
      <c r="C9" s="471" t="s">
        <v>9882</v>
      </c>
      <c r="D9" s="471" t="s">
        <v>9883</v>
      </c>
      <c r="E9" s="32"/>
      <c r="H9" s="471" t="s">
        <v>4232</v>
      </c>
      <c r="I9" s="471" t="s">
        <v>9882</v>
      </c>
      <c r="J9" s="471" t="s">
        <v>9883</v>
      </c>
      <c r="K9" s="534"/>
      <c r="L9" s="535"/>
    </row>
    <row r="10" spans="2:12" x14ac:dyDescent="0.4">
      <c r="B10" s="473" t="s">
        <v>2105</v>
      </c>
      <c r="E10" s="32" t="str">
        <f t="shared" ref="E10:E73" si="0">IF(OR(B10="",B10="Инструмент бензо",B10="Инструмент электро",B10="Инструмент газ",B10="Ручник и аксессуары"),"","V")</f>
        <v/>
      </c>
      <c r="H10" s="473" t="s">
        <v>2105</v>
      </c>
      <c r="K10" s="32" t="str">
        <f>IF(OR(H10="",H10="Инструмент бензо",H10="Инструмент электро",H10="Инструмент газ",H10="Ручник и аксессуары"),"","V")</f>
        <v/>
      </c>
      <c r="L10" s="535"/>
    </row>
    <row r="11" spans="2:12" x14ac:dyDescent="0.4">
      <c r="B11" s="474" t="s">
        <v>2664</v>
      </c>
      <c r="C11" s="473" t="s">
        <v>2881</v>
      </c>
      <c r="D11" s="473" t="s">
        <v>9163</v>
      </c>
      <c r="E11" s="32" t="str">
        <f t="shared" si="0"/>
        <v>V</v>
      </c>
      <c r="H11" s="474" t="s">
        <v>4692</v>
      </c>
      <c r="I11" s="473" t="s">
        <v>4995</v>
      </c>
      <c r="J11" s="473" t="s">
        <v>9163</v>
      </c>
      <c r="K11" s="32" t="str">
        <f t="shared" ref="K11:K74" si="1">IF(OR(H11="",H11="Инструмент бензо",H11="Инструмент электро",H11="Инструмент газ",H11="Ручник и аксессуары"),"","V")</f>
        <v>V</v>
      </c>
      <c r="L11" s="535"/>
    </row>
    <row r="12" spans="2:12" x14ac:dyDescent="0.4">
      <c r="B12" s="474" t="s">
        <v>454</v>
      </c>
      <c r="C12" s="473" t="s">
        <v>10082</v>
      </c>
      <c r="D12" s="473" t="s">
        <v>9163</v>
      </c>
      <c r="E12" s="32" t="str">
        <f t="shared" si="0"/>
        <v>V</v>
      </c>
      <c r="H12" s="474" t="s">
        <v>770</v>
      </c>
      <c r="I12" s="473" t="s">
        <v>3168</v>
      </c>
      <c r="J12" s="473" t="s">
        <v>9163</v>
      </c>
      <c r="K12" s="32" t="str">
        <f t="shared" si="1"/>
        <v>V</v>
      </c>
      <c r="L12" s="535"/>
    </row>
    <row r="13" spans="2:12" x14ac:dyDescent="0.4">
      <c r="B13" s="474" t="s">
        <v>1833</v>
      </c>
      <c r="C13" s="473" t="s">
        <v>3211</v>
      </c>
      <c r="D13" s="473" t="s">
        <v>9163</v>
      </c>
      <c r="E13" s="32" t="str">
        <f t="shared" si="0"/>
        <v>V</v>
      </c>
      <c r="H13" s="474" t="s">
        <v>779</v>
      </c>
      <c r="I13" s="473" t="s">
        <v>2908</v>
      </c>
      <c r="J13" s="473" t="s">
        <v>9163</v>
      </c>
      <c r="K13" s="32" t="str">
        <f t="shared" si="1"/>
        <v>V</v>
      </c>
      <c r="L13" s="535"/>
    </row>
    <row r="14" spans="2:12" x14ac:dyDescent="0.4">
      <c r="B14" s="474" t="s">
        <v>455</v>
      </c>
      <c r="C14" s="473" t="s">
        <v>3212</v>
      </c>
      <c r="D14" s="473" t="s">
        <v>9163</v>
      </c>
      <c r="E14" s="32" t="str">
        <f t="shared" si="0"/>
        <v>V</v>
      </c>
      <c r="H14" s="474" t="s">
        <v>4694</v>
      </c>
      <c r="I14" s="473" t="s">
        <v>5138</v>
      </c>
      <c r="J14" s="473" t="s">
        <v>9163</v>
      </c>
      <c r="K14" s="32" t="str">
        <f t="shared" si="1"/>
        <v>V</v>
      </c>
      <c r="L14" s="535"/>
    </row>
    <row r="15" spans="2:12" x14ac:dyDescent="0.4">
      <c r="B15" s="474" t="s">
        <v>459</v>
      </c>
      <c r="C15" s="473" t="s">
        <v>3053</v>
      </c>
      <c r="D15" s="473" t="s">
        <v>9163</v>
      </c>
      <c r="E15" s="32" t="str">
        <f t="shared" si="0"/>
        <v>V</v>
      </c>
      <c r="H15" s="474" t="s">
        <v>9215</v>
      </c>
      <c r="I15" s="473" t="s">
        <v>10318</v>
      </c>
      <c r="J15" s="473" t="s">
        <v>9164</v>
      </c>
      <c r="K15" s="32" t="str">
        <f t="shared" si="1"/>
        <v>V</v>
      </c>
      <c r="L15" s="535"/>
    </row>
    <row r="16" spans="2:12" x14ac:dyDescent="0.4">
      <c r="B16" s="474" t="s">
        <v>2133</v>
      </c>
      <c r="C16" s="473" t="s">
        <v>3210</v>
      </c>
      <c r="D16" s="473" t="s">
        <v>9884</v>
      </c>
      <c r="E16" s="32" t="str">
        <f t="shared" si="0"/>
        <v>V</v>
      </c>
      <c r="H16" s="474" t="s">
        <v>1331</v>
      </c>
      <c r="I16" s="473" t="s">
        <v>3174</v>
      </c>
      <c r="J16" s="473" t="s">
        <v>9163</v>
      </c>
      <c r="K16" s="32" t="str">
        <f t="shared" si="1"/>
        <v>V</v>
      </c>
      <c r="L16" s="535"/>
    </row>
    <row r="17" spans="2:12" x14ac:dyDescent="0.4">
      <c r="B17" s="474" t="s">
        <v>2060</v>
      </c>
      <c r="C17" s="473" t="s">
        <v>4063</v>
      </c>
      <c r="D17" s="473" t="s">
        <v>9884</v>
      </c>
      <c r="E17" s="32" t="str">
        <f t="shared" si="0"/>
        <v>V</v>
      </c>
      <c r="H17" s="474" t="s">
        <v>728</v>
      </c>
      <c r="I17" s="473" t="s">
        <v>4073</v>
      </c>
      <c r="J17" s="473" t="s">
        <v>9163</v>
      </c>
      <c r="K17" s="32" t="str">
        <f t="shared" si="1"/>
        <v>V</v>
      </c>
      <c r="L17" s="535"/>
    </row>
    <row r="18" spans="2:12" x14ac:dyDescent="0.4">
      <c r="B18" s="474" t="s">
        <v>465</v>
      </c>
      <c r="C18" s="473" t="s">
        <v>1512</v>
      </c>
      <c r="D18" s="473" t="s">
        <v>9163</v>
      </c>
      <c r="E18" s="32" t="str">
        <f t="shared" si="0"/>
        <v>V</v>
      </c>
      <c r="H18" s="474" t="s">
        <v>737</v>
      </c>
      <c r="I18" s="473" t="s">
        <v>4076</v>
      </c>
      <c r="J18" s="473" t="s">
        <v>9163</v>
      </c>
      <c r="K18" s="32" t="str">
        <f t="shared" si="1"/>
        <v>V</v>
      </c>
      <c r="L18" s="535"/>
    </row>
    <row r="19" spans="2:12" x14ac:dyDescent="0.4">
      <c r="B19" s="474" t="s">
        <v>4692</v>
      </c>
      <c r="C19" s="473" t="s">
        <v>4995</v>
      </c>
      <c r="D19" s="473" t="s">
        <v>9163</v>
      </c>
      <c r="E19" s="32" t="str">
        <f t="shared" si="0"/>
        <v>V</v>
      </c>
      <c r="H19" s="474" t="s">
        <v>839</v>
      </c>
      <c r="I19" s="473" t="s">
        <v>3055</v>
      </c>
      <c r="J19" s="473" t="s">
        <v>9163</v>
      </c>
      <c r="K19" s="32" t="str">
        <f t="shared" si="1"/>
        <v>V</v>
      </c>
      <c r="L19" s="535"/>
    </row>
    <row r="20" spans="2:12" x14ac:dyDescent="0.4">
      <c r="B20" s="474" t="s">
        <v>4693</v>
      </c>
      <c r="C20" s="473" t="s">
        <v>4996</v>
      </c>
      <c r="D20" s="473" t="s">
        <v>9163</v>
      </c>
      <c r="E20" s="32" t="str">
        <f t="shared" si="0"/>
        <v>V</v>
      </c>
      <c r="H20" s="474" t="s">
        <v>4190</v>
      </c>
      <c r="I20" s="473" t="s">
        <v>4837</v>
      </c>
      <c r="J20" s="473" t="s">
        <v>9163</v>
      </c>
      <c r="K20" s="32" t="str">
        <f t="shared" si="1"/>
        <v>V</v>
      </c>
      <c r="L20" s="535"/>
    </row>
    <row r="21" spans="2:12" x14ac:dyDescent="0.4">
      <c r="B21" s="474" t="s">
        <v>770</v>
      </c>
      <c r="C21" s="473" t="s">
        <v>3168</v>
      </c>
      <c r="D21" s="473" t="s">
        <v>9163</v>
      </c>
      <c r="E21" s="32" t="str">
        <f t="shared" si="0"/>
        <v>V</v>
      </c>
      <c r="H21" s="473" t="s">
        <v>2104</v>
      </c>
      <c r="K21" s="32" t="str">
        <f t="shared" si="1"/>
        <v/>
      </c>
      <c r="L21" s="535"/>
    </row>
    <row r="22" spans="2:12" x14ac:dyDescent="0.4">
      <c r="B22" s="474" t="s">
        <v>779</v>
      </c>
      <c r="C22" s="473" t="s">
        <v>2908</v>
      </c>
      <c r="D22" s="473" t="s">
        <v>9163</v>
      </c>
      <c r="E22" s="32" t="str">
        <f t="shared" si="0"/>
        <v>V</v>
      </c>
      <c r="H22" s="474" t="s">
        <v>4600</v>
      </c>
      <c r="I22" s="473" t="s">
        <v>5168</v>
      </c>
      <c r="J22" s="473" t="s">
        <v>9163</v>
      </c>
      <c r="K22" s="32" t="str">
        <f t="shared" si="1"/>
        <v>V</v>
      </c>
      <c r="L22" s="535"/>
    </row>
    <row r="23" spans="2:12" x14ac:dyDescent="0.4">
      <c r="B23" s="474" t="s">
        <v>780</v>
      </c>
      <c r="C23" s="473" t="s">
        <v>2934</v>
      </c>
      <c r="D23" s="473" t="s">
        <v>9163</v>
      </c>
      <c r="E23" s="32" t="str">
        <f t="shared" si="0"/>
        <v>V</v>
      </c>
      <c r="H23" s="474" t="s">
        <v>375</v>
      </c>
      <c r="I23" s="473" t="s">
        <v>3138</v>
      </c>
      <c r="J23" s="473" t="s">
        <v>9163</v>
      </c>
      <c r="K23" s="32" t="str">
        <f t="shared" si="1"/>
        <v>V</v>
      </c>
      <c r="L23" s="535"/>
    </row>
    <row r="24" spans="2:12" x14ac:dyDescent="0.4">
      <c r="B24" s="474" t="s">
        <v>4694</v>
      </c>
      <c r="C24" s="473" t="s">
        <v>5138</v>
      </c>
      <c r="D24" s="473" t="s">
        <v>9163</v>
      </c>
      <c r="E24" s="32" t="str">
        <f t="shared" si="0"/>
        <v>V</v>
      </c>
      <c r="H24" s="474" t="s">
        <v>9277</v>
      </c>
      <c r="I24" s="473" t="s">
        <v>10056</v>
      </c>
      <c r="J24" s="473" t="s">
        <v>9164</v>
      </c>
      <c r="K24" s="32" t="str">
        <f t="shared" si="1"/>
        <v>V</v>
      </c>
      <c r="L24" s="535"/>
    </row>
    <row r="25" spans="2:12" x14ac:dyDescent="0.4">
      <c r="B25" s="474" t="s">
        <v>4695</v>
      </c>
      <c r="C25" s="473" t="s">
        <v>5166</v>
      </c>
      <c r="D25" s="473" t="s">
        <v>9163</v>
      </c>
      <c r="E25" s="32" t="str">
        <f t="shared" si="0"/>
        <v>V</v>
      </c>
      <c r="H25" s="474" t="s">
        <v>692</v>
      </c>
      <c r="I25" s="473" t="s">
        <v>2585</v>
      </c>
      <c r="J25" s="473" t="s">
        <v>9163</v>
      </c>
      <c r="K25" s="32" t="str">
        <f t="shared" si="1"/>
        <v>V</v>
      </c>
      <c r="L25" s="535"/>
    </row>
    <row r="26" spans="2:12" x14ac:dyDescent="0.4">
      <c r="B26" s="474" t="s">
        <v>4696</v>
      </c>
      <c r="C26" s="473" t="s">
        <v>5139</v>
      </c>
      <c r="D26" s="473" t="s">
        <v>9163</v>
      </c>
      <c r="E26" s="32" t="str">
        <f t="shared" si="0"/>
        <v>V</v>
      </c>
      <c r="H26" s="474" t="s">
        <v>1911</v>
      </c>
      <c r="I26" s="473" t="s">
        <v>3182</v>
      </c>
      <c r="J26" s="473" t="s">
        <v>9163</v>
      </c>
      <c r="K26" s="32" t="str">
        <f t="shared" si="1"/>
        <v>V</v>
      </c>
      <c r="L26" s="535"/>
    </row>
    <row r="27" spans="2:12" x14ac:dyDescent="0.4">
      <c r="B27" s="474" t="s">
        <v>4807</v>
      </c>
      <c r="C27" s="473" t="s">
        <v>5167</v>
      </c>
      <c r="D27" s="473" t="s">
        <v>9163</v>
      </c>
      <c r="E27" s="32" t="str">
        <f t="shared" si="0"/>
        <v>V</v>
      </c>
      <c r="H27" s="474" t="s">
        <v>376</v>
      </c>
      <c r="I27" s="473" t="s">
        <v>3755</v>
      </c>
      <c r="J27" s="473" t="s">
        <v>9163</v>
      </c>
      <c r="K27" s="32" t="str">
        <f t="shared" si="1"/>
        <v>V</v>
      </c>
      <c r="L27" s="535"/>
    </row>
    <row r="28" spans="2:12" x14ac:dyDescent="0.4">
      <c r="B28" s="474" t="s">
        <v>4372</v>
      </c>
      <c r="C28" s="473" t="s">
        <v>4371</v>
      </c>
      <c r="D28" s="473" t="s">
        <v>9163</v>
      </c>
      <c r="E28" s="32" t="str">
        <f t="shared" si="0"/>
        <v>V</v>
      </c>
      <c r="H28" s="474" t="s">
        <v>140</v>
      </c>
      <c r="I28" s="473" t="s">
        <v>3017</v>
      </c>
      <c r="J28" s="473" t="s">
        <v>9163</v>
      </c>
      <c r="K28" s="32" t="str">
        <f t="shared" si="1"/>
        <v>V</v>
      </c>
      <c r="L28" s="535"/>
    </row>
    <row r="29" spans="2:12" x14ac:dyDescent="0.4">
      <c r="B29" s="474" t="s">
        <v>3710</v>
      </c>
      <c r="C29" s="473" t="s">
        <v>4229</v>
      </c>
      <c r="D29" s="473" t="s">
        <v>9163</v>
      </c>
      <c r="E29" s="32" t="str">
        <f t="shared" si="0"/>
        <v>V</v>
      </c>
      <c r="H29" s="474" t="s">
        <v>4297</v>
      </c>
      <c r="I29" s="473" t="s">
        <v>4296</v>
      </c>
      <c r="J29" s="473" t="s">
        <v>9163</v>
      </c>
      <c r="K29" s="32" t="str">
        <f t="shared" si="1"/>
        <v>V</v>
      </c>
      <c r="L29" s="535"/>
    </row>
    <row r="30" spans="2:12" x14ac:dyDescent="0.4">
      <c r="B30" s="474" t="s">
        <v>3711</v>
      </c>
      <c r="C30" s="473" t="s">
        <v>4083</v>
      </c>
      <c r="D30" s="473" t="s">
        <v>9163</v>
      </c>
      <c r="E30" s="32" t="str">
        <f t="shared" si="0"/>
        <v>V</v>
      </c>
      <c r="H30" s="474" t="s">
        <v>540</v>
      </c>
      <c r="I30" s="473" t="s">
        <v>2800</v>
      </c>
      <c r="J30" s="473" t="s">
        <v>9163</v>
      </c>
      <c r="K30" s="32" t="str">
        <f t="shared" si="1"/>
        <v>V</v>
      </c>
      <c r="L30" s="535"/>
    </row>
    <row r="31" spans="2:12" x14ac:dyDescent="0.4">
      <c r="B31" s="474" t="s">
        <v>4081</v>
      </c>
      <c r="C31" s="473" t="s">
        <v>4231</v>
      </c>
      <c r="D31" s="473" t="s">
        <v>9163</v>
      </c>
      <c r="E31" s="32" t="str">
        <f t="shared" si="0"/>
        <v>V</v>
      </c>
      <c r="H31" s="474" t="s">
        <v>3378</v>
      </c>
      <c r="I31" s="473" t="s">
        <v>10087</v>
      </c>
      <c r="J31" s="473" t="s">
        <v>9163</v>
      </c>
      <c r="K31" s="32" t="str">
        <f t="shared" si="1"/>
        <v>V</v>
      </c>
      <c r="L31" s="535"/>
    </row>
    <row r="32" spans="2:12" x14ac:dyDescent="0.4">
      <c r="B32" s="474" t="s">
        <v>1889</v>
      </c>
      <c r="C32" s="473" t="s">
        <v>4068</v>
      </c>
      <c r="D32" s="473" t="s">
        <v>9884</v>
      </c>
      <c r="E32" s="32" t="str">
        <f t="shared" si="0"/>
        <v>V</v>
      </c>
      <c r="H32" s="474" t="s">
        <v>709</v>
      </c>
      <c r="I32" s="473" t="s">
        <v>3139</v>
      </c>
      <c r="J32" s="473" t="s">
        <v>9163</v>
      </c>
      <c r="K32" s="32" t="str">
        <f t="shared" si="1"/>
        <v>V</v>
      </c>
      <c r="L32" s="535"/>
    </row>
    <row r="33" spans="2:12" x14ac:dyDescent="0.4">
      <c r="B33" s="474" t="s">
        <v>1890</v>
      </c>
      <c r="C33" s="473" t="s">
        <v>4069</v>
      </c>
      <c r="D33" s="473" t="s">
        <v>9884</v>
      </c>
      <c r="E33" s="32" t="str">
        <f t="shared" si="0"/>
        <v>V</v>
      </c>
      <c r="H33" s="474" t="s">
        <v>4674</v>
      </c>
      <c r="I33" s="473" t="s">
        <v>5528</v>
      </c>
      <c r="J33" s="473" t="s">
        <v>9163</v>
      </c>
      <c r="K33" s="32" t="str">
        <f t="shared" si="1"/>
        <v>V</v>
      </c>
      <c r="L33" s="535"/>
    </row>
    <row r="34" spans="2:12" x14ac:dyDescent="0.4">
      <c r="B34" s="474" t="s">
        <v>1891</v>
      </c>
      <c r="C34" s="473" t="s">
        <v>4070</v>
      </c>
      <c r="D34" s="473" t="s">
        <v>9884</v>
      </c>
      <c r="E34" s="32" t="str">
        <f t="shared" si="0"/>
        <v>V</v>
      </c>
      <c r="H34" s="474" t="s">
        <v>541</v>
      </c>
      <c r="I34" s="473" t="s">
        <v>2936</v>
      </c>
      <c r="J34" s="473" t="s">
        <v>9163</v>
      </c>
      <c r="K34" s="32" t="str">
        <f t="shared" si="1"/>
        <v>V</v>
      </c>
      <c r="L34" s="535"/>
    </row>
    <row r="35" spans="2:12" x14ac:dyDescent="0.4">
      <c r="B35" s="474" t="s">
        <v>1892</v>
      </c>
      <c r="C35" s="473" t="s">
        <v>4071</v>
      </c>
      <c r="D35" s="473" t="s">
        <v>9884</v>
      </c>
      <c r="E35" s="32" t="str">
        <f t="shared" si="0"/>
        <v>V</v>
      </c>
      <c r="H35" s="474" t="s">
        <v>4678</v>
      </c>
      <c r="I35" s="473" t="s">
        <v>5785</v>
      </c>
      <c r="J35" s="473" t="s">
        <v>9163</v>
      </c>
      <c r="K35" s="32" t="str">
        <f t="shared" si="1"/>
        <v>V</v>
      </c>
      <c r="L35" s="535"/>
    </row>
    <row r="36" spans="2:12" x14ac:dyDescent="0.4">
      <c r="B36" s="474" t="s">
        <v>3302</v>
      </c>
      <c r="C36" s="473" t="s">
        <v>3290</v>
      </c>
      <c r="D36" s="473" t="s">
        <v>9163</v>
      </c>
      <c r="E36" s="32" t="str">
        <f t="shared" si="0"/>
        <v>V</v>
      </c>
      <c r="H36" s="474" t="s">
        <v>3309</v>
      </c>
      <c r="I36" s="473" t="s">
        <v>5301</v>
      </c>
      <c r="J36" s="473" t="s">
        <v>9163</v>
      </c>
      <c r="K36" s="32" t="str">
        <f t="shared" si="1"/>
        <v>V</v>
      </c>
      <c r="L36" s="535"/>
    </row>
    <row r="37" spans="2:12" x14ac:dyDescent="0.4">
      <c r="B37" s="474" t="s">
        <v>3303</v>
      </c>
      <c r="C37" s="473" t="s">
        <v>3291</v>
      </c>
      <c r="D37" s="473" t="s">
        <v>9163</v>
      </c>
      <c r="E37" s="32" t="str">
        <f t="shared" si="0"/>
        <v>V</v>
      </c>
      <c r="H37" s="474" t="s">
        <v>4094</v>
      </c>
      <c r="I37" s="473" t="s">
        <v>4093</v>
      </c>
      <c r="J37" s="473" t="s">
        <v>9163</v>
      </c>
      <c r="K37" s="32" t="str">
        <f t="shared" si="1"/>
        <v>V</v>
      </c>
      <c r="L37" s="535"/>
    </row>
    <row r="38" spans="2:12" x14ac:dyDescent="0.4">
      <c r="B38" s="474" t="s">
        <v>3634</v>
      </c>
      <c r="C38" s="473" t="s">
        <v>4228</v>
      </c>
      <c r="D38" s="473" t="s">
        <v>9163</v>
      </c>
      <c r="E38" s="32" t="str">
        <f t="shared" si="0"/>
        <v>V</v>
      </c>
      <c r="H38" s="474" t="s">
        <v>4684</v>
      </c>
      <c r="I38" s="473" t="s">
        <v>5889</v>
      </c>
      <c r="J38" s="473" t="s">
        <v>9163</v>
      </c>
      <c r="K38" s="32" t="str">
        <f t="shared" si="1"/>
        <v>V</v>
      </c>
      <c r="L38" s="535"/>
    </row>
    <row r="39" spans="2:12" x14ac:dyDescent="0.4">
      <c r="B39" s="474" t="s">
        <v>4087</v>
      </c>
      <c r="C39" s="473" t="s">
        <v>4219</v>
      </c>
      <c r="D39" s="473" t="s">
        <v>9163</v>
      </c>
      <c r="E39" s="32" t="str">
        <f t="shared" si="0"/>
        <v>V</v>
      </c>
      <c r="H39" s="474" t="s">
        <v>2780</v>
      </c>
      <c r="I39" s="473" t="s">
        <v>10090</v>
      </c>
      <c r="J39" s="473" t="s">
        <v>9163</v>
      </c>
      <c r="K39" s="32" t="str">
        <f t="shared" si="1"/>
        <v>V</v>
      </c>
      <c r="L39" s="535"/>
    </row>
    <row r="40" spans="2:12" x14ac:dyDescent="0.4">
      <c r="B40" s="474" t="s">
        <v>3688</v>
      </c>
      <c r="C40" s="473" t="s">
        <v>5662</v>
      </c>
      <c r="D40" s="473" t="s">
        <v>9163</v>
      </c>
      <c r="E40" s="32" t="str">
        <f t="shared" si="0"/>
        <v>V</v>
      </c>
      <c r="H40" s="474" t="s">
        <v>5617</v>
      </c>
      <c r="I40" s="473" t="s">
        <v>10319</v>
      </c>
      <c r="J40" s="473" t="s">
        <v>9164</v>
      </c>
      <c r="K40" s="32" t="str">
        <f t="shared" si="1"/>
        <v>V</v>
      </c>
      <c r="L40" s="535"/>
    </row>
    <row r="41" spans="2:12" x14ac:dyDescent="0.4">
      <c r="B41" s="474" t="s">
        <v>3689</v>
      </c>
      <c r="C41" s="473" t="s">
        <v>5787</v>
      </c>
      <c r="D41" s="473" t="s">
        <v>9163</v>
      </c>
      <c r="E41" s="32" t="str">
        <f t="shared" si="0"/>
        <v>V</v>
      </c>
      <c r="H41" s="474" t="s">
        <v>3384</v>
      </c>
      <c r="I41" s="473" t="s">
        <v>3383</v>
      </c>
      <c r="J41" s="473" t="s">
        <v>9163</v>
      </c>
      <c r="K41" s="32" t="str">
        <f t="shared" si="1"/>
        <v>V</v>
      </c>
      <c r="L41" s="535"/>
    </row>
    <row r="42" spans="2:12" x14ac:dyDescent="0.4">
      <c r="B42" s="474" t="s">
        <v>4301</v>
      </c>
      <c r="C42" s="473" t="s">
        <v>10083</v>
      </c>
      <c r="D42" s="473" t="s">
        <v>9884</v>
      </c>
      <c r="E42" s="32" t="str">
        <f t="shared" si="0"/>
        <v>V</v>
      </c>
      <c r="H42" s="474" t="s">
        <v>3386</v>
      </c>
      <c r="I42" s="473" t="s">
        <v>3385</v>
      </c>
      <c r="J42" s="473" t="s">
        <v>9163</v>
      </c>
      <c r="K42" s="32" t="str">
        <f t="shared" si="1"/>
        <v>V</v>
      </c>
      <c r="L42" s="535"/>
    </row>
    <row r="43" spans="2:12" x14ac:dyDescent="0.4">
      <c r="B43" s="474" t="s">
        <v>3690</v>
      </c>
      <c r="C43" s="473" t="s">
        <v>5663</v>
      </c>
      <c r="D43" s="473" t="s">
        <v>9163</v>
      </c>
      <c r="E43" s="32" t="str">
        <f t="shared" si="0"/>
        <v>V</v>
      </c>
      <c r="H43" s="474" t="s">
        <v>5618</v>
      </c>
      <c r="I43" s="473" t="s">
        <v>9197</v>
      </c>
      <c r="J43" s="473" t="s">
        <v>9164</v>
      </c>
      <c r="K43" s="32" t="str">
        <f t="shared" si="1"/>
        <v>V</v>
      </c>
      <c r="L43" s="535"/>
    </row>
    <row r="44" spans="2:12" x14ac:dyDescent="0.4">
      <c r="B44" s="474" t="s">
        <v>3691</v>
      </c>
      <c r="C44" s="473" t="s">
        <v>5788</v>
      </c>
      <c r="D44" s="473" t="s">
        <v>9163</v>
      </c>
      <c r="E44" s="32" t="str">
        <f t="shared" si="0"/>
        <v>V</v>
      </c>
      <c r="H44" s="474" t="s">
        <v>5619</v>
      </c>
      <c r="I44" s="473" t="s">
        <v>9198</v>
      </c>
      <c r="J44" s="473" t="s">
        <v>9164</v>
      </c>
      <c r="K44" s="32" t="str">
        <f t="shared" si="1"/>
        <v>V</v>
      </c>
      <c r="L44" s="535"/>
    </row>
    <row r="45" spans="2:12" x14ac:dyDescent="0.4">
      <c r="B45" s="474" t="s">
        <v>3692</v>
      </c>
      <c r="C45" s="473" t="s">
        <v>5789</v>
      </c>
      <c r="D45" s="473" t="s">
        <v>9163</v>
      </c>
      <c r="E45" s="32" t="str">
        <f t="shared" si="0"/>
        <v>V</v>
      </c>
      <c r="H45" s="474" t="s">
        <v>4008</v>
      </c>
      <c r="I45" s="473" t="s">
        <v>4868</v>
      </c>
      <c r="J45" s="473" t="s">
        <v>9163</v>
      </c>
      <c r="K45" s="32" t="str">
        <f t="shared" si="1"/>
        <v>V</v>
      </c>
      <c r="L45" s="535"/>
    </row>
    <row r="46" spans="2:12" x14ac:dyDescent="0.4">
      <c r="B46" s="474" t="s">
        <v>2134</v>
      </c>
      <c r="C46" s="473" t="s">
        <v>5024</v>
      </c>
      <c r="D46" s="473" t="s">
        <v>9163</v>
      </c>
      <c r="E46" s="32" t="str">
        <f t="shared" si="0"/>
        <v>V</v>
      </c>
      <c r="H46" s="474" t="s">
        <v>544</v>
      </c>
      <c r="I46" s="473" t="s">
        <v>3194</v>
      </c>
      <c r="J46" s="473" t="s">
        <v>9163</v>
      </c>
      <c r="K46" s="32" t="str">
        <f t="shared" si="1"/>
        <v>V</v>
      </c>
      <c r="L46" s="535"/>
    </row>
    <row r="47" spans="2:12" x14ac:dyDescent="0.4">
      <c r="B47" s="474" t="s">
        <v>2111</v>
      </c>
      <c r="C47" s="473" t="s">
        <v>5025</v>
      </c>
      <c r="D47" s="473" t="s">
        <v>9163</v>
      </c>
      <c r="E47" s="32" t="str">
        <f t="shared" si="0"/>
        <v>V</v>
      </c>
      <c r="H47" s="474" t="s">
        <v>4097</v>
      </c>
      <c r="I47" s="473" t="s">
        <v>4096</v>
      </c>
      <c r="J47" s="473" t="s">
        <v>9163</v>
      </c>
      <c r="K47" s="32" t="str">
        <f t="shared" si="1"/>
        <v>V</v>
      </c>
      <c r="L47" s="535"/>
    </row>
    <row r="48" spans="2:12" x14ac:dyDescent="0.4">
      <c r="B48" s="474" t="s">
        <v>3959</v>
      </c>
      <c r="C48" s="473" t="s">
        <v>5026</v>
      </c>
      <c r="D48" s="473" t="s">
        <v>9163</v>
      </c>
      <c r="E48" s="32" t="str">
        <f t="shared" si="0"/>
        <v>V</v>
      </c>
      <c r="H48" s="474" t="s">
        <v>3716</v>
      </c>
      <c r="I48" s="473" t="s">
        <v>3720</v>
      </c>
      <c r="J48" s="473" t="s">
        <v>9163</v>
      </c>
      <c r="K48" s="32" t="str">
        <f t="shared" si="1"/>
        <v>V</v>
      </c>
      <c r="L48" s="535"/>
    </row>
    <row r="49" spans="2:12" x14ac:dyDescent="0.4">
      <c r="B49" s="474" t="s">
        <v>3960</v>
      </c>
      <c r="C49" s="473" t="s">
        <v>5027</v>
      </c>
      <c r="D49" s="473" t="s">
        <v>9163</v>
      </c>
      <c r="E49" s="32" t="str">
        <f t="shared" si="0"/>
        <v>V</v>
      </c>
      <c r="H49" s="474" t="s">
        <v>2165</v>
      </c>
      <c r="I49" s="473" t="s">
        <v>10320</v>
      </c>
      <c r="J49" s="473" t="s">
        <v>9163</v>
      </c>
      <c r="K49" s="32" t="str">
        <f t="shared" si="1"/>
        <v>V</v>
      </c>
      <c r="L49" s="535"/>
    </row>
    <row r="50" spans="2:12" x14ac:dyDescent="0.4">
      <c r="B50" s="474" t="s">
        <v>1158</v>
      </c>
      <c r="C50" s="473" t="s">
        <v>3175</v>
      </c>
      <c r="D50" s="473" t="s">
        <v>9163</v>
      </c>
      <c r="E50" s="32" t="str">
        <f t="shared" si="0"/>
        <v>V</v>
      </c>
      <c r="H50" s="474" t="s">
        <v>2497</v>
      </c>
      <c r="I50" s="473" t="s">
        <v>2586</v>
      </c>
      <c r="J50" s="473" t="s">
        <v>9163</v>
      </c>
      <c r="K50" s="32" t="str">
        <f t="shared" si="1"/>
        <v>V</v>
      </c>
      <c r="L50" s="535"/>
    </row>
    <row r="51" spans="2:12" x14ac:dyDescent="0.4">
      <c r="B51" s="474" t="s">
        <v>755</v>
      </c>
      <c r="C51" s="473" t="s">
        <v>4072</v>
      </c>
      <c r="D51" s="473" t="s">
        <v>9163</v>
      </c>
      <c r="E51" s="32" t="str">
        <f t="shared" si="0"/>
        <v>V</v>
      </c>
      <c r="H51" s="474" t="s">
        <v>9787</v>
      </c>
      <c r="I51" s="473" t="s">
        <v>10321</v>
      </c>
      <c r="J51" s="473" t="s">
        <v>9163</v>
      </c>
      <c r="K51" s="32" t="str">
        <f t="shared" si="1"/>
        <v>V</v>
      </c>
      <c r="L51" s="535"/>
    </row>
    <row r="52" spans="2:12" x14ac:dyDescent="0.4">
      <c r="B52" s="474" t="s">
        <v>728</v>
      </c>
      <c r="C52" s="473" t="s">
        <v>4073</v>
      </c>
      <c r="D52" s="473" t="s">
        <v>9163</v>
      </c>
      <c r="E52" s="32" t="str">
        <f t="shared" si="0"/>
        <v>V</v>
      </c>
      <c r="H52" s="474" t="s">
        <v>1894</v>
      </c>
      <c r="I52" s="473" t="s">
        <v>2926</v>
      </c>
      <c r="J52" s="473" t="s">
        <v>9163</v>
      </c>
      <c r="K52" s="32" t="str">
        <f t="shared" si="1"/>
        <v>V</v>
      </c>
      <c r="L52" s="535"/>
    </row>
    <row r="53" spans="2:12" x14ac:dyDescent="0.4">
      <c r="B53" s="474" t="s">
        <v>729</v>
      </c>
      <c r="C53" s="473" t="s">
        <v>4074</v>
      </c>
      <c r="D53" s="473" t="s">
        <v>9163</v>
      </c>
      <c r="E53" s="32" t="str">
        <f t="shared" si="0"/>
        <v>V</v>
      </c>
      <c r="H53" s="474" t="s">
        <v>4716</v>
      </c>
      <c r="I53" s="473" t="s">
        <v>10091</v>
      </c>
      <c r="J53" s="473" t="s">
        <v>9163</v>
      </c>
      <c r="K53" s="32" t="str">
        <f t="shared" si="1"/>
        <v>V</v>
      </c>
      <c r="L53" s="535"/>
    </row>
    <row r="54" spans="2:12" x14ac:dyDescent="0.4">
      <c r="B54" s="474" t="s">
        <v>736</v>
      </c>
      <c r="C54" s="473" t="s">
        <v>4075</v>
      </c>
      <c r="D54" s="473" t="s">
        <v>9163</v>
      </c>
      <c r="E54" s="32" t="str">
        <f t="shared" si="0"/>
        <v>V</v>
      </c>
      <c r="H54" s="474" t="s">
        <v>1895</v>
      </c>
      <c r="I54" s="473" t="s">
        <v>4884</v>
      </c>
      <c r="J54" s="473" t="s">
        <v>9163</v>
      </c>
      <c r="K54" s="32" t="str">
        <f t="shared" si="1"/>
        <v>V</v>
      </c>
      <c r="L54" s="535"/>
    </row>
    <row r="55" spans="2:12" x14ac:dyDescent="0.4">
      <c r="B55" s="474" t="s">
        <v>737</v>
      </c>
      <c r="C55" s="473" t="s">
        <v>4076</v>
      </c>
      <c r="D55" s="473" t="s">
        <v>9163</v>
      </c>
      <c r="E55" s="32" t="str">
        <f t="shared" si="0"/>
        <v>V</v>
      </c>
      <c r="H55" s="474" t="s">
        <v>3396</v>
      </c>
      <c r="I55" s="473" t="s">
        <v>3395</v>
      </c>
      <c r="J55" s="473" t="s">
        <v>9163</v>
      </c>
      <c r="K55" s="32" t="str">
        <f t="shared" si="1"/>
        <v>V</v>
      </c>
      <c r="L55" s="535"/>
    </row>
    <row r="56" spans="2:12" x14ac:dyDescent="0.4">
      <c r="B56" s="474" t="s">
        <v>4189</v>
      </c>
      <c r="C56" s="473" t="s">
        <v>4914</v>
      </c>
      <c r="D56" s="473" t="s">
        <v>9163</v>
      </c>
      <c r="E56" s="32" t="str">
        <f t="shared" si="0"/>
        <v>V</v>
      </c>
      <c r="H56" s="474" t="s">
        <v>4732</v>
      </c>
      <c r="I56" s="473" t="s">
        <v>5584</v>
      </c>
      <c r="J56" s="473" t="s">
        <v>9163</v>
      </c>
      <c r="K56" s="32" t="str">
        <f t="shared" si="1"/>
        <v>V</v>
      </c>
      <c r="L56" s="535"/>
    </row>
    <row r="57" spans="2:12" x14ac:dyDescent="0.4">
      <c r="B57" s="474" t="s">
        <v>839</v>
      </c>
      <c r="C57" s="473" t="s">
        <v>3055</v>
      </c>
      <c r="D57" s="473" t="s">
        <v>9163</v>
      </c>
      <c r="E57" s="32" t="str">
        <f t="shared" si="0"/>
        <v>V</v>
      </c>
      <c r="H57" s="474" t="s">
        <v>1903</v>
      </c>
      <c r="I57" s="473" t="s">
        <v>2813</v>
      </c>
      <c r="J57" s="473" t="s">
        <v>9163</v>
      </c>
      <c r="K57" s="32" t="str">
        <f t="shared" si="1"/>
        <v>V</v>
      </c>
      <c r="L57" s="535"/>
    </row>
    <row r="58" spans="2:12" x14ac:dyDescent="0.4">
      <c r="B58" s="474" t="s">
        <v>4190</v>
      </c>
      <c r="C58" s="473" t="s">
        <v>4837</v>
      </c>
      <c r="D58" s="473" t="s">
        <v>9163</v>
      </c>
      <c r="E58" s="32" t="str">
        <f t="shared" si="0"/>
        <v>V</v>
      </c>
      <c r="H58" s="474" t="s">
        <v>310</v>
      </c>
      <c r="I58" s="473" t="s">
        <v>2814</v>
      </c>
      <c r="J58" s="473" t="s">
        <v>9163</v>
      </c>
      <c r="K58" s="32" t="str">
        <f t="shared" si="1"/>
        <v>V</v>
      </c>
      <c r="L58" s="535"/>
    </row>
    <row r="59" spans="2:12" x14ac:dyDescent="0.4">
      <c r="B59" s="474" t="s">
        <v>426</v>
      </c>
      <c r="C59" s="473" t="s">
        <v>3214</v>
      </c>
      <c r="D59" s="473" t="s">
        <v>9163</v>
      </c>
      <c r="E59" s="32" t="str">
        <f t="shared" si="0"/>
        <v>V</v>
      </c>
      <c r="H59" s="474" t="s">
        <v>191</v>
      </c>
      <c r="I59" s="473" t="s">
        <v>2815</v>
      </c>
      <c r="J59" s="473" t="s">
        <v>9163</v>
      </c>
      <c r="K59" s="32" t="str">
        <f t="shared" si="1"/>
        <v>V</v>
      </c>
      <c r="L59" s="535"/>
    </row>
    <row r="60" spans="2:12" x14ac:dyDescent="0.4">
      <c r="B60" s="474" t="s">
        <v>4191</v>
      </c>
      <c r="C60" s="473" t="s">
        <v>4838</v>
      </c>
      <c r="D60" s="473" t="s">
        <v>9163</v>
      </c>
      <c r="E60" s="32" t="str">
        <f t="shared" si="0"/>
        <v>V</v>
      </c>
      <c r="H60" s="474" t="s">
        <v>334</v>
      </c>
      <c r="I60" s="473" t="s">
        <v>3006</v>
      </c>
      <c r="J60" s="473" t="s">
        <v>9163</v>
      </c>
      <c r="K60" s="32" t="str">
        <f t="shared" si="1"/>
        <v>V</v>
      </c>
      <c r="L60" s="535"/>
    </row>
    <row r="61" spans="2:12" x14ac:dyDescent="0.4">
      <c r="B61" s="474" t="s">
        <v>427</v>
      </c>
      <c r="C61" s="473" t="s">
        <v>3215</v>
      </c>
      <c r="D61" s="473" t="s">
        <v>9163</v>
      </c>
      <c r="E61" s="32" t="str">
        <f t="shared" si="0"/>
        <v>V</v>
      </c>
      <c r="H61" s="474" t="s">
        <v>3719</v>
      </c>
      <c r="I61" s="473" t="s">
        <v>3727</v>
      </c>
      <c r="J61" s="473" t="s">
        <v>9163</v>
      </c>
      <c r="K61" s="32" t="str">
        <f t="shared" si="1"/>
        <v>V</v>
      </c>
      <c r="L61" s="535"/>
    </row>
    <row r="62" spans="2:12" x14ac:dyDescent="0.4">
      <c r="B62" s="474" t="s">
        <v>3697</v>
      </c>
      <c r="C62" s="473" t="s">
        <v>5863</v>
      </c>
      <c r="D62" s="473" t="s">
        <v>9163</v>
      </c>
      <c r="E62" s="32" t="str">
        <f t="shared" si="0"/>
        <v>V</v>
      </c>
      <c r="H62" s="474" t="s">
        <v>2596</v>
      </c>
      <c r="I62" s="473" t="s">
        <v>2822</v>
      </c>
      <c r="J62" s="473" t="s">
        <v>9163</v>
      </c>
      <c r="K62" s="32" t="str">
        <f t="shared" si="1"/>
        <v>V</v>
      </c>
      <c r="L62" s="535"/>
    </row>
    <row r="63" spans="2:12" x14ac:dyDescent="0.4">
      <c r="B63" s="474" t="s">
        <v>3698</v>
      </c>
      <c r="C63" s="473" t="s">
        <v>5864</v>
      </c>
      <c r="D63" s="473" t="s">
        <v>9163</v>
      </c>
      <c r="E63" s="32" t="str">
        <f t="shared" si="0"/>
        <v>V</v>
      </c>
      <c r="H63" s="474" t="s">
        <v>5347</v>
      </c>
      <c r="I63" s="473" t="s">
        <v>5877</v>
      </c>
      <c r="J63" s="473" t="s">
        <v>9163</v>
      </c>
      <c r="K63" s="32" t="str">
        <f t="shared" si="1"/>
        <v>V</v>
      </c>
      <c r="L63" s="535"/>
    </row>
    <row r="64" spans="2:12" x14ac:dyDescent="0.4">
      <c r="B64" s="474" t="s">
        <v>3699</v>
      </c>
      <c r="C64" s="473" t="s">
        <v>5865</v>
      </c>
      <c r="D64" s="473" t="s">
        <v>9163</v>
      </c>
      <c r="E64" s="32" t="str">
        <f t="shared" si="0"/>
        <v>V</v>
      </c>
      <c r="H64" s="474" t="s">
        <v>3405</v>
      </c>
      <c r="I64" s="473" t="s">
        <v>3404</v>
      </c>
      <c r="J64" s="473" t="s">
        <v>9163</v>
      </c>
      <c r="K64" s="32" t="str">
        <f t="shared" si="1"/>
        <v>V</v>
      </c>
      <c r="L64" s="535"/>
    </row>
    <row r="65" spans="2:12" x14ac:dyDescent="0.4">
      <c r="B65" s="474" t="s">
        <v>3700</v>
      </c>
      <c r="C65" s="473" t="s">
        <v>5866</v>
      </c>
      <c r="D65" s="473" t="s">
        <v>9163</v>
      </c>
      <c r="E65" s="32" t="str">
        <f t="shared" si="0"/>
        <v>V</v>
      </c>
      <c r="H65" s="474" t="s">
        <v>3043</v>
      </c>
      <c r="I65" s="473" t="s">
        <v>3374</v>
      </c>
      <c r="J65" s="473" t="s">
        <v>9163</v>
      </c>
      <c r="K65" s="32" t="str">
        <f t="shared" si="1"/>
        <v>V</v>
      </c>
      <c r="L65" s="535"/>
    </row>
    <row r="66" spans="2:12" x14ac:dyDescent="0.4">
      <c r="B66" s="474" t="s">
        <v>3701</v>
      </c>
      <c r="C66" s="473" t="s">
        <v>5867</v>
      </c>
      <c r="D66" s="473" t="s">
        <v>9163</v>
      </c>
      <c r="E66" s="32" t="str">
        <f t="shared" si="0"/>
        <v>V</v>
      </c>
      <c r="H66" s="474" t="s">
        <v>4180</v>
      </c>
      <c r="I66" s="473" t="s">
        <v>4217</v>
      </c>
      <c r="J66" s="473" t="s">
        <v>9163</v>
      </c>
      <c r="K66" s="32" t="str">
        <f t="shared" si="1"/>
        <v>V</v>
      </c>
      <c r="L66" s="535"/>
    </row>
    <row r="67" spans="2:12" x14ac:dyDescent="0.4">
      <c r="B67" s="473" t="s">
        <v>2104</v>
      </c>
      <c r="E67" s="32" t="str">
        <f t="shared" si="0"/>
        <v/>
      </c>
      <c r="H67" s="474" t="s">
        <v>4181</v>
      </c>
      <c r="I67" s="473" t="s">
        <v>5174</v>
      </c>
      <c r="J67" s="473" t="s">
        <v>9163</v>
      </c>
      <c r="K67" s="32" t="str">
        <f t="shared" si="1"/>
        <v>V</v>
      </c>
      <c r="L67" s="535"/>
    </row>
    <row r="68" spans="2:12" x14ac:dyDescent="0.4">
      <c r="B68" s="474" t="s">
        <v>4600</v>
      </c>
      <c r="C68" s="473" t="s">
        <v>5168</v>
      </c>
      <c r="D68" s="473" t="s">
        <v>9163</v>
      </c>
      <c r="E68" s="32" t="str">
        <f t="shared" si="0"/>
        <v>V</v>
      </c>
      <c r="H68" s="474" t="s">
        <v>3955</v>
      </c>
      <c r="I68" s="473" t="s">
        <v>4218</v>
      </c>
      <c r="J68" s="473" t="s">
        <v>9163</v>
      </c>
      <c r="K68" s="32" t="str">
        <f t="shared" si="1"/>
        <v>V</v>
      </c>
      <c r="L68" s="535"/>
    </row>
    <row r="69" spans="2:12" x14ac:dyDescent="0.4">
      <c r="B69" s="474" t="s">
        <v>2571</v>
      </c>
      <c r="C69" s="473" t="s">
        <v>3202</v>
      </c>
      <c r="D69" s="473" t="s">
        <v>9163</v>
      </c>
      <c r="E69" s="32" t="str">
        <f t="shared" si="0"/>
        <v>V</v>
      </c>
      <c r="H69" s="474" t="s">
        <v>3956</v>
      </c>
      <c r="I69" s="473" t="s">
        <v>5427</v>
      </c>
      <c r="J69" s="473" t="s">
        <v>9163</v>
      </c>
      <c r="K69" s="32" t="str">
        <f t="shared" si="1"/>
        <v>V</v>
      </c>
      <c r="L69" s="535"/>
    </row>
    <row r="70" spans="2:12" x14ac:dyDescent="0.4">
      <c r="B70" s="474" t="s">
        <v>3022</v>
      </c>
      <c r="C70" s="473" t="s">
        <v>3190</v>
      </c>
      <c r="D70" s="473" t="s">
        <v>9163</v>
      </c>
      <c r="E70" s="32" t="str">
        <f t="shared" si="0"/>
        <v>V</v>
      </c>
      <c r="H70" s="474" t="s">
        <v>197</v>
      </c>
      <c r="I70" s="473" t="s">
        <v>2830</v>
      </c>
      <c r="J70" s="473" t="s">
        <v>9163</v>
      </c>
      <c r="K70" s="32" t="str">
        <f t="shared" si="1"/>
        <v>V</v>
      </c>
      <c r="L70" s="535"/>
    </row>
    <row r="71" spans="2:12" x14ac:dyDescent="0.4">
      <c r="B71" s="474" t="s">
        <v>4601</v>
      </c>
      <c r="C71" s="473" t="s">
        <v>5169</v>
      </c>
      <c r="D71" s="473" t="s">
        <v>9163</v>
      </c>
      <c r="E71" s="32" t="str">
        <f t="shared" si="0"/>
        <v>V</v>
      </c>
      <c r="H71" s="474" t="s">
        <v>296</v>
      </c>
      <c r="I71" s="473" t="s">
        <v>10322</v>
      </c>
      <c r="J71" s="473" t="s">
        <v>9163</v>
      </c>
      <c r="K71" s="32" t="str">
        <f t="shared" si="1"/>
        <v>V</v>
      </c>
      <c r="L71" s="535"/>
    </row>
    <row r="72" spans="2:12" x14ac:dyDescent="0.4">
      <c r="B72" s="474" t="s">
        <v>4602</v>
      </c>
      <c r="C72" s="473" t="s">
        <v>5250</v>
      </c>
      <c r="D72" s="473" t="s">
        <v>9163</v>
      </c>
      <c r="E72" s="32" t="str">
        <f t="shared" si="0"/>
        <v>V</v>
      </c>
      <c r="H72" s="474" t="s">
        <v>300</v>
      </c>
      <c r="I72" s="473" t="s">
        <v>10323</v>
      </c>
      <c r="J72" s="473" t="s">
        <v>9163</v>
      </c>
      <c r="K72" s="32" t="str">
        <f t="shared" si="1"/>
        <v>V</v>
      </c>
      <c r="L72" s="535"/>
    </row>
    <row r="73" spans="2:12" x14ac:dyDescent="0.4">
      <c r="B73" s="474" t="s">
        <v>375</v>
      </c>
      <c r="C73" s="473" t="s">
        <v>3138</v>
      </c>
      <c r="D73" s="473" t="s">
        <v>9163</v>
      </c>
      <c r="E73" s="32" t="str">
        <f t="shared" si="0"/>
        <v>V</v>
      </c>
      <c r="H73" s="474" t="s">
        <v>3044</v>
      </c>
      <c r="I73" s="473" t="s">
        <v>3192</v>
      </c>
      <c r="J73" s="473" t="s">
        <v>9163</v>
      </c>
      <c r="K73" s="32" t="str">
        <f t="shared" si="1"/>
        <v>V</v>
      </c>
      <c r="L73" s="535"/>
    </row>
    <row r="74" spans="2:12" x14ac:dyDescent="0.4">
      <c r="B74" s="474" t="s">
        <v>103</v>
      </c>
      <c r="C74" s="473" t="s">
        <v>10084</v>
      </c>
      <c r="D74" s="473" t="s">
        <v>9885</v>
      </c>
      <c r="E74" s="32" t="str">
        <f t="shared" ref="E74:E137" si="2">IF(OR(B74="",B74="Инструмент бензо",B74="Инструмент электро",B74="Инструмент газ",B74="Ручник и аксессуары"),"","V")</f>
        <v>V</v>
      </c>
      <c r="H74" s="474" t="s">
        <v>561</v>
      </c>
      <c r="I74" s="473" t="s">
        <v>2835</v>
      </c>
      <c r="J74" s="473" t="s">
        <v>9163</v>
      </c>
      <c r="K74" s="32" t="str">
        <f t="shared" si="1"/>
        <v>V</v>
      </c>
      <c r="L74" s="535"/>
    </row>
    <row r="75" spans="2:12" x14ac:dyDescent="0.4">
      <c r="B75" s="474" t="s">
        <v>748</v>
      </c>
      <c r="C75" s="473" t="s">
        <v>708</v>
      </c>
      <c r="D75" s="473" t="s">
        <v>9163</v>
      </c>
      <c r="E75" s="32" t="str">
        <f t="shared" si="2"/>
        <v>V</v>
      </c>
      <c r="H75" s="474" t="s">
        <v>564</v>
      </c>
      <c r="I75" s="473" t="s">
        <v>2906</v>
      </c>
      <c r="J75" s="473" t="s">
        <v>9163</v>
      </c>
      <c r="K75" s="32" t="str">
        <f t="shared" ref="K75:K138" si="3">IF(OR(H75="",H75="Инструмент бензо",H75="Инструмент электро",H75="Инструмент газ",H75="Ручник и аксессуары"),"","V")</f>
        <v>V</v>
      </c>
      <c r="L75" s="535"/>
    </row>
    <row r="76" spans="2:12" x14ac:dyDescent="0.4">
      <c r="B76" s="474" t="s">
        <v>727</v>
      </c>
      <c r="C76" s="473" t="s">
        <v>2791</v>
      </c>
      <c r="D76" s="473" t="s">
        <v>9163</v>
      </c>
      <c r="E76" s="32" t="str">
        <f t="shared" si="2"/>
        <v>V</v>
      </c>
      <c r="H76" s="474" t="s">
        <v>2688</v>
      </c>
      <c r="I76" s="473" t="s">
        <v>3297</v>
      </c>
      <c r="J76" s="473" t="s">
        <v>9163</v>
      </c>
      <c r="K76" s="32" t="str">
        <f t="shared" si="3"/>
        <v>V</v>
      </c>
      <c r="L76" s="535"/>
    </row>
    <row r="77" spans="2:12" x14ac:dyDescent="0.4">
      <c r="B77" s="474" t="s">
        <v>692</v>
      </c>
      <c r="C77" s="473" t="s">
        <v>2585</v>
      </c>
      <c r="D77" s="473" t="s">
        <v>9163</v>
      </c>
      <c r="E77" s="32" t="str">
        <f t="shared" si="2"/>
        <v>V</v>
      </c>
      <c r="H77" s="474" t="s">
        <v>389</v>
      </c>
      <c r="I77" s="473" t="s">
        <v>2932</v>
      </c>
      <c r="J77" s="473" t="s">
        <v>9163</v>
      </c>
      <c r="K77" s="32" t="str">
        <f t="shared" si="3"/>
        <v>V</v>
      </c>
      <c r="L77" s="535"/>
    </row>
    <row r="78" spans="2:12" x14ac:dyDescent="0.4">
      <c r="B78" s="474" t="s">
        <v>1911</v>
      </c>
      <c r="C78" s="473" t="s">
        <v>3182</v>
      </c>
      <c r="D78" s="473" t="s">
        <v>9163</v>
      </c>
      <c r="E78" s="32" t="str">
        <f t="shared" si="2"/>
        <v>V</v>
      </c>
      <c r="H78" s="474" t="s">
        <v>1447</v>
      </c>
      <c r="I78" s="473" t="s">
        <v>2843</v>
      </c>
      <c r="J78" s="473" t="s">
        <v>9163</v>
      </c>
      <c r="K78" s="32" t="str">
        <f t="shared" si="3"/>
        <v>V</v>
      </c>
      <c r="L78" s="535"/>
    </row>
    <row r="79" spans="2:12" x14ac:dyDescent="0.4">
      <c r="B79" s="474" t="s">
        <v>3024</v>
      </c>
      <c r="C79" s="473" t="s">
        <v>3023</v>
      </c>
      <c r="D79" s="473" t="s">
        <v>9163</v>
      </c>
      <c r="E79" s="32" t="str">
        <f t="shared" si="2"/>
        <v>V</v>
      </c>
      <c r="H79" s="474" t="s">
        <v>307</v>
      </c>
      <c r="I79" s="473" t="s">
        <v>1706</v>
      </c>
      <c r="J79" s="473" t="s">
        <v>9163</v>
      </c>
      <c r="K79" s="32" t="str">
        <f t="shared" si="3"/>
        <v>V</v>
      </c>
      <c r="L79" s="535"/>
    </row>
    <row r="80" spans="2:12" x14ac:dyDescent="0.4">
      <c r="B80" s="474" t="s">
        <v>240</v>
      </c>
      <c r="C80" s="473" t="s">
        <v>10085</v>
      </c>
      <c r="D80" s="473" t="s">
        <v>9884</v>
      </c>
      <c r="E80" s="32" t="str">
        <f t="shared" si="2"/>
        <v>V</v>
      </c>
      <c r="H80" s="474" t="s">
        <v>5233</v>
      </c>
      <c r="I80" s="473" t="s">
        <v>5899</v>
      </c>
      <c r="J80" s="473" t="s">
        <v>9163</v>
      </c>
      <c r="K80" s="32" t="str">
        <f t="shared" si="3"/>
        <v>V</v>
      </c>
      <c r="L80" s="535"/>
    </row>
    <row r="81" spans="2:12" x14ac:dyDescent="0.4">
      <c r="B81" s="474" t="s">
        <v>241</v>
      </c>
      <c r="C81" s="473" t="s">
        <v>2792</v>
      </c>
      <c r="D81" s="473" t="s">
        <v>9163</v>
      </c>
      <c r="E81" s="32" t="str">
        <f t="shared" si="2"/>
        <v>V</v>
      </c>
      <c r="H81" s="474" t="s">
        <v>3863</v>
      </c>
      <c r="I81" s="473" t="s">
        <v>5592</v>
      </c>
      <c r="J81" s="473" t="s">
        <v>9163</v>
      </c>
      <c r="K81" s="32" t="str">
        <f t="shared" si="3"/>
        <v>V</v>
      </c>
      <c r="L81" s="535"/>
    </row>
    <row r="82" spans="2:12" x14ac:dyDescent="0.4">
      <c r="B82" s="474" t="s">
        <v>3377</v>
      </c>
      <c r="C82" s="473" t="s">
        <v>3376</v>
      </c>
      <c r="D82" s="473" t="s">
        <v>9163</v>
      </c>
      <c r="E82" s="32" t="str">
        <f t="shared" si="2"/>
        <v>V</v>
      </c>
      <c r="H82" s="474" t="s">
        <v>451</v>
      </c>
      <c r="I82" s="473" t="s">
        <v>3752</v>
      </c>
      <c r="J82" s="473" t="s">
        <v>9163</v>
      </c>
      <c r="K82" s="32" t="str">
        <f t="shared" si="3"/>
        <v>V</v>
      </c>
      <c r="L82" s="535"/>
    </row>
    <row r="83" spans="2:12" x14ac:dyDescent="0.4">
      <c r="B83" s="474" t="s">
        <v>376</v>
      </c>
      <c r="C83" s="473" t="s">
        <v>3755</v>
      </c>
      <c r="D83" s="473" t="s">
        <v>9163</v>
      </c>
      <c r="E83" s="32" t="str">
        <f t="shared" si="2"/>
        <v>V</v>
      </c>
      <c r="H83" s="474" t="s">
        <v>4020</v>
      </c>
      <c r="I83" s="473" t="s">
        <v>5891</v>
      </c>
      <c r="J83" s="473" t="s">
        <v>9163</v>
      </c>
      <c r="K83" s="32" t="str">
        <f t="shared" si="3"/>
        <v>V</v>
      </c>
      <c r="L83" s="535"/>
    </row>
    <row r="84" spans="2:12" x14ac:dyDescent="0.4">
      <c r="B84" s="474" t="s">
        <v>923</v>
      </c>
      <c r="C84" s="473" t="s">
        <v>3737</v>
      </c>
      <c r="D84" s="473" t="s">
        <v>9163</v>
      </c>
      <c r="E84" s="32" t="str">
        <f t="shared" si="2"/>
        <v>V</v>
      </c>
      <c r="H84" s="474" t="s">
        <v>3865</v>
      </c>
      <c r="I84" s="473" t="s">
        <v>5593</v>
      </c>
      <c r="J84" s="473" t="s">
        <v>9163</v>
      </c>
      <c r="K84" s="32" t="str">
        <f t="shared" si="3"/>
        <v>V</v>
      </c>
      <c r="L84" s="535"/>
    </row>
    <row r="85" spans="2:12" x14ac:dyDescent="0.4">
      <c r="B85" s="474" t="s">
        <v>88</v>
      </c>
      <c r="C85" s="473" t="s">
        <v>3181</v>
      </c>
      <c r="D85" s="473" t="s">
        <v>9163</v>
      </c>
      <c r="E85" s="32" t="str">
        <f t="shared" si="2"/>
        <v>V</v>
      </c>
      <c r="H85" s="474" t="s">
        <v>5234</v>
      </c>
      <c r="I85" s="473" t="s">
        <v>5894</v>
      </c>
      <c r="J85" s="473" t="s">
        <v>9163</v>
      </c>
      <c r="K85" s="32" t="str">
        <f t="shared" si="3"/>
        <v>V</v>
      </c>
      <c r="L85" s="535"/>
    </row>
    <row r="86" spans="2:12" x14ac:dyDescent="0.4">
      <c r="B86" s="474" t="s">
        <v>793</v>
      </c>
      <c r="C86" s="473" t="s">
        <v>2793</v>
      </c>
      <c r="D86" s="473" t="s">
        <v>9163</v>
      </c>
      <c r="E86" s="32" t="str">
        <f t="shared" si="2"/>
        <v>V</v>
      </c>
      <c r="H86" s="474" t="s">
        <v>3867</v>
      </c>
      <c r="I86" s="473" t="s">
        <v>3866</v>
      </c>
      <c r="J86" s="473" t="s">
        <v>9163</v>
      </c>
      <c r="K86" s="32" t="str">
        <f t="shared" si="3"/>
        <v>V</v>
      </c>
      <c r="L86" s="535"/>
    </row>
    <row r="87" spans="2:12" x14ac:dyDescent="0.4">
      <c r="B87" s="474" t="s">
        <v>754</v>
      </c>
      <c r="C87" s="473" t="s">
        <v>2140</v>
      </c>
      <c r="D87" s="473" t="s">
        <v>9163</v>
      </c>
      <c r="E87" s="32" t="str">
        <f t="shared" si="2"/>
        <v>V</v>
      </c>
      <c r="H87" s="474" t="s">
        <v>5235</v>
      </c>
      <c r="I87" s="473" t="s">
        <v>5895</v>
      </c>
      <c r="J87" s="473" t="s">
        <v>9163</v>
      </c>
      <c r="K87" s="32" t="str">
        <f t="shared" si="3"/>
        <v>V</v>
      </c>
      <c r="L87" s="535"/>
    </row>
    <row r="88" spans="2:12" x14ac:dyDescent="0.4">
      <c r="B88" s="474" t="s">
        <v>758</v>
      </c>
      <c r="C88" s="473" t="s">
        <v>3183</v>
      </c>
      <c r="D88" s="473" t="s">
        <v>9163</v>
      </c>
      <c r="E88" s="32" t="str">
        <f t="shared" si="2"/>
        <v>V</v>
      </c>
      <c r="H88" s="474" t="s">
        <v>4027</v>
      </c>
      <c r="I88" s="473" t="s">
        <v>4327</v>
      </c>
      <c r="J88" s="473" t="s">
        <v>9163</v>
      </c>
      <c r="K88" s="32" t="str">
        <f t="shared" si="3"/>
        <v>V</v>
      </c>
      <c r="L88" s="535"/>
    </row>
    <row r="89" spans="2:12" x14ac:dyDescent="0.4">
      <c r="B89" s="474" t="s">
        <v>274</v>
      </c>
      <c r="C89" s="473" t="s">
        <v>2794</v>
      </c>
      <c r="D89" s="473" t="s">
        <v>9884</v>
      </c>
      <c r="E89" s="32" t="str">
        <f t="shared" si="2"/>
        <v>V</v>
      </c>
      <c r="H89" s="474" t="s">
        <v>5236</v>
      </c>
      <c r="I89" s="473" t="s">
        <v>10324</v>
      </c>
      <c r="J89" s="473" t="s">
        <v>9163</v>
      </c>
      <c r="K89" s="32" t="str">
        <f t="shared" si="3"/>
        <v>V</v>
      </c>
      <c r="L89" s="535"/>
    </row>
    <row r="90" spans="2:12" x14ac:dyDescent="0.4">
      <c r="B90" s="474" t="s">
        <v>140</v>
      </c>
      <c r="C90" s="473" t="s">
        <v>3017</v>
      </c>
      <c r="D90" s="473" t="s">
        <v>9163</v>
      </c>
      <c r="E90" s="32" t="str">
        <f t="shared" si="2"/>
        <v>V</v>
      </c>
      <c r="H90" s="474" t="s">
        <v>4829</v>
      </c>
      <c r="I90" s="473" t="s">
        <v>5532</v>
      </c>
      <c r="J90" s="473" t="s">
        <v>9163</v>
      </c>
      <c r="K90" s="32" t="str">
        <f t="shared" si="3"/>
        <v>V</v>
      </c>
      <c r="L90" s="535"/>
    </row>
    <row r="91" spans="2:12" x14ac:dyDescent="0.4">
      <c r="B91" s="474" t="s">
        <v>272</v>
      </c>
      <c r="C91" s="473" t="s">
        <v>10086</v>
      </c>
      <c r="D91" s="473" t="s">
        <v>9884</v>
      </c>
      <c r="E91" s="32" t="str">
        <f t="shared" si="2"/>
        <v>V</v>
      </c>
      <c r="H91" s="474" t="s">
        <v>4782</v>
      </c>
      <c r="I91" s="473" t="s">
        <v>5255</v>
      </c>
      <c r="J91" s="473" t="s">
        <v>9163</v>
      </c>
      <c r="K91" s="32" t="str">
        <f t="shared" si="3"/>
        <v>V</v>
      </c>
      <c r="L91" s="535"/>
    </row>
    <row r="92" spans="2:12" x14ac:dyDescent="0.4">
      <c r="B92" s="474" t="s">
        <v>691</v>
      </c>
      <c r="C92" s="473" t="s">
        <v>3205</v>
      </c>
      <c r="D92" s="473" t="s">
        <v>9163</v>
      </c>
      <c r="E92" s="32" t="str">
        <f t="shared" si="2"/>
        <v>V</v>
      </c>
      <c r="H92" s="474" t="s">
        <v>5237</v>
      </c>
      <c r="I92" s="473" t="s">
        <v>5897</v>
      </c>
      <c r="J92" s="473" t="s">
        <v>9163</v>
      </c>
      <c r="K92" s="32" t="str">
        <f t="shared" si="3"/>
        <v>V</v>
      </c>
      <c r="L92" s="535"/>
    </row>
    <row r="93" spans="2:12" x14ac:dyDescent="0.4">
      <c r="B93" s="474" t="s">
        <v>3025</v>
      </c>
      <c r="C93" s="473" t="s">
        <v>3206</v>
      </c>
      <c r="D93" s="473" t="s">
        <v>9163</v>
      </c>
      <c r="E93" s="32" t="str">
        <f t="shared" si="2"/>
        <v>V</v>
      </c>
      <c r="H93" s="474" t="s">
        <v>5238</v>
      </c>
      <c r="I93" s="473" t="s">
        <v>5898</v>
      </c>
      <c r="J93" s="473" t="s">
        <v>9163</v>
      </c>
      <c r="K93" s="32" t="str">
        <f t="shared" si="3"/>
        <v>V</v>
      </c>
      <c r="L93" s="535"/>
    </row>
    <row r="94" spans="2:12" x14ac:dyDescent="0.4">
      <c r="B94" s="474" t="s">
        <v>3026</v>
      </c>
      <c r="C94" s="473" t="s">
        <v>3207</v>
      </c>
      <c r="D94" s="473" t="s">
        <v>9163</v>
      </c>
      <c r="E94" s="32" t="str">
        <f t="shared" si="2"/>
        <v>V</v>
      </c>
      <c r="H94" s="474" t="s">
        <v>4028</v>
      </c>
      <c r="I94" s="473" t="s">
        <v>4029</v>
      </c>
      <c r="J94" s="473" t="s">
        <v>9163</v>
      </c>
      <c r="K94" s="32" t="str">
        <f t="shared" si="3"/>
        <v>V</v>
      </c>
      <c r="L94" s="535"/>
    </row>
    <row r="95" spans="2:12" x14ac:dyDescent="0.4">
      <c r="B95" s="474" t="s">
        <v>4297</v>
      </c>
      <c r="C95" s="473" t="s">
        <v>4296</v>
      </c>
      <c r="D95" s="473" t="s">
        <v>9163</v>
      </c>
      <c r="E95" s="32" t="str">
        <f t="shared" si="2"/>
        <v>V</v>
      </c>
      <c r="H95" s="474" t="s">
        <v>4783</v>
      </c>
      <c r="I95" s="473" t="s">
        <v>5256</v>
      </c>
      <c r="J95" s="473" t="s">
        <v>9163</v>
      </c>
      <c r="K95" s="32" t="str">
        <f t="shared" si="3"/>
        <v>V</v>
      </c>
      <c r="L95" s="535"/>
    </row>
    <row r="96" spans="2:12" x14ac:dyDescent="0.4">
      <c r="B96" s="474" t="s">
        <v>4295</v>
      </c>
      <c r="C96" s="473" t="s">
        <v>4294</v>
      </c>
      <c r="D96" s="473" t="s">
        <v>9163</v>
      </c>
      <c r="E96" s="32" t="str">
        <f t="shared" si="2"/>
        <v>V</v>
      </c>
      <c r="H96" s="474" t="s">
        <v>3870</v>
      </c>
      <c r="I96" s="473" t="s">
        <v>3869</v>
      </c>
      <c r="J96" s="473" t="s">
        <v>9163</v>
      </c>
      <c r="K96" s="32" t="str">
        <f t="shared" si="3"/>
        <v>V</v>
      </c>
      <c r="L96" s="535"/>
    </row>
    <row r="97" spans="2:12" x14ac:dyDescent="0.4">
      <c r="B97" s="474" t="s">
        <v>1783</v>
      </c>
      <c r="C97" s="473" t="s">
        <v>2795</v>
      </c>
      <c r="D97" s="473" t="s">
        <v>9163</v>
      </c>
      <c r="E97" s="32" t="str">
        <f t="shared" si="2"/>
        <v>V</v>
      </c>
      <c r="H97" s="474" t="s">
        <v>1839</v>
      </c>
      <c r="I97" s="473" t="s">
        <v>3753</v>
      </c>
      <c r="J97" s="473" t="s">
        <v>9163</v>
      </c>
      <c r="K97" s="32" t="str">
        <f t="shared" si="3"/>
        <v>V</v>
      </c>
      <c r="L97" s="535"/>
    </row>
    <row r="98" spans="2:12" x14ac:dyDescent="0.4">
      <c r="B98" s="474" t="s">
        <v>13</v>
      </c>
      <c r="C98" s="473" t="s">
        <v>2797</v>
      </c>
      <c r="D98" s="473" t="s">
        <v>9163</v>
      </c>
      <c r="E98" s="32" t="str">
        <f t="shared" si="2"/>
        <v>V</v>
      </c>
      <c r="H98" s="474" t="s">
        <v>4785</v>
      </c>
      <c r="I98" s="473" t="s">
        <v>5257</v>
      </c>
      <c r="J98" s="473" t="s">
        <v>9163</v>
      </c>
      <c r="K98" s="32" t="str">
        <f t="shared" si="3"/>
        <v>V</v>
      </c>
      <c r="L98" s="535"/>
    </row>
    <row r="99" spans="2:12" x14ac:dyDescent="0.4">
      <c r="B99" s="474" t="s">
        <v>14</v>
      </c>
      <c r="C99" s="473" t="s">
        <v>2798</v>
      </c>
      <c r="D99" s="473" t="s">
        <v>9886</v>
      </c>
      <c r="E99" s="32" t="str">
        <f t="shared" si="2"/>
        <v>V</v>
      </c>
      <c r="H99" s="474" t="s">
        <v>2154</v>
      </c>
      <c r="I99" s="473" t="s">
        <v>5594</v>
      </c>
      <c r="J99" s="473" t="s">
        <v>9163</v>
      </c>
      <c r="K99" s="32" t="str">
        <f t="shared" si="3"/>
        <v>V</v>
      </c>
      <c r="L99" s="535"/>
    </row>
    <row r="100" spans="2:12" x14ac:dyDescent="0.4">
      <c r="B100" s="474" t="s">
        <v>15</v>
      </c>
      <c r="C100" s="473" t="s">
        <v>9162</v>
      </c>
      <c r="D100" s="473" t="s">
        <v>9163</v>
      </c>
      <c r="E100" s="32" t="str">
        <f t="shared" si="2"/>
        <v>V</v>
      </c>
      <c r="H100" s="474" t="s">
        <v>312</v>
      </c>
      <c r="I100" s="473" t="s">
        <v>1707</v>
      </c>
      <c r="J100" s="473" t="s">
        <v>9163</v>
      </c>
      <c r="K100" s="32" t="str">
        <f t="shared" si="3"/>
        <v>V</v>
      </c>
      <c r="L100" s="535"/>
    </row>
    <row r="101" spans="2:12" x14ac:dyDescent="0.4">
      <c r="B101" s="474" t="s">
        <v>1733</v>
      </c>
      <c r="C101" s="473" t="s">
        <v>5886</v>
      </c>
      <c r="D101" s="473" t="s">
        <v>9163</v>
      </c>
      <c r="E101" s="32" t="str">
        <f t="shared" si="2"/>
        <v>V</v>
      </c>
      <c r="H101" s="474" t="s">
        <v>4030</v>
      </c>
      <c r="I101" s="473" t="s">
        <v>4031</v>
      </c>
      <c r="J101" s="473" t="s">
        <v>9163</v>
      </c>
      <c r="K101" s="32" t="str">
        <f t="shared" si="3"/>
        <v>V</v>
      </c>
      <c r="L101" s="535"/>
    </row>
    <row r="102" spans="2:12" x14ac:dyDescent="0.4">
      <c r="B102" s="474" t="s">
        <v>315</v>
      </c>
      <c r="C102" s="473" t="s">
        <v>9202</v>
      </c>
      <c r="D102" s="473" t="s">
        <v>9163</v>
      </c>
      <c r="E102" s="32" t="str">
        <f t="shared" si="2"/>
        <v>V</v>
      </c>
      <c r="H102" s="474" t="s">
        <v>1840</v>
      </c>
      <c r="I102" s="473" t="s">
        <v>3754</v>
      </c>
      <c r="J102" s="473" t="s">
        <v>9163</v>
      </c>
      <c r="K102" s="32" t="str">
        <f t="shared" si="3"/>
        <v>V</v>
      </c>
      <c r="L102" s="535"/>
    </row>
    <row r="103" spans="2:12" x14ac:dyDescent="0.4">
      <c r="B103" s="474" t="s">
        <v>44</v>
      </c>
      <c r="C103" s="473" t="s">
        <v>2799</v>
      </c>
      <c r="D103" s="473" t="s">
        <v>9163</v>
      </c>
      <c r="E103" s="32" t="str">
        <f t="shared" si="2"/>
        <v>V</v>
      </c>
      <c r="H103" s="474" t="s">
        <v>2155</v>
      </c>
      <c r="I103" s="473" t="s">
        <v>5595</v>
      </c>
      <c r="J103" s="473" t="s">
        <v>9163</v>
      </c>
      <c r="K103" s="32" t="str">
        <f t="shared" si="3"/>
        <v>V</v>
      </c>
      <c r="L103" s="535"/>
    </row>
    <row r="104" spans="2:12" x14ac:dyDescent="0.4">
      <c r="B104" s="474" t="s">
        <v>2777</v>
      </c>
      <c r="C104" s="473" t="s">
        <v>2776</v>
      </c>
      <c r="D104" s="473" t="s">
        <v>9163</v>
      </c>
      <c r="E104" s="32" t="str">
        <f t="shared" si="2"/>
        <v>V</v>
      </c>
      <c r="H104" s="474" t="s">
        <v>1764</v>
      </c>
      <c r="I104" s="473" t="s">
        <v>3195</v>
      </c>
      <c r="J104" s="473" t="s">
        <v>9163</v>
      </c>
      <c r="K104" s="32" t="str">
        <f t="shared" si="3"/>
        <v>V</v>
      </c>
      <c r="L104" s="535"/>
    </row>
    <row r="105" spans="2:12" x14ac:dyDescent="0.4">
      <c r="B105" s="474" t="s">
        <v>540</v>
      </c>
      <c r="C105" s="473" t="s">
        <v>2800</v>
      </c>
      <c r="D105" s="473" t="s">
        <v>9163</v>
      </c>
      <c r="E105" s="32" t="str">
        <f t="shared" si="2"/>
        <v>V</v>
      </c>
      <c r="H105" s="474" t="s">
        <v>1113</v>
      </c>
      <c r="I105" s="473" t="s">
        <v>1112</v>
      </c>
      <c r="J105" s="473" t="s">
        <v>9163</v>
      </c>
      <c r="K105" s="32" t="str">
        <f t="shared" si="3"/>
        <v>V</v>
      </c>
      <c r="L105" s="535"/>
    </row>
    <row r="106" spans="2:12" x14ac:dyDescent="0.4">
      <c r="B106" s="474" t="s">
        <v>3028</v>
      </c>
      <c r="C106" s="473" t="s">
        <v>3027</v>
      </c>
      <c r="D106" s="473" t="s">
        <v>9163</v>
      </c>
      <c r="E106" s="32" t="str">
        <f t="shared" si="2"/>
        <v>V</v>
      </c>
      <c r="H106" s="474" t="s">
        <v>3325</v>
      </c>
      <c r="I106" s="473" t="s">
        <v>5304</v>
      </c>
      <c r="J106" s="473" t="s">
        <v>9163</v>
      </c>
      <c r="K106" s="32" t="str">
        <f t="shared" si="3"/>
        <v>V</v>
      </c>
      <c r="L106" s="535"/>
    </row>
    <row r="107" spans="2:12" x14ac:dyDescent="0.4">
      <c r="B107" s="474" t="s">
        <v>81</v>
      </c>
      <c r="C107" s="473" t="s">
        <v>2801</v>
      </c>
      <c r="D107" s="473" t="s">
        <v>9163</v>
      </c>
      <c r="E107" s="32" t="str">
        <f t="shared" si="2"/>
        <v>V</v>
      </c>
      <c r="H107" s="474" t="s">
        <v>4832</v>
      </c>
      <c r="I107" s="473" t="s">
        <v>5790</v>
      </c>
      <c r="J107" s="473" t="s">
        <v>9163</v>
      </c>
      <c r="K107" s="32" t="str">
        <f t="shared" si="3"/>
        <v>V</v>
      </c>
      <c r="L107" s="535"/>
    </row>
    <row r="108" spans="2:12" x14ac:dyDescent="0.4">
      <c r="B108" s="474" t="s">
        <v>3378</v>
      </c>
      <c r="C108" s="473" t="s">
        <v>10087</v>
      </c>
      <c r="D108" s="473" t="s">
        <v>9163</v>
      </c>
      <c r="E108" s="32" t="str">
        <f t="shared" si="2"/>
        <v>V</v>
      </c>
      <c r="H108" s="474" t="s">
        <v>3331</v>
      </c>
      <c r="I108" s="473" t="s">
        <v>3983</v>
      </c>
      <c r="J108" s="473" t="s">
        <v>9163</v>
      </c>
      <c r="K108" s="32" t="str">
        <f t="shared" si="3"/>
        <v>V</v>
      </c>
      <c r="L108" s="535"/>
    </row>
    <row r="109" spans="2:12" x14ac:dyDescent="0.4">
      <c r="B109" s="474" t="s">
        <v>2572</v>
      </c>
      <c r="C109" s="473" t="s">
        <v>10088</v>
      </c>
      <c r="D109" s="473" t="s">
        <v>9163</v>
      </c>
      <c r="E109" s="32" t="str">
        <f t="shared" si="2"/>
        <v>V</v>
      </c>
      <c r="H109" s="474" t="s">
        <v>959</v>
      </c>
      <c r="I109" s="473" t="s">
        <v>958</v>
      </c>
      <c r="J109" s="473" t="s">
        <v>9163</v>
      </c>
      <c r="K109" s="32" t="str">
        <f t="shared" si="3"/>
        <v>V</v>
      </c>
      <c r="L109" s="535"/>
    </row>
    <row r="110" spans="2:12" x14ac:dyDescent="0.4">
      <c r="B110" s="474" t="s">
        <v>3380</v>
      </c>
      <c r="C110" s="473" t="s">
        <v>3379</v>
      </c>
      <c r="D110" s="473" t="s">
        <v>9163</v>
      </c>
      <c r="E110" s="32" t="str">
        <f t="shared" si="2"/>
        <v>V</v>
      </c>
      <c r="H110" s="474" t="s">
        <v>562</v>
      </c>
      <c r="I110" s="473" t="s">
        <v>5596</v>
      </c>
      <c r="J110" s="473" t="s">
        <v>9163</v>
      </c>
      <c r="K110" s="32" t="str">
        <f t="shared" si="3"/>
        <v>V</v>
      </c>
      <c r="L110" s="535"/>
    </row>
    <row r="111" spans="2:12" x14ac:dyDescent="0.4">
      <c r="B111" s="474" t="s">
        <v>709</v>
      </c>
      <c r="C111" s="473" t="s">
        <v>3139</v>
      </c>
      <c r="D111" s="473" t="s">
        <v>9163</v>
      </c>
      <c r="E111" s="32" t="str">
        <f t="shared" si="2"/>
        <v>V</v>
      </c>
      <c r="H111" s="474" t="s">
        <v>406</v>
      </c>
      <c r="I111" s="473" t="s">
        <v>4199</v>
      </c>
      <c r="J111" s="473" t="s">
        <v>9163</v>
      </c>
      <c r="K111" s="32" t="str">
        <f t="shared" si="3"/>
        <v>V</v>
      </c>
      <c r="L111" s="535"/>
    </row>
    <row r="112" spans="2:12" x14ac:dyDescent="0.4">
      <c r="B112" s="474" t="s">
        <v>194</v>
      </c>
      <c r="C112" s="473" t="s">
        <v>2924</v>
      </c>
      <c r="D112" s="473" t="s">
        <v>9163</v>
      </c>
      <c r="E112" s="32" t="str">
        <f t="shared" si="2"/>
        <v>V</v>
      </c>
      <c r="H112" s="474" t="s">
        <v>405</v>
      </c>
      <c r="I112" s="473" t="s">
        <v>4200</v>
      </c>
      <c r="J112" s="473" t="s">
        <v>9163</v>
      </c>
      <c r="K112" s="32" t="str">
        <f t="shared" si="3"/>
        <v>V</v>
      </c>
      <c r="L112" s="535"/>
    </row>
    <row r="113" spans="2:12" x14ac:dyDescent="0.4">
      <c r="B113" s="474" t="s">
        <v>3841</v>
      </c>
      <c r="C113" s="473" t="s">
        <v>3840</v>
      </c>
      <c r="D113" s="473" t="s">
        <v>9163</v>
      </c>
      <c r="E113" s="32" t="str">
        <f t="shared" si="2"/>
        <v>V</v>
      </c>
      <c r="H113" s="474" t="s">
        <v>2661</v>
      </c>
      <c r="I113" s="473" t="s">
        <v>3756</v>
      </c>
      <c r="J113" s="473" t="s">
        <v>9163</v>
      </c>
      <c r="K113" s="32" t="str">
        <f t="shared" si="3"/>
        <v>V</v>
      </c>
      <c r="L113" s="535"/>
    </row>
    <row r="114" spans="2:12" x14ac:dyDescent="0.4">
      <c r="B114" s="474" t="s">
        <v>3843</v>
      </c>
      <c r="C114" s="473" t="s">
        <v>3842</v>
      </c>
      <c r="D114" s="473" t="s">
        <v>9163</v>
      </c>
      <c r="E114" s="32" t="str">
        <f t="shared" si="2"/>
        <v>V</v>
      </c>
      <c r="H114" s="474" t="s">
        <v>9285</v>
      </c>
      <c r="I114" s="473" t="s">
        <v>9872</v>
      </c>
      <c r="J114" s="473" t="s">
        <v>9164</v>
      </c>
      <c r="K114" s="32" t="str">
        <f t="shared" si="3"/>
        <v>V</v>
      </c>
      <c r="L114" s="535"/>
    </row>
    <row r="115" spans="2:12" x14ac:dyDescent="0.4">
      <c r="B115" s="474" t="s">
        <v>3845</v>
      </c>
      <c r="C115" s="473" t="s">
        <v>3844</v>
      </c>
      <c r="D115" s="473" t="s">
        <v>9163</v>
      </c>
      <c r="E115" s="32" t="str">
        <f t="shared" si="2"/>
        <v>V</v>
      </c>
      <c r="H115" s="474" t="s">
        <v>9287</v>
      </c>
      <c r="I115" s="473" t="s">
        <v>10029</v>
      </c>
      <c r="J115" s="473" t="s">
        <v>9164</v>
      </c>
      <c r="K115" s="32" t="str">
        <f t="shared" si="3"/>
        <v>V</v>
      </c>
      <c r="L115" s="535"/>
    </row>
    <row r="116" spans="2:12" x14ac:dyDescent="0.4">
      <c r="B116" s="474" t="s">
        <v>298</v>
      </c>
      <c r="C116" s="473" t="s">
        <v>2935</v>
      </c>
      <c r="D116" s="473" t="s">
        <v>9163</v>
      </c>
      <c r="E116" s="32" t="str">
        <f t="shared" si="2"/>
        <v>V</v>
      </c>
      <c r="H116" s="474" t="s">
        <v>551</v>
      </c>
      <c r="I116" s="473" t="s">
        <v>3361</v>
      </c>
      <c r="J116" s="473" t="s">
        <v>9163</v>
      </c>
      <c r="K116" s="32" t="str">
        <f t="shared" si="3"/>
        <v>V</v>
      </c>
      <c r="L116" s="535"/>
    </row>
    <row r="117" spans="2:12" x14ac:dyDescent="0.4">
      <c r="B117" s="474" t="s">
        <v>1788</v>
      </c>
      <c r="C117" s="473" t="s">
        <v>2802</v>
      </c>
      <c r="D117" s="473" t="s">
        <v>9163</v>
      </c>
      <c r="E117" s="32" t="str">
        <f t="shared" si="2"/>
        <v>V</v>
      </c>
      <c r="H117" s="474" t="s">
        <v>701</v>
      </c>
      <c r="I117" s="473" t="s">
        <v>3362</v>
      </c>
      <c r="J117" s="473" t="s">
        <v>9163</v>
      </c>
      <c r="K117" s="32" t="str">
        <f t="shared" si="3"/>
        <v>V</v>
      </c>
      <c r="L117" s="535"/>
    </row>
    <row r="118" spans="2:12" x14ac:dyDescent="0.4">
      <c r="B118" s="474" t="s">
        <v>541</v>
      </c>
      <c r="C118" s="473" t="s">
        <v>2936</v>
      </c>
      <c r="D118" s="473" t="s">
        <v>9163</v>
      </c>
      <c r="E118" s="32" t="str">
        <f t="shared" si="2"/>
        <v>V</v>
      </c>
      <c r="H118" s="474" t="s">
        <v>456</v>
      </c>
      <c r="I118" s="473" t="s">
        <v>595</v>
      </c>
      <c r="J118" s="473" t="s">
        <v>9163</v>
      </c>
      <c r="K118" s="32" t="str">
        <f t="shared" si="3"/>
        <v>V</v>
      </c>
      <c r="L118" s="535"/>
    </row>
    <row r="119" spans="2:12" x14ac:dyDescent="0.4">
      <c r="B119" s="474" t="s">
        <v>2158</v>
      </c>
      <c r="C119" s="473" t="s">
        <v>3974</v>
      </c>
      <c r="D119" s="473" t="s">
        <v>9163</v>
      </c>
      <c r="E119" s="32" t="str">
        <f t="shared" si="2"/>
        <v>V</v>
      </c>
      <c r="H119" s="474" t="s">
        <v>457</v>
      </c>
      <c r="I119" s="473" t="s">
        <v>596</v>
      </c>
      <c r="J119" s="473" t="s">
        <v>9163</v>
      </c>
      <c r="K119" s="32" t="str">
        <f t="shared" si="3"/>
        <v>V</v>
      </c>
      <c r="L119" s="535"/>
    </row>
    <row r="120" spans="2:12" x14ac:dyDescent="0.4">
      <c r="B120" s="474" t="s">
        <v>2161</v>
      </c>
      <c r="C120" s="473" t="s">
        <v>3977</v>
      </c>
      <c r="D120" s="473" t="s">
        <v>9884</v>
      </c>
      <c r="E120" s="32" t="str">
        <f t="shared" si="2"/>
        <v>V</v>
      </c>
      <c r="H120" s="474" t="s">
        <v>458</v>
      </c>
      <c r="I120" s="473" t="s">
        <v>597</v>
      </c>
      <c r="J120" s="473" t="s">
        <v>9163</v>
      </c>
      <c r="K120" s="32" t="str">
        <f t="shared" si="3"/>
        <v>V</v>
      </c>
      <c r="L120" s="535"/>
    </row>
    <row r="121" spans="2:12" x14ac:dyDescent="0.4">
      <c r="B121" s="474" t="s">
        <v>2085</v>
      </c>
      <c r="C121" s="473" t="s">
        <v>3978</v>
      </c>
      <c r="D121" s="473" t="s">
        <v>9163</v>
      </c>
      <c r="E121" s="32" t="str">
        <f t="shared" si="2"/>
        <v>V</v>
      </c>
      <c r="H121" s="474" t="s">
        <v>702</v>
      </c>
      <c r="I121" s="473" t="s">
        <v>1000</v>
      </c>
      <c r="J121" s="473" t="s">
        <v>9163</v>
      </c>
      <c r="K121" s="32" t="str">
        <f t="shared" si="3"/>
        <v>V</v>
      </c>
      <c r="L121" s="535"/>
    </row>
    <row r="122" spans="2:12" x14ac:dyDescent="0.4">
      <c r="B122" s="474" t="s">
        <v>1206</v>
      </c>
      <c r="C122" s="473" t="s">
        <v>3975</v>
      </c>
      <c r="D122" s="473" t="s">
        <v>9163</v>
      </c>
      <c r="E122" s="32" t="str">
        <f t="shared" si="2"/>
        <v>V</v>
      </c>
      <c r="H122" s="474" t="s">
        <v>4909</v>
      </c>
      <c r="I122" s="473" t="s">
        <v>10104</v>
      </c>
      <c r="J122" s="473" t="s">
        <v>9163</v>
      </c>
      <c r="K122" s="32" t="str">
        <f t="shared" si="3"/>
        <v>V</v>
      </c>
      <c r="L122" s="535"/>
    </row>
    <row r="123" spans="2:12" x14ac:dyDescent="0.4">
      <c r="B123" s="474" t="s">
        <v>1207</v>
      </c>
      <c r="C123" s="473" t="s">
        <v>3976</v>
      </c>
      <c r="D123" s="473" t="s">
        <v>9163</v>
      </c>
      <c r="E123" s="32" t="str">
        <f t="shared" si="2"/>
        <v>V</v>
      </c>
      <c r="H123" s="474" t="s">
        <v>900</v>
      </c>
      <c r="I123" s="473" t="s">
        <v>898</v>
      </c>
      <c r="J123" s="473" t="s">
        <v>9163</v>
      </c>
      <c r="K123" s="32" t="str">
        <f t="shared" si="3"/>
        <v>V</v>
      </c>
      <c r="L123" s="535"/>
    </row>
    <row r="124" spans="2:12" x14ac:dyDescent="0.4">
      <c r="B124" s="474" t="s">
        <v>2163</v>
      </c>
      <c r="C124" s="473" t="s">
        <v>3140</v>
      </c>
      <c r="D124" s="473" t="s">
        <v>9884</v>
      </c>
      <c r="E124" s="32" t="str">
        <f t="shared" si="2"/>
        <v>V</v>
      </c>
      <c r="H124" s="474" t="s">
        <v>899</v>
      </c>
      <c r="I124" s="473" t="s">
        <v>897</v>
      </c>
      <c r="J124" s="473" t="s">
        <v>9163</v>
      </c>
      <c r="K124" s="32" t="str">
        <f t="shared" si="3"/>
        <v>V</v>
      </c>
      <c r="L124" s="535"/>
    </row>
    <row r="125" spans="2:12" x14ac:dyDescent="0.4">
      <c r="B125" s="474" t="s">
        <v>4675</v>
      </c>
      <c r="C125" s="473" t="s">
        <v>4945</v>
      </c>
      <c r="D125" s="473" t="s">
        <v>9163</v>
      </c>
      <c r="E125" s="32" t="str">
        <f t="shared" si="2"/>
        <v>V</v>
      </c>
      <c r="H125" s="474" t="s">
        <v>4039</v>
      </c>
      <c r="I125" s="473" t="s">
        <v>4040</v>
      </c>
      <c r="J125" s="473" t="s">
        <v>9163</v>
      </c>
      <c r="K125" s="32" t="str">
        <f t="shared" si="3"/>
        <v>V</v>
      </c>
      <c r="L125" s="535"/>
    </row>
    <row r="126" spans="2:12" x14ac:dyDescent="0.4">
      <c r="B126" s="474" t="s">
        <v>4676</v>
      </c>
      <c r="C126" s="473" t="s">
        <v>5170</v>
      </c>
      <c r="D126" s="473" t="s">
        <v>9163</v>
      </c>
      <c r="E126" s="32" t="str">
        <f t="shared" si="2"/>
        <v>V</v>
      </c>
      <c r="H126" s="474" t="s">
        <v>1716</v>
      </c>
      <c r="I126" s="473" t="s">
        <v>3063</v>
      </c>
      <c r="J126" s="473" t="s">
        <v>9163</v>
      </c>
      <c r="K126" s="32" t="str">
        <f t="shared" si="3"/>
        <v>V</v>
      </c>
      <c r="L126" s="535"/>
    </row>
    <row r="127" spans="2:12" x14ac:dyDescent="0.4">
      <c r="B127" s="474" t="s">
        <v>4677</v>
      </c>
      <c r="C127" s="473" t="s">
        <v>10089</v>
      </c>
      <c r="D127" s="473" t="s">
        <v>9163</v>
      </c>
      <c r="E127" s="32" t="str">
        <f t="shared" si="2"/>
        <v>V</v>
      </c>
      <c r="H127" s="474" t="s">
        <v>2208</v>
      </c>
      <c r="I127" s="473" t="s">
        <v>5160</v>
      </c>
      <c r="J127" s="473" t="s">
        <v>9163</v>
      </c>
      <c r="K127" s="32" t="str">
        <f t="shared" si="3"/>
        <v>V</v>
      </c>
      <c r="L127" s="535"/>
    </row>
    <row r="128" spans="2:12" x14ac:dyDescent="0.4">
      <c r="B128" s="474" t="s">
        <v>4678</v>
      </c>
      <c r="C128" s="473" t="s">
        <v>5785</v>
      </c>
      <c r="D128" s="473" t="s">
        <v>9163</v>
      </c>
      <c r="E128" s="32" t="str">
        <f t="shared" si="2"/>
        <v>V</v>
      </c>
      <c r="H128" s="474" t="s">
        <v>552</v>
      </c>
      <c r="I128" s="473" t="s">
        <v>585</v>
      </c>
      <c r="J128" s="473" t="s">
        <v>9163</v>
      </c>
      <c r="K128" s="32" t="str">
        <f t="shared" si="3"/>
        <v>V</v>
      </c>
      <c r="L128" s="535"/>
    </row>
    <row r="129" spans="2:12" x14ac:dyDescent="0.4">
      <c r="B129" s="474" t="s">
        <v>3966</v>
      </c>
      <c r="C129" s="473" t="s">
        <v>5300</v>
      </c>
      <c r="D129" s="473" t="s">
        <v>9885</v>
      </c>
      <c r="E129" s="32" t="str">
        <f t="shared" si="2"/>
        <v>V</v>
      </c>
      <c r="H129" s="474" t="s">
        <v>2690</v>
      </c>
      <c r="I129" s="473" t="s">
        <v>2689</v>
      </c>
      <c r="J129" s="473" t="s">
        <v>9163</v>
      </c>
      <c r="K129" s="32" t="str">
        <f t="shared" si="3"/>
        <v>V</v>
      </c>
      <c r="L129" s="535"/>
    </row>
    <row r="130" spans="2:12" x14ac:dyDescent="0.4">
      <c r="B130" s="474" t="s">
        <v>3309</v>
      </c>
      <c r="C130" s="473" t="s">
        <v>5301</v>
      </c>
      <c r="D130" s="473" t="s">
        <v>9163</v>
      </c>
      <c r="E130" s="32" t="str">
        <f t="shared" si="2"/>
        <v>V</v>
      </c>
      <c r="H130" s="474" t="s">
        <v>346</v>
      </c>
      <c r="I130" s="473" t="s">
        <v>598</v>
      </c>
      <c r="J130" s="473" t="s">
        <v>9163</v>
      </c>
      <c r="K130" s="32" t="str">
        <f t="shared" si="3"/>
        <v>V</v>
      </c>
      <c r="L130" s="535"/>
    </row>
    <row r="131" spans="2:12" x14ac:dyDescent="0.4">
      <c r="B131" s="474" t="s">
        <v>3317</v>
      </c>
      <c r="C131" s="473" t="s">
        <v>5302</v>
      </c>
      <c r="D131" s="473" t="s">
        <v>9163</v>
      </c>
      <c r="E131" s="32" t="str">
        <f t="shared" si="2"/>
        <v>V</v>
      </c>
      <c r="H131" s="474" t="s">
        <v>4911</v>
      </c>
      <c r="I131" s="473" t="s">
        <v>10325</v>
      </c>
      <c r="J131" s="473" t="s">
        <v>9163</v>
      </c>
      <c r="K131" s="32" t="str">
        <f t="shared" si="3"/>
        <v>V</v>
      </c>
      <c r="L131" s="535"/>
    </row>
    <row r="132" spans="2:12" x14ac:dyDescent="0.4">
      <c r="B132" s="474" t="s">
        <v>3311</v>
      </c>
      <c r="C132" s="473" t="s">
        <v>5303</v>
      </c>
      <c r="D132" s="473" t="s">
        <v>9163</v>
      </c>
      <c r="E132" s="32" t="str">
        <f t="shared" si="2"/>
        <v>V</v>
      </c>
      <c r="H132" s="473" t="s">
        <v>2081</v>
      </c>
      <c r="K132" s="32" t="str">
        <f t="shared" si="3"/>
        <v/>
      </c>
      <c r="L132" s="535"/>
    </row>
    <row r="133" spans="2:12" x14ac:dyDescent="0.4">
      <c r="B133" s="474" t="s">
        <v>3319</v>
      </c>
      <c r="C133" s="473" t="s">
        <v>3980</v>
      </c>
      <c r="D133" s="473" t="s">
        <v>9163</v>
      </c>
      <c r="E133" s="32" t="str">
        <f t="shared" si="2"/>
        <v>V</v>
      </c>
      <c r="H133" s="474" t="s">
        <v>1461</v>
      </c>
      <c r="I133" s="473" t="s">
        <v>10326</v>
      </c>
      <c r="J133" s="473" t="s">
        <v>9163</v>
      </c>
      <c r="K133" s="32" t="str">
        <f t="shared" si="3"/>
        <v>V</v>
      </c>
      <c r="L133" s="535"/>
    </row>
    <row r="134" spans="2:12" x14ac:dyDescent="0.4">
      <c r="B134" s="474" t="s">
        <v>3321</v>
      </c>
      <c r="C134" s="473" t="s">
        <v>3979</v>
      </c>
      <c r="D134" s="473" t="s">
        <v>9163</v>
      </c>
      <c r="E134" s="32" t="str">
        <f t="shared" si="2"/>
        <v>V</v>
      </c>
      <c r="H134" s="474" t="s">
        <v>2503</v>
      </c>
      <c r="I134" s="473" t="s">
        <v>2625</v>
      </c>
      <c r="J134" s="473" t="s">
        <v>9163</v>
      </c>
      <c r="K134" s="32" t="str">
        <f t="shared" si="3"/>
        <v>V</v>
      </c>
      <c r="L134" s="535"/>
    </row>
    <row r="135" spans="2:12" x14ac:dyDescent="0.4">
      <c r="B135" s="474" t="s">
        <v>3323</v>
      </c>
      <c r="C135" s="473" t="s">
        <v>3981</v>
      </c>
      <c r="D135" s="473" t="s">
        <v>9884</v>
      </c>
      <c r="E135" s="32" t="str">
        <f t="shared" si="2"/>
        <v>V</v>
      </c>
      <c r="H135" s="474" t="s">
        <v>1381</v>
      </c>
      <c r="I135" s="473" t="s">
        <v>3239</v>
      </c>
      <c r="J135" s="473" t="s">
        <v>9163</v>
      </c>
      <c r="K135" s="32" t="str">
        <f t="shared" si="3"/>
        <v>V</v>
      </c>
      <c r="L135" s="535"/>
    </row>
    <row r="136" spans="2:12" x14ac:dyDescent="0.4">
      <c r="B136" s="474" t="s">
        <v>4089</v>
      </c>
      <c r="C136" s="473" t="s">
        <v>4088</v>
      </c>
      <c r="D136" s="473" t="s">
        <v>9163</v>
      </c>
      <c r="E136" s="32" t="str">
        <f t="shared" si="2"/>
        <v>V</v>
      </c>
      <c r="H136" s="474" t="s">
        <v>1382</v>
      </c>
      <c r="I136" s="473" t="s">
        <v>3240</v>
      </c>
      <c r="J136" s="473" t="s">
        <v>9163</v>
      </c>
      <c r="K136" s="32" t="str">
        <f t="shared" si="3"/>
        <v>V</v>
      </c>
      <c r="L136" s="535"/>
    </row>
    <row r="137" spans="2:12" x14ac:dyDescent="0.4">
      <c r="B137" s="474" t="s">
        <v>4091</v>
      </c>
      <c r="C137" s="473" t="s">
        <v>5786</v>
      </c>
      <c r="D137" s="473" t="s">
        <v>9163</v>
      </c>
      <c r="E137" s="32" t="str">
        <f t="shared" si="2"/>
        <v>V</v>
      </c>
      <c r="H137" s="474" t="s">
        <v>5205</v>
      </c>
      <c r="I137" s="473" t="s">
        <v>10112</v>
      </c>
      <c r="J137" s="473" t="s">
        <v>9163</v>
      </c>
      <c r="K137" s="32" t="str">
        <f t="shared" si="3"/>
        <v>V</v>
      </c>
      <c r="L137" s="535"/>
    </row>
    <row r="138" spans="2:12" x14ac:dyDescent="0.4">
      <c r="B138" s="474" t="s">
        <v>4092</v>
      </c>
      <c r="C138" s="473" t="s">
        <v>4808</v>
      </c>
      <c r="D138" s="473" t="s">
        <v>9885</v>
      </c>
      <c r="E138" s="32" t="str">
        <f t="shared" ref="E138:E201" si="4">IF(OR(B138="",B138="Инструмент бензо",B138="Инструмент электро",B138="Инструмент газ",B138="Ручник и аксессуары"),"","V")</f>
        <v>V</v>
      </c>
      <c r="H138" s="474" t="s">
        <v>195</v>
      </c>
      <c r="I138" s="473" t="s">
        <v>603</v>
      </c>
      <c r="J138" s="473" t="s">
        <v>9163</v>
      </c>
      <c r="K138" s="32" t="str">
        <f t="shared" si="3"/>
        <v>V</v>
      </c>
      <c r="L138" s="535"/>
    </row>
    <row r="139" spans="2:12" x14ac:dyDescent="0.4">
      <c r="B139" s="474" t="s">
        <v>3992</v>
      </c>
      <c r="C139" s="473" t="s">
        <v>4419</v>
      </c>
      <c r="D139" s="473" t="s">
        <v>9885</v>
      </c>
      <c r="E139" s="32" t="str">
        <f t="shared" si="4"/>
        <v>V</v>
      </c>
      <c r="H139" s="474" t="s">
        <v>1508</v>
      </c>
      <c r="I139" s="473" t="s">
        <v>1507</v>
      </c>
      <c r="J139" s="473" t="s">
        <v>9163</v>
      </c>
      <c r="K139" s="32" t="str">
        <f t="shared" ref="K139:K202" si="5">IF(OR(H139="",H139="Инструмент бензо",H139="Инструмент электро",H139="Инструмент газ",H139="Ручник и аксессуары"),"","V")</f>
        <v>V</v>
      </c>
      <c r="L139" s="535"/>
    </row>
    <row r="140" spans="2:12" x14ac:dyDescent="0.4">
      <c r="B140" s="474" t="s">
        <v>3994</v>
      </c>
      <c r="C140" s="473" t="s">
        <v>3993</v>
      </c>
      <c r="D140" s="473" t="s">
        <v>9885</v>
      </c>
      <c r="E140" s="32" t="str">
        <f t="shared" si="4"/>
        <v>V</v>
      </c>
      <c r="H140" s="474" t="s">
        <v>99</v>
      </c>
      <c r="I140" s="473" t="s">
        <v>3146</v>
      </c>
      <c r="J140" s="473" t="s">
        <v>9163</v>
      </c>
      <c r="K140" s="32" t="str">
        <f t="shared" si="5"/>
        <v>V</v>
      </c>
      <c r="L140" s="535"/>
    </row>
    <row r="141" spans="2:12" x14ac:dyDescent="0.4">
      <c r="B141" s="474" t="s">
        <v>3996</v>
      </c>
      <c r="C141" s="473" t="s">
        <v>3995</v>
      </c>
      <c r="D141" s="473" t="s">
        <v>9885</v>
      </c>
      <c r="E141" s="32" t="str">
        <f t="shared" si="4"/>
        <v>V</v>
      </c>
      <c r="H141" s="474" t="s">
        <v>100</v>
      </c>
      <c r="I141" s="473" t="s">
        <v>3147</v>
      </c>
      <c r="J141" s="473" t="s">
        <v>9163</v>
      </c>
      <c r="K141" s="32" t="str">
        <f t="shared" si="5"/>
        <v>V</v>
      </c>
      <c r="L141" s="535"/>
    </row>
    <row r="142" spans="2:12" x14ac:dyDescent="0.4">
      <c r="B142" s="474" t="s">
        <v>3998</v>
      </c>
      <c r="C142" s="473" t="s">
        <v>3997</v>
      </c>
      <c r="D142" s="473" t="s">
        <v>9885</v>
      </c>
      <c r="E142" s="32" t="str">
        <f t="shared" si="4"/>
        <v>V</v>
      </c>
      <c r="H142" s="474" t="s">
        <v>184</v>
      </c>
      <c r="I142" s="473" t="s">
        <v>3149</v>
      </c>
      <c r="J142" s="473" t="s">
        <v>9163</v>
      </c>
      <c r="K142" s="32" t="str">
        <f t="shared" si="5"/>
        <v>V</v>
      </c>
      <c r="L142" s="535"/>
    </row>
    <row r="143" spans="2:12" x14ac:dyDescent="0.4">
      <c r="B143" s="474" t="s">
        <v>4000</v>
      </c>
      <c r="C143" s="473" t="s">
        <v>3999</v>
      </c>
      <c r="D143" s="473" t="s">
        <v>9885</v>
      </c>
      <c r="E143" s="32" t="str">
        <f t="shared" si="4"/>
        <v>V</v>
      </c>
      <c r="H143" s="474" t="s">
        <v>1742</v>
      </c>
      <c r="I143" s="473" t="s">
        <v>3150</v>
      </c>
      <c r="J143" s="473" t="s">
        <v>9163</v>
      </c>
      <c r="K143" s="32" t="str">
        <f t="shared" si="5"/>
        <v>V</v>
      </c>
      <c r="L143" s="535"/>
    </row>
    <row r="144" spans="2:12" x14ac:dyDescent="0.4">
      <c r="B144" s="474" t="s">
        <v>4002</v>
      </c>
      <c r="C144" s="473" t="s">
        <v>4001</v>
      </c>
      <c r="D144" s="473" t="s">
        <v>9885</v>
      </c>
      <c r="E144" s="32" t="str">
        <f t="shared" si="4"/>
        <v>V</v>
      </c>
      <c r="H144" s="474" t="s">
        <v>1861</v>
      </c>
      <c r="I144" s="473" t="s">
        <v>3151</v>
      </c>
      <c r="J144" s="473" t="s">
        <v>9163</v>
      </c>
      <c r="K144" s="32" t="str">
        <f t="shared" si="5"/>
        <v>V</v>
      </c>
      <c r="L144" s="535"/>
    </row>
    <row r="145" spans="2:12" x14ac:dyDescent="0.4">
      <c r="B145" s="474" t="s">
        <v>4811</v>
      </c>
      <c r="C145" s="473" t="s">
        <v>4810</v>
      </c>
      <c r="D145" s="473" t="s">
        <v>9163</v>
      </c>
      <c r="E145" s="32" t="str">
        <f t="shared" si="4"/>
        <v>V</v>
      </c>
      <c r="H145" s="474" t="s">
        <v>97</v>
      </c>
      <c r="I145" s="473" t="s">
        <v>5245</v>
      </c>
      <c r="J145" s="473" t="s">
        <v>9163</v>
      </c>
      <c r="K145" s="32" t="str">
        <f t="shared" si="5"/>
        <v>V</v>
      </c>
      <c r="L145" s="535"/>
    </row>
    <row r="146" spans="2:12" x14ac:dyDescent="0.4">
      <c r="B146" s="474" t="s">
        <v>4094</v>
      </c>
      <c r="C146" s="473" t="s">
        <v>4093</v>
      </c>
      <c r="D146" s="473" t="s">
        <v>9163</v>
      </c>
      <c r="E146" s="32" t="str">
        <f t="shared" si="4"/>
        <v>V</v>
      </c>
      <c r="H146" s="474" t="s">
        <v>105</v>
      </c>
      <c r="I146" s="473" t="s">
        <v>5246</v>
      </c>
      <c r="J146" s="473" t="s">
        <v>9163</v>
      </c>
      <c r="K146" s="32" t="str">
        <f t="shared" si="5"/>
        <v>V</v>
      </c>
      <c r="L146" s="535"/>
    </row>
    <row r="147" spans="2:12" x14ac:dyDescent="0.4">
      <c r="B147" s="474" t="s">
        <v>2780</v>
      </c>
      <c r="C147" s="473" t="s">
        <v>10090</v>
      </c>
      <c r="D147" s="473" t="s">
        <v>9163</v>
      </c>
      <c r="E147" s="32" t="str">
        <f t="shared" si="4"/>
        <v>V</v>
      </c>
      <c r="H147" s="474" t="s">
        <v>94</v>
      </c>
      <c r="I147" s="473" t="s">
        <v>610</v>
      </c>
      <c r="J147" s="473" t="s">
        <v>9163</v>
      </c>
      <c r="K147" s="32" t="str">
        <f t="shared" si="5"/>
        <v>V</v>
      </c>
      <c r="L147" s="535"/>
    </row>
    <row r="148" spans="2:12" x14ac:dyDescent="0.4">
      <c r="B148" s="474" t="s">
        <v>186</v>
      </c>
      <c r="C148" s="473" t="s">
        <v>3056</v>
      </c>
      <c r="D148" s="473" t="s">
        <v>9163</v>
      </c>
      <c r="E148" s="32" t="str">
        <f t="shared" si="4"/>
        <v>V</v>
      </c>
      <c r="H148" s="474" t="s">
        <v>1175</v>
      </c>
      <c r="I148" s="473" t="s">
        <v>1174</v>
      </c>
      <c r="J148" s="473" t="s">
        <v>9163</v>
      </c>
      <c r="K148" s="32" t="str">
        <f t="shared" si="5"/>
        <v>V</v>
      </c>
      <c r="L148" s="535"/>
    </row>
    <row r="149" spans="2:12" x14ac:dyDescent="0.4">
      <c r="B149" s="474" t="s">
        <v>86</v>
      </c>
      <c r="C149" s="473" t="s">
        <v>3057</v>
      </c>
      <c r="D149" s="473" t="s">
        <v>9884</v>
      </c>
      <c r="E149" s="32" t="str">
        <f t="shared" si="4"/>
        <v>V</v>
      </c>
      <c r="H149" s="474" t="s">
        <v>160</v>
      </c>
      <c r="I149" s="473" t="s">
        <v>860</v>
      </c>
      <c r="J149" s="473" t="s">
        <v>9163</v>
      </c>
      <c r="K149" s="32" t="str">
        <f t="shared" si="5"/>
        <v>V</v>
      </c>
      <c r="L149" s="535"/>
    </row>
    <row r="150" spans="2:12" x14ac:dyDescent="0.4">
      <c r="B150" s="474" t="s">
        <v>2479</v>
      </c>
      <c r="C150" s="473" t="s">
        <v>3058</v>
      </c>
      <c r="D150" s="473" t="s">
        <v>9163</v>
      </c>
      <c r="E150" s="32" t="str">
        <f t="shared" si="4"/>
        <v>V</v>
      </c>
      <c r="H150" s="474" t="s">
        <v>3878</v>
      </c>
      <c r="I150" s="473" t="s">
        <v>4240</v>
      </c>
      <c r="J150" s="473" t="s">
        <v>9163</v>
      </c>
      <c r="K150" s="32" t="str">
        <f t="shared" si="5"/>
        <v>V</v>
      </c>
      <c r="L150" s="535"/>
    </row>
    <row r="151" spans="2:12" x14ac:dyDescent="0.4">
      <c r="B151" s="474" t="s">
        <v>769</v>
      </c>
      <c r="C151" s="473" t="s">
        <v>2142</v>
      </c>
      <c r="D151" s="473" t="s">
        <v>9163</v>
      </c>
      <c r="E151" s="32" t="str">
        <f t="shared" si="4"/>
        <v>V</v>
      </c>
      <c r="H151" s="474" t="s">
        <v>2600</v>
      </c>
      <c r="I151" s="473" t="s">
        <v>2599</v>
      </c>
      <c r="J151" s="473" t="s">
        <v>9163</v>
      </c>
      <c r="K151" s="32" t="str">
        <f t="shared" si="5"/>
        <v>V</v>
      </c>
      <c r="L151" s="535"/>
    </row>
    <row r="152" spans="2:12" x14ac:dyDescent="0.4">
      <c r="B152" s="474" t="s">
        <v>4687</v>
      </c>
      <c r="C152" s="473" t="s">
        <v>4863</v>
      </c>
      <c r="D152" s="473" t="s">
        <v>9163</v>
      </c>
      <c r="E152" s="32" t="str">
        <f t="shared" si="4"/>
        <v>V</v>
      </c>
      <c r="H152" s="474" t="s">
        <v>3313</v>
      </c>
      <c r="I152" s="473" t="s">
        <v>3312</v>
      </c>
      <c r="J152" s="473" t="s">
        <v>9163</v>
      </c>
      <c r="K152" s="32" t="str">
        <f t="shared" si="5"/>
        <v>V</v>
      </c>
      <c r="L152" s="535"/>
    </row>
    <row r="153" spans="2:12" x14ac:dyDescent="0.4">
      <c r="B153" s="474" t="s">
        <v>3382</v>
      </c>
      <c r="C153" s="473" t="s">
        <v>3381</v>
      </c>
      <c r="D153" s="473" t="s">
        <v>9163</v>
      </c>
      <c r="E153" s="32" t="str">
        <f t="shared" si="4"/>
        <v>V</v>
      </c>
      <c r="H153" s="474" t="s">
        <v>54</v>
      </c>
      <c r="I153" s="473" t="s">
        <v>5038</v>
      </c>
      <c r="J153" s="473" t="s">
        <v>9163</v>
      </c>
      <c r="K153" s="32" t="str">
        <f t="shared" si="5"/>
        <v>V</v>
      </c>
      <c r="L153" s="535"/>
    </row>
    <row r="154" spans="2:12" x14ac:dyDescent="0.4">
      <c r="B154" s="474" t="s">
        <v>4095</v>
      </c>
      <c r="C154" s="473" t="s">
        <v>5200</v>
      </c>
      <c r="D154" s="473" t="s">
        <v>9163</v>
      </c>
      <c r="E154" s="32" t="str">
        <f t="shared" si="4"/>
        <v>V</v>
      </c>
      <c r="H154" s="474" t="s">
        <v>2209</v>
      </c>
      <c r="I154" s="473" t="s">
        <v>2956</v>
      </c>
      <c r="J154" s="473" t="s">
        <v>9884</v>
      </c>
      <c r="K154" s="32" t="str">
        <f t="shared" si="5"/>
        <v>V</v>
      </c>
      <c r="L154" s="535"/>
    </row>
    <row r="155" spans="2:12" x14ac:dyDescent="0.4">
      <c r="B155" s="474" t="s">
        <v>3384</v>
      </c>
      <c r="C155" s="473" t="s">
        <v>3383</v>
      </c>
      <c r="D155" s="473" t="s">
        <v>9163</v>
      </c>
      <c r="E155" s="32" t="str">
        <f t="shared" si="4"/>
        <v>V</v>
      </c>
      <c r="H155" s="474" t="s">
        <v>1514</v>
      </c>
      <c r="I155" s="473" t="s">
        <v>3066</v>
      </c>
      <c r="J155" s="473" t="s">
        <v>9163</v>
      </c>
      <c r="K155" s="32" t="str">
        <f t="shared" si="5"/>
        <v>V</v>
      </c>
      <c r="L155" s="535"/>
    </row>
    <row r="156" spans="2:12" x14ac:dyDescent="0.4">
      <c r="B156" s="474" t="s">
        <v>3386</v>
      </c>
      <c r="C156" s="473" t="s">
        <v>3385</v>
      </c>
      <c r="D156" s="473" t="s">
        <v>9163</v>
      </c>
      <c r="E156" s="32" t="str">
        <f t="shared" si="4"/>
        <v>V</v>
      </c>
      <c r="H156" s="474" t="s">
        <v>1759</v>
      </c>
      <c r="I156" s="473" t="s">
        <v>3067</v>
      </c>
      <c r="J156" s="473" t="s">
        <v>9163</v>
      </c>
      <c r="K156" s="32" t="str">
        <f t="shared" si="5"/>
        <v>V</v>
      </c>
      <c r="L156" s="535"/>
    </row>
    <row r="157" spans="2:12" x14ac:dyDescent="0.4">
      <c r="B157" s="474" t="s">
        <v>4691</v>
      </c>
      <c r="C157" s="473" t="s">
        <v>4835</v>
      </c>
      <c r="D157" s="473" t="s">
        <v>9163</v>
      </c>
      <c r="E157" s="32" t="str">
        <f t="shared" si="4"/>
        <v>V</v>
      </c>
      <c r="H157" s="474" t="s">
        <v>73</v>
      </c>
      <c r="I157" s="473" t="s">
        <v>3233</v>
      </c>
      <c r="J157" s="473" t="s">
        <v>9163</v>
      </c>
      <c r="K157" s="32" t="str">
        <f t="shared" si="5"/>
        <v>V</v>
      </c>
      <c r="L157" s="535"/>
    </row>
    <row r="158" spans="2:12" x14ac:dyDescent="0.4">
      <c r="B158" s="474" t="s">
        <v>3847</v>
      </c>
      <c r="C158" s="473" t="s">
        <v>3846</v>
      </c>
      <c r="D158" s="473" t="s">
        <v>9163</v>
      </c>
      <c r="E158" s="32" t="str">
        <f t="shared" si="4"/>
        <v>V</v>
      </c>
      <c r="H158" s="474" t="s">
        <v>1369</v>
      </c>
      <c r="I158" s="473" t="s">
        <v>2964</v>
      </c>
      <c r="J158" s="473" t="s">
        <v>9885</v>
      </c>
      <c r="K158" s="32" t="str">
        <f t="shared" si="5"/>
        <v>V</v>
      </c>
      <c r="L158" s="535"/>
    </row>
    <row r="159" spans="2:12" x14ac:dyDescent="0.4">
      <c r="B159" s="474" t="s">
        <v>2774</v>
      </c>
      <c r="C159" s="473" t="s">
        <v>9206</v>
      </c>
      <c r="D159" s="473" t="s">
        <v>9163</v>
      </c>
      <c r="E159" s="32" t="str">
        <f t="shared" si="4"/>
        <v>V</v>
      </c>
      <c r="H159" s="474" t="s">
        <v>212</v>
      </c>
      <c r="I159" s="473" t="s">
        <v>3301</v>
      </c>
      <c r="J159" s="473" t="s">
        <v>9163</v>
      </c>
      <c r="K159" s="32" t="str">
        <f t="shared" si="5"/>
        <v>V</v>
      </c>
      <c r="L159" s="535"/>
    </row>
    <row r="160" spans="2:12" x14ac:dyDescent="0.4">
      <c r="B160" s="474" t="s">
        <v>8</v>
      </c>
      <c r="C160" s="473" t="s">
        <v>2803</v>
      </c>
      <c r="D160" s="473" t="s">
        <v>9884</v>
      </c>
      <c r="E160" s="32" t="str">
        <f t="shared" si="4"/>
        <v>V</v>
      </c>
      <c r="H160" s="474" t="s">
        <v>164</v>
      </c>
      <c r="I160" s="473" t="s">
        <v>3288</v>
      </c>
      <c r="J160" s="473" t="s">
        <v>9163</v>
      </c>
      <c r="K160" s="32" t="str">
        <f t="shared" si="5"/>
        <v>V</v>
      </c>
      <c r="L160" s="535"/>
    </row>
    <row r="161" spans="2:12" x14ac:dyDescent="0.4">
      <c r="B161" s="474" t="s">
        <v>4008</v>
      </c>
      <c r="C161" s="473" t="s">
        <v>4868</v>
      </c>
      <c r="D161" s="473" t="s">
        <v>9163</v>
      </c>
      <c r="E161" s="32" t="str">
        <f t="shared" si="4"/>
        <v>V</v>
      </c>
      <c r="H161" s="474" t="s">
        <v>1308</v>
      </c>
      <c r="I161" s="473" t="s">
        <v>3071</v>
      </c>
      <c r="J161" s="473" t="s">
        <v>9163</v>
      </c>
      <c r="K161" s="32" t="str">
        <f t="shared" si="5"/>
        <v>V</v>
      </c>
      <c r="L161" s="535"/>
    </row>
    <row r="162" spans="2:12" x14ac:dyDescent="0.4">
      <c r="B162" s="474" t="s">
        <v>333</v>
      </c>
      <c r="C162" s="473" t="s">
        <v>2804</v>
      </c>
      <c r="D162" s="473" t="s">
        <v>9163</v>
      </c>
      <c r="E162" s="32" t="str">
        <f t="shared" si="4"/>
        <v>V</v>
      </c>
      <c r="H162" s="474" t="s">
        <v>1313</v>
      </c>
      <c r="I162" s="473" t="s">
        <v>2959</v>
      </c>
      <c r="J162" s="473" t="s">
        <v>9163</v>
      </c>
      <c r="K162" s="32" t="str">
        <f t="shared" si="5"/>
        <v>V</v>
      </c>
      <c r="L162" s="535"/>
    </row>
    <row r="163" spans="2:12" x14ac:dyDescent="0.4">
      <c r="B163" s="474" t="s">
        <v>543</v>
      </c>
      <c r="C163" s="473" t="s">
        <v>2805</v>
      </c>
      <c r="D163" s="473" t="s">
        <v>9163</v>
      </c>
      <c r="E163" s="32" t="str">
        <f t="shared" si="4"/>
        <v>V</v>
      </c>
      <c r="H163" s="474" t="s">
        <v>143</v>
      </c>
      <c r="I163" s="473" t="s">
        <v>619</v>
      </c>
      <c r="J163" s="473" t="s">
        <v>9163</v>
      </c>
      <c r="K163" s="32" t="str">
        <f t="shared" si="5"/>
        <v>V</v>
      </c>
      <c r="L163" s="535"/>
    </row>
    <row r="164" spans="2:12" x14ac:dyDescent="0.4">
      <c r="B164" s="474" t="s">
        <v>2595</v>
      </c>
      <c r="C164" s="473" t="s">
        <v>3193</v>
      </c>
      <c r="D164" s="473" t="s">
        <v>9163</v>
      </c>
      <c r="E164" s="32" t="str">
        <f t="shared" si="4"/>
        <v>V</v>
      </c>
      <c r="H164" s="474" t="s">
        <v>144</v>
      </c>
      <c r="I164" s="473" t="s">
        <v>620</v>
      </c>
      <c r="J164" s="473" t="s">
        <v>9163</v>
      </c>
      <c r="K164" s="32" t="str">
        <f t="shared" si="5"/>
        <v>V</v>
      </c>
      <c r="L164" s="535"/>
    </row>
    <row r="165" spans="2:12" x14ac:dyDescent="0.4">
      <c r="B165" s="474" t="s">
        <v>544</v>
      </c>
      <c r="C165" s="473" t="s">
        <v>3194</v>
      </c>
      <c r="D165" s="473" t="s">
        <v>9163</v>
      </c>
      <c r="E165" s="32" t="str">
        <f t="shared" si="4"/>
        <v>V</v>
      </c>
      <c r="H165" s="474" t="s">
        <v>253</v>
      </c>
      <c r="I165" s="473" t="s">
        <v>623</v>
      </c>
      <c r="J165" s="473" t="s">
        <v>9163</v>
      </c>
      <c r="K165" s="32" t="str">
        <f t="shared" si="5"/>
        <v>V</v>
      </c>
      <c r="L165" s="535"/>
    </row>
    <row r="166" spans="2:12" x14ac:dyDescent="0.4">
      <c r="B166" s="474" t="s">
        <v>4097</v>
      </c>
      <c r="C166" s="473" t="s">
        <v>4096</v>
      </c>
      <c r="D166" s="473" t="s">
        <v>9163</v>
      </c>
      <c r="E166" s="32" t="str">
        <f t="shared" si="4"/>
        <v>V</v>
      </c>
      <c r="H166" s="474" t="s">
        <v>1585</v>
      </c>
      <c r="I166" s="473" t="s">
        <v>3153</v>
      </c>
      <c r="J166" s="473" t="s">
        <v>9163</v>
      </c>
      <c r="K166" s="32" t="str">
        <f t="shared" si="5"/>
        <v>V</v>
      </c>
      <c r="L166" s="535"/>
    </row>
    <row r="167" spans="2:12" x14ac:dyDescent="0.4">
      <c r="B167" s="474" t="s">
        <v>1834</v>
      </c>
      <c r="C167" s="473" t="s">
        <v>2806</v>
      </c>
      <c r="D167" s="473" t="s">
        <v>9163</v>
      </c>
      <c r="E167" s="32" t="str">
        <f t="shared" si="4"/>
        <v>V</v>
      </c>
      <c r="H167" s="474" t="s">
        <v>690</v>
      </c>
      <c r="I167" s="473" t="s">
        <v>3154</v>
      </c>
      <c r="J167" s="473" t="s">
        <v>9163</v>
      </c>
      <c r="K167" s="32" t="str">
        <f t="shared" si="5"/>
        <v>V</v>
      </c>
      <c r="L167" s="535"/>
    </row>
    <row r="168" spans="2:12" x14ac:dyDescent="0.4">
      <c r="B168" s="474" t="s">
        <v>2110</v>
      </c>
      <c r="C168" s="473" t="s">
        <v>2807</v>
      </c>
      <c r="D168" s="473" t="s">
        <v>9163</v>
      </c>
      <c r="E168" s="32" t="str">
        <f t="shared" si="4"/>
        <v>V</v>
      </c>
      <c r="H168" s="474" t="s">
        <v>1586</v>
      </c>
      <c r="I168" s="473" t="s">
        <v>3155</v>
      </c>
      <c r="J168" s="473" t="s">
        <v>9163</v>
      </c>
      <c r="K168" s="32" t="str">
        <f t="shared" si="5"/>
        <v>V</v>
      </c>
      <c r="L168" s="535"/>
    </row>
    <row r="169" spans="2:12" x14ac:dyDescent="0.4">
      <c r="B169" s="474" t="s">
        <v>4697</v>
      </c>
      <c r="C169" s="473" t="s">
        <v>5203</v>
      </c>
      <c r="D169" s="473" t="s">
        <v>9163</v>
      </c>
      <c r="E169" s="32" t="str">
        <f t="shared" si="4"/>
        <v>V</v>
      </c>
      <c r="H169" s="474" t="s">
        <v>1853</v>
      </c>
      <c r="I169" s="473" t="s">
        <v>3157</v>
      </c>
      <c r="J169" s="473" t="s">
        <v>9163</v>
      </c>
      <c r="K169" s="32" t="str">
        <f t="shared" si="5"/>
        <v>V</v>
      </c>
      <c r="L169" s="535"/>
    </row>
    <row r="170" spans="2:12" x14ac:dyDescent="0.4">
      <c r="B170" s="474" t="s">
        <v>1835</v>
      </c>
      <c r="C170" s="473" t="s">
        <v>2808</v>
      </c>
      <c r="D170" s="473" t="s">
        <v>9163</v>
      </c>
      <c r="E170" s="32" t="str">
        <f t="shared" si="4"/>
        <v>V</v>
      </c>
      <c r="H170" s="474" t="s">
        <v>1854</v>
      </c>
      <c r="I170" s="473" t="s">
        <v>3158</v>
      </c>
      <c r="J170" s="473" t="s">
        <v>9163</v>
      </c>
      <c r="K170" s="32" t="str">
        <f t="shared" si="5"/>
        <v>V</v>
      </c>
      <c r="L170" s="535"/>
    </row>
    <row r="171" spans="2:12" x14ac:dyDescent="0.4">
      <c r="B171" s="474" t="s">
        <v>1836</v>
      </c>
      <c r="C171" s="473" t="s">
        <v>2809</v>
      </c>
      <c r="D171" s="473" t="s">
        <v>9163</v>
      </c>
      <c r="E171" s="32" t="str">
        <f t="shared" si="4"/>
        <v>V</v>
      </c>
      <c r="H171" s="474" t="s">
        <v>2565</v>
      </c>
      <c r="I171" s="473" t="s">
        <v>3164</v>
      </c>
      <c r="J171" s="473" t="s">
        <v>9163</v>
      </c>
      <c r="K171" s="32" t="str">
        <f t="shared" si="5"/>
        <v>V</v>
      </c>
      <c r="L171" s="535"/>
    </row>
    <row r="172" spans="2:12" x14ac:dyDescent="0.4">
      <c r="B172" s="474" t="s">
        <v>3848</v>
      </c>
      <c r="C172" s="473" t="s">
        <v>4299</v>
      </c>
      <c r="D172" s="473" t="s">
        <v>9163</v>
      </c>
      <c r="E172" s="32" t="str">
        <f t="shared" si="4"/>
        <v>V</v>
      </c>
      <c r="H172" s="474" t="s">
        <v>2566</v>
      </c>
      <c r="I172" s="473" t="s">
        <v>3165</v>
      </c>
      <c r="J172" s="473" t="s">
        <v>9163</v>
      </c>
      <c r="K172" s="32" t="str">
        <f t="shared" si="5"/>
        <v>V</v>
      </c>
      <c r="L172" s="535"/>
    </row>
    <row r="173" spans="2:12" x14ac:dyDescent="0.4">
      <c r="B173" s="474" t="s">
        <v>3849</v>
      </c>
      <c r="C173" s="473" t="s">
        <v>4196</v>
      </c>
      <c r="D173" s="473" t="s">
        <v>9163</v>
      </c>
      <c r="E173" s="32" t="str">
        <f t="shared" si="4"/>
        <v>V</v>
      </c>
      <c r="H173" s="474" t="s">
        <v>2567</v>
      </c>
      <c r="I173" s="473" t="s">
        <v>3079</v>
      </c>
      <c r="J173" s="473" t="s">
        <v>9163</v>
      </c>
      <c r="K173" s="32" t="str">
        <f t="shared" si="5"/>
        <v>V</v>
      </c>
      <c r="L173" s="535"/>
    </row>
    <row r="174" spans="2:12" x14ac:dyDescent="0.4">
      <c r="B174" s="474" t="s">
        <v>3031</v>
      </c>
      <c r="C174" s="473" t="s">
        <v>3132</v>
      </c>
      <c r="D174" s="473" t="s">
        <v>9163</v>
      </c>
      <c r="E174" s="32" t="str">
        <f t="shared" si="4"/>
        <v>V</v>
      </c>
      <c r="H174" s="474" t="s">
        <v>3433</v>
      </c>
      <c r="I174" s="473" t="s">
        <v>5436</v>
      </c>
      <c r="J174" s="473" t="s">
        <v>9163</v>
      </c>
      <c r="K174" s="32" t="str">
        <f t="shared" si="5"/>
        <v>V</v>
      </c>
      <c r="L174" s="535"/>
    </row>
    <row r="175" spans="2:12" x14ac:dyDescent="0.4">
      <c r="B175" s="474" t="s">
        <v>1885</v>
      </c>
      <c r="C175" s="473" t="s">
        <v>3059</v>
      </c>
      <c r="D175" s="473" t="s">
        <v>9163</v>
      </c>
      <c r="E175" s="32" t="str">
        <f t="shared" si="4"/>
        <v>V</v>
      </c>
      <c r="H175" s="474" t="s">
        <v>178</v>
      </c>
      <c r="I175" s="473" t="s">
        <v>624</v>
      </c>
      <c r="J175" s="473" t="s">
        <v>9163</v>
      </c>
      <c r="K175" s="32" t="str">
        <f t="shared" si="5"/>
        <v>V</v>
      </c>
      <c r="L175" s="535"/>
    </row>
    <row r="176" spans="2:12" x14ac:dyDescent="0.4">
      <c r="B176" s="474" t="s">
        <v>1886</v>
      </c>
      <c r="C176" s="473" t="s">
        <v>3060</v>
      </c>
      <c r="D176" s="473" t="s">
        <v>9163</v>
      </c>
      <c r="E176" s="32" t="str">
        <f t="shared" si="4"/>
        <v>V</v>
      </c>
      <c r="H176" s="474" t="s">
        <v>152</v>
      </c>
      <c r="I176" s="473" t="s">
        <v>929</v>
      </c>
      <c r="J176" s="473" t="s">
        <v>9163</v>
      </c>
      <c r="K176" s="32" t="str">
        <f t="shared" si="5"/>
        <v>V</v>
      </c>
      <c r="L176" s="535"/>
    </row>
    <row r="177" spans="2:12" x14ac:dyDescent="0.4">
      <c r="B177" s="474" t="s">
        <v>3716</v>
      </c>
      <c r="C177" s="473" t="s">
        <v>3720</v>
      </c>
      <c r="D177" s="473" t="s">
        <v>9163</v>
      </c>
      <c r="E177" s="32" t="str">
        <f t="shared" si="4"/>
        <v>V</v>
      </c>
      <c r="H177" s="474" t="s">
        <v>153</v>
      </c>
      <c r="I177" s="473" t="s">
        <v>930</v>
      </c>
      <c r="J177" s="473" t="s">
        <v>9163</v>
      </c>
      <c r="K177" s="32" t="str">
        <f t="shared" si="5"/>
        <v>V</v>
      </c>
      <c r="L177" s="535"/>
    </row>
    <row r="178" spans="2:12" x14ac:dyDescent="0.4">
      <c r="B178" s="474" t="s">
        <v>1888</v>
      </c>
      <c r="C178" s="473" t="s">
        <v>3061</v>
      </c>
      <c r="D178" s="473" t="s">
        <v>9163</v>
      </c>
      <c r="E178" s="32" t="str">
        <f t="shared" si="4"/>
        <v>V</v>
      </c>
      <c r="H178" s="474" t="s">
        <v>4139</v>
      </c>
      <c r="I178" s="473" t="s">
        <v>4388</v>
      </c>
      <c r="J178" s="473" t="s">
        <v>9163</v>
      </c>
      <c r="K178" s="32" t="str">
        <f t="shared" si="5"/>
        <v>V</v>
      </c>
      <c r="L178" s="535"/>
    </row>
    <row r="179" spans="2:12" x14ac:dyDescent="0.4">
      <c r="B179" s="474" t="s">
        <v>2497</v>
      </c>
      <c r="C179" s="473" t="s">
        <v>2586</v>
      </c>
      <c r="D179" s="473" t="s">
        <v>9163</v>
      </c>
      <c r="E179" s="32" t="str">
        <f t="shared" si="4"/>
        <v>V</v>
      </c>
      <c r="H179" s="474" t="s">
        <v>1411</v>
      </c>
      <c r="I179" s="473" t="s">
        <v>3084</v>
      </c>
      <c r="J179" s="473" t="s">
        <v>9163</v>
      </c>
      <c r="K179" s="32" t="str">
        <f t="shared" si="5"/>
        <v>V</v>
      </c>
      <c r="L179" s="535"/>
    </row>
    <row r="180" spans="2:12" x14ac:dyDescent="0.4">
      <c r="B180" s="474" t="s">
        <v>2499</v>
      </c>
      <c r="C180" s="473" t="s">
        <v>2498</v>
      </c>
      <c r="D180" s="473" t="s">
        <v>9885</v>
      </c>
      <c r="E180" s="32" t="str">
        <f t="shared" si="4"/>
        <v>V</v>
      </c>
      <c r="H180" s="474" t="s">
        <v>3335</v>
      </c>
      <c r="I180" s="473" t="s">
        <v>5029</v>
      </c>
      <c r="J180" s="473" t="s">
        <v>9163</v>
      </c>
      <c r="K180" s="32" t="str">
        <f t="shared" si="5"/>
        <v>V</v>
      </c>
      <c r="L180" s="535"/>
    </row>
    <row r="181" spans="2:12" x14ac:dyDescent="0.4">
      <c r="B181" s="474" t="s">
        <v>2166</v>
      </c>
      <c r="C181" s="473" t="s">
        <v>4009</v>
      </c>
      <c r="D181" s="473" t="s">
        <v>9163</v>
      </c>
      <c r="E181" s="32" t="str">
        <f t="shared" si="4"/>
        <v>V</v>
      </c>
      <c r="H181" s="474" t="s">
        <v>1528</v>
      </c>
      <c r="I181" s="473" t="s">
        <v>2902</v>
      </c>
      <c r="J181" s="473" t="s">
        <v>9163</v>
      </c>
      <c r="K181" s="32" t="str">
        <f t="shared" si="5"/>
        <v>V</v>
      </c>
      <c r="L181" s="535"/>
    </row>
    <row r="182" spans="2:12" x14ac:dyDescent="0.4">
      <c r="B182" s="474" t="s">
        <v>2167</v>
      </c>
      <c r="C182" s="473" t="s">
        <v>3184</v>
      </c>
      <c r="D182" s="473" t="s">
        <v>9163</v>
      </c>
      <c r="E182" s="32" t="str">
        <f t="shared" si="4"/>
        <v>V</v>
      </c>
      <c r="H182" s="474" t="s">
        <v>1529</v>
      </c>
      <c r="I182" s="473" t="s">
        <v>2903</v>
      </c>
      <c r="J182" s="473" t="s">
        <v>9163</v>
      </c>
      <c r="K182" s="32" t="str">
        <f t="shared" si="5"/>
        <v>V</v>
      </c>
      <c r="L182" s="535"/>
    </row>
    <row r="183" spans="2:12" x14ac:dyDescent="0.4">
      <c r="B183" s="474" t="s">
        <v>3032</v>
      </c>
      <c r="C183" s="473" t="s">
        <v>3204</v>
      </c>
      <c r="D183" s="473" t="s">
        <v>9163</v>
      </c>
      <c r="E183" s="32" t="str">
        <f t="shared" si="4"/>
        <v>V</v>
      </c>
      <c r="H183" s="474" t="s">
        <v>1530</v>
      </c>
      <c r="I183" s="473" t="s">
        <v>2904</v>
      </c>
      <c r="J183" s="473" t="s">
        <v>9163</v>
      </c>
      <c r="K183" s="32" t="str">
        <f t="shared" si="5"/>
        <v>V</v>
      </c>
      <c r="L183" s="535"/>
    </row>
    <row r="184" spans="2:12" x14ac:dyDescent="0.4">
      <c r="B184" s="474" t="s">
        <v>2674</v>
      </c>
      <c r="C184" s="473" t="s">
        <v>3294</v>
      </c>
      <c r="D184" s="473" t="s">
        <v>9163</v>
      </c>
      <c r="E184" s="32" t="str">
        <f t="shared" si="4"/>
        <v>V</v>
      </c>
      <c r="H184" s="474" t="s">
        <v>113</v>
      </c>
      <c r="I184" s="473" t="s">
        <v>1555</v>
      </c>
      <c r="J184" s="473" t="s">
        <v>9163</v>
      </c>
      <c r="K184" s="32" t="str">
        <f t="shared" si="5"/>
        <v>V</v>
      </c>
      <c r="L184" s="535"/>
    </row>
    <row r="185" spans="2:12" x14ac:dyDescent="0.4">
      <c r="B185" s="474" t="s">
        <v>2675</v>
      </c>
      <c r="C185" s="473" t="s">
        <v>3295</v>
      </c>
      <c r="D185" s="473" t="s">
        <v>9163</v>
      </c>
      <c r="E185" s="32" t="str">
        <f t="shared" si="4"/>
        <v>V</v>
      </c>
      <c r="H185" s="474" t="s">
        <v>2192</v>
      </c>
      <c r="I185" s="473" t="s">
        <v>2477</v>
      </c>
      <c r="J185" s="473" t="s">
        <v>9163</v>
      </c>
      <c r="K185" s="32" t="str">
        <f t="shared" si="5"/>
        <v>V</v>
      </c>
      <c r="L185" s="535"/>
    </row>
    <row r="186" spans="2:12" x14ac:dyDescent="0.4">
      <c r="B186" s="474" t="s">
        <v>3850</v>
      </c>
      <c r="C186" s="473" t="s">
        <v>3973</v>
      </c>
      <c r="D186" s="473" t="s">
        <v>9163</v>
      </c>
      <c r="E186" s="32" t="str">
        <f t="shared" si="4"/>
        <v>V</v>
      </c>
      <c r="H186" s="474" t="s">
        <v>281</v>
      </c>
      <c r="I186" s="473" t="s">
        <v>2915</v>
      </c>
      <c r="J186" s="473" t="s">
        <v>9163</v>
      </c>
      <c r="K186" s="32" t="str">
        <f t="shared" si="5"/>
        <v>V</v>
      </c>
      <c r="L186" s="535"/>
    </row>
    <row r="187" spans="2:12" x14ac:dyDescent="0.4">
      <c r="B187" s="474" t="s">
        <v>2481</v>
      </c>
      <c r="C187" s="473" t="s">
        <v>3289</v>
      </c>
      <c r="D187" s="473" t="s">
        <v>9163</v>
      </c>
      <c r="E187" s="32" t="str">
        <f t="shared" si="4"/>
        <v>V</v>
      </c>
      <c r="H187" s="474" t="s">
        <v>1606</v>
      </c>
      <c r="I187" s="473" t="s">
        <v>1605</v>
      </c>
      <c r="J187" s="473" t="s">
        <v>9163</v>
      </c>
      <c r="K187" s="32" t="str">
        <f t="shared" si="5"/>
        <v>V</v>
      </c>
      <c r="L187" s="535"/>
    </row>
    <row r="188" spans="2:12" x14ac:dyDescent="0.4">
      <c r="B188" s="474" t="s">
        <v>2482</v>
      </c>
      <c r="C188" s="473" t="s">
        <v>2925</v>
      </c>
      <c r="D188" s="473" t="s">
        <v>9163</v>
      </c>
      <c r="E188" s="32" t="str">
        <f t="shared" si="4"/>
        <v>V</v>
      </c>
      <c r="H188" s="474" t="s">
        <v>1923</v>
      </c>
      <c r="I188" s="473" t="s">
        <v>4084</v>
      </c>
      <c r="J188" s="473" t="s">
        <v>9163</v>
      </c>
      <c r="K188" s="32" t="str">
        <f t="shared" si="5"/>
        <v>V</v>
      </c>
      <c r="L188" s="535"/>
    </row>
    <row r="189" spans="2:12" x14ac:dyDescent="0.4">
      <c r="B189" s="474" t="s">
        <v>1893</v>
      </c>
      <c r="C189" s="473" t="s">
        <v>3968</v>
      </c>
      <c r="D189" s="473" t="s">
        <v>9884</v>
      </c>
      <c r="E189" s="32" t="str">
        <f t="shared" si="4"/>
        <v>V</v>
      </c>
      <c r="H189" s="474" t="s">
        <v>20</v>
      </c>
      <c r="I189" s="473" t="s">
        <v>2994</v>
      </c>
      <c r="J189" s="473" t="s">
        <v>9163</v>
      </c>
      <c r="K189" s="32" t="str">
        <f t="shared" si="5"/>
        <v>V</v>
      </c>
      <c r="L189" s="535"/>
    </row>
    <row r="190" spans="2:12" x14ac:dyDescent="0.4">
      <c r="B190" s="474" t="s">
        <v>2168</v>
      </c>
      <c r="C190" s="473" t="s">
        <v>3969</v>
      </c>
      <c r="D190" s="473" t="s">
        <v>9884</v>
      </c>
      <c r="E190" s="32" t="str">
        <f t="shared" si="4"/>
        <v>V</v>
      </c>
      <c r="H190" s="474" t="s">
        <v>93</v>
      </c>
      <c r="I190" s="473" t="s">
        <v>2995</v>
      </c>
      <c r="J190" s="473" t="s">
        <v>9163</v>
      </c>
      <c r="K190" s="32" t="str">
        <f t="shared" si="5"/>
        <v>V</v>
      </c>
      <c r="L190" s="535"/>
    </row>
    <row r="191" spans="2:12" x14ac:dyDescent="0.4">
      <c r="B191" s="474" t="s">
        <v>2483</v>
      </c>
      <c r="C191" s="473" t="s">
        <v>3970</v>
      </c>
      <c r="D191" s="473" t="s">
        <v>9163</v>
      </c>
      <c r="E191" s="32" t="str">
        <f t="shared" si="4"/>
        <v>V</v>
      </c>
      <c r="H191" s="474" t="s">
        <v>231</v>
      </c>
      <c r="I191" s="473" t="s">
        <v>2997</v>
      </c>
      <c r="J191" s="473" t="s">
        <v>9163</v>
      </c>
      <c r="K191" s="32" t="str">
        <f t="shared" si="5"/>
        <v>V</v>
      </c>
      <c r="L191" s="535"/>
    </row>
    <row r="192" spans="2:12" x14ac:dyDescent="0.4">
      <c r="B192" s="474" t="s">
        <v>2500</v>
      </c>
      <c r="C192" s="473" t="s">
        <v>3971</v>
      </c>
      <c r="D192" s="473" t="s">
        <v>9163</v>
      </c>
      <c r="E192" s="32" t="str">
        <f t="shared" si="4"/>
        <v>V</v>
      </c>
      <c r="H192" s="474" t="s">
        <v>28</v>
      </c>
      <c r="I192" s="473" t="s">
        <v>3002</v>
      </c>
      <c r="J192" s="473" t="s">
        <v>9163</v>
      </c>
      <c r="K192" s="32" t="str">
        <f t="shared" si="5"/>
        <v>V</v>
      </c>
      <c r="L192" s="535"/>
    </row>
    <row r="193" spans="2:12" x14ac:dyDescent="0.4">
      <c r="B193" s="474" t="s">
        <v>2484</v>
      </c>
      <c r="C193" s="473" t="s">
        <v>3972</v>
      </c>
      <c r="D193" s="473" t="s">
        <v>9163</v>
      </c>
      <c r="E193" s="32" t="str">
        <f t="shared" si="4"/>
        <v>V</v>
      </c>
      <c r="H193" s="474" t="s">
        <v>3893</v>
      </c>
      <c r="I193" s="473" t="s">
        <v>3892</v>
      </c>
      <c r="J193" s="473" t="s">
        <v>9885</v>
      </c>
      <c r="K193" s="32" t="str">
        <f t="shared" si="5"/>
        <v>V</v>
      </c>
      <c r="L193" s="535"/>
    </row>
    <row r="194" spans="2:12" x14ac:dyDescent="0.4">
      <c r="B194" s="474" t="s">
        <v>3033</v>
      </c>
      <c r="C194" s="473" t="s">
        <v>3141</v>
      </c>
      <c r="D194" s="473" t="s">
        <v>9163</v>
      </c>
      <c r="E194" s="32" t="str">
        <f t="shared" si="4"/>
        <v>V</v>
      </c>
      <c r="H194" s="474" t="s">
        <v>3447</v>
      </c>
      <c r="I194" s="473" t="s">
        <v>3446</v>
      </c>
      <c r="J194" s="473" t="s">
        <v>9163</v>
      </c>
      <c r="K194" s="32" t="str">
        <f t="shared" si="5"/>
        <v>V</v>
      </c>
      <c r="L194" s="535"/>
    </row>
    <row r="195" spans="2:12" x14ac:dyDescent="0.4">
      <c r="B195" s="474" t="s">
        <v>9981</v>
      </c>
      <c r="C195" s="473" t="s">
        <v>3300</v>
      </c>
      <c r="D195" s="473" t="s">
        <v>9885</v>
      </c>
      <c r="E195" s="32" t="str">
        <f t="shared" si="4"/>
        <v>V</v>
      </c>
      <c r="H195" s="474" t="s">
        <v>76</v>
      </c>
      <c r="I195" s="473" t="s">
        <v>647</v>
      </c>
      <c r="J195" s="473" t="s">
        <v>9163</v>
      </c>
      <c r="K195" s="32" t="str">
        <f t="shared" si="5"/>
        <v>V</v>
      </c>
      <c r="L195" s="535"/>
    </row>
    <row r="196" spans="2:12" x14ac:dyDescent="0.4">
      <c r="B196" s="474" t="s">
        <v>3388</v>
      </c>
      <c r="C196" s="473" t="s">
        <v>3387</v>
      </c>
      <c r="D196" s="473" t="s">
        <v>9163</v>
      </c>
      <c r="E196" s="32" t="str">
        <f t="shared" si="4"/>
        <v>V</v>
      </c>
      <c r="H196" s="474" t="s">
        <v>27</v>
      </c>
      <c r="I196" s="473" t="s">
        <v>648</v>
      </c>
      <c r="J196" s="473" t="s">
        <v>9163</v>
      </c>
      <c r="K196" s="32" t="str">
        <f t="shared" si="5"/>
        <v>V</v>
      </c>
      <c r="L196" s="535"/>
    </row>
    <row r="197" spans="2:12" x14ac:dyDescent="0.4">
      <c r="B197" s="474" t="s">
        <v>450</v>
      </c>
      <c r="C197" s="473" t="s">
        <v>2810</v>
      </c>
      <c r="D197" s="473" t="s">
        <v>9163</v>
      </c>
      <c r="E197" s="32" t="str">
        <f t="shared" si="4"/>
        <v>V</v>
      </c>
      <c r="H197" s="474" t="s">
        <v>4149</v>
      </c>
      <c r="I197" s="473" t="s">
        <v>4148</v>
      </c>
      <c r="J197" s="473" t="s">
        <v>9163</v>
      </c>
      <c r="K197" s="32" t="str">
        <f t="shared" si="5"/>
        <v>V</v>
      </c>
      <c r="L197" s="535"/>
    </row>
    <row r="198" spans="2:12" x14ac:dyDescent="0.4">
      <c r="B198" s="474" t="s">
        <v>718</v>
      </c>
      <c r="C198" s="473" t="s">
        <v>2811</v>
      </c>
      <c r="D198" s="473" t="s">
        <v>9163</v>
      </c>
      <c r="E198" s="32" t="str">
        <f t="shared" si="4"/>
        <v>V</v>
      </c>
      <c r="H198" s="474" t="s">
        <v>4151</v>
      </c>
      <c r="I198" s="473" t="s">
        <v>4150</v>
      </c>
      <c r="J198" s="473" t="s">
        <v>9163</v>
      </c>
      <c r="K198" s="32" t="str">
        <f t="shared" si="5"/>
        <v>V</v>
      </c>
      <c r="L198" s="535"/>
    </row>
    <row r="199" spans="2:12" x14ac:dyDescent="0.4">
      <c r="B199" s="474" t="s">
        <v>3390</v>
      </c>
      <c r="C199" s="473" t="s">
        <v>3389</v>
      </c>
      <c r="D199" s="473" t="s">
        <v>9163</v>
      </c>
      <c r="E199" s="32" t="str">
        <f t="shared" si="4"/>
        <v>V</v>
      </c>
      <c r="H199" s="474" t="s">
        <v>182</v>
      </c>
      <c r="I199" s="473" t="s">
        <v>10327</v>
      </c>
      <c r="J199" s="473" t="s">
        <v>9163</v>
      </c>
      <c r="K199" s="32" t="str">
        <f t="shared" si="5"/>
        <v>V</v>
      </c>
      <c r="L199" s="535"/>
    </row>
    <row r="200" spans="2:12" x14ac:dyDescent="0.4">
      <c r="B200" s="474" t="s">
        <v>3392</v>
      </c>
      <c r="C200" s="473" t="s">
        <v>3391</v>
      </c>
      <c r="D200" s="473" t="s">
        <v>9163</v>
      </c>
      <c r="E200" s="32" t="str">
        <f t="shared" si="4"/>
        <v>V</v>
      </c>
      <c r="H200" s="474" t="s">
        <v>2666</v>
      </c>
      <c r="I200" s="473" t="s">
        <v>2665</v>
      </c>
      <c r="J200" s="473" t="s">
        <v>9163</v>
      </c>
      <c r="K200" s="32" t="str">
        <f t="shared" si="5"/>
        <v>V</v>
      </c>
      <c r="L200" s="535"/>
    </row>
    <row r="201" spans="2:12" x14ac:dyDescent="0.4">
      <c r="B201" s="474" t="s">
        <v>3394</v>
      </c>
      <c r="C201" s="473" t="s">
        <v>3393</v>
      </c>
      <c r="D201" s="473" t="s">
        <v>9163</v>
      </c>
      <c r="E201" s="32" t="str">
        <f t="shared" si="4"/>
        <v>V</v>
      </c>
      <c r="H201" s="474" t="s">
        <v>155</v>
      </c>
      <c r="I201" s="473" t="s">
        <v>1562</v>
      </c>
      <c r="J201" s="473" t="s">
        <v>9163</v>
      </c>
      <c r="K201" s="32" t="str">
        <f t="shared" si="5"/>
        <v>V</v>
      </c>
      <c r="L201" s="535"/>
    </row>
    <row r="202" spans="2:12" x14ac:dyDescent="0.4">
      <c r="B202" s="474" t="s">
        <v>1894</v>
      </c>
      <c r="C202" s="473" t="s">
        <v>2926</v>
      </c>
      <c r="D202" s="473" t="s">
        <v>9163</v>
      </c>
      <c r="E202" s="32" t="str">
        <f t="shared" ref="E202:E265" si="6">IF(OR(B202="",B202="Инструмент бензо",B202="Инструмент электро",B202="Инструмент газ",B202="Ручник и аксессуары"),"","V")</f>
        <v>V</v>
      </c>
      <c r="H202" s="474" t="s">
        <v>2501</v>
      </c>
      <c r="I202" s="473" t="s">
        <v>3166</v>
      </c>
      <c r="J202" s="473" t="s">
        <v>9163</v>
      </c>
      <c r="K202" s="32" t="str">
        <f t="shared" si="5"/>
        <v>V</v>
      </c>
      <c r="L202" s="535"/>
    </row>
    <row r="203" spans="2:12" x14ac:dyDescent="0.4">
      <c r="B203" s="474" t="s">
        <v>3293</v>
      </c>
      <c r="C203" s="473" t="s">
        <v>3176</v>
      </c>
      <c r="D203" s="473" t="s">
        <v>9163</v>
      </c>
      <c r="E203" s="32" t="str">
        <f t="shared" si="6"/>
        <v>V</v>
      </c>
      <c r="H203" s="474" t="s">
        <v>1856</v>
      </c>
      <c r="I203" s="473" t="s">
        <v>2965</v>
      </c>
      <c r="J203" s="473" t="s">
        <v>9885</v>
      </c>
      <c r="K203" s="32" t="str">
        <f t="shared" ref="K203:K266" si="7">IF(OR(H203="",H203="Инструмент бензо",H203="Инструмент электро",H203="Инструмент газ",H203="Ручник и аксессуары"),"","V")</f>
        <v>V</v>
      </c>
      <c r="L203" s="535"/>
    </row>
    <row r="204" spans="2:12" x14ac:dyDescent="0.4">
      <c r="B204" s="474" t="s">
        <v>4716</v>
      </c>
      <c r="C204" s="473" t="s">
        <v>10091</v>
      </c>
      <c r="D204" s="473" t="s">
        <v>9163</v>
      </c>
      <c r="E204" s="32" t="str">
        <f t="shared" si="6"/>
        <v>V</v>
      </c>
      <c r="H204" s="474" t="s">
        <v>61</v>
      </c>
      <c r="I204" s="473" t="s">
        <v>1566</v>
      </c>
      <c r="J204" s="473" t="s">
        <v>9163</v>
      </c>
      <c r="K204" s="32" t="str">
        <f t="shared" si="7"/>
        <v>V</v>
      </c>
      <c r="L204" s="535"/>
    </row>
    <row r="205" spans="2:12" x14ac:dyDescent="0.4">
      <c r="B205" s="474" t="s">
        <v>1895</v>
      </c>
      <c r="C205" s="473" t="s">
        <v>4884</v>
      </c>
      <c r="D205" s="473" t="s">
        <v>9163</v>
      </c>
      <c r="E205" s="32" t="str">
        <f t="shared" si="6"/>
        <v>V</v>
      </c>
      <c r="H205" s="474" t="s">
        <v>378</v>
      </c>
      <c r="I205" s="473" t="s">
        <v>3092</v>
      </c>
      <c r="J205" s="473" t="s">
        <v>9163</v>
      </c>
      <c r="K205" s="32" t="str">
        <f t="shared" si="7"/>
        <v>V</v>
      </c>
      <c r="L205" s="535"/>
    </row>
    <row r="206" spans="2:12" x14ac:dyDescent="0.4">
      <c r="B206" s="474" t="s">
        <v>1111</v>
      </c>
      <c r="C206" s="473" t="s">
        <v>2929</v>
      </c>
      <c r="D206" s="473" t="s">
        <v>9163</v>
      </c>
      <c r="E206" s="32" t="str">
        <f t="shared" si="6"/>
        <v>V</v>
      </c>
      <c r="H206" s="474" t="s">
        <v>379</v>
      </c>
      <c r="I206" s="473" t="s">
        <v>3093</v>
      </c>
      <c r="J206" s="473" t="s">
        <v>9163</v>
      </c>
      <c r="K206" s="32" t="str">
        <f t="shared" si="7"/>
        <v>V</v>
      </c>
      <c r="L206" s="535"/>
    </row>
    <row r="207" spans="2:12" x14ac:dyDescent="0.4">
      <c r="B207" s="474" t="s">
        <v>3852</v>
      </c>
      <c r="C207" s="473" t="s">
        <v>3851</v>
      </c>
      <c r="D207" s="473" t="s">
        <v>9163</v>
      </c>
      <c r="E207" s="32" t="str">
        <f t="shared" si="6"/>
        <v>V</v>
      </c>
      <c r="H207" s="474" t="s">
        <v>1317</v>
      </c>
      <c r="I207" s="473" t="s">
        <v>1316</v>
      </c>
      <c r="J207" s="473" t="s">
        <v>9163</v>
      </c>
      <c r="K207" s="32" t="str">
        <f t="shared" si="7"/>
        <v>V</v>
      </c>
      <c r="L207" s="535"/>
    </row>
    <row r="208" spans="2:12" x14ac:dyDescent="0.4">
      <c r="B208" s="474" t="s">
        <v>3854</v>
      </c>
      <c r="C208" s="473" t="s">
        <v>3853</v>
      </c>
      <c r="D208" s="473" t="s">
        <v>9163</v>
      </c>
      <c r="E208" s="32" t="str">
        <f t="shared" si="6"/>
        <v>V</v>
      </c>
      <c r="H208" s="474" t="s">
        <v>1319</v>
      </c>
      <c r="I208" s="473" t="s">
        <v>1318</v>
      </c>
      <c r="J208" s="473" t="s">
        <v>9163</v>
      </c>
      <c r="K208" s="32" t="str">
        <f t="shared" si="7"/>
        <v>V</v>
      </c>
      <c r="L208" s="535"/>
    </row>
    <row r="209" spans="2:12" x14ac:dyDescent="0.4">
      <c r="B209" s="474" t="s">
        <v>2145</v>
      </c>
      <c r="C209" s="473" t="s">
        <v>3299</v>
      </c>
      <c r="D209" s="473" t="s">
        <v>9163</v>
      </c>
      <c r="E209" s="32" t="str">
        <f t="shared" si="6"/>
        <v>V</v>
      </c>
      <c r="H209" s="474" t="s">
        <v>2196</v>
      </c>
      <c r="I209" s="473" t="s">
        <v>2859</v>
      </c>
      <c r="J209" s="473" t="s">
        <v>9163</v>
      </c>
      <c r="K209" s="32" t="str">
        <f t="shared" si="7"/>
        <v>V</v>
      </c>
      <c r="L209" s="535"/>
    </row>
    <row r="210" spans="2:12" x14ac:dyDescent="0.4">
      <c r="B210" s="474" t="s">
        <v>3396</v>
      </c>
      <c r="C210" s="473" t="s">
        <v>3395</v>
      </c>
      <c r="D210" s="473" t="s">
        <v>9163</v>
      </c>
      <c r="E210" s="32" t="str">
        <f t="shared" si="6"/>
        <v>V</v>
      </c>
      <c r="H210" s="474" t="s">
        <v>2197</v>
      </c>
      <c r="I210" s="473" t="s">
        <v>2860</v>
      </c>
      <c r="J210" s="473" t="s">
        <v>9163</v>
      </c>
      <c r="K210" s="32" t="str">
        <f t="shared" si="7"/>
        <v>V</v>
      </c>
      <c r="L210" s="535"/>
    </row>
    <row r="211" spans="2:12" x14ac:dyDescent="0.4">
      <c r="B211" s="474" t="s">
        <v>1896</v>
      </c>
      <c r="C211" s="473" t="s">
        <v>5585</v>
      </c>
      <c r="D211" s="473" t="s">
        <v>9163</v>
      </c>
      <c r="E211" s="32" t="str">
        <f t="shared" si="6"/>
        <v>V</v>
      </c>
      <c r="H211" s="474" t="s">
        <v>4529</v>
      </c>
      <c r="I211" s="473" t="s">
        <v>4963</v>
      </c>
      <c r="J211" s="473" t="s">
        <v>9163</v>
      </c>
      <c r="K211" s="32" t="str">
        <f t="shared" si="7"/>
        <v>V</v>
      </c>
      <c r="L211" s="535"/>
    </row>
    <row r="212" spans="2:12" x14ac:dyDescent="0.4">
      <c r="B212" s="474" t="s">
        <v>1913</v>
      </c>
      <c r="C212" s="473" t="s">
        <v>5586</v>
      </c>
      <c r="D212" s="473" t="s">
        <v>9163</v>
      </c>
      <c r="E212" s="32" t="str">
        <f t="shared" si="6"/>
        <v>V</v>
      </c>
      <c r="H212" s="474" t="s">
        <v>5402</v>
      </c>
      <c r="I212" s="473" t="s">
        <v>10328</v>
      </c>
      <c r="J212" s="473" t="s">
        <v>9164</v>
      </c>
      <c r="K212" s="32" t="str">
        <f t="shared" si="7"/>
        <v>V</v>
      </c>
      <c r="L212" s="535"/>
    </row>
    <row r="213" spans="2:12" x14ac:dyDescent="0.4">
      <c r="B213" s="474" t="s">
        <v>3137</v>
      </c>
      <c r="C213" s="473" t="s">
        <v>5587</v>
      </c>
      <c r="D213" s="473" t="s">
        <v>9163</v>
      </c>
      <c r="E213" s="32" t="str">
        <f t="shared" si="6"/>
        <v>V</v>
      </c>
      <c r="H213" s="474" t="s">
        <v>1322</v>
      </c>
      <c r="I213" s="473" t="s">
        <v>3097</v>
      </c>
      <c r="J213" s="473" t="s">
        <v>9163</v>
      </c>
      <c r="K213" s="32" t="str">
        <f t="shared" si="7"/>
        <v>V</v>
      </c>
      <c r="L213" s="535"/>
    </row>
    <row r="214" spans="2:12" x14ac:dyDescent="0.4">
      <c r="B214" s="474" t="s">
        <v>3034</v>
      </c>
      <c r="C214" s="473" t="s">
        <v>4192</v>
      </c>
      <c r="D214" s="473" t="s">
        <v>9163</v>
      </c>
      <c r="E214" s="32" t="str">
        <f t="shared" si="6"/>
        <v>V</v>
      </c>
      <c r="H214" s="474" t="s">
        <v>4153</v>
      </c>
      <c r="I214" s="473" t="s">
        <v>4152</v>
      </c>
      <c r="J214" s="473" t="s">
        <v>9163</v>
      </c>
      <c r="K214" s="32" t="str">
        <f t="shared" si="7"/>
        <v>V</v>
      </c>
      <c r="L214" s="535"/>
    </row>
    <row r="215" spans="2:12" x14ac:dyDescent="0.4">
      <c r="B215" s="474" t="s">
        <v>2170</v>
      </c>
      <c r="C215" s="473" t="s">
        <v>2169</v>
      </c>
      <c r="D215" s="473" t="s">
        <v>9163</v>
      </c>
      <c r="E215" s="32" t="str">
        <f t="shared" si="6"/>
        <v>V</v>
      </c>
      <c r="H215" s="474" t="s">
        <v>325</v>
      </c>
      <c r="I215" s="473" t="s">
        <v>2861</v>
      </c>
      <c r="J215" s="473" t="s">
        <v>9163</v>
      </c>
      <c r="K215" s="32" t="str">
        <f t="shared" si="7"/>
        <v>V</v>
      </c>
      <c r="L215" s="535"/>
    </row>
    <row r="216" spans="2:12" x14ac:dyDescent="0.4">
      <c r="B216" s="474" t="s">
        <v>3398</v>
      </c>
      <c r="C216" s="473" t="s">
        <v>3397</v>
      </c>
      <c r="D216" s="473" t="s">
        <v>9163</v>
      </c>
      <c r="E216" s="32" t="str">
        <f t="shared" si="6"/>
        <v>V</v>
      </c>
      <c r="H216" s="474" t="s">
        <v>82</v>
      </c>
      <c r="I216" s="473" t="s">
        <v>1569</v>
      </c>
      <c r="J216" s="473" t="s">
        <v>9163</v>
      </c>
      <c r="K216" s="32" t="str">
        <f t="shared" si="7"/>
        <v>V</v>
      </c>
      <c r="L216" s="535"/>
    </row>
    <row r="217" spans="2:12" x14ac:dyDescent="0.4">
      <c r="B217" s="474" t="s">
        <v>2172</v>
      </c>
      <c r="C217" s="473" t="s">
        <v>2171</v>
      </c>
      <c r="D217" s="473" t="s">
        <v>9163</v>
      </c>
      <c r="E217" s="32" t="str">
        <f t="shared" si="6"/>
        <v>V</v>
      </c>
      <c r="H217" s="474" t="s">
        <v>424</v>
      </c>
      <c r="I217" s="473" t="s">
        <v>1882</v>
      </c>
      <c r="J217" s="473" t="s">
        <v>9163</v>
      </c>
      <c r="K217" s="32" t="str">
        <f t="shared" si="7"/>
        <v>V</v>
      </c>
      <c r="L217" s="535"/>
    </row>
    <row r="218" spans="2:12" x14ac:dyDescent="0.4">
      <c r="B218" s="474" t="s">
        <v>545</v>
      </c>
      <c r="C218" s="473" t="s">
        <v>2812</v>
      </c>
      <c r="D218" s="473" t="s">
        <v>9884</v>
      </c>
      <c r="E218" s="32" t="str">
        <f t="shared" si="6"/>
        <v>V</v>
      </c>
      <c r="H218" s="474" t="s">
        <v>2517</v>
      </c>
      <c r="I218" s="473" t="s">
        <v>3281</v>
      </c>
      <c r="J218" s="473" t="s">
        <v>9163</v>
      </c>
      <c r="K218" s="32" t="str">
        <f t="shared" si="7"/>
        <v>V</v>
      </c>
      <c r="L218" s="535"/>
    </row>
    <row r="219" spans="2:12" x14ac:dyDescent="0.4">
      <c r="B219" s="474" t="s">
        <v>1903</v>
      </c>
      <c r="C219" s="473" t="s">
        <v>2813</v>
      </c>
      <c r="D219" s="473" t="s">
        <v>9163</v>
      </c>
      <c r="E219" s="32" t="str">
        <f t="shared" si="6"/>
        <v>V</v>
      </c>
      <c r="H219" s="474" t="s">
        <v>1979</v>
      </c>
      <c r="I219" s="473" t="s">
        <v>2040</v>
      </c>
      <c r="J219" s="473" t="s">
        <v>9163</v>
      </c>
      <c r="K219" s="32" t="str">
        <f t="shared" si="7"/>
        <v>V</v>
      </c>
      <c r="L219" s="535"/>
    </row>
    <row r="220" spans="2:12" x14ac:dyDescent="0.4">
      <c r="B220" s="474" t="s">
        <v>5012</v>
      </c>
      <c r="C220" s="473" t="s">
        <v>3187</v>
      </c>
      <c r="D220" s="473" t="s">
        <v>9163</v>
      </c>
      <c r="E220" s="32" t="str">
        <f t="shared" si="6"/>
        <v>V</v>
      </c>
      <c r="H220" s="474" t="s">
        <v>337</v>
      </c>
      <c r="I220" s="473" t="s">
        <v>664</v>
      </c>
      <c r="J220" s="473" t="s">
        <v>9163</v>
      </c>
      <c r="K220" s="32" t="str">
        <f t="shared" si="7"/>
        <v>V</v>
      </c>
      <c r="L220" s="535"/>
    </row>
    <row r="221" spans="2:12" x14ac:dyDescent="0.4">
      <c r="B221" s="474" t="s">
        <v>1849</v>
      </c>
      <c r="C221" s="473" t="s">
        <v>4216</v>
      </c>
      <c r="D221" s="473" t="s">
        <v>9163</v>
      </c>
      <c r="E221" s="32" t="str">
        <f t="shared" si="6"/>
        <v>V</v>
      </c>
      <c r="H221" s="474" t="s">
        <v>4155</v>
      </c>
      <c r="I221" s="473" t="s">
        <v>4154</v>
      </c>
      <c r="J221" s="473" t="s">
        <v>9163</v>
      </c>
      <c r="K221" s="32" t="str">
        <f t="shared" si="7"/>
        <v>V</v>
      </c>
      <c r="L221" s="535"/>
    </row>
    <row r="222" spans="2:12" x14ac:dyDescent="0.4">
      <c r="B222" s="474" t="s">
        <v>3401</v>
      </c>
      <c r="C222" s="473" t="s">
        <v>3400</v>
      </c>
      <c r="D222" s="473" t="s">
        <v>9163</v>
      </c>
      <c r="E222" s="32" t="str">
        <f t="shared" si="6"/>
        <v>V</v>
      </c>
      <c r="H222" s="474" t="s">
        <v>4540</v>
      </c>
      <c r="I222" s="473" t="s">
        <v>5062</v>
      </c>
      <c r="J222" s="473" t="s">
        <v>9163</v>
      </c>
      <c r="K222" s="32" t="str">
        <f t="shared" si="7"/>
        <v>V</v>
      </c>
      <c r="L222" s="535"/>
    </row>
    <row r="223" spans="2:12" x14ac:dyDescent="0.4">
      <c r="B223" s="474" t="s">
        <v>310</v>
      </c>
      <c r="C223" s="473" t="s">
        <v>2814</v>
      </c>
      <c r="D223" s="473" t="s">
        <v>9163</v>
      </c>
      <c r="E223" s="32" t="str">
        <f t="shared" si="6"/>
        <v>V</v>
      </c>
      <c r="H223" s="474" t="s">
        <v>3593</v>
      </c>
      <c r="I223" s="473" t="s">
        <v>3594</v>
      </c>
      <c r="J223" s="473" t="s">
        <v>9163</v>
      </c>
      <c r="K223" s="32" t="str">
        <f t="shared" si="7"/>
        <v>V</v>
      </c>
      <c r="L223" s="535"/>
    </row>
    <row r="224" spans="2:12" x14ac:dyDescent="0.4">
      <c r="B224" s="474" t="s">
        <v>414</v>
      </c>
      <c r="C224" s="473" t="s">
        <v>3177</v>
      </c>
      <c r="D224" s="473" t="s">
        <v>9884</v>
      </c>
      <c r="E224" s="32" t="str">
        <f t="shared" si="6"/>
        <v>V</v>
      </c>
      <c r="H224" s="474" t="s">
        <v>9895</v>
      </c>
      <c r="I224" s="473" t="s">
        <v>661</v>
      </c>
      <c r="J224" s="473" t="s">
        <v>9163</v>
      </c>
      <c r="K224" s="32" t="str">
        <f t="shared" si="7"/>
        <v>V</v>
      </c>
      <c r="L224" s="535"/>
    </row>
    <row r="225" spans="2:12" x14ac:dyDescent="0.4">
      <c r="B225" s="474" t="s">
        <v>3036</v>
      </c>
      <c r="C225" s="473" t="s">
        <v>3035</v>
      </c>
      <c r="D225" s="473" t="s">
        <v>9163</v>
      </c>
      <c r="E225" s="32" t="str">
        <f t="shared" si="6"/>
        <v>V</v>
      </c>
      <c r="H225" s="474" t="s">
        <v>3912</v>
      </c>
      <c r="I225" s="473" t="s">
        <v>4245</v>
      </c>
      <c r="J225" s="473" t="s">
        <v>9163</v>
      </c>
      <c r="K225" s="32" t="str">
        <f t="shared" si="7"/>
        <v>V</v>
      </c>
      <c r="L225" s="535"/>
    </row>
    <row r="226" spans="2:12" x14ac:dyDescent="0.4">
      <c r="B226" s="474" t="s">
        <v>4737</v>
      </c>
      <c r="C226" s="473" t="s">
        <v>5173</v>
      </c>
      <c r="D226" s="473" t="s">
        <v>9163</v>
      </c>
      <c r="E226" s="32" t="str">
        <f t="shared" si="6"/>
        <v>V</v>
      </c>
      <c r="H226" s="474" t="s">
        <v>9902</v>
      </c>
      <c r="I226" s="473" t="s">
        <v>3275</v>
      </c>
      <c r="J226" s="473" t="s">
        <v>9163</v>
      </c>
      <c r="K226" s="32" t="str">
        <f t="shared" si="7"/>
        <v>V</v>
      </c>
      <c r="L226" s="535"/>
    </row>
    <row r="227" spans="2:12" x14ac:dyDescent="0.4">
      <c r="B227" s="474" t="s">
        <v>752</v>
      </c>
      <c r="C227" s="473" t="s">
        <v>3178</v>
      </c>
      <c r="D227" s="473" t="s">
        <v>9163</v>
      </c>
      <c r="E227" s="32" t="str">
        <f t="shared" si="6"/>
        <v>V</v>
      </c>
      <c r="H227" s="474" t="s">
        <v>3511</v>
      </c>
      <c r="I227" s="473" t="s">
        <v>3510</v>
      </c>
      <c r="J227" s="473" t="s">
        <v>9885</v>
      </c>
      <c r="K227" s="32" t="str">
        <f t="shared" si="7"/>
        <v>V</v>
      </c>
      <c r="L227" s="535"/>
    </row>
    <row r="228" spans="2:12" x14ac:dyDescent="0.4">
      <c r="B228" s="474" t="s">
        <v>191</v>
      </c>
      <c r="C228" s="473" t="s">
        <v>2815</v>
      </c>
      <c r="D228" s="473" t="s">
        <v>9163</v>
      </c>
      <c r="E228" s="32" t="str">
        <f t="shared" si="6"/>
        <v>V</v>
      </c>
      <c r="H228" s="474" t="s">
        <v>3515</v>
      </c>
      <c r="I228" s="473" t="s">
        <v>3514</v>
      </c>
      <c r="J228" s="473" t="s">
        <v>9885</v>
      </c>
      <c r="K228" s="32" t="str">
        <f t="shared" si="7"/>
        <v>V</v>
      </c>
      <c r="L228" s="535"/>
    </row>
    <row r="229" spans="2:12" x14ac:dyDescent="0.4">
      <c r="B229" s="474" t="s">
        <v>753</v>
      </c>
      <c r="C229" s="473" t="s">
        <v>2816</v>
      </c>
      <c r="D229" s="473" t="s">
        <v>9163</v>
      </c>
      <c r="E229" s="32" t="str">
        <f t="shared" si="6"/>
        <v>V</v>
      </c>
      <c r="H229" s="474" t="s">
        <v>4550</v>
      </c>
      <c r="I229" s="473" t="s">
        <v>4999</v>
      </c>
      <c r="J229" s="473" t="s">
        <v>9163</v>
      </c>
      <c r="K229" s="32" t="str">
        <f t="shared" si="7"/>
        <v>V</v>
      </c>
      <c r="L229" s="535"/>
    </row>
    <row r="230" spans="2:12" x14ac:dyDescent="0.4">
      <c r="B230" s="474" t="s">
        <v>703</v>
      </c>
      <c r="C230" s="473" t="s">
        <v>3188</v>
      </c>
      <c r="D230" s="473" t="s">
        <v>9163</v>
      </c>
      <c r="E230" s="32" t="str">
        <f t="shared" si="6"/>
        <v>V</v>
      </c>
      <c r="H230" s="474" t="s">
        <v>560</v>
      </c>
      <c r="I230" s="473" t="s">
        <v>2911</v>
      </c>
      <c r="J230" s="473" t="s">
        <v>9163</v>
      </c>
      <c r="K230" s="32" t="str">
        <f t="shared" si="7"/>
        <v>V</v>
      </c>
      <c r="L230" s="535"/>
    </row>
    <row r="231" spans="2:12" x14ac:dyDescent="0.4">
      <c r="B231" s="474" t="s">
        <v>125</v>
      </c>
      <c r="C231" s="473" t="s">
        <v>3189</v>
      </c>
      <c r="D231" s="473" t="s">
        <v>9163</v>
      </c>
      <c r="E231" s="32" t="str">
        <f t="shared" si="6"/>
        <v>V</v>
      </c>
      <c r="H231" s="474" t="s">
        <v>1655</v>
      </c>
      <c r="I231" s="473" t="s">
        <v>2912</v>
      </c>
      <c r="J231" s="473" t="s">
        <v>9163</v>
      </c>
      <c r="K231" s="32" t="str">
        <f t="shared" si="7"/>
        <v>V</v>
      </c>
      <c r="L231" s="535"/>
    </row>
    <row r="232" spans="2:12" x14ac:dyDescent="0.4">
      <c r="B232" s="474" t="s">
        <v>696</v>
      </c>
      <c r="C232" s="473" t="s">
        <v>3142</v>
      </c>
      <c r="D232" s="473" t="s">
        <v>9163</v>
      </c>
      <c r="E232" s="32" t="str">
        <f t="shared" si="6"/>
        <v>V</v>
      </c>
      <c r="H232" s="474" t="s">
        <v>1656</v>
      </c>
      <c r="I232" s="473" t="s">
        <v>2913</v>
      </c>
      <c r="J232" s="473" t="s">
        <v>9163</v>
      </c>
      <c r="K232" s="32" t="str">
        <f t="shared" si="7"/>
        <v>V</v>
      </c>
      <c r="L232" s="535"/>
    </row>
    <row r="233" spans="2:12" x14ac:dyDescent="0.4">
      <c r="B233" s="474" t="s">
        <v>3403</v>
      </c>
      <c r="C233" s="473" t="s">
        <v>3402</v>
      </c>
      <c r="D233" s="473" t="s">
        <v>9163</v>
      </c>
      <c r="E233" s="32" t="str">
        <f t="shared" si="6"/>
        <v>V</v>
      </c>
      <c r="H233" s="474" t="s">
        <v>2613</v>
      </c>
      <c r="I233" s="473" t="s">
        <v>3012</v>
      </c>
      <c r="J233" s="473" t="s">
        <v>9163</v>
      </c>
      <c r="K233" s="32" t="str">
        <f t="shared" si="7"/>
        <v>V</v>
      </c>
      <c r="L233" s="535"/>
    </row>
    <row r="234" spans="2:12" x14ac:dyDescent="0.4">
      <c r="B234" s="474" t="s">
        <v>1109</v>
      </c>
      <c r="C234" s="473" t="s">
        <v>2817</v>
      </c>
      <c r="D234" s="473" t="s">
        <v>9163</v>
      </c>
      <c r="E234" s="32" t="str">
        <f t="shared" si="6"/>
        <v>V</v>
      </c>
      <c r="H234" s="474" t="s">
        <v>3517</v>
      </c>
      <c r="I234" s="473" t="s">
        <v>3516</v>
      </c>
      <c r="J234" s="473" t="s">
        <v>9163</v>
      </c>
      <c r="K234" s="32" t="str">
        <f t="shared" si="7"/>
        <v>V</v>
      </c>
      <c r="L234" s="535"/>
    </row>
    <row r="235" spans="2:12" x14ac:dyDescent="0.4">
      <c r="B235" s="474" t="s">
        <v>4338</v>
      </c>
      <c r="C235" s="473" t="s">
        <v>10092</v>
      </c>
      <c r="D235" s="473" t="s">
        <v>9163</v>
      </c>
      <c r="E235" s="32" t="str">
        <f t="shared" si="6"/>
        <v>V</v>
      </c>
      <c r="H235" s="474" t="s">
        <v>9936</v>
      </c>
      <c r="I235" s="473" t="s">
        <v>833</v>
      </c>
      <c r="J235" s="473" t="s">
        <v>9163</v>
      </c>
      <c r="K235" s="32" t="str">
        <f t="shared" si="7"/>
        <v>V</v>
      </c>
      <c r="L235" s="535"/>
    </row>
    <row r="236" spans="2:12" x14ac:dyDescent="0.4">
      <c r="B236" s="474" t="s">
        <v>4738</v>
      </c>
      <c r="C236" s="473" t="s">
        <v>4862</v>
      </c>
      <c r="D236" s="473" t="s">
        <v>9163</v>
      </c>
      <c r="E236" s="32" t="str">
        <f t="shared" si="6"/>
        <v>V</v>
      </c>
      <c r="H236" s="474" t="s">
        <v>9941</v>
      </c>
      <c r="I236" s="473" t="s">
        <v>813</v>
      </c>
      <c r="J236" s="473" t="s">
        <v>9163</v>
      </c>
      <c r="K236" s="32" t="str">
        <f t="shared" si="7"/>
        <v>V</v>
      </c>
      <c r="L236" s="535"/>
    </row>
    <row r="237" spans="2:12" x14ac:dyDescent="0.4">
      <c r="B237" s="474" t="s">
        <v>2173</v>
      </c>
      <c r="C237" s="473" t="s">
        <v>3298</v>
      </c>
      <c r="D237" s="473" t="s">
        <v>9163</v>
      </c>
      <c r="E237" s="32" t="str">
        <f t="shared" si="6"/>
        <v>V</v>
      </c>
      <c r="H237" s="474" t="s">
        <v>9907</v>
      </c>
      <c r="I237" s="473" t="s">
        <v>801</v>
      </c>
      <c r="J237" s="473" t="s">
        <v>9163</v>
      </c>
      <c r="K237" s="32" t="str">
        <f t="shared" si="7"/>
        <v>V</v>
      </c>
      <c r="L237" s="535"/>
    </row>
    <row r="238" spans="2:12" x14ac:dyDescent="0.4">
      <c r="B238" s="474" t="s">
        <v>2174</v>
      </c>
      <c r="C238" s="473" t="s">
        <v>10093</v>
      </c>
      <c r="D238" s="473" t="s">
        <v>9163</v>
      </c>
      <c r="E238" s="32" t="str">
        <f t="shared" si="6"/>
        <v>V</v>
      </c>
      <c r="H238" s="474" t="s">
        <v>9990</v>
      </c>
      <c r="I238" s="473" t="s">
        <v>804</v>
      </c>
      <c r="J238" s="473" t="s">
        <v>9163</v>
      </c>
      <c r="K238" s="32" t="str">
        <f t="shared" si="7"/>
        <v>V</v>
      </c>
      <c r="L238" s="535"/>
    </row>
    <row r="239" spans="2:12" x14ac:dyDescent="0.4">
      <c r="B239" s="474" t="s">
        <v>192</v>
      </c>
      <c r="C239" s="473" t="s">
        <v>5830</v>
      </c>
      <c r="D239" s="473" t="s">
        <v>9884</v>
      </c>
      <c r="E239" s="32" t="str">
        <f t="shared" si="6"/>
        <v>V</v>
      </c>
      <c r="H239" s="474" t="s">
        <v>9910</v>
      </c>
      <c r="I239" s="473" t="s">
        <v>805</v>
      </c>
      <c r="J239" s="473" t="s">
        <v>9163</v>
      </c>
      <c r="K239" s="32" t="str">
        <f t="shared" si="7"/>
        <v>V</v>
      </c>
      <c r="L239" s="535"/>
    </row>
    <row r="240" spans="2:12" x14ac:dyDescent="0.4">
      <c r="B240" s="474" t="s">
        <v>4010</v>
      </c>
      <c r="C240" s="473" t="s">
        <v>4011</v>
      </c>
      <c r="D240" s="473" t="s">
        <v>9163</v>
      </c>
      <c r="E240" s="32" t="str">
        <f t="shared" si="6"/>
        <v>V</v>
      </c>
      <c r="H240" s="474" t="s">
        <v>9912</v>
      </c>
      <c r="I240" s="473" t="s">
        <v>932</v>
      </c>
      <c r="J240" s="473" t="s">
        <v>9163</v>
      </c>
      <c r="K240" s="32" t="str">
        <f t="shared" si="7"/>
        <v>V</v>
      </c>
      <c r="L240" s="535"/>
    </row>
    <row r="241" spans="2:12" x14ac:dyDescent="0.4">
      <c r="B241" s="474" t="s">
        <v>4012</v>
      </c>
      <c r="C241" s="473" t="s">
        <v>4834</v>
      </c>
      <c r="D241" s="473" t="s">
        <v>9163</v>
      </c>
      <c r="E241" s="32" t="str">
        <f t="shared" si="6"/>
        <v>V</v>
      </c>
      <c r="H241" s="474" t="s">
        <v>9972</v>
      </c>
      <c r="I241" s="473" t="s">
        <v>950</v>
      </c>
      <c r="J241" s="473" t="s">
        <v>9163</v>
      </c>
      <c r="K241" s="32" t="str">
        <f t="shared" si="7"/>
        <v>V</v>
      </c>
      <c r="L241" s="535"/>
    </row>
    <row r="242" spans="2:12" x14ac:dyDescent="0.4">
      <c r="B242" s="474" t="s">
        <v>104</v>
      </c>
      <c r="C242" s="473" t="s">
        <v>3197</v>
      </c>
      <c r="D242" s="473" t="s">
        <v>9885</v>
      </c>
      <c r="E242" s="32" t="str">
        <f t="shared" si="6"/>
        <v>V</v>
      </c>
      <c r="H242" s="474" t="s">
        <v>9922</v>
      </c>
      <c r="I242" s="473" t="s">
        <v>1704</v>
      </c>
      <c r="J242" s="473" t="s">
        <v>9163</v>
      </c>
      <c r="K242" s="32" t="str">
        <f t="shared" si="7"/>
        <v>V</v>
      </c>
      <c r="L242" s="535"/>
    </row>
    <row r="243" spans="2:12" x14ac:dyDescent="0.4">
      <c r="B243" s="474" t="s">
        <v>1712</v>
      </c>
      <c r="C243" s="473" t="s">
        <v>2818</v>
      </c>
      <c r="D243" s="473" t="s">
        <v>9163</v>
      </c>
      <c r="E243" s="32" t="str">
        <f t="shared" si="6"/>
        <v>V</v>
      </c>
      <c r="H243" s="474" t="s">
        <v>9977</v>
      </c>
      <c r="I243" s="473" t="s">
        <v>2949</v>
      </c>
      <c r="J243" s="473" t="s">
        <v>9163</v>
      </c>
      <c r="K243" s="32" t="str">
        <f t="shared" si="7"/>
        <v>V</v>
      </c>
      <c r="L243" s="535"/>
    </row>
    <row r="244" spans="2:12" x14ac:dyDescent="0.4">
      <c r="B244" s="474" t="s">
        <v>1724</v>
      </c>
      <c r="C244" s="473" t="s">
        <v>2819</v>
      </c>
      <c r="D244" s="473" t="s">
        <v>9163</v>
      </c>
      <c r="E244" s="32" t="str">
        <f t="shared" si="6"/>
        <v>V</v>
      </c>
      <c r="H244" s="474" t="s">
        <v>381</v>
      </c>
      <c r="I244" s="473" t="s">
        <v>3284</v>
      </c>
      <c r="J244" s="473" t="s">
        <v>9885</v>
      </c>
      <c r="K244" s="32" t="str">
        <f t="shared" si="7"/>
        <v>V</v>
      </c>
      <c r="L244" s="535"/>
    </row>
    <row r="245" spans="2:12" x14ac:dyDescent="0.4">
      <c r="B245" s="474" t="s">
        <v>1713</v>
      </c>
      <c r="C245" s="473" t="s">
        <v>2820</v>
      </c>
      <c r="D245" s="473" t="s">
        <v>9163</v>
      </c>
      <c r="E245" s="32" t="str">
        <f t="shared" si="6"/>
        <v>V</v>
      </c>
      <c r="H245" s="474" t="s">
        <v>382</v>
      </c>
      <c r="I245" s="473" t="s">
        <v>5359</v>
      </c>
      <c r="J245" s="473" t="s">
        <v>9163</v>
      </c>
      <c r="K245" s="32" t="str">
        <f t="shared" si="7"/>
        <v>V</v>
      </c>
      <c r="L245" s="535"/>
    </row>
    <row r="246" spans="2:12" x14ac:dyDescent="0.4">
      <c r="B246" s="474" t="s">
        <v>1714</v>
      </c>
      <c r="C246" s="473" t="s">
        <v>2821</v>
      </c>
      <c r="D246" s="473" t="s">
        <v>9163</v>
      </c>
      <c r="E246" s="32" t="str">
        <f t="shared" si="6"/>
        <v>V</v>
      </c>
      <c r="H246" s="474" t="s">
        <v>989</v>
      </c>
      <c r="I246" s="473" t="s">
        <v>982</v>
      </c>
      <c r="J246" s="473" t="s">
        <v>9163</v>
      </c>
      <c r="K246" s="32" t="str">
        <f t="shared" si="7"/>
        <v>V</v>
      </c>
      <c r="L246" s="535"/>
    </row>
    <row r="247" spans="2:12" x14ac:dyDescent="0.4">
      <c r="B247" s="474" t="s">
        <v>334</v>
      </c>
      <c r="C247" s="473" t="s">
        <v>3006</v>
      </c>
      <c r="D247" s="473" t="s">
        <v>9163</v>
      </c>
      <c r="E247" s="32" t="str">
        <f t="shared" si="6"/>
        <v>V</v>
      </c>
      <c r="H247" s="474" t="s">
        <v>990</v>
      </c>
      <c r="I247" s="473" t="s">
        <v>983</v>
      </c>
      <c r="J247" s="473" t="s">
        <v>9163</v>
      </c>
      <c r="K247" s="32" t="str">
        <f t="shared" si="7"/>
        <v>V</v>
      </c>
      <c r="L247" s="535"/>
    </row>
    <row r="248" spans="2:12" x14ac:dyDescent="0.4">
      <c r="B248" s="474" t="s">
        <v>3719</v>
      </c>
      <c r="C248" s="473" t="s">
        <v>3727</v>
      </c>
      <c r="D248" s="473" t="s">
        <v>9163</v>
      </c>
      <c r="E248" s="32" t="str">
        <f t="shared" si="6"/>
        <v>V</v>
      </c>
      <c r="H248" s="474" t="s">
        <v>991</v>
      </c>
      <c r="I248" s="473" t="s">
        <v>984</v>
      </c>
      <c r="J248" s="473" t="s">
        <v>9163</v>
      </c>
      <c r="K248" s="32" t="str">
        <f t="shared" si="7"/>
        <v>V</v>
      </c>
      <c r="L248" s="535"/>
    </row>
    <row r="249" spans="2:12" x14ac:dyDescent="0.4">
      <c r="B249" s="474" t="s">
        <v>2596</v>
      </c>
      <c r="C249" s="473" t="s">
        <v>2822</v>
      </c>
      <c r="D249" s="473" t="s">
        <v>9163</v>
      </c>
      <c r="E249" s="32" t="str">
        <f t="shared" si="6"/>
        <v>V</v>
      </c>
      <c r="H249" s="474" t="s">
        <v>992</v>
      </c>
      <c r="I249" s="473" t="s">
        <v>985</v>
      </c>
      <c r="J249" s="473" t="s">
        <v>9163</v>
      </c>
      <c r="K249" s="32" t="str">
        <f t="shared" si="7"/>
        <v>V</v>
      </c>
      <c r="L249" s="535"/>
    </row>
    <row r="250" spans="2:12" x14ac:dyDescent="0.4">
      <c r="B250" s="474" t="s">
        <v>404</v>
      </c>
      <c r="C250" s="473" t="s">
        <v>5158</v>
      </c>
      <c r="D250" s="473" t="s">
        <v>9163</v>
      </c>
      <c r="E250" s="32" t="str">
        <f t="shared" si="6"/>
        <v>V</v>
      </c>
      <c r="H250" s="474" t="s">
        <v>993</v>
      </c>
      <c r="I250" s="473" t="s">
        <v>986</v>
      </c>
      <c r="J250" s="473" t="s">
        <v>9163</v>
      </c>
      <c r="K250" s="32" t="str">
        <f t="shared" si="7"/>
        <v>V</v>
      </c>
      <c r="L250" s="535"/>
    </row>
    <row r="251" spans="2:12" x14ac:dyDescent="0.4">
      <c r="B251" s="474" t="s">
        <v>394</v>
      </c>
      <c r="C251" s="473" t="s">
        <v>4197</v>
      </c>
      <c r="D251" s="473" t="s">
        <v>9163</v>
      </c>
      <c r="E251" s="32" t="str">
        <f t="shared" si="6"/>
        <v>V</v>
      </c>
      <c r="H251" s="474" t="s">
        <v>994</v>
      </c>
      <c r="I251" s="473" t="s">
        <v>987</v>
      </c>
      <c r="J251" s="473" t="s">
        <v>9163</v>
      </c>
      <c r="K251" s="32" t="str">
        <f t="shared" si="7"/>
        <v>V</v>
      </c>
      <c r="L251" s="535"/>
    </row>
    <row r="252" spans="2:12" x14ac:dyDescent="0.4">
      <c r="B252" s="474" t="s">
        <v>403</v>
      </c>
      <c r="C252" s="473" t="s">
        <v>4198</v>
      </c>
      <c r="D252" s="473" t="s">
        <v>9163</v>
      </c>
      <c r="E252" s="32" t="str">
        <f t="shared" si="6"/>
        <v>V</v>
      </c>
      <c r="H252" s="474" t="s">
        <v>1778</v>
      </c>
      <c r="I252" s="473" t="s">
        <v>1774</v>
      </c>
      <c r="J252" s="473" t="s">
        <v>9163</v>
      </c>
      <c r="K252" s="32" t="str">
        <f t="shared" si="7"/>
        <v>V</v>
      </c>
      <c r="L252" s="535"/>
    </row>
    <row r="253" spans="2:12" x14ac:dyDescent="0.4">
      <c r="B253" s="474" t="s">
        <v>699</v>
      </c>
      <c r="C253" s="473" t="s">
        <v>10094</v>
      </c>
      <c r="D253" s="473" t="s">
        <v>9163</v>
      </c>
      <c r="E253" s="32" t="str">
        <f t="shared" si="6"/>
        <v>V</v>
      </c>
      <c r="H253" s="474" t="s">
        <v>2150</v>
      </c>
      <c r="I253" s="473" t="s">
        <v>1577</v>
      </c>
      <c r="J253" s="473" t="s">
        <v>9163</v>
      </c>
      <c r="K253" s="32" t="str">
        <f t="shared" si="7"/>
        <v>V</v>
      </c>
      <c r="L253" s="535"/>
    </row>
    <row r="254" spans="2:12" x14ac:dyDescent="0.4">
      <c r="B254" s="474" t="s">
        <v>4013</v>
      </c>
      <c r="C254" s="473" t="s">
        <v>4946</v>
      </c>
      <c r="D254" s="473" t="s">
        <v>9163</v>
      </c>
      <c r="E254" s="32" t="str">
        <f t="shared" si="6"/>
        <v>V</v>
      </c>
      <c r="H254" s="474" t="s">
        <v>1921</v>
      </c>
      <c r="I254" s="473" t="s">
        <v>5397</v>
      </c>
      <c r="J254" s="473" t="s">
        <v>9163</v>
      </c>
      <c r="K254" s="32" t="str">
        <f t="shared" si="7"/>
        <v>V</v>
      </c>
      <c r="L254" s="535"/>
    </row>
    <row r="255" spans="2:12" x14ac:dyDescent="0.4">
      <c r="B255" s="474" t="s">
        <v>3683</v>
      </c>
      <c r="C255" s="473" t="s">
        <v>3684</v>
      </c>
      <c r="D255" s="473" t="s">
        <v>9163</v>
      </c>
      <c r="E255" s="32" t="str">
        <f t="shared" si="6"/>
        <v>V</v>
      </c>
      <c r="H255" s="474" t="s">
        <v>39</v>
      </c>
      <c r="I255" s="473" t="s">
        <v>773</v>
      </c>
      <c r="J255" s="473" t="s">
        <v>9163</v>
      </c>
      <c r="K255" s="32" t="str">
        <f t="shared" si="7"/>
        <v>V</v>
      </c>
      <c r="L255" s="535"/>
    </row>
    <row r="256" spans="2:12" x14ac:dyDescent="0.4">
      <c r="B256" s="474" t="s">
        <v>1659</v>
      </c>
      <c r="C256" s="473" t="s">
        <v>10095</v>
      </c>
      <c r="D256" s="473" t="s">
        <v>9163</v>
      </c>
      <c r="E256" s="32" t="str">
        <f t="shared" si="6"/>
        <v>V</v>
      </c>
      <c r="H256" s="474" t="s">
        <v>880</v>
      </c>
      <c r="I256" s="473" t="s">
        <v>863</v>
      </c>
      <c r="J256" s="473" t="s">
        <v>9163</v>
      </c>
      <c r="K256" s="32" t="str">
        <f t="shared" si="7"/>
        <v>V</v>
      </c>
      <c r="L256" s="535"/>
    </row>
    <row r="257" spans="2:12" x14ac:dyDescent="0.4">
      <c r="B257" s="474" t="s">
        <v>3686</v>
      </c>
      <c r="C257" s="473" t="s">
        <v>3687</v>
      </c>
      <c r="D257" s="473" t="s">
        <v>9163</v>
      </c>
      <c r="E257" s="32" t="str">
        <f t="shared" si="6"/>
        <v>V</v>
      </c>
      <c r="H257" s="474" t="s">
        <v>1787</v>
      </c>
      <c r="I257" s="473" t="s">
        <v>3222</v>
      </c>
      <c r="J257" s="473" t="s">
        <v>9163</v>
      </c>
      <c r="K257" s="32" t="str">
        <f t="shared" si="7"/>
        <v>V</v>
      </c>
      <c r="L257" s="535"/>
    </row>
    <row r="258" spans="2:12" x14ac:dyDescent="0.4">
      <c r="B258" s="474" t="s">
        <v>700</v>
      </c>
      <c r="C258" s="473" t="s">
        <v>3185</v>
      </c>
      <c r="D258" s="473" t="s">
        <v>9163</v>
      </c>
      <c r="E258" s="32" t="str">
        <f t="shared" si="6"/>
        <v>V</v>
      </c>
      <c r="H258" s="474" t="s">
        <v>881</v>
      </c>
      <c r="I258" s="473" t="s">
        <v>864</v>
      </c>
      <c r="J258" s="473" t="s">
        <v>9163</v>
      </c>
      <c r="K258" s="32" t="str">
        <f t="shared" si="7"/>
        <v>V</v>
      </c>
      <c r="L258" s="535"/>
    </row>
    <row r="259" spans="2:12" x14ac:dyDescent="0.4">
      <c r="B259" s="474" t="s">
        <v>67</v>
      </c>
      <c r="C259" s="473" t="s">
        <v>2823</v>
      </c>
      <c r="D259" s="473" t="s">
        <v>9163</v>
      </c>
      <c r="E259" s="32" t="str">
        <f t="shared" si="6"/>
        <v>V</v>
      </c>
      <c r="H259" s="474" t="s">
        <v>905</v>
      </c>
      <c r="I259" s="473" t="s">
        <v>904</v>
      </c>
      <c r="J259" s="473" t="s">
        <v>9163</v>
      </c>
      <c r="K259" s="32" t="str">
        <f t="shared" si="7"/>
        <v>V</v>
      </c>
      <c r="L259" s="535"/>
    </row>
    <row r="260" spans="2:12" x14ac:dyDescent="0.4">
      <c r="B260" s="474" t="s">
        <v>68</v>
      </c>
      <c r="C260" s="473" t="s">
        <v>2824</v>
      </c>
      <c r="D260" s="473" t="s">
        <v>9163</v>
      </c>
      <c r="E260" s="32" t="str">
        <f t="shared" si="6"/>
        <v>V</v>
      </c>
      <c r="H260" s="474" t="s">
        <v>892</v>
      </c>
      <c r="I260" s="473" t="s">
        <v>874</v>
      </c>
      <c r="J260" s="473" t="s">
        <v>9163</v>
      </c>
      <c r="K260" s="32" t="str">
        <f t="shared" si="7"/>
        <v>V</v>
      </c>
      <c r="L260" s="535"/>
    </row>
    <row r="261" spans="2:12" x14ac:dyDescent="0.4">
      <c r="B261" s="474" t="s">
        <v>719</v>
      </c>
      <c r="C261" s="473" t="s">
        <v>10096</v>
      </c>
      <c r="D261" s="473" t="s">
        <v>9885</v>
      </c>
      <c r="E261" s="32" t="str">
        <f t="shared" si="6"/>
        <v>V</v>
      </c>
      <c r="H261" s="474" t="s">
        <v>896</v>
      </c>
      <c r="I261" s="473" t="s">
        <v>877</v>
      </c>
      <c r="J261" s="473" t="s">
        <v>9163</v>
      </c>
      <c r="K261" s="32" t="str">
        <f t="shared" si="7"/>
        <v>V</v>
      </c>
      <c r="L261" s="535"/>
    </row>
    <row r="262" spans="2:12" x14ac:dyDescent="0.4">
      <c r="B262" s="474" t="s">
        <v>714</v>
      </c>
      <c r="C262" s="473" t="s">
        <v>2825</v>
      </c>
      <c r="D262" s="473" t="s">
        <v>9163</v>
      </c>
      <c r="E262" s="32" t="str">
        <f t="shared" si="6"/>
        <v>V</v>
      </c>
      <c r="H262" s="474" t="s">
        <v>5220</v>
      </c>
      <c r="I262" s="473" t="s">
        <v>10044</v>
      </c>
      <c r="J262" s="473" t="s">
        <v>9163</v>
      </c>
      <c r="K262" s="32" t="str">
        <f t="shared" si="7"/>
        <v>V</v>
      </c>
      <c r="L262" s="535"/>
    </row>
    <row r="263" spans="2:12" x14ac:dyDescent="0.4">
      <c r="B263" s="474" t="s">
        <v>1442</v>
      </c>
      <c r="C263" s="473" t="s">
        <v>10097</v>
      </c>
      <c r="D263" s="473" t="s">
        <v>9163</v>
      </c>
      <c r="E263" s="32" t="str">
        <f t="shared" si="6"/>
        <v>V</v>
      </c>
      <c r="H263" s="474" t="s">
        <v>4598</v>
      </c>
      <c r="I263" s="473" t="s">
        <v>10073</v>
      </c>
      <c r="J263" s="473" t="s">
        <v>9163</v>
      </c>
      <c r="K263" s="32" t="str">
        <f t="shared" si="7"/>
        <v>V</v>
      </c>
      <c r="L263" s="535"/>
    </row>
    <row r="264" spans="2:12" x14ac:dyDescent="0.4">
      <c r="B264" s="474" t="s">
        <v>314</v>
      </c>
      <c r="C264" s="473" t="s">
        <v>2930</v>
      </c>
      <c r="D264" s="473" t="s">
        <v>9163</v>
      </c>
      <c r="E264" s="32" t="str">
        <f t="shared" si="6"/>
        <v>V</v>
      </c>
      <c r="H264" s="474" t="s">
        <v>4599</v>
      </c>
      <c r="I264" s="473" t="s">
        <v>10075</v>
      </c>
      <c r="J264" s="473" t="s">
        <v>9163</v>
      </c>
      <c r="K264" s="32" t="str">
        <f t="shared" si="7"/>
        <v>V</v>
      </c>
      <c r="L264" s="535"/>
    </row>
    <row r="265" spans="2:12" x14ac:dyDescent="0.4">
      <c r="B265" s="474" t="s">
        <v>3857</v>
      </c>
      <c r="C265" s="473" t="s">
        <v>3856</v>
      </c>
      <c r="D265" s="473" t="s">
        <v>9163</v>
      </c>
      <c r="E265" s="32" t="str">
        <f t="shared" si="6"/>
        <v>V</v>
      </c>
      <c r="H265" s="474" t="s">
        <v>4163</v>
      </c>
      <c r="I265" s="473" t="s">
        <v>4874</v>
      </c>
      <c r="J265" s="473" t="s">
        <v>9163</v>
      </c>
      <c r="K265" s="32" t="str">
        <f t="shared" si="7"/>
        <v>V</v>
      </c>
      <c r="L265" s="535"/>
    </row>
    <row r="266" spans="2:12" x14ac:dyDescent="0.4">
      <c r="B266" s="474" t="s">
        <v>697</v>
      </c>
      <c r="C266" s="473" t="s">
        <v>2931</v>
      </c>
      <c r="D266" s="473" t="s">
        <v>9163</v>
      </c>
      <c r="E266" s="32" t="str">
        <f t="shared" ref="E266:E329" si="8">IF(OR(B266="",B266="Инструмент бензо",B266="Инструмент электро",B266="Инструмент газ",B266="Ручник и аксессуары"),"","V")</f>
        <v>V</v>
      </c>
      <c r="H266" s="474" t="s">
        <v>4164</v>
      </c>
      <c r="I266" s="473" t="s">
        <v>4936</v>
      </c>
      <c r="J266" s="473" t="s">
        <v>9163</v>
      </c>
      <c r="K266" s="32" t="str">
        <f t="shared" si="7"/>
        <v>V</v>
      </c>
      <c r="L266" s="535"/>
    </row>
    <row r="267" spans="2:12" x14ac:dyDescent="0.4">
      <c r="B267" s="474" t="s">
        <v>1816</v>
      </c>
      <c r="C267" s="473" t="s">
        <v>5588</v>
      </c>
      <c r="D267" s="473" t="s">
        <v>9884</v>
      </c>
      <c r="E267" s="32" t="str">
        <f t="shared" si="8"/>
        <v>V</v>
      </c>
      <c r="H267" s="474" t="s">
        <v>4165</v>
      </c>
      <c r="I267" s="473" t="s">
        <v>4875</v>
      </c>
      <c r="J267" s="473" t="s">
        <v>9163</v>
      </c>
      <c r="K267" s="32" t="str">
        <f t="shared" ref="K267:K330" si="9">IF(OR(H267="",H267="Инструмент бензо",H267="Инструмент электро",H267="Инструмент газ",H267="Ручник и аксессуары"),"","V")</f>
        <v>V</v>
      </c>
      <c r="L267" s="535"/>
    </row>
    <row r="268" spans="2:12" x14ac:dyDescent="0.4">
      <c r="B268" s="474" t="s">
        <v>413</v>
      </c>
      <c r="C268" s="473" t="s">
        <v>2826</v>
      </c>
      <c r="D268" s="473" t="s">
        <v>9163</v>
      </c>
      <c r="E268" s="32" t="str">
        <f t="shared" si="8"/>
        <v>V</v>
      </c>
      <c r="H268" s="474" t="s">
        <v>4166</v>
      </c>
      <c r="I268" s="473" t="s">
        <v>4876</v>
      </c>
      <c r="J268" s="473" t="s">
        <v>9163</v>
      </c>
      <c r="K268" s="32" t="str">
        <f t="shared" si="9"/>
        <v>V</v>
      </c>
      <c r="L268" s="535"/>
    </row>
    <row r="269" spans="2:12" x14ac:dyDescent="0.4">
      <c r="B269" s="474" t="s">
        <v>224</v>
      </c>
      <c r="C269" s="473" t="s">
        <v>5589</v>
      </c>
      <c r="D269" s="473" t="s">
        <v>9884</v>
      </c>
      <c r="E269" s="32" t="str">
        <f t="shared" si="8"/>
        <v>V</v>
      </c>
      <c r="H269" s="474" t="s">
        <v>106</v>
      </c>
      <c r="I269" s="473" t="s">
        <v>1583</v>
      </c>
      <c r="J269" s="473" t="s">
        <v>9163</v>
      </c>
      <c r="K269" s="32" t="str">
        <f t="shared" si="9"/>
        <v>V</v>
      </c>
      <c r="L269" s="535"/>
    </row>
    <row r="270" spans="2:12" x14ac:dyDescent="0.4">
      <c r="B270" s="474" t="s">
        <v>225</v>
      </c>
      <c r="C270" s="473" t="s">
        <v>5590</v>
      </c>
      <c r="D270" s="473" t="s">
        <v>9163</v>
      </c>
      <c r="E270" s="32" t="str">
        <f t="shared" si="8"/>
        <v>V</v>
      </c>
      <c r="H270" s="474" t="s">
        <v>447</v>
      </c>
      <c r="I270" s="473" t="s">
        <v>682</v>
      </c>
      <c r="J270" s="473" t="s">
        <v>9163</v>
      </c>
      <c r="K270" s="32" t="str">
        <f t="shared" si="9"/>
        <v>V</v>
      </c>
      <c r="L270" s="535"/>
    </row>
    <row r="271" spans="2:12" x14ac:dyDescent="0.4">
      <c r="B271" s="474" t="s">
        <v>1741</v>
      </c>
      <c r="C271" s="473" t="s">
        <v>10098</v>
      </c>
      <c r="D271" s="473" t="s">
        <v>9163</v>
      </c>
      <c r="E271" s="32" t="str">
        <f t="shared" si="8"/>
        <v>V</v>
      </c>
      <c r="H271" s="474" t="s">
        <v>388</v>
      </c>
      <c r="I271" s="473" t="s">
        <v>684</v>
      </c>
      <c r="J271" s="473" t="s">
        <v>9163</v>
      </c>
      <c r="K271" s="32" t="str">
        <f t="shared" si="9"/>
        <v>V</v>
      </c>
      <c r="L271" s="535"/>
    </row>
    <row r="272" spans="2:12" x14ac:dyDescent="0.4">
      <c r="B272" s="474" t="s">
        <v>3405</v>
      </c>
      <c r="C272" s="473" t="s">
        <v>3404</v>
      </c>
      <c r="D272" s="473" t="s">
        <v>9163</v>
      </c>
      <c r="E272" s="32" t="str">
        <f t="shared" si="8"/>
        <v>V</v>
      </c>
      <c r="H272" s="474" t="s">
        <v>390</v>
      </c>
      <c r="I272" s="473" t="s">
        <v>3109</v>
      </c>
      <c r="J272" s="473" t="s">
        <v>9163</v>
      </c>
      <c r="K272" s="32" t="str">
        <f t="shared" si="9"/>
        <v>V</v>
      </c>
      <c r="L272" s="535"/>
    </row>
    <row r="273" spans="2:12" x14ac:dyDescent="0.4">
      <c r="B273" s="474" t="s">
        <v>4407</v>
      </c>
      <c r="C273" s="473" t="s">
        <v>4406</v>
      </c>
      <c r="D273" s="473" t="s">
        <v>9163</v>
      </c>
      <c r="E273" s="32" t="str">
        <f t="shared" si="8"/>
        <v>V</v>
      </c>
      <c r="H273" s="474" t="s">
        <v>724</v>
      </c>
      <c r="I273" s="473" t="s">
        <v>3020</v>
      </c>
      <c r="J273" s="473" t="s">
        <v>9163</v>
      </c>
      <c r="K273" s="32" t="str">
        <f t="shared" si="9"/>
        <v>V</v>
      </c>
      <c r="L273" s="535"/>
    </row>
    <row r="274" spans="2:12" x14ac:dyDescent="0.4">
      <c r="B274" s="474" t="s">
        <v>3</v>
      </c>
      <c r="C274" s="473" t="s">
        <v>2827</v>
      </c>
      <c r="D274" s="473" t="s">
        <v>9163</v>
      </c>
      <c r="E274" s="32" t="str">
        <f t="shared" si="8"/>
        <v>V</v>
      </c>
      <c r="H274" s="474" t="s">
        <v>4620</v>
      </c>
      <c r="I274" s="473" t="s">
        <v>10329</v>
      </c>
      <c r="J274" s="473" t="s">
        <v>9164</v>
      </c>
      <c r="K274" s="32" t="str">
        <f t="shared" si="9"/>
        <v>V</v>
      </c>
      <c r="L274" s="535"/>
    </row>
    <row r="275" spans="2:12" x14ac:dyDescent="0.4">
      <c r="B275" s="474" t="s">
        <v>3042</v>
      </c>
      <c r="C275" s="473" t="s">
        <v>5591</v>
      </c>
      <c r="D275" s="473" t="s">
        <v>9163</v>
      </c>
      <c r="E275" s="32" t="str">
        <f t="shared" si="8"/>
        <v>V</v>
      </c>
      <c r="H275" s="474" t="s">
        <v>4632</v>
      </c>
      <c r="I275" s="473" t="s">
        <v>5524</v>
      </c>
      <c r="J275" s="473" t="s">
        <v>9163</v>
      </c>
      <c r="K275" s="32" t="str">
        <f t="shared" si="9"/>
        <v>V</v>
      </c>
      <c r="L275" s="535"/>
    </row>
    <row r="276" spans="2:12" x14ac:dyDescent="0.4">
      <c r="B276" s="474" t="s">
        <v>547</v>
      </c>
      <c r="C276" s="473" t="s">
        <v>2828</v>
      </c>
      <c r="D276" s="473" t="s">
        <v>9163</v>
      </c>
      <c r="E276" s="32" t="str">
        <f t="shared" si="8"/>
        <v>V</v>
      </c>
      <c r="H276" s="474" t="s">
        <v>4633</v>
      </c>
      <c r="I276" s="473" t="s">
        <v>5525</v>
      </c>
      <c r="J276" s="473" t="s">
        <v>9163</v>
      </c>
      <c r="K276" s="32" t="str">
        <f t="shared" si="9"/>
        <v>V</v>
      </c>
      <c r="L276" s="535"/>
    </row>
    <row r="277" spans="2:12" x14ac:dyDescent="0.4">
      <c r="B277" s="474" t="s">
        <v>247</v>
      </c>
      <c r="C277" s="473" t="s">
        <v>2829</v>
      </c>
      <c r="D277" s="473" t="s">
        <v>9163</v>
      </c>
      <c r="E277" s="32" t="str">
        <f t="shared" si="8"/>
        <v>V</v>
      </c>
      <c r="H277" s="474" t="s">
        <v>4635</v>
      </c>
      <c r="I277" s="473" t="s">
        <v>5526</v>
      </c>
      <c r="J277" s="473" t="s">
        <v>9163</v>
      </c>
      <c r="K277" s="32" t="str">
        <f t="shared" si="9"/>
        <v>V</v>
      </c>
      <c r="L277" s="535"/>
    </row>
    <row r="278" spans="2:12" x14ac:dyDescent="0.4">
      <c r="B278" s="474" t="s">
        <v>4180</v>
      </c>
      <c r="C278" s="473" t="s">
        <v>4217</v>
      </c>
      <c r="D278" s="473" t="s">
        <v>9163</v>
      </c>
      <c r="E278" s="32" t="str">
        <f t="shared" si="8"/>
        <v>V</v>
      </c>
      <c r="H278" s="474" t="s">
        <v>4637</v>
      </c>
      <c r="I278" s="473" t="s">
        <v>10330</v>
      </c>
      <c r="J278" s="473" t="s">
        <v>9163</v>
      </c>
      <c r="K278" s="32" t="str">
        <f t="shared" si="9"/>
        <v>V</v>
      </c>
      <c r="L278" s="535"/>
    </row>
    <row r="279" spans="2:12" x14ac:dyDescent="0.4">
      <c r="B279" s="474" t="s">
        <v>4181</v>
      </c>
      <c r="C279" s="473" t="s">
        <v>5174</v>
      </c>
      <c r="D279" s="473" t="s">
        <v>9163</v>
      </c>
      <c r="E279" s="32" t="str">
        <f t="shared" si="8"/>
        <v>V</v>
      </c>
      <c r="H279" s="474" t="s">
        <v>4640</v>
      </c>
      <c r="I279" s="473" t="s">
        <v>10331</v>
      </c>
      <c r="J279" s="473" t="s">
        <v>9163</v>
      </c>
      <c r="K279" s="32" t="str">
        <f t="shared" si="9"/>
        <v>V</v>
      </c>
      <c r="L279" s="535"/>
    </row>
    <row r="280" spans="2:12" x14ac:dyDescent="0.4">
      <c r="B280" s="474" t="s">
        <v>3955</v>
      </c>
      <c r="C280" s="473" t="s">
        <v>4218</v>
      </c>
      <c r="D280" s="473" t="s">
        <v>9163</v>
      </c>
      <c r="E280" s="32" t="str">
        <f t="shared" si="8"/>
        <v>V</v>
      </c>
      <c r="H280" s="474" t="s">
        <v>4641</v>
      </c>
      <c r="I280" s="473" t="s">
        <v>10332</v>
      </c>
      <c r="J280" s="473" t="s">
        <v>9163</v>
      </c>
      <c r="K280" s="32" t="str">
        <f t="shared" si="9"/>
        <v>V</v>
      </c>
      <c r="L280" s="535"/>
    </row>
    <row r="281" spans="2:12" x14ac:dyDescent="0.4">
      <c r="B281" s="474" t="s">
        <v>3956</v>
      </c>
      <c r="C281" s="473" t="s">
        <v>5427</v>
      </c>
      <c r="D281" s="473" t="s">
        <v>9163</v>
      </c>
      <c r="E281" s="32" t="str">
        <f t="shared" si="8"/>
        <v>V</v>
      </c>
      <c r="H281" s="474" t="s">
        <v>2331</v>
      </c>
      <c r="I281" s="473" t="s">
        <v>9925</v>
      </c>
      <c r="J281" s="473" t="s">
        <v>9163</v>
      </c>
      <c r="K281" s="32" t="str">
        <f t="shared" si="9"/>
        <v>V</v>
      </c>
      <c r="L281" s="535"/>
    </row>
    <row r="282" spans="2:12" x14ac:dyDescent="0.4">
      <c r="B282" s="474" t="s">
        <v>197</v>
      </c>
      <c r="C282" s="473" t="s">
        <v>2830</v>
      </c>
      <c r="D282" s="473" t="s">
        <v>9163</v>
      </c>
      <c r="E282" s="32" t="str">
        <f t="shared" si="8"/>
        <v>V</v>
      </c>
      <c r="H282" s="474" t="s">
        <v>2335</v>
      </c>
      <c r="I282" s="473" t="s">
        <v>9993</v>
      </c>
      <c r="J282" s="473" t="s">
        <v>9163</v>
      </c>
      <c r="K282" s="32" t="str">
        <f t="shared" si="9"/>
        <v>V</v>
      </c>
      <c r="L282" s="535"/>
    </row>
    <row r="283" spans="2:12" x14ac:dyDescent="0.4">
      <c r="B283" s="474" t="s">
        <v>698</v>
      </c>
      <c r="C283" s="473" t="s">
        <v>3143</v>
      </c>
      <c r="D283" s="473" t="s">
        <v>9163</v>
      </c>
      <c r="E283" s="32" t="str">
        <f t="shared" si="8"/>
        <v>V</v>
      </c>
      <c r="H283" s="474" t="s">
        <v>2282</v>
      </c>
      <c r="I283" s="473" t="s">
        <v>2281</v>
      </c>
      <c r="J283" s="473" t="s">
        <v>9163</v>
      </c>
      <c r="K283" s="32" t="str">
        <f t="shared" si="9"/>
        <v>V</v>
      </c>
      <c r="L283" s="535"/>
    </row>
    <row r="284" spans="2:12" x14ac:dyDescent="0.4">
      <c r="B284" s="474" t="s">
        <v>297</v>
      </c>
      <c r="C284" s="473" t="s">
        <v>2831</v>
      </c>
      <c r="D284" s="473" t="s">
        <v>9163</v>
      </c>
      <c r="E284" s="32" t="str">
        <f t="shared" si="8"/>
        <v>V</v>
      </c>
      <c r="H284" s="474" t="s">
        <v>2292</v>
      </c>
      <c r="I284" s="473" t="s">
        <v>2291</v>
      </c>
      <c r="J284" s="473" t="s">
        <v>9163</v>
      </c>
      <c r="K284" s="32" t="str">
        <f t="shared" si="9"/>
        <v>V</v>
      </c>
      <c r="L284" s="535"/>
    </row>
    <row r="285" spans="2:12" x14ac:dyDescent="0.4">
      <c r="B285" s="474" t="s">
        <v>299</v>
      </c>
      <c r="C285" s="473" t="s">
        <v>2832</v>
      </c>
      <c r="D285" s="473" t="s">
        <v>9163</v>
      </c>
      <c r="E285" s="32" t="str">
        <f t="shared" si="8"/>
        <v>V</v>
      </c>
      <c r="H285" s="474" t="s">
        <v>2298</v>
      </c>
      <c r="I285" s="473" t="s">
        <v>2297</v>
      </c>
      <c r="J285" s="473" t="s">
        <v>9163</v>
      </c>
      <c r="K285" s="32" t="str">
        <f t="shared" si="9"/>
        <v>V</v>
      </c>
      <c r="L285" s="535"/>
    </row>
    <row r="286" spans="2:12" x14ac:dyDescent="0.4">
      <c r="B286" s="474" t="s">
        <v>3407</v>
      </c>
      <c r="C286" s="473" t="s">
        <v>3406</v>
      </c>
      <c r="D286" s="473" t="s">
        <v>9163</v>
      </c>
      <c r="E286" s="32" t="str">
        <f t="shared" si="8"/>
        <v>V</v>
      </c>
      <c r="H286" s="474" t="s">
        <v>2306</v>
      </c>
      <c r="I286" s="473" t="s">
        <v>2305</v>
      </c>
      <c r="J286" s="473" t="s">
        <v>9163</v>
      </c>
      <c r="K286" s="32" t="str">
        <f t="shared" si="9"/>
        <v>V</v>
      </c>
      <c r="L286" s="535"/>
    </row>
    <row r="287" spans="2:12" x14ac:dyDescent="0.4">
      <c r="B287" s="474" t="s">
        <v>4828</v>
      </c>
      <c r="C287" s="473" t="s">
        <v>10099</v>
      </c>
      <c r="D287" s="473" t="s">
        <v>9163</v>
      </c>
      <c r="E287" s="32" t="str">
        <f t="shared" si="8"/>
        <v>V</v>
      </c>
      <c r="H287" s="474" t="s">
        <v>2312</v>
      </c>
      <c r="I287" s="473" t="s">
        <v>2311</v>
      </c>
      <c r="J287" s="473" t="s">
        <v>9163</v>
      </c>
      <c r="K287" s="32" t="str">
        <f t="shared" si="9"/>
        <v>V</v>
      </c>
      <c r="L287" s="535"/>
    </row>
    <row r="288" spans="2:12" x14ac:dyDescent="0.4">
      <c r="B288" s="474" t="s">
        <v>3044</v>
      </c>
      <c r="C288" s="473" t="s">
        <v>3192</v>
      </c>
      <c r="D288" s="473" t="s">
        <v>9163</v>
      </c>
      <c r="E288" s="32" t="str">
        <f t="shared" si="8"/>
        <v>V</v>
      </c>
      <c r="H288" s="474" t="s">
        <v>2430</v>
      </c>
      <c r="I288" s="473" t="s">
        <v>2429</v>
      </c>
      <c r="J288" s="473" t="s">
        <v>9163</v>
      </c>
      <c r="K288" s="32" t="str">
        <f t="shared" si="9"/>
        <v>V</v>
      </c>
      <c r="L288" s="535"/>
    </row>
    <row r="289" spans="2:12" x14ac:dyDescent="0.4">
      <c r="B289" s="474" t="s">
        <v>1709</v>
      </c>
      <c r="C289" s="473" t="s">
        <v>2833</v>
      </c>
      <c r="D289" s="473" t="s">
        <v>9163</v>
      </c>
      <c r="E289" s="32" t="str">
        <f t="shared" si="8"/>
        <v>V</v>
      </c>
      <c r="H289" s="474" t="s">
        <v>127</v>
      </c>
      <c r="I289" s="473" t="s">
        <v>5017</v>
      </c>
      <c r="J289" s="473" t="s">
        <v>9163</v>
      </c>
      <c r="K289" s="32" t="str">
        <f t="shared" si="9"/>
        <v>V</v>
      </c>
      <c r="L289" s="535"/>
    </row>
    <row r="290" spans="2:12" x14ac:dyDescent="0.4">
      <c r="B290" s="474" t="s">
        <v>548</v>
      </c>
      <c r="C290" s="473" t="s">
        <v>2834</v>
      </c>
      <c r="D290" s="473" t="s">
        <v>9163</v>
      </c>
      <c r="E290" s="32" t="str">
        <f t="shared" si="8"/>
        <v>V</v>
      </c>
      <c r="H290" s="474" t="s">
        <v>2454</v>
      </c>
      <c r="I290" s="473" t="s">
        <v>3707</v>
      </c>
      <c r="J290" s="473" t="s">
        <v>9163</v>
      </c>
      <c r="K290" s="32" t="str">
        <f t="shared" si="9"/>
        <v>V</v>
      </c>
      <c r="L290" s="535"/>
    </row>
    <row r="291" spans="2:12" x14ac:dyDescent="0.4">
      <c r="B291" s="474" t="s">
        <v>561</v>
      </c>
      <c r="C291" s="473" t="s">
        <v>2835</v>
      </c>
      <c r="D291" s="473" t="s">
        <v>9163</v>
      </c>
      <c r="E291" s="32" t="str">
        <f t="shared" si="8"/>
        <v>V</v>
      </c>
      <c r="H291" s="474" t="s">
        <v>2084</v>
      </c>
      <c r="I291" s="473" t="s">
        <v>3115</v>
      </c>
      <c r="J291" s="473" t="s">
        <v>9163</v>
      </c>
      <c r="K291" s="32" t="str">
        <f t="shared" si="9"/>
        <v>V</v>
      </c>
      <c r="L291" s="535"/>
    </row>
    <row r="292" spans="2:12" x14ac:dyDescent="0.4">
      <c r="B292" s="474" t="s">
        <v>564</v>
      </c>
      <c r="C292" s="473" t="s">
        <v>2906</v>
      </c>
      <c r="D292" s="473" t="s">
        <v>9163</v>
      </c>
      <c r="E292" s="32" t="str">
        <f t="shared" si="8"/>
        <v>V</v>
      </c>
      <c r="H292" s="474" t="s">
        <v>966</v>
      </c>
      <c r="I292" s="473" t="s">
        <v>5578</v>
      </c>
      <c r="J292" s="473" t="s">
        <v>9163</v>
      </c>
      <c r="K292" s="32" t="str">
        <f t="shared" si="9"/>
        <v>V</v>
      </c>
      <c r="L292" s="535"/>
    </row>
    <row r="293" spans="2:12" x14ac:dyDescent="0.4">
      <c r="B293" s="474" t="s">
        <v>2688</v>
      </c>
      <c r="C293" s="473" t="s">
        <v>3297</v>
      </c>
      <c r="D293" s="473" t="s">
        <v>9163</v>
      </c>
      <c r="E293" s="32" t="str">
        <f t="shared" si="8"/>
        <v>V</v>
      </c>
      <c r="H293" s="474" t="s">
        <v>4719</v>
      </c>
      <c r="I293" s="473" t="s">
        <v>10333</v>
      </c>
      <c r="J293" s="473" t="s">
        <v>9163</v>
      </c>
      <c r="K293" s="32" t="str">
        <f t="shared" si="9"/>
        <v>V</v>
      </c>
      <c r="L293" s="535"/>
    </row>
    <row r="294" spans="2:12" x14ac:dyDescent="0.4">
      <c r="B294" s="474" t="s">
        <v>1901</v>
      </c>
      <c r="C294" s="473" t="s">
        <v>2836</v>
      </c>
      <c r="D294" s="473" t="s">
        <v>9163</v>
      </c>
      <c r="E294" s="32" t="str">
        <f t="shared" si="8"/>
        <v>V</v>
      </c>
      <c r="H294" s="474" t="s">
        <v>4726</v>
      </c>
      <c r="I294" s="473" t="s">
        <v>9878</v>
      </c>
      <c r="J294" s="473" t="s">
        <v>9163</v>
      </c>
      <c r="K294" s="32" t="str">
        <f t="shared" si="9"/>
        <v>V</v>
      </c>
      <c r="L294" s="535"/>
    </row>
    <row r="295" spans="2:12" x14ac:dyDescent="0.4">
      <c r="B295" s="474" t="s">
        <v>1438</v>
      </c>
      <c r="C295" s="473" t="s">
        <v>2838</v>
      </c>
      <c r="D295" s="473" t="s">
        <v>9163</v>
      </c>
      <c r="E295" s="32" t="str">
        <f t="shared" si="8"/>
        <v>V</v>
      </c>
      <c r="H295" s="474" t="s">
        <v>4412</v>
      </c>
      <c r="I295" s="473" t="s">
        <v>4411</v>
      </c>
      <c r="J295" s="473" t="s">
        <v>9163</v>
      </c>
      <c r="K295" s="32" t="str">
        <f t="shared" si="9"/>
        <v>V</v>
      </c>
      <c r="L295" s="535"/>
    </row>
    <row r="296" spans="2:12" x14ac:dyDescent="0.4">
      <c r="B296" s="474" t="s">
        <v>1439</v>
      </c>
      <c r="C296" s="473" t="s">
        <v>2839</v>
      </c>
      <c r="D296" s="473" t="s">
        <v>9163</v>
      </c>
      <c r="E296" s="32" t="str">
        <f t="shared" si="8"/>
        <v>V</v>
      </c>
      <c r="H296" s="474" t="s">
        <v>4414</v>
      </c>
      <c r="I296" s="473" t="s">
        <v>4413</v>
      </c>
      <c r="J296" s="473" t="s">
        <v>9163</v>
      </c>
      <c r="K296" s="32" t="str">
        <f t="shared" si="9"/>
        <v>V</v>
      </c>
      <c r="L296" s="535"/>
    </row>
    <row r="297" spans="2:12" x14ac:dyDescent="0.4">
      <c r="B297" s="474" t="s">
        <v>1440</v>
      </c>
      <c r="C297" s="473" t="s">
        <v>2841</v>
      </c>
      <c r="D297" s="473" t="s">
        <v>9163</v>
      </c>
      <c r="E297" s="32" t="str">
        <f t="shared" si="8"/>
        <v>V</v>
      </c>
      <c r="H297" s="474" t="s">
        <v>4416</v>
      </c>
      <c r="I297" s="473" t="s">
        <v>4415</v>
      </c>
      <c r="J297" s="473" t="s">
        <v>9163</v>
      </c>
      <c r="K297" s="32" t="str">
        <f t="shared" si="9"/>
        <v>V</v>
      </c>
      <c r="L297" s="535"/>
    </row>
    <row r="298" spans="2:12" x14ac:dyDescent="0.4">
      <c r="B298" s="474" t="s">
        <v>1441</v>
      </c>
      <c r="C298" s="473" t="s">
        <v>2842</v>
      </c>
      <c r="D298" s="473" t="s">
        <v>9163</v>
      </c>
      <c r="E298" s="32" t="str">
        <f t="shared" si="8"/>
        <v>V</v>
      </c>
      <c r="H298" s="474" t="s">
        <v>3554</v>
      </c>
      <c r="I298" s="473" t="s">
        <v>3553</v>
      </c>
      <c r="J298" s="473" t="s">
        <v>9163</v>
      </c>
      <c r="K298" s="32" t="str">
        <f t="shared" si="9"/>
        <v>V</v>
      </c>
      <c r="L298" s="535"/>
    </row>
    <row r="299" spans="2:12" x14ac:dyDescent="0.4">
      <c r="B299" s="474" t="s">
        <v>4014</v>
      </c>
      <c r="C299" s="473" t="s">
        <v>5175</v>
      </c>
      <c r="D299" s="473" t="s">
        <v>9163</v>
      </c>
      <c r="E299" s="32" t="str">
        <f t="shared" si="8"/>
        <v>V</v>
      </c>
      <c r="H299" s="474" t="s">
        <v>3556</v>
      </c>
      <c r="I299" s="473" t="s">
        <v>3555</v>
      </c>
      <c r="J299" s="473" t="s">
        <v>9163</v>
      </c>
      <c r="K299" s="32" t="str">
        <f t="shared" si="9"/>
        <v>V</v>
      </c>
      <c r="L299" s="535"/>
    </row>
    <row r="300" spans="2:12" x14ac:dyDescent="0.4">
      <c r="B300" s="474" t="s">
        <v>389</v>
      </c>
      <c r="C300" s="473" t="s">
        <v>2932</v>
      </c>
      <c r="D300" s="473" t="s">
        <v>9163</v>
      </c>
      <c r="E300" s="32" t="str">
        <f t="shared" si="8"/>
        <v>V</v>
      </c>
      <c r="H300" s="474" t="s">
        <v>2324</v>
      </c>
      <c r="I300" s="473" t="s">
        <v>3127</v>
      </c>
      <c r="J300" s="473" t="s">
        <v>9163</v>
      </c>
      <c r="K300" s="32" t="str">
        <f t="shared" si="9"/>
        <v>V</v>
      </c>
      <c r="L300" s="535"/>
    </row>
    <row r="301" spans="2:12" x14ac:dyDescent="0.4">
      <c r="B301" s="474" t="s">
        <v>1447</v>
      </c>
      <c r="C301" s="473" t="s">
        <v>2843</v>
      </c>
      <c r="D301" s="473" t="s">
        <v>9163</v>
      </c>
      <c r="E301" s="32" t="str">
        <f t="shared" si="8"/>
        <v>V</v>
      </c>
      <c r="H301" s="474" t="s">
        <v>2217</v>
      </c>
      <c r="I301" s="473" t="s">
        <v>3266</v>
      </c>
      <c r="J301" s="473" t="s">
        <v>9163</v>
      </c>
      <c r="K301" s="32" t="str">
        <f t="shared" si="9"/>
        <v>V</v>
      </c>
      <c r="L301" s="535"/>
    </row>
    <row r="302" spans="2:12" x14ac:dyDescent="0.4">
      <c r="B302" s="474" t="s">
        <v>1446</v>
      </c>
      <c r="C302" s="473" t="s">
        <v>2844</v>
      </c>
      <c r="D302" s="473" t="s">
        <v>9163</v>
      </c>
      <c r="E302" s="32" t="str">
        <f t="shared" si="8"/>
        <v>V</v>
      </c>
      <c r="H302" s="474" t="s">
        <v>3559</v>
      </c>
      <c r="I302" s="473" t="s">
        <v>3675</v>
      </c>
      <c r="J302" s="473" t="s">
        <v>9163</v>
      </c>
      <c r="K302" s="32" t="str">
        <f t="shared" si="9"/>
        <v>V</v>
      </c>
      <c r="L302" s="535"/>
    </row>
    <row r="303" spans="2:12" x14ac:dyDescent="0.4">
      <c r="B303" s="474" t="s">
        <v>4309</v>
      </c>
      <c r="C303" s="473" t="s">
        <v>4355</v>
      </c>
      <c r="D303" s="473" t="s">
        <v>9163</v>
      </c>
      <c r="E303" s="32" t="str">
        <f t="shared" si="8"/>
        <v>V</v>
      </c>
      <c r="H303" s="474" t="s">
        <v>3560</v>
      </c>
      <c r="I303" s="473" t="s">
        <v>3757</v>
      </c>
      <c r="J303" s="473" t="s">
        <v>9163</v>
      </c>
      <c r="K303" s="32" t="str">
        <f t="shared" si="9"/>
        <v>V</v>
      </c>
      <c r="L303" s="535"/>
    </row>
    <row r="304" spans="2:12" x14ac:dyDescent="0.4">
      <c r="B304" s="474" t="s">
        <v>4310</v>
      </c>
      <c r="C304" s="473" t="s">
        <v>4356</v>
      </c>
      <c r="D304" s="473" t="s">
        <v>9163</v>
      </c>
      <c r="E304" s="32" t="str">
        <f t="shared" si="8"/>
        <v>V</v>
      </c>
      <c r="H304" s="474" t="s">
        <v>4177</v>
      </c>
      <c r="I304" s="473" t="s">
        <v>4176</v>
      </c>
      <c r="J304" s="473" t="s">
        <v>9163</v>
      </c>
      <c r="K304" s="32" t="str">
        <f t="shared" si="9"/>
        <v>V</v>
      </c>
      <c r="L304" s="535"/>
    </row>
    <row r="305" spans="2:12" x14ac:dyDescent="0.4">
      <c r="B305" s="474" t="s">
        <v>4016</v>
      </c>
      <c r="C305" s="473" t="s">
        <v>4869</v>
      </c>
      <c r="D305" s="473" t="s">
        <v>9163</v>
      </c>
      <c r="E305" s="32" t="str">
        <f t="shared" si="8"/>
        <v>V</v>
      </c>
      <c r="H305" s="474" t="s">
        <v>5822</v>
      </c>
      <c r="I305" s="473" t="s">
        <v>9879</v>
      </c>
      <c r="J305" s="473" t="s">
        <v>9164</v>
      </c>
      <c r="K305" s="32" t="str">
        <f t="shared" si="9"/>
        <v>V</v>
      </c>
      <c r="L305" s="535"/>
    </row>
    <row r="306" spans="2:12" x14ac:dyDescent="0.4">
      <c r="B306" s="474" t="s">
        <v>3863</v>
      </c>
      <c r="C306" s="473" t="s">
        <v>5592</v>
      </c>
      <c r="D306" s="473" t="s">
        <v>9163</v>
      </c>
      <c r="E306" s="32" t="str">
        <f t="shared" si="8"/>
        <v>V</v>
      </c>
      <c r="H306" s="474" t="s">
        <v>3360</v>
      </c>
      <c r="I306" s="473" t="s">
        <v>3359</v>
      </c>
      <c r="J306" s="473" t="s">
        <v>9163</v>
      </c>
      <c r="K306" s="32" t="str">
        <f t="shared" si="9"/>
        <v>V</v>
      </c>
      <c r="L306" s="535"/>
    </row>
    <row r="307" spans="2:12" x14ac:dyDescent="0.4">
      <c r="B307" s="474" t="s">
        <v>451</v>
      </c>
      <c r="C307" s="473" t="s">
        <v>3752</v>
      </c>
      <c r="D307" s="473" t="s">
        <v>9163</v>
      </c>
      <c r="E307" s="32" t="str">
        <f t="shared" si="8"/>
        <v>V</v>
      </c>
      <c r="H307" s="474" t="s">
        <v>167</v>
      </c>
      <c r="I307" s="473" t="s">
        <v>2876</v>
      </c>
      <c r="J307" s="473" t="s">
        <v>9163</v>
      </c>
      <c r="K307" s="32" t="str">
        <f t="shared" si="9"/>
        <v>V</v>
      </c>
      <c r="L307" s="535"/>
    </row>
    <row r="308" spans="2:12" x14ac:dyDescent="0.4">
      <c r="B308" s="474" t="s">
        <v>4019</v>
      </c>
      <c r="C308" s="473" t="s">
        <v>4325</v>
      </c>
      <c r="D308" s="473" t="s">
        <v>9163</v>
      </c>
      <c r="E308" s="32" t="str">
        <f t="shared" si="8"/>
        <v>V</v>
      </c>
      <c r="H308" s="474" t="s">
        <v>3038</v>
      </c>
      <c r="I308" s="473" t="s">
        <v>3731</v>
      </c>
      <c r="J308" s="473" t="s">
        <v>9163</v>
      </c>
      <c r="K308" s="32" t="str">
        <f t="shared" si="9"/>
        <v>V</v>
      </c>
      <c r="L308" s="535"/>
    </row>
    <row r="309" spans="2:12" x14ac:dyDescent="0.4">
      <c r="B309" s="474" t="s">
        <v>3865</v>
      </c>
      <c r="C309" s="473" t="s">
        <v>5593</v>
      </c>
      <c r="D309" s="473" t="s">
        <v>9163</v>
      </c>
      <c r="E309" s="32" t="str">
        <f t="shared" si="8"/>
        <v>V</v>
      </c>
      <c r="H309" s="474" t="s">
        <v>4992</v>
      </c>
      <c r="I309" s="473" t="s">
        <v>10334</v>
      </c>
      <c r="J309" s="473" t="s">
        <v>9164</v>
      </c>
      <c r="K309" s="32" t="str">
        <f t="shared" si="9"/>
        <v>V</v>
      </c>
      <c r="L309" s="535"/>
    </row>
    <row r="310" spans="2:12" x14ac:dyDescent="0.4">
      <c r="B310" s="474" t="s">
        <v>4023</v>
      </c>
      <c r="C310" s="473" t="s">
        <v>4326</v>
      </c>
      <c r="D310" s="473" t="s">
        <v>9163</v>
      </c>
      <c r="E310" s="32" t="str">
        <f t="shared" si="8"/>
        <v>V</v>
      </c>
      <c r="H310"/>
      <c r="I310"/>
      <c r="J310"/>
      <c r="K310" s="32" t="str">
        <f t="shared" si="9"/>
        <v/>
      </c>
      <c r="L310" s="535"/>
    </row>
    <row r="311" spans="2:12" x14ac:dyDescent="0.4">
      <c r="B311" s="474" t="s">
        <v>3867</v>
      </c>
      <c r="C311" s="473" t="s">
        <v>3866</v>
      </c>
      <c r="D311" s="473" t="s">
        <v>9163</v>
      </c>
      <c r="E311" s="32" t="str">
        <f t="shared" si="8"/>
        <v>V</v>
      </c>
      <c r="H311"/>
      <c r="I311"/>
      <c r="J311"/>
      <c r="K311" s="32" t="str">
        <f t="shared" si="9"/>
        <v/>
      </c>
      <c r="L311" s="535"/>
    </row>
    <row r="312" spans="2:12" x14ac:dyDescent="0.4">
      <c r="B312" s="474" t="s">
        <v>4025</v>
      </c>
      <c r="C312" s="473" t="s">
        <v>4303</v>
      </c>
      <c r="D312" s="473" t="s">
        <v>9163</v>
      </c>
      <c r="E312" s="32" t="str">
        <f t="shared" si="8"/>
        <v>V</v>
      </c>
      <c r="H312"/>
      <c r="I312"/>
      <c r="J312"/>
      <c r="K312" s="32" t="str">
        <f t="shared" si="9"/>
        <v/>
      </c>
      <c r="L312" s="535"/>
    </row>
    <row r="313" spans="2:12" x14ac:dyDescent="0.4">
      <c r="B313" s="474" t="s">
        <v>4027</v>
      </c>
      <c r="C313" s="473" t="s">
        <v>4327</v>
      </c>
      <c r="D313" s="473" t="s">
        <v>9163</v>
      </c>
      <c r="E313" s="32" t="str">
        <f t="shared" si="8"/>
        <v>V</v>
      </c>
      <c r="H313"/>
      <c r="I313"/>
      <c r="J313"/>
      <c r="K313" s="32" t="str">
        <f t="shared" si="9"/>
        <v/>
      </c>
      <c r="L313" s="535"/>
    </row>
    <row r="314" spans="2:12" x14ac:dyDescent="0.4">
      <c r="B314" s="474" t="s">
        <v>1443</v>
      </c>
      <c r="C314" s="473" t="s">
        <v>10054</v>
      </c>
      <c r="D314" s="473" t="s">
        <v>9163</v>
      </c>
      <c r="E314" s="32" t="str">
        <f t="shared" si="8"/>
        <v>V</v>
      </c>
      <c r="H314"/>
      <c r="I314"/>
      <c r="J314"/>
      <c r="K314" s="32" t="str">
        <f t="shared" si="9"/>
        <v/>
      </c>
      <c r="L314" s="535"/>
    </row>
    <row r="315" spans="2:12" x14ac:dyDescent="0.4">
      <c r="B315" s="474" t="s">
        <v>3868</v>
      </c>
      <c r="C315" s="473" t="s">
        <v>4994</v>
      </c>
      <c r="D315" s="473" t="s">
        <v>9163</v>
      </c>
      <c r="E315" s="32" t="str">
        <f t="shared" si="8"/>
        <v>V</v>
      </c>
      <c r="H315"/>
      <c r="I315"/>
      <c r="J315"/>
      <c r="K315" s="32" t="str">
        <f t="shared" si="9"/>
        <v/>
      </c>
      <c r="L315" s="535"/>
    </row>
    <row r="316" spans="2:12" x14ac:dyDescent="0.4">
      <c r="B316" s="474" t="s">
        <v>4782</v>
      </c>
      <c r="C316" s="473" t="s">
        <v>5255</v>
      </c>
      <c r="D316" s="473" t="s">
        <v>9163</v>
      </c>
      <c r="E316" s="32" t="str">
        <f t="shared" si="8"/>
        <v>V</v>
      </c>
      <c r="H316"/>
      <c r="I316"/>
      <c r="J316"/>
      <c r="K316" s="32" t="str">
        <f t="shared" si="9"/>
        <v/>
      </c>
      <c r="L316" s="535"/>
    </row>
    <row r="317" spans="2:12" x14ac:dyDescent="0.4">
      <c r="B317" s="474" t="s">
        <v>4028</v>
      </c>
      <c r="C317" s="473" t="s">
        <v>4029</v>
      </c>
      <c r="D317" s="473" t="s">
        <v>9163</v>
      </c>
      <c r="E317" s="32" t="str">
        <f t="shared" si="8"/>
        <v>V</v>
      </c>
      <c r="H317"/>
      <c r="I317"/>
      <c r="J317"/>
      <c r="K317" s="32" t="str">
        <f t="shared" si="9"/>
        <v/>
      </c>
      <c r="L317" s="535"/>
    </row>
    <row r="318" spans="2:12" x14ac:dyDescent="0.4">
      <c r="B318" s="474" t="s">
        <v>4783</v>
      </c>
      <c r="C318" s="473" t="s">
        <v>5256</v>
      </c>
      <c r="D318" s="473" t="s">
        <v>9163</v>
      </c>
      <c r="E318" s="32" t="str">
        <f t="shared" si="8"/>
        <v>V</v>
      </c>
      <c r="H318"/>
      <c r="I318"/>
      <c r="J318"/>
      <c r="K318" s="32" t="str">
        <f t="shared" si="9"/>
        <v/>
      </c>
      <c r="L318" s="535"/>
    </row>
    <row r="319" spans="2:12" x14ac:dyDescent="0.4">
      <c r="B319" s="474" t="s">
        <v>3870</v>
      </c>
      <c r="C319" s="473" t="s">
        <v>3869</v>
      </c>
      <c r="D319" s="473" t="s">
        <v>9163</v>
      </c>
      <c r="E319" s="32" t="str">
        <f t="shared" si="8"/>
        <v>V</v>
      </c>
      <c r="H319"/>
      <c r="I319"/>
      <c r="J319"/>
      <c r="K319" s="32" t="str">
        <f t="shared" si="9"/>
        <v/>
      </c>
      <c r="L319" s="535"/>
    </row>
    <row r="320" spans="2:12" x14ac:dyDescent="0.4">
      <c r="B320" s="474" t="s">
        <v>1839</v>
      </c>
      <c r="C320" s="473" t="s">
        <v>3753</v>
      </c>
      <c r="D320" s="473" t="s">
        <v>9163</v>
      </c>
      <c r="E320" s="32" t="str">
        <f t="shared" si="8"/>
        <v>V</v>
      </c>
      <c r="H320"/>
      <c r="I320"/>
      <c r="J320"/>
      <c r="K320" s="32" t="str">
        <f t="shared" si="9"/>
        <v/>
      </c>
      <c r="L320" s="535"/>
    </row>
    <row r="321" spans="2:12" x14ac:dyDescent="0.4">
      <c r="B321" s="474" t="s">
        <v>1852</v>
      </c>
      <c r="C321" s="473" t="s">
        <v>10100</v>
      </c>
      <c r="D321" s="473" t="s">
        <v>9885</v>
      </c>
      <c r="E321" s="32" t="str">
        <f t="shared" si="8"/>
        <v>V</v>
      </c>
      <c r="H321"/>
      <c r="I321"/>
      <c r="J321"/>
      <c r="K321" s="32" t="str">
        <f t="shared" si="9"/>
        <v/>
      </c>
      <c r="L321" s="535"/>
    </row>
    <row r="322" spans="2:12" x14ac:dyDescent="0.4">
      <c r="B322" s="474" t="s">
        <v>4785</v>
      </c>
      <c r="C322" s="473" t="s">
        <v>5257</v>
      </c>
      <c r="D322" s="473" t="s">
        <v>9163</v>
      </c>
      <c r="E322" s="32" t="str">
        <f t="shared" si="8"/>
        <v>V</v>
      </c>
      <c r="H322"/>
      <c r="I322"/>
      <c r="J322"/>
      <c r="K322" s="32" t="str">
        <f t="shared" si="9"/>
        <v/>
      </c>
      <c r="L322" s="535"/>
    </row>
    <row r="323" spans="2:12" x14ac:dyDescent="0.4">
      <c r="B323" s="474" t="s">
        <v>2154</v>
      </c>
      <c r="C323" s="473" t="s">
        <v>5594</v>
      </c>
      <c r="D323" s="473" t="s">
        <v>9163</v>
      </c>
      <c r="E323" s="32" t="str">
        <f t="shared" si="8"/>
        <v>V</v>
      </c>
      <c r="H323"/>
      <c r="I323"/>
      <c r="J323"/>
      <c r="K323" s="32" t="str">
        <f t="shared" si="9"/>
        <v/>
      </c>
      <c r="L323" s="535"/>
    </row>
    <row r="324" spans="2:12" x14ac:dyDescent="0.4">
      <c r="B324" s="474" t="s">
        <v>312</v>
      </c>
      <c r="C324" s="473" t="s">
        <v>1707</v>
      </c>
      <c r="D324" s="473" t="s">
        <v>9163</v>
      </c>
      <c r="E324" s="32" t="str">
        <f t="shared" si="8"/>
        <v>V</v>
      </c>
      <c r="H324"/>
      <c r="I324"/>
      <c r="J324"/>
      <c r="K324" s="32" t="str">
        <f t="shared" si="9"/>
        <v/>
      </c>
      <c r="L324" s="535"/>
    </row>
    <row r="325" spans="2:12" x14ac:dyDescent="0.4">
      <c r="B325" s="474" t="s">
        <v>4030</v>
      </c>
      <c r="C325" s="473" t="s">
        <v>4031</v>
      </c>
      <c r="D325" s="473" t="s">
        <v>9163</v>
      </c>
      <c r="E325" s="32" t="str">
        <f t="shared" si="8"/>
        <v>V</v>
      </c>
      <c r="H325"/>
      <c r="I325"/>
      <c r="J325"/>
      <c r="K325" s="32" t="str">
        <f t="shared" si="9"/>
        <v/>
      </c>
      <c r="L325" s="535"/>
    </row>
    <row r="326" spans="2:12" x14ac:dyDescent="0.4">
      <c r="B326" s="474" t="s">
        <v>1840</v>
      </c>
      <c r="C326" s="473" t="s">
        <v>3754</v>
      </c>
      <c r="D326" s="473" t="s">
        <v>9163</v>
      </c>
      <c r="E326" s="32" t="str">
        <f t="shared" si="8"/>
        <v>V</v>
      </c>
      <c r="H326"/>
      <c r="I326"/>
      <c r="J326"/>
      <c r="K326" s="32" t="str">
        <f t="shared" si="9"/>
        <v/>
      </c>
      <c r="L326" s="535"/>
    </row>
    <row r="327" spans="2:12" x14ac:dyDescent="0.4">
      <c r="B327" s="474" t="s">
        <v>2155</v>
      </c>
      <c r="C327" s="473" t="s">
        <v>5595</v>
      </c>
      <c r="D327" s="473" t="s">
        <v>9163</v>
      </c>
      <c r="E327" s="32" t="str">
        <f t="shared" si="8"/>
        <v>V</v>
      </c>
      <c r="H327"/>
      <c r="I327"/>
      <c r="J327"/>
      <c r="K327" s="32" t="str">
        <f t="shared" si="9"/>
        <v/>
      </c>
      <c r="L327" s="535"/>
    </row>
    <row r="328" spans="2:12" x14ac:dyDescent="0.4">
      <c r="B328" s="474" t="s">
        <v>433</v>
      </c>
      <c r="C328" s="473" t="s">
        <v>600</v>
      </c>
      <c r="D328" s="473" t="s">
        <v>9163</v>
      </c>
      <c r="E328" s="32" t="str">
        <f t="shared" si="8"/>
        <v>V</v>
      </c>
      <c r="H328"/>
      <c r="I328"/>
      <c r="J328"/>
      <c r="K328" s="32" t="str">
        <f t="shared" si="9"/>
        <v/>
      </c>
      <c r="L328" s="535"/>
    </row>
    <row r="329" spans="2:12" x14ac:dyDescent="0.4">
      <c r="B329" s="474" t="s">
        <v>412</v>
      </c>
      <c r="C329" s="473" t="s">
        <v>599</v>
      </c>
      <c r="D329" s="473" t="s">
        <v>9163</v>
      </c>
      <c r="E329" s="32" t="str">
        <f t="shared" si="8"/>
        <v>V</v>
      </c>
      <c r="H329"/>
      <c r="I329"/>
      <c r="J329"/>
      <c r="K329" s="32" t="str">
        <f t="shared" si="9"/>
        <v/>
      </c>
      <c r="L329" s="535"/>
    </row>
    <row r="330" spans="2:12" x14ac:dyDescent="0.4">
      <c r="B330" s="474" t="s">
        <v>954</v>
      </c>
      <c r="C330" s="473" t="s">
        <v>953</v>
      </c>
      <c r="D330" s="473" t="s">
        <v>9163</v>
      </c>
      <c r="E330" s="32" t="str">
        <f t="shared" ref="E330:E393" si="10">IF(OR(B330="",B330="Инструмент бензо",B330="Инструмент электро",B330="Инструмент газ",B330="Ручник и аксессуары"),"","V")</f>
        <v>V</v>
      </c>
      <c r="H330"/>
      <c r="I330"/>
      <c r="J330"/>
      <c r="K330" s="32" t="str">
        <f t="shared" si="9"/>
        <v/>
      </c>
      <c r="L330" s="535"/>
    </row>
    <row r="331" spans="2:12" x14ac:dyDescent="0.4">
      <c r="B331" s="474" t="s">
        <v>1422</v>
      </c>
      <c r="C331" s="473" t="s">
        <v>1421</v>
      </c>
      <c r="D331" s="473" t="s">
        <v>9163</v>
      </c>
      <c r="E331" s="32" t="str">
        <f t="shared" si="10"/>
        <v>V</v>
      </c>
      <c r="H331"/>
      <c r="I331"/>
      <c r="J331"/>
      <c r="K331" s="32" t="str">
        <f t="shared" ref="K331:K394" si="11">IF(OR(H331="",H331="Инструмент бензо",H331="Инструмент электро",H331="Инструмент газ",H331="Ручник и аксессуары"),"","V")</f>
        <v/>
      </c>
      <c r="L331" s="535"/>
    </row>
    <row r="332" spans="2:12" x14ac:dyDescent="0.4">
      <c r="B332" s="474" t="s">
        <v>1764</v>
      </c>
      <c r="C332" s="473" t="s">
        <v>3195</v>
      </c>
      <c r="D332" s="473" t="s">
        <v>9163</v>
      </c>
      <c r="E332" s="32" t="str">
        <f t="shared" si="10"/>
        <v>V</v>
      </c>
      <c r="H332"/>
      <c r="I332"/>
      <c r="J332"/>
      <c r="K332" s="32" t="str">
        <f t="shared" si="11"/>
        <v/>
      </c>
      <c r="L332" s="535"/>
    </row>
    <row r="333" spans="2:12" x14ac:dyDescent="0.4">
      <c r="B333" s="474" t="s">
        <v>819</v>
      </c>
      <c r="C333" s="473" t="s">
        <v>818</v>
      </c>
      <c r="D333" s="473" t="s">
        <v>9163</v>
      </c>
      <c r="E333" s="32" t="str">
        <f t="shared" si="10"/>
        <v>V</v>
      </c>
      <c r="H333"/>
      <c r="I333"/>
      <c r="J333"/>
      <c r="K333" s="32" t="str">
        <f t="shared" si="11"/>
        <v/>
      </c>
      <c r="L333" s="535"/>
    </row>
    <row r="334" spans="2:12" x14ac:dyDescent="0.4">
      <c r="B334" s="474" t="s">
        <v>340</v>
      </c>
      <c r="C334" s="473" t="s">
        <v>3721</v>
      </c>
      <c r="D334" s="473" t="s">
        <v>9885</v>
      </c>
      <c r="E334" s="32" t="str">
        <f t="shared" si="10"/>
        <v>V</v>
      </c>
      <c r="H334"/>
      <c r="I334"/>
      <c r="J334"/>
      <c r="K334" s="32" t="str">
        <f t="shared" si="11"/>
        <v/>
      </c>
      <c r="L334" s="535"/>
    </row>
    <row r="335" spans="2:12" x14ac:dyDescent="0.4">
      <c r="B335" s="474" t="s">
        <v>341</v>
      </c>
      <c r="C335" s="473" t="s">
        <v>3186</v>
      </c>
      <c r="D335" s="473" t="s">
        <v>9163</v>
      </c>
      <c r="E335" s="32" t="str">
        <f t="shared" si="10"/>
        <v>V</v>
      </c>
      <c r="H335"/>
      <c r="I335"/>
      <c r="J335"/>
      <c r="K335" s="32" t="str">
        <f t="shared" si="11"/>
        <v/>
      </c>
      <c r="L335" s="535"/>
    </row>
    <row r="336" spans="2:12" x14ac:dyDescent="0.4">
      <c r="B336" s="474" t="s">
        <v>4321</v>
      </c>
      <c r="C336" s="473" t="s">
        <v>4320</v>
      </c>
      <c r="D336" s="473" t="s">
        <v>9163</v>
      </c>
      <c r="E336" s="32" t="str">
        <f t="shared" si="10"/>
        <v>V</v>
      </c>
      <c r="H336"/>
      <c r="I336"/>
      <c r="J336"/>
      <c r="K336" s="32" t="str">
        <f t="shared" si="11"/>
        <v/>
      </c>
      <c r="L336" s="535"/>
    </row>
    <row r="337" spans="2:12" x14ac:dyDescent="0.4">
      <c r="B337" s="474" t="s">
        <v>342</v>
      </c>
      <c r="C337" s="473" t="s">
        <v>4393</v>
      </c>
      <c r="D337" s="473" t="s">
        <v>9884</v>
      </c>
      <c r="E337" s="32" t="str">
        <f t="shared" si="10"/>
        <v>V</v>
      </c>
      <c r="H337"/>
      <c r="I337"/>
      <c r="J337"/>
      <c r="K337" s="32" t="str">
        <f t="shared" si="11"/>
        <v/>
      </c>
      <c r="L337" s="535"/>
    </row>
    <row r="338" spans="2:12" x14ac:dyDescent="0.4">
      <c r="B338" s="474" t="s">
        <v>3325</v>
      </c>
      <c r="C338" s="473" t="s">
        <v>5304</v>
      </c>
      <c r="D338" s="473" t="s">
        <v>9163</v>
      </c>
      <c r="E338" s="32" t="str">
        <f t="shared" si="10"/>
        <v>V</v>
      </c>
      <c r="H338"/>
      <c r="I338"/>
      <c r="J338"/>
      <c r="K338" s="32" t="str">
        <f t="shared" si="11"/>
        <v/>
      </c>
      <c r="L338" s="535"/>
    </row>
    <row r="339" spans="2:12" x14ac:dyDescent="0.4">
      <c r="B339" s="474" t="s">
        <v>3327</v>
      </c>
      <c r="C339" s="473" t="s">
        <v>5305</v>
      </c>
      <c r="D339" s="473" t="s">
        <v>9163</v>
      </c>
      <c r="E339" s="32" t="str">
        <f t="shared" si="10"/>
        <v>V</v>
      </c>
      <c r="H339"/>
      <c r="I339"/>
      <c r="J339"/>
      <c r="K339" s="32" t="str">
        <f t="shared" si="11"/>
        <v/>
      </c>
      <c r="L339" s="535"/>
    </row>
    <row r="340" spans="2:12" x14ac:dyDescent="0.4">
      <c r="B340" s="474" t="s">
        <v>3329</v>
      </c>
      <c r="C340" s="473" t="s">
        <v>5306</v>
      </c>
      <c r="D340" s="473" t="s">
        <v>9163</v>
      </c>
      <c r="E340" s="32" t="str">
        <f t="shared" si="10"/>
        <v>V</v>
      </c>
      <c r="H340"/>
      <c r="I340"/>
      <c r="J340"/>
      <c r="K340" s="32" t="str">
        <f t="shared" si="11"/>
        <v/>
      </c>
      <c r="L340" s="535"/>
    </row>
    <row r="341" spans="2:12" x14ac:dyDescent="0.4">
      <c r="B341" s="474" t="s">
        <v>3331</v>
      </c>
      <c r="C341" s="473" t="s">
        <v>3983</v>
      </c>
      <c r="D341" s="473" t="s">
        <v>9163</v>
      </c>
      <c r="E341" s="32" t="str">
        <f t="shared" si="10"/>
        <v>V</v>
      </c>
      <c r="H341"/>
      <c r="I341"/>
      <c r="J341"/>
      <c r="K341" s="32" t="str">
        <f t="shared" si="11"/>
        <v/>
      </c>
      <c r="L341" s="535"/>
    </row>
    <row r="342" spans="2:12" x14ac:dyDescent="0.4">
      <c r="B342" s="474" t="s">
        <v>3336</v>
      </c>
      <c r="C342" s="473" t="s">
        <v>3982</v>
      </c>
      <c r="D342" s="473" t="s">
        <v>9163</v>
      </c>
      <c r="E342" s="32" t="str">
        <f t="shared" si="10"/>
        <v>V</v>
      </c>
      <c r="H342"/>
      <c r="I342"/>
      <c r="J342"/>
      <c r="K342" s="32" t="str">
        <f t="shared" si="11"/>
        <v/>
      </c>
      <c r="L342" s="535"/>
    </row>
    <row r="343" spans="2:12" x14ac:dyDescent="0.4">
      <c r="B343" s="474" t="s">
        <v>1445</v>
      </c>
      <c r="C343" s="473" t="s">
        <v>1444</v>
      </c>
      <c r="D343" s="473" t="s">
        <v>9163</v>
      </c>
      <c r="E343" s="32" t="str">
        <f t="shared" si="10"/>
        <v>V</v>
      </c>
      <c r="H343"/>
      <c r="I343"/>
      <c r="J343"/>
      <c r="K343" s="32" t="str">
        <f t="shared" si="11"/>
        <v/>
      </c>
      <c r="L343" s="535"/>
    </row>
    <row r="344" spans="2:12" x14ac:dyDescent="0.4">
      <c r="B344" s="474" t="s">
        <v>584</v>
      </c>
      <c r="C344" s="473" t="s">
        <v>601</v>
      </c>
      <c r="D344" s="473" t="s">
        <v>9163</v>
      </c>
      <c r="E344" s="32" t="str">
        <f t="shared" si="10"/>
        <v>V</v>
      </c>
      <c r="H344"/>
      <c r="I344"/>
      <c r="J344"/>
      <c r="K344" s="32" t="str">
        <f t="shared" si="11"/>
        <v/>
      </c>
      <c r="L344" s="535"/>
    </row>
    <row r="345" spans="2:12" x14ac:dyDescent="0.4">
      <c r="B345" s="474" t="s">
        <v>2086</v>
      </c>
      <c r="C345" s="473" t="s">
        <v>3201</v>
      </c>
      <c r="D345" s="473" t="s">
        <v>9163</v>
      </c>
      <c r="E345" s="32" t="str">
        <f t="shared" si="10"/>
        <v>V</v>
      </c>
      <c r="H345"/>
      <c r="I345"/>
      <c r="J345"/>
      <c r="K345" s="32" t="str">
        <f t="shared" si="11"/>
        <v/>
      </c>
      <c r="L345" s="535"/>
    </row>
    <row r="346" spans="2:12" x14ac:dyDescent="0.4">
      <c r="B346" s="474" t="s">
        <v>4348</v>
      </c>
      <c r="C346" s="473" t="s">
        <v>4347</v>
      </c>
      <c r="D346" s="473" t="s">
        <v>9163</v>
      </c>
      <c r="E346" s="32" t="str">
        <f t="shared" si="10"/>
        <v>V</v>
      </c>
      <c r="H346"/>
      <c r="I346"/>
      <c r="J346"/>
      <c r="K346" s="32" t="str">
        <f t="shared" si="11"/>
        <v/>
      </c>
      <c r="L346" s="535"/>
    </row>
    <row r="347" spans="2:12" x14ac:dyDescent="0.4">
      <c r="B347" s="474" t="s">
        <v>4350</v>
      </c>
      <c r="C347" s="473" t="s">
        <v>4349</v>
      </c>
      <c r="D347" s="473" t="s">
        <v>9163</v>
      </c>
      <c r="E347" s="32" t="str">
        <f t="shared" si="10"/>
        <v>V</v>
      </c>
      <c r="H347"/>
      <c r="I347"/>
      <c r="J347"/>
      <c r="K347" s="32" t="str">
        <f t="shared" si="11"/>
        <v/>
      </c>
      <c r="L347" s="535"/>
    </row>
    <row r="348" spans="2:12" x14ac:dyDescent="0.4">
      <c r="B348" s="474" t="s">
        <v>959</v>
      </c>
      <c r="C348" s="473" t="s">
        <v>958</v>
      </c>
      <c r="D348" s="473" t="s">
        <v>9163</v>
      </c>
      <c r="E348" s="32" t="str">
        <f t="shared" si="10"/>
        <v>V</v>
      </c>
      <c r="H348"/>
      <c r="I348"/>
      <c r="J348"/>
      <c r="K348" s="32" t="str">
        <f t="shared" si="11"/>
        <v/>
      </c>
      <c r="L348" s="535"/>
    </row>
    <row r="349" spans="2:12" x14ac:dyDescent="0.4">
      <c r="B349" s="474" t="s">
        <v>562</v>
      </c>
      <c r="C349" s="473" t="s">
        <v>5596</v>
      </c>
      <c r="D349" s="473" t="s">
        <v>9163</v>
      </c>
      <c r="E349" s="32" t="str">
        <f t="shared" si="10"/>
        <v>V</v>
      </c>
      <c r="H349"/>
      <c r="I349"/>
      <c r="J349"/>
      <c r="K349" s="32" t="str">
        <f t="shared" si="11"/>
        <v/>
      </c>
      <c r="L349" s="535"/>
    </row>
    <row r="350" spans="2:12" x14ac:dyDescent="0.4">
      <c r="B350" s="474" t="s">
        <v>2597</v>
      </c>
      <c r="C350" s="473" t="s">
        <v>3198</v>
      </c>
      <c r="D350" s="473" t="s">
        <v>9163</v>
      </c>
      <c r="E350" s="32" t="str">
        <f t="shared" si="10"/>
        <v>V</v>
      </c>
      <c r="H350"/>
      <c r="I350"/>
      <c r="J350"/>
      <c r="K350" s="32" t="str">
        <f t="shared" si="11"/>
        <v/>
      </c>
      <c r="L350" s="535"/>
    </row>
    <row r="351" spans="2:12" x14ac:dyDescent="0.4">
      <c r="B351" s="474" t="s">
        <v>549</v>
      </c>
      <c r="C351" s="473" t="s">
        <v>3196</v>
      </c>
      <c r="D351" s="473" t="s">
        <v>9885</v>
      </c>
      <c r="E351" s="32" t="str">
        <f t="shared" si="10"/>
        <v>V</v>
      </c>
      <c r="H351"/>
      <c r="I351"/>
      <c r="J351"/>
      <c r="K351" s="32" t="str">
        <f t="shared" si="11"/>
        <v/>
      </c>
      <c r="L351" s="535"/>
    </row>
    <row r="352" spans="2:12" x14ac:dyDescent="0.4">
      <c r="B352" s="474" t="s">
        <v>2782</v>
      </c>
      <c r="C352" s="473" t="s">
        <v>2781</v>
      </c>
      <c r="D352" s="473" t="s">
        <v>9163</v>
      </c>
      <c r="E352" s="32" t="str">
        <f t="shared" si="10"/>
        <v>V</v>
      </c>
      <c r="H352"/>
      <c r="I352"/>
      <c r="J352"/>
      <c r="K352" s="32" t="str">
        <f t="shared" si="11"/>
        <v/>
      </c>
      <c r="L352" s="535"/>
    </row>
    <row r="353" spans="2:12" x14ac:dyDescent="0.4">
      <c r="B353" s="474" t="s">
        <v>550</v>
      </c>
      <c r="C353" s="473" t="s">
        <v>10101</v>
      </c>
      <c r="D353" s="473" t="s">
        <v>9163</v>
      </c>
      <c r="E353" s="32" t="str">
        <f t="shared" si="10"/>
        <v>V</v>
      </c>
      <c r="H353"/>
      <c r="I353"/>
      <c r="J353"/>
      <c r="K353" s="32" t="str">
        <f t="shared" si="11"/>
        <v/>
      </c>
      <c r="L353" s="535"/>
    </row>
    <row r="354" spans="2:12" x14ac:dyDescent="0.4">
      <c r="B354" s="474" t="s">
        <v>425</v>
      </c>
      <c r="C354" s="473" t="s">
        <v>961</v>
      </c>
      <c r="D354" s="473" t="s">
        <v>9163</v>
      </c>
      <c r="E354" s="32" t="str">
        <f t="shared" si="10"/>
        <v>V</v>
      </c>
      <c r="H354"/>
      <c r="I354"/>
      <c r="J354"/>
      <c r="K354" s="32" t="str">
        <f t="shared" si="11"/>
        <v/>
      </c>
      <c r="L354" s="535"/>
    </row>
    <row r="355" spans="2:12" x14ac:dyDescent="0.4">
      <c r="B355" s="474" t="s">
        <v>343</v>
      </c>
      <c r="C355" s="473" t="s">
        <v>586</v>
      </c>
      <c r="D355" s="473" t="s">
        <v>9163</v>
      </c>
      <c r="E355" s="32" t="str">
        <f t="shared" si="10"/>
        <v>V</v>
      </c>
      <c r="H355"/>
      <c r="I355"/>
      <c r="J355"/>
      <c r="K355" s="32" t="str">
        <f t="shared" si="11"/>
        <v/>
      </c>
      <c r="L355" s="535"/>
    </row>
    <row r="356" spans="2:12" x14ac:dyDescent="0.4">
      <c r="B356" s="474" t="s">
        <v>2315</v>
      </c>
      <c r="C356" s="473" t="s">
        <v>3350</v>
      </c>
      <c r="D356" s="473" t="s">
        <v>9163</v>
      </c>
      <c r="E356" s="32" t="str">
        <f t="shared" si="10"/>
        <v>V</v>
      </c>
      <c r="H356"/>
      <c r="I356"/>
      <c r="J356"/>
      <c r="K356" s="32" t="str">
        <f t="shared" si="11"/>
        <v/>
      </c>
      <c r="L356" s="535"/>
    </row>
    <row r="357" spans="2:12" x14ac:dyDescent="0.4">
      <c r="B357" s="474" t="s">
        <v>406</v>
      </c>
      <c r="C357" s="473" t="s">
        <v>4199</v>
      </c>
      <c r="D357" s="473" t="s">
        <v>9163</v>
      </c>
      <c r="E357" s="32" t="str">
        <f t="shared" si="10"/>
        <v>V</v>
      </c>
      <c r="H357"/>
      <c r="I357"/>
      <c r="J357"/>
      <c r="K357" s="32" t="str">
        <f t="shared" si="11"/>
        <v/>
      </c>
      <c r="L357" s="535"/>
    </row>
    <row r="358" spans="2:12" x14ac:dyDescent="0.4">
      <c r="B358" s="474" t="s">
        <v>2215</v>
      </c>
      <c r="C358" s="473" t="s">
        <v>3351</v>
      </c>
      <c r="D358" s="473" t="s">
        <v>9163</v>
      </c>
      <c r="E358" s="32" t="str">
        <f t="shared" si="10"/>
        <v>V</v>
      </c>
      <c r="H358"/>
      <c r="I358"/>
      <c r="J358"/>
      <c r="K358" s="32" t="str">
        <f t="shared" si="11"/>
        <v/>
      </c>
      <c r="L358" s="535"/>
    </row>
    <row r="359" spans="2:12" x14ac:dyDescent="0.4">
      <c r="B359" s="474" t="s">
        <v>405</v>
      </c>
      <c r="C359" s="473" t="s">
        <v>4200</v>
      </c>
      <c r="D359" s="473" t="s">
        <v>9163</v>
      </c>
      <c r="E359" s="32" t="str">
        <f t="shared" si="10"/>
        <v>V</v>
      </c>
      <c r="H359"/>
      <c r="I359"/>
      <c r="J359"/>
      <c r="K359" s="32" t="str">
        <f t="shared" si="11"/>
        <v/>
      </c>
      <c r="L359" s="535"/>
    </row>
    <row r="360" spans="2:12" x14ac:dyDescent="0.4">
      <c r="B360" s="474" t="s">
        <v>766</v>
      </c>
      <c r="C360" s="473" t="s">
        <v>763</v>
      </c>
      <c r="D360" s="473" t="s">
        <v>9163</v>
      </c>
      <c r="E360" s="32" t="str">
        <f t="shared" si="10"/>
        <v>V</v>
      </c>
      <c r="H360"/>
      <c r="I360"/>
      <c r="J360"/>
      <c r="K360" s="32" t="str">
        <f t="shared" si="11"/>
        <v/>
      </c>
      <c r="L360" s="535"/>
    </row>
    <row r="361" spans="2:12" x14ac:dyDescent="0.4">
      <c r="B361" s="474" t="s">
        <v>767</v>
      </c>
      <c r="C361" s="473" t="s">
        <v>764</v>
      </c>
      <c r="D361" s="473" t="s">
        <v>9163</v>
      </c>
      <c r="E361" s="32" t="str">
        <f t="shared" si="10"/>
        <v>V</v>
      </c>
      <c r="H361"/>
      <c r="I361"/>
      <c r="J361"/>
      <c r="K361" s="32" t="str">
        <f t="shared" si="11"/>
        <v/>
      </c>
      <c r="L361" s="535"/>
    </row>
    <row r="362" spans="2:12" x14ac:dyDescent="0.4">
      <c r="B362" s="474" t="s">
        <v>3352</v>
      </c>
      <c r="C362" s="473" t="s">
        <v>1213</v>
      </c>
      <c r="D362" s="473" t="s">
        <v>9163</v>
      </c>
      <c r="E362" s="32" t="str">
        <f t="shared" si="10"/>
        <v>V</v>
      </c>
      <c r="H362"/>
      <c r="I362"/>
      <c r="J362"/>
      <c r="K362" s="32" t="str">
        <f t="shared" si="11"/>
        <v/>
      </c>
      <c r="L362" s="535"/>
    </row>
    <row r="363" spans="2:12" x14ac:dyDescent="0.4">
      <c r="B363" s="474" t="s">
        <v>944</v>
      </c>
      <c r="C363" s="473" t="s">
        <v>3062</v>
      </c>
      <c r="D363" s="473" t="s">
        <v>9163</v>
      </c>
      <c r="E363" s="32" t="str">
        <f t="shared" si="10"/>
        <v>V</v>
      </c>
      <c r="H363"/>
      <c r="I363"/>
      <c r="J363"/>
      <c r="K363" s="32" t="str">
        <f t="shared" si="11"/>
        <v/>
      </c>
      <c r="L363" s="535"/>
    </row>
    <row r="364" spans="2:12" x14ac:dyDescent="0.4">
      <c r="B364" s="474" t="s">
        <v>10102</v>
      </c>
      <c r="C364" s="473" t="s">
        <v>10103</v>
      </c>
      <c r="D364" s="473" t="s">
        <v>9885</v>
      </c>
      <c r="E364" s="32" t="str">
        <f t="shared" si="10"/>
        <v>V</v>
      </c>
      <c r="H364"/>
      <c r="I364"/>
      <c r="J364"/>
      <c r="K364" s="32" t="str">
        <f t="shared" si="11"/>
        <v/>
      </c>
      <c r="L364" s="535"/>
    </row>
    <row r="365" spans="2:12" x14ac:dyDescent="0.4">
      <c r="B365" s="474" t="s">
        <v>452</v>
      </c>
      <c r="C365" s="473" t="s">
        <v>4004</v>
      </c>
      <c r="D365" s="473" t="s">
        <v>9163</v>
      </c>
      <c r="E365" s="32" t="str">
        <f t="shared" si="10"/>
        <v>V</v>
      </c>
      <c r="H365"/>
      <c r="I365"/>
      <c r="J365"/>
      <c r="K365" s="32" t="str">
        <f t="shared" si="11"/>
        <v/>
      </c>
      <c r="L365" s="535"/>
    </row>
    <row r="366" spans="2:12" x14ac:dyDescent="0.4">
      <c r="B366" s="474" t="s">
        <v>3871</v>
      </c>
      <c r="C366" s="473" t="s">
        <v>4006</v>
      </c>
      <c r="D366" s="473" t="s">
        <v>9163</v>
      </c>
      <c r="E366" s="32" t="str">
        <f t="shared" si="10"/>
        <v>V</v>
      </c>
      <c r="H366"/>
      <c r="I366"/>
      <c r="J366"/>
      <c r="K366" s="32" t="str">
        <f t="shared" si="11"/>
        <v/>
      </c>
      <c r="L366" s="535"/>
    </row>
    <row r="367" spans="2:12" x14ac:dyDescent="0.4">
      <c r="B367" s="474" t="s">
        <v>453</v>
      </c>
      <c r="C367" s="473" t="s">
        <v>4005</v>
      </c>
      <c r="D367" s="473" t="s">
        <v>9163</v>
      </c>
      <c r="E367" s="32" t="str">
        <f t="shared" si="10"/>
        <v>V</v>
      </c>
      <c r="H367"/>
      <c r="I367"/>
      <c r="J367"/>
      <c r="K367" s="32" t="str">
        <f t="shared" si="11"/>
        <v/>
      </c>
      <c r="L367" s="535"/>
    </row>
    <row r="368" spans="2:12" x14ac:dyDescent="0.4">
      <c r="B368" s="474" t="s">
        <v>3872</v>
      </c>
      <c r="C368" s="473" t="s">
        <v>4007</v>
      </c>
      <c r="D368" s="473" t="s">
        <v>9163</v>
      </c>
      <c r="E368" s="32" t="str">
        <f t="shared" si="10"/>
        <v>V</v>
      </c>
      <c r="H368"/>
      <c r="I368"/>
      <c r="J368"/>
      <c r="K368" s="32" t="str">
        <f t="shared" si="11"/>
        <v/>
      </c>
      <c r="L368" s="535"/>
    </row>
    <row r="369" spans="2:12" x14ac:dyDescent="0.4">
      <c r="B369" s="474" t="s">
        <v>551</v>
      </c>
      <c r="C369" s="473" t="s">
        <v>3361</v>
      </c>
      <c r="D369" s="473" t="s">
        <v>9163</v>
      </c>
      <c r="E369" s="32" t="str">
        <f t="shared" si="10"/>
        <v>V</v>
      </c>
      <c r="H369"/>
      <c r="I369"/>
      <c r="J369"/>
      <c r="K369" s="32" t="str">
        <f t="shared" si="11"/>
        <v/>
      </c>
      <c r="L369" s="535"/>
    </row>
    <row r="370" spans="2:12" x14ac:dyDescent="0.4">
      <c r="B370" s="474" t="s">
        <v>971</v>
      </c>
      <c r="C370" s="473" t="s">
        <v>1540</v>
      </c>
      <c r="D370" s="473" t="s">
        <v>9163</v>
      </c>
      <c r="E370" s="32" t="str">
        <f t="shared" si="10"/>
        <v>V</v>
      </c>
      <c r="H370"/>
      <c r="I370"/>
      <c r="J370"/>
      <c r="K370" s="32" t="str">
        <f t="shared" si="11"/>
        <v/>
      </c>
      <c r="L370" s="535"/>
    </row>
    <row r="371" spans="2:12" x14ac:dyDescent="0.4">
      <c r="B371" s="474" t="s">
        <v>701</v>
      </c>
      <c r="C371" s="473" t="s">
        <v>3362</v>
      </c>
      <c r="D371" s="473" t="s">
        <v>9163</v>
      </c>
      <c r="E371" s="32" t="str">
        <f t="shared" si="10"/>
        <v>V</v>
      </c>
      <c r="H371"/>
      <c r="I371"/>
      <c r="J371"/>
      <c r="K371" s="32" t="str">
        <f t="shared" si="11"/>
        <v/>
      </c>
      <c r="L371" s="535"/>
    </row>
    <row r="372" spans="2:12" x14ac:dyDescent="0.4">
      <c r="B372" s="474" t="s">
        <v>456</v>
      </c>
      <c r="C372" s="473" t="s">
        <v>595</v>
      </c>
      <c r="D372" s="473" t="s">
        <v>9163</v>
      </c>
      <c r="E372" s="32" t="str">
        <f t="shared" si="10"/>
        <v>V</v>
      </c>
      <c r="H372"/>
      <c r="I372"/>
      <c r="J372"/>
      <c r="K372" s="32" t="str">
        <f t="shared" si="11"/>
        <v/>
      </c>
      <c r="L372" s="535"/>
    </row>
    <row r="373" spans="2:12" x14ac:dyDescent="0.4">
      <c r="B373" s="474" t="s">
        <v>457</v>
      </c>
      <c r="C373" s="473" t="s">
        <v>596</v>
      </c>
      <c r="D373" s="473" t="s">
        <v>9163</v>
      </c>
      <c r="E373" s="32" t="str">
        <f t="shared" si="10"/>
        <v>V</v>
      </c>
      <c r="H373"/>
      <c r="I373"/>
      <c r="J373"/>
      <c r="K373" s="32" t="str">
        <f t="shared" si="11"/>
        <v/>
      </c>
      <c r="L373" s="535"/>
    </row>
    <row r="374" spans="2:12" x14ac:dyDescent="0.4">
      <c r="B374" s="474" t="s">
        <v>458</v>
      </c>
      <c r="C374" s="473" t="s">
        <v>597</v>
      </c>
      <c r="D374" s="473" t="s">
        <v>9163</v>
      </c>
      <c r="E374" s="32" t="str">
        <f t="shared" si="10"/>
        <v>V</v>
      </c>
      <c r="H374"/>
      <c r="I374"/>
      <c r="J374"/>
      <c r="K374" s="32" t="str">
        <f t="shared" si="11"/>
        <v/>
      </c>
      <c r="L374" s="535"/>
    </row>
    <row r="375" spans="2:12" x14ac:dyDescent="0.4">
      <c r="B375" s="474" t="s">
        <v>702</v>
      </c>
      <c r="C375" s="473" t="s">
        <v>1000</v>
      </c>
      <c r="D375" s="473" t="s">
        <v>9163</v>
      </c>
      <c r="E375" s="32" t="str">
        <f t="shared" si="10"/>
        <v>V</v>
      </c>
      <c r="H375"/>
      <c r="I375"/>
      <c r="J375"/>
      <c r="K375" s="32" t="str">
        <f t="shared" si="11"/>
        <v/>
      </c>
      <c r="L375" s="535"/>
    </row>
    <row r="376" spans="2:12" x14ac:dyDescent="0.4">
      <c r="B376" s="474" t="s">
        <v>1205</v>
      </c>
      <c r="C376" s="473" t="s">
        <v>1204</v>
      </c>
      <c r="D376" s="473" t="s">
        <v>9163</v>
      </c>
      <c r="E376" s="32" t="str">
        <f t="shared" si="10"/>
        <v>V</v>
      </c>
      <c r="H376"/>
      <c r="I376"/>
      <c r="J376"/>
      <c r="K376" s="32" t="str">
        <f t="shared" si="11"/>
        <v/>
      </c>
      <c r="L376" s="535"/>
    </row>
    <row r="377" spans="2:12" x14ac:dyDescent="0.4">
      <c r="B377" s="474" t="s">
        <v>3048</v>
      </c>
      <c r="C377" s="473" t="s">
        <v>3047</v>
      </c>
      <c r="D377" s="473" t="s">
        <v>9163</v>
      </c>
      <c r="E377" s="32" t="str">
        <f t="shared" si="10"/>
        <v>V</v>
      </c>
      <c r="H377"/>
      <c r="I377"/>
      <c r="J377"/>
      <c r="K377" s="32" t="str">
        <f t="shared" si="11"/>
        <v/>
      </c>
      <c r="L377" s="535"/>
    </row>
    <row r="378" spans="2:12" x14ac:dyDescent="0.4">
      <c r="B378" s="474" t="s">
        <v>757</v>
      </c>
      <c r="C378" s="473" t="s">
        <v>820</v>
      </c>
      <c r="D378" s="473" t="s">
        <v>9884</v>
      </c>
      <c r="E378" s="32" t="str">
        <f t="shared" si="10"/>
        <v>V</v>
      </c>
      <c r="H378"/>
      <c r="I378"/>
      <c r="J378"/>
      <c r="K378" s="32" t="str">
        <f t="shared" si="11"/>
        <v/>
      </c>
      <c r="L378" s="535"/>
    </row>
    <row r="379" spans="2:12" x14ac:dyDescent="0.4">
      <c r="B379" s="474" t="s">
        <v>1332</v>
      </c>
      <c r="C379" s="473" t="s">
        <v>2909</v>
      </c>
      <c r="D379" s="473" t="s">
        <v>9163</v>
      </c>
      <c r="E379" s="32" t="str">
        <f t="shared" si="10"/>
        <v>V</v>
      </c>
      <c r="H379"/>
      <c r="I379"/>
      <c r="J379"/>
      <c r="K379" s="32" t="str">
        <f t="shared" si="11"/>
        <v/>
      </c>
      <c r="L379" s="535"/>
    </row>
    <row r="380" spans="2:12" x14ac:dyDescent="0.4">
      <c r="B380" s="474" t="s">
        <v>695</v>
      </c>
      <c r="C380" s="473" t="s">
        <v>583</v>
      </c>
      <c r="D380" s="473" t="s">
        <v>9884</v>
      </c>
      <c r="E380" s="32" t="str">
        <f t="shared" si="10"/>
        <v>V</v>
      </c>
      <c r="H380"/>
      <c r="I380"/>
      <c r="J380"/>
      <c r="K380" s="32" t="str">
        <f t="shared" si="11"/>
        <v/>
      </c>
      <c r="L380" s="535"/>
    </row>
    <row r="381" spans="2:12" x14ac:dyDescent="0.4">
      <c r="B381" s="474" t="s">
        <v>4909</v>
      </c>
      <c r="C381" s="473" t="s">
        <v>10104</v>
      </c>
      <c r="D381" s="473" t="s">
        <v>9163</v>
      </c>
      <c r="E381" s="32" t="str">
        <f t="shared" si="10"/>
        <v>V</v>
      </c>
      <c r="H381"/>
      <c r="I381"/>
      <c r="J381"/>
      <c r="K381" s="32" t="str">
        <f t="shared" si="11"/>
        <v/>
      </c>
      <c r="L381" s="535"/>
    </row>
    <row r="382" spans="2:12" x14ac:dyDescent="0.4">
      <c r="B382" s="474" t="s">
        <v>946</v>
      </c>
      <c r="C382" s="473" t="s">
        <v>3208</v>
      </c>
      <c r="D382" s="473" t="s">
        <v>9163</v>
      </c>
      <c r="E382" s="32" t="str">
        <f t="shared" si="10"/>
        <v>V</v>
      </c>
      <c r="H382"/>
      <c r="I382"/>
      <c r="J382"/>
      <c r="K382" s="32" t="str">
        <f t="shared" si="11"/>
        <v/>
      </c>
      <c r="L382" s="535"/>
    </row>
    <row r="383" spans="2:12" x14ac:dyDescent="0.4">
      <c r="B383" s="474" t="s">
        <v>4763</v>
      </c>
      <c r="C383" s="473" t="s">
        <v>10105</v>
      </c>
      <c r="D383" s="473" t="s">
        <v>9163</v>
      </c>
      <c r="E383" s="32" t="str">
        <f t="shared" si="10"/>
        <v>V</v>
      </c>
      <c r="H383"/>
      <c r="I383"/>
      <c r="J383"/>
      <c r="K383" s="32" t="str">
        <f t="shared" si="11"/>
        <v/>
      </c>
      <c r="L383" s="535"/>
    </row>
    <row r="384" spans="2:12" x14ac:dyDescent="0.4">
      <c r="B384" s="474" t="s">
        <v>461</v>
      </c>
      <c r="C384" s="473" t="s">
        <v>3209</v>
      </c>
      <c r="D384" s="473" t="s">
        <v>9163</v>
      </c>
      <c r="E384" s="32" t="str">
        <f t="shared" si="10"/>
        <v>V</v>
      </c>
      <c r="H384"/>
      <c r="I384"/>
      <c r="J384"/>
      <c r="K384" s="32" t="str">
        <f t="shared" si="11"/>
        <v/>
      </c>
      <c r="L384" s="535"/>
    </row>
    <row r="385" spans="2:12" x14ac:dyDescent="0.4">
      <c r="B385" s="474" t="s">
        <v>4813</v>
      </c>
      <c r="C385" s="473" t="s">
        <v>4839</v>
      </c>
      <c r="D385" s="473" t="s">
        <v>9163</v>
      </c>
      <c r="E385" s="32" t="str">
        <f t="shared" si="10"/>
        <v>V</v>
      </c>
      <c r="H385"/>
      <c r="I385"/>
      <c r="J385"/>
      <c r="K385" s="32" t="str">
        <f t="shared" si="11"/>
        <v/>
      </c>
      <c r="L385" s="535"/>
    </row>
    <row r="386" spans="2:12" x14ac:dyDescent="0.4">
      <c r="B386" s="474" t="s">
        <v>4032</v>
      </c>
      <c r="C386" s="473" t="s">
        <v>4033</v>
      </c>
      <c r="D386" s="473" t="s">
        <v>9884</v>
      </c>
      <c r="E386" s="32" t="str">
        <f t="shared" si="10"/>
        <v>V</v>
      </c>
      <c r="H386"/>
      <c r="I386"/>
      <c r="J386"/>
      <c r="K386" s="32" t="str">
        <f t="shared" si="11"/>
        <v/>
      </c>
      <c r="L386" s="535"/>
    </row>
    <row r="387" spans="2:12" x14ac:dyDescent="0.4">
      <c r="B387" s="474" t="s">
        <v>4034</v>
      </c>
      <c r="C387" s="473" t="s">
        <v>4035</v>
      </c>
      <c r="D387" s="473" t="s">
        <v>9884</v>
      </c>
      <c r="E387" s="32" t="str">
        <f t="shared" si="10"/>
        <v>V</v>
      </c>
      <c r="H387"/>
      <c r="I387"/>
      <c r="J387"/>
      <c r="K387" s="32" t="str">
        <f t="shared" si="11"/>
        <v/>
      </c>
      <c r="L387" s="535"/>
    </row>
    <row r="388" spans="2:12" x14ac:dyDescent="0.4">
      <c r="B388" s="474" t="s">
        <v>4036</v>
      </c>
      <c r="C388" s="473" t="s">
        <v>4037</v>
      </c>
      <c r="D388" s="473" t="s">
        <v>9163</v>
      </c>
      <c r="E388" s="32" t="str">
        <f t="shared" si="10"/>
        <v>V</v>
      </c>
      <c r="H388"/>
      <c r="I388"/>
      <c r="J388"/>
      <c r="K388" s="32" t="str">
        <f t="shared" si="11"/>
        <v/>
      </c>
      <c r="L388" s="535"/>
    </row>
    <row r="389" spans="2:12" x14ac:dyDescent="0.4">
      <c r="B389" s="474" t="s">
        <v>9887</v>
      </c>
      <c r="C389" s="473" t="s">
        <v>998</v>
      </c>
      <c r="D389" s="473" t="s">
        <v>9885</v>
      </c>
      <c r="E389" s="32" t="str">
        <f t="shared" si="10"/>
        <v>V</v>
      </c>
      <c r="H389"/>
      <c r="I389"/>
      <c r="J389"/>
      <c r="K389" s="32" t="str">
        <f t="shared" si="11"/>
        <v/>
      </c>
      <c r="L389" s="535"/>
    </row>
    <row r="390" spans="2:12" x14ac:dyDescent="0.4">
      <c r="B390" s="474" t="s">
        <v>900</v>
      </c>
      <c r="C390" s="473" t="s">
        <v>898</v>
      </c>
      <c r="D390" s="473" t="s">
        <v>9163</v>
      </c>
      <c r="E390" s="32" t="str">
        <f t="shared" si="10"/>
        <v>V</v>
      </c>
      <c r="H390"/>
      <c r="I390"/>
      <c r="J390"/>
      <c r="K390" s="32" t="str">
        <f t="shared" si="11"/>
        <v/>
      </c>
      <c r="L390" s="535"/>
    </row>
    <row r="391" spans="2:12" x14ac:dyDescent="0.4">
      <c r="B391" s="474" t="s">
        <v>899</v>
      </c>
      <c r="C391" s="473" t="s">
        <v>897</v>
      </c>
      <c r="D391" s="473" t="s">
        <v>9163</v>
      </c>
      <c r="E391" s="32" t="str">
        <f t="shared" si="10"/>
        <v>V</v>
      </c>
      <c r="H391"/>
      <c r="I391"/>
      <c r="J391"/>
      <c r="K391" s="32" t="str">
        <f t="shared" si="11"/>
        <v/>
      </c>
      <c r="L391" s="535"/>
    </row>
    <row r="392" spans="2:12" x14ac:dyDescent="0.4">
      <c r="B392" s="474" t="s">
        <v>4039</v>
      </c>
      <c r="C392" s="473" t="s">
        <v>4040</v>
      </c>
      <c r="D392" s="473" t="s">
        <v>9163</v>
      </c>
      <c r="E392" s="32" t="str">
        <f t="shared" si="10"/>
        <v>V</v>
      </c>
      <c r="H392"/>
      <c r="I392"/>
      <c r="J392"/>
      <c r="K392" s="32" t="str">
        <f t="shared" si="11"/>
        <v/>
      </c>
      <c r="L392" s="535"/>
    </row>
    <row r="393" spans="2:12" x14ac:dyDescent="0.4">
      <c r="B393" s="474" t="s">
        <v>467</v>
      </c>
      <c r="C393" s="473" t="s">
        <v>2927</v>
      </c>
      <c r="D393" s="473" t="s">
        <v>9163</v>
      </c>
      <c r="E393" s="32" t="str">
        <f t="shared" si="10"/>
        <v>V</v>
      </c>
      <c r="H393"/>
      <c r="I393"/>
      <c r="J393"/>
      <c r="K393" s="32" t="str">
        <f t="shared" si="11"/>
        <v/>
      </c>
      <c r="L393" s="535"/>
    </row>
    <row r="394" spans="2:12" x14ac:dyDescent="0.4">
      <c r="B394" s="474" t="s">
        <v>988</v>
      </c>
      <c r="C394" s="473" t="s">
        <v>2928</v>
      </c>
      <c r="D394" s="473" t="s">
        <v>9163</v>
      </c>
      <c r="E394" s="32" t="str">
        <f t="shared" ref="E394:E457" si="12">IF(OR(B394="",B394="Инструмент бензо",B394="Инструмент электро",B394="Инструмент газ",B394="Ручник и аксессуары"),"","V")</f>
        <v>V</v>
      </c>
      <c r="H394"/>
      <c r="I394"/>
      <c r="J394"/>
      <c r="K394" s="32" t="str">
        <f t="shared" si="11"/>
        <v/>
      </c>
      <c r="L394" s="535"/>
    </row>
    <row r="395" spans="2:12" x14ac:dyDescent="0.4">
      <c r="B395" s="474" t="s">
        <v>1716</v>
      </c>
      <c r="C395" s="473" t="s">
        <v>3063</v>
      </c>
      <c r="D395" s="473" t="s">
        <v>9163</v>
      </c>
      <c r="E395" s="32" t="str">
        <f t="shared" si="12"/>
        <v>V</v>
      </c>
      <c r="H395"/>
      <c r="I395"/>
      <c r="J395"/>
      <c r="K395" s="32" t="str">
        <f t="shared" ref="K395:K458" si="13">IF(OR(H395="",H395="Инструмент бензо",H395="Инструмент электро",H395="Инструмент газ",H395="Ручник и аксессуары"),"","V")</f>
        <v/>
      </c>
      <c r="L395" s="535"/>
    </row>
    <row r="396" spans="2:12" x14ac:dyDescent="0.4">
      <c r="B396" s="474" t="s">
        <v>4204</v>
      </c>
      <c r="C396" s="473" t="s">
        <v>4203</v>
      </c>
      <c r="D396" s="473" t="s">
        <v>9163</v>
      </c>
      <c r="E396" s="32" t="str">
        <f t="shared" si="12"/>
        <v>V</v>
      </c>
      <c r="H396"/>
      <c r="I396"/>
      <c r="J396"/>
      <c r="K396" s="32" t="str">
        <f t="shared" si="13"/>
        <v/>
      </c>
      <c r="L396" s="535"/>
    </row>
    <row r="397" spans="2:12" x14ac:dyDescent="0.4">
      <c r="B397" s="474" t="s">
        <v>2208</v>
      </c>
      <c r="C397" s="473" t="s">
        <v>5160</v>
      </c>
      <c r="D397" s="473" t="s">
        <v>9163</v>
      </c>
      <c r="E397" s="32" t="str">
        <f t="shared" si="12"/>
        <v>V</v>
      </c>
      <c r="H397"/>
      <c r="I397"/>
      <c r="J397"/>
      <c r="K397" s="32" t="str">
        <f t="shared" si="13"/>
        <v/>
      </c>
      <c r="L397" s="535"/>
    </row>
    <row r="398" spans="2:12" x14ac:dyDescent="0.4">
      <c r="B398" s="474" t="s">
        <v>407</v>
      </c>
      <c r="C398" s="473" t="s">
        <v>5161</v>
      </c>
      <c r="D398" s="473" t="s">
        <v>9163</v>
      </c>
      <c r="E398" s="32" t="str">
        <f t="shared" si="12"/>
        <v>V</v>
      </c>
      <c r="H398"/>
      <c r="I398"/>
      <c r="J398"/>
      <c r="K398" s="32" t="str">
        <f t="shared" si="13"/>
        <v/>
      </c>
      <c r="L398" s="535"/>
    </row>
    <row r="399" spans="2:12" x14ac:dyDescent="0.4">
      <c r="B399" s="474" t="s">
        <v>582</v>
      </c>
      <c r="C399" s="473" t="s">
        <v>10106</v>
      </c>
      <c r="D399" s="473" t="s">
        <v>9163</v>
      </c>
      <c r="E399" s="32" t="str">
        <f t="shared" si="12"/>
        <v>V</v>
      </c>
      <c r="H399"/>
      <c r="I399"/>
      <c r="J399"/>
      <c r="K399" s="32" t="str">
        <f t="shared" si="13"/>
        <v/>
      </c>
      <c r="L399" s="535"/>
    </row>
    <row r="400" spans="2:12" x14ac:dyDescent="0.4">
      <c r="B400" s="474" t="s">
        <v>1731</v>
      </c>
      <c r="C400" s="473" t="s">
        <v>3179</v>
      </c>
      <c r="D400" s="473" t="s">
        <v>9163</v>
      </c>
      <c r="E400" s="32" t="str">
        <f t="shared" si="12"/>
        <v>V</v>
      </c>
      <c r="H400"/>
      <c r="I400"/>
      <c r="J400"/>
      <c r="K400" s="32" t="str">
        <f t="shared" si="13"/>
        <v/>
      </c>
      <c r="L400" s="535"/>
    </row>
    <row r="401" spans="2:12" x14ac:dyDescent="0.4">
      <c r="B401" s="474" t="s">
        <v>552</v>
      </c>
      <c r="C401" s="473" t="s">
        <v>585</v>
      </c>
      <c r="D401" s="473" t="s">
        <v>9163</v>
      </c>
      <c r="E401" s="32" t="str">
        <f t="shared" si="12"/>
        <v>V</v>
      </c>
      <c r="H401"/>
      <c r="I401"/>
      <c r="J401"/>
      <c r="K401" s="32" t="str">
        <f t="shared" si="13"/>
        <v/>
      </c>
      <c r="L401" s="535"/>
    </row>
    <row r="402" spans="2:12" x14ac:dyDescent="0.4">
      <c r="B402" s="474" t="s">
        <v>2690</v>
      </c>
      <c r="C402" s="473" t="s">
        <v>2689</v>
      </c>
      <c r="D402" s="473" t="s">
        <v>9163</v>
      </c>
      <c r="E402" s="32" t="str">
        <f t="shared" si="12"/>
        <v>V</v>
      </c>
      <c r="H402"/>
      <c r="I402"/>
      <c r="J402"/>
      <c r="K402" s="32" t="str">
        <f t="shared" si="13"/>
        <v/>
      </c>
      <c r="L402" s="535"/>
    </row>
    <row r="403" spans="2:12" x14ac:dyDescent="0.4">
      <c r="B403" s="474" t="s">
        <v>790</v>
      </c>
      <c r="C403" s="473" t="s">
        <v>791</v>
      </c>
      <c r="D403" s="473" t="s">
        <v>9163</v>
      </c>
      <c r="E403" s="32" t="str">
        <f t="shared" si="12"/>
        <v>V</v>
      </c>
      <c r="H403"/>
      <c r="I403"/>
      <c r="J403"/>
      <c r="K403" s="32" t="str">
        <f t="shared" si="13"/>
        <v/>
      </c>
      <c r="L403" s="535"/>
    </row>
    <row r="404" spans="2:12" x14ac:dyDescent="0.4">
      <c r="B404" s="474" t="s">
        <v>1115</v>
      </c>
      <c r="C404" s="473" t="s">
        <v>1114</v>
      </c>
      <c r="D404" s="473" t="s">
        <v>9163</v>
      </c>
      <c r="E404" s="32" t="str">
        <f t="shared" si="12"/>
        <v>V</v>
      </c>
      <c r="H404"/>
      <c r="I404"/>
      <c r="J404"/>
      <c r="K404" s="32" t="str">
        <f t="shared" si="13"/>
        <v/>
      </c>
      <c r="L404" s="535"/>
    </row>
    <row r="405" spans="2:12" x14ac:dyDescent="0.4">
      <c r="B405" s="474" t="s">
        <v>797</v>
      </c>
      <c r="C405" s="473" t="s">
        <v>798</v>
      </c>
      <c r="D405" s="473" t="s">
        <v>9163</v>
      </c>
      <c r="E405" s="32" t="str">
        <f t="shared" si="12"/>
        <v>V</v>
      </c>
      <c r="H405"/>
      <c r="I405"/>
      <c r="J405"/>
      <c r="K405" s="32" t="str">
        <f t="shared" si="13"/>
        <v/>
      </c>
      <c r="L405" s="535"/>
    </row>
    <row r="406" spans="2:12" x14ac:dyDescent="0.4">
      <c r="B406" s="474" t="s">
        <v>2598</v>
      </c>
      <c r="C406" s="473" t="s">
        <v>2632</v>
      </c>
      <c r="D406" s="473" t="s">
        <v>9163</v>
      </c>
      <c r="E406" s="32" t="str">
        <f t="shared" si="12"/>
        <v>V</v>
      </c>
      <c r="H406"/>
      <c r="I406"/>
      <c r="J406"/>
      <c r="K406" s="32" t="str">
        <f t="shared" si="13"/>
        <v/>
      </c>
      <c r="L406" s="535"/>
    </row>
    <row r="407" spans="2:12" x14ac:dyDescent="0.4">
      <c r="B407" s="474" t="s">
        <v>2480</v>
      </c>
      <c r="C407" s="473" t="s">
        <v>2587</v>
      </c>
      <c r="D407" s="473" t="s">
        <v>9884</v>
      </c>
      <c r="E407" s="32" t="str">
        <f t="shared" si="12"/>
        <v>V</v>
      </c>
      <c r="H407"/>
      <c r="I407"/>
      <c r="J407"/>
      <c r="K407" s="32" t="str">
        <f t="shared" si="13"/>
        <v/>
      </c>
      <c r="L407" s="535"/>
    </row>
    <row r="408" spans="2:12" x14ac:dyDescent="0.4">
      <c r="B408" s="474" t="s">
        <v>1215</v>
      </c>
      <c r="C408" s="473" t="s">
        <v>1214</v>
      </c>
      <c r="D408" s="473" t="s">
        <v>9163</v>
      </c>
      <c r="E408" s="32" t="str">
        <f t="shared" si="12"/>
        <v>V</v>
      </c>
      <c r="H408"/>
      <c r="I408"/>
      <c r="J408"/>
      <c r="K408" s="32" t="str">
        <f t="shared" si="13"/>
        <v/>
      </c>
      <c r="L408" s="535"/>
    </row>
    <row r="409" spans="2:12" x14ac:dyDescent="0.4">
      <c r="B409" s="474" t="s">
        <v>347</v>
      </c>
      <c r="C409" s="473" t="s">
        <v>1539</v>
      </c>
      <c r="D409" s="473" t="s">
        <v>9163</v>
      </c>
      <c r="E409" s="32" t="str">
        <f t="shared" si="12"/>
        <v>V</v>
      </c>
      <c r="H409"/>
      <c r="I409"/>
      <c r="J409"/>
      <c r="K409" s="32" t="str">
        <f t="shared" si="13"/>
        <v/>
      </c>
      <c r="L409" s="535"/>
    </row>
    <row r="410" spans="2:12" x14ac:dyDescent="0.4">
      <c r="B410" s="474" t="s">
        <v>1744</v>
      </c>
      <c r="C410" s="473" t="s">
        <v>2120</v>
      </c>
      <c r="D410" s="473" t="s">
        <v>9163</v>
      </c>
      <c r="E410" s="32" t="str">
        <f t="shared" si="12"/>
        <v>V</v>
      </c>
      <c r="H410"/>
      <c r="I410"/>
      <c r="J410"/>
      <c r="K410" s="32" t="str">
        <f t="shared" si="13"/>
        <v/>
      </c>
      <c r="L410" s="535"/>
    </row>
    <row r="411" spans="2:12" x14ac:dyDescent="0.4">
      <c r="B411" s="474" t="s">
        <v>1169</v>
      </c>
      <c r="C411" s="473" t="s">
        <v>3064</v>
      </c>
      <c r="D411" s="473" t="s">
        <v>9163</v>
      </c>
      <c r="E411" s="32" t="str">
        <f t="shared" si="12"/>
        <v>V</v>
      </c>
      <c r="H411"/>
      <c r="I411"/>
      <c r="J411"/>
      <c r="K411" s="32" t="str">
        <f t="shared" si="13"/>
        <v/>
      </c>
      <c r="L411" s="535"/>
    </row>
    <row r="412" spans="2:12" x14ac:dyDescent="0.4">
      <c r="B412" s="474" t="s">
        <v>771</v>
      </c>
      <c r="C412" s="473" t="s">
        <v>3065</v>
      </c>
      <c r="D412" s="473" t="s">
        <v>9163</v>
      </c>
      <c r="E412" s="32" t="str">
        <f t="shared" si="12"/>
        <v>V</v>
      </c>
      <c r="H412"/>
      <c r="I412"/>
      <c r="J412"/>
      <c r="K412" s="32" t="str">
        <f t="shared" si="13"/>
        <v/>
      </c>
      <c r="L412" s="535"/>
    </row>
    <row r="413" spans="2:12" x14ac:dyDescent="0.4">
      <c r="B413" s="473" t="s">
        <v>2081</v>
      </c>
      <c r="E413" s="32" t="str">
        <f t="shared" si="12"/>
        <v/>
      </c>
      <c r="H413"/>
      <c r="I413"/>
      <c r="J413"/>
      <c r="K413" s="32" t="str">
        <f t="shared" si="13"/>
        <v/>
      </c>
      <c r="L413" s="535"/>
    </row>
    <row r="414" spans="2:12" x14ac:dyDescent="0.4">
      <c r="B414" s="474" t="s">
        <v>1458</v>
      </c>
      <c r="C414" s="473" t="s">
        <v>1457</v>
      </c>
      <c r="D414" s="473" t="s">
        <v>9163</v>
      </c>
      <c r="E414" s="32" t="str">
        <f t="shared" si="12"/>
        <v>V</v>
      </c>
      <c r="H414"/>
      <c r="I414"/>
      <c r="J414"/>
      <c r="K414" s="32" t="str">
        <f t="shared" si="13"/>
        <v/>
      </c>
      <c r="L414" s="535"/>
    </row>
    <row r="415" spans="2:12" x14ac:dyDescent="0.4">
      <c r="B415" s="474" t="s">
        <v>1459</v>
      </c>
      <c r="C415" s="473" t="s">
        <v>10107</v>
      </c>
      <c r="D415" s="473" t="s">
        <v>9163</v>
      </c>
      <c r="E415" s="32" t="str">
        <f t="shared" si="12"/>
        <v>V</v>
      </c>
      <c r="H415"/>
      <c r="I415"/>
      <c r="J415"/>
      <c r="K415" s="32" t="str">
        <f t="shared" si="13"/>
        <v/>
      </c>
      <c r="L415" s="535"/>
    </row>
    <row r="416" spans="2:12" x14ac:dyDescent="0.4">
      <c r="B416" s="474" t="s">
        <v>1460</v>
      </c>
      <c r="C416" s="473" t="s">
        <v>10108</v>
      </c>
      <c r="D416" s="473" t="s">
        <v>9885</v>
      </c>
      <c r="E416" s="32" t="str">
        <f t="shared" si="12"/>
        <v>V</v>
      </c>
      <c r="H416"/>
      <c r="I416"/>
      <c r="J416"/>
      <c r="K416" s="32" t="str">
        <f t="shared" si="13"/>
        <v/>
      </c>
      <c r="L416" s="535"/>
    </row>
    <row r="417" spans="2:12" x14ac:dyDescent="0.4">
      <c r="B417" s="474" t="s">
        <v>1464</v>
      </c>
      <c r="C417" s="473" t="s">
        <v>1463</v>
      </c>
      <c r="D417" s="473" t="s">
        <v>9163</v>
      </c>
      <c r="E417" s="32" t="str">
        <f t="shared" si="12"/>
        <v>V</v>
      </c>
      <c r="H417"/>
      <c r="I417"/>
      <c r="J417"/>
      <c r="K417" s="32" t="str">
        <f t="shared" si="13"/>
        <v/>
      </c>
      <c r="L417" s="535"/>
    </row>
    <row r="418" spans="2:12" x14ac:dyDescent="0.4">
      <c r="B418" s="474" t="s">
        <v>316</v>
      </c>
      <c r="C418" s="473" t="s">
        <v>2122</v>
      </c>
      <c r="D418" s="473" t="s">
        <v>9163</v>
      </c>
      <c r="E418" s="32" t="str">
        <f t="shared" si="12"/>
        <v>V</v>
      </c>
      <c r="H418"/>
      <c r="I418"/>
      <c r="J418"/>
      <c r="K418" s="32" t="str">
        <f t="shared" si="13"/>
        <v/>
      </c>
      <c r="L418" s="535"/>
    </row>
    <row r="419" spans="2:12" x14ac:dyDescent="0.4">
      <c r="B419" s="474" t="s">
        <v>317</v>
      </c>
      <c r="C419" s="473" t="s">
        <v>2123</v>
      </c>
      <c r="D419" s="473" t="s">
        <v>9163</v>
      </c>
      <c r="E419" s="32" t="str">
        <f t="shared" si="12"/>
        <v>V</v>
      </c>
      <c r="H419"/>
      <c r="I419"/>
      <c r="J419"/>
      <c r="K419" s="32" t="str">
        <f t="shared" si="13"/>
        <v/>
      </c>
      <c r="L419" s="535"/>
    </row>
    <row r="420" spans="2:12" x14ac:dyDescent="0.4">
      <c r="B420" s="474" t="s">
        <v>2503</v>
      </c>
      <c r="C420" s="473" t="s">
        <v>2625</v>
      </c>
      <c r="D420" s="473" t="s">
        <v>9163</v>
      </c>
      <c r="E420" s="32" t="str">
        <f t="shared" si="12"/>
        <v>V</v>
      </c>
      <c r="H420"/>
      <c r="I420"/>
      <c r="J420"/>
      <c r="K420" s="32" t="str">
        <f t="shared" si="13"/>
        <v/>
      </c>
      <c r="L420" s="535"/>
    </row>
    <row r="421" spans="2:12" x14ac:dyDescent="0.4">
      <c r="B421" s="474" t="s">
        <v>2504</v>
      </c>
      <c r="C421" s="473" t="s">
        <v>2626</v>
      </c>
      <c r="D421" s="473" t="s">
        <v>9163</v>
      </c>
      <c r="E421" s="32" t="str">
        <f t="shared" si="12"/>
        <v>V</v>
      </c>
      <c r="H421"/>
      <c r="I421"/>
      <c r="J421"/>
      <c r="K421" s="32" t="str">
        <f t="shared" si="13"/>
        <v/>
      </c>
      <c r="L421" s="535"/>
    </row>
    <row r="422" spans="2:12" x14ac:dyDescent="0.4">
      <c r="B422" s="474" t="s">
        <v>2505</v>
      </c>
      <c r="C422" s="473" t="s">
        <v>2627</v>
      </c>
      <c r="D422" s="473" t="s">
        <v>9163</v>
      </c>
      <c r="E422" s="32" t="str">
        <f t="shared" si="12"/>
        <v>V</v>
      </c>
      <c r="H422"/>
      <c r="I422"/>
      <c r="J422"/>
      <c r="K422" s="32" t="str">
        <f t="shared" si="13"/>
        <v/>
      </c>
      <c r="L422" s="535"/>
    </row>
    <row r="423" spans="2:12" x14ac:dyDescent="0.4">
      <c r="B423" s="474" t="s">
        <v>2506</v>
      </c>
      <c r="C423" s="473" t="s">
        <v>2628</v>
      </c>
      <c r="D423" s="473" t="s">
        <v>9163</v>
      </c>
      <c r="E423" s="32" t="str">
        <f t="shared" si="12"/>
        <v>V</v>
      </c>
      <c r="H423"/>
      <c r="I423"/>
      <c r="J423"/>
      <c r="K423" s="32" t="str">
        <f t="shared" si="13"/>
        <v/>
      </c>
      <c r="L423" s="535"/>
    </row>
    <row r="424" spans="2:12" x14ac:dyDescent="0.4">
      <c r="B424" s="474" t="s">
        <v>2507</v>
      </c>
      <c r="C424" s="473" t="s">
        <v>2629</v>
      </c>
      <c r="D424" s="473" t="s">
        <v>9163</v>
      </c>
      <c r="E424" s="32" t="str">
        <f t="shared" si="12"/>
        <v>V</v>
      </c>
      <c r="H424"/>
      <c r="I424"/>
      <c r="J424"/>
      <c r="K424" s="32" t="str">
        <f t="shared" si="13"/>
        <v/>
      </c>
      <c r="L424" s="535"/>
    </row>
    <row r="425" spans="2:12" x14ac:dyDescent="0.4">
      <c r="B425" s="474" t="s">
        <v>2508</v>
      </c>
      <c r="C425" s="473" t="s">
        <v>2630</v>
      </c>
      <c r="D425" s="473" t="s">
        <v>9163</v>
      </c>
      <c r="E425" s="32" t="str">
        <f t="shared" si="12"/>
        <v>V</v>
      </c>
      <c r="H425"/>
      <c r="I425"/>
      <c r="J425"/>
      <c r="K425" s="32" t="str">
        <f t="shared" si="13"/>
        <v/>
      </c>
      <c r="L425" s="535"/>
    </row>
    <row r="426" spans="2:12" x14ac:dyDescent="0.4">
      <c r="B426" s="474" t="s">
        <v>1661</v>
      </c>
      <c r="C426" s="473" t="s">
        <v>1660</v>
      </c>
      <c r="D426" s="473" t="s">
        <v>9885</v>
      </c>
      <c r="E426" s="32" t="str">
        <f t="shared" si="12"/>
        <v>V</v>
      </c>
      <c r="H426"/>
      <c r="I426"/>
      <c r="J426"/>
      <c r="K426" s="32" t="str">
        <f t="shared" si="13"/>
        <v/>
      </c>
      <c r="L426" s="535"/>
    </row>
    <row r="427" spans="2:12" x14ac:dyDescent="0.4">
      <c r="B427" s="474" t="s">
        <v>1679</v>
      </c>
      <c r="C427" s="473" t="s">
        <v>1678</v>
      </c>
      <c r="D427" s="473" t="s">
        <v>9163</v>
      </c>
      <c r="E427" s="32" t="str">
        <f t="shared" si="12"/>
        <v>V</v>
      </c>
      <c r="H427"/>
      <c r="I427"/>
      <c r="J427"/>
      <c r="K427" s="32" t="str">
        <f t="shared" si="13"/>
        <v/>
      </c>
      <c r="L427" s="535"/>
    </row>
    <row r="428" spans="2:12" x14ac:dyDescent="0.4">
      <c r="B428" s="474" t="s">
        <v>1681</v>
      </c>
      <c r="C428" s="473" t="s">
        <v>1680</v>
      </c>
      <c r="D428" s="473" t="s">
        <v>9163</v>
      </c>
      <c r="E428" s="32" t="str">
        <f t="shared" si="12"/>
        <v>V</v>
      </c>
      <c r="H428"/>
      <c r="I428"/>
      <c r="J428"/>
      <c r="K428" s="32" t="str">
        <f t="shared" si="13"/>
        <v/>
      </c>
      <c r="L428" s="535"/>
    </row>
    <row r="429" spans="2:12" x14ac:dyDescent="0.4">
      <c r="B429" s="474" t="s">
        <v>1472</v>
      </c>
      <c r="C429" s="473" t="s">
        <v>1471</v>
      </c>
      <c r="D429" s="473" t="s">
        <v>9163</v>
      </c>
      <c r="E429" s="32" t="str">
        <f t="shared" si="12"/>
        <v>V</v>
      </c>
      <c r="H429"/>
      <c r="I429"/>
      <c r="J429"/>
      <c r="K429" s="32" t="str">
        <f t="shared" si="13"/>
        <v/>
      </c>
      <c r="L429" s="535"/>
    </row>
    <row r="430" spans="2:12" x14ac:dyDescent="0.4">
      <c r="B430" s="474" t="s">
        <v>1474</v>
      </c>
      <c r="C430" s="473" t="s">
        <v>1473</v>
      </c>
      <c r="D430" s="473" t="s">
        <v>9163</v>
      </c>
      <c r="E430" s="32" t="str">
        <f t="shared" si="12"/>
        <v>V</v>
      </c>
      <c r="H430"/>
      <c r="I430"/>
      <c r="J430"/>
      <c r="K430" s="32" t="str">
        <f t="shared" si="13"/>
        <v/>
      </c>
      <c r="L430" s="535"/>
    </row>
    <row r="431" spans="2:12" x14ac:dyDescent="0.4">
      <c r="B431" s="474" t="s">
        <v>1477</v>
      </c>
      <c r="C431" s="473" t="s">
        <v>1476</v>
      </c>
      <c r="D431" s="473" t="s">
        <v>9885</v>
      </c>
      <c r="E431" s="32" t="str">
        <f t="shared" si="12"/>
        <v>V</v>
      </c>
      <c r="H431"/>
      <c r="I431"/>
      <c r="J431"/>
      <c r="K431" s="32" t="str">
        <f t="shared" si="13"/>
        <v/>
      </c>
      <c r="L431" s="535"/>
    </row>
    <row r="432" spans="2:12" x14ac:dyDescent="0.4">
      <c r="B432" s="474" t="s">
        <v>2087</v>
      </c>
      <c r="C432" s="473" t="s">
        <v>2473</v>
      </c>
      <c r="D432" s="473" t="s">
        <v>9163</v>
      </c>
      <c r="E432" s="32" t="str">
        <f t="shared" si="12"/>
        <v>V</v>
      </c>
      <c r="H432"/>
      <c r="I432"/>
      <c r="J432"/>
      <c r="K432" s="32" t="str">
        <f t="shared" si="13"/>
        <v/>
      </c>
      <c r="L432" s="535"/>
    </row>
    <row r="433" spans="2:12" x14ac:dyDescent="0.4">
      <c r="B433" s="474" t="s">
        <v>2088</v>
      </c>
      <c r="C433" s="473" t="s">
        <v>2474</v>
      </c>
      <c r="D433" s="473" t="s">
        <v>9163</v>
      </c>
      <c r="E433" s="32" t="str">
        <f t="shared" si="12"/>
        <v>V</v>
      </c>
      <c r="H433"/>
      <c r="I433"/>
      <c r="J433"/>
      <c r="K433" s="32" t="str">
        <f t="shared" si="13"/>
        <v/>
      </c>
      <c r="L433" s="535"/>
    </row>
    <row r="434" spans="2:12" x14ac:dyDescent="0.4">
      <c r="B434" s="474" t="s">
        <v>2089</v>
      </c>
      <c r="C434" s="473" t="s">
        <v>2475</v>
      </c>
      <c r="D434" s="473" t="s">
        <v>9163</v>
      </c>
      <c r="E434" s="32" t="str">
        <f t="shared" si="12"/>
        <v>V</v>
      </c>
      <c r="H434"/>
      <c r="I434"/>
      <c r="J434"/>
      <c r="K434" s="32" t="str">
        <f t="shared" si="13"/>
        <v/>
      </c>
      <c r="L434" s="535"/>
    </row>
    <row r="435" spans="2:12" x14ac:dyDescent="0.4">
      <c r="B435" s="474" t="s">
        <v>2090</v>
      </c>
      <c r="C435" s="473" t="s">
        <v>2476</v>
      </c>
      <c r="D435" s="473" t="s">
        <v>9163</v>
      </c>
      <c r="E435" s="32" t="str">
        <f t="shared" si="12"/>
        <v>V</v>
      </c>
      <c r="H435"/>
      <c r="I435"/>
      <c r="J435"/>
      <c r="K435" s="32" t="str">
        <f t="shared" si="13"/>
        <v/>
      </c>
      <c r="L435" s="535"/>
    </row>
    <row r="436" spans="2:12" x14ac:dyDescent="0.4">
      <c r="B436" s="474" t="s">
        <v>1381</v>
      </c>
      <c r="C436" s="473" t="s">
        <v>3239</v>
      </c>
      <c r="D436" s="473" t="s">
        <v>9163</v>
      </c>
      <c r="E436" s="32" t="str">
        <f t="shared" si="12"/>
        <v>V</v>
      </c>
      <c r="H436"/>
      <c r="I436"/>
      <c r="J436"/>
      <c r="K436" s="32" t="str">
        <f t="shared" si="13"/>
        <v/>
      </c>
      <c r="L436" s="535"/>
    </row>
    <row r="437" spans="2:12" x14ac:dyDescent="0.4">
      <c r="B437" s="474" t="s">
        <v>4098</v>
      </c>
      <c r="C437" s="473" t="s">
        <v>4870</v>
      </c>
      <c r="D437" s="473" t="s">
        <v>9163</v>
      </c>
      <c r="E437" s="32" t="str">
        <f t="shared" si="12"/>
        <v>V</v>
      </c>
      <c r="H437"/>
      <c r="I437"/>
      <c r="J437"/>
      <c r="K437" s="32" t="str">
        <f t="shared" si="13"/>
        <v/>
      </c>
      <c r="L437" s="535"/>
    </row>
    <row r="438" spans="2:12" x14ac:dyDescent="0.4">
      <c r="B438" s="474" t="s">
        <v>4099</v>
      </c>
      <c r="C438" s="473" t="s">
        <v>4871</v>
      </c>
      <c r="D438" s="473" t="s">
        <v>9163</v>
      </c>
      <c r="E438" s="32" t="str">
        <f t="shared" si="12"/>
        <v>V</v>
      </c>
      <c r="H438"/>
      <c r="I438"/>
      <c r="J438"/>
      <c r="K438" s="32" t="str">
        <f t="shared" si="13"/>
        <v/>
      </c>
      <c r="L438" s="535"/>
    </row>
    <row r="439" spans="2:12" x14ac:dyDescent="0.4">
      <c r="B439" s="474" t="s">
        <v>1382</v>
      </c>
      <c r="C439" s="473" t="s">
        <v>3240</v>
      </c>
      <c r="D439" s="473" t="s">
        <v>9163</v>
      </c>
      <c r="E439" s="32" t="str">
        <f t="shared" si="12"/>
        <v>V</v>
      </c>
      <c r="H439"/>
      <c r="I439"/>
      <c r="J439"/>
      <c r="K439" s="32" t="str">
        <f t="shared" si="13"/>
        <v/>
      </c>
      <c r="L439" s="535"/>
    </row>
    <row r="440" spans="2:12" x14ac:dyDescent="0.4">
      <c r="B440" s="474" t="s">
        <v>1383</v>
      </c>
      <c r="C440" s="473" t="s">
        <v>10109</v>
      </c>
      <c r="D440" s="473" t="s">
        <v>9163</v>
      </c>
      <c r="E440" s="32" t="str">
        <f t="shared" si="12"/>
        <v>V</v>
      </c>
      <c r="H440"/>
      <c r="I440"/>
      <c r="J440"/>
      <c r="K440" s="32" t="str">
        <f t="shared" si="13"/>
        <v/>
      </c>
      <c r="L440" s="535"/>
    </row>
    <row r="441" spans="2:12" x14ac:dyDescent="0.4">
      <c r="B441" s="474" t="s">
        <v>214</v>
      </c>
      <c r="C441" s="473" t="s">
        <v>3144</v>
      </c>
      <c r="D441" s="473" t="s">
        <v>9163</v>
      </c>
      <c r="E441" s="32" t="str">
        <f t="shared" si="12"/>
        <v>V</v>
      </c>
      <c r="H441"/>
      <c r="I441"/>
      <c r="J441"/>
      <c r="K441" s="32" t="str">
        <f t="shared" si="13"/>
        <v/>
      </c>
      <c r="L441" s="535"/>
    </row>
    <row r="442" spans="2:12" x14ac:dyDescent="0.4">
      <c r="B442" s="474" t="s">
        <v>203</v>
      </c>
      <c r="C442" s="473" t="s">
        <v>3145</v>
      </c>
      <c r="D442" s="473" t="s">
        <v>9163</v>
      </c>
      <c r="E442" s="32" t="str">
        <f t="shared" si="12"/>
        <v>V</v>
      </c>
      <c r="H442"/>
      <c r="I442"/>
      <c r="J442"/>
      <c r="K442" s="32" t="str">
        <f t="shared" si="13"/>
        <v/>
      </c>
      <c r="L442" s="535"/>
    </row>
    <row r="443" spans="2:12" x14ac:dyDescent="0.4">
      <c r="B443" s="474" t="s">
        <v>1378</v>
      </c>
      <c r="C443" s="473" t="s">
        <v>1377</v>
      </c>
      <c r="D443" s="473" t="s">
        <v>9163</v>
      </c>
      <c r="E443" s="32" t="str">
        <f t="shared" si="12"/>
        <v>V</v>
      </c>
      <c r="H443"/>
      <c r="I443"/>
      <c r="J443"/>
      <c r="K443" s="32" t="str">
        <f t="shared" si="13"/>
        <v/>
      </c>
      <c r="L443" s="535"/>
    </row>
    <row r="444" spans="2:12" x14ac:dyDescent="0.4">
      <c r="B444" s="474" t="s">
        <v>1380</v>
      </c>
      <c r="C444" s="473" t="s">
        <v>1379</v>
      </c>
      <c r="D444" s="473" t="s">
        <v>9163</v>
      </c>
      <c r="E444" s="32" t="str">
        <f t="shared" si="12"/>
        <v>V</v>
      </c>
      <c r="H444"/>
      <c r="I444"/>
      <c r="J444"/>
      <c r="K444" s="32" t="str">
        <f t="shared" si="13"/>
        <v/>
      </c>
      <c r="L444" s="535"/>
    </row>
    <row r="445" spans="2:12" x14ac:dyDescent="0.4">
      <c r="B445" s="474" t="s">
        <v>1684</v>
      </c>
      <c r="C445" s="473" t="s">
        <v>2116</v>
      </c>
      <c r="D445" s="473" t="s">
        <v>9163</v>
      </c>
      <c r="E445" s="32" t="str">
        <f t="shared" si="12"/>
        <v>V</v>
      </c>
      <c r="H445"/>
      <c r="I445"/>
      <c r="J445"/>
      <c r="K445" s="32" t="str">
        <f t="shared" si="13"/>
        <v/>
      </c>
      <c r="L445" s="535"/>
    </row>
    <row r="446" spans="2:12" x14ac:dyDescent="0.4">
      <c r="B446" s="474" t="s">
        <v>1663</v>
      </c>
      <c r="C446" s="473" t="s">
        <v>2117</v>
      </c>
      <c r="D446" s="473" t="s">
        <v>9163</v>
      </c>
      <c r="E446" s="32" t="str">
        <f t="shared" si="12"/>
        <v>V</v>
      </c>
      <c r="H446"/>
      <c r="I446"/>
      <c r="J446"/>
      <c r="K446" s="32" t="str">
        <f t="shared" si="13"/>
        <v/>
      </c>
      <c r="L446" s="535"/>
    </row>
    <row r="447" spans="2:12" x14ac:dyDescent="0.4">
      <c r="B447" s="474" t="s">
        <v>1685</v>
      </c>
      <c r="C447" s="473" t="s">
        <v>10110</v>
      </c>
      <c r="D447" s="473" t="s">
        <v>9163</v>
      </c>
      <c r="E447" s="32" t="str">
        <f t="shared" si="12"/>
        <v>V</v>
      </c>
      <c r="H447"/>
      <c r="I447"/>
      <c r="J447"/>
      <c r="K447" s="32" t="str">
        <f t="shared" si="13"/>
        <v/>
      </c>
      <c r="L447" s="535"/>
    </row>
    <row r="448" spans="2:12" x14ac:dyDescent="0.4">
      <c r="B448" s="474" t="s">
        <v>1483</v>
      </c>
      <c r="C448" s="473" t="s">
        <v>2615</v>
      </c>
      <c r="D448" s="473" t="s">
        <v>9163</v>
      </c>
      <c r="E448" s="32" t="str">
        <f t="shared" si="12"/>
        <v>V</v>
      </c>
      <c r="H448"/>
      <c r="I448"/>
      <c r="J448"/>
      <c r="K448" s="32" t="str">
        <f t="shared" si="13"/>
        <v/>
      </c>
      <c r="L448" s="535"/>
    </row>
    <row r="449" spans="2:12" x14ac:dyDescent="0.4">
      <c r="B449" s="474" t="s">
        <v>5204</v>
      </c>
      <c r="C449" s="473" t="s">
        <v>10111</v>
      </c>
      <c r="D449" s="473" t="s">
        <v>9163</v>
      </c>
      <c r="E449" s="32" t="str">
        <f t="shared" si="12"/>
        <v>V</v>
      </c>
      <c r="H449"/>
      <c r="I449"/>
      <c r="J449"/>
      <c r="K449" s="32" t="str">
        <f t="shared" si="13"/>
        <v/>
      </c>
      <c r="L449" s="535"/>
    </row>
    <row r="450" spans="2:12" x14ac:dyDescent="0.4">
      <c r="B450" s="474" t="s">
        <v>5205</v>
      </c>
      <c r="C450" s="473" t="s">
        <v>10112</v>
      </c>
      <c r="D450" s="473" t="s">
        <v>9163</v>
      </c>
      <c r="E450" s="32" t="str">
        <f t="shared" si="12"/>
        <v>V</v>
      </c>
      <c r="H450"/>
      <c r="I450"/>
      <c r="J450"/>
      <c r="K450" s="32" t="str">
        <f t="shared" si="13"/>
        <v/>
      </c>
      <c r="L450" s="535"/>
    </row>
    <row r="451" spans="2:12" x14ac:dyDescent="0.4">
      <c r="B451" s="474" t="s">
        <v>5207</v>
      </c>
      <c r="C451" s="473" t="s">
        <v>10113</v>
      </c>
      <c r="D451" s="473" t="s">
        <v>9163</v>
      </c>
      <c r="E451" s="32" t="str">
        <f t="shared" si="12"/>
        <v>V</v>
      </c>
      <c r="H451"/>
      <c r="I451"/>
      <c r="J451"/>
      <c r="K451" s="32" t="str">
        <f t="shared" si="13"/>
        <v/>
      </c>
      <c r="L451" s="535"/>
    </row>
    <row r="452" spans="2:12" x14ac:dyDescent="0.4">
      <c r="B452" s="474" t="s">
        <v>5210</v>
      </c>
      <c r="C452" s="473" t="s">
        <v>10114</v>
      </c>
      <c r="D452" s="473" t="s">
        <v>9163</v>
      </c>
      <c r="E452" s="32" t="str">
        <f t="shared" si="12"/>
        <v>V</v>
      </c>
      <c r="H452"/>
      <c r="I452"/>
      <c r="J452"/>
      <c r="K452" s="32" t="str">
        <f t="shared" si="13"/>
        <v/>
      </c>
      <c r="L452" s="535"/>
    </row>
    <row r="453" spans="2:12" x14ac:dyDescent="0.4">
      <c r="B453" s="474" t="s">
        <v>5213</v>
      </c>
      <c r="C453" s="473" t="s">
        <v>10115</v>
      </c>
      <c r="D453" s="473" t="s">
        <v>9163</v>
      </c>
      <c r="E453" s="32" t="str">
        <f t="shared" si="12"/>
        <v>V</v>
      </c>
      <c r="H453"/>
      <c r="I453"/>
      <c r="J453"/>
      <c r="K453" s="32" t="str">
        <f t="shared" si="13"/>
        <v/>
      </c>
      <c r="L453" s="535"/>
    </row>
    <row r="454" spans="2:12" x14ac:dyDescent="0.4">
      <c r="B454" s="474" t="s">
        <v>5214</v>
      </c>
      <c r="C454" s="473" t="s">
        <v>10116</v>
      </c>
      <c r="D454" s="473" t="s">
        <v>9163</v>
      </c>
      <c r="E454" s="32" t="str">
        <f t="shared" si="12"/>
        <v>V</v>
      </c>
      <c r="H454"/>
      <c r="I454"/>
      <c r="J454"/>
      <c r="K454" s="32" t="str">
        <f t="shared" si="13"/>
        <v/>
      </c>
      <c r="L454" s="535"/>
    </row>
    <row r="455" spans="2:12" x14ac:dyDescent="0.4">
      <c r="B455" s="474" t="s">
        <v>5215</v>
      </c>
      <c r="C455" s="473" t="s">
        <v>10117</v>
      </c>
      <c r="D455" s="473" t="s">
        <v>9163</v>
      </c>
      <c r="E455" s="32" t="str">
        <f t="shared" si="12"/>
        <v>V</v>
      </c>
      <c r="H455"/>
      <c r="I455"/>
      <c r="J455"/>
      <c r="K455" s="32" t="str">
        <f t="shared" si="13"/>
        <v/>
      </c>
      <c r="L455" s="535"/>
    </row>
    <row r="456" spans="2:12" x14ac:dyDescent="0.4">
      <c r="B456" s="474" t="s">
        <v>7</v>
      </c>
      <c r="C456" s="473" t="s">
        <v>602</v>
      </c>
      <c r="D456" s="473" t="s">
        <v>9163</v>
      </c>
      <c r="E456" s="32" t="str">
        <f t="shared" si="12"/>
        <v>V</v>
      </c>
      <c r="H456"/>
      <c r="I456"/>
      <c r="J456"/>
      <c r="K456" s="32" t="str">
        <f t="shared" si="13"/>
        <v/>
      </c>
      <c r="L456" s="535"/>
    </row>
    <row r="457" spans="2:12" x14ac:dyDescent="0.4">
      <c r="B457" s="474" t="s">
        <v>195</v>
      </c>
      <c r="C457" s="473" t="s">
        <v>603</v>
      </c>
      <c r="D457" s="473" t="s">
        <v>9163</v>
      </c>
      <c r="E457" s="32" t="str">
        <f t="shared" si="12"/>
        <v>V</v>
      </c>
      <c r="H457"/>
      <c r="I457"/>
      <c r="J457"/>
      <c r="K457" s="32" t="str">
        <f t="shared" si="13"/>
        <v/>
      </c>
      <c r="L457" s="535"/>
    </row>
    <row r="458" spans="2:12" x14ac:dyDescent="0.4">
      <c r="B458" s="474" t="s">
        <v>196</v>
      </c>
      <c r="C458" s="473" t="s">
        <v>604</v>
      </c>
      <c r="D458" s="473" t="s">
        <v>9163</v>
      </c>
      <c r="E458" s="32" t="str">
        <f t="shared" ref="E458:E521" si="14">IF(OR(B458="",B458="Инструмент бензо",B458="Инструмент электро",B458="Инструмент газ",B458="Ручник и аксессуары"),"","V")</f>
        <v>V</v>
      </c>
      <c r="H458"/>
      <c r="I458"/>
      <c r="J458"/>
      <c r="K458" s="32" t="str">
        <f t="shared" si="13"/>
        <v/>
      </c>
      <c r="L458" s="535"/>
    </row>
    <row r="459" spans="2:12" x14ac:dyDescent="0.4">
      <c r="B459" s="474" t="s">
        <v>233</v>
      </c>
      <c r="C459" s="473" t="s">
        <v>605</v>
      </c>
      <c r="D459" s="473" t="s">
        <v>9163</v>
      </c>
      <c r="E459" s="32" t="str">
        <f t="shared" si="14"/>
        <v>V</v>
      </c>
      <c r="H459"/>
      <c r="I459"/>
      <c r="J459"/>
      <c r="K459" s="32" t="str">
        <f t="shared" ref="K459:K522" si="15">IF(OR(H459="",H459="Инструмент бензо",H459="Инструмент электро",H459="Инструмент газ",H459="Ручник и аксессуары"),"","V")</f>
        <v/>
      </c>
      <c r="L459" s="535"/>
    </row>
    <row r="460" spans="2:12" x14ac:dyDescent="0.4">
      <c r="B460" s="474" t="s">
        <v>6</v>
      </c>
      <c r="C460" s="473" t="s">
        <v>606</v>
      </c>
      <c r="D460" s="473" t="s">
        <v>9163</v>
      </c>
      <c r="E460" s="32" t="str">
        <f t="shared" si="14"/>
        <v>V</v>
      </c>
      <c r="H460"/>
      <c r="I460"/>
      <c r="J460"/>
      <c r="K460" s="32" t="str">
        <f t="shared" si="15"/>
        <v/>
      </c>
      <c r="L460" s="535"/>
    </row>
    <row r="461" spans="2:12" x14ac:dyDescent="0.4">
      <c r="B461" s="474" t="s">
        <v>234</v>
      </c>
      <c r="C461" s="473" t="s">
        <v>607</v>
      </c>
      <c r="D461" s="473" t="s">
        <v>9163</v>
      </c>
      <c r="E461" s="32" t="str">
        <f t="shared" si="14"/>
        <v>V</v>
      </c>
      <c r="H461"/>
      <c r="I461"/>
      <c r="J461"/>
      <c r="K461" s="32" t="str">
        <f t="shared" si="15"/>
        <v/>
      </c>
      <c r="L461" s="535"/>
    </row>
    <row r="462" spans="2:12" x14ac:dyDescent="0.4">
      <c r="B462" s="474" t="s">
        <v>235</v>
      </c>
      <c r="C462" s="473" t="s">
        <v>608</v>
      </c>
      <c r="D462" s="473" t="s">
        <v>9163</v>
      </c>
      <c r="E462" s="32" t="str">
        <f t="shared" si="14"/>
        <v>V</v>
      </c>
      <c r="H462"/>
      <c r="I462"/>
      <c r="J462"/>
      <c r="K462" s="32" t="str">
        <f t="shared" si="15"/>
        <v/>
      </c>
      <c r="L462" s="535"/>
    </row>
    <row r="463" spans="2:12" x14ac:dyDescent="0.4">
      <c r="B463" s="474" t="s">
        <v>3342</v>
      </c>
      <c r="C463" s="473" t="s">
        <v>3341</v>
      </c>
      <c r="D463" s="473" t="s">
        <v>9163</v>
      </c>
      <c r="E463" s="32" t="str">
        <f t="shared" si="14"/>
        <v>V</v>
      </c>
      <c r="H463"/>
      <c r="I463"/>
      <c r="J463"/>
      <c r="K463" s="32" t="str">
        <f t="shared" si="15"/>
        <v/>
      </c>
      <c r="L463" s="535"/>
    </row>
    <row r="464" spans="2:12" x14ac:dyDescent="0.4">
      <c r="B464" s="474" t="s">
        <v>3344</v>
      </c>
      <c r="C464" s="473" t="s">
        <v>3343</v>
      </c>
      <c r="D464" s="473" t="s">
        <v>9163</v>
      </c>
      <c r="E464" s="32" t="str">
        <f t="shared" si="14"/>
        <v>V</v>
      </c>
      <c r="H464"/>
      <c r="I464"/>
      <c r="J464"/>
      <c r="K464" s="32" t="str">
        <f t="shared" si="15"/>
        <v/>
      </c>
      <c r="L464" s="535"/>
    </row>
    <row r="465" spans="2:12" x14ac:dyDescent="0.4">
      <c r="B465" s="474" t="s">
        <v>3346</v>
      </c>
      <c r="C465" s="473" t="s">
        <v>3345</v>
      </c>
      <c r="D465" s="473" t="s">
        <v>9163</v>
      </c>
      <c r="E465" s="32" t="str">
        <f t="shared" si="14"/>
        <v>V</v>
      </c>
      <c r="H465"/>
      <c r="I465"/>
      <c r="J465"/>
      <c r="K465" s="32" t="str">
        <f t="shared" si="15"/>
        <v/>
      </c>
      <c r="L465" s="535"/>
    </row>
    <row r="466" spans="2:12" x14ac:dyDescent="0.4">
      <c r="B466" s="474" t="s">
        <v>1492</v>
      </c>
      <c r="C466" s="473" t="s">
        <v>1491</v>
      </c>
      <c r="D466" s="473" t="s">
        <v>9163</v>
      </c>
      <c r="E466" s="32" t="str">
        <f t="shared" si="14"/>
        <v>V</v>
      </c>
      <c r="H466"/>
      <c r="I466"/>
      <c r="J466"/>
      <c r="K466" s="32" t="str">
        <f t="shared" si="15"/>
        <v/>
      </c>
      <c r="L466" s="535"/>
    </row>
    <row r="467" spans="2:12" x14ac:dyDescent="0.4">
      <c r="B467" s="474" t="s">
        <v>1494</v>
      </c>
      <c r="C467" s="473" t="s">
        <v>1493</v>
      </c>
      <c r="D467" s="473" t="s">
        <v>9163</v>
      </c>
      <c r="E467" s="32" t="str">
        <f t="shared" si="14"/>
        <v>V</v>
      </c>
      <c r="H467"/>
      <c r="I467"/>
      <c r="J467"/>
      <c r="K467" s="32" t="str">
        <f t="shared" si="15"/>
        <v/>
      </c>
      <c r="L467" s="535"/>
    </row>
    <row r="468" spans="2:12" x14ac:dyDescent="0.4">
      <c r="B468" s="474" t="s">
        <v>1924</v>
      </c>
      <c r="C468" s="473" t="s">
        <v>1998</v>
      </c>
      <c r="D468" s="473" t="s">
        <v>9163</v>
      </c>
      <c r="E468" s="32" t="str">
        <f t="shared" si="14"/>
        <v>V</v>
      </c>
      <c r="H468"/>
      <c r="I468"/>
      <c r="J468"/>
      <c r="K468" s="32" t="str">
        <f t="shared" si="15"/>
        <v/>
      </c>
      <c r="L468" s="535"/>
    </row>
    <row r="469" spans="2:12" x14ac:dyDescent="0.4">
      <c r="B469" s="474" t="s">
        <v>1925</v>
      </c>
      <c r="C469" s="473" t="s">
        <v>1999</v>
      </c>
      <c r="D469" s="473" t="s">
        <v>9163</v>
      </c>
      <c r="E469" s="32" t="str">
        <f t="shared" si="14"/>
        <v>V</v>
      </c>
      <c r="H469"/>
      <c r="I469"/>
      <c r="J469"/>
      <c r="K469" s="32" t="str">
        <f t="shared" si="15"/>
        <v/>
      </c>
      <c r="L469" s="535"/>
    </row>
    <row r="470" spans="2:12" x14ac:dyDescent="0.4">
      <c r="B470" s="474" t="s">
        <v>1926</v>
      </c>
      <c r="C470" s="473" t="s">
        <v>2000</v>
      </c>
      <c r="D470" s="473" t="s">
        <v>9163</v>
      </c>
      <c r="E470" s="32" t="str">
        <f t="shared" si="14"/>
        <v>V</v>
      </c>
      <c r="H470"/>
      <c r="I470"/>
      <c r="J470"/>
      <c r="K470" s="32" t="str">
        <f t="shared" si="15"/>
        <v/>
      </c>
      <c r="L470" s="535"/>
    </row>
    <row r="471" spans="2:12" x14ac:dyDescent="0.4">
      <c r="B471" s="474" t="s">
        <v>1927</v>
      </c>
      <c r="C471" s="473" t="s">
        <v>2001</v>
      </c>
      <c r="D471" s="473" t="s">
        <v>9163</v>
      </c>
      <c r="E471" s="32" t="str">
        <f t="shared" si="14"/>
        <v>V</v>
      </c>
      <c r="H471"/>
      <c r="I471"/>
      <c r="J471"/>
      <c r="K471" s="32" t="str">
        <f t="shared" si="15"/>
        <v/>
      </c>
      <c r="L471" s="535"/>
    </row>
    <row r="472" spans="2:12" x14ac:dyDescent="0.4">
      <c r="B472" s="474" t="s">
        <v>1928</v>
      </c>
      <c r="C472" s="473" t="s">
        <v>2002</v>
      </c>
      <c r="D472" s="473" t="s">
        <v>9163</v>
      </c>
      <c r="E472" s="32" t="str">
        <f t="shared" si="14"/>
        <v>V</v>
      </c>
      <c r="H472"/>
      <c r="I472"/>
      <c r="J472"/>
      <c r="K472" s="32" t="str">
        <f t="shared" si="15"/>
        <v/>
      </c>
      <c r="L472" s="535"/>
    </row>
    <row r="473" spans="2:12" x14ac:dyDescent="0.4">
      <c r="B473" s="474" t="s">
        <v>1929</v>
      </c>
      <c r="C473" s="473" t="s">
        <v>2003</v>
      </c>
      <c r="D473" s="473" t="s">
        <v>9163</v>
      </c>
      <c r="E473" s="32" t="str">
        <f t="shared" si="14"/>
        <v>V</v>
      </c>
      <c r="H473"/>
      <c r="I473"/>
      <c r="J473"/>
      <c r="K473" s="32" t="str">
        <f t="shared" si="15"/>
        <v/>
      </c>
      <c r="L473" s="535"/>
    </row>
    <row r="474" spans="2:12" x14ac:dyDescent="0.4">
      <c r="B474" s="474" t="s">
        <v>1496</v>
      </c>
      <c r="C474" s="473" t="s">
        <v>1495</v>
      </c>
      <c r="D474" s="473" t="s">
        <v>9163</v>
      </c>
      <c r="E474" s="32" t="str">
        <f t="shared" si="14"/>
        <v>V</v>
      </c>
      <c r="H474"/>
      <c r="I474"/>
      <c r="J474"/>
      <c r="K474" s="32" t="str">
        <f t="shared" si="15"/>
        <v/>
      </c>
      <c r="L474" s="535"/>
    </row>
    <row r="475" spans="2:12" x14ac:dyDescent="0.4">
      <c r="B475" s="474" t="s">
        <v>1498</v>
      </c>
      <c r="C475" s="473" t="s">
        <v>1497</v>
      </c>
      <c r="D475" s="473" t="s">
        <v>9163</v>
      </c>
      <c r="E475" s="32" t="str">
        <f t="shared" si="14"/>
        <v>V</v>
      </c>
      <c r="H475"/>
      <c r="I475"/>
      <c r="J475"/>
      <c r="K475" s="32" t="str">
        <f t="shared" si="15"/>
        <v/>
      </c>
      <c r="L475" s="535"/>
    </row>
    <row r="476" spans="2:12" x14ac:dyDescent="0.4">
      <c r="B476" s="474" t="s">
        <v>1073</v>
      </c>
      <c r="C476" s="473" t="s">
        <v>1072</v>
      </c>
      <c r="D476" s="473" t="s">
        <v>9163</v>
      </c>
      <c r="E476" s="32" t="str">
        <f t="shared" si="14"/>
        <v>V</v>
      </c>
      <c r="H476"/>
      <c r="I476"/>
      <c r="J476"/>
      <c r="K476" s="32" t="str">
        <f t="shared" si="15"/>
        <v/>
      </c>
      <c r="L476" s="535"/>
    </row>
    <row r="477" spans="2:12" x14ac:dyDescent="0.4">
      <c r="B477" s="474" t="s">
        <v>1069</v>
      </c>
      <c r="C477" s="473" t="s">
        <v>1068</v>
      </c>
      <c r="D477" s="473" t="s">
        <v>9163</v>
      </c>
      <c r="E477" s="32" t="str">
        <f t="shared" si="14"/>
        <v>V</v>
      </c>
      <c r="H477"/>
      <c r="I477"/>
      <c r="J477"/>
      <c r="K477" s="32" t="str">
        <f t="shared" si="15"/>
        <v/>
      </c>
      <c r="L477" s="535"/>
    </row>
    <row r="478" spans="2:12" x14ac:dyDescent="0.4">
      <c r="B478" s="474" t="s">
        <v>1071</v>
      </c>
      <c r="C478" s="473" t="s">
        <v>1070</v>
      </c>
      <c r="D478" s="473" t="s">
        <v>9163</v>
      </c>
      <c r="E478" s="32" t="str">
        <f t="shared" si="14"/>
        <v>V</v>
      </c>
      <c r="H478"/>
      <c r="I478"/>
      <c r="J478"/>
      <c r="K478" s="32" t="str">
        <f t="shared" si="15"/>
        <v/>
      </c>
      <c r="L478" s="535"/>
    </row>
    <row r="479" spans="2:12" x14ac:dyDescent="0.4">
      <c r="B479" s="474" t="s">
        <v>1500</v>
      </c>
      <c r="C479" s="473" t="s">
        <v>1499</v>
      </c>
      <c r="D479" s="473" t="s">
        <v>9163</v>
      </c>
      <c r="E479" s="32" t="str">
        <f t="shared" si="14"/>
        <v>V</v>
      </c>
      <c r="H479"/>
      <c r="I479"/>
      <c r="J479"/>
      <c r="K479" s="32" t="str">
        <f t="shared" si="15"/>
        <v/>
      </c>
      <c r="L479" s="535"/>
    </row>
    <row r="480" spans="2:12" x14ac:dyDescent="0.4">
      <c r="B480" s="474" t="s">
        <v>1502</v>
      </c>
      <c r="C480" s="473" t="s">
        <v>1501</v>
      </c>
      <c r="D480" s="473" t="s">
        <v>9163</v>
      </c>
      <c r="E480" s="32" t="str">
        <f t="shared" si="14"/>
        <v>V</v>
      </c>
      <c r="H480"/>
      <c r="I480"/>
      <c r="J480"/>
      <c r="K480" s="32" t="str">
        <f t="shared" si="15"/>
        <v/>
      </c>
      <c r="L480" s="535"/>
    </row>
    <row r="481" spans="2:12" x14ac:dyDescent="0.4">
      <c r="B481" s="474" t="s">
        <v>1504</v>
      </c>
      <c r="C481" s="473" t="s">
        <v>1503</v>
      </c>
      <c r="D481" s="473" t="s">
        <v>9163</v>
      </c>
      <c r="E481" s="32" t="str">
        <f t="shared" si="14"/>
        <v>V</v>
      </c>
      <c r="H481"/>
      <c r="I481"/>
      <c r="J481"/>
      <c r="K481" s="32" t="str">
        <f t="shared" si="15"/>
        <v/>
      </c>
      <c r="L481" s="535"/>
    </row>
    <row r="482" spans="2:12" x14ac:dyDescent="0.4">
      <c r="B482" s="474" t="s">
        <v>1506</v>
      </c>
      <c r="C482" s="473" t="s">
        <v>1505</v>
      </c>
      <c r="D482" s="473" t="s">
        <v>9163</v>
      </c>
      <c r="E482" s="32" t="str">
        <f t="shared" si="14"/>
        <v>V</v>
      </c>
      <c r="H482"/>
      <c r="I482"/>
      <c r="J482"/>
      <c r="K482" s="32" t="str">
        <f t="shared" si="15"/>
        <v/>
      </c>
      <c r="L482" s="535"/>
    </row>
    <row r="483" spans="2:12" x14ac:dyDescent="0.4">
      <c r="B483" s="474" t="s">
        <v>1508</v>
      </c>
      <c r="C483" s="473" t="s">
        <v>1507</v>
      </c>
      <c r="D483" s="473" t="s">
        <v>9163</v>
      </c>
      <c r="E483" s="32" t="str">
        <f t="shared" si="14"/>
        <v>V</v>
      </c>
      <c r="H483"/>
      <c r="I483"/>
      <c r="J483"/>
      <c r="K483" s="32" t="str">
        <f t="shared" si="15"/>
        <v/>
      </c>
      <c r="L483" s="535"/>
    </row>
    <row r="484" spans="2:12" x14ac:dyDescent="0.4">
      <c r="B484" s="474" t="s">
        <v>3408</v>
      </c>
      <c r="C484" s="473" t="s">
        <v>3835</v>
      </c>
      <c r="D484" s="473" t="s">
        <v>9163</v>
      </c>
      <c r="E484" s="32" t="str">
        <f t="shared" si="14"/>
        <v>V</v>
      </c>
      <c r="H484"/>
      <c r="I484"/>
      <c r="J484"/>
      <c r="K484" s="32" t="str">
        <f t="shared" si="15"/>
        <v/>
      </c>
      <c r="L484" s="535"/>
    </row>
    <row r="485" spans="2:12" x14ac:dyDescent="0.4">
      <c r="B485" s="474" t="s">
        <v>3409</v>
      </c>
      <c r="C485" s="473" t="s">
        <v>3836</v>
      </c>
      <c r="D485" s="473" t="s">
        <v>9163</v>
      </c>
      <c r="E485" s="32" t="str">
        <f t="shared" si="14"/>
        <v>V</v>
      </c>
      <c r="H485"/>
      <c r="I485"/>
      <c r="J485"/>
      <c r="K485" s="32" t="str">
        <f t="shared" si="15"/>
        <v/>
      </c>
      <c r="L485" s="535"/>
    </row>
    <row r="486" spans="2:12" x14ac:dyDescent="0.4">
      <c r="B486" s="474" t="s">
        <v>1509</v>
      </c>
      <c r="C486" s="473" t="s">
        <v>3235</v>
      </c>
      <c r="D486" s="473" t="s">
        <v>9163</v>
      </c>
      <c r="E486" s="32" t="str">
        <f t="shared" si="14"/>
        <v>V</v>
      </c>
      <c r="H486"/>
      <c r="I486"/>
      <c r="J486"/>
      <c r="K486" s="32" t="str">
        <f t="shared" si="15"/>
        <v/>
      </c>
      <c r="L486" s="535"/>
    </row>
    <row r="487" spans="2:12" x14ac:dyDescent="0.4">
      <c r="B487" s="474" t="s">
        <v>1510</v>
      </c>
      <c r="C487" s="473" t="s">
        <v>3236</v>
      </c>
      <c r="D487" s="473" t="s">
        <v>9163</v>
      </c>
      <c r="E487" s="32" t="str">
        <f t="shared" si="14"/>
        <v>V</v>
      </c>
      <c r="H487"/>
      <c r="I487"/>
      <c r="J487"/>
      <c r="K487" s="32" t="str">
        <f t="shared" si="15"/>
        <v/>
      </c>
      <c r="L487" s="535"/>
    </row>
    <row r="488" spans="2:12" x14ac:dyDescent="0.4">
      <c r="B488" s="474" t="s">
        <v>1385</v>
      </c>
      <c r="C488" s="473" t="s">
        <v>1384</v>
      </c>
      <c r="D488" s="473" t="s">
        <v>9163</v>
      </c>
      <c r="E488" s="32" t="str">
        <f t="shared" si="14"/>
        <v>V</v>
      </c>
      <c r="H488"/>
      <c r="I488"/>
      <c r="J488"/>
      <c r="K488" s="32" t="str">
        <f t="shared" si="15"/>
        <v/>
      </c>
      <c r="L488" s="535"/>
    </row>
    <row r="489" spans="2:12" x14ac:dyDescent="0.4">
      <c r="B489" s="474" t="s">
        <v>1387</v>
      </c>
      <c r="C489" s="473" t="s">
        <v>1386</v>
      </c>
      <c r="D489" s="473" t="s">
        <v>9163</v>
      </c>
      <c r="E489" s="32" t="str">
        <f t="shared" si="14"/>
        <v>V</v>
      </c>
      <c r="H489"/>
      <c r="I489"/>
      <c r="J489"/>
      <c r="K489" s="32" t="str">
        <f t="shared" si="15"/>
        <v/>
      </c>
      <c r="L489" s="535"/>
    </row>
    <row r="490" spans="2:12" x14ac:dyDescent="0.4">
      <c r="B490" s="474" t="s">
        <v>1389</v>
      </c>
      <c r="C490" s="473" t="s">
        <v>1388</v>
      </c>
      <c r="D490" s="473" t="s">
        <v>9163</v>
      </c>
      <c r="E490" s="32" t="str">
        <f t="shared" si="14"/>
        <v>V</v>
      </c>
      <c r="H490"/>
      <c r="I490"/>
      <c r="J490"/>
      <c r="K490" s="32" t="str">
        <f t="shared" si="15"/>
        <v/>
      </c>
      <c r="L490" s="535"/>
    </row>
    <row r="491" spans="2:12" x14ac:dyDescent="0.4">
      <c r="B491" s="474" t="s">
        <v>3873</v>
      </c>
      <c r="C491" s="473" t="s">
        <v>4339</v>
      </c>
      <c r="D491" s="473" t="s">
        <v>9163</v>
      </c>
      <c r="E491" s="32" t="str">
        <f t="shared" si="14"/>
        <v>V</v>
      </c>
      <c r="H491"/>
      <c r="I491"/>
      <c r="J491"/>
      <c r="K491" s="32" t="str">
        <f t="shared" si="15"/>
        <v/>
      </c>
      <c r="L491" s="535"/>
    </row>
    <row r="492" spans="2:12" x14ac:dyDescent="0.4">
      <c r="B492" s="474" t="s">
        <v>3573</v>
      </c>
      <c r="C492" s="473" t="s">
        <v>3574</v>
      </c>
      <c r="D492" s="473" t="s">
        <v>9163</v>
      </c>
      <c r="E492" s="32" t="str">
        <f t="shared" si="14"/>
        <v>V</v>
      </c>
      <c r="H492"/>
      <c r="I492"/>
      <c r="J492"/>
      <c r="K492" s="32" t="str">
        <f t="shared" si="15"/>
        <v/>
      </c>
      <c r="L492" s="535"/>
    </row>
    <row r="493" spans="2:12" x14ac:dyDescent="0.4">
      <c r="B493" s="474" t="s">
        <v>99</v>
      </c>
      <c r="C493" s="473" t="s">
        <v>3146</v>
      </c>
      <c r="D493" s="473" t="s">
        <v>9163</v>
      </c>
      <c r="E493" s="32" t="str">
        <f t="shared" si="14"/>
        <v>V</v>
      </c>
      <c r="H493"/>
      <c r="I493"/>
      <c r="J493"/>
      <c r="K493" s="32" t="str">
        <f t="shared" si="15"/>
        <v/>
      </c>
      <c r="L493" s="535"/>
    </row>
    <row r="494" spans="2:12" x14ac:dyDescent="0.4">
      <c r="B494" s="474" t="s">
        <v>100</v>
      </c>
      <c r="C494" s="473" t="s">
        <v>3147</v>
      </c>
      <c r="D494" s="473" t="s">
        <v>9163</v>
      </c>
      <c r="E494" s="32" t="str">
        <f t="shared" si="14"/>
        <v>V</v>
      </c>
      <c r="H494"/>
      <c r="I494"/>
      <c r="J494"/>
      <c r="K494" s="32" t="str">
        <f t="shared" si="15"/>
        <v/>
      </c>
      <c r="L494" s="535"/>
    </row>
    <row r="495" spans="2:12" x14ac:dyDescent="0.4">
      <c r="B495" s="474" t="s">
        <v>101</v>
      </c>
      <c r="C495" s="473" t="s">
        <v>3148</v>
      </c>
      <c r="D495" s="473" t="s">
        <v>9163</v>
      </c>
      <c r="E495" s="32" t="str">
        <f t="shared" si="14"/>
        <v>V</v>
      </c>
      <c r="H495"/>
      <c r="I495"/>
      <c r="J495"/>
      <c r="K495" s="32" t="str">
        <f t="shared" si="15"/>
        <v/>
      </c>
      <c r="L495" s="535"/>
    </row>
    <row r="496" spans="2:12" x14ac:dyDescent="0.4">
      <c r="B496" s="474" t="s">
        <v>184</v>
      </c>
      <c r="C496" s="473" t="s">
        <v>3149</v>
      </c>
      <c r="D496" s="473" t="s">
        <v>9163</v>
      </c>
      <c r="E496" s="32" t="str">
        <f t="shared" si="14"/>
        <v>V</v>
      </c>
      <c r="H496"/>
      <c r="I496"/>
      <c r="J496"/>
      <c r="K496" s="32" t="str">
        <f t="shared" si="15"/>
        <v/>
      </c>
      <c r="L496" s="535"/>
    </row>
    <row r="497" spans="2:12" x14ac:dyDescent="0.4">
      <c r="B497" s="474" t="s">
        <v>1742</v>
      </c>
      <c r="C497" s="473" t="s">
        <v>3150</v>
      </c>
      <c r="D497" s="473" t="s">
        <v>9163</v>
      </c>
      <c r="E497" s="32" t="str">
        <f t="shared" si="14"/>
        <v>V</v>
      </c>
      <c r="H497"/>
      <c r="I497"/>
      <c r="J497"/>
      <c r="K497" s="32" t="str">
        <f t="shared" si="15"/>
        <v/>
      </c>
      <c r="L497" s="535"/>
    </row>
    <row r="498" spans="2:12" x14ac:dyDescent="0.4">
      <c r="B498" s="474" t="s">
        <v>1861</v>
      </c>
      <c r="C498" s="473" t="s">
        <v>3151</v>
      </c>
      <c r="D498" s="473" t="s">
        <v>9163</v>
      </c>
      <c r="E498" s="32" t="str">
        <f t="shared" si="14"/>
        <v>V</v>
      </c>
      <c r="H498"/>
      <c r="I498"/>
      <c r="J498"/>
      <c r="K498" s="32" t="str">
        <f t="shared" si="15"/>
        <v/>
      </c>
      <c r="L498" s="535"/>
    </row>
    <row r="499" spans="2:12" x14ac:dyDescent="0.4">
      <c r="B499" s="474" t="s">
        <v>122</v>
      </c>
      <c r="C499" s="473" t="s">
        <v>1545</v>
      </c>
      <c r="D499" s="473" t="s">
        <v>9163</v>
      </c>
      <c r="E499" s="32" t="str">
        <f t="shared" si="14"/>
        <v>V</v>
      </c>
      <c r="H499"/>
      <c r="I499"/>
      <c r="J499"/>
      <c r="K499" s="32" t="str">
        <f t="shared" si="15"/>
        <v/>
      </c>
      <c r="L499" s="535"/>
    </row>
    <row r="500" spans="2:12" x14ac:dyDescent="0.4">
      <c r="B500" s="474" t="s">
        <v>123</v>
      </c>
      <c r="C500" s="473" t="s">
        <v>2910</v>
      </c>
      <c r="D500" s="473" t="s">
        <v>9163</v>
      </c>
      <c r="E500" s="32" t="str">
        <f t="shared" si="14"/>
        <v>V</v>
      </c>
      <c r="H500"/>
      <c r="I500"/>
      <c r="J500"/>
      <c r="K500" s="32" t="str">
        <f t="shared" si="15"/>
        <v/>
      </c>
      <c r="L500" s="535"/>
    </row>
    <row r="501" spans="2:12" x14ac:dyDescent="0.4">
      <c r="B501" s="474" t="s">
        <v>1725</v>
      </c>
      <c r="C501" s="473" t="s">
        <v>2952</v>
      </c>
      <c r="D501" s="473" t="s">
        <v>9163</v>
      </c>
      <c r="E501" s="32" t="str">
        <f t="shared" si="14"/>
        <v>V</v>
      </c>
      <c r="H501"/>
      <c r="I501"/>
      <c r="J501"/>
      <c r="K501" s="32" t="str">
        <f t="shared" si="15"/>
        <v/>
      </c>
      <c r="L501" s="535"/>
    </row>
    <row r="502" spans="2:12" x14ac:dyDescent="0.4">
      <c r="B502" s="474" t="s">
        <v>2509</v>
      </c>
      <c r="C502" s="473" t="s">
        <v>3234</v>
      </c>
      <c r="D502" s="473" t="s">
        <v>9163</v>
      </c>
      <c r="E502" s="32" t="str">
        <f t="shared" si="14"/>
        <v>V</v>
      </c>
      <c r="H502"/>
      <c r="I502"/>
      <c r="J502"/>
      <c r="K502" s="32" t="str">
        <f t="shared" si="15"/>
        <v/>
      </c>
      <c r="L502" s="535"/>
    </row>
    <row r="503" spans="2:12" x14ac:dyDescent="0.4">
      <c r="B503" s="474" t="s">
        <v>1726</v>
      </c>
      <c r="C503" s="473" t="s">
        <v>2631</v>
      </c>
      <c r="D503" s="473" t="s">
        <v>9163</v>
      </c>
      <c r="E503" s="32" t="str">
        <f t="shared" si="14"/>
        <v>V</v>
      </c>
      <c r="H503"/>
      <c r="I503"/>
      <c r="J503"/>
      <c r="K503" s="32" t="str">
        <f t="shared" si="15"/>
        <v/>
      </c>
      <c r="L503" s="535"/>
    </row>
    <row r="504" spans="2:12" x14ac:dyDescent="0.4">
      <c r="B504" s="474" t="s">
        <v>1862</v>
      </c>
      <c r="C504" s="473" t="s">
        <v>5244</v>
      </c>
      <c r="D504" s="473" t="s">
        <v>9163</v>
      </c>
      <c r="E504" s="32" t="str">
        <f t="shared" si="14"/>
        <v>V</v>
      </c>
      <c r="H504"/>
      <c r="I504"/>
      <c r="J504"/>
      <c r="K504" s="32" t="str">
        <f t="shared" si="15"/>
        <v/>
      </c>
      <c r="L504" s="535"/>
    </row>
    <row r="505" spans="2:12" x14ac:dyDescent="0.4">
      <c r="B505" s="474" t="s">
        <v>97</v>
      </c>
      <c r="C505" s="473" t="s">
        <v>5245</v>
      </c>
      <c r="D505" s="473" t="s">
        <v>9163</v>
      </c>
      <c r="E505" s="32" t="str">
        <f t="shared" si="14"/>
        <v>V</v>
      </c>
      <c r="H505"/>
      <c r="I505"/>
      <c r="J505"/>
      <c r="K505" s="32" t="str">
        <f t="shared" si="15"/>
        <v/>
      </c>
      <c r="L505" s="535"/>
    </row>
    <row r="506" spans="2:12" x14ac:dyDescent="0.4">
      <c r="B506" s="474" t="s">
        <v>105</v>
      </c>
      <c r="C506" s="473" t="s">
        <v>5246</v>
      </c>
      <c r="D506" s="473" t="s">
        <v>9163</v>
      </c>
      <c r="E506" s="32" t="str">
        <f t="shared" si="14"/>
        <v>V</v>
      </c>
      <c r="H506"/>
      <c r="I506"/>
      <c r="J506"/>
      <c r="K506" s="32" t="str">
        <f t="shared" si="15"/>
        <v/>
      </c>
      <c r="L506" s="535"/>
    </row>
    <row r="507" spans="2:12" x14ac:dyDescent="0.4">
      <c r="B507" s="474" t="s">
        <v>1843</v>
      </c>
      <c r="C507" s="473" t="s">
        <v>10118</v>
      </c>
      <c r="D507" s="473" t="s">
        <v>9163</v>
      </c>
      <c r="E507" s="32" t="str">
        <f t="shared" si="14"/>
        <v>V</v>
      </c>
      <c r="H507"/>
      <c r="I507"/>
      <c r="J507"/>
      <c r="K507" s="32" t="str">
        <f t="shared" si="15"/>
        <v/>
      </c>
      <c r="L507" s="535"/>
    </row>
    <row r="508" spans="2:12" x14ac:dyDescent="0.4">
      <c r="B508" s="474" t="s">
        <v>98</v>
      </c>
      <c r="C508" s="473" t="s">
        <v>2121</v>
      </c>
      <c r="D508" s="473" t="s">
        <v>9163</v>
      </c>
      <c r="E508" s="32" t="str">
        <f t="shared" si="14"/>
        <v>V</v>
      </c>
      <c r="H508"/>
      <c r="I508"/>
      <c r="J508"/>
      <c r="K508" s="32" t="str">
        <f t="shared" si="15"/>
        <v/>
      </c>
      <c r="L508" s="535"/>
    </row>
    <row r="509" spans="2:12" x14ac:dyDescent="0.4">
      <c r="B509" s="474" t="s">
        <v>4101</v>
      </c>
      <c r="C509" s="473" t="s">
        <v>4100</v>
      </c>
      <c r="D509" s="473" t="s">
        <v>9163</v>
      </c>
      <c r="E509" s="32" t="str">
        <f t="shared" si="14"/>
        <v>V</v>
      </c>
      <c r="H509"/>
      <c r="I509"/>
      <c r="J509"/>
      <c r="K509" s="32" t="str">
        <f t="shared" si="15"/>
        <v/>
      </c>
      <c r="L509" s="535"/>
    </row>
    <row r="510" spans="2:12" x14ac:dyDescent="0.4">
      <c r="B510" s="474" t="s">
        <v>204</v>
      </c>
      <c r="C510" s="473" t="s">
        <v>4300</v>
      </c>
      <c r="D510" s="473" t="s">
        <v>9163</v>
      </c>
      <c r="E510" s="32" t="str">
        <f t="shared" si="14"/>
        <v>V</v>
      </c>
      <c r="H510"/>
      <c r="I510"/>
      <c r="J510"/>
      <c r="K510" s="32" t="str">
        <f t="shared" si="15"/>
        <v/>
      </c>
      <c r="L510" s="535"/>
    </row>
    <row r="511" spans="2:12" x14ac:dyDescent="0.4">
      <c r="B511" s="474" t="s">
        <v>110</v>
      </c>
      <c r="C511" s="473" t="s">
        <v>1542</v>
      </c>
      <c r="D511" s="473" t="s">
        <v>9163</v>
      </c>
      <c r="E511" s="32" t="str">
        <f t="shared" si="14"/>
        <v>V</v>
      </c>
      <c r="H511"/>
      <c r="I511"/>
      <c r="J511"/>
      <c r="K511" s="32" t="str">
        <f t="shared" si="15"/>
        <v/>
      </c>
      <c r="L511" s="535"/>
    </row>
    <row r="512" spans="2:12" x14ac:dyDescent="0.4">
      <c r="B512" s="474" t="s">
        <v>111</v>
      </c>
      <c r="C512" s="473" t="s">
        <v>1543</v>
      </c>
      <c r="D512" s="473" t="s">
        <v>9163</v>
      </c>
      <c r="E512" s="32" t="str">
        <f t="shared" si="14"/>
        <v>V</v>
      </c>
      <c r="H512"/>
      <c r="I512"/>
      <c r="J512"/>
      <c r="K512" s="32" t="str">
        <f t="shared" si="15"/>
        <v/>
      </c>
      <c r="L512" s="535"/>
    </row>
    <row r="513" spans="2:12" x14ac:dyDescent="0.4">
      <c r="B513" s="474" t="s">
        <v>112</v>
      </c>
      <c r="C513" s="473" t="s">
        <v>609</v>
      </c>
      <c r="D513" s="473" t="s">
        <v>9163</v>
      </c>
      <c r="E513" s="32" t="str">
        <f t="shared" si="14"/>
        <v>V</v>
      </c>
      <c r="H513"/>
      <c r="I513"/>
      <c r="J513"/>
      <c r="K513" s="32" t="str">
        <f t="shared" si="15"/>
        <v/>
      </c>
      <c r="L513" s="535"/>
    </row>
    <row r="514" spans="2:12" x14ac:dyDescent="0.4">
      <c r="B514" s="474" t="s">
        <v>94</v>
      </c>
      <c r="C514" s="473" t="s">
        <v>610</v>
      </c>
      <c r="D514" s="473" t="s">
        <v>9163</v>
      </c>
      <c r="E514" s="32" t="str">
        <f t="shared" si="14"/>
        <v>V</v>
      </c>
      <c r="H514"/>
      <c r="I514"/>
      <c r="J514"/>
      <c r="K514" s="32" t="str">
        <f t="shared" si="15"/>
        <v/>
      </c>
      <c r="L514" s="535"/>
    </row>
    <row r="515" spans="2:12" x14ac:dyDescent="0.4">
      <c r="B515" s="474" t="s">
        <v>95</v>
      </c>
      <c r="C515" s="473" t="s">
        <v>1544</v>
      </c>
      <c r="D515" s="473" t="s">
        <v>9163</v>
      </c>
      <c r="E515" s="32" t="str">
        <f t="shared" si="14"/>
        <v>V</v>
      </c>
      <c r="H515"/>
      <c r="I515"/>
      <c r="J515"/>
      <c r="K515" s="32" t="str">
        <f t="shared" si="15"/>
        <v/>
      </c>
      <c r="L515" s="535"/>
    </row>
    <row r="516" spans="2:12" x14ac:dyDescent="0.4">
      <c r="B516" s="474" t="s">
        <v>4103</v>
      </c>
      <c r="C516" s="473" t="s">
        <v>4102</v>
      </c>
      <c r="D516" s="473" t="s">
        <v>9163</v>
      </c>
      <c r="E516" s="32" t="str">
        <f t="shared" si="14"/>
        <v>V</v>
      </c>
      <c r="H516"/>
      <c r="I516"/>
      <c r="J516"/>
      <c r="K516" s="32" t="str">
        <f t="shared" si="15"/>
        <v/>
      </c>
      <c r="L516" s="535"/>
    </row>
    <row r="517" spans="2:12" x14ac:dyDescent="0.4">
      <c r="B517" s="474" t="s">
        <v>1175</v>
      </c>
      <c r="C517" s="473" t="s">
        <v>1174</v>
      </c>
      <c r="D517" s="473" t="s">
        <v>9163</v>
      </c>
      <c r="E517" s="32" t="str">
        <f t="shared" si="14"/>
        <v>V</v>
      </c>
      <c r="H517"/>
      <c r="I517"/>
      <c r="J517"/>
      <c r="K517" s="32" t="str">
        <f t="shared" si="15"/>
        <v/>
      </c>
      <c r="L517" s="535"/>
    </row>
    <row r="518" spans="2:12" x14ac:dyDescent="0.4">
      <c r="B518" s="474" t="s">
        <v>3875</v>
      </c>
      <c r="C518" s="473" t="s">
        <v>3874</v>
      </c>
      <c r="D518" s="473" t="s">
        <v>9163</v>
      </c>
      <c r="E518" s="32" t="str">
        <f t="shared" si="14"/>
        <v>V</v>
      </c>
      <c r="H518"/>
      <c r="I518"/>
      <c r="J518"/>
      <c r="K518" s="32" t="str">
        <f t="shared" si="15"/>
        <v/>
      </c>
      <c r="L518" s="535"/>
    </row>
    <row r="519" spans="2:12" x14ac:dyDescent="0.4">
      <c r="B519" s="474" t="s">
        <v>159</v>
      </c>
      <c r="C519" s="473" t="s">
        <v>859</v>
      </c>
      <c r="D519" s="473" t="s">
        <v>9163</v>
      </c>
      <c r="E519" s="32" t="str">
        <f t="shared" si="14"/>
        <v>V</v>
      </c>
      <c r="H519"/>
      <c r="I519"/>
      <c r="J519"/>
      <c r="K519" s="32" t="str">
        <f t="shared" si="15"/>
        <v/>
      </c>
      <c r="L519" s="535"/>
    </row>
    <row r="520" spans="2:12" x14ac:dyDescent="0.4">
      <c r="B520" s="474" t="s">
        <v>3877</v>
      </c>
      <c r="C520" s="473" t="s">
        <v>3876</v>
      </c>
      <c r="D520" s="473" t="s">
        <v>9163</v>
      </c>
      <c r="E520" s="32" t="str">
        <f t="shared" si="14"/>
        <v>V</v>
      </c>
      <c r="H520"/>
      <c r="I520"/>
      <c r="J520"/>
      <c r="K520" s="32" t="str">
        <f t="shared" si="15"/>
        <v/>
      </c>
      <c r="L520" s="535"/>
    </row>
    <row r="521" spans="2:12" x14ac:dyDescent="0.4">
      <c r="B521" s="474" t="s">
        <v>160</v>
      </c>
      <c r="C521" s="473" t="s">
        <v>860</v>
      </c>
      <c r="D521" s="473" t="s">
        <v>9163</v>
      </c>
      <c r="E521" s="32" t="str">
        <f t="shared" si="14"/>
        <v>V</v>
      </c>
      <c r="H521"/>
      <c r="I521"/>
      <c r="J521"/>
      <c r="K521" s="32" t="str">
        <f t="shared" si="15"/>
        <v/>
      </c>
      <c r="L521" s="535"/>
    </row>
    <row r="522" spans="2:12" x14ac:dyDescent="0.4">
      <c r="B522" s="474" t="s">
        <v>3878</v>
      </c>
      <c r="C522" s="473" t="s">
        <v>4240</v>
      </c>
      <c r="D522" s="473" t="s">
        <v>9163</v>
      </c>
      <c r="E522" s="32" t="str">
        <f t="shared" ref="E522:E585" si="16">IF(OR(B522="",B522="Инструмент бензо",B522="Инструмент электро",B522="Инструмент газ",B522="Ручник и аксессуары"),"","V")</f>
        <v>V</v>
      </c>
      <c r="H522"/>
      <c r="I522"/>
      <c r="J522"/>
      <c r="K522" s="32" t="str">
        <f t="shared" si="15"/>
        <v/>
      </c>
      <c r="L522" s="535"/>
    </row>
    <row r="523" spans="2:12" x14ac:dyDescent="0.4">
      <c r="B523" s="474" t="s">
        <v>2600</v>
      </c>
      <c r="C523" s="473" t="s">
        <v>2599</v>
      </c>
      <c r="D523" s="473" t="s">
        <v>9163</v>
      </c>
      <c r="E523" s="32" t="str">
        <f t="shared" si="16"/>
        <v>V</v>
      </c>
      <c r="H523"/>
      <c r="I523"/>
      <c r="J523"/>
      <c r="K523" s="32" t="str">
        <f t="shared" ref="K523:K586" si="17">IF(OR(H523="",H523="Инструмент бензо",H523="Инструмент электро",H523="Инструмент газ",H523="Ручник и аксессуары"),"","V")</f>
        <v/>
      </c>
      <c r="L523" s="535"/>
    </row>
    <row r="524" spans="2:12" x14ac:dyDescent="0.4">
      <c r="B524" s="474" t="s">
        <v>3411</v>
      </c>
      <c r="C524" s="473" t="s">
        <v>3410</v>
      </c>
      <c r="D524" s="473" t="s">
        <v>9163</v>
      </c>
      <c r="E524" s="32" t="str">
        <f t="shared" si="16"/>
        <v>V</v>
      </c>
      <c r="H524"/>
      <c r="I524"/>
      <c r="J524"/>
      <c r="K524" s="32" t="str">
        <f t="shared" si="17"/>
        <v/>
      </c>
      <c r="L524" s="535"/>
    </row>
    <row r="525" spans="2:12" x14ac:dyDescent="0.4">
      <c r="B525" s="474" t="s">
        <v>3313</v>
      </c>
      <c r="C525" s="473" t="s">
        <v>3312</v>
      </c>
      <c r="D525" s="473" t="s">
        <v>9163</v>
      </c>
      <c r="E525" s="32" t="str">
        <f t="shared" si="16"/>
        <v>V</v>
      </c>
      <c r="H525"/>
      <c r="I525"/>
      <c r="J525"/>
      <c r="K525" s="32" t="str">
        <f t="shared" si="17"/>
        <v/>
      </c>
      <c r="L525" s="535"/>
    </row>
    <row r="526" spans="2:12" x14ac:dyDescent="0.4">
      <c r="B526" s="474" t="s">
        <v>3413</v>
      </c>
      <c r="C526" s="473" t="s">
        <v>3412</v>
      </c>
      <c r="D526" s="473" t="s">
        <v>9163</v>
      </c>
      <c r="E526" s="32" t="str">
        <f t="shared" si="16"/>
        <v>V</v>
      </c>
      <c r="H526"/>
      <c r="I526"/>
      <c r="J526"/>
      <c r="K526" s="32" t="str">
        <f t="shared" si="17"/>
        <v/>
      </c>
      <c r="L526" s="535"/>
    </row>
    <row r="527" spans="2:12" x14ac:dyDescent="0.4">
      <c r="B527" s="474" t="s">
        <v>1170</v>
      </c>
      <c r="C527" s="473" t="s">
        <v>5036</v>
      </c>
      <c r="D527" s="473" t="s">
        <v>9163</v>
      </c>
      <c r="E527" s="32" t="str">
        <f t="shared" si="16"/>
        <v>V</v>
      </c>
      <c r="H527"/>
      <c r="I527"/>
      <c r="J527"/>
      <c r="K527" s="32" t="str">
        <f t="shared" si="17"/>
        <v/>
      </c>
      <c r="L527" s="535"/>
    </row>
    <row r="528" spans="2:12" x14ac:dyDescent="0.4">
      <c r="B528" s="474" t="s">
        <v>2093</v>
      </c>
      <c r="C528" s="473" t="s">
        <v>5037</v>
      </c>
      <c r="D528" s="473" t="s">
        <v>9163</v>
      </c>
      <c r="E528" s="32" t="str">
        <f t="shared" si="16"/>
        <v>V</v>
      </c>
      <c r="H528"/>
      <c r="I528"/>
      <c r="J528"/>
      <c r="K528" s="32" t="str">
        <f t="shared" si="17"/>
        <v/>
      </c>
      <c r="L528" s="535"/>
    </row>
    <row r="529" spans="2:12" x14ac:dyDescent="0.4">
      <c r="B529" s="474" t="s">
        <v>54</v>
      </c>
      <c r="C529" s="473" t="s">
        <v>5038</v>
      </c>
      <c r="D529" s="473" t="s">
        <v>9163</v>
      </c>
      <c r="E529" s="32" t="str">
        <f t="shared" si="16"/>
        <v>V</v>
      </c>
      <c r="H529"/>
      <c r="I529"/>
      <c r="J529"/>
      <c r="K529" s="32" t="str">
        <f t="shared" si="17"/>
        <v/>
      </c>
      <c r="L529" s="535"/>
    </row>
    <row r="530" spans="2:12" x14ac:dyDescent="0.4">
      <c r="B530" s="474" t="s">
        <v>2648</v>
      </c>
      <c r="C530" s="473" t="s">
        <v>2953</v>
      </c>
      <c r="D530" s="473" t="s">
        <v>9163</v>
      </c>
      <c r="E530" s="32" t="str">
        <f t="shared" si="16"/>
        <v>V</v>
      </c>
      <c r="H530"/>
      <c r="I530"/>
      <c r="J530"/>
      <c r="K530" s="32" t="str">
        <f t="shared" si="17"/>
        <v/>
      </c>
      <c r="L530" s="535"/>
    </row>
    <row r="531" spans="2:12" x14ac:dyDescent="0.4">
      <c r="B531" s="474" t="s">
        <v>2211</v>
      </c>
      <c r="C531" s="473" t="s">
        <v>2954</v>
      </c>
      <c r="D531" s="473" t="s">
        <v>9884</v>
      </c>
      <c r="E531" s="32" t="str">
        <f t="shared" si="16"/>
        <v>V</v>
      </c>
      <c r="H531"/>
      <c r="I531"/>
      <c r="J531"/>
      <c r="K531" s="32" t="str">
        <f t="shared" si="17"/>
        <v/>
      </c>
      <c r="L531" s="535"/>
    </row>
    <row r="532" spans="2:12" x14ac:dyDescent="0.4">
      <c r="B532" s="474" t="s">
        <v>2210</v>
      </c>
      <c r="C532" s="473" t="s">
        <v>2955</v>
      </c>
      <c r="D532" s="473" t="s">
        <v>9884</v>
      </c>
      <c r="E532" s="32" t="str">
        <f t="shared" si="16"/>
        <v>V</v>
      </c>
      <c r="H532"/>
      <c r="I532"/>
      <c r="J532"/>
      <c r="K532" s="32" t="str">
        <f t="shared" si="17"/>
        <v/>
      </c>
      <c r="L532" s="535"/>
    </row>
    <row r="533" spans="2:12" x14ac:dyDescent="0.4">
      <c r="B533" s="474" t="s">
        <v>2209</v>
      </c>
      <c r="C533" s="473" t="s">
        <v>2956</v>
      </c>
      <c r="D533" s="473" t="s">
        <v>9884</v>
      </c>
      <c r="E533" s="32" t="str">
        <f t="shared" si="16"/>
        <v>V</v>
      </c>
      <c r="H533"/>
      <c r="I533"/>
      <c r="J533"/>
      <c r="K533" s="32" t="str">
        <f t="shared" si="17"/>
        <v/>
      </c>
      <c r="L533" s="535"/>
    </row>
    <row r="534" spans="2:12" x14ac:dyDescent="0.4">
      <c r="B534" s="474" t="s">
        <v>1930</v>
      </c>
      <c r="C534" s="473" t="s">
        <v>2004</v>
      </c>
      <c r="D534" s="473" t="s">
        <v>9163</v>
      </c>
      <c r="E534" s="32" t="str">
        <f t="shared" si="16"/>
        <v>V</v>
      </c>
      <c r="H534"/>
      <c r="I534"/>
      <c r="J534"/>
      <c r="K534" s="32" t="str">
        <f t="shared" si="17"/>
        <v/>
      </c>
      <c r="L534" s="535"/>
    </row>
    <row r="535" spans="2:12" x14ac:dyDescent="0.4">
      <c r="B535" s="474" t="s">
        <v>1449</v>
      </c>
      <c r="C535" s="473" t="s">
        <v>1448</v>
      </c>
      <c r="D535" s="473" t="s">
        <v>9163</v>
      </c>
      <c r="E535" s="32" t="str">
        <f t="shared" si="16"/>
        <v>V</v>
      </c>
      <c r="H535"/>
      <c r="I535"/>
      <c r="J535"/>
      <c r="K535" s="32" t="str">
        <f t="shared" si="17"/>
        <v/>
      </c>
      <c r="L535" s="535"/>
    </row>
    <row r="536" spans="2:12" x14ac:dyDescent="0.4">
      <c r="B536" s="474" t="s">
        <v>1931</v>
      </c>
      <c r="C536" s="473" t="s">
        <v>2005</v>
      </c>
      <c r="D536" s="473" t="s">
        <v>9163</v>
      </c>
      <c r="E536" s="32" t="str">
        <f t="shared" si="16"/>
        <v>V</v>
      </c>
      <c r="H536"/>
      <c r="I536"/>
      <c r="J536"/>
      <c r="K536" s="32" t="str">
        <f t="shared" si="17"/>
        <v/>
      </c>
      <c r="L536" s="535"/>
    </row>
    <row r="537" spans="2:12" x14ac:dyDescent="0.4">
      <c r="B537" s="474" t="s">
        <v>1935</v>
      </c>
      <c r="C537" s="473" t="s">
        <v>2006</v>
      </c>
      <c r="D537" s="473" t="s">
        <v>9163</v>
      </c>
      <c r="E537" s="32" t="str">
        <f t="shared" si="16"/>
        <v>V</v>
      </c>
      <c r="H537"/>
      <c r="I537"/>
      <c r="J537"/>
      <c r="K537" s="32" t="str">
        <f t="shared" si="17"/>
        <v/>
      </c>
      <c r="L537" s="535"/>
    </row>
    <row r="538" spans="2:12" x14ac:dyDescent="0.4">
      <c r="B538" s="474" t="s">
        <v>1936</v>
      </c>
      <c r="C538" s="473" t="s">
        <v>2007</v>
      </c>
      <c r="D538" s="473" t="s">
        <v>9163</v>
      </c>
      <c r="E538" s="32" t="str">
        <f t="shared" si="16"/>
        <v>V</v>
      </c>
      <c r="H538"/>
      <c r="I538"/>
      <c r="J538"/>
      <c r="K538" s="32" t="str">
        <f t="shared" si="17"/>
        <v/>
      </c>
      <c r="L538" s="535"/>
    </row>
    <row r="539" spans="2:12" x14ac:dyDescent="0.4">
      <c r="B539" s="474" t="s">
        <v>3414</v>
      </c>
      <c r="C539" s="473" t="s">
        <v>3704</v>
      </c>
      <c r="D539" s="473" t="s">
        <v>9163</v>
      </c>
      <c r="E539" s="32" t="str">
        <f t="shared" si="16"/>
        <v>V</v>
      </c>
      <c r="H539"/>
      <c r="I539"/>
      <c r="J539"/>
      <c r="K539" s="32" t="str">
        <f t="shared" si="17"/>
        <v/>
      </c>
      <c r="L539" s="535"/>
    </row>
    <row r="540" spans="2:12" x14ac:dyDescent="0.4">
      <c r="B540" s="474" t="s">
        <v>3415</v>
      </c>
      <c r="C540" s="473" t="s">
        <v>3705</v>
      </c>
      <c r="D540" s="473" t="s">
        <v>9163</v>
      </c>
      <c r="E540" s="32" t="str">
        <f t="shared" si="16"/>
        <v>V</v>
      </c>
      <c r="H540"/>
      <c r="I540"/>
      <c r="J540"/>
      <c r="K540" s="32" t="str">
        <f t="shared" si="17"/>
        <v/>
      </c>
      <c r="L540" s="535"/>
    </row>
    <row r="541" spans="2:12" x14ac:dyDescent="0.4">
      <c r="B541" s="474" t="s">
        <v>3416</v>
      </c>
      <c r="C541" s="473" t="s">
        <v>3706</v>
      </c>
      <c r="D541" s="473" t="s">
        <v>9163</v>
      </c>
      <c r="E541" s="32" t="str">
        <f t="shared" si="16"/>
        <v>V</v>
      </c>
      <c r="H541"/>
      <c r="I541"/>
      <c r="J541"/>
      <c r="K541" s="32" t="str">
        <f t="shared" si="17"/>
        <v/>
      </c>
      <c r="L541" s="535"/>
    </row>
    <row r="542" spans="2:12" x14ac:dyDescent="0.4">
      <c r="B542" s="474" t="s">
        <v>3419</v>
      </c>
      <c r="C542" s="473" t="s">
        <v>3418</v>
      </c>
      <c r="D542" s="473" t="s">
        <v>9163</v>
      </c>
      <c r="E542" s="32" t="str">
        <f t="shared" si="16"/>
        <v>V</v>
      </c>
      <c r="H542"/>
      <c r="I542"/>
      <c r="J542"/>
      <c r="K542" s="32" t="str">
        <f t="shared" si="17"/>
        <v/>
      </c>
      <c r="L542" s="535"/>
    </row>
    <row r="543" spans="2:12" x14ac:dyDescent="0.4">
      <c r="B543" s="474" t="s">
        <v>3421</v>
      </c>
      <c r="C543" s="473" t="s">
        <v>3420</v>
      </c>
      <c r="D543" s="473" t="s">
        <v>9163</v>
      </c>
      <c r="E543" s="32" t="str">
        <f t="shared" si="16"/>
        <v>V</v>
      </c>
      <c r="H543"/>
      <c r="I543"/>
      <c r="J543"/>
      <c r="K543" s="32" t="str">
        <f t="shared" si="17"/>
        <v/>
      </c>
      <c r="L543" s="535"/>
    </row>
    <row r="544" spans="2:12" x14ac:dyDescent="0.4">
      <c r="B544" s="474" t="s">
        <v>3423</v>
      </c>
      <c r="C544" s="473" t="s">
        <v>3422</v>
      </c>
      <c r="D544" s="473" t="s">
        <v>9163</v>
      </c>
      <c r="E544" s="32" t="str">
        <f t="shared" si="16"/>
        <v>V</v>
      </c>
      <c r="H544"/>
      <c r="I544"/>
      <c r="J544"/>
      <c r="K544" s="32" t="str">
        <f t="shared" si="17"/>
        <v/>
      </c>
      <c r="L544" s="535"/>
    </row>
    <row r="545" spans="2:12" x14ac:dyDescent="0.4">
      <c r="B545" s="474" t="s">
        <v>3425</v>
      </c>
      <c r="C545" s="473" t="s">
        <v>3424</v>
      </c>
      <c r="D545" s="473" t="s">
        <v>9163</v>
      </c>
      <c r="E545" s="32" t="str">
        <f t="shared" si="16"/>
        <v>V</v>
      </c>
      <c r="H545"/>
      <c r="I545"/>
      <c r="J545"/>
      <c r="K545" s="32" t="str">
        <f t="shared" si="17"/>
        <v/>
      </c>
      <c r="L545" s="535"/>
    </row>
    <row r="546" spans="2:12" x14ac:dyDescent="0.4">
      <c r="B546" s="474" t="s">
        <v>3427</v>
      </c>
      <c r="C546" s="473" t="s">
        <v>3426</v>
      </c>
      <c r="D546" s="473" t="s">
        <v>9163</v>
      </c>
      <c r="E546" s="32" t="str">
        <f t="shared" si="16"/>
        <v>V</v>
      </c>
      <c r="H546"/>
      <c r="I546"/>
      <c r="J546"/>
      <c r="K546" s="32" t="str">
        <f t="shared" si="17"/>
        <v/>
      </c>
      <c r="L546" s="535"/>
    </row>
    <row r="547" spans="2:12" x14ac:dyDescent="0.4">
      <c r="B547" s="474" t="s">
        <v>3429</v>
      </c>
      <c r="C547" s="473" t="s">
        <v>3428</v>
      </c>
      <c r="D547" s="473" t="s">
        <v>9163</v>
      </c>
      <c r="E547" s="32" t="str">
        <f t="shared" si="16"/>
        <v>V</v>
      </c>
      <c r="H547"/>
      <c r="I547"/>
      <c r="J547"/>
      <c r="K547" s="32" t="str">
        <f t="shared" si="17"/>
        <v/>
      </c>
      <c r="L547" s="535"/>
    </row>
    <row r="548" spans="2:12" x14ac:dyDescent="0.4">
      <c r="B548" s="474" t="s">
        <v>3431</v>
      </c>
      <c r="C548" s="473" t="s">
        <v>3430</v>
      </c>
      <c r="D548" s="473" t="s">
        <v>9163</v>
      </c>
      <c r="E548" s="32" t="str">
        <f t="shared" si="16"/>
        <v>V</v>
      </c>
      <c r="H548"/>
      <c r="I548"/>
      <c r="J548"/>
      <c r="K548" s="32" t="str">
        <f t="shared" si="17"/>
        <v/>
      </c>
      <c r="L548" s="535"/>
    </row>
    <row r="549" spans="2:12" x14ac:dyDescent="0.4">
      <c r="B549" s="474" t="s">
        <v>4202</v>
      </c>
      <c r="C549" s="473" t="s">
        <v>4872</v>
      </c>
      <c r="D549" s="473" t="s">
        <v>9163</v>
      </c>
      <c r="E549" s="32" t="str">
        <f t="shared" si="16"/>
        <v>V</v>
      </c>
      <c r="H549"/>
      <c r="I549"/>
      <c r="J549"/>
      <c r="K549" s="32" t="str">
        <f t="shared" si="17"/>
        <v/>
      </c>
      <c r="L549" s="535"/>
    </row>
    <row r="550" spans="2:12" x14ac:dyDescent="0.4">
      <c r="B550" s="474" t="s">
        <v>4420</v>
      </c>
      <c r="C550" s="473" t="s">
        <v>5176</v>
      </c>
      <c r="D550" s="473" t="s">
        <v>9163</v>
      </c>
      <c r="E550" s="32" t="str">
        <f t="shared" si="16"/>
        <v>V</v>
      </c>
      <c r="H550"/>
      <c r="I550"/>
      <c r="J550"/>
      <c r="K550" s="32" t="str">
        <f t="shared" si="17"/>
        <v/>
      </c>
      <c r="L550" s="535"/>
    </row>
    <row r="551" spans="2:12" x14ac:dyDescent="0.4">
      <c r="B551" s="474" t="s">
        <v>4421</v>
      </c>
      <c r="C551" s="473" t="s">
        <v>10119</v>
      </c>
      <c r="D551" s="473" t="s">
        <v>9163</v>
      </c>
      <c r="E551" s="32" t="str">
        <f t="shared" si="16"/>
        <v>V</v>
      </c>
      <c r="H551"/>
      <c r="I551"/>
      <c r="J551"/>
      <c r="K551" s="32" t="str">
        <f t="shared" si="17"/>
        <v/>
      </c>
      <c r="L551" s="535"/>
    </row>
    <row r="552" spans="2:12" x14ac:dyDescent="0.4">
      <c r="B552" s="474" t="s">
        <v>4422</v>
      </c>
      <c r="C552" s="473" t="s">
        <v>10120</v>
      </c>
      <c r="D552" s="473" t="s">
        <v>9163</v>
      </c>
      <c r="E552" s="32" t="str">
        <f t="shared" si="16"/>
        <v>V</v>
      </c>
      <c r="H552"/>
      <c r="I552"/>
      <c r="J552"/>
      <c r="K552" s="32" t="str">
        <f t="shared" si="17"/>
        <v/>
      </c>
      <c r="L552" s="535"/>
    </row>
    <row r="553" spans="2:12" x14ac:dyDescent="0.4">
      <c r="B553" s="474" t="s">
        <v>4423</v>
      </c>
      <c r="C553" s="473" t="s">
        <v>5177</v>
      </c>
      <c r="D553" s="473" t="s">
        <v>9163</v>
      </c>
      <c r="E553" s="32" t="str">
        <f t="shared" si="16"/>
        <v>V</v>
      </c>
      <c r="H553"/>
      <c r="I553"/>
      <c r="J553"/>
      <c r="K553" s="32" t="str">
        <f t="shared" si="17"/>
        <v/>
      </c>
      <c r="L553" s="535"/>
    </row>
    <row r="554" spans="2:12" x14ac:dyDescent="0.4">
      <c r="B554" s="474" t="s">
        <v>1514</v>
      </c>
      <c r="C554" s="473" t="s">
        <v>3066</v>
      </c>
      <c r="D554" s="473" t="s">
        <v>9163</v>
      </c>
      <c r="E554" s="32" t="str">
        <f t="shared" si="16"/>
        <v>V</v>
      </c>
      <c r="H554"/>
      <c r="I554"/>
      <c r="J554"/>
      <c r="K554" s="32" t="str">
        <f t="shared" si="17"/>
        <v/>
      </c>
      <c r="L554" s="535"/>
    </row>
    <row r="555" spans="2:12" x14ac:dyDescent="0.4">
      <c r="B555" s="474" t="s">
        <v>69</v>
      </c>
      <c r="C555" s="473" t="s">
        <v>3232</v>
      </c>
      <c r="D555" s="473" t="s">
        <v>9163</v>
      </c>
      <c r="E555" s="32" t="str">
        <f t="shared" si="16"/>
        <v>V</v>
      </c>
      <c r="H555"/>
      <c r="I555"/>
      <c r="J555"/>
      <c r="K555" s="32" t="str">
        <f t="shared" si="17"/>
        <v/>
      </c>
      <c r="L555" s="535"/>
    </row>
    <row r="556" spans="2:12" x14ac:dyDescent="0.4">
      <c r="B556" s="474" t="s">
        <v>1759</v>
      </c>
      <c r="C556" s="473" t="s">
        <v>3067</v>
      </c>
      <c r="D556" s="473" t="s">
        <v>9163</v>
      </c>
      <c r="E556" s="32" t="str">
        <f t="shared" si="16"/>
        <v>V</v>
      </c>
      <c r="H556"/>
      <c r="I556"/>
      <c r="J556"/>
      <c r="K556" s="32" t="str">
        <f t="shared" si="17"/>
        <v/>
      </c>
      <c r="L556" s="535"/>
    </row>
    <row r="557" spans="2:12" x14ac:dyDescent="0.4">
      <c r="B557" s="474" t="s">
        <v>70</v>
      </c>
      <c r="C557" s="473" t="s">
        <v>3068</v>
      </c>
      <c r="D557" s="473" t="s">
        <v>9163</v>
      </c>
      <c r="E557" s="32" t="str">
        <f t="shared" si="16"/>
        <v>V</v>
      </c>
      <c r="H557"/>
      <c r="I557"/>
      <c r="J557"/>
      <c r="K557" s="32" t="str">
        <f t="shared" si="17"/>
        <v/>
      </c>
      <c r="L557" s="535"/>
    </row>
    <row r="558" spans="2:12" x14ac:dyDescent="0.4">
      <c r="B558" s="474" t="s">
        <v>71</v>
      </c>
      <c r="C558" s="473" t="s">
        <v>3231</v>
      </c>
      <c r="D558" s="473" t="s">
        <v>9163</v>
      </c>
      <c r="E558" s="32" t="str">
        <f t="shared" si="16"/>
        <v>V</v>
      </c>
      <c r="H558"/>
      <c r="I558"/>
      <c r="J558"/>
      <c r="K558" s="32" t="str">
        <f t="shared" si="17"/>
        <v/>
      </c>
      <c r="L558" s="535"/>
    </row>
    <row r="559" spans="2:12" x14ac:dyDescent="0.4">
      <c r="B559" s="474" t="s">
        <v>72</v>
      </c>
      <c r="C559" s="473" t="s">
        <v>3069</v>
      </c>
      <c r="D559" s="473" t="s">
        <v>9163</v>
      </c>
      <c r="E559" s="32" t="str">
        <f t="shared" si="16"/>
        <v>V</v>
      </c>
      <c r="H559"/>
      <c r="I559"/>
      <c r="J559"/>
      <c r="K559" s="32" t="str">
        <f t="shared" si="17"/>
        <v/>
      </c>
      <c r="L559" s="535"/>
    </row>
    <row r="560" spans="2:12" x14ac:dyDescent="0.4">
      <c r="B560" s="474" t="s">
        <v>73</v>
      </c>
      <c r="C560" s="473" t="s">
        <v>3233</v>
      </c>
      <c r="D560" s="473" t="s">
        <v>9163</v>
      </c>
      <c r="E560" s="32" t="str">
        <f t="shared" si="16"/>
        <v>V</v>
      </c>
      <c r="H560"/>
      <c r="I560"/>
      <c r="J560"/>
      <c r="K560" s="32" t="str">
        <f t="shared" si="17"/>
        <v/>
      </c>
      <c r="L560" s="535"/>
    </row>
    <row r="561" spans="2:12" x14ac:dyDescent="0.4">
      <c r="B561" s="474" t="s">
        <v>200</v>
      </c>
      <c r="C561" s="473" t="s">
        <v>10121</v>
      </c>
      <c r="D561" s="473" t="s">
        <v>9163</v>
      </c>
      <c r="E561" s="32" t="str">
        <f t="shared" si="16"/>
        <v>V</v>
      </c>
      <c r="H561"/>
      <c r="I561"/>
      <c r="J561"/>
      <c r="K561" s="32" t="str">
        <f t="shared" si="17"/>
        <v/>
      </c>
      <c r="L561" s="535"/>
    </row>
    <row r="562" spans="2:12" x14ac:dyDescent="0.4">
      <c r="B562" s="474" t="s">
        <v>219</v>
      </c>
      <c r="C562" s="473" t="s">
        <v>3243</v>
      </c>
      <c r="D562" s="473" t="s">
        <v>9163</v>
      </c>
      <c r="E562" s="32" t="str">
        <f t="shared" si="16"/>
        <v>V</v>
      </c>
      <c r="H562"/>
      <c r="I562"/>
      <c r="J562"/>
      <c r="K562" s="32" t="str">
        <f t="shared" si="17"/>
        <v/>
      </c>
      <c r="L562" s="535"/>
    </row>
    <row r="563" spans="2:12" x14ac:dyDescent="0.4">
      <c r="B563" s="474" t="s">
        <v>102</v>
      </c>
      <c r="C563" s="473" t="s">
        <v>3244</v>
      </c>
      <c r="D563" s="473" t="s">
        <v>9163</v>
      </c>
      <c r="E563" s="32" t="str">
        <f t="shared" si="16"/>
        <v>V</v>
      </c>
      <c r="H563"/>
      <c r="I563"/>
      <c r="J563"/>
      <c r="K563" s="32" t="str">
        <f t="shared" si="17"/>
        <v/>
      </c>
      <c r="L563" s="535"/>
    </row>
    <row r="564" spans="2:12" x14ac:dyDescent="0.4">
      <c r="B564" s="474" t="s">
        <v>129</v>
      </c>
      <c r="C564" s="473" t="s">
        <v>3245</v>
      </c>
      <c r="D564" s="473" t="s">
        <v>9163</v>
      </c>
      <c r="E564" s="32" t="str">
        <f t="shared" si="16"/>
        <v>V</v>
      </c>
      <c r="H564"/>
      <c r="I564"/>
      <c r="J564"/>
      <c r="K564" s="32" t="str">
        <f t="shared" si="17"/>
        <v/>
      </c>
      <c r="L564" s="535"/>
    </row>
    <row r="565" spans="2:12" x14ac:dyDescent="0.4">
      <c r="B565" s="474" t="s">
        <v>130</v>
      </c>
      <c r="C565" s="473" t="s">
        <v>10122</v>
      </c>
      <c r="D565" s="473" t="s">
        <v>9163</v>
      </c>
      <c r="E565" s="32" t="str">
        <f t="shared" si="16"/>
        <v>V</v>
      </c>
      <c r="H565"/>
      <c r="I565"/>
      <c r="J565"/>
      <c r="K565" s="32" t="str">
        <f t="shared" si="17"/>
        <v/>
      </c>
      <c r="L565" s="535"/>
    </row>
    <row r="566" spans="2:12" x14ac:dyDescent="0.4">
      <c r="B566" s="474" t="s">
        <v>260</v>
      </c>
      <c r="C566" s="473" t="s">
        <v>10123</v>
      </c>
      <c r="D566" s="473" t="s">
        <v>9163</v>
      </c>
      <c r="E566" s="32" t="str">
        <f t="shared" si="16"/>
        <v>V</v>
      </c>
      <c r="H566"/>
      <c r="I566"/>
      <c r="J566"/>
      <c r="K566" s="32" t="str">
        <f t="shared" si="17"/>
        <v/>
      </c>
      <c r="L566" s="535"/>
    </row>
    <row r="567" spans="2:12" x14ac:dyDescent="0.4">
      <c r="B567" s="474" t="s">
        <v>220</v>
      </c>
      <c r="C567" s="473" t="s">
        <v>10124</v>
      </c>
      <c r="D567" s="473" t="s">
        <v>9163</v>
      </c>
      <c r="E567" s="32" t="str">
        <f t="shared" si="16"/>
        <v>V</v>
      </c>
      <c r="H567"/>
      <c r="I567"/>
      <c r="J567"/>
      <c r="K567" s="32" t="str">
        <f t="shared" si="17"/>
        <v/>
      </c>
      <c r="L567" s="535"/>
    </row>
    <row r="568" spans="2:12" x14ac:dyDescent="0.4">
      <c r="B568" s="474" t="s">
        <v>221</v>
      </c>
      <c r="C568" s="473" t="s">
        <v>613</v>
      </c>
      <c r="D568" s="473" t="s">
        <v>9163</v>
      </c>
      <c r="E568" s="32" t="str">
        <f t="shared" si="16"/>
        <v>V</v>
      </c>
      <c r="H568"/>
      <c r="I568"/>
      <c r="J568"/>
      <c r="K568" s="32" t="str">
        <f t="shared" si="17"/>
        <v/>
      </c>
      <c r="L568" s="535"/>
    </row>
    <row r="569" spans="2:12" x14ac:dyDescent="0.4">
      <c r="B569" s="474" t="s">
        <v>45</v>
      </c>
      <c r="C569" s="473" t="s">
        <v>10125</v>
      </c>
      <c r="D569" s="473" t="s">
        <v>9163</v>
      </c>
      <c r="E569" s="32" t="str">
        <f t="shared" si="16"/>
        <v>V</v>
      </c>
      <c r="H569"/>
      <c r="I569"/>
      <c r="J569"/>
      <c r="K569" s="32" t="str">
        <f t="shared" si="17"/>
        <v/>
      </c>
      <c r="L569" s="535"/>
    </row>
    <row r="570" spans="2:12" x14ac:dyDescent="0.4">
      <c r="B570" s="474" t="s">
        <v>46</v>
      </c>
      <c r="C570" s="473" t="s">
        <v>1551</v>
      </c>
      <c r="D570" s="473" t="s">
        <v>9163</v>
      </c>
      <c r="E570" s="32" t="str">
        <f t="shared" si="16"/>
        <v>V</v>
      </c>
      <c r="H570"/>
      <c r="I570"/>
      <c r="J570"/>
      <c r="K570" s="32" t="str">
        <f t="shared" si="17"/>
        <v/>
      </c>
      <c r="L570" s="535"/>
    </row>
    <row r="571" spans="2:12" x14ac:dyDescent="0.4">
      <c r="B571" s="474" t="s">
        <v>47</v>
      </c>
      <c r="C571" s="473" t="s">
        <v>10126</v>
      </c>
      <c r="D571" s="473" t="s">
        <v>9163</v>
      </c>
      <c r="E571" s="32" t="str">
        <f t="shared" si="16"/>
        <v>V</v>
      </c>
      <c r="H571"/>
      <c r="I571"/>
      <c r="J571"/>
      <c r="K571" s="32" t="str">
        <f t="shared" si="17"/>
        <v/>
      </c>
      <c r="L571" s="535"/>
    </row>
    <row r="572" spans="2:12" x14ac:dyDescent="0.4">
      <c r="B572" s="474" t="s">
        <v>2177</v>
      </c>
      <c r="C572" s="473" t="s">
        <v>10127</v>
      </c>
      <c r="D572" s="473" t="s">
        <v>9163</v>
      </c>
      <c r="E572" s="32" t="str">
        <f t="shared" si="16"/>
        <v>V</v>
      </c>
      <c r="H572"/>
      <c r="I572"/>
      <c r="J572"/>
      <c r="K572" s="32" t="str">
        <f t="shared" si="17"/>
        <v/>
      </c>
      <c r="L572" s="535"/>
    </row>
    <row r="573" spans="2:12" x14ac:dyDescent="0.4">
      <c r="B573" s="474" t="s">
        <v>50</v>
      </c>
      <c r="C573" s="473" t="s">
        <v>3070</v>
      </c>
      <c r="D573" s="473" t="s">
        <v>9163</v>
      </c>
      <c r="E573" s="32" t="str">
        <f t="shared" si="16"/>
        <v>V</v>
      </c>
      <c r="H573"/>
      <c r="I573"/>
      <c r="J573"/>
      <c r="K573" s="32" t="str">
        <f t="shared" si="17"/>
        <v/>
      </c>
      <c r="L573" s="535"/>
    </row>
    <row r="574" spans="2:12" x14ac:dyDescent="0.4">
      <c r="B574" s="474" t="s">
        <v>1369</v>
      </c>
      <c r="C574" s="473" t="s">
        <v>2964</v>
      </c>
      <c r="D574" s="473" t="s">
        <v>9885</v>
      </c>
      <c r="E574" s="32" t="str">
        <f t="shared" si="16"/>
        <v>V</v>
      </c>
      <c r="H574"/>
      <c r="I574"/>
      <c r="J574"/>
      <c r="K574" s="32" t="str">
        <f t="shared" si="17"/>
        <v/>
      </c>
      <c r="L574" s="535"/>
    </row>
    <row r="575" spans="2:12" x14ac:dyDescent="0.4">
      <c r="B575" s="474" t="s">
        <v>23</v>
      </c>
      <c r="C575" s="473" t="s">
        <v>1549</v>
      </c>
      <c r="D575" s="473" t="s">
        <v>9163</v>
      </c>
      <c r="E575" s="32" t="str">
        <f t="shared" si="16"/>
        <v>V</v>
      </c>
      <c r="H575"/>
      <c r="I575"/>
      <c r="J575"/>
      <c r="K575" s="32" t="str">
        <f t="shared" si="17"/>
        <v/>
      </c>
      <c r="L575" s="535"/>
    </row>
    <row r="576" spans="2:12" x14ac:dyDescent="0.4">
      <c r="B576" s="474" t="s">
        <v>4424</v>
      </c>
      <c r="C576" s="473" t="s">
        <v>4953</v>
      </c>
      <c r="D576" s="473" t="s">
        <v>9163</v>
      </c>
      <c r="E576" s="32" t="str">
        <f t="shared" si="16"/>
        <v>V</v>
      </c>
      <c r="H576"/>
      <c r="I576"/>
      <c r="J576"/>
      <c r="K576" s="32" t="str">
        <f t="shared" si="17"/>
        <v/>
      </c>
      <c r="L576" s="535"/>
    </row>
    <row r="577" spans="2:12" x14ac:dyDescent="0.4">
      <c r="B577" s="474" t="s">
        <v>25</v>
      </c>
      <c r="C577" s="473" t="s">
        <v>611</v>
      </c>
      <c r="D577" s="473" t="s">
        <v>9163</v>
      </c>
      <c r="E577" s="32" t="str">
        <f t="shared" si="16"/>
        <v>V</v>
      </c>
      <c r="H577"/>
      <c r="I577"/>
      <c r="J577"/>
      <c r="K577" s="32" t="str">
        <f t="shared" si="17"/>
        <v/>
      </c>
      <c r="L577" s="535"/>
    </row>
    <row r="578" spans="2:12" x14ac:dyDescent="0.4">
      <c r="B578" s="474" t="s">
        <v>175</v>
      </c>
      <c r="C578" s="473" t="s">
        <v>1905</v>
      </c>
      <c r="D578" s="473" t="s">
        <v>9163</v>
      </c>
      <c r="E578" s="32" t="str">
        <f t="shared" si="16"/>
        <v>V</v>
      </c>
      <c r="H578"/>
      <c r="I578"/>
      <c r="J578"/>
      <c r="K578" s="32" t="str">
        <f t="shared" si="17"/>
        <v/>
      </c>
      <c r="L578" s="535"/>
    </row>
    <row r="579" spans="2:12" x14ac:dyDescent="0.4">
      <c r="B579" s="474" t="s">
        <v>176</v>
      </c>
      <c r="C579" s="473" t="s">
        <v>711</v>
      </c>
      <c r="D579" s="473" t="s">
        <v>9163</v>
      </c>
      <c r="E579" s="32" t="str">
        <f t="shared" si="16"/>
        <v>V</v>
      </c>
      <c r="H579"/>
      <c r="I579"/>
      <c r="J579"/>
      <c r="K579" s="32" t="str">
        <f t="shared" si="17"/>
        <v/>
      </c>
      <c r="L579" s="535"/>
    </row>
    <row r="580" spans="2:12" x14ac:dyDescent="0.4">
      <c r="B580" s="474" t="s">
        <v>211</v>
      </c>
      <c r="C580" s="473" t="s">
        <v>2852</v>
      </c>
      <c r="D580" s="473" t="s">
        <v>9163</v>
      </c>
      <c r="E580" s="32" t="str">
        <f t="shared" si="16"/>
        <v>V</v>
      </c>
      <c r="H580"/>
      <c r="I580"/>
      <c r="J580"/>
      <c r="K580" s="32" t="str">
        <f t="shared" si="17"/>
        <v/>
      </c>
      <c r="L580" s="535"/>
    </row>
    <row r="581" spans="2:12" x14ac:dyDescent="0.4">
      <c r="B581" s="474" t="s">
        <v>212</v>
      </c>
      <c r="C581" s="473" t="s">
        <v>3301</v>
      </c>
      <c r="D581" s="473" t="s">
        <v>9163</v>
      </c>
      <c r="E581" s="32" t="str">
        <f t="shared" si="16"/>
        <v>V</v>
      </c>
      <c r="H581"/>
      <c r="I581"/>
      <c r="J581"/>
      <c r="K581" s="32" t="str">
        <f t="shared" si="17"/>
        <v/>
      </c>
      <c r="L581" s="535"/>
    </row>
    <row r="582" spans="2:12" x14ac:dyDescent="0.4">
      <c r="B582" s="474" t="s">
        <v>1368</v>
      </c>
      <c r="C582" s="473" t="s">
        <v>1370</v>
      </c>
      <c r="D582" s="473" t="s">
        <v>9885</v>
      </c>
      <c r="E582" s="32" t="str">
        <f t="shared" si="16"/>
        <v>V</v>
      </c>
      <c r="H582"/>
      <c r="I582"/>
      <c r="J582"/>
      <c r="K582" s="32" t="str">
        <f t="shared" si="17"/>
        <v/>
      </c>
      <c r="L582" s="535"/>
    </row>
    <row r="583" spans="2:12" x14ac:dyDescent="0.4">
      <c r="B583" s="474" t="s">
        <v>1765</v>
      </c>
      <c r="C583" s="473" t="s">
        <v>10128</v>
      </c>
      <c r="D583" s="473" t="s">
        <v>9163</v>
      </c>
      <c r="E583" s="32" t="str">
        <f t="shared" si="16"/>
        <v>V</v>
      </c>
      <c r="H583"/>
      <c r="I583"/>
      <c r="J583"/>
      <c r="K583" s="32" t="str">
        <f t="shared" si="17"/>
        <v/>
      </c>
      <c r="L583" s="535"/>
    </row>
    <row r="584" spans="2:12" x14ac:dyDescent="0.4">
      <c r="B584" s="474" t="s">
        <v>1768</v>
      </c>
      <c r="C584" s="473" t="s">
        <v>1767</v>
      </c>
      <c r="D584" s="473" t="s">
        <v>9163</v>
      </c>
      <c r="E584" s="32" t="str">
        <f t="shared" si="16"/>
        <v>V</v>
      </c>
      <c r="H584"/>
      <c r="I584"/>
      <c r="J584"/>
      <c r="K584" s="32" t="str">
        <f t="shared" si="17"/>
        <v/>
      </c>
      <c r="L584" s="535"/>
    </row>
    <row r="585" spans="2:12" x14ac:dyDescent="0.4">
      <c r="B585" s="474" t="s">
        <v>3764</v>
      </c>
      <c r="C585" s="473" t="s">
        <v>3765</v>
      </c>
      <c r="D585" s="473" t="s">
        <v>9163</v>
      </c>
      <c r="E585" s="32" t="str">
        <f t="shared" si="16"/>
        <v>V</v>
      </c>
      <c r="H585"/>
      <c r="I585"/>
      <c r="J585"/>
      <c r="K585" s="32" t="str">
        <f t="shared" si="17"/>
        <v/>
      </c>
      <c r="L585" s="535"/>
    </row>
    <row r="586" spans="2:12" x14ac:dyDescent="0.4">
      <c r="B586" s="474" t="s">
        <v>1356</v>
      </c>
      <c r="C586" s="473" t="s">
        <v>10129</v>
      </c>
      <c r="D586" s="473" t="s">
        <v>9163</v>
      </c>
      <c r="E586" s="32" t="str">
        <f t="shared" ref="E586:E649" si="18">IF(OR(B586="",B586="Инструмент бензо",B586="Инструмент электро",B586="Инструмент газ",B586="Ручник и аксессуары"),"","V")</f>
        <v>V</v>
      </c>
      <c r="H586"/>
      <c r="I586"/>
      <c r="J586"/>
      <c r="K586" s="32" t="str">
        <f t="shared" si="17"/>
        <v/>
      </c>
      <c r="L586" s="535"/>
    </row>
    <row r="587" spans="2:12" x14ac:dyDescent="0.4">
      <c r="B587" s="474" t="s">
        <v>1359</v>
      </c>
      <c r="C587" s="473" t="s">
        <v>3246</v>
      </c>
      <c r="D587" s="473" t="s">
        <v>9163</v>
      </c>
      <c r="E587" s="32" t="str">
        <f t="shared" si="18"/>
        <v>V</v>
      </c>
      <c r="H587"/>
      <c r="I587"/>
      <c r="J587"/>
      <c r="K587" s="32" t="str">
        <f t="shared" ref="K587:K650" si="19">IF(OR(H587="",H587="Инструмент бензо",H587="Инструмент электро",H587="Инструмент газ",H587="Ручник и аксессуары"),"","V")</f>
        <v/>
      </c>
      <c r="L587" s="535"/>
    </row>
    <row r="588" spans="2:12" x14ac:dyDescent="0.4">
      <c r="B588" s="474" t="s">
        <v>1360</v>
      </c>
      <c r="C588" s="473" t="s">
        <v>10130</v>
      </c>
      <c r="D588" s="473" t="s">
        <v>9163</v>
      </c>
      <c r="E588" s="32" t="str">
        <f t="shared" si="18"/>
        <v>V</v>
      </c>
      <c r="H588"/>
      <c r="I588"/>
      <c r="J588"/>
      <c r="K588" s="32" t="str">
        <f t="shared" si="19"/>
        <v/>
      </c>
      <c r="L588" s="535"/>
    </row>
    <row r="589" spans="2:12" x14ac:dyDescent="0.4">
      <c r="B589" s="474" t="s">
        <v>1361</v>
      </c>
      <c r="C589" s="473" t="s">
        <v>10131</v>
      </c>
      <c r="D589" s="473" t="s">
        <v>9163</v>
      </c>
      <c r="E589" s="32" t="str">
        <f t="shared" si="18"/>
        <v>V</v>
      </c>
      <c r="H589"/>
      <c r="I589"/>
      <c r="J589"/>
      <c r="K589" s="32" t="str">
        <f t="shared" si="19"/>
        <v/>
      </c>
      <c r="L589" s="535"/>
    </row>
    <row r="590" spans="2:12" x14ac:dyDescent="0.4">
      <c r="B590" s="474" t="s">
        <v>1358</v>
      </c>
      <c r="C590" s="473" t="s">
        <v>10132</v>
      </c>
      <c r="D590" s="473" t="s">
        <v>9163</v>
      </c>
      <c r="E590" s="32" t="str">
        <f t="shared" si="18"/>
        <v>V</v>
      </c>
      <c r="H590"/>
      <c r="I590"/>
      <c r="J590"/>
      <c r="K590" s="32" t="str">
        <f t="shared" si="19"/>
        <v/>
      </c>
      <c r="L590" s="535"/>
    </row>
    <row r="591" spans="2:12" x14ac:dyDescent="0.4">
      <c r="B591" s="474" t="s">
        <v>1364</v>
      </c>
      <c r="C591" s="473" t="s">
        <v>3247</v>
      </c>
      <c r="D591" s="473" t="s">
        <v>9163</v>
      </c>
      <c r="E591" s="32" t="str">
        <f t="shared" si="18"/>
        <v>V</v>
      </c>
      <c r="H591"/>
      <c r="I591"/>
      <c r="J591"/>
      <c r="K591" s="32" t="str">
        <f t="shared" si="19"/>
        <v/>
      </c>
      <c r="L591" s="535"/>
    </row>
    <row r="592" spans="2:12" x14ac:dyDescent="0.4">
      <c r="B592" s="474" t="s">
        <v>1366</v>
      </c>
      <c r="C592" s="473" t="s">
        <v>3248</v>
      </c>
      <c r="D592" s="473" t="s">
        <v>9163</v>
      </c>
      <c r="E592" s="32" t="str">
        <f t="shared" si="18"/>
        <v>V</v>
      </c>
      <c r="H592"/>
      <c r="I592"/>
      <c r="J592"/>
      <c r="K592" s="32" t="str">
        <f t="shared" si="19"/>
        <v/>
      </c>
      <c r="L592" s="535"/>
    </row>
    <row r="593" spans="2:12" x14ac:dyDescent="0.4">
      <c r="B593" s="474" t="s">
        <v>1339</v>
      </c>
      <c r="C593" s="473" t="s">
        <v>1338</v>
      </c>
      <c r="D593" s="473" t="s">
        <v>9163</v>
      </c>
      <c r="E593" s="32" t="str">
        <f t="shared" si="18"/>
        <v>V</v>
      </c>
      <c r="H593"/>
      <c r="I593"/>
      <c r="J593"/>
      <c r="K593" s="32" t="str">
        <f t="shared" si="19"/>
        <v/>
      </c>
      <c r="L593" s="535"/>
    </row>
    <row r="594" spans="2:12" x14ac:dyDescent="0.4">
      <c r="B594" s="474" t="s">
        <v>1342</v>
      </c>
      <c r="C594" s="473" t="s">
        <v>10133</v>
      </c>
      <c r="D594" s="473" t="s">
        <v>9163</v>
      </c>
      <c r="E594" s="32" t="str">
        <f t="shared" si="18"/>
        <v>V</v>
      </c>
      <c r="H594"/>
      <c r="I594"/>
      <c r="J594"/>
      <c r="K594" s="32" t="str">
        <f t="shared" si="19"/>
        <v/>
      </c>
      <c r="L594" s="535"/>
    </row>
    <row r="595" spans="2:12" x14ac:dyDescent="0.4">
      <c r="B595" s="474" t="s">
        <v>1344</v>
      </c>
      <c r="C595" s="473" t="s">
        <v>1343</v>
      </c>
      <c r="D595" s="473" t="s">
        <v>9163</v>
      </c>
      <c r="E595" s="32" t="str">
        <f t="shared" si="18"/>
        <v>V</v>
      </c>
      <c r="H595"/>
      <c r="I595"/>
      <c r="J595"/>
      <c r="K595" s="32" t="str">
        <f t="shared" si="19"/>
        <v/>
      </c>
      <c r="L595" s="535"/>
    </row>
    <row r="596" spans="2:12" x14ac:dyDescent="0.4">
      <c r="B596" s="474" t="s">
        <v>1346</v>
      </c>
      <c r="C596" s="473" t="s">
        <v>10134</v>
      </c>
      <c r="D596" s="473" t="s">
        <v>9163</v>
      </c>
      <c r="E596" s="32" t="str">
        <f t="shared" si="18"/>
        <v>V</v>
      </c>
      <c r="H596"/>
      <c r="I596"/>
      <c r="J596"/>
      <c r="K596" s="32" t="str">
        <f t="shared" si="19"/>
        <v/>
      </c>
      <c r="L596" s="535"/>
    </row>
    <row r="597" spans="2:12" x14ac:dyDescent="0.4">
      <c r="B597" s="474" t="s">
        <v>1347</v>
      </c>
      <c r="C597" s="473" t="s">
        <v>10135</v>
      </c>
      <c r="D597" s="473" t="s">
        <v>9163</v>
      </c>
      <c r="E597" s="32" t="str">
        <f t="shared" si="18"/>
        <v>V</v>
      </c>
      <c r="H597"/>
      <c r="I597"/>
      <c r="J597"/>
      <c r="K597" s="32" t="str">
        <f t="shared" si="19"/>
        <v/>
      </c>
      <c r="L597" s="535"/>
    </row>
    <row r="598" spans="2:12" x14ac:dyDescent="0.4">
      <c r="B598" s="474" t="s">
        <v>1348</v>
      </c>
      <c r="C598" s="473" t="s">
        <v>10136</v>
      </c>
      <c r="D598" s="473" t="s">
        <v>9163</v>
      </c>
      <c r="E598" s="32" t="str">
        <f t="shared" si="18"/>
        <v>V</v>
      </c>
      <c r="H598"/>
      <c r="I598"/>
      <c r="J598"/>
      <c r="K598" s="32" t="str">
        <f t="shared" si="19"/>
        <v/>
      </c>
      <c r="L598" s="535"/>
    </row>
    <row r="599" spans="2:12" x14ac:dyDescent="0.4">
      <c r="B599" s="474" t="s">
        <v>1350</v>
      </c>
      <c r="C599" s="473" t="s">
        <v>10137</v>
      </c>
      <c r="D599" s="473" t="s">
        <v>9163</v>
      </c>
      <c r="E599" s="32" t="str">
        <f t="shared" si="18"/>
        <v>V</v>
      </c>
      <c r="H599"/>
      <c r="I599"/>
      <c r="J599"/>
      <c r="K599" s="32" t="str">
        <f t="shared" si="19"/>
        <v/>
      </c>
      <c r="L599" s="535"/>
    </row>
    <row r="600" spans="2:12" x14ac:dyDescent="0.4">
      <c r="B600" s="474" t="s">
        <v>1349</v>
      </c>
      <c r="C600" s="473" t="s">
        <v>10138</v>
      </c>
      <c r="D600" s="473" t="s">
        <v>9163</v>
      </c>
      <c r="E600" s="32" t="str">
        <f t="shared" si="18"/>
        <v>V</v>
      </c>
      <c r="H600"/>
      <c r="I600"/>
      <c r="J600"/>
      <c r="K600" s="32" t="str">
        <f t="shared" si="19"/>
        <v/>
      </c>
      <c r="L600" s="535"/>
    </row>
    <row r="601" spans="2:12" x14ac:dyDescent="0.4">
      <c r="B601" s="474" t="s">
        <v>2650</v>
      </c>
      <c r="C601" s="473" t="s">
        <v>3152</v>
      </c>
      <c r="D601" s="473" t="s">
        <v>9163</v>
      </c>
      <c r="E601" s="32" t="str">
        <f t="shared" si="18"/>
        <v>V</v>
      </c>
      <c r="H601"/>
      <c r="I601"/>
      <c r="J601"/>
      <c r="K601" s="32" t="str">
        <f t="shared" si="19"/>
        <v/>
      </c>
      <c r="L601" s="535"/>
    </row>
    <row r="602" spans="2:12" x14ac:dyDescent="0.4">
      <c r="B602" s="474" t="s">
        <v>3880</v>
      </c>
      <c r="C602" s="473" t="s">
        <v>3879</v>
      </c>
      <c r="D602" s="473" t="s">
        <v>9163</v>
      </c>
      <c r="E602" s="32" t="str">
        <f t="shared" si="18"/>
        <v>V</v>
      </c>
      <c r="H602"/>
      <c r="I602"/>
      <c r="J602"/>
      <c r="K602" s="32" t="str">
        <f t="shared" si="19"/>
        <v/>
      </c>
      <c r="L602" s="535"/>
    </row>
    <row r="603" spans="2:12" x14ac:dyDescent="0.4">
      <c r="B603" s="474" t="s">
        <v>246</v>
      </c>
      <c r="C603" s="473" t="s">
        <v>612</v>
      </c>
      <c r="D603" s="473" t="s">
        <v>9163</v>
      </c>
      <c r="E603" s="32" t="str">
        <f t="shared" si="18"/>
        <v>V</v>
      </c>
      <c r="H603"/>
      <c r="I603"/>
      <c r="J603"/>
      <c r="K603" s="32" t="str">
        <f t="shared" si="19"/>
        <v/>
      </c>
      <c r="L603" s="535"/>
    </row>
    <row r="604" spans="2:12" x14ac:dyDescent="0.4">
      <c r="B604" s="474" t="s">
        <v>1372</v>
      </c>
      <c r="C604" s="473" t="s">
        <v>1371</v>
      </c>
      <c r="D604" s="473" t="s">
        <v>9163</v>
      </c>
      <c r="E604" s="32" t="str">
        <f t="shared" si="18"/>
        <v>V</v>
      </c>
      <c r="H604"/>
      <c r="I604"/>
      <c r="J604"/>
      <c r="K604" s="32" t="str">
        <f t="shared" si="19"/>
        <v/>
      </c>
      <c r="L604" s="535"/>
    </row>
    <row r="605" spans="2:12" x14ac:dyDescent="0.4">
      <c r="B605" s="474" t="s">
        <v>1374</v>
      </c>
      <c r="C605" s="473" t="s">
        <v>1373</v>
      </c>
      <c r="D605" s="473" t="s">
        <v>9163</v>
      </c>
      <c r="E605" s="32" t="str">
        <f t="shared" si="18"/>
        <v>V</v>
      </c>
      <c r="H605"/>
      <c r="I605"/>
      <c r="J605"/>
      <c r="K605" s="32" t="str">
        <f t="shared" si="19"/>
        <v/>
      </c>
      <c r="L605" s="535"/>
    </row>
    <row r="606" spans="2:12" x14ac:dyDescent="0.4">
      <c r="B606" s="474" t="s">
        <v>120</v>
      </c>
      <c r="C606" s="473" t="s">
        <v>1550</v>
      </c>
      <c r="D606" s="473" t="s">
        <v>9163</v>
      </c>
      <c r="E606" s="32" t="str">
        <f t="shared" si="18"/>
        <v>V</v>
      </c>
      <c r="H606"/>
      <c r="I606"/>
      <c r="J606"/>
      <c r="K606" s="32" t="str">
        <f t="shared" si="19"/>
        <v/>
      </c>
      <c r="L606" s="535"/>
    </row>
    <row r="607" spans="2:12" x14ac:dyDescent="0.4">
      <c r="B607" s="474" t="s">
        <v>1375</v>
      </c>
      <c r="C607" s="473" t="s">
        <v>3242</v>
      </c>
      <c r="D607" s="473" t="s">
        <v>9163</v>
      </c>
      <c r="E607" s="32" t="str">
        <f t="shared" si="18"/>
        <v>V</v>
      </c>
      <c r="H607"/>
      <c r="I607"/>
      <c r="J607"/>
      <c r="K607" s="32" t="str">
        <f t="shared" si="19"/>
        <v/>
      </c>
      <c r="L607" s="535"/>
    </row>
    <row r="608" spans="2:12" x14ac:dyDescent="0.4">
      <c r="B608" s="474" t="s">
        <v>1425</v>
      </c>
      <c r="C608" s="473" t="s">
        <v>2118</v>
      </c>
      <c r="D608" s="473" t="s">
        <v>9163</v>
      </c>
      <c r="E608" s="32" t="str">
        <f t="shared" si="18"/>
        <v>V</v>
      </c>
      <c r="H608"/>
      <c r="I608"/>
      <c r="J608"/>
      <c r="K608" s="32" t="str">
        <f t="shared" si="19"/>
        <v/>
      </c>
      <c r="L608" s="535"/>
    </row>
    <row r="609" spans="2:12" x14ac:dyDescent="0.4">
      <c r="B609" s="474" t="s">
        <v>1782</v>
      </c>
      <c r="C609" s="473" t="s">
        <v>3241</v>
      </c>
      <c r="D609" s="473" t="s">
        <v>9163</v>
      </c>
      <c r="E609" s="32" t="str">
        <f t="shared" si="18"/>
        <v>V</v>
      </c>
      <c r="H609"/>
      <c r="I609"/>
      <c r="J609"/>
      <c r="K609" s="32" t="str">
        <f t="shared" si="19"/>
        <v/>
      </c>
      <c r="L609" s="535"/>
    </row>
    <row r="610" spans="2:12" x14ac:dyDescent="0.4">
      <c r="B610" s="474" t="s">
        <v>2179</v>
      </c>
      <c r="C610" s="473" t="s">
        <v>2316</v>
      </c>
      <c r="D610" s="473" t="s">
        <v>9163</v>
      </c>
      <c r="E610" s="32" t="str">
        <f t="shared" si="18"/>
        <v>V</v>
      </c>
      <c r="H610"/>
      <c r="I610"/>
      <c r="J610"/>
      <c r="K610" s="32" t="str">
        <f t="shared" si="19"/>
        <v/>
      </c>
      <c r="L610" s="535"/>
    </row>
    <row r="611" spans="2:12" x14ac:dyDescent="0.4">
      <c r="B611" s="474" t="s">
        <v>2182</v>
      </c>
      <c r="C611" s="473" t="s">
        <v>2317</v>
      </c>
      <c r="D611" s="473" t="s">
        <v>9163</v>
      </c>
      <c r="E611" s="32" t="str">
        <f t="shared" si="18"/>
        <v>V</v>
      </c>
      <c r="H611"/>
      <c r="I611"/>
      <c r="J611"/>
      <c r="K611" s="32" t="str">
        <f t="shared" si="19"/>
        <v/>
      </c>
      <c r="L611" s="535"/>
    </row>
    <row r="612" spans="2:12" x14ac:dyDescent="0.4">
      <c r="B612" s="474" t="s">
        <v>563</v>
      </c>
      <c r="C612" s="473" t="s">
        <v>614</v>
      </c>
      <c r="D612" s="473" t="s">
        <v>9163</v>
      </c>
      <c r="E612" s="32" t="str">
        <f t="shared" si="18"/>
        <v>V</v>
      </c>
      <c r="H612"/>
      <c r="I612"/>
      <c r="J612"/>
      <c r="K612" s="32" t="str">
        <f t="shared" si="19"/>
        <v/>
      </c>
      <c r="L612" s="535"/>
    </row>
    <row r="613" spans="2:12" x14ac:dyDescent="0.4">
      <c r="B613" s="474" t="s">
        <v>3766</v>
      </c>
      <c r="C613" s="473" t="s">
        <v>3767</v>
      </c>
      <c r="D613" s="473" t="s">
        <v>9163</v>
      </c>
      <c r="E613" s="32" t="str">
        <f t="shared" si="18"/>
        <v>V</v>
      </c>
      <c r="H613"/>
      <c r="I613"/>
      <c r="J613"/>
      <c r="K613" s="32" t="str">
        <f t="shared" si="19"/>
        <v/>
      </c>
      <c r="L613" s="535"/>
    </row>
    <row r="614" spans="2:12" x14ac:dyDescent="0.4">
      <c r="B614" s="474" t="s">
        <v>3771</v>
      </c>
      <c r="C614" s="473" t="s">
        <v>3772</v>
      </c>
      <c r="D614" s="473" t="s">
        <v>9163</v>
      </c>
      <c r="E614" s="32" t="str">
        <f t="shared" si="18"/>
        <v>V</v>
      </c>
      <c r="H614"/>
      <c r="I614"/>
      <c r="J614"/>
      <c r="K614" s="32" t="str">
        <f t="shared" si="19"/>
        <v/>
      </c>
      <c r="L614" s="535"/>
    </row>
    <row r="615" spans="2:12" x14ac:dyDescent="0.4">
      <c r="B615" s="474" t="s">
        <v>3773</v>
      </c>
      <c r="C615" s="473" t="s">
        <v>10139</v>
      </c>
      <c r="D615" s="473" t="s">
        <v>9163</v>
      </c>
      <c r="E615" s="32" t="str">
        <f t="shared" si="18"/>
        <v>V</v>
      </c>
      <c r="H615"/>
      <c r="I615"/>
      <c r="J615"/>
      <c r="K615" s="32" t="str">
        <f t="shared" si="19"/>
        <v/>
      </c>
      <c r="L615" s="535"/>
    </row>
    <row r="616" spans="2:12" x14ac:dyDescent="0.4">
      <c r="B616" s="474" t="s">
        <v>3774</v>
      </c>
      <c r="C616" s="473" t="s">
        <v>3775</v>
      </c>
      <c r="D616" s="473" t="s">
        <v>9163</v>
      </c>
      <c r="E616" s="32" t="str">
        <f t="shared" si="18"/>
        <v>V</v>
      </c>
      <c r="H616"/>
      <c r="I616"/>
      <c r="J616"/>
      <c r="K616" s="32" t="str">
        <f t="shared" si="19"/>
        <v/>
      </c>
      <c r="L616" s="535"/>
    </row>
    <row r="617" spans="2:12" x14ac:dyDescent="0.4">
      <c r="B617" s="474" t="s">
        <v>3776</v>
      </c>
      <c r="C617" s="473" t="s">
        <v>10140</v>
      </c>
      <c r="D617" s="473" t="s">
        <v>9163</v>
      </c>
      <c r="E617" s="32" t="str">
        <f t="shared" si="18"/>
        <v>V</v>
      </c>
      <c r="H617"/>
      <c r="I617"/>
      <c r="J617"/>
      <c r="K617" s="32" t="str">
        <f t="shared" si="19"/>
        <v/>
      </c>
      <c r="L617" s="535"/>
    </row>
    <row r="618" spans="2:12" x14ac:dyDescent="0.4">
      <c r="B618" s="474" t="s">
        <v>3777</v>
      </c>
      <c r="C618" s="473" t="s">
        <v>3778</v>
      </c>
      <c r="D618" s="473" t="s">
        <v>9163</v>
      </c>
      <c r="E618" s="32" t="str">
        <f t="shared" si="18"/>
        <v>V</v>
      </c>
      <c r="H618"/>
      <c r="I618"/>
      <c r="J618"/>
      <c r="K618" s="32" t="str">
        <f t="shared" si="19"/>
        <v/>
      </c>
      <c r="L618" s="535"/>
    </row>
    <row r="619" spans="2:12" x14ac:dyDescent="0.4">
      <c r="B619" s="474" t="s">
        <v>3781</v>
      </c>
      <c r="C619" s="473" t="s">
        <v>3782</v>
      </c>
      <c r="D619" s="473" t="s">
        <v>9163</v>
      </c>
      <c r="E619" s="32" t="str">
        <f t="shared" si="18"/>
        <v>V</v>
      </c>
      <c r="H619"/>
      <c r="I619"/>
      <c r="J619"/>
      <c r="K619" s="32" t="str">
        <f t="shared" si="19"/>
        <v/>
      </c>
      <c r="L619" s="535"/>
    </row>
    <row r="620" spans="2:12" x14ac:dyDescent="0.4">
      <c r="B620" s="474" t="s">
        <v>3881</v>
      </c>
      <c r="C620" s="473" t="s">
        <v>5892</v>
      </c>
      <c r="D620" s="473" t="s">
        <v>9163</v>
      </c>
      <c r="E620" s="32" t="str">
        <f t="shared" si="18"/>
        <v>V</v>
      </c>
      <c r="H620"/>
      <c r="I620"/>
      <c r="J620"/>
      <c r="K620" s="32" t="str">
        <f t="shared" si="19"/>
        <v/>
      </c>
      <c r="L620" s="535"/>
    </row>
    <row r="621" spans="2:12" x14ac:dyDescent="0.4">
      <c r="B621" s="474" t="s">
        <v>3883</v>
      </c>
      <c r="C621" s="473" t="s">
        <v>3882</v>
      </c>
      <c r="D621" s="473" t="s">
        <v>9163</v>
      </c>
      <c r="E621" s="32" t="str">
        <f t="shared" si="18"/>
        <v>V</v>
      </c>
      <c r="H621"/>
      <c r="I621"/>
      <c r="J621"/>
      <c r="K621" s="32" t="str">
        <f t="shared" si="19"/>
        <v/>
      </c>
      <c r="L621" s="535"/>
    </row>
    <row r="622" spans="2:12" x14ac:dyDescent="0.4">
      <c r="B622" s="474" t="s">
        <v>3886</v>
      </c>
      <c r="C622" s="473" t="s">
        <v>3885</v>
      </c>
      <c r="D622" s="473" t="s">
        <v>9163</v>
      </c>
      <c r="E622" s="32" t="str">
        <f t="shared" si="18"/>
        <v>V</v>
      </c>
      <c r="H622"/>
      <c r="I622"/>
      <c r="J622"/>
      <c r="K622" s="32" t="str">
        <f t="shared" si="19"/>
        <v/>
      </c>
      <c r="L622" s="535"/>
    </row>
    <row r="623" spans="2:12" x14ac:dyDescent="0.4">
      <c r="B623" s="474" t="s">
        <v>3887</v>
      </c>
      <c r="C623" s="473" t="s">
        <v>4418</v>
      </c>
      <c r="D623" s="473" t="s">
        <v>9163</v>
      </c>
      <c r="E623" s="32" t="str">
        <f t="shared" si="18"/>
        <v>V</v>
      </c>
      <c r="H623"/>
      <c r="I623"/>
      <c r="J623"/>
      <c r="K623" s="32" t="str">
        <f t="shared" si="19"/>
        <v/>
      </c>
      <c r="L623" s="535"/>
    </row>
    <row r="624" spans="2:12" x14ac:dyDescent="0.4">
      <c r="B624" s="474" t="s">
        <v>3889</v>
      </c>
      <c r="C624" s="473" t="s">
        <v>3888</v>
      </c>
      <c r="D624" s="473" t="s">
        <v>9163</v>
      </c>
      <c r="E624" s="32" t="str">
        <f t="shared" si="18"/>
        <v>V</v>
      </c>
      <c r="H624"/>
      <c r="I624"/>
      <c r="J624"/>
      <c r="K624" s="32" t="str">
        <f t="shared" si="19"/>
        <v/>
      </c>
      <c r="L624" s="535"/>
    </row>
    <row r="625" spans="2:12" x14ac:dyDescent="0.4">
      <c r="B625" s="474" t="s">
        <v>559</v>
      </c>
      <c r="C625" s="473" t="s">
        <v>615</v>
      </c>
      <c r="D625" s="473" t="s">
        <v>9163</v>
      </c>
      <c r="E625" s="32" t="str">
        <f t="shared" si="18"/>
        <v>V</v>
      </c>
      <c r="H625"/>
      <c r="I625"/>
      <c r="J625"/>
      <c r="K625" s="32" t="str">
        <f t="shared" si="19"/>
        <v/>
      </c>
      <c r="L625" s="535"/>
    </row>
    <row r="626" spans="2:12" x14ac:dyDescent="0.4">
      <c r="B626" s="474" t="s">
        <v>1754</v>
      </c>
      <c r="C626" s="473" t="s">
        <v>9212</v>
      </c>
      <c r="D626" s="473" t="s">
        <v>9163</v>
      </c>
      <c r="E626" s="32" t="str">
        <f t="shared" si="18"/>
        <v>V</v>
      </c>
      <c r="H626"/>
      <c r="I626"/>
      <c r="J626"/>
      <c r="K626" s="32" t="str">
        <f t="shared" si="19"/>
        <v/>
      </c>
      <c r="L626" s="535"/>
    </row>
    <row r="627" spans="2:12" x14ac:dyDescent="0.4">
      <c r="B627" s="474" t="s">
        <v>1745</v>
      </c>
      <c r="C627" s="473" t="s">
        <v>1794</v>
      </c>
      <c r="D627" s="473" t="s">
        <v>9163</v>
      </c>
      <c r="E627" s="32" t="str">
        <f t="shared" si="18"/>
        <v>V</v>
      </c>
      <c r="H627"/>
      <c r="I627"/>
      <c r="J627"/>
      <c r="K627" s="32" t="str">
        <f t="shared" si="19"/>
        <v/>
      </c>
      <c r="L627" s="535"/>
    </row>
    <row r="628" spans="2:12" x14ac:dyDescent="0.4">
      <c r="B628" s="474" t="s">
        <v>89</v>
      </c>
      <c r="C628" s="473" t="s">
        <v>616</v>
      </c>
      <c r="D628" s="473" t="s">
        <v>9163</v>
      </c>
      <c r="E628" s="32" t="str">
        <f t="shared" si="18"/>
        <v>V</v>
      </c>
      <c r="H628"/>
      <c r="I628"/>
      <c r="J628"/>
      <c r="K628" s="32" t="str">
        <f t="shared" si="19"/>
        <v/>
      </c>
      <c r="L628" s="535"/>
    </row>
    <row r="629" spans="2:12" x14ac:dyDescent="0.4">
      <c r="B629" s="474" t="s">
        <v>1746</v>
      </c>
      <c r="C629" s="473" t="s">
        <v>10141</v>
      </c>
      <c r="D629" s="473" t="s">
        <v>9885</v>
      </c>
      <c r="E629" s="32" t="str">
        <f t="shared" si="18"/>
        <v>V</v>
      </c>
      <c r="H629"/>
      <c r="I629"/>
      <c r="J629"/>
      <c r="K629" s="32" t="str">
        <f t="shared" si="19"/>
        <v/>
      </c>
      <c r="L629" s="535"/>
    </row>
    <row r="630" spans="2:12" x14ac:dyDescent="0.4">
      <c r="B630" s="474" t="s">
        <v>90</v>
      </c>
      <c r="C630" s="473" t="s">
        <v>617</v>
      </c>
      <c r="D630" s="473" t="s">
        <v>9163</v>
      </c>
      <c r="E630" s="32" t="str">
        <f t="shared" si="18"/>
        <v>V</v>
      </c>
      <c r="H630"/>
      <c r="I630"/>
      <c r="J630"/>
      <c r="K630" s="32" t="str">
        <f t="shared" si="19"/>
        <v/>
      </c>
      <c r="L630" s="535"/>
    </row>
    <row r="631" spans="2:12" x14ac:dyDescent="0.4">
      <c r="B631" s="474" t="s">
        <v>1747</v>
      </c>
      <c r="C631" s="473" t="s">
        <v>9213</v>
      </c>
      <c r="D631" s="473" t="s">
        <v>9163</v>
      </c>
      <c r="E631" s="32" t="str">
        <f t="shared" si="18"/>
        <v>V</v>
      </c>
      <c r="H631"/>
      <c r="I631"/>
      <c r="J631"/>
      <c r="K631" s="32" t="str">
        <f t="shared" si="19"/>
        <v/>
      </c>
      <c r="L631" s="535"/>
    </row>
    <row r="632" spans="2:12" x14ac:dyDescent="0.4">
      <c r="B632" s="474" t="s">
        <v>321</v>
      </c>
      <c r="C632" s="473" t="s">
        <v>2853</v>
      </c>
      <c r="D632" s="473" t="s">
        <v>9163</v>
      </c>
      <c r="E632" s="32" t="str">
        <f t="shared" si="18"/>
        <v>V</v>
      </c>
      <c r="H632"/>
      <c r="I632"/>
      <c r="J632"/>
      <c r="K632" s="32" t="str">
        <f t="shared" si="19"/>
        <v/>
      </c>
      <c r="L632" s="535"/>
    </row>
    <row r="633" spans="2:12" x14ac:dyDescent="0.4">
      <c r="B633" s="474" t="s">
        <v>1308</v>
      </c>
      <c r="C633" s="473" t="s">
        <v>3071</v>
      </c>
      <c r="D633" s="473" t="s">
        <v>9163</v>
      </c>
      <c r="E633" s="32" t="str">
        <f t="shared" si="18"/>
        <v>V</v>
      </c>
      <c r="H633"/>
      <c r="I633"/>
      <c r="J633"/>
      <c r="K633" s="32" t="str">
        <f t="shared" si="19"/>
        <v/>
      </c>
      <c r="L633" s="535"/>
    </row>
    <row r="634" spans="2:12" x14ac:dyDescent="0.4">
      <c r="B634" s="474" t="s">
        <v>1311</v>
      </c>
      <c r="C634" s="473" t="s">
        <v>2957</v>
      </c>
      <c r="D634" s="473" t="s">
        <v>9163</v>
      </c>
      <c r="E634" s="32" t="str">
        <f t="shared" si="18"/>
        <v>V</v>
      </c>
      <c r="H634"/>
      <c r="I634"/>
      <c r="J634"/>
      <c r="K634" s="32" t="str">
        <f t="shared" si="19"/>
        <v/>
      </c>
      <c r="L634" s="535"/>
    </row>
    <row r="635" spans="2:12" x14ac:dyDescent="0.4">
      <c r="B635" s="474" t="s">
        <v>1309</v>
      </c>
      <c r="C635" s="473" t="s">
        <v>3072</v>
      </c>
      <c r="D635" s="473" t="s">
        <v>9163</v>
      </c>
      <c r="E635" s="32" t="str">
        <f t="shared" si="18"/>
        <v>V</v>
      </c>
      <c r="H635"/>
      <c r="I635"/>
      <c r="J635"/>
      <c r="K635" s="32" t="str">
        <f t="shared" si="19"/>
        <v/>
      </c>
      <c r="L635" s="535"/>
    </row>
    <row r="636" spans="2:12" x14ac:dyDescent="0.4">
      <c r="B636" s="474" t="s">
        <v>1748</v>
      </c>
      <c r="C636" s="473" t="s">
        <v>2958</v>
      </c>
      <c r="D636" s="473" t="s">
        <v>9163</v>
      </c>
      <c r="E636" s="32" t="str">
        <f t="shared" si="18"/>
        <v>V</v>
      </c>
      <c r="H636"/>
      <c r="I636"/>
      <c r="J636"/>
      <c r="K636" s="32" t="str">
        <f t="shared" si="19"/>
        <v/>
      </c>
      <c r="L636" s="535"/>
    </row>
    <row r="637" spans="2:12" x14ac:dyDescent="0.4">
      <c r="B637" s="474" t="s">
        <v>193</v>
      </c>
      <c r="C637" s="473" t="s">
        <v>9888</v>
      </c>
      <c r="D637" s="473" t="s">
        <v>9163</v>
      </c>
      <c r="E637" s="32" t="str">
        <f t="shared" si="18"/>
        <v>V</v>
      </c>
      <c r="H637"/>
      <c r="I637"/>
      <c r="J637"/>
      <c r="K637" s="32" t="str">
        <f t="shared" si="19"/>
        <v/>
      </c>
      <c r="L637" s="535"/>
    </row>
    <row r="638" spans="2:12" x14ac:dyDescent="0.4">
      <c r="B638" s="474" t="s">
        <v>1310</v>
      </c>
      <c r="C638" s="473" t="s">
        <v>3073</v>
      </c>
      <c r="D638" s="473" t="s">
        <v>9163</v>
      </c>
      <c r="E638" s="32" t="str">
        <f t="shared" si="18"/>
        <v>V</v>
      </c>
      <c r="H638"/>
      <c r="I638"/>
      <c r="J638"/>
      <c r="K638" s="32" t="str">
        <f t="shared" si="19"/>
        <v/>
      </c>
      <c r="L638" s="535"/>
    </row>
    <row r="639" spans="2:12" x14ac:dyDescent="0.4">
      <c r="B639" s="474" t="s">
        <v>1313</v>
      </c>
      <c r="C639" s="473" t="s">
        <v>2959</v>
      </c>
      <c r="D639" s="473" t="s">
        <v>9163</v>
      </c>
      <c r="E639" s="32" t="str">
        <f t="shared" si="18"/>
        <v>V</v>
      </c>
      <c r="H639"/>
      <c r="I639"/>
      <c r="J639"/>
      <c r="K639" s="32" t="str">
        <f t="shared" si="19"/>
        <v/>
      </c>
      <c r="L639" s="535"/>
    </row>
    <row r="640" spans="2:12" x14ac:dyDescent="0.4">
      <c r="B640" s="474" t="s">
        <v>1686</v>
      </c>
      <c r="C640" s="473" t="s">
        <v>3074</v>
      </c>
      <c r="D640" s="473" t="s">
        <v>9163</v>
      </c>
      <c r="E640" s="32" t="str">
        <f t="shared" si="18"/>
        <v>V</v>
      </c>
      <c r="H640"/>
      <c r="I640"/>
      <c r="J640"/>
      <c r="K640" s="32" t="str">
        <f t="shared" si="19"/>
        <v/>
      </c>
      <c r="L640" s="535"/>
    </row>
    <row r="641" spans="2:12" x14ac:dyDescent="0.4">
      <c r="B641" s="474" t="s">
        <v>171</v>
      </c>
      <c r="C641" s="473" t="s">
        <v>618</v>
      </c>
      <c r="D641" s="473" t="s">
        <v>9163</v>
      </c>
      <c r="E641" s="32" t="str">
        <f t="shared" si="18"/>
        <v>V</v>
      </c>
      <c r="H641"/>
      <c r="I641"/>
      <c r="J641"/>
      <c r="K641" s="32" t="str">
        <f t="shared" si="19"/>
        <v/>
      </c>
      <c r="L641" s="535"/>
    </row>
    <row r="642" spans="2:12" x14ac:dyDescent="0.4">
      <c r="B642" s="474" t="s">
        <v>143</v>
      </c>
      <c r="C642" s="473" t="s">
        <v>619</v>
      </c>
      <c r="D642" s="473" t="s">
        <v>9163</v>
      </c>
      <c r="E642" s="32" t="str">
        <f t="shared" si="18"/>
        <v>V</v>
      </c>
      <c r="H642"/>
      <c r="I642"/>
      <c r="J642"/>
      <c r="K642" s="32" t="str">
        <f t="shared" si="19"/>
        <v/>
      </c>
      <c r="L642" s="535"/>
    </row>
    <row r="643" spans="2:12" x14ac:dyDescent="0.4">
      <c r="B643" s="474" t="s">
        <v>145</v>
      </c>
      <c r="C643" s="473" t="s">
        <v>621</v>
      </c>
      <c r="D643" s="473" t="s">
        <v>9163</v>
      </c>
      <c r="E643" s="32" t="str">
        <f t="shared" si="18"/>
        <v>V</v>
      </c>
      <c r="H643"/>
      <c r="I643"/>
      <c r="J643"/>
      <c r="K643" s="32" t="str">
        <f t="shared" si="19"/>
        <v/>
      </c>
      <c r="L643" s="535"/>
    </row>
    <row r="644" spans="2:12" x14ac:dyDescent="0.4">
      <c r="B644" s="474" t="s">
        <v>301</v>
      </c>
      <c r="C644" s="473" t="s">
        <v>3075</v>
      </c>
      <c r="D644" s="473" t="s">
        <v>9884</v>
      </c>
      <c r="E644" s="32" t="str">
        <f t="shared" si="18"/>
        <v>V</v>
      </c>
      <c r="H644"/>
      <c r="I644"/>
      <c r="J644"/>
      <c r="K644" s="32" t="str">
        <f t="shared" si="19"/>
        <v/>
      </c>
      <c r="L644" s="535"/>
    </row>
    <row r="645" spans="2:12" x14ac:dyDescent="0.4">
      <c r="B645" s="474" t="s">
        <v>302</v>
      </c>
      <c r="C645" s="473" t="s">
        <v>2960</v>
      </c>
      <c r="D645" s="473" t="s">
        <v>9884</v>
      </c>
      <c r="E645" s="32" t="str">
        <f t="shared" si="18"/>
        <v>V</v>
      </c>
      <c r="H645"/>
      <c r="I645"/>
      <c r="J645"/>
      <c r="K645" s="32" t="str">
        <f t="shared" si="19"/>
        <v/>
      </c>
      <c r="L645" s="535"/>
    </row>
    <row r="646" spans="2:12" x14ac:dyDescent="0.4">
      <c r="B646" s="474" t="s">
        <v>303</v>
      </c>
      <c r="C646" s="473" t="s">
        <v>3076</v>
      </c>
      <c r="D646" s="473" t="s">
        <v>9884</v>
      </c>
      <c r="E646" s="32" t="str">
        <f t="shared" si="18"/>
        <v>V</v>
      </c>
      <c r="H646"/>
      <c r="I646"/>
      <c r="J646"/>
      <c r="K646" s="32" t="str">
        <f t="shared" si="19"/>
        <v/>
      </c>
      <c r="L646" s="535"/>
    </row>
    <row r="647" spans="2:12" x14ac:dyDescent="0.4">
      <c r="B647" s="474" t="s">
        <v>223</v>
      </c>
      <c r="C647" s="473" t="s">
        <v>2962</v>
      </c>
      <c r="D647" s="473" t="s">
        <v>9163</v>
      </c>
      <c r="E647" s="32" t="str">
        <f t="shared" si="18"/>
        <v>V</v>
      </c>
      <c r="H647"/>
      <c r="I647"/>
      <c r="J647"/>
      <c r="K647" s="32" t="str">
        <f t="shared" si="19"/>
        <v/>
      </c>
      <c r="L647" s="535"/>
    </row>
    <row r="648" spans="2:12" x14ac:dyDescent="0.4">
      <c r="B648" s="474" t="s">
        <v>254</v>
      </c>
      <c r="C648" s="473" t="s">
        <v>622</v>
      </c>
      <c r="D648" s="473" t="s">
        <v>9163</v>
      </c>
      <c r="E648" s="32" t="str">
        <f t="shared" si="18"/>
        <v>V</v>
      </c>
      <c r="H648"/>
      <c r="I648"/>
      <c r="J648"/>
      <c r="K648" s="32" t="str">
        <f t="shared" si="19"/>
        <v/>
      </c>
      <c r="L648" s="535"/>
    </row>
    <row r="649" spans="2:12" x14ac:dyDescent="0.4">
      <c r="B649" s="474" t="s">
        <v>2185</v>
      </c>
      <c r="C649" s="473" t="s">
        <v>2184</v>
      </c>
      <c r="D649" s="473" t="s">
        <v>9163</v>
      </c>
      <c r="E649" s="32" t="str">
        <f t="shared" si="18"/>
        <v>V</v>
      </c>
      <c r="H649"/>
      <c r="I649"/>
      <c r="J649"/>
      <c r="K649" s="32" t="str">
        <f t="shared" si="19"/>
        <v/>
      </c>
      <c r="L649" s="535"/>
    </row>
    <row r="650" spans="2:12" x14ac:dyDescent="0.4">
      <c r="B650" s="474" t="s">
        <v>2186</v>
      </c>
      <c r="C650" s="473" t="s">
        <v>10142</v>
      </c>
      <c r="D650" s="473" t="s">
        <v>9163</v>
      </c>
      <c r="E650" s="32" t="str">
        <f t="shared" ref="E650:E713" si="20">IF(OR(B650="",B650="Инструмент бензо",B650="Инструмент электро",B650="Инструмент газ",B650="Ручник и аксессуары"),"","V")</f>
        <v>V</v>
      </c>
      <c r="H650"/>
      <c r="I650"/>
      <c r="J650"/>
      <c r="K650" s="32" t="str">
        <f t="shared" si="19"/>
        <v/>
      </c>
      <c r="L650" s="535"/>
    </row>
    <row r="651" spans="2:12" x14ac:dyDescent="0.4">
      <c r="B651" s="474" t="s">
        <v>253</v>
      </c>
      <c r="C651" s="473" t="s">
        <v>623</v>
      </c>
      <c r="D651" s="473" t="s">
        <v>9163</v>
      </c>
      <c r="E651" s="32" t="str">
        <f t="shared" si="20"/>
        <v>V</v>
      </c>
      <c r="H651"/>
      <c r="I651"/>
      <c r="J651"/>
      <c r="K651" s="32" t="str">
        <f t="shared" ref="K651:K714" si="21">IF(OR(H651="",H651="Инструмент бензо",H651="Инструмент электро",H651="Инструмент газ",H651="Ручник и аксессуары"),"","V")</f>
        <v/>
      </c>
      <c r="L651" s="535"/>
    </row>
    <row r="652" spans="2:12" x14ac:dyDescent="0.4">
      <c r="B652" s="474" t="s">
        <v>304</v>
      </c>
      <c r="C652" s="473" t="s">
        <v>3077</v>
      </c>
      <c r="D652" s="473" t="s">
        <v>9884</v>
      </c>
      <c r="E652" s="32" t="str">
        <f t="shared" si="20"/>
        <v>V</v>
      </c>
      <c r="H652"/>
      <c r="I652"/>
      <c r="J652"/>
      <c r="K652" s="32" t="str">
        <f t="shared" si="21"/>
        <v/>
      </c>
      <c r="L652" s="535"/>
    </row>
    <row r="653" spans="2:12" x14ac:dyDescent="0.4">
      <c r="B653" s="474" t="s">
        <v>305</v>
      </c>
      <c r="C653" s="473" t="s">
        <v>2961</v>
      </c>
      <c r="D653" s="473" t="s">
        <v>9884</v>
      </c>
      <c r="E653" s="32" t="str">
        <f t="shared" si="20"/>
        <v>V</v>
      </c>
      <c r="H653"/>
      <c r="I653"/>
      <c r="J653"/>
      <c r="K653" s="32" t="str">
        <f t="shared" si="21"/>
        <v/>
      </c>
      <c r="L653" s="535"/>
    </row>
    <row r="654" spans="2:12" x14ac:dyDescent="0.4">
      <c r="B654" s="474" t="s">
        <v>1779</v>
      </c>
      <c r="C654" s="473" t="s">
        <v>3078</v>
      </c>
      <c r="D654" s="473" t="s">
        <v>9163</v>
      </c>
      <c r="E654" s="32" t="str">
        <f t="shared" si="20"/>
        <v>V</v>
      </c>
      <c r="H654"/>
      <c r="I654"/>
      <c r="J654"/>
      <c r="K654" s="32" t="str">
        <f t="shared" si="21"/>
        <v/>
      </c>
      <c r="L654" s="535"/>
    </row>
    <row r="655" spans="2:12" x14ac:dyDescent="0.4">
      <c r="B655" s="474" t="s">
        <v>96</v>
      </c>
      <c r="C655" s="473" t="s">
        <v>2963</v>
      </c>
      <c r="D655" s="473" t="s">
        <v>9163</v>
      </c>
      <c r="E655" s="32" t="str">
        <f t="shared" si="20"/>
        <v>V</v>
      </c>
      <c r="H655"/>
      <c r="I655"/>
      <c r="J655"/>
      <c r="K655" s="32" t="str">
        <f t="shared" si="21"/>
        <v/>
      </c>
      <c r="L655" s="535"/>
    </row>
    <row r="656" spans="2:12" x14ac:dyDescent="0.4">
      <c r="B656" s="474" t="s">
        <v>1585</v>
      </c>
      <c r="C656" s="473" t="s">
        <v>3153</v>
      </c>
      <c r="D656" s="473" t="s">
        <v>9163</v>
      </c>
      <c r="E656" s="32" t="str">
        <f t="shared" si="20"/>
        <v>V</v>
      </c>
      <c r="H656"/>
      <c r="I656"/>
      <c r="J656"/>
      <c r="K656" s="32" t="str">
        <f t="shared" si="21"/>
        <v/>
      </c>
      <c r="L656" s="535"/>
    </row>
    <row r="657" spans="2:12" x14ac:dyDescent="0.4">
      <c r="B657" s="474" t="s">
        <v>690</v>
      </c>
      <c r="C657" s="473" t="s">
        <v>3154</v>
      </c>
      <c r="D657" s="473" t="s">
        <v>9163</v>
      </c>
      <c r="E657" s="32" t="str">
        <f t="shared" si="20"/>
        <v>V</v>
      </c>
      <c r="H657"/>
      <c r="I657"/>
      <c r="J657"/>
      <c r="K657" s="32" t="str">
        <f t="shared" si="21"/>
        <v/>
      </c>
      <c r="L657" s="535"/>
    </row>
    <row r="658" spans="2:12" x14ac:dyDescent="0.4">
      <c r="B658" s="474" t="s">
        <v>1586</v>
      </c>
      <c r="C658" s="473" t="s">
        <v>3155</v>
      </c>
      <c r="D658" s="473" t="s">
        <v>9163</v>
      </c>
      <c r="E658" s="32" t="str">
        <f t="shared" si="20"/>
        <v>V</v>
      </c>
      <c r="H658"/>
      <c r="I658"/>
      <c r="J658"/>
      <c r="K658" s="32" t="str">
        <f t="shared" si="21"/>
        <v/>
      </c>
      <c r="L658" s="535"/>
    </row>
    <row r="659" spans="2:12" x14ac:dyDescent="0.4">
      <c r="B659" s="474" t="s">
        <v>1906</v>
      </c>
      <c r="C659" s="473" t="s">
        <v>3156</v>
      </c>
      <c r="D659" s="473" t="s">
        <v>9163</v>
      </c>
      <c r="E659" s="32" t="str">
        <f t="shared" si="20"/>
        <v>V</v>
      </c>
      <c r="H659"/>
      <c r="I659"/>
      <c r="J659"/>
      <c r="K659" s="32" t="str">
        <f t="shared" si="21"/>
        <v/>
      </c>
      <c r="L659" s="535"/>
    </row>
    <row r="660" spans="2:12" x14ac:dyDescent="0.4">
      <c r="B660" s="474" t="s">
        <v>1755</v>
      </c>
      <c r="C660" s="473" t="s">
        <v>1795</v>
      </c>
      <c r="D660" s="473" t="s">
        <v>9163</v>
      </c>
      <c r="E660" s="32" t="str">
        <f t="shared" si="20"/>
        <v>V</v>
      </c>
      <c r="H660"/>
      <c r="I660"/>
      <c r="J660"/>
      <c r="K660" s="32" t="str">
        <f t="shared" si="21"/>
        <v/>
      </c>
      <c r="L660" s="535"/>
    </row>
    <row r="661" spans="2:12" x14ac:dyDescent="0.4">
      <c r="B661" s="474" t="s">
        <v>1756</v>
      </c>
      <c r="C661" s="473" t="s">
        <v>1796</v>
      </c>
      <c r="D661" s="473" t="s">
        <v>9163</v>
      </c>
      <c r="E661" s="32" t="str">
        <f t="shared" si="20"/>
        <v>V</v>
      </c>
      <c r="H661"/>
      <c r="I661"/>
      <c r="J661"/>
      <c r="K661" s="32" t="str">
        <f t="shared" si="21"/>
        <v/>
      </c>
      <c r="L661" s="535"/>
    </row>
    <row r="662" spans="2:12" x14ac:dyDescent="0.4">
      <c r="B662" s="474" t="s">
        <v>1853</v>
      </c>
      <c r="C662" s="473" t="s">
        <v>3157</v>
      </c>
      <c r="D662" s="473" t="s">
        <v>9163</v>
      </c>
      <c r="E662" s="32" t="str">
        <f t="shared" si="20"/>
        <v>V</v>
      </c>
      <c r="H662"/>
      <c r="I662"/>
      <c r="J662"/>
      <c r="K662" s="32" t="str">
        <f t="shared" si="21"/>
        <v/>
      </c>
      <c r="L662" s="535"/>
    </row>
    <row r="663" spans="2:12" x14ac:dyDescent="0.4">
      <c r="B663" s="474" t="s">
        <v>1854</v>
      </c>
      <c r="C663" s="473" t="s">
        <v>3158</v>
      </c>
      <c r="D663" s="473" t="s">
        <v>9163</v>
      </c>
      <c r="E663" s="32" t="str">
        <f t="shared" si="20"/>
        <v>V</v>
      </c>
      <c r="H663"/>
      <c r="I663"/>
      <c r="J663"/>
      <c r="K663" s="32" t="str">
        <f t="shared" si="21"/>
        <v/>
      </c>
      <c r="L663" s="535"/>
    </row>
    <row r="664" spans="2:12" x14ac:dyDescent="0.4">
      <c r="B664" s="474" t="s">
        <v>1751</v>
      </c>
      <c r="C664" s="473" t="s">
        <v>1750</v>
      </c>
      <c r="D664" s="473" t="s">
        <v>9163</v>
      </c>
      <c r="E664" s="32" t="str">
        <f t="shared" si="20"/>
        <v>V</v>
      </c>
      <c r="H664"/>
      <c r="I664"/>
      <c r="J664"/>
      <c r="K664" s="32" t="str">
        <f t="shared" si="21"/>
        <v/>
      </c>
      <c r="L664" s="535"/>
    </row>
    <row r="665" spans="2:12" x14ac:dyDescent="0.4">
      <c r="B665" s="474" t="s">
        <v>1246</v>
      </c>
      <c r="C665" s="473" t="s">
        <v>1245</v>
      </c>
      <c r="D665" s="473" t="s">
        <v>9163</v>
      </c>
      <c r="E665" s="32" t="str">
        <f t="shared" si="20"/>
        <v>V</v>
      </c>
      <c r="H665"/>
      <c r="I665"/>
      <c r="J665"/>
      <c r="K665" s="32" t="str">
        <f t="shared" si="21"/>
        <v/>
      </c>
      <c r="L665" s="535"/>
    </row>
    <row r="666" spans="2:12" x14ac:dyDescent="0.4">
      <c r="B666" s="474" t="s">
        <v>1753</v>
      </c>
      <c r="C666" s="473" t="s">
        <v>1752</v>
      </c>
      <c r="D666" s="473" t="s">
        <v>9163</v>
      </c>
      <c r="E666" s="32" t="str">
        <f t="shared" si="20"/>
        <v>V</v>
      </c>
      <c r="H666"/>
      <c r="I666"/>
      <c r="J666"/>
      <c r="K666" s="32" t="str">
        <f t="shared" si="21"/>
        <v/>
      </c>
      <c r="L666" s="535"/>
    </row>
    <row r="667" spans="2:12" x14ac:dyDescent="0.4">
      <c r="B667" s="474" t="s">
        <v>277</v>
      </c>
      <c r="C667" s="473" t="s">
        <v>1548</v>
      </c>
      <c r="D667" s="473" t="s">
        <v>9163</v>
      </c>
      <c r="E667" s="32" t="str">
        <f t="shared" si="20"/>
        <v>V</v>
      </c>
      <c r="H667"/>
      <c r="I667"/>
      <c r="J667"/>
      <c r="K667" s="32" t="str">
        <f t="shared" si="21"/>
        <v/>
      </c>
      <c r="L667" s="535"/>
    </row>
    <row r="668" spans="2:12" x14ac:dyDescent="0.4">
      <c r="B668" s="474" t="s">
        <v>4405</v>
      </c>
      <c r="C668" s="473" t="s">
        <v>4404</v>
      </c>
      <c r="D668" s="473" t="s">
        <v>9163</v>
      </c>
      <c r="E668" s="32" t="str">
        <f t="shared" si="20"/>
        <v>V</v>
      </c>
      <c r="H668"/>
      <c r="I668"/>
      <c r="J668"/>
      <c r="K668" s="32" t="str">
        <f t="shared" si="21"/>
        <v/>
      </c>
      <c r="L668" s="535"/>
    </row>
    <row r="669" spans="2:12" x14ac:dyDescent="0.4">
      <c r="B669" s="474" t="s">
        <v>1761</v>
      </c>
      <c r="C669" s="473" t="s">
        <v>1760</v>
      </c>
      <c r="D669" s="473" t="s">
        <v>9163</v>
      </c>
      <c r="E669" s="32" t="str">
        <f t="shared" si="20"/>
        <v>V</v>
      </c>
      <c r="H669"/>
      <c r="I669"/>
      <c r="J669"/>
      <c r="K669" s="32" t="str">
        <f t="shared" si="21"/>
        <v/>
      </c>
      <c r="L669" s="535"/>
    </row>
    <row r="670" spans="2:12" x14ac:dyDescent="0.4">
      <c r="B670" s="474" t="s">
        <v>1248</v>
      </c>
      <c r="C670" s="473" t="s">
        <v>1247</v>
      </c>
      <c r="D670" s="473" t="s">
        <v>9163</v>
      </c>
      <c r="E670" s="32" t="str">
        <f t="shared" si="20"/>
        <v>V</v>
      </c>
      <c r="H670"/>
      <c r="I670"/>
      <c r="J670"/>
      <c r="K670" s="32" t="str">
        <f t="shared" si="21"/>
        <v/>
      </c>
      <c r="L670" s="535"/>
    </row>
    <row r="671" spans="2:12" x14ac:dyDescent="0.4">
      <c r="B671" s="474" t="s">
        <v>1305</v>
      </c>
      <c r="C671" s="473" t="s">
        <v>3237</v>
      </c>
      <c r="D671" s="473" t="s">
        <v>9163</v>
      </c>
      <c r="E671" s="32" t="str">
        <f t="shared" si="20"/>
        <v>V</v>
      </c>
      <c r="H671"/>
      <c r="I671"/>
      <c r="J671"/>
      <c r="K671" s="32" t="str">
        <f t="shared" si="21"/>
        <v/>
      </c>
      <c r="L671" s="535"/>
    </row>
    <row r="672" spans="2:12" x14ac:dyDescent="0.4">
      <c r="B672" s="474" t="s">
        <v>1306</v>
      </c>
      <c r="C672" s="473" t="s">
        <v>3238</v>
      </c>
      <c r="D672" s="473" t="s">
        <v>9163</v>
      </c>
      <c r="E672" s="32" t="str">
        <f t="shared" si="20"/>
        <v>V</v>
      </c>
      <c r="H672"/>
      <c r="I672"/>
      <c r="J672"/>
      <c r="K672" s="32" t="str">
        <f t="shared" si="21"/>
        <v/>
      </c>
      <c r="L672" s="535"/>
    </row>
    <row r="673" spans="2:12" x14ac:dyDescent="0.4">
      <c r="B673" s="474" t="s">
        <v>2191</v>
      </c>
      <c r="C673" s="473" t="s">
        <v>2190</v>
      </c>
      <c r="D673" s="473" t="s">
        <v>9163</v>
      </c>
      <c r="E673" s="32" t="str">
        <f t="shared" si="20"/>
        <v>V</v>
      </c>
      <c r="H673"/>
      <c r="I673"/>
      <c r="J673"/>
      <c r="K673" s="32" t="str">
        <f t="shared" si="21"/>
        <v/>
      </c>
      <c r="L673" s="535"/>
    </row>
    <row r="674" spans="2:12" x14ac:dyDescent="0.4">
      <c r="B674" s="474" t="s">
        <v>1393</v>
      </c>
      <c r="C674" s="473" t="s">
        <v>1392</v>
      </c>
      <c r="D674" s="473" t="s">
        <v>9163</v>
      </c>
      <c r="E674" s="32" t="str">
        <f t="shared" si="20"/>
        <v>V</v>
      </c>
      <c r="H674"/>
      <c r="I674"/>
      <c r="J674"/>
      <c r="K674" s="32" t="str">
        <f t="shared" si="21"/>
        <v/>
      </c>
      <c r="L674" s="535"/>
    </row>
    <row r="675" spans="2:12" x14ac:dyDescent="0.4">
      <c r="B675" s="474" t="s">
        <v>1394</v>
      </c>
      <c r="C675" s="473" t="s">
        <v>10143</v>
      </c>
      <c r="D675" s="473" t="s">
        <v>9163</v>
      </c>
      <c r="E675" s="32" t="str">
        <f t="shared" si="20"/>
        <v>V</v>
      </c>
      <c r="H675"/>
      <c r="I675"/>
      <c r="J675"/>
      <c r="K675" s="32" t="str">
        <f t="shared" si="21"/>
        <v/>
      </c>
      <c r="L675" s="535"/>
    </row>
    <row r="676" spans="2:12" x14ac:dyDescent="0.4">
      <c r="B676" s="474" t="s">
        <v>1396</v>
      </c>
      <c r="C676" s="473" t="s">
        <v>1395</v>
      </c>
      <c r="D676" s="473" t="s">
        <v>9163</v>
      </c>
      <c r="E676" s="32" t="str">
        <f t="shared" si="20"/>
        <v>V</v>
      </c>
      <c r="H676"/>
      <c r="I676"/>
      <c r="J676"/>
      <c r="K676" s="32" t="str">
        <f t="shared" si="21"/>
        <v/>
      </c>
      <c r="L676" s="535"/>
    </row>
    <row r="677" spans="2:12" x14ac:dyDescent="0.4">
      <c r="B677" s="474" t="s">
        <v>1398</v>
      </c>
      <c r="C677" s="473" t="s">
        <v>1397</v>
      </c>
      <c r="D677" s="473" t="s">
        <v>9163</v>
      </c>
      <c r="E677" s="32" t="str">
        <f t="shared" si="20"/>
        <v>V</v>
      </c>
      <c r="H677"/>
      <c r="I677"/>
      <c r="J677"/>
      <c r="K677" s="32" t="str">
        <f t="shared" si="21"/>
        <v/>
      </c>
      <c r="L677" s="535"/>
    </row>
    <row r="678" spans="2:12" x14ac:dyDescent="0.4">
      <c r="B678" s="474" t="s">
        <v>1399</v>
      </c>
      <c r="C678" s="473" t="s">
        <v>10144</v>
      </c>
      <c r="D678" s="473" t="s">
        <v>9163</v>
      </c>
      <c r="E678" s="32" t="str">
        <f t="shared" si="20"/>
        <v>V</v>
      </c>
      <c r="H678"/>
      <c r="I678"/>
      <c r="J678"/>
      <c r="K678" s="32" t="str">
        <f t="shared" si="21"/>
        <v/>
      </c>
      <c r="L678" s="535"/>
    </row>
    <row r="679" spans="2:12" x14ac:dyDescent="0.4">
      <c r="B679" s="474" t="s">
        <v>1401</v>
      </c>
      <c r="C679" s="473" t="s">
        <v>1400</v>
      </c>
      <c r="D679" s="473" t="s">
        <v>9163</v>
      </c>
      <c r="E679" s="32" t="str">
        <f t="shared" si="20"/>
        <v>V</v>
      </c>
      <c r="H679"/>
      <c r="I679"/>
      <c r="J679"/>
      <c r="K679" s="32" t="str">
        <f t="shared" si="21"/>
        <v/>
      </c>
      <c r="L679" s="535"/>
    </row>
    <row r="680" spans="2:12" x14ac:dyDescent="0.4">
      <c r="B680" s="474" t="s">
        <v>1403</v>
      </c>
      <c r="C680" s="473" t="s">
        <v>1402</v>
      </c>
      <c r="D680" s="473" t="s">
        <v>9163</v>
      </c>
      <c r="E680" s="32" t="str">
        <f t="shared" si="20"/>
        <v>V</v>
      </c>
      <c r="H680"/>
      <c r="I680"/>
      <c r="J680"/>
      <c r="K680" s="32" t="str">
        <f t="shared" si="21"/>
        <v/>
      </c>
      <c r="L680" s="535"/>
    </row>
    <row r="681" spans="2:12" x14ac:dyDescent="0.4">
      <c r="B681" s="474" t="s">
        <v>1941</v>
      </c>
      <c r="C681" s="473" t="s">
        <v>2008</v>
      </c>
      <c r="D681" s="473" t="s">
        <v>9163</v>
      </c>
      <c r="E681" s="32" t="str">
        <f t="shared" si="20"/>
        <v>V</v>
      </c>
      <c r="H681"/>
      <c r="I681"/>
      <c r="J681"/>
      <c r="K681" s="32" t="str">
        <f t="shared" si="21"/>
        <v/>
      </c>
      <c r="L681" s="535"/>
    </row>
    <row r="682" spans="2:12" x14ac:dyDescent="0.4">
      <c r="B682" s="474" t="s">
        <v>1942</v>
      </c>
      <c r="C682" s="473" t="s">
        <v>2009</v>
      </c>
      <c r="D682" s="473" t="s">
        <v>9885</v>
      </c>
      <c r="E682" s="32" t="str">
        <f t="shared" si="20"/>
        <v>V</v>
      </c>
      <c r="H682"/>
      <c r="I682"/>
      <c r="J682"/>
      <c r="K682" s="32" t="str">
        <f t="shared" si="21"/>
        <v/>
      </c>
      <c r="L682" s="535"/>
    </row>
    <row r="683" spans="2:12" x14ac:dyDescent="0.4">
      <c r="B683" s="474" t="s">
        <v>1943</v>
      </c>
      <c r="C683" s="473" t="s">
        <v>2010</v>
      </c>
      <c r="D683" s="473" t="s">
        <v>9885</v>
      </c>
      <c r="E683" s="32" t="str">
        <f t="shared" si="20"/>
        <v>V</v>
      </c>
      <c r="H683"/>
      <c r="I683"/>
      <c r="J683"/>
      <c r="K683" s="32" t="str">
        <f t="shared" si="21"/>
        <v/>
      </c>
      <c r="L683" s="535"/>
    </row>
    <row r="684" spans="2:12" x14ac:dyDescent="0.4">
      <c r="B684" s="474" t="s">
        <v>1944</v>
      </c>
      <c r="C684" s="473" t="s">
        <v>2115</v>
      </c>
      <c r="D684" s="473" t="s">
        <v>9163</v>
      </c>
      <c r="E684" s="32" t="str">
        <f t="shared" si="20"/>
        <v>V</v>
      </c>
      <c r="H684"/>
      <c r="I684"/>
      <c r="J684"/>
      <c r="K684" s="32" t="str">
        <f t="shared" si="21"/>
        <v/>
      </c>
      <c r="L684" s="535"/>
    </row>
    <row r="685" spans="2:12" x14ac:dyDescent="0.4">
      <c r="B685" s="474" t="s">
        <v>1945</v>
      </c>
      <c r="C685" s="473" t="s">
        <v>2011</v>
      </c>
      <c r="D685" s="473" t="s">
        <v>9163</v>
      </c>
      <c r="E685" s="32" t="str">
        <f t="shared" si="20"/>
        <v>V</v>
      </c>
      <c r="H685"/>
      <c r="I685"/>
      <c r="J685"/>
      <c r="K685" s="32" t="str">
        <f t="shared" si="21"/>
        <v/>
      </c>
      <c r="L685" s="535"/>
    </row>
    <row r="686" spans="2:12" x14ac:dyDescent="0.4">
      <c r="B686" s="474" t="s">
        <v>4060</v>
      </c>
      <c r="C686" s="473" t="s">
        <v>3159</v>
      </c>
      <c r="D686" s="473" t="s">
        <v>9163</v>
      </c>
      <c r="E686" s="32" t="str">
        <f t="shared" si="20"/>
        <v>V</v>
      </c>
      <c r="H686"/>
      <c r="I686"/>
      <c r="J686"/>
      <c r="K686" s="32" t="str">
        <f t="shared" si="21"/>
        <v/>
      </c>
      <c r="L686" s="535"/>
    </row>
    <row r="687" spans="2:12" x14ac:dyDescent="0.4">
      <c r="B687" s="474" t="s">
        <v>4061</v>
      </c>
      <c r="C687" s="473" t="s">
        <v>3160</v>
      </c>
      <c r="D687" s="473" t="s">
        <v>9163</v>
      </c>
      <c r="E687" s="32" t="str">
        <f t="shared" si="20"/>
        <v>V</v>
      </c>
      <c r="H687"/>
      <c r="I687"/>
      <c r="J687"/>
      <c r="K687" s="32" t="str">
        <f t="shared" si="21"/>
        <v/>
      </c>
      <c r="L687" s="535"/>
    </row>
    <row r="688" spans="2:12" x14ac:dyDescent="0.4">
      <c r="B688" s="474" t="s">
        <v>2488</v>
      </c>
      <c r="C688" s="473" t="s">
        <v>3161</v>
      </c>
      <c r="D688" s="473" t="s">
        <v>9163</v>
      </c>
      <c r="E688" s="32" t="str">
        <f t="shared" si="20"/>
        <v>V</v>
      </c>
      <c r="H688"/>
      <c r="I688"/>
      <c r="J688"/>
      <c r="K688" s="32" t="str">
        <f t="shared" si="21"/>
        <v/>
      </c>
      <c r="L688" s="535"/>
    </row>
    <row r="689" spans="2:12" x14ac:dyDescent="0.4">
      <c r="B689" s="474" t="s">
        <v>2489</v>
      </c>
      <c r="C689" s="473" t="s">
        <v>3162</v>
      </c>
      <c r="D689" s="473" t="s">
        <v>9163</v>
      </c>
      <c r="E689" s="32" t="str">
        <f t="shared" si="20"/>
        <v>V</v>
      </c>
      <c r="H689"/>
      <c r="I689"/>
      <c r="J689"/>
      <c r="K689" s="32" t="str">
        <f t="shared" si="21"/>
        <v/>
      </c>
      <c r="L689" s="535"/>
    </row>
    <row r="690" spans="2:12" x14ac:dyDescent="0.4">
      <c r="B690" s="474" t="s">
        <v>2649</v>
      </c>
      <c r="C690" s="473" t="s">
        <v>3163</v>
      </c>
      <c r="D690" s="473" t="s">
        <v>9163</v>
      </c>
      <c r="E690" s="32" t="str">
        <f t="shared" si="20"/>
        <v>V</v>
      </c>
      <c r="H690"/>
      <c r="I690"/>
      <c r="J690"/>
      <c r="K690" s="32" t="str">
        <f t="shared" si="21"/>
        <v/>
      </c>
      <c r="L690" s="535"/>
    </row>
    <row r="691" spans="2:12" x14ac:dyDescent="0.4">
      <c r="B691" s="474" t="s">
        <v>2567</v>
      </c>
      <c r="C691" s="473" t="s">
        <v>3079</v>
      </c>
      <c r="D691" s="473" t="s">
        <v>9163</v>
      </c>
      <c r="E691" s="32" t="str">
        <f t="shared" si="20"/>
        <v>V</v>
      </c>
      <c r="H691"/>
      <c r="I691"/>
      <c r="J691"/>
      <c r="K691" s="32" t="str">
        <f t="shared" si="21"/>
        <v/>
      </c>
      <c r="L691" s="535"/>
    </row>
    <row r="692" spans="2:12" x14ac:dyDescent="0.4">
      <c r="B692" s="474" t="s">
        <v>2568</v>
      </c>
      <c r="C692" s="473" t="s">
        <v>3080</v>
      </c>
      <c r="D692" s="473" t="s">
        <v>9163</v>
      </c>
      <c r="E692" s="32" t="str">
        <f t="shared" si="20"/>
        <v>V</v>
      </c>
      <c r="H692"/>
      <c r="I692"/>
      <c r="J692"/>
      <c r="K692" s="32" t="str">
        <f t="shared" si="21"/>
        <v/>
      </c>
      <c r="L692" s="535"/>
    </row>
    <row r="693" spans="2:12" x14ac:dyDescent="0.4">
      <c r="B693" s="474" t="s">
        <v>2569</v>
      </c>
      <c r="C693" s="473" t="s">
        <v>3081</v>
      </c>
      <c r="D693" s="473" t="s">
        <v>9163</v>
      </c>
      <c r="E693" s="32" t="str">
        <f t="shared" si="20"/>
        <v>V</v>
      </c>
      <c r="H693"/>
      <c r="I693"/>
      <c r="J693"/>
      <c r="K693" s="32" t="str">
        <f t="shared" si="21"/>
        <v/>
      </c>
      <c r="L693" s="535"/>
    </row>
    <row r="694" spans="2:12" x14ac:dyDescent="0.4">
      <c r="B694" s="474" t="s">
        <v>2570</v>
      </c>
      <c r="C694" s="473" t="s">
        <v>3082</v>
      </c>
      <c r="D694" s="473" t="s">
        <v>9885</v>
      </c>
      <c r="E694" s="32" t="str">
        <f t="shared" si="20"/>
        <v>V</v>
      </c>
      <c r="H694"/>
      <c r="I694"/>
      <c r="J694"/>
      <c r="K694" s="32" t="str">
        <f t="shared" si="21"/>
        <v/>
      </c>
      <c r="L694" s="535"/>
    </row>
    <row r="695" spans="2:12" x14ac:dyDescent="0.4">
      <c r="B695" s="474" t="s">
        <v>3432</v>
      </c>
      <c r="C695" s="473" t="s">
        <v>5435</v>
      </c>
      <c r="D695" s="473" t="s">
        <v>9163</v>
      </c>
      <c r="E695" s="32" t="str">
        <f t="shared" si="20"/>
        <v>V</v>
      </c>
      <c r="H695"/>
      <c r="I695"/>
      <c r="J695"/>
      <c r="K695" s="32" t="str">
        <f t="shared" si="21"/>
        <v/>
      </c>
      <c r="L695" s="535"/>
    </row>
    <row r="696" spans="2:12" x14ac:dyDescent="0.4">
      <c r="B696" s="474" t="s">
        <v>3433</v>
      </c>
      <c r="C696" s="473" t="s">
        <v>5436</v>
      </c>
      <c r="D696" s="473" t="s">
        <v>9163</v>
      </c>
      <c r="E696" s="32" t="str">
        <f t="shared" si="20"/>
        <v>V</v>
      </c>
      <c r="H696"/>
      <c r="I696"/>
      <c r="J696"/>
      <c r="K696" s="32" t="str">
        <f t="shared" si="21"/>
        <v/>
      </c>
      <c r="L696" s="535"/>
    </row>
    <row r="697" spans="2:12" x14ac:dyDescent="0.4">
      <c r="B697" s="474" t="s">
        <v>844</v>
      </c>
      <c r="C697" s="473" t="s">
        <v>840</v>
      </c>
      <c r="D697" s="473" t="s">
        <v>9163</v>
      </c>
      <c r="E697" s="32" t="str">
        <f t="shared" si="20"/>
        <v>V</v>
      </c>
      <c r="H697"/>
      <c r="I697"/>
      <c r="J697"/>
      <c r="K697" s="32" t="str">
        <f t="shared" si="21"/>
        <v/>
      </c>
      <c r="L697" s="535"/>
    </row>
    <row r="698" spans="2:12" x14ac:dyDescent="0.4">
      <c r="B698" s="474" t="s">
        <v>147</v>
      </c>
      <c r="C698" s="473" t="s">
        <v>774</v>
      </c>
      <c r="D698" s="473" t="s">
        <v>9163</v>
      </c>
      <c r="E698" s="32" t="str">
        <f t="shared" si="20"/>
        <v>V</v>
      </c>
      <c r="H698"/>
      <c r="I698"/>
      <c r="J698"/>
      <c r="K698" s="32" t="str">
        <f t="shared" si="21"/>
        <v/>
      </c>
      <c r="L698" s="535"/>
    </row>
    <row r="699" spans="2:12" x14ac:dyDescent="0.4">
      <c r="B699" s="474" t="s">
        <v>845</v>
      </c>
      <c r="C699" s="473" t="s">
        <v>841</v>
      </c>
      <c r="D699" s="473" t="s">
        <v>9163</v>
      </c>
      <c r="E699" s="32" t="str">
        <f t="shared" si="20"/>
        <v>V</v>
      </c>
      <c r="H699"/>
      <c r="I699"/>
      <c r="J699"/>
      <c r="K699" s="32" t="str">
        <f t="shared" si="21"/>
        <v/>
      </c>
      <c r="L699" s="535"/>
    </row>
    <row r="700" spans="2:12" x14ac:dyDescent="0.4">
      <c r="B700" s="474" t="s">
        <v>148</v>
      </c>
      <c r="C700" s="473" t="s">
        <v>1553</v>
      </c>
      <c r="D700" s="473" t="s">
        <v>9163</v>
      </c>
      <c r="E700" s="32" t="str">
        <f t="shared" si="20"/>
        <v>V</v>
      </c>
      <c r="H700"/>
      <c r="I700"/>
      <c r="J700"/>
      <c r="K700" s="32" t="str">
        <f t="shared" si="21"/>
        <v/>
      </c>
      <c r="L700" s="535"/>
    </row>
    <row r="701" spans="2:12" x14ac:dyDescent="0.4">
      <c r="B701" s="474" t="s">
        <v>846</v>
      </c>
      <c r="C701" s="473" t="s">
        <v>842</v>
      </c>
      <c r="D701" s="473" t="s">
        <v>9163</v>
      </c>
      <c r="E701" s="32" t="str">
        <f t="shared" si="20"/>
        <v>V</v>
      </c>
      <c r="H701"/>
      <c r="I701"/>
      <c r="J701"/>
      <c r="K701" s="32" t="str">
        <f t="shared" si="21"/>
        <v/>
      </c>
      <c r="L701" s="535"/>
    </row>
    <row r="702" spans="2:12" x14ac:dyDescent="0.4">
      <c r="B702" s="474" t="s">
        <v>149</v>
      </c>
      <c r="C702" s="473" t="s">
        <v>775</v>
      </c>
      <c r="D702" s="473" t="s">
        <v>9163</v>
      </c>
      <c r="E702" s="32" t="str">
        <f t="shared" si="20"/>
        <v>V</v>
      </c>
      <c r="H702"/>
      <c r="I702"/>
      <c r="J702"/>
      <c r="K702" s="32" t="str">
        <f t="shared" si="21"/>
        <v/>
      </c>
      <c r="L702" s="535"/>
    </row>
    <row r="703" spans="2:12" x14ac:dyDescent="0.4">
      <c r="B703" s="474" t="s">
        <v>847</v>
      </c>
      <c r="C703" s="473" t="s">
        <v>1552</v>
      </c>
      <c r="D703" s="473" t="s">
        <v>9163</v>
      </c>
      <c r="E703" s="32" t="str">
        <f t="shared" si="20"/>
        <v>V</v>
      </c>
      <c r="H703"/>
      <c r="I703"/>
      <c r="J703"/>
      <c r="K703" s="32" t="str">
        <f t="shared" si="21"/>
        <v/>
      </c>
      <c r="L703" s="535"/>
    </row>
    <row r="704" spans="2:12" x14ac:dyDescent="0.4">
      <c r="B704" s="474" t="s">
        <v>162</v>
      </c>
      <c r="C704" s="473" t="s">
        <v>776</v>
      </c>
      <c r="D704" s="473" t="s">
        <v>9163</v>
      </c>
      <c r="E704" s="32" t="str">
        <f t="shared" si="20"/>
        <v>V</v>
      </c>
      <c r="H704"/>
      <c r="I704"/>
      <c r="J704"/>
      <c r="K704" s="32" t="str">
        <f t="shared" si="21"/>
        <v/>
      </c>
      <c r="L704" s="535"/>
    </row>
    <row r="705" spans="2:12" x14ac:dyDescent="0.4">
      <c r="B705" s="474" t="s">
        <v>848</v>
      </c>
      <c r="C705" s="473" t="s">
        <v>843</v>
      </c>
      <c r="D705" s="473" t="s">
        <v>9163</v>
      </c>
      <c r="E705" s="32" t="str">
        <f t="shared" si="20"/>
        <v>V</v>
      </c>
      <c r="H705"/>
      <c r="I705"/>
      <c r="J705"/>
      <c r="K705" s="32" t="str">
        <f t="shared" si="21"/>
        <v/>
      </c>
      <c r="L705" s="535"/>
    </row>
    <row r="706" spans="2:12" x14ac:dyDescent="0.4">
      <c r="B706" s="474" t="s">
        <v>163</v>
      </c>
      <c r="C706" s="473" t="s">
        <v>777</v>
      </c>
      <c r="D706" s="473" t="s">
        <v>9163</v>
      </c>
      <c r="E706" s="32" t="str">
        <f t="shared" si="20"/>
        <v>V</v>
      </c>
      <c r="H706"/>
      <c r="I706"/>
      <c r="J706"/>
      <c r="K706" s="32" t="str">
        <f t="shared" si="21"/>
        <v/>
      </c>
      <c r="L706" s="535"/>
    </row>
    <row r="707" spans="2:12" x14ac:dyDescent="0.4">
      <c r="B707" s="474" t="s">
        <v>332</v>
      </c>
      <c r="C707" s="473" t="s">
        <v>2854</v>
      </c>
      <c r="D707" s="473" t="s">
        <v>9163</v>
      </c>
      <c r="E707" s="32" t="str">
        <f t="shared" si="20"/>
        <v>V</v>
      </c>
      <c r="H707"/>
      <c r="I707"/>
      <c r="J707"/>
      <c r="K707" s="32" t="str">
        <f t="shared" si="21"/>
        <v/>
      </c>
      <c r="L707" s="535"/>
    </row>
    <row r="708" spans="2:12" x14ac:dyDescent="0.4">
      <c r="B708" s="474" t="s">
        <v>3435</v>
      </c>
      <c r="C708" s="473" t="s">
        <v>3434</v>
      </c>
      <c r="D708" s="473" t="s">
        <v>9163</v>
      </c>
      <c r="E708" s="32" t="str">
        <f t="shared" si="20"/>
        <v>V</v>
      </c>
      <c r="H708"/>
      <c r="I708"/>
      <c r="J708"/>
      <c r="K708" s="32" t="str">
        <f t="shared" si="21"/>
        <v/>
      </c>
      <c r="L708" s="535"/>
    </row>
    <row r="709" spans="2:12" x14ac:dyDescent="0.4">
      <c r="B709" s="474" t="s">
        <v>178</v>
      </c>
      <c r="C709" s="473" t="s">
        <v>624</v>
      </c>
      <c r="D709" s="473" t="s">
        <v>9163</v>
      </c>
      <c r="E709" s="32" t="str">
        <f t="shared" si="20"/>
        <v>V</v>
      </c>
      <c r="H709"/>
      <c r="I709"/>
      <c r="J709"/>
      <c r="K709" s="32" t="str">
        <f t="shared" si="21"/>
        <v/>
      </c>
      <c r="L709" s="535"/>
    </row>
    <row r="710" spans="2:12" x14ac:dyDescent="0.4">
      <c r="B710" s="474" t="s">
        <v>3437</v>
      </c>
      <c r="C710" s="473" t="s">
        <v>3436</v>
      </c>
      <c r="D710" s="473" t="s">
        <v>9885</v>
      </c>
      <c r="E710" s="32" t="str">
        <f t="shared" si="20"/>
        <v>V</v>
      </c>
      <c r="H710"/>
      <c r="I710"/>
      <c r="J710"/>
      <c r="K710" s="32" t="str">
        <f t="shared" si="21"/>
        <v/>
      </c>
      <c r="L710" s="535"/>
    </row>
    <row r="711" spans="2:12" x14ac:dyDescent="0.4">
      <c r="B711" s="474" t="s">
        <v>179</v>
      </c>
      <c r="C711" s="473" t="s">
        <v>625</v>
      </c>
      <c r="D711" s="473" t="s">
        <v>9163</v>
      </c>
      <c r="E711" s="32" t="str">
        <f t="shared" si="20"/>
        <v>V</v>
      </c>
      <c r="H711"/>
      <c r="I711"/>
      <c r="J711"/>
      <c r="K711" s="32" t="str">
        <f t="shared" si="21"/>
        <v/>
      </c>
      <c r="L711" s="535"/>
    </row>
    <row r="712" spans="2:12" x14ac:dyDescent="0.4">
      <c r="B712" s="474" t="s">
        <v>165</v>
      </c>
      <c r="C712" s="473" t="s">
        <v>781</v>
      </c>
      <c r="D712" s="473" t="s">
        <v>9163</v>
      </c>
      <c r="E712" s="32" t="str">
        <f t="shared" si="20"/>
        <v>V</v>
      </c>
      <c r="H712"/>
      <c r="I712"/>
      <c r="J712"/>
      <c r="K712" s="32" t="str">
        <f t="shared" si="21"/>
        <v/>
      </c>
      <c r="L712" s="535"/>
    </row>
    <row r="713" spans="2:12" x14ac:dyDescent="0.4">
      <c r="B713" s="474" t="s">
        <v>108</v>
      </c>
      <c r="C713" s="473" t="s">
        <v>3230</v>
      </c>
      <c r="D713" s="473" t="s">
        <v>9163</v>
      </c>
      <c r="E713" s="32" t="str">
        <f t="shared" si="20"/>
        <v>V</v>
      </c>
      <c r="H713"/>
      <c r="I713"/>
      <c r="J713"/>
      <c r="K713" s="32" t="str">
        <f t="shared" si="21"/>
        <v/>
      </c>
      <c r="L713" s="535"/>
    </row>
    <row r="714" spans="2:12" x14ac:dyDescent="0.4">
      <c r="B714" s="474" t="s">
        <v>256</v>
      </c>
      <c r="C714" s="473" t="s">
        <v>1898</v>
      </c>
      <c r="D714" s="473" t="s">
        <v>9163</v>
      </c>
      <c r="E714" s="32" t="str">
        <f t="shared" ref="E714:E777" si="22">IF(OR(B714="",B714="Инструмент бензо",B714="Инструмент электро",B714="Инструмент газ",B714="Ручник и аксессуары"),"","V")</f>
        <v>V</v>
      </c>
      <c r="H714"/>
      <c r="I714"/>
      <c r="J714"/>
      <c r="K714" s="32" t="str">
        <f t="shared" si="21"/>
        <v/>
      </c>
      <c r="L714" s="535"/>
    </row>
    <row r="715" spans="2:12" x14ac:dyDescent="0.4">
      <c r="B715" s="474" t="s">
        <v>257</v>
      </c>
      <c r="C715" s="473" t="s">
        <v>838</v>
      </c>
      <c r="D715" s="473" t="s">
        <v>9163</v>
      </c>
      <c r="E715" s="32" t="str">
        <f t="shared" si="22"/>
        <v>V</v>
      </c>
      <c r="H715"/>
      <c r="I715"/>
      <c r="J715"/>
      <c r="K715" s="32" t="str">
        <f t="shared" ref="K715:K778" si="23">IF(OR(H715="",H715="Инструмент бензо",H715="Инструмент электро",H715="Инструмент газ",H715="Ручник и аксессуары"),"","V")</f>
        <v/>
      </c>
      <c r="L715" s="535"/>
    </row>
    <row r="716" spans="2:12" x14ac:dyDescent="0.4">
      <c r="B716" s="474" t="s">
        <v>4447</v>
      </c>
      <c r="C716" s="473" t="s">
        <v>5039</v>
      </c>
      <c r="D716" s="473" t="s">
        <v>9163</v>
      </c>
      <c r="E716" s="32" t="str">
        <f t="shared" si="22"/>
        <v>V</v>
      </c>
      <c r="H716"/>
      <c r="I716"/>
      <c r="J716"/>
      <c r="K716" s="32" t="str">
        <f t="shared" si="23"/>
        <v/>
      </c>
      <c r="L716" s="535"/>
    </row>
    <row r="717" spans="2:12" x14ac:dyDescent="0.4">
      <c r="B717" s="474" t="s">
        <v>4533</v>
      </c>
      <c r="C717" s="473" t="s">
        <v>5178</v>
      </c>
      <c r="D717" s="473" t="s">
        <v>9163</v>
      </c>
      <c r="E717" s="32" t="str">
        <f t="shared" si="22"/>
        <v>V</v>
      </c>
      <c r="H717"/>
      <c r="I717"/>
      <c r="J717"/>
      <c r="K717" s="32" t="str">
        <f t="shared" si="23"/>
        <v/>
      </c>
      <c r="L717" s="535"/>
    </row>
    <row r="718" spans="2:12" x14ac:dyDescent="0.4">
      <c r="B718" s="474" t="s">
        <v>4448</v>
      </c>
      <c r="C718" s="473" t="s">
        <v>5040</v>
      </c>
      <c r="D718" s="473" t="s">
        <v>9163</v>
      </c>
      <c r="E718" s="32" t="str">
        <f t="shared" si="22"/>
        <v>V</v>
      </c>
      <c r="H718"/>
      <c r="I718"/>
      <c r="J718"/>
      <c r="K718" s="32" t="str">
        <f t="shared" si="23"/>
        <v/>
      </c>
      <c r="L718" s="535"/>
    </row>
    <row r="719" spans="2:12" x14ac:dyDescent="0.4">
      <c r="B719" s="474" t="s">
        <v>4449</v>
      </c>
      <c r="C719" s="473" t="s">
        <v>5179</v>
      </c>
      <c r="D719" s="473" t="s">
        <v>9163</v>
      </c>
      <c r="E719" s="32" t="str">
        <f t="shared" si="22"/>
        <v>V</v>
      </c>
      <c r="H719"/>
      <c r="I719"/>
      <c r="J719"/>
      <c r="K719" s="32" t="str">
        <f t="shared" si="23"/>
        <v/>
      </c>
      <c r="L719" s="535"/>
    </row>
    <row r="720" spans="2:12" x14ac:dyDescent="0.4">
      <c r="B720" s="474" t="s">
        <v>4450</v>
      </c>
      <c r="C720" s="473" t="s">
        <v>5180</v>
      </c>
      <c r="D720" s="473" t="s">
        <v>9163</v>
      </c>
      <c r="E720" s="32" t="str">
        <f t="shared" si="22"/>
        <v>V</v>
      </c>
      <c r="H720"/>
      <c r="I720"/>
      <c r="J720"/>
      <c r="K720" s="32" t="str">
        <f t="shared" si="23"/>
        <v/>
      </c>
      <c r="L720" s="535"/>
    </row>
    <row r="721" spans="2:12" x14ac:dyDescent="0.4">
      <c r="B721" s="474" t="s">
        <v>150</v>
      </c>
      <c r="C721" s="473" t="s">
        <v>927</v>
      </c>
      <c r="D721" s="473" t="s">
        <v>9163</v>
      </c>
      <c r="E721" s="32" t="str">
        <f t="shared" si="22"/>
        <v>V</v>
      </c>
      <c r="H721"/>
      <c r="I721"/>
      <c r="J721"/>
      <c r="K721" s="32" t="str">
        <f t="shared" si="23"/>
        <v/>
      </c>
      <c r="L721" s="535"/>
    </row>
    <row r="722" spans="2:12" x14ac:dyDescent="0.4">
      <c r="B722" s="474" t="s">
        <v>151</v>
      </c>
      <c r="C722" s="473" t="s">
        <v>928</v>
      </c>
      <c r="D722" s="473" t="s">
        <v>9163</v>
      </c>
      <c r="E722" s="32" t="str">
        <f t="shared" si="22"/>
        <v>V</v>
      </c>
      <c r="H722"/>
      <c r="I722"/>
      <c r="J722"/>
      <c r="K722" s="32" t="str">
        <f t="shared" si="23"/>
        <v/>
      </c>
      <c r="L722" s="535"/>
    </row>
    <row r="723" spans="2:12" x14ac:dyDescent="0.4">
      <c r="B723" s="474" t="s">
        <v>152</v>
      </c>
      <c r="C723" s="473" t="s">
        <v>929</v>
      </c>
      <c r="D723" s="473" t="s">
        <v>9163</v>
      </c>
      <c r="E723" s="32" t="str">
        <f t="shared" si="22"/>
        <v>V</v>
      </c>
      <c r="H723"/>
      <c r="I723"/>
      <c r="J723"/>
      <c r="K723" s="32" t="str">
        <f t="shared" si="23"/>
        <v/>
      </c>
      <c r="L723" s="535"/>
    </row>
    <row r="724" spans="2:12" x14ac:dyDescent="0.4">
      <c r="B724" s="474" t="s">
        <v>4451</v>
      </c>
      <c r="C724" s="473" t="s">
        <v>5041</v>
      </c>
      <c r="D724" s="473" t="s">
        <v>9163</v>
      </c>
      <c r="E724" s="32" t="str">
        <f t="shared" si="22"/>
        <v>V</v>
      </c>
      <c r="H724"/>
      <c r="I724"/>
      <c r="J724"/>
      <c r="K724" s="32" t="str">
        <f t="shared" si="23"/>
        <v/>
      </c>
      <c r="L724" s="535"/>
    </row>
    <row r="725" spans="2:12" x14ac:dyDescent="0.4">
      <c r="B725" s="474" t="s">
        <v>153</v>
      </c>
      <c r="C725" s="473" t="s">
        <v>930</v>
      </c>
      <c r="D725" s="473" t="s">
        <v>9163</v>
      </c>
      <c r="E725" s="32" t="str">
        <f t="shared" si="22"/>
        <v>V</v>
      </c>
      <c r="H725"/>
      <c r="I725"/>
      <c r="J725"/>
      <c r="K725" s="32" t="str">
        <f t="shared" si="23"/>
        <v/>
      </c>
      <c r="L725" s="535"/>
    </row>
    <row r="726" spans="2:12" x14ac:dyDescent="0.4">
      <c r="B726" s="474" t="s">
        <v>154</v>
      </c>
      <c r="C726" s="473" t="s">
        <v>931</v>
      </c>
      <c r="D726" s="473" t="s">
        <v>9163</v>
      </c>
      <c r="E726" s="32" t="str">
        <f t="shared" si="22"/>
        <v>V</v>
      </c>
      <c r="H726"/>
      <c r="I726"/>
      <c r="J726"/>
      <c r="K726" s="32" t="str">
        <f t="shared" si="23"/>
        <v/>
      </c>
      <c r="L726" s="535"/>
    </row>
    <row r="727" spans="2:12" x14ac:dyDescent="0.4">
      <c r="B727" s="474" t="s">
        <v>4452</v>
      </c>
      <c r="C727" s="473" t="s">
        <v>5181</v>
      </c>
      <c r="D727" s="473" t="s">
        <v>9163</v>
      </c>
      <c r="E727" s="32" t="str">
        <f t="shared" si="22"/>
        <v>V</v>
      </c>
      <c r="H727"/>
      <c r="I727"/>
      <c r="J727"/>
      <c r="K727" s="32" t="str">
        <f t="shared" si="23"/>
        <v/>
      </c>
      <c r="L727" s="535"/>
    </row>
    <row r="728" spans="2:12" x14ac:dyDescent="0.4">
      <c r="B728" s="474" t="s">
        <v>4453</v>
      </c>
      <c r="C728" s="473" t="s">
        <v>5042</v>
      </c>
      <c r="D728" s="473" t="s">
        <v>9163</v>
      </c>
      <c r="E728" s="32" t="str">
        <f t="shared" si="22"/>
        <v>V</v>
      </c>
      <c r="H728"/>
      <c r="I728"/>
      <c r="J728"/>
      <c r="K728" s="32" t="str">
        <f t="shared" si="23"/>
        <v/>
      </c>
      <c r="L728" s="535"/>
    </row>
    <row r="729" spans="2:12" x14ac:dyDescent="0.4">
      <c r="B729" s="474" t="s">
        <v>4454</v>
      </c>
      <c r="C729" s="473" t="s">
        <v>5182</v>
      </c>
      <c r="D729" s="473" t="s">
        <v>9163</v>
      </c>
      <c r="E729" s="32" t="str">
        <f t="shared" si="22"/>
        <v>V</v>
      </c>
      <c r="H729"/>
      <c r="I729"/>
      <c r="J729"/>
      <c r="K729" s="32" t="str">
        <f t="shared" si="23"/>
        <v/>
      </c>
      <c r="L729" s="535"/>
    </row>
    <row r="730" spans="2:12" x14ac:dyDescent="0.4">
      <c r="B730" s="474" t="s">
        <v>4455</v>
      </c>
      <c r="C730" s="473" t="s">
        <v>5043</v>
      </c>
      <c r="D730" s="473" t="s">
        <v>9163</v>
      </c>
      <c r="E730" s="32" t="str">
        <f t="shared" si="22"/>
        <v>V</v>
      </c>
      <c r="H730"/>
      <c r="I730"/>
      <c r="J730"/>
      <c r="K730" s="32" t="str">
        <f t="shared" si="23"/>
        <v/>
      </c>
      <c r="L730" s="535"/>
    </row>
    <row r="731" spans="2:12" x14ac:dyDescent="0.4">
      <c r="B731" s="474" t="s">
        <v>556</v>
      </c>
      <c r="C731" s="473" t="s">
        <v>1554</v>
      </c>
      <c r="D731" s="473" t="s">
        <v>9163</v>
      </c>
      <c r="E731" s="32" t="str">
        <f t="shared" si="22"/>
        <v>V</v>
      </c>
      <c r="H731"/>
      <c r="I731"/>
      <c r="J731"/>
      <c r="K731" s="32" t="str">
        <f t="shared" si="23"/>
        <v/>
      </c>
      <c r="L731" s="535"/>
    </row>
    <row r="732" spans="2:12" x14ac:dyDescent="0.4">
      <c r="B732" s="474" t="s">
        <v>4456</v>
      </c>
      <c r="C732" s="473" t="s">
        <v>5183</v>
      </c>
      <c r="D732" s="473" t="s">
        <v>9163</v>
      </c>
      <c r="E732" s="32" t="str">
        <f t="shared" si="22"/>
        <v>V</v>
      </c>
      <c r="H732"/>
      <c r="I732"/>
      <c r="J732"/>
      <c r="K732" s="32" t="str">
        <f t="shared" si="23"/>
        <v/>
      </c>
      <c r="L732" s="535"/>
    </row>
    <row r="733" spans="2:12" x14ac:dyDescent="0.4">
      <c r="B733" s="474" t="s">
        <v>4457</v>
      </c>
      <c r="C733" s="473" t="s">
        <v>5044</v>
      </c>
      <c r="D733" s="473" t="s">
        <v>9163</v>
      </c>
      <c r="E733" s="32" t="str">
        <f t="shared" si="22"/>
        <v>V</v>
      </c>
      <c r="H733"/>
      <c r="I733"/>
      <c r="J733"/>
      <c r="K733" s="32" t="str">
        <f t="shared" si="23"/>
        <v/>
      </c>
      <c r="L733" s="535"/>
    </row>
    <row r="734" spans="2:12" x14ac:dyDescent="0.4">
      <c r="B734" s="474" t="s">
        <v>1082</v>
      </c>
      <c r="C734" s="473" t="s">
        <v>10145</v>
      </c>
      <c r="D734" s="473" t="s">
        <v>9885</v>
      </c>
      <c r="E734" s="32" t="str">
        <f t="shared" si="22"/>
        <v>V</v>
      </c>
      <c r="H734"/>
      <c r="I734"/>
      <c r="J734"/>
      <c r="K734" s="32" t="str">
        <f t="shared" si="23"/>
        <v/>
      </c>
      <c r="L734" s="535"/>
    </row>
    <row r="735" spans="2:12" x14ac:dyDescent="0.4">
      <c r="B735" s="474" t="s">
        <v>1085</v>
      </c>
      <c r="C735" s="473" t="s">
        <v>10146</v>
      </c>
      <c r="D735" s="473" t="s">
        <v>9163</v>
      </c>
      <c r="E735" s="32" t="str">
        <f t="shared" si="22"/>
        <v>V</v>
      </c>
      <c r="H735"/>
      <c r="I735"/>
      <c r="J735"/>
      <c r="K735" s="32" t="str">
        <f t="shared" si="23"/>
        <v/>
      </c>
      <c r="L735" s="535"/>
    </row>
    <row r="736" spans="2:12" x14ac:dyDescent="0.4">
      <c r="B736" s="474" t="s">
        <v>1083</v>
      </c>
      <c r="C736" s="473" t="s">
        <v>5064</v>
      </c>
      <c r="D736" s="473" t="s">
        <v>9163</v>
      </c>
      <c r="E736" s="32" t="str">
        <f t="shared" si="22"/>
        <v>V</v>
      </c>
      <c r="H736"/>
      <c r="I736"/>
      <c r="J736"/>
      <c r="K736" s="32" t="str">
        <f t="shared" si="23"/>
        <v/>
      </c>
      <c r="L736" s="535"/>
    </row>
    <row r="737" spans="2:12" x14ac:dyDescent="0.4">
      <c r="B737" s="474" t="s">
        <v>1086</v>
      </c>
      <c r="C737" s="473" t="s">
        <v>5065</v>
      </c>
      <c r="D737" s="473" t="s">
        <v>9163</v>
      </c>
      <c r="E737" s="32" t="str">
        <f t="shared" si="22"/>
        <v>V</v>
      </c>
      <c r="H737"/>
      <c r="I737"/>
      <c r="J737"/>
      <c r="K737" s="32" t="str">
        <f t="shared" si="23"/>
        <v/>
      </c>
      <c r="L737" s="535"/>
    </row>
    <row r="738" spans="2:12" x14ac:dyDescent="0.4">
      <c r="B738" s="474" t="s">
        <v>4458</v>
      </c>
      <c r="C738" s="473" t="s">
        <v>5184</v>
      </c>
      <c r="D738" s="473" t="s">
        <v>9163</v>
      </c>
      <c r="E738" s="32" t="str">
        <f t="shared" si="22"/>
        <v>V</v>
      </c>
      <c r="H738"/>
      <c r="I738"/>
      <c r="J738"/>
      <c r="K738" s="32" t="str">
        <f t="shared" si="23"/>
        <v/>
      </c>
      <c r="L738" s="535"/>
    </row>
    <row r="739" spans="2:12" x14ac:dyDescent="0.4">
      <c r="B739" s="474" t="s">
        <v>4459</v>
      </c>
      <c r="C739" s="473" t="s">
        <v>5045</v>
      </c>
      <c r="D739" s="473" t="s">
        <v>9163</v>
      </c>
      <c r="E739" s="32" t="str">
        <f t="shared" si="22"/>
        <v>V</v>
      </c>
      <c r="H739"/>
      <c r="I739"/>
      <c r="J739"/>
      <c r="K739" s="32" t="str">
        <f t="shared" si="23"/>
        <v/>
      </c>
      <c r="L739" s="535"/>
    </row>
    <row r="740" spans="2:12" x14ac:dyDescent="0.4">
      <c r="B740" s="474" t="s">
        <v>1089</v>
      </c>
      <c r="C740" s="473" t="s">
        <v>5066</v>
      </c>
      <c r="D740" s="473" t="s">
        <v>9163</v>
      </c>
      <c r="E740" s="32" t="str">
        <f t="shared" si="22"/>
        <v>V</v>
      </c>
      <c r="H740"/>
      <c r="I740"/>
      <c r="J740"/>
      <c r="K740" s="32" t="str">
        <f t="shared" si="23"/>
        <v/>
      </c>
      <c r="L740" s="535"/>
    </row>
    <row r="741" spans="2:12" x14ac:dyDescent="0.4">
      <c r="B741" s="474" t="s">
        <v>1090</v>
      </c>
      <c r="C741" s="473" t="s">
        <v>5067</v>
      </c>
      <c r="D741" s="473" t="s">
        <v>9163</v>
      </c>
      <c r="E741" s="32" t="str">
        <f t="shared" si="22"/>
        <v>V</v>
      </c>
      <c r="H741"/>
      <c r="I741"/>
      <c r="J741"/>
      <c r="K741" s="32" t="str">
        <f t="shared" si="23"/>
        <v/>
      </c>
      <c r="L741" s="535"/>
    </row>
    <row r="742" spans="2:12" x14ac:dyDescent="0.4">
      <c r="B742" s="474" t="s">
        <v>1093</v>
      </c>
      <c r="C742" s="473" t="s">
        <v>5068</v>
      </c>
      <c r="D742" s="473" t="s">
        <v>9163</v>
      </c>
      <c r="E742" s="32" t="str">
        <f t="shared" si="22"/>
        <v>V</v>
      </c>
      <c r="H742"/>
      <c r="I742"/>
      <c r="J742"/>
      <c r="K742" s="32" t="str">
        <f t="shared" si="23"/>
        <v/>
      </c>
      <c r="L742" s="535"/>
    </row>
    <row r="743" spans="2:12" x14ac:dyDescent="0.4">
      <c r="B743" s="474" t="s">
        <v>4460</v>
      </c>
      <c r="C743" s="473" t="s">
        <v>5185</v>
      </c>
      <c r="D743" s="473" t="s">
        <v>9163</v>
      </c>
      <c r="E743" s="32" t="str">
        <f t="shared" si="22"/>
        <v>V</v>
      </c>
      <c r="H743"/>
      <c r="I743"/>
      <c r="J743"/>
      <c r="K743" s="32" t="str">
        <f t="shared" si="23"/>
        <v/>
      </c>
      <c r="L743" s="535"/>
    </row>
    <row r="744" spans="2:12" x14ac:dyDescent="0.4">
      <c r="B744" s="474" t="s">
        <v>4461</v>
      </c>
      <c r="C744" s="473" t="s">
        <v>5046</v>
      </c>
      <c r="D744" s="473" t="s">
        <v>9163</v>
      </c>
      <c r="E744" s="32" t="str">
        <f t="shared" si="22"/>
        <v>V</v>
      </c>
      <c r="H744"/>
      <c r="I744"/>
      <c r="J744"/>
      <c r="K744" s="32" t="str">
        <f t="shared" si="23"/>
        <v/>
      </c>
      <c r="L744" s="535"/>
    </row>
    <row r="745" spans="2:12" x14ac:dyDescent="0.4">
      <c r="B745" s="474" t="s">
        <v>4462</v>
      </c>
      <c r="C745" s="473" t="s">
        <v>5186</v>
      </c>
      <c r="D745" s="473" t="s">
        <v>9163</v>
      </c>
      <c r="E745" s="32" t="str">
        <f t="shared" si="22"/>
        <v>V</v>
      </c>
      <c r="H745"/>
      <c r="I745"/>
      <c r="J745"/>
      <c r="K745" s="32" t="str">
        <f t="shared" si="23"/>
        <v/>
      </c>
      <c r="L745" s="535"/>
    </row>
    <row r="746" spans="2:12" x14ac:dyDescent="0.4">
      <c r="B746" s="474" t="s">
        <v>4463</v>
      </c>
      <c r="C746" s="473" t="s">
        <v>5047</v>
      </c>
      <c r="D746" s="473" t="s">
        <v>9163</v>
      </c>
      <c r="E746" s="32" t="str">
        <f t="shared" si="22"/>
        <v>V</v>
      </c>
      <c r="H746"/>
      <c r="I746"/>
      <c r="J746"/>
      <c r="K746" s="32" t="str">
        <f t="shared" si="23"/>
        <v/>
      </c>
      <c r="L746" s="535"/>
    </row>
    <row r="747" spans="2:12" x14ac:dyDescent="0.4">
      <c r="B747" s="474" t="s">
        <v>1105</v>
      </c>
      <c r="C747" s="473" t="s">
        <v>5069</v>
      </c>
      <c r="D747" s="473" t="s">
        <v>9163</v>
      </c>
      <c r="E747" s="32" t="str">
        <f t="shared" si="22"/>
        <v>V</v>
      </c>
      <c r="H747"/>
      <c r="I747"/>
      <c r="J747"/>
      <c r="K747" s="32" t="str">
        <f t="shared" si="23"/>
        <v/>
      </c>
      <c r="L747" s="535"/>
    </row>
    <row r="748" spans="2:12" x14ac:dyDescent="0.4">
      <c r="B748" s="474" t="s">
        <v>4464</v>
      </c>
      <c r="C748" s="473" t="s">
        <v>5187</v>
      </c>
      <c r="D748" s="473" t="s">
        <v>9163</v>
      </c>
      <c r="E748" s="32" t="str">
        <f t="shared" si="22"/>
        <v>V</v>
      </c>
      <c r="H748"/>
      <c r="I748"/>
      <c r="J748"/>
      <c r="K748" s="32" t="str">
        <f t="shared" si="23"/>
        <v/>
      </c>
      <c r="L748" s="535"/>
    </row>
    <row r="749" spans="2:12" x14ac:dyDescent="0.4">
      <c r="B749" s="474" t="s">
        <v>4465</v>
      </c>
      <c r="C749" s="473" t="s">
        <v>5048</v>
      </c>
      <c r="D749" s="473" t="s">
        <v>9163</v>
      </c>
      <c r="E749" s="32" t="str">
        <f t="shared" si="22"/>
        <v>V</v>
      </c>
      <c r="H749"/>
      <c r="I749"/>
      <c r="J749"/>
      <c r="K749" s="32" t="str">
        <f t="shared" si="23"/>
        <v/>
      </c>
      <c r="L749" s="535"/>
    </row>
    <row r="750" spans="2:12" x14ac:dyDescent="0.4">
      <c r="B750" s="474" t="s">
        <v>4466</v>
      </c>
      <c r="C750" s="473" t="s">
        <v>5049</v>
      </c>
      <c r="D750" s="473" t="s">
        <v>9163</v>
      </c>
      <c r="E750" s="32" t="str">
        <f t="shared" si="22"/>
        <v>V</v>
      </c>
      <c r="H750"/>
      <c r="I750"/>
      <c r="J750"/>
      <c r="K750" s="32" t="str">
        <f t="shared" si="23"/>
        <v/>
      </c>
      <c r="L750" s="535"/>
    </row>
    <row r="751" spans="2:12" x14ac:dyDescent="0.4">
      <c r="B751" s="474" t="s">
        <v>4467</v>
      </c>
      <c r="C751" s="473" t="s">
        <v>5188</v>
      </c>
      <c r="D751" s="473" t="s">
        <v>9163</v>
      </c>
      <c r="E751" s="32" t="str">
        <f t="shared" si="22"/>
        <v>V</v>
      </c>
      <c r="H751"/>
      <c r="I751"/>
      <c r="J751"/>
      <c r="K751" s="32" t="str">
        <f t="shared" si="23"/>
        <v/>
      </c>
      <c r="L751" s="535"/>
    </row>
    <row r="752" spans="2:12" x14ac:dyDescent="0.4">
      <c r="B752" s="474" t="s">
        <v>4468</v>
      </c>
      <c r="C752" s="473" t="s">
        <v>5050</v>
      </c>
      <c r="D752" s="473" t="s">
        <v>9163</v>
      </c>
      <c r="E752" s="32" t="str">
        <f t="shared" si="22"/>
        <v>V</v>
      </c>
      <c r="H752"/>
      <c r="I752"/>
      <c r="J752"/>
      <c r="K752" s="32" t="str">
        <f t="shared" si="23"/>
        <v/>
      </c>
      <c r="L752" s="535"/>
    </row>
    <row r="753" spans="2:12" x14ac:dyDescent="0.4">
      <c r="B753" s="474" t="s">
        <v>4469</v>
      </c>
      <c r="C753" s="473" t="s">
        <v>5189</v>
      </c>
      <c r="D753" s="473" t="s">
        <v>9163</v>
      </c>
      <c r="E753" s="32" t="str">
        <f t="shared" si="22"/>
        <v>V</v>
      </c>
      <c r="H753"/>
      <c r="I753"/>
      <c r="J753"/>
      <c r="K753" s="32" t="str">
        <f t="shared" si="23"/>
        <v/>
      </c>
      <c r="L753" s="535"/>
    </row>
    <row r="754" spans="2:12" x14ac:dyDescent="0.4">
      <c r="B754" s="474" t="s">
        <v>1282</v>
      </c>
      <c r="C754" s="473" t="s">
        <v>1283</v>
      </c>
      <c r="D754" s="473" t="s">
        <v>9163</v>
      </c>
      <c r="E754" s="32" t="str">
        <f t="shared" si="22"/>
        <v>V</v>
      </c>
      <c r="H754"/>
      <c r="I754"/>
      <c r="J754"/>
      <c r="K754" s="32" t="str">
        <f t="shared" si="23"/>
        <v/>
      </c>
      <c r="L754" s="535"/>
    </row>
    <row r="755" spans="2:12" x14ac:dyDescent="0.4">
      <c r="B755" s="474" t="s">
        <v>1284</v>
      </c>
      <c r="C755" s="473" t="s">
        <v>1285</v>
      </c>
      <c r="D755" s="473" t="s">
        <v>9163</v>
      </c>
      <c r="E755" s="32" t="str">
        <f t="shared" si="22"/>
        <v>V</v>
      </c>
      <c r="H755"/>
      <c r="I755"/>
      <c r="J755"/>
      <c r="K755" s="32" t="str">
        <f t="shared" si="23"/>
        <v/>
      </c>
      <c r="L755" s="535"/>
    </row>
    <row r="756" spans="2:12" x14ac:dyDescent="0.4">
      <c r="B756" s="474" t="s">
        <v>1286</v>
      </c>
      <c r="C756" s="473" t="s">
        <v>1287</v>
      </c>
      <c r="D756" s="473" t="s">
        <v>9163</v>
      </c>
      <c r="E756" s="32" t="str">
        <f t="shared" si="22"/>
        <v>V</v>
      </c>
      <c r="H756"/>
      <c r="I756"/>
      <c r="J756"/>
      <c r="K756" s="32" t="str">
        <f t="shared" si="23"/>
        <v/>
      </c>
      <c r="L756" s="535"/>
    </row>
    <row r="757" spans="2:12" x14ac:dyDescent="0.4">
      <c r="B757" s="474" t="s">
        <v>4470</v>
      </c>
      <c r="C757" s="473" t="s">
        <v>5051</v>
      </c>
      <c r="D757" s="473" t="s">
        <v>9163</v>
      </c>
      <c r="E757" s="32" t="str">
        <f t="shared" si="22"/>
        <v>V</v>
      </c>
      <c r="H757"/>
      <c r="I757"/>
      <c r="J757"/>
      <c r="K757" s="32" t="str">
        <f t="shared" si="23"/>
        <v/>
      </c>
      <c r="L757" s="535"/>
    </row>
    <row r="758" spans="2:12" x14ac:dyDescent="0.4">
      <c r="B758" s="474" t="s">
        <v>1289</v>
      </c>
      <c r="C758" s="473" t="s">
        <v>1290</v>
      </c>
      <c r="D758" s="473" t="s">
        <v>9163</v>
      </c>
      <c r="E758" s="32" t="str">
        <f t="shared" si="22"/>
        <v>V</v>
      </c>
      <c r="H758"/>
      <c r="I758"/>
      <c r="J758"/>
      <c r="K758" s="32" t="str">
        <f t="shared" si="23"/>
        <v/>
      </c>
      <c r="L758" s="535"/>
    </row>
    <row r="759" spans="2:12" x14ac:dyDescent="0.4">
      <c r="B759" s="474" t="s">
        <v>4471</v>
      </c>
      <c r="C759" s="473" t="s">
        <v>5052</v>
      </c>
      <c r="D759" s="473" t="s">
        <v>9163</v>
      </c>
      <c r="E759" s="32" t="str">
        <f t="shared" si="22"/>
        <v>V</v>
      </c>
      <c r="H759"/>
      <c r="I759"/>
      <c r="J759"/>
      <c r="K759" s="32" t="str">
        <f t="shared" si="23"/>
        <v/>
      </c>
      <c r="L759" s="535"/>
    </row>
    <row r="760" spans="2:12" x14ac:dyDescent="0.4">
      <c r="B760" s="474" t="s">
        <v>4472</v>
      </c>
      <c r="C760" s="473" t="s">
        <v>5190</v>
      </c>
      <c r="D760" s="473" t="s">
        <v>9163</v>
      </c>
      <c r="E760" s="32" t="str">
        <f t="shared" si="22"/>
        <v>V</v>
      </c>
      <c r="H760"/>
      <c r="I760"/>
      <c r="J760"/>
      <c r="K760" s="32" t="str">
        <f t="shared" si="23"/>
        <v/>
      </c>
      <c r="L760" s="535"/>
    </row>
    <row r="761" spans="2:12" x14ac:dyDescent="0.4">
      <c r="B761" s="474" t="s">
        <v>4473</v>
      </c>
      <c r="C761" s="473" t="s">
        <v>5053</v>
      </c>
      <c r="D761" s="473" t="s">
        <v>9163</v>
      </c>
      <c r="E761" s="32" t="str">
        <f t="shared" si="22"/>
        <v>V</v>
      </c>
      <c r="H761"/>
      <c r="I761"/>
      <c r="J761"/>
      <c r="K761" s="32" t="str">
        <f t="shared" si="23"/>
        <v/>
      </c>
      <c r="L761" s="535"/>
    </row>
    <row r="762" spans="2:12" x14ac:dyDescent="0.4">
      <c r="B762" s="474" t="s">
        <v>4487</v>
      </c>
      <c r="C762" s="473" t="s">
        <v>5054</v>
      </c>
      <c r="D762" s="473" t="s">
        <v>9163</v>
      </c>
      <c r="E762" s="32" t="str">
        <f t="shared" si="22"/>
        <v>V</v>
      </c>
      <c r="H762"/>
      <c r="I762"/>
      <c r="J762"/>
      <c r="K762" s="32" t="str">
        <f t="shared" si="23"/>
        <v/>
      </c>
      <c r="L762" s="535"/>
    </row>
    <row r="763" spans="2:12" x14ac:dyDescent="0.4">
      <c r="B763" s="474" t="s">
        <v>4488</v>
      </c>
      <c r="C763" s="473" t="s">
        <v>5191</v>
      </c>
      <c r="D763" s="473" t="s">
        <v>9163</v>
      </c>
      <c r="E763" s="32" t="str">
        <f t="shared" si="22"/>
        <v>V</v>
      </c>
      <c r="H763"/>
      <c r="I763"/>
      <c r="J763"/>
      <c r="K763" s="32" t="str">
        <f t="shared" si="23"/>
        <v/>
      </c>
      <c r="L763" s="535"/>
    </row>
    <row r="764" spans="2:12" x14ac:dyDescent="0.4">
      <c r="B764" s="474" t="s">
        <v>4474</v>
      </c>
      <c r="C764" s="473" t="s">
        <v>5070</v>
      </c>
      <c r="D764" s="473" t="s">
        <v>9163</v>
      </c>
      <c r="E764" s="32" t="str">
        <f t="shared" si="22"/>
        <v>V</v>
      </c>
      <c r="H764"/>
      <c r="I764"/>
      <c r="J764"/>
      <c r="K764" s="32" t="str">
        <f t="shared" si="23"/>
        <v/>
      </c>
      <c r="L764" s="535"/>
    </row>
    <row r="765" spans="2:12" x14ac:dyDescent="0.4">
      <c r="B765" s="474" t="s">
        <v>4475</v>
      </c>
      <c r="C765" s="473" t="s">
        <v>5071</v>
      </c>
      <c r="D765" s="473" t="s">
        <v>9163</v>
      </c>
      <c r="E765" s="32" t="str">
        <f t="shared" si="22"/>
        <v>V</v>
      </c>
      <c r="H765"/>
      <c r="I765"/>
      <c r="J765"/>
      <c r="K765" s="32" t="str">
        <f t="shared" si="23"/>
        <v/>
      </c>
      <c r="L765" s="535"/>
    </row>
    <row r="766" spans="2:12" x14ac:dyDescent="0.4">
      <c r="B766" s="474" t="s">
        <v>4476</v>
      </c>
      <c r="C766" s="473" t="s">
        <v>5072</v>
      </c>
      <c r="D766" s="473" t="s">
        <v>9163</v>
      </c>
      <c r="E766" s="32" t="str">
        <f t="shared" si="22"/>
        <v>V</v>
      </c>
      <c r="H766"/>
      <c r="I766"/>
      <c r="J766"/>
      <c r="K766" s="32" t="str">
        <f t="shared" si="23"/>
        <v/>
      </c>
      <c r="L766" s="535"/>
    </row>
    <row r="767" spans="2:12" x14ac:dyDescent="0.4">
      <c r="B767" s="474" t="s">
        <v>4477</v>
      </c>
      <c r="C767" s="473" t="s">
        <v>5073</v>
      </c>
      <c r="D767" s="473" t="s">
        <v>9163</v>
      </c>
      <c r="E767" s="32" t="str">
        <f t="shared" si="22"/>
        <v>V</v>
      </c>
      <c r="H767"/>
      <c r="I767"/>
      <c r="J767"/>
      <c r="K767" s="32" t="str">
        <f t="shared" si="23"/>
        <v/>
      </c>
      <c r="L767" s="535"/>
    </row>
    <row r="768" spans="2:12" x14ac:dyDescent="0.4">
      <c r="B768" s="474" t="s">
        <v>4478</v>
      </c>
      <c r="C768" s="473" t="s">
        <v>10147</v>
      </c>
      <c r="D768" s="473" t="s">
        <v>9163</v>
      </c>
      <c r="E768" s="32" t="str">
        <f t="shared" si="22"/>
        <v>V</v>
      </c>
      <c r="H768"/>
      <c r="I768"/>
      <c r="J768"/>
      <c r="K768" s="32" t="str">
        <f t="shared" si="23"/>
        <v/>
      </c>
      <c r="L768" s="535"/>
    </row>
    <row r="769" spans="2:12" x14ac:dyDescent="0.4">
      <c r="B769" s="474" t="s">
        <v>4479</v>
      </c>
      <c r="C769" s="473" t="s">
        <v>5074</v>
      </c>
      <c r="D769" s="473" t="s">
        <v>9163</v>
      </c>
      <c r="E769" s="32" t="str">
        <f t="shared" si="22"/>
        <v>V</v>
      </c>
      <c r="H769"/>
      <c r="I769"/>
      <c r="J769"/>
      <c r="K769" s="32" t="str">
        <f t="shared" si="23"/>
        <v/>
      </c>
      <c r="L769" s="535"/>
    </row>
    <row r="770" spans="2:12" x14ac:dyDescent="0.4">
      <c r="B770" s="474" t="s">
        <v>4480</v>
      </c>
      <c r="C770" s="473" t="s">
        <v>5075</v>
      </c>
      <c r="D770" s="473" t="s">
        <v>9163</v>
      </c>
      <c r="E770" s="32" t="str">
        <f t="shared" si="22"/>
        <v>V</v>
      </c>
      <c r="H770"/>
      <c r="I770"/>
      <c r="J770"/>
      <c r="K770" s="32" t="str">
        <f t="shared" si="23"/>
        <v/>
      </c>
      <c r="L770" s="535"/>
    </row>
    <row r="771" spans="2:12" x14ac:dyDescent="0.4">
      <c r="B771" s="474" t="s">
        <v>4481</v>
      </c>
      <c r="C771" s="473" t="s">
        <v>5076</v>
      </c>
      <c r="D771" s="473" t="s">
        <v>9163</v>
      </c>
      <c r="E771" s="32" t="str">
        <f t="shared" si="22"/>
        <v>V</v>
      </c>
      <c r="H771"/>
      <c r="I771"/>
      <c r="J771"/>
      <c r="K771" s="32" t="str">
        <f t="shared" si="23"/>
        <v/>
      </c>
      <c r="L771" s="535"/>
    </row>
    <row r="772" spans="2:12" x14ac:dyDescent="0.4">
      <c r="B772" s="474" t="s">
        <v>4482</v>
      </c>
      <c r="C772" s="473" t="s">
        <v>10148</v>
      </c>
      <c r="D772" s="473" t="s">
        <v>9163</v>
      </c>
      <c r="E772" s="32" t="str">
        <f t="shared" si="22"/>
        <v>V</v>
      </c>
      <c r="H772"/>
      <c r="I772"/>
      <c r="J772"/>
      <c r="K772" s="32" t="str">
        <f t="shared" si="23"/>
        <v/>
      </c>
      <c r="L772" s="535"/>
    </row>
    <row r="773" spans="2:12" x14ac:dyDescent="0.4">
      <c r="B773" s="474" t="s">
        <v>4483</v>
      </c>
      <c r="C773" s="473" t="s">
        <v>5077</v>
      </c>
      <c r="D773" s="473" t="s">
        <v>9163</v>
      </c>
      <c r="E773" s="32" t="str">
        <f t="shared" si="22"/>
        <v>V</v>
      </c>
      <c r="H773"/>
      <c r="I773"/>
      <c r="J773"/>
      <c r="K773" s="32" t="str">
        <f t="shared" si="23"/>
        <v/>
      </c>
      <c r="L773" s="535"/>
    </row>
    <row r="774" spans="2:12" x14ac:dyDescent="0.4">
      <c r="B774" s="474" t="s">
        <v>4484</v>
      </c>
      <c r="C774" s="473" t="s">
        <v>10149</v>
      </c>
      <c r="D774" s="473" t="s">
        <v>9163</v>
      </c>
      <c r="E774" s="32" t="str">
        <f t="shared" si="22"/>
        <v>V</v>
      </c>
      <c r="H774"/>
      <c r="I774"/>
      <c r="J774"/>
      <c r="K774" s="32" t="str">
        <f t="shared" si="23"/>
        <v/>
      </c>
      <c r="L774" s="535"/>
    </row>
    <row r="775" spans="2:12" x14ac:dyDescent="0.4">
      <c r="B775" s="474" t="s">
        <v>4485</v>
      </c>
      <c r="C775" s="473" t="s">
        <v>5078</v>
      </c>
      <c r="D775" s="473" t="s">
        <v>9163</v>
      </c>
      <c r="E775" s="32" t="str">
        <f t="shared" si="22"/>
        <v>V</v>
      </c>
      <c r="H775"/>
      <c r="I775"/>
      <c r="J775"/>
      <c r="K775" s="32" t="str">
        <f t="shared" si="23"/>
        <v/>
      </c>
      <c r="L775" s="535"/>
    </row>
    <row r="776" spans="2:12" x14ac:dyDescent="0.4">
      <c r="B776" s="474" t="s">
        <v>4486</v>
      </c>
      <c r="C776" s="473" t="s">
        <v>5079</v>
      </c>
      <c r="D776" s="473" t="s">
        <v>9163</v>
      </c>
      <c r="E776" s="32" t="str">
        <f t="shared" si="22"/>
        <v>V</v>
      </c>
      <c r="H776"/>
      <c r="I776"/>
      <c r="J776"/>
      <c r="K776" s="32" t="str">
        <f t="shared" si="23"/>
        <v/>
      </c>
      <c r="L776" s="535"/>
    </row>
    <row r="777" spans="2:12" x14ac:dyDescent="0.4">
      <c r="B777" s="474" t="s">
        <v>4489</v>
      </c>
      <c r="C777" s="473" t="s">
        <v>5055</v>
      </c>
      <c r="D777" s="473" t="s">
        <v>9163</v>
      </c>
      <c r="E777" s="32" t="str">
        <f t="shared" si="22"/>
        <v>V</v>
      </c>
      <c r="H777"/>
      <c r="I777"/>
      <c r="J777"/>
      <c r="K777" s="32" t="str">
        <f t="shared" si="23"/>
        <v/>
      </c>
      <c r="L777" s="535"/>
    </row>
    <row r="778" spans="2:12" x14ac:dyDescent="0.4">
      <c r="B778" s="474" t="s">
        <v>4490</v>
      </c>
      <c r="C778" s="473" t="s">
        <v>5192</v>
      </c>
      <c r="D778" s="473" t="s">
        <v>9163</v>
      </c>
      <c r="E778" s="32" t="str">
        <f t="shared" ref="E778:E841" si="24">IF(OR(B778="",B778="Инструмент бензо",B778="Инструмент электро",B778="Инструмент газ",B778="Ручник и аксессуары"),"","V")</f>
        <v>V</v>
      </c>
      <c r="H778"/>
      <c r="I778"/>
      <c r="J778"/>
      <c r="K778" s="32" t="str">
        <f t="shared" si="23"/>
        <v/>
      </c>
      <c r="L778" s="535"/>
    </row>
    <row r="779" spans="2:12" x14ac:dyDescent="0.4">
      <c r="B779" s="474" t="s">
        <v>4491</v>
      </c>
      <c r="C779" s="473" t="s">
        <v>5056</v>
      </c>
      <c r="D779" s="473" t="s">
        <v>9163</v>
      </c>
      <c r="E779" s="32" t="str">
        <f t="shared" si="24"/>
        <v>V</v>
      </c>
      <c r="H779"/>
      <c r="I779"/>
      <c r="J779"/>
      <c r="K779" s="32" t="str">
        <f t="shared" ref="K779:K842" si="25">IF(OR(H779="",H779="Инструмент бензо",H779="Инструмент электро",H779="Инструмент газ",H779="Ручник и аксессуары"),"","V")</f>
        <v/>
      </c>
      <c r="L779" s="535"/>
    </row>
    <row r="780" spans="2:12" x14ac:dyDescent="0.4">
      <c r="B780" s="474" t="s">
        <v>4492</v>
      </c>
      <c r="C780" s="473" t="s">
        <v>5193</v>
      </c>
      <c r="D780" s="473" t="s">
        <v>9163</v>
      </c>
      <c r="E780" s="32" t="str">
        <f t="shared" si="24"/>
        <v>V</v>
      </c>
      <c r="H780"/>
      <c r="I780"/>
      <c r="J780"/>
      <c r="K780" s="32" t="str">
        <f t="shared" si="25"/>
        <v/>
      </c>
      <c r="L780" s="535"/>
    </row>
    <row r="781" spans="2:12" x14ac:dyDescent="0.4">
      <c r="B781" s="474" t="s">
        <v>1291</v>
      </c>
      <c r="C781" s="473" t="s">
        <v>1292</v>
      </c>
      <c r="D781" s="473" t="s">
        <v>9163</v>
      </c>
      <c r="E781" s="32" t="str">
        <f t="shared" si="24"/>
        <v>V</v>
      </c>
      <c r="H781"/>
      <c r="I781"/>
      <c r="J781"/>
      <c r="K781" s="32" t="str">
        <f t="shared" si="25"/>
        <v/>
      </c>
      <c r="L781" s="535"/>
    </row>
    <row r="782" spans="2:12" x14ac:dyDescent="0.4">
      <c r="B782" s="474" t="s">
        <v>1293</v>
      </c>
      <c r="C782" s="473" t="s">
        <v>1294</v>
      </c>
      <c r="D782" s="473" t="s">
        <v>9163</v>
      </c>
      <c r="E782" s="32" t="str">
        <f t="shared" si="24"/>
        <v>V</v>
      </c>
      <c r="H782"/>
      <c r="I782"/>
      <c r="J782"/>
      <c r="K782" s="32" t="str">
        <f t="shared" si="25"/>
        <v/>
      </c>
      <c r="L782" s="535"/>
    </row>
    <row r="783" spans="2:12" x14ac:dyDescent="0.4">
      <c r="B783" s="474" t="s">
        <v>1295</v>
      </c>
      <c r="C783" s="473" t="s">
        <v>1296</v>
      </c>
      <c r="D783" s="473" t="s">
        <v>9163</v>
      </c>
      <c r="E783" s="32" t="str">
        <f t="shared" si="24"/>
        <v>V</v>
      </c>
      <c r="H783"/>
      <c r="I783"/>
      <c r="J783"/>
      <c r="K783" s="32" t="str">
        <f t="shared" si="25"/>
        <v/>
      </c>
      <c r="L783" s="535"/>
    </row>
    <row r="784" spans="2:12" x14ac:dyDescent="0.4">
      <c r="B784" s="474" t="s">
        <v>1297</v>
      </c>
      <c r="C784" s="473" t="s">
        <v>1298</v>
      </c>
      <c r="D784" s="473" t="s">
        <v>9163</v>
      </c>
      <c r="E784" s="32" t="str">
        <f t="shared" si="24"/>
        <v>V</v>
      </c>
      <c r="H784"/>
      <c r="I784"/>
      <c r="J784"/>
      <c r="K784" s="32" t="str">
        <f t="shared" si="25"/>
        <v/>
      </c>
      <c r="L784" s="535"/>
    </row>
    <row r="785" spans="2:12" x14ac:dyDescent="0.4">
      <c r="B785" s="474" t="s">
        <v>4493</v>
      </c>
      <c r="C785" s="473" t="s">
        <v>5057</v>
      </c>
      <c r="D785" s="473" t="s">
        <v>9163</v>
      </c>
      <c r="E785" s="32" t="str">
        <f t="shared" si="24"/>
        <v>V</v>
      </c>
      <c r="H785"/>
      <c r="I785"/>
      <c r="J785"/>
      <c r="K785" s="32" t="str">
        <f t="shared" si="25"/>
        <v/>
      </c>
      <c r="L785" s="535"/>
    </row>
    <row r="786" spans="2:12" x14ac:dyDescent="0.4">
      <c r="B786" s="474" t="s">
        <v>4494</v>
      </c>
      <c r="C786" s="473" t="s">
        <v>5194</v>
      </c>
      <c r="D786" s="473" t="s">
        <v>9163</v>
      </c>
      <c r="E786" s="32" t="str">
        <f t="shared" si="24"/>
        <v>V</v>
      </c>
      <c r="H786"/>
      <c r="I786"/>
      <c r="J786"/>
      <c r="K786" s="32" t="str">
        <f t="shared" si="25"/>
        <v/>
      </c>
      <c r="L786" s="535"/>
    </row>
    <row r="787" spans="2:12" x14ac:dyDescent="0.4">
      <c r="B787" s="474" t="s">
        <v>4495</v>
      </c>
      <c r="C787" s="473" t="s">
        <v>5058</v>
      </c>
      <c r="D787" s="473" t="s">
        <v>9163</v>
      </c>
      <c r="E787" s="32" t="str">
        <f t="shared" si="24"/>
        <v>V</v>
      </c>
      <c r="H787"/>
      <c r="I787"/>
      <c r="J787"/>
      <c r="K787" s="32" t="str">
        <f t="shared" si="25"/>
        <v/>
      </c>
      <c r="L787" s="535"/>
    </row>
    <row r="788" spans="2:12" x14ac:dyDescent="0.4">
      <c r="B788" s="474" t="s">
        <v>4496</v>
      </c>
      <c r="C788" s="473" t="s">
        <v>5195</v>
      </c>
      <c r="D788" s="473" t="s">
        <v>9163</v>
      </c>
      <c r="E788" s="32" t="str">
        <f t="shared" si="24"/>
        <v>V</v>
      </c>
      <c r="H788"/>
      <c r="I788"/>
      <c r="J788"/>
      <c r="K788" s="32" t="str">
        <f t="shared" si="25"/>
        <v/>
      </c>
      <c r="L788" s="535"/>
    </row>
    <row r="789" spans="2:12" x14ac:dyDescent="0.4">
      <c r="B789" s="474" t="s">
        <v>4105</v>
      </c>
      <c r="C789" s="473" t="s">
        <v>4394</v>
      </c>
      <c r="D789" s="473" t="s">
        <v>9163</v>
      </c>
      <c r="E789" s="32" t="str">
        <f t="shared" si="24"/>
        <v>V</v>
      </c>
      <c r="H789"/>
      <c r="I789"/>
      <c r="J789"/>
      <c r="K789" s="32" t="str">
        <f t="shared" si="25"/>
        <v/>
      </c>
      <c r="L789" s="535"/>
    </row>
    <row r="790" spans="2:12" x14ac:dyDescent="0.4">
      <c r="B790" s="474" t="s">
        <v>4107</v>
      </c>
      <c r="C790" s="473" t="s">
        <v>10150</v>
      </c>
      <c r="D790" s="473" t="s">
        <v>9163</v>
      </c>
      <c r="E790" s="32" t="str">
        <f t="shared" si="24"/>
        <v>V</v>
      </c>
      <c r="H790"/>
      <c r="I790"/>
      <c r="J790"/>
      <c r="K790" s="32" t="str">
        <f t="shared" si="25"/>
        <v/>
      </c>
      <c r="L790" s="535"/>
    </row>
    <row r="791" spans="2:12" x14ac:dyDescent="0.4">
      <c r="B791" s="474" t="s">
        <v>4110</v>
      </c>
      <c r="C791" s="473" t="s">
        <v>4395</v>
      </c>
      <c r="D791" s="473" t="s">
        <v>9163</v>
      </c>
      <c r="E791" s="32" t="str">
        <f t="shared" si="24"/>
        <v>V</v>
      </c>
      <c r="H791"/>
      <c r="I791"/>
      <c r="J791"/>
      <c r="K791" s="32" t="str">
        <f t="shared" si="25"/>
        <v/>
      </c>
      <c r="L791" s="535"/>
    </row>
    <row r="792" spans="2:12" x14ac:dyDescent="0.4">
      <c r="B792" s="474" t="s">
        <v>4112</v>
      </c>
      <c r="C792" s="473" t="s">
        <v>4396</v>
      </c>
      <c r="D792" s="473" t="s">
        <v>9163</v>
      </c>
      <c r="E792" s="32" t="str">
        <f t="shared" si="24"/>
        <v>V</v>
      </c>
      <c r="H792"/>
      <c r="I792"/>
      <c r="J792"/>
      <c r="K792" s="32" t="str">
        <f t="shared" si="25"/>
        <v/>
      </c>
      <c r="L792" s="535"/>
    </row>
    <row r="793" spans="2:12" x14ac:dyDescent="0.4">
      <c r="B793" s="474" t="s">
        <v>4115</v>
      </c>
      <c r="C793" s="473" t="s">
        <v>10151</v>
      </c>
      <c r="D793" s="473" t="s">
        <v>9163</v>
      </c>
      <c r="E793" s="32" t="str">
        <f t="shared" si="24"/>
        <v>V</v>
      </c>
      <c r="H793"/>
      <c r="I793"/>
      <c r="J793"/>
      <c r="K793" s="32" t="str">
        <f t="shared" si="25"/>
        <v/>
      </c>
      <c r="L793" s="535"/>
    </row>
    <row r="794" spans="2:12" x14ac:dyDescent="0.4">
      <c r="B794" s="474" t="s">
        <v>4116</v>
      </c>
      <c r="C794" s="473" t="s">
        <v>10152</v>
      </c>
      <c r="D794" s="473" t="s">
        <v>9163</v>
      </c>
      <c r="E794" s="32" t="str">
        <f t="shared" si="24"/>
        <v>V</v>
      </c>
      <c r="H794"/>
      <c r="I794"/>
      <c r="J794"/>
      <c r="K794" s="32" t="str">
        <f t="shared" si="25"/>
        <v/>
      </c>
      <c r="L794" s="535"/>
    </row>
    <row r="795" spans="2:12" x14ac:dyDescent="0.4">
      <c r="B795" s="474" t="s">
        <v>4497</v>
      </c>
      <c r="C795" s="473" t="s">
        <v>5059</v>
      </c>
      <c r="D795" s="473" t="s">
        <v>9163</v>
      </c>
      <c r="E795" s="32" t="str">
        <f t="shared" si="24"/>
        <v>V</v>
      </c>
      <c r="H795"/>
      <c r="I795"/>
      <c r="J795"/>
      <c r="K795" s="32" t="str">
        <f t="shared" si="25"/>
        <v/>
      </c>
      <c r="L795" s="535"/>
    </row>
    <row r="796" spans="2:12" x14ac:dyDescent="0.4">
      <c r="B796" s="474" t="s">
        <v>4498</v>
      </c>
      <c r="C796" s="473" t="s">
        <v>5196</v>
      </c>
      <c r="D796" s="473" t="s">
        <v>9885</v>
      </c>
      <c r="E796" s="32" t="str">
        <f t="shared" si="24"/>
        <v>V</v>
      </c>
      <c r="H796"/>
      <c r="I796"/>
      <c r="J796"/>
      <c r="K796" s="32" t="str">
        <f t="shared" si="25"/>
        <v/>
      </c>
      <c r="L796" s="535"/>
    </row>
    <row r="797" spans="2:12" x14ac:dyDescent="0.4">
      <c r="B797" s="474" t="s">
        <v>4117</v>
      </c>
      <c r="C797" s="473" t="s">
        <v>4397</v>
      </c>
      <c r="D797" s="473" t="s">
        <v>9163</v>
      </c>
      <c r="E797" s="32" t="str">
        <f t="shared" si="24"/>
        <v>V</v>
      </c>
      <c r="H797"/>
      <c r="I797"/>
      <c r="J797"/>
      <c r="K797" s="32" t="str">
        <f t="shared" si="25"/>
        <v/>
      </c>
      <c r="L797" s="535"/>
    </row>
    <row r="798" spans="2:12" x14ac:dyDescent="0.4">
      <c r="B798" s="474" t="s">
        <v>4118</v>
      </c>
      <c r="C798" s="473" t="s">
        <v>4398</v>
      </c>
      <c r="D798" s="473" t="s">
        <v>9163</v>
      </c>
      <c r="E798" s="32" t="str">
        <f t="shared" si="24"/>
        <v>V</v>
      </c>
      <c r="H798"/>
      <c r="I798"/>
      <c r="J798"/>
      <c r="K798" s="32" t="str">
        <f t="shared" si="25"/>
        <v/>
      </c>
      <c r="L798" s="535"/>
    </row>
    <row r="799" spans="2:12" x14ac:dyDescent="0.4">
      <c r="B799" s="474" t="s">
        <v>4119</v>
      </c>
      <c r="C799" s="473" t="s">
        <v>4399</v>
      </c>
      <c r="D799" s="473" t="s">
        <v>9163</v>
      </c>
      <c r="E799" s="32" t="str">
        <f t="shared" si="24"/>
        <v>V</v>
      </c>
      <c r="H799"/>
      <c r="I799"/>
      <c r="J799"/>
      <c r="K799" s="32" t="str">
        <f t="shared" si="25"/>
        <v/>
      </c>
      <c r="L799" s="535"/>
    </row>
    <row r="800" spans="2:12" x14ac:dyDescent="0.4">
      <c r="B800" s="474" t="s">
        <v>4121</v>
      </c>
      <c r="C800" s="473" t="s">
        <v>4400</v>
      </c>
      <c r="D800" s="473" t="s">
        <v>9163</v>
      </c>
      <c r="E800" s="32" t="str">
        <f t="shared" si="24"/>
        <v>V</v>
      </c>
      <c r="H800"/>
      <c r="I800"/>
      <c r="J800"/>
      <c r="K800" s="32" t="str">
        <f t="shared" si="25"/>
        <v/>
      </c>
      <c r="L800" s="535"/>
    </row>
    <row r="801" spans="2:12" x14ac:dyDescent="0.4">
      <c r="B801" s="474" t="s">
        <v>4122</v>
      </c>
      <c r="C801" s="473" t="s">
        <v>4401</v>
      </c>
      <c r="D801" s="473" t="s">
        <v>9163</v>
      </c>
      <c r="E801" s="32" t="str">
        <f t="shared" si="24"/>
        <v>V</v>
      </c>
      <c r="H801"/>
      <c r="I801"/>
      <c r="J801"/>
      <c r="K801" s="32" t="str">
        <f t="shared" si="25"/>
        <v/>
      </c>
      <c r="L801" s="535"/>
    </row>
    <row r="802" spans="2:12" x14ac:dyDescent="0.4">
      <c r="B802" s="474" t="s">
        <v>4123</v>
      </c>
      <c r="C802" s="473" t="s">
        <v>4402</v>
      </c>
      <c r="D802" s="473" t="s">
        <v>9163</v>
      </c>
      <c r="E802" s="32" t="str">
        <f t="shared" si="24"/>
        <v>V</v>
      </c>
      <c r="H802"/>
      <c r="I802"/>
      <c r="J802"/>
      <c r="K802" s="32" t="str">
        <f t="shared" si="25"/>
        <v/>
      </c>
      <c r="L802" s="535"/>
    </row>
    <row r="803" spans="2:12" x14ac:dyDescent="0.4">
      <c r="B803" s="474" t="s">
        <v>4124</v>
      </c>
      <c r="C803" s="473" t="s">
        <v>4403</v>
      </c>
      <c r="D803" s="473" t="s">
        <v>9163</v>
      </c>
      <c r="E803" s="32" t="str">
        <f t="shared" si="24"/>
        <v>V</v>
      </c>
      <c r="H803"/>
      <c r="I803"/>
      <c r="J803"/>
      <c r="K803" s="32" t="str">
        <f t="shared" si="25"/>
        <v/>
      </c>
      <c r="L803" s="535"/>
    </row>
    <row r="804" spans="2:12" x14ac:dyDescent="0.4">
      <c r="B804" s="474" t="s">
        <v>4499</v>
      </c>
      <c r="C804" s="473" t="s">
        <v>5060</v>
      </c>
      <c r="D804" s="473" t="s">
        <v>9163</v>
      </c>
      <c r="E804" s="32" t="str">
        <f t="shared" si="24"/>
        <v>V</v>
      </c>
      <c r="H804"/>
      <c r="I804"/>
      <c r="J804"/>
      <c r="K804" s="32" t="str">
        <f t="shared" si="25"/>
        <v/>
      </c>
      <c r="L804" s="535"/>
    </row>
    <row r="805" spans="2:12" x14ac:dyDescent="0.4">
      <c r="B805" s="474" t="s">
        <v>4500</v>
      </c>
      <c r="C805" s="473" t="s">
        <v>5197</v>
      </c>
      <c r="D805" s="473" t="s">
        <v>9163</v>
      </c>
      <c r="E805" s="32" t="str">
        <f t="shared" si="24"/>
        <v>V</v>
      </c>
      <c r="H805"/>
      <c r="I805"/>
      <c r="J805"/>
      <c r="K805" s="32" t="str">
        <f t="shared" si="25"/>
        <v/>
      </c>
      <c r="L805" s="535"/>
    </row>
    <row r="806" spans="2:12" x14ac:dyDescent="0.4">
      <c r="B806" s="474" t="s">
        <v>4125</v>
      </c>
      <c r="C806" s="473" t="s">
        <v>4376</v>
      </c>
      <c r="D806" s="473" t="s">
        <v>9163</v>
      </c>
      <c r="E806" s="32" t="str">
        <f t="shared" si="24"/>
        <v>V</v>
      </c>
      <c r="H806"/>
      <c r="I806"/>
      <c r="J806"/>
      <c r="K806" s="32" t="str">
        <f t="shared" si="25"/>
        <v/>
      </c>
      <c r="L806" s="535"/>
    </row>
    <row r="807" spans="2:12" x14ac:dyDescent="0.4">
      <c r="B807" s="474" t="s">
        <v>4127</v>
      </c>
      <c r="C807" s="473" t="s">
        <v>4126</v>
      </c>
      <c r="D807" s="473" t="s">
        <v>9163</v>
      </c>
      <c r="E807" s="32" t="str">
        <f t="shared" si="24"/>
        <v>V</v>
      </c>
      <c r="H807"/>
      <c r="I807"/>
      <c r="J807"/>
      <c r="K807" s="32" t="str">
        <f t="shared" si="25"/>
        <v/>
      </c>
      <c r="L807" s="535"/>
    </row>
    <row r="808" spans="2:12" x14ac:dyDescent="0.4">
      <c r="B808" s="474" t="s">
        <v>4501</v>
      </c>
      <c r="C808" s="473" t="s">
        <v>10153</v>
      </c>
      <c r="D808" s="473" t="s">
        <v>9163</v>
      </c>
      <c r="E808" s="32" t="str">
        <f t="shared" si="24"/>
        <v>V</v>
      </c>
      <c r="H808"/>
      <c r="I808"/>
      <c r="J808"/>
      <c r="K808" s="32" t="str">
        <f t="shared" si="25"/>
        <v/>
      </c>
      <c r="L808" s="535"/>
    </row>
    <row r="809" spans="2:12" x14ac:dyDescent="0.4">
      <c r="B809" s="474" t="s">
        <v>4128</v>
      </c>
      <c r="C809" s="473" t="s">
        <v>4377</v>
      </c>
      <c r="D809" s="473" t="s">
        <v>9163</v>
      </c>
      <c r="E809" s="32" t="str">
        <f t="shared" si="24"/>
        <v>V</v>
      </c>
      <c r="H809"/>
      <c r="I809"/>
      <c r="J809"/>
      <c r="K809" s="32" t="str">
        <f t="shared" si="25"/>
        <v/>
      </c>
      <c r="L809" s="535"/>
    </row>
    <row r="810" spans="2:12" x14ac:dyDescent="0.4">
      <c r="B810" s="474" t="s">
        <v>4129</v>
      </c>
      <c r="C810" s="473" t="s">
        <v>4378</v>
      </c>
      <c r="D810" s="473" t="s">
        <v>9163</v>
      </c>
      <c r="E810" s="32" t="str">
        <f t="shared" si="24"/>
        <v>V</v>
      </c>
      <c r="H810"/>
      <c r="I810"/>
      <c r="J810"/>
      <c r="K810" s="32" t="str">
        <f t="shared" si="25"/>
        <v/>
      </c>
      <c r="L810" s="535"/>
    </row>
    <row r="811" spans="2:12" x14ac:dyDescent="0.4">
      <c r="B811" s="474" t="s">
        <v>4130</v>
      </c>
      <c r="C811" s="473" t="s">
        <v>4379</v>
      </c>
      <c r="D811" s="473" t="s">
        <v>9163</v>
      </c>
      <c r="E811" s="32" t="str">
        <f t="shared" si="24"/>
        <v>V</v>
      </c>
      <c r="H811"/>
      <c r="I811"/>
      <c r="J811"/>
      <c r="K811" s="32" t="str">
        <f t="shared" si="25"/>
        <v/>
      </c>
      <c r="L811" s="535"/>
    </row>
    <row r="812" spans="2:12" x14ac:dyDescent="0.4">
      <c r="B812" s="474" t="s">
        <v>4131</v>
      </c>
      <c r="C812" s="473" t="s">
        <v>4380</v>
      </c>
      <c r="D812" s="473" t="s">
        <v>9163</v>
      </c>
      <c r="E812" s="32" t="str">
        <f t="shared" si="24"/>
        <v>V</v>
      </c>
      <c r="H812"/>
      <c r="I812"/>
      <c r="J812"/>
      <c r="K812" s="32" t="str">
        <f t="shared" si="25"/>
        <v/>
      </c>
      <c r="L812" s="535"/>
    </row>
    <row r="813" spans="2:12" x14ac:dyDescent="0.4">
      <c r="B813" s="474" t="s">
        <v>4132</v>
      </c>
      <c r="C813" s="473" t="s">
        <v>4381</v>
      </c>
      <c r="D813" s="473" t="s">
        <v>9163</v>
      </c>
      <c r="E813" s="32" t="str">
        <f t="shared" si="24"/>
        <v>V</v>
      </c>
      <c r="H813"/>
      <c r="I813"/>
      <c r="J813"/>
      <c r="K813" s="32" t="str">
        <f t="shared" si="25"/>
        <v/>
      </c>
      <c r="L813" s="535"/>
    </row>
    <row r="814" spans="2:12" x14ac:dyDescent="0.4">
      <c r="B814" s="474" t="s">
        <v>4133</v>
      </c>
      <c r="C814" s="473" t="s">
        <v>4382</v>
      </c>
      <c r="D814" s="473" t="s">
        <v>9163</v>
      </c>
      <c r="E814" s="32" t="str">
        <f t="shared" si="24"/>
        <v>V</v>
      </c>
      <c r="H814"/>
      <c r="I814"/>
      <c r="J814"/>
      <c r="K814" s="32" t="str">
        <f t="shared" si="25"/>
        <v/>
      </c>
      <c r="L814" s="535"/>
    </row>
    <row r="815" spans="2:12" x14ac:dyDescent="0.4">
      <c r="B815" s="474" t="s">
        <v>4134</v>
      </c>
      <c r="C815" s="473" t="s">
        <v>4383</v>
      </c>
      <c r="D815" s="473" t="s">
        <v>9163</v>
      </c>
      <c r="E815" s="32" t="str">
        <f t="shared" si="24"/>
        <v>V</v>
      </c>
      <c r="H815"/>
      <c r="I815"/>
      <c r="J815"/>
      <c r="K815" s="32" t="str">
        <f t="shared" si="25"/>
        <v/>
      </c>
      <c r="L815" s="535"/>
    </row>
    <row r="816" spans="2:12" x14ac:dyDescent="0.4">
      <c r="B816" s="474" t="s">
        <v>4135</v>
      </c>
      <c r="C816" s="473" t="s">
        <v>4384</v>
      </c>
      <c r="D816" s="473" t="s">
        <v>9163</v>
      </c>
      <c r="E816" s="32" t="str">
        <f t="shared" si="24"/>
        <v>V</v>
      </c>
      <c r="H816"/>
      <c r="I816"/>
      <c r="J816"/>
      <c r="K816" s="32" t="str">
        <f t="shared" si="25"/>
        <v/>
      </c>
      <c r="L816" s="535"/>
    </row>
    <row r="817" spans="2:12" x14ac:dyDescent="0.4">
      <c r="B817" s="474" t="s">
        <v>4136</v>
      </c>
      <c r="C817" s="473" t="s">
        <v>4385</v>
      </c>
      <c r="D817" s="473" t="s">
        <v>9163</v>
      </c>
      <c r="E817" s="32" t="str">
        <f t="shared" si="24"/>
        <v>V</v>
      </c>
      <c r="H817"/>
      <c r="I817"/>
      <c r="J817"/>
      <c r="K817" s="32" t="str">
        <f t="shared" si="25"/>
        <v/>
      </c>
      <c r="L817" s="535"/>
    </row>
    <row r="818" spans="2:12" x14ac:dyDescent="0.4">
      <c r="B818" s="474" t="s">
        <v>4502</v>
      </c>
      <c r="C818" s="473" t="s">
        <v>10154</v>
      </c>
      <c r="D818" s="473" t="s">
        <v>9163</v>
      </c>
      <c r="E818" s="32" t="str">
        <f t="shared" si="24"/>
        <v>V</v>
      </c>
      <c r="H818"/>
      <c r="I818"/>
      <c r="J818"/>
      <c r="K818" s="32" t="str">
        <f t="shared" si="25"/>
        <v/>
      </c>
      <c r="L818" s="535"/>
    </row>
    <row r="819" spans="2:12" x14ac:dyDescent="0.4">
      <c r="B819" s="474" t="s">
        <v>4137</v>
      </c>
      <c r="C819" s="473" t="s">
        <v>4386</v>
      </c>
      <c r="D819" s="473" t="s">
        <v>9163</v>
      </c>
      <c r="E819" s="32" t="str">
        <f t="shared" si="24"/>
        <v>V</v>
      </c>
      <c r="H819"/>
      <c r="I819"/>
      <c r="J819"/>
      <c r="K819" s="32" t="str">
        <f t="shared" si="25"/>
        <v/>
      </c>
      <c r="L819" s="535"/>
    </row>
    <row r="820" spans="2:12" x14ac:dyDescent="0.4">
      <c r="B820" s="474" t="s">
        <v>4138</v>
      </c>
      <c r="C820" s="473" t="s">
        <v>4387</v>
      </c>
      <c r="D820" s="473" t="s">
        <v>9163</v>
      </c>
      <c r="E820" s="32" t="str">
        <f t="shared" si="24"/>
        <v>V</v>
      </c>
      <c r="H820"/>
      <c r="I820"/>
      <c r="J820"/>
      <c r="K820" s="32" t="str">
        <f t="shared" si="25"/>
        <v/>
      </c>
      <c r="L820" s="535"/>
    </row>
    <row r="821" spans="2:12" x14ac:dyDescent="0.4">
      <c r="B821" s="474" t="s">
        <v>4139</v>
      </c>
      <c r="C821" s="473" t="s">
        <v>4388</v>
      </c>
      <c r="D821" s="473" t="s">
        <v>9163</v>
      </c>
      <c r="E821" s="32" t="str">
        <f t="shared" si="24"/>
        <v>V</v>
      </c>
      <c r="H821"/>
      <c r="I821"/>
      <c r="J821"/>
      <c r="K821" s="32" t="str">
        <f t="shared" si="25"/>
        <v/>
      </c>
      <c r="L821" s="535"/>
    </row>
    <row r="822" spans="2:12" x14ac:dyDescent="0.4">
      <c r="B822" s="474" t="s">
        <v>4140</v>
      </c>
      <c r="C822" s="473" t="s">
        <v>4389</v>
      </c>
      <c r="D822" s="473" t="s">
        <v>9163</v>
      </c>
      <c r="E822" s="32" t="str">
        <f t="shared" si="24"/>
        <v>V</v>
      </c>
      <c r="H822"/>
      <c r="I822"/>
      <c r="J822"/>
      <c r="K822" s="32" t="str">
        <f t="shared" si="25"/>
        <v/>
      </c>
      <c r="L822" s="535"/>
    </row>
    <row r="823" spans="2:12" x14ac:dyDescent="0.4">
      <c r="B823" s="474" t="s">
        <v>4141</v>
      </c>
      <c r="C823" s="473" t="s">
        <v>4390</v>
      </c>
      <c r="D823" s="473" t="s">
        <v>9163</v>
      </c>
      <c r="E823" s="32" t="str">
        <f t="shared" si="24"/>
        <v>V</v>
      </c>
      <c r="H823"/>
      <c r="I823"/>
      <c r="J823"/>
      <c r="K823" s="32" t="str">
        <f t="shared" si="25"/>
        <v/>
      </c>
      <c r="L823" s="535"/>
    </row>
    <row r="824" spans="2:12" x14ac:dyDescent="0.4">
      <c r="B824" s="474" t="s">
        <v>4142</v>
      </c>
      <c r="C824" s="473" t="s">
        <v>4391</v>
      </c>
      <c r="D824" s="473" t="s">
        <v>9163</v>
      </c>
      <c r="E824" s="32" t="str">
        <f t="shared" si="24"/>
        <v>V</v>
      </c>
      <c r="H824"/>
      <c r="I824"/>
      <c r="J824"/>
      <c r="K824" s="32" t="str">
        <f t="shared" si="25"/>
        <v/>
      </c>
      <c r="L824" s="535"/>
    </row>
    <row r="825" spans="2:12" x14ac:dyDescent="0.4">
      <c r="B825" s="474" t="s">
        <v>4143</v>
      </c>
      <c r="C825" s="473" t="s">
        <v>4392</v>
      </c>
      <c r="D825" s="473" t="s">
        <v>9163</v>
      </c>
      <c r="E825" s="32" t="str">
        <f t="shared" si="24"/>
        <v>V</v>
      </c>
      <c r="H825"/>
      <c r="I825"/>
      <c r="J825"/>
      <c r="K825" s="32" t="str">
        <f t="shared" si="25"/>
        <v/>
      </c>
      <c r="L825" s="535"/>
    </row>
    <row r="826" spans="2:12" x14ac:dyDescent="0.4">
      <c r="B826" s="474" t="s">
        <v>4503</v>
      </c>
      <c r="C826" s="473" t="s">
        <v>10155</v>
      </c>
      <c r="D826" s="473" t="s">
        <v>9163</v>
      </c>
      <c r="E826" s="32" t="str">
        <f t="shared" si="24"/>
        <v>V</v>
      </c>
      <c r="H826"/>
      <c r="I826"/>
      <c r="J826"/>
      <c r="K826" s="32" t="str">
        <f t="shared" si="25"/>
        <v/>
      </c>
      <c r="L826" s="535"/>
    </row>
    <row r="827" spans="2:12" x14ac:dyDescent="0.4">
      <c r="B827" s="474" t="s">
        <v>4504</v>
      </c>
      <c r="C827" s="473" t="s">
        <v>5198</v>
      </c>
      <c r="D827" s="473" t="s">
        <v>9163</v>
      </c>
      <c r="E827" s="32" t="str">
        <f t="shared" si="24"/>
        <v>V</v>
      </c>
      <c r="H827"/>
      <c r="I827"/>
      <c r="J827"/>
      <c r="K827" s="32" t="str">
        <f t="shared" si="25"/>
        <v/>
      </c>
      <c r="L827" s="535"/>
    </row>
    <row r="828" spans="2:12" x14ac:dyDescent="0.4">
      <c r="B828" s="474" t="s">
        <v>4505</v>
      </c>
      <c r="C828" s="473" t="s">
        <v>5061</v>
      </c>
      <c r="D828" s="473" t="s">
        <v>9163</v>
      </c>
      <c r="E828" s="32" t="str">
        <f t="shared" si="24"/>
        <v>V</v>
      </c>
      <c r="H828"/>
      <c r="I828"/>
      <c r="J828"/>
      <c r="K828" s="32" t="str">
        <f t="shared" si="25"/>
        <v/>
      </c>
      <c r="L828" s="535"/>
    </row>
    <row r="829" spans="2:12" x14ac:dyDescent="0.4">
      <c r="B829" s="474" t="s">
        <v>4506</v>
      </c>
      <c r="C829" s="473" t="s">
        <v>5199</v>
      </c>
      <c r="D829" s="473" t="s">
        <v>9163</v>
      </c>
      <c r="E829" s="32" t="str">
        <f t="shared" si="24"/>
        <v>V</v>
      </c>
      <c r="H829"/>
      <c r="I829"/>
      <c r="J829"/>
      <c r="K829" s="32" t="str">
        <f t="shared" si="25"/>
        <v/>
      </c>
      <c r="L829" s="535"/>
    </row>
    <row r="830" spans="2:12" x14ac:dyDescent="0.4">
      <c r="B830" s="474" t="s">
        <v>4507</v>
      </c>
      <c r="C830" s="473" t="s">
        <v>10156</v>
      </c>
      <c r="D830" s="473" t="s">
        <v>9163</v>
      </c>
      <c r="E830" s="32" t="str">
        <f t="shared" si="24"/>
        <v>V</v>
      </c>
      <c r="H830"/>
      <c r="I830"/>
      <c r="J830"/>
      <c r="K830" s="32" t="str">
        <f t="shared" si="25"/>
        <v/>
      </c>
      <c r="L830" s="535"/>
    </row>
    <row r="831" spans="2:12" x14ac:dyDescent="0.4">
      <c r="B831" s="474" t="s">
        <v>349</v>
      </c>
      <c r="C831" s="473" t="s">
        <v>626</v>
      </c>
      <c r="D831" s="473" t="s">
        <v>9163</v>
      </c>
      <c r="E831" s="32" t="str">
        <f t="shared" si="24"/>
        <v>V</v>
      </c>
      <c r="H831"/>
      <c r="I831"/>
      <c r="J831"/>
      <c r="K831" s="32" t="str">
        <f t="shared" si="25"/>
        <v/>
      </c>
      <c r="L831" s="535"/>
    </row>
    <row r="832" spans="2:12" x14ac:dyDescent="0.4">
      <c r="B832" s="474" t="s">
        <v>350</v>
      </c>
      <c r="C832" s="473" t="s">
        <v>627</v>
      </c>
      <c r="D832" s="473" t="s">
        <v>9163</v>
      </c>
      <c r="E832" s="32" t="str">
        <f t="shared" si="24"/>
        <v>V</v>
      </c>
      <c r="H832"/>
      <c r="I832"/>
      <c r="J832"/>
      <c r="K832" s="32" t="str">
        <f t="shared" si="25"/>
        <v/>
      </c>
      <c r="L832" s="535"/>
    </row>
    <row r="833" spans="2:12" x14ac:dyDescent="0.4">
      <c r="B833" s="474" t="s">
        <v>352</v>
      </c>
      <c r="C833" s="473" t="s">
        <v>628</v>
      </c>
      <c r="D833" s="473" t="s">
        <v>9163</v>
      </c>
      <c r="E833" s="32" t="str">
        <f t="shared" si="24"/>
        <v>V</v>
      </c>
      <c r="H833"/>
      <c r="I833"/>
      <c r="J833"/>
      <c r="K833" s="32" t="str">
        <f t="shared" si="25"/>
        <v/>
      </c>
      <c r="L833" s="535"/>
    </row>
    <row r="834" spans="2:12" x14ac:dyDescent="0.4">
      <c r="B834" s="474" t="s">
        <v>353</v>
      </c>
      <c r="C834" s="473" t="s">
        <v>629</v>
      </c>
      <c r="D834" s="473" t="s">
        <v>9163</v>
      </c>
      <c r="E834" s="32" t="str">
        <f t="shared" si="24"/>
        <v>V</v>
      </c>
      <c r="H834"/>
      <c r="I834"/>
      <c r="J834"/>
      <c r="K834" s="32" t="str">
        <f t="shared" si="25"/>
        <v/>
      </c>
      <c r="L834" s="535"/>
    </row>
    <row r="835" spans="2:12" x14ac:dyDescent="0.4">
      <c r="B835" s="474" t="s">
        <v>354</v>
      </c>
      <c r="C835" s="473" t="s">
        <v>630</v>
      </c>
      <c r="D835" s="473" t="s">
        <v>9163</v>
      </c>
      <c r="E835" s="32" t="str">
        <f t="shared" si="24"/>
        <v>V</v>
      </c>
      <c r="H835"/>
      <c r="I835"/>
      <c r="J835"/>
      <c r="K835" s="32" t="str">
        <f t="shared" si="25"/>
        <v/>
      </c>
      <c r="L835" s="535"/>
    </row>
    <row r="836" spans="2:12" x14ac:dyDescent="0.4">
      <c r="B836" s="474" t="s">
        <v>355</v>
      </c>
      <c r="C836" s="473" t="s">
        <v>631</v>
      </c>
      <c r="D836" s="473" t="s">
        <v>9163</v>
      </c>
      <c r="E836" s="32" t="str">
        <f t="shared" si="24"/>
        <v>V</v>
      </c>
      <c r="H836"/>
      <c r="I836"/>
      <c r="J836"/>
      <c r="K836" s="32" t="str">
        <f t="shared" si="25"/>
        <v/>
      </c>
      <c r="L836" s="535"/>
    </row>
    <row r="837" spans="2:12" x14ac:dyDescent="0.4">
      <c r="B837" s="474" t="s">
        <v>356</v>
      </c>
      <c r="C837" s="473" t="s">
        <v>632</v>
      </c>
      <c r="D837" s="473" t="s">
        <v>9163</v>
      </c>
      <c r="E837" s="32" t="str">
        <f t="shared" si="24"/>
        <v>V</v>
      </c>
      <c r="H837"/>
      <c r="I837"/>
      <c r="J837"/>
      <c r="K837" s="32" t="str">
        <f t="shared" si="25"/>
        <v/>
      </c>
      <c r="L837" s="535"/>
    </row>
    <row r="838" spans="2:12" x14ac:dyDescent="0.4">
      <c r="B838" s="474" t="s">
        <v>357</v>
      </c>
      <c r="C838" s="473" t="s">
        <v>633</v>
      </c>
      <c r="D838" s="473" t="s">
        <v>9163</v>
      </c>
      <c r="E838" s="32" t="str">
        <f t="shared" si="24"/>
        <v>V</v>
      </c>
      <c r="H838"/>
      <c r="I838"/>
      <c r="J838"/>
      <c r="K838" s="32" t="str">
        <f t="shared" si="25"/>
        <v/>
      </c>
      <c r="L838" s="535"/>
    </row>
    <row r="839" spans="2:12" x14ac:dyDescent="0.4">
      <c r="B839" s="474" t="s">
        <v>358</v>
      </c>
      <c r="C839" s="473" t="s">
        <v>634</v>
      </c>
      <c r="D839" s="473" t="s">
        <v>9163</v>
      </c>
      <c r="E839" s="32" t="str">
        <f t="shared" si="24"/>
        <v>V</v>
      </c>
      <c r="H839"/>
      <c r="I839"/>
      <c r="J839"/>
      <c r="K839" s="32" t="str">
        <f t="shared" si="25"/>
        <v/>
      </c>
      <c r="L839" s="535"/>
    </row>
    <row r="840" spans="2:12" x14ac:dyDescent="0.4">
      <c r="B840" s="474" t="s">
        <v>359</v>
      </c>
      <c r="C840" s="473" t="s">
        <v>635</v>
      </c>
      <c r="D840" s="473" t="s">
        <v>9163</v>
      </c>
      <c r="E840" s="32" t="str">
        <f t="shared" si="24"/>
        <v>V</v>
      </c>
      <c r="H840"/>
      <c r="I840"/>
      <c r="J840"/>
      <c r="K840" s="32" t="str">
        <f t="shared" si="25"/>
        <v/>
      </c>
      <c r="L840" s="535"/>
    </row>
    <row r="841" spans="2:12" x14ac:dyDescent="0.4">
      <c r="B841" s="474" t="s">
        <v>360</v>
      </c>
      <c r="C841" s="473" t="s">
        <v>636</v>
      </c>
      <c r="D841" s="473" t="s">
        <v>9163</v>
      </c>
      <c r="E841" s="32" t="str">
        <f t="shared" si="24"/>
        <v>V</v>
      </c>
      <c r="H841"/>
      <c r="I841"/>
      <c r="J841"/>
      <c r="K841" s="32" t="str">
        <f t="shared" si="25"/>
        <v/>
      </c>
      <c r="L841" s="535"/>
    </row>
    <row r="842" spans="2:12" x14ac:dyDescent="0.4">
      <c r="B842" s="474" t="s">
        <v>361</v>
      </c>
      <c r="C842" s="473" t="s">
        <v>637</v>
      </c>
      <c r="D842" s="473" t="s">
        <v>9163</v>
      </c>
      <c r="E842" s="32" t="str">
        <f t="shared" ref="E842:E905" si="26">IF(OR(B842="",B842="Инструмент бензо",B842="Инструмент электро",B842="Инструмент газ",B842="Ручник и аксессуары"),"","V")</f>
        <v>V</v>
      </c>
      <c r="H842"/>
      <c r="I842"/>
      <c r="J842"/>
      <c r="K842" s="32" t="str">
        <f t="shared" si="25"/>
        <v/>
      </c>
      <c r="L842" s="535"/>
    </row>
    <row r="843" spans="2:12" x14ac:dyDescent="0.4">
      <c r="B843" s="474" t="s">
        <v>362</v>
      </c>
      <c r="C843" s="473" t="s">
        <v>638</v>
      </c>
      <c r="D843" s="473" t="s">
        <v>9163</v>
      </c>
      <c r="E843" s="32" t="str">
        <f t="shared" si="26"/>
        <v>V</v>
      </c>
      <c r="H843"/>
      <c r="I843"/>
      <c r="J843"/>
      <c r="K843" s="32" t="str">
        <f t="shared" ref="K843:K906" si="27">IF(OR(H843="",H843="Инструмент бензо",H843="Инструмент электро",H843="Инструмент газ",H843="Ручник и аксессуары"),"","V")</f>
        <v/>
      </c>
      <c r="L843" s="535"/>
    </row>
    <row r="844" spans="2:12" x14ac:dyDescent="0.4">
      <c r="B844" s="474" t="s">
        <v>363</v>
      </c>
      <c r="C844" s="473" t="s">
        <v>639</v>
      </c>
      <c r="D844" s="473" t="s">
        <v>9163</v>
      </c>
      <c r="E844" s="32" t="str">
        <f t="shared" si="26"/>
        <v>V</v>
      </c>
      <c r="H844"/>
      <c r="I844"/>
      <c r="J844"/>
      <c r="K844" s="32" t="str">
        <f t="shared" si="27"/>
        <v/>
      </c>
      <c r="L844" s="535"/>
    </row>
    <row r="845" spans="2:12" x14ac:dyDescent="0.4">
      <c r="B845" s="474" t="s">
        <v>364</v>
      </c>
      <c r="C845" s="473" t="s">
        <v>640</v>
      </c>
      <c r="D845" s="473" t="s">
        <v>9163</v>
      </c>
      <c r="E845" s="32" t="str">
        <f t="shared" si="26"/>
        <v>V</v>
      </c>
      <c r="H845"/>
      <c r="I845"/>
      <c r="J845"/>
      <c r="K845" s="32" t="str">
        <f t="shared" si="27"/>
        <v/>
      </c>
      <c r="L845" s="535"/>
    </row>
    <row r="846" spans="2:12" x14ac:dyDescent="0.4">
      <c r="B846" s="474" t="s">
        <v>365</v>
      </c>
      <c r="C846" s="473" t="s">
        <v>858</v>
      </c>
      <c r="D846" s="473" t="s">
        <v>9163</v>
      </c>
      <c r="E846" s="32" t="str">
        <f t="shared" si="26"/>
        <v>V</v>
      </c>
      <c r="H846"/>
      <c r="I846"/>
      <c r="J846"/>
      <c r="K846" s="32" t="str">
        <f t="shared" si="27"/>
        <v/>
      </c>
      <c r="L846" s="535"/>
    </row>
    <row r="847" spans="2:12" x14ac:dyDescent="0.4">
      <c r="B847" s="474" t="s">
        <v>3438</v>
      </c>
      <c r="C847" s="473" t="s">
        <v>3748</v>
      </c>
      <c r="D847" s="473" t="s">
        <v>9163</v>
      </c>
      <c r="E847" s="32" t="str">
        <f t="shared" si="26"/>
        <v>V</v>
      </c>
      <c r="H847"/>
      <c r="I847"/>
      <c r="J847"/>
      <c r="K847" s="32" t="str">
        <f t="shared" si="27"/>
        <v/>
      </c>
      <c r="L847" s="535"/>
    </row>
    <row r="848" spans="2:12" x14ac:dyDescent="0.4">
      <c r="B848" s="474" t="s">
        <v>3440</v>
      </c>
      <c r="C848" s="473" t="s">
        <v>3439</v>
      </c>
      <c r="D848" s="473" t="s">
        <v>9163</v>
      </c>
      <c r="E848" s="32" t="str">
        <f t="shared" si="26"/>
        <v>V</v>
      </c>
      <c r="H848"/>
      <c r="I848"/>
      <c r="J848"/>
      <c r="K848" s="32" t="str">
        <f t="shared" si="27"/>
        <v/>
      </c>
      <c r="L848" s="535"/>
    </row>
    <row r="849" spans="2:12" x14ac:dyDescent="0.4">
      <c r="B849" s="474" t="s">
        <v>3442</v>
      </c>
      <c r="C849" s="473" t="s">
        <v>3441</v>
      </c>
      <c r="D849" s="473" t="s">
        <v>9163</v>
      </c>
      <c r="E849" s="32" t="str">
        <f t="shared" si="26"/>
        <v>V</v>
      </c>
      <c r="H849"/>
      <c r="I849"/>
      <c r="J849"/>
      <c r="K849" s="32" t="str">
        <f t="shared" si="27"/>
        <v/>
      </c>
      <c r="L849" s="535"/>
    </row>
    <row r="850" spans="2:12" x14ac:dyDescent="0.4">
      <c r="B850" s="474" t="s">
        <v>3444</v>
      </c>
      <c r="C850" s="473" t="s">
        <v>3443</v>
      </c>
      <c r="D850" s="473" t="s">
        <v>9163</v>
      </c>
      <c r="E850" s="32" t="str">
        <f t="shared" si="26"/>
        <v>V</v>
      </c>
      <c r="H850"/>
      <c r="I850"/>
      <c r="J850"/>
      <c r="K850" s="32" t="str">
        <f t="shared" si="27"/>
        <v/>
      </c>
      <c r="L850" s="535"/>
    </row>
    <row r="851" spans="2:12" x14ac:dyDescent="0.4">
      <c r="B851" s="474" t="s">
        <v>43</v>
      </c>
      <c r="C851" s="473" t="s">
        <v>641</v>
      </c>
      <c r="D851" s="473" t="s">
        <v>9163</v>
      </c>
      <c r="E851" s="32" t="str">
        <f t="shared" si="26"/>
        <v>V</v>
      </c>
      <c r="H851"/>
      <c r="I851"/>
      <c r="J851"/>
      <c r="K851" s="32" t="str">
        <f t="shared" si="27"/>
        <v/>
      </c>
      <c r="L851" s="535"/>
    </row>
    <row r="852" spans="2:12" x14ac:dyDescent="0.4">
      <c r="B852" s="474" t="s">
        <v>322</v>
      </c>
      <c r="C852" s="473" t="s">
        <v>2855</v>
      </c>
      <c r="D852" s="473" t="s">
        <v>9885</v>
      </c>
      <c r="E852" s="32" t="str">
        <f t="shared" si="26"/>
        <v>V</v>
      </c>
      <c r="H852"/>
      <c r="I852"/>
      <c r="J852"/>
      <c r="K852" s="32" t="str">
        <f t="shared" si="27"/>
        <v/>
      </c>
      <c r="L852" s="535"/>
    </row>
    <row r="853" spans="2:12" x14ac:dyDescent="0.4">
      <c r="B853" s="474" t="s">
        <v>1763</v>
      </c>
      <c r="C853" s="473" t="s">
        <v>3083</v>
      </c>
      <c r="D853" s="473" t="s">
        <v>9163</v>
      </c>
      <c r="E853" s="32" t="str">
        <f t="shared" si="26"/>
        <v>V</v>
      </c>
      <c r="H853"/>
      <c r="I853"/>
      <c r="J853"/>
      <c r="K853" s="32" t="str">
        <f t="shared" si="27"/>
        <v/>
      </c>
      <c r="L853" s="535"/>
    </row>
    <row r="854" spans="2:12" x14ac:dyDescent="0.4">
      <c r="B854" s="474" t="s">
        <v>1411</v>
      </c>
      <c r="C854" s="473" t="s">
        <v>3084</v>
      </c>
      <c r="D854" s="473" t="s">
        <v>9163</v>
      </c>
      <c r="E854" s="32" t="str">
        <f t="shared" si="26"/>
        <v>V</v>
      </c>
      <c r="H854"/>
      <c r="I854"/>
      <c r="J854"/>
      <c r="K854" s="32" t="str">
        <f t="shared" si="27"/>
        <v/>
      </c>
      <c r="L854" s="535"/>
    </row>
    <row r="855" spans="2:12" x14ac:dyDescent="0.4">
      <c r="B855" s="474" t="s">
        <v>1412</v>
      </c>
      <c r="C855" s="473" t="s">
        <v>3085</v>
      </c>
      <c r="D855" s="473" t="s">
        <v>9163</v>
      </c>
      <c r="E855" s="32" t="str">
        <f t="shared" si="26"/>
        <v>V</v>
      </c>
      <c r="H855"/>
      <c r="I855"/>
      <c r="J855"/>
      <c r="K855" s="32" t="str">
        <f t="shared" si="27"/>
        <v/>
      </c>
      <c r="L855" s="535"/>
    </row>
    <row r="856" spans="2:12" x14ac:dyDescent="0.4">
      <c r="B856" s="474" t="s">
        <v>1413</v>
      </c>
      <c r="C856" s="473" t="s">
        <v>3086</v>
      </c>
      <c r="D856" s="473" t="s">
        <v>9163</v>
      </c>
      <c r="E856" s="32" t="str">
        <f t="shared" si="26"/>
        <v>V</v>
      </c>
      <c r="H856"/>
      <c r="I856"/>
      <c r="J856"/>
      <c r="K856" s="32" t="str">
        <f t="shared" si="27"/>
        <v/>
      </c>
      <c r="L856" s="535"/>
    </row>
    <row r="857" spans="2:12" x14ac:dyDescent="0.4">
      <c r="B857" s="474" t="s">
        <v>1414</v>
      </c>
      <c r="C857" s="473" t="s">
        <v>3087</v>
      </c>
      <c r="D857" s="473" t="s">
        <v>9163</v>
      </c>
      <c r="E857" s="32" t="str">
        <f t="shared" si="26"/>
        <v>V</v>
      </c>
      <c r="H857"/>
      <c r="I857"/>
      <c r="J857"/>
      <c r="K857" s="32" t="str">
        <f t="shared" si="27"/>
        <v/>
      </c>
      <c r="L857" s="535"/>
    </row>
    <row r="858" spans="2:12" x14ac:dyDescent="0.4">
      <c r="B858" s="474" t="s">
        <v>1415</v>
      </c>
      <c r="C858" s="473" t="s">
        <v>3088</v>
      </c>
      <c r="D858" s="473" t="s">
        <v>9163</v>
      </c>
      <c r="E858" s="32" t="str">
        <f t="shared" si="26"/>
        <v>V</v>
      </c>
      <c r="H858"/>
      <c r="I858"/>
      <c r="J858"/>
      <c r="K858" s="32" t="str">
        <f t="shared" si="27"/>
        <v/>
      </c>
      <c r="L858" s="535"/>
    </row>
    <row r="859" spans="2:12" x14ac:dyDescent="0.4">
      <c r="B859" s="474" t="s">
        <v>1416</v>
      </c>
      <c r="C859" s="473" t="s">
        <v>3089</v>
      </c>
      <c r="D859" s="473" t="s">
        <v>9163</v>
      </c>
      <c r="E859" s="32" t="str">
        <f t="shared" si="26"/>
        <v>V</v>
      </c>
      <c r="H859"/>
      <c r="I859"/>
      <c r="J859"/>
      <c r="K859" s="32" t="str">
        <f t="shared" si="27"/>
        <v/>
      </c>
      <c r="L859" s="535"/>
    </row>
    <row r="860" spans="2:12" x14ac:dyDescent="0.4">
      <c r="B860" s="474" t="s">
        <v>1417</v>
      </c>
      <c r="C860" s="473" t="s">
        <v>10157</v>
      </c>
      <c r="D860" s="473" t="s">
        <v>9163</v>
      </c>
      <c r="E860" s="32" t="str">
        <f t="shared" si="26"/>
        <v>V</v>
      </c>
      <c r="H860"/>
      <c r="I860"/>
      <c r="J860"/>
      <c r="K860" s="32" t="str">
        <f t="shared" si="27"/>
        <v/>
      </c>
      <c r="L860" s="535"/>
    </row>
    <row r="861" spans="2:12" x14ac:dyDescent="0.4">
      <c r="B861" s="474" t="s">
        <v>1418</v>
      </c>
      <c r="C861" s="473" t="s">
        <v>3090</v>
      </c>
      <c r="D861" s="473" t="s">
        <v>9163</v>
      </c>
      <c r="E861" s="32" t="str">
        <f t="shared" si="26"/>
        <v>V</v>
      </c>
      <c r="H861"/>
      <c r="I861"/>
      <c r="J861"/>
      <c r="K861" s="32" t="str">
        <f t="shared" si="27"/>
        <v/>
      </c>
      <c r="L861" s="535"/>
    </row>
    <row r="862" spans="2:12" x14ac:dyDescent="0.4">
      <c r="B862" s="474" t="s">
        <v>3334</v>
      </c>
      <c r="C862" s="473" t="s">
        <v>5028</v>
      </c>
      <c r="D862" s="473" t="s">
        <v>9163</v>
      </c>
      <c r="E862" s="32" t="str">
        <f t="shared" si="26"/>
        <v>V</v>
      </c>
      <c r="H862"/>
      <c r="I862"/>
      <c r="J862"/>
      <c r="K862" s="32" t="str">
        <f t="shared" si="27"/>
        <v/>
      </c>
      <c r="L862" s="535"/>
    </row>
    <row r="863" spans="2:12" x14ac:dyDescent="0.4">
      <c r="B863" s="474" t="s">
        <v>3335</v>
      </c>
      <c r="C863" s="473" t="s">
        <v>5029</v>
      </c>
      <c r="D863" s="473" t="s">
        <v>9163</v>
      </c>
      <c r="E863" s="32" t="str">
        <f t="shared" si="26"/>
        <v>V</v>
      </c>
      <c r="H863"/>
      <c r="I863"/>
      <c r="J863"/>
      <c r="K863" s="32" t="str">
        <f t="shared" si="27"/>
        <v/>
      </c>
      <c r="L863" s="535"/>
    </row>
    <row r="864" spans="2:12" x14ac:dyDescent="0.4">
      <c r="B864" s="474" t="s">
        <v>1946</v>
      </c>
      <c r="C864" s="473" t="s">
        <v>2012</v>
      </c>
      <c r="D864" s="473" t="s">
        <v>9163</v>
      </c>
      <c r="E864" s="32" t="str">
        <f t="shared" si="26"/>
        <v>V</v>
      </c>
      <c r="H864"/>
      <c r="I864"/>
      <c r="J864"/>
      <c r="K864" s="32" t="str">
        <f t="shared" si="27"/>
        <v/>
      </c>
      <c r="L864" s="535"/>
    </row>
    <row r="865" spans="2:12" x14ac:dyDescent="0.4">
      <c r="B865" s="474" t="s">
        <v>1947</v>
      </c>
      <c r="C865" s="473" t="s">
        <v>2013</v>
      </c>
      <c r="D865" s="473" t="s">
        <v>9163</v>
      </c>
      <c r="E865" s="32" t="str">
        <f t="shared" si="26"/>
        <v>V</v>
      </c>
      <c r="H865"/>
      <c r="I865"/>
      <c r="J865"/>
      <c r="K865" s="32" t="str">
        <f t="shared" si="27"/>
        <v/>
      </c>
      <c r="L865" s="535"/>
    </row>
    <row r="866" spans="2:12" x14ac:dyDescent="0.4">
      <c r="B866" s="474" t="s">
        <v>1948</v>
      </c>
      <c r="C866" s="473" t="s">
        <v>2014</v>
      </c>
      <c r="D866" s="473" t="s">
        <v>9163</v>
      </c>
      <c r="E866" s="32" t="str">
        <f t="shared" si="26"/>
        <v>V</v>
      </c>
      <c r="H866"/>
      <c r="I866"/>
      <c r="J866"/>
      <c r="K866" s="32" t="str">
        <f t="shared" si="27"/>
        <v/>
      </c>
      <c r="L866" s="535"/>
    </row>
    <row r="867" spans="2:12" x14ac:dyDescent="0.4">
      <c r="B867" s="474" t="s">
        <v>1949</v>
      </c>
      <c r="C867" s="473" t="s">
        <v>2015</v>
      </c>
      <c r="D867" s="473" t="s">
        <v>9163</v>
      </c>
      <c r="E867" s="32" t="str">
        <f t="shared" si="26"/>
        <v>V</v>
      </c>
      <c r="H867"/>
      <c r="I867"/>
      <c r="J867"/>
      <c r="K867" s="32" t="str">
        <f t="shared" si="27"/>
        <v/>
      </c>
      <c r="L867" s="535"/>
    </row>
    <row r="868" spans="2:12" x14ac:dyDescent="0.4">
      <c r="B868" s="474" t="s">
        <v>1950</v>
      </c>
      <c r="C868" s="473" t="s">
        <v>2016</v>
      </c>
      <c r="D868" s="473" t="s">
        <v>9163</v>
      </c>
      <c r="E868" s="32" t="str">
        <f t="shared" si="26"/>
        <v>V</v>
      </c>
      <c r="H868"/>
      <c r="I868"/>
      <c r="J868"/>
      <c r="K868" s="32" t="str">
        <f t="shared" si="27"/>
        <v/>
      </c>
      <c r="L868" s="535"/>
    </row>
    <row r="869" spans="2:12" x14ac:dyDescent="0.4">
      <c r="B869" s="474" t="s">
        <v>1951</v>
      </c>
      <c r="C869" s="473" t="s">
        <v>2017</v>
      </c>
      <c r="D869" s="473" t="s">
        <v>9163</v>
      </c>
      <c r="E869" s="32" t="str">
        <f t="shared" si="26"/>
        <v>V</v>
      </c>
      <c r="H869"/>
      <c r="I869"/>
      <c r="J869"/>
      <c r="K869" s="32" t="str">
        <f t="shared" si="27"/>
        <v/>
      </c>
      <c r="L869" s="535"/>
    </row>
    <row r="870" spans="2:12" x14ac:dyDescent="0.4">
      <c r="B870" s="474" t="s">
        <v>1952</v>
      </c>
      <c r="C870" s="473" t="s">
        <v>2018</v>
      </c>
      <c r="D870" s="473" t="s">
        <v>9163</v>
      </c>
      <c r="E870" s="32" t="str">
        <f t="shared" si="26"/>
        <v>V</v>
      </c>
      <c r="H870"/>
      <c r="I870"/>
      <c r="J870"/>
      <c r="K870" s="32" t="str">
        <f t="shared" si="27"/>
        <v/>
      </c>
      <c r="L870" s="535"/>
    </row>
    <row r="871" spans="2:12" x14ac:dyDescent="0.4">
      <c r="B871" s="474" t="s">
        <v>1953</v>
      </c>
      <c r="C871" s="473" t="s">
        <v>2019</v>
      </c>
      <c r="D871" s="473" t="s">
        <v>9163</v>
      </c>
      <c r="E871" s="32" t="str">
        <f t="shared" si="26"/>
        <v>V</v>
      </c>
      <c r="H871"/>
      <c r="I871"/>
      <c r="J871"/>
      <c r="K871" s="32" t="str">
        <f t="shared" si="27"/>
        <v/>
      </c>
      <c r="L871" s="535"/>
    </row>
    <row r="872" spans="2:12" x14ac:dyDescent="0.4">
      <c r="B872" s="474" t="s">
        <v>1954</v>
      </c>
      <c r="C872" s="473" t="s">
        <v>2020</v>
      </c>
      <c r="D872" s="473" t="s">
        <v>9163</v>
      </c>
      <c r="E872" s="32" t="str">
        <f t="shared" si="26"/>
        <v>V</v>
      </c>
      <c r="H872"/>
      <c r="I872"/>
      <c r="J872"/>
      <c r="K872" s="32" t="str">
        <f t="shared" si="27"/>
        <v/>
      </c>
      <c r="L872" s="535"/>
    </row>
    <row r="873" spans="2:12" x14ac:dyDescent="0.4">
      <c r="B873" s="474" t="s">
        <v>1955</v>
      </c>
      <c r="C873" s="473" t="s">
        <v>2021</v>
      </c>
      <c r="D873" s="473" t="s">
        <v>9163</v>
      </c>
      <c r="E873" s="32" t="str">
        <f t="shared" si="26"/>
        <v>V</v>
      </c>
      <c r="H873"/>
      <c r="I873"/>
      <c r="J873"/>
      <c r="K873" s="32" t="str">
        <f t="shared" si="27"/>
        <v/>
      </c>
      <c r="L873" s="535"/>
    </row>
    <row r="874" spans="2:12" x14ac:dyDescent="0.4">
      <c r="B874" s="474" t="s">
        <v>1517</v>
      </c>
      <c r="C874" s="473" t="s">
        <v>2885</v>
      </c>
      <c r="D874" s="473" t="s">
        <v>9163</v>
      </c>
      <c r="E874" s="32" t="str">
        <f t="shared" si="26"/>
        <v>V</v>
      </c>
      <c r="H874"/>
      <c r="I874"/>
      <c r="J874"/>
      <c r="K874" s="32" t="str">
        <f t="shared" si="27"/>
        <v/>
      </c>
      <c r="L874" s="535"/>
    </row>
    <row r="875" spans="2:12" x14ac:dyDescent="0.4">
      <c r="B875" s="474" t="s">
        <v>1518</v>
      </c>
      <c r="C875" s="473" t="s">
        <v>2886</v>
      </c>
      <c r="D875" s="473" t="s">
        <v>9163</v>
      </c>
      <c r="E875" s="32" t="str">
        <f t="shared" si="26"/>
        <v>V</v>
      </c>
      <c r="H875"/>
      <c r="I875"/>
      <c r="J875"/>
      <c r="K875" s="32" t="str">
        <f t="shared" si="27"/>
        <v/>
      </c>
      <c r="L875" s="535"/>
    </row>
    <row r="876" spans="2:12" x14ac:dyDescent="0.4">
      <c r="B876" s="474" t="s">
        <v>1519</v>
      </c>
      <c r="C876" s="473" t="s">
        <v>2887</v>
      </c>
      <c r="D876" s="473" t="s">
        <v>9163</v>
      </c>
      <c r="E876" s="32" t="str">
        <f t="shared" si="26"/>
        <v>V</v>
      </c>
      <c r="H876"/>
      <c r="I876"/>
      <c r="J876"/>
      <c r="K876" s="32" t="str">
        <f t="shared" si="27"/>
        <v/>
      </c>
      <c r="L876" s="535"/>
    </row>
    <row r="877" spans="2:12" x14ac:dyDescent="0.4">
      <c r="B877" s="474" t="s">
        <v>1520</v>
      </c>
      <c r="C877" s="473" t="s">
        <v>2888</v>
      </c>
      <c r="D877" s="473" t="s">
        <v>9884</v>
      </c>
      <c r="E877" s="32" t="str">
        <f t="shared" si="26"/>
        <v>V</v>
      </c>
      <c r="H877"/>
      <c r="I877"/>
      <c r="J877"/>
      <c r="K877" s="32" t="str">
        <f t="shared" si="27"/>
        <v/>
      </c>
      <c r="L877" s="535"/>
    </row>
    <row r="878" spans="2:12" x14ac:dyDescent="0.4">
      <c r="B878" s="474" t="s">
        <v>1521</v>
      </c>
      <c r="C878" s="473" t="s">
        <v>2889</v>
      </c>
      <c r="D878" s="473" t="s">
        <v>9885</v>
      </c>
      <c r="E878" s="32" t="str">
        <f t="shared" si="26"/>
        <v>V</v>
      </c>
      <c r="H878"/>
      <c r="I878"/>
      <c r="J878"/>
      <c r="K878" s="32" t="str">
        <f t="shared" si="27"/>
        <v/>
      </c>
      <c r="L878" s="535"/>
    </row>
    <row r="879" spans="2:12" x14ac:dyDescent="0.4">
      <c r="B879" s="474" t="s">
        <v>1522</v>
      </c>
      <c r="C879" s="473" t="s">
        <v>10158</v>
      </c>
      <c r="D879" s="473" t="s">
        <v>9885</v>
      </c>
      <c r="E879" s="32" t="str">
        <f t="shared" si="26"/>
        <v>V</v>
      </c>
      <c r="H879"/>
      <c r="I879"/>
      <c r="J879"/>
      <c r="K879" s="32" t="str">
        <f t="shared" si="27"/>
        <v/>
      </c>
      <c r="L879" s="535"/>
    </row>
    <row r="880" spans="2:12" x14ac:dyDescent="0.4">
      <c r="B880" s="474" t="s">
        <v>1664</v>
      </c>
      <c r="C880" s="473" t="s">
        <v>10159</v>
      </c>
      <c r="D880" s="473" t="s">
        <v>9885</v>
      </c>
      <c r="E880" s="32" t="str">
        <f t="shared" si="26"/>
        <v>V</v>
      </c>
      <c r="H880"/>
      <c r="I880"/>
      <c r="J880"/>
      <c r="K880" s="32" t="str">
        <f t="shared" si="27"/>
        <v/>
      </c>
      <c r="L880" s="535"/>
    </row>
    <row r="881" spans="2:12" x14ac:dyDescent="0.4">
      <c r="B881" s="474" t="s">
        <v>1665</v>
      </c>
      <c r="C881" s="473" t="s">
        <v>2890</v>
      </c>
      <c r="D881" s="473" t="s">
        <v>9163</v>
      </c>
      <c r="E881" s="32" t="str">
        <f t="shared" si="26"/>
        <v>V</v>
      </c>
      <c r="H881"/>
      <c r="I881"/>
      <c r="J881"/>
      <c r="K881" s="32" t="str">
        <f t="shared" si="27"/>
        <v/>
      </c>
      <c r="L881" s="535"/>
    </row>
    <row r="882" spans="2:12" x14ac:dyDescent="0.4">
      <c r="B882" s="474" t="s">
        <v>1666</v>
      </c>
      <c r="C882" s="473" t="s">
        <v>2891</v>
      </c>
      <c r="D882" s="473" t="s">
        <v>9885</v>
      </c>
      <c r="E882" s="32" t="str">
        <f t="shared" si="26"/>
        <v>V</v>
      </c>
      <c r="H882"/>
      <c r="I882"/>
      <c r="J882"/>
      <c r="K882" s="32" t="str">
        <f t="shared" si="27"/>
        <v/>
      </c>
      <c r="L882" s="535"/>
    </row>
    <row r="883" spans="2:12" x14ac:dyDescent="0.4">
      <c r="B883" s="474" t="s">
        <v>1667</v>
      </c>
      <c r="C883" s="473" t="s">
        <v>10160</v>
      </c>
      <c r="D883" s="473" t="s">
        <v>9885</v>
      </c>
      <c r="E883" s="32" t="str">
        <f t="shared" si="26"/>
        <v>V</v>
      </c>
      <c r="H883"/>
      <c r="I883"/>
      <c r="J883"/>
      <c r="K883" s="32" t="str">
        <f t="shared" si="27"/>
        <v/>
      </c>
      <c r="L883" s="535"/>
    </row>
    <row r="884" spans="2:12" x14ac:dyDescent="0.4">
      <c r="B884" s="474" t="s">
        <v>1668</v>
      </c>
      <c r="C884" s="473" t="s">
        <v>2892</v>
      </c>
      <c r="D884" s="473" t="s">
        <v>9163</v>
      </c>
      <c r="E884" s="32" t="str">
        <f t="shared" si="26"/>
        <v>V</v>
      </c>
      <c r="H884"/>
      <c r="I884"/>
      <c r="J884"/>
      <c r="K884" s="32" t="str">
        <f t="shared" si="27"/>
        <v/>
      </c>
      <c r="L884" s="535"/>
    </row>
    <row r="885" spans="2:12" x14ac:dyDescent="0.4">
      <c r="B885" s="474" t="s">
        <v>1669</v>
      </c>
      <c r="C885" s="473" t="s">
        <v>2893</v>
      </c>
      <c r="D885" s="473" t="s">
        <v>9163</v>
      </c>
      <c r="E885" s="32" t="str">
        <f t="shared" si="26"/>
        <v>V</v>
      </c>
      <c r="H885"/>
      <c r="I885"/>
      <c r="J885"/>
      <c r="K885" s="32" t="str">
        <f t="shared" si="27"/>
        <v/>
      </c>
      <c r="L885" s="535"/>
    </row>
    <row r="886" spans="2:12" x14ac:dyDescent="0.4">
      <c r="B886" s="474" t="s">
        <v>1670</v>
      </c>
      <c r="C886" s="473" t="s">
        <v>2894</v>
      </c>
      <c r="D886" s="473" t="s">
        <v>9885</v>
      </c>
      <c r="E886" s="32" t="str">
        <f t="shared" si="26"/>
        <v>V</v>
      </c>
      <c r="H886"/>
      <c r="I886"/>
      <c r="J886"/>
      <c r="K886" s="32" t="str">
        <f t="shared" si="27"/>
        <v/>
      </c>
      <c r="L886" s="535"/>
    </row>
    <row r="887" spans="2:12" x14ac:dyDescent="0.4">
      <c r="B887" s="474" t="s">
        <v>1671</v>
      </c>
      <c r="C887" s="473" t="s">
        <v>10161</v>
      </c>
      <c r="D887" s="473" t="s">
        <v>9885</v>
      </c>
      <c r="E887" s="32" t="str">
        <f t="shared" si="26"/>
        <v>V</v>
      </c>
      <c r="H887"/>
      <c r="I887"/>
      <c r="J887"/>
      <c r="K887" s="32" t="str">
        <f t="shared" si="27"/>
        <v/>
      </c>
      <c r="L887" s="535"/>
    </row>
    <row r="888" spans="2:12" x14ac:dyDescent="0.4">
      <c r="B888" s="474" t="s">
        <v>1523</v>
      </c>
      <c r="C888" s="473" t="s">
        <v>2895</v>
      </c>
      <c r="D888" s="473" t="s">
        <v>9885</v>
      </c>
      <c r="E888" s="32" t="str">
        <f t="shared" si="26"/>
        <v>V</v>
      </c>
      <c r="H888"/>
      <c r="I888"/>
      <c r="J888"/>
      <c r="K888" s="32" t="str">
        <f t="shared" si="27"/>
        <v/>
      </c>
      <c r="L888" s="535"/>
    </row>
    <row r="889" spans="2:12" x14ac:dyDescent="0.4">
      <c r="B889" s="474" t="s">
        <v>1524</v>
      </c>
      <c r="C889" s="473" t="s">
        <v>2896</v>
      </c>
      <c r="D889" s="473" t="s">
        <v>9885</v>
      </c>
      <c r="E889" s="32" t="str">
        <f t="shared" si="26"/>
        <v>V</v>
      </c>
      <c r="H889"/>
      <c r="I889"/>
      <c r="J889"/>
      <c r="K889" s="32" t="str">
        <f t="shared" si="27"/>
        <v/>
      </c>
      <c r="L889" s="535"/>
    </row>
    <row r="890" spans="2:12" x14ac:dyDescent="0.4">
      <c r="B890" s="474" t="s">
        <v>1525</v>
      </c>
      <c r="C890" s="473" t="s">
        <v>2897</v>
      </c>
      <c r="D890" s="473" t="s">
        <v>9885</v>
      </c>
      <c r="E890" s="32" t="str">
        <f t="shared" si="26"/>
        <v>V</v>
      </c>
      <c r="H890"/>
      <c r="I890"/>
      <c r="J890"/>
      <c r="K890" s="32" t="str">
        <f t="shared" si="27"/>
        <v/>
      </c>
      <c r="L890" s="535"/>
    </row>
    <row r="891" spans="2:12" x14ac:dyDescent="0.4">
      <c r="B891" s="474" t="s">
        <v>1526</v>
      </c>
      <c r="C891" s="473" t="s">
        <v>2898</v>
      </c>
      <c r="D891" s="473" t="s">
        <v>9885</v>
      </c>
      <c r="E891" s="32" t="str">
        <f t="shared" si="26"/>
        <v>V</v>
      </c>
      <c r="H891"/>
      <c r="I891"/>
      <c r="J891"/>
      <c r="K891" s="32" t="str">
        <f t="shared" si="27"/>
        <v/>
      </c>
      <c r="L891" s="535"/>
    </row>
    <row r="892" spans="2:12" x14ac:dyDescent="0.4">
      <c r="B892" s="474" t="s">
        <v>1672</v>
      </c>
      <c r="C892" s="473" t="s">
        <v>2899</v>
      </c>
      <c r="D892" s="473" t="s">
        <v>9885</v>
      </c>
      <c r="E892" s="32" t="str">
        <f t="shared" si="26"/>
        <v>V</v>
      </c>
      <c r="H892"/>
      <c r="I892"/>
      <c r="J892"/>
      <c r="K892" s="32" t="str">
        <f t="shared" si="27"/>
        <v/>
      </c>
      <c r="L892" s="535"/>
    </row>
    <row r="893" spans="2:12" x14ac:dyDescent="0.4">
      <c r="B893" s="474" t="s">
        <v>1673</v>
      </c>
      <c r="C893" s="473" t="s">
        <v>2900</v>
      </c>
      <c r="D893" s="473" t="s">
        <v>9885</v>
      </c>
      <c r="E893" s="32" t="str">
        <f t="shared" si="26"/>
        <v>V</v>
      </c>
      <c r="H893"/>
      <c r="I893"/>
      <c r="J893"/>
      <c r="K893" s="32" t="str">
        <f t="shared" si="27"/>
        <v/>
      </c>
      <c r="L893" s="535"/>
    </row>
    <row r="894" spans="2:12" x14ac:dyDescent="0.4">
      <c r="B894" s="474" t="s">
        <v>1674</v>
      </c>
      <c r="C894" s="473" t="s">
        <v>10162</v>
      </c>
      <c r="D894" s="473" t="s">
        <v>9885</v>
      </c>
      <c r="E894" s="32" t="str">
        <f t="shared" si="26"/>
        <v>V</v>
      </c>
      <c r="H894"/>
      <c r="I894"/>
      <c r="J894"/>
      <c r="K894" s="32" t="str">
        <f t="shared" si="27"/>
        <v/>
      </c>
      <c r="L894" s="535"/>
    </row>
    <row r="895" spans="2:12" x14ac:dyDescent="0.4">
      <c r="B895" s="474" t="s">
        <v>1675</v>
      </c>
      <c r="C895" s="473" t="s">
        <v>10163</v>
      </c>
      <c r="D895" s="473" t="s">
        <v>9885</v>
      </c>
      <c r="E895" s="32" t="str">
        <f t="shared" si="26"/>
        <v>V</v>
      </c>
      <c r="H895"/>
      <c r="I895"/>
      <c r="J895"/>
      <c r="K895" s="32" t="str">
        <f t="shared" si="27"/>
        <v/>
      </c>
      <c r="L895" s="535"/>
    </row>
    <row r="896" spans="2:12" x14ac:dyDescent="0.4">
      <c r="B896" s="474" t="s">
        <v>1527</v>
      </c>
      <c r="C896" s="473" t="s">
        <v>2901</v>
      </c>
      <c r="D896" s="473" t="s">
        <v>9163</v>
      </c>
      <c r="E896" s="32" t="str">
        <f t="shared" si="26"/>
        <v>V</v>
      </c>
      <c r="H896"/>
      <c r="I896"/>
      <c r="J896"/>
      <c r="K896" s="32" t="str">
        <f t="shared" si="27"/>
        <v/>
      </c>
      <c r="L896" s="535"/>
    </row>
    <row r="897" spans="2:12" x14ac:dyDescent="0.4">
      <c r="B897" s="474" t="s">
        <v>1528</v>
      </c>
      <c r="C897" s="473" t="s">
        <v>2902</v>
      </c>
      <c r="D897" s="473" t="s">
        <v>9163</v>
      </c>
      <c r="E897" s="32" t="str">
        <f t="shared" si="26"/>
        <v>V</v>
      </c>
      <c r="H897"/>
      <c r="I897"/>
      <c r="J897"/>
      <c r="K897" s="32" t="str">
        <f t="shared" si="27"/>
        <v/>
      </c>
      <c r="L897" s="535"/>
    </row>
    <row r="898" spans="2:12" x14ac:dyDescent="0.4">
      <c r="B898" s="474" t="s">
        <v>1529</v>
      </c>
      <c r="C898" s="473" t="s">
        <v>2903</v>
      </c>
      <c r="D898" s="473" t="s">
        <v>9163</v>
      </c>
      <c r="E898" s="32" t="str">
        <f t="shared" si="26"/>
        <v>V</v>
      </c>
      <c r="H898"/>
      <c r="I898"/>
      <c r="J898"/>
      <c r="K898" s="32" t="str">
        <f t="shared" si="27"/>
        <v/>
      </c>
      <c r="L898" s="535"/>
    </row>
    <row r="899" spans="2:12" x14ac:dyDescent="0.4">
      <c r="B899" s="474" t="s">
        <v>1530</v>
      </c>
      <c r="C899" s="473" t="s">
        <v>2904</v>
      </c>
      <c r="D899" s="473" t="s">
        <v>9163</v>
      </c>
      <c r="E899" s="32" t="str">
        <f t="shared" si="26"/>
        <v>V</v>
      </c>
      <c r="H899"/>
      <c r="I899"/>
      <c r="J899"/>
      <c r="K899" s="32" t="str">
        <f t="shared" si="27"/>
        <v/>
      </c>
      <c r="L899" s="535"/>
    </row>
    <row r="900" spans="2:12" x14ac:dyDescent="0.4">
      <c r="B900" s="474" t="s">
        <v>113</v>
      </c>
      <c r="C900" s="473" t="s">
        <v>1555</v>
      </c>
      <c r="D900" s="473" t="s">
        <v>9163</v>
      </c>
      <c r="E900" s="32" t="str">
        <f t="shared" si="26"/>
        <v>V</v>
      </c>
      <c r="H900"/>
      <c r="I900"/>
      <c r="J900"/>
      <c r="K900" s="32" t="str">
        <f t="shared" si="27"/>
        <v/>
      </c>
      <c r="L900" s="535"/>
    </row>
    <row r="901" spans="2:12" x14ac:dyDescent="0.4">
      <c r="B901" s="474" t="s">
        <v>1956</v>
      </c>
      <c r="C901" s="473" t="s">
        <v>2022</v>
      </c>
      <c r="D901" s="473" t="s">
        <v>9163</v>
      </c>
      <c r="E901" s="32" t="str">
        <f t="shared" si="26"/>
        <v>V</v>
      </c>
      <c r="H901"/>
      <c r="I901"/>
      <c r="J901"/>
      <c r="K901" s="32" t="str">
        <f t="shared" si="27"/>
        <v/>
      </c>
      <c r="L901" s="535"/>
    </row>
    <row r="902" spans="2:12" x14ac:dyDescent="0.4">
      <c r="B902" s="474" t="s">
        <v>1957</v>
      </c>
      <c r="C902" s="473" t="s">
        <v>2023</v>
      </c>
      <c r="D902" s="473" t="s">
        <v>9163</v>
      </c>
      <c r="E902" s="32" t="str">
        <f t="shared" si="26"/>
        <v>V</v>
      </c>
      <c r="H902"/>
      <c r="I902"/>
      <c r="J902"/>
      <c r="K902" s="32" t="str">
        <f t="shared" si="27"/>
        <v/>
      </c>
      <c r="L902" s="535"/>
    </row>
    <row r="903" spans="2:12" x14ac:dyDescent="0.4">
      <c r="B903" s="474" t="s">
        <v>1958</v>
      </c>
      <c r="C903" s="473" t="s">
        <v>2024</v>
      </c>
      <c r="D903" s="473" t="s">
        <v>9163</v>
      </c>
      <c r="E903" s="32" t="str">
        <f t="shared" si="26"/>
        <v>V</v>
      </c>
      <c r="H903"/>
      <c r="I903"/>
      <c r="J903"/>
      <c r="K903" s="32" t="str">
        <f t="shared" si="27"/>
        <v/>
      </c>
      <c r="L903" s="535"/>
    </row>
    <row r="904" spans="2:12" x14ac:dyDescent="0.4">
      <c r="B904" s="474" t="s">
        <v>1959</v>
      </c>
      <c r="C904" s="473" t="s">
        <v>2025</v>
      </c>
      <c r="D904" s="473" t="s">
        <v>9163</v>
      </c>
      <c r="E904" s="32" t="str">
        <f t="shared" si="26"/>
        <v>V</v>
      </c>
      <c r="H904"/>
      <c r="I904"/>
      <c r="J904"/>
      <c r="K904" s="32" t="str">
        <f t="shared" si="27"/>
        <v/>
      </c>
      <c r="L904" s="535"/>
    </row>
    <row r="905" spans="2:12" x14ac:dyDescent="0.4">
      <c r="B905" s="474" t="s">
        <v>2192</v>
      </c>
      <c r="C905" s="473" t="s">
        <v>2477</v>
      </c>
      <c r="D905" s="473" t="s">
        <v>9163</v>
      </c>
      <c r="E905" s="32" t="str">
        <f t="shared" si="26"/>
        <v>V</v>
      </c>
      <c r="H905"/>
      <c r="I905"/>
      <c r="J905"/>
      <c r="K905" s="32" t="str">
        <f t="shared" si="27"/>
        <v/>
      </c>
      <c r="L905" s="535"/>
    </row>
    <row r="906" spans="2:12" x14ac:dyDescent="0.4">
      <c r="B906" s="474" t="s">
        <v>2651</v>
      </c>
      <c r="C906" s="473" t="s">
        <v>2662</v>
      </c>
      <c r="D906" s="473" t="s">
        <v>9163</v>
      </c>
      <c r="E906" s="32" t="str">
        <f t="shared" ref="E906:E969" si="28">IF(OR(B906="",B906="Инструмент бензо",B906="Инструмент электро",B906="Инструмент газ",B906="Ручник и аксессуары"),"","V")</f>
        <v>V</v>
      </c>
      <c r="H906"/>
      <c r="I906"/>
      <c r="J906"/>
      <c r="K906" s="32" t="str">
        <f t="shared" si="27"/>
        <v/>
      </c>
      <c r="L906" s="535"/>
    </row>
    <row r="907" spans="2:12" x14ac:dyDescent="0.4">
      <c r="B907" s="474" t="s">
        <v>2652</v>
      </c>
      <c r="C907" s="473" t="s">
        <v>2663</v>
      </c>
      <c r="D907" s="473" t="s">
        <v>9163</v>
      </c>
      <c r="E907" s="32" t="str">
        <f t="shared" si="28"/>
        <v>V</v>
      </c>
      <c r="H907"/>
      <c r="I907"/>
      <c r="J907"/>
      <c r="K907" s="32" t="str">
        <f t="shared" ref="K907:K970" si="29">IF(OR(H907="",H907="Инструмент бензо",H907="Инструмент электро",H907="Инструмент газ",H907="Ручник и аксессуары"),"","V")</f>
        <v/>
      </c>
      <c r="L907" s="535"/>
    </row>
    <row r="908" spans="2:12" x14ac:dyDescent="0.4">
      <c r="B908" s="474" t="s">
        <v>1960</v>
      </c>
      <c r="C908" s="473" t="s">
        <v>2026</v>
      </c>
      <c r="D908" s="473" t="s">
        <v>9163</v>
      </c>
      <c r="E908" s="32" t="str">
        <f t="shared" si="28"/>
        <v>V</v>
      </c>
      <c r="H908"/>
      <c r="I908"/>
      <c r="J908"/>
      <c r="K908" s="32" t="str">
        <f t="shared" si="29"/>
        <v/>
      </c>
      <c r="L908" s="535"/>
    </row>
    <row r="909" spans="2:12" x14ac:dyDescent="0.4">
      <c r="B909" s="474" t="s">
        <v>1962</v>
      </c>
      <c r="C909" s="473" t="s">
        <v>10164</v>
      </c>
      <c r="D909" s="473" t="s">
        <v>9163</v>
      </c>
      <c r="E909" s="32" t="str">
        <f t="shared" si="28"/>
        <v>V</v>
      </c>
      <c r="H909"/>
      <c r="I909"/>
      <c r="J909"/>
      <c r="K909" s="32" t="str">
        <f t="shared" si="29"/>
        <v/>
      </c>
      <c r="L909" s="535"/>
    </row>
    <row r="910" spans="2:12" x14ac:dyDescent="0.4">
      <c r="B910" s="474" t="s">
        <v>1964</v>
      </c>
      <c r="C910" s="473" t="s">
        <v>2027</v>
      </c>
      <c r="D910" s="473" t="s">
        <v>9163</v>
      </c>
      <c r="E910" s="32" t="str">
        <f t="shared" si="28"/>
        <v>V</v>
      </c>
      <c r="H910"/>
      <c r="I910"/>
      <c r="J910"/>
      <c r="K910" s="32" t="str">
        <f t="shared" si="29"/>
        <v/>
      </c>
      <c r="L910" s="535"/>
    </row>
    <row r="911" spans="2:12" x14ac:dyDescent="0.4">
      <c r="B911" s="474" t="s">
        <v>1965</v>
      </c>
      <c r="C911" s="473" t="s">
        <v>2028</v>
      </c>
      <c r="D911" s="473" t="s">
        <v>9163</v>
      </c>
      <c r="E911" s="32" t="str">
        <f t="shared" si="28"/>
        <v>V</v>
      </c>
      <c r="H911"/>
      <c r="I911"/>
      <c r="J911"/>
      <c r="K911" s="32" t="str">
        <f t="shared" si="29"/>
        <v/>
      </c>
      <c r="L911" s="535"/>
    </row>
    <row r="912" spans="2:12" x14ac:dyDescent="0.4">
      <c r="B912" s="474" t="s">
        <v>1966</v>
      </c>
      <c r="C912" s="473" t="s">
        <v>2029</v>
      </c>
      <c r="D912" s="473" t="s">
        <v>9163</v>
      </c>
      <c r="E912" s="32" t="str">
        <f t="shared" si="28"/>
        <v>V</v>
      </c>
      <c r="H912"/>
      <c r="I912"/>
      <c r="J912"/>
      <c r="K912" s="32" t="str">
        <f t="shared" si="29"/>
        <v/>
      </c>
      <c r="L912" s="535"/>
    </row>
    <row r="913" spans="2:12" x14ac:dyDescent="0.4">
      <c r="B913" s="474" t="s">
        <v>1967</v>
      </c>
      <c r="C913" s="473" t="s">
        <v>2030</v>
      </c>
      <c r="D913" s="473" t="s">
        <v>9163</v>
      </c>
      <c r="E913" s="32" t="str">
        <f t="shared" si="28"/>
        <v>V</v>
      </c>
      <c r="H913"/>
      <c r="I913"/>
      <c r="J913"/>
      <c r="K913" s="32" t="str">
        <f t="shared" si="29"/>
        <v/>
      </c>
      <c r="L913" s="535"/>
    </row>
    <row r="914" spans="2:12" x14ac:dyDescent="0.4">
      <c r="B914" s="474" t="s">
        <v>1968</v>
      </c>
      <c r="C914" s="473" t="s">
        <v>2031</v>
      </c>
      <c r="D914" s="473" t="s">
        <v>9163</v>
      </c>
      <c r="E914" s="32" t="str">
        <f t="shared" si="28"/>
        <v>V</v>
      </c>
      <c r="H914"/>
      <c r="I914"/>
      <c r="J914"/>
      <c r="K914" s="32" t="str">
        <f t="shared" si="29"/>
        <v/>
      </c>
      <c r="L914" s="535"/>
    </row>
    <row r="915" spans="2:12" x14ac:dyDescent="0.4">
      <c r="B915" s="474" t="s">
        <v>1969</v>
      </c>
      <c r="C915" s="473" t="s">
        <v>2032</v>
      </c>
      <c r="D915" s="473" t="s">
        <v>9163</v>
      </c>
      <c r="E915" s="32" t="str">
        <f t="shared" si="28"/>
        <v>V</v>
      </c>
      <c r="H915"/>
      <c r="I915"/>
      <c r="J915"/>
      <c r="K915" s="32" t="str">
        <f t="shared" si="29"/>
        <v/>
      </c>
      <c r="L915" s="535"/>
    </row>
    <row r="916" spans="2:12" x14ac:dyDescent="0.4">
      <c r="B916" s="474" t="s">
        <v>1121</v>
      </c>
      <c r="C916" s="473" t="s">
        <v>1171</v>
      </c>
      <c r="D916" s="473" t="s">
        <v>9163</v>
      </c>
      <c r="E916" s="32" t="str">
        <f t="shared" si="28"/>
        <v>V</v>
      </c>
      <c r="H916"/>
      <c r="I916"/>
      <c r="J916"/>
      <c r="K916" s="32" t="str">
        <f t="shared" si="29"/>
        <v/>
      </c>
      <c r="L916" s="535"/>
    </row>
    <row r="917" spans="2:12" x14ac:dyDescent="0.4">
      <c r="B917" s="474" t="s">
        <v>242</v>
      </c>
      <c r="C917" s="473" t="s">
        <v>642</v>
      </c>
      <c r="D917" s="473" t="s">
        <v>9163</v>
      </c>
      <c r="E917" s="32" t="str">
        <f t="shared" si="28"/>
        <v>V</v>
      </c>
      <c r="H917"/>
      <c r="I917"/>
      <c r="J917"/>
      <c r="K917" s="32" t="str">
        <f t="shared" si="29"/>
        <v/>
      </c>
      <c r="L917" s="535"/>
    </row>
    <row r="918" spans="2:12" x14ac:dyDescent="0.4">
      <c r="B918" s="474" t="s">
        <v>4145</v>
      </c>
      <c r="C918" s="473" t="s">
        <v>4144</v>
      </c>
      <c r="D918" s="473" t="s">
        <v>9163</v>
      </c>
      <c r="E918" s="32" t="str">
        <f t="shared" si="28"/>
        <v>V</v>
      </c>
      <c r="H918"/>
      <c r="I918"/>
      <c r="J918"/>
      <c r="K918" s="32" t="str">
        <f t="shared" si="29"/>
        <v/>
      </c>
      <c r="L918" s="535"/>
    </row>
    <row r="919" spans="2:12" x14ac:dyDescent="0.4">
      <c r="B919" s="474" t="s">
        <v>222</v>
      </c>
      <c r="C919" s="473" t="s">
        <v>643</v>
      </c>
      <c r="D919" s="473" t="s">
        <v>9163</v>
      </c>
      <c r="E919" s="32" t="str">
        <f t="shared" si="28"/>
        <v>V</v>
      </c>
      <c r="H919"/>
      <c r="I919"/>
      <c r="J919"/>
      <c r="K919" s="32" t="str">
        <f t="shared" si="29"/>
        <v/>
      </c>
      <c r="L919" s="535"/>
    </row>
    <row r="920" spans="2:12" x14ac:dyDescent="0.4">
      <c r="B920" s="474" t="s">
        <v>281</v>
      </c>
      <c r="C920" s="473" t="s">
        <v>2915</v>
      </c>
      <c r="D920" s="473" t="s">
        <v>9163</v>
      </c>
      <c r="E920" s="32" t="str">
        <f t="shared" si="28"/>
        <v>V</v>
      </c>
      <c r="H920"/>
      <c r="I920"/>
      <c r="J920"/>
      <c r="K920" s="32" t="str">
        <f t="shared" si="29"/>
        <v/>
      </c>
      <c r="L920" s="535"/>
    </row>
    <row r="921" spans="2:12" x14ac:dyDescent="0.4">
      <c r="B921" s="474" t="s">
        <v>284</v>
      </c>
      <c r="C921" s="473" t="s">
        <v>2966</v>
      </c>
      <c r="D921" s="473" t="s">
        <v>9163</v>
      </c>
      <c r="E921" s="32" t="str">
        <f t="shared" si="28"/>
        <v>V</v>
      </c>
      <c r="H921"/>
      <c r="I921"/>
      <c r="J921"/>
      <c r="K921" s="32" t="str">
        <f t="shared" si="29"/>
        <v/>
      </c>
      <c r="L921" s="535"/>
    </row>
    <row r="922" spans="2:12" x14ac:dyDescent="0.4">
      <c r="B922" s="474" t="s">
        <v>2107</v>
      </c>
      <c r="C922" s="473" t="s">
        <v>2856</v>
      </c>
      <c r="D922" s="473" t="s">
        <v>9163</v>
      </c>
      <c r="E922" s="32" t="str">
        <f t="shared" si="28"/>
        <v>V</v>
      </c>
      <c r="H922"/>
      <c r="I922"/>
      <c r="J922"/>
      <c r="K922" s="32" t="str">
        <f t="shared" si="29"/>
        <v/>
      </c>
      <c r="L922" s="535"/>
    </row>
    <row r="923" spans="2:12" x14ac:dyDescent="0.4">
      <c r="B923" s="474" t="s">
        <v>273</v>
      </c>
      <c r="C923" s="473" t="s">
        <v>644</v>
      </c>
      <c r="D923" s="473" t="s">
        <v>9163</v>
      </c>
      <c r="E923" s="32" t="str">
        <f t="shared" si="28"/>
        <v>V</v>
      </c>
      <c r="H923"/>
      <c r="I923"/>
      <c r="J923"/>
      <c r="K923" s="32" t="str">
        <f t="shared" si="29"/>
        <v/>
      </c>
      <c r="L923" s="535"/>
    </row>
    <row r="924" spans="2:12" x14ac:dyDescent="0.4">
      <c r="B924" s="474" t="s">
        <v>2056</v>
      </c>
      <c r="C924" s="473" t="s">
        <v>2055</v>
      </c>
      <c r="D924" s="473" t="s">
        <v>9163</v>
      </c>
      <c r="E924" s="32" t="str">
        <f t="shared" si="28"/>
        <v>V</v>
      </c>
      <c r="H924"/>
      <c r="I924"/>
      <c r="J924"/>
      <c r="K924" s="32" t="str">
        <f t="shared" si="29"/>
        <v/>
      </c>
      <c r="L924" s="535"/>
    </row>
    <row r="925" spans="2:12" x14ac:dyDescent="0.4">
      <c r="B925" s="474" t="s">
        <v>230</v>
      </c>
      <c r="C925" s="473" t="s">
        <v>3375</v>
      </c>
      <c r="D925" s="473" t="s">
        <v>9163</v>
      </c>
      <c r="E925" s="32" t="str">
        <f t="shared" si="28"/>
        <v>V</v>
      </c>
      <c r="H925"/>
      <c r="I925"/>
      <c r="J925"/>
      <c r="K925" s="32" t="str">
        <f t="shared" si="29"/>
        <v/>
      </c>
      <c r="L925" s="535"/>
    </row>
    <row r="926" spans="2:12" x14ac:dyDescent="0.4">
      <c r="B926" s="474" t="s">
        <v>124</v>
      </c>
      <c r="C926" s="473" t="s">
        <v>645</v>
      </c>
      <c r="D926" s="473" t="s">
        <v>9163</v>
      </c>
      <c r="E926" s="32" t="str">
        <f t="shared" si="28"/>
        <v>V</v>
      </c>
      <c r="H926"/>
      <c r="I926"/>
      <c r="J926"/>
      <c r="K926" s="32" t="str">
        <f t="shared" si="29"/>
        <v/>
      </c>
      <c r="L926" s="535"/>
    </row>
    <row r="927" spans="2:12" x14ac:dyDescent="0.4">
      <c r="B927" s="474" t="s">
        <v>1590</v>
      </c>
      <c r="C927" s="473" t="s">
        <v>1589</v>
      </c>
      <c r="D927" s="473" t="s">
        <v>9163</v>
      </c>
      <c r="E927" s="32" t="str">
        <f t="shared" si="28"/>
        <v>V</v>
      </c>
      <c r="H927"/>
      <c r="I927"/>
      <c r="J927"/>
      <c r="K927" s="32" t="str">
        <f t="shared" si="29"/>
        <v/>
      </c>
      <c r="L927" s="535"/>
    </row>
    <row r="928" spans="2:12" x14ac:dyDescent="0.4">
      <c r="B928" s="474" t="s">
        <v>1592</v>
      </c>
      <c r="C928" s="473" t="s">
        <v>1591</v>
      </c>
      <c r="D928" s="473" t="s">
        <v>9163</v>
      </c>
      <c r="E928" s="32" t="str">
        <f t="shared" si="28"/>
        <v>V</v>
      </c>
      <c r="H928"/>
      <c r="I928"/>
      <c r="J928"/>
      <c r="K928" s="32" t="str">
        <f t="shared" si="29"/>
        <v/>
      </c>
      <c r="L928" s="535"/>
    </row>
    <row r="929" spans="2:12" x14ac:dyDescent="0.4">
      <c r="B929" s="474" t="s">
        <v>1594</v>
      </c>
      <c r="C929" s="473" t="s">
        <v>1593</v>
      </c>
      <c r="D929" s="473" t="s">
        <v>9163</v>
      </c>
      <c r="E929" s="32" t="str">
        <f t="shared" si="28"/>
        <v>V</v>
      </c>
      <c r="H929"/>
      <c r="I929"/>
      <c r="J929"/>
      <c r="K929" s="32" t="str">
        <f t="shared" si="29"/>
        <v/>
      </c>
      <c r="L929" s="535"/>
    </row>
    <row r="930" spans="2:12" x14ac:dyDescent="0.4">
      <c r="B930" s="474" t="s">
        <v>1596</v>
      </c>
      <c r="C930" s="473" t="s">
        <v>1595</v>
      </c>
      <c r="D930" s="473" t="s">
        <v>9163</v>
      </c>
      <c r="E930" s="32" t="str">
        <f t="shared" si="28"/>
        <v>V</v>
      </c>
      <c r="H930"/>
      <c r="I930"/>
      <c r="J930"/>
      <c r="K930" s="32" t="str">
        <f t="shared" si="29"/>
        <v/>
      </c>
      <c r="L930" s="535"/>
    </row>
    <row r="931" spans="2:12" x14ac:dyDescent="0.4">
      <c r="B931" s="474" t="s">
        <v>1598</v>
      </c>
      <c r="C931" s="473" t="s">
        <v>1597</v>
      </c>
      <c r="D931" s="473" t="s">
        <v>9163</v>
      </c>
      <c r="E931" s="32" t="str">
        <f t="shared" si="28"/>
        <v>V</v>
      </c>
      <c r="H931"/>
      <c r="I931"/>
      <c r="J931"/>
      <c r="K931" s="32" t="str">
        <f t="shared" si="29"/>
        <v/>
      </c>
      <c r="L931" s="535"/>
    </row>
    <row r="932" spans="2:12" x14ac:dyDescent="0.4">
      <c r="B932" s="474" t="s">
        <v>1600</v>
      </c>
      <c r="C932" s="473" t="s">
        <v>1599</v>
      </c>
      <c r="D932" s="473" t="s">
        <v>9163</v>
      </c>
      <c r="E932" s="32" t="str">
        <f t="shared" si="28"/>
        <v>V</v>
      </c>
      <c r="H932"/>
      <c r="I932"/>
      <c r="J932"/>
      <c r="K932" s="32" t="str">
        <f t="shared" si="29"/>
        <v/>
      </c>
      <c r="L932" s="535"/>
    </row>
    <row r="933" spans="2:12" x14ac:dyDescent="0.4">
      <c r="B933" s="474" t="s">
        <v>1602</v>
      </c>
      <c r="C933" s="473" t="s">
        <v>1601</v>
      </c>
      <c r="D933" s="473" t="s">
        <v>9163</v>
      </c>
      <c r="E933" s="32" t="str">
        <f t="shared" si="28"/>
        <v>V</v>
      </c>
      <c r="H933"/>
      <c r="I933"/>
      <c r="J933"/>
      <c r="K933" s="32" t="str">
        <f t="shared" si="29"/>
        <v/>
      </c>
      <c r="L933" s="535"/>
    </row>
    <row r="934" spans="2:12" x14ac:dyDescent="0.4">
      <c r="B934" s="474" t="s">
        <v>1604</v>
      </c>
      <c r="C934" s="473" t="s">
        <v>1603</v>
      </c>
      <c r="D934" s="473" t="s">
        <v>9163</v>
      </c>
      <c r="E934" s="32" t="str">
        <f t="shared" si="28"/>
        <v>V</v>
      </c>
      <c r="H934"/>
      <c r="I934"/>
      <c r="J934"/>
      <c r="K934" s="32" t="str">
        <f t="shared" si="29"/>
        <v/>
      </c>
      <c r="L934" s="535"/>
    </row>
    <row r="935" spans="2:12" x14ac:dyDescent="0.4">
      <c r="B935" s="474" t="s">
        <v>1606</v>
      </c>
      <c r="C935" s="473" t="s">
        <v>1605</v>
      </c>
      <c r="D935" s="473" t="s">
        <v>9163</v>
      </c>
      <c r="E935" s="32" t="str">
        <f t="shared" si="28"/>
        <v>V</v>
      </c>
      <c r="H935"/>
      <c r="I935"/>
      <c r="J935"/>
      <c r="K935" s="32" t="str">
        <f t="shared" si="29"/>
        <v/>
      </c>
      <c r="L935" s="535"/>
    </row>
    <row r="936" spans="2:12" x14ac:dyDescent="0.4">
      <c r="B936" s="474" t="s">
        <v>1608</v>
      </c>
      <c r="C936" s="473" t="s">
        <v>1607</v>
      </c>
      <c r="D936" s="473" t="s">
        <v>9163</v>
      </c>
      <c r="E936" s="32" t="str">
        <f t="shared" si="28"/>
        <v>V</v>
      </c>
      <c r="H936"/>
      <c r="I936"/>
      <c r="J936"/>
      <c r="K936" s="32" t="str">
        <f t="shared" si="29"/>
        <v/>
      </c>
      <c r="L936" s="535"/>
    </row>
    <row r="937" spans="2:12" x14ac:dyDescent="0.4">
      <c r="B937" s="474" t="s">
        <v>1610</v>
      </c>
      <c r="C937" s="473" t="s">
        <v>1609</v>
      </c>
      <c r="D937" s="473" t="s">
        <v>9163</v>
      </c>
      <c r="E937" s="32" t="str">
        <f t="shared" si="28"/>
        <v>V</v>
      </c>
      <c r="H937"/>
      <c r="I937"/>
      <c r="J937"/>
      <c r="K937" s="32" t="str">
        <f t="shared" si="29"/>
        <v/>
      </c>
      <c r="L937" s="535"/>
    </row>
    <row r="938" spans="2:12" x14ac:dyDescent="0.4">
      <c r="B938" s="474" t="s">
        <v>1612</v>
      </c>
      <c r="C938" s="473" t="s">
        <v>1611</v>
      </c>
      <c r="D938" s="473" t="s">
        <v>9163</v>
      </c>
      <c r="E938" s="32" t="str">
        <f t="shared" si="28"/>
        <v>V</v>
      </c>
      <c r="H938"/>
      <c r="I938"/>
      <c r="J938"/>
      <c r="K938" s="32" t="str">
        <f t="shared" si="29"/>
        <v/>
      </c>
      <c r="L938" s="535"/>
    </row>
    <row r="939" spans="2:12" x14ac:dyDescent="0.4">
      <c r="B939" s="474" t="s">
        <v>1614</v>
      </c>
      <c r="C939" s="473" t="s">
        <v>1613</v>
      </c>
      <c r="D939" s="473" t="s">
        <v>9163</v>
      </c>
      <c r="E939" s="32" t="str">
        <f t="shared" si="28"/>
        <v>V</v>
      </c>
      <c r="H939"/>
      <c r="I939"/>
      <c r="J939"/>
      <c r="K939" s="32" t="str">
        <f t="shared" si="29"/>
        <v/>
      </c>
      <c r="L939" s="535"/>
    </row>
    <row r="940" spans="2:12" x14ac:dyDescent="0.4">
      <c r="B940" s="474" t="s">
        <v>1616</v>
      </c>
      <c r="C940" s="473" t="s">
        <v>1615</v>
      </c>
      <c r="D940" s="473" t="s">
        <v>9163</v>
      </c>
      <c r="E940" s="32" t="str">
        <f t="shared" si="28"/>
        <v>V</v>
      </c>
      <c r="H940"/>
      <c r="I940"/>
      <c r="J940"/>
      <c r="K940" s="32" t="str">
        <f t="shared" si="29"/>
        <v/>
      </c>
      <c r="L940" s="535"/>
    </row>
    <row r="941" spans="2:12" x14ac:dyDescent="0.4">
      <c r="B941" s="474" t="s">
        <v>1618</v>
      </c>
      <c r="C941" s="473" t="s">
        <v>1617</v>
      </c>
      <c r="D941" s="473" t="s">
        <v>9163</v>
      </c>
      <c r="E941" s="32" t="str">
        <f t="shared" si="28"/>
        <v>V</v>
      </c>
      <c r="H941"/>
      <c r="I941"/>
      <c r="J941"/>
      <c r="K941" s="32" t="str">
        <f t="shared" si="29"/>
        <v/>
      </c>
      <c r="L941" s="535"/>
    </row>
    <row r="942" spans="2:12" x14ac:dyDescent="0.4">
      <c r="B942" s="474" t="s">
        <v>330</v>
      </c>
      <c r="C942" s="473" t="s">
        <v>646</v>
      </c>
      <c r="D942" s="473" t="s">
        <v>9163</v>
      </c>
      <c r="E942" s="32" t="str">
        <f t="shared" si="28"/>
        <v>V</v>
      </c>
      <c r="H942"/>
      <c r="I942"/>
      <c r="J942"/>
      <c r="K942" s="32" t="str">
        <f t="shared" si="29"/>
        <v/>
      </c>
      <c r="L942" s="535"/>
    </row>
    <row r="943" spans="2:12" x14ac:dyDescent="0.4">
      <c r="B943" s="474" t="s">
        <v>2486</v>
      </c>
      <c r="C943" s="473" t="s">
        <v>2485</v>
      </c>
      <c r="D943" s="473" t="s">
        <v>9163</v>
      </c>
      <c r="E943" s="32" t="str">
        <f t="shared" si="28"/>
        <v>V</v>
      </c>
      <c r="H943"/>
      <c r="I943"/>
      <c r="J943"/>
      <c r="K943" s="32" t="str">
        <f t="shared" si="29"/>
        <v/>
      </c>
      <c r="L943" s="535"/>
    </row>
    <row r="944" spans="2:12" x14ac:dyDescent="0.4">
      <c r="B944" s="474" t="s">
        <v>1424</v>
      </c>
      <c r="C944" s="473" t="s">
        <v>1423</v>
      </c>
      <c r="D944" s="473" t="s">
        <v>9163</v>
      </c>
      <c r="E944" s="32" t="str">
        <f t="shared" si="28"/>
        <v>V</v>
      </c>
      <c r="H944"/>
      <c r="I944"/>
      <c r="J944"/>
      <c r="K944" s="32" t="str">
        <f t="shared" si="29"/>
        <v/>
      </c>
      <c r="L944" s="535"/>
    </row>
    <row r="945" spans="2:12" x14ac:dyDescent="0.4">
      <c r="B945" s="474" t="s">
        <v>1923</v>
      </c>
      <c r="C945" s="473" t="s">
        <v>4084</v>
      </c>
      <c r="D945" s="473" t="s">
        <v>9163</v>
      </c>
      <c r="E945" s="32" t="str">
        <f t="shared" si="28"/>
        <v>V</v>
      </c>
      <c r="H945"/>
      <c r="I945"/>
      <c r="J945"/>
      <c r="K945" s="32" t="str">
        <f t="shared" si="29"/>
        <v/>
      </c>
      <c r="L945" s="535"/>
    </row>
    <row r="946" spans="2:12" x14ac:dyDescent="0.4">
      <c r="B946" s="474" t="s">
        <v>4147</v>
      </c>
      <c r="C946" s="473" t="s">
        <v>4146</v>
      </c>
      <c r="D946" s="473" t="s">
        <v>9885</v>
      </c>
      <c r="E946" s="32" t="str">
        <f t="shared" si="28"/>
        <v>V</v>
      </c>
      <c r="H946"/>
      <c r="I946"/>
      <c r="J946"/>
      <c r="K946" s="32" t="str">
        <f t="shared" si="29"/>
        <v/>
      </c>
      <c r="L946" s="535"/>
    </row>
    <row r="947" spans="2:12" x14ac:dyDescent="0.4">
      <c r="B947" s="474" t="s">
        <v>3891</v>
      </c>
      <c r="C947" s="473" t="s">
        <v>4085</v>
      </c>
      <c r="D947" s="473" t="s">
        <v>9163</v>
      </c>
      <c r="E947" s="32" t="str">
        <f t="shared" si="28"/>
        <v>V</v>
      </c>
      <c r="H947"/>
      <c r="I947"/>
      <c r="J947"/>
      <c r="K947" s="32" t="str">
        <f t="shared" si="29"/>
        <v/>
      </c>
      <c r="L947" s="535"/>
    </row>
    <row r="948" spans="2:12" x14ac:dyDescent="0.4">
      <c r="B948" s="474" t="s">
        <v>2193</v>
      </c>
      <c r="C948" s="473" t="s">
        <v>2993</v>
      </c>
      <c r="D948" s="473" t="s">
        <v>9163</v>
      </c>
      <c r="E948" s="32" t="str">
        <f t="shared" si="28"/>
        <v>V</v>
      </c>
      <c r="H948"/>
      <c r="I948"/>
      <c r="J948"/>
      <c r="K948" s="32" t="str">
        <f t="shared" si="29"/>
        <v/>
      </c>
      <c r="L948" s="535"/>
    </row>
    <row r="949" spans="2:12" x14ac:dyDescent="0.4">
      <c r="B949" s="474" t="s">
        <v>20</v>
      </c>
      <c r="C949" s="473" t="s">
        <v>2994</v>
      </c>
      <c r="D949" s="473" t="s">
        <v>9163</v>
      </c>
      <c r="E949" s="32" t="str">
        <f t="shared" si="28"/>
        <v>V</v>
      </c>
      <c r="H949"/>
      <c r="I949"/>
      <c r="J949"/>
      <c r="K949" s="32" t="str">
        <f t="shared" si="29"/>
        <v/>
      </c>
      <c r="L949" s="535"/>
    </row>
    <row r="950" spans="2:12" x14ac:dyDescent="0.4">
      <c r="B950" s="474" t="s">
        <v>93</v>
      </c>
      <c r="C950" s="473" t="s">
        <v>2995</v>
      </c>
      <c r="D950" s="473" t="s">
        <v>9163</v>
      </c>
      <c r="E950" s="32" t="str">
        <f t="shared" si="28"/>
        <v>V</v>
      </c>
      <c r="H950"/>
      <c r="I950"/>
      <c r="J950"/>
      <c r="K950" s="32" t="str">
        <f t="shared" si="29"/>
        <v/>
      </c>
      <c r="L950" s="535"/>
    </row>
    <row r="951" spans="2:12" x14ac:dyDescent="0.4">
      <c r="B951" s="474" t="s">
        <v>133</v>
      </c>
      <c r="C951" s="473" t="s">
        <v>2996</v>
      </c>
      <c r="D951" s="473" t="s">
        <v>9163</v>
      </c>
      <c r="E951" s="32" t="str">
        <f t="shared" si="28"/>
        <v>V</v>
      </c>
      <c r="H951"/>
      <c r="I951"/>
      <c r="J951"/>
      <c r="K951" s="32" t="str">
        <f t="shared" si="29"/>
        <v/>
      </c>
      <c r="L951" s="535"/>
    </row>
    <row r="952" spans="2:12" x14ac:dyDescent="0.4">
      <c r="B952" s="474" t="s">
        <v>231</v>
      </c>
      <c r="C952" s="473" t="s">
        <v>2997</v>
      </c>
      <c r="D952" s="473" t="s">
        <v>9163</v>
      </c>
      <c r="E952" s="32" t="str">
        <f t="shared" si="28"/>
        <v>V</v>
      </c>
      <c r="H952"/>
      <c r="I952"/>
      <c r="J952"/>
      <c r="K952" s="32" t="str">
        <f t="shared" si="29"/>
        <v/>
      </c>
      <c r="L952" s="535"/>
    </row>
    <row r="953" spans="2:12" x14ac:dyDescent="0.4">
      <c r="B953" s="474" t="s">
        <v>232</v>
      </c>
      <c r="C953" s="473" t="s">
        <v>2998</v>
      </c>
      <c r="D953" s="473" t="s">
        <v>9163</v>
      </c>
      <c r="E953" s="32" t="str">
        <f t="shared" si="28"/>
        <v>V</v>
      </c>
      <c r="H953"/>
      <c r="I953"/>
      <c r="J953"/>
      <c r="K953" s="32" t="str">
        <f t="shared" si="29"/>
        <v/>
      </c>
      <c r="L953" s="535"/>
    </row>
    <row r="954" spans="2:12" x14ac:dyDescent="0.4">
      <c r="B954" s="474" t="s">
        <v>172</v>
      </c>
      <c r="C954" s="473" t="s">
        <v>2999</v>
      </c>
      <c r="D954" s="473" t="s">
        <v>9163</v>
      </c>
      <c r="E954" s="32" t="str">
        <f t="shared" si="28"/>
        <v>V</v>
      </c>
      <c r="H954"/>
      <c r="I954"/>
      <c r="J954"/>
      <c r="K954" s="32" t="str">
        <f t="shared" si="29"/>
        <v/>
      </c>
      <c r="L954" s="535"/>
    </row>
    <row r="955" spans="2:12" x14ac:dyDescent="0.4">
      <c r="B955" s="474" t="s">
        <v>173</v>
      </c>
      <c r="C955" s="473" t="s">
        <v>3000</v>
      </c>
      <c r="D955" s="473" t="s">
        <v>9163</v>
      </c>
      <c r="E955" s="32" t="str">
        <f t="shared" si="28"/>
        <v>V</v>
      </c>
      <c r="H955"/>
      <c r="I955"/>
      <c r="J955"/>
      <c r="K955" s="32" t="str">
        <f t="shared" si="29"/>
        <v/>
      </c>
      <c r="L955" s="535"/>
    </row>
    <row r="956" spans="2:12" x14ac:dyDescent="0.4">
      <c r="B956" s="474" t="s">
        <v>174</v>
      </c>
      <c r="C956" s="473" t="s">
        <v>3001</v>
      </c>
      <c r="D956" s="473" t="s">
        <v>9163</v>
      </c>
      <c r="E956" s="32" t="str">
        <f t="shared" si="28"/>
        <v>V</v>
      </c>
      <c r="H956"/>
      <c r="I956"/>
      <c r="J956"/>
      <c r="K956" s="32" t="str">
        <f t="shared" si="29"/>
        <v/>
      </c>
      <c r="L956" s="535"/>
    </row>
    <row r="957" spans="2:12" x14ac:dyDescent="0.4">
      <c r="B957" s="474" t="s">
        <v>28</v>
      </c>
      <c r="C957" s="473" t="s">
        <v>3002</v>
      </c>
      <c r="D957" s="473" t="s">
        <v>9163</v>
      </c>
      <c r="E957" s="32" t="str">
        <f t="shared" si="28"/>
        <v>V</v>
      </c>
      <c r="H957"/>
      <c r="I957"/>
      <c r="J957"/>
      <c r="K957" s="32" t="str">
        <f t="shared" si="29"/>
        <v/>
      </c>
      <c r="L957" s="535"/>
    </row>
    <row r="958" spans="2:12" x14ac:dyDescent="0.4">
      <c r="B958" s="474" t="s">
        <v>29</v>
      </c>
      <c r="C958" s="473" t="s">
        <v>3003</v>
      </c>
      <c r="D958" s="473" t="s">
        <v>9163</v>
      </c>
      <c r="E958" s="32" t="str">
        <f t="shared" si="28"/>
        <v>V</v>
      </c>
      <c r="H958"/>
      <c r="I958"/>
      <c r="J958"/>
      <c r="K958" s="32" t="str">
        <f t="shared" si="29"/>
        <v/>
      </c>
      <c r="L958" s="535"/>
    </row>
    <row r="959" spans="2:12" x14ac:dyDescent="0.4">
      <c r="B959" s="474" t="s">
        <v>3893</v>
      </c>
      <c r="C959" s="473" t="s">
        <v>3892</v>
      </c>
      <c r="D959" s="473" t="s">
        <v>9885</v>
      </c>
      <c r="E959" s="32" t="str">
        <f t="shared" si="28"/>
        <v>V</v>
      </c>
      <c r="H959"/>
      <c r="I959"/>
      <c r="J959"/>
      <c r="K959" s="32" t="str">
        <f t="shared" si="29"/>
        <v/>
      </c>
      <c r="L959" s="535"/>
    </row>
    <row r="960" spans="2:12" x14ac:dyDescent="0.4">
      <c r="B960" s="474" t="s">
        <v>4518</v>
      </c>
      <c r="C960" s="473" t="s">
        <v>10165</v>
      </c>
      <c r="D960" s="473" t="s">
        <v>9163</v>
      </c>
      <c r="E960" s="32" t="str">
        <f t="shared" si="28"/>
        <v>V</v>
      </c>
      <c r="H960"/>
      <c r="I960"/>
      <c r="J960"/>
      <c r="K960" s="32" t="str">
        <f t="shared" si="29"/>
        <v/>
      </c>
      <c r="L960" s="535"/>
    </row>
    <row r="961" spans="2:12" x14ac:dyDescent="0.4">
      <c r="B961" s="474" t="s">
        <v>4519</v>
      </c>
      <c r="C961" s="473" t="s">
        <v>10166</v>
      </c>
      <c r="D961" s="473" t="s">
        <v>9163</v>
      </c>
      <c r="E961" s="32" t="str">
        <f t="shared" si="28"/>
        <v>V</v>
      </c>
      <c r="H961"/>
      <c r="I961"/>
      <c r="J961"/>
      <c r="K961" s="32" t="str">
        <f t="shared" si="29"/>
        <v/>
      </c>
      <c r="L961" s="535"/>
    </row>
    <row r="962" spans="2:12" x14ac:dyDescent="0.4">
      <c r="B962" s="474" t="s">
        <v>4521</v>
      </c>
      <c r="C962" s="473" t="s">
        <v>10167</v>
      </c>
      <c r="D962" s="473" t="s">
        <v>9885</v>
      </c>
      <c r="E962" s="32" t="str">
        <f t="shared" si="28"/>
        <v>V</v>
      </c>
      <c r="H962"/>
      <c r="I962"/>
      <c r="J962"/>
      <c r="K962" s="32" t="str">
        <f t="shared" si="29"/>
        <v/>
      </c>
      <c r="L962" s="535"/>
    </row>
    <row r="963" spans="2:12" x14ac:dyDescent="0.4">
      <c r="B963" s="474" t="s">
        <v>4522</v>
      </c>
      <c r="C963" s="473" t="s">
        <v>10168</v>
      </c>
      <c r="D963" s="473" t="s">
        <v>9163</v>
      </c>
      <c r="E963" s="32" t="str">
        <f t="shared" si="28"/>
        <v>V</v>
      </c>
      <c r="H963"/>
      <c r="I963"/>
      <c r="J963"/>
      <c r="K963" s="32" t="str">
        <f t="shared" si="29"/>
        <v/>
      </c>
      <c r="L963" s="535"/>
    </row>
    <row r="964" spans="2:12" x14ac:dyDescent="0.4">
      <c r="B964" s="474" t="s">
        <v>3578</v>
      </c>
      <c r="C964" s="473" t="s">
        <v>3579</v>
      </c>
      <c r="D964" s="473" t="s">
        <v>9163</v>
      </c>
      <c r="E964" s="32" t="str">
        <f t="shared" si="28"/>
        <v>V</v>
      </c>
      <c r="H964"/>
      <c r="I964"/>
      <c r="J964"/>
      <c r="K964" s="32" t="str">
        <f t="shared" si="29"/>
        <v/>
      </c>
      <c r="L964" s="535"/>
    </row>
    <row r="965" spans="2:12" x14ac:dyDescent="0.4">
      <c r="B965" s="474" t="s">
        <v>3447</v>
      </c>
      <c r="C965" s="473" t="s">
        <v>3446</v>
      </c>
      <c r="D965" s="473" t="s">
        <v>9163</v>
      </c>
      <c r="E965" s="32" t="str">
        <f t="shared" si="28"/>
        <v>V</v>
      </c>
      <c r="H965"/>
      <c r="I965"/>
      <c r="J965"/>
      <c r="K965" s="32" t="str">
        <f t="shared" si="29"/>
        <v/>
      </c>
      <c r="L965" s="535"/>
    </row>
    <row r="966" spans="2:12" x14ac:dyDescent="0.4">
      <c r="B966" s="474" t="s">
        <v>3449</v>
      </c>
      <c r="C966" s="473" t="s">
        <v>3448</v>
      </c>
      <c r="D966" s="473" t="s">
        <v>9163</v>
      </c>
      <c r="E966" s="32" t="str">
        <f t="shared" si="28"/>
        <v>V</v>
      </c>
      <c r="H966"/>
      <c r="I966"/>
      <c r="J966"/>
      <c r="K966" s="32" t="str">
        <f t="shared" si="29"/>
        <v/>
      </c>
      <c r="L966" s="535"/>
    </row>
    <row r="967" spans="2:12" x14ac:dyDescent="0.4">
      <c r="B967" s="474" t="s">
        <v>30</v>
      </c>
      <c r="C967" s="473" t="s">
        <v>934</v>
      </c>
      <c r="D967" s="473" t="s">
        <v>9163</v>
      </c>
      <c r="E967" s="32" t="str">
        <f t="shared" si="28"/>
        <v>V</v>
      </c>
      <c r="H967"/>
      <c r="I967"/>
      <c r="J967"/>
      <c r="K967" s="32" t="str">
        <f t="shared" si="29"/>
        <v/>
      </c>
      <c r="L967" s="535"/>
    </row>
    <row r="968" spans="2:12" x14ac:dyDescent="0.4">
      <c r="B968" s="474" t="s">
        <v>75</v>
      </c>
      <c r="C968" s="473" t="s">
        <v>2143</v>
      </c>
      <c r="D968" s="473" t="s">
        <v>9163</v>
      </c>
      <c r="E968" s="32" t="str">
        <f t="shared" si="28"/>
        <v>V</v>
      </c>
      <c r="H968"/>
      <c r="I968"/>
      <c r="J968"/>
      <c r="K968" s="32" t="str">
        <f t="shared" si="29"/>
        <v/>
      </c>
      <c r="L968" s="535"/>
    </row>
    <row r="969" spans="2:12" x14ac:dyDescent="0.4">
      <c r="B969" s="474" t="s">
        <v>3451</v>
      </c>
      <c r="C969" s="473" t="s">
        <v>3450</v>
      </c>
      <c r="D969" s="473" t="s">
        <v>9163</v>
      </c>
      <c r="E969" s="32" t="str">
        <f t="shared" si="28"/>
        <v>V</v>
      </c>
      <c r="H969"/>
      <c r="I969"/>
      <c r="J969"/>
      <c r="K969" s="32" t="str">
        <f t="shared" si="29"/>
        <v/>
      </c>
      <c r="L969" s="535"/>
    </row>
    <row r="970" spans="2:12" x14ac:dyDescent="0.4">
      <c r="B970" s="474" t="s">
        <v>76</v>
      </c>
      <c r="C970" s="473" t="s">
        <v>647</v>
      </c>
      <c r="D970" s="473" t="s">
        <v>9163</v>
      </c>
      <c r="E970" s="32" t="str">
        <f t="shared" ref="E970:E1033" si="30">IF(OR(B970="",B970="Инструмент бензо",B970="Инструмент электро",B970="Инструмент газ",B970="Ручник и аксессуары"),"","V")</f>
        <v>V</v>
      </c>
      <c r="H970"/>
      <c r="I970"/>
      <c r="J970"/>
      <c r="K970" s="32" t="str">
        <f t="shared" si="29"/>
        <v/>
      </c>
      <c r="L970" s="535"/>
    </row>
    <row r="971" spans="2:12" x14ac:dyDescent="0.4">
      <c r="B971" s="474" t="s">
        <v>27</v>
      </c>
      <c r="C971" s="473" t="s">
        <v>648</v>
      </c>
      <c r="D971" s="473" t="s">
        <v>9163</v>
      </c>
      <c r="E971" s="32" t="str">
        <f t="shared" si="30"/>
        <v>V</v>
      </c>
      <c r="H971"/>
      <c r="I971"/>
      <c r="J971"/>
      <c r="K971" s="32" t="str">
        <f t="shared" ref="K971:K1034" si="31">IF(OR(H971="",H971="Инструмент бензо",H971="Инструмент электро",H971="Инструмент газ",H971="Ручник и аксессуары"),"","V")</f>
        <v/>
      </c>
      <c r="L971" s="535"/>
    </row>
    <row r="972" spans="2:12" x14ac:dyDescent="0.4">
      <c r="B972" s="474" t="s">
        <v>417</v>
      </c>
      <c r="C972" s="473" t="s">
        <v>3264</v>
      </c>
      <c r="D972" s="473" t="s">
        <v>9163</v>
      </c>
      <c r="E972" s="32" t="str">
        <f t="shared" si="30"/>
        <v>V</v>
      </c>
      <c r="H972"/>
      <c r="I972"/>
      <c r="J972"/>
      <c r="K972" s="32" t="str">
        <f t="shared" si="31"/>
        <v/>
      </c>
      <c r="L972" s="535"/>
    </row>
    <row r="973" spans="2:12" x14ac:dyDescent="0.4">
      <c r="B973" s="474" t="s">
        <v>1914</v>
      </c>
      <c r="C973" s="473" t="s">
        <v>2053</v>
      </c>
      <c r="D973" s="473" t="s">
        <v>9163</v>
      </c>
      <c r="E973" s="32" t="str">
        <f t="shared" si="30"/>
        <v>V</v>
      </c>
      <c r="H973"/>
      <c r="I973"/>
      <c r="J973"/>
      <c r="K973" s="32" t="str">
        <f t="shared" si="31"/>
        <v/>
      </c>
      <c r="L973" s="535"/>
    </row>
    <row r="974" spans="2:12" x14ac:dyDescent="0.4">
      <c r="B974" s="474" t="s">
        <v>2058</v>
      </c>
      <c r="C974" s="473" t="s">
        <v>2057</v>
      </c>
      <c r="D974" s="473" t="s">
        <v>9163</v>
      </c>
      <c r="E974" s="32" t="str">
        <f t="shared" si="30"/>
        <v>V</v>
      </c>
      <c r="H974"/>
      <c r="I974"/>
      <c r="J974"/>
      <c r="K974" s="32" t="str">
        <f t="shared" si="31"/>
        <v/>
      </c>
      <c r="L974" s="535"/>
    </row>
    <row r="975" spans="2:12" x14ac:dyDescent="0.4">
      <c r="B975" s="474" t="s">
        <v>3453</v>
      </c>
      <c r="C975" s="473" t="s">
        <v>3452</v>
      </c>
      <c r="D975" s="473" t="s">
        <v>9163</v>
      </c>
      <c r="E975" s="32" t="str">
        <f t="shared" si="30"/>
        <v>V</v>
      </c>
      <c r="H975"/>
      <c r="I975"/>
      <c r="J975"/>
      <c r="K975" s="32" t="str">
        <f t="shared" si="31"/>
        <v/>
      </c>
      <c r="L975" s="535"/>
    </row>
    <row r="976" spans="2:12" x14ac:dyDescent="0.4">
      <c r="B976" s="474" t="s">
        <v>4149</v>
      </c>
      <c r="C976" s="473" t="s">
        <v>4148</v>
      </c>
      <c r="D976" s="473" t="s">
        <v>9163</v>
      </c>
      <c r="E976" s="32" t="str">
        <f t="shared" si="30"/>
        <v>V</v>
      </c>
      <c r="H976"/>
      <c r="I976"/>
      <c r="J976"/>
      <c r="K976" s="32" t="str">
        <f t="shared" si="31"/>
        <v/>
      </c>
      <c r="L976" s="535"/>
    </row>
    <row r="977" spans="2:12" x14ac:dyDescent="0.4">
      <c r="B977" s="474" t="s">
        <v>4151</v>
      </c>
      <c r="C977" s="473" t="s">
        <v>4150</v>
      </c>
      <c r="D977" s="473" t="s">
        <v>9163</v>
      </c>
      <c r="E977" s="32" t="str">
        <f t="shared" si="30"/>
        <v>V</v>
      </c>
      <c r="H977"/>
      <c r="I977"/>
      <c r="J977"/>
      <c r="K977" s="32" t="str">
        <f t="shared" si="31"/>
        <v/>
      </c>
      <c r="L977" s="535"/>
    </row>
    <row r="978" spans="2:12" x14ac:dyDescent="0.4">
      <c r="B978" s="474" t="s">
        <v>2092</v>
      </c>
      <c r="C978" s="473" t="s">
        <v>2091</v>
      </c>
      <c r="D978" s="473" t="s">
        <v>9163</v>
      </c>
      <c r="E978" s="32" t="str">
        <f t="shared" si="30"/>
        <v>V</v>
      </c>
      <c r="H978"/>
      <c r="I978"/>
      <c r="J978"/>
      <c r="K978" s="32" t="str">
        <f t="shared" si="31"/>
        <v/>
      </c>
      <c r="L978" s="535"/>
    </row>
    <row r="979" spans="2:12" x14ac:dyDescent="0.4">
      <c r="B979" s="474" t="s">
        <v>2095</v>
      </c>
      <c r="C979" s="473" t="s">
        <v>2785</v>
      </c>
      <c r="D979" s="473" t="s">
        <v>9163</v>
      </c>
      <c r="E979" s="32" t="str">
        <f t="shared" si="30"/>
        <v>V</v>
      </c>
      <c r="H979"/>
      <c r="I979"/>
      <c r="J979"/>
      <c r="K979" s="32" t="str">
        <f t="shared" si="31"/>
        <v/>
      </c>
      <c r="L979" s="535"/>
    </row>
    <row r="980" spans="2:12" x14ac:dyDescent="0.4">
      <c r="B980" s="474" t="s">
        <v>2666</v>
      </c>
      <c r="C980" s="473" t="s">
        <v>2665</v>
      </c>
      <c r="D980" s="473" t="s">
        <v>9163</v>
      </c>
      <c r="E980" s="32" t="str">
        <f t="shared" si="30"/>
        <v>V</v>
      </c>
      <c r="H980"/>
      <c r="I980"/>
      <c r="J980"/>
      <c r="K980" s="32" t="str">
        <f t="shared" si="31"/>
        <v/>
      </c>
      <c r="L980" s="535"/>
    </row>
    <row r="981" spans="2:12" x14ac:dyDescent="0.4">
      <c r="B981" s="474" t="s">
        <v>3895</v>
      </c>
      <c r="C981" s="473" t="s">
        <v>3894</v>
      </c>
      <c r="D981" s="473" t="s">
        <v>9885</v>
      </c>
      <c r="E981" s="32" t="str">
        <f t="shared" si="30"/>
        <v>V</v>
      </c>
      <c r="H981"/>
      <c r="I981"/>
      <c r="J981"/>
      <c r="K981" s="32" t="str">
        <f t="shared" si="31"/>
        <v/>
      </c>
      <c r="L981" s="535"/>
    </row>
    <row r="982" spans="2:12" x14ac:dyDescent="0.4">
      <c r="B982" s="474" t="s">
        <v>3580</v>
      </c>
      <c r="C982" s="473" t="s">
        <v>3703</v>
      </c>
      <c r="D982" s="473" t="s">
        <v>9163</v>
      </c>
      <c r="E982" s="32" t="str">
        <f t="shared" si="30"/>
        <v>V</v>
      </c>
      <c r="H982"/>
      <c r="I982"/>
      <c r="J982"/>
      <c r="K982" s="32" t="str">
        <f t="shared" si="31"/>
        <v/>
      </c>
      <c r="L982" s="535"/>
    </row>
    <row r="983" spans="2:12" x14ac:dyDescent="0.4">
      <c r="B983" s="474" t="s">
        <v>3581</v>
      </c>
      <c r="C983" s="473" t="s">
        <v>3582</v>
      </c>
      <c r="D983" s="473" t="s">
        <v>9885</v>
      </c>
      <c r="E983" s="32" t="str">
        <f t="shared" si="30"/>
        <v>V</v>
      </c>
      <c r="H983"/>
      <c r="I983"/>
      <c r="J983"/>
      <c r="K983" s="32" t="str">
        <f t="shared" si="31"/>
        <v/>
      </c>
      <c r="L983" s="535"/>
    </row>
    <row r="984" spans="2:12" x14ac:dyDescent="0.4">
      <c r="B984" s="474" t="s">
        <v>183</v>
      </c>
      <c r="C984" s="473" t="s">
        <v>1561</v>
      </c>
      <c r="D984" s="473" t="s">
        <v>9163</v>
      </c>
      <c r="E984" s="32" t="str">
        <f t="shared" si="30"/>
        <v>V</v>
      </c>
      <c r="H984"/>
      <c r="I984"/>
      <c r="J984"/>
      <c r="K984" s="32" t="str">
        <f t="shared" si="31"/>
        <v/>
      </c>
      <c r="L984" s="535"/>
    </row>
    <row r="985" spans="2:12" x14ac:dyDescent="0.4">
      <c r="B985" s="474" t="s">
        <v>155</v>
      </c>
      <c r="C985" s="473" t="s">
        <v>1562</v>
      </c>
      <c r="D985" s="473" t="s">
        <v>9163</v>
      </c>
      <c r="E985" s="32" t="str">
        <f t="shared" si="30"/>
        <v>V</v>
      </c>
      <c r="H985"/>
      <c r="I985"/>
      <c r="J985"/>
      <c r="K985" s="32" t="str">
        <f t="shared" si="31"/>
        <v/>
      </c>
      <c r="L985" s="535"/>
    </row>
    <row r="986" spans="2:12" x14ac:dyDescent="0.4">
      <c r="B986" s="474" t="s">
        <v>156</v>
      </c>
      <c r="C986" s="473" t="s">
        <v>1563</v>
      </c>
      <c r="D986" s="473" t="s">
        <v>9163</v>
      </c>
      <c r="E986" s="32" t="str">
        <f t="shared" si="30"/>
        <v>V</v>
      </c>
      <c r="H986"/>
      <c r="I986"/>
      <c r="J986"/>
      <c r="K986" s="32" t="str">
        <f t="shared" si="31"/>
        <v/>
      </c>
      <c r="L986" s="535"/>
    </row>
    <row r="987" spans="2:12" x14ac:dyDescent="0.4">
      <c r="B987" s="474" t="s">
        <v>157</v>
      </c>
      <c r="C987" s="473" t="s">
        <v>1564</v>
      </c>
      <c r="D987" s="473" t="s">
        <v>9163</v>
      </c>
      <c r="E987" s="32" t="str">
        <f t="shared" si="30"/>
        <v>V</v>
      </c>
      <c r="H987"/>
      <c r="I987"/>
      <c r="J987"/>
      <c r="K987" s="32" t="str">
        <f t="shared" si="31"/>
        <v/>
      </c>
      <c r="L987" s="535"/>
    </row>
    <row r="988" spans="2:12" x14ac:dyDescent="0.4">
      <c r="B988" s="474" t="s">
        <v>2102</v>
      </c>
      <c r="C988" s="473" t="s">
        <v>2101</v>
      </c>
      <c r="D988" s="473" t="s">
        <v>9163</v>
      </c>
      <c r="E988" s="32" t="str">
        <f t="shared" si="30"/>
        <v>V</v>
      </c>
      <c r="H988"/>
      <c r="I988"/>
      <c r="J988"/>
      <c r="K988" s="32" t="str">
        <f t="shared" si="31"/>
        <v/>
      </c>
      <c r="L988" s="535"/>
    </row>
    <row r="989" spans="2:12" x14ac:dyDescent="0.4">
      <c r="B989" s="474" t="s">
        <v>158</v>
      </c>
      <c r="C989" s="473" t="s">
        <v>704</v>
      </c>
      <c r="D989" s="473" t="s">
        <v>9163</v>
      </c>
      <c r="E989" s="32" t="str">
        <f t="shared" si="30"/>
        <v>V</v>
      </c>
      <c r="H989"/>
      <c r="I989"/>
      <c r="J989"/>
      <c r="K989" s="32" t="str">
        <f t="shared" si="31"/>
        <v/>
      </c>
      <c r="L989" s="535"/>
    </row>
    <row r="990" spans="2:12" x14ac:dyDescent="0.4">
      <c r="B990" s="474" t="s">
        <v>136</v>
      </c>
      <c r="C990" s="473" t="s">
        <v>705</v>
      </c>
      <c r="D990" s="473" t="s">
        <v>9163</v>
      </c>
      <c r="E990" s="32" t="str">
        <f t="shared" si="30"/>
        <v>V</v>
      </c>
      <c r="H990"/>
      <c r="I990"/>
      <c r="J990"/>
      <c r="K990" s="32" t="str">
        <f t="shared" si="31"/>
        <v/>
      </c>
      <c r="L990" s="535"/>
    </row>
    <row r="991" spans="2:12" x14ac:dyDescent="0.4">
      <c r="B991" s="474" t="s">
        <v>138</v>
      </c>
      <c r="C991" s="473" t="s">
        <v>706</v>
      </c>
      <c r="D991" s="473" t="s">
        <v>9163</v>
      </c>
      <c r="E991" s="32" t="str">
        <f t="shared" si="30"/>
        <v>V</v>
      </c>
      <c r="H991"/>
      <c r="I991"/>
      <c r="J991"/>
      <c r="K991" s="32" t="str">
        <f t="shared" si="31"/>
        <v/>
      </c>
      <c r="L991" s="535"/>
    </row>
    <row r="992" spans="2:12" x14ac:dyDescent="0.4">
      <c r="B992" s="474" t="s">
        <v>3899</v>
      </c>
      <c r="C992" s="473" t="s">
        <v>3898</v>
      </c>
      <c r="D992" s="473" t="s">
        <v>9163</v>
      </c>
      <c r="E992" s="32" t="str">
        <f t="shared" si="30"/>
        <v>V</v>
      </c>
      <c r="H992"/>
      <c r="I992"/>
      <c r="J992"/>
      <c r="K992" s="32" t="str">
        <f t="shared" si="31"/>
        <v/>
      </c>
      <c r="L992" s="535"/>
    </row>
    <row r="993" spans="2:12" x14ac:dyDescent="0.4">
      <c r="B993" s="474" t="s">
        <v>1918</v>
      </c>
      <c r="C993" s="473" t="s">
        <v>1919</v>
      </c>
      <c r="D993" s="473" t="s">
        <v>9163</v>
      </c>
      <c r="E993" s="32" t="str">
        <f t="shared" si="30"/>
        <v>V</v>
      </c>
      <c r="H993"/>
      <c r="I993"/>
      <c r="J993"/>
      <c r="K993" s="32" t="str">
        <f t="shared" si="31"/>
        <v/>
      </c>
      <c r="L993" s="535"/>
    </row>
    <row r="994" spans="2:12" x14ac:dyDescent="0.4">
      <c r="B994" s="474" t="s">
        <v>2772</v>
      </c>
      <c r="C994" s="473" t="s">
        <v>2773</v>
      </c>
      <c r="D994" s="473" t="s">
        <v>9163</v>
      </c>
      <c r="E994" s="32" t="str">
        <f t="shared" si="30"/>
        <v>V</v>
      </c>
      <c r="H994"/>
      <c r="I994"/>
      <c r="J994"/>
      <c r="K994" s="32" t="str">
        <f t="shared" si="31"/>
        <v/>
      </c>
      <c r="L994" s="535"/>
    </row>
    <row r="995" spans="2:12" x14ac:dyDescent="0.4">
      <c r="B995" s="474" t="s">
        <v>2075</v>
      </c>
      <c r="C995" s="473" t="s">
        <v>2074</v>
      </c>
      <c r="D995" s="473" t="s">
        <v>9163</v>
      </c>
      <c r="E995" s="32" t="str">
        <f t="shared" si="30"/>
        <v>V</v>
      </c>
      <c r="H995"/>
      <c r="I995"/>
      <c r="J995"/>
      <c r="K995" s="32" t="str">
        <f t="shared" si="31"/>
        <v/>
      </c>
      <c r="L995" s="535"/>
    </row>
    <row r="996" spans="2:12" x14ac:dyDescent="0.4">
      <c r="B996" s="474" t="s">
        <v>139</v>
      </c>
      <c r="C996" s="473" t="s">
        <v>1565</v>
      </c>
      <c r="D996" s="473" t="s">
        <v>9163</v>
      </c>
      <c r="E996" s="32" t="str">
        <f t="shared" si="30"/>
        <v>V</v>
      </c>
      <c r="H996"/>
      <c r="I996"/>
      <c r="J996"/>
      <c r="K996" s="32" t="str">
        <f t="shared" si="31"/>
        <v/>
      </c>
      <c r="L996" s="535"/>
    </row>
    <row r="997" spans="2:12" x14ac:dyDescent="0.4">
      <c r="B997" s="474" t="s">
        <v>166</v>
      </c>
      <c r="C997" s="473" t="s">
        <v>3249</v>
      </c>
      <c r="D997" s="473" t="s">
        <v>9163</v>
      </c>
      <c r="E997" s="32" t="str">
        <f t="shared" si="30"/>
        <v>V</v>
      </c>
      <c r="H997"/>
      <c r="I997"/>
      <c r="J997"/>
      <c r="K997" s="32" t="str">
        <f t="shared" si="31"/>
        <v/>
      </c>
      <c r="L997" s="535"/>
    </row>
    <row r="998" spans="2:12" x14ac:dyDescent="0.4">
      <c r="B998" s="474" t="s">
        <v>323</v>
      </c>
      <c r="C998" s="473" t="s">
        <v>651</v>
      </c>
      <c r="D998" s="473" t="s">
        <v>9163</v>
      </c>
      <c r="E998" s="32" t="str">
        <f t="shared" si="30"/>
        <v>V</v>
      </c>
      <c r="H998"/>
      <c r="I998"/>
      <c r="J998"/>
      <c r="K998" s="32" t="str">
        <f t="shared" si="31"/>
        <v/>
      </c>
      <c r="L998" s="535"/>
    </row>
    <row r="999" spans="2:12" x14ac:dyDescent="0.4">
      <c r="B999" s="474" t="s">
        <v>331</v>
      </c>
      <c r="C999" s="473" t="s">
        <v>652</v>
      </c>
      <c r="D999" s="473" t="s">
        <v>9163</v>
      </c>
      <c r="E999" s="32" t="str">
        <f t="shared" si="30"/>
        <v>V</v>
      </c>
      <c r="H999"/>
      <c r="I999"/>
      <c r="J999"/>
      <c r="K999" s="32" t="str">
        <f t="shared" si="31"/>
        <v/>
      </c>
      <c r="L999" s="535"/>
    </row>
    <row r="1000" spans="2:12" x14ac:dyDescent="0.4">
      <c r="B1000" s="474" t="s">
        <v>428</v>
      </c>
      <c r="C1000" s="473" t="s">
        <v>649</v>
      </c>
      <c r="D1000" s="473" t="s">
        <v>9163</v>
      </c>
      <c r="E1000" s="32" t="str">
        <f t="shared" si="30"/>
        <v>V</v>
      </c>
      <c r="H1000"/>
      <c r="I1000"/>
      <c r="J1000"/>
      <c r="K1000" s="32" t="str">
        <f t="shared" si="31"/>
        <v/>
      </c>
      <c r="L1000" s="535"/>
    </row>
    <row r="1001" spans="2:12" x14ac:dyDescent="0.4">
      <c r="B1001" s="474" t="s">
        <v>429</v>
      </c>
      <c r="C1001" s="473" t="s">
        <v>650</v>
      </c>
      <c r="D1001" s="473" t="s">
        <v>9163</v>
      </c>
      <c r="E1001" s="32" t="str">
        <f t="shared" si="30"/>
        <v>V</v>
      </c>
      <c r="H1001"/>
      <c r="I1001"/>
      <c r="J1001"/>
      <c r="K1001" s="32" t="str">
        <f t="shared" si="31"/>
        <v/>
      </c>
      <c r="L1001" s="535"/>
    </row>
    <row r="1002" spans="2:12" x14ac:dyDescent="0.4">
      <c r="B1002" s="474" t="s">
        <v>2501</v>
      </c>
      <c r="C1002" s="473" t="s">
        <v>3166</v>
      </c>
      <c r="D1002" s="473" t="s">
        <v>9163</v>
      </c>
      <c r="E1002" s="32" t="str">
        <f t="shared" si="30"/>
        <v>V</v>
      </c>
      <c r="H1002"/>
      <c r="I1002"/>
      <c r="J1002"/>
      <c r="K1002" s="32" t="str">
        <f t="shared" si="31"/>
        <v/>
      </c>
      <c r="L1002" s="535"/>
    </row>
    <row r="1003" spans="2:12" x14ac:dyDescent="0.4">
      <c r="B1003" s="474" t="s">
        <v>2502</v>
      </c>
      <c r="C1003" s="473" t="s">
        <v>3250</v>
      </c>
      <c r="D1003" s="473" t="s">
        <v>9163</v>
      </c>
      <c r="E1003" s="32" t="str">
        <f t="shared" si="30"/>
        <v>V</v>
      </c>
      <c r="H1003"/>
      <c r="I1003"/>
      <c r="J1003"/>
      <c r="K1003" s="32" t="str">
        <f t="shared" si="31"/>
        <v/>
      </c>
      <c r="L1003" s="535"/>
    </row>
    <row r="1004" spans="2:12" x14ac:dyDescent="0.4">
      <c r="B1004" s="474" t="s">
        <v>2691</v>
      </c>
      <c r="C1004" s="473" t="s">
        <v>3251</v>
      </c>
      <c r="D1004" s="473" t="s">
        <v>9163</v>
      </c>
      <c r="E1004" s="32" t="str">
        <f t="shared" si="30"/>
        <v>V</v>
      </c>
      <c r="H1004"/>
      <c r="I1004"/>
      <c r="J1004"/>
      <c r="K1004" s="32" t="str">
        <f t="shared" si="31"/>
        <v/>
      </c>
      <c r="L1004" s="535"/>
    </row>
    <row r="1005" spans="2:12" x14ac:dyDescent="0.4">
      <c r="B1005" s="474" t="s">
        <v>3901</v>
      </c>
      <c r="C1005" s="473" t="s">
        <v>3900</v>
      </c>
      <c r="D1005" s="473" t="s">
        <v>9163</v>
      </c>
      <c r="E1005" s="32" t="str">
        <f t="shared" si="30"/>
        <v>V</v>
      </c>
      <c r="H1005"/>
      <c r="I1005"/>
      <c r="J1005"/>
      <c r="K1005" s="32" t="str">
        <f t="shared" si="31"/>
        <v/>
      </c>
      <c r="L1005" s="535"/>
    </row>
    <row r="1006" spans="2:12" x14ac:dyDescent="0.4">
      <c r="B1006" s="474" t="s">
        <v>3902</v>
      </c>
      <c r="C1006" s="473" t="s">
        <v>10169</v>
      </c>
      <c r="D1006" s="473" t="s">
        <v>9163</v>
      </c>
      <c r="E1006" s="32" t="str">
        <f t="shared" si="30"/>
        <v>V</v>
      </c>
      <c r="H1006"/>
      <c r="I1006"/>
      <c r="J1006"/>
      <c r="K1006" s="32" t="str">
        <f t="shared" si="31"/>
        <v/>
      </c>
      <c r="L1006" s="535"/>
    </row>
    <row r="1007" spans="2:12" x14ac:dyDescent="0.4">
      <c r="B1007" s="474" t="s">
        <v>1300</v>
      </c>
      <c r="C1007" s="473" t="s">
        <v>1299</v>
      </c>
      <c r="D1007" s="473" t="s">
        <v>9163</v>
      </c>
      <c r="E1007" s="32" t="str">
        <f t="shared" si="30"/>
        <v>V</v>
      </c>
      <c r="H1007"/>
      <c r="I1007"/>
      <c r="J1007"/>
      <c r="K1007" s="32" t="str">
        <f t="shared" si="31"/>
        <v/>
      </c>
      <c r="L1007" s="535"/>
    </row>
    <row r="1008" spans="2:12" x14ac:dyDescent="0.4">
      <c r="B1008" s="474" t="s">
        <v>1302</v>
      </c>
      <c r="C1008" s="473" t="s">
        <v>1301</v>
      </c>
      <c r="D1008" s="473" t="s">
        <v>9163</v>
      </c>
      <c r="E1008" s="32" t="str">
        <f t="shared" si="30"/>
        <v>V</v>
      </c>
      <c r="H1008"/>
      <c r="I1008"/>
      <c r="J1008"/>
      <c r="K1008" s="32" t="str">
        <f t="shared" si="31"/>
        <v/>
      </c>
      <c r="L1008" s="535"/>
    </row>
    <row r="1009" spans="2:12" x14ac:dyDescent="0.4">
      <c r="B1009" s="474" t="s">
        <v>1304</v>
      </c>
      <c r="C1009" s="473" t="s">
        <v>1303</v>
      </c>
      <c r="D1009" s="473" t="s">
        <v>9163</v>
      </c>
      <c r="E1009" s="32" t="str">
        <f t="shared" si="30"/>
        <v>V</v>
      </c>
      <c r="H1009"/>
      <c r="I1009"/>
      <c r="J1009"/>
      <c r="K1009" s="32" t="str">
        <f t="shared" si="31"/>
        <v/>
      </c>
      <c r="L1009" s="535"/>
    </row>
    <row r="1010" spans="2:12" x14ac:dyDescent="0.4">
      <c r="B1010" s="474" t="s">
        <v>1856</v>
      </c>
      <c r="C1010" s="473" t="s">
        <v>2965</v>
      </c>
      <c r="D1010" s="473" t="s">
        <v>9885</v>
      </c>
      <c r="E1010" s="32" t="str">
        <f t="shared" si="30"/>
        <v>V</v>
      </c>
      <c r="H1010"/>
      <c r="I1010"/>
      <c r="J1010"/>
      <c r="K1010" s="32" t="str">
        <f t="shared" si="31"/>
        <v/>
      </c>
      <c r="L1010" s="535"/>
    </row>
    <row r="1011" spans="2:12" x14ac:dyDescent="0.4">
      <c r="B1011" s="474" t="s">
        <v>60</v>
      </c>
      <c r="C1011" s="473" t="s">
        <v>4931</v>
      </c>
      <c r="D1011" s="473" t="s">
        <v>9163</v>
      </c>
      <c r="E1011" s="32" t="str">
        <f t="shared" si="30"/>
        <v>V</v>
      </c>
      <c r="H1011"/>
      <c r="I1011"/>
      <c r="J1011"/>
      <c r="K1011" s="32" t="str">
        <f t="shared" si="31"/>
        <v/>
      </c>
      <c r="L1011" s="535"/>
    </row>
    <row r="1012" spans="2:12" x14ac:dyDescent="0.4">
      <c r="B1012" s="474" t="s">
        <v>61</v>
      </c>
      <c r="C1012" s="473" t="s">
        <v>1566</v>
      </c>
      <c r="D1012" s="473" t="s">
        <v>9163</v>
      </c>
      <c r="E1012" s="32" t="str">
        <f t="shared" si="30"/>
        <v>V</v>
      </c>
      <c r="H1012"/>
      <c r="I1012"/>
      <c r="J1012"/>
      <c r="K1012" s="32" t="str">
        <f t="shared" si="31"/>
        <v/>
      </c>
      <c r="L1012" s="535"/>
    </row>
    <row r="1013" spans="2:12" x14ac:dyDescent="0.4">
      <c r="B1013" s="474" t="s">
        <v>430</v>
      </c>
      <c r="C1013" s="473" t="s">
        <v>653</v>
      </c>
      <c r="D1013" s="473" t="s">
        <v>9163</v>
      </c>
      <c r="E1013" s="32" t="str">
        <f t="shared" si="30"/>
        <v>V</v>
      </c>
      <c r="H1013"/>
      <c r="I1013"/>
      <c r="J1013"/>
      <c r="K1013" s="32" t="str">
        <f t="shared" si="31"/>
        <v/>
      </c>
      <c r="L1013" s="535"/>
    </row>
    <row r="1014" spans="2:12" x14ac:dyDescent="0.4">
      <c r="B1014" s="474" t="s">
        <v>62</v>
      </c>
      <c r="C1014" s="473" t="s">
        <v>656</v>
      </c>
      <c r="D1014" s="473" t="s">
        <v>9163</v>
      </c>
      <c r="E1014" s="32" t="str">
        <f t="shared" si="30"/>
        <v>V</v>
      </c>
      <c r="H1014"/>
      <c r="I1014"/>
      <c r="J1014"/>
      <c r="K1014" s="32" t="str">
        <f t="shared" si="31"/>
        <v/>
      </c>
      <c r="L1014" s="535"/>
    </row>
    <row r="1015" spans="2:12" x14ac:dyDescent="0.4">
      <c r="B1015" s="474" t="s">
        <v>63</v>
      </c>
      <c r="C1015" s="473" t="s">
        <v>3252</v>
      </c>
      <c r="D1015" s="473" t="s">
        <v>9163</v>
      </c>
      <c r="E1015" s="32" t="str">
        <f t="shared" si="30"/>
        <v>V</v>
      </c>
      <c r="H1015"/>
      <c r="I1015"/>
      <c r="J1015"/>
      <c r="K1015" s="32" t="str">
        <f t="shared" si="31"/>
        <v/>
      </c>
      <c r="L1015" s="535"/>
    </row>
    <row r="1016" spans="2:12" x14ac:dyDescent="0.4">
      <c r="B1016" s="474" t="s">
        <v>2564</v>
      </c>
      <c r="C1016" s="473" t="s">
        <v>2967</v>
      </c>
      <c r="D1016" s="473" t="s">
        <v>9163</v>
      </c>
      <c r="E1016" s="32" t="str">
        <f t="shared" si="30"/>
        <v>V</v>
      </c>
      <c r="H1016"/>
      <c r="I1016"/>
      <c r="J1016"/>
      <c r="K1016" s="32" t="str">
        <f t="shared" si="31"/>
        <v/>
      </c>
      <c r="L1016" s="535"/>
    </row>
    <row r="1017" spans="2:12" x14ac:dyDescent="0.4">
      <c r="B1017" s="474" t="s">
        <v>64</v>
      </c>
      <c r="C1017" s="473" t="s">
        <v>654</v>
      </c>
      <c r="D1017" s="473" t="s">
        <v>9163</v>
      </c>
      <c r="E1017" s="32" t="str">
        <f t="shared" si="30"/>
        <v>V</v>
      </c>
      <c r="H1017"/>
      <c r="I1017"/>
      <c r="J1017"/>
      <c r="K1017" s="32" t="str">
        <f t="shared" si="31"/>
        <v/>
      </c>
      <c r="L1017" s="535"/>
    </row>
    <row r="1018" spans="2:12" x14ac:dyDescent="0.4">
      <c r="B1018" s="474" t="s">
        <v>65</v>
      </c>
      <c r="C1018" s="473" t="s">
        <v>655</v>
      </c>
      <c r="D1018" s="473" t="s">
        <v>9163</v>
      </c>
      <c r="E1018" s="32" t="str">
        <f t="shared" si="30"/>
        <v>V</v>
      </c>
      <c r="H1018"/>
      <c r="I1018"/>
      <c r="J1018"/>
      <c r="K1018" s="32" t="str">
        <f t="shared" si="31"/>
        <v/>
      </c>
      <c r="L1018" s="535"/>
    </row>
    <row r="1019" spans="2:12" x14ac:dyDescent="0.4">
      <c r="B1019" s="474" t="s">
        <v>1971</v>
      </c>
      <c r="C1019" s="473" t="s">
        <v>2103</v>
      </c>
      <c r="D1019" s="473" t="s">
        <v>9163</v>
      </c>
      <c r="E1019" s="32" t="str">
        <f t="shared" si="30"/>
        <v>V</v>
      </c>
      <c r="H1019"/>
      <c r="I1019"/>
      <c r="J1019"/>
      <c r="K1019" s="32" t="str">
        <f t="shared" si="31"/>
        <v/>
      </c>
      <c r="L1019" s="535"/>
    </row>
    <row r="1020" spans="2:12" x14ac:dyDescent="0.4">
      <c r="B1020" s="474" t="s">
        <v>1972</v>
      </c>
      <c r="C1020" s="473" t="s">
        <v>2033</v>
      </c>
      <c r="D1020" s="473" t="s">
        <v>9163</v>
      </c>
      <c r="E1020" s="32" t="str">
        <f t="shared" si="30"/>
        <v>V</v>
      </c>
      <c r="H1020"/>
      <c r="I1020"/>
      <c r="J1020"/>
      <c r="K1020" s="32" t="str">
        <f t="shared" si="31"/>
        <v/>
      </c>
      <c r="L1020" s="535"/>
    </row>
    <row r="1021" spans="2:12" x14ac:dyDescent="0.4">
      <c r="B1021" s="474" t="s">
        <v>1973</v>
      </c>
      <c r="C1021" s="473" t="s">
        <v>2034</v>
      </c>
      <c r="D1021" s="473" t="s">
        <v>9163</v>
      </c>
      <c r="E1021" s="32" t="str">
        <f t="shared" si="30"/>
        <v>V</v>
      </c>
      <c r="H1021"/>
      <c r="I1021"/>
      <c r="J1021"/>
      <c r="K1021" s="32" t="str">
        <f t="shared" si="31"/>
        <v/>
      </c>
      <c r="L1021" s="535"/>
    </row>
    <row r="1022" spans="2:12" x14ac:dyDescent="0.4">
      <c r="B1022" s="474" t="s">
        <v>377</v>
      </c>
      <c r="C1022" s="473" t="s">
        <v>3091</v>
      </c>
      <c r="D1022" s="473" t="s">
        <v>9163</v>
      </c>
      <c r="E1022" s="32" t="str">
        <f t="shared" si="30"/>
        <v>V</v>
      </c>
      <c r="H1022"/>
      <c r="I1022"/>
      <c r="J1022"/>
      <c r="K1022" s="32" t="str">
        <f t="shared" si="31"/>
        <v/>
      </c>
      <c r="L1022" s="535"/>
    </row>
    <row r="1023" spans="2:12" x14ac:dyDescent="0.4">
      <c r="B1023" s="474" t="s">
        <v>378</v>
      </c>
      <c r="C1023" s="473" t="s">
        <v>3092</v>
      </c>
      <c r="D1023" s="473" t="s">
        <v>9163</v>
      </c>
      <c r="E1023" s="32" t="str">
        <f t="shared" si="30"/>
        <v>V</v>
      </c>
      <c r="H1023"/>
      <c r="I1023"/>
      <c r="J1023"/>
      <c r="K1023" s="32" t="str">
        <f t="shared" si="31"/>
        <v/>
      </c>
      <c r="L1023" s="535"/>
    </row>
    <row r="1024" spans="2:12" x14ac:dyDescent="0.4">
      <c r="B1024" s="474" t="s">
        <v>379</v>
      </c>
      <c r="C1024" s="473" t="s">
        <v>3093</v>
      </c>
      <c r="D1024" s="473" t="s">
        <v>9163</v>
      </c>
      <c r="E1024" s="32" t="str">
        <f t="shared" si="30"/>
        <v>V</v>
      </c>
      <c r="H1024"/>
      <c r="I1024"/>
      <c r="J1024"/>
      <c r="K1024" s="32" t="str">
        <f t="shared" si="31"/>
        <v/>
      </c>
      <c r="L1024" s="535"/>
    </row>
    <row r="1025" spans="2:12" x14ac:dyDescent="0.4">
      <c r="B1025" s="474" t="s">
        <v>380</v>
      </c>
      <c r="C1025" s="473" t="s">
        <v>3094</v>
      </c>
      <c r="D1025" s="473" t="s">
        <v>9163</v>
      </c>
      <c r="E1025" s="32" t="str">
        <f t="shared" si="30"/>
        <v>V</v>
      </c>
      <c r="H1025"/>
      <c r="I1025"/>
      <c r="J1025"/>
      <c r="K1025" s="32" t="str">
        <f t="shared" si="31"/>
        <v/>
      </c>
      <c r="L1025" s="535"/>
    </row>
    <row r="1026" spans="2:12" x14ac:dyDescent="0.4">
      <c r="B1026" s="474" t="s">
        <v>1315</v>
      </c>
      <c r="C1026" s="473" t="s">
        <v>1314</v>
      </c>
      <c r="D1026" s="473" t="s">
        <v>9163</v>
      </c>
      <c r="E1026" s="32" t="str">
        <f t="shared" si="30"/>
        <v>V</v>
      </c>
      <c r="H1026"/>
      <c r="I1026"/>
      <c r="J1026"/>
      <c r="K1026" s="32" t="str">
        <f t="shared" si="31"/>
        <v/>
      </c>
      <c r="L1026" s="535"/>
    </row>
    <row r="1027" spans="2:12" x14ac:dyDescent="0.4">
      <c r="B1027" s="474" t="s">
        <v>1317</v>
      </c>
      <c r="C1027" s="473" t="s">
        <v>1316</v>
      </c>
      <c r="D1027" s="473" t="s">
        <v>9163</v>
      </c>
      <c r="E1027" s="32" t="str">
        <f t="shared" si="30"/>
        <v>V</v>
      </c>
      <c r="H1027"/>
      <c r="I1027"/>
      <c r="J1027"/>
      <c r="K1027" s="32" t="str">
        <f t="shared" si="31"/>
        <v/>
      </c>
      <c r="L1027" s="535"/>
    </row>
    <row r="1028" spans="2:12" x14ac:dyDescent="0.4">
      <c r="B1028" s="474" t="s">
        <v>1319</v>
      </c>
      <c r="C1028" s="473" t="s">
        <v>1318</v>
      </c>
      <c r="D1028" s="473" t="s">
        <v>9163</v>
      </c>
      <c r="E1028" s="32" t="str">
        <f t="shared" si="30"/>
        <v>V</v>
      </c>
      <c r="H1028"/>
      <c r="I1028"/>
      <c r="J1028"/>
      <c r="K1028" s="32" t="str">
        <f t="shared" si="31"/>
        <v/>
      </c>
      <c r="L1028" s="535"/>
    </row>
    <row r="1029" spans="2:12" x14ac:dyDescent="0.4">
      <c r="B1029" s="474" t="s">
        <v>1321</v>
      </c>
      <c r="C1029" s="473" t="s">
        <v>1320</v>
      </c>
      <c r="D1029" s="473" t="s">
        <v>9163</v>
      </c>
      <c r="E1029" s="32" t="str">
        <f t="shared" si="30"/>
        <v>V</v>
      </c>
      <c r="H1029"/>
      <c r="I1029"/>
      <c r="J1029"/>
      <c r="K1029" s="32" t="str">
        <f t="shared" si="31"/>
        <v/>
      </c>
      <c r="L1029" s="535"/>
    </row>
    <row r="1030" spans="2:12" x14ac:dyDescent="0.4">
      <c r="B1030" s="474" t="s">
        <v>2194</v>
      </c>
      <c r="C1030" s="473" t="s">
        <v>2857</v>
      </c>
      <c r="D1030" s="473" t="s">
        <v>9163</v>
      </c>
      <c r="E1030" s="32" t="str">
        <f t="shared" si="30"/>
        <v>V</v>
      </c>
      <c r="H1030"/>
      <c r="I1030"/>
      <c r="J1030"/>
      <c r="K1030" s="32" t="str">
        <f t="shared" si="31"/>
        <v/>
      </c>
      <c r="L1030" s="535"/>
    </row>
    <row r="1031" spans="2:12" x14ac:dyDescent="0.4">
      <c r="B1031" s="474" t="s">
        <v>2195</v>
      </c>
      <c r="C1031" s="473" t="s">
        <v>2858</v>
      </c>
      <c r="D1031" s="473" t="s">
        <v>9163</v>
      </c>
      <c r="E1031" s="32" t="str">
        <f t="shared" si="30"/>
        <v>V</v>
      </c>
      <c r="H1031"/>
      <c r="I1031"/>
      <c r="J1031"/>
      <c r="K1031" s="32" t="str">
        <f t="shared" si="31"/>
        <v/>
      </c>
      <c r="L1031" s="535"/>
    </row>
    <row r="1032" spans="2:12" x14ac:dyDescent="0.4">
      <c r="B1032" s="474" t="s">
        <v>2196</v>
      </c>
      <c r="C1032" s="473" t="s">
        <v>2859</v>
      </c>
      <c r="D1032" s="473" t="s">
        <v>9163</v>
      </c>
      <c r="E1032" s="32" t="str">
        <f t="shared" si="30"/>
        <v>V</v>
      </c>
      <c r="H1032"/>
      <c r="I1032"/>
      <c r="J1032"/>
      <c r="K1032" s="32" t="str">
        <f t="shared" si="31"/>
        <v/>
      </c>
      <c r="L1032" s="535"/>
    </row>
    <row r="1033" spans="2:12" x14ac:dyDescent="0.4">
      <c r="B1033" s="474" t="s">
        <v>2197</v>
      </c>
      <c r="C1033" s="473" t="s">
        <v>2860</v>
      </c>
      <c r="D1033" s="473" t="s">
        <v>9163</v>
      </c>
      <c r="E1033" s="32" t="str">
        <f t="shared" si="30"/>
        <v>V</v>
      </c>
      <c r="H1033"/>
      <c r="I1033"/>
      <c r="J1033"/>
      <c r="K1033" s="32" t="str">
        <f t="shared" si="31"/>
        <v/>
      </c>
      <c r="L1033" s="535"/>
    </row>
    <row r="1034" spans="2:12" x14ac:dyDescent="0.4">
      <c r="B1034" s="474" t="s">
        <v>3583</v>
      </c>
      <c r="C1034" s="473" t="s">
        <v>3584</v>
      </c>
      <c r="D1034" s="473" t="s">
        <v>9163</v>
      </c>
      <c r="E1034" s="32" t="str">
        <f t="shared" ref="E1034:E1097" si="32">IF(OR(B1034="",B1034="Инструмент бензо",B1034="Инструмент электро",B1034="Инструмент газ",B1034="Ручник и аксессуары"),"","V")</f>
        <v>V</v>
      </c>
      <c r="H1034"/>
      <c r="I1034"/>
      <c r="J1034"/>
      <c r="K1034" s="32" t="str">
        <f t="shared" si="31"/>
        <v/>
      </c>
      <c r="L1034" s="535"/>
    </row>
    <row r="1035" spans="2:12" x14ac:dyDescent="0.4">
      <c r="B1035" s="474" t="s">
        <v>3585</v>
      </c>
      <c r="C1035" s="473" t="s">
        <v>3586</v>
      </c>
      <c r="D1035" s="473" t="s">
        <v>9163</v>
      </c>
      <c r="E1035" s="32" t="str">
        <f t="shared" si="32"/>
        <v>V</v>
      </c>
      <c r="H1035"/>
      <c r="I1035"/>
      <c r="J1035"/>
      <c r="K1035" s="32" t="str">
        <f t="shared" ref="K1035:K1098" si="33">IF(OR(H1035="",H1035="Инструмент бензо",H1035="Инструмент электро",H1035="Инструмент газ",H1035="Ручник и аксессуары"),"","V")</f>
        <v/>
      </c>
      <c r="L1035" s="535"/>
    </row>
    <row r="1036" spans="2:12" x14ac:dyDescent="0.4">
      <c r="B1036" s="474" t="s">
        <v>3587</v>
      </c>
      <c r="C1036" s="473" t="s">
        <v>3588</v>
      </c>
      <c r="D1036" s="473" t="s">
        <v>9163</v>
      </c>
      <c r="E1036" s="32" t="str">
        <f t="shared" si="32"/>
        <v>V</v>
      </c>
      <c r="H1036"/>
      <c r="I1036"/>
      <c r="J1036"/>
      <c r="K1036" s="32" t="str">
        <f t="shared" si="33"/>
        <v/>
      </c>
      <c r="L1036" s="535"/>
    </row>
    <row r="1037" spans="2:12" x14ac:dyDescent="0.4">
      <c r="B1037" s="474" t="s">
        <v>3589</v>
      </c>
      <c r="C1037" s="473" t="s">
        <v>3590</v>
      </c>
      <c r="D1037" s="473" t="s">
        <v>9163</v>
      </c>
      <c r="E1037" s="32" t="str">
        <f t="shared" si="32"/>
        <v>V</v>
      </c>
      <c r="H1037"/>
      <c r="I1037"/>
      <c r="J1037"/>
      <c r="K1037" s="32" t="str">
        <f t="shared" si="33"/>
        <v/>
      </c>
      <c r="L1037" s="535"/>
    </row>
    <row r="1038" spans="2:12" x14ac:dyDescent="0.4">
      <c r="B1038" s="474" t="s">
        <v>4529</v>
      </c>
      <c r="C1038" s="473" t="s">
        <v>4963</v>
      </c>
      <c r="D1038" s="473" t="s">
        <v>9163</v>
      </c>
      <c r="E1038" s="32" t="str">
        <f t="shared" si="32"/>
        <v>V</v>
      </c>
      <c r="H1038"/>
      <c r="I1038"/>
      <c r="J1038"/>
      <c r="K1038" s="32" t="str">
        <f t="shared" si="33"/>
        <v/>
      </c>
      <c r="L1038" s="535"/>
    </row>
    <row r="1039" spans="2:12" x14ac:dyDescent="0.4">
      <c r="B1039" s="474" t="s">
        <v>4530</v>
      </c>
      <c r="C1039" s="473" t="s">
        <v>4964</v>
      </c>
      <c r="D1039" s="473" t="s">
        <v>9163</v>
      </c>
      <c r="E1039" s="32" t="str">
        <f t="shared" si="32"/>
        <v>V</v>
      </c>
      <c r="H1039"/>
      <c r="I1039"/>
      <c r="J1039"/>
      <c r="K1039" s="32" t="str">
        <f t="shared" si="33"/>
        <v/>
      </c>
      <c r="L1039" s="535"/>
    </row>
    <row r="1040" spans="2:12" x14ac:dyDescent="0.4">
      <c r="B1040" s="474" t="s">
        <v>66</v>
      </c>
      <c r="C1040" s="473" t="s">
        <v>1567</v>
      </c>
      <c r="D1040" s="473" t="s">
        <v>9163</v>
      </c>
      <c r="E1040" s="32" t="str">
        <f t="shared" si="32"/>
        <v>V</v>
      </c>
      <c r="H1040"/>
      <c r="I1040"/>
      <c r="J1040"/>
      <c r="K1040" s="32" t="str">
        <f t="shared" si="33"/>
        <v/>
      </c>
      <c r="L1040" s="535"/>
    </row>
    <row r="1041" spans="2:12" x14ac:dyDescent="0.4">
      <c r="B1041" s="474" t="s">
        <v>3455</v>
      </c>
      <c r="C1041" s="473" t="s">
        <v>3454</v>
      </c>
      <c r="D1041" s="473" t="s">
        <v>9163</v>
      </c>
      <c r="E1041" s="32" t="str">
        <f t="shared" si="32"/>
        <v>V</v>
      </c>
      <c r="H1041"/>
      <c r="I1041"/>
      <c r="J1041"/>
      <c r="K1041" s="32" t="str">
        <f t="shared" si="33"/>
        <v/>
      </c>
      <c r="L1041" s="535"/>
    </row>
    <row r="1042" spans="2:12" x14ac:dyDescent="0.4">
      <c r="B1042" s="474" t="s">
        <v>4532</v>
      </c>
      <c r="C1042" s="473" t="s">
        <v>4932</v>
      </c>
      <c r="D1042" s="473" t="s">
        <v>9163</v>
      </c>
      <c r="E1042" s="32" t="str">
        <f t="shared" si="32"/>
        <v>V</v>
      </c>
      <c r="H1042"/>
      <c r="I1042"/>
      <c r="J1042"/>
      <c r="K1042" s="32" t="str">
        <f t="shared" si="33"/>
        <v/>
      </c>
      <c r="L1042" s="535"/>
    </row>
    <row r="1043" spans="2:12" x14ac:dyDescent="0.4">
      <c r="B1043" s="474" t="s">
        <v>3457</v>
      </c>
      <c r="C1043" s="473" t="s">
        <v>3456</v>
      </c>
      <c r="D1043" s="473" t="s">
        <v>9163</v>
      </c>
      <c r="E1043" s="32" t="str">
        <f t="shared" si="32"/>
        <v>V</v>
      </c>
      <c r="H1043"/>
      <c r="I1043"/>
      <c r="J1043"/>
      <c r="K1043" s="32" t="str">
        <f t="shared" si="33"/>
        <v/>
      </c>
      <c r="L1043" s="535"/>
    </row>
    <row r="1044" spans="2:12" x14ac:dyDescent="0.4">
      <c r="B1044" s="474" t="s">
        <v>3459</v>
      </c>
      <c r="C1044" s="473" t="s">
        <v>3458</v>
      </c>
      <c r="D1044" s="473" t="s">
        <v>9163</v>
      </c>
      <c r="E1044" s="32" t="str">
        <f t="shared" si="32"/>
        <v>V</v>
      </c>
      <c r="H1044"/>
      <c r="I1044"/>
      <c r="J1044"/>
      <c r="K1044" s="32" t="str">
        <f t="shared" si="33"/>
        <v/>
      </c>
      <c r="L1044" s="535"/>
    </row>
    <row r="1045" spans="2:12" x14ac:dyDescent="0.4">
      <c r="B1045" s="474" t="s">
        <v>3461</v>
      </c>
      <c r="C1045" s="473" t="s">
        <v>3460</v>
      </c>
      <c r="D1045" s="473" t="s">
        <v>9163</v>
      </c>
      <c r="E1045" s="32" t="str">
        <f t="shared" si="32"/>
        <v>V</v>
      </c>
      <c r="H1045"/>
      <c r="I1045"/>
      <c r="J1045"/>
      <c r="K1045" s="32" t="str">
        <f t="shared" si="33"/>
        <v/>
      </c>
      <c r="L1045" s="535"/>
    </row>
    <row r="1046" spans="2:12" x14ac:dyDescent="0.4">
      <c r="B1046" s="474" t="s">
        <v>3463</v>
      </c>
      <c r="C1046" s="473" t="s">
        <v>3462</v>
      </c>
      <c r="D1046" s="473" t="s">
        <v>9163</v>
      </c>
      <c r="E1046" s="32" t="str">
        <f t="shared" si="32"/>
        <v>V</v>
      </c>
      <c r="H1046"/>
      <c r="I1046"/>
      <c r="J1046"/>
      <c r="K1046" s="32" t="str">
        <f t="shared" si="33"/>
        <v/>
      </c>
      <c r="L1046" s="535"/>
    </row>
    <row r="1047" spans="2:12" x14ac:dyDescent="0.4">
      <c r="B1047" s="474" t="s">
        <v>3465</v>
      </c>
      <c r="C1047" s="473" t="s">
        <v>3464</v>
      </c>
      <c r="D1047" s="473" t="s">
        <v>9163</v>
      </c>
      <c r="E1047" s="32" t="str">
        <f t="shared" si="32"/>
        <v>V</v>
      </c>
      <c r="H1047"/>
      <c r="I1047"/>
      <c r="J1047"/>
      <c r="K1047" s="32" t="str">
        <f t="shared" si="33"/>
        <v/>
      </c>
      <c r="L1047" s="535"/>
    </row>
    <row r="1048" spans="2:12" x14ac:dyDescent="0.4">
      <c r="B1048" s="474" t="s">
        <v>3467</v>
      </c>
      <c r="C1048" s="473" t="s">
        <v>3466</v>
      </c>
      <c r="D1048" s="473" t="s">
        <v>9163</v>
      </c>
      <c r="E1048" s="32" t="str">
        <f t="shared" si="32"/>
        <v>V</v>
      </c>
      <c r="H1048"/>
      <c r="I1048"/>
      <c r="J1048"/>
      <c r="K1048" s="32" t="str">
        <f t="shared" si="33"/>
        <v/>
      </c>
      <c r="L1048" s="535"/>
    </row>
    <row r="1049" spans="2:12" x14ac:dyDescent="0.4">
      <c r="B1049" s="474" t="s">
        <v>3469</v>
      </c>
      <c r="C1049" s="473" t="s">
        <v>3468</v>
      </c>
      <c r="D1049" s="473" t="s">
        <v>9163</v>
      </c>
      <c r="E1049" s="32" t="str">
        <f t="shared" si="32"/>
        <v>V</v>
      </c>
      <c r="H1049"/>
      <c r="I1049"/>
      <c r="J1049"/>
      <c r="K1049" s="32" t="str">
        <f t="shared" si="33"/>
        <v/>
      </c>
      <c r="L1049" s="535"/>
    </row>
    <row r="1050" spans="2:12" x14ac:dyDescent="0.4">
      <c r="B1050" s="474" t="s">
        <v>3471</v>
      </c>
      <c r="C1050" s="473" t="s">
        <v>3470</v>
      </c>
      <c r="D1050" s="473" t="s">
        <v>9163</v>
      </c>
      <c r="E1050" s="32" t="str">
        <f t="shared" si="32"/>
        <v>V</v>
      </c>
      <c r="H1050"/>
      <c r="I1050"/>
      <c r="J1050"/>
      <c r="K1050" s="32" t="str">
        <f t="shared" si="33"/>
        <v/>
      </c>
      <c r="L1050" s="535"/>
    </row>
    <row r="1051" spans="2:12" x14ac:dyDescent="0.4">
      <c r="B1051" s="474" t="s">
        <v>3473</v>
      </c>
      <c r="C1051" s="473" t="s">
        <v>3472</v>
      </c>
      <c r="D1051" s="473" t="s">
        <v>9163</v>
      </c>
      <c r="E1051" s="32" t="str">
        <f t="shared" si="32"/>
        <v>V</v>
      </c>
      <c r="H1051"/>
      <c r="I1051"/>
      <c r="J1051"/>
      <c r="K1051" s="32" t="str">
        <f t="shared" si="33"/>
        <v/>
      </c>
      <c r="L1051" s="535"/>
    </row>
    <row r="1052" spans="2:12" x14ac:dyDescent="0.4">
      <c r="B1052" s="474" t="s">
        <v>3475</v>
      </c>
      <c r="C1052" s="473" t="s">
        <v>3474</v>
      </c>
      <c r="D1052" s="473" t="s">
        <v>9163</v>
      </c>
      <c r="E1052" s="32" t="str">
        <f t="shared" si="32"/>
        <v>V</v>
      </c>
      <c r="H1052"/>
      <c r="I1052"/>
      <c r="J1052"/>
      <c r="K1052" s="32" t="str">
        <f t="shared" si="33"/>
        <v/>
      </c>
      <c r="L1052" s="535"/>
    </row>
    <row r="1053" spans="2:12" x14ac:dyDescent="0.4">
      <c r="B1053" s="474" t="s">
        <v>3477</v>
      </c>
      <c r="C1053" s="473" t="s">
        <v>3476</v>
      </c>
      <c r="D1053" s="473" t="s">
        <v>9163</v>
      </c>
      <c r="E1053" s="32" t="str">
        <f t="shared" si="32"/>
        <v>V</v>
      </c>
      <c r="H1053"/>
      <c r="I1053"/>
      <c r="J1053"/>
      <c r="K1053" s="32" t="str">
        <f t="shared" si="33"/>
        <v/>
      </c>
      <c r="L1053" s="535"/>
    </row>
    <row r="1054" spans="2:12" x14ac:dyDescent="0.4">
      <c r="B1054" s="474" t="s">
        <v>3479</v>
      </c>
      <c r="C1054" s="473" t="s">
        <v>3478</v>
      </c>
      <c r="D1054" s="473" t="s">
        <v>9163</v>
      </c>
      <c r="E1054" s="32" t="str">
        <f t="shared" si="32"/>
        <v>V</v>
      </c>
      <c r="H1054"/>
      <c r="I1054"/>
      <c r="J1054"/>
      <c r="K1054" s="32" t="str">
        <f t="shared" si="33"/>
        <v/>
      </c>
      <c r="L1054" s="535"/>
    </row>
    <row r="1055" spans="2:12" x14ac:dyDescent="0.4">
      <c r="B1055" s="474" t="s">
        <v>3481</v>
      </c>
      <c r="C1055" s="473" t="s">
        <v>3480</v>
      </c>
      <c r="D1055" s="473" t="s">
        <v>9163</v>
      </c>
      <c r="E1055" s="32" t="str">
        <f t="shared" si="32"/>
        <v>V</v>
      </c>
      <c r="H1055"/>
      <c r="I1055"/>
      <c r="J1055"/>
      <c r="K1055" s="32" t="str">
        <f t="shared" si="33"/>
        <v/>
      </c>
      <c r="L1055" s="535"/>
    </row>
    <row r="1056" spans="2:12" x14ac:dyDescent="0.4">
      <c r="B1056" s="474" t="s">
        <v>3483</v>
      </c>
      <c r="C1056" s="473" t="s">
        <v>3482</v>
      </c>
      <c r="D1056" s="473" t="s">
        <v>9163</v>
      </c>
      <c r="E1056" s="32" t="str">
        <f t="shared" si="32"/>
        <v>V</v>
      </c>
      <c r="H1056"/>
      <c r="I1056"/>
      <c r="J1056"/>
      <c r="K1056" s="32" t="str">
        <f t="shared" si="33"/>
        <v/>
      </c>
      <c r="L1056" s="535"/>
    </row>
    <row r="1057" spans="2:12" x14ac:dyDescent="0.4">
      <c r="B1057" s="474" t="s">
        <v>3485</v>
      </c>
      <c r="C1057" s="473" t="s">
        <v>3484</v>
      </c>
      <c r="D1057" s="473" t="s">
        <v>9163</v>
      </c>
      <c r="E1057" s="32" t="str">
        <f t="shared" si="32"/>
        <v>V</v>
      </c>
      <c r="H1057"/>
      <c r="I1057"/>
      <c r="J1057"/>
      <c r="K1057" s="32" t="str">
        <f t="shared" si="33"/>
        <v/>
      </c>
      <c r="L1057" s="535"/>
    </row>
    <row r="1058" spans="2:12" x14ac:dyDescent="0.4">
      <c r="B1058" s="474" t="s">
        <v>3487</v>
      </c>
      <c r="C1058" s="473" t="s">
        <v>3486</v>
      </c>
      <c r="D1058" s="473" t="s">
        <v>9163</v>
      </c>
      <c r="E1058" s="32" t="str">
        <f t="shared" si="32"/>
        <v>V</v>
      </c>
      <c r="H1058"/>
      <c r="I1058"/>
      <c r="J1058"/>
      <c r="K1058" s="32" t="str">
        <f t="shared" si="33"/>
        <v/>
      </c>
      <c r="L1058" s="535"/>
    </row>
    <row r="1059" spans="2:12" x14ac:dyDescent="0.4">
      <c r="B1059" s="474" t="s">
        <v>3489</v>
      </c>
      <c r="C1059" s="473" t="s">
        <v>3488</v>
      </c>
      <c r="D1059" s="473" t="s">
        <v>9163</v>
      </c>
      <c r="E1059" s="32" t="str">
        <f t="shared" si="32"/>
        <v>V</v>
      </c>
      <c r="H1059"/>
      <c r="I1059"/>
      <c r="J1059"/>
      <c r="K1059" s="32" t="str">
        <f t="shared" si="33"/>
        <v/>
      </c>
      <c r="L1059" s="535"/>
    </row>
    <row r="1060" spans="2:12" x14ac:dyDescent="0.4">
      <c r="B1060" s="474" t="s">
        <v>3491</v>
      </c>
      <c r="C1060" s="473" t="s">
        <v>3490</v>
      </c>
      <c r="D1060" s="473" t="s">
        <v>9163</v>
      </c>
      <c r="E1060" s="32" t="str">
        <f t="shared" si="32"/>
        <v>V</v>
      </c>
      <c r="H1060"/>
      <c r="I1060"/>
      <c r="J1060"/>
      <c r="K1060" s="32" t="str">
        <f t="shared" si="33"/>
        <v/>
      </c>
      <c r="L1060" s="535"/>
    </row>
    <row r="1061" spans="2:12" x14ac:dyDescent="0.4">
      <c r="B1061" s="474" t="s">
        <v>3493</v>
      </c>
      <c r="C1061" s="473" t="s">
        <v>3492</v>
      </c>
      <c r="D1061" s="473" t="s">
        <v>9163</v>
      </c>
      <c r="E1061" s="32" t="str">
        <f t="shared" si="32"/>
        <v>V</v>
      </c>
      <c r="H1061"/>
      <c r="I1061"/>
      <c r="J1061"/>
      <c r="K1061" s="32" t="str">
        <f t="shared" si="33"/>
        <v/>
      </c>
      <c r="L1061" s="535"/>
    </row>
    <row r="1062" spans="2:12" x14ac:dyDescent="0.4">
      <c r="B1062" s="474" t="s">
        <v>3495</v>
      </c>
      <c r="C1062" s="473" t="s">
        <v>3494</v>
      </c>
      <c r="D1062" s="473" t="s">
        <v>9163</v>
      </c>
      <c r="E1062" s="32" t="str">
        <f t="shared" si="32"/>
        <v>V</v>
      </c>
      <c r="H1062"/>
      <c r="I1062"/>
      <c r="J1062"/>
      <c r="K1062" s="32" t="str">
        <f t="shared" si="33"/>
        <v/>
      </c>
      <c r="L1062" s="535"/>
    </row>
    <row r="1063" spans="2:12" x14ac:dyDescent="0.4">
      <c r="B1063" s="474" t="s">
        <v>255</v>
      </c>
      <c r="C1063" s="473" t="s">
        <v>4952</v>
      </c>
      <c r="D1063" s="473" t="s">
        <v>9163</v>
      </c>
      <c r="E1063" s="32" t="str">
        <f t="shared" si="32"/>
        <v>V</v>
      </c>
      <c r="H1063"/>
      <c r="I1063"/>
      <c r="J1063"/>
      <c r="K1063" s="32" t="str">
        <f t="shared" si="33"/>
        <v/>
      </c>
      <c r="L1063" s="535"/>
    </row>
    <row r="1064" spans="2:12" x14ac:dyDescent="0.4">
      <c r="B1064" s="474" t="s">
        <v>2097</v>
      </c>
      <c r="C1064" s="473" t="s">
        <v>2156</v>
      </c>
      <c r="D1064" s="473" t="s">
        <v>9163</v>
      </c>
      <c r="E1064" s="32" t="str">
        <f t="shared" si="32"/>
        <v>V</v>
      </c>
      <c r="H1064"/>
      <c r="I1064"/>
      <c r="J1064"/>
      <c r="K1064" s="32" t="str">
        <f t="shared" si="33"/>
        <v/>
      </c>
      <c r="L1064" s="535"/>
    </row>
    <row r="1065" spans="2:12" x14ac:dyDescent="0.4">
      <c r="B1065" s="474" t="s">
        <v>205</v>
      </c>
      <c r="C1065" s="473" t="s">
        <v>3095</v>
      </c>
      <c r="D1065" s="473" t="s">
        <v>9163</v>
      </c>
      <c r="E1065" s="32" t="str">
        <f t="shared" si="32"/>
        <v>V</v>
      </c>
      <c r="H1065"/>
      <c r="I1065"/>
      <c r="J1065"/>
      <c r="K1065" s="32" t="str">
        <f t="shared" si="33"/>
        <v/>
      </c>
      <c r="L1065" s="535"/>
    </row>
    <row r="1066" spans="2:12" x14ac:dyDescent="0.4">
      <c r="B1066" s="474" t="s">
        <v>206</v>
      </c>
      <c r="C1066" s="473" t="s">
        <v>3096</v>
      </c>
      <c r="D1066" s="473" t="s">
        <v>9163</v>
      </c>
      <c r="E1066" s="32" t="str">
        <f t="shared" si="32"/>
        <v>V</v>
      </c>
      <c r="H1066"/>
      <c r="I1066"/>
      <c r="J1066"/>
      <c r="K1066" s="32" t="str">
        <f t="shared" si="33"/>
        <v/>
      </c>
      <c r="L1066" s="535"/>
    </row>
    <row r="1067" spans="2:12" x14ac:dyDescent="0.4">
      <c r="B1067" s="474" t="s">
        <v>1322</v>
      </c>
      <c r="C1067" s="473" t="s">
        <v>3097</v>
      </c>
      <c r="D1067" s="473" t="s">
        <v>9163</v>
      </c>
      <c r="E1067" s="32" t="str">
        <f t="shared" si="32"/>
        <v>V</v>
      </c>
      <c r="H1067"/>
      <c r="I1067"/>
      <c r="J1067"/>
      <c r="K1067" s="32" t="str">
        <f t="shared" si="33"/>
        <v/>
      </c>
      <c r="L1067" s="535"/>
    </row>
    <row r="1068" spans="2:12" x14ac:dyDescent="0.4">
      <c r="B1068" s="474" t="s">
        <v>3591</v>
      </c>
      <c r="C1068" s="473" t="s">
        <v>4038</v>
      </c>
      <c r="D1068" s="473" t="s">
        <v>9163</v>
      </c>
      <c r="E1068" s="32" t="str">
        <f t="shared" si="32"/>
        <v>V</v>
      </c>
      <c r="H1068"/>
      <c r="I1068"/>
      <c r="J1068"/>
      <c r="K1068" s="32" t="str">
        <f t="shared" si="33"/>
        <v/>
      </c>
      <c r="L1068" s="535"/>
    </row>
    <row r="1069" spans="2:12" x14ac:dyDescent="0.4">
      <c r="B1069" s="474" t="s">
        <v>3788</v>
      </c>
      <c r="C1069" s="473" t="s">
        <v>3789</v>
      </c>
      <c r="D1069" s="473" t="s">
        <v>9163</v>
      </c>
      <c r="E1069" s="32" t="str">
        <f t="shared" si="32"/>
        <v>V</v>
      </c>
      <c r="H1069"/>
      <c r="I1069"/>
      <c r="J1069"/>
      <c r="K1069" s="32" t="str">
        <f t="shared" si="33"/>
        <v/>
      </c>
      <c r="L1069" s="535"/>
    </row>
    <row r="1070" spans="2:12" x14ac:dyDescent="0.4">
      <c r="B1070" s="474" t="s">
        <v>3903</v>
      </c>
      <c r="C1070" s="473" t="s">
        <v>4042</v>
      </c>
      <c r="D1070" s="473" t="s">
        <v>9163</v>
      </c>
      <c r="E1070" s="32" t="str">
        <f t="shared" si="32"/>
        <v>V</v>
      </c>
      <c r="H1070"/>
      <c r="I1070"/>
      <c r="J1070"/>
      <c r="K1070" s="32" t="str">
        <f t="shared" si="33"/>
        <v/>
      </c>
      <c r="L1070" s="535"/>
    </row>
    <row r="1071" spans="2:12" x14ac:dyDescent="0.4">
      <c r="B1071" s="474" t="s">
        <v>4153</v>
      </c>
      <c r="C1071" s="473" t="s">
        <v>4152</v>
      </c>
      <c r="D1071" s="473" t="s">
        <v>9163</v>
      </c>
      <c r="E1071" s="32" t="str">
        <f t="shared" si="32"/>
        <v>V</v>
      </c>
      <c r="H1071"/>
      <c r="I1071"/>
      <c r="J1071"/>
      <c r="K1071" s="32" t="str">
        <f t="shared" si="33"/>
        <v/>
      </c>
      <c r="L1071" s="535"/>
    </row>
    <row r="1072" spans="2:12" x14ac:dyDescent="0.4">
      <c r="B1072" s="474" t="s">
        <v>9927</v>
      </c>
      <c r="C1072" s="473" t="s">
        <v>1546</v>
      </c>
      <c r="D1072" s="473" t="s">
        <v>9163</v>
      </c>
      <c r="E1072" s="32" t="str">
        <f t="shared" si="32"/>
        <v>V</v>
      </c>
      <c r="H1072"/>
      <c r="I1072"/>
      <c r="J1072"/>
      <c r="K1072" s="32" t="str">
        <f t="shared" si="33"/>
        <v/>
      </c>
      <c r="L1072" s="535"/>
    </row>
    <row r="1073" spans="2:12" x14ac:dyDescent="0.4">
      <c r="B1073" s="474" t="s">
        <v>1932</v>
      </c>
      <c r="C1073" s="473" t="s">
        <v>2916</v>
      </c>
      <c r="D1073" s="473" t="s">
        <v>9163</v>
      </c>
      <c r="E1073" s="32" t="str">
        <f t="shared" si="32"/>
        <v>V</v>
      </c>
      <c r="H1073"/>
      <c r="I1073"/>
      <c r="J1073"/>
      <c r="K1073" s="32" t="str">
        <f t="shared" si="33"/>
        <v/>
      </c>
      <c r="L1073" s="535"/>
    </row>
    <row r="1074" spans="2:12" x14ac:dyDescent="0.4">
      <c r="B1074" s="474" t="s">
        <v>1933</v>
      </c>
      <c r="C1074" s="473" t="s">
        <v>2917</v>
      </c>
      <c r="D1074" s="473" t="s">
        <v>9163</v>
      </c>
      <c r="E1074" s="32" t="str">
        <f t="shared" si="32"/>
        <v>V</v>
      </c>
      <c r="H1074"/>
      <c r="I1074"/>
      <c r="J1074"/>
      <c r="K1074" s="32" t="str">
        <f t="shared" si="33"/>
        <v/>
      </c>
      <c r="L1074" s="535"/>
    </row>
    <row r="1075" spans="2:12" x14ac:dyDescent="0.4">
      <c r="B1075" s="474" t="s">
        <v>1934</v>
      </c>
      <c r="C1075" s="473" t="s">
        <v>2918</v>
      </c>
      <c r="D1075" s="473" t="s">
        <v>9163</v>
      </c>
      <c r="E1075" s="32" t="str">
        <f t="shared" si="32"/>
        <v>V</v>
      </c>
      <c r="H1075"/>
      <c r="I1075"/>
      <c r="J1075"/>
      <c r="K1075" s="32" t="str">
        <f t="shared" si="33"/>
        <v/>
      </c>
      <c r="L1075" s="535"/>
    </row>
    <row r="1076" spans="2:12" x14ac:dyDescent="0.4">
      <c r="B1076" s="474" t="s">
        <v>1939</v>
      </c>
      <c r="C1076" s="473" t="s">
        <v>2919</v>
      </c>
      <c r="D1076" s="473" t="s">
        <v>9163</v>
      </c>
      <c r="E1076" s="32" t="str">
        <f t="shared" si="32"/>
        <v>V</v>
      </c>
      <c r="H1076"/>
      <c r="I1076"/>
      <c r="J1076"/>
      <c r="K1076" s="32" t="str">
        <f t="shared" si="33"/>
        <v/>
      </c>
      <c r="L1076" s="535"/>
    </row>
    <row r="1077" spans="2:12" x14ac:dyDescent="0.4">
      <c r="B1077" s="474" t="s">
        <v>1940</v>
      </c>
      <c r="C1077" s="473" t="s">
        <v>2920</v>
      </c>
      <c r="D1077" s="473" t="s">
        <v>9163</v>
      </c>
      <c r="E1077" s="32" t="str">
        <f t="shared" si="32"/>
        <v>V</v>
      </c>
      <c r="H1077"/>
      <c r="I1077"/>
      <c r="J1077"/>
      <c r="K1077" s="32" t="str">
        <f t="shared" si="33"/>
        <v/>
      </c>
      <c r="L1077" s="535"/>
    </row>
    <row r="1078" spans="2:12" x14ac:dyDescent="0.4">
      <c r="B1078" s="474" t="s">
        <v>1937</v>
      </c>
      <c r="C1078" s="473" t="s">
        <v>2921</v>
      </c>
      <c r="D1078" s="473" t="s">
        <v>9163</v>
      </c>
      <c r="E1078" s="32" t="str">
        <f t="shared" si="32"/>
        <v>V</v>
      </c>
      <c r="H1078"/>
      <c r="I1078"/>
      <c r="J1078"/>
      <c r="K1078" s="32" t="str">
        <f t="shared" si="33"/>
        <v/>
      </c>
      <c r="L1078" s="535"/>
    </row>
    <row r="1079" spans="2:12" x14ac:dyDescent="0.4">
      <c r="B1079" s="474" t="s">
        <v>1938</v>
      </c>
      <c r="C1079" s="473" t="s">
        <v>2922</v>
      </c>
      <c r="D1079" s="473" t="s">
        <v>9163</v>
      </c>
      <c r="E1079" s="32" t="str">
        <f t="shared" si="32"/>
        <v>V</v>
      </c>
      <c r="H1079"/>
      <c r="I1079"/>
      <c r="J1079"/>
      <c r="K1079" s="32" t="str">
        <f t="shared" si="33"/>
        <v/>
      </c>
      <c r="L1079" s="535"/>
    </row>
    <row r="1080" spans="2:12" x14ac:dyDescent="0.4">
      <c r="B1080" s="474" t="s">
        <v>10170</v>
      </c>
      <c r="C1080" s="473" t="s">
        <v>10171</v>
      </c>
      <c r="D1080" s="473" t="s">
        <v>9885</v>
      </c>
      <c r="E1080" s="32" t="str">
        <f t="shared" si="32"/>
        <v>V</v>
      </c>
      <c r="H1080"/>
      <c r="I1080"/>
      <c r="J1080"/>
      <c r="K1080" s="32" t="str">
        <f t="shared" si="33"/>
        <v/>
      </c>
      <c r="L1080" s="535"/>
    </row>
    <row r="1081" spans="2:12" x14ac:dyDescent="0.4">
      <c r="B1081" s="474" t="s">
        <v>9982</v>
      </c>
      <c r="C1081" s="473" t="s">
        <v>762</v>
      </c>
      <c r="D1081" s="473" t="s">
        <v>9885</v>
      </c>
      <c r="E1081" s="32" t="str">
        <f t="shared" si="32"/>
        <v>V</v>
      </c>
      <c r="H1081"/>
      <c r="I1081"/>
      <c r="J1081"/>
      <c r="K1081" s="32" t="str">
        <f t="shared" si="33"/>
        <v/>
      </c>
      <c r="L1081" s="535"/>
    </row>
    <row r="1082" spans="2:12" x14ac:dyDescent="0.4">
      <c r="B1082" s="474" t="s">
        <v>10172</v>
      </c>
      <c r="C1082" s="473" t="s">
        <v>10173</v>
      </c>
      <c r="D1082" s="473" t="s">
        <v>9885</v>
      </c>
      <c r="E1082" s="32" t="str">
        <f t="shared" si="32"/>
        <v>V</v>
      </c>
      <c r="H1082"/>
      <c r="I1082"/>
      <c r="J1082"/>
      <c r="K1082" s="32" t="str">
        <f t="shared" si="33"/>
        <v/>
      </c>
      <c r="L1082" s="535"/>
    </row>
    <row r="1083" spans="2:12" x14ac:dyDescent="0.4">
      <c r="B1083" s="474" t="s">
        <v>10174</v>
      </c>
      <c r="C1083" s="473" t="s">
        <v>10175</v>
      </c>
      <c r="D1083" s="473" t="s">
        <v>9885</v>
      </c>
      <c r="E1083" s="32" t="str">
        <f t="shared" si="32"/>
        <v>V</v>
      </c>
      <c r="H1083"/>
      <c r="I1083"/>
      <c r="J1083"/>
      <c r="K1083" s="32" t="str">
        <f t="shared" si="33"/>
        <v/>
      </c>
      <c r="L1083" s="535"/>
    </row>
    <row r="1084" spans="2:12" x14ac:dyDescent="0.4">
      <c r="B1084" s="474" t="s">
        <v>10176</v>
      </c>
      <c r="C1084" s="473" t="s">
        <v>10177</v>
      </c>
      <c r="D1084" s="473" t="s">
        <v>9163</v>
      </c>
      <c r="E1084" s="32" t="str">
        <f t="shared" si="32"/>
        <v>V</v>
      </c>
      <c r="H1084"/>
      <c r="I1084"/>
      <c r="J1084"/>
      <c r="K1084" s="32" t="str">
        <f t="shared" si="33"/>
        <v/>
      </c>
      <c r="L1084" s="535"/>
    </row>
    <row r="1085" spans="2:12" x14ac:dyDescent="0.4">
      <c r="B1085" s="474" t="s">
        <v>9889</v>
      </c>
      <c r="C1085" s="473" t="s">
        <v>945</v>
      </c>
      <c r="D1085" s="473" t="s">
        <v>9163</v>
      </c>
      <c r="E1085" s="32" t="str">
        <f t="shared" si="32"/>
        <v>V</v>
      </c>
      <c r="H1085"/>
      <c r="I1085"/>
      <c r="J1085"/>
      <c r="K1085" s="32" t="str">
        <f t="shared" si="33"/>
        <v/>
      </c>
      <c r="L1085" s="535"/>
    </row>
    <row r="1086" spans="2:12" x14ac:dyDescent="0.4">
      <c r="B1086" s="474" t="s">
        <v>9928</v>
      </c>
      <c r="C1086" s="473" t="s">
        <v>925</v>
      </c>
      <c r="D1086" s="473" t="s">
        <v>9163</v>
      </c>
      <c r="E1086" s="32" t="str">
        <f t="shared" si="32"/>
        <v>V</v>
      </c>
      <c r="H1086"/>
      <c r="I1086"/>
      <c r="J1086"/>
      <c r="K1086" s="32" t="str">
        <f t="shared" si="33"/>
        <v/>
      </c>
      <c r="L1086" s="535"/>
    </row>
    <row r="1087" spans="2:12" x14ac:dyDescent="0.4">
      <c r="B1087" s="474" t="s">
        <v>9929</v>
      </c>
      <c r="C1087" s="473" t="s">
        <v>926</v>
      </c>
      <c r="D1087" s="473" t="s">
        <v>9163</v>
      </c>
      <c r="E1087" s="32" t="str">
        <f t="shared" si="32"/>
        <v>V</v>
      </c>
      <c r="H1087"/>
      <c r="I1087"/>
      <c r="J1087"/>
      <c r="K1087" s="32" t="str">
        <f t="shared" si="33"/>
        <v/>
      </c>
      <c r="L1087" s="535"/>
    </row>
    <row r="1088" spans="2:12" x14ac:dyDescent="0.4">
      <c r="B1088" s="474" t="s">
        <v>9890</v>
      </c>
      <c r="C1088" s="473" t="s">
        <v>799</v>
      </c>
      <c r="D1088" s="473" t="s">
        <v>9163</v>
      </c>
      <c r="E1088" s="32" t="str">
        <f t="shared" si="32"/>
        <v>V</v>
      </c>
      <c r="H1088"/>
      <c r="I1088"/>
      <c r="J1088"/>
      <c r="K1088" s="32" t="str">
        <f t="shared" si="33"/>
        <v/>
      </c>
      <c r="L1088" s="535"/>
    </row>
    <row r="1089" spans="2:12" x14ac:dyDescent="0.4">
      <c r="B1089" s="474" t="s">
        <v>9891</v>
      </c>
      <c r="C1089" s="473" t="s">
        <v>1556</v>
      </c>
      <c r="D1089" s="473" t="s">
        <v>9163</v>
      </c>
      <c r="E1089" s="32" t="str">
        <f t="shared" si="32"/>
        <v>V</v>
      </c>
      <c r="H1089"/>
      <c r="I1089"/>
      <c r="J1089"/>
      <c r="K1089" s="32" t="str">
        <f t="shared" si="33"/>
        <v/>
      </c>
      <c r="L1089" s="535"/>
    </row>
    <row r="1090" spans="2:12" x14ac:dyDescent="0.4">
      <c r="B1090" s="474" t="s">
        <v>9892</v>
      </c>
      <c r="C1090" s="473" t="s">
        <v>1557</v>
      </c>
      <c r="D1090" s="473" t="s">
        <v>9163</v>
      </c>
      <c r="E1090" s="32" t="str">
        <f t="shared" si="32"/>
        <v>V</v>
      </c>
      <c r="H1090"/>
      <c r="I1090"/>
      <c r="J1090"/>
      <c r="K1090" s="32" t="str">
        <f t="shared" si="33"/>
        <v/>
      </c>
      <c r="L1090" s="535"/>
    </row>
    <row r="1091" spans="2:12" x14ac:dyDescent="0.4">
      <c r="B1091" s="474" t="s">
        <v>9893</v>
      </c>
      <c r="C1091" s="473" t="s">
        <v>1558</v>
      </c>
      <c r="D1091" s="473" t="s">
        <v>9163</v>
      </c>
      <c r="E1091" s="32" t="str">
        <f t="shared" si="32"/>
        <v>V</v>
      </c>
      <c r="H1091"/>
      <c r="I1091"/>
      <c r="J1091"/>
      <c r="K1091" s="32" t="str">
        <f t="shared" si="33"/>
        <v/>
      </c>
      <c r="L1091" s="535"/>
    </row>
    <row r="1092" spans="2:12" x14ac:dyDescent="0.4">
      <c r="B1092" s="474" t="s">
        <v>9930</v>
      </c>
      <c r="C1092" s="473" t="s">
        <v>1559</v>
      </c>
      <c r="D1092" s="473" t="s">
        <v>9163</v>
      </c>
      <c r="E1092" s="32" t="str">
        <f t="shared" si="32"/>
        <v>V</v>
      </c>
      <c r="H1092"/>
      <c r="I1092"/>
      <c r="J1092"/>
      <c r="K1092" s="32" t="str">
        <f t="shared" si="33"/>
        <v/>
      </c>
      <c r="L1092" s="535"/>
    </row>
    <row r="1093" spans="2:12" x14ac:dyDescent="0.4">
      <c r="B1093" s="474" t="s">
        <v>9983</v>
      </c>
      <c r="C1093" s="473" t="s">
        <v>1560</v>
      </c>
      <c r="D1093" s="473" t="s">
        <v>9163</v>
      </c>
      <c r="E1093" s="32" t="str">
        <f t="shared" si="32"/>
        <v>V</v>
      </c>
      <c r="H1093"/>
      <c r="I1093"/>
      <c r="J1093"/>
      <c r="K1093" s="32" t="str">
        <f t="shared" si="33"/>
        <v/>
      </c>
      <c r="L1093" s="535"/>
    </row>
    <row r="1094" spans="2:12" x14ac:dyDescent="0.4">
      <c r="B1094" s="474" t="s">
        <v>3497</v>
      </c>
      <c r="C1094" s="473" t="s">
        <v>3496</v>
      </c>
      <c r="D1094" s="473" t="s">
        <v>9163</v>
      </c>
      <c r="E1094" s="32" t="str">
        <f t="shared" si="32"/>
        <v>V</v>
      </c>
      <c r="H1094"/>
      <c r="I1094"/>
      <c r="J1094"/>
      <c r="K1094" s="32" t="str">
        <f t="shared" si="33"/>
        <v/>
      </c>
      <c r="L1094" s="535"/>
    </row>
    <row r="1095" spans="2:12" x14ac:dyDescent="0.4">
      <c r="B1095" s="474" t="s">
        <v>852</v>
      </c>
      <c r="C1095" s="473" t="s">
        <v>849</v>
      </c>
      <c r="D1095" s="473" t="s">
        <v>9163</v>
      </c>
      <c r="E1095" s="32" t="str">
        <f t="shared" si="32"/>
        <v>V</v>
      </c>
      <c r="H1095"/>
      <c r="I1095"/>
      <c r="J1095"/>
      <c r="K1095" s="32" t="str">
        <f t="shared" si="33"/>
        <v/>
      </c>
      <c r="L1095" s="535"/>
    </row>
    <row r="1096" spans="2:12" x14ac:dyDescent="0.4">
      <c r="B1096" s="474" t="s">
        <v>853</v>
      </c>
      <c r="C1096" s="473" t="s">
        <v>850</v>
      </c>
      <c r="D1096" s="473" t="s">
        <v>9163</v>
      </c>
      <c r="E1096" s="32" t="str">
        <f t="shared" si="32"/>
        <v>V</v>
      </c>
      <c r="H1096"/>
      <c r="I1096"/>
      <c r="J1096"/>
      <c r="K1096" s="32" t="str">
        <f t="shared" si="33"/>
        <v/>
      </c>
      <c r="L1096" s="535"/>
    </row>
    <row r="1097" spans="2:12" x14ac:dyDescent="0.4">
      <c r="B1097" s="474" t="s">
        <v>854</v>
      </c>
      <c r="C1097" s="473" t="s">
        <v>851</v>
      </c>
      <c r="D1097" s="473" t="s">
        <v>9163</v>
      </c>
      <c r="E1097" s="32" t="str">
        <f t="shared" si="32"/>
        <v>V</v>
      </c>
      <c r="H1097"/>
      <c r="I1097"/>
      <c r="J1097"/>
      <c r="K1097" s="32" t="str">
        <f t="shared" si="33"/>
        <v/>
      </c>
      <c r="L1097" s="535"/>
    </row>
    <row r="1098" spans="2:12" x14ac:dyDescent="0.4">
      <c r="B1098" s="474" t="s">
        <v>10</v>
      </c>
      <c r="C1098" s="473" t="s">
        <v>1547</v>
      </c>
      <c r="D1098" s="473" t="s">
        <v>9163</v>
      </c>
      <c r="E1098" s="32" t="str">
        <f t="shared" ref="E1098:E1161" si="34">IF(OR(B1098="",B1098="Инструмент бензо",B1098="Инструмент электро",B1098="Инструмент газ",B1098="Ручник и аксессуары"),"","V")</f>
        <v>V</v>
      </c>
      <c r="H1098"/>
      <c r="I1098"/>
      <c r="J1098"/>
      <c r="K1098" s="32" t="str">
        <f t="shared" si="33"/>
        <v/>
      </c>
      <c r="L1098" s="535"/>
    </row>
    <row r="1099" spans="2:12" x14ac:dyDescent="0.4">
      <c r="B1099" s="474" t="s">
        <v>1210</v>
      </c>
      <c r="C1099" s="473" t="s">
        <v>1208</v>
      </c>
      <c r="D1099" s="473" t="s">
        <v>9163</v>
      </c>
      <c r="E1099" s="32" t="str">
        <f t="shared" si="34"/>
        <v>V</v>
      </c>
      <c r="H1099"/>
      <c r="I1099"/>
      <c r="J1099"/>
      <c r="K1099" s="32" t="str">
        <f t="shared" ref="K1099:K1162" si="35">IF(OR(H1099="",H1099="Инструмент бензо",H1099="Инструмент электро",H1099="Инструмент газ",H1099="Ручник и аксессуары"),"","V")</f>
        <v/>
      </c>
      <c r="L1099" s="535"/>
    </row>
    <row r="1100" spans="2:12" x14ac:dyDescent="0.4">
      <c r="B1100" s="474" t="s">
        <v>11</v>
      </c>
      <c r="C1100" s="473" t="s">
        <v>657</v>
      </c>
      <c r="D1100" s="473" t="s">
        <v>9163</v>
      </c>
      <c r="E1100" s="32" t="str">
        <f t="shared" si="34"/>
        <v>V</v>
      </c>
      <c r="H1100"/>
      <c r="I1100"/>
      <c r="J1100"/>
      <c r="K1100" s="32" t="str">
        <f t="shared" si="35"/>
        <v/>
      </c>
      <c r="L1100" s="535"/>
    </row>
    <row r="1101" spans="2:12" x14ac:dyDescent="0.4">
      <c r="B1101" s="474" t="s">
        <v>3790</v>
      </c>
      <c r="C1101" s="473" t="s">
        <v>4873</v>
      </c>
      <c r="D1101" s="473" t="s">
        <v>9163</v>
      </c>
      <c r="E1101" s="32" t="str">
        <f t="shared" si="34"/>
        <v>V</v>
      </c>
      <c r="H1101"/>
      <c r="I1101"/>
      <c r="J1101"/>
      <c r="K1101" s="32" t="str">
        <f t="shared" si="35"/>
        <v/>
      </c>
      <c r="L1101" s="535"/>
    </row>
    <row r="1102" spans="2:12" x14ac:dyDescent="0.4">
      <c r="B1102" s="474" t="s">
        <v>4820</v>
      </c>
      <c r="C1102" s="473" t="s">
        <v>5080</v>
      </c>
      <c r="D1102" s="473" t="s">
        <v>9163</v>
      </c>
      <c r="E1102" s="32" t="str">
        <f t="shared" si="34"/>
        <v>V</v>
      </c>
      <c r="H1102"/>
      <c r="I1102"/>
      <c r="J1102"/>
      <c r="K1102" s="32" t="str">
        <f t="shared" si="35"/>
        <v/>
      </c>
      <c r="L1102" s="535"/>
    </row>
    <row r="1103" spans="2:12" x14ac:dyDescent="0.4">
      <c r="B1103" s="474" t="s">
        <v>4821</v>
      </c>
      <c r="C1103" s="473" t="s">
        <v>5081</v>
      </c>
      <c r="D1103" s="473" t="s">
        <v>9163</v>
      </c>
      <c r="E1103" s="32" t="str">
        <f t="shared" si="34"/>
        <v>V</v>
      </c>
      <c r="H1103"/>
      <c r="I1103"/>
      <c r="J1103"/>
      <c r="K1103" s="32" t="str">
        <f t="shared" si="35"/>
        <v/>
      </c>
      <c r="L1103" s="535"/>
    </row>
    <row r="1104" spans="2:12" x14ac:dyDescent="0.4">
      <c r="B1104" s="474" t="s">
        <v>4822</v>
      </c>
      <c r="C1104" s="473" t="s">
        <v>5082</v>
      </c>
      <c r="D1104" s="473" t="s">
        <v>9163</v>
      </c>
      <c r="E1104" s="32" t="str">
        <f t="shared" si="34"/>
        <v>V</v>
      </c>
      <c r="H1104"/>
      <c r="I1104"/>
      <c r="J1104"/>
      <c r="K1104" s="32" t="str">
        <f t="shared" si="35"/>
        <v/>
      </c>
      <c r="L1104" s="535"/>
    </row>
    <row r="1105" spans="2:12" x14ac:dyDescent="0.4">
      <c r="B1105" s="474" t="s">
        <v>318</v>
      </c>
      <c r="C1105" s="473" t="s">
        <v>2149</v>
      </c>
      <c r="D1105" s="473" t="s">
        <v>9163</v>
      </c>
      <c r="E1105" s="32" t="str">
        <f t="shared" si="34"/>
        <v>V</v>
      </c>
      <c r="H1105"/>
      <c r="I1105"/>
      <c r="J1105"/>
      <c r="K1105" s="32" t="str">
        <f t="shared" si="35"/>
        <v/>
      </c>
      <c r="L1105" s="535"/>
    </row>
    <row r="1106" spans="2:12" x14ac:dyDescent="0.4">
      <c r="B1106" s="474" t="s">
        <v>4207</v>
      </c>
      <c r="C1106" s="473" t="s">
        <v>4206</v>
      </c>
      <c r="D1106" s="473" t="s">
        <v>9885</v>
      </c>
      <c r="E1106" s="32" t="str">
        <f t="shared" si="34"/>
        <v>V</v>
      </c>
      <c r="H1106"/>
      <c r="I1106"/>
      <c r="J1106"/>
      <c r="K1106" s="32" t="str">
        <f t="shared" si="35"/>
        <v/>
      </c>
      <c r="L1106" s="535"/>
    </row>
    <row r="1107" spans="2:12" x14ac:dyDescent="0.4">
      <c r="B1107" s="474" t="s">
        <v>190</v>
      </c>
      <c r="C1107" s="473" t="s">
        <v>1568</v>
      </c>
      <c r="D1107" s="473" t="s">
        <v>9163</v>
      </c>
      <c r="E1107" s="32" t="str">
        <f t="shared" si="34"/>
        <v>V</v>
      </c>
      <c r="H1107"/>
      <c r="I1107"/>
      <c r="J1107"/>
      <c r="K1107" s="32" t="str">
        <f t="shared" si="35"/>
        <v/>
      </c>
      <c r="L1107" s="535"/>
    </row>
    <row r="1108" spans="2:12" x14ac:dyDescent="0.4">
      <c r="B1108" s="474" t="s">
        <v>82</v>
      </c>
      <c r="C1108" s="473" t="s">
        <v>1569</v>
      </c>
      <c r="D1108" s="473" t="s">
        <v>9163</v>
      </c>
      <c r="E1108" s="32" t="str">
        <f t="shared" si="34"/>
        <v>V</v>
      </c>
      <c r="H1108"/>
      <c r="I1108"/>
      <c r="J1108"/>
      <c r="K1108" s="32" t="str">
        <f t="shared" si="35"/>
        <v/>
      </c>
      <c r="L1108" s="535"/>
    </row>
    <row r="1109" spans="2:12" x14ac:dyDescent="0.4">
      <c r="B1109" s="474" t="s">
        <v>83</v>
      </c>
      <c r="C1109" s="473" t="s">
        <v>1570</v>
      </c>
      <c r="D1109" s="473" t="s">
        <v>9163</v>
      </c>
      <c r="E1109" s="32" t="str">
        <f t="shared" si="34"/>
        <v>V</v>
      </c>
      <c r="H1109"/>
      <c r="I1109"/>
      <c r="J1109"/>
      <c r="K1109" s="32" t="str">
        <f t="shared" si="35"/>
        <v/>
      </c>
      <c r="L1109" s="535"/>
    </row>
    <row r="1110" spans="2:12" x14ac:dyDescent="0.4">
      <c r="B1110" s="474" t="s">
        <v>1815</v>
      </c>
      <c r="C1110" s="473" t="s">
        <v>5573</v>
      </c>
      <c r="D1110" s="473" t="s">
        <v>9163</v>
      </c>
      <c r="E1110" s="32" t="str">
        <f t="shared" si="34"/>
        <v>V</v>
      </c>
      <c r="H1110"/>
      <c r="I1110"/>
      <c r="J1110"/>
      <c r="K1110" s="32" t="str">
        <f t="shared" si="35"/>
        <v/>
      </c>
      <c r="L1110" s="535"/>
    </row>
    <row r="1111" spans="2:12" x14ac:dyDescent="0.4">
      <c r="B1111" s="474" t="s">
        <v>9931</v>
      </c>
      <c r="C1111" s="473" t="s">
        <v>663</v>
      </c>
      <c r="D1111" s="473" t="s">
        <v>9163</v>
      </c>
      <c r="E1111" s="32" t="str">
        <f t="shared" si="34"/>
        <v>V</v>
      </c>
      <c r="H1111"/>
      <c r="I1111"/>
      <c r="J1111"/>
      <c r="K1111" s="32" t="str">
        <f t="shared" si="35"/>
        <v/>
      </c>
      <c r="L1111" s="535"/>
    </row>
    <row r="1112" spans="2:12" x14ac:dyDescent="0.4">
      <c r="B1112" s="474" t="s">
        <v>84</v>
      </c>
      <c r="C1112" s="473" t="s">
        <v>1535</v>
      </c>
      <c r="D1112" s="473" t="s">
        <v>9163</v>
      </c>
      <c r="E1112" s="32" t="str">
        <f t="shared" si="34"/>
        <v>V</v>
      </c>
      <c r="H1112"/>
      <c r="I1112"/>
      <c r="J1112"/>
      <c r="K1112" s="32" t="str">
        <f t="shared" si="35"/>
        <v/>
      </c>
      <c r="L1112" s="535"/>
    </row>
    <row r="1113" spans="2:12" x14ac:dyDescent="0.4">
      <c r="B1113" s="474" t="s">
        <v>85</v>
      </c>
      <c r="C1113" s="473" t="s">
        <v>10178</v>
      </c>
      <c r="D1113" s="473" t="s">
        <v>9163</v>
      </c>
      <c r="E1113" s="32" t="str">
        <f t="shared" si="34"/>
        <v>V</v>
      </c>
      <c r="H1113"/>
      <c r="I1113"/>
      <c r="J1113"/>
      <c r="K1113" s="32" t="str">
        <f t="shared" si="35"/>
        <v/>
      </c>
      <c r="L1113" s="535"/>
    </row>
    <row r="1114" spans="2:12" x14ac:dyDescent="0.4">
      <c r="B1114" s="474" t="s">
        <v>207</v>
      </c>
      <c r="C1114" s="473" t="s">
        <v>10179</v>
      </c>
      <c r="D1114" s="473" t="s">
        <v>9163</v>
      </c>
      <c r="E1114" s="32" t="str">
        <f t="shared" si="34"/>
        <v>V</v>
      </c>
      <c r="H1114"/>
      <c r="I1114"/>
      <c r="J1114"/>
      <c r="K1114" s="32" t="str">
        <f t="shared" si="35"/>
        <v/>
      </c>
      <c r="L1114" s="535"/>
    </row>
    <row r="1115" spans="2:12" x14ac:dyDescent="0.4">
      <c r="B1115" s="474" t="s">
        <v>239</v>
      </c>
      <c r="C1115" s="473" t="s">
        <v>1536</v>
      </c>
      <c r="D1115" s="473" t="s">
        <v>9163</v>
      </c>
      <c r="E1115" s="32" t="str">
        <f t="shared" si="34"/>
        <v>V</v>
      </c>
      <c r="H1115"/>
      <c r="I1115"/>
      <c r="J1115"/>
      <c r="K1115" s="32" t="str">
        <f t="shared" si="35"/>
        <v/>
      </c>
      <c r="L1115" s="535"/>
    </row>
    <row r="1116" spans="2:12" x14ac:dyDescent="0.4">
      <c r="B1116" s="474" t="s">
        <v>202</v>
      </c>
      <c r="C1116" s="473" t="s">
        <v>1537</v>
      </c>
      <c r="D1116" s="473" t="s">
        <v>9163</v>
      </c>
      <c r="E1116" s="32" t="str">
        <f t="shared" si="34"/>
        <v>V</v>
      </c>
      <c r="H1116"/>
      <c r="I1116"/>
      <c r="J1116"/>
      <c r="K1116" s="32" t="str">
        <f t="shared" si="35"/>
        <v/>
      </c>
      <c r="L1116" s="535"/>
    </row>
    <row r="1117" spans="2:12" x14ac:dyDescent="0.4">
      <c r="B1117" s="474" t="s">
        <v>248</v>
      </c>
      <c r="C1117" s="473" t="s">
        <v>1538</v>
      </c>
      <c r="D1117" s="473" t="s">
        <v>9163</v>
      </c>
      <c r="E1117" s="32" t="str">
        <f t="shared" si="34"/>
        <v>V</v>
      </c>
      <c r="H1117"/>
      <c r="I1117"/>
      <c r="J1117"/>
      <c r="K1117" s="32" t="str">
        <f t="shared" si="35"/>
        <v/>
      </c>
      <c r="L1117" s="535"/>
    </row>
    <row r="1118" spans="2:12" x14ac:dyDescent="0.4">
      <c r="B1118" s="474" t="s">
        <v>249</v>
      </c>
      <c r="C1118" s="473" t="s">
        <v>3276</v>
      </c>
      <c r="D1118" s="473" t="s">
        <v>9163</v>
      </c>
      <c r="E1118" s="32" t="str">
        <f t="shared" si="34"/>
        <v>V</v>
      </c>
      <c r="H1118"/>
      <c r="I1118"/>
      <c r="J1118"/>
      <c r="K1118" s="32" t="str">
        <f t="shared" si="35"/>
        <v/>
      </c>
      <c r="L1118" s="535"/>
    </row>
    <row r="1119" spans="2:12" x14ac:dyDescent="0.4">
      <c r="B1119" s="474" t="s">
        <v>251</v>
      </c>
      <c r="C1119" s="473" t="s">
        <v>3277</v>
      </c>
      <c r="D1119" s="473" t="s">
        <v>9163</v>
      </c>
      <c r="E1119" s="32" t="str">
        <f t="shared" si="34"/>
        <v>V</v>
      </c>
      <c r="H1119"/>
      <c r="I1119"/>
      <c r="J1119"/>
      <c r="K1119" s="32" t="str">
        <f t="shared" si="35"/>
        <v/>
      </c>
      <c r="L1119" s="535"/>
    </row>
    <row r="1120" spans="2:12" x14ac:dyDescent="0.4">
      <c r="B1120" s="474" t="s">
        <v>252</v>
      </c>
      <c r="C1120" s="473" t="s">
        <v>3278</v>
      </c>
      <c r="D1120" s="473" t="s">
        <v>9163</v>
      </c>
      <c r="E1120" s="32" t="str">
        <f t="shared" si="34"/>
        <v>V</v>
      </c>
      <c r="H1120"/>
      <c r="I1120"/>
      <c r="J1120"/>
      <c r="K1120" s="32" t="str">
        <f t="shared" si="35"/>
        <v/>
      </c>
      <c r="L1120" s="535"/>
    </row>
    <row r="1121" spans="2:12" x14ac:dyDescent="0.4">
      <c r="B1121" s="474" t="s">
        <v>199</v>
      </c>
      <c r="C1121" s="473" t="s">
        <v>3279</v>
      </c>
      <c r="D1121" s="473" t="s">
        <v>9163</v>
      </c>
      <c r="E1121" s="32" t="str">
        <f t="shared" si="34"/>
        <v>V</v>
      </c>
      <c r="H1121"/>
      <c r="I1121"/>
      <c r="J1121"/>
      <c r="K1121" s="32" t="str">
        <f t="shared" si="35"/>
        <v/>
      </c>
      <c r="L1121" s="535"/>
    </row>
    <row r="1122" spans="2:12" x14ac:dyDescent="0.4">
      <c r="B1122" s="474" t="s">
        <v>31</v>
      </c>
      <c r="C1122" s="473" t="s">
        <v>2135</v>
      </c>
      <c r="D1122" s="473" t="s">
        <v>9163</v>
      </c>
      <c r="E1122" s="32" t="str">
        <f t="shared" si="34"/>
        <v>V</v>
      </c>
      <c r="H1122"/>
      <c r="I1122"/>
      <c r="J1122"/>
      <c r="K1122" s="32" t="str">
        <f t="shared" si="35"/>
        <v/>
      </c>
      <c r="L1122" s="535"/>
    </row>
    <row r="1123" spans="2:12" x14ac:dyDescent="0.4">
      <c r="B1123" s="474" t="s">
        <v>418</v>
      </c>
      <c r="C1123" s="473" t="s">
        <v>1877</v>
      </c>
      <c r="D1123" s="473" t="s">
        <v>9163</v>
      </c>
      <c r="E1123" s="32" t="str">
        <f t="shared" si="34"/>
        <v>V</v>
      </c>
      <c r="H1123"/>
      <c r="I1123"/>
      <c r="J1123"/>
      <c r="K1123" s="32" t="str">
        <f t="shared" si="35"/>
        <v/>
      </c>
      <c r="L1123" s="535"/>
    </row>
    <row r="1124" spans="2:12" x14ac:dyDescent="0.4">
      <c r="B1124" s="474" t="s">
        <v>419</v>
      </c>
      <c r="C1124" s="473" t="s">
        <v>1878</v>
      </c>
      <c r="D1124" s="473" t="s">
        <v>9163</v>
      </c>
      <c r="E1124" s="32" t="str">
        <f t="shared" si="34"/>
        <v>V</v>
      </c>
      <c r="H1124"/>
      <c r="I1124"/>
      <c r="J1124"/>
      <c r="K1124" s="32" t="str">
        <f t="shared" si="35"/>
        <v/>
      </c>
      <c r="L1124" s="535"/>
    </row>
    <row r="1125" spans="2:12" x14ac:dyDescent="0.4">
      <c r="B1125" s="474" t="s">
        <v>420</v>
      </c>
      <c r="C1125" s="473" t="s">
        <v>1879</v>
      </c>
      <c r="D1125" s="473" t="s">
        <v>9163</v>
      </c>
      <c r="E1125" s="32" t="str">
        <f t="shared" si="34"/>
        <v>V</v>
      </c>
      <c r="H1125"/>
      <c r="I1125"/>
      <c r="J1125"/>
      <c r="K1125" s="32" t="str">
        <f t="shared" si="35"/>
        <v/>
      </c>
      <c r="L1125" s="535"/>
    </row>
    <row r="1126" spans="2:12" x14ac:dyDescent="0.4">
      <c r="B1126" s="474" t="s">
        <v>421</v>
      </c>
      <c r="C1126" s="473" t="s">
        <v>10180</v>
      </c>
      <c r="D1126" s="473" t="s">
        <v>9163</v>
      </c>
      <c r="E1126" s="32" t="str">
        <f t="shared" si="34"/>
        <v>V</v>
      </c>
      <c r="H1126"/>
      <c r="I1126"/>
      <c r="J1126"/>
      <c r="K1126" s="32" t="str">
        <f t="shared" si="35"/>
        <v/>
      </c>
      <c r="L1126" s="535"/>
    </row>
    <row r="1127" spans="2:12" x14ac:dyDescent="0.4">
      <c r="B1127" s="474" t="s">
        <v>422</v>
      </c>
      <c r="C1127" s="473" t="s">
        <v>1880</v>
      </c>
      <c r="D1127" s="473" t="s">
        <v>9163</v>
      </c>
      <c r="E1127" s="32" t="str">
        <f t="shared" si="34"/>
        <v>V</v>
      </c>
      <c r="H1127"/>
      <c r="I1127"/>
      <c r="J1127"/>
      <c r="K1127" s="32" t="str">
        <f t="shared" si="35"/>
        <v/>
      </c>
      <c r="L1127" s="535"/>
    </row>
    <row r="1128" spans="2:12" x14ac:dyDescent="0.4">
      <c r="B1128" s="474" t="s">
        <v>423</v>
      </c>
      <c r="C1128" s="473" t="s">
        <v>1881</v>
      </c>
      <c r="D1128" s="473" t="s">
        <v>9163</v>
      </c>
      <c r="E1128" s="32" t="str">
        <f t="shared" si="34"/>
        <v>V</v>
      </c>
      <c r="H1128"/>
      <c r="I1128"/>
      <c r="J1128"/>
      <c r="K1128" s="32" t="str">
        <f t="shared" si="35"/>
        <v/>
      </c>
      <c r="L1128" s="535"/>
    </row>
    <row r="1129" spans="2:12" x14ac:dyDescent="0.4">
      <c r="B1129" s="474" t="s">
        <v>424</v>
      </c>
      <c r="C1129" s="473" t="s">
        <v>1882</v>
      </c>
      <c r="D1129" s="473" t="s">
        <v>9163</v>
      </c>
      <c r="E1129" s="32" t="str">
        <f t="shared" si="34"/>
        <v>V</v>
      </c>
      <c r="H1129"/>
      <c r="I1129"/>
      <c r="J1129"/>
      <c r="K1129" s="32" t="str">
        <f t="shared" si="35"/>
        <v/>
      </c>
      <c r="L1129" s="535"/>
    </row>
    <row r="1130" spans="2:12" x14ac:dyDescent="0.4">
      <c r="B1130" s="474" t="s">
        <v>1974</v>
      </c>
      <c r="C1130" s="473" t="s">
        <v>2035</v>
      </c>
      <c r="D1130" s="473" t="s">
        <v>9163</v>
      </c>
      <c r="E1130" s="32" t="str">
        <f t="shared" si="34"/>
        <v>V</v>
      </c>
      <c r="H1130"/>
      <c r="I1130"/>
      <c r="J1130"/>
      <c r="K1130" s="32" t="str">
        <f t="shared" si="35"/>
        <v/>
      </c>
      <c r="L1130" s="535"/>
    </row>
    <row r="1131" spans="2:12" x14ac:dyDescent="0.4">
      <c r="B1131" s="474" t="s">
        <v>1975</v>
      </c>
      <c r="C1131" s="473" t="s">
        <v>2036</v>
      </c>
      <c r="D1131" s="473" t="s">
        <v>9163</v>
      </c>
      <c r="E1131" s="32" t="str">
        <f t="shared" si="34"/>
        <v>V</v>
      </c>
      <c r="H1131"/>
      <c r="I1131"/>
      <c r="J1131"/>
      <c r="K1131" s="32" t="str">
        <f t="shared" si="35"/>
        <v/>
      </c>
      <c r="L1131" s="535"/>
    </row>
    <row r="1132" spans="2:12" x14ac:dyDescent="0.4">
      <c r="B1132" s="474" t="s">
        <v>1976</v>
      </c>
      <c r="C1132" s="473" t="s">
        <v>2037</v>
      </c>
      <c r="D1132" s="473" t="s">
        <v>9163</v>
      </c>
      <c r="E1132" s="32" t="str">
        <f t="shared" si="34"/>
        <v>V</v>
      </c>
      <c r="H1132"/>
      <c r="I1132"/>
      <c r="J1132"/>
      <c r="K1132" s="32" t="str">
        <f t="shared" si="35"/>
        <v/>
      </c>
      <c r="L1132" s="535"/>
    </row>
    <row r="1133" spans="2:12" x14ac:dyDescent="0.4">
      <c r="B1133" s="474" t="s">
        <v>1977</v>
      </c>
      <c r="C1133" s="473" t="s">
        <v>2038</v>
      </c>
      <c r="D1133" s="473" t="s">
        <v>9163</v>
      </c>
      <c r="E1133" s="32" t="str">
        <f t="shared" si="34"/>
        <v>V</v>
      </c>
      <c r="H1133"/>
      <c r="I1133"/>
      <c r="J1133"/>
      <c r="K1133" s="32" t="str">
        <f t="shared" si="35"/>
        <v/>
      </c>
      <c r="L1133" s="535"/>
    </row>
    <row r="1134" spans="2:12" x14ac:dyDescent="0.4">
      <c r="B1134" s="474" t="s">
        <v>1848</v>
      </c>
      <c r="C1134" s="473" t="s">
        <v>1847</v>
      </c>
      <c r="D1134" s="473" t="s">
        <v>9163</v>
      </c>
      <c r="E1134" s="32" t="str">
        <f t="shared" si="34"/>
        <v>V</v>
      </c>
      <c r="H1134"/>
      <c r="I1134"/>
      <c r="J1134"/>
      <c r="K1134" s="32" t="str">
        <f t="shared" si="35"/>
        <v/>
      </c>
      <c r="L1134" s="535"/>
    </row>
    <row r="1135" spans="2:12" x14ac:dyDescent="0.4">
      <c r="B1135" s="474" t="s">
        <v>2510</v>
      </c>
      <c r="C1135" s="473" t="s">
        <v>3280</v>
      </c>
      <c r="D1135" s="473" t="s">
        <v>9163</v>
      </c>
      <c r="E1135" s="32" t="str">
        <f t="shared" si="34"/>
        <v>V</v>
      </c>
      <c r="H1135"/>
      <c r="I1135"/>
      <c r="J1135"/>
      <c r="K1135" s="32" t="str">
        <f t="shared" si="35"/>
        <v/>
      </c>
      <c r="L1135" s="535"/>
    </row>
    <row r="1136" spans="2:12" x14ac:dyDescent="0.4">
      <c r="B1136" s="474" t="s">
        <v>2512</v>
      </c>
      <c r="C1136" s="473" t="s">
        <v>2511</v>
      </c>
      <c r="D1136" s="473" t="s">
        <v>9163</v>
      </c>
      <c r="E1136" s="32" t="str">
        <f t="shared" si="34"/>
        <v>V</v>
      </c>
      <c r="H1136"/>
      <c r="I1136"/>
      <c r="J1136"/>
      <c r="K1136" s="32" t="str">
        <f t="shared" si="35"/>
        <v/>
      </c>
      <c r="L1136" s="535"/>
    </row>
    <row r="1137" spans="2:12" x14ac:dyDescent="0.4">
      <c r="B1137" s="474" t="s">
        <v>2514</v>
      </c>
      <c r="C1137" s="473" t="s">
        <v>2513</v>
      </c>
      <c r="D1137" s="473" t="s">
        <v>9163</v>
      </c>
      <c r="E1137" s="32" t="str">
        <f t="shared" si="34"/>
        <v>V</v>
      </c>
      <c r="H1137"/>
      <c r="I1137"/>
      <c r="J1137"/>
      <c r="K1137" s="32" t="str">
        <f t="shared" si="35"/>
        <v/>
      </c>
      <c r="L1137" s="535"/>
    </row>
    <row r="1138" spans="2:12" x14ac:dyDescent="0.4">
      <c r="B1138" s="474" t="s">
        <v>2516</v>
      </c>
      <c r="C1138" s="473" t="s">
        <v>2515</v>
      </c>
      <c r="D1138" s="473" t="s">
        <v>9163</v>
      </c>
      <c r="E1138" s="32" t="str">
        <f t="shared" si="34"/>
        <v>V</v>
      </c>
      <c r="H1138"/>
      <c r="I1138"/>
      <c r="J1138"/>
      <c r="K1138" s="32" t="str">
        <f t="shared" si="35"/>
        <v/>
      </c>
      <c r="L1138" s="535"/>
    </row>
    <row r="1139" spans="2:12" x14ac:dyDescent="0.4">
      <c r="B1139" s="474" t="s">
        <v>2517</v>
      </c>
      <c r="C1139" s="473" t="s">
        <v>3281</v>
      </c>
      <c r="D1139" s="473" t="s">
        <v>9163</v>
      </c>
      <c r="E1139" s="32" t="str">
        <f t="shared" si="34"/>
        <v>V</v>
      </c>
      <c r="H1139"/>
      <c r="I1139"/>
      <c r="J1139"/>
      <c r="K1139" s="32" t="str">
        <f t="shared" si="35"/>
        <v/>
      </c>
      <c r="L1139" s="535"/>
    </row>
    <row r="1140" spans="2:12" x14ac:dyDescent="0.4">
      <c r="B1140" s="474" t="s">
        <v>2518</v>
      </c>
      <c r="C1140" s="473" t="s">
        <v>3282</v>
      </c>
      <c r="D1140" s="473" t="s">
        <v>9163</v>
      </c>
      <c r="E1140" s="32" t="str">
        <f t="shared" si="34"/>
        <v>V</v>
      </c>
      <c r="H1140"/>
      <c r="I1140"/>
      <c r="J1140"/>
      <c r="K1140" s="32" t="str">
        <f t="shared" si="35"/>
        <v/>
      </c>
      <c r="L1140" s="535"/>
    </row>
    <row r="1141" spans="2:12" x14ac:dyDescent="0.4">
      <c r="B1141" s="474" t="s">
        <v>2519</v>
      </c>
      <c r="C1141" s="473" t="s">
        <v>3283</v>
      </c>
      <c r="D1141" s="473" t="s">
        <v>9163</v>
      </c>
      <c r="E1141" s="32" t="str">
        <f t="shared" si="34"/>
        <v>V</v>
      </c>
      <c r="H1141"/>
      <c r="I1141"/>
      <c r="J1141"/>
      <c r="K1141" s="32" t="str">
        <f t="shared" si="35"/>
        <v/>
      </c>
      <c r="L1141" s="535"/>
    </row>
    <row r="1142" spans="2:12" x14ac:dyDescent="0.4">
      <c r="B1142" s="474" t="s">
        <v>32</v>
      </c>
      <c r="C1142" s="473" t="s">
        <v>1116</v>
      </c>
      <c r="D1142" s="473" t="s">
        <v>9163</v>
      </c>
      <c r="E1142" s="32" t="str">
        <f t="shared" si="34"/>
        <v>V</v>
      </c>
      <c r="H1142"/>
      <c r="I1142"/>
      <c r="J1142"/>
      <c r="K1142" s="32" t="str">
        <f t="shared" si="35"/>
        <v/>
      </c>
      <c r="L1142" s="535"/>
    </row>
    <row r="1143" spans="2:12" x14ac:dyDescent="0.4">
      <c r="B1143" s="474" t="s">
        <v>1978</v>
      </c>
      <c r="C1143" s="473" t="s">
        <v>2039</v>
      </c>
      <c r="D1143" s="473" t="s">
        <v>9163</v>
      </c>
      <c r="E1143" s="32" t="str">
        <f t="shared" si="34"/>
        <v>V</v>
      </c>
      <c r="H1143"/>
      <c r="I1143"/>
      <c r="J1143"/>
      <c r="K1143" s="32" t="str">
        <f t="shared" si="35"/>
        <v/>
      </c>
      <c r="L1143" s="535"/>
    </row>
    <row r="1144" spans="2:12" x14ac:dyDescent="0.4">
      <c r="B1144" s="474" t="s">
        <v>33</v>
      </c>
      <c r="C1144" s="473" t="s">
        <v>1117</v>
      </c>
      <c r="D1144" s="473" t="s">
        <v>9163</v>
      </c>
      <c r="E1144" s="32" t="str">
        <f t="shared" si="34"/>
        <v>V</v>
      </c>
      <c r="H1144"/>
      <c r="I1144"/>
      <c r="J1144"/>
      <c r="K1144" s="32" t="str">
        <f t="shared" si="35"/>
        <v/>
      </c>
      <c r="L1144" s="535"/>
    </row>
    <row r="1145" spans="2:12" x14ac:dyDescent="0.4">
      <c r="B1145" s="474" t="s">
        <v>1979</v>
      </c>
      <c r="C1145" s="473" t="s">
        <v>2040</v>
      </c>
      <c r="D1145" s="473" t="s">
        <v>9163</v>
      </c>
      <c r="E1145" s="32" t="str">
        <f t="shared" si="34"/>
        <v>V</v>
      </c>
      <c r="H1145"/>
      <c r="I1145"/>
      <c r="J1145"/>
      <c r="K1145" s="32" t="str">
        <f t="shared" si="35"/>
        <v/>
      </c>
      <c r="L1145" s="535"/>
    </row>
    <row r="1146" spans="2:12" x14ac:dyDescent="0.4">
      <c r="B1146" s="474" t="s">
        <v>1980</v>
      </c>
      <c r="C1146" s="473" t="s">
        <v>2041</v>
      </c>
      <c r="D1146" s="473" t="s">
        <v>9163</v>
      </c>
      <c r="E1146" s="32" t="str">
        <f t="shared" si="34"/>
        <v>V</v>
      </c>
      <c r="H1146"/>
      <c r="I1146"/>
      <c r="J1146"/>
      <c r="K1146" s="32" t="str">
        <f t="shared" si="35"/>
        <v/>
      </c>
      <c r="L1146" s="535"/>
    </row>
    <row r="1147" spans="2:12" x14ac:dyDescent="0.4">
      <c r="B1147" s="474" t="s">
        <v>1981</v>
      </c>
      <c r="C1147" s="473" t="s">
        <v>2042</v>
      </c>
      <c r="D1147" s="473" t="s">
        <v>9163</v>
      </c>
      <c r="E1147" s="32" t="str">
        <f t="shared" si="34"/>
        <v>V</v>
      </c>
      <c r="H1147"/>
      <c r="I1147"/>
      <c r="J1147"/>
      <c r="K1147" s="32" t="str">
        <f t="shared" si="35"/>
        <v/>
      </c>
      <c r="L1147" s="535"/>
    </row>
    <row r="1148" spans="2:12" x14ac:dyDescent="0.4">
      <c r="B1148" s="474" t="s">
        <v>34</v>
      </c>
      <c r="C1148" s="473" t="s">
        <v>1118</v>
      </c>
      <c r="D1148" s="473" t="s">
        <v>9163</v>
      </c>
      <c r="E1148" s="32" t="str">
        <f t="shared" si="34"/>
        <v>V</v>
      </c>
      <c r="H1148"/>
      <c r="I1148"/>
      <c r="J1148"/>
      <c r="K1148" s="32" t="str">
        <f t="shared" si="35"/>
        <v/>
      </c>
      <c r="L1148" s="535"/>
    </row>
    <row r="1149" spans="2:12" x14ac:dyDescent="0.4">
      <c r="B1149" s="474" t="s">
        <v>2677</v>
      </c>
      <c r="C1149" s="473" t="s">
        <v>2676</v>
      </c>
      <c r="D1149" s="473" t="s">
        <v>9163</v>
      </c>
      <c r="E1149" s="32" t="str">
        <f t="shared" si="34"/>
        <v>V</v>
      </c>
      <c r="H1149"/>
      <c r="I1149"/>
      <c r="J1149"/>
      <c r="K1149" s="32" t="str">
        <f t="shared" si="35"/>
        <v/>
      </c>
      <c r="L1149" s="535"/>
    </row>
    <row r="1150" spans="2:12" x14ac:dyDescent="0.4">
      <c r="B1150" s="474" t="s">
        <v>2679</v>
      </c>
      <c r="C1150" s="473" t="s">
        <v>2678</v>
      </c>
      <c r="D1150" s="473" t="s">
        <v>9163</v>
      </c>
      <c r="E1150" s="32" t="str">
        <f t="shared" si="34"/>
        <v>V</v>
      </c>
      <c r="H1150"/>
      <c r="I1150"/>
      <c r="J1150"/>
      <c r="K1150" s="32" t="str">
        <f t="shared" si="35"/>
        <v/>
      </c>
      <c r="L1150" s="535"/>
    </row>
    <row r="1151" spans="2:12" x14ac:dyDescent="0.4">
      <c r="B1151" s="474" t="s">
        <v>337</v>
      </c>
      <c r="C1151" s="473" t="s">
        <v>664</v>
      </c>
      <c r="D1151" s="473" t="s">
        <v>9163</v>
      </c>
      <c r="E1151" s="32" t="str">
        <f t="shared" si="34"/>
        <v>V</v>
      </c>
      <c r="H1151"/>
      <c r="I1151"/>
      <c r="J1151"/>
      <c r="K1151" s="32" t="str">
        <f t="shared" si="35"/>
        <v/>
      </c>
      <c r="L1151" s="535"/>
    </row>
    <row r="1152" spans="2:12" x14ac:dyDescent="0.4">
      <c r="B1152" s="474" t="s">
        <v>3499</v>
      </c>
      <c r="C1152" s="473" t="s">
        <v>3498</v>
      </c>
      <c r="D1152" s="473" t="s">
        <v>9163</v>
      </c>
      <c r="E1152" s="32" t="str">
        <f t="shared" si="34"/>
        <v>V</v>
      </c>
      <c r="H1152"/>
      <c r="I1152"/>
      <c r="J1152"/>
      <c r="K1152" s="32" t="str">
        <f t="shared" si="35"/>
        <v/>
      </c>
      <c r="L1152" s="535"/>
    </row>
    <row r="1153" spans="2:12" x14ac:dyDescent="0.4">
      <c r="B1153" s="474" t="s">
        <v>3501</v>
      </c>
      <c r="C1153" s="473" t="s">
        <v>3500</v>
      </c>
      <c r="D1153" s="473" t="s">
        <v>9163</v>
      </c>
      <c r="E1153" s="32" t="str">
        <f t="shared" si="34"/>
        <v>V</v>
      </c>
      <c r="H1153"/>
      <c r="I1153"/>
      <c r="J1153"/>
      <c r="K1153" s="32" t="str">
        <f t="shared" si="35"/>
        <v/>
      </c>
      <c r="L1153" s="535"/>
    </row>
    <row r="1154" spans="2:12" x14ac:dyDescent="0.4">
      <c r="B1154" s="474" t="s">
        <v>3503</v>
      </c>
      <c r="C1154" s="473" t="s">
        <v>3502</v>
      </c>
      <c r="D1154" s="473" t="s">
        <v>9163</v>
      </c>
      <c r="E1154" s="32" t="str">
        <f t="shared" si="34"/>
        <v>V</v>
      </c>
      <c r="H1154"/>
      <c r="I1154"/>
      <c r="J1154"/>
      <c r="K1154" s="32" t="str">
        <f t="shared" si="35"/>
        <v/>
      </c>
      <c r="L1154" s="535"/>
    </row>
    <row r="1155" spans="2:12" x14ac:dyDescent="0.4">
      <c r="B1155" s="474" t="s">
        <v>3505</v>
      </c>
      <c r="C1155" s="473" t="s">
        <v>3504</v>
      </c>
      <c r="D1155" s="473" t="s">
        <v>9163</v>
      </c>
      <c r="E1155" s="32" t="str">
        <f t="shared" si="34"/>
        <v>V</v>
      </c>
      <c r="H1155"/>
      <c r="I1155"/>
      <c r="J1155"/>
      <c r="K1155" s="32" t="str">
        <f t="shared" si="35"/>
        <v/>
      </c>
      <c r="L1155" s="535"/>
    </row>
    <row r="1156" spans="2:12" x14ac:dyDescent="0.4">
      <c r="B1156" s="474" t="s">
        <v>3507</v>
      </c>
      <c r="C1156" s="473" t="s">
        <v>3506</v>
      </c>
      <c r="D1156" s="473" t="s">
        <v>9163</v>
      </c>
      <c r="E1156" s="32" t="str">
        <f t="shared" si="34"/>
        <v>V</v>
      </c>
      <c r="H1156"/>
      <c r="I1156"/>
      <c r="J1156"/>
      <c r="K1156" s="32" t="str">
        <f t="shared" si="35"/>
        <v/>
      </c>
      <c r="L1156" s="535"/>
    </row>
    <row r="1157" spans="2:12" x14ac:dyDescent="0.4">
      <c r="B1157" s="474" t="s">
        <v>4155</v>
      </c>
      <c r="C1157" s="473" t="s">
        <v>4154</v>
      </c>
      <c r="D1157" s="473" t="s">
        <v>9163</v>
      </c>
      <c r="E1157" s="32" t="str">
        <f t="shared" si="34"/>
        <v>V</v>
      </c>
      <c r="H1157"/>
      <c r="I1157"/>
      <c r="J1157"/>
      <c r="K1157" s="32" t="str">
        <f t="shared" si="35"/>
        <v/>
      </c>
      <c r="L1157" s="535"/>
    </row>
    <row r="1158" spans="2:12" x14ac:dyDescent="0.4">
      <c r="B1158" s="474" t="s">
        <v>141</v>
      </c>
      <c r="C1158" s="473" t="s">
        <v>1572</v>
      </c>
      <c r="D1158" s="473" t="s">
        <v>9163</v>
      </c>
      <c r="E1158" s="32" t="str">
        <f t="shared" si="34"/>
        <v>V</v>
      </c>
      <c r="H1158"/>
      <c r="I1158"/>
      <c r="J1158"/>
      <c r="K1158" s="32" t="str">
        <f t="shared" si="35"/>
        <v/>
      </c>
      <c r="L1158" s="535"/>
    </row>
    <row r="1159" spans="2:12" x14ac:dyDescent="0.4">
      <c r="B1159" s="474" t="s">
        <v>91</v>
      </c>
      <c r="C1159" s="473" t="s">
        <v>1573</v>
      </c>
      <c r="D1159" s="473" t="s">
        <v>9163</v>
      </c>
      <c r="E1159" s="32" t="str">
        <f t="shared" si="34"/>
        <v>V</v>
      </c>
      <c r="H1159"/>
      <c r="I1159"/>
      <c r="J1159"/>
      <c r="K1159" s="32" t="str">
        <f t="shared" si="35"/>
        <v/>
      </c>
      <c r="L1159" s="535"/>
    </row>
    <row r="1160" spans="2:12" x14ac:dyDescent="0.4">
      <c r="B1160" s="474" t="s">
        <v>92</v>
      </c>
      <c r="C1160" s="473" t="s">
        <v>10181</v>
      </c>
      <c r="D1160" s="473" t="s">
        <v>9163</v>
      </c>
      <c r="E1160" s="32" t="str">
        <f t="shared" si="34"/>
        <v>V</v>
      </c>
      <c r="H1160"/>
      <c r="I1160"/>
      <c r="J1160"/>
      <c r="K1160" s="32" t="str">
        <f t="shared" si="35"/>
        <v/>
      </c>
      <c r="L1160" s="535"/>
    </row>
    <row r="1161" spans="2:12" x14ac:dyDescent="0.4">
      <c r="B1161" s="474" t="s">
        <v>243</v>
      </c>
      <c r="C1161" s="473" t="s">
        <v>10182</v>
      </c>
      <c r="D1161" s="473" t="s">
        <v>9163</v>
      </c>
      <c r="E1161" s="32" t="str">
        <f t="shared" si="34"/>
        <v>V</v>
      </c>
      <c r="H1161"/>
      <c r="I1161"/>
      <c r="J1161"/>
      <c r="K1161" s="32" t="str">
        <f t="shared" si="35"/>
        <v/>
      </c>
      <c r="L1161" s="535"/>
    </row>
    <row r="1162" spans="2:12" x14ac:dyDescent="0.4">
      <c r="B1162" s="474" t="s">
        <v>1910</v>
      </c>
      <c r="C1162" s="473" t="s">
        <v>1908</v>
      </c>
      <c r="D1162" s="473" t="s">
        <v>9163</v>
      </c>
      <c r="E1162" s="32" t="str">
        <f t="shared" ref="E1162:E1225" si="36">IF(OR(B1162="",B1162="Инструмент бензо",B1162="Инструмент электро",B1162="Инструмент газ",B1162="Ручник и аксессуары"),"","V")</f>
        <v>V</v>
      </c>
      <c r="H1162"/>
      <c r="I1162"/>
      <c r="J1162"/>
      <c r="K1162" s="32" t="str">
        <f t="shared" si="35"/>
        <v/>
      </c>
      <c r="L1162" s="535"/>
    </row>
    <row r="1163" spans="2:12" x14ac:dyDescent="0.4">
      <c r="B1163" s="474" t="s">
        <v>9932</v>
      </c>
      <c r="C1163" s="473" t="s">
        <v>2119</v>
      </c>
      <c r="D1163" s="473" t="s">
        <v>9163</v>
      </c>
      <c r="E1163" s="32" t="str">
        <f t="shared" si="36"/>
        <v>V</v>
      </c>
      <c r="H1163"/>
      <c r="I1163"/>
      <c r="J1163"/>
      <c r="K1163" s="32" t="str">
        <f t="shared" ref="K1163:K1226" si="37">IF(OR(H1163="",H1163="Инструмент бензо",H1163="Инструмент электро",H1163="Инструмент газ",H1163="Ручник и аксессуары"),"","V")</f>
        <v/>
      </c>
      <c r="L1163" s="535"/>
    </row>
    <row r="1164" spans="2:12" x14ac:dyDescent="0.4">
      <c r="B1164" s="474" t="s">
        <v>245</v>
      </c>
      <c r="C1164" s="473" t="s">
        <v>665</v>
      </c>
      <c r="D1164" s="473" t="s">
        <v>9163</v>
      </c>
      <c r="E1164" s="32" t="str">
        <f t="shared" si="36"/>
        <v>V</v>
      </c>
      <c r="H1164"/>
      <c r="I1164"/>
      <c r="J1164"/>
      <c r="K1164" s="32" t="str">
        <f t="shared" si="37"/>
        <v/>
      </c>
      <c r="L1164" s="535"/>
    </row>
    <row r="1165" spans="2:12" x14ac:dyDescent="0.4">
      <c r="B1165" s="474" t="s">
        <v>109</v>
      </c>
      <c r="C1165" s="473" t="s">
        <v>666</v>
      </c>
      <c r="D1165" s="473" t="s">
        <v>9163</v>
      </c>
      <c r="E1165" s="32" t="str">
        <f t="shared" si="36"/>
        <v>V</v>
      </c>
      <c r="H1165"/>
      <c r="I1165"/>
      <c r="J1165"/>
      <c r="K1165" s="32" t="str">
        <f t="shared" si="37"/>
        <v/>
      </c>
      <c r="L1165" s="535"/>
    </row>
    <row r="1166" spans="2:12" x14ac:dyDescent="0.4">
      <c r="B1166" s="474" t="s">
        <v>3593</v>
      </c>
      <c r="C1166" s="473" t="s">
        <v>3594</v>
      </c>
      <c r="D1166" s="473" t="s">
        <v>9163</v>
      </c>
      <c r="E1166" s="32" t="str">
        <f t="shared" si="36"/>
        <v>V</v>
      </c>
      <c r="H1166"/>
      <c r="I1166"/>
      <c r="J1166"/>
      <c r="K1166" s="32" t="str">
        <f t="shared" si="37"/>
        <v/>
      </c>
      <c r="L1166" s="535"/>
    </row>
    <row r="1167" spans="2:12" x14ac:dyDescent="0.4">
      <c r="B1167" s="474" t="s">
        <v>9984</v>
      </c>
      <c r="C1167" s="473" t="s">
        <v>658</v>
      </c>
      <c r="D1167" s="473" t="s">
        <v>9163</v>
      </c>
      <c r="E1167" s="32" t="str">
        <f t="shared" si="36"/>
        <v>V</v>
      </c>
      <c r="H1167"/>
      <c r="I1167"/>
      <c r="J1167"/>
      <c r="K1167" s="32" t="str">
        <f t="shared" si="37"/>
        <v/>
      </c>
      <c r="L1167" s="535"/>
    </row>
    <row r="1168" spans="2:12" x14ac:dyDescent="0.4">
      <c r="B1168" s="474" t="s">
        <v>9933</v>
      </c>
      <c r="C1168" s="473" t="s">
        <v>659</v>
      </c>
      <c r="D1168" s="473" t="s">
        <v>9163</v>
      </c>
      <c r="E1168" s="32" t="str">
        <f t="shared" si="36"/>
        <v>V</v>
      </c>
      <c r="H1168"/>
      <c r="I1168"/>
      <c r="J1168"/>
      <c r="K1168" s="32" t="str">
        <f t="shared" si="37"/>
        <v/>
      </c>
      <c r="L1168" s="535"/>
    </row>
    <row r="1169" spans="2:12" x14ac:dyDescent="0.4">
      <c r="B1169" s="474" t="s">
        <v>9894</v>
      </c>
      <c r="C1169" s="473" t="s">
        <v>660</v>
      </c>
      <c r="D1169" s="473" t="s">
        <v>9163</v>
      </c>
      <c r="E1169" s="32" t="str">
        <f t="shared" si="36"/>
        <v>V</v>
      </c>
      <c r="H1169"/>
      <c r="I1169"/>
      <c r="J1169"/>
      <c r="K1169" s="32" t="str">
        <f t="shared" si="37"/>
        <v/>
      </c>
      <c r="L1169" s="535"/>
    </row>
    <row r="1170" spans="2:12" x14ac:dyDescent="0.4">
      <c r="B1170" s="474" t="s">
        <v>9895</v>
      </c>
      <c r="C1170" s="473" t="s">
        <v>661</v>
      </c>
      <c r="D1170" s="473" t="s">
        <v>9163</v>
      </c>
      <c r="E1170" s="32" t="str">
        <f t="shared" si="36"/>
        <v>V</v>
      </c>
      <c r="H1170"/>
      <c r="I1170"/>
      <c r="J1170"/>
      <c r="K1170" s="32" t="str">
        <f t="shared" si="37"/>
        <v/>
      </c>
      <c r="L1170" s="535"/>
    </row>
    <row r="1171" spans="2:12" x14ac:dyDescent="0.4">
      <c r="B1171" s="474" t="s">
        <v>9896</v>
      </c>
      <c r="C1171" s="473" t="s">
        <v>1571</v>
      </c>
      <c r="D1171" s="473" t="s">
        <v>9163</v>
      </c>
      <c r="E1171" s="32" t="str">
        <f t="shared" si="36"/>
        <v>V</v>
      </c>
      <c r="H1171"/>
      <c r="I1171"/>
      <c r="J1171"/>
      <c r="K1171" s="32" t="str">
        <f t="shared" si="37"/>
        <v/>
      </c>
      <c r="L1171" s="535"/>
    </row>
    <row r="1172" spans="2:12" x14ac:dyDescent="0.4">
      <c r="B1172" s="474" t="s">
        <v>9897</v>
      </c>
      <c r="C1172" s="473" t="s">
        <v>662</v>
      </c>
      <c r="D1172" s="473" t="s">
        <v>9163</v>
      </c>
      <c r="E1172" s="32" t="str">
        <f t="shared" si="36"/>
        <v>V</v>
      </c>
      <c r="H1172"/>
      <c r="I1172"/>
      <c r="J1172"/>
      <c r="K1172" s="32" t="str">
        <f t="shared" si="37"/>
        <v/>
      </c>
      <c r="L1172" s="535"/>
    </row>
    <row r="1173" spans="2:12" x14ac:dyDescent="0.4">
      <c r="B1173" s="474" t="s">
        <v>201</v>
      </c>
      <c r="C1173" s="473" t="s">
        <v>3098</v>
      </c>
      <c r="D1173" s="473" t="s">
        <v>9885</v>
      </c>
      <c r="E1173" s="32" t="str">
        <f t="shared" si="36"/>
        <v>V</v>
      </c>
      <c r="H1173"/>
      <c r="I1173"/>
      <c r="J1173"/>
      <c r="K1173" s="32" t="str">
        <f t="shared" si="37"/>
        <v/>
      </c>
      <c r="L1173" s="535"/>
    </row>
    <row r="1174" spans="2:12" x14ac:dyDescent="0.4">
      <c r="B1174" s="474" t="s">
        <v>4772</v>
      </c>
      <c r="C1174" s="473" t="s">
        <v>10183</v>
      </c>
      <c r="D1174" s="473" t="s">
        <v>9163</v>
      </c>
      <c r="E1174" s="32" t="str">
        <f t="shared" si="36"/>
        <v>V</v>
      </c>
      <c r="H1174"/>
      <c r="I1174"/>
      <c r="J1174"/>
      <c r="K1174" s="32" t="str">
        <f t="shared" si="37"/>
        <v/>
      </c>
      <c r="L1174" s="535"/>
    </row>
    <row r="1175" spans="2:12" x14ac:dyDescent="0.4">
      <c r="B1175" s="474" t="s">
        <v>3729</v>
      </c>
      <c r="C1175" s="473" t="s">
        <v>3728</v>
      </c>
      <c r="D1175" s="473" t="s">
        <v>9163</v>
      </c>
      <c r="E1175" s="32" t="str">
        <f t="shared" si="36"/>
        <v>V</v>
      </c>
      <c r="H1175"/>
      <c r="I1175"/>
      <c r="J1175"/>
      <c r="K1175" s="32" t="str">
        <f t="shared" si="37"/>
        <v/>
      </c>
      <c r="L1175" s="535"/>
    </row>
    <row r="1176" spans="2:12" x14ac:dyDescent="0.4">
      <c r="B1176" s="474" t="s">
        <v>2668</v>
      </c>
      <c r="C1176" s="473" t="s">
        <v>2667</v>
      </c>
      <c r="D1176" s="473" t="s">
        <v>9163</v>
      </c>
      <c r="E1176" s="32" t="str">
        <f t="shared" si="36"/>
        <v>V</v>
      </c>
      <c r="H1176"/>
      <c r="I1176"/>
      <c r="J1176"/>
      <c r="K1176" s="32" t="str">
        <f t="shared" si="37"/>
        <v/>
      </c>
      <c r="L1176" s="535"/>
    </row>
    <row r="1177" spans="2:12" x14ac:dyDescent="0.4">
      <c r="B1177" s="474" t="s">
        <v>2784</v>
      </c>
      <c r="C1177" s="473" t="s">
        <v>2783</v>
      </c>
      <c r="D1177" s="473" t="s">
        <v>9163</v>
      </c>
      <c r="E1177" s="32" t="str">
        <f t="shared" si="36"/>
        <v>V</v>
      </c>
      <c r="H1177"/>
      <c r="I1177"/>
      <c r="J1177"/>
      <c r="K1177" s="32" t="str">
        <f t="shared" si="37"/>
        <v/>
      </c>
      <c r="L1177" s="535"/>
    </row>
    <row r="1178" spans="2:12" x14ac:dyDescent="0.4">
      <c r="B1178" s="474" t="s">
        <v>3905</v>
      </c>
      <c r="C1178" s="473" t="s">
        <v>3904</v>
      </c>
      <c r="D1178" s="473" t="s">
        <v>9163</v>
      </c>
      <c r="E1178" s="32" t="str">
        <f t="shared" si="36"/>
        <v>V</v>
      </c>
      <c r="H1178"/>
      <c r="I1178"/>
      <c r="J1178"/>
      <c r="K1178" s="32" t="str">
        <f t="shared" si="37"/>
        <v/>
      </c>
      <c r="L1178" s="535"/>
    </row>
    <row r="1179" spans="2:12" x14ac:dyDescent="0.4">
      <c r="B1179" s="474" t="s">
        <v>3906</v>
      </c>
      <c r="C1179" s="473" t="s">
        <v>4340</v>
      </c>
      <c r="D1179" s="473" t="s">
        <v>9163</v>
      </c>
      <c r="E1179" s="32" t="str">
        <f t="shared" si="36"/>
        <v>V</v>
      </c>
      <c r="H1179"/>
      <c r="I1179"/>
      <c r="J1179"/>
      <c r="K1179" s="32" t="str">
        <f t="shared" si="37"/>
        <v/>
      </c>
      <c r="L1179" s="535"/>
    </row>
    <row r="1180" spans="2:12" x14ac:dyDescent="0.4">
      <c r="B1180" s="474" t="s">
        <v>3908</v>
      </c>
      <c r="C1180" s="473" t="s">
        <v>3907</v>
      </c>
      <c r="D1180" s="473" t="s">
        <v>9163</v>
      </c>
      <c r="E1180" s="32" t="str">
        <f t="shared" si="36"/>
        <v>V</v>
      </c>
      <c r="H1180"/>
      <c r="I1180"/>
      <c r="J1180"/>
      <c r="K1180" s="32" t="str">
        <f t="shared" si="37"/>
        <v/>
      </c>
      <c r="L1180" s="535"/>
    </row>
    <row r="1181" spans="2:12" x14ac:dyDescent="0.4">
      <c r="B1181" s="474" t="s">
        <v>3909</v>
      </c>
      <c r="C1181" s="473" t="s">
        <v>5893</v>
      </c>
      <c r="D1181" s="473" t="s">
        <v>9163</v>
      </c>
      <c r="E1181" s="32" t="str">
        <f t="shared" si="36"/>
        <v>V</v>
      </c>
      <c r="H1181"/>
      <c r="I1181"/>
      <c r="J1181"/>
      <c r="K1181" s="32" t="str">
        <f t="shared" si="37"/>
        <v/>
      </c>
      <c r="L1181" s="535"/>
    </row>
    <row r="1182" spans="2:12" x14ac:dyDescent="0.4">
      <c r="B1182" s="474" t="s">
        <v>3911</v>
      </c>
      <c r="C1182" s="473" t="s">
        <v>3910</v>
      </c>
      <c r="D1182" s="473" t="s">
        <v>9163</v>
      </c>
      <c r="E1182" s="32" t="str">
        <f t="shared" si="36"/>
        <v>V</v>
      </c>
      <c r="H1182"/>
      <c r="I1182"/>
      <c r="J1182"/>
      <c r="K1182" s="32" t="str">
        <f t="shared" si="37"/>
        <v/>
      </c>
      <c r="L1182" s="535"/>
    </row>
    <row r="1183" spans="2:12" x14ac:dyDescent="0.4">
      <c r="B1183" s="474" t="s">
        <v>3912</v>
      </c>
      <c r="C1183" s="473" t="s">
        <v>4245</v>
      </c>
      <c r="D1183" s="473" t="s">
        <v>9163</v>
      </c>
      <c r="E1183" s="32" t="str">
        <f t="shared" si="36"/>
        <v>V</v>
      </c>
      <c r="H1183"/>
      <c r="I1183"/>
      <c r="J1183"/>
      <c r="K1183" s="32" t="str">
        <f t="shared" si="37"/>
        <v/>
      </c>
      <c r="L1183" s="535"/>
    </row>
    <row r="1184" spans="2:12" x14ac:dyDescent="0.4">
      <c r="B1184" s="474" t="s">
        <v>328</v>
      </c>
      <c r="C1184" s="473" t="s">
        <v>667</v>
      </c>
      <c r="D1184" s="473" t="s">
        <v>9885</v>
      </c>
      <c r="E1184" s="32" t="str">
        <f t="shared" si="36"/>
        <v>V</v>
      </c>
      <c r="H1184"/>
      <c r="I1184"/>
      <c r="J1184"/>
      <c r="K1184" s="32" t="str">
        <f t="shared" si="37"/>
        <v/>
      </c>
      <c r="L1184" s="535"/>
    </row>
    <row r="1185" spans="2:12" x14ac:dyDescent="0.4">
      <c r="B1185" s="474" t="s">
        <v>3595</v>
      </c>
      <c r="C1185" s="473" t="s">
        <v>3596</v>
      </c>
      <c r="D1185" s="473" t="s">
        <v>9885</v>
      </c>
      <c r="E1185" s="32" t="str">
        <f t="shared" si="36"/>
        <v>V</v>
      </c>
      <c r="H1185"/>
      <c r="I1185"/>
      <c r="J1185"/>
      <c r="K1185" s="32" t="str">
        <f t="shared" si="37"/>
        <v/>
      </c>
      <c r="L1185" s="535"/>
    </row>
    <row r="1186" spans="2:12" x14ac:dyDescent="0.4">
      <c r="B1186" s="474" t="s">
        <v>2653</v>
      </c>
      <c r="C1186" s="473" t="s">
        <v>2862</v>
      </c>
      <c r="D1186" s="473" t="s">
        <v>9163</v>
      </c>
      <c r="E1186" s="32" t="str">
        <f t="shared" si="36"/>
        <v>V</v>
      </c>
      <c r="H1186"/>
      <c r="I1186"/>
      <c r="J1186"/>
      <c r="K1186" s="32" t="str">
        <f t="shared" si="37"/>
        <v/>
      </c>
      <c r="L1186" s="535"/>
    </row>
    <row r="1187" spans="2:12" x14ac:dyDescent="0.4">
      <c r="B1187" s="474" t="s">
        <v>2654</v>
      </c>
      <c r="C1187" s="473" t="s">
        <v>2863</v>
      </c>
      <c r="D1187" s="473" t="s">
        <v>9163</v>
      </c>
      <c r="E1187" s="32" t="str">
        <f t="shared" si="36"/>
        <v>V</v>
      </c>
      <c r="H1187"/>
      <c r="I1187"/>
      <c r="J1187"/>
      <c r="K1187" s="32" t="str">
        <f t="shared" si="37"/>
        <v/>
      </c>
      <c r="L1187" s="535"/>
    </row>
    <row r="1188" spans="2:12" x14ac:dyDescent="0.4">
      <c r="B1188" s="474" t="s">
        <v>2656</v>
      </c>
      <c r="C1188" s="473" t="s">
        <v>2865</v>
      </c>
      <c r="D1188" s="473" t="s">
        <v>9163</v>
      </c>
      <c r="E1188" s="32" t="str">
        <f t="shared" si="36"/>
        <v>V</v>
      </c>
      <c r="H1188"/>
      <c r="I1188"/>
      <c r="J1188"/>
      <c r="K1188" s="32" t="str">
        <f t="shared" si="37"/>
        <v/>
      </c>
      <c r="L1188" s="535"/>
    </row>
    <row r="1189" spans="2:12" x14ac:dyDescent="0.4">
      <c r="B1189" s="474" t="s">
        <v>2657</v>
      </c>
      <c r="C1189" s="473" t="s">
        <v>2866</v>
      </c>
      <c r="D1189" s="473" t="s">
        <v>9163</v>
      </c>
      <c r="E1189" s="32" t="str">
        <f t="shared" si="36"/>
        <v>V</v>
      </c>
      <c r="H1189"/>
      <c r="I1189"/>
      <c r="J1189"/>
      <c r="K1189" s="32" t="str">
        <f t="shared" si="37"/>
        <v/>
      </c>
      <c r="L1189" s="535"/>
    </row>
    <row r="1190" spans="2:12" x14ac:dyDescent="0.4">
      <c r="B1190" s="474" t="s">
        <v>3761</v>
      </c>
      <c r="C1190" s="473" t="s">
        <v>3760</v>
      </c>
      <c r="D1190" s="473" t="s">
        <v>9885</v>
      </c>
      <c r="E1190" s="32" t="str">
        <f t="shared" si="36"/>
        <v>V</v>
      </c>
      <c r="H1190"/>
      <c r="I1190"/>
      <c r="J1190"/>
      <c r="K1190" s="32" t="str">
        <f t="shared" si="37"/>
        <v/>
      </c>
      <c r="L1190" s="535"/>
    </row>
    <row r="1191" spans="2:12" x14ac:dyDescent="0.4">
      <c r="B1191" s="474" t="s">
        <v>3763</v>
      </c>
      <c r="C1191" s="473" t="s">
        <v>3762</v>
      </c>
      <c r="D1191" s="473" t="s">
        <v>9163</v>
      </c>
      <c r="E1191" s="32" t="str">
        <f t="shared" si="36"/>
        <v>V</v>
      </c>
      <c r="H1191"/>
      <c r="I1191"/>
      <c r="J1191"/>
      <c r="K1191" s="32" t="str">
        <f t="shared" si="37"/>
        <v/>
      </c>
      <c r="L1191" s="535"/>
    </row>
    <row r="1192" spans="2:12" x14ac:dyDescent="0.4">
      <c r="B1192" s="474" t="s">
        <v>4545</v>
      </c>
      <c r="C1192" s="473" t="s">
        <v>10184</v>
      </c>
      <c r="D1192" s="473" t="s">
        <v>9163</v>
      </c>
      <c r="E1192" s="32" t="str">
        <f t="shared" si="36"/>
        <v>V</v>
      </c>
      <c r="H1192"/>
      <c r="I1192"/>
      <c r="J1192"/>
      <c r="K1192" s="32" t="str">
        <f t="shared" si="37"/>
        <v/>
      </c>
      <c r="L1192" s="535"/>
    </row>
    <row r="1193" spans="2:12" x14ac:dyDescent="0.4">
      <c r="B1193" s="474" t="s">
        <v>4546</v>
      </c>
      <c r="C1193" s="473" t="s">
        <v>10185</v>
      </c>
      <c r="D1193" s="473" t="s">
        <v>9885</v>
      </c>
      <c r="E1193" s="32" t="str">
        <f t="shared" si="36"/>
        <v>V</v>
      </c>
      <c r="H1193"/>
      <c r="I1193"/>
      <c r="J1193"/>
      <c r="K1193" s="32" t="str">
        <f t="shared" si="37"/>
        <v/>
      </c>
      <c r="L1193" s="535"/>
    </row>
    <row r="1194" spans="2:12" x14ac:dyDescent="0.4">
      <c r="B1194" s="474" t="s">
        <v>9898</v>
      </c>
      <c r="C1194" s="473" t="s">
        <v>3271</v>
      </c>
      <c r="D1194" s="473" t="s">
        <v>9163</v>
      </c>
      <c r="E1194" s="32" t="str">
        <f t="shared" si="36"/>
        <v>V</v>
      </c>
      <c r="H1194"/>
      <c r="I1194"/>
      <c r="J1194"/>
      <c r="K1194" s="32" t="str">
        <f t="shared" si="37"/>
        <v/>
      </c>
      <c r="L1194" s="535"/>
    </row>
    <row r="1195" spans="2:12" x14ac:dyDescent="0.4">
      <c r="B1195" s="474" t="s">
        <v>9899</v>
      </c>
      <c r="C1195" s="473" t="s">
        <v>3272</v>
      </c>
      <c r="D1195" s="473" t="s">
        <v>9163</v>
      </c>
      <c r="E1195" s="32" t="str">
        <f t="shared" si="36"/>
        <v>V</v>
      </c>
      <c r="H1195"/>
      <c r="I1195"/>
      <c r="J1195"/>
      <c r="K1195" s="32" t="str">
        <f t="shared" si="37"/>
        <v/>
      </c>
      <c r="L1195" s="535"/>
    </row>
    <row r="1196" spans="2:12" x14ac:dyDescent="0.4">
      <c r="B1196" s="474" t="s">
        <v>9900</v>
      </c>
      <c r="C1196" s="473" t="s">
        <v>3273</v>
      </c>
      <c r="D1196" s="473" t="s">
        <v>9163</v>
      </c>
      <c r="E1196" s="32" t="str">
        <f t="shared" si="36"/>
        <v>V</v>
      </c>
      <c r="H1196"/>
      <c r="I1196"/>
      <c r="J1196"/>
      <c r="K1196" s="32" t="str">
        <f t="shared" si="37"/>
        <v/>
      </c>
      <c r="L1196" s="535"/>
    </row>
    <row r="1197" spans="2:12" x14ac:dyDescent="0.4">
      <c r="B1197" s="474" t="s">
        <v>9901</v>
      </c>
      <c r="C1197" s="473" t="s">
        <v>3274</v>
      </c>
      <c r="D1197" s="473" t="s">
        <v>9163</v>
      </c>
      <c r="E1197" s="32" t="str">
        <f t="shared" si="36"/>
        <v>V</v>
      </c>
      <c r="H1197"/>
      <c r="I1197"/>
      <c r="J1197"/>
      <c r="K1197" s="32" t="str">
        <f t="shared" si="37"/>
        <v/>
      </c>
      <c r="L1197" s="535"/>
    </row>
    <row r="1198" spans="2:12" x14ac:dyDescent="0.4">
      <c r="B1198" s="474" t="s">
        <v>9902</v>
      </c>
      <c r="C1198" s="473" t="s">
        <v>3275</v>
      </c>
      <c r="D1198" s="473" t="s">
        <v>9163</v>
      </c>
      <c r="E1198" s="32" t="str">
        <f t="shared" si="36"/>
        <v>V</v>
      </c>
      <c r="H1198"/>
      <c r="I1198"/>
      <c r="J1198"/>
      <c r="K1198" s="32" t="str">
        <f t="shared" si="37"/>
        <v/>
      </c>
      <c r="L1198" s="535"/>
    </row>
    <row r="1199" spans="2:12" x14ac:dyDescent="0.4">
      <c r="B1199" s="474" t="s">
        <v>9903</v>
      </c>
      <c r="C1199" s="473" t="s">
        <v>3270</v>
      </c>
      <c r="D1199" s="473" t="s">
        <v>9163</v>
      </c>
      <c r="E1199" s="32" t="str">
        <f t="shared" si="36"/>
        <v>V</v>
      </c>
      <c r="H1199"/>
      <c r="I1199"/>
      <c r="J1199"/>
      <c r="K1199" s="32" t="str">
        <f t="shared" si="37"/>
        <v/>
      </c>
      <c r="L1199" s="535"/>
    </row>
    <row r="1200" spans="2:12" x14ac:dyDescent="0.4">
      <c r="B1200" s="474" t="s">
        <v>311</v>
      </c>
      <c r="C1200" s="473" t="s">
        <v>1732</v>
      </c>
      <c r="D1200" s="473" t="s">
        <v>9163</v>
      </c>
      <c r="E1200" s="32" t="str">
        <f t="shared" si="36"/>
        <v>V</v>
      </c>
      <c r="H1200"/>
      <c r="I1200"/>
      <c r="J1200"/>
      <c r="K1200" s="32" t="str">
        <f t="shared" si="37"/>
        <v/>
      </c>
      <c r="L1200" s="535"/>
    </row>
    <row r="1201" spans="2:12" x14ac:dyDescent="0.4">
      <c r="B1201" s="474" t="s">
        <v>2083</v>
      </c>
      <c r="C1201" s="473" t="s">
        <v>2082</v>
      </c>
      <c r="D1201" s="473" t="s">
        <v>9163</v>
      </c>
      <c r="E1201" s="32" t="str">
        <f t="shared" si="36"/>
        <v>V</v>
      </c>
      <c r="H1201"/>
      <c r="I1201"/>
      <c r="J1201"/>
      <c r="K1201" s="32" t="str">
        <f t="shared" si="37"/>
        <v/>
      </c>
      <c r="L1201" s="535"/>
    </row>
    <row r="1202" spans="2:12" x14ac:dyDescent="0.4">
      <c r="B1202" s="474" t="s">
        <v>2198</v>
      </c>
      <c r="C1202" s="473" t="s">
        <v>2992</v>
      </c>
      <c r="D1202" s="473" t="s">
        <v>9163</v>
      </c>
      <c r="E1202" s="32" t="str">
        <f t="shared" si="36"/>
        <v>V</v>
      </c>
      <c r="H1202"/>
      <c r="I1202"/>
      <c r="J1202"/>
      <c r="K1202" s="32" t="str">
        <f t="shared" si="37"/>
        <v/>
      </c>
      <c r="L1202" s="535"/>
    </row>
    <row r="1203" spans="2:12" x14ac:dyDescent="0.4">
      <c r="B1203" s="474" t="s">
        <v>3914</v>
      </c>
      <c r="C1203" s="473" t="s">
        <v>3913</v>
      </c>
      <c r="D1203" s="473" t="s">
        <v>9163</v>
      </c>
      <c r="E1203" s="32" t="str">
        <f t="shared" si="36"/>
        <v>V</v>
      </c>
      <c r="H1203"/>
      <c r="I1203"/>
      <c r="J1203"/>
      <c r="K1203" s="32" t="str">
        <f t="shared" si="37"/>
        <v/>
      </c>
      <c r="L1203" s="535"/>
    </row>
    <row r="1204" spans="2:12" x14ac:dyDescent="0.4">
      <c r="B1204" s="474" t="s">
        <v>3791</v>
      </c>
      <c r="C1204" s="473" t="s">
        <v>3792</v>
      </c>
      <c r="D1204" s="473" t="s">
        <v>9163</v>
      </c>
      <c r="E1204" s="32" t="str">
        <f t="shared" si="36"/>
        <v>V</v>
      </c>
      <c r="H1204"/>
      <c r="I1204"/>
      <c r="J1204"/>
      <c r="K1204" s="32" t="str">
        <f t="shared" si="37"/>
        <v/>
      </c>
      <c r="L1204" s="535"/>
    </row>
    <row r="1205" spans="2:12" x14ac:dyDescent="0.4">
      <c r="B1205" s="474" t="s">
        <v>4547</v>
      </c>
      <c r="C1205" s="473" t="s">
        <v>5523</v>
      </c>
      <c r="D1205" s="473" t="s">
        <v>9163</v>
      </c>
      <c r="E1205" s="32" t="str">
        <f t="shared" si="36"/>
        <v>V</v>
      </c>
      <c r="H1205"/>
      <c r="I1205"/>
      <c r="J1205"/>
      <c r="K1205" s="32" t="str">
        <f t="shared" si="37"/>
        <v/>
      </c>
      <c r="L1205" s="535"/>
    </row>
    <row r="1206" spans="2:12" x14ac:dyDescent="0.4">
      <c r="B1206" s="474" t="s">
        <v>2199</v>
      </c>
      <c r="C1206" s="473" t="s">
        <v>3965</v>
      </c>
      <c r="D1206" s="473" t="s">
        <v>9163</v>
      </c>
      <c r="E1206" s="32" t="str">
        <f t="shared" si="36"/>
        <v>V</v>
      </c>
      <c r="H1206"/>
      <c r="I1206"/>
      <c r="J1206"/>
      <c r="K1206" s="32" t="str">
        <f t="shared" si="37"/>
        <v/>
      </c>
      <c r="L1206" s="535"/>
    </row>
    <row r="1207" spans="2:12" x14ac:dyDescent="0.4">
      <c r="B1207" s="474" t="s">
        <v>2487</v>
      </c>
      <c r="C1207" s="473" t="s">
        <v>4086</v>
      </c>
      <c r="D1207" s="473" t="s">
        <v>9163</v>
      </c>
      <c r="E1207" s="32" t="str">
        <f t="shared" si="36"/>
        <v>V</v>
      </c>
      <c r="H1207"/>
      <c r="I1207"/>
      <c r="J1207"/>
      <c r="K1207" s="32" t="str">
        <f t="shared" si="37"/>
        <v/>
      </c>
      <c r="L1207" s="535"/>
    </row>
    <row r="1208" spans="2:12" x14ac:dyDescent="0.4">
      <c r="B1208" s="474" t="s">
        <v>3793</v>
      </c>
      <c r="C1208" s="473" t="s">
        <v>4193</v>
      </c>
      <c r="D1208" s="473" t="s">
        <v>9163</v>
      </c>
      <c r="E1208" s="32" t="str">
        <f t="shared" si="36"/>
        <v>V</v>
      </c>
      <c r="H1208"/>
      <c r="I1208"/>
      <c r="J1208"/>
      <c r="K1208" s="32" t="str">
        <f t="shared" si="37"/>
        <v/>
      </c>
      <c r="L1208" s="535"/>
    </row>
    <row r="1209" spans="2:12" x14ac:dyDescent="0.4">
      <c r="B1209" s="474" t="s">
        <v>4408</v>
      </c>
      <c r="C1209" s="473" t="s">
        <v>10186</v>
      </c>
      <c r="D1209" s="473" t="s">
        <v>9163</v>
      </c>
      <c r="E1209" s="32" t="str">
        <f t="shared" si="36"/>
        <v>V</v>
      </c>
      <c r="H1209"/>
      <c r="I1209"/>
      <c r="J1209"/>
      <c r="K1209" s="32" t="str">
        <f t="shared" si="37"/>
        <v/>
      </c>
      <c r="L1209" s="535"/>
    </row>
    <row r="1210" spans="2:12" x14ac:dyDescent="0.4">
      <c r="B1210" s="474" t="s">
        <v>4886</v>
      </c>
      <c r="C1210" s="473" t="s">
        <v>4959</v>
      </c>
      <c r="D1210" s="473" t="s">
        <v>9163</v>
      </c>
      <c r="E1210" s="32" t="str">
        <f t="shared" si="36"/>
        <v>V</v>
      </c>
      <c r="H1210"/>
      <c r="I1210"/>
      <c r="J1210"/>
      <c r="K1210" s="32" t="str">
        <f t="shared" si="37"/>
        <v/>
      </c>
      <c r="L1210" s="535"/>
    </row>
    <row r="1211" spans="2:12" x14ac:dyDescent="0.4">
      <c r="B1211" s="474" t="s">
        <v>1122</v>
      </c>
      <c r="C1211" s="473" t="s">
        <v>3989</v>
      </c>
      <c r="D1211" s="473" t="s">
        <v>9884</v>
      </c>
      <c r="E1211" s="32" t="str">
        <f t="shared" si="36"/>
        <v>V</v>
      </c>
      <c r="H1211"/>
      <c r="I1211"/>
      <c r="J1211"/>
      <c r="K1211" s="32" t="str">
        <f t="shared" si="37"/>
        <v/>
      </c>
      <c r="L1211" s="535"/>
    </row>
    <row r="1212" spans="2:12" x14ac:dyDescent="0.4">
      <c r="B1212" s="474" t="s">
        <v>1173</v>
      </c>
      <c r="C1212" s="473" t="s">
        <v>3990</v>
      </c>
      <c r="D1212" s="473" t="s">
        <v>9884</v>
      </c>
      <c r="E1212" s="32" t="str">
        <f t="shared" si="36"/>
        <v>V</v>
      </c>
      <c r="H1212"/>
      <c r="I1212"/>
      <c r="J1212"/>
      <c r="K1212" s="32" t="str">
        <f t="shared" si="37"/>
        <v/>
      </c>
      <c r="L1212" s="535"/>
    </row>
    <row r="1213" spans="2:12" x14ac:dyDescent="0.4">
      <c r="B1213" s="474" t="s">
        <v>2200</v>
      </c>
      <c r="C1213" s="473" t="s">
        <v>3991</v>
      </c>
      <c r="D1213" s="473" t="s">
        <v>9884</v>
      </c>
      <c r="E1213" s="32" t="str">
        <f t="shared" si="36"/>
        <v>V</v>
      </c>
      <c r="H1213"/>
      <c r="I1213"/>
      <c r="J1213"/>
      <c r="K1213" s="32" t="str">
        <f t="shared" si="37"/>
        <v/>
      </c>
      <c r="L1213" s="535"/>
    </row>
    <row r="1214" spans="2:12" x14ac:dyDescent="0.4">
      <c r="B1214" s="474" t="s">
        <v>2490</v>
      </c>
      <c r="C1214" s="473" t="s">
        <v>3286</v>
      </c>
      <c r="D1214" s="473" t="s">
        <v>9163</v>
      </c>
      <c r="E1214" s="32" t="str">
        <f t="shared" si="36"/>
        <v>V</v>
      </c>
      <c r="H1214"/>
      <c r="I1214"/>
      <c r="J1214"/>
      <c r="K1214" s="32" t="str">
        <f t="shared" si="37"/>
        <v/>
      </c>
      <c r="L1214" s="535"/>
    </row>
    <row r="1215" spans="2:12" x14ac:dyDescent="0.4">
      <c r="B1215" s="474" t="s">
        <v>3509</v>
      </c>
      <c r="C1215" s="473" t="s">
        <v>3508</v>
      </c>
      <c r="D1215" s="473" t="s">
        <v>9163</v>
      </c>
      <c r="E1215" s="32" t="str">
        <f t="shared" si="36"/>
        <v>V</v>
      </c>
      <c r="H1215"/>
      <c r="I1215"/>
      <c r="J1215"/>
      <c r="K1215" s="32" t="str">
        <f t="shared" si="37"/>
        <v/>
      </c>
      <c r="L1215" s="535"/>
    </row>
    <row r="1216" spans="2:12" x14ac:dyDescent="0.4">
      <c r="B1216" s="474" t="s">
        <v>3511</v>
      </c>
      <c r="C1216" s="473" t="s">
        <v>3510</v>
      </c>
      <c r="D1216" s="473" t="s">
        <v>9885</v>
      </c>
      <c r="E1216" s="32" t="str">
        <f t="shared" si="36"/>
        <v>V</v>
      </c>
      <c r="H1216"/>
      <c r="I1216"/>
      <c r="J1216"/>
      <c r="K1216" s="32" t="str">
        <f t="shared" si="37"/>
        <v/>
      </c>
      <c r="L1216" s="535"/>
    </row>
    <row r="1217" spans="2:12" x14ac:dyDescent="0.4">
      <c r="B1217" s="474" t="s">
        <v>3513</v>
      </c>
      <c r="C1217" s="473" t="s">
        <v>3512</v>
      </c>
      <c r="D1217" s="473" t="s">
        <v>9885</v>
      </c>
      <c r="E1217" s="32" t="str">
        <f t="shared" si="36"/>
        <v>V</v>
      </c>
      <c r="H1217"/>
      <c r="I1217"/>
      <c r="J1217"/>
      <c r="K1217" s="32" t="str">
        <f t="shared" si="37"/>
        <v/>
      </c>
      <c r="L1217" s="535"/>
    </row>
    <row r="1218" spans="2:12" x14ac:dyDescent="0.4">
      <c r="B1218" s="474" t="s">
        <v>3515</v>
      </c>
      <c r="C1218" s="473" t="s">
        <v>3514</v>
      </c>
      <c r="D1218" s="473" t="s">
        <v>9885</v>
      </c>
      <c r="E1218" s="32" t="str">
        <f t="shared" si="36"/>
        <v>V</v>
      </c>
      <c r="H1218"/>
      <c r="I1218"/>
      <c r="J1218"/>
      <c r="K1218" s="32" t="str">
        <f t="shared" si="37"/>
        <v/>
      </c>
      <c r="L1218" s="535"/>
    </row>
    <row r="1219" spans="2:12" x14ac:dyDescent="0.4">
      <c r="B1219" s="474" t="s">
        <v>4548</v>
      </c>
      <c r="C1219" s="473" t="s">
        <v>4997</v>
      </c>
      <c r="D1219" s="473" t="s">
        <v>9163</v>
      </c>
      <c r="E1219" s="32" t="str">
        <f t="shared" si="36"/>
        <v>V</v>
      </c>
      <c r="H1219"/>
      <c r="I1219"/>
      <c r="J1219"/>
      <c r="K1219" s="32" t="str">
        <f t="shared" si="37"/>
        <v/>
      </c>
      <c r="L1219" s="535"/>
    </row>
    <row r="1220" spans="2:12" x14ac:dyDescent="0.4">
      <c r="B1220" s="474" t="s">
        <v>4549</v>
      </c>
      <c r="C1220" s="473" t="s">
        <v>4998</v>
      </c>
      <c r="D1220" s="473" t="s">
        <v>9163</v>
      </c>
      <c r="E1220" s="32" t="str">
        <f t="shared" si="36"/>
        <v>V</v>
      </c>
      <c r="H1220"/>
      <c r="I1220"/>
      <c r="J1220"/>
      <c r="K1220" s="32" t="str">
        <f t="shared" si="37"/>
        <v/>
      </c>
      <c r="L1220" s="535"/>
    </row>
    <row r="1221" spans="2:12" x14ac:dyDescent="0.4">
      <c r="B1221" s="474" t="s">
        <v>4550</v>
      </c>
      <c r="C1221" s="473" t="s">
        <v>4999</v>
      </c>
      <c r="D1221" s="473" t="s">
        <v>9163</v>
      </c>
      <c r="E1221" s="32" t="str">
        <f t="shared" si="36"/>
        <v>V</v>
      </c>
      <c r="H1221"/>
      <c r="I1221"/>
      <c r="J1221"/>
      <c r="K1221" s="32" t="str">
        <f t="shared" si="37"/>
        <v/>
      </c>
      <c r="L1221" s="535"/>
    </row>
    <row r="1222" spans="2:12" x14ac:dyDescent="0.4">
      <c r="B1222" s="474" t="s">
        <v>4551</v>
      </c>
      <c r="C1222" s="473" t="s">
        <v>10187</v>
      </c>
      <c r="D1222" s="473" t="s">
        <v>9163</v>
      </c>
      <c r="E1222" s="32" t="str">
        <f t="shared" si="36"/>
        <v>V</v>
      </c>
      <c r="H1222"/>
      <c r="I1222"/>
      <c r="J1222"/>
      <c r="K1222" s="32" t="str">
        <f t="shared" si="37"/>
        <v/>
      </c>
      <c r="L1222" s="535"/>
    </row>
    <row r="1223" spans="2:12" x14ac:dyDescent="0.4">
      <c r="B1223" s="474" t="s">
        <v>4552</v>
      </c>
      <c r="C1223" s="473" t="s">
        <v>5000</v>
      </c>
      <c r="D1223" s="473" t="s">
        <v>9163</v>
      </c>
      <c r="E1223" s="32" t="str">
        <f t="shared" si="36"/>
        <v>V</v>
      </c>
      <c r="H1223"/>
      <c r="I1223"/>
      <c r="J1223"/>
      <c r="K1223" s="32" t="str">
        <f t="shared" si="37"/>
        <v/>
      </c>
      <c r="L1223" s="535"/>
    </row>
    <row r="1224" spans="2:12" x14ac:dyDescent="0.4">
      <c r="B1224" s="474" t="s">
        <v>74</v>
      </c>
      <c r="C1224" s="473" t="s">
        <v>1708</v>
      </c>
      <c r="D1224" s="473" t="s">
        <v>9163</v>
      </c>
      <c r="E1224" s="32" t="str">
        <f t="shared" si="36"/>
        <v>V</v>
      </c>
      <c r="H1224"/>
      <c r="I1224"/>
      <c r="J1224"/>
      <c r="K1224" s="32" t="str">
        <f t="shared" si="37"/>
        <v/>
      </c>
      <c r="L1224" s="535"/>
    </row>
    <row r="1225" spans="2:12" x14ac:dyDescent="0.4">
      <c r="B1225" s="474" t="s">
        <v>3364</v>
      </c>
      <c r="C1225" s="473" t="s">
        <v>3363</v>
      </c>
      <c r="D1225" s="473" t="s">
        <v>9163</v>
      </c>
      <c r="E1225" s="32" t="str">
        <f t="shared" si="36"/>
        <v>V</v>
      </c>
      <c r="H1225"/>
      <c r="I1225"/>
      <c r="J1225"/>
      <c r="K1225" s="32" t="str">
        <f t="shared" si="37"/>
        <v/>
      </c>
      <c r="L1225" s="535"/>
    </row>
    <row r="1226" spans="2:12" x14ac:dyDescent="0.4">
      <c r="B1226" s="474" t="s">
        <v>4156</v>
      </c>
      <c r="C1226" s="473" t="s">
        <v>4246</v>
      </c>
      <c r="D1226" s="473" t="s">
        <v>9163</v>
      </c>
      <c r="E1226" s="32" t="str">
        <f t="shared" ref="E1226:E1289" si="38">IF(OR(B1226="",B1226="Инструмент бензо",B1226="Инструмент электро",B1226="Инструмент газ",B1226="Ручник и аксессуары"),"","V")</f>
        <v>V</v>
      </c>
      <c r="H1226"/>
      <c r="I1226"/>
      <c r="J1226"/>
      <c r="K1226" s="32" t="str">
        <f t="shared" si="37"/>
        <v/>
      </c>
      <c r="L1226" s="535"/>
    </row>
    <row r="1227" spans="2:12" x14ac:dyDescent="0.4">
      <c r="B1227" s="474" t="s">
        <v>4157</v>
      </c>
      <c r="C1227" s="473" t="s">
        <v>4247</v>
      </c>
      <c r="D1227" s="473" t="s">
        <v>9163</v>
      </c>
      <c r="E1227" s="32" t="str">
        <f t="shared" si="38"/>
        <v>V</v>
      </c>
      <c r="H1227"/>
      <c r="I1227"/>
      <c r="J1227"/>
      <c r="K1227" s="32" t="str">
        <f t="shared" ref="K1227:K1290" si="39">IF(OR(H1227="",H1227="Инструмент бензо",H1227="Инструмент электро",H1227="Инструмент газ",H1227="Ручник и аксессуары"),"","V")</f>
        <v/>
      </c>
      <c r="L1227" s="535"/>
    </row>
    <row r="1228" spans="2:12" x14ac:dyDescent="0.4">
      <c r="B1228" s="474" t="s">
        <v>560</v>
      </c>
      <c r="C1228" s="473" t="s">
        <v>2911</v>
      </c>
      <c r="D1228" s="473" t="s">
        <v>9163</v>
      </c>
      <c r="E1228" s="32" t="str">
        <f t="shared" si="38"/>
        <v>V</v>
      </c>
      <c r="H1228"/>
      <c r="I1228"/>
      <c r="J1228"/>
      <c r="K1228" s="32" t="str">
        <f t="shared" si="39"/>
        <v/>
      </c>
      <c r="L1228" s="535"/>
    </row>
    <row r="1229" spans="2:12" x14ac:dyDescent="0.4">
      <c r="B1229" s="474" t="s">
        <v>1655</v>
      </c>
      <c r="C1229" s="473" t="s">
        <v>2912</v>
      </c>
      <c r="D1229" s="473" t="s">
        <v>9163</v>
      </c>
      <c r="E1229" s="32" t="str">
        <f t="shared" si="38"/>
        <v>V</v>
      </c>
      <c r="H1229"/>
      <c r="I1229"/>
      <c r="J1229"/>
      <c r="K1229" s="32" t="str">
        <f t="shared" si="39"/>
        <v/>
      </c>
      <c r="L1229" s="535"/>
    </row>
    <row r="1230" spans="2:12" x14ac:dyDescent="0.4">
      <c r="B1230" s="474" t="s">
        <v>1656</v>
      </c>
      <c r="C1230" s="473" t="s">
        <v>2913</v>
      </c>
      <c r="D1230" s="473" t="s">
        <v>9163</v>
      </c>
      <c r="E1230" s="32" t="str">
        <f t="shared" si="38"/>
        <v>V</v>
      </c>
      <c r="H1230"/>
      <c r="I1230"/>
      <c r="J1230"/>
      <c r="K1230" s="32" t="str">
        <f t="shared" si="39"/>
        <v/>
      </c>
      <c r="L1230" s="535"/>
    </row>
    <row r="1231" spans="2:12" x14ac:dyDescent="0.4">
      <c r="B1231" s="474" t="s">
        <v>1658</v>
      </c>
      <c r="C1231" s="473" t="s">
        <v>1657</v>
      </c>
      <c r="D1231" s="473" t="s">
        <v>9163</v>
      </c>
      <c r="E1231" s="32" t="str">
        <f t="shared" si="38"/>
        <v>V</v>
      </c>
      <c r="H1231"/>
      <c r="I1231"/>
      <c r="J1231"/>
      <c r="K1231" s="32" t="str">
        <f t="shared" si="39"/>
        <v/>
      </c>
      <c r="L1231" s="535"/>
    </row>
    <row r="1232" spans="2:12" x14ac:dyDescent="0.4">
      <c r="B1232" s="474" t="s">
        <v>2108</v>
      </c>
      <c r="C1232" s="473" t="s">
        <v>3004</v>
      </c>
      <c r="D1232" s="473" t="s">
        <v>9163</v>
      </c>
      <c r="E1232" s="32" t="str">
        <f t="shared" si="38"/>
        <v>V</v>
      </c>
      <c r="H1232"/>
      <c r="I1232"/>
      <c r="J1232"/>
      <c r="K1232" s="32" t="str">
        <f t="shared" si="39"/>
        <v/>
      </c>
      <c r="L1232" s="535"/>
    </row>
    <row r="1233" spans="2:12" x14ac:dyDescent="0.4">
      <c r="B1233" s="474" t="s">
        <v>2201</v>
      </c>
      <c r="C1233" s="473" t="s">
        <v>2905</v>
      </c>
      <c r="D1233" s="473" t="s">
        <v>9163</v>
      </c>
      <c r="E1233" s="32" t="str">
        <f t="shared" si="38"/>
        <v>V</v>
      </c>
      <c r="H1233"/>
      <c r="I1233"/>
      <c r="J1233"/>
      <c r="K1233" s="32" t="str">
        <f t="shared" si="39"/>
        <v/>
      </c>
      <c r="L1233" s="535"/>
    </row>
    <row r="1234" spans="2:12" x14ac:dyDescent="0.4">
      <c r="B1234" s="474" t="s">
        <v>2613</v>
      </c>
      <c r="C1234" s="473" t="s">
        <v>3012</v>
      </c>
      <c r="D1234" s="473" t="s">
        <v>9163</v>
      </c>
      <c r="E1234" s="32" t="str">
        <f t="shared" si="38"/>
        <v>V</v>
      </c>
      <c r="H1234"/>
      <c r="I1234"/>
      <c r="J1234"/>
      <c r="K1234" s="32" t="str">
        <f t="shared" si="39"/>
        <v/>
      </c>
      <c r="L1234" s="535"/>
    </row>
    <row r="1235" spans="2:12" x14ac:dyDescent="0.4">
      <c r="B1235" s="474" t="s">
        <v>3517</v>
      </c>
      <c r="C1235" s="473" t="s">
        <v>3516</v>
      </c>
      <c r="D1235" s="473" t="s">
        <v>9163</v>
      </c>
      <c r="E1235" s="32" t="str">
        <f t="shared" si="38"/>
        <v>V</v>
      </c>
      <c r="H1235"/>
      <c r="I1235"/>
      <c r="J1235"/>
      <c r="K1235" s="32" t="str">
        <f t="shared" si="39"/>
        <v/>
      </c>
      <c r="L1235" s="535"/>
    </row>
    <row r="1236" spans="2:12" x14ac:dyDescent="0.4">
      <c r="B1236" s="474" t="s">
        <v>9904</v>
      </c>
      <c r="C1236" s="473" t="s">
        <v>809</v>
      </c>
      <c r="D1236" s="473" t="s">
        <v>9163</v>
      </c>
      <c r="E1236" s="32" t="str">
        <f t="shared" si="38"/>
        <v>V</v>
      </c>
      <c r="H1236"/>
      <c r="I1236"/>
      <c r="J1236"/>
      <c r="K1236" s="32" t="str">
        <f t="shared" si="39"/>
        <v/>
      </c>
      <c r="L1236" s="535"/>
    </row>
    <row r="1237" spans="2:12" x14ac:dyDescent="0.4">
      <c r="B1237" s="474" t="s">
        <v>9985</v>
      </c>
      <c r="C1237" s="473" t="s">
        <v>912</v>
      </c>
      <c r="D1237" s="473" t="s">
        <v>9163</v>
      </c>
      <c r="E1237" s="32" t="str">
        <f t="shared" si="38"/>
        <v>V</v>
      </c>
      <c r="H1237"/>
      <c r="I1237"/>
      <c r="J1237"/>
      <c r="K1237" s="32" t="str">
        <f t="shared" si="39"/>
        <v/>
      </c>
      <c r="L1237" s="535"/>
    </row>
    <row r="1238" spans="2:12" x14ac:dyDescent="0.4">
      <c r="B1238" s="474" t="s">
        <v>9934</v>
      </c>
      <c r="C1238" s="473" t="s">
        <v>3223</v>
      </c>
      <c r="D1238" s="473" t="s">
        <v>9163</v>
      </c>
      <c r="E1238" s="32" t="str">
        <f t="shared" si="38"/>
        <v>V</v>
      </c>
      <c r="H1238"/>
      <c r="I1238"/>
      <c r="J1238"/>
      <c r="K1238" s="32" t="str">
        <f t="shared" si="39"/>
        <v/>
      </c>
      <c r="L1238" s="535"/>
    </row>
    <row r="1239" spans="2:12" x14ac:dyDescent="0.4">
      <c r="B1239" s="474" t="s">
        <v>9935</v>
      </c>
      <c r="C1239" s="473" t="s">
        <v>832</v>
      </c>
      <c r="D1239" s="473" t="s">
        <v>9163</v>
      </c>
      <c r="E1239" s="32" t="str">
        <f t="shared" si="38"/>
        <v>V</v>
      </c>
      <c r="H1239"/>
      <c r="I1239"/>
      <c r="J1239"/>
      <c r="K1239" s="32" t="str">
        <f t="shared" si="39"/>
        <v/>
      </c>
      <c r="L1239" s="535"/>
    </row>
    <row r="1240" spans="2:12" x14ac:dyDescent="0.4">
      <c r="B1240" s="474" t="s">
        <v>9936</v>
      </c>
      <c r="C1240" s="473" t="s">
        <v>833</v>
      </c>
      <c r="D1240" s="473" t="s">
        <v>9163</v>
      </c>
      <c r="E1240" s="32" t="str">
        <f t="shared" si="38"/>
        <v>V</v>
      </c>
      <c r="H1240"/>
      <c r="I1240"/>
      <c r="J1240"/>
      <c r="K1240" s="32" t="str">
        <f t="shared" si="39"/>
        <v/>
      </c>
      <c r="L1240" s="535"/>
    </row>
    <row r="1241" spans="2:12" x14ac:dyDescent="0.4">
      <c r="B1241" s="474" t="s">
        <v>9937</v>
      </c>
      <c r="C1241" s="473" t="s">
        <v>806</v>
      </c>
      <c r="D1241" s="473" t="s">
        <v>9163</v>
      </c>
      <c r="E1241" s="32" t="str">
        <f t="shared" si="38"/>
        <v>V</v>
      </c>
      <c r="H1241"/>
      <c r="I1241"/>
      <c r="J1241"/>
      <c r="K1241" s="32" t="str">
        <f t="shared" si="39"/>
        <v/>
      </c>
      <c r="L1241" s="535"/>
    </row>
    <row r="1242" spans="2:12" x14ac:dyDescent="0.4">
      <c r="B1242" s="474" t="s">
        <v>9938</v>
      </c>
      <c r="C1242" s="473" t="s">
        <v>826</v>
      </c>
      <c r="D1242" s="473" t="s">
        <v>9163</v>
      </c>
      <c r="E1242" s="32" t="str">
        <f t="shared" si="38"/>
        <v>V</v>
      </c>
      <c r="H1242"/>
      <c r="I1242"/>
      <c r="J1242"/>
      <c r="K1242" s="32" t="str">
        <f t="shared" si="39"/>
        <v/>
      </c>
      <c r="L1242" s="535"/>
    </row>
    <row r="1243" spans="2:12" x14ac:dyDescent="0.4">
      <c r="B1243" s="474" t="s">
        <v>9939</v>
      </c>
      <c r="C1243" s="473" t="s">
        <v>808</v>
      </c>
      <c r="D1243" s="473" t="s">
        <v>9163</v>
      </c>
      <c r="E1243" s="32" t="str">
        <f t="shared" si="38"/>
        <v>V</v>
      </c>
      <c r="H1243"/>
      <c r="I1243"/>
      <c r="J1243"/>
      <c r="K1243" s="32" t="str">
        <f t="shared" si="39"/>
        <v/>
      </c>
      <c r="L1243" s="535"/>
    </row>
    <row r="1244" spans="2:12" x14ac:dyDescent="0.4">
      <c r="B1244" s="474" t="s">
        <v>9940</v>
      </c>
      <c r="C1244" s="473" t="s">
        <v>807</v>
      </c>
      <c r="D1244" s="473" t="s">
        <v>9163</v>
      </c>
      <c r="E1244" s="32" t="str">
        <f t="shared" si="38"/>
        <v>V</v>
      </c>
      <c r="H1244"/>
      <c r="I1244"/>
      <c r="J1244"/>
      <c r="K1244" s="32" t="str">
        <f t="shared" si="39"/>
        <v/>
      </c>
      <c r="L1244" s="535"/>
    </row>
    <row r="1245" spans="2:12" x14ac:dyDescent="0.4">
      <c r="B1245" s="474" t="s">
        <v>9941</v>
      </c>
      <c r="C1245" s="473" t="s">
        <v>813</v>
      </c>
      <c r="D1245" s="473" t="s">
        <v>9163</v>
      </c>
      <c r="E1245" s="32" t="str">
        <f t="shared" si="38"/>
        <v>V</v>
      </c>
      <c r="H1245"/>
      <c r="I1245"/>
      <c r="J1245"/>
      <c r="K1245" s="32" t="str">
        <f t="shared" si="39"/>
        <v/>
      </c>
      <c r="L1245" s="535"/>
    </row>
    <row r="1246" spans="2:12" x14ac:dyDescent="0.4">
      <c r="B1246" s="474" t="s">
        <v>9905</v>
      </c>
      <c r="C1246" s="473" t="s">
        <v>827</v>
      </c>
      <c r="D1246" s="473" t="s">
        <v>9163</v>
      </c>
      <c r="E1246" s="32" t="str">
        <f t="shared" si="38"/>
        <v>V</v>
      </c>
      <c r="H1246"/>
      <c r="I1246"/>
      <c r="J1246"/>
      <c r="K1246" s="32" t="str">
        <f t="shared" si="39"/>
        <v/>
      </c>
      <c r="L1246" s="535"/>
    </row>
    <row r="1247" spans="2:12" x14ac:dyDescent="0.4">
      <c r="B1247" s="474" t="s">
        <v>9942</v>
      </c>
      <c r="C1247" s="473" t="s">
        <v>811</v>
      </c>
      <c r="D1247" s="473" t="s">
        <v>9163</v>
      </c>
      <c r="E1247" s="32" t="str">
        <f t="shared" si="38"/>
        <v>V</v>
      </c>
      <c r="H1247"/>
      <c r="I1247"/>
      <c r="J1247"/>
      <c r="K1247" s="32" t="str">
        <f t="shared" si="39"/>
        <v/>
      </c>
      <c r="L1247" s="535"/>
    </row>
    <row r="1248" spans="2:12" x14ac:dyDescent="0.4">
      <c r="B1248" s="474" t="s">
        <v>9943</v>
      </c>
      <c r="C1248" s="473" t="s">
        <v>810</v>
      </c>
      <c r="D1248" s="473" t="s">
        <v>9163</v>
      </c>
      <c r="E1248" s="32" t="str">
        <f t="shared" si="38"/>
        <v>V</v>
      </c>
      <c r="H1248"/>
      <c r="I1248"/>
      <c r="J1248"/>
      <c r="K1248" s="32" t="str">
        <f t="shared" si="39"/>
        <v/>
      </c>
      <c r="L1248" s="535"/>
    </row>
    <row r="1249" spans="2:12" x14ac:dyDescent="0.4">
      <c r="B1249" s="474" t="s">
        <v>9944</v>
      </c>
      <c r="C1249" s="473" t="s">
        <v>828</v>
      </c>
      <c r="D1249" s="473" t="s">
        <v>9163</v>
      </c>
      <c r="E1249" s="32" t="str">
        <f t="shared" si="38"/>
        <v>V</v>
      </c>
      <c r="H1249"/>
      <c r="I1249"/>
      <c r="J1249"/>
      <c r="K1249" s="32" t="str">
        <f t="shared" si="39"/>
        <v/>
      </c>
      <c r="L1249" s="535"/>
    </row>
    <row r="1250" spans="2:12" x14ac:dyDescent="0.4">
      <c r="B1250" s="474" t="s">
        <v>9945</v>
      </c>
      <c r="C1250" s="473" t="s">
        <v>829</v>
      </c>
      <c r="D1250" s="473" t="s">
        <v>9163</v>
      </c>
      <c r="E1250" s="32" t="str">
        <f t="shared" si="38"/>
        <v>V</v>
      </c>
      <c r="H1250"/>
      <c r="I1250"/>
      <c r="J1250"/>
      <c r="K1250" s="32" t="str">
        <f t="shared" si="39"/>
        <v/>
      </c>
      <c r="L1250" s="535"/>
    </row>
    <row r="1251" spans="2:12" x14ac:dyDescent="0.4">
      <c r="B1251" s="474" t="s">
        <v>9946</v>
      </c>
      <c r="C1251" s="473" t="s">
        <v>830</v>
      </c>
      <c r="D1251" s="473" t="s">
        <v>9163</v>
      </c>
      <c r="E1251" s="32" t="str">
        <f t="shared" si="38"/>
        <v>V</v>
      </c>
      <c r="H1251"/>
      <c r="I1251"/>
      <c r="J1251"/>
      <c r="K1251" s="32" t="str">
        <f t="shared" si="39"/>
        <v/>
      </c>
      <c r="L1251" s="535"/>
    </row>
    <row r="1252" spans="2:12" x14ac:dyDescent="0.4">
      <c r="B1252" s="474" t="s">
        <v>9947</v>
      </c>
      <c r="C1252" s="473" t="s">
        <v>831</v>
      </c>
      <c r="D1252" s="473" t="s">
        <v>9163</v>
      </c>
      <c r="E1252" s="32" t="str">
        <f t="shared" si="38"/>
        <v>V</v>
      </c>
      <c r="H1252"/>
      <c r="I1252"/>
      <c r="J1252"/>
      <c r="K1252" s="32" t="str">
        <f t="shared" si="39"/>
        <v/>
      </c>
      <c r="L1252" s="535"/>
    </row>
    <row r="1253" spans="2:12" x14ac:dyDescent="0.4">
      <c r="B1253" s="474" t="s">
        <v>9948</v>
      </c>
      <c r="C1253" s="473" t="s">
        <v>812</v>
      </c>
      <c r="D1253" s="473" t="s">
        <v>9163</v>
      </c>
      <c r="E1253" s="32" t="str">
        <f t="shared" si="38"/>
        <v>V</v>
      </c>
      <c r="H1253"/>
      <c r="I1253"/>
      <c r="J1253"/>
      <c r="K1253" s="32" t="str">
        <f t="shared" si="39"/>
        <v/>
      </c>
      <c r="L1253" s="535"/>
    </row>
    <row r="1254" spans="2:12" x14ac:dyDescent="0.4">
      <c r="B1254" s="474" t="s">
        <v>10188</v>
      </c>
      <c r="C1254" s="473" t="s">
        <v>10189</v>
      </c>
      <c r="D1254" s="473" t="s">
        <v>9163</v>
      </c>
      <c r="E1254" s="32" t="str">
        <f t="shared" si="38"/>
        <v>V</v>
      </c>
      <c r="H1254"/>
      <c r="I1254"/>
      <c r="J1254"/>
      <c r="K1254" s="32" t="str">
        <f t="shared" si="39"/>
        <v/>
      </c>
      <c r="L1254" s="535"/>
    </row>
    <row r="1255" spans="2:12" x14ac:dyDescent="0.4">
      <c r="B1255" s="474" t="s">
        <v>9949</v>
      </c>
      <c r="C1255" s="473" t="s">
        <v>3226</v>
      </c>
      <c r="D1255" s="473" t="s">
        <v>9163</v>
      </c>
      <c r="E1255" s="32" t="str">
        <f t="shared" si="38"/>
        <v>V</v>
      </c>
      <c r="H1255"/>
      <c r="I1255"/>
      <c r="J1255"/>
      <c r="K1255" s="32" t="str">
        <f t="shared" si="39"/>
        <v/>
      </c>
      <c r="L1255" s="535"/>
    </row>
    <row r="1256" spans="2:12" x14ac:dyDescent="0.4">
      <c r="B1256" s="474" t="s">
        <v>9950</v>
      </c>
      <c r="C1256" s="473" t="s">
        <v>3227</v>
      </c>
      <c r="D1256" s="473" t="s">
        <v>9163</v>
      </c>
      <c r="E1256" s="32" t="str">
        <f t="shared" si="38"/>
        <v>V</v>
      </c>
      <c r="H1256"/>
      <c r="I1256"/>
      <c r="J1256"/>
      <c r="K1256" s="32" t="str">
        <f t="shared" si="39"/>
        <v/>
      </c>
      <c r="L1256" s="535"/>
    </row>
    <row r="1257" spans="2:12" x14ac:dyDescent="0.4">
      <c r="B1257" s="474" t="s">
        <v>9951</v>
      </c>
      <c r="C1257" s="473" t="s">
        <v>3228</v>
      </c>
      <c r="D1257" s="473" t="s">
        <v>9163</v>
      </c>
      <c r="E1257" s="32" t="str">
        <f t="shared" si="38"/>
        <v>V</v>
      </c>
      <c r="H1257"/>
      <c r="I1257"/>
      <c r="J1257"/>
      <c r="K1257" s="32" t="str">
        <f t="shared" si="39"/>
        <v/>
      </c>
      <c r="L1257" s="535"/>
    </row>
    <row r="1258" spans="2:12" x14ac:dyDescent="0.4">
      <c r="B1258" s="474" t="s">
        <v>9952</v>
      </c>
      <c r="C1258" s="473" t="s">
        <v>3224</v>
      </c>
      <c r="D1258" s="473" t="s">
        <v>9163</v>
      </c>
      <c r="E1258" s="32" t="str">
        <f t="shared" si="38"/>
        <v>V</v>
      </c>
      <c r="H1258"/>
      <c r="I1258"/>
      <c r="J1258"/>
      <c r="K1258" s="32" t="str">
        <f t="shared" si="39"/>
        <v/>
      </c>
      <c r="L1258" s="535"/>
    </row>
    <row r="1259" spans="2:12" x14ac:dyDescent="0.4">
      <c r="B1259" s="474" t="s">
        <v>9953</v>
      </c>
      <c r="C1259" s="473" t="s">
        <v>3225</v>
      </c>
      <c r="D1259" s="473" t="s">
        <v>9163</v>
      </c>
      <c r="E1259" s="32" t="str">
        <f t="shared" si="38"/>
        <v>V</v>
      </c>
      <c r="H1259"/>
      <c r="I1259"/>
      <c r="J1259"/>
      <c r="K1259" s="32" t="str">
        <f t="shared" si="39"/>
        <v/>
      </c>
      <c r="L1259" s="535"/>
    </row>
    <row r="1260" spans="2:12" x14ac:dyDescent="0.4">
      <c r="B1260" s="474" t="s">
        <v>9954</v>
      </c>
      <c r="C1260" s="473" t="s">
        <v>2553</v>
      </c>
      <c r="D1260" s="473" t="s">
        <v>9163</v>
      </c>
      <c r="E1260" s="32" t="str">
        <f t="shared" si="38"/>
        <v>V</v>
      </c>
      <c r="H1260"/>
      <c r="I1260"/>
      <c r="J1260"/>
      <c r="K1260" s="32" t="str">
        <f t="shared" si="39"/>
        <v/>
      </c>
      <c r="L1260" s="535"/>
    </row>
    <row r="1261" spans="2:12" x14ac:dyDescent="0.4">
      <c r="B1261" s="474" t="s">
        <v>9955</v>
      </c>
      <c r="C1261" s="473" t="s">
        <v>2554</v>
      </c>
      <c r="D1261" s="473" t="s">
        <v>9163</v>
      </c>
      <c r="E1261" s="32" t="str">
        <f t="shared" si="38"/>
        <v>V</v>
      </c>
      <c r="H1261"/>
      <c r="I1261"/>
      <c r="J1261"/>
      <c r="K1261" s="32" t="str">
        <f t="shared" si="39"/>
        <v/>
      </c>
      <c r="L1261" s="535"/>
    </row>
    <row r="1262" spans="2:12" x14ac:dyDescent="0.4">
      <c r="B1262" s="474" t="s">
        <v>9906</v>
      </c>
      <c r="C1262" s="473" t="s">
        <v>3734</v>
      </c>
      <c r="D1262" s="473" t="s">
        <v>9163</v>
      </c>
      <c r="E1262" s="32" t="str">
        <f t="shared" si="38"/>
        <v>V</v>
      </c>
      <c r="H1262"/>
      <c r="I1262"/>
      <c r="J1262"/>
      <c r="K1262" s="32" t="str">
        <f t="shared" si="39"/>
        <v/>
      </c>
      <c r="L1262" s="535"/>
    </row>
    <row r="1263" spans="2:12" x14ac:dyDescent="0.4">
      <c r="B1263" s="474" t="s">
        <v>9956</v>
      </c>
      <c r="C1263" s="473" t="s">
        <v>3735</v>
      </c>
      <c r="D1263" s="473" t="s">
        <v>9163</v>
      </c>
      <c r="E1263" s="32" t="str">
        <f t="shared" si="38"/>
        <v>V</v>
      </c>
      <c r="H1263"/>
      <c r="I1263"/>
      <c r="J1263"/>
      <c r="K1263" s="32" t="str">
        <f t="shared" si="39"/>
        <v/>
      </c>
      <c r="L1263" s="535"/>
    </row>
    <row r="1264" spans="2:12" x14ac:dyDescent="0.4">
      <c r="B1264" s="474" t="s">
        <v>9957</v>
      </c>
      <c r="C1264" s="473" t="s">
        <v>3736</v>
      </c>
      <c r="D1264" s="473" t="s">
        <v>9163</v>
      </c>
      <c r="E1264" s="32" t="str">
        <f t="shared" si="38"/>
        <v>V</v>
      </c>
      <c r="H1264"/>
      <c r="I1264"/>
      <c r="J1264"/>
      <c r="K1264" s="32" t="str">
        <f t="shared" si="39"/>
        <v/>
      </c>
      <c r="L1264" s="535"/>
    </row>
    <row r="1265" spans="2:12" x14ac:dyDescent="0.4">
      <c r="B1265" s="474" t="s">
        <v>9958</v>
      </c>
      <c r="C1265" s="473" t="s">
        <v>2555</v>
      </c>
      <c r="D1265" s="473" t="s">
        <v>9163</v>
      </c>
      <c r="E1265" s="32" t="str">
        <f t="shared" si="38"/>
        <v>V</v>
      </c>
      <c r="H1265"/>
      <c r="I1265"/>
      <c r="J1265"/>
      <c r="K1265" s="32" t="str">
        <f t="shared" si="39"/>
        <v/>
      </c>
      <c r="L1265" s="535"/>
    </row>
    <row r="1266" spans="2:12" x14ac:dyDescent="0.4">
      <c r="B1266" s="474" t="s">
        <v>9986</v>
      </c>
      <c r="C1266" s="473" t="s">
        <v>2556</v>
      </c>
      <c r="D1266" s="473" t="s">
        <v>9163</v>
      </c>
      <c r="E1266" s="32" t="str">
        <f t="shared" si="38"/>
        <v>V</v>
      </c>
      <c r="H1266"/>
      <c r="I1266"/>
      <c r="J1266"/>
      <c r="K1266" s="32" t="str">
        <f t="shared" si="39"/>
        <v/>
      </c>
      <c r="L1266" s="535"/>
    </row>
    <row r="1267" spans="2:12" x14ac:dyDescent="0.4">
      <c r="B1267" s="474" t="s">
        <v>9987</v>
      </c>
      <c r="C1267" s="473" t="s">
        <v>3368</v>
      </c>
      <c r="D1267" s="473" t="s">
        <v>9885</v>
      </c>
      <c r="E1267" s="32" t="str">
        <f t="shared" si="38"/>
        <v>V</v>
      </c>
      <c r="H1267"/>
      <c r="I1267"/>
      <c r="J1267"/>
      <c r="K1267" s="32" t="str">
        <f t="shared" si="39"/>
        <v/>
      </c>
      <c r="L1267" s="535"/>
    </row>
    <row r="1268" spans="2:12" x14ac:dyDescent="0.4">
      <c r="B1268" s="474" t="s">
        <v>9988</v>
      </c>
      <c r="C1268" s="473" t="s">
        <v>3369</v>
      </c>
      <c r="D1268" s="473" t="s">
        <v>9163</v>
      </c>
      <c r="E1268" s="32" t="str">
        <f t="shared" si="38"/>
        <v>V</v>
      </c>
      <c r="H1268"/>
      <c r="I1268"/>
      <c r="J1268"/>
      <c r="K1268" s="32" t="str">
        <f t="shared" si="39"/>
        <v/>
      </c>
      <c r="L1268" s="535"/>
    </row>
    <row r="1269" spans="2:12" x14ac:dyDescent="0.4">
      <c r="B1269" s="474" t="s">
        <v>9959</v>
      </c>
      <c r="C1269" s="473" t="s">
        <v>3370</v>
      </c>
      <c r="D1269" s="473" t="s">
        <v>9885</v>
      </c>
      <c r="E1269" s="32" t="str">
        <f t="shared" si="38"/>
        <v>V</v>
      </c>
      <c r="H1269"/>
      <c r="I1269"/>
      <c r="J1269"/>
      <c r="K1269" s="32" t="str">
        <f t="shared" si="39"/>
        <v/>
      </c>
      <c r="L1269" s="535"/>
    </row>
    <row r="1270" spans="2:12" x14ac:dyDescent="0.4">
      <c r="B1270" s="474" t="s">
        <v>9989</v>
      </c>
      <c r="C1270" s="473" t="s">
        <v>3371</v>
      </c>
      <c r="D1270" s="473" t="s">
        <v>9885</v>
      </c>
      <c r="E1270" s="32" t="str">
        <f t="shared" si="38"/>
        <v>V</v>
      </c>
      <c r="H1270"/>
      <c r="I1270"/>
      <c r="J1270"/>
      <c r="K1270" s="32" t="str">
        <f t="shared" si="39"/>
        <v/>
      </c>
      <c r="L1270" s="535"/>
    </row>
    <row r="1271" spans="2:12" x14ac:dyDescent="0.4">
      <c r="B1271" s="474" t="s">
        <v>10190</v>
      </c>
      <c r="C1271" s="473" t="s">
        <v>10191</v>
      </c>
      <c r="D1271" s="473" t="s">
        <v>9163</v>
      </c>
      <c r="E1271" s="32" t="str">
        <f t="shared" si="38"/>
        <v>V</v>
      </c>
      <c r="H1271"/>
      <c r="I1271"/>
      <c r="J1271"/>
      <c r="K1271" s="32" t="str">
        <f t="shared" si="39"/>
        <v/>
      </c>
      <c r="L1271" s="535"/>
    </row>
    <row r="1272" spans="2:12" x14ac:dyDescent="0.4">
      <c r="B1272" s="474" t="s">
        <v>10192</v>
      </c>
      <c r="C1272" s="473" t="s">
        <v>10193</v>
      </c>
      <c r="D1272" s="473" t="s">
        <v>9163</v>
      </c>
      <c r="E1272" s="32" t="str">
        <f t="shared" si="38"/>
        <v>V</v>
      </c>
      <c r="H1272"/>
      <c r="I1272"/>
      <c r="J1272"/>
      <c r="K1272" s="32" t="str">
        <f t="shared" si="39"/>
        <v/>
      </c>
      <c r="L1272" s="535"/>
    </row>
    <row r="1273" spans="2:12" x14ac:dyDescent="0.4">
      <c r="B1273" s="474" t="s">
        <v>9960</v>
      </c>
      <c r="C1273" s="473" t="s">
        <v>800</v>
      </c>
      <c r="D1273" s="473" t="s">
        <v>9163</v>
      </c>
      <c r="E1273" s="32" t="str">
        <f t="shared" si="38"/>
        <v>V</v>
      </c>
      <c r="H1273"/>
      <c r="I1273"/>
      <c r="J1273"/>
      <c r="K1273" s="32" t="str">
        <f t="shared" si="39"/>
        <v/>
      </c>
      <c r="L1273" s="535"/>
    </row>
    <row r="1274" spans="2:12" x14ac:dyDescent="0.4">
      <c r="B1274" s="474" t="s">
        <v>9907</v>
      </c>
      <c r="C1274" s="473" t="s">
        <v>801</v>
      </c>
      <c r="D1274" s="473" t="s">
        <v>9163</v>
      </c>
      <c r="E1274" s="32" t="str">
        <f t="shared" si="38"/>
        <v>V</v>
      </c>
      <c r="H1274"/>
      <c r="I1274"/>
      <c r="J1274"/>
      <c r="K1274" s="32" t="str">
        <f t="shared" si="39"/>
        <v/>
      </c>
      <c r="L1274" s="535"/>
    </row>
    <row r="1275" spans="2:12" x14ac:dyDescent="0.4">
      <c r="B1275" s="474" t="s">
        <v>9961</v>
      </c>
      <c r="C1275" s="473" t="s">
        <v>802</v>
      </c>
      <c r="D1275" s="473" t="s">
        <v>9163</v>
      </c>
      <c r="E1275" s="32" t="str">
        <f t="shared" si="38"/>
        <v>V</v>
      </c>
      <c r="H1275"/>
      <c r="I1275"/>
      <c r="J1275"/>
      <c r="K1275" s="32" t="str">
        <f t="shared" si="39"/>
        <v/>
      </c>
      <c r="L1275" s="535"/>
    </row>
    <row r="1276" spans="2:12" x14ac:dyDescent="0.4">
      <c r="B1276" s="474" t="s">
        <v>10194</v>
      </c>
      <c r="C1276" s="473" t="s">
        <v>10195</v>
      </c>
      <c r="D1276" s="473" t="s">
        <v>9163</v>
      </c>
      <c r="E1276" s="32" t="str">
        <f t="shared" si="38"/>
        <v>V</v>
      </c>
      <c r="H1276"/>
      <c r="I1276"/>
      <c r="J1276"/>
      <c r="K1276" s="32" t="str">
        <f t="shared" si="39"/>
        <v/>
      </c>
      <c r="L1276" s="535"/>
    </row>
    <row r="1277" spans="2:12" x14ac:dyDescent="0.4">
      <c r="B1277" s="474" t="s">
        <v>9908</v>
      </c>
      <c r="C1277" s="473" t="s">
        <v>3220</v>
      </c>
      <c r="D1277" s="473" t="s">
        <v>9163</v>
      </c>
      <c r="E1277" s="32" t="str">
        <f t="shared" si="38"/>
        <v>V</v>
      </c>
      <c r="H1277"/>
      <c r="I1277"/>
      <c r="J1277"/>
      <c r="K1277" s="32" t="str">
        <f t="shared" si="39"/>
        <v/>
      </c>
      <c r="L1277" s="535"/>
    </row>
    <row r="1278" spans="2:12" x14ac:dyDescent="0.4">
      <c r="B1278" s="474" t="s">
        <v>9909</v>
      </c>
      <c r="C1278" s="473" t="s">
        <v>803</v>
      </c>
      <c r="D1278" s="473" t="s">
        <v>9163</v>
      </c>
      <c r="E1278" s="32" t="str">
        <f t="shared" si="38"/>
        <v>V</v>
      </c>
      <c r="H1278"/>
      <c r="I1278"/>
      <c r="J1278"/>
      <c r="K1278" s="32" t="str">
        <f t="shared" si="39"/>
        <v/>
      </c>
      <c r="L1278" s="535"/>
    </row>
    <row r="1279" spans="2:12" x14ac:dyDescent="0.4">
      <c r="B1279" s="474" t="s">
        <v>9962</v>
      </c>
      <c r="C1279" s="473" t="s">
        <v>2867</v>
      </c>
      <c r="D1279" s="473" t="s">
        <v>9163</v>
      </c>
      <c r="E1279" s="32" t="str">
        <f t="shared" si="38"/>
        <v>V</v>
      </c>
      <c r="H1279"/>
      <c r="I1279"/>
      <c r="J1279"/>
      <c r="K1279" s="32" t="str">
        <f t="shared" si="39"/>
        <v/>
      </c>
      <c r="L1279" s="535"/>
    </row>
    <row r="1280" spans="2:12" x14ac:dyDescent="0.4">
      <c r="B1280" s="474" t="s">
        <v>9990</v>
      </c>
      <c r="C1280" s="473" t="s">
        <v>804</v>
      </c>
      <c r="D1280" s="473" t="s">
        <v>9163</v>
      </c>
      <c r="E1280" s="32" t="str">
        <f t="shared" si="38"/>
        <v>V</v>
      </c>
      <c r="H1280"/>
      <c r="I1280"/>
      <c r="J1280"/>
      <c r="K1280" s="32" t="str">
        <f t="shared" si="39"/>
        <v/>
      </c>
      <c r="L1280" s="535"/>
    </row>
    <row r="1281" spans="2:12" x14ac:dyDescent="0.4">
      <c r="B1281" s="474" t="s">
        <v>9910</v>
      </c>
      <c r="C1281" s="473" t="s">
        <v>805</v>
      </c>
      <c r="D1281" s="473" t="s">
        <v>9163</v>
      </c>
      <c r="E1281" s="32" t="str">
        <f t="shared" si="38"/>
        <v>V</v>
      </c>
      <c r="H1281"/>
      <c r="I1281"/>
      <c r="J1281"/>
      <c r="K1281" s="32" t="str">
        <f t="shared" si="39"/>
        <v/>
      </c>
      <c r="L1281" s="535"/>
    </row>
    <row r="1282" spans="2:12" x14ac:dyDescent="0.4">
      <c r="B1282" s="474" t="s">
        <v>9911</v>
      </c>
      <c r="C1282" s="473" t="s">
        <v>834</v>
      </c>
      <c r="D1282" s="473" t="s">
        <v>9163</v>
      </c>
      <c r="E1282" s="32" t="str">
        <f t="shared" si="38"/>
        <v>V</v>
      </c>
      <c r="H1282"/>
      <c r="I1282"/>
      <c r="J1282"/>
      <c r="K1282" s="32" t="str">
        <f t="shared" si="39"/>
        <v/>
      </c>
      <c r="L1282" s="535"/>
    </row>
    <row r="1283" spans="2:12" x14ac:dyDescent="0.4">
      <c r="B1283" s="474" t="s">
        <v>9963</v>
      </c>
      <c r="C1283" s="473" t="s">
        <v>835</v>
      </c>
      <c r="D1283" s="473" t="s">
        <v>9163</v>
      </c>
      <c r="E1283" s="32" t="str">
        <f t="shared" si="38"/>
        <v>V</v>
      </c>
      <c r="H1283"/>
      <c r="I1283"/>
      <c r="J1283"/>
      <c r="K1283" s="32" t="str">
        <f t="shared" si="39"/>
        <v/>
      </c>
      <c r="L1283" s="535"/>
    </row>
    <row r="1284" spans="2:12" x14ac:dyDescent="0.4">
      <c r="B1284" s="474" t="s">
        <v>9912</v>
      </c>
      <c r="C1284" s="473" t="s">
        <v>932</v>
      </c>
      <c r="D1284" s="473" t="s">
        <v>9163</v>
      </c>
      <c r="E1284" s="32" t="str">
        <f t="shared" si="38"/>
        <v>V</v>
      </c>
      <c r="H1284"/>
      <c r="I1284"/>
      <c r="J1284"/>
      <c r="K1284" s="32" t="str">
        <f t="shared" si="39"/>
        <v/>
      </c>
      <c r="L1284" s="535"/>
    </row>
    <row r="1285" spans="2:12" x14ac:dyDescent="0.4">
      <c r="B1285" s="474" t="s">
        <v>9913</v>
      </c>
      <c r="C1285" s="473" t="s">
        <v>2868</v>
      </c>
      <c r="D1285" s="473" t="s">
        <v>9163</v>
      </c>
      <c r="E1285" s="32" t="str">
        <f t="shared" si="38"/>
        <v>V</v>
      </c>
      <c r="H1285"/>
      <c r="I1285"/>
      <c r="J1285"/>
      <c r="K1285" s="32" t="str">
        <f t="shared" si="39"/>
        <v/>
      </c>
      <c r="L1285" s="535"/>
    </row>
    <row r="1286" spans="2:12" x14ac:dyDescent="0.4">
      <c r="B1286" s="474" t="s">
        <v>9964</v>
      </c>
      <c r="C1286" s="473" t="s">
        <v>2869</v>
      </c>
      <c r="D1286" s="473" t="s">
        <v>9163</v>
      </c>
      <c r="E1286" s="32" t="str">
        <f t="shared" si="38"/>
        <v>V</v>
      </c>
      <c r="H1286"/>
      <c r="I1286"/>
      <c r="J1286"/>
      <c r="K1286" s="32" t="str">
        <f t="shared" si="39"/>
        <v/>
      </c>
      <c r="L1286" s="535"/>
    </row>
    <row r="1287" spans="2:12" x14ac:dyDescent="0.4">
      <c r="B1287" s="474" t="s">
        <v>9914</v>
      </c>
      <c r="C1287" s="473" t="s">
        <v>2461</v>
      </c>
      <c r="D1287" s="473" t="s">
        <v>9163</v>
      </c>
      <c r="E1287" s="32" t="str">
        <f t="shared" si="38"/>
        <v>V</v>
      </c>
      <c r="H1287"/>
      <c r="I1287"/>
      <c r="J1287"/>
      <c r="K1287" s="32" t="str">
        <f t="shared" si="39"/>
        <v/>
      </c>
      <c r="L1287" s="535"/>
    </row>
    <row r="1288" spans="2:12" x14ac:dyDescent="0.4">
      <c r="B1288" s="474" t="s">
        <v>9915</v>
      </c>
      <c r="C1288" s="473" t="s">
        <v>2462</v>
      </c>
      <c r="D1288" s="473" t="s">
        <v>9163</v>
      </c>
      <c r="E1288" s="32" t="str">
        <f t="shared" si="38"/>
        <v>V</v>
      </c>
      <c r="H1288"/>
      <c r="I1288"/>
      <c r="J1288"/>
      <c r="K1288" s="32" t="str">
        <f t="shared" si="39"/>
        <v/>
      </c>
      <c r="L1288" s="535"/>
    </row>
    <row r="1289" spans="2:12" x14ac:dyDescent="0.4">
      <c r="B1289" s="474" t="s">
        <v>9916</v>
      </c>
      <c r="C1289" s="473" t="s">
        <v>2463</v>
      </c>
      <c r="D1289" s="473" t="s">
        <v>9163</v>
      </c>
      <c r="E1289" s="32" t="str">
        <f t="shared" si="38"/>
        <v>V</v>
      </c>
      <c r="H1289"/>
      <c r="I1289"/>
      <c r="J1289"/>
      <c r="K1289" s="32" t="str">
        <f t="shared" si="39"/>
        <v/>
      </c>
      <c r="L1289" s="535"/>
    </row>
    <row r="1290" spans="2:12" x14ac:dyDescent="0.4">
      <c r="B1290" s="474" t="s">
        <v>9917</v>
      </c>
      <c r="C1290" s="473" t="s">
        <v>2464</v>
      </c>
      <c r="D1290" s="473" t="s">
        <v>9163</v>
      </c>
      <c r="E1290" s="32" t="str">
        <f t="shared" ref="E1290:E1353" si="40">IF(OR(B1290="",B1290="Инструмент бензо",B1290="Инструмент электро",B1290="Инструмент газ",B1290="Ручник и аксессуары"),"","V")</f>
        <v>V</v>
      </c>
      <c r="H1290"/>
      <c r="I1290"/>
      <c r="J1290"/>
      <c r="K1290" s="32" t="str">
        <f t="shared" si="39"/>
        <v/>
      </c>
      <c r="L1290" s="535"/>
    </row>
    <row r="1291" spans="2:12" x14ac:dyDescent="0.4">
      <c r="B1291" s="474" t="s">
        <v>10196</v>
      </c>
      <c r="C1291" s="473" t="s">
        <v>10197</v>
      </c>
      <c r="D1291" s="473" t="s">
        <v>9163</v>
      </c>
      <c r="E1291" s="32" t="str">
        <f t="shared" si="40"/>
        <v>V</v>
      </c>
      <c r="H1291"/>
      <c r="I1291"/>
      <c r="J1291"/>
      <c r="K1291" s="32" t="str">
        <f t="shared" ref="K1291:K1354" si="41">IF(OR(H1291="",H1291="Инструмент бензо",H1291="Инструмент электро",H1291="Инструмент газ",H1291="Ручник и аксессуары"),"","V")</f>
        <v/>
      </c>
      <c r="L1291" s="535"/>
    </row>
    <row r="1292" spans="2:12" x14ac:dyDescent="0.4">
      <c r="B1292" s="474" t="s">
        <v>9965</v>
      </c>
      <c r="C1292" s="473" t="s">
        <v>3221</v>
      </c>
      <c r="D1292" s="473" t="s">
        <v>9163</v>
      </c>
      <c r="E1292" s="32" t="str">
        <f t="shared" si="40"/>
        <v>V</v>
      </c>
      <c r="H1292"/>
      <c r="I1292"/>
      <c r="J1292"/>
      <c r="K1292" s="32" t="str">
        <f t="shared" si="41"/>
        <v/>
      </c>
      <c r="L1292" s="535"/>
    </row>
    <row r="1293" spans="2:12" x14ac:dyDescent="0.4">
      <c r="B1293" s="474" t="s">
        <v>10198</v>
      </c>
      <c r="C1293" s="473" t="s">
        <v>10199</v>
      </c>
      <c r="D1293" s="473" t="s">
        <v>9163</v>
      </c>
      <c r="E1293" s="32" t="str">
        <f t="shared" si="40"/>
        <v>V</v>
      </c>
      <c r="H1293"/>
      <c r="I1293"/>
      <c r="J1293"/>
      <c r="K1293" s="32" t="str">
        <f t="shared" si="41"/>
        <v/>
      </c>
      <c r="L1293" s="535"/>
    </row>
    <row r="1294" spans="2:12" x14ac:dyDescent="0.4">
      <c r="B1294" s="474" t="s">
        <v>9918</v>
      </c>
      <c r="C1294" s="473" t="s">
        <v>2465</v>
      </c>
      <c r="D1294" s="473" t="s">
        <v>9163</v>
      </c>
      <c r="E1294" s="32" t="str">
        <f t="shared" si="40"/>
        <v>V</v>
      </c>
      <c r="H1294"/>
      <c r="I1294"/>
      <c r="J1294"/>
      <c r="K1294" s="32" t="str">
        <f t="shared" si="41"/>
        <v/>
      </c>
      <c r="L1294" s="535"/>
    </row>
    <row r="1295" spans="2:12" x14ac:dyDescent="0.4">
      <c r="B1295" s="474" t="s">
        <v>9966</v>
      </c>
      <c r="C1295" s="473" t="s">
        <v>2466</v>
      </c>
      <c r="D1295" s="473" t="s">
        <v>9163</v>
      </c>
      <c r="E1295" s="32" t="str">
        <f t="shared" si="40"/>
        <v>V</v>
      </c>
      <c r="H1295"/>
      <c r="I1295"/>
      <c r="J1295"/>
      <c r="K1295" s="32" t="str">
        <f t="shared" si="41"/>
        <v/>
      </c>
      <c r="L1295" s="535"/>
    </row>
    <row r="1296" spans="2:12" x14ac:dyDescent="0.4">
      <c r="B1296" s="474" t="s">
        <v>9919</v>
      </c>
      <c r="C1296" s="473" t="s">
        <v>2467</v>
      </c>
      <c r="D1296" s="473" t="s">
        <v>9163</v>
      </c>
      <c r="E1296" s="32" t="str">
        <f t="shared" si="40"/>
        <v>V</v>
      </c>
      <c r="H1296"/>
      <c r="I1296"/>
      <c r="J1296"/>
      <c r="K1296" s="32" t="str">
        <f t="shared" si="41"/>
        <v/>
      </c>
      <c r="L1296" s="535"/>
    </row>
    <row r="1297" spans="2:12" x14ac:dyDescent="0.4">
      <c r="B1297" s="474" t="s">
        <v>9967</v>
      </c>
      <c r="C1297" s="473" t="s">
        <v>2468</v>
      </c>
      <c r="D1297" s="473" t="s">
        <v>9163</v>
      </c>
      <c r="E1297" s="32" t="str">
        <f t="shared" si="40"/>
        <v>V</v>
      </c>
      <c r="H1297"/>
      <c r="I1297"/>
      <c r="J1297"/>
      <c r="K1297" s="32" t="str">
        <f t="shared" si="41"/>
        <v/>
      </c>
      <c r="L1297" s="535"/>
    </row>
    <row r="1298" spans="2:12" x14ac:dyDescent="0.4">
      <c r="B1298" s="474" t="s">
        <v>9968</v>
      </c>
      <c r="C1298" s="473" t="s">
        <v>2469</v>
      </c>
      <c r="D1298" s="473" t="s">
        <v>9163</v>
      </c>
      <c r="E1298" s="32" t="str">
        <f t="shared" si="40"/>
        <v>V</v>
      </c>
      <c r="H1298"/>
      <c r="I1298"/>
      <c r="J1298"/>
      <c r="K1298" s="32" t="str">
        <f t="shared" si="41"/>
        <v/>
      </c>
      <c r="L1298" s="535"/>
    </row>
    <row r="1299" spans="2:12" x14ac:dyDescent="0.4">
      <c r="B1299" s="474" t="s">
        <v>9969</v>
      </c>
      <c r="C1299" s="473" t="s">
        <v>2470</v>
      </c>
      <c r="D1299" s="473" t="s">
        <v>9163</v>
      </c>
      <c r="E1299" s="32" t="str">
        <f t="shared" si="40"/>
        <v>V</v>
      </c>
      <c r="H1299"/>
      <c r="I1299"/>
      <c r="J1299"/>
      <c r="K1299" s="32" t="str">
        <f t="shared" si="41"/>
        <v/>
      </c>
      <c r="L1299" s="535"/>
    </row>
    <row r="1300" spans="2:12" x14ac:dyDescent="0.4">
      <c r="B1300" s="474" t="s">
        <v>9970</v>
      </c>
      <c r="C1300" s="473" t="s">
        <v>2472</v>
      </c>
      <c r="D1300" s="473" t="s">
        <v>9163</v>
      </c>
      <c r="E1300" s="32" t="str">
        <f t="shared" si="40"/>
        <v>V</v>
      </c>
      <c r="H1300"/>
      <c r="I1300"/>
      <c r="J1300"/>
      <c r="K1300" s="32" t="str">
        <f t="shared" si="41"/>
        <v/>
      </c>
      <c r="L1300" s="535"/>
    </row>
    <row r="1301" spans="2:12" x14ac:dyDescent="0.4">
      <c r="B1301" s="474" t="s">
        <v>10200</v>
      </c>
      <c r="C1301" s="473" t="s">
        <v>10201</v>
      </c>
      <c r="D1301" s="473" t="s">
        <v>9163</v>
      </c>
      <c r="E1301" s="32" t="str">
        <f t="shared" si="40"/>
        <v>V</v>
      </c>
      <c r="H1301"/>
      <c r="I1301"/>
      <c r="J1301"/>
      <c r="K1301" s="32" t="str">
        <f t="shared" si="41"/>
        <v/>
      </c>
      <c r="L1301" s="535"/>
    </row>
    <row r="1302" spans="2:12" x14ac:dyDescent="0.4">
      <c r="B1302" s="474" t="s">
        <v>9991</v>
      </c>
      <c r="C1302" s="473" t="s">
        <v>2471</v>
      </c>
      <c r="D1302" s="473" t="s">
        <v>9163</v>
      </c>
      <c r="E1302" s="32" t="str">
        <f t="shared" si="40"/>
        <v>V</v>
      </c>
      <c r="H1302"/>
      <c r="I1302"/>
      <c r="J1302"/>
      <c r="K1302" s="32" t="str">
        <f t="shared" si="41"/>
        <v/>
      </c>
      <c r="L1302" s="535"/>
    </row>
    <row r="1303" spans="2:12" x14ac:dyDescent="0.4">
      <c r="B1303" s="474" t="s">
        <v>9920</v>
      </c>
      <c r="C1303" s="473" t="s">
        <v>855</v>
      </c>
      <c r="D1303" s="473" t="s">
        <v>9163</v>
      </c>
      <c r="E1303" s="32" t="str">
        <f t="shared" si="40"/>
        <v>V</v>
      </c>
      <c r="H1303"/>
      <c r="I1303"/>
      <c r="J1303"/>
      <c r="K1303" s="32" t="str">
        <f t="shared" si="41"/>
        <v/>
      </c>
      <c r="L1303" s="535"/>
    </row>
    <row r="1304" spans="2:12" x14ac:dyDescent="0.4">
      <c r="B1304" s="474" t="s">
        <v>9921</v>
      </c>
      <c r="C1304" s="473" t="s">
        <v>856</v>
      </c>
      <c r="D1304" s="473" t="s">
        <v>9163</v>
      </c>
      <c r="E1304" s="32" t="str">
        <f t="shared" si="40"/>
        <v>V</v>
      </c>
      <c r="H1304"/>
      <c r="I1304"/>
      <c r="J1304"/>
      <c r="K1304" s="32" t="str">
        <f t="shared" si="41"/>
        <v/>
      </c>
      <c r="L1304" s="535"/>
    </row>
    <row r="1305" spans="2:12" x14ac:dyDescent="0.4">
      <c r="B1305" s="474" t="s">
        <v>9971</v>
      </c>
      <c r="C1305" s="473" t="s">
        <v>949</v>
      </c>
      <c r="D1305" s="473" t="s">
        <v>9163</v>
      </c>
      <c r="E1305" s="32" t="str">
        <f t="shared" si="40"/>
        <v>V</v>
      </c>
      <c r="H1305"/>
      <c r="I1305"/>
      <c r="J1305"/>
      <c r="K1305" s="32" t="str">
        <f t="shared" si="41"/>
        <v/>
      </c>
      <c r="L1305" s="535"/>
    </row>
    <row r="1306" spans="2:12" x14ac:dyDescent="0.4">
      <c r="B1306" s="474" t="s">
        <v>9972</v>
      </c>
      <c r="C1306" s="473" t="s">
        <v>950</v>
      </c>
      <c r="D1306" s="473" t="s">
        <v>9163</v>
      </c>
      <c r="E1306" s="32" t="str">
        <f t="shared" si="40"/>
        <v>V</v>
      </c>
      <c r="H1306"/>
      <c r="I1306"/>
      <c r="J1306"/>
      <c r="K1306" s="32" t="str">
        <f t="shared" si="41"/>
        <v/>
      </c>
      <c r="L1306" s="535"/>
    </row>
    <row r="1307" spans="2:12" x14ac:dyDescent="0.4">
      <c r="B1307" s="474" t="s">
        <v>9973</v>
      </c>
      <c r="C1307" s="473" t="s">
        <v>951</v>
      </c>
      <c r="D1307" s="473" t="s">
        <v>9163</v>
      </c>
      <c r="E1307" s="32" t="str">
        <f t="shared" si="40"/>
        <v>V</v>
      </c>
      <c r="H1307"/>
      <c r="I1307"/>
      <c r="J1307"/>
      <c r="K1307" s="32" t="str">
        <f t="shared" si="41"/>
        <v/>
      </c>
      <c r="L1307" s="535"/>
    </row>
    <row r="1308" spans="2:12" x14ac:dyDescent="0.4">
      <c r="B1308" s="474" t="s">
        <v>9974</v>
      </c>
      <c r="C1308" s="473" t="s">
        <v>952</v>
      </c>
      <c r="D1308" s="473" t="s">
        <v>9163</v>
      </c>
      <c r="E1308" s="32" t="str">
        <f t="shared" si="40"/>
        <v>V</v>
      </c>
      <c r="H1308"/>
      <c r="I1308"/>
      <c r="J1308"/>
      <c r="K1308" s="32" t="str">
        <f t="shared" si="41"/>
        <v/>
      </c>
      <c r="L1308" s="535"/>
    </row>
    <row r="1309" spans="2:12" x14ac:dyDescent="0.4">
      <c r="B1309" s="474" t="s">
        <v>9922</v>
      </c>
      <c r="C1309" s="473" t="s">
        <v>1704</v>
      </c>
      <c r="D1309" s="473" t="s">
        <v>9163</v>
      </c>
      <c r="E1309" s="32" t="str">
        <f t="shared" si="40"/>
        <v>V</v>
      </c>
      <c r="H1309"/>
      <c r="I1309"/>
      <c r="J1309"/>
      <c r="K1309" s="32" t="str">
        <f t="shared" si="41"/>
        <v/>
      </c>
      <c r="L1309" s="535"/>
    </row>
    <row r="1310" spans="2:12" x14ac:dyDescent="0.4">
      <c r="B1310" s="474" t="s">
        <v>9975</v>
      </c>
      <c r="C1310" s="473" t="s">
        <v>1705</v>
      </c>
      <c r="D1310" s="473" t="s">
        <v>9163</v>
      </c>
      <c r="E1310" s="32" t="str">
        <f t="shared" si="40"/>
        <v>V</v>
      </c>
      <c r="H1310"/>
      <c r="I1310"/>
      <c r="J1310"/>
      <c r="K1310" s="32" t="str">
        <f t="shared" si="41"/>
        <v/>
      </c>
      <c r="L1310" s="535"/>
    </row>
    <row r="1311" spans="2:12" x14ac:dyDescent="0.4">
      <c r="B1311" s="474" t="s">
        <v>9976</v>
      </c>
      <c r="C1311" s="473" t="s">
        <v>3333</v>
      </c>
      <c r="D1311" s="473" t="s">
        <v>9885</v>
      </c>
      <c r="E1311" s="32" t="str">
        <f t="shared" si="40"/>
        <v>V</v>
      </c>
      <c r="H1311"/>
      <c r="I1311"/>
      <c r="J1311"/>
      <c r="K1311" s="32" t="str">
        <f t="shared" si="41"/>
        <v/>
      </c>
      <c r="L1311" s="535"/>
    </row>
    <row r="1312" spans="2:12" x14ac:dyDescent="0.4">
      <c r="B1312" s="474" t="s">
        <v>9977</v>
      </c>
      <c r="C1312" s="473" t="s">
        <v>2949</v>
      </c>
      <c r="D1312" s="473" t="s">
        <v>9163</v>
      </c>
      <c r="E1312" s="32" t="str">
        <f t="shared" si="40"/>
        <v>V</v>
      </c>
      <c r="H1312"/>
      <c r="I1312"/>
      <c r="J1312"/>
      <c r="K1312" s="32" t="str">
        <f t="shared" si="41"/>
        <v/>
      </c>
      <c r="L1312" s="535"/>
    </row>
    <row r="1313" spans="2:12" x14ac:dyDescent="0.4">
      <c r="B1313" s="474" t="s">
        <v>9978</v>
      </c>
      <c r="C1313" s="473" t="s">
        <v>2950</v>
      </c>
      <c r="D1313" s="473" t="s">
        <v>9163</v>
      </c>
      <c r="E1313" s="32" t="str">
        <f t="shared" si="40"/>
        <v>V</v>
      </c>
      <c r="H1313"/>
      <c r="I1313"/>
      <c r="J1313"/>
      <c r="K1313" s="32" t="str">
        <f t="shared" si="41"/>
        <v/>
      </c>
      <c r="L1313" s="535"/>
    </row>
    <row r="1314" spans="2:12" x14ac:dyDescent="0.4">
      <c r="B1314" s="474" t="s">
        <v>9923</v>
      </c>
      <c r="C1314" s="473" t="s">
        <v>5437</v>
      </c>
      <c r="D1314" s="473" t="s">
        <v>9163</v>
      </c>
      <c r="E1314" s="32" t="str">
        <f t="shared" si="40"/>
        <v>V</v>
      </c>
      <c r="H1314"/>
      <c r="I1314"/>
      <c r="J1314"/>
      <c r="K1314" s="32" t="str">
        <f t="shared" si="41"/>
        <v/>
      </c>
      <c r="L1314" s="535"/>
    </row>
    <row r="1315" spans="2:12" x14ac:dyDescent="0.4">
      <c r="B1315" s="474" t="s">
        <v>9924</v>
      </c>
      <c r="C1315" s="473" t="s">
        <v>2951</v>
      </c>
      <c r="D1315" s="473" t="s">
        <v>9163</v>
      </c>
      <c r="E1315" s="32" t="str">
        <f t="shared" si="40"/>
        <v>V</v>
      </c>
      <c r="H1315"/>
      <c r="I1315"/>
      <c r="J1315"/>
      <c r="K1315" s="32" t="str">
        <f t="shared" si="41"/>
        <v/>
      </c>
      <c r="L1315" s="535"/>
    </row>
    <row r="1316" spans="2:12" x14ac:dyDescent="0.4">
      <c r="B1316" s="474" t="s">
        <v>9979</v>
      </c>
      <c r="C1316" s="473" t="s">
        <v>3229</v>
      </c>
      <c r="D1316" s="473" t="s">
        <v>9163</v>
      </c>
      <c r="E1316" s="32" t="str">
        <f t="shared" si="40"/>
        <v>V</v>
      </c>
      <c r="H1316"/>
      <c r="I1316"/>
      <c r="J1316"/>
      <c r="K1316" s="32" t="str">
        <f t="shared" si="41"/>
        <v/>
      </c>
      <c r="L1316" s="535"/>
    </row>
    <row r="1317" spans="2:12" x14ac:dyDescent="0.4">
      <c r="B1317" s="474" t="s">
        <v>3597</v>
      </c>
      <c r="C1317" s="473" t="s">
        <v>3598</v>
      </c>
      <c r="D1317" s="473" t="s">
        <v>9163</v>
      </c>
      <c r="E1317" s="32" t="str">
        <f t="shared" si="40"/>
        <v>V</v>
      </c>
      <c r="H1317"/>
      <c r="I1317"/>
      <c r="J1317"/>
      <c r="K1317" s="32" t="str">
        <f t="shared" si="41"/>
        <v/>
      </c>
      <c r="L1317" s="535"/>
    </row>
    <row r="1318" spans="2:12" x14ac:dyDescent="0.4">
      <c r="B1318" s="474" t="s">
        <v>4877</v>
      </c>
      <c r="C1318" s="473" t="s">
        <v>4933</v>
      </c>
      <c r="D1318" s="473" t="s">
        <v>9163</v>
      </c>
      <c r="E1318" s="32" t="str">
        <f t="shared" si="40"/>
        <v>V</v>
      </c>
      <c r="H1318"/>
      <c r="I1318"/>
      <c r="J1318"/>
      <c r="K1318" s="32" t="str">
        <f t="shared" si="41"/>
        <v/>
      </c>
      <c r="L1318" s="535"/>
    </row>
    <row r="1319" spans="2:12" x14ac:dyDescent="0.4">
      <c r="B1319" s="474" t="s">
        <v>3599</v>
      </c>
      <c r="C1319" s="473" t="s">
        <v>3600</v>
      </c>
      <c r="D1319" s="473" t="s">
        <v>9163</v>
      </c>
      <c r="E1319" s="32" t="str">
        <f t="shared" si="40"/>
        <v>V</v>
      </c>
      <c r="H1319"/>
      <c r="I1319"/>
      <c r="J1319"/>
      <c r="K1319" s="32" t="str">
        <f t="shared" si="41"/>
        <v/>
      </c>
      <c r="L1319" s="535"/>
    </row>
    <row r="1320" spans="2:12" x14ac:dyDescent="0.4">
      <c r="B1320" s="474" t="s">
        <v>3601</v>
      </c>
      <c r="C1320" s="473" t="s">
        <v>3602</v>
      </c>
      <c r="D1320" s="473" t="s">
        <v>9163</v>
      </c>
      <c r="E1320" s="32" t="str">
        <f t="shared" si="40"/>
        <v>V</v>
      </c>
      <c r="H1320"/>
      <c r="I1320"/>
      <c r="J1320"/>
      <c r="K1320" s="32" t="str">
        <f t="shared" si="41"/>
        <v/>
      </c>
      <c r="L1320" s="535"/>
    </row>
    <row r="1321" spans="2:12" x14ac:dyDescent="0.4">
      <c r="B1321" s="474" t="s">
        <v>3605</v>
      </c>
      <c r="C1321" s="473" t="s">
        <v>3606</v>
      </c>
      <c r="D1321" s="473" t="s">
        <v>9163</v>
      </c>
      <c r="E1321" s="32" t="str">
        <f t="shared" si="40"/>
        <v>V</v>
      </c>
      <c r="H1321"/>
      <c r="I1321"/>
      <c r="J1321"/>
      <c r="K1321" s="32" t="str">
        <f t="shared" si="41"/>
        <v/>
      </c>
      <c r="L1321" s="535"/>
    </row>
    <row r="1322" spans="2:12" x14ac:dyDescent="0.4">
      <c r="B1322" s="474" t="s">
        <v>3608</v>
      </c>
      <c r="C1322" s="473" t="s">
        <v>3609</v>
      </c>
      <c r="D1322" s="473" t="s">
        <v>9163</v>
      </c>
      <c r="E1322" s="32" t="str">
        <f t="shared" si="40"/>
        <v>V</v>
      </c>
      <c r="H1322"/>
      <c r="I1322"/>
      <c r="J1322"/>
      <c r="K1322" s="32" t="str">
        <f t="shared" si="41"/>
        <v/>
      </c>
      <c r="L1322" s="535"/>
    </row>
    <row r="1323" spans="2:12" x14ac:dyDescent="0.4">
      <c r="B1323" s="474" t="s">
        <v>3916</v>
      </c>
      <c r="C1323" s="473" t="s">
        <v>3915</v>
      </c>
      <c r="D1323" s="473" t="s">
        <v>9163</v>
      </c>
      <c r="E1323" s="32" t="str">
        <f t="shared" si="40"/>
        <v>V</v>
      </c>
      <c r="H1323"/>
      <c r="I1323"/>
      <c r="J1323"/>
      <c r="K1323" s="32" t="str">
        <f t="shared" si="41"/>
        <v/>
      </c>
      <c r="L1323" s="535"/>
    </row>
    <row r="1324" spans="2:12" x14ac:dyDescent="0.4">
      <c r="B1324" s="474" t="s">
        <v>756</v>
      </c>
      <c r="C1324" s="473" t="s">
        <v>10202</v>
      </c>
      <c r="D1324" s="473" t="s">
        <v>9163</v>
      </c>
      <c r="E1324" s="32" t="str">
        <f t="shared" si="40"/>
        <v>V</v>
      </c>
      <c r="H1324"/>
      <c r="I1324"/>
      <c r="J1324"/>
      <c r="K1324" s="32" t="str">
        <f t="shared" si="41"/>
        <v/>
      </c>
      <c r="L1324" s="535"/>
    </row>
    <row r="1325" spans="2:12" x14ac:dyDescent="0.4">
      <c r="B1325" s="474" t="s">
        <v>792</v>
      </c>
      <c r="C1325" s="473" t="s">
        <v>10203</v>
      </c>
      <c r="D1325" s="473" t="s">
        <v>9163</v>
      </c>
      <c r="E1325" s="32" t="str">
        <f t="shared" si="40"/>
        <v>V</v>
      </c>
      <c r="H1325"/>
      <c r="I1325"/>
      <c r="J1325"/>
      <c r="K1325" s="32" t="str">
        <f t="shared" si="41"/>
        <v/>
      </c>
      <c r="L1325" s="535"/>
    </row>
    <row r="1326" spans="2:12" x14ac:dyDescent="0.4">
      <c r="B1326" s="474" t="s">
        <v>976</v>
      </c>
      <c r="C1326" s="473" t="s">
        <v>974</v>
      </c>
      <c r="D1326" s="473" t="s">
        <v>9163</v>
      </c>
      <c r="E1326" s="32" t="str">
        <f t="shared" si="40"/>
        <v>V</v>
      </c>
      <c r="H1326"/>
      <c r="I1326"/>
      <c r="J1326"/>
      <c r="K1326" s="32" t="str">
        <f t="shared" si="41"/>
        <v/>
      </c>
      <c r="L1326" s="535"/>
    </row>
    <row r="1327" spans="2:12" x14ac:dyDescent="0.4">
      <c r="B1327" s="474" t="s">
        <v>446</v>
      </c>
      <c r="C1327" s="473" t="s">
        <v>933</v>
      </c>
      <c r="D1327" s="473" t="s">
        <v>9163</v>
      </c>
      <c r="E1327" s="32" t="str">
        <f t="shared" si="40"/>
        <v>V</v>
      </c>
      <c r="H1327"/>
      <c r="I1327"/>
      <c r="J1327"/>
      <c r="K1327" s="32" t="str">
        <f t="shared" si="41"/>
        <v/>
      </c>
      <c r="L1327" s="535"/>
    </row>
    <row r="1328" spans="2:12" x14ac:dyDescent="0.4">
      <c r="B1328" s="474" t="s">
        <v>977</v>
      </c>
      <c r="C1328" s="473" t="s">
        <v>975</v>
      </c>
      <c r="D1328" s="473" t="s">
        <v>9163</v>
      </c>
      <c r="E1328" s="32" t="str">
        <f t="shared" si="40"/>
        <v>V</v>
      </c>
      <c r="H1328"/>
      <c r="I1328"/>
      <c r="J1328"/>
      <c r="K1328" s="32" t="str">
        <f t="shared" si="41"/>
        <v/>
      </c>
      <c r="L1328" s="535"/>
    </row>
    <row r="1329" spans="2:12" x14ac:dyDescent="0.4">
      <c r="B1329" s="474" t="s">
        <v>1995</v>
      </c>
      <c r="C1329" s="473" t="s">
        <v>2051</v>
      </c>
      <c r="D1329" s="473" t="s">
        <v>9885</v>
      </c>
      <c r="E1329" s="32" t="str">
        <f t="shared" si="40"/>
        <v>V</v>
      </c>
      <c r="H1329"/>
      <c r="I1329"/>
      <c r="J1329"/>
      <c r="K1329" s="32" t="str">
        <f t="shared" si="41"/>
        <v/>
      </c>
      <c r="L1329" s="535"/>
    </row>
    <row r="1330" spans="2:12" x14ac:dyDescent="0.4">
      <c r="B1330" s="474" t="s">
        <v>3920</v>
      </c>
      <c r="C1330" s="473" t="s">
        <v>3919</v>
      </c>
      <c r="D1330" s="473" t="s">
        <v>9163</v>
      </c>
      <c r="E1330" s="32" t="str">
        <f t="shared" si="40"/>
        <v>V</v>
      </c>
      <c r="H1330"/>
      <c r="I1330"/>
      <c r="J1330"/>
      <c r="K1330" s="32" t="str">
        <f t="shared" si="41"/>
        <v/>
      </c>
      <c r="L1330" s="535"/>
    </row>
    <row r="1331" spans="2:12" x14ac:dyDescent="0.4">
      <c r="B1331" s="474" t="s">
        <v>3923</v>
      </c>
      <c r="C1331" s="473" t="s">
        <v>3922</v>
      </c>
      <c r="D1331" s="473" t="s">
        <v>9163</v>
      </c>
      <c r="E1331" s="32" t="str">
        <f t="shared" si="40"/>
        <v>V</v>
      </c>
      <c r="H1331"/>
      <c r="I1331"/>
      <c r="J1331"/>
      <c r="K1331" s="32" t="str">
        <f t="shared" si="41"/>
        <v/>
      </c>
      <c r="L1331" s="535"/>
    </row>
    <row r="1332" spans="2:12" x14ac:dyDescent="0.4">
      <c r="B1332" s="474" t="s">
        <v>3927</v>
      </c>
      <c r="C1332" s="473" t="s">
        <v>3926</v>
      </c>
      <c r="D1332" s="473" t="s">
        <v>9163</v>
      </c>
      <c r="E1332" s="32" t="str">
        <f t="shared" si="40"/>
        <v>V</v>
      </c>
      <c r="H1332"/>
      <c r="I1332"/>
      <c r="J1332"/>
      <c r="K1332" s="32" t="str">
        <f t="shared" si="41"/>
        <v/>
      </c>
      <c r="L1332" s="535"/>
    </row>
    <row r="1333" spans="2:12" x14ac:dyDescent="0.4">
      <c r="B1333" s="474" t="s">
        <v>3930</v>
      </c>
      <c r="C1333" s="473" t="s">
        <v>3929</v>
      </c>
      <c r="D1333" s="473" t="s">
        <v>9163</v>
      </c>
      <c r="E1333" s="32" t="str">
        <f t="shared" si="40"/>
        <v>V</v>
      </c>
      <c r="H1333"/>
      <c r="I1333"/>
      <c r="J1333"/>
      <c r="K1333" s="32" t="str">
        <f t="shared" si="41"/>
        <v/>
      </c>
      <c r="L1333" s="535"/>
    </row>
    <row r="1334" spans="2:12" x14ac:dyDescent="0.4">
      <c r="B1334" s="474" t="s">
        <v>4554</v>
      </c>
      <c r="C1334" s="473" t="s">
        <v>10204</v>
      </c>
      <c r="D1334" s="473" t="s">
        <v>9885</v>
      </c>
      <c r="E1334" s="32" t="str">
        <f t="shared" si="40"/>
        <v>V</v>
      </c>
      <c r="H1334"/>
      <c r="I1334"/>
      <c r="J1334"/>
      <c r="K1334" s="32" t="str">
        <f t="shared" si="41"/>
        <v/>
      </c>
      <c r="L1334" s="535"/>
    </row>
    <row r="1335" spans="2:12" x14ac:dyDescent="0.4">
      <c r="B1335" s="474" t="s">
        <v>198</v>
      </c>
      <c r="C1335" s="473" t="s">
        <v>1581</v>
      </c>
      <c r="D1335" s="473" t="s">
        <v>9163</v>
      </c>
      <c r="E1335" s="32" t="str">
        <f t="shared" si="40"/>
        <v>V</v>
      </c>
      <c r="H1335"/>
      <c r="I1335"/>
      <c r="J1335"/>
      <c r="K1335" s="32" t="str">
        <f t="shared" si="41"/>
        <v/>
      </c>
      <c r="L1335" s="535"/>
    </row>
    <row r="1336" spans="2:12" x14ac:dyDescent="0.4">
      <c r="B1336" s="474" t="s">
        <v>285</v>
      </c>
      <c r="C1336" s="473" t="s">
        <v>3099</v>
      </c>
      <c r="D1336" s="473" t="s">
        <v>9163</v>
      </c>
      <c r="E1336" s="32" t="str">
        <f t="shared" si="40"/>
        <v>V</v>
      </c>
      <c r="H1336"/>
      <c r="I1336"/>
      <c r="J1336"/>
      <c r="K1336" s="32" t="str">
        <f t="shared" si="41"/>
        <v/>
      </c>
      <c r="L1336" s="535"/>
    </row>
    <row r="1337" spans="2:12" x14ac:dyDescent="0.4">
      <c r="B1337" s="474" t="s">
        <v>286</v>
      </c>
      <c r="C1337" s="473" t="s">
        <v>3100</v>
      </c>
      <c r="D1337" s="473" t="s">
        <v>9163</v>
      </c>
      <c r="E1337" s="32" t="str">
        <f t="shared" si="40"/>
        <v>V</v>
      </c>
      <c r="H1337"/>
      <c r="I1337"/>
      <c r="J1337"/>
      <c r="K1337" s="32" t="str">
        <f t="shared" si="41"/>
        <v/>
      </c>
      <c r="L1337" s="535"/>
    </row>
    <row r="1338" spans="2:12" x14ac:dyDescent="0.4">
      <c r="B1338" s="474" t="s">
        <v>466</v>
      </c>
      <c r="C1338" s="473" t="s">
        <v>3101</v>
      </c>
      <c r="D1338" s="473" t="s">
        <v>9163</v>
      </c>
      <c r="E1338" s="32" t="str">
        <f t="shared" si="40"/>
        <v>V</v>
      </c>
      <c r="H1338"/>
      <c r="I1338"/>
      <c r="J1338"/>
      <c r="K1338" s="32" t="str">
        <f t="shared" si="41"/>
        <v/>
      </c>
      <c r="L1338" s="535"/>
    </row>
    <row r="1339" spans="2:12" x14ac:dyDescent="0.4">
      <c r="B1339" s="474" t="s">
        <v>287</v>
      </c>
      <c r="C1339" s="473" t="s">
        <v>3102</v>
      </c>
      <c r="D1339" s="473" t="s">
        <v>9163</v>
      </c>
      <c r="E1339" s="32" t="str">
        <f t="shared" si="40"/>
        <v>V</v>
      </c>
      <c r="H1339"/>
      <c r="I1339"/>
      <c r="J1339"/>
      <c r="K1339" s="32" t="str">
        <f t="shared" si="41"/>
        <v/>
      </c>
      <c r="L1339" s="535"/>
    </row>
    <row r="1340" spans="2:12" x14ac:dyDescent="0.4">
      <c r="B1340" s="474" t="s">
        <v>288</v>
      </c>
      <c r="C1340" s="473" t="s">
        <v>3103</v>
      </c>
      <c r="D1340" s="473" t="s">
        <v>9163</v>
      </c>
      <c r="E1340" s="32" t="str">
        <f t="shared" si="40"/>
        <v>V</v>
      </c>
      <c r="H1340"/>
      <c r="I1340"/>
      <c r="J1340"/>
      <c r="K1340" s="32" t="str">
        <f t="shared" si="41"/>
        <v/>
      </c>
      <c r="L1340" s="535"/>
    </row>
    <row r="1341" spans="2:12" x14ac:dyDescent="0.4">
      <c r="B1341" s="474" t="s">
        <v>554</v>
      </c>
      <c r="C1341" s="473" t="s">
        <v>3104</v>
      </c>
      <c r="D1341" s="473" t="s">
        <v>9163</v>
      </c>
      <c r="E1341" s="32" t="str">
        <f t="shared" si="40"/>
        <v>V</v>
      </c>
      <c r="H1341"/>
      <c r="I1341"/>
      <c r="J1341"/>
      <c r="K1341" s="32" t="str">
        <f t="shared" si="41"/>
        <v/>
      </c>
      <c r="L1341" s="535"/>
    </row>
    <row r="1342" spans="2:12" x14ac:dyDescent="0.4">
      <c r="B1342" s="474" t="s">
        <v>4291</v>
      </c>
      <c r="C1342" s="473" t="s">
        <v>4290</v>
      </c>
      <c r="D1342" s="473" t="s">
        <v>9163</v>
      </c>
      <c r="E1342" s="32" t="str">
        <f t="shared" si="40"/>
        <v>V</v>
      </c>
      <c r="H1342"/>
      <c r="I1342"/>
      <c r="J1342"/>
      <c r="K1342" s="32" t="str">
        <f t="shared" si="41"/>
        <v/>
      </c>
      <c r="L1342" s="535"/>
    </row>
    <row r="1343" spans="2:12" x14ac:dyDescent="0.4">
      <c r="B1343" s="474" t="s">
        <v>289</v>
      </c>
      <c r="C1343" s="473" t="s">
        <v>3169</v>
      </c>
      <c r="D1343" s="473" t="s">
        <v>9163</v>
      </c>
      <c r="E1343" s="32" t="str">
        <f t="shared" si="40"/>
        <v>V</v>
      </c>
      <c r="H1343"/>
      <c r="I1343"/>
      <c r="J1343"/>
      <c r="K1343" s="32" t="str">
        <f t="shared" si="41"/>
        <v/>
      </c>
      <c r="L1343" s="535"/>
    </row>
    <row r="1344" spans="2:12" x14ac:dyDescent="0.4">
      <c r="B1344" s="474" t="s">
        <v>290</v>
      </c>
      <c r="C1344" s="473" t="s">
        <v>3170</v>
      </c>
      <c r="D1344" s="473" t="s">
        <v>9163</v>
      </c>
      <c r="E1344" s="32" t="str">
        <f t="shared" si="40"/>
        <v>V</v>
      </c>
      <c r="H1344"/>
      <c r="I1344"/>
      <c r="J1344"/>
      <c r="K1344" s="32" t="str">
        <f t="shared" si="41"/>
        <v/>
      </c>
      <c r="L1344" s="535"/>
    </row>
    <row r="1345" spans="2:12" x14ac:dyDescent="0.4">
      <c r="B1345" s="474" t="s">
        <v>292</v>
      </c>
      <c r="C1345" s="473" t="s">
        <v>3171</v>
      </c>
      <c r="D1345" s="473" t="s">
        <v>9163</v>
      </c>
      <c r="E1345" s="32" t="str">
        <f t="shared" si="40"/>
        <v>V</v>
      </c>
      <c r="H1345"/>
      <c r="I1345"/>
      <c r="J1345"/>
      <c r="K1345" s="32" t="str">
        <f t="shared" si="41"/>
        <v/>
      </c>
      <c r="L1345" s="535"/>
    </row>
    <row r="1346" spans="2:12" x14ac:dyDescent="0.4">
      <c r="B1346" s="474" t="s">
        <v>294</v>
      </c>
      <c r="C1346" s="473" t="s">
        <v>10205</v>
      </c>
      <c r="D1346" s="473" t="s">
        <v>9163</v>
      </c>
      <c r="E1346" s="32" t="str">
        <f t="shared" si="40"/>
        <v>V</v>
      </c>
      <c r="H1346"/>
      <c r="I1346"/>
      <c r="J1346"/>
      <c r="K1346" s="32" t="str">
        <f t="shared" si="41"/>
        <v/>
      </c>
      <c r="L1346" s="535"/>
    </row>
    <row r="1347" spans="2:12" x14ac:dyDescent="0.4">
      <c r="B1347" s="474" t="s">
        <v>295</v>
      </c>
      <c r="C1347" s="473" t="s">
        <v>3173</v>
      </c>
      <c r="D1347" s="473" t="s">
        <v>9163</v>
      </c>
      <c r="E1347" s="32" t="str">
        <f t="shared" si="40"/>
        <v>V</v>
      </c>
      <c r="H1347"/>
      <c r="I1347"/>
      <c r="J1347"/>
      <c r="K1347" s="32" t="str">
        <f t="shared" si="41"/>
        <v/>
      </c>
      <c r="L1347" s="535"/>
    </row>
    <row r="1348" spans="2:12" x14ac:dyDescent="0.4">
      <c r="B1348" s="474" t="s">
        <v>1533</v>
      </c>
      <c r="C1348" s="473" t="s">
        <v>1515</v>
      </c>
      <c r="D1348" s="473" t="s">
        <v>9163</v>
      </c>
      <c r="E1348" s="32" t="str">
        <f t="shared" si="40"/>
        <v>V</v>
      </c>
      <c r="H1348"/>
      <c r="I1348"/>
      <c r="J1348"/>
      <c r="K1348" s="32" t="str">
        <f t="shared" si="41"/>
        <v/>
      </c>
      <c r="L1348" s="535"/>
    </row>
    <row r="1349" spans="2:12" x14ac:dyDescent="0.4">
      <c r="B1349" s="474" t="s">
        <v>1534</v>
      </c>
      <c r="C1349" s="473" t="s">
        <v>1516</v>
      </c>
      <c r="D1349" s="473" t="s">
        <v>9163</v>
      </c>
      <c r="E1349" s="32" t="str">
        <f t="shared" si="40"/>
        <v>V</v>
      </c>
      <c r="H1349"/>
      <c r="I1349"/>
      <c r="J1349"/>
      <c r="K1349" s="32" t="str">
        <f t="shared" si="41"/>
        <v/>
      </c>
      <c r="L1349" s="535"/>
    </row>
    <row r="1350" spans="2:12" x14ac:dyDescent="0.4">
      <c r="B1350" s="474" t="s">
        <v>1218</v>
      </c>
      <c r="C1350" s="473" t="s">
        <v>1219</v>
      </c>
      <c r="D1350" s="473" t="s">
        <v>9163</v>
      </c>
      <c r="E1350" s="32" t="str">
        <f t="shared" si="40"/>
        <v>V</v>
      </c>
      <c r="H1350"/>
      <c r="I1350"/>
      <c r="J1350"/>
      <c r="K1350" s="32" t="str">
        <f t="shared" si="41"/>
        <v/>
      </c>
      <c r="L1350" s="535"/>
    </row>
    <row r="1351" spans="2:12" x14ac:dyDescent="0.4">
      <c r="B1351" s="474" t="s">
        <v>1220</v>
      </c>
      <c r="C1351" s="473" t="s">
        <v>1221</v>
      </c>
      <c r="D1351" s="473" t="s">
        <v>9163</v>
      </c>
      <c r="E1351" s="32" t="str">
        <f t="shared" si="40"/>
        <v>V</v>
      </c>
      <c r="H1351"/>
      <c r="I1351"/>
      <c r="J1351"/>
      <c r="K1351" s="32" t="str">
        <f t="shared" si="41"/>
        <v/>
      </c>
      <c r="L1351" s="535"/>
    </row>
    <row r="1352" spans="2:12" x14ac:dyDescent="0.4">
      <c r="B1352" s="474" t="s">
        <v>1222</v>
      </c>
      <c r="C1352" s="473" t="s">
        <v>1223</v>
      </c>
      <c r="D1352" s="473" t="s">
        <v>9163</v>
      </c>
      <c r="E1352" s="32" t="str">
        <f t="shared" si="40"/>
        <v>V</v>
      </c>
      <c r="H1352"/>
      <c r="I1352"/>
      <c r="J1352"/>
      <c r="K1352" s="32" t="str">
        <f t="shared" si="41"/>
        <v/>
      </c>
      <c r="L1352" s="535"/>
    </row>
    <row r="1353" spans="2:12" x14ac:dyDescent="0.4">
      <c r="B1353" s="474" t="s">
        <v>1224</v>
      </c>
      <c r="C1353" s="473" t="s">
        <v>1225</v>
      </c>
      <c r="D1353" s="473" t="s">
        <v>9163</v>
      </c>
      <c r="E1353" s="32" t="str">
        <f t="shared" si="40"/>
        <v>V</v>
      </c>
      <c r="H1353"/>
      <c r="I1353"/>
      <c r="J1353"/>
      <c r="K1353" s="32" t="str">
        <f t="shared" si="41"/>
        <v/>
      </c>
      <c r="L1353" s="535"/>
    </row>
    <row r="1354" spans="2:12" x14ac:dyDescent="0.4">
      <c r="B1354" s="474" t="s">
        <v>1226</v>
      </c>
      <c r="C1354" s="473" t="s">
        <v>1227</v>
      </c>
      <c r="D1354" s="473" t="s">
        <v>9163</v>
      </c>
      <c r="E1354" s="32" t="str">
        <f t="shared" ref="E1354:E1417" si="42">IF(OR(B1354="",B1354="Инструмент бензо",B1354="Инструмент электро",B1354="Инструмент газ",B1354="Ручник и аксессуары"),"","V")</f>
        <v>V</v>
      </c>
      <c r="H1354"/>
      <c r="I1354"/>
      <c r="J1354"/>
      <c r="K1354" s="32" t="str">
        <f t="shared" si="41"/>
        <v/>
      </c>
      <c r="L1354" s="535"/>
    </row>
    <row r="1355" spans="2:12" x14ac:dyDescent="0.4">
      <c r="B1355" s="474" t="s">
        <v>1228</v>
      </c>
      <c r="C1355" s="473" t="s">
        <v>1229</v>
      </c>
      <c r="D1355" s="473" t="s">
        <v>9163</v>
      </c>
      <c r="E1355" s="32" t="str">
        <f t="shared" si="42"/>
        <v>V</v>
      </c>
      <c r="H1355"/>
      <c r="I1355"/>
      <c r="J1355"/>
      <c r="K1355" s="32" t="str">
        <f t="shared" ref="K1355:K1418" si="43">IF(OR(H1355="",H1355="Инструмент бензо",H1355="Инструмент электро",H1355="Инструмент газ",H1355="Ручник и аксессуары"),"","V")</f>
        <v/>
      </c>
      <c r="L1355" s="535"/>
    </row>
    <row r="1356" spans="2:12" x14ac:dyDescent="0.4">
      <c r="B1356" s="474" t="s">
        <v>1230</v>
      </c>
      <c r="C1356" s="473" t="s">
        <v>10079</v>
      </c>
      <c r="D1356" s="473" t="s">
        <v>9163</v>
      </c>
      <c r="E1356" s="32" t="str">
        <f t="shared" si="42"/>
        <v>V</v>
      </c>
      <c r="H1356"/>
      <c r="I1356"/>
      <c r="J1356"/>
      <c r="K1356" s="32" t="str">
        <f t="shared" si="43"/>
        <v/>
      </c>
      <c r="L1356" s="535"/>
    </row>
    <row r="1357" spans="2:12" x14ac:dyDescent="0.4">
      <c r="B1357" s="474" t="s">
        <v>2522</v>
      </c>
      <c r="C1357" s="473" t="s">
        <v>2521</v>
      </c>
      <c r="D1357" s="473" t="s">
        <v>9163</v>
      </c>
      <c r="E1357" s="32" t="str">
        <f t="shared" si="42"/>
        <v>V</v>
      </c>
      <c r="H1357"/>
      <c r="I1357"/>
      <c r="J1357"/>
      <c r="K1357" s="32" t="str">
        <f t="shared" si="43"/>
        <v/>
      </c>
      <c r="L1357" s="535"/>
    </row>
    <row r="1358" spans="2:12" x14ac:dyDescent="0.4">
      <c r="B1358" s="474" t="s">
        <v>2542</v>
      </c>
      <c r="C1358" s="473" t="s">
        <v>2541</v>
      </c>
      <c r="D1358" s="473" t="s">
        <v>9163</v>
      </c>
      <c r="E1358" s="32" t="str">
        <f t="shared" si="42"/>
        <v>V</v>
      </c>
      <c r="H1358"/>
      <c r="I1358"/>
      <c r="J1358"/>
      <c r="K1358" s="32" t="str">
        <f t="shared" si="43"/>
        <v/>
      </c>
      <c r="L1358" s="535"/>
    </row>
    <row r="1359" spans="2:12" x14ac:dyDescent="0.4">
      <c r="B1359" s="474" t="s">
        <v>2544</v>
      </c>
      <c r="C1359" s="473" t="s">
        <v>2543</v>
      </c>
      <c r="D1359" s="473" t="s">
        <v>9163</v>
      </c>
      <c r="E1359" s="32" t="str">
        <f t="shared" si="42"/>
        <v>V</v>
      </c>
      <c r="H1359"/>
      <c r="I1359"/>
      <c r="J1359"/>
      <c r="K1359" s="32" t="str">
        <f t="shared" si="43"/>
        <v/>
      </c>
      <c r="L1359" s="535"/>
    </row>
    <row r="1360" spans="2:12" x14ac:dyDescent="0.4">
      <c r="B1360" s="474" t="s">
        <v>2546</v>
      </c>
      <c r="C1360" s="473" t="s">
        <v>2545</v>
      </c>
      <c r="D1360" s="473" t="s">
        <v>9163</v>
      </c>
      <c r="E1360" s="32" t="str">
        <f t="shared" si="42"/>
        <v>V</v>
      </c>
      <c r="H1360"/>
      <c r="I1360"/>
      <c r="J1360"/>
      <c r="K1360" s="32" t="str">
        <f t="shared" si="43"/>
        <v/>
      </c>
      <c r="L1360" s="535"/>
    </row>
    <row r="1361" spans="2:12" x14ac:dyDescent="0.4">
      <c r="B1361" s="474" t="s">
        <v>2548</v>
      </c>
      <c r="C1361" s="473" t="s">
        <v>10206</v>
      </c>
      <c r="D1361" s="473" t="s">
        <v>9163</v>
      </c>
      <c r="E1361" s="32" t="str">
        <f t="shared" si="42"/>
        <v>V</v>
      </c>
      <c r="H1361"/>
      <c r="I1361"/>
      <c r="J1361"/>
      <c r="K1361" s="32" t="str">
        <f t="shared" si="43"/>
        <v/>
      </c>
      <c r="L1361" s="535"/>
    </row>
    <row r="1362" spans="2:12" x14ac:dyDescent="0.4">
      <c r="B1362" s="474" t="s">
        <v>2549</v>
      </c>
      <c r="C1362" s="473" t="s">
        <v>10207</v>
      </c>
      <c r="D1362" s="473" t="s">
        <v>9163</v>
      </c>
      <c r="E1362" s="32" t="str">
        <f t="shared" si="42"/>
        <v>V</v>
      </c>
      <c r="H1362"/>
      <c r="I1362"/>
      <c r="J1362"/>
      <c r="K1362" s="32" t="str">
        <f t="shared" si="43"/>
        <v/>
      </c>
      <c r="L1362" s="535"/>
    </row>
    <row r="1363" spans="2:12" x14ac:dyDescent="0.4">
      <c r="B1363" s="474" t="s">
        <v>2550</v>
      </c>
      <c r="C1363" s="473" t="s">
        <v>10208</v>
      </c>
      <c r="D1363" s="473" t="s">
        <v>9163</v>
      </c>
      <c r="E1363" s="32" t="str">
        <f t="shared" si="42"/>
        <v>V</v>
      </c>
      <c r="H1363"/>
      <c r="I1363"/>
      <c r="J1363"/>
      <c r="K1363" s="32" t="str">
        <f t="shared" si="43"/>
        <v/>
      </c>
      <c r="L1363" s="535"/>
    </row>
    <row r="1364" spans="2:12" x14ac:dyDescent="0.4">
      <c r="B1364" s="474" t="s">
        <v>2551</v>
      </c>
      <c r="C1364" s="473" t="s">
        <v>10209</v>
      </c>
      <c r="D1364" s="473" t="s">
        <v>9163</v>
      </c>
      <c r="E1364" s="32" t="str">
        <f t="shared" si="42"/>
        <v>V</v>
      </c>
      <c r="H1364"/>
      <c r="I1364"/>
      <c r="J1364"/>
      <c r="K1364" s="32" t="str">
        <f t="shared" si="43"/>
        <v/>
      </c>
      <c r="L1364" s="535"/>
    </row>
    <row r="1365" spans="2:12" x14ac:dyDescent="0.4">
      <c r="B1365" s="474" t="s">
        <v>2552</v>
      </c>
      <c r="C1365" s="473" t="s">
        <v>10210</v>
      </c>
      <c r="D1365" s="473" t="s">
        <v>9163</v>
      </c>
      <c r="E1365" s="32" t="str">
        <f t="shared" si="42"/>
        <v>V</v>
      </c>
      <c r="H1365"/>
      <c r="I1365"/>
      <c r="J1365"/>
      <c r="K1365" s="32" t="str">
        <f t="shared" si="43"/>
        <v/>
      </c>
      <c r="L1365" s="535"/>
    </row>
    <row r="1366" spans="2:12" x14ac:dyDescent="0.4">
      <c r="B1366" s="474" t="s">
        <v>381</v>
      </c>
      <c r="C1366" s="473" t="s">
        <v>3284</v>
      </c>
      <c r="D1366" s="473" t="s">
        <v>9885</v>
      </c>
      <c r="E1366" s="32" t="str">
        <f t="shared" si="42"/>
        <v>V</v>
      </c>
      <c r="H1366"/>
      <c r="I1366"/>
      <c r="J1366"/>
      <c r="K1366" s="32" t="str">
        <f t="shared" si="43"/>
        <v/>
      </c>
      <c r="L1366" s="535"/>
    </row>
    <row r="1367" spans="2:12" x14ac:dyDescent="0.4">
      <c r="B1367" s="474" t="s">
        <v>383</v>
      </c>
      <c r="C1367" s="473" t="s">
        <v>5360</v>
      </c>
      <c r="D1367" s="473" t="s">
        <v>9163</v>
      </c>
      <c r="E1367" s="32" t="str">
        <f t="shared" si="42"/>
        <v>V</v>
      </c>
      <c r="H1367"/>
      <c r="I1367"/>
      <c r="J1367"/>
      <c r="K1367" s="32" t="str">
        <f t="shared" si="43"/>
        <v/>
      </c>
      <c r="L1367" s="535"/>
    </row>
    <row r="1368" spans="2:12" x14ac:dyDescent="0.4">
      <c r="B1368" s="474" t="s">
        <v>415</v>
      </c>
      <c r="C1368" s="473" t="s">
        <v>3285</v>
      </c>
      <c r="D1368" s="473" t="s">
        <v>9885</v>
      </c>
      <c r="E1368" s="32" t="str">
        <f t="shared" si="42"/>
        <v>V</v>
      </c>
      <c r="H1368"/>
      <c r="I1368"/>
      <c r="J1368"/>
      <c r="K1368" s="32" t="str">
        <f t="shared" si="43"/>
        <v/>
      </c>
      <c r="L1368" s="535"/>
    </row>
    <row r="1369" spans="2:12" x14ac:dyDescent="0.4">
      <c r="B1369" s="474" t="s">
        <v>1216</v>
      </c>
      <c r="C1369" s="473" t="s">
        <v>2947</v>
      </c>
      <c r="D1369" s="473" t="s">
        <v>9163</v>
      </c>
      <c r="E1369" s="32" t="str">
        <f t="shared" si="42"/>
        <v>V</v>
      </c>
      <c r="H1369"/>
      <c r="I1369"/>
      <c r="J1369"/>
      <c r="K1369" s="32" t="str">
        <f t="shared" si="43"/>
        <v/>
      </c>
      <c r="L1369" s="535"/>
    </row>
    <row r="1370" spans="2:12" x14ac:dyDescent="0.4">
      <c r="B1370" s="474" t="s">
        <v>12</v>
      </c>
      <c r="C1370" s="473" t="s">
        <v>2943</v>
      </c>
      <c r="D1370" s="473" t="s">
        <v>9163</v>
      </c>
      <c r="E1370" s="32" t="str">
        <f t="shared" si="42"/>
        <v>V</v>
      </c>
      <c r="H1370"/>
      <c r="I1370"/>
      <c r="J1370"/>
      <c r="K1370" s="32" t="str">
        <f t="shared" si="43"/>
        <v/>
      </c>
      <c r="L1370" s="535"/>
    </row>
    <row r="1371" spans="2:12" x14ac:dyDescent="0.4">
      <c r="B1371" s="474" t="s">
        <v>0</v>
      </c>
      <c r="C1371" s="473" t="s">
        <v>2944</v>
      </c>
      <c r="D1371" s="473" t="s">
        <v>9163</v>
      </c>
      <c r="E1371" s="32" t="str">
        <f t="shared" si="42"/>
        <v>V</v>
      </c>
      <c r="H1371"/>
      <c r="I1371"/>
      <c r="J1371"/>
      <c r="K1371" s="32" t="str">
        <f t="shared" si="43"/>
        <v/>
      </c>
      <c r="L1371" s="535"/>
    </row>
    <row r="1372" spans="2:12" x14ac:dyDescent="0.4">
      <c r="B1372" s="474" t="s">
        <v>1</v>
      </c>
      <c r="C1372" s="473" t="s">
        <v>2945</v>
      </c>
      <c r="D1372" s="473" t="s">
        <v>9163</v>
      </c>
      <c r="E1372" s="32" t="str">
        <f t="shared" si="42"/>
        <v>V</v>
      </c>
      <c r="H1372"/>
      <c r="I1372"/>
      <c r="J1372"/>
      <c r="K1372" s="32" t="str">
        <f t="shared" si="43"/>
        <v/>
      </c>
      <c r="L1372" s="535"/>
    </row>
    <row r="1373" spans="2:12" x14ac:dyDescent="0.4">
      <c r="B1373" s="474" t="s">
        <v>2</v>
      </c>
      <c r="C1373" s="473" t="s">
        <v>2946</v>
      </c>
      <c r="D1373" s="473" t="s">
        <v>9163</v>
      </c>
      <c r="E1373" s="32" t="str">
        <f t="shared" si="42"/>
        <v>V</v>
      </c>
      <c r="H1373"/>
      <c r="I1373"/>
      <c r="J1373"/>
      <c r="K1373" s="32" t="str">
        <f t="shared" si="43"/>
        <v/>
      </c>
      <c r="L1373" s="535"/>
    </row>
    <row r="1374" spans="2:12" x14ac:dyDescent="0.4">
      <c r="B1374" s="474" t="s">
        <v>4266</v>
      </c>
      <c r="C1374" s="473" t="s">
        <v>10211</v>
      </c>
      <c r="D1374" s="473" t="s">
        <v>9163</v>
      </c>
      <c r="E1374" s="32" t="str">
        <f t="shared" si="42"/>
        <v>V</v>
      </c>
      <c r="H1374"/>
      <c r="I1374"/>
      <c r="J1374"/>
      <c r="K1374" s="32" t="str">
        <f t="shared" si="43"/>
        <v/>
      </c>
      <c r="L1374" s="535"/>
    </row>
    <row r="1375" spans="2:12" x14ac:dyDescent="0.4">
      <c r="B1375" s="474" t="s">
        <v>4267</v>
      </c>
      <c r="C1375" s="473" t="s">
        <v>10212</v>
      </c>
      <c r="D1375" s="473" t="s">
        <v>9163</v>
      </c>
      <c r="E1375" s="32" t="str">
        <f t="shared" si="42"/>
        <v>V</v>
      </c>
      <c r="H1375"/>
      <c r="I1375"/>
      <c r="J1375"/>
      <c r="K1375" s="32" t="str">
        <f t="shared" si="43"/>
        <v/>
      </c>
      <c r="L1375" s="535"/>
    </row>
    <row r="1376" spans="2:12" x14ac:dyDescent="0.4">
      <c r="B1376" s="474" t="s">
        <v>4268</v>
      </c>
      <c r="C1376" s="473" t="s">
        <v>10213</v>
      </c>
      <c r="D1376" s="473" t="s">
        <v>9163</v>
      </c>
      <c r="E1376" s="32" t="str">
        <f t="shared" si="42"/>
        <v>V</v>
      </c>
      <c r="H1376"/>
      <c r="I1376"/>
      <c r="J1376"/>
      <c r="K1376" s="32" t="str">
        <f t="shared" si="43"/>
        <v/>
      </c>
      <c r="L1376" s="535"/>
    </row>
    <row r="1377" spans="2:12" x14ac:dyDescent="0.4">
      <c r="B1377" s="474" t="s">
        <v>4269</v>
      </c>
      <c r="C1377" s="473" t="s">
        <v>10214</v>
      </c>
      <c r="D1377" s="473" t="s">
        <v>9163</v>
      </c>
      <c r="E1377" s="32" t="str">
        <f t="shared" si="42"/>
        <v>V</v>
      </c>
      <c r="H1377"/>
      <c r="I1377"/>
      <c r="J1377"/>
      <c r="K1377" s="32" t="str">
        <f t="shared" si="43"/>
        <v/>
      </c>
      <c r="L1377" s="535"/>
    </row>
    <row r="1378" spans="2:12" x14ac:dyDescent="0.4">
      <c r="B1378" s="474" t="s">
        <v>989</v>
      </c>
      <c r="C1378" s="473" t="s">
        <v>982</v>
      </c>
      <c r="D1378" s="473" t="s">
        <v>9163</v>
      </c>
      <c r="E1378" s="32" t="str">
        <f t="shared" si="42"/>
        <v>V</v>
      </c>
      <c r="H1378"/>
      <c r="I1378"/>
      <c r="J1378"/>
      <c r="K1378" s="32" t="str">
        <f t="shared" si="43"/>
        <v/>
      </c>
      <c r="L1378" s="535"/>
    </row>
    <row r="1379" spans="2:12" x14ac:dyDescent="0.4">
      <c r="B1379" s="474" t="s">
        <v>990</v>
      </c>
      <c r="C1379" s="473" t="s">
        <v>983</v>
      </c>
      <c r="D1379" s="473" t="s">
        <v>9163</v>
      </c>
      <c r="E1379" s="32" t="str">
        <f t="shared" si="42"/>
        <v>V</v>
      </c>
      <c r="H1379"/>
      <c r="I1379"/>
      <c r="J1379"/>
      <c r="K1379" s="32" t="str">
        <f t="shared" si="43"/>
        <v/>
      </c>
      <c r="L1379" s="535"/>
    </row>
    <row r="1380" spans="2:12" x14ac:dyDescent="0.4">
      <c r="B1380" s="474" t="s">
        <v>991</v>
      </c>
      <c r="C1380" s="473" t="s">
        <v>984</v>
      </c>
      <c r="D1380" s="473" t="s">
        <v>9163</v>
      </c>
      <c r="E1380" s="32" t="str">
        <f t="shared" si="42"/>
        <v>V</v>
      </c>
      <c r="H1380"/>
      <c r="I1380"/>
      <c r="J1380"/>
      <c r="K1380" s="32" t="str">
        <f t="shared" si="43"/>
        <v/>
      </c>
      <c r="L1380" s="535"/>
    </row>
    <row r="1381" spans="2:12" x14ac:dyDescent="0.4">
      <c r="B1381" s="474" t="s">
        <v>992</v>
      </c>
      <c r="C1381" s="473" t="s">
        <v>985</v>
      </c>
      <c r="D1381" s="473" t="s">
        <v>9163</v>
      </c>
      <c r="E1381" s="32" t="str">
        <f t="shared" si="42"/>
        <v>V</v>
      </c>
      <c r="H1381"/>
      <c r="I1381"/>
      <c r="J1381"/>
      <c r="K1381" s="32" t="str">
        <f t="shared" si="43"/>
        <v/>
      </c>
      <c r="L1381" s="535"/>
    </row>
    <row r="1382" spans="2:12" x14ac:dyDescent="0.4">
      <c r="B1382" s="474" t="s">
        <v>993</v>
      </c>
      <c r="C1382" s="473" t="s">
        <v>986</v>
      </c>
      <c r="D1382" s="473" t="s">
        <v>9163</v>
      </c>
      <c r="E1382" s="32" t="str">
        <f t="shared" si="42"/>
        <v>V</v>
      </c>
      <c r="H1382"/>
      <c r="I1382"/>
      <c r="J1382"/>
      <c r="K1382" s="32" t="str">
        <f t="shared" si="43"/>
        <v/>
      </c>
      <c r="L1382" s="535"/>
    </row>
    <row r="1383" spans="2:12" x14ac:dyDescent="0.4">
      <c r="B1383" s="474" t="s">
        <v>994</v>
      </c>
      <c r="C1383" s="473" t="s">
        <v>987</v>
      </c>
      <c r="D1383" s="473" t="s">
        <v>9163</v>
      </c>
      <c r="E1383" s="32" t="str">
        <f t="shared" si="42"/>
        <v>V</v>
      </c>
      <c r="H1383"/>
      <c r="I1383"/>
      <c r="J1383"/>
      <c r="K1383" s="32" t="str">
        <f t="shared" si="43"/>
        <v/>
      </c>
      <c r="L1383" s="535"/>
    </row>
    <row r="1384" spans="2:12" x14ac:dyDescent="0.4">
      <c r="B1384" s="474" t="s">
        <v>366</v>
      </c>
      <c r="C1384" s="473" t="s">
        <v>1797</v>
      </c>
      <c r="D1384" s="473" t="s">
        <v>9163</v>
      </c>
      <c r="E1384" s="32" t="str">
        <f t="shared" si="42"/>
        <v>V</v>
      </c>
      <c r="H1384"/>
      <c r="I1384"/>
      <c r="J1384"/>
      <c r="K1384" s="32" t="str">
        <f t="shared" si="43"/>
        <v/>
      </c>
      <c r="L1384" s="535"/>
    </row>
    <row r="1385" spans="2:12" x14ac:dyDescent="0.4">
      <c r="B1385" s="474" t="s">
        <v>367</v>
      </c>
      <c r="C1385" s="473" t="s">
        <v>1798</v>
      </c>
      <c r="D1385" s="473" t="s">
        <v>9163</v>
      </c>
      <c r="E1385" s="32" t="str">
        <f t="shared" si="42"/>
        <v>V</v>
      </c>
      <c r="H1385"/>
      <c r="I1385"/>
      <c r="J1385"/>
      <c r="K1385" s="32" t="str">
        <f t="shared" si="43"/>
        <v/>
      </c>
      <c r="L1385" s="535"/>
    </row>
    <row r="1386" spans="2:12" x14ac:dyDescent="0.4">
      <c r="B1386" s="474" t="s">
        <v>1775</v>
      </c>
      <c r="C1386" s="473" t="s">
        <v>1771</v>
      </c>
      <c r="D1386" s="473" t="s">
        <v>9163</v>
      </c>
      <c r="E1386" s="32" t="str">
        <f t="shared" si="42"/>
        <v>V</v>
      </c>
      <c r="H1386"/>
      <c r="I1386"/>
      <c r="J1386"/>
      <c r="K1386" s="32" t="str">
        <f t="shared" si="43"/>
        <v/>
      </c>
      <c r="L1386" s="535"/>
    </row>
    <row r="1387" spans="2:12" x14ac:dyDescent="0.4">
      <c r="B1387" s="474" t="s">
        <v>1776</v>
      </c>
      <c r="C1387" s="473" t="s">
        <v>1772</v>
      </c>
      <c r="D1387" s="473" t="s">
        <v>9163</v>
      </c>
      <c r="E1387" s="32" t="str">
        <f t="shared" si="42"/>
        <v>V</v>
      </c>
      <c r="H1387"/>
      <c r="I1387"/>
      <c r="J1387"/>
      <c r="K1387" s="32" t="str">
        <f t="shared" si="43"/>
        <v/>
      </c>
      <c r="L1387" s="535"/>
    </row>
    <row r="1388" spans="2:12" x14ac:dyDescent="0.4">
      <c r="B1388" s="474" t="s">
        <v>368</v>
      </c>
      <c r="C1388" s="473" t="s">
        <v>1799</v>
      </c>
      <c r="D1388" s="473" t="s">
        <v>9163</v>
      </c>
      <c r="E1388" s="32" t="str">
        <f t="shared" si="42"/>
        <v>V</v>
      </c>
      <c r="H1388"/>
      <c r="I1388"/>
      <c r="J1388"/>
      <c r="K1388" s="32" t="str">
        <f t="shared" si="43"/>
        <v/>
      </c>
      <c r="L1388" s="535"/>
    </row>
    <row r="1389" spans="2:12" x14ac:dyDescent="0.4">
      <c r="B1389" s="474" t="s">
        <v>369</v>
      </c>
      <c r="C1389" s="473" t="s">
        <v>1800</v>
      </c>
      <c r="D1389" s="473" t="s">
        <v>9163</v>
      </c>
      <c r="E1389" s="32" t="str">
        <f t="shared" si="42"/>
        <v>V</v>
      </c>
      <c r="H1389"/>
      <c r="I1389"/>
      <c r="J1389"/>
      <c r="K1389" s="32" t="str">
        <f t="shared" si="43"/>
        <v/>
      </c>
      <c r="L1389" s="535"/>
    </row>
    <row r="1390" spans="2:12" x14ac:dyDescent="0.4">
      <c r="B1390" s="474" t="s">
        <v>1777</v>
      </c>
      <c r="C1390" s="473" t="s">
        <v>1773</v>
      </c>
      <c r="D1390" s="473" t="s">
        <v>9163</v>
      </c>
      <c r="E1390" s="32" t="str">
        <f t="shared" si="42"/>
        <v>V</v>
      </c>
      <c r="H1390"/>
      <c r="I1390"/>
      <c r="J1390"/>
      <c r="K1390" s="32" t="str">
        <f t="shared" si="43"/>
        <v/>
      </c>
      <c r="L1390" s="535"/>
    </row>
    <row r="1391" spans="2:12" x14ac:dyDescent="0.4">
      <c r="B1391" s="474" t="s">
        <v>1778</v>
      </c>
      <c r="C1391" s="473" t="s">
        <v>1774</v>
      </c>
      <c r="D1391" s="473" t="s">
        <v>9163</v>
      </c>
      <c r="E1391" s="32" t="str">
        <f t="shared" si="42"/>
        <v>V</v>
      </c>
      <c r="H1391"/>
      <c r="I1391"/>
      <c r="J1391"/>
      <c r="K1391" s="32" t="str">
        <f t="shared" si="43"/>
        <v/>
      </c>
      <c r="L1391" s="535"/>
    </row>
    <row r="1392" spans="2:12" x14ac:dyDescent="0.4">
      <c r="B1392" s="474" t="s">
        <v>370</v>
      </c>
      <c r="C1392" s="473" t="s">
        <v>1801</v>
      </c>
      <c r="D1392" s="473" t="s">
        <v>9163</v>
      </c>
      <c r="E1392" s="32" t="str">
        <f t="shared" si="42"/>
        <v>V</v>
      </c>
      <c r="H1392"/>
      <c r="I1392"/>
      <c r="J1392"/>
      <c r="K1392" s="32" t="str">
        <f t="shared" si="43"/>
        <v/>
      </c>
      <c r="L1392" s="535"/>
    </row>
    <row r="1393" spans="2:12" x14ac:dyDescent="0.4">
      <c r="B1393" s="474" t="s">
        <v>371</v>
      </c>
      <c r="C1393" s="473" t="s">
        <v>1802</v>
      </c>
      <c r="D1393" s="473" t="s">
        <v>9163</v>
      </c>
      <c r="E1393" s="32" t="str">
        <f t="shared" si="42"/>
        <v>V</v>
      </c>
      <c r="H1393"/>
      <c r="I1393"/>
      <c r="J1393"/>
      <c r="K1393" s="32" t="str">
        <f t="shared" si="43"/>
        <v/>
      </c>
      <c r="L1393" s="535"/>
    </row>
    <row r="1394" spans="2:12" x14ac:dyDescent="0.4">
      <c r="B1394" s="474" t="s">
        <v>372</v>
      </c>
      <c r="C1394" s="473" t="s">
        <v>1803</v>
      </c>
      <c r="D1394" s="473" t="s">
        <v>9163</v>
      </c>
      <c r="E1394" s="32" t="str">
        <f t="shared" si="42"/>
        <v>V</v>
      </c>
      <c r="H1394"/>
      <c r="I1394"/>
      <c r="J1394"/>
      <c r="K1394" s="32" t="str">
        <f t="shared" si="43"/>
        <v/>
      </c>
      <c r="L1394" s="535"/>
    </row>
    <row r="1395" spans="2:12" x14ac:dyDescent="0.4">
      <c r="B1395" s="474" t="s">
        <v>373</v>
      </c>
      <c r="C1395" s="473" t="s">
        <v>1804</v>
      </c>
      <c r="D1395" s="473" t="s">
        <v>9163</v>
      </c>
      <c r="E1395" s="32" t="str">
        <f t="shared" si="42"/>
        <v>V</v>
      </c>
      <c r="H1395"/>
      <c r="I1395"/>
      <c r="J1395"/>
      <c r="K1395" s="32" t="str">
        <f t="shared" si="43"/>
        <v/>
      </c>
      <c r="L1395" s="535"/>
    </row>
    <row r="1396" spans="2:12" x14ac:dyDescent="0.4">
      <c r="B1396" s="474" t="s">
        <v>3613</v>
      </c>
      <c r="C1396" s="473" t="s">
        <v>3614</v>
      </c>
      <c r="D1396" s="473" t="s">
        <v>9163</v>
      </c>
      <c r="E1396" s="32" t="str">
        <f t="shared" si="42"/>
        <v>V</v>
      </c>
      <c r="H1396"/>
      <c r="I1396"/>
      <c r="J1396"/>
      <c r="K1396" s="32" t="str">
        <f t="shared" si="43"/>
        <v/>
      </c>
      <c r="L1396" s="535"/>
    </row>
    <row r="1397" spans="2:12" x14ac:dyDescent="0.4">
      <c r="B1397" s="474" t="s">
        <v>3366</v>
      </c>
      <c r="C1397" s="473" t="s">
        <v>10215</v>
      </c>
      <c r="D1397" s="473" t="s">
        <v>9163</v>
      </c>
      <c r="E1397" s="32" t="str">
        <f t="shared" si="42"/>
        <v>V</v>
      </c>
      <c r="H1397"/>
      <c r="I1397"/>
      <c r="J1397"/>
      <c r="K1397" s="32" t="str">
        <f t="shared" si="43"/>
        <v/>
      </c>
      <c r="L1397" s="535"/>
    </row>
    <row r="1398" spans="2:12" x14ac:dyDescent="0.4">
      <c r="B1398" s="474" t="s">
        <v>3367</v>
      </c>
      <c r="C1398" s="473" t="s">
        <v>10216</v>
      </c>
      <c r="D1398" s="473" t="s">
        <v>9163</v>
      </c>
      <c r="E1398" s="32" t="str">
        <f t="shared" si="42"/>
        <v>V</v>
      </c>
      <c r="H1398"/>
      <c r="I1398"/>
      <c r="J1398"/>
      <c r="K1398" s="32" t="str">
        <f t="shared" si="43"/>
        <v/>
      </c>
      <c r="L1398" s="535"/>
    </row>
    <row r="1399" spans="2:12" x14ac:dyDescent="0.4">
      <c r="B1399" s="474" t="s">
        <v>77</v>
      </c>
      <c r="C1399" s="473" t="s">
        <v>10217</v>
      </c>
      <c r="D1399" s="473" t="s">
        <v>9163</v>
      </c>
      <c r="E1399" s="32" t="str">
        <f t="shared" si="42"/>
        <v>V</v>
      </c>
      <c r="H1399"/>
      <c r="I1399"/>
      <c r="J1399"/>
      <c r="K1399" s="32" t="str">
        <f t="shared" si="43"/>
        <v/>
      </c>
      <c r="L1399" s="535"/>
    </row>
    <row r="1400" spans="2:12" x14ac:dyDescent="0.4">
      <c r="B1400" s="474" t="s">
        <v>78</v>
      </c>
      <c r="C1400" s="473" t="s">
        <v>2948</v>
      </c>
      <c r="D1400" s="473" t="s">
        <v>9163</v>
      </c>
      <c r="E1400" s="32" t="str">
        <f t="shared" si="42"/>
        <v>V</v>
      </c>
      <c r="H1400"/>
      <c r="I1400"/>
      <c r="J1400"/>
      <c r="K1400" s="32" t="str">
        <f t="shared" si="43"/>
        <v/>
      </c>
      <c r="L1400" s="535"/>
    </row>
    <row r="1401" spans="2:12" x14ac:dyDescent="0.4">
      <c r="B1401" s="474" t="s">
        <v>3615</v>
      </c>
      <c r="C1401" s="473" t="s">
        <v>10218</v>
      </c>
      <c r="D1401" s="473" t="s">
        <v>9163</v>
      </c>
      <c r="E1401" s="32" t="str">
        <f t="shared" si="42"/>
        <v>V</v>
      </c>
      <c r="H1401"/>
      <c r="I1401"/>
      <c r="J1401"/>
      <c r="K1401" s="32" t="str">
        <f t="shared" si="43"/>
        <v/>
      </c>
      <c r="L1401" s="535"/>
    </row>
    <row r="1402" spans="2:12" x14ac:dyDescent="0.4">
      <c r="B1402" s="474" t="s">
        <v>3616</v>
      </c>
      <c r="C1402" s="473" t="s">
        <v>10219</v>
      </c>
      <c r="D1402" s="473" t="s">
        <v>9163</v>
      </c>
      <c r="E1402" s="32" t="str">
        <f t="shared" si="42"/>
        <v>V</v>
      </c>
      <c r="H1402"/>
      <c r="I1402"/>
      <c r="J1402"/>
      <c r="K1402" s="32" t="str">
        <f t="shared" si="43"/>
        <v/>
      </c>
      <c r="L1402" s="535"/>
    </row>
    <row r="1403" spans="2:12" x14ac:dyDescent="0.4">
      <c r="B1403" s="474" t="s">
        <v>3617</v>
      </c>
      <c r="C1403" s="473" t="s">
        <v>10220</v>
      </c>
      <c r="D1403" s="473" t="s">
        <v>9163</v>
      </c>
      <c r="E1403" s="32" t="str">
        <f t="shared" si="42"/>
        <v>V</v>
      </c>
      <c r="H1403"/>
      <c r="I1403"/>
      <c r="J1403"/>
      <c r="K1403" s="32" t="str">
        <f t="shared" si="43"/>
        <v/>
      </c>
      <c r="L1403" s="535"/>
    </row>
    <row r="1404" spans="2:12" x14ac:dyDescent="0.4">
      <c r="B1404" s="474" t="s">
        <v>3618</v>
      </c>
      <c r="C1404" s="473" t="s">
        <v>10221</v>
      </c>
      <c r="D1404" s="473" t="s">
        <v>9163</v>
      </c>
      <c r="E1404" s="32" t="str">
        <f t="shared" si="42"/>
        <v>V</v>
      </c>
      <c r="H1404"/>
      <c r="I1404"/>
      <c r="J1404"/>
      <c r="K1404" s="32" t="str">
        <f t="shared" si="43"/>
        <v/>
      </c>
      <c r="L1404" s="535"/>
    </row>
    <row r="1405" spans="2:12" x14ac:dyDescent="0.4">
      <c r="B1405" s="474" t="s">
        <v>79</v>
      </c>
      <c r="C1405" s="473" t="s">
        <v>668</v>
      </c>
      <c r="D1405" s="473" t="s">
        <v>9163</v>
      </c>
      <c r="E1405" s="32" t="str">
        <f t="shared" si="42"/>
        <v>V</v>
      </c>
      <c r="H1405"/>
      <c r="I1405"/>
      <c r="J1405"/>
      <c r="K1405" s="32" t="str">
        <f t="shared" si="43"/>
        <v/>
      </c>
      <c r="L1405" s="535"/>
    </row>
    <row r="1406" spans="2:12" x14ac:dyDescent="0.4">
      <c r="B1406" s="474" t="s">
        <v>114</v>
      </c>
      <c r="C1406" s="473" t="s">
        <v>669</v>
      </c>
      <c r="D1406" s="473" t="s">
        <v>9163</v>
      </c>
      <c r="E1406" s="32" t="str">
        <f t="shared" si="42"/>
        <v>V</v>
      </c>
      <c r="H1406"/>
      <c r="I1406"/>
      <c r="J1406"/>
      <c r="K1406" s="32" t="str">
        <f t="shared" si="43"/>
        <v/>
      </c>
      <c r="L1406" s="535"/>
    </row>
    <row r="1407" spans="2:12" x14ac:dyDescent="0.4">
      <c r="B1407" s="474" t="s">
        <v>116</v>
      </c>
      <c r="C1407" s="473" t="s">
        <v>670</v>
      </c>
      <c r="D1407" s="473" t="s">
        <v>9163</v>
      </c>
      <c r="E1407" s="32" t="str">
        <f t="shared" si="42"/>
        <v>V</v>
      </c>
      <c r="H1407"/>
      <c r="I1407"/>
      <c r="J1407"/>
      <c r="K1407" s="32" t="str">
        <f t="shared" si="43"/>
        <v/>
      </c>
      <c r="L1407" s="535"/>
    </row>
    <row r="1408" spans="2:12" x14ac:dyDescent="0.4">
      <c r="B1408" s="474" t="s">
        <v>117</v>
      </c>
      <c r="C1408" s="473" t="s">
        <v>671</v>
      </c>
      <c r="D1408" s="473" t="s">
        <v>9163</v>
      </c>
      <c r="E1408" s="32" t="str">
        <f t="shared" si="42"/>
        <v>V</v>
      </c>
      <c r="H1408"/>
      <c r="I1408"/>
      <c r="J1408"/>
      <c r="K1408" s="32" t="str">
        <f t="shared" si="43"/>
        <v/>
      </c>
      <c r="L1408" s="535"/>
    </row>
    <row r="1409" spans="2:12" x14ac:dyDescent="0.4">
      <c r="B1409" s="474" t="s">
        <v>118</v>
      </c>
      <c r="C1409" s="473" t="s">
        <v>672</v>
      </c>
      <c r="D1409" s="473" t="s">
        <v>9163</v>
      </c>
      <c r="E1409" s="32" t="str">
        <f t="shared" si="42"/>
        <v>V</v>
      </c>
      <c r="H1409"/>
      <c r="I1409"/>
      <c r="J1409"/>
      <c r="K1409" s="32" t="str">
        <f t="shared" si="43"/>
        <v/>
      </c>
      <c r="L1409" s="535"/>
    </row>
    <row r="1410" spans="2:12" x14ac:dyDescent="0.4">
      <c r="B1410" s="474" t="s">
        <v>119</v>
      </c>
      <c r="C1410" s="473" t="s">
        <v>673</v>
      </c>
      <c r="D1410" s="473" t="s">
        <v>9163</v>
      </c>
      <c r="E1410" s="32" t="str">
        <f t="shared" si="42"/>
        <v>V</v>
      </c>
      <c r="H1410"/>
      <c r="I1410"/>
      <c r="J1410"/>
      <c r="K1410" s="32" t="str">
        <f t="shared" si="43"/>
        <v/>
      </c>
      <c r="L1410" s="535"/>
    </row>
    <row r="1411" spans="2:12" x14ac:dyDescent="0.4">
      <c r="B1411" s="474" t="s">
        <v>168</v>
      </c>
      <c r="C1411" s="473" t="s">
        <v>3167</v>
      </c>
      <c r="D1411" s="473" t="s">
        <v>9163</v>
      </c>
      <c r="E1411" s="32" t="str">
        <f t="shared" si="42"/>
        <v>V</v>
      </c>
      <c r="H1411"/>
      <c r="I1411"/>
      <c r="J1411"/>
      <c r="K1411" s="32" t="str">
        <f t="shared" si="43"/>
        <v/>
      </c>
      <c r="L1411" s="535"/>
    </row>
    <row r="1412" spans="2:12" x14ac:dyDescent="0.4">
      <c r="B1412" s="474" t="s">
        <v>169</v>
      </c>
      <c r="C1412" s="473" t="s">
        <v>5001</v>
      </c>
      <c r="D1412" s="473" t="s">
        <v>9163</v>
      </c>
      <c r="E1412" s="32" t="str">
        <f t="shared" si="42"/>
        <v>V</v>
      </c>
      <c r="H1412"/>
      <c r="I1412"/>
      <c r="J1412"/>
      <c r="K1412" s="32" t="str">
        <f t="shared" si="43"/>
        <v/>
      </c>
      <c r="L1412" s="535"/>
    </row>
    <row r="1413" spans="2:12" x14ac:dyDescent="0.4">
      <c r="B1413" s="474" t="s">
        <v>170</v>
      </c>
      <c r="C1413" s="473" t="s">
        <v>5002</v>
      </c>
      <c r="D1413" s="473" t="s">
        <v>9163</v>
      </c>
      <c r="E1413" s="32" t="str">
        <f t="shared" si="42"/>
        <v>V</v>
      </c>
      <c r="H1413"/>
      <c r="I1413"/>
      <c r="J1413"/>
      <c r="K1413" s="32" t="str">
        <f t="shared" si="43"/>
        <v/>
      </c>
      <c r="L1413" s="535"/>
    </row>
    <row r="1414" spans="2:12" x14ac:dyDescent="0.4">
      <c r="B1414" s="474" t="s">
        <v>1710</v>
      </c>
      <c r="C1414" s="473" t="s">
        <v>2125</v>
      </c>
      <c r="D1414" s="473" t="s">
        <v>9163</v>
      </c>
      <c r="E1414" s="32" t="str">
        <f t="shared" si="42"/>
        <v>V</v>
      </c>
      <c r="H1414"/>
      <c r="I1414"/>
      <c r="J1414"/>
      <c r="K1414" s="32" t="str">
        <f t="shared" si="43"/>
        <v/>
      </c>
      <c r="L1414" s="535"/>
    </row>
    <row r="1415" spans="2:12" x14ac:dyDescent="0.4">
      <c r="B1415" s="474" t="s">
        <v>1711</v>
      </c>
      <c r="C1415" s="473" t="s">
        <v>2126</v>
      </c>
      <c r="D1415" s="473" t="s">
        <v>9163</v>
      </c>
      <c r="E1415" s="32" t="str">
        <f t="shared" si="42"/>
        <v>V</v>
      </c>
      <c r="H1415"/>
      <c r="I1415"/>
      <c r="J1415"/>
      <c r="K1415" s="32" t="str">
        <f t="shared" si="43"/>
        <v/>
      </c>
      <c r="L1415" s="535"/>
    </row>
    <row r="1416" spans="2:12" x14ac:dyDescent="0.4">
      <c r="B1416" s="474" t="s">
        <v>4556</v>
      </c>
      <c r="C1416" s="473" t="s">
        <v>10222</v>
      </c>
      <c r="D1416" s="473" t="s">
        <v>9163</v>
      </c>
      <c r="E1416" s="32" t="str">
        <f t="shared" si="42"/>
        <v>V</v>
      </c>
      <c r="H1416"/>
      <c r="I1416"/>
      <c r="J1416"/>
      <c r="K1416" s="32" t="str">
        <f t="shared" si="43"/>
        <v/>
      </c>
      <c r="L1416" s="535"/>
    </row>
    <row r="1417" spans="2:12" x14ac:dyDescent="0.4">
      <c r="B1417" s="474" t="s">
        <v>161</v>
      </c>
      <c r="C1417" s="473" t="s">
        <v>1574</v>
      </c>
      <c r="D1417" s="473" t="s">
        <v>9885</v>
      </c>
      <c r="E1417" s="32" t="str">
        <f t="shared" si="42"/>
        <v>V</v>
      </c>
      <c r="H1417"/>
      <c r="I1417"/>
      <c r="J1417"/>
      <c r="K1417" s="32" t="str">
        <f t="shared" si="43"/>
        <v/>
      </c>
      <c r="L1417" s="535"/>
    </row>
    <row r="1418" spans="2:12" x14ac:dyDescent="0.4">
      <c r="B1418" s="474" t="s">
        <v>26</v>
      </c>
      <c r="C1418" s="473" t="s">
        <v>1575</v>
      </c>
      <c r="D1418" s="473" t="s">
        <v>9885</v>
      </c>
      <c r="E1418" s="32" t="str">
        <f t="shared" ref="E1418:E1481" si="44">IF(OR(B1418="",B1418="Инструмент бензо",B1418="Инструмент электро",B1418="Инструмент газ",B1418="Ручник и аксессуары"),"","V")</f>
        <v>V</v>
      </c>
      <c r="H1418"/>
      <c r="I1418"/>
      <c r="J1418"/>
      <c r="K1418" s="32" t="str">
        <f t="shared" si="43"/>
        <v/>
      </c>
      <c r="L1418" s="535"/>
    </row>
    <row r="1419" spans="2:12" x14ac:dyDescent="0.4">
      <c r="B1419" s="474" t="s">
        <v>374</v>
      </c>
      <c r="C1419" s="473" t="s">
        <v>1576</v>
      </c>
      <c r="D1419" s="473" t="s">
        <v>9163</v>
      </c>
      <c r="E1419" s="32" t="str">
        <f t="shared" si="44"/>
        <v>V</v>
      </c>
      <c r="H1419"/>
      <c r="I1419"/>
      <c r="J1419"/>
      <c r="K1419" s="32" t="str">
        <f t="shared" ref="K1419:K1482" si="45">IF(OR(H1419="",H1419="Инструмент бензо",H1419="Инструмент электро",H1419="Инструмент газ",H1419="Ручник и аксессуары"),"","V")</f>
        <v/>
      </c>
      <c r="L1419" s="535"/>
    </row>
    <row r="1420" spans="2:12" x14ac:dyDescent="0.4">
      <c r="B1420" s="474" t="s">
        <v>4557</v>
      </c>
      <c r="C1420" s="473" t="s">
        <v>10223</v>
      </c>
      <c r="D1420" s="473" t="s">
        <v>9163</v>
      </c>
      <c r="E1420" s="32" t="str">
        <f t="shared" si="44"/>
        <v>V</v>
      </c>
      <c r="H1420"/>
      <c r="I1420"/>
      <c r="J1420"/>
      <c r="K1420" s="32" t="str">
        <f t="shared" si="45"/>
        <v/>
      </c>
      <c r="L1420" s="535"/>
    </row>
    <row r="1421" spans="2:12" x14ac:dyDescent="0.4">
      <c r="B1421" s="474" t="s">
        <v>4558</v>
      </c>
      <c r="C1421" s="473" t="s">
        <v>10224</v>
      </c>
      <c r="D1421" s="473" t="s">
        <v>9163</v>
      </c>
      <c r="E1421" s="32" t="str">
        <f t="shared" si="44"/>
        <v>V</v>
      </c>
      <c r="H1421"/>
      <c r="I1421"/>
      <c r="J1421"/>
      <c r="K1421" s="32" t="str">
        <f t="shared" si="45"/>
        <v/>
      </c>
      <c r="L1421" s="535"/>
    </row>
    <row r="1422" spans="2:12" x14ac:dyDescent="0.4">
      <c r="B1422" s="474" t="s">
        <v>2150</v>
      </c>
      <c r="C1422" s="473" t="s">
        <v>1577</v>
      </c>
      <c r="D1422" s="473" t="s">
        <v>9163</v>
      </c>
      <c r="E1422" s="32" t="str">
        <f t="shared" si="44"/>
        <v>V</v>
      </c>
      <c r="H1422"/>
      <c r="I1422"/>
      <c r="J1422"/>
      <c r="K1422" s="32" t="str">
        <f t="shared" si="45"/>
        <v/>
      </c>
      <c r="L1422" s="535"/>
    </row>
    <row r="1423" spans="2:12" x14ac:dyDescent="0.4">
      <c r="B1423" s="474" t="s">
        <v>4559</v>
      </c>
      <c r="C1423" s="473" t="s">
        <v>10225</v>
      </c>
      <c r="D1423" s="473" t="s">
        <v>9163</v>
      </c>
      <c r="E1423" s="32" t="str">
        <f t="shared" si="44"/>
        <v>V</v>
      </c>
      <c r="H1423"/>
      <c r="I1423"/>
      <c r="J1423"/>
      <c r="K1423" s="32" t="str">
        <f t="shared" si="45"/>
        <v/>
      </c>
      <c r="L1423" s="535"/>
    </row>
    <row r="1424" spans="2:12" x14ac:dyDescent="0.4">
      <c r="B1424" s="474" t="s">
        <v>4560</v>
      </c>
      <c r="C1424" s="473" t="s">
        <v>10226</v>
      </c>
      <c r="D1424" s="473" t="s">
        <v>9163</v>
      </c>
      <c r="E1424" s="32" t="str">
        <f t="shared" si="44"/>
        <v>V</v>
      </c>
      <c r="H1424"/>
      <c r="I1424"/>
      <c r="J1424"/>
      <c r="K1424" s="32" t="str">
        <f t="shared" si="45"/>
        <v/>
      </c>
      <c r="L1424" s="535"/>
    </row>
    <row r="1425" spans="2:12" x14ac:dyDescent="0.4">
      <c r="B1425" s="474" t="s">
        <v>2603</v>
      </c>
      <c r="C1425" s="473" t="s">
        <v>2602</v>
      </c>
      <c r="D1425" s="473" t="s">
        <v>9163</v>
      </c>
      <c r="E1425" s="32" t="str">
        <f t="shared" si="44"/>
        <v>V</v>
      </c>
      <c r="H1425"/>
      <c r="I1425"/>
      <c r="J1425"/>
      <c r="K1425" s="32" t="str">
        <f t="shared" si="45"/>
        <v/>
      </c>
      <c r="L1425" s="535"/>
    </row>
    <row r="1426" spans="2:12" x14ac:dyDescent="0.4">
      <c r="B1426" s="474" t="s">
        <v>188</v>
      </c>
      <c r="C1426" s="473" t="s">
        <v>1579</v>
      </c>
      <c r="D1426" s="473" t="s">
        <v>9163</v>
      </c>
      <c r="E1426" s="32" t="str">
        <f t="shared" si="44"/>
        <v>V</v>
      </c>
      <c r="H1426"/>
      <c r="I1426"/>
      <c r="J1426"/>
      <c r="K1426" s="32" t="str">
        <f t="shared" si="45"/>
        <v/>
      </c>
      <c r="L1426" s="535"/>
    </row>
    <row r="1427" spans="2:12" x14ac:dyDescent="0.4">
      <c r="B1427" s="474" t="s">
        <v>189</v>
      </c>
      <c r="C1427" s="473" t="s">
        <v>1580</v>
      </c>
      <c r="D1427" s="473" t="s">
        <v>9163</v>
      </c>
      <c r="E1427" s="32" t="str">
        <f t="shared" si="44"/>
        <v>V</v>
      </c>
      <c r="H1427"/>
      <c r="I1427"/>
      <c r="J1427"/>
      <c r="K1427" s="32" t="str">
        <f t="shared" si="45"/>
        <v/>
      </c>
      <c r="L1427" s="535"/>
    </row>
    <row r="1428" spans="2:12" x14ac:dyDescent="0.4">
      <c r="B1428" s="474" t="s">
        <v>4571</v>
      </c>
      <c r="C1428" s="473" t="s">
        <v>10227</v>
      </c>
      <c r="D1428" s="473" t="s">
        <v>9163</v>
      </c>
      <c r="E1428" s="32" t="str">
        <f t="shared" si="44"/>
        <v>V</v>
      </c>
      <c r="H1428"/>
      <c r="I1428"/>
      <c r="J1428"/>
      <c r="K1428" s="32" t="str">
        <f t="shared" si="45"/>
        <v/>
      </c>
      <c r="L1428" s="535"/>
    </row>
    <row r="1429" spans="2:12" x14ac:dyDescent="0.4">
      <c r="B1429" s="474" t="s">
        <v>2151</v>
      </c>
      <c r="C1429" s="473" t="s">
        <v>1578</v>
      </c>
      <c r="D1429" s="473" t="s">
        <v>9163</v>
      </c>
      <c r="E1429" s="32" t="str">
        <f t="shared" si="44"/>
        <v>V</v>
      </c>
      <c r="H1429"/>
      <c r="I1429"/>
      <c r="J1429"/>
      <c r="K1429" s="32" t="str">
        <f t="shared" si="45"/>
        <v/>
      </c>
      <c r="L1429" s="535"/>
    </row>
    <row r="1430" spans="2:12" x14ac:dyDescent="0.4">
      <c r="B1430" s="474" t="s">
        <v>4574</v>
      </c>
      <c r="C1430" s="473" t="s">
        <v>5249</v>
      </c>
      <c r="D1430" s="473" t="s">
        <v>9163</v>
      </c>
      <c r="E1430" s="32" t="str">
        <f t="shared" si="44"/>
        <v>V</v>
      </c>
      <c r="H1430"/>
      <c r="I1430"/>
      <c r="J1430"/>
      <c r="K1430" s="32" t="str">
        <f t="shared" si="45"/>
        <v/>
      </c>
      <c r="L1430" s="535"/>
    </row>
    <row r="1431" spans="2:12" x14ac:dyDescent="0.4">
      <c r="B1431" s="474" t="s">
        <v>4575</v>
      </c>
      <c r="C1431" s="473" t="s">
        <v>10228</v>
      </c>
      <c r="D1431" s="473" t="s">
        <v>9163</v>
      </c>
      <c r="E1431" s="32" t="str">
        <f t="shared" si="44"/>
        <v>V</v>
      </c>
      <c r="H1431"/>
      <c r="I1431"/>
      <c r="J1431"/>
      <c r="K1431" s="32" t="str">
        <f t="shared" si="45"/>
        <v/>
      </c>
      <c r="L1431" s="535"/>
    </row>
    <row r="1432" spans="2:12" x14ac:dyDescent="0.4">
      <c r="B1432" s="474" t="s">
        <v>4576</v>
      </c>
      <c r="C1432" s="473" t="s">
        <v>10229</v>
      </c>
      <c r="D1432" s="473" t="s">
        <v>9163</v>
      </c>
      <c r="E1432" s="32" t="str">
        <f t="shared" si="44"/>
        <v>V</v>
      </c>
      <c r="H1432"/>
      <c r="I1432"/>
      <c r="J1432"/>
      <c r="K1432" s="32" t="str">
        <f t="shared" si="45"/>
        <v/>
      </c>
      <c r="L1432" s="535"/>
    </row>
    <row r="1433" spans="2:12" x14ac:dyDescent="0.4">
      <c r="B1433" s="474" t="s">
        <v>4577</v>
      </c>
      <c r="C1433" s="473" t="s">
        <v>10230</v>
      </c>
      <c r="D1433" s="473" t="s">
        <v>9163</v>
      </c>
      <c r="E1433" s="32" t="str">
        <f t="shared" si="44"/>
        <v>V</v>
      </c>
      <c r="H1433"/>
      <c r="I1433"/>
      <c r="J1433"/>
      <c r="K1433" s="32" t="str">
        <f t="shared" si="45"/>
        <v/>
      </c>
      <c r="L1433" s="535"/>
    </row>
    <row r="1434" spans="2:12" x14ac:dyDescent="0.4">
      <c r="B1434" s="474" t="s">
        <v>1920</v>
      </c>
      <c r="C1434" s="473" t="s">
        <v>5396</v>
      </c>
      <c r="D1434" s="473" t="s">
        <v>9163</v>
      </c>
      <c r="E1434" s="32" t="str">
        <f t="shared" si="44"/>
        <v>V</v>
      </c>
      <c r="H1434"/>
      <c r="I1434"/>
      <c r="J1434"/>
      <c r="K1434" s="32" t="str">
        <f t="shared" si="45"/>
        <v/>
      </c>
      <c r="L1434" s="535"/>
    </row>
    <row r="1435" spans="2:12" x14ac:dyDescent="0.4">
      <c r="B1435" s="474" t="s">
        <v>1921</v>
      </c>
      <c r="C1435" s="473" t="s">
        <v>5397</v>
      </c>
      <c r="D1435" s="473" t="s">
        <v>9163</v>
      </c>
      <c r="E1435" s="32" t="str">
        <f t="shared" si="44"/>
        <v>V</v>
      </c>
      <c r="H1435"/>
      <c r="I1435"/>
      <c r="J1435"/>
      <c r="K1435" s="32" t="str">
        <f t="shared" si="45"/>
        <v/>
      </c>
      <c r="L1435" s="535"/>
    </row>
    <row r="1436" spans="2:12" x14ac:dyDescent="0.4">
      <c r="B1436" s="474" t="s">
        <v>2152</v>
      </c>
      <c r="C1436" s="473" t="s">
        <v>3105</v>
      </c>
      <c r="D1436" s="473" t="s">
        <v>9163</v>
      </c>
      <c r="E1436" s="32" t="str">
        <f t="shared" si="44"/>
        <v>V</v>
      </c>
      <c r="H1436"/>
      <c r="I1436"/>
      <c r="J1436"/>
      <c r="K1436" s="32" t="str">
        <f t="shared" si="45"/>
        <v/>
      </c>
      <c r="L1436" s="535"/>
    </row>
    <row r="1437" spans="2:12" x14ac:dyDescent="0.4">
      <c r="B1437" s="474" t="s">
        <v>4584</v>
      </c>
      <c r="C1437" s="473" t="s">
        <v>10231</v>
      </c>
      <c r="D1437" s="473" t="s">
        <v>9163</v>
      </c>
      <c r="E1437" s="32" t="str">
        <f t="shared" si="44"/>
        <v>V</v>
      </c>
      <c r="H1437"/>
      <c r="I1437"/>
      <c r="J1437"/>
      <c r="K1437" s="32" t="str">
        <f t="shared" si="45"/>
        <v/>
      </c>
      <c r="L1437" s="535"/>
    </row>
    <row r="1438" spans="2:12" x14ac:dyDescent="0.4">
      <c r="B1438" s="474" t="s">
        <v>4585</v>
      </c>
      <c r="C1438" s="473" t="s">
        <v>10232</v>
      </c>
      <c r="D1438" s="473" t="s">
        <v>9163</v>
      </c>
      <c r="E1438" s="32" t="str">
        <f t="shared" si="44"/>
        <v>V</v>
      </c>
      <c r="H1438"/>
      <c r="I1438"/>
      <c r="J1438"/>
      <c r="K1438" s="32" t="str">
        <f t="shared" si="45"/>
        <v/>
      </c>
      <c r="L1438" s="535"/>
    </row>
    <row r="1439" spans="2:12" x14ac:dyDescent="0.4">
      <c r="B1439" s="474" t="s">
        <v>2578</v>
      </c>
      <c r="C1439" s="473" t="s">
        <v>2588</v>
      </c>
      <c r="D1439" s="473" t="s">
        <v>9163</v>
      </c>
      <c r="E1439" s="32" t="str">
        <f t="shared" si="44"/>
        <v>V</v>
      </c>
      <c r="H1439"/>
      <c r="I1439"/>
      <c r="J1439"/>
      <c r="K1439" s="32" t="str">
        <f t="shared" si="45"/>
        <v/>
      </c>
      <c r="L1439" s="535"/>
    </row>
    <row r="1440" spans="2:12" x14ac:dyDescent="0.4">
      <c r="B1440" s="474" t="s">
        <v>4586</v>
      </c>
      <c r="C1440" s="473" t="s">
        <v>10233</v>
      </c>
      <c r="D1440" s="473" t="s">
        <v>9163</v>
      </c>
      <c r="E1440" s="32" t="str">
        <f t="shared" si="44"/>
        <v>V</v>
      </c>
      <c r="H1440"/>
      <c r="I1440"/>
      <c r="J1440"/>
      <c r="K1440" s="32" t="str">
        <f t="shared" si="45"/>
        <v/>
      </c>
      <c r="L1440" s="535"/>
    </row>
    <row r="1441" spans="2:12" x14ac:dyDescent="0.4">
      <c r="B1441" s="474" t="s">
        <v>4587</v>
      </c>
      <c r="C1441" s="473" t="s">
        <v>10234</v>
      </c>
      <c r="D1441" s="473" t="s">
        <v>9163</v>
      </c>
      <c r="E1441" s="32" t="str">
        <f t="shared" si="44"/>
        <v>V</v>
      </c>
      <c r="H1441"/>
      <c r="I1441"/>
      <c r="J1441"/>
      <c r="K1441" s="32" t="str">
        <f t="shared" si="45"/>
        <v/>
      </c>
      <c r="L1441" s="535"/>
    </row>
    <row r="1442" spans="2:12" x14ac:dyDescent="0.4">
      <c r="B1442" s="474" t="s">
        <v>2579</v>
      </c>
      <c r="C1442" s="473" t="s">
        <v>2940</v>
      </c>
      <c r="D1442" s="473" t="s">
        <v>9163</v>
      </c>
      <c r="E1442" s="32" t="str">
        <f t="shared" si="44"/>
        <v>V</v>
      </c>
      <c r="H1442"/>
      <c r="I1442"/>
      <c r="J1442"/>
      <c r="K1442" s="32" t="str">
        <f t="shared" si="45"/>
        <v/>
      </c>
      <c r="L1442" s="535"/>
    </row>
    <row r="1443" spans="2:12" x14ac:dyDescent="0.4">
      <c r="B1443" s="474" t="s">
        <v>4588</v>
      </c>
      <c r="C1443" s="473" t="s">
        <v>10235</v>
      </c>
      <c r="D1443" s="473" t="s">
        <v>9163</v>
      </c>
      <c r="E1443" s="32" t="str">
        <f t="shared" si="44"/>
        <v>V</v>
      </c>
      <c r="H1443"/>
      <c r="I1443"/>
      <c r="J1443"/>
      <c r="K1443" s="32" t="str">
        <f t="shared" si="45"/>
        <v/>
      </c>
      <c r="L1443" s="535"/>
    </row>
    <row r="1444" spans="2:12" x14ac:dyDescent="0.4">
      <c r="B1444" s="474" t="s">
        <v>4589</v>
      </c>
      <c r="C1444" s="473" t="s">
        <v>10236</v>
      </c>
      <c r="D1444" s="473" t="s">
        <v>9163</v>
      </c>
      <c r="E1444" s="32" t="str">
        <f t="shared" si="44"/>
        <v>V</v>
      </c>
      <c r="H1444"/>
      <c r="I1444"/>
      <c r="J1444"/>
      <c r="K1444" s="32" t="str">
        <f t="shared" si="45"/>
        <v/>
      </c>
      <c r="L1444" s="535"/>
    </row>
    <row r="1445" spans="2:12" x14ac:dyDescent="0.4">
      <c r="B1445" s="474" t="s">
        <v>2580</v>
      </c>
      <c r="C1445" s="473" t="s">
        <v>3180</v>
      </c>
      <c r="D1445" s="473" t="s">
        <v>9163</v>
      </c>
      <c r="E1445" s="32" t="str">
        <f t="shared" si="44"/>
        <v>V</v>
      </c>
      <c r="H1445"/>
      <c r="I1445"/>
      <c r="J1445"/>
      <c r="K1445" s="32" t="str">
        <f t="shared" si="45"/>
        <v/>
      </c>
      <c r="L1445" s="535"/>
    </row>
    <row r="1446" spans="2:12" x14ac:dyDescent="0.4">
      <c r="B1446" s="474" t="s">
        <v>2581</v>
      </c>
      <c r="C1446" s="473" t="s">
        <v>2589</v>
      </c>
      <c r="D1446" s="473" t="s">
        <v>9163</v>
      </c>
      <c r="E1446" s="32" t="str">
        <f t="shared" si="44"/>
        <v>V</v>
      </c>
      <c r="H1446"/>
      <c r="I1446"/>
      <c r="J1446"/>
      <c r="K1446" s="32" t="str">
        <f t="shared" si="45"/>
        <v/>
      </c>
      <c r="L1446" s="535"/>
    </row>
    <row r="1447" spans="2:12" x14ac:dyDescent="0.4">
      <c r="B1447" s="474" t="s">
        <v>2645</v>
      </c>
      <c r="C1447" s="473" t="s">
        <v>2646</v>
      </c>
      <c r="D1447" s="473" t="s">
        <v>9163</v>
      </c>
      <c r="E1447" s="32" t="str">
        <f t="shared" si="44"/>
        <v>V</v>
      </c>
      <c r="H1447"/>
      <c r="I1447"/>
      <c r="J1447"/>
      <c r="K1447" s="32" t="str">
        <f t="shared" si="45"/>
        <v/>
      </c>
      <c r="L1447" s="535"/>
    </row>
    <row r="1448" spans="2:12" x14ac:dyDescent="0.4">
      <c r="B1448" s="474" t="s">
        <v>4590</v>
      </c>
      <c r="C1448" s="473" t="s">
        <v>10237</v>
      </c>
      <c r="D1448" s="473" t="s">
        <v>9163</v>
      </c>
      <c r="E1448" s="32" t="str">
        <f t="shared" si="44"/>
        <v>V</v>
      </c>
      <c r="H1448"/>
      <c r="I1448"/>
      <c r="J1448"/>
      <c r="K1448" s="32" t="str">
        <f t="shared" si="45"/>
        <v/>
      </c>
      <c r="L1448" s="535"/>
    </row>
    <row r="1449" spans="2:12" x14ac:dyDescent="0.4">
      <c r="B1449" s="474" t="s">
        <v>2583</v>
      </c>
      <c r="C1449" s="473" t="s">
        <v>2582</v>
      </c>
      <c r="D1449" s="473" t="s">
        <v>9163</v>
      </c>
      <c r="E1449" s="32" t="str">
        <f t="shared" si="44"/>
        <v>V</v>
      </c>
      <c r="H1449"/>
      <c r="I1449"/>
      <c r="J1449"/>
      <c r="K1449" s="32" t="str">
        <f t="shared" si="45"/>
        <v/>
      </c>
      <c r="L1449" s="535"/>
    </row>
    <row r="1450" spans="2:12" x14ac:dyDescent="0.4">
      <c r="B1450" s="474" t="s">
        <v>2584</v>
      </c>
      <c r="C1450" s="473" t="s">
        <v>2594</v>
      </c>
      <c r="D1450" s="473" t="s">
        <v>9163</v>
      </c>
      <c r="E1450" s="32" t="str">
        <f t="shared" si="44"/>
        <v>V</v>
      </c>
      <c r="H1450"/>
      <c r="I1450"/>
      <c r="J1450"/>
      <c r="K1450" s="32" t="str">
        <f t="shared" si="45"/>
        <v/>
      </c>
      <c r="L1450" s="535"/>
    </row>
    <row r="1451" spans="2:12" x14ac:dyDescent="0.4">
      <c r="B1451" s="474" t="s">
        <v>4591</v>
      </c>
      <c r="C1451" s="473" t="s">
        <v>10238</v>
      </c>
      <c r="D1451" s="473" t="s">
        <v>9163</v>
      </c>
      <c r="E1451" s="32" t="str">
        <f t="shared" si="44"/>
        <v>V</v>
      </c>
      <c r="H1451"/>
      <c r="I1451"/>
      <c r="J1451"/>
      <c r="K1451" s="32" t="str">
        <f t="shared" si="45"/>
        <v/>
      </c>
      <c r="L1451" s="535"/>
    </row>
    <row r="1452" spans="2:12" x14ac:dyDescent="0.4">
      <c r="B1452" s="474" t="s">
        <v>1124</v>
      </c>
      <c r="C1452" s="473" t="s">
        <v>1123</v>
      </c>
      <c r="D1452" s="473" t="s">
        <v>9163</v>
      </c>
      <c r="E1452" s="32" t="str">
        <f t="shared" si="44"/>
        <v>V</v>
      </c>
      <c r="H1452"/>
      <c r="I1452"/>
      <c r="J1452"/>
      <c r="K1452" s="32" t="str">
        <f t="shared" si="45"/>
        <v/>
      </c>
      <c r="L1452" s="535"/>
    </row>
    <row r="1453" spans="2:12" x14ac:dyDescent="0.4">
      <c r="B1453" s="474" t="s">
        <v>1127</v>
      </c>
      <c r="C1453" s="473" t="s">
        <v>1126</v>
      </c>
      <c r="D1453" s="473" t="s">
        <v>9163</v>
      </c>
      <c r="E1453" s="32" t="str">
        <f t="shared" si="44"/>
        <v>V</v>
      </c>
      <c r="H1453"/>
      <c r="I1453"/>
      <c r="J1453"/>
      <c r="K1453" s="32" t="str">
        <f t="shared" si="45"/>
        <v/>
      </c>
      <c r="L1453" s="535"/>
    </row>
    <row r="1454" spans="2:12" x14ac:dyDescent="0.4">
      <c r="B1454" s="474" t="s">
        <v>1129</v>
      </c>
      <c r="C1454" s="473" t="s">
        <v>1128</v>
      </c>
      <c r="D1454" s="473" t="s">
        <v>9163</v>
      </c>
      <c r="E1454" s="32" t="str">
        <f t="shared" si="44"/>
        <v>V</v>
      </c>
      <c r="H1454"/>
      <c r="I1454"/>
      <c r="J1454"/>
      <c r="K1454" s="32" t="str">
        <f t="shared" si="45"/>
        <v/>
      </c>
      <c r="L1454" s="535"/>
    </row>
    <row r="1455" spans="2:12" x14ac:dyDescent="0.4">
      <c r="B1455" s="474" t="s">
        <v>1131</v>
      </c>
      <c r="C1455" s="473" t="s">
        <v>1130</v>
      </c>
      <c r="D1455" s="473" t="s">
        <v>9163</v>
      </c>
      <c r="E1455" s="32" t="str">
        <f t="shared" si="44"/>
        <v>V</v>
      </c>
      <c r="H1455"/>
      <c r="I1455"/>
      <c r="J1455"/>
      <c r="K1455" s="32" t="str">
        <f t="shared" si="45"/>
        <v/>
      </c>
      <c r="L1455" s="535"/>
    </row>
    <row r="1456" spans="2:12" x14ac:dyDescent="0.4">
      <c r="B1456" s="474" t="s">
        <v>1133</v>
      </c>
      <c r="C1456" s="473" t="s">
        <v>1132</v>
      </c>
      <c r="D1456" s="473" t="s">
        <v>9163</v>
      </c>
      <c r="E1456" s="32" t="str">
        <f t="shared" si="44"/>
        <v>V</v>
      </c>
      <c r="H1456"/>
      <c r="I1456"/>
      <c r="J1456"/>
      <c r="K1456" s="32" t="str">
        <f t="shared" si="45"/>
        <v/>
      </c>
      <c r="L1456" s="535"/>
    </row>
    <row r="1457" spans="2:12" x14ac:dyDescent="0.4">
      <c r="B1457" s="474" t="s">
        <v>1138</v>
      </c>
      <c r="C1457" s="473" t="s">
        <v>1137</v>
      </c>
      <c r="D1457" s="473" t="s">
        <v>9163</v>
      </c>
      <c r="E1457" s="32" t="str">
        <f t="shared" si="44"/>
        <v>V</v>
      </c>
      <c r="H1457"/>
      <c r="I1457"/>
      <c r="J1457"/>
      <c r="K1457" s="32" t="str">
        <f t="shared" si="45"/>
        <v/>
      </c>
      <c r="L1457" s="535"/>
    </row>
    <row r="1458" spans="2:12" x14ac:dyDescent="0.4">
      <c r="B1458" s="474" t="s">
        <v>1250</v>
      </c>
      <c r="C1458" s="473" t="s">
        <v>1251</v>
      </c>
      <c r="D1458" s="473" t="s">
        <v>9163</v>
      </c>
      <c r="E1458" s="32" t="str">
        <f t="shared" si="44"/>
        <v>V</v>
      </c>
      <c r="H1458"/>
      <c r="I1458"/>
      <c r="J1458"/>
      <c r="K1458" s="32" t="str">
        <f t="shared" si="45"/>
        <v/>
      </c>
      <c r="L1458" s="535"/>
    </row>
    <row r="1459" spans="2:12" x14ac:dyDescent="0.4">
      <c r="B1459" s="474" t="s">
        <v>1140</v>
      </c>
      <c r="C1459" s="473" t="s">
        <v>1139</v>
      </c>
      <c r="D1459" s="473" t="s">
        <v>9163</v>
      </c>
      <c r="E1459" s="32" t="str">
        <f t="shared" si="44"/>
        <v>V</v>
      </c>
      <c r="H1459"/>
      <c r="I1459"/>
      <c r="J1459"/>
      <c r="K1459" s="32" t="str">
        <f t="shared" si="45"/>
        <v/>
      </c>
      <c r="L1459" s="535"/>
    </row>
    <row r="1460" spans="2:12" x14ac:dyDescent="0.4">
      <c r="B1460" s="474" t="s">
        <v>1142</v>
      </c>
      <c r="C1460" s="473" t="s">
        <v>1141</v>
      </c>
      <c r="D1460" s="473" t="s">
        <v>9163</v>
      </c>
      <c r="E1460" s="32" t="str">
        <f t="shared" si="44"/>
        <v>V</v>
      </c>
      <c r="H1460"/>
      <c r="I1460"/>
      <c r="J1460"/>
      <c r="K1460" s="32" t="str">
        <f t="shared" si="45"/>
        <v/>
      </c>
      <c r="L1460" s="535"/>
    </row>
    <row r="1461" spans="2:12" x14ac:dyDescent="0.4">
      <c r="B1461" s="474" t="s">
        <v>1254</v>
      </c>
      <c r="C1461" s="473" t="s">
        <v>1255</v>
      </c>
      <c r="D1461" s="473" t="s">
        <v>9163</v>
      </c>
      <c r="E1461" s="32" t="str">
        <f t="shared" si="44"/>
        <v>V</v>
      </c>
      <c r="H1461"/>
      <c r="I1461"/>
      <c r="J1461"/>
      <c r="K1461" s="32" t="str">
        <f t="shared" si="45"/>
        <v/>
      </c>
      <c r="L1461" s="535"/>
    </row>
    <row r="1462" spans="2:12" x14ac:dyDescent="0.4">
      <c r="B1462" s="474" t="s">
        <v>1982</v>
      </c>
      <c r="C1462" s="473" t="s">
        <v>2043</v>
      </c>
      <c r="D1462" s="473" t="s">
        <v>9163</v>
      </c>
      <c r="E1462" s="32" t="str">
        <f t="shared" si="44"/>
        <v>V</v>
      </c>
      <c r="H1462"/>
      <c r="I1462"/>
      <c r="J1462"/>
      <c r="K1462" s="32" t="str">
        <f t="shared" si="45"/>
        <v/>
      </c>
      <c r="L1462" s="535"/>
    </row>
    <row r="1463" spans="2:12" x14ac:dyDescent="0.4">
      <c r="B1463" s="474" t="s">
        <v>1258</v>
      </c>
      <c r="C1463" s="473" t="s">
        <v>1259</v>
      </c>
      <c r="D1463" s="473" t="s">
        <v>9163</v>
      </c>
      <c r="E1463" s="32" t="str">
        <f t="shared" si="44"/>
        <v>V</v>
      </c>
      <c r="H1463"/>
      <c r="I1463"/>
      <c r="J1463"/>
      <c r="K1463" s="32" t="str">
        <f t="shared" si="45"/>
        <v/>
      </c>
      <c r="L1463" s="535"/>
    </row>
    <row r="1464" spans="2:12" x14ac:dyDescent="0.4">
      <c r="B1464" s="474" t="s">
        <v>1145</v>
      </c>
      <c r="C1464" s="473" t="s">
        <v>1144</v>
      </c>
      <c r="D1464" s="473" t="s">
        <v>9163</v>
      </c>
      <c r="E1464" s="32" t="str">
        <f t="shared" si="44"/>
        <v>V</v>
      </c>
      <c r="H1464"/>
      <c r="I1464"/>
      <c r="J1464"/>
      <c r="K1464" s="32" t="str">
        <f t="shared" si="45"/>
        <v/>
      </c>
      <c r="L1464" s="535"/>
    </row>
    <row r="1465" spans="2:12" x14ac:dyDescent="0.4">
      <c r="B1465" s="474" t="s">
        <v>1263</v>
      </c>
      <c r="C1465" s="473" t="s">
        <v>10239</v>
      </c>
      <c r="D1465" s="473" t="s">
        <v>9163</v>
      </c>
      <c r="E1465" s="32" t="str">
        <f t="shared" si="44"/>
        <v>V</v>
      </c>
      <c r="H1465"/>
      <c r="I1465"/>
      <c r="J1465"/>
      <c r="K1465" s="32" t="str">
        <f t="shared" si="45"/>
        <v/>
      </c>
      <c r="L1465" s="535"/>
    </row>
    <row r="1466" spans="2:12" x14ac:dyDescent="0.4">
      <c r="B1466" s="474" t="s">
        <v>1148</v>
      </c>
      <c r="C1466" s="473" t="s">
        <v>10240</v>
      </c>
      <c r="D1466" s="473" t="s">
        <v>9163</v>
      </c>
      <c r="E1466" s="32" t="str">
        <f t="shared" si="44"/>
        <v>V</v>
      </c>
      <c r="H1466"/>
      <c r="I1466"/>
      <c r="J1466"/>
      <c r="K1466" s="32" t="str">
        <f t="shared" si="45"/>
        <v/>
      </c>
      <c r="L1466" s="535"/>
    </row>
    <row r="1467" spans="2:12" x14ac:dyDescent="0.4">
      <c r="B1467" s="474" t="s">
        <v>1149</v>
      </c>
      <c r="C1467" s="473" t="s">
        <v>10241</v>
      </c>
      <c r="D1467" s="473" t="s">
        <v>9163</v>
      </c>
      <c r="E1467" s="32" t="str">
        <f t="shared" si="44"/>
        <v>V</v>
      </c>
      <c r="H1467"/>
      <c r="I1467"/>
      <c r="J1467"/>
      <c r="K1467" s="32" t="str">
        <f t="shared" si="45"/>
        <v/>
      </c>
      <c r="L1467" s="535"/>
    </row>
    <row r="1468" spans="2:12" x14ac:dyDescent="0.4">
      <c r="B1468" s="474" t="s">
        <v>1153</v>
      </c>
      <c r="C1468" s="473" t="s">
        <v>1152</v>
      </c>
      <c r="D1468" s="473" t="s">
        <v>9163</v>
      </c>
      <c r="E1468" s="32" t="str">
        <f t="shared" si="44"/>
        <v>V</v>
      </c>
      <c r="H1468"/>
      <c r="I1468"/>
      <c r="J1468"/>
      <c r="K1468" s="32" t="str">
        <f t="shared" si="45"/>
        <v/>
      </c>
      <c r="L1468" s="535"/>
    </row>
    <row r="1469" spans="2:12" x14ac:dyDescent="0.4">
      <c r="B1469" s="474" t="s">
        <v>1272</v>
      </c>
      <c r="C1469" s="473" t="s">
        <v>1273</v>
      </c>
      <c r="D1469" s="473" t="s">
        <v>9163</v>
      </c>
      <c r="E1469" s="32" t="str">
        <f t="shared" si="44"/>
        <v>V</v>
      </c>
      <c r="H1469"/>
      <c r="I1469"/>
      <c r="J1469"/>
      <c r="K1469" s="32" t="str">
        <f t="shared" si="45"/>
        <v/>
      </c>
      <c r="L1469" s="535"/>
    </row>
    <row r="1470" spans="2:12" x14ac:dyDescent="0.4">
      <c r="B1470" s="474" t="s">
        <v>1154</v>
      </c>
      <c r="C1470" s="473" t="s">
        <v>10242</v>
      </c>
      <c r="D1470" s="473" t="s">
        <v>9885</v>
      </c>
      <c r="E1470" s="32" t="str">
        <f t="shared" si="44"/>
        <v>V</v>
      </c>
      <c r="H1470"/>
      <c r="I1470"/>
      <c r="J1470"/>
      <c r="K1470" s="32" t="str">
        <f t="shared" si="45"/>
        <v/>
      </c>
      <c r="L1470" s="535"/>
    </row>
    <row r="1471" spans="2:12" x14ac:dyDescent="0.4">
      <c r="B1471" s="474" t="s">
        <v>1281</v>
      </c>
      <c r="C1471" s="473" t="s">
        <v>10243</v>
      </c>
      <c r="D1471" s="473" t="s">
        <v>9163</v>
      </c>
      <c r="E1471" s="32" t="str">
        <f t="shared" si="44"/>
        <v>V</v>
      </c>
      <c r="H1471"/>
      <c r="I1471"/>
      <c r="J1471"/>
      <c r="K1471" s="32" t="str">
        <f t="shared" si="45"/>
        <v/>
      </c>
      <c r="L1471" s="535"/>
    </row>
    <row r="1472" spans="2:12" x14ac:dyDescent="0.4">
      <c r="B1472" s="474" t="s">
        <v>5</v>
      </c>
      <c r="C1472" s="473" t="s">
        <v>674</v>
      </c>
      <c r="D1472" s="473" t="s">
        <v>9163</v>
      </c>
      <c r="E1472" s="32" t="str">
        <f t="shared" si="44"/>
        <v>V</v>
      </c>
      <c r="H1472"/>
      <c r="I1472"/>
      <c r="J1472"/>
      <c r="K1472" s="32" t="str">
        <f t="shared" si="45"/>
        <v/>
      </c>
      <c r="L1472" s="535"/>
    </row>
    <row r="1473" spans="2:12" x14ac:dyDescent="0.4">
      <c r="B1473" s="474" t="s">
        <v>1191</v>
      </c>
      <c r="C1473" s="473" t="s">
        <v>1179</v>
      </c>
      <c r="D1473" s="473" t="s">
        <v>9163</v>
      </c>
      <c r="E1473" s="32" t="str">
        <f t="shared" si="44"/>
        <v>V</v>
      </c>
      <c r="H1473"/>
      <c r="I1473"/>
      <c r="J1473"/>
      <c r="K1473" s="32" t="str">
        <f t="shared" si="45"/>
        <v/>
      </c>
      <c r="L1473" s="535"/>
    </row>
    <row r="1474" spans="2:12" x14ac:dyDescent="0.4">
      <c r="B1474" s="474" t="s">
        <v>1196</v>
      </c>
      <c r="C1474" s="473" t="s">
        <v>1182</v>
      </c>
      <c r="D1474" s="473" t="s">
        <v>9885</v>
      </c>
      <c r="E1474" s="32" t="str">
        <f t="shared" si="44"/>
        <v>V</v>
      </c>
      <c r="H1474"/>
      <c r="I1474"/>
      <c r="J1474"/>
      <c r="K1474" s="32" t="str">
        <f t="shared" si="45"/>
        <v/>
      </c>
      <c r="L1474" s="535"/>
    </row>
    <row r="1475" spans="2:12" x14ac:dyDescent="0.4">
      <c r="B1475" s="474" t="s">
        <v>1187</v>
      </c>
      <c r="C1475" s="473" t="s">
        <v>1177</v>
      </c>
      <c r="D1475" s="473" t="s">
        <v>9163</v>
      </c>
      <c r="E1475" s="32" t="str">
        <f t="shared" si="44"/>
        <v>V</v>
      </c>
      <c r="H1475"/>
      <c r="I1475"/>
      <c r="J1475"/>
      <c r="K1475" s="32" t="str">
        <f t="shared" si="45"/>
        <v/>
      </c>
      <c r="L1475" s="535"/>
    </row>
    <row r="1476" spans="2:12" x14ac:dyDescent="0.4">
      <c r="B1476" s="474" t="s">
        <v>262</v>
      </c>
      <c r="C1476" s="473" t="s">
        <v>675</v>
      </c>
      <c r="D1476" s="473" t="s">
        <v>9163</v>
      </c>
      <c r="E1476" s="32" t="str">
        <f t="shared" si="44"/>
        <v>V</v>
      </c>
      <c r="H1476"/>
      <c r="I1476"/>
      <c r="J1476"/>
      <c r="K1476" s="32" t="str">
        <f t="shared" si="45"/>
        <v/>
      </c>
      <c r="L1476" s="535"/>
    </row>
    <row r="1477" spans="2:12" x14ac:dyDescent="0.4">
      <c r="B1477" s="474" t="s">
        <v>1192</v>
      </c>
      <c r="C1477" s="473" t="s">
        <v>1180</v>
      </c>
      <c r="D1477" s="473" t="s">
        <v>9163</v>
      </c>
      <c r="E1477" s="32" t="str">
        <f t="shared" si="44"/>
        <v>V</v>
      </c>
      <c r="H1477"/>
      <c r="I1477"/>
      <c r="J1477"/>
      <c r="K1477" s="32" t="str">
        <f t="shared" si="45"/>
        <v/>
      </c>
      <c r="L1477" s="535"/>
    </row>
    <row r="1478" spans="2:12" x14ac:dyDescent="0.4">
      <c r="B1478" s="474" t="s">
        <v>1197</v>
      </c>
      <c r="C1478" s="473" t="s">
        <v>1183</v>
      </c>
      <c r="D1478" s="473" t="s">
        <v>9163</v>
      </c>
      <c r="E1478" s="32" t="str">
        <f t="shared" si="44"/>
        <v>V</v>
      </c>
      <c r="H1478"/>
      <c r="I1478"/>
      <c r="J1478"/>
      <c r="K1478" s="32" t="str">
        <f t="shared" si="45"/>
        <v/>
      </c>
      <c r="L1478" s="535"/>
    </row>
    <row r="1479" spans="2:12" x14ac:dyDescent="0.4">
      <c r="B1479" s="474" t="s">
        <v>263</v>
      </c>
      <c r="C1479" s="473" t="s">
        <v>3292</v>
      </c>
      <c r="D1479" s="473" t="s">
        <v>9163</v>
      </c>
      <c r="E1479" s="32" t="str">
        <f t="shared" si="44"/>
        <v>V</v>
      </c>
      <c r="H1479"/>
      <c r="I1479"/>
      <c r="J1479"/>
      <c r="K1479" s="32" t="str">
        <f t="shared" si="45"/>
        <v/>
      </c>
      <c r="L1479" s="535"/>
    </row>
    <row r="1480" spans="2:12" x14ac:dyDescent="0.4">
      <c r="B1480" s="474" t="s">
        <v>1201</v>
      </c>
      <c r="C1480" s="473" t="s">
        <v>1185</v>
      </c>
      <c r="D1480" s="473" t="s">
        <v>9163</v>
      </c>
      <c r="E1480" s="32" t="str">
        <f t="shared" si="44"/>
        <v>V</v>
      </c>
      <c r="H1480"/>
      <c r="I1480"/>
      <c r="J1480"/>
      <c r="K1480" s="32" t="str">
        <f t="shared" si="45"/>
        <v/>
      </c>
      <c r="L1480" s="535"/>
    </row>
    <row r="1481" spans="2:12" x14ac:dyDescent="0.4">
      <c r="B1481" s="474" t="s">
        <v>264</v>
      </c>
      <c r="C1481" s="473" t="s">
        <v>772</v>
      </c>
      <c r="D1481" s="473" t="s">
        <v>9163</v>
      </c>
      <c r="E1481" s="32" t="str">
        <f t="shared" si="44"/>
        <v>V</v>
      </c>
      <c r="H1481"/>
      <c r="I1481"/>
      <c r="J1481"/>
      <c r="K1481" s="32" t="str">
        <f t="shared" si="45"/>
        <v/>
      </c>
      <c r="L1481" s="535"/>
    </row>
    <row r="1482" spans="2:12" x14ac:dyDescent="0.4">
      <c r="B1482" s="474" t="s">
        <v>1198</v>
      </c>
      <c r="C1482" s="473" t="s">
        <v>10244</v>
      </c>
      <c r="D1482" s="473" t="s">
        <v>9163</v>
      </c>
      <c r="E1482" s="32" t="str">
        <f t="shared" ref="E1482:E1545" si="46">IF(OR(B1482="",B1482="Инструмент бензо",B1482="Инструмент электро",B1482="Инструмент газ",B1482="Ручник и аксессуары"),"","V")</f>
        <v>V</v>
      </c>
      <c r="H1482"/>
      <c r="I1482"/>
      <c r="J1482"/>
      <c r="K1482" s="32" t="str">
        <f t="shared" si="45"/>
        <v/>
      </c>
      <c r="L1482" s="535"/>
    </row>
    <row r="1483" spans="2:12" x14ac:dyDescent="0.4">
      <c r="B1483" s="474" t="s">
        <v>267</v>
      </c>
      <c r="C1483" s="473" t="s">
        <v>10245</v>
      </c>
      <c r="D1483" s="473" t="s">
        <v>9163</v>
      </c>
      <c r="E1483" s="32" t="str">
        <f t="shared" si="46"/>
        <v>V</v>
      </c>
      <c r="H1483"/>
      <c r="I1483"/>
      <c r="J1483"/>
      <c r="K1483" s="32" t="str">
        <f t="shared" ref="K1483:K1546" si="47">IF(OR(H1483="",H1483="Инструмент бензо",H1483="Инструмент электро",H1483="Инструмент газ",H1483="Ручник и аксессуары"),"","V")</f>
        <v/>
      </c>
      <c r="L1483" s="535"/>
    </row>
    <row r="1484" spans="2:12" x14ac:dyDescent="0.4">
      <c r="B1484" s="474" t="s">
        <v>228</v>
      </c>
      <c r="C1484" s="473" t="s">
        <v>10246</v>
      </c>
      <c r="D1484" s="473" t="s">
        <v>9163</v>
      </c>
      <c r="E1484" s="32" t="str">
        <f t="shared" si="46"/>
        <v>V</v>
      </c>
      <c r="H1484"/>
      <c r="I1484"/>
      <c r="J1484"/>
      <c r="K1484" s="32" t="str">
        <f t="shared" si="47"/>
        <v/>
      </c>
      <c r="L1484" s="535"/>
    </row>
    <row r="1485" spans="2:12" x14ac:dyDescent="0.4">
      <c r="B1485" s="474" t="s">
        <v>226</v>
      </c>
      <c r="C1485" s="473" t="s">
        <v>10247</v>
      </c>
      <c r="D1485" s="473" t="s">
        <v>9163</v>
      </c>
      <c r="E1485" s="32" t="str">
        <f t="shared" si="46"/>
        <v>V</v>
      </c>
      <c r="H1485"/>
      <c r="I1485"/>
      <c r="J1485"/>
      <c r="K1485" s="32" t="str">
        <f t="shared" si="47"/>
        <v/>
      </c>
      <c r="L1485" s="535"/>
    </row>
    <row r="1486" spans="2:12" x14ac:dyDescent="0.4">
      <c r="B1486" s="474" t="s">
        <v>1194</v>
      </c>
      <c r="C1486" s="473" t="s">
        <v>1181</v>
      </c>
      <c r="D1486" s="473" t="s">
        <v>9163</v>
      </c>
      <c r="E1486" s="32" t="str">
        <f t="shared" si="46"/>
        <v>V</v>
      </c>
      <c r="H1486"/>
      <c r="I1486"/>
      <c r="J1486"/>
      <c r="K1486" s="32" t="str">
        <f t="shared" si="47"/>
        <v/>
      </c>
      <c r="L1486" s="535"/>
    </row>
    <row r="1487" spans="2:12" x14ac:dyDescent="0.4">
      <c r="B1487" s="474" t="s">
        <v>36</v>
      </c>
      <c r="C1487" s="473" t="s">
        <v>676</v>
      </c>
      <c r="D1487" s="473" t="s">
        <v>9163</v>
      </c>
      <c r="E1487" s="32" t="str">
        <f t="shared" si="46"/>
        <v>V</v>
      </c>
      <c r="H1487"/>
      <c r="I1487"/>
      <c r="J1487"/>
      <c r="K1487" s="32" t="str">
        <f t="shared" si="47"/>
        <v/>
      </c>
      <c r="L1487" s="535"/>
    </row>
    <row r="1488" spans="2:12" x14ac:dyDescent="0.4">
      <c r="B1488" s="474" t="s">
        <v>1190</v>
      </c>
      <c r="C1488" s="473" t="s">
        <v>1178</v>
      </c>
      <c r="D1488" s="473" t="s">
        <v>9163</v>
      </c>
      <c r="E1488" s="32" t="str">
        <f t="shared" si="46"/>
        <v>V</v>
      </c>
      <c r="H1488"/>
      <c r="I1488"/>
      <c r="J1488"/>
      <c r="K1488" s="32" t="str">
        <f t="shared" si="47"/>
        <v/>
      </c>
      <c r="L1488" s="535"/>
    </row>
    <row r="1489" spans="2:12" x14ac:dyDescent="0.4">
      <c r="B1489" s="474" t="s">
        <v>37</v>
      </c>
      <c r="C1489" s="473" t="s">
        <v>677</v>
      </c>
      <c r="D1489" s="473" t="s">
        <v>9163</v>
      </c>
      <c r="E1489" s="32" t="str">
        <f t="shared" si="46"/>
        <v>V</v>
      </c>
      <c r="H1489"/>
      <c r="I1489"/>
      <c r="J1489"/>
      <c r="K1489" s="32" t="str">
        <f t="shared" si="47"/>
        <v/>
      </c>
      <c r="L1489" s="535"/>
    </row>
    <row r="1490" spans="2:12" x14ac:dyDescent="0.4">
      <c r="B1490" s="474" t="s">
        <v>1200</v>
      </c>
      <c r="C1490" s="473" t="s">
        <v>1184</v>
      </c>
      <c r="D1490" s="473" t="s">
        <v>9163</v>
      </c>
      <c r="E1490" s="32" t="str">
        <f t="shared" si="46"/>
        <v>V</v>
      </c>
      <c r="H1490"/>
      <c r="I1490"/>
      <c r="J1490"/>
      <c r="K1490" s="32" t="str">
        <f t="shared" si="47"/>
        <v/>
      </c>
      <c r="L1490" s="535"/>
    </row>
    <row r="1491" spans="2:12" x14ac:dyDescent="0.4">
      <c r="B1491" s="474" t="s">
        <v>38</v>
      </c>
      <c r="C1491" s="473" t="s">
        <v>678</v>
      </c>
      <c r="D1491" s="473" t="s">
        <v>9163</v>
      </c>
      <c r="E1491" s="32" t="str">
        <f t="shared" si="46"/>
        <v>V</v>
      </c>
      <c r="H1491"/>
      <c r="I1491"/>
      <c r="J1491"/>
      <c r="K1491" s="32" t="str">
        <f t="shared" si="47"/>
        <v/>
      </c>
      <c r="L1491" s="535"/>
    </row>
    <row r="1492" spans="2:12" x14ac:dyDescent="0.4">
      <c r="B1492" s="474" t="s">
        <v>1203</v>
      </c>
      <c r="C1492" s="473" t="s">
        <v>10248</v>
      </c>
      <c r="D1492" s="473" t="s">
        <v>9163</v>
      </c>
      <c r="E1492" s="32" t="str">
        <f t="shared" si="46"/>
        <v>V</v>
      </c>
      <c r="H1492"/>
      <c r="I1492"/>
      <c r="J1492"/>
      <c r="K1492" s="32" t="str">
        <f t="shared" si="47"/>
        <v/>
      </c>
      <c r="L1492" s="535"/>
    </row>
    <row r="1493" spans="2:12" x14ac:dyDescent="0.4">
      <c r="B1493" s="474" t="s">
        <v>39</v>
      </c>
      <c r="C1493" s="473" t="s">
        <v>773</v>
      </c>
      <c r="D1493" s="473" t="s">
        <v>9163</v>
      </c>
      <c r="E1493" s="32" t="str">
        <f t="shared" si="46"/>
        <v>V</v>
      </c>
      <c r="H1493"/>
      <c r="I1493"/>
      <c r="J1493"/>
      <c r="K1493" s="32" t="str">
        <f t="shared" si="47"/>
        <v/>
      </c>
      <c r="L1493" s="535"/>
    </row>
    <row r="1494" spans="2:12" x14ac:dyDescent="0.4">
      <c r="B1494" s="474" t="s">
        <v>40</v>
      </c>
      <c r="C1494" s="473" t="s">
        <v>10249</v>
      </c>
      <c r="D1494" s="473" t="s">
        <v>9163</v>
      </c>
      <c r="E1494" s="32" t="str">
        <f t="shared" si="46"/>
        <v>V</v>
      </c>
      <c r="H1494"/>
      <c r="I1494"/>
      <c r="J1494"/>
      <c r="K1494" s="32" t="str">
        <f t="shared" si="47"/>
        <v/>
      </c>
      <c r="L1494" s="535"/>
    </row>
    <row r="1495" spans="2:12" x14ac:dyDescent="0.4">
      <c r="B1495" s="474" t="s">
        <v>2605</v>
      </c>
      <c r="C1495" s="473" t="s">
        <v>2941</v>
      </c>
      <c r="D1495" s="473" t="s">
        <v>9163</v>
      </c>
      <c r="E1495" s="32" t="str">
        <f t="shared" si="46"/>
        <v>V</v>
      </c>
      <c r="H1495"/>
      <c r="I1495"/>
      <c r="J1495"/>
      <c r="K1495" s="32" t="str">
        <f t="shared" si="47"/>
        <v/>
      </c>
      <c r="L1495" s="535"/>
    </row>
    <row r="1496" spans="2:12" x14ac:dyDescent="0.4">
      <c r="B1496" s="474" t="s">
        <v>2606</v>
      </c>
      <c r="C1496" s="473" t="s">
        <v>2942</v>
      </c>
      <c r="D1496" s="473" t="s">
        <v>9163</v>
      </c>
      <c r="E1496" s="32" t="str">
        <f t="shared" si="46"/>
        <v>V</v>
      </c>
      <c r="H1496"/>
      <c r="I1496"/>
      <c r="J1496"/>
      <c r="K1496" s="32" t="str">
        <f t="shared" si="47"/>
        <v/>
      </c>
      <c r="L1496" s="535"/>
    </row>
    <row r="1497" spans="2:12" x14ac:dyDescent="0.4">
      <c r="B1497" s="474" t="s">
        <v>436</v>
      </c>
      <c r="C1497" s="473" t="s">
        <v>679</v>
      </c>
      <c r="D1497" s="473" t="s">
        <v>9163</v>
      </c>
      <c r="E1497" s="32" t="str">
        <f t="shared" si="46"/>
        <v>V</v>
      </c>
      <c r="H1497"/>
      <c r="I1497"/>
      <c r="J1497"/>
      <c r="K1497" s="32" t="str">
        <f t="shared" si="47"/>
        <v/>
      </c>
      <c r="L1497" s="535"/>
    </row>
    <row r="1498" spans="2:12" x14ac:dyDescent="0.4">
      <c r="B1498" s="474" t="s">
        <v>437</v>
      </c>
      <c r="C1498" s="473" t="s">
        <v>680</v>
      </c>
      <c r="D1498" s="473" t="s">
        <v>9163</v>
      </c>
      <c r="E1498" s="32" t="str">
        <f t="shared" si="46"/>
        <v>V</v>
      </c>
      <c r="H1498"/>
      <c r="I1498"/>
      <c r="J1498"/>
      <c r="K1498" s="32" t="str">
        <f t="shared" si="47"/>
        <v/>
      </c>
      <c r="L1498" s="535"/>
    </row>
    <row r="1499" spans="2:12" x14ac:dyDescent="0.4">
      <c r="B1499" s="474" t="s">
        <v>438</v>
      </c>
      <c r="C1499" s="473" t="s">
        <v>681</v>
      </c>
      <c r="D1499" s="473" t="s">
        <v>9163</v>
      </c>
      <c r="E1499" s="32" t="str">
        <f t="shared" si="46"/>
        <v>V</v>
      </c>
      <c r="H1499"/>
      <c r="I1499"/>
      <c r="J1499"/>
      <c r="K1499" s="32" t="str">
        <f t="shared" si="47"/>
        <v/>
      </c>
      <c r="L1499" s="535"/>
    </row>
    <row r="1500" spans="2:12" x14ac:dyDescent="0.4">
      <c r="B1500" s="474" t="s">
        <v>439</v>
      </c>
      <c r="C1500" s="473" t="s">
        <v>10250</v>
      </c>
      <c r="D1500" s="473" t="s">
        <v>9163</v>
      </c>
      <c r="E1500" s="32" t="str">
        <f t="shared" si="46"/>
        <v>V</v>
      </c>
      <c r="H1500"/>
      <c r="I1500"/>
      <c r="J1500"/>
      <c r="K1500" s="32" t="str">
        <f t="shared" si="47"/>
        <v/>
      </c>
      <c r="L1500" s="535"/>
    </row>
    <row r="1501" spans="2:12" x14ac:dyDescent="0.4">
      <c r="B1501" s="474" t="s">
        <v>440</v>
      </c>
      <c r="C1501" s="473" t="s">
        <v>10251</v>
      </c>
      <c r="D1501" s="473" t="s">
        <v>9163</v>
      </c>
      <c r="E1501" s="32" t="str">
        <f t="shared" si="46"/>
        <v>V</v>
      </c>
      <c r="H1501"/>
      <c r="I1501"/>
      <c r="J1501"/>
      <c r="K1501" s="32" t="str">
        <f t="shared" si="47"/>
        <v/>
      </c>
      <c r="L1501" s="535"/>
    </row>
    <row r="1502" spans="2:12" x14ac:dyDescent="0.4">
      <c r="B1502" s="474" t="s">
        <v>441</v>
      </c>
      <c r="C1502" s="473" t="s">
        <v>10252</v>
      </c>
      <c r="D1502" s="473" t="s">
        <v>9163</v>
      </c>
      <c r="E1502" s="32" t="str">
        <f t="shared" si="46"/>
        <v>V</v>
      </c>
      <c r="H1502"/>
      <c r="I1502"/>
      <c r="J1502"/>
      <c r="K1502" s="32" t="str">
        <f t="shared" si="47"/>
        <v/>
      </c>
      <c r="L1502" s="535"/>
    </row>
    <row r="1503" spans="2:12" x14ac:dyDescent="0.4">
      <c r="B1503" s="474" t="s">
        <v>442</v>
      </c>
      <c r="C1503" s="473" t="s">
        <v>10253</v>
      </c>
      <c r="D1503" s="473" t="s">
        <v>9163</v>
      </c>
      <c r="E1503" s="32" t="str">
        <f t="shared" si="46"/>
        <v>V</v>
      </c>
      <c r="H1503"/>
      <c r="I1503"/>
      <c r="J1503"/>
      <c r="K1503" s="32" t="str">
        <f t="shared" si="47"/>
        <v/>
      </c>
      <c r="L1503" s="535"/>
    </row>
    <row r="1504" spans="2:12" x14ac:dyDescent="0.4">
      <c r="B1504" s="474" t="s">
        <v>444</v>
      </c>
      <c r="C1504" s="473" t="s">
        <v>10254</v>
      </c>
      <c r="D1504" s="473" t="s">
        <v>9163</v>
      </c>
      <c r="E1504" s="32" t="str">
        <f t="shared" si="46"/>
        <v>V</v>
      </c>
      <c r="H1504"/>
      <c r="I1504"/>
      <c r="J1504"/>
      <c r="K1504" s="32" t="str">
        <f t="shared" si="47"/>
        <v/>
      </c>
      <c r="L1504" s="535"/>
    </row>
    <row r="1505" spans="2:12" x14ac:dyDescent="0.4">
      <c r="B1505" s="474" t="s">
        <v>878</v>
      </c>
      <c r="C1505" s="473" t="s">
        <v>861</v>
      </c>
      <c r="D1505" s="473" t="s">
        <v>9163</v>
      </c>
      <c r="E1505" s="32" t="str">
        <f t="shared" si="46"/>
        <v>V</v>
      </c>
      <c r="H1505"/>
      <c r="I1505"/>
      <c r="J1505"/>
      <c r="K1505" s="32" t="str">
        <f t="shared" si="47"/>
        <v/>
      </c>
      <c r="L1505" s="535"/>
    </row>
    <row r="1506" spans="2:12" x14ac:dyDescent="0.4">
      <c r="B1506" s="474" t="s">
        <v>879</v>
      </c>
      <c r="C1506" s="473" t="s">
        <v>862</v>
      </c>
      <c r="D1506" s="473" t="s">
        <v>9163</v>
      </c>
      <c r="E1506" s="32" t="str">
        <f t="shared" si="46"/>
        <v>V</v>
      </c>
      <c r="H1506"/>
      <c r="I1506"/>
      <c r="J1506"/>
      <c r="K1506" s="32" t="str">
        <f t="shared" si="47"/>
        <v/>
      </c>
      <c r="L1506" s="535"/>
    </row>
    <row r="1507" spans="2:12" x14ac:dyDescent="0.4">
      <c r="B1507" s="474" t="s">
        <v>1786</v>
      </c>
      <c r="C1507" s="473" t="s">
        <v>1785</v>
      </c>
      <c r="D1507" s="473" t="s">
        <v>9163</v>
      </c>
      <c r="E1507" s="32" t="str">
        <f t="shared" si="46"/>
        <v>V</v>
      </c>
      <c r="H1507"/>
      <c r="I1507"/>
      <c r="J1507"/>
      <c r="K1507" s="32" t="str">
        <f t="shared" si="47"/>
        <v/>
      </c>
      <c r="L1507" s="535"/>
    </row>
    <row r="1508" spans="2:12" x14ac:dyDescent="0.4">
      <c r="B1508" s="474" t="s">
        <v>880</v>
      </c>
      <c r="C1508" s="473" t="s">
        <v>863</v>
      </c>
      <c r="D1508" s="473" t="s">
        <v>9163</v>
      </c>
      <c r="E1508" s="32" t="str">
        <f t="shared" si="46"/>
        <v>V</v>
      </c>
      <c r="H1508"/>
      <c r="I1508"/>
      <c r="J1508"/>
      <c r="K1508" s="32" t="str">
        <f t="shared" si="47"/>
        <v/>
      </c>
      <c r="L1508" s="535"/>
    </row>
    <row r="1509" spans="2:12" x14ac:dyDescent="0.4">
      <c r="B1509" s="474" t="s">
        <v>1787</v>
      </c>
      <c r="C1509" s="473" t="s">
        <v>3222</v>
      </c>
      <c r="D1509" s="473" t="s">
        <v>9163</v>
      </c>
      <c r="E1509" s="32" t="str">
        <f t="shared" si="46"/>
        <v>V</v>
      </c>
      <c r="H1509"/>
      <c r="I1509"/>
      <c r="J1509"/>
      <c r="K1509" s="32" t="str">
        <f t="shared" si="47"/>
        <v/>
      </c>
      <c r="L1509" s="535"/>
    </row>
    <row r="1510" spans="2:12" x14ac:dyDescent="0.4">
      <c r="B1510" s="474" t="s">
        <v>881</v>
      </c>
      <c r="C1510" s="473" t="s">
        <v>864</v>
      </c>
      <c r="D1510" s="473" t="s">
        <v>9163</v>
      </c>
      <c r="E1510" s="32" t="str">
        <f t="shared" si="46"/>
        <v>V</v>
      </c>
      <c r="H1510"/>
      <c r="I1510"/>
      <c r="J1510"/>
      <c r="K1510" s="32" t="str">
        <f t="shared" si="47"/>
        <v/>
      </c>
      <c r="L1510" s="535"/>
    </row>
    <row r="1511" spans="2:12" x14ac:dyDescent="0.4">
      <c r="B1511" s="474" t="s">
        <v>883</v>
      </c>
      <c r="C1511" s="473" t="s">
        <v>865</v>
      </c>
      <c r="D1511" s="473" t="s">
        <v>9163</v>
      </c>
      <c r="E1511" s="32" t="str">
        <f t="shared" si="46"/>
        <v>V</v>
      </c>
      <c r="H1511"/>
      <c r="I1511"/>
      <c r="J1511"/>
      <c r="K1511" s="32" t="str">
        <f t="shared" si="47"/>
        <v/>
      </c>
      <c r="L1511" s="535"/>
    </row>
    <row r="1512" spans="2:12" x14ac:dyDescent="0.4">
      <c r="B1512" s="474" t="s">
        <v>3932</v>
      </c>
      <c r="C1512" s="473" t="s">
        <v>3931</v>
      </c>
      <c r="D1512" s="473" t="s">
        <v>9163</v>
      </c>
      <c r="E1512" s="32" t="str">
        <f t="shared" si="46"/>
        <v>V</v>
      </c>
      <c r="H1512"/>
      <c r="I1512"/>
      <c r="J1512"/>
      <c r="K1512" s="32" t="str">
        <f t="shared" si="47"/>
        <v/>
      </c>
      <c r="L1512" s="535"/>
    </row>
    <row r="1513" spans="2:12" x14ac:dyDescent="0.4">
      <c r="B1513" s="474" t="s">
        <v>884</v>
      </c>
      <c r="C1513" s="473" t="s">
        <v>866</v>
      </c>
      <c r="D1513" s="473" t="s">
        <v>9163</v>
      </c>
      <c r="E1513" s="32" t="str">
        <f t="shared" si="46"/>
        <v>V</v>
      </c>
      <c r="H1513"/>
      <c r="I1513"/>
      <c r="J1513"/>
      <c r="K1513" s="32" t="str">
        <f t="shared" si="47"/>
        <v/>
      </c>
      <c r="L1513" s="535"/>
    </row>
    <row r="1514" spans="2:12" x14ac:dyDescent="0.4">
      <c r="B1514" s="474" t="s">
        <v>885</v>
      </c>
      <c r="C1514" s="473" t="s">
        <v>867</v>
      </c>
      <c r="D1514" s="473" t="s">
        <v>9163</v>
      </c>
      <c r="E1514" s="32" t="str">
        <f t="shared" si="46"/>
        <v>V</v>
      </c>
      <c r="H1514"/>
      <c r="I1514"/>
      <c r="J1514"/>
      <c r="K1514" s="32" t="str">
        <f t="shared" si="47"/>
        <v/>
      </c>
      <c r="L1514" s="535"/>
    </row>
    <row r="1515" spans="2:12" x14ac:dyDescent="0.4">
      <c r="B1515" s="474" t="s">
        <v>886</v>
      </c>
      <c r="C1515" s="473" t="s">
        <v>868</v>
      </c>
      <c r="D1515" s="473" t="s">
        <v>9163</v>
      </c>
      <c r="E1515" s="32" t="str">
        <f t="shared" si="46"/>
        <v>V</v>
      </c>
      <c r="H1515"/>
      <c r="I1515"/>
      <c r="J1515"/>
      <c r="K1515" s="32" t="str">
        <f t="shared" si="47"/>
        <v/>
      </c>
      <c r="L1515" s="535"/>
    </row>
    <row r="1516" spans="2:12" x14ac:dyDescent="0.4">
      <c r="B1516" s="474" t="s">
        <v>902</v>
      </c>
      <c r="C1516" s="473" t="s">
        <v>901</v>
      </c>
      <c r="D1516" s="473" t="s">
        <v>9163</v>
      </c>
      <c r="E1516" s="32" t="str">
        <f t="shared" si="46"/>
        <v>V</v>
      </c>
      <c r="H1516"/>
      <c r="I1516"/>
      <c r="J1516"/>
      <c r="K1516" s="32" t="str">
        <f t="shared" si="47"/>
        <v/>
      </c>
      <c r="L1516" s="535"/>
    </row>
    <row r="1517" spans="2:12" x14ac:dyDescent="0.4">
      <c r="B1517" s="474" t="s">
        <v>903</v>
      </c>
      <c r="C1517" s="473" t="s">
        <v>10255</v>
      </c>
      <c r="D1517" s="473" t="s">
        <v>9163</v>
      </c>
      <c r="E1517" s="32" t="str">
        <f t="shared" si="46"/>
        <v>V</v>
      </c>
      <c r="H1517"/>
      <c r="I1517"/>
      <c r="J1517"/>
      <c r="K1517" s="32" t="str">
        <f t="shared" si="47"/>
        <v/>
      </c>
      <c r="L1517" s="535"/>
    </row>
    <row r="1518" spans="2:12" x14ac:dyDescent="0.4">
      <c r="B1518" s="474" t="s">
        <v>905</v>
      </c>
      <c r="C1518" s="473" t="s">
        <v>904</v>
      </c>
      <c r="D1518" s="473" t="s">
        <v>9163</v>
      </c>
      <c r="E1518" s="32" t="str">
        <f t="shared" si="46"/>
        <v>V</v>
      </c>
      <c r="H1518"/>
      <c r="I1518"/>
      <c r="J1518"/>
      <c r="K1518" s="32" t="str">
        <f t="shared" si="47"/>
        <v/>
      </c>
      <c r="L1518" s="535"/>
    </row>
    <row r="1519" spans="2:12" x14ac:dyDescent="0.4">
      <c r="B1519" s="474" t="s">
        <v>887</v>
      </c>
      <c r="C1519" s="473" t="s">
        <v>869</v>
      </c>
      <c r="D1519" s="473" t="s">
        <v>9163</v>
      </c>
      <c r="E1519" s="32" t="str">
        <f t="shared" si="46"/>
        <v>V</v>
      </c>
      <c r="H1519"/>
      <c r="I1519"/>
      <c r="J1519"/>
      <c r="K1519" s="32" t="str">
        <f t="shared" si="47"/>
        <v/>
      </c>
      <c r="L1519" s="535"/>
    </row>
    <row r="1520" spans="2:12" x14ac:dyDescent="0.4">
      <c r="B1520" s="474" t="s">
        <v>888</v>
      </c>
      <c r="C1520" s="473" t="s">
        <v>870</v>
      </c>
      <c r="D1520" s="473" t="s">
        <v>9163</v>
      </c>
      <c r="E1520" s="32" t="str">
        <f t="shared" si="46"/>
        <v>V</v>
      </c>
      <c r="H1520"/>
      <c r="I1520"/>
      <c r="J1520"/>
      <c r="K1520" s="32" t="str">
        <f t="shared" si="47"/>
        <v/>
      </c>
      <c r="L1520" s="535"/>
    </row>
    <row r="1521" spans="2:12" x14ac:dyDescent="0.4">
      <c r="B1521" s="474" t="s">
        <v>3934</v>
      </c>
      <c r="C1521" s="473" t="s">
        <v>3933</v>
      </c>
      <c r="D1521" s="473" t="s">
        <v>9163</v>
      </c>
      <c r="E1521" s="32" t="str">
        <f t="shared" si="46"/>
        <v>V</v>
      </c>
      <c r="H1521"/>
      <c r="I1521"/>
      <c r="J1521"/>
      <c r="K1521" s="32" t="str">
        <f t="shared" si="47"/>
        <v/>
      </c>
      <c r="L1521" s="535"/>
    </row>
    <row r="1522" spans="2:12" x14ac:dyDescent="0.4">
      <c r="B1522" s="474" t="s">
        <v>889</v>
      </c>
      <c r="C1522" s="473" t="s">
        <v>871</v>
      </c>
      <c r="D1522" s="473" t="s">
        <v>9163</v>
      </c>
      <c r="E1522" s="32" t="str">
        <f t="shared" si="46"/>
        <v>V</v>
      </c>
      <c r="H1522"/>
      <c r="I1522"/>
      <c r="J1522"/>
      <c r="K1522" s="32" t="str">
        <f t="shared" si="47"/>
        <v/>
      </c>
      <c r="L1522" s="535"/>
    </row>
    <row r="1523" spans="2:12" x14ac:dyDescent="0.4">
      <c r="B1523" s="474" t="s">
        <v>907</v>
      </c>
      <c r="C1523" s="473" t="s">
        <v>906</v>
      </c>
      <c r="D1523" s="473" t="s">
        <v>9163</v>
      </c>
      <c r="E1523" s="32" t="str">
        <f t="shared" si="46"/>
        <v>V</v>
      </c>
      <c r="H1523"/>
      <c r="I1523"/>
      <c r="J1523"/>
      <c r="K1523" s="32" t="str">
        <f t="shared" si="47"/>
        <v/>
      </c>
      <c r="L1523" s="535"/>
    </row>
    <row r="1524" spans="2:12" x14ac:dyDescent="0.4">
      <c r="B1524" s="474" t="s">
        <v>909</v>
      </c>
      <c r="C1524" s="473" t="s">
        <v>908</v>
      </c>
      <c r="D1524" s="473" t="s">
        <v>9163</v>
      </c>
      <c r="E1524" s="32" t="str">
        <f t="shared" si="46"/>
        <v>V</v>
      </c>
      <c r="H1524"/>
      <c r="I1524"/>
      <c r="J1524"/>
      <c r="K1524" s="32" t="str">
        <f t="shared" si="47"/>
        <v/>
      </c>
      <c r="L1524" s="535"/>
    </row>
    <row r="1525" spans="2:12" x14ac:dyDescent="0.4">
      <c r="B1525" s="474" t="s">
        <v>911</v>
      </c>
      <c r="C1525" s="473" t="s">
        <v>910</v>
      </c>
      <c r="D1525" s="473" t="s">
        <v>9163</v>
      </c>
      <c r="E1525" s="32" t="str">
        <f t="shared" si="46"/>
        <v>V</v>
      </c>
      <c r="H1525"/>
      <c r="I1525"/>
      <c r="J1525"/>
      <c r="K1525" s="32" t="str">
        <f t="shared" si="47"/>
        <v/>
      </c>
      <c r="L1525" s="535"/>
    </row>
    <row r="1526" spans="2:12" x14ac:dyDescent="0.4">
      <c r="B1526" s="474" t="s">
        <v>890</v>
      </c>
      <c r="C1526" s="473" t="s">
        <v>872</v>
      </c>
      <c r="D1526" s="473" t="s">
        <v>9163</v>
      </c>
      <c r="E1526" s="32" t="str">
        <f t="shared" si="46"/>
        <v>V</v>
      </c>
      <c r="H1526"/>
      <c r="I1526"/>
      <c r="J1526"/>
      <c r="K1526" s="32" t="str">
        <f t="shared" si="47"/>
        <v/>
      </c>
      <c r="L1526" s="535"/>
    </row>
    <row r="1527" spans="2:12" x14ac:dyDescent="0.4">
      <c r="B1527" s="474" t="s">
        <v>891</v>
      </c>
      <c r="C1527" s="473" t="s">
        <v>873</v>
      </c>
      <c r="D1527" s="473" t="s">
        <v>9163</v>
      </c>
      <c r="E1527" s="32" t="str">
        <f t="shared" si="46"/>
        <v>V</v>
      </c>
      <c r="H1527"/>
      <c r="I1527"/>
      <c r="J1527"/>
      <c r="K1527" s="32" t="str">
        <f t="shared" si="47"/>
        <v/>
      </c>
      <c r="L1527" s="535"/>
    </row>
    <row r="1528" spans="2:12" x14ac:dyDescent="0.4">
      <c r="B1528" s="474" t="s">
        <v>892</v>
      </c>
      <c r="C1528" s="473" t="s">
        <v>874</v>
      </c>
      <c r="D1528" s="473" t="s">
        <v>9163</v>
      </c>
      <c r="E1528" s="32" t="str">
        <f t="shared" si="46"/>
        <v>V</v>
      </c>
      <c r="H1528"/>
      <c r="I1528"/>
      <c r="J1528"/>
      <c r="K1528" s="32" t="str">
        <f t="shared" si="47"/>
        <v/>
      </c>
      <c r="L1528" s="535"/>
    </row>
    <row r="1529" spans="2:12" x14ac:dyDescent="0.4">
      <c r="B1529" s="474" t="s">
        <v>913</v>
      </c>
      <c r="C1529" s="473" t="s">
        <v>914</v>
      </c>
      <c r="D1529" s="473" t="s">
        <v>9163</v>
      </c>
      <c r="E1529" s="32" t="str">
        <f t="shared" si="46"/>
        <v>V</v>
      </c>
      <c r="H1529"/>
      <c r="I1529"/>
      <c r="J1529"/>
      <c r="K1529" s="32" t="str">
        <f t="shared" si="47"/>
        <v/>
      </c>
      <c r="L1529" s="535"/>
    </row>
    <row r="1530" spans="2:12" x14ac:dyDescent="0.4">
      <c r="B1530" s="474" t="s">
        <v>915</v>
      </c>
      <c r="C1530" s="473" t="s">
        <v>916</v>
      </c>
      <c r="D1530" s="473" t="s">
        <v>9163</v>
      </c>
      <c r="E1530" s="32" t="str">
        <f t="shared" si="46"/>
        <v>V</v>
      </c>
      <c r="H1530"/>
      <c r="I1530"/>
      <c r="J1530"/>
      <c r="K1530" s="32" t="str">
        <f t="shared" si="47"/>
        <v/>
      </c>
      <c r="L1530" s="535"/>
    </row>
    <row r="1531" spans="2:12" x14ac:dyDescent="0.4">
      <c r="B1531" s="474" t="s">
        <v>917</v>
      </c>
      <c r="C1531" s="473" t="s">
        <v>918</v>
      </c>
      <c r="D1531" s="473" t="s">
        <v>9163</v>
      </c>
      <c r="E1531" s="32" t="str">
        <f t="shared" si="46"/>
        <v>V</v>
      </c>
      <c r="H1531"/>
      <c r="I1531"/>
      <c r="J1531"/>
      <c r="K1531" s="32" t="str">
        <f t="shared" si="47"/>
        <v/>
      </c>
      <c r="L1531" s="535"/>
    </row>
    <row r="1532" spans="2:12" x14ac:dyDescent="0.4">
      <c r="B1532" s="474" t="s">
        <v>919</v>
      </c>
      <c r="C1532" s="473" t="s">
        <v>920</v>
      </c>
      <c r="D1532" s="473" t="s">
        <v>9163</v>
      </c>
      <c r="E1532" s="32" t="str">
        <f t="shared" si="46"/>
        <v>V</v>
      </c>
      <c r="H1532"/>
      <c r="I1532"/>
      <c r="J1532"/>
      <c r="K1532" s="32" t="str">
        <f t="shared" si="47"/>
        <v/>
      </c>
      <c r="L1532" s="535"/>
    </row>
    <row r="1533" spans="2:12" x14ac:dyDescent="0.4">
      <c r="B1533" s="474" t="s">
        <v>893</v>
      </c>
      <c r="C1533" s="473" t="s">
        <v>875</v>
      </c>
      <c r="D1533" s="473" t="s">
        <v>9163</v>
      </c>
      <c r="E1533" s="32" t="str">
        <f t="shared" si="46"/>
        <v>V</v>
      </c>
      <c r="H1533"/>
      <c r="I1533"/>
      <c r="J1533"/>
      <c r="K1533" s="32" t="str">
        <f t="shared" si="47"/>
        <v/>
      </c>
      <c r="L1533" s="535"/>
    </row>
    <row r="1534" spans="2:12" x14ac:dyDescent="0.4">
      <c r="B1534" s="474" t="s">
        <v>894</v>
      </c>
      <c r="C1534" s="473" t="s">
        <v>876</v>
      </c>
      <c r="D1534" s="473" t="s">
        <v>9163</v>
      </c>
      <c r="E1534" s="32" t="str">
        <f t="shared" si="46"/>
        <v>V</v>
      </c>
      <c r="H1534"/>
      <c r="I1534"/>
      <c r="J1534"/>
      <c r="K1534" s="32" t="str">
        <f t="shared" si="47"/>
        <v/>
      </c>
      <c r="L1534" s="535"/>
    </row>
    <row r="1535" spans="2:12" x14ac:dyDescent="0.4">
      <c r="B1535" s="474" t="s">
        <v>2492</v>
      </c>
      <c r="C1535" s="473" t="s">
        <v>2491</v>
      </c>
      <c r="D1535" s="473" t="s">
        <v>9163</v>
      </c>
      <c r="E1535" s="32" t="str">
        <f t="shared" si="46"/>
        <v>V</v>
      </c>
      <c r="H1535"/>
      <c r="I1535"/>
      <c r="J1535"/>
      <c r="K1535" s="32" t="str">
        <f t="shared" si="47"/>
        <v/>
      </c>
      <c r="L1535" s="535"/>
    </row>
    <row r="1536" spans="2:12" x14ac:dyDescent="0.4">
      <c r="B1536" s="474" t="s">
        <v>921</v>
      </c>
      <c r="C1536" s="473" t="s">
        <v>922</v>
      </c>
      <c r="D1536" s="473" t="s">
        <v>9163</v>
      </c>
      <c r="E1536" s="32" t="str">
        <f t="shared" si="46"/>
        <v>V</v>
      </c>
      <c r="H1536"/>
      <c r="I1536"/>
      <c r="J1536"/>
      <c r="K1536" s="32" t="str">
        <f t="shared" si="47"/>
        <v/>
      </c>
      <c r="L1536" s="535"/>
    </row>
    <row r="1537" spans="2:12" x14ac:dyDescent="0.4">
      <c r="B1537" s="474" t="s">
        <v>3936</v>
      </c>
      <c r="C1537" s="473" t="s">
        <v>3935</v>
      </c>
      <c r="D1537" s="473" t="s">
        <v>9163</v>
      </c>
      <c r="E1537" s="32" t="str">
        <f t="shared" si="46"/>
        <v>V</v>
      </c>
      <c r="H1537"/>
      <c r="I1537"/>
      <c r="J1537"/>
      <c r="K1537" s="32" t="str">
        <f t="shared" si="47"/>
        <v/>
      </c>
      <c r="L1537" s="535"/>
    </row>
    <row r="1538" spans="2:12" x14ac:dyDescent="0.4">
      <c r="B1538" s="474" t="s">
        <v>3938</v>
      </c>
      <c r="C1538" s="473" t="s">
        <v>3937</v>
      </c>
      <c r="D1538" s="473" t="s">
        <v>9163</v>
      </c>
      <c r="E1538" s="32" t="str">
        <f t="shared" si="46"/>
        <v>V</v>
      </c>
      <c r="H1538"/>
      <c r="I1538"/>
      <c r="J1538"/>
      <c r="K1538" s="32" t="str">
        <f t="shared" si="47"/>
        <v/>
      </c>
      <c r="L1538" s="535"/>
    </row>
    <row r="1539" spans="2:12" x14ac:dyDescent="0.4">
      <c r="B1539" s="474" t="s">
        <v>3940</v>
      </c>
      <c r="C1539" s="473" t="s">
        <v>3939</v>
      </c>
      <c r="D1539" s="473" t="s">
        <v>9163</v>
      </c>
      <c r="E1539" s="32" t="str">
        <f t="shared" si="46"/>
        <v>V</v>
      </c>
      <c r="H1539"/>
      <c r="I1539"/>
      <c r="J1539"/>
      <c r="K1539" s="32" t="str">
        <f t="shared" si="47"/>
        <v/>
      </c>
      <c r="L1539" s="535"/>
    </row>
    <row r="1540" spans="2:12" x14ac:dyDescent="0.4">
      <c r="B1540" s="474" t="s">
        <v>4159</v>
      </c>
      <c r="C1540" s="473" t="s">
        <v>10256</v>
      </c>
      <c r="D1540" s="473" t="s">
        <v>9163</v>
      </c>
      <c r="E1540" s="32" t="str">
        <f t="shared" si="46"/>
        <v>V</v>
      </c>
      <c r="H1540"/>
      <c r="I1540"/>
      <c r="J1540"/>
      <c r="K1540" s="32" t="str">
        <f t="shared" si="47"/>
        <v/>
      </c>
      <c r="L1540" s="535"/>
    </row>
    <row r="1541" spans="2:12" x14ac:dyDescent="0.4">
      <c r="B1541" s="474" t="s">
        <v>41</v>
      </c>
      <c r="C1541" s="473" t="s">
        <v>712</v>
      </c>
      <c r="D1541" s="473" t="s">
        <v>9163</v>
      </c>
      <c r="E1541" s="32" t="str">
        <f t="shared" si="46"/>
        <v>V</v>
      </c>
      <c r="H1541"/>
      <c r="I1541"/>
      <c r="J1541"/>
      <c r="K1541" s="32" t="str">
        <f t="shared" si="47"/>
        <v/>
      </c>
      <c r="L1541" s="535"/>
    </row>
    <row r="1542" spans="2:12" x14ac:dyDescent="0.4">
      <c r="B1542" s="474" t="s">
        <v>42</v>
      </c>
      <c r="C1542" s="473" t="s">
        <v>713</v>
      </c>
      <c r="D1542" s="473" t="s">
        <v>9163</v>
      </c>
      <c r="E1542" s="32" t="str">
        <f t="shared" si="46"/>
        <v>V</v>
      </c>
      <c r="H1542"/>
      <c r="I1542"/>
      <c r="J1542"/>
      <c r="K1542" s="32" t="str">
        <f t="shared" si="47"/>
        <v/>
      </c>
      <c r="L1542" s="535"/>
    </row>
    <row r="1543" spans="2:12" x14ac:dyDescent="0.4">
      <c r="B1543" s="474" t="s">
        <v>1012</v>
      </c>
      <c r="C1543" s="473" t="s">
        <v>1011</v>
      </c>
      <c r="D1543" s="473" t="s">
        <v>9884</v>
      </c>
      <c r="E1543" s="32" t="str">
        <f t="shared" si="46"/>
        <v>V</v>
      </c>
      <c r="H1543"/>
      <c r="I1543"/>
      <c r="J1543"/>
      <c r="K1543" s="32" t="str">
        <f t="shared" si="47"/>
        <v/>
      </c>
      <c r="L1543" s="535"/>
    </row>
    <row r="1544" spans="2:12" x14ac:dyDescent="0.4">
      <c r="B1544" s="474" t="s">
        <v>1983</v>
      </c>
      <c r="C1544" s="473" t="s">
        <v>2044</v>
      </c>
      <c r="D1544" s="473" t="s">
        <v>9163</v>
      </c>
      <c r="E1544" s="32" t="str">
        <f t="shared" si="46"/>
        <v>V</v>
      </c>
      <c r="H1544"/>
      <c r="I1544"/>
      <c r="J1544"/>
      <c r="K1544" s="32" t="str">
        <f t="shared" si="47"/>
        <v/>
      </c>
      <c r="L1544" s="535"/>
    </row>
    <row r="1545" spans="2:12" x14ac:dyDescent="0.4">
      <c r="B1545" s="474" t="s">
        <v>1014</v>
      </c>
      <c r="C1545" s="473" t="s">
        <v>1013</v>
      </c>
      <c r="D1545" s="473" t="s">
        <v>9884</v>
      </c>
      <c r="E1545" s="32" t="str">
        <f t="shared" si="46"/>
        <v>V</v>
      </c>
      <c r="H1545"/>
      <c r="I1545"/>
      <c r="J1545"/>
      <c r="K1545" s="32" t="str">
        <f t="shared" si="47"/>
        <v/>
      </c>
      <c r="L1545" s="535"/>
    </row>
    <row r="1546" spans="2:12" x14ac:dyDescent="0.4">
      <c r="B1546" s="474" t="s">
        <v>1984</v>
      </c>
      <c r="C1546" s="473" t="s">
        <v>2045</v>
      </c>
      <c r="D1546" s="473" t="s">
        <v>9163</v>
      </c>
      <c r="E1546" s="32" t="str">
        <f t="shared" ref="E1546:E1609" si="48">IF(OR(B1546="",B1546="Инструмент бензо",B1546="Инструмент электро",B1546="Инструмент газ",B1546="Ручник и аксессуары"),"","V")</f>
        <v>V</v>
      </c>
      <c r="H1546"/>
      <c r="I1546"/>
      <c r="J1546"/>
      <c r="K1546" s="32" t="str">
        <f t="shared" si="47"/>
        <v/>
      </c>
      <c r="L1546" s="535"/>
    </row>
    <row r="1547" spans="2:12" x14ac:dyDescent="0.4">
      <c r="B1547" s="474" t="s">
        <v>1016</v>
      </c>
      <c r="C1547" s="473" t="s">
        <v>1015</v>
      </c>
      <c r="D1547" s="473" t="s">
        <v>9884</v>
      </c>
      <c r="E1547" s="32" t="str">
        <f t="shared" si="48"/>
        <v>V</v>
      </c>
      <c r="H1547"/>
      <c r="I1547"/>
      <c r="J1547"/>
      <c r="K1547" s="32" t="str">
        <f t="shared" ref="K1547:K1610" si="49">IF(OR(H1547="",H1547="Инструмент бензо",H1547="Инструмент электро",H1547="Инструмент газ",H1547="Ручник и аксессуары"),"","V")</f>
        <v/>
      </c>
      <c r="L1547" s="535"/>
    </row>
    <row r="1548" spans="2:12" x14ac:dyDescent="0.4">
      <c r="B1548" s="474" t="s">
        <v>1985</v>
      </c>
      <c r="C1548" s="473" t="s">
        <v>2046</v>
      </c>
      <c r="D1548" s="473" t="s">
        <v>9163</v>
      </c>
      <c r="E1548" s="32" t="str">
        <f t="shared" si="48"/>
        <v>V</v>
      </c>
      <c r="H1548"/>
      <c r="I1548"/>
      <c r="J1548"/>
      <c r="K1548" s="32" t="str">
        <f t="shared" si="49"/>
        <v/>
      </c>
      <c r="L1548" s="535"/>
    </row>
    <row r="1549" spans="2:12" x14ac:dyDescent="0.4">
      <c r="B1549" s="474" t="s">
        <v>1018</v>
      </c>
      <c r="C1549" s="473" t="s">
        <v>1017</v>
      </c>
      <c r="D1549" s="473" t="s">
        <v>9884</v>
      </c>
      <c r="E1549" s="32" t="str">
        <f t="shared" si="48"/>
        <v>V</v>
      </c>
      <c r="H1549"/>
      <c r="I1549"/>
      <c r="J1549"/>
      <c r="K1549" s="32" t="str">
        <f t="shared" si="49"/>
        <v/>
      </c>
      <c r="L1549" s="535"/>
    </row>
    <row r="1550" spans="2:12" x14ac:dyDescent="0.4">
      <c r="B1550" s="474" t="s">
        <v>1986</v>
      </c>
      <c r="C1550" s="473" t="s">
        <v>2047</v>
      </c>
      <c r="D1550" s="473" t="s">
        <v>9163</v>
      </c>
      <c r="E1550" s="32" t="str">
        <f t="shared" si="48"/>
        <v>V</v>
      </c>
      <c r="H1550"/>
      <c r="I1550"/>
      <c r="J1550"/>
      <c r="K1550" s="32" t="str">
        <f t="shared" si="49"/>
        <v/>
      </c>
      <c r="L1550" s="535"/>
    </row>
    <row r="1551" spans="2:12" x14ac:dyDescent="0.4">
      <c r="B1551" s="474" t="s">
        <v>1020</v>
      </c>
      <c r="C1551" s="473" t="s">
        <v>1019</v>
      </c>
      <c r="D1551" s="473" t="s">
        <v>9884</v>
      </c>
      <c r="E1551" s="32" t="str">
        <f t="shared" si="48"/>
        <v>V</v>
      </c>
      <c r="H1551"/>
      <c r="I1551"/>
      <c r="J1551"/>
      <c r="K1551" s="32" t="str">
        <f t="shared" si="49"/>
        <v/>
      </c>
      <c r="L1551" s="535"/>
    </row>
    <row r="1552" spans="2:12" x14ac:dyDescent="0.4">
      <c r="B1552" s="474" t="s">
        <v>1987</v>
      </c>
      <c r="C1552" s="473" t="s">
        <v>2048</v>
      </c>
      <c r="D1552" s="473" t="s">
        <v>9163</v>
      </c>
      <c r="E1552" s="32" t="str">
        <f t="shared" si="48"/>
        <v>V</v>
      </c>
      <c r="H1552"/>
      <c r="I1552"/>
      <c r="J1552"/>
      <c r="K1552" s="32" t="str">
        <f t="shared" si="49"/>
        <v/>
      </c>
      <c r="L1552" s="535"/>
    </row>
    <row r="1553" spans="2:12" x14ac:dyDescent="0.4">
      <c r="B1553" s="474" t="s">
        <v>1022</v>
      </c>
      <c r="C1553" s="473" t="s">
        <v>1021</v>
      </c>
      <c r="D1553" s="473" t="s">
        <v>9884</v>
      </c>
      <c r="E1553" s="32" t="str">
        <f t="shared" si="48"/>
        <v>V</v>
      </c>
      <c r="H1553"/>
      <c r="I1553"/>
      <c r="J1553"/>
      <c r="K1553" s="32" t="str">
        <f t="shared" si="49"/>
        <v/>
      </c>
      <c r="L1553" s="535"/>
    </row>
    <row r="1554" spans="2:12" x14ac:dyDescent="0.4">
      <c r="B1554" s="474" t="s">
        <v>1988</v>
      </c>
      <c r="C1554" s="473" t="s">
        <v>2049</v>
      </c>
      <c r="D1554" s="473" t="s">
        <v>9163</v>
      </c>
      <c r="E1554" s="32" t="str">
        <f t="shared" si="48"/>
        <v>V</v>
      </c>
      <c r="H1554"/>
      <c r="I1554"/>
      <c r="J1554"/>
      <c r="K1554" s="32" t="str">
        <f t="shared" si="49"/>
        <v/>
      </c>
      <c r="L1554" s="535"/>
    </row>
    <row r="1555" spans="2:12" x14ac:dyDescent="0.4">
      <c r="B1555" s="474" t="s">
        <v>1024</v>
      </c>
      <c r="C1555" s="473" t="s">
        <v>1023</v>
      </c>
      <c r="D1555" s="473" t="s">
        <v>9884</v>
      </c>
      <c r="E1555" s="32" t="str">
        <f t="shared" si="48"/>
        <v>V</v>
      </c>
      <c r="H1555"/>
      <c r="I1555"/>
      <c r="J1555"/>
      <c r="K1555" s="32" t="str">
        <f t="shared" si="49"/>
        <v/>
      </c>
      <c r="L1555" s="535"/>
    </row>
    <row r="1556" spans="2:12" x14ac:dyDescent="0.4">
      <c r="B1556" s="474" t="s">
        <v>1989</v>
      </c>
      <c r="C1556" s="473" t="s">
        <v>2050</v>
      </c>
      <c r="D1556" s="473" t="s">
        <v>9163</v>
      </c>
      <c r="E1556" s="32" t="str">
        <f t="shared" si="48"/>
        <v>V</v>
      </c>
      <c r="H1556"/>
      <c r="I1556"/>
      <c r="J1556"/>
      <c r="K1556" s="32" t="str">
        <f t="shared" si="49"/>
        <v/>
      </c>
      <c r="L1556" s="535"/>
    </row>
    <row r="1557" spans="2:12" x14ac:dyDescent="0.4">
      <c r="B1557" s="474" t="s">
        <v>1026</v>
      </c>
      <c r="C1557" s="473" t="s">
        <v>1025</v>
      </c>
      <c r="D1557" s="473" t="s">
        <v>9163</v>
      </c>
      <c r="E1557" s="32" t="str">
        <f t="shared" si="48"/>
        <v>V</v>
      </c>
      <c r="H1557"/>
      <c r="I1557"/>
      <c r="J1557"/>
      <c r="K1557" s="32" t="str">
        <f t="shared" si="49"/>
        <v/>
      </c>
      <c r="L1557" s="535"/>
    </row>
    <row r="1558" spans="2:12" x14ac:dyDescent="0.4">
      <c r="B1558" s="474" t="s">
        <v>1028</v>
      </c>
      <c r="C1558" s="473" t="s">
        <v>1027</v>
      </c>
      <c r="D1558" s="473" t="s">
        <v>9163</v>
      </c>
      <c r="E1558" s="32" t="str">
        <f t="shared" si="48"/>
        <v>V</v>
      </c>
      <c r="H1558"/>
      <c r="I1558"/>
      <c r="J1558"/>
      <c r="K1558" s="32" t="str">
        <f t="shared" si="49"/>
        <v/>
      </c>
      <c r="L1558" s="535"/>
    </row>
    <row r="1559" spans="2:12" x14ac:dyDescent="0.4">
      <c r="B1559" s="474" t="s">
        <v>1030</v>
      </c>
      <c r="C1559" s="473" t="s">
        <v>1029</v>
      </c>
      <c r="D1559" s="473" t="s">
        <v>9163</v>
      </c>
      <c r="E1559" s="32" t="str">
        <f t="shared" si="48"/>
        <v>V</v>
      </c>
      <c r="H1559"/>
      <c r="I1559"/>
      <c r="J1559"/>
      <c r="K1559" s="32" t="str">
        <f t="shared" si="49"/>
        <v/>
      </c>
      <c r="L1559" s="535"/>
    </row>
    <row r="1560" spans="2:12" x14ac:dyDescent="0.4">
      <c r="B1560" s="474" t="s">
        <v>1032</v>
      </c>
      <c r="C1560" s="473" t="s">
        <v>1031</v>
      </c>
      <c r="D1560" s="473" t="s">
        <v>9163</v>
      </c>
      <c r="E1560" s="32" t="str">
        <f t="shared" si="48"/>
        <v>V</v>
      </c>
      <c r="H1560"/>
      <c r="I1560"/>
      <c r="J1560"/>
      <c r="K1560" s="32" t="str">
        <f t="shared" si="49"/>
        <v/>
      </c>
      <c r="L1560" s="535"/>
    </row>
    <row r="1561" spans="2:12" x14ac:dyDescent="0.4">
      <c r="B1561" s="474" t="s">
        <v>1034</v>
      </c>
      <c r="C1561" s="473" t="s">
        <v>1033</v>
      </c>
      <c r="D1561" s="473" t="s">
        <v>9163</v>
      </c>
      <c r="E1561" s="32" t="str">
        <f t="shared" si="48"/>
        <v>V</v>
      </c>
      <c r="H1561"/>
      <c r="I1561"/>
      <c r="J1561"/>
      <c r="K1561" s="32" t="str">
        <f t="shared" si="49"/>
        <v/>
      </c>
      <c r="L1561" s="535"/>
    </row>
    <row r="1562" spans="2:12" x14ac:dyDescent="0.4">
      <c r="B1562" s="474" t="s">
        <v>1036</v>
      </c>
      <c r="C1562" s="473" t="s">
        <v>1035</v>
      </c>
      <c r="D1562" s="473" t="s">
        <v>9163</v>
      </c>
      <c r="E1562" s="32" t="str">
        <f t="shared" si="48"/>
        <v>V</v>
      </c>
      <c r="H1562"/>
      <c r="I1562"/>
      <c r="J1562"/>
      <c r="K1562" s="32" t="str">
        <f t="shared" si="49"/>
        <v/>
      </c>
      <c r="L1562" s="535"/>
    </row>
    <row r="1563" spans="2:12" x14ac:dyDescent="0.4">
      <c r="B1563" s="474" t="s">
        <v>1038</v>
      </c>
      <c r="C1563" s="473" t="s">
        <v>1037</v>
      </c>
      <c r="D1563" s="473" t="s">
        <v>9163</v>
      </c>
      <c r="E1563" s="32" t="str">
        <f t="shared" si="48"/>
        <v>V</v>
      </c>
      <c r="H1563"/>
      <c r="I1563"/>
      <c r="J1563"/>
      <c r="K1563" s="32" t="str">
        <f t="shared" si="49"/>
        <v/>
      </c>
      <c r="L1563" s="535"/>
    </row>
    <row r="1564" spans="2:12" x14ac:dyDescent="0.4">
      <c r="B1564" s="474" t="s">
        <v>1040</v>
      </c>
      <c r="C1564" s="473" t="s">
        <v>1039</v>
      </c>
      <c r="D1564" s="473" t="s">
        <v>9163</v>
      </c>
      <c r="E1564" s="32" t="str">
        <f t="shared" si="48"/>
        <v>V</v>
      </c>
      <c r="H1564"/>
      <c r="I1564"/>
      <c r="J1564"/>
      <c r="K1564" s="32" t="str">
        <f t="shared" si="49"/>
        <v/>
      </c>
      <c r="L1564" s="535"/>
    </row>
    <row r="1565" spans="2:12" x14ac:dyDescent="0.4">
      <c r="B1565" s="474" t="s">
        <v>1042</v>
      </c>
      <c r="C1565" s="473" t="s">
        <v>1041</v>
      </c>
      <c r="D1565" s="473" t="s">
        <v>9163</v>
      </c>
      <c r="E1565" s="32" t="str">
        <f t="shared" si="48"/>
        <v>V</v>
      </c>
      <c r="H1565"/>
      <c r="I1565"/>
      <c r="J1565"/>
      <c r="K1565" s="32" t="str">
        <f t="shared" si="49"/>
        <v/>
      </c>
      <c r="L1565" s="535"/>
    </row>
    <row r="1566" spans="2:12" x14ac:dyDescent="0.4">
      <c r="B1566" s="474" t="s">
        <v>1044</v>
      </c>
      <c r="C1566" s="473" t="s">
        <v>1043</v>
      </c>
      <c r="D1566" s="473" t="s">
        <v>9163</v>
      </c>
      <c r="E1566" s="32" t="str">
        <f t="shared" si="48"/>
        <v>V</v>
      </c>
      <c r="H1566"/>
      <c r="I1566"/>
      <c r="J1566"/>
      <c r="K1566" s="32" t="str">
        <f t="shared" si="49"/>
        <v/>
      </c>
      <c r="L1566" s="535"/>
    </row>
    <row r="1567" spans="2:12" x14ac:dyDescent="0.4">
      <c r="B1567" s="474" t="s">
        <v>1046</v>
      </c>
      <c r="C1567" s="473" t="s">
        <v>1045</v>
      </c>
      <c r="D1567" s="473" t="s">
        <v>9163</v>
      </c>
      <c r="E1567" s="32" t="str">
        <f t="shared" si="48"/>
        <v>V</v>
      </c>
      <c r="H1567"/>
      <c r="I1567"/>
      <c r="J1567"/>
      <c r="K1567" s="32" t="str">
        <f t="shared" si="49"/>
        <v/>
      </c>
      <c r="L1567" s="535"/>
    </row>
    <row r="1568" spans="2:12" x14ac:dyDescent="0.4">
      <c r="B1568" s="474" t="s">
        <v>1048</v>
      </c>
      <c r="C1568" s="473" t="s">
        <v>1047</v>
      </c>
      <c r="D1568" s="473" t="s">
        <v>9163</v>
      </c>
      <c r="E1568" s="32" t="str">
        <f t="shared" si="48"/>
        <v>V</v>
      </c>
      <c r="H1568"/>
      <c r="I1568"/>
      <c r="J1568"/>
      <c r="K1568" s="32" t="str">
        <f t="shared" si="49"/>
        <v/>
      </c>
      <c r="L1568" s="535"/>
    </row>
    <row r="1569" spans="2:12" x14ac:dyDescent="0.4">
      <c r="B1569" s="474" t="s">
        <v>1050</v>
      </c>
      <c r="C1569" s="473" t="s">
        <v>1049</v>
      </c>
      <c r="D1569" s="473" t="s">
        <v>9163</v>
      </c>
      <c r="E1569" s="32" t="str">
        <f t="shared" si="48"/>
        <v>V</v>
      </c>
      <c r="H1569"/>
      <c r="I1569"/>
      <c r="J1569"/>
      <c r="K1569" s="32" t="str">
        <f t="shared" si="49"/>
        <v/>
      </c>
      <c r="L1569" s="535"/>
    </row>
    <row r="1570" spans="2:12" x14ac:dyDescent="0.4">
      <c r="B1570" s="474" t="s">
        <v>1052</v>
      </c>
      <c r="C1570" s="473" t="s">
        <v>1051</v>
      </c>
      <c r="D1570" s="473" t="s">
        <v>9163</v>
      </c>
      <c r="E1570" s="32" t="str">
        <f t="shared" si="48"/>
        <v>V</v>
      </c>
      <c r="H1570"/>
      <c r="I1570"/>
      <c r="J1570"/>
      <c r="K1570" s="32" t="str">
        <f t="shared" si="49"/>
        <v/>
      </c>
      <c r="L1570" s="535"/>
    </row>
    <row r="1571" spans="2:12" x14ac:dyDescent="0.4">
      <c r="B1571" s="474" t="s">
        <v>1990</v>
      </c>
      <c r="C1571" s="473" t="s">
        <v>3260</v>
      </c>
      <c r="D1571" s="473" t="s">
        <v>9163</v>
      </c>
      <c r="E1571" s="32" t="str">
        <f t="shared" si="48"/>
        <v>V</v>
      </c>
      <c r="H1571"/>
      <c r="I1571"/>
      <c r="J1571"/>
      <c r="K1571" s="32" t="str">
        <f t="shared" si="49"/>
        <v/>
      </c>
      <c r="L1571" s="535"/>
    </row>
    <row r="1572" spans="2:12" x14ac:dyDescent="0.4">
      <c r="B1572" s="474" t="s">
        <v>1991</v>
      </c>
      <c r="C1572" s="473" t="s">
        <v>3261</v>
      </c>
      <c r="D1572" s="473" t="s">
        <v>9163</v>
      </c>
      <c r="E1572" s="32" t="str">
        <f t="shared" si="48"/>
        <v>V</v>
      </c>
      <c r="H1572"/>
      <c r="I1572"/>
      <c r="J1572"/>
      <c r="K1572" s="32" t="str">
        <f t="shared" si="49"/>
        <v/>
      </c>
      <c r="L1572" s="535"/>
    </row>
    <row r="1573" spans="2:12" x14ac:dyDescent="0.4">
      <c r="B1573" s="474" t="s">
        <v>1992</v>
      </c>
      <c r="C1573" s="473" t="s">
        <v>3262</v>
      </c>
      <c r="D1573" s="473" t="s">
        <v>9163</v>
      </c>
      <c r="E1573" s="32" t="str">
        <f t="shared" si="48"/>
        <v>V</v>
      </c>
      <c r="H1573"/>
      <c r="I1573"/>
      <c r="J1573"/>
      <c r="K1573" s="32" t="str">
        <f t="shared" si="49"/>
        <v/>
      </c>
      <c r="L1573" s="535"/>
    </row>
    <row r="1574" spans="2:12" x14ac:dyDescent="0.4">
      <c r="B1574" s="474" t="s">
        <v>1993</v>
      </c>
      <c r="C1574" s="473" t="s">
        <v>3263</v>
      </c>
      <c r="D1574" s="473" t="s">
        <v>9163</v>
      </c>
      <c r="E1574" s="32" t="str">
        <f t="shared" si="48"/>
        <v>V</v>
      </c>
      <c r="H1574"/>
      <c r="I1574"/>
      <c r="J1574"/>
      <c r="K1574" s="32" t="str">
        <f t="shared" si="49"/>
        <v/>
      </c>
      <c r="L1574" s="535"/>
    </row>
    <row r="1575" spans="2:12" x14ac:dyDescent="0.4">
      <c r="B1575" s="474" t="s">
        <v>4214</v>
      </c>
      <c r="C1575" s="473" t="s">
        <v>10042</v>
      </c>
      <c r="D1575" s="473" t="s">
        <v>9885</v>
      </c>
      <c r="E1575" s="32" t="str">
        <f t="shared" si="48"/>
        <v>V</v>
      </c>
      <c r="H1575"/>
      <c r="I1575"/>
      <c r="J1575"/>
      <c r="K1575" s="32" t="str">
        <f t="shared" si="49"/>
        <v/>
      </c>
      <c r="L1575" s="535"/>
    </row>
    <row r="1576" spans="2:12" x14ac:dyDescent="0.4">
      <c r="B1576" s="474" t="s">
        <v>4215</v>
      </c>
      <c r="C1576" s="473" t="s">
        <v>10257</v>
      </c>
      <c r="D1576" s="473" t="s">
        <v>9885</v>
      </c>
      <c r="E1576" s="32" t="str">
        <f t="shared" si="48"/>
        <v>V</v>
      </c>
      <c r="H1576"/>
      <c r="I1576"/>
      <c r="J1576"/>
      <c r="K1576" s="32" t="str">
        <f t="shared" si="49"/>
        <v/>
      </c>
      <c r="L1576" s="535"/>
    </row>
    <row r="1577" spans="2:12" x14ac:dyDescent="0.4">
      <c r="B1577" s="474" t="s">
        <v>1053</v>
      </c>
      <c r="C1577" s="473" t="s">
        <v>2968</v>
      </c>
      <c r="D1577" s="473" t="s">
        <v>9163</v>
      </c>
      <c r="E1577" s="32" t="str">
        <f t="shared" si="48"/>
        <v>V</v>
      </c>
      <c r="H1577"/>
      <c r="I1577"/>
      <c r="J1577"/>
      <c r="K1577" s="32" t="str">
        <f t="shared" si="49"/>
        <v/>
      </c>
      <c r="L1577" s="535"/>
    </row>
    <row r="1578" spans="2:12" x14ac:dyDescent="0.4">
      <c r="B1578" s="474" t="s">
        <v>1817</v>
      </c>
      <c r="C1578" s="473" t="s">
        <v>2981</v>
      </c>
      <c r="D1578" s="473" t="s">
        <v>9163</v>
      </c>
      <c r="E1578" s="32" t="str">
        <f t="shared" si="48"/>
        <v>V</v>
      </c>
      <c r="H1578"/>
      <c r="I1578"/>
      <c r="J1578"/>
      <c r="K1578" s="32" t="str">
        <f t="shared" si="49"/>
        <v/>
      </c>
      <c r="L1578" s="535"/>
    </row>
    <row r="1579" spans="2:12" x14ac:dyDescent="0.4">
      <c r="B1579" s="474" t="s">
        <v>1054</v>
      </c>
      <c r="C1579" s="473" t="s">
        <v>2969</v>
      </c>
      <c r="D1579" s="473" t="s">
        <v>9163</v>
      </c>
      <c r="E1579" s="32" t="str">
        <f t="shared" si="48"/>
        <v>V</v>
      </c>
      <c r="H1579"/>
      <c r="I1579"/>
      <c r="J1579"/>
      <c r="K1579" s="32" t="str">
        <f t="shared" si="49"/>
        <v/>
      </c>
      <c r="L1579" s="535"/>
    </row>
    <row r="1580" spans="2:12" x14ac:dyDescent="0.4">
      <c r="B1580" s="474" t="s">
        <v>1818</v>
      </c>
      <c r="C1580" s="473" t="s">
        <v>2982</v>
      </c>
      <c r="D1580" s="473" t="s">
        <v>9163</v>
      </c>
      <c r="E1580" s="32" t="str">
        <f t="shared" si="48"/>
        <v>V</v>
      </c>
      <c r="H1580"/>
      <c r="I1580"/>
      <c r="J1580"/>
      <c r="K1580" s="32" t="str">
        <f t="shared" si="49"/>
        <v/>
      </c>
      <c r="L1580" s="535"/>
    </row>
    <row r="1581" spans="2:12" x14ac:dyDescent="0.4">
      <c r="B1581" s="474" t="s">
        <v>1055</v>
      </c>
      <c r="C1581" s="473" t="s">
        <v>2970</v>
      </c>
      <c r="D1581" s="473" t="s">
        <v>9163</v>
      </c>
      <c r="E1581" s="32" t="str">
        <f t="shared" si="48"/>
        <v>V</v>
      </c>
      <c r="H1581"/>
      <c r="I1581"/>
      <c r="J1581"/>
      <c r="K1581" s="32" t="str">
        <f t="shared" si="49"/>
        <v/>
      </c>
      <c r="L1581" s="535"/>
    </row>
    <row r="1582" spans="2:12" x14ac:dyDescent="0.4">
      <c r="B1582" s="474" t="s">
        <v>1819</v>
      </c>
      <c r="C1582" s="473" t="s">
        <v>2983</v>
      </c>
      <c r="D1582" s="473" t="s">
        <v>9163</v>
      </c>
      <c r="E1582" s="32" t="str">
        <f t="shared" si="48"/>
        <v>V</v>
      </c>
      <c r="H1582"/>
      <c r="I1582"/>
      <c r="J1582"/>
      <c r="K1582" s="32" t="str">
        <f t="shared" si="49"/>
        <v/>
      </c>
      <c r="L1582" s="535"/>
    </row>
    <row r="1583" spans="2:12" x14ac:dyDescent="0.4">
      <c r="B1583" s="474" t="s">
        <v>1056</v>
      </c>
      <c r="C1583" s="473" t="s">
        <v>2971</v>
      </c>
      <c r="D1583" s="473" t="s">
        <v>9163</v>
      </c>
      <c r="E1583" s="32" t="str">
        <f t="shared" si="48"/>
        <v>V</v>
      </c>
      <c r="H1583"/>
      <c r="I1583"/>
      <c r="J1583"/>
      <c r="K1583" s="32" t="str">
        <f t="shared" si="49"/>
        <v/>
      </c>
      <c r="L1583" s="535"/>
    </row>
    <row r="1584" spans="2:12" x14ac:dyDescent="0.4">
      <c r="B1584" s="474" t="s">
        <v>1820</v>
      </c>
      <c r="C1584" s="473" t="s">
        <v>2984</v>
      </c>
      <c r="D1584" s="473" t="s">
        <v>9163</v>
      </c>
      <c r="E1584" s="32" t="str">
        <f t="shared" si="48"/>
        <v>V</v>
      </c>
      <c r="H1584"/>
      <c r="I1584"/>
      <c r="J1584"/>
      <c r="K1584" s="32" t="str">
        <f t="shared" si="49"/>
        <v/>
      </c>
      <c r="L1584" s="535"/>
    </row>
    <row r="1585" spans="2:12" x14ac:dyDescent="0.4">
      <c r="B1585" s="474" t="s">
        <v>1057</v>
      </c>
      <c r="C1585" s="473" t="s">
        <v>2972</v>
      </c>
      <c r="D1585" s="473" t="s">
        <v>9163</v>
      </c>
      <c r="E1585" s="32" t="str">
        <f t="shared" si="48"/>
        <v>V</v>
      </c>
      <c r="H1585"/>
      <c r="I1585"/>
      <c r="J1585"/>
      <c r="K1585" s="32" t="str">
        <f t="shared" si="49"/>
        <v/>
      </c>
      <c r="L1585" s="535"/>
    </row>
    <row r="1586" spans="2:12" x14ac:dyDescent="0.4">
      <c r="B1586" s="474" t="s">
        <v>1821</v>
      </c>
      <c r="C1586" s="473" t="s">
        <v>2985</v>
      </c>
      <c r="D1586" s="473" t="s">
        <v>9163</v>
      </c>
      <c r="E1586" s="32" t="str">
        <f t="shared" si="48"/>
        <v>V</v>
      </c>
      <c r="H1586"/>
      <c r="I1586"/>
      <c r="J1586"/>
      <c r="K1586" s="32" t="str">
        <f t="shared" si="49"/>
        <v/>
      </c>
      <c r="L1586" s="535"/>
    </row>
    <row r="1587" spans="2:12" x14ac:dyDescent="0.4">
      <c r="B1587" s="474" t="s">
        <v>1058</v>
      </c>
      <c r="C1587" s="473" t="s">
        <v>2973</v>
      </c>
      <c r="D1587" s="473" t="s">
        <v>9163</v>
      </c>
      <c r="E1587" s="32" t="str">
        <f t="shared" si="48"/>
        <v>V</v>
      </c>
      <c r="H1587"/>
      <c r="I1587"/>
      <c r="J1587"/>
      <c r="K1587" s="32" t="str">
        <f t="shared" si="49"/>
        <v/>
      </c>
      <c r="L1587" s="535"/>
    </row>
    <row r="1588" spans="2:12" x14ac:dyDescent="0.4">
      <c r="B1588" s="474" t="s">
        <v>1822</v>
      </c>
      <c r="C1588" s="473" t="s">
        <v>2986</v>
      </c>
      <c r="D1588" s="473" t="s">
        <v>9163</v>
      </c>
      <c r="E1588" s="32" t="str">
        <f t="shared" si="48"/>
        <v>V</v>
      </c>
      <c r="H1588"/>
      <c r="I1588"/>
      <c r="J1588"/>
      <c r="K1588" s="32" t="str">
        <f t="shared" si="49"/>
        <v/>
      </c>
      <c r="L1588" s="535"/>
    </row>
    <row r="1589" spans="2:12" x14ac:dyDescent="0.4">
      <c r="B1589" s="474" t="s">
        <v>1059</v>
      </c>
      <c r="C1589" s="473" t="s">
        <v>2974</v>
      </c>
      <c r="D1589" s="473" t="s">
        <v>9163</v>
      </c>
      <c r="E1589" s="32" t="str">
        <f t="shared" si="48"/>
        <v>V</v>
      </c>
      <c r="H1589"/>
      <c r="I1589"/>
      <c r="J1589"/>
      <c r="K1589" s="32" t="str">
        <f t="shared" si="49"/>
        <v/>
      </c>
      <c r="L1589" s="535"/>
    </row>
    <row r="1590" spans="2:12" x14ac:dyDescent="0.4">
      <c r="B1590" s="474" t="s">
        <v>1823</v>
      </c>
      <c r="C1590" s="473" t="s">
        <v>2987</v>
      </c>
      <c r="D1590" s="473" t="s">
        <v>9163</v>
      </c>
      <c r="E1590" s="32" t="str">
        <f t="shared" si="48"/>
        <v>V</v>
      </c>
      <c r="H1590"/>
      <c r="I1590"/>
      <c r="J1590"/>
      <c r="K1590" s="32" t="str">
        <f t="shared" si="49"/>
        <v/>
      </c>
      <c r="L1590" s="535"/>
    </row>
    <row r="1591" spans="2:12" x14ac:dyDescent="0.4">
      <c r="B1591" s="474" t="s">
        <v>1060</v>
      </c>
      <c r="C1591" s="473" t="s">
        <v>2975</v>
      </c>
      <c r="D1591" s="473" t="s">
        <v>9163</v>
      </c>
      <c r="E1591" s="32" t="str">
        <f t="shared" si="48"/>
        <v>V</v>
      </c>
      <c r="H1591"/>
      <c r="I1591"/>
      <c r="J1591"/>
      <c r="K1591" s="32" t="str">
        <f t="shared" si="49"/>
        <v/>
      </c>
      <c r="L1591" s="535"/>
    </row>
    <row r="1592" spans="2:12" x14ac:dyDescent="0.4">
      <c r="B1592" s="474" t="s">
        <v>1824</v>
      </c>
      <c r="C1592" s="473" t="s">
        <v>2988</v>
      </c>
      <c r="D1592" s="473" t="s">
        <v>9163</v>
      </c>
      <c r="E1592" s="32" t="str">
        <f t="shared" si="48"/>
        <v>V</v>
      </c>
      <c r="H1592"/>
      <c r="I1592"/>
      <c r="J1592"/>
      <c r="K1592" s="32" t="str">
        <f t="shared" si="49"/>
        <v/>
      </c>
      <c r="L1592" s="535"/>
    </row>
    <row r="1593" spans="2:12" x14ac:dyDescent="0.4">
      <c r="B1593" s="474" t="s">
        <v>1061</v>
      </c>
      <c r="C1593" s="473" t="s">
        <v>3253</v>
      </c>
      <c r="D1593" s="473" t="s">
        <v>9163</v>
      </c>
      <c r="E1593" s="32" t="str">
        <f t="shared" si="48"/>
        <v>V</v>
      </c>
      <c r="H1593"/>
      <c r="I1593"/>
      <c r="J1593"/>
      <c r="K1593" s="32" t="str">
        <f t="shared" si="49"/>
        <v/>
      </c>
      <c r="L1593" s="535"/>
    </row>
    <row r="1594" spans="2:12" x14ac:dyDescent="0.4">
      <c r="B1594" s="474" t="s">
        <v>1825</v>
      </c>
      <c r="C1594" s="473" t="s">
        <v>2989</v>
      </c>
      <c r="D1594" s="473" t="s">
        <v>9163</v>
      </c>
      <c r="E1594" s="32" t="str">
        <f t="shared" si="48"/>
        <v>V</v>
      </c>
      <c r="H1594"/>
      <c r="I1594"/>
      <c r="J1594"/>
      <c r="K1594" s="32" t="str">
        <f t="shared" si="49"/>
        <v/>
      </c>
      <c r="L1594" s="535"/>
    </row>
    <row r="1595" spans="2:12" x14ac:dyDescent="0.4">
      <c r="B1595" s="474" t="s">
        <v>1826</v>
      </c>
      <c r="C1595" s="473" t="s">
        <v>3106</v>
      </c>
      <c r="D1595" s="473" t="s">
        <v>9163</v>
      </c>
      <c r="E1595" s="32" t="str">
        <f t="shared" si="48"/>
        <v>V</v>
      </c>
      <c r="H1595"/>
      <c r="I1595"/>
      <c r="J1595"/>
      <c r="K1595" s="32" t="str">
        <f t="shared" si="49"/>
        <v/>
      </c>
      <c r="L1595" s="535"/>
    </row>
    <row r="1596" spans="2:12" x14ac:dyDescent="0.4">
      <c r="B1596" s="474" t="s">
        <v>1063</v>
      </c>
      <c r="C1596" s="473" t="s">
        <v>2977</v>
      </c>
      <c r="D1596" s="473" t="s">
        <v>9163</v>
      </c>
      <c r="E1596" s="32" t="str">
        <f t="shared" si="48"/>
        <v>V</v>
      </c>
      <c r="H1596"/>
      <c r="I1596"/>
      <c r="J1596"/>
      <c r="K1596" s="32" t="str">
        <f t="shared" si="49"/>
        <v/>
      </c>
      <c r="L1596" s="535"/>
    </row>
    <row r="1597" spans="2:12" x14ac:dyDescent="0.4">
      <c r="B1597" s="474" t="s">
        <v>1827</v>
      </c>
      <c r="C1597" s="473" t="s">
        <v>3107</v>
      </c>
      <c r="D1597" s="473" t="s">
        <v>9163</v>
      </c>
      <c r="E1597" s="32" t="str">
        <f t="shared" si="48"/>
        <v>V</v>
      </c>
      <c r="H1597"/>
      <c r="I1597"/>
      <c r="J1597"/>
      <c r="K1597" s="32" t="str">
        <f t="shared" si="49"/>
        <v/>
      </c>
      <c r="L1597" s="535"/>
    </row>
    <row r="1598" spans="2:12" x14ac:dyDescent="0.4">
      <c r="B1598" s="474" t="s">
        <v>1064</v>
      </c>
      <c r="C1598" s="473" t="s">
        <v>2978</v>
      </c>
      <c r="D1598" s="473" t="s">
        <v>9163</v>
      </c>
      <c r="E1598" s="32" t="str">
        <f t="shared" si="48"/>
        <v>V</v>
      </c>
      <c r="H1598"/>
      <c r="I1598"/>
      <c r="J1598"/>
      <c r="K1598" s="32" t="str">
        <f t="shared" si="49"/>
        <v/>
      </c>
      <c r="L1598" s="535"/>
    </row>
    <row r="1599" spans="2:12" x14ac:dyDescent="0.4">
      <c r="B1599" s="474" t="s">
        <v>1828</v>
      </c>
      <c r="C1599" s="473" t="s">
        <v>3108</v>
      </c>
      <c r="D1599" s="473" t="s">
        <v>9163</v>
      </c>
      <c r="E1599" s="32" t="str">
        <f t="shared" si="48"/>
        <v>V</v>
      </c>
      <c r="H1599"/>
      <c r="I1599"/>
      <c r="J1599"/>
      <c r="K1599" s="32" t="str">
        <f t="shared" si="49"/>
        <v/>
      </c>
      <c r="L1599" s="535"/>
    </row>
    <row r="1600" spans="2:12" x14ac:dyDescent="0.4">
      <c r="B1600" s="474" t="s">
        <v>1829</v>
      </c>
      <c r="C1600" s="473" t="s">
        <v>2990</v>
      </c>
      <c r="D1600" s="473" t="s">
        <v>9163</v>
      </c>
      <c r="E1600" s="32" t="str">
        <f t="shared" si="48"/>
        <v>V</v>
      </c>
      <c r="H1600"/>
      <c r="I1600"/>
      <c r="J1600"/>
      <c r="K1600" s="32" t="str">
        <f t="shared" si="49"/>
        <v/>
      </c>
      <c r="L1600" s="535"/>
    </row>
    <row r="1601" spans="2:12" x14ac:dyDescent="0.4">
      <c r="B1601" s="474" t="s">
        <v>1066</v>
      </c>
      <c r="C1601" s="473" t="s">
        <v>2980</v>
      </c>
      <c r="D1601" s="473" t="s">
        <v>9163</v>
      </c>
      <c r="E1601" s="32" t="str">
        <f t="shared" si="48"/>
        <v>V</v>
      </c>
      <c r="H1601"/>
      <c r="I1601"/>
      <c r="J1601"/>
      <c r="K1601" s="32" t="str">
        <f t="shared" si="49"/>
        <v/>
      </c>
      <c r="L1601" s="535"/>
    </row>
    <row r="1602" spans="2:12" x14ac:dyDescent="0.4">
      <c r="B1602" s="474" t="s">
        <v>1830</v>
      </c>
      <c r="C1602" s="473" t="s">
        <v>2991</v>
      </c>
      <c r="D1602" s="473" t="s">
        <v>9163</v>
      </c>
      <c r="E1602" s="32" t="str">
        <f t="shared" si="48"/>
        <v>V</v>
      </c>
      <c r="H1602"/>
      <c r="I1602"/>
      <c r="J1602"/>
      <c r="K1602" s="32" t="str">
        <f t="shared" si="49"/>
        <v/>
      </c>
      <c r="L1602" s="535"/>
    </row>
    <row r="1603" spans="2:12" x14ac:dyDescent="0.4">
      <c r="B1603" s="474" t="s">
        <v>2681</v>
      </c>
      <c r="C1603" s="473" t="s">
        <v>3254</v>
      </c>
      <c r="D1603" s="473" t="s">
        <v>9163</v>
      </c>
      <c r="E1603" s="32" t="str">
        <f t="shared" si="48"/>
        <v>V</v>
      </c>
      <c r="H1603"/>
      <c r="I1603"/>
      <c r="J1603"/>
      <c r="K1603" s="32" t="str">
        <f t="shared" si="49"/>
        <v/>
      </c>
      <c r="L1603" s="535"/>
    </row>
    <row r="1604" spans="2:12" x14ac:dyDescent="0.4">
      <c r="B1604" s="474" t="s">
        <v>2683</v>
      </c>
      <c r="C1604" s="473" t="s">
        <v>3257</v>
      </c>
      <c r="D1604" s="473" t="s">
        <v>9163</v>
      </c>
      <c r="E1604" s="32" t="str">
        <f t="shared" si="48"/>
        <v>V</v>
      </c>
      <c r="H1604"/>
      <c r="I1604"/>
      <c r="J1604"/>
      <c r="K1604" s="32" t="str">
        <f t="shared" si="49"/>
        <v/>
      </c>
      <c r="L1604" s="535"/>
    </row>
    <row r="1605" spans="2:12" x14ac:dyDescent="0.4">
      <c r="B1605" s="474" t="s">
        <v>2684</v>
      </c>
      <c r="C1605" s="473" t="s">
        <v>3258</v>
      </c>
      <c r="D1605" s="473" t="s">
        <v>9163</v>
      </c>
      <c r="E1605" s="32" t="str">
        <f t="shared" si="48"/>
        <v>V</v>
      </c>
      <c r="H1605"/>
      <c r="I1605"/>
      <c r="J1605"/>
      <c r="K1605" s="32" t="str">
        <f t="shared" si="49"/>
        <v/>
      </c>
      <c r="L1605" s="535"/>
    </row>
    <row r="1606" spans="2:12" x14ac:dyDescent="0.4">
      <c r="B1606" s="474" t="s">
        <v>2685</v>
      </c>
      <c r="C1606" s="473" t="s">
        <v>3259</v>
      </c>
      <c r="D1606" s="473" t="s">
        <v>9163</v>
      </c>
      <c r="E1606" s="32" t="str">
        <f t="shared" si="48"/>
        <v>V</v>
      </c>
      <c r="H1606"/>
      <c r="I1606"/>
      <c r="J1606"/>
      <c r="K1606" s="32" t="str">
        <f t="shared" si="49"/>
        <v/>
      </c>
      <c r="L1606" s="535"/>
    </row>
    <row r="1607" spans="2:12" x14ac:dyDescent="0.4">
      <c r="B1607" s="474" t="s">
        <v>1163</v>
      </c>
      <c r="C1607" s="473" t="s">
        <v>1159</v>
      </c>
      <c r="D1607" s="473" t="s">
        <v>9163</v>
      </c>
      <c r="E1607" s="32" t="str">
        <f t="shared" si="48"/>
        <v>V</v>
      </c>
      <c r="H1607"/>
      <c r="I1607"/>
      <c r="J1607"/>
      <c r="K1607" s="32" t="str">
        <f t="shared" si="49"/>
        <v/>
      </c>
      <c r="L1607" s="535"/>
    </row>
    <row r="1608" spans="2:12" x14ac:dyDescent="0.4">
      <c r="B1608" s="474" t="s">
        <v>1164</v>
      </c>
      <c r="C1608" s="473" t="s">
        <v>1160</v>
      </c>
      <c r="D1608" s="473" t="s">
        <v>9163</v>
      </c>
      <c r="E1608" s="32" t="str">
        <f t="shared" si="48"/>
        <v>V</v>
      </c>
      <c r="H1608"/>
      <c r="I1608"/>
      <c r="J1608"/>
      <c r="K1608" s="32" t="str">
        <f t="shared" si="49"/>
        <v/>
      </c>
      <c r="L1608" s="535"/>
    </row>
    <row r="1609" spans="2:12" x14ac:dyDescent="0.4">
      <c r="B1609" s="474" t="s">
        <v>1166</v>
      </c>
      <c r="C1609" s="473" t="s">
        <v>1161</v>
      </c>
      <c r="D1609" s="473" t="s">
        <v>9163</v>
      </c>
      <c r="E1609" s="32" t="str">
        <f t="shared" si="48"/>
        <v>V</v>
      </c>
      <c r="H1609"/>
      <c r="I1609"/>
      <c r="J1609"/>
      <c r="K1609" s="32" t="str">
        <f t="shared" si="49"/>
        <v/>
      </c>
      <c r="L1609" s="535"/>
    </row>
    <row r="1610" spans="2:12" x14ac:dyDescent="0.4">
      <c r="B1610" s="474" t="s">
        <v>1167</v>
      </c>
      <c r="C1610" s="473" t="s">
        <v>1162</v>
      </c>
      <c r="D1610" s="473" t="s">
        <v>9163</v>
      </c>
      <c r="E1610" s="32" t="str">
        <f t="shared" ref="E1610:E1673" si="50">IF(OR(B1610="",B1610="Инструмент бензо",B1610="Инструмент электро",B1610="Инструмент газ",B1610="Ручник и аксессуары"),"","V")</f>
        <v>V</v>
      </c>
      <c r="H1610"/>
      <c r="I1610"/>
      <c r="J1610"/>
      <c r="K1610" s="32" t="str">
        <f t="shared" si="49"/>
        <v/>
      </c>
      <c r="L1610" s="535"/>
    </row>
    <row r="1611" spans="2:12" x14ac:dyDescent="0.4">
      <c r="B1611" s="474" t="s">
        <v>1688</v>
      </c>
      <c r="C1611" s="473" t="s">
        <v>1687</v>
      </c>
      <c r="D1611" s="473" t="s">
        <v>9163</v>
      </c>
      <c r="E1611" s="32" t="str">
        <f t="shared" si="50"/>
        <v>V</v>
      </c>
      <c r="H1611"/>
      <c r="I1611"/>
      <c r="J1611"/>
      <c r="K1611" s="32" t="str">
        <f t="shared" ref="K1611:K1674" si="51">IF(OR(H1611="",H1611="Инструмент бензо",H1611="Инструмент электро",H1611="Инструмент газ",H1611="Ручник и аксессуары"),"","V")</f>
        <v/>
      </c>
      <c r="L1611" s="535"/>
    </row>
    <row r="1612" spans="2:12" x14ac:dyDescent="0.4">
      <c r="B1612" s="474" t="s">
        <v>1690</v>
      </c>
      <c r="C1612" s="473" t="s">
        <v>1689</v>
      </c>
      <c r="D1612" s="473" t="s">
        <v>9163</v>
      </c>
      <c r="E1612" s="32" t="str">
        <f t="shared" si="50"/>
        <v>V</v>
      </c>
      <c r="H1612"/>
      <c r="I1612"/>
      <c r="J1612"/>
      <c r="K1612" s="32" t="str">
        <f t="shared" si="51"/>
        <v/>
      </c>
      <c r="L1612" s="535"/>
    </row>
    <row r="1613" spans="2:12" x14ac:dyDescent="0.4">
      <c r="B1613" s="474" t="s">
        <v>1692</v>
      </c>
      <c r="C1613" s="473" t="s">
        <v>1691</v>
      </c>
      <c r="D1613" s="473" t="s">
        <v>9163</v>
      </c>
      <c r="E1613" s="32" t="str">
        <f t="shared" si="50"/>
        <v>V</v>
      </c>
      <c r="H1613"/>
      <c r="I1613"/>
      <c r="J1613"/>
      <c r="K1613" s="32" t="str">
        <f t="shared" si="51"/>
        <v/>
      </c>
      <c r="L1613" s="535"/>
    </row>
    <row r="1614" spans="2:12" x14ac:dyDescent="0.4">
      <c r="B1614" s="474" t="s">
        <v>4163</v>
      </c>
      <c r="C1614" s="473" t="s">
        <v>4874</v>
      </c>
      <c r="D1614" s="473" t="s">
        <v>9163</v>
      </c>
      <c r="E1614" s="32" t="str">
        <f t="shared" si="50"/>
        <v>V</v>
      </c>
      <c r="H1614"/>
      <c r="I1614"/>
      <c r="J1614"/>
      <c r="K1614" s="32" t="str">
        <f t="shared" si="51"/>
        <v/>
      </c>
      <c r="L1614" s="535"/>
    </row>
    <row r="1615" spans="2:12" x14ac:dyDescent="0.4">
      <c r="B1615" s="474" t="s">
        <v>4164</v>
      </c>
      <c r="C1615" s="473" t="s">
        <v>4936</v>
      </c>
      <c r="D1615" s="473" t="s">
        <v>9163</v>
      </c>
      <c r="E1615" s="32" t="str">
        <f t="shared" si="50"/>
        <v>V</v>
      </c>
      <c r="H1615"/>
      <c r="I1615"/>
      <c r="J1615"/>
      <c r="K1615" s="32" t="str">
        <f t="shared" si="51"/>
        <v/>
      </c>
      <c r="L1615" s="535"/>
    </row>
    <row r="1616" spans="2:12" x14ac:dyDescent="0.4">
      <c r="B1616" s="474" t="s">
        <v>4165</v>
      </c>
      <c r="C1616" s="473" t="s">
        <v>4875</v>
      </c>
      <c r="D1616" s="473" t="s">
        <v>9163</v>
      </c>
      <c r="E1616" s="32" t="str">
        <f t="shared" si="50"/>
        <v>V</v>
      </c>
      <c r="H1616"/>
      <c r="I1616"/>
      <c r="J1616"/>
      <c r="K1616" s="32" t="str">
        <f t="shared" si="51"/>
        <v/>
      </c>
      <c r="L1616" s="535"/>
    </row>
    <row r="1617" spans="2:12" x14ac:dyDescent="0.4">
      <c r="B1617" s="474" t="s">
        <v>4166</v>
      </c>
      <c r="C1617" s="473" t="s">
        <v>4876</v>
      </c>
      <c r="D1617" s="473" t="s">
        <v>9163</v>
      </c>
      <c r="E1617" s="32" t="str">
        <f t="shared" si="50"/>
        <v>V</v>
      </c>
      <c r="H1617"/>
      <c r="I1617"/>
      <c r="J1617"/>
      <c r="K1617" s="32" t="str">
        <f t="shared" si="51"/>
        <v/>
      </c>
      <c r="L1617" s="535"/>
    </row>
    <row r="1618" spans="2:12" x14ac:dyDescent="0.4">
      <c r="B1618" s="474" t="s">
        <v>107</v>
      </c>
      <c r="C1618" s="473" t="s">
        <v>1584</v>
      </c>
      <c r="D1618" s="473" t="s">
        <v>9163</v>
      </c>
      <c r="E1618" s="32" t="str">
        <f t="shared" si="50"/>
        <v>V</v>
      </c>
      <c r="H1618"/>
      <c r="I1618"/>
      <c r="J1618"/>
      <c r="K1618" s="32" t="str">
        <f t="shared" si="51"/>
        <v/>
      </c>
      <c r="L1618" s="535"/>
    </row>
    <row r="1619" spans="2:12" x14ac:dyDescent="0.4">
      <c r="B1619" s="474" t="s">
        <v>87</v>
      </c>
      <c r="C1619" s="473" t="s">
        <v>4816</v>
      </c>
      <c r="D1619" s="473" t="s">
        <v>9163</v>
      </c>
      <c r="E1619" s="32" t="str">
        <f t="shared" si="50"/>
        <v>V</v>
      </c>
      <c r="H1619"/>
      <c r="I1619"/>
      <c r="J1619"/>
      <c r="K1619" s="32" t="str">
        <f t="shared" si="51"/>
        <v/>
      </c>
      <c r="L1619" s="535"/>
    </row>
    <row r="1620" spans="2:12" x14ac:dyDescent="0.4">
      <c r="B1620" s="474" t="s">
        <v>447</v>
      </c>
      <c r="C1620" s="473" t="s">
        <v>682</v>
      </c>
      <c r="D1620" s="473" t="s">
        <v>9163</v>
      </c>
      <c r="E1620" s="32" t="str">
        <f t="shared" si="50"/>
        <v>V</v>
      </c>
      <c r="H1620"/>
      <c r="I1620"/>
      <c r="J1620"/>
      <c r="K1620" s="32" t="str">
        <f t="shared" si="51"/>
        <v/>
      </c>
      <c r="L1620" s="535"/>
    </row>
    <row r="1621" spans="2:12" x14ac:dyDescent="0.4">
      <c r="B1621" s="474" t="s">
        <v>448</v>
      </c>
      <c r="C1621" s="473" t="s">
        <v>683</v>
      </c>
      <c r="D1621" s="473" t="s">
        <v>9163</v>
      </c>
      <c r="E1621" s="32" t="str">
        <f t="shared" si="50"/>
        <v>V</v>
      </c>
      <c r="H1621"/>
      <c r="I1621"/>
      <c r="J1621"/>
      <c r="K1621" s="32" t="str">
        <f t="shared" si="51"/>
        <v/>
      </c>
      <c r="L1621" s="535"/>
    </row>
    <row r="1622" spans="2:12" x14ac:dyDescent="0.4">
      <c r="B1622" s="474" t="s">
        <v>388</v>
      </c>
      <c r="C1622" s="473" t="s">
        <v>684</v>
      </c>
      <c r="D1622" s="473" t="s">
        <v>9163</v>
      </c>
      <c r="E1622" s="32" t="str">
        <f t="shared" si="50"/>
        <v>V</v>
      </c>
      <c r="H1622"/>
      <c r="I1622"/>
      <c r="J1622"/>
      <c r="K1622" s="32" t="str">
        <f t="shared" si="51"/>
        <v/>
      </c>
      <c r="L1622" s="535"/>
    </row>
    <row r="1623" spans="2:12" x14ac:dyDescent="0.4">
      <c r="B1623" s="474" t="s">
        <v>390</v>
      </c>
      <c r="C1623" s="473" t="s">
        <v>3109</v>
      </c>
      <c r="D1623" s="473" t="s">
        <v>9163</v>
      </c>
      <c r="E1623" s="32" t="str">
        <f t="shared" si="50"/>
        <v>V</v>
      </c>
      <c r="H1623"/>
      <c r="I1623"/>
      <c r="J1623"/>
      <c r="K1623" s="32" t="str">
        <f t="shared" si="51"/>
        <v/>
      </c>
      <c r="L1623" s="535"/>
    </row>
    <row r="1624" spans="2:12" x14ac:dyDescent="0.4">
      <c r="B1624" s="474" t="s">
        <v>408</v>
      </c>
      <c r="C1624" s="473" t="s">
        <v>10258</v>
      </c>
      <c r="D1624" s="473" t="s">
        <v>9163</v>
      </c>
      <c r="E1624" s="32" t="str">
        <f t="shared" si="50"/>
        <v>V</v>
      </c>
      <c r="H1624"/>
      <c r="I1624"/>
      <c r="J1624"/>
      <c r="K1624" s="32" t="str">
        <f t="shared" si="51"/>
        <v/>
      </c>
      <c r="L1624" s="535"/>
    </row>
    <row r="1625" spans="2:12" x14ac:dyDescent="0.4">
      <c r="B1625" s="474" t="s">
        <v>710</v>
      </c>
      <c r="C1625" s="473" t="s">
        <v>3110</v>
      </c>
      <c r="D1625" s="473" t="s">
        <v>9163</v>
      </c>
      <c r="E1625" s="32" t="str">
        <f t="shared" si="50"/>
        <v>V</v>
      </c>
      <c r="H1625"/>
      <c r="I1625"/>
      <c r="J1625"/>
      <c r="K1625" s="32" t="str">
        <f t="shared" si="51"/>
        <v/>
      </c>
      <c r="L1625" s="535"/>
    </row>
    <row r="1626" spans="2:12" x14ac:dyDescent="0.4">
      <c r="B1626" s="474" t="s">
        <v>392</v>
      </c>
      <c r="C1626" s="473" t="s">
        <v>10259</v>
      </c>
      <c r="D1626" s="473" t="s">
        <v>9163</v>
      </c>
      <c r="E1626" s="32" t="str">
        <f t="shared" si="50"/>
        <v>V</v>
      </c>
      <c r="H1626"/>
      <c r="I1626"/>
      <c r="J1626"/>
      <c r="K1626" s="32" t="str">
        <f t="shared" si="51"/>
        <v/>
      </c>
      <c r="L1626" s="535"/>
    </row>
    <row r="1627" spans="2:12" x14ac:dyDescent="0.4">
      <c r="B1627" s="474" t="s">
        <v>391</v>
      </c>
      <c r="C1627" s="473" t="s">
        <v>3111</v>
      </c>
      <c r="D1627" s="473" t="s">
        <v>9163</v>
      </c>
      <c r="E1627" s="32" t="str">
        <f t="shared" si="50"/>
        <v>V</v>
      </c>
      <c r="H1627"/>
      <c r="I1627"/>
      <c r="J1627"/>
      <c r="K1627" s="32" t="str">
        <f t="shared" si="51"/>
        <v/>
      </c>
      <c r="L1627" s="535"/>
    </row>
    <row r="1628" spans="2:12" x14ac:dyDescent="0.4">
      <c r="B1628" s="474" t="s">
        <v>2608</v>
      </c>
      <c r="C1628" s="473" t="s">
        <v>2607</v>
      </c>
      <c r="D1628" s="473" t="s">
        <v>9163</v>
      </c>
      <c r="E1628" s="32" t="str">
        <f t="shared" si="50"/>
        <v>V</v>
      </c>
      <c r="H1628"/>
      <c r="I1628"/>
      <c r="J1628"/>
      <c r="K1628" s="32" t="str">
        <f t="shared" si="51"/>
        <v/>
      </c>
      <c r="L1628" s="535"/>
    </row>
    <row r="1629" spans="2:12" x14ac:dyDescent="0.4">
      <c r="B1629" s="474" t="s">
        <v>2610</v>
      </c>
      <c r="C1629" s="473" t="s">
        <v>2609</v>
      </c>
      <c r="D1629" s="473" t="s">
        <v>9163</v>
      </c>
      <c r="E1629" s="32" t="str">
        <f t="shared" si="50"/>
        <v>V</v>
      </c>
      <c r="H1629"/>
      <c r="I1629"/>
      <c r="J1629"/>
      <c r="K1629" s="32" t="str">
        <f t="shared" si="51"/>
        <v/>
      </c>
      <c r="L1629" s="535"/>
    </row>
    <row r="1630" spans="2:12" x14ac:dyDescent="0.4">
      <c r="B1630" s="474" t="s">
        <v>721</v>
      </c>
      <c r="C1630" s="473" t="s">
        <v>3018</v>
      </c>
      <c r="D1630" s="473" t="s">
        <v>9163</v>
      </c>
      <c r="E1630" s="32" t="str">
        <f t="shared" si="50"/>
        <v>V</v>
      </c>
      <c r="H1630"/>
      <c r="I1630"/>
      <c r="J1630"/>
      <c r="K1630" s="32" t="str">
        <f t="shared" si="51"/>
        <v/>
      </c>
      <c r="L1630" s="535"/>
    </row>
    <row r="1631" spans="2:12" x14ac:dyDescent="0.4">
      <c r="B1631" s="474" t="s">
        <v>723</v>
      </c>
      <c r="C1631" s="473" t="s">
        <v>3019</v>
      </c>
      <c r="D1631" s="473" t="s">
        <v>9163</v>
      </c>
      <c r="E1631" s="32" t="str">
        <f t="shared" si="50"/>
        <v>V</v>
      </c>
      <c r="H1631"/>
      <c r="I1631"/>
      <c r="J1631"/>
      <c r="K1631" s="32" t="str">
        <f t="shared" si="51"/>
        <v/>
      </c>
      <c r="L1631" s="535"/>
    </row>
    <row r="1632" spans="2:12" x14ac:dyDescent="0.4">
      <c r="B1632" s="474" t="s">
        <v>724</v>
      </c>
      <c r="C1632" s="473" t="s">
        <v>3020</v>
      </c>
      <c r="D1632" s="473" t="s">
        <v>9163</v>
      </c>
      <c r="E1632" s="32" t="str">
        <f t="shared" si="50"/>
        <v>V</v>
      </c>
      <c r="H1632"/>
      <c r="I1632"/>
      <c r="J1632"/>
      <c r="K1632" s="32" t="str">
        <f t="shared" si="51"/>
        <v/>
      </c>
      <c r="L1632" s="535"/>
    </row>
    <row r="1633" spans="2:12" x14ac:dyDescent="0.4">
      <c r="B1633" s="474" t="s">
        <v>4614</v>
      </c>
      <c r="C1633" s="473" t="s">
        <v>4937</v>
      </c>
      <c r="D1633" s="473" t="s">
        <v>9163</v>
      </c>
      <c r="E1633" s="32" t="str">
        <f t="shared" si="50"/>
        <v>V</v>
      </c>
      <c r="H1633"/>
      <c r="I1633"/>
      <c r="J1633"/>
      <c r="K1633" s="32" t="str">
        <f t="shared" si="51"/>
        <v/>
      </c>
      <c r="L1633" s="535"/>
    </row>
    <row r="1634" spans="2:12" x14ac:dyDescent="0.4">
      <c r="B1634" s="474" t="s">
        <v>725</v>
      </c>
      <c r="C1634" s="473" t="s">
        <v>3021</v>
      </c>
      <c r="D1634" s="473" t="s">
        <v>9163</v>
      </c>
      <c r="E1634" s="32" t="str">
        <f t="shared" si="50"/>
        <v>V</v>
      </c>
      <c r="H1634"/>
      <c r="I1634"/>
      <c r="J1634"/>
      <c r="K1634" s="32" t="str">
        <f t="shared" si="51"/>
        <v/>
      </c>
      <c r="L1634" s="535"/>
    </row>
    <row r="1635" spans="2:12" x14ac:dyDescent="0.4">
      <c r="B1635" s="474" t="s">
        <v>4615</v>
      </c>
      <c r="C1635" s="473" t="s">
        <v>4938</v>
      </c>
      <c r="D1635" s="473" t="s">
        <v>9163</v>
      </c>
      <c r="E1635" s="32" t="str">
        <f t="shared" si="50"/>
        <v>V</v>
      </c>
      <c r="H1635"/>
      <c r="I1635"/>
      <c r="J1635"/>
      <c r="K1635" s="32" t="str">
        <f t="shared" si="51"/>
        <v/>
      </c>
      <c r="L1635" s="535"/>
    </row>
    <row r="1636" spans="2:12" x14ac:dyDescent="0.4">
      <c r="B1636" s="474" t="s">
        <v>4616</v>
      </c>
      <c r="C1636" s="473" t="s">
        <v>4939</v>
      </c>
      <c r="D1636" s="473" t="s">
        <v>9163</v>
      </c>
      <c r="E1636" s="32" t="str">
        <f t="shared" si="50"/>
        <v>V</v>
      </c>
      <c r="H1636"/>
      <c r="I1636"/>
      <c r="J1636"/>
      <c r="K1636" s="32" t="str">
        <f t="shared" si="51"/>
        <v/>
      </c>
      <c r="L1636" s="535"/>
    </row>
    <row r="1637" spans="2:12" x14ac:dyDescent="0.4">
      <c r="B1637" s="474" t="s">
        <v>4621</v>
      </c>
      <c r="C1637" s="473" t="s">
        <v>10260</v>
      </c>
      <c r="D1637" s="473" t="s">
        <v>9163</v>
      </c>
      <c r="E1637" s="32" t="str">
        <f t="shared" si="50"/>
        <v>V</v>
      </c>
      <c r="H1637"/>
      <c r="I1637"/>
      <c r="J1637"/>
      <c r="K1637" s="32" t="str">
        <f t="shared" si="51"/>
        <v/>
      </c>
      <c r="L1637" s="535"/>
    </row>
    <row r="1638" spans="2:12" x14ac:dyDescent="0.4">
      <c r="B1638" s="474" t="s">
        <v>2330</v>
      </c>
      <c r="C1638" s="473" t="s">
        <v>9992</v>
      </c>
      <c r="D1638" s="473" t="s">
        <v>9163</v>
      </c>
      <c r="E1638" s="32" t="str">
        <f t="shared" si="50"/>
        <v>V</v>
      </c>
      <c r="H1638"/>
      <c r="I1638"/>
      <c r="J1638"/>
      <c r="K1638" s="32" t="str">
        <f t="shared" si="51"/>
        <v/>
      </c>
      <c r="L1638" s="535"/>
    </row>
    <row r="1639" spans="2:12" x14ac:dyDescent="0.4">
      <c r="B1639" s="474" t="s">
        <v>2331</v>
      </c>
      <c r="C1639" s="473" t="s">
        <v>9925</v>
      </c>
      <c r="D1639" s="473" t="s">
        <v>9163</v>
      </c>
      <c r="E1639" s="32" t="str">
        <f t="shared" si="50"/>
        <v>V</v>
      </c>
      <c r="H1639"/>
      <c r="I1639"/>
      <c r="J1639"/>
      <c r="K1639" s="32" t="str">
        <f t="shared" si="51"/>
        <v/>
      </c>
      <c r="L1639" s="535"/>
    </row>
    <row r="1640" spans="2:12" x14ac:dyDescent="0.4">
      <c r="B1640" s="474" t="s">
        <v>2334</v>
      </c>
      <c r="C1640" s="473" t="s">
        <v>9926</v>
      </c>
      <c r="D1640" s="473" t="s">
        <v>9163</v>
      </c>
      <c r="E1640" s="32" t="str">
        <f t="shared" si="50"/>
        <v>V</v>
      </c>
      <c r="H1640"/>
      <c r="I1640"/>
      <c r="J1640"/>
      <c r="K1640" s="32" t="str">
        <f t="shared" si="51"/>
        <v/>
      </c>
      <c r="L1640" s="535"/>
    </row>
    <row r="1641" spans="2:12" x14ac:dyDescent="0.4">
      <c r="B1641" s="474" t="s">
        <v>2336</v>
      </c>
      <c r="C1641" s="473" t="s">
        <v>9994</v>
      </c>
      <c r="D1641" s="473" t="s">
        <v>9163</v>
      </c>
      <c r="E1641" s="32" t="str">
        <f t="shared" si="50"/>
        <v>V</v>
      </c>
      <c r="H1641"/>
      <c r="I1641"/>
      <c r="J1641"/>
      <c r="K1641" s="32" t="str">
        <f t="shared" si="51"/>
        <v/>
      </c>
      <c r="L1641" s="535"/>
    </row>
    <row r="1642" spans="2:12" x14ac:dyDescent="0.4">
      <c r="B1642" s="474" t="s">
        <v>2337</v>
      </c>
      <c r="C1642" s="473" t="s">
        <v>9995</v>
      </c>
      <c r="D1642" s="473" t="s">
        <v>9163</v>
      </c>
      <c r="E1642" s="32" t="str">
        <f t="shared" si="50"/>
        <v>V</v>
      </c>
      <c r="H1642"/>
      <c r="I1642"/>
      <c r="J1642"/>
      <c r="K1642" s="32" t="str">
        <f t="shared" si="51"/>
        <v/>
      </c>
      <c r="L1642" s="535"/>
    </row>
    <row r="1643" spans="2:12" x14ac:dyDescent="0.4">
      <c r="B1643" s="474" t="s">
        <v>2338</v>
      </c>
      <c r="C1643" s="473" t="s">
        <v>9996</v>
      </c>
      <c r="D1643" s="473" t="s">
        <v>9163</v>
      </c>
      <c r="E1643" s="32" t="str">
        <f t="shared" si="50"/>
        <v>V</v>
      </c>
      <c r="H1643"/>
      <c r="I1643"/>
      <c r="J1643"/>
      <c r="K1643" s="32" t="str">
        <f t="shared" si="51"/>
        <v/>
      </c>
      <c r="L1643" s="535"/>
    </row>
    <row r="1644" spans="2:12" x14ac:dyDescent="0.4">
      <c r="B1644" s="474" t="s">
        <v>2339</v>
      </c>
      <c r="C1644" s="473" t="s">
        <v>9997</v>
      </c>
      <c r="D1644" s="473" t="s">
        <v>9163</v>
      </c>
      <c r="E1644" s="32" t="str">
        <f t="shared" si="50"/>
        <v>V</v>
      </c>
      <c r="H1644"/>
      <c r="I1644"/>
      <c r="J1644"/>
      <c r="K1644" s="32" t="str">
        <f t="shared" si="51"/>
        <v/>
      </c>
      <c r="L1644" s="535"/>
    </row>
    <row r="1645" spans="2:12" x14ac:dyDescent="0.4">
      <c r="B1645" s="474" t="s">
        <v>2340</v>
      </c>
      <c r="C1645" s="473" t="s">
        <v>9998</v>
      </c>
      <c r="D1645" s="473" t="s">
        <v>9163</v>
      </c>
      <c r="E1645" s="32" t="str">
        <f t="shared" si="50"/>
        <v>V</v>
      </c>
      <c r="H1645"/>
      <c r="I1645"/>
      <c r="J1645"/>
      <c r="K1645" s="32" t="str">
        <f t="shared" si="51"/>
        <v/>
      </c>
      <c r="L1645" s="535"/>
    </row>
    <row r="1646" spans="2:12" x14ac:dyDescent="0.4">
      <c r="B1646" s="474" t="s">
        <v>2341</v>
      </c>
      <c r="C1646" s="473" t="s">
        <v>9980</v>
      </c>
      <c r="D1646" s="473" t="s">
        <v>9163</v>
      </c>
      <c r="E1646" s="32" t="str">
        <f t="shared" si="50"/>
        <v>V</v>
      </c>
      <c r="H1646"/>
      <c r="I1646"/>
      <c r="J1646"/>
      <c r="K1646" s="32" t="str">
        <f t="shared" si="51"/>
        <v/>
      </c>
      <c r="L1646" s="535"/>
    </row>
    <row r="1647" spans="2:12" x14ac:dyDescent="0.4">
      <c r="B1647" s="474" t="s">
        <v>2342</v>
      </c>
      <c r="C1647" s="473" t="s">
        <v>9999</v>
      </c>
      <c r="D1647" s="473" t="s">
        <v>9885</v>
      </c>
      <c r="E1647" s="32" t="str">
        <f t="shared" si="50"/>
        <v>V</v>
      </c>
      <c r="H1647"/>
      <c r="I1647"/>
      <c r="J1647"/>
      <c r="K1647" s="32" t="str">
        <f t="shared" si="51"/>
        <v/>
      </c>
      <c r="L1647" s="535"/>
    </row>
    <row r="1648" spans="2:12" x14ac:dyDescent="0.4">
      <c r="B1648" s="474" t="s">
        <v>2343</v>
      </c>
      <c r="C1648" s="473" t="s">
        <v>10000</v>
      </c>
      <c r="D1648" s="473" t="s">
        <v>9163</v>
      </c>
      <c r="E1648" s="32" t="str">
        <f t="shared" si="50"/>
        <v>V</v>
      </c>
      <c r="H1648"/>
      <c r="I1648"/>
      <c r="J1648"/>
      <c r="K1648" s="32" t="str">
        <f t="shared" si="51"/>
        <v/>
      </c>
      <c r="L1648" s="535"/>
    </row>
    <row r="1649" spans="2:12" x14ac:dyDescent="0.4">
      <c r="B1649" s="474" t="s">
        <v>2344</v>
      </c>
      <c r="C1649" s="473" t="s">
        <v>10001</v>
      </c>
      <c r="D1649" s="473" t="s">
        <v>9163</v>
      </c>
      <c r="E1649" s="32" t="str">
        <f t="shared" si="50"/>
        <v>V</v>
      </c>
      <c r="H1649"/>
      <c r="I1649"/>
      <c r="J1649"/>
      <c r="K1649" s="32" t="str">
        <f t="shared" si="51"/>
        <v/>
      </c>
      <c r="L1649" s="535"/>
    </row>
    <row r="1650" spans="2:12" x14ac:dyDescent="0.4">
      <c r="B1650" s="474" t="s">
        <v>2349</v>
      </c>
      <c r="C1650" s="473" t="s">
        <v>10002</v>
      </c>
      <c r="D1650" s="473" t="s">
        <v>9163</v>
      </c>
      <c r="E1650" s="32" t="str">
        <f t="shared" si="50"/>
        <v>V</v>
      </c>
      <c r="H1650"/>
      <c r="I1650"/>
      <c r="J1650"/>
      <c r="K1650" s="32" t="str">
        <f t="shared" si="51"/>
        <v/>
      </c>
      <c r="L1650" s="535"/>
    </row>
    <row r="1651" spans="2:12" x14ac:dyDescent="0.4">
      <c r="B1651" s="474" t="s">
        <v>2350</v>
      </c>
      <c r="C1651" s="473" t="s">
        <v>10003</v>
      </c>
      <c r="D1651" s="473" t="s">
        <v>9163</v>
      </c>
      <c r="E1651" s="32" t="str">
        <f t="shared" si="50"/>
        <v>V</v>
      </c>
      <c r="H1651"/>
      <c r="I1651"/>
      <c r="J1651"/>
      <c r="K1651" s="32" t="str">
        <f t="shared" si="51"/>
        <v/>
      </c>
      <c r="L1651" s="535"/>
    </row>
    <row r="1652" spans="2:12" x14ac:dyDescent="0.4">
      <c r="B1652" s="474" t="s">
        <v>2352</v>
      </c>
      <c r="C1652" s="473" t="s">
        <v>10004</v>
      </c>
      <c r="D1652" s="473" t="s">
        <v>9163</v>
      </c>
      <c r="E1652" s="32" t="str">
        <f t="shared" si="50"/>
        <v>V</v>
      </c>
      <c r="H1652"/>
      <c r="I1652"/>
      <c r="J1652"/>
      <c r="K1652" s="32" t="str">
        <f t="shared" si="51"/>
        <v/>
      </c>
      <c r="L1652" s="535"/>
    </row>
    <row r="1653" spans="2:12" x14ac:dyDescent="0.4">
      <c r="B1653" s="474" t="s">
        <v>2353</v>
      </c>
      <c r="C1653" s="473" t="s">
        <v>10005</v>
      </c>
      <c r="D1653" s="473" t="s">
        <v>9163</v>
      </c>
      <c r="E1653" s="32" t="str">
        <f t="shared" si="50"/>
        <v>V</v>
      </c>
      <c r="H1653"/>
      <c r="I1653"/>
      <c r="J1653"/>
      <c r="K1653" s="32" t="str">
        <f t="shared" si="51"/>
        <v/>
      </c>
      <c r="L1653" s="535"/>
    </row>
    <row r="1654" spans="2:12" x14ac:dyDescent="0.4">
      <c r="B1654" s="474" t="s">
        <v>2354</v>
      </c>
      <c r="C1654" s="473" t="s">
        <v>10261</v>
      </c>
      <c r="D1654" s="473" t="s">
        <v>9885</v>
      </c>
      <c r="E1654" s="32" t="str">
        <f t="shared" si="50"/>
        <v>V</v>
      </c>
      <c r="H1654"/>
      <c r="I1654"/>
      <c r="J1654"/>
      <c r="K1654" s="32" t="str">
        <f t="shared" si="51"/>
        <v/>
      </c>
      <c r="L1654" s="535"/>
    </row>
    <row r="1655" spans="2:12" x14ac:dyDescent="0.4">
      <c r="B1655" s="474" t="s">
        <v>2355</v>
      </c>
      <c r="C1655" s="473" t="s">
        <v>10262</v>
      </c>
      <c r="D1655" s="473" t="s">
        <v>9163</v>
      </c>
      <c r="E1655" s="32" t="str">
        <f t="shared" si="50"/>
        <v>V</v>
      </c>
      <c r="H1655"/>
      <c r="I1655"/>
      <c r="J1655"/>
      <c r="K1655" s="32" t="str">
        <f t="shared" si="51"/>
        <v/>
      </c>
      <c r="L1655" s="535"/>
    </row>
    <row r="1656" spans="2:12" x14ac:dyDescent="0.4">
      <c r="B1656" s="474" t="s">
        <v>2356</v>
      </c>
      <c r="C1656" s="473" t="s">
        <v>10263</v>
      </c>
      <c r="D1656" s="473" t="s">
        <v>9885</v>
      </c>
      <c r="E1656" s="32" t="str">
        <f t="shared" si="50"/>
        <v>V</v>
      </c>
      <c r="H1656"/>
      <c r="I1656"/>
      <c r="J1656"/>
      <c r="K1656" s="32" t="str">
        <f t="shared" si="51"/>
        <v/>
      </c>
      <c r="L1656" s="535"/>
    </row>
    <row r="1657" spans="2:12" x14ac:dyDescent="0.4">
      <c r="B1657" s="474" t="s">
        <v>2357</v>
      </c>
      <c r="C1657" s="473" t="s">
        <v>10006</v>
      </c>
      <c r="D1657" s="473" t="s">
        <v>9885</v>
      </c>
      <c r="E1657" s="32" t="str">
        <f t="shared" si="50"/>
        <v>V</v>
      </c>
      <c r="H1657"/>
      <c r="I1657"/>
      <c r="J1657"/>
      <c r="K1657" s="32" t="str">
        <f t="shared" si="51"/>
        <v/>
      </c>
      <c r="L1657" s="535"/>
    </row>
    <row r="1658" spans="2:12" x14ac:dyDescent="0.4">
      <c r="B1658" s="474" t="s">
        <v>2358</v>
      </c>
      <c r="C1658" s="473" t="s">
        <v>10007</v>
      </c>
      <c r="D1658" s="473" t="s">
        <v>9163</v>
      </c>
      <c r="E1658" s="32" t="str">
        <f t="shared" si="50"/>
        <v>V</v>
      </c>
      <c r="H1658"/>
      <c r="I1658"/>
      <c r="J1658"/>
      <c r="K1658" s="32" t="str">
        <f t="shared" si="51"/>
        <v/>
      </c>
      <c r="L1658" s="535"/>
    </row>
    <row r="1659" spans="2:12" x14ac:dyDescent="0.4">
      <c r="B1659" s="474" t="s">
        <v>2360</v>
      </c>
      <c r="C1659" s="473" t="s">
        <v>10264</v>
      </c>
      <c r="D1659" s="473" t="s">
        <v>9163</v>
      </c>
      <c r="E1659" s="32" t="str">
        <f t="shared" si="50"/>
        <v>V</v>
      </c>
      <c r="H1659"/>
      <c r="I1659"/>
      <c r="J1659"/>
      <c r="K1659" s="32" t="str">
        <f t="shared" si="51"/>
        <v/>
      </c>
      <c r="L1659" s="535"/>
    </row>
    <row r="1660" spans="2:12" x14ac:dyDescent="0.4">
      <c r="B1660" s="474" t="s">
        <v>2361</v>
      </c>
      <c r="C1660" s="473" t="s">
        <v>10008</v>
      </c>
      <c r="D1660" s="473" t="s">
        <v>9163</v>
      </c>
      <c r="E1660" s="32" t="str">
        <f t="shared" si="50"/>
        <v>V</v>
      </c>
      <c r="H1660"/>
      <c r="I1660"/>
      <c r="J1660"/>
      <c r="K1660" s="32" t="str">
        <f t="shared" si="51"/>
        <v/>
      </c>
      <c r="L1660" s="535"/>
    </row>
    <row r="1661" spans="2:12" x14ac:dyDescent="0.4">
      <c r="B1661" s="474" t="s">
        <v>3794</v>
      </c>
      <c r="C1661" s="473" t="s">
        <v>3795</v>
      </c>
      <c r="D1661" s="473" t="s">
        <v>9163</v>
      </c>
      <c r="E1661" s="32" t="str">
        <f t="shared" si="50"/>
        <v>V</v>
      </c>
      <c r="H1661"/>
      <c r="I1661"/>
      <c r="J1661"/>
      <c r="K1661" s="32" t="str">
        <f t="shared" si="51"/>
        <v/>
      </c>
      <c r="L1661" s="535"/>
    </row>
    <row r="1662" spans="2:12" x14ac:dyDescent="0.4">
      <c r="B1662" s="474" t="s">
        <v>3796</v>
      </c>
      <c r="C1662" s="473" t="s">
        <v>4313</v>
      </c>
      <c r="D1662" s="473" t="s">
        <v>9163</v>
      </c>
      <c r="E1662" s="32" t="str">
        <f t="shared" si="50"/>
        <v>V</v>
      </c>
      <c r="H1662"/>
      <c r="I1662"/>
      <c r="J1662"/>
      <c r="K1662" s="32" t="str">
        <f t="shared" si="51"/>
        <v/>
      </c>
      <c r="L1662" s="535"/>
    </row>
    <row r="1663" spans="2:12" x14ac:dyDescent="0.4">
      <c r="B1663" s="474" t="s">
        <v>3797</v>
      </c>
      <c r="C1663" s="473" t="s">
        <v>3798</v>
      </c>
      <c r="D1663" s="473" t="s">
        <v>9163</v>
      </c>
      <c r="E1663" s="32" t="str">
        <f t="shared" si="50"/>
        <v>V</v>
      </c>
      <c r="H1663"/>
      <c r="I1663"/>
      <c r="J1663"/>
      <c r="K1663" s="32" t="str">
        <f t="shared" si="51"/>
        <v/>
      </c>
      <c r="L1663" s="535"/>
    </row>
    <row r="1664" spans="2:12" x14ac:dyDescent="0.4">
      <c r="B1664" s="474" t="s">
        <v>3799</v>
      </c>
      <c r="C1664" s="473" t="s">
        <v>3800</v>
      </c>
      <c r="D1664" s="473" t="s">
        <v>9163</v>
      </c>
      <c r="E1664" s="32" t="str">
        <f t="shared" si="50"/>
        <v>V</v>
      </c>
      <c r="H1664"/>
      <c r="I1664"/>
      <c r="J1664"/>
      <c r="K1664" s="32" t="str">
        <f t="shared" si="51"/>
        <v/>
      </c>
      <c r="L1664" s="535"/>
    </row>
    <row r="1665" spans="2:12" x14ac:dyDescent="0.4">
      <c r="B1665" s="474" t="s">
        <v>3801</v>
      </c>
      <c r="C1665" s="473" t="s">
        <v>3802</v>
      </c>
      <c r="D1665" s="473" t="s">
        <v>9163</v>
      </c>
      <c r="E1665" s="32" t="str">
        <f t="shared" si="50"/>
        <v>V</v>
      </c>
      <c r="H1665"/>
      <c r="I1665"/>
      <c r="J1665"/>
      <c r="K1665" s="32" t="str">
        <f t="shared" si="51"/>
        <v/>
      </c>
      <c r="L1665" s="535"/>
    </row>
    <row r="1666" spans="2:12" x14ac:dyDescent="0.4">
      <c r="B1666" s="474" t="s">
        <v>3803</v>
      </c>
      <c r="C1666" s="473" t="s">
        <v>3804</v>
      </c>
      <c r="D1666" s="473" t="s">
        <v>9163</v>
      </c>
      <c r="E1666" s="32" t="str">
        <f t="shared" si="50"/>
        <v>V</v>
      </c>
      <c r="H1666"/>
      <c r="I1666"/>
      <c r="J1666"/>
      <c r="K1666" s="32" t="str">
        <f t="shared" si="51"/>
        <v/>
      </c>
      <c r="L1666" s="535"/>
    </row>
    <row r="1667" spans="2:12" x14ac:dyDescent="0.4">
      <c r="B1667" s="474" t="s">
        <v>3805</v>
      </c>
      <c r="C1667" s="473" t="s">
        <v>3806</v>
      </c>
      <c r="D1667" s="473" t="s">
        <v>9163</v>
      </c>
      <c r="E1667" s="32" t="str">
        <f t="shared" si="50"/>
        <v>V</v>
      </c>
      <c r="H1667"/>
      <c r="I1667"/>
      <c r="J1667"/>
      <c r="K1667" s="32" t="str">
        <f t="shared" si="51"/>
        <v/>
      </c>
      <c r="L1667" s="535"/>
    </row>
    <row r="1668" spans="2:12" x14ac:dyDescent="0.4">
      <c r="B1668" s="474" t="s">
        <v>3807</v>
      </c>
      <c r="C1668" s="473" t="s">
        <v>3808</v>
      </c>
      <c r="D1668" s="473" t="s">
        <v>9163</v>
      </c>
      <c r="E1668" s="32" t="str">
        <f t="shared" si="50"/>
        <v>V</v>
      </c>
      <c r="H1668"/>
      <c r="I1668"/>
      <c r="J1668"/>
      <c r="K1668" s="32" t="str">
        <f t="shared" si="51"/>
        <v/>
      </c>
      <c r="L1668" s="535"/>
    </row>
    <row r="1669" spans="2:12" x14ac:dyDescent="0.4">
      <c r="B1669" s="474" t="s">
        <v>3809</v>
      </c>
      <c r="C1669" s="473" t="s">
        <v>3810</v>
      </c>
      <c r="D1669" s="473" t="s">
        <v>9163</v>
      </c>
      <c r="E1669" s="32" t="str">
        <f t="shared" si="50"/>
        <v>V</v>
      </c>
      <c r="H1669"/>
      <c r="I1669"/>
      <c r="J1669"/>
      <c r="K1669" s="32" t="str">
        <f t="shared" si="51"/>
        <v/>
      </c>
      <c r="L1669" s="535"/>
    </row>
    <row r="1670" spans="2:12" x14ac:dyDescent="0.4">
      <c r="B1670" s="474" t="s">
        <v>3811</v>
      </c>
      <c r="C1670" s="473" t="s">
        <v>3812</v>
      </c>
      <c r="D1670" s="473" t="s">
        <v>9163</v>
      </c>
      <c r="E1670" s="32" t="str">
        <f t="shared" si="50"/>
        <v>V</v>
      </c>
      <c r="H1670"/>
      <c r="I1670"/>
      <c r="J1670"/>
      <c r="K1670" s="32" t="str">
        <f t="shared" si="51"/>
        <v/>
      </c>
      <c r="L1670" s="535"/>
    </row>
    <row r="1671" spans="2:12" x14ac:dyDescent="0.4">
      <c r="B1671" s="474" t="s">
        <v>3813</v>
      </c>
      <c r="C1671" s="473" t="s">
        <v>3814</v>
      </c>
      <c r="D1671" s="473" t="s">
        <v>9163</v>
      </c>
      <c r="E1671" s="32" t="str">
        <f t="shared" si="50"/>
        <v>V</v>
      </c>
      <c r="H1671"/>
      <c r="I1671"/>
      <c r="J1671"/>
      <c r="K1671" s="32" t="str">
        <f t="shared" si="51"/>
        <v/>
      </c>
      <c r="L1671" s="535"/>
    </row>
    <row r="1672" spans="2:12" x14ac:dyDescent="0.4">
      <c r="B1672" s="474" t="s">
        <v>3815</v>
      </c>
      <c r="C1672" s="473" t="s">
        <v>3816</v>
      </c>
      <c r="D1672" s="473" t="s">
        <v>9163</v>
      </c>
      <c r="E1672" s="32" t="str">
        <f t="shared" si="50"/>
        <v>V</v>
      </c>
      <c r="H1672"/>
      <c r="I1672"/>
      <c r="J1672"/>
      <c r="K1672" s="32" t="str">
        <f t="shared" si="51"/>
        <v/>
      </c>
      <c r="L1672" s="535"/>
    </row>
    <row r="1673" spans="2:12" x14ac:dyDescent="0.4">
      <c r="B1673" s="474" t="s">
        <v>3817</v>
      </c>
      <c r="C1673" s="473" t="s">
        <v>3818</v>
      </c>
      <c r="D1673" s="473" t="s">
        <v>9163</v>
      </c>
      <c r="E1673" s="32" t="str">
        <f t="shared" si="50"/>
        <v>V</v>
      </c>
      <c r="H1673"/>
      <c r="I1673"/>
      <c r="J1673"/>
      <c r="K1673" s="32" t="str">
        <f t="shared" si="51"/>
        <v/>
      </c>
      <c r="L1673" s="535"/>
    </row>
    <row r="1674" spans="2:12" x14ac:dyDescent="0.4">
      <c r="B1674" s="474" t="s">
        <v>3819</v>
      </c>
      <c r="C1674" s="473" t="s">
        <v>3820</v>
      </c>
      <c r="D1674" s="473" t="s">
        <v>9163</v>
      </c>
      <c r="E1674" s="32" t="str">
        <f t="shared" ref="E1674:E1737" si="52">IF(OR(B1674="",B1674="Инструмент бензо",B1674="Инструмент электро",B1674="Инструмент газ",B1674="Ручник и аксессуары"),"","V")</f>
        <v>V</v>
      </c>
      <c r="H1674"/>
      <c r="I1674"/>
      <c r="J1674"/>
      <c r="K1674" s="32" t="str">
        <f t="shared" si="51"/>
        <v/>
      </c>
      <c r="L1674" s="535"/>
    </row>
    <row r="1675" spans="2:12" x14ac:dyDescent="0.4">
      <c r="B1675" s="474" t="s">
        <v>3821</v>
      </c>
      <c r="C1675" s="473" t="s">
        <v>3822</v>
      </c>
      <c r="D1675" s="473" t="s">
        <v>9163</v>
      </c>
      <c r="E1675" s="32" t="str">
        <f t="shared" si="52"/>
        <v>V</v>
      </c>
      <c r="H1675"/>
      <c r="I1675"/>
      <c r="J1675"/>
      <c r="K1675" s="32" t="str">
        <f t="shared" ref="K1675:K1738" si="53">IF(OR(H1675="",H1675="Инструмент бензо",H1675="Инструмент электро",H1675="Инструмент газ",H1675="Ручник и аксессуары"),"","V")</f>
        <v/>
      </c>
      <c r="L1675" s="535"/>
    </row>
    <row r="1676" spans="2:12" x14ac:dyDescent="0.4">
      <c r="B1676" s="474" t="s">
        <v>3823</v>
      </c>
      <c r="C1676" s="473" t="s">
        <v>3824</v>
      </c>
      <c r="D1676" s="473" t="s">
        <v>9163</v>
      </c>
      <c r="E1676" s="32" t="str">
        <f t="shared" si="52"/>
        <v>V</v>
      </c>
      <c r="H1676"/>
      <c r="I1676"/>
      <c r="J1676"/>
      <c r="K1676" s="32" t="str">
        <f t="shared" si="53"/>
        <v/>
      </c>
      <c r="L1676" s="535"/>
    </row>
    <row r="1677" spans="2:12" x14ac:dyDescent="0.4">
      <c r="B1677" s="474" t="s">
        <v>3825</v>
      </c>
      <c r="C1677" s="473" t="s">
        <v>3826</v>
      </c>
      <c r="D1677" s="473" t="s">
        <v>9163</v>
      </c>
      <c r="E1677" s="32" t="str">
        <f t="shared" si="52"/>
        <v>V</v>
      </c>
      <c r="H1677"/>
      <c r="I1677"/>
      <c r="J1677"/>
      <c r="K1677" s="32" t="str">
        <f t="shared" si="53"/>
        <v/>
      </c>
      <c r="L1677" s="535"/>
    </row>
    <row r="1678" spans="2:12" x14ac:dyDescent="0.4">
      <c r="B1678" s="474" t="s">
        <v>3827</v>
      </c>
      <c r="C1678" s="473" t="s">
        <v>3828</v>
      </c>
      <c r="D1678" s="473" t="s">
        <v>9163</v>
      </c>
      <c r="E1678" s="32" t="str">
        <f t="shared" si="52"/>
        <v>V</v>
      </c>
      <c r="H1678"/>
      <c r="I1678"/>
      <c r="J1678"/>
      <c r="K1678" s="32" t="str">
        <f t="shared" si="53"/>
        <v/>
      </c>
      <c r="L1678" s="535"/>
    </row>
    <row r="1679" spans="2:12" x14ac:dyDescent="0.4">
      <c r="B1679" s="474" t="s">
        <v>4653</v>
      </c>
      <c r="C1679" s="473" t="s">
        <v>4940</v>
      </c>
      <c r="D1679" s="473" t="s">
        <v>9163</v>
      </c>
      <c r="E1679" s="32" t="str">
        <f t="shared" si="52"/>
        <v>V</v>
      </c>
      <c r="H1679"/>
      <c r="I1679"/>
      <c r="J1679"/>
      <c r="K1679" s="32" t="str">
        <f t="shared" si="53"/>
        <v/>
      </c>
      <c r="L1679" s="535"/>
    </row>
    <row r="1680" spans="2:12" x14ac:dyDescent="0.4">
      <c r="B1680" s="474" t="s">
        <v>4654</v>
      </c>
      <c r="C1680" s="473" t="s">
        <v>4941</v>
      </c>
      <c r="D1680" s="473" t="s">
        <v>9163</v>
      </c>
      <c r="E1680" s="32" t="str">
        <f t="shared" si="52"/>
        <v>V</v>
      </c>
      <c r="H1680"/>
      <c r="I1680"/>
      <c r="J1680"/>
      <c r="K1680" s="32" t="str">
        <f t="shared" si="53"/>
        <v/>
      </c>
      <c r="L1680" s="535"/>
    </row>
    <row r="1681" spans="2:12" x14ac:dyDescent="0.4">
      <c r="B1681" s="474" t="s">
        <v>4655</v>
      </c>
      <c r="C1681" s="473" t="s">
        <v>4942</v>
      </c>
      <c r="D1681" s="473" t="s">
        <v>9163</v>
      </c>
      <c r="E1681" s="32" t="str">
        <f t="shared" si="52"/>
        <v>V</v>
      </c>
      <c r="H1681"/>
      <c r="I1681"/>
      <c r="J1681"/>
      <c r="K1681" s="32" t="str">
        <f t="shared" si="53"/>
        <v/>
      </c>
      <c r="L1681" s="535"/>
    </row>
    <row r="1682" spans="2:12" x14ac:dyDescent="0.4">
      <c r="B1682" s="474" t="s">
        <v>4656</v>
      </c>
      <c r="C1682" s="473" t="s">
        <v>4943</v>
      </c>
      <c r="D1682" s="473" t="s">
        <v>9163</v>
      </c>
      <c r="E1682" s="32" t="str">
        <f t="shared" si="52"/>
        <v>V</v>
      </c>
      <c r="H1682"/>
      <c r="I1682"/>
      <c r="J1682"/>
      <c r="K1682" s="32" t="str">
        <f t="shared" si="53"/>
        <v/>
      </c>
      <c r="L1682" s="535"/>
    </row>
    <row r="1683" spans="2:12" x14ac:dyDescent="0.4">
      <c r="B1683" s="474" t="s">
        <v>2367</v>
      </c>
      <c r="C1683" s="473" t="s">
        <v>2366</v>
      </c>
      <c r="D1683" s="473" t="s">
        <v>9163</v>
      </c>
      <c r="E1683" s="32" t="str">
        <f t="shared" si="52"/>
        <v>V</v>
      </c>
      <c r="H1683"/>
      <c r="I1683"/>
      <c r="J1683"/>
      <c r="K1683" s="32" t="str">
        <f t="shared" si="53"/>
        <v/>
      </c>
      <c r="L1683" s="535"/>
    </row>
    <row r="1684" spans="2:12" x14ac:dyDescent="0.4">
      <c r="B1684" s="474" t="s">
        <v>2368</v>
      </c>
      <c r="C1684" s="473" t="s">
        <v>3219</v>
      </c>
      <c r="D1684" s="473" t="s">
        <v>9163</v>
      </c>
      <c r="E1684" s="32" t="str">
        <f t="shared" si="52"/>
        <v>V</v>
      </c>
      <c r="H1684"/>
      <c r="I1684"/>
      <c r="J1684"/>
      <c r="K1684" s="32" t="str">
        <f t="shared" si="53"/>
        <v/>
      </c>
      <c r="L1684" s="535"/>
    </row>
    <row r="1685" spans="2:12" x14ac:dyDescent="0.4">
      <c r="B1685" s="474" t="s">
        <v>2376</v>
      </c>
      <c r="C1685" s="473" t="s">
        <v>2375</v>
      </c>
      <c r="D1685" s="473" t="s">
        <v>9163</v>
      </c>
      <c r="E1685" s="32" t="str">
        <f t="shared" si="52"/>
        <v>V</v>
      </c>
      <c r="H1685"/>
      <c r="I1685"/>
      <c r="J1685"/>
      <c r="K1685" s="32" t="str">
        <f t="shared" si="53"/>
        <v/>
      </c>
      <c r="L1685" s="535"/>
    </row>
    <row r="1686" spans="2:12" x14ac:dyDescent="0.4">
      <c r="B1686" s="474" t="s">
        <v>2378</v>
      </c>
      <c r="C1686" s="473" t="s">
        <v>2377</v>
      </c>
      <c r="D1686" s="473" t="s">
        <v>9163</v>
      </c>
      <c r="E1686" s="32" t="str">
        <f t="shared" si="52"/>
        <v>V</v>
      </c>
      <c r="H1686"/>
      <c r="I1686"/>
      <c r="J1686"/>
      <c r="K1686" s="32" t="str">
        <f t="shared" si="53"/>
        <v/>
      </c>
      <c r="L1686" s="535"/>
    </row>
    <row r="1687" spans="2:12" x14ac:dyDescent="0.4">
      <c r="B1687" s="474" t="s">
        <v>2382</v>
      </c>
      <c r="C1687" s="473" t="s">
        <v>2381</v>
      </c>
      <c r="D1687" s="473" t="s">
        <v>9885</v>
      </c>
      <c r="E1687" s="32" t="str">
        <f t="shared" si="52"/>
        <v>V</v>
      </c>
      <c r="H1687"/>
      <c r="I1687"/>
      <c r="J1687"/>
      <c r="K1687" s="32" t="str">
        <f t="shared" si="53"/>
        <v/>
      </c>
      <c r="L1687" s="535"/>
    </row>
    <row r="1688" spans="2:12" x14ac:dyDescent="0.4">
      <c r="B1688" s="474" t="s">
        <v>2384</v>
      </c>
      <c r="C1688" s="473" t="s">
        <v>2383</v>
      </c>
      <c r="D1688" s="473" t="s">
        <v>9885</v>
      </c>
      <c r="E1688" s="32" t="str">
        <f t="shared" si="52"/>
        <v>V</v>
      </c>
      <c r="H1688"/>
      <c r="I1688"/>
      <c r="J1688"/>
      <c r="K1688" s="32" t="str">
        <f t="shared" si="53"/>
        <v/>
      </c>
      <c r="L1688" s="535"/>
    </row>
    <row r="1689" spans="2:12" x14ac:dyDescent="0.4">
      <c r="B1689" s="474" t="s">
        <v>2386</v>
      </c>
      <c r="C1689" s="473" t="s">
        <v>2385</v>
      </c>
      <c r="D1689" s="473" t="s">
        <v>9885</v>
      </c>
      <c r="E1689" s="32" t="str">
        <f t="shared" si="52"/>
        <v>V</v>
      </c>
      <c r="H1689"/>
      <c r="I1689"/>
      <c r="J1689"/>
      <c r="K1689" s="32" t="str">
        <f t="shared" si="53"/>
        <v/>
      </c>
      <c r="L1689" s="535"/>
    </row>
    <row r="1690" spans="2:12" x14ac:dyDescent="0.4">
      <c r="B1690" s="474" t="s">
        <v>2388</v>
      </c>
      <c r="C1690" s="473" t="s">
        <v>2387</v>
      </c>
      <c r="D1690" s="473" t="s">
        <v>9885</v>
      </c>
      <c r="E1690" s="32" t="str">
        <f t="shared" si="52"/>
        <v>V</v>
      </c>
      <c r="H1690"/>
      <c r="I1690"/>
      <c r="J1690"/>
      <c r="K1690" s="32" t="str">
        <f t="shared" si="53"/>
        <v/>
      </c>
      <c r="L1690" s="535"/>
    </row>
    <row r="1691" spans="2:12" x14ac:dyDescent="0.4">
      <c r="B1691" s="474" t="s">
        <v>2392</v>
      </c>
      <c r="C1691" s="473" t="s">
        <v>2391</v>
      </c>
      <c r="D1691" s="473" t="s">
        <v>9885</v>
      </c>
      <c r="E1691" s="32" t="str">
        <f t="shared" si="52"/>
        <v>V</v>
      </c>
      <c r="H1691"/>
      <c r="I1691"/>
      <c r="J1691"/>
      <c r="K1691" s="32" t="str">
        <f t="shared" si="53"/>
        <v/>
      </c>
      <c r="L1691" s="535"/>
    </row>
    <row r="1692" spans="2:12" x14ac:dyDescent="0.4">
      <c r="B1692" s="474" t="s">
        <v>2395</v>
      </c>
      <c r="C1692" s="473" t="s">
        <v>2394</v>
      </c>
      <c r="D1692" s="473" t="s">
        <v>9885</v>
      </c>
      <c r="E1692" s="32" t="str">
        <f t="shared" si="52"/>
        <v>V</v>
      </c>
      <c r="H1692"/>
      <c r="I1692"/>
      <c r="J1692"/>
      <c r="K1692" s="32" t="str">
        <f t="shared" si="53"/>
        <v/>
      </c>
      <c r="L1692" s="535"/>
    </row>
    <row r="1693" spans="2:12" x14ac:dyDescent="0.4">
      <c r="B1693" s="474" t="s">
        <v>2397</v>
      </c>
      <c r="C1693" s="473" t="s">
        <v>2396</v>
      </c>
      <c r="D1693" s="473" t="s">
        <v>9163</v>
      </c>
      <c r="E1693" s="32" t="str">
        <f t="shared" si="52"/>
        <v>V</v>
      </c>
      <c r="H1693"/>
      <c r="I1693"/>
      <c r="J1693"/>
      <c r="K1693" s="32" t="str">
        <f t="shared" si="53"/>
        <v/>
      </c>
      <c r="L1693" s="535"/>
    </row>
    <row r="1694" spans="2:12" x14ac:dyDescent="0.4">
      <c r="B1694" s="474" t="s">
        <v>2400</v>
      </c>
      <c r="C1694" s="473" t="s">
        <v>2399</v>
      </c>
      <c r="D1694" s="473" t="s">
        <v>9885</v>
      </c>
      <c r="E1694" s="32" t="str">
        <f t="shared" si="52"/>
        <v>V</v>
      </c>
      <c r="H1694"/>
      <c r="I1694"/>
      <c r="J1694"/>
      <c r="K1694" s="32" t="str">
        <f t="shared" si="53"/>
        <v/>
      </c>
      <c r="L1694" s="535"/>
    </row>
    <row r="1695" spans="2:12" x14ac:dyDescent="0.4">
      <c r="B1695" s="474" t="s">
        <v>2403</v>
      </c>
      <c r="C1695" s="473" t="s">
        <v>10265</v>
      </c>
      <c r="D1695" s="473" t="s">
        <v>9885</v>
      </c>
      <c r="E1695" s="32" t="str">
        <f t="shared" si="52"/>
        <v>V</v>
      </c>
      <c r="H1695"/>
      <c r="I1695"/>
      <c r="J1695"/>
      <c r="K1695" s="32" t="str">
        <f t="shared" si="53"/>
        <v/>
      </c>
      <c r="L1695" s="535"/>
    </row>
    <row r="1696" spans="2:12" x14ac:dyDescent="0.4">
      <c r="B1696" s="474" t="s">
        <v>2404</v>
      </c>
      <c r="C1696" s="473" t="s">
        <v>10266</v>
      </c>
      <c r="D1696" s="473" t="s">
        <v>9885</v>
      </c>
      <c r="E1696" s="32" t="str">
        <f t="shared" si="52"/>
        <v>V</v>
      </c>
      <c r="H1696"/>
      <c r="I1696"/>
      <c r="J1696"/>
      <c r="K1696" s="32" t="str">
        <f t="shared" si="53"/>
        <v/>
      </c>
      <c r="L1696" s="535"/>
    </row>
    <row r="1697" spans="2:12" x14ac:dyDescent="0.4">
      <c r="B1697" s="474" t="s">
        <v>2405</v>
      </c>
      <c r="C1697" s="473" t="s">
        <v>10267</v>
      </c>
      <c r="D1697" s="473" t="s">
        <v>9885</v>
      </c>
      <c r="E1697" s="32" t="str">
        <f t="shared" si="52"/>
        <v>V</v>
      </c>
      <c r="H1697"/>
      <c r="I1697"/>
      <c r="J1697"/>
      <c r="K1697" s="32" t="str">
        <f t="shared" si="53"/>
        <v/>
      </c>
      <c r="L1697" s="535"/>
    </row>
    <row r="1698" spans="2:12" x14ac:dyDescent="0.4">
      <c r="B1698" s="474" t="s">
        <v>2409</v>
      </c>
      <c r="C1698" s="473" t="s">
        <v>2408</v>
      </c>
      <c r="D1698" s="473" t="s">
        <v>9885</v>
      </c>
      <c r="E1698" s="32" t="str">
        <f t="shared" si="52"/>
        <v>V</v>
      </c>
      <c r="H1698"/>
      <c r="I1698"/>
      <c r="J1698"/>
      <c r="K1698" s="32" t="str">
        <f t="shared" si="53"/>
        <v/>
      </c>
      <c r="L1698" s="535"/>
    </row>
    <row r="1699" spans="2:12" x14ac:dyDescent="0.4">
      <c r="B1699" s="474" t="s">
        <v>2410</v>
      </c>
      <c r="C1699" s="473" t="s">
        <v>10268</v>
      </c>
      <c r="D1699" s="473" t="s">
        <v>9885</v>
      </c>
      <c r="E1699" s="32" t="str">
        <f t="shared" si="52"/>
        <v>V</v>
      </c>
      <c r="H1699"/>
      <c r="I1699"/>
      <c r="J1699"/>
      <c r="K1699" s="32" t="str">
        <f t="shared" si="53"/>
        <v/>
      </c>
      <c r="L1699" s="535"/>
    </row>
    <row r="1700" spans="2:12" x14ac:dyDescent="0.4">
      <c r="B1700" s="474" t="s">
        <v>2414</v>
      </c>
      <c r="C1700" s="473" t="s">
        <v>2413</v>
      </c>
      <c r="D1700" s="473" t="s">
        <v>9163</v>
      </c>
      <c r="E1700" s="32" t="str">
        <f t="shared" si="52"/>
        <v>V</v>
      </c>
      <c r="H1700"/>
      <c r="I1700"/>
      <c r="J1700"/>
      <c r="K1700" s="32" t="str">
        <f t="shared" si="53"/>
        <v/>
      </c>
      <c r="L1700" s="535"/>
    </row>
    <row r="1701" spans="2:12" x14ac:dyDescent="0.4">
      <c r="B1701" s="474" t="s">
        <v>2416</v>
      </c>
      <c r="C1701" s="473" t="s">
        <v>2415</v>
      </c>
      <c r="D1701" s="473" t="s">
        <v>9163</v>
      </c>
      <c r="E1701" s="32" t="str">
        <f t="shared" si="52"/>
        <v>V</v>
      </c>
      <c r="H1701"/>
      <c r="I1701"/>
      <c r="J1701"/>
      <c r="K1701" s="32" t="str">
        <f t="shared" si="53"/>
        <v/>
      </c>
      <c r="L1701" s="535"/>
    </row>
    <row r="1702" spans="2:12" x14ac:dyDescent="0.4">
      <c r="B1702" s="474" t="s">
        <v>2418</v>
      </c>
      <c r="C1702" s="473" t="s">
        <v>2417</v>
      </c>
      <c r="D1702" s="473" t="s">
        <v>9163</v>
      </c>
      <c r="E1702" s="32" t="str">
        <f t="shared" si="52"/>
        <v>V</v>
      </c>
      <c r="H1702"/>
      <c r="I1702"/>
      <c r="J1702"/>
      <c r="K1702" s="32" t="str">
        <f t="shared" si="53"/>
        <v/>
      </c>
      <c r="L1702" s="535"/>
    </row>
    <row r="1703" spans="2:12" x14ac:dyDescent="0.4">
      <c r="B1703" s="474" t="s">
        <v>3619</v>
      </c>
      <c r="C1703" s="473" t="s">
        <v>3715</v>
      </c>
      <c r="D1703" s="473" t="s">
        <v>9163</v>
      </c>
      <c r="E1703" s="32" t="str">
        <f t="shared" si="52"/>
        <v>V</v>
      </c>
      <c r="H1703"/>
      <c r="I1703"/>
      <c r="J1703"/>
      <c r="K1703" s="32" t="str">
        <f t="shared" si="53"/>
        <v/>
      </c>
      <c r="L1703" s="535"/>
    </row>
    <row r="1704" spans="2:12" x14ac:dyDescent="0.4">
      <c r="B1704" s="474" t="s">
        <v>2420</v>
      </c>
      <c r="C1704" s="473" t="s">
        <v>2419</v>
      </c>
      <c r="D1704" s="473" t="s">
        <v>9163</v>
      </c>
      <c r="E1704" s="32" t="str">
        <f t="shared" si="52"/>
        <v>V</v>
      </c>
      <c r="H1704"/>
      <c r="I1704"/>
      <c r="J1704"/>
      <c r="K1704" s="32" t="str">
        <f t="shared" si="53"/>
        <v/>
      </c>
      <c r="L1704" s="535"/>
    </row>
    <row r="1705" spans="2:12" x14ac:dyDescent="0.4">
      <c r="B1705" s="474" t="s">
        <v>2422</v>
      </c>
      <c r="C1705" s="473" t="s">
        <v>2421</v>
      </c>
      <c r="D1705" s="473" t="s">
        <v>9163</v>
      </c>
      <c r="E1705" s="32" t="str">
        <f t="shared" si="52"/>
        <v>V</v>
      </c>
      <c r="H1705"/>
      <c r="I1705"/>
      <c r="J1705"/>
      <c r="K1705" s="32" t="str">
        <f t="shared" si="53"/>
        <v/>
      </c>
      <c r="L1705" s="535"/>
    </row>
    <row r="1706" spans="2:12" x14ac:dyDescent="0.4">
      <c r="B1706" s="474" t="s">
        <v>2423</v>
      </c>
      <c r="C1706" s="473" t="s">
        <v>10269</v>
      </c>
      <c r="D1706" s="473" t="s">
        <v>9163</v>
      </c>
      <c r="E1706" s="32" t="str">
        <f t="shared" si="52"/>
        <v>V</v>
      </c>
      <c r="H1706"/>
      <c r="I1706"/>
      <c r="J1706"/>
      <c r="K1706" s="32" t="str">
        <f t="shared" si="53"/>
        <v/>
      </c>
      <c r="L1706" s="535"/>
    </row>
    <row r="1707" spans="2:12" x14ac:dyDescent="0.4">
      <c r="B1707" s="474" t="s">
        <v>2425</v>
      </c>
      <c r="C1707" s="473" t="s">
        <v>2424</v>
      </c>
      <c r="D1707" s="473" t="s">
        <v>9163</v>
      </c>
      <c r="E1707" s="32" t="str">
        <f t="shared" si="52"/>
        <v>V</v>
      </c>
      <c r="H1707"/>
      <c r="I1707"/>
      <c r="J1707"/>
      <c r="K1707" s="32" t="str">
        <f t="shared" si="53"/>
        <v/>
      </c>
      <c r="L1707" s="535"/>
    </row>
    <row r="1708" spans="2:12" x14ac:dyDescent="0.4">
      <c r="B1708" s="474" t="s">
        <v>2426</v>
      </c>
      <c r="C1708" s="473" t="s">
        <v>10270</v>
      </c>
      <c r="D1708" s="473" t="s">
        <v>9163</v>
      </c>
      <c r="E1708" s="32" t="str">
        <f t="shared" si="52"/>
        <v>V</v>
      </c>
      <c r="H1708"/>
      <c r="I1708"/>
      <c r="J1708"/>
      <c r="K1708" s="32" t="str">
        <f t="shared" si="53"/>
        <v/>
      </c>
      <c r="L1708" s="535"/>
    </row>
    <row r="1709" spans="2:12" x14ac:dyDescent="0.4">
      <c r="B1709" s="474" t="s">
        <v>4657</v>
      </c>
      <c r="C1709" s="473" t="s">
        <v>4944</v>
      </c>
      <c r="D1709" s="473" t="s">
        <v>9163</v>
      </c>
      <c r="E1709" s="32" t="str">
        <f t="shared" si="52"/>
        <v>V</v>
      </c>
      <c r="H1709"/>
      <c r="I1709"/>
      <c r="J1709"/>
      <c r="K1709" s="32" t="str">
        <f t="shared" si="53"/>
        <v/>
      </c>
      <c r="L1709" s="535"/>
    </row>
    <row r="1710" spans="2:12" x14ac:dyDescent="0.4">
      <c r="B1710" s="474" t="s">
        <v>2221</v>
      </c>
      <c r="C1710" s="473" t="s">
        <v>10271</v>
      </c>
      <c r="D1710" s="473" t="s">
        <v>9885</v>
      </c>
      <c r="E1710" s="32" t="str">
        <f t="shared" si="52"/>
        <v>V</v>
      </c>
      <c r="H1710"/>
      <c r="I1710"/>
      <c r="J1710"/>
      <c r="K1710" s="32" t="str">
        <f t="shared" si="53"/>
        <v/>
      </c>
      <c r="L1710" s="535"/>
    </row>
    <row r="1711" spans="2:12" x14ac:dyDescent="0.4">
      <c r="B1711" s="474" t="s">
        <v>4658</v>
      </c>
      <c r="C1711" s="473" t="s">
        <v>4965</v>
      </c>
      <c r="D1711" s="473" t="s">
        <v>9163</v>
      </c>
      <c r="E1711" s="32" t="str">
        <f t="shared" si="52"/>
        <v>V</v>
      </c>
      <c r="H1711"/>
      <c r="I1711"/>
      <c r="J1711"/>
      <c r="K1711" s="32" t="str">
        <f t="shared" si="53"/>
        <v/>
      </c>
      <c r="L1711" s="535"/>
    </row>
    <row r="1712" spans="2:12" x14ac:dyDescent="0.4">
      <c r="B1712" s="474" t="s">
        <v>2225</v>
      </c>
      <c r="C1712" s="473" t="s">
        <v>2224</v>
      </c>
      <c r="D1712" s="473" t="s">
        <v>9163</v>
      </c>
      <c r="E1712" s="32" t="str">
        <f t="shared" si="52"/>
        <v>V</v>
      </c>
      <c r="H1712"/>
      <c r="I1712"/>
      <c r="J1712"/>
      <c r="K1712" s="32" t="str">
        <f t="shared" si="53"/>
        <v/>
      </c>
      <c r="L1712" s="535"/>
    </row>
    <row r="1713" spans="2:12" x14ac:dyDescent="0.4">
      <c r="B1713" s="474" t="s">
        <v>2227</v>
      </c>
      <c r="C1713" s="473" t="s">
        <v>2226</v>
      </c>
      <c r="D1713" s="473" t="s">
        <v>9163</v>
      </c>
      <c r="E1713" s="32" t="str">
        <f t="shared" si="52"/>
        <v>V</v>
      </c>
      <c r="H1713"/>
      <c r="I1713"/>
      <c r="J1713"/>
      <c r="K1713" s="32" t="str">
        <f t="shared" si="53"/>
        <v/>
      </c>
      <c r="L1713" s="535"/>
    </row>
    <row r="1714" spans="2:12" x14ac:dyDescent="0.4">
      <c r="B1714" s="474" t="s">
        <v>2229</v>
      </c>
      <c r="C1714" s="473" t="s">
        <v>2228</v>
      </c>
      <c r="D1714" s="473" t="s">
        <v>9163</v>
      </c>
      <c r="E1714" s="32" t="str">
        <f t="shared" si="52"/>
        <v>V</v>
      </c>
      <c r="H1714"/>
      <c r="I1714"/>
      <c r="J1714"/>
      <c r="K1714" s="32" t="str">
        <f t="shared" si="53"/>
        <v/>
      </c>
      <c r="L1714" s="535"/>
    </row>
    <row r="1715" spans="2:12" x14ac:dyDescent="0.4">
      <c r="B1715" s="474" t="s">
        <v>4659</v>
      </c>
      <c r="C1715" s="473" t="s">
        <v>10272</v>
      </c>
      <c r="D1715" s="473" t="s">
        <v>9163</v>
      </c>
      <c r="E1715" s="32" t="str">
        <f t="shared" si="52"/>
        <v>V</v>
      </c>
      <c r="H1715"/>
      <c r="I1715"/>
      <c r="J1715"/>
      <c r="K1715" s="32" t="str">
        <f t="shared" si="53"/>
        <v/>
      </c>
      <c r="L1715" s="535"/>
    </row>
    <row r="1716" spans="2:12" x14ac:dyDescent="0.4">
      <c r="B1716" s="474" t="s">
        <v>2231</v>
      </c>
      <c r="C1716" s="473" t="s">
        <v>2230</v>
      </c>
      <c r="D1716" s="473" t="s">
        <v>9163</v>
      </c>
      <c r="E1716" s="32" t="str">
        <f t="shared" si="52"/>
        <v>V</v>
      </c>
      <c r="H1716"/>
      <c r="I1716"/>
      <c r="J1716"/>
      <c r="K1716" s="32" t="str">
        <f t="shared" si="53"/>
        <v/>
      </c>
      <c r="L1716" s="535"/>
    </row>
    <row r="1717" spans="2:12" x14ac:dyDescent="0.4">
      <c r="B1717" s="474" t="s">
        <v>2233</v>
      </c>
      <c r="C1717" s="473" t="s">
        <v>2232</v>
      </c>
      <c r="D1717" s="473" t="s">
        <v>9163</v>
      </c>
      <c r="E1717" s="32" t="str">
        <f t="shared" si="52"/>
        <v>V</v>
      </c>
      <c r="H1717"/>
      <c r="I1717"/>
      <c r="J1717"/>
      <c r="K1717" s="32" t="str">
        <f t="shared" si="53"/>
        <v/>
      </c>
      <c r="L1717" s="535"/>
    </row>
    <row r="1718" spans="2:12" x14ac:dyDescent="0.4">
      <c r="B1718" s="474" t="s">
        <v>2235</v>
      </c>
      <c r="C1718" s="473" t="s">
        <v>2234</v>
      </c>
      <c r="D1718" s="473" t="s">
        <v>9163</v>
      </c>
      <c r="E1718" s="32" t="str">
        <f t="shared" si="52"/>
        <v>V</v>
      </c>
      <c r="H1718"/>
      <c r="I1718"/>
      <c r="J1718"/>
      <c r="K1718" s="32" t="str">
        <f t="shared" si="53"/>
        <v/>
      </c>
      <c r="L1718" s="535"/>
    </row>
    <row r="1719" spans="2:12" x14ac:dyDescent="0.4">
      <c r="B1719" s="474" t="s">
        <v>2237</v>
      </c>
      <c r="C1719" s="473" t="s">
        <v>2236</v>
      </c>
      <c r="D1719" s="473" t="s">
        <v>9163</v>
      </c>
      <c r="E1719" s="32" t="str">
        <f t="shared" si="52"/>
        <v>V</v>
      </c>
      <c r="H1719"/>
      <c r="I1719"/>
      <c r="J1719"/>
      <c r="K1719" s="32" t="str">
        <f t="shared" si="53"/>
        <v/>
      </c>
      <c r="L1719" s="535"/>
    </row>
    <row r="1720" spans="2:12" x14ac:dyDescent="0.4">
      <c r="B1720" s="474" t="s">
        <v>2239</v>
      </c>
      <c r="C1720" s="473" t="s">
        <v>2238</v>
      </c>
      <c r="D1720" s="473" t="s">
        <v>9163</v>
      </c>
      <c r="E1720" s="32" t="str">
        <f t="shared" si="52"/>
        <v>V</v>
      </c>
      <c r="H1720"/>
      <c r="I1720"/>
      <c r="J1720"/>
      <c r="K1720" s="32" t="str">
        <f t="shared" si="53"/>
        <v/>
      </c>
      <c r="L1720" s="535"/>
    </row>
    <row r="1721" spans="2:12" x14ac:dyDescent="0.4">
      <c r="B1721" s="474" t="s">
        <v>2241</v>
      </c>
      <c r="C1721" s="473" t="s">
        <v>2240</v>
      </c>
      <c r="D1721" s="473" t="s">
        <v>9163</v>
      </c>
      <c r="E1721" s="32" t="str">
        <f t="shared" si="52"/>
        <v>V</v>
      </c>
      <c r="H1721"/>
      <c r="I1721"/>
      <c r="J1721"/>
      <c r="K1721" s="32" t="str">
        <f t="shared" si="53"/>
        <v/>
      </c>
      <c r="L1721" s="535"/>
    </row>
    <row r="1722" spans="2:12" x14ac:dyDescent="0.4">
      <c r="B1722" s="474" t="s">
        <v>2242</v>
      </c>
      <c r="C1722" s="473" t="s">
        <v>10273</v>
      </c>
      <c r="D1722" s="473" t="s">
        <v>9163</v>
      </c>
      <c r="E1722" s="32" t="str">
        <f t="shared" si="52"/>
        <v>V</v>
      </c>
      <c r="H1722"/>
      <c r="I1722"/>
      <c r="J1722"/>
      <c r="K1722" s="32" t="str">
        <f t="shared" si="53"/>
        <v/>
      </c>
      <c r="L1722" s="535"/>
    </row>
    <row r="1723" spans="2:12" x14ac:dyDescent="0.4">
      <c r="B1723" s="474" t="s">
        <v>2243</v>
      </c>
      <c r="C1723" s="473" t="s">
        <v>10274</v>
      </c>
      <c r="D1723" s="473" t="s">
        <v>9163</v>
      </c>
      <c r="E1723" s="32" t="str">
        <f t="shared" si="52"/>
        <v>V</v>
      </c>
      <c r="H1723"/>
      <c r="I1723"/>
      <c r="J1723"/>
      <c r="K1723" s="32" t="str">
        <f t="shared" si="53"/>
        <v/>
      </c>
      <c r="L1723" s="535"/>
    </row>
    <row r="1724" spans="2:12" x14ac:dyDescent="0.4">
      <c r="B1724" s="474" t="s">
        <v>2244</v>
      </c>
      <c r="C1724" s="473" t="s">
        <v>10275</v>
      </c>
      <c r="D1724" s="473" t="s">
        <v>9885</v>
      </c>
      <c r="E1724" s="32" t="str">
        <f t="shared" si="52"/>
        <v>V</v>
      </c>
      <c r="H1724"/>
      <c r="I1724"/>
      <c r="J1724"/>
      <c r="K1724" s="32" t="str">
        <f t="shared" si="53"/>
        <v/>
      </c>
      <c r="L1724" s="535"/>
    </row>
    <row r="1725" spans="2:12" x14ac:dyDescent="0.4">
      <c r="B1725" s="474" t="s">
        <v>2245</v>
      </c>
      <c r="C1725" s="473" t="s">
        <v>10276</v>
      </c>
      <c r="D1725" s="473" t="s">
        <v>9885</v>
      </c>
      <c r="E1725" s="32" t="str">
        <f t="shared" si="52"/>
        <v>V</v>
      </c>
      <c r="H1725"/>
      <c r="I1725"/>
      <c r="J1725"/>
      <c r="K1725" s="32" t="str">
        <f t="shared" si="53"/>
        <v/>
      </c>
      <c r="L1725" s="535"/>
    </row>
    <row r="1726" spans="2:12" x14ac:dyDescent="0.4">
      <c r="B1726" s="474" t="s">
        <v>2248</v>
      </c>
      <c r="C1726" s="473" t="s">
        <v>10277</v>
      </c>
      <c r="D1726" s="473" t="s">
        <v>9163</v>
      </c>
      <c r="E1726" s="32" t="str">
        <f t="shared" si="52"/>
        <v>V</v>
      </c>
      <c r="H1726"/>
      <c r="I1726"/>
      <c r="J1726"/>
      <c r="K1726" s="32" t="str">
        <f t="shared" si="53"/>
        <v/>
      </c>
      <c r="L1726" s="535"/>
    </row>
    <row r="1727" spans="2:12" x14ac:dyDescent="0.4">
      <c r="B1727" s="474" t="s">
        <v>2249</v>
      </c>
      <c r="C1727" s="473" t="s">
        <v>10278</v>
      </c>
      <c r="D1727" s="473" t="s">
        <v>9163</v>
      </c>
      <c r="E1727" s="32" t="str">
        <f t="shared" si="52"/>
        <v>V</v>
      </c>
      <c r="H1727"/>
      <c r="I1727"/>
      <c r="J1727"/>
      <c r="K1727" s="32" t="str">
        <f t="shared" si="53"/>
        <v/>
      </c>
      <c r="L1727" s="535"/>
    </row>
    <row r="1728" spans="2:12" x14ac:dyDescent="0.4">
      <c r="B1728" s="474" t="s">
        <v>2250</v>
      </c>
      <c r="C1728" s="473" t="s">
        <v>10279</v>
      </c>
      <c r="D1728" s="473" t="s">
        <v>9885</v>
      </c>
      <c r="E1728" s="32" t="str">
        <f t="shared" si="52"/>
        <v>V</v>
      </c>
      <c r="H1728"/>
      <c r="I1728"/>
      <c r="J1728"/>
      <c r="K1728" s="32" t="str">
        <f t="shared" si="53"/>
        <v/>
      </c>
      <c r="L1728" s="535"/>
    </row>
    <row r="1729" spans="2:12" x14ac:dyDescent="0.4">
      <c r="B1729" s="474" t="s">
        <v>2251</v>
      </c>
      <c r="C1729" s="473" t="s">
        <v>3112</v>
      </c>
      <c r="D1729" s="473" t="s">
        <v>9163</v>
      </c>
      <c r="E1729" s="32" t="str">
        <f t="shared" si="52"/>
        <v>V</v>
      </c>
      <c r="H1729"/>
      <c r="I1729"/>
      <c r="J1729"/>
      <c r="K1729" s="32" t="str">
        <f t="shared" si="53"/>
        <v/>
      </c>
      <c r="L1729" s="535"/>
    </row>
    <row r="1730" spans="2:12" x14ac:dyDescent="0.4">
      <c r="B1730" s="474" t="s">
        <v>2252</v>
      </c>
      <c r="C1730" s="473" t="s">
        <v>3113</v>
      </c>
      <c r="D1730" s="473" t="s">
        <v>9163</v>
      </c>
      <c r="E1730" s="32" t="str">
        <f t="shared" si="52"/>
        <v>V</v>
      </c>
      <c r="H1730"/>
      <c r="I1730"/>
      <c r="J1730"/>
      <c r="K1730" s="32" t="str">
        <f t="shared" si="53"/>
        <v/>
      </c>
      <c r="L1730" s="535"/>
    </row>
    <row r="1731" spans="2:12" x14ac:dyDescent="0.4">
      <c r="B1731" s="474" t="s">
        <v>2253</v>
      </c>
      <c r="C1731" s="473" t="s">
        <v>10280</v>
      </c>
      <c r="D1731" s="473" t="s">
        <v>9163</v>
      </c>
      <c r="E1731" s="32" t="str">
        <f t="shared" si="52"/>
        <v>V</v>
      </c>
      <c r="H1731"/>
      <c r="I1731"/>
      <c r="J1731"/>
      <c r="K1731" s="32" t="str">
        <f t="shared" si="53"/>
        <v/>
      </c>
      <c r="L1731" s="535"/>
    </row>
    <row r="1732" spans="2:12" x14ac:dyDescent="0.4">
      <c r="B1732" s="474" t="s">
        <v>2257</v>
      </c>
      <c r="C1732" s="473" t="s">
        <v>2256</v>
      </c>
      <c r="D1732" s="473" t="s">
        <v>9885</v>
      </c>
      <c r="E1732" s="32" t="str">
        <f t="shared" si="52"/>
        <v>V</v>
      </c>
      <c r="H1732"/>
      <c r="I1732"/>
      <c r="J1732"/>
      <c r="K1732" s="32" t="str">
        <f t="shared" si="53"/>
        <v/>
      </c>
      <c r="L1732" s="535"/>
    </row>
    <row r="1733" spans="2:12" x14ac:dyDescent="0.4">
      <c r="B1733" s="474" t="s">
        <v>2259</v>
      </c>
      <c r="C1733" s="473" t="s">
        <v>2258</v>
      </c>
      <c r="D1733" s="473" t="s">
        <v>9163</v>
      </c>
      <c r="E1733" s="32" t="str">
        <f t="shared" si="52"/>
        <v>V</v>
      </c>
      <c r="H1733"/>
      <c r="I1733"/>
      <c r="J1733"/>
      <c r="K1733" s="32" t="str">
        <f t="shared" si="53"/>
        <v/>
      </c>
      <c r="L1733" s="535"/>
    </row>
    <row r="1734" spans="2:12" x14ac:dyDescent="0.4">
      <c r="B1734" s="474" t="s">
        <v>2261</v>
      </c>
      <c r="C1734" s="473" t="s">
        <v>2260</v>
      </c>
      <c r="D1734" s="473" t="s">
        <v>9163</v>
      </c>
      <c r="E1734" s="32" t="str">
        <f t="shared" si="52"/>
        <v>V</v>
      </c>
      <c r="H1734"/>
      <c r="I1734"/>
      <c r="J1734"/>
      <c r="K1734" s="32" t="str">
        <f t="shared" si="53"/>
        <v/>
      </c>
      <c r="L1734" s="535"/>
    </row>
    <row r="1735" spans="2:12" x14ac:dyDescent="0.4">
      <c r="B1735" s="474" t="s">
        <v>2263</v>
      </c>
      <c r="C1735" s="473" t="s">
        <v>2262</v>
      </c>
      <c r="D1735" s="473" t="s">
        <v>9163</v>
      </c>
      <c r="E1735" s="32" t="str">
        <f t="shared" si="52"/>
        <v>V</v>
      </c>
      <c r="H1735"/>
      <c r="I1735"/>
      <c r="J1735"/>
      <c r="K1735" s="32" t="str">
        <f t="shared" si="53"/>
        <v/>
      </c>
      <c r="L1735" s="535"/>
    </row>
    <row r="1736" spans="2:12" x14ac:dyDescent="0.4">
      <c r="B1736" s="474" t="s">
        <v>2266</v>
      </c>
      <c r="C1736" s="473" t="s">
        <v>2265</v>
      </c>
      <c r="D1736" s="473" t="s">
        <v>9885</v>
      </c>
      <c r="E1736" s="32" t="str">
        <f t="shared" si="52"/>
        <v>V</v>
      </c>
      <c r="H1736"/>
      <c r="I1736"/>
      <c r="J1736"/>
      <c r="K1736" s="32" t="str">
        <f t="shared" si="53"/>
        <v/>
      </c>
      <c r="L1736" s="535"/>
    </row>
    <row r="1737" spans="2:12" x14ac:dyDescent="0.4">
      <c r="B1737" s="474" t="s">
        <v>2268</v>
      </c>
      <c r="C1737" s="473" t="s">
        <v>2267</v>
      </c>
      <c r="D1737" s="473" t="s">
        <v>9163</v>
      </c>
      <c r="E1737" s="32" t="str">
        <f t="shared" si="52"/>
        <v>V</v>
      </c>
      <c r="H1737"/>
      <c r="I1737"/>
      <c r="J1737"/>
      <c r="K1737" s="32" t="str">
        <f t="shared" si="53"/>
        <v/>
      </c>
      <c r="L1737" s="535"/>
    </row>
    <row r="1738" spans="2:12" x14ac:dyDescent="0.4">
      <c r="B1738" s="474" t="s">
        <v>2270</v>
      </c>
      <c r="C1738" s="473" t="s">
        <v>2269</v>
      </c>
      <c r="D1738" s="473" t="s">
        <v>9163</v>
      </c>
      <c r="E1738" s="32" t="str">
        <f t="shared" ref="E1738:E1801" si="54">IF(OR(B1738="",B1738="Инструмент бензо",B1738="Инструмент электро",B1738="Инструмент газ",B1738="Ручник и аксессуары"),"","V")</f>
        <v>V</v>
      </c>
      <c r="H1738"/>
      <c r="I1738"/>
      <c r="J1738"/>
      <c r="K1738" s="32" t="str">
        <f t="shared" si="53"/>
        <v/>
      </c>
      <c r="L1738" s="535"/>
    </row>
    <row r="1739" spans="2:12" x14ac:dyDescent="0.4">
      <c r="B1739" s="474" t="s">
        <v>2272</v>
      </c>
      <c r="C1739" s="473" t="s">
        <v>2271</v>
      </c>
      <c r="D1739" s="473" t="s">
        <v>9163</v>
      </c>
      <c r="E1739" s="32" t="str">
        <f t="shared" si="54"/>
        <v>V</v>
      </c>
      <c r="H1739"/>
      <c r="I1739"/>
      <c r="J1739"/>
      <c r="K1739" s="32" t="str">
        <f t="shared" ref="K1739:K1802" si="55">IF(OR(H1739="",H1739="Инструмент бензо",H1739="Инструмент электро",H1739="Инструмент газ",H1739="Ручник и аксессуары"),"","V")</f>
        <v/>
      </c>
      <c r="L1739" s="535"/>
    </row>
    <row r="1740" spans="2:12" x14ac:dyDescent="0.4">
      <c r="B1740" s="474" t="s">
        <v>2274</v>
      </c>
      <c r="C1740" s="473" t="s">
        <v>2273</v>
      </c>
      <c r="D1740" s="473" t="s">
        <v>9163</v>
      </c>
      <c r="E1740" s="32" t="str">
        <f t="shared" si="54"/>
        <v>V</v>
      </c>
      <c r="H1740"/>
      <c r="I1740"/>
      <c r="J1740"/>
      <c r="K1740" s="32" t="str">
        <f t="shared" si="55"/>
        <v/>
      </c>
      <c r="L1740" s="535"/>
    </row>
    <row r="1741" spans="2:12" x14ac:dyDescent="0.4">
      <c r="B1741" s="474" t="s">
        <v>2276</v>
      </c>
      <c r="C1741" s="473" t="s">
        <v>2275</v>
      </c>
      <c r="D1741" s="473" t="s">
        <v>9163</v>
      </c>
      <c r="E1741" s="32" t="str">
        <f t="shared" si="54"/>
        <v>V</v>
      </c>
      <c r="H1741"/>
      <c r="I1741"/>
      <c r="J1741"/>
      <c r="K1741" s="32" t="str">
        <f t="shared" si="55"/>
        <v/>
      </c>
      <c r="L1741" s="535"/>
    </row>
    <row r="1742" spans="2:12" x14ac:dyDescent="0.4">
      <c r="B1742" s="474" t="s">
        <v>2278</v>
      </c>
      <c r="C1742" s="473" t="s">
        <v>2277</v>
      </c>
      <c r="D1742" s="473" t="s">
        <v>9163</v>
      </c>
      <c r="E1742" s="32" t="str">
        <f t="shared" si="54"/>
        <v>V</v>
      </c>
      <c r="H1742"/>
      <c r="I1742"/>
      <c r="J1742"/>
      <c r="K1742" s="32" t="str">
        <f t="shared" si="55"/>
        <v/>
      </c>
      <c r="L1742" s="535"/>
    </row>
    <row r="1743" spans="2:12" x14ac:dyDescent="0.4">
      <c r="B1743" s="474" t="s">
        <v>2280</v>
      </c>
      <c r="C1743" s="473" t="s">
        <v>2279</v>
      </c>
      <c r="D1743" s="473" t="s">
        <v>9163</v>
      </c>
      <c r="E1743" s="32" t="str">
        <f t="shared" si="54"/>
        <v>V</v>
      </c>
      <c r="H1743"/>
      <c r="I1743"/>
      <c r="J1743"/>
      <c r="K1743" s="32" t="str">
        <f t="shared" si="55"/>
        <v/>
      </c>
      <c r="L1743" s="535"/>
    </row>
    <row r="1744" spans="2:12" x14ac:dyDescent="0.4">
      <c r="B1744" s="474" t="s">
        <v>2282</v>
      </c>
      <c r="C1744" s="473" t="s">
        <v>2281</v>
      </c>
      <c r="D1744" s="473" t="s">
        <v>9163</v>
      </c>
      <c r="E1744" s="32" t="str">
        <f t="shared" si="54"/>
        <v>V</v>
      </c>
      <c r="H1744"/>
      <c r="I1744"/>
      <c r="J1744"/>
      <c r="K1744" s="32" t="str">
        <f t="shared" si="55"/>
        <v/>
      </c>
      <c r="L1744" s="535"/>
    </row>
    <row r="1745" spans="2:12" x14ac:dyDescent="0.4">
      <c r="B1745" s="474" t="s">
        <v>2284</v>
      </c>
      <c r="C1745" s="473" t="s">
        <v>2283</v>
      </c>
      <c r="D1745" s="473" t="s">
        <v>9163</v>
      </c>
      <c r="E1745" s="32" t="str">
        <f t="shared" si="54"/>
        <v>V</v>
      </c>
      <c r="H1745"/>
      <c r="I1745"/>
      <c r="J1745"/>
      <c r="K1745" s="32" t="str">
        <f t="shared" si="55"/>
        <v/>
      </c>
      <c r="L1745" s="535"/>
    </row>
    <row r="1746" spans="2:12" x14ac:dyDescent="0.4">
      <c r="B1746" s="474" t="s">
        <v>2286</v>
      </c>
      <c r="C1746" s="473" t="s">
        <v>2285</v>
      </c>
      <c r="D1746" s="473" t="s">
        <v>9163</v>
      </c>
      <c r="E1746" s="32" t="str">
        <f t="shared" si="54"/>
        <v>V</v>
      </c>
      <c r="H1746"/>
      <c r="I1746"/>
      <c r="J1746"/>
      <c r="K1746" s="32" t="str">
        <f t="shared" si="55"/>
        <v/>
      </c>
      <c r="L1746" s="535"/>
    </row>
    <row r="1747" spans="2:12" x14ac:dyDescent="0.4">
      <c r="B1747" s="474" t="s">
        <v>2288</v>
      </c>
      <c r="C1747" s="473" t="s">
        <v>2287</v>
      </c>
      <c r="D1747" s="473" t="s">
        <v>9163</v>
      </c>
      <c r="E1747" s="32" t="str">
        <f t="shared" si="54"/>
        <v>V</v>
      </c>
      <c r="H1747"/>
      <c r="I1747"/>
      <c r="J1747"/>
      <c r="K1747" s="32" t="str">
        <f t="shared" si="55"/>
        <v/>
      </c>
      <c r="L1747" s="535"/>
    </row>
    <row r="1748" spans="2:12" x14ac:dyDescent="0.4">
      <c r="B1748" s="474" t="s">
        <v>2290</v>
      </c>
      <c r="C1748" s="473" t="s">
        <v>2289</v>
      </c>
      <c r="D1748" s="473" t="s">
        <v>9163</v>
      </c>
      <c r="E1748" s="32" t="str">
        <f t="shared" si="54"/>
        <v>V</v>
      </c>
      <c r="H1748"/>
      <c r="I1748"/>
      <c r="J1748"/>
      <c r="K1748" s="32" t="str">
        <f t="shared" si="55"/>
        <v/>
      </c>
      <c r="L1748" s="535"/>
    </row>
    <row r="1749" spans="2:12" x14ac:dyDescent="0.4">
      <c r="B1749" s="474" t="s">
        <v>2292</v>
      </c>
      <c r="C1749" s="473" t="s">
        <v>2291</v>
      </c>
      <c r="D1749" s="473" t="s">
        <v>9163</v>
      </c>
      <c r="E1749" s="32" t="str">
        <f t="shared" si="54"/>
        <v>V</v>
      </c>
      <c r="H1749"/>
      <c r="I1749"/>
      <c r="J1749"/>
      <c r="K1749" s="32" t="str">
        <f t="shared" si="55"/>
        <v/>
      </c>
      <c r="L1749" s="535"/>
    </row>
    <row r="1750" spans="2:12" x14ac:dyDescent="0.4">
      <c r="B1750" s="474" t="s">
        <v>2294</v>
      </c>
      <c r="C1750" s="473" t="s">
        <v>2293</v>
      </c>
      <c r="D1750" s="473" t="s">
        <v>9163</v>
      </c>
      <c r="E1750" s="32" t="str">
        <f t="shared" si="54"/>
        <v>V</v>
      </c>
      <c r="H1750"/>
      <c r="I1750"/>
      <c r="J1750"/>
      <c r="K1750" s="32" t="str">
        <f t="shared" si="55"/>
        <v/>
      </c>
      <c r="L1750" s="535"/>
    </row>
    <row r="1751" spans="2:12" x14ac:dyDescent="0.4">
      <c r="B1751" s="474" t="s">
        <v>2296</v>
      </c>
      <c r="C1751" s="473" t="s">
        <v>2295</v>
      </c>
      <c r="D1751" s="473" t="s">
        <v>9163</v>
      </c>
      <c r="E1751" s="32" t="str">
        <f t="shared" si="54"/>
        <v>V</v>
      </c>
      <c r="H1751"/>
      <c r="I1751"/>
      <c r="J1751"/>
      <c r="K1751" s="32" t="str">
        <f t="shared" si="55"/>
        <v/>
      </c>
      <c r="L1751" s="535"/>
    </row>
    <row r="1752" spans="2:12" x14ac:dyDescent="0.4">
      <c r="B1752" s="474" t="s">
        <v>3373</v>
      </c>
      <c r="C1752" s="473" t="s">
        <v>3372</v>
      </c>
      <c r="D1752" s="473" t="s">
        <v>9163</v>
      </c>
      <c r="E1752" s="32" t="str">
        <f t="shared" si="54"/>
        <v>V</v>
      </c>
      <c r="H1752"/>
      <c r="I1752"/>
      <c r="J1752"/>
      <c r="K1752" s="32" t="str">
        <f t="shared" si="55"/>
        <v/>
      </c>
      <c r="L1752" s="535"/>
    </row>
    <row r="1753" spans="2:12" x14ac:dyDescent="0.4">
      <c r="B1753" s="474" t="s">
        <v>2298</v>
      </c>
      <c r="C1753" s="473" t="s">
        <v>2297</v>
      </c>
      <c r="D1753" s="473" t="s">
        <v>9163</v>
      </c>
      <c r="E1753" s="32" t="str">
        <f t="shared" si="54"/>
        <v>V</v>
      </c>
      <c r="H1753"/>
      <c r="I1753"/>
      <c r="J1753"/>
      <c r="K1753" s="32" t="str">
        <f t="shared" si="55"/>
        <v/>
      </c>
      <c r="L1753" s="535"/>
    </row>
    <row r="1754" spans="2:12" x14ac:dyDescent="0.4">
      <c r="B1754" s="474" t="s">
        <v>2300</v>
      </c>
      <c r="C1754" s="473" t="s">
        <v>2299</v>
      </c>
      <c r="D1754" s="473" t="s">
        <v>9163</v>
      </c>
      <c r="E1754" s="32" t="str">
        <f t="shared" si="54"/>
        <v>V</v>
      </c>
      <c r="H1754"/>
      <c r="I1754"/>
      <c r="J1754"/>
      <c r="K1754" s="32" t="str">
        <f t="shared" si="55"/>
        <v/>
      </c>
      <c r="L1754" s="535"/>
    </row>
    <row r="1755" spans="2:12" x14ac:dyDescent="0.4">
      <c r="B1755" s="474" t="s">
        <v>2302</v>
      </c>
      <c r="C1755" s="473" t="s">
        <v>2301</v>
      </c>
      <c r="D1755" s="473" t="s">
        <v>9163</v>
      </c>
      <c r="E1755" s="32" t="str">
        <f t="shared" si="54"/>
        <v>V</v>
      </c>
      <c r="H1755"/>
      <c r="I1755"/>
      <c r="J1755"/>
      <c r="K1755" s="32" t="str">
        <f t="shared" si="55"/>
        <v/>
      </c>
      <c r="L1755" s="535"/>
    </row>
    <row r="1756" spans="2:12" x14ac:dyDescent="0.4">
      <c r="B1756" s="474" t="s">
        <v>2304</v>
      </c>
      <c r="C1756" s="473" t="s">
        <v>2303</v>
      </c>
      <c r="D1756" s="473" t="s">
        <v>9163</v>
      </c>
      <c r="E1756" s="32" t="str">
        <f t="shared" si="54"/>
        <v>V</v>
      </c>
      <c r="H1756"/>
      <c r="I1756"/>
      <c r="J1756"/>
      <c r="K1756" s="32" t="str">
        <f t="shared" si="55"/>
        <v/>
      </c>
      <c r="L1756" s="535"/>
    </row>
    <row r="1757" spans="2:12" x14ac:dyDescent="0.4">
      <c r="B1757" s="474" t="s">
        <v>2306</v>
      </c>
      <c r="C1757" s="473" t="s">
        <v>2305</v>
      </c>
      <c r="D1757" s="473" t="s">
        <v>9163</v>
      </c>
      <c r="E1757" s="32" t="str">
        <f t="shared" si="54"/>
        <v>V</v>
      </c>
      <c r="H1757"/>
      <c r="I1757"/>
      <c r="J1757"/>
      <c r="K1757" s="32" t="str">
        <f t="shared" si="55"/>
        <v/>
      </c>
      <c r="L1757" s="535"/>
    </row>
    <row r="1758" spans="2:12" x14ac:dyDescent="0.4">
      <c r="B1758" s="474" t="s">
        <v>2308</v>
      </c>
      <c r="C1758" s="473" t="s">
        <v>2307</v>
      </c>
      <c r="D1758" s="473" t="s">
        <v>9163</v>
      </c>
      <c r="E1758" s="32" t="str">
        <f t="shared" si="54"/>
        <v>V</v>
      </c>
      <c r="H1758"/>
      <c r="I1758"/>
      <c r="J1758"/>
      <c r="K1758" s="32" t="str">
        <f t="shared" si="55"/>
        <v/>
      </c>
      <c r="L1758" s="535"/>
    </row>
    <row r="1759" spans="2:12" x14ac:dyDescent="0.4">
      <c r="B1759" s="474" t="s">
        <v>2310</v>
      </c>
      <c r="C1759" s="473" t="s">
        <v>2309</v>
      </c>
      <c r="D1759" s="473" t="s">
        <v>9163</v>
      </c>
      <c r="E1759" s="32" t="str">
        <f t="shared" si="54"/>
        <v>V</v>
      </c>
      <c r="H1759"/>
      <c r="I1759"/>
      <c r="J1759"/>
      <c r="K1759" s="32" t="str">
        <f t="shared" si="55"/>
        <v/>
      </c>
      <c r="L1759" s="535"/>
    </row>
    <row r="1760" spans="2:12" x14ac:dyDescent="0.4">
      <c r="B1760" s="474" t="s">
        <v>2312</v>
      </c>
      <c r="C1760" s="473" t="s">
        <v>2311</v>
      </c>
      <c r="D1760" s="473" t="s">
        <v>9163</v>
      </c>
      <c r="E1760" s="32" t="str">
        <f t="shared" si="54"/>
        <v>V</v>
      </c>
      <c r="H1760"/>
      <c r="I1760"/>
      <c r="J1760"/>
      <c r="K1760" s="32" t="str">
        <f t="shared" si="55"/>
        <v/>
      </c>
      <c r="L1760" s="535"/>
    </row>
    <row r="1761" spans="2:12" x14ac:dyDescent="0.4">
      <c r="B1761" s="474" t="s">
        <v>2314</v>
      </c>
      <c r="C1761" s="473" t="s">
        <v>2313</v>
      </c>
      <c r="D1761" s="473" t="s">
        <v>9163</v>
      </c>
      <c r="E1761" s="32" t="str">
        <f t="shared" si="54"/>
        <v>V</v>
      </c>
      <c r="H1761"/>
      <c r="I1761"/>
      <c r="J1761"/>
      <c r="K1761" s="32" t="str">
        <f t="shared" si="55"/>
        <v/>
      </c>
      <c r="L1761" s="535"/>
    </row>
    <row r="1762" spans="2:12" x14ac:dyDescent="0.4">
      <c r="B1762" s="474" t="s">
        <v>2430</v>
      </c>
      <c r="C1762" s="473" t="s">
        <v>2429</v>
      </c>
      <c r="D1762" s="473" t="s">
        <v>9163</v>
      </c>
      <c r="E1762" s="32" t="str">
        <f t="shared" si="54"/>
        <v>V</v>
      </c>
      <c r="H1762"/>
      <c r="I1762"/>
      <c r="J1762"/>
      <c r="K1762" s="32" t="str">
        <f t="shared" si="55"/>
        <v/>
      </c>
      <c r="L1762" s="535"/>
    </row>
    <row r="1763" spans="2:12" x14ac:dyDescent="0.4">
      <c r="B1763" s="474" t="s">
        <v>4168</v>
      </c>
      <c r="C1763" s="473" t="s">
        <v>4167</v>
      </c>
      <c r="D1763" s="473" t="s">
        <v>9163</v>
      </c>
      <c r="E1763" s="32" t="str">
        <f t="shared" si="54"/>
        <v>V</v>
      </c>
      <c r="H1763"/>
      <c r="I1763"/>
      <c r="J1763"/>
      <c r="K1763" s="32" t="str">
        <f t="shared" si="55"/>
        <v/>
      </c>
      <c r="L1763" s="535"/>
    </row>
    <row r="1764" spans="2:12" x14ac:dyDescent="0.4">
      <c r="B1764" s="474" t="s">
        <v>4171</v>
      </c>
      <c r="C1764" s="473" t="s">
        <v>4170</v>
      </c>
      <c r="D1764" s="473" t="s">
        <v>9163</v>
      </c>
      <c r="E1764" s="32" t="str">
        <f t="shared" si="54"/>
        <v>V</v>
      </c>
      <c r="H1764"/>
      <c r="I1764"/>
      <c r="J1764"/>
      <c r="K1764" s="32" t="str">
        <f t="shared" si="55"/>
        <v/>
      </c>
      <c r="L1764" s="535"/>
    </row>
    <row r="1765" spans="2:12" x14ac:dyDescent="0.4">
      <c r="B1765" s="474" t="s">
        <v>126</v>
      </c>
      <c r="C1765" s="473" t="s">
        <v>5251</v>
      </c>
      <c r="D1765" s="473" t="s">
        <v>9163</v>
      </c>
      <c r="E1765" s="32" t="str">
        <f t="shared" si="54"/>
        <v>V</v>
      </c>
      <c r="H1765"/>
      <c r="I1765"/>
      <c r="J1765"/>
      <c r="K1765" s="32" t="str">
        <f t="shared" si="55"/>
        <v/>
      </c>
      <c r="L1765" s="535"/>
    </row>
    <row r="1766" spans="2:12" x14ac:dyDescent="0.4">
      <c r="B1766" s="474" t="s">
        <v>1324</v>
      </c>
      <c r="C1766" s="473" t="s">
        <v>1323</v>
      </c>
      <c r="D1766" s="473" t="s">
        <v>9163</v>
      </c>
      <c r="E1766" s="32" t="str">
        <f t="shared" si="54"/>
        <v>V</v>
      </c>
      <c r="H1766"/>
      <c r="I1766"/>
      <c r="J1766"/>
      <c r="K1766" s="32" t="str">
        <f t="shared" si="55"/>
        <v/>
      </c>
      <c r="L1766" s="535"/>
    </row>
    <row r="1767" spans="2:12" x14ac:dyDescent="0.4">
      <c r="B1767" s="474" t="s">
        <v>127</v>
      </c>
      <c r="C1767" s="473" t="s">
        <v>5017</v>
      </c>
      <c r="D1767" s="473" t="s">
        <v>9163</v>
      </c>
      <c r="E1767" s="32" t="str">
        <f t="shared" si="54"/>
        <v>V</v>
      </c>
      <c r="H1767"/>
      <c r="I1767"/>
      <c r="J1767"/>
      <c r="K1767" s="32" t="str">
        <f t="shared" si="55"/>
        <v/>
      </c>
      <c r="L1767" s="535"/>
    </row>
    <row r="1768" spans="2:12" x14ac:dyDescent="0.4">
      <c r="B1768" s="474" t="s">
        <v>313</v>
      </c>
      <c r="C1768" s="473" t="s">
        <v>10281</v>
      </c>
      <c r="D1768" s="473" t="s">
        <v>9163</v>
      </c>
      <c r="E1768" s="32" t="str">
        <f t="shared" si="54"/>
        <v>V</v>
      </c>
      <c r="H1768"/>
      <c r="I1768"/>
      <c r="J1768"/>
      <c r="K1768" s="32" t="str">
        <f t="shared" si="55"/>
        <v/>
      </c>
      <c r="L1768" s="535"/>
    </row>
    <row r="1769" spans="2:12" x14ac:dyDescent="0.4">
      <c r="B1769" s="474" t="s">
        <v>3029</v>
      </c>
      <c r="C1769" s="473" t="s">
        <v>5018</v>
      </c>
      <c r="D1769" s="473" t="s">
        <v>9163</v>
      </c>
      <c r="E1769" s="32" t="str">
        <f t="shared" si="54"/>
        <v>V</v>
      </c>
      <c r="H1769"/>
      <c r="I1769"/>
      <c r="J1769"/>
      <c r="K1769" s="32" t="str">
        <f t="shared" si="55"/>
        <v/>
      </c>
      <c r="L1769" s="535"/>
    </row>
    <row r="1770" spans="2:12" x14ac:dyDescent="0.4">
      <c r="B1770" s="474" t="s">
        <v>3620</v>
      </c>
      <c r="C1770" s="473" t="s">
        <v>3621</v>
      </c>
      <c r="D1770" s="473" t="s">
        <v>9163</v>
      </c>
      <c r="E1770" s="32" t="str">
        <f t="shared" si="54"/>
        <v>V</v>
      </c>
      <c r="H1770"/>
      <c r="I1770"/>
      <c r="J1770"/>
      <c r="K1770" s="32" t="str">
        <f t="shared" si="55"/>
        <v/>
      </c>
      <c r="L1770" s="535"/>
    </row>
    <row r="1771" spans="2:12" x14ac:dyDescent="0.4">
      <c r="B1771" s="474" t="s">
        <v>3520</v>
      </c>
      <c r="C1771" s="473" t="s">
        <v>3519</v>
      </c>
      <c r="D1771" s="473" t="s">
        <v>9163</v>
      </c>
      <c r="E1771" s="32" t="str">
        <f t="shared" si="54"/>
        <v>V</v>
      </c>
      <c r="H1771"/>
      <c r="I1771"/>
      <c r="J1771"/>
      <c r="K1771" s="32" t="str">
        <f t="shared" si="55"/>
        <v/>
      </c>
      <c r="L1771" s="535"/>
    </row>
    <row r="1772" spans="2:12" x14ac:dyDescent="0.4">
      <c r="B1772" s="474" t="s">
        <v>3522</v>
      </c>
      <c r="C1772" s="473" t="s">
        <v>3521</v>
      </c>
      <c r="D1772" s="473" t="s">
        <v>9163</v>
      </c>
      <c r="E1772" s="32" t="str">
        <f t="shared" si="54"/>
        <v>V</v>
      </c>
      <c r="H1772"/>
      <c r="I1772"/>
      <c r="J1772"/>
      <c r="K1772" s="32" t="str">
        <f t="shared" si="55"/>
        <v/>
      </c>
      <c r="L1772" s="535"/>
    </row>
    <row r="1773" spans="2:12" x14ac:dyDescent="0.4">
      <c r="B1773" s="474" t="s">
        <v>3524</v>
      </c>
      <c r="C1773" s="473" t="s">
        <v>3523</v>
      </c>
      <c r="D1773" s="473" t="s">
        <v>9163</v>
      </c>
      <c r="E1773" s="32" t="str">
        <f t="shared" si="54"/>
        <v>V</v>
      </c>
      <c r="H1773"/>
      <c r="I1773"/>
      <c r="J1773"/>
      <c r="K1773" s="32" t="str">
        <f t="shared" si="55"/>
        <v/>
      </c>
      <c r="L1773" s="535"/>
    </row>
    <row r="1774" spans="2:12" x14ac:dyDescent="0.4">
      <c r="B1774" s="474" t="s">
        <v>3528</v>
      </c>
      <c r="C1774" s="473" t="s">
        <v>3527</v>
      </c>
      <c r="D1774" s="473" t="s">
        <v>9163</v>
      </c>
      <c r="E1774" s="32" t="str">
        <f t="shared" si="54"/>
        <v>V</v>
      </c>
      <c r="H1774"/>
      <c r="I1774"/>
      <c r="J1774"/>
      <c r="K1774" s="32" t="str">
        <f t="shared" si="55"/>
        <v/>
      </c>
      <c r="L1774" s="535"/>
    </row>
    <row r="1775" spans="2:12" x14ac:dyDescent="0.4">
      <c r="B1775" s="474" t="s">
        <v>3531</v>
      </c>
      <c r="C1775" s="473" t="s">
        <v>3530</v>
      </c>
      <c r="D1775" s="473" t="s">
        <v>9163</v>
      </c>
      <c r="E1775" s="32" t="str">
        <f t="shared" si="54"/>
        <v>V</v>
      </c>
      <c r="H1775"/>
      <c r="I1775"/>
      <c r="J1775"/>
      <c r="K1775" s="32" t="str">
        <f t="shared" si="55"/>
        <v/>
      </c>
      <c r="L1775" s="535"/>
    </row>
    <row r="1776" spans="2:12" x14ac:dyDescent="0.4">
      <c r="B1776" s="474" t="s">
        <v>4662</v>
      </c>
      <c r="C1776" s="473" t="s">
        <v>4966</v>
      </c>
      <c r="D1776" s="473" t="s">
        <v>9163</v>
      </c>
      <c r="E1776" s="32" t="str">
        <f t="shared" si="54"/>
        <v>V</v>
      </c>
      <c r="H1776"/>
      <c r="I1776"/>
      <c r="J1776"/>
      <c r="K1776" s="32" t="str">
        <f t="shared" si="55"/>
        <v/>
      </c>
      <c r="L1776" s="535"/>
    </row>
    <row r="1777" spans="2:12" x14ac:dyDescent="0.4">
      <c r="B1777" s="474" t="s">
        <v>2437</v>
      </c>
      <c r="C1777" s="473" t="s">
        <v>2436</v>
      </c>
      <c r="D1777" s="473" t="s">
        <v>9163</v>
      </c>
      <c r="E1777" s="32" t="str">
        <f t="shared" si="54"/>
        <v>V</v>
      </c>
      <c r="H1777"/>
      <c r="I1777"/>
      <c r="J1777"/>
      <c r="K1777" s="32" t="str">
        <f t="shared" si="55"/>
        <v/>
      </c>
      <c r="L1777" s="535"/>
    </row>
    <row r="1778" spans="2:12" x14ac:dyDescent="0.4">
      <c r="B1778" s="474" t="s">
        <v>4663</v>
      </c>
      <c r="C1778" s="473" t="s">
        <v>4967</v>
      </c>
      <c r="D1778" s="473" t="s">
        <v>9163</v>
      </c>
      <c r="E1778" s="32" t="str">
        <f t="shared" si="54"/>
        <v>V</v>
      </c>
      <c r="H1778"/>
      <c r="I1778"/>
      <c r="J1778"/>
      <c r="K1778" s="32" t="str">
        <f t="shared" si="55"/>
        <v/>
      </c>
      <c r="L1778" s="535"/>
    </row>
    <row r="1779" spans="2:12" x14ac:dyDescent="0.4">
      <c r="B1779" s="474" t="s">
        <v>2439</v>
      </c>
      <c r="C1779" s="473" t="s">
        <v>2438</v>
      </c>
      <c r="D1779" s="473" t="s">
        <v>9163</v>
      </c>
      <c r="E1779" s="32" t="str">
        <f t="shared" si="54"/>
        <v>V</v>
      </c>
      <c r="H1779"/>
      <c r="I1779"/>
      <c r="J1779"/>
      <c r="K1779" s="32" t="str">
        <f t="shared" si="55"/>
        <v/>
      </c>
      <c r="L1779" s="535"/>
    </row>
    <row r="1780" spans="2:12" x14ac:dyDescent="0.4">
      <c r="B1780" s="474" t="s">
        <v>2440</v>
      </c>
      <c r="C1780" s="473" t="s">
        <v>3709</v>
      </c>
      <c r="D1780" s="473" t="s">
        <v>9163</v>
      </c>
      <c r="E1780" s="32" t="str">
        <f t="shared" si="54"/>
        <v>V</v>
      </c>
      <c r="H1780"/>
      <c r="I1780"/>
      <c r="J1780"/>
      <c r="K1780" s="32" t="str">
        <f t="shared" si="55"/>
        <v/>
      </c>
      <c r="L1780" s="535"/>
    </row>
    <row r="1781" spans="2:12" x14ac:dyDescent="0.4">
      <c r="B1781" s="474" t="s">
        <v>2442</v>
      </c>
      <c r="C1781" s="473" t="s">
        <v>2441</v>
      </c>
      <c r="D1781" s="473" t="s">
        <v>9163</v>
      </c>
      <c r="E1781" s="32" t="str">
        <f t="shared" si="54"/>
        <v>V</v>
      </c>
      <c r="H1781"/>
      <c r="I1781"/>
      <c r="J1781"/>
      <c r="K1781" s="32" t="str">
        <f t="shared" si="55"/>
        <v/>
      </c>
      <c r="L1781" s="535"/>
    </row>
    <row r="1782" spans="2:12" x14ac:dyDescent="0.4">
      <c r="B1782" s="474" t="s">
        <v>2446</v>
      </c>
      <c r="C1782" s="473" t="s">
        <v>2445</v>
      </c>
      <c r="D1782" s="473" t="s">
        <v>9163</v>
      </c>
      <c r="E1782" s="32" t="str">
        <f t="shared" si="54"/>
        <v>V</v>
      </c>
      <c r="H1782"/>
      <c r="I1782"/>
      <c r="J1782"/>
      <c r="K1782" s="32" t="str">
        <f t="shared" si="55"/>
        <v/>
      </c>
      <c r="L1782" s="535"/>
    </row>
    <row r="1783" spans="2:12" x14ac:dyDescent="0.4">
      <c r="B1783" s="474" t="s">
        <v>2623</v>
      </c>
      <c r="C1783" s="473" t="s">
        <v>2622</v>
      </c>
      <c r="D1783" s="473" t="s">
        <v>9163</v>
      </c>
      <c r="E1783" s="32" t="str">
        <f t="shared" si="54"/>
        <v>V</v>
      </c>
      <c r="H1783"/>
      <c r="I1783"/>
      <c r="J1783"/>
      <c r="K1783" s="32" t="str">
        <f t="shared" si="55"/>
        <v/>
      </c>
      <c r="L1783" s="535"/>
    </row>
    <row r="1784" spans="2:12" x14ac:dyDescent="0.4">
      <c r="B1784" s="474" t="s">
        <v>2447</v>
      </c>
      <c r="C1784" s="473" t="s">
        <v>10282</v>
      </c>
      <c r="D1784" s="473" t="s">
        <v>9163</v>
      </c>
      <c r="E1784" s="32" t="str">
        <f t="shared" si="54"/>
        <v>V</v>
      </c>
      <c r="H1784"/>
      <c r="I1784"/>
      <c r="J1784"/>
      <c r="K1784" s="32" t="str">
        <f t="shared" si="55"/>
        <v/>
      </c>
      <c r="L1784" s="535"/>
    </row>
    <row r="1785" spans="2:12" x14ac:dyDescent="0.4">
      <c r="B1785" s="474" t="s">
        <v>4664</v>
      </c>
      <c r="C1785" s="473" t="s">
        <v>4968</v>
      </c>
      <c r="D1785" s="473" t="s">
        <v>9163</v>
      </c>
      <c r="E1785" s="32" t="str">
        <f t="shared" si="54"/>
        <v>V</v>
      </c>
      <c r="H1785"/>
      <c r="I1785"/>
      <c r="J1785"/>
      <c r="K1785" s="32" t="str">
        <f t="shared" si="55"/>
        <v/>
      </c>
      <c r="L1785" s="535"/>
    </row>
    <row r="1786" spans="2:12" x14ac:dyDescent="0.4">
      <c r="B1786" s="474" t="s">
        <v>2448</v>
      </c>
      <c r="C1786" s="473" t="s">
        <v>3708</v>
      </c>
      <c r="D1786" s="473" t="s">
        <v>9163</v>
      </c>
      <c r="E1786" s="32" t="str">
        <f t="shared" si="54"/>
        <v>V</v>
      </c>
      <c r="H1786"/>
      <c r="I1786"/>
      <c r="J1786"/>
      <c r="K1786" s="32" t="str">
        <f t="shared" si="55"/>
        <v/>
      </c>
      <c r="L1786" s="535"/>
    </row>
    <row r="1787" spans="2:12" x14ac:dyDescent="0.4">
      <c r="B1787" s="474" t="s">
        <v>2450</v>
      </c>
      <c r="C1787" s="473" t="s">
        <v>2449</v>
      </c>
      <c r="D1787" s="473" t="s">
        <v>9163</v>
      </c>
      <c r="E1787" s="32" t="str">
        <f t="shared" si="54"/>
        <v>V</v>
      </c>
      <c r="H1787"/>
      <c r="I1787"/>
      <c r="J1787"/>
      <c r="K1787" s="32" t="str">
        <f t="shared" si="55"/>
        <v/>
      </c>
      <c r="L1787" s="535"/>
    </row>
    <row r="1788" spans="2:12" x14ac:dyDescent="0.4">
      <c r="B1788" s="474" t="s">
        <v>2633</v>
      </c>
      <c r="C1788" s="473" t="s">
        <v>10283</v>
      </c>
      <c r="D1788" s="473" t="s">
        <v>9163</v>
      </c>
      <c r="E1788" s="32" t="str">
        <f t="shared" si="54"/>
        <v>V</v>
      </c>
      <c r="H1788"/>
      <c r="I1788"/>
      <c r="J1788"/>
      <c r="K1788" s="32" t="str">
        <f t="shared" si="55"/>
        <v/>
      </c>
      <c r="L1788" s="535"/>
    </row>
    <row r="1789" spans="2:12" x14ac:dyDescent="0.4">
      <c r="B1789" s="474" t="s">
        <v>2452</v>
      </c>
      <c r="C1789" s="473" t="s">
        <v>2451</v>
      </c>
      <c r="D1789" s="473" t="s">
        <v>9163</v>
      </c>
      <c r="E1789" s="32" t="str">
        <f t="shared" si="54"/>
        <v>V</v>
      </c>
      <c r="H1789"/>
      <c r="I1789"/>
      <c r="J1789"/>
      <c r="K1789" s="32" t="str">
        <f t="shared" si="55"/>
        <v/>
      </c>
      <c r="L1789" s="535"/>
    </row>
    <row r="1790" spans="2:12" x14ac:dyDescent="0.4">
      <c r="B1790" s="474" t="s">
        <v>2453</v>
      </c>
      <c r="C1790" s="473" t="s">
        <v>10284</v>
      </c>
      <c r="D1790" s="473" t="s">
        <v>9163</v>
      </c>
      <c r="E1790" s="32" t="str">
        <f t="shared" si="54"/>
        <v>V</v>
      </c>
      <c r="H1790"/>
      <c r="I1790"/>
      <c r="J1790"/>
      <c r="K1790" s="32" t="str">
        <f t="shared" si="55"/>
        <v/>
      </c>
      <c r="L1790" s="535"/>
    </row>
    <row r="1791" spans="2:12" x14ac:dyDescent="0.4">
      <c r="B1791" s="474" t="s">
        <v>2454</v>
      </c>
      <c r="C1791" s="473" t="s">
        <v>3707</v>
      </c>
      <c r="D1791" s="473" t="s">
        <v>9163</v>
      </c>
      <c r="E1791" s="32" t="str">
        <f t="shared" si="54"/>
        <v>V</v>
      </c>
      <c r="H1791"/>
      <c r="I1791"/>
      <c r="J1791"/>
      <c r="K1791" s="32" t="str">
        <f t="shared" si="55"/>
        <v/>
      </c>
      <c r="L1791" s="535"/>
    </row>
    <row r="1792" spans="2:12" x14ac:dyDescent="0.4">
      <c r="B1792" s="474" t="s">
        <v>2456</v>
      </c>
      <c r="C1792" s="473" t="s">
        <v>2455</v>
      </c>
      <c r="D1792" s="473" t="s">
        <v>9163</v>
      </c>
      <c r="E1792" s="32" t="str">
        <f t="shared" si="54"/>
        <v>V</v>
      </c>
      <c r="H1792"/>
      <c r="I1792"/>
      <c r="J1792"/>
      <c r="K1792" s="32" t="str">
        <f t="shared" si="55"/>
        <v/>
      </c>
      <c r="L1792" s="535"/>
    </row>
    <row r="1793" spans="2:12" x14ac:dyDescent="0.4">
      <c r="B1793" s="474" t="s">
        <v>4666</v>
      </c>
      <c r="C1793" s="473" t="s">
        <v>4969</v>
      </c>
      <c r="D1793" s="473" t="s">
        <v>9163</v>
      </c>
      <c r="E1793" s="32" t="str">
        <f t="shared" si="54"/>
        <v>V</v>
      </c>
      <c r="H1793"/>
      <c r="I1793"/>
      <c r="J1793"/>
      <c r="K1793" s="32" t="str">
        <f t="shared" si="55"/>
        <v/>
      </c>
      <c r="L1793" s="535"/>
    </row>
    <row r="1794" spans="2:12" x14ac:dyDescent="0.4">
      <c r="B1794" s="474" t="s">
        <v>4668</v>
      </c>
      <c r="C1794" s="473" t="s">
        <v>4970</v>
      </c>
      <c r="D1794" s="473" t="s">
        <v>9163</v>
      </c>
      <c r="E1794" s="32" t="str">
        <f t="shared" si="54"/>
        <v>V</v>
      </c>
      <c r="H1794"/>
      <c r="I1794"/>
      <c r="J1794"/>
      <c r="K1794" s="32" t="str">
        <f t="shared" si="55"/>
        <v/>
      </c>
      <c r="L1794" s="535"/>
    </row>
    <row r="1795" spans="2:12" x14ac:dyDescent="0.4">
      <c r="B1795" s="474" t="s">
        <v>4669</v>
      </c>
      <c r="C1795" s="473" t="s">
        <v>5063</v>
      </c>
      <c r="D1795" s="473" t="s">
        <v>9163</v>
      </c>
      <c r="E1795" s="32" t="str">
        <f t="shared" si="54"/>
        <v>V</v>
      </c>
      <c r="H1795"/>
      <c r="I1795"/>
      <c r="J1795"/>
      <c r="K1795" s="32" t="str">
        <f t="shared" si="55"/>
        <v/>
      </c>
      <c r="L1795" s="535"/>
    </row>
    <row r="1796" spans="2:12" x14ac:dyDescent="0.4">
      <c r="B1796" s="474" t="s">
        <v>4670</v>
      </c>
      <c r="C1796" s="473" t="s">
        <v>5019</v>
      </c>
      <c r="D1796" s="473" t="s">
        <v>9163</v>
      </c>
      <c r="E1796" s="32" t="str">
        <f t="shared" si="54"/>
        <v>V</v>
      </c>
      <c r="H1796"/>
      <c r="I1796"/>
      <c r="J1796"/>
      <c r="K1796" s="32" t="str">
        <f t="shared" si="55"/>
        <v/>
      </c>
      <c r="L1796" s="535"/>
    </row>
    <row r="1797" spans="2:12" x14ac:dyDescent="0.4">
      <c r="B1797" s="474" t="s">
        <v>2635</v>
      </c>
      <c r="C1797" s="473" t="s">
        <v>5020</v>
      </c>
      <c r="D1797" s="473" t="s">
        <v>9163</v>
      </c>
      <c r="E1797" s="32" t="str">
        <f t="shared" si="54"/>
        <v>V</v>
      </c>
      <c r="H1797"/>
      <c r="I1797"/>
      <c r="J1797"/>
      <c r="K1797" s="32" t="str">
        <f t="shared" si="55"/>
        <v/>
      </c>
      <c r="L1797" s="535"/>
    </row>
    <row r="1798" spans="2:12" x14ac:dyDescent="0.4">
      <c r="B1798" s="474" t="s">
        <v>142</v>
      </c>
      <c r="C1798" s="473" t="s">
        <v>2106</v>
      </c>
      <c r="D1798" s="473" t="s">
        <v>9163</v>
      </c>
      <c r="E1798" s="32" t="str">
        <f t="shared" si="54"/>
        <v>V</v>
      </c>
      <c r="H1798"/>
      <c r="I1798"/>
      <c r="J1798"/>
      <c r="K1798" s="32" t="str">
        <f t="shared" si="55"/>
        <v/>
      </c>
      <c r="L1798" s="535"/>
    </row>
    <row r="1799" spans="2:12" x14ac:dyDescent="0.4">
      <c r="B1799" s="474" t="s">
        <v>1325</v>
      </c>
      <c r="C1799" s="473" t="s">
        <v>5574</v>
      </c>
      <c r="D1799" s="473" t="s">
        <v>9163</v>
      </c>
      <c r="E1799" s="32" t="str">
        <f t="shared" si="54"/>
        <v>V</v>
      </c>
      <c r="H1799"/>
      <c r="I1799"/>
      <c r="J1799"/>
      <c r="K1799" s="32" t="str">
        <f t="shared" si="55"/>
        <v/>
      </c>
      <c r="L1799" s="535"/>
    </row>
    <row r="1800" spans="2:12" x14ac:dyDescent="0.4">
      <c r="B1800" s="474" t="s">
        <v>3622</v>
      </c>
      <c r="C1800" s="473" t="s">
        <v>3623</v>
      </c>
      <c r="D1800" s="473" t="s">
        <v>9163</v>
      </c>
      <c r="E1800" s="32" t="str">
        <f t="shared" si="54"/>
        <v>V</v>
      </c>
      <c r="H1800"/>
      <c r="I1800"/>
      <c r="J1800"/>
      <c r="K1800" s="32" t="str">
        <f t="shared" si="55"/>
        <v/>
      </c>
      <c r="L1800" s="535"/>
    </row>
    <row r="1801" spans="2:12" x14ac:dyDescent="0.4">
      <c r="B1801" s="474" t="s">
        <v>3624</v>
      </c>
      <c r="C1801" s="473" t="s">
        <v>3625</v>
      </c>
      <c r="D1801" s="473" t="s">
        <v>9163</v>
      </c>
      <c r="E1801" s="32" t="str">
        <f t="shared" si="54"/>
        <v>V</v>
      </c>
      <c r="H1801"/>
      <c r="I1801"/>
      <c r="J1801"/>
      <c r="K1801" s="32" t="str">
        <f t="shared" si="55"/>
        <v/>
      </c>
      <c r="L1801" s="535"/>
    </row>
    <row r="1802" spans="2:12" x14ac:dyDescent="0.4">
      <c r="B1802" s="474" t="s">
        <v>3626</v>
      </c>
      <c r="C1802" s="473" t="s">
        <v>3627</v>
      </c>
      <c r="D1802" s="473" t="s">
        <v>9163</v>
      </c>
      <c r="E1802" s="32" t="str">
        <f t="shared" ref="E1802:E1865" si="56">IF(OR(B1802="",B1802="Инструмент бензо",B1802="Инструмент электро",B1802="Инструмент газ",B1802="Ручник и аксессуары"),"","V")</f>
        <v>V</v>
      </c>
      <c r="H1802"/>
      <c r="I1802"/>
      <c r="J1802"/>
      <c r="K1802" s="32" t="str">
        <f t="shared" si="55"/>
        <v/>
      </c>
      <c r="L1802" s="535"/>
    </row>
    <row r="1803" spans="2:12" x14ac:dyDescent="0.4">
      <c r="B1803" s="474" t="s">
        <v>3628</v>
      </c>
      <c r="C1803" s="473" t="s">
        <v>5003</v>
      </c>
      <c r="D1803" s="473" t="s">
        <v>9163</v>
      </c>
      <c r="E1803" s="32" t="str">
        <f t="shared" si="56"/>
        <v>V</v>
      </c>
      <c r="H1803"/>
      <c r="I1803"/>
      <c r="J1803"/>
      <c r="K1803" s="32" t="str">
        <f t="shared" ref="K1803:K1866" si="57">IF(OR(H1803="",H1803="Инструмент бензо",H1803="Инструмент электро",H1803="Инструмент газ",H1803="Ручник и аксессуары"),"","V")</f>
        <v/>
      </c>
      <c r="L1803" s="535"/>
    </row>
    <row r="1804" spans="2:12" x14ac:dyDescent="0.4">
      <c r="B1804" s="474" t="s">
        <v>3629</v>
      </c>
      <c r="C1804" s="473" t="s">
        <v>3630</v>
      </c>
      <c r="D1804" s="473" t="s">
        <v>9163</v>
      </c>
      <c r="E1804" s="32" t="str">
        <f t="shared" si="56"/>
        <v>V</v>
      </c>
      <c r="H1804"/>
      <c r="I1804"/>
      <c r="J1804"/>
      <c r="K1804" s="32" t="str">
        <f t="shared" si="57"/>
        <v/>
      </c>
      <c r="L1804" s="535"/>
    </row>
    <row r="1805" spans="2:12" x14ac:dyDescent="0.4">
      <c r="B1805" s="474" t="s">
        <v>1419</v>
      </c>
      <c r="C1805" s="473" t="s">
        <v>3114</v>
      </c>
      <c r="D1805" s="473" t="s">
        <v>9163</v>
      </c>
      <c r="E1805" s="32" t="str">
        <f t="shared" si="56"/>
        <v>V</v>
      </c>
      <c r="H1805"/>
      <c r="I1805"/>
      <c r="J1805"/>
      <c r="K1805" s="32" t="str">
        <f t="shared" si="57"/>
        <v/>
      </c>
      <c r="L1805" s="535"/>
    </row>
    <row r="1806" spans="2:12" x14ac:dyDescent="0.4">
      <c r="B1806" s="474" t="s">
        <v>1619</v>
      </c>
      <c r="C1806" s="473" t="s">
        <v>1620</v>
      </c>
      <c r="D1806" s="473" t="s">
        <v>9163</v>
      </c>
      <c r="E1806" s="32" t="str">
        <f t="shared" si="56"/>
        <v>V</v>
      </c>
      <c r="H1806"/>
      <c r="I1806"/>
      <c r="J1806"/>
      <c r="K1806" s="32" t="str">
        <f t="shared" si="57"/>
        <v/>
      </c>
      <c r="L1806" s="535"/>
    </row>
    <row r="1807" spans="2:12" x14ac:dyDescent="0.4">
      <c r="B1807" s="474" t="s">
        <v>1622</v>
      </c>
      <c r="C1807" s="473" t="s">
        <v>1623</v>
      </c>
      <c r="D1807" s="473" t="s">
        <v>9163</v>
      </c>
      <c r="E1807" s="32" t="str">
        <f t="shared" si="56"/>
        <v>V</v>
      </c>
      <c r="H1807"/>
      <c r="I1807"/>
      <c r="J1807"/>
      <c r="K1807" s="32" t="str">
        <f t="shared" si="57"/>
        <v/>
      </c>
      <c r="L1807" s="535"/>
    </row>
    <row r="1808" spans="2:12" x14ac:dyDescent="0.4">
      <c r="B1808" s="474" t="s">
        <v>1624</v>
      </c>
      <c r="C1808" s="473" t="s">
        <v>1625</v>
      </c>
      <c r="D1808" s="473" t="s">
        <v>9163</v>
      </c>
      <c r="E1808" s="32" t="str">
        <f t="shared" si="56"/>
        <v>V</v>
      </c>
      <c r="H1808"/>
      <c r="I1808"/>
      <c r="J1808"/>
      <c r="K1808" s="32" t="str">
        <f t="shared" si="57"/>
        <v/>
      </c>
      <c r="L1808" s="535"/>
    </row>
    <row r="1809" spans="2:12" x14ac:dyDescent="0.4">
      <c r="B1809" s="474" t="s">
        <v>1626</v>
      </c>
      <c r="C1809" s="473" t="s">
        <v>1627</v>
      </c>
      <c r="D1809" s="473" t="s">
        <v>9163</v>
      </c>
      <c r="E1809" s="32" t="str">
        <f t="shared" si="56"/>
        <v>V</v>
      </c>
      <c r="H1809"/>
      <c r="I1809"/>
      <c r="J1809"/>
      <c r="K1809" s="32" t="str">
        <f t="shared" si="57"/>
        <v/>
      </c>
      <c r="L1809" s="535"/>
    </row>
    <row r="1810" spans="2:12" x14ac:dyDescent="0.4">
      <c r="B1810" s="474" t="s">
        <v>4275</v>
      </c>
      <c r="C1810" s="473" t="s">
        <v>10285</v>
      </c>
      <c r="D1810" s="473" t="s">
        <v>9163</v>
      </c>
      <c r="E1810" s="32" t="str">
        <f t="shared" si="56"/>
        <v>V</v>
      </c>
      <c r="H1810"/>
      <c r="I1810"/>
      <c r="J1810"/>
      <c r="K1810" s="32" t="str">
        <f t="shared" si="57"/>
        <v/>
      </c>
      <c r="L1810" s="535"/>
    </row>
    <row r="1811" spans="2:12" x14ac:dyDescent="0.4">
      <c r="B1811" s="474" t="s">
        <v>4274</v>
      </c>
      <c r="C1811" s="473" t="s">
        <v>10286</v>
      </c>
      <c r="D1811" s="473" t="s">
        <v>9163</v>
      </c>
      <c r="E1811" s="32" t="str">
        <f t="shared" si="56"/>
        <v>V</v>
      </c>
      <c r="H1811"/>
      <c r="I1811"/>
      <c r="J1811"/>
      <c r="K1811" s="32" t="str">
        <f t="shared" si="57"/>
        <v/>
      </c>
      <c r="L1811" s="535"/>
    </row>
    <row r="1812" spans="2:12" x14ac:dyDescent="0.4">
      <c r="B1812" s="474" t="s">
        <v>1630</v>
      </c>
      <c r="C1812" s="473" t="s">
        <v>4264</v>
      </c>
      <c r="D1812" s="473" t="s">
        <v>9163</v>
      </c>
      <c r="E1812" s="32" t="str">
        <f t="shared" si="56"/>
        <v>V</v>
      </c>
      <c r="H1812"/>
      <c r="I1812"/>
      <c r="J1812"/>
      <c r="K1812" s="32" t="str">
        <f t="shared" si="57"/>
        <v/>
      </c>
      <c r="L1812" s="535"/>
    </row>
    <row r="1813" spans="2:12" x14ac:dyDescent="0.4">
      <c r="B1813" s="474" t="s">
        <v>1631</v>
      </c>
      <c r="C1813" s="473" t="s">
        <v>4265</v>
      </c>
      <c r="D1813" s="473" t="s">
        <v>9163</v>
      </c>
      <c r="E1813" s="32" t="str">
        <f t="shared" si="56"/>
        <v>V</v>
      </c>
      <c r="H1813"/>
      <c r="I1813"/>
      <c r="J1813"/>
      <c r="K1813" s="32" t="str">
        <f t="shared" si="57"/>
        <v/>
      </c>
      <c r="L1813" s="535"/>
    </row>
    <row r="1814" spans="2:12" x14ac:dyDescent="0.4">
      <c r="B1814" s="474" t="s">
        <v>1632</v>
      </c>
      <c r="C1814" s="473" t="s">
        <v>1633</v>
      </c>
      <c r="D1814" s="473" t="s">
        <v>9163</v>
      </c>
      <c r="E1814" s="32" t="str">
        <f t="shared" si="56"/>
        <v>V</v>
      </c>
      <c r="H1814"/>
      <c r="I1814"/>
      <c r="J1814"/>
      <c r="K1814" s="32" t="str">
        <f t="shared" si="57"/>
        <v/>
      </c>
      <c r="L1814" s="535"/>
    </row>
    <row r="1815" spans="2:12" x14ac:dyDescent="0.4">
      <c r="B1815" s="474" t="s">
        <v>1634</v>
      </c>
      <c r="C1815" s="473" t="s">
        <v>1635</v>
      </c>
      <c r="D1815" s="473" t="s">
        <v>9163</v>
      </c>
      <c r="E1815" s="32" t="str">
        <f t="shared" si="56"/>
        <v>V</v>
      </c>
      <c r="H1815"/>
      <c r="I1815"/>
      <c r="J1815"/>
      <c r="K1815" s="32" t="str">
        <f t="shared" si="57"/>
        <v/>
      </c>
      <c r="L1815" s="535"/>
    </row>
    <row r="1816" spans="2:12" x14ac:dyDescent="0.4">
      <c r="B1816" s="474" t="s">
        <v>1636</v>
      </c>
      <c r="C1816" s="473" t="s">
        <v>1637</v>
      </c>
      <c r="D1816" s="473" t="s">
        <v>9163</v>
      </c>
      <c r="E1816" s="32" t="str">
        <f t="shared" si="56"/>
        <v>V</v>
      </c>
      <c r="H1816"/>
      <c r="I1816"/>
      <c r="J1816"/>
      <c r="K1816" s="32" t="str">
        <f t="shared" si="57"/>
        <v/>
      </c>
      <c r="L1816" s="535"/>
    </row>
    <row r="1817" spans="2:12" x14ac:dyDescent="0.4">
      <c r="B1817" s="474" t="s">
        <v>1638</v>
      </c>
      <c r="C1817" s="473" t="s">
        <v>1639</v>
      </c>
      <c r="D1817" s="473" t="s">
        <v>9163</v>
      </c>
      <c r="E1817" s="32" t="str">
        <f t="shared" si="56"/>
        <v>V</v>
      </c>
      <c r="H1817"/>
      <c r="I1817"/>
      <c r="J1817"/>
      <c r="K1817" s="32" t="str">
        <f t="shared" si="57"/>
        <v/>
      </c>
      <c r="L1817" s="535"/>
    </row>
    <row r="1818" spans="2:12" x14ac:dyDescent="0.4">
      <c r="B1818" s="474" t="s">
        <v>1641</v>
      </c>
      <c r="C1818" s="473" t="s">
        <v>10287</v>
      </c>
      <c r="D1818" s="473" t="s">
        <v>9163</v>
      </c>
      <c r="E1818" s="32" t="str">
        <f t="shared" si="56"/>
        <v>V</v>
      </c>
      <c r="H1818"/>
      <c r="I1818"/>
      <c r="J1818"/>
      <c r="K1818" s="32" t="str">
        <f t="shared" si="57"/>
        <v/>
      </c>
      <c r="L1818" s="535"/>
    </row>
    <row r="1819" spans="2:12" x14ac:dyDescent="0.4">
      <c r="B1819" s="474" t="s">
        <v>1642</v>
      </c>
      <c r="C1819" s="473" t="s">
        <v>10288</v>
      </c>
      <c r="D1819" s="473" t="s">
        <v>9163</v>
      </c>
      <c r="E1819" s="32" t="str">
        <f t="shared" si="56"/>
        <v>V</v>
      </c>
      <c r="H1819"/>
      <c r="I1819"/>
      <c r="J1819"/>
      <c r="K1819" s="32" t="str">
        <f t="shared" si="57"/>
        <v/>
      </c>
      <c r="L1819" s="535"/>
    </row>
    <row r="1820" spans="2:12" x14ac:dyDescent="0.4">
      <c r="B1820" s="474" t="s">
        <v>1644</v>
      </c>
      <c r="C1820" s="473" t="s">
        <v>1645</v>
      </c>
      <c r="D1820" s="473" t="s">
        <v>9163</v>
      </c>
      <c r="E1820" s="32" t="str">
        <f t="shared" si="56"/>
        <v>V</v>
      </c>
      <c r="H1820"/>
      <c r="I1820"/>
      <c r="J1820"/>
      <c r="K1820" s="32" t="str">
        <f t="shared" si="57"/>
        <v/>
      </c>
      <c r="L1820" s="535"/>
    </row>
    <row r="1821" spans="2:12" x14ac:dyDescent="0.4">
      <c r="B1821" s="474" t="s">
        <v>1646</v>
      </c>
      <c r="C1821" s="473" t="s">
        <v>1647</v>
      </c>
      <c r="D1821" s="473" t="s">
        <v>9163</v>
      </c>
      <c r="E1821" s="32" t="str">
        <f t="shared" si="56"/>
        <v>V</v>
      </c>
      <c r="H1821"/>
      <c r="I1821"/>
      <c r="J1821"/>
      <c r="K1821" s="32" t="str">
        <f t="shared" si="57"/>
        <v/>
      </c>
      <c r="L1821" s="535"/>
    </row>
    <row r="1822" spans="2:12" x14ac:dyDescent="0.4">
      <c r="B1822" s="474" t="s">
        <v>1648</v>
      </c>
      <c r="C1822" s="473" t="s">
        <v>1649</v>
      </c>
      <c r="D1822" s="473" t="s">
        <v>9163</v>
      </c>
      <c r="E1822" s="32" t="str">
        <f t="shared" si="56"/>
        <v>V</v>
      </c>
      <c r="H1822"/>
      <c r="I1822"/>
      <c r="J1822"/>
      <c r="K1822" s="32" t="str">
        <f t="shared" si="57"/>
        <v/>
      </c>
      <c r="L1822" s="535"/>
    </row>
    <row r="1823" spans="2:12" x14ac:dyDescent="0.4">
      <c r="B1823" s="474" t="s">
        <v>1650</v>
      </c>
      <c r="C1823" s="473" t="s">
        <v>1651</v>
      </c>
      <c r="D1823" s="473" t="s">
        <v>9163</v>
      </c>
      <c r="E1823" s="32" t="str">
        <f t="shared" si="56"/>
        <v>V</v>
      </c>
      <c r="H1823"/>
      <c r="I1823"/>
      <c r="J1823"/>
      <c r="K1823" s="32" t="str">
        <f t="shared" si="57"/>
        <v/>
      </c>
      <c r="L1823" s="535"/>
    </row>
    <row r="1824" spans="2:12" x14ac:dyDescent="0.4">
      <c r="B1824" s="474" t="s">
        <v>1652</v>
      </c>
      <c r="C1824" s="473" t="s">
        <v>3217</v>
      </c>
      <c r="D1824" s="473" t="s">
        <v>9163</v>
      </c>
      <c r="E1824" s="32" t="str">
        <f t="shared" si="56"/>
        <v>V</v>
      </c>
      <c r="H1824"/>
      <c r="I1824"/>
      <c r="J1824"/>
      <c r="K1824" s="32" t="str">
        <f t="shared" si="57"/>
        <v/>
      </c>
      <c r="L1824" s="535"/>
    </row>
    <row r="1825" spans="2:12" x14ac:dyDescent="0.4">
      <c r="B1825" s="474" t="s">
        <v>1653</v>
      </c>
      <c r="C1825" s="473" t="s">
        <v>10289</v>
      </c>
      <c r="D1825" s="473" t="s">
        <v>9163</v>
      </c>
      <c r="E1825" s="32" t="str">
        <f t="shared" si="56"/>
        <v>V</v>
      </c>
      <c r="H1825"/>
      <c r="I1825"/>
      <c r="J1825"/>
      <c r="K1825" s="32" t="str">
        <f t="shared" si="57"/>
        <v/>
      </c>
      <c r="L1825" s="535"/>
    </row>
    <row r="1826" spans="2:12" x14ac:dyDescent="0.4">
      <c r="B1826" s="474" t="s">
        <v>746</v>
      </c>
      <c r="C1826" s="473" t="s">
        <v>5872</v>
      </c>
      <c r="D1826" s="473" t="s">
        <v>9163</v>
      </c>
      <c r="E1826" s="32" t="str">
        <f t="shared" si="56"/>
        <v>V</v>
      </c>
      <c r="H1826"/>
      <c r="I1826"/>
      <c r="J1826"/>
      <c r="K1826" s="32" t="str">
        <f t="shared" si="57"/>
        <v/>
      </c>
      <c r="L1826" s="535"/>
    </row>
    <row r="1827" spans="2:12" x14ac:dyDescent="0.4">
      <c r="B1827" s="474" t="s">
        <v>5022</v>
      </c>
      <c r="C1827" s="473" t="s">
        <v>5776</v>
      </c>
      <c r="D1827" s="473" t="s">
        <v>9885</v>
      </c>
      <c r="E1827" s="32" t="str">
        <f t="shared" si="56"/>
        <v>V</v>
      </c>
      <c r="H1827"/>
      <c r="I1827"/>
      <c r="J1827"/>
      <c r="K1827" s="32" t="str">
        <f t="shared" si="57"/>
        <v/>
      </c>
      <c r="L1827" s="535"/>
    </row>
    <row r="1828" spans="2:12" x14ac:dyDescent="0.4">
      <c r="B1828" s="474" t="s">
        <v>1727</v>
      </c>
      <c r="C1828" s="473" t="s">
        <v>10290</v>
      </c>
      <c r="D1828" s="473" t="s">
        <v>9163</v>
      </c>
      <c r="E1828" s="32" t="str">
        <f t="shared" si="56"/>
        <v>V</v>
      </c>
      <c r="H1828"/>
      <c r="I1828"/>
      <c r="J1828"/>
      <c r="K1828" s="32" t="str">
        <f t="shared" si="57"/>
        <v/>
      </c>
      <c r="L1828" s="535"/>
    </row>
    <row r="1829" spans="2:12" x14ac:dyDescent="0.4">
      <c r="B1829" s="474" t="s">
        <v>2084</v>
      </c>
      <c r="C1829" s="473" t="s">
        <v>3115</v>
      </c>
      <c r="D1829" s="473" t="s">
        <v>9163</v>
      </c>
      <c r="E1829" s="32" t="str">
        <f t="shared" si="56"/>
        <v>V</v>
      </c>
      <c r="H1829"/>
      <c r="I1829"/>
      <c r="J1829"/>
      <c r="K1829" s="32" t="str">
        <f t="shared" si="57"/>
        <v/>
      </c>
      <c r="L1829" s="535"/>
    </row>
    <row r="1830" spans="2:12" x14ac:dyDescent="0.4">
      <c r="B1830" s="474" t="s">
        <v>2141</v>
      </c>
      <c r="C1830" s="473" t="s">
        <v>3116</v>
      </c>
      <c r="D1830" s="473" t="s">
        <v>9163</v>
      </c>
      <c r="E1830" s="32" t="str">
        <f t="shared" si="56"/>
        <v>V</v>
      </c>
      <c r="H1830"/>
      <c r="I1830"/>
      <c r="J1830"/>
      <c r="K1830" s="32" t="str">
        <f t="shared" si="57"/>
        <v/>
      </c>
      <c r="L1830" s="535"/>
    </row>
    <row r="1831" spans="2:12" x14ac:dyDescent="0.4">
      <c r="B1831" s="474" t="s">
        <v>3631</v>
      </c>
      <c r="C1831" s="473" t="s">
        <v>3632</v>
      </c>
      <c r="D1831" s="473" t="s">
        <v>9163</v>
      </c>
      <c r="E1831" s="32" t="str">
        <f t="shared" si="56"/>
        <v>V</v>
      </c>
      <c r="H1831"/>
      <c r="I1831"/>
      <c r="J1831"/>
      <c r="K1831" s="32" t="str">
        <f t="shared" si="57"/>
        <v/>
      </c>
      <c r="L1831" s="535"/>
    </row>
    <row r="1832" spans="2:12" x14ac:dyDescent="0.4">
      <c r="B1832" s="474" t="s">
        <v>3942</v>
      </c>
      <c r="C1832" s="473" t="s">
        <v>3941</v>
      </c>
      <c r="D1832" s="473" t="s">
        <v>9163</v>
      </c>
      <c r="E1832" s="32" t="str">
        <f t="shared" si="56"/>
        <v>V</v>
      </c>
      <c r="H1832"/>
      <c r="I1832"/>
      <c r="J1832"/>
      <c r="K1832" s="32" t="str">
        <f t="shared" si="57"/>
        <v/>
      </c>
      <c r="L1832" s="535"/>
    </row>
    <row r="1833" spans="2:12" x14ac:dyDescent="0.4">
      <c r="B1833" s="474" t="s">
        <v>9199</v>
      </c>
      <c r="C1833" s="473" t="s">
        <v>3943</v>
      </c>
      <c r="D1833" s="473" t="s">
        <v>9163</v>
      </c>
      <c r="E1833" s="32" t="str">
        <f t="shared" si="56"/>
        <v>V</v>
      </c>
      <c r="H1833"/>
      <c r="I1833"/>
      <c r="J1833"/>
      <c r="K1833" s="32" t="str">
        <f t="shared" si="57"/>
        <v/>
      </c>
      <c r="L1833" s="535"/>
    </row>
    <row r="1834" spans="2:12" x14ac:dyDescent="0.4">
      <c r="B1834" s="474" t="s">
        <v>3945</v>
      </c>
      <c r="C1834" s="473" t="s">
        <v>3944</v>
      </c>
      <c r="D1834" s="473" t="s">
        <v>9163</v>
      </c>
      <c r="E1834" s="32" t="str">
        <f t="shared" si="56"/>
        <v>V</v>
      </c>
      <c r="H1834"/>
      <c r="I1834"/>
      <c r="J1834"/>
      <c r="K1834" s="32" t="str">
        <f t="shared" si="57"/>
        <v/>
      </c>
      <c r="L1834" s="535"/>
    </row>
    <row r="1835" spans="2:12" x14ac:dyDescent="0.4">
      <c r="B1835" s="474" t="s">
        <v>3947</v>
      </c>
      <c r="C1835" s="473" t="s">
        <v>3946</v>
      </c>
      <c r="D1835" s="473" t="s">
        <v>9163</v>
      </c>
      <c r="E1835" s="32" t="str">
        <f t="shared" si="56"/>
        <v>V</v>
      </c>
      <c r="H1835"/>
      <c r="I1835"/>
      <c r="J1835"/>
      <c r="K1835" s="32" t="str">
        <f t="shared" si="57"/>
        <v/>
      </c>
      <c r="L1835" s="535"/>
    </row>
    <row r="1836" spans="2:12" x14ac:dyDescent="0.4">
      <c r="B1836" s="474" t="s">
        <v>9200</v>
      </c>
      <c r="C1836" s="473" t="s">
        <v>3948</v>
      </c>
      <c r="D1836" s="473" t="s">
        <v>9163</v>
      </c>
      <c r="E1836" s="32" t="str">
        <f t="shared" si="56"/>
        <v>V</v>
      </c>
      <c r="H1836"/>
      <c r="I1836"/>
      <c r="J1836"/>
      <c r="K1836" s="32" t="str">
        <f t="shared" si="57"/>
        <v/>
      </c>
      <c r="L1836" s="535"/>
    </row>
    <row r="1837" spans="2:12" x14ac:dyDescent="0.4">
      <c r="B1837" s="474" t="s">
        <v>3950</v>
      </c>
      <c r="C1837" s="473" t="s">
        <v>3949</v>
      </c>
      <c r="D1837" s="473" t="s">
        <v>9163</v>
      </c>
      <c r="E1837" s="32" t="str">
        <f t="shared" si="56"/>
        <v>V</v>
      </c>
      <c r="H1837"/>
      <c r="I1837"/>
      <c r="J1837"/>
      <c r="K1837" s="32" t="str">
        <f t="shared" si="57"/>
        <v/>
      </c>
      <c r="L1837" s="535"/>
    </row>
    <row r="1838" spans="2:12" x14ac:dyDescent="0.4">
      <c r="B1838" s="474" t="s">
        <v>4287</v>
      </c>
      <c r="C1838" s="473" t="s">
        <v>4286</v>
      </c>
      <c r="D1838" s="473" t="s">
        <v>9163</v>
      </c>
      <c r="E1838" s="32" t="str">
        <f t="shared" si="56"/>
        <v>V</v>
      </c>
      <c r="H1838"/>
      <c r="I1838"/>
      <c r="J1838"/>
      <c r="K1838" s="32" t="str">
        <f t="shared" si="57"/>
        <v/>
      </c>
      <c r="L1838" s="535"/>
    </row>
    <row r="1839" spans="2:12" x14ac:dyDescent="0.4">
      <c r="B1839" s="474" t="s">
        <v>4285</v>
      </c>
      <c r="C1839" s="473" t="s">
        <v>4284</v>
      </c>
      <c r="D1839" s="473" t="s">
        <v>9163</v>
      </c>
      <c r="E1839" s="32" t="str">
        <f t="shared" si="56"/>
        <v>V</v>
      </c>
      <c r="H1839"/>
      <c r="I1839"/>
      <c r="J1839"/>
      <c r="K1839" s="32" t="str">
        <f t="shared" si="57"/>
        <v/>
      </c>
      <c r="L1839" s="535"/>
    </row>
    <row r="1840" spans="2:12" x14ac:dyDescent="0.4">
      <c r="B1840" s="474" t="s">
        <v>4283</v>
      </c>
      <c r="C1840" s="473" t="s">
        <v>4282</v>
      </c>
      <c r="D1840" s="473" t="s">
        <v>9163</v>
      </c>
      <c r="E1840" s="32" t="str">
        <f t="shared" si="56"/>
        <v>V</v>
      </c>
      <c r="H1840"/>
      <c r="I1840"/>
      <c r="J1840"/>
      <c r="K1840" s="32" t="str">
        <f t="shared" si="57"/>
        <v/>
      </c>
      <c r="L1840" s="535"/>
    </row>
    <row r="1841" spans="2:12" x14ac:dyDescent="0.4">
      <c r="B1841" s="474" t="s">
        <v>4281</v>
      </c>
      <c r="C1841" s="473" t="s">
        <v>4280</v>
      </c>
      <c r="D1841" s="473" t="s">
        <v>9163</v>
      </c>
      <c r="E1841" s="32" t="str">
        <f t="shared" si="56"/>
        <v>V</v>
      </c>
      <c r="H1841"/>
      <c r="I1841"/>
      <c r="J1841"/>
      <c r="K1841" s="32" t="str">
        <f t="shared" si="57"/>
        <v/>
      </c>
      <c r="L1841" s="535"/>
    </row>
    <row r="1842" spans="2:12" x14ac:dyDescent="0.4">
      <c r="B1842" s="474" t="s">
        <v>4279</v>
      </c>
      <c r="C1842" s="473" t="s">
        <v>4278</v>
      </c>
      <c r="D1842" s="473" t="s">
        <v>9163</v>
      </c>
      <c r="E1842" s="32" t="str">
        <f t="shared" si="56"/>
        <v>V</v>
      </c>
      <c r="H1842"/>
      <c r="I1842"/>
      <c r="J1842"/>
      <c r="K1842" s="32" t="str">
        <f t="shared" si="57"/>
        <v/>
      </c>
      <c r="L1842" s="535"/>
    </row>
    <row r="1843" spans="2:12" x14ac:dyDescent="0.4">
      <c r="B1843" s="474" t="s">
        <v>4277</v>
      </c>
      <c r="C1843" s="473" t="s">
        <v>4276</v>
      </c>
      <c r="D1843" s="473" t="s">
        <v>9163</v>
      </c>
      <c r="E1843" s="32" t="str">
        <f t="shared" si="56"/>
        <v>V</v>
      </c>
      <c r="H1843"/>
      <c r="I1843"/>
      <c r="J1843"/>
      <c r="K1843" s="32" t="str">
        <f t="shared" si="57"/>
        <v/>
      </c>
      <c r="L1843" s="535"/>
    </row>
    <row r="1844" spans="2:12" x14ac:dyDescent="0.4">
      <c r="B1844" s="474" t="s">
        <v>4330</v>
      </c>
      <c r="C1844" s="473" t="s">
        <v>10291</v>
      </c>
      <c r="D1844" s="473" t="s">
        <v>9163</v>
      </c>
      <c r="E1844" s="32" t="str">
        <f t="shared" si="56"/>
        <v>V</v>
      </c>
      <c r="H1844"/>
      <c r="I1844"/>
      <c r="J1844"/>
      <c r="K1844" s="32" t="str">
        <f t="shared" si="57"/>
        <v/>
      </c>
      <c r="L1844" s="535"/>
    </row>
    <row r="1845" spans="2:12" x14ac:dyDescent="0.4">
      <c r="B1845" s="474" t="s">
        <v>4334</v>
      </c>
      <c r="C1845" s="473" t="s">
        <v>4337</v>
      </c>
      <c r="D1845" s="473" t="s">
        <v>9163</v>
      </c>
      <c r="E1845" s="32" t="str">
        <f t="shared" si="56"/>
        <v>V</v>
      </c>
      <c r="H1845"/>
      <c r="I1845"/>
      <c r="J1845"/>
      <c r="K1845" s="32" t="str">
        <f t="shared" si="57"/>
        <v/>
      </c>
      <c r="L1845" s="535"/>
    </row>
    <row r="1846" spans="2:12" x14ac:dyDescent="0.4">
      <c r="B1846" s="474" t="s">
        <v>4329</v>
      </c>
      <c r="C1846" s="473" t="s">
        <v>10292</v>
      </c>
      <c r="D1846" s="473" t="s">
        <v>9163</v>
      </c>
      <c r="E1846" s="32" t="str">
        <f t="shared" si="56"/>
        <v>V</v>
      </c>
      <c r="H1846"/>
      <c r="I1846"/>
      <c r="J1846"/>
      <c r="K1846" s="32" t="str">
        <f t="shared" si="57"/>
        <v/>
      </c>
      <c r="L1846" s="535"/>
    </row>
    <row r="1847" spans="2:12" x14ac:dyDescent="0.4">
      <c r="B1847" s="474" t="s">
        <v>4333</v>
      </c>
      <c r="C1847" s="473" t="s">
        <v>4336</v>
      </c>
      <c r="D1847" s="473" t="s">
        <v>9163</v>
      </c>
      <c r="E1847" s="32" t="str">
        <f t="shared" si="56"/>
        <v>V</v>
      </c>
      <c r="H1847"/>
      <c r="I1847"/>
      <c r="J1847"/>
      <c r="K1847" s="32" t="str">
        <f t="shared" si="57"/>
        <v/>
      </c>
      <c r="L1847" s="535"/>
    </row>
    <row r="1848" spans="2:12" x14ac:dyDescent="0.4">
      <c r="B1848" s="474" t="s">
        <v>4331</v>
      </c>
      <c r="C1848" s="473" t="s">
        <v>10293</v>
      </c>
      <c r="D1848" s="473" t="s">
        <v>9163</v>
      </c>
      <c r="E1848" s="32" t="str">
        <f t="shared" si="56"/>
        <v>V</v>
      </c>
      <c r="H1848"/>
      <c r="I1848"/>
      <c r="J1848"/>
      <c r="K1848" s="32" t="str">
        <f t="shared" si="57"/>
        <v/>
      </c>
      <c r="L1848" s="535"/>
    </row>
    <row r="1849" spans="2:12" x14ac:dyDescent="0.4">
      <c r="B1849" s="474" t="s">
        <v>1693</v>
      </c>
      <c r="C1849" s="473" t="s">
        <v>5399</v>
      </c>
      <c r="D1849" s="473" t="s">
        <v>9163</v>
      </c>
      <c r="E1849" s="32" t="str">
        <f t="shared" si="56"/>
        <v>V</v>
      </c>
      <c r="H1849"/>
      <c r="I1849"/>
      <c r="J1849"/>
      <c r="K1849" s="32" t="str">
        <f t="shared" si="57"/>
        <v/>
      </c>
      <c r="L1849" s="535"/>
    </row>
    <row r="1850" spans="2:12" x14ac:dyDescent="0.4">
      <c r="B1850" s="474" t="s">
        <v>1694</v>
      </c>
      <c r="C1850" s="473" t="s">
        <v>5400</v>
      </c>
      <c r="D1850" s="473" t="s">
        <v>9163</v>
      </c>
      <c r="E1850" s="32" t="str">
        <f t="shared" si="56"/>
        <v>V</v>
      </c>
      <c r="H1850"/>
      <c r="I1850"/>
      <c r="J1850"/>
      <c r="K1850" s="32" t="str">
        <f t="shared" si="57"/>
        <v/>
      </c>
      <c r="L1850" s="535"/>
    </row>
    <row r="1851" spans="2:12" x14ac:dyDescent="0.4">
      <c r="B1851" s="474" t="s">
        <v>52</v>
      </c>
      <c r="C1851" s="473" t="s">
        <v>2870</v>
      </c>
      <c r="D1851" s="473" t="s">
        <v>9163</v>
      </c>
      <c r="E1851" s="32" t="str">
        <f t="shared" si="56"/>
        <v>V</v>
      </c>
      <c r="H1851"/>
      <c r="I1851"/>
      <c r="J1851"/>
      <c r="K1851" s="32" t="str">
        <f t="shared" si="57"/>
        <v/>
      </c>
      <c r="L1851" s="535"/>
    </row>
    <row r="1852" spans="2:12" x14ac:dyDescent="0.4">
      <c r="B1852" s="474" t="s">
        <v>53</v>
      </c>
      <c r="C1852" s="473" t="s">
        <v>2871</v>
      </c>
      <c r="D1852" s="473" t="s">
        <v>9163</v>
      </c>
      <c r="E1852" s="32" t="str">
        <f t="shared" si="56"/>
        <v>V</v>
      </c>
      <c r="H1852"/>
      <c r="I1852"/>
      <c r="J1852"/>
      <c r="K1852" s="32" t="str">
        <f t="shared" si="57"/>
        <v/>
      </c>
      <c r="L1852" s="535"/>
    </row>
    <row r="1853" spans="2:12" x14ac:dyDescent="0.4">
      <c r="B1853" s="474" t="s">
        <v>4801</v>
      </c>
      <c r="C1853" s="473" t="s">
        <v>5407</v>
      </c>
      <c r="D1853" s="473" t="s">
        <v>9163</v>
      </c>
      <c r="E1853" s="32" t="str">
        <f t="shared" si="56"/>
        <v>V</v>
      </c>
      <c r="H1853"/>
      <c r="I1853"/>
      <c r="J1853"/>
      <c r="K1853" s="32" t="str">
        <f t="shared" si="57"/>
        <v/>
      </c>
      <c r="L1853" s="535"/>
    </row>
    <row r="1854" spans="2:12" x14ac:dyDescent="0.4">
      <c r="B1854" s="474" t="s">
        <v>4802</v>
      </c>
      <c r="C1854" s="473" t="s">
        <v>10294</v>
      </c>
      <c r="D1854" s="473" t="s">
        <v>9163</v>
      </c>
      <c r="E1854" s="32" t="str">
        <f t="shared" si="56"/>
        <v>V</v>
      </c>
      <c r="H1854"/>
      <c r="I1854"/>
      <c r="J1854"/>
      <c r="K1854" s="32" t="str">
        <f t="shared" si="57"/>
        <v/>
      </c>
      <c r="L1854" s="535"/>
    </row>
    <row r="1855" spans="2:12" x14ac:dyDescent="0.4">
      <c r="B1855" s="474" t="s">
        <v>965</v>
      </c>
      <c r="C1855" s="473" t="s">
        <v>5576</v>
      </c>
      <c r="D1855" s="473" t="s">
        <v>9163</v>
      </c>
      <c r="E1855" s="32" t="str">
        <f t="shared" si="56"/>
        <v>V</v>
      </c>
      <c r="H1855"/>
      <c r="I1855"/>
      <c r="J1855"/>
      <c r="K1855" s="32" t="str">
        <f t="shared" si="57"/>
        <v/>
      </c>
      <c r="L1855" s="535"/>
    </row>
    <row r="1856" spans="2:12" x14ac:dyDescent="0.4">
      <c r="B1856" s="474" t="s">
        <v>1330</v>
      </c>
      <c r="C1856" s="473" t="s">
        <v>5577</v>
      </c>
      <c r="D1856" s="473" t="s">
        <v>9163</v>
      </c>
      <c r="E1856" s="32" t="str">
        <f t="shared" si="56"/>
        <v>V</v>
      </c>
      <c r="H1856"/>
      <c r="I1856"/>
      <c r="J1856"/>
      <c r="K1856" s="32" t="str">
        <f t="shared" si="57"/>
        <v/>
      </c>
      <c r="L1856" s="535"/>
    </row>
    <row r="1857" spans="2:12" x14ac:dyDescent="0.4">
      <c r="B1857" s="474" t="s">
        <v>966</v>
      </c>
      <c r="C1857" s="473" t="s">
        <v>5578</v>
      </c>
      <c r="D1857" s="473" t="s">
        <v>9163</v>
      </c>
      <c r="E1857" s="32" t="str">
        <f t="shared" si="56"/>
        <v>V</v>
      </c>
      <c r="H1857"/>
      <c r="I1857"/>
      <c r="J1857"/>
      <c r="K1857" s="32" t="str">
        <f t="shared" si="57"/>
        <v/>
      </c>
      <c r="L1857" s="535"/>
    </row>
    <row r="1858" spans="2:12" x14ac:dyDescent="0.4">
      <c r="B1858" s="474" t="s">
        <v>2096</v>
      </c>
      <c r="C1858" s="473" t="s">
        <v>5579</v>
      </c>
      <c r="D1858" s="473" t="s">
        <v>9163</v>
      </c>
      <c r="E1858" s="32" t="str">
        <f t="shared" si="56"/>
        <v>V</v>
      </c>
      <c r="H1858"/>
      <c r="I1858"/>
      <c r="J1858"/>
      <c r="K1858" s="32" t="str">
        <f t="shared" si="57"/>
        <v/>
      </c>
      <c r="L1858" s="535"/>
    </row>
    <row r="1859" spans="2:12" x14ac:dyDescent="0.4">
      <c r="B1859" s="474" t="s">
        <v>2574</v>
      </c>
      <c r="C1859" s="473" t="s">
        <v>5580</v>
      </c>
      <c r="D1859" s="473" t="s">
        <v>9163</v>
      </c>
      <c r="E1859" s="32" t="str">
        <f t="shared" si="56"/>
        <v>V</v>
      </c>
      <c r="H1859"/>
      <c r="I1859"/>
      <c r="J1859"/>
      <c r="K1859" s="32" t="str">
        <f t="shared" si="57"/>
        <v/>
      </c>
      <c r="L1859" s="535"/>
    </row>
    <row r="1860" spans="2:12" x14ac:dyDescent="0.4">
      <c r="B1860" s="474" t="s">
        <v>3633</v>
      </c>
      <c r="C1860" s="473" t="s">
        <v>5581</v>
      </c>
      <c r="D1860" s="473" t="s">
        <v>9163</v>
      </c>
      <c r="E1860" s="32" t="str">
        <f t="shared" si="56"/>
        <v>V</v>
      </c>
      <c r="H1860"/>
      <c r="I1860"/>
      <c r="J1860"/>
      <c r="K1860" s="32" t="str">
        <f t="shared" si="57"/>
        <v/>
      </c>
      <c r="L1860" s="535"/>
    </row>
    <row r="1861" spans="2:12" x14ac:dyDescent="0.4">
      <c r="B1861" s="474" t="s">
        <v>2576</v>
      </c>
      <c r="C1861" s="473" t="s">
        <v>2575</v>
      </c>
      <c r="D1861" s="473" t="s">
        <v>9163</v>
      </c>
      <c r="E1861" s="32" t="str">
        <f t="shared" si="56"/>
        <v>V</v>
      </c>
      <c r="H1861"/>
      <c r="I1861"/>
      <c r="J1861"/>
      <c r="K1861" s="32" t="str">
        <f t="shared" si="57"/>
        <v/>
      </c>
      <c r="L1861" s="535"/>
    </row>
    <row r="1862" spans="2:12" x14ac:dyDescent="0.4">
      <c r="B1862" s="474" t="s">
        <v>1831</v>
      </c>
      <c r="C1862" s="473" t="s">
        <v>5582</v>
      </c>
      <c r="D1862" s="473" t="s">
        <v>9163</v>
      </c>
      <c r="E1862" s="32" t="str">
        <f t="shared" si="56"/>
        <v>V</v>
      </c>
      <c r="H1862"/>
      <c r="I1862"/>
      <c r="J1862"/>
      <c r="K1862" s="32" t="str">
        <f t="shared" si="57"/>
        <v/>
      </c>
      <c r="L1862" s="535"/>
    </row>
    <row r="1863" spans="2:12" x14ac:dyDescent="0.4">
      <c r="B1863" s="474" t="s">
        <v>4700</v>
      </c>
      <c r="C1863" s="473" t="s">
        <v>5583</v>
      </c>
      <c r="D1863" s="473" t="s">
        <v>9163</v>
      </c>
      <c r="E1863" s="32" t="str">
        <f t="shared" si="56"/>
        <v>V</v>
      </c>
      <c r="H1863"/>
      <c r="I1863"/>
      <c r="J1863"/>
      <c r="K1863" s="32" t="str">
        <f t="shared" si="57"/>
        <v/>
      </c>
      <c r="L1863" s="535"/>
    </row>
    <row r="1864" spans="2:12" x14ac:dyDescent="0.4">
      <c r="B1864" s="474" t="s">
        <v>3535</v>
      </c>
      <c r="C1864" s="473" t="s">
        <v>3534</v>
      </c>
      <c r="D1864" s="473" t="s">
        <v>9163</v>
      </c>
      <c r="E1864" s="32" t="str">
        <f t="shared" si="56"/>
        <v>V</v>
      </c>
      <c r="H1864"/>
      <c r="I1864"/>
      <c r="J1864"/>
      <c r="K1864" s="32" t="str">
        <f t="shared" si="57"/>
        <v/>
      </c>
      <c r="L1864" s="535"/>
    </row>
    <row r="1865" spans="2:12" x14ac:dyDescent="0.4">
      <c r="B1865" s="474" t="s">
        <v>1428</v>
      </c>
      <c r="C1865" s="473" t="s">
        <v>3007</v>
      </c>
      <c r="D1865" s="473" t="s">
        <v>9163</v>
      </c>
      <c r="E1865" s="32" t="str">
        <f t="shared" si="56"/>
        <v>V</v>
      </c>
      <c r="H1865"/>
      <c r="I1865"/>
      <c r="J1865"/>
      <c r="K1865" s="32" t="str">
        <f t="shared" si="57"/>
        <v/>
      </c>
      <c r="L1865" s="535"/>
    </row>
    <row r="1866" spans="2:12" x14ac:dyDescent="0.4">
      <c r="B1866" s="474" t="s">
        <v>1717</v>
      </c>
      <c r="C1866" s="473" t="s">
        <v>1718</v>
      </c>
      <c r="D1866" s="473" t="s">
        <v>9885</v>
      </c>
      <c r="E1866" s="32" t="str">
        <f t="shared" ref="E1866:E1929" si="58">IF(OR(B1866="",B1866="Инструмент бензо",B1866="Инструмент электро",B1866="Инструмент газ",B1866="Ручник и аксессуары"),"","V")</f>
        <v>V</v>
      </c>
      <c r="H1866"/>
      <c r="I1866"/>
      <c r="J1866"/>
      <c r="K1866" s="32" t="str">
        <f t="shared" si="57"/>
        <v/>
      </c>
      <c r="L1866" s="535"/>
    </row>
    <row r="1867" spans="2:12" x14ac:dyDescent="0.4">
      <c r="B1867" s="474" t="s">
        <v>4701</v>
      </c>
      <c r="C1867" s="473" t="s">
        <v>5140</v>
      </c>
      <c r="D1867" s="473" t="s">
        <v>9163</v>
      </c>
      <c r="E1867" s="32" t="str">
        <f t="shared" si="58"/>
        <v>V</v>
      </c>
      <c r="H1867"/>
      <c r="I1867"/>
      <c r="J1867"/>
      <c r="K1867" s="32" t="str">
        <f t="shared" ref="K1867:K1930" si="59">IF(OR(H1867="",H1867="Инструмент бензо",H1867="Инструмент электро",H1867="Инструмент газ",H1867="Ручник и аксессуары"),"","V")</f>
        <v/>
      </c>
      <c r="L1867" s="535"/>
    </row>
    <row r="1868" spans="2:12" x14ac:dyDescent="0.4">
      <c r="B1868" s="474" t="s">
        <v>1404</v>
      </c>
      <c r="C1868" s="473" t="s">
        <v>5141</v>
      </c>
      <c r="D1868" s="473" t="s">
        <v>9163</v>
      </c>
      <c r="E1868" s="32" t="str">
        <f t="shared" si="58"/>
        <v>V</v>
      </c>
      <c r="H1868"/>
      <c r="I1868"/>
      <c r="J1868"/>
      <c r="K1868" s="32" t="str">
        <f t="shared" si="59"/>
        <v/>
      </c>
      <c r="L1868" s="535"/>
    </row>
    <row r="1869" spans="2:12" x14ac:dyDescent="0.4">
      <c r="B1869" s="474" t="s">
        <v>3537</v>
      </c>
      <c r="C1869" s="473" t="s">
        <v>3536</v>
      </c>
      <c r="D1869" s="473" t="s">
        <v>9163</v>
      </c>
      <c r="E1869" s="32" t="str">
        <f t="shared" si="58"/>
        <v>V</v>
      </c>
      <c r="H1869"/>
      <c r="I1869"/>
      <c r="J1869"/>
      <c r="K1869" s="32" t="str">
        <f t="shared" si="59"/>
        <v/>
      </c>
      <c r="L1869" s="535"/>
    </row>
    <row r="1870" spans="2:12" x14ac:dyDescent="0.4">
      <c r="B1870" s="474" t="s">
        <v>1406</v>
      </c>
      <c r="C1870" s="473" t="s">
        <v>5142</v>
      </c>
      <c r="D1870" s="473" t="s">
        <v>9163</v>
      </c>
      <c r="E1870" s="32" t="str">
        <f t="shared" si="58"/>
        <v>V</v>
      </c>
      <c r="H1870"/>
      <c r="I1870"/>
      <c r="J1870"/>
      <c r="K1870" s="32" t="str">
        <f t="shared" si="59"/>
        <v/>
      </c>
      <c r="L1870" s="535"/>
    </row>
    <row r="1871" spans="2:12" x14ac:dyDescent="0.4">
      <c r="B1871" s="474" t="s">
        <v>1407</v>
      </c>
      <c r="C1871" s="473" t="s">
        <v>3008</v>
      </c>
      <c r="D1871" s="473" t="s">
        <v>9163</v>
      </c>
      <c r="E1871" s="32" t="str">
        <f t="shared" si="58"/>
        <v>V</v>
      </c>
      <c r="H1871"/>
      <c r="I1871"/>
      <c r="J1871"/>
      <c r="K1871" s="32" t="str">
        <f t="shared" si="59"/>
        <v/>
      </c>
      <c r="L1871" s="535"/>
    </row>
    <row r="1872" spans="2:12" x14ac:dyDescent="0.4">
      <c r="B1872" s="474" t="s">
        <v>4702</v>
      </c>
      <c r="C1872" s="473" t="s">
        <v>4971</v>
      </c>
      <c r="D1872" s="473" t="s">
        <v>9163</v>
      </c>
      <c r="E1872" s="32" t="str">
        <f t="shared" si="58"/>
        <v>V</v>
      </c>
      <c r="H1872"/>
      <c r="I1872"/>
      <c r="J1872"/>
      <c r="K1872" s="32" t="str">
        <f t="shared" si="59"/>
        <v/>
      </c>
      <c r="L1872" s="535"/>
    </row>
    <row r="1873" spans="2:12" x14ac:dyDescent="0.4">
      <c r="B1873" s="474" t="s">
        <v>3539</v>
      </c>
      <c r="C1873" s="473" t="s">
        <v>3538</v>
      </c>
      <c r="D1873" s="473" t="s">
        <v>9163</v>
      </c>
      <c r="E1873" s="32" t="str">
        <f t="shared" si="58"/>
        <v>V</v>
      </c>
      <c r="H1873"/>
      <c r="I1873"/>
      <c r="J1873"/>
      <c r="K1873" s="32" t="str">
        <f t="shared" si="59"/>
        <v/>
      </c>
      <c r="L1873" s="535"/>
    </row>
    <row r="1874" spans="2:12" x14ac:dyDescent="0.4">
      <c r="B1874" s="474" t="s">
        <v>1450</v>
      </c>
      <c r="C1874" s="473" t="s">
        <v>1451</v>
      </c>
      <c r="D1874" s="473" t="s">
        <v>9163</v>
      </c>
      <c r="E1874" s="32" t="str">
        <f t="shared" si="58"/>
        <v>V</v>
      </c>
      <c r="H1874"/>
      <c r="I1874"/>
      <c r="J1874"/>
      <c r="K1874" s="32" t="str">
        <f t="shared" si="59"/>
        <v/>
      </c>
      <c r="L1874" s="535"/>
    </row>
    <row r="1875" spans="2:12" x14ac:dyDescent="0.4">
      <c r="B1875" s="474" t="s">
        <v>4703</v>
      </c>
      <c r="C1875" s="473" t="s">
        <v>5143</v>
      </c>
      <c r="D1875" s="473" t="s">
        <v>9163</v>
      </c>
      <c r="E1875" s="32" t="str">
        <f t="shared" si="58"/>
        <v>V</v>
      </c>
      <c r="H1875"/>
      <c r="I1875"/>
      <c r="J1875"/>
      <c r="K1875" s="32" t="str">
        <f t="shared" si="59"/>
        <v/>
      </c>
      <c r="L1875" s="535"/>
    </row>
    <row r="1876" spans="2:12" x14ac:dyDescent="0.4">
      <c r="B1876" s="474" t="s">
        <v>4704</v>
      </c>
      <c r="C1876" s="473" t="s">
        <v>5144</v>
      </c>
      <c r="D1876" s="473" t="s">
        <v>9163</v>
      </c>
      <c r="E1876" s="32" t="str">
        <f t="shared" si="58"/>
        <v>V</v>
      </c>
      <c r="H1876"/>
      <c r="I1876"/>
      <c r="J1876"/>
      <c r="K1876" s="32" t="str">
        <f t="shared" si="59"/>
        <v/>
      </c>
      <c r="L1876" s="535"/>
    </row>
    <row r="1877" spans="2:12" x14ac:dyDescent="0.4">
      <c r="B1877" s="474" t="s">
        <v>4705</v>
      </c>
      <c r="C1877" s="473" t="s">
        <v>5145</v>
      </c>
      <c r="D1877" s="473" t="s">
        <v>9163</v>
      </c>
      <c r="E1877" s="32" t="str">
        <f t="shared" si="58"/>
        <v>V</v>
      </c>
      <c r="H1877"/>
      <c r="I1877"/>
      <c r="J1877"/>
      <c r="K1877" s="32" t="str">
        <f t="shared" si="59"/>
        <v/>
      </c>
      <c r="L1877" s="535"/>
    </row>
    <row r="1878" spans="2:12" x14ac:dyDescent="0.4">
      <c r="B1878" s="474" t="s">
        <v>1405</v>
      </c>
      <c r="C1878" s="473" t="s">
        <v>5146</v>
      </c>
      <c r="D1878" s="473" t="s">
        <v>9163</v>
      </c>
      <c r="E1878" s="32" t="str">
        <f t="shared" si="58"/>
        <v>V</v>
      </c>
      <c r="H1878"/>
      <c r="I1878"/>
      <c r="J1878"/>
      <c r="K1878" s="32" t="str">
        <f t="shared" si="59"/>
        <v/>
      </c>
      <c r="L1878" s="535"/>
    </row>
    <row r="1879" spans="2:12" x14ac:dyDescent="0.4">
      <c r="B1879" s="474" t="s">
        <v>4706</v>
      </c>
      <c r="C1879" s="473" t="s">
        <v>5147</v>
      </c>
      <c r="D1879" s="473" t="s">
        <v>9163</v>
      </c>
      <c r="E1879" s="32" t="str">
        <f t="shared" si="58"/>
        <v>V</v>
      </c>
      <c r="H1879"/>
      <c r="I1879"/>
      <c r="J1879"/>
      <c r="K1879" s="32" t="str">
        <f t="shared" si="59"/>
        <v/>
      </c>
      <c r="L1879" s="535"/>
    </row>
    <row r="1880" spans="2:12" x14ac:dyDescent="0.4">
      <c r="B1880" s="474" t="s">
        <v>3541</v>
      </c>
      <c r="C1880" s="473" t="s">
        <v>3540</v>
      </c>
      <c r="D1880" s="473" t="s">
        <v>9163</v>
      </c>
      <c r="E1880" s="32" t="str">
        <f t="shared" si="58"/>
        <v>V</v>
      </c>
      <c r="H1880"/>
      <c r="I1880"/>
      <c r="J1880"/>
      <c r="K1880" s="32" t="str">
        <f t="shared" si="59"/>
        <v/>
      </c>
      <c r="L1880" s="535"/>
    </row>
    <row r="1881" spans="2:12" x14ac:dyDescent="0.4">
      <c r="B1881" s="474" t="s">
        <v>4707</v>
      </c>
      <c r="C1881" s="473" t="s">
        <v>5148</v>
      </c>
      <c r="D1881" s="473" t="s">
        <v>9163</v>
      </c>
      <c r="E1881" s="32" t="str">
        <f t="shared" si="58"/>
        <v>V</v>
      </c>
      <c r="H1881"/>
      <c r="I1881"/>
      <c r="J1881"/>
      <c r="K1881" s="32" t="str">
        <f t="shared" si="59"/>
        <v/>
      </c>
      <c r="L1881" s="535"/>
    </row>
    <row r="1882" spans="2:12" x14ac:dyDescent="0.4">
      <c r="B1882" s="474" t="s">
        <v>1408</v>
      </c>
      <c r="C1882" s="473" t="s">
        <v>5149</v>
      </c>
      <c r="D1882" s="473" t="s">
        <v>9163</v>
      </c>
      <c r="E1882" s="32" t="str">
        <f t="shared" si="58"/>
        <v>V</v>
      </c>
      <c r="H1882"/>
      <c r="I1882"/>
      <c r="J1882"/>
      <c r="K1882" s="32" t="str">
        <f t="shared" si="59"/>
        <v/>
      </c>
      <c r="L1882" s="535"/>
    </row>
    <row r="1883" spans="2:12" x14ac:dyDescent="0.4">
      <c r="B1883" s="474" t="s">
        <v>1409</v>
      </c>
      <c r="C1883" s="473" t="s">
        <v>3009</v>
      </c>
      <c r="D1883" s="473" t="s">
        <v>9163</v>
      </c>
      <c r="E1883" s="32" t="str">
        <f t="shared" si="58"/>
        <v>V</v>
      </c>
      <c r="H1883"/>
      <c r="I1883"/>
      <c r="J1883"/>
      <c r="K1883" s="32" t="str">
        <f t="shared" si="59"/>
        <v/>
      </c>
      <c r="L1883" s="535"/>
    </row>
    <row r="1884" spans="2:12" x14ac:dyDescent="0.4">
      <c r="B1884" s="474" t="s">
        <v>3543</v>
      </c>
      <c r="C1884" s="473" t="s">
        <v>3542</v>
      </c>
      <c r="D1884" s="473" t="s">
        <v>9163</v>
      </c>
      <c r="E1884" s="32" t="str">
        <f t="shared" si="58"/>
        <v>V</v>
      </c>
      <c r="H1884"/>
      <c r="I1884"/>
      <c r="J1884"/>
      <c r="K1884" s="32" t="str">
        <f t="shared" si="59"/>
        <v/>
      </c>
      <c r="L1884" s="535"/>
    </row>
    <row r="1885" spans="2:12" x14ac:dyDescent="0.4">
      <c r="B1885" s="474" t="s">
        <v>1430</v>
      </c>
      <c r="C1885" s="473" t="s">
        <v>1429</v>
      </c>
      <c r="D1885" s="473" t="s">
        <v>9163</v>
      </c>
      <c r="E1885" s="32" t="str">
        <f t="shared" si="58"/>
        <v>V</v>
      </c>
      <c r="H1885"/>
      <c r="I1885"/>
      <c r="J1885"/>
      <c r="K1885" s="32" t="str">
        <f t="shared" si="59"/>
        <v/>
      </c>
      <c r="L1885" s="535"/>
    </row>
    <row r="1886" spans="2:12" x14ac:dyDescent="0.4">
      <c r="B1886" s="474" t="s">
        <v>4709</v>
      </c>
      <c r="C1886" s="473" t="s">
        <v>5150</v>
      </c>
      <c r="D1886" s="473" t="s">
        <v>9163</v>
      </c>
      <c r="E1886" s="32" t="str">
        <f t="shared" si="58"/>
        <v>V</v>
      </c>
      <c r="H1886"/>
      <c r="I1886"/>
      <c r="J1886"/>
      <c r="K1886" s="32" t="str">
        <f t="shared" si="59"/>
        <v/>
      </c>
      <c r="L1886" s="535"/>
    </row>
    <row r="1887" spans="2:12" x14ac:dyDescent="0.4">
      <c r="B1887" s="474" t="s">
        <v>4710</v>
      </c>
      <c r="C1887" s="473" t="s">
        <v>5151</v>
      </c>
      <c r="D1887" s="473" t="s">
        <v>9163</v>
      </c>
      <c r="E1887" s="32" t="str">
        <f t="shared" si="58"/>
        <v>V</v>
      </c>
      <c r="H1887"/>
      <c r="I1887"/>
      <c r="J1887"/>
      <c r="K1887" s="32" t="str">
        <f t="shared" si="59"/>
        <v/>
      </c>
      <c r="L1887" s="535"/>
    </row>
    <row r="1888" spans="2:12" x14ac:dyDescent="0.4">
      <c r="B1888" s="474" t="s">
        <v>4711</v>
      </c>
      <c r="C1888" s="473" t="s">
        <v>5152</v>
      </c>
      <c r="D1888" s="473" t="s">
        <v>9163</v>
      </c>
      <c r="E1888" s="32" t="str">
        <f t="shared" si="58"/>
        <v>V</v>
      </c>
      <c r="H1888"/>
      <c r="I1888"/>
      <c r="J1888"/>
      <c r="K1888" s="32" t="str">
        <f t="shared" si="59"/>
        <v/>
      </c>
      <c r="L1888" s="535"/>
    </row>
    <row r="1889" spans="2:12" x14ac:dyDescent="0.4">
      <c r="B1889" s="474" t="s">
        <v>1431</v>
      </c>
      <c r="C1889" s="473" t="s">
        <v>5153</v>
      </c>
      <c r="D1889" s="473" t="s">
        <v>9163</v>
      </c>
      <c r="E1889" s="32" t="str">
        <f t="shared" si="58"/>
        <v>V</v>
      </c>
      <c r="H1889"/>
      <c r="I1889"/>
      <c r="J1889"/>
      <c r="K1889" s="32" t="str">
        <f t="shared" si="59"/>
        <v/>
      </c>
      <c r="L1889" s="535"/>
    </row>
    <row r="1890" spans="2:12" x14ac:dyDescent="0.4">
      <c r="B1890" s="474" t="s">
        <v>3545</v>
      </c>
      <c r="C1890" s="473" t="s">
        <v>3544</v>
      </c>
      <c r="D1890" s="473" t="s">
        <v>9163</v>
      </c>
      <c r="E1890" s="32" t="str">
        <f t="shared" si="58"/>
        <v>V</v>
      </c>
      <c r="H1890"/>
      <c r="I1890"/>
      <c r="J1890"/>
      <c r="K1890" s="32" t="str">
        <f t="shared" si="59"/>
        <v/>
      </c>
      <c r="L1890" s="535"/>
    </row>
    <row r="1891" spans="2:12" x14ac:dyDescent="0.4">
      <c r="B1891" s="474" t="s">
        <v>4712</v>
      </c>
      <c r="C1891" s="473" t="s">
        <v>5154</v>
      </c>
      <c r="D1891" s="473" t="s">
        <v>9163</v>
      </c>
      <c r="E1891" s="32" t="str">
        <f t="shared" si="58"/>
        <v>V</v>
      </c>
      <c r="H1891"/>
      <c r="I1891"/>
      <c r="J1891"/>
      <c r="K1891" s="32" t="str">
        <f t="shared" si="59"/>
        <v/>
      </c>
      <c r="L1891" s="535"/>
    </row>
    <row r="1892" spans="2:12" x14ac:dyDescent="0.4">
      <c r="B1892" s="474" t="s">
        <v>4713</v>
      </c>
      <c r="C1892" s="473" t="s">
        <v>5155</v>
      </c>
      <c r="D1892" s="473" t="s">
        <v>9163</v>
      </c>
      <c r="E1892" s="32" t="str">
        <f t="shared" si="58"/>
        <v>V</v>
      </c>
      <c r="H1892"/>
      <c r="I1892"/>
      <c r="J1892"/>
      <c r="K1892" s="32" t="str">
        <f t="shared" si="59"/>
        <v/>
      </c>
      <c r="L1892" s="535"/>
    </row>
    <row r="1893" spans="2:12" x14ac:dyDescent="0.4">
      <c r="B1893" s="474" t="s">
        <v>1410</v>
      </c>
      <c r="C1893" s="473" t="s">
        <v>5156</v>
      </c>
      <c r="D1893" s="473" t="s">
        <v>9163</v>
      </c>
      <c r="E1893" s="32" t="str">
        <f t="shared" si="58"/>
        <v>V</v>
      </c>
      <c r="H1893"/>
      <c r="I1893"/>
      <c r="J1893"/>
      <c r="K1893" s="32" t="str">
        <f t="shared" si="59"/>
        <v/>
      </c>
      <c r="L1893" s="535"/>
    </row>
    <row r="1894" spans="2:12" x14ac:dyDescent="0.4">
      <c r="B1894" s="474" t="s">
        <v>1433</v>
      </c>
      <c r="C1894" s="473" t="s">
        <v>1432</v>
      </c>
      <c r="D1894" s="473" t="s">
        <v>9163</v>
      </c>
      <c r="E1894" s="32" t="str">
        <f t="shared" si="58"/>
        <v>V</v>
      </c>
      <c r="H1894"/>
      <c r="I1894"/>
      <c r="J1894"/>
      <c r="K1894" s="32" t="str">
        <f t="shared" si="59"/>
        <v/>
      </c>
      <c r="L1894" s="535"/>
    </row>
    <row r="1895" spans="2:12" x14ac:dyDescent="0.4">
      <c r="B1895" s="474" t="s">
        <v>2786</v>
      </c>
      <c r="C1895" s="473" t="s">
        <v>2787</v>
      </c>
      <c r="D1895" s="473" t="s">
        <v>9163</v>
      </c>
      <c r="E1895" s="32" t="str">
        <f t="shared" si="58"/>
        <v>V</v>
      </c>
      <c r="H1895"/>
      <c r="I1895"/>
      <c r="J1895"/>
      <c r="K1895" s="32" t="str">
        <f t="shared" si="59"/>
        <v/>
      </c>
      <c r="L1895" s="535"/>
    </row>
    <row r="1896" spans="2:12" x14ac:dyDescent="0.4">
      <c r="B1896" s="474" t="s">
        <v>3547</v>
      </c>
      <c r="C1896" s="473" t="s">
        <v>3546</v>
      </c>
      <c r="D1896" s="473" t="s">
        <v>9163</v>
      </c>
      <c r="E1896" s="32" t="str">
        <f t="shared" si="58"/>
        <v>V</v>
      </c>
      <c r="H1896"/>
      <c r="I1896"/>
      <c r="J1896"/>
      <c r="K1896" s="32" t="str">
        <f t="shared" si="59"/>
        <v/>
      </c>
      <c r="L1896" s="535"/>
    </row>
    <row r="1897" spans="2:12" x14ac:dyDescent="0.4">
      <c r="B1897" s="474" t="s">
        <v>4714</v>
      </c>
      <c r="C1897" s="473" t="s">
        <v>5021</v>
      </c>
      <c r="D1897" s="473" t="s">
        <v>9163</v>
      </c>
      <c r="E1897" s="32" t="str">
        <f t="shared" si="58"/>
        <v>V</v>
      </c>
      <c r="H1897"/>
      <c r="I1897"/>
      <c r="J1897"/>
      <c r="K1897" s="32" t="str">
        <f t="shared" si="59"/>
        <v/>
      </c>
      <c r="L1897" s="535"/>
    </row>
    <row r="1898" spans="2:12" x14ac:dyDescent="0.4">
      <c r="B1898" s="474" t="s">
        <v>3548</v>
      </c>
      <c r="C1898" s="473" t="s">
        <v>4235</v>
      </c>
      <c r="D1898" s="473" t="s">
        <v>9163</v>
      </c>
      <c r="E1898" s="32" t="str">
        <f t="shared" si="58"/>
        <v>V</v>
      </c>
      <c r="H1898"/>
      <c r="I1898"/>
      <c r="J1898"/>
      <c r="K1898" s="32" t="str">
        <f t="shared" si="59"/>
        <v/>
      </c>
      <c r="L1898" s="535"/>
    </row>
    <row r="1899" spans="2:12" x14ac:dyDescent="0.4">
      <c r="B1899" s="474" t="s">
        <v>1452</v>
      </c>
      <c r="C1899" s="473" t="s">
        <v>5157</v>
      </c>
      <c r="D1899" s="473" t="s">
        <v>9163</v>
      </c>
      <c r="E1899" s="32" t="str">
        <f t="shared" si="58"/>
        <v>V</v>
      </c>
      <c r="H1899"/>
      <c r="I1899"/>
      <c r="J1899"/>
      <c r="K1899" s="32" t="str">
        <f t="shared" si="59"/>
        <v/>
      </c>
      <c r="L1899" s="535"/>
    </row>
    <row r="1900" spans="2:12" x14ac:dyDescent="0.4">
      <c r="B1900" s="474" t="s">
        <v>3550</v>
      </c>
      <c r="C1900" s="473" t="s">
        <v>3549</v>
      </c>
      <c r="D1900" s="473" t="s">
        <v>9163</v>
      </c>
      <c r="E1900" s="32" t="str">
        <f t="shared" si="58"/>
        <v>V</v>
      </c>
      <c r="H1900"/>
      <c r="I1900"/>
      <c r="J1900"/>
      <c r="K1900" s="32" t="str">
        <f t="shared" si="59"/>
        <v/>
      </c>
      <c r="L1900" s="535"/>
    </row>
    <row r="1901" spans="2:12" x14ac:dyDescent="0.4">
      <c r="B1901" s="474" t="s">
        <v>2148</v>
      </c>
      <c r="C1901" s="473" t="s">
        <v>3117</v>
      </c>
      <c r="D1901" s="473" t="s">
        <v>9163</v>
      </c>
      <c r="E1901" s="32" t="str">
        <f t="shared" si="58"/>
        <v>V</v>
      </c>
      <c r="H1901"/>
      <c r="I1901"/>
      <c r="J1901"/>
      <c r="K1901" s="32" t="str">
        <f t="shared" si="59"/>
        <v/>
      </c>
      <c r="L1901" s="535"/>
    </row>
    <row r="1902" spans="2:12" x14ac:dyDescent="0.4">
      <c r="B1902" s="474" t="s">
        <v>4720</v>
      </c>
      <c r="C1902" s="473" t="s">
        <v>9874</v>
      </c>
      <c r="D1902" s="473" t="s">
        <v>9163</v>
      </c>
      <c r="E1902" s="32" t="str">
        <f t="shared" si="58"/>
        <v>V</v>
      </c>
      <c r="H1902"/>
      <c r="I1902"/>
      <c r="J1902"/>
      <c r="K1902" s="32" t="str">
        <f t="shared" si="59"/>
        <v/>
      </c>
      <c r="L1902" s="535"/>
    </row>
    <row r="1903" spans="2:12" x14ac:dyDescent="0.4">
      <c r="B1903" s="474" t="s">
        <v>4721</v>
      </c>
      <c r="C1903" s="473" t="s">
        <v>9875</v>
      </c>
      <c r="D1903" s="473" t="s">
        <v>9163</v>
      </c>
      <c r="E1903" s="32" t="str">
        <f t="shared" si="58"/>
        <v>V</v>
      </c>
      <c r="H1903"/>
      <c r="I1903"/>
      <c r="J1903"/>
      <c r="K1903" s="32" t="str">
        <f t="shared" si="59"/>
        <v/>
      </c>
      <c r="L1903" s="535"/>
    </row>
    <row r="1904" spans="2:12" x14ac:dyDescent="0.4">
      <c r="B1904" s="474" t="s">
        <v>4722</v>
      </c>
      <c r="C1904" s="473" t="s">
        <v>9876</v>
      </c>
      <c r="D1904" s="473" t="s">
        <v>9163</v>
      </c>
      <c r="E1904" s="32" t="str">
        <f t="shared" si="58"/>
        <v>V</v>
      </c>
      <c r="H1904"/>
      <c r="I1904"/>
      <c r="J1904"/>
      <c r="K1904" s="32" t="str">
        <f t="shared" si="59"/>
        <v/>
      </c>
      <c r="L1904" s="535"/>
    </row>
    <row r="1905" spans="2:12" x14ac:dyDescent="0.4">
      <c r="B1905" s="474" t="s">
        <v>4723</v>
      </c>
      <c r="C1905" s="473" t="s">
        <v>9877</v>
      </c>
      <c r="D1905" s="473" t="s">
        <v>9163</v>
      </c>
      <c r="E1905" s="32" t="str">
        <f t="shared" si="58"/>
        <v>V</v>
      </c>
      <c r="H1905"/>
      <c r="I1905"/>
      <c r="J1905"/>
      <c r="K1905" s="32" t="str">
        <f t="shared" si="59"/>
        <v/>
      </c>
      <c r="L1905" s="535"/>
    </row>
    <row r="1906" spans="2:12" x14ac:dyDescent="0.4">
      <c r="B1906" s="474" t="s">
        <v>3636</v>
      </c>
      <c r="C1906" s="473" t="s">
        <v>3637</v>
      </c>
      <c r="D1906" s="473" t="s">
        <v>9163</v>
      </c>
      <c r="E1906" s="32" t="str">
        <f t="shared" si="58"/>
        <v>V</v>
      </c>
      <c r="H1906"/>
      <c r="I1906"/>
      <c r="J1906"/>
      <c r="K1906" s="32" t="str">
        <f t="shared" si="59"/>
        <v/>
      </c>
      <c r="L1906" s="535"/>
    </row>
    <row r="1907" spans="2:12" x14ac:dyDescent="0.4">
      <c r="B1907" s="474" t="s">
        <v>3638</v>
      </c>
      <c r="C1907" s="473" t="s">
        <v>3639</v>
      </c>
      <c r="D1907" s="473" t="s">
        <v>9163</v>
      </c>
      <c r="E1907" s="32" t="str">
        <f t="shared" si="58"/>
        <v>V</v>
      </c>
      <c r="H1907"/>
      <c r="I1907"/>
      <c r="J1907"/>
      <c r="K1907" s="32" t="str">
        <f t="shared" si="59"/>
        <v/>
      </c>
      <c r="L1907" s="535"/>
    </row>
    <row r="1908" spans="2:12" x14ac:dyDescent="0.4">
      <c r="B1908" s="474" t="s">
        <v>3640</v>
      </c>
      <c r="C1908" s="473" t="s">
        <v>3641</v>
      </c>
      <c r="D1908" s="473" t="s">
        <v>9163</v>
      </c>
      <c r="E1908" s="32" t="str">
        <f t="shared" si="58"/>
        <v>V</v>
      </c>
      <c r="H1908"/>
      <c r="I1908"/>
      <c r="J1908"/>
      <c r="K1908" s="32" t="str">
        <f t="shared" si="59"/>
        <v/>
      </c>
      <c r="L1908" s="535"/>
    </row>
    <row r="1909" spans="2:12" x14ac:dyDescent="0.4">
      <c r="B1909" s="474" t="s">
        <v>3642</v>
      </c>
      <c r="C1909" s="473" t="s">
        <v>3643</v>
      </c>
      <c r="D1909" s="473" t="s">
        <v>9163</v>
      </c>
      <c r="E1909" s="32" t="str">
        <f t="shared" si="58"/>
        <v>V</v>
      </c>
      <c r="H1909"/>
      <c r="I1909"/>
      <c r="J1909"/>
      <c r="K1909" s="32" t="str">
        <f t="shared" si="59"/>
        <v/>
      </c>
      <c r="L1909" s="535"/>
    </row>
    <row r="1910" spans="2:12" x14ac:dyDescent="0.4">
      <c r="B1910" s="474" t="s">
        <v>3645</v>
      </c>
      <c r="C1910" s="473" t="s">
        <v>3646</v>
      </c>
      <c r="D1910" s="473" t="s">
        <v>9163</v>
      </c>
      <c r="E1910" s="32" t="str">
        <f t="shared" si="58"/>
        <v>V</v>
      </c>
      <c r="H1910"/>
      <c r="I1910"/>
      <c r="J1910"/>
      <c r="K1910" s="32" t="str">
        <f t="shared" si="59"/>
        <v/>
      </c>
      <c r="L1910" s="535"/>
    </row>
    <row r="1911" spans="2:12" x14ac:dyDescent="0.4">
      <c r="B1911" s="474" t="s">
        <v>3647</v>
      </c>
      <c r="C1911" s="473" t="s">
        <v>3648</v>
      </c>
      <c r="D1911" s="473" t="s">
        <v>9163</v>
      </c>
      <c r="E1911" s="32" t="str">
        <f t="shared" si="58"/>
        <v>V</v>
      </c>
      <c r="H1911"/>
      <c r="I1911"/>
      <c r="J1911"/>
      <c r="K1911" s="32" t="str">
        <f t="shared" si="59"/>
        <v/>
      </c>
      <c r="L1911" s="535"/>
    </row>
    <row r="1912" spans="2:12" x14ac:dyDescent="0.4">
      <c r="B1912" s="474" t="s">
        <v>3649</v>
      </c>
      <c r="C1912" s="473" t="s">
        <v>3650</v>
      </c>
      <c r="D1912" s="473" t="s">
        <v>9163</v>
      </c>
      <c r="E1912" s="32" t="str">
        <f t="shared" si="58"/>
        <v>V</v>
      </c>
      <c r="H1912"/>
      <c r="I1912"/>
      <c r="J1912"/>
      <c r="K1912" s="32" t="str">
        <f t="shared" si="59"/>
        <v/>
      </c>
      <c r="L1912" s="535"/>
    </row>
    <row r="1913" spans="2:12" x14ac:dyDescent="0.4">
      <c r="B1913" s="474" t="s">
        <v>3653</v>
      </c>
      <c r="C1913" s="473" t="s">
        <v>3654</v>
      </c>
      <c r="D1913" s="473" t="s">
        <v>9163</v>
      </c>
      <c r="E1913" s="32" t="str">
        <f t="shared" si="58"/>
        <v>V</v>
      </c>
      <c r="H1913"/>
      <c r="I1913"/>
      <c r="J1913"/>
      <c r="K1913" s="32" t="str">
        <f t="shared" si="59"/>
        <v/>
      </c>
      <c r="L1913" s="535"/>
    </row>
    <row r="1914" spans="2:12" x14ac:dyDescent="0.4">
      <c r="B1914" s="474" t="s">
        <v>3657</v>
      </c>
      <c r="C1914" s="473" t="s">
        <v>3658</v>
      </c>
      <c r="D1914" s="473" t="s">
        <v>9163</v>
      </c>
      <c r="E1914" s="32" t="str">
        <f t="shared" si="58"/>
        <v>V</v>
      </c>
      <c r="H1914"/>
      <c r="I1914"/>
      <c r="J1914"/>
      <c r="K1914" s="32" t="str">
        <f t="shared" si="59"/>
        <v/>
      </c>
      <c r="L1914" s="535"/>
    </row>
    <row r="1915" spans="2:12" x14ac:dyDescent="0.4">
      <c r="B1915" s="474" t="s">
        <v>3661</v>
      </c>
      <c r="C1915" s="473" t="s">
        <v>3662</v>
      </c>
      <c r="D1915" s="473" t="s">
        <v>9163</v>
      </c>
      <c r="E1915" s="32" t="str">
        <f t="shared" si="58"/>
        <v>V</v>
      </c>
      <c r="H1915"/>
      <c r="I1915"/>
      <c r="J1915"/>
      <c r="K1915" s="32" t="str">
        <f t="shared" si="59"/>
        <v/>
      </c>
      <c r="L1915" s="535"/>
    </row>
    <row r="1916" spans="2:12" x14ac:dyDescent="0.4">
      <c r="B1916" s="474" t="s">
        <v>3664</v>
      </c>
      <c r="C1916" s="473" t="s">
        <v>3665</v>
      </c>
      <c r="D1916" s="473" t="s">
        <v>9163</v>
      </c>
      <c r="E1916" s="32" t="str">
        <f t="shared" si="58"/>
        <v>V</v>
      </c>
      <c r="H1916"/>
      <c r="I1916"/>
      <c r="J1916"/>
      <c r="K1916" s="32" t="str">
        <f t="shared" si="59"/>
        <v/>
      </c>
      <c r="L1916" s="535"/>
    </row>
    <row r="1917" spans="2:12" x14ac:dyDescent="0.4">
      <c r="B1917" s="474" t="s">
        <v>3667</v>
      </c>
      <c r="C1917" s="473" t="s">
        <v>3668</v>
      </c>
      <c r="D1917" s="473" t="s">
        <v>9163</v>
      </c>
      <c r="E1917" s="32" t="str">
        <f t="shared" si="58"/>
        <v>V</v>
      </c>
      <c r="H1917"/>
      <c r="I1917"/>
      <c r="J1917"/>
      <c r="K1917" s="32" t="str">
        <f t="shared" si="59"/>
        <v/>
      </c>
      <c r="L1917" s="535"/>
    </row>
    <row r="1918" spans="2:12" x14ac:dyDescent="0.4">
      <c r="B1918" s="474" t="s">
        <v>3669</v>
      </c>
      <c r="C1918" s="473" t="s">
        <v>3670</v>
      </c>
      <c r="D1918" s="473" t="s">
        <v>9163</v>
      </c>
      <c r="E1918" s="32" t="str">
        <f t="shared" si="58"/>
        <v>V</v>
      </c>
      <c r="H1918"/>
      <c r="I1918"/>
      <c r="J1918"/>
      <c r="K1918" s="32" t="str">
        <f t="shared" si="59"/>
        <v/>
      </c>
      <c r="L1918" s="535"/>
    </row>
    <row r="1919" spans="2:12" x14ac:dyDescent="0.4">
      <c r="B1919" s="474" t="s">
        <v>3671</v>
      </c>
      <c r="C1919" s="473" t="s">
        <v>3672</v>
      </c>
      <c r="D1919" s="473" t="s">
        <v>9163</v>
      </c>
      <c r="E1919" s="32" t="str">
        <f t="shared" si="58"/>
        <v>V</v>
      </c>
      <c r="H1919"/>
      <c r="I1919"/>
      <c r="J1919"/>
      <c r="K1919" s="32" t="str">
        <f t="shared" si="59"/>
        <v/>
      </c>
      <c r="L1919" s="535"/>
    </row>
    <row r="1920" spans="2:12" x14ac:dyDescent="0.4">
      <c r="B1920" s="474" t="s">
        <v>3952</v>
      </c>
      <c r="C1920" s="473" t="s">
        <v>3951</v>
      </c>
      <c r="D1920" s="473" t="s">
        <v>9163</v>
      </c>
      <c r="E1920" s="32" t="str">
        <f t="shared" si="58"/>
        <v>V</v>
      </c>
      <c r="H1920"/>
      <c r="I1920"/>
      <c r="J1920"/>
      <c r="K1920" s="32" t="str">
        <f t="shared" si="59"/>
        <v/>
      </c>
      <c r="L1920" s="535"/>
    </row>
    <row r="1921" spans="2:12" x14ac:dyDescent="0.4">
      <c r="B1921" s="474" t="s">
        <v>4410</v>
      </c>
      <c r="C1921" s="473" t="s">
        <v>4409</v>
      </c>
      <c r="D1921" s="473" t="s">
        <v>9163</v>
      </c>
      <c r="E1921" s="32" t="str">
        <f t="shared" si="58"/>
        <v>V</v>
      </c>
      <c r="H1921"/>
      <c r="I1921"/>
      <c r="J1921"/>
      <c r="K1921" s="32" t="str">
        <f t="shared" si="59"/>
        <v/>
      </c>
      <c r="L1921" s="535"/>
    </row>
    <row r="1922" spans="2:12" x14ac:dyDescent="0.4">
      <c r="B1922" s="474" t="s">
        <v>4412</v>
      </c>
      <c r="C1922" s="473" t="s">
        <v>4411</v>
      </c>
      <c r="D1922" s="473" t="s">
        <v>9163</v>
      </c>
      <c r="E1922" s="32" t="str">
        <f t="shared" si="58"/>
        <v>V</v>
      </c>
      <c r="H1922"/>
      <c r="I1922"/>
      <c r="J1922"/>
      <c r="K1922" s="32" t="str">
        <f t="shared" si="59"/>
        <v/>
      </c>
      <c r="L1922" s="535"/>
    </row>
    <row r="1923" spans="2:12" x14ac:dyDescent="0.4">
      <c r="B1923" s="474" t="s">
        <v>4414</v>
      </c>
      <c r="C1923" s="473" t="s">
        <v>4413</v>
      </c>
      <c r="D1923" s="473" t="s">
        <v>9163</v>
      </c>
      <c r="E1923" s="32" t="str">
        <f t="shared" si="58"/>
        <v>V</v>
      </c>
      <c r="H1923"/>
      <c r="I1923"/>
      <c r="J1923"/>
      <c r="K1923" s="32" t="str">
        <f t="shared" si="59"/>
        <v/>
      </c>
      <c r="L1923" s="535"/>
    </row>
    <row r="1924" spans="2:12" x14ac:dyDescent="0.4">
      <c r="B1924" s="474" t="s">
        <v>4416</v>
      </c>
      <c r="C1924" s="473" t="s">
        <v>4415</v>
      </c>
      <c r="D1924" s="473" t="s">
        <v>9163</v>
      </c>
      <c r="E1924" s="32" t="str">
        <f t="shared" si="58"/>
        <v>V</v>
      </c>
      <c r="H1924"/>
      <c r="I1924"/>
      <c r="J1924"/>
      <c r="K1924" s="32" t="str">
        <f t="shared" si="59"/>
        <v/>
      </c>
      <c r="L1924" s="535"/>
    </row>
    <row r="1925" spans="2:12" x14ac:dyDescent="0.4">
      <c r="B1925" s="474" t="s">
        <v>3552</v>
      </c>
      <c r="C1925" s="473" t="s">
        <v>3551</v>
      </c>
      <c r="D1925" s="473" t="s">
        <v>9163</v>
      </c>
      <c r="E1925" s="32" t="str">
        <f t="shared" si="58"/>
        <v>V</v>
      </c>
      <c r="H1925"/>
      <c r="I1925"/>
      <c r="J1925"/>
      <c r="K1925" s="32" t="str">
        <f t="shared" si="59"/>
        <v/>
      </c>
      <c r="L1925" s="535"/>
    </row>
    <row r="1926" spans="2:12" x14ac:dyDescent="0.4">
      <c r="B1926" s="474" t="s">
        <v>4175</v>
      </c>
      <c r="C1926" s="473" t="s">
        <v>4817</v>
      </c>
      <c r="D1926" s="473" t="s">
        <v>9163</v>
      </c>
      <c r="E1926" s="32" t="str">
        <f t="shared" si="58"/>
        <v>V</v>
      </c>
      <c r="H1926"/>
      <c r="I1926"/>
      <c r="J1926"/>
      <c r="K1926" s="32" t="str">
        <f t="shared" si="59"/>
        <v/>
      </c>
      <c r="L1926" s="535"/>
    </row>
    <row r="1927" spans="2:12" x14ac:dyDescent="0.4">
      <c r="B1927" s="474" t="s">
        <v>3554</v>
      </c>
      <c r="C1927" s="473" t="s">
        <v>3553</v>
      </c>
      <c r="D1927" s="473" t="s">
        <v>9163</v>
      </c>
      <c r="E1927" s="32" t="str">
        <f t="shared" si="58"/>
        <v>V</v>
      </c>
      <c r="H1927"/>
      <c r="I1927"/>
      <c r="J1927"/>
      <c r="K1927" s="32" t="str">
        <f t="shared" si="59"/>
        <v/>
      </c>
      <c r="L1927" s="535"/>
    </row>
    <row r="1928" spans="2:12" x14ac:dyDescent="0.4">
      <c r="B1928" s="474" t="s">
        <v>3556</v>
      </c>
      <c r="C1928" s="473" t="s">
        <v>3555</v>
      </c>
      <c r="D1928" s="473" t="s">
        <v>9163</v>
      </c>
      <c r="E1928" s="32" t="str">
        <f t="shared" si="58"/>
        <v>V</v>
      </c>
      <c r="H1928"/>
      <c r="I1928"/>
      <c r="J1928"/>
      <c r="K1928" s="32" t="str">
        <f t="shared" si="59"/>
        <v/>
      </c>
      <c r="L1928" s="535"/>
    </row>
    <row r="1929" spans="2:12" x14ac:dyDescent="0.4">
      <c r="B1929" s="474" t="s">
        <v>2321</v>
      </c>
      <c r="C1929" s="473" t="s">
        <v>3118</v>
      </c>
      <c r="D1929" s="473" t="s">
        <v>9163</v>
      </c>
      <c r="E1929" s="32" t="str">
        <f t="shared" si="58"/>
        <v>V</v>
      </c>
      <c r="H1929"/>
      <c r="I1929"/>
      <c r="J1929"/>
      <c r="K1929" s="32" t="str">
        <f t="shared" si="59"/>
        <v/>
      </c>
      <c r="L1929" s="535"/>
    </row>
    <row r="1930" spans="2:12" x14ac:dyDescent="0.4">
      <c r="B1930" s="474" t="s">
        <v>2318</v>
      </c>
      <c r="C1930" s="473" t="s">
        <v>3119</v>
      </c>
      <c r="D1930" s="473" t="s">
        <v>9163</v>
      </c>
      <c r="E1930" s="32" t="str">
        <f t="shared" ref="E1930:E1993" si="60">IF(OR(B1930="",B1930="Инструмент бензо",B1930="Инструмент электро",B1930="Инструмент газ",B1930="Ручник и аксессуары"),"","V")</f>
        <v>V</v>
      </c>
      <c r="H1930"/>
      <c r="I1930"/>
      <c r="J1930"/>
      <c r="K1930" s="32" t="str">
        <f t="shared" si="59"/>
        <v/>
      </c>
      <c r="L1930" s="535"/>
    </row>
    <row r="1931" spans="2:12" x14ac:dyDescent="0.4">
      <c r="B1931" s="474" t="s">
        <v>2327</v>
      </c>
      <c r="C1931" s="473" t="s">
        <v>3120</v>
      </c>
      <c r="D1931" s="473" t="s">
        <v>9163</v>
      </c>
      <c r="E1931" s="32" t="str">
        <f t="shared" si="60"/>
        <v>V</v>
      </c>
      <c r="H1931"/>
      <c r="I1931"/>
      <c r="J1931"/>
      <c r="K1931" s="32" t="str">
        <f t="shared" ref="K1931:K1994" si="61">IF(OR(H1931="",H1931="Инструмент бензо",H1931="Инструмент электро",H1931="Инструмент газ",H1931="Ручник и аксессуары"),"","V")</f>
        <v/>
      </c>
      <c r="L1931" s="535"/>
    </row>
    <row r="1932" spans="2:12" x14ac:dyDescent="0.4">
      <c r="B1932" s="474" t="s">
        <v>2319</v>
      </c>
      <c r="C1932" s="473" t="s">
        <v>3121</v>
      </c>
      <c r="D1932" s="473" t="s">
        <v>9163</v>
      </c>
      <c r="E1932" s="32" t="str">
        <f t="shared" si="60"/>
        <v>V</v>
      </c>
      <c r="H1932"/>
      <c r="I1932"/>
      <c r="J1932"/>
      <c r="K1932" s="32" t="str">
        <f t="shared" si="61"/>
        <v/>
      </c>
      <c r="L1932" s="535"/>
    </row>
    <row r="1933" spans="2:12" x14ac:dyDescent="0.4">
      <c r="B1933" s="474" t="s">
        <v>2658</v>
      </c>
      <c r="C1933" s="473" t="s">
        <v>3122</v>
      </c>
      <c r="D1933" s="473" t="s">
        <v>9884</v>
      </c>
      <c r="E1933" s="32" t="str">
        <f t="shared" si="60"/>
        <v>V</v>
      </c>
      <c r="H1933"/>
      <c r="I1933"/>
      <c r="J1933"/>
      <c r="K1933" s="32" t="str">
        <f t="shared" si="61"/>
        <v/>
      </c>
      <c r="L1933" s="535"/>
    </row>
    <row r="1934" spans="2:12" x14ac:dyDescent="0.4">
      <c r="B1934" s="474" t="s">
        <v>2320</v>
      </c>
      <c r="C1934" s="473" t="s">
        <v>3123</v>
      </c>
      <c r="D1934" s="473" t="s">
        <v>9163</v>
      </c>
      <c r="E1934" s="32" t="str">
        <f t="shared" si="60"/>
        <v>V</v>
      </c>
      <c r="H1934"/>
      <c r="I1934"/>
      <c r="J1934"/>
      <c r="K1934" s="32" t="str">
        <f t="shared" si="61"/>
        <v/>
      </c>
      <c r="L1934" s="535"/>
    </row>
    <row r="1935" spans="2:12" x14ac:dyDescent="0.4">
      <c r="B1935" s="474" t="s">
        <v>2322</v>
      </c>
      <c r="C1935" s="473" t="s">
        <v>3124</v>
      </c>
      <c r="D1935" s="473" t="s">
        <v>9163</v>
      </c>
      <c r="E1935" s="32" t="str">
        <f t="shared" si="60"/>
        <v>V</v>
      </c>
      <c r="H1935"/>
      <c r="I1935"/>
      <c r="J1935"/>
      <c r="K1935" s="32" t="str">
        <f t="shared" si="61"/>
        <v/>
      </c>
      <c r="L1935" s="535"/>
    </row>
    <row r="1936" spans="2:12" x14ac:dyDescent="0.4">
      <c r="B1936" s="474" t="s">
        <v>2326</v>
      </c>
      <c r="C1936" s="473" t="s">
        <v>3125</v>
      </c>
      <c r="D1936" s="473" t="s">
        <v>9163</v>
      </c>
      <c r="E1936" s="32" t="str">
        <f t="shared" si="60"/>
        <v>V</v>
      </c>
      <c r="H1936"/>
      <c r="I1936"/>
      <c r="J1936"/>
      <c r="K1936" s="32" t="str">
        <f t="shared" si="61"/>
        <v/>
      </c>
      <c r="L1936" s="535"/>
    </row>
    <row r="1937" spans="2:12" x14ac:dyDescent="0.4">
      <c r="B1937" s="474" t="s">
        <v>2325</v>
      </c>
      <c r="C1937" s="473" t="s">
        <v>3126</v>
      </c>
      <c r="D1937" s="473" t="s">
        <v>9163</v>
      </c>
      <c r="E1937" s="32" t="str">
        <f t="shared" si="60"/>
        <v>V</v>
      </c>
      <c r="H1937"/>
      <c r="I1937"/>
      <c r="J1937"/>
      <c r="K1937" s="32" t="str">
        <f t="shared" si="61"/>
        <v/>
      </c>
      <c r="L1937" s="535"/>
    </row>
    <row r="1938" spans="2:12" x14ac:dyDescent="0.4">
      <c r="B1938" s="474" t="s">
        <v>2324</v>
      </c>
      <c r="C1938" s="473" t="s">
        <v>3127</v>
      </c>
      <c r="D1938" s="473" t="s">
        <v>9163</v>
      </c>
      <c r="E1938" s="32" t="str">
        <f t="shared" si="60"/>
        <v>V</v>
      </c>
      <c r="H1938"/>
      <c r="I1938"/>
      <c r="J1938"/>
      <c r="K1938" s="32" t="str">
        <f t="shared" si="61"/>
        <v/>
      </c>
      <c r="L1938" s="535"/>
    </row>
    <row r="1939" spans="2:12" x14ac:dyDescent="0.4">
      <c r="B1939" s="474" t="s">
        <v>2659</v>
      </c>
      <c r="C1939" s="473" t="s">
        <v>3128</v>
      </c>
      <c r="D1939" s="473" t="s">
        <v>9884</v>
      </c>
      <c r="E1939" s="32" t="str">
        <f t="shared" si="60"/>
        <v>V</v>
      </c>
      <c r="H1939"/>
      <c r="I1939"/>
      <c r="J1939"/>
      <c r="K1939" s="32" t="str">
        <f t="shared" si="61"/>
        <v/>
      </c>
      <c r="L1939" s="535"/>
    </row>
    <row r="1940" spans="2:12" x14ac:dyDescent="0.4">
      <c r="B1940" s="474" t="s">
        <v>2323</v>
      </c>
      <c r="C1940" s="473" t="s">
        <v>3129</v>
      </c>
      <c r="D1940" s="473" t="s">
        <v>9163</v>
      </c>
      <c r="E1940" s="32" t="str">
        <f t="shared" si="60"/>
        <v>V</v>
      </c>
      <c r="H1940"/>
      <c r="I1940"/>
      <c r="J1940"/>
      <c r="K1940" s="32" t="str">
        <f t="shared" si="61"/>
        <v/>
      </c>
      <c r="L1940" s="535"/>
    </row>
    <row r="1941" spans="2:12" x14ac:dyDescent="0.4">
      <c r="B1941" s="474" t="s">
        <v>2216</v>
      </c>
      <c r="C1941" s="473" t="s">
        <v>3265</v>
      </c>
      <c r="D1941" s="473" t="s">
        <v>9163</v>
      </c>
      <c r="E1941" s="32" t="str">
        <f t="shared" si="60"/>
        <v>V</v>
      </c>
      <c r="H1941"/>
      <c r="I1941"/>
      <c r="J1941"/>
      <c r="K1941" s="32" t="str">
        <f t="shared" si="61"/>
        <v/>
      </c>
      <c r="L1941" s="535"/>
    </row>
    <row r="1942" spans="2:12" x14ac:dyDescent="0.4">
      <c r="B1942" s="474" t="s">
        <v>2217</v>
      </c>
      <c r="C1942" s="473" t="s">
        <v>3266</v>
      </c>
      <c r="D1942" s="473" t="s">
        <v>9163</v>
      </c>
      <c r="E1942" s="32" t="str">
        <f t="shared" si="60"/>
        <v>V</v>
      </c>
      <c r="H1942"/>
      <c r="I1942"/>
      <c r="J1942"/>
      <c r="K1942" s="32" t="str">
        <f t="shared" si="61"/>
        <v/>
      </c>
      <c r="L1942" s="535"/>
    </row>
    <row r="1943" spans="2:12" x14ac:dyDescent="0.4">
      <c r="B1943" s="474" t="s">
        <v>2218</v>
      </c>
      <c r="C1943" s="473" t="s">
        <v>3267</v>
      </c>
      <c r="D1943" s="473" t="s">
        <v>9163</v>
      </c>
      <c r="E1943" s="32" t="str">
        <f t="shared" si="60"/>
        <v>V</v>
      </c>
      <c r="H1943"/>
      <c r="I1943"/>
      <c r="J1943"/>
      <c r="K1943" s="32" t="str">
        <f t="shared" si="61"/>
        <v/>
      </c>
      <c r="L1943" s="535"/>
    </row>
    <row r="1944" spans="2:12" x14ac:dyDescent="0.4">
      <c r="B1944" s="474" t="s">
        <v>2219</v>
      </c>
      <c r="C1944" s="473" t="s">
        <v>3268</v>
      </c>
      <c r="D1944" s="473" t="s">
        <v>9163</v>
      </c>
      <c r="E1944" s="32" t="str">
        <f t="shared" si="60"/>
        <v>V</v>
      </c>
      <c r="H1944"/>
      <c r="I1944"/>
      <c r="J1944"/>
      <c r="K1944" s="32" t="str">
        <f t="shared" si="61"/>
        <v/>
      </c>
      <c r="L1944" s="535"/>
    </row>
    <row r="1945" spans="2:12" x14ac:dyDescent="0.4">
      <c r="B1945" s="474" t="s">
        <v>2220</v>
      </c>
      <c r="C1945" s="473" t="s">
        <v>3269</v>
      </c>
      <c r="D1945" s="473" t="s">
        <v>9163</v>
      </c>
      <c r="E1945" s="32" t="str">
        <f t="shared" si="60"/>
        <v>V</v>
      </c>
      <c r="H1945"/>
      <c r="I1945"/>
      <c r="J1945"/>
      <c r="K1945" s="32" t="str">
        <f t="shared" si="61"/>
        <v/>
      </c>
      <c r="L1945" s="535"/>
    </row>
    <row r="1946" spans="2:12" x14ac:dyDescent="0.4">
      <c r="B1946" s="474" t="s">
        <v>3557</v>
      </c>
      <c r="C1946" s="473" t="s">
        <v>3673</v>
      </c>
      <c r="D1946" s="473" t="s">
        <v>9163</v>
      </c>
      <c r="E1946" s="32" t="str">
        <f t="shared" si="60"/>
        <v>V</v>
      </c>
      <c r="H1946"/>
      <c r="I1946"/>
      <c r="J1946"/>
      <c r="K1946" s="32" t="str">
        <f t="shared" si="61"/>
        <v/>
      </c>
      <c r="L1946" s="535"/>
    </row>
    <row r="1947" spans="2:12" x14ac:dyDescent="0.4">
      <c r="B1947" s="474" t="s">
        <v>3558</v>
      </c>
      <c r="C1947" s="473" t="s">
        <v>3674</v>
      </c>
      <c r="D1947" s="473" t="s">
        <v>9163</v>
      </c>
      <c r="E1947" s="32" t="str">
        <f t="shared" si="60"/>
        <v>V</v>
      </c>
      <c r="H1947"/>
      <c r="I1947"/>
      <c r="J1947"/>
      <c r="K1947" s="32" t="str">
        <f t="shared" si="61"/>
        <v/>
      </c>
      <c r="L1947" s="535"/>
    </row>
    <row r="1948" spans="2:12" x14ac:dyDescent="0.4">
      <c r="B1948" s="474" t="s">
        <v>3559</v>
      </c>
      <c r="C1948" s="473" t="s">
        <v>3675</v>
      </c>
      <c r="D1948" s="473" t="s">
        <v>9163</v>
      </c>
      <c r="E1948" s="32" t="str">
        <f t="shared" si="60"/>
        <v>V</v>
      </c>
      <c r="H1948"/>
      <c r="I1948"/>
      <c r="J1948"/>
      <c r="K1948" s="32" t="str">
        <f t="shared" si="61"/>
        <v/>
      </c>
      <c r="L1948" s="535"/>
    </row>
    <row r="1949" spans="2:12" x14ac:dyDescent="0.4">
      <c r="B1949" s="474" t="s">
        <v>3560</v>
      </c>
      <c r="C1949" s="473" t="s">
        <v>3757</v>
      </c>
      <c r="D1949" s="473" t="s">
        <v>9163</v>
      </c>
      <c r="E1949" s="32" t="str">
        <f t="shared" si="60"/>
        <v>V</v>
      </c>
      <c r="H1949"/>
      <c r="I1949"/>
      <c r="J1949"/>
      <c r="K1949" s="32" t="str">
        <f t="shared" si="61"/>
        <v/>
      </c>
      <c r="L1949" s="535"/>
    </row>
    <row r="1950" spans="2:12" x14ac:dyDescent="0.4">
      <c r="B1950" s="474" t="s">
        <v>3561</v>
      </c>
      <c r="C1950" s="473" t="s">
        <v>3758</v>
      </c>
      <c r="D1950" s="473" t="s">
        <v>9163</v>
      </c>
      <c r="E1950" s="32" t="str">
        <f t="shared" si="60"/>
        <v>V</v>
      </c>
      <c r="H1950"/>
      <c r="I1950"/>
      <c r="J1950"/>
      <c r="K1950" s="32" t="str">
        <f t="shared" si="61"/>
        <v/>
      </c>
      <c r="L1950" s="535"/>
    </row>
    <row r="1951" spans="2:12" x14ac:dyDescent="0.4">
      <c r="B1951" s="474" t="s">
        <v>3676</v>
      </c>
      <c r="C1951" s="473" t="s">
        <v>4955</v>
      </c>
      <c r="D1951" s="473" t="s">
        <v>9163</v>
      </c>
      <c r="E1951" s="32" t="str">
        <f t="shared" si="60"/>
        <v>V</v>
      </c>
      <c r="H1951"/>
      <c r="I1951"/>
      <c r="J1951"/>
      <c r="K1951" s="32" t="str">
        <f t="shared" si="61"/>
        <v/>
      </c>
      <c r="L1951" s="535"/>
    </row>
    <row r="1952" spans="2:12" x14ac:dyDescent="0.4">
      <c r="B1952" s="474" t="s">
        <v>3677</v>
      </c>
      <c r="C1952" s="473" t="s">
        <v>4956</v>
      </c>
      <c r="D1952" s="473" t="s">
        <v>9163</v>
      </c>
      <c r="E1952" s="32" t="str">
        <f t="shared" si="60"/>
        <v>V</v>
      </c>
      <c r="H1952"/>
      <c r="I1952"/>
      <c r="J1952"/>
      <c r="K1952" s="32" t="str">
        <f t="shared" si="61"/>
        <v/>
      </c>
      <c r="L1952" s="535"/>
    </row>
    <row r="1953" spans="2:12" x14ac:dyDescent="0.4">
      <c r="B1953" s="474" t="s">
        <v>3678</v>
      </c>
      <c r="C1953" s="473" t="s">
        <v>4957</v>
      </c>
      <c r="D1953" s="473" t="s">
        <v>9163</v>
      </c>
      <c r="E1953" s="32" t="str">
        <f t="shared" si="60"/>
        <v>V</v>
      </c>
      <c r="H1953"/>
      <c r="I1953"/>
      <c r="J1953"/>
      <c r="K1953" s="32" t="str">
        <f t="shared" si="61"/>
        <v/>
      </c>
      <c r="L1953" s="535"/>
    </row>
    <row r="1954" spans="2:12" x14ac:dyDescent="0.4">
      <c r="B1954" s="474" t="s">
        <v>3679</v>
      </c>
      <c r="C1954" s="473" t="s">
        <v>4958</v>
      </c>
      <c r="D1954" s="473" t="s">
        <v>9163</v>
      </c>
      <c r="E1954" s="32" t="str">
        <f t="shared" si="60"/>
        <v>V</v>
      </c>
      <c r="H1954"/>
      <c r="I1954"/>
      <c r="J1954"/>
      <c r="K1954" s="32" t="str">
        <f t="shared" si="61"/>
        <v/>
      </c>
      <c r="L1954" s="535"/>
    </row>
    <row r="1955" spans="2:12" x14ac:dyDescent="0.4">
      <c r="B1955" s="474" t="s">
        <v>3680</v>
      </c>
      <c r="C1955" s="473" t="s">
        <v>4960</v>
      </c>
      <c r="D1955" s="473" t="s">
        <v>9163</v>
      </c>
      <c r="E1955" s="32" t="str">
        <f t="shared" si="60"/>
        <v>V</v>
      </c>
      <c r="H1955"/>
      <c r="I1955"/>
      <c r="J1955"/>
      <c r="K1955" s="32" t="str">
        <f t="shared" si="61"/>
        <v/>
      </c>
      <c r="L1955" s="535"/>
    </row>
    <row r="1956" spans="2:12" x14ac:dyDescent="0.4">
      <c r="B1956" s="474" t="s">
        <v>3681</v>
      </c>
      <c r="C1956" s="473" t="s">
        <v>4961</v>
      </c>
      <c r="D1956" s="473" t="s">
        <v>9163</v>
      </c>
      <c r="E1956" s="32" t="str">
        <f t="shared" si="60"/>
        <v>V</v>
      </c>
      <c r="H1956"/>
      <c r="I1956"/>
      <c r="J1956"/>
      <c r="K1956" s="32" t="str">
        <f t="shared" si="61"/>
        <v/>
      </c>
      <c r="L1956" s="535"/>
    </row>
    <row r="1957" spans="2:12" x14ac:dyDescent="0.4">
      <c r="B1957" s="474" t="s">
        <v>3682</v>
      </c>
      <c r="C1957" s="473" t="s">
        <v>4962</v>
      </c>
      <c r="D1957" s="473" t="s">
        <v>9163</v>
      </c>
      <c r="E1957" s="32" t="str">
        <f t="shared" si="60"/>
        <v>V</v>
      </c>
      <c r="H1957"/>
      <c r="I1957"/>
      <c r="J1957"/>
      <c r="K1957" s="32" t="str">
        <f t="shared" si="61"/>
        <v/>
      </c>
      <c r="L1957" s="535"/>
    </row>
    <row r="1958" spans="2:12" x14ac:dyDescent="0.4">
      <c r="B1958" s="474" t="s">
        <v>4177</v>
      </c>
      <c r="C1958" s="473" t="s">
        <v>4176</v>
      </c>
      <c r="D1958" s="473" t="s">
        <v>9163</v>
      </c>
      <c r="E1958" s="32" t="str">
        <f t="shared" si="60"/>
        <v>V</v>
      </c>
      <c r="H1958"/>
      <c r="I1958"/>
      <c r="J1958"/>
      <c r="K1958" s="32" t="str">
        <f t="shared" si="61"/>
        <v/>
      </c>
      <c r="L1958" s="535"/>
    </row>
    <row r="1959" spans="2:12" x14ac:dyDescent="0.4">
      <c r="B1959" s="474" t="s">
        <v>4729</v>
      </c>
      <c r="C1959" s="473" t="s">
        <v>10295</v>
      </c>
      <c r="D1959" s="473" t="s">
        <v>9163</v>
      </c>
      <c r="E1959" s="32" t="str">
        <f t="shared" si="60"/>
        <v>V</v>
      </c>
      <c r="H1959"/>
      <c r="I1959"/>
      <c r="J1959"/>
      <c r="K1959" s="32" t="str">
        <f t="shared" si="61"/>
        <v/>
      </c>
      <c r="L1959" s="535"/>
    </row>
    <row r="1960" spans="2:12" x14ac:dyDescent="0.4">
      <c r="B1960" s="474" t="s">
        <v>3714</v>
      </c>
      <c r="C1960" s="473" t="s">
        <v>9880</v>
      </c>
      <c r="D1960" s="473" t="s">
        <v>9163</v>
      </c>
      <c r="E1960" s="32" t="str">
        <f t="shared" si="60"/>
        <v>V</v>
      </c>
      <c r="H1960"/>
      <c r="I1960"/>
      <c r="J1960"/>
      <c r="K1960" s="32" t="str">
        <f t="shared" si="61"/>
        <v/>
      </c>
      <c r="L1960" s="535"/>
    </row>
    <row r="1961" spans="2:12" x14ac:dyDescent="0.4">
      <c r="B1961" s="474" t="s">
        <v>1811</v>
      </c>
      <c r="C1961" s="473" t="s">
        <v>10296</v>
      </c>
      <c r="D1961" s="473" t="s">
        <v>9163</v>
      </c>
      <c r="E1961" s="32" t="str">
        <f t="shared" si="60"/>
        <v>V</v>
      </c>
      <c r="H1961"/>
      <c r="I1961"/>
      <c r="J1961"/>
      <c r="K1961" s="32" t="str">
        <f t="shared" si="61"/>
        <v/>
      </c>
      <c r="L1961" s="535"/>
    </row>
    <row r="1962" spans="2:12" x14ac:dyDescent="0.4">
      <c r="B1962" s="474" t="s">
        <v>1813</v>
      </c>
      <c r="C1962" s="473" t="s">
        <v>5023</v>
      </c>
      <c r="D1962" s="473" t="s">
        <v>9163</v>
      </c>
      <c r="E1962" s="32" t="str">
        <f t="shared" si="60"/>
        <v>V</v>
      </c>
      <c r="H1962"/>
      <c r="I1962"/>
      <c r="J1962"/>
      <c r="K1962" s="32" t="str">
        <f t="shared" si="61"/>
        <v/>
      </c>
      <c r="L1962" s="535"/>
    </row>
    <row r="1963" spans="2:12" x14ac:dyDescent="0.4">
      <c r="B1963" s="474" t="s">
        <v>1907</v>
      </c>
      <c r="C1963" s="473" t="s">
        <v>3315</v>
      </c>
      <c r="D1963" s="473" t="s">
        <v>9163</v>
      </c>
      <c r="E1963" s="32" t="str">
        <f t="shared" si="60"/>
        <v>V</v>
      </c>
      <c r="H1963"/>
      <c r="I1963"/>
      <c r="J1963"/>
      <c r="K1963" s="32" t="str">
        <f t="shared" si="61"/>
        <v/>
      </c>
      <c r="L1963" s="535"/>
    </row>
    <row r="1964" spans="2:12" x14ac:dyDescent="0.4">
      <c r="B1964" s="474" t="s">
        <v>2124</v>
      </c>
      <c r="C1964" s="473" t="s">
        <v>2873</v>
      </c>
      <c r="D1964" s="473" t="s">
        <v>9163</v>
      </c>
      <c r="E1964" s="32" t="str">
        <f t="shared" si="60"/>
        <v>V</v>
      </c>
      <c r="H1964"/>
      <c r="I1964"/>
      <c r="J1964"/>
      <c r="K1964" s="32" t="str">
        <f t="shared" si="61"/>
        <v/>
      </c>
      <c r="L1964" s="535"/>
    </row>
    <row r="1965" spans="2:12" x14ac:dyDescent="0.4">
      <c r="B1965" s="474" t="s">
        <v>397</v>
      </c>
      <c r="C1965" s="473" t="s">
        <v>589</v>
      </c>
      <c r="D1965" s="473" t="s">
        <v>9163</v>
      </c>
      <c r="E1965" s="32" t="str">
        <f t="shared" si="60"/>
        <v>V</v>
      </c>
      <c r="H1965"/>
      <c r="I1965"/>
      <c r="J1965"/>
      <c r="K1965" s="32" t="str">
        <f t="shared" si="61"/>
        <v/>
      </c>
      <c r="L1965" s="535"/>
    </row>
    <row r="1966" spans="2:12" x14ac:dyDescent="0.4">
      <c r="B1966" s="474" t="s">
        <v>3353</v>
      </c>
      <c r="C1966" s="473" t="s">
        <v>590</v>
      </c>
      <c r="D1966" s="473" t="s">
        <v>9163</v>
      </c>
      <c r="E1966" s="32" t="str">
        <f t="shared" si="60"/>
        <v>V</v>
      </c>
      <c r="H1966"/>
      <c r="I1966"/>
      <c r="J1966"/>
      <c r="K1966" s="32" t="str">
        <f t="shared" si="61"/>
        <v/>
      </c>
      <c r="L1966" s="535"/>
    </row>
    <row r="1967" spans="2:12" x14ac:dyDescent="0.4">
      <c r="B1967" s="474" t="s">
        <v>3355</v>
      </c>
      <c r="C1967" s="473" t="s">
        <v>3354</v>
      </c>
      <c r="D1967" s="473" t="s">
        <v>9163</v>
      </c>
      <c r="E1967" s="32" t="str">
        <f t="shared" si="60"/>
        <v>V</v>
      </c>
      <c r="H1967"/>
      <c r="I1967"/>
      <c r="J1967"/>
      <c r="K1967" s="32" t="str">
        <f t="shared" si="61"/>
        <v/>
      </c>
      <c r="L1967" s="535"/>
    </row>
    <row r="1968" spans="2:12" x14ac:dyDescent="0.4">
      <c r="B1968" s="474" t="s">
        <v>395</v>
      </c>
      <c r="C1968" s="473" t="s">
        <v>587</v>
      </c>
      <c r="D1968" s="473" t="s">
        <v>9163</v>
      </c>
      <c r="E1968" s="32" t="str">
        <f t="shared" si="60"/>
        <v>V</v>
      </c>
      <c r="H1968"/>
      <c r="I1968"/>
      <c r="J1968"/>
      <c r="K1968" s="32" t="str">
        <f t="shared" si="61"/>
        <v/>
      </c>
      <c r="L1968" s="535"/>
    </row>
    <row r="1969" spans="2:12" x14ac:dyDescent="0.4">
      <c r="B1969" s="474" t="s">
        <v>396</v>
      </c>
      <c r="C1969" s="473" t="s">
        <v>588</v>
      </c>
      <c r="D1969" s="473" t="s">
        <v>9163</v>
      </c>
      <c r="E1969" s="32" t="str">
        <f t="shared" si="60"/>
        <v>V</v>
      </c>
      <c r="H1969"/>
      <c r="I1969"/>
      <c r="J1969"/>
      <c r="K1969" s="32" t="str">
        <f t="shared" si="61"/>
        <v/>
      </c>
      <c r="L1969" s="535"/>
    </row>
    <row r="1970" spans="2:12" x14ac:dyDescent="0.4">
      <c r="B1970" s="474" t="s">
        <v>3356</v>
      </c>
      <c r="C1970" s="473" t="s">
        <v>3304</v>
      </c>
      <c r="D1970" s="473" t="s">
        <v>9163</v>
      </c>
      <c r="E1970" s="32" t="str">
        <f t="shared" si="60"/>
        <v>V</v>
      </c>
      <c r="H1970"/>
      <c r="I1970"/>
      <c r="J1970"/>
      <c r="K1970" s="32" t="str">
        <f t="shared" si="61"/>
        <v/>
      </c>
      <c r="L1970" s="535"/>
    </row>
    <row r="1971" spans="2:12" x14ac:dyDescent="0.4">
      <c r="B1971" s="474" t="s">
        <v>401</v>
      </c>
      <c r="C1971" s="473" t="s">
        <v>594</v>
      </c>
      <c r="D1971" s="473" t="s">
        <v>9885</v>
      </c>
      <c r="E1971" s="32" t="str">
        <f t="shared" si="60"/>
        <v>V</v>
      </c>
      <c r="H1971"/>
      <c r="I1971"/>
      <c r="J1971"/>
      <c r="K1971" s="32" t="str">
        <f t="shared" si="61"/>
        <v/>
      </c>
      <c r="L1971" s="535"/>
    </row>
    <row r="1972" spans="2:12" x14ac:dyDescent="0.4">
      <c r="B1972" s="474" t="s">
        <v>400</v>
      </c>
      <c r="C1972" s="473" t="s">
        <v>593</v>
      </c>
      <c r="D1972" s="473" t="s">
        <v>9885</v>
      </c>
      <c r="E1972" s="32" t="str">
        <f t="shared" si="60"/>
        <v>V</v>
      </c>
      <c r="H1972"/>
      <c r="I1972"/>
      <c r="J1972"/>
      <c r="K1972" s="32" t="str">
        <f t="shared" si="61"/>
        <v/>
      </c>
      <c r="L1972" s="535"/>
    </row>
    <row r="1973" spans="2:12" x14ac:dyDescent="0.4">
      <c r="B1973" s="474" t="s">
        <v>399</v>
      </c>
      <c r="C1973" s="473" t="s">
        <v>592</v>
      </c>
      <c r="D1973" s="473" t="s">
        <v>9885</v>
      </c>
      <c r="E1973" s="32" t="str">
        <f t="shared" si="60"/>
        <v>V</v>
      </c>
      <c r="H1973"/>
      <c r="I1973"/>
      <c r="J1973"/>
      <c r="K1973" s="32" t="str">
        <f t="shared" si="61"/>
        <v/>
      </c>
      <c r="L1973" s="535"/>
    </row>
    <row r="1974" spans="2:12" x14ac:dyDescent="0.4">
      <c r="B1974" s="474" t="s">
        <v>3037</v>
      </c>
      <c r="C1974" s="473" t="s">
        <v>3191</v>
      </c>
      <c r="D1974" s="473" t="s">
        <v>9163</v>
      </c>
      <c r="E1974" s="32" t="str">
        <f t="shared" si="60"/>
        <v>V</v>
      </c>
      <c r="H1974"/>
      <c r="I1974"/>
      <c r="J1974"/>
      <c r="K1974" s="32" t="str">
        <f t="shared" si="61"/>
        <v/>
      </c>
      <c r="L1974" s="535"/>
    </row>
    <row r="1975" spans="2:12" x14ac:dyDescent="0.4">
      <c r="B1975" s="474" t="s">
        <v>398</v>
      </c>
      <c r="C1975" s="473" t="s">
        <v>591</v>
      </c>
      <c r="D1975" s="473" t="s">
        <v>9163</v>
      </c>
      <c r="E1975" s="32" t="str">
        <f t="shared" si="60"/>
        <v>V</v>
      </c>
      <c r="H1975"/>
      <c r="I1975"/>
      <c r="J1975"/>
      <c r="K1975" s="32" t="str">
        <f t="shared" si="61"/>
        <v/>
      </c>
      <c r="L1975" s="535"/>
    </row>
    <row r="1976" spans="2:12" x14ac:dyDescent="0.4">
      <c r="B1976" s="474" t="s">
        <v>3358</v>
      </c>
      <c r="C1976" s="473" t="s">
        <v>3357</v>
      </c>
      <c r="D1976" s="473" t="s">
        <v>9163</v>
      </c>
      <c r="E1976" s="32" t="str">
        <f t="shared" si="60"/>
        <v>V</v>
      </c>
      <c r="H1976"/>
      <c r="I1976"/>
      <c r="J1976"/>
      <c r="K1976" s="32" t="str">
        <f t="shared" si="61"/>
        <v/>
      </c>
      <c r="L1976" s="535"/>
    </row>
    <row r="1977" spans="2:12" x14ac:dyDescent="0.4">
      <c r="B1977" s="474" t="s">
        <v>3360</v>
      </c>
      <c r="C1977" s="473" t="s">
        <v>3359</v>
      </c>
      <c r="D1977" s="473" t="s">
        <v>9163</v>
      </c>
      <c r="E1977" s="32" t="str">
        <f t="shared" si="60"/>
        <v>V</v>
      </c>
      <c r="H1977"/>
      <c r="I1977"/>
      <c r="J1977"/>
      <c r="K1977" s="32" t="str">
        <f t="shared" si="61"/>
        <v/>
      </c>
      <c r="L1977" s="535"/>
    </row>
    <row r="1978" spans="2:12" x14ac:dyDescent="0.4">
      <c r="B1978" s="474" t="s">
        <v>794</v>
      </c>
      <c r="C1978" s="473" t="s">
        <v>2874</v>
      </c>
      <c r="D1978" s="473" t="s">
        <v>9163</v>
      </c>
      <c r="E1978" s="32" t="str">
        <f t="shared" si="60"/>
        <v>V</v>
      </c>
      <c r="H1978"/>
      <c r="I1978"/>
      <c r="J1978"/>
      <c r="K1978" s="32" t="str">
        <f t="shared" si="61"/>
        <v/>
      </c>
      <c r="L1978" s="535"/>
    </row>
    <row r="1979" spans="2:12" x14ac:dyDescent="0.4">
      <c r="B1979" s="474" t="s">
        <v>795</v>
      </c>
      <c r="C1979" s="473" t="s">
        <v>796</v>
      </c>
      <c r="D1979" s="473" t="s">
        <v>9163</v>
      </c>
      <c r="E1979" s="32" t="str">
        <f t="shared" si="60"/>
        <v>V</v>
      </c>
      <c r="H1979"/>
      <c r="I1979"/>
      <c r="J1979"/>
      <c r="K1979" s="32" t="str">
        <f t="shared" si="61"/>
        <v/>
      </c>
      <c r="L1979" s="535"/>
    </row>
    <row r="1980" spans="2:12" x14ac:dyDescent="0.4">
      <c r="B1980" s="474" t="s">
        <v>59</v>
      </c>
      <c r="C1980" s="473" t="s">
        <v>2875</v>
      </c>
      <c r="D1980" s="473" t="s">
        <v>9163</v>
      </c>
      <c r="E1980" s="32" t="str">
        <f t="shared" si="60"/>
        <v>V</v>
      </c>
      <c r="H1980"/>
      <c r="I1980"/>
      <c r="J1980"/>
      <c r="K1980" s="32" t="str">
        <f t="shared" si="61"/>
        <v/>
      </c>
      <c r="L1980" s="535"/>
    </row>
    <row r="1981" spans="2:12" x14ac:dyDescent="0.4">
      <c r="B1981" s="474" t="s">
        <v>167</v>
      </c>
      <c r="C1981" s="473" t="s">
        <v>2876</v>
      </c>
      <c r="D1981" s="473" t="s">
        <v>9163</v>
      </c>
      <c r="E1981" s="32" t="str">
        <f t="shared" si="60"/>
        <v>V</v>
      </c>
      <c r="H1981"/>
      <c r="I1981"/>
      <c r="J1981"/>
      <c r="K1981" s="32" t="str">
        <f t="shared" si="61"/>
        <v/>
      </c>
      <c r="L1981" s="535"/>
    </row>
    <row r="1982" spans="2:12" x14ac:dyDescent="0.4">
      <c r="B1982" s="474" t="s">
        <v>3038</v>
      </c>
      <c r="C1982" s="473" t="s">
        <v>3731</v>
      </c>
      <c r="D1982" s="473" t="s">
        <v>9163</v>
      </c>
      <c r="E1982" s="32" t="str">
        <f t="shared" si="60"/>
        <v>V</v>
      </c>
      <c r="H1982"/>
      <c r="I1982"/>
      <c r="J1982"/>
      <c r="K1982" s="32" t="str">
        <f t="shared" si="61"/>
        <v/>
      </c>
      <c r="L1982" s="535"/>
    </row>
    <row r="1983" spans="2:12" x14ac:dyDescent="0.4">
      <c r="B1983" s="474" t="s">
        <v>3039</v>
      </c>
      <c r="C1983" s="473" t="s">
        <v>3732</v>
      </c>
      <c r="D1983" s="473" t="s">
        <v>9163</v>
      </c>
      <c r="E1983" s="32" t="str">
        <f t="shared" si="60"/>
        <v>V</v>
      </c>
      <c r="H1983"/>
      <c r="I1983"/>
      <c r="J1983"/>
      <c r="K1983" s="32" t="str">
        <f t="shared" si="61"/>
        <v/>
      </c>
      <c r="L1983" s="535"/>
    </row>
    <row r="1984" spans="2:12" x14ac:dyDescent="0.4">
      <c r="B1984" s="474" t="s">
        <v>3041</v>
      </c>
      <c r="C1984" s="473" t="s">
        <v>3733</v>
      </c>
      <c r="D1984" s="473" t="s">
        <v>9163</v>
      </c>
      <c r="E1984" s="32" t="str">
        <f t="shared" si="60"/>
        <v>V</v>
      </c>
      <c r="H1984"/>
      <c r="I1984"/>
      <c r="J1984"/>
      <c r="K1984" s="32" t="str">
        <f t="shared" si="61"/>
        <v/>
      </c>
      <c r="L1984" s="535"/>
    </row>
    <row r="1985" spans="2:12" x14ac:dyDescent="0.4">
      <c r="B1985" s="474" t="s">
        <v>1434</v>
      </c>
      <c r="C1985" s="473" t="s">
        <v>3296</v>
      </c>
      <c r="D1985" s="473" t="s">
        <v>9885</v>
      </c>
      <c r="E1985" s="32" t="str">
        <f t="shared" si="60"/>
        <v>V</v>
      </c>
      <c r="H1985"/>
      <c r="I1985"/>
      <c r="J1985"/>
      <c r="K1985" s="32" t="str">
        <f t="shared" si="61"/>
        <v/>
      </c>
      <c r="L1985" s="535"/>
    </row>
    <row r="1986" spans="2:12" x14ac:dyDescent="0.4">
      <c r="B1986" s="474" t="s">
        <v>1436</v>
      </c>
      <c r="C1986" s="473" t="s">
        <v>3287</v>
      </c>
      <c r="D1986" s="473" t="s">
        <v>9885</v>
      </c>
      <c r="E1986" s="32" t="str">
        <f t="shared" si="60"/>
        <v>V</v>
      </c>
      <c r="H1986"/>
      <c r="I1986"/>
      <c r="J1986"/>
      <c r="K1986" s="32" t="str">
        <f t="shared" si="61"/>
        <v/>
      </c>
      <c r="L1986" s="535"/>
    </row>
    <row r="1987" spans="2:12" x14ac:dyDescent="0.4">
      <c r="B1987" s="474" t="s">
        <v>3953</v>
      </c>
      <c r="C1987" s="473" t="s">
        <v>5016</v>
      </c>
      <c r="D1987" s="473" t="s">
        <v>9163</v>
      </c>
      <c r="E1987" s="32" t="str">
        <f t="shared" si="60"/>
        <v>V</v>
      </c>
      <c r="H1987"/>
      <c r="I1987"/>
      <c r="J1987"/>
      <c r="K1987" s="32" t="str">
        <f t="shared" si="61"/>
        <v/>
      </c>
      <c r="L1987" s="535"/>
    </row>
    <row r="1988" spans="2:12" x14ac:dyDescent="0.4">
      <c r="B1988" s="474" t="s">
        <v>3954</v>
      </c>
      <c r="C1988" s="473" t="s">
        <v>5254</v>
      </c>
      <c r="D1988" s="473" t="s">
        <v>9163</v>
      </c>
      <c r="E1988" s="32" t="str">
        <f t="shared" si="60"/>
        <v>V</v>
      </c>
      <c r="H1988"/>
      <c r="I1988"/>
      <c r="J1988"/>
      <c r="K1988" s="32" t="str">
        <f t="shared" si="61"/>
        <v/>
      </c>
      <c r="L1988" s="535"/>
    </row>
    <row r="1989" spans="2:12" x14ac:dyDescent="0.4">
      <c r="B1989" s="474" t="s">
        <v>4335</v>
      </c>
      <c r="C1989" s="473" t="s">
        <v>10297</v>
      </c>
      <c r="D1989" s="473" t="s">
        <v>9163</v>
      </c>
      <c r="E1989" s="32" t="str">
        <f t="shared" si="60"/>
        <v>V</v>
      </c>
      <c r="H1989"/>
      <c r="I1989"/>
      <c r="J1989"/>
      <c r="K1989" s="32" t="str">
        <f t="shared" si="61"/>
        <v/>
      </c>
      <c r="L1989" s="535"/>
    </row>
    <row r="1990" spans="2:12" x14ac:dyDescent="0.4">
      <c r="B1990" s="474" t="s">
        <v>4741</v>
      </c>
      <c r="C1990" s="473" t="s">
        <v>5314</v>
      </c>
      <c r="D1990" s="473" t="s">
        <v>9163</v>
      </c>
      <c r="E1990" s="32" t="str">
        <f t="shared" si="60"/>
        <v>V</v>
      </c>
      <c r="H1990"/>
      <c r="I1990"/>
      <c r="J1990"/>
      <c r="K1990" s="32" t="str">
        <f t="shared" si="61"/>
        <v/>
      </c>
      <c r="L1990" s="535"/>
    </row>
    <row r="1991" spans="2:12" x14ac:dyDescent="0.4">
      <c r="B1991" s="474" t="s">
        <v>2175</v>
      </c>
      <c r="C1991" s="473" t="s">
        <v>10298</v>
      </c>
      <c r="D1991" s="473" t="s">
        <v>9163</v>
      </c>
      <c r="E1991" s="32" t="str">
        <f t="shared" si="60"/>
        <v>V</v>
      </c>
      <c r="H1991"/>
      <c r="I1991"/>
      <c r="J1991"/>
      <c r="K1991" s="32" t="str">
        <f t="shared" si="61"/>
        <v/>
      </c>
      <c r="L1991" s="535"/>
    </row>
    <row r="1992" spans="2:12" x14ac:dyDescent="0.4">
      <c r="B1992" s="474" t="s">
        <v>715</v>
      </c>
      <c r="C1992" s="473" t="s">
        <v>1541</v>
      </c>
      <c r="D1992" s="473" t="s">
        <v>9163</v>
      </c>
      <c r="E1992" s="32" t="str">
        <f t="shared" si="60"/>
        <v>V</v>
      </c>
      <c r="H1992"/>
      <c r="I1992"/>
      <c r="J1992"/>
      <c r="K1992" s="32" t="str">
        <f t="shared" si="61"/>
        <v/>
      </c>
      <c r="L1992" s="535"/>
    </row>
    <row r="1993" spans="2:12" x14ac:dyDescent="0.4">
      <c r="B1993" s="474" t="s">
        <v>1858</v>
      </c>
      <c r="C1993" s="473" t="s">
        <v>1857</v>
      </c>
      <c r="D1993" s="473" t="s">
        <v>9163</v>
      </c>
      <c r="E1993" s="32" t="str">
        <f t="shared" si="60"/>
        <v>V</v>
      </c>
      <c r="H1993"/>
      <c r="I1993"/>
      <c r="J1993"/>
      <c r="K1993" s="32" t="str">
        <f t="shared" si="61"/>
        <v/>
      </c>
      <c r="L1993" s="535"/>
    </row>
    <row r="1994" spans="2:12" x14ac:dyDescent="0.4">
      <c r="B1994" s="474" t="s">
        <v>336</v>
      </c>
      <c r="C1994" s="473" t="s">
        <v>749</v>
      </c>
      <c r="D1994" s="473" t="s">
        <v>9163</v>
      </c>
      <c r="E1994" s="32" t="str">
        <f t="shared" ref="E1994:E2057" si="62">IF(OR(B1994="",B1994="Инструмент бензо",B1994="Инструмент электро",B1994="Инструмент газ",B1994="Ручник и аксессуары"),"","V")</f>
        <v>V</v>
      </c>
      <c r="H1994"/>
      <c r="I1994"/>
      <c r="J1994"/>
      <c r="K1994" s="32" t="str">
        <f t="shared" si="61"/>
        <v/>
      </c>
      <c r="L1994" s="535"/>
    </row>
    <row r="1995" spans="2:12" x14ac:dyDescent="0.4">
      <c r="B1995" s="474" t="s">
        <v>821</v>
      </c>
      <c r="C1995" s="473" t="s">
        <v>2877</v>
      </c>
      <c r="D1995" s="473" t="s">
        <v>9163</v>
      </c>
      <c r="E1995" s="32" t="str">
        <f t="shared" si="62"/>
        <v>V</v>
      </c>
      <c r="H1995"/>
      <c r="I1995"/>
      <c r="J1995"/>
      <c r="K1995" s="32" t="str">
        <f t="shared" ref="K1995:K2058" si="63">IF(OR(H1995="",H1995="Инструмент бензо",H1995="Инструмент электро",H1995="Инструмент газ",H1995="Ручник и аксессуары"),"","V")</f>
        <v/>
      </c>
      <c r="L1995" s="535"/>
    </row>
    <row r="1996" spans="2:12" x14ac:dyDescent="0.4">
      <c r="B1996" s="474" t="s">
        <v>2557</v>
      </c>
      <c r="C1996" s="473" t="s">
        <v>3218</v>
      </c>
      <c r="D1996" s="473" t="s">
        <v>9163</v>
      </c>
      <c r="E1996" s="32" t="str">
        <f t="shared" si="62"/>
        <v>V</v>
      </c>
      <c r="H1996"/>
      <c r="I1996"/>
      <c r="J1996"/>
      <c r="K1996" s="32" t="str">
        <f t="shared" si="63"/>
        <v/>
      </c>
      <c r="L1996" s="535"/>
    </row>
    <row r="1997" spans="2:12" x14ac:dyDescent="0.4">
      <c r="B1997" s="474" t="s">
        <v>938</v>
      </c>
      <c r="C1997" s="473" t="s">
        <v>2938</v>
      </c>
      <c r="D1997" s="473" t="s">
        <v>9163</v>
      </c>
      <c r="E1997" s="32" t="str">
        <f t="shared" si="62"/>
        <v>V</v>
      </c>
      <c r="H1997"/>
      <c r="I1997"/>
      <c r="J1997"/>
      <c r="K1997" s="32" t="str">
        <f t="shared" si="63"/>
        <v/>
      </c>
      <c r="L1997" s="535"/>
    </row>
    <row r="1998" spans="2:12" x14ac:dyDescent="0.4">
      <c r="B1998" s="474" t="s">
        <v>939</v>
      </c>
      <c r="C1998" s="473" t="s">
        <v>2939</v>
      </c>
      <c r="D1998" s="473" t="s">
        <v>9163</v>
      </c>
      <c r="E1998" s="32" t="str">
        <f t="shared" si="62"/>
        <v>V</v>
      </c>
      <c r="H1998"/>
      <c r="I1998"/>
      <c r="J1998"/>
      <c r="K1998" s="32" t="str">
        <f t="shared" si="63"/>
        <v/>
      </c>
      <c r="L1998" s="535"/>
    </row>
    <row r="1999" spans="2:12" x14ac:dyDescent="0.4">
      <c r="B1999" s="474" t="s">
        <v>4743</v>
      </c>
      <c r="C1999" s="473" t="s">
        <v>5315</v>
      </c>
      <c r="D1999" s="473" t="s">
        <v>9163</v>
      </c>
      <c r="E1999" s="32" t="str">
        <f t="shared" si="62"/>
        <v>V</v>
      </c>
      <c r="H1999"/>
      <c r="I1999"/>
      <c r="J1999"/>
      <c r="K1999" s="32" t="str">
        <f t="shared" si="63"/>
        <v/>
      </c>
      <c r="L1999" s="535"/>
    </row>
    <row r="2000" spans="2:12" x14ac:dyDescent="0.4">
      <c r="B2000" s="474" t="s">
        <v>940</v>
      </c>
      <c r="C2000" s="473" t="s">
        <v>941</v>
      </c>
      <c r="D2000" s="473" t="s">
        <v>9163</v>
      </c>
      <c r="E2000" s="32" t="str">
        <f t="shared" si="62"/>
        <v>V</v>
      </c>
      <c r="H2000"/>
      <c r="I2000"/>
      <c r="J2000"/>
      <c r="K2000" s="32" t="str">
        <f t="shared" si="63"/>
        <v/>
      </c>
      <c r="L2000" s="535"/>
    </row>
    <row r="2001" spans="2:12" x14ac:dyDescent="0.4">
      <c r="B2001" s="474" t="s">
        <v>2879</v>
      </c>
      <c r="C2001" s="473" t="s">
        <v>2878</v>
      </c>
      <c r="D2001" s="473" t="s">
        <v>9163</v>
      </c>
      <c r="E2001" s="32" t="str">
        <f t="shared" si="62"/>
        <v>V</v>
      </c>
      <c r="H2001"/>
      <c r="I2001"/>
      <c r="J2001"/>
      <c r="K2001" s="32" t="str">
        <f t="shared" si="63"/>
        <v/>
      </c>
      <c r="L2001" s="535"/>
    </row>
    <row r="2002" spans="2:12" x14ac:dyDescent="0.4">
      <c r="B2002" s="474" t="s">
        <v>1702</v>
      </c>
      <c r="C2002" s="473" t="s">
        <v>1701</v>
      </c>
      <c r="D2002" s="473" t="s">
        <v>9163</v>
      </c>
      <c r="E2002" s="32" t="str">
        <f t="shared" si="62"/>
        <v>V</v>
      </c>
      <c r="H2002"/>
      <c r="I2002"/>
      <c r="J2002"/>
      <c r="K2002" s="32" t="str">
        <f t="shared" si="63"/>
        <v/>
      </c>
      <c r="L2002" s="535"/>
    </row>
    <row r="2003" spans="2:12" x14ac:dyDescent="0.4">
      <c r="B2003" s="474" t="s">
        <v>1899</v>
      </c>
      <c r="C2003" s="473" t="s">
        <v>1900</v>
      </c>
      <c r="D2003" s="473" t="s">
        <v>9163</v>
      </c>
      <c r="E2003" s="32" t="str">
        <f t="shared" si="62"/>
        <v>V</v>
      </c>
      <c r="H2003"/>
      <c r="I2003"/>
      <c r="J2003"/>
      <c r="K2003" s="32" t="str">
        <f t="shared" si="63"/>
        <v/>
      </c>
      <c r="L2003" s="535"/>
    </row>
    <row r="2004" spans="2:12" x14ac:dyDescent="0.4">
      <c r="B2004" s="474" t="s">
        <v>4745</v>
      </c>
      <c r="C2004" s="473" t="s">
        <v>4947</v>
      </c>
      <c r="D2004" s="473" t="s">
        <v>9163</v>
      </c>
      <c r="E2004" s="32" t="str">
        <f t="shared" si="62"/>
        <v>V</v>
      </c>
      <c r="H2004"/>
      <c r="I2004"/>
      <c r="J2004"/>
      <c r="K2004" s="32" t="str">
        <f t="shared" si="63"/>
        <v/>
      </c>
      <c r="L2004" s="535"/>
    </row>
    <row r="2005" spans="2:12" x14ac:dyDescent="0.4">
      <c r="B2005" s="474" t="s">
        <v>4746</v>
      </c>
      <c r="C2005" s="473" t="s">
        <v>4867</v>
      </c>
      <c r="D2005" s="473" t="s">
        <v>9163</v>
      </c>
      <c r="E2005" s="32" t="str">
        <f t="shared" si="62"/>
        <v>V</v>
      </c>
      <c r="H2005"/>
      <c r="I2005"/>
      <c r="J2005"/>
      <c r="K2005" s="32" t="str">
        <f t="shared" si="63"/>
        <v/>
      </c>
      <c r="L2005" s="535"/>
    </row>
    <row r="2006" spans="2:12" x14ac:dyDescent="0.4">
      <c r="B2006" s="474" t="s">
        <v>4747</v>
      </c>
      <c r="C2006" s="473" t="s">
        <v>4948</v>
      </c>
      <c r="D2006" s="473" t="s">
        <v>9163</v>
      </c>
      <c r="E2006" s="32" t="str">
        <f t="shared" si="62"/>
        <v>V</v>
      </c>
      <c r="H2006"/>
      <c r="I2006"/>
      <c r="J2006"/>
      <c r="K2006" s="32" t="str">
        <f t="shared" si="63"/>
        <v/>
      </c>
      <c r="L2006" s="535"/>
    </row>
    <row r="2007" spans="2:12" x14ac:dyDescent="0.4">
      <c r="B2007" s="474" t="s">
        <v>4749</v>
      </c>
      <c r="C2007" s="473" t="s">
        <v>4949</v>
      </c>
      <c r="D2007" s="473" t="s">
        <v>9163</v>
      </c>
      <c r="E2007" s="32" t="str">
        <f t="shared" si="62"/>
        <v>V</v>
      </c>
      <c r="H2007"/>
      <c r="I2007"/>
      <c r="J2007"/>
      <c r="K2007" s="32" t="str">
        <f t="shared" si="63"/>
        <v/>
      </c>
      <c r="L2007" s="535"/>
    </row>
    <row r="2008" spans="2:12" x14ac:dyDescent="0.4">
      <c r="B2008" s="474" t="s">
        <v>4750</v>
      </c>
      <c r="C2008" s="473" t="s">
        <v>4907</v>
      </c>
      <c r="D2008" s="473" t="s">
        <v>9163</v>
      </c>
      <c r="E2008" s="32" t="str">
        <f t="shared" si="62"/>
        <v>V</v>
      </c>
      <c r="H2008"/>
      <c r="I2008"/>
      <c r="J2008"/>
      <c r="K2008" s="32" t="str">
        <f t="shared" si="63"/>
        <v/>
      </c>
      <c r="L2008" s="535"/>
    </row>
    <row r="2009" spans="2:12" x14ac:dyDescent="0.4">
      <c r="B2009" s="474" t="s">
        <v>4751</v>
      </c>
      <c r="C2009" s="473" t="s">
        <v>10299</v>
      </c>
      <c r="D2009" s="473" t="s">
        <v>9163</v>
      </c>
      <c r="E2009" s="32" t="str">
        <f t="shared" si="62"/>
        <v>V</v>
      </c>
      <c r="H2009"/>
      <c r="I2009"/>
      <c r="J2009"/>
      <c r="K2009" s="32" t="str">
        <f t="shared" si="63"/>
        <v/>
      </c>
      <c r="L2009" s="535"/>
    </row>
    <row r="2010" spans="2:12" x14ac:dyDescent="0.4">
      <c r="B2010" s="474" t="s">
        <v>1695</v>
      </c>
      <c r="C2010" s="473" t="s">
        <v>1696</v>
      </c>
      <c r="D2010" s="473" t="s">
        <v>9163</v>
      </c>
      <c r="E2010" s="32" t="str">
        <f t="shared" si="62"/>
        <v>V</v>
      </c>
      <c r="H2010"/>
      <c r="I2010"/>
      <c r="J2010"/>
      <c r="K2010" s="32" t="str">
        <f t="shared" si="63"/>
        <v/>
      </c>
      <c r="L2010" s="535"/>
    </row>
    <row r="2011" spans="2:12" x14ac:dyDescent="0.4">
      <c r="B2011" s="474" t="s">
        <v>1697</v>
      </c>
      <c r="C2011" s="473" t="s">
        <v>1698</v>
      </c>
      <c r="D2011" s="473" t="s">
        <v>9163</v>
      </c>
      <c r="E2011" s="32" t="str">
        <f t="shared" si="62"/>
        <v>V</v>
      </c>
      <c r="H2011"/>
      <c r="I2011"/>
      <c r="J2011"/>
      <c r="K2011" s="32" t="str">
        <f t="shared" si="63"/>
        <v/>
      </c>
      <c r="L2011" s="535"/>
    </row>
    <row r="2012" spans="2:12" x14ac:dyDescent="0.4">
      <c r="B2012" s="474" t="s">
        <v>1699</v>
      </c>
      <c r="C2012" s="473" t="s">
        <v>10300</v>
      </c>
      <c r="D2012" s="473" t="s">
        <v>9163</v>
      </c>
      <c r="E2012" s="32" t="str">
        <f t="shared" si="62"/>
        <v>V</v>
      </c>
      <c r="H2012"/>
      <c r="I2012"/>
      <c r="J2012"/>
      <c r="K2012" s="32" t="str">
        <f t="shared" si="63"/>
        <v/>
      </c>
      <c r="L2012" s="535"/>
    </row>
    <row r="2013" spans="2:12" x14ac:dyDescent="0.4">
      <c r="B2013" s="474" t="s">
        <v>1700</v>
      </c>
      <c r="C2013" s="473" t="s">
        <v>10301</v>
      </c>
      <c r="D2013" s="473" t="s">
        <v>9163</v>
      </c>
      <c r="E2013" s="32" t="str">
        <f t="shared" si="62"/>
        <v>V</v>
      </c>
      <c r="H2013"/>
      <c r="I2013"/>
      <c r="J2013"/>
      <c r="K2013" s="32" t="str">
        <f t="shared" si="63"/>
        <v/>
      </c>
      <c r="L2013" s="535"/>
    </row>
    <row r="2014" spans="2:12" x14ac:dyDescent="0.4">
      <c r="B2014" s="474" t="s">
        <v>416</v>
      </c>
      <c r="C2014" s="473" t="s">
        <v>2914</v>
      </c>
      <c r="D2014" s="473" t="s">
        <v>9885</v>
      </c>
      <c r="E2014" s="32" t="str">
        <f t="shared" si="62"/>
        <v>V</v>
      </c>
      <c r="H2014"/>
      <c r="I2014"/>
      <c r="J2014"/>
      <c r="K2014" s="32" t="str">
        <f t="shared" si="63"/>
        <v/>
      </c>
      <c r="L2014" s="535"/>
    </row>
    <row r="2015" spans="2:12" x14ac:dyDescent="0.4">
      <c r="B2015" s="474" t="s">
        <v>4183</v>
      </c>
      <c r="C2015" s="473" t="s">
        <v>4182</v>
      </c>
      <c r="D2015" s="473" t="s">
        <v>9163</v>
      </c>
      <c r="E2015" s="32" t="str">
        <f t="shared" si="62"/>
        <v>V</v>
      </c>
      <c r="H2015"/>
      <c r="I2015"/>
      <c r="J2015"/>
      <c r="K2015" s="32" t="str">
        <f t="shared" si="63"/>
        <v/>
      </c>
      <c r="L2015" s="535"/>
    </row>
    <row r="2016" spans="2:12" x14ac:dyDescent="0.4">
      <c r="B2016" s="474" t="s">
        <v>4195</v>
      </c>
      <c r="C2016" s="473" t="s">
        <v>4201</v>
      </c>
      <c r="D2016" s="473" t="s">
        <v>9163</v>
      </c>
      <c r="E2016" s="32" t="str">
        <f t="shared" si="62"/>
        <v>V</v>
      </c>
      <c r="H2016"/>
      <c r="I2016"/>
      <c r="J2016"/>
      <c r="K2016" s="32" t="str">
        <f t="shared" si="63"/>
        <v/>
      </c>
      <c r="L2016" s="535"/>
    </row>
    <row r="2017" spans="2:12" x14ac:dyDescent="0.4">
      <c r="B2017" s="474" t="s">
        <v>55</v>
      </c>
      <c r="C2017" s="473" t="s">
        <v>685</v>
      </c>
      <c r="D2017" s="473" t="s">
        <v>9163</v>
      </c>
      <c r="E2017" s="32" t="str">
        <f t="shared" si="62"/>
        <v>V</v>
      </c>
      <c r="H2017"/>
      <c r="I2017"/>
      <c r="J2017"/>
      <c r="K2017" s="32" t="str">
        <f t="shared" si="63"/>
        <v/>
      </c>
      <c r="L2017" s="535"/>
    </row>
    <row r="2018" spans="2:12" x14ac:dyDescent="0.4">
      <c r="B2018" s="474" t="s">
        <v>56</v>
      </c>
      <c r="C2018" s="473" t="s">
        <v>686</v>
      </c>
      <c r="D2018" s="473" t="s">
        <v>9163</v>
      </c>
      <c r="E2018" s="32" t="str">
        <f t="shared" si="62"/>
        <v>V</v>
      </c>
      <c r="H2018"/>
      <c r="I2018"/>
      <c r="J2018"/>
      <c r="K2018" s="32" t="str">
        <f t="shared" si="63"/>
        <v/>
      </c>
      <c r="L2018" s="535"/>
    </row>
    <row r="2019" spans="2:12" x14ac:dyDescent="0.4">
      <c r="B2019" s="474" t="s">
        <v>57</v>
      </c>
      <c r="C2019" s="473" t="s">
        <v>687</v>
      </c>
      <c r="D2019" s="473" t="s">
        <v>9163</v>
      </c>
      <c r="E2019" s="32" t="str">
        <f t="shared" si="62"/>
        <v>V</v>
      </c>
      <c r="H2019"/>
      <c r="I2019"/>
      <c r="J2019"/>
      <c r="K2019" s="32" t="str">
        <f t="shared" si="63"/>
        <v/>
      </c>
      <c r="L2019" s="535"/>
    </row>
    <row r="2020" spans="2:12" x14ac:dyDescent="0.4">
      <c r="B2020" s="474" t="s">
        <v>785</v>
      </c>
      <c r="C2020" s="473" t="s">
        <v>782</v>
      </c>
      <c r="D2020" s="473" t="s">
        <v>9163</v>
      </c>
      <c r="E2020" s="32" t="str">
        <f t="shared" si="62"/>
        <v>V</v>
      </c>
      <c r="H2020"/>
      <c r="I2020"/>
      <c r="J2020"/>
      <c r="K2020" s="32" t="str">
        <f t="shared" si="63"/>
        <v/>
      </c>
      <c r="L2020" s="535"/>
    </row>
    <row r="2021" spans="2:12" x14ac:dyDescent="0.4">
      <c r="B2021" s="474" t="s">
        <v>308</v>
      </c>
      <c r="C2021" s="473" t="s">
        <v>688</v>
      </c>
      <c r="D2021" s="473" t="s">
        <v>9163</v>
      </c>
      <c r="E2021" s="32" t="str">
        <f t="shared" si="62"/>
        <v>V</v>
      </c>
      <c r="H2021"/>
      <c r="I2021"/>
      <c r="J2021"/>
      <c r="K2021" s="32" t="str">
        <f t="shared" si="63"/>
        <v/>
      </c>
      <c r="L2021" s="535"/>
    </row>
    <row r="2022" spans="2:12" x14ac:dyDescent="0.4">
      <c r="B2022" s="474" t="s">
        <v>309</v>
      </c>
      <c r="C2022" s="473" t="s">
        <v>689</v>
      </c>
      <c r="D2022" s="473" t="s">
        <v>9163</v>
      </c>
      <c r="E2022" s="32" t="str">
        <f t="shared" si="62"/>
        <v>V</v>
      </c>
      <c r="H2022"/>
      <c r="I2022"/>
      <c r="J2022"/>
      <c r="K2022" s="32" t="str">
        <f t="shared" si="63"/>
        <v/>
      </c>
      <c r="L2022" s="535"/>
    </row>
    <row r="2023" spans="2:12" x14ac:dyDescent="0.4">
      <c r="B2023" s="474" t="s">
        <v>786</v>
      </c>
      <c r="C2023" s="473" t="s">
        <v>783</v>
      </c>
      <c r="D2023" s="473" t="s">
        <v>9163</v>
      </c>
      <c r="E2023" s="32" t="str">
        <f t="shared" si="62"/>
        <v>V</v>
      </c>
      <c r="H2023"/>
      <c r="I2023"/>
      <c r="J2023"/>
      <c r="K2023" s="32" t="str">
        <f t="shared" si="63"/>
        <v/>
      </c>
      <c r="L2023" s="535"/>
    </row>
    <row r="2024" spans="2:12" x14ac:dyDescent="0.4">
      <c r="B2024" s="474" t="s">
        <v>787</v>
      </c>
      <c r="C2024" s="473" t="s">
        <v>784</v>
      </c>
      <c r="D2024" s="473" t="s">
        <v>9163</v>
      </c>
      <c r="E2024" s="32" t="str">
        <f t="shared" si="62"/>
        <v>V</v>
      </c>
      <c r="H2024"/>
      <c r="I2024"/>
      <c r="J2024"/>
      <c r="K2024" s="32" t="str">
        <f t="shared" si="63"/>
        <v/>
      </c>
      <c r="L2024" s="535"/>
    </row>
    <row r="2025" spans="2:12" x14ac:dyDescent="0.4">
      <c r="B2025" s="474" t="s">
        <v>1715</v>
      </c>
      <c r="C2025" s="473" t="s">
        <v>10302</v>
      </c>
      <c r="D2025" s="473" t="s">
        <v>9885</v>
      </c>
      <c r="E2025" s="32" t="str">
        <f t="shared" si="62"/>
        <v>V</v>
      </c>
      <c r="H2025"/>
      <c r="I2025"/>
      <c r="J2025"/>
      <c r="K2025" s="32" t="str">
        <f t="shared" si="63"/>
        <v/>
      </c>
      <c r="L2025" s="535"/>
    </row>
    <row r="2026" spans="2:12" x14ac:dyDescent="0.4">
      <c r="B2026" s="474" t="s">
        <v>568</v>
      </c>
      <c r="C2026" s="473" t="s">
        <v>10303</v>
      </c>
      <c r="D2026" s="473" t="s">
        <v>9163</v>
      </c>
      <c r="E2026" s="32" t="str">
        <f t="shared" si="62"/>
        <v>V</v>
      </c>
      <c r="H2026"/>
      <c r="I2026"/>
      <c r="J2026"/>
      <c r="K2026" s="32" t="str">
        <f t="shared" si="63"/>
        <v/>
      </c>
      <c r="L2026" s="535"/>
    </row>
    <row r="2027" spans="2:12" x14ac:dyDescent="0.4">
      <c r="B2027" s="474" t="s">
        <v>569</v>
      </c>
      <c r="C2027" s="473" t="s">
        <v>10304</v>
      </c>
      <c r="D2027" s="473" t="s">
        <v>9163</v>
      </c>
      <c r="E2027" s="32" t="str">
        <f t="shared" si="62"/>
        <v>V</v>
      </c>
      <c r="H2027"/>
      <c r="I2027"/>
      <c r="J2027"/>
      <c r="K2027" s="32" t="str">
        <f t="shared" si="63"/>
        <v/>
      </c>
      <c r="L2027" s="535"/>
    </row>
    <row r="2028" spans="2:12" x14ac:dyDescent="0.4">
      <c r="B2028" s="474" t="s">
        <v>570</v>
      </c>
      <c r="C2028" s="473" t="s">
        <v>10305</v>
      </c>
      <c r="D2028" s="473" t="s">
        <v>9163</v>
      </c>
      <c r="E2028" s="32" t="str">
        <f t="shared" si="62"/>
        <v>V</v>
      </c>
      <c r="H2028"/>
      <c r="I2028"/>
      <c r="J2028"/>
      <c r="K2028" s="32" t="str">
        <f t="shared" si="63"/>
        <v/>
      </c>
      <c r="L2028" s="535"/>
    </row>
    <row r="2029" spans="2:12" x14ac:dyDescent="0.4">
      <c r="B2029" s="474" t="s">
        <v>571</v>
      </c>
      <c r="C2029" s="473" t="s">
        <v>10306</v>
      </c>
      <c r="D2029" s="473" t="s">
        <v>9163</v>
      </c>
      <c r="E2029" s="32" t="str">
        <f t="shared" si="62"/>
        <v>V</v>
      </c>
      <c r="H2029"/>
      <c r="I2029"/>
      <c r="J2029"/>
      <c r="K2029" s="32" t="str">
        <f t="shared" si="63"/>
        <v/>
      </c>
      <c r="L2029" s="535"/>
    </row>
    <row r="2030" spans="2:12" x14ac:dyDescent="0.4">
      <c r="B2030" s="474" t="s">
        <v>572</v>
      </c>
      <c r="C2030" s="473" t="s">
        <v>10307</v>
      </c>
      <c r="D2030" s="473" t="s">
        <v>9163</v>
      </c>
      <c r="E2030" s="32" t="str">
        <f t="shared" si="62"/>
        <v>V</v>
      </c>
      <c r="H2030"/>
      <c r="I2030"/>
      <c r="J2030"/>
      <c r="K2030" s="32" t="str">
        <f t="shared" si="63"/>
        <v/>
      </c>
      <c r="L2030" s="535"/>
    </row>
    <row r="2031" spans="2:12" x14ac:dyDescent="0.4">
      <c r="B2031" s="474" t="s">
        <v>573</v>
      </c>
      <c r="C2031" s="473" t="s">
        <v>10308</v>
      </c>
      <c r="D2031" s="473" t="s">
        <v>9163</v>
      </c>
      <c r="E2031" s="32" t="str">
        <f t="shared" si="62"/>
        <v>V</v>
      </c>
      <c r="H2031"/>
      <c r="I2031"/>
      <c r="J2031"/>
      <c r="K2031" s="32" t="str">
        <f t="shared" si="63"/>
        <v/>
      </c>
      <c r="L2031" s="535"/>
    </row>
    <row r="2032" spans="2:12" x14ac:dyDescent="0.4">
      <c r="B2032" s="474" t="s">
        <v>565</v>
      </c>
      <c r="C2032" s="473" t="s">
        <v>10309</v>
      </c>
      <c r="D2032" s="473" t="s">
        <v>9163</v>
      </c>
      <c r="E2032" s="32" t="str">
        <f t="shared" si="62"/>
        <v>V</v>
      </c>
      <c r="H2032"/>
      <c r="I2032"/>
      <c r="J2032"/>
      <c r="K2032" s="32" t="str">
        <f t="shared" si="63"/>
        <v/>
      </c>
      <c r="L2032" s="535"/>
    </row>
    <row r="2033" spans="2:12" x14ac:dyDescent="0.4">
      <c r="B2033" s="474" t="s">
        <v>3562</v>
      </c>
      <c r="C2033" s="473" t="s">
        <v>3723</v>
      </c>
      <c r="D2033" s="473" t="s">
        <v>9163</v>
      </c>
      <c r="E2033" s="32" t="str">
        <f t="shared" si="62"/>
        <v>V</v>
      </c>
      <c r="H2033"/>
      <c r="I2033"/>
      <c r="J2033"/>
      <c r="K2033" s="32" t="str">
        <f t="shared" si="63"/>
        <v/>
      </c>
      <c r="L2033" s="535"/>
    </row>
    <row r="2034" spans="2:12" x14ac:dyDescent="0.4">
      <c r="B2034" s="474" t="s">
        <v>3045</v>
      </c>
      <c r="C2034" s="473" t="s">
        <v>3722</v>
      </c>
      <c r="D2034" s="473" t="s">
        <v>9163</v>
      </c>
      <c r="E2034" s="32" t="str">
        <f t="shared" si="62"/>
        <v>V</v>
      </c>
      <c r="H2034"/>
      <c r="I2034"/>
      <c r="J2034"/>
      <c r="K2034" s="32" t="str">
        <f t="shared" si="63"/>
        <v/>
      </c>
      <c r="L2034" s="535"/>
    </row>
    <row r="2035" spans="2:12" x14ac:dyDescent="0.4">
      <c r="B2035" s="474" t="s">
        <v>694</v>
      </c>
      <c r="C2035" s="473" t="s">
        <v>10310</v>
      </c>
      <c r="D2035" s="473" t="s">
        <v>9163</v>
      </c>
      <c r="E2035" s="32" t="str">
        <f t="shared" si="62"/>
        <v>V</v>
      </c>
      <c r="H2035"/>
      <c r="I2035"/>
      <c r="J2035"/>
      <c r="K2035" s="32" t="str">
        <f t="shared" si="63"/>
        <v/>
      </c>
      <c r="L2035" s="535"/>
    </row>
    <row r="2036" spans="2:12" x14ac:dyDescent="0.4">
      <c r="B2036" s="474" t="s">
        <v>4239</v>
      </c>
      <c r="C2036" s="473" t="s">
        <v>4238</v>
      </c>
      <c r="D2036" s="473" t="s">
        <v>9163</v>
      </c>
      <c r="E2036" s="32" t="str">
        <f t="shared" si="62"/>
        <v>V</v>
      </c>
      <c r="H2036"/>
      <c r="I2036"/>
      <c r="J2036"/>
      <c r="K2036" s="32" t="str">
        <f t="shared" si="63"/>
        <v/>
      </c>
      <c r="L2036" s="535"/>
    </row>
    <row r="2037" spans="2:12" x14ac:dyDescent="0.4">
      <c r="B2037" s="474" t="s">
        <v>4058</v>
      </c>
      <c r="C2037" s="473" t="s">
        <v>4233</v>
      </c>
      <c r="D2037" s="473" t="s">
        <v>9885</v>
      </c>
      <c r="E2037" s="32" t="str">
        <f t="shared" si="62"/>
        <v>V</v>
      </c>
      <c r="H2037"/>
      <c r="I2037"/>
      <c r="J2037"/>
      <c r="K2037" s="32" t="str">
        <f t="shared" si="63"/>
        <v/>
      </c>
      <c r="L2037" s="535"/>
    </row>
    <row r="2038" spans="2:12" x14ac:dyDescent="0.4">
      <c r="B2038" s="474" t="s">
        <v>4053</v>
      </c>
      <c r="C2038" s="473" t="s">
        <v>4220</v>
      </c>
      <c r="D2038" s="473" t="s">
        <v>9885</v>
      </c>
      <c r="E2038" s="32" t="str">
        <f t="shared" si="62"/>
        <v>V</v>
      </c>
      <c r="H2038"/>
      <c r="I2038"/>
      <c r="J2038"/>
      <c r="K2038" s="32" t="str">
        <f t="shared" si="63"/>
        <v/>
      </c>
      <c r="L2038" s="535"/>
    </row>
    <row r="2039" spans="2:12" x14ac:dyDescent="0.4">
      <c r="B2039" s="474" t="s">
        <v>4054</v>
      </c>
      <c r="C2039" s="473" t="s">
        <v>4221</v>
      </c>
      <c r="D2039" s="473" t="s">
        <v>9885</v>
      </c>
      <c r="E2039" s="32" t="str">
        <f t="shared" si="62"/>
        <v>V</v>
      </c>
      <c r="H2039"/>
      <c r="I2039"/>
      <c r="J2039"/>
      <c r="K2039" s="32" t="str">
        <f t="shared" si="63"/>
        <v/>
      </c>
      <c r="L2039" s="535"/>
    </row>
    <row r="2040" spans="2:12" x14ac:dyDescent="0.4">
      <c r="B2040" s="474" t="s">
        <v>4055</v>
      </c>
      <c r="C2040" s="473" t="s">
        <v>4222</v>
      </c>
      <c r="D2040" s="473" t="s">
        <v>9163</v>
      </c>
      <c r="E2040" s="32" t="str">
        <f t="shared" si="62"/>
        <v>V</v>
      </c>
      <c r="H2040"/>
      <c r="I2040"/>
      <c r="J2040"/>
      <c r="K2040" s="32" t="str">
        <f t="shared" si="63"/>
        <v/>
      </c>
      <c r="L2040" s="535"/>
    </row>
    <row r="2041" spans="2:12" x14ac:dyDescent="0.4">
      <c r="B2041" s="474" t="s">
        <v>4056</v>
      </c>
      <c r="C2041" s="473" t="s">
        <v>4223</v>
      </c>
      <c r="D2041" s="473" t="s">
        <v>9885</v>
      </c>
      <c r="E2041" s="32" t="str">
        <f t="shared" si="62"/>
        <v>V</v>
      </c>
      <c r="H2041"/>
      <c r="I2041"/>
      <c r="J2041"/>
      <c r="K2041" s="32" t="str">
        <f t="shared" si="63"/>
        <v/>
      </c>
      <c r="L2041" s="535"/>
    </row>
    <row r="2042" spans="2:12" x14ac:dyDescent="0.4">
      <c r="B2042" s="474" t="s">
        <v>4057</v>
      </c>
      <c r="C2042" s="473" t="s">
        <v>4224</v>
      </c>
      <c r="D2042" s="473" t="s">
        <v>9885</v>
      </c>
      <c r="E2042" s="32" t="str">
        <f t="shared" si="62"/>
        <v>V</v>
      </c>
      <c r="H2042"/>
      <c r="I2042"/>
      <c r="J2042"/>
      <c r="K2042" s="32" t="str">
        <f t="shared" si="63"/>
        <v/>
      </c>
      <c r="L2042" s="535"/>
    </row>
    <row r="2043" spans="2:12" x14ac:dyDescent="0.4">
      <c r="B2043" s="474" t="s">
        <v>707</v>
      </c>
      <c r="C2043" s="473" t="s">
        <v>10311</v>
      </c>
      <c r="D2043" s="473" t="s">
        <v>9163</v>
      </c>
      <c r="E2043" s="32" t="str">
        <f t="shared" si="62"/>
        <v>V</v>
      </c>
      <c r="H2043"/>
      <c r="I2043"/>
      <c r="J2043"/>
      <c r="K2043" s="32" t="str">
        <f t="shared" si="63"/>
        <v/>
      </c>
      <c r="L2043" s="535"/>
    </row>
    <row r="2044" spans="2:12" x14ac:dyDescent="0.4">
      <c r="B2044" s="474" t="s">
        <v>1307</v>
      </c>
      <c r="C2044" s="473" t="s">
        <v>10312</v>
      </c>
      <c r="D2044" s="473" t="s">
        <v>9163</v>
      </c>
      <c r="E2044" s="32" t="str">
        <f t="shared" si="62"/>
        <v>V</v>
      </c>
      <c r="H2044"/>
      <c r="I2044"/>
      <c r="J2044"/>
      <c r="K2044" s="32" t="str">
        <f t="shared" si="63"/>
        <v/>
      </c>
      <c r="L2044" s="535"/>
    </row>
    <row r="2045" spans="2:12" x14ac:dyDescent="0.4">
      <c r="B2045" s="474" t="s">
        <v>3049</v>
      </c>
      <c r="C2045" s="473" t="s">
        <v>3724</v>
      </c>
      <c r="D2045" s="473" t="s">
        <v>9163</v>
      </c>
      <c r="E2045" s="32" t="str">
        <f t="shared" si="62"/>
        <v>V</v>
      </c>
      <c r="H2045"/>
      <c r="I2045"/>
      <c r="J2045"/>
      <c r="K2045" s="32" t="str">
        <f t="shared" si="63"/>
        <v/>
      </c>
      <c r="L2045" s="535"/>
    </row>
    <row r="2046" spans="2:12" x14ac:dyDescent="0.4">
      <c r="B2046" s="474" t="s">
        <v>3050</v>
      </c>
      <c r="C2046" s="473" t="s">
        <v>4225</v>
      </c>
      <c r="D2046" s="473" t="s">
        <v>9163</v>
      </c>
      <c r="E2046" s="32" t="str">
        <f t="shared" si="62"/>
        <v>V</v>
      </c>
      <c r="H2046"/>
      <c r="I2046"/>
      <c r="J2046"/>
      <c r="K2046" s="32" t="str">
        <f t="shared" si="63"/>
        <v/>
      </c>
      <c r="L2046" s="535"/>
    </row>
    <row r="2047" spans="2:12" x14ac:dyDescent="0.4">
      <c r="B2047" s="474" t="s">
        <v>1334</v>
      </c>
      <c r="C2047" s="473" t="s">
        <v>1333</v>
      </c>
      <c r="D2047" s="473" t="s">
        <v>9163</v>
      </c>
      <c r="E2047" s="32" t="str">
        <f t="shared" si="62"/>
        <v>V</v>
      </c>
      <c r="H2047"/>
      <c r="I2047"/>
      <c r="J2047"/>
      <c r="K2047" s="32" t="str">
        <f t="shared" si="63"/>
        <v/>
      </c>
      <c r="L2047" s="535"/>
    </row>
    <row r="2048" spans="2:12" x14ac:dyDescent="0.4">
      <c r="B2048" s="474" t="s">
        <v>1336</v>
      </c>
      <c r="C2048" s="473" t="s">
        <v>1335</v>
      </c>
      <c r="D2048" s="473" t="s">
        <v>9163</v>
      </c>
      <c r="E2048" s="32" t="str">
        <f t="shared" si="62"/>
        <v>V</v>
      </c>
      <c r="H2048"/>
      <c r="I2048"/>
      <c r="J2048"/>
      <c r="K2048" s="32" t="str">
        <f t="shared" si="63"/>
        <v/>
      </c>
      <c r="L2048" s="535"/>
    </row>
    <row r="2049" spans="2:12" x14ac:dyDescent="0.4">
      <c r="B2049" s="474" t="s">
        <v>979</v>
      </c>
      <c r="C2049" s="473" t="s">
        <v>10313</v>
      </c>
      <c r="D2049" s="473" t="s">
        <v>9163</v>
      </c>
      <c r="E2049" s="32" t="str">
        <f t="shared" si="62"/>
        <v>V</v>
      </c>
      <c r="H2049"/>
      <c r="I2049"/>
      <c r="J2049"/>
      <c r="K2049" s="32" t="str">
        <f t="shared" si="63"/>
        <v/>
      </c>
      <c r="L2049" s="535"/>
    </row>
    <row r="2050" spans="2:12" x14ac:dyDescent="0.4">
      <c r="B2050" s="474" t="s">
        <v>1337</v>
      </c>
      <c r="C2050" s="473" t="s">
        <v>10314</v>
      </c>
      <c r="D2050" s="473" t="s">
        <v>9163</v>
      </c>
      <c r="E2050" s="32" t="str">
        <f t="shared" si="62"/>
        <v>V</v>
      </c>
      <c r="H2050"/>
      <c r="I2050"/>
      <c r="J2050"/>
      <c r="K2050" s="32" t="str">
        <f t="shared" si="63"/>
        <v/>
      </c>
      <c r="L2050" s="535"/>
    </row>
    <row r="2051" spans="2:12" x14ac:dyDescent="0.4">
      <c r="B2051" s="474" t="s">
        <v>980</v>
      </c>
      <c r="C2051" s="473" t="s">
        <v>10315</v>
      </c>
      <c r="D2051" s="473" t="s">
        <v>9163</v>
      </c>
      <c r="E2051" s="32" t="str">
        <f t="shared" si="62"/>
        <v>V</v>
      </c>
      <c r="H2051"/>
      <c r="I2051"/>
      <c r="J2051"/>
      <c r="K2051" s="32" t="str">
        <f t="shared" si="63"/>
        <v/>
      </c>
      <c r="L2051" s="535"/>
    </row>
    <row r="2052" spans="2:12" x14ac:dyDescent="0.4">
      <c r="B2052" s="474" t="s">
        <v>981</v>
      </c>
      <c r="C2052" s="473" t="s">
        <v>978</v>
      </c>
      <c r="D2052" s="473" t="s">
        <v>9163</v>
      </c>
      <c r="E2052" s="32" t="str">
        <f t="shared" si="62"/>
        <v>V</v>
      </c>
      <c r="H2052"/>
      <c r="I2052"/>
      <c r="J2052"/>
      <c r="K2052" s="32" t="str">
        <f t="shared" si="63"/>
        <v/>
      </c>
      <c r="L2052" s="535"/>
    </row>
    <row r="2053" spans="2:12" x14ac:dyDescent="0.4">
      <c r="B2053" s="474" t="s">
        <v>739</v>
      </c>
      <c r="C2053" s="473" t="s">
        <v>738</v>
      </c>
      <c r="D2053" s="473" t="s">
        <v>9885</v>
      </c>
      <c r="E2053" s="32" t="str">
        <f t="shared" si="62"/>
        <v>V</v>
      </c>
      <c r="H2053"/>
      <c r="I2053"/>
      <c r="J2053"/>
      <c r="K2053" s="32" t="str">
        <f t="shared" si="63"/>
        <v/>
      </c>
      <c r="L2053" s="535"/>
    </row>
    <row r="2054" spans="2:12" x14ac:dyDescent="0.4">
      <c r="B2054" s="474" t="s">
        <v>2130</v>
      </c>
      <c r="C2054" s="473" t="s">
        <v>5162</v>
      </c>
      <c r="D2054" s="473" t="s">
        <v>9163</v>
      </c>
      <c r="E2054" s="32" t="str">
        <f t="shared" si="62"/>
        <v>V</v>
      </c>
      <c r="H2054"/>
      <c r="I2054"/>
      <c r="J2054"/>
      <c r="K2054" s="32" t="str">
        <f t="shared" si="63"/>
        <v/>
      </c>
      <c r="L2054" s="535"/>
    </row>
    <row r="2055" spans="2:12" x14ac:dyDescent="0.4">
      <c r="B2055" s="474" t="s">
        <v>2131</v>
      </c>
      <c r="C2055" s="473" t="s">
        <v>5163</v>
      </c>
      <c r="D2055" s="473" t="s">
        <v>9163</v>
      </c>
      <c r="E2055" s="32" t="str">
        <f t="shared" si="62"/>
        <v>V</v>
      </c>
      <c r="H2055"/>
      <c r="I2055"/>
      <c r="J2055"/>
      <c r="K2055" s="32" t="str">
        <f t="shared" si="63"/>
        <v/>
      </c>
      <c r="L2055" s="535"/>
    </row>
    <row r="2056" spans="2:12" x14ac:dyDescent="0.4">
      <c r="B2056" s="474" t="s">
        <v>4241</v>
      </c>
      <c r="C2056" s="473" t="s">
        <v>5934</v>
      </c>
      <c r="D2056" s="473" t="s">
        <v>9163</v>
      </c>
      <c r="E2056" s="32" t="str">
        <f t="shared" si="62"/>
        <v>V</v>
      </c>
      <c r="H2056"/>
      <c r="I2056"/>
      <c r="J2056"/>
      <c r="K2056" s="32" t="str">
        <f t="shared" si="63"/>
        <v/>
      </c>
      <c r="L2056" s="535"/>
    </row>
    <row r="2057" spans="2:12" x14ac:dyDescent="0.4">
      <c r="B2057" s="474" t="s">
        <v>4260</v>
      </c>
      <c r="C2057" s="473" t="s">
        <v>5935</v>
      </c>
      <c r="D2057" s="473" t="s">
        <v>9163</v>
      </c>
      <c r="E2057" s="32" t="str">
        <f t="shared" si="62"/>
        <v>V</v>
      </c>
      <c r="H2057"/>
      <c r="I2057"/>
      <c r="J2057"/>
      <c r="K2057" s="32" t="str">
        <f t="shared" si="63"/>
        <v/>
      </c>
      <c r="L2057" s="535"/>
    </row>
    <row r="2058" spans="2:12" x14ac:dyDescent="0.4">
      <c r="B2058" s="474" t="s">
        <v>575</v>
      </c>
      <c r="C2058" s="473" t="s">
        <v>10316</v>
      </c>
      <c r="D2058" s="473" t="s">
        <v>9163</v>
      </c>
      <c r="E2058" s="32" t="str">
        <f t="shared" ref="E2058:E2121" si="64">IF(OR(B2058="",B2058="Инструмент бензо",B2058="Инструмент электро",B2058="Инструмент газ",B2058="Ручник и аксессуары"),"","V")</f>
        <v>V</v>
      </c>
      <c r="H2058"/>
      <c r="I2058"/>
      <c r="J2058"/>
      <c r="K2058" s="32" t="str">
        <f t="shared" si="63"/>
        <v/>
      </c>
      <c r="L2058" s="535"/>
    </row>
    <row r="2059" spans="2:12" x14ac:dyDescent="0.4">
      <c r="B2059"/>
      <c r="C2059"/>
      <c r="D2059"/>
      <c r="E2059" s="32" t="str">
        <f t="shared" si="64"/>
        <v/>
      </c>
      <c r="H2059"/>
      <c r="I2059"/>
      <c r="J2059"/>
      <c r="K2059" s="32" t="str">
        <f t="shared" ref="K2059:K2122" si="65">IF(OR(H2059="",H2059="Инструмент бензо",H2059="Инструмент электро",H2059="Инструмент газ",H2059="Ручник и аксессуары"),"","V")</f>
        <v/>
      </c>
      <c r="L2059" s="535"/>
    </row>
    <row r="2060" spans="2:12" x14ac:dyDescent="0.4">
      <c r="B2060"/>
      <c r="C2060"/>
      <c r="D2060"/>
      <c r="E2060" s="32" t="str">
        <f t="shared" si="64"/>
        <v/>
      </c>
      <c r="H2060"/>
      <c r="I2060"/>
      <c r="J2060"/>
      <c r="K2060" s="32" t="str">
        <f t="shared" si="65"/>
        <v/>
      </c>
      <c r="L2060" s="535"/>
    </row>
    <row r="2061" spans="2:12" x14ac:dyDescent="0.4">
      <c r="B2061"/>
      <c r="C2061"/>
      <c r="D2061"/>
      <c r="E2061" s="32" t="str">
        <f t="shared" si="64"/>
        <v/>
      </c>
      <c r="H2061"/>
      <c r="I2061"/>
      <c r="J2061"/>
      <c r="K2061" s="32" t="str">
        <f t="shared" si="65"/>
        <v/>
      </c>
      <c r="L2061" s="535"/>
    </row>
    <row r="2062" spans="2:12" x14ac:dyDescent="0.4">
      <c r="B2062"/>
      <c r="C2062"/>
      <c r="D2062"/>
      <c r="E2062" s="32" t="str">
        <f t="shared" si="64"/>
        <v/>
      </c>
      <c r="H2062"/>
      <c r="I2062"/>
      <c r="J2062"/>
      <c r="K2062" s="32" t="str">
        <f t="shared" si="65"/>
        <v/>
      </c>
      <c r="L2062" s="535"/>
    </row>
    <row r="2063" spans="2:12" x14ac:dyDescent="0.4">
      <c r="B2063"/>
      <c r="C2063"/>
      <c r="D2063"/>
      <c r="E2063" s="32" t="str">
        <f t="shared" si="64"/>
        <v/>
      </c>
      <c r="H2063"/>
      <c r="I2063"/>
      <c r="J2063"/>
      <c r="K2063" s="32" t="str">
        <f t="shared" si="65"/>
        <v/>
      </c>
      <c r="L2063" s="535"/>
    </row>
    <row r="2064" spans="2:12" x14ac:dyDescent="0.4">
      <c r="B2064"/>
      <c r="C2064"/>
      <c r="D2064"/>
      <c r="E2064" s="32" t="str">
        <f t="shared" si="64"/>
        <v/>
      </c>
      <c r="H2064"/>
      <c r="I2064"/>
      <c r="J2064"/>
      <c r="K2064" s="32" t="str">
        <f t="shared" si="65"/>
        <v/>
      </c>
      <c r="L2064" s="535"/>
    </row>
    <row r="2065" spans="2:12" x14ac:dyDescent="0.4">
      <c r="B2065"/>
      <c r="C2065"/>
      <c r="D2065"/>
      <c r="E2065" s="32" t="str">
        <f t="shared" si="64"/>
        <v/>
      </c>
      <c r="H2065"/>
      <c r="I2065"/>
      <c r="J2065"/>
      <c r="K2065" s="32" t="str">
        <f t="shared" si="65"/>
        <v/>
      </c>
      <c r="L2065" s="535"/>
    </row>
    <row r="2066" spans="2:12" x14ac:dyDescent="0.4">
      <c r="B2066"/>
      <c r="C2066"/>
      <c r="D2066"/>
      <c r="E2066" s="32" t="str">
        <f t="shared" si="64"/>
        <v/>
      </c>
      <c r="H2066"/>
      <c r="I2066"/>
      <c r="J2066"/>
      <c r="K2066" s="32" t="str">
        <f t="shared" si="65"/>
        <v/>
      </c>
      <c r="L2066" s="535"/>
    </row>
    <row r="2067" spans="2:12" x14ac:dyDescent="0.4">
      <c r="B2067"/>
      <c r="C2067"/>
      <c r="D2067"/>
      <c r="E2067" s="32" t="str">
        <f t="shared" si="64"/>
        <v/>
      </c>
      <c r="H2067"/>
      <c r="I2067"/>
      <c r="J2067"/>
      <c r="K2067" s="32" t="str">
        <f t="shared" si="65"/>
        <v/>
      </c>
      <c r="L2067" s="535"/>
    </row>
    <row r="2068" spans="2:12" x14ac:dyDescent="0.4">
      <c r="B2068"/>
      <c r="C2068"/>
      <c r="D2068"/>
      <c r="E2068" s="32" t="str">
        <f t="shared" si="64"/>
        <v/>
      </c>
      <c r="H2068"/>
      <c r="I2068"/>
      <c r="J2068"/>
      <c r="K2068" s="32" t="str">
        <f t="shared" si="65"/>
        <v/>
      </c>
      <c r="L2068" s="535"/>
    </row>
    <row r="2069" spans="2:12" x14ac:dyDescent="0.4">
      <c r="B2069"/>
      <c r="C2069"/>
      <c r="D2069"/>
      <c r="E2069" s="32" t="str">
        <f t="shared" si="64"/>
        <v/>
      </c>
      <c r="H2069"/>
      <c r="I2069"/>
      <c r="J2069"/>
      <c r="K2069" s="32" t="str">
        <f t="shared" si="65"/>
        <v/>
      </c>
      <c r="L2069" s="535"/>
    </row>
    <row r="2070" spans="2:12" x14ac:dyDescent="0.4">
      <c r="B2070"/>
      <c r="C2070"/>
      <c r="D2070"/>
      <c r="E2070" s="32" t="str">
        <f t="shared" si="64"/>
        <v/>
      </c>
      <c r="H2070"/>
      <c r="I2070"/>
      <c r="J2070"/>
      <c r="K2070" s="32" t="str">
        <f t="shared" si="65"/>
        <v/>
      </c>
      <c r="L2070" s="535"/>
    </row>
    <row r="2071" spans="2:12" x14ac:dyDescent="0.4">
      <c r="B2071"/>
      <c r="C2071"/>
      <c r="D2071"/>
      <c r="E2071" s="32" t="str">
        <f t="shared" si="64"/>
        <v/>
      </c>
      <c r="H2071"/>
      <c r="I2071"/>
      <c r="J2071"/>
      <c r="K2071" s="32" t="str">
        <f t="shared" si="65"/>
        <v/>
      </c>
      <c r="L2071" s="535"/>
    </row>
    <row r="2072" spans="2:12" x14ac:dyDescent="0.4">
      <c r="B2072"/>
      <c r="C2072"/>
      <c r="D2072"/>
      <c r="E2072" s="32" t="str">
        <f t="shared" si="64"/>
        <v/>
      </c>
      <c r="H2072"/>
      <c r="I2072"/>
      <c r="J2072"/>
      <c r="K2072" s="32" t="str">
        <f t="shared" si="65"/>
        <v/>
      </c>
      <c r="L2072" s="535"/>
    </row>
    <row r="2073" spans="2:12" x14ac:dyDescent="0.4">
      <c r="B2073"/>
      <c r="C2073"/>
      <c r="D2073"/>
      <c r="E2073" s="32" t="str">
        <f t="shared" si="64"/>
        <v/>
      </c>
      <c r="H2073"/>
      <c r="I2073"/>
      <c r="J2073"/>
      <c r="K2073" s="32" t="str">
        <f t="shared" si="65"/>
        <v/>
      </c>
      <c r="L2073" s="535"/>
    </row>
    <row r="2074" spans="2:12" x14ac:dyDescent="0.4">
      <c r="B2074"/>
      <c r="C2074"/>
      <c r="D2074"/>
      <c r="E2074" s="32" t="str">
        <f t="shared" si="64"/>
        <v/>
      </c>
      <c r="H2074"/>
      <c r="I2074"/>
      <c r="J2074"/>
      <c r="K2074" s="32" t="str">
        <f t="shared" si="65"/>
        <v/>
      </c>
      <c r="L2074" s="535"/>
    </row>
    <row r="2075" spans="2:12" x14ac:dyDescent="0.4">
      <c r="B2075"/>
      <c r="C2075"/>
      <c r="D2075"/>
      <c r="E2075" s="32" t="str">
        <f t="shared" si="64"/>
        <v/>
      </c>
      <c r="H2075"/>
      <c r="I2075"/>
      <c r="J2075"/>
      <c r="K2075" s="32" t="str">
        <f t="shared" si="65"/>
        <v/>
      </c>
      <c r="L2075" s="535"/>
    </row>
    <row r="2076" spans="2:12" x14ac:dyDescent="0.4">
      <c r="B2076"/>
      <c r="C2076"/>
      <c r="D2076"/>
      <c r="E2076" s="32" t="str">
        <f t="shared" si="64"/>
        <v/>
      </c>
      <c r="H2076"/>
      <c r="I2076"/>
      <c r="J2076"/>
      <c r="K2076" s="32" t="str">
        <f t="shared" si="65"/>
        <v/>
      </c>
      <c r="L2076" s="535"/>
    </row>
    <row r="2077" spans="2:12" x14ac:dyDescent="0.4">
      <c r="B2077"/>
      <c r="C2077"/>
      <c r="D2077"/>
      <c r="E2077" s="32" t="str">
        <f t="shared" si="64"/>
        <v/>
      </c>
      <c r="H2077"/>
      <c r="I2077"/>
      <c r="J2077"/>
      <c r="K2077" s="32" t="str">
        <f t="shared" si="65"/>
        <v/>
      </c>
      <c r="L2077" s="535"/>
    </row>
    <row r="2078" spans="2:12" x14ac:dyDescent="0.4">
      <c r="B2078"/>
      <c r="C2078"/>
      <c r="D2078"/>
      <c r="E2078" s="32" t="str">
        <f t="shared" si="64"/>
        <v/>
      </c>
      <c r="H2078"/>
      <c r="I2078"/>
      <c r="J2078"/>
      <c r="K2078" s="32" t="str">
        <f t="shared" si="65"/>
        <v/>
      </c>
      <c r="L2078" s="535"/>
    </row>
    <row r="2079" spans="2:12" x14ac:dyDescent="0.4">
      <c r="B2079"/>
      <c r="C2079"/>
      <c r="D2079"/>
      <c r="E2079" s="32" t="str">
        <f t="shared" si="64"/>
        <v/>
      </c>
      <c r="H2079"/>
      <c r="I2079"/>
      <c r="J2079"/>
      <c r="K2079" s="32" t="str">
        <f t="shared" si="65"/>
        <v/>
      </c>
      <c r="L2079" s="535"/>
    </row>
    <row r="2080" spans="2:12" x14ac:dyDescent="0.4">
      <c r="B2080"/>
      <c r="C2080"/>
      <c r="D2080"/>
      <c r="E2080" s="32" t="str">
        <f t="shared" si="64"/>
        <v/>
      </c>
      <c r="H2080"/>
      <c r="I2080"/>
      <c r="J2080"/>
      <c r="K2080" s="32" t="str">
        <f t="shared" si="65"/>
        <v/>
      </c>
      <c r="L2080" s="535"/>
    </row>
    <row r="2081" spans="2:12" x14ac:dyDescent="0.4">
      <c r="B2081"/>
      <c r="C2081"/>
      <c r="D2081"/>
      <c r="E2081" s="32" t="str">
        <f t="shared" si="64"/>
        <v/>
      </c>
      <c r="H2081"/>
      <c r="I2081"/>
      <c r="J2081"/>
      <c r="K2081" s="32" t="str">
        <f t="shared" si="65"/>
        <v/>
      </c>
      <c r="L2081" s="535"/>
    </row>
    <row r="2082" spans="2:12" x14ac:dyDescent="0.4">
      <c r="B2082"/>
      <c r="C2082"/>
      <c r="D2082"/>
      <c r="E2082" s="32" t="str">
        <f t="shared" si="64"/>
        <v/>
      </c>
      <c r="H2082"/>
      <c r="I2082"/>
      <c r="J2082"/>
      <c r="K2082" s="32" t="str">
        <f t="shared" si="65"/>
        <v/>
      </c>
      <c r="L2082" s="535"/>
    </row>
    <row r="2083" spans="2:12" x14ac:dyDescent="0.4">
      <c r="B2083"/>
      <c r="C2083"/>
      <c r="D2083"/>
      <c r="E2083" s="32" t="str">
        <f t="shared" si="64"/>
        <v/>
      </c>
      <c r="H2083"/>
      <c r="I2083"/>
      <c r="J2083"/>
      <c r="K2083" s="32" t="str">
        <f t="shared" si="65"/>
        <v/>
      </c>
      <c r="L2083" s="535"/>
    </row>
    <row r="2084" spans="2:12" x14ac:dyDescent="0.4">
      <c r="B2084"/>
      <c r="C2084"/>
      <c r="D2084"/>
      <c r="E2084" s="32" t="str">
        <f t="shared" si="64"/>
        <v/>
      </c>
      <c r="H2084"/>
      <c r="I2084"/>
      <c r="J2084"/>
      <c r="K2084" s="32" t="str">
        <f t="shared" si="65"/>
        <v/>
      </c>
      <c r="L2084" s="535"/>
    </row>
    <row r="2085" spans="2:12" x14ac:dyDescent="0.4">
      <c r="B2085"/>
      <c r="C2085"/>
      <c r="D2085"/>
      <c r="E2085" s="32" t="str">
        <f t="shared" si="64"/>
        <v/>
      </c>
      <c r="H2085"/>
      <c r="I2085"/>
      <c r="J2085"/>
      <c r="K2085" s="32" t="str">
        <f t="shared" si="65"/>
        <v/>
      </c>
      <c r="L2085" s="535"/>
    </row>
    <row r="2086" spans="2:12" x14ac:dyDescent="0.4">
      <c r="B2086"/>
      <c r="C2086"/>
      <c r="D2086"/>
      <c r="E2086" s="32" t="str">
        <f t="shared" si="64"/>
        <v/>
      </c>
      <c r="H2086"/>
      <c r="I2086"/>
      <c r="J2086"/>
      <c r="K2086" s="32" t="str">
        <f t="shared" si="65"/>
        <v/>
      </c>
      <c r="L2086" s="535"/>
    </row>
    <row r="2087" spans="2:12" x14ac:dyDescent="0.4">
      <c r="B2087"/>
      <c r="C2087"/>
      <c r="D2087"/>
      <c r="E2087" s="32" t="str">
        <f t="shared" si="64"/>
        <v/>
      </c>
      <c r="H2087"/>
      <c r="I2087"/>
      <c r="J2087"/>
      <c r="K2087" s="32" t="str">
        <f t="shared" si="65"/>
        <v/>
      </c>
      <c r="L2087" s="535"/>
    </row>
    <row r="2088" spans="2:12" x14ac:dyDescent="0.4">
      <c r="B2088"/>
      <c r="C2088"/>
      <c r="D2088"/>
      <c r="E2088" s="32" t="str">
        <f t="shared" si="64"/>
        <v/>
      </c>
      <c r="H2088"/>
      <c r="I2088"/>
      <c r="J2088"/>
      <c r="K2088" s="32" t="str">
        <f t="shared" si="65"/>
        <v/>
      </c>
      <c r="L2088" s="535"/>
    </row>
    <row r="2089" spans="2:12" x14ac:dyDescent="0.4">
      <c r="B2089"/>
      <c r="C2089"/>
      <c r="D2089"/>
      <c r="E2089" s="32" t="str">
        <f t="shared" si="64"/>
        <v/>
      </c>
      <c r="H2089"/>
      <c r="I2089"/>
      <c r="J2089"/>
      <c r="K2089" s="32" t="str">
        <f t="shared" si="65"/>
        <v/>
      </c>
      <c r="L2089" s="535"/>
    </row>
    <row r="2090" spans="2:12" x14ac:dyDescent="0.4">
      <c r="B2090"/>
      <c r="C2090"/>
      <c r="D2090"/>
      <c r="E2090" s="32" t="str">
        <f t="shared" si="64"/>
        <v/>
      </c>
      <c r="H2090"/>
      <c r="I2090"/>
      <c r="J2090"/>
      <c r="K2090" s="32" t="str">
        <f t="shared" si="65"/>
        <v/>
      </c>
      <c r="L2090" s="535"/>
    </row>
    <row r="2091" spans="2:12" x14ac:dyDescent="0.4">
      <c r="B2091"/>
      <c r="C2091"/>
      <c r="D2091"/>
      <c r="E2091" s="32" t="str">
        <f t="shared" si="64"/>
        <v/>
      </c>
      <c r="H2091"/>
      <c r="I2091"/>
      <c r="J2091"/>
      <c r="K2091" s="32" t="str">
        <f t="shared" si="65"/>
        <v/>
      </c>
      <c r="L2091" s="535"/>
    </row>
    <row r="2092" spans="2:12" x14ac:dyDescent="0.4">
      <c r="B2092"/>
      <c r="C2092"/>
      <c r="D2092"/>
      <c r="E2092" s="32" t="str">
        <f t="shared" si="64"/>
        <v/>
      </c>
      <c r="H2092"/>
      <c r="I2092"/>
      <c r="J2092"/>
      <c r="K2092" s="32" t="str">
        <f t="shared" si="65"/>
        <v/>
      </c>
      <c r="L2092" s="535"/>
    </row>
    <row r="2093" spans="2:12" x14ac:dyDescent="0.4">
      <c r="B2093"/>
      <c r="C2093"/>
      <c r="D2093"/>
      <c r="E2093" s="32" t="str">
        <f t="shared" si="64"/>
        <v/>
      </c>
      <c r="H2093"/>
      <c r="I2093"/>
      <c r="J2093"/>
      <c r="K2093" s="32" t="str">
        <f t="shared" si="65"/>
        <v/>
      </c>
      <c r="L2093" s="535"/>
    </row>
    <row r="2094" spans="2:12" x14ac:dyDescent="0.4">
      <c r="B2094"/>
      <c r="C2094"/>
      <c r="D2094"/>
      <c r="E2094" s="32" t="str">
        <f t="shared" si="64"/>
        <v/>
      </c>
      <c r="H2094"/>
      <c r="I2094"/>
      <c r="J2094"/>
      <c r="K2094" s="32" t="str">
        <f t="shared" si="65"/>
        <v/>
      </c>
      <c r="L2094" s="535"/>
    </row>
    <row r="2095" spans="2:12" x14ac:dyDescent="0.4">
      <c r="B2095"/>
      <c r="C2095"/>
      <c r="D2095"/>
      <c r="E2095" s="32" t="str">
        <f t="shared" si="64"/>
        <v/>
      </c>
      <c r="H2095"/>
      <c r="I2095"/>
      <c r="J2095"/>
      <c r="K2095" s="32" t="str">
        <f t="shared" si="65"/>
        <v/>
      </c>
      <c r="L2095" s="535"/>
    </row>
    <row r="2096" spans="2:12" x14ac:dyDescent="0.4">
      <c r="B2096"/>
      <c r="C2096"/>
      <c r="D2096"/>
      <c r="E2096" s="32" t="str">
        <f t="shared" si="64"/>
        <v/>
      </c>
      <c r="H2096"/>
      <c r="I2096"/>
      <c r="J2096"/>
      <c r="K2096" s="32" t="str">
        <f t="shared" si="65"/>
        <v/>
      </c>
      <c r="L2096" s="535"/>
    </row>
    <row r="2097" spans="2:12" x14ac:dyDescent="0.4">
      <c r="B2097"/>
      <c r="C2097"/>
      <c r="D2097"/>
      <c r="E2097" s="32" t="str">
        <f t="shared" si="64"/>
        <v/>
      </c>
      <c r="H2097"/>
      <c r="I2097"/>
      <c r="J2097"/>
      <c r="K2097" s="32" t="str">
        <f t="shared" si="65"/>
        <v/>
      </c>
      <c r="L2097" s="535"/>
    </row>
    <row r="2098" spans="2:12" x14ac:dyDescent="0.4">
      <c r="B2098"/>
      <c r="C2098"/>
      <c r="D2098"/>
      <c r="E2098" s="32" t="str">
        <f t="shared" si="64"/>
        <v/>
      </c>
      <c r="H2098"/>
      <c r="I2098"/>
      <c r="J2098"/>
      <c r="K2098" s="32" t="str">
        <f t="shared" si="65"/>
        <v/>
      </c>
      <c r="L2098" s="535"/>
    </row>
    <row r="2099" spans="2:12" x14ac:dyDescent="0.4">
      <c r="B2099"/>
      <c r="C2099"/>
      <c r="D2099"/>
      <c r="E2099" s="32" t="str">
        <f t="shared" si="64"/>
        <v/>
      </c>
      <c r="H2099"/>
      <c r="I2099"/>
      <c r="J2099"/>
      <c r="K2099" s="32" t="str">
        <f t="shared" si="65"/>
        <v/>
      </c>
      <c r="L2099" s="535"/>
    </row>
    <row r="2100" spans="2:12" x14ac:dyDescent="0.4">
      <c r="B2100"/>
      <c r="C2100"/>
      <c r="D2100"/>
      <c r="E2100" s="32" t="str">
        <f t="shared" si="64"/>
        <v/>
      </c>
      <c r="H2100"/>
      <c r="I2100"/>
      <c r="J2100"/>
      <c r="K2100" s="32" t="str">
        <f t="shared" si="65"/>
        <v/>
      </c>
      <c r="L2100" s="535"/>
    </row>
    <row r="2101" spans="2:12" x14ac:dyDescent="0.4">
      <c r="B2101"/>
      <c r="C2101"/>
      <c r="D2101"/>
      <c r="E2101" s="32" t="str">
        <f t="shared" si="64"/>
        <v/>
      </c>
      <c r="H2101"/>
      <c r="I2101"/>
      <c r="J2101"/>
      <c r="K2101" s="32" t="str">
        <f t="shared" si="65"/>
        <v/>
      </c>
      <c r="L2101" s="535"/>
    </row>
    <row r="2102" spans="2:12" x14ac:dyDescent="0.4">
      <c r="B2102"/>
      <c r="C2102"/>
      <c r="D2102"/>
      <c r="E2102" s="32" t="str">
        <f t="shared" si="64"/>
        <v/>
      </c>
      <c r="H2102"/>
      <c r="I2102"/>
      <c r="J2102"/>
      <c r="K2102" s="32" t="str">
        <f t="shared" si="65"/>
        <v/>
      </c>
      <c r="L2102" s="535"/>
    </row>
    <row r="2103" spans="2:12" x14ac:dyDescent="0.4">
      <c r="B2103"/>
      <c r="C2103"/>
      <c r="D2103"/>
      <c r="E2103" s="32" t="str">
        <f t="shared" si="64"/>
        <v/>
      </c>
      <c r="H2103"/>
      <c r="I2103"/>
      <c r="J2103"/>
      <c r="K2103" s="32" t="str">
        <f t="shared" si="65"/>
        <v/>
      </c>
      <c r="L2103" s="535"/>
    </row>
    <row r="2104" spans="2:12" x14ac:dyDescent="0.4">
      <c r="B2104"/>
      <c r="C2104"/>
      <c r="D2104"/>
      <c r="E2104" s="32" t="str">
        <f t="shared" si="64"/>
        <v/>
      </c>
      <c r="H2104"/>
      <c r="I2104"/>
      <c r="J2104"/>
      <c r="K2104" s="32" t="str">
        <f t="shared" si="65"/>
        <v/>
      </c>
      <c r="L2104" s="535"/>
    </row>
    <row r="2105" spans="2:12" x14ac:dyDescent="0.4">
      <c r="B2105"/>
      <c r="C2105"/>
      <c r="D2105"/>
      <c r="E2105" s="32" t="str">
        <f t="shared" si="64"/>
        <v/>
      </c>
      <c r="H2105"/>
      <c r="I2105"/>
      <c r="J2105"/>
      <c r="K2105" s="32" t="str">
        <f t="shared" si="65"/>
        <v/>
      </c>
      <c r="L2105" s="535"/>
    </row>
    <row r="2106" spans="2:12" x14ac:dyDescent="0.4">
      <c r="B2106"/>
      <c r="C2106"/>
      <c r="D2106"/>
      <c r="E2106" s="32" t="str">
        <f t="shared" si="64"/>
        <v/>
      </c>
      <c r="H2106"/>
      <c r="I2106"/>
      <c r="J2106"/>
      <c r="K2106" s="32" t="str">
        <f t="shared" si="65"/>
        <v/>
      </c>
      <c r="L2106" s="535"/>
    </row>
    <row r="2107" spans="2:12" x14ac:dyDescent="0.4">
      <c r="B2107"/>
      <c r="C2107"/>
      <c r="D2107"/>
      <c r="E2107" s="32" t="str">
        <f t="shared" si="64"/>
        <v/>
      </c>
      <c r="H2107"/>
      <c r="I2107"/>
      <c r="J2107"/>
      <c r="K2107" s="32" t="str">
        <f t="shared" si="65"/>
        <v/>
      </c>
      <c r="L2107" s="535"/>
    </row>
    <row r="2108" spans="2:12" x14ac:dyDescent="0.4">
      <c r="B2108"/>
      <c r="C2108"/>
      <c r="D2108"/>
      <c r="E2108" s="32" t="str">
        <f t="shared" si="64"/>
        <v/>
      </c>
      <c r="H2108"/>
      <c r="I2108"/>
      <c r="J2108"/>
      <c r="K2108" s="32" t="str">
        <f t="shared" si="65"/>
        <v/>
      </c>
      <c r="L2108" s="535"/>
    </row>
    <row r="2109" spans="2:12" x14ac:dyDescent="0.4">
      <c r="B2109"/>
      <c r="C2109"/>
      <c r="D2109"/>
      <c r="E2109" s="32" t="str">
        <f t="shared" si="64"/>
        <v/>
      </c>
      <c r="H2109"/>
      <c r="I2109"/>
      <c r="J2109"/>
      <c r="K2109" s="32" t="str">
        <f t="shared" si="65"/>
        <v/>
      </c>
      <c r="L2109" s="535"/>
    </row>
    <row r="2110" spans="2:12" x14ac:dyDescent="0.4">
      <c r="B2110"/>
      <c r="C2110"/>
      <c r="D2110"/>
      <c r="E2110" s="32" t="str">
        <f t="shared" si="64"/>
        <v/>
      </c>
      <c r="H2110"/>
      <c r="I2110"/>
      <c r="J2110"/>
      <c r="K2110" s="32" t="str">
        <f t="shared" si="65"/>
        <v/>
      </c>
      <c r="L2110" s="535"/>
    </row>
    <row r="2111" spans="2:12" x14ac:dyDescent="0.4">
      <c r="B2111"/>
      <c r="C2111"/>
      <c r="D2111"/>
      <c r="E2111" s="32" t="str">
        <f t="shared" si="64"/>
        <v/>
      </c>
      <c r="H2111"/>
      <c r="I2111"/>
      <c r="J2111"/>
      <c r="K2111" s="32" t="str">
        <f t="shared" si="65"/>
        <v/>
      </c>
      <c r="L2111" s="535"/>
    </row>
    <row r="2112" spans="2:12" x14ac:dyDescent="0.4">
      <c r="B2112"/>
      <c r="C2112"/>
      <c r="D2112"/>
      <c r="E2112" s="32" t="str">
        <f t="shared" si="64"/>
        <v/>
      </c>
      <c r="H2112"/>
      <c r="I2112"/>
      <c r="J2112"/>
      <c r="K2112" s="32" t="str">
        <f t="shared" si="65"/>
        <v/>
      </c>
      <c r="L2112" s="535"/>
    </row>
    <row r="2113" spans="2:12" x14ac:dyDescent="0.4">
      <c r="B2113"/>
      <c r="C2113"/>
      <c r="D2113"/>
      <c r="E2113" s="32" t="str">
        <f t="shared" si="64"/>
        <v/>
      </c>
      <c r="H2113"/>
      <c r="I2113"/>
      <c r="J2113"/>
      <c r="K2113" s="32" t="str">
        <f t="shared" si="65"/>
        <v/>
      </c>
      <c r="L2113" s="535"/>
    </row>
    <row r="2114" spans="2:12" x14ac:dyDescent="0.4">
      <c r="B2114"/>
      <c r="C2114"/>
      <c r="D2114"/>
      <c r="E2114" s="32" t="str">
        <f t="shared" si="64"/>
        <v/>
      </c>
      <c r="H2114"/>
      <c r="I2114"/>
      <c r="J2114"/>
      <c r="K2114" s="32" t="str">
        <f t="shared" si="65"/>
        <v/>
      </c>
      <c r="L2114" s="535"/>
    </row>
    <row r="2115" spans="2:12" x14ac:dyDescent="0.4">
      <c r="B2115"/>
      <c r="C2115"/>
      <c r="D2115"/>
      <c r="E2115" s="32" t="str">
        <f t="shared" si="64"/>
        <v/>
      </c>
      <c r="H2115"/>
      <c r="I2115"/>
      <c r="J2115"/>
      <c r="K2115" s="32" t="str">
        <f t="shared" si="65"/>
        <v/>
      </c>
      <c r="L2115" s="535"/>
    </row>
    <row r="2116" spans="2:12" x14ac:dyDescent="0.4">
      <c r="B2116"/>
      <c r="C2116"/>
      <c r="D2116"/>
      <c r="E2116" s="32" t="str">
        <f t="shared" si="64"/>
        <v/>
      </c>
      <c r="H2116"/>
      <c r="I2116"/>
      <c r="J2116"/>
      <c r="K2116" s="32" t="str">
        <f t="shared" si="65"/>
        <v/>
      </c>
      <c r="L2116" s="535"/>
    </row>
    <row r="2117" spans="2:12" x14ac:dyDescent="0.4">
      <c r="B2117"/>
      <c r="C2117"/>
      <c r="D2117"/>
      <c r="E2117" s="32" t="str">
        <f t="shared" si="64"/>
        <v/>
      </c>
      <c r="H2117"/>
      <c r="I2117"/>
      <c r="J2117"/>
      <c r="K2117" s="32" t="str">
        <f t="shared" si="65"/>
        <v/>
      </c>
      <c r="L2117" s="535"/>
    </row>
    <row r="2118" spans="2:12" x14ac:dyDescent="0.4">
      <c r="B2118"/>
      <c r="C2118"/>
      <c r="D2118"/>
      <c r="E2118" s="32" t="str">
        <f t="shared" si="64"/>
        <v/>
      </c>
      <c r="H2118"/>
      <c r="I2118"/>
      <c r="J2118"/>
      <c r="K2118" s="32" t="str">
        <f t="shared" si="65"/>
        <v/>
      </c>
      <c r="L2118" s="535"/>
    </row>
    <row r="2119" spans="2:12" x14ac:dyDescent="0.4">
      <c r="B2119"/>
      <c r="C2119"/>
      <c r="D2119"/>
      <c r="E2119" s="32" t="str">
        <f t="shared" si="64"/>
        <v/>
      </c>
      <c r="H2119"/>
      <c r="I2119"/>
      <c r="J2119"/>
      <c r="K2119" s="32" t="str">
        <f t="shared" si="65"/>
        <v/>
      </c>
      <c r="L2119" s="535"/>
    </row>
    <row r="2120" spans="2:12" x14ac:dyDescent="0.4">
      <c r="B2120"/>
      <c r="C2120"/>
      <c r="D2120"/>
      <c r="E2120" s="32" t="str">
        <f t="shared" si="64"/>
        <v/>
      </c>
      <c r="H2120"/>
      <c r="I2120"/>
      <c r="J2120"/>
      <c r="K2120" s="32" t="str">
        <f t="shared" si="65"/>
        <v/>
      </c>
      <c r="L2120" s="535"/>
    </row>
    <row r="2121" spans="2:12" x14ac:dyDescent="0.4">
      <c r="B2121"/>
      <c r="C2121"/>
      <c r="D2121"/>
      <c r="E2121" s="32" t="str">
        <f t="shared" si="64"/>
        <v/>
      </c>
      <c r="H2121"/>
      <c r="I2121"/>
      <c r="J2121"/>
      <c r="K2121" s="32" t="str">
        <f t="shared" si="65"/>
        <v/>
      </c>
      <c r="L2121" s="535"/>
    </row>
    <row r="2122" spans="2:12" x14ac:dyDescent="0.4">
      <c r="B2122"/>
      <c r="C2122"/>
      <c r="D2122"/>
      <c r="E2122" s="32" t="str">
        <f t="shared" ref="E2122:E2185" si="66">IF(OR(B2122="",B2122="Инструмент бензо",B2122="Инструмент электро",B2122="Инструмент газ",B2122="Ручник и аксессуары"),"","V")</f>
        <v/>
      </c>
      <c r="H2122"/>
      <c r="I2122"/>
      <c r="J2122"/>
      <c r="K2122" s="32" t="str">
        <f t="shared" si="65"/>
        <v/>
      </c>
      <c r="L2122" s="535"/>
    </row>
    <row r="2123" spans="2:12" x14ac:dyDescent="0.4">
      <c r="B2123"/>
      <c r="C2123"/>
      <c r="D2123"/>
      <c r="E2123" s="32" t="str">
        <f t="shared" si="66"/>
        <v/>
      </c>
      <c r="H2123"/>
      <c r="I2123"/>
      <c r="J2123"/>
      <c r="K2123" s="32" t="str">
        <f t="shared" ref="K2123:K2186" si="67">IF(OR(H2123="",H2123="Инструмент бензо",H2123="Инструмент электро",H2123="Инструмент газ",H2123="Ручник и аксессуары"),"","V")</f>
        <v/>
      </c>
      <c r="L2123" s="535"/>
    </row>
    <row r="2124" spans="2:12" x14ac:dyDescent="0.4">
      <c r="B2124"/>
      <c r="C2124"/>
      <c r="D2124"/>
      <c r="E2124" s="32" t="str">
        <f t="shared" si="66"/>
        <v/>
      </c>
      <c r="H2124"/>
      <c r="I2124"/>
      <c r="J2124"/>
      <c r="K2124" s="32" t="str">
        <f t="shared" si="67"/>
        <v/>
      </c>
      <c r="L2124" s="535"/>
    </row>
    <row r="2125" spans="2:12" x14ac:dyDescent="0.4">
      <c r="B2125"/>
      <c r="C2125"/>
      <c r="D2125"/>
      <c r="E2125" s="32" t="str">
        <f t="shared" si="66"/>
        <v/>
      </c>
      <c r="H2125"/>
      <c r="I2125"/>
      <c r="J2125"/>
      <c r="K2125" s="32" t="str">
        <f t="shared" si="67"/>
        <v/>
      </c>
      <c r="L2125" s="535"/>
    </row>
    <row r="2126" spans="2:12" x14ac:dyDescent="0.4">
      <c r="B2126"/>
      <c r="C2126"/>
      <c r="D2126"/>
      <c r="E2126" s="32" t="str">
        <f t="shared" si="66"/>
        <v/>
      </c>
      <c r="H2126"/>
      <c r="I2126"/>
      <c r="J2126"/>
      <c r="K2126" s="32" t="str">
        <f t="shared" si="67"/>
        <v/>
      </c>
      <c r="L2126" s="535"/>
    </row>
    <row r="2127" spans="2:12" x14ac:dyDescent="0.4">
      <c r="B2127"/>
      <c r="C2127"/>
      <c r="D2127"/>
      <c r="E2127" s="32" t="str">
        <f t="shared" si="66"/>
        <v/>
      </c>
      <c r="H2127"/>
      <c r="I2127"/>
      <c r="J2127"/>
      <c r="K2127" s="32" t="str">
        <f t="shared" si="67"/>
        <v/>
      </c>
      <c r="L2127" s="535"/>
    </row>
    <row r="2128" spans="2:12" x14ac:dyDescent="0.4">
      <c r="B2128"/>
      <c r="C2128"/>
      <c r="D2128"/>
      <c r="E2128" s="32" t="str">
        <f t="shared" si="66"/>
        <v/>
      </c>
      <c r="H2128"/>
      <c r="I2128"/>
      <c r="J2128"/>
      <c r="K2128" s="32" t="str">
        <f t="shared" si="67"/>
        <v/>
      </c>
      <c r="L2128" s="535"/>
    </row>
    <row r="2129" spans="2:12" x14ac:dyDescent="0.4">
      <c r="B2129"/>
      <c r="C2129"/>
      <c r="D2129"/>
      <c r="E2129" s="32" t="str">
        <f t="shared" si="66"/>
        <v/>
      </c>
      <c r="H2129"/>
      <c r="I2129"/>
      <c r="J2129"/>
      <c r="K2129" s="32" t="str">
        <f t="shared" si="67"/>
        <v/>
      </c>
      <c r="L2129" s="535"/>
    </row>
    <row r="2130" spans="2:12" x14ac:dyDescent="0.4">
      <c r="B2130"/>
      <c r="C2130"/>
      <c r="D2130"/>
      <c r="E2130" s="32" t="str">
        <f t="shared" si="66"/>
        <v/>
      </c>
      <c r="H2130"/>
      <c r="I2130"/>
      <c r="J2130"/>
      <c r="K2130" s="32" t="str">
        <f t="shared" si="67"/>
        <v/>
      </c>
      <c r="L2130" s="535"/>
    </row>
    <row r="2131" spans="2:12" x14ac:dyDescent="0.4">
      <c r="B2131"/>
      <c r="C2131"/>
      <c r="D2131"/>
      <c r="E2131" s="32" t="str">
        <f t="shared" si="66"/>
        <v/>
      </c>
      <c r="H2131"/>
      <c r="I2131"/>
      <c r="J2131"/>
      <c r="K2131" s="32" t="str">
        <f t="shared" si="67"/>
        <v/>
      </c>
      <c r="L2131" s="535"/>
    </row>
    <row r="2132" spans="2:12" x14ac:dyDescent="0.4">
      <c r="B2132"/>
      <c r="C2132"/>
      <c r="D2132"/>
      <c r="E2132" s="32" t="str">
        <f t="shared" si="66"/>
        <v/>
      </c>
      <c r="H2132"/>
      <c r="I2132"/>
      <c r="J2132"/>
      <c r="K2132" s="32" t="str">
        <f t="shared" si="67"/>
        <v/>
      </c>
      <c r="L2132" s="535"/>
    </row>
    <row r="2133" spans="2:12" x14ac:dyDescent="0.4">
      <c r="B2133"/>
      <c r="C2133"/>
      <c r="D2133"/>
      <c r="E2133" s="32" t="str">
        <f t="shared" si="66"/>
        <v/>
      </c>
      <c r="H2133"/>
      <c r="I2133"/>
      <c r="J2133"/>
      <c r="K2133" s="32" t="str">
        <f t="shared" si="67"/>
        <v/>
      </c>
      <c r="L2133" s="535"/>
    </row>
    <row r="2134" spans="2:12" x14ac:dyDescent="0.4">
      <c r="B2134"/>
      <c r="C2134"/>
      <c r="D2134"/>
      <c r="E2134" s="32" t="str">
        <f t="shared" si="66"/>
        <v/>
      </c>
      <c r="H2134"/>
      <c r="I2134"/>
      <c r="J2134"/>
      <c r="K2134" s="32" t="str">
        <f t="shared" si="67"/>
        <v/>
      </c>
      <c r="L2134" s="535"/>
    </row>
    <row r="2135" spans="2:12" x14ac:dyDescent="0.4">
      <c r="B2135"/>
      <c r="C2135"/>
      <c r="D2135"/>
      <c r="E2135" s="32" t="str">
        <f t="shared" si="66"/>
        <v/>
      </c>
      <c r="H2135"/>
      <c r="I2135"/>
      <c r="J2135"/>
      <c r="K2135" s="32" t="str">
        <f t="shared" si="67"/>
        <v/>
      </c>
      <c r="L2135" s="535"/>
    </row>
    <row r="2136" spans="2:12" x14ac:dyDescent="0.4">
      <c r="B2136"/>
      <c r="C2136"/>
      <c r="D2136"/>
      <c r="E2136" s="32" t="str">
        <f t="shared" si="66"/>
        <v/>
      </c>
      <c r="H2136"/>
      <c r="I2136"/>
      <c r="J2136"/>
      <c r="K2136" s="32" t="str">
        <f t="shared" si="67"/>
        <v/>
      </c>
      <c r="L2136" s="535"/>
    </row>
    <row r="2137" spans="2:12" x14ac:dyDescent="0.4">
      <c r="B2137"/>
      <c r="C2137"/>
      <c r="D2137"/>
      <c r="E2137" s="32" t="str">
        <f t="shared" si="66"/>
        <v/>
      </c>
      <c r="H2137"/>
      <c r="I2137"/>
      <c r="J2137"/>
      <c r="K2137" s="32" t="str">
        <f t="shared" si="67"/>
        <v/>
      </c>
      <c r="L2137" s="535"/>
    </row>
    <row r="2138" spans="2:12" x14ac:dyDescent="0.4">
      <c r="B2138"/>
      <c r="C2138"/>
      <c r="D2138"/>
      <c r="E2138" s="32" t="str">
        <f t="shared" si="66"/>
        <v/>
      </c>
      <c r="H2138"/>
      <c r="I2138"/>
      <c r="J2138"/>
      <c r="K2138" s="32" t="str">
        <f t="shared" si="67"/>
        <v/>
      </c>
      <c r="L2138" s="535"/>
    </row>
    <row r="2139" spans="2:12" x14ac:dyDescent="0.4">
      <c r="B2139"/>
      <c r="C2139"/>
      <c r="D2139"/>
      <c r="E2139" s="32" t="str">
        <f t="shared" si="66"/>
        <v/>
      </c>
      <c r="H2139"/>
      <c r="I2139"/>
      <c r="J2139"/>
      <c r="K2139" s="32" t="str">
        <f t="shared" si="67"/>
        <v/>
      </c>
      <c r="L2139" s="535"/>
    </row>
    <row r="2140" spans="2:12" x14ac:dyDescent="0.4">
      <c r="B2140"/>
      <c r="C2140"/>
      <c r="D2140"/>
      <c r="E2140" s="32" t="str">
        <f t="shared" si="66"/>
        <v/>
      </c>
      <c r="H2140"/>
      <c r="I2140"/>
      <c r="J2140"/>
      <c r="K2140" s="32" t="str">
        <f t="shared" si="67"/>
        <v/>
      </c>
      <c r="L2140" s="535"/>
    </row>
    <row r="2141" spans="2:12" x14ac:dyDescent="0.4">
      <c r="B2141"/>
      <c r="C2141"/>
      <c r="D2141"/>
      <c r="E2141" s="32" t="str">
        <f t="shared" si="66"/>
        <v/>
      </c>
      <c r="H2141"/>
      <c r="I2141"/>
      <c r="J2141"/>
      <c r="K2141" s="32" t="str">
        <f t="shared" si="67"/>
        <v/>
      </c>
      <c r="L2141" s="535"/>
    </row>
    <row r="2142" spans="2:12" x14ac:dyDescent="0.4">
      <c r="B2142"/>
      <c r="C2142"/>
      <c r="D2142"/>
      <c r="E2142" s="32" t="str">
        <f t="shared" si="66"/>
        <v/>
      </c>
      <c r="H2142"/>
      <c r="I2142"/>
      <c r="J2142"/>
      <c r="K2142" s="32" t="str">
        <f t="shared" si="67"/>
        <v/>
      </c>
      <c r="L2142" s="535"/>
    </row>
    <row r="2143" spans="2:12" x14ac:dyDescent="0.4">
      <c r="B2143"/>
      <c r="C2143"/>
      <c r="D2143"/>
      <c r="E2143" s="32" t="str">
        <f t="shared" si="66"/>
        <v/>
      </c>
      <c r="H2143"/>
      <c r="I2143"/>
      <c r="J2143"/>
      <c r="K2143" s="32" t="str">
        <f t="shared" si="67"/>
        <v/>
      </c>
      <c r="L2143" s="535"/>
    </row>
    <row r="2144" spans="2:12" x14ac:dyDescent="0.4">
      <c r="B2144"/>
      <c r="C2144"/>
      <c r="D2144"/>
      <c r="E2144" s="32" t="str">
        <f t="shared" si="66"/>
        <v/>
      </c>
      <c r="H2144"/>
      <c r="I2144"/>
      <c r="J2144"/>
      <c r="K2144" s="32" t="str">
        <f t="shared" si="67"/>
        <v/>
      </c>
      <c r="L2144" s="535"/>
    </row>
    <row r="2145" spans="2:12" x14ac:dyDescent="0.4">
      <c r="B2145"/>
      <c r="C2145"/>
      <c r="D2145"/>
      <c r="E2145" s="32" t="str">
        <f t="shared" si="66"/>
        <v/>
      </c>
      <c r="H2145"/>
      <c r="I2145"/>
      <c r="J2145"/>
      <c r="K2145" s="32" t="str">
        <f t="shared" si="67"/>
        <v/>
      </c>
      <c r="L2145" s="535"/>
    </row>
    <row r="2146" spans="2:12" x14ac:dyDescent="0.4">
      <c r="B2146"/>
      <c r="C2146"/>
      <c r="D2146"/>
      <c r="E2146" s="32" t="str">
        <f t="shared" si="66"/>
        <v/>
      </c>
      <c r="H2146"/>
      <c r="I2146"/>
      <c r="J2146"/>
      <c r="K2146" s="32" t="str">
        <f t="shared" si="67"/>
        <v/>
      </c>
      <c r="L2146" s="535"/>
    </row>
    <row r="2147" spans="2:12" x14ac:dyDescent="0.4">
      <c r="B2147"/>
      <c r="C2147"/>
      <c r="D2147"/>
      <c r="E2147" s="32" t="str">
        <f t="shared" si="66"/>
        <v/>
      </c>
      <c r="H2147"/>
      <c r="I2147"/>
      <c r="J2147"/>
      <c r="K2147" s="32" t="str">
        <f t="shared" si="67"/>
        <v/>
      </c>
      <c r="L2147" s="535"/>
    </row>
    <row r="2148" spans="2:12" x14ac:dyDescent="0.4">
      <c r="B2148"/>
      <c r="C2148"/>
      <c r="D2148"/>
      <c r="E2148" s="32" t="str">
        <f t="shared" si="66"/>
        <v/>
      </c>
      <c r="H2148"/>
      <c r="I2148"/>
      <c r="J2148"/>
      <c r="K2148" s="32" t="str">
        <f t="shared" si="67"/>
        <v/>
      </c>
      <c r="L2148" s="535"/>
    </row>
    <row r="2149" spans="2:12" x14ac:dyDescent="0.4">
      <c r="B2149"/>
      <c r="C2149"/>
      <c r="D2149"/>
      <c r="E2149" s="32" t="str">
        <f t="shared" si="66"/>
        <v/>
      </c>
      <c r="H2149"/>
      <c r="I2149"/>
      <c r="J2149"/>
      <c r="K2149" s="32" t="str">
        <f t="shared" si="67"/>
        <v/>
      </c>
      <c r="L2149" s="535"/>
    </row>
    <row r="2150" spans="2:12" x14ac:dyDescent="0.4">
      <c r="B2150"/>
      <c r="C2150"/>
      <c r="D2150"/>
      <c r="E2150" s="32" t="str">
        <f t="shared" si="66"/>
        <v/>
      </c>
      <c r="H2150"/>
      <c r="I2150"/>
      <c r="J2150"/>
      <c r="K2150" s="32" t="str">
        <f t="shared" si="67"/>
        <v/>
      </c>
      <c r="L2150" s="535"/>
    </row>
    <row r="2151" spans="2:12" x14ac:dyDescent="0.4">
      <c r="B2151"/>
      <c r="C2151"/>
      <c r="D2151"/>
      <c r="E2151" s="32" t="str">
        <f t="shared" si="66"/>
        <v/>
      </c>
      <c r="H2151"/>
      <c r="I2151"/>
      <c r="J2151"/>
      <c r="K2151" s="32" t="str">
        <f t="shared" si="67"/>
        <v/>
      </c>
      <c r="L2151" s="535"/>
    </row>
    <row r="2152" spans="2:12" x14ac:dyDescent="0.4">
      <c r="B2152"/>
      <c r="C2152"/>
      <c r="D2152"/>
      <c r="E2152" s="32" t="str">
        <f t="shared" si="66"/>
        <v/>
      </c>
      <c r="H2152"/>
      <c r="I2152"/>
      <c r="J2152"/>
      <c r="K2152" s="32" t="str">
        <f t="shared" si="67"/>
        <v/>
      </c>
      <c r="L2152" s="535"/>
    </row>
    <row r="2153" spans="2:12" x14ac:dyDescent="0.4">
      <c r="B2153"/>
      <c r="C2153"/>
      <c r="D2153"/>
      <c r="E2153" s="32" t="str">
        <f t="shared" si="66"/>
        <v/>
      </c>
      <c r="H2153"/>
      <c r="I2153"/>
      <c r="J2153"/>
      <c r="K2153" s="32" t="str">
        <f t="shared" si="67"/>
        <v/>
      </c>
      <c r="L2153" s="535"/>
    </row>
    <row r="2154" spans="2:12" x14ac:dyDescent="0.4">
      <c r="B2154"/>
      <c r="C2154"/>
      <c r="D2154"/>
      <c r="E2154" s="32" t="str">
        <f t="shared" si="66"/>
        <v/>
      </c>
      <c r="H2154"/>
      <c r="I2154"/>
      <c r="J2154"/>
      <c r="K2154" s="32" t="str">
        <f t="shared" si="67"/>
        <v/>
      </c>
      <c r="L2154" s="535"/>
    </row>
    <row r="2155" spans="2:12" x14ac:dyDescent="0.4">
      <c r="B2155"/>
      <c r="C2155"/>
      <c r="D2155"/>
      <c r="E2155" s="32" t="str">
        <f t="shared" si="66"/>
        <v/>
      </c>
      <c r="H2155"/>
      <c r="I2155"/>
      <c r="J2155"/>
      <c r="K2155" s="32" t="str">
        <f t="shared" si="67"/>
        <v/>
      </c>
      <c r="L2155" s="535"/>
    </row>
    <row r="2156" spans="2:12" x14ac:dyDescent="0.4">
      <c r="B2156"/>
      <c r="C2156"/>
      <c r="D2156"/>
      <c r="E2156" s="32" t="str">
        <f t="shared" si="66"/>
        <v/>
      </c>
      <c r="H2156"/>
      <c r="I2156"/>
      <c r="J2156"/>
      <c r="K2156" s="32" t="str">
        <f t="shared" si="67"/>
        <v/>
      </c>
      <c r="L2156" s="535"/>
    </row>
    <row r="2157" spans="2:12" x14ac:dyDescent="0.4">
      <c r="B2157"/>
      <c r="C2157"/>
      <c r="D2157"/>
      <c r="E2157" s="32" t="str">
        <f t="shared" si="66"/>
        <v/>
      </c>
      <c r="H2157"/>
      <c r="I2157"/>
      <c r="J2157"/>
      <c r="K2157" s="32" t="str">
        <f t="shared" si="67"/>
        <v/>
      </c>
      <c r="L2157" s="535"/>
    </row>
    <row r="2158" spans="2:12" x14ac:dyDescent="0.4">
      <c r="B2158"/>
      <c r="C2158"/>
      <c r="D2158"/>
      <c r="E2158" s="32" t="str">
        <f t="shared" si="66"/>
        <v/>
      </c>
      <c r="H2158"/>
      <c r="I2158"/>
      <c r="J2158"/>
      <c r="K2158" s="32" t="str">
        <f t="shared" si="67"/>
        <v/>
      </c>
      <c r="L2158" s="535"/>
    </row>
    <row r="2159" spans="2:12" x14ac:dyDescent="0.4">
      <c r="B2159"/>
      <c r="C2159"/>
      <c r="D2159"/>
      <c r="E2159" s="32" t="str">
        <f t="shared" si="66"/>
        <v/>
      </c>
      <c r="H2159"/>
      <c r="I2159"/>
      <c r="J2159"/>
      <c r="K2159" s="32" t="str">
        <f t="shared" si="67"/>
        <v/>
      </c>
      <c r="L2159" s="535"/>
    </row>
    <row r="2160" spans="2:12" x14ac:dyDescent="0.4">
      <c r="B2160"/>
      <c r="C2160"/>
      <c r="D2160"/>
      <c r="E2160" s="32" t="str">
        <f t="shared" si="66"/>
        <v/>
      </c>
      <c r="H2160"/>
      <c r="I2160"/>
      <c r="J2160"/>
      <c r="K2160" s="32" t="str">
        <f t="shared" si="67"/>
        <v/>
      </c>
      <c r="L2160" s="535"/>
    </row>
    <row r="2161" spans="2:12" x14ac:dyDescent="0.4">
      <c r="B2161"/>
      <c r="C2161"/>
      <c r="D2161"/>
      <c r="E2161" s="32" t="str">
        <f t="shared" si="66"/>
        <v/>
      </c>
      <c r="H2161"/>
      <c r="I2161"/>
      <c r="J2161"/>
      <c r="K2161" s="32" t="str">
        <f t="shared" si="67"/>
        <v/>
      </c>
      <c r="L2161" s="535"/>
    </row>
    <row r="2162" spans="2:12" x14ac:dyDescent="0.4">
      <c r="B2162"/>
      <c r="C2162"/>
      <c r="D2162"/>
      <c r="E2162" s="32" t="str">
        <f t="shared" si="66"/>
        <v/>
      </c>
      <c r="H2162"/>
      <c r="I2162"/>
      <c r="J2162"/>
      <c r="K2162" s="32" t="str">
        <f t="shared" si="67"/>
        <v/>
      </c>
      <c r="L2162" s="535"/>
    </row>
    <row r="2163" spans="2:12" x14ac:dyDescent="0.4">
      <c r="B2163"/>
      <c r="C2163"/>
      <c r="D2163"/>
      <c r="E2163" s="32" t="str">
        <f t="shared" si="66"/>
        <v/>
      </c>
      <c r="H2163"/>
      <c r="I2163"/>
      <c r="J2163"/>
      <c r="K2163" s="32" t="str">
        <f t="shared" si="67"/>
        <v/>
      </c>
      <c r="L2163" s="535"/>
    </row>
    <row r="2164" spans="2:12" x14ac:dyDescent="0.4">
      <c r="B2164"/>
      <c r="C2164"/>
      <c r="D2164"/>
      <c r="E2164" s="32" t="str">
        <f t="shared" si="66"/>
        <v/>
      </c>
      <c r="H2164"/>
      <c r="I2164"/>
      <c r="J2164"/>
      <c r="K2164" s="32" t="str">
        <f t="shared" si="67"/>
        <v/>
      </c>
      <c r="L2164" s="535"/>
    </row>
    <row r="2165" spans="2:12" x14ac:dyDescent="0.4">
      <c r="B2165"/>
      <c r="C2165"/>
      <c r="D2165"/>
      <c r="E2165" s="32" t="str">
        <f t="shared" si="66"/>
        <v/>
      </c>
      <c r="H2165"/>
      <c r="I2165"/>
      <c r="J2165"/>
      <c r="K2165" s="32" t="str">
        <f t="shared" si="67"/>
        <v/>
      </c>
      <c r="L2165" s="535"/>
    </row>
    <row r="2166" spans="2:12" x14ac:dyDescent="0.4">
      <c r="B2166"/>
      <c r="C2166"/>
      <c r="D2166"/>
      <c r="E2166" s="32" t="str">
        <f t="shared" si="66"/>
        <v/>
      </c>
      <c r="H2166"/>
      <c r="I2166"/>
      <c r="J2166"/>
      <c r="K2166" s="32" t="str">
        <f t="shared" si="67"/>
        <v/>
      </c>
      <c r="L2166" s="535"/>
    </row>
    <row r="2167" spans="2:12" x14ac:dyDescent="0.4">
      <c r="B2167"/>
      <c r="C2167"/>
      <c r="D2167"/>
      <c r="E2167" s="32" t="str">
        <f t="shared" si="66"/>
        <v/>
      </c>
      <c r="H2167"/>
      <c r="I2167"/>
      <c r="J2167"/>
      <c r="K2167" s="32" t="str">
        <f t="shared" si="67"/>
        <v/>
      </c>
      <c r="L2167" s="535"/>
    </row>
    <row r="2168" spans="2:12" x14ac:dyDescent="0.4">
      <c r="B2168"/>
      <c r="C2168"/>
      <c r="D2168"/>
      <c r="E2168" s="32" t="str">
        <f t="shared" si="66"/>
        <v/>
      </c>
      <c r="H2168"/>
      <c r="I2168"/>
      <c r="J2168"/>
      <c r="K2168" s="32" t="str">
        <f t="shared" si="67"/>
        <v/>
      </c>
      <c r="L2168" s="535"/>
    </row>
    <row r="2169" spans="2:12" x14ac:dyDescent="0.4">
      <c r="B2169"/>
      <c r="C2169"/>
      <c r="D2169"/>
      <c r="E2169" s="32" t="str">
        <f t="shared" si="66"/>
        <v/>
      </c>
      <c r="H2169"/>
      <c r="I2169"/>
      <c r="J2169"/>
      <c r="K2169" s="32" t="str">
        <f t="shared" si="67"/>
        <v/>
      </c>
      <c r="L2169" s="535"/>
    </row>
    <row r="2170" spans="2:12" x14ac:dyDescent="0.4">
      <c r="B2170"/>
      <c r="C2170"/>
      <c r="D2170"/>
      <c r="E2170" s="32" t="str">
        <f t="shared" si="66"/>
        <v/>
      </c>
      <c r="H2170"/>
      <c r="I2170"/>
      <c r="J2170"/>
      <c r="K2170" s="32" t="str">
        <f t="shared" si="67"/>
        <v/>
      </c>
      <c r="L2170" s="535"/>
    </row>
    <row r="2171" spans="2:12" x14ac:dyDescent="0.4">
      <c r="B2171"/>
      <c r="C2171"/>
      <c r="D2171"/>
      <c r="E2171" s="32" t="str">
        <f t="shared" si="66"/>
        <v/>
      </c>
      <c r="H2171"/>
      <c r="I2171"/>
      <c r="J2171"/>
      <c r="K2171" s="32" t="str">
        <f t="shared" si="67"/>
        <v/>
      </c>
      <c r="L2171" s="535"/>
    </row>
    <row r="2172" spans="2:12" x14ac:dyDescent="0.4">
      <c r="B2172"/>
      <c r="C2172"/>
      <c r="D2172"/>
      <c r="E2172" s="32" t="str">
        <f t="shared" si="66"/>
        <v/>
      </c>
      <c r="H2172"/>
      <c r="I2172"/>
      <c r="J2172"/>
      <c r="K2172" s="32" t="str">
        <f t="shared" si="67"/>
        <v/>
      </c>
      <c r="L2172" s="535"/>
    </row>
    <row r="2173" spans="2:12" x14ac:dyDescent="0.4">
      <c r="B2173"/>
      <c r="C2173"/>
      <c r="D2173"/>
      <c r="E2173" s="32" t="str">
        <f t="shared" si="66"/>
        <v/>
      </c>
      <c r="H2173"/>
      <c r="I2173"/>
      <c r="J2173"/>
      <c r="K2173" s="32" t="str">
        <f t="shared" si="67"/>
        <v/>
      </c>
      <c r="L2173" s="535"/>
    </row>
    <row r="2174" spans="2:12" x14ac:dyDescent="0.4">
      <c r="B2174"/>
      <c r="C2174"/>
      <c r="D2174"/>
      <c r="E2174" s="32" t="str">
        <f t="shared" si="66"/>
        <v/>
      </c>
      <c r="H2174"/>
      <c r="I2174"/>
      <c r="J2174"/>
      <c r="K2174" s="32" t="str">
        <f t="shared" si="67"/>
        <v/>
      </c>
      <c r="L2174" s="535"/>
    </row>
    <row r="2175" spans="2:12" x14ac:dyDescent="0.4">
      <c r="B2175"/>
      <c r="C2175"/>
      <c r="D2175"/>
      <c r="E2175" s="32" t="str">
        <f t="shared" si="66"/>
        <v/>
      </c>
      <c r="H2175"/>
      <c r="I2175"/>
      <c r="J2175"/>
      <c r="K2175" s="32" t="str">
        <f t="shared" si="67"/>
        <v/>
      </c>
      <c r="L2175" s="535"/>
    </row>
    <row r="2176" spans="2:12" x14ac:dyDescent="0.4">
      <c r="B2176"/>
      <c r="C2176"/>
      <c r="D2176"/>
      <c r="E2176" s="32" t="str">
        <f t="shared" si="66"/>
        <v/>
      </c>
      <c r="H2176"/>
      <c r="I2176"/>
      <c r="J2176"/>
      <c r="K2176" s="32" t="str">
        <f t="shared" si="67"/>
        <v/>
      </c>
      <c r="L2176" s="535"/>
    </row>
    <row r="2177" spans="2:12" x14ac:dyDescent="0.4">
      <c r="B2177"/>
      <c r="C2177"/>
      <c r="D2177"/>
      <c r="E2177" s="32" t="str">
        <f t="shared" si="66"/>
        <v/>
      </c>
      <c r="H2177"/>
      <c r="I2177"/>
      <c r="J2177"/>
      <c r="K2177" s="32" t="str">
        <f t="shared" si="67"/>
        <v/>
      </c>
      <c r="L2177" s="535"/>
    </row>
    <row r="2178" spans="2:12" x14ac:dyDescent="0.4">
      <c r="B2178"/>
      <c r="C2178"/>
      <c r="D2178"/>
      <c r="E2178" s="32" t="str">
        <f t="shared" si="66"/>
        <v/>
      </c>
      <c r="H2178"/>
      <c r="I2178"/>
      <c r="J2178"/>
      <c r="K2178" s="32" t="str">
        <f t="shared" si="67"/>
        <v/>
      </c>
      <c r="L2178" s="535"/>
    </row>
    <row r="2179" spans="2:12" x14ac:dyDescent="0.4">
      <c r="B2179"/>
      <c r="C2179"/>
      <c r="D2179"/>
      <c r="E2179" s="32" t="str">
        <f t="shared" si="66"/>
        <v/>
      </c>
      <c r="H2179"/>
      <c r="I2179"/>
      <c r="J2179"/>
      <c r="K2179" s="32" t="str">
        <f t="shared" si="67"/>
        <v/>
      </c>
      <c r="L2179" s="535"/>
    </row>
    <row r="2180" spans="2:12" x14ac:dyDescent="0.4">
      <c r="B2180"/>
      <c r="C2180"/>
      <c r="D2180"/>
      <c r="E2180" s="32" t="str">
        <f t="shared" si="66"/>
        <v/>
      </c>
      <c r="H2180"/>
      <c r="I2180"/>
      <c r="J2180"/>
      <c r="K2180" s="32" t="str">
        <f t="shared" si="67"/>
        <v/>
      </c>
      <c r="L2180" s="535"/>
    </row>
    <row r="2181" spans="2:12" x14ac:dyDescent="0.4">
      <c r="B2181"/>
      <c r="C2181"/>
      <c r="D2181"/>
      <c r="E2181" s="32" t="str">
        <f t="shared" si="66"/>
        <v/>
      </c>
      <c r="H2181"/>
      <c r="I2181"/>
      <c r="J2181"/>
      <c r="K2181" s="32" t="str">
        <f t="shared" si="67"/>
        <v/>
      </c>
      <c r="L2181" s="535"/>
    </row>
    <row r="2182" spans="2:12" x14ac:dyDescent="0.4">
      <c r="B2182"/>
      <c r="C2182"/>
      <c r="D2182"/>
      <c r="E2182" s="32" t="str">
        <f t="shared" si="66"/>
        <v/>
      </c>
      <c r="H2182"/>
      <c r="I2182"/>
      <c r="J2182"/>
      <c r="K2182" s="32" t="str">
        <f t="shared" si="67"/>
        <v/>
      </c>
      <c r="L2182" s="535"/>
    </row>
    <row r="2183" spans="2:12" x14ac:dyDescent="0.4">
      <c r="B2183"/>
      <c r="C2183"/>
      <c r="D2183"/>
      <c r="E2183" s="32" t="str">
        <f t="shared" si="66"/>
        <v/>
      </c>
      <c r="H2183"/>
      <c r="I2183"/>
      <c r="J2183"/>
      <c r="K2183" s="32" t="str">
        <f t="shared" si="67"/>
        <v/>
      </c>
      <c r="L2183" s="535"/>
    </row>
    <row r="2184" spans="2:12" x14ac:dyDescent="0.4">
      <c r="B2184"/>
      <c r="C2184"/>
      <c r="D2184"/>
      <c r="E2184" s="32" t="str">
        <f t="shared" si="66"/>
        <v/>
      </c>
      <c r="H2184"/>
      <c r="I2184"/>
      <c r="J2184"/>
      <c r="K2184" s="32" t="str">
        <f t="shared" si="67"/>
        <v/>
      </c>
      <c r="L2184" s="535"/>
    </row>
    <row r="2185" spans="2:12" x14ac:dyDescent="0.4">
      <c r="B2185"/>
      <c r="C2185"/>
      <c r="D2185"/>
      <c r="E2185" s="32" t="str">
        <f t="shared" si="66"/>
        <v/>
      </c>
      <c r="H2185"/>
      <c r="I2185"/>
      <c r="J2185"/>
      <c r="K2185" s="32" t="str">
        <f t="shared" si="67"/>
        <v/>
      </c>
      <c r="L2185" s="535"/>
    </row>
    <row r="2186" spans="2:12" x14ac:dyDescent="0.4">
      <c r="B2186"/>
      <c r="C2186"/>
      <c r="D2186"/>
      <c r="E2186" s="32" t="str">
        <f t="shared" ref="E2186:E2249" si="68">IF(OR(B2186="",B2186="Инструмент бензо",B2186="Инструмент электро",B2186="Инструмент газ",B2186="Ручник и аксессуары"),"","V")</f>
        <v/>
      </c>
      <c r="H2186"/>
      <c r="I2186"/>
      <c r="J2186"/>
      <c r="K2186" s="32" t="str">
        <f t="shared" si="67"/>
        <v/>
      </c>
      <c r="L2186" s="535"/>
    </row>
    <row r="2187" spans="2:12" x14ac:dyDescent="0.4">
      <c r="B2187"/>
      <c r="C2187"/>
      <c r="D2187"/>
      <c r="E2187" s="32" t="str">
        <f t="shared" si="68"/>
        <v/>
      </c>
      <c r="H2187"/>
      <c r="I2187"/>
      <c r="J2187"/>
      <c r="K2187" s="32" t="str">
        <f t="shared" ref="K2187:K2250" si="69">IF(OR(H2187="",H2187="Инструмент бензо",H2187="Инструмент электро",H2187="Инструмент газ",H2187="Ручник и аксессуары"),"","V")</f>
        <v/>
      </c>
      <c r="L2187" s="535"/>
    </row>
    <row r="2188" spans="2:12" x14ac:dyDescent="0.4">
      <c r="B2188"/>
      <c r="C2188"/>
      <c r="D2188"/>
      <c r="E2188" s="32" t="str">
        <f t="shared" si="68"/>
        <v/>
      </c>
      <c r="H2188"/>
      <c r="I2188"/>
      <c r="J2188"/>
      <c r="K2188" s="32" t="str">
        <f t="shared" si="69"/>
        <v/>
      </c>
      <c r="L2188" s="535"/>
    </row>
    <row r="2189" spans="2:12" x14ac:dyDescent="0.4">
      <c r="B2189"/>
      <c r="C2189"/>
      <c r="D2189"/>
      <c r="E2189" s="32" t="str">
        <f t="shared" si="68"/>
        <v/>
      </c>
      <c r="H2189"/>
      <c r="I2189"/>
      <c r="J2189"/>
      <c r="K2189" s="32" t="str">
        <f t="shared" si="69"/>
        <v/>
      </c>
      <c r="L2189" s="535"/>
    </row>
    <row r="2190" spans="2:12" x14ac:dyDescent="0.4">
      <c r="B2190"/>
      <c r="C2190"/>
      <c r="D2190"/>
      <c r="E2190" s="32" t="str">
        <f t="shared" si="68"/>
        <v/>
      </c>
      <c r="H2190"/>
      <c r="I2190"/>
      <c r="J2190"/>
      <c r="K2190" s="32" t="str">
        <f t="shared" si="69"/>
        <v/>
      </c>
      <c r="L2190" s="535"/>
    </row>
    <row r="2191" spans="2:12" x14ac:dyDescent="0.4">
      <c r="B2191"/>
      <c r="C2191"/>
      <c r="D2191"/>
      <c r="E2191" s="32" t="str">
        <f t="shared" si="68"/>
        <v/>
      </c>
      <c r="H2191"/>
      <c r="I2191"/>
      <c r="J2191"/>
      <c r="K2191" s="32" t="str">
        <f t="shared" si="69"/>
        <v/>
      </c>
      <c r="L2191" s="535"/>
    </row>
    <row r="2192" spans="2:12" x14ac:dyDescent="0.4">
      <c r="B2192"/>
      <c r="C2192"/>
      <c r="D2192"/>
      <c r="E2192" s="32" t="str">
        <f t="shared" si="68"/>
        <v/>
      </c>
      <c r="H2192"/>
      <c r="I2192"/>
      <c r="J2192"/>
      <c r="K2192" s="32" t="str">
        <f t="shared" si="69"/>
        <v/>
      </c>
      <c r="L2192" s="535"/>
    </row>
    <row r="2193" spans="2:12" x14ac:dyDescent="0.4">
      <c r="B2193"/>
      <c r="C2193"/>
      <c r="D2193"/>
      <c r="E2193" s="32" t="str">
        <f t="shared" si="68"/>
        <v/>
      </c>
      <c r="H2193"/>
      <c r="I2193"/>
      <c r="J2193"/>
      <c r="K2193" s="32" t="str">
        <f t="shared" si="69"/>
        <v/>
      </c>
      <c r="L2193" s="535"/>
    </row>
    <row r="2194" spans="2:12" x14ac:dyDescent="0.4">
      <c r="B2194"/>
      <c r="C2194"/>
      <c r="D2194"/>
      <c r="E2194" s="32" t="str">
        <f t="shared" si="68"/>
        <v/>
      </c>
      <c r="H2194"/>
      <c r="I2194"/>
      <c r="J2194"/>
      <c r="K2194" s="32" t="str">
        <f t="shared" si="69"/>
        <v/>
      </c>
      <c r="L2194" s="535"/>
    </row>
    <row r="2195" spans="2:12" x14ac:dyDescent="0.4">
      <c r="B2195"/>
      <c r="C2195"/>
      <c r="D2195"/>
      <c r="E2195" s="32" t="str">
        <f t="shared" si="68"/>
        <v/>
      </c>
      <c r="H2195"/>
      <c r="I2195"/>
      <c r="J2195"/>
      <c r="K2195" s="32" t="str">
        <f t="shared" si="69"/>
        <v/>
      </c>
      <c r="L2195" s="535"/>
    </row>
    <row r="2196" spans="2:12" x14ac:dyDescent="0.4">
      <c r="B2196"/>
      <c r="C2196"/>
      <c r="D2196"/>
      <c r="E2196" s="32" t="str">
        <f t="shared" si="68"/>
        <v/>
      </c>
      <c r="H2196"/>
      <c r="I2196"/>
      <c r="J2196"/>
      <c r="K2196" s="32" t="str">
        <f t="shared" si="69"/>
        <v/>
      </c>
      <c r="L2196" s="535"/>
    </row>
    <row r="2197" spans="2:12" x14ac:dyDescent="0.4">
      <c r="B2197"/>
      <c r="C2197"/>
      <c r="D2197"/>
      <c r="E2197" s="32" t="str">
        <f t="shared" si="68"/>
        <v/>
      </c>
      <c r="H2197"/>
      <c r="I2197"/>
      <c r="J2197"/>
      <c r="K2197" s="32" t="str">
        <f t="shared" si="69"/>
        <v/>
      </c>
      <c r="L2197" s="535"/>
    </row>
    <row r="2198" spans="2:12" x14ac:dyDescent="0.4">
      <c r="B2198"/>
      <c r="C2198"/>
      <c r="D2198"/>
      <c r="E2198" s="32" t="str">
        <f t="shared" si="68"/>
        <v/>
      </c>
      <c r="H2198"/>
      <c r="I2198"/>
      <c r="J2198"/>
      <c r="K2198" s="32" t="str">
        <f t="shared" si="69"/>
        <v/>
      </c>
      <c r="L2198" s="535"/>
    </row>
    <row r="2199" spans="2:12" x14ac:dyDescent="0.4">
      <c r="B2199"/>
      <c r="C2199"/>
      <c r="D2199"/>
      <c r="E2199" s="32" t="str">
        <f t="shared" si="68"/>
        <v/>
      </c>
      <c r="H2199"/>
      <c r="I2199"/>
      <c r="J2199"/>
      <c r="K2199" s="32" t="str">
        <f t="shared" si="69"/>
        <v/>
      </c>
      <c r="L2199" s="535"/>
    </row>
    <row r="2200" spans="2:12" x14ac:dyDescent="0.4">
      <c r="B2200"/>
      <c r="C2200"/>
      <c r="D2200"/>
      <c r="E2200" s="32" t="str">
        <f t="shared" si="68"/>
        <v/>
      </c>
      <c r="H2200"/>
      <c r="I2200"/>
      <c r="J2200"/>
      <c r="K2200" s="32" t="str">
        <f t="shared" si="69"/>
        <v/>
      </c>
      <c r="L2200" s="535"/>
    </row>
    <row r="2201" spans="2:12" x14ac:dyDescent="0.4">
      <c r="B2201"/>
      <c r="C2201"/>
      <c r="D2201"/>
      <c r="E2201" s="32" t="str">
        <f t="shared" si="68"/>
        <v/>
      </c>
      <c r="H2201"/>
      <c r="I2201"/>
      <c r="J2201"/>
      <c r="K2201" s="32" t="str">
        <f t="shared" si="69"/>
        <v/>
      </c>
      <c r="L2201" s="535"/>
    </row>
    <row r="2202" spans="2:12" x14ac:dyDescent="0.4">
      <c r="B2202"/>
      <c r="C2202"/>
      <c r="D2202"/>
      <c r="E2202" s="32" t="str">
        <f t="shared" si="68"/>
        <v/>
      </c>
      <c r="H2202"/>
      <c r="I2202"/>
      <c r="J2202"/>
      <c r="K2202" s="32" t="str">
        <f t="shared" si="69"/>
        <v/>
      </c>
      <c r="L2202" s="535"/>
    </row>
    <row r="2203" spans="2:12" x14ac:dyDescent="0.4">
      <c r="B2203"/>
      <c r="C2203"/>
      <c r="D2203"/>
      <c r="E2203" s="32" t="str">
        <f t="shared" si="68"/>
        <v/>
      </c>
      <c r="H2203"/>
      <c r="I2203"/>
      <c r="J2203"/>
      <c r="K2203" s="32" t="str">
        <f t="shared" si="69"/>
        <v/>
      </c>
      <c r="L2203" s="535"/>
    </row>
    <row r="2204" spans="2:12" x14ac:dyDescent="0.4">
      <c r="B2204"/>
      <c r="C2204"/>
      <c r="D2204"/>
      <c r="E2204" s="32" t="str">
        <f t="shared" si="68"/>
        <v/>
      </c>
      <c r="H2204"/>
      <c r="I2204"/>
      <c r="J2204"/>
      <c r="K2204" s="32" t="str">
        <f t="shared" si="69"/>
        <v/>
      </c>
      <c r="L2204" s="535"/>
    </row>
    <row r="2205" spans="2:12" x14ac:dyDescent="0.4">
      <c r="B2205"/>
      <c r="C2205"/>
      <c r="D2205"/>
      <c r="E2205" s="32" t="str">
        <f t="shared" si="68"/>
        <v/>
      </c>
      <c r="H2205"/>
      <c r="I2205"/>
      <c r="J2205"/>
      <c r="K2205" s="32" t="str">
        <f t="shared" si="69"/>
        <v/>
      </c>
      <c r="L2205" s="535"/>
    </row>
    <row r="2206" spans="2:12" x14ac:dyDescent="0.4">
      <c r="B2206"/>
      <c r="C2206"/>
      <c r="D2206"/>
      <c r="E2206" s="32" t="str">
        <f t="shared" si="68"/>
        <v/>
      </c>
      <c r="H2206"/>
      <c r="I2206"/>
      <c r="J2206"/>
      <c r="K2206" s="32" t="str">
        <f t="shared" si="69"/>
        <v/>
      </c>
      <c r="L2206" s="535"/>
    </row>
    <row r="2207" spans="2:12" x14ac:dyDescent="0.4">
      <c r="B2207"/>
      <c r="C2207"/>
      <c r="D2207"/>
      <c r="E2207" s="32" t="str">
        <f t="shared" si="68"/>
        <v/>
      </c>
      <c r="H2207"/>
      <c r="I2207"/>
      <c r="J2207"/>
      <c r="K2207" s="32" t="str">
        <f t="shared" si="69"/>
        <v/>
      </c>
      <c r="L2207" s="535"/>
    </row>
    <row r="2208" spans="2:12" x14ac:dyDescent="0.4">
      <c r="B2208"/>
      <c r="C2208"/>
      <c r="D2208"/>
      <c r="E2208" s="32" t="str">
        <f t="shared" si="68"/>
        <v/>
      </c>
      <c r="H2208"/>
      <c r="I2208"/>
      <c r="J2208"/>
      <c r="K2208" s="32" t="str">
        <f t="shared" si="69"/>
        <v/>
      </c>
      <c r="L2208" s="535"/>
    </row>
    <row r="2209" spans="2:12" x14ac:dyDescent="0.4">
      <c r="B2209"/>
      <c r="C2209"/>
      <c r="D2209"/>
      <c r="E2209" s="32" t="str">
        <f t="shared" si="68"/>
        <v/>
      </c>
      <c r="H2209"/>
      <c r="I2209"/>
      <c r="J2209"/>
      <c r="K2209" s="32" t="str">
        <f t="shared" si="69"/>
        <v/>
      </c>
      <c r="L2209" s="535"/>
    </row>
    <row r="2210" spans="2:12" x14ac:dyDescent="0.4">
      <c r="B2210"/>
      <c r="C2210"/>
      <c r="D2210"/>
      <c r="E2210" s="32" t="str">
        <f t="shared" si="68"/>
        <v/>
      </c>
      <c r="H2210"/>
      <c r="I2210"/>
      <c r="J2210"/>
      <c r="K2210" s="32" t="str">
        <f t="shared" si="69"/>
        <v/>
      </c>
      <c r="L2210" s="535"/>
    </row>
    <row r="2211" spans="2:12" x14ac:dyDescent="0.4">
      <c r="B2211"/>
      <c r="C2211"/>
      <c r="D2211"/>
      <c r="E2211" s="32" t="str">
        <f t="shared" si="68"/>
        <v/>
      </c>
      <c r="H2211"/>
      <c r="I2211"/>
      <c r="J2211"/>
      <c r="K2211" s="32" t="str">
        <f t="shared" si="69"/>
        <v/>
      </c>
      <c r="L2211" s="535"/>
    </row>
    <row r="2212" spans="2:12" x14ac:dyDescent="0.4">
      <c r="B2212"/>
      <c r="C2212"/>
      <c r="D2212"/>
      <c r="E2212" s="32" t="str">
        <f t="shared" si="68"/>
        <v/>
      </c>
      <c r="H2212"/>
      <c r="I2212"/>
      <c r="J2212"/>
      <c r="K2212" s="32" t="str">
        <f t="shared" si="69"/>
        <v/>
      </c>
      <c r="L2212" s="535"/>
    </row>
    <row r="2213" spans="2:12" x14ac:dyDescent="0.4">
      <c r="B2213"/>
      <c r="C2213"/>
      <c r="D2213"/>
      <c r="E2213" s="32" t="str">
        <f t="shared" si="68"/>
        <v/>
      </c>
      <c r="H2213"/>
      <c r="I2213"/>
      <c r="J2213"/>
      <c r="K2213" s="32" t="str">
        <f t="shared" si="69"/>
        <v/>
      </c>
      <c r="L2213" s="535"/>
    </row>
    <row r="2214" spans="2:12" x14ac:dyDescent="0.4">
      <c r="B2214"/>
      <c r="C2214"/>
      <c r="D2214"/>
      <c r="E2214" s="32" t="str">
        <f t="shared" si="68"/>
        <v/>
      </c>
      <c r="H2214"/>
      <c r="I2214"/>
      <c r="J2214"/>
      <c r="K2214" s="32" t="str">
        <f t="shared" si="69"/>
        <v/>
      </c>
      <c r="L2214" s="535"/>
    </row>
    <row r="2215" spans="2:12" x14ac:dyDescent="0.4">
      <c r="B2215"/>
      <c r="C2215"/>
      <c r="D2215"/>
      <c r="E2215" s="32" t="str">
        <f t="shared" si="68"/>
        <v/>
      </c>
      <c r="H2215"/>
      <c r="I2215"/>
      <c r="J2215"/>
      <c r="K2215" s="32" t="str">
        <f t="shared" si="69"/>
        <v/>
      </c>
      <c r="L2215" s="535"/>
    </row>
    <row r="2216" spans="2:12" x14ac:dyDescent="0.4">
      <c r="B2216"/>
      <c r="C2216"/>
      <c r="D2216"/>
      <c r="E2216" s="32" t="str">
        <f t="shared" si="68"/>
        <v/>
      </c>
      <c r="H2216"/>
      <c r="I2216"/>
      <c r="J2216"/>
      <c r="K2216" s="32" t="str">
        <f t="shared" si="69"/>
        <v/>
      </c>
      <c r="L2216" s="535"/>
    </row>
    <row r="2217" spans="2:12" x14ac:dyDescent="0.4">
      <c r="B2217"/>
      <c r="C2217"/>
      <c r="D2217"/>
      <c r="E2217" s="32" t="str">
        <f t="shared" si="68"/>
        <v/>
      </c>
      <c r="H2217"/>
      <c r="I2217"/>
      <c r="J2217"/>
      <c r="K2217" s="32" t="str">
        <f t="shared" si="69"/>
        <v/>
      </c>
      <c r="L2217" s="535"/>
    </row>
    <row r="2218" spans="2:12" x14ac:dyDescent="0.4">
      <c r="B2218"/>
      <c r="C2218"/>
      <c r="D2218"/>
      <c r="E2218" s="32" t="str">
        <f t="shared" si="68"/>
        <v/>
      </c>
      <c r="H2218"/>
      <c r="I2218"/>
      <c r="J2218"/>
      <c r="K2218" s="32" t="str">
        <f t="shared" si="69"/>
        <v/>
      </c>
      <c r="L2218" s="535"/>
    </row>
    <row r="2219" spans="2:12" x14ac:dyDescent="0.4">
      <c r="B2219"/>
      <c r="C2219"/>
      <c r="D2219"/>
      <c r="E2219" s="32" t="str">
        <f t="shared" si="68"/>
        <v/>
      </c>
      <c r="H2219"/>
      <c r="I2219"/>
      <c r="J2219"/>
      <c r="K2219" s="32" t="str">
        <f t="shared" si="69"/>
        <v/>
      </c>
      <c r="L2219" s="535"/>
    </row>
    <row r="2220" spans="2:12" x14ac:dyDescent="0.4">
      <c r="B2220"/>
      <c r="C2220"/>
      <c r="D2220"/>
      <c r="E2220" s="32" t="str">
        <f t="shared" si="68"/>
        <v/>
      </c>
      <c r="H2220"/>
      <c r="I2220"/>
      <c r="J2220"/>
      <c r="K2220" s="32" t="str">
        <f t="shared" si="69"/>
        <v/>
      </c>
      <c r="L2220" s="535"/>
    </row>
    <row r="2221" spans="2:12" x14ac:dyDescent="0.4">
      <c r="B2221"/>
      <c r="C2221"/>
      <c r="D2221"/>
      <c r="E2221" s="32" t="str">
        <f t="shared" si="68"/>
        <v/>
      </c>
      <c r="H2221"/>
      <c r="I2221"/>
      <c r="J2221"/>
      <c r="K2221" s="32" t="str">
        <f t="shared" si="69"/>
        <v/>
      </c>
      <c r="L2221" s="535"/>
    </row>
    <row r="2222" spans="2:12" x14ac:dyDescent="0.4">
      <c r="B2222"/>
      <c r="C2222"/>
      <c r="D2222"/>
      <c r="E2222" s="32" t="str">
        <f t="shared" si="68"/>
        <v/>
      </c>
      <c r="H2222"/>
      <c r="I2222"/>
      <c r="J2222"/>
      <c r="K2222" s="32" t="str">
        <f t="shared" si="69"/>
        <v/>
      </c>
      <c r="L2222" s="535"/>
    </row>
    <row r="2223" spans="2:12" x14ac:dyDescent="0.4">
      <c r="B2223"/>
      <c r="C2223"/>
      <c r="D2223"/>
      <c r="E2223" s="32" t="str">
        <f t="shared" si="68"/>
        <v/>
      </c>
      <c r="H2223"/>
      <c r="I2223"/>
      <c r="J2223"/>
      <c r="K2223" s="32" t="str">
        <f t="shared" si="69"/>
        <v/>
      </c>
      <c r="L2223" s="535"/>
    </row>
    <row r="2224" spans="2:12" x14ac:dyDescent="0.4">
      <c r="B2224"/>
      <c r="C2224"/>
      <c r="D2224"/>
      <c r="E2224" s="32" t="str">
        <f t="shared" si="68"/>
        <v/>
      </c>
      <c r="H2224"/>
      <c r="I2224"/>
      <c r="J2224"/>
      <c r="K2224" s="32" t="str">
        <f t="shared" si="69"/>
        <v/>
      </c>
      <c r="L2224" s="535"/>
    </row>
    <row r="2225" spans="2:12" x14ac:dyDescent="0.4">
      <c r="B2225"/>
      <c r="C2225"/>
      <c r="D2225"/>
      <c r="E2225" s="32" t="str">
        <f t="shared" si="68"/>
        <v/>
      </c>
      <c r="H2225"/>
      <c r="I2225"/>
      <c r="J2225"/>
      <c r="K2225" s="32" t="str">
        <f t="shared" si="69"/>
        <v/>
      </c>
      <c r="L2225" s="535"/>
    </row>
    <row r="2226" spans="2:12" x14ac:dyDescent="0.4">
      <c r="B2226"/>
      <c r="C2226"/>
      <c r="D2226"/>
      <c r="E2226" s="32" t="str">
        <f t="shared" si="68"/>
        <v/>
      </c>
      <c r="H2226"/>
      <c r="I2226"/>
      <c r="J2226"/>
      <c r="K2226" s="32" t="str">
        <f t="shared" si="69"/>
        <v/>
      </c>
      <c r="L2226" s="535"/>
    </row>
    <row r="2227" spans="2:12" x14ac:dyDescent="0.4">
      <c r="B2227"/>
      <c r="C2227"/>
      <c r="D2227"/>
      <c r="E2227" s="32" t="str">
        <f t="shared" si="68"/>
        <v/>
      </c>
      <c r="H2227"/>
      <c r="I2227"/>
      <c r="J2227"/>
      <c r="K2227" s="32" t="str">
        <f t="shared" si="69"/>
        <v/>
      </c>
      <c r="L2227" s="535"/>
    </row>
    <row r="2228" spans="2:12" x14ac:dyDescent="0.4">
      <c r="B2228"/>
      <c r="C2228"/>
      <c r="D2228"/>
      <c r="E2228" s="32" t="str">
        <f t="shared" si="68"/>
        <v/>
      </c>
      <c r="H2228"/>
      <c r="I2228"/>
      <c r="J2228"/>
      <c r="K2228" s="32" t="str">
        <f t="shared" si="69"/>
        <v/>
      </c>
      <c r="L2228" s="535"/>
    </row>
    <row r="2229" spans="2:12" x14ac:dyDescent="0.4">
      <c r="B2229"/>
      <c r="C2229"/>
      <c r="D2229"/>
      <c r="E2229" s="32" t="str">
        <f t="shared" si="68"/>
        <v/>
      </c>
      <c r="H2229"/>
      <c r="I2229"/>
      <c r="J2229"/>
      <c r="K2229" s="32" t="str">
        <f t="shared" si="69"/>
        <v/>
      </c>
      <c r="L2229" s="535"/>
    </row>
    <row r="2230" spans="2:12" x14ac:dyDescent="0.4">
      <c r="B2230"/>
      <c r="C2230"/>
      <c r="D2230"/>
      <c r="E2230" s="32" t="str">
        <f t="shared" si="68"/>
        <v/>
      </c>
      <c r="H2230"/>
      <c r="I2230"/>
      <c r="J2230"/>
      <c r="K2230" s="32" t="str">
        <f t="shared" si="69"/>
        <v/>
      </c>
      <c r="L2230" s="535"/>
    </row>
    <row r="2231" spans="2:12" x14ac:dyDescent="0.4">
      <c r="B2231"/>
      <c r="C2231"/>
      <c r="D2231"/>
      <c r="E2231" s="32" t="str">
        <f t="shared" si="68"/>
        <v/>
      </c>
      <c r="H2231"/>
      <c r="I2231"/>
      <c r="J2231"/>
      <c r="K2231" s="32" t="str">
        <f t="shared" si="69"/>
        <v/>
      </c>
      <c r="L2231" s="535"/>
    </row>
    <row r="2232" spans="2:12" x14ac:dyDescent="0.4">
      <c r="B2232"/>
      <c r="C2232"/>
      <c r="D2232"/>
      <c r="E2232" s="32" t="str">
        <f t="shared" si="68"/>
        <v/>
      </c>
      <c r="H2232"/>
      <c r="I2232"/>
      <c r="J2232"/>
      <c r="K2232" s="32" t="str">
        <f t="shared" si="69"/>
        <v/>
      </c>
      <c r="L2232" s="535"/>
    </row>
    <row r="2233" spans="2:12" x14ac:dyDescent="0.4">
      <c r="B2233"/>
      <c r="C2233"/>
      <c r="D2233"/>
      <c r="E2233" s="32" t="str">
        <f t="shared" si="68"/>
        <v/>
      </c>
      <c r="H2233"/>
      <c r="I2233"/>
      <c r="J2233"/>
      <c r="K2233" s="32" t="str">
        <f t="shared" si="69"/>
        <v/>
      </c>
      <c r="L2233" s="535"/>
    </row>
    <row r="2234" spans="2:12" x14ac:dyDescent="0.4">
      <c r="B2234"/>
      <c r="C2234"/>
      <c r="D2234"/>
      <c r="E2234" s="32" t="str">
        <f t="shared" si="68"/>
        <v/>
      </c>
      <c r="H2234"/>
      <c r="I2234"/>
      <c r="J2234"/>
      <c r="K2234" s="32" t="str">
        <f t="shared" si="69"/>
        <v/>
      </c>
      <c r="L2234" s="535"/>
    </row>
    <row r="2235" spans="2:12" x14ac:dyDescent="0.4">
      <c r="B2235"/>
      <c r="C2235"/>
      <c r="D2235"/>
      <c r="E2235" s="32" t="str">
        <f t="shared" si="68"/>
        <v/>
      </c>
      <c r="H2235"/>
      <c r="I2235"/>
      <c r="J2235"/>
      <c r="K2235" s="32" t="str">
        <f t="shared" si="69"/>
        <v/>
      </c>
      <c r="L2235" s="535"/>
    </row>
    <row r="2236" spans="2:12" x14ac:dyDescent="0.4">
      <c r="B2236"/>
      <c r="C2236"/>
      <c r="D2236"/>
      <c r="E2236" s="32" t="str">
        <f t="shared" si="68"/>
        <v/>
      </c>
      <c r="H2236"/>
      <c r="I2236"/>
      <c r="J2236"/>
      <c r="K2236" s="32" t="str">
        <f t="shared" si="69"/>
        <v/>
      </c>
      <c r="L2236" s="535"/>
    </row>
    <row r="2237" spans="2:12" x14ac:dyDescent="0.4">
      <c r="B2237"/>
      <c r="C2237"/>
      <c r="D2237"/>
      <c r="E2237" s="32" t="str">
        <f t="shared" si="68"/>
        <v/>
      </c>
      <c r="H2237"/>
      <c r="I2237"/>
      <c r="J2237"/>
      <c r="K2237" s="32" t="str">
        <f t="shared" si="69"/>
        <v/>
      </c>
      <c r="L2237" s="535"/>
    </row>
    <row r="2238" spans="2:12" x14ac:dyDescent="0.4">
      <c r="B2238"/>
      <c r="C2238"/>
      <c r="D2238"/>
      <c r="E2238" s="32" t="str">
        <f t="shared" si="68"/>
        <v/>
      </c>
      <c r="H2238"/>
      <c r="I2238"/>
      <c r="J2238"/>
      <c r="K2238" s="32" t="str">
        <f t="shared" si="69"/>
        <v/>
      </c>
      <c r="L2238" s="535"/>
    </row>
    <row r="2239" spans="2:12" x14ac:dyDescent="0.4">
      <c r="B2239"/>
      <c r="C2239"/>
      <c r="D2239"/>
      <c r="E2239" s="32" t="str">
        <f t="shared" si="68"/>
        <v/>
      </c>
      <c r="H2239"/>
      <c r="I2239"/>
      <c r="J2239"/>
      <c r="K2239" s="32" t="str">
        <f t="shared" si="69"/>
        <v/>
      </c>
      <c r="L2239" s="535"/>
    </row>
    <row r="2240" spans="2:12" x14ac:dyDescent="0.4">
      <c r="B2240"/>
      <c r="C2240"/>
      <c r="D2240"/>
      <c r="E2240" s="32" t="str">
        <f t="shared" si="68"/>
        <v/>
      </c>
      <c r="H2240"/>
      <c r="I2240"/>
      <c r="J2240"/>
      <c r="K2240" s="32" t="str">
        <f t="shared" si="69"/>
        <v/>
      </c>
      <c r="L2240" s="535"/>
    </row>
    <row r="2241" spans="2:12" x14ac:dyDescent="0.4">
      <c r="B2241"/>
      <c r="C2241"/>
      <c r="D2241"/>
      <c r="E2241" s="32" t="str">
        <f t="shared" si="68"/>
        <v/>
      </c>
      <c r="H2241"/>
      <c r="I2241"/>
      <c r="J2241"/>
      <c r="K2241" s="32" t="str">
        <f t="shared" si="69"/>
        <v/>
      </c>
      <c r="L2241" s="535"/>
    </row>
    <row r="2242" spans="2:12" x14ac:dyDescent="0.4">
      <c r="B2242"/>
      <c r="C2242"/>
      <c r="D2242"/>
      <c r="E2242" s="32" t="str">
        <f t="shared" si="68"/>
        <v/>
      </c>
      <c r="H2242"/>
      <c r="I2242"/>
      <c r="J2242"/>
      <c r="K2242" s="32" t="str">
        <f t="shared" si="69"/>
        <v/>
      </c>
      <c r="L2242" s="535"/>
    </row>
    <row r="2243" spans="2:12" x14ac:dyDescent="0.4">
      <c r="B2243"/>
      <c r="C2243"/>
      <c r="D2243"/>
      <c r="E2243" s="32" t="str">
        <f t="shared" si="68"/>
        <v/>
      </c>
      <c r="H2243"/>
      <c r="I2243"/>
      <c r="J2243"/>
      <c r="K2243" s="32" t="str">
        <f t="shared" si="69"/>
        <v/>
      </c>
      <c r="L2243" s="535"/>
    </row>
    <row r="2244" spans="2:12" x14ac:dyDescent="0.4">
      <c r="B2244"/>
      <c r="C2244"/>
      <c r="D2244"/>
      <c r="E2244" s="32" t="str">
        <f t="shared" si="68"/>
        <v/>
      </c>
      <c r="H2244"/>
      <c r="I2244"/>
      <c r="J2244"/>
      <c r="K2244" s="32" t="str">
        <f t="shared" si="69"/>
        <v/>
      </c>
      <c r="L2244" s="535"/>
    </row>
    <row r="2245" spans="2:12" x14ac:dyDescent="0.4">
      <c r="B2245"/>
      <c r="C2245"/>
      <c r="D2245"/>
      <c r="E2245" s="32" t="str">
        <f t="shared" si="68"/>
        <v/>
      </c>
      <c r="H2245"/>
      <c r="I2245"/>
      <c r="J2245"/>
      <c r="K2245" s="32" t="str">
        <f t="shared" si="69"/>
        <v/>
      </c>
      <c r="L2245" s="535"/>
    </row>
    <row r="2246" spans="2:12" x14ac:dyDescent="0.4">
      <c r="B2246"/>
      <c r="C2246"/>
      <c r="D2246"/>
      <c r="E2246" s="32" t="str">
        <f t="shared" si="68"/>
        <v/>
      </c>
      <c r="H2246"/>
      <c r="I2246"/>
      <c r="J2246"/>
      <c r="K2246" s="32" t="str">
        <f t="shared" si="69"/>
        <v/>
      </c>
      <c r="L2246" s="535"/>
    </row>
    <row r="2247" spans="2:12" x14ac:dyDescent="0.4">
      <c r="B2247"/>
      <c r="C2247"/>
      <c r="D2247"/>
      <c r="E2247" s="32" t="str">
        <f t="shared" si="68"/>
        <v/>
      </c>
      <c r="H2247"/>
      <c r="I2247"/>
      <c r="J2247"/>
      <c r="K2247" s="32" t="str">
        <f t="shared" si="69"/>
        <v/>
      </c>
      <c r="L2247" s="535"/>
    </row>
    <row r="2248" spans="2:12" x14ac:dyDescent="0.4">
      <c r="B2248"/>
      <c r="C2248"/>
      <c r="D2248"/>
      <c r="E2248" s="32" t="str">
        <f t="shared" si="68"/>
        <v/>
      </c>
      <c r="H2248"/>
      <c r="I2248"/>
      <c r="J2248"/>
      <c r="K2248" s="32" t="str">
        <f t="shared" si="69"/>
        <v/>
      </c>
      <c r="L2248" s="535"/>
    </row>
    <row r="2249" spans="2:12" x14ac:dyDescent="0.4">
      <c r="B2249"/>
      <c r="C2249"/>
      <c r="D2249"/>
      <c r="E2249" s="32" t="str">
        <f t="shared" si="68"/>
        <v/>
      </c>
      <c r="H2249"/>
      <c r="I2249"/>
      <c r="J2249"/>
      <c r="K2249" s="32" t="str">
        <f t="shared" si="69"/>
        <v/>
      </c>
      <c r="L2249" s="535"/>
    </row>
    <row r="2250" spans="2:12" x14ac:dyDescent="0.4">
      <c r="B2250"/>
      <c r="C2250"/>
      <c r="D2250"/>
      <c r="E2250" s="32" t="str">
        <f t="shared" ref="E2250:E2313" si="70">IF(OR(B2250="",B2250="Инструмент бензо",B2250="Инструмент электро",B2250="Инструмент газ",B2250="Ручник и аксессуары"),"","V")</f>
        <v/>
      </c>
      <c r="H2250"/>
      <c r="I2250"/>
      <c r="J2250"/>
      <c r="K2250" s="32" t="str">
        <f t="shared" si="69"/>
        <v/>
      </c>
      <c r="L2250" s="535"/>
    </row>
    <row r="2251" spans="2:12" x14ac:dyDescent="0.4">
      <c r="B2251"/>
      <c r="C2251"/>
      <c r="D2251"/>
      <c r="E2251" s="32" t="str">
        <f t="shared" si="70"/>
        <v/>
      </c>
      <c r="H2251"/>
      <c r="I2251"/>
      <c r="J2251"/>
      <c r="K2251" s="32" t="str">
        <f t="shared" ref="K2251:K2314" si="71">IF(OR(H2251="",H2251="Инструмент бензо",H2251="Инструмент электро",H2251="Инструмент газ",H2251="Ручник и аксессуары"),"","V")</f>
        <v/>
      </c>
      <c r="L2251" s="535"/>
    </row>
    <row r="2252" spans="2:12" x14ac:dyDescent="0.4">
      <c r="B2252"/>
      <c r="C2252"/>
      <c r="D2252"/>
      <c r="E2252" s="32" t="str">
        <f t="shared" si="70"/>
        <v/>
      </c>
      <c r="H2252"/>
      <c r="I2252"/>
      <c r="J2252"/>
      <c r="K2252" s="32" t="str">
        <f t="shared" si="71"/>
        <v/>
      </c>
      <c r="L2252" s="535"/>
    </row>
    <row r="2253" spans="2:12" x14ac:dyDescent="0.4">
      <c r="B2253"/>
      <c r="C2253"/>
      <c r="D2253"/>
      <c r="E2253" s="32" t="str">
        <f t="shared" si="70"/>
        <v/>
      </c>
      <c r="H2253"/>
      <c r="I2253"/>
      <c r="J2253"/>
      <c r="K2253" s="32" t="str">
        <f t="shared" si="71"/>
        <v/>
      </c>
      <c r="L2253" s="535"/>
    </row>
    <row r="2254" spans="2:12" x14ac:dyDescent="0.4">
      <c r="B2254"/>
      <c r="C2254"/>
      <c r="D2254"/>
      <c r="E2254" s="32" t="str">
        <f t="shared" si="70"/>
        <v/>
      </c>
      <c r="H2254"/>
      <c r="I2254"/>
      <c r="J2254"/>
      <c r="K2254" s="32" t="str">
        <f t="shared" si="71"/>
        <v/>
      </c>
      <c r="L2254" s="535"/>
    </row>
    <row r="2255" spans="2:12" x14ac:dyDescent="0.4">
      <c r="B2255"/>
      <c r="C2255"/>
      <c r="D2255"/>
      <c r="E2255" s="32" t="str">
        <f t="shared" si="70"/>
        <v/>
      </c>
      <c r="H2255"/>
      <c r="I2255"/>
      <c r="J2255"/>
      <c r="K2255" s="32" t="str">
        <f t="shared" si="71"/>
        <v/>
      </c>
      <c r="L2255" s="535"/>
    </row>
    <row r="2256" spans="2:12" x14ac:dyDescent="0.4">
      <c r="B2256"/>
      <c r="C2256"/>
      <c r="D2256"/>
      <c r="E2256" s="32" t="str">
        <f t="shared" si="70"/>
        <v/>
      </c>
      <c r="H2256"/>
      <c r="I2256"/>
      <c r="J2256"/>
      <c r="K2256" s="32" t="str">
        <f t="shared" si="71"/>
        <v/>
      </c>
      <c r="L2256" s="535"/>
    </row>
    <row r="2257" spans="2:12" x14ac:dyDescent="0.4">
      <c r="B2257"/>
      <c r="C2257"/>
      <c r="D2257"/>
      <c r="E2257" s="32" t="str">
        <f t="shared" si="70"/>
        <v/>
      </c>
      <c r="H2257"/>
      <c r="I2257"/>
      <c r="J2257"/>
      <c r="K2257" s="32" t="str">
        <f t="shared" si="71"/>
        <v/>
      </c>
      <c r="L2257" s="535"/>
    </row>
    <row r="2258" spans="2:12" x14ac:dyDescent="0.4">
      <c r="B2258"/>
      <c r="C2258"/>
      <c r="D2258"/>
      <c r="E2258" s="32" t="str">
        <f t="shared" si="70"/>
        <v/>
      </c>
      <c r="H2258"/>
      <c r="I2258"/>
      <c r="J2258"/>
      <c r="K2258" s="32" t="str">
        <f t="shared" si="71"/>
        <v/>
      </c>
      <c r="L2258" s="535"/>
    </row>
    <row r="2259" spans="2:12" x14ac:dyDescent="0.4">
      <c r="B2259"/>
      <c r="C2259"/>
      <c r="D2259"/>
      <c r="E2259" s="32" t="str">
        <f t="shared" si="70"/>
        <v/>
      </c>
      <c r="H2259"/>
      <c r="I2259"/>
      <c r="J2259"/>
      <c r="K2259" s="32" t="str">
        <f t="shared" si="71"/>
        <v/>
      </c>
      <c r="L2259" s="535"/>
    </row>
    <row r="2260" spans="2:12" x14ac:dyDescent="0.4">
      <c r="B2260"/>
      <c r="C2260"/>
      <c r="D2260"/>
      <c r="E2260" s="32" t="str">
        <f t="shared" si="70"/>
        <v/>
      </c>
      <c r="H2260"/>
      <c r="I2260"/>
      <c r="J2260"/>
      <c r="K2260" s="32" t="str">
        <f t="shared" si="71"/>
        <v/>
      </c>
      <c r="L2260" s="535"/>
    </row>
    <row r="2261" spans="2:12" x14ac:dyDescent="0.4">
      <c r="B2261"/>
      <c r="C2261"/>
      <c r="D2261"/>
      <c r="E2261" s="32" t="str">
        <f t="shared" si="70"/>
        <v/>
      </c>
      <c r="H2261"/>
      <c r="I2261"/>
      <c r="J2261"/>
      <c r="K2261" s="32" t="str">
        <f t="shared" si="71"/>
        <v/>
      </c>
      <c r="L2261" s="535"/>
    </row>
    <row r="2262" spans="2:12" x14ac:dyDescent="0.4">
      <c r="B2262"/>
      <c r="C2262"/>
      <c r="D2262"/>
      <c r="E2262" s="32" t="str">
        <f t="shared" si="70"/>
        <v/>
      </c>
      <c r="H2262"/>
      <c r="I2262"/>
      <c r="J2262"/>
      <c r="K2262" s="32" t="str">
        <f t="shared" si="71"/>
        <v/>
      </c>
      <c r="L2262" s="535"/>
    </row>
    <row r="2263" spans="2:12" x14ac:dyDescent="0.4">
      <c r="B2263"/>
      <c r="C2263"/>
      <c r="D2263"/>
      <c r="E2263" s="32" t="str">
        <f t="shared" si="70"/>
        <v/>
      </c>
      <c r="H2263"/>
      <c r="I2263"/>
      <c r="J2263"/>
      <c r="K2263" s="32" t="str">
        <f t="shared" si="71"/>
        <v/>
      </c>
      <c r="L2263" s="535"/>
    </row>
    <row r="2264" spans="2:12" x14ac:dyDescent="0.4">
      <c r="B2264"/>
      <c r="C2264"/>
      <c r="D2264"/>
      <c r="E2264" s="32" t="str">
        <f t="shared" si="70"/>
        <v/>
      </c>
      <c r="H2264"/>
      <c r="I2264"/>
      <c r="J2264"/>
      <c r="K2264" s="32" t="str">
        <f t="shared" si="71"/>
        <v/>
      </c>
      <c r="L2264" s="535"/>
    </row>
    <row r="2265" spans="2:12" x14ac:dyDescent="0.4">
      <c r="B2265"/>
      <c r="C2265"/>
      <c r="D2265"/>
      <c r="E2265" s="32" t="str">
        <f t="shared" si="70"/>
        <v/>
      </c>
      <c r="H2265"/>
      <c r="I2265"/>
      <c r="J2265"/>
      <c r="K2265" s="32" t="str">
        <f t="shared" si="71"/>
        <v/>
      </c>
      <c r="L2265" s="535"/>
    </row>
    <row r="2266" spans="2:12" x14ac:dyDescent="0.4">
      <c r="B2266"/>
      <c r="C2266"/>
      <c r="D2266"/>
      <c r="E2266" s="32" t="str">
        <f t="shared" si="70"/>
        <v/>
      </c>
      <c r="H2266"/>
      <c r="I2266"/>
      <c r="J2266"/>
      <c r="K2266" s="32" t="str">
        <f t="shared" si="71"/>
        <v/>
      </c>
      <c r="L2266" s="535"/>
    </row>
    <row r="2267" spans="2:12" x14ac:dyDescent="0.4">
      <c r="B2267"/>
      <c r="C2267"/>
      <c r="D2267"/>
      <c r="E2267" s="32" t="str">
        <f t="shared" si="70"/>
        <v/>
      </c>
      <c r="H2267"/>
      <c r="I2267"/>
      <c r="J2267"/>
      <c r="K2267" s="32" t="str">
        <f t="shared" si="71"/>
        <v/>
      </c>
      <c r="L2267" s="535"/>
    </row>
    <row r="2268" spans="2:12" x14ac:dyDescent="0.4">
      <c r="B2268"/>
      <c r="C2268"/>
      <c r="D2268"/>
      <c r="E2268" s="32" t="str">
        <f t="shared" si="70"/>
        <v/>
      </c>
      <c r="H2268"/>
      <c r="I2268"/>
      <c r="J2268"/>
      <c r="K2268" s="32" t="str">
        <f t="shared" si="71"/>
        <v/>
      </c>
      <c r="L2268" s="535"/>
    </row>
    <row r="2269" spans="2:12" x14ac:dyDescent="0.4">
      <c r="B2269"/>
      <c r="C2269"/>
      <c r="D2269"/>
      <c r="E2269" s="32" t="str">
        <f t="shared" si="70"/>
        <v/>
      </c>
      <c r="H2269"/>
      <c r="I2269"/>
      <c r="J2269"/>
      <c r="K2269" s="32" t="str">
        <f t="shared" si="71"/>
        <v/>
      </c>
      <c r="L2269" s="535"/>
    </row>
    <row r="2270" spans="2:12" x14ac:dyDescent="0.4">
      <c r="B2270"/>
      <c r="C2270"/>
      <c r="D2270"/>
      <c r="E2270" s="32" t="str">
        <f t="shared" si="70"/>
        <v/>
      </c>
      <c r="H2270"/>
      <c r="I2270"/>
      <c r="J2270"/>
      <c r="K2270" s="32" t="str">
        <f t="shared" si="71"/>
        <v/>
      </c>
      <c r="L2270" s="535"/>
    </row>
    <row r="2271" spans="2:12" x14ac:dyDescent="0.4">
      <c r="B2271"/>
      <c r="C2271"/>
      <c r="D2271"/>
      <c r="E2271" s="32" t="str">
        <f t="shared" si="70"/>
        <v/>
      </c>
      <c r="H2271"/>
      <c r="I2271"/>
      <c r="J2271"/>
      <c r="K2271" s="32" t="str">
        <f t="shared" si="71"/>
        <v/>
      </c>
      <c r="L2271" s="535"/>
    </row>
    <row r="2272" spans="2:12" x14ac:dyDescent="0.4">
      <c r="B2272"/>
      <c r="C2272"/>
      <c r="D2272"/>
      <c r="E2272" s="32" t="str">
        <f t="shared" si="70"/>
        <v/>
      </c>
      <c r="H2272"/>
      <c r="I2272"/>
      <c r="J2272"/>
      <c r="K2272" s="32" t="str">
        <f t="shared" si="71"/>
        <v/>
      </c>
      <c r="L2272" s="535"/>
    </row>
    <row r="2273" spans="2:12" x14ac:dyDescent="0.4">
      <c r="B2273"/>
      <c r="C2273"/>
      <c r="D2273"/>
      <c r="E2273" s="32" t="str">
        <f t="shared" si="70"/>
        <v/>
      </c>
      <c r="H2273"/>
      <c r="I2273"/>
      <c r="J2273"/>
      <c r="K2273" s="32" t="str">
        <f t="shared" si="71"/>
        <v/>
      </c>
      <c r="L2273" s="535"/>
    </row>
    <row r="2274" spans="2:12" x14ac:dyDescent="0.4">
      <c r="B2274"/>
      <c r="C2274"/>
      <c r="D2274"/>
      <c r="E2274" s="32" t="str">
        <f t="shared" si="70"/>
        <v/>
      </c>
      <c r="H2274"/>
      <c r="I2274"/>
      <c r="J2274"/>
      <c r="K2274" s="32" t="str">
        <f t="shared" si="71"/>
        <v/>
      </c>
      <c r="L2274" s="535"/>
    </row>
    <row r="2275" spans="2:12" x14ac:dyDescent="0.4">
      <c r="B2275"/>
      <c r="C2275"/>
      <c r="D2275"/>
      <c r="E2275" s="32" t="str">
        <f t="shared" si="70"/>
        <v/>
      </c>
      <c r="H2275"/>
      <c r="I2275"/>
      <c r="J2275"/>
      <c r="K2275" s="32" t="str">
        <f t="shared" si="71"/>
        <v/>
      </c>
      <c r="L2275" s="535"/>
    </row>
    <row r="2276" spans="2:12" x14ac:dyDescent="0.4">
      <c r="B2276"/>
      <c r="C2276"/>
      <c r="D2276"/>
      <c r="E2276" s="32" t="str">
        <f t="shared" si="70"/>
        <v/>
      </c>
      <c r="H2276"/>
      <c r="I2276"/>
      <c r="J2276"/>
      <c r="K2276" s="32" t="str">
        <f t="shared" si="71"/>
        <v/>
      </c>
      <c r="L2276" s="535"/>
    </row>
    <row r="2277" spans="2:12" x14ac:dyDescent="0.4">
      <c r="B2277"/>
      <c r="C2277"/>
      <c r="D2277"/>
      <c r="E2277" s="32" t="str">
        <f t="shared" si="70"/>
        <v/>
      </c>
      <c r="H2277"/>
      <c r="I2277"/>
      <c r="J2277"/>
      <c r="K2277" s="32" t="str">
        <f t="shared" si="71"/>
        <v/>
      </c>
      <c r="L2277" s="535"/>
    </row>
    <row r="2278" spans="2:12" x14ac:dyDescent="0.4">
      <c r="B2278"/>
      <c r="C2278"/>
      <c r="D2278"/>
      <c r="E2278" s="32" t="str">
        <f t="shared" si="70"/>
        <v/>
      </c>
      <c r="H2278"/>
      <c r="I2278"/>
      <c r="J2278"/>
      <c r="K2278" s="32" t="str">
        <f t="shared" si="71"/>
        <v/>
      </c>
      <c r="L2278" s="535"/>
    </row>
    <row r="2279" spans="2:12" x14ac:dyDescent="0.4">
      <c r="B2279"/>
      <c r="C2279"/>
      <c r="D2279"/>
      <c r="E2279" s="32" t="str">
        <f t="shared" si="70"/>
        <v/>
      </c>
      <c r="H2279"/>
      <c r="I2279"/>
      <c r="J2279"/>
      <c r="K2279" s="32" t="str">
        <f t="shared" si="71"/>
        <v/>
      </c>
      <c r="L2279" s="535"/>
    </row>
    <row r="2280" spans="2:12" x14ac:dyDescent="0.4">
      <c r="B2280"/>
      <c r="C2280"/>
      <c r="D2280"/>
      <c r="E2280" s="32" t="str">
        <f t="shared" si="70"/>
        <v/>
      </c>
      <c r="H2280"/>
      <c r="I2280"/>
      <c r="J2280"/>
      <c r="K2280" s="32" t="str">
        <f t="shared" si="71"/>
        <v/>
      </c>
      <c r="L2280" s="535"/>
    </row>
    <row r="2281" spans="2:12" x14ac:dyDescent="0.4">
      <c r="B2281"/>
      <c r="C2281"/>
      <c r="D2281"/>
      <c r="E2281" s="32" t="str">
        <f t="shared" si="70"/>
        <v/>
      </c>
      <c r="H2281"/>
      <c r="I2281"/>
      <c r="J2281"/>
      <c r="K2281" s="32" t="str">
        <f t="shared" si="71"/>
        <v/>
      </c>
      <c r="L2281" s="535"/>
    </row>
    <row r="2282" spans="2:12" x14ac:dyDescent="0.4">
      <c r="B2282"/>
      <c r="C2282"/>
      <c r="D2282"/>
      <c r="E2282" s="32" t="str">
        <f t="shared" si="70"/>
        <v/>
      </c>
      <c r="H2282"/>
      <c r="I2282"/>
      <c r="J2282"/>
      <c r="K2282" s="32" t="str">
        <f t="shared" si="71"/>
        <v/>
      </c>
      <c r="L2282" s="535"/>
    </row>
    <row r="2283" spans="2:12" x14ac:dyDescent="0.4">
      <c r="B2283"/>
      <c r="C2283"/>
      <c r="D2283"/>
      <c r="E2283" s="32" t="str">
        <f t="shared" si="70"/>
        <v/>
      </c>
      <c r="H2283"/>
      <c r="I2283"/>
      <c r="J2283"/>
      <c r="K2283" s="32" t="str">
        <f t="shared" si="71"/>
        <v/>
      </c>
      <c r="L2283" s="535"/>
    </row>
    <row r="2284" spans="2:12" x14ac:dyDescent="0.4">
      <c r="B2284"/>
      <c r="C2284"/>
      <c r="D2284"/>
      <c r="E2284" s="32" t="str">
        <f t="shared" si="70"/>
        <v/>
      </c>
      <c r="H2284"/>
      <c r="I2284"/>
      <c r="J2284"/>
      <c r="K2284" s="32" t="str">
        <f t="shared" si="71"/>
        <v/>
      </c>
      <c r="L2284" s="535"/>
    </row>
    <row r="2285" spans="2:12" x14ac:dyDescent="0.4">
      <c r="B2285"/>
      <c r="C2285"/>
      <c r="D2285"/>
      <c r="E2285" s="32" t="str">
        <f t="shared" si="70"/>
        <v/>
      </c>
      <c r="H2285"/>
      <c r="I2285"/>
      <c r="J2285"/>
      <c r="K2285" s="32" t="str">
        <f t="shared" si="71"/>
        <v/>
      </c>
      <c r="L2285" s="535"/>
    </row>
    <row r="2286" spans="2:12" x14ac:dyDescent="0.4">
      <c r="B2286"/>
      <c r="C2286"/>
      <c r="D2286"/>
      <c r="E2286" s="32" t="str">
        <f t="shared" si="70"/>
        <v/>
      </c>
      <c r="H2286"/>
      <c r="I2286"/>
      <c r="J2286"/>
      <c r="K2286" s="32" t="str">
        <f t="shared" si="71"/>
        <v/>
      </c>
      <c r="L2286" s="535"/>
    </row>
    <row r="2287" spans="2:12" x14ac:dyDescent="0.4">
      <c r="B2287"/>
      <c r="C2287"/>
      <c r="D2287"/>
      <c r="E2287" s="32" t="str">
        <f t="shared" si="70"/>
        <v/>
      </c>
      <c r="H2287"/>
      <c r="I2287"/>
      <c r="J2287"/>
      <c r="K2287" s="32" t="str">
        <f t="shared" si="71"/>
        <v/>
      </c>
      <c r="L2287" s="535"/>
    </row>
    <row r="2288" spans="2:12" x14ac:dyDescent="0.4">
      <c r="B2288"/>
      <c r="C2288"/>
      <c r="D2288"/>
      <c r="E2288" s="32" t="str">
        <f t="shared" si="70"/>
        <v/>
      </c>
      <c r="H2288"/>
      <c r="I2288"/>
      <c r="J2288"/>
      <c r="K2288" s="32" t="str">
        <f t="shared" si="71"/>
        <v/>
      </c>
      <c r="L2288" s="535"/>
    </row>
    <row r="2289" spans="2:12" x14ac:dyDescent="0.4">
      <c r="B2289"/>
      <c r="C2289"/>
      <c r="D2289"/>
      <c r="E2289" s="32" t="str">
        <f t="shared" si="70"/>
        <v/>
      </c>
      <c r="H2289"/>
      <c r="I2289"/>
      <c r="J2289"/>
      <c r="K2289" s="32" t="str">
        <f t="shared" si="71"/>
        <v/>
      </c>
      <c r="L2289" s="535"/>
    </row>
    <row r="2290" spans="2:12" x14ac:dyDescent="0.4">
      <c r="B2290"/>
      <c r="C2290"/>
      <c r="D2290"/>
      <c r="E2290" s="32" t="str">
        <f t="shared" si="70"/>
        <v/>
      </c>
      <c r="H2290"/>
      <c r="I2290"/>
      <c r="J2290"/>
      <c r="K2290" s="32" t="str">
        <f t="shared" si="71"/>
        <v/>
      </c>
      <c r="L2290" s="535"/>
    </row>
    <row r="2291" spans="2:12" x14ac:dyDescent="0.4">
      <c r="B2291"/>
      <c r="C2291"/>
      <c r="D2291"/>
      <c r="E2291" s="32" t="str">
        <f t="shared" si="70"/>
        <v/>
      </c>
      <c r="H2291"/>
      <c r="I2291"/>
      <c r="J2291"/>
      <c r="K2291" s="32" t="str">
        <f t="shared" si="71"/>
        <v/>
      </c>
      <c r="L2291" s="535"/>
    </row>
    <row r="2292" spans="2:12" x14ac:dyDescent="0.4">
      <c r="B2292"/>
      <c r="C2292"/>
      <c r="D2292"/>
      <c r="E2292" s="32" t="str">
        <f t="shared" si="70"/>
        <v/>
      </c>
      <c r="H2292"/>
      <c r="I2292"/>
      <c r="J2292"/>
      <c r="K2292" s="32" t="str">
        <f t="shared" si="71"/>
        <v/>
      </c>
      <c r="L2292" s="535"/>
    </row>
    <row r="2293" spans="2:12" x14ac:dyDescent="0.4">
      <c r="B2293"/>
      <c r="C2293"/>
      <c r="D2293"/>
      <c r="E2293" s="32" t="str">
        <f t="shared" si="70"/>
        <v/>
      </c>
      <c r="H2293"/>
      <c r="I2293"/>
      <c r="J2293"/>
      <c r="K2293" s="32" t="str">
        <f t="shared" si="71"/>
        <v/>
      </c>
      <c r="L2293" s="535"/>
    </row>
    <row r="2294" spans="2:12" x14ac:dyDescent="0.4">
      <c r="B2294"/>
      <c r="C2294"/>
      <c r="D2294"/>
      <c r="E2294" s="32" t="str">
        <f t="shared" si="70"/>
        <v/>
      </c>
      <c r="H2294"/>
      <c r="I2294"/>
      <c r="J2294"/>
      <c r="K2294" s="32" t="str">
        <f t="shared" si="71"/>
        <v/>
      </c>
      <c r="L2294" s="535"/>
    </row>
    <row r="2295" spans="2:12" x14ac:dyDescent="0.4">
      <c r="B2295"/>
      <c r="C2295"/>
      <c r="D2295"/>
      <c r="E2295" s="32" t="str">
        <f t="shared" si="70"/>
        <v/>
      </c>
      <c r="H2295"/>
      <c r="I2295"/>
      <c r="J2295"/>
      <c r="K2295" s="32" t="str">
        <f t="shared" si="71"/>
        <v/>
      </c>
      <c r="L2295" s="535"/>
    </row>
    <row r="2296" spans="2:12" x14ac:dyDescent="0.4">
      <c r="B2296"/>
      <c r="C2296"/>
      <c r="D2296"/>
      <c r="E2296" s="32" t="str">
        <f t="shared" si="70"/>
        <v/>
      </c>
      <c r="H2296"/>
      <c r="I2296"/>
      <c r="J2296"/>
      <c r="K2296" s="32" t="str">
        <f t="shared" si="71"/>
        <v/>
      </c>
      <c r="L2296" s="535"/>
    </row>
    <row r="2297" spans="2:12" x14ac:dyDescent="0.4">
      <c r="B2297"/>
      <c r="C2297"/>
      <c r="D2297"/>
      <c r="E2297" s="32" t="str">
        <f t="shared" si="70"/>
        <v/>
      </c>
      <c r="H2297"/>
      <c r="I2297"/>
      <c r="J2297"/>
      <c r="K2297" s="32" t="str">
        <f t="shared" si="71"/>
        <v/>
      </c>
      <c r="L2297" s="535"/>
    </row>
    <row r="2298" spans="2:12" x14ac:dyDescent="0.4">
      <c r="B2298"/>
      <c r="C2298"/>
      <c r="D2298"/>
      <c r="E2298" s="32" t="str">
        <f t="shared" si="70"/>
        <v/>
      </c>
      <c r="H2298"/>
      <c r="I2298"/>
      <c r="J2298"/>
      <c r="K2298" s="32" t="str">
        <f t="shared" si="71"/>
        <v/>
      </c>
      <c r="L2298" s="535"/>
    </row>
    <row r="2299" spans="2:12" x14ac:dyDescent="0.4">
      <c r="B2299"/>
      <c r="C2299"/>
      <c r="D2299"/>
      <c r="E2299" s="32" t="str">
        <f t="shared" si="70"/>
        <v/>
      </c>
      <c r="H2299"/>
      <c r="I2299"/>
      <c r="J2299"/>
      <c r="K2299" s="32" t="str">
        <f t="shared" si="71"/>
        <v/>
      </c>
      <c r="L2299" s="535"/>
    </row>
    <row r="2300" spans="2:12" x14ac:dyDescent="0.4">
      <c r="B2300"/>
      <c r="C2300"/>
      <c r="D2300"/>
      <c r="E2300" s="32" t="str">
        <f t="shared" si="70"/>
        <v/>
      </c>
      <c r="H2300"/>
      <c r="I2300"/>
      <c r="J2300"/>
      <c r="K2300" s="32" t="str">
        <f t="shared" si="71"/>
        <v/>
      </c>
      <c r="L2300" s="535"/>
    </row>
    <row r="2301" spans="2:12" x14ac:dyDescent="0.4">
      <c r="B2301"/>
      <c r="C2301"/>
      <c r="D2301"/>
      <c r="E2301" s="32" t="str">
        <f t="shared" si="70"/>
        <v/>
      </c>
      <c r="H2301"/>
      <c r="I2301"/>
      <c r="J2301"/>
      <c r="K2301" s="32" t="str">
        <f t="shared" si="71"/>
        <v/>
      </c>
      <c r="L2301" s="535"/>
    </row>
    <row r="2302" spans="2:12" x14ac:dyDescent="0.4">
      <c r="B2302"/>
      <c r="C2302"/>
      <c r="D2302"/>
      <c r="E2302" s="32" t="str">
        <f t="shared" si="70"/>
        <v/>
      </c>
      <c r="H2302"/>
      <c r="I2302"/>
      <c r="J2302"/>
      <c r="K2302" s="32" t="str">
        <f t="shared" si="71"/>
        <v/>
      </c>
      <c r="L2302" s="535"/>
    </row>
    <row r="2303" spans="2:12" x14ac:dyDescent="0.4">
      <c r="B2303"/>
      <c r="C2303"/>
      <c r="D2303"/>
      <c r="E2303" s="32" t="str">
        <f t="shared" si="70"/>
        <v/>
      </c>
      <c r="H2303"/>
      <c r="I2303"/>
      <c r="J2303"/>
      <c r="K2303" s="32" t="str">
        <f t="shared" si="71"/>
        <v/>
      </c>
      <c r="L2303" s="535"/>
    </row>
    <row r="2304" spans="2:12" x14ac:dyDescent="0.4">
      <c r="B2304"/>
      <c r="C2304"/>
      <c r="D2304"/>
      <c r="E2304" s="32" t="str">
        <f t="shared" si="70"/>
        <v/>
      </c>
      <c r="H2304"/>
      <c r="I2304"/>
      <c r="J2304"/>
      <c r="K2304" s="32" t="str">
        <f t="shared" si="71"/>
        <v/>
      </c>
      <c r="L2304" s="535"/>
    </row>
    <row r="2305" spans="2:12" x14ac:dyDescent="0.4">
      <c r="B2305"/>
      <c r="C2305"/>
      <c r="D2305"/>
      <c r="E2305" s="32" t="str">
        <f t="shared" si="70"/>
        <v/>
      </c>
      <c r="H2305"/>
      <c r="I2305"/>
      <c r="J2305"/>
      <c r="K2305" s="32" t="str">
        <f t="shared" si="71"/>
        <v/>
      </c>
      <c r="L2305" s="535"/>
    </row>
    <row r="2306" spans="2:12" x14ac:dyDescent="0.4">
      <c r="B2306"/>
      <c r="C2306"/>
      <c r="D2306"/>
      <c r="E2306" s="32" t="str">
        <f t="shared" si="70"/>
        <v/>
      </c>
      <c r="H2306"/>
      <c r="I2306"/>
      <c r="J2306"/>
      <c r="K2306" s="32" t="str">
        <f t="shared" si="71"/>
        <v/>
      </c>
      <c r="L2306" s="535"/>
    </row>
    <row r="2307" spans="2:12" x14ac:dyDescent="0.4">
      <c r="B2307"/>
      <c r="C2307"/>
      <c r="D2307"/>
      <c r="E2307" s="32" t="str">
        <f t="shared" si="70"/>
        <v/>
      </c>
      <c r="H2307"/>
      <c r="I2307"/>
      <c r="J2307"/>
      <c r="K2307" s="32" t="str">
        <f t="shared" si="71"/>
        <v/>
      </c>
      <c r="L2307" s="535"/>
    </row>
    <row r="2308" spans="2:12" x14ac:dyDescent="0.4">
      <c r="B2308"/>
      <c r="C2308"/>
      <c r="D2308"/>
      <c r="E2308" s="32" t="str">
        <f t="shared" si="70"/>
        <v/>
      </c>
      <c r="H2308"/>
      <c r="I2308"/>
      <c r="J2308"/>
      <c r="K2308" s="32" t="str">
        <f t="shared" si="71"/>
        <v/>
      </c>
      <c r="L2308" s="535"/>
    </row>
    <row r="2309" spans="2:12" x14ac:dyDescent="0.4">
      <c r="B2309"/>
      <c r="C2309"/>
      <c r="D2309"/>
      <c r="E2309" s="32" t="str">
        <f t="shared" si="70"/>
        <v/>
      </c>
      <c r="H2309"/>
      <c r="I2309"/>
      <c r="J2309"/>
      <c r="K2309" s="32" t="str">
        <f t="shared" si="71"/>
        <v/>
      </c>
      <c r="L2309" s="535"/>
    </row>
    <row r="2310" spans="2:12" x14ac:dyDescent="0.4">
      <c r="B2310"/>
      <c r="C2310"/>
      <c r="D2310"/>
      <c r="E2310" s="32" t="str">
        <f t="shared" si="70"/>
        <v/>
      </c>
      <c r="H2310"/>
      <c r="I2310"/>
      <c r="J2310"/>
      <c r="K2310" s="32" t="str">
        <f t="shared" si="71"/>
        <v/>
      </c>
      <c r="L2310" s="535"/>
    </row>
    <row r="2311" spans="2:12" x14ac:dyDescent="0.4">
      <c r="B2311"/>
      <c r="C2311"/>
      <c r="D2311"/>
      <c r="E2311" s="32" t="str">
        <f t="shared" si="70"/>
        <v/>
      </c>
      <c r="H2311"/>
      <c r="I2311"/>
      <c r="J2311"/>
      <c r="K2311" s="32" t="str">
        <f t="shared" si="71"/>
        <v/>
      </c>
      <c r="L2311" s="535"/>
    </row>
    <row r="2312" spans="2:12" x14ac:dyDescent="0.4">
      <c r="B2312"/>
      <c r="C2312"/>
      <c r="D2312"/>
      <c r="E2312" s="32" t="str">
        <f t="shared" si="70"/>
        <v/>
      </c>
      <c r="H2312"/>
      <c r="I2312"/>
      <c r="J2312"/>
      <c r="K2312" s="32" t="str">
        <f t="shared" si="71"/>
        <v/>
      </c>
      <c r="L2312" s="535"/>
    </row>
    <row r="2313" spans="2:12" x14ac:dyDescent="0.4">
      <c r="B2313"/>
      <c r="C2313"/>
      <c r="D2313"/>
      <c r="E2313" s="32" t="str">
        <f t="shared" si="70"/>
        <v/>
      </c>
      <c r="H2313"/>
      <c r="I2313"/>
      <c r="J2313"/>
      <c r="K2313" s="32" t="str">
        <f t="shared" si="71"/>
        <v/>
      </c>
      <c r="L2313" s="535"/>
    </row>
    <row r="2314" spans="2:12" x14ac:dyDescent="0.4">
      <c r="B2314"/>
      <c r="C2314"/>
      <c r="D2314"/>
      <c r="E2314" s="32" t="str">
        <f t="shared" ref="E2314:E2377" si="72">IF(OR(B2314="",B2314="Инструмент бензо",B2314="Инструмент электро",B2314="Инструмент газ",B2314="Ручник и аксессуары"),"","V")</f>
        <v/>
      </c>
      <c r="H2314"/>
      <c r="I2314"/>
      <c r="J2314"/>
      <c r="K2314" s="32" t="str">
        <f t="shared" si="71"/>
        <v/>
      </c>
      <c r="L2314" s="535"/>
    </row>
    <row r="2315" spans="2:12" x14ac:dyDescent="0.4">
      <c r="B2315"/>
      <c r="C2315"/>
      <c r="D2315"/>
      <c r="E2315" s="32" t="str">
        <f t="shared" si="72"/>
        <v/>
      </c>
      <c r="H2315"/>
      <c r="I2315"/>
      <c r="J2315"/>
      <c r="K2315" s="32" t="str">
        <f t="shared" ref="K2315:K2378" si="73">IF(OR(H2315="",H2315="Инструмент бензо",H2315="Инструмент электро",H2315="Инструмент газ",H2315="Ручник и аксессуары"),"","V")</f>
        <v/>
      </c>
      <c r="L2315" s="535"/>
    </row>
    <row r="2316" spans="2:12" x14ac:dyDescent="0.4">
      <c r="B2316"/>
      <c r="C2316"/>
      <c r="D2316"/>
      <c r="E2316" s="32" t="str">
        <f t="shared" si="72"/>
        <v/>
      </c>
      <c r="H2316"/>
      <c r="I2316"/>
      <c r="J2316"/>
      <c r="K2316" s="32" t="str">
        <f t="shared" si="73"/>
        <v/>
      </c>
      <c r="L2316" s="535"/>
    </row>
    <row r="2317" spans="2:12" x14ac:dyDescent="0.4">
      <c r="B2317"/>
      <c r="C2317"/>
      <c r="D2317"/>
      <c r="E2317" s="32" t="str">
        <f t="shared" si="72"/>
        <v/>
      </c>
      <c r="H2317"/>
      <c r="I2317"/>
      <c r="J2317"/>
      <c r="K2317" s="32" t="str">
        <f t="shared" si="73"/>
        <v/>
      </c>
      <c r="L2317" s="535"/>
    </row>
    <row r="2318" spans="2:12" x14ac:dyDescent="0.4">
      <c r="B2318"/>
      <c r="C2318"/>
      <c r="D2318"/>
      <c r="E2318" s="32" t="str">
        <f t="shared" si="72"/>
        <v/>
      </c>
      <c r="H2318"/>
      <c r="I2318"/>
      <c r="J2318"/>
      <c r="K2318" s="32" t="str">
        <f t="shared" si="73"/>
        <v/>
      </c>
      <c r="L2318" s="535"/>
    </row>
    <row r="2319" spans="2:12" x14ac:dyDescent="0.4">
      <c r="B2319"/>
      <c r="C2319"/>
      <c r="D2319"/>
      <c r="E2319" s="32" t="str">
        <f t="shared" si="72"/>
        <v/>
      </c>
      <c r="H2319"/>
      <c r="I2319"/>
      <c r="J2319"/>
      <c r="K2319" s="32" t="str">
        <f t="shared" si="73"/>
        <v/>
      </c>
      <c r="L2319" s="535"/>
    </row>
    <row r="2320" spans="2:12" x14ac:dyDescent="0.4">
      <c r="B2320"/>
      <c r="C2320"/>
      <c r="D2320"/>
      <c r="E2320" s="32" t="str">
        <f t="shared" si="72"/>
        <v/>
      </c>
      <c r="H2320"/>
      <c r="I2320"/>
      <c r="J2320"/>
      <c r="K2320" s="32" t="str">
        <f t="shared" si="73"/>
        <v/>
      </c>
      <c r="L2320" s="535"/>
    </row>
    <row r="2321" spans="2:12" x14ac:dyDescent="0.4">
      <c r="B2321"/>
      <c r="C2321"/>
      <c r="D2321"/>
      <c r="E2321" s="32" t="str">
        <f t="shared" si="72"/>
        <v/>
      </c>
      <c r="H2321"/>
      <c r="I2321"/>
      <c r="J2321"/>
      <c r="K2321" s="32" t="str">
        <f t="shared" si="73"/>
        <v/>
      </c>
      <c r="L2321" s="535"/>
    </row>
    <row r="2322" spans="2:12" x14ac:dyDescent="0.4">
      <c r="B2322"/>
      <c r="C2322"/>
      <c r="D2322"/>
      <c r="E2322" s="32" t="str">
        <f t="shared" si="72"/>
        <v/>
      </c>
      <c r="H2322"/>
      <c r="I2322"/>
      <c r="J2322"/>
      <c r="K2322" s="32" t="str">
        <f t="shared" si="73"/>
        <v/>
      </c>
      <c r="L2322" s="535"/>
    </row>
    <row r="2323" spans="2:12" x14ac:dyDescent="0.4">
      <c r="B2323"/>
      <c r="C2323"/>
      <c r="D2323"/>
      <c r="E2323" s="32" t="str">
        <f t="shared" si="72"/>
        <v/>
      </c>
      <c r="H2323"/>
      <c r="I2323"/>
      <c r="J2323"/>
      <c r="K2323" s="32" t="str">
        <f t="shared" si="73"/>
        <v/>
      </c>
      <c r="L2323" s="535"/>
    </row>
    <row r="2324" spans="2:12" x14ac:dyDescent="0.4">
      <c r="B2324"/>
      <c r="C2324"/>
      <c r="D2324"/>
      <c r="E2324" s="32" t="str">
        <f t="shared" si="72"/>
        <v/>
      </c>
      <c r="H2324"/>
      <c r="I2324"/>
      <c r="J2324"/>
      <c r="K2324" s="32" t="str">
        <f t="shared" si="73"/>
        <v/>
      </c>
      <c r="L2324" s="535"/>
    </row>
    <row r="2325" spans="2:12" x14ac:dyDescent="0.4">
      <c r="B2325"/>
      <c r="C2325"/>
      <c r="D2325"/>
      <c r="E2325" s="32" t="str">
        <f t="shared" si="72"/>
        <v/>
      </c>
      <c r="H2325"/>
      <c r="I2325"/>
      <c r="J2325"/>
      <c r="K2325" s="32" t="str">
        <f t="shared" si="73"/>
        <v/>
      </c>
      <c r="L2325" s="535"/>
    </row>
    <row r="2326" spans="2:12" x14ac:dyDescent="0.4">
      <c r="B2326"/>
      <c r="C2326"/>
      <c r="D2326"/>
      <c r="E2326" s="32" t="str">
        <f t="shared" si="72"/>
        <v/>
      </c>
      <c r="H2326"/>
      <c r="I2326"/>
      <c r="J2326"/>
      <c r="K2326" s="32" t="str">
        <f t="shared" si="73"/>
        <v/>
      </c>
      <c r="L2326" s="535"/>
    </row>
    <row r="2327" spans="2:12" x14ac:dyDescent="0.4">
      <c r="B2327"/>
      <c r="C2327"/>
      <c r="D2327"/>
      <c r="E2327" s="32" t="str">
        <f t="shared" si="72"/>
        <v/>
      </c>
      <c r="H2327"/>
      <c r="I2327"/>
      <c r="J2327"/>
      <c r="K2327" s="32" t="str">
        <f t="shared" si="73"/>
        <v/>
      </c>
      <c r="L2327" s="535"/>
    </row>
    <row r="2328" spans="2:12" x14ac:dyDescent="0.4">
      <c r="B2328"/>
      <c r="C2328"/>
      <c r="D2328"/>
      <c r="E2328" s="32" t="str">
        <f t="shared" si="72"/>
        <v/>
      </c>
      <c r="H2328"/>
      <c r="I2328"/>
      <c r="J2328"/>
      <c r="K2328" s="32" t="str">
        <f t="shared" si="73"/>
        <v/>
      </c>
      <c r="L2328" s="535"/>
    </row>
    <row r="2329" spans="2:12" x14ac:dyDescent="0.4">
      <c r="B2329"/>
      <c r="C2329"/>
      <c r="D2329"/>
      <c r="E2329" s="32" t="str">
        <f t="shared" si="72"/>
        <v/>
      </c>
      <c r="H2329"/>
      <c r="I2329"/>
      <c r="J2329"/>
      <c r="K2329" s="32" t="str">
        <f t="shared" si="73"/>
        <v/>
      </c>
      <c r="L2329" s="535"/>
    </row>
    <row r="2330" spans="2:12" x14ac:dyDescent="0.4">
      <c r="B2330"/>
      <c r="C2330"/>
      <c r="D2330"/>
      <c r="E2330" s="32" t="str">
        <f t="shared" si="72"/>
        <v/>
      </c>
      <c r="H2330"/>
      <c r="I2330"/>
      <c r="J2330"/>
      <c r="K2330" s="32" t="str">
        <f t="shared" si="73"/>
        <v/>
      </c>
      <c r="L2330" s="535"/>
    </row>
    <row r="2331" spans="2:12" x14ac:dyDescent="0.4">
      <c r="B2331"/>
      <c r="C2331"/>
      <c r="D2331"/>
      <c r="E2331" s="32" t="str">
        <f t="shared" si="72"/>
        <v/>
      </c>
      <c r="H2331"/>
      <c r="I2331"/>
      <c r="J2331"/>
      <c r="K2331" s="32" t="str">
        <f t="shared" si="73"/>
        <v/>
      </c>
      <c r="L2331" s="535"/>
    </row>
    <row r="2332" spans="2:12" x14ac:dyDescent="0.4">
      <c r="B2332"/>
      <c r="C2332"/>
      <c r="D2332"/>
      <c r="E2332" s="32" t="str">
        <f t="shared" si="72"/>
        <v/>
      </c>
      <c r="H2332"/>
      <c r="I2332"/>
      <c r="J2332"/>
      <c r="K2332" s="32" t="str">
        <f t="shared" si="73"/>
        <v/>
      </c>
      <c r="L2332" s="535"/>
    </row>
    <row r="2333" spans="2:12" x14ac:dyDescent="0.4">
      <c r="B2333"/>
      <c r="C2333"/>
      <c r="D2333"/>
      <c r="E2333" s="32" t="str">
        <f t="shared" si="72"/>
        <v/>
      </c>
      <c r="H2333"/>
      <c r="I2333"/>
      <c r="J2333"/>
      <c r="K2333" s="32" t="str">
        <f t="shared" si="73"/>
        <v/>
      </c>
      <c r="L2333" s="535"/>
    </row>
    <row r="2334" spans="2:12" x14ac:dyDescent="0.4">
      <c r="B2334"/>
      <c r="C2334"/>
      <c r="D2334"/>
      <c r="E2334" s="32" t="str">
        <f t="shared" si="72"/>
        <v/>
      </c>
      <c r="H2334"/>
      <c r="I2334"/>
      <c r="J2334"/>
      <c r="K2334" s="32" t="str">
        <f t="shared" si="73"/>
        <v/>
      </c>
      <c r="L2334" s="535"/>
    </row>
    <row r="2335" spans="2:12" x14ac:dyDescent="0.4">
      <c r="B2335"/>
      <c r="C2335"/>
      <c r="D2335"/>
      <c r="E2335" s="32" t="str">
        <f t="shared" si="72"/>
        <v/>
      </c>
      <c r="H2335"/>
      <c r="I2335"/>
      <c r="J2335"/>
      <c r="K2335" s="32" t="str">
        <f t="shared" si="73"/>
        <v/>
      </c>
      <c r="L2335" s="535"/>
    </row>
    <row r="2336" spans="2:12" x14ac:dyDescent="0.4">
      <c r="B2336"/>
      <c r="C2336"/>
      <c r="D2336"/>
      <c r="E2336" s="32" t="str">
        <f t="shared" si="72"/>
        <v/>
      </c>
      <c r="H2336"/>
      <c r="I2336"/>
      <c r="J2336"/>
      <c r="K2336" s="32" t="str">
        <f t="shared" si="73"/>
        <v/>
      </c>
      <c r="L2336" s="535"/>
    </row>
    <row r="2337" spans="2:12" x14ac:dyDescent="0.4">
      <c r="B2337"/>
      <c r="C2337"/>
      <c r="D2337"/>
      <c r="E2337" s="32" t="str">
        <f t="shared" si="72"/>
        <v/>
      </c>
      <c r="H2337"/>
      <c r="I2337"/>
      <c r="J2337"/>
      <c r="K2337" s="32" t="str">
        <f t="shared" si="73"/>
        <v/>
      </c>
      <c r="L2337" s="535"/>
    </row>
    <row r="2338" spans="2:12" x14ac:dyDescent="0.4">
      <c r="B2338"/>
      <c r="C2338"/>
      <c r="D2338"/>
      <c r="E2338" s="32" t="str">
        <f t="shared" si="72"/>
        <v/>
      </c>
      <c r="H2338"/>
      <c r="I2338"/>
      <c r="J2338"/>
      <c r="K2338" s="32" t="str">
        <f t="shared" si="73"/>
        <v/>
      </c>
      <c r="L2338" s="535"/>
    </row>
    <row r="2339" spans="2:12" x14ac:dyDescent="0.4">
      <c r="B2339"/>
      <c r="C2339"/>
      <c r="D2339"/>
      <c r="E2339" s="32" t="str">
        <f t="shared" si="72"/>
        <v/>
      </c>
      <c r="H2339"/>
      <c r="I2339"/>
      <c r="J2339"/>
      <c r="K2339" s="32" t="str">
        <f t="shared" si="73"/>
        <v/>
      </c>
      <c r="L2339" s="535"/>
    </row>
    <row r="2340" spans="2:12" x14ac:dyDescent="0.4">
      <c r="B2340"/>
      <c r="C2340"/>
      <c r="D2340"/>
      <c r="E2340" s="32" t="str">
        <f t="shared" si="72"/>
        <v/>
      </c>
      <c r="H2340"/>
      <c r="I2340"/>
      <c r="J2340"/>
      <c r="K2340" s="32" t="str">
        <f t="shared" si="73"/>
        <v/>
      </c>
      <c r="L2340" s="535"/>
    </row>
    <row r="2341" spans="2:12" x14ac:dyDescent="0.4">
      <c r="B2341"/>
      <c r="C2341"/>
      <c r="D2341"/>
      <c r="E2341" s="32" t="str">
        <f t="shared" si="72"/>
        <v/>
      </c>
      <c r="H2341"/>
      <c r="I2341"/>
      <c r="J2341"/>
      <c r="K2341" s="32" t="str">
        <f t="shared" si="73"/>
        <v/>
      </c>
      <c r="L2341" s="535"/>
    </row>
    <row r="2342" spans="2:12" x14ac:dyDescent="0.4">
      <c r="B2342"/>
      <c r="C2342"/>
      <c r="D2342"/>
      <c r="E2342" s="32" t="str">
        <f t="shared" si="72"/>
        <v/>
      </c>
      <c r="H2342"/>
      <c r="I2342"/>
      <c r="J2342"/>
      <c r="K2342" s="32" t="str">
        <f t="shared" si="73"/>
        <v/>
      </c>
      <c r="L2342" s="535"/>
    </row>
    <row r="2343" spans="2:12" x14ac:dyDescent="0.4">
      <c r="B2343"/>
      <c r="C2343"/>
      <c r="D2343"/>
      <c r="E2343" s="32" t="str">
        <f t="shared" si="72"/>
        <v/>
      </c>
      <c r="H2343"/>
      <c r="I2343"/>
      <c r="J2343"/>
      <c r="K2343" s="32" t="str">
        <f t="shared" si="73"/>
        <v/>
      </c>
      <c r="L2343" s="535"/>
    </row>
    <row r="2344" spans="2:12" x14ac:dyDescent="0.4">
      <c r="B2344"/>
      <c r="C2344"/>
      <c r="D2344"/>
      <c r="E2344" s="32" t="str">
        <f t="shared" si="72"/>
        <v/>
      </c>
      <c r="H2344"/>
      <c r="I2344"/>
      <c r="J2344"/>
      <c r="K2344" s="32" t="str">
        <f t="shared" si="73"/>
        <v/>
      </c>
      <c r="L2344" s="535"/>
    </row>
    <row r="2345" spans="2:12" x14ac:dyDescent="0.4">
      <c r="B2345"/>
      <c r="C2345"/>
      <c r="D2345"/>
      <c r="E2345" s="32" t="str">
        <f t="shared" si="72"/>
        <v/>
      </c>
      <c r="H2345"/>
      <c r="I2345"/>
      <c r="J2345"/>
      <c r="K2345" s="32" t="str">
        <f t="shared" si="73"/>
        <v/>
      </c>
      <c r="L2345" s="535"/>
    </row>
    <row r="2346" spans="2:12" x14ac:dyDescent="0.4">
      <c r="B2346"/>
      <c r="C2346"/>
      <c r="D2346"/>
      <c r="E2346" s="32" t="str">
        <f t="shared" si="72"/>
        <v/>
      </c>
      <c r="H2346"/>
      <c r="I2346"/>
      <c r="J2346"/>
      <c r="K2346" s="32" t="str">
        <f t="shared" si="73"/>
        <v/>
      </c>
      <c r="L2346" s="535"/>
    </row>
    <row r="2347" spans="2:12" x14ac:dyDescent="0.4">
      <c r="B2347"/>
      <c r="C2347"/>
      <c r="D2347"/>
      <c r="E2347" s="32" t="str">
        <f t="shared" si="72"/>
        <v/>
      </c>
      <c r="H2347"/>
      <c r="I2347"/>
      <c r="J2347"/>
      <c r="K2347" s="32" t="str">
        <f t="shared" si="73"/>
        <v/>
      </c>
      <c r="L2347" s="535"/>
    </row>
    <row r="2348" spans="2:12" x14ac:dyDescent="0.4">
      <c r="B2348"/>
      <c r="C2348"/>
      <c r="D2348"/>
      <c r="E2348" s="32" t="str">
        <f t="shared" si="72"/>
        <v/>
      </c>
      <c r="H2348"/>
      <c r="I2348"/>
      <c r="J2348"/>
      <c r="K2348" s="32" t="str">
        <f t="shared" si="73"/>
        <v/>
      </c>
      <c r="L2348" s="535"/>
    </row>
    <row r="2349" spans="2:12" x14ac:dyDescent="0.4">
      <c r="B2349"/>
      <c r="C2349"/>
      <c r="D2349"/>
      <c r="E2349" s="32" t="str">
        <f t="shared" si="72"/>
        <v/>
      </c>
      <c r="H2349"/>
      <c r="I2349"/>
      <c r="J2349"/>
      <c r="K2349" s="32" t="str">
        <f t="shared" si="73"/>
        <v/>
      </c>
      <c r="L2349" s="535"/>
    </row>
    <row r="2350" spans="2:12" x14ac:dyDescent="0.4">
      <c r="B2350"/>
      <c r="C2350"/>
      <c r="D2350"/>
      <c r="E2350" s="32" t="str">
        <f t="shared" si="72"/>
        <v/>
      </c>
      <c r="H2350"/>
      <c r="I2350"/>
      <c r="J2350"/>
      <c r="K2350" s="32" t="str">
        <f t="shared" si="73"/>
        <v/>
      </c>
      <c r="L2350" s="535"/>
    </row>
    <row r="2351" spans="2:12" x14ac:dyDescent="0.4">
      <c r="B2351"/>
      <c r="C2351"/>
      <c r="D2351"/>
      <c r="E2351" s="32" t="str">
        <f t="shared" si="72"/>
        <v/>
      </c>
      <c r="H2351"/>
      <c r="I2351"/>
      <c r="J2351"/>
      <c r="K2351" s="32" t="str">
        <f t="shared" si="73"/>
        <v/>
      </c>
      <c r="L2351" s="535"/>
    </row>
    <row r="2352" spans="2:12" x14ac:dyDescent="0.4">
      <c r="B2352"/>
      <c r="C2352"/>
      <c r="D2352"/>
      <c r="E2352" s="32" t="str">
        <f t="shared" si="72"/>
        <v/>
      </c>
      <c r="H2352"/>
      <c r="I2352"/>
      <c r="J2352"/>
      <c r="K2352" s="32" t="str">
        <f t="shared" si="73"/>
        <v/>
      </c>
      <c r="L2352" s="535"/>
    </row>
    <row r="2353" spans="2:12" x14ac:dyDescent="0.4">
      <c r="B2353"/>
      <c r="C2353"/>
      <c r="D2353"/>
      <c r="E2353" s="32" t="str">
        <f t="shared" si="72"/>
        <v/>
      </c>
      <c r="H2353"/>
      <c r="I2353"/>
      <c r="J2353"/>
      <c r="K2353" s="32" t="str">
        <f t="shared" si="73"/>
        <v/>
      </c>
      <c r="L2353" s="535"/>
    </row>
    <row r="2354" spans="2:12" x14ac:dyDescent="0.4">
      <c r="B2354"/>
      <c r="C2354"/>
      <c r="D2354"/>
      <c r="E2354" s="32" t="str">
        <f t="shared" si="72"/>
        <v/>
      </c>
      <c r="H2354"/>
      <c r="I2354"/>
      <c r="J2354"/>
      <c r="K2354" s="32" t="str">
        <f t="shared" si="73"/>
        <v/>
      </c>
      <c r="L2354" s="535"/>
    </row>
    <row r="2355" spans="2:12" x14ac:dyDescent="0.4">
      <c r="B2355"/>
      <c r="C2355"/>
      <c r="D2355"/>
      <c r="E2355" s="32" t="str">
        <f t="shared" si="72"/>
        <v/>
      </c>
      <c r="H2355"/>
      <c r="I2355"/>
      <c r="J2355"/>
      <c r="K2355" s="32" t="str">
        <f t="shared" si="73"/>
        <v/>
      </c>
      <c r="L2355" s="535"/>
    </row>
    <row r="2356" spans="2:12" x14ac:dyDescent="0.4">
      <c r="B2356"/>
      <c r="C2356"/>
      <c r="D2356"/>
      <c r="E2356" s="32" t="str">
        <f t="shared" si="72"/>
        <v/>
      </c>
      <c r="H2356"/>
      <c r="I2356"/>
      <c r="J2356"/>
      <c r="K2356" s="32" t="str">
        <f t="shared" si="73"/>
        <v/>
      </c>
      <c r="L2356" s="535"/>
    </row>
    <row r="2357" spans="2:12" x14ac:dyDescent="0.4">
      <c r="B2357"/>
      <c r="C2357"/>
      <c r="D2357"/>
      <c r="E2357" s="32" t="str">
        <f t="shared" si="72"/>
        <v/>
      </c>
      <c r="H2357"/>
      <c r="I2357"/>
      <c r="J2357"/>
      <c r="K2357" s="32" t="str">
        <f t="shared" si="73"/>
        <v/>
      </c>
      <c r="L2357" s="535"/>
    </row>
    <row r="2358" spans="2:12" x14ac:dyDescent="0.4">
      <c r="B2358"/>
      <c r="C2358"/>
      <c r="D2358"/>
      <c r="E2358" s="32" t="str">
        <f t="shared" si="72"/>
        <v/>
      </c>
      <c r="H2358"/>
      <c r="I2358"/>
      <c r="J2358"/>
      <c r="K2358" s="32" t="str">
        <f t="shared" si="73"/>
        <v/>
      </c>
      <c r="L2358" s="535"/>
    </row>
    <row r="2359" spans="2:12" x14ac:dyDescent="0.4">
      <c r="B2359"/>
      <c r="C2359"/>
      <c r="D2359"/>
      <c r="E2359" s="32" t="str">
        <f t="shared" si="72"/>
        <v/>
      </c>
      <c r="H2359"/>
      <c r="I2359"/>
      <c r="J2359"/>
      <c r="K2359" s="32" t="str">
        <f t="shared" si="73"/>
        <v/>
      </c>
      <c r="L2359" s="535"/>
    </row>
    <row r="2360" spans="2:12" x14ac:dyDescent="0.4">
      <c r="B2360"/>
      <c r="C2360"/>
      <c r="D2360"/>
      <c r="E2360" s="32" t="str">
        <f t="shared" si="72"/>
        <v/>
      </c>
      <c r="H2360"/>
      <c r="I2360"/>
      <c r="J2360"/>
      <c r="K2360" s="32" t="str">
        <f t="shared" si="73"/>
        <v/>
      </c>
      <c r="L2360" s="535"/>
    </row>
    <row r="2361" spans="2:12" x14ac:dyDescent="0.4">
      <c r="B2361"/>
      <c r="C2361"/>
      <c r="D2361"/>
      <c r="E2361" s="32" t="str">
        <f t="shared" si="72"/>
        <v/>
      </c>
      <c r="H2361"/>
      <c r="I2361"/>
      <c r="J2361"/>
      <c r="K2361" s="32" t="str">
        <f t="shared" si="73"/>
        <v/>
      </c>
      <c r="L2361" s="535"/>
    </row>
    <row r="2362" spans="2:12" x14ac:dyDescent="0.4">
      <c r="B2362"/>
      <c r="C2362"/>
      <c r="D2362"/>
      <c r="E2362" s="32" t="str">
        <f t="shared" si="72"/>
        <v/>
      </c>
      <c r="H2362"/>
      <c r="I2362"/>
      <c r="J2362"/>
      <c r="K2362" s="32" t="str">
        <f t="shared" si="73"/>
        <v/>
      </c>
      <c r="L2362" s="535"/>
    </row>
    <row r="2363" spans="2:12" x14ac:dyDescent="0.4">
      <c r="B2363"/>
      <c r="C2363"/>
      <c r="D2363"/>
      <c r="E2363" s="32" t="str">
        <f t="shared" si="72"/>
        <v/>
      </c>
      <c r="H2363"/>
      <c r="I2363"/>
      <c r="J2363"/>
      <c r="K2363" s="32" t="str">
        <f t="shared" si="73"/>
        <v/>
      </c>
      <c r="L2363" s="535"/>
    </row>
    <row r="2364" spans="2:12" x14ac:dyDescent="0.4">
      <c r="B2364"/>
      <c r="C2364"/>
      <c r="D2364"/>
      <c r="E2364" s="32" t="str">
        <f t="shared" si="72"/>
        <v/>
      </c>
      <c r="H2364"/>
      <c r="I2364"/>
      <c r="J2364"/>
      <c r="K2364" s="32" t="str">
        <f t="shared" si="73"/>
        <v/>
      </c>
      <c r="L2364" s="535"/>
    </row>
    <row r="2365" spans="2:12" x14ac:dyDescent="0.4">
      <c r="B2365"/>
      <c r="C2365"/>
      <c r="D2365"/>
      <c r="E2365" s="32" t="str">
        <f t="shared" si="72"/>
        <v/>
      </c>
      <c r="H2365"/>
      <c r="I2365"/>
      <c r="J2365"/>
      <c r="K2365" s="32" t="str">
        <f t="shared" si="73"/>
        <v/>
      </c>
      <c r="L2365" s="535"/>
    </row>
    <row r="2366" spans="2:12" x14ac:dyDescent="0.4">
      <c r="B2366"/>
      <c r="C2366"/>
      <c r="D2366"/>
      <c r="E2366" s="32" t="str">
        <f t="shared" si="72"/>
        <v/>
      </c>
      <c r="H2366"/>
      <c r="I2366"/>
      <c r="J2366"/>
      <c r="K2366" s="32" t="str">
        <f t="shared" si="73"/>
        <v/>
      </c>
      <c r="L2366" s="535"/>
    </row>
    <row r="2367" spans="2:12" x14ac:dyDescent="0.4">
      <c r="B2367"/>
      <c r="C2367"/>
      <c r="D2367"/>
      <c r="E2367" s="32" t="str">
        <f t="shared" si="72"/>
        <v/>
      </c>
      <c r="H2367"/>
      <c r="I2367"/>
      <c r="J2367"/>
      <c r="K2367" s="32" t="str">
        <f t="shared" si="73"/>
        <v/>
      </c>
      <c r="L2367" s="535"/>
    </row>
    <row r="2368" spans="2:12" x14ac:dyDescent="0.4">
      <c r="B2368"/>
      <c r="C2368"/>
      <c r="D2368"/>
      <c r="E2368" s="32" t="str">
        <f t="shared" si="72"/>
        <v/>
      </c>
      <c r="H2368"/>
      <c r="I2368"/>
      <c r="J2368"/>
      <c r="K2368" s="32" t="str">
        <f t="shared" si="73"/>
        <v/>
      </c>
      <c r="L2368" s="535"/>
    </row>
    <row r="2369" spans="2:12" x14ac:dyDescent="0.4">
      <c r="B2369"/>
      <c r="C2369"/>
      <c r="D2369"/>
      <c r="E2369" s="32" t="str">
        <f t="shared" si="72"/>
        <v/>
      </c>
      <c r="H2369"/>
      <c r="I2369"/>
      <c r="J2369"/>
      <c r="K2369" s="32" t="str">
        <f t="shared" si="73"/>
        <v/>
      </c>
      <c r="L2369" s="535"/>
    </row>
    <row r="2370" spans="2:12" x14ac:dyDescent="0.4">
      <c r="B2370"/>
      <c r="C2370"/>
      <c r="D2370"/>
      <c r="E2370" s="32" t="str">
        <f t="shared" si="72"/>
        <v/>
      </c>
      <c r="H2370"/>
      <c r="I2370"/>
      <c r="J2370"/>
      <c r="K2370" s="32" t="str">
        <f t="shared" si="73"/>
        <v/>
      </c>
      <c r="L2370" s="535"/>
    </row>
    <row r="2371" spans="2:12" x14ac:dyDescent="0.4">
      <c r="B2371"/>
      <c r="C2371"/>
      <c r="D2371"/>
      <c r="E2371" s="32" t="str">
        <f t="shared" si="72"/>
        <v/>
      </c>
      <c r="H2371"/>
      <c r="I2371"/>
      <c r="J2371"/>
      <c r="K2371" s="32" t="str">
        <f t="shared" si="73"/>
        <v/>
      </c>
      <c r="L2371" s="535"/>
    </row>
    <row r="2372" spans="2:12" x14ac:dyDescent="0.4">
      <c r="B2372"/>
      <c r="C2372"/>
      <c r="D2372"/>
      <c r="E2372" s="32" t="str">
        <f t="shared" si="72"/>
        <v/>
      </c>
      <c r="H2372"/>
      <c r="I2372"/>
      <c r="J2372"/>
      <c r="K2372" s="32" t="str">
        <f t="shared" si="73"/>
        <v/>
      </c>
      <c r="L2372" s="535"/>
    </row>
    <row r="2373" spans="2:12" x14ac:dyDescent="0.4">
      <c r="B2373"/>
      <c r="C2373"/>
      <c r="D2373"/>
      <c r="E2373" s="32" t="str">
        <f t="shared" si="72"/>
        <v/>
      </c>
      <c r="H2373"/>
      <c r="I2373"/>
      <c r="J2373"/>
      <c r="K2373" s="32" t="str">
        <f t="shared" si="73"/>
        <v/>
      </c>
      <c r="L2373" s="535"/>
    </row>
    <row r="2374" spans="2:12" x14ac:dyDescent="0.4">
      <c r="B2374"/>
      <c r="C2374"/>
      <c r="D2374"/>
      <c r="E2374" s="32" t="str">
        <f t="shared" si="72"/>
        <v/>
      </c>
      <c r="H2374"/>
      <c r="I2374"/>
      <c r="J2374"/>
      <c r="K2374" s="32" t="str">
        <f t="shared" si="73"/>
        <v/>
      </c>
      <c r="L2374" s="535"/>
    </row>
    <row r="2375" spans="2:12" x14ac:dyDescent="0.4">
      <c r="B2375"/>
      <c r="C2375"/>
      <c r="D2375"/>
      <c r="E2375" s="32" t="str">
        <f t="shared" si="72"/>
        <v/>
      </c>
      <c r="H2375"/>
      <c r="I2375"/>
      <c r="J2375"/>
      <c r="K2375" s="32" t="str">
        <f t="shared" si="73"/>
        <v/>
      </c>
      <c r="L2375" s="535"/>
    </row>
    <row r="2376" spans="2:12" x14ac:dyDescent="0.4">
      <c r="B2376"/>
      <c r="C2376"/>
      <c r="D2376"/>
      <c r="E2376" s="32" t="str">
        <f t="shared" si="72"/>
        <v/>
      </c>
      <c r="H2376"/>
      <c r="I2376"/>
      <c r="J2376"/>
      <c r="K2376" s="32" t="str">
        <f t="shared" si="73"/>
        <v/>
      </c>
      <c r="L2376" s="535"/>
    </row>
    <row r="2377" spans="2:12" x14ac:dyDescent="0.4">
      <c r="B2377"/>
      <c r="C2377"/>
      <c r="D2377"/>
      <c r="E2377" s="32" t="str">
        <f t="shared" si="72"/>
        <v/>
      </c>
      <c r="H2377"/>
      <c r="I2377"/>
      <c r="J2377"/>
      <c r="K2377" s="32" t="str">
        <f t="shared" si="73"/>
        <v/>
      </c>
      <c r="L2377" s="535"/>
    </row>
    <row r="2378" spans="2:12" x14ac:dyDescent="0.4">
      <c r="B2378"/>
      <c r="C2378"/>
      <c r="D2378"/>
      <c r="E2378" s="32" t="str">
        <f t="shared" ref="E2378:E2441" si="74">IF(OR(B2378="",B2378="Инструмент бензо",B2378="Инструмент электро",B2378="Инструмент газ",B2378="Ручник и аксессуары"),"","V")</f>
        <v/>
      </c>
      <c r="H2378"/>
      <c r="I2378"/>
      <c r="J2378"/>
      <c r="K2378" s="32" t="str">
        <f t="shared" si="73"/>
        <v/>
      </c>
      <c r="L2378" s="535"/>
    </row>
    <row r="2379" spans="2:12" x14ac:dyDescent="0.4">
      <c r="B2379"/>
      <c r="C2379"/>
      <c r="D2379"/>
      <c r="E2379" s="32" t="str">
        <f t="shared" si="74"/>
        <v/>
      </c>
      <c r="H2379"/>
      <c r="I2379"/>
      <c r="J2379"/>
      <c r="K2379" s="32" t="str">
        <f t="shared" ref="K2379:K2442" si="75">IF(OR(H2379="",H2379="Инструмент бензо",H2379="Инструмент электро",H2379="Инструмент газ",H2379="Ручник и аксессуары"),"","V")</f>
        <v/>
      </c>
      <c r="L2379" s="535"/>
    </row>
    <row r="2380" spans="2:12" x14ac:dyDescent="0.4">
      <c r="B2380"/>
      <c r="C2380"/>
      <c r="D2380"/>
      <c r="E2380" s="32" t="str">
        <f t="shared" si="74"/>
        <v/>
      </c>
      <c r="H2380"/>
      <c r="I2380"/>
      <c r="J2380"/>
      <c r="K2380" s="32" t="str">
        <f t="shared" si="75"/>
        <v/>
      </c>
      <c r="L2380" s="535"/>
    </row>
    <row r="2381" spans="2:12" x14ac:dyDescent="0.4">
      <c r="B2381"/>
      <c r="C2381"/>
      <c r="D2381"/>
      <c r="E2381" s="32" t="str">
        <f t="shared" si="74"/>
        <v/>
      </c>
      <c r="H2381"/>
      <c r="I2381"/>
      <c r="J2381"/>
      <c r="K2381" s="32" t="str">
        <f t="shared" si="75"/>
        <v/>
      </c>
      <c r="L2381" s="535"/>
    </row>
    <row r="2382" spans="2:12" x14ac:dyDescent="0.4">
      <c r="B2382"/>
      <c r="C2382"/>
      <c r="D2382"/>
      <c r="E2382" s="32" t="str">
        <f t="shared" si="74"/>
        <v/>
      </c>
      <c r="H2382"/>
      <c r="I2382"/>
      <c r="J2382"/>
      <c r="K2382" s="32" t="str">
        <f t="shared" si="75"/>
        <v/>
      </c>
      <c r="L2382" s="535"/>
    </row>
    <row r="2383" spans="2:12" x14ac:dyDescent="0.4">
      <c r="B2383"/>
      <c r="C2383"/>
      <c r="D2383"/>
      <c r="E2383" s="32" t="str">
        <f t="shared" si="74"/>
        <v/>
      </c>
      <c r="H2383"/>
      <c r="I2383"/>
      <c r="J2383"/>
      <c r="K2383" s="32" t="str">
        <f t="shared" si="75"/>
        <v/>
      </c>
      <c r="L2383" s="535"/>
    </row>
    <row r="2384" spans="2:12" x14ac:dyDescent="0.4">
      <c r="B2384"/>
      <c r="C2384"/>
      <c r="D2384"/>
      <c r="E2384" s="32" t="str">
        <f t="shared" si="74"/>
        <v/>
      </c>
      <c r="H2384"/>
      <c r="I2384"/>
      <c r="J2384"/>
      <c r="K2384" s="32" t="str">
        <f t="shared" si="75"/>
        <v/>
      </c>
      <c r="L2384" s="535"/>
    </row>
    <row r="2385" spans="2:12" x14ac:dyDescent="0.4">
      <c r="B2385"/>
      <c r="C2385"/>
      <c r="D2385"/>
      <c r="E2385" s="32" t="str">
        <f t="shared" si="74"/>
        <v/>
      </c>
      <c r="H2385"/>
      <c r="I2385"/>
      <c r="J2385"/>
      <c r="K2385" s="32" t="str">
        <f t="shared" si="75"/>
        <v/>
      </c>
      <c r="L2385" s="535"/>
    </row>
    <row r="2386" spans="2:12" x14ac:dyDescent="0.4">
      <c r="B2386"/>
      <c r="C2386"/>
      <c r="D2386"/>
      <c r="E2386" s="32" t="str">
        <f t="shared" si="74"/>
        <v/>
      </c>
      <c r="H2386"/>
      <c r="I2386"/>
      <c r="J2386"/>
      <c r="K2386" s="32" t="str">
        <f t="shared" si="75"/>
        <v/>
      </c>
      <c r="L2386" s="535"/>
    </row>
    <row r="2387" spans="2:12" x14ac:dyDescent="0.4">
      <c r="B2387"/>
      <c r="C2387"/>
      <c r="D2387"/>
      <c r="E2387" s="32" t="str">
        <f t="shared" si="74"/>
        <v/>
      </c>
      <c r="H2387"/>
      <c r="I2387"/>
      <c r="J2387"/>
      <c r="K2387" s="32" t="str">
        <f t="shared" si="75"/>
        <v/>
      </c>
      <c r="L2387" s="535"/>
    </row>
    <row r="2388" spans="2:12" x14ac:dyDescent="0.4">
      <c r="B2388"/>
      <c r="C2388"/>
      <c r="D2388"/>
      <c r="E2388" s="32" t="str">
        <f t="shared" si="74"/>
        <v/>
      </c>
      <c r="H2388"/>
      <c r="I2388"/>
      <c r="J2388"/>
      <c r="K2388" s="32" t="str">
        <f t="shared" si="75"/>
        <v/>
      </c>
      <c r="L2388" s="535"/>
    </row>
    <row r="2389" spans="2:12" x14ac:dyDescent="0.4">
      <c r="B2389"/>
      <c r="C2389"/>
      <c r="D2389"/>
      <c r="E2389" s="32" t="str">
        <f t="shared" si="74"/>
        <v/>
      </c>
      <c r="H2389"/>
      <c r="I2389"/>
      <c r="J2389"/>
      <c r="K2389" s="32" t="str">
        <f t="shared" si="75"/>
        <v/>
      </c>
      <c r="L2389" s="535"/>
    </row>
    <row r="2390" spans="2:12" x14ac:dyDescent="0.4">
      <c r="B2390"/>
      <c r="C2390"/>
      <c r="D2390"/>
      <c r="E2390" s="32" t="str">
        <f t="shared" si="74"/>
        <v/>
      </c>
      <c r="H2390"/>
      <c r="I2390"/>
      <c r="J2390"/>
      <c r="K2390" s="32" t="str">
        <f t="shared" si="75"/>
        <v/>
      </c>
      <c r="L2390" s="535"/>
    </row>
    <row r="2391" spans="2:12" x14ac:dyDescent="0.4">
      <c r="B2391"/>
      <c r="C2391"/>
      <c r="D2391"/>
      <c r="E2391" s="32" t="str">
        <f t="shared" si="74"/>
        <v/>
      </c>
      <c r="H2391"/>
      <c r="I2391"/>
      <c r="J2391"/>
      <c r="K2391" s="32" t="str">
        <f t="shared" si="75"/>
        <v/>
      </c>
      <c r="L2391" s="535"/>
    </row>
    <row r="2392" spans="2:12" x14ac:dyDescent="0.4">
      <c r="B2392"/>
      <c r="C2392"/>
      <c r="D2392"/>
      <c r="E2392" s="32" t="str">
        <f t="shared" si="74"/>
        <v/>
      </c>
      <c r="H2392"/>
      <c r="I2392"/>
      <c r="J2392"/>
      <c r="K2392" s="32" t="str">
        <f t="shared" si="75"/>
        <v/>
      </c>
      <c r="L2392" s="535"/>
    </row>
    <row r="2393" spans="2:12" x14ac:dyDescent="0.4">
      <c r="B2393"/>
      <c r="C2393"/>
      <c r="D2393"/>
      <c r="E2393" s="32" t="str">
        <f t="shared" si="74"/>
        <v/>
      </c>
      <c r="H2393"/>
      <c r="I2393"/>
      <c r="J2393"/>
      <c r="K2393" s="32" t="str">
        <f t="shared" si="75"/>
        <v/>
      </c>
      <c r="L2393" s="535"/>
    </row>
    <row r="2394" spans="2:12" x14ac:dyDescent="0.4">
      <c r="B2394"/>
      <c r="C2394"/>
      <c r="D2394"/>
      <c r="E2394" s="32" t="str">
        <f t="shared" si="74"/>
        <v/>
      </c>
      <c r="H2394"/>
      <c r="I2394"/>
      <c r="J2394"/>
      <c r="K2394" s="32" t="str">
        <f t="shared" si="75"/>
        <v/>
      </c>
      <c r="L2394" s="535"/>
    </row>
    <row r="2395" spans="2:12" x14ac:dyDescent="0.4">
      <c r="B2395"/>
      <c r="C2395"/>
      <c r="D2395"/>
      <c r="E2395" s="32" t="str">
        <f t="shared" si="74"/>
        <v/>
      </c>
      <c r="H2395"/>
      <c r="I2395"/>
      <c r="J2395"/>
      <c r="K2395" s="32" t="str">
        <f t="shared" si="75"/>
        <v/>
      </c>
      <c r="L2395" s="535"/>
    </row>
    <row r="2396" spans="2:12" x14ac:dyDescent="0.4">
      <c r="B2396"/>
      <c r="C2396"/>
      <c r="D2396"/>
      <c r="E2396" s="32" t="str">
        <f t="shared" si="74"/>
        <v/>
      </c>
      <c r="H2396"/>
      <c r="I2396"/>
      <c r="J2396"/>
      <c r="K2396" s="32" t="str">
        <f t="shared" si="75"/>
        <v/>
      </c>
      <c r="L2396" s="535"/>
    </row>
    <row r="2397" spans="2:12" x14ac:dyDescent="0.4">
      <c r="B2397"/>
      <c r="C2397"/>
      <c r="D2397"/>
      <c r="E2397" s="32" t="str">
        <f t="shared" si="74"/>
        <v/>
      </c>
      <c r="H2397" s="535"/>
      <c r="I2397" s="535"/>
      <c r="J2397" s="535"/>
      <c r="K2397" s="32" t="str">
        <f t="shared" si="75"/>
        <v/>
      </c>
      <c r="L2397" s="535"/>
    </row>
    <row r="2398" spans="2:12" x14ac:dyDescent="0.4">
      <c r="B2398"/>
      <c r="C2398"/>
      <c r="D2398"/>
      <c r="E2398" s="32" t="str">
        <f t="shared" si="74"/>
        <v/>
      </c>
      <c r="H2398" s="535"/>
      <c r="I2398" s="535"/>
      <c r="J2398" s="535"/>
      <c r="K2398" s="32" t="str">
        <f t="shared" si="75"/>
        <v/>
      </c>
      <c r="L2398" s="535"/>
    </row>
    <row r="2399" spans="2:12" x14ac:dyDescent="0.4">
      <c r="B2399"/>
      <c r="C2399"/>
      <c r="D2399"/>
      <c r="E2399" s="32" t="str">
        <f t="shared" si="74"/>
        <v/>
      </c>
      <c r="H2399" s="535"/>
      <c r="I2399" s="535"/>
      <c r="J2399" s="535"/>
      <c r="K2399" s="32" t="str">
        <f t="shared" si="75"/>
        <v/>
      </c>
      <c r="L2399" s="535"/>
    </row>
    <row r="2400" spans="2:12" x14ac:dyDescent="0.4">
      <c r="B2400"/>
      <c r="C2400"/>
      <c r="D2400"/>
      <c r="E2400" s="32" t="str">
        <f t="shared" si="74"/>
        <v/>
      </c>
      <c r="H2400" s="535"/>
      <c r="I2400" s="535"/>
      <c r="J2400" s="535"/>
      <c r="K2400" s="32" t="str">
        <f t="shared" si="75"/>
        <v/>
      </c>
      <c r="L2400" s="535"/>
    </row>
    <row r="2401" spans="2:12" x14ac:dyDescent="0.4">
      <c r="B2401"/>
      <c r="C2401"/>
      <c r="D2401"/>
      <c r="E2401" s="32" t="str">
        <f t="shared" si="74"/>
        <v/>
      </c>
      <c r="H2401" s="535"/>
      <c r="I2401" s="535"/>
      <c r="J2401" s="535"/>
      <c r="K2401" s="32" t="str">
        <f t="shared" si="75"/>
        <v/>
      </c>
      <c r="L2401" s="535"/>
    </row>
    <row r="2402" spans="2:12" x14ac:dyDescent="0.4">
      <c r="B2402"/>
      <c r="C2402"/>
      <c r="D2402"/>
      <c r="E2402" s="32" t="str">
        <f t="shared" si="74"/>
        <v/>
      </c>
      <c r="H2402" s="535"/>
      <c r="I2402" s="535"/>
      <c r="J2402" s="535"/>
      <c r="K2402" s="32" t="str">
        <f t="shared" si="75"/>
        <v/>
      </c>
      <c r="L2402" s="535"/>
    </row>
    <row r="2403" spans="2:12" x14ac:dyDescent="0.4">
      <c r="B2403"/>
      <c r="C2403"/>
      <c r="D2403"/>
      <c r="E2403" s="32" t="str">
        <f t="shared" si="74"/>
        <v/>
      </c>
      <c r="H2403" s="535"/>
      <c r="I2403" s="535"/>
      <c r="J2403" s="535"/>
      <c r="K2403" s="32" t="str">
        <f t="shared" si="75"/>
        <v/>
      </c>
      <c r="L2403" s="535"/>
    </row>
    <row r="2404" spans="2:12" x14ac:dyDescent="0.4">
      <c r="B2404"/>
      <c r="C2404"/>
      <c r="D2404"/>
      <c r="E2404" s="32" t="str">
        <f t="shared" si="74"/>
        <v/>
      </c>
      <c r="H2404" s="535"/>
      <c r="I2404" s="535"/>
      <c r="J2404" s="535"/>
      <c r="K2404" s="32" t="str">
        <f t="shared" si="75"/>
        <v/>
      </c>
      <c r="L2404" s="535"/>
    </row>
    <row r="2405" spans="2:12" x14ac:dyDescent="0.4">
      <c r="B2405"/>
      <c r="C2405"/>
      <c r="D2405"/>
      <c r="E2405" s="32" t="str">
        <f t="shared" si="74"/>
        <v/>
      </c>
      <c r="H2405" s="535"/>
      <c r="I2405" s="535"/>
      <c r="J2405" s="535"/>
      <c r="K2405" s="32" t="str">
        <f t="shared" si="75"/>
        <v/>
      </c>
      <c r="L2405" s="535"/>
    </row>
    <row r="2406" spans="2:12" x14ac:dyDescent="0.4">
      <c r="B2406"/>
      <c r="C2406"/>
      <c r="D2406"/>
      <c r="E2406" s="32" t="str">
        <f t="shared" si="74"/>
        <v/>
      </c>
      <c r="H2406" s="535"/>
      <c r="I2406" s="535"/>
      <c r="J2406" s="535"/>
      <c r="K2406" s="32" t="str">
        <f t="shared" si="75"/>
        <v/>
      </c>
      <c r="L2406" s="535"/>
    </row>
    <row r="2407" spans="2:12" x14ac:dyDescent="0.4">
      <c r="B2407"/>
      <c r="C2407"/>
      <c r="D2407"/>
      <c r="E2407" s="32" t="str">
        <f t="shared" si="74"/>
        <v/>
      </c>
      <c r="H2407" s="535"/>
      <c r="I2407" s="535"/>
      <c r="J2407" s="535"/>
      <c r="K2407" s="32" t="str">
        <f t="shared" si="75"/>
        <v/>
      </c>
      <c r="L2407" s="535"/>
    </row>
    <row r="2408" spans="2:12" x14ac:dyDescent="0.4">
      <c r="B2408"/>
      <c r="C2408"/>
      <c r="D2408"/>
      <c r="E2408" s="32" t="str">
        <f t="shared" si="74"/>
        <v/>
      </c>
      <c r="H2408" s="535"/>
      <c r="I2408" s="535"/>
      <c r="J2408" s="535"/>
      <c r="K2408" s="32" t="str">
        <f t="shared" si="75"/>
        <v/>
      </c>
      <c r="L2408" s="535"/>
    </row>
    <row r="2409" spans="2:12" x14ac:dyDescent="0.4">
      <c r="B2409"/>
      <c r="C2409"/>
      <c r="D2409"/>
      <c r="E2409" s="32" t="str">
        <f t="shared" si="74"/>
        <v/>
      </c>
      <c r="H2409" s="535"/>
      <c r="I2409" s="535"/>
      <c r="J2409" s="535"/>
      <c r="K2409" s="32" t="str">
        <f t="shared" si="75"/>
        <v/>
      </c>
      <c r="L2409" s="535"/>
    </row>
    <row r="2410" spans="2:12" x14ac:dyDescent="0.4">
      <c r="B2410"/>
      <c r="C2410"/>
      <c r="D2410"/>
      <c r="E2410" s="32" t="str">
        <f t="shared" si="74"/>
        <v/>
      </c>
      <c r="H2410" s="535"/>
      <c r="I2410" s="535"/>
      <c r="J2410" s="535"/>
      <c r="K2410" s="32" t="str">
        <f t="shared" si="75"/>
        <v/>
      </c>
      <c r="L2410" s="535"/>
    </row>
    <row r="2411" spans="2:12" x14ac:dyDescent="0.4">
      <c r="B2411"/>
      <c r="C2411"/>
      <c r="D2411"/>
      <c r="E2411" s="32" t="str">
        <f t="shared" si="74"/>
        <v/>
      </c>
      <c r="H2411" s="535"/>
      <c r="I2411" s="535"/>
      <c r="J2411" s="535"/>
      <c r="K2411" s="32" t="str">
        <f t="shared" si="75"/>
        <v/>
      </c>
      <c r="L2411" s="535"/>
    </row>
    <row r="2412" spans="2:12" x14ac:dyDescent="0.4">
      <c r="B2412"/>
      <c r="C2412"/>
      <c r="D2412"/>
      <c r="E2412" s="32" t="str">
        <f t="shared" si="74"/>
        <v/>
      </c>
      <c r="H2412" s="535"/>
      <c r="I2412" s="535"/>
      <c r="J2412" s="535"/>
      <c r="K2412" s="32" t="str">
        <f t="shared" si="75"/>
        <v/>
      </c>
      <c r="L2412" s="535"/>
    </row>
    <row r="2413" spans="2:12" x14ac:dyDescent="0.4">
      <c r="B2413"/>
      <c r="C2413"/>
      <c r="D2413"/>
      <c r="E2413" s="32" t="str">
        <f t="shared" si="74"/>
        <v/>
      </c>
      <c r="H2413" s="535"/>
      <c r="I2413" s="535"/>
      <c r="J2413" s="535"/>
      <c r="K2413" s="32" t="str">
        <f t="shared" si="75"/>
        <v/>
      </c>
      <c r="L2413" s="535"/>
    </row>
    <row r="2414" spans="2:12" x14ac:dyDescent="0.4">
      <c r="B2414"/>
      <c r="C2414"/>
      <c r="D2414"/>
      <c r="E2414" s="32" t="str">
        <f t="shared" si="74"/>
        <v/>
      </c>
      <c r="H2414" s="535"/>
      <c r="I2414" s="535"/>
      <c r="J2414" s="535"/>
      <c r="K2414" s="32" t="str">
        <f t="shared" si="75"/>
        <v/>
      </c>
      <c r="L2414" s="535"/>
    </row>
    <row r="2415" spans="2:12" x14ac:dyDescent="0.4">
      <c r="B2415"/>
      <c r="C2415"/>
      <c r="D2415"/>
      <c r="E2415" s="32" t="str">
        <f t="shared" si="74"/>
        <v/>
      </c>
      <c r="H2415" s="535"/>
      <c r="I2415" s="535"/>
      <c r="J2415" s="535"/>
      <c r="K2415" s="32" t="str">
        <f t="shared" si="75"/>
        <v/>
      </c>
      <c r="L2415" s="535"/>
    </row>
    <row r="2416" spans="2:12" x14ac:dyDescent="0.4">
      <c r="B2416"/>
      <c r="C2416"/>
      <c r="D2416"/>
      <c r="E2416" s="32" t="str">
        <f t="shared" si="74"/>
        <v/>
      </c>
      <c r="H2416" s="535"/>
      <c r="I2416" s="535"/>
      <c r="J2416" s="535"/>
      <c r="K2416" s="32" t="str">
        <f t="shared" si="75"/>
        <v/>
      </c>
      <c r="L2416" s="535"/>
    </row>
    <row r="2417" spans="2:12" x14ac:dyDescent="0.4">
      <c r="B2417"/>
      <c r="C2417"/>
      <c r="D2417"/>
      <c r="E2417" s="32" t="str">
        <f t="shared" si="74"/>
        <v/>
      </c>
      <c r="H2417" s="535"/>
      <c r="I2417" s="535"/>
      <c r="J2417" s="535"/>
      <c r="K2417" s="32" t="str">
        <f t="shared" si="75"/>
        <v/>
      </c>
      <c r="L2417" s="535"/>
    </row>
    <row r="2418" spans="2:12" x14ac:dyDescent="0.4">
      <c r="B2418"/>
      <c r="C2418"/>
      <c r="D2418"/>
      <c r="E2418" s="32" t="str">
        <f t="shared" si="74"/>
        <v/>
      </c>
      <c r="H2418" s="535"/>
      <c r="I2418" s="535"/>
      <c r="J2418" s="535"/>
      <c r="K2418" s="32" t="str">
        <f t="shared" si="75"/>
        <v/>
      </c>
      <c r="L2418" s="535"/>
    </row>
    <row r="2419" spans="2:12" x14ac:dyDescent="0.4">
      <c r="B2419"/>
      <c r="C2419"/>
      <c r="D2419"/>
      <c r="E2419" s="32" t="str">
        <f t="shared" si="74"/>
        <v/>
      </c>
      <c r="H2419" s="535"/>
      <c r="I2419" s="535"/>
      <c r="J2419" s="535"/>
      <c r="K2419" s="32" t="str">
        <f t="shared" si="75"/>
        <v/>
      </c>
      <c r="L2419" s="535"/>
    </row>
    <row r="2420" spans="2:12" x14ac:dyDescent="0.4">
      <c r="B2420"/>
      <c r="C2420"/>
      <c r="D2420"/>
      <c r="E2420" s="32" t="str">
        <f t="shared" si="74"/>
        <v/>
      </c>
      <c r="H2420" s="535"/>
      <c r="I2420" s="535"/>
      <c r="J2420" s="535"/>
      <c r="K2420" s="32" t="str">
        <f t="shared" si="75"/>
        <v/>
      </c>
      <c r="L2420" s="535"/>
    </row>
    <row r="2421" spans="2:12" x14ac:dyDescent="0.4">
      <c r="B2421"/>
      <c r="C2421"/>
      <c r="D2421"/>
      <c r="E2421" s="32" t="str">
        <f t="shared" si="74"/>
        <v/>
      </c>
      <c r="H2421" s="535"/>
      <c r="I2421" s="535"/>
      <c r="J2421" s="535"/>
      <c r="K2421" s="32" t="str">
        <f t="shared" si="75"/>
        <v/>
      </c>
      <c r="L2421" s="535"/>
    </row>
    <row r="2422" spans="2:12" x14ac:dyDescent="0.4">
      <c r="B2422"/>
      <c r="C2422"/>
      <c r="D2422"/>
      <c r="E2422" s="32" t="str">
        <f t="shared" si="74"/>
        <v/>
      </c>
      <c r="H2422" s="535"/>
      <c r="I2422" s="535"/>
      <c r="J2422" s="535"/>
      <c r="K2422" s="32" t="str">
        <f t="shared" si="75"/>
        <v/>
      </c>
      <c r="L2422" s="535"/>
    </row>
    <row r="2423" spans="2:12" x14ac:dyDescent="0.4">
      <c r="B2423"/>
      <c r="C2423"/>
      <c r="D2423"/>
      <c r="E2423" s="32" t="str">
        <f t="shared" si="74"/>
        <v/>
      </c>
      <c r="H2423" s="535"/>
      <c r="I2423" s="535"/>
      <c r="J2423" s="535"/>
      <c r="K2423" s="32" t="str">
        <f t="shared" si="75"/>
        <v/>
      </c>
      <c r="L2423" s="535"/>
    </row>
    <row r="2424" spans="2:12" x14ac:dyDescent="0.4">
      <c r="B2424"/>
      <c r="C2424"/>
      <c r="D2424"/>
      <c r="E2424" s="32" t="str">
        <f t="shared" si="74"/>
        <v/>
      </c>
      <c r="H2424" s="535"/>
      <c r="I2424" s="535"/>
      <c r="J2424" s="535"/>
      <c r="K2424" s="32" t="str">
        <f t="shared" si="75"/>
        <v/>
      </c>
      <c r="L2424" s="535"/>
    </row>
    <row r="2425" spans="2:12" x14ac:dyDescent="0.4">
      <c r="B2425"/>
      <c r="C2425"/>
      <c r="D2425"/>
      <c r="E2425" s="32" t="str">
        <f t="shared" si="74"/>
        <v/>
      </c>
      <c r="H2425" s="535"/>
      <c r="I2425" s="535"/>
      <c r="J2425" s="535"/>
      <c r="K2425" s="32" t="str">
        <f t="shared" si="75"/>
        <v/>
      </c>
      <c r="L2425" s="535"/>
    </row>
    <row r="2426" spans="2:12" x14ac:dyDescent="0.4">
      <c r="B2426"/>
      <c r="C2426"/>
      <c r="D2426"/>
      <c r="E2426" s="32" t="str">
        <f t="shared" si="74"/>
        <v/>
      </c>
      <c r="H2426" s="535"/>
      <c r="I2426" s="535"/>
      <c r="J2426" s="535"/>
      <c r="K2426" s="32" t="str">
        <f t="shared" si="75"/>
        <v/>
      </c>
      <c r="L2426" s="535"/>
    </row>
    <row r="2427" spans="2:12" x14ac:dyDescent="0.4">
      <c r="B2427"/>
      <c r="C2427"/>
      <c r="D2427"/>
      <c r="E2427" s="32" t="str">
        <f t="shared" si="74"/>
        <v/>
      </c>
      <c r="H2427" s="535"/>
      <c r="I2427" s="535"/>
      <c r="J2427" s="535"/>
      <c r="K2427" s="32" t="str">
        <f t="shared" si="75"/>
        <v/>
      </c>
      <c r="L2427" s="535"/>
    </row>
    <row r="2428" spans="2:12" x14ac:dyDescent="0.4">
      <c r="B2428"/>
      <c r="C2428"/>
      <c r="D2428"/>
      <c r="E2428" s="32" t="str">
        <f t="shared" si="74"/>
        <v/>
      </c>
      <c r="H2428" s="535"/>
      <c r="I2428" s="535"/>
      <c r="J2428" s="535"/>
      <c r="K2428" s="32" t="str">
        <f t="shared" si="75"/>
        <v/>
      </c>
      <c r="L2428" s="535"/>
    </row>
    <row r="2429" spans="2:12" x14ac:dyDescent="0.4">
      <c r="B2429"/>
      <c r="C2429"/>
      <c r="D2429"/>
      <c r="E2429" s="32" t="str">
        <f t="shared" si="74"/>
        <v/>
      </c>
      <c r="H2429" s="535"/>
      <c r="I2429" s="535"/>
      <c r="J2429" s="535"/>
      <c r="K2429" s="32" t="str">
        <f t="shared" si="75"/>
        <v/>
      </c>
      <c r="L2429" s="535"/>
    </row>
    <row r="2430" spans="2:12" x14ac:dyDescent="0.4">
      <c r="B2430"/>
      <c r="C2430"/>
      <c r="D2430"/>
      <c r="E2430" s="32" t="str">
        <f t="shared" si="74"/>
        <v/>
      </c>
      <c r="H2430" s="535"/>
      <c r="I2430" s="535"/>
      <c r="J2430" s="535"/>
      <c r="K2430" s="32" t="str">
        <f t="shared" si="75"/>
        <v/>
      </c>
      <c r="L2430" s="535"/>
    </row>
    <row r="2431" spans="2:12" x14ac:dyDescent="0.4">
      <c r="B2431"/>
      <c r="C2431"/>
      <c r="D2431"/>
      <c r="E2431" s="32" t="str">
        <f t="shared" si="74"/>
        <v/>
      </c>
      <c r="H2431" s="535"/>
      <c r="I2431" s="535"/>
      <c r="J2431" s="535"/>
      <c r="K2431" s="32" t="str">
        <f t="shared" si="75"/>
        <v/>
      </c>
      <c r="L2431" s="535"/>
    </row>
    <row r="2432" spans="2:12" x14ac:dyDescent="0.4">
      <c r="B2432"/>
      <c r="C2432"/>
      <c r="D2432"/>
      <c r="E2432" s="32" t="str">
        <f t="shared" si="74"/>
        <v/>
      </c>
      <c r="H2432" s="535"/>
      <c r="I2432" s="535"/>
      <c r="J2432" s="535"/>
      <c r="K2432" s="32" t="str">
        <f t="shared" si="75"/>
        <v/>
      </c>
      <c r="L2432" s="535"/>
    </row>
    <row r="2433" spans="2:12" x14ac:dyDescent="0.4">
      <c r="B2433"/>
      <c r="C2433"/>
      <c r="D2433"/>
      <c r="E2433" s="32" t="str">
        <f t="shared" si="74"/>
        <v/>
      </c>
      <c r="H2433" s="535"/>
      <c r="I2433" s="535"/>
      <c r="J2433" s="535"/>
      <c r="K2433" s="32" t="str">
        <f t="shared" si="75"/>
        <v/>
      </c>
      <c r="L2433" s="535"/>
    </row>
    <row r="2434" spans="2:12" x14ac:dyDescent="0.4">
      <c r="B2434"/>
      <c r="C2434"/>
      <c r="D2434"/>
      <c r="E2434" s="32" t="str">
        <f t="shared" si="74"/>
        <v/>
      </c>
      <c r="H2434" s="535"/>
      <c r="I2434" s="535"/>
      <c r="J2434" s="535"/>
      <c r="K2434" s="32" t="str">
        <f t="shared" si="75"/>
        <v/>
      </c>
      <c r="L2434" s="535"/>
    </row>
    <row r="2435" spans="2:12" x14ac:dyDescent="0.4">
      <c r="B2435"/>
      <c r="C2435"/>
      <c r="D2435"/>
      <c r="E2435" s="32" t="str">
        <f t="shared" si="74"/>
        <v/>
      </c>
      <c r="H2435" s="535"/>
      <c r="I2435" s="535"/>
      <c r="J2435" s="535"/>
      <c r="K2435" s="32" t="str">
        <f t="shared" si="75"/>
        <v/>
      </c>
      <c r="L2435" s="535"/>
    </row>
    <row r="2436" spans="2:12" x14ac:dyDescent="0.4">
      <c r="B2436"/>
      <c r="C2436"/>
      <c r="D2436"/>
      <c r="E2436" s="32" t="str">
        <f t="shared" si="74"/>
        <v/>
      </c>
      <c r="H2436" s="535"/>
      <c r="I2436" s="535"/>
      <c r="J2436" s="535"/>
      <c r="K2436" s="32" t="str">
        <f t="shared" si="75"/>
        <v/>
      </c>
      <c r="L2436" s="535"/>
    </row>
    <row r="2437" spans="2:12" x14ac:dyDescent="0.4">
      <c r="B2437"/>
      <c r="C2437"/>
      <c r="D2437"/>
      <c r="E2437" s="32" t="str">
        <f t="shared" si="74"/>
        <v/>
      </c>
      <c r="H2437" s="535"/>
      <c r="I2437" s="535"/>
      <c r="J2437" s="535"/>
      <c r="K2437" s="32" t="str">
        <f t="shared" si="75"/>
        <v/>
      </c>
      <c r="L2437" s="535"/>
    </row>
    <row r="2438" spans="2:12" x14ac:dyDescent="0.4">
      <c r="B2438"/>
      <c r="C2438"/>
      <c r="D2438"/>
      <c r="E2438" s="32" t="str">
        <f t="shared" si="74"/>
        <v/>
      </c>
      <c r="H2438" s="535"/>
      <c r="I2438" s="535"/>
      <c r="J2438" s="535"/>
      <c r="K2438" s="32" t="str">
        <f t="shared" si="75"/>
        <v/>
      </c>
      <c r="L2438" s="535"/>
    </row>
    <row r="2439" spans="2:12" x14ac:dyDescent="0.4">
      <c r="B2439"/>
      <c r="C2439"/>
      <c r="D2439"/>
      <c r="E2439" s="32" t="str">
        <f t="shared" si="74"/>
        <v/>
      </c>
      <c r="H2439" s="535"/>
      <c r="I2439" s="535"/>
      <c r="J2439" s="535"/>
      <c r="K2439" s="32" t="str">
        <f t="shared" si="75"/>
        <v/>
      </c>
      <c r="L2439" s="535"/>
    </row>
    <row r="2440" spans="2:12" x14ac:dyDescent="0.4">
      <c r="B2440"/>
      <c r="C2440"/>
      <c r="D2440"/>
      <c r="E2440" s="32" t="str">
        <f t="shared" si="74"/>
        <v/>
      </c>
      <c r="H2440" s="535"/>
      <c r="I2440" s="535"/>
      <c r="J2440" s="535"/>
      <c r="K2440" s="32" t="str">
        <f t="shared" si="75"/>
        <v/>
      </c>
      <c r="L2440" s="535"/>
    </row>
    <row r="2441" spans="2:12" x14ac:dyDescent="0.4">
      <c r="B2441"/>
      <c r="C2441"/>
      <c r="D2441"/>
      <c r="E2441" s="32" t="str">
        <f t="shared" si="74"/>
        <v/>
      </c>
      <c r="H2441" s="535"/>
      <c r="I2441" s="535"/>
      <c r="J2441" s="535"/>
      <c r="K2441" s="32" t="str">
        <f t="shared" si="75"/>
        <v/>
      </c>
      <c r="L2441" s="535"/>
    </row>
    <row r="2442" spans="2:12" x14ac:dyDescent="0.4">
      <c r="B2442"/>
      <c r="C2442"/>
      <c r="D2442"/>
      <c r="E2442" s="32" t="str">
        <f t="shared" ref="E2442:E2505" si="76">IF(OR(B2442="",B2442="Инструмент бензо",B2442="Инструмент электро",B2442="Инструмент газ",B2442="Ручник и аксессуары"),"","V")</f>
        <v/>
      </c>
      <c r="H2442" s="535"/>
      <c r="I2442" s="535"/>
      <c r="J2442" s="535"/>
      <c r="K2442" s="32" t="str">
        <f t="shared" si="75"/>
        <v/>
      </c>
      <c r="L2442" s="535"/>
    </row>
    <row r="2443" spans="2:12" x14ac:dyDescent="0.4">
      <c r="B2443"/>
      <c r="C2443"/>
      <c r="D2443"/>
      <c r="E2443" s="32" t="str">
        <f t="shared" si="76"/>
        <v/>
      </c>
      <c r="H2443" s="535"/>
      <c r="I2443" s="535"/>
      <c r="J2443" s="535"/>
      <c r="K2443" s="32" t="str">
        <f t="shared" ref="K2443:K2506" si="77">IF(OR(H2443="",H2443="Инструмент бензо",H2443="Инструмент электро",H2443="Инструмент газ",H2443="Ручник и аксессуары"),"","V")</f>
        <v/>
      </c>
      <c r="L2443" s="535"/>
    </row>
    <row r="2444" spans="2:12" x14ac:dyDescent="0.4">
      <c r="B2444"/>
      <c r="C2444"/>
      <c r="D2444"/>
      <c r="E2444" s="32" t="str">
        <f t="shared" si="76"/>
        <v/>
      </c>
      <c r="H2444" s="535"/>
      <c r="I2444" s="535"/>
      <c r="J2444" s="535"/>
      <c r="K2444" s="32" t="str">
        <f t="shared" si="77"/>
        <v/>
      </c>
      <c r="L2444" s="535"/>
    </row>
    <row r="2445" spans="2:12" x14ac:dyDescent="0.4">
      <c r="B2445"/>
      <c r="C2445"/>
      <c r="D2445"/>
      <c r="E2445" s="32" t="str">
        <f t="shared" si="76"/>
        <v/>
      </c>
      <c r="H2445" s="535"/>
      <c r="I2445" s="535"/>
      <c r="J2445" s="535"/>
      <c r="K2445" s="32" t="str">
        <f t="shared" si="77"/>
        <v/>
      </c>
      <c r="L2445" s="535"/>
    </row>
    <row r="2446" spans="2:12" x14ac:dyDescent="0.4">
      <c r="B2446"/>
      <c r="C2446"/>
      <c r="D2446"/>
      <c r="E2446" s="32" t="str">
        <f t="shared" si="76"/>
        <v/>
      </c>
      <c r="H2446" s="535"/>
      <c r="I2446" s="535"/>
      <c r="J2446" s="535"/>
      <c r="K2446" s="32" t="str">
        <f t="shared" si="77"/>
        <v/>
      </c>
      <c r="L2446" s="535"/>
    </row>
    <row r="2447" spans="2:12" x14ac:dyDescent="0.4">
      <c r="B2447"/>
      <c r="C2447"/>
      <c r="D2447"/>
      <c r="E2447" s="32" t="str">
        <f t="shared" si="76"/>
        <v/>
      </c>
      <c r="H2447" s="535"/>
      <c r="I2447" s="535"/>
      <c r="J2447" s="535"/>
      <c r="K2447" s="32" t="str">
        <f t="shared" si="77"/>
        <v/>
      </c>
      <c r="L2447" s="535"/>
    </row>
    <row r="2448" spans="2:12" x14ac:dyDescent="0.4">
      <c r="B2448"/>
      <c r="C2448"/>
      <c r="D2448"/>
      <c r="E2448" s="32" t="str">
        <f t="shared" si="76"/>
        <v/>
      </c>
      <c r="H2448" s="535"/>
      <c r="I2448" s="535"/>
      <c r="J2448" s="535"/>
      <c r="K2448" s="32" t="str">
        <f t="shared" si="77"/>
        <v/>
      </c>
      <c r="L2448" s="535"/>
    </row>
    <row r="2449" spans="2:12" x14ac:dyDescent="0.4">
      <c r="B2449"/>
      <c r="C2449"/>
      <c r="D2449"/>
      <c r="E2449" s="32" t="str">
        <f t="shared" si="76"/>
        <v/>
      </c>
      <c r="H2449" s="535"/>
      <c r="I2449" s="535"/>
      <c r="J2449" s="535"/>
      <c r="K2449" s="32" t="str">
        <f t="shared" si="77"/>
        <v/>
      </c>
      <c r="L2449" s="535"/>
    </row>
    <row r="2450" spans="2:12" x14ac:dyDescent="0.4">
      <c r="B2450"/>
      <c r="C2450"/>
      <c r="D2450"/>
      <c r="E2450" s="32" t="str">
        <f t="shared" si="76"/>
        <v/>
      </c>
      <c r="H2450" s="535"/>
      <c r="I2450" s="535"/>
      <c r="J2450" s="535"/>
      <c r="K2450" s="32" t="str">
        <f t="shared" si="77"/>
        <v/>
      </c>
      <c r="L2450" s="535"/>
    </row>
    <row r="2451" spans="2:12" x14ac:dyDescent="0.4">
      <c r="B2451"/>
      <c r="C2451"/>
      <c r="D2451"/>
      <c r="E2451" s="32" t="str">
        <f t="shared" si="76"/>
        <v/>
      </c>
      <c r="H2451" s="535"/>
      <c r="I2451" s="535"/>
      <c r="J2451" s="535"/>
      <c r="K2451" s="32" t="str">
        <f t="shared" si="77"/>
        <v/>
      </c>
      <c r="L2451" s="535"/>
    </row>
    <row r="2452" spans="2:12" x14ac:dyDescent="0.4">
      <c r="B2452"/>
      <c r="C2452"/>
      <c r="D2452"/>
      <c r="E2452" s="32" t="str">
        <f t="shared" si="76"/>
        <v/>
      </c>
      <c r="H2452" s="535"/>
      <c r="I2452" s="535"/>
      <c r="J2452" s="535"/>
      <c r="K2452" s="32" t="str">
        <f t="shared" si="77"/>
        <v/>
      </c>
      <c r="L2452" s="535"/>
    </row>
    <row r="2453" spans="2:12" x14ac:dyDescent="0.4">
      <c r="B2453"/>
      <c r="C2453"/>
      <c r="D2453"/>
      <c r="E2453" s="32" t="str">
        <f t="shared" si="76"/>
        <v/>
      </c>
      <c r="H2453" s="535"/>
      <c r="I2453" s="535"/>
      <c r="J2453" s="535"/>
      <c r="K2453" s="32" t="str">
        <f t="shared" si="77"/>
        <v/>
      </c>
      <c r="L2453" s="535"/>
    </row>
    <row r="2454" spans="2:12" x14ac:dyDescent="0.4">
      <c r="B2454"/>
      <c r="C2454"/>
      <c r="D2454"/>
      <c r="E2454" s="32" t="str">
        <f t="shared" si="76"/>
        <v/>
      </c>
      <c r="H2454" s="535"/>
      <c r="I2454" s="535"/>
      <c r="J2454" s="535"/>
      <c r="K2454" s="32" t="str">
        <f t="shared" si="77"/>
        <v/>
      </c>
      <c r="L2454" s="535"/>
    </row>
    <row r="2455" spans="2:12" x14ac:dyDescent="0.4">
      <c r="B2455"/>
      <c r="C2455"/>
      <c r="D2455"/>
      <c r="E2455" s="32" t="str">
        <f t="shared" si="76"/>
        <v/>
      </c>
      <c r="H2455" s="535"/>
      <c r="I2455" s="535"/>
      <c r="J2455" s="535"/>
      <c r="K2455" s="32" t="str">
        <f t="shared" si="77"/>
        <v/>
      </c>
      <c r="L2455" s="535"/>
    </row>
    <row r="2456" spans="2:12" x14ac:dyDescent="0.4">
      <c r="B2456"/>
      <c r="C2456"/>
      <c r="D2456"/>
      <c r="E2456" s="32" t="str">
        <f t="shared" si="76"/>
        <v/>
      </c>
      <c r="H2456" s="535"/>
      <c r="I2456" s="535"/>
      <c r="J2456" s="535"/>
      <c r="K2456" s="32" t="str">
        <f t="shared" si="77"/>
        <v/>
      </c>
      <c r="L2456" s="535"/>
    </row>
    <row r="2457" spans="2:12" x14ac:dyDescent="0.4">
      <c r="B2457"/>
      <c r="C2457"/>
      <c r="D2457"/>
      <c r="E2457" s="32" t="str">
        <f t="shared" si="76"/>
        <v/>
      </c>
      <c r="H2457" s="535"/>
      <c r="I2457" s="535"/>
      <c r="J2457" s="535"/>
      <c r="K2457" s="32" t="str">
        <f t="shared" si="77"/>
        <v/>
      </c>
      <c r="L2457" s="535"/>
    </row>
    <row r="2458" spans="2:12" x14ac:dyDescent="0.4">
      <c r="B2458"/>
      <c r="C2458"/>
      <c r="D2458"/>
      <c r="E2458" s="32" t="str">
        <f t="shared" si="76"/>
        <v/>
      </c>
      <c r="H2458" s="535"/>
      <c r="I2458" s="535"/>
      <c r="J2458" s="535"/>
      <c r="K2458" s="32" t="str">
        <f t="shared" si="77"/>
        <v/>
      </c>
      <c r="L2458" s="535"/>
    </row>
    <row r="2459" spans="2:12" x14ac:dyDescent="0.4">
      <c r="B2459"/>
      <c r="C2459"/>
      <c r="D2459"/>
      <c r="E2459" s="32" t="str">
        <f t="shared" si="76"/>
        <v/>
      </c>
      <c r="H2459" s="535"/>
      <c r="I2459" s="535"/>
      <c r="J2459" s="535"/>
      <c r="K2459" s="32" t="str">
        <f t="shared" si="77"/>
        <v/>
      </c>
      <c r="L2459" s="535"/>
    </row>
    <row r="2460" spans="2:12" x14ac:dyDescent="0.4">
      <c r="B2460"/>
      <c r="C2460"/>
      <c r="D2460"/>
      <c r="E2460" s="32" t="str">
        <f t="shared" si="76"/>
        <v/>
      </c>
      <c r="H2460" s="535"/>
      <c r="I2460" s="535"/>
      <c r="J2460" s="535"/>
      <c r="K2460" s="32" t="str">
        <f t="shared" si="77"/>
        <v/>
      </c>
      <c r="L2460" s="535"/>
    </row>
    <row r="2461" spans="2:12" x14ac:dyDescent="0.4">
      <c r="B2461"/>
      <c r="C2461"/>
      <c r="D2461"/>
      <c r="E2461" s="32" t="str">
        <f t="shared" si="76"/>
        <v/>
      </c>
      <c r="H2461" s="535"/>
      <c r="I2461" s="535"/>
      <c r="J2461" s="535"/>
      <c r="K2461" s="32" t="str">
        <f t="shared" si="77"/>
        <v/>
      </c>
      <c r="L2461" s="535"/>
    </row>
    <row r="2462" spans="2:12" x14ac:dyDescent="0.4">
      <c r="B2462"/>
      <c r="C2462"/>
      <c r="D2462"/>
      <c r="E2462" s="32" t="str">
        <f t="shared" si="76"/>
        <v/>
      </c>
      <c r="H2462" s="535"/>
      <c r="I2462" s="535"/>
      <c r="J2462" s="535"/>
      <c r="K2462" s="32" t="str">
        <f t="shared" si="77"/>
        <v/>
      </c>
      <c r="L2462" s="535"/>
    </row>
    <row r="2463" spans="2:12" x14ac:dyDescent="0.4">
      <c r="B2463"/>
      <c r="C2463"/>
      <c r="D2463"/>
      <c r="E2463" s="32" t="str">
        <f t="shared" si="76"/>
        <v/>
      </c>
      <c r="H2463" s="535"/>
      <c r="I2463" s="535"/>
      <c r="J2463" s="535"/>
      <c r="K2463" s="32" t="str">
        <f t="shared" si="77"/>
        <v/>
      </c>
      <c r="L2463" s="535"/>
    </row>
    <row r="2464" spans="2:12" x14ac:dyDescent="0.4">
      <c r="B2464"/>
      <c r="C2464"/>
      <c r="D2464"/>
      <c r="E2464" s="32" t="str">
        <f t="shared" si="76"/>
        <v/>
      </c>
      <c r="H2464" s="535"/>
      <c r="I2464" s="535"/>
      <c r="J2464" s="535"/>
      <c r="K2464" s="32" t="str">
        <f t="shared" si="77"/>
        <v/>
      </c>
      <c r="L2464" s="535"/>
    </row>
    <row r="2465" spans="2:12" x14ac:dyDescent="0.4">
      <c r="B2465"/>
      <c r="C2465"/>
      <c r="D2465"/>
      <c r="E2465" s="32" t="str">
        <f t="shared" si="76"/>
        <v/>
      </c>
      <c r="H2465" s="535"/>
      <c r="I2465" s="535"/>
      <c r="J2465" s="535"/>
      <c r="K2465" s="32" t="str">
        <f t="shared" si="77"/>
        <v/>
      </c>
      <c r="L2465" s="535"/>
    </row>
    <row r="2466" spans="2:12" x14ac:dyDescent="0.4">
      <c r="B2466"/>
      <c r="C2466"/>
      <c r="D2466"/>
      <c r="E2466" s="32" t="str">
        <f t="shared" si="76"/>
        <v/>
      </c>
      <c r="H2466" s="535"/>
      <c r="I2466" s="535"/>
      <c r="J2466" s="535"/>
      <c r="K2466" s="32" t="str">
        <f t="shared" si="77"/>
        <v/>
      </c>
      <c r="L2466" s="535"/>
    </row>
    <row r="2467" spans="2:12" x14ac:dyDescent="0.4">
      <c r="B2467"/>
      <c r="C2467"/>
      <c r="D2467"/>
      <c r="E2467" s="32" t="str">
        <f t="shared" si="76"/>
        <v/>
      </c>
      <c r="H2467" s="535"/>
      <c r="I2467" s="535"/>
      <c r="J2467" s="535"/>
      <c r="K2467" s="32" t="str">
        <f t="shared" si="77"/>
        <v/>
      </c>
      <c r="L2467" s="535"/>
    </row>
    <row r="2468" spans="2:12" x14ac:dyDescent="0.4">
      <c r="B2468"/>
      <c r="C2468"/>
      <c r="D2468"/>
      <c r="E2468" s="32" t="str">
        <f t="shared" si="76"/>
        <v/>
      </c>
      <c r="H2468" s="535"/>
      <c r="I2468" s="535"/>
      <c r="J2468" s="535"/>
      <c r="K2468" s="32" t="str">
        <f t="shared" si="77"/>
        <v/>
      </c>
      <c r="L2468" s="535"/>
    </row>
    <row r="2469" spans="2:12" x14ac:dyDescent="0.4">
      <c r="B2469"/>
      <c r="C2469"/>
      <c r="D2469"/>
      <c r="E2469" s="32" t="str">
        <f t="shared" si="76"/>
        <v/>
      </c>
      <c r="H2469" s="535"/>
      <c r="I2469" s="535"/>
      <c r="J2469" s="535"/>
      <c r="K2469" s="32" t="str">
        <f t="shared" si="77"/>
        <v/>
      </c>
      <c r="L2469" s="535"/>
    </row>
    <row r="2470" spans="2:12" x14ac:dyDescent="0.4">
      <c r="B2470"/>
      <c r="C2470"/>
      <c r="D2470"/>
      <c r="E2470" s="32" t="str">
        <f t="shared" si="76"/>
        <v/>
      </c>
      <c r="H2470" s="535"/>
      <c r="I2470" s="535"/>
      <c r="J2470" s="535"/>
      <c r="K2470" s="32" t="str">
        <f t="shared" si="77"/>
        <v/>
      </c>
      <c r="L2470" s="535"/>
    </row>
    <row r="2471" spans="2:12" x14ac:dyDescent="0.4">
      <c r="B2471"/>
      <c r="C2471"/>
      <c r="D2471"/>
      <c r="E2471" s="32" t="str">
        <f t="shared" si="76"/>
        <v/>
      </c>
      <c r="H2471" s="535"/>
      <c r="I2471" s="535"/>
      <c r="J2471" s="535"/>
      <c r="K2471" s="32" t="str">
        <f t="shared" si="77"/>
        <v/>
      </c>
      <c r="L2471" s="535"/>
    </row>
    <row r="2472" spans="2:12" x14ac:dyDescent="0.4">
      <c r="B2472"/>
      <c r="C2472"/>
      <c r="D2472"/>
      <c r="E2472" s="32" t="str">
        <f t="shared" si="76"/>
        <v/>
      </c>
      <c r="H2472" s="535"/>
      <c r="I2472" s="535"/>
      <c r="J2472" s="535"/>
      <c r="K2472" s="32" t="str">
        <f t="shared" si="77"/>
        <v/>
      </c>
      <c r="L2472" s="535"/>
    </row>
    <row r="2473" spans="2:12" x14ac:dyDescent="0.4">
      <c r="B2473"/>
      <c r="C2473"/>
      <c r="D2473"/>
      <c r="E2473" s="32" t="str">
        <f t="shared" si="76"/>
        <v/>
      </c>
      <c r="H2473" s="535"/>
      <c r="I2473" s="535"/>
      <c r="J2473" s="535"/>
      <c r="K2473" s="32" t="str">
        <f t="shared" si="77"/>
        <v/>
      </c>
      <c r="L2473" s="535"/>
    </row>
    <row r="2474" spans="2:12" x14ac:dyDescent="0.4">
      <c r="B2474"/>
      <c r="C2474"/>
      <c r="D2474"/>
      <c r="E2474" s="32" t="str">
        <f t="shared" si="76"/>
        <v/>
      </c>
      <c r="H2474" s="535"/>
      <c r="I2474" s="535"/>
      <c r="J2474" s="535"/>
      <c r="K2474" s="32" t="str">
        <f t="shared" si="77"/>
        <v/>
      </c>
      <c r="L2474" s="535"/>
    </row>
    <row r="2475" spans="2:12" x14ac:dyDescent="0.4">
      <c r="B2475"/>
      <c r="C2475"/>
      <c r="D2475"/>
      <c r="E2475" s="32" t="str">
        <f t="shared" si="76"/>
        <v/>
      </c>
      <c r="H2475" s="535"/>
      <c r="I2475" s="535"/>
      <c r="J2475" s="535"/>
      <c r="K2475" s="32" t="str">
        <f t="shared" si="77"/>
        <v/>
      </c>
      <c r="L2475" s="535"/>
    </row>
    <row r="2476" spans="2:12" x14ac:dyDescent="0.4">
      <c r="B2476"/>
      <c r="C2476"/>
      <c r="D2476"/>
      <c r="E2476" s="32" t="str">
        <f t="shared" si="76"/>
        <v/>
      </c>
      <c r="H2476" s="535"/>
      <c r="I2476" s="535"/>
      <c r="J2476" s="535"/>
      <c r="K2476" s="32" t="str">
        <f t="shared" si="77"/>
        <v/>
      </c>
      <c r="L2476" s="535"/>
    </row>
    <row r="2477" spans="2:12" x14ac:dyDescent="0.4">
      <c r="B2477"/>
      <c r="C2477"/>
      <c r="D2477"/>
      <c r="E2477" s="32" t="str">
        <f t="shared" si="76"/>
        <v/>
      </c>
      <c r="H2477" s="535"/>
      <c r="I2477" s="535"/>
      <c r="J2477" s="535"/>
      <c r="K2477" s="32" t="str">
        <f t="shared" si="77"/>
        <v/>
      </c>
      <c r="L2477" s="535"/>
    </row>
    <row r="2478" spans="2:12" x14ac:dyDescent="0.4">
      <c r="B2478"/>
      <c r="C2478"/>
      <c r="D2478"/>
      <c r="E2478" s="32" t="str">
        <f t="shared" si="76"/>
        <v/>
      </c>
      <c r="H2478" s="535"/>
      <c r="I2478" s="535"/>
      <c r="J2478" s="535"/>
      <c r="K2478" s="32" t="str">
        <f t="shared" si="77"/>
        <v/>
      </c>
      <c r="L2478" s="535"/>
    </row>
    <row r="2479" spans="2:12" x14ac:dyDescent="0.4">
      <c r="B2479"/>
      <c r="C2479"/>
      <c r="D2479"/>
      <c r="E2479" s="32" t="str">
        <f t="shared" si="76"/>
        <v/>
      </c>
      <c r="H2479" s="535"/>
      <c r="I2479" s="535"/>
      <c r="J2479" s="535"/>
      <c r="K2479" s="32" t="str">
        <f t="shared" si="77"/>
        <v/>
      </c>
      <c r="L2479" s="535"/>
    </row>
    <row r="2480" spans="2:12" x14ac:dyDescent="0.4">
      <c r="B2480"/>
      <c r="C2480"/>
      <c r="D2480"/>
      <c r="E2480" s="32" t="str">
        <f t="shared" si="76"/>
        <v/>
      </c>
      <c r="H2480" s="535"/>
      <c r="I2480" s="535"/>
      <c r="J2480" s="535"/>
      <c r="K2480" s="32" t="str">
        <f t="shared" si="77"/>
        <v/>
      </c>
      <c r="L2480" s="535"/>
    </row>
    <row r="2481" spans="2:12" x14ac:dyDescent="0.4">
      <c r="B2481"/>
      <c r="C2481"/>
      <c r="D2481"/>
      <c r="E2481" s="32" t="str">
        <f t="shared" si="76"/>
        <v/>
      </c>
      <c r="H2481" s="535"/>
      <c r="I2481" s="535"/>
      <c r="J2481" s="535"/>
      <c r="K2481" s="32" t="str">
        <f t="shared" si="77"/>
        <v/>
      </c>
      <c r="L2481" s="535"/>
    </row>
    <row r="2482" spans="2:12" x14ac:dyDescent="0.4">
      <c r="B2482"/>
      <c r="C2482"/>
      <c r="D2482"/>
      <c r="E2482" s="32" t="str">
        <f t="shared" si="76"/>
        <v/>
      </c>
      <c r="H2482" s="535"/>
      <c r="I2482" s="535"/>
      <c r="J2482" s="535"/>
      <c r="K2482" s="32" t="str">
        <f t="shared" si="77"/>
        <v/>
      </c>
      <c r="L2482" s="535"/>
    </row>
    <row r="2483" spans="2:12" x14ac:dyDescent="0.4">
      <c r="B2483"/>
      <c r="C2483"/>
      <c r="D2483"/>
      <c r="E2483" s="32" t="str">
        <f t="shared" si="76"/>
        <v/>
      </c>
      <c r="H2483" s="535"/>
      <c r="I2483" s="535"/>
      <c r="J2483" s="535"/>
      <c r="K2483" s="32" t="str">
        <f t="shared" si="77"/>
        <v/>
      </c>
      <c r="L2483" s="535"/>
    </row>
    <row r="2484" spans="2:12" x14ac:dyDescent="0.4">
      <c r="B2484"/>
      <c r="C2484"/>
      <c r="D2484"/>
      <c r="E2484" s="32" t="str">
        <f t="shared" si="76"/>
        <v/>
      </c>
      <c r="H2484" s="535"/>
      <c r="I2484" s="535"/>
      <c r="J2484" s="535"/>
      <c r="K2484" s="32" t="str">
        <f t="shared" si="77"/>
        <v/>
      </c>
      <c r="L2484" s="535"/>
    </row>
    <row r="2485" spans="2:12" x14ac:dyDescent="0.4">
      <c r="B2485"/>
      <c r="C2485"/>
      <c r="D2485"/>
      <c r="E2485" s="32" t="str">
        <f t="shared" si="76"/>
        <v/>
      </c>
      <c r="H2485" s="535"/>
      <c r="I2485" s="535"/>
      <c r="J2485" s="535"/>
      <c r="K2485" s="32" t="str">
        <f t="shared" si="77"/>
        <v/>
      </c>
      <c r="L2485" s="535"/>
    </row>
    <row r="2486" spans="2:12" x14ac:dyDescent="0.4">
      <c r="B2486"/>
      <c r="C2486"/>
      <c r="D2486"/>
      <c r="E2486" s="32" t="str">
        <f t="shared" si="76"/>
        <v/>
      </c>
      <c r="H2486" s="535"/>
      <c r="I2486" s="535"/>
      <c r="J2486" s="535"/>
      <c r="K2486" s="32" t="str">
        <f t="shared" si="77"/>
        <v/>
      </c>
      <c r="L2486" s="535"/>
    </row>
    <row r="2487" spans="2:12" x14ac:dyDescent="0.4">
      <c r="B2487"/>
      <c r="C2487"/>
      <c r="D2487"/>
      <c r="E2487" s="32" t="str">
        <f t="shared" si="76"/>
        <v/>
      </c>
      <c r="H2487" s="535"/>
      <c r="I2487" s="535"/>
      <c r="J2487" s="535"/>
      <c r="K2487" s="32" t="str">
        <f t="shared" si="77"/>
        <v/>
      </c>
      <c r="L2487" s="535"/>
    </row>
    <row r="2488" spans="2:12" x14ac:dyDescent="0.4">
      <c r="B2488"/>
      <c r="C2488"/>
      <c r="D2488"/>
      <c r="E2488" s="32" t="str">
        <f t="shared" si="76"/>
        <v/>
      </c>
      <c r="H2488" s="535"/>
      <c r="I2488" s="535"/>
      <c r="J2488" s="535"/>
      <c r="K2488" s="32" t="str">
        <f t="shared" si="77"/>
        <v/>
      </c>
      <c r="L2488" s="535"/>
    </row>
    <row r="2489" spans="2:12" x14ac:dyDescent="0.4">
      <c r="B2489"/>
      <c r="C2489"/>
      <c r="D2489"/>
      <c r="E2489" s="32" t="str">
        <f t="shared" si="76"/>
        <v/>
      </c>
      <c r="H2489" s="535"/>
      <c r="I2489" s="535"/>
      <c r="J2489" s="535"/>
      <c r="K2489" s="32" t="str">
        <f t="shared" si="77"/>
        <v/>
      </c>
      <c r="L2489" s="535"/>
    </row>
    <row r="2490" spans="2:12" x14ac:dyDescent="0.4">
      <c r="B2490"/>
      <c r="C2490"/>
      <c r="D2490"/>
      <c r="E2490" s="32" t="str">
        <f t="shared" si="76"/>
        <v/>
      </c>
      <c r="H2490" s="535"/>
      <c r="I2490" s="535"/>
      <c r="J2490" s="535"/>
      <c r="K2490" s="32" t="str">
        <f t="shared" si="77"/>
        <v/>
      </c>
      <c r="L2490" s="535"/>
    </row>
    <row r="2491" spans="2:12" x14ac:dyDescent="0.4">
      <c r="B2491"/>
      <c r="C2491"/>
      <c r="D2491"/>
      <c r="E2491" s="32" t="str">
        <f t="shared" si="76"/>
        <v/>
      </c>
      <c r="H2491" s="535"/>
      <c r="I2491" s="535"/>
      <c r="J2491" s="535"/>
      <c r="K2491" s="32" t="str">
        <f t="shared" si="77"/>
        <v/>
      </c>
      <c r="L2491" s="535"/>
    </row>
    <row r="2492" spans="2:12" x14ac:dyDescent="0.4">
      <c r="B2492"/>
      <c r="C2492"/>
      <c r="D2492"/>
      <c r="E2492" s="32" t="str">
        <f t="shared" si="76"/>
        <v/>
      </c>
      <c r="H2492" s="535"/>
      <c r="I2492" s="535"/>
      <c r="J2492" s="535"/>
      <c r="K2492" s="32" t="str">
        <f t="shared" si="77"/>
        <v/>
      </c>
      <c r="L2492" s="535"/>
    </row>
    <row r="2493" spans="2:12" x14ac:dyDescent="0.4">
      <c r="B2493"/>
      <c r="C2493"/>
      <c r="D2493"/>
      <c r="E2493" s="32" t="str">
        <f t="shared" si="76"/>
        <v/>
      </c>
      <c r="H2493" s="535"/>
      <c r="I2493" s="535"/>
      <c r="J2493" s="535"/>
      <c r="K2493" s="32" t="str">
        <f t="shared" si="77"/>
        <v/>
      </c>
      <c r="L2493" s="535"/>
    </row>
    <row r="2494" spans="2:12" x14ac:dyDescent="0.4">
      <c r="B2494"/>
      <c r="C2494"/>
      <c r="D2494"/>
      <c r="E2494" s="32" t="str">
        <f t="shared" si="76"/>
        <v/>
      </c>
      <c r="H2494" s="535"/>
      <c r="I2494" s="535"/>
      <c r="J2494" s="535"/>
      <c r="K2494" s="32" t="str">
        <f t="shared" si="77"/>
        <v/>
      </c>
      <c r="L2494" s="535"/>
    </row>
    <row r="2495" spans="2:12" x14ac:dyDescent="0.4">
      <c r="B2495"/>
      <c r="C2495"/>
      <c r="D2495"/>
      <c r="E2495" s="32" t="str">
        <f t="shared" si="76"/>
        <v/>
      </c>
      <c r="H2495" s="535"/>
      <c r="I2495" s="535"/>
      <c r="J2495" s="535"/>
      <c r="K2495" s="32" t="str">
        <f t="shared" si="77"/>
        <v/>
      </c>
      <c r="L2495" s="535"/>
    </row>
    <row r="2496" spans="2:12" x14ac:dyDescent="0.4">
      <c r="B2496"/>
      <c r="C2496"/>
      <c r="D2496"/>
      <c r="E2496" s="32" t="str">
        <f t="shared" si="76"/>
        <v/>
      </c>
      <c r="H2496" s="535"/>
      <c r="I2496" s="535"/>
      <c r="J2496" s="535"/>
      <c r="K2496" s="32" t="str">
        <f t="shared" si="77"/>
        <v/>
      </c>
      <c r="L2496" s="535"/>
    </row>
    <row r="2497" spans="2:12" x14ac:dyDescent="0.4">
      <c r="B2497"/>
      <c r="C2497"/>
      <c r="D2497"/>
      <c r="E2497" s="32" t="str">
        <f t="shared" si="76"/>
        <v/>
      </c>
      <c r="H2497" s="535"/>
      <c r="I2497" s="535"/>
      <c r="J2497" s="535"/>
      <c r="K2497" s="32" t="str">
        <f t="shared" si="77"/>
        <v/>
      </c>
      <c r="L2497" s="535"/>
    </row>
    <row r="2498" spans="2:12" x14ac:dyDescent="0.4">
      <c r="B2498"/>
      <c r="C2498"/>
      <c r="D2498"/>
      <c r="E2498" s="32" t="str">
        <f t="shared" si="76"/>
        <v/>
      </c>
      <c r="H2498" s="535"/>
      <c r="I2498" s="535"/>
      <c r="J2498" s="535"/>
      <c r="K2498" s="32" t="str">
        <f t="shared" si="77"/>
        <v/>
      </c>
      <c r="L2498" s="535"/>
    </row>
    <row r="2499" spans="2:12" x14ac:dyDescent="0.4">
      <c r="B2499"/>
      <c r="C2499"/>
      <c r="D2499"/>
      <c r="E2499" s="32" t="str">
        <f t="shared" si="76"/>
        <v/>
      </c>
      <c r="H2499" s="535"/>
      <c r="I2499" s="535"/>
      <c r="J2499" s="535"/>
      <c r="K2499" s="32" t="str">
        <f t="shared" si="77"/>
        <v/>
      </c>
      <c r="L2499" s="535"/>
    </row>
    <row r="2500" spans="2:12" x14ac:dyDescent="0.4">
      <c r="B2500"/>
      <c r="C2500"/>
      <c r="D2500"/>
      <c r="E2500" s="32" t="str">
        <f t="shared" si="76"/>
        <v/>
      </c>
      <c r="H2500" s="535"/>
      <c r="I2500" s="535"/>
      <c r="J2500" s="535"/>
      <c r="K2500" s="32" t="str">
        <f t="shared" si="77"/>
        <v/>
      </c>
      <c r="L2500" s="535"/>
    </row>
    <row r="2501" spans="2:12" x14ac:dyDescent="0.4">
      <c r="B2501"/>
      <c r="C2501"/>
      <c r="D2501"/>
      <c r="E2501" s="32" t="str">
        <f t="shared" si="76"/>
        <v/>
      </c>
      <c r="H2501" s="535"/>
      <c r="I2501" s="535"/>
      <c r="J2501" s="535"/>
      <c r="K2501" s="32" t="str">
        <f t="shared" si="77"/>
        <v/>
      </c>
      <c r="L2501" s="535"/>
    </row>
    <row r="2502" spans="2:12" x14ac:dyDescent="0.4">
      <c r="B2502"/>
      <c r="C2502"/>
      <c r="D2502"/>
      <c r="E2502" s="32" t="str">
        <f t="shared" si="76"/>
        <v/>
      </c>
      <c r="H2502" s="535"/>
      <c r="I2502" s="535"/>
      <c r="J2502" s="535"/>
      <c r="K2502" s="32" t="str">
        <f t="shared" si="77"/>
        <v/>
      </c>
      <c r="L2502" s="535"/>
    </row>
    <row r="2503" spans="2:12" x14ac:dyDescent="0.4">
      <c r="B2503"/>
      <c r="C2503"/>
      <c r="D2503"/>
      <c r="E2503" s="32" t="str">
        <f t="shared" si="76"/>
        <v/>
      </c>
      <c r="H2503" s="535"/>
      <c r="I2503" s="535"/>
      <c r="J2503" s="535"/>
      <c r="K2503" s="32" t="str">
        <f t="shared" si="77"/>
        <v/>
      </c>
      <c r="L2503" s="535"/>
    </row>
    <row r="2504" spans="2:12" x14ac:dyDescent="0.4">
      <c r="B2504"/>
      <c r="C2504"/>
      <c r="D2504"/>
      <c r="E2504" s="32" t="str">
        <f t="shared" si="76"/>
        <v/>
      </c>
      <c r="H2504" s="535"/>
      <c r="I2504" s="535"/>
      <c r="J2504" s="535"/>
      <c r="K2504" s="32" t="str">
        <f t="shared" si="77"/>
        <v/>
      </c>
      <c r="L2504" s="535"/>
    </row>
    <row r="2505" spans="2:12" x14ac:dyDescent="0.4">
      <c r="B2505"/>
      <c r="C2505"/>
      <c r="D2505"/>
      <c r="E2505" s="32" t="str">
        <f t="shared" si="76"/>
        <v/>
      </c>
      <c r="H2505" s="535"/>
      <c r="I2505" s="535"/>
      <c r="J2505" s="535"/>
      <c r="K2505" s="32" t="str">
        <f t="shared" si="77"/>
        <v/>
      </c>
      <c r="L2505" s="535"/>
    </row>
    <row r="2506" spans="2:12" x14ac:dyDescent="0.4">
      <c r="B2506"/>
      <c r="C2506"/>
      <c r="D2506"/>
      <c r="E2506" s="32" t="str">
        <f t="shared" ref="E2506:E2569" si="78">IF(OR(B2506="",B2506="Инструмент бензо",B2506="Инструмент электро",B2506="Инструмент газ",B2506="Ручник и аксессуары"),"","V")</f>
        <v/>
      </c>
      <c r="H2506" s="535"/>
      <c r="I2506" s="535"/>
      <c r="J2506" s="535"/>
      <c r="K2506" s="32" t="str">
        <f t="shared" si="77"/>
        <v/>
      </c>
      <c r="L2506" s="535"/>
    </row>
    <row r="2507" spans="2:12" x14ac:dyDescent="0.4">
      <c r="B2507"/>
      <c r="C2507"/>
      <c r="D2507"/>
      <c r="E2507" s="32" t="str">
        <f t="shared" si="78"/>
        <v/>
      </c>
      <c r="H2507" s="535"/>
      <c r="I2507" s="535"/>
      <c r="J2507" s="535"/>
      <c r="K2507" s="32" t="str">
        <f t="shared" ref="K2507:K2570" si="79">IF(OR(H2507="",H2507="Инструмент бензо",H2507="Инструмент электро",H2507="Инструмент газ",H2507="Ручник и аксессуары"),"","V")</f>
        <v/>
      </c>
      <c r="L2507" s="535"/>
    </row>
    <row r="2508" spans="2:12" x14ac:dyDescent="0.4">
      <c r="B2508"/>
      <c r="C2508"/>
      <c r="D2508"/>
      <c r="E2508" s="32" t="str">
        <f t="shared" si="78"/>
        <v/>
      </c>
      <c r="H2508" s="535"/>
      <c r="I2508" s="535"/>
      <c r="J2508" s="535"/>
      <c r="K2508" s="32" t="str">
        <f t="shared" si="79"/>
        <v/>
      </c>
      <c r="L2508" s="535"/>
    </row>
    <row r="2509" spans="2:12" x14ac:dyDescent="0.4">
      <c r="B2509"/>
      <c r="C2509"/>
      <c r="D2509"/>
      <c r="E2509" s="32" t="str">
        <f t="shared" si="78"/>
        <v/>
      </c>
      <c r="H2509" s="535"/>
      <c r="I2509" s="535"/>
      <c r="J2509" s="535"/>
      <c r="K2509" s="32" t="str">
        <f t="shared" si="79"/>
        <v/>
      </c>
      <c r="L2509" s="535"/>
    </row>
    <row r="2510" spans="2:12" x14ac:dyDescent="0.4">
      <c r="B2510"/>
      <c r="C2510"/>
      <c r="D2510"/>
      <c r="E2510" s="32" t="str">
        <f t="shared" si="78"/>
        <v/>
      </c>
      <c r="H2510" s="535"/>
      <c r="I2510" s="535"/>
      <c r="J2510" s="535"/>
      <c r="K2510" s="32" t="str">
        <f t="shared" si="79"/>
        <v/>
      </c>
      <c r="L2510" s="535"/>
    </row>
    <row r="2511" spans="2:12" x14ac:dyDescent="0.4">
      <c r="B2511"/>
      <c r="C2511"/>
      <c r="D2511"/>
      <c r="E2511" s="32" t="str">
        <f t="shared" si="78"/>
        <v/>
      </c>
      <c r="H2511" s="535"/>
      <c r="I2511" s="535"/>
      <c r="J2511" s="535"/>
      <c r="K2511" s="32" t="str">
        <f t="shared" si="79"/>
        <v/>
      </c>
      <c r="L2511" s="535"/>
    </row>
    <row r="2512" spans="2:12" x14ac:dyDescent="0.4">
      <c r="B2512"/>
      <c r="C2512"/>
      <c r="D2512"/>
      <c r="E2512" s="32" t="str">
        <f t="shared" si="78"/>
        <v/>
      </c>
      <c r="H2512" s="535"/>
      <c r="I2512" s="535"/>
      <c r="J2512" s="535"/>
      <c r="K2512" s="32" t="str">
        <f t="shared" si="79"/>
        <v/>
      </c>
      <c r="L2512" s="535"/>
    </row>
    <row r="2513" spans="2:12" x14ac:dyDescent="0.4">
      <c r="B2513"/>
      <c r="C2513"/>
      <c r="D2513"/>
      <c r="E2513" s="32" t="str">
        <f t="shared" si="78"/>
        <v/>
      </c>
      <c r="H2513" s="535"/>
      <c r="I2513" s="535"/>
      <c r="J2513" s="535"/>
      <c r="K2513" s="32" t="str">
        <f t="shared" si="79"/>
        <v/>
      </c>
      <c r="L2513" s="535"/>
    </row>
    <row r="2514" spans="2:12" x14ac:dyDescent="0.4">
      <c r="B2514"/>
      <c r="C2514"/>
      <c r="D2514"/>
      <c r="E2514" s="32" t="str">
        <f t="shared" si="78"/>
        <v/>
      </c>
      <c r="H2514" s="535"/>
      <c r="I2514" s="535"/>
      <c r="J2514" s="535"/>
      <c r="K2514" s="32" t="str">
        <f t="shared" si="79"/>
        <v/>
      </c>
      <c r="L2514" s="535"/>
    </row>
    <row r="2515" spans="2:12" x14ac:dyDescent="0.4">
      <c r="B2515"/>
      <c r="C2515"/>
      <c r="D2515"/>
      <c r="E2515" s="32" t="str">
        <f t="shared" si="78"/>
        <v/>
      </c>
      <c r="H2515" s="535"/>
      <c r="I2515" s="535"/>
      <c r="J2515" s="535"/>
      <c r="K2515" s="32" t="str">
        <f t="shared" si="79"/>
        <v/>
      </c>
      <c r="L2515" s="535"/>
    </row>
    <row r="2516" spans="2:12" x14ac:dyDescent="0.4">
      <c r="B2516"/>
      <c r="C2516"/>
      <c r="D2516"/>
      <c r="E2516" s="32" t="str">
        <f t="shared" si="78"/>
        <v/>
      </c>
      <c r="H2516" s="535"/>
      <c r="I2516" s="535"/>
      <c r="J2516" s="535"/>
      <c r="K2516" s="32" t="str">
        <f t="shared" si="79"/>
        <v/>
      </c>
      <c r="L2516" s="535"/>
    </row>
    <row r="2517" spans="2:12" x14ac:dyDescent="0.4">
      <c r="B2517"/>
      <c r="C2517"/>
      <c r="D2517"/>
      <c r="E2517" s="32" t="str">
        <f t="shared" si="78"/>
        <v/>
      </c>
      <c r="H2517" s="535"/>
      <c r="I2517" s="535"/>
      <c r="J2517" s="535"/>
      <c r="K2517" s="32" t="str">
        <f t="shared" si="79"/>
        <v/>
      </c>
      <c r="L2517" s="535"/>
    </row>
    <row r="2518" spans="2:12" x14ac:dyDescent="0.4">
      <c r="B2518"/>
      <c r="C2518"/>
      <c r="D2518"/>
      <c r="E2518" s="32" t="str">
        <f t="shared" si="78"/>
        <v/>
      </c>
      <c r="H2518" s="535"/>
      <c r="I2518" s="535"/>
      <c r="J2518" s="535"/>
      <c r="K2518" s="32" t="str">
        <f t="shared" si="79"/>
        <v/>
      </c>
      <c r="L2518" s="535"/>
    </row>
    <row r="2519" spans="2:12" x14ac:dyDescent="0.4">
      <c r="B2519"/>
      <c r="C2519"/>
      <c r="D2519"/>
      <c r="E2519" s="32" t="str">
        <f t="shared" si="78"/>
        <v/>
      </c>
      <c r="H2519" s="535"/>
      <c r="I2519" s="535"/>
      <c r="J2519" s="535"/>
      <c r="K2519" s="32" t="str">
        <f t="shared" si="79"/>
        <v/>
      </c>
      <c r="L2519" s="535"/>
    </row>
    <row r="2520" spans="2:12" x14ac:dyDescent="0.4">
      <c r="B2520"/>
      <c r="C2520"/>
      <c r="D2520"/>
      <c r="E2520" s="32" t="str">
        <f t="shared" si="78"/>
        <v/>
      </c>
      <c r="H2520" s="535"/>
      <c r="I2520" s="535"/>
      <c r="J2520" s="535"/>
      <c r="K2520" s="32" t="str">
        <f t="shared" si="79"/>
        <v/>
      </c>
      <c r="L2520" s="535"/>
    </row>
    <row r="2521" spans="2:12" x14ac:dyDescent="0.4">
      <c r="B2521"/>
      <c r="C2521"/>
      <c r="D2521"/>
      <c r="E2521" s="32" t="str">
        <f t="shared" si="78"/>
        <v/>
      </c>
      <c r="H2521" s="535"/>
      <c r="I2521" s="535"/>
      <c r="J2521" s="535"/>
      <c r="K2521" s="32" t="str">
        <f t="shared" si="79"/>
        <v/>
      </c>
      <c r="L2521" s="535"/>
    </row>
    <row r="2522" spans="2:12" x14ac:dyDescent="0.4">
      <c r="B2522"/>
      <c r="C2522"/>
      <c r="D2522"/>
      <c r="E2522" s="32" t="str">
        <f t="shared" si="78"/>
        <v/>
      </c>
      <c r="H2522" s="535"/>
      <c r="I2522" s="535"/>
      <c r="J2522" s="535"/>
      <c r="K2522" s="32" t="str">
        <f t="shared" si="79"/>
        <v/>
      </c>
      <c r="L2522" s="535"/>
    </row>
    <row r="2523" spans="2:12" x14ac:dyDescent="0.4">
      <c r="B2523"/>
      <c r="C2523"/>
      <c r="D2523"/>
      <c r="E2523" s="32" t="str">
        <f t="shared" si="78"/>
        <v/>
      </c>
      <c r="H2523" s="535"/>
      <c r="I2523" s="535"/>
      <c r="J2523" s="535"/>
      <c r="K2523" s="32" t="str">
        <f t="shared" si="79"/>
        <v/>
      </c>
      <c r="L2523" s="535"/>
    </row>
    <row r="2524" spans="2:12" x14ac:dyDescent="0.4">
      <c r="B2524"/>
      <c r="C2524"/>
      <c r="D2524"/>
      <c r="E2524" s="32" t="str">
        <f t="shared" si="78"/>
        <v/>
      </c>
      <c r="H2524" s="535"/>
      <c r="I2524" s="535"/>
      <c r="J2524" s="535"/>
      <c r="K2524" s="32" t="str">
        <f t="shared" si="79"/>
        <v/>
      </c>
      <c r="L2524" s="535"/>
    </row>
    <row r="2525" spans="2:12" x14ac:dyDescent="0.4">
      <c r="B2525"/>
      <c r="C2525"/>
      <c r="D2525"/>
      <c r="E2525" s="32" t="str">
        <f t="shared" si="78"/>
        <v/>
      </c>
      <c r="H2525" s="535"/>
      <c r="I2525" s="535"/>
      <c r="J2525" s="535"/>
      <c r="K2525" s="32" t="str">
        <f t="shared" si="79"/>
        <v/>
      </c>
      <c r="L2525" s="535"/>
    </row>
    <row r="2526" spans="2:12" x14ac:dyDescent="0.4">
      <c r="B2526"/>
      <c r="C2526"/>
      <c r="D2526"/>
      <c r="E2526" s="32" t="str">
        <f t="shared" si="78"/>
        <v/>
      </c>
      <c r="H2526" s="535"/>
      <c r="I2526" s="535"/>
      <c r="J2526" s="535"/>
      <c r="K2526" s="32" t="str">
        <f t="shared" si="79"/>
        <v/>
      </c>
      <c r="L2526" s="535"/>
    </row>
    <row r="2527" spans="2:12" x14ac:dyDescent="0.4">
      <c r="B2527"/>
      <c r="C2527"/>
      <c r="D2527"/>
      <c r="E2527" s="32" t="str">
        <f t="shared" si="78"/>
        <v/>
      </c>
      <c r="H2527" s="535"/>
      <c r="I2527" s="535"/>
      <c r="J2527" s="535"/>
      <c r="K2527" s="32" t="str">
        <f t="shared" si="79"/>
        <v/>
      </c>
      <c r="L2527" s="535"/>
    </row>
    <row r="2528" spans="2:12" x14ac:dyDescent="0.4">
      <c r="B2528"/>
      <c r="C2528"/>
      <c r="D2528"/>
      <c r="E2528" s="32" t="str">
        <f t="shared" si="78"/>
        <v/>
      </c>
      <c r="H2528" s="535"/>
      <c r="I2528" s="535"/>
      <c r="J2528" s="535"/>
      <c r="K2528" s="32" t="str">
        <f t="shared" si="79"/>
        <v/>
      </c>
      <c r="L2528" s="535"/>
    </row>
    <row r="2529" spans="2:12" x14ac:dyDescent="0.4">
      <c r="B2529"/>
      <c r="C2529"/>
      <c r="D2529"/>
      <c r="E2529" s="32" t="str">
        <f t="shared" si="78"/>
        <v/>
      </c>
      <c r="H2529" s="535"/>
      <c r="I2529" s="535"/>
      <c r="J2529" s="535"/>
      <c r="K2529" s="32" t="str">
        <f t="shared" si="79"/>
        <v/>
      </c>
      <c r="L2529" s="535"/>
    </row>
    <row r="2530" spans="2:12" x14ac:dyDescent="0.4">
      <c r="B2530"/>
      <c r="C2530"/>
      <c r="D2530"/>
      <c r="E2530" s="32" t="str">
        <f t="shared" si="78"/>
        <v/>
      </c>
      <c r="H2530" s="535"/>
      <c r="I2530" s="535"/>
      <c r="J2530" s="535"/>
      <c r="K2530" s="32" t="str">
        <f t="shared" si="79"/>
        <v/>
      </c>
      <c r="L2530" s="535"/>
    </row>
    <row r="2531" spans="2:12" x14ac:dyDescent="0.4">
      <c r="B2531"/>
      <c r="C2531"/>
      <c r="D2531"/>
      <c r="E2531" s="32" t="str">
        <f t="shared" si="78"/>
        <v/>
      </c>
      <c r="H2531" s="535"/>
      <c r="I2531" s="535"/>
      <c r="J2531" s="535"/>
      <c r="K2531" s="32" t="str">
        <f t="shared" si="79"/>
        <v/>
      </c>
      <c r="L2531" s="535"/>
    </row>
    <row r="2532" spans="2:12" x14ac:dyDescent="0.4">
      <c r="B2532"/>
      <c r="C2532"/>
      <c r="D2532"/>
      <c r="E2532" s="32" t="str">
        <f t="shared" si="78"/>
        <v/>
      </c>
      <c r="H2532" s="535"/>
      <c r="I2532" s="535"/>
      <c r="J2532" s="535"/>
      <c r="K2532" s="32" t="str">
        <f t="shared" si="79"/>
        <v/>
      </c>
      <c r="L2532" s="535"/>
    </row>
    <row r="2533" spans="2:12" x14ac:dyDescent="0.4">
      <c r="B2533"/>
      <c r="C2533"/>
      <c r="D2533"/>
      <c r="E2533" s="32" t="str">
        <f t="shared" si="78"/>
        <v/>
      </c>
      <c r="H2533" s="535"/>
      <c r="I2533" s="535"/>
      <c r="J2533" s="535"/>
      <c r="K2533" s="32" t="str">
        <f t="shared" si="79"/>
        <v/>
      </c>
      <c r="L2533" s="535"/>
    </row>
    <row r="2534" spans="2:12" x14ac:dyDescent="0.4">
      <c r="B2534"/>
      <c r="C2534"/>
      <c r="D2534"/>
      <c r="E2534" s="32" t="str">
        <f t="shared" si="78"/>
        <v/>
      </c>
      <c r="H2534" s="535"/>
      <c r="I2534" s="535"/>
      <c r="J2534" s="535"/>
      <c r="K2534" s="32" t="str">
        <f t="shared" si="79"/>
        <v/>
      </c>
      <c r="L2534" s="535"/>
    </row>
    <row r="2535" spans="2:12" x14ac:dyDescent="0.4">
      <c r="B2535"/>
      <c r="C2535"/>
      <c r="D2535"/>
      <c r="E2535" s="32" t="str">
        <f t="shared" si="78"/>
        <v/>
      </c>
      <c r="H2535" s="535"/>
      <c r="I2535" s="535"/>
      <c r="J2535" s="535"/>
      <c r="K2535" s="32" t="str">
        <f t="shared" si="79"/>
        <v/>
      </c>
      <c r="L2535" s="535"/>
    </row>
    <row r="2536" spans="2:12" x14ac:dyDescent="0.4">
      <c r="B2536"/>
      <c r="C2536"/>
      <c r="D2536"/>
      <c r="E2536" s="32" t="str">
        <f t="shared" si="78"/>
        <v/>
      </c>
      <c r="H2536" s="535"/>
      <c r="I2536" s="535"/>
      <c r="J2536" s="535"/>
      <c r="K2536" s="32" t="str">
        <f t="shared" si="79"/>
        <v/>
      </c>
      <c r="L2536" s="535"/>
    </row>
    <row r="2537" spans="2:12" x14ac:dyDescent="0.4">
      <c r="B2537"/>
      <c r="C2537"/>
      <c r="D2537"/>
      <c r="E2537" s="32" t="str">
        <f t="shared" si="78"/>
        <v/>
      </c>
      <c r="H2537" s="535"/>
      <c r="I2537" s="535"/>
      <c r="J2537" s="535"/>
      <c r="K2537" s="32" t="str">
        <f t="shared" si="79"/>
        <v/>
      </c>
      <c r="L2537" s="535"/>
    </row>
    <row r="2538" spans="2:12" x14ac:dyDescent="0.4">
      <c r="B2538"/>
      <c r="C2538"/>
      <c r="D2538"/>
      <c r="E2538" s="32" t="str">
        <f t="shared" si="78"/>
        <v/>
      </c>
      <c r="H2538" s="535"/>
      <c r="I2538" s="535"/>
      <c r="J2538" s="535"/>
      <c r="K2538" s="32" t="str">
        <f t="shared" si="79"/>
        <v/>
      </c>
      <c r="L2538" s="535"/>
    </row>
    <row r="2539" spans="2:12" x14ac:dyDescent="0.4">
      <c r="B2539"/>
      <c r="C2539"/>
      <c r="D2539"/>
      <c r="E2539" s="32" t="str">
        <f t="shared" si="78"/>
        <v/>
      </c>
      <c r="H2539" s="535"/>
      <c r="I2539" s="535"/>
      <c r="J2539" s="535"/>
      <c r="K2539" s="32" t="str">
        <f t="shared" si="79"/>
        <v/>
      </c>
      <c r="L2539" s="535"/>
    </row>
    <row r="2540" spans="2:12" x14ac:dyDescent="0.4">
      <c r="B2540"/>
      <c r="C2540"/>
      <c r="D2540"/>
      <c r="E2540" s="32" t="str">
        <f t="shared" si="78"/>
        <v/>
      </c>
      <c r="H2540" s="535"/>
      <c r="I2540" s="535"/>
      <c r="J2540" s="535"/>
      <c r="K2540" s="32" t="str">
        <f t="shared" si="79"/>
        <v/>
      </c>
      <c r="L2540" s="535"/>
    </row>
    <row r="2541" spans="2:12" x14ac:dyDescent="0.4">
      <c r="B2541"/>
      <c r="C2541"/>
      <c r="D2541"/>
      <c r="E2541" s="32" t="str">
        <f t="shared" si="78"/>
        <v/>
      </c>
      <c r="H2541" s="535"/>
      <c r="I2541" s="535"/>
      <c r="J2541" s="535"/>
      <c r="K2541" s="32" t="str">
        <f t="shared" si="79"/>
        <v/>
      </c>
      <c r="L2541" s="535"/>
    </row>
    <row r="2542" spans="2:12" x14ac:dyDescent="0.4">
      <c r="B2542"/>
      <c r="C2542"/>
      <c r="D2542"/>
      <c r="E2542" s="32" t="str">
        <f t="shared" si="78"/>
        <v/>
      </c>
      <c r="H2542" s="535"/>
      <c r="I2542" s="535"/>
      <c r="J2542" s="535"/>
      <c r="K2542" s="32" t="str">
        <f t="shared" si="79"/>
        <v/>
      </c>
      <c r="L2542" s="535"/>
    </row>
    <row r="2543" spans="2:12" x14ac:dyDescent="0.4">
      <c r="B2543"/>
      <c r="C2543"/>
      <c r="D2543"/>
      <c r="E2543" s="32" t="str">
        <f t="shared" si="78"/>
        <v/>
      </c>
      <c r="H2543" s="535"/>
      <c r="I2543" s="535"/>
      <c r="J2543" s="535"/>
      <c r="K2543" s="32" t="str">
        <f t="shared" si="79"/>
        <v/>
      </c>
      <c r="L2543" s="535"/>
    </row>
    <row r="2544" spans="2:12" x14ac:dyDescent="0.4">
      <c r="B2544"/>
      <c r="C2544"/>
      <c r="D2544"/>
      <c r="E2544" s="32" t="str">
        <f t="shared" si="78"/>
        <v/>
      </c>
      <c r="H2544" s="535"/>
      <c r="I2544" s="535"/>
      <c r="J2544" s="535"/>
      <c r="K2544" s="32" t="str">
        <f t="shared" si="79"/>
        <v/>
      </c>
      <c r="L2544" s="535"/>
    </row>
    <row r="2545" spans="2:12" x14ac:dyDescent="0.4">
      <c r="B2545"/>
      <c r="C2545"/>
      <c r="D2545"/>
      <c r="E2545" s="32" t="str">
        <f t="shared" si="78"/>
        <v/>
      </c>
      <c r="H2545" s="535"/>
      <c r="I2545" s="535"/>
      <c r="J2545" s="535"/>
      <c r="K2545" s="32" t="str">
        <f t="shared" si="79"/>
        <v/>
      </c>
      <c r="L2545" s="535"/>
    </row>
    <row r="2546" spans="2:12" x14ac:dyDescent="0.4">
      <c r="B2546"/>
      <c r="C2546"/>
      <c r="D2546"/>
      <c r="E2546" s="32" t="str">
        <f t="shared" si="78"/>
        <v/>
      </c>
      <c r="H2546" s="535"/>
      <c r="I2546" s="535"/>
      <c r="J2546" s="535"/>
      <c r="K2546" s="32" t="str">
        <f t="shared" si="79"/>
        <v/>
      </c>
      <c r="L2546" s="535"/>
    </row>
    <row r="2547" spans="2:12" x14ac:dyDescent="0.4">
      <c r="B2547"/>
      <c r="C2547"/>
      <c r="D2547"/>
      <c r="E2547" s="32" t="str">
        <f t="shared" si="78"/>
        <v/>
      </c>
      <c r="H2547" s="535"/>
      <c r="I2547" s="535"/>
      <c r="J2547" s="535"/>
      <c r="K2547" s="32" t="str">
        <f t="shared" si="79"/>
        <v/>
      </c>
      <c r="L2547" s="535"/>
    </row>
    <row r="2548" spans="2:12" x14ac:dyDescent="0.4">
      <c r="B2548"/>
      <c r="C2548"/>
      <c r="D2548"/>
      <c r="E2548" s="32" t="str">
        <f t="shared" si="78"/>
        <v/>
      </c>
      <c r="H2548" s="535"/>
      <c r="I2548" s="535"/>
      <c r="J2548" s="535"/>
      <c r="K2548" s="32" t="str">
        <f t="shared" si="79"/>
        <v/>
      </c>
      <c r="L2548" s="535"/>
    </row>
    <row r="2549" spans="2:12" x14ac:dyDescent="0.4">
      <c r="B2549"/>
      <c r="C2549"/>
      <c r="D2549"/>
      <c r="E2549" s="32" t="str">
        <f t="shared" si="78"/>
        <v/>
      </c>
      <c r="H2549" s="535"/>
      <c r="I2549" s="535"/>
      <c r="J2549" s="535"/>
      <c r="K2549" s="32" t="str">
        <f t="shared" si="79"/>
        <v/>
      </c>
      <c r="L2549" s="535"/>
    </row>
    <row r="2550" spans="2:12" x14ac:dyDescent="0.4">
      <c r="B2550"/>
      <c r="C2550"/>
      <c r="D2550"/>
      <c r="E2550" s="32" t="str">
        <f t="shared" si="78"/>
        <v/>
      </c>
      <c r="H2550" s="535"/>
      <c r="I2550" s="535"/>
      <c r="J2550" s="535"/>
      <c r="K2550" s="32" t="str">
        <f t="shared" si="79"/>
        <v/>
      </c>
      <c r="L2550" s="535"/>
    </row>
    <row r="2551" spans="2:12" x14ac:dyDescent="0.4">
      <c r="B2551"/>
      <c r="C2551"/>
      <c r="D2551"/>
      <c r="E2551" s="32" t="str">
        <f t="shared" si="78"/>
        <v/>
      </c>
      <c r="H2551" s="535"/>
      <c r="I2551" s="535"/>
      <c r="J2551" s="535"/>
      <c r="K2551" s="32" t="str">
        <f t="shared" si="79"/>
        <v/>
      </c>
      <c r="L2551" s="535"/>
    </row>
    <row r="2552" spans="2:12" x14ac:dyDescent="0.4">
      <c r="B2552"/>
      <c r="C2552"/>
      <c r="D2552"/>
      <c r="E2552" s="32" t="str">
        <f t="shared" si="78"/>
        <v/>
      </c>
      <c r="H2552" s="535"/>
      <c r="I2552" s="535"/>
      <c r="J2552" s="535"/>
      <c r="K2552" s="32" t="str">
        <f t="shared" si="79"/>
        <v/>
      </c>
      <c r="L2552" s="535"/>
    </row>
    <row r="2553" spans="2:12" x14ac:dyDescent="0.4">
      <c r="B2553"/>
      <c r="C2553"/>
      <c r="D2553"/>
      <c r="E2553" s="32" t="str">
        <f t="shared" si="78"/>
        <v/>
      </c>
      <c r="H2553" s="535"/>
      <c r="I2553" s="535"/>
      <c r="J2553" s="535"/>
      <c r="K2553" s="32" t="str">
        <f t="shared" si="79"/>
        <v/>
      </c>
      <c r="L2553" s="535"/>
    </row>
    <row r="2554" spans="2:12" x14ac:dyDescent="0.4">
      <c r="B2554"/>
      <c r="C2554"/>
      <c r="D2554"/>
      <c r="E2554" s="32" t="str">
        <f t="shared" si="78"/>
        <v/>
      </c>
      <c r="H2554" s="535"/>
      <c r="I2554" s="535"/>
      <c r="J2554" s="535"/>
      <c r="K2554" s="32" t="str">
        <f t="shared" si="79"/>
        <v/>
      </c>
      <c r="L2554" s="535"/>
    </row>
    <row r="2555" spans="2:12" x14ac:dyDescent="0.4">
      <c r="B2555"/>
      <c r="C2555"/>
      <c r="D2555"/>
      <c r="E2555" s="32" t="str">
        <f t="shared" si="78"/>
        <v/>
      </c>
      <c r="H2555" s="535"/>
      <c r="I2555" s="535"/>
      <c r="J2555" s="535"/>
      <c r="K2555" s="32" t="str">
        <f t="shared" si="79"/>
        <v/>
      </c>
      <c r="L2555" s="535"/>
    </row>
    <row r="2556" spans="2:12" x14ac:dyDescent="0.4">
      <c r="B2556"/>
      <c r="C2556"/>
      <c r="D2556"/>
      <c r="E2556" s="32" t="str">
        <f t="shared" si="78"/>
        <v/>
      </c>
      <c r="H2556" s="535"/>
      <c r="I2556" s="535"/>
      <c r="J2556" s="535"/>
      <c r="K2556" s="32" t="str">
        <f t="shared" si="79"/>
        <v/>
      </c>
      <c r="L2556" s="535"/>
    </row>
    <row r="2557" spans="2:12" x14ac:dyDescent="0.4">
      <c r="B2557"/>
      <c r="C2557"/>
      <c r="D2557"/>
      <c r="E2557" s="32" t="str">
        <f t="shared" si="78"/>
        <v/>
      </c>
      <c r="H2557" s="535"/>
      <c r="I2557" s="535"/>
      <c r="J2557" s="535"/>
      <c r="K2557" s="32" t="str">
        <f t="shared" si="79"/>
        <v/>
      </c>
      <c r="L2557" s="535"/>
    </row>
    <row r="2558" spans="2:12" x14ac:dyDescent="0.4">
      <c r="B2558"/>
      <c r="C2558"/>
      <c r="D2558"/>
      <c r="E2558" s="32" t="str">
        <f t="shared" si="78"/>
        <v/>
      </c>
      <c r="H2558" s="535"/>
      <c r="I2558" s="535"/>
      <c r="J2558" s="535"/>
      <c r="K2558" s="32" t="str">
        <f t="shared" si="79"/>
        <v/>
      </c>
      <c r="L2558" s="535"/>
    </row>
    <row r="2559" spans="2:12" x14ac:dyDescent="0.4">
      <c r="B2559"/>
      <c r="C2559"/>
      <c r="D2559"/>
      <c r="E2559" s="32" t="str">
        <f t="shared" si="78"/>
        <v/>
      </c>
      <c r="H2559" s="535"/>
      <c r="I2559" s="535"/>
      <c r="J2559" s="535"/>
      <c r="K2559" s="32" t="str">
        <f t="shared" si="79"/>
        <v/>
      </c>
      <c r="L2559" s="535"/>
    </row>
    <row r="2560" spans="2:12" x14ac:dyDescent="0.4">
      <c r="B2560"/>
      <c r="C2560"/>
      <c r="D2560"/>
      <c r="E2560" s="32" t="str">
        <f t="shared" si="78"/>
        <v/>
      </c>
      <c r="H2560" s="535"/>
      <c r="I2560" s="535"/>
      <c r="J2560" s="535"/>
      <c r="K2560" s="32" t="str">
        <f t="shared" si="79"/>
        <v/>
      </c>
      <c r="L2560" s="535"/>
    </row>
    <row r="2561" spans="2:12" x14ac:dyDescent="0.4">
      <c r="B2561"/>
      <c r="C2561"/>
      <c r="D2561"/>
      <c r="E2561" s="32" t="str">
        <f t="shared" si="78"/>
        <v/>
      </c>
      <c r="H2561" s="535"/>
      <c r="I2561" s="535"/>
      <c r="J2561" s="535"/>
      <c r="K2561" s="32" t="str">
        <f t="shared" si="79"/>
        <v/>
      </c>
      <c r="L2561" s="535"/>
    </row>
    <row r="2562" spans="2:12" x14ac:dyDescent="0.4">
      <c r="B2562"/>
      <c r="C2562"/>
      <c r="D2562"/>
      <c r="E2562" s="32" t="str">
        <f t="shared" si="78"/>
        <v/>
      </c>
      <c r="H2562" s="535"/>
      <c r="I2562" s="535"/>
      <c r="J2562" s="535"/>
      <c r="K2562" s="32" t="str">
        <f t="shared" si="79"/>
        <v/>
      </c>
      <c r="L2562" s="535"/>
    </row>
    <row r="2563" spans="2:12" x14ac:dyDescent="0.4">
      <c r="B2563"/>
      <c r="C2563"/>
      <c r="D2563"/>
      <c r="E2563" s="32" t="str">
        <f t="shared" si="78"/>
        <v/>
      </c>
      <c r="H2563" s="535"/>
      <c r="I2563" s="535"/>
      <c r="J2563" s="535"/>
      <c r="K2563" s="32" t="str">
        <f t="shared" si="79"/>
        <v/>
      </c>
      <c r="L2563" s="535"/>
    </row>
    <row r="2564" spans="2:12" x14ac:dyDescent="0.4">
      <c r="B2564"/>
      <c r="C2564"/>
      <c r="D2564"/>
      <c r="E2564" s="32" t="str">
        <f t="shared" si="78"/>
        <v/>
      </c>
      <c r="H2564" s="535"/>
      <c r="I2564" s="535"/>
      <c r="J2564" s="535"/>
      <c r="K2564" s="32" t="str">
        <f t="shared" si="79"/>
        <v/>
      </c>
      <c r="L2564" s="535"/>
    </row>
    <row r="2565" spans="2:12" x14ac:dyDescent="0.4">
      <c r="B2565"/>
      <c r="C2565"/>
      <c r="D2565"/>
      <c r="E2565" s="32" t="str">
        <f t="shared" si="78"/>
        <v/>
      </c>
      <c r="H2565" s="535"/>
      <c r="I2565" s="535"/>
      <c r="J2565" s="535"/>
      <c r="K2565" s="32" t="str">
        <f t="shared" si="79"/>
        <v/>
      </c>
      <c r="L2565" s="535"/>
    </row>
    <row r="2566" spans="2:12" x14ac:dyDescent="0.4">
      <c r="B2566"/>
      <c r="C2566"/>
      <c r="D2566"/>
      <c r="E2566" s="32" t="str">
        <f t="shared" si="78"/>
        <v/>
      </c>
      <c r="H2566" s="535"/>
      <c r="I2566" s="535"/>
      <c r="J2566" s="535"/>
      <c r="K2566" s="32" t="str">
        <f t="shared" si="79"/>
        <v/>
      </c>
      <c r="L2566" s="535"/>
    </row>
    <row r="2567" spans="2:12" x14ac:dyDescent="0.4">
      <c r="B2567"/>
      <c r="C2567"/>
      <c r="D2567"/>
      <c r="E2567" s="32" t="str">
        <f t="shared" si="78"/>
        <v/>
      </c>
      <c r="H2567" s="535"/>
      <c r="I2567" s="535"/>
      <c r="J2567" s="535"/>
      <c r="K2567" s="32" t="str">
        <f t="shared" si="79"/>
        <v/>
      </c>
      <c r="L2567" s="535"/>
    </row>
    <row r="2568" spans="2:12" x14ac:dyDescent="0.4">
      <c r="B2568"/>
      <c r="C2568"/>
      <c r="D2568"/>
      <c r="E2568" s="32" t="str">
        <f t="shared" si="78"/>
        <v/>
      </c>
      <c r="H2568" s="535"/>
      <c r="I2568" s="535"/>
      <c r="J2568" s="535"/>
      <c r="K2568" s="32" t="str">
        <f t="shared" si="79"/>
        <v/>
      </c>
      <c r="L2568" s="535"/>
    </row>
    <row r="2569" spans="2:12" x14ac:dyDescent="0.4">
      <c r="B2569"/>
      <c r="C2569"/>
      <c r="D2569"/>
      <c r="E2569" s="32" t="str">
        <f t="shared" si="78"/>
        <v/>
      </c>
      <c r="H2569" s="535"/>
      <c r="I2569" s="535"/>
      <c r="J2569" s="535"/>
      <c r="K2569" s="32" t="str">
        <f t="shared" si="79"/>
        <v/>
      </c>
      <c r="L2569" s="535"/>
    </row>
    <row r="2570" spans="2:12" x14ac:dyDescent="0.4">
      <c r="B2570"/>
      <c r="C2570"/>
      <c r="D2570"/>
      <c r="E2570" s="32" t="str">
        <f t="shared" ref="E2570:E2633" si="80">IF(OR(B2570="",B2570="Инструмент бензо",B2570="Инструмент электро",B2570="Инструмент газ",B2570="Ручник и аксессуары"),"","V")</f>
        <v/>
      </c>
      <c r="H2570" s="535"/>
      <c r="I2570" s="535"/>
      <c r="J2570" s="535"/>
      <c r="K2570" s="32" t="str">
        <f t="shared" si="79"/>
        <v/>
      </c>
      <c r="L2570" s="535"/>
    </row>
    <row r="2571" spans="2:12" x14ac:dyDescent="0.4">
      <c r="B2571"/>
      <c r="C2571"/>
      <c r="D2571"/>
      <c r="E2571" s="32" t="str">
        <f t="shared" si="80"/>
        <v/>
      </c>
      <c r="H2571" s="535"/>
      <c r="I2571" s="535"/>
      <c r="J2571" s="535"/>
      <c r="K2571" s="32" t="str">
        <f t="shared" ref="K2571:K2634" si="81">IF(OR(H2571="",H2571="Инструмент бензо",H2571="Инструмент электро",H2571="Инструмент газ",H2571="Ручник и аксессуары"),"","V")</f>
        <v/>
      </c>
      <c r="L2571" s="535"/>
    </row>
    <row r="2572" spans="2:12" x14ac:dyDescent="0.4">
      <c r="B2572"/>
      <c r="C2572"/>
      <c r="D2572"/>
      <c r="E2572" s="32" t="str">
        <f t="shared" si="80"/>
        <v/>
      </c>
      <c r="H2572" s="535"/>
      <c r="I2572" s="535"/>
      <c r="J2572" s="535"/>
      <c r="K2572" s="32" t="str">
        <f t="shared" si="81"/>
        <v/>
      </c>
      <c r="L2572" s="535"/>
    </row>
    <row r="2573" spans="2:12" x14ac:dyDescent="0.4">
      <c r="B2573"/>
      <c r="C2573"/>
      <c r="D2573"/>
      <c r="E2573" s="32" t="str">
        <f t="shared" si="80"/>
        <v/>
      </c>
      <c r="H2573" s="535"/>
      <c r="I2573" s="535"/>
      <c r="J2573" s="535"/>
      <c r="K2573" s="32" t="str">
        <f t="shared" si="81"/>
        <v/>
      </c>
      <c r="L2573" s="535"/>
    </row>
    <row r="2574" spans="2:12" x14ac:dyDescent="0.4">
      <c r="B2574"/>
      <c r="C2574"/>
      <c r="D2574"/>
      <c r="E2574" s="32" t="str">
        <f t="shared" si="80"/>
        <v/>
      </c>
      <c r="H2574" s="535"/>
      <c r="I2574" s="535"/>
      <c r="J2574" s="535"/>
      <c r="K2574" s="32" t="str">
        <f t="shared" si="81"/>
        <v/>
      </c>
      <c r="L2574" s="535"/>
    </row>
    <row r="2575" spans="2:12" x14ac:dyDescent="0.4">
      <c r="B2575"/>
      <c r="C2575"/>
      <c r="D2575"/>
      <c r="E2575" s="32" t="str">
        <f t="shared" si="80"/>
        <v/>
      </c>
      <c r="H2575" s="535"/>
      <c r="I2575" s="535"/>
      <c r="J2575" s="535"/>
      <c r="K2575" s="32" t="str">
        <f t="shared" si="81"/>
        <v/>
      </c>
      <c r="L2575" s="535"/>
    </row>
    <row r="2576" spans="2:12" x14ac:dyDescent="0.4">
      <c r="B2576"/>
      <c r="C2576"/>
      <c r="D2576"/>
      <c r="E2576" s="32" t="str">
        <f t="shared" si="80"/>
        <v/>
      </c>
      <c r="H2576" s="535"/>
      <c r="I2576" s="535"/>
      <c r="J2576" s="535"/>
      <c r="K2576" s="32" t="str">
        <f t="shared" si="81"/>
        <v/>
      </c>
      <c r="L2576" s="535"/>
    </row>
    <row r="2577" spans="2:12" x14ac:dyDescent="0.4">
      <c r="B2577"/>
      <c r="C2577"/>
      <c r="D2577"/>
      <c r="E2577" s="32" t="str">
        <f t="shared" si="80"/>
        <v/>
      </c>
      <c r="H2577" s="535"/>
      <c r="I2577" s="535"/>
      <c r="J2577" s="535"/>
      <c r="K2577" s="32" t="str">
        <f t="shared" si="81"/>
        <v/>
      </c>
      <c r="L2577" s="535"/>
    </row>
    <row r="2578" spans="2:12" x14ac:dyDescent="0.4">
      <c r="B2578"/>
      <c r="C2578"/>
      <c r="D2578"/>
      <c r="E2578" s="32" t="str">
        <f t="shared" si="80"/>
        <v/>
      </c>
      <c r="H2578" s="535"/>
      <c r="I2578" s="535"/>
      <c r="J2578" s="535"/>
      <c r="K2578" s="32" t="str">
        <f t="shared" si="81"/>
        <v/>
      </c>
      <c r="L2578" s="535"/>
    </row>
    <row r="2579" spans="2:12" x14ac:dyDescent="0.4">
      <c r="B2579"/>
      <c r="C2579"/>
      <c r="D2579"/>
      <c r="E2579" s="32" t="str">
        <f t="shared" si="80"/>
        <v/>
      </c>
      <c r="H2579" s="535"/>
      <c r="I2579" s="535"/>
      <c r="J2579" s="535"/>
      <c r="K2579" s="32" t="str">
        <f t="shared" si="81"/>
        <v/>
      </c>
      <c r="L2579" s="535"/>
    </row>
    <row r="2580" spans="2:12" x14ac:dyDescent="0.4">
      <c r="B2580"/>
      <c r="C2580"/>
      <c r="D2580"/>
      <c r="E2580" s="32" t="str">
        <f t="shared" si="80"/>
        <v/>
      </c>
      <c r="H2580" s="535"/>
      <c r="I2580" s="535"/>
      <c r="J2580" s="535"/>
      <c r="K2580" s="32" t="str">
        <f t="shared" si="81"/>
        <v/>
      </c>
      <c r="L2580" s="535"/>
    </row>
    <row r="2581" spans="2:12" x14ac:dyDescent="0.4">
      <c r="B2581"/>
      <c r="C2581"/>
      <c r="D2581"/>
      <c r="E2581" s="32" t="str">
        <f t="shared" si="80"/>
        <v/>
      </c>
      <c r="H2581" s="535"/>
      <c r="I2581" s="535"/>
      <c r="J2581" s="535"/>
      <c r="K2581" s="32" t="str">
        <f t="shared" si="81"/>
        <v/>
      </c>
      <c r="L2581" s="535"/>
    </row>
    <row r="2582" spans="2:12" x14ac:dyDescent="0.4">
      <c r="B2582"/>
      <c r="C2582"/>
      <c r="D2582"/>
      <c r="E2582" s="32" t="str">
        <f t="shared" si="80"/>
        <v/>
      </c>
      <c r="H2582" s="535"/>
      <c r="I2582" s="535"/>
      <c r="J2582" s="535"/>
      <c r="K2582" s="32" t="str">
        <f t="shared" si="81"/>
        <v/>
      </c>
      <c r="L2582" s="535"/>
    </row>
    <row r="2583" spans="2:12" x14ac:dyDescent="0.4">
      <c r="B2583"/>
      <c r="C2583"/>
      <c r="D2583"/>
      <c r="E2583" s="32" t="str">
        <f t="shared" si="80"/>
        <v/>
      </c>
      <c r="H2583" s="535"/>
      <c r="I2583" s="535"/>
      <c r="J2583" s="535"/>
      <c r="K2583" s="32" t="str">
        <f t="shared" si="81"/>
        <v/>
      </c>
      <c r="L2583" s="535"/>
    </row>
    <row r="2584" spans="2:12" x14ac:dyDescent="0.4">
      <c r="B2584"/>
      <c r="C2584"/>
      <c r="D2584"/>
      <c r="E2584" s="32" t="str">
        <f t="shared" si="80"/>
        <v/>
      </c>
      <c r="H2584" s="535"/>
      <c r="I2584" s="535"/>
      <c r="J2584" s="535"/>
      <c r="K2584" s="32" t="str">
        <f t="shared" si="81"/>
        <v/>
      </c>
      <c r="L2584" s="535"/>
    </row>
    <row r="2585" spans="2:12" x14ac:dyDescent="0.4">
      <c r="B2585"/>
      <c r="C2585"/>
      <c r="D2585"/>
      <c r="E2585" s="32" t="str">
        <f t="shared" si="80"/>
        <v/>
      </c>
      <c r="H2585" s="535"/>
      <c r="I2585" s="535"/>
      <c r="J2585" s="535"/>
      <c r="K2585" s="32" t="str">
        <f t="shared" si="81"/>
        <v/>
      </c>
      <c r="L2585" s="535"/>
    </row>
    <row r="2586" spans="2:12" x14ac:dyDescent="0.4">
      <c r="B2586"/>
      <c r="C2586"/>
      <c r="D2586"/>
      <c r="E2586" s="32" t="str">
        <f t="shared" si="80"/>
        <v/>
      </c>
      <c r="H2586" s="535"/>
      <c r="I2586" s="535"/>
      <c r="J2586" s="535"/>
      <c r="K2586" s="32" t="str">
        <f t="shared" si="81"/>
        <v/>
      </c>
      <c r="L2586" s="535"/>
    </row>
    <row r="2587" spans="2:12" x14ac:dyDescent="0.4">
      <c r="B2587"/>
      <c r="C2587"/>
      <c r="D2587"/>
      <c r="E2587" s="32" t="str">
        <f t="shared" si="80"/>
        <v/>
      </c>
      <c r="H2587" s="535"/>
      <c r="I2587" s="535"/>
      <c r="J2587" s="535"/>
      <c r="K2587" s="32" t="str">
        <f t="shared" si="81"/>
        <v/>
      </c>
      <c r="L2587" s="535"/>
    </row>
    <row r="2588" spans="2:12" x14ac:dyDescent="0.4">
      <c r="B2588"/>
      <c r="C2588"/>
      <c r="D2588"/>
      <c r="E2588" s="32" t="str">
        <f t="shared" si="80"/>
        <v/>
      </c>
      <c r="H2588" s="535"/>
      <c r="I2588" s="535"/>
      <c r="J2588" s="535"/>
      <c r="K2588" s="32" t="str">
        <f t="shared" si="81"/>
        <v/>
      </c>
      <c r="L2588" s="535"/>
    </row>
    <row r="2589" spans="2:12" x14ac:dyDescent="0.4">
      <c r="B2589"/>
      <c r="C2589"/>
      <c r="D2589"/>
      <c r="E2589" s="32" t="str">
        <f t="shared" si="80"/>
        <v/>
      </c>
      <c r="H2589" s="535"/>
      <c r="I2589" s="535"/>
      <c r="J2589" s="535"/>
      <c r="K2589" s="32" t="str">
        <f t="shared" si="81"/>
        <v/>
      </c>
      <c r="L2589" s="535"/>
    </row>
    <row r="2590" spans="2:12" x14ac:dyDescent="0.4">
      <c r="B2590"/>
      <c r="C2590"/>
      <c r="D2590"/>
      <c r="E2590" s="32" t="str">
        <f t="shared" si="80"/>
        <v/>
      </c>
      <c r="H2590" s="535"/>
      <c r="I2590" s="535"/>
      <c r="J2590" s="535"/>
      <c r="K2590" s="32" t="str">
        <f t="shared" si="81"/>
        <v/>
      </c>
      <c r="L2590" s="535"/>
    </row>
    <row r="2591" spans="2:12" x14ac:dyDescent="0.4">
      <c r="B2591"/>
      <c r="C2591"/>
      <c r="D2591"/>
      <c r="E2591" s="32" t="str">
        <f t="shared" si="80"/>
        <v/>
      </c>
      <c r="H2591" s="535"/>
      <c r="I2591" s="535"/>
      <c r="J2591" s="535"/>
      <c r="K2591" s="32" t="str">
        <f t="shared" si="81"/>
        <v/>
      </c>
      <c r="L2591" s="535"/>
    </row>
    <row r="2592" spans="2:12" x14ac:dyDescent="0.4">
      <c r="B2592"/>
      <c r="C2592"/>
      <c r="D2592"/>
      <c r="E2592" s="32" t="str">
        <f t="shared" si="80"/>
        <v/>
      </c>
      <c r="H2592" s="535"/>
      <c r="I2592" s="535"/>
      <c r="J2592" s="535"/>
      <c r="K2592" s="32" t="str">
        <f t="shared" si="81"/>
        <v/>
      </c>
      <c r="L2592" s="535"/>
    </row>
    <row r="2593" spans="2:12" x14ac:dyDescent="0.4">
      <c r="B2593"/>
      <c r="C2593"/>
      <c r="D2593"/>
      <c r="E2593" s="32" t="str">
        <f t="shared" si="80"/>
        <v/>
      </c>
      <c r="H2593" s="535"/>
      <c r="I2593" s="535"/>
      <c r="J2593" s="535"/>
      <c r="K2593" s="32" t="str">
        <f t="shared" si="81"/>
        <v/>
      </c>
      <c r="L2593" s="535"/>
    </row>
    <row r="2594" spans="2:12" x14ac:dyDescent="0.4">
      <c r="B2594"/>
      <c r="C2594"/>
      <c r="D2594"/>
      <c r="E2594" s="32" t="str">
        <f t="shared" si="80"/>
        <v/>
      </c>
      <c r="H2594" s="535"/>
      <c r="I2594" s="535"/>
      <c r="J2594" s="535"/>
      <c r="K2594" s="32" t="str">
        <f t="shared" si="81"/>
        <v/>
      </c>
      <c r="L2594" s="535"/>
    </row>
    <row r="2595" spans="2:12" x14ac:dyDescent="0.4">
      <c r="B2595"/>
      <c r="C2595"/>
      <c r="D2595"/>
      <c r="E2595" s="32" t="str">
        <f t="shared" si="80"/>
        <v/>
      </c>
      <c r="H2595" s="535"/>
      <c r="I2595" s="535"/>
      <c r="J2595" s="535"/>
      <c r="K2595" s="32" t="str">
        <f t="shared" si="81"/>
        <v/>
      </c>
      <c r="L2595" s="535"/>
    </row>
    <row r="2596" spans="2:12" x14ac:dyDescent="0.4">
      <c r="B2596"/>
      <c r="C2596"/>
      <c r="D2596"/>
      <c r="E2596" s="32" t="str">
        <f t="shared" si="80"/>
        <v/>
      </c>
      <c r="H2596" s="535"/>
      <c r="I2596" s="535"/>
      <c r="J2596" s="535"/>
      <c r="K2596" s="32" t="str">
        <f t="shared" si="81"/>
        <v/>
      </c>
      <c r="L2596" s="535"/>
    </row>
    <row r="2597" spans="2:12" x14ac:dyDescent="0.4">
      <c r="B2597"/>
      <c r="C2597"/>
      <c r="D2597"/>
      <c r="E2597" s="32" t="str">
        <f t="shared" si="80"/>
        <v/>
      </c>
      <c r="H2597" s="535"/>
      <c r="I2597" s="535"/>
      <c r="J2597" s="535"/>
      <c r="K2597" s="32" t="str">
        <f t="shared" si="81"/>
        <v/>
      </c>
      <c r="L2597" s="535"/>
    </row>
    <row r="2598" spans="2:12" x14ac:dyDescent="0.4">
      <c r="B2598"/>
      <c r="C2598"/>
      <c r="D2598"/>
      <c r="E2598" s="32" t="str">
        <f t="shared" si="80"/>
        <v/>
      </c>
      <c r="H2598" s="535"/>
      <c r="I2598" s="535"/>
      <c r="J2598" s="535"/>
      <c r="K2598" s="32" t="str">
        <f t="shared" si="81"/>
        <v/>
      </c>
      <c r="L2598" s="535"/>
    </row>
    <row r="2599" spans="2:12" x14ac:dyDescent="0.4">
      <c r="B2599"/>
      <c r="C2599"/>
      <c r="D2599"/>
      <c r="E2599" s="32" t="str">
        <f t="shared" si="80"/>
        <v/>
      </c>
      <c r="H2599" s="535"/>
      <c r="I2599" s="535"/>
      <c r="J2599" s="535"/>
      <c r="K2599" s="32" t="str">
        <f t="shared" si="81"/>
        <v/>
      </c>
      <c r="L2599" s="535"/>
    </row>
    <row r="2600" spans="2:12" x14ac:dyDescent="0.4">
      <c r="B2600"/>
      <c r="C2600"/>
      <c r="D2600"/>
      <c r="E2600" s="32" t="str">
        <f t="shared" si="80"/>
        <v/>
      </c>
      <c r="H2600" s="535"/>
      <c r="I2600" s="535"/>
      <c r="J2600" s="535"/>
      <c r="K2600" s="32" t="str">
        <f t="shared" si="81"/>
        <v/>
      </c>
      <c r="L2600" s="535"/>
    </row>
    <row r="2601" spans="2:12" x14ac:dyDescent="0.4">
      <c r="B2601"/>
      <c r="C2601"/>
      <c r="D2601"/>
      <c r="E2601" s="32" t="str">
        <f t="shared" si="80"/>
        <v/>
      </c>
      <c r="H2601" s="535"/>
      <c r="I2601" s="535"/>
      <c r="J2601" s="535"/>
      <c r="K2601" s="32" t="str">
        <f t="shared" si="81"/>
        <v/>
      </c>
      <c r="L2601" s="535"/>
    </row>
    <row r="2602" spans="2:12" x14ac:dyDescent="0.4">
      <c r="B2602"/>
      <c r="C2602"/>
      <c r="D2602"/>
      <c r="E2602" s="32" t="str">
        <f t="shared" si="80"/>
        <v/>
      </c>
      <c r="H2602" s="535"/>
      <c r="I2602" s="535"/>
      <c r="J2602" s="535"/>
      <c r="K2602" s="32" t="str">
        <f t="shared" si="81"/>
        <v/>
      </c>
      <c r="L2602" s="535"/>
    </row>
    <row r="2603" spans="2:12" x14ac:dyDescent="0.4">
      <c r="B2603"/>
      <c r="C2603"/>
      <c r="D2603"/>
      <c r="E2603" s="32" t="str">
        <f t="shared" si="80"/>
        <v/>
      </c>
      <c r="H2603" s="535"/>
      <c r="I2603" s="535"/>
      <c r="J2603" s="535"/>
      <c r="K2603" s="32" t="str">
        <f t="shared" si="81"/>
        <v/>
      </c>
      <c r="L2603" s="535"/>
    </row>
    <row r="2604" spans="2:12" x14ac:dyDescent="0.4">
      <c r="B2604"/>
      <c r="C2604"/>
      <c r="D2604"/>
      <c r="E2604" s="32" t="str">
        <f t="shared" si="80"/>
        <v/>
      </c>
      <c r="H2604" s="535"/>
      <c r="I2604" s="535"/>
      <c r="J2604" s="535"/>
      <c r="K2604" s="32" t="str">
        <f t="shared" si="81"/>
        <v/>
      </c>
      <c r="L2604" s="535"/>
    </row>
    <row r="2605" spans="2:12" x14ac:dyDescent="0.4">
      <c r="B2605"/>
      <c r="C2605"/>
      <c r="D2605"/>
      <c r="E2605" s="32" t="str">
        <f t="shared" si="80"/>
        <v/>
      </c>
      <c r="H2605" s="535"/>
      <c r="I2605" s="535"/>
      <c r="J2605" s="535"/>
      <c r="K2605" s="32" t="str">
        <f t="shared" si="81"/>
        <v/>
      </c>
      <c r="L2605" s="535"/>
    </row>
    <row r="2606" spans="2:12" x14ac:dyDescent="0.4">
      <c r="B2606"/>
      <c r="C2606"/>
      <c r="D2606"/>
      <c r="E2606" s="32" t="str">
        <f t="shared" si="80"/>
        <v/>
      </c>
      <c r="H2606" s="535"/>
      <c r="I2606" s="535"/>
      <c r="J2606" s="535"/>
      <c r="K2606" s="32" t="str">
        <f t="shared" si="81"/>
        <v/>
      </c>
      <c r="L2606" s="535"/>
    </row>
    <row r="2607" spans="2:12" x14ac:dyDescent="0.4">
      <c r="B2607"/>
      <c r="C2607"/>
      <c r="D2607"/>
      <c r="E2607" s="32" t="str">
        <f t="shared" si="80"/>
        <v/>
      </c>
      <c r="H2607" s="535"/>
      <c r="I2607" s="535"/>
      <c r="J2607" s="535"/>
      <c r="K2607" s="32" t="str">
        <f t="shared" si="81"/>
        <v/>
      </c>
      <c r="L2607" s="535"/>
    </row>
    <row r="2608" spans="2:12" x14ac:dyDescent="0.4">
      <c r="B2608"/>
      <c r="C2608"/>
      <c r="D2608"/>
      <c r="E2608" s="32" t="str">
        <f t="shared" si="80"/>
        <v/>
      </c>
      <c r="H2608" s="535"/>
      <c r="I2608" s="535"/>
      <c r="J2608" s="535"/>
      <c r="K2608" s="32" t="str">
        <f t="shared" si="81"/>
        <v/>
      </c>
      <c r="L2608" s="535"/>
    </row>
    <row r="2609" spans="2:12" x14ac:dyDescent="0.4">
      <c r="B2609"/>
      <c r="C2609"/>
      <c r="D2609"/>
      <c r="E2609" s="32" t="str">
        <f t="shared" si="80"/>
        <v/>
      </c>
      <c r="H2609" s="535"/>
      <c r="I2609" s="535"/>
      <c r="J2609" s="535"/>
      <c r="K2609" s="32" t="str">
        <f t="shared" si="81"/>
        <v/>
      </c>
      <c r="L2609" s="535"/>
    </row>
    <row r="2610" spans="2:12" x14ac:dyDescent="0.4">
      <c r="B2610"/>
      <c r="C2610"/>
      <c r="D2610"/>
      <c r="E2610" s="32" t="str">
        <f t="shared" si="80"/>
        <v/>
      </c>
      <c r="H2610" s="535"/>
      <c r="I2610" s="535"/>
      <c r="J2610" s="535"/>
      <c r="K2610" s="32" t="str">
        <f t="shared" si="81"/>
        <v/>
      </c>
      <c r="L2610" s="535"/>
    </row>
    <row r="2611" spans="2:12" x14ac:dyDescent="0.4">
      <c r="B2611"/>
      <c r="C2611"/>
      <c r="D2611"/>
      <c r="E2611" s="32" t="str">
        <f t="shared" si="80"/>
        <v/>
      </c>
      <c r="H2611" s="535"/>
      <c r="I2611" s="535"/>
      <c r="J2611" s="535"/>
      <c r="K2611" s="32" t="str">
        <f t="shared" si="81"/>
        <v/>
      </c>
      <c r="L2611" s="535"/>
    </row>
    <row r="2612" spans="2:12" x14ac:dyDescent="0.4">
      <c r="B2612"/>
      <c r="C2612"/>
      <c r="D2612"/>
      <c r="E2612" s="32" t="str">
        <f t="shared" si="80"/>
        <v/>
      </c>
      <c r="H2612" s="535"/>
      <c r="I2612" s="535"/>
      <c r="J2612" s="535"/>
      <c r="K2612" s="32" t="str">
        <f t="shared" si="81"/>
        <v/>
      </c>
      <c r="L2612" s="535"/>
    </row>
    <row r="2613" spans="2:12" x14ac:dyDescent="0.4">
      <c r="B2613"/>
      <c r="C2613"/>
      <c r="D2613"/>
      <c r="E2613" s="32" t="str">
        <f t="shared" si="80"/>
        <v/>
      </c>
      <c r="H2613" s="535"/>
      <c r="I2613" s="535"/>
      <c r="J2613" s="535"/>
      <c r="K2613" s="32" t="str">
        <f t="shared" si="81"/>
        <v/>
      </c>
      <c r="L2613" s="535"/>
    </row>
    <row r="2614" spans="2:12" x14ac:dyDescent="0.4">
      <c r="B2614"/>
      <c r="C2614"/>
      <c r="D2614"/>
      <c r="E2614" s="32" t="str">
        <f t="shared" si="80"/>
        <v/>
      </c>
      <c r="H2614" s="535"/>
      <c r="I2614" s="535"/>
      <c r="J2614" s="535"/>
      <c r="K2614" s="32" t="str">
        <f t="shared" si="81"/>
        <v/>
      </c>
      <c r="L2614" s="535"/>
    </row>
    <row r="2615" spans="2:12" x14ac:dyDescent="0.4">
      <c r="B2615"/>
      <c r="C2615"/>
      <c r="D2615"/>
      <c r="E2615" s="32" t="str">
        <f t="shared" si="80"/>
        <v/>
      </c>
      <c r="H2615" s="535"/>
      <c r="I2615" s="535"/>
      <c r="J2615" s="535"/>
      <c r="K2615" s="32" t="str">
        <f t="shared" si="81"/>
        <v/>
      </c>
      <c r="L2615" s="535"/>
    </row>
    <row r="2616" spans="2:12" x14ac:dyDescent="0.4">
      <c r="B2616"/>
      <c r="C2616"/>
      <c r="D2616"/>
      <c r="E2616" s="32" t="str">
        <f t="shared" si="80"/>
        <v/>
      </c>
      <c r="H2616" s="535"/>
      <c r="I2616" s="535"/>
      <c r="J2616" s="535"/>
      <c r="K2616" s="32" t="str">
        <f t="shared" si="81"/>
        <v/>
      </c>
      <c r="L2616" s="535"/>
    </row>
    <row r="2617" spans="2:12" x14ac:dyDescent="0.4">
      <c r="B2617"/>
      <c r="C2617"/>
      <c r="D2617"/>
      <c r="E2617" s="32" t="str">
        <f t="shared" si="80"/>
        <v/>
      </c>
      <c r="H2617" s="535"/>
      <c r="I2617" s="535"/>
      <c r="J2617" s="535"/>
      <c r="K2617" s="32" t="str">
        <f t="shared" si="81"/>
        <v/>
      </c>
      <c r="L2617" s="535"/>
    </row>
    <row r="2618" spans="2:12" x14ac:dyDescent="0.4">
      <c r="B2618"/>
      <c r="C2618"/>
      <c r="D2618"/>
      <c r="E2618" s="32" t="str">
        <f t="shared" si="80"/>
        <v/>
      </c>
      <c r="H2618" s="535"/>
      <c r="I2618" s="535"/>
      <c r="J2618" s="535"/>
      <c r="K2618" s="32" t="str">
        <f t="shared" si="81"/>
        <v/>
      </c>
      <c r="L2618" s="535"/>
    </row>
    <row r="2619" spans="2:12" x14ac:dyDescent="0.4">
      <c r="B2619"/>
      <c r="C2619"/>
      <c r="D2619"/>
      <c r="E2619" s="32" t="str">
        <f t="shared" si="80"/>
        <v/>
      </c>
      <c r="H2619" s="535"/>
      <c r="I2619" s="535"/>
      <c r="J2619" s="535"/>
      <c r="K2619" s="32" t="str">
        <f t="shared" si="81"/>
        <v/>
      </c>
      <c r="L2619" s="535"/>
    </row>
    <row r="2620" spans="2:12" x14ac:dyDescent="0.4">
      <c r="B2620"/>
      <c r="C2620"/>
      <c r="D2620"/>
      <c r="E2620" s="32" t="str">
        <f t="shared" si="80"/>
        <v/>
      </c>
      <c r="H2620" s="535"/>
      <c r="I2620" s="535"/>
      <c r="J2620" s="535"/>
      <c r="K2620" s="32" t="str">
        <f t="shared" si="81"/>
        <v/>
      </c>
      <c r="L2620" s="535"/>
    </row>
    <row r="2621" spans="2:12" x14ac:dyDescent="0.4">
      <c r="B2621"/>
      <c r="C2621"/>
      <c r="D2621"/>
      <c r="E2621" s="32" t="str">
        <f t="shared" si="80"/>
        <v/>
      </c>
      <c r="H2621" s="535"/>
      <c r="I2621" s="535"/>
      <c r="J2621" s="535"/>
      <c r="K2621" s="32" t="str">
        <f t="shared" si="81"/>
        <v/>
      </c>
      <c r="L2621" s="535"/>
    </row>
    <row r="2622" spans="2:12" x14ac:dyDescent="0.4">
      <c r="B2622"/>
      <c r="C2622"/>
      <c r="D2622"/>
      <c r="E2622" s="32" t="str">
        <f t="shared" si="80"/>
        <v/>
      </c>
      <c r="H2622" s="535"/>
      <c r="I2622" s="535"/>
      <c r="J2622" s="535"/>
      <c r="K2622" s="32" t="str">
        <f t="shared" si="81"/>
        <v/>
      </c>
      <c r="L2622" s="535"/>
    </row>
    <row r="2623" spans="2:12" x14ac:dyDescent="0.4">
      <c r="B2623"/>
      <c r="C2623"/>
      <c r="D2623"/>
      <c r="E2623" s="32" t="str">
        <f t="shared" si="80"/>
        <v/>
      </c>
      <c r="H2623" s="535"/>
      <c r="I2623" s="535"/>
      <c r="J2623" s="535"/>
      <c r="K2623" s="32" t="str">
        <f t="shared" si="81"/>
        <v/>
      </c>
      <c r="L2623" s="535"/>
    </row>
    <row r="2624" spans="2:12" x14ac:dyDescent="0.4">
      <c r="B2624"/>
      <c r="C2624"/>
      <c r="D2624"/>
      <c r="E2624" s="32" t="str">
        <f t="shared" si="80"/>
        <v/>
      </c>
      <c r="H2624" s="535"/>
      <c r="I2624" s="535"/>
      <c r="J2624" s="535"/>
      <c r="K2624" s="32" t="str">
        <f t="shared" si="81"/>
        <v/>
      </c>
      <c r="L2624" s="535"/>
    </row>
    <row r="2625" spans="2:12" x14ac:dyDescent="0.4">
      <c r="B2625"/>
      <c r="C2625"/>
      <c r="D2625"/>
      <c r="E2625" s="32" t="str">
        <f t="shared" si="80"/>
        <v/>
      </c>
      <c r="H2625" s="535"/>
      <c r="I2625" s="535"/>
      <c r="J2625" s="535"/>
      <c r="K2625" s="32" t="str">
        <f t="shared" si="81"/>
        <v/>
      </c>
      <c r="L2625" s="535"/>
    </row>
    <row r="2626" spans="2:12" x14ac:dyDescent="0.4">
      <c r="B2626"/>
      <c r="C2626"/>
      <c r="D2626"/>
      <c r="E2626" s="32" t="str">
        <f t="shared" si="80"/>
        <v/>
      </c>
      <c r="H2626" s="535"/>
      <c r="I2626" s="535"/>
      <c r="J2626" s="535"/>
      <c r="K2626" s="32" t="str">
        <f t="shared" si="81"/>
        <v/>
      </c>
      <c r="L2626" s="535"/>
    </row>
    <row r="2627" spans="2:12" x14ac:dyDescent="0.4">
      <c r="B2627"/>
      <c r="C2627"/>
      <c r="D2627"/>
      <c r="E2627" s="32" t="str">
        <f t="shared" si="80"/>
        <v/>
      </c>
      <c r="H2627" s="535"/>
      <c r="I2627" s="535"/>
      <c r="J2627" s="535"/>
      <c r="K2627" s="32" t="str">
        <f t="shared" si="81"/>
        <v/>
      </c>
      <c r="L2627" s="535"/>
    </row>
    <row r="2628" spans="2:12" x14ac:dyDescent="0.4">
      <c r="B2628"/>
      <c r="C2628"/>
      <c r="D2628"/>
      <c r="E2628" s="32" t="str">
        <f t="shared" si="80"/>
        <v/>
      </c>
      <c r="H2628" s="535"/>
      <c r="I2628" s="535"/>
      <c r="J2628" s="535"/>
      <c r="K2628" s="32" t="str">
        <f t="shared" si="81"/>
        <v/>
      </c>
      <c r="L2628" s="535"/>
    </row>
    <row r="2629" spans="2:12" x14ac:dyDescent="0.4">
      <c r="B2629"/>
      <c r="C2629"/>
      <c r="D2629"/>
      <c r="E2629" s="32" t="str">
        <f t="shared" si="80"/>
        <v/>
      </c>
      <c r="H2629" s="535"/>
      <c r="I2629" s="535"/>
      <c r="J2629" s="535"/>
      <c r="K2629" s="32" t="str">
        <f t="shared" si="81"/>
        <v/>
      </c>
      <c r="L2629" s="535"/>
    </row>
    <row r="2630" spans="2:12" x14ac:dyDescent="0.4">
      <c r="B2630"/>
      <c r="C2630"/>
      <c r="D2630"/>
      <c r="E2630" s="32" t="str">
        <f t="shared" si="80"/>
        <v/>
      </c>
      <c r="H2630" s="535"/>
      <c r="I2630" s="535"/>
      <c r="J2630" s="535"/>
      <c r="K2630" s="32" t="str">
        <f t="shared" si="81"/>
        <v/>
      </c>
      <c r="L2630" s="535"/>
    </row>
    <row r="2631" spans="2:12" x14ac:dyDescent="0.4">
      <c r="B2631"/>
      <c r="C2631"/>
      <c r="D2631"/>
      <c r="E2631" s="32" t="str">
        <f t="shared" si="80"/>
        <v/>
      </c>
      <c r="H2631" s="535"/>
      <c r="I2631" s="535"/>
      <c r="J2631" s="535"/>
      <c r="K2631" s="32" t="str">
        <f t="shared" si="81"/>
        <v/>
      </c>
      <c r="L2631" s="535"/>
    </row>
    <row r="2632" spans="2:12" x14ac:dyDescent="0.4">
      <c r="B2632"/>
      <c r="C2632"/>
      <c r="D2632"/>
      <c r="E2632" s="32" t="str">
        <f t="shared" si="80"/>
        <v/>
      </c>
      <c r="H2632" s="535"/>
      <c r="I2632" s="535"/>
      <c r="J2632" s="535"/>
      <c r="K2632" s="32" t="str">
        <f t="shared" si="81"/>
        <v/>
      </c>
      <c r="L2632" s="535"/>
    </row>
    <row r="2633" spans="2:12" x14ac:dyDescent="0.4">
      <c r="B2633"/>
      <c r="C2633"/>
      <c r="D2633"/>
      <c r="E2633" s="32" t="str">
        <f t="shared" si="80"/>
        <v/>
      </c>
      <c r="H2633" s="535"/>
      <c r="I2633" s="535"/>
      <c r="J2633" s="535"/>
      <c r="K2633" s="32" t="str">
        <f t="shared" si="81"/>
        <v/>
      </c>
      <c r="L2633" s="535"/>
    </row>
    <row r="2634" spans="2:12" x14ac:dyDescent="0.4">
      <c r="B2634"/>
      <c r="C2634"/>
      <c r="D2634"/>
      <c r="E2634" s="32" t="str">
        <f t="shared" ref="E2634:E2697" si="82">IF(OR(B2634="",B2634="Инструмент бензо",B2634="Инструмент электро",B2634="Инструмент газ",B2634="Ручник и аксессуары"),"","V")</f>
        <v/>
      </c>
      <c r="H2634" s="535"/>
      <c r="I2634" s="535"/>
      <c r="J2634" s="535"/>
      <c r="K2634" s="32" t="str">
        <f t="shared" si="81"/>
        <v/>
      </c>
      <c r="L2634" s="535"/>
    </row>
    <row r="2635" spans="2:12" x14ac:dyDescent="0.4">
      <c r="B2635"/>
      <c r="C2635"/>
      <c r="D2635"/>
      <c r="E2635" s="32" t="str">
        <f t="shared" si="82"/>
        <v/>
      </c>
      <c r="H2635" s="535"/>
      <c r="I2635" s="535"/>
      <c r="J2635" s="535"/>
      <c r="K2635" s="32" t="str">
        <f t="shared" ref="K2635:K2698" si="83">IF(OR(H2635="",H2635="Инструмент бензо",H2635="Инструмент электро",H2635="Инструмент газ",H2635="Ручник и аксессуары"),"","V")</f>
        <v/>
      </c>
      <c r="L2635" s="535"/>
    </row>
    <row r="2636" spans="2:12" x14ac:dyDescent="0.4">
      <c r="B2636"/>
      <c r="C2636"/>
      <c r="D2636"/>
      <c r="E2636" s="32" t="str">
        <f t="shared" si="82"/>
        <v/>
      </c>
      <c r="H2636" s="535"/>
      <c r="I2636" s="535"/>
      <c r="J2636" s="535"/>
      <c r="K2636" s="32" t="str">
        <f t="shared" si="83"/>
        <v/>
      </c>
      <c r="L2636" s="535"/>
    </row>
    <row r="2637" spans="2:12" x14ac:dyDescent="0.4">
      <c r="B2637"/>
      <c r="C2637"/>
      <c r="D2637"/>
      <c r="E2637" s="32" t="str">
        <f t="shared" si="82"/>
        <v/>
      </c>
      <c r="H2637" s="535"/>
      <c r="I2637" s="535"/>
      <c r="J2637" s="535"/>
      <c r="K2637" s="32" t="str">
        <f t="shared" si="83"/>
        <v/>
      </c>
      <c r="L2637" s="535"/>
    </row>
    <row r="2638" spans="2:12" x14ac:dyDescent="0.4">
      <c r="B2638"/>
      <c r="C2638"/>
      <c r="D2638"/>
      <c r="E2638" s="32" t="str">
        <f t="shared" si="82"/>
        <v/>
      </c>
      <c r="H2638" s="535"/>
      <c r="I2638" s="535"/>
      <c r="J2638" s="535"/>
      <c r="K2638" s="32" t="str">
        <f t="shared" si="83"/>
        <v/>
      </c>
      <c r="L2638" s="535"/>
    </row>
    <row r="2639" spans="2:12" x14ac:dyDescent="0.4">
      <c r="B2639"/>
      <c r="C2639"/>
      <c r="D2639"/>
      <c r="E2639" s="32" t="str">
        <f t="shared" si="82"/>
        <v/>
      </c>
      <c r="H2639" s="535"/>
      <c r="I2639" s="535"/>
      <c r="J2639" s="535"/>
      <c r="K2639" s="32" t="str">
        <f t="shared" si="83"/>
        <v/>
      </c>
      <c r="L2639" s="535"/>
    </row>
    <row r="2640" spans="2:12" x14ac:dyDescent="0.4">
      <c r="B2640"/>
      <c r="C2640"/>
      <c r="D2640"/>
      <c r="E2640" s="32" t="str">
        <f t="shared" si="82"/>
        <v/>
      </c>
      <c r="H2640" s="535"/>
      <c r="I2640" s="535"/>
      <c r="J2640" s="535"/>
      <c r="K2640" s="32" t="str">
        <f t="shared" si="83"/>
        <v/>
      </c>
      <c r="L2640" s="535"/>
    </row>
    <row r="2641" spans="2:12" x14ac:dyDescent="0.4">
      <c r="B2641"/>
      <c r="C2641"/>
      <c r="D2641"/>
      <c r="E2641" s="32" t="str">
        <f t="shared" si="82"/>
        <v/>
      </c>
      <c r="H2641" s="535"/>
      <c r="I2641" s="535"/>
      <c r="J2641" s="535"/>
      <c r="K2641" s="32" t="str">
        <f t="shared" si="83"/>
        <v/>
      </c>
      <c r="L2641" s="535"/>
    </row>
    <row r="2642" spans="2:12" x14ac:dyDescent="0.4">
      <c r="B2642"/>
      <c r="C2642"/>
      <c r="D2642"/>
      <c r="E2642" s="32" t="str">
        <f t="shared" si="82"/>
        <v/>
      </c>
      <c r="H2642" s="535"/>
      <c r="I2642" s="535"/>
      <c r="J2642" s="535"/>
      <c r="K2642" s="32" t="str">
        <f t="shared" si="83"/>
        <v/>
      </c>
      <c r="L2642" s="535"/>
    </row>
    <row r="2643" spans="2:12" x14ac:dyDescent="0.4">
      <c r="B2643"/>
      <c r="C2643"/>
      <c r="D2643"/>
      <c r="E2643" s="32" t="str">
        <f t="shared" si="82"/>
        <v/>
      </c>
      <c r="H2643" s="535"/>
      <c r="I2643" s="535"/>
      <c r="J2643" s="535"/>
      <c r="K2643" s="32" t="str">
        <f t="shared" si="83"/>
        <v/>
      </c>
      <c r="L2643" s="535"/>
    </row>
    <row r="2644" spans="2:12" x14ac:dyDescent="0.4">
      <c r="B2644"/>
      <c r="C2644"/>
      <c r="D2644"/>
      <c r="E2644" s="32" t="str">
        <f t="shared" si="82"/>
        <v/>
      </c>
      <c r="H2644" s="535"/>
      <c r="I2644" s="535"/>
      <c r="J2644" s="535"/>
      <c r="K2644" s="32" t="str">
        <f t="shared" si="83"/>
        <v/>
      </c>
      <c r="L2644" s="535"/>
    </row>
    <row r="2645" spans="2:12" x14ac:dyDescent="0.4">
      <c r="B2645"/>
      <c r="C2645"/>
      <c r="D2645"/>
      <c r="E2645" s="32" t="str">
        <f t="shared" si="82"/>
        <v/>
      </c>
      <c r="H2645" s="535"/>
      <c r="I2645" s="535"/>
      <c r="J2645" s="535"/>
      <c r="K2645" s="32" t="str">
        <f t="shared" si="83"/>
        <v/>
      </c>
      <c r="L2645" s="535"/>
    </row>
    <row r="2646" spans="2:12" x14ac:dyDescent="0.4">
      <c r="B2646"/>
      <c r="C2646"/>
      <c r="D2646"/>
      <c r="E2646" s="32" t="str">
        <f t="shared" si="82"/>
        <v/>
      </c>
      <c r="H2646" s="535"/>
      <c r="I2646" s="535"/>
      <c r="J2646" s="535"/>
      <c r="K2646" s="32" t="str">
        <f t="shared" si="83"/>
        <v/>
      </c>
      <c r="L2646" s="535"/>
    </row>
    <row r="2647" spans="2:12" x14ac:dyDescent="0.4">
      <c r="B2647"/>
      <c r="C2647"/>
      <c r="D2647"/>
      <c r="E2647" s="32" t="str">
        <f t="shared" si="82"/>
        <v/>
      </c>
      <c r="H2647" s="535"/>
      <c r="I2647" s="535"/>
      <c r="J2647" s="535"/>
      <c r="K2647" s="32" t="str">
        <f t="shared" si="83"/>
        <v/>
      </c>
      <c r="L2647" s="535"/>
    </row>
    <row r="2648" spans="2:12" x14ac:dyDescent="0.4">
      <c r="B2648"/>
      <c r="C2648"/>
      <c r="D2648"/>
      <c r="E2648" s="32" t="str">
        <f t="shared" si="82"/>
        <v/>
      </c>
      <c r="H2648" s="535"/>
      <c r="I2648" s="535"/>
      <c r="J2648" s="535"/>
      <c r="K2648" s="32" t="str">
        <f t="shared" si="83"/>
        <v/>
      </c>
      <c r="L2648" s="535"/>
    </row>
    <row r="2649" spans="2:12" x14ac:dyDescent="0.4">
      <c r="B2649"/>
      <c r="C2649"/>
      <c r="D2649"/>
      <c r="E2649" s="32" t="str">
        <f t="shared" si="82"/>
        <v/>
      </c>
      <c r="H2649" s="535"/>
      <c r="I2649" s="535"/>
      <c r="J2649" s="535"/>
      <c r="K2649" s="32" t="str">
        <f t="shared" si="83"/>
        <v/>
      </c>
      <c r="L2649" s="535"/>
    </row>
    <row r="2650" spans="2:12" x14ac:dyDescent="0.4">
      <c r="B2650"/>
      <c r="C2650"/>
      <c r="D2650"/>
      <c r="E2650" s="32" t="str">
        <f t="shared" si="82"/>
        <v/>
      </c>
      <c r="H2650" s="535"/>
      <c r="I2650" s="535"/>
      <c r="J2650" s="535"/>
      <c r="K2650" s="32" t="str">
        <f t="shared" si="83"/>
        <v/>
      </c>
      <c r="L2650" s="535"/>
    </row>
    <row r="2651" spans="2:12" x14ac:dyDescent="0.4">
      <c r="B2651"/>
      <c r="C2651"/>
      <c r="D2651"/>
      <c r="E2651" s="32" t="str">
        <f t="shared" si="82"/>
        <v/>
      </c>
      <c r="H2651" s="535"/>
      <c r="I2651" s="535"/>
      <c r="J2651" s="535"/>
      <c r="K2651" s="32" t="str">
        <f t="shared" si="83"/>
        <v/>
      </c>
      <c r="L2651" s="535"/>
    </row>
    <row r="2652" spans="2:12" x14ac:dyDescent="0.4">
      <c r="B2652"/>
      <c r="C2652"/>
      <c r="D2652"/>
      <c r="E2652" s="32" t="str">
        <f t="shared" si="82"/>
        <v/>
      </c>
      <c r="H2652" s="535"/>
      <c r="I2652" s="535"/>
      <c r="J2652" s="535"/>
      <c r="K2652" s="32" t="str">
        <f t="shared" si="83"/>
        <v/>
      </c>
      <c r="L2652" s="535"/>
    </row>
    <row r="2653" spans="2:12" x14ac:dyDescent="0.4">
      <c r="B2653"/>
      <c r="C2653"/>
      <c r="D2653"/>
      <c r="E2653" s="32" t="str">
        <f t="shared" si="82"/>
        <v/>
      </c>
      <c r="H2653" s="535"/>
      <c r="I2653" s="535"/>
      <c r="J2653" s="535"/>
      <c r="K2653" s="32" t="str">
        <f t="shared" si="83"/>
        <v/>
      </c>
      <c r="L2653" s="535"/>
    </row>
    <row r="2654" spans="2:12" x14ac:dyDescent="0.4">
      <c r="B2654"/>
      <c r="C2654"/>
      <c r="D2654"/>
      <c r="E2654" s="32" t="str">
        <f t="shared" si="82"/>
        <v/>
      </c>
      <c r="H2654" s="535"/>
      <c r="I2654" s="535"/>
      <c r="J2654" s="535"/>
      <c r="K2654" s="32" t="str">
        <f t="shared" si="83"/>
        <v/>
      </c>
      <c r="L2654" s="535"/>
    </row>
    <row r="2655" spans="2:12" x14ac:dyDescent="0.4">
      <c r="B2655"/>
      <c r="C2655"/>
      <c r="D2655"/>
      <c r="E2655" s="32" t="str">
        <f t="shared" si="82"/>
        <v/>
      </c>
      <c r="H2655" s="535"/>
      <c r="I2655" s="535"/>
      <c r="J2655" s="535"/>
      <c r="K2655" s="32" t="str">
        <f t="shared" si="83"/>
        <v/>
      </c>
      <c r="L2655" s="535"/>
    </row>
    <row r="2656" spans="2:12" x14ac:dyDescent="0.4">
      <c r="B2656"/>
      <c r="C2656"/>
      <c r="D2656"/>
      <c r="E2656" s="32" t="str">
        <f t="shared" si="82"/>
        <v/>
      </c>
      <c r="H2656" s="535"/>
      <c r="I2656" s="535"/>
      <c r="J2656" s="535"/>
      <c r="K2656" s="32" t="str">
        <f t="shared" si="83"/>
        <v/>
      </c>
      <c r="L2656" s="535"/>
    </row>
    <row r="2657" spans="2:12" x14ac:dyDescent="0.4">
      <c r="B2657"/>
      <c r="C2657"/>
      <c r="D2657"/>
      <c r="E2657" s="32" t="str">
        <f t="shared" si="82"/>
        <v/>
      </c>
      <c r="H2657" s="535"/>
      <c r="I2657" s="535"/>
      <c r="J2657" s="535"/>
      <c r="K2657" s="32" t="str">
        <f t="shared" si="83"/>
        <v/>
      </c>
      <c r="L2657" s="535"/>
    </row>
    <row r="2658" spans="2:12" x14ac:dyDescent="0.4">
      <c r="B2658"/>
      <c r="C2658"/>
      <c r="D2658"/>
      <c r="E2658" s="32" t="str">
        <f t="shared" si="82"/>
        <v/>
      </c>
      <c r="H2658" s="535"/>
      <c r="I2658" s="535"/>
      <c r="J2658" s="535"/>
      <c r="K2658" s="32" t="str">
        <f t="shared" si="83"/>
        <v/>
      </c>
      <c r="L2658" s="535"/>
    </row>
    <row r="2659" spans="2:12" x14ac:dyDescent="0.4">
      <c r="B2659"/>
      <c r="C2659"/>
      <c r="D2659"/>
      <c r="E2659" s="32" t="str">
        <f t="shared" si="82"/>
        <v/>
      </c>
      <c r="H2659" s="535"/>
      <c r="I2659" s="535"/>
      <c r="J2659" s="535"/>
      <c r="K2659" s="32" t="str">
        <f t="shared" si="83"/>
        <v/>
      </c>
      <c r="L2659" s="535"/>
    </row>
    <row r="2660" spans="2:12" x14ac:dyDescent="0.4">
      <c r="B2660"/>
      <c r="C2660"/>
      <c r="D2660"/>
      <c r="E2660" s="32" t="str">
        <f t="shared" si="82"/>
        <v/>
      </c>
      <c r="H2660" s="535"/>
      <c r="I2660" s="535"/>
      <c r="J2660" s="535"/>
      <c r="K2660" s="32" t="str">
        <f t="shared" si="83"/>
        <v/>
      </c>
      <c r="L2660" s="535"/>
    </row>
    <row r="2661" spans="2:12" x14ac:dyDescent="0.4">
      <c r="B2661"/>
      <c r="C2661"/>
      <c r="D2661"/>
      <c r="E2661" s="32" t="str">
        <f t="shared" si="82"/>
        <v/>
      </c>
      <c r="H2661" s="535"/>
      <c r="I2661" s="535"/>
      <c r="J2661" s="535"/>
      <c r="K2661" s="32" t="str">
        <f t="shared" si="83"/>
        <v/>
      </c>
      <c r="L2661" s="535"/>
    </row>
    <row r="2662" spans="2:12" x14ac:dyDescent="0.4">
      <c r="B2662"/>
      <c r="C2662"/>
      <c r="D2662"/>
      <c r="E2662" s="32" t="str">
        <f t="shared" si="82"/>
        <v/>
      </c>
      <c r="H2662" s="535"/>
      <c r="I2662" s="535"/>
      <c r="J2662" s="535"/>
      <c r="K2662" s="32" t="str">
        <f t="shared" si="83"/>
        <v/>
      </c>
      <c r="L2662" s="535"/>
    </row>
    <row r="2663" spans="2:12" x14ac:dyDescent="0.4">
      <c r="B2663"/>
      <c r="C2663"/>
      <c r="D2663"/>
      <c r="E2663" s="32" t="str">
        <f t="shared" si="82"/>
        <v/>
      </c>
      <c r="H2663" s="535"/>
      <c r="I2663" s="535"/>
      <c r="J2663" s="535"/>
      <c r="K2663" s="32" t="str">
        <f t="shared" si="83"/>
        <v/>
      </c>
      <c r="L2663" s="535"/>
    </row>
    <row r="2664" spans="2:12" x14ac:dyDescent="0.4">
      <c r="B2664"/>
      <c r="C2664"/>
      <c r="D2664"/>
      <c r="E2664" s="32" t="str">
        <f t="shared" si="82"/>
        <v/>
      </c>
      <c r="H2664" s="535"/>
      <c r="I2664" s="535"/>
      <c r="J2664" s="535"/>
      <c r="K2664" s="32" t="str">
        <f t="shared" si="83"/>
        <v/>
      </c>
      <c r="L2664" s="535"/>
    </row>
    <row r="2665" spans="2:12" x14ac:dyDescent="0.4">
      <c r="B2665"/>
      <c r="C2665"/>
      <c r="D2665"/>
      <c r="E2665" s="32" t="str">
        <f t="shared" si="82"/>
        <v/>
      </c>
      <c r="H2665" s="535"/>
      <c r="I2665" s="535"/>
      <c r="J2665" s="535"/>
      <c r="K2665" s="32" t="str">
        <f t="shared" si="83"/>
        <v/>
      </c>
      <c r="L2665" s="535"/>
    </row>
    <row r="2666" spans="2:12" x14ac:dyDescent="0.4">
      <c r="B2666"/>
      <c r="C2666"/>
      <c r="D2666"/>
      <c r="E2666" s="32" t="str">
        <f t="shared" si="82"/>
        <v/>
      </c>
      <c r="H2666" s="535"/>
      <c r="I2666" s="535"/>
      <c r="J2666" s="535"/>
      <c r="K2666" s="32" t="str">
        <f t="shared" si="83"/>
        <v/>
      </c>
      <c r="L2666" s="535"/>
    </row>
    <row r="2667" spans="2:12" x14ac:dyDescent="0.4">
      <c r="B2667"/>
      <c r="C2667"/>
      <c r="D2667"/>
      <c r="E2667" s="32" t="str">
        <f t="shared" si="82"/>
        <v/>
      </c>
      <c r="H2667" s="535"/>
      <c r="I2667" s="535"/>
      <c r="J2667" s="535"/>
      <c r="K2667" s="32" t="str">
        <f t="shared" si="83"/>
        <v/>
      </c>
      <c r="L2667" s="535"/>
    </row>
    <row r="2668" spans="2:12" x14ac:dyDescent="0.4">
      <c r="B2668"/>
      <c r="C2668"/>
      <c r="D2668"/>
      <c r="E2668" s="32" t="str">
        <f t="shared" si="82"/>
        <v/>
      </c>
      <c r="H2668" s="535"/>
      <c r="I2668" s="535"/>
      <c r="J2668" s="535"/>
      <c r="K2668" s="32" t="str">
        <f t="shared" si="83"/>
        <v/>
      </c>
      <c r="L2668" s="535"/>
    </row>
    <row r="2669" spans="2:12" x14ac:dyDescent="0.4">
      <c r="B2669"/>
      <c r="C2669"/>
      <c r="D2669"/>
      <c r="E2669" s="32" t="str">
        <f t="shared" si="82"/>
        <v/>
      </c>
      <c r="H2669" s="535"/>
      <c r="I2669" s="535"/>
      <c r="J2669" s="535"/>
      <c r="K2669" s="32" t="str">
        <f t="shared" si="83"/>
        <v/>
      </c>
      <c r="L2669" s="535"/>
    </row>
    <row r="2670" spans="2:12" x14ac:dyDescent="0.4">
      <c r="B2670"/>
      <c r="C2670"/>
      <c r="D2670"/>
      <c r="E2670" s="32" t="str">
        <f t="shared" si="82"/>
        <v/>
      </c>
      <c r="H2670" s="535"/>
      <c r="I2670" s="535"/>
      <c r="J2670" s="535"/>
      <c r="K2670" s="32" t="str">
        <f t="shared" si="83"/>
        <v/>
      </c>
      <c r="L2670" s="535"/>
    </row>
    <row r="2671" spans="2:12" x14ac:dyDescent="0.4">
      <c r="B2671"/>
      <c r="C2671"/>
      <c r="D2671"/>
      <c r="E2671" s="32" t="str">
        <f t="shared" si="82"/>
        <v/>
      </c>
      <c r="H2671" s="535"/>
      <c r="I2671" s="535"/>
      <c r="J2671" s="535"/>
      <c r="K2671" s="32" t="str">
        <f t="shared" si="83"/>
        <v/>
      </c>
      <c r="L2671" s="535"/>
    </row>
    <row r="2672" spans="2:12" x14ac:dyDescent="0.4">
      <c r="B2672"/>
      <c r="C2672"/>
      <c r="D2672"/>
      <c r="E2672" s="32" t="str">
        <f t="shared" si="82"/>
        <v/>
      </c>
      <c r="H2672" s="535"/>
      <c r="I2672" s="535"/>
      <c r="J2672" s="535"/>
      <c r="K2672" s="32" t="str">
        <f t="shared" si="83"/>
        <v/>
      </c>
      <c r="L2672" s="535"/>
    </row>
    <row r="2673" spans="2:12" x14ac:dyDescent="0.4">
      <c r="B2673"/>
      <c r="C2673"/>
      <c r="D2673"/>
      <c r="E2673" s="32" t="str">
        <f t="shared" si="82"/>
        <v/>
      </c>
      <c r="H2673" s="535"/>
      <c r="I2673" s="535"/>
      <c r="J2673" s="535"/>
      <c r="K2673" s="32" t="str">
        <f t="shared" si="83"/>
        <v/>
      </c>
      <c r="L2673" s="535"/>
    </row>
    <row r="2674" spans="2:12" x14ac:dyDescent="0.4">
      <c r="B2674"/>
      <c r="C2674"/>
      <c r="D2674"/>
      <c r="E2674" s="32" t="str">
        <f t="shared" si="82"/>
        <v/>
      </c>
      <c r="H2674" s="535"/>
      <c r="I2674" s="535"/>
      <c r="J2674" s="535"/>
      <c r="K2674" s="32" t="str">
        <f t="shared" si="83"/>
        <v/>
      </c>
      <c r="L2674" s="535"/>
    </row>
    <row r="2675" spans="2:12" x14ac:dyDescent="0.4">
      <c r="B2675"/>
      <c r="C2675"/>
      <c r="D2675"/>
      <c r="E2675" s="32" t="str">
        <f t="shared" si="82"/>
        <v/>
      </c>
      <c r="H2675" s="535"/>
      <c r="I2675" s="535"/>
      <c r="J2675" s="535"/>
      <c r="K2675" s="32" t="str">
        <f t="shared" si="83"/>
        <v/>
      </c>
      <c r="L2675" s="535"/>
    </row>
    <row r="2676" spans="2:12" x14ac:dyDescent="0.4">
      <c r="B2676"/>
      <c r="C2676"/>
      <c r="D2676"/>
      <c r="E2676" s="32" t="str">
        <f t="shared" si="82"/>
        <v/>
      </c>
      <c r="H2676" s="535"/>
      <c r="I2676" s="535"/>
      <c r="J2676" s="535"/>
      <c r="K2676" s="32" t="str">
        <f t="shared" si="83"/>
        <v/>
      </c>
      <c r="L2676" s="535"/>
    </row>
    <row r="2677" spans="2:12" x14ac:dyDescent="0.4">
      <c r="B2677"/>
      <c r="C2677"/>
      <c r="D2677"/>
      <c r="E2677" s="32" t="str">
        <f t="shared" si="82"/>
        <v/>
      </c>
      <c r="H2677" s="535"/>
      <c r="I2677" s="535"/>
      <c r="J2677" s="535"/>
      <c r="K2677" s="32" t="str">
        <f t="shared" si="83"/>
        <v/>
      </c>
      <c r="L2677" s="535"/>
    </row>
    <row r="2678" spans="2:12" x14ac:dyDescent="0.4">
      <c r="B2678"/>
      <c r="C2678"/>
      <c r="D2678"/>
      <c r="E2678" s="32" t="str">
        <f t="shared" si="82"/>
        <v/>
      </c>
      <c r="H2678" s="535"/>
      <c r="I2678" s="535"/>
      <c r="J2678" s="535"/>
      <c r="K2678" s="32" t="str">
        <f t="shared" si="83"/>
        <v/>
      </c>
      <c r="L2678" s="535"/>
    </row>
    <row r="2679" spans="2:12" x14ac:dyDescent="0.4">
      <c r="B2679"/>
      <c r="C2679"/>
      <c r="D2679"/>
      <c r="E2679" s="32" t="str">
        <f t="shared" si="82"/>
        <v/>
      </c>
      <c r="H2679" s="535"/>
      <c r="I2679" s="535"/>
      <c r="J2679" s="535"/>
      <c r="K2679" s="32" t="str">
        <f t="shared" si="83"/>
        <v/>
      </c>
      <c r="L2679" s="535"/>
    </row>
    <row r="2680" spans="2:12" x14ac:dyDescent="0.4">
      <c r="B2680"/>
      <c r="C2680"/>
      <c r="D2680"/>
      <c r="E2680" s="32" t="str">
        <f t="shared" si="82"/>
        <v/>
      </c>
      <c r="H2680" s="535"/>
      <c r="I2680" s="535"/>
      <c r="J2680" s="535"/>
      <c r="K2680" s="32" t="str">
        <f t="shared" si="83"/>
        <v/>
      </c>
      <c r="L2680" s="535"/>
    </row>
    <row r="2681" spans="2:12" x14ac:dyDescent="0.4">
      <c r="B2681"/>
      <c r="C2681"/>
      <c r="D2681"/>
      <c r="E2681" s="32" t="str">
        <f t="shared" si="82"/>
        <v/>
      </c>
      <c r="H2681" s="535"/>
      <c r="I2681" s="535"/>
      <c r="J2681" s="535"/>
      <c r="K2681" s="32" t="str">
        <f t="shared" si="83"/>
        <v/>
      </c>
      <c r="L2681" s="535"/>
    </row>
    <row r="2682" spans="2:12" x14ac:dyDescent="0.4">
      <c r="B2682"/>
      <c r="C2682"/>
      <c r="D2682"/>
      <c r="E2682" s="32" t="str">
        <f t="shared" si="82"/>
        <v/>
      </c>
      <c r="H2682" s="535"/>
      <c r="I2682" s="535"/>
      <c r="J2682" s="535"/>
      <c r="K2682" s="32" t="str">
        <f t="shared" si="83"/>
        <v/>
      </c>
      <c r="L2682" s="535"/>
    </row>
    <row r="2683" spans="2:12" x14ac:dyDescent="0.4">
      <c r="B2683"/>
      <c r="C2683"/>
      <c r="D2683"/>
      <c r="E2683" s="32" t="str">
        <f t="shared" si="82"/>
        <v/>
      </c>
      <c r="H2683" s="535"/>
      <c r="I2683" s="535"/>
      <c r="J2683" s="535"/>
      <c r="K2683" s="32" t="str">
        <f t="shared" si="83"/>
        <v/>
      </c>
      <c r="L2683" s="535"/>
    </row>
    <row r="2684" spans="2:12" x14ac:dyDescent="0.4">
      <c r="B2684"/>
      <c r="C2684"/>
      <c r="D2684"/>
      <c r="E2684" s="32" t="str">
        <f t="shared" si="82"/>
        <v/>
      </c>
      <c r="H2684" s="535"/>
      <c r="I2684" s="535"/>
      <c r="J2684" s="535"/>
      <c r="K2684" s="32" t="str">
        <f t="shared" si="83"/>
        <v/>
      </c>
      <c r="L2684" s="535"/>
    </row>
    <row r="2685" spans="2:12" x14ac:dyDescent="0.4">
      <c r="B2685"/>
      <c r="C2685"/>
      <c r="D2685"/>
      <c r="E2685" s="32" t="str">
        <f t="shared" si="82"/>
        <v/>
      </c>
      <c r="H2685" s="535"/>
      <c r="I2685" s="535"/>
      <c r="J2685" s="535"/>
      <c r="K2685" s="32" t="str">
        <f t="shared" si="83"/>
        <v/>
      </c>
      <c r="L2685" s="535"/>
    </row>
    <row r="2686" spans="2:12" x14ac:dyDescent="0.4">
      <c r="B2686"/>
      <c r="C2686"/>
      <c r="D2686"/>
      <c r="E2686" s="32" t="str">
        <f t="shared" si="82"/>
        <v/>
      </c>
      <c r="H2686" s="535"/>
      <c r="I2686" s="535"/>
      <c r="J2686" s="535"/>
      <c r="K2686" s="32" t="str">
        <f t="shared" si="83"/>
        <v/>
      </c>
      <c r="L2686" s="535"/>
    </row>
    <row r="2687" spans="2:12" x14ac:dyDescent="0.4">
      <c r="B2687"/>
      <c r="C2687"/>
      <c r="D2687"/>
      <c r="E2687" s="32" t="str">
        <f t="shared" si="82"/>
        <v/>
      </c>
      <c r="H2687" s="535"/>
      <c r="I2687" s="535"/>
      <c r="J2687" s="535"/>
      <c r="K2687" s="32" t="str">
        <f t="shared" si="83"/>
        <v/>
      </c>
      <c r="L2687" s="535"/>
    </row>
    <row r="2688" spans="2:12" x14ac:dyDescent="0.4">
      <c r="B2688"/>
      <c r="C2688"/>
      <c r="D2688"/>
      <c r="E2688" s="32" t="str">
        <f t="shared" si="82"/>
        <v/>
      </c>
      <c r="H2688" s="535"/>
      <c r="I2688" s="535"/>
      <c r="J2688" s="535"/>
      <c r="K2688" s="32" t="str">
        <f t="shared" si="83"/>
        <v/>
      </c>
      <c r="L2688" s="535"/>
    </row>
    <row r="2689" spans="2:12" x14ac:dyDescent="0.4">
      <c r="B2689"/>
      <c r="C2689"/>
      <c r="D2689"/>
      <c r="E2689" s="32" t="str">
        <f t="shared" si="82"/>
        <v/>
      </c>
      <c r="H2689" s="535"/>
      <c r="I2689" s="535"/>
      <c r="J2689" s="535"/>
      <c r="K2689" s="32" t="str">
        <f t="shared" si="83"/>
        <v/>
      </c>
      <c r="L2689" s="535"/>
    </row>
    <row r="2690" spans="2:12" x14ac:dyDescent="0.4">
      <c r="B2690"/>
      <c r="C2690"/>
      <c r="D2690"/>
      <c r="E2690" s="32" t="str">
        <f t="shared" si="82"/>
        <v/>
      </c>
      <c r="H2690" s="535"/>
      <c r="I2690" s="535"/>
      <c r="J2690" s="535"/>
      <c r="K2690" s="32" t="str">
        <f t="shared" si="83"/>
        <v/>
      </c>
      <c r="L2690" s="535"/>
    </row>
    <row r="2691" spans="2:12" x14ac:dyDescent="0.4">
      <c r="B2691"/>
      <c r="C2691"/>
      <c r="D2691"/>
      <c r="E2691" s="32" t="str">
        <f t="shared" si="82"/>
        <v/>
      </c>
      <c r="H2691" s="535"/>
      <c r="I2691" s="535"/>
      <c r="J2691" s="535"/>
      <c r="K2691" s="32" t="str">
        <f t="shared" si="83"/>
        <v/>
      </c>
      <c r="L2691" s="535"/>
    </row>
    <row r="2692" spans="2:12" x14ac:dyDescent="0.4">
      <c r="B2692"/>
      <c r="C2692"/>
      <c r="D2692"/>
      <c r="E2692" s="32" t="str">
        <f t="shared" si="82"/>
        <v/>
      </c>
      <c r="H2692" s="535"/>
      <c r="I2692" s="535"/>
      <c r="J2692" s="535"/>
      <c r="K2692" s="32" t="str">
        <f t="shared" si="83"/>
        <v/>
      </c>
      <c r="L2692" s="535"/>
    </row>
    <row r="2693" spans="2:12" x14ac:dyDescent="0.4">
      <c r="B2693"/>
      <c r="C2693"/>
      <c r="D2693"/>
      <c r="E2693" s="32" t="str">
        <f t="shared" si="82"/>
        <v/>
      </c>
      <c r="H2693" s="535"/>
      <c r="I2693" s="535"/>
      <c r="J2693" s="535"/>
      <c r="K2693" s="32" t="str">
        <f t="shared" si="83"/>
        <v/>
      </c>
      <c r="L2693" s="535"/>
    </row>
    <row r="2694" spans="2:12" x14ac:dyDescent="0.4">
      <c r="B2694"/>
      <c r="C2694"/>
      <c r="D2694"/>
      <c r="E2694" s="32" t="str">
        <f t="shared" si="82"/>
        <v/>
      </c>
      <c r="H2694" s="535"/>
      <c r="I2694" s="535"/>
      <c r="J2694" s="535"/>
      <c r="K2694" s="32" t="str">
        <f t="shared" si="83"/>
        <v/>
      </c>
      <c r="L2694" s="535"/>
    </row>
    <row r="2695" spans="2:12" x14ac:dyDescent="0.4">
      <c r="B2695"/>
      <c r="C2695"/>
      <c r="D2695"/>
      <c r="E2695" s="32" t="str">
        <f t="shared" si="82"/>
        <v/>
      </c>
      <c r="H2695" s="535"/>
      <c r="I2695" s="535"/>
      <c r="J2695" s="535"/>
      <c r="K2695" s="32" t="str">
        <f t="shared" si="83"/>
        <v/>
      </c>
      <c r="L2695" s="535"/>
    </row>
    <row r="2696" spans="2:12" x14ac:dyDescent="0.4">
      <c r="B2696"/>
      <c r="C2696"/>
      <c r="D2696"/>
      <c r="E2696" s="32" t="str">
        <f t="shared" si="82"/>
        <v/>
      </c>
      <c r="H2696" s="535"/>
      <c r="I2696" s="535"/>
      <c r="J2696" s="535"/>
      <c r="K2696" s="32" t="str">
        <f t="shared" si="83"/>
        <v/>
      </c>
      <c r="L2696" s="535"/>
    </row>
    <row r="2697" spans="2:12" x14ac:dyDescent="0.4">
      <c r="B2697"/>
      <c r="C2697"/>
      <c r="D2697"/>
      <c r="E2697" s="32" t="str">
        <f t="shared" si="82"/>
        <v/>
      </c>
      <c r="H2697" s="535"/>
      <c r="I2697" s="535"/>
      <c r="J2697" s="535"/>
      <c r="K2697" s="32" t="str">
        <f t="shared" si="83"/>
        <v/>
      </c>
      <c r="L2697" s="535"/>
    </row>
    <row r="2698" spans="2:12" x14ac:dyDescent="0.4">
      <c r="B2698"/>
      <c r="C2698"/>
      <c r="D2698"/>
      <c r="E2698" s="32" t="str">
        <f t="shared" ref="E2698:E2761" si="84">IF(OR(B2698="",B2698="Инструмент бензо",B2698="Инструмент электро",B2698="Инструмент газ",B2698="Ручник и аксессуары"),"","V")</f>
        <v/>
      </c>
      <c r="H2698" s="535"/>
      <c r="I2698" s="535"/>
      <c r="J2698" s="535"/>
      <c r="K2698" s="32" t="str">
        <f t="shared" si="83"/>
        <v/>
      </c>
      <c r="L2698" s="535"/>
    </row>
    <row r="2699" spans="2:12" x14ac:dyDescent="0.4">
      <c r="B2699"/>
      <c r="C2699"/>
      <c r="D2699"/>
      <c r="E2699" s="32" t="str">
        <f t="shared" si="84"/>
        <v/>
      </c>
      <c r="H2699" s="535"/>
      <c r="I2699" s="535"/>
      <c r="J2699" s="535"/>
      <c r="K2699" s="32" t="str">
        <f t="shared" ref="K2699:K2762" si="85">IF(OR(H2699="",H2699="Инструмент бензо",H2699="Инструмент электро",H2699="Инструмент газ",H2699="Ручник и аксессуары"),"","V")</f>
        <v/>
      </c>
      <c r="L2699" s="535"/>
    </row>
    <row r="2700" spans="2:12" x14ac:dyDescent="0.4">
      <c r="B2700"/>
      <c r="C2700"/>
      <c r="D2700"/>
      <c r="E2700" s="32" t="str">
        <f t="shared" si="84"/>
        <v/>
      </c>
      <c r="H2700" s="535"/>
      <c r="I2700" s="535"/>
      <c r="J2700" s="535"/>
      <c r="K2700" s="32" t="str">
        <f t="shared" si="85"/>
        <v/>
      </c>
      <c r="L2700" s="535"/>
    </row>
    <row r="2701" spans="2:12" x14ac:dyDescent="0.4">
      <c r="B2701"/>
      <c r="C2701"/>
      <c r="D2701"/>
      <c r="E2701" s="32" t="str">
        <f t="shared" si="84"/>
        <v/>
      </c>
      <c r="H2701" s="535"/>
      <c r="I2701" s="535"/>
      <c r="J2701" s="535"/>
      <c r="K2701" s="32" t="str">
        <f t="shared" si="85"/>
        <v/>
      </c>
      <c r="L2701" s="535"/>
    </row>
    <row r="2702" spans="2:12" x14ac:dyDescent="0.4">
      <c r="B2702"/>
      <c r="C2702"/>
      <c r="D2702"/>
      <c r="E2702" s="32" t="str">
        <f t="shared" si="84"/>
        <v/>
      </c>
      <c r="H2702" s="535"/>
      <c r="I2702" s="535"/>
      <c r="J2702" s="535"/>
      <c r="K2702" s="32" t="str">
        <f t="shared" si="85"/>
        <v/>
      </c>
      <c r="L2702" s="535"/>
    </row>
    <row r="2703" spans="2:12" x14ac:dyDescent="0.4">
      <c r="B2703"/>
      <c r="C2703"/>
      <c r="D2703"/>
      <c r="E2703" s="32" t="str">
        <f t="shared" si="84"/>
        <v/>
      </c>
      <c r="H2703" s="535"/>
      <c r="I2703" s="535"/>
      <c r="J2703" s="535"/>
      <c r="K2703" s="32" t="str">
        <f t="shared" si="85"/>
        <v/>
      </c>
      <c r="L2703" s="535"/>
    </row>
    <row r="2704" spans="2:12" x14ac:dyDescent="0.4">
      <c r="B2704" s="535"/>
      <c r="E2704" s="32" t="str">
        <f t="shared" si="84"/>
        <v/>
      </c>
      <c r="H2704" s="535"/>
      <c r="I2704" s="535"/>
      <c r="J2704" s="535"/>
      <c r="K2704" s="32" t="str">
        <f t="shared" si="85"/>
        <v/>
      </c>
      <c r="L2704" s="535"/>
    </row>
    <row r="2705" spans="2:12" x14ac:dyDescent="0.4">
      <c r="B2705" s="535"/>
      <c r="E2705" s="32" t="str">
        <f t="shared" si="84"/>
        <v/>
      </c>
      <c r="H2705" s="535"/>
      <c r="I2705" s="535"/>
      <c r="J2705" s="535"/>
      <c r="K2705" s="32" t="str">
        <f t="shared" si="85"/>
        <v/>
      </c>
      <c r="L2705" s="535"/>
    </row>
    <row r="2706" spans="2:12" x14ac:dyDescent="0.4">
      <c r="B2706" s="535"/>
      <c r="E2706" s="32" t="str">
        <f t="shared" si="84"/>
        <v/>
      </c>
      <c r="H2706" s="535"/>
      <c r="I2706" s="535"/>
      <c r="J2706" s="535"/>
      <c r="K2706" s="32" t="str">
        <f t="shared" si="85"/>
        <v/>
      </c>
      <c r="L2706" s="535"/>
    </row>
    <row r="2707" spans="2:12" x14ac:dyDescent="0.4">
      <c r="B2707" s="535"/>
      <c r="E2707" s="32" t="str">
        <f t="shared" si="84"/>
        <v/>
      </c>
      <c r="H2707" s="535"/>
      <c r="I2707" s="535"/>
      <c r="J2707" s="535"/>
      <c r="K2707" s="32" t="str">
        <f t="shared" si="85"/>
        <v/>
      </c>
      <c r="L2707" s="535"/>
    </row>
    <row r="2708" spans="2:12" x14ac:dyDescent="0.4">
      <c r="B2708" s="535"/>
      <c r="E2708" s="32" t="str">
        <f t="shared" si="84"/>
        <v/>
      </c>
      <c r="H2708" s="535"/>
      <c r="I2708" s="535"/>
      <c r="J2708" s="535"/>
      <c r="K2708" s="32" t="str">
        <f t="shared" si="85"/>
        <v/>
      </c>
      <c r="L2708" s="535"/>
    </row>
    <row r="2709" spans="2:12" x14ac:dyDescent="0.4">
      <c r="B2709" s="535"/>
      <c r="E2709" s="32" t="str">
        <f t="shared" si="84"/>
        <v/>
      </c>
      <c r="H2709" s="535"/>
      <c r="I2709" s="535"/>
      <c r="J2709" s="535"/>
      <c r="K2709" s="32" t="str">
        <f t="shared" si="85"/>
        <v/>
      </c>
      <c r="L2709" s="535"/>
    </row>
    <row r="2710" spans="2:12" x14ac:dyDescent="0.4">
      <c r="B2710" s="535"/>
      <c r="E2710" s="32" t="str">
        <f t="shared" si="84"/>
        <v/>
      </c>
      <c r="H2710" s="535"/>
      <c r="I2710" s="535"/>
      <c r="J2710" s="535"/>
      <c r="K2710" s="32" t="str">
        <f t="shared" si="85"/>
        <v/>
      </c>
      <c r="L2710" s="535"/>
    </row>
    <row r="2711" spans="2:12" x14ac:dyDescent="0.4">
      <c r="B2711" s="535"/>
      <c r="E2711" s="32" t="str">
        <f t="shared" si="84"/>
        <v/>
      </c>
      <c r="H2711" s="535"/>
      <c r="I2711" s="535"/>
      <c r="J2711" s="535"/>
      <c r="K2711" s="32" t="str">
        <f t="shared" si="85"/>
        <v/>
      </c>
      <c r="L2711" s="535"/>
    </row>
    <row r="2712" spans="2:12" x14ac:dyDescent="0.4">
      <c r="B2712" s="535"/>
      <c r="E2712" s="32" t="str">
        <f t="shared" si="84"/>
        <v/>
      </c>
      <c r="H2712" s="535"/>
      <c r="I2712" s="535"/>
      <c r="J2712" s="535"/>
      <c r="K2712" s="32" t="str">
        <f t="shared" si="85"/>
        <v/>
      </c>
      <c r="L2712" s="535"/>
    </row>
    <row r="2713" spans="2:12" x14ac:dyDescent="0.4">
      <c r="B2713" s="535"/>
      <c r="E2713" s="32" t="str">
        <f t="shared" si="84"/>
        <v/>
      </c>
      <c r="H2713" s="535"/>
      <c r="I2713" s="535"/>
      <c r="J2713" s="535"/>
      <c r="K2713" s="32" t="str">
        <f t="shared" si="85"/>
        <v/>
      </c>
      <c r="L2713" s="535"/>
    </row>
    <row r="2714" spans="2:12" x14ac:dyDescent="0.4">
      <c r="B2714" s="535"/>
      <c r="E2714" s="32" t="str">
        <f t="shared" si="84"/>
        <v/>
      </c>
      <c r="H2714" s="535"/>
      <c r="I2714" s="535"/>
      <c r="J2714" s="535"/>
      <c r="K2714" s="32" t="str">
        <f t="shared" si="85"/>
        <v/>
      </c>
      <c r="L2714" s="535"/>
    </row>
    <row r="2715" spans="2:12" x14ac:dyDescent="0.4">
      <c r="B2715" s="535"/>
      <c r="E2715" s="32" t="str">
        <f t="shared" si="84"/>
        <v/>
      </c>
      <c r="H2715" s="535"/>
      <c r="I2715" s="535"/>
      <c r="J2715" s="535"/>
      <c r="K2715" s="32" t="str">
        <f t="shared" si="85"/>
        <v/>
      </c>
      <c r="L2715" s="535"/>
    </row>
    <row r="2716" spans="2:12" x14ac:dyDescent="0.4">
      <c r="B2716" s="535"/>
      <c r="E2716" s="32" t="str">
        <f t="shared" si="84"/>
        <v/>
      </c>
      <c r="H2716" s="535"/>
      <c r="I2716" s="535"/>
      <c r="J2716" s="535"/>
      <c r="K2716" s="32" t="str">
        <f t="shared" si="85"/>
        <v/>
      </c>
      <c r="L2716" s="535"/>
    </row>
    <row r="2717" spans="2:12" x14ac:dyDescent="0.4">
      <c r="B2717" s="535"/>
      <c r="E2717" s="32" t="str">
        <f t="shared" si="84"/>
        <v/>
      </c>
      <c r="H2717" s="535"/>
      <c r="I2717" s="535"/>
      <c r="J2717" s="535"/>
      <c r="K2717" s="32" t="str">
        <f t="shared" si="85"/>
        <v/>
      </c>
      <c r="L2717" s="535"/>
    </row>
    <row r="2718" spans="2:12" x14ac:dyDescent="0.4">
      <c r="B2718" s="535"/>
      <c r="E2718" s="32" t="str">
        <f t="shared" si="84"/>
        <v/>
      </c>
      <c r="H2718" s="535"/>
      <c r="I2718" s="535"/>
      <c r="J2718" s="535"/>
      <c r="K2718" s="32" t="str">
        <f t="shared" si="85"/>
        <v/>
      </c>
      <c r="L2718" s="535"/>
    </row>
    <row r="2719" spans="2:12" x14ac:dyDescent="0.4">
      <c r="B2719" s="535"/>
      <c r="E2719" s="32" t="str">
        <f t="shared" si="84"/>
        <v/>
      </c>
      <c r="H2719" s="535"/>
      <c r="I2719" s="535"/>
      <c r="J2719" s="535"/>
      <c r="K2719" s="32" t="str">
        <f t="shared" si="85"/>
        <v/>
      </c>
      <c r="L2719" s="535"/>
    </row>
    <row r="2720" spans="2:12" x14ac:dyDescent="0.4">
      <c r="B2720" s="535"/>
      <c r="E2720" s="32" t="str">
        <f t="shared" si="84"/>
        <v/>
      </c>
      <c r="H2720" s="535"/>
      <c r="I2720" s="535"/>
      <c r="J2720" s="535"/>
      <c r="K2720" s="32" t="str">
        <f t="shared" si="85"/>
        <v/>
      </c>
      <c r="L2720" s="535"/>
    </row>
    <row r="2721" spans="2:12" x14ac:dyDescent="0.4">
      <c r="B2721" s="535"/>
      <c r="E2721" s="32" t="str">
        <f t="shared" si="84"/>
        <v/>
      </c>
      <c r="H2721" s="535"/>
      <c r="I2721" s="535"/>
      <c r="J2721" s="535"/>
      <c r="K2721" s="32" t="str">
        <f t="shared" si="85"/>
        <v/>
      </c>
      <c r="L2721" s="535"/>
    </row>
    <row r="2722" spans="2:12" x14ac:dyDescent="0.4">
      <c r="B2722" s="535"/>
      <c r="E2722" s="32" t="str">
        <f t="shared" si="84"/>
        <v/>
      </c>
      <c r="H2722" s="535"/>
      <c r="I2722" s="535"/>
      <c r="J2722" s="535"/>
      <c r="K2722" s="32" t="str">
        <f t="shared" si="85"/>
        <v/>
      </c>
      <c r="L2722" s="535"/>
    </row>
    <row r="2723" spans="2:12" x14ac:dyDescent="0.4">
      <c r="B2723" s="535"/>
      <c r="E2723" s="32" t="str">
        <f t="shared" si="84"/>
        <v/>
      </c>
      <c r="H2723" s="535"/>
      <c r="I2723" s="535"/>
      <c r="J2723" s="535"/>
      <c r="K2723" s="32" t="str">
        <f t="shared" si="85"/>
        <v/>
      </c>
      <c r="L2723" s="535"/>
    </row>
    <row r="2724" spans="2:12" x14ac:dyDescent="0.4">
      <c r="B2724" s="535"/>
      <c r="E2724" s="32" t="str">
        <f t="shared" si="84"/>
        <v/>
      </c>
      <c r="H2724" s="535"/>
      <c r="I2724" s="535"/>
      <c r="J2724" s="535"/>
      <c r="K2724" s="32" t="str">
        <f t="shared" si="85"/>
        <v/>
      </c>
      <c r="L2724" s="535"/>
    </row>
    <row r="2725" spans="2:12" x14ac:dyDescent="0.4">
      <c r="B2725" s="535"/>
      <c r="E2725" s="32" t="str">
        <f t="shared" si="84"/>
        <v/>
      </c>
      <c r="H2725" s="535"/>
      <c r="I2725" s="535"/>
      <c r="J2725" s="535"/>
      <c r="K2725" s="32" t="str">
        <f t="shared" si="85"/>
        <v/>
      </c>
      <c r="L2725" s="535"/>
    </row>
    <row r="2726" spans="2:12" x14ac:dyDescent="0.4">
      <c r="B2726" s="535"/>
      <c r="E2726" s="32" t="str">
        <f t="shared" si="84"/>
        <v/>
      </c>
      <c r="H2726" s="535"/>
      <c r="I2726" s="535"/>
      <c r="J2726" s="535"/>
      <c r="K2726" s="32" t="str">
        <f t="shared" si="85"/>
        <v/>
      </c>
      <c r="L2726" s="535"/>
    </row>
    <row r="2727" spans="2:12" x14ac:dyDescent="0.4">
      <c r="B2727" s="535"/>
      <c r="E2727" s="32" t="str">
        <f t="shared" si="84"/>
        <v/>
      </c>
      <c r="H2727" s="535"/>
      <c r="I2727" s="535"/>
      <c r="J2727" s="535"/>
      <c r="K2727" s="32" t="str">
        <f t="shared" si="85"/>
        <v/>
      </c>
      <c r="L2727" s="535"/>
    </row>
    <row r="2728" spans="2:12" x14ac:dyDescent="0.4">
      <c r="B2728" s="535"/>
      <c r="E2728" s="32" t="str">
        <f t="shared" si="84"/>
        <v/>
      </c>
      <c r="H2728" s="535"/>
      <c r="I2728" s="535"/>
      <c r="J2728" s="535"/>
      <c r="K2728" s="32" t="str">
        <f t="shared" si="85"/>
        <v/>
      </c>
      <c r="L2728" s="535"/>
    </row>
    <row r="2729" spans="2:12" x14ac:dyDescent="0.4">
      <c r="B2729" s="535"/>
      <c r="E2729" s="32" t="str">
        <f t="shared" si="84"/>
        <v/>
      </c>
      <c r="H2729" s="535"/>
      <c r="I2729" s="535"/>
      <c r="J2729" s="535"/>
      <c r="K2729" s="32" t="str">
        <f t="shared" si="85"/>
        <v/>
      </c>
      <c r="L2729" s="535"/>
    </row>
    <row r="2730" spans="2:12" x14ac:dyDescent="0.4">
      <c r="B2730" s="535"/>
      <c r="E2730" s="32" t="str">
        <f t="shared" si="84"/>
        <v/>
      </c>
      <c r="H2730" s="535"/>
      <c r="I2730" s="535"/>
      <c r="J2730" s="535"/>
      <c r="K2730" s="32" t="str">
        <f t="shared" si="85"/>
        <v/>
      </c>
      <c r="L2730" s="535"/>
    </row>
    <row r="2731" spans="2:12" x14ac:dyDescent="0.4">
      <c r="B2731" s="535"/>
      <c r="E2731" s="32" t="str">
        <f t="shared" si="84"/>
        <v/>
      </c>
      <c r="H2731" s="535"/>
      <c r="I2731" s="535"/>
      <c r="J2731" s="535"/>
      <c r="K2731" s="32" t="str">
        <f t="shared" si="85"/>
        <v/>
      </c>
      <c r="L2731" s="535"/>
    </row>
    <row r="2732" spans="2:12" x14ac:dyDescent="0.4">
      <c r="B2732" s="535"/>
      <c r="E2732" s="32" t="str">
        <f t="shared" si="84"/>
        <v/>
      </c>
      <c r="H2732" s="535"/>
      <c r="I2732" s="535"/>
      <c r="J2732" s="535"/>
      <c r="K2732" s="32" t="str">
        <f t="shared" si="85"/>
        <v/>
      </c>
      <c r="L2732" s="535"/>
    </row>
    <row r="2733" spans="2:12" x14ac:dyDescent="0.4">
      <c r="B2733" s="535"/>
      <c r="E2733" s="32" t="str">
        <f t="shared" si="84"/>
        <v/>
      </c>
      <c r="H2733" s="535"/>
      <c r="I2733" s="535"/>
      <c r="J2733" s="535"/>
      <c r="K2733" s="32" t="str">
        <f t="shared" si="85"/>
        <v/>
      </c>
      <c r="L2733" s="535"/>
    </row>
    <row r="2734" spans="2:12" x14ac:dyDescent="0.4">
      <c r="B2734" s="535"/>
      <c r="E2734" s="32" t="str">
        <f t="shared" si="84"/>
        <v/>
      </c>
      <c r="H2734" s="535"/>
      <c r="I2734" s="535"/>
      <c r="J2734" s="535"/>
      <c r="K2734" s="32" t="str">
        <f t="shared" si="85"/>
        <v/>
      </c>
      <c r="L2734" s="535"/>
    </row>
    <row r="2735" spans="2:12" x14ac:dyDescent="0.4">
      <c r="B2735" s="535"/>
      <c r="E2735" s="32" t="str">
        <f t="shared" si="84"/>
        <v/>
      </c>
      <c r="H2735" s="535"/>
      <c r="I2735" s="535"/>
      <c r="J2735" s="535"/>
      <c r="K2735" s="32" t="str">
        <f t="shared" si="85"/>
        <v/>
      </c>
      <c r="L2735" s="535"/>
    </row>
    <row r="2736" spans="2:12" x14ac:dyDescent="0.4">
      <c r="B2736" s="535"/>
      <c r="E2736" s="32" t="str">
        <f t="shared" si="84"/>
        <v/>
      </c>
      <c r="H2736" s="535"/>
      <c r="I2736" s="535"/>
      <c r="J2736" s="535"/>
      <c r="K2736" s="32" t="str">
        <f t="shared" si="85"/>
        <v/>
      </c>
      <c r="L2736" s="535"/>
    </row>
    <row r="2737" spans="2:12" x14ac:dyDescent="0.4">
      <c r="B2737" s="535"/>
      <c r="E2737" s="32" t="str">
        <f t="shared" si="84"/>
        <v/>
      </c>
      <c r="H2737" s="535"/>
      <c r="I2737" s="535"/>
      <c r="J2737" s="535"/>
      <c r="K2737" s="32" t="str">
        <f t="shared" si="85"/>
        <v/>
      </c>
      <c r="L2737" s="535"/>
    </row>
    <row r="2738" spans="2:12" x14ac:dyDescent="0.4">
      <c r="B2738" s="535"/>
      <c r="E2738" s="32" t="str">
        <f t="shared" si="84"/>
        <v/>
      </c>
      <c r="H2738" s="535"/>
      <c r="I2738" s="535"/>
      <c r="J2738" s="535"/>
      <c r="K2738" s="32" t="str">
        <f t="shared" si="85"/>
        <v/>
      </c>
      <c r="L2738" s="535"/>
    </row>
    <row r="2739" spans="2:12" x14ac:dyDescent="0.4">
      <c r="B2739" s="535"/>
      <c r="E2739" s="32" t="str">
        <f t="shared" si="84"/>
        <v/>
      </c>
      <c r="H2739" s="535"/>
      <c r="I2739" s="535"/>
      <c r="J2739" s="535"/>
      <c r="K2739" s="32" t="str">
        <f t="shared" si="85"/>
        <v/>
      </c>
      <c r="L2739" s="535"/>
    </row>
    <row r="2740" spans="2:12" x14ac:dyDescent="0.4">
      <c r="B2740" s="535"/>
      <c r="E2740" s="32" t="str">
        <f t="shared" si="84"/>
        <v/>
      </c>
      <c r="H2740" s="535"/>
      <c r="I2740" s="535"/>
      <c r="J2740" s="535"/>
      <c r="K2740" s="32" t="str">
        <f t="shared" si="85"/>
        <v/>
      </c>
      <c r="L2740" s="535"/>
    </row>
    <row r="2741" spans="2:12" x14ac:dyDescent="0.4">
      <c r="B2741" s="535"/>
      <c r="E2741" s="32" t="str">
        <f t="shared" si="84"/>
        <v/>
      </c>
      <c r="H2741" s="535"/>
      <c r="I2741" s="535"/>
      <c r="J2741" s="535"/>
      <c r="K2741" s="32" t="str">
        <f t="shared" si="85"/>
        <v/>
      </c>
      <c r="L2741" s="535"/>
    </row>
    <row r="2742" spans="2:12" x14ac:dyDescent="0.4">
      <c r="B2742" s="535"/>
      <c r="E2742" s="32" t="str">
        <f t="shared" si="84"/>
        <v/>
      </c>
      <c r="H2742" s="535"/>
      <c r="I2742" s="535"/>
      <c r="J2742" s="535"/>
      <c r="K2742" s="32" t="str">
        <f t="shared" si="85"/>
        <v/>
      </c>
      <c r="L2742" s="535"/>
    </row>
    <row r="2743" spans="2:12" x14ac:dyDescent="0.4">
      <c r="B2743" s="535"/>
      <c r="E2743" s="32" t="str">
        <f t="shared" si="84"/>
        <v/>
      </c>
      <c r="H2743" s="535"/>
      <c r="I2743" s="535"/>
      <c r="J2743" s="535"/>
      <c r="K2743" s="32" t="str">
        <f t="shared" si="85"/>
        <v/>
      </c>
      <c r="L2743" s="535"/>
    </row>
    <row r="2744" spans="2:12" x14ac:dyDescent="0.4">
      <c r="B2744" s="535"/>
      <c r="E2744" s="32" t="str">
        <f t="shared" si="84"/>
        <v/>
      </c>
      <c r="H2744" s="535"/>
      <c r="I2744" s="535"/>
      <c r="J2744" s="535"/>
      <c r="K2744" s="32" t="str">
        <f t="shared" si="85"/>
        <v/>
      </c>
      <c r="L2744" s="535"/>
    </row>
    <row r="2745" spans="2:12" x14ac:dyDescent="0.4">
      <c r="B2745" s="535"/>
      <c r="E2745" s="32" t="str">
        <f t="shared" si="84"/>
        <v/>
      </c>
      <c r="H2745" s="535"/>
      <c r="I2745" s="535"/>
      <c r="J2745" s="535"/>
      <c r="K2745" s="32" t="str">
        <f t="shared" si="85"/>
        <v/>
      </c>
      <c r="L2745" s="535"/>
    </row>
    <row r="2746" spans="2:12" x14ac:dyDescent="0.4">
      <c r="B2746" s="535"/>
      <c r="E2746" s="32" t="str">
        <f t="shared" si="84"/>
        <v/>
      </c>
      <c r="H2746" s="535"/>
      <c r="I2746" s="535"/>
      <c r="J2746" s="535"/>
      <c r="K2746" s="32" t="str">
        <f t="shared" si="85"/>
        <v/>
      </c>
      <c r="L2746" s="535"/>
    </row>
    <row r="2747" spans="2:12" x14ac:dyDescent="0.4">
      <c r="B2747" s="535"/>
      <c r="E2747" s="32" t="str">
        <f t="shared" si="84"/>
        <v/>
      </c>
      <c r="H2747" s="535"/>
      <c r="I2747" s="535"/>
      <c r="J2747" s="535"/>
      <c r="K2747" s="32" t="str">
        <f t="shared" si="85"/>
        <v/>
      </c>
      <c r="L2747" s="535"/>
    </row>
    <row r="2748" spans="2:12" x14ac:dyDescent="0.4">
      <c r="B2748" s="535"/>
      <c r="E2748" s="32" t="str">
        <f t="shared" si="84"/>
        <v/>
      </c>
      <c r="H2748" s="535"/>
      <c r="I2748" s="535"/>
      <c r="J2748" s="535"/>
      <c r="K2748" s="32" t="str">
        <f t="shared" si="85"/>
        <v/>
      </c>
      <c r="L2748" s="535"/>
    </row>
    <row r="2749" spans="2:12" x14ac:dyDescent="0.4">
      <c r="B2749" s="535"/>
      <c r="E2749" s="32" t="str">
        <f t="shared" si="84"/>
        <v/>
      </c>
      <c r="H2749" s="535"/>
      <c r="I2749" s="535"/>
      <c r="J2749" s="535"/>
      <c r="K2749" s="32" t="str">
        <f t="shared" si="85"/>
        <v/>
      </c>
      <c r="L2749" s="535"/>
    </row>
    <row r="2750" spans="2:12" x14ac:dyDescent="0.4">
      <c r="B2750" s="535"/>
      <c r="E2750" s="32" t="str">
        <f t="shared" si="84"/>
        <v/>
      </c>
      <c r="H2750" s="535"/>
      <c r="I2750" s="535"/>
      <c r="J2750" s="535"/>
      <c r="K2750" s="32" t="str">
        <f t="shared" si="85"/>
        <v/>
      </c>
      <c r="L2750" s="535"/>
    </row>
    <row r="2751" spans="2:12" x14ac:dyDescent="0.4">
      <c r="B2751" s="535"/>
      <c r="E2751" s="32" t="str">
        <f t="shared" si="84"/>
        <v/>
      </c>
      <c r="H2751" s="535"/>
      <c r="I2751" s="535"/>
      <c r="J2751" s="535"/>
      <c r="K2751" s="32" t="str">
        <f t="shared" si="85"/>
        <v/>
      </c>
      <c r="L2751" s="535"/>
    </row>
    <row r="2752" spans="2:12" x14ac:dyDescent="0.4">
      <c r="B2752" s="535"/>
      <c r="E2752" s="32" t="str">
        <f t="shared" si="84"/>
        <v/>
      </c>
      <c r="H2752" s="535"/>
      <c r="I2752" s="535"/>
      <c r="J2752" s="535"/>
      <c r="K2752" s="32" t="str">
        <f t="shared" si="85"/>
        <v/>
      </c>
      <c r="L2752" s="535"/>
    </row>
    <row r="2753" spans="2:12" x14ac:dyDescent="0.4">
      <c r="B2753" s="535"/>
      <c r="E2753" s="32" t="str">
        <f t="shared" si="84"/>
        <v/>
      </c>
      <c r="H2753" s="535"/>
      <c r="I2753" s="535"/>
      <c r="J2753" s="535"/>
      <c r="K2753" s="32" t="str">
        <f t="shared" si="85"/>
        <v/>
      </c>
      <c r="L2753" s="535"/>
    </row>
    <row r="2754" spans="2:12" x14ac:dyDescent="0.4">
      <c r="B2754" s="535"/>
      <c r="E2754" s="32" t="str">
        <f t="shared" si="84"/>
        <v/>
      </c>
      <c r="H2754" s="535"/>
      <c r="I2754" s="535"/>
      <c r="J2754" s="535"/>
      <c r="K2754" s="32" t="str">
        <f t="shared" si="85"/>
        <v/>
      </c>
      <c r="L2754" s="535"/>
    </row>
    <row r="2755" spans="2:12" x14ac:dyDescent="0.4">
      <c r="B2755" s="535"/>
      <c r="E2755" s="32" t="str">
        <f t="shared" si="84"/>
        <v/>
      </c>
      <c r="H2755" s="535"/>
      <c r="I2755" s="535"/>
      <c r="J2755" s="535"/>
      <c r="K2755" s="32" t="str">
        <f t="shared" si="85"/>
        <v/>
      </c>
      <c r="L2755" s="535"/>
    </row>
    <row r="2756" spans="2:12" x14ac:dyDescent="0.4">
      <c r="B2756" s="535"/>
      <c r="E2756" s="32" t="str">
        <f t="shared" si="84"/>
        <v/>
      </c>
      <c r="H2756" s="535"/>
      <c r="I2756" s="535"/>
      <c r="J2756" s="535"/>
      <c r="K2756" s="32" t="str">
        <f t="shared" si="85"/>
        <v/>
      </c>
      <c r="L2756" s="535"/>
    </row>
    <row r="2757" spans="2:12" x14ac:dyDescent="0.4">
      <c r="B2757" s="535"/>
      <c r="E2757" s="32" t="str">
        <f t="shared" si="84"/>
        <v/>
      </c>
      <c r="H2757" s="535"/>
      <c r="I2757" s="535"/>
      <c r="J2757" s="535"/>
      <c r="K2757" s="32" t="str">
        <f t="shared" si="85"/>
        <v/>
      </c>
      <c r="L2757" s="535"/>
    </row>
    <row r="2758" spans="2:12" x14ac:dyDescent="0.4">
      <c r="B2758" s="535"/>
      <c r="E2758" s="32" t="str">
        <f t="shared" si="84"/>
        <v/>
      </c>
      <c r="H2758" s="535"/>
      <c r="I2758" s="535"/>
      <c r="J2758" s="535"/>
      <c r="K2758" s="32" t="str">
        <f t="shared" si="85"/>
        <v/>
      </c>
      <c r="L2758" s="535"/>
    </row>
    <row r="2759" spans="2:12" x14ac:dyDescent="0.4">
      <c r="B2759" s="535"/>
      <c r="E2759" s="32" t="str">
        <f t="shared" si="84"/>
        <v/>
      </c>
      <c r="H2759" s="535"/>
      <c r="I2759" s="535"/>
      <c r="J2759" s="535"/>
      <c r="K2759" s="32" t="str">
        <f t="shared" si="85"/>
        <v/>
      </c>
      <c r="L2759" s="535"/>
    </row>
    <row r="2760" spans="2:12" x14ac:dyDescent="0.4">
      <c r="B2760" s="535"/>
      <c r="E2760" s="32" t="str">
        <f t="shared" si="84"/>
        <v/>
      </c>
      <c r="H2760" s="535"/>
      <c r="I2760" s="535"/>
      <c r="J2760" s="535"/>
      <c r="K2760" s="32" t="str">
        <f t="shared" si="85"/>
        <v/>
      </c>
      <c r="L2760" s="535"/>
    </row>
    <row r="2761" spans="2:12" x14ac:dyDescent="0.4">
      <c r="B2761" s="535"/>
      <c r="E2761" s="32" t="str">
        <f t="shared" si="84"/>
        <v/>
      </c>
      <c r="H2761" s="535"/>
      <c r="I2761" s="535"/>
      <c r="J2761" s="535"/>
      <c r="K2761" s="32" t="str">
        <f t="shared" si="85"/>
        <v/>
      </c>
      <c r="L2761" s="535"/>
    </row>
    <row r="2762" spans="2:12" x14ac:dyDescent="0.4">
      <c r="B2762" s="535"/>
      <c r="E2762" s="32" t="str">
        <f t="shared" ref="E2762:E2825" si="86">IF(OR(B2762="",B2762="Инструмент бензо",B2762="Инструмент электро",B2762="Инструмент газ",B2762="Ручник и аксессуары"),"","V")</f>
        <v/>
      </c>
      <c r="H2762" s="535"/>
      <c r="I2762" s="535"/>
      <c r="J2762" s="535"/>
      <c r="K2762" s="32" t="str">
        <f t="shared" si="85"/>
        <v/>
      </c>
      <c r="L2762" s="535"/>
    </row>
    <row r="2763" spans="2:12" x14ac:dyDescent="0.4">
      <c r="B2763" s="535"/>
      <c r="E2763" s="32" t="str">
        <f t="shared" si="86"/>
        <v/>
      </c>
      <c r="H2763" s="535"/>
      <c r="I2763" s="535"/>
      <c r="J2763" s="535"/>
      <c r="K2763" s="32" t="str">
        <f t="shared" ref="K2763:K2826" si="87">IF(OR(H2763="",H2763="Инструмент бензо",H2763="Инструмент электро",H2763="Инструмент газ",H2763="Ручник и аксессуары"),"","V")</f>
        <v/>
      </c>
      <c r="L2763" s="535"/>
    </row>
    <row r="2764" spans="2:12" x14ac:dyDescent="0.4">
      <c r="B2764" s="535"/>
      <c r="E2764" s="32" t="str">
        <f t="shared" si="86"/>
        <v/>
      </c>
      <c r="H2764" s="535"/>
      <c r="I2764" s="535"/>
      <c r="J2764" s="535"/>
      <c r="K2764" s="32" t="str">
        <f t="shared" si="87"/>
        <v/>
      </c>
      <c r="L2764" s="535"/>
    </row>
    <row r="2765" spans="2:12" x14ac:dyDescent="0.4">
      <c r="B2765" s="535"/>
      <c r="E2765" s="32" t="str">
        <f t="shared" si="86"/>
        <v/>
      </c>
      <c r="H2765" s="535"/>
      <c r="I2765" s="535"/>
      <c r="J2765" s="535"/>
      <c r="K2765" s="32" t="str">
        <f t="shared" si="87"/>
        <v/>
      </c>
      <c r="L2765" s="535"/>
    </row>
    <row r="2766" spans="2:12" x14ac:dyDescent="0.4">
      <c r="B2766" s="535"/>
      <c r="E2766" s="32" t="str">
        <f t="shared" si="86"/>
        <v/>
      </c>
      <c r="H2766" s="535"/>
      <c r="I2766" s="535"/>
      <c r="J2766" s="535"/>
      <c r="K2766" s="32" t="str">
        <f t="shared" si="87"/>
        <v/>
      </c>
      <c r="L2766" s="535"/>
    </row>
    <row r="2767" spans="2:12" x14ac:dyDescent="0.4">
      <c r="B2767" s="535"/>
      <c r="E2767" s="32" t="str">
        <f t="shared" si="86"/>
        <v/>
      </c>
      <c r="H2767" s="535"/>
      <c r="I2767" s="535"/>
      <c r="J2767" s="535"/>
      <c r="K2767" s="32" t="str">
        <f t="shared" si="87"/>
        <v/>
      </c>
      <c r="L2767" s="535"/>
    </row>
    <row r="2768" spans="2:12" x14ac:dyDescent="0.4">
      <c r="B2768" s="535"/>
      <c r="E2768" s="32" t="str">
        <f t="shared" si="86"/>
        <v/>
      </c>
      <c r="H2768" s="535"/>
      <c r="I2768" s="535"/>
      <c r="J2768" s="535"/>
      <c r="K2768" s="32" t="str">
        <f t="shared" si="87"/>
        <v/>
      </c>
      <c r="L2768" s="535"/>
    </row>
    <row r="2769" spans="2:12" x14ac:dyDescent="0.4">
      <c r="B2769" s="535"/>
      <c r="E2769" s="32" t="str">
        <f t="shared" si="86"/>
        <v/>
      </c>
      <c r="H2769" s="535"/>
      <c r="I2769" s="535"/>
      <c r="J2769" s="535"/>
      <c r="K2769" s="32" t="str">
        <f t="shared" si="87"/>
        <v/>
      </c>
      <c r="L2769" s="535"/>
    </row>
    <row r="2770" spans="2:12" x14ac:dyDescent="0.4">
      <c r="B2770" s="535"/>
      <c r="E2770" s="32" t="str">
        <f t="shared" si="86"/>
        <v/>
      </c>
      <c r="H2770" s="535"/>
      <c r="I2770" s="535"/>
      <c r="J2770" s="535"/>
      <c r="K2770" s="32" t="str">
        <f t="shared" si="87"/>
        <v/>
      </c>
      <c r="L2770" s="535"/>
    </row>
    <row r="2771" spans="2:12" x14ac:dyDescent="0.4">
      <c r="B2771" s="535"/>
      <c r="E2771" s="32" t="str">
        <f t="shared" si="86"/>
        <v/>
      </c>
      <c r="H2771" s="535"/>
      <c r="I2771" s="535"/>
      <c r="J2771" s="535"/>
      <c r="K2771" s="32" t="str">
        <f t="shared" si="87"/>
        <v/>
      </c>
      <c r="L2771" s="535"/>
    </row>
    <row r="2772" spans="2:12" x14ac:dyDescent="0.4">
      <c r="B2772" s="535"/>
      <c r="E2772" s="32" t="str">
        <f t="shared" si="86"/>
        <v/>
      </c>
      <c r="H2772" s="535"/>
      <c r="I2772" s="535"/>
      <c r="J2772" s="535"/>
      <c r="K2772" s="32" t="str">
        <f t="shared" si="87"/>
        <v/>
      </c>
      <c r="L2772" s="535"/>
    </row>
    <row r="2773" spans="2:12" x14ac:dyDescent="0.4">
      <c r="B2773" s="535"/>
      <c r="E2773" s="32" t="str">
        <f t="shared" si="86"/>
        <v/>
      </c>
      <c r="H2773" s="535"/>
      <c r="I2773" s="535"/>
      <c r="J2773" s="535"/>
      <c r="K2773" s="32" t="str">
        <f t="shared" si="87"/>
        <v/>
      </c>
      <c r="L2773" s="535"/>
    </row>
    <row r="2774" spans="2:12" x14ac:dyDescent="0.4">
      <c r="B2774" s="535"/>
      <c r="E2774" s="32" t="str">
        <f t="shared" si="86"/>
        <v/>
      </c>
      <c r="H2774" s="535"/>
      <c r="I2774" s="535"/>
      <c r="J2774" s="535"/>
      <c r="K2774" s="32" t="str">
        <f t="shared" si="87"/>
        <v/>
      </c>
      <c r="L2774" s="535"/>
    </row>
    <row r="2775" spans="2:12" x14ac:dyDescent="0.4">
      <c r="B2775" s="535"/>
      <c r="E2775" s="32" t="str">
        <f t="shared" si="86"/>
        <v/>
      </c>
      <c r="H2775" s="535"/>
      <c r="I2775" s="535"/>
      <c r="J2775" s="535"/>
      <c r="K2775" s="32" t="str">
        <f t="shared" si="87"/>
        <v/>
      </c>
      <c r="L2775" s="535"/>
    </row>
    <row r="2776" spans="2:12" x14ac:dyDescent="0.4">
      <c r="B2776" s="535"/>
      <c r="E2776" s="32" t="str">
        <f t="shared" si="86"/>
        <v/>
      </c>
      <c r="H2776" s="535"/>
      <c r="I2776" s="535"/>
      <c r="J2776" s="535"/>
      <c r="K2776" s="32" t="str">
        <f t="shared" si="87"/>
        <v/>
      </c>
      <c r="L2776" s="535"/>
    </row>
    <row r="2777" spans="2:12" x14ac:dyDescent="0.4">
      <c r="B2777" s="535"/>
      <c r="E2777" s="32" t="str">
        <f t="shared" si="86"/>
        <v/>
      </c>
      <c r="H2777" s="535"/>
      <c r="I2777" s="535"/>
      <c r="J2777" s="535"/>
      <c r="K2777" s="32" t="str">
        <f t="shared" si="87"/>
        <v/>
      </c>
      <c r="L2777" s="535"/>
    </row>
    <row r="2778" spans="2:12" x14ac:dyDescent="0.4">
      <c r="B2778" s="535"/>
      <c r="E2778" s="32" t="str">
        <f t="shared" si="86"/>
        <v/>
      </c>
      <c r="H2778" s="535"/>
      <c r="I2778" s="535"/>
      <c r="J2778" s="535"/>
      <c r="K2778" s="32" t="str">
        <f t="shared" si="87"/>
        <v/>
      </c>
      <c r="L2778" s="535"/>
    </row>
    <row r="2779" spans="2:12" x14ac:dyDescent="0.4">
      <c r="B2779" s="535"/>
      <c r="E2779" s="32" t="str">
        <f t="shared" si="86"/>
        <v/>
      </c>
      <c r="H2779" s="535"/>
      <c r="I2779" s="535"/>
      <c r="J2779" s="535"/>
      <c r="K2779" s="32" t="str">
        <f t="shared" si="87"/>
        <v/>
      </c>
      <c r="L2779" s="535"/>
    </row>
    <row r="2780" spans="2:12" x14ac:dyDescent="0.4">
      <c r="B2780" s="535"/>
      <c r="E2780" s="32" t="str">
        <f t="shared" si="86"/>
        <v/>
      </c>
      <c r="H2780" s="535"/>
      <c r="I2780" s="535"/>
      <c r="J2780" s="535"/>
      <c r="K2780" s="32" t="str">
        <f t="shared" si="87"/>
        <v/>
      </c>
      <c r="L2780" s="535"/>
    </row>
    <row r="2781" spans="2:12" x14ac:dyDescent="0.4">
      <c r="B2781" s="535"/>
      <c r="E2781" s="32" t="str">
        <f t="shared" si="86"/>
        <v/>
      </c>
      <c r="H2781" s="535"/>
      <c r="I2781" s="535"/>
      <c r="J2781" s="535"/>
      <c r="K2781" s="32" t="str">
        <f t="shared" si="87"/>
        <v/>
      </c>
      <c r="L2781" s="535"/>
    </row>
    <row r="2782" spans="2:12" x14ac:dyDescent="0.4">
      <c r="B2782" s="535"/>
      <c r="E2782" s="32" t="str">
        <f t="shared" si="86"/>
        <v/>
      </c>
      <c r="H2782" s="535"/>
      <c r="I2782" s="535"/>
      <c r="J2782" s="535"/>
      <c r="K2782" s="32" t="str">
        <f t="shared" si="87"/>
        <v/>
      </c>
      <c r="L2782" s="535"/>
    </row>
    <row r="2783" spans="2:12" x14ac:dyDescent="0.4">
      <c r="B2783" s="535"/>
      <c r="E2783" s="32" t="str">
        <f t="shared" si="86"/>
        <v/>
      </c>
      <c r="H2783" s="535"/>
      <c r="I2783" s="535"/>
      <c r="J2783" s="535"/>
      <c r="K2783" s="32" t="str">
        <f t="shared" si="87"/>
        <v/>
      </c>
      <c r="L2783" s="535"/>
    </row>
    <row r="2784" spans="2:12" x14ac:dyDescent="0.4">
      <c r="B2784" s="535"/>
      <c r="E2784" s="32" t="str">
        <f t="shared" si="86"/>
        <v/>
      </c>
      <c r="H2784" s="535"/>
      <c r="I2784" s="535"/>
      <c r="J2784" s="535"/>
      <c r="K2784" s="32" t="str">
        <f t="shared" si="87"/>
        <v/>
      </c>
      <c r="L2784" s="535"/>
    </row>
    <row r="2785" spans="2:12" x14ac:dyDescent="0.4">
      <c r="B2785" s="535"/>
      <c r="E2785" s="32" t="str">
        <f t="shared" si="86"/>
        <v/>
      </c>
      <c r="H2785" s="535"/>
      <c r="I2785" s="535"/>
      <c r="J2785" s="535"/>
      <c r="K2785" s="32" t="str">
        <f t="shared" si="87"/>
        <v/>
      </c>
      <c r="L2785" s="535"/>
    </row>
    <row r="2786" spans="2:12" x14ac:dyDescent="0.4">
      <c r="B2786" s="535"/>
      <c r="E2786" s="32" t="str">
        <f t="shared" si="86"/>
        <v/>
      </c>
      <c r="H2786" s="535"/>
      <c r="I2786" s="535"/>
      <c r="J2786" s="535"/>
      <c r="K2786" s="32" t="str">
        <f t="shared" si="87"/>
        <v/>
      </c>
      <c r="L2786" s="535"/>
    </row>
    <row r="2787" spans="2:12" x14ac:dyDescent="0.4">
      <c r="B2787" s="535"/>
      <c r="E2787" s="32" t="str">
        <f t="shared" si="86"/>
        <v/>
      </c>
      <c r="H2787" s="535"/>
      <c r="I2787" s="535"/>
      <c r="J2787" s="535"/>
      <c r="K2787" s="32" t="str">
        <f t="shared" si="87"/>
        <v/>
      </c>
      <c r="L2787" s="535"/>
    </row>
    <row r="2788" spans="2:12" x14ac:dyDescent="0.4">
      <c r="B2788" s="535"/>
      <c r="E2788" s="32" t="str">
        <f t="shared" si="86"/>
        <v/>
      </c>
      <c r="H2788" s="535"/>
      <c r="I2788" s="535"/>
      <c r="J2788" s="535"/>
      <c r="K2788" s="32" t="str">
        <f t="shared" si="87"/>
        <v/>
      </c>
      <c r="L2788" s="535"/>
    </row>
    <row r="2789" spans="2:12" x14ac:dyDescent="0.4">
      <c r="B2789" s="535"/>
      <c r="E2789" s="32" t="str">
        <f t="shared" si="86"/>
        <v/>
      </c>
      <c r="H2789" s="535"/>
      <c r="I2789" s="535"/>
      <c r="J2789" s="535"/>
      <c r="K2789" s="32" t="str">
        <f t="shared" si="87"/>
        <v/>
      </c>
      <c r="L2789" s="535"/>
    </row>
    <row r="2790" spans="2:12" x14ac:dyDescent="0.4">
      <c r="B2790" s="535"/>
      <c r="E2790" s="32" t="str">
        <f t="shared" si="86"/>
        <v/>
      </c>
      <c r="H2790" s="535"/>
      <c r="I2790" s="535"/>
      <c r="J2790" s="535"/>
      <c r="K2790" s="32" t="str">
        <f t="shared" si="87"/>
        <v/>
      </c>
      <c r="L2790" s="535"/>
    </row>
    <row r="2791" spans="2:12" x14ac:dyDescent="0.4">
      <c r="B2791" s="535"/>
      <c r="E2791" s="32" t="str">
        <f t="shared" si="86"/>
        <v/>
      </c>
      <c r="H2791" s="535"/>
      <c r="I2791" s="535"/>
      <c r="J2791" s="535"/>
      <c r="K2791" s="32" t="str">
        <f t="shared" si="87"/>
        <v/>
      </c>
      <c r="L2791" s="535"/>
    </row>
    <row r="2792" spans="2:12" x14ac:dyDescent="0.4">
      <c r="B2792" s="535"/>
      <c r="E2792" s="32" t="str">
        <f t="shared" si="86"/>
        <v/>
      </c>
      <c r="H2792" s="535"/>
      <c r="I2792" s="535"/>
      <c r="J2792" s="535"/>
      <c r="K2792" s="32" t="str">
        <f t="shared" si="87"/>
        <v/>
      </c>
      <c r="L2792" s="535"/>
    </row>
    <row r="2793" spans="2:12" x14ac:dyDescent="0.4">
      <c r="B2793" s="535"/>
      <c r="E2793" s="32" t="str">
        <f t="shared" si="86"/>
        <v/>
      </c>
      <c r="H2793" s="535"/>
      <c r="I2793" s="535"/>
      <c r="J2793" s="535"/>
      <c r="K2793" s="32" t="str">
        <f t="shared" si="87"/>
        <v/>
      </c>
      <c r="L2793" s="535"/>
    </row>
    <row r="2794" spans="2:12" x14ac:dyDescent="0.4">
      <c r="B2794" s="535"/>
      <c r="E2794" s="32" t="str">
        <f t="shared" si="86"/>
        <v/>
      </c>
      <c r="H2794" s="535"/>
      <c r="I2794" s="535"/>
      <c r="J2794" s="535"/>
      <c r="K2794" s="32" t="str">
        <f t="shared" si="87"/>
        <v/>
      </c>
      <c r="L2794" s="535"/>
    </row>
    <row r="2795" spans="2:12" x14ac:dyDescent="0.4">
      <c r="B2795" s="535"/>
      <c r="E2795" s="32" t="str">
        <f t="shared" si="86"/>
        <v/>
      </c>
      <c r="H2795" s="535"/>
      <c r="I2795" s="535"/>
      <c r="J2795" s="535"/>
      <c r="K2795" s="32" t="str">
        <f t="shared" si="87"/>
        <v/>
      </c>
      <c r="L2795" s="535"/>
    </row>
    <row r="2796" spans="2:12" x14ac:dyDescent="0.4">
      <c r="B2796" s="535"/>
      <c r="E2796" s="32" t="str">
        <f t="shared" si="86"/>
        <v/>
      </c>
      <c r="H2796" s="535"/>
      <c r="I2796" s="535"/>
      <c r="J2796" s="535"/>
      <c r="K2796" s="32" t="str">
        <f t="shared" si="87"/>
        <v/>
      </c>
      <c r="L2796" s="535"/>
    </row>
    <row r="2797" spans="2:12" x14ac:dyDescent="0.4">
      <c r="B2797" s="535"/>
      <c r="E2797" s="32" t="str">
        <f t="shared" si="86"/>
        <v/>
      </c>
      <c r="H2797" s="535"/>
      <c r="I2797" s="535"/>
      <c r="J2797" s="535"/>
      <c r="K2797" s="32" t="str">
        <f t="shared" si="87"/>
        <v/>
      </c>
      <c r="L2797" s="535"/>
    </row>
    <row r="2798" spans="2:12" x14ac:dyDescent="0.4">
      <c r="B2798" s="535"/>
      <c r="E2798" s="32" t="str">
        <f t="shared" si="86"/>
        <v/>
      </c>
      <c r="H2798" s="535"/>
      <c r="I2798" s="535"/>
      <c r="J2798" s="535"/>
      <c r="K2798" s="32" t="str">
        <f t="shared" si="87"/>
        <v/>
      </c>
      <c r="L2798" s="535"/>
    </row>
    <row r="2799" spans="2:12" x14ac:dyDescent="0.4">
      <c r="B2799" s="535"/>
      <c r="E2799" s="32" t="str">
        <f t="shared" si="86"/>
        <v/>
      </c>
      <c r="H2799" s="535"/>
      <c r="I2799" s="535"/>
      <c r="J2799" s="535"/>
      <c r="K2799" s="32" t="str">
        <f t="shared" si="87"/>
        <v/>
      </c>
      <c r="L2799" s="535"/>
    </row>
    <row r="2800" spans="2:12" x14ac:dyDescent="0.4">
      <c r="B2800" s="535"/>
      <c r="E2800" s="32" t="str">
        <f t="shared" si="86"/>
        <v/>
      </c>
      <c r="H2800" s="535"/>
      <c r="I2800" s="535"/>
      <c r="J2800" s="535"/>
      <c r="K2800" s="32" t="str">
        <f t="shared" si="87"/>
        <v/>
      </c>
      <c r="L2800" s="535"/>
    </row>
    <row r="2801" spans="2:12" x14ac:dyDescent="0.4">
      <c r="B2801" s="535"/>
      <c r="E2801" s="32" t="str">
        <f t="shared" si="86"/>
        <v/>
      </c>
      <c r="H2801" s="535"/>
      <c r="I2801" s="535"/>
      <c r="J2801" s="535"/>
      <c r="K2801" s="32" t="str">
        <f t="shared" si="87"/>
        <v/>
      </c>
      <c r="L2801" s="535"/>
    </row>
    <row r="2802" spans="2:12" x14ac:dyDescent="0.4">
      <c r="B2802" s="535"/>
      <c r="E2802" s="32" t="str">
        <f t="shared" si="86"/>
        <v/>
      </c>
      <c r="H2802" s="535"/>
      <c r="I2802" s="535"/>
      <c r="J2802" s="535"/>
      <c r="K2802" s="32" t="str">
        <f t="shared" si="87"/>
        <v/>
      </c>
      <c r="L2802" s="535"/>
    </row>
    <row r="2803" spans="2:12" x14ac:dyDescent="0.4">
      <c r="B2803" s="535"/>
      <c r="E2803" s="32" t="str">
        <f t="shared" si="86"/>
        <v/>
      </c>
      <c r="H2803" s="535"/>
      <c r="I2803" s="535"/>
      <c r="J2803" s="535"/>
      <c r="K2803" s="32" t="str">
        <f t="shared" si="87"/>
        <v/>
      </c>
      <c r="L2803" s="535"/>
    </row>
    <row r="2804" spans="2:12" x14ac:dyDescent="0.4">
      <c r="B2804" s="535"/>
      <c r="E2804" s="32" t="str">
        <f t="shared" si="86"/>
        <v/>
      </c>
      <c r="H2804" s="535"/>
      <c r="I2804" s="535"/>
      <c r="J2804" s="535"/>
      <c r="K2804" s="32" t="str">
        <f t="shared" si="87"/>
        <v/>
      </c>
      <c r="L2804" s="535"/>
    </row>
    <row r="2805" spans="2:12" x14ac:dyDescent="0.4">
      <c r="B2805" s="535"/>
      <c r="E2805" s="32" t="str">
        <f t="shared" si="86"/>
        <v/>
      </c>
      <c r="H2805" s="535"/>
      <c r="I2805" s="535"/>
      <c r="J2805" s="535"/>
      <c r="K2805" s="32" t="str">
        <f t="shared" si="87"/>
        <v/>
      </c>
      <c r="L2805" s="535"/>
    </row>
    <row r="2806" spans="2:12" x14ac:dyDescent="0.4">
      <c r="B2806" s="535"/>
      <c r="E2806" s="32" t="str">
        <f t="shared" si="86"/>
        <v/>
      </c>
      <c r="H2806" s="535"/>
      <c r="I2806" s="535"/>
      <c r="J2806" s="535"/>
      <c r="K2806" s="32" t="str">
        <f t="shared" si="87"/>
        <v/>
      </c>
      <c r="L2806" s="535"/>
    </row>
    <row r="2807" spans="2:12" x14ac:dyDescent="0.4">
      <c r="B2807" s="535"/>
      <c r="E2807" s="32" t="str">
        <f t="shared" si="86"/>
        <v/>
      </c>
      <c r="H2807" s="535"/>
      <c r="I2807" s="535"/>
      <c r="J2807" s="535"/>
      <c r="K2807" s="32" t="str">
        <f t="shared" si="87"/>
        <v/>
      </c>
      <c r="L2807" s="535"/>
    </row>
    <row r="2808" spans="2:12" x14ac:dyDescent="0.4">
      <c r="B2808" s="535"/>
      <c r="E2808" s="32" t="str">
        <f t="shared" si="86"/>
        <v/>
      </c>
      <c r="H2808" s="535"/>
      <c r="I2808" s="535"/>
      <c r="J2808" s="535"/>
      <c r="K2808" s="32" t="str">
        <f t="shared" si="87"/>
        <v/>
      </c>
      <c r="L2808" s="535"/>
    </row>
    <row r="2809" spans="2:12" x14ac:dyDescent="0.4">
      <c r="B2809" s="535"/>
      <c r="E2809" s="32" t="str">
        <f t="shared" si="86"/>
        <v/>
      </c>
      <c r="H2809" s="535"/>
      <c r="I2809" s="535"/>
      <c r="J2809" s="535"/>
      <c r="K2809" s="32" t="str">
        <f t="shared" si="87"/>
        <v/>
      </c>
      <c r="L2809" s="535"/>
    </row>
    <row r="2810" spans="2:12" x14ac:dyDescent="0.4">
      <c r="B2810" s="535"/>
      <c r="E2810" s="32" t="str">
        <f t="shared" si="86"/>
        <v/>
      </c>
      <c r="H2810" s="535"/>
      <c r="I2810" s="535"/>
      <c r="J2810" s="535"/>
      <c r="K2810" s="32" t="str">
        <f t="shared" si="87"/>
        <v/>
      </c>
      <c r="L2810" s="535"/>
    </row>
    <row r="2811" spans="2:12" x14ac:dyDescent="0.4">
      <c r="B2811" s="535"/>
      <c r="E2811" s="32" t="str">
        <f t="shared" si="86"/>
        <v/>
      </c>
      <c r="H2811" s="535"/>
      <c r="I2811" s="535"/>
      <c r="J2811" s="535"/>
      <c r="K2811" s="32" t="str">
        <f t="shared" si="87"/>
        <v/>
      </c>
      <c r="L2811" s="535"/>
    </row>
    <row r="2812" spans="2:12" x14ac:dyDescent="0.4">
      <c r="B2812" s="535"/>
      <c r="E2812" s="32" t="str">
        <f t="shared" si="86"/>
        <v/>
      </c>
      <c r="H2812" s="535"/>
      <c r="I2812" s="535"/>
      <c r="J2812" s="535"/>
      <c r="K2812" s="32" t="str">
        <f t="shared" si="87"/>
        <v/>
      </c>
      <c r="L2812" s="535"/>
    </row>
    <row r="2813" spans="2:12" x14ac:dyDescent="0.4">
      <c r="B2813" s="535"/>
      <c r="E2813" s="32" t="str">
        <f t="shared" si="86"/>
        <v/>
      </c>
      <c r="H2813" s="535"/>
      <c r="I2813" s="535"/>
      <c r="J2813" s="535"/>
      <c r="K2813" s="32" t="str">
        <f t="shared" si="87"/>
        <v/>
      </c>
      <c r="L2813" s="535"/>
    </row>
    <row r="2814" spans="2:12" x14ac:dyDescent="0.4">
      <c r="B2814" s="535"/>
      <c r="E2814" s="32" t="str">
        <f t="shared" si="86"/>
        <v/>
      </c>
      <c r="H2814" s="535"/>
      <c r="I2814" s="535"/>
      <c r="J2814" s="535"/>
      <c r="K2814" s="32" t="str">
        <f t="shared" si="87"/>
        <v/>
      </c>
      <c r="L2814" s="535"/>
    </row>
    <row r="2815" spans="2:12" x14ac:dyDescent="0.4">
      <c r="B2815" s="535"/>
      <c r="E2815" s="32" t="str">
        <f t="shared" si="86"/>
        <v/>
      </c>
      <c r="H2815" s="535"/>
      <c r="I2815" s="535"/>
      <c r="J2815" s="535"/>
      <c r="K2815" s="32" t="str">
        <f t="shared" si="87"/>
        <v/>
      </c>
      <c r="L2815" s="535"/>
    </row>
    <row r="2816" spans="2:12" x14ac:dyDescent="0.4">
      <c r="B2816" s="535"/>
      <c r="E2816" s="32" t="str">
        <f t="shared" si="86"/>
        <v/>
      </c>
      <c r="H2816" s="535"/>
      <c r="I2816" s="535"/>
      <c r="J2816" s="535"/>
      <c r="K2816" s="32" t="str">
        <f t="shared" si="87"/>
        <v/>
      </c>
      <c r="L2816" s="535"/>
    </row>
    <row r="2817" spans="2:12" x14ac:dyDescent="0.4">
      <c r="B2817" s="535"/>
      <c r="E2817" s="32" t="str">
        <f t="shared" si="86"/>
        <v/>
      </c>
      <c r="H2817" s="535"/>
      <c r="I2817" s="535"/>
      <c r="J2817" s="535"/>
      <c r="K2817" s="32" t="str">
        <f t="shared" si="87"/>
        <v/>
      </c>
      <c r="L2817" s="535"/>
    </row>
    <row r="2818" spans="2:12" x14ac:dyDescent="0.4">
      <c r="B2818" s="535"/>
      <c r="E2818" s="32" t="str">
        <f t="shared" si="86"/>
        <v/>
      </c>
      <c r="H2818" s="535"/>
      <c r="I2818" s="535"/>
      <c r="J2818" s="535"/>
      <c r="K2818" s="32" t="str">
        <f t="shared" si="87"/>
        <v/>
      </c>
      <c r="L2818" s="535"/>
    </row>
    <row r="2819" spans="2:12" x14ac:dyDescent="0.4">
      <c r="B2819" s="535"/>
      <c r="E2819" s="32" t="str">
        <f t="shared" si="86"/>
        <v/>
      </c>
      <c r="H2819" s="535"/>
      <c r="I2819" s="535"/>
      <c r="J2819" s="535"/>
      <c r="K2819" s="32" t="str">
        <f t="shared" si="87"/>
        <v/>
      </c>
      <c r="L2819" s="535"/>
    </row>
    <row r="2820" spans="2:12" x14ac:dyDescent="0.4">
      <c r="B2820" s="535"/>
      <c r="E2820" s="32" t="str">
        <f t="shared" si="86"/>
        <v/>
      </c>
      <c r="H2820" s="535"/>
      <c r="I2820" s="535"/>
      <c r="J2820" s="535"/>
      <c r="K2820" s="32" t="str">
        <f t="shared" si="87"/>
        <v/>
      </c>
      <c r="L2820" s="535"/>
    </row>
    <row r="2821" spans="2:12" x14ac:dyDescent="0.4">
      <c r="B2821" s="535"/>
      <c r="E2821" s="32" t="str">
        <f t="shared" si="86"/>
        <v/>
      </c>
      <c r="H2821" s="535"/>
      <c r="I2821" s="535"/>
      <c r="J2821" s="535"/>
      <c r="K2821" s="32" t="str">
        <f t="shared" si="87"/>
        <v/>
      </c>
      <c r="L2821" s="535"/>
    </row>
    <row r="2822" spans="2:12" x14ac:dyDescent="0.4">
      <c r="B2822" s="535"/>
      <c r="E2822" s="32" t="str">
        <f t="shared" si="86"/>
        <v/>
      </c>
      <c r="H2822" s="535"/>
      <c r="I2822" s="535"/>
      <c r="J2822" s="535"/>
      <c r="K2822" s="32" t="str">
        <f t="shared" si="87"/>
        <v/>
      </c>
      <c r="L2822" s="535"/>
    </row>
    <row r="2823" spans="2:12" x14ac:dyDescent="0.4">
      <c r="B2823" s="535"/>
      <c r="E2823" s="32" t="str">
        <f t="shared" si="86"/>
        <v/>
      </c>
      <c r="H2823" s="535"/>
      <c r="I2823" s="535"/>
      <c r="J2823" s="535"/>
      <c r="K2823" s="32" t="str">
        <f t="shared" si="87"/>
        <v/>
      </c>
      <c r="L2823" s="535"/>
    </row>
    <row r="2824" spans="2:12" x14ac:dyDescent="0.4">
      <c r="B2824" s="535"/>
      <c r="E2824" s="32" t="str">
        <f t="shared" si="86"/>
        <v/>
      </c>
      <c r="H2824" s="535"/>
      <c r="I2824" s="535"/>
      <c r="J2824" s="535"/>
      <c r="K2824" s="32" t="str">
        <f t="shared" si="87"/>
        <v/>
      </c>
      <c r="L2824" s="535"/>
    </row>
    <row r="2825" spans="2:12" x14ac:dyDescent="0.4">
      <c r="B2825" s="535"/>
      <c r="E2825" s="32" t="str">
        <f t="shared" si="86"/>
        <v/>
      </c>
      <c r="H2825" s="535"/>
      <c r="I2825" s="535"/>
      <c r="J2825" s="535"/>
      <c r="K2825" s="32" t="str">
        <f t="shared" si="87"/>
        <v/>
      </c>
      <c r="L2825" s="535"/>
    </row>
    <row r="2826" spans="2:12" x14ac:dyDescent="0.4">
      <c r="B2826" s="535"/>
      <c r="E2826" s="32" t="str">
        <f t="shared" ref="E2826:E2889" si="88">IF(OR(B2826="",B2826="Инструмент бензо",B2826="Инструмент электро",B2826="Инструмент газ",B2826="Ручник и аксессуары"),"","V")</f>
        <v/>
      </c>
      <c r="H2826" s="535"/>
      <c r="I2826" s="535"/>
      <c r="J2826" s="535"/>
      <c r="K2826" s="32" t="str">
        <f t="shared" si="87"/>
        <v/>
      </c>
      <c r="L2826" s="535"/>
    </row>
    <row r="2827" spans="2:12" x14ac:dyDescent="0.4">
      <c r="B2827" s="535"/>
      <c r="E2827" s="32" t="str">
        <f t="shared" si="88"/>
        <v/>
      </c>
      <c r="H2827" s="535"/>
      <c r="I2827" s="535"/>
      <c r="J2827" s="535"/>
      <c r="K2827" s="32" t="str">
        <f t="shared" ref="K2827:K2890" si="89">IF(OR(H2827="",H2827="Инструмент бензо",H2827="Инструмент электро",H2827="Инструмент газ",H2827="Ручник и аксессуары"),"","V")</f>
        <v/>
      </c>
      <c r="L2827" s="535"/>
    </row>
    <row r="2828" spans="2:12" x14ac:dyDescent="0.4">
      <c r="B2828" s="535"/>
      <c r="E2828" s="32" t="str">
        <f t="shared" si="88"/>
        <v/>
      </c>
      <c r="H2828" s="535"/>
      <c r="I2828" s="535"/>
      <c r="J2828" s="535"/>
      <c r="K2828" s="32" t="str">
        <f t="shared" si="89"/>
        <v/>
      </c>
      <c r="L2828" s="535"/>
    </row>
    <row r="2829" spans="2:12" x14ac:dyDescent="0.4">
      <c r="B2829" s="535"/>
      <c r="E2829" s="32" t="str">
        <f t="shared" si="88"/>
        <v/>
      </c>
      <c r="H2829" s="535"/>
      <c r="I2829" s="535"/>
      <c r="J2829" s="535"/>
      <c r="K2829" s="32" t="str">
        <f t="shared" si="89"/>
        <v/>
      </c>
      <c r="L2829" s="535"/>
    </row>
    <row r="2830" spans="2:12" x14ac:dyDescent="0.4">
      <c r="B2830" s="535"/>
      <c r="E2830" s="32" t="str">
        <f t="shared" si="88"/>
        <v/>
      </c>
      <c r="H2830" s="535"/>
      <c r="I2830" s="535"/>
      <c r="J2830" s="535"/>
      <c r="K2830" s="32" t="str">
        <f t="shared" si="89"/>
        <v/>
      </c>
      <c r="L2830" s="535"/>
    </row>
    <row r="2831" spans="2:12" x14ac:dyDescent="0.4">
      <c r="B2831" s="535"/>
      <c r="E2831" s="32" t="str">
        <f t="shared" si="88"/>
        <v/>
      </c>
      <c r="H2831" s="535"/>
      <c r="I2831" s="535"/>
      <c r="J2831" s="535"/>
      <c r="K2831" s="32" t="str">
        <f t="shared" si="89"/>
        <v/>
      </c>
      <c r="L2831" s="535"/>
    </row>
    <row r="2832" spans="2:12" x14ac:dyDescent="0.4">
      <c r="B2832" s="535"/>
      <c r="E2832" s="32" t="str">
        <f t="shared" si="88"/>
        <v/>
      </c>
      <c r="H2832" s="535"/>
      <c r="I2832" s="535"/>
      <c r="J2832" s="535"/>
      <c r="K2832" s="32" t="str">
        <f t="shared" si="89"/>
        <v/>
      </c>
      <c r="L2832" s="535"/>
    </row>
    <row r="2833" spans="2:12" x14ac:dyDescent="0.4">
      <c r="B2833" s="535"/>
      <c r="E2833" s="32" t="str">
        <f t="shared" si="88"/>
        <v/>
      </c>
      <c r="H2833" s="535"/>
      <c r="I2833" s="535"/>
      <c r="J2833" s="535"/>
      <c r="K2833" s="32" t="str">
        <f t="shared" si="89"/>
        <v/>
      </c>
      <c r="L2833" s="535"/>
    </row>
    <row r="2834" spans="2:12" x14ac:dyDescent="0.4">
      <c r="B2834" s="535"/>
      <c r="E2834" s="32" t="str">
        <f t="shared" si="88"/>
        <v/>
      </c>
      <c r="H2834" s="535"/>
      <c r="I2834" s="535"/>
      <c r="J2834" s="535"/>
      <c r="K2834" s="32" t="str">
        <f t="shared" si="89"/>
        <v/>
      </c>
      <c r="L2834" s="535"/>
    </row>
    <row r="2835" spans="2:12" x14ac:dyDescent="0.4">
      <c r="B2835" s="535"/>
      <c r="E2835" s="32" t="str">
        <f t="shared" si="88"/>
        <v/>
      </c>
      <c r="H2835" s="535"/>
      <c r="I2835" s="535"/>
      <c r="J2835" s="535"/>
      <c r="K2835" s="32" t="str">
        <f t="shared" si="89"/>
        <v/>
      </c>
      <c r="L2835" s="535"/>
    </row>
    <row r="2836" spans="2:12" x14ac:dyDescent="0.4">
      <c r="B2836" s="535"/>
      <c r="E2836" s="32" t="str">
        <f t="shared" si="88"/>
        <v/>
      </c>
      <c r="H2836" s="535"/>
      <c r="I2836" s="535"/>
      <c r="J2836" s="535"/>
      <c r="K2836" s="32" t="str">
        <f t="shared" si="89"/>
        <v/>
      </c>
      <c r="L2836" s="535"/>
    </row>
    <row r="2837" spans="2:12" x14ac:dyDescent="0.4">
      <c r="B2837" s="535"/>
      <c r="E2837" s="32" t="str">
        <f t="shared" si="88"/>
        <v/>
      </c>
      <c r="H2837" s="535"/>
      <c r="I2837" s="535"/>
      <c r="J2837" s="535"/>
      <c r="K2837" s="32" t="str">
        <f t="shared" si="89"/>
        <v/>
      </c>
      <c r="L2837" s="535"/>
    </row>
    <row r="2838" spans="2:12" x14ac:dyDescent="0.4">
      <c r="B2838" s="535"/>
      <c r="E2838" s="32" t="str">
        <f t="shared" si="88"/>
        <v/>
      </c>
      <c r="H2838" s="535"/>
      <c r="I2838" s="535"/>
      <c r="J2838" s="535"/>
      <c r="K2838" s="32" t="str">
        <f t="shared" si="89"/>
        <v/>
      </c>
      <c r="L2838" s="535"/>
    </row>
    <row r="2839" spans="2:12" x14ac:dyDescent="0.4">
      <c r="B2839" s="535"/>
      <c r="E2839" s="32" t="str">
        <f t="shared" si="88"/>
        <v/>
      </c>
      <c r="H2839" s="535"/>
      <c r="I2839" s="535"/>
      <c r="J2839" s="535"/>
      <c r="K2839" s="32" t="str">
        <f t="shared" si="89"/>
        <v/>
      </c>
      <c r="L2839" s="535"/>
    </row>
    <row r="2840" spans="2:12" x14ac:dyDescent="0.4">
      <c r="B2840" s="535"/>
      <c r="E2840" s="32" t="str">
        <f t="shared" si="88"/>
        <v/>
      </c>
      <c r="H2840" s="535"/>
      <c r="I2840" s="535"/>
      <c r="J2840" s="535"/>
      <c r="K2840" s="32" t="str">
        <f t="shared" si="89"/>
        <v/>
      </c>
      <c r="L2840" s="535"/>
    </row>
    <row r="2841" spans="2:12" x14ac:dyDescent="0.4">
      <c r="B2841" s="535"/>
      <c r="E2841" s="32" t="str">
        <f t="shared" si="88"/>
        <v/>
      </c>
      <c r="H2841" s="535"/>
      <c r="I2841" s="535"/>
      <c r="J2841" s="535"/>
      <c r="K2841" s="32" t="str">
        <f t="shared" si="89"/>
        <v/>
      </c>
      <c r="L2841" s="535"/>
    </row>
    <row r="2842" spans="2:12" x14ac:dyDescent="0.4">
      <c r="B2842" s="535"/>
      <c r="E2842" s="32" t="str">
        <f t="shared" si="88"/>
        <v/>
      </c>
      <c r="H2842" s="535"/>
      <c r="I2842" s="535"/>
      <c r="J2842" s="535"/>
      <c r="K2842" s="32" t="str">
        <f t="shared" si="89"/>
        <v/>
      </c>
      <c r="L2842" s="535"/>
    </row>
    <row r="2843" spans="2:12" x14ac:dyDescent="0.4">
      <c r="B2843" s="535"/>
      <c r="E2843" s="32" t="str">
        <f t="shared" si="88"/>
        <v/>
      </c>
      <c r="H2843" s="535"/>
      <c r="I2843" s="535"/>
      <c r="J2843" s="535"/>
      <c r="K2843" s="32" t="str">
        <f t="shared" si="89"/>
        <v/>
      </c>
      <c r="L2843" s="535"/>
    </row>
    <row r="2844" spans="2:12" x14ac:dyDescent="0.4">
      <c r="B2844" s="535"/>
      <c r="E2844" s="32" t="str">
        <f t="shared" si="88"/>
        <v/>
      </c>
      <c r="H2844" s="535"/>
      <c r="I2844" s="535"/>
      <c r="J2844" s="535"/>
      <c r="K2844" s="32" t="str">
        <f t="shared" si="89"/>
        <v/>
      </c>
      <c r="L2844" s="535"/>
    </row>
    <row r="2845" spans="2:12" x14ac:dyDescent="0.4">
      <c r="B2845" s="535"/>
      <c r="E2845" s="32" t="str">
        <f t="shared" si="88"/>
        <v/>
      </c>
      <c r="H2845" s="535"/>
      <c r="I2845" s="535"/>
      <c r="J2845" s="535"/>
      <c r="K2845" s="32" t="str">
        <f t="shared" si="89"/>
        <v/>
      </c>
      <c r="L2845" s="535"/>
    </row>
    <row r="2846" spans="2:12" x14ac:dyDescent="0.4">
      <c r="B2846" s="535"/>
      <c r="E2846" s="32" t="str">
        <f t="shared" si="88"/>
        <v/>
      </c>
      <c r="H2846" s="535"/>
      <c r="I2846" s="535"/>
      <c r="J2846" s="535"/>
      <c r="K2846" s="32" t="str">
        <f t="shared" si="89"/>
        <v/>
      </c>
      <c r="L2846" s="535"/>
    </row>
    <row r="2847" spans="2:12" x14ac:dyDescent="0.4">
      <c r="B2847" s="535"/>
      <c r="E2847" s="32" t="str">
        <f t="shared" si="88"/>
        <v/>
      </c>
      <c r="H2847" s="535"/>
      <c r="I2847" s="535"/>
      <c r="J2847" s="535"/>
      <c r="K2847" s="32" t="str">
        <f t="shared" si="89"/>
        <v/>
      </c>
      <c r="L2847" s="535"/>
    </row>
    <row r="2848" spans="2:12" x14ac:dyDescent="0.4">
      <c r="B2848" s="535"/>
      <c r="E2848" s="32" t="str">
        <f t="shared" si="88"/>
        <v/>
      </c>
      <c r="H2848" s="535"/>
      <c r="I2848" s="535"/>
      <c r="J2848" s="535"/>
      <c r="K2848" s="32" t="str">
        <f t="shared" si="89"/>
        <v/>
      </c>
      <c r="L2848" s="535"/>
    </row>
    <row r="2849" spans="2:12" x14ac:dyDescent="0.4">
      <c r="B2849" s="535"/>
      <c r="E2849" s="32" t="str">
        <f t="shared" si="88"/>
        <v/>
      </c>
      <c r="H2849" s="535"/>
      <c r="I2849" s="535"/>
      <c r="J2849" s="535"/>
      <c r="K2849" s="32" t="str">
        <f t="shared" si="89"/>
        <v/>
      </c>
      <c r="L2849" s="535"/>
    </row>
    <row r="2850" spans="2:12" x14ac:dyDescent="0.4">
      <c r="B2850" s="535"/>
      <c r="E2850" s="32" t="str">
        <f t="shared" si="88"/>
        <v/>
      </c>
      <c r="H2850" s="535"/>
      <c r="I2850" s="535"/>
      <c r="J2850" s="535"/>
      <c r="K2850" s="32" t="str">
        <f t="shared" si="89"/>
        <v/>
      </c>
      <c r="L2850" s="535"/>
    </row>
    <row r="2851" spans="2:12" x14ac:dyDescent="0.4">
      <c r="B2851" s="535"/>
      <c r="E2851" s="32" t="str">
        <f t="shared" si="88"/>
        <v/>
      </c>
      <c r="H2851" s="535"/>
      <c r="I2851" s="535"/>
      <c r="J2851" s="535"/>
      <c r="K2851" s="32" t="str">
        <f t="shared" si="89"/>
        <v/>
      </c>
      <c r="L2851" s="535"/>
    </row>
    <row r="2852" spans="2:12" x14ac:dyDescent="0.4">
      <c r="B2852" s="535"/>
      <c r="E2852" s="32" t="str">
        <f t="shared" si="88"/>
        <v/>
      </c>
      <c r="H2852" s="535"/>
      <c r="I2852" s="535"/>
      <c r="J2852" s="535"/>
      <c r="K2852" s="32" t="str">
        <f t="shared" si="89"/>
        <v/>
      </c>
      <c r="L2852" s="535"/>
    </row>
    <row r="2853" spans="2:12" x14ac:dyDescent="0.4">
      <c r="B2853" s="535"/>
      <c r="E2853" s="32" t="str">
        <f t="shared" si="88"/>
        <v/>
      </c>
      <c r="H2853" s="535"/>
      <c r="I2853" s="535"/>
      <c r="J2853" s="535"/>
      <c r="K2853" s="32" t="str">
        <f t="shared" si="89"/>
        <v/>
      </c>
      <c r="L2853" s="535"/>
    </row>
    <row r="2854" spans="2:12" x14ac:dyDescent="0.4">
      <c r="B2854" s="535"/>
      <c r="E2854" s="32" t="str">
        <f t="shared" si="88"/>
        <v/>
      </c>
      <c r="H2854" s="535"/>
      <c r="I2854" s="535"/>
      <c r="J2854" s="535"/>
      <c r="K2854" s="32" t="str">
        <f t="shared" si="89"/>
        <v/>
      </c>
      <c r="L2854" s="535"/>
    </row>
    <row r="2855" spans="2:12" x14ac:dyDescent="0.4">
      <c r="B2855" s="535"/>
      <c r="E2855" s="32" t="str">
        <f t="shared" si="88"/>
        <v/>
      </c>
      <c r="H2855" s="535"/>
      <c r="I2855" s="535"/>
      <c r="J2855" s="535"/>
      <c r="K2855" s="32" t="str">
        <f t="shared" si="89"/>
        <v/>
      </c>
      <c r="L2855" s="535"/>
    </row>
    <row r="2856" spans="2:12" x14ac:dyDescent="0.4">
      <c r="B2856" s="535"/>
      <c r="E2856" s="32" t="str">
        <f t="shared" si="88"/>
        <v/>
      </c>
      <c r="H2856" s="535"/>
      <c r="I2856" s="535"/>
      <c r="J2856" s="535"/>
      <c r="K2856" s="32" t="str">
        <f t="shared" si="89"/>
        <v/>
      </c>
      <c r="L2856" s="535"/>
    </row>
    <row r="2857" spans="2:12" x14ac:dyDescent="0.4">
      <c r="B2857" s="535"/>
      <c r="E2857" s="32" t="str">
        <f t="shared" si="88"/>
        <v/>
      </c>
      <c r="H2857" s="535"/>
      <c r="I2857" s="535"/>
      <c r="J2857" s="535"/>
      <c r="K2857" s="32" t="str">
        <f t="shared" si="89"/>
        <v/>
      </c>
      <c r="L2857" s="535"/>
    </row>
    <row r="2858" spans="2:12" x14ac:dyDescent="0.4">
      <c r="B2858" s="535"/>
      <c r="E2858" s="32" t="str">
        <f t="shared" si="88"/>
        <v/>
      </c>
      <c r="H2858" s="535"/>
      <c r="I2858" s="535"/>
      <c r="J2858" s="535"/>
      <c r="K2858" s="32" t="str">
        <f t="shared" si="89"/>
        <v/>
      </c>
      <c r="L2858" s="535"/>
    </row>
    <row r="2859" spans="2:12" x14ac:dyDescent="0.4">
      <c r="B2859" s="535"/>
      <c r="E2859" s="32" t="str">
        <f t="shared" si="88"/>
        <v/>
      </c>
      <c r="H2859" s="535"/>
      <c r="I2859" s="535"/>
      <c r="J2859" s="535"/>
      <c r="K2859" s="32" t="str">
        <f t="shared" si="89"/>
        <v/>
      </c>
      <c r="L2859" s="535"/>
    </row>
    <row r="2860" spans="2:12" x14ac:dyDescent="0.4">
      <c r="B2860" s="535"/>
      <c r="E2860" s="32" t="str">
        <f t="shared" si="88"/>
        <v/>
      </c>
      <c r="H2860" s="535"/>
      <c r="I2860" s="535"/>
      <c r="J2860" s="535"/>
      <c r="K2860" s="32" t="str">
        <f t="shared" si="89"/>
        <v/>
      </c>
      <c r="L2860" s="535"/>
    </row>
    <row r="2861" spans="2:12" x14ac:dyDescent="0.4">
      <c r="B2861" s="535"/>
      <c r="E2861" s="32" t="str">
        <f t="shared" si="88"/>
        <v/>
      </c>
      <c r="H2861" s="535"/>
      <c r="I2861" s="535"/>
      <c r="J2861" s="535"/>
      <c r="K2861" s="32" t="str">
        <f t="shared" si="89"/>
        <v/>
      </c>
      <c r="L2861" s="535"/>
    </row>
    <row r="2862" spans="2:12" x14ac:dyDescent="0.4">
      <c r="B2862" s="535"/>
      <c r="E2862" s="32" t="str">
        <f t="shared" si="88"/>
        <v/>
      </c>
      <c r="H2862" s="535"/>
      <c r="I2862" s="535"/>
      <c r="J2862" s="535"/>
      <c r="K2862" s="32" t="str">
        <f t="shared" si="89"/>
        <v/>
      </c>
      <c r="L2862" s="535"/>
    </row>
    <row r="2863" spans="2:12" x14ac:dyDescent="0.4">
      <c r="B2863" s="535"/>
      <c r="E2863" s="32" t="str">
        <f t="shared" si="88"/>
        <v/>
      </c>
      <c r="H2863" s="535"/>
      <c r="I2863" s="535"/>
      <c r="J2863" s="535"/>
      <c r="K2863" s="32" t="str">
        <f t="shared" si="89"/>
        <v/>
      </c>
      <c r="L2863" s="535"/>
    </row>
    <row r="2864" spans="2:12" x14ac:dyDescent="0.4">
      <c r="B2864" s="535"/>
      <c r="E2864" s="32" t="str">
        <f t="shared" si="88"/>
        <v/>
      </c>
      <c r="H2864" s="535"/>
      <c r="I2864" s="535"/>
      <c r="J2864" s="535"/>
      <c r="K2864" s="32" t="str">
        <f t="shared" si="89"/>
        <v/>
      </c>
      <c r="L2864" s="535"/>
    </row>
    <row r="2865" spans="2:12" x14ac:dyDescent="0.4">
      <c r="B2865" s="535"/>
      <c r="E2865" s="32" t="str">
        <f t="shared" si="88"/>
        <v/>
      </c>
      <c r="H2865" s="535"/>
      <c r="I2865" s="535"/>
      <c r="J2865" s="535"/>
      <c r="K2865" s="32" t="str">
        <f t="shared" si="89"/>
        <v/>
      </c>
      <c r="L2865" s="535"/>
    </row>
    <row r="2866" spans="2:12" x14ac:dyDescent="0.4">
      <c r="B2866" s="535"/>
      <c r="E2866" s="32" t="str">
        <f t="shared" si="88"/>
        <v/>
      </c>
      <c r="H2866" s="535"/>
      <c r="I2866" s="535"/>
      <c r="J2866" s="535"/>
      <c r="K2866" s="32" t="str">
        <f t="shared" si="89"/>
        <v/>
      </c>
      <c r="L2866" s="535"/>
    </row>
    <row r="2867" spans="2:12" x14ac:dyDescent="0.4">
      <c r="B2867" s="535"/>
      <c r="E2867" s="32" t="str">
        <f t="shared" si="88"/>
        <v/>
      </c>
      <c r="H2867" s="535"/>
      <c r="I2867" s="535"/>
      <c r="J2867" s="535"/>
      <c r="K2867" s="32" t="str">
        <f t="shared" si="89"/>
        <v/>
      </c>
      <c r="L2867" s="535"/>
    </row>
    <row r="2868" spans="2:12" x14ac:dyDescent="0.4">
      <c r="B2868" s="535"/>
      <c r="E2868" s="32" t="str">
        <f t="shared" si="88"/>
        <v/>
      </c>
      <c r="H2868" s="535"/>
      <c r="I2868" s="535"/>
      <c r="J2868" s="535"/>
      <c r="K2868" s="32" t="str">
        <f t="shared" si="89"/>
        <v/>
      </c>
      <c r="L2868" s="535"/>
    </row>
    <row r="2869" spans="2:12" x14ac:dyDescent="0.4">
      <c r="B2869" s="535"/>
      <c r="E2869" s="32" t="str">
        <f t="shared" si="88"/>
        <v/>
      </c>
      <c r="H2869" s="535"/>
      <c r="I2869" s="535"/>
      <c r="J2869" s="535"/>
      <c r="K2869" s="32" t="str">
        <f t="shared" si="89"/>
        <v/>
      </c>
      <c r="L2869" s="535"/>
    </row>
    <row r="2870" spans="2:12" x14ac:dyDescent="0.4">
      <c r="B2870" s="535"/>
      <c r="E2870" s="32" t="str">
        <f t="shared" si="88"/>
        <v/>
      </c>
      <c r="H2870" s="535"/>
      <c r="I2870" s="535"/>
      <c r="J2870" s="535"/>
      <c r="K2870" s="32" t="str">
        <f t="shared" si="89"/>
        <v/>
      </c>
      <c r="L2870" s="535"/>
    </row>
    <row r="2871" spans="2:12" x14ac:dyDescent="0.4">
      <c r="B2871" s="535"/>
      <c r="E2871" s="32" t="str">
        <f t="shared" si="88"/>
        <v/>
      </c>
      <c r="H2871" s="535"/>
      <c r="I2871" s="535"/>
      <c r="J2871" s="535"/>
      <c r="K2871" s="32" t="str">
        <f t="shared" si="89"/>
        <v/>
      </c>
      <c r="L2871" s="535"/>
    </row>
    <row r="2872" spans="2:12" x14ac:dyDescent="0.4">
      <c r="B2872" s="535"/>
      <c r="E2872" s="32" t="str">
        <f t="shared" si="88"/>
        <v/>
      </c>
      <c r="H2872" s="535"/>
      <c r="I2872" s="535"/>
      <c r="J2872" s="535"/>
      <c r="K2872" s="32" t="str">
        <f t="shared" si="89"/>
        <v/>
      </c>
      <c r="L2872" s="535"/>
    </row>
    <row r="2873" spans="2:12" x14ac:dyDescent="0.4">
      <c r="B2873" s="535"/>
      <c r="E2873" s="32" t="str">
        <f t="shared" si="88"/>
        <v/>
      </c>
      <c r="H2873" s="535"/>
      <c r="I2873" s="535"/>
      <c r="J2873" s="535"/>
      <c r="K2873" s="32" t="str">
        <f t="shared" si="89"/>
        <v/>
      </c>
      <c r="L2873" s="535"/>
    </row>
    <row r="2874" spans="2:12" x14ac:dyDescent="0.4">
      <c r="B2874" s="535"/>
      <c r="E2874" s="32" t="str">
        <f t="shared" si="88"/>
        <v/>
      </c>
      <c r="H2874" s="535"/>
      <c r="I2874" s="535"/>
      <c r="J2874" s="535"/>
      <c r="K2874" s="32" t="str">
        <f t="shared" si="89"/>
        <v/>
      </c>
      <c r="L2874" s="535"/>
    </row>
    <row r="2875" spans="2:12" x14ac:dyDescent="0.4">
      <c r="B2875" s="535"/>
      <c r="E2875" s="32" t="str">
        <f t="shared" si="88"/>
        <v/>
      </c>
      <c r="H2875" s="535"/>
      <c r="I2875" s="535"/>
      <c r="J2875" s="535"/>
      <c r="K2875" s="32" t="str">
        <f t="shared" si="89"/>
        <v/>
      </c>
      <c r="L2875" s="535"/>
    </row>
    <row r="2876" spans="2:12" x14ac:dyDescent="0.4">
      <c r="B2876" s="535"/>
      <c r="E2876" s="32" t="str">
        <f t="shared" si="88"/>
        <v/>
      </c>
      <c r="H2876" s="535"/>
      <c r="I2876" s="535"/>
      <c r="J2876" s="535"/>
      <c r="K2876" s="32" t="str">
        <f t="shared" si="89"/>
        <v/>
      </c>
      <c r="L2876" s="535"/>
    </row>
    <row r="2877" spans="2:12" x14ac:dyDescent="0.4">
      <c r="B2877" s="535"/>
      <c r="E2877" s="32" t="str">
        <f t="shared" si="88"/>
        <v/>
      </c>
      <c r="H2877" s="535"/>
      <c r="I2877" s="535"/>
      <c r="J2877" s="535"/>
      <c r="K2877" s="32" t="str">
        <f t="shared" si="89"/>
        <v/>
      </c>
      <c r="L2877" s="535"/>
    </row>
    <row r="2878" spans="2:12" x14ac:dyDescent="0.4">
      <c r="B2878" s="535"/>
      <c r="E2878" s="32" t="str">
        <f t="shared" si="88"/>
        <v/>
      </c>
      <c r="H2878" s="535"/>
      <c r="I2878" s="535"/>
      <c r="J2878" s="535"/>
      <c r="K2878" s="32" t="str">
        <f t="shared" si="89"/>
        <v/>
      </c>
      <c r="L2878" s="535"/>
    </row>
    <row r="2879" spans="2:12" x14ac:dyDescent="0.4">
      <c r="B2879" s="535"/>
      <c r="E2879" s="32" t="str">
        <f t="shared" si="88"/>
        <v/>
      </c>
      <c r="H2879" s="535"/>
      <c r="I2879" s="535"/>
      <c r="J2879" s="535"/>
      <c r="K2879" s="32" t="str">
        <f t="shared" si="89"/>
        <v/>
      </c>
      <c r="L2879" s="535"/>
    </row>
    <row r="2880" spans="2:12" x14ac:dyDescent="0.4">
      <c r="B2880" s="535"/>
      <c r="E2880" s="32" t="str">
        <f t="shared" si="88"/>
        <v/>
      </c>
      <c r="H2880" s="535"/>
      <c r="I2880" s="535"/>
      <c r="J2880" s="535"/>
      <c r="K2880" s="32" t="str">
        <f t="shared" si="89"/>
        <v/>
      </c>
      <c r="L2880" s="535"/>
    </row>
    <row r="2881" spans="2:12" x14ac:dyDescent="0.4">
      <c r="B2881" s="535"/>
      <c r="E2881" s="32" t="str">
        <f t="shared" si="88"/>
        <v/>
      </c>
      <c r="H2881" s="535"/>
      <c r="I2881" s="535"/>
      <c r="J2881" s="535"/>
      <c r="K2881" s="32" t="str">
        <f t="shared" si="89"/>
        <v/>
      </c>
      <c r="L2881" s="535"/>
    </row>
    <row r="2882" spans="2:12" x14ac:dyDescent="0.4">
      <c r="B2882" s="535"/>
      <c r="E2882" s="32" t="str">
        <f t="shared" si="88"/>
        <v/>
      </c>
      <c r="H2882" s="535"/>
      <c r="I2882" s="535"/>
      <c r="J2882" s="535"/>
      <c r="K2882" s="32" t="str">
        <f t="shared" si="89"/>
        <v/>
      </c>
      <c r="L2882" s="535"/>
    </row>
    <row r="2883" spans="2:12" x14ac:dyDescent="0.4">
      <c r="B2883" s="535"/>
      <c r="E2883" s="32" t="str">
        <f t="shared" si="88"/>
        <v/>
      </c>
      <c r="H2883" s="535"/>
      <c r="I2883" s="535"/>
      <c r="J2883" s="535"/>
      <c r="K2883" s="32" t="str">
        <f t="shared" si="89"/>
        <v/>
      </c>
      <c r="L2883" s="535"/>
    </row>
    <row r="2884" spans="2:12" x14ac:dyDescent="0.4">
      <c r="B2884" s="535"/>
      <c r="E2884" s="32" t="str">
        <f t="shared" si="88"/>
        <v/>
      </c>
      <c r="H2884" s="535"/>
      <c r="I2884" s="535"/>
      <c r="J2884" s="535"/>
      <c r="K2884" s="32" t="str">
        <f t="shared" si="89"/>
        <v/>
      </c>
      <c r="L2884" s="535"/>
    </row>
    <row r="2885" spans="2:12" x14ac:dyDescent="0.4">
      <c r="B2885" s="535"/>
      <c r="E2885" s="32" t="str">
        <f t="shared" si="88"/>
        <v/>
      </c>
      <c r="H2885" s="535"/>
      <c r="I2885" s="535"/>
      <c r="J2885" s="535"/>
      <c r="K2885" s="32" t="str">
        <f t="shared" si="89"/>
        <v/>
      </c>
      <c r="L2885" s="535"/>
    </row>
    <row r="2886" spans="2:12" x14ac:dyDescent="0.4">
      <c r="B2886" s="535"/>
      <c r="E2886" s="32" t="str">
        <f t="shared" si="88"/>
        <v/>
      </c>
      <c r="H2886" s="535"/>
      <c r="I2886" s="535"/>
      <c r="J2886" s="535"/>
      <c r="K2886" s="32" t="str">
        <f t="shared" si="89"/>
        <v/>
      </c>
      <c r="L2886" s="535"/>
    </row>
    <row r="2887" spans="2:12" x14ac:dyDescent="0.4">
      <c r="B2887" s="535"/>
      <c r="E2887" s="32" t="str">
        <f t="shared" si="88"/>
        <v/>
      </c>
      <c r="H2887" s="535"/>
      <c r="I2887" s="535"/>
      <c r="J2887" s="535"/>
      <c r="K2887" s="32" t="str">
        <f t="shared" si="89"/>
        <v/>
      </c>
      <c r="L2887" s="535"/>
    </row>
    <row r="2888" spans="2:12" x14ac:dyDescent="0.4">
      <c r="B2888" s="535"/>
      <c r="E2888" s="32" t="str">
        <f t="shared" si="88"/>
        <v/>
      </c>
      <c r="H2888" s="535"/>
      <c r="I2888" s="535"/>
      <c r="J2888" s="535"/>
      <c r="K2888" s="32" t="str">
        <f t="shared" si="89"/>
        <v/>
      </c>
      <c r="L2888" s="535"/>
    </row>
    <row r="2889" spans="2:12" x14ac:dyDescent="0.4">
      <c r="B2889" s="535"/>
      <c r="E2889" s="32" t="str">
        <f t="shared" si="88"/>
        <v/>
      </c>
      <c r="H2889" s="535"/>
      <c r="I2889" s="535"/>
      <c r="J2889" s="535"/>
      <c r="K2889" s="32" t="str">
        <f t="shared" si="89"/>
        <v/>
      </c>
      <c r="L2889" s="535"/>
    </row>
    <row r="2890" spans="2:12" x14ac:dyDescent="0.4">
      <c r="B2890" s="535"/>
      <c r="E2890" s="32" t="str">
        <f t="shared" ref="E2890:E2953" si="90">IF(OR(B2890="",B2890="Инструмент бензо",B2890="Инструмент электро",B2890="Инструмент газ",B2890="Ручник и аксессуары"),"","V")</f>
        <v/>
      </c>
      <c r="H2890" s="535"/>
      <c r="I2890" s="535"/>
      <c r="J2890" s="535"/>
      <c r="K2890" s="32" t="str">
        <f t="shared" si="89"/>
        <v/>
      </c>
      <c r="L2890" s="535"/>
    </row>
    <row r="2891" spans="2:12" x14ac:dyDescent="0.4">
      <c r="B2891" s="535"/>
      <c r="E2891" s="32" t="str">
        <f t="shared" si="90"/>
        <v/>
      </c>
      <c r="H2891" s="535"/>
      <c r="I2891" s="535"/>
      <c r="J2891" s="535"/>
      <c r="K2891" s="32" t="str">
        <f t="shared" ref="K2891:K2954" si="91">IF(OR(H2891="",H2891="Инструмент бензо",H2891="Инструмент электро",H2891="Инструмент газ",H2891="Ручник и аксессуары"),"","V")</f>
        <v/>
      </c>
      <c r="L2891" s="535"/>
    </row>
    <row r="2892" spans="2:12" x14ac:dyDescent="0.4">
      <c r="B2892" s="535"/>
      <c r="E2892" s="32" t="str">
        <f t="shared" si="90"/>
        <v/>
      </c>
      <c r="H2892" s="535"/>
      <c r="I2892" s="535"/>
      <c r="J2892" s="535"/>
      <c r="K2892" s="32" t="str">
        <f t="shared" si="91"/>
        <v/>
      </c>
      <c r="L2892" s="535"/>
    </row>
    <row r="2893" spans="2:12" x14ac:dyDescent="0.4">
      <c r="B2893" s="535"/>
      <c r="E2893" s="32" t="str">
        <f t="shared" si="90"/>
        <v/>
      </c>
      <c r="H2893" s="535"/>
      <c r="I2893" s="535"/>
      <c r="J2893" s="535"/>
      <c r="K2893" s="32" t="str">
        <f t="shared" si="91"/>
        <v/>
      </c>
      <c r="L2893" s="535"/>
    </row>
    <row r="2894" spans="2:12" x14ac:dyDescent="0.4">
      <c r="B2894" s="535"/>
      <c r="E2894" s="32" t="str">
        <f t="shared" si="90"/>
        <v/>
      </c>
      <c r="H2894" s="535"/>
      <c r="I2894" s="535"/>
      <c r="J2894" s="535"/>
      <c r="K2894" s="32" t="str">
        <f t="shared" si="91"/>
        <v/>
      </c>
      <c r="L2894" s="535"/>
    </row>
    <row r="2895" spans="2:12" x14ac:dyDescent="0.4">
      <c r="B2895" s="535"/>
      <c r="E2895" s="32" t="str">
        <f t="shared" si="90"/>
        <v/>
      </c>
      <c r="H2895" s="535"/>
      <c r="I2895" s="535"/>
      <c r="J2895" s="535"/>
      <c r="K2895" s="32" t="str">
        <f t="shared" si="91"/>
        <v/>
      </c>
      <c r="L2895" s="535"/>
    </row>
    <row r="2896" spans="2:12" x14ac:dyDescent="0.4">
      <c r="B2896" s="535"/>
      <c r="E2896" s="32" t="str">
        <f t="shared" si="90"/>
        <v/>
      </c>
      <c r="H2896" s="535"/>
      <c r="I2896" s="535"/>
      <c r="J2896" s="535"/>
      <c r="K2896" s="32" t="str">
        <f t="shared" si="91"/>
        <v/>
      </c>
      <c r="L2896" s="535"/>
    </row>
    <row r="2897" spans="2:12" x14ac:dyDescent="0.4">
      <c r="B2897" s="535"/>
      <c r="E2897" s="32" t="str">
        <f t="shared" si="90"/>
        <v/>
      </c>
      <c r="H2897" s="535"/>
      <c r="I2897" s="535"/>
      <c r="J2897" s="535"/>
      <c r="K2897" s="32" t="str">
        <f t="shared" si="91"/>
        <v/>
      </c>
      <c r="L2897" s="535"/>
    </row>
    <row r="2898" spans="2:12" x14ac:dyDescent="0.4">
      <c r="B2898" s="535"/>
      <c r="E2898" s="32" t="str">
        <f t="shared" si="90"/>
        <v/>
      </c>
      <c r="H2898" s="535"/>
      <c r="I2898" s="535"/>
      <c r="J2898" s="535"/>
      <c r="K2898" s="32" t="str">
        <f t="shared" si="91"/>
        <v/>
      </c>
      <c r="L2898" s="535"/>
    </row>
    <row r="2899" spans="2:12" x14ac:dyDescent="0.4">
      <c r="B2899" s="535"/>
      <c r="E2899" s="32" t="str">
        <f t="shared" si="90"/>
        <v/>
      </c>
      <c r="H2899" s="535"/>
      <c r="I2899" s="535"/>
      <c r="J2899" s="535"/>
      <c r="K2899" s="32" t="str">
        <f t="shared" si="91"/>
        <v/>
      </c>
      <c r="L2899" s="535"/>
    </row>
    <row r="2900" spans="2:12" x14ac:dyDescent="0.4">
      <c r="B2900" s="535"/>
      <c r="E2900" s="32" t="str">
        <f t="shared" si="90"/>
        <v/>
      </c>
      <c r="H2900" s="535"/>
      <c r="I2900" s="535"/>
      <c r="J2900" s="535"/>
      <c r="K2900" s="32" t="str">
        <f t="shared" si="91"/>
        <v/>
      </c>
      <c r="L2900" s="535"/>
    </row>
    <row r="2901" spans="2:12" x14ac:dyDescent="0.4">
      <c r="B2901" s="535"/>
      <c r="E2901" s="32" t="str">
        <f t="shared" si="90"/>
        <v/>
      </c>
      <c r="H2901" s="535"/>
      <c r="I2901" s="535"/>
      <c r="J2901" s="535"/>
      <c r="K2901" s="32" t="str">
        <f t="shared" si="91"/>
        <v/>
      </c>
      <c r="L2901" s="535"/>
    </row>
    <row r="2902" spans="2:12" x14ac:dyDescent="0.4">
      <c r="B2902" s="535"/>
      <c r="E2902" s="32" t="str">
        <f t="shared" si="90"/>
        <v/>
      </c>
      <c r="H2902" s="535"/>
      <c r="I2902" s="535"/>
      <c r="J2902" s="535"/>
      <c r="K2902" s="32" t="str">
        <f t="shared" si="91"/>
        <v/>
      </c>
      <c r="L2902" s="535"/>
    </row>
    <row r="2903" spans="2:12" x14ac:dyDescent="0.4">
      <c r="B2903" s="535"/>
      <c r="E2903" s="32" t="str">
        <f t="shared" si="90"/>
        <v/>
      </c>
      <c r="H2903" s="535"/>
      <c r="I2903" s="535"/>
      <c r="J2903" s="535"/>
      <c r="K2903" s="32" t="str">
        <f t="shared" si="91"/>
        <v/>
      </c>
      <c r="L2903" s="535"/>
    </row>
    <row r="2904" spans="2:12" x14ac:dyDescent="0.4">
      <c r="B2904" s="535"/>
      <c r="E2904" s="32" t="str">
        <f t="shared" si="90"/>
        <v/>
      </c>
      <c r="H2904" s="535"/>
      <c r="I2904" s="535"/>
      <c r="J2904" s="535"/>
      <c r="K2904" s="32" t="str">
        <f t="shared" si="91"/>
        <v/>
      </c>
      <c r="L2904" s="535"/>
    </row>
    <row r="2905" spans="2:12" x14ac:dyDescent="0.4">
      <c r="B2905" s="535"/>
      <c r="E2905" s="32" t="str">
        <f t="shared" si="90"/>
        <v/>
      </c>
      <c r="H2905" s="535"/>
      <c r="I2905" s="535"/>
      <c r="J2905" s="535"/>
      <c r="K2905" s="32" t="str">
        <f t="shared" si="91"/>
        <v/>
      </c>
      <c r="L2905" s="535"/>
    </row>
    <row r="2906" spans="2:12" x14ac:dyDescent="0.4">
      <c r="B2906" s="535"/>
      <c r="E2906" s="32" t="str">
        <f t="shared" si="90"/>
        <v/>
      </c>
      <c r="H2906" s="535"/>
      <c r="I2906" s="535"/>
      <c r="J2906" s="535"/>
      <c r="K2906" s="32" t="str">
        <f t="shared" si="91"/>
        <v/>
      </c>
      <c r="L2906" s="535"/>
    </row>
    <row r="2907" spans="2:12" x14ac:dyDescent="0.4">
      <c r="B2907" s="535"/>
      <c r="E2907" s="32" t="str">
        <f t="shared" si="90"/>
        <v/>
      </c>
      <c r="H2907" s="535"/>
      <c r="I2907" s="535"/>
      <c r="J2907" s="535"/>
      <c r="K2907" s="32" t="str">
        <f t="shared" si="91"/>
        <v/>
      </c>
      <c r="L2907" s="535"/>
    </row>
    <row r="2908" spans="2:12" x14ac:dyDescent="0.4">
      <c r="B2908" s="535"/>
      <c r="E2908" s="32" t="str">
        <f t="shared" si="90"/>
        <v/>
      </c>
      <c r="H2908" s="535"/>
      <c r="I2908" s="535"/>
      <c r="J2908" s="535"/>
      <c r="K2908" s="32" t="str">
        <f t="shared" si="91"/>
        <v/>
      </c>
      <c r="L2908" s="535"/>
    </row>
    <row r="2909" spans="2:12" x14ac:dyDescent="0.4">
      <c r="B2909" s="535"/>
      <c r="E2909" s="32" t="str">
        <f t="shared" si="90"/>
        <v/>
      </c>
      <c r="H2909" s="535"/>
      <c r="I2909" s="535"/>
      <c r="J2909" s="535"/>
      <c r="K2909" s="32" t="str">
        <f t="shared" si="91"/>
        <v/>
      </c>
      <c r="L2909" s="535"/>
    </row>
    <row r="2910" spans="2:12" x14ac:dyDescent="0.4">
      <c r="B2910" s="535"/>
      <c r="E2910" s="32" t="str">
        <f t="shared" si="90"/>
        <v/>
      </c>
      <c r="H2910" s="535"/>
      <c r="I2910" s="535"/>
      <c r="J2910" s="535"/>
      <c r="K2910" s="32" t="str">
        <f t="shared" si="91"/>
        <v/>
      </c>
      <c r="L2910" s="535"/>
    </row>
    <row r="2911" spans="2:12" x14ac:dyDescent="0.4">
      <c r="B2911" s="535"/>
      <c r="E2911" s="32" t="str">
        <f t="shared" si="90"/>
        <v/>
      </c>
      <c r="H2911" s="535"/>
      <c r="I2911" s="535"/>
      <c r="J2911" s="535"/>
      <c r="K2911" s="32" t="str">
        <f t="shared" si="91"/>
        <v/>
      </c>
      <c r="L2911" s="535"/>
    </row>
    <row r="2912" spans="2:12" x14ac:dyDescent="0.4">
      <c r="B2912" s="535"/>
      <c r="E2912" s="32" t="str">
        <f t="shared" si="90"/>
        <v/>
      </c>
      <c r="H2912" s="535"/>
      <c r="I2912" s="535"/>
      <c r="J2912" s="535"/>
      <c r="K2912" s="32" t="str">
        <f t="shared" si="91"/>
        <v/>
      </c>
      <c r="L2912" s="535"/>
    </row>
    <row r="2913" spans="2:12" x14ac:dyDescent="0.4">
      <c r="B2913" s="535"/>
      <c r="E2913" s="32" t="str">
        <f t="shared" si="90"/>
        <v/>
      </c>
      <c r="H2913" s="535"/>
      <c r="I2913" s="535"/>
      <c r="J2913" s="535"/>
      <c r="K2913" s="32" t="str">
        <f t="shared" si="91"/>
        <v/>
      </c>
      <c r="L2913" s="535"/>
    </row>
    <row r="2914" spans="2:12" x14ac:dyDescent="0.4">
      <c r="B2914" s="535"/>
      <c r="E2914" s="32" t="str">
        <f t="shared" si="90"/>
        <v/>
      </c>
      <c r="H2914" s="535"/>
      <c r="I2914" s="535"/>
      <c r="J2914" s="535"/>
      <c r="K2914" s="32" t="str">
        <f t="shared" si="91"/>
        <v/>
      </c>
      <c r="L2914" s="535"/>
    </row>
    <row r="2915" spans="2:12" x14ac:dyDescent="0.4">
      <c r="B2915" s="535"/>
      <c r="E2915" s="32" t="str">
        <f t="shared" si="90"/>
        <v/>
      </c>
      <c r="H2915" s="535"/>
      <c r="I2915" s="535"/>
      <c r="J2915" s="535"/>
      <c r="K2915" s="32" t="str">
        <f t="shared" si="91"/>
        <v/>
      </c>
      <c r="L2915" s="535"/>
    </row>
    <row r="2916" spans="2:12" x14ac:dyDescent="0.4">
      <c r="B2916" s="535"/>
      <c r="E2916" s="32" t="str">
        <f t="shared" si="90"/>
        <v/>
      </c>
      <c r="H2916" s="535"/>
      <c r="I2916" s="535"/>
      <c r="J2916" s="535"/>
      <c r="K2916" s="32" t="str">
        <f t="shared" si="91"/>
        <v/>
      </c>
      <c r="L2916" s="535"/>
    </row>
    <row r="2917" spans="2:12" x14ac:dyDescent="0.4">
      <c r="B2917" s="535"/>
      <c r="E2917" s="32" t="str">
        <f t="shared" si="90"/>
        <v/>
      </c>
      <c r="H2917" s="535"/>
      <c r="I2917" s="535"/>
      <c r="J2917" s="535"/>
      <c r="K2917" s="32" t="str">
        <f t="shared" si="91"/>
        <v/>
      </c>
      <c r="L2917" s="535"/>
    </row>
    <row r="2918" spans="2:12" x14ac:dyDescent="0.4">
      <c r="B2918" s="535"/>
      <c r="E2918" s="32" t="str">
        <f t="shared" si="90"/>
        <v/>
      </c>
      <c r="H2918" s="535"/>
      <c r="I2918" s="535"/>
      <c r="J2918" s="535"/>
      <c r="K2918" s="32" t="str">
        <f t="shared" si="91"/>
        <v/>
      </c>
      <c r="L2918" s="535"/>
    </row>
    <row r="2919" spans="2:12" x14ac:dyDescent="0.4">
      <c r="B2919" s="535"/>
      <c r="E2919" s="32" t="str">
        <f t="shared" si="90"/>
        <v/>
      </c>
      <c r="H2919" s="535"/>
      <c r="I2919" s="535"/>
      <c r="J2919" s="535"/>
      <c r="K2919" s="32" t="str">
        <f t="shared" si="91"/>
        <v/>
      </c>
      <c r="L2919" s="535"/>
    </row>
    <row r="2920" spans="2:12" x14ac:dyDescent="0.4">
      <c r="B2920" s="535"/>
      <c r="E2920" s="32" t="str">
        <f t="shared" si="90"/>
        <v/>
      </c>
      <c r="H2920" s="535"/>
      <c r="I2920" s="535"/>
      <c r="J2920" s="535"/>
      <c r="K2920" s="32" t="str">
        <f t="shared" si="91"/>
        <v/>
      </c>
      <c r="L2920" s="535"/>
    </row>
    <row r="2921" spans="2:12" x14ac:dyDescent="0.4">
      <c r="B2921" s="535"/>
      <c r="E2921" s="32" t="str">
        <f t="shared" si="90"/>
        <v/>
      </c>
      <c r="H2921" s="535"/>
      <c r="I2921" s="535"/>
      <c r="J2921" s="535"/>
      <c r="K2921" s="32" t="str">
        <f t="shared" si="91"/>
        <v/>
      </c>
      <c r="L2921" s="535"/>
    </row>
    <row r="2922" spans="2:12" x14ac:dyDescent="0.4">
      <c r="B2922" s="535"/>
      <c r="E2922" s="32" t="str">
        <f t="shared" si="90"/>
        <v/>
      </c>
      <c r="H2922" s="535"/>
      <c r="I2922" s="535"/>
      <c r="J2922" s="535"/>
      <c r="K2922" s="32" t="str">
        <f t="shared" si="91"/>
        <v/>
      </c>
      <c r="L2922" s="535"/>
    </row>
    <row r="2923" spans="2:12" x14ac:dyDescent="0.4">
      <c r="B2923" s="535"/>
      <c r="E2923" s="32" t="str">
        <f t="shared" si="90"/>
        <v/>
      </c>
      <c r="H2923" s="535"/>
      <c r="I2923" s="535"/>
      <c r="J2923" s="535"/>
      <c r="K2923" s="32" t="str">
        <f t="shared" si="91"/>
        <v/>
      </c>
      <c r="L2923" s="535"/>
    </row>
    <row r="2924" spans="2:12" x14ac:dyDescent="0.4">
      <c r="B2924" s="535"/>
      <c r="E2924" s="32" t="str">
        <f t="shared" si="90"/>
        <v/>
      </c>
      <c r="H2924" s="535"/>
      <c r="I2924" s="535"/>
      <c r="J2924" s="535"/>
      <c r="K2924" s="32" t="str">
        <f t="shared" si="91"/>
        <v/>
      </c>
      <c r="L2924" s="535"/>
    </row>
    <row r="2925" spans="2:12" x14ac:dyDescent="0.4">
      <c r="B2925" s="535"/>
      <c r="E2925" s="32" t="str">
        <f t="shared" si="90"/>
        <v/>
      </c>
      <c r="H2925" s="535"/>
      <c r="I2925" s="535"/>
      <c r="J2925" s="535"/>
      <c r="K2925" s="32" t="str">
        <f t="shared" si="91"/>
        <v/>
      </c>
      <c r="L2925" s="535"/>
    </row>
    <row r="2926" spans="2:12" x14ac:dyDescent="0.4">
      <c r="B2926" s="535"/>
      <c r="E2926" s="32" t="str">
        <f t="shared" si="90"/>
        <v/>
      </c>
      <c r="H2926" s="535"/>
      <c r="I2926" s="535"/>
      <c r="J2926" s="535"/>
      <c r="K2926" s="32" t="str">
        <f t="shared" si="91"/>
        <v/>
      </c>
      <c r="L2926" s="535"/>
    </row>
    <row r="2927" spans="2:12" x14ac:dyDescent="0.4">
      <c r="B2927" s="535"/>
      <c r="E2927" s="32" t="str">
        <f t="shared" si="90"/>
        <v/>
      </c>
      <c r="H2927" s="535"/>
      <c r="I2927" s="535"/>
      <c r="J2927" s="535"/>
      <c r="K2927" s="32" t="str">
        <f t="shared" si="91"/>
        <v/>
      </c>
      <c r="L2927" s="535"/>
    </row>
    <row r="2928" spans="2:12" x14ac:dyDescent="0.4">
      <c r="B2928" s="535"/>
      <c r="E2928" s="32" t="str">
        <f t="shared" si="90"/>
        <v/>
      </c>
      <c r="H2928" s="535"/>
      <c r="I2928" s="535"/>
      <c r="J2928" s="535"/>
      <c r="K2928" s="32" t="str">
        <f t="shared" si="91"/>
        <v/>
      </c>
      <c r="L2928" s="535"/>
    </row>
    <row r="2929" spans="2:12" x14ac:dyDescent="0.4">
      <c r="B2929" s="535"/>
      <c r="E2929" s="32" t="str">
        <f t="shared" si="90"/>
        <v/>
      </c>
      <c r="H2929" s="535"/>
      <c r="I2929" s="535"/>
      <c r="J2929" s="535"/>
      <c r="K2929" s="32" t="str">
        <f t="shared" si="91"/>
        <v/>
      </c>
      <c r="L2929" s="535"/>
    </row>
    <row r="2930" spans="2:12" x14ac:dyDescent="0.4">
      <c r="B2930" s="535"/>
      <c r="E2930" s="32" t="str">
        <f t="shared" si="90"/>
        <v/>
      </c>
      <c r="H2930" s="535"/>
      <c r="I2930" s="535"/>
      <c r="J2930" s="535"/>
      <c r="K2930" s="32" t="str">
        <f t="shared" si="91"/>
        <v/>
      </c>
      <c r="L2930" s="535"/>
    </row>
    <row r="2931" spans="2:12" x14ac:dyDescent="0.4">
      <c r="B2931" s="535"/>
      <c r="E2931" s="32" t="str">
        <f t="shared" si="90"/>
        <v/>
      </c>
      <c r="H2931" s="535"/>
      <c r="I2931" s="535"/>
      <c r="J2931" s="535"/>
      <c r="K2931" s="32" t="str">
        <f t="shared" si="91"/>
        <v/>
      </c>
      <c r="L2931" s="535"/>
    </row>
    <row r="2932" spans="2:12" x14ac:dyDescent="0.4">
      <c r="B2932" s="535"/>
      <c r="E2932" s="32" t="str">
        <f t="shared" si="90"/>
        <v/>
      </c>
      <c r="H2932" s="535"/>
      <c r="I2932" s="535"/>
      <c r="J2932" s="535"/>
      <c r="K2932" s="32" t="str">
        <f t="shared" si="91"/>
        <v/>
      </c>
      <c r="L2932" s="535"/>
    </row>
    <row r="2933" spans="2:12" x14ac:dyDescent="0.4">
      <c r="B2933" s="535"/>
      <c r="E2933" s="32" t="str">
        <f t="shared" si="90"/>
        <v/>
      </c>
      <c r="H2933" s="535"/>
      <c r="I2933" s="535"/>
      <c r="J2933" s="535"/>
      <c r="K2933" s="32" t="str">
        <f t="shared" si="91"/>
        <v/>
      </c>
      <c r="L2933" s="535"/>
    </row>
    <row r="2934" spans="2:12" x14ac:dyDescent="0.4">
      <c r="B2934" s="535"/>
      <c r="E2934" s="32" t="str">
        <f t="shared" si="90"/>
        <v/>
      </c>
      <c r="H2934" s="535"/>
      <c r="I2934" s="535"/>
      <c r="J2934" s="535"/>
      <c r="K2934" s="32" t="str">
        <f t="shared" si="91"/>
        <v/>
      </c>
      <c r="L2934" s="535"/>
    </row>
    <row r="2935" spans="2:12" x14ac:dyDescent="0.4">
      <c r="B2935" s="535"/>
      <c r="E2935" s="32" t="str">
        <f t="shared" si="90"/>
        <v/>
      </c>
      <c r="H2935" s="535"/>
      <c r="I2935" s="535"/>
      <c r="J2935" s="535"/>
      <c r="K2935" s="32" t="str">
        <f t="shared" si="91"/>
        <v/>
      </c>
      <c r="L2935" s="535"/>
    </row>
    <row r="2936" spans="2:12" x14ac:dyDescent="0.4">
      <c r="B2936" s="535"/>
      <c r="E2936" s="32" t="str">
        <f t="shared" si="90"/>
        <v/>
      </c>
      <c r="H2936" s="535"/>
      <c r="I2936" s="535"/>
      <c r="J2936" s="535"/>
      <c r="K2936" s="32" t="str">
        <f t="shared" si="91"/>
        <v/>
      </c>
      <c r="L2936" s="535"/>
    </row>
    <row r="2937" spans="2:12" x14ac:dyDescent="0.4">
      <c r="B2937" s="535"/>
      <c r="E2937" s="32" t="str">
        <f t="shared" si="90"/>
        <v/>
      </c>
      <c r="H2937" s="535"/>
      <c r="I2937" s="535"/>
      <c r="J2937" s="535"/>
      <c r="K2937" s="32" t="str">
        <f t="shared" si="91"/>
        <v/>
      </c>
      <c r="L2937" s="535"/>
    </row>
    <row r="2938" spans="2:12" x14ac:dyDescent="0.4">
      <c r="B2938" s="535"/>
      <c r="E2938" s="32" t="str">
        <f t="shared" si="90"/>
        <v/>
      </c>
      <c r="H2938" s="535"/>
      <c r="I2938" s="535"/>
      <c r="J2938" s="535"/>
      <c r="K2938" s="32" t="str">
        <f t="shared" si="91"/>
        <v/>
      </c>
      <c r="L2938" s="535"/>
    </row>
    <row r="2939" spans="2:12" x14ac:dyDescent="0.4">
      <c r="B2939" s="535"/>
      <c r="E2939" s="32" t="str">
        <f t="shared" si="90"/>
        <v/>
      </c>
      <c r="H2939" s="535"/>
      <c r="I2939" s="535"/>
      <c r="J2939" s="535"/>
      <c r="K2939" s="32" t="str">
        <f t="shared" si="91"/>
        <v/>
      </c>
      <c r="L2939" s="535"/>
    </row>
    <row r="2940" spans="2:12" x14ac:dyDescent="0.4">
      <c r="B2940" s="535"/>
      <c r="E2940" s="32" t="str">
        <f t="shared" si="90"/>
        <v/>
      </c>
      <c r="H2940" s="535"/>
      <c r="I2940" s="535"/>
      <c r="J2940" s="535"/>
      <c r="K2940" s="32" t="str">
        <f t="shared" si="91"/>
        <v/>
      </c>
      <c r="L2940" s="535"/>
    </row>
    <row r="2941" spans="2:12" x14ac:dyDescent="0.4">
      <c r="B2941" s="535"/>
      <c r="E2941" s="32" t="str">
        <f t="shared" si="90"/>
        <v/>
      </c>
      <c r="H2941" s="535"/>
      <c r="I2941" s="535"/>
      <c r="J2941" s="535"/>
      <c r="K2941" s="32" t="str">
        <f t="shared" si="91"/>
        <v/>
      </c>
      <c r="L2941" s="535"/>
    </row>
    <row r="2942" spans="2:12" x14ac:dyDescent="0.4">
      <c r="B2942" s="535"/>
      <c r="E2942" s="32" t="str">
        <f t="shared" si="90"/>
        <v/>
      </c>
      <c r="H2942" s="535"/>
      <c r="I2942" s="535"/>
      <c r="J2942" s="535"/>
      <c r="K2942" s="32" t="str">
        <f t="shared" si="91"/>
        <v/>
      </c>
      <c r="L2942" s="535"/>
    </row>
    <row r="2943" spans="2:12" x14ac:dyDescent="0.4">
      <c r="B2943" s="535"/>
      <c r="E2943" s="32" t="str">
        <f t="shared" si="90"/>
        <v/>
      </c>
      <c r="H2943" s="535"/>
      <c r="I2943" s="535"/>
      <c r="J2943" s="535"/>
      <c r="K2943" s="32" t="str">
        <f t="shared" si="91"/>
        <v/>
      </c>
      <c r="L2943" s="535"/>
    </row>
    <row r="2944" spans="2:12" x14ac:dyDescent="0.4">
      <c r="B2944" s="535"/>
      <c r="E2944" s="32" t="str">
        <f t="shared" si="90"/>
        <v/>
      </c>
      <c r="H2944" s="535"/>
      <c r="I2944" s="535"/>
      <c r="J2944" s="535"/>
      <c r="K2944" s="32" t="str">
        <f t="shared" si="91"/>
        <v/>
      </c>
      <c r="L2944" s="535"/>
    </row>
    <row r="2945" spans="2:12" x14ac:dyDescent="0.4">
      <c r="B2945" s="535"/>
      <c r="E2945" s="32" t="str">
        <f t="shared" si="90"/>
        <v/>
      </c>
      <c r="H2945" s="535"/>
      <c r="I2945" s="535"/>
      <c r="J2945" s="535"/>
      <c r="K2945" s="32" t="str">
        <f t="shared" si="91"/>
        <v/>
      </c>
      <c r="L2945" s="535"/>
    </row>
    <row r="2946" spans="2:12" x14ac:dyDescent="0.4">
      <c r="B2946" s="535"/>
      <c r="E2946" s="32" t="str">
        <f t="shared" si="90"/>
        <v/>
      </c>
      <c r="H2946" s="535"/>
      <c r="I2946" s="535"/>
      <c r="J2946" s="535"/>
      <c r="K2946" s="32" t="str">
        <f t="shared" si="91"/>
        <v/>
      </c>
      <c r="L2946" s="535"/>
    </row>
    <row r="2947" spans="2:12" x14ac:dyDescent="0.4">
      <c r="B2947" s="535"/>
      <c r="E2947" s="32" t="str">
        <f t="shared" si="90"/>
        <v/>
      </c>
      <c r="H2947" s="535"/>
      <c r="I2947" s="535"/>
      <c r="J2947" s="535"/>
      <c r="K2947" s="32" t="str">
        <f t="shared" si="91"/>
        <v/>
      </c>
      <c r="L2947" s="535"/>
    </row>
    <row r="2948" spans="2:12" x14ac:dyDescent="0.4">
      <c r="B2948" s="535"/>
      <c r="E2948" s="32" t="str">
        <f t="shared" si="90"/>
        <v/>
      </c>
      <c r="H2948" s="535"/>
      <c r="I2948" s="535"/>
      <c r="J2948" s="535"/>
      <c r="K2948" s="32" t="str">
        <f t="shared" si="91"/>
        <v/>
      </c>
      <c r="L2948" s="535"/>
    </row>
    <row r="2949" spans="2:12" x14ac:dyDescent="0.4">
      <c r="B2949" s="535"/>
      <c r="E2949" s="32" t="str">
        <f t="shared" si="90"/>
        <v/>
      </c>
      <c r="H2949" s="535"/>
      <c r="I2949" s="535"/>
      <c r="J2949" s="535"/>
      <c r="K2949" s="32" t="str">
        <f t="shared" si="91"/>
        <v/>
      </c>
      <c r="L2949" s="535"/>
    </row>
    <row r="2950" spans="2:12" x14ac:dyDescent="0.4">
      <c r="B2950" s="535"/>
      <c r="E2950" s="32" t="str">
        <f t="shared" si="90"/>
        <v/>
      </c>
      <c r="H2950" s="535"/>
      <c r="I2950" s="535"/>
      <c r="J2950" s="535"/>
      <c r="K2950" s="32" t="str">
        <f t="shared" si="91"/>
        <v/>
      </c>
      <c r="L2950" s="535"/>
    </row>
    <row r="2951" spans="2:12" x14ac:dyDescent="0.4">
      <c r="B2951" s="535"/>
      <c r="E2951" s="32" t="str">
        <f t="shared" si="90"/>
        <v/>
      </c>
      <c r="H2951" s="535"/>
      <c r="I2951" s="535"/>
      <c r="J2951" s="535"/>
      <c r="K2951" s="32" t="str">
        <f t="shared" si="91"/>
        <v/>
      </c>
      <c r="L2951" s="535"/>
    </row>
    <row r="2952" spans="2:12" x14ac:dyDescent="0.4">
      <c r="B2952" s="535"/>
      <c r="E2952" s="32" t="str">
        <f t="shared" si="90"/>
        <v/>
      </c>
      <c r="H2952" s="535"/>
      <c r="I2952" s="535"/>
      <c r="J2952" s="535"/>
      <c r="K2952" s="32" t="str">
        <f t="shared" si="91"/>
        <v/>
      </c>
      <c r="L2952" s="535"/>
    </row>
    <row r="2953" spans="2:12" x14ac:dyDescent="0.4">
      <c r="B2953" s="535"/>
      <c r="E2953" s="32" t="str">
        <f t="shared" si="90"/>
        <v/>
      </c>
      <c r="H2953" s="535"/>
      <c r="I2953" s="535"/>
      <c r="J2953" s="535"/>
      <c r="K2953" s="32" t="str">
        <f t="shared" si="91"/>
        <v/>
      </c>
      <c r="L2953" s="535"/>
    </row>
    <row r="2954" spans="2:12" x14ac:dyDescent="0.4">
      <c r="B2954" s="535"/>
      <c r="E2954" s="32" t="str">
        <f t="shared" ref="E2954:E3017" si="92">IF(OR(B2954="",B2954="Инструмент бензо",B2954="Инструмент электро",B2954="Инструмент газ",B2954="Ручник и аксессуары"),"","V")</f>
        <v/>
      </c>
      <c r="H2954" s="535"/>
      <c r="I2954" s="535"/>
      <c r="J2954" s="535"/>
      <c r="K2954" s="32" t="str">
        <f t="shared" si="91"/>
        <v/>
      </c>
      <c r="L2954" s="535"/>
    </row>
    <row r="2955" spans="2:12" x14ac:dyDescent="0.4">
      <c r="B2955" s="535"/>
      <c r="E2955" s="32" t="str">
        <f t="shared" si="92"/>
        <v/>
      </c>
      <c r="H2955" s="535"/>
      <c r="I2955" s="535"/>
      <c r="J2955" s="535"/>
      <c r="K2955" s="32" t="str">
        <f t="shared" ref="K2955:K3018" si="93">IF(OR(H2955="",H2955="Инструмент бензо",H2955="Инструмент электро",H2955="Инструмент газ",H2955="Ручник и аксессуары"),"","V")</f>
        <v/>
      </c>
      <c r="L2955" s="535"/>
    </row>
    <row r="2956" spans="2:12" x14ac:dyDescent="0.4">
      <c r="B2956" s="535"/>
      <c r="E2956" s="32" t="str">
        <f t="shared" si="92"/>
        <v/>
      </c>
      <c r="H2956" s="535"/>
      <c r="I2956" s="535"/>
      <c r="J2956" s="535"/>
      <c r="K2956" s="32" t="str">
        <f t="shared" si="93"/>
        <v/>
      </c>
      <c r="L2956" s="535"/>
    </row>
    <row r="2957" spans="2:12" x14ac:dyDescent="0.4">
      <c r="B2957" s="535"/>
      <c r="E2957" s="32" t="str">
        <f t="shared" si="92"/>
        <v/>
      </c>
      <c r="H2957" s="535"/>
      <c r="I2957" s="535"/>
      <c r="J2957" s="535"/>
      <c r="K2957" s="32" t="str">
        <f t="shared" si="93"/>
        <v/>
      </c>
      <c r="L2957" s="535"/>
    </row>
    <row r="2958" spans="2:12" x14ac:dyDescent="0.4">
      <c r="B2958" s="535"/>
      <c r="E2958" s="32" t="str">
        <f t="shared" si="92"/>
        <v/>
      </c>
      <c r="H2958" s="535"/>
      <c r="I2958" s="535"/>
      <c r="J2958" s="535"/>
      <c r="K2958" s="32" t="str">
        <f t="shared" si="93"/>
        <v/>
      </c>
      <c r="L2958" s="535"/>
    </row>
    <row r="2959" spans="2:12" x14ac:dyDescent="0.4">
      <c r="B2959" s="535"/>
      <c r="E2959" s="32" t="str">
        <f t="shared" si="92"/>
        <v/>
      </c>
      <c r="H2959" s="535"/>
      <c r="I2959" s="535"/>
      <c r="J2959" s="535"/>
      <c r="K2959" s="32" t="str">
        <f t="shared" si="93"/>
        <v/>
      </c>
      <c r="L2959" s="535"/>
    </row>
    <row r="2960" spans="2:12" x14ac:dyDescent="0.4">
      <c r="B2960" s="535"/>
      <c r="E2960" s="32" t="str">
        <f t="shared" si="92"/>
        <v/>
      </c>
      <c r="H2960" s="535"/>
      <c r="I2960" s="535"/>
      <c r="J2960" s="535"/>
      <c r="K2960" s="32" t="str">
        <f t="shared" si="93"/>
        <v/>
      </c>
      <c r="L2960" s="535"/>
    </row>
    <row r="2961" spans="2:12" x14ac:dyDescent="0.4">
      <c r="B2961" s="535"/>
      <c r="E2961" s="32" t="str">
        <f t="shared" si="92"/>
        <v/>
      </c>
      <c r="H2961" s="535"/>
      <c r="I2961" s="535"/>
      <c r="J2961" s="535"/>
      <c r="K2961" s="32" t="str">
        <f t="shared" si="93"/>
        <v/>
      </c>
      <c r="L2961" s="535"/>
    </row>
    <row r="2962" spans="2:12" x14ac:dyDescent="0.4">
      <c r="B2962" s="535"/>
      <c r="E2962" s="32" t="str">
        <f t="shared" si="92"/>
        <v/>
      </c>
      <c r="H2962" s="535"/>
      <c r="I2962" s="535"/>
      <c r="J2962" s="535"/>
      <c r="K2962" s="32" t="str">
        <f t="shared" si="93"/>
        <v/>
      </c>
      <c r="L2962" s="535"/>
    </row>
    <row r="2963" spans="2:12" x14ac:dyDescent="0.4">
      <c r="B2963" s="535"/>
      <c r="E2963" s="32" t="str">
        <f t="shared" si="92"/>
        <v/>
      </c>
      <c r="H2963" s="535"/>
      <c r="I2963" s="535"/>
      <c r="J2963" s="535"/>
      <c r="K2963" s="32" t="str">
        <f t="shared" si="93"/>
        <v/>
      </c>
      <c r="L2963" s="535"/>
    </row>
    <row r="2964" spans="2:12" x14ac:dyDescent="0.4">
      <c r="B2964" s="535"/>
      <c r="E2964" s="32" t="str">
        <f t="shared" si="92"/>
        <v/>
      </c>
      <c r="H2964" s="535"/>
      <c r="I2964" s="535"/>
      <c r="J2964" s="535"/>
      <c r="K2964" s="32" t="str">
        <f t="shared" si="93"/>
        <v/>
      </c>
      <c r="L2964" s="535"/>
    </row>
    <row r="2965" spans="2:12" x14ac:dyDescent="0.4">
      <c r="B2965" s="535"/>
      <c r="E2965" s="32" t="str">
        <f t="shared" si="92"/>
        <v/>
      </c>
      <c r="H2965" s="535"/>
      <c r="I2965" s="535"/>
      <c r="J2965" s="535"/>
      <c r="K2965" s="32" t="str">
        <f t="shared" si="93"/>
        <v/>
      </c>
      <c r="L2965" s="535"/>
    </row>
    <row r="2966" spans="2:12" x14ac:dyDescent="0.4">
      <c r="B2966" s="535"/>
      <c r="E2966" s="32" t="str">
        <f t="shared" si="92"/>
        <v/>
      </c>
      <c r="H2966" s="535"/>
      <c r="I2966" s="535"/>
      <c r="J2966" s="535"/>
      <c r="K2966" s="32" t="str">
        <f t="shared" si="93"/>
        <v/>
      </c>
      <c r="L2966" s="535"/>
    </row>
    <row r="2967" spans="2:12" x14ac:dyDescent="0.4">
      <c r="B2967" s="535"/>
      <c r="E2967" s="32" t="str">
        <f t="shared" si="92"/>
        <v/>
      </c>
      <c r="H2967" s="535"/>
      <c r="I2967" s="535"/>
      <c r="J2967" s="535"/>
      <c r="K2967" s="32" t="str">
        <f t="shared" si="93"/>
        <v/>
      </c>
      <c r="L2967" s="535"/>
    </row>
    <row r="2968" spans="2:12" x14ac:dyDescent="0.4">
      <c r="B2968" s="535"/>
      <c r="E2968" s="32" t="str">
        <f t="shared" si="92"/>
        <v/>
      </c>
      <c r="H2968" s="535"/>
      <c r="I2968" s="535"/>
      <c r="J2968" s="535"/>
      <c r="K2968" s="32" t="str">
        <f t="shared" si="93"/>
        <v/>
      </c>
      <c r="L2968" s="535"/>
    </row>
    <row r="2969" spans="2:12" x14ac:dyDescent="0.4">
      <c r="B2969" s="535"/>
      <c r="E2969" s="32" t="str">
        <f t="shared" si="92"/>
        <v/>
      </c>
      <c r="H2969" s="535"/>
      <c r="I2969" s="535"/>
      <c r="J2969" s="535"/>
      <c r="K2969" s="32" t="str">
        <f t="shared" si="93"/>
        <v/>
      </c>
      <c r="L2969" s="535"/>
    </row>
    <row r="2970" spans="2:12" x14ac:dyDescent="0.4">
      <c r="B2970" s="535"/>
      <c r="E2970" s="32" t="str">
        <f t="shared" si="92"/>
        <v/>
      </c>
      <c r="H2970" s="535"/>
      <c r="I2970" s="535"/>
      <c r="J2970" s="535"/>
      <c r="K2970" s="32" t="str">
        <f t="shared" si="93"/>
        <v/>
      </c>
      <c r="L2970" s="535"/>
    </row>
    <row r="2971" spans="2:12" x14ac:dyDescent="0.4">
      <c r="B2971" s="535"/>
      <c r="E2971" s="32" t="str">
        <f t="shared" si="92"/>
        <v/>
      </c>
      <c r="H2971" s="535"/>
      <c r="I2971" s="535"/>
      <c r="J2971" s="535"/>
      <c r="K2971" s="32" t="str">
        <f t="shared" si="93"/>
        <v/>
      </c>
      <c r="L2971" s="535"/>
    </row>
    <row r="2972" spans="2:12" x14ac:dyDescent="0.4">
      <c r="B2972" s="535"/>
      <c r="E2972" s="32" t="str">
        <f t="shared" si="92"/>
        <v/>
      </c>
      <c r="H2972" s="535"/>
      <c r="I2972" s="535"/>
      <c r="J2972" s="535"/>
      <c r="K2972" s="32" t="str">
        <f t="shared" si="93"/>
        <v/>
      </c>
      <c r="L2972" s="535"/>
    </row>
    <row r="2973" spans="2:12" x14ac:dyDescent="0.4">
      <c r="B2973" s="535"/>
      <c r="E2973" s="32" t="str">
        <f t="shared" si="92"/>
        <v/>
      </c>
      <c r="H2973" s="535"/>
      <c r="I2973" s="535"/>
      <c r="J2973" s="535"/>
      <c r="K2973" s="32" t="str">
        <f t="shared" si="93"/>
        <v/>
      </c>
      <c r="L2973" s="535"/>
    </row>
    <row r="2974" spans="2:12" x14ac:dyDescent="0.4">
      <c r="B2974" s="535"/>
      <c r="E2974" s="32" t="str">
        <f t="shared" si="92"/>
        <v/>
      </c>
      <c r="H2974" s="535"/>
      <c r="I2974" s="535"/>
      <c r="J2974" s="535"/>
      <c r="K2974" s="32" t="str">
        <f t="shared" si="93"/>
        <v/>
      </c>
      <c r="L2974" s="535"/>
    </row>
    <row r="2975" spans="2:12" x14ac:dyDescent="0.4">
      <c r="B2975" s="535"/>
      <c r="E2975" s="32" t="str">
        <f t="shared" si="92"/>
        <v/>
      </c>
      <c r="H2975" s="535"/>
      <c r="I2975" s="535"/>
      <c r="J2975" s="535"/>
      <c r="K2975" s="32" t="str">
        <f t="shared" si="93"/>
        <v/>
      </c>
      <c r="L2975" s="535"/>
    </row>
    <row r="2976" spans="2:12" x14ac:dyDescent="0.4">
      <c r="B2976" s="535"/>
      <c r="E2976" s="32" t="str">
        <f t="shared" si="92"/>
        <v/>
      </c>
      <c r="H2976" s="535"/>
      <c r="I2976" s="535"/>
      <c r="J2976" s="535"/>
      <c r="K2976" s="32" t="str">
        <f t="shared" si="93"/>
        <v/>
      </c>
      <c r="L2976" s="535"/>
    </row>
    <row r="2977" spans="2:12" x14ac:dyDescent="0.4">
      <c r="B2977" s="535"/>
      <c r="E2977" s="32" t="str">
        <f t="shared" si="92"/>
        <v/>
      </c>
      <c r="H2977" s="535"/>
      <c r="I2977" s="535"/>
      <c r="J2977" s="535"/>
      <c r="K2977" s="32" t="str">
        <f t="shared" si="93"/>
        <v/>
      </c>
      <c r="L2977" s="535"/>
    </row>
    <row r="2978" spans="2:12" x14ac:dyDescent="0.4">
      <c r="B2978" s="535"/>
      <c r="E2978" s="32" t="str">
        <f t="shared" si="92"/>
        <v/>
      </c>
      <c r="H2978" s="535"/>
      <c r="I2978" s="535"/>
      <c r="J2978" s="535"/>
      <c r="K2978" s="32" t="str">
        <f t="shared" si="93"/>
        <v/>
      </c>
      <c r="L2978" s="535"/>
    </row>
    <row r="2979" spans="2:12" x14ac:dyDescent="0.4">
      <c r="B2979" s="535"/>
      <c r="E2979" s="32" t="str">
        <f t="shared" si="92"/>
        <v/>
      </c>
      <c r="H2979" s="535"/>
      <c r="I2979" s="535"/>
      <c r="J2979" s="535"/>
      <c r="K2979" s="32" t="str">
        <f t="shared" si="93"/>
        <v/>
      </c>
      <c r="L2979" s="535"/>
    </row>
    <row r="2980" spans="2:12" x14ac:dyDescent="0.4">
      <c r="B2980" s="535"/>
      <c r="E2980" s="32" t="str">
        <f t="shared" si="92"/>
        <v/>
      </c>
      <c r="H2980" s="535"/>
      <c r="I2980" s="535"/>
      <c r="J2980" s="535"/>
      <c r="K2980" s="32" t="str">
        <f t="shared" si="93"/>
        <v/>
      </c>
      <c r="L2980" s="535"/>
    </row>
    <row r="2981" spans="2:12" x14ac:dyDescent="0.4">
      <c r="B2981" s="535"/>
      <c r="E2981" s="32" t="str">
        <f t="shared" si="92"/>
        <v/>
      </c>
      <c r="H2981" s="535"/>
      <c r="I2981" s="535"/>
      <c r="J2981" s="535"/>
      <c r="K2981" s="32" t="str">
        <f t="shared" si="93"/>
        <v/>
      </c>
      <c r="L2981" s="535"/>
    </row>
    <row r="2982" spans="2:12" x14ac:dyDescent="0.4">
      <c r="B2982" s="535"/>
      <c r="E2982" s="32" t="str">
        <f t="shared" si="92"/>
        <v/>
      </c>
      <c r="H2982" s="535"/>
      <c r="I2982" s="535"/>
      <c r="J2982" s="535"/>
      <c r="K2982" s="32" t="str">
        <f t="shared" si="93"/>
        <v/>
      </c>
      <c r="L2982" s="535"/>
    </row>
    <row r="2983" spans="2:12" x14ac:dyDescent="0.4">
      <c r="B2983" s="535"/>
      <c r="E2983" s="32" t="str">
        <f t="shared" si="92"/>
        <v/>
      </c>
      <c r="H2983" s="535"/>
      <c r="I2983" s="535"/>
      <c r="J2983" s="535"/>
      <c r="K2983" s="32" t="str">
        <f t="shared" si="93"/>
        <v/>
      </c>
      <c r="L2983" s="535"/>
    </row>
    <row r="2984" spans="2:12" x14ac:dyDescent="0.4">
      <c r="B2984" s="535"/>
      <c r="E2984" s="32" t="str">
        <f t="shared" si="92"/>
        <v/>
      </c>
      <c r="H2984" s="535"/>
      <c r="I2984" s="535"/>
      <c r="J2984" s="535"/>
      <c r="K2984" s="32" t="str">
        <f t="shared" si="93"/>
        <v/>
      </c>
      <c r="L2984" s="535"/>
    </row>
    <row r="2985" spans="2:12" x14ac:dyDescent="0.4">
      <c r="B2985" s="535"/>
      <c r="E2985" s="32" t="str">
        <f t="shared" si="92"/>
        <v/>
      </c>
      <c r="H2985" s="535"/>
      <c r="I2985" s="535"/>
      <c r="J2985" s="535"/>
      <c r="K2985" s="32" t="str">
        <f t="shared" si="93"/>
        <v/>
      </c>
      <c r="L2985" s="535"/>
    </row>
    <row r="2986" spans="2:12" x14ac:dyDescent="0.4">
      <c r="B2986" s="535"/>
      <c r="E2986" s="32" t="str">
        <f t="shared" si="92"/>
        <v/>
      </c>
      <c r="H2986" s="535"/>
      <c r="I2986" s="535"/>
      <c r="J2986" s="535"/>
      <c r="K2986" s="32" t="str">
        <f t="shared" si="93"/>
        <v/>
      </c>
      <c r="L2986" s="535"/>
    </row>
    <row r="2987" spans="2:12" x14ac:dyDescent="0.4">
      <c r="B2987" s="535"/>
      <c r="E2987" s="32" t="str">
        <f t="shared" si="92"/>
        <v/>
      </c>
      <c r="H2987" s="535"/>
      <c r="I2987" s="535"/>
      <c r="J2987" s="535"/>
      <c r="K2987" s="32" t="str">
        <f t="shared" si="93"/>
        <v/>
      </c>
      <c r="L2987" s="535"/>
    </row>
    <row r="2988" spans="2:12" x14ac:dyDescent="0.4">
      <c r="B2988" s="535"/>
      <c r="E2988" s="32" t="str">
        <f t="shared" si="92"/>
        <v/>
      </c>
      <c r="H2988" s="535"/>
      <c r="I2988" s="535"/>
      <c r="J2988" s="535"/>
      <c r="K2988" s="32" t="str">
        <f t="shared" si="93"/>
        <v/>
      </c>
      <c r="L2988" s="535"/>
    </row>
    <row r="2989" spans="2:12" x14ac:dyDescent="0.4">
      <c r="B2989" s="535"/>
      <c r="E2989" s="32" t="str">
        <f t="shared" si="92"/>
        <v/>
      </c>
      <c r="H2989" s="535"/>
      <c r="I2989" s="535"/>
      <c r="J2989" s="535"/>
      <c r="K2989" s="32" t="str">
        <f t="shared" si="93"/>
        <v/>
      </c>
      <c r="L2989" s="535"/>
    </row>
    <row r="2990" spans="2:12" x14ac:dyDescent="0.4">
      <c r="B2990" s="535"/>
      <c r="E2990" s="32" t="str">
        <f t="shared" si="92"/>
        <v/>
      </c>
      <c r="H2990" s="535"/>
      <c r="I2990" s="535"/>
      <c r="J2990" s="535"/>
      <c r="K2990" s="32" t="str">
        <f t="shared" si="93"/>
        <v/>
      </c>
      <c r="L2990" s="535"/>
    </row>
    <row r="2991" spans="2:12" x14ac:dyDescent="0.4">
      <c r="B2991" s="535"/>
      <c r="E2991" s="32" t="str">
        <f t="shared" si="92"/>
        <v/>
      </c>
      <c r="H2991" s="535"/>
      <c r="I2991" s="535"/>
      <c r="J2991" s="535"/>
      <c r="K2991" s="32" t="str">
        <f t="shared" si="93"/>
        <v/>
      </c>
      <c r="L2991" s="535"/>
    </row>
    <row r="2992" spans="2:12" x14ac:dyDescent="0.4">
      <c r="B2992" s="535"/>
      <c r="E2992" s="32" t="str">
        <f t="shared" si="92"/>
        <v/>
      </c>
      <c r="H2992" s="535"/>
      <c r="I2992" s="535"/>
      <c r="J2992" s="535"/>
      <c r="K2992" s="32" t="str">
        <f t="shared" si="93"/>
        <v/>
      </c>
      <c r="L2992" s="535"/>
    </row>
    <row r="2993" spans="2:12" x14ac:dyDescent="0.4">
      <c r="B2993" s="535"/>
      <c r="E2993" s="32" t="str">
        <f t="shared" si="92"/>
        <v/>
      </c>
      <c r="H2993" s="535"/>
      <c r="I2993" s="535"/>
      <c r="J2993" s="535"/>
      <c r="K2993" s="32" t="str">
        <f t="shared" si="93"/>
        <v/>
      </c>
      <c r="L2993" s="535"/>
    </row>
    <row r="2994" spans="2:12" x14ac:dyDescent="0.4">
      <c r="B2994" s="535"/>
      <c r="E2994" s="32" t="str">
        <f t="shared" si="92"/>
        <v/>
      </c>
      <c r="H2994" s="535"/>
      <c r="I2994" s="535"/>
      <c r="J2994" s="535"/>
      <c r="K2994" s="32" t="str">
        <f t="shared" si="93"/>
        <v/>
      </c>
      <c r="L2994" s="535"/>
    </row>
    <row r="2995" spans="2:12" x14ac:dyDescent="0.4">
      <c r="B2995" s="535"/>
      <c r="E2995" s="32" t="str">
        <f t="shared" si="92"/>
        <v/>
      </c>
      <c r="H2995" s="535"/>
      <c r="I2995" s="535"/>
      <c r="J2995" s="535"/>
      <c r="K2995" s="32" t="str">
        <f t="shared" si="93"/>
        <v/>
      </c>
      <c r="L2995" s="535"/>
    </row>
    <row r="2996" spans="2:12" x14ac:dyDescent="0.4">
      <c r="B2996" s="535"/>
      <c r="E2996" s="32" t="str">
        <f t="shared" si="92"/>
        <v/>
      </c>
      <c r="H2996" s="535"/>
      <c r="I2996" s="535"/>
      <c r="J2996" s="535"/>
      <c r="K2996" s="32" t="str">
        <f t="shared" si="93"/>
        <v/>
      </c>
      <c r="L2996" s="535"/>
    </row>
    <row r="2997" spans="2:12" x14ac:dyDescent="0.4">
      <c r="B2997" s="535"/>
      <c r="E2997" s="32" t="str">
        <f t="shared" si="92"/>
        <v/>
      </c>
      <c r="H2997" s="535"/>
      <c r="I2997" s="535"/>
      <c r="J2997" s="535"/>
      <c r="K2997" s="32" t="str">
        <f t="shared" si="93"/>
        <v/>
      </c>
      <c r="L2997" s="535"/>
    </row>
    <row r="2998" spans="2:12" x14ac:dyDescent="0.4">
      <c r="B2998" s="535"/>
      <c r="E2998" s="32" t="str">
        <f t="shared" si="92"/>
        <v/>
      </c>
      <c r="H2998" s="535"/>
      <c r="I2998" s="535"/>
      <c r="J2998" s="535"/>
      <c r="K2998" s="32" t="str">
        <f t="shared" si="93"/>
        <v/>
      </c>
      <c r="L2998" s="535"/>
    </row>
    <row r="2999" spans="2:12" x14ac:dyDescent="0.4">
      <c r="B2999" s="535"/>
      <c r="E2999" s="32" t="str">
        <f t="shared" si="92"/>
        <v/>
      </c>
      <c r="H2999" s="535"/>
      <c r="I2999" s="535"/>
      <c r="J2999" s="535"/>
      <c r="K2999" s="32" t="str">
        <f t="shared" si="93"/>
        <v/>
      </c>
      <c r="L2999" s="535"/>
    </row>
    <row r="3000" spans="2:12" x14ac:dyDescent="0.4">
      <c r="B3000" s="535"/>
      <c r="E3000" s="32" t="str">
        <f t="shared" si="92"/>
        <v/>
      </c>
      <c r="H3000" s="535"/>
      <c r="I3000" s="535"/>
      <c r="J3000" s="535"/>
      <c r="K3000" s="32" t="str">
        <f t="shared" si="93"/>
        <v/>
      </c>
      <c r="L3000" s="535"/>
    </row>
    <row r="3001" spans="2:12" x14ac:dyDescent="0.4">
      <c r="B3001" s="535"/>
      <c r="E3001" s="32" t="str">
        <f t="shared" si="92"/>
        <v/>
      </c>
      <c r="H3001" s="535"/>
      <c r="I3001" s="535"/>
      <c r="J3001" s="535"/>
      <c r="K3001" s="32" t="str">
        <f t="shared" si="93"/>
        <v/>
      </c>
      <c r="L3001" s="535"/>
    </row>
    <row r="3002" spans="2:12" x14ac:dyDescent="0.4">
      <c r="B3002" s="535"/>
      <c r="E3002" s="32" t="str">
        <f t="shared" si="92"/>
        <v/>
      </c>
      <c r="H3002" s="535"/>
      <c r="I3002" s="535"/>
      <c r="J3002" s="535"/>
      <c r="K3002" s="32" t="str">
        <f t="shared" si="93"/>
        <v/>
      </c>
      <c r="L3002" s="535"/>
    </row>
    <row r="3003" spans="2:12" x14ac:dyDescent="0.4">
      <c r="B3003" s="535"/>
      <c r="E3003" s="32" t="str">
        <f t="shared" si="92"/>
        <v/>
      </c>
      <c r="H3003" s="535"/>
      <c r="I3003" s="535"/>
      <c r="J3003" s="535"/>
      <c r="K3003" s="32" t="str">
        <f t="shared" si="93"/>
        <v/>
      </c>
      <c r="L3003" s="535"/>
    </row>
    <row r="3004" spans="2:12" x14ac:dyDescent="0.4">
      <c r="B3004" s="535"/>
      <c r="E3004" s="32" t="str">
        <f t="shared" si="92"/>
        <v/>
      </c>
      <c r="H3004" s="535"/>
      <c r="I3004" s="535"/>
      <c r="J3004" s="535"/>
      <c r="K3004" s="32" t="str">
        <f t="shared" si="93"/>
        <v/>
      </c>
      <c r="L3004" s="535"/>
    </row>
    <row r="3005" spans="2:12" x14ac:dyDescent="0.4">
      <c r="B3005" s="535"/>
      <c r="E3005" s="32" t="str">
        <f t="shared" si="92"/>
        <v/>
      </c>
      <c r="H3005" s="535"/>
      <c r="I3005" s="535"/>
      <c r="J3005" s="535"/>
      <c r="K3005" s="32" t="str">
        <f t="shared" si="93"/>
        <v/>
      </c>
      <c r="L3005" s="535"/>
    </row>
    <row r="3006" spans="2:12" x14ac:dyDescent="0.4">
      <c r="B3006" s="535"/>
      <c r="E3006" s="32" t="str">
        <f t="shared" si="92"/>
        <v/>
      </c>
      <c r="H3006" s="535"/>
      <c r="I3006" s="535"/>
      <c r="J3006" s="535"/>
      <c r="K3006" s="32" t="str">
        <f t="shared" si="93"/>
        <v/>
      </c>
      <c r="L3006" s="535"/>
    </row>
    <row r="3007" spans="2:12" x14ac:dyDescent="0.4">
      <c r="B3007" s="535"/>
      <c r="E3007" s="32" t="str">
        <f t="shared" si="92"/>
        <v/>
      </c>
      <c r="H3007" s="535"/>
      <c r="I3007" s="535"/>
      <c r="J3007" s="535"/>
      <c r="K3007" s="32" t="str">
        <f t="shared" si="93"/>
        <v/>
      </c>
      <c r="L3007" s="535"/>
    </row>
    <row r="3008" spans="2:12" x14ac:dyDescent="0.4">
      <c r="B3008" s="535"/>
      <c r="E3008" s="32" t="str">
        <f t="shared" si="92"/>
        <v/>
      </c>
      <c r="H3008" s="535"/>
      <c r="I3008" s="535"/>
      <c r="J3008" s="535"/>
      <c r="K3008" s="32" t="str">
        <f t="shared" si="93"/>
        <v/>
      </c>
      <c r="L3008" s="535"/>
    </row>
    <row r="3009" spans="2:12" x14ac:dyDescent="0.4">
      <c r="B3009" s="535"/>
      <c r="E3009" s="32" t="str">
        <f t="shared" si="92"/>
        <v/>
      </c>
      <c r="H3009" s="535"/>
      <c r="I3009" s="535"/>
      <c r="J3009" s="535"/>
      <c r="K3009" s="32" t="str">
        <f t="shared" si="93"/>
        <v/>
      </c>
      <c r="L3009" s="535"/>
    </row>
    <row r="3010" spans="2:12" x14ac:dyDescent="0.4">
      <c r="B3010" s="535"/>
      <c r="E3010" s="32" t="str">
        <f t="shared" si="92"/>
        <v/>
      </c>
      <c r="H3010" s="535"/>
      <c r="I3010" s="535"/>
      <c r="J3010" s="535"/>
      <c r="K3010" s="32" t="str">
        <f t="shared" si="93"/>
        <v/>
      </c>
      <c r="L3010" s="535"/>
    </row>
    <row r="3011" spans="2:12" x14ac:dyDescent="0.4">
      <c r="B3011" s="535"/>
      <c r="E3011" s="32" t="str">
        <f t="shared" si="92"/>
        <v/>
      </c>
      <c r="H3011" s="535"/>
      <c r="I3011" s="535"/>
      <c r="J3011" s="535"/>
      <c r="K3011" s="32" t="str">
        <f t="shared" si="93"/>
        <v/>
      </c>
      <c r="L3011" s="535"/>
    </row>
    <row r="3012" spans="2:12" x14ac:dyDescent="0.4">
      <c r="B3012" s="535"/>
      <c r="E3012" s="32" t="str">
        <f t="shared" si="92"/>
        <v/>
      </c>
      <c r="H3012" s="535"/>
      <c r="I3012" s="535"/>
      <c r="J3012" s="535"/>
      <c r="K3012" s="32" t="str">
        <f t="shared" si="93"/>
        <v/>
      </c>
      <c r="L3012" s="535"/>
    </row>
    <row r="3013" spans="2:12" x14ac:dyDescent="0.4">
      <c r="B3013" s="535"/>
      <c r="E3013" s="32" t="str">
        <f t="shared" si="92"/>
        <v/>
      </c>
      <c r="H3013" s="535"/>
      <c r="I3013" s="535"/>
      <c r="J3013" s="535"/>
      <c r="K3013" s="32" t="str">
        <f t="shared" si="93"/>
        <v/>
      </c>
      <c r="L3013" s="535"/>
    </row>
    <row r="3014" spans="2:12" x14ac:dyDescent="0.4">
      <c r="B3014" s="535"/>
      <c r="E3014" s="32" t="str">
        <f t="shared" si="92"/>
        <v/>
      </c>
      <c r="H3014" s="535"/>
      <c r="I3014" s="535"/>
      <c r="J3014" s="535"/>
      <c r="K3014" s="32" t="str">
        <f t="shared" si="93"/>
        <v/>
      </c>
      <c r="L3014" s="535"/>
    </row>
    <row r="3015" spans="2:12" x14ac:dyDescent="0.4">
      <c r="B3015" s="535"/>
      <c r="E3015" s="32" t="str">
        <f t="shared" si="92"/>
        <v/>
      </c>
      <c r="H3015" s="535"/>
      <c r="I3015" s="535"/>
      <c r="J3015" s="535"/>
      <c r="K3015" s="32" t="str">
        <f t="shared" si="93"/>
        <v/>
      </c>
      <c r="L3015" s="535"/>
    </row>
    <row r="3016" spans="2:12" x14ac:dyDescent="0.4">
      <c r="B3016" s="535"/>
      <c r="E3016" s="32" t="str">
        <f t="shared" si="92"/>
        <v/>
      </c>
      <c r="H3016" s="535"/>
      <c r="I3016" s="535"/>
      <c r="J3016" s="535"/>
      <c r="K3016" s="32" t="str">
        <f t="shared" si="93"/>
        <v/>
      </c>
      <c r="L3016" s="535"/>
    </row>
    <row r="3017" spans="2:12" x14ac:dyDescent="0.4">
      <c r="B3017" s="535"/>
      <c r="E3017" s="32" t="str">
        <f t="shared" si="92"/>
        <v/>
      </c>
      <c r="H3017" s="535"/>
      <c r="I3017" s="535"/>
      <c r="J3017" s="535"/>
      <c r="K3017" s="32" t="str">
        <f t="shared" si="93"/>
        <v/>
      </c>
      <c r="L3017" s="535"/>
    </row>
    <row r="3018" spans="2:12" x14ac:dyDescent="0.4">
      <c r="B3018" s="535"/>
      <c r="E3018" s="32" t="str">
        <f t="shared" ref="E3018:E3081" si="94">IF(OR(B3018="",B3018="Инструмент бензо",B3018="Инструмент электро",B3018="Инструмент газ",B3018="Ручник и аксессуары"),"","V")</f>
        <v/>
      </c>
      <c r="H3018" s="535"/>
      <c r="I3018" s="535"/>
      <c r="J3018" s="535"/>
      <c r="K3018" s="32" t="str">
        <f t="shared" si="93"/>
        <v/>
      </c>
      <c r="L3018" s="535"/>
    </row>
    <row r="3019" spans="2:12" x14ac:dyDescent="0.4">
      <c r="B3019" s="535"/>
      <c r="E3019" s="32" t="str">
        <f t="shared" si="94"/>
        <v/>
      </c>
      <c r="H3019" s="535"/>
      <c r="I3019" s="535"/>
      <c r="J3019" s="535"/>
      <c r="K3019" s="32" t="str">
        <f t="shared" ref="K3019:K3082" si="95">IF(OR(H3019="",H3019="Инструмент бензо",H3019="Инструмент электро",H3019="Инструмент газ",H3019="Ручник и аксессуары"),"","V")</f>
        <v/>
      </c>
      <c r="L3019" s="535"/>
    </row>
    <row r="3020" spans="2:12" x14ac:dyDescent="0.4">
      <c r="B3020" s="535"/>
      <c r="E3020" s="32" t="str">
        <f t="shared" si="94"/>
        <v/>
      </c>
      <c r="H3020" s="535"/>
      <c r="I3020" s="535"/>
      <c r="J3020" s="535"/>
      <c r="K3020" s="32" t="str">
        <f t="shared" si="95"/>
        <v/>
      </c>
      <c r="L3020" s="535"/>
    </row>
    <row r="3021" spans="2:12" x14ac:dyDescent="0.4">
      <c r="B3021" s="535"/>
      <c r="E3021" s="32" t="str">
        <f t="shared" si="94"/>
        <v/>
      </c>
      <c r="H3021" s="535"/>
      <c r="I3021" s="535"/>
      <c r="J3021" s="535"/>
      <c r="K3021" s="32" t="str">
        <f t="shared" si="95"/>
        <v/>
      </c>
      <c r="L3021" s="535"/>
    </row>
    <row r="3022" spans="2:12" x14ac:dyDescent="0.4">
      <c r="B3022" s="535"/>
      <c r="E3022" s="32" t="str">
        <f t="shared" si="94"/>
        <v/>
      </c>
      <c r="H3022" s="535"/>
      <c r="I3022" s="535"/>
      <c r="J3022" s="535"/>
      <c r="K3022" s="32" t="str">
        <f t="shared" si="95"/>
        <v/>
      </c>
      <c r="L3022" s="535"/>
    </row>
    <row r="3023" spans="2:12" x14ac:dyDescent="0.4">
      <c r="B3023" s="535"/>
      <c r="E3023" s="32" t="str">
        <f t="shared" si="94"/>
        <v/>
      </c>
      <c r="H3023" s="535"/>
      <c r="I3023" s="535"/>
      <c r="J3023" s="535"/>
      <c r="K3023" s="32" t="str">
        <f t="shared" si="95"/>
        <v/>
      </c>
      <c r="L3023" s="535"/>
    </row>
    <row r="3024" spans="2:12" x14ac:dyDescent="0.4">
      <c r="B3024" s="535"/>
      <c r="E3024" s="32" t="str">
        <f t="shared" si="94"/>
        <v/>
      </c>
      <c r="H3024" s="535"/>
      <c r="I3024" s="535"/>
      <c r="J3024" s="535"/>
      <c r="K3024" s="32" t="str">
        <f t="shared" si="95"/>
        <v/>
      </c>
      <c r="L3024" s="535"/>
    </row>
    <row r="3025" spans="2:12" x14ac:dyDescent="0.4">
      <c r="B3025" s="535"/>
      <c r="E3025" s="32" t="str">
        <f t="shared" si="94"/>
        <v/>
      </c>
      <c r="H3025" s="535"/>
      <c r="I3025" s="535"/>
      <c r="J3025" s="535"/>
      <c r="K3025" s="32" t="str">
        <f t="shared" si="95"/>
        <v/>
      </c>
      <c r="L3025" s="535"/>
    </row>
    <row r="3026" spans="2:12" x14ac:dyDescent="0.4">
      <c r="B3026" s="535"/>
      <c r="E3026" s="32" t="str">
        <f t="shared" si="94"/>
        <v/>
      </c>
      <c r="H3026" s="535"/>
      <c r="I3026" s="535"/>
      <c r="J3026" s="535"/>
      <c r="K3026" s="32" t="str">
        <f t="shared" si="95"/>
        <v/>
      </c>
      <c r="L3026" s="535"/>
    </row>
    <row r="3027" spans="2:12" x14ac:dyDescent="0.4">
      <c r="B3027" s="535"/>
      <c r="E3027" s="32" t="str">
        <f t="shared" si="94"/>
        <v/>
      </c>
      <c r="H3027" s="535"/>
      <c r="I3027" s="535"/>
      <c r="J3027" s="535"/>
      <c r="K3027" s="32" t="str">
        <f t="shared" si="95"/>
        <v/>
      </c>
      <c r="L3027" s="535"/>
    </row>
    <row r="3028" spans="2:12" x14ac:dyDescent="0.4">
      <c r="B3028" s="535"/>
      <c r="E3028" s="32" t="str">
        <f t="shared" si="94"/>
        <v/>
      </c>
      <c r="H3028" s="535"/>
      <c r="I3028" s="535"/>
      <c r="J3028" s="535"/>
      <c r="K3028" s="32" t="str">
        <f t="shared" si="95"/>
        <v/>
      </c>
      <c r="L3028" s="535"/>
    </row>
    <row r="3029" spans="2:12" x14ac:dyDescent="0.4">
      <c r="B3029" s="535"/>
      <c r="E3029" s="32" t="str">
        <f t="shared" si="94"/>
        <v/>
      </c>
      <c r="H3029" s="535"/>
      <c r="I3029" s="535"/>
      <c r="J3029" s="535"/>
      <c r="K3029" s="32" t="str">
        <f t="shared" si="95"/>
        <v/>
      </c>
      <c r="L3029" s="535"/>
    </row>
    <row r="3030" spans="2:12" x14ac:dyDescent="0.4">
      <c r="B3030" s="535"/>
      <c r="E3030" s="32" t="str">
        <f t="shared" si="94"/>
        <v/>
      </c>
      <c r="H3030" s="535"/>
      <c r="I3030" s="535"/>
      <c r="J3030" s="535"/>
      <c r="K3030" s="32" t="str">
        <f t="shared" si="95"/>
        <v/>
      </c>
      <c r="L3030" s="535"/>
    </row>
    <row r="3031" spans="2:12" x14ac:dyDescent="0.4">
      <c r="B3031" s="535"/>
      <c r="E3031" s="32" t="str">
        <f t="shared" si="94"/>
        <v/>
      </c>
      <c r="H3031" s="535"/>
      <c r="I3031" s="535"/>
      <c r="J3031" s="535"/>
      <c r="K3031" s="32" t="str">
        <f t="shared" si="95"/>
        <v/>
      </c>
      <c r="L3031" s="535"/>
    </row>
    <row r="3032" spans="2:12" x14ac:dyDescent="0.4">
      <c r="B3032" s="535"/>
      <c r="E3032" s="32" t="str">
        <f t="shared" si="94"/>
        <v/>
      </c>
      <c r="H3032" s="535"/>
      <c r="I3032" s="535"/>
      <c r="J3032" s="535"/>
      <c r="K3032" s="32" t="str">
        <f t="shared" si="95"/>
        <v/>
      </c>
      <c r="L3032" s="535"/>
    </row>
    <row r="3033" spans="2:12" x14ac:dyDescent="0.4">
      <c r="B3033" s="535"/>
      <c r="E3033" s="32" t="str">
        <f t="shared" si="94"/>
        <v/>
      </c>
      <c r="H3033" s="535"/>
      <c r="I3033" s="535"/>
      <c r="J3033" s="535"/>
      <c r="K3033" s="32" t="str">
        <f t="shared" si="95"/>
        <v/>
      </c>
      <c r="L3033" s="535"/>
    </row>
    <row r="3034" spans="2:12" x14ac:dyDescent="0.4">
      <c r="B3034" s="535"/>
      <c r="E3034" s="32" t="str">
        <f t="shared" si="94"/>
        <v/>
      </c>
      <c r="H3034" s="535"/>
      <c r="I3034" s="535"/>
      <c r="J3034" s="535"/>
      <c r="K3034" s="32" t="str">
        <f t="shared" si="95"/>
        <v/>
      </c>
      <c r="L3034" s="535"/>
    </row>
    <row r="3035" spans="2:12" x14ac:dyDescent="0.4">
      <c r="B3035" s="535"/>
      <c r="E3035" s="32" t="str">
        <f t="shared" si="94"/>
        <v/>
      </c>
      <c r="H3035" s="535"/>
      <c r="I3035" s="535"/>
      <c r="J3035" s="535"/>
      <c r="K3035" s="32" t="str">
        <f t="shared" si="95"/>
        <v/>
      </c>
      <c r="L3035" s="535"/>
    </row>
    <row r="3036" spans="2:12" x14ac:dyDescent="0.4">
      <c r="B3036" s="535"/>
      <c r="E3036" s="32" t="str">
        <f t="shared" si="94"/>
        <v/>
      </c>
      <c r="H3036" s="535"/>
      <c r="I3036" s="535"/>
      <c r="J3036" s="535"/>
      <c r="K3036" s="32" t="str">
        <f t="shared" si="95"/>
        <v/>
      </c>
      <c r="L3036" s="535"/>
    </row>
    <row r="3037" spans="2:12" x14ac:dyDescent="0.4">
      <c r="B3037" s="535"/>
      <c r="E3037" s="32" t="str">
        <f t="shared" si="94"/>
        <v/>
      </c>
      <c r="H3037" s="535"/>
      <c r="I3037" s="535"/>
      <c r="J3037" s="535"/>
      <c r="K3037" s="32" t="str">
        <f t="shared" si="95"/>
        <v/>
      </c>
      <c r="L3037" s="535"/>
    </row>
    <row r="3038" spans="2:12" x14ac:dyDescent="0.4">
      <c r="B3038" s="535"/>
      <c r="E3038" s="32" t="str">
        <f t="shared" si="94"/>
        <v/>
      </c>
      <c r="H3038" s="535"/>
      <c r="I3038" s="535"/>
      <c r="J3038" s="535"/>
      <c r="K3038" s="32" t="str">
        <f t="shared" si="95"/>
        <v/>
      </c>
      <c r="L3038" s="535"/>
    </row>
    <row r="3039" spans="2:12" x14ac:dyDescent="0.4">
      <c r="B3039" s="535"/>
      <c r="E3039" s="32" t="str">
        <f t="shared" si="94"/>
        <v/>
      </c>
      <c r="H3039" s="535"/>
      <c r="I3039" s="535"/>
      <c r="J3039" s="535"/>
      <c r="K3039" s="32" t="str">
        <f t="shared" si="95"/>
        <v/>
      </c>
      <c r="L3039" s="535"/>
    </row>
    <row r="3040" spans="2:12" x14ac:dyDescent="0.4">
      <c r="B3040" s="535"/>
      <c r="E3040" s="32" t="str">
        <f t="shared" si="94"/>
        <v/>
      </c>
      <c r="H3040" s="535"/>
      <c r="I3040" s="535"/>
      <c r="J3040" s="535"/>
      <c r="K3040" s="32" t="str">
        <f t="shared" si="95"/>
        <v/>
      </c>
      <c r="L3040" s="535"/>
    </row>
    <row r="3041" spans="2:12" x14ac:dyDescent="0.4">
      <c r="B3041" s="535"/>
      <c r="E3041" s="32" t="str">
        <f t="shared" si="94"/>
        <v/>
      </c>
      <c r="H3041" s="535"/>
      <c r="I3041" s="535"/>
      <c r="J3041" s="535"/>
      <c r="K3041" s="32" t="str">
        <f t="shared" si="95"/>
        <v/>
      </c>
      <c r="L3041" s="535"/>
    </row>
    <row r="3042" spans="2:12" x14ac:dyDescent="0.4">
      <c r="B3042" s="535"/>
      <c r="E3042" s="32" t="str">
        <f t="shared" si="94"/>
        <v/>
      </c>
      <c r="H3042" s="535"/>
      <c r="I3042" s="535"/>
      <c r="J3042" s="535"/>
      <c r="K3042" s="32" t="str">
        <f t="shared" si="95"/>
        <v/>
      </c>
      <c r="L3042" s="535"/>
    </row>
    <row r="3043" spans="2:12" x14ac:dyDescent="0.4">
      <c r="B3043" s="535"/>
      <c r="E3043" s="32" t="str">
        <f t="shared" si="94"/>
        <v/>
      </c>
      <c r="H3043" s="535"/>
      <c r="I3043" s="535"/>
      <c r="J3043" s="535"/>
      <c r="K3043" s="32" t="str">
        <f t="shared" si="95"/>
        <v/>
      </c>
      <c r="L3043" s="535"/>
    </row>
    <row r="3044" spans="2:12" x14ac:dyDescent="0.4">
      <c r="B3044" s="535"/>
      <c r="E3044" s="32" t="str">
        <f t="shared" si="94"/>
        <v/>
      </c>
      <c r="H3044" s="535"/>
      <c r="I3044" s="535"/>
      <c r="J3044" s="535"/>
      <c r="K3044" s="32" t="str">
        <f t="shared" si="95"/>
        <v/>
      </c>
      <c r="L3044" s="535"/>
    </row>
    <row r="3045" spans="2:12" x14ac:dyDescent="0.4">
      <c r="B3045" s="535"/>
      <c r="E3045" s="32" t="str">
        <f t="shared" si="94"/>
        <v/>
      </c>
      <c r="H3045" s="535"/>
      <c r="I3045" s="535"/>
      <c r="J3045" s="535"/>
      <c r="K3045" s="32" t="str">
        <f t="shared" si="95"/>
        <v/>
      </c>
      <c r="L3045" s="535"/>
    </row>
    <row r="3046" spans="2:12" x14ac:dyDescent="0.4">
      <c r="B3046" s="535"/>
      <c r="E3046" s="32" t="str">
        <f t="shared" si="94"/>
        <v/>
      </c>
      <c r="H3046" s="535"/>
      <c r="I3046" s="535"/>
      <c r="J3046" s="535"/>
      <c r="K3046" s="32" t="str">
        <f t="shared" si="95"/>
        <v/>
      </c>
      <c r="L3046" s="535"/>
    </row>
    <row r="3047" spans="2:12" x14ac:dyDescent="0.4">
      <c r="B3047" s="535"/>
      <c r="E3047" s="32" t="str">
        <f t="shared" si="94"/>
        <v/>
      </c>
      <c r="H3047" s="535"/>
      <c r="I3047" s="535"/>
      <c r="J3047" s="535"/>
      <c r="K3047" s="32" t="str">
        <f t="shared" si="95"/>
        <v/>
      </c>
      <c r="L3047" s="535"/>
    </row>
    <row r="3048" spans="2:12" x14ac:dyDescent="0.4">
      <c r="B3048" s="535"/>
      <c r="E3048" s="32" t="str">
        <f t="shared" si="94"/>
        <v/>
      </c>
      <c r="H3048" s="535"/>
      <c r="I3048" s="535"/>
      <c r="J3048" s="535"/>
      <c r="K3048" s="32" t="str">
        <f t="shared" si="95"/>
        <v/>
      </c>
      <c r="L3048" s="535"/>
    </row>
    <row r="3049" spans="2:12" x14ac:dyDescent="0.4">
      <c r="B3049" s="535"/>
      <c r="E3049" s="32" t="str">
        <f t="shared" si="94"/>
        <v/>
      </c>
      <c r="H3049" s="535"/>
      <c r="I3049" s="535"/>
      <c r="J3049" s="535"/>
      <c r="K3049" s="32" t="str">
        <f t="shared" si="95"/>
        <v/>
      </c>
      <c r="L3049" s="535"/>
    </row>
    <row r="3050" spans="2:12" x14ac:dyDescent="0.4">
      <c r="B3050" s="535"/>
      <c r="E3050" s="32" t="str">
        <f t="shared" si="94"/>
        <v/>
      </c>
      <c r="H3050" s="535"/>
      <c r="I3050" s="535"/>
      <c r="J3050" s="535"/>
      <c r="K3050" s="32" t="str">
        <f t="shared" si="95"/>
        <v/>
      </c>
      <c r="L3050" s="535"/>
    </row>
    <row r="3051" spans="2:12" x14ac:dyDescent="0.4">
      <c r="B3051" s="535"/>
      <c r="E3051" s="32" t="str">
        <f t="shared" si="94"/>
        <v/>
      </c>
      <c r="H3051" s="535"/>
      <c r="I3051" s="535"/>
      <c r="J3051" s="535"/>
      <c r="K3051" s="32" t="str">
        <f t="shared" si="95"/>
        <v/>
      </c>
      <c r="L3051" s="535"/>
    </row>
    <row r="3052" spans="2:12" x14ac:dyDescent="0.4">
      <c r="B3052" s="535"/>
      <c r="E3052" s="32" t="str">
        <f t="shared" si="94"/>
        <v/>
      </c>
      <c r="H3052" s="535"/>
      <c r="I3052" s="535"/>
      <c r="J3052" s="535"/>
      <c r="K3052" s="32" t="str">
        <f t="shared" si="95"/>
        <v/>
      </c>
      <c r="L3052" s="535"/>
    </row>
    <row r="3053" spans="2:12" x14ac:dyDescent="0.4">
      <c r="B3053" s="535"/>
      <c r="E3053" s="32" t="str">
        <f t="shared" si="94"/>
        <v/>
      </c>
      <c r="H3053" s="535"/>
      <c r="I3053" s="535"/>
      <c r="J3053" s="535"/>
      <c r="K3053" s="32" t="str">
        <f t="shared" si="95"/>
        <v/>
      </c>
      <c r="L3053" s="535"/>
    </row>
    <row r="3054" spans="2:12" x14ac:dyDescent="0.4">
      <c r="B3054" s="535"/>
      <c r="E3054" s="32" t="str">
        <f t="shared" si="94"/>
        <v/>
      </c>
      <c r="H3054" s="535"/>
      <c r="I3054" s="535"/>
      <c r="J3054" s="535"/>
      <c r="K3054" s="32" t="str">
        <f t="shared" si="95"/>
        <v/>
      </c>
      <c r="L3054" s="535"/>
    </row>
    <row r="3055" spans="2:12" x14ac:dyDescent="0.4">
      <c r="B3055" s="535"/>
      <c r="E3055" s="32" t="str">
        <f t="shared" si="94"/>
        <v/>
      </c>
      <c r="H3055" s="535"/>
      <c r="I3055" s="535"/>
      <c r="J3055" s="535"/>
      <c r="K3055" s="32" t="str">
        <f t="shared" si="95"/>
        <v/>
      </c>
      <c r="L3055" s="535"/>
    </row>
    <row r="3056" spans="2:12" x14ac:dyDescent="0.4">
      <c r="B3056" s="535"/>
      <c r="E3056" s="32" t="str">
        <f t="shared" si="94"/>
        <v/>
      </c>
      <c r="H3056" s="535"/>
      <c r="I3056" s="535"/>
      <c r="J3056" s="535"/>
      <c r="K3056" s="32" t="str">
        <f t="shared" si="95"/>
        <v/>
      </c>
      <c r="L3056" s="535"/>
    </row>
    <row r="3057" spans="2:12" x14ac:dyDescent="0.4">
      <c r="B3057" s="535"/>
      <c r="E3057" s="32" t="str">
        <f t="shared" si="94"/>
        <v/>
      </c>
      <c r="H3057" s="535"/>
      <c r="I3057" s="535"/>
      <c r="J3057" s="535"/>
      <c r="K3057" s="32" t="str">
        <f t="shared" si="95"/>
        <v/>
      </c>
      <c r="L3057" s="535"/>
    </row>
    <row r="3058" spans="2:12" x14ac:dyDescent="0.4">
      <c r="B3058" s="535"/>
      <c r="E3058" s="32" t="str">
        <f t="shared" si="94"/>
        <v/>
      </c>
      <c r="H3058" s="535"/>
      <c r="I3058" s="535"/>
      <c r="J3058" s="535"/>
      <c r="K3058" s="32" t="str">
        <f t="shared" si="95"/>
        <v/>
      </c>
      <c r="L3058" s="535"/>
    </row>
    <row r="3059" spans="2:12" x14ac:dyDescent="0.4">
      <c r="B3059" s="535"/>
      <c r="E3059" s="32" t="str">
        <f t="shared" si="94"/>
        <v/>
      </c>
      <c r="H3059" s="535"/>
      <c r="I3059" s="535"/>
      <c r="J3059" s="535"/>
      <c r="K3059" s="32" t="str">
        <f t="shared" si="95"/>
        <v/>
      </c>
      <c r="L3059" s="535"/>
    </row>
    <row r="3060" spans="2:12" x14ac:dyDescent="0.4">
      <c r="B3060" s="535"/>
      <c r="E3060" s="32" t="str">
        <f t="shared" si="94"/>
        <v/>
      </c>
      <c r="H3060" s="535"/>
      <c r="I3060" s="535"/>
      <c r="J3060" s="535"/>
      <c r="K3060" s="32" t="str">
        <f t="shared" si="95"/>
        <v/>
      </c>
      <c r="L3060" s="535"/>
    </row>
    <row r="3061" spans="2:12" x14ac:dyDescent="0.4">
      <c r="B3061" s="535"/>
      <c r="E3061" s="32" t="str">
        <f t="shared" si="94"/>
        <v/>
      </c>
      <c r="H3061" s="535"/>
      <c r="I3061" s="535"/>
      <c r="J3061" s="535"/>
      <c r="K3061" s="32" t="str">
        <f t="shared" si="95"/>
        <v/>
      </c>
      <c r="L3061" s="535"/>
    </row>
    <row r="3062" spans="2:12" x14ac:dyDescent="0.4">
      <c r="B3062" s="535"/>
      <c r="E3062" s="32" t="str">
        <f t="shared" si="94"/>
        <v/>
      </c>
      <c r="H3062" s="535"/>
      <c r="I3062" s="535"/>
      <c r="J3062" s="535"/>
      <c r="K3062" s="32" t="str">
        <f t="shared" si="95"/>
        <v/>
      </c>
      <c r="L3062" s="535"/>
    </row>
    <row r="3063" spans="2:12" x14ac:dyDescent="0.4">
      <c r="B3063" s="535"/>
      <c r="E3063" s="32" t="str">
        <f t="shared" si="94"/>
        <v/>
      </c>
      <c r="H3063" s="535"/>
      <c r="I3063" s="535"/>
      <c r="J3063" s="535"/>
      <c r="K3063" s="32" t="str">
        <f t="shared" si="95"/>
        <v/>
      </c>
      <c r="L3063" s="535"/>
    </row>
    <row r="3064" spans="2:12" x14ac:dyDescent="0.4">
      <c r="B3064" s="535"/>
      <c r="E3064" s="32" t="str">
        <f t="shared" si="94"/>
        <v/>
      </c>
      <c r="H3064" s="535"/>
      <c r="I3064" s="535"/>
      <c r="J3064" s="535"/>
      <c r="K3064" s="32" t="str">
        <f t="shared" si="95"/>
        <v/>
      </c>
      <c r="L3064" s="535"/>
    </row>
    <row r="3065" spans="2:12" x14ac:dyDescent="0.4">
      <c r="B3065" s="535"/>
      <c r="E3065" s="32" t="str">
        <f t="shared" si="94"/>
        <v/>
      </c>
      <c r="H3065" s="535"/>
      <c r="I3065" s="535"/>
      <c r="J3065" s="535"/>
      <c r="K3065" s="32" t="str">
        <f t="shared" si="95"/>
        <v/>
      </c>
      <c r="L3065" s="535"/>
    </row>
    <row r="3066" spans="2:12" x14ac:dyDescent="0.4">
      <c r="B3066" s="535"/>
      <c r="E3066" s="32" t="str">
        <f t="shared" si="94"/>
        <v/>
      </c>
      <c r="H3066" s="535"/>
      <c r="I3066" s="535"/>
      <c r="J3066" s="535"/>
      <c r="K3066" s="32" t="str">
        <f t="shared" si="95"/>
        <v/>
      </c>
      <c r="L3066" s="535"/>
    </row>
    <row r="3067" spans="2:12" x14ac:dyDescent="0.4">
      <c r="B3067" s="535"/>
      <c r="E3067" s="32" t="str">
        <f t="shared" si="94"/>
        <v/>
      </c>
      <c r="H3067" s="535"/>
      <c r="I3067" s="535"/>
      <c r="J3067" s="535"/>
      <c r="K3067" s="32" t="str">
        <f t="shared" si="95"/>
        <v/>
      </c>
      <c r="L3067" s="535"/>
    </row>
    <row r="3068" spans="2:12" x14ac:dyDescent="0.4">
      <c r="B3068" s="535"/>
      <c r="E3068" s="32" t="str">
        <f t="shared" si="94"/>
        <v/>
      </c>
      <c r="H3068" s="535"/>
      <c r="I3068" s="535"/>
      <c r="J3068" s="535"/>
      <c r="K3068" s="32" t="str">
        <f t="shared" si="95"/>
        <v/>
      </c>
      <c r="L3068" s="535"/>
    </row>
    <row r="3069" spans="2:12" x14ac:dyDescent="0.4">
      <c r="B3069" s="535"/>
      <c r="E3069" s="32" t="str">
        <f t="shared" si="94"/>
        <v/>
      </c>
      <c r="H3069" s="535"/>
      <c r="I3069" s="535"/>
      <c r="J3069" s="535"/>
      <c r="K3069" s="32" t="str">
        <f t="shared" si="95"/>
        <v/>
      </c>
      <c r="L3069" s="535"/>
    </row>
    <row r="3070" spans="2:12" x14ac:dyDescent="0.4">
      <c r="B3070" s="535"/>
      <c r="E3070" s="32" t="str">
        <f t="shared" si="94"/>
        <v/>
      </c>
      <c r="H3070" s="535"/>
      <c r="I3070" s="535"/>
      <c r="J3070" s="535"/>
      <c r="K3070" s="32" t="str">
        <f t="shared" si="95"/>
        <v/>
      </c>
      <c r="L3070" s="535"/>
    </row>
    <row r="3071" spans="2:12" x14ac:dyDescent="0.4">
      <c r="B3071" s="535"/>
      <c r="E3071" s="32" t="str">
        <f t="shared" si="94"/>
        <v/>
      </c>
      <c r="H3071" s="535"/>
      <c r="I3071" s="535"/>
      <c r="J3071" s="535"/>
      <c r="K3071" s="32" t="str">
        <f t="shared" si="95"/>
        <v/>
      </c>
      <c r="L3071" s="535"/>
    </row>
    <row r="3072" spans="2:12" x14ac:dyDescent="0.4">
      <c r="B3072" s="535"/>
      <c r="E3072" s="32" t="str">
        <f t="shared" si="94"/>
        <v/>
      </c>
      <c r="H3072" s="535"/>
      <c r="I3072" s="535"/>
      <c r="J3072" s="535"/>
      <c r="K3072" s="32" t="str">
        <f t="shared" si="95"/>
        <v/>
      </c>
      <c r="L3072" s="535"/>
    </row>
    <row r="3073" spans="2:12" x14ac:dyDescent="0.4">
      <c r="B3073" s="535"/>
      <c r="E3073" s="32" t="str">
        <f t="shared" si="94"/>
        <v/>
      </c>
      <c r="H3073" s="535"/>
      <c r="I3073" s="535"/>
      <c r="J3073" s="535"/>
      <c r="K3073" s="32" t="str">
        <f t="shared" si="95"/>
        <v/>
      </c>
      <c r="L3073" s="535"/>
    </row>
    <row r="3074" spans="2:12" x14ac:dyDescent="0.4">
      <c r="B3074" s="535"/>
      <c r="E3074" s="32" t="str">
        <f t="shared" si="94"/>
        <v/>
      </c>
      <c r="H3074" s="535"/>
      <c r="I3074" s="535"/>
      <c r="J3074" s="535"/>
      <c r="K3074" s="32" t="str">
        <f t="shared" si="95"/>
        <v/>
      </c>
      <c r="L3074" s="535"/>
    </row>
    <row r="3075" spans="2:12" x14ac:dyDescent="0.4">
      <c r="B3075" s="535"/>
      <c r="E3075" s="32" t="str">
        <f t="shared" si="94"/>
        <v/>
      </c>
      <c r="H3075" s="535"/>
      <c r="I3075" s="535"/>
      <c r="J3075" s="535"/>
      <c r="K3075" s="32" t="str">
        <f t="shared" si="95"/>
        <v/>
      </c>
      <c r="L3075" s="535"/>
    </row>
    <row r="3076" spans="2:12" x14ac:dyDescent="0.4">
      <c r="B3076" s="535"/>
      <c r="E3076" s="32" t="str">
        <f t="shared" si="94"/>
        <v/>
      </c>
      <c r="H3076" s="535"/>
      <c r="I3076" s="535"/>
      <c r="J3076" s="535"/>
      <c r="K3076" s="32" t="str">
        <f t="shared" si="95"/>
        <v/>
      </c>
      <c r="L3076" s="535"/>
    </row>
    <row r="3077" spans="2:12" x14ac:dyDescent="0.4">
      <c r="B3077" s="535"/>
      <c r="E3077" s="32" t="str">
        <f t="shared" si="94"/>
        <v/>
      </c>
      <c r="H3077" s="535"/>
      <c r="I3077" s="535"/>
      <c r="J3077" s="535"/>
      <c r="K3077" s="32" t="str">
        <f t="shared" si="95"/>
        <v/>
      </c>
      <c r="L3077" s="535"/>
    </row>
    <row r="3078" spans="2:12" x14ac:dyDescent="0.4">
      <c r="B3078" s="535"/>
      <c r="E3078" s="32" t="str">
        <f t="shared" si="94"/>
        <v/>
      </c>
      <c r="H3078" s="535"/>
      <c r="I3078" s="535"/>
      <c r="J3078" s="535"/>
      <c r="K3078" s="32" t="str">
        <f t="shared" si="95"/>
        <v/>
      </c>
      <c r="L3078" s="535"/>
    </row>
    <row r="3079" spans="2:12" x14ac:dyDescent="0.4">
      <c r="B3079" s="535"/>
      <c r="E3079" s="32" t="str">
        <f t="shared" si="94"/>
        <v/>
      </c>
      <c r="H3079" s="535"/>
      <c r="I3079" s="535"/>
      <c r="J3079" s="535"/>
      <c r="K3079" s="32" t="str">
        <f t="shared" si="95"/>
        <v/>
      </c>
      <c r="L3079" s="535"/>
    </row>
    <row r="3080" spans="2:12" x14ac:dyDescent="0.4">
      <c r="B3080" s="535"/>
      <c r="E3080" s="32" t="str">
        <f t="shared" si="94"/>
        <v/>
      </c>
      <c r="H3080" s="535"/>
      <c r="I3080" s="535"/>
      <c r="J3080" s="535"/>
      <c r="K3080" s="32" t="str">
        <f t="shared" si="95"/>
        <v/>
      </c>
      <c r="L3080" s="535"/>
    </row>
    <row r="3081" spans="2:12" x14ac:dyDescent="0.4">
      <c r="B3081" s="535"/>
      <c r="E3081" s="32" t="str">
        <f t="shared" si="94"/>
        <v/>
      </c>
      <c r="H3081" s="535"/>
      <c r="I3081" s="535"/>
      <c r="J3081" s="535"/>
      <c r="K3081" s="32" t="str">
        <f t="shared" si="95"/>
        <v/>
      </c>
      <c r="L3081" s="535"/>
    </row>
    <row r="3082" spans="2:12" x14ac:dyDescent="0.4">
      <c r="B3082" s="535"/>
      <c r="E3082" s="32" t="str">
        <f t="shared" ref="E3082:E3145" si="96">IF(OR(B3082="",B3082="Инструмент бензо",B3082="Инструмент электро",B3082="Инструмент газ",B3082="Ручник и аксессуары"),"","V")</f>
        <v/>
      </c>
      <c r="H3082" s="535"/>
      <c r="I3082" s="535"/>
      <c r="J3082" s="535"/>
      <c r="K3082" s="32" t="str">
        <f t="shared" si="95"/>
        <v/>
      </c>
      <c r="L3082" s="535"/>
    </row>
    <row r="3083" spans="2:12" x14ac:dyDescent="0.4">
      <c r="B3083" s="535"/>
      <c r="E3083" s="32" t="str">
        <f t="shared" si="96"/>
        <v/>
      </c>
      <c r="H3083" s="535"/>
      <c r="I3083" s="535"/>
      <c r="J3083" s="535"/>
      <c r="K3083" s="32" t="str">
        <f t="shared" ref="K3083:K3146" si="97">IF(OR(H3083="",H3083="Инструмент бензо",H3083="Инструмент электро",H3083="Инструмент газ",H3083="Ручник и аксессуары"),"","V")</f>
        <v/>
      </c>
      <c r="L3083" s="535"/>
    </row>
    <row r="3084" spans="2:12" x14ac:dyDescent="0.4">
      <c r="B3084" s="535"/>
      <c r="E3084" s="32" t="str">
        <f t="shared" si="96"/>
        <v/>
      </c>
      <c r="H3084" s="535"/>
      <c r="I3084" s="535"/>
      <c r="J3084" s="535"/>
      <c r="K3084" s="32" t="str">
        <f t="shared" si="97"/>
        <v/>
      </c>
      <c r="L3084" s="535"/>
    </row>
    <row r="3085" spans="2:12" x14ac:dyDescent="0.4">
      <c r="B3085" s="535"/>
      <c r="E3085" s="32" t="str">
        <f t="shared" si="96"/>
        <v/>
      </c>
      <c r="H3085" s="535"/>
      <c r="I3085" s="535"/>
      <c r="J3085" s="535"/>
      <c r="K3085" s="32" t="str">
        <f t="shared" si="97"/>
        <v/>
      </c>
      <c r="L3085" s="535"/>
    </row>
    <row r="3086" spans="2:12" x14ac:dyDescent="0.4">
      <c r="B3086" s="535"/>
      <c r="E3086" s="32" t="str">
        <f t="shared" si="96"/>
        <v/>
      </c>
      <c r="H3086" s="535"/>
      <c r="I3086" s="535"/>
      <c r="J3086" s="535"/>
      <c r="K3086" s="32" t="str">
        <f t="shared" si="97"/>
        <v/>
      </c>
      <c r="L3086" s="535"/>
    </row>
    <row r="3087" spans="2:12" x14ac:dyDescent="0.4">
      <c r="B3087" s="535"/>
      <c r="E3087" s="32" t="str">
        <f t="shared" si="96"/>
        <v/>
      </c>
      <c r="H3087" s="535"/>
      <c r="I3087" s="535"/>
      <c r="J3087" s="535"/>
      <c r="K3087" s="32" t="str">
        <f t="shared" si="97"/>
        <v/>
      </c>
      <c r="L3087" s="535"/>
    </row>
    <row r="3088" spans="2:12" x14ac:dyDescent="0.4">
      <c r="B3088" s="535"/>
      <c r="E3088" s="32" t="str">
        <f t="shared" si="96"/>
        <v/>
      </c>
      <c r="H3088" s="535"/>
      <c r="I3088" s="535"/>
      <c r="J3088" s="535"/>
      <c r="K3088" s="32" t="str">
        <f t="shared" si="97"/>
        <v/>
      </c>
      <c r="L3088" s="535"/>
    </row>
    <row r="3089" spans="2:12" x14ac:dyDescent="0.4">
      <c r="B3089" s="535"/>
      <c r="E3089" s="32" t="str">
        <f t="shared" si="96"/>
        <v/>
      </c>
      <c r="H3089" s="535"/>
      <c r="I3089" s="535"/>
      <c r="J3089" s="535"/>
      <c r="K3089" s="32" t="str">
        <f t="shared" si="97"/>
        <v/>
      </c>
      <c r="L3089" s="535"/>
    </row>
    <row r="3090" spans="2:12" x14ac:dyDescent="0.4">
      <c r="B3090" s="535"/>
      <c r="E3090" s="32" t="str">
        <f t="shared" si="96"/>
        <v/>
      </c>
      <c r="H3090" s="535"/>
      <c r="I3090" s="535"/>
      <c r="J3090" s="535"/>
      <c r="K3090" s="32" t="str">
        <f t="shared" si="97"/>
        <v/>
      </c>
      <c r="L3090" s="535"/>
    </row>
    <row r="3091" spans="2:12" x14ac:dyDescent="0.4">
      <c r="B3091" s="535"/>
      <c r="E3091" s="32" t="str">
        <f t="shared" si="96"/>
        <v/>
      </c>
      <c r="H3091" s="535"/>
      <c r="I3091" s="535"/>
      <c r="J3091" s="535"/>
      <c r="K3091" s="32" t="str">
        <f t="shared" si="97"/>
        <v/>
      </c>
      <c r="L3091" s="535"/>
    </row>
    <row r="3092" spans="2:12" x14ac:dyDescent="0.4">
      <c r="B3092" s="535"/>
      <c r="E3092" s="32" t="str">
        <f t="shared" si="96"/>
        <v/>
      </c>
      <c r="H3092" s="535"/>
      <c r="I3092" s="535"/>
      <c r="J3092" s="535"/>
      <c r="K3092" s="32" t="str">
        <f t="shared" si="97"/>
        <v/>
      </c>
      <c r="L3092" s="535"/>
    </row>
    <row r="3093" spans="2:12" x14ac:dyDescent="0.4">
      <c r="B3093" s="535"/>
      <c r="E3093" s="32" t="str">
        <f t="shared" si="96"/>
        <v/>
      </c>
      <c r="H3093" s="535"/>
      <c r="I3093" s="535"/>
      <c r="J3093" s="535"/>
      <c r="K3093" s="32" t="str">
        <f t="shared" si="97"/>
        <v/>
      </c>
      <c r="L3093" s="535"/>
    </row>
    <row r="3094" spans="2:12" x14ac:dyDescent="0.4">
      <c r="B3094" s="535"/>
      <c r="E3094" s="32" t="str">
        <f t="shared" si="96"/>
        <v/>
      </c>
      <c r="H3094" s="535"/>
      <c r="I3094" s="535"/>
      <c r="J3094" s="535"/>
      <c r="K3094" s="32" t="str">
        <f t="shared" si="97"/>
        <v/>
      </c>
      <c r="L3094" s="535"/>
    </row>
    <row r="3095" spans="2:12" x14ac:dyDescent="0.4">
      <c r="B3095" s="535"/>
      <c r="E3095" s="32" t="str">
        <f t="shared" si="96"/>
        <v/>
      </c>
      <c r="H3095" s="535"/>
      <c r="I3095" s="535"/>
      <c r="J3095" s="535"/>
      <c r="K3095" s="32" t="str">
        <f t="shared" si="97"/>
        <v/>
      </c>
      <c r="L3095" s="535"/>
    </row>
    <row r="3096" spans="2:12" x14ac:dyDescent="0.4">
      <c r="B3096" s="535"/>
      <c r="E3096" s="32" t="str">
        <f t="shared" si="96"/>
        <v/>
      </c>
      <c r="H3096" s="535"/>
      <c r="I3096" s="535"/>
      <c r="J3096" s="535"/>
      <c r="K3096" s="32" t="str">
        <f t="shared" si="97"/>
        <v/>
      </c>
      <c r="L3096" s="535"/>
    </row>
    <row r="3097" spans="2:12" x14ac:dyDescent="0.4">
      <c r="B3097" s="535"/>
      <c r="E3097" s="32" t="str">
        <f t="shared" si="96"/>
        <v/>
      </c>
      <c r="H3097" s="535"/>
      <c r="I3097" s="535"/>
      <c r="J3097" s="535"/>
      <c r="K3097" s="32" t="str">
        <f t="shared" si="97"/>
        <v/>
      </c>
      <c r="L3097" s="535"/>
    </row>
    <row r="3098" spans="2:12" x14ac:dyDescent="0.4">
      <c r="B3098" s="535"/>
      <c r="E3098" s="32" t="str">
        <f t="shared" si="96"/>
        <v/>
      </c>
      <c r="H3098" s="535"/>
      <c r="I3098" s="535"/>
      <c r="J3098" s="535"/>
      <c r="K3098" s="32" t="str">
        <f t="shared" si="97"/>
        <v/>
      </c>
      <c r="L3098" s="535"/>
    </row>
    <row r="3099" spans="2:12" x14ac:dyDescent="0.4">
      <c r="B3099" s="535"/>
      <c r="E3099" s="32" t="str">
        <f t="shared" si="96"/>
        <v/>
      </c>
      <c r="H3099" s="535"/>
      <c r="I3099" s="535"/>
      <c r="J3099" s="535"/>
      <c r="K3099" s="32" t="str">
        <f t="shared" si="97"/>
        <v/>
      </c>
      <c r="L3099" s="535"/>
    </row>
    <row r="3100" spans="2:12" x14ac:dyDescent="0.4">
      <c r="B3100" s="535"/>
      <c r="E3100" s="32" t="str">
        <f t="shared" si="96"/>
        <v/>
      </c>
      <c r="H3100" s="535"/>
      <c r="I3100" s="535"/>
      <c r="J3100" s="535"/>
      <c r="K3100" s="32" t="str">
        <f t="shared" si="97"/>
        <v/>
      </c>
      <c r="L3100" s="535"/>
    </row>
    <row r="3101" spans="2:12" x14ac:dyDescent="0.4">
      <c r="B3101" s="535"/>
      <c r="E3101" s="32" t="str">
        <f t="shared" si="96"/>
        <v/>
      </c>
      <c r="H3101" s="535"/>
      <c r="I3101" s="535"/>
      <c r="J3101" s="535"/>
      <c r="K3101" s="32" t="str">
        <f t="shared" si="97"/>
        <v/>
      </c>
      <c r="L3101" s="535"/>
    </row>
    <row r="3102" spans="2:12" x14ac:dyDescent="0.4">
      <c r="B3102" s="535"/>
      <c r="E3102" s="32" t="str">
        <f t="shared" si="96"/>
        <v/>
      </c>
      <c r="H3102" s="535"/>
      <c r="I3102" s="535"/>
      <c r="J3102" s="535"/>
      <c r="K3102" s="32" t="str">
        <f t="shared" si="97"/>
        <v/>
      </c>
      <c r="L3102" s="535"/>
    </row>
    <row r="3103" spans="2:12" x14ac:dyDescent="0.4">
      <c r="B3103" s="535"/>
      <c r="E3103" s="32" t="str">
        <f t="shared" si="96"/>
        <v/>
      </c>
      <c r="H3103" s="535"/>
      <c r="I3103" s="535"/>
      <c r="J3103" s="535"/>
      <c r="K3103" s="32" t="str">
        <f t="shared" si="97"/>
        <v/>
      </c>
      <c r="L3103" s="535"/>
    </row>
    <row r="3104" spans="2:12" x14ac:dyDescent="0.4">
      <c r="B3104" s="535"/>
      <c r="E3104" s="32" t="str">
        <f t="shared" si="96"/>
        <v/>
      </c>
      <c r="H3104" s="535"/>
      <c r="I3104" s="535"/>
      <c r="J3104" s="535"/>
      <c r="K3104" s="32" t="str">
        <f t="shared" si="97"/>
        <v/>
      </c>
      <c r="L3104" s="535"/>
    </row>
    <row r="3105" spans="2:12" x14ac:dyDescent="0.4">
      <c r="B3105" s="535"/>
      <c r="E3105" s="32" t="str">
        <f t="shared" si="96"/>
        <v/>
      </c>
      <c r="H3105" s="535"/>
      <c r="I3105" s="535"/>
      <c r="J3105" s="535"/>
      <c r="K3105" s="32" t="str">
        <f t="shared" si="97"/>
        <v/>
      </c>
      <c r="L3105" s="535"/>
    </row>
    <row r="3106" spans="2:12" x14ac:dyDescent="0.4">
      <c r="B3106" s="535"/>
      <c r="E3106" s="32" t="str">
        <f t="shared" si="96"/>
        <v/>
      </c>
      <c r="H3106" s="535"/>
      <c r="I3106" s="535"/>
      <c r="J3106" s="535"/>
      <c r="K3106" s="32" t="str">
        <f t="shared" si="97"/>
        <v/>
      </c>
      <c r="L3106" s="535"/>
    </row>
    <row r="3107" spans="2:12" x14ac:dyDescent="0.4">
      <c r="B3107" s="535"/>
      <c r="E3107" s="32" t="str">
        <f t="shared" si="96"/>
        <v/>
      </c>
      <c r="H3107" s="535"/>
      <c r="I3107" s="535"/>
      <c r="J3107" s="535"/>
      <c r="K3107" s="32" t="str">
        <f t="shared" si="97"/>
        <v/>
      </c>
      <c r="L3107" s="535"/>
    </row>
    <row r="3108" spans="2:12" x14ac:dyDescent="0.4">
      <c r="B3108" s="535"/>
      <c r="E3108" s="32" t="str">
        <f t="shared" si="96"/>
        <v/>
      </c>
      <c r="H3108" s="535"/>
      <c r="I3108" s="535"/>
      <c r="J3108" s="535"/>
      <c r="K3108" s="32" t="str">
        <f t="shared" si="97"/>
        <v/>
      </c>
      <c r="L3108" s="535"/>
    </row>
    <row r="3109" spans="2:12" x14ac:dyDescent="0.4">
      <c r="B3109" s="535"/>
      <c r="E3109" s="32" t="str">
        <f t="shared" si="96"/>
        <v/>
      </c>
      <c r="H3109" s="535"/>
      <c r="I3109" s="535"/>
      <c r="J3109" s="535"/>
      <c r="K3109" s="32" t="str">
        <f t="shared" si="97"/>
        <v/>
      </c>
      <c r="L3109" s="535"/>
    </row>
    <row r="3110" spans="2:12" x14ac:dyDescent="0.4">
      <c r="B3110" s="535"/>
      <c r="E3110" s="32" t="str">
        <f t="shared" si="96"/>
        <v/>
      </c>
      <c r="H3110" s="535"/>
      <c r="I3110" s="535"/>
      <c r="J3110" s="535"/>
      <c r="K3110" s="32" t="str">
        <f t="shared" si="97"/>
        <v/>
      </c>
      <c r="L3110" s="535"/>
    </row>
    <row r="3111" spans="2:12" x14ac:dyDescent="0.4">
      <c r="B3111" s="535"/>
      <c r="E3111" s="32" t="str">
        <f t="shared" si="96"/>
        <v/>
      </c>
      <c r="H3111" s="535"/>
      <c r="I3111" s="535"/>
      <c r="J3111" s="535"/>
      <c r="K3111" s="32" t="str">
        <f t="shared" si="97"/>
        <v/>
      </c>
      <c r="L3111" s="535"/>
    </row>
    <row r="3112" spans="2:12" x14ac:dyDescent="0.4">
      <c r="B3112" s="535"/>
      <c r="E3112" s="32" t="str">
        <f t="shared" si="96"/>
        <v/>
      </c>
      <c r="H3112" s="535"/>
      <c r="I3112" s="535"/>
      <c r="J3112" s="535"/>
      <c r="K3112" s="32" t="str">
        <f t="shared" si="97"/>
        <v/>
      </c>
      <c r="L3112" s="535"/>
    </row>
    <row r="3113" spans="2:12" x14ac:dyDescent="0.4">
      <c r="B3113" s="535"/>
      <c r="E3113" s="32" t="str">
        <f t="shared" si="96"/>
        <v/>
      </c>
      <c r="H3113" s="535"/>
      <c r="I3113" s="535"/>
      <c r="J3113" s="535"/>
      <c r="K3113" s="32" t="str">
        <f t="shared" si="97"/>
        <v/>
      </c>
      <c r="L3113" s="535"/>
    </row>
    <row r="3114" spans="2:12" x14ac:dyDescent="0.4">
      <c r="B3114" s="535"/>
      <c r="E3114" s="32" t="str">
        <f t="shared" si="96"/>
        <v/>
      </c>
      <c r="H3114" s="535"/>
      <c r="I3114" s="535"/>
      <c r="J3114" s="535"/>
      <c r="K3114" s="32" t="str">
        <f t="shared" si="97"/>
        <v/>
      </c>
      <c r="L3114" s="535"/>
    </row>
    <row r="3115" spans="2:12" x14ac:dyDescent="0.4">
      <c r="B3115" s="535"/>
      <c r="E3115" s="32" t="str">
        <f t="shared" si="96"/>
        <v/>
      </c>
      <c r="H3115" s="535"/>
      <c r="I3115" s="535"/>
      <c r="J3115" s="535"/>
      <c r="K3115" s="32" t="str">
        <f t="shared" si="97"/>
        <v/>
      </c>
      <c r="L3115" s="535"/>
    </row>
    <row r="3116" spans="2:12" x14ac:dyDescent="0.4">
      <c r="B3116" s="535"/>
      <c r="E3116" s="32" t="str">
        <f t="shared" si="96"/>
        <v/>
      </c>
      <c r="H3116" s="535"/>
      <c r="I3116" s="535"/>
      <c r="J3116" s="535"/>
      <c r="K3116" s="32" t="str">
        <f t="shared" si="97"/>
        <v/>
      </c>
      <c r="L3116" s="535"/>
    </row>
    <row r="3117" spans="2:12" x14ac:dyDescent="0.4">
      <c r="B3117" s="535"/>
      <c r="E3117" s="32" t="str">
        <f t="shared" si="96"/>
        <v/>
      </c>
      <c r="H3117" s="535"/>
      <c r="I3117" s="535"/>
      <c r="J3117" s="535"/>
      <c r="K3117" s="32" t="str">
        <f t="shared" si="97"/>
        <v/>
      </c>
      <c r="L3117" s="535"/>
    </row>
    <row r="3118" spans="2:12" x14ac:dyDescent="0.4">
      <c r="B3118" s="535"/>
      <c r="E3118" s="32" t="str">
        <f t="shared" si="96"/>
        <v/>
      </c>
      <c r="H3118" s="535"/>
      <c r="I3118" s="535"/>
      <c r="J3118" s="535"/>
      <c r="K3118" s="32" t="str">
        <f t="shared" si="97"/>
        <v/>
      </c>
      <c r="L3118" s="535"/>
    </row>
    <row r="3119" spans="2:12" x14ac:dyDescent="0.4">
      <c r="B3119" s="535"/>
      <c r="E3119" s="32" t="str">
        <f t="shared" si="96"/>
        <v/>
      </c>
      <c r="H3119" s="535"/>
      <c r="I3119" s="535"/>
      <c r="J3119" s="535"/>
      <c r="K3119" s="32" t="str">
        <f t="shared" si="97"/>
        <v/>
      </c>
      <c r="L3119" s="535"/>
    </row>
    <row r="3120" spans="2:12" x14ac:dyDescent="0.4">
      <c r="B3120" s="535"/>
      <c r="E3120" s="32" t="str">
        <f t="shared" si="96"/>
        <v/>
      </c>
      <c r="H3120" s="535"/>
      <c r="I3120" s="535"/>
      <c r="J3120" s="535"/>
      <c r="K3120" s="32" t="str">
        <f t="shared" si="97"/>
        <v/>
      </c>
      <c r="L3120" s="535"/>
    </row>
    <row r="3121" spans="2:12" x14ac:dyDescent="0.4">
      <c r="B3121" s="535"/>
      <c r="E3121" s="32" t="str">
        <f t="shared" si="96"/>
        <v/>
      </c>
      <c r="H3121" s="535"/>
      <c r="I3121" s="535"/>
      <c r="J3121" s="535"/>
      <c r="K3121" s="32" t="str">
        <f t="shared" si="97"/>
        <v/>
      </c>
      <c r="L3121" s="535"/>
    </row>
    <row r="3122" spans="2:12" x14ac:dyDescent="0.4">
      <c r="B3122" s="535"/>
      <c r="E3122" s="32" t="str">
        <f t="shared" si="96"/>
        <v/>
      </c>
      <c r="H3122" s="535"/>
      <c r="I3122" s="535"/>
      <c r="J3122" s="535"/>
      <c r="K3122" s="32" t="str">
        <f t="shared" si="97"/>
        <v/>
      </c>
      <c r="L3122" s="535"/>
    </row>
    <row r="3123" spans="2:12" x14ac:dyDescent="0.4">
      <c r="B3123" s="535"/>
      <c r="E3123" s="32" t="str">
        <f t="shared" si="96"/>
        <v/>
      </c>
      <c r="H3123" s="535"/>
      <c r="I3123" s="535"/>
      <c r="J3123" s="535"/>
      <c r="K3123" s="32" t="str">
        <f t="shared" si="97"/>
        <v/>
      </c>
      <c r="L3123" s="535"/>
    </row>
    <row r="3124" spans="2:12" x14ac:dyDescent="0.4">
      <c r="B3124" s="535"/>
      <c r="E3124" s="32" t="str">
        <f t="shared" si="96"/>
        <v/>
      </c>
      <c r="H3124" s="535"/>
      <c r="I3124" s="535"/>
      <c r="J3124" s="535"/>
      <c r="K3124" s="32" t="str">
        <f t="shared" si="97"/>
        <v/>
      </c>
      <c r="L3124" s="535"/>
    </row>
    <row r="3125" spans="2:12" x14ac:dyDescent="0.4">
      <c r="B3125" s="535"/>
      <c r="E3125" s="32" t="str">
        <f t="shared" si="96"/>
        <v/>
      </c>
      <c r="H3125" s="535"/>
      <c r="I3125" s="535"/>
      <c r="J3125" s="535"/>
      <c r="K3125" s="32" t="str">
        <f t="shared" si="97"/>
        <v/>
      </c>
      <c r="L3125" s="535"/>
    </row>
    <row r="3126" spans="2:12" x14ac:dyDescent="0.4">
      <c r="B3126" s="535"/>
      <c r="E3126" s="32" t="str">
        <f t="shared" si="96"/>
        <v/>
      </c>
      <c r="H3126" s="535"/>
      <c r="I3126" s="535"/>
      <c r="J3126" s="535"/>
      <c r="K3126" s="32" t="str">
        <f t="shared" si="97"/>
        <v/>
      </c>
      <c r="L3126" s="535"/>
    </row>
    <row r="3127" spans="2:12" x14ac:dyDescent="0.4">
      <c r="B3127" s="535"/>
      <c r="E3127" s="32" t="str">
        <f t="shared" si="96"/>
        <v/>
      </c>
      <c r="H3127" s="535"/>
      <c r="I3127" s="535"/>
      <c r="J3127" s="535"/>
      <c r="K3127" s="32" t="str">
        <f t="shared" si="97"/>
        <v/>
      </c>
      <c r="L3127" s="535"/>
    </row>
    <row r="3128" spans="2:12" x14ac:dyDescent="0.4">
      <c r="B3128" s="535"/>
      <c r="E3128" s="32" t="str">
        <f t="shared" si="96"/>
        <v/>
      </c>
      <c r="H3128" s="535"/>
      <c r="I3128" s="535"/>
      <c r="J3128" s="535"/>
      <c r="K3128" s="32" t="str">
        <f t="shared" si="97"/>
        <v/>
      </c>
      <c r="L3128" s="535"/>
    </row>
    <row r="3129" spans="2:12" x14ac:dyDescent="0.4">
      <c r="B3129" s="535"/>
      <c r="E3129" s="32" t="str">
        <f t="shared" si="96"/>
        <v/>
      </c>
      <c r="H3129" s="535"/>
      <c r="I3129" s="535"/>
      <c r="J3129" s="535"/>
      <c r="K3129" s="32" t="str">
        <f t="shared" si="97"/>
        <v/>
      </c>
      <c r="L3129" s="535"/>
    </row>
    <row r="3130" spans="2:12" x14ac:dyDescent="0.4">
      <c r="B3130" s="535"/>
      <c r="E3130" s="32" t="str">
        <f t="shared" si="96"/>
        <v/>
      </c>
      <c r="H3130" s="535"/>
      <c r="I3130" s="535"/>
      <c r="J3130" s="535"/>
      <c r="K3130" s="32" t="str">
        <f t="shared" si="97"/>
        <v/>
      </c>
      <c r="L3130" s="535"/>
    </row>
    <row r="3131" spans="2:12" x14ac:dyDescent="0.4">
      <c r="B3131" s="535"/>
      <c r="E3131" s="32" t="str">
        <f t="shared" si="96"/>
        <v/>
      </c>
      <c r="H3131" s="535"/>
      <c r="I3131" s="535"/>
      <c r="J3131" s="535"/>
      <c r="K3131" s="32" t="str">
        <f t="shared" si="97"/>
        <v/>
      </c>
      <c r="L3131" s="535"/>
    </row>
    <row r="3132" spans="2:12" x14ac:dyDescent="0.4">
      <c r="B3132" s="535"/>
      <c r="E3132" s="32" t="str">
        <f t="shared" si="96"/>
        <v/>
      </c>
      <c r="H3132" s="535"/>
      <c r="I3132" s="535"/>
      <c r="J3132" s="535"/>
      <c r="K3132" s="32" t="str">
        <f t="shared" si="97"/>
        <v/>
      </c>
      <c r="L3132" s="535"/>
    </row>
    <row r="3133" spans="2:12" x14ac:dyDescent="0.4">
      <c r="B3133" s="535"/>
      <c r="E3133" s="32" t="str">
        <f t="shared" si="96"/>
        <v/>
      </c>
      <c r="H3133" s="535"/>
      <c r="I3133" s="535"/>
      <c r="J3133" s="535"/>
      <c r="K3133" s="32" t="str">
        <f t="shared" si="97"/>
        <v/>
      </c>
      <c r="L3133" s="535"/>
    </row>
    <row r="3134" spans="2:12" x14ac:dyDescent="0.4">
      <c r="B3134" s="535"/>
      <c r="E3134" s="32" t="str">
        <f t="shared" si="96"/>
        <v/>
      </c>
      <c r="H3134" s="535"/>
      <c r="I3134" s="535"/>
      <c r="J3134" s="535"/>
      <c r="K3134" s="32" t="str">
        <f t="shared" si="97"/>
        <v/>
      </c>
      <c r="L3134" s="535"/>
    </row>
    <row r="3135" spans="2:12" x14ac:dyDescent="0.4">
      <c r="B3135" s="535"/>
      <c r="E3135" s="32" t="str">
        <f t="shared" si="96"/>
        <v/>
      </c>
      <c r="H3135" s="535"/>
      <c r="I3135" s="535"/>
      <c r="J3135" s="535"/>
      <c r="K3135" s="32" t="str">
        <f t="shared" si="97"/>
        <v/>
      </c>
      <c r="L3135" s="535"/>
    </row>
    <row r="3136" spans="2:12" x14ac:dyDescent="0.4">
      <c r="B3136" s="535"/>
      <c r="E3136" s="32" t="str">
        <f t="shared" si="96"/>
        <v/>
      </c>
      <c r="H3136" s="535"/>
      <c r="I3136" s="535"/>
      <c r="J3136" s="535"/>
      <c r="K3136" s="32" t="str">
        <f t="shared" si="97"/>
        <v/>
      </c>
      <c r="L3136" s="535"/>
    </row>
    <row r="3137" spans="2:12" x14ac:dyDescent="0.4">
      <c r="B3137" s="535"/>
      <c r="E3137" s="32" t="str">
        <f t="shared" si="96"/>
        <v/>
      </c>
      <c r="H3137" s="535"/>
      <c r="I3137" s="535"/>
      <c r="J3137" s="535"/>
      <c r="K3137" s="32" t="str">
        <f t="shared" si="97"/>
        <v/>
      </c>
      <c r="L3137" s="535"/>
    </row>
    <row r="3138" spans="2:12" x14ac:dyDescent="0.4">
      <c r="B3138" s="535"/>
      <c r="E3138" s="32" t="str">
        <f t="shared" si="96"/>
        <v/>
      </c>
      <c r="H3138" s="535"/>
      <c r="I3138" s="535"/>
      <c r="J3138" s="535"/>
      <c r="K3138" s="32" t="str">
        <f t="shared" si="97"/>
        <v/>
      </c>
      <c r="L3138" s="535"/>
    </row>
    <row r="3139" spans="2:12" x14ac:dyDescent="0.4">
      <c r="B3139" s="535"/>
      <c r="E3139" s="32" t="str">
        <f t="shared" si="96"/>
        <v/>
      </c>
      <c r="H3139" s="535"/>
      <c r="I3139" s="535"/>
      <c r="J3139" s="535"/>
      <c r="K3139" s="32" t="str">
        <f t="shared" si="97"/>
        <v/>
      </c>
      <c r="L3139" s="535"/>
    </row>
    <row r="3140" spans="2:12" x14ac:dyDescent="0.4">
      <c r="B3140" s="535"/>
      <c r="E3140" s="32" t="str">
        <f t="shared" si="96"/>
        <v/>
      </c>
      <c r="H3140" s="535"/>
      <c r="I3140" s="535"/>
      <c r="J3140" s="535"/>
      <c r="K3140" s="32" t="str">
        <f t="shared" si="97"/>
        <v/>
      </c>
      <c r="L3140" s="535"/>
    </row>
    <row r="3141" spans="2:12" x14ac:dyDescent="0.4">
      <c r="B3141" s="535"/>
      <c r="E3141" s="32" t="str">
        <f t="shared" si="96"/>
        <v/>
      </c>
      <c r="H3141" s="535"/>
      <c r="I3141" s="535"/>
      <c r="J3141" s="535"/>
      <c r="K3141" s="32" t="str">
        <f t="shared" si="97"/>
        <v/>
      </c>
      <c r="L3141" s="535"/>
    </row>
    <row r="3142" spans="2:12" x14ac:dyDescent="0.4">
      <c r="B3142" s="535"/>
      <c r="E3142" s="32" t="str">
        <f t="shared" si="96"/>
        <v/>
      </c>
      <c r="H3142" s="535"/>
      <c r="I3142" s="535"/>
      <c r="J3142" s="535"/>
      <c r="K3142" s="32" t="str">
        <f t="shared" si="97"/>
        <v/>
      </c>
      <c r="L3142" s="535"/>
    </row>
    <row r="3143" spans="2:12" x14ac:dyDescent="0.4">
      <c r="B3143" s="535"/>
      <c r="E3143" s="32" t="str">
        <f t="shared" si="96"/>
        <v/>
      </c>
      <c r="H3143" s="535"/>
      <c r="I3143" s="535"/>
      <c r="J3143" s="535"/>
      <c r="K3143" s="32" t="str">
        <f t="shared" si="97"/>
        <v/>
      </c>
      <c r="L3143" s="535"/>
    </row>
    <row r="3144" spans="2:12" x14ac:dyDescent="0.4">
      <c r="B3144" s="535"/>
      <c r="E3144" s="32" t="str">
        <f t="shared" si="96"/>
        <v/>
      </c>
      <c r="H3144" s="535"/>
      <c r="I3144" s="535"/>
      <c r="J3144" s="535"/>
      <c r="K3144" s="32" t="str">
        <f t="shared" si="97"/>
        <v/>
      </c>
      <c r="L3144" s="535"/>
    </row>
    <row r="3145" spans="2:12" x14ac:dyDescent="0.4">
      <c r="B3145" s="535"/>
      <c r="E3145" s="32" t="str">
        <f t="shared" si="96"/>
        <v/>
      </c>
      <c r="H3145" s="535"/>
      <c r="I3145" s="535"/>
      <c r="J3145" s="535"/>
      <c r="K3145" s="32" t="str">
        <f t="shared" si="97"/>
        <v/>
      </c>
      <c r="L3145" s="535"/>
    </row>
    <row r="3146" spans="2:12" x14ac:dyDescent="0.4">
      <c r="B3146" s="535"/>
      <c r="E3146" s="32" t="str">
        <f t="shared" ref="E3146:E3209" si="98">IF(OR(B3146="",B3146="Инструмент бензо",B3146="Инструмент электро",B3146="Инструмент газ",B3146="Ручник и аксессуары"),"","V")</f>
        <v/>
      </c>
      <c r="H3146" s="535"/>
      <c r="I3146" s="535"/>
      <c r="J3146" s="535"/>
      <c r="K3146" s="32" t="str">
        <f t="shared" si="97"/>
        <v/>
      </c>
      <c r="L3146" s="535"/>
    </row>
    <row r="3147" spans="2:12" x14ac:dyDescent="0.4">
      <c r="B3147" s="535"/>
      <c r="E3147" s="32" t="str">
        <f t="shared" si="98"/>
        <v/>
      </c>
      <c r="H3147" s="535"/>
      <c r="I3147" s="535"/>
      <c r="J3147" s="535"/>
      <c r="K3147" s="32" t="str">
        <f t="shared" ref="K3147:K3210" si="99">IF(OR(H3147="",H3147="Инструмент бензо",H3147="Инструмент электро",H3147="Инструмент газ",H3147="Ручник и аксессуары"),"","V")</f>
        <v/>
      </c>
      <c r="L3147" s="535"/>
    </row>
    <row r="3148" spans="2:12" x14ac:dyDescent="0.4">
      <c r="B3148" s="535"/>
      <c r="E3148" s="32" t="str">
        <f t="shared" si="98"/>
        <v/>
      </c>
      <c r="H3148" s="535"/>
      <c r="I3148" s="535"/>
      <c r="J3148" s="535"/>
      <c r="K3148" s="32" t="str">
        <f t="shared" si="99"/>
        <v/>
      </c>
      <c r="L3148" s="535"/>
    </row>
    <row r="3149" spans="2:12" x14ac:dyDescent="0.4">
      <c r="B3149" s="535"/>
      <c r="E3149" s="32" t="str">
        <f t="shared" si="98"/>
        <v/>
      </c>
      <c r="H3149" s="535"/>
      <c r="I3149" s="535"/>
      <c r="J3149" s="535"/>
      <c r="K3149" s="32" t="str">
        <f t="shared" si="99"/>
        <v/>
      </c>
      <c r="L3149" s="535"/>
    </row>
    <row r="3150" spans="2:12" x14ac:dyDescent="0.4">
      <c r="B3150" s="535"/>
      <c r="E3150" s="32" t="str">
        <f t="shared" si="98"/>
        <v/>
      </c>
      <c r="H3150" s="535"/>
      <c r="I3150" s="535"/>
      <c r="J3150" s="535"/>
      <c r="K3150" s="32" t="str">
        <f t="shared" si="99"/>
        <v/>
      </c>
      <c r="L3150" s="535"/>
    </row>
    <row r="3151" spans="2:12" x14ac:dyDescent="0.4">
      <c r="B3151" s="535"/>
      <c r="E3151" s="32" t="str">
        <f t="shared" si="98"/>
        <v/>
      </c>
      <c r="H3151" s="535"/>
      <c r="I3151" s="535"/>
      <c r="J3151" s="535"/>
      <c r="K3151" s="32" t="str">
        <f t="shared" si="99"/>
        <v/>
      </c>
      <c r="L3151" s="535"/>
    </row>
    <row r="3152" spans="2:12" x14ac:dyDescent="0.4">
      <c r="B3152" s="535"/>
      <c r="E3152" s="32" t="str">
        <f t="shared" si="98"/>
        <v/>
      </c>
      <c r="H3152" s="535"/>
      <c r="I3152" s="535"/>
      <c r="J3152" s="535"/>
      <c r="K3152" s="32" t="str">
        <f t="shared" si="99"/>
        <v/>
      </c>
      <c r="L3152" s="535"/>
    </row>
    <row r="3153" spans="2:12" x14ac:dyDescent="0.4">
      <c r="B3153" s="535"/>
      <c r="E3153" s="32" t="str">
        <f t="shared" si="98"/>
        <v/>
      </c>
      <c r="H3153" s="535"/>
      <c r="I3153" s="535"/>
      <c r="J3153" s="535"/>
      <c r="K3153" s="32" t="str">
        <f t="shared" si="99"/>
        <v/>
      </c>
      <c r="L3153" s="535"/>
    </row>
    <row r="3154" spans="2:12" x14ac:dyDescent="0.4">
      <c r="B3154" s="535"/>
      <c r="E3154" s="32" t="str">
        <f t="shared" si="98"/>
        <v/>
      </c>
      <c r="H3154" s="535"/>
      <c r="I3154" s="535"/>
      <c r="J3154" s="535"/>
      <c r="K3154" s="32" t="str">
        <f t="shared" si="99"/>
        <v/>
      </c>
      <c r="L3154" s="535"/>
    </row>
    <row r="3155" spans="2:12" x14ac:dyDescent="0.4">
      <c r="B3155" s="535"/>
      <c r="E3155" s="32" t="str">
        <f t="shared" si="98"/>
        <v/>
      </c>
      <c r="H3155" s="535"/>
      <c r="I3155" s="535"/>
      <c r="J3155" s="535"/>
      <c r="K3155" s="32" t="str">
        <f t="shared" si="99"/>
        <v/>
      </c>
      <c r="L3155" s="535"/>
    </row>
    <row r="3156" spans="2:12" x14ac:dyDescent="0.4">
      <c r="B3156" s="535"/>
      <c r="E3156" s="32" t="str">
        <f t="shared" si="98"/>
        <v/>
      </c>
      <c r="H3156" s="535"/>
      <c r="I3156" s="535"/>
      <c r="J3156" s="535"/>
      <c r="K3156" s="32" t="str">
        <f t="shared" si="99"/>
        <v/>
      </c>
      <c r="L3156" s="535"/>
    </row>
    <row r="3157" spans="2:12" x14ac:dyDescent="0.4">
      <c r="B3157" s="535"/>
      <c r="E3157" s="32" t="str">
        <f t="shared" si="98"/>
        <v/>
      </c>
      <c r="H3157" s="535"/>
      <c r="I3157" s="535"/>
      <c r="J3157" s="535"/>
      <c r="K3157" s="32" t="str">
        <f t="shared" si="99"/>
        <v/>
      </c>
      <c r="L3157" s="535"/>
    </row>
    <row r="3158" spans="2:12" x14ac:dyDescent="0.4">
      <c r="B3158" s="535"/>
      <c r="E3158" s="32" t="str">
        <f t="shared" si="98"/>
        <v/>
      </c>
      <c r="H3158" s="535"/>
      <c r="I3158" s="535"/>
      <c r="J3158" s="535"/>
      <c r="K3158" s="32" t="str">
        <f t="shared" si="99"/>
        <v/>
      </c>
      <c r="L3158" s="535"/>
    </row>
    <row r="3159" spans="2:12" x14ac:dyDescent="0.4">
      <c r="B3159" s="535"/>
      <c r="E3159" s="32" t="str">
        <f t="shared" si="98"/>
        <v/>
      </c>
      <c r="H3159" s="535"/>
      <c r="I3159" s="535"/>
      <c r="J3159" s="535"/>
      <c r="K3159" s="32" t="str">
        <f t="shared" si="99"/>
        <v/>
      </c>
      <c r="L3159" s="535"/>
    </row>
    <row r="3160" spans="2:12" x14ac:dyDescent="0.4">
      <c r="B3160" s="535"/>
      <c r="E3160" s="32" t="str">
        <f t="shared" si="98"/>
        <v/>
      </c>
      <c r="H3160" s="535"/>
      <c r="I3160" s="535"/>
      <c r="J3160" s="535"/>
      <c r="K3160" s="32" t="str">
        <f t="shared" si="99"/>
        <v/>
      </c>
      <c r="L3160" s="535"/>
    </row>
    <row r="3161" spans="2:12" x14ac:dyDescent="0.4">
      <c r="B3161" s="535"/>
      <c r="E3161" s="32" t="str">
        <f t="shared" si="98"/>
        <v/>
      </c>
      <c r="H3161" s="535"/>
      <c r="I3161" s="535"/>
      <c r="J3161" s="535"/>
      <c r="K3161" s="32" t="str">
        <f t="shared" si="99"/>
        <v/>
      </c>
      <c r="L3161" s="535"/>
    </row>
    <row r="3162" spans="2:12" x14ac:dyDescent="0.4">
      <c r="B3162" s="535"/>
      <c r="E3162" s="32" t="str">
        <f t="shared" si="98"/>
        <v/>
      </c>
      <c r="H3162" s="535"/>
      <c r="I3162" s="535"/>
      <c r="J3162" s="535"/>
      <c r="K3162" s="32" t="str">
        <f t="shared" si="99"/>
        <v/>
      </c>
      <c r="L3162" s="535"/>
    </row>
    <row r="3163" spans="2:12" x14ac:dyDescent="0.4">
      <c r="B3163" s="535"/>
      <c r="E3163" s="32" t="str">
        <f t="shared" si="98"/>
        <v/>
      </c>
      <c r="H3163" s="535"/>
      <c r="I3163" s="535"/>
      <c r="J3163" s="535"/>
      <c r="K3163" s="32" t="str">
        <f t="shared" si="99"/>
        <v/>
      </c>
      <c r="L3163" s="535"/>
    </row>
    <row r="3164" spans="2:12" x14ac:dyDescent="0.4">
      <c r="B3164" s="535"/>
      <c r="E3164" s="32" t="str">
        <f t="shared" si="98"/>
        <v/>
      </c>
      <c r="H3164" s="535"/>
      <c r="I3164" s="535"/>
      <c r="J3164" s="535"/>
      <c r="K3164" s="32" t="str">
        <f t="shared" si="99"/>
        <v/>
      </c>
      <c r="L3164" s="535"/>
    </row>
    <row r="3165" spans="2:12" x14ac:dyDescent="0.4">
      <c r="B3165" s="535"/>
      <c r="E3165" s="32" t="str">
        <f t="shared" si="98"/>
        <v/>
      </c>
      <c r="H3165" s="535"/>
      <c r="I3165" s="535"/>
      <c r="J3165" s="535"/>
      <c r="K3165" s="32" t="str">
        <f t="shared" si="99"/>
        <v/>
      </c>
      <c r="L3165" s="535"/>
    </row>
    <row r="3166" spans="2:12" x14ac:dyDescent="0.4">
      <c r="B3166" s="535"/>
      <c r="E3166" s="32" t="str">
        <f t="shared" si="98"/>
        <v/>
      </c>
      <c r="H3166" s="535"/>
      <c r="I3166" s="535"/>
      <c r="J3166" s="535"/>
      <c r="K3166" s="32" t="str">
        <f t="shared" si="99"/>
        <v/>
      </c>
      <c r="L3166" s="535"/>
    </row>
    <row r="3167" spans="2:12" x14ac:dyDescent="0.4">
      <c r="B3167" s="535"/>
      <c r="E3167" s="32" t="str">
        <f t="shared" si="98"/>
        <v/>
      </c>
      <c r="H3167" s="535"/>
      <c r="I3167" s="535"/>
      <c r="J3167" s="535"/>
      <c r="K3167" s="32" t="str">
        <f t="shared" si="99"/>
        <v/>
      </c>
      <c r="L3167" s="535"/>
    </row>
    <row r="3168" spans="2:12" x14ac:dyDescent="0.4">
      <c r="B3168" s="535"/>
      <c r="E3168" s="32" t="str">
        <f t="shared" si="98"/>
        <v/>
      </c>
      <c r="H3168" s="535"/>
      <c r="I3168" s="535"/>
      <c r="J3168" s="535"/>
      <c r="K3168" s="32" t="str">
        <f t="shared" si="99"/>
        <v/>
      </c>
      <c r="L3168" s="535"/>
    </row>
    <row r="3169" spans="2:12" x14ac:dyDescent="0.4">
      <c r="B3169" s="535"/>
      <c r="E3169" s="32" t="str">
        <f t="shared" si="98"/>
        <v/>
      </c>
      <c r="H3169" s="535"/>
      <c r="I3169" s="535"/>
      <c r="J3169" s="535"/>
      <c r="K3169" s="32" t="str">
        <f t="shared" si="99"/>
        <v/>
      </c>
      <c r="L3169" s="535"/>
    </row>
    <row r="3170" spans="2:12" x14ac:dyDescent="0.4">
      <c r="B3170" s="535"/>
      <c r="E3170" s="32" t="str">
        <f t="shared" si="98"/>
        <v/>
      </c>
      <c r="H3170" s="535"/>
      <c r="I3170" s="535"/>
      <c r="J3170" s="535"/>
      <c r="K3170" s="32" t="str">
        <f t="shared" si="99"/>
        <v/>
      </c>
      <c r="L3170" s="535"/>
    </row>
    <row r="3171" spans="2:12" x14ac:dyDescent="0.4">
      <c r="B3171" s="535"/>
      <c r="E3171" s="32" t="str">
        <f t="shared" si="98"/>
        <v/>
      </c>
      <c r="H3171" s="535"/>
      <c r="I3171" s="535"/>
      <c r="J3171" s="535"/>
      <c r="K3171" s="32" t="str">
        <f t="shared" si="99"/>
        <v/>
      </c>
      <c r="L3171" s="535"/>
    </row>
    <row r="3172" spans="2:12" x14ac:dyDescent="0.4">
      <c r="B3172" s="535"/>
      <c r="E3172" s="32" t="str">
        <f t="shared" si="98"/>
        <v/>
      </c>
      <c r="H3172" s="535"/>
      <c r="I3172" s="535"/>
      <c r="J3172" s="535"/>
      <c r="K3172" s="32" t="str">
        <f t="shared" si="99"/>
        <v/>
      </c>
      <c r="L3172" s="535"/>
    </row>
    <row r="3173" spans="2:12" x14ac:dyDescent="0.4">
      <c r="B3173" s="535"/>
      <c r="E3173" s="32" t="str">
        <f t="shared" si="98"/>
        <v/>
      </c>
      <c r="H3173" s="535"/>
      <c r="I3173" s="535"/>
      <c r="J3173" s="535"/>
      <c r="K3173" s="32" t="str">
        <f t="shared" si="99"/>
        <v/>
      </c>
      <c r="L3173" s="535"/>
    </row>
    <row r="3174" spans="2:12" x14ac:dyDescent="0.4">
      <c r="B3174" s="535"/>
      <c r="E3174" s="32" t="str">
        <f t="shared" si="98"/>
        <v/>
      </c>
      <c r="H3174" s="535"/>
      <c r="I3174" s="535"/>
      <c r="J3174" s="535"/>
      <c r="K3174" s="32" t="str">
        <f t="shared" si="99"/>
        <v/>
      </c>
      <c r="L3174" s="535"/>
    </row>
    <row r="3175" spans="2:12" x14ac:dyDescent="0.4">
      <c r="B3175" s="535"/>
      <c r="E3175" s="32" t="str">
        <f t="shared" si="98"/>
        <v/>
      </c>
      <c r="H3175" s="535"/>
      <c r="I3175" s="535"/>
      <c r="J3175" s="535"/>
      <c r="K3175" s="32" t="str">
        <f t="shared" si="99"/>
        <v/>
      </c>
      <c r="L3175" s="535"/>
    </row>
    <row r="3176" spans="2:12" x14ac:dyDescent="0.4">
      <c r="B3176" s="535"/>
      <c r="E3176" s="32" t="str">
        <f t="shared" si="98"/>
        <v/>
      </c>
      <c r="H3176" s="535"/>
      <c r="I3176" s="535"/>
      <c r="J3176" s="535"/>
      <c r="K3176" s="32" t="str">
        <f t="shared" si="99"/>
        <v/>
      </c>
      <c r="L3176" s="535"/>
    </row>
    <row r="3177" spans="2:12" x14ac:dyDescent="0.4">
      <c r="B3177" s="535"/>
      <c r="E3177" s="32" t="str">
        <f t="shared" si="98"/>
        <v/>
      </c>
      <c r="H3177" s="535"/>
      <c r="I3177" s="535"/>
      <c r="J3177" s="535"/>
      <c r="K3177" s="32" t="str">
        <f t="shared" si="99"/>
        <v/>
      </c>
      <c r="L3177" s="535"/>
    </row>
    <row r="3178" spans="2:12" x14ac:dyDescent="0.4">
      <c r="B3178" s="535"/>
      <c r="E3178" s="32" t="str">
        <f t="shared" si="98"/>
        <v/>
      </c>
      <c r="H3178" s="535"/>
      <c r="I3178" s="535"/>
      <c r="J3178" s="535"/>
      <c r="K3178" s="32" t="str">
        <f t="shared" si="99"/>
        <v/>
      </c>
      <c r="L3178" s="535"/>
    </row>
    <row r="3179" spans="2:12" x14ac:dyDescent="0.4">
      <c r="B3179" s="535"/>
      <c r="E3179" s="32" t="str">
        <f t="shared" si="98"/>
        <v/>
      </c>
      <c r="H3179" s="535"/>
      <c r="I3179" s="535"/>
      <c r="J3179" s="535"/>
      <c r="K3179" s="32" t="str">
        <f t="shared" si="99"/>
        <v/>
      </c>
      <c r="L3179" s="535"/>
    </row>
    <row r="3180" spans="2:12" x14ac:dyDescent="0.4">
      <c r="B3180" s="535"/>
      <c r="E3180" s="32" t="str">
        <f t="shared" si="98"/>
        <v/>
      </c>
      <c r="H3180" s="535"/>
      <c r="I3180" s="535"/>
      <c r="J3180" s="535"/>
      <c r="K3180" s="32" t="str">
        <f t="shared" si="99"/>
        <v/>
      </c>
      <c r="L3180" s="535"/>
    </row>
    <row r="3181" spans="2:12" x14ac:dyDescent="0.4">
      <c r="B3181" s="535"/>
      <c r="E3181" s="32" t="str">
        <f t="shared" si="98"/>
        <v/>
      </c>
      <c r="H3181" s="535"/>
      <c r="I3181" s="535"/>
      <c r="J3181" s="535"/>
      <c r="K3181" s="32" t="str">
        <f t="shared" si="99"/>
        <v/>
      </c>
      <c r="L3181" s="535"/>
    </row>
    <row r="3182" spans="2:12" x14ac:dyDescent="0.4">
      <c r="B3182" s="535"/>
      <c r="E3182" s="32" t="str">
        <f t="shared" si="98"/>
        <v/>
      </c>
      <c r="H3182" s="535"/>
      <c r="I3182" s="535"/>
      <c r="J3182" s="535"/>
      <c r="K3182" s="32" t="str">
        <f t="shared" si="99"/>
        <v/>
      </c>
      <c r="L3182" s="535"/>
    </row>
    <row r="3183" spans="2:12" x14ac:dyDescent="0.4">
      <c r="B3183" s="535"/>
      <c r="E3183" s="32" t="str">
        <f t="shared" si="98"/>
        <v/>
      </c>
      <c r="H3183" s="535"/>
      <c r="I3183" s="535"/>
      <c r="J3183" s="535"/>
      <c r="K3183" s="32" t="str">
        <f t="shared" si="99"/>
        <v/>
      </c>
      <c r="L3183" s="535"/>
    </row>
    <row r="3184" spans="2:12" x14ac:dyDescent="0.4">
      <c r="B3184" s="535"/>
      <c r="E3184" s="32" t="str">
        <f t="shared" si="98"/>
        <v/>
      </c>
      <c r="H3184" s="535"/>
      <c r="I3184" s="535"/>
      <c r="J3184" s="535"/>
      <c r="K3184" s="32" t="str">
        <f t="shared" si="99"/>
        <v/>
      </c>
      <c r="L3184" s="535"/>
    </row>
    <row r="3185" spans="2:12" x14ac:dyDescent="0.4">
      <c r="B3185" s="535"/>
      <c r="E3185" s="32" t="str">
        <f t="shared" si="98"/>
        <v/>
      </c>
      <c r="H3185" s="535"/>
      <c r="I3185" s="535"/>
      <c r="J3185" s="535"/>
      <c r="K3185" s="32" t="str">
        <f t="shared" si="99"/>
        <v/>
      </c>
      <c r="L3185" s="535"/>
    </row>
    <row r="3186" spans="2:12" x14ac:dyDescent="0.4">
      <c r="B3186" s="535"/>
      <c r="E3186" s="32" t="str">
        <f t="shared" si="98"/>
        <v/>
      </c>
      <c r="H3186" s="535"/>
      <c r="I3186" s="535"/>
      <c r="J3186" s="535"/>
      <c r="K3186" s="32" t="str">
        <f t="shared" si="99"/>
        <v/>
      </c>
      <c r="L3186" s="535"/>
    </row>
    <row r="3187" spans="2:12" x14ac:dyDescent="0.4">
      <c r="B3187" s="535"/>
      <c r="E3187" s="32" t="str">
        <f t="shared" si="98"/>
        <v/>
      </c>
      <c r="H3187" s="535"/>
      <c r="I3187" s="535"/>
      <c r="J3187" s="535"/>
      <c r="K3187" s="32" t="str">
        <f t="shared" si="99"/>
        <v/>
      </c>
      <c r="L3187" s="535"/>
    </row>
    <row r="3188" spans="2:12" x14ac:dyDescent="0.4">
      <c r="B3188" s="535"/>
      <c r="E3188" s="32" t="str">
        <f t="shared" si="98"/>
        <v/>
      </c>
      <c r="H3188" s="535"/>
      <c r="I3188" s="535"/>
      <c r="J3188" s="535"/>
      <c r="K3188" s="32" t="str">
        <f t="shared" si="99"/>
        <v/>
      </c>
      <c r="L3188" s="535"/>
    </row>
    <row r="3189" spans="2:12" x14ac:dyDescent="0.4">
      <c r="B3189" s="535"/>
      <c r="E3189" s="32" t="str">
        <f t="shared" si="98"/>
        <v/>
      </c>
      <c r="H3189" s="535"/>
      <c r="I3189" s="535"/>
      <c r="J3189" s="535"/>
      <c r="K3189" s="32" t="str">
        <f t="shared" si="99"/>
        <v/>
      </c>
      <c r="L3189" s="535"/>
    </row>
    <row r="3190" spans="2:12" x14ac:dyDescent="0.4">
      <c r="B3190" s="535"/>
      <c r="E3190" s="32" t="str">
        <f t="shared" si="98"/>
        <v/>
      </c>
      <c r="H3190" s="535"/>
      <c r="I3190" s="535"/>
      <c r="J3190" s="535"/>
      <c r="K3190" s="32" t="str">
        <f t="shared" si="99"/>
        <v/>
      </c>
      <c r="L3190" s="535"/>
    </row>
    <row r="3191" spans="2:12" x14ac:dyDescent="0.4">
      <c r="B3191" s="535"/>
      <c r="E3191" s="32" t="str">
        <f t="shared" si="98"/>
        <v/>
      </c>
      <c r="H3191" s="535"/>
      <c r="I3191" s="535"/>
      <c r="J3191" s="535"/>
      <c r="K3191" s="32" t="str">
        <f t="shared" si="99"/>
        <v/>
      </c>
      <c r="L3191" s="535"/>
    </row>
    <row r="3192" spans="2:12" x14ac:dyDescent="0.4">
      <c r="B3192" s="535"/>
      <c r="E3192" s="32" t="str">
        <f t="shared" si="98"/>
        <v/>
      </c>
      <c r="H3192" s="535"/>
      <c r="I3192" s="535"/>
      <c r="J3192" s="535"/>
      <c r="K3192" s="32" t="str">
        <f t="shared" si="99"/>
        <v/>
      </c>
      <c r="L3192" s="535"/>
    </row>
    <row r="3193" spans="2:12" x14ac:dyDescent="0.4">
      <c r="B3193" s="535"/>
      <c r="E3193" s="32" t="str">
        <f t="shared" si="98"/>
        <v/>
      </c>
      <c r="H3193" s="535"/>
      <c r="I3193" s="535"/>
      <c r="J3193" s="535"/>
      <c r="K3193" s="32" t="str">
        <f t="shared" si="99"/>
        <v/>
      </c>
      <c r="L3193" s="535"/>
    </row>
    <row r="3194" spans="2:12" x14ac:dyDescent="0.4">
      <c r="B3194" s="535"/>
      <c r="E3194" s="32" t="str">
        <f t="shared" si="98"/>
        <v/>
      </c>
      <c r="H3194" s="535"/>
      <c r="I3194" s="535"/>
      <c r="J3194" s="535"/>
      <c r="K3194" s="32" t="str">
        <f t="shared" si="99"/>
        <v/>
      </c>
      <c r="L3194" s="535"/>
    </row>
    <row r="3195" spans="2:12" x14ac:dyDescent="0.4">
      <c r="B3195" s="535"/>
      <c r="E3195" s="32" t="str">
        <f t="shared" si="98"/>
        <v/>
      </c>
      <c r="H3195" s="535"/>
      <c r="I3195" s="535"/>
      <c r="J3195" s="535"/>
      <c r="K3195" s="32" t="str">
        <f t="shared" si="99"/>
        <v/>
      </c>
      <c r="L3195" s="535"/>
    </row>
    <row r="3196" spans="2:12" x14ac:dyDescent="0.4">
      <c r="B3196" s="535"/>
      <c r="E3196" s="32" t="str">
        <f t="shared" si="98"/>
        <v/>
      </c>
      <c r="H3196" s="535"/>
      <c r="I3196" s="535"/>
      <c r="J3196" s="535"/>
      <c r="K3196" s="32" t="str">
        <f t="shared" si="99"/>
        <v/>
      </c>
      <c r="L3196" s="535"/>
    </row>
    <row r="3197" spans="2:12" x14ac:dyDescent="0.4">
      <c r="B3197" s="535"/>
      <c r="E3197" s="32" t="str">
        <f t="shared" si="98"/>
        <v/>
      </c>
      <c r="H3197" s="535"/>
      <c r="I3197" s="535"/>
      <c r="J3197" s="535"/>
      <c r="K3197" s="32" t="str">
        <f t="shared" si="99"/>
        <v/>
      </c>
      <c r="L3197" s="535"/>
    </row>
    <row r="3198" spans="2:12" x14ac:dyDescent="0.4">
      <c r="B3198" s="535"/>
      <c r="E3198" s="32" t="str">
        <f t="shared" si="98"/>
        <v/>
      </c>
      <c r="H3198" s="535"/>
      <c r="I3198" s="535"/>
      <c r="J3198" s="535"/>
      <c r="K3198" s="32" t="str">
        <f t="shared" si="99"/>
        <v/>
      </c>
      <c r="L3198" s="535"/>
    </row>
    <row r="3199" spans="2:12" x14ac:dyDescent="0.4">
      <c r="B3199" s="535"/>
      <c r="E3199" s="32" t="str">
        <f t="shared" si="98"/>
        <v/>
      </c>
      <c r="H3199" s="535"/>
      <c r="I3199" s="535"/>
      <c r="J3199" s="535"/>
      <c r="K3199" s="32" t="str">
        <f t="shared" si="99"/>
        <v/>
      </c>
      <c r="L3199" s="535"/>
    </row>
    <row r="3200" spans="2:12" x14ac:dyDescent="0.4">
      <c r="B3200" s="535"/>
      <c r="E3200" s="32" t="str">
        <f t="shared" si="98"/>
        <v/>
      </c>
      <c r="H3200" s="535"/>
      <c r="I3200" s="535"/>
      <c r="J3200" s="535"/>
      <c r="K3200" s="32" t="str">
        <f t="shared" si="99"/>
        <v/>
      </c>
      <c r="L3200" s="535"/>
    </row>
    <row r="3201" spans="2:12" x14ac:dyDescent="0.4">
      <c r="B3201" s="535"/>
      <c r="E3201" s="32" t="str">
        <f t="shared" si="98"/>
        <v/>
      </c>
      <c r="H3201" s="535"/>
      <c r="I3201" s="535"/>
      <c r="J3201" s="535"/>
      <c r="K3201" s="32" t="str">
        <f t="shared" si="99"/>
        <v/>
      </c>
      <c r="L3201" s="535"/>
    </row>
    <row r="3202" spans="2:12" x14ac:dyDescent="0.4">
      <c r="B3202" s="535"/>
      <c r="E3202" s="32" t="str">
        <f t="shared" si="98"/>
        <v/>
      </c>
      <c r="H3202" s="535"/>
      <c r="I3202" s="535"/>
      <c r="J3202" s="535"/>
      <c r="K3202" s="32" t="str">
        <f t="shared" si="99"/>
        <v/>
      </c>
      <c r="L3202" s="535"/>
    </row>
    <row r="3203" spans="2:12" x14ac:dyDescent="0.4">
      <c r="B3203" s="535"/>
      <c r="E3203" s="32" t="str">
        <f t="shared" si="98"/>
        <v/>
      </c>
      <c r="H3203" s="535"/>
      <c r="I3203" s="535"/>
      <c r="J3203" s="535"/>
      <c r="K3203" s="32" t="str">
        <f t="shared" si="99"/>
        <v/>
      </c>
      <c r="L3203" s="535"/>
    </row>
    <row r="3204" spans="2:12" x14ac:dyDescent="0.4">
      <c r="B3204" s="535"/>
      <c r="E3204" s="32" t="str">
        <f t="shared" si="98"/>
        <v/>
      </c>
      <c r="H3204" s="535"/>
      <c r="I3204" s="535"/>
      <c r="J3204" s="535"/>
      <c r="K3204" s="32" t="str">
        <f t="shared" si="99"/>
        <v/>
      </c>
      <c r="L3204" s="535"/>
    </row>
    <row r="3205" spans="2:12" x14ac:dyDescent="0.4">
      <c r="B3205" s="535"/>
      <c r="E3205" s="32" t="str">
        <f t="shared" si="98"/>
        <v/>
      </c>
      <c r="H3205" s="535"/>
      <c r="I3205" s="535"/>
      <c r="J3205" s="535"/>
      <c r="K3205" s="32" t="str">
        <f t="shared" si="99"/>
        <v/>
      </c>
      <c r="L3205" s="535"/>
    </row>
    <row r="3206" spans="2:12" x14ac:dyDescent="0.4">
      <c r="B3206" s="535"/>
      <c r="E3206" s="32" t="str">
        <f t="shared" si="98"/>
        <v/>
      </c>
      <c r="H3206" s="535"/>
      <c r="I3206" s="535"/>
      <c r="J3206" s="535"/>
      <c r="K3206" s="32" t="str">
        <f t="shared" si="99"/>
        <v/>
      </c>
      <c r="L3206" s="535"/>
    </row>
    <row r="3207" spans="2:12" x14ac:dyDescent="0.4">
      <c r="B3207" s="535"/>
      <c r="E3207" s="32" t="str">
        <f t="shared" si="98"/>
        <v/>
      </c>
      <c r="H3207" s="535"/>
      <c r="I3207" s="535"/>
      <c r="J3207" s="535"/>
      <c r="K3207" s="32" t="str">
        <f t="shared" si="99"/>
        <v/>
      </c>
      <c r="L3207" s="535"/>
    </row>
    <row r="3208" spans="2:12" x14ac:dyDescent="0.4">
      <c r="B3208" s="535"/>
      <c r="E3208" s="32" t="str">
        <f t="shared" si="98"/>
        <v/>
      </c>
      <c r="H3208" s="535"/>
      <c r="I3208" s="535"/>
      <c r="J3208" s="535"/>
      <c r="K3208" s="32" t="str">
        <f t="shared" si="99"/>
        <v/>
      </c>
      <c r="L3208" s="535"/>
    </row>
    <row r="3209" spans="2:12" x14ac:dyDescent="0.4">
      <c r="B3209" s="535"/>
      <c r="E3209" s="32" t="str">
        <f t="shared" si="98"/>
        <v/>
      </c>
      <c r="H3209" s="535"/>
      <c r="I3209" s="535"/>
      <c r="J3209" s="535"/>
      <c r="K3209" s="32" t="str">
        <f t="shared" si="99"/>
        <v/>
      </c>
      <c r="L3209" s="535"/>
    </row>
    <row r="3210" spans="2:12" x14ac:dyDescent="0.4">
      <c r="B3210" s="535"/>
      <c r="E3210" s="32" t="str">
        <f t="shared" ref="E3210:E3273" si="100">IF(OR(B3210="",B3210="Инструмент бензо",B3210="Инструмент электро",B3210="Инструмент газ",B3210="Ручник и аксессуары"),"","V")</f>
        <v/>
      </c>
      <c r="H3210" s="535"/>
      <c r="I3210" s="535"/>
      <c r="J3210" s="535"/>
      <c r="K3210" s="32" t="str">
        <f t="shared" si="99"/>
        <v/>
      </c>
      <c r="L3210" s="535"/>
    </row>
    <row r="3211" spans="2:12" x14ac:dyDescent="0.4">
      <c r="B3211" s="535"/>
      <c r="E3211" s="32" t="str">
        <f t="shared" si="100"/>
        <v/>
      </c>
      <c r="H3211" s="535"/>
      <c r="I3211" s="535"/>
      <c r="J3211" s="535"/>
      <c r="K3211" s="32" t="str">
        <f t="shared" ref="K3211:K3274" si="101">IF(OR(H3211="",H3211="Инструмент бензо",H3211="Инструмент электро",H3211="Инструмент газ",H3211="Ручник и аксессуары"),"","V")</f>
        <v/>
      </c>
      <c r="L3211" s="535"/>
    </row>
    <row r="3212" spans="2:12" x14ac:dyDescent="0.4">
      <c r="B3212" s="535"/>
      <c r="E3212" s="32" t="str">
        <f t="shared" si="100"/>
        <v/>
      </c>
      <c r="H3212" s="535"/>
      <c r="I3212" s="535"/>
      <c r="J3212" s="535"/>
      <c r="K3212" s="32" t="str">
        <f t="shared" si="101"/>
        <v/>
      </c>
      <c r="L3212" s="535"/>
    </row>
    <row r="3213" spans="2:12" x14ac:dyDescent="0.4">
      <c r="B3213" s="535"/>
      <c r="E3213" s="32" t="str">
        <f t="shared" si="100"/>
        <v/>
      </c>
      <c r="H3213" s="535"/>
      <c r="I3213" s="535"/>
      <c r="J3213" s="535"/>
      <c r="K3213" s="32" t="str">
        <f t="shared" si="101"/>
        <v/>
      </c>
      <c r="L3213" s="535"/>
    </row>
    <row r="3214" spans="2:12" x14ac:dyDescent="0.4">
      <c r="B3214" s="535"/>
      <c r="E3214" s="32" t="str">
        <f t="shared" si="100"/>
        <v/>
      </c>
      <c r="H3214" s="535"/>
      <c r="I3214" s="535"/>
      <c r="J3214" s="535"/>
      <c r="K3214" s="32" t="str">
        <f t="shared" si="101"/>
        <v/>
      </c>
      <c r="L3214" s="535"/>
    </row>
    <row r="3215" spans="2:12" x14ac:dyDescent="0.4">
      <c r="B3215" s="535"/>
      <c r="E3215" s="32" t="str">
        <f t="shared" si="100"/>
        <v/>
      </c>
      <c r="H3215" s="535"/>
      <c r="I3215" s="535"/>
      <c r="J3215" s="535"/>
      <c r="K3215" s="32" t="str">
        <f t="shared" si="101"/>
        <v/>
      </c>
      <c r="L3215" s="535"/>
    </row>
    <row r="3216" spans="2:12" x14ac:dyDescent="0.4">
      <c r="B3216" s="535"/>
      <c r="E3216" s="32" t="str">
        <f t="shared" si="100"/>
        <v/>
      </c>
      <c r="H3216" s="535"/>
      <c r="I3216" s="535"/>
      <c r="J3216" s="535"/>
      <c r="K3216" s="32" t="str">
        <f t="shared" si="101"/>
        <v/>
      </c>
      <c r="L3216" s="535"/>
    </row>
    <row r="3217" spans="2:12" x14ac:dyDescent="0.4">
      <c r="B3217" s="535"/>
      <c r="E3217" s="32" t="str">
        <f t="shared" si="100"/>
        <v/>
      </c>
      <c r="H3217" s="535"/>
      <c r="I3217" s="535"/>
      <c r="J3217" s="535"/>
      <c r="K3217" s="32" t="str">
        <f t="shared" si="101"/>
        <v/>
      </c>
      <c r="L3217" s="535"/>
    </row>
    <row r="3218" spans="2:12" x14ac:dyDescent="0.4">
      <c r="B3218" s="535"/>
      <c r="E3218" s="32" t="str">
        <f t="shared" si="100"/>
        <v/>
      </c>
      <c r="H3218" s="535"/>
      <c r="I3218" s="535"/>
      <c r="J3218" s="535"/>
      <c r="K3218" s="32" t="str">
        <f t="shared" si="101"/>
        <v/>
      </c>
      <c r="L3218" s="535"/>
    </row>
    <row r="3219" spans="2:12" x14ac:dyDescent="0.4">
      <c r="B3219" s="535"/>
      <c r="E3219" s="32" t="str">
        <f t="shared" si="100"/>
        <v/>
      </c>
      <c r="H3219" s="535"/>
      <c r="I3219" s="535"/>
      <c r="J3219" s="535"/>
      <c r="K3219" s="32" t="str">
        <f t="shared" si="101"/>
        <v/>
      </c>
      <c r="L3219" s="535"/>
    </row>
    <row r="3220" spans="2:12" x14ac:dyDescent="0.4">
      <c r="B3220" s="535"/>
      <c r="E3220" s="32" t="str">
        <f t="shared" si="100"/>
        <v/>
      </c>
      <c r="H3220" s="535"/>
      <c r="I3220" s="535"/>
      <c r="J3220" s="535"/>
      <c r="K3220" s="32" t="str">
        <f t="shared" si="101"/>
        <v/>
      </c>
      <c r="L3220" s="535"/>
    </row>
    <row r="3221" spans="2:12" x14ac:dyDescent="0.4">
      <c r="B3221" s="535"/>
      <c r="E3221" s="32" t="str">
        <f t="shared" si="100"/>
        <v/>
      </c>
      <c r="H3221" s="535"/>
      <c r="I3221" s="535"/>
      <c r="J3221" s="535"/>
      <c r="K3221" s="32" t="str">
        <f t="shared" si="101"/>
        <v/>
      </c>
      <c r="L3221" s="535"/>
    </row>
    <row r="3222" spans="2:12" x14ac:dyDescent="0.4">
      <c r="B3222" s="535"/>
      <c r="E3222" s="32" t="str">
        <f t="shared" si="100"/>
        <v/>
      </c>
      <c r="H3222" s="535"/>
      <c r="I3222" s="535"/>
      <c r="J3222" s="535"/>
      <c r="K3222" s="32" t="str">
        <f t="shared" si="101"/>
        <v/>
      </c>
      <c r="L3222" s="535"/>
    </row>
    <row r="3223" spans="2:12" x14ac:dyDescent="0.4">
      <c r="B3223" s="535"/>
      <c r="E3223" s="32" t="str">
        <f t="shared" si="100"/>
        <v/>
      </c>
      <c r="H3223" s="535"/>
      <c r="I3223" s="535"/>
      <c r="J3223" s="535"/>
      <c r="K3223" s="32" t="str">
        <f t="shared" si="101"/>
        <v/>
      </c>
      <c r="L3223" s="535"/>
    </row>
    <row r="3224" spans="2:12" x14ac:dyDescent="0.4">
      <c r="B3224" s="535"/>
      <c r="E3224" s="32" t="str">
        <f t="shared" si="100"/>
        <v/>
      </c>
      <c r="H3224" s="535"/>
      <c r="I3224" s="535"/>
      <c r="J3224" s="535"/>
      <c r="K3224" s="32" t="str">
        <f t="shared" si="101"/>
        <v/>
      </c>
      <c r="L3224" s="535"/>
    </row>
    <row r="3225" spans="2:12" x14ac:dyDescent="0.4">
      <c r="B3225" s="535"/>
      <c r="E3225" s="32" t="str">
        <f t="shared" si="100"/>
        <v/>
      </c>
      <c r="H3225" s="535"/>
      <c r="I3225" s="535"/>
      <c r="J3225" s="535"/>
      <c r="K3225" s="32" t="str">
        <f t="shared" si="101"/>
        <v/>
      </c>
      <c r="L3225" s="535"/>
    </row>
    <row r="3226" spans="2:12" x14ac:dyDescent="0.4">
      <c r="B3226" s="535"/>
      <c r="E3226" s="32" t="str">
        <f t="shared" si="100"/>
        <v/>
      </c>
      <c r="H3226" s="535"/>
      <c r="I3226" s="535"/>
      <c r="J3226" s="535"/>
      <c r="K3226" s="32" t="str">
        <f t="shared" si="101"/>
        <v/>
      </c>
      <c r="L3226" s="535"/>
    </row>
    <row r="3227" spans="2:12" x14ac:dyDescent="0.4">
      <c r="B3227" s="535"/>
      <c r="E3227" s="32" t="str">
        <f t="shared" si="100"/>
        <v/>
      </c>
      <c r="H3227" s="535"/>
      <c r="I3227" s="535"/>
      <c r="J3227" s="535"/>
      <c r="K3227" s="32" t="str">
        <f t="shared" si="101"/>
        <v/>
      </c>
      <c r="L3227" s="535"/>
    </row>
    <row r="3228" spans="2:12" x14ac:dyDescent="0.4">
      <c r="B3228" s="535"/>
      <c r="E3228" s="32" t="str">
        <f t="shared" si="100"/>
        <v/>
      </c>
      <c r="H3228" s="535"/>
      <c r="I3228" s="535"/>
      <c r="J3228" s="535"/>
      <c r="K3228" s="32" t="str">
        <f t="shared" si="101"/>
        <v/>
      </c>
      <c r="L3228" s="535"/>
    </row>
    <row r="3229" spans="2:12" x14ac:dyDescent="0.4">
      <c r="B3229" s="535"/>
      <c r="E3229" s="32" t="str">
        <f t="shared" si="100"/>
        <v/>
      </c>
      <c r="H3229" s="535"/>
      <c r="I3229" s="535"/>
      <c r="J3229" s="535"/>
      <c r="K3229" s="32" t="str">
        <f t="shared" si="101"/>
        <v/>
      </c>
      <c r="L3229" s="535"/>
    </row>
    <row r="3230" spans="2:12" x14ac:dyDescent="0.4">
      <c r="B3230" s="535"/>
      <c r="E3230" s="32" t="str">
        <f t="shared" si="100"/>
        <v/>
      </c>
      <c r="H3230" s="535"/>
      <c r="I3230" s="535"/>
      <c r="J3230" s="535"/>
      <c r="K3230" s="32" t="str">
        <f t="shared" si="101"/>
        <v/>
      </c>
      <c r="L3230" s="535"/>
    </row>
    <row r="3231" spans="2:12" x14ac:dyDescent="0.4">
      <c r="B3231" s="535"/>
      <c r="E3231" s="32" t="str">
        <f t="shared" si="100"/>
        <v/>
      </c>
      <c r="H3231" s="535"/>
      <c r="I3231" s="535"/>
      <c r="J3231" s="535"/>
      <c r="K3231" s="32" t="str">
        <f t="shared" si="101"/>
        <v/>
      </c>
      <c r="L3231" s="535"/>
    </row>
    <row r="3232" spans="2:12" x14ac:dyDescent="0.4">
      <c r="B3232" s="535"/>
      <c r="E3232" s="32" t="str">
        <f t="shared" si="100"/>
        <v/>
      </c>
      <c r="H3232" s="535"/>
      <c r="I3232" s="535"/>
      <c r="J3232" s="535"/>
      <c r="K3232" s="32" t="str">
        <f t="shared" si="101"/>
        <v/>
      </c>
      <c r="L3232" s="535"/>
    </row>
    <row r="3233" spans="2:12" x14ac:dyDescent="0.4">
      <c r="B3233" s="535"/>
      <c r="E3233" s="32" t="str">
        <f t="shared" si="100"/>
        <v/>
      </c>
      <c r="H3233" s="535"/>
      <c r="I3233" s="535"/>
      <c r="J3233" s="535"/>
      <c r="K3233" s="32" t="str">
        <f t="shared" si="101"/>
        <v/>
      </c>
      <c r="L3233" s="535"/>
    </row>
    <row r="3234" spans="2:12" x14ac:dyDescent="0.4">
      <c r="B3234" s="535"/>
      <c r="E3234" s="32" t="str">
        <f t="shared" si="100"/>
        <v/>
      </c>
      <c r="H3234" s="535"/>
      <c r="I3234" s="535"/>
      <c r="J3234" s="535"/>
      <c r="K3234" s="32" t="str">
        <f t="shared" si="101"/>
        <v/>
      </c>
      <c r="L3234" s="535"/>
    </row>
    <row r="3235" spans="2:12" x14ac:dyDescent="0.4">
      <c r="B3235" s="535"/>
      <c r="E3235" s="32" t="str">
        <f t="shared" si="100"/>
        <v/>
      </c>
      <c r="H3235" s="535"/>
      <c r="I3235" s="535"/>
      <c r="J3235" s="535"/>
      <c r="K3235" s="32" t="str">
        <f t="shared" si="101"/>
        <v/>
      </c>
      <c r="L3235" s="535"/>
    </row>
    <row r="3236" spans="2:12" x14ac:dyDescent="0.4">
      <c r="B3236" s="535"/>
      <c r="E3236" s="32" t="str">
        <f t="shared" si="100"/>
        <v/>
      </c>
      <c r="H3236" s="535"/>
      <c r="I3236" s="535"/>
      <c r="J3236" s="535"/>
      <c r="K3236" s="32" t="str">
        <f t="shared" si="101"/>
        <v/>
      </c>
      <c r="L3236" s="535"/>
    </row>
    <row r="3237" spans="2:12" x14ac:dyDescent="0.4">
      <c r="B3237" s="535"/>
      <c r="E3237" s="32" t="str">
        <f t="shared" si="100"/>
        <v/>
      </c>
      <c r="H3237" s="535"/>
      <c r="I3237" s="535"/>
      <c r="J3237" s="535"/>
      <c r="K3237" s="32" t="str">
        <f t="shared" si="101"/>
        <v/>
      </c>
      <c r="L3237" s="535"/>
    </row>
    <row r="3238" spans="2:12" x14ac:dyDescent="0.4">
      <c r="B3238" s="535"/>
      <c r="E3238" s="32" t="str">
        <f t="shared" si="100"/>
        <v/>
      </c>
      <c r="H3238" s="535"/>
      <c r="I3238" s="535"/>
      <c r="J3238" s="535"/>
      <c r="K3238" s="32" t="str">
        <f t="shared" si="101"/>
        <v/>
      </c>
      <c r="L3238" s="535"/>
    </row>
    <row r="3239" spans="2:12" x14ac:dyDescent="0.4">
      <c r="B3239" s="535"/>
      <c r="E3239" s="32" t="str">
        <f t="shared" si="100"/>
        <v/>
      </c>
      <c r="H3239" s="535"/>
      <c r="I3239" s="535"/>
      <c r="J3239" s="535"/>
      <c r="K3239" s="32" t="str">
        <f t="shared" si="101"/>
        <v/>
      </c>
      <c r="L3239" s="535"/>
    </row>
    <row r="3240" spans="2:12" x14ac:dyDescent="0.4">
      <c r="B3240" s="535"/>
      <c r="E3240" s="32" t="str">
        <f t="shared" si="100"/>
        <v/>
      </c>
      <c r="H3240" s="535"/>
      <c r="I3240" s="535"/>
      <c r="J3240" s="535"/>
      <c r="K3240" s="32" t="str">
        <f t="shared" si="101"/>
        <v/>
      </c>
      <c r="L3240" s="535"/>
    </row>
    <row r="3241" spans="2:12" x14ac:dyDescent="0.4">
      <c r="B3241" s="535"/>
      <c r="E3241" s="32" t="str">
        <f t="shared" si="100"/>
        <v/>
      </c>
      <c r="H3241" s="535"/>
      <c r="I3241" s="535"/>
      <c r="J3241" s="535"/>
      <c r="K3241" s="32" t="str">
        <f t="shared" si="101"/>
        <v/>
      </c>
      <c r="L3241" s="535"/>
    </row>
    <row r="3242" spans="2:12" x14ac:dyDescent="0.4">
      <c r="B3242" s="535"/>
      <c r="E3242" s="32" t="str">
        <f t="shared" si="100"/>
        <v/>
      </c>
      <c r="H3242" s="535"/>
      <c r="I3242" s="535"/>
      <c r="J3242" s="535"/>
      <c r="K3242" s="32" t="str">
        <f t="shared" si="101"/>
        <v/>
      </c>
      <c r="L3242" s="535"/>
    </row>
    <row r="3243" spans="2:12" x14ac:dyDescent="0.4">
      <c r="B3243" s="535"/>
      <c r="E3243" s="32" t="str">
        <f t="shared" si="100"/>
        <v/>
      </c>
      <c r="H3243" s="535"/>
      <c r="I3243" s="535"/>
      <c r="J3243" s="535"/>
      <c r="K3243" s="32" t="str">
        <f t="shared" si="101"/>
        <v/>
      </c>
      <c r="L3243" s="535"/>
    </row>
    <row r="3244" spans="2:12" x14ac:dyDescent="0.4">
      <c r="B3244" s="535"/>
      <c r="E3244" s="32" t="str">
        <f t="shared" si="100"/>
        <v/>
      </c>
      <c r="H3244" s="535"/>
      <c r="I3244" s="535"/>
      <c r="J3244" s="535"/>
      <c r="K3244" s="32" t="str">
        <f t="shared" si="101"/>
        <v/>
      </c>
      <c r="L3244" s="535"/>
    </row>
    <row r="3245" spans="2:12" x14ac:dyDescent="0.4">
      <c r="B3245" s="535"/>
      <c r="E3245" s="32" t="str">
        <f t="shared" si="100"/>
        <v/>
      </c>
      <c r="H3245" s="535"/>
      <c r="I3245" s="535"/>
      <c r="J3245" s="535"/>
      <c r="K3245" s="32" t="str">
        <f t="shared" si="101"/>
        <v/>
      </c>
      <c r="L3245" s="535"/>
    </row>
    <row r="3246" spans="2:12" x14ac:dyDescent="0.4">
      <c r="B3246" s="535"/>
      <c r="E3246" s="32" t="str">
        <f t="shared" si="100"/>
        <v/>
      </c>
      <c r="H3246" s="535"/>
      <c r="I3246" s="535"/>
      <c r="J3246" s="535"/>
      <c r="K3246" s="32" t="str">
        <f t="shared" si="101"/>
        <v/>
      </c>
      <c r="L3246" s="535"/>
    </row>
    <row r="3247" spans="2:12" x14ac:dyDescent="0.4">
      <c r="B3247" s="535"/>
      <c r="E3247" s="32" t="str">
        <f t="shared" si="100"/>
        <v/>
      </c>
      <c r="H3247" s="535"/>
      <c r="I3247" s="535"/>
      <c r="J3247" s="535"/>
      <c r="K3247" s="32" t="str">
        <f t="shared" si="101"/>
        <v/>
      </c>
      <c r="L3247" s="535"/>
    </row>
    <row r="3248" spans="2:12" x14ac:dyDescent="0.4">
      <c r="B3248" s="535"/>
      <c r="E3248" s="32" t="str">
        <f t="shared" si="100"/>
        <v/>
      </c>
      <c r="H3248" s="535"/>
      <c r="I3248" s="535"/>
      <c r="J3248" s="535"/>
      <c r="K3248" s="32" t="str">
        <f t="shared" si="101"/>
        <v/>
      </c>
      <c r="L3248" s="535"/>
    </row>
    <row r="3249" spans="2:12" x14ac:dyDescent="0.4">
      <c r="B3249" s="535"/>
      <c r="E3249" s="32" t="str">
        <f t="shared" si="100"/>
        <v/>
      </c>
      <c r="H3249" s="535"/>
      <c r="I3249" s="535"/>
      <c r="J3249" s="535"/>
      <c r="K3249" s="32" t="str">
        <f t="shared" si="101"/>
        <v/>
      </c>
      <c r="L3249" s="535"/>
    </row>
    <row r="3250" spans="2:12" x14ac:dyDescent="0.4">
      <c r="B3250" s="535"/>
      <c r="E3250" s="32" t="str">
        <f t="shared" si="100"/>
        <v/>
      </c>
      <c r="H3250" s="535"/>
      <c r="I3250" s="535"/>
      <c r="J3250" s="535"/>
      <c r="K3250" s="32" t="str">
        <f t="shared" si="101"/>
        <v/>
      </c>
      <c r="L3250" s="535"/>
    </row>
    <row r="3251" spans="2:12" x14ac:dyDescent="0.4">
      <c r="B3251" s="535"/>
      <c r="E3251" s="32" t="str">
        <f t="shared" si="100"/>
        <v/>
      </c>
      <c r="H3251" s="535"/>
      <c r="I3251" s="535"/>
      <c r="J3251" s="535"/>
      <c r="K3251" s="32" t="str">
        <f t="shared" si="101"/>
        <v/>
      </c>
      <c r="L3251" s="535"/>
    </row>
    <row r="3252" spans="2:12" x14ac:dyDescent="0.4">
      <c r="B3252" s="535"/>
      <c r="E3252" s="32" t="str">
        <f t="shared" si="100"/>
        <v/>
      </c>
      <c r="H3252" s="535"/>
      <c r="I3252" s="535"/>
      <c r="J3252" s="535"/>
      <c r="K3252" s="32" t="str">
        <f t="shared" si="101"/>
        <v/>
      </c>
      <c r="L3252" s="535"/>
    </row>
    <row r="3253" spans="2:12" x14ac:dyDescent="0.4">
      <c r="B3253" s="535"/>
      <c r="E3253" s="32" t="str">
        <f t="shared" si="100"/>
        <v/>
      </c>
      <c r="H3253" s="535"/>
      <c r="I3253" s="535"/>
      <c r="J3253" s="535"/>
      <c r="K3253" s="32" t="str">
        <f t="shared" si="101"/>
        <v/>
      </c>
      <c r="L3253" s="535"/>
    </row>
    <row r="3254" spans="2:12" x14ac:dyDescent="0.4">
      <c r="B3254" s="535"/>
      <c r="E3254" s="32" t="str">
        <f t="shared" si="100"/>
        <v/>
      </c>
      <c r="H3254" s="535"/>
      <c r="I3254" s="535"/>
      <c r="J3254" s="535"/>
      <c r="K3254" s="32" t="str">
        <f t="shared" si="101"/>
        <v/>
      </c>
      <c r="L3254" s="535"/>
    </row>
    <row r="3255" spans="2:12" x14ac:dyDescent="0.4">
      <c r="B3255" s="535"/>
      <c r="E3255" s="32" t="str">
        <f t="shared" si="100"/>
        <v/>
      </c>
      <c r="H3255" s="535"/>
      <c r="I3255" s="535"/>
      <c r="J3255" s="535"/>
      <c r="K3255" s="32" t="str">
        <f t="shared" si="101"/>
        <v/>
      </c>
      <c r="L3255" s="535"/>
    </row>
    <row r="3256" spans="2:12" x14ac:dyDescent="0.4">
      <c r="B3256" s="535"/>
      <c r="E3256" s="32" t="str">
        <f t="shared" si="100"/>
        <v/>
      </c>
      <c r="H3256" s="535"/>
      <c r="I3256" s="535"/>
      <c r="J3256" s="535"/>
      <c r="K3256" s="32" t="str">
        <f t="shared" si="101"/>
        <v/>
      </c>
      <c r="L3256" s="535"/>
    </row>
    <row r="3257" spans="2:12" x14ac:dyDescent="0.4">
      <c r="B3257" s="535"/>
      <c r="E3257" s="32" t="str">
        <f t="shared" si="100"/>
        <v/>
      </c>
      <c r="H3257" s="535"/>
      <c r="I3257" s="535"/>
      <c r="J3257" s="535"/>
      <c r="K3257" s="32" t="str">
        <f t="shared" si="101"/>
        <v/>
      </c>
      <c r="L3257" s="535"/>
    </row>
    <row r="3258" spans="2:12" x14ac:dyDescent="0.4">
      <c r="B3258" s="535"/>
      <c r="E3258" s="32" t="str">
        <f t="shared" si="100"/>
        <v/>
      </c>
      <c r="H3258" s="535"/>
      <c r="I3258" s="535"/>
      <c r="J3258" s="535"/>
      <c r="K3258" s="32" t="str">
        <f t="shared" si="101"/>
        <v/>
      </c>
      <c r="L3258" s="535"/>
    </row>
    <row r="3259" spans="2:12" x14ac:dyDescent="0.4">
      <c r="B3259" s="535"/>
      <c r="E3259" s="32" t="str">
        <f t="shared" si="100"/>
        <v/>
      </c>
      <c r="H3259" s="535"/>
      <c r="I3259" s="535"/>
      <c r="J3259" s="535"/>
      <c r="K3259" s="32" t="str">
        <f t="shared" si="101"/>
        <v/>
      </c>
      <c r="L3259" s="535"/>
    </row>
    <row r="3260" spans="2:12" x14ac:dyDescent="0.4">
      <c r="B3260" s="535"/>
      <c r="E3260" s="32" t="str">
        <f t="shared" si="100"/>
        <v/>
      </c>
      <c r="H3260" s="535"/>
      <c r="I3260" s="535"/>
      <c r="J3260" s="535"/>
      <c r="K3260" s="32" t="str">
        <f t="shared" si="101"/>
        <v/>
      </c>
      <c r="L3260" s="535"/>
    </row>
    <row r="3261" spans="2:12" x14ac:dyDescent="0.4">
      <c r="B3261" s="535"/>
      <c r="E3261" s="32" t="str">
        <f t="shared" si="100"/>
        <v/>
      </c>
      <c r="H3261" s="535"/>
      <c r="I3261" s="535"/>
      <c r="J3261" s="535"/>
      <c r="K3261" s="32" t="str">
        <f t="shared" si="101"/>
        <v/>
      </c>
      <c r="L3261" s="535"/>
    </row>
    <row r="3262" spans="2:12" x14ac:dyDescent="0.4">
      <c r="B3262" s="535"/>
      <c r="E3262" s="32" t="str">
        <f t="shared" si="100"/>
        <v/>
      </c>
      <c r="H3262" s="535"/>
      <c r="I3262" s="535"/>
      <c r="J3262" s="535"/>
      <c r="K3262" s="32" t="str">
        <f t="shared" si="101"/>
        <v/>
      </c>
      <c r="L3262" s="535"/>
    </row>
    <row r="3263" spans="2:12" x14ac:dyDescent="0.4">
      <c r="B3263" s="535"/>
      <c r="E3263" s="32" t="str">
        <f t="shared" si="100"/>
        <v/>
      </c>
      <c r="H3263" s="535"/>
      <c r="I3263" s="535"/>
      <c r="J3263" s="535"/>
      <c r="K3263" s="32" t="str">
        <f t="shared" si="101"/>
        <v/>
      </c>
      <c r="L3263" s="535"/>
    </row>
    <row r="3264" spans="2:12" x14ac:dyDescent="0.4">
      <c r="B3264" s="535"/>
      <c r="E3264" s="32" t="str">
        <f t="shared" si="100"/>
        <v/>
      </c>
      <c r="H3264" s="535"/>
      <c r="I3264" s="535"/>
      <c r="J3264" s="535"/>
      <c r="K3264" s="32" t="str">
        <f t="shared" si="101"/>
        <v/>
      </c>
      <c r="L3264" s="535"/>
    </row>
    <row r="3265" spans="2:12" x14ac:dyDescent="0.4">
      <c r="B3265" s="535"/>
      <c r="E3265" s="32" t="str">
        <f t="shared" si="100"/>
        <v/>
      </c>
      <c r="H3265" s="535"/>
      <c r="I3265" s="535"/>
      <c r="J3265" s="535"/>
      <c r="K3265" s="32" t="str">
        <f t="shared" si="101"/>
        <v/>
      </c>
      <c r="L3265" s="535"/>
    </row>
    <row r="3266" spans="2:12" x14ac:dyDescent="0.4">
      <c r="B3266" s="535"/>
      <c r="E3266" s="32" t="str">
        <f t="shared" si="100"/>
        <v/>
      </c>
      <c r="H3266" s="535"/>
      <c r="I3266" s="535"/>
      <c r="J3266" s="535"/>
      <c r="K3266" s="32" t="str">
        <f t="shared" si="101"/>
        <v/>
      </c>
      <c r="L3266" s="535"/>
    </row>
    <row r="3267" spans="2:12" x14ac:dyDescent="0.4">
      <c r="B3267" s="535"/>
      <c r="E3267" s="32" t="str">
        <f t="shared" si="100"/>
        <v/>
      </c>
      <c r="H3267" s="535"/>
      <c r="I3267" s="535"/>
      <c r="J3267" s="535"/>
      <c r="K3267" s="32" t="str">
        <f t="shared" si="101"/>
        <v/>
      </c>
      <c r="L3267" s="535"/>
    </row>
    <row r="3268" spans="2:12" x14ac:dyDescent="0.4">
      <c r="B3268" s="535"/>
      <c r="E3268" s="32" t="str">
        <f t="shared" si="100"/>
        <v/>
      </c>
      <c r="H3268" s="535"/>
      <c r="I3268" s="535"/>
      <c r="J3268" s="535"/>
      <c r="K3268" s="32" t="str">
        <f t="shared" si="101"/>
        <v/>
      </c>
      <c r="L3268" s="535"/>
    </row>
    <row r="3269" spans="2:12" x14ac:dyDescent="0.4">
      <c r="B3269" s="535"/>
      <c r="E3269" s="32" t="str">
        <f t="shared" si="100"/>
        <v/>
      </c>
      <c r="H3269" s="535"/>
      <c r="I3269" s="535"/>
      <c r="J3269" s="535"/>
      <c r="K3269" s="32" t="str">
        <f t="shared" si="101"/>
        <v/>
      </c>
      <c r="L3269" s="535"/>
    </row>
    <row r="3270" spans="2:12" x14ac:dyDescent="0.4">
      <c r="B3270" s="535"/>
      <c r="E3270" s="32" t="str">
        <f t="shared" si="100"/>
        <v/>
      </c>
      <c r="H3270" s="535"/>
      <c r="I3270" s="535"/>
      <c r="J3270" s="535"/>
      <c r="K3270" s="32" t="str">
        <f t="shared" si="101"/>
        <v/>
      </c>
      <c r="L3270" s="535"/>
    </row>
    <row r="3271" spans="2:12" x14ac:dyDescent="0.4">
      <c r="B3271" s="535"/>
      <c r="E3271" s="32" t="str">
        <f t="shared" si="100"/>
        <v/>
      </c>
      <c r="H3271" s="535"/>
      <c r="I3271" s="535"/>
      <c r="J3271" s="535"/>
      <c r="K3271" s="32" t="str">
        <f t="shared" si="101"/>
        <v/>
      </c>
      <c r="L3271" s="535"/>
    </row>
    <row r="3272" spans="2:12" x14ac:dyDescent="0.4">
      <c r="B3272" s="535"/>
      <c r="E3272" s="32" t="str">
        <f t="shared" si="100"/>
        <v/>
      </c>
      <c r="H3272" s="535"/>
      <c r="I3272" s="535"/>
      <c r="J3272" s="535"/>
      <c r="K3272" s="32" t="str">
        <f t="shared" si="101"/>
        <v/>
      </c>
      <c r="L3272" s="535"/>
    </row>
    <row r="3273" spans="2:12" x14ac:dyDescent="0.4">
      <c r="B3273" s="535"/>
      <c r="E3273" s="32" t="str">
        <f t="shared" si="100"/>
        <v/>
      </c>
      <c r="H3273" s="535"/>
      <c r="I3273" s="535"/>
      <c r="J3273" s="535"/>
      <c r="K3273" s="32" t="str">
        <f t="shared" si="101"/>
        <v/>
      </c>
      <c r="L3273" s="535"/>
    </row>
    <row r="3274" spans="2:12" x14ac:dyDescent="0.4">
      <c r="B3274" s="535"/>
      <c r="E3274" s="32" t="str">
        <f t="shared" ref="E3274:E3337" si="102">IF(OR(B3274="",B3274="Инструмент бензо",B3274="Инструмент электро",B3274="Инструмент газ",B3274="Ручник и аксессуары"),"","V")</f>
        <v/>
      </c>
      <c r="H3274" s="535"/>
      <c r="I3274" s="535"/>
      <c r="J3274" s="535"/>
      <c r="K3274" s="32" t="str">
        <f t="shared" si="101"/>
        <v/>
      </c>
      <c r="L3274" s="535"/>
    </row>
    <row r="3275" spans="2:12" x14ac:dyDescent="0.4">
      <c r="B3275" s="535"/>
      <c r="E3275" s="32" t="str">
        <f t="shared" si="102"/>
        <v/>
      </c>
      <c r="H3275" s="535"/>
      <c r="I3275" s="535"/>
      <c r="J3275" s="535"/>
      <c r="K3275" s="32" t="str">
        <f t="shared" ref="K3275:K3338" si="103">IF(OR(H3275="",H3275="Инструмент бензо",H3275="Инструмент электро",H3275="Инструмент газ",H3275="Ручник и аксессуары"),"","V")</f>
        <v/>
      </c>
      <c r="L3275" s="535"/>
    </row>
    <row r="3276" spans="2:12" x14ac:dyDescent="0.4">
      <c r="B3276" s="535"/>
      <c r="E3276" s="32" t="str">
        <f t="shared" si="102"/>
        <v/>
      </c>
      <c r="H3276" s="535"/>
      <c r="I3276" s="535"/>
      <c r="J3276" s="535"/>
      <c r="K3276" s="32" t="str">
        <f t="shared" si="103"/>
        <v/>
      </c>
      <c r="L3276" s="535"/>
    </row>
    <row r="3277" spans="2:12" x14ac:dyDescent="0.4">
      <c r="B3277" s="535"/>
      <c r="E3277" s="32" t="str">
        <f t="shared" si="102"/>
        <v/>
      </c>
      <c r="H3277" s="535"/>
      <c r="I3277" s="535"/>
      <c r="J3277" s="535"/>
      <c r="K3277" s="32" t="str">
        <f t="shared" si="103"/>
        <v/>
      </c>
      <c r="L3277" s="535"/>
    </row>
    <row r="3278" spans="2:12" x14ac:dyDescent="0.4">
      <c r="B3278" s="535"/>
      <c r="E3278" s="32" t="str">
        <f t="shared" si="102"/>
        <v/>
      </c>
      <c r="H3278" s="535"/>
      <c r="I3278" s="535"/>
      <c r="J3278" s="535"/>
      <c r="K3278" s="32" t="str">
        <f t="shared" si="103"/>
        <v/>
      </c>
      <c r="L3278" s="535"/>
    </row>
    <row r="3279" spans="2:12" x14ac:dyDescent="0.4">
      <c r="B3279" s="535"/>
      <c r="E3279" s="32" t="str">
        <f t="shared" si="102"/>
        <v/>
      </c>
      <c r="H3279" s="535"/>
      <c r="I3279" s="535"/>
      <c r="J3279" s="535"/>
      <c r="K3279" s="32" t="str">
        <f t="shared" si="103"/>
        <v/>
      </c>
      <c r="L3279" s="535"/>
    </row>
    <row r="3280" spans="2:12" x14ac:dyDescent="0.4">
      <c r="B3280" s="535"/>
      <c r="E3280" s="32" t="str">
        <f t="shared" si="102"/>
        <v/>
      </c>
      <c r="H3280" s="535"/>
      <c r="I3280" s="535"/>
      <c r="J3280" s="535"/>
      <c r="K3280" s="32" t="str">
        <f t="shared" si="103"/>
        <v/>
      </c>
      <c r="L3280" s="535"/>
    </row>
    <row r="3281" spans="2:12" x14ac:dyDescent="0.4">
      <c r="B3281" s="535"/>
      <c r="E3281" s="32" t="str">
        <f t="shared" si="102"/>
        <v/>
      </c>
      <c r="H3281" s="535"/>
      <c r="I3281" s="535"/>
      <c r="J3281" s="535"/>
      <c r="K3281" s="32" t="str">
        <f t="shared" si="103"/>
        <v/>
      </c>
      <c r="L3281" s="535"/>
    </row>
    <row r="3282" spans="2:12" x14ac:dyDescent="0.4">
      <c r="B3282" s="535"/>
      <c r="E3282" s="32" t="str">
        <f t="shared" si="102"/>
        <v/>
      </c>
      <c r="H3282" s="535"/>
      <c r="I3282" s="535"/>
      <c r="J3282" s="535"/>
      <c r="K3282" s="32" t="str">
        <f t="shared" si="103"/>
        <v/>
      </c>
      <c r="L3282" s="535"/>
    </row>
    <row r="3283" spans="2:12" x14ac:dyDescent="0.4">
      <c r="B3283" s="535"/>
      <c r="E3283" s="32" t="str">
        <f t="shared" si="102"/>
        <v/>
      </c>
      <c r="H3283" s="535"/>
      <c r="I3283" s="535"/>
      <c r="J3283" s="535"/>
      <c r="K3283" s="32" t="str">
        <f t="shared" si="103"/>
        <v/>
      </c>
      <c r="L3283" s="535"/>
    </row>
    <row r="3284" spans="2:12" x14ac:dyDescent="0.4">
      <c r="B3284" s="535"/>
      <c r="E3284" s="32" t="str">
        <f t="shared" si="102"/>
        <v/>
      </c>
      <c r="H3284" s="535"/>
      <c r="I3284" s="535"/>
      <c r="J3284" s="535"/>
      <c r="K3284" s="32" t="str">
        <f t="shared" si="103"/>
        <v/>
      </c>
      <c r="L3284" s="535"/>
    </row>
    <row r="3285" spans="2:12" x14ac:dyDescent="0.4">
      <c r="B3285" s="535"/>
      <c r="E3285" s="32" t="str">
        <f t="shared" si="102"/>
        <v/>
      </c>
      <c r="H3285" s="535"/>
      <c r="I3285" s="535"/>
      <c r="J3285" s="535"/>
      <c r="K3285" s="32" t="str">
        <f t="shared" si="103"/>
        <v/>
      </c>
      <c r="L3285" s="535"/>
    </row>
    <row r="3286" spans="2:12" x14ac:dyDescent="0.4">
      <c r="B3286" s="535"/>
      <c r="E3286" s="32" t="str">
        <f t="shared" si="102"/>
        <v/>
      </c>
      <c r="H3286" s="535"/>
      <c r="I3286" s="535"/>
      <c r="J3286" s="535"/>
      <c r="K3286" s="32" t="str">
        <f t="shared" si="103"/>
        <v/>
      </c>
      <c r="L3286" s="535"/>
    </row>
    <row r="3287" spans="2:12" x14ac:dyDescent="0.4">
      <c r="B3287" s="535"/>
      <c r="E3287" s="32" t="str">
        <f t="shared" si="102"/>
        <v/>
      </c>
      <c r="H3287" s="535"/>
      <c r="I3287" s="535"/>
      <c r="J3287" s="535"/>
      <c r="K3287" s="32" t="str">
        <f t="shared" si="103"/>
        <v/>
      </c>
      <c r="L3287" s="535"/>
    </row>
    <row r="3288" spans="2:12" x14ac:dyDescent="0.4">
      <c r="B3288" s="535"/>
      <c r="E3288" s="32" t="str">
        <f t="shared" si="102"/>
        <v/>
      </c>
      <c r="H3288" s="535"/>
      <c r="I3288" s="535"/>
      <c r="J3288" s="535"/>
      <c r="K3288" s="32" t="str">
        <f t="shared" si="103"/>
        <v/>
      </c>
      <c r="L3288" s="535"/>
    </row>
    <row r="3289" spans="2:12" x14ac:dyDescent="0.4">
      <c r="B3289" s="535"/>
      <c r="E3289" s="32" t="str">
        <f t="shared" si="102"/>
        <v/>
      </c>
      <c r="H3289" s="535"/>
      <c r="I3289" s="535"/>
      <c r="J3289" s="535"/>
      <c r="K3289" s="32" t="str">
        <f t="shared" si="103"/>
        <v/>
      </c>
      <c r="L3289" s="535"/>
    </row>
    <row r="3290" spans="2:12" x14ac:dyDescent="0.4">
      <c r="B3290" s="535"/>
      <c r="E3290" s="32" t="str">
        <f t="shared" si="102"/>
        <v/>
      </c>
      <c r="H3290" s="535"/>
      <c r="I3290" s="535"/>
      <c r="J3290" s="535"/>
      <c r="K3290" s="32" t="str">
        <f t="shared" si="103"/>
        <v/>
      </c>
      <c r="L3290" s="535"/>
    </row>
    <row r="3291" spans="2:12" x14ac:dyDescent="0.4">
      <c r="B3291" s="535"/>
      <c r="E3291" s="32" t="str">
        <f t="shared" si="102"/>
        <v/>
      </c>
      <c r="H3291" s="535"/>
      <c r="I3291" s="535"/>
      <c r="J3291" s="535"/>
      <c r="K3291" s="32" t="str">
        <f t="shared" si="103"/>
        <v/>
      </c>
      <c r="L3291" s="535"/>
    </row>
    <row r="3292" spans="2:12" x14ac:dyDescent="0.4">
      <c r="B3292" s="535"/>
      <c r="E3292" s="32" t="str">
        <f t="shared" si="102"/>
        <v/>
      </c>
      <c r="H3292" s="535"/>
      <c r="I3292" s="535"/>
      <c r="J3292" s="535"/>
      <c r="K3292" s="32" t="str">
        <f t="shared" si="103"/>
        <v/>
      </c>
      <c r="L3292" s="535"/>
    </row>
    <row r="3293" spans="2:12" x14ac:dyDescent="0.4">
      <c r="B3293" s="535"/>
      <c r="E3293" s="32" t="str">
        <f t="shared" si="102"/>
        <v/>
      </c>
      <c r="H3293" s="535"/>
      <c r="I3293" s="535"/>
      <c r="J3293" s="535"/>
      <c r="K3293" s="32" t="str">
        <f t="shared" si="103"/>
        <v/>
      </c>
      <c r="L3293" s="535"/>
    </row>
    <row r="3294" spans="2:12" x14ac:dyDescent="0.4">
      <c r="B3294" s="535"/>
      <c r="E3294" s="32" t="str">
        <f t="shared" si="102"/>
        <v/>
      </c>
      <c r="H3294" s="535"/>
      <c r="I3294" s="535"/>
      <c r="J3294" s="535"/>
      <c r="K3294" s="32" t="str">
        <f t="shared" si="103"/>
        <v/>
      </c>
      <c r="L3294" s="535"/>
    </row>
    <row r="3295" spans="2:12" x14ac:dyDescent="0.4">
      <c r="B3295" s="535"/>
      <c r="E3295" s="32" t="str">
        <f t="shared" si="102"/>
        <v/>
      </c>
      <c r="H3295" s="535"/>
      <c r="I3295" s="535"/>
      <c r="J3295" s="535"/>
      <c r="K3295" s="32" t="str">
        <f t="shared" si="103"/>
        <v/>
      </c>
      <c r="L3295" s="535"/>
    </row>
    <row r="3296" spans="2:12" x14ac:dyDescent="0.4">
      <c r="B3296" s="535"/>
      <c r="E3296" s="32" t="str">
        <f t="shared" si="102"/>
        <v/>
      </c>
      <c r="H3296" s="535"/>
      <c r="I3296" s="535"/>
      <c r="J3296" s="535"/>
      <c r="K3296" s="32" t="str">
        <f t="shared" si="103"/>
        <v/>
      </c>
      <c r="L3296" s="535"/>
    </row>
    <row r="3297" spans="2:12" x14ac:dyDescent="0.4">
      <c r="B3297" s="535"/>
      <c r="E3297" s="32" t="str">
        <f t="shared" si="102"/>
        <v/>
      </c>
      <c r="H3297" s="535"/>
      <c r="I3297" s="535"/>
      <c r="J3297" s="535"/>
      <c r="K3297" s="32" t="str">
        <f t="shared" si="103"/>
        <v/>
      </c>
      <c r="L3297" s="535"/>
    </row>
    <row r="3298" spans="2:12" x14ac:dyDescent="0.4">
      <c r="B3298" s="535"/>
      <c r="E3298" s="32" t="str">
        <f t="shared" si="102"/>
        <v/>
      </c>
      <c r="H3298" s="535"/>
      <c r="I3298" s="535"/>
      <c r="J3298" s="535"/>
      <c r="K3298" s="32" t="str">
        <f t="shared" si="103"/>
        <v/>
      </c>
      <c r="L3298" s="535"/>
    </row>
    <row r="3299" spans="2:12" x14ac:dyDescent="0.4">
      <c r="B3299" s="535"/>
      <c r="E3299" s="32" t="str">
        <f t="shared" si="102"/>
        <v/>
      </c>
      <c r="H3299" s="535"/>
      <c r="I3299" s="535"/>
      <c r="J3299" s="535"/>
      <c r="K3299" s="32" t="str">
        <f t="shared" si="103"/>
        <v/>
      </c>
      <c r="L3299" s="535"/>
    </row>
    <row r="3300" spans="2:12" x14ac:dyDescent="0.4">
      <c r="B3300" s="535"/>
      <c r="E3300" s="32" t="str">
        <f t="shared" si="102"/>
        <v/>
      </c>
      <c r="H3300" s="535"/>
      <c r="I3300" s="535"/>
      <c r="J3300" s="535"/>
      <c r="K3300" s="32" t="str">
        <f t="shared" si="103"/>
        <v/>
      </c>
      <c r="L3300" s="535"/>
    </row>
    <row r="3301" spans="2:12" x14ac:dyDescent="0.4">
      <c r="B3301" s="535"/>
      <c r="E3301" s="32" t="str">
        <f t="shared" si="102"/>
        <v/>
      </c>
      <c r="H3301" s="535"/>
      <c r="I3301" s="535"/>
      <c r="J3301" s="535"/>
      <c r="K3301" s="32" t="str">
        <f t="shared" si="103"/>
        <v/>
      </c>
      <c r="L3301" s="535"/>
    </row>
    <row r="3302" spans="2:12" x14ac:dyDescent="0.4">
      <c r="B3302" s="535"/>
      <c r="E3302" s="32" t="str">
        <f t="shared" si="102"/>
        <v/>
      </c>
      <c r="H3302" s="535"/>
      <c r="I3302" s="535"/>
      <c r="J3302" s="535"/>
      <c r="K3302" s="32" t="str">
        <f t="shared" si="103"/>
        <v/>
      </c>
      <c r="L3302" s="535"/>
    </row>
    <row r="3303" spans="2:12" x14ac:dyDescent="0.4">
      <c r="B3303" s="535"/>
      <c r="E3303" s="32" t="str">
        <f t="shared" si="102"/>
        <v/>
      </c>
      <c r="H3303" s="535"/>
      <c r="I3303" s="535"/>
      <c r="J3303" s="535"/>
      <c r="K3303" s="32" t="str">
        <f t="shared" si="103"/>
        <v/>
      </c>
      <c r="L3303" s="535"/>
    </row>
    <row r="3304" spans="2:12" x14ac:dyDescent="0.4">
      <c r="B3304" s="535"/>
      <c r="E3304" s="32" t="str">
        <f t="shared" si="102"/>
        <v/>
      </c>
      <c r="H3304" s="535"/>
      <c r="I3304" s="535"/>
      <c r="J3304" s="535"/>
      <c r="K3304" s="32" t="str">
        <f t="shared" si="103"/>
        <v/>
      </c>
      <c r="L3304" s="535"/>
    </row>
    <row r="3305" spans="2:12" x14ac:dyDescent="0.4">
      <c r="B3305" s="535"/>
      <c r="E3305" s="32" t="str">
        <f t="shared" si="102"/>
        <v/>
      </c>
      <c r="H3305" s="535"/>
      <c r="I3305" s="535"/>
      <c r="J3305" s="535"/>
      <c r="K3305" s="32" t="str">
        <f t="shared" si="103"/>
        <v/>
      </c>
      <c r="L3305" s="535"/>
    </row>
    <row r="3306" spans="2:12" x14ac:dyDescent="0.4">
      <c r="B3306" s="535"/>
      <c r="E3306" s="32" t="str">
        <f t="shared" si="102"/>
        <v/>
      </c>
      <c r="H3306" s="535"/>
      <c r="I3306" s="535"/>
      <c r="J3306" s="535"/>
      <c r="K3306" s="32" t="str">
        <f t="shared" si="103"/>
        <v/>
      </c>
      <c r="L3306" s="535"/>
    </row>
    <row r="3307" spans="2:12" x14ac:dyDescent="0.4">
      <c r="B3307" s="535"/>
      <c r="E3307" s="32" t="str">
        <f t="shared" si="102"/>
        <v/>
      </c>
      <c r="H3307" s="535"/>
      <c r="I3307" s="535"/>
      <c r="J3307" s="535"/>
      <c r="K3307" s="32" t="str">
        <f t="shared" si="103"/>
        <v/>
      </c>
      <c r="L3307" s="535"/>
    </row>
    <row r="3308" spans="2:12" x14ac:dyDescent="0.4">
      <c r="B3308" s="535"/>
      <c r="E3308" s="32" t="str">
        <f t="shared" si="102"/>
        <v/>
      </c>
      <c r="H3308" s="535"/>
      <c r="I3308" s="535"/>
      <c r="J3308" s="535"/>
      <c r="K3308" s="32" t="str">
        <f t="shared" si="103"/>
        <v/>
      </c>
      <c r="L3308" s="535"/>
    </row>
    <row r="3309" spans="2:12" x14ac:dyDescent="0.4">
      <c r="B3309" s="535"/>
      <c r="E3309" s="32" t="str">
        <f t="shared" si="102"/>
        <v/>
      </c>
      <c r="H3309" s="535"/>
      <c r="I3309" s="535"/>
      <c r="J3309" s="535"/>
      <c r="K3309" s="32" t="str">
        <f t="shared" si="103"/>
        <v/>
      </c>
      <c r="L3309" s="535"/>
    </row>
    <row r="3310" spans="2:12" x14ac:dyDescent="0.4">
      <c r="B3310" s="535"/>
      <c r="E3310" s="32" t="str">
        <f t="shared" si="102"/>
        <v/>
      </c>
      <c r="H3310" s="535"/>
      <c r="I3310" s="535"/>
      <c r="J3310" s="535"/>
      <c r="K3310" s="32" t="str">
        <f t="shared" si="103"/>
        <v/>
      </c>
      <c r="L3310" s="535"/>
    </row>
    <row r="3311" spans="2:12" x14ac:dyDescent="0.4">
      <c r="B3311" s="535"/>
      <c r="E3311" s="32" t="str">
        <f t="shared" si="102"/>
        <v/>
      </c>
      <c r="H3311" s="535"/>
      <c r="I3311" s="535"/>
      <c r="J3311" s="535"/>
      <c r="K3311" s="32" t="str">
        <f t="shared" si="103"/>
        <v/>
      </c>
      <c r="L3311" s="535"/>
    </row>
    <row r="3312" spans="2:12" x14ac:dyDescent="0.4">
      <c r="B3312" s="535"/>
      <c r="E3312" s="32" t="str">
        <f t="shared" si="102"/>
        <v/>
      </c>
      <c r="H3312" s="535"/>
      <c r="I3312" s="535"/>
      <c r="J3312" s="535"/>
      <c r="K3312" s="32" t="str">
        <f t="shared" si="103"/>
        <v/>
      </c>
      <c r="L3312" s="535"/>
    </row>
    <row r="3313" spans="2:12" x14ac:dyDescent="0.4">
      <c r="B3313" s="535"/>
      <c r="E3313" s="32" t="str">
        <f t="shared" si="102"/>
        <v/>
      </c>
      <c r="H3313" s="535"/>
      <c r="I3313" s="535"/>
      <c r="J3313" s="535"/>
      <c r="K3313" s="32" t="str">
        <f t="shared" si="103"/>
        <v/>
      </c>
      <c r="L3313" s="535"/>
    </row>
    <row r="3314" spans="2:12" x14ac:dyDescent="0.4">
      <c r="B3314" s="535"/>
      <c r="E3314" s="32" t="str">
        <f t="shared" si="102"/>
        <v/>
      </c>
      <c r="H3314" s="535"/>
      <c r="I3314" s="535"/>
      <c r="J3314" s="535"/>
      <c r="K3314" s="32" t="str">
        <f t="shared" si="103"/>
        <v/>
      </c>
      <c r="L3314" s="535"/>
    </row>
    <row r="3315" spans="2:12" x14ac:dyDescent="0.4">
      <c r="B3315" s="535"/>
      <c r="E3315" s="32" t="str">
        <f t="shared" si="102"/>
        <v/>
      </c>
      <c r="H3315" s="535"/>
      <c r="I3315" s="535"/>
      <c r="J3315" s="535"/>
      <c r="K3315" s="32" t="str">
        <f t="shared" si="103"/>
        <v/>
      </c>
      <c r="L3315" s="535"/>
    </row>
    <row r="3316" spans="2:12" x14ac:dyDescent="0.4">
      <c r="B3316" s="535"/>
      <c r="E3316" s="32" t="str">
        <f t="shared" si="102"/>
        <v/>
      </c>
      <c r="H3316" s="535"/>
      <c r="I3316" s="535"/>
      <c r="J3316" s="535"/>
      <c r="K3316" s="32" t="str">
        <f t="shared" si="103"/>
        <v/>
      </c>
      <c r="L3316" s="535"/>
    </row>
    <row r="3317" spans="2:12" x14ac:dyDescent="0.4">
      <c r="B3317" s="535"/>
      <c r="E3317" s="32" t="str">
        <f t="shared" si="102"/>
        <v/>
      </c>
      <c r="H3317" s="535"/>
      <c r="I3317" s="535"/>
      <c r="J3317" s="535"/>
      <c r="K3317" s="32" t="str">
        <f t="shared" si="103"/>
        <v/>
      </c>
      <c r="L3317" s="535"/>
    </row>
    <row r="3318" spans="2:12" x14ac:dyDescent="0.4">
      <c r="B3318" s="535"/>
      <c r="E3318" s="32" t="str">
        <f t="shared" si="102"/>
        <v/>
      </c>
      <c r="H3318" s="535"/>
      <c r="I3318" s="535"/>
      <c r="J3318" s="535"/>
      <c r="K3318" s="32" t="str">
        <f t="shared" si="103"/>
        <v/>
      </c>
      <c r="L3318" s="535"/>
    </row>
    <row r="3319" spans="2:12" x14ac:dyDescent="0.4">
      <c r="B3319" s="535"/>
      <c r="E3319" s="32" t="str">
        <f t="shared" si="102"/>
        <v/>
      </c>
      <c r="H3319" s="535"/>
      <c r="I3319" s="535"/>
      <c r="J3319" s="535"/>
      <c r="K3319" s="32" t="str">
        <f t="shared" si="103"/>
        <v/>
      </c>
      <c r="L3319" s="535"/>
    </row>
    <row r="3320" spans="2:12" x14ac:dyDescent="0.4">
      <c r="B3320" s="535"/>
      <c r="E3320" s="32" t="str">
        <f t="shared" si="102"/>
        <v/>
      </c>
      <c r="H3320" s="535"/>
      <c r="I3320" s="535"/>
      <c r="J3320" s="535"/>
      <c r="K3320" s="32" t="str">
        <f t="shared" si="103"/>
        <v/>
      </c>
      <c r="L3320" s="535"/>
    </row>
    <row r="3321" spans="2:12" x14ac:dyDescent="0.4">
      <c r="B3321" s="535"/>
      <c r="E3321" s="32" t="str">
        <f t="shared" si="102"/>
        <v/>
      </c>
      <c r="H3321" s="535"/>
      <c r="I3321" s="535"/>
      <c r="J3321" s="535"/>
      <c r="K3321" s="32" t="str">
        <f t="shared" si="103"/>
        <v/>
      </c>
      <c r="L3321" s="535"/>
    </row>
    <row r="3322" spans="2:12" x14ac:dyDescent="0.4">
      <c r="B3322" s="535"/>
      <c r="E3322" s="32" t="str">
        <f t="shared" si="102"/>
        <v/>
      </c>
      <c r="H3322" s="535"/>
      <c r="I3322" s="535"/>
      <c r="J3322" s="535"/>
      <c r="K3322" s="32" t="str">
        <f t="shared" si="103"/>
        <v/>
      </c>
      <c r="L3322" s="535"/>
    </row>
    <row r="3323" spans="2:12" x14ac:dyDescent="0.4">
      <c r="B3323" s="535"/>
      <c r="E3323" s="32" t="str">
        <f t="shared" si="102"/>
        <v/>
      </c>
      <c r="H3323" s="535"/>
      <c r="I3323" s="535"/>
      <c r="J3323" s="535"/>
      <c r="K3323" s="32" t="str">
        <f t="shared" si="103"/>
        <v/>
      </c>
      <c r="L3323" s="535"/>
    </row>
    <row r="3324" spans="2:12" x14ac:dyDescent="0.4">
      <c r="B3324" s="535"/>
      <c r="E3324" s="32" t="str">
        <f t="shared" si="102"/>
        <v/>
      </c>
      <c r="H3324" s="535"/>
      <c r="I3324" s="535"/>
      <c r="J3324" s="535"/>
      <c r="K3324" s="32" t="str">
        <f t="shared" si="103"/>
        <v/>
      </c>
      <c r="L3324" s="535"/>
    </row>
    <row r="3325" spans="2:12" x14ac:dyDescent="0.4">
      <c r="B3325" s="535"/>
      <c r="E3325" s="32" t="str">
        <f t="shared" si="102"/>
        <v/>
      </c>
      <c r="H3325" s="535"/>
      <c r="I3325" s="535"/>
      <c r="J3325" s="535"/>
      <c r="K3325" s="32" t="str">
        <f t="shared" si="103"/>
        <v/>
      </c>
      <c r="L3325" s="535"/>
    </row>
    <row r="3326" spans="2:12" x14ac:dyDescent="0.4">
      <c r="B3326" s="535"/>
      <c r="E3326" s="32" t="str">
        <f t="shared" si="102"/>
        <v/>
      </c>
      <c r="H3326" s="535"/>
      <c r="I3326" s="535"/>
      <c r="J3326" s="535"/>
      <c r="K3326" s="32" t="str">
        <f t="shared" si="103"/>
        <v/>
      </c>
      <c r="L3326" s="535"/>
    </row>
    <row r="3327" spans="2:12" x14ac:dyDescent="0.4">
      <c r="B3327" s="535"/>
      <c r="E3327" s="32" t="str">
        <f t="shared" si="102"/>
        <v/>
      </c>
      <c r="H3327" s="535"/>
      <c r="I3327" s="535"/>
      <c r="J3327" s="535"/>
      <c r="K3327" s="32" t="str">
        <f t="shared" si="103"/>
        <v/>
      </c>
      <c r="L3327" s="535"/>
    </row>
    <row r="3328" spans="2:12" x14ac:dyDescent="0.4">
      <c r="B3328" s="535"/>
      <c r="E3328" s="32" t="str">
        <f t="shared" si="102"/>
        <v/>
      </c>
      <c r="H3328" s="535"/>
      <c r="I3328" s="535"/>
      <c r="J3328" s="535"/>
      <c r="K3328" s="32" t="str">
        <f t="shared" si="103"/>
        <v/>
      </c>
      <c r="L3328" s="535"/>
    </row>
    <row r="3329" spans="2:12" x14ac:dyDescent="0.4">
      <c r="B3329" s="535"/>
      <c r="E3329" s="32" t="str">
        <f t="shared" si="102"/>
        <v/>
      </c>
      <c r="H3329" s="535"/>
      <c r="K3329" s="32" t="str">
        <f t="shared" si="103"/>
        <v/>
      </c>
      <c r="L3329" s="535"/>
    </row>
    <row r="3330" spans="2:12" x14ac:dyDescent="0.4">
      <c r="B3330" s="535"/>
      <c r="E3330" s="32" t="str">
        <f t="shared" si="102"/>
        <v/>
      </c>
      <c r="H3330" s="535"/>
      <c r="K3330" s="32" t="str">
        <f t="shared" si="103"/>
        <v/>
      </c>
      <c r="L3330" s="535"/>
    </row>
    <row r="3331" spans="2:12" x14ac:dyDescent="0.4">
      <c r="B3331" s="535"/>
      <c r="E3331" s="32" t="str">
        <f t="shared" si="102"/>
        <v/>
      </c>
      <c r="H3331" s="535"/>
      <c r="K3331" s="32" t="str">
        <f t="shared" si="103"/>
        <v/>
      </c>
      <c r="L3331" s="535"/>
    </row>
    <row r="3332" spans="2:12" x14ac:dyDescent="0.4">
      <c r="B3332" s="535"/>
      <c r="E3332" s="32" t="str">
        <f t="shared" si="102"/>
        <v/>
      </c>
      <c r="H3332" s="535"/>
      <c r="K3332" s="32" t="str">
        <f t="shared" si="103"/>
        <v/>
      </c>
      <c r="L3332" s="535"/>
    </row>
    <row r="3333" spans="2:12" x14ac:dyDescent="0.4">
      <c r="B3333" s="535"/>
      <c r="E3333" s="32" t="str">
        <f t="shared" si="102"/>
        <v/>
      </c>
      <c r="H3333" s="535"/>
      <c r="K3333" s="32" t="str">
        <f t="shared" si="103"/>
        <v/>
      </c>
      <c r="L3333" s="535"/>
    </row>
    <row r="3334" spans="2:12" x14ac:dyDescent="0.4">
      <c r="B3334" s="535"/>
      <c r="E3334" s="32" t="str">
        <f t="shared" si="102"/>
        <v/>
      </c>
      <c r="H3334" s="535"/>
      <c r="K3334" s="32" t="str">
        <f t="shared" si="103"/>
        <v/>
      </c>
      <c r="L3334" s="535"/>
    </row>
    <row r="3335" spans="2:12" x14ac:dyDescent="0.4">
      <c r="B3335" s="535"/>
      <c r="E3335" s="32" t="str">
        <f t="shared" si="102"/>
        <v/>
      </c>
      <c r="H3335" s="535"/>
      <c r="K3335" s="32" t="str">
        <f t="shared" si="103"/>
        <v/>
      </c>
      <c r="L3335" s="535"/>
    </row>
    <row r="3336" spans="2:12" x14ac:dyDescent="0.4">
      <c r="B3336" s="535"/>
      <c r="E3336" s="32" t="str">
        <f t="shared" si="102"/>
        <v/>
      </c>
      <c r="H3336" s="535"/>
      <c r="K3336" s="32" t="str">
        <f t="shared" si="103"/>
        <v/>
      </c>
      <c r="L3336" s="535"/>
    </row>
    <row r="3337" spans="2:12" x14ac:dyDescent="0.4">
      <c r="B3337" s="535"/>
      <c r="E3337" s="32" t="str">
        <f t="shared" si="102"/>
        <v/>
      </c>
      <c r="H3337" s="535"/>
      <c r="K3337" s="32" t="str">
        <f t="shared" si="103"/>
        <v/>
      </c>
      <c r="L3337" s="535"/>
    </row>
    <row r="3338" spans="2:12" x14ac:dyDescent="0.4">
      <c r="B3338" s="535"/>
      <c r="E3338" s="32" t="str">
        <f t="shared" ref="E3338:E3401" si="104">IF(OR(B3338="",B3338="Инструмент бензо",B3338="Инструмент электро",B3338="Инструмент газ",B3338="Ручник и аксессуары"),"","V")</f>
        <v/>
      </c>
      <c r="H3338" s="535"/>
      <c r="K3338" s="32" t="str">
        <f t="shared" si="103"/>
        <v/>
      </c>
      <c r="L3338" s="535"/>
    </row>
    <row r="3339" spans="2:12" x14ac:dyDescent="0.4">
      <c r="B3339" s="535"/>
      <c r="E3339" s="32" t="str">
        <f t="shared" si="104"/>
        <v/>
      </c>
      <c r="H3339" s="535"/>
      <c r="K3339" s="32" t="str">
        <f t="shared" ref="K3339:K3402" si="105">IF(OR(H3339="",H3339="Инструмент бензо",H3339="Инструмент электро",H3339="Инструмент газ",H3339="Ручник и аксессуары"),"","V")</f>
        <v/>
      </c>
      <c r="L3339" s="535"/>
    </row>
    <row r="3340" spans="2:12" x14ac:dyDescent="0.4">
      <c r="B3340" s="535"/>
      <c r="E3340" s="32" t="str">
        <f t="shared" si="104"/>
        <v/>
      </c>
      <c r="H3340" s="535"/>
      <c r="K3340" s="32" t="str">
        <f t="shared" si="105"/>
        <v/>
      </c>
      <c r="L3340" s="535"/>
    </row>
    <row r="3341" spans="2:12" x14ac:dyDescent="0.4">
      <c r="B3341" s="535"/>
      <c r="E3341" s="32" t="str">
        <f t="shared" si="104"/>
        <v/>
      </c>
      <c r="H3341" s="535"/>
      <c r="K3341" s="32" t="str">
        <f t="shared" si="105"/>
        <v/>
      </c>
      <c r="L3341" s="535"/>
    </row>
    <row r="3342" spans="2:12" x14ac:dyDescent="0.4">
      <c r="B3342" s="535"/>
      <c r="E3342" s="32" t="str">
        <f t="shared" si="104"/>
        <v/>
      </c>
      <c r="H3342" s="535"/>
      <c r="K3342" s="32" t="str">
        <f t="shared" si="105"/>
        <v/>
      </c>
      <c r="L3342" s="535"/>
    </row>
    <row r="3343" spans="2:12" x14ac:dyDescent="0.4">
      <c r="B3343" s="535"/>
      <c r="E3343" s="32" t="str">
        <f t="shared" si="104"/>
        <v/>
      </c>
      <c r="H3343" s="535"/>
      <c r="K3343" s="32" t="str">
        <f t="shared" si="105"/>
        <v/>
      </c>
      <c r="L3343" s="535"/>
    </row>
    <row r="3344" spans="2:12" x14ac:dyDescent="0.4">
      <c r="B3344" s="535"/>
      <c r="E3344" s="32" t="str">
        <f t="shared" si="104"/>
        <v/>
      </c>
      <c r="H3344" s="535"/>
      <c r="K3344" s="32" t="str">
        <f t="shared" si="105"/>
        <v/>
      </c>
      <c r="L3344" s="535"/>
    </row>
    <row r="3345" spans="2:12" x14ac:dyDescent="0.4">
      <c r="B3345" s="535"/>
      <c r="E3345" s="32" t="str">
        <f t="shared" si="104"/>
        <v/>
      </c>
      <c r="H3345" s="535"/>
      <c r="K3345" s="32" t="str">
        <f t="shared" si="105"/>
        <v/>
      </c>
      <c r="L3345" s="535"/>
    </row>
    <row r="3346" spans="2:12" x14ac:dyDescent="0.4">
      <c r="B3346" s="535"/>
      <c r="E3346" s="32" t="str">
        <f t="shared" si="104"/>
        <v/>
      </c>
      <c r="H3346" s="535"/>
      <c r="K3346" s="32" t="str">
        <f t="shared" si="105"/>
        <v/>
      </c>
      <c r="L3346" s="535"/>
    </row>
    <row r="3347" spans="2:12" x14ac:dyDescent="0.4">
      <c r="B3347" s="535"/>
      <c r="E3347" s="32" t="str">
        <f t="shared" si="104"/>
        <v/>
      </c>
      <c r="H3347" s="535"/>
      <c r="K3347" s="32" t="str">
        <f t="shared" si="105"/>
        <v/>
      </c>
      <c r="L3347" s="535"/>
    </row>
    <row r="3348" spans="2:12" x14ac:dyDescent="0.4">
      <c r="B3348" s="535"/>
      <c r="E3348" s="32" t="str">
        <f t="shared" si="104"/>
        <v/>
      </c>
      <c r="H3348" s="535"/>
      <c r="K3348" s="32" t="str">
        <f t="shared" si="105"/>
        <v/>
      </c>
      <c r="L3348" s="535"/>
    </row>
    <row r="3349" spans="2:12" x14ac:dyDescent="0.4">
      <c r="B3349" s="535"/>
      <c r="E3349" s="32" t="str">
        <f t="shared" si="104"/>
        <v/>
      </c>
      <c r="H3349" s="535"/>
      <c r="K3349" s="32" t="str">
        <f t="shared" si="105"/>
        <v/>
      </c>
      <c r="L3349" s="535"/>
    </row>
    <row r="3350" spans="2:12" x14ac:dyDescent="0.4">
      <c r="B3350" s="535"/>
      <c r="E3350" s="32" t="str">
        <f t="shared" si="104"/>
        <v/>
      </c>
      <c r="H3350" s="535"/>
      <c r="K3350" s="32" t="str">
        <f t="shared" si="105"/>
        <v/>
      </c>
      <c r="L3350" s="535"/>
    </row>
    <row r="3351" spans="2:12" x14ac:dyDescent="0.4">
      <c r="B3351" s="535"/>
      <c r="E3351" s="32" t="str">
        <f t="shared" si="104"/>
        <v/>
      </c>
      <c r="H3351" s="535"/>
      <c r="K3351" s="32" t="str">
        <f t="shared" si="105"/>
        <v/>
      </c>
      <c r="L3351" s="535"/>
    </row>
    <row r="3352" spans="2:12" x14ac:dyDescent="0.4">
      <c r="B3352" s="535"/>
      <c r="E3352" s="32" t="str">
        <f t="shared" si="104"/>
        <v/>
      </c>
      <c r="H3352" s="535"/>
      <c r="K3352" s="32" t="str">
        <f t="shared" si="105"/>
        <v/>
      </c>
      <c r="L3352" s="535"/>
    </row>
    <row r="3353" spans="2:12" x14ac:dyDescent="0.4">
      <c r="B3353" s="535"/>
      <c r="E3353" s="32" t="str">
        <f t="shared" si="104"/>
        <v/>
      </c>
      <c r="H3353" s="535"/>
      <c r="K3353" s="32" t="str">
        <f t="shared" si="105"/>
        <v/>
      </c>
      <c r="L3353" s="535"/>
    </row>
    <row r="3354" spans="2:12" x14ac:dyDescent="0.4">
      <c r="B3354" s="535"/>
      <c r="E3354" s="32" t="str">
        <f t="shared" si="104"/>
        <v/>
      </c>
      <c r="H3354" s="535"/>
      <c r="K3354" s="32" t="str">
        <f t="shared" si="105"/>
        <v/>
      </c>
      <c r="L3354" s="535"/>
    </row>
    <row r="3355" spans="2:12" x14ac:dyDescent="0.4">
      <c r="B3355" s="535"/>
      <c r="E3355" s="32" t="str">
        <f t="shared" si="104"/>
        <v/>
      </c>
      <c r="H3355" s="535"/>
      <c r="K3355" s="32" t="str">
        <f t="shared" si="105"/>
        <v/>
      </c>
      <c r="L3355" s="535"/>
    </row>
    <row r="3356" spans="2:12" x14ac:dyDescent="0.4">
      <c r="B3356" s="535"/>
      <c r="E3356" s="32" t="str">
        <f t="shared" si="104"/>
        <v/>
      </c>
      <c r="H3356" s="535"/>
      <c r="K3356" s="32" t="str">
        <f t="shared" si="105"/>
        <v/>
      </c>
      <c r="L3356" s="535"/>
    </row>
    <row r="3357" spans="2:12" x14ac:dyDescent="0.4">
      <c r="B3357" s="535"/>
      <c r="E3357" s="32" t="str">
        <f t="shared" si="104"/>
        <v/>
      </c>
      <c r="H3357" s="535"/>
      <c r="K3357" s="32" t="str">
        <f t="shared" si="105"/>
        <v/>
      </c>
      <c r="L3357" s="535"/>
    </row>
    <row r="3358" spans="2:12" x14ac:dyDescent="0.4">
      <c r="B3358" s="535"/>
      <c r="E3358" s="32" t="str">
        <f t="shared" si="104"/>
        <v/>
      </c>
      <c r="H3358" s="535"/>
      <c r="K3358" s="32" t="str">
        <f t="shared" si="105"/>
        <v/>
      </c>
      <c r="L3358" s="535"/>
    </row>
    <row r="3359" spans="2:12" x14ac:dyDescent="0.4">
      <c r="B3359" s="535"/>
      <c r="E3359" s="32" t="str">
        <f t="shared" si="104"/>
        <v/>
      </c>
      <c r="H3359" s="535"/>
      <c r="K3359" s="32" t="str">
        <f t="shared" si="105"/>
        <v/>
      </c>
      <c r="L3359" s="535"/>
    </row>
    <row r="3360" spans="2:12" x14ac:dyDescent="0.4">
      <c r="B3360" s="535"/>
      <c r="E3360" s="32" t="str">
        <f t="shared" si="104"/>
        <v/>
      </c>
      <c r="H3360" s="535"/>
      <c r="K3360" s="32" t="str">
        <f t="shared" si="105"/>
        <v/>
      </c>
      <c r="L3360" s="535"/>
    </row>
    <row r="3361" spans="2:12" x14ac:dyDescent="0.4">
      <c r="B3361" s="535"/>
      <c r="E3361" s="32" t="str">
        <f t="shared" si="104"/>
        <v/>
      </c>
      <c r="H3361" s="535"/>
      <c r="K3361" s="32" t="str">
        <f t="shared" si="105"/>
        <v/>
      </c>
      <c r="L3361" s="535"/>
    </row>
    <row r="3362" spans="2:12" x14ac:dyDescent="0.4">
      <c r="B3362" s="535"/>
      <c r="E3362" s="32" t="str">
        <f t="shared" si="104"/>
        <v/>
      </c>
      <c r="H3362" s="535"/>
      <c r="K3362" s="32" t="str">
        <f t="shared" si="105"/>
        <v/>
      </c>
      <c r="L3362" s="535"/>
    </row>
    <row r="3363" spans="2:12" x14ac:dyDescent="0.4">
      <c r="B3363" s="535"/>
      <c r="E3363" s="32" t="str">
        <f t="shared" si="104"/>
        <v/>
      </c>
      <c r="H3363" s="535"/>
      <c r="K3363" s="32" t="str">
        <f t="shared" si="105"/>
        <v/>
      </c>
      <c r="L3363" s="535"/>
    </row>
    <row r="3364" spans="2:12" x14ac:dyDescent="0.4">
      <c r="B3364" s="535"/>
      <c r="E3364" s="32" t="str">
        <f t="shared" si="104"/>
        <v/>
      </c>
      <c r="H3364" s="535"/>
      <c r="K3364" s="32" t="str">
        <f t="shared" si="105"/>
        <v/>
      </c>
      <c r="L3364" s="535"/>
    </row>
    <row r="3365" spans="2:12" x14ac:dyDescent="0.4">
      <c r="B3365" s="535"/>
      <c r="E3365" s="32" t="str">
        <f t="shared" si="104"/>
        <v/>
      </c>
      <c r="H3365" s="535"/>
      <c r="K3365" s="32" t="str">
        <f t="shared" si="105"/>
        <v/>
      </c>
      <c r="L3365" s="535"/>
    </row>
    <row r="3366" spans="2:12" x14ac:dyDescent="0.4">
      <c r="B3366" s="535"/>
      <c r="E3366" s="32" t="str">
        <f t="shared" si="104"/>
        <v/>
      </c>
      <c r="H3366" s="535"/>
      <c r="K3366" s="32" t="str">
        <f t="shared" si="105"/>
        <v/>
      </c>
      <c r="L3366" s="535"/>
    </row>
    <row r="3367" spans="2:12" x14ac:dyDescent="0.4">
      <c r="B3367" s="535"/>
      <c r="E3367" s="32" t="str">
        <f t="shared" si="104"/>
        <v/>
      </c>
      <c r="H3367" s="535"/>
      <c r="K3367" s="32" t="str">
        <f t="shared" si="105"/>
        <v/>
      </c>
      <c r="L3367" s="535"/>
    </row>
    <row r="3368" spans="2:12" x14ac:dyDescent="0.4">
      <c r="B3368" s="535"/>
      <c r="E3368" s="32" t="str">
        <f t="shared" si="104"/>
        <v/>
      </c>
      <c r="H3368" s="535"/>
      <c r="K3368" s="32" t="str">
        <f t="shared" si="105"/>
        <v/>
      </c>
      <c r="L3368" s="535"/>
    </row>
    <row r="3369" spans="2:12" x14ac:dyDescent="0.4">
      <c r="B3369" s="535"/>
      <c r="E3369" s="32" t="str">
        <f t="shared" si="104"/>
        <v/>
      </c>
      <c r="H3369" s="535"/>
      <c r="K3369" s="32" t="str">
        <f t="shared" si="105"/>
        <v/>
      </c>
      <c r="L3369" s="535"/>
    </row>
    <row r="3370" spans="2:12" x14ac:dyDescent="0.4">
      <c r="B3370" s="535"/>
      <c r="E3370" s="32" t="str">
        <f t="shared" si="104"/>
        <v/>
      </c>
      <c r="H3370" s="535"/>
      <c r="K3370" s="32" t="str">
        <f t="shared" si="105"/>
        <v/>
      </c>
      <c r="L3370" s="535"/>
    </row>
    <row r="3371" spans="2:12" x14ac:dyDescent="0.4">
      <c r="B3371" s="535"/>
      <c r="E3371" s="32" t="str">
        <f t="shared" si="104"/>
        <v/>
      </c>
      <c r="H3371" s="535"/>
      <c r="K3371" s="32" t="str">
        <f t="shared" si="105"/>
        <v/>
      </c>
      <c r="L3371" s="535"/>
    </row>
    <row r="3372" spans="2:12" x14ac:dyDescent="0.4">
      <c r="B3372" s="535"/>
      <c r="E3372" s="32" t="str">
        <f t="shared" si="104"/>
        <v/>
      </c>
      <c r="H3372" s="535"/>
      <c r="K3372" s="32" t="str">
        <f t="shared" si="105"/>
        <v/>
      </c>
      <c r="L3372" s="535"/>
    </row>
    <row r="3373" spans="2:12" x14ac:dyDescent="0.4">
      <c r="B3373" s="535"/>
      <c r="E3373" s="32" t="str">
        <f t="shared" si="104"/>
        <v/>
      </c>
      <c r="H3373" s="535"/>
      <c r="K3373" s="32" t="str">
        <f t="shared" si="105"/>
        <v/>
      </c>
      <c r="L3373" s="535"/>
    </row>
    <row r="3374" spans="2:12" x14ac:dyDescent="0.4">
      <c r="B3374" s="535"/>
      <c r="E3374" s="32" t="str">
        <f t="shared" si="104"/>
        <v/>
      </c>
      <c r="H3374" s="535"/>
      <c r="K3374" s="32" t="str">
        <f t="shared" si="105"/>
        <v/>
      </c>
      <c r="L3374" s="535"/>
    </row>
    <row r="3375" spans="2:12" x14ac:dyDescent="0.4">
      <c r="B3375" s="535"/>
      <c r="E3375" s="32" t="str">
        <f t="shared" si="104"/>
        <v/>
      </c>
      <c r="H3375" s="535"/>
      <c r="K3375" s="32" t="str">
        <f t="shared" si="105"/>
        <v/>
      </c>
      <c r="L3375" s="535"/>
    </row>
    <row r="3376" spans="2:12" x14ac:dyDescent="0.4">
      <c r="B3376" s="535"/>
      <c r="E3376" s="32" t="str">
        <f t="shared" si="104"/>
        <v/>
      </c>
      <c r="H3376" s="535"/>
      <c r="K3376" s="32" t="str">
        <f t="shared" si="105"/>
        <v/>
      </c>
      <c r="L3376" s="535"/>
    </row>
    <row r="3377" spans="2:12" x14ac:dyDescent="0.4">
      <c r="B3377" s="535"/>
      <c r="E3377" s="32" t="str">
        <f t="shared" si="104"/>
        <v/>
      </c>
      <c r="H3377" s="535"/>
      <c r="K3377" s="32" t="str">
        <f t="shared" si="105"/>
        <v/>
      </c>
      <c r="L3377" s="535"/>
    </row>
    <row r="3378" spans="2:12" x14ac:dyDescent="0.4">
      <c r="B3378" s="535"/>
      <c r="E3378" s="32" t="str">
        <f t="shared" si="104"/>
        <v/>
      </c>
      <c r="H3378" s="535"/>
      <c r="K3378" s="32" t="str">
        <f t="shared" si="105"/>
        <v/>
      </c>
      <c r="L3378" s="535"/>
    </row>
    <row r="3379" spans="2:12" x14ac:dyDescent="0.4">
      <c r="B3379" s="535"/>
      <c r="E3379" s="32" t="str">
        <f t="shared" si="104"/>
        <v/>
      </c>
      <c r="H3379" s="535"/>
      <c r="K3379" s="32" t="str">
        <f t="shared" si="105"/>
        <v/>
      </c>
      <c r="L3379" s="535"/>
    </row>
    <row r="3380" spans="2:12" x14ac:dyDescent="0.4">
      <c r="B3380" s="535"/>
      <c r="E3380" s="32" t="str">
        <f t="shared" si="104"/>
        <v/>
      </c>
      <c r="H3380" s="535"/>
      <c r="K3380" s="32" t="str">
        <f t="shared" si="105"/>
        <v/>
      </c>
      <c r="L3380" s="535"/>
    </row>
    <row r="3381" spans="2:12" x14ac:dyDescent="0.4">
      <c r="B3381" s="535"/>
      <c r="E3381" s="32" t="str">
        <f t="shared" si="104"/>
        <v/>
      </c>
      <c r="H3381" s="535"/>
      <c r="K3381" s="32" t="str">
        <f t="shared" si="105"/>
        <v/>
      </c>
      <c r="L3381" s="535"/>
    </row>
    <row r="3382" spans="2:12" x14ac:dyDescent="0.4">
      <c r="B3382" s="535"/>
      <c r="E3382" s="32" t="str">
        <f t="shared" si="104"/>
        <v/>
      </c>
      <c r="H3382" s="535"/>
      <c r="K3382" s="32" t="str">
        <f t="shared" si="105"/>
        <v/>
      </c>
      <c r="L3382" s="535"/>
    </row>
    <row r="3383" spans="2:12" x14ac:dyDescent="0.4">
      <c r="B3383" s="535"/>
      <c r="E3383" s="32" t="str">
        <f t="shared" si="104"/>
        <v/>
      </c>
      <c r="H3383" s="535"/>
      <c r="K3383" s="32" t="str">
        <f t="shared" si="105"/>
        <v/>
      </c>
      <c r="L3383" s="535"/>
    </row>
    <row r="3384" spans="2:12" x14ac:dyDescent="0.4">
      <c r="B3384" s="535"/>
      <c r="E3384" s="32" t="str">
        <f t="shared" si="104"/>
        <v/>
      </c>
      <c r="H3384" s="535"/>
      <c r="K3384" s="32" t="str">
        <f t="shared" si="105"/>
        <v/>
      </c>
      <c r="L3384" s="535"/>
    </row>
    <row r="3385" spans="2:12" x14ac:dyDescent="0.4">
      <c r="B3385" s="535"/>
      <c r="E3385" s="32" t="str">
        <f t="shared" si="104"/>
        <v/>
      </c>
      <c r="H3385" s="535"/>
      <c r="K3385" s="32" t="str">
        <f t="shared" si="105"/>
        <v/>
      </c>
      <c r="L3385" s="535"/>
    </row>
    <row r="3386" spans="2:12" x14ac:dyDescent="0.4">
      <c r="B3386" s="535"/>
      <c r="E3386" s="32" t="str">
        <f t="shared" si="104"/>
        <v/>
      </c>
      <c r="H3386" s="535"/>
      <c r="K3386" s="32" t="str">
        <f t="shared" si="105"/>
        <v/>
      </c>
      <c r="L3386" s="535"/>
    </row>
    <row r="3387" spans="2:12" x14ac:dyDescent="0.4">
      <c r="B3387" s="535"/>
      <c r="E3387" s="32" t="str">
        <f t="shared" si="104"/>
        <v/>
      </c>
      <c r="H3387" s="535"/>
      <c r="K3387" s="32" t="str">
        <f t="shared" si="105"/>
        <v/>
      </c>
      <c r="L3387" s="535"/>
    </row>
    <row r="3388" spans="2:12" x14ac:dyDescent="0.4">
      <c r="B3388" s="535"/>
      <c r="E3388" s="32" t="str">
        <f t="shared" si="104"/>
        <v/>
      </c>
      <c r="H3388" s="535"/>
      <c r="K3388" s="32" t="str">
        <f t="shared" si="105"/>
        <v/>
      </c>
      <c r="L3388" s="535"/>
    </row>
    <row r="3389" spans="2:12" x14ac:dyDescent="0.4">
      <c r="B3389" s="535"/>
      <c r="E3389" s="32" t="str">
        <f t="shared" si="104"/>
        <v/>
      </c>
      <c r="H3389" s="535"/>
      <c r="K3389" s="32" t="str">
        <f t="shared" si="105"/>
        <v/>
      </c>
      <c r="L3389" s="535"/>
    </row>
    <row r="3390" spans="2:12" x14ac:dyDescent="0.4">
      <c r="B3390" s="535"/>
      <c r="E3390" s="32" t="str">
        <f t="shared" si="104"/>
        <v/>
      </c>
      <c r="H3390" s="535"/>
      <c r="K3390" s="32" t="str">
        <f t="shared" si="105"/>
        <v/>
      </c>
      <c r="L3390" s="535"/>
    </row>
    <row r="3391" spans="2:12" x14ac:dyDescent="0.4">
      <c r="B3391" s="535"/>
      <c r="E3391" s="32" t="str">
        <f t="shared" si="104"/>
        <v/>
      </c>
      <c r="H3391" s="535"/>
      <c r="K3391" s="32" t="str">
        <f t="shared" si="105"/>
        <v/>
      </c>
      <c r="L3391" s="535"/>
    </row>
    <row r="3392" spans="2:12" x14ac:dyDescent="0.4">
      <c r="B3392" s="535"/>
      <c r="E3392" s="32" t="str">
        <f t="shared" si="104"/>
        <v/>
      </c>
      <c r="H3392" s="535"/>
      <c r="K3392" s="32" t="str">
        <f t="shared" si="105"/>
        <v/>
      </c>
      <c r="L3392" s="535"/>
    </row>
    <row r="3393" spans="2:12" x14ac:dyDescent="0.4">
      <c r="B3393" s="535"/>
      <c r="E3393" s="32" t="str">
        <f t="shared" si="104"/>
        <v/>
      </c>
      <c r="H3393" s="535"/>
      <c r="K3393" s="32" t="str">
        <f t="shared" si="105"/>
        <v/>
      </c>
      <c r="L3393" s="535"/>
    </row>
    <row r="3394" spans="2:12" x14ac:dyDescent="0.4">
      <c r="B3394" s="535"/>
      <c r="E3394" s="32" t="str">
        <f t="shared" si="104"/>
        <v/>
      </c>
      <c r="H3394" s="535"/>
      <c r="K3394" s="32" t="str">
        <f t="shared" si="105"/>
        <v/>
      </c>
      <c r="L3394" s="535"/>
    </row>
    <row r="3395" spans="2:12" x14ac:dyDescent="0.4">
      <c r="B3395" s="535"/>
      <c r="E3395" s="32" t="str">
        <f t="shared" si="104"/>
        <v/>
      </c>
      <c r="H3395" s="535"/>
      <c r="K3395" s="32" t="str">
        <f t="shared" si="105"/>
        <v/>
      </c>
      <c r="L3395" s="535"/>
    </row>
    <row r="3396" spans="2:12" x14ac:dyDescent="0.4">
      <c r="B3396" s="535"/>
      <c r="E3396" s="32" t="str">
        <f t="shared" si="104"/>
        <v/>
      </c>
      <c r="H3396" s="535"/>
      <c r="K3396" s="32" t="str">
        <f t="shared" si="105"/>
        <v/>
      </c>
      <c r="L3396" s="535"/>
    </row>
    <row r="3397" spans="2:12" x14ac:dyDescent="0.4">
      <c r="B3397" s="535"/>
      <c r="E3397" s="32" t="str">
        <f t="shared" si="104"/>
        <v/>
      </c>
      <c r="H3397" s="535"/>
      <c r="K3397" s="32" t="str">
        <f t="shared" si="105"/>
        <v/>
      </c>
      <c r="L3397" s="535"/>
    </row>
    <row r="3398" spans="2:12" x14ac:dyDescent="0.4">
      <c r="B3398" s="535"/>
      <c r="E3398" s="32" t="str">
        <f t="shared" si="104"/>
        <v/>
      </c>
      <c r="H3398" s="535"/>
      <c r="K3398" s="32" t="str">
        <f t="shared" si="105"/>
        <v/>
      </c>
      <c r="L3398" s="535"/>
    </row>
    <row r="3399" spans="2:12" x14ac:dyDescent="0.4">
      <c r="B3399" s="535"/>
      <c r="E3399" s="32" t="str">
        <f t="shared" si="104"/>
        <v/>
      </c>
      <c r="H3399" s="535"/>
      <c r="K3399" s="32" t="str">
        <f t="shared" si="105"/>
        <v/>
      </c>
      <c r="L3399" s="535"/>
    </row>
    <row r="3400" spans="2:12" x14ac:dyDescent="0.4">
      <c r="B3400" s="535"/>
      <c r="E3400" s="32" t="str">
        <f t="shared" si="104"/>
        <v/>
      </c>
      <c r="H3400" s="535"/>
      <c r="K3400" s="32" t="str">
        <f t="shared" si="105"/>
        <v/>
      </c>
      <c r="L3400" s="535"/>
    </row>
    <row r="3401" spans="2:12" x14ac:dyDescent="0.4">
      <c r="B3401" s="535"/>
      <c r="E3401" s="32" t="str">
        <f t="shared" si="104"/>
        <v/>
      </c>
      <c r="H3401" s="535"/>
      <c r="K3401" s="32" t="str">
        <f t="shared" si="105"/>
        <v/>
      </c>
      <c r="L3401" s="535"/>
    </row>
    <row r="3402" spans="2:12" x14ac:dyDescent="0.4">
      <c r="B3402" s="535"/>
      <c r="E3402" s="32" t="str">
        <f t="shared" ref="E3402:E3465" si="106">IF(OR(B3402="",B3402="Инструмент бензо",B3402="Инструмент электро",B3402="Инструмент газ",B3402="Ручник и аксессуары"),"","V")</f>
        <v/>
      </c>
      <c r="H3402" s="535"/>
      <c r="K3402" s="32" t="str">
        <f t="shared" si="105"/>
        <v/>
      </c>
      <c r="L3402" s="535"/>
    </row>
    <row r="3403" spans="2:12" x14ac:dyDescent="0.4">
      <c r="B3403" s="535"/>
      <c r="E3403" s="32" t="str">
        <f t="shared" si="106"/>
        <v/>
      </c>
      <c r="H3403" s="535"/>
      <c r="K3403" s="32" t="str">
        <f t="shared" ref="K3403:K3466" si="107">IF(OR(H3403="",H3403="Инструмент бензо",H3403="Инструмент электро",H3403="Инструмент газ",H3403="Ручник и аксессуары"),"","V")</f>
        <v/>
      </c>
      <c r="L3403" s="535"/>
    </row>
    <row r="3404" spans="2:12" x14ac:dyDescent="0.4">
      <c r="B3404" s="535"/>
      <c r="E3404" s="32" t="str">
        <f t="shared" si="106"/>
        <v/>
      </c>
      <c r="H3404" s="535"/>
      <c r="K3404" s="32" t="str">
        <f t="shared" si="107"/>
        <v/>
      </c>
      <c r="L3404" s="535"/>
    </row>
    <row r="3405" spans="2:12" x14ac:dyDescent="0.4">
      <c r="B3405" s="535"/>
      <c r="E3405" s="32" t="str">
        <f t="shared" si="106"/>
        <v/>
      </c>
      <c r="H3405" s="535"/>
      <c r="K3405" s="32" t="str">
        <f t="shared" si="107"/>
        <v/>
      </c>
      <c r="L3405" s="535"/>
    </row>
    <row r="3406" spans="2:12" x14ac:dyDescent="0.4">
      <c r="B3406" s="535"/>
      <c r="E3406" s="32" t="str">
        <f t="shared" si="106"/>
        <v/>
      </c>
      <c r="H3406" s="535"/>
      <c r="K3406" s="32" t="str">
        <f t="shared" si="107"/>
        <v/>
      </c>
      <c r="L3406" s="535"/>
    </row>
    <row r="3407" spans="2:12" x14ac:dyDescent="0.4">
      <c r="B3407" s="535"/>
      <c r="E3407" s="32" t="str">
        <f t="shared" si="106"/>
        <v/>
      </c>
      <c r="H3407" s="535"/>
      <c r="K3407" s="32" t="str">
        <f t="shared" si="107"/>
        <v/>
      </c>
      <c r="L3407" s="535"/>
    </row>
    <row r="3408" spans="2:12" x14ac:dyDescent="0.4">
      <c r="B3408" s="535"/>
      <c r="E3408" s="32" t="str">
        <f t="shared" si="106"/>
        <v/>
      </c>
      <c r="H3408" s="535"/>
      <c r="K3408" s="32" t="str">
        <f t="shared" si="107"/>
        <v/>
      </c>
      <c r="L3408" s="535"/>
    </row>
    <row r="3409" spans="2:12" x14ac:dyDescent="0.4">
      <c r="B3409" s="535"/>
      <c r="E3409" s="32" t="str">
        <f t="shared" si="106"/>
        <v/>
      </c>
      <c r="H3409" s="535"/>
      <c r="K3409" s="32" t="str">
        <f t="shared" si="107"/>
        <v/>
      </c>
      <c r="L3409" s="535"/>
    </row>
    <row r="3410" spans="2:12" x14ac:dyDescent="0.4">
      <c r="B3410" s="535"/>
      <c r="E3410" s="32" t="str">
        <f t="shared" si="106"/>
        <v/>
      </c>
      <c r="H3410" s="535"/>
      <c r="K3410" s="32" t="str">
        <f t="shared" si="107"/>
        <v/>
      </c>
      <c r="L3410" s="535"/>
    </row>
    <row r="3411" spans="2:12" x14ac:dyDescent="0.4">
      <c r="B3411" s="535"/>
      <c r="E3411" s="32" t="str">
        <f t="shared" si="106"/>
        <v/>
      </c>
      <c r="H3411" s="535"/>
      <c r="K3411" s="32" t="str">
        <f t="shared" si="107"/>
        <v/>
      </c>
      <c r="L3411" s="535"/>
    </row>
    <row r="3412" spans="2:12" x14ac:dyDescent="0.4">
      <c r="B3412" s="535"/>
      <c r="E3412" s="32" t="str">
        <f t="shared" si="106"/>
        <v/>
      </c>
      <c r="H3412" s="535"/>
      <c r="K3412" s="32" t="str">
        <f t="shared" si="107"/>
        <v/>
      </c>
      <c r="L3412" s="535"/>
    </row>
    <row r="3413" spans="2:12" x14ac:dyDescent="0.4">
      <c r="B3413" s="535"/>
      <c r="E3413" s="32" t="str">
        <f t="shared" si="106"/>
        <v/>
      </c>
      <c r="H3413" s="535"/>
      <c r="K3413" s="32" t="str">
        <f t="shared" si="107"/>
        <v/>
      </c>
      <c r="L3413" s="535"/>
    </row>
    <row r="3414" spans="2:12" x14ac:dyDescent="0.4">
      <c r="B3414" s="535"/>
      <c r="E3414" s="32" t="str">
        <f t="shared" si="106"/>
        <v/>
      </c>
      <c r="H3414" s="535"/>
      <c r="K3414" s="32" t="str">
        <f t="shared" si="107"/>
        <v/>
      </c>
      <c r="L3414" s="535"/>
    </row>
    <row r="3415" spans="2:12" x14ac:dyDescent="0.4">
      <c r="B3415" s="535"/>
      <c r="E3415" s="32" t="str">
        <f t="shared" si="106"/>
        <v/>
      </c>
      <c r="H3415" s="535"/>
      <c r="K3415" s="32" t="str">
        <f t="shared" si="107"/>
        <v/>
      </c>
      <c r="L3415" s="535"/>
    </row>
    <row r="3416" spans="2:12" x14ac:dyDescent="0.4">
      <c r="B3416" s="535"/>
      <c r="E3416" s="32" t="str">
        <f t="shared" si="106"/>
        <v/>
      </c>
      <c r="H3416" s="535"/>
      <c r="K3416" s="32" t="str">
        <f t="shared" si="107"/>
        <v/>
      </c>
      <c r="L3416" s="535"/>
    </row>
    <row r="3417" spans="2:12" x14ac:dyDescent="0.4">
      <c r="B3417" s="535"/>
      <c r="E3417" s="32" t="str">
        <f t="shared" si="106"/>
        <v/>
      </c>
      <c r="H3417" s="535"/>
      <c r="K3417" s="32" t="str">
        <f t="shared" si="107"/>
        <v/>
      </c>
      <c r="L3417" s="535"/>
    </row>
    <row r="3418" spans="2:12" x14ac:dyDescent="0.4">
      <c r="B3418" s="535"/>
      <c r="E3418" s="32" t="str">
        <f t="shared" si="106"/>
        <v/>
      </c>
      <c r="H3418" s="535"/>
      <c r="K3418" s="32" t="str">
        <f t="shared" si="107"/>
        <v/>
      </c>
      <c r="L3418" s="535"/>
    </row>
    <row r="3419" spans="2:12" x14ac:dyDescent="0.4">
      <c r="B3419" s="535"/>
      <c r="E3419" s="32" t="str">
        <f t="shared" si="106"/>
        <v/>
      </c>
      <c r="H3419" s="535"/>
      <c r="K3419" s="32" t="str">
        <f t="shared" si="107"/>
        <v/>
      </c>
      <c r="L3419" s="535"/>
    </row>
    <row r="3420" spans="2:12" x14ac:dyDescent="0.4">
      <c r="B3420" s="535"/>
      <c r="E3420" s="32" t="str">
        <f t="shared" si="106"/>
        <v/>
      </c>
      <c r="H3420" s="535"/>
      <c r="K3420" s="32" t="str">
        <f t="shared" si="107"/>
        <v/>
      </c>
      <c r="L3420" s="535"/>
    </row>
    <row r="3421" spans="2:12" x14ac:dyDescent="0.4">
      <c r="B3421" s="535"/>
      <c r="E3421" s="32" t="str">
        <f t="shared" si="106"/>
        <v/>
      </c>
      <c r="H3421" s="535"/>
      <c r="K3421" s="32" t="str">
        <f t="shared" si="107"/>
        <v/>
      </c>
      <c r="L3421" s="535"/>
    </row>
    <row r="3422" spans="2:12" x14ac:dyDescent="0.4">
      <c r="B3422" s="535"/>
      <c r="E3422" s="32" t="str">
        <f t="shared" si="106"/>
        <v/>
      </c>
      <c r="H3422" s="535"/>
      <c r="K3422" s="32" t="str">
        <f t="shared" si="107"/>
        <v/>
      </c>
      <c r="L3422" s="535"/>
    </row>
    <row r="3423" spans="2:12" x14ac:dyDescent="0.4">
      <c r="B3423" s="535"/>
      <c r="E3423" s="32" t="str">
        <f t="shared" si="106"/>
        <v/>
      </c>
      <c r="H3423" s="535"/>
      <c r="K3423" s="32" t="str">
        <f t="shared" si="107"/>
        <v/>
      </c>
      <c r="L3423" s="535"/>
    </row>
    <row r="3424" spans="2:12" x14ac:dyDescent="0.4">
      <c r="B3424" s="535"/>
      <c r="E3424" s="32" t="str">
        <f t="shared" si="106"/>
        <v/>
      </c>
      <c r="H3424" s="535"/>
      <c r="K3424" s="32" t="str">
        <f t="shared" si="107"/>
        <v/>
      </c>
      <c r="L3424" s="535"/>
    </row>
    <row r="3425" spans="2:12" x14ac:dyDescent="0.4">
      <c r="B3425" s="535"/>
      <c r="E3425" s="32" t="str">
        <f t="shared" si="106"/>
        <v/>
      </c>
      <c r="H3425" s="535"/>
      <c r="K3425" s="32" t="str">
        <f t="shared" si="107"/>
        <v/>
      </c>
      <c r="L3425" s="535"/>
    </row>
    <row r="3426" spans="2:12" x14ac:dyDescent="0.4">
      <c r="B3426" s="535"/>
      <c r="E3426" s="32" t="str">
        <f t="shared" si="106"/>
        <v/>
      </c>
      <c r="H3426" s="535"/>
      <c r="K3426" s="32" t="str">
        <f t="shared" si="107"/>
        <v/>
      </c>
      <c r="L3426" s="535"/>
    </row>
    <row r="3427" spans="2:12" x14ac:dyDescent="0.4">
      <c r="B3427" s="535"/>
      <c r="E3427" s="32" t="str">
        <f t="shared" si="106"/>
        <v/>
      </c>
      <c r="H3427" s="535"/>
      <c r="K3427" s="32" t="str">
        <f t="shared" si="107"/>
        <v/>
      </c>
      <c r="L3427" s="535"/>
    </row>
    <row r="3428" spans="2:12" x14ac:dyDescent="0.4">
      <c r="B3428" s="535"/>
      <c r="E3428" s="32" t="str">
        <f t="shared" si="106"/>
        <v/>
      </c>
      <c r="H3428" s="535"/>
      <c r="K3428" s="32" t="str">
        <f t="shared" si="107"/>
        <v/>
      </c>
      <c r="L3428" s="535"/>
    </row>
    <row r="3429" spans="2:12" x14ac:dyDescent="0.4">
      <c r="B3429" s="535"/>
      <c r="E3429" s="32" t="str">
        <f t="shared" si="106"/>
        <v/>
      </c>
      <c r="H3429" s="535"/>
      <c r="K3429" s="32" t="str">
        <f t="shared" si="107"/>
        <v/>
      </c>
      <c r="L3429" s="535"/>
    </row>
    <row r="3430" spans="2:12" x14ac:dyDescent="0.4">
      <c r="B3430" s="535"/>
      <c r="E3430" s="32" t="str">
        <f t="shared" si="106"/>
        <v/>
      </c>
      <c r="H3430" s="535"/>
      <c r="K3430" s="32" t="str">
        <f t="shared" si="107"/>
        <v/>
      </c>
      <c r="L3430" s="535"/>
    </row>
    <row r="3431" spans="2:12" x14ac:dyDescent="0.4">
      <c r="B3431" s="535"/>
      <c r="E3431" s="32" t="str">
        <f t="shared" si="106"/>
        <v/>
      </c>
      <c r="H3431" s="535"/>
      <c r="K3431" s="32" t="str">
        <f t="shared" si="107"/>
        <v/>
      </c>
      <c r="L3431" s="535"/>
    </row>
    <row r="3432" spans="2:12" x14ac:dyDescent="0.4">
      <c r="B3432" s="535"/>
      <c r="E3432" s="32" t="str">
        <f t="shared" si="106"/>
        <v/>
      </c>
      <c r="H3432" s="535"/>
      <c r="K3432" s="32" t="str">
        <f t="shared" si="107"/>
        <v/>
      </c>
      <c r="L3432" s="535"/>
    </row>
    <row r="3433" spans="2:12" x14ac:dyDescent="0.4">
      <c r="B3433" s="535"/>
      <c r="E3433" s="32" t="str">
        <f t="shared" si="106"/>
        <v/>
      </c>
      <c r="H3433" s="535"/>
      <c r="K3433" s="32" t="str">
        <f t="shared" si="107"/>
        <v/>
      </c>
      <c r="L3433" s="535"/>
    </row>
    <row r="3434" spans="2:12" x14ac:dyDescent="0.4">
      <c r="B3434" s="535"/>
      <c r="E3434" s="32" t="str">
        <f t="shared" si="106"/>
        <v/>
      </c>
      <c r="H3434" s="535"/>
      <c r="K3434" s="32" t="str">
        <f t="shared" si="107"/>
        <v/>
      </c>
      <c r="L3434" s="535"/>
    </row>
    <row r="3435" spans="2:12" x14ac:dyDescent="0.4">
      <c r="B3435" s="535"/>
      <c r="E3435" s="32" t="str">
        <f t="shared" si="106"/>
        <v/>
      </c>
      <c r="H3435" s="535"/>
      <c r="K3435" s="32" t="str">
        <f t="shared" si="107"/>
        <v/>
      </c>
      <c r="L3435" s="535"/>
    </row>
    <row r="3436" spans="2:12" x14ac:dyDescent="0.4">
      <c r="B3436" s="535"/>
      <c r="E3436" s="32" t="str">
        <f t="shared" si="106"/>
        <v/>
      </c>
      <c r="H3436" s="535"/>
      <c r="K3436" s="32" t="str">
        <f t="shared" si="107"/>
        <v/>
      </c>
      <c r="L3436" s="535"/>
    </row>
    <row r="3437" spans="2:12" x14ac:dyDescent="0.4">
      <c r="B3437" s="535"/>
      <c r="E3437" s="32" t="str">
        <f t="shared" si="106"/>
        <v/>
      </c>
      <c r="H3437" s="535"/>
      <c r="K3437" s="32" t="str">
        <f t="shared" si="107"/>
        <v/>
      </c>
      <c r="L3437" s="535"/>
    </row>
    <row r="3438" spans="2:12" x14ac:dyDescent="0.4">
      <c r="B3438" s="535"/>
      <c r="E3438" s="32" t="str">
        <f t="shared" si="106"/>
        <v/>
      </c>
      <c r="H3438" s="535"/>
      <c r="K3438" s="32" t="str">
        <f t="shared" si="107"/>
        <v/>
      </c>
      <c r="L3438" s="535"/>
    </row>
    <row r="3439" spans="2:12" x14ac:dyDescent="0.4">
      <c r="B3439" s="535"/>
      <c r="E3439" s="32" t="str">
        <f t="shared" si="106"/>
        <v/>
      </c>
      <c r="H3439" s="535"/>
      <c r="K3439" s="32" t="str">
        <f t="shared" si="107"/>
        <v/>
      </c>
      <c r="L3439" s="535"/>
    </row>
    <row r="3440" spans="2:12" x14ac:dyDescent="0.4">
      <c r="B3440" s="535"/>
      <c r="E3440" s="32" t="str">
        <f t="shared" si="106"/>
        <v/>
      </c>
      <c r="H3440" s="535"/>
      <c r="K3440" s="32" t="str">
        <f t="shared" si="107"/>
        <v/>
      </c>
      <c r="L3440" s="535"/>
    </row>
    <row r="3441" spans="2:12" x14ac:dyDescent="0.4">
      <c r="B3441" s="535"/>
      <c r="E3441" s="32" t="str">
        <f t="shared" si="106"/>
        <v/>
      </c>
      <c r="H3441" s="535"/>
      <c r="K3441" s="32" t="str">
        <f t="shared" si="107"/>
        <v/>
      </c>
      <c r="L3441" s="535"/>
    </row>
    <row r="3442" spans="2:12" x14ac:dyDescent="0.4">
      <c r="B3442" s="535"/>
      <c r="E3442" s="32" t="str">
        <f t="shared" si="106"/>
        <v/>
      </c>
      <c r="H3442" s="535"/>
      <c r="K3442" s="32" t="str">
        <f t="shared" si="107"/>
        <v/>
      </c>
      <c r="L3442" s="535"/>
    </row>
    <row r="3443" spans="2:12" x14ac:dyDescent="0.4">
      <c r="B3443" s="535"/>
      <c r="E3443" s="32" t="str">
        <f t="shared" si="106"/>
        <v/>
      </c>
      <c r="H3443" s="535"/>
      <c r="K3443" s="32" t="str">
        <f t="shared" si="107"/>
        <v/>
      </c>
      <c r="L3443" s="535"/>
    </row>
    <row r="3444" spans="2:12" x14ac:dyDescent="0.4">
      <c r="B3444" s="535"/>
      <c r="E3444" s="32" t="str">
        <f t="shared" si="106"/>
        <v/>
      </c>
      <c r="H3444" s="535"/>
      <c r="K3444" s="32" t="str">
        <f t="shared" si="107"/>
        <v/>
      </c>
      <c r="L3444" s="535"/>
    </row>
    <row r="3445" spans="2:12" x14ac:dyDescent="0.4">
      <c r="B3445" s="535"/>
      <c r="E3445" s="32" t="str">
        <f t="shared" si="106"/>
        <v/>
      </c>
      <c r="H3445" s="535"/>
      <c r="K3445" s="32" t="str">
        <f t="shared" si="107"/>
        <v/>
      </c>
      <c r="L3445" s="535"/>
    </row>
    <row r="3446" spans="2:12" x14ac:dyDescent="0.4">
      <c r="B3446" s="535"/>
      <c r="E3446" s="32" t="str">
        <f t="shared" si="106"/>
        <v/>
      </c>
      <c r="H3446" s="535"/>
      <c r="K3446" s="32" t="str">
        <f t="shared" si="107"/>
        <v/>
      </c>
      <c r="L3446" s="535"/>
    </row>
    <row r="3447" spans="2:12" x14ac:dyDescent="0.4">
      <c r="B3447" s="535"/>
      <c r="E3447" s="32" t="str">
        <f t="shared" si="106"/>
        <v/>
      </c>
      <c r="H3447" s="535"/>
      <c r="K3447" s="32" t="str">
        <f t="shared" si="107"/>
        <v/>
      </c>
      <c r="L3447" s="535"/>
    </row>
    <row r="3448" spans="2:12" x14ac:dyDescent="0.4">
      <c r="B3448" s="535"/>
      <c r="E3448" s="32" t="str">
        <f t="shared" si="106"/>
        <v/>
      </c>
      <c r="H3448" s="535"/>
      <c r="K3448" s="32" t="str">
        <f t="shared" si="107"/>
        <v/>
      </c>
      <c r="L3448" s="535"/>
    </row>
    <row r="3449" spans="2:12" x14ac:dyDescent="0.4">
      <c r="B3449" s="535"/>
      <c r="E3449" s="32" t="str">
        <f t="shared" si="106"/>
        <v/>
      </c>
      <c r="H3449" s="535"/>
      <c r="K3449" s="32" t="str">
        <f t="shared" si="107"/>
        <v/>
      </c>
      <c r="L3449" s="535"/>
    </row>
    <row r="3450" spans="2:12" x14ac:dyDescent="0.4">
      <c r="B3450" s="535"/>
      <c r="E3450" s="32" t="str">
        <f t="shared" si="106"/>
        <v/>
      </c>
      <c r="H3450" s="535"/>
      <c r="K3450" s="32" t="str">
        <f t="shared" si="107"/>
        <v/>
      </c>
      <c r="L3450" s="535"/>
    </row>
    <row r="3451" spans="2:12" x14ac:dyDescent="0.4">
      <c r="B3451" s="535"/>
      <c r="E3451" s="32" t="str">
        <f t="shared" si="106"/>
        <v/>
      </c>
      <c r="H3451" s="535"/>
      <c r="K3451" s="32" t="str">
        <f t="shared" si="107"/>
        <v/>
      </c>
      <c r="L3451" s="535"/>
    </row>
    <row r="3452" spans="2:12" x14ac:dyDescent="0.4">
      <c r="B3452" s="535"/>
      <c r="E3452" s="32" t="str">
        <f t="shared" si="106"/>
        <v/>
      </c>
      <c r="H3452" s="535"/>
      <c r="K3452" s="32" t="str">
        <f t="shared" si="107"/>
        <v/>
      </c>
      <c r="L3452" s="535"/>
    </row>
    <row r="3453" spans="2:12" x14ac:dyDescent="0.4">
      <c r="B3453" s="535"/>
      <c r="E3453" s="32" t="str">
        <f t="shared" si="106"/>
        <v/>
      </c>
      <c r="H3453" s="535"/>
      <c r="K3453" s="32" t="str">
        <f t="shared" si="107"/>
        <v/>
      </c>
      <c r="L3453" s="535"/>
    </row>
    <row r="3454" spans="2:12" x14ac:dyDescent="0.4">
      <c r="B3454" s="535"/>
      <c r="E3454" s="32" t="str">
        <f t="shared" si="106"/>
        <v/>
      </c>
      <c r="H3454" s="535"/>
      <c r="K3454" s="32" t="str">
        <f t="shared" si="107"/>
        <v/>
      </c>
      <c r="L3454" s="535"/>
    </row>
    <row r="3455" spans="2:12" x14ac:dyDescent="0.4">
      <c r="B3455" s="535"/>
      <c r="E3455" s="32" t="str">
        <f t="shared" si="106"/>
        <v/>
      </c>
      <c r="H3455" s="535"/>
      <c r="K3455" s="32" t="str">
        <f t="shared" si="107"/>
        <v/>
      </c>
      <c r="L3455" s="535"/>
    </row>
    <row r="3456" spans="2:12" x14ac:dyDescent="0.4">
      <c r="B3456" s="535"/>
      <c r="E3456" s="32" t="str">
        <f t="shared" si="106"/>
        <v/>
      </c>
      <c r="H3456" s="535"/>
      <c r="K3456" s="32" t="str">
        <f t="shared" si="107"/>
        <v/>
      </c>
      <c r="L3456" s="535"/>
    </row>
    <row r="3457" spans="2:12" x14ac:dyDescent="0.4">
      <c r="B3457" s="535"/>
      <c r="E3457" s="32" t="str">
        <f t="shared" si="106"/>
        <v/>
      </c>
      <c r="H3457" s="535"/>
      <c r="K3457" s="32" t="str">
        <f t="shared" si="107"/>
        <v/>
      </c>
      <c r="L3457" s="535"/>
    </row>
    <row r="3458" spans="2:12" x14ac:dyDescent="0.4">
      <c r="B3458" s="535"/>
      <c r="E3458" s="32" t="str">
        <f t="shared" si="106"/>
        <v/>
      </c>
      <c r="H3458" s="535"/>
      <c r="K3458" s="32" t="str">
        <f t="shared" si="107"/>
        <v/>
      </c>
      <c r="L3458" s="535"/>
    </row>
    <row r="3459" spans="2:12" x14ac:dyDescent="0.4">
      <c r="B3459" s="535"/>
      <c r="E3459" s="32" t="str">
        <f t="shared" si="106"/>
        <v/>
      </c>
      <c r="H3459" s="535"/>
      <c r="K3459" s="32" t="str">
        <f t="shared" si="107"/>
        <v/>
      </c>
      <c r="L3459" s="535"/>
    </row>
    <row r="3460" spans="2:12" x14ac:dyDescent="0.4">
      <c r="B3460" s="535"/>
      <c r="E3460" s="32" t="str">
        <f t="shared" si="106"/>
        <v/>
      </c>
      <c r="H3460" s="535"/>
      <c r="K3460" s="32" t="str">
        <f t="shared" si="107"/>
        <v/>
      </c>
      <c r="L3460" s="535"/>
    </row>
    <row r="3461" spans="2:12" x14ac:dyDescent="0.4">
      <c r="B3461" s="535"/>
      <c r="E3461" s="32" t="str">
        <f t="shared" si="106"/>
        <v/>
      </c>
      <c r="H3461" s="535"/>
      <c r="K3461" s="32" t="str">
        <f t="shared" si="107"/>
        <v/>
      </c>
      <c r="L3461" s="535"/>
    </row>
    <row r="3462" spans="2:12" x14ac:dyDescent="0.4">
      <c r="B3462" s="535"/>
      <c r="E3462" s="32" t="str">
        <f t="shared" si="106"/>
        <v/>
      </c>
      <c r="H3462" s="535"/>
      <c r="K3462" s="32" t="str">
        <f t="shared" si="107"/>
        <v/>
      </c>
      <c r="L3462" s="535"/>
    </row>
    <row r="3463" spans="2:12" x14ac:dyDescent="0.4">
      <c r="B3463" s="535"/>
      <c r="E3463" s="32" t="str">
        <f t="shared" si="106"/>
        <v/>
      </c>
      <c r="H3463" s="535"/>
      <c r="K3463" s="32" t="str">
        <f t="shared" si="107"/>
        <v/>
      </c>
      <c r="L3463" s="535"/>
    </row>
    <row r="3464" spans="2:12" x14ac:dyDescent="0.4">
      <c r="B3464" s="535"/>
      <c r="E3464" s="32" t="str">
        <f t="shared" si="106"/>
        <v/>
      </c>
      <c r="H3464" s="535"/>
      <c r="K3464" s="32" t="str">
        <f t="shared" si="107"/>
        <v/>
      </c>
      <c r="L3464" s="535"/>
    </row>
    <row r="3465" spans="2:12" x14ac:dyDescent="0.4">
      <c r="B3465" s="535"/>
      <c r="E3465" s="32" t="str">
        <f t="shared" si="106"/>
        <v/>
      </c>
      <c r="H3465" s="535"/>
      <c r="K3465" s="32" t="str">
        <f t="shared" si="107"/>
        <v/>
      </c>
      <c r="L3465" s="535"/>
    </row>
    <row r="3466" spans="2:12" x14ac:dyDescent="0.4">
      <c r="B3466" s="535"/>
      <c r="E3466" s="32" t="str">
        <f t="shared" ref="E3466:E3529" si="108">IF(OR(B3466="",B3466="Инструмент бензо",B3466="Инструмент электро",B3466="Инструмент газ",B3466="Ручник и аксессуары"),"","V")</f>
        <v/>
      </c>
      <c r="H3466" s="535"/>
      <c r="K3466" s="32" t="str">
        <f t="shared" si="107"/>
        <v/>
      </c>
      <c r="L3466" s="535"/>
    </row>
    <row r="3467" spans="2:12" x14ac:dyDescent="0.4">
      <c r="B3467" s="535"/>
      <c r="E3467" s="32" t="str">
        <f t="shared" si="108"/>
        <v/>
      </c>
      <c r="H3467" s="535"/>
      <c r="K3467" s="32" t="str">
        <f t="shared" ref="K3467:K3530" si="109">IF(OR(H3467="",H3467="Инструмент бензо",H3467="Инструмент электро",H3467="Инструмент газ",H3467="Ручник и аксессуары"),"","V")</f>
        <v/>
      </c>
      <c r="L3467" s="535"/>
    </row>
    <row r="3468" spans="2:12" x14ac:dyDescent="0.4">
      <c r="B3468" s="535"/>
      <c r="E3468" s="32" t="str">
        <f t="shared" si="108"/>
        <v/>
      </c>
      <c r="H3468" s="535"/>
      <c r="K3468" s="32" t="str">
        <f t="shared" si="109"/>
        <v/>
      </c>
      <c r="L3468" s="535"/>
    </row>
    <row r="3469" spans="2:12" x14ac:dyDescent="0.4">
      <c r="B3469" s="535"/>
      <c r="E3469" s="32" t="str">
        <f t="shared" si="108"/>
        <v/>
      </c>
      <c r="H3469" s="535"/>
      <c r="K3469" s="32" t="str">
        <f t="shared" si="109"/>
        <v/>
      </c>
      <c r="L3469" s="535"/>
    </row>
    <row r="3470" spans="2:12" x14ac:dyDescent="0.4">
      <c r="B3470" s="535"/>
      <c r="E3470" s="32" t="str">
        <f t="shared" si="108"/>
        <v/>
      </c>
      <c r="H3470" s="535"/>
      <c r="K3470" s="32" t="str">
        <f t="shared" si="109"/>
        <v/>
      </c>
      <c r="L3470" s="535"/>
    </row>
    <row r="3471" spans="2:12" x14ac:dyDescent="0.4">
      <c r="B3471" s="535"/>
      <c r="E3471" s="32" t="str">
        <f t="shared" si="108"/>
        <v/>
      </c>
      <c r="H3471" s="535"/>
      <c r="K3471" s="32" t="str">
        <f t="shared" si="109"/>
        <v/>
      </c>
      <c r="L3471" s="535"/>
    </row>
    <row r="3472" spans="2:12" x14ac:dyDescent="0.4">
      <c r="B3472" s="535"/>
      <c r="E3472" s="32" t="str">
        <f t="shared" si="108"/>
        <v/>
      </c>
      <c r="H3472" s="535"/>
      <c r="K3472" s="32" t="str">
        <f t="shared" si="109"/>
        <v/>
      </c>
      <c r="L3472" s="535"/>
    </row>
    <row r="3473" spans="2:12" x14ac:dyDescent="0.4">
      <c r="B3473" s="535"/>
      <c r="E3473" s="32" t="str">
        <f t="shared" si="108"/>
        <v/>
      </c>
      <c r="H3473" s="535"/>
      <c r="K3473" s="32" t="str">
        <f t="shared" si="109"/>
        <v/>
      </c>
      <c r="L3473" s="535"/>
    </row>
    <row r="3474" spans="2:12" x14ac:dyDescent="0.4">
      <c r="B3474" s="535"/>
      <c r="E3474" s="32" t="str">
        <f t="shared" si="108"/>
        <v/>
      </c>
      <c r="H3474" s="535"/>
      <c r="K3474" s="32" t="str">
        <f t="shared" si="109"/>
        <v/>
      </c>
      <c r="L3474" s="535"/>
    </row>
    <row r="3475" spans="2:12" x14ac:dyDescent="0.4">
      <c r="B3475" s="535"/>
      <c r="E3475" s="32" t="str">
        <f t="shared" si="108"/>
        <v/>
      </c>
      <c r="H3475" s="535"/>
      <c r="K3475" s="32" t="str">
        <f t="shared" si="109"/>
        <v/>
      </c>
      <c r="L3475" s="535"/>
    </row>
    <row r="3476" spans="2:12" x14ac:dyDescent="0.4">
      <c r="B3476" s="535"/>
      <c r="E3476" s="32" t="str">
        <f t="shared" si="108"/>
        <v/>
      </c>
      <c r="H3476" s="535"/>
      <c r="K3476" s="32" t="str">
        <f t="shared" si="109"/>
        <v/>
      </c>
      <c r="L3476" s="535"/>
    </row>
    <row r="3477" spans="2:12" x14ac:dyDescent="0.4">
      <c r="B3477" s="535"/>
      <c r="E3477" s="32" t="str">
        <f t="shared" si="108"/>
        <v/>
      </c>
      <c r="H3477" s="535"/>
      <c r="K3477" s="32" t="str">
        <f t="shared" si="109"/>
        <v/>
      </c>
      <c r="L3477" s="535"/>
    </row>
    <row r="3478" spans="2:12" x14ac:dyDescent="0.4">
      <c r="B3478" s="535"/>
      <c r="E3478" s="32" t="str">
        <f t="shared" si="108"/>
        <v/>
      </c>
      <c r="H3478" s="535"/>
      <c r="K3478" s="32" t="str">
        <f t="shared" si="109"/>
        <v/>
      </c>
      <c r="L3478" s="535"/>
    </row>
    <row r="3479" spans="2:12" x14ac:dyDescent="0.4">
      <c r="B3479" s="535"/>
      <c r="E3479" s="32" t="str">
        <f t="shared" si="108"/>
        <v/>
      </c>
      <c r="H3479" s="535"/>
      <c r="K3479" s="32" t="str">
        <f t="shared" si="109"/>
        <v/>
      </c>
      <c r="L3479" s="535"/>
    </row>
    <row r="3480" spans="2:12" x14ac:dyDescent="0.4">
      <c r="B3480" s="535"/>
      <c r="E3480" s="32" t="str">
        <f t="shared" si="108"/>
        <v/>
      </c>
      <c r="H3480" s="535"/>
      <c r="K3480" s="32" t="str">
        <f t="shared" si="109"/>
        <v/>
      </c>
      <c r="L3480" s="535"/>
    </row>
    <row r="3481" spans="2:12" x14ac:dyDescent="0.4">
      <c r="B3481" s="535"/>
      <c r="E3481" s="32" t="str">
        <f t="shared" si="108"/>
        <v/>
      </c>
      <c r="H3481" s="535"/>
      <c r="K3481" s="32" t="str">
        <f t="shared" si="109"/>
        <v/>
      </c>
      <c r="L3481" s="535"/>
    </row>
    <row r="3482" spans="2:12" x14ac:dyDescent="0.4">
      <c r="B3482" s="535"/>
      <c r="E3482" s="32" t="str">
        <f t="shared" si="108"/>
        <v/>
      </c>
      <c r="H3482" s="535"/>
      <c r="K3482" s="32" t="str">
        <f t="shared" si="109"/>
        <v/>
      </c>
      <c r="L3482" s="535"/>
    </row>
    <row r="3483" spans="2:12" x14ac:dyDescent="0.4">
      <c r="B3483" s="535"/>
      <c r="E3483" s="32" t="str">
        <f t="shared" si="108"/>
        <v/>
      </c>
      <c r="H3483" s="535"/>
      <c r="K3483" s="32" t="str">
        <f t="shared" si="109"/>
        <v/>
      </c>
      <c r="L3483" s="535"/>
    </row>
    <row r="3484" spans="2:12" x14ac:dyDescent="0.4">
      <c r="B3484" s="535"/>
      <c r="E3484" s="32" t="str">
        <f t="shared" si="108"/>
        <v/>
      </c>
      <c r="H3484" s="535"/>
      <c r="K3484" s="32" t="str">
        <f t="shared" si="109"/>
        <v/>
      </c>
      <c r="L3484" s="535"/>
    </row>
    <row r="3485" spans="2:12" x14ac:dyDescent="0.4">
      <c r="B3485" s="535"/>
      <c r="E3485" s="32" t="str">
        <f t="shared" si="108"/>
        <v/>
      </c>
      <c r="H3485" s="535"/>
      <c r="K3485" s="32" t="str">
        <f t="shared" si="109"/>
        <v/>
      </c>
      <c r="L3485" s="535"/>
    </row>
    <row r="3486" spans="2:12" x14ac:dyDescent="0.4">
      <c r="B3486" s="535"/>
      <c r="E3486" s="32" t="str">
        <f t="shared" si="108"/>
        <v/>
      </c>
      <c r="H3486" s="535"/>
      <c r="K3486" s="32" t="str">
        <f t="shared" si="109"/>
        <v/>
      </c>
      <c r="L3486" s="535"/>
    </row>
    <row r="3487" spans="2:12" x14ac:dyDescent="0.4">
      <c r="B3487" s="535"/>
      <c r="E3487" s="32" t="str">
        <f t="shared" si="108"/>
        <v/>
      </c>
      <c r="H3487" s="535"/>
      <c r="K3487" s="32" t="str">
        <f t="shared" si="109"/>
        <v/>
      </c>
      <c r="L3487" s="535"/>
    </row>
    <row r="3488" spans="2:12" x14ac:dyDescent="0.4">
      <c r="B3488" s="535"/>
      <c r="E3488" s="32" t="str">
        <f t="shared" si="108"/>
        <v/>
      </c>
      <c r="H3488" s="535"/>
      <c r="K3488" s="32" t="str">
        <f t="shared" si="109"/>
        <v/>
      </c>
      <c r="L3488" s="535"/>
    </row>
    <row r="3489" spans="2:12" x14ac:dyDescent="0.4">
      <c r="B3489" s="535"/>
      <c r="E3489" s="32" t="str">
        <f t="shared" si="108"/>
        <v/>
      </c>
      <c r="H3489" s="535"/>
      <c r="K3489" s="32" t="str">
        <f t="shared" si="109"/>
        <v/>
      </c>
      <c r="L3489" s="535"/>
    </row>
    <row r="3490" spans="2:12" x14ac:dyDescent="0.4">
      <c r="B3490" s="535"/>
      <c r="E3490" s="32" t="str">
        <f t="shared" si="108"/>
        <v/>
      </c>
      <c r="H3490" s="535"/>
      <c r="K3490" s="32" t="str">
        <f t="shared" si="109"/>
        <v/>
      </c>
      <c r="L3490" s="535"/>
    </row>
    <row r="3491" spans="2:12" x14ac:dyDescent="0.4">
      <c r="B3491" s="535"/>
      <c r="E3491" s="32" t="str">
        <f t="shared" si="108"/>
        <v/>
      </c>
      <c r="H3491" s="535"/>
      <c r="K3491" s="32" t="str">
        <f t="shared" si="109"/>
        <v/>
      </c>
      <c r="L3491" s="535"/>
    </row>
    <row r="3492" spans="2:12" x14ac:dyDescent="0.4">
      <c r="B3492" s="535"/>
      <c r="E3492" s="32" t="str">
        <f t="shared" si="108"/>
        <v/>
      </c>
      <c r="H3492" s="535"/>
      <c r="K3492" s="32" t="str">
        <f t="shared" si="109"/>
        <v/>
      </c>
      <c r="L3492" s="535"/>
    </row>
    <row r="3493" spans="2:12" x14ac:dyDescent="0.4">
      <c r="B3493" s="535"/>
      <c r="E3493" s="32" t="str">
        <f t="shared" si="108"/>
        <v/>
      </c>
      <c r="H3493" s="535"/>
      <c r="K3493" s="32" t="str">
        <f t="shared" si="109"/>
        <v/>
      </c>
      <c r="L3493" s="535"/>
    </row>
    <row r="3494" spans="2:12" x14ac:dyDescent="0.4">
      <c r="B3494" s="535"/>
      <c r="E3494" s="32" t="str">
        <f t="shared" si="108"/>
        <v/>
      </c>
      <c r="H3494" s="535"/>
      <c r="K3494" s="32" t="str">
        <f t="shared" si="109"/>
        <v/>
      </c>
      <c r="L3494" s="535"/>
    </row>
    <row r="3495" spans="2:12" x14ac:dyDescent="0.4">
      <c r="B3495" s="535"/>
      <c r="E3495" s="32" t="str">
        <f t="shared" si="108"/>
        <v/>
      </c>
      <c r="H3495" s="535"/>
      <c r="K3495" s="32" t="str">
        <f t="shared" si="109"/>
        <v/>
      </c>
      <c r="L3495" s="535"/>
    </row>
    <row r="3496" spans="2:12" x14ac:dyDescent="0.4">
      <c r="B3496" s="535"/>
      <c r="E3496" s="32" t="str">
        <f t="shared" si="108"/>
        <v/>
      </c>
      <c r="H3496" s="535"/>
      <c r="K3496" s="32" t="str">
        <f t="shared" si="109"/>
        <v/>
      </c>
      <c r="L3496" s="535"/>
    </row>
    <row r="3497" spans="2:12" x14ac:dyDescent="0.4">
      <c r="B3497" s="535"/>
      <c r="E3497" s="32" t="str">
        <f t="shared" si="108"/>
        <v/>
      </c>
      <c r="H3497" s="535"/>
      <c r="K3497" s="32" t="str">
        <f t="shared" si="109"/>
        <v/>
      </c>
      <c r="L3497" s="535"/>
    </row>
    <row r="3498" spans="2:12" x14ac:dyDescent="0.4">
      <c r="B3498" s="535"/>
      <c r="E3498" s="32" t="str">
        <f t="shared" si="108"/>
        <v/>
      </c>
      <c r="H3498" s="535"/>
      <c r="K3498" s="32" t="str">
        <f t="shared" si="109"/>
        <v/>
      </c>
      <c r="L3498" s="535"/>
    </row>
    <row r="3499" spans="2:12" x14ac:dyDescent="0.4">
      <c r="B3499" s="535"/>
      <c r="E3499" s="32" t="str">
        <f t="shared" si="108"/>
        <v/>
      </c>
      <c r="H3499" s="535"/>
      <c r="K3499" s="32" t="str">
        <f t="shared" si="109"/>
        <v/>
      </c>
      <c r="L3499" s="535"/>
    </row>
    <row r="3500" spans="2:12" x14ac:dyDescent="0.4">
      <c r="B3500" s="535"/>
      <c r="E3500" s="32" t="str">
        <f t="shared" si="108"/>
        <v/>
      </c>
      <c r="H3500" s="535"/>
      <c r="K3500" s="32" t="str">
        <f t="shared" si="109"/>
        <v/>
      </c>
      <c r="L3500" s="535"/>
    </row>
    <row r="3501" spans="2:12" x14ac:dyDescent="0.4">
      <c r="B3501" s="535"/>
      <c r="E3501" s="32" t="str">
        <f t="shared" si="108"/>
        <v/>
      </c>
      <c r="H3501" s="535"/>
      <c r="K3501" s="32" t="str">
        <f t="shared" si="109"/>
        <v/>
      </c>
      <c r="L3501" s="535"/>
    </row>
    <row r="3502" spans="2:12" x14ac:dyDescent="0.4">
      <c r="B3502" s="535"/>
      <c r="E3502" s="32" t="str">
        <f t="shared" si="108"/>
        <v/>
      </c>
      <c r="H3502" s="535"/>
      <c r="K3502" s="32" t="str">
        <f t="shared" si="109"/>
        <v/>
      </c>
      <c r="L3502" s="535"/>
    </row>
    <row r="3503" spans="2:12" x14ac:dyDescent="0.4">
      <c r="B3503" s="535"/>
      <c r="E3503" s="32" t="str">
        <f t="shared" si="108"/>
        <v/>
      </c>
      <c r="H3503" s="535"/>
      <c r="K3503" s="32" t="str">
        <f t="shared" si="109"/>
        <v/>
      </c>
      <c r="L3503" s="535"/>
    </row>
    <row r="3504" spans="2:12" x14ac:dyDescent="0.4">
      <c r="B3504" s="535"/>
      <c r="E3504" s="32" t="str">
        <f t="shared" si="108"/>
        <v/>
      </c>
      <c r="H3504" s="535"/>
      <c r="K3504" s="32" t="str">
        <f t="shared" si="109"/>
        <v/>
      </c>
      <c r="L3504" s="535"/>
    </row>
    <row r="3505" spans="2:12" x14ac:dyDescent="0.4">
      <c r="B3505" s="535"/>
      <c r="E3505" s="32" t="str">
        <f t="shared" si="108"/>
        <v/>
      </c>
      <c r="H3505" s="535"/>
      <c r="K3505" s="32" t="str">
        <f t="shared" si="109"/>
        <v/>
      </c>
      <c r="L3505" s="535"/>
    </row>
    <row r="3506" spans="2:12" x14ac:dyDescent="0.4">
      <c r="B3506" s="535"/>
      <c r="E3506" s="32" t="str">
        <f t="shared" si="108"/>
        <v/>
      </c>
      <c r="H3506" s="535"/>
      <c r="K3506" s="32" t="str">
        <f t="shared" si="109"/>
        <v/>
      </c>
      <c r="L3506" s="535"/>
    </row>
    <row r="3507" spans="2:12" x14ac:dyDescent="0.4">
      <c r="B3507" s="535"/>
      <c r="E3507" s="32" t="str">
        <f t="shared" si="108"/>
        <v/>
      </c>
      <c r="H3507" s="535"/>
      <c r="K3507" s="32" t="str">
        <f t="shared" si="109"/>
        <v/>
      </c>
      <c r="L3507" s="535"/>
    </row>
    <row r="3508" spans="2:12" x14ac:dyDescent="0.4">
      <c r="B3508" s="535"/>
      <c r="E3508" s="32" t="str">
        <f t="shared" si="108"/>
        <v/>
      </c>
      <c r="H3508" s="535"/>
      <c r="K3508" s="32" t="str">
        <f t="shared" si="109"/>
        <v/>
      </c>
      <c r="L3508" s="535"/>
    </row>
    <row r="3509" spans="2:12" x14ac:dyDescent="0.4">
      <c r="B3509" s="535"/>
      <c r="E3509" s="32" t="str">
        <f t="shared" si="108"/>
        <v/>
      </c>
      <c r="H3509" s="535"/>
      <c r="K3509" s="32" t="str">
        <f t="shared" si="109"/>
        <v/>
      </c>
      <c r="L3509" s="535"/>
    </row>
    <row r="3510" spans="2:12" x14ac:dyDescent="0.4">
      <c r="B3510" s="535"/>
      <c r="E3510" s="32" t="str">
        <f t="shared" si="108"/>
        <v/>
      </c>
      <c r="H3510" s="535"/>
      <c r="K3510" s="32" t="str">
        <f t="shared" si="109"/>
        <v/>
      </c>
      <c r="L3510" s="535"/>
    </row>
    <row r="3511" spans="2:12" x14ac:dyDescent="0.4">
      <c r="B3511" s="535"/>
      <c r="E3511" s="32" t="str">
        <f t="shared" si="108"/>
        <v/>
      </c>
      <c r="H3511" s="535"/>
      <c r="K3511" s="32" t="str">
        <f t="shared" si="109"/>
        <v/>
      </c>
      <c r="L3511" s="535"/>
    </row>
    <row r="3512" spans="2:12" x14ac:dyDescent="0.4">
      <c r="B3512" s="535"/>
      <c r="E3512" s="32" t="str">
        <f t="shared" si="108"/>
        <v/>
      </c>
      <c r="H3512" s="535"/>
      <c r="K3512" s="32" t="str">
        <f t="shared" si="109"/>
        <v/>
      </c>
      <c r="L3512" s="535"/>
    </row>
    <row r="3513" spans="2:12" x14ac:dyDescent="0.4">
      <c r="B3513" s="535"/>
      <c r="E3513" s="32" t="str">
        <f t="shared" si="108"/>
        <v/>
      </c>
      <c r="H3513" s="535"/>
      <c r="K3513" s="32" t="str">
        <f t="shared" si="109"/>
        <v/>
      </c>
      <c r="L3513" s="535"/>
    </row>
    <row r="3514" spans="2:12" x14ac:dyDescent="0.4">
      <c r="B3514" s="535"/>
      <c r="E3514" s="32" t="str">
        <f t="shared" si="108"/>
        <v/>
      </c>
      <c r="H3514" s="535"/>
      <c r="K3514" s="32" t="str">
        <f t="shared" si="109"/>
        <v/>
      </c>
      <c r="L3514" s="535"/>
    </row>
    <row r="3515" spans="2:12" x14ac:dyDescent="0.4">
      <c r="B3515" s="535"/>
      <c r="E3515" s="32" t="str">
        <f t="shared" si="108"/>
        <v/>
      </c>
      <c r="H3515" s="535"/>
      <c r="K3515" s="32" t="str">
        <f t="shared" si="109"/>
        <v/>
      </c>
      <c r="L3515" s="535"/>
    </row>
    <row r="3516" spans="2:12" x14ac:dyDescent="0.4">
      <c r="B3516" s="535"/>
      <c r="E3516" s="32" t="str">
        <f t="shared" si="108"/>
        <v/>
      </c>
      <c r="H3516" s="535"/>
      <c r="K3516" s="32" t="str">
        <f t="shared" si="109"/>
        <v/>
      </c>
      <c r="L3516" s="535"/>
    </row>
    <row r="3517" spans="2:12" x14ac:dyDescent="0.4">
      <c r="B3517" s="535"/>
      <c r="E3517" s="32" t="str">
        <f t="shared" si="108"/>
        <v/>
      </c>
      <c r="H3517" s="535"/>
      <c r="K3517" s="32" t="str">
        <f t="shared" si="109"/>
        <v/>
      </c>
      <c r="L3517" s="535"/>
    </row>
    <row r="3518" spans="2:12" x14ac:dyDescent="0.4">
      <c r="B3518" s="535"/>
      <c r="E3518" s="32" t="str">
        <f t="shared" si="108"/>
        <v/>
      </c>
      <c r="H3518" s="535"/>
      <c r="K3518" s="32" t="str">
        <f t="shared" si="109"/>
        <v/>
      </c>
      <c r="L3518" s="535"/>
    </row>
    <row r="3519" spans="2:12" x14ac:dyDescent="0.4">
      <c r="B3519" s="535"/>
      <c r="E3519" s="32" t="str">
        <f t="shared" si="108"/>
        <v/>
      </c>
      <c r="H3519" s="535"/>
      <c r="K3519" s="32" t="str">
        <f t="shared" si="109"/>
        <v/>
      </c>
      <c r="L3519" s="535"/>
    </row>
    <row r="3520" spans="2:12" x14ac:dyDescent="0.4">
      <c r="B3520" s="535"/>
      <c r="E3520" s="32" t="str">
        <f t="shared" si="108"/>
        <v/>
      </c>
      <c r="H3520" s="535"/>
      <c r="K3520" s="32" t="str">
        <f t="shared" si="109"/>
        <v/>
      </c>
      <c r="L3520" s="535"/>
    </row>
    <row r="3521" spans="2:12" x14ac:dyDescent="0.4">
      <c r="B3521" s="535"/>
      <c r="E3521" s="32" t="str">
        <f t="shared" si="108"/>
        <v/>
      </c>
      <c r="H3521" s="535"/>
      <c r="K3521" s="32" t="str">
        <f t="shared" si="109"/>
        <v/>
      </c>
      <c r="L3521" s="535"/>
    </row>
    <row r="3522" spans="2:12" x14ac:dyDescent="0.4">
      <c r="B3522" s="535"/>
      <c r="E3522" s="32" t="str">
        <f t="shared" si="108"/>
        <v/>
      </c>
      <c r="H3522" s="535"/>
      <c r="K3522" s="32" t="str">
        <f t="shared" si="109"/>
        <v/>
      </c>
      <c r="L3522" s="535"/>
    </row>
    <row r="3523" spans="2:12" x14ac:dyDescent="0.4">
      <c r="B3523" s="535"/>
      <c r="E3523" s="32" t="str">
        <f t="shared" si="108"/>
        <v/>
      </c>
      <c r="H3523" s="535"/>
      <c r="K3523" s="32" t="str">
        <f t="shared" si="109"/>
        <v/>
      </c>
      <c r="L3523" s="535"/>
    </row>
    <row r="3524" spans="2:12" x14ac:dyDescent="0.4">
      <c r="B3524" s="535"/>
      <c r="E3524" s="32" t="str">
        <f t="shared" si="108"/>
        <v/>
      </c>
      <c r="H3524" s="535"/>
      <c r="K3524" s="32" t="str">
        <f t="shared" si="109"/>
        <v/>
      </c>
      <c r="L3524" s="535"/>
    </row>
    <row r="3525" spans="2:12" x14ac:dyDescent="0.4">
      <c r="B3525" s="535"/>
      <c r="E3525" s="32" t="str">
        <f t="shared" si="108"/>
        <v/>
      </c>
      <c r="H3525" s="535"/>
      <c r="K3525" s="32" t="str">
        <f t="shared" si="109"/>
        <v/>
      </c>
      <c r="L3525" s="535"/>
    </row>
    <row r="3526" spans="2:12" x14ac:dyDescent="0.4">
      <c r="B3526" s="535"/>
      <c r="E3526" s="32" t="str">
        <f t="shared" si="108"/>
        <v/>
      </c>
      <c r="H3526" s="535"/>
      <c r="K3526" s="32" t="str">
        <f t="shared" si="109"/>
        <v/>
      </c>
      <c r="L3526" s="535"/>
    </row>
    <row r="3527" spans="2:12" x14ac:dyDescent="0.4">
      <c r="B3527" s="535"/>
      <c r="E3527" s="32" t="str">
        <f t="shared" si="108"/>
        <v/>
      </c>
      <c r="H3527" s="535"/>
      <c r="K3527" s="32" t="str">
        <f t="shared" si="109"/>
        <v/>
      </c>
      <c r="L3527" s="535"/>
    </row>
    <row r="3528" spans="2:12" x14ac:dyDescent="0.4">
      <c r="B3528" s="535"/>
      <c r="E3528" s="32" t="str">
        <f t="shared" si="108"/>
        <v/>
      </c>
      <c r="H3528" s="535"/>
      <c r="K3528" s="32" t="str">
        <f t="shared" si="109"/>
        <v/>
      </c>
      <c r="L3528" s="535"/>
    </row>
    <row r="3529" spans="2:12" x14ac:dyDescent="0.4">
      <c r="B3529" s="535"/>
      <c r="E3529" s="32" t="str">
        <f t="shared" si="108"/>
        <v/>
      </c>
      <c r="H3529" s="535"/>
      <c r="K3529" s="32" t="str">
        <f t="shared" si="109"/>
        <v/>
      </c>
      <c r="L3529" s="535"/>
    </row>
    <row r="3530" spans="2:12" x14ac:dyDescent="0.4">
      <c r="B3530" s="535"/>
      <c r="E3530" s="32" t="str">
        <f t="shared" ref="E3530:E3593" si="110">IF(OR(B3530="",B3530="Инструмент бензо",B3530="Инструмент электро",B3530="Инструмент газ",B3530="Ручник и аксессуары"),"","V")</f>
        <v/>
      </c>
      <c r="H3530" s="535"/>
      <c r="K3530" s="32" t="str">
        <f t="shared" si="109"/>
        <v/>
      </c>
      <c r="L3530" s="535"/>
    </row>
    <row r="3531" spans="2:12" x14ac:dyDescent="0.4">
      <c r="B3531" s="535"/>
      <c r="E3531" s="32" t="str">
        <f t="shared" si="110"/>
        <v/>
      </c>
      <c r="H3531" s="535"/>
      <c r="K3531" s="32" t="str">
        <f t="shared" ref="K3531:K3594" si="111">IF(OR(H3531="",H3531="Инструмент бензо",H3531="Инструмент электро",H3531="Инструмент газ",H3531="Ручник и аксессуары"),"","V")</f>
        <v/>
      </c>
      <c r="L3531" s="535"/>
    </row>
    <row r="3532" spans="2:12" x14ac:dyDescent="0.4">
      <c r="B3532" s="535"/>
      <c r="E3532" s="32" t="str">
        <f t="shared" si="110"/>
        <v/>
      </c>
      <c r="H3532" s="535"/>
      <c r="K3532" s="32" t="str">
        <f t="shared" si="111"/>
        <v/>
      </c>
      <c r="L3532" s="535"/>
    </row>
    <row r="3533" spans="2:12" x14ac:dyDescent="0.4">
      <c r="B3533" s="535"/>
      <c r="E3533" s="32" t="str">
        <f t="shared" si="110"/>
        <v/>
      </c>
      <c r="H3533" s="535"/>
      <c r="K3533" s="32" t="str">
        <f t="shared" si="111"/>
        <v/>
      </c>
      <c r="L3533" s="535"/>
    </row>
    <row r="3534" spans="2:12" x14ac:dyDescent="0.4">
      <c r="B3534" s="535"/>
      <c r="E3534" s="32" t="str">
        <f t="shared" si="110"/>
        <v/>
      </c>
      <c r="H3534" s="535"/>
      <c r="K3534" s="32" t="str">
        <f t="shared" si="111"/>
        <v/>
      </c>
      <c r="L3534" s="535"/>
    </row>
    <row r="3535" spans="2:12" x14ac:dyDescent="0.4">
      <c r="B3535" s="535"/>
      <c r="E3535" s="32" t="str">
        <f t="shared" si="110"/>
        <v/>
      </c>
      <c r="H3535" s="535"/>
      <c r="K3535" s="32" t="str">
        <f t="shared" si="111"/>
        <v/>
      </c>
      <c r="L3535" s="535"/>
    </row>
    <row r="3536" spans="2:12" x14ac:dyDescent="0.4">
      <c r="B3536" s="535"/>
      <c r="E3536" s="32" t="str">
        <f t="shared" si="110"/>
        <v/>
      </c>
      <c r="H3536" s="535"/>
      <c r="K3536" s="32" t="str">
        <f t="shared" si="111"/>
        <v/>
      </c>
      <c r="L3536" s="535"/>
    </row>
    <row r="3537" spans="2:12" x14ac:dyDescent="0.4">
      <c r="B3537" s="535"/>
      <c r="E3537" s="32" t="str">
        <f t="shared" si="110"/>
        <v/>
      </c>
      <c r="H3537" s="535"/>
      <c r="K3537" s="32" t="str">
        <f t="shared" si="111"/>
        <v/>
      </c>
      <c r="L3537" s="535"/>
    </row>
    <row r="3538" spans="2:12" x14ac:dyDescent="0.4">
      <c r="B3538" s="535"/>
      <c r="E3538" s="32" t="str">
        <f t="shared" si="110"/>
        <v/>
      </c>
      <c r="H3538" s="535"/>
      <c r="K3538" s="32" t="str">
        <f t="shared" si="111"/>
        <v/>
      </c>
      <c r="L3538" s="535"/>
    </row>
    <row r="3539" spans="2:12" x14ac:dyDescent="0.4">
      <c r="B3539" s="535"/>
      <c r="E3539" s="32" t="str">
        <f t="shared" si="110"/>
        <v/>
      </c>
      <c r="H3539" s="535"/>
      <c r="K3539" s="32" t="str">
        <f t="shared" si="111"/>
        <v/>
      </c>
      <c r="L3539" s="535"/>
    </row>
    <row r="3540" spans="2:12" x14ac:dyDescent="0.4">
      <c r="B3540" s="535"/>
      <c r="E3540" s="32" t="str">
        <f t="shared" si="110"/>
        <v/>
      </c>
      <c r="H3540" s="535"/>
      <c r="K3540" s="32" t="str">
        <f t="shared" si="111"/>
        <v/>
      </c>
      <c r="L3540" s="535"/>
    </row>
    <row r="3541" spans="2:12" x14ac:dyDescent="0.4">
      <c r="B3541" s="535"/>
      <c r="E3541" s="32" t="str">
        <f t="shared" si="110"/>
        <v/>
      </c>
      <c r="H3541" s="535"/>
      <c r="K3541" s="32" t="str">
        <f t="shared" si="111"/>
        <v/>
      </c>
      <c r="L3541" s="535"/>
    </row>
    <row r="3542" spans="2:12" x14ac:dyDescent="0.4">
      <c r="B3542" s="535"/>
      <c r="E3542" s="32" t="str">
        <f t="shared" si="110"/>
        <v/>
      </c>
      <c r="H3542" s="535"/>
      <c r="K3542" s="32" t="str">
        <f t="shared" si="111"/>
        <v/>
      </c>
      <c r="L3542" s="535"/>
    </row>
    <row r="3543" spans="2:12" x14ac:dyDescent="0.4">
      <c r="B3543" s="535"/>
      <c r="E3543" s="32" t="str">
        <f t="shared" si="110"/>
        <v/>
      </c>
      <c r="H3543" s="535"/>
      <c r="K3543" s="32" t="str">
        <f t="shared" si="111"/>
        <v/>
      </c>
      <c r="L3543" s="535"/>
    </row>
    <row r="3544" spans="2:12" x14ac:dyDescent="0.4">
      <c r="B3544" s="535"/>
      <c r="E3544" s="32" t="str">
        <f t="shared" si="110"/>
        <v/>
      </c>
      <c r="H3544" s="535"/>
      <c r="K3544" s="32" t="str">
        <f t="shared" si="111"/>
        <v/>
      </c>
      <c r="L3544" s="535"/>
    </row>
    <row r="3545" spans="2:12" x14ac:dyDescent="0.4">
      <c r="B3545" s="535"/>
      <c r="E3545" s="32" t="str">
        <f t="shared" si="110"/>
        <v/>
      </c>
      <c r="H3545" s="535"/>
      <c r="K3545" s="32" t="str">
        <f t="shared" si="111"/>
        <v/>
      </c>
      <c r="L3545" s="535"/>
    </row>
    <row r="3546" spans="2:12" x14ac:dyDescent="0.4">
      <c r="B3546" s="535"/>
      <c r="E3546" s="32" t="str">
        <f t="shared" si="110"/>
        <v/>
      </c>
      <c r="H3546" s="535"/>
      <c r="K3546" s="32" t="str">
        <f t="shared" si="111"/>
        <v/>
      </c>
      <c r="L3546" s="535"/>
    </row>
    <row r="3547" spans="2:12" x14ac:dyDescent="0.4">
      <c r="B3547" s="535"/>
      <c r="E3547" s="32" t="str">
        <f t="shared" si="110"/>
        <v/>
      </c>
      <c r="H3547" s="535"/>
      <c r="K3547" s="32" t="str">
        <f t="shared" si="111"/>
        <v/>
      </c>
      <c r="L3547" s="535"/>
    </row>
    <row r="3548" spans="2:12" x14ac:dyDescent="0.4">
      <c r="B3548" s="535"/>
      <c r="E3548" s="32" t="str">
        <f t="shared" si="110"/>
        <v/>
      </c>
      <c r="H3548" s="535"/>
      <c r="K3548" s="32" t="str">
        <f t="shared" si="111"/>
        <v/>
      </c>
      <c r="L3548" s="535"/>
    </row>
    <row r="3549" spans="2:12" x14ac:dyDescent="0.4">
      <c r="B3549" s="535"/>
      <c r="E3549" s="32" t="str">
        <f t="shared" si="110"/>
        <v/>
      </c>
      <c r="H3549" s="535"/>
      <c r="K3549" s="32" t="str">
        <f t="shared" si="111"/>
        <v/>
      </c>
      <c r="L3549" s="535"/>
    </row>
    <row r="3550" spans="2:12" x14ac:dyDescent="0.4">
      <c r="B3550" s="535"/>
      <c r="E3550" s="32" t="str">
        <f t="shared" si="110"/>
        <v/>
      </c>
      <c r="H3550" s="535"/>
      <c r="K3550" s="32" t="str">
        <f t="shared" si="111"/>
        <v/>
      </c>
      <c r="L3550" s="535"/>
    </row>
    <row r="3551" spans="2:12" x14ac:dyDescent="0.4">
      <c r="B3551" s="535"/>
      <c r="E3551" s="32" t="str">
        <f t="shared" si="110"/>
        <v/>
      </c>
      <c r="H3551" s="535"/>
      <c r="K3551" s="32" t="str">
        <f t="shared" si="111"/>
        <v/>
      </c>
      <c r="L3551" s="535"/>
    </row>
    <row r="3552" spans="2:12" x14ac:dyDescent="0.4">
      <c r="B3552" s="535"/>
      <c r="E3552" s="32" t="str">
        <f t="shared" si="110"/>
        <v/>
      </c>
      <c r="H3552" s="535"/>
      <c r="K3552" s="32" t="str">
        <f t="shared" si="111"/>
        <v/>
      </c>
      <c r="L3552" s="535"/>
    </row>
    <row r="3553" spans="2:12" x14ac:dyDescent="0.4">
      <c r="B3553" s="535"/>
      <c r="E3553" s="32" t="str">
        <f t="shared" si="110"/>
        <v/>
      </c>
      <c r="H3553" s="535"/>
      <c r="K3553" s="32" t="str">
        <f t="shared" si="111"/>
        <v/>
      </c>
      <c r="L3553" s="535"/>
    </row>
    <row r="3554" spans="2:12" x14ac:dyDescent="0.4">
      <c r="B3554" s="535"/>
      <c r="E3554" s="32" t="str">
        <f t="shared" si="110"/>
        <v/>
      </c>
      <c r="H3554" s="535"/>
      <c r="K3554" s="32" t="str">
        <f t="shared" si="111"/>
        <v/>
      </c>
      <c r="L3554" s="535"/>
    </row>
    <row r="3555" spans="2:12" x14ac:dyDescent="0.4">
      <c r="B3555" s="535"/>
      <c r="E3555" s="32" t="str">
        <f t="shared" si="110"/>
        <v/>
      </c>
      <c r="H3555" s="535"/>
      <c r="K3555" s="32" t="str">
        <f t="shared" si="111"/>
        <v/>
      </c>
      <c r="L3555" s="535"/>
    </row>
    <row r="3556" spans="2:12" x14ac:dyDescent="0.4">
      <c r="B3556" s="535"/>
      <c r="E3556" s="32" t="str">
        <f t="shared" si="110"/>
        <v/>
      </c>
      <c r="H3556" s="535"/>
      <c r="K3556" s="32" t="str">
        <f t="shared" si="111"/>
        <v/>
      </c>
      <c r="L3556" s="535"/>
    </row>
    <row r="3557" spans="2:12" x14ac:dyDescent="0.4">
      <c r="B3557" s="535"/>
      <c r="E3557" s="32" t="str">
        <f t="shared" si="110"/>
        <v/>
      </c>
      <c r="H3557" s="535"/>
      <c r="K3557" s="32" t="str">
        <f t="shared" si="111"/>
        <v/>
      </c>
      <c r="L3557" s="535"/>
    </row>
    <row r="3558" spans="2:12" x14ac:dyDescent="0.4">
      <c r="B3558" s="535"/>
      <c r="E3558" s="32" t="str">
        <f t="shared" si="110"/>
        <v/>
      </c>
      <c r="H3558" s="535"/>
      <c r="K3558" s="32" t="str">
        <f t="shared" si="111"/>
        <v/>
      </c>
      <c r="L3558" s="535"/>
    </row>
    <row r="3559" spans="2:12" x14ac:dyDescent="0.4">
      <c r="B3559" s="535"/>
      <c r="E3559" s="32" t="str">
        <f t="shared" si="110"/>
        <v/>
      </c>
      <c r="H3559" s="535"/>
      <c r="K3559" s="32" t="str">
        <f t="shared" si="111"/>
        <v/>
      </c>
      <c r="L3559" s="535"/>
    </row>
    <row r="3560" spans="2:12" x14ac:dyDescent="0.4">
      <c r="B3560" s="535"/>
      <c r="E3560" s="32" t="str">
        <f t="shared" si="110"/>
        <v/>
      </c>
      <c r="H3560" s="535"/>
      <c r="K3560" s="32" t="str">
        <f t="shared" si="111"/>
        <v/>
      </c>
      <c r="L3560" s="535"/>
    </row>
    <row r="3561" spans="2:12" x14ac:dyDescent="0.4">
      <c r="B3561" s="535"/>
      <c r="E3561" s="32" t="str">
        <f t="shared" si="110"/>
        <v/>
      </c>
      <c r="H3561" s="535"/>
      <c r="K3561" s="32" t="str">
        <f t="shared" si="111"/>
        <v/>
      </c>
      <c r="L3561" s="535"/>
    </row>
    <row r="3562" spans="2:12" x14ac:dyDescent="0.4">
      <c r="B3562" s="535"/>
      <c r="E3562" s="32" t="str">
        <f t="shared" si="110"/>
        <v/>
      </c>
      <c r="H3562" s="535"/>
      <c r="K3562" s="32" t="str">
        <f t="shared" si="111"/>
        <v/>
      </c>
      <c r="L3562" s="535"/>
    </row>
    <row r="3563" spans="2:12" x14ac:dyDescent="0.4">
      <c r="B3563" s="535"/>
      <c r="E3563" s="32" t="str">
        <f t="shared" si="110"/>
        <v/>
      </c>
      <c r="H3563" s="535"/>
      <c r="K3563" s="32" t="str">
        <f t="shared" si="111"/>
        <v/>
      </c>
      <c r="L3563" s="535"/>
    </row>
    <row r="3564" spans="2:12" x14ac:dyDescent="0.4">
      <c r="B3564" s="535"/>
      <c r="E3564" s="32" t="str">
        <f t="shared" si="110"/>
        <v/>
      </c>
      <c r="H3564" s="535"/>
      <c r="K3564" s="32" t="str">
        <f t="shared" si="111"/>
        <v/>
      </c>
      <c r="L3564" s="535"/>
    </row>
    <row r="3565" spans="2:12" x14ac:dyDescent="0.4">
      <c r="B3565" s="535"/>
      <c r="E3565" s="32" t="str">
        <f t="shared" si="110"/>
        <v/>
      </c>
      <c r="H3565" s="535"/>
      <c r="K3565" s="32" t="str">
        <f t="shared" si="111"/>
        <v/>
      </c>
      <c r="L3565" s="535"/>
    </row>
    <row r="3566" spans="2:12" x14ac:dyDescent="0.4">
      <c r="B3566" s="535"/>
      <c r="E3566" s="32" t="str">
        <f t="shared" si="110"/>
        <v/>
      </c>
      <c r="H3566" s="535"/>
      <c r="K3566" s="32" t="str">
        <f t="shared" si="111"/>
        <v/>
      </c>
      <c r="L3566" s="535"/>
    </row>
    <row r="3567" spans="2:12" x14ac:dyDescent="0.4">
      <c r="B3567" s="535"/>
      <c r="E3567" s="32" t="str">
        <f t="shared" si="110"/>
        <v/>
      </c>
      <c r="H3567" s="535"/>
      <c r="K3567" s="32" t="str">
        <f t="shared" si="111"/>
        <v/>
      </c>
      <c r="L3567" s="535"/>
    </row>
    <row r="3568" spans="2:12" x14ac:dyDescent="0.4">
      <c r="B3568" s="535"/>
      <c r="E3568" s="32" t="str">
        <f t="shared" si="110"/>
        <v/>
      </c>
      <c r="H3568" s="535"/>
      <c r="K3568" s="32" t="str">
        <f t="shared" si="111"/>
        <v/>
      </c>
      <c r="L3568" s="535"/>
    </row>
    <row r="3569" spans="2:12" x14ac:dyDescent="0.4">
      <c r="B3569" s="535"/>
      <c r="E3569" s="32" t="str">
        <f t="shared" si="110"/>
        <v/>
      </c>
      <c r="H3569" s="535"/>
      <c r="K3569" s="32" t="str">
        <f t="shared" si="111"/>
        <v/>
      </c>
      <c r="L3569" s="535"/>
    </row>
    <row r="3570" spans="2:12" x14ac:dyDescent="0.4">
      <c r="B3570" s="535"/>
      <c r="E3570" s="32" t="str">
        <f t="shared" si="110"/>
        <v/>
      </c>
      <c r="H3570" s="535"/>
      <c r="K3570" s="32" t="str">
        <f t="shared" si="111"/>
        <v/>
      </c>
      <c r="L3570" s="535"/>
    </row>
    <row r="3571" spans="2:12" x14ac:dyDescent="0.4">
      <c r="B3571" s="535"/>
      <c r="E3571" s="32" t="str">
        <f t="shared" si="110"/>
        <v/>
      </c>
      <c r="H3571" s="535"/>
      <c r="K3571" s="32" t="str">
        <f t="shared" si="111"/>
        <v/>
      </c>
      <c r="L3571" s="535"/>
    </row>
    <row r="3572" spans="2:12" x14ac:dyDescent="0.4">
      <c r="B3572" s="535"/>
      <c r="E3572" s="32" t="str">
        <f t="shared" si="110"/>
        <v/>
      </c>
      <c r="H3572" s="535"/>
      <c r="K3572" s="32" t="str">
        <f t="shared" si="111"/>
        <v/>
      </c>
      <c r="L3572" s="535"/>
    </row>
    <row r="3573" spans="2:12" x14ac:dyDescent="0.4">
      <c r="B3573" s="535"/>
      <c r="E3573" s="32" t="str">
        <f t="shared" si="110"/>
        <v/>
      </c>
      <c r="H3573" s="535"/>
      <c r="K3573" s="32" t="str">
        <f t="shared" si="111"/>
        <v/>
      </c>
      <c r="L3573" s="535"/>
    </row>
    <row r="3574" spans="2:12" x14ac:dyDescent="0.4">
      <c r="B3574" s="535"/>
      <c r="E3574" s="32" t="str">
        <f t="shared" si="110"/>
        <v/>
      </c>
      <c r="H3574" s="535"/>
      <c r="K3574" s="32" t="str">
        <f t="shared" si="111"/>
        <v/>
      </c>
      <c r="L3574" s="535"/>
    </row>
    <row r="3575" spans="2:12" x14ac:dyDescent="0.4">
      <c r="B3575" s="535"/>
      <c r="E3575" s="32" t="str">
        <f t="shared" si="110"/>
        <v/>
      </c>
      <c r="H3575" s="535"/>
      <c r="K3575" s="32" t="str">
        <f t="shared" si="111"/>
        <v/>
      </c>
      <c r="L3575" s="535"/>
    </row>
    <row r="3576" spans="2:12" x14ac:dyDescent="0.4">
      <c r="B3576" s="535"/>
      <c r="E3576" s="32" t="str">
        <f t="shared" si="110"/>
        <v/>
      </c>
      <c r="H3576" s="535"/>
      <c r="K3576" s="32" t="str">
        <f t="shared" si="111"/>
        <v/>
      </c>
      <c r="L3576" s="535"/>
    </row>
    <row r="3577" spans="2:12" x14ac:dyDescent="0.4">
      <c r="B3577" s="535"/>
      <c r="E3577" s="32" t="str">
        <f t="shared" si="110"/>
        <v/>
      </c>
      <c r="H3577" s="535"/>
      <c r="K3577" s="32" t="str">
        <f t="shared" si="111"/>
        <v/>
      </c>
      <c r="L3577" s="535"/>
    </row>
    <row r="3578" spans="2:12" x14ac:dyDescent="0.4">
      <c r="B3578" s="535"/>
      <c r="E3578" s="32" t="str">
        <f t="shared" si="110"/>
        <v/>
      </c>
      <c r="H3578" s="535"/>
      <c r="K3578" s="32" t="str">
        <f t="shared" si="111"/>
        <v/>
      </c>
      <c r="L3578" s="535"/>
    </row>
    <row r="3579" spans="2:12" x14ac:dyDescent="0.4">
      <c r="B3579" s="535"/>
      <c r="E3579" s="32" t="str">
        <f t="shared" si="110"/>
        <v/>
      </c>
      <c r="H3579" s="535"/>
      <c r="K3579" s="32" t="str">
        <f t="shared" si="111"/>
        <v/>
      </c>
      <c r="L3579" s="535"/>
    </row>
    <row r="3580" spans="2:12" x14ac:dyDescent="0.4">
      <c r="B3580" s="535"/>
      <c r="E3580" s="32" t="str">
        <f t="shared" si="110"/>
        <v/>
      </c>
      <c r="H3580" s="535"/>
      <c r="K3580" s="32" t="str">
        <f t="shared" si="111"/>
        <v/>
      </c>
      <c r="L3580" s="535"/>
    </row>
    <row r="3581" spans="2:12" x14ac:dyDescent="0.4">
      <c r="B3581" s="535"/>
      <c r="E3581" s="32" t="str">
        <f t="shared" si="110"/>
        <v/>
      </c>
      <c r="H3581" s="535"/>
      <c r="K3581" s="32" t="str">
        <f t="shared" si="111"/>
        <v/>
      </c>
      <c r="L3581" s="535"/>
    </row>
    <row r="3582" spans="2:12" x14ac:dyDescent="0.4">
      <c r="B3582" s="535"/>
      <c r="E3582" s="32" t="str">
        <f t="shared" si="110"/>
        <v/>
      </c>
      <c r="H3582" s="535"/>
      <c r="K3582" s="32" t="str">
        <f t="shared" si="111"/>
        <v/>
      </c>
      <c r="L3582" s="535"/>
    </row>
    <row r="3583" spans="2:12" x14ac:dyDescent="0.4">
      <c r="B3583" s="535"/>
      <c r="E3583" s="32" t="str">
        <f t="shared" si="110"/>
        <v/>
      </c>
      <c r="H3583" s="535"/>
      <c r="K3583" s="32" t="str">
        <f t="shared" si="111"/>
        <v/>
      </c>
      <c r="L3583" s="535"/>
    </row>
    <row r="3584" spans="2:12" x14ac:dyDescent="0.4">
      <c r="B3584" s="535"/>
      <c r="E3584" s="32" t="str">
        <f t="shared" si="110"/>
        <v/>
      </c>
      <c r="H3584" s="535"/>
      <c r="K3584" s="32" t="str">
        <f t="shared" si="111"/>
        <v/>
      </c>
      <c r="L3584" s="535"/>
    </row>
    <row r="3585" spans="2:12" x14ac:dyDescent="0.4">
      <c r="B3585" s="535"/>
      <c r="E3585" s="32" t="str">
        <f t="shared" si="110"/>
        <v/>
      </c>
      <c r="H3585" s="535"/>
      <c r="K3585" s="32" t="str">
        <f t="shared" si="111"/>
        <v/>
      </c>
      <c r="L3585" s="535"/>
    </row>
    <row r="3586" spans="2:12" x14ac:dyDescent="0.4">
      <c r="B3586" s="535"/>
      <c r="E3586" s="32" t="str">
        <f t="shared" si="110"/>
        <v/>
      </c>
      <c r="H3586" s="535"/>
      <c r="K3586" s="32" t="str">
        <f t="shared" si="111"/>
        <v/>
      </c>
      <c r="L3586" s="535"/>
    </row>
    <row r="3587" spans="2:12" x14ac:dyDescent="0.4">
      <c r="B3587" s="535"/>
      <c r="E3587" s="32" t="str">
        <f t="shared" si="110"/>
        <v/>
      </c>
      <c r="H3587" s="535"/>
      <c r="K3587" s="32" t="str">
        <f t="shared" si="111"/>
        <v/>
      </c>
      <c r="L3587" s="535"/>
    </row>
    <row r="3588" spans="2:12" x14ac:dyDescent="0.4">
      <c r="B3588" s="535"/>
      <c r="E3588" s="32" t="str">
        <f t="shared" si="110"/>
        <v/>
      </c>
      <c r="H3588" s="535"/>
      <c r="K3588" s="32" t="str">
        <f t="shared" si="111"/>
        <v/>
      </c>
      <c r="L3588" s="535"/>
    </row>
    <row r="3589" spans="2:12" x14ac:dyDescent="0.4">
      <c r="B3589" s="535"/>
      <c r="E3589" s="32" t="str">
        <f t="shared" si="110"/>
        <v/>
      </c>
      <c r="H3589" s="535"/>
      <c r="K3589" s="32" t="str">
        <f t="shared" si="111"/>
        <v/>
      </c>
      <c r="L3589" s="535"/>
    </row>
    <row r="3590" spans="2:12" x14ac:dyDescent="0.4">
      <c r="B3590" s="535"/>
      <c r="E3590" s="32" t="str">
        <f t="shared" si="110"/>
        <v/>
      </c>
      <c r="H3590" s="535"/>
      <c r="K3590" s="32" t="str">
        <f t="shared" si="111"/>
        <v/>
      </c>
      <c r="L3590" s="535"/>
    </row>
    <row r="3591" spans="2:12" x14ac:dyDescent="0.4">
      <c r="B3591" s="535"/>
      <c r="E3591" s="32" t="str">
        <f t="shared" si="110"/>
        <v/>
      </c>
      <c r="H3591" s="535"/>
      <c r="K3591" s="32" t="str">
        <f t="shared" si="111"/>
        <v/>
      </c>
      <c r="L3591" s="535"/>
    </row>
    <row r="3592" spans="2:12" x14ac:dyDescent="0.4">
      <c r="B3592" s="535"/>
      <c r="E3592" s="32" t="str">
        <f t="shared" si="110"/>
        <v/>
      </c>
      <c r="H3592" s="535"/>
      <c r="K3592" s="32" t="str">
        <f t="shared" si="111"/>
        <v/>
      </c>
      <c r="L3592" s="535"/>
    </row>
    <row r="3593" spans="2:12" x14ac:dyDescent="0.4">
      <c r="B3593" s="535"/>
      <c r="E3593" s="32" t="str">
        <f t="shared" si="110"/>
        <v/>
      </c>
      <c r="H3593" s="535"/>
      <c r="K3593" s="32" t="str">
        <f t="shared" si="111"/>
        <v/>
      </c>
      <c r="L3593" s="535"/>
    </row>
    <row r="3594" spans="2:12" x14ac:dyDescent="0.4">
      <c r="B3594" s="535"/>
      <c r="E3594" s="32" t="str">
        <f t="shared" ref="E3594:E3657" si="112">IF(OR(B3594="",B3594="Инструмент бензо",B3594="Инструмент электро",B3594="Инструмент газ",B3594="Ручник и аксессуары"),"","V")</f>
        <v/>
      </c>
      <c r="H3594" s="535"/>
      <c r="K3594" s="32" t="str">
        <f t="shared" si="111"/>
        <v/>
      </c>
      <c r="L3594" s="535"/>
    </row>
    <row r="3595" spans="2:12" x14ac:dyDescent="0.4">
      <c r="B3595" s="535"/>
      <c r="E3595" s="32" t="str">
        <f t="shared" si="112"/>
        <v/>
      </c>
      <c r="H3595" s="535"/>
      <c r="K3595" s="32" t="str">
        <f t="shared" ref="K3595:K3658" si="113">IF(OR(H3595="",H3595="Инструмент бензо",H3595="Инструмент электро",H3595="Инструмент газ",H3595="Ручник и аксессуары"),"","V")</f>
        <v/>
      </c>
      <c r="L3595" s="535"/>
    </row>
    <row r="3596" spans="2:12" x14ac:dyDescent="0.4">
      <c r="B3596" s="535"/>
      <c r="E3596" s="32" t="str">
        <f t="shared" si="112"/>
        <v/>
      </c>
      <c r="H3596" s="535"/>
      <c r="K3596" s="32" t="str">
        <f t="shared" si="113"/>
        <v/>
      </c>
      <c r="L3596" s="535"/>
    </row>
    <row r="3597" spans="2:12" x14ac:dyDescent="0.4">
      <c r="B3597" s="535"/>
      <c r="E3597" s="32" t="str">
        <f t="shared" si="112"/>
        <v/>
      </c>
      <c r="H3597" s="535"/>
      <c r="K3597" s="32" t="str">
        <f t="shared" si="113"/>
        <v/>
      </c>
      <c r="L3597" s="535"/>
    </row>
    <row r="3598" spans="2:12" x14ac:dyDescent="0.4">
      <c r="B3598" s="535"/>
      <c r="E3598" s="32" t="str">
        <f t="shared" si="112"/>
        <v/>
      </c>
      <c r="H3598" s="535"/>
      <c r="K3598" s="32" t="str">
        <f t="shared" si="113"/>
        <v/>
      </c>
      <c r="L3598" s="535"/>
    </row>
    <row r="3599" spans="2:12" x14ac:dyDescent="0.4">
      <c r="B3599" s="535"/>
      <c r="E3599" s="32" t="str">
        <f t="shared" si="112"/>
        <v/>
      </c>
      <c r="H3599" s="535"/>
      <c r="K3599" s="32" t="str">
        <f t="shared" si="113"/>
        <v/>
      </c>
      <c r="L3599" s="535"/>
    </row>
    <row r="3600" spans="2:12" x14ac:dyDescent="0.4">
      <c r="B3600" s="535"/>
      <c r="E3600" s="32" t="str">
        <f t="shared" si="112"/>
        <v/>
      </c>
      <c r="H3600" s="535"/>
      <c r="K3600" s="32" t="str">
        <f t="shared" si="113"/>
        <v/>
      </c>
      <c r="L3600" s="535"/>
    </row>
    <row r="3601" spans="2:12" x14ac:dyDescent="0.4">
      <c r="B3601" s="535"/>
      <c r="E3601" s="32" t="str">
        <f t="shared" si="112"/>
        <v/>
      </c>
      <c r="H3601" s="535"/>
      <c r="K3601" s="32" t="str">
        <f t="shared" si="113"/>
        <v/>
      </c>
      <c r="L3601" s="535"/>
    </row>
    <row r="3602" spans="2:12" x14ac:dyDescent="0.4">
      <c r="B3602" s="535"/>
      <c r="E3602" s="32" t="str">
        <f t="shared" si="112"/>
        <v/>
      </c>
      <c r="H3602" s="535"/>
      <c r="K3602" s="32" t="str">
        <f t="shared" si="113"/>
        <v/>
      </c>
      <c r="L3602" s="535"/>
    </row>
    <row r="3603" spans="2:12" x14ac:dyDescent="0.4">
      <c r="B3603" s="535"/>
      <c r="E3603" s="32" t="str">
        <f t="shared" si="112"/>
        <v/>
      </c>
      <c r="H3603" s="535"/>
      <c r="K3603" s="32" t="str">
        <f t="shared" si="113"/>
        <v/>
      </c>
      <c r="L3603" s="535"/>
    </row>
    <row r="3604" spans="2:12" x14ac:dyDescent="0.4">
      <c r="B3604" s="535"/>
      <c r="E3604" s="32" t="str">
        <f t="shared" si="112"/>
        <v/>
      </c>
      <c r="H3604" s="535"/>
      <c r="K3604" s="32" t="str">
        <f t="shared" si="113"/>
        <v/>
      </c>
      <c r="L3604" s="535"/>
    </row>
    <row r="3605" spans="2:12" x14ac:dyDescent="0.4">
      <c r="B3605" s="535"/>
      <c r="E3605" s="32" t="str">
        <f t="shared" si="112"/>
        <v/>
      </c>
      <c r="H3605" s="535"/>
      <c r="K3605" s="32" t="str">
        <f t="shared" si="113"/>
        <v/>
      </c>
      <c r="L3605" s="535"/>
    </row>
    <row r="3606" spans="2:12" x14ac:dyDescent="0.4">
      <c r="B3606" s="535"/>
      <c r="E3606" s="32" t="str">
        <f t="shared" si="112"/>
        <v/>
      </c>
      <c r="H3606" s="535"/>
      <c r="K3606" s="32" t="str">
        <f t="shared" si="113"/>
        <v/>
      </c>
      <c r="L3606" s="535"/>
    </row>
    <row r="3607" spans="2:12" x14ac:dyDescent="0.4">
      <c r="B3607" s="535"/>
      <c r="E3607" s="32" t="str">
        <f t="shared" si="112"/>
        <v/>
      </c>
      <c r="H3607" s="535"/>
      <c r="K3607" s="32" t="str">
        <f t="shared" si="113"/>
        <v/>
      </c>
      <c r="L3607" s="535"/>
    </row>
    <row r="3608" spans="2:12" x14ac:dyDescent="0.4">
      <c r="B3608" s="535"/>
      <c r="E3608" s="32" t="str">
        <f t="shared" si="112"/>
        <v/>
      </c>
      <c r="H3608" s="535"/>
      <c r="K3608" s="32" t="str">
        <f t="shared" si="113"/>
        <v/>
      </c>
      <c r="L3608" s="535"/>
    </row>
    <row r="3609" spans="2:12" x14ac:dyDescent="0.4">
      <c r="B3609" s="535"/>
      <c r="E3609" s="32" t="str">
        <f t="shared" si="112"/>
        <v/>
      </c>
      <c r="H3609" s="535"/>
      <c r="K3609" s="32" t="str">
        <f t="shared" si="113"/>
        <v/>
      </c>
      <c r="L3609" s="535"/>
    </row>
    <row r="3610" spans="2:12" x14ac:dyDescent="0.4">
      <c r="B3610" s="535"/>
      <c r="E3610" s="32" t="str">
        <f t="shared" si="112"/>
        <v/>
      </c>
      <c r="H3610" s="535"/>
      <c r="K3610" s="32" t="str">
        <f t="shared" si="113"/>
        <v/>
      </c>
      <c r="L3610" s="535"/>
    </row>
    <row r="3611" spans="2:12" x14ac:dyDescent="0.4">
      <c r="B3611" s="535"/>
      <c r="E3611" s="32" t="str">
        <f t="shared" si="112"/>
        <v/>
      </c>
      <c r="H3611" s="535"/>
      <c r="K3611" s="32" t="str">
        <f t="shared" si="113"/>
        <v/>
      </c>
      <c r="L3611" s="535"/>
    </row>
    <row r="3612" spans="2:12" x14ac:dyDescent="0.4">
      <c r="B3612" s="535"/>
      <c r="E3612" s="32" t="str">
        <f t="shared" si="112"/>
        <v/>
      </c>
      <c r="H3612" s="535"/>
      <c r="K3612" s="32" t="str">
        <f t="shared" si="113"/>
        <v/>
      </c>
      <c r="L3612" s="535"/>
    </row>
    <row r="3613" spans="2:12" x14ac:dyDescent="0.4">
      <c r="B3613" s="535"/>
      <c r="E3613" s="32" t="str">
        <f t="shared" si="112"/>
        <v/>
      </c>
      <c r="H3613" s="535"/>
      <c r="K3613" s="32" t="str">
        <f t="shared" si="113"/>
        <v/>
      </c>
      <c r="L3613" s="535"/>
    </row>
    <row r="3614" spans="2:12" x14ac:dyDescent="0.4">
      <c r="B3614" s="535"/>
      <c r="E3614" s="32" t="str">
        <f t="shared" si="112"/>
        <v/>
      </c>
      <c r="H3614" s="535"/>
      <c r="K3614" s="32" t="str">
        <f t="shared" si="113"/>
        <v/>
      </c>
      <c r="L3614" s="535"/>
    </row>
    <row r="3615" spans="2:12" x14ac:dyDescent="0.4">
      <c r="B3615" s="535"/>
      <c r="E3615" s="32" t="str">
        <f t="shared" si="112"/>
        <v/>
      </c>
      <c r="H3615" s="535"/>
      <c r="K3615" s="32" t="str">
        <f t="shared" si="113"/>
        <v/>
      </c>
      <c r="L3615" s="535"/>
    </row>
    <row r="3616" spans="2:12" x14ac:dyDescent="0.4">
      <c r="B3616" s="535"/>
      <c r="E3616" s="32" t="str">
        <f t="shared" si="112"/>
        <v/>
      </c>
      <c r="H3616" s="535"/>
      <c r="K3616" s="32" t="str">
        <f t="shared" si="113"/>
        <v/>
      </c>
      <c r="L3616" s="535"/>
    </row>
    <row r="3617" spans="2:12" x14ac:dyDescent="0.4">
      <c r="B3617" s="535"/>
      <c r="E3617" s="32" t="str">
        <f t="shared" si="112"/>
        <v/>
      </c>
      <c r="H3617" s="535"/>
      <c r="K3617" s="32" t="str">
        <f t="shared" si="113"/>
        <v/>
      </c>
      <c r="L3617" s="535"/>
    </row>
    <row r="3618" spans="2:12" x14ac:dyDescent="0.4">
      <c r="B3618" s="535"/>
      <c r="E3618" s="32" t="str">
        <f t="shared" si="112"/>
        <v/>
      </c>
      <c r="H3618" s="535"/>
      <c r="K3618" s="32" t="str">
        <f t="shared" si="113"/>
        <v/>
      </c>
      <c r="L3618" s="535"/>
    </row>
    <row r="3619" spans="2:12" x14ac:dyDescent="0.4">
      <c r="B3619" s="535"/>
      <c r="E3619" s="32" t="str">
        <f t="shared" si="112"/>
        <v/>
      </c>
      <c r="H3619" s="535"/>
      <c r="K3619" s="32" t="str">
        <f t="shared" si="113"/>
        <v/>
      </c>
      <c r="L3619" s="535"/>
    </row>
    <row r="3620" spans="2:12" x14ac:dyDescent="0.4">
      <c r="B3620" s="535"/>
      <c r="E3620" s="32" t="str">
        <f t="shared" si="112"/>
        <v/>
      </c>
      <c r="H3620" s="535"/>
      <c r="K3620" s="32" t="str">
        <f t="shared" si="113"/>
        <v/>
      </c>
      <c r="L3620" s="535"/>
    </row>
    <row r="3621" spans="2:12" x14ac:dyDescent="0.4">
      <c r="B3621" s="535"/>
      <c r="E3621" s="32" t="str">
        <f t="shared" si="112"/>
        <v/>
      </c>
      <c r="H3621" s="535"/>
      <c r="K3621" s="32" t="str">
        <f t="shared" si="113"/>
        <v/>
      </c>
      <c r="L3621" s="535"/>
    </row>
    <row r="3622" spans="2:12" x14ac:dyDescent="0.4">
      <c r="B3622" s="535"/>
      <c r="E3622" s="32" t="str">
        <f t="shared" si="112"/>
        <v/>
      </c>
      <c r="H3622" s="535"/>
      <c r="K3622" s="32" t="str">
        <f t="shared" si="113"/>
        <v/>
      </c>
      <c r="L3622" s="535"/>
    </row>
    <row r="3623" spans="2:12" x14ac:dyDescent="0.4">
      <c r="B3623" s="535"/>
      <c r="E3623" s="32" t="str">
        <f t="shared" si="112"/>
        <v/>
      </c>
      <c r="H3623" s="535"/>
      <c r="K3623" s="32" t="str">
        <f t="shared" si="113"/>
        <v/>
      </c>
      <c r="L3623" s="535"/>
    </row>
    <row r="3624" spans="2:12" x14ac:dyDescent="0.4">
      <c r="B3624" s="535"/>
      <c r="E3624" s="32" t="str">
        <f t="shared" si="112"/>
        <v/>
      </c>
      <c r="H3624" s="535"/>
      <c r="K3624" s="32" t="str">
        <f t="shared" si="113"/>
        <v/>
      </c>
      <c r="L3624" s="535"/>
    </row>
    <row r="3625" spans="2:12" x14ac:dyDescent="0.4">
      <c r="B3625" s="535"/>
      <c r="E3625" s="32" t="str">
        <f t="shared" si="112"/>
        <v/>
      </c>
      <c r="H3625" s="535"/>
      <c r="K3625" s="32" t="str">
        <f t="shared" si="113"/>
        <v/>
      </c>
      <c r="L3625" s="535"/>
    </row>
    <row r="3626" spans="2:12" x14ac:dyDescent="0.4">
      <c r="B3626" s="535"/>
      <c r="E3626" s="32" t="str">
        <f t="shared" si="112"/>
        <v/>
      </c>
      <c r="H3626" s="535"/>
      <c r="K3626" s="32" t="str">
        <f t="shared" si="113"/>
        <v/>
      </c>
      <c r="L3626" s="535"/>
    </row>
    <row r="3627" spans="2:12" x14ac:dyDescent="0.4">
      <c r="B3627" s="535"/>
      <c r="E3627" s="32" t="str">
        <f t="shared" si="112"/>
        <v/>
      </c>
      <c r="H3627" s="535"/>
      <c r="K3627" s="32" t="str">
        <f t="shared" si="113"/>
        <v/>
      </c>
      <c r="L3627" s="535"/>
    </row>
    <row r="3628" spans="2:12" x14ac:dyDescent="0.4">
      <c r="B3628" s="535"/>
      <c r="E3628" s="32" t="str">
        <f t="shared" si="112"/>
        <v/>
      </c>
      <c r="H3628" s="535"/>
      <c r="K3628" s="32" t="str">
        <f t="shared" si="113"/>
        <v/>
      </c>
      <c r="L3628" s="535"/>
    </row>
    <row r="3629" spans="2:12" x14ac:dyDescent="0.4">
      <c r="B3629" s="535"/>
      <c r="E3629" s="32" t="str">
        <f t="shared" si="112"/>
        <v/>
      </c>
      <c r="H3629" s="535"/>
      <c r="K3629" s="32" t="str">
        <f t="shared" si="113"/>
        <v/>
      </c>
      <c r="L3629" s="535"/>
    </row>
    <row r="3630" spans="2:12" x14ac:dyDescent="0.4">
      <c r="B3630" s="535"/>
      <c r="E3630" s="32" t="str">
        <f t="shared" si="112"/>
        <v/>
      </c>
      <c r="H3630" s="535"/>
      <c r="K3630" s="32" t="str">
        <f t="shared" si="113"/>
        <v/>
      </c>
      <c r="L3630" s="535"/>
    </row>
    <row r="3631" spans="2:12" x14ac:dyDescent="0.4">
      <c r="B3631" s="535"/>
      <c r="E3631" s="32" t="str">
        <f t="shared" si="112"/>
        <v/>
      </c>
      <c r="H3631" s="535"/>
      <c r="K3631" s="32" t="str">
        <f t="shared" si="113"/>
        <v/>
      </c>
      <c r="L3631" s="535"/>
    </row>
    <row r="3632" spans="2:12" x14ac:dyDescent="0.4">
      <c r="B3632" s="535"/>
      <c r="E3632" s="32" t="str">
        <f t="shared" si="112"/>
        <v/>
      </c>
      <c r="H3632" s="535"/>
      <c r="K3632" s="32" t="str">
        <f t="shared" si="113"/>
        <v/>
      </c>
      <c r="L3632" s="535"/>
    </row>
    <row r="3633" spans="2:12" x14ac:dyDescent="0.4">
      <c r="B3633" s="535"/>
      <c r="E3633" s="32" t="str">
        <f t="shared" si="112"/>
        <v/>
      </c>
      <c r="H3633" s="535"/>
      <c r="K3633" s="32" t="str">
        <f t="shared" si="113"/>
        <v/>
      </c>
      <c r="L3633" s="535"/>
    </row>
    <row r="3634" spans="2:12" x14ac:dyDescent="0.4">
      <c r="B3634" s="535"/>
      <c r="E3634" s="32" t="str">
        <f t="shared" si="112"/>
        <v/>
      </c>
      <c r="H3634" s="535"/>
      <c r="K3634" s="32" t="str">
        <f t="shared" si="113"/>
        <v/>
      </c>
      <c r="L3634" s="535"/>
    </row>
    <row r="3635" spans="2:12" x14ac:dyDescent="0.4">
      <c r="B3635" s="535"/>
      <c r="E3635" s="32" t="str">
        <f t="shared" si="112"/>
        <v/>
      </c>
      <c r="H3635" s="535"/>
      <c r="K3635" s="32" t="str">
        <f t="shared" si="113"/>
        <v/>
      </c>
      <c r="L3635" s="535"/>
    </row>
    <row r="3636" spans="2:12" x14ac:dyDescent="0.4">
      <c r="B3636" s="535"/>
      <c r="E3636" s="32" t="str">
        <f t="shared" si="112"/>
        <v/>
      </c>
      <c r="H3636" s="535"/>
      <c r="K3636" s="32" t="str">
        <f t="shared" si="113"/>
        <v/>
      </c>
      <c r="L3636" s="535"/>
    </row>
    <row r="3637" spans="2:12" x14ac:dyDescent="0.4">
      <c r="B3637" s="535"/>
      <c r="E3637" s="32" t="str">
        <f t="shared" si="112"/>
        <v/>
      </c>
      <c r="H3637" s="535"/>
      <c r="K3637" s="32" t="str">
        <f t="shared" si="113"/>
        <v/>
      </c>
      <c r="L3637" s="535"/>
    </row>
    <row r="3638" spans="2:12" x14ac:dyDescent="0.4">
      <c r="B3638" s="535"/>
      <c r="E3638" s="32" t="str">
        <f t="shared" si="112"/>
        <v/>
      </c>
      <c r="H3638" s="535"/>
      <c r="K3638" s="32" t="str">
        <f t="shared" si="113"/>
        <v/>
      </c>
      <c r="L3638" s="535"/>
    </row>
    <row r="3639" spans="2:12" x14ac:dyDescent="0.4">
      <c r="B3639" s="535"/>
      <c r="E3639" s="32" t="str">
        <f t="shared" si="112"/>
        <v/>
      </c>
      <c r="H3639" s="535"/>
      <c r="K3639" s="32" t="str">
        <f t="shared" si="113"/>
        <v/>
      </c>
      <c r="L3639" s="535"/>
    </row>
    <row r="3640" spans="2:12" x14ac:dyDescent="0.4">
      <c r="B3640" s="535"/>
      <c r="E3640" s="32" t="str">
        <f t="shared" si="112"/>
        <v/>
      </c>
      <c r="H3640" s="535"/>
      <c r="K3640" s="32" t="str">
        <f t="shared" si="113"/>
        <v/>
      </c>
      <c r="L3640" s="535"/>
    </row>
    <row r="3641" spans="2:12" x14ac:dyDescent="0.4">
      <c r="B3641" s="535"/>
      <c r="E3641" s="32" t="str">
        <f t="shared" si="112"/>
        <v/>
      </c>
      <c r="H3641" s="535"/>
      <c r="K3641" s="32" t="str">
        <f t="shared" si="113"/>
        <v/>
      </c>
      <c r="L3641" s="535"/>
    </row>
    <row r="3642" spans="2:12" x14ac:dyDescent="0.4">
      <c r="B3642" s="535"/>
      <c r="E3642" s="32" t="str">
        <f t="shared" si="112"/>
        <v/>
      </c>
      <c r="H3642" s="535"/>
      <c r="K3642" s="32" t="str">
        <f t="shared" si="113"/>
        <v/>
      </c>
      <c r="L3642" s="535"/>
    </row>
    <row r="3643" spans="2:12" x14ac:dyDescent="0.4">
      <c r="B3643" s="535"/>
      <c r="E3643" s="32" t="str">
        <f t="shared" si="112"/>
        <v/>
      </c>
      <c r="H3643" s="535"/>
      <c r="K3643" s="32" t="str">
        <f t="shared" si="113"/>
        <v/>
      </c>
      <c r="L3643" s="535"/>
    </row>
    <row r="3644" spans="2:12" x14ac:dyDescent="0.4">
      <c r="B3644" s="535"/>
      <c r="E3644" s="32" t="str">
        <f t="shared" si="112"/>
        <v/>
      </c>
      <c r="H3644" s="535"/>
      <c r="K3644" s="32" t="str">
        <f t="shared" si="113"/>
        <v/>
      </c>
      <c r="L3644" s="535"/>
    </row>
    <row r="3645" spans="2:12" x14ac:dyDescent="0.4">
      <c r="B3645" s="535"/>
      <c r="E3645" s="32" t="str">
        <f t="shared" si="112"/>
        <v/>
      </c>
      <c r="H3645" s="535"/>
      <c r="K3645" s="32" t="str">
        <f t="shared" si="113"/>
        <v/>
      </c>
      <c r="L3645" s="535"/>
    </row>
    <row r="3646" spans="2:12" x14ac:dyDescent="0.4">
      <c r="B3646" s="535"/>
      <c r="E3646" s="32" t="str">
        <f t="shared" si="112"/>
        <v/>
      </c>
      <c r="H3646" s="535"/>
      <c r="K3646" s="32" t="str">
        <f t="shared" si="113"/>
        <v/>
      </c>
      <c r="L3646" s="535"/>
    </row>
    <row r="3647" spans="2:12" x14ac:dyDescent="0.4">
      <c r="B3647" s="535"/>
      <c r="E3647" s="32" t="str">
        <f t="shared" si="112"/>
        <v/>
      </c>
      <c r="H3647" s="535"/>
      <c r="K3647" s="32" t="str">
        <f t="shared" si="113"/>
        <v/>
      </c>
      <c r="L3647" s="535"/>
    </row>
    <row r="3648" spans="2:12" x14ac:dyDescent="0.4">
      <c r="B3648" s="535"/>
      <c r="E3648" s="32" t="str">
        <f t="shared" si="112"/>
        <v/>
      </c>
      <c r="H3648" s="535"/>
      <c r="K3648" s="32" t="str">
        <f t="shared" si="113"/>
        <v/>
      </c>
      <c r="L3648" s="535"/>
    </row>
    <row r="3649" spans="2:12" x14ac:dyDescent="0.4">
      <c r="B3649" s="535"/>
      <c r="E3649" s="32" t="str">
        <f t="shared" si="112"/>
        <v/>
      </c>
      <c r="H3649" s="535"/>
      <c r="K3649" s="32" t="str">
        <f t="shared" si="113"/>
        <v/>
      </c>
      <c r="L3649" s="535"/>
    </row>
    <row r="3650" spans="2:12" x14ac:dyDescent="0.4">
      <c r="B3650" s="535"/>
      <c r="E3650" s="32" t="str">
        <f t="shared" si="112"/>
        <v/>
      </c>
      <c r="H3650" s="535"/>
      <c r="K3650" s="32" t="str">
        <f t="shared" si="113"/>
        <v/>
      </c>
      <c r="L3650" s="535"/>
    </row>
    <row r="3651" spans="2:12" x14ac:dyDescent="0.4">
      <c r="B3651" s="535"/>
      <c r="E3651" s="32" t="str">
        <f t="shared" si="112"/>
        <v/>
      </c>
      <c r="H3651" s="535"/>
      <c r="K3651" s="32" t="str">
        <f t="shared" si="113"/>
        <v/>
      </c>
      <c r="L3651" s="535"/>
    </row>
    <row r="3652" spans="2:12" x14ac:dyDescent="0.4">
      <c r="B3652" s="535"/>
      <c r="E3652" s="32" t="str">
        <f t="shared" si="112"/>
        <v/>
      </c>
      <c r="H3652" s="535"/>
      <c r="K3652" s="32" t="str">
        <f t="shared" si="113"/>
        <v/>
      </c>
      <c r="L3652" s="535"/>
    </row>
    <row r="3653" spans="2:12" x14ac:dyDescent="0.4">
      <c r="B3653" s="535"/>
      <c r="E3653" s="32" t="str">
        <f t="shared" si="112"/>
        <v/>
      </c>
      <c r="H3653" s="535"/>
      <c r="K3653" s="32" t="str">
        <f t="shared" si="113"/>
        <v/>
      </c>
      <c r="L3653" s="535"/>
    </row>
    <row r="3654" spans="2:12" x14ac:dyDescent="0.4">
      <c r="B3654" s="535"/>
      <c r="E3654" s="32" t="str">
        <f t="shared" si="112"/>
        <v/>
      </c>
      <c r="H3654" s="535"/>
      <c r="K3654" s="32" t="str">
        <f t="shared" si="113"/>
        <v/>
      </c>
      <c r="L3654" s="535"/>
    </row>
    <row r="3655" spans="2:12" x14ac:dyDescent="0.4">
      <c r="B3655" s="535"/>
      <c r="E3655" s="32" t="str">
        <f t="shared" si="112"/>
        <v/>
      </c>
      <c r="H3655" s="535"/>
      <c r="K3655" s="32" t="str">
        <f t="shared" si="113"/>
        <v/>
      </c>
      <c r="L3655" s="535"/>
    </row>
    <row r="3656" spans="2:12" x14ac:dyDescent="0.4">
      <c r="B3656" s="535"/>
      <c r="E3656" s="32" t="str">
        <f t="shared" si="112"/>
        <v/>
      </c>
      <c r="H3656" s="535"/>
      <c r="K3656" s="32" t="str">
        <f t="shared" si="113"/>
        <v/>
      </c>
      <c r="L3656" s="535"/>
    </row>
    <row r="3657" spans="2:12" x14ac:dyDescent="0.4">
      <c r="B3657" s="535"/>
      <c r="E3657" s="32" t="str">
        <f t="shared" si="112"/>
        <v/>
      </c>
      <c r="H3657" s="535"/>
      <c r="K3657" s="32" t="str">
        <f t="shared" si="113"/>
        <v/>
      </c>
      <c r="L3657" s="535"/>
    </row>
    <row r="3658" spans="2:12" x14ac:dyDescent="0.4">
      <c r="B3658" s="535"/>
      <c r="E3658" s="32" t="str">
        <f t="shared" ref="E3658:E3721" si="114">IF(OR(B3658="",B3658="Инструмент бензо",B3658="Инструмент электро",B3658="Инструмент газ",B3658="Ручник и аксессуары"),"","V")</f>
        <v/>
      </c>
      <c r="H3658" s="535"/>
      <c r="K3658" s="32" t="str">
        <f t="shared" si="113"/>
        <v/>
      </c>
      <c r="L3658" s="535"/>
    </row>
    <row r="3659" spans="2:12" x14ac:dyDescent="0.4">
      <c r="B3659" s="535"/>
      <c r="E3659" s="32" t="str">
        <f t="shared" si="114"/>
        <v/>
      </c>
      <c r="H3659" s="535"/>
      <c r="K3659" s="32" t="str">
        <f t="shared" ref="K3659:K3722" si="115">IF(OR(H3659="",H3659="Инструмент бензо",H3659="Инструмент электро",H3659="Инструмент газ",H3659="Ручник и аксессуары"),"","V")</f>
        <v/>
      </c>
      <c r="L3659" s="535"/>
    </row>
    <row r="3660" spans="2:12" x14ac:dyDescent="0.4">
      <c r="B3660" s="535"/>
      <c r="E3660" s="32" t="str">
        <f t="shared" si="114"/>
        <v/>
      </c>
      <c r="H3660" s="535"/>
      <c r="K3660" s="32" t="str">
        <f t="shared" si="115"/>
        <v/>
      </c>
      <c r="L3660" s="535"/>
    </row>
    <row r="3661" spans="2:12" x14ac:dyDescent="0.4">
      <c r="B3661" s="535"/>
      <c r="E3661" s="32" t="str">
        <f t="shared" si="114"/>
        <v/>
      </c>
      <c r="H3661" s="535"/>
      <c r="K3661" s="32" t="str">
        <f t="shared" si="115"/>
        <v/>
      </c>
      <c r="L3661" s="535"/>
    </row>
    <row r="3662" spans="2:12" x14ac:dyDescent="0.4">
      <c r="B3662" s="535"/>
      <c r="E3662" s="32" t="str">
        <f t="shared" si="114"/>
        <v/>
      </c>
      <c r="H3662" s="535"/>
      <c r="K3662" s="32" t="str">
        <f t="shared" si="115"/>
        <v/>
      </c>
      <c r="L3662" s="535"/>
    </row>
    <row r="3663" spans="2:12" x14ac:dyDescent="0.4">
      <c r="B3663" s="535"/>
      <c r="E3663" s="32" t="str">
        <f t="shared" si="114"/>
        <v/>
      </c>
      <c r="H3663" s="535"/>
      <c r="K3663" s="32" t="str">
        <f t="shared" si="115"/>
        <v/>
      </c>
      <c r="L3663" s="535"/>
    </row>
    <row r="3664" spans="2:12" x14ac:dyDescent="0.4">
      <c r="B3664" s="535"/>
      <c r="E3664" s="32" t="str">
        <f t="shared" si="114"/>
        <v/>
      </c>
      <c r="H3664" s="535"/>
      <c r="K3664" s="32" t="str">
        <f t="shared" si="115"/>
        <v/>
      </c>
      <c r="L3664" s="535"/>
    </row>
    <row r="3665" spans="2:12" x14ac:dyDescent="0.4">
      <c r="B3665" s="535"/>
      <c r="E3665" s="32" t="str">
        <f t="shared" si="114"/>
        <v/>
      </c>
      <c r="H3665" s="535"/>
      <c r="K3665" s="32" t="str">
        <f t="shared" si="115"/>
        <v/>
      </c>
      <c r="L3665" s="535"/>
    </row>
    <row r="3666" spans="2:12" x14ac:dyDescent="0.4">
      <c r="B3666" s="535"/>
      <c r="E3666" s="32" t="str">
        <f t="shared" si="114"/>
        <v/>
      </c>
      <c r="H3666" s="535"/>
      <c r="K3666" s="32" t="str">
        <f t="shared" si="115"/>
        <v/>
      </c>
      <c r="L3666" s="535"/>
    </row>
    <row r="3667" spans="2:12" x14ac:dyDescent="0.4">
      <c r="B3667" s="535"/>
      <c r="E3667" s="32" t="str">
        <f t="shared" si="114"/>
        <v/>
      </c>
      <c r="H3667" s="535"/>
      <c r="K3667" s="32" t="str">
        <f t="shared" si="115"/>
        <v/>
      </c>
      <c r="L3667" s="535"/>
    </row>
    <row r="3668" spans="2:12" x14ac:dyDescent="0.4">
      <c r="B3668" s="535"/>
      <c r="E3668" s="32" t="str">
        <f t="shared" si="114"/>
        <v/>
      </c>
      <c r="H3668" s="535"/>
      <c r="K3668" s="32" t="str">
        <f t="shared" si="115"/>
        <v/>
      </c>
      <c r="L3668" s="535"/>
    </row>
    <row r="3669" spans="2:12" x14ac:dyDescent="0.4">
      <c r="B3669" s="535"/>
      <c r="E3669" s="32" t="str">
        <f t="shared" si="114"/>
        <v/>
      </c>
      <c r="H3669" s="535"/>
      <c r="K3669" s="32" t="str">
        <f t="shared" si="115"/>
        <v/>
      </c>
      <c r="L3669" s="535"/>
    </row>
    <row r="3670" spans="2:12" x14ac:dyDescent="0.4">
      <c r="B3670" s="535"/>
      <c r="E3670" s="32" t="str">
        <f t="shared" si="114"/>
        <v/>
      </c>
      <c r="H3670" s="535"/>
      <c r="K3670" s="32" t="str">
        <f t="shared" si="115"/>
        <v/>
      </c>
      <c r="L3670" s="535"/>
    </row>
    <row r="3671" spans="2:12" x14ac:dyDescent="0.4">
      <c r="B3671" s="535"/>
      <c r="E3671" s="32" t="str">
        <f t="shared" si="114"/>
        <v/>
      </c>
      <c r="H3671" s="535"/>
      <c r="K3671" s="32" t="str">
        <f t="shared" si="115"/>
        <v/>
      </c>
      <c r="L3671" s="535"/>
    </row>
    <row r="3672" spans="2:12" x14ac:dyDescent="0.4">
      <c r="B3672" s="535"/>
      <c r="E3672" s="32" t="str">
        <f t="shared" si="114"/>
        <v/>
      </c>
      <c r="H3672" s="535"/>
      <c r="K3672" s="32" t="str">
        <f t="shared" si="115"/>
        <v/>
      </c>
      <c r="L3672" s="535"/>
    </row>
    <row r="3673" spans="2:12" x14ac:dyDescent="0.4">
      <c r="B3673" s="535"/>
      <c r="E3673" s="32" t="str">
        <f t="shared" si="114"/>
        <v/>
      </c>
      <c r="H3673" s="535"/>
      <c r="K3673" s="32" t="str">
        <f t="shared" si="115"/>
        <v/>
      </c>
      <c r="L3673" s="535"/>
    </row>
    <row r="3674" spans="2:12" x14ac:dyDescent="0.4">
      <c r="B3674" s="535"/>
      <c r="E3674" s="32" t="str">
        <f t="shared" si="114"/>
        <v/>
      </c>
      <c r="H3674" s="535"/>
      <c r="K3674" s="32" t="str">
        <f t="shared" si="115"/>
        <v/>
      </c>
      <c r="L3674" s="535"/>
    </row>
    <row r="3675" spans="2:12" x14ac:dyDescent="0.4">
      <c r="B3675" s="535"/>
      <c r="E3675" s="32" t="str">
        <f t="shared" si="114"/>
        <v/>
      </c>
      <c r="H3675" s="535"/>
      <c r="K3675" s="32" t="str">
        <f t="shared" si="115"/>
        <v/>
      </c>
      <c r="L3675" s="535"/>
    </row>
    <row r="3676" spans="2:12" x14ac:dyDescent="0.4">
      <c r="B3676" s="535"/>
      <c r="E3676" s="32" t="str">
        <f t="shared" si="114"/>
        <v/>
      </c>
      <c r="H3676" s="535"/>
      <c r="K3676" s="32" t="str">
        <f t="shared" si="115"/>
        <v/>
      </c>
      <c r="L3676" s="535"/>
    </row>
    <row r="3677" spans="2:12" x14ac:dyDescent="0.4">
      <c r="B3677" s="535"/>
      <c r="E3677" s="32" t="str">
        <f t="shared" si="114"/>
        <v/>
      </c>
      <c r="H3677" s="535"/>
      <c r="K3677" s="32" t="str">
        <f t="shared" si="115"/>
        <v/>
      </c>
      <c r="L3677" s="535"/>
    </row>
    <row r="3678" spans="2:12" x14ac:dyDescent="0.4">
      <c r="B3678" s="535"/>
      <c r="E3678" s="32" t="str">
        <f t="shared" si="114"/>
        <v/>
      </c>
      <c r="H3678" s="535"/>
      <c r="K3678" s="32" t="str">
        <f t="shared" si="115"/>
        <v/>
      </c>
      <c r="L3678" s="535"/>
    </row>
    <row r="3679" spans="2:12" x14ac:dyDescent="0.4">
      <c r="B3679" s="535"/>
      <c r="E3679" s="32" t="str">
        <f t="shared" si="114"/>
        <v/>
      </c>
      <c r="H3679" s="535"/>
      <c r="K3679" s="32" t="str">
        <f t="shared" si="115"/>
        <v/>
      </c>
      <c r="L3679" s="535"/>
    </row>
    <row r="3680" spans="2:12" x14ac:dyDescent="0.4">
      <c r="B3680" s="535"/>
      <c r="E3680" s="32" t="str">
        <f t="shared" si="114"/>
        <v/>
      </c>
      <c r="H3680" s="535"/>
      <c r="K3680" s="32" t="str">
        <f t="shared" si="115"/>
        <v/>
      </c>
      <c r="L3680" s="535"/>
    </row>
    <row r="3681" spans="2:12" x14ac:dyDescent="0.4">
      <c r="B3681" s="535"/>
      <c r="E3681" s="32" t="str">
        <f t="shared" si="114"/>
        <v/>
      </c>
      <c r="H3681" s="535"/>
      <c r="K3681" s="32" t="str">
        <f t="shared" si="115"/>
        <v/>
      </c>
      <c r="L3681" s="535"/>
    </row>
    <row r="3682" spans="2:12" x14ac:dyDescent="0.4">
      <c r="B3682" s="535"/>
      <c r="E3682" s="32" t="str">
        <f t="shared" si="114"/>
        <v/>
      </c>
      <c r="H3682" s="535"/>
      <c r="K3682" s="32" t="str">
        <f t="shared" si="115"/>
        <v/>
      </c>
      <c r="L3682" s="535"/>
    </row>
    <row r="3683" spans="2:12" x14ac:dyDescent="0.4">
      <c r="B3683" s="535"/>
      <c r="E3683" s="32" t="str">
        <f t="shared" si="114"/>
        <v/>
      </c>
      <c r="H3683" s="535"/>
      <c r="K3683" s="32" t="str">
        <f t="shared" si="115"/>
        <v/>
      </c>
      <c r="L3683" s="535"/>
    </row>
    <row r="3684" spans="2:12" x14ac:dyDescent="0.4">
      <c r="B3684" s="535"/>
      <c r="E3684" s="32" t="str">
        <f t="shared" si="114"/>
        <v/>
      </c>
      <c r="H3684" s="535"/>
      <c r="K3684" s="32" t="str">
        <f t="shared" si="115"/>
        <v/>
      </c>
      <c r="L3684" s="535"/>
    </row>
    <row r="3685" spans="2:12" x14ac:dyDescent="0.4">
      <c r="B3685" s="535"/>
      <c r="E3685" s="32" t="str">
        <f t="shared" si="114"/>
        <v/>
      </c>
      <c r="H3685" s="535"/>
      <c r="K3685" s="32" t="str">
        <f t="shared" si="115"/>
        <v/>
      </c>
      <c r="L3685" s="535"/>
    </row>
    <row r="3686" spans="2:12" x14ac:dyDescent="0.4">
      <c r="B3686" s="535"/>
      <c r="E3686" s="32" t="str">
        <f t="shared" si="114"/>
        <v/>
      </c>
      <c r="H3686" s="535"/>
      <c r="K3686" s="32" t="str">
        <f t="shared" si="115"/>
        <v/>
      </c>
      <c r="L3686" s="535"/>
    </row>
    <row r="3687" spans="2:12" x14ac:dyDescent="0.4">
      <c r="B3687" s="535"/>
      <c r="E3687" s="32" t="str">
        <f t="shared" si="114"/>
        <v/>
      </c>
      <c r="H3687" s="535"/>
      <c r="K3687" s="32" t="str">
        <f t="shared" si="115"/>
        <v/>
      </c>
      <c r="L3687" s="535"/>
    </row>
    <row r="3688" spans="2:12" x14ac:dyDescent="0.4">
      <c r="B3688" s="535"/>
      <c r="E3688" s="32" t="str">
        <f t="shared" si="114"/>
        <v/>
      </c>
      <c r="H3688" s="535"/>
      <c r="K3688" s="32" t="str">
        <f t="shared" si="115"/>
        <v/>
      </c>
      <c r="L3688" s="535"/>
    </row>
    <row r="3689" spans="2:12" x14ac:dyDescent="0.4">
      <c r="B3689" s="535"/>
      <c r="E3689" s="32" t="str">
        <f t="shared" si="114"/>
        <v/>
      </c>
      <c r="H3689" s="535"/>
      <c r="K3689" s="32" t="str">
        <f t="shared" si="115"/>
        <v/>
      </c>
      <c r="L3689" s="535"/>
    </row>
    <row r="3690" spans="2:12" x14ac:dyDescent="0.4">
      <c r="B3690" s="535"/>
      <c r="E3690" s="32" t="str">
        <f t="shared" si="114"/>
        <v/>
      </c>
      <c r="H3690" s="535"/>
      <c r="K3690" s="32" t="str">
        <f t="shared" si="115"/>
        <v/>
      </c>
      <c r="L3690" s="535"/>
    </row>
    <row r="3691" spans="2:12" x14ac:dyDescent="0.4">
      <c r="B3691" s="535"/>
      <c r="E3691" s="32" t="str">
        <f t="shared" si="114"/>
        <v/>
      </c>
      <c r="H3691" s="535"/>
      <c r="K3691" s="32" t="str">
        <f t="shared" si="115"/>
        <v/>
      </c>
      <c r="L3691" s="535"/>
    </row>
    <row r="3692" spans="2:12" x14ac:dyDescent="0.4">
      <c r="B3692" s="535"/>
      <c r="E3692" s="32" t="str">
        <f t="shared" si="114"/>
        <v/>
      </c>
      <c r="H3692" s="535"/>
      <c r="K3692" s="32" t="str">
        <f t="shared" si="115"/>
        <v/>
      </c>
      <c r="L3692" s="535"/>
    </row>
    <row r="3693" spans="2:12" x14ac:dyDescent="0.4">
      <c r="B3693" s="535"/>
      <c r="E3693" s="32" t="str">
        <f t="shared" si="114"/>
        <v/>
      </c>
      <c r="H3693" s="535"/>
      <c r="K3693" s="32" t="str">
        <f t="shared" si="115"/>
        <v/>
      </c>
      <c r="L3693" s="535"/>
    </row>
    <row r="3694" spans="2:12" x14ac:dyDescent="0.4">
      <c r="B3694" s="535"/>
      <c r="E3694" s="32" t="str">
        <f t="shared" si="114"/>
        <v/>
      </c>
      <c r="H3694" s="535"/>
      <c r="K3694" s="32" t="str">
        <f t="shared" si="115"/>
        <v/>
      </c>
      <c r="L3694" s="535"/>
    </row>
    <row r="3695" spans="2:12" x14ac:dyDescent="0.4">
      <c r="B3695" s="535"/>
      <c r="E3695" s="32" t="str">
        <f t="shared" si="114"/>
        <v/>
      </c>
      <c r="H3695" s="535"/>
      <c r="K3695" s="32" t="str">
        <f t="shared" si="115"/>
        <v/>
      </c>
      <c r="L3695" s="535"/>
    </row>
    <row r="3696" spans="2:12" x14ac:dyDescent="0.4">
      <c r="B3696" s="535"/>
      <c r="E3696" s="32" t="str">
        <f t="shared" si="114"/>
        <v/>
      </c>
      <c r="H3696" s="535"/>
      <c r="K3696" s="32" t="str">
        <f t="shared" si="115"/>
        <v/>
      </c>
      <c r="L3696" s="535"/>
    </row>
    <row r="3697" spans="2:12" x14ac:dyDescent="0.4">
      <c r="B3697" s="535"/>
      <c r="E3697" s="32" t="str">
        <f t="shared" si="114"/>
        <v/>
      </c>
      <c r="H3697" s="535"/>
      <c r="K3697" s="32" t="str">
        <f t="shared" si="115"/>
        <v/>
      </c>
      <c r="L3697" s="535"/>
    </row>
    <row r="3698" spans="2:12" x14ac:dyDescent="0.4">
      <c r="B3698" s="535"/>
      <c r="E3698" s="32" t="str">
        <f t="shared" si="114"/>
        <v/>
      </c>
      <c r="H3698" s="535"/>
      <c r="K3698" s="32" t="str">
        <f t="shared" si="115"/>
        <v/>
      </c>
      <c r="L3698" s="535"/>
    </row>
    <row r="3699" spans="2:12" x14ac:dyDescent="0.4">
      <c r="B3699" s="535"/>
      <c r="E3699" s="32" t="str">
        <f t="shared" si="114"/>
        <v/>
      </c>
      <c r="H3699" s="535"/>
      <c r="K3699" s="32" t="str">
        <f t="shared" si="115"/>
        <v/>
      </c>
      <c r="L3699" s="535"/>
    </row>
    <row r="3700" spans="2:12" x14ac:dyDescent="0.4">
      <c r="B3700" s="535"/>
      <c r="E3700" s="32" t="str">
        <f t="shared" si="114"/>
        <v/>
      </c>
      <c r="H3700" s="535"/>
      <c r="K3700" s="32" t="str">
        <f t="shared" si="115"/>
        <v/>
      </c>
      <c r="L3700" s="535"/>
    </row>
    <row r="3701" spans="2:12" x14ac:dyDescent="0.4">
      <c r="B3701" s="535"/>
      <c r="E3701" s="32" t="str">
        <f t="shared" si="114"/>
        <v/>
      </c>
      <c r="H3701" s="535"/>
      <c r="K3701" s="32" t="str">
        <f t="shared" si="115"/>
        <v/>
      </c>
      <c r="L3701" s="535"/>
    </row>
    <row r="3702" spans="2:12" x14ac:dyDescent="0.4">
      <c r="B3702" s="535"/>
      <c r="E3702" s="32" t="str">
        <f t="shared" si="114"/>
        <v/>
      </c>
      <c r="H3702" s="535"/>
      <c r="K3702" s="32" t="str">
        <f t="shared" si="115"/>
        <v/>
      </c>
      <c r="L3702" s="535"/>
    </row>
    <row r="3703" spans="2:12" x14ac:dyDescent="0.4">
      <c r="B3703" s="535"/>
      <c r="E3703" s="32" t="str">
        <f t="shared" si="114"/>
        <v/>
      </c>
      <c r="H3703" s="535"/>
      <c r="K3703" s="32" t="str">
        <f t="shared" si="115"/>
        <v/>
      </c>
      <c r="L3703" s="535"/>
    </row>
    <row r="3704" spans="2:12" x14ac:dyDescent="0.4">
      <c r="B3704" s="535"/>
      <c r="E3704" s="32" t="str">
        <f t="shared" si="114"/>
        <v/>
      </c>
      <c r="H3704" s="535"/>
      <c r="K3704" s="32" t="str">
        <f t="shared" si="115"/>
        <v/>
      </c>
      <c r="L3704" s="535"/>
    </row>
    <row r="3705" spans="2:12" x14ac:dyDescent="0.4">
      <c r="B3705" s="535"/>
      <c r="E3705" s="32" t="str">
        <f t="shared" si="114"/>
        <v/>
      </c>
      <c r="H3705" s="535"/>
      <c r="K3705" s="32" t="str">
        <f t="shared" si="115"/>
        <v/>
      </c>
      <c r="L3705" s="535"/>
    </row>
    <row r="3706" spans="2:12" x14ac:dyDescent="0.4">
      <c r="B3706" s="535"/>
      <c r="E3706" s="32" t="str">
        <f t="shared" si="114"/>
        <v/>
      </c>
      <c r="H3706" s="535"/>
      <c r="K3706" s="32" t="str">
        <f t="shared" si="115"/>
        <v/>
      </c>
      <c r="L3706" s="535"/>
    </row>
    <row r="3707" spans="2:12" x14ac:dyDescent="0.4">
      <c r="B3707" s="535"/>
      <c r="E3707" s="32" t="str">
        <f t="shared" si="114"/>
        <v/>
      </c>
      <c r="H3707" s="535"/>
      <c r="K3707" s="32" t="str">
        <f t="shared" si="115"/>
        <v/>
      </c>
      <c r="L3707" s="535"/>
    </row>
    <row r="3708" spans="2:12" x14ac:dyDescent="0.4">
      <c r="B3708" s="535"/>
      <c r="E3708" s="32" t="str">
        <f t="shared" si="114"/>
        <v/>
      </c>
      <c r="H3708" s="535"/>
      <c r="K3708" s="32" t="str">
        <f t="shared" si="115"/>
        <v/>
      </c>
      <c r="L3708" s="535"/>
    </row>
    <row r="3709" spans="2:12" x14ac:dyDescent="0.4">
      <c r="B3709" s="535"/>
      <c r="E3709" s="32" t="str">
        <f t="shared" si="114"/>
        <v/>
      </c>
      <c r="H3709" s="535"/>
      <c r="K3709" s="32" t="str">
        <f t="shared" si="115"/>
        <v/>
      </c>
      <c r="L3709" s="535"/>
    </row>
    <row r="3710" spans="2:12" x14ac:dyDescent="0.4">
      <c r="B3710" s="535"/>
      <c r="E3710" s="32" t="str">
        <f t="shared" si="114"/>
        <v/>
      </c>
      <c r="H3710" s="535"/>
      <c r="K3710" s="32" t="str">
        <f t="shared" si="115"/>
        <v/>
      </c>
      <c r="L3710" s="535"/>
    </row>
    <row r="3711" spans="2:12" x14ac:dyDescent="0.4">
      <c r="B3711" s="535"/>
      <c r="E3711" s="32" t="str">
        <f t="shared" si="114"/>
        <v/>
      </c>
      <c r="H3711" s="535"/>
      <c r="K3711" s="32" t="str">
        <f t="shared" si="115"/>
        <v/>
      </c>
      <c r="L3711" s="535"/>
    </row>
    <row r="3712" spans="2:12" x14ac:dyDescent="0.4">
      <c r="B3712" s="535"/>
      <c r="E3712" s="32" t="str">
        <f t="shared" si="114"/>
        <v/>
      </c>
      <c r="H3712" s="535"/>
      <c r="K3712" s="32" t="str">
        <f t="shared" si="115"/>
        <v/>
      </c>
      <c r="L3712" s="535"/>
    </row>
    <row r="3713" spans="2:12" x14ac:dyDescent="0.4">
      <c r="B3713" s="535"/>
      <c r="E3713" s="32" t="str">
        <f t="shared" si="114"/>
        <v/>
      </c>
      <c r="H3713" s="535"/>
      <c r="K3713" s="32" t="str">
        <f t="shared" si="115"/>
        <v/>
      </c>
      <c r="L3713" s="535"/>
    </row>
    <row r="3714" spans="2:12" x14ac:dyDescent="0.4">
      <c r="B3714" s="535"/>
      <c r="E3714" s="32" t="str">
        <f t="shared" si="114"/>
        <v/>
      </c>
      <c r="H3714" s="535"/>
      <c r="K3714" s="32" t="str">
        <f t="shared" si="115"/>
        <v/>
      </c>
      <c r="L3714" s="535"/>
    </row>
    <row r="3715" spans="2:12" x14ac:dyDescent="0.4">
      <c r="B3715" s="535"/>
      <c r="E3715" s="32" t="str">
        <f t="shared" si="114"/>
        <v/>
      </c>
      <c r="H3715" s="535"/>
      <c r="K3715" s="32" t="str">
        <f t="shared" si="115"/>
        <v/>
      </c>
      <c r="L3715" s="535"/>
    </row>
    <row r="3716" spans="2:12" x14ac:dyDescent="0.4">
      <c r="B3716" s="535"/>
      <c r="E3716" s="32" t="str">
        <f t="shared" si="114"/>
        <v/>
      </c>
      <c r="H3716" s="535"/>
      <c r="K3716" s="32" t="str">
        <f t="shared" si="115"/>
        <v/>
      </c>
      <c r="L3716" s="535"/>
    </row>
    <row r="3717" spans="2:12" x14ac:dyDescent="0.4">
      <c r="B3717" s="535"/>
      <c r="E3717" s="32" t="str">
        <f t="shared" si="114"/>
        <v/>
      </c>
      <c r="H3717" s="535"/>
      <c r="K3717" s="32" t="str">
        <f t="shared" si="115"/>
        <v/>
      </c>
      <c r="L3717" s="535"/>
    </row>
    <row r="3718" spans="2:12" x14ac:dyDescent="0.4">
      <c r="B3718" s="535"/>
      <c r="E3718" s="32" t="str">
        <f t="shared" si="114"/>
        <v/>
      </c>
      <c r="H3718" s="535"/>
      <c r="K3718" s="32" t="str">
        <f t="shared" si="115"/>
        <v/>
      </c>
      <c r="L3718" s="535"/>
    </row>
    <row r="3719" spans="2:12" x14ac:dyDescent="0.4">
      <c r="B3719" s="535"/>
      <c r="E3719" s="32" t="str">
        <f t="shared" si="114"/>
        <v/>
      </c>
      <c r="H3719" s="535"/>
      <c r="K3719" s="32" t="str">
        <f t="shared" si="115"/>
        <v/>
      </c>
      <c r="L3719" s="535"/>
    </row>
    <row r="3720" spans="2:12" x14ac:dyDescent="0.4">
      <c r="B3720" s="535"/>
      <c r="E3720" s="32" t="str">
        <f t="shared" si="114"/>
        <v/>
      </c>
      <c r="H3720" s="535"/>
      <c r="K3720" s="32" t="str">
        <f t="shared" si="115"/>
        <v/>
      </c>
      <c r="L3720" s="535"/>
    </row>
    <row r="3721" spans="2:12" x14ac:dyDescent="0.4">
      <c r="B3721" s="535"/>
      <c r="E3721" s="32" t="str">
        <f t="shared" si="114"/>
        <v/>
      </c>
      <c r="H3721" s="535"/>
      <c r="K3721" s="32" t="str">
        <f t="shared" si="115"/>
        <v/>
      </c>
      <c r="L3721" s="535"/>
    </row>
    <row r="3722" spans="2:12" x14ac:dyDescent="0.4">
      <c r="B3722" s="535"/>
      <c r="E3722" s="32" t="str">
        <f t="shared" ref="E3722:E3785" si="116">IF(OR(B3722="",B3722="Инструмент бензо",B3722="Инструмент электро",B3722="Инструмент газ",B3722="Ручник и аксессуары"),"","V")</f>
        <v/>
      </c>
      <c r="H3722" s="535"/>
      <c r="K3722" s="32" t="str">
        <f t="shared" si="115"/>
        <v/>
      </c>
      <c r="L3722" s="535"/>
    </row>
    <row r="3723" spans="2:12" x14ac:dyDescent="0.4">
      <c r="B3723" s="535"/>
      <c r="E3723" s="32" t="str">
        <f t="shared" si="116"/>
        <v/>
      </c>
      <c r="H3723" s="535"/>
      <c r="K3723" s="32" t="str">
        <f t="shared" ref="K3723:K3786" si="117">IF(OR(H3723="",H3723="Инструмент бензо",H3723="Инструмент электро",H3723="Инструмент газ",H3723="Ручник и аксессуары"),"","V")</f>
        <v/>
      </c>
      <c r="L3723" s="535"/>
    </row>
    <row r="3724" spans="2:12" x14ac:dyDescent="0.4">
      <c r="B3724" s="535"/>
      <c r="E3724" s="32" t="str">
        <f t="shared" si="116"/>
        <v/>
      </c>
      <c r="H3724" s="535"/>
      <c r="K3724" s="32" t="str">
        <f t="shared" si="117"/>
        <v/>
      </c>
      <c r="L3724" s="535"/>
    </row>
    <row r="3725" spans="2:12" x14ac:dyDescent="0.4">
      <c r="B3725" s="535"/>
      <c r="E3725" s="32" t="str">
        <f t="shared" si="116"/>
        <v/>
      </c>
      <c r="H3725" s="535"/>
      <c r="K3725" s="32" t="str">
        <f t="shared" si="117"/>
        <v/>
      </c>
      <c r="L3725" s="535"/>
    </row>
    <row r="3726" spans="2:12" x14ac:dyDescent="0.4">
      <c r="B3726" s="535"/>
      <c r="E3726" s="32" t="str">
        <f t="shared" si="116"/>
        <v/>
      </c>
      <c r="H3726" s="535"/>
      <c r="K3726" s="32" t="str">
        <f t="shared" si="117"/>
        <v/>
      </c>
      <c r="L3726" s="535"/>
    </row>
    <row r="3727" spans="2:12" x14ac:dyDescent="0.4">
      <c r="B3727" s="535"/>
      <c r="E3727" s="32" t="str">
        <f t="shared" si="116"/>
        <v/>
      </c>
      <c r="H3727" s="535"/>
      <c r="K3727" s="32" t="str">
        <f t="shared" si="117"/>
        <v/>
      </c>
      <c r="L3727" s="535"/>
    </row>
    <row r="3728" spans="2:12" x14ac:dyDescent="0.4">
      <c r="B3728" s="535"/>
      <c r="E3728" s="32" t="str">
        <f t="shared" si="116"/>
        <v/>
      </c>
      <c r="H3728" s="535"/>
      <c r="K3728" s="32" t="str">
        <f t="shared" si="117"/>
        <v/>
      </c>
      <c r="L3728" s="535"/>
    </row>
    <row r="3729" spans="2:12" x14ac:dyDescent="0.4">
      <c r="B3729" s="535"/>
      <c r="E3729" s="32" t="str">
        <f t="shared" si="116"/>
        <v/>
      </c>
      <c r="H3729" s="535"/>
      <c r="K3729" s="32" t="str">
        <f t="shared" si="117"/>
        <v/>
      </c>
      <c r="L3729" s="535"/>
    </row>
    <row r="3730" spans="2:12" x14ac:dyDescent="0.4">
      <c r="B3730" s="535"/>
      <c r="E3730" s="32" t="str">
        <f t="shared" si="116"/>
        <v/>
      </c>
      <c r="H3730" s="535"/>
      <c r="K3730" s="32" t="str">
        <f t="shared" si="117"/>
        <v/>
      </c>
      <c r="L3730" s="535"/>
    </row>
    <row r="3731" spans="2:12" x14ac:dyDescent="0.4">
      <c r="B3731" s="535"/>
      <c r="E3731" s="32" t="str">
        <f t="shared" si="116"/>
        <v/>
      </c>
      <c r="H3731" s="535"/>
      <c r="K3731" s="32" t="str">
        <f t="shared" si="117"/>
        <v/>
      </c>
      <c r="L3731" s="535"/>
    </row>
    <row r="3732" spans="2:12" x14ac:dyDescent="0.4">
      <c r="B3732" s="535"/>
      <c r="E3732" s="32" t="str">
        <f t="shared" si="116"/>
        <v/>
      </c>
      <c r="H3732" s="535"/>
      <c r="K3732" s="32" t="str">
        <f t="shared" si="117"/>
        <v/>
      </c>
      <c r="L3732" s="535"/>
    </row>
    <row r="3733" spans="2:12" x14ac:dyDescent="0.4">
      <c r="B3733" s="535"/>
      <c r="E3733" s="32" t="str">
        <f t="shared" si="116"/>
        <v/>
      </c>
      <c r="H3733" s="535"/>
      <c r="K3733" s="32" t="str">
        <f t="shared" si="117"/>
        <v/>
      </c>
      <c r="L3733" s="535"/>
    </row>
    <row r="3734" spans="2:12" x14ac:dyDescent="0.4">
      <c r="B3734" s="535"/>
      <c r="E3734" s="32" t="str">
        <f t="shared" si="116"/>
        <v/>
      </c>
      <c r="H3734" s="535"/>
      <c r="K3734" s="32" t="str">
        <f t="shared" si="117"/>
        <v/>
      </c>
      <c r="L3734" s="535"/>
    </row>
    <row r="3735" spans="2:12" x14ac:dyDescent="0.4">
      <c r="B3735" s="535"/>
      <c r="E3735" s="32" t="str">
        <f t="shared" si="116"/>
        <v/>
      </c>
      <c r="H3735" s="535"/>
      <c r="K3735" s="32" t="str">
        <f t="shared" si="117"/>
        <v/>
      </c>
      <c r="L3735" s="535"/>
    </row>
    <row r="3736" spans="2:12" x14ac:dyDescent="0.4">
      <c r="B3736" s="535"/>
      <c r="E3736" s="32" t="str">
        <f t="shared" si="116"/>
        <v/>
      </c>
      <c r="H3736" s="535"/>
      <c r="K3736" s="32" t="str">
        <f t="shared" si="117"/>
        <v/>
      </c>
      <c r="L3736" s="535"/>
    </row>
    <row r="3737" spans="2:12" x14ac:dyDescent="0.4">
      <c r="B3737" s="535"/>
      <c r="E3737" s="32" t="str">
        <f t="shared" si="116"/>
        <v/>
      </c>
      <c r="H3737" s="535"/>
      <c r="K3737" s="32" t="str">
        <f t="shared" si="117"/>
        <v/>
      </c>
      <c r="L3737" s="535"/>
    </row>
    <row r="3738" spans="2:12" x14ac:dyDescent="0.4">
      <c r="B3738" s="535"/>
      <c r="E3738" s="32" t="str">
        <f t="shared" si="116"/>
        <v/>
      </c>
      <c r="H3738" s="535"/>
      <c r="K3738" s="32" t="str">
        <f t="shared" si="117"/>
        <v/>
      </c>
      <c r="L3738" s="535"/>
    </row>
    <row r="3739" spans="2:12" x14ac:dyDescent="0.4">
      <c r="B3739" s="535"/>
      <c r="E3739" s="32" t="str">
        <f t="shared" si="116"/>
        <v/>
      </c>
      <c r="H3739" s="535"/>
      <c r="K3739" s="32" t="str">
        <f t="shared" si="117"/>
        <v/>
      </c>
      <c r="L3739" s="535"/>
    </row>
    <row r="3740" spans="2:12" x14ac:dyDescent="0.4">
      <c r="B3740" s="535"/>
      <c r="E3740" s="32" t="str">
        <f t="shared" si="116"/>
        <v/>
      </c>
      <c r="H3740" s="535"/>
      <c r="K3740" s="32" t="str">
        <f t="shared" si="117"/>
        <v/>
      </c>
      <c r="L3740" s="535"/>
    </row>
    <row r="3741" spans="2:12" x14ac:dyDescent="0.4">
      <c r="B3741" s="535"/>
      <c r="E3741" s="32" t="str">
        <f t="shared" si="116"/>
        <v/>
      </c>
      <c r="H3741" s="535"/>
      <c r="K3741" s="32" t="str">
        <f t="shared" si="117"/>
        <v/>
      </c>
      <c r="L3741" s="535"/>
    </row>
    <row r="3742" spans="2:12" x14ac:dyDescent="0.4">
      <c r="B3742" s="535"/>
      <c r="E3742" s="32" t="str">
        <f t="shared" si="116"/>
        <v/>
      </c>
      <c r="H3742" s="535"/>
      <c r="K3742" s="32" t="str">
        <f t="shared" si="117"/>
        <v/>
      </c>
      <c r="L3742" s="535"/>
    </row>
    <row r="3743" spans="2:12" x14ac:dyDescent="0.4">
      <c r="B3743" s="535"/>
      <c r="E3743" s="32" t="str">
        <f t="shared" si="116"/>
        <v/>
      </c>
      <c r="H3743" s="535"/>
      <c r="K3743" s="32" t="str">
        <f t="shared" si="117"/>
        <v/>
      </c>
      <c r="L3743" s="535"/>
    </row>
    <row r="3744" spans="2:12" x14ac:dyDescent="0.4">
      <c r="B3744" s="535"/>
      <c r="E3744" s="32" t="str">
        <f t="shared" si="116"/>
        <v/>
      </c>
      <c r="H3744" s="535"/>
      <c r="K3744" s="32" t="str">
        <f t="shared" si="117"/>
        <v/>
      </c>
      <c r="L3744" s="535"/>
    </row>
    <row r="3745" spans="2:12" x14ac:dyDescent="0.4">
      <c r="B3745" s="535"/>
      <c r="E3745" s="32" t="str">
        <f t="shared" si="116"/>
        <v/>
      </c>
      <c r="H3745" s="535"/>
      <c r="K3745" s="32" t="str">
        <f t="shared" si="117"/>
        <v/>
      </c>
      <c r="L3745" s="535"/>
    </row>
    <row r="3746" spans="2:12" x14ac:dyDescent="0.4">
      <c r="B3746" s="535"/>
      <c r="E3746" s="32" t="str">
        <f t="shared" si="116"/>
        <v/>
      </c>
      <c r="H3746" s="535"/>
      <c r="K3746" s="32" t="str">
        <f t="shared" si="117"/>
        <v/>
      </c>
      <c r="L3746" s="535"/>
    </row>
    <row r="3747" spans="2:12" x14ac:dyDescent="0.4">
      <c r="B3747" s="535"/>
      <c r="E3747" s="32" t="str">
        <f t="shared" si="116"/>
        <v/>
      </c>
      <c r="H3747" s="535"/>
      <c r="K3747" s="32" t="str">
        <f t="shared" si="117"/>
        <v/>
      </c>
      <c r="L3747" s="535"/>
    </row>
    <row r="3748" spans="2:12" x14ac:dyDescent="0.4">
      <c r="B3748" s="535"/>
      <c r="E3748" s="32" t="str">
        <f t="shared" si="116"/>
        <v/>
      </c>
      <c r="H3748" s="535"/>
      <c r="K3748" s="32" t="str">
        <f t="shared" si="117"/>
        <v/>
      </c>
      <c r="L3748" s="535"/>
    </row>
    <row r="3749" spans="2:12" x14ac:dyDescent="0.4">
      <c r="B3749" s="535"/>
      <c r="E3749" s="32" t="str">
        <f t="shared" si="116"/>
        <v/>
      </c>
      <c r="H3749" s="535"/>
      <c r="K3749" s="32" t="str">
        <f t="shared" si="117"/>
        <v/>
      </c>
      <c r="L3749" s="535"/>
    </row>
    <row r="3750" spans="2:12" x14ac:dyDescent="0.4">
      <c r="B3750" s="535"/>
      <c r="E3750" s="32" t="str">
        <f t="shared" si="116"/>
        <v/>
      </c>
      <c r="H3750" s="535"/>
      <c r="K3750" s="32" t="str">
        <f t="shared" si="117"/>
        <v/>
      </c>
      <c r="L3750" s="535"/>
    </row>
    <row r="3751" spans="2:12" x14ac:dyDescent="0.4">
      <c r="B3751" s="535"/>
      <c r="E3751" s="32" t="str">
        <f t="shared" si="116"/>
        <v/>
      </c>
      <c r="H3751" s="535"/>
      <c r="K3751" s="32" t="str">
        <f t="shared" si="117"/>
        <v/>
      </c>
      <c r="L3751" s="535"/>
    </row>
    <row r="3752" spans="2:12" x14ac:dyDescent="0.4">
      <c r="B3752" s="535"/>
      <c r="E3752" s="32" t="str">
        <f t="shared" si="116"/>
        <v/>
      </c>
      <c r="H3752" s="535"/>
      <c r="K3752" s="32" t="str">
        <f t="shared" si="117"/>
        <v/>
      </c>
      <c r="L3752" s="535"/>
    </row>
    <row r="3753" spans="2:12" x14ac:dyDescent="0.4">
      <c r="B3753" s="535"/>
      <c r="E3753" s="32" t="str">
        <f t="shared" si="116"/>
        <v/>
      </c>
      <c r="H3753" s="535"/>
      <c r="K3753" s="32" t="str">
        <f t="shared" si="117"/>
        <v/>
      </c>
      <c r="L3753" s="535"/>
    </row>
    <row r="3754" spans="2:12" x14ac:dyDescent="0.4">
      <c r="B3754" s="535"/>
      <c r="E3754" s="32" t="str">
        <f t="shared" si="116"/>
        <v/>
      </c>
      <c r="H3754" s="535"/>
      <c r="K3754" s="32" t="str">
        <f t="shared" si="117"/>
        <v/>
      </c>
      <c r="L3754" s="535"/>
    </row>
    <row r="3755" spans="2:12" x14ac:dyDescent="0.4">
      <c r="B3755" s="535"/>
      <c r="E3755" s="32" t="str">
        <f t="shared" si="116"/>
        <v/>
      </c>
      <c r="H3755" s="535"/>
      <c r="K3755" s="32" t="str">
        <f t="shared" si="117"/>
        <v/>
      </c>
      <c r="L3755" s="535"/>
    </row>
    <row r="3756" spans="2:12" x14ac:dyDescent="0.4">
      <c r="B3756" s="535"/>
      <c r="E3756" s="32" t="str">
        <f t="shared" si="116"/>
        <v/>
      </c>
      <c r="H3756" s="535"/>
      <c r="K3756" s="32" t="str">
        <f t="shared" si="117"/>
        <v/>
      </c>
      <c r="L3756" s="535"/>
    </row>
    <row r="3757" spans="2:12" x14ac:dyDescent="0.4">
      <c r="B3757" s="535"/>
      <c r="E3757" s="32" t="str">
        <f t="shared" si="116"/>
        <v/>
      </c>
      <c r="H3757" s="535"/>
      <c r="K3757" s="32" t="str">
        <f t="shared" si="117"/>
        <v/>
      </c>
      <c r="L3757" s="535"/>
    </row>
    <row r="3758" spans="2:12" x14ac:dyDescent="0.4">
      <c r="B3758" s="535"/>
      <c r="E3758" s="32" t="str">
        <f t="shared" si="116"/>
        <v/>
      </c>
      <c r="H3758" s="535"/>
      <c r="K3758" s="32" t="str">
        <f t="shared" si="117"/>
        <v/>
      </c>
      <c r="L3758" s="535"/>
    </row>
    <row r="3759" spans="2:12" x14ac:dyDescent="0.4">
      <c r="B3759" s="535"/>
      <c r="E3759" s="32" t="str">
        <f t="shared" si="116"/>
        <v/>
      </c>
      <c r="H3759" s="535"/>
      <c r="K3759" s="32" t="str">
        <f t="shared" si="117"/>
        <v/>
      </c>
      <c r="L3759" s="535"/>
    </row>
    <row r="3760" spans="2:12" x14ac:dyDescent="0.4">
      <c r="B3760" s="535"/>
      <c r="E3760" s="32" t="str">
        <f t="shared" si="116"/>
        <v/>
      </c>
      <c r="H3760" s="535"/>
      <c r="K3760" s="32" t="str">
        <f t="shared" si="117"/>
        <v/>
      </c>
      <c r="L3760" s="535"/>
    </row>
    <row r="3761" spans="2:12" x14ac:dyDescent="0.4">
      <c r="B3761" s="535"/>
      <c r="E3761" s="32" t="str">
        <f t="shared" si="116"/>
        <v/>
      </c>
      <c r="H3761" s="535"/>
      <c r="K3761" s="32" t="str">
        <f t="shared" si="117"/>
        <v/>
      </c>
      <c r="L3761" s="535"/>
    </row>
    <row r="3762" spans="2:12" x14ac:dyDescent="0.4">
      <c r="B3762" s="535"/>
      <c r="E3762" s="32" t="str">
        <f t="shared" si="116"/>
        <v/>
      </c>
      <c r="H3762" s="535"/>
      <c r="K3762" s="32" t="str">
        <f t="shared" si="117"/>
        <v/>
      </c>
      <c r="L3762" s="535"/>
    </row>
    <row r="3763" spans="2:12" x14ac:dyDescent="0.4">
      <c r="B3763" s="535"/>
      <c r="E3763" s="32" t="str">
        <f t="shared" si="116"/>
        <v/>
      </c>
      <c r="H3763" s="535"/>
      <c r="K3763" s="32" t="str">
        <f t="shared" si="117"/>
        <v/>
      </c>
      <c r="L3763" s="535"/>
    </row>
    <row r="3764" spans="2:12" x14ac:dyDescent="0.4">
      <c r="B3764" s="535"/>
      <c r="E3764" s="32" t="str">
        <f t="shared" si="116"/>
        <v/>
      </c>
      <c r="H3764" s="535"/>
      <c r="K3764" s="32" t="str">
        <f t="shared" si="117"/>
        <v/>
      </c>
      <c r="L3764" s="535"/>
    </row>
    <row r="3765" spans="2:12" x14ac:dyDescent="0.4">
      <c r="B3765" s="535"/>
      <c r="E3765" s="32" t="str">
        <f t="shared" si="116"/>
        <v/>
      </c>
      <c r="H3765" s="535"/>
      <c r="K3765" s="32" t="str">
        <f t="shared" si="117"/>
        <v/>
      </c>
      <c r="L3765" s="535"/>
    </row>
    <row r="3766" spans="2:12" x14ac:dyDescent="0.4">
      <c r="B3766" s="535"/>
      <c r="E3766" s="32" t="str">
        <f t="shared" si="116"/>
        <v/>
      </c>
      <c r="H3766" s="535"/>
      <c r="K3766" s="32" t="str">
        <f t="shared" si="117"/>
        <v/>
      </c>
      <c r="L3766" s="535"/>
    </row>
    <row r="3767" spans="2:12" x14ac:dyDescent="0.4">
      <c r="B3767" s="535"/>
      <c r="E3767" s="32" t="str">
        <f t="shared" si="116"/>
        <v/>
      </c>
      <c r="H3767" s="535"/>
      <c r="K3767" s="32" t="str">
        <f t="shared" si="117"/>
        <v/>
      </c>
      <c r="L3767" s="535"/>
    </row>
    <row r="3768" spans="2:12" x14ac:dyDescent="0.4">
      <c r="B3768" s="535"/>
      <c r="E3768" s="32" t="str">
        <f t="shared" si="116"/>
        <v/>
      </c>
      <c r="H3768" s="535"/>
      <c r="K3768" s="32" t="str">
        <f t="shared" si="117"/>
        <v/>
      </c>
      <c r="L3768" s="535"/>
    </row>
    <row r="3769" spans="2:12" x14ac:dyDescent="0.4">
      <c r="B3769" s="535"/>
      <c r="E3769" s="32" t="str">
        <f t="shared" si="116"/>
        <v/>
      </c>
      <c r="H3769" s="535"/>
      <c r="K3769" s="32" t="str">
        <f t="shared" si="117"/>
        <v/>
      </c>
      <c r="L3769" s="535"/>
    </row>
    <row r="3770" spans="2:12" x14ac:dyDescent="0.4">
      <c r="B3770" s="535"/>
      <c r="E3770" s="32" t="str">
        <f t="shared" si="116"/>
        <v/>
      </c>
      <c r="H3770" s="535"/>
      <c r="K3770" s="32" t="str">
        <f t="shared" si="117"/>
        <v/>
      </c>
      <c r="L3770" s="535"/>
    </row>
    <row r="3771" spans="2:12" x14ac:dyDescent="0.4">
      <c r="B3771" s="535"/>
      <c r="E3771" s="32" t="str">
        <f t="shared" si="116"/>
        <v/>
      </c>
      <c r="H3771" s="535"/>
      <c r="K3771" s="32" t="str">
        <f t="shared" si="117"/>
        <v/>
      </c>
      <c r="L3771" s="535"/>
    </row>
    <row r="3772" spans="2:12" x14ac:dyDescent="0.4">
      <c r="B3772" s="535"/>
      <c r="E3772" s="32" t="str">
        <f t="shared" si="116"/>
        <v/>
      </c>
      <c r="H3772" s="535"/>
      <c r="K3772" s="32" t="str">
        <f t="shared" si="117"/>
        <v/>
      </c>
      <c r="L3772" s="535"/>
    </row>
    <row r="3773" spans="2:12" x14ac:dyDescent="0.4">
      <c r="B3773" s="535"/>
      <c r="E3773" s="32" t="str">
        <f t="shared" si="116"/>
        <v/>
      </c>
      <c r="H3773" s="535"/>
      <c r="K3773" s="32" t="str">
        <f t="shared" si="117"/>
        <v/>
      </c>
      <c r="L3773" s="535"/>
    </row>
    <row r="3774" spans="2:12" x14ac:dyDescent="0.4">
      <c r="B3774" s="535"/>
      <c r="E3774" s="32" t="str">
        <f t="shared" si="116"/>
        <v/>
      </c>
      <c r="H3774" s="535"/>
      <c r="K3774" s="32" t="str">
        <f t="shared" si="117"/>
        <v/>
      </c>
      <c r="L3774" s="535"/>
    </row>
    <row r="3775" spans="2:12" x14ac:dyDescent="0.4">
      <c r="B3775" s="535"/>
      <c r="E3775" s="32" t="str">
        <f t="shared" si="116"/>
        <v/>
      </c>
      <c r="H3775" s="535"/>
      <c r="K3775" s="32" t="str">
        <f t="shared" si="117"/>
        <v/>
      </c>
      <c r="L3775" s="535"/>
    </row>
    <row r="3776" spans="2:12" x14ac:dyDescent="0.4">
      <c r="B3776" s="535"/>
      <c r="E3776" s="32" t="str">
        <f t="shared" si="116"/>
        <v/>
      </c>
      <c r="H3776" s="535"/>
      <c r="K3776" s="32" t="str">
        <f t="shared" si="117"/>
        <v/>
      </c>
      <c r="L3776" s="535"/>
    </row>
    <row r="3777" spans="2:12" x14ac:dyDescent="0.4">
      <c r="B3777" s="535"/>
      <c r="E3777" s="32" t="str">
        <f t="shared" si="116"/>
        <v/>
      </c>
      <c r="H3777" s="535"/>
      <c r="K3777" s="32" t="str">
        <f t="shared" si="117"/>
        <v/>
      </c>
      <c r="L3777" s="535"/>
    </row>
    <row r="3778" spans="2:12" x14ac:dyDescent="0.4">
      <c r="B3778" s="535"/>
      <c r="E3778" s="32" t="str">
        <f t="shared" si="116"/>
        <v/>
      </c>
      <c r="H3778" s="535"/>
      <c r="K3778" s="32" t="str">
        <f t="shared" si="117"/>
        <v/>
      </c>
      <c r="L3778" s="535"/>
    </row>
    <row r="3779" spans="2:12" x14ac:dyDescent="0.4">
      <c r="B3779" s="535"/>
      <c r="E3779" s="32" t="str">
        <f t="shared" si="116"/>
        <v/>
      </c>
      <c r="H3779" s="535"/>
      <c r="K3779" s="32" t="str">
        <f t="shared" si="117"/>
        <v/>
      </c>
      <c r="L3779" s="535"/>
    </row>
    <row r="3780" spans="2:12" x14ac:dyDescent="0.4">
      <c r="B3780" s="535"/>
      <c r="E3780" s="32" t="str">
        <f t="shared" si="116"/>
        <v/>
      </c>
      <c r="H3780" s="535"/>
      <c r="K3780" s="32" t="str">
        <f t="shared" si="117"/>
        <v/>
      </c>
      <c r="L3780" s="535"/>
    </row>
    <row r="3781" spans="2:12" x14ac:dyDescent="0.4">
      <c r="B3781" s="535"/>
      <c r="E3781" s="32" t="str">
        <f t="shared" si="116"/>
        <v/>
      </c>
      <c r="H3781" s="535"/>
      <c r="K3781" s="32" t="str">
        <f t="shared" si="117"/>
        <v/>
      </c>
      <c r="L3781" s="535"/>
    </row>
    <row r="3782" spans="2:12" x14ac:dyDescent="0.4">
      <c r="B3782" s="535"/>
      <c r="E3782" s="32" t="str">
        <f t="shared" si="116"/>
        <v/>
      </c>
      <c r="H3782" s="535"/>
      <c r="K3782" s="32" t="str">
        <f t="shared" si="117"/>
        <v/>
      </c>
      <c r="L3782" s="535"/>
    </row>
    <row r="3783" spans="2:12" x14ac:dyDescent="0.4">
      <c r="B3783" s="535"/>
      <c r="E3783" s="32" t="str">
        <f t="shared" si="116"/>
        <v/>
      </c>
      <c r="H3783" s="535"/>
      <c r="K3783" s="32" t="str">
        <f t="shared" si="117"/>
        <v/>
      </c>
      <c r="L3783" s="535"/>
    </row>
    <row r="3784" spans="2:12" x14ac:dyDescent="0.4">
      <c r="B3784" s="535"/>
      <c r="E3784" s="32" t="str">
        <f t="shared" si="116"/>
        <v/>
      </c>
      <c r="H3784" s="535"/>
      <c r="K3784" s="32" t="str">
        <f t="shared" si="117"/>
        <v/>
      </c>
      <c r="L3784" s="535"/>
    </row>
    <row r="3785" spans="2:12" x14ac:dyDescent="0.4">
      <c r="B3785" s="535"/>
      <c r="E3785" s="32" t="str">
        <f t="shared" si="116"/>
        <v/>
      </c>
      <c r="H3785" s="535"/>
      <c r="K3785" s="32" t="str">
        <f t="shared" si="117"/>
        <v/>
      </c>
      <c r="L3785" s="535"/>
    </row>
    <row r="3786" spans="2:12" x14ac:dyDescent="0.4">
      <c r="B3786" s="535"/>
      <c r="E3786" s="32" t="str">
        <f t="shared" ref="E3786:E3849" si="118">IF(OR(B3786="",B3786="Инструмент бензо",B3786="Инструмент электро",B3786="Инструмент газ",B3786="Ручник и аксессуары"),"","V")</f>
        <v/>
      </c>
      <c r="H3786" s="535"/>
      <c r="K3786" s="32" t="str">
        <f t="shared" si="117"/>
        <v/>
      </c>
      <c r="L3786" s="535"/>
    </row>
    <row r="3787" spans="2:12" x14ac:dyDescent="0.4">
      <c r="B3787" s="535"/>
      <c r="E3787" s="32" t="str">
        <f t="shared" si="118"/>
        <v/>
      </c>
      <c r="H3787" s="535"/>
      <c r="K3787" s="32" t="str">
        <f t="shared" ref="K3787:K3850" si="119">IF(OR(H3787="",H3787="Инструмент бензо",H3787="Инструмент электро",H3787="Инструмент газ",H3787="Ручник и аксессуары"),"","V")</f>
        <v/>
      </c>
      <c r="L3787" s="535"/>
    </row>
    <row r="3788" spans="2:12" x14ac:dyDescent="0.4">
      <c r="B3788" s="535"/>
      <c r="E3788" s="32" t="str">
        <f t="shared" si="118"/>
        <v/>
      </c>
      <c r="H3788" s="535"/>
      <c r="K3788" s="32" t="str">
        <f t="shared" si="119"/>
        <v/>
      </c>
      <c r="L3788" s="535"/>
    </row>
    <row r="3789" spans="2:12" x14ac:dyDescent="0.4">
      <c r="B3789" s="535"/>
      <c r="E3789" s="32" t="str">
        <f t="shared" si="118"/>
        <v/>
      </c>
      <c r="H3789" s="535"/>
      <c r="K3789" s="32" t="str">
        <f t="shared" si="119"/>
        <v/>
      </c>
      <c r="L3789" s="535"/>
    </row>
    <row r="3790" spans="2:12" x14ac:dyDescent="0.4">
      <c r="B3790" s="535"/>
      <c r="E3790" s="32" t="str">
        <f t="shared" si="118"/>
        <v/>
      </c>
      <c r="H3790" s="535"/>
      <c r="K3790" s="32" t="str">
        <f t="shared" si="119"/>
        <v/>
      </c>
      <c r="L3790" s="535"/>
    </row>
    <row r="3791" spans="2:12" x14ac:dyDescent="0.4">
      <c r="B3791" s="535"/>
      <c r="E3791" s="32" t="str">
        <f t="shared" si="118"/>
        <v/>
      </c>
      <c r="H3791" s="535"/>
      <c r="K3791" s="32" t="str">
        <f t="shared" si="119"/>
        <v/>
      </c>
      <c r="L3791" s="535"/>
    </row>
    <row r="3792" spans="2:12" x14ac:dyDescent="0.4">
      <c r="B3792" s="535"/>
      <c r="E3792" s="32" t="str">
        <f t="shared" si="118"/>
        <v/>
      </c>
      <c r="H3792" s="535"/>
      <c r="K3792" s="32" t="str">
        <f t="shared" si="119"/>
        <v/>
      </c>
      <c r="L3792" s="535"/>
    </row>
    <row r="3793" spans="2:12" x14ac:dyDescent="0.4">
      <c r="B3793" s="535"/>
      <c r="E3793" s="32" t="str">
        <f t="shared" si="118"/>
        <v/>
      </c>
      <c r="H3793" s="535"/>
      <c r="K3793" s="32" t="str">
        <f t="shared" si="119"/>
        <v/>
      </c>
      <c r="L3793" s="535"/>
    </row>
    <row r="3794" spans="2:12" x14ac:dyDescent="0.4">
      <c r="B3794" s="535"/>
      <c r="E3794" s="32" t="str">
        <f t="shared" si="118"/>
        <v/>
      </c>
      <c r="H3794" s="535"/>
      <c r="K3794" s="32" t="str">
        <f t="shared" si="119"/>
        <v/>
      </c>
      <c r="L3794" s="535"/>
    </row>
    <row r="3795" spans="2:12" x14ac:dyDescent="0.4">
      <c r="B3795" s="535"/>
      <c r="E3795" s="32" t="str">
        <f t="shared" si="118"/>
        <v/>
      </c>
      <c r="H3795" s="535"/>
      <c r="K3795" s="32" t="str">
        <f t="shared" si="119"/>
        <v/>
      </c>
      <c r="L3795" s="535"/>
    </row>
    <row r="3796" spans="2:12" x14ac:dyDescent="0.4">
      <c r="B3796" s="535"/>
      <c r="E3796" s="32" t="str">
        <f t="shared" si="118"/>
        <v/>
      </c>
      <c r="H3796" s="535"/>
      <c r="K3796" s="32" t="str">
        <f t="shared" si="119"/>
        <v/>
      </c>
      <c r="L3796" s="535"/>
    </row>
    <row r="3797" spans="2:12" x14ac:dyDescent="0.4">
      <c r="B3797" s="535"/>
      <c r="E3797" s="32" t="str">
        <f t="shared" si="118"/>
        <v/>
      </c>
      <c r="H3797" s="535"/>
      <c r="K3797" s="32" t="str">
        <f t="shared" si="119"/>
        <v/>
      </c>
      <c r="L3797" s="535"/>
    </row>
    <row r="3798" spans="2:12" x14ac:dyDescent="0.4">
      <c r="B3798" s="535"/>
      <c r="E3798" s="32" t="str">
        <f t="shared" si="118"/>
        <v/>
      </c>
      <c r="H3798" s="535"/>
      <c r="K3798" s="32" t="str">
        <f t="shared" si="119"/>
        <v/>
      </c>
      <c r="L3798" s="535"/>
    </row>
    <row r="3799" spans="2:12" x14ac:dyDescent="0.4">
      <c r="B3799" s="535"/>
      <c r="E3799" s="32" t="str">
        <f t="shared" si="118"/>
        <v/>
      </c>
      <c r="H3799" s="535"/>
      <c r="K3799" s="32" t="str">
        <f t="shared" si="119"/>
        <v/>
      </c>
      <c r="L3799" s="535"/>
    </row>
    <row r="3800" spans="2:12" x14ac:dyDescent="0.4">
      <c r="B3800" s="535"/>
      <c r="E3800" s="32" t="str">
        <f t="shared" si="118"/>
        <v/>
      </c>
      <c r="H3800" s="535"/>
      <c r="K3800" s="32" t="str">
        <f t="shared" si="119"/>
        <v/>
      </c>
      <c r="L3800" s="535"/>
    </row>
    <row r="3801" spans="2:12" x14ac:dyDescent="0.4">
      <c r="B3801" s="535"/>
      <c r="E3801" s="32" t="str">
        <f t="shared" si="118"/>
        <v/>
      </c>
      <c r="H3801" s="535"/>
      <c r="K3801" s="32" t="str">
        <f t="shared" si="119"/>
        <v/>
      </c>
      <c r="L3801" s="535"/>
    </row>
    <row r="3802" spans="2:12" x14ac:dyDescent="0.4">
      <c r="B3802" s="535"/>
      <c r="E3802" s="32" t="str">
        <f t="shared" si="118"/>
        <v/>
      </c>
      <c r="H3802" s="535"/>
      <c r="K3802" s="32" t="str">
        <f t="shared" si="119"/>
        <v/>
      </c>
      <c r="L3802" s="535"/>
    </row>
    <row r="3803" spans="2:12" x14ac:dyDescent="0.4">
      <c r="B3803" s="535"/>
      <c r="E3803" s="32" t="str">
        <f t="shared" si="118"/>
        <v/>
      </c>
      <c r="H3803" s="535"/>
      <c r="K3803" s="32" t="str">
        <f t="shared" si="119"/>
        <v/>
      </c>
      <c r="L3803" s="535"/>
    </row>
    <row r="3804" spans="2:12" x14ac:dyDescent="0.4">
      <c r="B3804" s="535"/>
      <c r="E3804" s="32" t="str">
        <f t="shared" si="118"/>
        <v/>
      </c>
      <c r="H3804" s="535"/>
      <c r="K3804" s="32" t="str">
        <f t="shared" si="119"/>
        <v/>
      </c>
      <c r="L3804" s="535"/>
    </row>
    <row r="3805" spans="2:12" x14ac:dyDescent="0.4">
      <c r="B3805" s="535"/>
      <c r="E3805" s="32" t="str">
        <f t="shared" si="118"/>
        <v/>
      </c>
      <c r="H3805" s="535"/>
      <c r="K3805" s="32" t="str">
        <f t="shared" si="119"/>
        <v/>
      </c>
      <c r="L3805" s="535"/>
    </row>
    <row r="3806" spans="2:12" x14ac:dyDescent="0.4">
      <c r="B3806" s="535"/>
      <c r="E3806" s="32" t="str">
        <f t="shared" si="118"/>
        <v/>
      </c>
      <c r="H3806" s="535"/>
      <c r="K3806" s="32" t="str">
        <f t="shared" si="119"/>
        <v/>
      </c>
      <c r="L3806" s="535"/>
    </row>
    <row r="3807" spans="2:12" x14ac:dyDescent="0.4">
      <c r="B3807" s="535"/>
      <c r="E3807" s="32" t="str">
        <f t="shared" si="118"/>
        <v/>
      </c>
      <c r="H3807" s="535"/>
      <c r="K3807" s="32" t="str">
        <f t="shared" si="119"/>
        <v/>
      </c>
      <c r="L3807" s="535"/>
    </row>
    <row r="3808" spans="2:12" x14ac:dyDescent="0.4">
      <c r="B3808" s="535"/>
      <c r="E3808" s="32" t="str">
        <f t="shared" si="118"/>
        <v/>
      </c>
      <c r="H3808" s="535"/>
      <c r="K3808" s="32" t="str">
        <f t="shared" si="119"/>
        <v/>
      </c>
      <c r="L3808" s="535"/>
    </row>
    <row r="3809" spans="2:12" x14ac:dyDescent="0.4">
      <c r="B3809" s="535"/>
      <c r="E3809" s="32" t="str">
        <f t="shared" si="118"/>
        <v/>
      </c>
      <c r="H3809" s="535"/>
      <c r="K3809" s="32" t="str">
        <f t="shared" si="119"/>
        <v/>
      </c>
      <c r="L3809" s="535"/>
    </row>
    <row r="3810" spans="2:12" x14ac:dyDescent="0.4">
      <c r="B3810" s="535"/>
      <c r="E3810" s="32" t="str">
        <f t="shared" si="118"/>
        <v/>
      </c>
      <c r="H3810" s="535"/>
      <c r="K3810" s="32" t="str">
        <f t="shared" si="119"/>
        <v/>
      </c>
      <c r="L3810" s="535"/>
    </row>
    <row r="3811" spans="2:12" x14ac:dyDescent="0.4">
      <c r="B3811" s="535"/>
      <c r="E3811" s="32" t="str">
        <f t="shared" si="118"/>
        <v/>
      </c>
      <c r="H3811" s="535"/>
      <c r="K3811" s="32" t="str">
        <f t="shared" si="119"/>
        <v/>
      </c>
      <c r="L3811" s="535"/>
    </row>
    <row r="3812" spans="2:12" x14ac:dyDescent="0.4">
      <c r="B3812" s="535"/>
      <c r="E3812" s="32" t="str">
        <f t="shared" si="118"/>
        <v/>
      </c>
      <c r="H3812" s="535"/>
      <c r="K3812" s="32" t="str">
        <f t="shared" si="119"/>
        <v/>
      </c>
      <c r="L3812" s="535"/>
    </row>
    <row r="3813" spans="2:12" x14ac:dyDescent="0.4">
      <c r="B3813" s="535"/>
      <c r="E3813" s="32" t="str">
        <f t="shared" si="118"/>
        <v/>
      </c>
      <c r="H3813" s="535"/>
      <c r="K3813" s="32" t="str">
        <f t="shared" si="119"/>
        <v/>
      </c>
      <c r="L3813" s="535"/>
    </row>
    <row r="3814" spans="2:12" x14ac:dyDescent="0.4">
      <c r="B3814" s="535"/>
      <c r="E3814" s="32" t="str">
        <f t="shared" si="118"/>
        <v/>
      </c>
      <c r="H3814" s="535"/>
      <c r="K3814" s="32" t="str">
        <f t="shared" si="119"/>
        <v/>
      </c>
      <c r="L3814" s="535"/>
    </row>
    <row r="3815" spans="2:12" x14ac:dyDescent="0.4">
      <c r="B3815" s="535"/>
      <c r="E3815" s="32" t="str">
        <f t="shared" si="118"/>
        <v/>
      </c>
      <c r="H3815" s="535"/>
      <c r="K3815" s="32" t="str">
        <f t="shared" si="119"/>
        <v/>
      </c>
      <c r="L3815" s="535"/>
    </row>
    <row r="3816" spans="2:12" x14ac:dyDescent="0.4">
      <c r="B3816" s="535"/>
      <c r="E3816" s="32" t="str">
        <f t="shared" si="118"/>
        <v/>
      </c>
      <c r="H3816" s="535"/>
      <c r="K3816" s="32" t="str">
        <f t="shared" si="119"/>
        <v/>
      </c>
      <c r="L3816" s="535"/>
    </row>
    <row r="3817" spans="2:12" x14ac:dyDescent="0.4">
      <c r="B3817" s="535"/>
      <c r="E3817" s="32" t="str">
        <f t="shared" si="118"/>
        <v/>
      </c>
      <c r="H3817" s="535"/>
      <c r="K3817" s="32" t="str">
        <f t="shared" si="119"/>
        <v/>
      </c>
      <c r="L3817" s="535"/>
    </row>
    <row r="3818" spans="2:12" x14ac:dyDescent="0.4">
      <c r="B3818" s="535"/>
      <c r="E3818" s="32" t="str">
        <f t="shared" si="118"/>
        <v/>
      </c>
      <c r="H3818" s="535"/>
      <c r="K3818" s="32" t="str">
        <f t="shared" si="119"/>
        <v/>
      </c>
      <c r="L3818" s="535"/>
    </row>
    <row r="3819" spans="2:12" x14ac:dyDescent="0.4">
      <c r="B3819" s="535"/>
      <c r="E3819" s="32" t="str">
        <f t="shared" si="118"/>
        <v/>
      </c>
      <c r="H3819" s="535"/>
      <c r="K3819" s="32" t="str">
        <f t="shared" si="119"/>
        <v/>
      </c>
      <c r="L3819" s="535"/>
    </row>
    <row r="3820" spans="2:12" x14ac:dyDescent="0.4">
      <c r="B3820" s="535"/>
      <c r="E3820" s="32" t="str">
        <f t="shared" si="118"/>
        <v/>
      </c>
      <c r="H3820" s="535"/>
      <c r="K3820" s="32" t="str">
        <f t="shared" si="119"/>
        <v/>
      </c>
      <c r="L3820" s="535"/>
    </row>
    <row r="3821" spans="2:12" x14ac:dyDescent="0.4">
      <c r="B3821" s="535"/>
      <c r="E3821" s="32" t="str">
        <f t="shared" si="118"/>
        <v/>
      </c>
      <c r="H3821" s="535"/>
      <c r="K3821" s="32" t="str">
        <f t="shared" si="119"/>
        <v/>
      </c>
      <c r="L3821" s="535"/>
    </row>
    <row r="3822" spans="2:12" x14ac:dyDescent="0.4">
      <c r="B3822" s="535"/>
      <c r="E3822" s="32" t="str">
        <f t="shared" si="118"/>
        <v/>
      </c>
      <c r="H3822" s="535"/>
      <c r="K3822" s="32" t="str">
        <f t="shared" si="119"/>
        <v/>
      </c>
      <c r="L3822" s="535"/>
    </row>
    <row r="3823" spans="2:12" x14ac:dyDescent="0.4">
      <c r="B3823" s="535"/>
      <c r="E3823" s="32" t="str">
        <f t="shared" si="118"/>
        <v/>
      </c>
      <c r="H3823" s="535"/>
      <c r="K3823" s="32" t="str">
        <f t="shared" si="119"/>
        <v/>
      </c>
      <c r="L3823" s="535"/>
    </row>
    <row r="3824" spans="2:12" x14ac:dyDescent="0.4">
      <c r="B3824" s="535"/>
      <c r="E3824" s="32" t="str">
        <f t="shared" si="118"/>
        <v/>
      </c>
      <c r="H3824" s="535"/>
      <c r="K3824" s="32" t="str">
        <f t="shared" si="119"/>
        <v/>
      </c>
      <c r="L3824" s="535"/>
    </row>
    <row r="3825" spans="2:12" x14ac:dyDescent="0.4">
      <c r="B3825" s="535"/>
      <c r="E3825" s="32" t="str">
        <f t="shared" si="118"/>
        <v/>
      </c>
      <c r="H3825" s="535"/>
      <c r="K3825" s="32" t="str">
        <f t="shared" si="119"/>
        <v/>
      </c>
      <c r="L3825" s="535"/>
    </row>
    <row r="3826" spans="2:12" x14ac:dyDescent="0.4">
      <c r="B3826" s="535"/>
      <c r="E3826" s="32" t="str">
        <f t="shared" si="118"/>
        <v/>
      </c>
      <c r="H3826" s="535"/>
      <c r="K3826" s="32" t="str">
        <f t="shared" si="119"/>
        <v/>
      </c>
      <c r="L3826" s="535"/>
    </row>
    <row r="3827" spans="2:12" x14ac:dyDescent="0.4">
      <c r="B3827" s="535"/>
      <c r="E3827" s="32" t="str">
        <f t="shared" si="118"/>
        <v/>
      </c>
      <c r="H3827" s="535"/>
      <c r="K3827" s="32" t="str">
        <f t="shared" si="119"/>
        <v/>
      </c>
      <c r="L3827" s="535"/>
    </row>
    <row r="3828" spans="2:12" x14ac:dyDescent="0.4">
      <c r="B3828" s="535"/>
      <c r="E3828" s="32" t="str">
        <f t="shared" si="118"/>
        <v/>
      </c>
      <c r="H3828" s="535"/>
      <c r="K3828" s="32" t="str">
        <f t="shared" si="119"/>
        <v/>
      </c>
      <c r="L3828" s="535"/>
    </row>
    <row r="3829" spans="2:12" x14ac:dyDescent="0.4">
      <c r="B3829" s="535"/>
      <c r="E3829" s="32" t="str">
        <f t="shared" si="118"/>
        <v/>
      </c>
      <c r="H3829" s="535"/>
      <c r="K3829" s="32" t="str">
        <f t="shared" si="119"/>
        <v/>
      </c>
      <c r="L3829" s="535"/>
    </row>
    <row r="3830" spans="2:12" x14ac:dyDescent="0.4">
      <c r="B3830" s="535"/>
      <c r="E3830" s="32" t="str">
        <f t="shared" si="118"/>
        <v/>
      </c>
      <c r="H3830" s="535"/>
      <c r="K3830" s="32" t="str">
        <f t="shared" si="119"/>
        <v/>
      </c>
      <c r="L3830" s="535"/>
    </row>
    <row r="3831" spans="2:12" x14ac:dyDescent="0.4">
      <c r="B3831" s="535"/>
      <c r="E3831" s="32" t="str">
        <f t="shared" si="118"/>
        <v/>
      </c>
      <c r="H3831" s="535"/>
      <c r="K3831" s="32" t="str">
        <f t="shared" si="119"/>
        <v/>
      </c>
      <c r="L3831" s="535"/>
    </row>
    <row r="3832" spans="2:12" x14ac:dyDescent="0.4">
      <c r="B3832" s="535"/>
      <c r="E3832" s="32" t="str">
        <f t="shared" si="118"/>
        <v/>
      </c>
      <c r="H3832" s="535"/>
      <c r="K3832" s="32" t="str">
        <f t="shared" si="119"/>
        <v/>
      </c>
      <c r="L3832" s="535"/>
    </row>
    <row r="3833" spans="2:12" x14ac:dyDescent="0.4">
      <c r="B3833" s="535"/>
      <c r="E3833" s="32" t="str">
        <f t="shared" si="118"/>
        <v/>
      </c>
      <c r="H3833" s="535"/>
      <c r="K3833" s="32" t="str">
        <f t="shared" si="119"/>
        <v/>
      </c>
      <c r="L3833" s="535"/>
    </row>
    <row r="3834" spans="2:12" x14ac:dyDescent="0.4">
      <c r="B3834" s="535"/>
      <c r="E3834" s="32" t="str">
        <f t="shared" si="118"/>
        <v/>
      </c>
      <c r="H3834" s="535"/>
      <c r="K3834" s="32" t="str">
        <f t="shared" si="119"/>
        <v/>
      </c>
      <c r="L3834" s="535"/>
    </row>
    <row r="3835" spans="2:12" x14ac:dyDescent="0.4">
      <c r="B3835" s="535"/>
      <c r="E3835" s="32" t="str">
        <f t="shared" si="118"/>
        <v/>
      </c>
      <c r="H3835" s="535"/>
      <c r="K3835" s="32" t="str">
        <f t="shared" si="119"/>
        <v/>
      </c>
      <c r="L3835" s="535"/>
    </row>
    <row r="3836" spans="2:12" x14ac:dyDescent="0.4">
      <c r="B3836" s="535"/>
      <c r="E3836" s="32" t="str">
        <f t="shared" si="118"/>
        <v/>
      </c>
      <c r="H3836" s="535"/>
      <c r="K3836" s="32" t="str">
        <f t="shared" si="119"/>
        <v/>
      </c>
      <c r="L3836" s="535"/>
    </row>
    <row r="3837" spans="2:12" x14ac:dyDescent="0.4">
      <c r="B3837" s="535"/>
      <c r="E3837" s="32" t="str">
        <f t="shared" si="118"/>
        <v/>
      </c>
      <c r="H3837" s="535"/>
      <c r="K3837" s="32" t="str">
        <f t="shared" si="119"/>
        <v/>
      </c>
      <c r="L3837" s="535"/>
    </row>
    <row r="3838" spans="2:12" x14ac:dyDescent="0.4">
      <c r="B3838" s="535"/>
      <c r="E3838" s="32" t="str">
        <f t="shared" si="118"/>
        <v/>
      </c>
      <c r="H3838" s="535"/>
      <c r="K3838" s="32" t="str">
        <f t="shared" si="119"/>
        <v/>
      </c>
      <c r="L3838" s="535"/>
    </row>
    <row r="3839" spans="2:12" x14ac:dyDescent="0.4">
      <c r="B3839" s="535"/>
      <c r="E3839" s="32" t="str">
        <f t="shared" si="118"/>
        <v/>
      </c>
      <c r="H3839" s="535"/>
      <c r="K3839" s="32" t="str">
        <f t="shared" si="119"/>
        <v/>
      </c>
      <c r="L3839" s="535"/>
    </row>
    <row r="3840" spans="2:12" x14ac:dyDescent="0.4">
      <c r="B3840" s="535"/>
      <c r="E3840" s="32" t="str">
        <f t="shared" si="118"/>
        <v/>
      </c>
      <c r="H3840" s="535"/>
      <c r="K3840" s="32" t="str">
        <f t="shared" si="119"/>
        <v/>
      </c>
      <c r="L3840" s="535"/>
    </row>
    <row r="3841" spans="2:12" x14ac:dyDescent="0.4">
      <c r="B3841" s="535"/>
      <c r="E3841" s="32" t="str">
        <f t="shared" si="118"/>
        <v/>
      </c>
      <c r="H3841" s="535"/>
      <c r="K3841" s="32" t="str">
        <f t="shared" si="119"/>
        <v/>
      </c>
      <c r="L3841" s="535"/>
    </row>
    <row r="3842" spans="2:12" x14ac:dyDescent="0.4">
      <c r="B3842" s="535"/>
      <c r="E3842" s="32" t="str">
        <f t="shared" si="118"/>
        <v/>
      </c>
      <c r="H3842" s="535"/>
      <c r="K3842" s="32" t="str">
        <f t="shared" si="119"/>
        <v/>
      </c>
      <c r="L3842" s="535"/>
    </row>
    <row r="3843" spans="2:12" x14ac:dyDescent="0.4">
      <c r="B3843" s="535"/>
      <c r="E3843" s="32" t="str">
        <f t="shared" si="118"/>
        <v/>
      </c>
      <c r="H3843" s="535"/>
      <c r="K3843" s="32" t="str">
        <f t="shared" si="119"/>
        <v/>
      </c>
      <c r="L3843" s="535"/>
    </row>
    <row r="3844" spans="2:12" x14ac:dyDescent="0.4">
      <c r="B3844" s="535"/>
      <c r="E3844" s="32" t="str">
        <f t="shared" si="118"/>
        <v/>
      </c>
      <c r="H3844" s="535"/>
      <c r="K3844" s="32" t="str">
        <f t="shared" si="119"/>
        <v/>
      </c>
      <c r="L3844" s="535"/>
    </row>
    <row r="3845" spans="2:12" x14ac:dyDescent="0.4">
      <c r="B3845" s="535"/>
      <c r="E3845" s="32" t="str">
        <f t="shared" si="118"/>
        <v/>
      </c>
      <c r="H3845" s="535"/>
      <c r="K3845" s="32" t="str">
        <f t="shared" si="119"/>
        <v/>
      </c>
      <c r="L3845" s="535"/>
    </row>
    <row r="3846" spans="2:12" x14ac:dyDescent="0.4">
      <c r="B3846" s="535"/>
      <c r="E3846" s="32" t="str">
        <f t="shared" si="118"/>
        <v/>
      </c>
      <c r="H3846" s="535"/>
      <c r="K3846" s="32" t="str">
        <f t="shared" si="119"/>
        <v/>
      </c>
      <c r="L3846" s="535"/>
    </row>
    <row r="3847" spans="2:12" x14ac:dyDescent="0.4">
      <c r="B3847" s="535"/>
      <c r="E3847" s="32" t="str">
        <f t="shared" si="118"/>
        <v/>
      </c>
      <c r="H3847" s="535"/>
      <c r="K3847" s="32" t="str">
        <f t="shared" si="119"/>
        <v/>
      </c>
      <c r="L3847" s="535"/>
    </row>
    <row r="3848" spans="2:12" x14ac:dyDescent="0.4">
      <c r="B3848" s="535"/>
      <c r="E3848" s="32" t="str">
        <f t="shared" si="118"/>
        <v/>
      </c>
      <c r="H3848" s="535"/>
      <c r="K3848" s="32" t="str">
        <f t="shared" si="119"/>
        <v/>
      </c>
      <c r="L3848" s="535"/>
    </row>
    <row r="3849" spans="2:12" x14ac:dyDescent="0.4">
      <c r="B3849" s="535"/>
      <c r="E3849" s="32" t="str">
        <f t="shared" si="118"/>
        <v/>
      </c>
      <c r="H3849" s="535"/>
      <c r="K3849" s="32" t="str">
        <f t="shared" si="119"/>
        <v/>
      </c>
      <c r="L3849" s="535"/>
    </row>
    <row r="3850" spans="2:12" x14ac:dyDescent="0.4">
      <c r="B3850" s="535"/>
      <c r="E3850" s="32" t="str">
        <f t="shared" ref="E3850:E3913" si="120">IF(OR(B3850="",B3850="Инструмент бензо",B3850="Инструмент электро",B3850="Инструмент газ",B3850="Ручник и аксессуары"),"","V")</f>
        <v/>
      </c>
      <c r="H3850" s="535"/>
      <c r="K3850" s="32" t="str">
        <f t="shared" si="119"/>
        <v/>
      </c>
      <c r="L3850" s="535"/>
    </row>
    <row r="3851" spans="2:12" x14ac:dyDescent="0.4">
      <c r="B3851" s="535"/>
      <c r="E3851" s="32" t="str">
        <f t="shared" si="120"/>
        <v/>
      </c>
      <c r="H3851" s="535"/>
      <c r="K3851" s="32" t="str">
        <f t="shared" ref="K3851:K3914" si="121">IF(OR(H3851="",H3851="Инструмент бензо",H3851="Инструмент электро",H3851="Инструмент газ",H3851="Ручник и аксессуары"),"","V")</f>
        <v/>
      </c>
      <c r="L3851" s="535"/>
    </row>
    <row r="3852" spans="2:12" x14ac:dyDescent="0.4">
      <c r="B3852" s="535"/>
      <c r="E3852" s="32" t="str">
        <f t="shared" si="120"/>
        <v/>
      </c>
      <c r="H3852" s="535"/>
      <c r="K3852" s="32" t="str">
        <f t="shared" si="121"/>
        <v/>
      </c>
      <c r="L3852" s="535"/>
    </row>
    <row r="3853" spans="2:12" x14ac:dyDescent="0.4">
      <c r="B3853" s="535"/>
      <c r="E3853" s="32" t="str">
        <f t="shared" si="120"/>
        <v/>
      </c>
      <c r="H3853" s="535"/>
      <c r="K3853" s="32" t="str">
        <f t="shared" si="121"/>
        <v/>
      </c>
      <c r="L3853" s="535"/>
    </row>
    <row r="3854" spans="2:12" x14ac:dyDescent="0.4">
      <c r="B3854" s="535"/>
      <c r="E3854" s="32" t="str">
        <f t="shared" si="120"/>
        <v/>
      </c>
      <c r="H3854" s="535"/>
      <c r="K3854" s="32" t="str">
        <f t="shared" si="121"/>
        <v/>
      </c>
      <c r="L3854" s="535"/>
    </row>
    <row r="3855" spans="2:12" x14ac:dyDescent="0.4">
      <c r="B3855" s="535"/>
      <c r="E3855" s="32" t="str">
        <f t="shared" si="120"/>
        <v/>
      </c>
      <c r="H3855" s="535"/>
      <c r="K3855" s="32" t="str">
        <f t="shared" si="121"/>
        <v/>
      </c>
      <c r="L3855" s="535"/>
    </row>
    <row r="3856" spans="2:12" x14ac:dyDescent="0.4">
      <c r="B3856" s="535"/>
      <c r="E3856" s="32" t="str">
        <f t="shared" si="120"/>
        <v/>
      </c>
      <c r="H3856" s="535"/>
      <c r="K3856" s="32" t="str">
        <f t="shared" si="121"/>
        <v/>
      </c>
      <c r="L3856" s="535"/>
    </row>
    <row r="3857" spans="2:12" x14ac:dyDescent="0.4">
      <c r="B3857" s="535"/>
      <c r="E3857" s="32" t="str">
        <f t="shared" si="120"/>
        <v/>
      </c>
      <c r="H3857" s="535"/>
      <c r="K3857" s="32" t="str">
        <f t="shared" si="121"/>
        <v/>
      </c>
      <c r="L3857" s="535"/>
    </row>
    <row r="3858" spans="2:12" x14ac:dyDescent="0.4">
      <c r="B3858" s="535"/>
      <c r="E3858" s="32" t="str">
        <f t="shared" si="120"/>
        <v/>
      </c>
      <c r="H3858" s="535"/>
      <c r="K3858" s="32" t="str">
        <f t="shared" si="121"/>
        <v/>
      </c>
      <c r="L3858" s="535"/>
    </row>
    <row r="3859" spans="2:12" x14ac:dyDescent="0.4">
      <c r="B3859" s="535"/>
      <c r="E3859" s="32" t="str">
        <f t="shared" si="120"/>
        <v/>
      </c>
      <c r="H3859" s="535"/>
      <c r="K3859" s="32" t="str">
        <f t="shared" si="121"/>
        <v/>
      </c>
      <c r="L3859" s="535"/>
    </row>
    <row r="3860" spans="2:12" x14ac:dyDescent="0.4">
      <c r="B3860" s="535"/>
      <c r="E3860" s="32" t="str">
        <f t="shared" si="120"/>
        <v/>
      </c>
      <c r="H3860" s="535"/>
      <c r="K3860" s="32" t="str">
        <f t="shared" si="121"/>
        <v/>
      </c>
      <c r="L3860" s="535"/>
    </row>
    <row r="3861" spans="2:12" x14ac:dyDescent="0.4">
      <c r="B3861" s="535"/>
      <c r="E3861" s="32" t="str">
        <f t="shared" si="120"/>
        <v/>
      </c>
      <c r="H3861" s="535"/>
      <c r="K3861" s="32" t="str">
        <f t="shared" si="121"/>
        <v/>
      </c>
      <c r="L3861" s="535"/>
    </row>
    <row r="3862" spans="2:12" x14ac:dyDescent="0.4">
      <c r="B3862" s="535"/>
      <c r="E3862" s="32" t="str">
        <f t="shared" si="120"/>
        <v/>
      </c>
      <c r="H3862" s="535"/>
      <c r="K3862" s="32" t="str">
        <f t="shared" si="121"/>
        <v/>
      </c>
      <c r="L3862" s="535"/>
    </row>
    <row r="3863" spans="2:12" x14ac:dyDescent="0.4">
      <c r="B3863" s="535"/>
      <c r="E3863" s="32" t="str">
        <f t="shared" si="120"/>
        <v/>
      </c>
      <c r="H3863" s="535"/>
      <c r="K3863" s="32" t="str">
        <f t="shared" si="121"/>
        <v/>
      </c>
      <c r="L3863" s="535"/>
    </row>
    <row r="3864" spans="2:12" x14ac:dyDescent="0.4">
      <c r="B3864" s="535"/>
      <c r="E3864" s="32" t="str">
        <f t="shared" si="120"/>
        <v/>
      </c>
      <c r="H3864" s="535"/>
      <c r="K3864" s="32" t="str">
        <f t="shared" si="121"/>
        <v/>
      </c>
      <c r="L3864" s="535"/>
    </row>
    <row r="3865" spans="2:12" x14ac:dyDescent="0.4">
      <c r="B3865" s="535"/>
      <c r="E3865" s="32" t="str">
        <f t="shared" si="120"/>
        <v/>
      </c>
      <c r="H3865" s="535"/>
      <c r="K3865" s="32" t="str">
        <f t="shared" si="121"/>
        <v/>
      </c>
      <c r="L3865" s="535"/>
    </row>
    <row r="3866" spans="2:12" x14ac:dyDescent="0.4">
      <c r="B3866" s="535"/>
      <c r="E3866" s="32" t="str">
        <f t="shared" si="120"/>
        <v/>
      </c>
      <c r="H3866" s="535"/>
      <c r="K3866" s="32" t="str">
        <f t="shared" si="121"/>
        <v/>
      </c>
      <c r="L3866" s="535"/>
    </row>
    <row r="3867" spans="2:12" x14ac:dyDescent="0.4">
      <c r="B3867" s="535"/>
      <c r="E3867" s="32" t="str">
        <f t="shared" si="120"/>
        <v/>
      </c>
      <c r="H3867" s="535"/>
      <c r="K3867" s="32" t="str">
        <f t="shared" si="121"/>
        <v/>
      </c>
      <c r="L3867" s="535"/>
    </row>
    <row r="3868" spans="2:12" x14ac:dyDescent="0.4">
      <c r="B3868" s="535"/>
      <c r="E3868" s="32" t="str">
        <f t="shared" si="120"/>
        <v/>
      </c>
      <c r="H3868" s="535"/>
      <c r="K3868" s="32" t="str">
        <f t="shared" si="121"/>
        <v/>
      </c>
      <c r="L3868" s="535"/>
    </row>
    <row r="3869" spans="2:12" x14ac:dyDescent="0.4">
      <c r="B3869" s="535"/>
      <c r="E3869" s="32" t="str">
        <f t="shared" si="120"/>
        <v/>
      </c>
      <c r="H3869" s="535"/>
      <c r="K3869" s="32" t="str">
        <f t="shared" si="121"/>
        <v/>
      </c>
      <c r="L3869" s="535"/>
    </row>
    <row r="3870" spans="2:12" x14ac:dyDescent="0.4">
      <c r="B3870" s="535"/>
      <c r="E3870" s="32" t="str">
        <f t="shared" si="120"/>
        <v/>
      </c>
      <c r="H3870" s="535"/>
      <c r="K3870" s="32" t="str">
        <f t="shared" si="121"/>
        <v/>
      </c>
      <c r="L3870" s="535"/>
    </row>
    <row r="3871" spans="2:12" x14ac:dyDescent="0.4">
      <c r="B3871" s="535"/>
      <c r="E3871" s="32" t="str">
        <f t="shared" si="120"/>
        <v/>
      </c>
      <c r="H3871" s="535"/>
      <c r="K3871" s="32" t="str">
        <f t="shared" si="121"/>
        <v/>
      </c>
      <c r="L3871" s="535"/>
    </row>
    <row r="3872" spans="2:12" x14ac:dyDescent="0.4">
      <c r="B3872" s="535"/>
      <c r="E3872" s="32" t="str">
        <f t="shared" si="120"/>
        <v/>
      </c>
      <c r="H3872" s="535"/>
      <c r="K3872" s="32" t="str">
        <f t="shared" si="121"/>
        <v/>
      </c>
      <c r="L3872" s="535"/>
    </row>
    <row r="3873" spans="2:12" x14ac:dyDescent="0.4">
      <c r="B3873" s="535"/>
      <c r="E3873" s="32" t="str">
        <f t="shared" si="120"/>
        <v/>
      </c>
      <c r="H3873" s="535"/>
      <c r="K3873" s="32" t="str">
        <f t="shared" si="121"/>
        <v/>
      </c>
      <c r="L3873" s="535"/>
    </row>
    <row r="3874" spans="2:12" x14ac:dyDescent="0.4">
      <c r="B3874" s="535"/>
      <c r="E3874" s="32" t="str">
        <f t="shared" si="120"/>
        <v/>
      </c>
      <c r="H3874" s="535"/>
      <c r="K3874" s="32" t="str">
        <f t="shared" si="121"/>
        <v/>
      </c>
      <c r="L3874" s="535"/>
    </row>
    <row r="3875" spans="2:12" x14ac:dyDescent="0.4">
      <c r="B3875" s="535"/>
      <c r="E3875" s="32" t="str">
        <f t="shared" si="120"/>
        <v/>
      </c>
      <c r="H3875" s="535"/>
      <c r="K3875" s="32" t="str">
        <f t="shared" si="121"/>
        <v/>
      </c>
      <c r="L3875" s="535"/>
    </row>
    <row r="3876" spans="2:12" x14ac:dyDescent="0.4">
      <c r="B3876" s="535"/>
      <c r="E3876" s="32" t="str">
        <f t="shared" si="120"/>
        <v/>
      </c>
      <c r="H3876" s="535"/>
      <c r="K3876" s="32" t="str">
        <f t="shared" si="121"/>
        <v/>
      </c>
      <c r="L3876" s="535"/>
    </row>
    <row r="3877" spans="2:12" x14ac:dyDescent="0.4">
      <c r="B3877" s="535"/>
      <c r="E3877" s="32" t="str">
        <f t="shared" si="120"/>
        <v/>
      </c>
      <c r="H3877" s="535"/>
      <c r="K3877" s="32" t="str">
        <f t="shared" si="121"/>
        <v/>
      </c>
      <c r="L3877" s="535"/>
    </row>
    <row r="3878" spans="2:12" x14ac:dyDescent="0.4">
      <c r="B3878" s="535"/>
      <c r="E3878" s="32" t="str">
        <f t="shared" si="120"/>
        <v/>
      </c>
      <c r="H3878" s="535"/>
      <c r="K3878" s="32" t="str">
        <f t="shared" si="121"/>
        <v/>
      </c>
      <c r="L3878" s="535"/>
    </row>
    <row r="3879" spans="2:12" x14ac:dyDescent="0.4">
      <c r="B3879" s="535"/>
      <c r="E3879" s="32" t="str">
        <f t="shared" si="120"/>
        <v/>
      </c>
      <c r="H3879" s="535"/>
      <c r="K3879" s="32" t="str">
        <f t="shared" si="121"/>
        <v/>
      </c>
      <c r="L3879" s="535"/>
    </row>
    <row r="3880" spans="2:12" x14ac:dyDescent="0.4">
      <c r="B3880" s="535"/>
      <c r="E3880" s="32" t="str">
        <f t="shared" si="120"/>
        <v/>
      </c>
      <c r="H3880" s="535"/>
      <c r="K3880" s="32" t="str">
        <f t="shared" si="121"/>
        <v/>
      </c>
      <c r="L3880" s="535"/>
    </row>
    <row r="3881" spans="2:12" x14ac:dyDescent="0.4">
      <c r="B3881" s="535"/>
      <c r="E3881" s="32" t="str">
        <f t="shared" si="120"/>
        <v/>
      </c>
      <c r="H3881" s="535"/>
      <c r="K3881" s="32" t="str">
        <f t="shared" si="121"/>
        <v/>
      </c>
      <c r="L3881" s="535"/>
    </row>
    <row r="3882" spans="2:12" x14ac:dyDescent="0.4">
      <c r="B3882" s="535"/>
      <c r="E3882" s="32" t="str">
        <f t="shared" si="120"/>
        <v/>
      </c>
      <c r="H3882" s="535"/>
      <c r="K3882" s="32" t="str">
        <f t="shared" si="121"/>
        <v/>
      </c>
      <c r="L3882" s="535"/>
    </row>
    <row r="3883" spans="2:12" x14ac:dyDescent="0.4">
      <c r="B3883" s="535"/>
      <c r="E3883" s="32" t="str">
        <f t="shared" si="120"/>
        <v/>
      </c>
      <c r="H3883" s="535"/>
      <c r="K3883" s="32" t="str">
        <f t="shared" si="121"/>
        <v/>
      </c>
      <c r="L3883" s="535"/>
    </row>
    <row r="3884" spans="2:12" x14ac:dyDescent="0.4">
      <c r="B3884" s="535"/>
      <c r="E3884" s="32" t="str">
        <f t="shared" si="120"/>
        <v/>
      </c>
      <c r="H3884" s="535"/>
      <c r="K3884" s="32" t="str">
        <f t="shared" si="121"/>
        <v/>
      </c>
      <c r="L3884" s="535"/>
    </row>
    <row r="3885" spans="2:12" x14ac:dyDescent="0.4">
      <c r="B3885" s="535"/>
      <c r="E3885" s="32" t="str">
        <f t="shared" si="120"/>
        <v/>
      </c>
      <c r="H3885" s="535"/>
      <c r="K3885" s="32" t="str">
        <f t="shared" si="121"/>
        <v/>
      </c>
      <c r="L3885" s="535"/>
    </row>
    <row r="3886" spans="2:12" x14ac:dyDescent="0.4">
      <c r="B3886" s="535"/>
      <c r="E3886" s="32" t="str">
        <f t="shared" si="120"/>
        <v/>
      </c>
      <c r="H3886" s="535"/>
      <c r="K3886" s="32" t="str">
        <f t="shared" si="121"/>
        <v/>
      </c>
      <c r="L3886" s="535"/>
    </row>
    <row r="3887" spans="2:12" x14ac:dyDescent="0.4">
      <c r="B3887" s="535"/>
      <c r="E3887" s="32" t="str">
        <f t="shared" si="120"/>
        <v/>
      </c>
      <c r="H3887" s="535"/>
      <c r="K3887" s="32" t="str">
        <f t="shared" si="121"/>
        <v/>
      </c>
      <c r="L3887" s="535"/>
    </row>
    <row r="3888" spans="2:12" x14ac:dyDescent="0.4">
      <c r="B3888" s="535"/>
      <c r="E3888" s="32" t="str">
        <f t="shared" si="120"/>
        <v/>
      </c>
      <c r="H3888" s="535"/>
      <c r="K3888" s="32" t="str">
        <f t="shared" si="121"/>
        <v/>
      </c>
      <c r="L3888" s="535"/>
    </row>
    <row r="3889" spans="2:12" x14ac:dyDescent="0.4">
      <c r="B3889" s="535"/>
      <c r="E3889" s="32" t="str">
        <f t="shared" si="120"/>
        <v/>
      </c>
      <c r="H3889" s="535"/>
      <c r="K3889" s="32" t="str">
        <f t="shared" si="121"/>
        <v/>
      </c>
      <c r="L3889" s="535"/>
    </row>
    <row r="3890" spans="2:12" x14ac:dyDescent="0.4">
      <c r="B3890" s="535"/>
      <c r="E3890" s="32" t="str">
        <f t="shared" si="120"/>
        <v/>
      </c>
      <c r="H3890" s="535"/>
      <c r="K3890" s="32" t="str">
        <f t="shared" si="121"/>
        <v/>
      </c>
      <c r="L3890" s="535"/>
    </row>
    <row r="3891" spans="2:12" x14ac:dyDescent="0.4">
      <c r="B3891" s="535"/>
      <c r="E3891" s="32" t="str">
        <f t="shared" si="120"/>
        <v/>
      </c>
      <c r="H3891" s="535"/>
      <c r="K3891" s="32" t="str">
        <f t="shared" si="121"/>
        <v/>
      </c>
      <c r="L3891" s="535"/>
    </row>
    <row r="3892" spans="2:12" x14ac:dyDescent="0.4">
      <c r="B3892" s="535"/>
      <c r="E3892" s="32" t="str">
        <f t="shared" si="120"/>
        <v/>
      </c>
      <c r="H3892" s="535"/>
      <c r="K3892" s="32" t="str">
        <f t="shared" si="121"/>
        <v/>
      </c>
      <c r="L3892" s="535"/>
    </row>
    <row r="3893" spans="2:12" x14ac:dyDescent="0.4">
      <c r="B3893" s="535"/>
      <c r="E3893" s="32" t="str">
        <f t="shared" si="120"/>
        <v/>
      </c>
      <c r="H3893" s="535"/>
      <c r="K3893" s="32" t="str">
        <f t="shared" si="121"/>
        <v/>
      </c>
      <c r="L3893" s="535"/>
    </row>
    <row r="3894" spans="2:12" x14ac:dyDescent="0.4">
      <c r="B3894" s="535"/>
      <c r="E3894" s="32" t="str">
        <f t="shared" si="120"/>
        <v/>
      </c>
      <c r="H3894" s="535"/>
      <c r="K3894" s="32" t="str">
        <f t="shared" si="121"/>
        <v/>
      </c>
      <c r="L3894" s="535"/>
    </row>
    <row r="3895" spans="2:12" x14ac:dyDescent="0.4">
      <c r="B3895" s="535"/>
      <c r="E3895" s="32" t="str">
        <f t="shared" si="120"/>
        <v/>
      </c>
      <c r="H3895" s="535"/>
      <c r="K3895" s="32" t="str">
        <f t="shared" si="121"/>
        <v/>
      </c>
      <c r="L3895" s="535"/>
    </row>
    <row r="3896" spans="2:12" x14ac:dyDescent="0.4">
      <c r="B3896" s="535"/>
      <c r="E3896" s="32" t="str">
        <f t="shared" si="120"/>
        <v/>
      </c>
      <c r="H3896" s="535"/>
      <c r="K3896" s="32" t="str">
        <f t="shared" si="121"/>
        <v/>
      </c>
      <c r="L3896" s="535"/>
    </row>
    <row r="3897" spans="2:12" x14ac:dyDescent="0.4">
      <c r="B3897" s="535"/>
      <c r="E3897" s="32" t="str">
        <f t="shared" si="120"/>
        <v/>
      </c>
      <c r="H3897" s="535"/>
      <c r="K3897" s="32" t="str">
        <f t="shared" si="121"/>
        <v/>
      </c>
      <c r="L3897" s="535"/>
    </row>
    <row r="3898" spans="2:12" x14ac:dyDescent="0.4">
      <c r="B3898" s="535"/>
      <c r="E3898" s="32" t="str">
        <f t="shared" si="120"/>
        <v/>
      </c>
      <c r="H3898" s="535"/>
      <c r="K3898" s="32" t="str">
        <f t="shared" si="121"/>
        <v/>
      </c>
      <c r="L3898" s="535"/>
    </row>
    <row r="3899" spans="2:12" x14ac:dyDescent="0.4">
      <c r="B3899" s="535"/>
      <c r="E3899" s="32" t="str">
        <f t="shared" si="120"/>
        <v/>
      </c>
      <c r="H3899" s="535"/>
      <c r="K3899" s="32" t="str">
        <f t="shared" si="121"/>
        <v/>
      </c>
      <c r="L3899" s="535"/>
    </row>
    <row r="3900" spans="2:12" x14ac:dyDescent="0.4">
      <c r="B3900" s="535"/>
      <c r="E3900" s="32" t="str">
        <f t="shared" si="120"/>
        <v/>
      </c>
      <c r="H3900" s="535"/>
      <c r="K3900" s="32" t="str">
        <f t="shared" si="121"/>
        <v/>
      </c>
      <c r="L3900" s="535"/>
    </row>
    <row r="3901" spans="2:12" x14ac:dyDescent="0.4">
      <c r="B3901" s="535"/>
      <c r="E3901" s="32" t="str">
        <f t="shared" si="120"/>
        <v/>
      </c>
      <c r="H3901" s="535"/>
      <c r="K3901" s="32" t="str">
        <f t="shared" si="121"/>
        <v/>
      </c>
      <c r="L3901" s="535"/>
    </row>
    <row r="3902" spans="2:12" x14ac:dyDescent="0.4">
      <c r="B3902" s="535"/>
      <c r="E3902" s="32" t="str">
        <f t="shared" si="120"/>
        <v/>
      </c>
      <c r="H3902" s="535"/>
      <c r="K3902" s="32" t="str">
        <f t="shared" si="121"/>
        <v/>
      </c>
      <c r="L3902" s="535"/>
    </row>
    <row r="3903" spans="2:12" x14ac:dyDescent="0.4">
      <c r="B3903" s="535"/>
      <c r="E3903" s="32" t="str">
        <f t="shared" si="120"/>
        <v/>
      </c>
      <c r="H3903" s="535"/>
      <c r="K3903" s="32" t="str">
        <f t="shared" si="121"/>
        <v/>
      </c>
      <c r="L3903" s="535"/>
    </row>
    <row r="3904" spans="2:12" x14ac:dyDescent="0.4">
      <c r="B3904" s="535"/>
      <c r="E3904" s="32" t="str">
        <f t="shared" si="120"/>
        <v/>
      </c>
      <c r="H3904" s="535"/>
      <c r="K3904" s="32" t="str">
        <f t="shared" si="121"/>
        <v/>
      </c>
      <c r="L3904" s="535"/>
    </row>
    <row r="3905" spans="2:12" x14ac:dyDescent="0.4">
      <c r="B3905" s="535"/>
      <c r="E3905" s="32" t="str">
        <f t="shared" si="120"/>
        <v/>
      </c>
      <c r="H3905" s="535"/>
      <c r="K3905" s="32" t="str">
        <f t="shared" si="121"/>
        <v/>
      </c>
      <c r="L3905" s="535"/>
    </row>
    <row r="3906" spans="2:12" x14ac:dyDescent="0.4">
      <c r="B3906" s="535"/>
      <c r="E3906" s="32" t="str">
        <f t="shared" si="120"/>
        <v/>
      </c>
      <c r="H3906" s="535"/>
      <c r="K3906" s="32" t="str">
        <f t="shared" si="121"/>
        <v/>
      </c>
      <c r="L3906" s="535"/>
    </row>
    <row r="3907" spans="2:12" x14ac:dyDescent="0.4">
      <c r="B3907" s="535"/>
      <c r="E3907" s="32" t="str">
        <f t="shared" si="120"/>
        <v/>
      </c>
      <c r="H3907" s="535"/>
      <c r="K3907" s="32" t="str">
        <f t="shared" si="121"/>
        <v/>
      </c>
      <c r="L3907" s="535"/>
    </row>
    <row r="3908" spans="2:12" x14ac:dyDescent="0.4">
      <c r="B3908" s="535"/>
      <c r="E3908" s="32" t="str">
        <f t="shared" si="120"/>
        <v/>
      </c>
      <c r="H3908" s="535"/>
      <c r="K3908" s="32" t="str">
        <f t="shared" si="121"/>
        <v/>
      </c>
      <c r="L3908" s="535"/>
    </row>
    <row r="3909" spans="2:12" x14ac:dyDescent="0.4">
      <c r="B3909" s="535"/>
      <c r="E3909" s="32" t="str">
        <f t="shared" si="120"/>
        <v/>
      </c>
      <c r="H3909" s="535"/>
      <c r="K3909" s="32" t="str">
        <f t="shared" si="121"/>
        <v/>
      </c>
      <c r="L3909" s="535"/>
    </row>
    <row r="3910" spans="2:12" x14ac:dyDescent="0.4">
      <c r="B3910" s="535"/>
      <c r="E3910" s="32" t="str">
        <f t="shared" si="120"/>
        <v/>
      </c>
      <c r="H3910" s="535"/>
      <c r="K3910" s="32" t="str">
        <f t="shared" si="121"/>
        <v/>
      </c>
      <c r="L3910" s="535"/>
    </row>
    <row r="3911" spans="2:12" x14ac:dyDescent="0.4">
      <c r="B3911" s="535"/>
      <c r="E3911" s="32" t="str">
        <f t="shared" si="120"/>
        <v/>
      </c>
      <c r="H3911" s="535"/>
      <c r="K3911" s="32" t="str">
        <f t="shared" si="121"/>
        <v/>
      </c>
      <c r="L3911" s="535"/>
    </row>
    <row r="3912" spans="2:12" x14ac:dyDescent="0.4">
      <c r="B3912" s="535"/>
      <c r="E3912" s="32" t="str">
        <f t="shared" si="120"/>
        <v/>
      </c>
      <c r="H3912" s="535"/>
      <c r="K3912" s="32" t="str">
        <f t="shared" si="121"/>
        <v/>
      </c>
      <c r="L3912" s="535"/>
    </row>
    <row r="3913" spans="2:12" x14ac:dyDescent="0.4">
      <c r="B3913" s="535"/>
      <c r="E3913" s="32" t="str">
        <f t="shared" si="120"/>
        <v/>
      </c>
      <c r="H3913" s="535"/>
      <c r="K3913" s="32" t="str">
        <f t="shared" si="121"/>
        <v/>
      </c>
      <c r="L3913" s="535"/>
    </row>
    <row r="3914" spans="2:12" x14ac:dyDescent="0.4">
      <c r="B3914" s="535"/>
      <c r="E3914" s="32" t="str">
        <f t="shared" ref="E3914:E3977" si="122">IF(OR(B3914="",B3914="Инструмент бензо",B3914="Инструмент электро",B3914="Инструмент газ",B3914="Ручник и аксессуары"),"","V")</f>
        <v/>
      </c>
      <c r="H3914" s="535"/>
      <c r="K3914" s="32" t="str">
        <f t="shared" si="121"/>
        <v/>
      </c>
      <c r="L3914" s="535"/>
    </row>
    <row r="3915" spans="2:12" x14ac:dyDescent="0.4">
      <c r="B3915" s="535"/>
      <c r="E3915" s="32" t="str">
        <f t="shared" si="122"/>
        <v/>
      </c>
      <c r="H3915" s="535"/>
      <c r="K3915" s="32" t="str">
        <f t="shared" ref="K3915:K3978" si="123">IF(OR(H3915="",H3915="Инструмент бензо",H3915="Инструмент электро",H3915="Инструмент газ",H3915="Ручник и аксессуары"),"","V")</f>
        <v/>
      </c>
      <c r="L3915" s="535"/>
    </row>
    <row r="3916" spans="2:12" x14ac:dyDescent="0.4">
      <c r="B3916" s="535"/>
      <c r="E3916" s="32" t="str">
        <f t="shared" si="122"/>
        <v/>
      </c>
      <c r="H3916" s="535"/>
      <c r="K3916" s="32" t="str">
        <f t="shared" si="123"/>
        <v/>
      </c>
      <c r="L3916" s="535"/>
    </row>
    <row r="3917" spans="2:12" x14ac:dyDescent="0.4">
      <c r="B3917" s="535"/>
      <c r="E3917" s="32" t="str">
        <f t="shared" si="122"/>
        <v/>
      </c>
      <c r="H3917" s="535"/>
      <c r="K3917" s="32" t="str">
        <f t="shared" si="123"/>
        <v/>
      </c>
      <c r="L3917" s="535"/>
    </row>
    <row r="3918" spans="2:12" x14ac:dyDescent="0.4">
      <c r="B3918" s="535"/>
      <c r="E3918" s="32" t="str">
        <f t="shared" si="122"/>
        <v/>
      </c>
      <c r="H3918" s="535"/>
      <c r="K3918" s="32" t="str">
        <f t="shared" si="123"/>
        <v/>
      </c>
      <c r="L3918" s="535"/>
    </row>
    <row r="3919" spans="2:12" x14ac:dyDescent="0.4">
      <c r="B3919" s="535"/>
      <c r="E3919" s="32" t="str">
        <f t="shared" si="122"/>
        <v/>
      </c>
      <c r="H3919" s="535"/>
      <c r="K3919" s="32" t="str">
        <f t="shared" si="123"/>
        <v/>
      </c>
      <c r="L3919" s="535"/>
    </row>
    <row r="3920" spans="2:12" x14ac:dyDescent="0.4">
      <c r="B3920" s="535"/>
      <c r="E3920" s="32" t="str">
        <f t="shared" si="122"/>
        <v/>
      </c>
      <c r="H3920" s="535"/>
      <c r="K3920" s="32" t="str">
        <f t="shared" si="123"/>
        <v/>
      </c>
      <c r="L3920" s="535"/>
    </row>
    <row r="3921" spans="2:12" x14ac:dyDescent="0.4">
      <c r="B3921" s="535"/>
      <c r="E3921" s="32" t="str">
        <f t="shared" si="122"/>
        <v/>
      </c>
      <c r="H3921" s="535"/>
      <c r="K3921" s="32" t="str">
        <f t="shared" si="123"/>
        <v/>
      </c>
      <c r="L3921" s="535"/>
    </row>
    <row r="3922" spans="2:12" x14ac:dyDescent="0.4">
      <c r="B3922" s="535"/>
      <c r="E3922" s="32" t="str">
        <f t="shared" si="122"/>
        <v/>
      </c>
      <c r="H3922" s="535"/>
      <c r="K3922" s="32" t="str">
        <f t="shared" si="123"/>
        <v/>
      </c>
      <c r="L3922" s="535"/>
    </row>
    <row r="3923" spans="2:12" x14ac:dyDescent="0.4">
      <c r="B3923" s="535"/>
      <c r="E3923" s="32" t="str">
        <f t="shared" si="122"/>
        <v/>
      </c>
      <c r="H3923" s="535"/>
      <c r="K3923" s="32" t="str">
        <f t="shared" si="123"/>
        <v/>
      </c>
      <c r="L3923" s="535"/>
    </row>
    <row r="3924" spans="2:12" x14ac:dyDescent="0.4">
      <c r="B3924" s="535"/>
      <c r="E3924" s="32" t="str">
        <f t="shared" si="122"/>
        <v/>
      </c>
      <c r="H3924" s="535"/>
      <c r="K3924" s="32" t="str">
        <f t="shared" si="123"/>
        <v/>
      </c>
      <c r="L3924" s="535"/>
    </row>
    <row r="3925" spans="2:12" x14ac:dyDescent="0.4">
      <c r="B3925" s="535"/>
      <c r="E3925" s="32" t="str">
        <f t="shared" si="122"/>
        <v/>
      </c>
      <c r="H3925" s="535"/>
      <c r="K3925" s="32" t="str">
        <f t="shared" si="123"/>
        <v/>
      </c>
      <c r="L3925" s="535"/>
    </row>
    <row r="3926" spans="2:12" x14ac:dyDescent="0.4">
      <c r="B3926" s="535"/>
      <c r="E3926" s="32" t="str">
        <f t="shared" si="122"/>
        <v/>
      </c>
      <c r="H3926" s="535"/>
      <c r="K3926" s="32" t="str">
        <f t="shared" si="123"/>
        <v/>
      </c>
      <c r="L3926" s="535"/>
    </row>
    <row r="3927" spans="2:12" x14ac:dyDescent="0.4">
      <c r="B3927" s="535"/>
      <c r="E3927" s="32" t="str">
        <f t="shared" si="122"/>
        <v/>
      </c>
      <c r="H3927" s="535"/>
      <c r="K3927" s="32" t="str">
        <f t="shared" si="123"/>
        <v/>
      </c>
      <c r="L3927" s="535"/>
    </row>
    <row r="3928" spans="2:12" x14ac:dyDescent="0.4">
      <c r="B3928" s="535"/>
      <c r="E3928" s="32" t="str">
        <f t="shared" si="122"/>
        <v/>
      </c>
      <c r="H3928" s="535"/>
      <c r="K3928" s="32" t="str">
        <f t="shared" si="123"/>
        <v/>
      </c>
      <c r="L3928" s="535"/>
    </row>
    <row r="3929" spans="2:12" x14ac:dyDescent="0.4">
      <c r="B3929" s="535"/>
      <c r="E3929" s="32" t="str">
        <f t="shared" si="122"/>
        <v/>
      </c>
      <c r="H3929" s="535"/>
      <c r="K3929" s="32" t="str">
        <f t="shared" si="123"/>
        <v/>
      </c>
      <c r="L3929" s="535"/>
    </row>
    <row r="3930" spans="2:12" x14ac:dyDescent="0.4">
      <c r="B3930" s="535"/>
      <c r="E3930" s="32" t="str">
        <f t="shared" si="122"/>
        <v/>
      </c>
      <c r="H3930" s="535"/>
      <c r="K3930" s="32" t="str">
        <f t="shared" si="123"/>
        <v/>
      </c>
      <c r="L3930" s="535"/>
    </row>
    <row r="3931" spans="2:12" x14ac:dyDescent="0.4">
      <c r="B3931" s="535"/>
      <c r="E3931" s="32" t="str">
        <f t="shared" si="122"/>
        <v/>
      </c>
      <c r="H3931" s="535"/>
      <c r="K3931" s="32" t="str">
        <f t="shared" si="123"/>
        <v/>
      </c>
      <c r="L3931" s="535"/>
    </row>
    <row r="3932" spans="2:12" x14ac:dyDescent="0.4">
      <c r="B3932" s="535"/>
      <c r="E3932" s="32" t="str">
        <f t="shared" si="122"/>
        <v/>
      </c>
      <c r="H3932" s="535"/>
      <c r="K3932" s="32" t="str">
        <f t="shared" si="123"/>
        <v/>
      </c>
      <c r="L3932" s="535"/>
    </row>
    <row r="3933" spans="2:12" x14ac:dyDescent="0.4">
      <c r="B3933" s="535"/>
      <c r="E3933" s="32" t="str">
        <f t="shared" si="122"/>
        <v/>
      </c>
      <c r="H3933" s="535"/>
      <c r="K3933" s="32" t="str">
        <f t="shared" si="123"/>
        <v/>
      </c>
      <c r="L3933" s="535"/>
    </row>
    <row r="3934" spans="2:12" x14ac:dyDescent="0.4">
      <c r="B3934" s="535"/>
      <c r="E3934" s="32" t="str">
        <f t="shared" si="122"/>
        <v/>
      </c>
      <c r="H3934" s="535"/>
      <c r="K3934" s="32" t="str">
        <f t="shared" si="123"/>
        <v/>
      </c>
      <c r="L3934" s="535"/>
    </row>
    <row r="3935" spans="2:12" x14ac:dyDescent="0.4">
      <c r="B3935" s="535"/>
      <c r="E3935" s="32" t="str">
        <f t="shared" si="122"/>
        <v/>
      </c>
      <c r="H3935" s="535"/>
      <c r="K3935" s="32" t="str">
        <f t="shared" si="123"/>
        <v/>
      </c>
      <c r="L3935" s="535"/>
    </row>
    <row r="3936" spans="2:12" x14ac:dyDescent="0.4">
      <c r="B3936" s="535"/>
      <c r="E3936" s="32" t="str">
        <f t="shared" si="122"/>
        <v/>
      </c>
      <c r="H3936" s="535"/>
      <c r="K3936" s="32" t="str">
        <f t="shared" si="123"/>
        <v/>
      </c>
      <c r="L3936" s="535"/>
    </row>
    <row r="3937" spans="2:12" x14ac:dyDescent="0.4">
      <c r="B3937" s="535"/>
      <c r="E3937" s="32" t="str">
        <f t="shared" si="122"/>
        <v/>
      </c>
      <c r="H3937" s="535"/>
      <c r="K3937" s="32" t="str">
        <f t="shared" si="123"/>
        <v/>
      </c>
      <c r="L3937" s="535"/>
    </row>
    <row r="3938" spans="2:12" x14ac:dyDescent="0.4">
      <c r="B3938" s="535"/>
      <c r="E3938" s="32" t="str">
        <f t="shared" si="122"/>
        <v/>
      </c>
      <c r="H3938" s="535"/>
      <c r="K3938" s="32" t="str">
        <f t="shared" si="123"/>
        <v/>
      </c>
      <c r="L3938" s="535"/>
    </row>
    <row r="3939" spans="2:12" x14ac:dyDescent="0.4">
      <c r="B3939" s="535"/>
      <c r="E3939" s="32" t="str">
        <f t="shared" si="122"/>
        <v/>
      </c>
      <c r="H3939" s="535"/>
      <c r="K3939" s="32" t="str">
        <f t="shared" si="123"/>
        <v/>
      </c>
      <c r="L3939" s="535"/>
    </row>
    <row r="3940" spans="2:12" x14ac:dyDescent="0.4">
      <c r="B3940" s="535"/>
      <c r="E3940" s="32" t="str">
        <f t="shared" si="122"/>
        <v/>
      </c>
      <c r="H3940" s="535"/>
      <c r="K3940" s="32" t="str">
        <f t="shared" si="123"/>
        <v/>
      </c>
      <c r="L3940" s="535"/>
    </row>
    <row r="3941" spans="2:12" x14ac:dyDescent="0.4">
      <c r="B3941" s="535"/>
      <c r="E3941" s="32" t="str">
        <f t="shared" si="122"/>
        <v/>
      </c>
      <c r="H3941" s="535"/>
      <c r="K3941" s="32" t="str">
        <f t="shared" si="123"/>
        <v/>
      </c>
      <c r="L3941" s="535"/>
    </row>
    <row r="3942" spans="2:12" x14ac:dyDescent="0.4">
      <c r="B3942" s="535"/>
      <c r="E3942" s="32" t="str">
        <f t="shared" si="122"/>
        <v/>
      </c>
      <c r="H3942" s="535"/>
      <c r="K3942" s="32" t="str">
        <f t="shared" si="123"/>
        <v/>
      </c>
      <c r="L3942" s="535"/>
    </row>
    <row r="3943" spans="2:12" x14ac:dyDescent="0.4">
      <c r="B3943" s="535"/>
      <c r="E3943" s="32" t="str">
        <f t="shared" si="122"/>
        <v/>
      </c>
      <c r="H3943" s="535"/>
      <c r="K3943" s="32" t="str">
        <f t="shared" si="123"/>
        <v/>
      </c>
      <c r="L3943" s="535"/>
    </row>
    <row r="3944" spans="2:12" x14ac:dyDescent="0.4">
      <c r="B3944" s="535"/>
      <c r="E3944" s="32" t="str">
        <f t="shared" si="122"/>
        <v/>
      </c>
      <c r="H3944" s="535"/>
      <c r="K3944" s="32" t="str">
        <f t="shared" si="123"/>
        <v/>
      </c>
      <c r="L3944" s="535"/>
    </row>
    <row r="3945" spans="2:12" x14ac:dyDescent="0.4">
      <c r="B3945" s="535"/>
      <c r="E3945" s="32" t="str">
        <f t="shared" si="122"/>
        <v/>
      </c>
      <c r="H3945" s="535"/>
      <c r="K3945" s="32" t="str">
        <f t="shared" si="123"/>
        <v/>
      </c>
      <c r="L3945" s="535"/>
    </row>
    <row r="3946" spans="2:12" x14ac:dyDescent="0.4">
      <c r="B3946" s="535"/>
      <c r="E3946" s="32" t="str">
        <f t="shared" si="122"/>
        <v/>
      </c>
      <c r="H3946" s="535"/>
      <c r="K3946" s="32" t="str">
        <f t="shared" si="123"/>
        <v/>
      </c>
      <c r="L3946" s="535"/>
    </row>
    <row r="3947" spans="2:12" x14ac:dyDescent="0.4">
      <c r="B3947" s="535"/>
      <c r="E3947" s="32" t="str">
        <f t="shared" si="122"/>
        <v/>
      </c>
      <c r="H3947" s="535"/>
      <c r="K3947" s="32" t="str">
        <f t="shared" si="123"/>
        <v/>
      </c>
      <c r="L3947" s="535"/>
    </row>
    <row r="3948" spans="2:12" x14ac:dyDescent="0.4">
      <c r="B3948" s="535"/>
      <c r="E3948" s="32" t="str">
        <f t="shared" si="122"/>
        <v/>
      </c>
      <c r="H3948" s="535"/>
      <c r="K3948" s="32" t="str">
        <f t="shared" si="123"/>
        <v/>
      </c>
      <c r="L3948" s="535"/>
    </row>
    <row r="3949" spans="2:12" x14ac:dyDescent="0.4">
      <c r="B3949" s="535"/>
      <c r="E3949" s="32" t="str">
        <f t="shared" si="122"/>
        <v/>
      </c>
      <c r="H3949" s="535"/>
      <c r="K3949" s="32" t="str">
        <f t="shared" si="123"/>
        <v/>
      </c>
      <c r="L3949" s="535"/>
    </row>
    <row r="3950" spans="2:12" x14ac:dyDescent="0.4">
      <c r="B3950" s="535"/>
      <c r="E3950" s="32" t="str">
        <f t="shared" si="122"/>
        <v/>
      </c>
      <c r="H3950" s="535"/>
      <c r="K3950" s="32" t="str">
        <f t="shared" si="123"/>
        <v/>
      </c>
      <c r="L3950" s="535"/>
    </row>
    <row r="3951" spans="2:12" x14ac:dyDescent="0.4">
      <c r="B3951" s="535"/>
      <c r="E3951" s="32" t="str">
        <f t="shared" si="122"/>
        <v/>
      </c>
      <c r="H3951" s="535"/>
      <c r="K3951" s="32" t="str">
        <f t="shared" si="123"/>
        <v/>
      </c>
      <c r="L3951" s="535"/>
    </row>
    <row r="3952" spans="2:12" x14ac:dyDescent="0.4">
      <c r="B3952" s="535"/>
      <c r="E3952" s="32" t="str">
        <f t="shared" si="122"/>
        <v/>
      </c>
      <c r="H3952" s="535"/>
      <c r="K3952" s="32" t="str">
        <f t="shared" si="123"/>
        <v/>
      </c>
      <c r="L3952" s="535"/>
    </row>
    <row r="3953" spans="2:12" x14ac:dyDescent="0.4">
      <c r="B3953" s="535"/>
      <c r="E3953" s="32" t="str">
        <f t="shared" si="122"/>
        <v/>
      </c>
      <c r="H3953" s="535"/>
      <c r="K3953" s="32" t="str">
        <f t="shared" si="123"/>
        <v/>
      </c>
      <c r="L3953" s="535"/>
    </row>
    <row r="3954" spans="2:12" x14ac:dyDescent="0.4">
      <c r="B3954" s="535"/>
      <c r="E3954" s="32" t="str">
        <f t="shared" si="122"/>
        <v/>
      </c>
      <c r="H3954" s="535"/>
      <c r="K3954" s="32" t="str">
        <f t="shared" si="123"/>
        <v/>
      </c>
      <c r="L3954" s="535"/>
    </row>
    <row r="3955" spans="2:12" x14ac:dyDescent="0.4">
      <c r="B3955" s="535"/>
      <c r="E3955" s="32" t="str">
        <f t="shared" si="122"/>
        <v/>
      </c>
      <c r="H3955" s="535"/>
      <c r="K3955" s="32" t="str">
        <f t="shared" si="123"/>
        <v/>
      </c>
      <c r="L3955" s="535"/>
    </row>
    <row r="3956" spans="2:12" x14ac:dyDescent="0.4">
      <c r="B3956" s="535"/>
      <c r="E3956" s="32" t="str">
        <f t="shared" si="122"/>
        <v/>
      </c>
      <c r="H3956" s="535"/>
      <c r="K3956" s="32" t="str">
        <f t="shared" si="123"/>
        <v/>
      </c>
      <c r="L3956" s="535"/>
    </row>
    <row r="3957" spans="2:12" x14ac:dyDescent="0.4">
      <c r="B3957" s="535"/>
      <c r="E3957" s="32" t="str">
        <f t="shared" si="122"/>
        <v/>
      </c>
      <c r="H3957" s="535"/>
      <c r="K3957" s="32" t="str">
        <f t="shared" si="123"/>
        <v/>
      </c>
      <c r="L3957" s="535"/>
    </row>
    <row r="3958" spans="2:12" x14ac:dyDescent="0.4">
      <c r="B3958" s="535"/>
      <c r="E3958" s="32" t="str">
        <f t="shared" si="122"/>
        <v/>
      </c>
      <c r="H3958" s="535"/>
      <c r="K3958" s="32" t="str">
        <f t="shared" si="123"/>
        <v/>
      </c>
      <c r="L3958" s="535"/>
    </row>
    <row r="3959" spans="2:12" x14ac:dyDescent="0.4">
      <c r="B3959" s="535"/>
      <c r="E3959" s="32" t="str">
        <f t="shared" si="122"/>
        <v/>
      </c>
      <c r="H3959" s="535"/>
      <c r="K3959" s="32" t="str">
        <f t="shared" si="123"/>
        <v/>
      </c>
      <c r="L3959" s="535"/>
    </row>
    <row r="3960" spans="2:12" x14ac:dyDescent="0.4">
      <c r="B3960" s="535"/>
      <c r="E3960" s="32" t="str">
        <f t="shared" si="122"/>
        <v/>
      </c>
      <c r="H3960" s="535"/>
      <c r="K3960" s="32" t="str">
        <f t="shared" si="123"/>
        <v/>
      </c>
      <c r="L3960" s="535"/>
    </row>
    <row r="3961" spans="2:12" x14ac:dyDescent="0.4">
      <c r="B3961" s="535"/>
      <c r="E3961" s="32" t="str">
        <f t="shared" si="122"/>
        <v/>
      </c>
      <c r="H3961" s="535"/>
      <c r="K3961" s="32" t="str">
        <f t="shared" si="123"/>
        <v/>
      </c>
      <c r="L3961" s="535"/>
    </row>
    <row r="3962" spans="2:12" x14ac:dyDescent="0.4">
      <c r="B3962" s="535"/>
      <c r="E3962" s="32" t="str">
        <f t="shared" si="122"/>
        <v/>
      </c>
      <c r="H3962" s="535"/>
      <c r="K3962" s="32" t="str">
        <f t="shared" si="123"/>
        <v/>
      </c>
      <c r="L3962" s="535"/>
    </row>
    <row r="3963" spans="2:12" x14ac:dyDescent="0.4">
      <c r="B3963" s="535"/>
      <c r="E3963" s="32" t="str">
        <f t="shared" si="122"/>
        <v/>
      </c>
      <c r="H3963" s="535"/>
      <c r="K3963" s="32" t="str">
        <f t="shared" si="123"/>
        <v/>
      </c>
      <c r="L3963" s="535"/>
    </row>
    <row r="3964" spans="2:12" x14ac:dyDescent="0.4">
      <c r="B3964" s="535"/>
      <c r="E3964" s="32" t="str">
        <f t="shared" si="122"/>
        <v/>
      </c>
      <c r="H3964" s="535"/>
      <c r="K3964" s="32" t="str">
        <f t="shared" si="123"/>
        <v/>
      </c>
      <c r="L3964" s="535"/>
    </row>
    <row r="3965" spans="2:12" x14ac:dyDescent="0.4">
      <c r="B3965" s="535"/>
      <c r="E3965" s="32" t="str">
        <f t="shared" si="122"/>
        <v/>
      </c>
      <c r="H3965" s="535"/>
      <c r="K3965" s="32" t="str">
        <f t="shared" si="123"/>
        <v/>
      </c>
      <c r="L3965" s="535"/>
    </row>
    <row r="3966" spans="2:12" x14ac:dyDescent="0.4">
      <c r="B3966" s="535"/>
      <c r="E3966" s="32" t="str">
        <f t="shared" si="122"/>
        <v/>
      </c>
      <c r="H3966" s="535"/>
      <c r="K3966" s="32" t="str">
        <f t="shared" si="123"/>
        <v/>
      </c>
      <c r="L3966" s="535"/>
    </row>
    <row r="3967" spans="2:12" x14ac:dyDescent="0.4">
      <c r="B3967" s="535"/>
      <c r="E3967" s="32" t="str">
        <f t="shared" si="122"/>
        <v/>
      </c>
      <c r="H3967" s="535"/>
      <c r="K3967" s="32" t="str">
        <f t="shared" si="123"/>
        <v/>
      </c>
      <c r="L3967" s="535"/>
    </row>
    <row r="3968" spans="2:12" x14ac:dyDescent="0.4">
      <c r="B3968" s="535"/>
      <c r="E3968" s="32" t="str">
        <f t="shared" si="122"/>
        <v/>
      </c>
      <c r="H3968" s="535"/>
      <c r="K3968" s="32" t="str">
        <f t="shared" si="123"/>
        <v/>
      </c>
      <c r="L3968" s="535"/>
    </row>
    <row r="3969" spans="2:12" x14ac:dyDescent="0.4">
      <c r="B3969" s="535"/>
      <c r="E3969" s="32" t="str">
        <f t="shared" si="122"/>
        <v/>
      </c>
      <c r="H3969" s="535"/>
      <c r="K3969" s="32" t="str">
        <f t="shared" si="123"/>
        <v/>
      </c>
      <c r="L3969" s="535"/>
    </row>
    <row r="3970" spans="2:12" x14ac:dyDescent="0.4">
      <c r="B3970" s="535"/>
      <c r="E3970" s="32" t="str">
        <f t="shared" si="122"/>
        <v/>
      </c>
      <c r="H3970" s="535"/>
      <c r="K3970" s="32" t="str">
        <f t="shared" si="123"/>
        <v/>
      </c>
      <c r="L3970" s="535"/>
    </row>
    <row r="3971" spans="2:12" x14ac:dyDescent="0.4">
      <c r="B3971" s="535"/>
      <c r="E3971" s="32" t="str">
        <f t="shared" si="122"/>
        <v/>
      </c>
      <c r="H3971" s="535"/>
      <c r="K3971" s="32" t="str">
        <f t="shared" si="123"/>
        <v/>
      </c>
      <c r="L3971" s="535"/>
    </row>
    <row r="3972" spans="2:12" x14ac:dyDescent="0.4">
      <c r="B3972" s="535"/>
      <c r="E3972" s="32" t="str">
        <f t="shared" si="122"/>
        <v/>
      </c>
      <c r="H3972" s="535"/>
      <c r="K3972" s="32" t="str">
        <f t="shared" si="123"/>
        <v/>
      </c>
      <c r="L3972" s="535"/>
    </row>
    <row r="3973" spans="2:12" x14ac:dyDescent="0.4">
      <c r="B3973" s="535"/>
      <c r="E3973" s="32" t="str">
        <f t="shared" si="122"/>
        <v/>
      </c>
      <c r="H3973" s="535"/>
      <c r="K3973" s="32" t="str">
        <f t="shared" si="123"/>
        <v/>
      </c>
      <c r="L3973" s="535"/>
    </row>
    <row r="3974" spans="2:12" x14ac:dyDescent="0.4">
      <c r="B3974" s="535"/>
      <c r="E3974" s="32" t="str">
        <f t="shared" si="122"/>
        <v/>
      </c>
      <c r="H3974" s="535"/>
      <c r="K3974" s="32" t="str">
        <f t="shared" si="123"/>
        <v/>
      </c>
      <c r="L3974" s="535"/>
    </row>
    <row r="3975" spans="2:12" x14ac:dyDescent="0.4">
      <c r="B3975" s="535"/>
      <c r="E3975" s="32" t="str">
        <f t="shared" si="122"/>
        <v/>
      </c>
      <c r="H3975" s="535"/>
      <c r="K3975" s="32" t="str">
        <f t="shared" si="123"/>
        <v/>
      </c>
      <c r="L3975" s="535"/>
    </row>
    <row r="3976" spans="2:12" x14ac:dyDescent="0.4">
      <c r="B3976" s="535"/>
      <c r="E3976" s="32" t="str">
        <f t="shared" si="122"/>
        <v/>
      </c>
      <c r="H3976" s="535"/>
      <c r="K3976" s="32" t="str">
        <f t="shared" si="123"/>
        <v/>
      </c>
      <c r="L3976" s="535"/>
    </row>
    <row r="3977" spans="2:12" x14ac:dyDescent="0.4">
      <c r="B3977" s="535"/>
      <c r="E3977" s="32" t="str">
        <f t="shared" si="122"/>
        <v/>
      </c>
      <c r="H3977" s="535"/>
      <c r="K3977" s="32" t="str">
        <f t="shared" si="123"/>
        <v/>
      </c>
      <c r="L3977" s="535"/>
    </row>
    <row r="3978" spans="2:12" x14ac:dyDescent="0.4">
      <c r="B3978" s="535"/>
      <c r="E3978" s="32" t="str">
        <f t="shared" ref="E3978:E4041" si="124">IF(OR(B3978="",B3978="Инструмент бензо",B3978="Инструмент электро",B3978="Инструмент газ",B3978="Ручник и аксессуары"),"","V")</f>
        <v/>
      </c>
      <c r="H3978" s="535"/>
      <c r="K3978" s="32" t="str">
        <f t="shared" si="123"/>
        <v/>
      </c>
      <c r="L3978" s="535"/>
    </row>
    <row r="3979" spans="2:12" x14ac:dyDescent="0.4">
      <c r="B3979" s="535"/>
      <c r="E3979" s="32" t="str">
        <f t="shared" si="124"/>
        <v/>
      </c>
      <c r="H3979" s="535"/>
      <c r="K3979" s="32" t="str">
        <f t="shared" ref="K3979:K4042" si="125">IF(OR(H3979="",H3979="Инструмент бензо",H3979="Инструмент электро",H3979="Инструмент газ",H3979="Ручник и аксессуары"),"","V")</f>
        <v/>
      </c>
      <c r="L3979" s="535"/>
    </row>
    <row r="3980" spans="2:12" x14ac:dyDescent="0.4">
      <c r="B3980" s="535"/>
      <c r="E3980" s="32" t="str">
        <f t="shared" si="124"/>
        <v/>
      </c>
      <c r="H3980" s="535"/>
      <c r="K3980" s="32" t="str">
        <f t="shared" si="125"/>
        <v/>
      </c>
      <c r="L3980" s="535"/>
    </row>
    <row r="3981" spans="2:12" x14ac:dyDescent="0.4">
      <c r="B3981" s="535"/>
      <c r="E3981" s="32" t="str">
        <f t="shared" si="124"/>
        <v/>
      </c>
      <c r="H3981" s="535"/>
      <c r="K3981" s="32" t="str">
        <f t="shared" si="125"/>
        <v/>
      </c>
      <c r="L3981" s="535"/>
    </row>
    <row r="3982" spans="2:12" x14ac:dyDescent="0.4">
      <c r="B3982" s="535"/>
      <c r="E3982" s="32" t="str">
        <f t="shared" si="124"/>
        <v/>
      </c>
      <c r="H3982" s="535"/>
      <c r="K3982" s="32" t="str">
        <f t="shared" si="125"/>
        <v/>
      </c>
      <c r="L3982" s="535"/>
    </row>
    <row r="3983" spans="2:12" x14ac:dyDescent="0.4">
      <c r="B3983" s="535"/>
      <c r="E3983" s="32" t="str">
        <f t="shared" si="124"/>
        <v/>
      </c>
      <c r="H3983" s="535"/>
      <c r="K3983" s="32" t="str">
        <f t="shared" si="125"/>
        <v/>
      </c>
      <c r="L3983" s="535"/>
    </row>
    <row r="3984" spans="2:12" x14ac:dyDescent="0.4">
      <c r="B3984" s="535"/>
      <c r="E3984" s="32" t="str">
        <f t="shared" si="124"/>
        <v/>
      </c>
      <c r="H3984" s="535"/>
      <c r="K3984" s="32" t="str">
        <f t="shared" si="125"/>
        <v/>
      </c>
      <c r="L3984" s="535"/>
    </row>
    <row r="3985" spans="2:12" x14ac:dyDescent="0.4">
      <c r="B3985" s="535"/>
      <c r="E3985" s="32" t="str">
        <f t="shared" si="124"/>
        <v/>
      </c>
      <c r="H3985" s="535"/>
      <c r="K3985" s="32" t="str">
        <f t="shared" si="125"/>
        <v/>
      </c>
      <c r="L3985" s="535"/>
    </row>
    <row r="3986" spans="2:12" x14ac:dyDescent="0.4">
      <c r="B3986" s="535"/>
      <c r="E3986" s="32" t="str">
        <f t="shared" si="124"/>
        <v/>
      </c>
      <c r="H3986" s="535"/>
      <c r="K3986" s="32" t="str">
        <f t="shared" si="125"/>
        <v/>
      </c>
      <c r="L3986" s="535"/>
    </row>
    <row r="3987" spans="2:12" x14ac:dyDescent="0.4">
      <c r="B3987" s="535"/>
      <c r="E3987" s="32" t="str">
        <f t="shared" si="124"/>
        <v/>
      </c>
      <c r="H3987" s="535"/>
      <c r="K3987" s="32" t="str">
        <f t="shared" si="125"/>
        <v/>
      </c>
      <c r="L3987" s="535"/>
    </row>
    <row r="3988" spans="2:12" x14ac:dyDescent="0.4">
      <c r="B3988" s="535"/>
      <c r="E3988" s="32" t="str">
        <f t="shared" si="124"/>
        <v/>
      </c>
      <c r="H3988" s="535"/>
      <c r="K3988" s="32" t="str">
        <f t="shared" si="125"/>
        <v/>
      </c>
      <c r="L3988" s="535"/>
    </row>
    <row r="3989" spans="2:12" x14ac:dyDescent="0.4">
      <c r="B3989" s="535"/>
      <c r="E3989" s="32" t="str">
        <f t="shared" si="124"/>
        <v/>
      </c>
      <c r="H3989" s="535"/>
      <c r="K3989" s="32" t="str">
        <f t="shared" si="125"/>
        <v/>
      </c>
      <c r="L3989" s="535"/>
    </row>
    <row r="3990" spans="2:12" x14ac:dyDescent="0.4">
      <c r="B3990" s="535"/>
      <c r="E3990" s="32" t="str">
        <f t="shared" si="124"/>
        <v/>
      </c>
      <c r="H3990" s="535"/>
      <c r="K3990" s="32" t="str">
        <f t="shared" si="125"/>
        <v/>
      </c>
      <c r="L3990" s="535"/>
    </row>
    <row r="3991" spans="2:12" x14ac:dyDescent="0.4">
      <c r="B3991" s="535"/>
      <c r="E3991" s="32" t="str">
        <f t="shared" si="124"/>
        <v/>
      </c>
      <c r="H3991" s="535"/>
      <c r="K3991" s="32" t="str">
        <f t="shared" si="125"/>
        <v/>
      </c>
      <c r="L3991" s="535"/>
    </row>
    <row r="3992" spans="2:12" x14ac:dyDescent="0.4">
      <c r="B3992" s="535"/>
      <c r="E3992" s="32" t="str">
        <f t="shared" si="124"/>
        <v/>
      </c>
      <c r="H3992" s="535"/>
      <c r="K3992" s="32" t="str">
        <f t="shared" si="125"/>
        <v/>
      </c>
      <c r="L3992" s="535"/>
    </row>
    <row r="3993" spans="2:12" x14ac:dyDescent="0.4">
      <c r="B3993" s="535"/>
      <c r="E3993" s="32" t="str">
        <f t="shared" si="124"/>
        <v/>
      </c>
      <c r="H3993" s="535"/>
      <c r="K3993" s="32" t="str">
        <f t="shared" si="125"/>
        <v/>
      </c>
      <c r="L3993" s="535"/>
    </row>
    <row r="3994" spans="2:12" x14ac:dyDescent="0.4">
      <c r="B3994" s="535"/>
      <c r="E3994" s="32" t="str">
        <f t="shared" si="124"/>
        <v/>
      </c>
      <c r="H3994" s="535"/>
      <c r="K3994" s="32" t="str">
        <f t="shared" si="125"/>
        <v/>
      </c>
      <c r="L3994" s="535"/>
    </row>
    <row r="3995" spans="2:12" x14ac:dyDescent="0.4">
      <c r="B3995" s="535"/>
      <c r="E3995" s="32" t="str">
        <f t="shared" si="124"/>
        <v/>
      </c>
      <c r="H3995" s="535"/>
      <c r="K3995" s="32" t="str">
        <f t="shared" si="125"/>
        <v/>
      </c>
      <c r="L3995" s="535"/>
    </row>
    <row r="3996" spans="2:12" x14ac:dyDescent="0.4">
      <c r="B3996" s="535"/>
      <c r="E3996" s="32" t="str">
        <f t="shared" si="124"/>
        <v/>
      </c>
      <c r="H3996" s="535"/>
      <c r="K3996" s="32" t="str">
        <f t="shared" si="125"/>
        <v/>
      </c>
      <c r="L3996" s="535"/>
    </row>
    <row r="3997" spans="2:12" x14ac:dyDescent="0.4">
      <c r="B3997" s="535"/>
      <c r="E3997" s="32" t="str">
        <f t="shared" si="124"/>
        <v/>
      </c>
      <c r="H3997" s="535"/>
      <c r="K3997" s="32" t="str">
        <f t="shared" si="125"/>
        <v/>
      </c>
      <c r="L3997" s="535"/>
    </row>
    <row r="3998" spans="2:12" x14ac:dyDescent="0.4">
      <c r="B3998" s="535"/>
      <c r="E3998" s="32" t="str">
        <f t="shared" si="124"/>
        <v/>
      </c>
      <c r="H3998" s="535"/>
      <c r="K3998" s="32" t="str">
        <f t="shared" si="125"/>
        <v/>
      </c>
      <c r="L3998" s="535"/>
    </row>
    <row r="3999" spans="2:12" x14ac:dyDescent="0.4">
      <c r="B3999" s="535"/>
      <c r="E3999" s="32" t="str">
        <f t="shared" si="124"/>
        <v/>
      </c>
      <c r="H3999" s="535"/>
      <c r="K3999" s="32" t="str">
        <f t="shared" si="125"/>
        <v/>
      </c>
      <c r="L3999" s="535"/>
    </row>
    <row r="4000" spans="2:12" x14ac:dyDescent="0.4">
      <c r="B4000" s="535"/>
      <c r="E4000" s="32" t="str">
        <f t="shared" si="124"/>
        <v/>
      </c>
      <c r="H4000" s="535"/>
      <c r="K4000" s="32" t="str">
        <f t="shared" si="125"/>
        <v/>
      </c>
      <c r="L4000" s="535"/>
    </row>
    <row r="4001" spans="2:12" x14ac:dyDescent="0.4">
      <c r="B4001" s="535"/>
      <c r="E4001" s="32" t="str">
        <f t="shared" si="124"/>
        <v/>
      </c>
      <c r="H4001" s="535"/>
      <c r="K4001" s="32" t="str">
        <f t="shared" si="125"/>
        <v/>
      </c>
      <c r="L4001" s="535"/>
    </row>
    <row r="4002" spans="2:12" x14ac:dyDescent="0.4">
      <c r="B4002" s="535"/>
      <c r="E4002" s="32" t="str">
        <f t="shared" si="124"/>
        <v/>
      </c>
      <c r="H4002" s="535"/>
      <c r="K4002" s="32" t="str">
        <f t="shared" si="125"/>
        <v/>
      </c>
      <c r="L4002" s="535"/>
    </row>
    <row r="4003" spans="2:12" x14ac:dyDescent="0.4">
      <c r="B4003" s="535"/>
      <c r="E4003" s="32" t="str">
        <f t="shared" si="124"/>
        <v/>
      </c>
      <c r="H4003" s="535"/>
      <c r="K4003" s="32" t="str">
        <f t="shared" si="125"/>
        <v/>
      </c>
      <c r="L4003" s="535"/>
    </row>
    <row r="4004" spans="2:12" x14ac:dyDescent="0.4">
      <c r="B4004" s="535"/>
      <c r="E4004" s="32" t="str">
        <f t="shared" si="124"/>
        <v/>
      </c>
      <c r="H4004" s="535"/>
      <c r="K4004" s="32" t="str">
        <f t="shared" si="125"/>
        <v/>
      </c>
      <c r="L4004" s="535"/>
    </row>
    <row r="4005" spans="2:12" x14ac:dyDescent="0.4">
      <c r="B4005" s="535"/>
      <c r="E4005" s="32" t="str">
        <f t="shared" si="124"/>
        <v/>
      </c>
      <c r="H4005" s="535"/>
      <c r="K4005" s="32" t="str">
        <f t="shared" si="125"/>
        <v/>
      </c>
      <c r="L4005" s="535"/>
    </row>
    <row r="4006" spans="2:12" x14ac:dyDescent="0.4">
      <c r="B4006" s="535"/>
      <c r="E4006" s="32" t="str">
        <f t="shared" si="124"/>
        <v/>
      </c>
      <c r="H4006" s="535"/>
      <c r="K4006" s="32" t="str">
        <f t="shared" si="125"/>
        <v/>
      </c>
      <c r="L4006" s="535"/>
    </row>
    <row r="4007" spans="2:12" x14ac:dyDescent="0.4">
      <c r="B4007" s="535"/>
      <c r="E4007" s="32" t="str">
        <f t="shared" si="124"/>
        <v/>
      </c>
      <c r="H4007" s="535"/>
      <c r="K4007" s="32" t="str">
        <f t="shared" si="125"/>
        <v/>
      </c>
      <c r="L4007" s="535"/>
    </row>
    <row r="4008" spans="2:12" x14ac:dyDescent="0.4">
      <c r="B4008" s="535"/>
      <c r="E4008" s="32" t="str">
        <f t="shared" si="124"/>
        <v/>
      </c>
      <c r="H4008" s="535"/>
      <c r="K4008" s="32" t="str">
        <f t="shared" si="125"/>
        <v/>
      </c>
      <c r="L4008" s="535"/>
    </row>
    <row r="4009" spans="2:12" x14ac:dyDescent="0.4">
      <c r="B4009" s="535"/>
      <c r="E4009" s="32" t="str">
        <f t="shared" si="124"/>
        <v/>
      </c>
      <c r="H4009" s="535"/>
      <c r="K4009" s="32" t="str">
        <f t="shared" si="125"/>
        <v/>
      </c>
      <c r="L4009" s="535"/>
    </row>
    <row r="4010" spans="2:12" x14ac:dyDescent="0.4">
      <c r="B4010" s="535"/>
      <c r="E4010" s="32" t="str">
        <f t="shared" si="124"/>
        <v/>
      </c>
      <c r="H4010" s="535"/>
      <c r="K4010" s="32" t="str">
        <f t="shared" si="125"/>
        <v/>
      </c>
      <c r="L4010" s="535"/>
    </row>
    <row r="4011" spans="2:12" x14ac:dyDescent="0.4">
      <c r="B4011" s="535"/>
      <c r="E4011" s="32" t="str">
        <f t="shared" si="124"/>
        <v/>
      </c>
      <c r="H4011" s="535"/>
      <c r="K4011" s="32" t="str">
        <f t="shared" si="125"/>
        <v/>
      </c>
      <c r="L4011" s="535"/>
    </row>
    <row r="4012" spans="2:12" x14ac:dyDescent="0.4">
      <c r="B4012" s="535"/>
      <c r="E4012" s="32" t="str">
        <f t="shared" si="124"/>
        <v/>
      </c>
      <c r="H4012" s="535"/>
      <c r="K4012" s="32" t="str">
        <f t="shared" si="125"/>
        <v/>
      </c>
      <c r="L4012" s="535"/>
    </row>
    <row r="4013" spans="2:12" x14ac:dyDescent="0.4">
      <c r="B4013" s="535"/>
      <c r="E4013" s="32" t="str">
        <f t="shared" si="124"/>
        <v/>
      </c>
      <c r="H4013" s="535"/>
      <c r="K4013" s="32" t="str">
        <f t="shared" si="125"/>
        <v/>
      </c>
      <c r="L4013" s="535"/>
    </row>
    <row r="4014" spans="2:12" x14ac:dyDescent="0.4">
      <c r="B4014" s="535"/>
      <c r="E4014" s="32" t="str">
        <f t="shared" si="124"/>
        <v/>
      </c>
      <c r="H4014" s="535"/>
      <c r="K4014" s="32" t="str">
        <f t="shared" si="125"/>
        <v/>
      </c>
      <c r="L4014" s="535"/>
    </row>
    <row r="4015" spans="2:12" x14ac:dyDescent="0.4">
      <c r="B4015" s="535"/>
      <c r="E4015" s="32" t="str">
        <f t="shared" si="124"/>
        <v/>
      </c>
      <c r="H4015" s="535"/>
      <c r="K4015" s="32" t="str">
        <f t="shared" si="125"/>
        <v/>
      </c>
      <c r="L4015" s="535"/>
    </row>
    <row r="4016" spans="2:12" x14ac:dyDescent="0.4">
      <c r="B4016" s="535"/>
      <c r="E4016" s="32" t="str">
        <f t="shared" si="124"/>
        <v/>
      </c>
      <c r="H4016" s="535"/>
      <c r="K4016" s="32" t="str">
        <f t="shared" si="125"/>
        <v/>
      </c>
      <c r="L4016" s="535"/>
    </row>
    <row r="4017" spans="2:12" x14ac:dyDescent="0.4">
      <c r="B4017" s="535"/>
      <c r="E4017" s="32" t="str">
        <f t="shared" si="124"/>
        <v/>
      </c>
      <c r="H4017" s="535"/>
      <c r="K4017" s="32" t="str">
        <f t="shared" si="125"/>
        <v/>
      </c>
      <c r="L4017" s="535"/>
    </row>
    <row r="4018" spans="2:12" x14ac:dyDescent="0.4">
      <c r="B4018" s="535"/>
      <c r="E4018" s="32" t="str">
        <f t="shared" si="124"/>
        <v/>
      </c>
      <c r="H4018" s="535"/>
      <c r="K4018" s="32" t="str">
        <f t="shared" si="125"/>
        <v/>
      </c>
      <c r="L4018" s="535"/>
    </row>
    <row r="4019" spans="2:12" x14ac:dyDescent="0.4">
      <c r="B4019" s="535"/>
      <c r="E4019" s="32" t="str">
        <f t="shared" si="124"/>
        <v/>
      </c>
      <c r="H4019" s="535"/>
      <c r="K4019" s="32" t="str">
        <f t="shared" si="125"/>
        <v/>
      </c>
      <c r="L4019" s="535"/>
    </row>
    <row r="4020" spans="2:12" x14ac:dyDescent="0.4">
      <c r="B4020" s="535"/>
      <c r="E4020" s="32" t="str">
        <f t="shared" si="124"/>
        <v/>
      </c>
      <c r="H4020" s="535"/>
      <c r="K4020" s="32" t="str">
        <f t="shared" si="125"/>
        <v/>
      </c>
      <c r="L4020" s="535"/>
    </row>
    <row r="4021" spans="2:12" x14ac:dyDescent="0.4">
      <c r="B4021" s="535"/>
      <c r="E4021" s="32" t="str">
        <f t="shared" si="124"/>
        <v/>
      </c>
      <c r="H4021" s="535"/>
      <c r="K4021" s="32" t="str">
        <f t="shared" si="125"/>
        <v/>
      </c>
      <c r="L4021" s="535"/>
    </row>
    <row r="4022" spans="2:12" x14ac:dyDescent="0.4">
      <c r="B4022" s="535"/>
      <c r="E4022" s="32" t="str">
        <f t="shared" si="124"/>
        <v/>
      </c>
      <c r="H4022" s="535"/>
      <c r="K4022" s="32" t="str">
        <f t="shared" si="125"/>
        <v/>
      </c>
      <c r="L4022" s="535"/>
    </row>
    <row r="4023" spans="2:12" x14ac:dyDescent="0.4">
      <c r="B4023" s="535"/>
      <c r="E4023" s="32" t="str">
        <f t="shared" si="124"/>
        <v/>
      </c>
      <c r="H4023" s="535"/>
      <c r="K4023" s="32" t="str">
        <f t="shared" si="125"/>
        <v/>
      </c>
      <c r="L4023" s="535"/>
    </row>
    <row r="4024" spans="2:12" x14ac:dyDescent="0.4">
      <c r="E4024" s="32" t="str">
        <f t="shared" si="124"/>
        <v/>
      </c>
      <c r="K4024" s="32" t="str">
        <f t="shared" si="125"/>
        <v/>
      </c>
      <c r="L4024" s="535"/>
    </row>
    <row r="4025" spans="2:12" x14ac:dyDescent="0.4">
      <c r="E4025" s="32" t="str">
        <f t="shared" si="124"/>
        <v/>
      </c>
      <c r="K4025" s="32" t="str">
        <f t="shared" si="125"/>
        <v/>
      </c>
      <c r="L4025" s="535"/>
    </row>
    <row r="4026" spans="2:12" x14ac:dyDescent="0.4">
      <c r="E4026" s="32" t="str">
        <f t="shared" si="124"/>
        <v/>
      </c>
      <c r="K4026" s="32" t="str">
        <f t="shared" si="125"/>
        <v/>
      </c>
      <c r="L4026" s="535"/>
    </row>
    <row r="4027" spans="2:12" x14ac:dyDescent="0.4">
      <c r="E4027" s="32" t="str">
        <f t="shared" si="124"/>
        <v/>
      </c>
      <c r="K4027" s="32" t="str">
        <f t="shared" si="125"/>
        <v/>
      </c>
      <c r="L4027" s="535"/>
    </row>
    <row r="4028" spans="2:12" x14ac:dyDescent="0.4">
      <c r="E4028" s="32" t="str">
        <f t="shared" si="124"/>
        <v/>
      </c>
      <c r="K4028" s="32" t="str">
        <f t="shared" si="125"/>
        <v/>
      </c>
      <c r="L4028" s="535"/>
    </row>
    <row r="4029" spans="2:12" x14ac:dyDescent="0.4">
      <c r="E4029" s="32" t="str">
        <f t="shared" si="124"/>
        <v/>
      </c>
      <c r="K4029" s="32" t="str">
        <f t="shared" si="125"/>
        <v/>
      </c>
      <c r="L4029" s="535"/>
    </row>
    <row r="4030" spans="2:12" x14ac:dyDescent="0.4">
      <c r="E4030" s="32" t="str">
        <f t="shared" si="124"/>
        <v/>
      </c>
      <c r="K4030" s="32" t="str">
        <f t="shared" si="125"/>
        <v/>
      </c>
      <c r="L4030" s="535"/>
    </row>
    <row r="4031" spans="2:12" x14ac:dyDescent="0.4">
      <c r="E4031" s="32" t="str">
        <f t="shared" si="124"/>
        <v/>
      </c>
      <c r="K4031" s="32" t="str">
        <f t="shared" si="125"/>
        <v/>
      </c>
      <c r="L4031" s="535"/>
    </row>
    <row r="4032" spans="2:12" x14ac:dyDescent="0.4">
      <c r="E4032" s="32" t="str">
        <f t="shared" si="124"/>
        <v/>
      </c>
      <c r="K4032" s="32" t="str">
        <f t="shared" si="125"/>
        <v/>
      </c>
      <c r="L4032" s="535"/>
    </row>
    <row r="4033" spans="5:12" x14ac:dyDescent="0.4">
      <c r="E4033" s="32" t="str">
        <f t="shared" si="124"/>
        <v/>
      </c>
      <c r="K4033" s="32" t="str">
        <f t="shared" si="125"/>
        <v/>
      </c>
      <c r="L4033" s="535"/>
    </row>
    <row r="4034" spans="5:12" x14ac:dyDescent="0.4">
      <c r="E4034" s="32" t="str">
        <f t="shared" si="124"/>
        <v/>
      </c>
      <c r="K4034" s="32" t="str">
        <f t="shared" si="125"/>
        <v/>
      </c>
      <c r="L4034" s="535"/>
    </row>
    <row r="4035" spans="5:12" x14ac:dyDescent="0.4">
      <c r="E4035" s="32" t="str">
        <f t="shared" si="124"/>
        <v/>
      </c>
      <c r="K4035" s="32" t="str">
        <f t="shared" si="125"/>
        <v/>
      </c>
      <c r="L4035" s="535"/>
    </row>
    <row r="4036" spans="5:12" x14ac:dyDescent="0.4">
      <c r="E4036" s="32" t="str">
        <f t="shared" si="124"/>
        <v/>
      </c>
      <c r="K4036" s="32" t="str">
        <f t="shared" si="125"/>
        <v/>
      </c>
      <c r="L4036" s="535"/>
    </row>
    <row r="4037" spans="5:12" x14ac:dyDescent="0.4">
      <c r="E4037" s="32" t="str">
        <f t="shared" si="124"/>
        <v/>
      </c>
      <c r="K4037" s="32" t="str">
        <f t="shared" si="125"/>
        <v/>
      </c>
      <c r="L4037" s="535"/>
    </row>
    <row r="4038" spans="5:12" x14ac:dyDescent="0.4">
      <c r="E4038" s="32" t="str">
        <f t="shared" si="124"/>
        <v/>
      </c>
      <c r="K4038" s="32" t="str">
        <f t="shared" si="125"/>
        <v/>
      </c>
      <c r="L4038" s="535"/>
    </row>
    <row r="4039" spans="5:12" x14ac:dyDescent="0.4">
      <c r="E4039" s="32" t="str">
        <f t="shared" si="124"/>
        <v/>
      </c>
      <c r="K4039" s="32" t="str">
        <f t="shared" si="125"/>
        <v/>
      </c>
      <c r="L4039" s="535"/>
    </row>
    <row r="4040" spans="5:12" x14ac:dyDescent="0.4">
      <c r="E4040" s="32" t="str">
        <f t="shared" si="124"/>
        <v/>
      </c>
      <c r="K4040" s="32" t="str">
        <f t="shared" si="125"/>
        <v/>
      </c>
      <c r="L4040" s="535"/>
    </row>
    <row r="4041" spans="5:12" x14ac:dyDescent="0.4">
      <c r="E4041" s="32" t="str">
        <f t="shared" si="124"/>
        <v/>
      </c>
      <c r="K4041" s="32" t="str">
        <f t="shared" si="125"/>
        <v/>
      </c>
      <c r="L4041" s="535"/>
    </row>
    <row r="4042" spans="5:12" x14ac:dyDescent="0.4">
      <c r="E4042" s="32" t="str">
        <f t="shared" ref="E4042:E4105" si="126">IF(OR(B4042="",B4042="Инструмент бензо",B4042="Инструмент электро",B4042="Инструмент газ",B4042="Ручник и аксессуары"),"","V")</f>
        <v/>
      </c>
      <c r="K4042" s="32" t="str">
        <f t="shared" si="125"/>
        <v/>
      </c>
      <c r="L4042" s="535"/>
    </row>
    <row r="4043" spans="5:12" x14ac:dyDescent="0.4">
      <c r="E4043" s="32" t="str">
        <f t="shared" si="126"/>
        <v/>
      </c>
      <c r="K4043" s="32" t="str">
        <f t="shared" ref="K4043:K4106" si="127">IF(OR(H4043="",H4043="Инструмент бензо",H4043="Инструмент электро",H4043="Инструмент газ",H4043="Ручник и аксессуары"),"","V")</f>
        <v/>
      </c>
      <c r="L4043" s="535"/>
    </row>
    <row r="4044" spans="5:12" x14ac:dyDescent="0.4">
      <c r="E4044" s="32" t="str">
        <f t="shared" si="126"/>
        <v/>
      </c>
      <c r="K4044" s="32" t="str">
        <f t="shared" si="127"/>
        <v/>
      </c>
      <c r="L4044" s="535"/>
    </row>
    <row r="4045" spans="5:12" x14ac:dyDescent="0.4">
      <c r="E4045" s="32" t="str">
        <f t="shared" si="126"/>
        <v/>
      </c>
      <c r="K4045" s="32" t="str">
        <f t="shared" si="127"/>
        <v/>
      </c>
      <c r="L4045" s="535"/>
    </row>
    <row r="4046" spans="5:12" x14ac:dyDescent="0.4">
      <c r="E4046" s="32" t="str">
        <f t="shared" si="126"/>
        <v/>
      </c>
      <c r="K4046" s="32" t="str">
        <f t="shared" si="127"/>
        <v/>
      </c>
      <c r="L4046" s="535"/>
    </row>
    <row r="4047" spans="5:12" x14ac:dyDescent="0.4">
      <c r="E4047" s="32" t="str">
        <f t="shared" si="126"/>
        <v/>
      </c>
      <c r="K4047" s="32" t="str">
        <f t="shared" si="127"/>
        <v/>
      </c>
      <c r="L4047" s="535"/>
    </row>
    <row r="4048" spans="5:12" x14ac:dyDescent="0.4">
      <c r="E4048" s="32" t="str">
        <f t="shared" si="126"/>
        <v/>
      </c>
      <c r="K4048" s="32" t="str">
        <f t="shared" si="127"/>
        <v/>
      </c>
      <c r="L4048" s="535"/>
    </row>
    <row r="4049" spans="5:12" x14ac:dyDescent="0.4">
      <c r="E4049" s="32" t="str">
        <f t="shared" si="126"/>
        <v/>
      </c>
      <c r="K4049" s="32" t="str">
        <f t="shared" si="127"/>
        <v/>
      </c>
      <c r="L4049" s="535"/>
    </row>
    <row r="4050" spans="5:12" x14ac:dyDescent="0.4">
      <c r="E4050" s="32" t="str">
        <f t="shared" si="126"/>
        <v/>
      </c>
      <c r="K4050" s="32" t="str">
        <f t="shared" si="127"/>
        <v/>
      </c>
      <c r="L4050" s="535"/>
    </row>
    <row r="4051" spans="5:12" x14ac:dyDescent="0.4">
      <c r="E4051" s="32" t="str">
        <f t="shared" si="126"/>
        <v/>
      </c>
      <c r="K4051" s="32" t="str">
        <f t="shared" si="127"/>
        <v/>
      </c>
      <c r="L4051" s="535"/>
    </row>
    <row r="4052" spans="5:12" x14ac:dyDescent="0.4">
      <c r="E4052" s="32" t="str">
        <f t="shared" si="126"/>
        <v/>
      </c>
      <c r="K4052" s="32" t="str">
        <f t="shared" si="127"/>
        <v/>
      </c>
      <c r="L4052" s="535"/>
    </row>
    <row r="4053" spans="5:12" x14ac:dyDescent="0.4">
      <c r="E4053" s="32" t="str">
        <f t="shared" si="126"/>
        <v/>
      </c>
      <c r="K4053" s="32" t="str">
        <f t="shared" si="127"/>
        <v/>
      </c>
      <c r="L4053" s="535"/>
    </row>
    <row r="4054" spans="5:12" x14ac:dyDescent="0.4">
      <c r="E4054" s="32" t="str">
        <f t="shared" si="126"/>
        <v/>
      </c>
      <c r="K4054" s="32" t="str">
        <f t="shared" si="127"/>
        <v/>
      </c>
      <c r="L4054" s="535"/>
    </row>
    <row r="4055" spans="5:12" x14ac:dyDescent="0.4">
      <c r="E4055" s="32" t="str">
        <f t="shared" si="126"/>
        <v/>
      </c>
      <c r="K4055" s="32" t="str">
        <f t="shared" si="127"/>
        <v/>
      </c>
      <c r="L4055" s="535"/>
    </row>
    <row r="4056" spans="5:12" x14ac:dyDescent="0.4">
      <c r="E4056" s="32" t="str">
        <f t="shared" si="126"/>
        <v/>
      </c>
      <c r="K4056" s="32" t="str">
        <f t="shared" si="127"/>
        <v/>
      </c>
      <c r="L4056" s="535"/>
    </row>
    <row r="4057" spans="5:12" x14ac:dyDescent="0.4">
      <c r="E4057" s="32" t="str">
        <f t="shared" si="126"/>
        <v/>
      </c>
      <c r="K4057" s="32" t="str">
        <f t="shared" si="127"/>
        <v/>
      </c>
      <c r="L4057" s="535"/>
    </row>
    <row r="4058" spans="5:12" x14ac:dyDescent="0.4">
      <c r="E4058" s="32" t="str">
        <f t="shared" si="126"/>
        <v/>
      </c>
      <c r="K4058" s="32" t="str">
        <f t="shared" si="127"/>
        <v/>
      </c>
      <c r="L4058" s="535"/>
    </row>
    <row r="4059" spans="5:12" x14ac:dyDescent="0.4">
      <c r="E4059" s="32" t="str">
        <f t="shared" si="126"/>
        <v/>
      </c>
      <c r="K4059" s="32" t="str">
        <f t="shared" si="127"/>
        <v/>
      </c>
      <c r="L4059" s="535"/>
    </row>
    <row r="4060" spans="5:12" x14ac:dyDescent="0.4">
      <c r="E4060" s="32" t="str">
        <f t="shared" si="126"/>
        <v/>
      </c>
      <c r="K4060" s="32" t="str">
        <f t="shared" si="127"/>
        <v/>
      </c>
      <c r="L4060" s="535"/>
    </row>
    <row r="4061" spans="5:12" x14ac:dyDescent="0.4">
      <c r="E4061" s="32" t="str">
        <f t="shared" si="126"/>
        <v/>
      </c>
      <c r="K4061" s="32" t="str">
        <f t="shared" si="127"/>
        <v/>
      </c>
      <c r="L4061" s="535"/>
    </row>
    <row r="4062" spans="5:12" x14ac:dyDescent="0.4">
      <c r="E4062" s="32" t="str">
        <f t="shared" si="126"/>
        <v/>
      </c>
      <c r="K4062" s="32" t="str">
        <f t="shared" si="127"/>
        <v/>
      </c>
      <c r="L4062" s="535"/>
    </row>
    <row r="4063" spans="5:12" x14ac:dyDescent="0.4">
      <c r="E4063" s="32" t="str">
        <f t="shared" si="126"/>
        <v/>
      </c>
      <c r="K4063" s="32" t="str">
        <f t="shared" si="127"/>
        <v/>
      </c>
      <c r="L4063" s="535"/>
    </row>
    <row r="4064" spans="5:12" x14ac:dyDescent="0.4">
      <c r="E4064" s="32" t="str">
        <f t="shared" si="126"/>
        <v/>
      </c>
      <c r="K4064" s="32" t="str">
        <f t="shared" si="127"/>
        <v/>
      </c>
      <c r="L4064" s="535"/>
    </row>
    <row r="4065" spans="5:12" x14ac:dyDescent="0.4">
      <c r="E4065" s="32" t="str">
        <f t="shared" si="126"/>
        <v/>
      </c>
      <c r="K4065" s="32" t="str">
        <f t="shared" si="127"/>
        <v/>
      </c>
      <c r="L4065" s="535"/>
    </row>
    <row r="4066" spans="5:12" x14ac:dyDescent="0.4">
      <c r="E4066" s="32" t="str">
        <f t="shared" si="126"/>
        <v/>
      </c>
      <c r="K4066" s="32" t="str">
        <f t="shared" si="127"/>
        <v/>
      </c>
      <c r="L4066" s="535"/>
    </row>
    <row r="4067" spans="5:12" x14ac:dyDescent="0.4">
      <c r="E4067" s="32" t="str">
        <f t="shared" si="126"/>
        <v/>
      </c>
      <c r="K4067" s="32" t="str">
        <f t="shared" si="127"/>
        <v/>
      </c>
      <c r="L4067" s="535"/>
    </row>
    <row r="4068" spans="5:12" x14ac:dyDescent="0.4">
      <c r="E4068" s="32" t="str">
        <f t="shared" si="126"/>
        <v/>
      </c>
      <c r="K4068" s="32" t="str">
        <f t="shared" si="127"/>
        <v/>
      </c>
      <c r="L4068" s="535"/>
    </row>
    <row r="4069" spans="5:12" x14ac:dyDescent="0.4">
      <c r="E4069" s="32" t="str">
        <f t="shared" si="126"/>
        <v/>
      </c>
      <c r="K4069" s="32" t="str">
        <f t="shared" si="127"/>
        <v/>
      </c>
      <c r="L4069" s="535"/>
    </row>
    <row r="4070" spans="5:12" x14ac:dyDescent="0.4">
      <c r="E4070" s="32" t="str">
        <f t="shared" si="126"/>
        <v/>
      </c>
      <c r="K4070" s="32" t="str">
        <f t="shared" si="127"/>
        <v/>
      </c>
      <c r="L4070" s="535"/>
    </row>
    <row r="4071" spans="5:12" x14ac:dyDescent="0.4">
      <c r="E4071" s="32" t="str">
        <f t="shared" si="126"/>
        <v/>
      </c>
      <c r="K4071" s="32" t="str">
        <f t="shared" si="127"/>
        <v/>
      </c>
      <c r="L4071" s="535"/>
    </row>
    <row r="4072" spans="5:12" x14ac:dyDescent="0.4">
      <c r="E4072" s="32" t="str">
        <f t="shared" si="126"/>
        <v/>
      </c>
      <c r="K4072" s="32" t="str">
        <f t="shared" si="127"/>
        <v/>
      </c>
      <c r="L4072" s="535"/>
    </row>
    <row r="4073" spans="5:12" x14ac:dyDescent="0.4">
      <c r="E4073" s="32" t="str">
        <f t="shared" si="126"/>
        <v/>
      </c>
      <c r="K4073" s="32" t="str">
        <f t="shared" si="127"/>
        <v/>
      </c>
      <c r="L4073" s="535"/>
    </row>
    <row r="4074" spans="5:12" x14ac:dyDescent="0.4">
      <c r="E4074" s="32" t="str">
        <f t="shared" si="126"/>
        <v/>
      </c>
      <c r="K4074" s="32" t="str">
        <f t="shared" si="127"/>
        <v/>
      </c>
      <c r="L4074" s="535"/>
    </row>
    <row r="4075" spans="5:12" x14ac:dyDescent="0.4">
      <c r="E4075" s="32" t="str">
        <f t="shared" si="126"/>
        <v/>
      </c>
      <c r="K4075" s="32" t="str">
        <f t="shared" si="127"/>
        <v/>
      </c>
      <c r="L4075" s="535"/>
    </row>
    <row r="4076" spans="5:12" x14ac:dyDescent="0.4">
      <c r="E4076" s="32" t="str">
        <f t="shared" si="126"/>
        <v/>
      </c>
      <c r="K4076" s="32" t="str">
        <f t="shared" si="127"/>
        <v/>
      </c>
      <c r="L4076" s="535"/>
    </row>
    <row r="4077" spans="5:12" x14ac:dyDescent="0.4">
      <c r="E4077" s="32" t="str">
        <f t="shared" si="126"/>
        <v/>
      </c>
      <c r="K4077" s="32" t="str">
        <f t="shared" si="127"/>
        <v/>
      </c>
      <c r="L4077" s="535"/>
    </row>
    <row r="4078" spans="5:12" x14ac:dyDescent="0.4">
      <c r="E4078" s="32" t="str">
        <f t="shared" si="126"/>
        <v/>
      </c>
      <c r="K4078" s="32" t="str">
        <f t="shared" si="127"/>
        <v/>
      </c>
      <c r="L4078" s="535"/>
    </row>
    <row r="4079" spans="5:12" x14ac:dyDescent="0.4">
      <c r="E4079" s="32" t="str">
        <f t="shared" si="126"/>
        <v/>
      </c>
      <c r="K4079" s="32" t="str">
        <f t="shared" si="127"/>
        <v/>
      </c>
      <c r="L4079" s="535"/>
    </row>
    <row r="4080" spans="5:12" x14ac:dyDescent="0.4">
      <c r="E4080" s="32" t="str">
        <f t="shared" si="126"/>
        <v/>
      </c>
      <c r="K4080" s="32" t="str">
        <f t="shared" si="127"/>
        <v/>
      </c>
      <c r="L4080" s="535"/>
    </row>
    <row r="4081" spans="5:12" x14ac:dyDescent="0.4">
      <c r="E4081" s="32" t="str">
        <f t="shared" si="126"/>
        <v/>
      </c>
      <c r="K4081" s="32" t="str">
        <f t="shared" si="127"/>
        <v/>
      </c>
      <c r="L4081" s="535"/>
    </row>
    <row r="4082" spans="5:12" x14ac:dyDescent="0.4">
      <c r="E4082" s="32" t="str">
        <f t="shared" si="126"/>
        <v/>
      </c>
      <c r="K4082" s="32" t="str">
        <f t="shared" si="127"/>
        <v/>
      </c>
      <c r="L4082" s="535"/>
    </row>
    <row r="4083" spans="5:12" x14ac:dyDescent="0.4">
      <c r="E4083" s="32" t="str">
        <f t="shared" si="126"/>
        <v/>
      </c>
      <c r="K4083" s="32" t="str">
        <f t="shared" si="127"/>
        <v/>
      </c>
      <c r="L4083" s="535"/>
    </row>
    <row r="4084" spans="5:12" x14ac:dyDescent="0.4">
      <c r="E4084" s="32" t="str">
        <f t="shared" si="126"/>
        <v/>
      </c>
      <c r="K4084" s="32" t="str">
        <f t="shared" si="127"/>
        <v/>
      </c>
      <c r="L4084" s="535"/>
    </row>
    <row r="4085" spans="5:12" x14ac:dyDescent="0.4">
      <c r="E4085" s="32" t="str">
        <f t="shared" si="126"/>
        <v/>
      </c>
      <c r="K4085" s="32" t="str">
        <f t="shared" si="127"/>
        <v/>
      </c>
      <c r="L4085" s="535"/>
    </row>
    <row r="4086" spans="5:12" x14ac:dyDescent="0.4">
      <c r="E4086" s="32" t="str">
        <f t="shared" si="126"/>
        <v/>
      </c>
      <c r="K4086" s="32" t="str">
        <f t="shared" si="127"/>
        <v/>
      </c>
      <c r="L4086" s="535"/>
    </row>
    <row r="4087" spans="5:12" x14ac:dyDescent="0.4">
      <c r="E4087" s="32" t="str">
        <f t="shared" si="126"/>
        <v/>
      </c>
      <c r="K4087" s="32" t="str">
        <f t="shared" si="127"/>
        <v/>
      </c>
      <c r="L4087" s="535"/>
    </row>
    <row r="4088" spans="5:12" x14ac:dyDescent="0.4">
      <c r="E4088" s="32" t="str">
        <f t="shared" si="126"/>
        <v/>
      </c>
      <c r="K4088" s="32" t="str">
        <f t="shared" si="127"/>
        <v/>
      </c>
      <c r="L4088" s="535"/>
    </row>
    <row r="4089" spans="5:12" x14ac:dyDescent="0.4">
      <c r="E4089" s="32" t="str">
        <f t="shared" si="126"/>
        <v/>
      </c>
      <c r="K4089" s="32" t="str">
        <f t="shared" si="127"/>
        <v/>
      </c>
      <c r="L4089" s="535"/>
    </row>
    <row r="4090" spans="5:12" x14ac:dyDescent="0.4">
      <c r="E4090" s="32" t="str">
        <f t="shared" si="126"/>
        <v/>
      </c>
      <c r="K4090" s="32" t="str">
        <f t="shared" si="127"/>
        <v/>
      </c>
      <c r="L4090" s="535"/>
    </row>
    <row r="4091" spans="5:12" x14ac:dyDescent="0.4">
      <c r="E4091" s="32" t="str">
        <f t="shared" si="126"/>
        <v/>
      </c>
      <c r="K4091" s="32" t="str">
        <f t="shared" si="127"/>
        <v/>
      </c>
      <c r="L4091" s="535"/>
    </row>
    <row r="4092" spans="5:12" x14ac:dyDescent="0.4">
      <c r="E4092" s="32" t="str">
        <f t="shared" si="126"/>
        <v/>
      </c>
      <c r="K4092" s="32" t="str">
        <f t="shared" si="127"/>
        <v/>
      </c>
      <c r="L4092" s="535"/>
    </row>
    <row r="4093" spans="5:12" x14ac:dyDescent="0.4">
      <c r="E4093" s="32" t="str">
        <f t="shared" si="126"/>
        <v/>
      </c>
      <c r="K4093" s="32" t="str">
        <f t="shared" si="127"/>
        <v/>
      </c>
      <c r="L4093" s="535"/>
    </row>
    <row r="4094" spans="5:12" x14ac:dyDescent="0.4">
      <c r="E4094" s="32" t="str">
        <f t="shared" si="126"/>
        <v/>
      </c>
      <c r="K4094" s="32" t="str">
        <f t="shared" si="127"/>
        <v/>
      </c>
      <c r="L4094" s="535"/>
    </row>
    <row r="4095" spans="5:12" x14ac:dyDescent="0.4">
      <c r="E4095" s="32" t="str">
        <f t="shared" si="126"/>
        <v/>
      </c>
      <c r="K4095" s="32" t="str">
        <f t="shared" si="127"/>
        <v/>
      </c>
      <c r="L4095" s="535"/>
    </row>
    <row r="4096" spans="5:12" x14ac:dyDescent="0.4">
      <c r="E4096" s="32" t="str">
        <f t="shared" si="126"/>
        <v/>
      </c>
      <c r="K4096" s="32" t="str">
        <f t="shared" si="127"/>
        <v/>
      </c>
      <c r="L4096" s="535"/>
    </row>
    <row r="4097" spans="5:12" x14ac:dyDescent="0.4">
      <c r="E4097" s="32" t="str">
        <f t="shared" si="126"/>
        <v/>
      </c>
      <c r="K4097" s="32" t="str">
        <f t="shared" si="127"/>
        <v/>
      </c>
      <c r="L4097" s="535"/>
    </row>
    <row r="4098" spans="5:12" x14ac:dyDescent="0.4">
      <c r="E4098" s="32" t="str">
        <f t="shared" si="126"/>
        <v/>
      </c>
      <c r="K4098" s="32" t="str">
        <f t="shared" si="127"/>
        <v/>
      </c>
      <c r="L4098" s="535"/>
    </row>
    <row r="4099" spans="5:12" x14ac:dyDescent="0.4">
      <c r="E4099" s="32" t="str">
        <f t="shared" si="126"/>
        <v/>
      </c>
      <c r="K4099" s="32" t="str">
        <f t="shared" si="127"/>
        <v/>
      </c>
      <c r="L4099" s="535"/>
    </row>
    <row r="4100" spans="5:12" x14ac:dyDescent="0.4">
      <c r="E4100" s="32" t="str">
        <f t="shared" si="126"/>
        <v/>
      </c>
      <c r="K4100" s="32" t="str">
        <f t="shared" si="127"/>
        <v/>
      </c>
      <c r="L4100" s="535"/>
    </row>
    <row r="4101" spans="5:12" x14ac:dyDescent="0.4">
      <c r="E4101" s="32" t="str">
        <f t="shared" si="126"/>
        <v/>
      </c>
      <c r="K4101" s="32" t="str">
        <f t="shared" si="127"/>
        <v/>
      </c>
      <c r="L4101" s="535"/>
    </row>
    <row r="4102" spans="5:12" x14ac:dyDescent="0.4">
      <c r="E4102" s="32" t="str">
        <f t="shared" si="126"/>
        <v/>
      </c>
      <c r="K4102" s="32" t="str">
        <f t="shared" si="127"/>
        <v/>
      </c>
      <c r="L4102" s="535"/>
    </row>
    <row r="4103" spans="5:12" x14ac:dyDescent="0.4">
      <c r="E4103" s="32" t="str">
        <f t="shared" si="126"/>
        <v/>
      </c>
      <c r="K4103" s="32" t="str">
        <f t="shared" si="127"/>
        <v/>
      </c>
      <c r="L4103" s="535"/>
    </row>
    <row r="4104" spans="5:12" x14ac:dyDescent="0.4">
      <c r="E4104" s="32" t="str">
        <f t="shared" si="126"/>
        <v/>
      </c>
      <c r="K4104" s="32" t="str">
        <f t="shared" si="127"/>
        <v/>
      </c>
      <c r="L4104" s="535"/>
    </row>
    <row r="4105" spans="5:12" x14ac:dyDescent="0.4">
      <c r="E4105" s="32" t="str">
        <f t="shared" si="126"/>
        <v/>
      </c>
      <c r="K4105" s="32" t="str">
        <f t="shared" si="127"/>
        <v/>
      </c>
      <c r="L4105" s="535"/>
    </row>
    <row r="4106" spans="5:12" x14ac:dyDescent="0.4">
      <c r="E4106" s="32" t="str">
        <f t="shared" ref="E4106:E4169" si="128">IF(OR(B4106="",B4106="Инструмент бензо",B4106="Инструмент электро",B4106="Инструмент газ",B4106="Ручник и аксессуары"),"","V")</f>
        <v/>
      </c>
      <c r="K4106" s="32" t="str">
        <f t="shared" si="127"/>
        <v/>
      </c>
      <c r="L4106" s="535"/>
    </row>
    <row r="4107" spans="5:12" x14ac:dyDescent="0.4">
      <c r="E4107" s="32" t="str">
        <f t="shared" si="128"/>
        <v/>
      </c>
      <c r="K4107" s="32" t="str">
        <f t="shared" ref="K4107:K4170" si="129">IF(OR(H4107="",H4107="Инструмент бензо",H4107="Инструмент электро",H4107="Инструмент газ",H4107="Ручник и аксессуары"),"","V")</f>
        <v/>
      </c>
      <c r="L4107" s="535"/>
    </row>
    <row r="4108" spans="5:12" x14ac:dyDescent="0.4">
      <c r="E4108" s="32" t="str">
        <f t="shared" si="128"/>
        <v/>
      </c>
      <c r="K4108" s="32" t="str">
        <f t="shared" si="129"/>
        <v/>
      </c>
      <c r="L4108" s="535"/>
    </row>
    <row r="4109" spans="5:12" x14ac:dyDescent="0.4">
      <c r="E4109" s="32" t="str">
        <f t="shared" si="128"/>
        <v/>
      </c>
      <c r="K4109" s="32" t="str">
        <f t="shared" si="129"/>
        <v/>
      </c>
      <c r="L4109" s="535"/>
    </row>
    <row r="4110" spans="5:12" x14ac:dyDescent="0.4">
      <c r="E4110" s="32" t="str">
        <f t="shared" si="128"/>
        <v/>
      </c>
      <c r="K4110" s="32" t="str">
        <f t="shared" si="129"/>
        <v/>
      </c>
      <c r="L4110" s="535"/>
    </row>
    <row r="4111" spans="5:12" x14ac:dyDescent="0.4">
      <c r="E4111" s="32" t="str">
        <f t="shared" si="128"/>
        <v/>
      </c>
      <c r="K4111" s="32" t="str">
        <f t="shared" si="129"/>
        <v/>
      </c>
      <c r="L4111" s="535"/>
    </row>
    <row r="4112" spans="5:12" x14ac:dyDescent="0.4">
      <c r="E4112" s="32" t="str">
        <f t="shared" si="128"/>
        <v/>
      </c>
      <c r="K4112" s="32" t="str">
        <f t="shared" si="129"/>
        <v/>
      </c>
      <c r="L4112" s="535"/>
    </row>
    <row r="4113" spans="5:12" x14ac:dyDescent="0.4">
      <c r="E4113" s="32" t="str">
        <f t="shared" si="128"/>
        <v/>
      </c>
      <c r="K4113" s="32" t="str">
        <f t="shared" si="129"/>
        <v/>
      </c>
      <c r="L4113" s="535"/>
    </row>
    <row r="4114" spans="5:12" x14ac:dyDescent="0.4">
      <c r="E4114" s="32" t="str">
        <f t="shared" si="128"/>
        <v/>
      </c>
      <c r="K4114" s="32" t="str">
        <f t="shared" si="129"/>
        <v/>
      </c>
      <c r="L4114" s="535"/>
    </row>
    <row r="4115" spans="5:12" x14ac:dyDescent="0.4">
      <c r="E4115" s="32" t="str">
        <f t="shared" si="128"/>
        <v/>
      </c>
      <c r="K4115" s="32" t="str">
        <f t="shared" si="129"/>
        <v/>
      </c>
      <c r="L4115" s="535"/>
    </row>
    <row r="4116" spans="5:12" x14ac:dyDescent="0.4">
      <c r="E4116" s="32" t="str">
        <f t="shared" si="128"/>
        <v/>
      </c>
      <c r="K4116" s="32" t="str">
        <f t="shared" si="129"/>
        <v/>
      </c>
      <c r="L4116" s="535"/>
    </row>
    <row r="4117" spans="5:12" x14ac:dyDescent="0.4">
      <c r="E4117" s="32" t="str">
        <f t="shared" si="128"/>
        <v/>
      </c>
      <c r="K4117" s="32" t="str">
        <f t="shared" si="129"/>
        <v/>
      </c>
      <c r="L4117" s="535"/>
    </row>
    <row r="4118" spans="5:12" x14ac:dyDescent="0.4">
      <c r="E4118" s="32" t="str">
        <f t="shared" si="128"/>
        <v/>
      </c>
      <c r="K4118" s="32" t="str">
        <f t="shared" si="129"/>
        <v/>
      </c>
      <c r="L4118" s="535"/>
    </row>
    <row r="4119" spans="5:12" x14ac:dyDescent="0.4">
      <c r="E4119" s="32" t="str">
        <f t="shared" si="128"/>
        <v/>
      </c>
      <c r="K4119" s="32" t="str">
        <f t="shared" si="129"/>
        <v/>
      </c>
      <c r="L4119" s="535"/>
    </row>
    <row r="4120" spans="5:12" x14ac:dyDescent="0.4">
      <c r="E4120" s="32" t="str">
        <f t="shared" si="128"/>
        <v/>
      </c>
      <c r="K4120" s="32" t="str">
        <f t="shared" si="129"/>
        <v/>
      </c>
      <c r="L4120" s="535"/>
    </row>
    <row r="4121" spans="5:12" x14ac:dyDescent="0.4">
      <c r="E4121" s="32" t="str">
        <f t="shared" si="128"/>
        <v/>
      </c>
      <c r="K4121" s="32" t="str">
        <f t="shared" si="129"/>
        <v/>
      </c>
      <c r="L4121" s="535"/>
    </row>
    <row r="4122" spans="5:12" x14ac:dyDescent="0.4">
      <c r="E4122" s="32" t="str">
        <f t="shared" si="128"/>
        <v/>
      </c>
      <c r="K4122" s="32" t="str">
        <f t="shared" si="129"/>
        <v/>
      </c>
      <c r="L4122" s="535"/>
    </row>
    <row r="4123" spans="5:12" x14ac:dyDescent="0.4">
      <c r="E4123" s="32" t="str">
        <f t="shared" si="128"/>
        <v/>
      </c>
      <c r="K4123" s="32" t="str">
        <f t="shared" si="129"/>
        <v/>
      </c>
      <c r="L4123" s="535"/>
    </row>
    <row r="4124" spans="5:12" x14ac:dyDescent="0.4">
      <c r="E4124" s="32" t="str">
        <f t="shared" si="128"/>
        <v/>
      </c>
      <c r="K4124" s="32" t="str">
        <f t="shared" si="129"/>
        <v/>
      </c>
      <c r="L4124" s="535"/>
    </row>
    <row r="4125" spans="5:12" x14ac:dyDescent="0.4">
      <c r="E4125" s="32" t="str">
        <f t="shared" si="128"/>
        <v/>
      </c>
      <c r="K4125" s="32" t="str">
        <f t="shared" si="129"/>
        <v/>
      </c>
      <c r="L4125" s="535"/>
    </row>
    <row r="4126" spans="5:12" x14ac:dyDescent="0.4">
      <c r="E4126" s="32" t="str">
        <f t="shared" si="128"/>
        <v/>
      </c>
      <c r="K4126" s="32" t="str">
        <f t="shared" si="129"/>
        <v/>
      </c>
      <c r="L4126" s="535"/>
    </row>
    <row r="4127" spans="5:12" x14ac:dyDescent="0.4">
      <c r="E4127" s="32" t="str">
        <f t="shared" si="128"/>
        <v/>
      </c>
      <c r="K4127" s="32" t="str">
        <f t="shared" si="129"/>
        <v/>
      </c>
      <c r="L4127" s="535"/>
    </row>
    <row r="4128" spans="5:12" x14ac:dyDescent="0.4">
      <c r="E4128" s="32" t="str">
        <f t="shared" si="128"/>
        <v/>
      </c>
      <c r="K4128" s="32" t="str">
        <f t="shared" si="129"/>
        <v/>
      </c>
      <c r="L4128" s="535"/>
    </row>
    <row r="4129" spans="5:12" x14ac:dyDescent="0.4">
      <c r="E4129" s="32" t="str">
        <f t="shared" si="128"/>
        <v/>
      </c>
      <c r="K4129" s="32" t="str">
        <f t="shared" si="129"/>
        <v/>
      </c>
      <c r="L4129" s="535"/>
    </row>
    <row r="4130" spans="5:12" x14ac:dyDescent="0.4">
      <c r="E4130" s="32" t="str">
        <f t="shared" si="128"/>
        <v/>
      </c>
      <c r="K4130" s="32" t="str">
        <f t="shared" si="129"/>
        <v/>
      </c>
      <c r="L4130" s="535"/>
    </row>
    <row r="4131" spans="5:12" x14ac:dyDescent="0.4">
      <c r="E4131" s="32" t="str">
        <f t="shared" si="128"/>
        <v/>
      </c>
      <c r="K4131" s="32" t="str">
        <f t="shared" si="129"/>
        <v/>
      </c>
      <c r="L4131" s="535"/>
    </row>
    <row r="4132" spans="5:12" x14ac:dyDescent="0.4">
      <c r="E4132" s="32" t="str">
        <f t="shared" si="128"/>
        <v/>
      </c>
      <c r="K4132" s="32" t="str">
        <f t="shared" si="129"/>
        <v/>
      </c>
      <c r="L4132" s="535"/>
    </row>
    <row r="4133" spans="5:12" x14ac:dyDescent="0.4">
      <c r="E4133" s="32" t="str">
        <f t="shared" si="128"/>
        <v/>
      </c>
      <c r="K4133" s="32" t="str">
        <f t="shared" si="129"/>
        <v/>
      </c>
      <c r="L4133" s="535"/>
    </row>
    <row r="4134" spans="5:12" x14ac:dyDescent="0.4">
      <c r="E4134" s="32" t="str">
        <f t="shared" si="128"/>
        <v/>
      </c>
      <c r="K4134" s="32" t="str">
        <f t="shared" si="129"/>
        <v/>
      </c>
      <c r="L4134" s="535"/>
    </row>
    <row r="4135" spans="5:12" x14ac:dyDescent="0.4">
      <c r="E4135" s="32" t="str">
        <f t="shared" si="128"/>
        <v/>
      </c>
      <c r="K4135" s="32" t="str">
        <f t="shared" si="129"/>
        <v/>
      </c>
      <c r="L4135" s="535"/>
    </row>
    <row r="4136" spans="5:12" x14ac:dyDescent="0.4">
      <c r="E4136" s="32" t="str">
        <f t="shared" si="128"/>
        <v/>
      </c>
      <c r="K4136" s="32" t="str">
        <f t="shared" si="129"/>
        <v/>
      </c>
      <c r="L4136" s="535"/>
    </row>
    <row r="4137" spans="5:12" x14ac:dyDescent="0.4">
      <c r="E4137" s="32" t="str">
        <f t="shared" si="128"/>
        <v/>
      </c>
      <c r="K4137" s="32" t="str">
        <f t="shared" si="129"/>
        <v/>
      </c>
      <c r="L4137" s="535"/>
    </row>
    <row r="4138" spans="5:12" x14ac:dyDescent="0.4">
      <c r="E4138" s="32" t="str">
        <f t="shared" si="128"/>
        <v/>
      </c>
      <c r="K4138" s="32" t="str">
        <f t="shared" si="129"/>
        <v/>
      </c>
      <c r="L4138" s="535"/>
    </row>
    <row r="4139" spans="5:12" x14ac:dyDescent="0.4">
      <c r="E4139" s="32" t="str">
        <f t="shared" si="128"/>
        <v/>
      </c>
      <c r="K4139" s="32" t="str">
        <f t="shared" si="129"/>
        <v/>
      </c>
      <c r="L4139" s="535"/>
    </row>
    <row r="4140" spans="5:12" x14ac:dyDescent="0.4">
      <c r="E4140" s="32" t="str">
        <f t="shared" si="128"/>
        <v/>
      </c>
      <c r="K4140" s="32" t="str">
        <f t="shared" si="129"/>
        <v/>
      </c>
      <c r="L4140" s="535"/>
    </row>
    <row r="4141" spans="5:12" x14ac:dyDescent="0.4">
      <c r="E4141" s="32" t="str">
        <f t="shared" si="128"/>
        <v/>
      </c>
      <c r="K4141" s="32" t="str">
        <f t="shared" si="129"/>
        <v/>
      </c>
      <c r="L4141" s="535"/>
    </row>
    <row r="4142" spans="5:12" x14ac:dyDescent="0.4">
      <c r="E4142" s="32" t="str">
        <f t="shared" si="128"/>
        <v/>
      </c>
      <c r="K4142" s="32" t="str">
        <f t="shared" si="129"/>
        <v/>
      </c>
      <c r="L4142" s="535"/>
    </row>
    <row r="4143" spans="5:12" x14ac:dyDescent="0.4">
      <c r="E4143" s="32" t="str">
        <f t="shared" si="128"/>
        <v/>
      </c>
      <c r="K4143" s="32" t="str">
        <f t="shared" si="129"/>
        <v/>
      </c>
      <c r="L4143" s="535"/>
    </row>
    <row r="4144" spans="5:12" x14ac:dyDescent="0.4">
      <c r="E4144" s="32" t="str">
        <f t="shared" si="128"/>
        <v/>
      </c>
      <c r="K4144" s="32" t="str">
        <f t="shared" si="129"/>
        <v/>
      </c>
      <c r="L4144" s="535"/>
    </row>
    <row r="4145" spans="5:12" x14ac:dyDescent="0.4">
      <c r="E4145" s="32" t="str">
        <f t="shared" si="128"/>
        <v/>
      </c>
      <c r="K4145" s="32" t="str">
        <f t="shared" si="129"/>
        <v/>
      </c>
      <c r="L4145" s="535"/>
    </row>
    <row r="4146" spans="5:12" x14ac:dyDescent="0.4">
      <c r="E4146" s="32" t="str">
        <f t="shared" si="128"/>
        <v/>
      </c>
      <c r="K4146" s="32" t="str">
        <f t="shared" si="129"/>
        <v/>
      </c>
      <c r="L4146" s="535"/>
    </row>
    <row r="4147" spans="5:12" x14ac:dyDescent="0.4">
      <c r="E4147" s="32" t="str">
        <f t="shared" si="128"/>
        <v/>
      </c>
      <c r="K4147" s="32" t="str">
        <f t="shared" si="129"/>
        <v/>
      </c>
      <c r="L4147" s="535"/>
    </row>
    <row r="4148" spans="5:12" x14ac:dyDescent="0.4">
      <c r="E4148" s="32" t="str">
        <f t="shared" si="128"/>
        <v/>
      </c>
      <c r="K4148" s="32" t="str">
        <f t="shared" si="129"/>
        <v/>
      </c>
      <c r="L4148" s="535"/>
    </row>
    <row r="4149" spans="5:12" x14ac:dyDescent="0.4">
      <c r="E4149" s="32" t="str">
        <f t="shared" si="128"/>
        <v/>
      </c>
      <c r="K4149" s="32" t="str">
        <f t="shared" si="129"/>
        <v/>
      </c>
      <c r="L4149" s="535"/>
    </row>
    <row r="4150" spans="5:12" x14ac:dyDescent="0.4">
      <c r="E4150" s="32" t="str">
        <f t="shared" si="128"/>
        <v/>
      </c>
      <c r="K4150" s="32" t="str">
        <f t="shared" si="129"/>
        <v/>
      </c>
      <c r="L4150" s="535"/>
    </row>
    <row r="4151" spans="5:12" x14ac:dyDescent="0.4">
      <c r="E4151" s="32" t="str">
        <f t="shared" si="128"/>
        <v/>
      </c>
      <c r="K4151" s="32" t="str">
        <f t="shared" si="129"/>
        <v/>
      </c>
      <c r="L4151" s="535"/>
    </row>
    <row r="4152" spans="5:12" x14ac:dyDescent="0.4">
      <c r="E4152" s="32" t="str">
        <f t="shared" si="128"/>
        <v/>
      </c>
      <c r="K4152" s="32" t="str">
        <f t="shared" si="129"/>
        <v/>
      </c>
      <c r="L4152" s="535"/>
    </row>
    <row r="4153" spans="5:12" x14ac:dyDescent="0.4">
      <c r="E4153" s="32" t="str">
        <f t="shared" si="128"/>
        <v/>
      </c>
      <c r="K4153" s="32" t="str">
        <f t="shared" si="129"/>
        <v/>
      </c>
      <c r="L4153" s="535"/>
    </row>
    <row r="4154" spans="5:12" x14ac:dyDescent="0.4">
      <c r="E4154" s="32" t="str">
        <f t="shared" si="128"/>
        <v/>
      </c>
      <c r="K4154" s="32" t="str">
        <f t="shared" si="129"/>
        <v/>
      </c>
      <c r="L4154" s="535"/>
    </row>
    <row r="4155" spans="5:12" x14ac:dyDescent="0.4">
      <c r="E4155" s="32" t="str">
        <f t="shared" si="128"/>
        <v/>
      </c>
      <c r="K4155" s="32" t="str">
        <f t="shared" si="129"/>
        <v/>
      </c>
      <c r="L4155" s="535"/>
    </row>
    <row r="4156" spans="5:12" x14ac:dyDescent="0.4">
      <c r="E4156" s="32" t="str">
        <f t="shared" si="128"/>
        <v/>
      </c>
      <c r="K4156" s="32" t="str">
        <f t="shared" si="129"/>
        <v/>
      </c>
      <c r="L4156" s="535"/>
    </row>
    <row r="4157" spans="5:12" x14ac:dyDescent="0.4">
      <c r="E4157" s="32" t="str">
        <f t="shared" si="128"/>
        <v/>
      </c>
      <c r="K4157" s="32" t="str">
        <f t="shared" si="129"/>
        <v/>
      </c>
      <c r="L4157" s="535"/>
    </row>
    <row r="4158" spans="5:12" x14ac:dyDescent="0.4">
      <c r="E4158" s="32" t="str">
        <f t="shared" si="128"/>
        <v/>
      </c>
      <c r="K4158" s="32" t="str">
        <f t="shared" si="129"/>
        <v/>
      </c>
      <c r="L4158" s="535"/>
    </row>
    <row r="4159" spans="5:12" x14ac:dyDescent="0.4">
      <c r="E4159" s="32" t="str">
        <f t="shared" si="128"/>
        <v/>
      </c>
      <c r="K4159" s="32" t="str">
        <f t="shared" si="129"/>
        <v/>
      </c>
      <c r="L4159" s="535"/>
    </row>
    <row r="4160" spans="5:12" x14ac:dyDescent="0.4">
      <c r="E4160" s="32" t="str">
        <f t="shared" si="128"/>
        <v/>
      </c>
      <c r="K4160" s="32" t="str">
        <f t="shared" si="129"/>
        <v/>
      </c>
      <c r="L4160" s="535"/>
    </row>
    <row r="4161" spans="5:12" x14ac:dyDescent="0.4">
      <c r="E4161" s="32" t="str">
        <f t="shared" si="128"/>
        <v/>
      </c>
      <c r="K4161" s="32" t="str">
        <f t="shared" si="129"/>
        <v/>
      </c>
      <c r="L4161" s="535"/>
    </row>
    <row r="4162" spans="5:12" x14ac:dyDescent="0.4">
      <c r="E4162" s="32" t="str">
        <f t="shared" si="128"/>
        <v/>
      </c>
      <c r="K4162" s="32" t="str">
        <f t="shared" si="129"/>
        <v/>
      </c>
      <c r="L4162" s="535"/>
    </row>
    <row r="4163" spans="5:12" x14ac:dyDescent="0.4">
      <c r="E4163" s="32" t="str">
        <f t="shared" si="128"/>
        <v/>
      </c>
      <c r="K4163" s="32" t="str">
        <f t="shared" si="129"/>
        <v/>
      </c>
      <c r="L4163" s="535"/>
    </row>
    <row r="4164" spans="5:12" x14ac:dyDescent="0.4">
      <c r="E4164" s="32" t="str">
        <f t="shared" si="128"/>
        <v/>
      </c>
      <c r="K4164" s="32" t="str">
        <f t="shared" si="129"/>
        <v/>
      </c>
      <c r="L4164" s="535"/>
    </row>
    <row r="4165" spans="5:12" x14ac:dyDescent="0.4">
      <c r="E4165" s="32" t="str">
        <f t="shared" si="128"/>
        <v/>
      </c>
      <c r="K4165" s="32" t="str">
        <f t="shared" si="129"/>
        <v/>
      </c>
      <c r="L4165" s="535"/>
    </row>
    <row r="4166" spans="5:12" x14ac:dyDescent="0.4">
      <c r="E4166" s="32" t="str">
        <f t="shared" si="128"/>
        <v/>
      </c>
      <c r="K4166" s="32" t="str">
        <f t="shared" si="129"/>
        <v/>
      </c>
      <c r="L4166" s="535"/>
    </row>
    <row r="4167" spans="5:12" x14ac:dyDescent="0.4">
      <c r="E4167" s="32" t="str">
        <f t="shared" si="128"/>
        <v/>
      </c>
      <c r="K4167" s="32" t="str">
        <f t="shared" si="129"/>
        <v/>
      </c>
      <c r="L4167" s="535"/>
    </row>
    <row r="4168" spans="5:12" x14ac:dyDescent="0.4">
      <c r="E4168" s="32" t="str">
        <f t="shared" si="128"/>
        <v/>
      </c>
      <c r="K4168" s="32" t="str">
        <f t="shared" si="129"/>
        <v/>
      </c>
      <c r="L4168" s="535"/>
    </row>
    <row r="4169" spans="5:12" x14ac:dyDescent="0.4">
      <c r="E4169" s="32" t="str">
        <f t="shared" si="128"/>
        <v/>
      </c>
      <c r="K4169" s="32" t="str">
        <f t="shared" si="129"/>
        <v/>
      </c>
      <c r="L4169" s="535"/>
    </row>
    <row r="4170" spans="5:12" x14ac:dyDescent="0.4">
      <c r="E4170" s="32" t="str">
        <f t="shared" ref="E4170:E4233" si="130">IF(OR(B4170="",B4170="Инструмент бензо",B4170="Инструмент электро",B4170="Инструмент газ",B4170="Ручник и аксессуары"),"","V")</f>
        <v/>
      </c>
      <c r="K4170" s="32" t="str">
        <f t="shared" si="129"/>
        <v/>
      </c>
      <c r="L4170" s="535"/>
    </row>
    <row r="4171" spans="5:12" x14ac:dyDescent="0.4">
      <c r="E4171" s="32" t="str">
        <f t="shared" si="130"/>
        <v/>
      </c>
      <c r="K4171" s="32" t="str">
        <f t="shared" ref="K4171:K4234" si="131">IF(OR(H4171="",H4171="Инструмент бензо",H4171="Инструмент электро",H4171="Инструмент газ",H4171="Ручник и аксессуары"),"","V")</f>
        <v/>
      </c>
      <c r="L4171" s="535"/>
    </row>
    <row r="4172" spans="5:12" x14ac:dyDescent="0.4">
      <c r="E4172" s="32" t="str">
        <f t="shared" si="130"/>
        <v/>
      </c>
      <c r="K4172" s="32" t="str">
        <f t="shared" si="131"/>
        <v/>
      </c>
      <c r="L4172" s="535"/>
    </row>
    <row r="4173" spans="5:12" x14ac:dyDescent="0.4">
      <c r="E4173" s="32" t="str">
        <f t="shared" si="130"/>
        <v/>
      </c>
      <c r="K4173" s="32" t="str">
        <f t="shared" si="131"/>
        <v/>
      </c>
      <c r="L4173" s="535"/>
    </row>
    <row r="4174" spans="5:12" x14ac:dyDescent="0.4">
      <c r="E4174" s="32" t="str">
        <f t="shared" si="130"/>
        <v/>
      </c>
      <c r="K4174" s="32" t="str">
        <f t="shared" si="131"/>
        <v/>
      </c>
      <c r="L4174" s="535"/>
    </row>
    <row r="4175" spans="5:12" x14ac:dyDescent="0.4">
      <c r="E4175" s="32" t="str">
        <f t="shared" si="130"/>
        <v/>
      </c>
      <c r="K4175" s="32" t="str">
        <f t="shared" si="131"/>
        <v/>
      </c>
      <c r="L4175" s="535"/>
    </row>
    <row r="4176" spans="5:12" x14ac:dyDescent="0.4">
      <c r="E4176" s="32" t="str">
        <f t="shared" si="130"/>
        <v/>
      </c>
      <c r="K4176" s="32" t="str">
        <f t="shared" si="131"/>
        <v/>
      </c>
      <c r="L4176" s="535"/>
    </row>
    <row r="4177" spans="5:12" x14ac:dyDescent="0.4">
      <c r="E4177" s="32" t="str">
        <f t="shared" si="130"/>
        <v/>
      </c>
      <c r="K4177" s="32" t="str">
        <f t="shared" si="131"/>
        <v/>
      </c>
      <c r="L4177" s="535"/>
    </row>
    <row r="4178" spans="5:12" x14ac:dyDescent="0.4">
      <c r="E4178" s="32" t="str">
        <f t="shared" si="130"/>
        <v/>
      </c>
      <c r="K4178" s="32" t="str">
        <f t="shared" si="131"/>
        <v/>
      </c>
      <c r="L4178" s="535"/>
    </row>
    <row r="4179" spans="5:12" x14ac:dyDescent="0.4">
      <c r="E4179" s="32" t="str">
        <f t="shared" si="130"/>
        <v/>
      </c>
      <c r="K4179" s="32" t="str">
        <f t="shared" si="131"/>
        <v/>
      </c>
      <c r="L4179" s="535"/>
    </row>
    <row r="4180" spans="5:12" x14ac:dyDescent="0.4">
      <c r="E4180" s="32" t="str">
        <f t="shared" si="130"/>
        <v/>
      </c>
      <c r="K4180" s="32" t="str">
        <f t="shared" si="131"/>
        <v/>
      </c>
      <c r="L4180" s="535"/>
    </row>
    <row r="4181" spans="5:12" x14ac:dyDescent="0.4">
      <c r="E4181" s="32" t="str">
        <f t="shared" si="130"/>
        <v/>
      </c>
      <c r="K4181" s="32" t="str">
        <f t="shared" si="131"/>
        <v/>
      </c>
      <c r="L4181" s="535"/>
    </row>
    <row r="4182" spans="5:12" x14ac:dyDescent="0.4">
      <c r="E4182" s="32" t="str">
        <f t="shared" si="130"/>
        <v/>
      </c>
      <c r="K4182" s="32" t="str">
        <f t="shared" si="131"/>
        <v/>
      </c>
      <c r="L4182" s="535"/>
    </row>
    <row r="4183" spans="5:12" x14ac:dyDescent="0.4">
      <c r="E4183" s="32" t="str">
        <f t="shared" si="130"/>
        <v/>
      </c>
      <c r="K4183" s="32" t="str">
        <f t="shared" si="131"/>
        <v/>
      </c>
      <c r="L4183" s="535"/>
    </row>
    <row r="4184" spans="5:12" x14ac:dyDescent="0.4">
      <c r="E4184" s="32" t="str">
        <f t="shared" si="130"/>
        <v/>
      </c>
      <c r="K4184" s="32" t="str">
        <f t="shared" si="131"/>
        <v/>
      </c>
      <c r="L4184" s="535"/>
    </row>
    <row r="4185" spans="5:12" x14ac:dyDescent="0.4">
      <c r="E4185" s="32" t="str">
        <f t="shared" si="130"/>
        <v/>
      </c>
      <c r="K4185" s="32" t="str">
        <f t="shared" si="131"/>
        <v/>
      </c>
      <c r="L4185" s="535"/>
    </row>
    <row r="4186" spans="5:12" x14ac:dyDescent="0.4">
      <c r="E4186" s="32" t="str">
        <f t="shared" si="130"/>
        <v/>
      </c>
      <c r="K4186" s="32" t="str">
        <f t="shared" si="131"/>
        <v/>
      </c>
      <c r="L4186" s="535"/>
    </row>
    <row r="4187" spans="5:12" x14ac:dyDescent="0.4">
      <c r="E4187" s="32" t="str">
        <f t="shared" si="130"/>
        <v/>
      </c>
      <c r="K4187" s="32" t="str">
        <f t="shared" si="131"/>
        <v/>
      </c>
      <c r="L4187" s="535"/>
    </row>
    <row r="4188" spans="5:12" x14ac:dyDescent="0.4">
      <c r="E4188" s="32" t="str">
        <f t="shared" si="130"/>
        <v/>
      </c>
      <c r="K4188" s="32" t="str">
        <f t="shared" si="131"/>
        <v/>
      </c>
      <c r="L4188" s="535"/>
    </row>
    <row r="4189" spans="5:12" x14ac:dyDescent="0.4">
      <c r="E4189" s="32" t="str">
        <f t="shared" si="130"/>
        <v/>
      </c>
      <c r="K4189" s="32" t="str">
        <f t="shared" si="131"/>
        <v/>
      </c>
      <c r="L4189" s="535"/>
    </row>
    <row r="4190" spans="5:12" x14ac:dyDescent="0.4">
      <c r="E4190" s="32" t="str">
        <f t="shared" si="130"/>
        <v/>
      </c>
      <c r="K4190" s="32" t="str">
        <f t="shared" si="131"/>
        <v/>
      </c>
      <c r="L4190" s="535"/>
    </row>
    <row r="4191" spans="5:12" x14ac:dyDescent="0.4">
      <c r="E4191" s="32" t="str">
        <f t="shared" si="130"/>
        <v/>
      </c>
      <c r="K4191" s="32" t="str">
        <f t="shared" si="131"/>
        <v/>
      </c>
      <c r="L4191" s="535"/>
    </row>
    <row r="4192" spans="5:12" x14ac:dyDescent="0.4">
      <c r="E4192" s="32" t="str">
        <f t="shared" si="130"/>
        <v/>
      </c>
      <c r="K4192" s="32" t="str">
        <f t="shared" si="131"/>
        <v/>
      </c>
      <c r="L4192" s="535"/>
    </row>
    <row r="4193" spans="5:12" x14ac:dyDescent="0.4">
      <c r="E4193" s="32" t="str">
        <f t="shared" si="130"/>
        <v/>
      </c>
      <c r="K4193" s="32" t="str">
        <f t="shared" si="131"/>
        <v/>
      </c>
      <c r="L4193" s="535"/>
    </row>
    <row r="4194" spans="5:12" x14ac:dyDescent="0.4">
      <c r="E4194" s="32" t="str">
        <f t="shared" si="130"/>
        <v/>
      </c>
      <c r="K4194" s="32" t="str">
        <f t="shared" si="131"/>
        <v/>
      </c>
      <c r="L4194" s="535"/>
    </row>
    <row r="4195" spans="5:12" x14ac:dyDescent="0.4">
      <c r="E4195" s="32" t="str">
        <f t="shared" si="130"/>
        <v/>
      </c>
      <c r="K4195" s="32" t="str">
        <f t="shared" si="131"/>
        <v/>
      </c>
      <c r="L4195" s="535"/>
    </row>
    <row r="4196" spans="5:12" x14ac:dyDescent="0.4">
      <c r="E4196" s="32" t="str">
        <f t="shared" si="130"/>
        <v/>
      </c>
      <c r="K4196" s="32" t="str">
        <f t="shared" si="131"/>
        <v/>
      </c>
      <c r="L4196" s="535"/>
    </row>
    <row r="4197" spans="5:12" x14ac:dyDescent="0.4">
      <c r="E4197" s="32" t="str">
        <f t="shared" si="130"/>
        <v/>
      </c>
      <c r="K4197" s="32" t="str">
        <f t="shared" si="131"/>
        <v/>
      </c>
      <c r="L4197" s="535"/>
    </row>
    <row r="4198" spans="5:12" x14ac:dyDescent="0.4">
      <c r="E4198" s="32" t="str">
        <f t="shared" si="130"/>
        <v/>
      </c>
      <c r="K4198" s="32" t="str">
        <f t="shared" si="131"/>
        <v/>
      </c>
      <c r="L4198" s="535"/>
    </row>
    <row r="4199" spans="5:12" x14ac:dyDescent="0.4">
      <c r="E4199" s="32" t="str">
        <f t="shared" si="130"/>
        <v/>
      </c>
      <c r="K4199" s="32" t="str">
        <f t="shared" si="131"/>
        <v/>
      </c>
      <c r="L4199" s="535"/>
    </row>
    <row r="4200" spans="5:12" x14ac:dyDescent="0.4">
      <c r="E4200" s="32" t="str">
        <f t="shared" si="130"/>
        <v/>
      </c>
      <c r="K4200" s="32" t="str">
        <f t="shared" si="131"/>
        <v/>
      </c>
      <c r="L4200" s="535"/>
    </row>
    <row r="4201" spans="5:12" x14ac:dyDescent="0.4">
      <c r="E4201" s="32" t="str">
        <f t="shared" si="130"/>
        <v/>
      </c>
      <c r="K4201" s="32" t="str">
        <f t="shared" si="131"/>
        <v/>
      </c>
      <c r="L4201" s="535"/>
    </row>
    <row r="4202" spans="5:12" x14ac:dyDescent="0.4">
      <c r="E4202" s="32" t="str">
        <f t="shared" si="130"/>
        <v/>
      </c>
      <c r="K4202" s="32" t="str">
        <f t="shared" si="131"/>
        <v/>
      </c>
      <c r="L4202" s="535"/>
    </row>
    <row r="4203" spans="5:12" x14ac:dyDescent="0.4">
      <c r="E4203" s="32" t="str">
        <f t="shared" si="130"/>
        <v/>
      </c>
      <c r="K4203" s="32" t="str">
        <f t="shared" si="131"/>
        <v/>
      </c>
      <c r="L4203" s="535"/>
    </row>
    <row r="4204" spans="5:12" x14ac:dyDescent="0.4">
      <c r="E4204" s="32" t="str">
        <f t="shared" si="130"/>
        <v/>
      </c>
      <c r="K4204" s="32" t="str">
        <f t="shared" si="131"/>
        <v/>
      </c>
      <c r="L4204" s="535"/>
    </row>
    <row r="4205" spans="5:12" x14ac:dyDescent="0.4">
      <c r="E4205" s="32" t="str">
        <f t="shared" si="130"/>
        <v/>
      </c>
      <c r="K4205" s="32" t="str">
        <f t="shared" si="131"/>
        <v/>
      </c>
      <c r="L4205" s="535"/>
    </row>
    <row r="4206" spans="5:12" x14ac:dyDescent="0.4">
      <c r="E4206" s="32" t="str">
        <f t="shared" si="130"/>
        <v/>
      </c>
      <c r="K4206" s="32" t="str">
        <f t="shared" si="131"/>
        <v/>
      </c>
      <c r="L4206" s="535"/>
    </row>
    <row r="4207" spans="5:12" x14ac:dyDescent="0.4">
      <c r="E4207" s="32" t="str">
        <f t="shared" si="130"/>
        <v/>
      </c>
      <c r="K4207" s="32" t="str">
        <f t="shared" si="131"/>
        <v/>
      </c>
      <c r="L4207" s="535"/>
    </row>
    <row r="4208" spans="5:12" x14ac:dyDescent="0.4">
      <c r="E4208" s="32" t="str">
        <f t="shared" si="130"/>
        <v/>
      </c>
      <c r="K4208" s="32" t="str">
        <f t="shared" si="131"/>
        <v/>
      </c>
      <c r="L4208" s="535"/>
    </row>
    <row r="4209" spans="5:12" x14ac:dyDescent="0.4">
      <c r="E4209" s="32" t="str">
        <f t="shared" si="130"/>
        <v/>
      </c>
      <c r="K4209" s="32" t="str">
        <f t="shared" si="131"/>
        <v/>
      </c>
      <c r="L4209" s="535"/>
    </row>
    <row r="4210" spans="5:12" x14ac:dyDescent="0.4">
      <c r="E4210" s="32" t="str">
        <f t="shared" si="130"/>
        <v/>
      </c>
      <c r="K4210" s="32" t="str">
        <f t="shared" si="131"/>
        <v/>
      </c>
      <c r="L4210" s="535"/>
    </row>
    <row r="4211" spans="5:12" x14ac:dyDescent="0.4">
      <c r="E4211" s="32" t="str">
        <f t="shared" si="130"/>
        <v/>
      </c>
      <c r="K4211" s="32" t="str">
        <f t="shared" si="131"/>
        <v/>
      </c>
      <c r="L4211" s="535"/>
    </row>
    <row r="4212" spans="5:12" x14ac:dyDescent="0.4">
      <c r="E4212" s="32" t="str">
        <f t="shared" si="130"/>
        <v/>
      </c>
      <c r="K4212" s="32" t="str">
        <f t="shared" si="131"/>
        <v/>
      </c>
      <c r="L4212" s="535"/>
    </row>
    <row r="4213" spans="5:12" x14ac:dyDescent="0.4">
      <c r="E4213" s="32" t="str">
        <f t="shared" si="130"/>
        <v/>
      </c>
      <c r="K4213" s="32" t="str">
        <f t="shared" si="131"/>
        <v/>
      </c>
      <c r="L4213" s="535"/>
    </row>
    <row r="4214" spans="5:12" x14ac:dyDescent="0.4">
      <c r="E4214" s="32" t="str">
        <f t="shared" si="130"/>
        <v/>
      </c>
      <c r="K4214" s="32" t="str">
        <f t="shared" si="131"/>
        <v/>
      </c>
      <c r="L4214" s="535"/>
    </row>
    <row r="4215" spans="5:12" x14ac:dyDescent="0.4">
      <c r="E4215" s="32" t="str">
        <f t="shared" si="130"/>
        <v/>
      </c>
      <c r="K4215" s="32" t="str">
        <f t="shared" si="131"/>
        <v/>
      </c>
      <c r="L4215" s="535"/>
    </row>
    <row r="4216" spans="5:12" x14ac:dyDescent="0.4">
      <c r="E4216" s="32" t="str">
        <f t="shared" si="130"/>
        <v/>
      </c>
      <c r="K4216" s="32" t="str">
        <f t="shared" si="131"/>
        <v/>
      </c>
      <c r="L4216" s="535"/>
    </row>
    <row r="4217" spans="5:12" x14ac:dyDescent="0.4">
      <c r="E4217" s="32" t="str">
        <f t="shared" si="130"/>
        <v/>
      </c>
      <c r="K4217" s="32" t="str">
        <f t="shared" si="131"/>
        <v/>
      </c>
      <c r="L4217" s="535"/>
    </row>
    <row r="4218" spans="5:12" x14ac:dyDescent="0.4">
      <c r="E4218" s="32" t="str">
        <f t="shared" si="130"/>
        <v/>
      </c>
      <c r="K4218" s="32" t="str">
        <f t="shared" si="131"/>
        <v/>
      </c>
      <c r="L4218" s="535"/>
    </row>
    <row r="4219" spans="5:12" x14ac:dyDescent="0.4">
      <c r="E4219" s="32" t="str">
        <f t="shared" si="130"/>
        <v/>
      </c>
      <c r="K4219" s="32" t="str">
        <f t="shared" si="131"/>
        <v/>
      </c>
      <c r="L4219" s="535"/>
    </row>
    <row r="4220" spans="5:12" x14ac:dyDescent="0.4">
      <c r="E4220" s="32" t="str">
        <f t="shared" si="130"/>
        <v/>
      </c>
      <c r="K4220" s="32" t="str">
        <f t="shared" si="131"/>
        <v/>
      </c>
      <c r="L4220" s="535"/>
    </row>
    <row r="4221" spans="5:12" x14ac:dyDescent="0.4">
      <c r="E4221" s="32" t="str">
        <f t="shared" si="130"/>
        <v/>
      </c>
      <c r="K4221" s="32" t="str">
        <f t="shared" si="131"/>
        <v/>
      </c>
      <c r="L4221" s="535"/>
    </row>
    <row r="4222" spans="5:12" x14ac:dyDescent="0.4">
      <c r="E4222" s="32" t="str">
        <f t="shared" si="130"/>
        <v/>
      </c>
      <c r="K4222" s="32" t="str">
        <f t="shared" si="131"/>
        <v/>
      </c>
      <c r="L4222" s="535"/>
    </row>
    <row r="4223" spans="5:12" x14ac:dyDescent="0.4">
      <c r="E4223" s="32" t="str">
        <f t="shared" si="130"/>
        <v/>
      </c>
      <c r="K4223" s="32" t="str">
        <f t="shared" si="131"/>
        <v/>
      </c>
      <c r="L4223" s="535"/>
    </row>
    <row r="4224" spans="5:12" x14ac:dyDescent="0.4">
      <c r="E4224" s="32" t="str">
        <f t="shared" si="130"/>
        <v/>
      </c>
      <c r="K4224" s="32" t="str">
        <f t="shared" si="131"/>
        <v/>
      </c>
      <c r="L4224" s="535"/>
    </row>
    <row r="4225" spans="5:12" x14ac:dyDescent="0.4">
      <c r="E4225" s="32" t="str">
        <f t="shared" si="130"/>
        <v/>
      </c>
      <c r="K4225" s="32" t="str">
        <f t="shared" si="131"/>
        <v/>
      </c>
      <c r="L4225" s="535"/>
    </row>
    <row r="4226" spans="5:12" x14ac:dyDescent="0.4">
      <c r="E4226" s="32" t="str">
        <f t="shared" si="130"/>
        <v/>
      </c>
      <c r="K4226" s="32" t="str">
        <f t="shared" si="131"/>
        <v/>
      </c>
      <c r="L4226" s="535"/>
    </row>
    <row r="4227" spans="5:12" x14ac:dyDescent="0.4">
      <c r="E4227" s="32" t="str">
        <f t="shared" si="130"/>
        <v/>
      </c>
      <c r="K4227" s="32" t="str">
        <f t="shared" si="131"/>
        <v/>
      </c>
      <c r="L4227" s="535"/>
    </row>
    <row r="4228" spans="5:12" x14ac:dyDescent="0.4">
      <c r="E4228" s="32" t="str">
        <f t="shared" si="130"/>
        <v/>
      </c>
      <c r="K4228" s="32" t="str">
        <f t="shared" si="131"/>
        <v/>
      </c>
      <c r="L4228" s="535"/>
    </row>
    <row r="4229" spans="5:12" x14ac:dyDescent="0.4">
      <c r="E4229" s="32" t="str">
        <f t="shared" si="130"/>
        <v/>
      </c>
      <c r="K4229" s="32" t="str">
        <f t="shared" si="131"/>
        <v/>
      </c>
      <c r="L4229" s="535"/>
    </row>
    <row r="4230" spans="5:12" x14ac:dyDescent="0.4">
      <c r="E4230" s="32" t="str">
        <f t="shared" si="130"/>
        <v/>
      </c>
      <c r="K4230" s="32" t="str">
        <f t="shared" si="131"/>
        <v/>
      </c>
      <c r="L4230" s="535"/>
    </row>
    <row r="4231" spans="5:12" x14ac:dyDescent="0.4">
      <c r="E4231" s="32" t="str">
        <f t="shared" si="130"/>
        <v/>
      </c>
      <c r="K4231" s="32" t="str">
        <f t="shared" si="131"/>
        <v/>
      </c>
      <c r="L4231" s="535"/>
    </row>
    <row r="4232" spans="5:12" x14ac:dyDescent="0.4">
      <c r="E4232" s="32" t="str">
        <f t="shared" si="130"/>
        <v/>
      </c>
      <c r="K4232" s="32" t="str">
        <f t="shared" si="131"/>
        <v/>
      </c>
      <c r="L4232" s="535"/>
    </row>
    <row r="4233" spans="5:12" x14ac:dyDescent="0.4">
      <c r="E4233" s="32" t="str">
        <f t="shared" si="130"/>
        <v/>
      </c>
      <c r="K4233" s="32" t="str">
        <f t="shared" si="131"/>
        <v/>
      </c>
      <c r="L4233" s="535"/>
    </row>
    <row r="4234" spans="5:12" x14ac:dyDescent="0.4">
      <c r="E4234" s="32" t="str">
        <f t="shared" ref="E4234:E4297" si="132">IF(OR(B4234="",B4234="Инструмент бензо",B4234="Инструмент электро",B4234="Инструмент газ",B4234="Ручник и аксессуары"),"","V")</f>
        <v/>
      </c>
      <c r="K4234" s="32" t="str">
        <f t="shared" si="131"/>
        <v/>
      </c>
      <c r="L4234" s="535"/>
    </row>
    <row r="4235" spans="5:12" x14ac:dyDescent="0.4">
      <c r="E4235" s="32" t="str">
        <f t="shared" si="132"/>
        <v/>
      </c>
      <c r="K4235" s="32" t="str">
        <f t="shared" ref="K4235:K4298" si="133">IF(OR(H4235="",H4235="Инструмент бензо",H4235="Инструмент электро",H4235="Инструмент газ",H4235="Ручник и аксессуары"),"","V")</f>
        <v/>
      </c>
      <c r="L4235" s="535"/>
    </row>
    <row r="4236" spans="5:12" x14ac:dyDescent="0.4">
      <c r="E4236" s="32" t="str">
        <f t="shared" si="132"/>
        <v/>
      </c>
      <c r="K4236" s="32" t="str">
        <f t="shared" si="133"/>
        <v/>
      </c>
      <c r="L4236" s="535"/>
    </row>
    <row r="4237" spans="5:12" x14ac:dyDescent="0.4">
      <c r="E4237" s="32" t="str">
        <f t="shared" si="132"/>
        <v/>
      </c>
      <c r="K4237" s="32" t="str">
        <f t="shared" si="133"/>
        <v/>
      </c>
      <c r="L4237" s="535"/>
    </row>
    <row r="4238" spans="5:12" x14ac:dyDescent="0.4">
      <c r="E4238" s="32" t="str">
        <f t="shared" si="132"/>
        <v/>
      </c>
      <c r="K4238" s="32" t="str">
        <f t="shared" si="133"/>
        <v/>
      </c>
      <c r="L4238" s="535"/>
    </row>
    <row r="4239" spans="5:12" x14ac:dyDescent="0.4">
      <c r="E4239" s="32" t="str">
        <f t="shared" si="132"/>
        <v/>
      </c>
      <c r="K4239" s="32" t="str">
        <f t="shared" si="133"/>
        <v/>
      </c>
      <c r="L4239" s="535"/>
    </row>
    <row r="4240" spans="5:12" x14ac:dyDescent="0.4">
      <c r="E4240" s="32" t="str">
        <f t="shared" si="132"/>
        <v/>
      </c>
      <c r="K4240" s="32" t="str">
        <f t="shared" si="133"/>
        <v/>
      </c>
      <c r="L4240" s="535"/>
    </row>
    <row r="4241" spans="5:12" x14ac:dyDescent="0.4">
      <c r="E4241" s="32" t="str">
        <f t="shared" si="132"/>
        <v/>
      </c>
      <c r="K4241" s="32" t="str">
        <f t="shared" si="133"/>
        <v/>
      </c>
      <c r="L4241" s="535"/>
    </row>
    <row r="4242" spans="5:12" x14ac:dyDescent="0.4">
      <c r="E4242" s="32" t="str">
        <f t="shared" si="132"/>
        <v/>
      </c>
      <c r="K4242" s="32" t="str">
        <f t="shared" si="133"/>
        <v/>
      </c>
      <c r="L4242" s="535"/>
    </row>
    <row r="4243" spans="5:12" x14ac:dyDescent="0.4">
      <c r="E4243" s="32" t="str">
        <f t="shared" si="132"/>
        <v/>
      </c>
      <c r="K4243" s="32" t="str">
        <f t="shared" si="133"/>
        <v/>
      </c>
      <c r="L4243" s="535"/>
    </row>
    <row r="4244" spans="5:12" x14ac:dyDescent="0.4">
      <c r="E4244" s="32" t="str">
        <f t="shared" si="132"/>
        <v/>
      </c>
      <c r="K4244" s="32" t="str">
        <f t="shared" si="133"/>
        <v/>
      </c>
      <c r="L4244" s="535"/>
    </row>
    <row r="4245" spans="5:12" x14ac:dyDescent="0.4">
      <c r="E4245" s="32" t="str">
        <f t="shared" si="132"/>
        <v/>
      </c>
      <c r="K4245" s="32" t="str">
        <f t="shared" si="133"/>
        <v/>
      </c>
      <c r="L4245" s="535"/>
    </row>
    <row r="4246" spans="5:12" x14ac:dyDescent="0.4">
      <c r="E4246" s="32" t="str">
        <f t="shared" si="132"/>
        <v/>
      </c>
      <c r="K4246" s="32" t="str">
        <f t="shared" si="133"/>
        <v/>
      </c>
      <c r="L4246" s="535"/>
    </row>
    <row r="4247" spans="5:12" x14ac:dyDescent="0.4">
      <c r="E4247" s="32" t="str">
        <f t="shared" si="132"/>
        <v/>
      </c>
      <c r="K4247" s="32" t="str">
        <f t="shared" si="133"/>
        <v/>
      </c>
      <c r="L4247" s="535"/>
    </row>
    <row r="4248" spans="5:12" x14ac:dyDescent="0.4">
      <c r="E4248" s="32" t="str">
        <f t="shared" si="132"/>
        <v/>
      </c>
      <c r="K4248" s="32" t="str">
        <f t="shared" si="133"/>
        <v/>
      </c>
      <c r="L4248" s="535"/>
    </row>
    <row r="4249" spans="5:12" x14ac:dyDescent="0.4">
      <c r="E4249" s="32" t="str">
        <f t="shared" si="132"/>
        <v/>
      </c>
      <c r="K4249" s="32" t="str">
        <f t="shared" si="133"/>
        <v/>
      </c>
      <c r="L4249" s="535"/>
    </row>
    <row r="4250" spans="5:12" x14ac:dyDescent="0.4">
      <c r="E4250" s="32" t="str">
        <f t="shared" si="132"/>
        <v/>
      </c>
      <c r="K4250" s="32" t="str">
        <f t="shared" si="133"/>
        <v/>
      </c>
      <c r="L4250" s="535"/>
    </row>
    <row r="4251" spans="5:12" x14ac:dyDescent="0.4">
      <c r="E4251" s="32" t="str">
        <f t="shared" si="132"/>
        <v/>
      </c>
      <c r="K4251" s="32" t="str">
        <f t="shared" si="133"/>
        <v/>
      </c>
      <c r="L4251" s="535"/>
    </row>
    <row r="4252" spans="5:12" x14ac:dyDescent="0.4">
      <c r="E4252" s="32" t="str">
        <f t="shared" si="132"/>
        <v/>
      </c>
      <c r="K4252" s="32" t="str">
        <f t="shared" si="133"/>
        <v/>
      </c>
      <c r="L4252" s="535"/>
    </row>
    <row r="4253" spans="5:12" x14ac:dyDescent="0.4">
      <c r="E4253" s="32" t="str">
        <f t="shared" si="132"/>
        <v/>
      </c>
      <c r="K4253" s="32" t="str">
        <f t="shared" si="133"/>
        <v/>
      </c>
      <c r="L4253" s="535"/>
    </row>
    <row r="4254" spans="5:12" x14ac:dyDescent="0.4">
      <c r="E4254" s="32" t="str">
        <f t="shared" si="132"/>
        <v/>
      </c>
      <c r="K4254" s="32" t="str">
        <f t="shared" si="133"/>
        <v/>
      </c>
      <c r="L4254" s="535"/>
    </row>
    <row r="4255" spans="5:12" x14ac:dyDescent="0.4">
      <c r="E4255" s="32" t="str">
        <f t="shared" si="132"/>
        <v/>
      </c>
      <c r="K4255" s="32" t="str">
        <f t="shared" si="133"/>
        <v/>
      </c>
      <c r="L4255" s="535"/>
    </row>
    <row r="4256" spans="5:12" x14ac:dyDescent="0.4">
      <c r="E4256" s="32" t="str">
        <f t="shared" si="132"/>
        <v/>
      </c>
      <c r="K4256" s="32" t="str">
        <f t="shared" si="133"/>
        <v/>
      </c>
      <c r="L4256" s="535"/>
    </row>
    <row r="4257" spans="5:12" x14ac:dyDescent="0.4">
      <c r="E4257" s="32" t="str">
        <f t="shared" si="132"/>
        <v/>
      </c>
      <c r="K4257" s="32" t="str">
        <f t="shared" si="133"/>
        <v/>
      </c>
      <c r="L4257" s="535"/>
    </row>
    <row r="4258" spans="5:12" x14ac:dyDescent="0.4">
      <c r="E4258" s="32" t="str">
        <f t="shared" si="132"/>
        <v/>
      </c>
      <c r="K4258" s="32" t="str">
        <f t="shared" si="133"/>
        <v/>
      </c>
      <c r="L4258" s="535"/>
    </row>
    <row r="4259" spans="5:12" x14ac:dyDescent="0.4">
      <c r="E4259" s="32" t="str">
        <f t="shared" si="132"/>
        <v/>
      </c>
      <c r="K4259" s="32" t="str">
        <f t="shared" si="133"/>
        <v/>
      </c>
      <c r="L4259" s="535"/>
    </row>
    <row r="4260" spans="5:12" x14ac:dyDescent="0.4">
      <c r="E4260" s="32" t="str">
        <f t="shared" si="132"/>
        <v/>
      </c>
      <c r="K4260" s="32" t="str">
        <f t="shared" si="133"/>
        <v/>
      </c>
      <c r="L4260" s="535"/>
    </row>
    <row r="4261" spans="5:12" x14ac:dyDescent="0.4">
      <c r="E4261" s="32" t="str">
        <f t="shared" si="132"/>
        <v/>
      </c>
      <c r="K4261" s="32" t="str">
        <f t="shared" si="133"/>
        <v/>
      </c>
      <c r="L4261" s="535"/>
    </row>
    <row r="4262" spans="5:12" x14ac:dyDescent="0.4">
      <c r="E4262" s="32" t="str">
        <f t="shared" si="132"/>
        <v/>
      </c>
      <c r="K4262" s="32" t="str">
        <f t="shared" si="133"/>
        <v/>
      </c>
      <c r="L4262" s="535"/>
    </row>
    <row r="4263" spans="5:12" x14ac:dyDescent="0.4">
      <c r="E4263" s="32" t="str">
        <f t="shared" si="132"/>
        <v/>
      </c>
      <c r="K4263" s="32" t="str">
        <f t="shared" si="133"/>
        <v/>
      </c>
      <c r="L4263" s="535"/>
    </row>
    <row r="4264" spans="5:12" x14ac:dyDescent="0.4">
      <c r="E4264" s="32" t="str">
        <f t="shared" si="132"/>
        <v/>
      </c>
      <c r="K4264" s="32" t="str">
        <f t="shared" si="133"/>
        <v/>
      </c>
      <c r="L4264" s="535"/>
    </row>
    <row r="4265" spans="5:12" x14ac:dyDescent="0.4">
      <c r="E4265" s="32" t="str">
        <f t="shared" si="132"/>
        <v/>
      </c>
      <c r="K4265" s="32" t="str">
        <f t="shared" si="133"/>
        <v/>
      </c>
      <c r="L4265" s="535"/>
    </row>
    <row r="4266" spans="5:12" x14ac:dyDescent="0.4">
      <c r="E4266" s="32" t="str">
        <f t="shared" si="132"/>
        <v/>
      </c>
      <c r="K4266" s="32" t="str">
        <f t="shared" si="133"/>
        <v/>
      </c>
      <c r="L4266" s="535"/>
    </row>
    <row r="4267" spans="5:12" x14ac:dyDescent="0.4">
      <c r="E4267" s="32" t="str">
        <f t="shared" si="132"/>
        <v/>
      </c>
      <c r="K4267" s="32" t="str">
        <f t="shared" si="133"/>
        <v/>
      </c>
      <c r="L4267" s="535"/>
    </row>
    <row r="4268" spans="5:12" x14ac:dyDescent="0.4">
      <c r="E4268" s="32" t="str">
        <f t="shared" si="132"/>
        <v/>
      </c>
      <c r="K4268" s="32" t="str">
        <f t="shared" si="133"/>
        <v/>
      </c>
      <c r="L4268" s="535"/>
    </row>
    <row r="4269" spans="5:12" x14ac:dyDescent="0.4">
      <c r="E4269" s="32" t="str">
        <f t="shared" si="132"/>
        <v/>
      </c>
      <c r="K4269" s="32" t="str">
        <f t="shared" si="133"/>
        <v/>
      </c>
      <c r="L4269" s="535"/>
    </row>
    <row r="4270" spans="5:12" x14ac:dyDescent="0.4">
      <c r="E4270" s="32" t="str">
        <f t="shared" si="132"/>
        <v/>
      </c>
      <c r="K4270" s="32" t="str">
        <f t="shared" si="133"/>
        <v/>
      </c>
      <c r="L4270" s="535"/>
    </row>
    <row r="4271" spans="5:12" x14ac:dyDescent="0.4">
      <c r="E4271" s="32" t="str">
        <f t="shared" si="132"/>
        <v/>
      </c>
      <c r="K4271" s="32" t="str">
        <f t="shared" si="133"/>
        <v/>
      </c>
      <c r="L4271" s="535"/>
    </row>
    <row r="4272" spans="5:12" x14ac:dyDescent="0.4">
      <c r="E4272" s="32" t="str">
        <f t="shared" si="132"/>
        <v/>
      </c>
      <c r="K4272" s="32" t="str">
        <f t="shared" si="133"/>
        <v/>
      </c>
      <c r="L4272" s="535"/>
    </row>
    <row r="4273" spans="5:12" x14ac:dyDescent="0.4">
      <c r="E4273" s="32" t="str">
        <f t="shared" si="132"/>
        <v/>
      </c>
      <c r="K4273" s="32" t="str">
        <f t="shared" si="133"/>
        <v/>
      </c>
      <c r="L4273" s="535"/>
    </row>
    <row r="4274" spans="5:12" x14ac:dyDescent="0.4">
      <c r="E4274" s="32" t="str">
        <f t="shared" si="132"/>
        <v/>
      </c>
      <c r="K4274" s="32" t="str">
        <f t="shared" si="133"/>
        <v/>
      </c>
      <c r="L4274" s="535"/>
    </row>
    <row r="4275" spans="5:12" x14ac:dyDescent="0.4">
      <c r="E4275" s="32" t="str">
        <f t="shared" si="132"/>
        <v/>
      </c>
      <c r="K4275" s="32" t="str">
        <f t="shared" si="133"/>
        <v/>
      </c>
      <c r="L4275" s="535"/>
    </row>
    <row r="4276" spans="5:12" x14ac:dyDescent="0.4">
      <c r="E4276" s="32" t="str">
        <f t="shared" si="132"/>
        <v/>
      </c>
      <c r="K4276" s="32" t="str">
        <f t="shared" si="133"/>
        <v/>
      </c>
      <c r="L4276" s="535"/>
    </row>
    <row r="4277" spans="5:12" x14ac:dyDescent="0.4">
      <c r="E4277" s="32" t="str">
        <f t="shared" si="132"/>
        <v/>
      </c>
      <c r="K4277" s="32" t="str">
        <f t="shared" si="133"/>
        <v/>
      </c>
      <c r="L4277" s="535"/>
    </row>
    <row r="4278" spans="5:12" x14ac:dyDescent="0.4">
      <c r="E4278" s="32" t="str">
        <f t="shared" si="132"/>
        <v/>
      </c>
      <c r="K4278" s="32" t="str">
        <f t="shared" si="133"/>
        <v/>
      </c>
      <c r="L4278" s="535"/>
    </row>
    <row r="4279" spans="5:12" x14ac:dyDescent="0.4">
      <c r="E4279" s="32" t="str">
        <f t="shared" si="132"/>
        <v/>
      </c>
      <c r="K4279" s="32" t="str">
        <f t="shared" si="133"/>
        <v/>
      </c>
      <c r="L4279" s="535"/>
    </row>
    <row r="4280" spans="5:12" x14ac:dyDescent="0.4">
      <c r="E4280" s="32" t="str">
        <f t="shared" si="132"/>
        <v/>
      </c>
      <c r="K4280" s="32" t="str">
        <f t="shared" si="133"/>
        <v/>
      </c>
      <c r="L4280" s="535"/>
    </row>
    <row r="4281" spans="5:12" x14ac:dyDescent="0.4">
      <c r="E4281" s="32" t="str">
        <f t="shared" si="132"/>
        <v/>
      </c>
      <c r="K4281" s="32" t="str">
        <f t="shared" si="133"/>
        <v/>
      </c>
      <c r="L4281" s="535"/>
    </row>
    <row r="4282" spans="5:12" x14ac:dyDescent="0.4">
      <c r="E4282" s="32" t="str">
        <f t="shared" si="132"/>
        <v/>
      </c>
      <c r="K4282" s="32" t="str">
        <f t="shared" si="133"/>
        <v/>
      </c>
      <c r="L4282" s="535"/>
    </row>
    <row r="4283" spans="5:12" x14ac:dyDescent="0.4">
      <c r="E4283" s="32" t="str">
        <f t="shared" si="132"/>
        <v/>
      </c>
      <c r="K4283" s="32" t="str">
        <f t="shared" si="133"/>
        <v/>
      </c>
      <c r="L4283" s="535"/>
    </row>
    <row r="4284" spans="5:12" x14ac:dyDescent="0.4">
      <c r="E4284" s="32" t="str">
        <f t="shared" si="132"/>
        <v/>
      </c>
      <c r="K4284" s="32" t="str">
        <f t="shared" si="133"/>
        <v/>
      </c>
      <c r="L4284" s="535"/>
    </row>
    <row r="4285" spans="5:12" x14ac:dyDescent="0.4">
      <c r="E4285" s="32" t="str">
        <f t="shared" si="132"/>
        <v/>
      </c>
      <c r="K4285" s="32" t="str">
        <f t="shared" si="133"/>
        <v/>
      </c>
      <c r="L4285" s="535"/>
    </row>
    <row r="4286" spans="5:12" x14ac:dyDescent="0.4">
      <c r="E4286" s="32" t="str">
        <f t="shared" si="132"/>
        <v/>
      </c>
      <c r="K4286" s="32" t="str">
        <f t="shared" si="133"/>
        <v/>
      </c>
      <c r="L4286" s="535"/>
    </row>
    <row r="4287" spans="5:12" x14ac:dyDescent="0.4">
      <c r="E4287" s="32" t="str">
        <f t="shared" si="132"/>
        <v/>
      </c>
      <c r="K4287" s="32" t="str">
        <f t="shared" si="133"/>
        <v/>
      </c>
      <c r="L4287" s="535"/>
    </row>
    <row r="4288" spans="5:12" x14ac:dyDescent="0.4">
      <c r="E4288" s="32" t="str">
        <f t="shared" si="132"/>
        <v/>
      </c>
      <c r="K4288" s="32" t="str">
        <f t="shared" si="133"/>
        <v/>
      </c>
      <c r="L4288" s="535"/>
    </row>
    <row r="4289" spans="5:12" x14ac:dyDescent="0.4">
      <c r="E4289" s="32" t="str">
        <f t="shared" si="132"/>
        <v/>
      </c>
      <c r="K4289" s="32" t="str">
        <f t="shared" si="133"/>
        <v/>
      </c>
      <c r="L4289" s="535"/>
    </row>
    <row r="4290" spans="5:12" x14ac:dyDescent="0.4">
      <c r="E4290" s="32" t="str">
        <f t="shared" si="132"/>
        <v/>
      </c>
      <c r="K4290" s="32" t="str">
        <f t="shared" si="133"/>
        <v/>
      </c>
      <c r="L4290" s="535"/>
    </row>
    <row r="4291" spans="5:12" x14ac:dyDescent="0.4">
      <c r="E4291" s="32" t="str">
        <f t="shared" si="132"/>
        <v/>
      </c>
      <c r="K4291" s="32" t="str">
        <f t="shared" si="133"/>
        <v/>
      </c>
      <c r="L4291" s="535"/>
    </row>
    <row r="4292" spans="5:12" x14ac:dyDescent="0.4">
      <c r="E4292" s="32" t="str">
        <f t="shared" si="132"/>
        <v/>
      </c>
      <c r="K4292" s="32" t="str">
        <f t="shared" si="133"/>
        <v/>
      </c>
      <c r="L4292" s="535"/>
    </row>
    <row r="4293" spans="5:12" x14ac:dyDescent="0.4">
      <c r="E4293" s="32" t="str">
        <f t="shared" si="132"/>
        <v/>
      </c>
      <c r="K4293" s="32" t="str">
        <f t="shared" si="133"/>
        <v/>
      </c>
      <c r="L4293" s="535"/>
    </row>
    <row r="4294" spans="5:12" x14ac:dyDescent="0.4">
      <c r="E4294" s="32" t="str">
        <f t="shared" si="132"/>
        <v/>
      </c>
      <c r="K4294" s="32" t="str">
        <f t="shared" si="133"/>
        <v/>
      </c>
      <c r="L4294" s="535"/>
    </row>
    <row r="4295" spans="5:12" x14ac:dyDescent="0.4">
      <c r="E4295" s="32" t="str">
        <f t="shared" si="132"/>
        <v/>
      </c>
      <c r="K4295" s="32" t="str">
        <f t="shared" si="133"/>
        <v/>
      </c>
      <c r="L4295" s="535"/>
    </row>
    <row r="4296" spans="5:12" x14ac:dyDescent="0.4">
      <c r="E4296" s="32" t="str">
        <f t="shared" si="132"/>
        <v/>
      </c>
      <c r="K4296" s="32" t="str">
        <f t="shared" si="133"/>
        <v/>
      </c>
      <c r="L4296" s="535"/>
    </row>
    <row r="4297" spans="5:12" x14ac:dyDescent="0.4">
      <c r="E4297" s="32" t="str">
        <f t="shared" si="132"/>
        <v/>
      </c>
      <c r="K4297" s="32" t="str">
        <f t="shared" si="133"/>
        <v/>
      </c>
      <c r="L4297" s="535"/>
    </row>
    <row r="4298" spans="5:12" x14ac:dyDescent="0.4">
      <c r="E4298" s="32" t="str">
        <f t="shared" ref="E4298:E4361" si="134">IF(OR(B4298="",B4298="Инструмент бензо",B4298="Инструмент электро",B4298="Инструмент газ",B4298="Ручник и аксессуары"),"","V")</f>
        <v/>
      </c>
      <c r="K4298" s="32" t="str">
        <f t="shared" si="133"/>
        <v/>
      </c>
      <c r="L4298" s="535"/>
    </row>
    <row r="4299" spans="5:12" x14ac:dyDescent="0.4">
      <c r="E4299" s="32" t="str">
        <f t="shared" si="134"/>
        <v/>
      </c>
      <c r="K4299" s="32" t="str">
        <f t="shared" ref="K4299:K4362" si="135">IF(OR(H4299="",H4299="Инструмент бензо",H4299="Инструмент электро",H4299="Инструмент газ",H4299="Ручник и аксессуары"),"","V")</f>
        <v/>
      </c>
      <c r="L4299" s="535"/>
    </row>
    <row r="4300" spans="5:12" x14ac:dyDescent="0.4">
      <c r="E4300" s="32" t="str">
        <f t="shared" si="134"/>
        <v/>
      </c>
      <c r="K4300" s="32" t="str">
        <f t="shared" si="135"/>
        <v/>
      </c>
      <c r="L4300" s="535"/>
    </row>
    <row r="4301" spans="5:12" x14ac:dyDescent="0.4">
      <c r="E4301" s="32" t="str">
        <f t="shared" si="134"/>
        <v/>
      </c>
      <c r="K4301" s="32" t="str">
        <f t="shared" si="135"/>
        <v/>
      </c>
      <c r="L4301" s="535"/>
    </row>
    <row r="4302" spans="5:12" x14ac:dyDescent="0.4">
      <c r="E4302" s="32" t="str">
        <f t="shared" si="134"/>
        <v/>
      </c>
      <c r="K4302" s="32" t="str">
        <f t="shared" si="135"/>
        <v/>
      </c>
      <c r="L4302" s="535"/>
    </row>
    <row r="4303" spans="5:12" x14ac:dyDescent="0.4">
      <c r="E4303" s="32" t="str">
        <f t="shared" si="134"/>
        <v/>
      </c>
      <c r="K4303" s="32" t="str">
        <f t="shared" si="135"/>
        <v/>
      </c>
      <c r="L4303" s="535"/>
    </row>
    <row r="4304" spans="5:12" x14ac:dyDescent="0.4">
      <c r="E4304" s="32" t="str">
        <f t="shared" si="134"/>
        <v/>
      </c>
      <c r="K4304" s="32" t="str">
        <f t="shared" si="135"/>
        <v/>
      </c>
      <c r="L4304" s="535"/>
    </row>
    <row r="4305" spans="5:12" x14ac:dyDescent="0.4">
      <c r="E4305" s="32" t="str">
        <f t="shared" si="134"/>
        <v/>
      </c>
      <c r="K4305" s="32" t="str">
        <f t="shared" si="135"/>
        <v/>
      </c>
      <c r="L4305" s="535"/>
    </row>
    <row r="4306" spans="5:12" x14ac:dyDescent="0.4">
      <c r="E4306" s="32" t="str">
        <f t="shared" si="134"/>
        <v/>
      </c>
      <c r="K4306" s="32" t="str">
        <f t="shared" si="135"/>
        <v/>
      </c>
      <c r="L4306" s="535"/>
    </row>
    <row r="4307" spans="5:12" x14ac:dyDescent="0.4">
      <c r="E4307" s="32" t="str">
        <f t="shared" si="134"/>
        <v/>
      </c>
      <c r="K4307" s="32" t="str">
        <f t="shared" si="135"/>
        <v/>
      </c>
      <c r="L4307" s="535"/>
    </row>
    <row r="4308" spans="5:12" x14ac:dyDescent="0.4">
      <c r="E4308" s="32" t="str">
        <f t="shared" si="134"/>
        <v/>
      </c>
      <c r="K4308" s="32" t="str">
        <f t="shared" si="135"/>
        <v/>
      </c>
      <c r="L4308" s="535"/>
    </row>
    <row r="4309" spans="5:12" x14ac:dyDescent="0.4">
      <c r="E4309" s="32" t="str">
        <f t="shared" si="134"/>
        <v/>
      </c>
      <c r="K4309" s="32" t="str">
        <f t="shared" si="135"/>
        <v/>
      </c>
      <c r="L4309" s="535"/>
    </row>
    <row r="4310" spans="5:12" x14ac:dyDescent="0.4">
      <c r="E4310" s="32" t="str">
        <f t="shared" si="134"/>
        <v/>
      </c>
      <c r="K4310" s="32" t="str">
        <f t="shared" si="135"/>
        <v/>
      </c>
      <c r="L4310" s="535"/>
    </row>
    <row r="4311" spans="5:12" x14ac:dyDescent="0.4">
      <c r="E4311" s="32" t="str">
        <f t="shared" si="134"/>
        <v/>
      </c>
      <c r="K4311" s="32" t="str">
        <f t="shared" si="135"/>
        <v/>
      </c>
      <c r="L4311" s="535"/>
    </row>
    <row r="4312" spans="5:12" x14ac:dyDescent="0.4">
      <c r="E4312" s="32" t="str">
        <f t="shared" si="134"/>
        <v/>
      </c>
      <c r="K4312" s="32" t="str">
        <f t="shared" si="135"/>
        <v/>
      </c>
      <c r="L4312" s="535"/>
    </row>
    <row r="4313" spans="5:12" x14ac:dyDescent="0.4">
      <c r="E4313" s="32" t="str">
        <f t="shared" si="134"/>
        <v/>
      </c>
      <c r="K4313" s="32" t="str">
        <f t="shared" si="135"/>
        <v/>
      </c>
      <c r="L4313" s="535"/>
    </row>
    <row r="4314" spans="5:12" x14ac:dyDescent="0.4">
      <c r="E4314" s="32" t="str">
        <f t="shared" si="134"/>
        <v/>
      </c>
      <c r="K4314" s="32" t="str">
        <f t="shared" si="135"/>
        <v/>
      </c>
      <c r="L4314" s="535"/>
    </row>
    <row r="4315" spans="5:12" x14ac:dyDescent="0.4">
      <c r="E4315" s="32" t="str">
        <f t="shared" si="134"/>
        <v/>
      </c>
      <c r="K4315" s="32" t="str">
        <f t="shared" si="135"/>
        <v/>
      </c>
      <c r="L4315" s="535"/>
    </row>
    <row r="4316" spans="5:12" x14ac:dyDescent="0.4">
      <c r="E4316" s="32" t="str">
        <f t="shared" si="134"/>
        <v/>
      </c>
      <c r="K4316" s="32" t="str">
        <f t="shared" si="135"/>
        <v/>
      </c>
      <c r="L4316" s="535"/>
    </row>
    <row r="4317" spans="5:12" x14ac:dyDescent="0.4">
      <c r="E4317" s="32" t="str">
        <f t="shared" si="134"/>
        <v/>
      </c>
      <c r="K4317" s="32" t="str">
        <f t="shared" si="135"/>
        <v/>
      </c>
      <c r="L4317" s="535"/>
    </row>
    <row r="4318" spans="5:12" x14ac:dyDescent="0.4">
      <c r="E4318" s="32" t="str">
        <f t="shared" si="134"/>
        <v/>
      </c>
      <c r="K4318" s="32" t="str">
        <f t="shared" si="135"/>
        <v/>
      </c>
      <c r="L4318" s="535"/>
    </row>
    <row r="4319" spans="5:12" x14ac:dyDescent="0.4">
      <c r="E4319" s="32" t="str">
        <f t="shared" si="134"/>
        <v/>
      </c>
      <c r="K4319" s="32" t="str">
        <f t="shared" si="135"/>
        <v/>
      </c>
      <c r="L4319" s="535"/>
    </row>
    <row r="4320" spans="5:12" x14ac:dyDescent="0.4">
      <c r="E4320" s="32" t="str">
        <f t="shared" si="134"/>
        <v/>
      </c>
      <c r="K4320" s="32" t="str">
        <f t="shared" si="135"/>
        <v/>
      </c>
      <c r="L4320" s="535"/>
    </row>
    <row r="4321" spans="5:12" x14ac:dyDescent="0.4">
      <c r="E4321" s="32" t="str">
        <f t="shared" si="134"/>
        <v/>
      </c>
      <c r="K4321" s="32" t="str">
        <f t="shared" si="135"/>
        <v/>
      </c>
      <c r="L4321" s="535"/>
    </row>
    <row r="4322" spans="5:12" x14ac:dyDescent="0.4">
      <c r="E4322" s="32" t="str">
        <f t="shared" si="134"/>
        <v/>
      </c>
      <c r="K4322" s="32" t="str">
        <f t="shared" si="135"/>
        <v/>
      </c>
      <c r="L4322" s="535"/>
    </row>
    <row r="4323" spans="5:12" x14ac:dyDescent="0.4">
      <c r="E4323" s="32" t="str">
        <f t="shared" si="134"/>
        <v/>
      </c>
      <c r="K4323" s="32" t="str">
        <f t="shared" si="135"/>
        <v/>
      </c>
      <c r="L4323" s="535"/>
    </row>
    <row r="4324" spans="5:12" x14ac:dyDescent="0.4">
      <c r="E4324" s="32" t="str">
        <f t="shared" si="134"/>
        <v/>
      </c>
      <c r="K4324" s="32" t="str">
        <f t="shared" si="135"/>
        <v/>
      </c>
      <c r="L4324" s="535"/>
    </row>
    <row r="4325" spans="5:12" x14ac:dyDescent="0.4">
      <c r="E4325" s="32" t="str">
        <f t="shared" si="134"/>
        <v/>
      </c>
      <c r="K4325" s="32" t="str">
        <f t="shared" si="135"/>
        <v/>
      </c>
      <c r="L4325" s="535"/>
    </row>
    <row r="4326" spans="5:12" x14ac:dyDescent="0.4">
      <c r="E4326" s="32" t="str">
        <f t="shared" si="134"/>
        <v/>
      </c>
      <c r="K4326" s="32" t="str">
        <f t="shared" si="135"/>
        <v/>
      </c>
      <c r="L4326" s="535"/>
    </row>
    <row r="4327" spans="5:12" x14ac:dyDescent="0.4">
      <c r="E4327" s="32" t="str">
        <f t="shared" si="134"/>
        <v/>
      </c>
      <c r="K4327" s="32" t="str">
        <f t="shared" si="135"/>
        <v/>
      </c>
      <c r="L4327" s="535"/>
    </row>
    <row r="4328" spans="5:12" x14ac:dyDescent="0.4">
      <c r="E4328" s="32" t="str">
        <f t="shared" si="134"/>
        <v/>
      </c>
      <c r="K4328" s="32" t="str">
        <f t="shared" si="135"/>
        <v/>
      </c>
      <c r="L4328" s="535"/>
    </row>
    <row r="4329" spans="5:12" x14ac:dyDescent="0.4">
      <c r="E4329" s="32" t="str">
        <f t="shared" si="134"/>
        <v/>
      </c>
      <c r="K4329" s="32" t="str">
        <f t="shared" si="135"/>
        <v/>
      </c>
      <c r="L4329" s="535"/>
    </row>
    <row r="4330" spans="5:12" x14ac:dyDescent="0.4">
      <c r="E4330" s="32" t="str">
        <f t="shared" si="134"/>
        <v/>
      </c>
      <c r="K4330" s="32" t="str">
        <f t="shared" si="135"/>
        <v/>
      </c>
      <c r="L4330" s="535"/>
    </row>
    <row r="4331" spans="5:12" x14ac:dyDescent="0.4">
      <c r="E4331" s="32" t="str">
        <f t="shared" si="134"/>
        <v/>
      </c>
      <c r="K4331" s="32" t="str">
        <f t="shared" si="135"/>
        <v/>
      </c>
      <c r="L4331" s="535"/>
    </row>
    <row r="4332" spans="5:12" x14ac:dyDescent="0.4">
      <c r="E4332" s="32" t="str">
        <f t="shared" si="134"/>
        <v/>
      </c>
      <c r="K4332" s="32" t="str">
        <f t="shared" si="135"/>
        <v/>
      </c>
      <c r="L4332" s="535"/>
    </row>
    <row r="4333" spans="5:12" x14ac:dyDescent="0.4">
      <c r="E4333" s="32" t="str">
        <f t="shared" si="134"/>
        <v/>
      </c>
      <c r="K4333" s="32" t="str">
        <f t="shared" si="135"/>
        <v/>
      </c>
      <c r="L4333" s="535"/>
    </row>
    <row r="4334" spans="5:12" x14ac:dyDescent="0.4">
      <c r="E4334" s="32" t="str">
        <f t="shared" si="134"/>
        <v/>
      </c>
      <c r="K4334" s="32" t="str">
        <f t="shared" si="135"/>
        <v/>
      </c>
      <c r="L4334" s="535"/>
    </row>
    <row r="4335" spans="5:12" x14ac:dyDescent="0.4">
      <c r="E4335" s="32" t="str">
        <f t="shared" si="134"/>
        <v/>
      </c>
      <c r="K4335" s="32" t="str">
        <f t="shared" si="135"/>
        <v/>
      </c>
      <c r="L4335" s="535"/>
    </row>
    <row r="4336" spans="5:12" x14ac:dyDescent="0.4">
      <c r="E4336" s="32" t="str">
        <f t="shared" si="134"/>
        <v/>
      </c>
      <c r="K4336" s="32" t="str">
        <f t="shared" si="135"/>
        <v/>
      </c>
      <c r="L4336" s="535"/>
    </row>
    <row r="4337" spans="5:12" x14ac:dyDescent="0.4">
      <c r="E4337" s="32" t="str">
        <f t="shared" si="134"/>
        <v/>
      </c>
      <c r="K4337" s="32" t="str">
        <f t="shared" si="135"/>
        <v/>
      </c>
      <c r="L4337" s="535"/>
    </row>
    <row r="4338" spans="5:12" x14ac:dyDescent="0.4">
      <c r="E4338" s="32" t="str">
        <f t="shared" si="134"/>
        <v/>
      </c>
      <c r="K4338" s="32" t="str">
        <f t="shared" si="135"/>
        <v/>
      </c>
      <c r="L4338" s="535"/>
    </row>
    <row r="4339" spans="5:12" x14ac:dyDescent="0.4">
      <c r="E4339" s="32" t="str">
        <f t="shared" si="134"/>
        <v/>
      </c>
      <c r="K4339" s="32" t="str">
        <f t="shared" si="135"/>
        <v/>
      </c>
      <c r="L4339" s="535"/>
    </row>
    <row r="4340" spans="5:12" x14ac:dyDescent="0.4">
      <c r="E4340" s="32" t="str">
        <f t="shared" si="134"/>
        <v/>
      </c>
      <c r="K4340" s="32" t="str">
        <f t="shared" si="135"/>
        <v/>
      </c>
      <c r="L4340" s="535"/>
    </row>
    <row r="4341" spans="5:12" x14ac:dyDescent="0.4">
      <c r="E4341" s="32" t="str">
        <f t="shared" si="134"/>
        <v/>
      </c>
      <c r="K4341" s="32" t="str">
        <f t="shared" si="135"/>
        <v/>
      </c>
      <c r="L4341" s="535"/>
    </row>
    <row r="4342" spans="5:12" x14ac:dyDescent="0.4">
      <c r="E4342" s="32" t="str">
        <f t="shared" si="134"/>
        <v/>
      </c>
      <c r="K4342" s="32" t="str">
        <f t="shared" si="135"/>
        <v/>
      </c>
      <c r="L4342" s="535"/>
    </row>
    <row r="4343" spans="5:12" x14ac:dyDescent="0.4">
      <c r="E4343" s="32" t="str">
        <f t="shared" si="134"/>
        <v/>
      </c>
      <c r="K4343" s="32" t="str">
        <f t="shared" si="135"/>
        <v/>
      </c>
      <c r="L4343" s="535"/>
    </row>
    <row r="4344" spans="5:12" x14ac:dyDescent="0.4">
      <c r="E4344" s="32" t="str">
        <f t="shared" si="134"/>
        <v/>
      </c>
      <c r="K4344" s="32" t="str">
        <f t="shared" si="135"/>
        <v/>
      </c>
      <c r="L4344" s="535"/>
    </row>
    <row r="4345" spans="5:12" x14ac:dyDescent="0.4">
      <c r="E4345" s="32" t="str">
        <f t="shared" si="134"/>
        <v/>
      </c>
      <c r="K4345" s="32" t="str">
        <f t="shared" si="135"/>
        <v/>
      </c>
      <c r="L4345" s="535"/>
    </row>
    <row r="4346" spans="5:12" x14ac:dyDescent="0.4">
      <c r="E4346" s="32" t="str">
        <f t="shared" si="134"/>
        <v/>
      </c>
      <c r="K4346" s="32" t="str">
        <f t="shared" si="135"/>
        <v/>
      </c>
      <c r="L4346" s="535"/>
    </row>
    <row r="4347" spans="5:12" x14ac:dyDescent="0.4">
      <c r="E4347" s="32" t="str">
        <f t="shared" si="134"/>
        <v/>
      </c>
      <c r="K4347" s="32" t="str">
        <f t="shared" si="135"/>
        <v/>
      </c>
      <c r="L4347" s="535"/>
    </row>
    <row r="4348" spans="5:12" x14ac:dyDescent="0.4">
      <c r="E4348" s="32" t="str">
        <f t="shared" si="134"/>
        <v/>
      </c>
      <c r="K4348" s="32" t="str">
        <f t="shared" si="135"/>
        <v/>
      </c>
      <c r="L4348" s="535"/>
    </row>
    <row r="4349" spans="5:12" x14ac:dyDescent="0.4">
      <c r="E4349" s="32" t="str">
        <f t="shared" si="134"/>
        <v/>
      </c>
      <c r="K4349" s="32" t="str">
        <f t="shared" si="135"/>
        <v/>
      </c>
      <c r="L4349" s="535"/>
    </row>
    <row r="4350" spans="5:12" x14ac:dyDescent="0.4">
      <c r="E4350" s="32" t="str">
        <f t="shared" si="134"/>
        <v/>
      </c>
      <c r="K4350" s="32" t="str">
        <f t="shared" si="135"/>
        <v/>
      </c>
      <c r="L4350" s="535"/>
    </row>
    <row r="4351" spans="5:12" x14ac:dyDescent="0.4">
      <c r="E4351" s="32" t="str">
        <f t="shared" si="134"/>
        <v/>
      </c>
      <c r="K4351" s="32" t="str">
        <f t="shared" si="135"/>
        <v/>
      </c>
      <c r="L4351" s="535"/>
    </row>
    <row r="4352" spans="5:12" x14ac:dyDescent="0.4">
      <c r="E4352" s="32" t="str">
        <f t="shared" si="134"/>
        <v/>
      </c>
      <c r="K4352" s="32" t="str">
        <f t="shared" si="135"/>
        <v/>
      </c>
      <c r="L4352" s="535"/>
    </row>
    <row r="4353" spans="5:12" x14ac:dyDescent="0.4">
      <c r="E4353" s="32" t="str">
        <f t="shared" si="134"/>
        <v/>
      </c>
      <c r="K4353" s="32" t="str">
        <f t="shared" si="135"/>
        <v/>
      </c>
      <c r="L4353" s="535"/>
    </row>
    <row r="4354" spans="5:12" x14ac:dyDescent="0.4">
      <c r="E4354" s="32" t="str">
        <f t="shared" si="134"/>
        <v/>
      </c>
      <c r="K4354" s="32" t="str">
        <f t="shared" si="135"/>
        <v/>
      </c>
      <c r="L4354" s="535"/>
    </row>
    <row r="4355" spans="5:12" x14ac:dyDescent="0.4">
      <c r="E4355" s="32" t="str">
        <f t="shared" si="134"/>
        <v/>
      </c>
      <c r="K4355" s="32" t="str">
        <f t="shared" si="135"/>
        <v/>
      </c>
      <c r="L4355" s="535"/>
    </row>
    <row r="4356" spans="5:12" x14ac:dyDescent="0.4">
      <c r="E4356" s="32" t="str">
        <f t="shared" si="134"/>
        <v/>
      </c>
      <c r="K4356" s="32" t="str">
        <f t="shared" si="135"/>
        <v/>
      </c>
      <c r="L4356" s="535"/>
    </row>
    <row r="4357" spans="5:12" x14ac:dyDescent="0.4">
      <c r="E4357" s="32" t="str">
        <f t="shared" si="134"/>
        <v/>
      </c>
      <c r="K4357" s="32" t="str">
        <f t="shared" si="135"/>
        <v/>
      </c>
      <c r="L4357" s="535"/>
    </row>
    <row r="4358" spans="5:12" x14ac:dyDescent="0.4">
      <c r="E4358" s="32" t="str">
        <f t="shared" si="134"/>
        <v/>
      </c>
      <c r="K4358" s="32" t="str">
        <f t="shared" si="135"/>
        <v/>
      </c>
      <c r="L4358" s="535"/>
    </row>
    <row r="4359" spans="5:12" x14ac:dyDescent="0.4">
      <c r="E4359" s="32" t="str">
        <f t="shared" si="134"/>
        <v/>
      </c>
      <c r="K4359" s="32" t="str">
        <f t="shared" si="135"/>
        <v/>
      </c>
      <c r="L4359" s="535"/>
    </row>
    <row r="4360" spans="5:12" x14ac:dyDescent="0.4">
      <c r="E4360" s="32" t="str">
        <f t="shared" si="134"/>
        <v/>
      </c>
      <c r="K4360" s="32" t="str">
        <f t="shared" si="135"/>
        <v/>
      </c>
      <c r="L4360" s="535"/>
    </row>
    <row r="4361" spans="5:12" x14ac:dyDescent="0.4">
      <c r="E4361" s="32" t="str">
        <f t="shared" si="134"/>
        <v/>
      </c>
      <c r="K4361" s="32" t="str">
        <f t="shared" si="135"/>
        <v/>
      </c>
      <c r="L4361" s="535"/>
    </row>
    <row r="4362" spans="5:12" x14ac:dyDescent="0.4">
      <c r="E4362" s="32" t="str">
        <f t="shared" ref="E4362:E4425" si="136">IF(OR(B4362="",B4362="Инструмент бензо",B4362="Инструмент электро",B4362="Инструмент газ",B4362="Ручник и аксессуары"),"","V")</f>
        <v/>
      </c>
      <c r="K4362" s="32" t="str">
        <f t="shared" si="135"/>
        <v/>
      </c>
      <c r="L4362" s="535"/>
    </row>
    <row r="4363" spans="5:12" x14ac:dyDescent="0.4">
      <c r="E4363" s="32" t="str">
        <f t="shared" si="136"/>
        <v/>
      </c>
      <c r="K4363" s="32" t="str">
        <f t="shared" ref="K4363:K4426" si="137">IF(OR(H4363="",H4363="Инструмент бензо",H4363="Инструмент электро",H4363="Инструмент газ",H4363="Ручник и аксессуары"),"","V")</f>
        <v/>
      </c>
      <c r="L4363" s="535"/>
    </row>
    <row r="4364" spans="5:12" x14ac:dyDescent="0.4">
      <c r="E4364" s="32" t="str">
        <f t="shared" si="136"/>
        <v/>
      </c>
      <c r="K4364" s="32" t="str">
        <f t="shared" si="137"/>
        <v/>
      </c>
      <c r="L4364" s="535"/>
    </row>
    <row r="4365" spans="5:12" x14ac:dyDescent="0.4">
      <c r="E4365" s="32" t="str">
        <f t="shared" si="136"/>
        <v/>
      </c>
      <c r="K4365" s="32" t="str">
        <f t="shared" si="137"/>
        <v/>
      </c>
      <c r="L4365" s="535"/>
    </row>
    <row r="4366" spans="5:12" x14ac:dyDescent="0.4">
      <c r="E4366" s="32" t="str">
        <f t="shared" si="136"/>
        <v/>
      </c>
      <c r="K4366" s="32" t="str">
        <f t="shared" si="137"/>
        <v/>
      </c>
      <c r="L4366" s="535"/>
    </row>
    <row r="4367" spans="5:12" x14ac:dyDescent="0.4">
      <c r="E4367" s="32" t="str">
        <f t="shared" si="136"/>
        <v/>
      </c>
      <c r="K4367" s="32" t="str">
        <f t="shared" si="137"/>
        <v/>
      </c>
      <c r="L4367" s="535"/>
    </row>
    <row r="4368" spans="5:12" x14ac:dyDescent="0.4">
      <c r="E4368" s="32" t="str">
        <f t="shared" si="136"/>
        <v/>
      </c>
      <c r="K4368" s="32" t="str">
        <f t="shared" si="137"/>
        <v/>
      </c>
      <c r="L4368" s="535"/>
    </row>
    <row r="4369" spans="5:12" x14ac:dyDescent="0.4">
      <c r="E4369" s="32" t="str">
        <f t="shared" si="136"/>
        <v/>
      </c>
      <c r="K4369" s="32" t="str">
        <f t="shared" si="137"/>
        <v/>
      </c>
      <c r="L4369" s="535"/>
    </row>
    <row r="4370" spans="5:12" x14ac:dyDescent="0.4">
      <c r="E4370" s="32" t="str">
        <f t="shared" si="136"/>
        <v/>
      </c>
      <c r="K4370" s="32" t="str">
        <f t="shared" si="137"/>
        <v/>
      </c>
      <c r="L4370" s="535"/>
    </row>
    <row r="4371" spans="5:12" x14ac:dyDescent="0.4">
      <c r="E4371" s="32" t="str">
        <f t="shared" si="136"/>
        <v/>
      </c>
      <c r="K4371" s="32" t="str">
        <f t="shared" si="137"/>
        <v/>
      </c>
      <c r="L4371" s="535"/>
    </row>
    <row r="4372" spans="5:12" x14ac:dyDescent="0.4">
      <c r="E4372" s="32" t="str">
        <f t="shared" si="136"/>
        <v/>
      </c>
      <c r="K4372" s="32" t="str">
        <f t="shared" si="137"/>
        <v/>
      </c>
      <c r="L4372" s="535"/>
    </row>
    <row r="4373" spans="5:12" x14ac:dyDescent="0.4">
      <c r="E4373" s="32" t="str">
        <f t="shared" si="136"/>
        <v/>
      </c>
      <c r="K4373" s="32" t="str">
        <f t="shared" si="137"/>
        <v/>
      </c>
      <c r="L4373" s="535"/>
    </row>
    <row r="4374" spans="5:12" x14ac:dyDescent="0.4">
      <c r="E4374" s="32" t="str">
        <f t="shared" si="136"/>
        <v/>
      </c>
      <c r="K4374" s="32" t="str">
        <f t="shared" si="137"/>
        <v/>
      </c>
      <c r="L4374" s="535"/>
    </row>
    <row r="4375" spans="5:12" x14ac:dyDescent="0.4">
      <c r="E4375" s="32" t="str">
        <f t="shared" si="136"/>
        <v/>
      </c>
      <c r="K4375" s="32" t="str">
        <f t="shared" si="137"/>
        <v/>
      </c>
      <c r="L4375" s="535"/>
    </row>
    <row r="4376" spans="5:12" x14ac:dyDescent="0.4">
      <c r="E4376" s="32" t="str">
        <f t="shared" si="136"/>
        <v/>
      </c>
      <c r="K4376" s="32" t="str">
        <f t="shared" si="137"/>
        <v/>
      </c>
      <c r="L4376" s="535"/>
    </row>
    <row r="4377" spans="5:12" x14ac:dyDescent="0.4">
      <c r="E4377" s="32" t="str">
        <f t="shared" si="136"/>
        <v/>
      </c>
      <c r="K4377" s="32" t="str">
        <f t="shared" si="137"/>
        <v/>
      </c>
      <c r="L4377" s="535"/>
    </row>
    <row r="4378" spans="5:12" x14ac:dyDescent="0.4">
      <c r="E4378" s="32" t="str">
        <f t="shared" si="136"/>
        <v/>
      </c>
      <c r="K4378" s="32" t="str">
        <f t="shared" si="137"/>
        <v/>
      </c>
      <c r="L4378" s="535"/>
    </row>
    <row r="4379" spans="5:12" x14ac:dyDescent="0.4">
      <c r="E4379" s="32" t="str">
        <f t="shared" si="136"/>
        <v/>
      </c>
      <c r="K4379" s="32" t="str">
        <f t="shared" si="137"/>
        <v/>
      </c>
      <c r="L4379" s="535"/>
    </row>
    <row r="4380" spans="5:12" x14ac:dyDescent="0.4">
      <c r="E4380" s="32" t="str">
        <f t="shared" si="136"/>
        <v/>
      </c>
      <c r="K4380" s="32" t="str">
        <f t="shared" si="137"/>
        <v/>
      </c>
      <c r="L4380" s="535"/>
    </row>
    <row r="4381" spans="5:12" x14ac:dyDescent="0.4">
      <c r="E4381" s="32" t="str">
        <f t="shared" si="136"/>
        <v/>
      </c>
      <c r="K4381" s="32" t="str">
        <f t="shared" si="137"/>
        <v/>
      </c>
      <c r="L4381" s="535"/>
    </row>
    <row r="4382" spans="5:12" x14ac:dyDescent="0.4">
      <c r="E4382" s="32" t="str">
        <f t="shared" si="136"/>
        <v/>
      </c>
      <c r="K4382" s="32" t="str">
        <f t="shared" si="137"/>
        <v/>
      </c>
      <c r="L4382" s="535"/>
    </row>
    <row r="4383" spans="5:12" x14ac:dyDescent="0.4">
      <c r="E4383" s="32" t="str">
        <f t="shared" si="136"/>
        <v/>
      </c>
      <c r="K4383" s="32" t="str">
        <f t="shared" si="137"/>
        <v/>
      </c>
      <c r="L4383" s="535"/>
    </row>
    <row r="4384" spans="5:12" x14ac:dyDescent="0.4">
      <c r="E4384" s="32" t="str">
        <f t="shared" si="136"/>
        <v/>
      </c>
      <c r="K4384" s="32" t="str">
        <f t="shared" si="137"/>
        <v/>
      </c>
      <c r="L4384" s="535"/>
    </row>
    <row r="4385" spans="5:12" x14ac:dyDescent="0.4">
      <c r="E4385" s="32" t="str">
        <f t="shared" si="136"/>
        <v/>
      </c>
      <c r="K4385" s="32" t="str">
        <f t="shared" si="137"/>
        <v/>
      </c>
      <c r="L4385" s="535"/>
    </row>
    <row r="4386" spans="5:12" x14ac:dyDescent="0.4">
      <c r="E4386" s="32" t="str">
        <f t="shared" si="136"/>
        <v/>
      </c>
      <c r="K4386" s="32" t="str">
        <f t="shared" si="137"/>
        <v/>
      </c>
      <c r="L4386" s="535"/>
    </row>
    <row r="4387" spans="5:12" x14ac:dyDescent="0.4">
      <c r="E4387" s="32" t="str">
        <f t="shared" si="136"/>
        <v/>
      </c>
      <c r="K4387" s="32" t="str">
        <f t="shared" si="137"/>
        <v/>
      </c>
      <c r="L4387" s="535"/>
    </row>
    <row r="4388" spans="5:12" x14ac:dyDescent="0.4">
      <c r="E4388" s="32" t="str">
        <f t="shared" si="136"/>
        <v/>
      </c>
      <c r="K4388" s="32" t="str">
        <f t="shared" si="137"/>
        <v/>
      </c>
      <c r="L4388" s="535"/>
    </row>
    <row r="4389" spans="5:12" x14ac:dyDescent="0.4">
      <c r="E4389" s="32" t="str">
        <f t="shared" si="136"/>
        <v/>
      </c>
      <c r="K4389" s="32" t="str">
        <f t="shared" si="137"/>
        <v/>
      </c>
      <c r="L4389" s="535"/>
    </row>
    <row r="4390" spans="5:12" x14ac:dyDescent="0.4">
      <c r="E4390" s="32" t="str">
        <f t="shared" si="136"/>
        <v/>
      </c>
      <c r="K4390" s="32" t="str">
        <f t="shared" si="137"/>
        <v/>
      </c>
      <c r="L4390" s="535"/>
    </row>
    <row r="4391" spans="5:12" x14ac:dyDescent="0.4">
      <c r="E4391" s="32" t="str">
        <f t="shared" si="136"/>
        <v/>
      </c>
      <c r="K4391" s="32" t="str">
        <f t="shared" si="137"/>
        <v/>
      </c>
      <c r="L4391" s="535"/>
    </row>
    <row r="4392" spans="5:12" x14ac:dyDescent="0.4">
      <c r="E4392" s="32" t="str">
        <f t="shared" si="136"/>
        <v/>
      </c>
      <c r="K4392" s="32" t="str">
        <f t="shared" si="137"/>
        <v/>
      </c>
      <c r="L4392" s="535"/>
    </row>
    <row r="4393" spans="5:12" x14ac:dyDescent="0.4">
      <c r="E4393" s="32" t="str">
        <f t="shared" si="136"/>
        <v/>
      </c>
      <c r="K4393" s="32" t="str">
        <f t="shared" si="137"/>
        <v/>
      </c>
      <c r="L4393" s="535"/>
    </row>
    <row r="4394" spans="5:12" x14ac:dyDescent="0.4">
      <c r="E4394" s="32" t="str">
        <f t="shared" si="136"/>
        <v/>
      </c>
      <c r="K4394" s="32" t="str">
        <f t="shared" si="137"/>
        <v/>
      </c>
      <c r="L4394" s="535"/>
    </row>
    <row r="4395" spans="5:12" x14ac:dyDescent="0.4">
      <c r="E4395" s="32" t="str">
        <f t="shared" si="136"/>
        <v/>
      </c>
      <c r="K4395" s="32" t="str">
        <f t="shared" si="137"/>
        <v/>
      </c>
      <c r="L4395" s="535"/>
    </row>
    <row r="4396" spans="5:12" x14ac:dyDescent="0.4">
      <c r="E4396" s="32" t="str">
        <f t="shared" si="136"/>
        <v/>
      </c>
      <c r="K4396" s="32" t="str">
        <f t="shared" si="137"/>
        <v/>
      </c>
      <c r="L4396" s="535"/>
    </row>
    <row r="4397" spans="5:12" x14ac:dyDescent="0.4">
      <c r="E4397" s="32" t="str">
        <f t="shared" si="136"/>
        <v/>
      </c>
      <c r="K4397" s="32" t="str">
        <f t="shared" si="137"/>
        <v/>
      </c>
      <c r="L4397" s="535"/>
    </row>
    <row r="4398" spans="5:12" x14ac:dyDescent="0.4">
      <c r="E4398" s="32" t="str">
        <f t="shared" si="136"/>
        <v/>
      </c>
      <c r="K4398" s="32" t="str">
        <f t="shared" si="137"/>
        <v/>
      </c>
      <c r="L4398" s="535"/>
    </row>
    <row r="4399" spans="5:12" x14ac:dyDescent="0.4">
      <c r="E4399" s="32" t="str">
        <f t="shared" si="136"/>
        <v/>
      </c>
      <c r="K4399" s="32" t="str">
        <f t="shared" si="137"/>
        <v/>
      </c>
      <c r="L4399" s="535"/>
    </row>
    <row r="4400" spans="5:12" x14ac:dyDescent="0.4">
      <c r="E4400" s="32" t="str">
        <f t="shared" si="136"/>
        <v/>
      </c>
      <c r="K4400" s="32" t="str">
        <f t="shared" si="137"/>
        <v/>
      </c>
      <c r="L4400" s="535"/>
    </row>
    <row r="4401" spans="5:12" x14ac:dyDescent="0.4">
      <c r="E4401" s="32" t="str">
        <f t="shared" si="136"/>
        <v/>
      </c>
      <c r="K4401" s="32" t="str">
        <f t="shared" si="137"/>
        <v/>
      </c>
      <c r="L4401" s="535"/>
    </row>
    <row r="4402" spans="5:12" x14ac:dyDescent="0.4">
      <c r="E4402" s="32" t="str">
        <f t="shared" si="136"/>
        <v/>
      </c>
      <c r="K4402" s="32" t="str">
        <f t="shared" si="137"/>
        <v/>
      </c>
      <c r="L4402" s="535"/>
    </row>
    <row r="4403" spans="5:12" x14ac:dyDescent="0.4">
      <c r="E4403" s="32" t="str">
        <f t="shared" si="136"/>
        <v/>
      </c>
      <c r="K4403" s="32" t="str">
        <f t="shared" si="137"/>
        <v/>
      </c>
      <c r="L4403" s="535"/>
    </row>
    <row r="4404" spans="5:12" x14ac:dyDescent="0.4">
      <c r="E4404" s="32" t="str">
        <f t="shared" si="136"/>
        <v/>
      </c>
      <c r="K4404" s="32" t="str">
        <f t="shared" si="137"/>
        <v/>
      </c>
      <c r="L4404" s="535"/>
    </row>
    <row r="4405" spans="5:12" x14ac:dyDescent="0.4">
      <c r="E4405" s="32" t="str">
        <f t="shared" si="136"/>
        <v/>
      </c>
      <c r="K4405" s="32" t="str">
        <f t="shared" si="137"/>
        <v/>
      </c>
      <c r="L4405" s="535"/>
    </row>
    <row r="4406" spans="5:12" x14ac:dyDescent="0.4">
      <c r="E4406" s="32" t="str">
        <f t="shared" si="136"/>
        <v/>
      </c>
      <c r="K4406" s="32" t="str">
        <f t="shared" si="137"/>
        <v/>
      </c>
      <c r="L4406" s="535"/>
    </row>
    <row r="4407" spans="5:12" x14ac:dyDescent="0.4">
      <c r="E4407" s="32" t="str">
        <f t="shared" si="136"/>
        <v/>
      </c>
      <c r="K4407" s="32" t="str">
        <f t="shared" si="137"/>
        <v/>
      </c>
      <c r="L4407" s="535"/>
    </row>
    <row r="4408" spans="5:12" x14ac:dyDescent="0.4">
      <c r="E4408" s="32" t="str">
        <f t="shared" si="136"/>
        <v/>
      </c>
      <c r="K4408" s="32" t="str">
        <f t="shared" si="137"/>
        <v/>
      </c>
      <c r="L4408" s="535"/>
    </row>
    <row r="4409" spans="5:12" x14ac:dyDescent="0.4">
      <c r="E4409" s="32" t="str">
        <f t="shared" si="136"/>
        <v/>
      </c>
      <c r="K4409" s="32" t="str">
        <f t="shared" si="137"/>
        <v/>
      </c>
      <c r="L4409" s="535"/>
    </row>
    <row r="4410" spans="5:12" x14ac:dyDescent="0.4">
      <c r="E4410" s="32" t="str">
        <f t="shared" si="136"/>
        <v/>
      </c>
      <c r="K4410" s="32" t="str">
        <f t="shared" si="137"/>
        <v/>
      </c>
      <c r="L4410" s="535"/>
    </row>
    <row r="4411" spans="5:12" x14ac:dyDescent="0.4">
      <c r="E4411" s="32" t="str">
        <f t="shared" si="136"/>
        <v/>
      </c>
      <c r="K4411" s="32" t="str">
        <f t="shared" si="137"/>
        <v/>
      </c>
      <c r="L4411" s="535"/>
    </row>
    <row r="4412" spans="5:12" x14ac:dyDescent="0.4">
      <c r="E4412" s="32" t="str">
        <f t="shared" si="136"/>
        <v/>
      </c>
      <c r="K4412" s="32" t="str">
        <f t="shared" si="137"/>
        <v/>
      </c>
      <c r="L4412" s="535"/>
    </row>
    <row r="4413" spans="5:12" x14ac:dyDescent="0.4">
      <c r="E4413" s="32" t="str">
        <f t="shared" si="136"/>
        <v/>
      </c>
      <c r="K4413" s="32" t="str">
        <f t="shared" si="137"/>
        <v/>
      </c>
      <c r="L4413" s="535"/>
    </row>
    <row r="4414" spans="5:12" x14ac:dyDescent="0.4">
      <c r="E4414" s="32" t="str">
        <f t="shared" si="136"/>
        <v/>
      </c>
      <c r="K4414" s="32" t="str">
        <f t="shared" si="137"/>
        <v/>
      </c>
      <c r="L4414" s="535"/>
    </row>
    <row r="4415" spans="5:12" x14ac:dyDescent="0.4">
      <c r="E4415" s="32" t="str">
        <f t="shared" si="136"/>
        <v/>
      </c>
      <c r="K4415" s="32" t="str">
        <f t="shared" si="137"/>
        <v/>
      </c>
      <c r="L4415" s="535"/>
    </row>
    <row r="4416" spans="5:12" x14ac:dyDescent="0.4">
      <c r="E4416" s="32" t="str">
        <f t="shared" si="136"/>
        <v/>
      </c>
      <c r="K4416" s="32" t="str">
        <f t="shared" si="137"/>
        <v/>
      </c>
      <c r="L4416" s="535"/>
    </row>
    <row r="4417" spans="5:12" x14ac:dyDescent="0.4">
      <c r="E4417" s="32" t="str">
        <f t="shared" si="136"/>
        <v/>
      </c>
      <c r="K4417" s="32" t="str">
        <f t="shared" si="137"/>
        <v/>
      </c>
      <c r="L4417" s="535"/>
    </row>
    <row r="4418" spans="5:12" x14ac:dyDescent="0.4">
      <c r="E4418" s="32" t="str">
        <f t="shared" si="136"/>
        <v/>
      </c>
      <c r="K4418" s="32" t="str">
        <f t="shared" si="137"/>
        <v/>
      </c>
      <c r="L4418" s="535"/>
    </row>
    <row r="4419" spans="5:12" x14ac:dyDescent="0.4">
      <c r="E4419" s="32" t="str">
        <f t="shared" si="136"/>
        <v/>
      </c>
      <c r="K4419" s="32" t="str">
        <f t="shared" si="137"/>
        <v/>
      </c>
      <c r="L4419" s="535"/>
    </row>
    <row r="4420" spans="5:12" x14ac:dyDescent="0.4">
      <c r="E4420" s="32" t="str">
        <f t="shared" si="136"/>
        <v/>
      </c>
      <c r="K4420" s="32" t="str">
        <f t="shared" si="137"/>
        <v/>
      </c>
      <c r="L4420" s="535"/>
    </row>
    <row r="4421" spans="5:12" x14ac:dyDescent="0.4">
      <c r="E4421" s="32" t="str">
        <f t="shared" si="136"/>
        <v/>
      </c>
      <c r="K4421" s="32" t="str">
        <f t="shared" si="137"/>
        <v/>
      </c>
      <c r="L4421" s="535"/>
    </row>
    <row r="4422" spans="5:12" x14ac:dyDescent="0.4">
      <c r="E4422" s="32" t="str">
        <f t="shared" si="136"/>
        <v/>
      </c>
      <c r="K4422" s="32" t="str">
        <f t="shared" si="137"/>
        <v/>
      </c>
      <c r="L4422" s="535"/>
    </row>
    <row r="4423" spans="5:12" x14ac:dyDescent="0.4">
      <c r="E4423" s="32" t="str">
        <f t="shared" si="136"/>
        <v/>
      </c>
      <c r="K4423" s="32" t="str">
        <f t="shared" si="137"/>
        <v/>
      </c>
      <c r="L4423" s="535"/>
    </row>
    <row r="4424" spans="5:12" x14ac:dyDescent="0.4">
      <c r="E4424" s="32" t="str">
        <f t="shared" si="136"/>
        <v/>
      </c>
      <c r="K4424" s="32" t="str">
        <f t="shared" si="137"/>
        <v/>
      </c>
      <c r="L4424" s="535"/>
    </row>
    <row r="4425" spans="5:12" x14ac:dyDescent="0.4">
      <c r="E4425" s="32" t="str">
        <f t="shared" si="136"/>
        <v/>
      </c>
      <c r="K4425" s="32" t="str">
        <f t="shared" si="137"/>
        <v/>
      </c>
      <c r="L4425" s="535"/>
    </row>
    <row r="4426" spans="5:12" x14ac:dyDescent="0.4">
      <c r="E4426" s="32" t="str">
        <f t="shared" ref="E4426:E4489" si="138">IF(OR(B4426="",B4426="Инструмент бензо",B4426="Инструмент электро",B4426="Инструмент газ",B4426="Ручник и аксессуары"),"","V")</f>
        <v/>
      </c>
      <c r="K4426" s="32" t="str">
        <f t="shared" si="137"/>
        <v/>
      </c>
      <c r="L4426" s="535"/>
    </row>
    <row r="4427" spans="5:12" x14ac:dyDescent="0.4">
      <c r="E4427" s="32" t="str">
        <f t="shared" si="138"/>
        <v/>
      </c>
      <c r="K4427" s="32" t="str">
        <f t="shared" ref="K4427:K4490" si="139">IF(OR(H4427="",H4427="Инструмент бензо",H4427="Инструмент электро",H4427="Инструмент газ",H4427="Ручник и аксессуары"),"","V")</f>
        <v/>
      </c>
      <c r="L4427" s="535"/>
    </row>
    <row r="4428" spans="5:12" x14ac:dyDescent="0.4">
      <c r="E4428" s="32" t="str">
        <f t="shared" si="138"/>
        <v/>
      </c>
      <c r="K4428" s="32" t="str">
        <f t="shared" si="139"/>
        <v/>
      </c>
      <c r="L4428" s="535"/>
    </row>
    <row r="4429" spans="5:12" x14ac:dyDescent="0.4">
      <c r="E4429" s="32" t="str">
        <f t="shared" si="138"/>
        <v/>
      </c>
      <c r="K4429" s="32" t="str">
        <f t="shared" si="139"/>
        <v/>
      </c>
      <c r="L4429" s="535"/>
    </row>
    <row r="4430" spans="5:12" x14ac:dyDescent="0.4">
      <c r="E4430" s="32" t="str">
        <f t="shared" si="138"/>
        <v/>
      </c>
      <c r="K4430" s="32" t="str">
        <f t="shared" si="139"/>
        <v/>
      </c>
      <c r="L4430" s="535"/>
    </row>
    <row r="4431" spans="5:12" x14ac:dyDescent="0.4">
      <c r="E4431" s="32" t="str">
        <f t="shared" si="138"/>
        <v/>
      </c>
      <c r="K4431" s="32" t="str">
        <f t="shared" si="139"/>
        <v/>
      </c>
      <c r="L4431" s="535"/>
    </row>
    <row r="4432" spans="5:12" x14ac:dyDescent="0.4">
      <c r="E4432" s="32" t="str">
        <f t="shared" si="138"/>
        <v/>
      </c>
      <c r="K4432" s="32" t="str">
        <f t="shared" si="139"/>
        <v/>
      </c>
      <c r="L4432" s="535"/>
    </row>
    <row r="4433" spans="5:12" x14ac:dyDescent="0.4">
      <c r="E4433" s="32" t="str">
        <f t="shared" si="138"/>
        <v/>
      </c>
      <c r="K4433" s="32" t="str">
        <f t="shared" si="139"/>
        <v/>
      </c>
      <c r="L4433" s="535"/>
    </row>
    <row r="4434" spans="5:12" x14ac:dyDescent="0.4">
      <c r="E4434" s="32" t="str">
        <f t="shared" si="138"/>
        <v/>
      </c>
      <c r="K4434" s="32" t="str">
        <f t="shared" si="139"/>
        <v/>
      </c>
      <c r="L4434" s="535"/>
    </row>
    <row r="4435" spans="5:12" x14ac:dyDescent="0.4">
      <c r="E4435" s="32" t="str">
        <f t="shared" si="138"/>
        <v/>
      </c>
      <c r="K4435" s="32" t="str">
        <f t="shared" si="139"/>
        <v/>
      </c>
      <c r="L4435" s="535"/>
    </row>
    <row r="4436" spans="5:12" x14ac:dyDescent="0.4">
      <c r="E4436" s="32" t="str">
        <f t="shared" si="138"/>
        <v/>
      </c>
      <c r="K4436" s="32" t="str">
        <f t="shared" si="139"/>
        <v/>
      </c>
      <c r="L4436" s="535"/>
    </row>
    <row r="4437" spans="5:12" x14ac:dyDescent="0.4">
      <c r="E4437" s="32" t="str">
        <f t="shared" si="138"/>
        <v/>
      </c>
      <c r="K4437" s="32" t="str">
        <f t="shared" si="139"/>
        <v/>
      </c>
      <c r="L4437" s="535"/>
    </row>
    <row r="4438" spans="5:12" x14ac:dyDescent="0.4">
      <c r="E4438" s="32" t="str">
        <f t="shared" si="138"/>
        <v/>
      </c>
      <c r="K4438" s="32" t="str">
        <f t="shared" si="139"/>
        <v/>
      </c>
      <c r="L4438" s="535"/>
    </row>
    <row r="4439" spans="5:12" x14ac:dyDescent="0.4">
      <c r="E4439" s="32" t="str">
        <f t="shared" si="138"/>
        <v/>
      </c>
      <c r="K4439" s="32" t="str">
        <f t="shared" si="139"/>
        <v/>
      </c>
      <c r="L4439" s="535"/>
    </row>
    <row r="4440" spans="5:12" x14ac:dyDescent="0.4">
      <c r="E4440" s="32" t="str">
        <f t="shared" si="138"/>
        <v/>
      </c>
      <c r="K4440" s="32" t="str">
        <f t="shared" si="139"/>
        <v/>
      </c>
      <c r="L4440" s="535"/>
    </row>
    <row r="4441" spans="5:12" x14ac:dyDescent="0.4">
      <c r="E4441" s="32" t="str">
        <f t="shared" si="138"/>
        <v/>
      </c>
      <c r="K4441" s="32" t="str">
        <f t="shared" si="139"/>
        <v/>
      </c>
      <c r="L4441" s="535"/>
    </row>
    <row r="4442" spans="5:12" x14ac:dyDescent="0.4">
      <c r="E4442" s="32" t="str">
        <f t="shared" si="138"/>
        <v/>
      </c>
      <c r="K4442" s="32" t="str">
        <f t="shared" si="139"/>
        <v/>
      </c>
      <c r="L4442" s="535"/>
    </row>
    <row r="4443" spans="5:12" x14ac:dyDescent="0.4">
      <c r="E4443" s="32" t="str">
        <f t="shared" si="138"/>
        <v/>
      </c>
      <c r="K4443" s="32" t="str">
        <f t="shared" si="139"/>
        <v/>
      </c>
      <c r="L4443" s="535"/>
    </row>
    <row r="4444" spans="5:12" x14ac:dyDescent="0.4">
      <c r="E4444" s="32" t="str">
        <f t="shared" si="138"/>
        <v/>
      </c>
      <c r="K4444" s="32" t="str">
        <f t="shared" si="139"/>
        <v/>
      </c>
      <c r="L4444" s="535"/>
    </row>
    <row r="4445" spans="5:12" x14ac:dyDescent="0.4">
      <c r="E4445" s="32" t="str">
        <f t="shared" si="138"/>
        <v/>
      </c>
      <c r="K4445" s="32" t="str">
        <f t="shared" si="139"/>
        <v/>
      </c>
      <c r="L4445" s="535"/>
    </row>
    <row r="4446" spans="5:12" x14ac:dyDescent="0.4">
      <c r="E4446" s="32" t="str">
        <f t="shared" si="138"/>
        <v/>
      </c>
      <c r="K4446" s="32" t="str">
        <f t="shared" si="139"/>
        <v/>
      </c>
      <c r="L4446" s="535"/>
    </row>
    <row r="4447" spans="5:12" x14ac:dyDescent="0.4">
      <c r="E4447" s="32" t="str">
        <f t="shared" si="138"/>
        <v/>
      </c>
      <c r="K4447" s="32" t="str">
        <f t="shared" si="139"/>
        <v/>
      </c>
      <c r="L4447" s="535"/>
    </row>
    <row r="4448" spans="5:12" x14ac:dyDescent="0.4">
      <c r="E4448" s="32" t="str">
        <f t="shared" si="138"/>
        <v/>
      </c>
      <c r="K4448" s="32" t="str">
        <f t="shared" si="139"/>
        <v/>
      </c>
      <c r="L4448" s="535"/>
    </row>
    <row r="4449" spans="5:12" x14ac:dyDescent="0.4">
      <c r="E4449" s="32" t="str">
        <f t="shared" si="138"/>
        <v/>
      </c>
      <c r="K4449" s="32" t="str">
        <f t="shared" si="139"/>
        <v/>
      </c>
      <c r="L4449" s="535"/>
    </row>
    <row r="4450" spans="5:12" x14ac:dyDescent="0.4">
      <c r="E4450" s="32" t="str">
        <f t="shared" si="138"/>
        <v/>
      </c>
      <c r="K4450" s="32" t="str">
        <f t="shared" si="139"/>
        <v/>
      </c>
      <c r="L4450" s="535"/>
    </row>
    <row r="4451" spans="5:12" x14ac:dyDescent="0.4">
      <c r="E4451" s="32" t="str">
        <f t="shared" si="138"/>
        <v/>
      </c>
      <c r="K4451" s="32" t="str">
        <f t="shared" si="139"/>
        <v/>
      </c>
      <c r="L4451" s="535"/>
    </row>
    <row r="4452" spans="5:12" x14ac:dyDescent="0.4">
      <c r="E4452" s="32" t="str">
        <f t="shared" si="138"/>
        <v/>
      </c>
      <c r="K4452" s="32" t="str">
        <f t="shared" si="139"/>
        <v/>
      </c>
      <c r="L4452" s="535"/>
    </row>
    <row r="4453" spans="5:12" x14ac:dyDescent="0.4">
      <c r="E4453" s="32" t="str">
        <f t="shared" si="138"/>
        <v/>
      </c>
      <c r="K4453" s="32" t="str">
        <f t="shared" si="139"/>
        <v/>
      </c>
      <c r="L4453" s="535"/>
    </row>
    <row r="4454" spans="5:12" x14ac:dyDescent="0.4">
      <c r="E4454" s="32" t="str">
        <f t="shared" si="138"/>
        <v/>
      </c>
      <c r="K4454" s="32" t="str">
        <f t="shared" si="139"/>
        <v/>
      </c>
      <c r="L4454" s="535"/>
    </row>
    <row r="4455" spans="5:12" x14ac:dyDescent="0.4">
      <c r="E4455" s="32" t="str">
        <f t="shared" si="138"/>
        <v/>
      </c>
      <c r="K4455" s="32" t="str">
        <f t="shared" si="139"/>
        <v/>
      </c>
      <c r="L4455" s="535"/>
    </row>
    <row r="4456" spans="5:12" x14ac:dyDescent="0.4">
      <c r="E4456" s="32" t="str">
        <f t="shared" si="138"/>
        <v/>
      </c>
      <c r="K4456" s="32" t="str">
        <f t="shared" si="139"/>
        <v/>
      </c>
      <c r="L4456" s="535"/>
    </row>
    <row r="4457" spans="5:12" x14ac:dyDescent="0.4">
      <c r="E4457" s="32" t="str">
        <f t="shared" si="138"/>
        <v/>
      </c>
      <c r="K4457" s="32" t="str">
        <f t="shared" si="139"/>
        <v/>
      </c>
      <c r="L4457" s="535"/>
    </row>
    <row r="4458" spans="5:12" x14ac:dyDescent="0.4">
      <c r="E4458" s="32" t="str">
        <f t="shared" si="138"/>
        <v/>
      </c>
      <c r="K4458" s="32" t="str">
        <f t="shared" si="139"/>
        <v/>
      </c>
      <c r="L4458" s="535"/>
    </row>
    <row r="4459" spans="5:12" x14ac:dyDescent="0.4">
      <c r="E4459" s="32" t="str">
        <f t="shared" si="138"/>
        <v/>
      </c>
      <c r="K4459" s="32" t="str">
        <f t="shared" si="139"/>
        <v/>
      </c>
      <c r="L4459" s="535"/>
    </row>
    <row r="4460" spans="5:12" x14ac:dyDescent="0.4">
      <c r="E4460" s="32" t="str">
        <f t="shared" si="138"/>
        <v/>
      </c>
      <c r="K4460" s="32" t="str">
        <f t="shared" si="139"/>
        <v/>
      </c>
      <c r="L4460" s="535"/>
    </row>
    <row r="4461" spans="5:12" x14ac:dyDescent="0.4">
      <c r="E4461" s="32" t="str">
        <f t="shared" si="138"/>
        <v/>
      </c>
      <c r="K4461" s="32" t="str">
        <f t="shared" si="139"/>
        <v/>
      </c>
      <c r="L4461" s="535"/>
    </row>
    <row r="4462" spans="5:12" x14ac:dyDescent="0.4">
      <c r="E4462" s="32" t="str">
        <f t="shared" si="138"/>
        <v/>
      </c>
      <c r="K4462" s="32" t="str">
        <f t="shared" si="139"/>
        <v/>
      </c>
      <c r="L4462" s="535"/>
    </row>
    <row r="4463" spans="5:12" x14ac:dyDescent="0.4">
      <c r="E4463" s="32" t="str">
        <f t="shared" si="138"/>
        <v/>
      </c>
      <c r="K4463" s="32" t="str">
        <f t="shared" si="139"/>
        <v/>
      </c>
      <c r="L4463" s="535"/>
    </row>
    <row r="4464" spans="5:12" x14ac:dyDescent="0.4">
      <c r="E4464" s="32" t="str">
        <f t="shared" si="138"/>
        <v/>
      </c>
      <c r="K4464" s="32" t="str">
        <f t="shared" si="139"/>
        <v/>
      </c>
      <c r="L4464" s="535"/>
    </row>
    <row r="4465" spans="5:12" x14ac:dyDescent="0.4">
      <c r="E4465" s="32" t="str">
        <f t="shared" si="138"/>
        <v/>
      </c>
      <c r="K4465" s="32" t="str">
        <f t="shared" si="139"/>
        <v/>
      </c>
      <c r="L4465" s="535"/>
    </row>
    <row r="4466" spans="5:12" x14ac:dyDescent="0.4">
      <c r="E4466" s="32" t="str">
        <f t="shared" si="138"/>
        <v/>
      </c>
      <c r="K4466" s="32" t="str">
        <f t="shared" si="139"/>
        <v/>
      </c>
      <c r="L4466" s="535"/>
    </row>
    <row r="4467" spans="5:12" x14ac:dyDescent="0.4">
      <c r="E4467" s="32" t="str">
        <f t="shared" si="138"/>
        <v/>
      </c>
      <c r="K4467" s="32" t="str">
        <f t="shared" si="139"/>
        <v/>
      </c>
      <c r="L4467" s="535"/>
    </row>
    <row r="4468" spans="5:12" x14ac:dyDescent="0.4">
      <c r="E4468" s="32" t="str">
        <f t="shared" si="138"/>
        <v/>
      </c>
      <c r="K4468" s="32" t="str">
        <f t="shared" si="139"/>
        <v/>
      </c>
      <c r="L4468" s="535"/>
    </row>
    <row r="4469" spans="5:12" x14ac:dyDescent="0.4">
      <c r="E4469" s="32" t="str">
        <f t="shared" si="138"/>
        <v/>
      </c>
      <c r="K4469" s="32" t="str">
        <f t="shared" si="139"/>
        <v/>
      </c>
      <c r="L4469" s="535"/>
    </row>
    <row r="4470" spans="5:12" x14ac:dyDescent="0.4">
      <c r="E4470" s="32" t="str">
        <f t="shared" si="138"/>
        <v/>
      </c>
      <c r="K4470" s="32" t="str">
        <f t="shared" si="139"/>
        <v/>
      </c>
      <c r="L4470" s="535"/>
    </row>
    <row r="4471" spans="5:12" x14ac:dyDescent="0.4">
      <c r="E4471" s="32" t="str">
        <f t="shared" si="138"/>
        <v/>
      </c>
      <c r="K4471" s="32" t="str">
        <f t="shared" si="139"/>
        <v/>
      </c>
      <c r="L4471" s="535"/>
    </row>
    <row r="4472" spans="5:12" x14ac:dyDescent="0.4">
      <c r="E4472" s="32" t="str">
        <f t="shared" si="138"/>
        <v/>
      </c>
      <c r="K4472" s="32" t="str">
        <f t="shared" si="139"/>
        <v/>
      </c>
      <c r="L4472" s="535"/>
    </row>
    <row r="4473" spans="5:12" x14ac:dyDescent="0.4">
      <c r="E4473" s="32" t="str">
        <f t="shared" si="138"/>
        <v/>
      </c>
      <c r="K4473" s="32" t="str">
        <f t="shared" si="139"/>
        <v/>
      </c>
      <c r="L4473" s="535"/>
    </row>
    <row r="4474" spans="5:12" x14ac:dyDescent="0.4">
      <c r="E4474" s="32" t="str">
        <f t="shared" si="138"/>
        <v/>
      </c>
      <c r="K4474" s="32" t="str">
        <f t="shared" si="139"/>
        <v/>
      </c>
      <c r="L4474" s="535"/>
    </row>
    <row r="4475" spans="5:12" x14ac:dyDescent="0.4">
      <c r="E4475" s="32" t="str">
        <f t="shared" si="138"/>
        <v/>
      </c>
      <c r="K4475" s="32" t="str">
        <f t="shared" si="139"/>
        <v/>
      </c>
      <c r="L4475" s="535"/>
    </row>
    <row r="4476" spans="5:12" x14ac:dyDescent="0.4">
      <c r="E4476" s="32" t="str">
        <f t="shared" si="138"/>
        <v/>
      </c>
      <c r="K4476" s="32" t="str">
        <f t="shared" si="139"/>
        <v/>
      </c>
      <c r="L4476" s="535"/>
    </row>
    <row r="4477" spans="5:12" x14ac:dyDescent="0.4">
      <c r="E4477" s="32" t="str">
        <f t="shared" si="138"/>
        <v/>
      </c>
      <c r="K4477" s="32" t="str">
        <f t="shared" si="139"/>
        <v/>
      </c>
      <c r="L4477" s="535"/>
    </row>
    <row r="4478" spans="5:12" x14ac:dyDescent="0.4">
      <c r="E4478" s="32" t="str">
        <f t="shared" si="138"/>
        <v/>
      </c>
      <c r="K4478" s="32" t="str">
        <f t="shared" si="139"/>
        <v/>
      </c>
      <c r="L4478" s="535"/>
    </row>
    <row r="4479" spans="5:12" x14ac:dyDescent="0.4">
      <c r="E4479" s="32" t="str">
        <f t="shared" si="138"/>
        <v/>
      </c>
      <c r="K4479" s="32" t="str">
        <f t="shared" si="139"/>
        <v/>
      </c>
      <c r="L4479" s="535"/>
    </row>
    <row r="4480" spans="5:12" x14ac:dyDescent="0.4">
      <c r="E4480" s="32" t="str">
        <f t="shared" si="138"/>
        <v/>
      </c>
      <c r="K4480" s="32" t="str">
        <f t="shared" si="139"/>
        <v/>
      </c>
      <c r="L4480" s="535"/>
    </row>
    <row r="4481" spans="5:12" x14ac:dyDescent="0.4">
      <c r="E4481" s="32" t="str">
        <f t="shared" si="138"/>
        <v/>
      </c>
      <c r="K4481" s="32" t="str">
        <f t="shared" si="139"/>
        <v/>
      </c>
      <c r="L4481" s="535"/>
    </row>
    <row r="4482" spans="5:12" x14ac:dyDescent="0.4">
      <c r="E4482" s="32" t="str">
        <f t="shared" si="138"/>
        <v/>
      </c>
      <c r="K4482" s="32" t="str">
        <f t="shared" si="139"/>
        <v/>
      </c>
      <c r="L4482" s="535"/>
    </row>
    <row r="4483" spans="5:12" x14ac:dyDescent="0.4">
      <c r="E4483" s="32" t="str">
        <f t="shared" si="138"/>
        <v/>
      </c>
      <c r="K4483" s="32" t="str">
        <f t="shared" si="139"/>
        <v/>
      </c>
      <c r="L4483" s="535"/>
    </row>
    <row r="4484" spans="5:12" x14ac:dyDescent="0.4">
      <c r="E4484" s="32" t="str">
        <f t="shared" si="138"/>
        <v/>
      </c>
      <c r="K4484" s="32" t="str">
        <f t="shared" si="139"/>
        <v/>
      </c>
      <c r="L4484" s="535"/>
    </row>
    <row r="4485" spans="5:12" x14ac:dyDescent="0.4">
      <c r="E4485" s="32" t="str">
        <f t="shared" si="138"/>
        <v/>
      </c>
      <c r="K4485" s="32" t="str">
        <f t="shared" si="139"/>
        <v/>
      </c>
      <c r="L4485" s="535"/>
    </row>
    <row r="4486" spans="5:12" x14ac:dyDescent="0.4">
      <c r="E4486" s="32" t="str">
        <f t="shared" si="138"/>
        <v/>
      </c>
      <c r="K4486" s="32" t="str">
        <f t="shared" si="139"/>
        <v/>
      </c>
      <c r="L4486" s="535"/>
    </row>
    <row r="4487" spans="5:12" x14ac:dyDescent="0.4">
      <c r="E4487" s="32" t="str">
        <f t="shared" si="138"/>
        <v/>
      </c>
      <c r="K4487" s="32" t="str">
        <f t="shared" si="139"/>
        <v/>
      </c>
      <c r="L4487" s="535"/>
    </row>
    <row r="4488" spans="5:12" x14ac:dyDescent="0.4">
      <c r="E4488" s="32" t="str">
        <f t="shared" si="138"/>
        <v/>
      </c>
      <c r="K4488" s="32" t="str">
        <f t="shared" si="139"/>
        <v/>
      </c>
      <c r="L4488" s="535"/>
    </row>
    <row r="4489" spans="5:12" x14ac:dyDescent="0.4">
      <c r="E4489" s="32" t="str">
        <f t="shared" si="138"/>
        <v/>
      </c>
      <c r="K4489" s="32" t="str">
        <f t="shared" si="139"/>
        <v/>
      </c>
      <c r="L4489" s="535"/>
    </row>
    <row r="4490" spans="5:12" x14ac:dyDescent="0.4">
      <c r="E4490" s="32" t="str">
        <f t="shared" ref="E4490:E4553" si="140">IF(OR(B4490="",B4490="Инструмент бензо",B4490="Инструмент электро",B4490="Инструмент газ",B4490="Ручник и аксессуары"),"","V")</f>
        <v/>
      </c>
      <c r="K4490" s="32" t="str">
        <f t="shared" si="139"/>
        <v/>
      </c>
      <c r="L4490" s="535"/>
    </row>
    <row r="4491" spans="5:12" x14ac:dyDescent="0.4">
      <c r="E4491" s="32" t="str">
        <f t="shared" si="140"/>
        <v/>
      </c>
      <c r="K4491" s="32" t="str">
        <f t="shared" ref="K4491:K4554" si="141">IF(OR(H4491="",H4491="Инструмент бензо",H4491="Инструмент электро",H4491="Инструмент газ",H4491="Ручник и аксессуары"),"","V")</f>
        <v/>
      </c>
      <c r="L4491" s="535"/>
    </row>
    <row r="4492" spans="5:12" x14ac:dyDescent="0.4">
      <c r="E4492" s="32" t="str">
        <f t="shared" si="140"/>
        <v/>
      </c>
      <c r="K4492" s="32" t="str">
        <f t="shared" si="141"/>
        <v/>
      </c>
      <c r="L4492" s="535"/>
    </row>
    <row r="4493" spans="5:12" x14ac:dyDescent="0.4">
      <c r="E4493" s="32" t="str">
        <f t="shared" si="140"/>
        <v/>
      </c>
      <c r="K4493" s="32" t="str">
        <f t="shared" si="141"/>
        <v/>
      </c>
      <c r="L4493" s="535"/>
    </row>
    <row r="4494" spans="5:12" x14ac:dyDescent="0.4">
      <c r="E4494" s="32" t="str">
        <f t="shared" si="140"/>
        <v/>
      </c>
      <c r="K4494" s="32" t="str">
        <f t="shared" si="141"/>
        <v/>
      </c>
      <c r="L4494" s="535"/>
    </row>
    <row r="4495" spans="5:12" x14ac:dyDescent="0.4">
      <c r="E4495" s="32" t="str">
        <f t="shared" si="140"/>
        <v/>
      </c>
      <c r="K4495" s="32" t="str">
        <f t="shared" si="141"/>
        <v/>
      </c>
      <c r="L4495" s="535"/>
    </row>
    <row r="4496" spans="5:12" x14ac:dyDescent="0.4">
      <c r="E4496" s="32" t="str">
        <f t="shared" si="140"/>
        <v/>
      </c>
      <c r="K4496" s="32" t="str">
        <f t="shared" si="141"/>
        <v/>
      </c>
      <c r="L4496" s="535"/>
    </row>
    <row r="4497" spans="5:12" x14ac:dyDescent="0.4">
      <c r="E4497" s="32" t="str">
        <f t="shared" si="140"/>
        <v/>
      </c>
      <c r="K4497" s="32" t="str">
        <f t="shared" si="141"/>
        <v/>
      </c>
      <c r="L4497" s="535"/>
    </row>
    <row r="4498" spans="5:12" x14ac:dyDescent="0.4">
      <c r="E4498" s="32" t="str">
        <f t="shared" si="140"/>
        <v/>
      </c>
      <c r="K4498" s="32" t="str">
        <f t="shared" si="141"/>
        <v/>
      </c>
      <c r="L4498" s="535"/>
    </row>
    <row r="4499" spans="5:12" x14ac:dyDescent="0.4">
      <c r="E4499" s="32" t="str">
        <f t="shared" si="140"/>
        <v/>
      </c>
      <c r="K4499" s="32" t="str">
        <f t="shared" si="141"/>
        <v/>
      </c>
      <c r="L4499" s="535"/>
    </row>
    <row r="4500" spans="5:12" x14ac:dyDescent="0.4">
      <c r="E4500" s="32" t="str">
        <f t="shared" si="140"/>
        <v/>
      </c>
      <c r="K4500" s="32" t="str">
        <f t="shared" si="141"/>
        <v/>
      </c>
      <c r="L4500" s="535"/>
    </row>
    <row r="4501" spans="5:12" x14ac:dyDescent="0.4">
      <c r="E4501" s="32" t="str">
        <f t="shared" si="140"/>
        <v/>
      </c>
      <c r="K4501" s="32" t="str">
        <f t="shared" si="141"/>
        <v/>
      </c>
      <c r="L4501" s="535"/>
    </row>
    <row r="4502" spans="5:12" x14ac:dyDescent="0.4">
      <c r="E4502" s="32" t="str">
        <f t="shared" si="140"/>
        <v/>
      </c>
      <c r="K4502" s="32" t="str">
        <f t="shared" si="141"/>
        <v/>
      </c>
      <c r="L4502" s="535"/>
    </row>
    <row r="4503" spans="5:12" x14ac:dyDescent="0.4">
      <c r="E4503" s="32" t="str">
        <f t="shared" si="140"/>
        <v/>
      </c>
      <c r="K4503" s="32" t="str">
        <f t="shared" si="141"/>
        <v/>
      </c>
      <c r="L4503" s="535"/>
    </row>
    <row r="4504" spans="5:12" x14ac:dyDescent="0.4">
      <c r="E4504" s="32" t="str">
        <f t="shared" si="140"/>
        <v/>
      </c>
      <c r="K4504" s="32" t="str">
        <f t="shared" si="141"/>
        <v/>
      </c>
      <c r="L4504" s="535"/>
    </row>
    <row r="4505" spans="5:12" x14ac:dyDescent="0.4">
      <c r="E4505" s="32" t="str">
        <f t="shared" si="140"/>
        <v/>
      </c>
      <c r="K4505" s="32" t="str">
        <f t="shared" si="141"/>
        <v/>
      </c>
      <c r="L4505" s="535"/>
    </row>
    <row r="4506" spans="5:12" x14ac:dyDescent="0.4">
      <c r="E4506" s="32" t="str">
        <f t="shared" si="140"/>
        <v/>
      </c>
      <c r="K4506" s="32" t="str">
        <f t="shared" si="141"/>
        <v/>
      </c>
      <c r="L4506" s="535"/>
    </row>
    <row r="4507" spans="5:12" x14ac:dyDescent="0.4">
      <c r="E4507" s="32" t="str">
        <f t="shared" si="140"/>
        <v/>
      </c>
      <c r="K4507" s="32" t="str">
        <f t="shared" si="141"/>
        <v/>
      </c>
      <c r="L4507" s="535"/>
    </row>
    <row r="4508" spans="5:12" x14ac:dyDescent="0.4">
      <c r="E4508" s="32" t="str">
        <f t="shared" si="140"/>
        <v/>
      </c>
      <c r="K4508" s="32" t="str">
        <f t="shared" si="141"/>
        <v/>
      </c>
      <c r="L4508" s="535"/>
    </row>
    <row r="4509" spans="5:12" x14ac:dyDescent="0.4">
      <c r="E4509" s="32" t="str">
        <f t="shared" si="140"/>
        <v/>
      </c>
      <c r="K4509" s="32" t="str">
        <f t="shared" si="141"/>
        <v/>
      </c>
      <c r="L4509" s="535"/>
    </row>
    <row r="4510" spans="5:12" x14ac:dyDescent="0.4">
      <c r="E4510" s="32" t="str">
        <f t="shared" si="140"/>
        <v/>
      </c>
      <c r="K4510" s="32" t="str">
        <f t="shared" si="141"/>
        <v/>
      </c>
      <c r="L4510" s="535"/>
    </row>
    <row r="4511" spans="5:12" x14ac:dyDescent="0.4">
      <c r="E4511" s="32" t="str">
        <f t="shared" si="140"/>
        <v/>
      </c>
      <c r="K4511" s="32" t="str">
        <f t="shared" si="141"/>
        <v/>
      </c>
      <c r="L4511" s="535"/>
    </row>
    <row r="4512" spans="5:12" x14ac:dyDescent="0.4">
      <c r="E4512" s="32" t="str">
        <f t="shared" si="140"/>
        <v/>
      </c>
      <c r="K4512" s="32" t="str">
        <f t="shared" si="141"/>
        <v/>
      </c>
      <c r="L4512" s="535"/>
    </row>
    <row r="4513" spans="5:12" x14ac:dyDescent="0.4">
      <c r="E4513" s="32" t="str">
        <f t="shared" si="140"/>
        <v/>
      </c>
      <c r="K4513" s="32" t="str">
        <f t="shared" si="141"/>
        <v/>
      </c>
      <c r="L4513" s="535"/>
    </row>
    <row r="4514" spans="5:12" x14ac:dyDescent="0.4">
      <c r="E4514" s="32" t="str">
        <f t="shared" si="140"/>
        <v/>
      </c>
      <c r="K4514" s="32" t="str">
        <f t="shared" si="141"/>
        <v/>
      </c>
      <c r="L4514" s="535"/>
    </row>
    <row r="4515" spans="5:12" x14ac:dyDescent="0.4">
      <c r="E4515" s="32" t="str">
        <f t="shared" si="140"/>
        <v/>
      </c>
      <c r="K4515" s="32" t="str">
        <f t="shared" si="141"/>
        <v/>
      </c>
      <c r="L4515" s="535"/>
    </row>
    <row r="4516" spans="5:12" x14ac:dyDescent="0.4">
      <c r="E4516" s="32" t="str">
        <f t="shared" si="140"/>
        <v/>
      </c>
      <c r="K4516" s="32" t="str">
        <f t="shared" si="141"/>
        <v/>
      </c>
      <c r="L4516" s="535"/>
    </row>
    <row r="4517" spans="5:12" x14ac:dyDescent="0.4">
      <c r="E4517" s="32" t="str">
        <f t="shared" si="140"/>
        <v/>
      </c>
      <c r="K4517" s="32" t="str">
        <f t="shared" si="141"/>
        <v/>
      </c>
      <c r="L4517" s="535"/>
    </row>
    <row r="4518" spans="5:12" x14ac:dyDescent="0.4">
      <c r="E4518" s="32" t="str">
        <f t="shared" si="140"/>
        <v/>
      </c>
      <c r="K4518" s="32" t="str">
        <f t="shared" si="141"/>
        <v/>
      </c>
      <c r="L4518" s="535"/>
    </row>
    <row r="4519" spans="5:12" x14ac:dyDescent="0.4">
      <c r="E4519" s="32" t="str">
        <f t="shared" si="140"/>
        <v/>
      </c>
      <c r="K4519" s="32" t="str">
        <f t="shared" si="141"/>
        <v/>
      </c>
      <c r="L4519" s="535"/>
    </row>
    <row r="4520" spans="5:12" x14ac:dyDescent="0.4">
      <c r="E4520" s="32" t="str">
        <f t="shared" si="140"/>
        <v/>
      </c>
      <c r="K4520" s="32" t="str">
        <f t="shared" si="141"/>
        <v/>
      </c>
      <c r="L4520" s="535"/>
    </row>
    <row r="4521" spans="5:12" x14ac:dyDescent="0.4">
      <c r="E4521" s="32" t="str">
        <f t="shared" si="140"/>
        <v/>
      </c>
      <c r="K4521" s="32" t="str">
        <f t="shared" si="141"/>
        <v/>
      </c>
      <c r="L4521" s="535"/>
    </row>
    <row r="4522" spans="5:12" x14ac:dyDescent="0.4">
      <c r="E4522" s="32" t="str">
        <f t="shared" si="140"/>
        <v/>
      </c>
      <c r="K4522" s="32" t="str">
        <f t="shared" si="141"/>
        <v/>
      </c>
      <c r="L4522" s="535"/>
    </row>
    <row r="4523" spans="5:12" x14ac:dyDescent="0.4">
      <c r="E4523" s="32" t="str">
        <f t="shared" si="140"/>
        <v/>
      </c>
      <c r="K4523" s="32" t="str">
        <f t="shared" si="141"/>
        <v/>
      </c>
      <c r="L4523" s="535"/>
    </row>
    <row r="4524" spans="5:12" x14ac:dyDescent="0.4">
      <c r="E4524" s="32" t="str">
        <f t="shared" si="140"/>
        <v/>
      </c>
      <c r="K4524" s="32" t="str">
        <f t="shared" si="141"/>
        <v/>
      </c>
      <c r="L4524" s="535"/>
    </row>
    <row r="4525" spans="5:12" x14ac:dyDescent="0.4">
      <c r="E4525" s="32" t="str">
        <f t="shared" si="140"/>
        <v/>
      </c>
      <c r="K4525" s="32" t="str">
        <f t="shared" si="141"/>
        <v/>
      </c>
      <c r="L4525" s="535"/>
    </row>
    <row r="4526" spans="5:12" x14ac:dyDescent="0.4">
      <c r="E4526" s="32" t="str">
        <f t="shared" si="140"/>
        <v/>
      </c>
      <c r="K4526" s="32" t="str">
        <f t="shared" si="141"/>
        <v/>
      </c>
      <c r="L4526" s="535"/>
    </row>
    <row r="4527" spans="5:12" x14ac:dyDescent="0.4">
      <c r="E4527" s="32" t="str">
        <f t="shared" si="140"/>
        <v/>
      </c>
      <c r="K4527" s="32" t="str">
        <f t="shared" si="141"/>
        <v/>
      </c>
      <c r="L4527" s="535"/>
    </row>
    <row r="4528" spans="5:12" x14ac:dyDescent="0.4">
      <c r="E4528" s="32" t="str">
        <f t="shared" si="140"/>
        <v/>
      </c>
      <c r="K4528" s="32" t="str">
        <f t="shared" si="141"/>
        <v/>
      </c>
      <c r="L4528" s="535"/>
    </row>
    <row r="4529" spans="5:12" x14ac:dyDescent="0.4">
      <c r="E4529" s="32" t="str">
        <f t="shared" si="140"/>
        <v/>
      </c>
      <c r="K4529" s="32" t="str">
        <f t="shared" si="141"/>
        <v/>
      </c>
      <c r="L4529" s="535"/>
    </row>
    <row r="4530" spans="5:12" x14ac:dyDescent="0.4">
      <c r="E4530" s="32" t="str">
        <f t="shared" si="140"/>
        <v/>
      </c>
      <c r="K4530" s="32" t="str">
        <f t="shared" si="141"/>
        <v/>
      </c>
      <c r="L4530" s="535"/>
    </row>
    <row r="4531" spans="5:12" x14ac:dyDescent="0.4">
      <c r="E4531" s="32" t="str">
        <f t="shared" si="140"/>
        <v/>
      </c>
      <c r="K4531" s="32" t="str">
        <f t="shared" si="141"/>
        <v/>
      </c>
      <c r="L4531" s="535"/>
    </row>
    <row r="4532" spans="5:12" x14ac:dyDescent="0.4">
      <c r="E4532" s="32" t="str">
        <f t="shared" si="140"/>
        <v/>
      </c>
      <c r="K4532" s="32" t="str">
        <f t="shared" si="141"/>
        <v/>
      </c>
      <c r="L4532" s="535"/>
    </row>
    <row r="4533" spans="5:12" x14ac:dyDescent="0.4">
      <c r="E4533" s="32" t="str">
        <f t="shared" si="140"/>
        <v/>
      </c>
      <c r="K4533" s="32" t="str">
        <f t="shared" si="141"/>
        <v/>
      </c>
      <c r="L4533" s="535"/>
    </row>
    <row r="4534" spans="5:12" x14ac:dyDescent="0.4">
      <c r="E4534" s="32" t="str">
        <f t="shared" si="140"/>
        <v/>
      </c>
      <c r="K4534" s="32" t="str">
        <f t="shared" si="141"/>
        <v/>
      </c>
      <c r="L4534" s="535"/>
    </row>
    <row r="4535" spans="5:12" x14ac:dyDescent="0.4">
      <c r="E4535" s="32" t="str">
        <f t="shared" si="140"/>
        <v/>
      </c>
      <c r="K4535" s="32" t="str">
        <f t="shared" si="141"/>
        <v/>
      </c>
      <c r="L4535" s="535"/>
    </row>
    <row r="4536" spans="5:12" x14ac:dyDescent="0.4">
      <c r="E4536" s="32" t="str">
        <f t="shared" si="140"/>
        <v/>
      </c>
      <c r="K4536" s="32" t="str">
        <f t="shared" si="141"/>
        <v/>
      </c>
      <c r="L4536" s="535"/>
    </row>
    <row r="4537" spans="5:12" x14ac:dyDescent="0.4">
      <c r="E4537" s="32" t="str">
        <f t="shared" si="140"/>
        <v/>
      </c>
      <c r="K4537" s="32" t="str">
        <f t="shared" si="141"/>
        <v/>
      </c>
      <c r="L4537" s="535"/>
    </row>
    <row r="4538" spans="5:12" x14ac:dyDescent="0.4">
      <c r="E4538" s="32" t="str">
        <f t="shared" si="140"/>
        <v/>
      </c>
      <c r="K4538" s="32" t="str">
        <f t="shared" si="141"/>
        <v/>
      </c>
      <c r="L4538" s="535"/>
    </row>
    <row r="4539" spans="5:12" x14ac:dyDescent="0.4">
      <c r="E4539" s="32" t="str">
        <f t="shared" si="140"/>
        <v/>
      </c>
      <c r="K4539" s="32" t="str">
        <f t="shared" si="141"/>
        <v/>
      </c>
      <c r="L4539" s="535"/>
    </row>
    <row r="4540" spans="5:12" x14ac:dyDescent="0.4">
      <c r="E4540" s="32" t="str">
        <f t="shared" si="140"/>
        <v/>
      </c>
      <c r="K4540" s="32" t="str">
        <f t="shared" si="141"/>
        <v/>
      </c>
      <c r="L4540" s="535"/>
    </row>
    <row r="4541" spans="5:12" x14ac:dyDescent="0.4">
      <c r="E4541" s="32" t="str">
        <f t="shared" si="140"/>
        <v/>
      </c>
      <c r="K4541" s="32" t="str">
        <f t="shared" si="141"/>
        <v/>
      </c>
      <c r="L4541" s="535"/>
    </row>
    <row r="4542" spans="5:12" x14ac:dyDescent="0.4">
      <c r="E4542" s="32" t="str">
        <f t="shared" si="140"/>
        <v/>
      </c>
      <c r="K4542" s="32" t="str">
        <f t="shared" si="141"/>
        <v/>
      </c>
      <c r="L4542" s="535"/>
    </row>
    <row r="4543" spans="5:12" x14ac:dyDescent="0.4">
      <c r="E4543" s="32" t="str">
        <f t="shared" si="140"/>
        <v/>
      </c>
      <c r="K4543" s="32" t="str">
        <f t="shared" si="141"/>
        <v/>
      </c>
      <c r="L4543" s="535"/>
    </row>
    <row r="4544" spans="5:12" x14ac:dyDescent="0.4">
      <c r="E4544" s="32" t="str">
        <f t="shared" si="140"/>
        <v/>
      </c>
      <c r="K4544" s="32" t="str">
        <f t="shared" si="141"/>
        <v/>
      </c>
      <c r="L4544" s="535"/>
    </row>
    <row r="4545" spans="5:12" x14ac:dyDescent="0.4">
      <c r="E4545" s="32" t="str">
        <f t="shared" si="140"/>
        <v/>
      </c>
      <c r="K4545" s="32" t="str">
        <f t="shared" si="141"/>
        <v/>
      </c>
      <c r="L4545" s="535"/>
    </row>
    <row r="4546" spans="5:12" x14ac:dyDescent="0.4">
      <c r="E4546" s="32" t="str">
        <f t="shared" si="140"/>
        <v/>
      </c>
      <c r="K4546" s="32" t="str">
        <f t="shared" si="141"/>
        <v/>
      </c>
      <c r="L4546" s="535"/>
    </row>
    <row r="4547" spans="5:12" x14ac:dyDescent="0.4">
      <c r="E4547" s="32" t="str">
        <f t="shared" si="140"/>
        <v/>
      </c>
      <c r="K4547" s="32" t="str">
        <f t="shared" si="141"/>
        <v/>
      </c>
      <c r="L4547" s="535"/>
    </row>
    <row r="4548" spans="5:12" x14ac:dyDescent="0.4">
      <c r="E4548" s="32" t="str">
        <f t="shared" si="140"/>
        <v/>
      </c>
      <c r="K4548" s="32" t="str">
        <f t="shared" si="141"/>
        <v/>
      </c>
      <c r="L4548" s="535"/>
    </row>
    <row r="4549" spans="5:12" x14ac:dyDescent="0.4">
      <c r="E4549" s="32" t="str">
        <f t="shared" si="140"/>
        <v/>
      </c>
      <c r="K4549" s="32" t="str">
        <f t="shared" si="141"/>
        <v/>
      </c>
      <c r="L4549" s="535"/>
    </row>
    <row r="4550" spans="5:12" x14ac:dyDescent="0.4">
      <c r="E4550" s="32" t="str">
        <f t="shared" si="140"/>
        <v/>
      </c>
      <c r="K4550" s="32" t="str">
        <f t="shared" si="141"/>
        <v/>
      </c>
      <c r="L4550" s="535"/>
    </row>
    <row r="4551" spans="5:12" x14ac:dyDescent="0.4">
      <c r="E4551" s="32" t="str">
        <f t="shared" si="140"/>
        <v/>
      </c>
      <c r="K4551" s="32" t="str">
        <f t="shared" si="141"/>
        <v/>
      </c>
      <c r="L4551" s="535"/>
    </row>
    <row r="4552" spans="5:12" x14ac:dyDescent="0.4">
      <c r="E4552" s="32" t="str">
        <f t="shared" si="140"/>
        <v/>
      </c>
      <c r="K4552" s="32" t="str">
        <f t="shared" si="141"/>
        <v/>
      </c>
      <c r="L4552" s="535"/>
    </row>
    <row r="4553" spans="5:12" x14ac:dyDescent="0.4">
      <c r="E4553" s="32" t="str">
        <f t="shared" si="140"/>
        <v/>
      </c>
      <c r="K4553" s="32" t="str">
        <f t="shared" si="141"/>
        <v/>
      </c>
      <c r="L4553" s="535"/>
    </row>
    <row r="4554" spans="5:12" x14ac:dyDescent="0.4">
      <c r="E4554" s="32" t="str">
        <f t="shared" ref="E4554:E4617" si="142">IF(OR(B4554="",B4554="Инструмент бензо",B4554="Инструмент электро",B4554="Инструмент газ",B4554="Ручник и аксессуары"),"","V")</f>
        <v/>
      </c>
      <c r="K4554" s="32" t="str">
        <f t="shared" si="141"/>
        <v/>
      </c>
      <c r="L4554" s="535"/>
    </row>
    <row r="4555" spans="5:12" x14ac:dyDescent="0.4">
      <c r="E4555" s="32" t="str">
        <f t="shared" si="142"/>
        <v/>
      </c>
      <c r="K4555" s="32" t="str">
        <f t="shared" ref="K4555:K4618" si="143">IF(OR(H4555="",H4555="Инструмент бензо",H4555="Инструмент электро",H4555="Инструмент газ",H4555="Ручник и аксессуары"),"","V")</f>
        <v/>
      </c>
      <c r="L4555" s="535"/>
    </row>
    <row r="4556" spans="5:12" x14ac:dyDescent="0.4">
      <c r="E4556" s="32" t="str">
        <f t="shared" si="142"/>
        <v/>
      </c>
      <c r="K4556" s="32" t="str">
        <f t="shared" si="143"/>
        <v/>
      </c>
      <c r="L4556" s="535"/>
    </row>
    <row r="4557" spans="5:12" x14ac:dyDescent="0.4">
      <c r="E4557" s="32" t="str">
        <f t="shared" si="142"/>
        <v/>
      </c>
      <c r="K4557" s="32" t="str">
        <f t="shared" si="143"/>
        <v/>
      </c>
      <c r="L4557" s="535"/>
    </row>
    <row r="4558" spans="5:12" x14ac:dyDescent="0.4">
      <c r="E4558" s="32" t="str">
        <f t="shared" si="142"/>
        <v/>
      </c>
      <c r="K4558" s="32" t="str">
        <f t="shared" si="143"/>
        <v/>
      </c>
      <c r="L4558" s="535"/>
    </row>
    <row r="4559" spans="5:12" x14ac:dyDescent="0.4">
      <c r="E4559" s="32" t="str">
        <f t="shared" si="142"/>
        <v/>
      </c>
      <c r="K4559" s="32" t="str">
        <f t="shared" si="143"/>
        <v/>
      </c>
      <c r="L4559" s="535"/>
    </row>
    <row r="4560" spans="5:12" x14ac:dyDescent="0.4">
      <c r="E4560" s="32" t="str">
        <f t="shared" si="142"/>
        <v/>
      </c>
      <c r="K4560" s="32" t="str">
        <f t="shared" si="143"/>
        <v/>
      </c>
      <c r="L4560" s="535"/>
    </row>
    <row r="4561" spans="5:12" x14ac:dyDescent="0.4">
      <c r="E4561" s="32" t="str">
        <f t="shared" si="142"/>
        <v/>
      </c>
      <c r="K4561" s="32" t="str">
        <f t="shared" si="143"/>
        <v/>
      </c>
      <c r="L4561" s="535"/>
    </row>
    <row r="4562" spans="5:12" x14ac:dyDescent="0.4">
      <c r="E4562" s="32" t="str">
        <f t="shared" si="142"/>
        <v/>
      </c>
      <c r="K4562" s="32" t="str">
        <f t="shared" si="143"/>
        <v/>
      </c>
      <c r="L4562" s="535"/>
    </row>
    <row r="4563" spans="5:12" x14ac:dyDescent="0.4">
      <c r="E4563" s="32" t="str">
        <f t="shared" si="142"/>
        <v/>
      </c>
      <c r="K4563" s="32" t="str">
        <f t="shared" si="143"/>
        <v/>
      </c>
      <c r="L4563" s="535"/>
    </row>
    <row r="4564" spans="5:12" x14ac:dyDescent="0.4">
      <c r="E4564" s="32" t="str">
        <f t="shared" si="142"/>
        <v/>
      </c>
      <c r="K4564" s="32" t="str">
        <f t="shared" si="143"/>
        <v/>
      </c>
      <c r="L4564" s="535"/>
    </row>
    <row r="4565" spans="5:12" x14ac:dyDescent="0.4">
      <c r="E4565" s="32" t="str">
        <f t="shared" si="142"/>
        <v/>
      </c>
      <c r="K4565" s="32" t="str">
        <f t="shared" si="143"/>
        <v/>
      </c>
      <c r="L4565" s="535"/>
    </row>
    <row r="4566" spans="5:12" x14ac:dyDescent="0.4">
      <c r="E4566" s="32" t="str">
        <f t="shared" si="142"/>
        <v/>
      </c>
      <c r="K4566" s="32" t="str">
        <f t="shared" si="143"/>
        <v/>
      </c>
      <c r="L4566" s="535"/>
    </row>
    <row r="4567" spans="5:12" x14ac:dyDescent="0.4">
      <c r="E4567" s="32" t="str">
        <f t="shared" si="142"/>
        <v/>
      </c>
      <c r="K4567" s="32" t="str">
        <f t="shared" si="143"/>
        <v/>
      </c>
      <c r="L4567" s="535"/>
    </row>
    <row r="4568" spans="5:12" x14ac:dyDescent="0.4">
      <c r="E4568" s="32" t="str">
        <f t="shared" si="142"/>
        <v/>
      </c>
      <c r="K4568" s="32" t="str">
        <f t="shared" si="143"/>
        <v/>
      </c>
      <c r="L4568" s="535"/>
    </row>
    <row r="4569" spans="5:12" x14ac:dyDescent="0.4">
      <c r="E4569" s="32" t="str">
        <f t="shared" si="142"/>
        <v/>
      </c>
      <c r="K4569" s="32" t="str">
        <f t="shared" si="143"/>
        <v/>
      </c>
      <c r="L4569" s="535"/>
    </row>
    <row r="4570" spans="5:12" x14ac:dyDescent="0.4">
      <c r="E4570" s="32" t="str">
        <f t="shared" si="142"/>
        <v/>
      </c>
      <c r="K4570" s="32" t="str">
        <f t="shared" si="143"/>
        <v/>
      </c>
      <c r="L4570" s="535"/>
    </row>
    <row r="4571" spans="5:12" x14ac:dyDescent="0.4">
      <c r="E4571" s="32" t="str">
        <f t="shared" si="142"/>
        <v/>
      </c>
      <c r="K4571" s="32" t="str">
        <f t="shared" si="143"/>
        <v/>
      </c>
      <c r="L4571" s="535"/>
    </row>
    <row r="4572" spans="5:12" x14ac:dyDescent="0.4">
      <c r="E4572" s="32" t="str">
        <f t="shared" si="142"/>
        <v/>
      </c>
      <c r="K4572" s="32" t="str">
        <f t="shared" si="143"/>
        <v/>
      </c>
      <c r="L4572" s="535"/>
    </row>
    <row r="4573" spans="5:12" x14ac:dyDescent="0.4">
      <c r="E4573" s="32" t="str">
        <f t="shared" si="142"/>
        <v/>
      </c>
      <c r="K4573" s="32" t="str">
        <f t="shared" si="143"/>
        <v/>
      </c>
      <c r="L4573" s="535"/>
    </row>
    <row r="4574" spans="5:12" x14ac:dyDescent="0.4">
      <c r="E4574" s="32" t="str">
        <f t="shared" si="142"/>
        <v/>
      </c>
      <c r="K4574" s="32" t="str">
        <f t="shared" si="143"/>
        <v/>
      </c>
      <c r="L4574" s="535"/>
    </row>
    <row r="4575" spans="5:12" x14ac:dyDescent="0.4">
      <c r="E4575" s="32" t="str">
        <f t="shared" si="142"/>
        <v/>
      </c>
      <c r="K4575" s="32" t="str">
        <f t="shared" si="143"/>
        <v/>
      </c>
      <c r="L4575" s="535"/>
    </row>
    <row r="4576" spans="5:12" x14ac:dyDescent="0.4">
      <c r="E4576" s="32" t="str">
        <f t="shared" si="142"/>
        <v/>
      </c>
      <c r="K4576" s="32" t="str">
        <f t="shared" si="143"/>
        <v/>
      </c>
      <c r="L4576" s="535"/>
    </row>
    <row r="4577" spans="5:12" x14ac:dyDescent="0.4">
      <c r="E4577" s="32" t="str">
        <f t="shared" si="142"/>
        <v/>
      </c>
      <c r="K4577" s="32" t="str">
        <f t="shared" si="143"/>
        <v/>
      </c>
      <c r="L4577" s="535"/>
    </row>
    <row r="4578" spans="5:12" x14ac:dyDescent="0.4">
      <c r="E4578" s="32" t="str">
        <f t="shared" si="142"/>
        <v/>
      </c>
      <c r="K4578" s="32" t="str">
        <f t="shared" si="143"/>
        <v/>
      </c>
      <c r="L4578" s="535"/>
    </row>
    <row r="4579" spans="5:12" x14ac:dyDescent="0.4">
      <c r="E4579" s="32" t="str">
        <f t="shared" si="142"/>
        <v/>
      </c>
      <c r="K4579" s="32" t="str">
        <f t="shared" si="143"/>
        <v/>
      </c>
      <c r="L4579" s="535"/>
    </row>
    <row r="4580" spans="5:12" x14ac:dyDescent="0.4">
      <c r="E4580" s="32" t="str">
        <f t="shared" si="142"/>
        <v/>
      </c>
      <c r="K4580" s="32" t="str">
        <f t="shared" si="143"/>
        <v/>
      </c>
      <c r="L4580" s="535"/>
    </row>
    <row r="4581" spans="5:12" x14ac:dyDescent="0.4">
      <c r="E4581" s="32" t="str">
        <f t="shared" si="142"/>
        <v/>
      </c>
      <c r="K4581" s="32" t="str">
        <f t="shared" si="143"/>
        <v/>
      </c>
      <c r="L4581" s="535"/>
    </row>
    <row r="4582" spans="5:12" x14ac:dyDescent="0.4">
      <c r="E4582" s="32" t="str">
        <f t="shared" si="142"/>
        <v/>
      </c>
      <c r="K4582" s="32" t="str">
        <f t="shared" si="143"/>
        <v/>
      </c>
      <c r="L4582" s="535"/>
    </row>
    <row r="4583" spans="5:12" x14ac:dyDescent="0.4">
      <c r="E4583" s="32" t="str">
        <f t="shared" si="142"/>
        <v/>
      </c>
      <c r="K4583" s="32" t="str">
        <f t="shared" si="143"/>
        <v/>
      </c>
      <c r="L4583" s="535"/>
    </row>
    <row r="4584" spans="5:12" x14ac:dyDescent="0.4">
      <c r="E4584" s="32" t="str">
        <f t="shared" si="142"/>
        <v/>
      </c>
      <c r="K4584" s="32" t="str">
        <f t="shared" si="143"/>
        <v/>
      </c>
      <c r="L4584" s="535"/>
    </row>
    <row r="4585" spans="5:12" x14ac:dyDescent="0.4">
      <c r="E4585" s="32" t="str">
        <f t="shared" si="142"/>
        <v/>
      </c>
      <c r="K4585" s="32" t="str">
        <f t="shared" si="143"/>
        <v/>
      </c>
      <c r="L4585" s="535"/>
    </row>
    <row r="4586" spans="5:12" x14ac:dyDescent="0.4">
      <c r="E4586" s="32" t="str">
        <f t="shared" si="142"/>
        <v/>
      </c>
      <c r="K4586" s="32" t="str">
        <f t="shared" si="143"/>
        <v/>
      </c>
      <c r="L4586" s="535"/>
    </row>
    <row r="4587" spans="5:12" x14ac:dyDescent="0.4">
      <c r="E4587" s="32" t="str">
        <f t="shared" si="142"/>
        <v/>
      </c>
      <c r="K4587" s="32" t="str">
        <f t="shared" si="143"/>
        <v/>
      </c>
      <c r="L4587" s="535"/>
    </row>
    <row r="4588" spans="5:12" x14ac:dyDescent="0.4">
      <c r="E4588" s="32" t="str">
        <f t="shared" si="142"/>
        <v/>
      </c>
      <c r="K4588" s="32" t="str">
        <f t="shared" si="143"/>
        <v/>
      </c>
      <c r="L4588" s="535"/>
    </row>
    <row r="4589" spans="5:12" x14ac:dyDescent="0.4">
      <c r="E4589" s="32" t="str">
        <f t="shared" si="142"/>
        <v/>
      </c>
      <c r="K4589" s="32" t="str">
        <f t="shared" si="143"/>
        <v/>
      </c>
      <c r="L4589" s="535"/>
    </row>
    <row r="4590" spans="5:12" x14ac:dyDescent="0.4">
      <c r="E4590" s="32" t="str">
        <f t="shared" si="142"/>
        <v/>
      </c>
      <c r="K4590" s="32" t="str">
        <f t="shared" si="143"/>
        <v/>
      </c>
      <c r="L4590" s="535"/>
    </row>
    <row r="4591" spans="5:12" x14ac:dyDescent="0.4">
      <c r="E4591" s="32" t="str">
        <f t="shared" si="142"/>
        <v/>
      </c>
      <c r="K4591" s="32" t="str">
        <f t="shared" si="143"/>
        <v/>
      </c>
      <c r="L4591" s="535"/>
    </row>
    <row r="4592" spans="5:12" x14ac:dyDescent="0.4">
      <c r="E4592" s="32" t="str">
        <f t="shared" si="142"/>
        <v/>
      </c>
      <c r="K4592" s="32" t="str">
        <f t="shared" si="143"/>
        <v/>
      </c>
      <c r="L4592" s="535"/>
    </row>
    <row r="4593" spans="5:12" x14ac:dyDescent="0.4">
      <c r="E4593" s="32" t="str">
        <f t="shared" si="142"/>
        <v/>
      </c>
      <c r="K4593" s="32" t="str">
        <f t="shared" si="143"/>
        <v/>
      </c>
      <c r="L4593" s="535"/>
    </row>
    <row r="4594" spans="5:12" x14ac:dyDescent="0.4">
      <c r="E4594" s="32" t="str">
        <f t="shared" si="142"/>
        <v/>
      </c>
      <c r="K4594" s="32" t="str">
        <f t="shared" si="143"/>
        <v/>
      </c>
      <c r="L4594" s="535"/>
    </row>
    <row r="4595" spans="5:12" x14ac:dyDescent="0.4">
      <c r="E4595" s="32" t="str">
        <f t="shared" si="142"/>
        <v/>
      </c>
      <c r="K4595" s="32" t="str">
        <f t="shared" si="143"/>
        <v/>
      </c>
      <c r="L4595" s="535"/>
    </row>
    <row r="4596" spans="5:12" x14ac:dyDescent="0.4">
      <c r="E4596" s="32" t="str">
        <f t="shared" si="142"/>
        <v/>
      </c>
      <c r="K4596" s="32" t="str">
        <f t="shared" si="143"/>
        <v/>
      </c>
      <c r="L4596" s="535"/>
    </row>
    <row r="4597" spans="5:12" x14ac:dyDescent="0.4">
      <c r="E4597" s="32" t="str">
        <f t="shared" si="142"/>
        <v/>
      </c>
      <c r="K4597" s="32" t="str">
        <f t="shared" si="143"/>
        <v/>
      </c>
      <c r="L4597" s="535"/>
    </row>
    <row r="4598" spans="5:12" x14ac:dyDescent="0.4">
      <c r="E4598" s="32" t="str">
        <f t="shared" si="142"/>
        <v/>
      </c>
      <c r="K4598" s="32" t="str">
        <f t="shared" si="143"/>
        <v/>
      </c>
      <c r="L4598" s="535"/>
    </row>
    <row r="4599" spans="5:12" x14ac:dyDescent="0.4">
      <c r="E4599" s="32" t="str">
        <f t="shared" si="142"/>
        <v/>
      </c>
      <c r="K4599" s="32" t="str">
        <f t="shared" si="143"/>
        <v/>
      </c>
      <c r="L4599" s="535"/>
    </row>
    <row r="4600" spans="5:12" x14ac:dyDescent="0.4">
      <c r="E4600" s="32" t="str">
        <f t="shared" si="142"/>
        <v/>
      </c>
      <c r="K4600" s="32" t="str">
        <f t="shared" si="143"/>
        <v/>
      </c>
      <c r="L4600" s="535"/>
    </row>
    <row r="4601" spans="5:12" x14ac:dyDescent="0.4">
      <c r="E4601" s="32" t="str">
        <f t="shared" si="142"/>
        <v/>
      </c>
      <c r="K4601" s="32" t="str">
        <f t="shared" si="143"/>
        <v/>
      </c>
      <c r="L4601" s="535"/>
    </row>
    <row r="4602" spans="5:12" x14ac:dyDescent="0.4">
      <c r="E4602" s="32" t="str">
        <f t="shared" si="142"/>
        <v/>
      </c>
      <c r="K4602" s="32" t="str">
        <f t="shared" si="143"/>
        <v/>
      </c>
      <c r="L4602" s="535"/>
    </row>
    <row r="4603" spans="5:12" x14ac:dyDescent="0.4">
      <c r="E4603" s="32" t="str">
        <f t="shared" si="142"/>
        <v/>
      </c>
      <c r="K4603" s="32" t="str">
        <f t="shared" si="143"/>
        <v/>
      </c>
      <c r="L4603" s="535"/>
    </row>
    <row r="4604" spans="5:12" x14ac:dyDescent="0.4">
      <c r="E4604" s="32" t="str">
        <f t="shared" si="142"/>
        <v/>
      </c>
      <c r="K4604" s="32" t="str">
        <f t="shared" si="143"/>
        <v/>
      </c>
      <c r="L4604" s="535"/>
    </row>
    <row r="4605" spans="5:12" x14ac:dyDescent="0.4">
      <c r="E4605" s="32" t="str">
        <f t="shared" si="142"/>
        <v/>
      </c>
      <c r="K4605" s="32" t="str">
        <f t="shared" si="143"/>
        <v/>
      </c>
      <c r="L4605" s="535"/>
    </row>
    <row r="4606" spans="5:12" x14ac:dyDescent="0.4">
      <c r="E4606" s="32" t="str">
        <f t="shared" si="142"/>
        <v/>
      </c>
      <c r="K4606" s="32" t="str">
        <f t="shared" si="143"/>
        <v/>
      </c>
      <c r="L4606" s="535"/>
    </row>
    <row r="4607" spans="5:12" x14ac:dyDescent="0.4">
      <c r="E4607" s="32" t="str">
        <f t="shared" si="142"/>
        <v/>
      </c>
      <c r="K4607" s="32" t="str">
        <f t="shared" si="143"/>
        <v/>
      </c>
      <c r="L4607" s="535"/>
    </row>
    <row r="4608" spans="5:12" x14ac:dyDescent="0.4">
      <c r="E4608" s="32" t="str">
        <f t="shared" si="142"/>
        <v/>
      </c>
      <c r="K4608" s="32" t="str">
        <f t="shared" si="143"/>
        <v/>
      </c>
      <c r="L4608" s="535"/>
    </row>
    <row r="4609" spans="5:12" x14ac:dyDescent="0.4">
      <c r="E4609" s="32" t="str">
        <f t="shared" si="142"/>
        <v/>
      </c>
      <c r="K4609" s="32" t="str">
        <f t="shared" si="143"/>
        <v/>
      </c>
      <c r="L4609" s="535"/>
    </row>
    <row r="4610" spans="5:12" x14ac:dyDescent="0.4">
      <c r="E4610" s="32" t="str">
        <f t="shared" si="142"/>
        <v/>
      </c>
      <c r="K4610" s="32" t="str">
        <f t="shared" si="143"/>
        <v/>
      </c>
      <c r="L4610" s="535"/>
    </row>
    <row r="4611" spans="5:12" x14ac:dyDescent="0.4">
      <c r="E4611" s="32" t="str">
        <f t="shared" si="142"/>
        <v/>
      </c>
      <c r="K4611" s="32" t="str">
        <f t="shared" si="143"/>
        <v/>
      </c>
      <c r="L4611" s="535"/>
    </row>
    <row r="4612" spans="5:12" x14ac:dyDescent="0.4">
      <c r="E4612" s="32" t="str">
        <f t="shared" si="142"/>
        <v/>
      </c>
      <c r="K4612" s="32" t="str">
        <f t="shared" si="143"/>
        <v/>
      </c>
      <c r="L4612" s="535"/>
    </row>
    <row r="4613" spans="5:12" x14ac:dyDescent="0.4">
      <c r="E4613" s="32" t="str">
        <f t="shared" si="142"/>
        <v/>
      </c>
      <c r="K4613" s="32" t="str">
        <f t="shared" si="143"/>
        <v/>
      </c>
      <c r="L4613" s="535"/>
    </row>
    <row r="4614" spans="5:12" x14ac:dyDescent="0.4">
      <c r="E4614" s="32" t="str">
        <f t="shared" si="142"/>
        <v/>
      </c>
      <c r="K4614" s="32" t="str">
        <f t="shared" si="143"/>
        <v/>
      </c>
      <c r="L4614" s="535"/>
    </row>
    <row r="4615" spans="5:12" x14ac:dyDescent="0.4">
      <c r="E4615" s="32" t="str">
        <f t="shared" si="142"/>
        <v/>
      </c>
      <c r="K4615" s="32" t="str">
        <f t="shared" si="143"/>
        <v/>
      </c>
      <c r="L4615" s="535"/>
    </row>
    <row r="4616" spans="5:12" x14ac:dyDescent="0.4">
      <c r="E4616" s="32" t="str">
        <f t="shared" si="142"/>
        <v/>
      </c>
      <c r="K4616" s="32" t="str">
        <f t="shared" si="143"/>
        <v/>
      </c>
      <c r="L4616" s="535"/>
    </row>
    <row r="4617" spans="5:12" x14ac:dyDescent="0.4">
      <c r="E4617" s="32" t="str">
        <f t="shared" si="142"/>
        <v/>
      </c>
      <c r="K4617" s="32" t="str">
        <f t="shared" si="143"/>
        <v/>
      </c>
      <c r="L4617" s="535"/>
    </row>
    <row r="4618" spans="5:12" x14ac:dyDescent="0.4">
      <c r="E4618" s="32" t="str">
        <f t="shared" ref="E4618:E4681" si="144">IF(OR(B4618="",B4618="Инструмент бензо",B4618="Инструмент электро",B4618="Инструмент газ",B4618="Ручник и аксессуары"),"","V")</f>
        <v/>
      </c>
      <c r="K4618" s="32" t="str">
        <f t="shared" si="143"/>
        <v/>
      </c>
      <c r="L4618" s="535"/>
    </row>
    <row r="4619" spans="5:12" x14ac:dyDescent="0.4">
      <c r="E4619" s="32" t="str">
        <f t="shared" si="144"/>
        <v/>
      </c>
      <c r="K4619" s="32" t="str">
        <f t="shared" ref="K4619:K4682" si="145">IF(OR(H4619="",H4619="Инструмент бензо",H4619="Инструмент электро",H4619="Инструмент газ",H4619="Ручник и аксессуары"),"","V")</f>
        <v/>
      </c>
      <c r="L4619" s="535"/>
    </row>
    <row r="4620" spans="5:12" x14ac:dyDescent="0.4">
      <c r="E4620" s="32" t="str">
        <f t="shared" si="144"/>
        <v/>
      </c>
      <c r="K4620" s="32" t="str">
        <f t="shared" si="145"/>
        <v/>
      </c>
      <c r="L4620" s="535"/>
    </row>
    <row r="4621" spans="5:12" x14ac:dyDescent="0.4">
      <c r="E4621" s="32" t="str">
        <f t="shared" si="144"/>
        <v/>
      </c>
      <c r="K4621" s="32" t="str">
        <f t="shared" si="145"/>
        <v/>
      </c>
      <c r="L4621" s="535"/>
    </row>
    <row r="4622" spans="5:12" x14ac:dyDescent="0.4">
      <c r="E4622" s="32" t="str">
        <f t="shared" si="144"/>
        <v/>
      </c>
      <c r="K4622" s="32" t="str">
        <f t="shared" si="145"/>
        <v/>
      </c>
      <c r="L4622" s="535"/>
    </row>
    <row r="4623" spans="5:12" x14ac:dyDescent="0.4">
      <c r="E4623" s="32" t="str">
        <f t="shared" si="144"/>
        <v/>
      </c>
      <c r="K4623" s="32" t="str">
        <f t="shared" si="145"/>
        <v/>
      </c>
      <c r="L4623" s="535"/>
    </row>
    <row r="4624" spans="5:12" x14ac:dyDescent="0.4">
      <c r="E4624" s="32" t="str">
        <f t="shared" si="144"/>
        <v/>
      </c>
      <c r="K4624" s="32" t="str">
        <f t="shared" si="145"/>
        <v/>
      </c>
      <c r="L4624" s="535"/>
    </row>
    <row r="4625" spans="5:12" x14ac:dyDescent="0.4">
      <c r="E4625" s="32" t="str">
        <f t="shared" si="144"/>
        <v/>
      </c>
      <c r="K4625" s="32" t="str">
        <f t="shared" si="145"/>
        <v/>
      </c>
      <c r="L4625" s="535"/>
    </row>
    <row r="4626" spans="5:12" x14ac:dyDescent="0.4">
      <c r="E4626" s="32" t="str">
        <f t="shared" si="144"/>
        <v/>
      </c>
      <c r="K4626" s="32" t="str">
        <f t="shared" si="145"/>
        <v/>
      </c>
      <c r="L4626" s="535"/>
    </row>
    <row r="4627" spans="5:12" x14ac:dyDescent="0.4">
      <c r="E4627" s="32" t="str">
        <f t="shared" si="144"/>
        <v/>
      </c>
      <c r="K4627" s="32" t="str">
        <f t="shared" si="145"/>
        <v/>
      </c>
      <c r="L4627" s="535"/>
    </row>
    <row r="4628" spans="5:12" x14ac:dyDescent="0.4">
      <c r="E4628" s="32" t="str">
        <f t="shared" si="144"/>
        <v/>
      </c>
      <c r="K4628" s="32" t="str">
        <f t="shared" si="145"/>
        <v/>
      </c>
      <c r="L4628" s="535"/>
    </row>
    <row r="4629" spans="5:12" x14ac:dyDescent="0.4">
      <c r="E4629" s="32" t="str">
        <f t="shared" si="144"/>
        <v/>
      </c>
      <c r="K4629" s="32" t="str">
        <f t="shared" si="145"/>
        <v/>
      </c>
      <c r="L4629" s="535"/>
    </row>
    <row r="4630" spans="5:12" x14ac:dyDescent="0.4">
      <c r="E4630" s="32" t="str">
        <f t="shared" si="144"/>
        <v/>
      </c>
      <c r="K4630" s="32" t="str">
        <f t="shared" si="145"/>
        <v/>
      </c>
      <c r="L4630" s="535"/>
    </row>
    <row r="4631" spans="5:12" x14ac:dyDescent="0.4">
      <c r="E4631" s="32" t="str">
        <f t="shared" si="144"/>
        <v/>
      </c>
      <c r="K4631" s="32" t="str">
        <f t="shared" si="145"/>
        <v/>
      </c>
      <c r="L4631" s="535"/>
    </row>
    <row r="4632" spans="5:12" x14ac:dyDescent="0.4">
      <c r="E4632" s="32" t="str">
        <f t="shared" si="144"/>
        <v/>
      </c>
      <c r="K4632" s="32" t="str">
        <f t="shared" si="145"/>
        <v/>
      </c>
      <c r="L4632" s="535"/>
    </row>
    <row r="4633" spans="5:12" x14ac:dyDescent="0.4">
      <c r="E4633" s="32" t="str">
        <f t="shared" si="144"/>
        <v/>
      </c>
      <c r="K4633" s="32" t="str">
        <f t="shared" si="145"/>
        <v/>
      </c>
      <c r="L4633" s="535"/>
    </row>
    <row r="4634" spans="5:12" x14ac:dyDescent="0.4">
      <c r="E4634" s="32" t="str">
        <f t="shared" si="144"/>
        <v/>
      </c>
      <c r="K4634" s="32" t="str">
        <f t="shared" si="145"/>
        <v/>
      </c>
      <c r="L4634" s="535"/>
    </row>
    <row r="4635" spans="5:12" x14ac:dyDescent="0.4">
      <c r="E4635" s="32" t="str">
        <f t="shared" si="144"/>
        <v/>
      </c>
      <c r="K4635" s="32" t="str">
        <f t="shared" si="145"/>
        <v/>
      </c>
      <c r="L4635" s="535"/>
    </row>
    <row r="4636" spans="5:12" x14ac:dyDescent="0.4">
      <c r="E4636" s="32" t="str">
        <f t="shared" si="144"/>
        <v/>
      </c>
      <c r="K4636" s="32" t="str">
        <f t="shared" si="145"/>
        <v/>
      </c>
      <c r="L4636" s="535"/>
    </row>
    <row r="4637" spans="5:12" x14ac:dyDescent="0.4">
      <c r="E4637" s="32" t="str">
        <f t="shared" si="144"/>
        <v/>
      </c>
      <c r="K4637" s="32" t="str">
        <f t="shared" si="145"/>
        <v/>
      </c>
      <c r="L4637" s="535"/>
    </row>
    <row r="4638" spans="5:12" x14ac:dyDescent="0.4">
      <c r="E4638" s="32" t="str">
        <f t="shared" si="144"/>
        <v/>
      </c>
      <c r="K4638" s="32" t="str">
        <f t="shared" si="145"/>
        <v/>
      </c>
      <c r="L4638" s="535"/>
    </row>
    <row r="4639" spans="5:12" x14ac:dyDescent="0.4">
      <c r="E4639" s="32" t="str">
        <f t="shared" si="144"/>
        <v/>
      </c>
      <c r="K4639" s="32" t="str">
        <f t="shared" si="145"/>
        <v/>
      </c>
      <c r="L4639" s="535"/>
    </row>
    <row r="4640" spans="5:12" x14ac:dyDescent="0.4">
      <c r="E4640" s="32" t="str">
        <f t="shared" si="144"/>
        <v/>
      </c>
      <c r="K4640" s="32" t="str">
        <f t="shared" si="145"/>
        <v/>
      </c>
      <c r="L4640" s="535"/>
    </row>
    <row r="4641" spans="5:12" x14ac:dyDescent="0.4">
      <c r="E4641" s="32" t="str">
        <f t="shared" si="144"/>
        <v/>
      </c>
      <c r="K4641" s="32" t="str">
        <f t="shared" si="145"/>
        <v/>
      </c>
      <c r="L4641" s="535"/>
    </row>
    <row r="4642" spans="5:12" x14ac:dyDescent="0.4">
      <c r="E4642" s="32" t="str">
        <f t="shared" si="144"/>
        <v/>
      </c>
      <c r="K4642" s="32" t="str">
        <f t="shared" si="145"/>
        <v/>
      </c>
      <c r="L4642" s="535"/>
    </row>
    <row r="4643" spans="5:12" x14ac:dyDescent="0.4">
      <c r="E4643" s="32" t="str">
        <f t="shared" si="144"/>
        <v/>
      </c>
      <c r="K4643" s="32" t="str">
        <f t="shared" si="145"/>
        <v/>
      </c>
      <c r="L4643" s="535"/>
    </row>
    <row r="4644" spans="5:12" x14ac:dyDescent="0.4">
      <c r="E4644" s="32" t="str">
        <f t="shared" si="144"/>
        <v/>
      </c>
      <c r="K4644" s="32" t="str">
        <f t="shared" si="145"/>
        <v/>
      </c>
      <c r="L4644" s="535"/>
    </row>
    <row r="4645" spans="5:12" x14ac:dyDescent="0.4">
      <c r="E4645" s="32" t="str">
        <f t="shared" si="144"/>
        <v/>
      </c>
      <c r="K4645" s="32" t="str">
        <f t="shared" si="145"/>
        <v/>
      </c>
      <c r="L4645" s="535"/>
    </row>
    <row r="4646" spans="5:12" x14ac:dyDescent="0.4">
      <c r="E4646" s="32" t="str">
        <f t="shared" si="144"/>
        <v/>
      </c>
      <c r="K4646" s="32" t="str">
        <f t="shared" si="145"/>
        <v/>
      </c>
      <c r="L4646" s="535"/>
    </row>
    <row r="4647" spans="5:12" x14ac:dyDescent="0.4">
      <c r="E4647" s="32" t="str">
        <f t="shared" si="144"/>
        <v/>
      </c>
      <c r="K4647" s="32" t="str">
        <f t="shared" si="145"/>
        <v/>
      </c>
      <c r="L4647" s="535"/>
    </row>
    <row r="4648" spans="5:12" x14ac:dyDescent="0.4">
      <c r="E4648" s="32" t="str">
        <f t="shared" si="144"/>
        <v/>
      </c>
      <c r="K4648" s="32" t="str">
        <f t="shared" si="145"/>
        <v/>
      </c>
      <c r="L4648" s="535"/>
    </row>
    <row r="4649" spans="5:12" x14ac:dyDescent="0.4">
      <c r="E4649" s="32" t="str">
        <f t="shared" si="144"/>
        <v/>
      </c>
      <c r="K4649" s="32" t="str">
        <f t="shared" si="145"/>
        <v/>
      </c>
      <c r="L4649" s="535"/>
    </row>
    <row r="4650" spans="5:12" x14ac:dyDescent="0.4">
      <c r="E4650" s="32" t="str">
        <f t="shared" si="144"/>
        <v/>
      </c>
      <c r="K4650" s="32" t="str">
        <f t="shared" si="145"/>
        <v/>
      </c>
      <c r="L4650" s="535"/>
    </row>
    <row r="4651" spans="5:12" x14ac:dyDescent="0.4">
      <c r="E4651" s="32" t="str">
        <f t="shared" si="144"/>
        <v/>
      </c>
      <c r="K4651" s="32" t="str">
        <f t="shared" si="145"/>
        <v/>
      </c>
      <c r="L4651" s="535"/>
    </row>
    <row r="4652" spans="5:12" x14ac:dyDescent="0.4">
      <c r="E4652" s="32" t="str">
        <f t="shared" si="144"/>
        <v/>
      </c>
      <c r="K4652" s="32" t="str">
        <f t="shared" si="145"/>
        <v/>
      </c>
      <c r="L4652" s="535"/>
    </row>
    <row r="4653" spans="5:12" x14ac:dyDescent="0.4">
      <c r="E4653" s="32" t="str">
        <f t="shared" si="144"/>
        <v/>
      </c>
      <c r="K4653" s="32" t="str">
        <f t="shared" si="145"/>
        <v/>
      </c>
      <c r="L4653" s="535"/>
    </row>
    <row r="4654" spans="5:12" x14ac:dyDescent="0.4">
      <c r="E4654" s="32" t="str">
        <f t="shared" si="144"/>
        <v/>
      </c>
      <c r="K4654" s="32" t="str">
        <f t="shared" si="145"/>
        <v/>
      </c>
      <c r="L4654" s="535"/>
    </row>
    <row r="4655" spans="5:12" x14ac:dyDescent="0.4">
      <c r="E4655" s="32" t="str">
        <f t="shared" si="144"/>
        <v/>
      </c>
      <c r="K4655" s="32" t="str">
        <f t="shared" si="145"/>
        <v/>
      </c>
      <c r="L4655" s="535"/>
    </row>
    <row r="4656" spans="5:12" x14ac:dyDescent="0.4">
      <c r="E4656" s="32" t="str">
        <f t="shared" si="144"/>
        <v/>
      </c>
      <c r="K4656" s="32" t="str">
        <f t="shared" si="145"/>
        <v/>
      </c>
      <c r="L4656" s="535"/>
    </row>
    <row r="4657" spans="5:12" x14ac:dyDescent="0.4">
      <c r="E4657" s="32" t="str">
        <f t="shared" si="144"/>
        <v/>
      </c>
      <c r="K4657" s="32" t="str">
        <f t="shared" si="145"/>
        <v/>
      </c>
      <c r="L4657" s="535"/>
    </row>
    <row r="4658" spans="5:12" x14ac:dyDescent="0.4">
      <c r="E4658" s="32" t="str">
        <f t="shared" si="144"/>
        <v/>
      </c>
      <c r="K4658" s="32" t="str">
        <f t="shared" si="145"/>
        <v/>
      </c>
      <c r="L4658" s="535"/>
    </row>
    <row r="4659" spans="5:12" x14ac:dyDescent="0.4">
      <c r="E4659" s="32" t="str">
        <f t="shared" si="144"/>
        <v/>
      </c>
      <c r="K4659" s="32" t="str">
        <f t="shared" si="145"/>
        <v/>
      </c>
      <c r="L4659" s="535"/>
    </row>
    <row r="4660" spans="5:12" x14ac:dyDescent="0.4">
      <c r="E4660" s="32" t="str">
        <f t="shared" si="144"/>
        <v/>
      </c>
      <c r="K4660" s="32" t="str">
        <f t="shared" si="145"/>
        <v/>
      </c>
      <c r="L4660" s="535"/>
    </row>
    <row r="4661" spans="5:12" x14ac:dyDescent="0.4">
      <c r="E4661" s="32" t="str">
        <f t="shared" si="144"/>
        <v/>
      </c>
      <c r="K4661" s="32" t="str">
        <f t="shared" si="145"/>
        <v/>
      </c>
      <c r="L4661" s="535"/>
    </row>
    <row r="4662" spans="5:12" x14ac:dyDescent="0.4">
      <c r="E4662" s="32" t="str">
        <f t="shared" si="144"/>
        <v/>
      </c>
      <c r="K4662" s="32" t="str">
        <f t="shared" si="145"/>
        <v/>
      </c>
      <c r="L4662" s="535"/>
    </row>
    <row r="4663" spans="5:12" x14ac:dyDescent="0.4">
      <c r="E4663" s="32" t="str">
        <f t="shared" si="144"/>
        <v/>
      </c>
      <c r="K4663" s="32" t="str">
        <f t="shared" si="145"/>
        <v/>
      </c>
      <c r="L4663" s="535"/>
    </row>
    <row r="4664" spans="5:12" x14ac:dyDescent="0.4">
      <c r="E4664" s="32" t="str">
        <f t="shared" si="144"/>
        <v/>
      </c>
      <c r="K4664" s="32" t="str">
        <f t="shared" si="145"/>
        <v/>
      </c>
      <c r="L4664" s="535"/>
    </row>
    <row r="4665" spans="5:12" x14ac:dyDescent="0.4">
      <c r="E4665" s="32" t="str">
        <f t="shared" si="144"/>
        <v/>
      </c>
      <c r="K4665" s="32" t="str">
        <f t="shared" si="145"/>
        <v/>
      </c>
      <c r="L4665" s="535"/>
    </row>
    <row r="4666" spans="5:12" x14ac:dyDescent="0.4">
      <c r="E4666" s="32" t="str">
        <f t="shared" si="144"/>
        <v/>
      </c>
      <c r="K4666" s="32" t="str">
        <f t="shared" si="145"/>
        <v/>
      </c>
      <c r="L4666" s="535"/>
    </row>
    <row r="4667" spans="5:12" x14ac:dyDescent="0.4">
      <c r="E4667" s="32" t="str">
        <f t="shared" si="144"/>
        <v/>
      </c>
      <c r="K4667" s="32" t="str">
        <f t="shared" si="145"/>
        <v/>
      </c>
      <c r="L4667" s="535"/>
    </row>
    <row r="4668" spans="5:12" x14ac:dyDescent="0.4">
      <c r="E4668" s="32" t="str">
        <f t="shared" si="144"/>
        <v/>
      </c>
      <c r="K4668" s="32" t="str">
        <f t="shared" si="145"/>
        <v/>
      </c>
      <c r="L4668" s="535"/>
    </row>
    <row r="4669" spans="5:12" x14ac:dyDescent="0.4">
      <c r="E4669" s="32" t="str">
        <f t="shared" si="144"/>
        <v/>
      </c>
      <c r="K4669" s="32" t="str">
        <f t="shared" si="145"/>
        <v/>
      </c>
      <c r="L4669" s="535"/>
    </row>
    <row r="4670" spans="5:12" x14ac:dyDescent="0.4">
      <c r="E4670" s="32" t="str">
        <f t="shared" si="144"/>
        <v/>
      </c>
      <c r="K4670" s="32" t="str">
        <f t="shared" si="145"/>
        <v/>
      </c>
      <c r="L4670" s="535"/>
    </row>
    <row r="4671" spans="5:12" x14ac:dyDescent="0.4">
      <c r="E4671" s="32" t="str">
        <f t="shared" si="144"/>
        <v/>
      </c>
      <c r="K4671" s="32" t="str">
        <f t="shared" si="145"/>
        <v/>
      </c>
      <c r="L4671" s="535"/>
    </row>
    <row r="4672" spans="5:12" x14ac:dyDescent="0.4">
      <c r="E4672" s="32" t="str">
        <f t="shared" si="144"/>
        <v/>
      </c>
      <c r="K4672" s="32" t="str">
        <f t="shared" si="145"/>
        <v/>
      </c>
      <c r="L4672" s="535"/>
    </row>
    <row r="4673" spans="5:12" x14ac:dyDescent="0.4">
      <c r="E4673" s="32" t="str">
        <f t="shared" si="144"/>
        <v/>
      </c>
      <c r="K4673" s="32" t="str">
        <f t="shared" si="145"/>
        <v/>
      </c>
      <c r="L4673" s="535"/>
    </row>
    <row r="4674" spans="5:12" x14ac:dyDescent="0.4">
      <c r="E4674" s="32" t="str">
        <f t="shared" si="144"/>
        <v/>
      </c>
      <c r="K4674" s="32" t="str">
        <f t="shared" si="145"/>
        <v/>
      </c>
      <c r="L4674" s="535"/>
    </row>
    <row r="4675" spans="5:12" x14ac:dyDescent="0.4">
      <c r="E4675" s="32" t="str">
        <f t="shared" si="144"/>
        <v/>
      </c>
      <c r="K4675" s="32" t="str">
        <f t="shared" si="145"/>
        <v/>
      </c>
      <c r="L4675" s="535"/>
    </row>
    <row r="4676" spans="5:12" x14ac:dyDescent="0.4">
      <c r="E4676" s="32" t="str">
        <f t="shared" si="144"/>
        <v/>
      </c>
      <c r="K4676" s="32" t="str">
        <f t="shared" si="145"/>
        <v/>
      </c>
      <c r="L4676" s="535"/>
    </row>
    <row r="4677" spans="5:12" x14ac:dyDescent="0.4">
      <c r="E4677" s="32" t="str">
        <f t="shared" si="144"/>
        <v/>
      </c>
      <c r="K4677" s="32" t="str">
        <f t="shared" si="145"/>
        <v/>
      </c>
      <c r="L4677" s="535"/>
    </row>
    <row r="4678" spans="5:12" x14ac:dyDescent="0.4">
      <c r="E4678" s="32" t="str">
        <f t="shared" si="144"/>
        <v/>
      </c>
      <c r="K4678" s="32" t="str">
        <f t="shared" si="145"/>
        <v/>
      </c>
      <c r="L4678" s="535"/>
    </row>
    <row r="4679" spans="5:12" x14ac:dyDescent="0.4">
      <c r="E4679" s="32" t="str">
        <f t="shared" si="144"/>
        <v/>
      </c>
      <c r="K4679" s="32" t="str">
        <f t="shared" si="145"/>
        <v/>
      </c>
      <c r="L4679" s="535"/>
    </row>
    <row r="4680" spans="5:12" x14ac:dyDescent="0.4">
      <c r="E4680" s="32" t="str">
        <f t="shared" si="144"/>
        <v/>
      </c>
      <c r="K4680" s="32" t="str">
        <f t="shared" si="145"/>
        <v/>
      </c>
      <c r="L4680" s="535"/>
    </row>
    <row r="4681" spans="5:12" x14ac:dyDescent="0.4">
      <c r="E4681" s="32" t="str">
        <f t="shared" si="144"/>
        <v/>
      </c>
      <c r="K4681" s="32" t="str">
        <f t="shared" si="145"/>
        <v/>
      </c>
      <c r="L4681" s="535"/>
    </row>
    <row r="4682" spans="5:12" x14ac:dyDescent="0.4">
      <c r="E4682" s="32" t="str">
        <f t="shared" ref="E4682:E4745" si="146">IF(OR(B4682="",B4682="Инструмент бензо",B4682="Инструмент электро",B4682="Инструмент газ",B4682="Ручник и аксессуары"),"","V")</f>
        <v/>
      </c>
      <c r="K4682" s="32" t="str">
        <f t="shared" si="145"/>
        <v/>
      </c>
      <c r="L4682" s="535"/>
    </row>
    <row r="4683" spans="5:12" x14ac:dyDescent="0.4">
      <c r="E4683" s="32" t="str">
        <f t="shared" si="146"/>
        <v/>
      </c>
      <c r="K4683" s="32" t="str">
        <f t="shared" ref="K4683:K4746" si="147">IF(OR(H4683="",H4683="Инструмент бензо",H4683="Инструмент электро",H4683="Инструмент газ",H4683="Ручник и аксессуары"),"","V")</f>
        <v/>
      </c>
      <c r="L4683" s="535"/>
    </row>
    <row r="4684" spans="5:12" x14ac:dyDescent="0.4">
      <c r="E4684" s="32" t="str">
        <f t="shared" si="146"/>
        <v/>
      </c>
      <c r="K4684" s="32" t="str">
        <f t="shared" si="147"/>
        <v/>
      </c>
      <c r="L4684" s="535"/>
    </row>
    <row r="4685" spans="5:12" x14ac:dyDescent="0.4">
      <c r="E4685" s="32" t="str">
        <f t="shared" si="146"/>
        <v/>
      </c>
      <c r="K4685" s="32" t="str">
        <f t="shared" si="147"/>
        <v/>
      </c>
      <c r="L4685" s="535"/>
    </row>
    <row r="4686" spans="5:12" x14ac:dyDescent="0.4">
      <c r="E4686" s="32" t="str">
        <f t="shared" si="146"/>
        <v/>
      </c>
      <c r="K4686" s="32" t="str">
        <f t="shared" si="147"/>
        <v/>
      </c>
      <c r="L4686" s="535"/>
    </row>
    <row r="4687" spans="5:12" x14ac:dyDescent="0.4">
      <c r="E4687" s="32" t="str">
        <f t="shared" si="146"/>
        <v/>
      </c>
      <c r="K4687" s="32" t="str">
        <f t="shared" si="147"/>
        <v/>
      </c>
      <c r="L4687" s="535"/>
    </row>
    <row r="4688" spans="5:12" x14ac:dyDescent="0.4">
      <c r="E4688" s="32" t="str">
        <f t="shared" si="146"/>
        <v/>
      </c>
      <c r="K4688" s="32" t="str">
        <f t="shared" si="147"/>
        <v/>
      </c>
      <c r="L4688" s="535"/>
    </row>
    <row r="4689" spans="5:12" x14ac:dyDescent="0.4">
      <c r="E4689" s="32" t="str">
        <f t="shared" si="146"/>
        <v/>
      </c>
      <c r="K4689" s="32" t="str">
        <f t="shared" si="147"/>
        <v/>
      </c>
      <c r="L4689" s="535"/>
    </row>
    <row r="4690" spans="5:12" x14ac:dyDescent="0.4">
      <c r="E4690" s="32" t="str">
        <f t="shared" si="146"/>
        <v/>
      </c>
      <c r="K4690" s="32" t="str">
        <f t="shared" si="147"/>
        <v/>
      </c>
      <c r="L4690" s="535"/>
    </row>
    <row r="4691" spans="5:12" x14ac:dyDescent="0.4">
      <c r="E4691" s="32" t="str">
        <f t="shared" si="146"/>
        <v/>
      </c>
      <c r="K4691" s="32" t="str">
        <f t="shared" si="147"/>
        <v/>
      </c>
      <c r="L4691" s="535"/>
    </row>
    <row r="4692" spans="5:12" x14ac:dyDescent="0.4">
      <c r="E4692" s="32" t="str">
        <f t="shared" si="146"/>
        <v/>
      </c>
      <c r="K4692" s="32" t="str">
        <f t="shared" si="147"/>
        <v/>
      </c>
      <c r="L4692" s="535"/>
    </row>
    <row r="4693" spans="5:12" x14ac:dyDescent="0.4">
      <c r="E4693" s="32" t="str">
        <f t="shared" si="146"/>
        <v/>
      </c>
      <c r="K4693" s="32" t="str">
        <f t="shared" si="147"/>
        <v/>
      </c>
      <c r="L4693" s="535"/>
    </row>
    <row r="4694" spans="5:12" x14ac:dyDescent="0.4">
      <c r="E4694" s="32" t="str">
        <f t="shared" si="146"/>
        <v/>
      </c>
      <c r="K4694" s="32" t="str">
        <f t="shared" si="147"/>
        <v/>
      </c>
      <c r="L4694" s="535"/>
    </row>
    <row r="4695" spans="5:12" x14ac:dyDescent="0.4">
      <c r="E4695" s="32" t="str">
        <f t="shared" si="146"/>
        <v/>
      </c>
      <c r="K4695" s="32" t="str">
        <f t="shared" si="147"/>
        <v/>
      </c>
      <c r="L4695" s="535"/>
    </row>
    <row r="4696" spans="5:12" x14ac:dyDescent="0.4">
      <c r="E4696" s="32" t="str">
        <f t="shared" si="146"/>
        <v/>
      </c>
      <c r="K4696" s="32" t="str">
        <f t="shared" si="147"/>
        <v/>
      </c>
      <c r="L4696" s="535"/>
    </row>
    <row r="4697" spans="5:12" x14ac:dyDescent="0.4">
      <c r="E4697" s="32" t="str">
        <f t="shared" si="146"/>
        <v/>
      </c>
      <c r="K4697" s="32" t="str">
        <f t="shared" si="147"/>
        <v/>
      </c>
      <c r="L4697" s="535"/>
    </row>
    <row r="4698" spans="5:12" x14ac:dyDescent="0.4">
      <c r="E4698" s="32" t="str">
        <f t="shared" si="146"/>
        <v/>
      </c>
      <c r="K4698" s="32" t="str">
        <f t="shared" si="147"/>
        <v/>
      </c>
      <c r="L4698" s="535"/>
    </row>
    <row r="4699" spans="5:12" x14ac:dyDescent="0.4">
      <c r="E4699" s="32" t="str">
        <f t="shared" si="146"/>
        <v/>
      </c>
      <c r="K4699" s="32" t="str">
        <f t="shared" si="147"/>
        <v/>
      </c>
      <c r="L4699" s="535"/>
    </row>
    <row r="4700" spans="5:12" x14ac:dyDescent="0.4">
      <c r="E4700" s="32" t="str">
        <f t="shared" si="146"/>
        <v/>
      </c>
      <c r="K4700" s="32" t="str">
        <f t="shared" si="147"/>
        <v/>
      </c>
      <c r="L4700" s="535"/>
    </row>
    <row r="4701" spans="5:12" x14ac:dyDescent="0.4">
      <c r="E4701" s="32" t="str">
        <f t="shared" si="146"/>
        <v/>
      </c>
      <c r="K4701" s="32" t="str">
        <f t="shared" si="147"/>
        <v/>
      </c>
      <c r="L4701" s="535"/>
    </row>
    <row r="4702" spans="5:12" x14ac:dyDescent="0.4">
      <c r="E4702" s="32" t="str">
        <f t="shared" si="146"/>
        <v/>
      </c>
      <c r="K4702" s="32" t="str">
        <f t="shared" si="147"/>
        <v/>
      </c>
      <c r="L4702" s="535"/>
    </row>
    <row r="4703" spans="5:12" x14ac:dyDescent="0.4">
      <c r="E4703" s="32" t="str">
        <f t="shared" si="146"/>
        <v/>
      </c>
      <c r="K4703" s="32" t="str">
        <f t="shared" si="147"/>
        <v/>
      </c>
      <c r="L4703" s="535"/>
    </row>
    <row r="4704" spans="5:12" x14ac:dyDescent="0.4">
      <c r="E4704" s="32" t="str">
        <f t="shared" si="146"/>
        <v/>
      </c>
      <c r="K4704" s="32" t="str">
        <f t="shared" si="147"/>
        <v/>
      </c>
      <c r="L4704" s="535"/>
    </row>
    <row r="4705" spans="5:12" x14ac:dyDescent="0.4">
      <c r="E4705" s="32" t="str">
        <f t="shared" si="146"/>
        <v/>
      </c>
      <c r="K4705" s="32" t="str">
        <f t="shared" si="147"/>
        <v/>
      </c>
      <c r="L4705" s="535"/>
    </row>
    <row r="4706" spans="5:12" x14ac:dyDescent="0.4">
      <c r="E4706" s="32" t="str">
        <f t="shared" si="146"/>
        <v/>
      </c>
      <c r="K4706" s="32" t="str">
        <f t="shared" si="147"/>
        <v/>
      </c>
      <c r="L4706" s="535"/>
    </row>
    <row r="4707" spans="5:12" x14ac:dyDescent="0.4">
      <c r="E4707" s="32" t="str">
        <f t="shared" si="146"/>
        <v/>
      </c>
      <c r="K4707" s="32" t="str">
        <f t="shared" si="147"/>
        <v/>
      </c>
      <c r="L4707" s="535"/>
    </row>
    <row r="4708" spans="5:12" x14ac:dyDescent="0.4">
      <c r="E4708" s="32" t="str">
        <f t="shared" si="146"/>
        <v/>
      </c>
      <c r="K4708" s="32" t="str">
        <f t="shared" si="147"/>
        <v/>
      </c>
      <c r="L4708" s="535"/>
    </row>
    <row r="4709" spans="5:12" x14ac:dyDescent="0.4">
      <c r="E4709" s="32" t="str">
        <f t="shared" si="146"/>
        <v/>
      </c>
      <c r="K4709" s="32" t="str">
        <f t="shared" si="147"/>
        <v/>
      </c>
      <c r="L4709" s="535"/>
    </row>
    <row r="4710" spans="5:12" x14ac:dyDescent="0.4">
      <c r="E4710" s="32" t="str">
        <f t="shared" si="146"/>
        <v/>
      </c>
      <c r="K4710" s="32" t="str">
        <f t="shared" si="147"/>
        <v/>
      </c>
      <c r="L4710" s="535"/>
    </row>
    <row r="4711" spans="5:12" x14ac:dyDescent="0.4">
      <c r="E4711" s="32" t="str">
        <f t="shared" si="146"/>
        <v/>
      </c>
      <c r="K4711" s="32" t="str">
        <f t="shared" si="147"/>
        <v/>
      </c>
      <c r="L4711" s="535"/>
    </row>
    <row r="4712" spans="5:12" x14ac:dyDescent="0.4">
      <c r="E4712" s="32" t="str">
        <f t="shared" si="146"/>
        <v/>
      </c>
      <c r="K4712" s="32" t="str">
        <f t="shared" si="147"/>
        <v/>
      </c>
      <c r="L4712" s="535"/>
    </row>
    <row r="4713" spans="5:12" x14ac:dyDescent="0.4">
      <c r="E4713" s="32" t="str">
        <f t="shared" si="146"/>
        <v/>
      </c>
      <c r="K4713" s="32" t="str">
        <f t="shared" si="147"/>
        <v/>
      </c>
      <c r="L4713" s="535"/>
    </row>
    <row r="4714" spans="5:12" x14ac:dyDescent="0.4">
      <c r="E4714" s="32" t="str">
        <f t="shared" si="146"/>
        <v/>
      </c>
      <c r="K4714" s="32" t="str">
        <f t="shared" si="147"/>
        <v/>
      </c>
      <c r="L4714" s="535"/>
    </row>
    <row r="4715" spans="5:12" x14ac:dyDescent="0.4">
      <c r="E4715" s="32" t="str">
        <f t="shared" si="146"/>
        <v/>
      </c>
      <c r="K4715" s="32" t="str">
        <f t="shared" si="147"/>
        <v/>
      </c>
      <c r="L4715" s="535"/>
    </row>
    <row r="4716" spans="5:12" x14ac:dyDescent="0.4">
      <c r="E4716" s="32" t="str">
        <f t="shared" si="146"/>
        <v/>
      </c>
      <c r="K4716" s="32" t="str">
        <f t="shared" si="147"/>
        <v/>
      </c>
      <c r="L4716" s="535"/>
    </row>
    <row r="4717" spans="5:12" x14ac:dyDescent="0.4">
      <c r="E4717" s="32" t="str">
        <f t="shared" si="146"/>
        <v/>
      </c>
      <c r="K4717" s="32" t="str">
        <f t="shared" si="147"/>
        <v/>
      </c>
      <c r="L4717" s="535"/>
    </row>
    <row r="4718" spans="5:12" x14ac:dyDescent="0.4">
      <c r="E4718" s="32" t="str">
        <f t="shared" si="146"/>
        <v/>
      </c>
      <c r="K4718" s="32" t="str">
        <f t="shared" si="147"/>
        <v/>
      </c>
      <c r="L4718" s="535"/>
    </row>
    <row r="4719" spans="5:12" x14ac:dyDescent="0.4">
      <c r="E4719" s="32" t="str">
        <f t="shared" si="146"/>
        <v/>
      </c>
      <c r="K4719" s="32" t="str">
        <f t="shared" si="147"/>
        <v/>
      </c>
      <c r="L4719" s="535"/>
    </row>
    <row r="4720" spans="5:12" x14ac:dyDescent="0.4">
      <c r="E4720" s="32" t="str">
        <f t="shared" si="146"/>
        <v/>
      </c>
      <c r="K4720" s="32" t="str">
        <f t="shared" si="147"/>
        <v/>
      </c>
      <c r="L4720" s="535"/>
    </row>
    <row r="4721" spans="5:12" x14ac:dyDescent="0.4">
      <c r="E4721" s="32" t="str">
        <f t="shared" si="146"/>
        <v/>
      </c>
      <c r="K4721" s="32" t="str">
        <f t="shared" si="147"/>
        <v/>
      </c>
      <c r="L4721" s="535"/>
    </row>
    <row r="4722" spans="5:12" x14ac:dyDescent="0.4">
      <c r="E4722" s="32" t="str">
        <f t="shared" si="146"/>
        <v/>
      </c>
      <c r="K4722" s="32" t="str">
        <f t="shared" si="147"/>
        <v/>
      </c>
      <c r="L4722" s="535"/>
    </row>
    <row r="4723" spans="5:12" x14ac:dyDescent="0.4">
      <c r="E4723" s="32" t="str">
        <f t="shared" si="146"/>
        <v/>
      </c>
      <c r="K4723" s="32" t="str">
        <f t="shared" si="147"/>
        <v/>
      </c>
      <c r="L4723" s="535"/>
    </row>
    <row r="4724" spans="5:12" x14ac:dyDescent="0.4">
      <c r="E4724" s="32" t="str">
        <f t="shared" si="146"/>
        <v/>
      </c>
      <c r="K4724" s="32" t="str">
        <f t="shared" si="147"/>
        <v/>
      </c>
      <c r="L4724" s="535"/>
    </row>
    <row r="4725" spans="5:12" x14ac:dyDescent="0.4">
      <c r="E4725" s="32" t="str">
        <f t="shared" si="146"/>
        <v/>
      </c>
      <c r="K4725" s="32" t="str">
        <f t="shared" si="147"/>
        <v/>
      </c>
      <c r="L4725" s="535"/>
    </row>
    <row r="4726" spans="5:12" x14ac:dyDescent="0.4">
      <c r="E4726" s="32" t="str">
        <f t="shared" si="146"/>
        <v/>
      </c>
      <c r="K4726" s="32" t="str">
        <f t="shared" si="147"/>
        <v/>
      </c>
      <c r="L4726" s="535"/>
    </row>
    <row r="4727" spans="5:12" x14ac:dyDescent="0.4">
      <c r="E4727" s="32" t="str">
        <f t="shared" si="146"/>
        <v/>
      </c>
      <c r="K4727" s="32" t="str">
        <f t="shared" si="147"/>
        <v/>
      </c>
      <c r="L4727" s="535"/>
    </row>
    <row r="4728" spans="5:12" x14ac:dyDescent="0.4">
      <c r="E4728" s="32" t="str">
        <f t="shared" si="146"/>
        <v/>
      </c>
      <c r="K4728" s="32" t="str">
        <f t="shared" si="147"/>
        <v/>
      </c>
      <c r="L4728" s="535"/>
    </row>
    <row r="4729" spans="5:12" x14ac:dyDescent="0.4">
      <c r="E4729" s="32" t="str">
        <f t="shared" si="146"/>
        <v/>
      </c>
      <c r="K4729" s="32" t="str">
        <f t="shared" si="147"/>
        <v/>
      </c>
      <c r="L4729" s="535"/>
    </row>
    <row r="4730" spans="5:12" x14ac:dyDescent="0.4">
      <c r="E4730" s="32" t="str">
        <f t="shared" si="146"/>
        <v/>
      </c>
      <c r="K4730" s="32" t="str">
        <f t="shared" si="147"/>
        <v/>
      </c>
      <c r="L4730" s="535"/>
    </row>
    <row r="4731" spans="5:12" x14ac:dyDescent="0.4">
      <c r="E4731" s="32" t="str">
        <f t="shared" si="146"/>
        <v/>
      </c>
      <c r="K4731" s="32" t="str">
        <f t="shared" si="147"/>
        <v/>
      </c>
      <c r="L4731" s="535"/>
    </row>
    <row r="4732" spans="5:12" x14ac:dyDescent="0.4">
      <c r="E4732" s="32" t="str">
        <f t="shared" si="146"/>
        <v/>
      </c>
      <c r="K4732" s="32" t="str">
        <f t="shared" si="147"/>
        <v/>
      </c>
      <c r="L4732" s="535"/>
    </row>
    <row r="4733" spans="5:12" x14ac:dyDescent="0.4">
      <c r="E4733" s="32" t="str">
        <f t="shared" si="146"/>
        <v/>
      </c>
      <c r="K4733" s="32" t="str">
        <f t="shared" si="147"/>
        <v/>
      </c>
      <c r="L4733" s="535"/>
    </row>
    <row r="4734" spans="5:12" x14ac:dyDescent="0.4">
      <c r="E4734" s="32" t="str">
        <f t="shared" si="146"/>
        <v/>
      </c>
      <c r="K4734" s="32" t="str">
        <f t="shared" si="147"/>
        <v/>
      </c>
      <c r="L4734" s="535"/>
    </row>
    <row r="4735" spans="5:12" x14ac:dyDescent="0.4">
      <c r="E4735" s="32" t="str">
        <f t="shared" si="146"/>
        <v/>
      </c>
      <c r="K4735" s="32" t="str">
        <f t="shared" si="147"/>
        <v/>
      </c>
      <c r="L4735" s="535"/>
    </row>
    <row r="4736" spans="5:12" x14ac:dyDescent="0.4">
      <c r="E4736" s="32" t="str">
        <f t="shared" si="146"/>
        <v/>
      </c>
      <c r="K4736" s="32" t="str">
        <f t="shared" si="147"/>
        <v/>
      </c>
      <c r="L4736" s="535"/>
    </row>
    <row r="4737" spans="5:12" x14ac:dyDescent="0.4">
      <c r="E4737" s="32" t="str">
        <f t="shared" si="146"/>
        <v/>
      </c>
      <c r="K4737" s="32" t="str">
        <f t="shared" si="147"/>
        <v/>
      </c>
      <c r="L4737" s="535"/>
    </row>
    <row r="4738" spans="5:12" x14ac:dyDescent="0.4">
      <c r="E4738" s="32" t="str">
        <f t="shared" si="146"/>
        <v/>
      </c>
      <c r="K4738" s="32" t="str">
        <f t="shared" si="147"/>
        <v/>
      </c>
      <c r="L4738" s="535"/>
    </row>
    <row r="4739" spans="5:12" x14ac:dyDescent="0.4">
      <c r="E4739" s="32" t="str">
        <f t="shared" si="146"/>
        <v/>
      </c>
      <c r="K4739" s="32" t="str">
        <f t="shared" si="147"/>
        <v/>
      </c>
      <c r="L4739" s="535"/>
    </row>
    <row r="4740" spans="5:12" x14ac:dyDescent="0.4">
      <c r="E4740" s="32" t="str">
        <f t="shared" si="146"/>
        <v/>
      </c>
      <c r="K4740" s="32" t="str">
        <f t="shared" si="147"/>
        <v/>
      </c>
      <c r="L4740" s="535"/>
    </row>
    <row r="4741" spans="5:12" x14ac:dyDescent="0.4">
      <c r="E4741" s="32" t="str">
        <f t="shared" si="146"/>
        <v/>
      </c>
      <c r="K4741" s="32" t="str">
        <f t="shared" si="147"/>
        <v/>
      </c>
      <c r="L4741" s="535"/>
    </row>
    <row r="4742" spans="5:12" x14ac:dyDescent="0.4">
      <c r="E4742" s="32" t="str">
        <f t="shared" si="146"/>
        <v/>
      </c>
      <c r="K4742" s="32" t="str">
        <f t="shared" si="147"/>
        <v/>
      </c>
      <c r="L4742" s="535"/>
    </row>
    <row r="4743" spans="5:12" x14ac:dyDescent="0.4">
      <c r="E4743" s="32" t="str">
        <f t="shared" si="146"/>
        <v/>
      </c>
      <c r="K4743" s="32" t="str">
        <f t="shared" si="147"/>
        <v/>
      </c>
      <c r="L4743" s="535"/>
    </row>
    <row r="4744" spans="5:12" x14ac:dyDescent="0.4">
      <c r="E4744" s="32" t="str">
        <f t="shared" si="146"/>
        <v/>
      </c>
      <c r="K4744" s="32" t="str">
        <f t="shared" si="147"/>
        <v/>
      </c>
      <c r="L4744" s="535"/>
    </row>
    <row r="4745" spans="5:12" x14ac:dyDescent="0.4">
      <c r="E4745" s="32" t="str">
        <f t="shared" si="146"/>
        <v/>
      </c>
      <c r="K4745" s="32" t="str">
        <f t="shared" si="147"/>
        <v/>
      </c>
      <c r="L4745" s="535"/>
    </row>
    <row r="4746" spans="5:12" x14ac:dyDescent="0.4">
      <c r="E4746" s="32" t="str">
        <f t="shared" ref="E4746:E4809" si="148">IF(OR(B4746="",B4746="Инструмент бензо",B4746="Инструмент электро",B4746="Инструмент газ",B4746="Ручник и аксессуары"),"","V")</f>
        <v/>
      </c>
      <c r="K4746" s="32" t="str">
        <f t="shared" si="147"/>
        <v/>
      </c>
      <c r="L4746" s="535"/>
    </row>
    <row r="4747" spans="5:12" x14ac:dyDescent="0.4">
      <c r="E4747" s="32" t="str">
        <f t="shared" si="148"/>
        <v/>
      </c>
      <c r="K4747" s="32" t="str">
        <f t="shared" ref="K4747:K4810" si="149">IF(OR(H4747="",H4747="Инструмент бензо",H4747="Инструмент электро",H4747="Инструмент газ",H4747="Ручник и аксессуары"),"","V")</f>
        <v/>
      </c>
      <c r="L4747" s="535"/>
    </row>
    <row r="4748" spans="5:12" x14ac:dyDescent="0.4">
      <c r="E4748" s="32" t="str">
        <f t="shared" si="148"/>
        <v/>
      </c>
      <c r="K4748" s="32" t="str">
        <f t="shared" si="149"/>
        <v/>
      </c>
      <c r="L4748" s="535"/>
    </row>
    <row r="4749" spans="5:12" x14ac:dyDescent="0.4">
      <c r="E4749" s="32" t="str">
        <f t="shared" si="148"/>
        <v/>
      </c>
      <c r="K4749" s="32" t="str">
        <f t="shared" si="149"/>
        <v/>
      </c>
      <c r="L4749" s="535"/>
    </row>
    <row r="4750" spans="5:12" x14ac:dyDescent="0.4">
      <c r="E4750" s="32" t="str">
        <f t="shared" si="148"/>
        <v/>
      </c>
      <c r="K4750" s="32" t="str">
        <f t="shared" si="149"/>
        <v/>
      </c>
      <c r="L4750" s="535"/>
    </row>
    <row r="4751" spans="5:12" x14ac:dyDescent="0.4">
      <c r="E4751" s="32" t="str">
        <f t="shared" si="148"/>
        <v/>
      </c>
      <c r="K4751" s="32" t="str">
        <f t="shared" si="149"/>
        <v/>
      </c>
      <c r="L4751" s="535"/>
    </row>
    <row r="4752" spans="5:12" x14ac:dyDescent="0.4">
      <c r="E4752" s="32" t="str">
        <f t="shared" si="148"/>
        <v/>
      </c>
      <c r="K4752" s="32" t="str">
        <f t="shared" si="149"/>
        <v/>
      </c>
      <c r="L4752" s="535"/>
    </row>
    <row r="4753" spans="5:12" x14ac:dyDescent="0.4">
      <c r="E4753" s="32" t="str">
        <f t="shared" si="148"/>
        <v/>
      </c>
      <c r="K4753" s="32" t="str">
        <f t="shared" si="149"/>
        <v/>
      </c>
      <c r="L4753" s="535"/>
    </row>
    <row r="4754" spans="5:12" x14ac:dyDescent="0.4">
      <c r="E4754" s="32" t="str">
        <f t="shared" si="148"/>
        <v/>
      </c>
      <c r="K4754" s="32" t="str">
        <f t="shared" si="149"/>
        <v/>
      </c>
      <c r="L4754" s="535"/>
    </row>
    <row r="4755" spans="5:12" x14ac:dyDescent="0.4">
      <c r="E4755" s="32" t="str">
        <f t="shared" si="148"/>
        <v/>
      </c>
      <c r="K4755" s="32" t="str">
        <f t="shared" si="149"/>
        <v/>
      </c>
      <c r="L4755" s="535"/>
    </row>
    <row r="4756" spans="5:12" x14ac:dyDescent="0.4">
      <c r="E4756" s="32" t="str">
        <f t="shared" si="148"/>
        <v/>
      </c>
      <c r="K4756" s="32" t="str">
        <f t="shared" si="149"/>
        <v/>
      </c>
      <c r="L4756" s="535"/>
    </row>
    <row r="4757" spans="5:12" x14ac:dyDescent="0.4">
      <c r="E4757" s="32" t="str">
        <f t="shared" si="148"/>
        <v/>
      </c>
      <c r="K4757" s="32" t="str">
        <f t="shared" si="149"/>
        <v/>
      </c>
      <c r="L4757" s="535"/>
    </row>
    <row r="4758" spans="5:12" x14ac:dyDescent="0.4">
      <c r="E4758" s="32" t="str">
        <f t="shared" si="148"/>
        <v/>
      </c>
      <c r="K4758" s="32" t="str">
        <f t="shared" si="149"/>
        <v/>
      </c>
      <c r="L4758" s="535"/>
    </row>
    <row r="4759" spans="5:12" x14ac:dyDescent="0.4">
      <c r="E4759" s="32" t="str">
        <f t="shared" si="148"/>
        <v/>
      </c>
      <c r="K4759" s="32" t="str">
        <f t="shared" si="149"/>
        <v/>
      </c>
      <c r="L4759" s="535"/>
    </row>
    <row r="4760" spans="5:12" x14ac:dyDescent="0.4">
      <c r="E4760" s="32" t="str">
        <f t="shared" si="148"/>
        <v/>
      </c>
      <c r="K4760" s="32" t="str">
        <f t="shared" si="149"/>
        <v/>
      </c>
      <c r="L4760" s="535"/>
    </row>
    <row r="4761" spans="5:12" x14ac:dyDescent="0.4">
      <c r="E4761" s="32" t="str">
        <f t="shared" si="148"/>
        <v/>
      </c>
      <c r="K4761" s="32" t="str">
        <f t="shared" si="149"/>
        <v/>
      </c>
      <c r="L4761" s="535"/>
    </row>
    <row r="4762" spans="5:12" x14ac:dyDescent="0.4">
      <c r="E4762" s="32" t="str">
        <f t="shared" si="148"/>
        <v/>
      </c>
      <c r="K4762" s="32" t="str">
        <f t="shared" si="149"/>
        <v/>
      </c>
      <c r="L4762" s="535"/>
    </row>
    <row r="4763" spans="5:12" x14ac:dyDescent="0.4">
      <c r="E4763" s="32" t="str">
        <f t="shared" si="148"/>
        <v/>
      </c>
      <c r="K4763" s="32" t="str">
        <f t="shared" si="149"/>
        <v/>
      </c>
      <c r="L4763" s="535"/>
    </row>
    <row r="4764" spans="5:12" x14ac:dyDescent="0.4">
      <c r="E4764" s="32" t="str">
        <f t="shared" si="148"/>
        <v/>
      </c>
      <c r="K4764" s="32" t="str">
        <f t="shared" si="149"/>
        <v/>
      </c>
      <c r="L4764" s="535"/>
    </row>
    <row r="4765" spans="5:12" x14ac:dyDescent="0.4">
      <c r="E4765" s="32" t="str">
        <f t="shared" si="148"/>
        <v/>
      </c>
      <c r="K4765" s="32" t="str">
        <f t="shared" si="149"/>
        <v/>
      </c>
      <c r="L4765" s="535"/>
    </row>
    <row r="4766" spans="5:12" x14ac:dyDescent="0.4">
      <c r="E4766" s="32" t="str">
        <f t="shared" si="148"/>
        <v/>
      </c>
      <c r="K4766" s="32" t="str">
        <f t="shared" si="149"/>
        <v/>
      </c>
      <c r="L4766" s="535"/>
    </row>
    <row r="4767" spans="5:12" x14ac:dyDescent="0.4">
      <c r="E4767" s="32" t="str">
        <f t="shared" si="148"/>
        <v/>
      </c>
      <c r="K4767" s="32" t="str">
        <f t="shared" si="149"/>
        <v/>
      </c>
      <c r="L4767" s="535"/>
    </row>
    <row r="4768" spans="5:12" x14ac:dyDescent="0.4">
      <c r="E4768" s="32" t="str">
        <f t="shared" si="148"/>
        <v/>
      </c>
      <c r="K4768" s="32" t="str">
        <f t="shared" si="149"/>
        <v/>
      </c>
      <c r="L4768" s="535"/>
    </row>
    <row r="4769" spans="5:12" x14ac:dyDescent="0.4">
      <c r="E4769" s="32" t="str">
        <f t="shared" si="148"/>
        <v/>
      </c>
      <c r="K4769" s="32" t="str">
        <f t="shared" si="149"/>
        <v/>
      </c>
      <c r="L4769" s="535"/>
    </row>
    <row r="4770" spans="5:12" x14ac:dyDescent="0.4">
      <c r="E4770" s="32" t="str">
        <f t="shared" si="148"/>
        <v/>
      </c>
      <c r="K4770" s="32" t="str">
        <f t="shared" si="149"/>
        <v/>
      </c>
      <c r="L4770" s="535"/>
    </row>
    <row r="4771" spans="5:12" x14ac:dyDescent="0.4">
      <c r="E4771" s="32" t="str">
        <f t="shared" si="148"/>
        <v/>
      </c>
      <c r="K4771" s="32" t="str">
        <f t="shared" si="149"/>
        <v/>
      </c>
      <c r="L4771" s="535"/>
    </row>
    <row r="4772" spans="5:12" x14ac:dyDescent="0.4">
      <c r="E4772" s="32" t="str">
        <f t="shared" si="148"/>
        <v/>
      </c>
      <c r="K4772" s="32" t="str">
        <f t="shared" si="149"/>
        <v/>
      </c>
      <c r="L4772" s="535"/>
    </row>
    <row r="4773" spans="5:12" x14ac:dyDescent="0.4">
      <c r="E4773" s="32" t="str">
        <f t="shared" si="148"/>
        <v/>
      </c>
      <c r="K4773" s="32" t="str">
        <f t="shared" si="149"/>
        <v/>
      </c>
      <c r="L4773" s="535"/>
    </row>
    <row r="4774" spans="5:12" x14ac:dyDescent="0.4">
      <c r="E4774" s="32" t="str">
        <f t="shared" si="148"/>
        <v/>
      </c>
      <c r="K4774" s="32" t="str">
        <f t="shared" si="149"/>
        <v/>
      </c>
      <c r="L4774" s="535"/>
    </row>
    <row r="4775" spans="5:12" x14ac:dyDescent="0.4">
      <c r="E4775" s="32" t="str">
        <f t="shared" si="148"/>
        <v/>
      </c>
      <c r="K4775" s="32" t="str">
        <f t="shared" si="149"/>
        <v/>
      </c>
      <c r="L4775" s="535"/>
    </row>
    <row r="4776" spans="5:12" x14ac:dyDescent="0.4">
      <c r="E4776" s="32" t="str">
        <f t="shared" si="148"/>
        <v/>
      </c>
      <c r="K4776" s="32" t="str">
        <f t="shared" si="149"/>
        <v/>
      </c>
      <c r="L4776" s="535"/>
    </row>
    <row r="4777" spans="5:12" x14ac:dyDescent="0.4">
      <c r="E4777" s="32" t="str">
        <f t="shared" si="148"/>
        <v/>
      </c>
      <c r="K4777" s="32" t="str">
        <f t="shared" si="149"/>
        <v/>
      </c>
      <c r="L4777" s="535"/>
    </row>
    <row r="4778" spans="5:12" x14ac:dyDescent="0.4">
      <c r="E4778" s="32" t="str">
        <f t="shared" si="148"/>
        <v/>
      </c>
      <c r="K4778" s="32" t="str">
        <f t="shared" si="149"/>
        <v/>
      </c>
      <c r="L4778" s="535"/>
    </row>
    <row r="4779" spans="5:12" x14ac:dyDescent="0.4">
      <c r="E4779" s="32" t="str">
        <f t="shared" si="148"/>
        <v/>
      </c>
      <c r="K4779" s="32" t="str">
        <f t="shared" si="149"/>
        <v/>
      </c>
      <c r="L4779" s="535"/>
    </row>
    <row r="4780" spans="5:12" x14ac:dyDescent="0.4">
      <c r="E4780" s="32" t="str">
        <f t="shared" si="148"/>
        <v/>
      </c>
      <c r="K4780" s="32" t="str">
        <f t="shared" si="149"/>
        <v/>
      </c>
      <c r="L4780" s="535"/>
    </row>
    <row r="4781" spans="5:12" x14ac:dyDescent="0.4">
      <c r="E4781" s="32" t="str">
        <f t="shared" si="148"/>
        <v/>
      </c>
      <c r="K4781" s="32" t="str">
        <f t="shared" si="149"/>
        <v/>
      </c>
      <c r="L4781" s="535"/>
    </row>
    <row r="4782" spans="5:12" x14ac:dyDescent="0.4">
      <c r="E4782" s="32" t="str">
        <f t="shared" si="148"/>
        <v/>
      </c>
      <c r="K4782" s="32" t="str">
        <f t="shared" si="149"/>
        <v/>
      </c>
      <c r="L4782" s="535"/>
    </row>
    <row r="4783" spans="5:12" x14ac:dyDescent="0.4">
      <c r="E4783" s="32" t="str">
        <f t="shared" si="148"/>
        <v/>
      </c>
      <c r="K4783" s="32" t="str">
        <f t="shared" si="149"/>
        <v/>
      </c>
      <c r="L4783" s="535"/>
    </row>
    <row r="4784" spans="5:12" x14ac:dyDescent="0.4">
      <c r="E4784" s="32" t="str">
        <f t="shared" si="148"/>
        <v/>
      </c>
      <c r="K4784" s="32" t="str">
        <f t="shared" si="149"/>
        <v/>
      </c>
      <c r="L4784" s="535"/>
    </row>
    <row r="4785" spans="5:12" x14ac:dyDescent="0.4">
      <c r="E4785" s="32" t="str">
        <f t="shared" si="148"/>
        <v/>
      </c>
      <c r="K4785" s="32" t="str">
        <f t="shared" si="149"/>
        <v/>
      </c>
      <c r="L4785" s="535"/>
    </row>
    <row r="4786" spans="5:12" x14ac:dyDescent="0.4">
      <c r="E4786" s="32" t="str">
        <f t="shared" si="148"/>
        <v/>
      </c>
      <c r="K4786" s="32" t="str">
        <f t="shared" si="149"/>
        <v/>
      </c>
      <c r="L4786" s="535"/>
    </row>
    <row r="4787" spans="5:12" x14ac:dyDescent="0.4">
      <c r="E4787" s="32" t="str">
        <f t="shared" si="148"/>
        <v/>
      </c>
      <c r="K4787" s="32" t="str">
        <f t="shared" si="149"/>
        <v/>
      </c>
      <c r="L4787" s="535"/>
    </row>
    <row r="4788" spans="5:12" x14ac:dyDescent="0.4">
      <c r="E4788" s="32" t="str">
        <f t="shared" si="148"/>
        <v/>
      </c>
      <c r="K4788" s="32" t="str">
        <f t="shared" si="149"/>
        <v/>
      </c>
      <c r="L4788" s="535"/>
    </row>
    <row r="4789" spans="5:12" x14ac:dyDescent="0.4">
      <c r="E4789" s="32" t="str">
        <f t="shared" si="148"/>
        <v/>
      </c>
      <c r="K4789" s="32" t="str">
        <f t="shared" si="149"/>
        <v/>
      </c>
      <c r="L4789" s="535"/>
    </row>
    <row r="4790" spans="5:12" x14ac:dyDescent="0.4">
      <c r="E4790" s="32" t="str">
        <f t="shared" si="148"/>
        <v/>
      </c>
      <c r="K4790" s="32" t="str">
        <f t="shared" si="149"/>
        <v/>
      </c>
      <c r="L4790" s="535"/>
    </row>
    <row r="4791" spans="5:12" x14ac:dyDescent="0.4">
      <c r="E4791" s="32" t="str">
        <f t="shared" si="148"/>
        <v/>
      </c>
      <c r="K4791" s="32" t="str">
        <f t="shared" si="149"/>
        <v/>
      </c>
      <c r="L4791" s="535"/>
    </row>
    <row r="4792" spans="5:12" x14ac:dyDescent="0.4">
      <c r="E4792" s="32" t="str">
        <f t="shared" si="148"/>
        <v/>
      </c>
      <c r="K4792" s="32" t="str">
        <f t="shared" si="149"/>
        <v/>
      </c>
      <c r="L4792" s="535"/>
    </row>
    <row r="4793" spans="5:12" x14ac:dyDescent="0.4">
      <c r="E4793" s="32" t="str">
        <f t="shared" si="148"/>
        <v/>
      </c>
      <c r="K4793" s="32" t="str">
        <f t="shared" si="149"/>
        <v/>
      </c>
      <c r="L4793" s="535"/>
    </row>
    <row r="4794" spans="5:12" x14ac:dyDescent="0.4">
      <c r="E4794" s="32" t="str">
        <f t="shared" si="148"/>
        <v/>
      </c>
      <c r="K4794" s="32" t="str">
        <f t="shared" si="149"/>
        <v/>
      </c>
      <c r="L4794" s="535"/>
    </row>
    <row r="4795" spans="5:12" x14ac:dyDescent="0.4">
      <c r="E4795" s="32" t="str">
        <f t="shared" si="148"/>
        <v/>
      </c>
      <c r="K4795" s="32" t="str">
        <f t="shared" si="149"/>
        <v/>
      </c>
      <c r="L4795" s="535"/>
    </row>
    <row r="4796" spans="5:12" x14ac:dyDescent="0.4">
      <c r="E4796" s="32" t="str">
        <f t="shared" si="148"/>
        <v/>
      </c>
      <c r="K4796" s="32" t="str">
        <f t="shared" si="149"/>
        <v/>
      </c>
      <c r="L4796" s="535"/>
    </row>
    <row r="4797" spans="5:12" x14ac:dyDescent="0.4">
      <c r="E4797" s="32" t="str">
        <f t="shared" si="148"/>
        <v/>
      </c>
      <c r="K4797" s="32" t="str">
        <f t="shared" si="149"/>
        <v/>
      </c>
      <c r="L4797" s="535"/>
    </row>
    <row r="4798" spans="5:12" x14ac:dyDescent="0.4">
      <c r="E4798" s="32" t="str">
        <f t="shared" si="148"/>
        <v/>
      </c>
      <c r="K4798" s="32" t="str">
        <f t="shared" si="149"/>
        <v/>
      </c>
      <c r="L4798" s="535"/>
    </row>
    <row r="4799" spans="5:12" x14ac:dyDescent="0.4">
      <c r="E4799" s="32" t="str">
        <f t="shared" si="148"/>
        <v/>
      </c>
      <c r="K4799" s="32" t="str">
        <f t="shared" si="149"/>
        <v/>
      </c>
      <c r="L4799" s="535"/>
    </row>
    <row r="4800" spans="5:12" x14ac:dyDescent="0.4">
      <c r="E4800" s="32" t="str">
        <f t="shared" si="148"/>
        <v/>
      </c>
      <c r="K4800" s="32" t="str">
        <f t="shared" si="149"/>
        <v/>
      </c>
      <c r="L4800" s="535"/>
    </row>
    <row r="4801" spans="5:12" x14ac:dyDescent="0.4">
      <c r="E4801" s="32" t="str">
        <f t="shared" si="148"/>
        <v/>
      </c>
      <c r="K4801" s="32" t="str">
        <f t="shared" si="149"/>
        <v/>
      </c>
      <c r="L4801" s="535"/>
    </row>
    <row r="4802" spans="5:12" x14ac:dyDescent="0.4">
      <c r="E4802" s="32" t="str">
        <f t="shared" si="148"/>
        <v/>
      </c>
      <c r="K4802" s="32" t="str">
        <f t="shared" si="149"/>
        <v/>
      </c>
      <c r="L4802" s="535"/>
    </row>
    <row r="4803" spans="5:12" x14ac:dyDescent="0.4">
      <c r="E4803" s="32" t="str">
        <f t="shared" si="148"/>
        <v/>
      </c>
      <c r="K4803" s="32" t="str">
        <f t="shared" si="149"/>
        <v/>
      </c>
      <c r="L4803" s="535"/>
    </row>
    <row r="4804" spans="5:12" x14ac:dyDescent="0.4">
      <c r="E4804" s="32" t="str">
        <f t="shared" si="148"/>
        <v/>
      </c>
      <c r="K4804" s="32" t="str">
        <f t="shared" si="149"/>
        <v/>
      </c>
      <c r="L4804" s="535"/>
    </row>
    <row r="4805" spans="5:12" x14ac:dyDescent="0.4">
      <c r="E4805" s="32" t="str">
        <f t="shared" si="148"/>
        <v/>
      </c>
      <c r="K4805" s="32" t="str">
        <f t="shared" si="149"/>
        <v/>
      </c>
      <c r="L4805" s="535"/>
    </row>
    <row r="4806" spans="5:12" x14ac:dyDescent="0.4">
      <c r="E4806" s="32" t="str">
        <f t="shared" si="148"/>
        <v/>
      </c>
      <c r="K4806" s="32" t="str">
        <f t="shared" si="149"/>
        <v/>
      </c>
      <c r="L4806" s="535"/>
    </row>
    <row r="4807" spans="5:12" x14ac:dyDescent="0.4">
      <c r="E4807" s="32" t="str">
        <f t="shared" si="148"/>
        <v/>
      </c>
      <c r="K4807" s="32" t="str">
        <f t="shared" si="149"/>
        <v/>
      </c>
      <c r="L4807" s="535"/>
    </row>
    <row r="4808" spans="5:12" x14ac:dyDescent="0.4">
      <c r="E4808" s="32" t="str">
        <f t="shared" si="148"/>
        <v/>
      </c>
      <c r="K4808" s="32" t="str">
        <f t="shared" si="149"/>
        <v/>
      </c>
      <c r="L4808" s="535"/>
    </row>
    <row r="4809" spans="5:12" x14ac:dyDescent="0.4">
      <c r="E4809" s="32" t="str">
        <f t="shared" si="148"/>
        <v/>
      </c>
      <c r="K4809" s="32" t="str">
        <f t="shared" si="149"/>
        <v/>
      </c>
      <c r="L4809" s="535"/>
    </row>
    <row r="4810" spans="5:12" x14ac:dyDescent="0.4">
      <c r="E4810" s="32" t="str">
        <f t="shared" ref="E4810:E4873" si="150">IF(OR(B4810="",B4810="Инструмент бензо",B4810="Инструмент электро",B4810="Инструмент газ",B4810="Ручник и аксессуары"),"","V")</f>
        <v/>
      </c>
      <c r="K4810" s="32" t="str">
        <f t="shared" si="149"/>
        <v/>
      </c>
      <c r="L4810" s="535"/>
    </row>
    <row r="4811" spans="5:12" x14ac:dyDescent="0.4">
      <c r="E4811" s="32" t="str">
        <f t="shared" si="150"/>
        <v/>
      </c>
      <c r="K4811" s="32" t="str">
        <f t="shared" ref="K4811:K4874" si="151">IF(OR(H4811="",H4811="Инструмент бензо",H4811="Инструмент электро",H4811="Инструмент газ",H4811="Ручник и аксессуары"),"","V")</f>
        <v/>
      </c>
      <c r="L4811" s="535"/>
    </row>
    <row r="4812" spans="5:12" x14ac:dyDescent="0.4">
      <c r="E4812" s="32" t="str">
        <f t="shared" si="150"/>
        <v/>
      </c>
      <c r="K4812" s="32" t="str">
        <f t="shared" si="151"/>
        <v/>
      </c>
      <c r="L4812" s="535"/>
    </row>
    <row r="4813" spans="5:12" x14ac:dyDescent="0.4">
      <c r="E4813" s="32" t="str">
        <f t="shared" si="150"/>
        <v/>
      </c>
      <c r="K4813" s="32" t="str">
        <f t="shared" si="151"/>
        <v/>
      </c>
      <c r="L4813" s="535"/>
    </row>
    <row r="4814" spans="5:12" x14ac:dyDescent="0.4">
      <c r="E4814" s="32" t="str">
        <f t="shared" si="150"/>
        <v/>
      </c>
      <c r="K4814" s="32" t="str">
        <f t="shared" si="151"/>
        <v/>
      </c>
      <c r="L4814" s="535"/>
    </row>
    <row r="4815" spans="5:12" x14ac:dyDescent="0.4">
      <c r="E4815" s="32" t="str">
        <f t="shared" si="150"/>
        <v/>
      </c>
      <c r="K4815" s="32" t="str">
        <f t="shared" si="151"/>
        <v/>
      </c>
      <c r="L4815" s="535"/>
    </row>
    <row r="4816" spans="5:12" x14ac:dyDescent="0.4">
      <c r="E4816" s="32" t="str">
        <f t="shared" si="150"/>
        <v/>
      </c>
      <c r="K4816" s="32" t="str">
        <f t="shared" si="151"/>
        <v/>
      </c>
      <c r="L4816" s="535"/>
    </row>
    <row r="4817" spans="5:12" x14ac:dyDescent="0.4">
      <c r="E4817" s="32" t="str">
        <f t="shared" si="150"/>
        <v/>
      </c>
      <c r="K4817" s="32" t="str">
        <f t="shared" si="151"/>
        <v/>
      </c>
      <c r="L4817" s="535"/>
    </row>
    <row r="4818" spans="5:12" x14ac:dyDescent="0.4">
      <c r="E4818" s="32" t="str">
        <f t="shared" si="150"/>
        <v/>
      </c>
      <c r="K4818" s="32" t="str">
        <f t="shared" si="151"/>
        <v/>
      </c>
      <c r="L4818" s="535"/>
    </row>
    <row r="4819" spans="5:12" x14ac:dyDescent="0.4">
      <c r="E4819" s="32" t="str">
        <f t="shared" si="150"/>
        <v/>
      </c>
      <c r="K4819" s="32" t="str">
        <f t="shared" si="151"/>
        <v/>
      </c>
      <c r="L4819" s="535"/>
    </row>
    <row r="4820" spans="5:12" x14ac:dyDescent="0.4">
      <c r="E4820" s="32" t="str">
        <f t="shared" si="150"/>
        <v/>
      </c>
      <c r="K4820" s="32" t="str">
        <f t="shared" si="151"/>
        <v/>
      </c>
      <c r="L4820" s="535"/>
    </row>
    <row r="4821" spans="5:12" x14ac:dyDescent="0.4">
      <c r="E4821" s="32" t="str">
        <f t="shared" si="150"/>
        <v/>
      </c>
      <c r="K4821" s="32" t="str">
        <f t="shared" si="151"/>
        <v/>
      </c>
      <c r="L4821" s="535"/>
    </row>
    <row r="4822" spans="5:12" x14ac:dyDescent="0.4">
      <c r="E4822" s="32" t="str">
        <f t="shared" si="150"/>
        <v/>
      </c>
      <c r="K4822" s="32" t="str">
        <f t="shared" si="151"/>
        <v/>
      </c>
      <c r="L4822" s="535"/>
    </row>
    <row r="4823" spans="5:12" x14ac:dyDescent="0.4">
      <c r="E4823" s="32" t="str">
        <f t="shared" si="150"/>
        <v/>
      </c>
      <c r="K4823" s="32" t="str">
        <f t="shared" si="151"/>
        <v/>
      </c>
      <c r="L4823" s="535"/>
    </row>
    <row r="4824" spans="5:12" x14ac:dyDescent="0.4">
      <c r="E4824" s="32" t="str">
        <f t="shared" si="150"/>
        <v/>
      </c>
      <c r="K4824" s="32" t="str">
        <f t="shared" si="151"/>
        <v/>
      </c>
      <c r="L4824" s="535"/>
    </row>
    <row r="4825" spans="5:12" x14ac:dyDescent="0.4">
      <c r="E4825" s="32" t="str">
        <f t="shared" si="150"/>
        <v/>
      </c>
      <c r="K4825" s="32" t="str">
        <f t="shared" si="151"/>
        <v/>
      </c>
      <c r="L4825" s="535"/>
    </row>
    <row r="4826" spans="5:12" x14ac:dyDescent="0.4">
      <c r="E4826" s="32" t="str">
        <f t="shared" si="150"/>
        <v/>
      </c>
      <c r="K4826" s="32" t="str">
        <f t="shared" si="151"/>
        <v/>
      </c>
      <c r="L4826" s="535"/>
    </row>
    <row r="4827" spans="5:12" x14ac:dyDescent="0.4">
      <c r="E4827" s="32" t="str">
        <f t="shared" si="150"/>
        <v/>
      </c>
      <c r="K4827" s="32" t="str">
        <f t="shared" si="151"/>
        <v/>
      </c>
      <c r="L4827" s="535"/>
    </row>
    <row r="4828" spans="5:12" x14ac:dyDescent="0.4">
      <c r="E4828" s="32" t="str">
        <f t="shared" si="150"/>
        <v/>
      </c>
      <c r="K4828" s="32" t="str">
        <f t="shared" si="151"/>
        <v/>
      </c>
      <c r="L4828" s="535"/>
    </row>
    <row r="4829" spans="5:12" x14ac:dyDescent="0.4">
      <c r="E4829" s="32" t="str">
        <f t="shared" si="150"/>
        <v/>
      </c>
      <c r="K4829" s="32" t="str">
        <f t="shared" si="151"/>
        <v/>
      </c>
      <c r="L4829" s="535"/>
    </row>
    <row r="4830" spans="5:12" x14ac:dyDescent="0.4">
      <c r="E4830" s="32" t="str">
        <f t="shared" si="150"/>
        <v/>
      </c>
      <c r="K4830" s="32" t="str">
        <f t="shared" si="151"/>
        <v/>
      </c>
      <c r="L4830" s="535"/>
    </row>
    <row r="4831" spans="5:12" x14ac:dyDescent="0.4">
      <c r="E4831" s="32" t="str">
        <f t="shared" si="150"/>
        <v/>
      </c>
      <c r="K4831" s="32" t="str">
        <f t="shared" si="151"/>
        <v/>
      </c>
      <c r="L4831" s="535"/>
    </row>
    <row r="4832" spans="5:12" x14ac:dyDescent="0.4">
      <c r="E4832" s="32" t="str">
        <f t="shared" si="150"/>
        <v/>
      </c>
      <c r="K4832" s="32" t="str">
        <f t="shared" si="151"/>
        <v/>
      </c>
      <c r="L4832" s="535"/>
    </row>
    <row r="4833" spans="5:12" x14ac:dyDescent="0.4">
      <c r="E4833" s="32" t="str">
        <f t="shared" si="150"/>
        <v/>
      </c>
      <c r="K4833" s="32" t="str">
        <f t="shared" si="151"/>
        <v/>
      </c>
      <c r="L4833" s="535"/>
    </row>
    <row r="4834" spans="5:12" x14ac:dyDescent="0.4">
      <c r="E4834" s="32" t="str">
        <f t="shared" si="150"/>
        <v/>
      </c>
      <c r="K4834" s="32" t="str">
        <f t="shared" si="151"/>
        <v/>
      </c>
      <c r="L4834" s="535"/>
    </row>
    <row r="4835" spans="5:12" x14ac:dyDescent="0.4">
      <c r="E4835" s="32" t="str">
        <f t="shared" si="150"/>
        <v/>
      </c>
      <c r="K4835" s="32" t="str">
        <f t="shared" si="151"/>
        <v/>
      </c>
      <c r="L4835" s="535"/>
    </row>
    <row r="4836" spans="5:12" x14ac:dyDescent="0.4">
      <c r="E4836" s="32" t="str">
        <f t="shared" si="150"/>
        <v/>
      </c>
      <c r="K4836" s="32" t="str">
        <f t="shared" si="151"/>
        <v/>
      </c>
      <c r="L4836" s="535"/>
    </row>
    <row r="4837" spans="5:12" x14ac:dyDescent="0.4">
      <c r="E4837" s="32" t="str">
        <f t="shared" si="150"/>
        <v/>
      </c>
      <c r="K4837" s="32" t="str">
        <f t="shared" si="151"/>
        <v/>
      </c>
      <c r="L4837" s="535"/>
    </row>
    <row r="4838" spans="5:12" x14ac:dyDescent="0.4">
      <c r="E4838" s="32" t="str">
        <f t="shared" si="150"/>
        <v/>
      </c>
      <c r="K4838" s="32" t="str">
        <f t="shared" si="151"/>
        <v/>
      </c>
      <c r="L4838" s="535"/>
    </row>
    <row r="4839" spans="5:12" x14ac:dyDescent="0.4">
      <c r="E4839" s="32" t="str">
        <f t="shared" si="150"/>
        <v/>
      </c>
      <c r="K4839" s="32" t="str">
        <f t="shared" si="151"/>
        <v/>
      </c>
      <c r="L4839" s="535"/>
    </row>
    <row r="4840" spans="5:12" x14ac:dyDescent="0.4">
      <c r="E4840" s="32" t="str">
        <f t="shared" si="150"/>
        <v/>
      </c>
      <c r="K4840" s="32" t="str">
        <f t="shared" si="151"/>
        <v/>
      </c>
      <c r="L4840" s="535"/>
    </row>
    <row r="4841" spans="5:12" x14ac:dyDescent="0.4">
      <c r="E4841" s="32" t="str">
        <f t="shared" si="150"/>
        <v/>
      </c>
      <c r="K4841" s="32" t="str">
        <f t="shared" si="151"/>
        <v/>
      </c>
      <c r="L4841" s="535"/>
    </row>
    <row r="4842" spans="5:12" x14ac:dyDescent="0.4">
      <c r="E4842" s="32" t="str">
        <f t="shared" si="150"/>
        <v/>
      </c>
      <c r="K4842" s="32" t="str">
        <f t="shared" si="151"/>
        <v/>
      </c>
      <c r="L4842" s="535"/>
    </row>
    <row r="4843" spans="5:12" x14ac:dyDescent="0.4">
      <c r="E4843" s="32" t="str">
        <f t="shared" si="150"/>
        <v/>
      </c>
      <c r="K4843" s="32" t="str">
        <f t="shared" si="151"/>
        <v/>
      </c>
      <c r="L4843" s="535"/>
    </row>
    <row r="4844" spans="5:12" x14ac:dyDescent="0.4">
      <c r="E4844" s="32" t="str">
        <f t="shared" si="150"/>
        <v/>
      </c>
      <c r="K4844" s="32" t="str">
        <f t="shared" si="151"/>
        <v/>
      </c>
      <c r="L4844" s="535"/>
    </row>
    <row r="4845" spans="5:12" x14ac:dyDescent="0.4">
      <c r="E4845" s="32" t="str">
        <f t="shared" si="150"/>
        <v/>
      </c>
      <c r="K4845" s="32" t="str">
        <f t="shared" si="151"/>
        <v/>
      </c>
      <c r="L4845" s="535"/>
    </row>
    <row r="4846" spans="5:12" x14ac:dyDescent="0.4">
      <c r="E4846" s="32" t="str">
        <f t="shared" si="150"/>
        <v/>
      </c>
      <c r="K4846" s="32" t="str">
        <f t="shared" si="151"/>
        <v/>
      </c>
      <c r="L4846" s="535"/>
    </row>
    <row r="4847" spans="5:12" x14ac:dyDescent="0.4">
      <c r="E4847" s="32" t="str">
        <f t="shared" si="150"/>
        <v/>
      </c>
      <c r="K4847" s="32" t="str">
        <f t="shared" si="151"/>
        <v/>
      </c>
      <c r="L4847" s="535"/>
    </row>
    <row r="4848" spans="5:12" x14ac:dyDescent="0.4">
      <c r="E4848" s="32" t="str">
        <f t="shared" si="150"/>
        <v/>
      </c>
      <c r="K4848" s="32" t="str">
        <f t="shared" si="151"/>
        <v/>
      </c>
      <c r="L4848" s="535"/>
    </row>
    <row r="4849" spans="5:12" x14ac:dyDescent="0.4">
      <c r="E4849" s="32" t="str">
        <f t="shared" si="150"/>
        <v/>
      </c>
      <c r="K4849" s="32" t="str">
        <f t="shared" si="151"/>
        <v/>
      </c>
      <c r="L4849" s="535"/>
    </row>
    <row r="4850" spans="5:12" x14ac:dyDescent="0.4">
      <c r="E4850" s="32" t="str">
        <f t="shared" si="150"/>
        <v/>
      </c>
      <c r="K4850" s="32" t="str">
        <f t="shared" si="151"/>
        <v/>
      </c>
      <c r="L4850" s="535"/>
    </row>
    <row r="4851" spans="5:12" x14ac:dyDescent="0.4">
      <c r="E4851" s="32" t="str">
        <f t="shared" si="150"/>
        <v/>
      </c>
      <c r="K4851" s="32" t="str">
        <f t="shared" si="151"/>
        <v/>
      </c>
      <c r="L4851" s="535"/>
    </row>
    <row r="4852" spans="5:12" x14ac:dyDescent="0.4">
      <c r="E4852" s="32" t="str">
        <f t="shared" si="150"/>
        <v/>
      </c>
      <c r="K4852" s="32" t="str">
        <f t="shared" si="151"/>
        <v/>
      </c>
      <c r="L4852" s="535"/>
    </row>
    <row r="4853" spans="5:12" x14ac:dyDescent="0.4">
      <c r="E4853" s="32" t="str">
        <f t="shared" si="150"/>
        <v/>
      </c>
      <c r="K4853" s="32" t="str">
        <f t="shared" si="151"/>
        <v/>
      </c>
      <c r="L4853" s="535"/>
    </row>
    <row r="4854" spans="5:12" x14ac:dyDescent="0.4">
      <c r="E4854" s="32" t="str">
        <f t="shared" si="150"/>
        <v/>
      </c>
      <c r="K4854" s="32" t="str">
        <f t="shared" si="151"/>
        <v/>
      </c>
      <c r="L4854" s="535"/>
    </row>
    <row r="4855" spans="5:12" x14ac:dyDescent="0.4">
      <c r="E4855" s="32" t="str">
        <f t="shared" si="150"/>
        <v/>
      </c>
      <c r="K4855" s="32" t="str">
        <f t="shared" si="151"/>
        <v/>
      </c>
      <c r="L4855" s="535"/>
    </row>
    <row r="4856" spans="5:12" x14ac:dyDescent="0.4">
      <c r="E4856" s="32" t="str">
        <f t="shared" si="150"/>
        <v/>
      </c>
      <c r="K4856" s="32" t="str">
        <f t="shared" si="151"/>
        <v/>
      </c>
      <c r="L4856" s="535"/>
    </row>
    <row r="4857" spans="5:12" x14ac:dyDescent="0.4">
      <c r="E4857" s="32" t="str">
        <f t="shared" si="150"/>
        <v/>
      </c>
      <c r="K4857" s="32" t="str">
        <f t="shared" si="151"/>
        <v/>
      </c>
      <c r="L4857" s="535"/>
    </row>
    <row r="4858" spans="5:12" x14ac:dyDescent="0.4">
      <c r="E4858" s="32" t="str">
        <f t="shared" si="150"/>
        <v/>
      </c>
      <c r="K4858" s="32" t="str">
        <f t="shared" si="151"/>
        <v/>
      </c>
      <c r="L4858" s="535"/>
    </row>
    <row r="4859" spans="5:12" x14ac:dyDescent="0.4">
      <c r="E4859" s="32" t="str">
        <f t="shared" si="150"/>
        <v/>
      </c>
      <c r="K4859" s="32" t="str">
        <f t="shared" si="151"/>
        <v/>
      </c>
      <c r="L4859" s="535"/>
    </row>
    <row r="4860" spans="5:12" x14ac:dyDescent="0.4">
      <c r="E4860" s="32" t="str">
        <f t="shared" si="150"/>
        <v/>
      </c>
      <c r="K4860" s="32" t="str">
        <f t="shared" si="151"/>
        <v/>
      </c>
      <c r="L4860" s="535"/>
    </row>
    <row r="4861" spans="5:12" x14ac:dyDescent="0.4">
      <c r="E4861" s="32" t="str">
        <f t="shared" si="150"/>
        <v/>
      </c>
      <c r="K4861" s="32" t="str">
        <f t="shared" si="151"/>
        <v/>
      </c>
      <c r="L4861" s="535"/>
    </row>
    <row r="4862" spans="5:12" x14ac:dyDescent="0.4">
      <c r="E4862" s="32" t="str">
        <f t="shared" si="150"/>
        <v/>
      </c>
      <c r="K4862" s="32" t="str">
        <f t="shared" si="151"/>
        <v/>
      </c>
      <c r="L4862" s="535"/>
    </row>
    <row r="4863" spans="5:12" x14ac:dyDescent="0.4">
      <c r="E4863" s="32" t="str">
        <f t="shared" si="150"/>
        <v/>
      </c>
      <c r="K4863" s="32" t="str">
        <f t="shared" si="151"/>
        <v/>
      </c>
      <c r="L4863" s="535"/>
    </row>
    <row r="4864" spans="5:12" x14ac:dyDescent="0.4">
      <c r="E4864" s="32" t="str">
        <f t="shared" si="150"/>
        <v/>
      </c>
      <c r="K4864" s="32" t="str">
        <f t="shared" si="151"/>
        <v/>
      </c>
      <c r="L4864" s="535"/>
    </row>
    <row r="4865" spans="5:12" x14ac:dyDescent="0.4">
      <c r="E4865" s="32" t="str">
        <f t="shared" si="150"/>
        <v/>
      </c>
      <c r="K4865" s="32" t="str">
        <f t="shared" si="151"/>
        <v/>
      </c>
      <c r="L4865" s="535"/>
    </row>
    <row r="4866" spans="5:12" x14ac:dyDescent="0.4">
      <c r="E4866" s="32" t="str">
        <f t="shared" si="150"/>
        <v/>
      </c>
      <c r="K4866" s="32" t="str">
        <f t="shared" si="151"/>
        <v/>
      </c>
      <c r="L4866" s="535"/>
    </row>
    <row r="4867" spans="5:12" x14ac:dyDescent="0.4">
      <c r="E4867" s="32" t="str">
        <f t="shared" si="150"/>
        <v/>
      </c>
      <c r="K4867" s="32" t="str">
        <f t="shared" si="151"/>
        <v/>
      </c>
      <c r="L4867" s="535"/>
    </row>
    <row r="4868" spans="5:12" x14ac:dyDescent="0.4">
      <c r="E4868" s="32" t="str">
        <f t="shared" si="150"/>
        <v/>
      </c>
      <c r="K4868" s="32" t="str">
        <f t="shared" si="151"/>
        <v/>
      </c>
      <c r="L4868" s="535"/>
    </row>
    <row r="4869" spans="5:12" x14ac:dyDescent="0.4">
      <c r="E4869" s="32" t="str">
        <f t="shared" si="150"/>
        <v/>
      </c>
      <c r="K4869" s="32" t="str">
        <f t="shared" si="151"/>
        <v/>
      </c>
      <c r="L4869" s="535"/>
    </row>
    <row r="4870" spans="5:12" x14ac:dyDescent="0.4">
      <c r="E4870" s="32" t="str">
        <f t="shared" si="150"/>
        <v/>
      </c>
      <c r="K4870" s="32" t="str">
        <f t="shared" si="151"/>
        <v/>
      </c>
      <c r="L4870" s="535"/>
    </row>
    <row r="4871" spans="5:12" x14ac:dyDescent="0.4">
      <c r="E4871" s="32" t="str">
        <f t="shared" si="150"/>
        <v/>
      </c>
      <c r="K4871" s="32" t="str">
        <f t="shared" si="151"/>
        <v/>
      </c>
      <c r="L4871" s="535"/>
    </row>
    <row r="4872" spans="5:12" x14ac:dyDescent="0.4">
      <c r="E4872" s="32" t="str">
        <f t="shared" si="150"/>
        <v/>
      </c>
      <c r="K4872" s="32" t="str">
        <f t="shared" si="151"/>
        <v/>
      </c>
      <c r="L4872" s="535"/>
    </row>
    <row r="4873" spans="5:12" x14ac:dyDescent="0.4">
      <c r="E4873" s="32" t="str">
        <f t="shared" si="150"/>
        <v/>
      </c>
      <c r="K4873" s="32" t="str">
        <f t="shared" si="151"/>
        <v/>
      </c>
      <c r="L4873" s="535"/>
    </row>
    <row r="4874" spans="5:12" x14ac:dyDescent="0.4">
      <c r="E4874" s="32" t="str">
        <f t="shared" ref="E4874:E4937" si="152">IF(OR(B4874="",B4874="Инструмент бензо",B4874="Инструмент электро",B4874="Инструмент газ",B4874="Ручник и аксессуары"),"","V")</f>
        <v/>
      </c>
      <c r="K4874" s="32" t="str">
        <f t="shared" si="151"/>
        <v/>
      </c>
      <c r="L4874" s="535"/>
    </row>
    <row r="4875" spans="5:12" x14ac:dyDescent="0.4">
      <c r="E4875" s="32" t="str">
        <f t="shared" si="152"/>
        <v/>
      </c>
      <c r="K4875" s="32" t="str">
        <f t="shared" ref="K4875:K4938" si="153">IF(OR(H4875="",H4875="Инструмент бензо",H4875="Инструмент электро",H4875="Инструмент газ",H4875="Ручник и аксессуары"),"","V")</f>
        <v/>
      </c>
      <c r="L4875" s="535"/>
    </row>
    <row r="4876" spans="5:12" x14ac:dyDescent="0.4">
      <c r="E4876" s="32" t="str">
        <f t="shared" si="152"/>
        <v/>
      </c>
      <c r="K4876" s="32" t="str">
        <f t="shared" si="153"/>
        <v/>
      </c>
      <c r="L4876" s="535"/>
    </row>
    <row r="4877" spans="5:12" x14ac:dyDescent="0.4">
      <c r="E4877" s="32" t="str">
        <f t="shared" si="152"/>
        <v/>
      </c>
      <c r="K4877" s="32" t="str">
        <f t="shared" si="153"/>
        <v/>
      </c>
      <c r="L4877" s="535"/>
    </row>
    <row r="4878" spans="5:12" x14ac:dyDescent="0.4">
      <c r="E4878" s="32" t="str">
        <f t="shared" si="152"/>
        <v/>
      </c>
      <c r="K4878" s="32" t="str">
        <f t="shared" si="153"/>
        <v/>
      </c>
      <c r="L4878" s="535"/>
    </row>
    <row r="4879" spans="5:12" x14ac:dyDescent="0.4">
      <c r="E4879" s="32" t="str">
        <f t="shared" si="152"/>
        <v/>
      </c>
      <c r="K4879" s="32" t="str">
        <f t="shared" si="153"/>
        <v/>
      </c>
      <c r="L4879" s="535"/>
    </row>
    <row r="4880" spans="5:12" x14ac:dyDescent="0.4">
      <c r="E4880" s="32" t="str">
        <f t="shared" si="152"/>
        <v/>
      </c>
      <c r="K4880" s="32" t="str">
        <f t="shared" si="153"/>
        <v/>
      </c>
      <c r="L4880" s="535"/>
    </row>
    <row r="4881" spans="5:12" x14ac:dyDescent="0.4">
      <c r="E4881" s="32" t="str">
        <f t="shared" si="152"/>
        <v/>
      </c>
      <c r="K4881" s="32" t="str">
        <f t="shared" si="153"/>
        <v/>
      </c>
      <c r="L4881" s="535"/>
    </row>
    <row r="4882" spans="5:12" x14ac:dyDescent="0.4">
      <c r="E4882" s="32" t="str">
        <f t="shared" si="152"/>
        <v/>
      </c>
      <c r="K4882" s="32" t="str">
        <f t="shared" si="153"/>
        <v/>
      </c>
      <c r="L4882" s="535"/>
    </row>
    <row r="4883" spans="5:12" x14ac:dyDescent="0.4">
      <c r="E4883" s="32" t="str">
        <f t="shared" si="152"/>
        <v/>
      </c>
      <c r="K4883" s="32" t="str">
        <f t="shared" si="153"/>
        <v/>
      </c>
      <c r="L4883" s="535"/>
    </row>
    <row r="4884" spans="5:12" x14ac:dyDescent="0.4">
      <c r="E4884" s="32" t="str">
        <f t="shared" si="152"/>
        <v/>
      </c>
      <c r="K4884" s="32" t="str">
        <f t="shared" si="153"/>
        <v/>
      </c>
      <c r="L4884" s="535"/>
    </row>
    <row r="4885" spans="5:12" x14ac:dyDescent="0.4">
      <c r="E4885" s="32" t="str">
        <f t="shared" si="152"/>
        <v/>
      </c>
      <c r="K4885" s="32" t="str">
        <f t="shared" si="153"/>
        <v/>
      </c>
      <c r="L4885" s="535"/>
    </row>
    <row r="4886" spans="5:12" x14ac:dyDescent="0.4">
      <c r="E4886" s="32" t="str">
        <f t="shared" si="152"/>
        <v/>
      </c>
      <c r="K4886" s="32" t="str">
        <f t="shared" si="153"/>
        <v/>
      </c>
      <c r="L4886" s="535"/>
    </row>
    <row r="4887" spans="5:12" x14ac:dyDescent="0.4">
      <c r="E4887" s="32" t="str">
        <f t="shared" si="152"/>
        <v/>
      </c>
      <c r="K4887" s="32" t="str">
        <f t="shared" si="153"/>
        <v/>
      </c>
      <c r="L4887" s="535"/>
    </row>
    <row r="4888" spans="5:12" x14ac:dyDescent="0.4">
      <c r="E4888" s="32" t="str">
        <f t="shared" si="152"/>
        <v/>
      </c>
      <c r="K4888" s="32" t="str">
        <f t="shared" si="153"/>
        <v/>
      </c>
      <c r="L4888" s="535"/>
    </row>
    <row r="4889" spans="5:12" x14ac:dyDescent="0.4">
      <c r="E4889" s="32" t="str">
        <f t="shared" si="152"/>
        <v/>
      </c>
      <c r="K4889" s="32" t="str">
        <f t="shared" si="153"/>
        <v/>
      </c>
      <c r="L4889" s="535"/>
    </row>
    <row r="4890" spans="5:12" x14ac:dyDescent="0.4">
      <c r="E4890" s="32" t="str">
        <f t="shared" si="152"/>
        <v/>
      </c>
      <c r="K4890" s="32" t="str">
        <f t="shared" si="153"/>
        <v/>
      </c>
      <c r="L4890" s="535"/>
    </row>
    <row r="4891" spans="5:12" x14ac:dyDescent="0.4">
      <c r="E4891" s="32" t="str">
        <f t="shared" si="152"/>
        <v/>
      </c>
      <c r="K4891" s="32" t="str">
        <f t="shared" si="153"/>
        <v/>
      </c>
      <c r="L4891" s="535"/>
    </row>
    <row r="4892" spans="5:12" x14ac:dyDescent="0.4">
      <c r="E4892" s="32" t="str">
        <f t="shared" si="152"/>
        <v/>
      </c>
      <c r="K4892" s="32" t="str">
        <f t="shared" si="153"/>
        <v/>
      </c>
      <c r="L4892" s="535"/>
    </row>
    <row r="4893" spans="5:12" x14ac:dyDescent="0.4">
      <c r="E4893" s="32" t="str">
        <f t="shared" si="152"/>
        <v/>
      </c>
      <c r="K4893" s="32" t="str">
        <f t="shared" si="153"/>
        <v/>
      </c>
      <c r="L4893" s="535"/>
    </row>
    <row r="4894" spans="5:12" x14ac:dyDescent="0.4">
      <c r="E4894" s="32" t="str">
        <f t="shared" si="152"/>
        <v/>
      </c>
      <c r="K4894" s="32" t="str">
        <f t="shared" si="153"/>
        <v/>
      </c>
      <c r="L4894" s="535"/>
    </row>
    <row r="4895" spans="5:12" x14ac:dyDescent="0.4">
      <c r="E4895" s="32" t="str">
        <f t="shared" si="152"/>
        <v/>
      </c>
      <c r="K4895" s="32" t="str">
        <f t="shared" si="153"/>
        <v/>
      </c>
      <c r="L4895" s="535"/>
    </row>
    <row r="4896" spans="5:12" x14ac:dyDescent="0.4">
      <c r="E4896" s="32" t="str">
        <f t="shared" si="152"/>
        <v/>
      </c>
      <c r="K4896" s="32" t="str">
        <f t="shared" si="153"/>
        <v/>
      </c>
      <c r="L4896" s="535"/>
    </row>
    <row r="4897" spans="5:12" x14ac:dyDescent="0.4">
      <c r="E4897" s="32" t="str">
        <f t="shared" si="152"/>
        <v/>
      </c>
      <c r="K4897" s="32" t="str">
        <f t="shared" si="153"/>
        <v/>
      </c>
      <c r="L4897" s="535"/>
    </row>
    <row r="4898" spans="5:12" x14ac:dyDescent="0.4">
      <c r="E4898" s="32" t="str">
        <f t="shared" si="152"/>
        <v/>
      </c>
      <c r="K4898" s="32" t="str">
        <f t="shared" si="153"/>
        <v/>
      </c>
      <c r="L4898" s="535"/>
    </row>
    <row r="4899" spans="5:12" x14ac:dyDescent="0.4">
      <c r="E4899" s="32" t="str">
        <f t="shared" si="152"/>
        <v/>
      </c>
      <c r="K4899" s="32" t="str">
        <f t="shared" si="153"/>
        <v/>
      </c>
      <c r="L4899" s="535"/>
    </row>
    <row r="4900" spans="5:12" x14ac:dyDescent="0.4">
      <c r="E4900" s="32" t="str">
        <f t="shared" si="152"/>
        <v/>
      </c>
      <c r="K4900" s="32" t="str">
        <f t="shared" si="153"/>
        <v/>
      </c>
      <c r="L4900" s="535"/>
    </row>
    <row r="4901" spans="5:12" x14ac:dyDescent="0.4">
      <c r="E4901" s="32" t="str">
        <f t="shared" si="152"/>
        <v/>
      </c>
      <c r="K4901" s="32" t="str">
        <f t="shared" si="153"/>
        <v/>
      </c>
      <c r="L4901" s="535"/>
    </row>
    <row r="4902" spans="5:12" x14ac:dyDescent="0.4">
      <c r="E4902" s="32" t="str">
        <f t="shared" si="152"/>
        <v/>
      </c>
      <c r="K4902" s="32" t="str">
        <f t="shared" si="153"/>
        <v/>
      </c>
      <c r="L4902" s="535"/>
    </row>
    <row r="4903" spans="5:12" x14ac:dyDescent="0.4">
      <c r="E4903" s="32" t="str">
        <f t="shared" si="152"/>
        <v/>
      </c>
      <c r="K4903" s="32" t="str">
        <f t="shared" si="153"/>
        <v/>
      </c>
      <c r="L4903" s="535"/>
    </row>
    <row r="4904" spans="5:12" x14ac:dyDescent="0.4">
      <c r="E4904" s="32" t="str">
        <f t="shared" si="152"/>
        <v/>
      </c>
      <c r="K4904" s="32" t="str">
        <f t="shared" si="153"/>
        <v/>
      </c>
      <c r="L4904" s="535"/>
    </row>
    <row r="4905" spans="5:12" x14ac:dyDescent="0.4">
      <c r="E4905" s="32" t="str">
        <f t="shared" si="152"/>
        <v/>
      </c>
      <c r="K4905" s="32" t="str">
        <f t="shared" si="153"/>
        <v/>
      </c>
      <c r="L4905" s="535"/>
    </row>
    <row r="4906" spans="5:12" x14ac:dyDescent="0.4">
      <c r="E4906" s="32" t="str">
        <f t="shared" si="152"/>
        <v/>
      </c>
      <c r="K4906" s="32" t="str">
        <f t="shared" si="153"/>
        <v/>
      </c>
      <c r="L4906" s="535"/>
    </row>
    <row r="4907" spans="5:12" x14ac:dyDescent="0.4">
      <c r="E4907" s="32" t="str">
        <f t="shared" si="152"/>
        <v/>
      </c>
      <c r="K4907" s="32" t="str">
        <f t="shared" si="153"/>
        <v/>
      </c>
      <c r="L4907" s="535"/>
    </row>
    <row r="4908" spans="5:12" x14ac:dyDescent="0.4">
      <c r="E4908" s="32" t="str">
        <f t="shared" si="152"/>
        <v/>
      </c>
      <c r="K4908" s="32" t="str">
        <f t="shared" si="153"/>
        <v/>
      </c>
      <c r="L4908" s="535"/>
    </row>
    <row r="4909" spans="5:12" x14ac:dyDescent="0.4">
      <c r="E4909" s="32" t="str">
        <f t="shared" si="152"/>
        <v/>
      </c>
      <c r="K4909" s="32" t="str">
        <f t="shared" si="153"/>
        <v/>
      </c>
      <c r="L4909" s="535"/>
    </row>
    <row r="4910" spans="5:12" x14ac:dyDescent="0.4">
      <c r="E4910" s="32" t="str">
        <f t="shared" si="152"/>
        <v/>
      </c>
      <c r="K4910" s="32" t="str">
        <f t="shared" si="153"/>
        <v/>
      </c>
      <c r="L4910" s="535"/>
    </row>
    <row r="4911" spans="5:12" x14ac:dyDescent="0.4">
      <c r="E4911" s="32" t="str">
        <f t="shared" si="152"/>
        <v/>
      </c>
      <c r="K4911" s="32" t="str">
        <f t="shared" si="153"/>
        <v/>
      </c>
      <c r="L4911" s="535"/>
    </row>
    <row r="4912" spans="5:12" x14ac:dyDescent="0.4">
      <c r="E4912" s="32" t="str">
        <f t="shared" si="152"/>
        <v/>
      </c>
      <c r="K4912" s="32" t="str">
        <f t="shared" si="153"/>
        <v/>
      </c>
      <c r="L4912" s="535"/>
    </row>
    <row r="4913" spans="5:12" x14ac:dyDescent="0.4">
      <c r="E4913" s="32" t="str">
        <f t="shared" si="152"/>
        <v/>
      </c>
      <c r="K4913" s="32" t="str">
        <f t="shared" si="153"/>
        <v/>
      </c>
      <c r="L4913" s="535"/>
    </row>
    <row r="4914" spans="5:12" x14ac:dyDescent="0.4">
      <c r="E4914" s="32" t="str">
        <f t="shared" si="152"/>
        <v/>
      </c>
      <c r="K4914" s="32" t="str">
        <f t="shared" si="153"/>
        <v/>
      </c>
      <c r="L4914" s="535"/>
    </row>
    <row r="4915" spans="5:12" x14ac:dyDescent="0.4">
      <c r="E4915" s="32" t="str">
        <f t="shared" si="152"/>
        <v/>
      </c>
      <c r="K4915" s="32" t="str">
        <f t="shared" si="153"/>
        <v/>
      </c>
      <c r="L4915" s="535"/>
    </row>
    <row r="4916" spans="5:12" x14ac:dyDescent="0.4">
      <c r="E4916" s="32" t="str">
        <f t="shared" si="152"/>
        <v/>
      </c>
      <c r="K4916" s="32" t="str">
        <f t="shared" si="153"/>
        <v/>
      </c>
      <c r="L4916" s="535"/>
    </row>
    <row r="4917" spans="5:12" x14ac:dyDescent="0.4">
      <c r="E4917" s="32" t="str">
        <f t="shared" si="152"/>
        <v/>
      </c>
      <c r="K4917" s="32" t="str">
        <f t="shared" si="153"/>
        <v/>
      </c>
      <c r="L4917" s="535"/>
    </row>
    <row r="4918" spans="5:12" x14ac:dyDescent="0.4">
      <c r="E4918" s="32" t="str">
        <f t="shared" si="152"/>
        <v/>
      </c>
      <c r="K4918" s="32" t="str">
        <f t="shared" si="153"/>
        <v/>
      </c>
      <c r="L4918" s="535"/>
    </row>
    <row r="4919" spans="5:12" x14ac:dyDescent="0.4">
      <c r="E4919" s="32" t="str">
        <f t="shared" si="152"/>
        <v/>
      </c>
      <c r="K4919" s="32" t="str">
        <f t="shared" si="153"/>
        <v/>
      </c>
      <c r="L4919" s="535"/>
    </row>
    <row r="4920" spans="5:12" x14ac:dyDescent="0.4">
      <c r="E4920" s="32" t="str">
        <f t="shared" si="152"/>
        <v/>
      </c>
      <c r="K4920" s="32" t="str">
        <f t="shared" si="153"/>
        <v/>
      </c>
      <c r="L4920" s="535"/>
    </row>
    <row r="4921" spans="5:12" x14ac:dyDescent="0.4">
      <c r="E4921" s="32" t="str">
        <f t="shared" si="152"/>
        <v/>
      </c>
      <c r="K4921" s="32" t="str">
        <f t="shared" si="153"/>
        <v/>
      </c>
      <c r="L4921" s="535"/>
    </row>
    <row r="4922" spans="5:12" x14ac:dyDescent="0.4">
      <c r="E4922" s="32" t="str">
        <f t="shared" si="152"/>
        <v/>
      </c>
      <c r="K4922" s="32" t="str">
        <f t="shared" si="153"/>
        <v/>
      </c>
      <c r="L4922" s="535"/>
    </row>
    <row r="4923" spans="5:12" x14ac:dyDescent="0.4">
      <c r="E4923" s="32" t="str">
        <f t="shared" si="152"/>
        <v/>
      </c>
      <c r="K4923" s="32" t="str">
        <f t="shared" si="153"/>
        <v/>
      </c>
      <c r="L4923" s="535"/>
    </row>
    <row r="4924" spans="5:12" x14ac:dyDescent="0.4">
      <c r="E4924" s="32" t="str">
        <f t="shared" si="152"/>
        <v/>
      </c>
      <c r="K4924" s="32" t="str">
        <f t="shared" si="153"/>
        <v/>
      </c>
      <c r="L4924" s="535"/>
    </row>
    <row r="4925" spans="5:12" x14ac:dyDescent="0.4">
      <c r="E4925" s="32" t="str">
        <f t="shared" si="152"/>
        <v/>
      </c>
      <c r="K4925" s="32" t="str">
        <f t="shared" si="153"/>
        <v/>
      </c>
      <c r="L4925" s="535"/>
    </row>
    <row r="4926" spans="5:12" x14ac:dyDescent="0.4">
      <c r="E4926" s="32" t="str">
        <f t="shared" si="152"/>
        <v/>
      </c>
      <c r="K4926" s="32" t="str">
        <f t="shared" si="153"/>
        <v/>
      </c>
      <c r="L4926" s="535"/>
    </row>
    <row r="4927" spans="5:12" x14ac:dyDescent="0.4">
      <c r="E4927" s="32" t="str">
        <f t="shared" si="152"/>
        <v/>
      </c>
      <c r="K4927" s="32" t="str">
        <f t="shared" si="153"/>
        <v/>
      </c>
      <c r="L4927" s="535"/>
    </row>
    <row r="4928" spans="5:12" x14ac:dyDescent="0.4">
      <c r="E4928" s="32" t="str">
        <f t="shared" si="152"/>
        <v/>
      </c>
      <c r="K4928" s="32" t="str">
        <f t="shared" si="153"/>
        <v/>
      </c>
      <c r="L4928" s="535"/>
    </row>
    <row r="4929" spans="5:12" x14ac:dyDescent="0.4">
      <c r="E4929" s="32" t="str">
        <f t="shared" si="152"/>
        <v/>
      </c>
      <c r="K4929" s="32" t="str">
        <f t="shared" si="153"/>
        <v/>
      </c>
      <c r="L4929" s="535"/>
    </row>
    <row r="4930" spans="5:12" x14ac:dyDescent="0.4">
      <c r="E4930" s="32" t="str">
        <f t="shared" si="152"/>
        <v/>
      </c>
      <c r="K4930" s="32" t="str">
        <f t="shared" si="153"/>
        <v/>
      </c>
      <c r="L4930" s="535"/>
    </row>
    <row r="4931" spans="5:12" x14ac:dyDescent="0.4">
      <c r="E4931" s="32" t="str">
        <f t="shared" si="152"/>
        <v/>
      </c>
      <c r="K4931" s="32" t="str">
        <f t="shared" si="153"/>
        <v/>
      </c>
      <c r="L4931" s="535"/>
    </row>
    <row r="4932" spans="5:12" x14ac:dyDescent="0.4">
      <c r="E4932" s="32" t="str">
        <f t="shared" si="152"/>
        <v/>
      </c>
      <c r="K4932" s="32" t="str">
        <f t="shared" si="153"/>
        <v/>
      </c>
      <c r="L4932" s="535"/>
    </row>
    <row r="4933" spans="5:12" x14ac:dyDescent="0.4">
      <c r="E4933" s="32" t="str">
        <f t="shared" si="152"/>
        <v/>
      </c>
      <c r="K4933" s="32" t="str">
        <f t="shared" si="153"/>
        <v/>
      </c>
      <c r="L4933" s="535"/>
    </row>
    <row r="4934" spans="5:12" x14ac:dyDescent="0.4">
      <c r="E4934" s="32" t="str">
        <f t="shared" si="152"/>
        <v/>
      </c>
      <c r="K4934" s="32" t="str">
        <f t="shared" si="153"/>
        <v/>
      </c>
      <c r="L4934" s="535"/>
    </row>
    <row r="4935" spans="5:12" x14ac:dyDescent="0.4">
      <c r="E4935" s="32" t="str">
        <f t="shared" si="152"/>
        <v/>
      </c>
      <c r="K4935" s="32" t="str">
        <f t="shared" si="153"/>
        <v/>
      </c>
      <c r="L4935" s="535"/>
    </row>
    <row r="4936" spans="5:12" x14ac:dyDescent="0.4">
      <c r="E4936" s="32" t="str">
        <f t="shared" si="152"/>
        <v/>
      </c>
      <c r="K4936" s="32" t="str">
        <f t="shared" si="153"/>
        <v/>
      </c>
      <c r="L4936" s="535"/>
    </row>
    <row r="4937" spans="5:12" x14ac:dyDescent="0.4">
      <c r="E4937" s="32" t="str">
        <f t="shared" si="152"/>
        <v/>
      </c>
      <c r="K4937" s="32" t="str">
        <f t="shared" si="153"/>
        <v/>
      </c>
      <c r="L4937" s="535"/>
    </row>
    <row r="4938" spans="5:12" x14ac:dyDescent="0.4">
      <c r="E4938" s="32" t="str">
        <f t="shared" ref="E4938:E5001" si="154">IF(OR(B4938="",B4938="Инструмент бензо",B4938="Инструмент электро",B4938="Инструмент газ",B4938="Ручник и аксессуары"),"","V")</f>
        <v/>
      </c>
      <c r="K4938" s="32" t="str">
        <f t="shared" si="153"/>
        <v/>
      </c>
      <c r="L4938" s="535"/>
    </row>
    <row r="4939" spans="5:12" x14ac:dyDescent="0.4">
      <c r="E4939" s="32" t="str">
        <f t="shared" si="154"/>
        <v/>
      </c>
      <c r="K4939" s="32" t="str">
        <f t="shared" ref="K4939:K5002" si="155">IF(OR(H4939="",H4939="Инструмент бензо",H4939="Инструмент электро",H4939="Инструмент газ",H4939="Ручник и аксессуары"),"","V")</f>
        <v/>
      </c>
      <c r="L4939" s="535"/>
    </row>
    <row r="4940" spans="5:12" x14ac:dyDescent="0.4">
      <c r="E4940" s="32" t="str">
        <f t="shared" si="154"/>
        <v/>
      </c>
      <c r="K4940" s="32" t="str">
        <f t="shared" si="155"/>
        <v/>
      </c>
      <c r="L4940" s="535"/>
    </row>
    <row r="4941" spans="5:12" x14ac:dyDescent="0.4">
      <c r="E4941" s="32" t="str">
        <f t="shared" si="154"/>
        <v/>
      </c>
      <c r="K4941" s="32" t="str">
        <f t="shared" si="155"/>
        <v/>
      </c>
      <c r="L4941" s="535"/>
    </row>
    <row r="4942" spans="5:12" x14ac:dyDescent="0.4">
      <c r="E4942" s="32" t="str">
        <f t="shared" si="154"/>
        <v/>
      </c>
      <c r="K4942" s="32" t="str">
        <f t="shared" si="155"/>
        <v/>
      </c>
      <c r="L4942" s="535"/>
    </row>
    <row r="4943" spans="5:12" x14ac:dyDescent="0.4">
      <c r="E4943" s="32" t="str">
        <f t="shared" si="154"/>
        <v/>
      </c>
      <c r="K4943" s="32" t="str">
        <f t="shared" si="155"/>
        <v/>
      </c>
      <c r="L4943" s="535"/>
    </row>
    <row r="4944" spans="5:12" x14ac:dyDescent="0.4">
      <c r="E4944" s="32" t="str">
        <f t="shared" si="154"/>
        <v/>
      </c>
      <c r="K4944" s="32" t="str">
        <f t="shared" si="155"/>
        <v/>
      </c>
      <c r="L4944" s="535"/>
    </row>
    <row r="4945" spans="5:12" x14ac:dyDescent="0.4">
      <c r="E4945" s="32" t="str">
        <f t="shared" si="154"/>
        <v/>
      </c>
      <c r="K4945" s="32" t="str">
        <f t="shared" si="155"/>
        <v/>
      </c>
      <c r="L4945" s="535"/>
    </row>
    <row r="4946" spans="5:12" x14ac:dyDescent="0.4">
      <c r="E4946" s="32" t="str">
        <f t="shared" si="154"/>
        <v/>
      </c>
      <c r="K4946" s="32" t="str">
        <f t="shared" si="155"/>
        <v/>
      </c>
      <c r="L4946" s="535"/>
    </row>
    <row r="4947" spans="5:12" x14ac:dyDescent="0.4">
      <c r="E4947" s="32" t="str">
        <f t="shared" si="154"/>
        <v/>
      </c>
      <c r="K4947" s="32" t="str">
        <f t="shared" si="155"/>
        <v/>
      </c>
      <c r="L4947" s="535"/>
    </row>
    <row r="4948" spans="5:12" x14ac:dyDescent="0.4">
      <c r="E4948" s="32" t="str">
        <f t="shared" si="154"/>
        <v/>
      </c>
      <c r="K4948" s="32" t="str">
        <f t="shared" si="155"/>
        <v/>
      </c>
      <c r="L4948" s="535"/>
    </row>
    <row r="4949" spans="5:12" x14ac:dyDescent="0.4">
      <c r="E4949" s="32" t="str">
        <f t="shared" si="154"/>
        <v/>
      </c>
      <c r="K4949" s="32" t="str">
        <f t="shared" si="155"/>
        <v/>
      </c>
      <c r="L4949" s="535"/>
    </row>
    <row r="4950" spans="5:12" x14ac:dyDescent="0.4">
      <c r="E4950" s="32" t="str">
        <f t="shared" si="154"/>
        <v/>
      </c>
      <c r="K4950" s="32" t="str">
        <f t="shared" si="155"/>
        <v/>
      </c>
      <c r="L4950" s="535"/>
    </row>
    <row r="4951" spans="5:12" x14ac:dyDescent="0.4">
      <c r="E4951" s="32" t="str">
        <f t="shared" si="154"/>
        <v/>
      </c>
      <c r="K4951" s="32" t="str">
        <f t="shared" si="155"/>
        <v/>
      </c>
      <c r="L4951" s="535"/>
    </row>
    <row r="4952" spans="5:12" x14ac:dyDescent="0.4">
      <c r="E4952" s="32" t="str">
        <f t="shared" si="154"/>
        <v/>
      </c>
      <c r="K4952" s="32" t="str">
        <f t="shared" si="155"/>
        <v/>
      </c>
      <c r="L4952" s="535"/>
    </row>
    <row r="4953" spans="5:12" x14ac:dyDescent="0.4">
      <c r="E4953" s="32" t="str">
        <f t="shared" si="154"/>
        <v/>
      </c>
      <c r="K4953" s="32" t="str">
        <f t="shared" si="155"/>
        <v/>
      </c>
      <c r="L4953" s="535"/>
    </row>
    <row r="4954" spans="5:12" x14ac:dyDescent="0.4">
      <c r="E4954" s="32" t="str">
        <f t="shared" si="154"/>
        <v/>
      </c>
      <c r="K4954" s="32" t="str">
        <f t="shared" si="155"/>
        <v/>
      </c>
      <c r="L4954" s="535"/>
    </row>
    <row r="4955" spans="5:12" x14ac:dyDescent="0.4">
      <c r="E4955" s="32" t="str">
        <f t="shared" si="154"/>
        <v/>
      </c>
      <c r="K4955" s="32" t="str">
        <f t="shared" si="155"/>
        <v/>
      </c>
      <c r="L4955" s="535"/>
    </row>
    <row r="4956" spans="5:12" x14ac:dyDescent="0.4">
      <c r="E4956" s="32" t="str">
        <f t="shared" si="154"/>
        <v/>
      </c>
      <c r="K4956" s="32" t="str">
        <f t="shared" si="155"/>
        <v/>
      </c>
      <c r="L4956" s="535"/>
    </row>
    <row r="4957" spans="5:12" x14ac:dyDescent="0.4">
      <c r="E4957" s="32" t="str">
        <f t="shared" si="154"/>
        <v/>
      </c>
      <c r="K4957" s="32" t="str">
        <f t="shared" si="155"/>
        <v/>
      </c>
      <c r="L4957" s="535"/>
    </row>
    <row r="4958" spans="5:12" x14ac:dyDescent="0.4">
      <c r="E4958" s="32" t="str">
        <f t="shared" si="154"/>
        <v/>
      </c>
      <c r="K4958" s="32" t="str">
        <f t="shared" si="155"/>
        <v/>
      </c>
      <c r="L4958" s="535"/>
    </row>
    <row r="4959" spans="5:12" x14ac:dyDescent="0.4">
      <c r="E4959" s="32" t="str">
        <f t="shared" si="154"/>
        <v/>
      </c>
      <c r="K4959" s="32" t="str">
        <f t="shared" si="155"/>
        <v/>
      </c>
      <c r="L4959" s="535"/>
    </row>
    <row r="4960" spans="5:12" x14ac:dyDescent="0.4">
      <c r="E4960" s="32" t="str">
        <f t="shared" si="154"/>
        <v/>
      </c>
      <c r="K4960" s="32" t="str">
        <f t="shared" si="155"/>
        <v/>
      </c>
      <c r="L4960" s="535"/>
    </row>
    <row r="4961" spans="5:12" x14ac:dyDescent="0.4">
      <c r="E4961" s="32" t="str">
        <f t="shared" si="154"/>
        <v/>
      </c>
      <c r="K4961" s="32" t="str">
        <f t="shared" si="155"/>
        <v/>
      </c>
      <c r="L4961" s="535"/>
    </row>
    <row r="4962" spans="5:12" x14ac:dyDescent="0.4">
      <c r="E4962" s="32" t="str">
        <f t="shared" si="154"/>
        <v/>
      </c>
      <c r="K4962" s="32" t="str">
        <f t="shared" si="155"/>
        <v/>
      </c>
      <c r="L4962" s="535"/>
    </row>
    <row r="4963" spans="5:12" x14ac:dyDescent="0.4">
      <c r="E4963" s="32" t="str">
        <f t="shared" si="154"/>
        <v/>
      </c>
      <c r="K4963" s="32" t="str">
        <f t="shared" si="155"/>
        <v/>
      </c>
      <c r="L4963" s="535"/>
    </row>
    <row r="4964" spans="5:12" x14ac:dyDescent="0.4">
      <c r="E4964" s="32" t="str">
        <f t="shared" si="154"/>
        <v/>
      </c>
      <c r="K4964" s="32" t="str">
        <f t="shared" si="155"/>
        <v/>
      </c>
      <c r="L4964" s="535"/>
    </row>
    <row r="4965" spans="5:12" x14ac:dyDescent="0.4">
      <c r="E4965" s="32" t="str">
        <f t="shared" si="154"/>
        <v/>
      </c>
      <c r="K4965" s="32" t="str">
        <f t="shared" si="155"/>
        <v/>
      </c>
      <c r="L4965" s="535"/>
    </row>
    <row r="4966" spans="5:12" x14ac:dyDescent="0.4">
      <c r="E4966" s="32" t="str">
        <f t="shared" si="154"/>
        <v/>
      </c>
      <c r="K4966" s="32" t="str">
        <f t="shared" si="155"/>
        <v/>
      </c>
      <c r="L4966" s="535"/>
    </row>
    <row r="4967" spans="5:12" x14ac:dyDescent="0.4">
      <c r="E4967" s="32" t="str">
        <f t="shared" si="154"/>
        <v/>
      </c>
      <c r="K4967" s="32" t="str">
        <f t="shared" si="155"/>
        <v/>
      </c>
      <c r="L4967" s="535"/>
    </row>
    <row r="4968" spans="5:12" x14ac:dyDescent="0.4">
      <c r="E4968" s="32" t="str">
        <f t="shared" si="154"/>
        <v/>
      </c>
      <c r="K4968" s="32" t="str">
        <f t="shared" si="155"/>
        <v/>
      </c>
      <c r="L4968" s="535"/>
    </row>
    <row r="4969" spans="5:12" x14ac:dyDescent="0.4">
      <c r="E4969" s="32" t="str">
        <f t="shared" si="154"/>
        <v/>
      </c>
      <c r="K4969" s="32" t="str">
        <f t="shared" si="155"/>
        <v/>
      </c>
      <c r="L4969" s="535"/>
    </row>
    <row r="4970" spans="5:12" x14ac:dyDescent="0.4">
      <c r="E4970" s="32" t="str">
        <f t="shared" si="154"/>
        <v/>
      </c>
      <c r="K4970" s="32" t="str">
        <f t="shared" si="155"/>
        <v/>
      </c>
      <c r="L4970" s="535"/>
    </row>
    <row r="4971" spans="5:12" x14ac:dyDescent="0.4">
      <c r="E4971" s="32" t="str">
        <f t="shared" si="154"/>
        <v/>
      </c>
      <c r="K4971" s="32" t="str">
        <f t="shared" si="155"/>
        <v/>
      </c>
      <c r="L4971" s="535"/>
    </row>
    <row r="4972" spans="5:12" x14ac:dyDescent="0.4">
      <c r="E4972" s="32" t="str">
        <f t="shared" si="154"/>
        <v/>
      </c>
      <c r="K4972" s="32" t="str">
        <f t="shared" si="155"/>
        <v/>
      </c>
      <c r="L4972" s="535"/>
    </row>
    <row r="4973" spans="5:12" x14ac:dyDescent="0.4">
      <c r="E4973" s="32" t="str">
        <f t="shared" si="154"/>
        <v/>
      </c>
      <c r="K4973" s="32" t="str">
        <f t="shared" si="155"/>
        <v/>
      </c>
      <c r="L4973" s="535"/>
    </row>
    <row r="4974" spans="5:12" x14ac:dyDescent="0.4">
      <c r="E4974" s="32" t="str">
        <f t="shared" si="154"/>
        <v/>
      </c>
      <c r="K4974" s="32" t="str">
        <f t="shared" si="155"/>
        <v/>
      </c>
      <c r="L4974" s="535"/>
    </row>
    <row r="4975" spans="5:12" x14ac:dyDescent="0.4">
      <c r="E4975" s="32" t="str">
        <f t="shared" si="154"/>
        <v/>
      </c>
      <c r="K4975" s="32" t="str">
        <f t="shared" si="155"/>
        <v/>
      </c>
      <c r="L4975" s="535"/>
    </row>
    <row r="4976" spans="5:12" x14ac:dyDescent="0.4">
      <c r="E4976" s="32" t="str">
        <f t="shared" si="154"/>
        <v/>
      </c>
      <c r="K4976" s="32" t="str">
        <f t="shared" si="155"/>
        <v/>
      </c>
      <c r="L4976" s="535"/>
    </row>
    <row r="4977" spans="5:12" x14ac:dyDescent="0.4">
      <c r="E4977" s="32" t="str">
        <f t="shared" si="154"/>
        <v/>
      </c>
      <c r="K4977" s="32" t="str">
        <f t="shared" si="155"/>
        <v/>
      </c>
      <c r="L4977" s="535"/>
    </row>
    <row r="4978" spans="5:12" x14ac:dyDescent="0.4">
      <c r="E4978" s="32" t="str">
        <f t="shared" si="154"/>
        <v/>
      </c>
      <c r="K4978" s="32" t="str">
        <f t="shared" si="155"/>
        <v/>
      </c>
      <c r="L4978" s="535"/>
    </row>
    <row r="4979" spans="5:12" x14ac:dyDescent="0.4">
      <c r="E4979" s="32" t="str">
        <f t="shared" si="154"/>
        <v/>
      </c>
      <c r="K4979" s="32" t="str">
        <f t="shared" si="155"/>
        <v/>
      </c>
      <c r="L4979" s="535"/>
    </row>
    <row r="4980" spans="5:12" x14ac:dyDescent="0.4">
      <c r="E4980" s="32" t="str">
        <f t="shared" si="154"/>
        <v/>
      </c>
      <c r="K4980" s="32" t="str">
        <f t="shared" si="155"/>
        <v/>
      </c>
      <c r="L4980" s="535"/>
    </row>
    <row r="4981" spans="5:12" x14ac:dyDescent="0.4">
      <c r="E4981" s="32" t="str">
        <f t="shared" si="154"/>
        <v/>
      </c>
      <c r="K4981" s="32" t="str">
        <f t="shared" si="155"/>
        <v/>
      </c>
      <c r="L4981" s="535"/>
    </row>
    <row r="4982" spans="5:12" x14ac:dyDescent="0.4">
      <c r="E4982" s="32" t="str">
        <f t="shared" si="154"/>
        <v/>
      </c>
      <c r="K4982" s="32" t="str">
        <f t="shared" si="155"/>
        <v/>
      </c>
      <c r="L4982" s="535"/>
    </row>
    <row r="4983" spans="5:12" x14ac:dyDescent="0.4">
      <c r="E4983" s="32" t="str">
        <f t="shared" si="154"/>
        <v/>
      </c>
      <c r="K4983" s="32" t="str">
        <f t="shared" si="155"/>
        <v/>
      </c>
      <c r="L4983" s="535"/>
    </row>
    <row r="4984" spans="5:12" x14ac:dyDescent="0.4">
      <c r="E4984" s="32" t="str">
        <f t="shared" si="154"/>
        <v/>
      </c>
      <c r="K4984" s="32" t="str">
        <f t="shared" si="155"/>
        <v/>
      </c>
      <c r="L4984" s="535"/>
    </row>
    <row r="4985" spans="5:12" x14ac:dyDescent="0.4">
      <c r="E4985" s="32" t="str">
        <f t="shared" si="154"/>
        <v/>
      </c>
      <c r="K4985" s="32" t="str">
        <f t="shared" si="155"/>
        <v/>
      </c>
      <c r="L4985" s="535"/>
    </row>
    <row r="4986" spans="5:12" x14ac:dyDescent="0.4">
      <c r="E4986" s="32" t="str">
        <f t="shared" si="154"/>
        <v/>
      </c>
      <c r="K4986" s="32" t="str">
        <f t="shared" si="155"/>
        <v/>
      </c>
      <c r="L4986" s="535"/>
    </row>
    <row r="4987" spans="5:12" x14ac:dyDescent="0.4">
      <c r="E4987" s="32" t="str">
        <f t="shared" si="154"/>
        <v/>
      </c>
      <c r="K4987" s="32" t="str">
        <f t="shared" si="155"/>
        <v/>
      </c>
      <c r="L4987" s="535"/>
    </row>
    <row r="4988" spans="5:12" x14ac:dyDescent="0.4">
      <c r="E4988" s="32" t="str">
        <f t="shared" si="154"/>
        <v/>
      </c>
      <c r="K4988" s="32" t="str">
        <f t="shared" si="155"/>
        <v/>
      </c>
      <c r="L4988" s="535"/>
    </row>
    <row r="4989" spans="5:12" x14ac:dyDescent="0.4">
      <c r="E4989" s="32" t="str">
        <f t="shared" si="154"/>
        <v/>
      </c>
      <c r="K4989" s="32" t="str">
        <f t="shared" si="155"/>
        <v/>
      </c>
      <c r="L4989" s="535"/>
    </row>
    <row r="4990" spans="5:12" x14ac:dyDescent="0.4">
      <c r="E4990" s="32" t="str">
        <f t="shared" si="154"/>
        <v/>
      </c>
      <c r="K4990" s="32" t="str">
        <f t="shared" si="155"/>
        <v/>
      </c>
      <c r="L4990" s="535"/>
    </row>
    <row r="4991" spans="5:12" x14ac:dyDescent="0.4">
      <c r="E4991" s="32" t="str">
        <f t="shared" si="154"/>
        <v/>
      </c>
      <c r="K4991" s="32" t="str">
        <f t="shared" si="155"/>
        <v/>
      </c>
      <c r="L4991" s="535"/>
    </row>
    <row r="4992" spans="5:12" x14ac:dyDescent="0.4">
      <c r="E4992" s="32" t="str">
        <f t="shared" si="154"/>
        <v/>
      </c>
      <c r="K4992" s="32" t="str">
        <f t="shared" si="155"/>
        <v/>
      </c>
      <c r="L4992" s="535"/>
    </row>
    <row r="4993" spans="5:12" x14ac:dyDescent="0.4">
      <c r="E4993" s="32" t="str">
        <f t="shared" si="154"/>
        <v/>
      </c>
      <c r="K4993" s="32" t="str">
        <f t="shared" si="155"/>
        <v/>
      </c>
      <c r="L4993" s="535"/>
    </row>
    <row r="4994" spans="5:12" x14ac:dyDescent="0.4">
      <c r="E4994" s="32" t="str">
        <f t="shared" si="154"/>
        <v/>
      </c>
      <c r="K4994" s="32" t="str">
        <f t="shared" si="155"/>
        <v/>
      </c>
      <c r="L4994" s="535"/>
    </row>
    <row r="4995" spans="5:12" x14ac:dyDescent="0.4">
      <c r="E4995" s="32" t="str">
        <f t="shared" si="154"/>
        <v/>
      </c>
      <c r="K4995" s="32" t="str">
        <f t="shared" si="155"/>
        <v/>
      </c>
      <c r="L4995" s="535"/>
    </row>
    <row r="4996" spans="5:12" x14ac:dyDescent="0.4">
      <c r="E4996" s="32" t="str">
        <f t="shared" si="154"/>
        <v/>
      </c>
      <c r="K4996" s="32" t="str">
        <f t="shared" si="155"/>
        <v/>
      </c>
      <c r="L4996" s="535"/>
    </row>
    <row r="4997" spans="5:12" x14ac:dyDescent="0.4">
      <c r="E4997" s="32" t="str">
        <f t="shared" si="154"/>
        <v/>
      </c>
      <c r="K4997" s="32" t="str">
        <f t="shared" si="155"/>
        <v/>
      </c>
      <c r="L4997" s="535"/>
    </row>
    <row r="4998" spans="5:12" x14ac:dyDescent="0.4">
      <c r="E4998" s="32" t="str">
        <f t="shared" si="154"/>
        <v/>
      </c>
      <c r="K4998" s="32" t="str">
        <f t="shared" si="155"/>
        <v/>
      </c>
      <c r="L4998" s="535"/>
    </row>
    <row r="4999" spans="5:12" x14ac:dyDescent="0.4">
      <c r="E4999" s="32" t="str">
        <f t="shared" si="154"/>
        <v/>
      </c>
      <c r="K4999" s="32" t="str">
        <f t="shared" si="155"/>
        <v/>
      </c>
      <c r="L4999" s="535"/>
    </row>
    <row r="5000" spans="5:12" x14ac:dyDescent="0.4">
      <c r="E5000" s="32" t="str">
        <f t="shared" si="154"/>
        <v/>
      </c>
      <c r="K5000" s="32" t="str">
        <f t="shared" si="155"/>
        <v/>
      </c>
      <c r="L5000" s="535"/>
    </row>
    <row r="5001" spans="5:12" x14ac:dyDescent="0.4">
      <c r="E5001" s="32" t="str">
        <f t="shared" si="154"/>
        <v/>
      </c>
      <c r="K5001" s="32" t="str">
        <f t="shared" si="155"/>
        <v/>
      </c>
      <c r="L5001" s="535"/>
    </row>
    <row r="5002" spans="5:12" x14ac:dyDescent="0.4">
      <c r="E5002" s="32" t="str">
        <f t="shared" ref="E5002:E5065" si="156">IF(OR(B5002="",B5002="Инструмент бензо",B5002="Инструмент электро",B5002="Инструмент газ",B5002="Ручник и аксессуары"),"","V")</f>
        <v/>
      </c>
      <c r="K5002" s="32" t="str">
        <f t="shared" si="155"/>
        <v/>
      </c>
      <c r="L5002" s="535"/>
    </row>
    <row r="5003" spans="5:12" x14ac:dyDescent="0.4">
      <c r="E5003" s="32" t="str">
        <f t="shared" si="156"/>
        <v/>
      </c>
      <c r="K5003" s="32" t="str">
        <f t="shared" ref="K5003:K5066" si="157">IF(OR(H5003="",H5003="Инструмент бензо",H5003="Инструмент электро",H5003="Инструмент газ",H5003="Ручник и аксессуары"),"","V")</f>
        <v/>
      </c>
      <c r="L5003" s="535"/>
    </row>
    <row r="5004" spans="5:12" x14ac:dyDescent="0.4">
      <c r="E5004" s="32" t="str">
        <f t="shared" si="156"/>
        <v/>
      </c>
      <c r="K5004" s="32" t="str">
        <f t="shared" si="157"/>
        <v/>
      </c>
      <c r="L5004" s="535"/>
    </row>
    <row r="5005" spans="5:12" x14ac:dyDescent="0.4">
      <c r="E5005" s="32" t="str">
        <f t="shared" si="156"/>
        <v/>
      </c>
      <c r="K5005" s="32" t="str">
        <f t="shared" si="157"/>
        <v/>
      </c>
      <c r="L5005" s="535"/>
    </row>
    <row r="5006" spans="5:12" x14ac:dyDescent="0.4">
      <c r="E5006" s="32" t="str">
        <f t="shared" si="156"/>
        <v/>
      </c>
      <c r="K5006" s="32" t="str">
        <f t="shared" si="157"/>
        <v/>
      </c>
      <c r="L5006" s="535"/>
    </row>
    <row r="5007" spans="5:12" x14ac:dyDescent="0.4">
      <c r="E5007" s="32" t="str">
        <f t="shared" si="156"/>
        <v/>
      </c>
      <c r="K5007" s="32" t="str">
        <f t="shared" si="157"/>
        <v/>
      </c>
      <c r="L5007" s="535"/>
    </row>
    <row r="5008" spans="5:12" x14ac:dyDescent="0.4">
      <c r="E5008" s="32" t="str">
        <f t="shared" si="156"/>
        <v/>
      </c>
      <c r="K5008" s="32" t="str">
        <f t="shared" si="157"/>
        <v/>
      </c>
      <c r="L5008" s="535"/>
    </row>
    <row r="5009" spans="5:12" x14ac:dyDescent="0.4">
      <c r="E5009" s="32" t="str">
        <f t="shared" si="156"/>
        <v/>
      </c>
      <c r="K5009" s="32" t="str">
        <f t="shared" si="157"/>
        <v/>
      </c>
      <c r="L5009" s="535"/>
    </row>
    <row r="5010" spans="5:12" x14ac:dyDescent="0.4">
      <c r="E5010" s="32" t="str">
        <f t="shared" si="156"/>
        <v/>
      </c>
      <c r="K5010" s="32" t="str">
        <f t="shared" si="157"/>
        <v/>
      </c>
      <c r="L5010" s="535"/>
    </row>
    <row r="5011" spans="5:12" x14ac:dyDescent="0.4">
      <c r="E5011" s="32" t="str">
        <f t="shared" si="156"/>
        <v/>
      </c>
      <c r="K5011" s="32" t="str">
        <f t="shared" si="157"/>
        <v/>
      </c>
      <c r="L5011" s="535"/>
    </row>
    <row r="5012" spans="5:12" x14ac:dyDescent="0.4">
      <c r="E5012" s="32" t="str">
        <f t="shared" si="156"/>
        <v/>
      </c>
      <c r="K5012" s="32" t="str">
        <f t="shared" si="157"/>
        <v/>
      </c>
      <c r="L5012" s="535"/>
    </row>
    <row r="5013" spans="5:12" x14ac:dyDescent="0.4">
      <c r="E5013" s="32" t="str">
        <f t="shared" si="156"/>
        <v/>
      </c>
      <c r="K5013" s="32" t="str">
        <f t="shared" si="157"/>
        <v/>
      </c>
      <c r="L5013" s="535"/>
    </row>
    <row r="5014" spans="5:12" x14ac:dyDescent="0.4">
      <c r="E5014" s="32" t="str">
        <f t="shared" si="156"/>
        <v/>
      </c>
      <c r="K5014" s="32" t="str">
        <f t="shared" si="157"/>
        <v/>
      </c>
      <c r="L5014" s="535"/>
    </row>
    <row r="5015" spans="5:12" x14ac:dyDescent="0.4">
      <c r="E5015" s="32" t="str">
        <f t="shared" si="156"/>
        <v/>
      </c>
      <c r="K5015" s="32" t="str">
        <f t="shared" si="157"/>
        <v/>
      </c>
      <c r="L5015" s="535"/>
    </row>
    <row r="5016" spans="5:12" x14ac:dyDescent="0.4">
      <c r="E5016" s="32" t="str">
        <f t="shared" si="156"/>
        <v/>
      </c>
      <c r="K5016" s="32" t="str">
        <f t="shared" si="157"/>
        <v/>
      </c>
      <c r="L5016" s="535"/>
    </row>
    <row r="5017" spans="5:12" x14ac:dyDescent="0.4">
      <c r="E5017" s="32" t="str">
        <f t="shared" si="156"/>
        <v/>
      </c>
      <c r="K5017" s="32" t="str">
        <f t="shared" si="157"/>
        <v/>
      </c>
      <c r="L5017" s="535"/>
    </row>
    <row r="5018" spans="5:12" x14ac:dyDescent="0.4">
      <c r="E5018" s="32" t="str">
        <f t="shared" si="156"/>
        <v/>
      </c>
      <c r="K5018" s="32" t="str">
        <f t="shared" si="157"/>
        <v/>
      </c>
      <c r="L5018" s="535"/>
    </row>
    <row r="5019" spans="5:12" x14ac:dyDescent="0.4">
      <c r="E5019" s="32" t="str">
        <f t="shared" si="156"/>
        <v/>
      </c>
      <c r="K5019" s="32" t="str">
        <f t="shared" si="157"/>
        <v/>
      </c>
      <c r="L5019" s="535"/>
    </row>
    <row r="5020" spans="5:12" x14ac:dyDescent="0.4">
      <c r="E5020" s="32" t="str">
        <f t="shared" si="156"/>
        <v/>
      </c>
      <c r="K5020" s="32" t="str">
        <f t="shared" si="157"/>
        <v/>
      </c>
      <c r="L5020" s="535"/>
    </row>
    <row r="5021" spans="5:12" x14ac:dyDescent="0.4">
      <c r="E5021" s="32" t="str">
        <f t="shared" si="156"/>
        <v/>
      </c>
      <c r="K5021" s="32" t="str">
        <f t="shared" si="157"/>
        <v/>
      </c>
      <c r="L5021" s="535"/>
    </row>
    <row r="5022" spans="5:12" x14ac:dyDescent="0.4">
      <c r="E5022" s="32" t="str">
        <f t="shared" si="156"/>
        <v/>
      </c>
      <c r="K5022" s="32" t="str">
        <f t="shared" si="157"/>
        <v/>
      </c>
      <c r="L5022" s="535"/>
    </row>
    <row r="5023" spans="5:12" x14ac:dyDescent="0.4">
      <c r="E5023" s="32" t="str">
        <f t="shared" si="156"/>
        <v/>
      </c>
      <c r="K5023" s="32" t="str">
        <f t="shared" si="157"/>
        <v/>
      </c>
      <c r="L5023" s="535"/>
    </row>
    <row r="5024" spans="5:12" x14ac:dyDescent="0.4">
      <c r="E5024" s="32" t="str">
        <f t="shared" si="156"/>
        <v/>
      </c>
      <c r="K5024" s="32" t="str">
        <f t="shared" si="157"/>
        <v/>
      </c>
      <c r="L5024" s="535"/>
    </row>
    <row r="5025" spans="5:12" x14ac:dyDescent="0.4">
      <c r="E5025" s="32" t="str">
        <f t="shared" si="156"/>
        <v/>
      </c>
      <c r="K5025" s="32" t="str">
        <f t="shared" si="157"/>
        <v/>
      </c>
      <c r="L5025" s="535"/>
    </row>
    <row r="5026" spans="5:12" x14ac:dyDescent="0.4">
      <c r="E5026" s="32" t="str">
        <f t="shared" si="156"/>
        <v/>
      </c>
      <c r="K5026" s="32" t="str">
        <f t="shared" si="157"/>
        <v/>
      </c>
      <c r="L5026" s="535"/>
    </row>
    <row r="5027" spans="5:12" x14ac:dyDescent="0.4">
      <c r="E5027" s="32" t="str">
        <f t="shared" si="156"/>
        <v/>
      </c>
      <c r="K5027" s="32" t="str">
        <f t="shared" si="157"/>
        <v/>
      </c>
      <c r="L5027" s="535"/>
    </row>
    <row r="5028" spans="5:12" x14ac:dyDescent="0.4">
      <c r="E5028" s="32" t="str">
        <f t="shared" si="156"/>
        <v/>
      </c>
      <c r="K5028" s="32" t="str">
        <f t="shared" si="157"/>
        <v/>
      </c>
      <c r="L5028" s="535"/>
    </row>
    <row r="5029" spans="5:12" x14ac:dyDescent="0.4">
      <c r="E5029" s="32" t="str">
        <f t="shared" si="156"/>
        <v/>
      </c>
      <c r="K5029" s="32" t="str">
        <f t="shared" si="157"/>
        <v/>
      </c>
      <c r="L5029" s="535"/>
    </row>
    <row r="5030" spans="5:12" x14ac:dyDescent="0.4">
      <c r="E5030" s="32" t="str">
        <f t="shared" si="156"/>
        <v/>
      </c>
      <c r="K5030" s="32" t="str">
        <f t="shared" si="157"/>
        <v/>
      </c>
      <c r="L5030" s="535"/>
    </row>
    <row r="5031" spans="5:12" x14ac:dyDescent="0.4">
      <c r="E5031" s="32" t="str">
        <f t="shared" si="156"/>
        <v/>
      </c>
      <c r="K5031" s="32" t="str">
        <f t="shared" si="157"/>
        <v/>
      </c>
      <c r="L5031" s="535"/>
    </row>
    <row r="5032" spans="5:12" x14ac:dyDescent="0.4">
      <c r="E5032" s="32" t="str">
        <f t="shared" si="156"/>
        <v/>
      </c>
      <c r="K5032" s="32" t="str">
        <f t="shared" si="157"/>
        <v/>
      </c>
      <c r="L5032" s="535"/>
    </row>
    <row r="5033" spans="5:12" x14ac:dyDescent="0.4">
      <c r="E5033" s="32" t="str">
        <f t="shared" si="156"/>
        <v/>
      </c>
      <c r="K5033" s="32" t="str">
        <f t="shared" si="157"/>
        <v/>
      </c>
      <c r="L5033" s="535"/>
    </row>
    <row r="5034" spans="5:12" x14ac:dyDescent="0.4">
      <c r="E5034" s="32" t="str">
        <f t="shared" si="156"/>
        <v/>
      </c>
      <c r="K5034" s="32" t="str">
        <f t="shared" si="157"/>
        <v/>
      </c>
      <c r="L5034" s="535"/>
    </row>
    <row r="5035" spans="5:12" x14ac:dyDescent="0.4">
      <c r="E5035" s="32" t="str">
        <f t="shared" si="156"/>
        <v/>
      </c>
      <c r="K5035" s="32" t="str">
        <f t="shared" si="157"/>
        <v/>
      </c>
      <c r="L5035" s="535"/>
    </row>
    <row r="5036" spans="5:12" x14ac:dyDescent="0.4">
      <c r="E5036" s="32" t="str">
        <f t="shared" si="156"/>
        <v/>
      </c>
      <c r="K5036" s="32" t="str">
        <f t="shared" si="157"/>
        <v/>
      </c>
      <c r="L5036" s="535"/>
    </row>
    <row r="5037" spans="5:12" x14ac:dyDescent="0.4">
      <c r="E5037" s="32" t="str">
        <f t="shared" si="156"/>
        <v/>
      </c>
      <c r="K5037" s="32" t="str">
        <f t="shared" si="157"/>
        <v/>
      </c>
      <c r="L5037" s="535"/>
    </row>
    <row r="5038" spans="5:12" x14ac:dyDescent="0.4">
      <c r="E5038" s="32" t="str">
        <f t="shared" si="156"/>
        <v/>
      </c>
      <c r="K5038" s="32" t="str">
        <f t="shared" si="157"/>
        <v/>
      </c>
      <c r="L5038" s="535"/>
    </row>
    <row r="5039" spans="5:12" x14ac:dyDescent="0.4">
      <c r="E5039" s="32" t="str">
        <f t="shared" si="156"/>
        <v/>
      </c>
      <c r="K5039" s="32" t="str">
        <f t="shared" si="157"/>
        <v/>
      </c>
      <c r="L5039" s="535"/>
    </row>
    <row r="5040" spans="5:12" x14ac:dyDescent="0.4">
      <c r="E5040" s="32" t="str">
        <f t="shared" si="156"/>
        <v/>
      </c>
      <c r="K5040" s="32" t="str">
        <f t="shared" si="157"/>
        <v/>
      </c>
      <c r="L5040" s="535"/>
    </row>
    <row r="5041" spans="5:12" x14ac:dyDescent="0.4">
      <c r="E5041" s="32" t="str">
        <f t="shared" si="156"/>
        <v/>
      </c>
      <c r="K5041" s="32" t="str">
        <f t="shared" si="157"/>
        <v/>
      </c>
      <c r="L5041" s="535"/>
    </row>
    <row r="5042" spans="5:12" x14ac:dyDescent="0.4">
      <c r="E5042" s="32" t="str">
        <f t="shared" si="156"/>
        <v/>
      </c>
      <c r="K5042" s="32" t="str">
        <f t="shared" si="157"/>
        <v/>
      </c>
      <c r="L5042" s="535"/>
    </row>
    <row r="5043" spans="5:12" x14ac:dyDescent="0.4">
      <c r="E5043" s="32" t="str">
        <f t="shared" si="156"/>
        <v/>
      </c>
      <c r="K5043" s="32" t="str">
        <f t="shared" si="157"/>
        <v/>
      </c>
      <c r="L5043" s="535"/>
    </row>
    <row r="5044" spans="5:12" x14ac:dyDescent="0.4">
      <c r="E5044" s="32" t="str">
        <f t="shared" si="156"/>
        <v/>
      </c>
      <c r="K5044" s="32" t="str">
        <f t="shared" si="157"/>
        <v/>
      </c>
      <c r="L5044" s="535"/>
    </row>
    <row r="5045" spans="5:12" x14ac:dyDescent="0.4">
      <c r="E5045" s="32" t="str">
        <f t="shared" si="156"/>
        <v/>
      </c>
      <c r="K5045" s="32" t="str">
        <f t="shared" si="157"/>
        <v/>
      </c>
      <c r="L5045" s="535"/>
    </row>
    <row r="5046" spans="5:12" x14ac:dyDescent="0.4">
      <c r="E5046" s="32" t="str">
        <f t="shared" si="156"/>
        <v/>
      </c>
      <c r="K5046" s="32" t="str">
        <f t="shared" si="157"/>
        <v/>
      </c>
      <c r="L5046" s="535"/>
    </row>
    <row r="5047" spans="5:12" x14ac:dyDescent="0.4">
      <c r="E5047" s="32" t="str">
        <f t="shared" si="156"/>
        <v/>
      </c>
      <c r="K5047" s="32" t="str">
        <f t="shared" si="157"/>
        <v/>
      </c>
      <c r="L5047" s="535"/>
    </row>
    <row r="5048" spans="5:12" x14ac:dyDescent="0.4">
      <c r="E5048" s="32" t="str">
        <f t="shared" si="156"/>
        <v/>
      </c>
      <c r="K5048" s="32" t="str">
        <f t="shared" si="157"/>
        <v/>
      </c>
      <c r="L5048" s="535"/>
    </row>
    <row r="5049" spans="5:12" x14ac:dyDescent="0.4">
      <c r="E5049" s="32" t="str">
        <f t="shared" si="156"/>
        <v/>
      </c>
      <c r="K5049" s="32" t="str">
        <f t="shared" si="157"/>
        <v/>
      </c>
      <c r="L5049" s="535"/>
    </row>
    <row r="5050" spans="5:12" x14ac:dyDescent="0.4">
      <c r="E5050" s="32" t="str">
        <f t="shared" si="156"/>
        <v/>
      </c>
      <c r="K5050" s="32" t="str">
        <f t="shared" si="157"/>
        <v/>
      </c>
      <c r="L5050" s="535"/>
    </row>
    <row r="5051" spans="5:12" x14ac:dyDescent="0.4">
      <c r="E5051" s="32" t="str">
        <f t="shared" si="156"/>
        <v/>
      </c>
      <c r="K5051" s="32" t="str">
        <f t="shared" si="157"/>
        <v/>
      </c>
      <c r="L5051" s="535"/>
    </row>
    <row r="5052" spans="5:12" x14ac:dyDescent="0.4">
      <c r="E5052" s="32" t="str">
        <f t="shared" si="156"/>
        <v/>
      </c>
      <c r="K5052" s="32" t="str">
        <f t="shared" si="157"/>
        <v/>
      </c>
      <c r="L5052" s="535"/>
    </row>
    <row r="5053" spans="5:12" x14ac:dyDescent="0.4">
      <c r="E5053" s="32" t="str">
        <f t="shared" si="156"/>
        <v/>
      </c>
      <c r="K5053" s="32" t="str">
        <f t="shared" si="157"/>
        <v/>
      </c>
      <c r="L5053" s="535"/>
    </row>
    <row r="5054" spans="5:12" x14ac:dyDescent="0.4">
      <c r="E5054" s="32" t="str">
        <f t="shared" si="156"/>
        <v/>
      </c>
      <c r="K5054" s="32" t="str">
        <f t="shared" si="157"/>
        <v/>
      </c>
      <c r="L5054" s="535"/>
    </row>
    <row r="5055" spans="5:12" x14ac:dyDescent="0.4">
      <c r="E5055" s="32" t="str">
        <f t="shared" si="156"/>
        <v/>
      </c>
      <c r="K5055" s="32" t="str">
        <f t="shared" si="157"/>
        <v/>
      </c>
      <c r="L5055" s="535"/>
    </row>
    <row r="5056" spans="5:12" x14ac:dyDescent="0.4">
      <c r="E5056" s="32" t="str">
        <f t="shared" si="156"/>
        <v/>
      </c>
      <c r="K5056" s="32" t="str">
        <f t="shared" si="157"/>
        <v/>
      </c>
      <c r="L5056" s="535"/>
    </row>
    <row r="5057" spans="5:12" x14ac:dyDescent="0.4">
      <c r="E5057" s="32" t="str">
        <f t="shared" si="156"/>
        <v/>
      </c>
      <c r="K5057" s="32" t="str">
        <f t="shared" si="157"/>
        <v/>
      </c>
      <c r="L5057" s="535"/>
    </row>
    <row r="5058" spans="5:12" x14ac:dyDescent="0.4">
      <c r="E5058" s="32" t="str">
        <f t="shared" si="156"/>
        <v/>
      </c>
      <c r="K5058" s="32" t="str">
        <f t="shared" si="157"/>
        <v/>
      </c>
      <c r="L5058" s="535"/>
    </row>
    <row r="5059" spans="5:12" x14ac:dyDescent="0.4">
      <c r="E5059" s="32" t="str">
        <f t="shared" si="156"/>
        <v/>
      </c>
      <c r="K5059" s="32" t="str">
        <f t="shared" si="157"/>
        <v/>
      </c>
      <c r="L5059" s="535"/>
    </row>
    <row r="5060" spans="5:12" x14ac:dyDescent="0.4">
      <c r="E5060" s="32" t="str">
        <f t="shared" si="156"/>
        <v/>
      </c>
      <c r="K5060" s="32" t="str">
        <f t="shared" si="157"/>
        <v/>
      </c>
      <c r="L5060" s="535"/>
    </row>
    <row r="5061" spans="5:12" x14ac:dyDescent="0.4">
      <c r="E5061" s="32" t="str">
        <f t="shared" si="156"/>
        <v/>
      </c>
      <c r="K5061" s="32" t="str">
        <f t="shared" si="157"/>
        <v/>
      </c>
      <c r="L5061" s="535"/>
    </row>
    <row r="5062" spans="5:12" x14ac:dyDescent="0.4">
      <c r="E5062" s="32" t="str">
        <f t="shared" si="156"/>
        <v/>
      </c>
      <c r="K5062" s="32" t="str">
        <f t="shared" si="157"/>
        <v/>
      </c>
      <c r="L5062" s="535"/>
    </row>
    <row r="5063" spans="5:12" x14ac:dyDescent="0.4">
      <c r="E5063" s="32" t="str">
        <f t="shared" si="156"/>
        <v/>
      </c>
      <c r="K5063" s="32" t="str">
        <f t="shared" si="157"/>
        <v/>
      </c>
      <c r="L5063" s="535"/>
    </row>
    <row r="5064" spans="5:12" x14ac:dyDescent="0.4">
      <c r="E5064" s="32" t="str">
        <f t="shared" si="156"/>
        <v/>
      </c>
      <c r="K5064" s="32" t="str">
        <f t="shared" si="157"/>
        <v/>
      </c>
      <c r="L5064" s="535"/>
    </row>
    <row r="5065" spans="5:12" x14ac:dyDescent="0.4">
      <c r="E5065" s="32" t="str">
        <f t="shared" si="156"/>
        <v/>
      </c>
      <c r="K5065" s="32" t="str">
        <f t="shared" si="157"/>
        <v/>
      </c>
      <c r="L5065" s="535"/>
    </row>
    <row r="5066" spans="5:12" x14ac:dyDescent="0.4">
      <c r="E5066" s="32" t="str">
        <f t="shared" ref="E5066:E5129" si="158">IF(OR(B5066="",B5066="Инструмент бензо",B5066="Инструмент электро",B5066="Инструмент газ",B5066="Ручник и аксессуары"),"","V")</f>
        <v/>
      </c>
      <c r="K5066" s="32" t="str">
        <f t="shared" si="157"/>
        <v/>
      </c>
      <c r="L5066" s="535"/>
    </row>
    <row r="5067" spans="5:12" x14ac:dyDescent="0.4">
      <c r="E5067" s="32" t="str">
        <f t="shared" si="158"/>
        <v/>
      </c>
      <c r="K5067" s="32" t="str">
        <f t="shared" ref="K5067:K5130" si="159">IF(OR(H5067="",H5067="Инструмент бензо",H5067="Инструмент электро",H5067="Инструмент газ",H5067="Ручник и аксессуары"),"","V")</f>
        <v/>
      </c>
      <c r="L5067" s="535"/>
    </row>
    <row r="5068" spans="5:12" x14ac:dyDescent="0.4">
      <c r="E5068" s="32" t="str">
        <f t="shared" si="158"/>
        <v/>
      </c>
      <c r="K5068" s="32" t="str">
        <f t="shared" si="159"/>
        <v/>
      </c>
      <c r="L5068" s="535"/>
    </row>
    <row r="5069" spans="5:12" x14ac:dyDescent="0.4">
      <c r="E5069" s="32" t="str">
        <f t="shared" si="158"/>
        <v/>
      </c>
      <c r="K5069" s="32" t="str">
        <f t="shared" si="159"/>
        <v/>
      </c>
      <c r="L5069" s="535"/>
    </row>
    <row r="5070" spans="5:12" x14ac:dyDescent="0.4">
      <c r="E5070" s="32" t="str">
        <f t="shared" si="158"/>
        <v/>
      </c>
      <c r="K5070" s="32" t="str">
        <f t="shared" si="159"/>
        <v/>
      </c>
      <c r="L5070" s="535"/>
    </row>
    <row r="5071" spans="5:12" x14ac:dyDescent="0.4">
      <c r="E5071" s="32" t="str">
        <f t="shared" si="158"/>
        <v/>
      </c>
      <c r="K5071" s="32" t="str">
        <f t="shared" si="159"/>
        <v/>
      </c>
      <c r="L5071" s="535"/>
    </row>
    <row r="5072" spans="5:12" x14ac:dyDescent="0.4">
      <c r="E5072" s="32" t="str">
        <f t="shared" si="158"/>
        <v/>
      </c>
      <c r="K5072" s="32" t="str">
        <f t="shared" si="159"/>
        <v/>
      </c>
      <c r="L5072" s="535"/>
    </row>
    <row r="5073" spans="5:12" x14ac:dyDescent="0.4">
      <c r="E5073" s="32" t="str">
        <f t="shared" si="158"/>
        <v/>
      </c>
      <c r="K5073" s="32" t="str">
        <f t="shared" si="159"/>
        <v/>
      </c>
      <c r="L5073" s="535"/>
    </row>
    <row r="5074" spans="5:12" x14ac:dyDescent="0.4">
      <c r="E5074" s="32" t="str">
        <f t="shared" si="158"/>
        <v/>
      </c>
      <c r="K5074" s="32" t="str">
        <f t="shared" si="159"/>
        <v/>
      </c>
      <c r="L5074" s="535"/>
    </row>
    <row r="5075" spans="5:12" x14ac:dyDescent="0.4">
      <c r="E5075" s="32" t="str">
        <f t="shared" si="158"/>
        <v/>
      </c>
      <c r="K5075" s="32" t="str">
        <f t="shared" si="159"/>
        <v/>
      </c>
      <c r="L5075" s="535"/>
    </row>
    <row r="5076" spans="5:12" x14ac:dyDescent="0.4">
      <c r="E5076" s="32" t="str">
        <f t="shared" si="158"/>
        <v/>
      </c>
      <c r="K5076" s="32" t="str">
        <f t="shared" si="159"/>
        <v/>
      </c>
      <c r="L5076" s="535"/>
    </row>
    <row r="5077" spans="5:12" x14ac:dyDescent="0.4">
      <c r="E5077" s="32" t="str">
        <f t="shared" si="158"/>
        <v/>
      </c>
      <c r="K5077" s="32" t="str">
        <f t="shared" si="159"/>
        <v/>
      </c>
      <c r="L5077" s="535"/>
    </row>
    <row r="5078" spans="5:12" x14ac:dyDescent="0.4">
      <c r="E5078" s="32" t="str">
        <f t="shared" si="158"/>
        <v/>
      </c>
      <c r="K5078" s="32" t="str">
        <f t="shared" si="159"/>
        <v/>
      </c>
      <c r="L5078" s="535"/>
    </row>
    <row r="5079" spans="5:12" x14ac:dyDescent="0.4">
      <c r="E5079" s="32" t="str">
        <f t="shared" si="158"/>
        <v/>
      </c>
      <c r="K5079" s="32" t="str">
        <f t="shared" si="159"/>
        <v/>
      </c>
      <c r="L5079" s="535"/>
    </row>
    <row r="5080" spans="5:12" x14ac:dyDescent="0.4">
      <c r="E5080" s="32" t="str">
        <f t="shared" si="158"/>
        <v/>
      </c>
      <c r="K5080" s="32" t="str">
        <f t="shared" si="159"/>
        <v/>
      </c>
      <c r="L5080" s="535"/>
    </row>
    <row r="5081" spans="5:12" x14ac:dyDescent="0.4">
      <c r="E5081" s="32" t="str">
        <f t="shared" si="158"/>
        <v/>
      </c>
      <c r="K5081" s="32" t="str">
        <f t="shared" si="159"/>
        <v/>
      </c>
      <c r="L5081" s="535"/>
    </row>
    <row r="5082" spans="5:12" x14ac:dyDescent="0.4">
      <c r="E5082" s="32" t="str">
        <f t="shared" si="158"/>
        <v/>
      </c>
      <c r="K5082" s="32" t="str">
        <f t="shared" si="159"/>
        <v/>
      </c>
      <c r="L5082" s="535"/>
    </row>
    <row r="5083" spans="5:12" x14ac:dyDescent="0.4">
      <c r="E5083" s="32" t="str">
        <f t="shared" si="158"/>
        <v/>
      </c>
      <c r="K5083" s="32" t="str">
        <f t="shared" si="159"/>
        <v/>
      </c>
      <c r="L5083" s="535"/>
    </row>
    <row r="5084" spans="5:12" x14ac:dyDescent="0.4">
      <c r="E5084" s="32" t="str">
        <f t="shared" si="158"/>
        <v/>
      </c>
      <c r="K5084" s="32" t="str">
        <f t="shared" si="159"/>
        <v/>
      </c>
      <c r="L5084" s="535"/>
    </row>
    <row r="5085" spans="5:12" x14ac:dyDescent="0.4">
      <c r="E5085" s="32" t="str">
        <f t="shared" si="158"/>
        <v/>
      </c>
      <c r="K5085" s="32" t="str">
        <f t="shared" si="159"/>
        <v/>
      </c>
      <c r="L5085" s="535"/>
    </row>
    <row r="5086" spans="5:12" x14ac:dyDescent="0.4">
      <c r="E5086" s="32" t="str">
        <f t="shared" si="158"/>
        <v/>
      </c>
      <c r="K5086" s="32" t="str">
        <f t="shared" si="159"/>
        <v/>
      </c>
      <c r="L5086" s="535"/>
    </row>
    <row r="5087" spans="5:12" x14ac:dyDescent="0.4">
      <c r="E5087" s="32" t="str">
        <f t="shared" si="158"/>
        <v/>
      </c>
      <c r="K5087" s="32" t="str">
        <f t="shared" si="159"/>
        <v/>
      </c>
      <c r="L5087" s="535"/>
    </row>
    <row r="5088" spans="5:12" x14ac:dyDescent="0.4">
      <c r="E5088" s="32" t="str">
        <f t="shared" si="158"/>
        <v/>
      </c>
      <c r="K5088" s="32" t="str">
        <f t="shared" si="159"/>
        <v/>
      </c>
      <c r="L5088" s="535"/>
    </row>
    <row r="5089" spans="5:12" x14ac:dyDescent="0.4">
      <c r="E5089" s="32" t="str">
        <f t="shared" si="158"/>
        <v/>
      </c>
      <c r="K5089" s="32" t="str">
        <f t="shared" si="159"/>
        <v/>
      </c>
      <c r="L5089" s="535"/>
    </row>
    <row r="5090" spans="5:12" x14ac:dyDescent="0.4">
      <c r="E5090" s="32" t="str">
        <f t="shared" si="158"/>
        <v/>
      </c>
      <c r="K5090" s="32" t="str">
        <f t="shared" si="159"/>
        <v/>
      </c>
      <c r="L5090" s="535"/>
    </row>
    <row r="5091" spans="5:12" x14ac:dyDescent="0.4">
      <c r="E5091" s="32" t="str">
        <f t="shared" si="158"/>
        <v/>
      </c>
      <c r="K5091" s="32" t="str">
        <f t="shared" si="159"/>
        <v/>
      </c>
      <c r="L5091" s="535"/>
    </row>
    <row r="5092" spans="5:12" x14ac:dyDescent="0.4">
      <c r="E5092" s="32" t="str">
        <f t="shared" si="158"/>
        <v/>
      </c>
      <c r="K5092" s="32" t="str">
        <f t="shared" si="159"/>
        <v/>
      </c>
      <c r="L5092" s="535"/>
    </row>
    <row r="5093" spans="5:12" x14ac:dyDescent="0.4">
      <c r="E5093" s="32" t="str">
        <f t="shared" si="158"/>
        <v/>
      </c>
      <c r="K5093" s="32" t="str">
        <f t="shared" si="159"/>
        <v/>
      </c>
      <c r="L5093" s="535"/>
    </row>
    <row r="5094" spans="5:12" x14ac:dyDescent="0.4">
      <c r="E5094" s="32" t="str">
        <f t="shared" si="158"/>
        <v/>
      </c>
      <c r="K5094" s="32" t="str">
        <f t="shared" si="159"/>
        <v/>
      </c>
      <c r="L5094" s="535"/>
    </row>
    <row r="5095" spans="5:12" x14ac:dyDescent="0.4">
      <c r="E5095" s="32" t="str">
        <f t="shared" si="158"/>
        <v/>
      </c>
      <c r="K5095" s="32" t="str">
        <f t="shared" si="159"/>
        <v/>
      </c>
      <c r="L5095" s="535"/>
    </row>
    <row r="5096" spans="5:12" x14ac:dyDescent="0.4">
      <c r="E5096" s="32" t="str">
        <f t="shared" si="158"/>
        <v/>
      </c>
      <c r="K5096" s="32" t="str">
        <f t="shared" si="159"/>
        <v/>
      </c>
      <c r="L5096" s="535"/>
    </row>
    <row r="5097" spans="5:12" x14ac:dyDescent="0.4">
      <c r="E5097" s="32" t="str">
        <f t="shared" si="158"/>
        <v/>
      </c>
      <c r="K5097" s="32" t="str">
        <f t="shared" si="159"/>
        <v/>
      </c>
      <c r="L5097" s="535"/>
    </row>
    <row r="5098" spans="5:12" x14ac:dyDescent="0.4">
      <c r="E5098" s="32" t="str">
        <f t="shared" si="158"/>
        <v/>
      </c>
      <c r="K5098" s="32" t="str">
        <f t="shared" si="159"/>
        <v/>
      </c>
      <c r="L5098" s="535"/>
    </row>
    <row r="5099" spans="5:12" x14ac:dyDescent="0.4">
      <c r="E5099" s="32" t="str">
        <f t="shared" si="158"/>
        <v/>
      </c>
      <c r="K5099" s="32" t="str">
        <f t="shared" si="159"/>
        <v/>
      </c>
      <c r="L5099" s="535"/>
    </row>
    <row r="5100" spans="5:12" x14ac:dyDescent="0.4">
      <c r="E5100" s="32" t="str">
        <f t="shared" si="158"/>
        <v/>
      </c>
      <c r="K5100" s="32" t="str">
        <f t="shared" si="159"/>
        <v/>
      </c>
      <c r="L5100" s="535"/>
    </row>
    <row r="5101" spans="5:12" x14ac:dyDescent="0.4">
      <c r="E5101" s="32" t="str">
        <f t="shared" si="158"/>
        <v/>
      </c>
      <c r="K5101" s="32" t="str">
        <f t="shared" si="159"/>
        <v/>
      </c>
      <c r="L5101" s="535"/>
    </row>
    <row r="5102" spans="5:12" x14ac:dyDescent="0.4">
      <c r="E5102" s="32" t="str">
        <f t="shared" si="158"/>
        <v/>
      </c>
      <c r="K5102" s="32" t="str">
        <f t="shared" si="159"/>
        <v/>
      </c>
      <c r="L5102" s="535"/>
    </row>
    <row r="5103" spans="5:12" x14ac:dyDescent="0.4">
      <c r="E5103" s="32" t="str">
        <f t="shared" si="158"/>
        <v/>
      </c>
      <c r="K5103" s="32" t="str">
        <f t="shared" si="159"/>
        <v/>
      </c>
      <c r="L5103" s="535"/>
    </row>
    <row r="5104" spans="5:12" x14ac:dyDescent="0.4">
      <c r="E5104" s="32" t="str">
        <f t="shared" si="158"/>
        <v/>
      </c>
      <c r="K5104" s="32" t="str">
        <f t="shared" si="159"/>
        <v/>
      </c>
      <c r="L5104" s="535"/>
    </row>
    <row r="5105" spans="5:12" x14ac:dyDescent="0.4">
      <c r="E5105" s="32" t="str">
        <f t="shared" si="158"/>
        <v/>
      </c>
      <c r="K5105" s="32" t="str">
        <f t="shared" si="159"/>
        <v/>
      </c>
      <c r="L5105" s="535"/>
    </row>
    <row r="5106" spans="5:12" x14ac:dyDescent="0.4">
      <c r="E5106" s="32" t="str">
        <f t="shared" si="158"/>
        <v/>
      </c>
      <c r="K5106" s="32" t="str">
        <f t="shared" si="159"/>
        <v/>
      </c>
      <c r="L5106" s="535"/>
    </row>
    <row r="5107" spans="5:12" x14ac:dyDescent="0.4">
      <c r="E5107" s="32" t="str">
        <f t="shared" si="158"/>
        <v/>
      </c>
      <c r="K5107" s="32" t="str">
        <f t="shared" si="159"/>
        <v/>
      </c>
      <c r="L5107" s="535"/>
    </row>
    <row r="5108" spans="5:12" x14ac:dyDescent="0.4">
      <c r="E5108" s="32" t="str">
        <f t="shared" si="158"/>
        <v/>
      </c>
      <c r="K5108" s="32" t="str">
        <f t="shared" si="159"/>
        <v/>
      </c>
      <c r="L5108" s="535"/>
    </row>
    <row r="5109" spans="5:12" x14ac:dyDescent="0.4">
      <c r="E5109" s="32" t="str">
        <f t="shared" si="158"/>
        <v/>
      </c>
      <c r="K5109" s="32" t="str">
        <f t="shared" si="159"/>
        <v/>
      </c>
      <c r="L5109" s="535"/>
    </row>
    <row r="5110" spans="5:12" x14ac:dyDescent="0.4">
      <c r="E5110" s="32" t="str">
        <f t="shared" si="158"/>
        <v/>
      </c>
      <c r="K5110" s="32" t="str">
        <f t="shared" si="159"/>
        <v/>
      </c>
      <c r="L5110" s="535"/>
    </row>
    <row r="5111" spans="5:12" x14ac:dyDescent="0.4">
      <c r="E5111" s="32" t="str">
        <f t="shared" si="158"/>
        <v/>
      </c>
      <c r="K5111" s="32" t="str">
        <f t="shared" si="159"/>
        <v/>
      </c>
      <c r="L5111" s="535"/>
    </row>
    <row r="5112" spans="5:12" x14ac:dyDescent="0.4">
      <c r="E5112" s="32" t="str">
        <f t="shared" si="158"/>
        <v/>
      </c>
      <c r="K5112" s="32" t="str">
        <f t="shared" si="159"/>
        <v/>
      </c>
      <c r="L5112" s="535"/>
    </row>
    <row r="5113" spans="5:12" x14ac:dyDescent="0.4">
      <c r="E5113" s="32" t="str">
        <f t="shared" si="158"/>
        <v/>
      </c>
      <c r="K5113" s="32" t="str">
        <f t="shared" si="159"/>
        <v/>
      </c>
      <c r="L5113" s="535"/>
    </row>
    <row r="5114" spans="5:12" x14ac:dyDescent="0.4">
      <c r="E5114" s="32" t="str">
        <f t="shared" si="158"/>
        <v/>
      </c>
      <c r="K5114" s="32" t="str">
        <f t="shared" si="159"/>
        <v/>
      </c>
      <c r="L5114" s="535"/>
    </row>
    <row r="5115" spans="5:12" x14ac:dyDescent="0.4">
      <c r="E5115" s="32" t="str">
        <f t="shared" si="158"/>
        <v/>
      </c>
      <c r="K5115" s="32" t="str">
        <f t="shared" si="159"/>
        <v/>
      </c>
      <c r="L5115" s="535"/>
    </row>
    <row r="5116" spans="5:12" x14ac:dyDescent="0.4">
      <c r="E5116" s="32" t="str">
        <f t="shared" si="158"/>
        <v/>
      </c>
      <c r="K5116" s="32" t="str">
        <f t="shared" si="159"/>
        <v/>
      </c>
      <c r="L5116" s="535"/>
    </row>
    <row r="5117" spans="5:12" x14ac:dyDescent="0.4">
      <c r="E5117" s="32" t="str">
        <f t="shared" si="158"/>
        <v/>
      </c>
      <c r="K5117" s="32" t="str">
        <f t="shared" si="159"/>
        <v/>
      </c>
      <c r="L5117" s="535"/>
    </row>
    <row r="5118" spans="5:12" x14ac:dyDescent="0.4">
      <c r="E5118" s="32" t="str">
        <f t="shared" si="158"/>
        <v/>
      </c>
      <c r="K5118" s="32" t="str">
        <f t="shared" si="159"/>
        <v/>
      </c>
      <c r="L5118" s="535"/>
    </row>
    <row r="5119" spans="5:12" x14ac:dyDescent="0.4">
      <c r="E5119" s="32" t="str">
        <f t="shared" si="158"/>
        <v/>
      </c>
      <c r="K5119" s="32" t="str">
        <f t="shared" si="159"/>
        <v/>
      </c>
      <c r="L5119" s="535"/>
    </row>
    <row r="5120" spans="5:12" x14ac:dyDescent="0.4">
      <c r="E5120" s="32" t="str">
        <f t="shared" si="158"/>
        <v/>
      </c>
      <c r="K5120" s="32" t="str">
        <f t="shared" si="159"/>
        <v/>
      </c>
      <c r="L5120" s="535"/>
    </row>
    <row r="5121" spans="5:12" x14ac:dyDescent="0.4">
      <c r="E5121" s="32" t="str">
        <f t="shared" si="158"/>
        <v/>
      </c>
      <c r="K5121" s="32" t="str">
        <f t="shared" si="159"/>
        <v/>
      </c>
      <c r="L5121" s="535"/>
    </row>
    <row r="5122" spans="5:12" x14ac:dyDescent="0.4">
      <c r="E5122" s="32" t="str">
        <f t="shared" si="158"/>
        <v/>
      </c>
      <c r="K5122" s="32" t="str">
        <f t="shared" si="159"/>
        <v/>
      </c>
      <c r="L5122" s="535"/>
    </row>
    <row r="5123" spans="5:12" x14ac:dyDescent="0.4">
      <c r="E5123" s="32" t="str">
        <f t="shared" si="158"/>
        <v/>
      </c>
      <c r="K5123" s="32" t="str">
        <f t="shared" si="159"/>
        <v/>
      </c>
      <c r="L5123" s="535"/>
    </row>
    <row r="5124" spans="5:12" x14ac:dyDescent="0.4">
      <c r="E5124" s="32" t="str">
        <f t="shared" si="158"/>
        <v/>
      </c>
      <c r="K5124" s="32" t="str">
        <f t="shared" si="159"/>
        <v/>
      </c>
      <c r="L5124" s="535"/>
    </row>
    <row r="5125" spans="5:12" x14ac:dyDescent="0.4">
      <c r="E5125" s="32" t="str">
        <f t="shared" si="158"/>
        <v/>
      </c>
      <c r="K5125" s="32" t="str">
        <f t="shared" si="159"/>
        <v/>
      </c>
      <c r="L5125" s="535"/>
    </row>
    <row r="5126" spans="5:12" x14ac:dyDescent="0.4">
      <c r="E5126" s="32" t="str">
        <f t="shared" si="158"/>
        <v/>
      </c>
      <c r="K5126" s="32" t="str">
        <f t="shared" si="159"/>
        <v/>
      </c>
      <c r="L5126" s="535"/>
    </row>
    <row r="5127" spans="5:12" x14ac:dyDescent="0.4">
      <c r="E5127" s="32" t="str">
        <f t="shared" si="158"/>
        <v/>
      </c>
      <c r="K5127" s="32" t="str">
        <f t="shared" si="159"/>
        <v/>
      </c>
      <c r="L5127" s="535"/>
    </row>
    <row r="5128" spans="5:12" x14ac:dyDescent="0.4">
      <c r="E5128" s="32" t="str">
        <f t="shared" si="158"/>
        <v/>
      </c>
      <c r="K5128" s="32" t="str">
        <f t="shared" si="159"/>
        <v/>
      </c>
      <c r="L5128" s="535"/>
    </row>
    <row r="5129" spans="5:12" x14ac:dyDescent="0.4">
      <c r="E5129" s="32" t="str">
        <f t="shared" si="158"/>
        <v/>
      </c>
      <c r="K5129" s="32" t="str">
        <f t="shared" si="159"/>
        <v/>
      </c>
      <c r="L5129" s="535"/>
    </row>
    <row r="5130" spans="5:12" x14ac:dyDescent="0.4">
      <c r="E5130" s="32" t="str">
        <f t="shared" ref="E5130:E5193" si="160">IF(OR(B5130="",B5130="Инструмент бензо",B5130="Инструмент электро",B5130="Инструмент газ",B5130="Ручник и аксессуары"),"","V")</f>
        <v/>
      </c>
      <c r="K5130" s="32" t="str">
        <f t="shared" si="159"/>
        <v/>
      </c>
      <c r="L5130" s="535"/>
    </row>
    <row r="5131" spans="5:12" x14ac:dyDescent="0.4">
      <c r="E5131" s="32" t="str">
        <f t="shared" si="160"/>
        <v/>
      </c>
      <c r="K5131" s="32" t="str">
        <f t="shared" ref="K5131:K5194" si="161">IF(OR(H5131="",H5131="Инструмент бензо",H5131="Инструмент электро",H5131="Инструмент газ",H5131="Ручник и аксессуары"),"","V")</f>
        <v/>
      </c>
      <c r="L5131" s="535"/>
    </row>
    <row r="5132" spans="5:12" x14ac:dyDescent="0.4">
      <c r="E5132" s="32" t="str">
        <f t="shared" si="160"/>
        <v/>
      </c>
      <c r="K5132" s="32" t="str">
        <f t="shared" si="161"/>
        <v/>
      </c>
      <c r="L5132" s="535"/>
    </row>
    <row r="5133" spans="5:12" x14ac:dyDescent="0.4">
      <c r="E5133" s="32" t="str">
        <f t="shared" si="160"/>
        <v/>
      </c>
      <c r="K5133" s="32" t="str">
        <f t="shared" si="161"/>
        <v/>
      </c>
      <c r="L5133" s="535"/>
    </row>
    <row r="5134" spans="5:12" x14ac:dyDescent="0.4">
      <c r="E5134" s="32" t="str">
        <f t="shared" si="160"/>
        <v/>
      </c>
      <c r="K5134" s="32" t="str">
        <f t="shared" si="161"/>
        <v/>
      </c>
      <c r="L5134" s="535"/>
    </row>
    <row r="5135" spans="5:12" x14ac:dyDescent="0.4">
      <c r="E5135" s="32" t="str">
        <f t="shared" si="160"/>
        <v/>
      </c>
      <c r="K5135" s="32" t="str">
        <f t="shared" si="161"/>
        <v/>
      </c>
      <c r="L5135" s="535"/>
    </row>
    <row r="5136" spans="5:12" x14ac:dyDescent="0.4">
      <c r="E5136" s="32" t="str">
        <f t="shared" si="160"/>
        <v/>
      </c>
      <c r="K5136" s="32" t="str">
        <f t="shared" si="161"/>
        <v/>
      </c>
      <c r="L5136" s="535"/>
    </row>
    <row r="5137" spans="5:12" x14ac:dyDescent="0.4">
      <c r="E5137" s="32" t="str">
        <f t="shared" si="160"/>
        <v/>
      </c>
      <c r="K5137" s="32" t="str">
        <f t="shared" si="161"/>
        <v/>
      </c>
      <c r="L5137" s="535"/>
    </row>
    <row r="5138" spans="5:12" x14ac:dyDescent="0.4">
      <c r="E5138" s="32" t="str">
        <f t="shared" si="160"/>
        <v/>
      </c>
      <c r="K5138" s="32" t="str">
        <f t="shared" si="161"/>
        <v/>
      </c>
      <c r="L5138" s="535"/>
    </row>
    <row r="5139" spans="5:12" x14ac:dyDescent="0.4">
      <c r="E5139" s="32" t="str">
        <f t="shared" si="160"/>
        <v/>
      </c>
      <c r="K5139" s="32" t="str">
        <f t="shared" si="161"/>
        <v/>
      </c>
      <c r="L5139" s="535"/>
    </row>
    <row r="5140" spans="5:12" x14ac:dyDescent="0.4">
      <c r="E5140" s="32" t="str">
        <f t="shared" si="160"/>
        <v/>
      </c>
      <c r="K5140" s="32" t="str">
        <f t="shared" si="161"/>
        <v/>
      </c>
      <c r="L5140" s="535"/>
    </row>
    <row r="5141" spans="5:12" x14ac:dyDescent="0.4">
      <c r="E5141" s="32" t="str">
        <f t="shared" si="160"/>
        <v/>
      </c>
      <c r="K5141" s="32" t="str">
        <f t="shared" si="161"/>
        <v/>
      </c>
      <c r="L5141" s="535"/>
    </row>
    <row r="5142" spans="5:12" x14ac:dyDescent="0.4">
      <c r="E5142" s="32" t="str">
        <f t="shared" si="160"/>
        <v/>
      </c>
      <c r="K5142" s="32" t="str">
        <f t="shared" si="161"/>
        <v/>
      </c>
      <c r="L5142" s="535"/>
    </row>
    <row r="5143" spans="5:12" x14ac:dyDescent="0.4">
      <c r="E5143" s="32" t="str">
        <f t="shared" si="160"/>
        <v/>
      </c>
      <c r="K5143" s="32" t="str">
        <f t="shared" si="161"/>
        <v/>
      </c>
      <c r="L5143" s="535"/>
    </row>
    <row r="5144" spans="5:12" x14ac:dyDescent="0.4">
      <c r="E5144" s="32" t="str">
        <f t="shared" si="160"/>
        <v/>
      </c>
      <c r="K5144" s="32" t="str">
        <f t="shared" si="161"/>
        <v/>
      </c>
      <c r="L5144" s="535"/>
    </row>
    <row r="5145" spans="5:12" x14ac:dyDescent="0.4">
      <c r="E5145" s="32" t="str">
        <f t="shared" si="160"/>
        <v/>
      </c>
      <c r="K5145" s="32" t="str">
        <f t="shared" si="161"/>
        <v/>
      </c>
      <c r="L5145" s="535"/>
    </row>
    <row r="5146" spans="5:12" x14ac:dyDescent="0.4">
      <c r="E5146" s="32" t="str">
        <f t="shared" si="160"/>
        <v/>
      </c>
      <c r="K5146" s="32" t="str">
        <f t="shared" si="161"/>
        <v/>
      </c>
      <c r="L5146" s="535"/>
    </row>
    <row r="5147" spans="5:12" x14ac:dyDescent="0.4">
      <c r="E5147" s="32" t="str">
        <f t="shared" si="160"/>
        <v/>
      </c>
      <c r="K5147" s="32" t="str">
        <f t="shared" si="161"/>
        <v/>
      </c>
      <c r="L5147" s="535"/>
    </row>
    <row r="5148" spans="5:12" x14ac:dyDescent="0.4">
      <c r="E5148" s="32" t="str">
        <f t="shared" si="160"/>
        <v/>
      </c>
      <c r="K5148" s="32" t="str">
        <f t="shared" si="161"/>
        <v/>
      </c>
      <c r="L5148" s="535"/>
    </row>
    <row r="5149" spans="5:12" x14ac:dyDescent="0.4">
      <c r="E5149" s="32" t="str">
        <f t="shared" si="160"/>
        <v/>
      </c>
      <c r="K5149" s="32" t="str">
        <f t="shared" si="161"/>
        <v/>
      </c>
      <c r="L5149" s="535"/>
    </row>
    <row r="5150" spans="5:12" x14ac:dyDescent="0.4">
      <c r="E5150" s="32" t="str">
        <f t="shared" si="160"/>
        <v/>
      </c>
      <c r="K5150" s="32" t="str">
        <f t="shared" si="161"/>
        <v/>
      </c>
      <c r="L5150" s="535"/>
    </row>
    <row r="5151" spans="5:12" x14ac:dyDescent="0.4">
      <c r="E5151" s="32" t="str">
        <f t="shared" si="160"/>
        <v/>
      </c>
      <c r="K5151" s="32" t="str">
        <f t="shared" si="161"/>
        <v/>
      </c>
      <c r="L5151" s="535"/>
    </row>
    <row r="5152" spans="5:12" x14ac:dyDescent="0.4">
      <c r="E5152" s="32" t="str">
        <f t="shared" si="160"/>
        <v/>
      </c>
      <c r="K5152" s="32" t="str">
        <f t="shared" si="161"/>
        <v/>
      </c>
      <c r="L5152" s="535"/>
    </row>
    <row r="5153" spans="5:12" x14ac:dyDescent="0.4">
      <c r="E5153" s="32" t="str">
        <f t="shared" si="160"/>
        <v/>
      </c>
      <c r="K5153" s="32" t="str">
        <f t="shared" si="161"/>
        <v/>
      </c>
      <c r="L5153" s="535"/>
    </row>
    <row r="5154" spans="5:12" x14ac:dyDescent="0.4">
      <c r="E5154" s="32" t="str">
        <f t="shared" si="160"/>
        <v/>
      </c>
      <c r="K5154" s="32" t="str">
        <f t="shared" si="161"/>
        <v/>
      </c>
      <c r="L5154" s="535"/>
    </row>
    <row r="5155" spans="5:12" x14ac:dyDescent="0.4">
      <c r="E5155" s="32" t="str">
        <f t="shared" si="160"/>
        <v/>
      </c>
      <c r="K5155" s="32" t="str">
        <f t="shared" si="161"/>
        <v/>
      </c>
      <c r="L5155" s="535"/>
    </row>
    <row r="5156" spans="5:12" x14ac:dyDescent="0.4">
      <c r="E5156" s="32" t="str">
        <f t="shared" si="160"/>
        <v/>
      </c>
      <c r="K5156" s="32" t="str">
        <f t="shared" si="161"/>
        <v/>
      </c>
      <c r="L5156" s="535"/>
    </row>
    <row r="5157" spans="5:12" x14ac:dyDescent="0.4">
      <c r="E5157" s="32" t="str">
        <f t="shared" si="160"/>
        <v/>
      </c>
      <c r="K5157" s="32" t="str">
        <f t="shared" si="161"/>
        <v/>
      </c>
      <c r="L5157" s="535"/>
    </row>
    <row r="5158" spans="5:12" x14ac:dyDescent="0.4">
      <c r="E5158" s="32" t="str">
        <f t="shared" si="160"/>
        <v/>
      </c>
      <c r="K5158" s="32" t="str">
        <f t="shared" si="161"/>
        <v/>
      </c>
      <c r="L5158" s="535"/>
    </row>
    <row r="5159" spans="5:12" x14ac:dyDescent="0.4">
      <c r="E5159" s="32" t="str">
        <f t="shared" si="160"/>
        <v/>
      </c>
      <c r="K5159" s="32" t="str">
        <f t="shared" si="161"/>
        <v/>
      </c>
      <c r="L5159" s="535"/>
    </row>
    <row r="5160" spans="5:12" x14ac:dyDescent="0.4">
      <c r="E5160" s="32" t="str">
        <f t="shared" si="160"/>
        <v/>
      </c>
      <c r="K5160" s="32" t="str">
        <f t="shared" si="161"/>
        <v/>
      </c>
      <c r="L5160" s="535"/>
    </row>
    <row r="5161" spans="5:12" x14ac:dyDescent="0.4">
      <c r="E5161" s="32" t="str">
        <f t="shared" si="160"/>
        <v/>
      </c>
      <c r="K5161" s="32" t="str">
        <f t="shared" si="161"/>
        <v/>
      </c>
      <c r="L5161" s="535"/>
    </row>
    <row r="5162" spans="5:12" x14ac:dyDescent="0.4">
      <c r="E5162" s="32" t="str">
        <f t="shared" si="160"/>
        <v/>
      </c>
      <c r="K5162" s="32" t="str">
        <f t="shared" si="161"/>
        <v/>
      </c>
      <c r="L5162" s="535"/>
    </row>
    <row r="5163" spans="5:12" x14ac:dyDescent="0.4">
      <c r="E5163" s="32" t="str">
        <f t="shared" si="160"/>
        <v/>
      </c>
      <c r="K5163" s="32" t="str">
        <f t="shared" si="161"/>
        <v/>
      </c>
      <c r="L5163" s="535"/>
    </row>
    <row r="5164" spans="5:12" x14ac:dyDescent="0.4">
      <c r="E5164" s="32" t="str">
        <f t="shared" si="160"/>
        <v/>
      </c>
      <c r="K5164" s="32" t="str">
        <f t="shared" si="161"/>
        <v/>
      </c>
      <c r="L5164" s="535"/>
    </row>
    <row r="5165" spans="5:12" x14ac:dyDescent="0.4">
      <c r="E5165" s="32" t="str">
        <f t="shared" si="160"/>
        <v/>
      </c>
      <c r="K5165" s="32" t="str">
        <f t="shared" si="161"/>
        <v/>
      </c>
      <c r="L5165" s="535"/>
    </row>
    <row r="5166" spans="5:12" x14ac:dyDescent="0.4">
      <c r="E5166" s="32" t="str">
        <f t="shared" si="160"/>
        <v/>
      </c>
      <c r="K5166" s="32" t="str">
        <f t="shared" si="161"/>
        <v/>
      </c>
      <c r="L5166" s="535"/>
    </row>
    <row r="5167" spans="5:12" x14ac:dyDescent="0.4">
      <c r="E5167" s="32" t="str">
        <f t="shared" si="160"/>
        <v/>
      </c>
      <c r="K5167" s="32" t="str">
        <f t="shared" si="161"/>
        <v/>
      </c>
      <c r="L5167" s="535"/>
    </row>
    <row r="5168" spans="5:12" x14ac:dyDescent="0.4">
      <c r="E5168" s="32" t="str">
        <f t="shared" si="160"/>
        <v/>
      </c>
      <c r="K5168" s="32" t="str">
        <f t="shared" si="161"/>
        <v/>
      </c>
      <c r="L5168" s="535"/>
    </row>
    <row r="5169" spans="5:12" x14ac:dyDescent="0.4">
      <c r="E5169" s="32" t="str">
        <f t="shared" si="160"/>
        <v/>
      </c>
      <c r="K5169" s="32" t="str">
        <f t="shared" si="161"/>
        <v/>
      </c>
      <c r="L5169" s="535"/>
    </row>
    <row r="5170" spans="5:12" x14ac:dyDescent="0.4">
      <c r="E5170" s="32" t="str">
        <f t="shared" si="160"/>
        <v/>
      </c>
      <c r="K5170" s="32" t="str">
        <f t="shared" si="161"/>
        <v/>
      </c>
      <c r="L5170" s="535"/>
    </row>
    <row r="5171" spans="5:12" x14ac:dyDescent="0.4">
      <c r="E5171" s="32" t="str">
        <f t="shared" si="160"/>
        <v/>
      </c>
      <c r="K5171" s="32" t="str">
        <f t="shared" si="161"/>
        <v/>
      </c>
      <c r="L5171" s="535"/>
    </row>
    <row r="5172" spans="5:12" x14ac:dyDescent="0.4">
      <c r="E5172" s="32" t="str">
        <f t="shared" si="160"/>
        <v/>
      </c>
      <c r="K5172" s="32" t="str">
        <f t="shared" si="161"/>
        <v/>
      </c>
      <c r="L5172" s="535"/>
    </row>
    <row r="5173" spans="5:12" x14ac:dyDescent="0.4">
      <c r="E5173" s="32" t="str">
        <f t="shared" si="160"/>
        <v/>
      </c>
      <c r="K5173" s="32" t="str">
        <f t="shared" si="161"/>
        <v/>
      </c>
      <c r="L5173" s="535"/>
    </row>
    <row r="5174" spans="5:12" x14ac:dyDescent="0.4">
      <c r="E5174" s="32" t="str">
        <f t="shared" si="160"/>
        <v/>
      </c>
      <c r="K5174" s="32" t="str">
        <f t="shared" si="161"/>
        <v/>
      </c>
      <c r="L5174" s="535"/>
    </row>
    <row r="5175" spans="5:12" x14ac:dyDescent="0.4">
      <c r="E5175" s="32" t="str">
        <f t="shared" si="160"/>
        <v/>
      </c>
      <c r="K5175" s="32" t="str">
        <f t="shared" si="161"/>
        <v/>
      </c>
      <c r="L5175" s="535"/>
    </row>
    <row r="5176" spans="5:12" x14ac:dyDescent="0.4">
      <c r="E5176" s="32" t="str">
        <f t="shared" si="160"/>
        <v/>
      </c>
      <c r="K5176" s="32" t="str">
        <f t="shared" si="161"/>
        <v/>
      </c>
      <c r="L5176" s="535"/>
    </row>
    <row r="5177" spans="5:12" x14ac:dyDescent="0.4">
      <c r="E5177" s="32" t="str">
        <f t="shared" si="160"/>
        <v/>
      </c>
      <c r="K5177" s="32" t="str">
        <f t="shared" si="161"/>
        <v/>
      </c>
      <c r="L5177" s="535"/>
    </row>
    <row r="5178" spans="5:12" x14ac:dyDescent="0.4">
      <c r="E5178" s="32" t="str">
        <f t="shared" si="160"/>
        <v/>
      </c>
      <c r="K5178" s="32" t="str">
        <f t="shared" si="161"/>
        <v/>
      </c>
      <c r="L5178" s="535"/>
    </row>
    <row r="5179" spans="5:12" x14ac:dyDescent="0.4">
      <c r="E5179" s="32" t="str">
        <f t="shared" si="160"/>
        <v/>
      </c>
      <c r="K5179" s="32" t="str">
        <f t="shared" si="161"/>
        <v/>
      </c>
      <c r="L5179" s="535"/>
    </row>
    <row r="5180" spans="5:12" x14ac:dyDescent="0.4">
      <c r="E5180" s="32" t="str">
        <f t="shared" si="160"/>
        <v/>
      </c>
      <c r="K5180" s="32" t="str">
        <f t="shared" si="161"/>
        <v/>
      </c>
      <c r="L5180" s="535"/>
    </row>
    <row r="5181" spans="5:12" x14ac:dyDescent="0.4">
      <c r="E5181" s="32" t="str">
        <f t="shared" si="160"/>
        <v/>
      </c>
      <c r="K5181" s="32" t="str">
        <f t="shared" si="161"/>
        <v/>
      </c>
      <c r="L5181" s="535"/>
    </row>
    <row r="5182" spans="5:12" x14ac:dyDescent="0.4">
      <c r="E5182" s="32" t="str">
        <f t="shared" si="160"/>
        <v/>
      </c>
      <c r="K5182" s="32" t="str">
        <f t="shared" si="161"/>
        <v/>
      </c>
      <c r="L5182" s="535"/>
    </row>
    <row r="5183" spans="5:12" x14ac:dyDescent="0.4">
      <c r="E5183" s="32" t="str">
        <f t="shared" si="160"/>
        <v/>
      </c>
      <c r="K5183" s="32" t="str">
        <f t="shared" si="161"/>
        <v/>
      </c>
      <c r="L5183" s="535"/>
    </row>
    <row r="5184" spans="5:12" x14ac:dyDescent="0.4">
      <c r="E5184" s="32" t="str">
        <f t="shared" si="160"/>
        <v/>
      </c>
      <c r="K5184" s="32" t="str">
        <f t="shared" si="161"/>
        <v/>
      </c>
      <c r="L5184" s="535"/>
    </row>
    <row r="5185" spans="5:12" x14ac:dyDescent="0.4">
      <c r="E5185" s="32" t="str">
        <f t="shared" si="160"/>
        <v/>
      </c>
      <c r="K5185" s="32" t="str">
        <f t="shared" si="161"/>
        <v/>
      </c>
      <c r="L5185" s="535"/>
    </row>
    <row r="5186" spans="5:12" x14ac:dyDescent="0.4">
      <c r="E5186" s="32" t="str">
        <f t="shared" si="160"/>
        <v/>
      </c>
      <c r="K5186" s="32" t="str">
        <f t="shared" si="161"/>
        <v/>
      </c>
      <c r="L5186" s="535"/>
    </row>
    <row r="5187" spans="5:12" x14ac:dyDescent="0.4">
      <c r="E5187" s="32" t="str">
        <f t="shared" si="160"/>
        <v/>
      </c>
      <c r="K5187" s="32" t="str">
        <f t="shared" si="161"/>
        <v/>
      </c>
      <c r="L5187" s="535"/>
    </row>
    <row r="5188" spans="5:12" x14ac:dyDescent="0.4">
      <c r="E5188" s="32" t="str">
        <f t="shared" si="160"/>
        <v/>
      </c>
      <c r="K5188" s="32" t="str">
        <f t="shared" si="161"/>
        <v/>
      </c>
      <c r="L5188" s="535"/>
    </row>
    <row r="5189" spans="5:12" x14ac:dyDescent="0.4">
      <c r="E5189" s="32" t="str">
        <f t="shared" si="160"/>
        <v/>
      </c>
      <c r="K5189" s="32" t="str">
        <f t="shared" si="161"/>
        <v/>
      </c>
      <c r="L5189" s="535"/>
    </row>
    <row r="5190" spans="5:12" x14ac:dyDescent="0.4">
      <c r="E5190" s="32" t="str">
        <f t="shared" si="160"/>
        <v/>
      </c>
      <c r="K5190" s="32" t="str">
        <f t="shared" si="161"/>
        <v/>
      </c>
      <c r="L5190" s="535"/>
    </row>
    <row r="5191" spans="5:12" x14ac:dyDescent="0.4">
      <c r="E5191" s="32" t="str">
        <f t="shared" si="160"/>
        <v/>
      </c>
      <c r="K5191" s="32" t="str">
        <f t="shared" si="161"/>
        <v/>
      </c>
      <c r="L5191" s="535"/>
    </row>
    <row r="5192" spans="5:12" x14ac:dyDescent="0.4">
      <c r="E5192" s="32" t="str">
        <f t="shared" si="160"/>
        <v/>
      </c>
      <c r="K5192" s="32" t="str">
        <f t="shared" si="161"/>
        <v/>
      </c>
      <c r="L5192" s="535"/>
    </row>
    <row r="5193" spans="5:12" x14ac:dyDescent="0.4">
      <c r="E5193" s="32" t="str">
        <f t="shared" si="160"/>
        <v/>
      </c>
      <c r="K5193" s="32" t="str">
        <f t="shared" si="161"/>
        <v/>
      </c>
      <c r="L5193" s="535"/>
    </row>
    <row r="5194" spans="5:12" x14ac:dyDescent="0.4">
      <c r="E5194" s="32" t="str">
        <f t="shared" ref="E5194:E5257" si="162">IF(OR(B5194="",B5194="Инструмент бензо",B5194="Инструмент электро",B5194="Инструмент газ",B5194="Ручник и аксессуары"),"","V")</f>
        <v/>
      </c>
      <c r="K5194" s="32" t="str">
        <f t="shared" si="161"/>
        <v/>
      </c>
      <c r="L5194" s="535"/>
    </row>
    <row r="5195" spans="5:12" x14ac:dyDescent="0.4">
      <c r="E5195" s="32" t="str">
        <f t="shared" si="162"/>
        <v/>
      </c>
      <c r="K5195" s="32" t="str">
        <f t="shared" ref="K5195:K5258" si="163">IF(OR(H5195="",H5195="Инструмент бензо",H5195="Инструмент электро",H5195="Инструмент газ",H5195="Ручник и аксессуары"),"","V")</f>
        <v/>
      </c>
      <c r="L5195" s="535"/>
    </row>
    <row r="5196" spans="5:12" x14ac:dyDescent="0.4">
      <c r="E5196" s="32" t="str">
        <f t="shared" si="162"/>
        <v/>
      </c>
      <c r="K5196" s="32" t="str">
        <f t="shared" si="163"/>
        <v/>
      </c>
      <c r="L5196" s="535"/>
    </row>
    <row r="5197" spans="5:12" x14ac:dyDescent="0.4">
      <c r="E5197" s="32" t="str">
        <f t="shared" si="162"/>
        <v/>
      </c>
      <c r="K5197" s="32" t="str">
        <f t="shared" si="163"/>
        <v/>
      </c>
      <c r="L5197" s="535"/>
    </row>
    <row r="5198" spans="5:12" x14ac:dyDescent="0.4">
      <c r="E5198" s="32" t="str">
        <f t="shared" si="162"/>
        <v/>
      </c>
      <c r="K5198" s="32" t="str">
        <f t="shared" si="163"/>
        <v/>
      </c>
      <c r="L5198" s="535"/>
    </row>
    <row r="5199" spans="5:12" x14ac:dyDescent="0.4">
      <c r="E5199" s="32" t="str">
        <f t="shared" si="162"/>
        <v/>
      </c>
      <c r="K5199" s="32" t="str">
        <f t="shared" si="163"/>
        <v/>
      </c>
      <c r="L5199" s="535"/>
    </row>
    <row r="5200" spans="5:12" x14ac:dyDescent="0.4">
      <c r="E5200" s="32" t="str">
        <f t="shared" si="162"/>
        <v/>
      </c>
      <c r="K5200" s="32" t="str">
        <f t="shared" si="163"/>
        <v/>
      </c>
      <c r="L5200" s="535"/>
    </row>
    <row r="5201" spans="5:12" x14ac:dyDescent="0.4">
      <c r="E5201" s="32" t="str">
        <f t="shared" si="162"/>
        <v/>
      </c>
      <c r="K5201" s="32" t="str">
        <f t="shared" si="163"/>
        <v/>
      </c>
      <c r="L5201" s="535"/>
    </row>
    <row r="5202" spans="5:12" x14ac:dyDescent="0.4">
      <c r="E5202" s="32" t="str">
        <f t="shared" si="162"/>
        <v/>
      </c>
      <c r="K5202" s="32" t="str">
        <f t="shared" si="163"/>
        <v/>
      </c>
      <c r="L5202" s="535"/>
    </row>
    <row r="5203" spans="5:12" x14ac:dyDescent="0.4">
      <c r="E5203" s="32" t="str">
        <f t="shared" si="162"/>
        <v/>
      </c>
      <c r="K5203" s="32" t="str">
        <f t="shared" si="163"/>
        <v/>
      </c>
      <c r="L5203" s="535"/>
    </row>
    <row r="5204" spans="5:12" x14ac:dyDescent="0.4">
      <c r="E5204" s="32" t="str">
        <f t="shared" si="162"/>
        <v/>
      </c>
      <c r="K5204" s="32" t="str">
        <f t="shared" si="163"/>
        <v/>
      </c>
      <c r="L5204" s="535"/>
    </row>
    <row r="5205" spans="5:12" x14ac:dyDescent="0.4">
      <c r="E5205" s="32" t="str">
        <f t="shared" si="162"/>
        <v/>
      </c>
      <c r="K5205" s="32" t="str">
        <f t="shared" si="163"/>
        <v/>
      </c>
      <c r="L5205" s="535"/>
    </row>
    <row r="5206" spans="5:12" x14ac:dyDescent="0.4">
      <c r="E5206" s="32" t="str">
        <f t="shared" si="162"/>
        <v/>
      </c>
      <c r="K5206" s="32" t="str">
        <f t="shared" si="163"/>
        <v/>
      </c>
      <c r="L5206" s="535"/>
    </row>
    <row r="5207" spans="5:12" x14ac:dyDescent="0.4">
      <c r="E5207" s="32" t="str">
        <f t="shared" si="162"/>
        <v/>
      </c>
      <c r="K5207" s="32" t="str">
        <f t="shared" si="163"/>
        <v/>
      </c>
      <c r="L5207" s="535"/>
    </row>
    <row r="5208" spans="5:12" x14ac:dyDescent="0.4">
      <c r="E5208" s="32" t="str">
        <f t="shared" si="162"/>
        <v/>
      </c>
      <c r="K5208" s="32" t="str">
        <f t="shared" si="163"/>
        <v/>
      </c>
      <c r="L5208" s="535"/>
    </row>
    <row r="5209" spans="5:12" x14ac:dyDescent="0.4">
      <c r="E5209" s="32" t="str">
        <f t="shared" si="162"/>
        <v/>
      </c>
      <c r="K5209" s="32" t="str">
        <f t="shared" si="163"/>
        <v/>
      </c>
      <c r="L5209" s="535"/>
    </row>
    <row r="5210" spans="5:12" x14ac:dyDescent="0.4">
      <c r="E5210" s="32" t="str">
        <f t="shared" si="162"/>
        <v/>
      </c>
      <c r="K5210" s="32" t="str">
        <f t="shared" si="163"/>
        <v/>
      </c>
      <c r="L5210" s="535"/>
    </row>
    <row r="5211" spans="5:12" x14ac:dyDescent="0.4">
      <c r="E5211" s="32" t="str">
        <f t="shared" si="162"/>
        <v/>
      </c>
      <c r="K5211" s="32" t="str">
        <f t="shared" si="163"/>
        <v/>
      </c>
      <c r="L5211" s="535"/>
    </row>
    <row r="5212" spans="5:12" x14ac:dyDescent="0.4">
      <c r="E5212" s="32" t="str">
        <f t="shared" si="162"/>
        <v/>
      </c>
      <c r="K5212" s="32" t="str">
        <f t="shared" si="163"/>
        <v/>
      </c>
      <c r="L5212" s="535"/>
    </row>
    <row r="5213" spans="5:12" x14ac:dyDescent="0.4">
      <c r="E5213" s="32" t="str">
        <f t="shared" si="162"/>
        <v/>
      </c>
      <c r="K5213" s="32" t="str">
        <f t="shared" si="163"/>
        <v/>
      </c>
      <c r="L5213" s="535"/>
    </row>
    <row r="5214" spans="5:12" x14ac:dyDescent="0.4">
      <c r="E5214" s="32" t="str">
        <f t="shared" si="162"/>
        <v/>
      </c>
      <c r="K5214" s="32" t="str">
        <f t="shared" si="163"/>
        <v/>
      </c>
      <c r="L5214" s="535"/>
    </row>
    <row r="5215" spans="5:12" x14ac:dyDescent="0.4">
      <c r="E5215" s="32" t="str">
        <f t="shared" si="162"/>
        <v/>
      </c>
      <c r="K5215" s="32" t="str">
        <f t="shared" si="163"/>
        <v/>
      </c>
      <c r="L5215" s="535"/>
    </row>
    <row r="5216" spans="5:12" x14ac:dyDescent="0.4">
      <c r="E5216" s="32" t="str">
        <f t="shared" si="162"/>
        <v/>
      </c>
      <c r="K5216" s="32" t="str">
        <f t="shared" si="163"/>
        <v/>
      </c>
      <c r="L5216" s="535"/>
    </row>
    <row r="5217" spans="5:12" x14ac:dyDescent="0.4">
      <c r="E5217" s="32" t="str">
        <f t="shared" si="162"/>
        <v/>
      </c>
      <c r="K5217" s="32" t="str">
        <f t="shared" si="163"/>
        <v/>
      </c>
      <c r="L5217" s="535"/>
    </row>
    <row r="5218" spans="5:12" x14ac:dyDescent="0.4">
      <c r="E5218" s="32" t="str">
        <f t="shared" si="162"/>
        <v/>
      </c>
      <c r="K5218" s="32" t="str">
        <f t="shared" si="163"/>
        <v/>
      </c>
      <c r="L5218" s="535"/>
    </row>
    <row r="5219" spans="5:12" x14ac:dyDescent="0.4">
      <c r="E5219" s="32" t="str">
        <f t="shared" si="162"/>
        <v/>
      </c>
      <c r="K5219" s="32" t="str">
        <f t="shared" si="163"/>
        <v/>
      </c>
      <c r="L5219" s="535"/>
    </row>
    <row r="5220" spans="5:12" x14ac:dyDescent="0.4">
      <c r="E5220" s="32" t="str">
        <f t="shared" si="162"/>
        <v/>
      </c>
      <c r="K5220" s="32" t="str">
        <f t="shared" si="163"/>
        <v/>
      </c>
      <c r="L5220" s="535"/>
    </row>
    <row r="5221" spans="5:12" x14ac:dyDescent="0.4">
      <c r="E5221" s="32" t="str">
        <f t="shared" si="162"/>
        <v/>
      </c>
      <c r="K5221" s="32" t="str">
        <f t="shared" si="163"/>
        <v/>
      </c>
      <c r="L5221" s="535"/>
    </row>
    <row r="5222" spans="5:12" x14ac:dyDescent="0.4">
      <c r="E5222" s="32" t="str">
        <f t="shared" si="162"/>
        <v/>
      </c>
      <c r="K5222" s="32" t="str">
        <f t="shared" si="163"/>
        <v/>
      </c>
      <c r="L5222" s="535"/>
    </row>
    <row r="5223" spans="5:12" x14ac:dyDescent="0.4">
      <c r="E5223" s="32" t="str">
        <f t="shared" si="162"/>
        <v/>
      </c>
      <c r="K5223" s="32" t="str">
        <f t="shared" si="163"/>
        <v/>
      </c>
      <c r="L5223" s="535"/>
    </row>
    <row r="5224" spans="5:12" x14ac:dyDescent="0.4">
      <c r="E5224" s="32" t="str">
        <f t="shared" si="162"/>
        <v/>
      </c>
      <c r="K5224" s="32" t="str">
        <f t="shared" si="163"/>
        <v/>
      </c>
      <c r="L5224" s="535"/>
    </row>
    <row r="5225" spans="5:12" x14ac:dyDescent="0.4">
      <c r="E5225" s="32" t="str">
        <f t="shared" si="162"/>
        <v/>
      </c>
      <c r="K5225" s="32" t="str">
        <f t="shared" si="163"/>
        <v/>
      </c>
      <c r="L5225" s="535"/>
    </row>
    <row r="5226" spans="5:12" x14ac:dyDescent="0.4">
      <c r="E5226" s="32" t="str">
        <f t="shared" si="162"/>
        <v/>
      </c>
      <c r="K5226" s="32" t="str">
        <f t="shared" si="163"/>
        <v/>
      </c>
      <c r="L5226" s="535"/>
    </row>
    <row r="5227" spans="5:12" x14ac:dyDescent="0.4">
      <c r="E5227" s="32" t="str">
        <f t="shared" si="162"/>
        <v/>
      </c>
      <c r="K5227" s="32" t="str">
        <f t="shared" si="163"/>
        <v/>
      </c>
      <c r="L5227" s="535"/>
    </row>
    <row r="5228" spans="5:12" x14ac:dyDescent="0.4">
      <c r="E5228" s="32" t="str">
        <f t="shared" si="162"/>
        <v/>
      </c>
      <c r="K5228" s="32" t="str">
        <f t="shared" si="163"/>
        <v/>
      </c>
      <c r="L5228" s="535"/>
    </row>
    <row r="5229" spans="5:12" x14ac:dyDescent="0.4">
      <c r="E5229" s="32" t="str">
        <f t="shared" si="162"/>
        <v/>
      </c>
      <c r="K5229" s="32" t="str">
        <f t="shared" si="163"/>
        <v/>
      </c>
      <c r="L5229" s="535"/>
    </row>
    <row r="5230" spans="5:12" x14ac:dyDescent="0.4">
      <c r="E5230" s="32" t="str">
        <f t="shared" si="162"/>
        <v/>
      </c>
      <c r="K5230" s="32" t="str">
        <f t="shared" si="163"/>
        <v/>
      </c>
      <c r="L5230" s="535"/>
    </row>
    <row r="5231" spans="5:12" x14ac:dyDescent="0.4">
      <c r="E5231" s="32" t="str">
        <f t="shared" si="162"/>
        <v/>
      </c>
      <c r="K5231" s="32" t="str">
        <f t="shared" si="163"/>
        <v/>
      </c>
      <c r="L5231" s="535"/>
    </row>
    <row r="5232" spans="5:12" x14ac:dyDescent="0.4">
      <c r="E5232" s="32" t="str">
        <f t="shared" si="162"/>
        <v/>
      </c>
      <c r="K5232" s="32" t="str">
        <f t="shared" si="163"/>
        <v/>
      </c>
      <c r="L5232" s="535"/>
    </row>
    <row r="5233" spans="5:12" x14ac:dyDescent="0.4">
      <c r="E5233" s="32" t="str">
        <f t="shared" si="162"/>
        <v/>
      </c>
      <c r="K5233" s="32" t="str">
        <f t="shared" si="163"/>
        <v/>
      </c>
      <c r="L5233" s="535"/>
    </row>
    <row r="5234" spans="5:12" x14ac:dyDescent="0.4">
      <c r="E5234" s="32" t="str">
        <f t="shared" si="162"/>
        <v/>
      </c>
      <c r="K5234" s="32" t="str">
        <f t="shared" si="163"/>
        <v/>
      </c>
      <c r="L5234" s="535"/>
    </row>
    <row r="5235" spans="5:12" x14ac:dyDescent="0.4">
      <c r="E5235" s="32" t="str">
        <f t="shared" si="162"/>
        <v/>
      </c>
      <c r="K5235" s="32" t="str">
        <f t="shared" si="163"/>
        <v/>
      </c>
      <c r="L5235" s="535"/>
    </row>
    <row r="5236" spans="5:12" x14ac:dyDescent="0.4">
      <c r="E5236" s="32" t="str">
        <f t="shared" si="162"/>
        <v/>
      </c>
      <c r="K5236" s="32" t="str">
        <f t="shared" si="163"/>
        <v/>
      </c>
      <c r="L5236" s="535"/>
    </row>
    <row r="5237" spans="5:12" x14ac:dyDescent="0.4">
      <c r="E5237" s="32" t="str">
        <f t="shared" si="162"/>
        <v/>
      </c>
      <c r="K5237" s="32" t="str">
        <f t="shared" si="163"/>
        <v/>
      </c>
      <c r="L5237" s="535"/>
    </row>
    <row r="5238" spans="5:12" x14ac:dyDescent="0.4">
      <c r="E5238" s="32" t="str">
        <f t="shared" si="162"/>
        <v/>
      </c>
      <c r="K5238" s="32" t="str">
        <f t="shared" si="163"/>
        <v/>
      </c>
      <c r="L5238" s="535"/>
    </row>
    <row r="5239" spans="5:12" x14ac:dyDescent="0.4">
      <c r="E5239" s="32" t="str">
        <f t="shared" si="162"/>
        <v/>
      </c>
      <c r="K5239" s="32" t="str">
        <f t="shared" si="163"/>
        <v/>
      </c>
      <c r="L5239" s="535"/>
    </row>
    <row r="5240" spans="5:12" x14ac:dyDescent="0.4">
      <c r="E5240" s="32" t="str">
        <f t="shared" si="162"/>
        <v/>
      </c>
      <c r="K5240" s="32" t="str">
        <f t="shared" si="163"/>
        <v/>
      </c>
      <c r="L5240" s="535"/>
    </row>
    <row r="5241" spans="5:12" x14ac:dyDescent="0.4">
      <c r="E5241" s="32" t="str">
        <f t="shared" si="162"/>
        <v/>
      </c>
      <c r="K5241" s="32" t="str">
        <f t="shared" si="163"/>
        <v/>
      </c>
      <c r="L5241" s="535"/>
    </row>
    <row r="5242" spans="5:12" x14ac:dyDescent="0.4">
      <c r="E5242" s="32" t="str">
        <f t="shared" si="162"/>
        <v/>
      </c>
      <c r="K5242" s="32" t="str">
        <f t="shared" si="163"/>
        <v/>
      </c>
      <c r="L5242" s="535"/>
    </row>
    <row r="5243" spans="5:12" x14ac:dyDescent="0.4">
      <c r="E5243" s="32" t="str">
        <f t="shared" si="162"/>
        <v/>
      </c>
      <c r="K5243" s="32" t="str">
        <f t="shared" si="163"/>
        <v/>
      </c>
      <c r="L5243" s="535"/>
    </row>
    <row r="5244" spans="5:12" x14ac:dyDescent="0.4">
      <c r="E5244" s="32" t="str">
        <f t="shared" si="162"/>
        <v/>
      </c>
      <c r="K5244" s="32" t="str">
        <f t="shared" si="163"/>
        <v/>
      </c>
      <c r="L5244" s="535"/>
    </row>
    <row r="5245" spans="5:12" x14ac:dyDescent="0.4">
      <c r="E5245" s="32" t="str">
        <f t="shared" si="162"/>
        <v/>
      </c>
      <c r="K5245" s="32" t="str">
        <f t="shared" si="163"/>
        <v/>
      </c>
      <c r="L5245" s="535"/>
    </row>
    <row r="5246" spans="5:12" x14ac:dyDescent="0.4">
      <c r="E5246" s="32" t="str">
        <f t="shared" si="162"/>
        <v/>
      </c>
      <c r="K5246" s="32" t="str">
        <f t="shared" si="163"/>
        <v/>
      </c>
      <c r="L5246" s="535"/>
    </row>
    <row r="5247" spans="5:12" x14ac:dyDescent="0.4">
      <c r="E5247" s="32" t="str">
        <f t="shared" si="162"/>
        <v/>
      </c>
      <c r="K5247" s="32" t="str">
        <f t="shared" si="163"/>
        <v/>
      </c>
      <c r="L5247" s="535"/>
    </row>
    <row r="5248" spans="5:12" x14ac:dyDescent="0.4">
      <c r="E5248" s="32" t="str">
        <f t="shared" si="162"/>
        <v/>
      </c>
      <c r="K5248" s="32" t="str">
        <f t="shared" si="163"/>
        <v/>
      </c>
      <c r="L5248" s="535"/>
    </row>
    <row r="5249" spans="5:12" x14ac:dyDescent="0.4">
      <c r="E5249" s="32" t="str">
        <f t="shared" si="162"/>
        <v/>
      </c>
      <c r="K5249" s="32" t="str">
        <f t="shared" si="163"/>
        <v/>
      </c>
      <c r="L5249" s="535"/>
    </row>
    <row r="5250" spans="5:12" x14ac:dyDescent="0.4">
      <c r="E5250" s="32" t="str">
        <f t="shared" si="162"/>
        <v/>
      </c>
      <c r="K5250" s="32" t="str">
        <f t="shared" si="163"/>
        <v/>
      </c>
      <c r="L5250" s="535"/>
    </row>
    <row r="5251" spans="5:12" x14ac:dyDescent="0.4">
      <c r="E5251" s="32" t="str">
        <f t="shared" si="162"/>
        <v/>
      </c>
      <c r="K5251" s="32" t="str">
        <f t="shared" si="163"/>
        <v/>
      </c>
      <c r="L5251" s="535"/>
    </row>
    <row r="5252" spans="5:12" x14ac:dyDescent="0.4">
      <c r="E5252" s="32" t="str">
        <f t="shared" si="162"/>
        <v/>
      </c>
      <c r="K5252" s="32" t="str">
        <f t="shared" si="163"/>
        <v/>
      </c>
      <c r="L5252" s="535"/>
    </row>
    <row r="5253" spans="5:12" x14ac:dyDescent="0.4">
      <c r="E5253" s="32" t="str">
        <f t="shared" si="162"/>
        <v/>
      </c>
      <c r="K5253" s="32" t="str">
        <f t="shared" si="163"/>
        <v/>
      </c>
      <c r="L5253" s="535"/>
    </row>
    <row r="5254" spans="5:12" x14ac:dyDescent="0.4">
      <c r="E5254" s="32" t="str">
        <f t="shared" si="162"/>
        <v/>
      </c>
      <c r="K5254" s="32" t="str">
        <f t="shared" si="163"/>
        <v/>
      </c>
      <c r="L5254" s="535"/>
    </row>
    <row r="5255" spans="5:12" x14ac:dyDescent="0.4">
      <c r="E5255" s="32" t="str">
        <f t="shared" si="162"/>
        <v/>
      </c>
      <c r="K5255" s="32" t="str">
        <f t="shared" si="163"/>
        <v/>
      </c>
      <c r="L5255" s="535"/>
    </row>
    <row r="5256" spans="5:12" x14ac:dyDescent="0.4">
      <c r="E5256" s="32" t="str">
        <f t="shared" si="162"/>
        <v/>
      </c>
      <c r="K5256" s="32" t="str">
        <f t="shared" si="163"/>
        <v/>
      </c>
      <c r="L5256" s="535"/>
    </row>
    <row r="5257" spans="5:12" x14ac:dyDescent="0.4">
      <c r="E5257" s="32" t="str">
        <f t="shared" si="162"/>
        <v/>
      </c>
      <c r="K5257" s="32" t="str">
        <f t="shared" si="163"/>
        <v/>
      </c>
      <c r="L5257" s="535"/>
    </row>
    <row r="5258" spans="5:12" x14ac:dyDescent="0.4">
      <c r="E5258" s="32" t="str">
        <f t="shared" ref="E5258:E5276" si="164">IF(OR(B5258="",B5258="Инструмент бензо",B5258="Инструмент электро",B5258="Инструмент газ",B5258="Ручник и аксессуары"),"","V")</f>
        <v/>
      </c>
      <c r="K5258" s="32" t="str">
        <f t="shared" si="163"/>
        <v/>
      </c>
      <c r="L5258" s="535"/>
    </row>
    <row r="5259" spans="5:12" x14ac:dyDescent="0.4">
      <c r="E5259" s="32" t="str">
        <f t="shared" si="164"/>
        <v/>
      </c>
      <c r="K5259" s="32" t="str">
        <f t="shared" ref="K5259:K5276" si="165">IF(OR(H5259="",H5259="Инструмент бензо",H5259="Инструмент электро",H5259="Инструмент газ",H5259="Ручник и аксессуары"),"","V")</f>
        <v/>
      </c>
      <c r="L5259" s="535"/>
    </row>
    <row r="5260" spans="5:12" x14ac:dyDescent="0.4">
      <c r="E5260" s="32" t="str">
        <f t="shared" si="164"/>
        <v/>
      </c>
      <c r="K5260" s="32" t="str">
        <f t="shared" si="165"/>
        <v/>
      </c>
      <c r="L5260" s="535"/>
    </row>
    <row r="5261" spans="5:12" x14ac:dyDescent="0.4">
      <c r="E5261" s="32" t="str">
        <f t="shared" si="164"/>
        <v/>
      </c>
      <c r="K5261" s="32" t="str">
        <f t="shared" si="165"/>
        <v/>
      </c>
      <c r="L5261" s="535"/>
    </row>
    <row r="5262" spans="5:12" x14ac:dyDescent="0.4">
      <c r="E5262" s="32" t="str">
        <f t="shared" si="164"/>
        <v/>
      </c>
      <c r="K5262" s="32" t="str">
        <f t="shared" si="165"/>
        <v/>
      </c>
      <c r="L5262" s="535"/>
    </row>
    <row r="5263" spans="5:12" x14ac:dyDescent="0.4">
      <c r="E5263" s="32" t="str">
        <f t="shared" si="164"/>
        <v/>
      </c>
      <c r="K5263" s="32" t="str">
        <f t="shared" si="165"/>
        <v/>
      </c>
      <c r="L5263" s="535"/>
    </row>
    <row r="5264" spans="5:12" x14ac:dyDescent="0.4">
      <c r="E5264" s="32" t="str">
        <f t="shared" si="164"/>
        <v/>
      </c>
      <c r="K5264" s="32" t="str">
        <f t="shared" si="165"/>
        <v/>
      </c>
      <c r="L5264" s="535"/>
    </row>
    <row r="5265" spans="5:12" x14ac:dyDescent="0.4">
      <c r="E5265" s="32" t="str">
        <f t="shared" si="164"/>
        <v/>
      </c>
      <c r="K5265" s="32" t="str">
        <f t="shared" si="165"/>
        <v/>
      </c>
      <c r="L5265" s="535"/>
    </row>
    <row r="5266" spans="5:12" x14ac:dyDescent="0.4">
      <c r="E5266" s="32" t="str">
        <f t="shared" si="164"/>
        <v/>
      </c>
      <c r="K5266" s="32" t="str">
        <f t="shared" si="165"/>
        <v/>
      </c>
      <c r="L5266" s="535"/>
    </row>
    <row r="5267" spans="5:12" x14ac:dyDescent="0.4">
      <c r="E5267" s="32" t="str">
        <f t="shared" si="164"/>
        <v/>
      </c>
      <c r="K5267" s="32" t="str">
        <f t="shared" si="165"/>
        <v/>
      </c>
      <c r="L5267" s="535"/>
    </row>
    <row r="5268" spans="5:12" x14ac:dyDescent="0.4">
      <c r="E5268" s="32" t="str">
        <f t="shared" si="164"/>
        <v/>
      </c>
      <c r="K5268" s="32" t="str">
        <f t="shared" si="165"/>
        <v/>
      </c>
      <c r="L5268" s="535"/>
    </row>
    <row r="5269" spans="5:12" x14ac:dyDescent="0.4">
      <c r="E5269" s="32" t="str">
        <f t="shared" si="164"/>
        <v/>
      </c>
      <c r="K5269" s="32" t="str">
        <f t="shared" si="165"/>
        <v/>
      </c>
      <c r="L5269" s="535"/>
    </row>
    <row r="5270" spans="5:12" x14ac:dyDescent="0.4">
      <c r="E5270" s="32" t="str">
        <f t="shared" si="164"/>
        <v/>
      </c>
      <c r="K5270" s="32" t="str">
        <f t="shared" si="165"/>
        <v/>
      </c>
      <c r="L5270" s="535"/>
    </row>
    <row r="5271" spans="5:12" x14ac:dyDescent="0.4">
      <c r="E5271" s="32" t="str">
        <f t="shared" si="164"/>
        <v/>
      </c>
      <c r="K5271" s="32" t="str">
        <f t="shared" si="165"/>
        <v/>
      </c>
      <c r="L5271" s="535"/>
    </row>
    <row r="5272" spans="5:12" x14ac:dyDescent="0.4">
      <c r="E5272" s="32" t="str">
        <f t="shared" si="164"/>
        <v/>
      </c>
      <c r="K5272" s="32" t="str">
        <f t="shared" si="165"/>
        <v/>
      </c>
      <c r="L5272" s="535"/>
    </row>
    <row r="5273" spans="5:12" x14ac:dyDescent="0.4">
      <c r="E5273" s="32" t="str">
        <f t="shared" si="164"/>
        <v/>
      </c>
      <c r="K5273" s="32" t="str">
        <f t="shared" si="165"/>
        <v/>
      </c>
      <c r="L5273" s="535"/>
    </row>
    <row r="5274" spans="5:12" x14ac:dyDescent="0.4">
      <c r="E5274" s="32" t="str">
        <f t="shared" si="164"/>
        <v/>
      </c>
      <c r="K5274" s="32" t="str">
        <f t="shared" si="165"/>
        <v/>
      </c>
      <c r="L5274" s="535"/>
    </row>
    <row r="5275" spans="5:12" x14ac:dyDescent="0.4">
      <c r="E5275" s="32" t="str">
        <f t="shared" si="164"/>
        <v/>
      </c>
      <c r="K5275" s="32" t="str">
        <f t="shared" si="165"/>
        <v/>
      </c>
      <c r="L5275" s="535"/>
    </row>
    <row r="5276" spans="5:12" x14ac:dyDescent="0.4">
      <c r="E5276" s="32" t="str">
        <f t="shared" si="164"/>
        <v/>
      </c>
      <c r="K5276" s="32" t="str">
        <f t="shared" si="165"/>
        <v/>
      </c>
      <c r="L5276" s="535"/>
    </row>
  </sheetData>
  <pageMargins left="0.7" right="0.7" top="0.75" bottom="0.75" header="0.3" footer="0.3"/>
  <pageSetup paperSize="9" orientation="portrait" r:id="rId3"/>
  <legacy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3"/>
  <dimension ref="A1:X4000"/>
  <sheetViews>
    <sheetView zoomScale="91" zoomScaleNormal="91" workbookViewId="0">
      <pane xSplit="1" ySplit="6" topLeftCell="B7" activePane="bottomRight" state="frozen"/>
      <selection pane="topRight" activeCell="B1" sqref="B1"/>
      <selection pane="bottomLeft" activeCell="A6" sqref="A6"/>
      <selection pane="bottomRight"/>
    </sheetView>
  </sheetViews>
  <sheetFormatPr defaultColWidth="9.1328125" defaultRowHeight="13.15" x14ac:dyDescent="0.35"/>
  <cols>
    <col min="1" max="1" width="65" style="2" customWidth="1"/>
    <col min="2" max="2" width="33.3984375" style="231" customWidth="1"/>
    <col min="3" max="3" width="9.265625" style="2" customWidth="1"/>
    <col min="4" max="4" width="10.1328125" style="208" customWidth="1"/>
    <col min="5" max="5" width="10.73046875" style="209" customWidth="1"/>
    <col min="6" max="6" width="10" style="210" customWidth="1"/>
    <col min="7" max="7" width="11" style="2" customWidth="1"/>
    <col min="8" max="8" width="13.86328125" style="2" customWidth="1"/>
    <col min="9" max="9" width="16.86328125" style="4" hidden="1" customWidth="1"/>
    <col min="10" max="21" width="9.1328125" style="4"/>
    <col min="22" max="22" width="6.3984375" style="2" customWidth="1"/>
    <col min="23" max="23" width="9.1328125" style="4"/>
    <col min="24" max="24" width="9.265625" style="2" customWidth="1"/>
    <col min="25" max="16384" width="9.1328125" style="4"/>
  </cols>
  <sheetData>
    <row r="1" spans="1:9" ht="9.75" hidden="1" customHeight="1" x14ac:dyDescent="0.35">
      <c r="A1" s="207"/>
    </row>
    <row r="2" spans="1:9" ht="19.5" customHeight="1" x14ac:dyDescent="0.35">
      <c r="A2" s="211" t="s">
        <v>778</v>
      </c>
      <c r="F2" s="212"/>
    </row>
    <row r="3" spans="1:9" ht="12.75" hidden="1" customHeight="1" x14ac:dyDescent="0.35">
      <c r="A3" s="239" t="s">
        <v>9109</v>
      </c>
    </row>
    <row r="4" spans="1:9" ht="16.5" customHeight="1" thickBot="1" x14ac:dyDescent="0.4">
      <c r="A4" s="238"/>
      <c r="C4" s="25" t="s">
        <v>9111</v>
      </c>
      <c r="D4" s="278">
        <f xml:space="preserve">
SUMPRODUCT($C$7:$C$3692,F$7:F$3692)</f>
        <v>0</v>
      </c>
    </row>
    <row r="5" spans="1:9" ht="12.75" hidden="1" customHeight="1" thickBot="1" x14ac:dyDescent="0.4">
      <c r="A5" s="207"/>
    </row>
    <row r="6" spans="1:9" s="2" customFormat="1" ht="27.75" customHeight="1" thickBot="1" x14ac:dyDescent="0.4">
      <c r="A6" s="200" t="s">
        <v>999</v>
      </c>
      <c r="B6" s="48" t="s">
        <v>1080</v>
      </c>
      <c r="C6" s="42" t="s">
        <v>22</v>
      </c>
      <c r="D6" s="204" t="s">
        <v>9110</v>
      </c>
      <c r="E6" s="201" t="s">
        <v>2127</v>
      </c>
      <c r="F6" s="43" t="s">
        <v>2128</v>
      </c>
      <c r="G6" s="42" t="s">
        <v>1002</v>
      </c>
      <c r="H6" s="206" t="s">
        <v>1079</v>
      </c>
      <c r="I6" s="205" t="s">
        <v>2212</v>
      </c>
    </row>
    <row r="7" spans="1:9" ht="12.75" customHeight="1" x14ac:dyDescent="0.35">
      <c r="A7" s="217"/>
      <c r="B7" s="232"/>
      <c r="C7" s="202"/>
      <c r="D7" s="213" t="str">
        <f>IF($E7="","",C7)</f>
        <v/>
      </c>
      <c r="E7" s="214"/>
      <c r="F7" s="215"/>
      <c r="G7" s="216"/>
      <c r="H7" s="217"/>
      <c r="I7" s="216"/>
    </row>
    <row r="8" spans="1:9" ht="12.75" customHeight="1" x14ac:dyDescent="0.35">
      <c r="A8" s="221" t="s">
        <v>2636</v>
      </c>
      <c r="B8" s="233"/>
      <c r="C8" s="74"/>
      <c r="D8" s="213" t="s">
        <v>393</v>
      </c>
      <c r="E8" s="218"/>
      <c r="F8" s="219"/>
      <c r="G8" s="220"/>
      <c r="H8" s="221"/>
      <c r="I8" s="220"/>
    </row>
    <row r="9" spans="1:9" ht="12.75" customHeight="1" x14ac:dyDescent="0.35">
      <c r="A9" s="24" t="s">
        <v>5668</v>
      </c>
      <c r="B9" s="234" t="s">
        <v>972</v>
      </c>
      <c r="C9" s="74"/>
      <c r="D9" s="222">
        <v>0</v>
      </c>
      <c r="E9" s="223">
        <v>0.06</v>
      </c>
      <c r="F9" s="224">
        <f>IFERROR(E9*25.23,0)</f>
        <v>1.5138</v>
      </c>
      <c r="G9" s="17">
        <v>1</v>
      </c>
      <c r="H9" s="225" t="s">
        <v>9163</v>
      </c>
      <c r="I9" s="18" t="s">
        <v>1003</v>
      </c>
    </row>
    <row r="10" spans="1:9" ht="12.75" customHeight="1" x14ac:dyDescent="0.35">
      <c r="A10" s="221" t="s">
        <v>2637</v>
      </c>
      <c r="B10" s="233"/>
      <c r="C10" s="74"/>
      <c r="D10" s="222" t="s">
        <v>393</v>
      </c>
      <c r="E10" s="223"/>
      <c r="F10" s="219"/>
      <c r="G10" s="220"/>
      <c r="H10" s="221"/>
      <c r="I10" s="220"/>
    </row>
    <row r="11" spans="1:9" ht="12.75" customHeight="1" x14ac:dyDescent="0.35">
      <c r="A11" s="24" t="s">
        <v>5669</v>
      </c>
      <c r="B11" s="234" t="s">
        <v>1074</v>
      </c>
      <c r="C11" s="74"/>
      <c r="D11" s="222">
        <v>162</v>
      </c>
      <c r="E11" s="223">
        <v>74.900000000000006</v>
      </c>
      <c r="F11" s="224">
        <f>IFERROR(E11*25.23,0)</f>
        <v>1889.7270000000001</v>
      </c>
      <c r="G11" s="17">
        <v>1</v>
      </c>
      <c r="H11" s="225" t="s">
        <v>9163</v>
      </c>
      <c r="I11" s="226" t="s">
        <v>1077</v>
      </c>
    </row>
    <row r="12" spans="1:9" ht="12.75" customHeight="1" x14ac:dyDescent="0.35">
      <c r="A12" s="24" t="s">
        <v>5670</v>
      </c>
      <c r="B12" s="234" t="s">
        <v>1075</v>
      </c>
      <c r="C12" s="74"/>
      <c r="D12" s="222">
        <v>62</v>
      </c>
      <c r="E12" s="223">
        <v>74.900000000000006</v>
      </c>
      <c r="F12" s="224">
        <f>IFERROR(E12*25.23,0)</f>
        <v>1889.7270000000001</v>
      </c>
      <c r="G12" s="17">
        <v>1</v>
      </c>
      <c r="H12" s="225" t="s">
        <v>9163</v>
      </c>
      <c r="I12" s="226" t="s">
        <v>1077</v>
      </c>
    </row>
    <row r="13" spans="1:9" ht="13.5" customHeight="1" x14ac:dyDescent="0.35">
      <c r="A13" s="221" t="s">
        <v>3744</v>
      </c>
      <c r="B13" s="234"/>
      <c r="C13" s="74"/>
      <c r="D13" s="222" t="s">
        <v>393</v>
      </c>
      <c r="E13" s="223"/>
      <c r="F13" s="224"/>
      <c r="G13" s="17"/>
      <c r="H13" s="17"/>
      <c r="I13" s="18"/>
    </row>
    <row r="14" spans="1:9" ht="12.75" customHeight="1" x14ac:dyDescent="0.35">
      <c r="A14" s="24" t="s">
        <v>5671</v>
      </c>
      <c r="B14" s="234" t="s">
        <v>836</v>
      </c>
      <c r="C14" s="74"/>
      <c r="D14" s="222">
        <v>0</v>
      </c>
      <c r="E14" s="223">
        <v>0.37</v>
      </c>
      <c r="F14" s="224">
        <f t="shared" ref="F14:F19" si="0">IFERROR(E14*25.23,0)</f>
        <v>9.3351000000000006</v>
      </c>
      <c r="G14" s="17">
        <v>1</v>
      </c>
      <c r="H14" s="225" t="s">
        <v>9163</v>
      </c>
      <c r="I14" s="18"/>
    </row>
    <row r="15" spans="1:9" ht="12.75" customHeight="1" x14ac:dyDescent="0.35">
      <c r="A15" s="24" t="s">
        <v>5672</v>
      </c>
      <c r="B15" s="234" t="s">
        <v>837</v>
      </c>
      <c r="C15" s="74"/>
      <c r="D15" s="222">
        <v>0</v>
      </c>
      <c r="E15" s="223">
        <v>0.37</v>
      </c>
      <c r="F15" s="224">
        <f t="shared" si="0"/>
        <v>9.3351000000000006</v>
      </c>
      <c r="G15" s="17">
        <v>1</v>
      </c>
      <c r="H15" s="225" t="s">
        <v>9163</v>
      </c>
      <c r="I15" s="18"/>
    </row>
    <row r="16" spans="1:9" ht="12.75" customHeight="1" x14ac:dyDescent="0.35">
      <c r="A16" s="24" t="s">
        <v>5673</v>
      </c>
      <c r="B16" s="234" t="s">
        <v>943</v>
      </c>
      <c r="C16" s="74"/>
      <c r="D16" s="222">
        <v>0</v>
      </c>
      <c r="E16" s="223">
        <v>0.59</v>
      </c>
      <c r="F16" s="224">
        <f t="shared" si="0"/>
        <v>14.8857</v>
      </c>
      <c r="G16" s="17">
        <v>1</v>
      </c>
      <c r="H16" s="225" t="s">
        <v>9163</v>
      </c>
      <c r="I16" s="226" t="s">
        <v>1009</v>
      </c>
    </row>
    <row r="17" spans="1:24" ht="12.75" customHeight="1" x14ac:dyDescent="0.35">
      <c r="A17" s="24" t="s">
        <v>5674</v>
      </c>
      <c r="B17" s="234" t="s">
        <v>968</v>
      </c>
      <c r="C17" s="74"/>
      <c r="D17" s="222">
        <v>0</v>
      </c>
      <c r="E17" s="223">
        <v>0.34</v>
      </c>
      <c r="F17" s="224">
        <f t="shared" si="0"/>
        <v>8.5782000000000007</v>
      </c>
      <c r="G17" s="17">
        <v>1</v>
      </c>
      <c r="H17" s="225" t="s">
        <v>9163</v>
      </c>
      <c r="I17" s="226" t="s">
        <v>1009</v>
      </c>
    </row>
    <row r="18" spans="1:24" ht="12.75" customHeight="1" x14ac:dyDescent="0.35">
      <c r="A18" s="24" t="s">
        <v>5675</v>
      </c>
      <c r="B18" s="234" t="s">
        <v>969</v>
      </c>
      <c r="C18" s="74"/>
      <c r="D18" s="222">
        <v>0</v>
      </c>
      <c r="E18" s="223">
        <v>0.34</v>
      </c>
      <c r="F18" s="224">
        <f t="shared" si="0"/>
        <v>8.5782000000000007</v>
      </c>
      <c r="G18" s="17">
        <v>1</v>
      </c>
      <c r="H18" s="225" t="s">
        <v>9163</v>
      </c>
      <c r="I18" s="226" t="s">
        <v>1009</v>
      </c>
    </row>
    <row r="19" spans="1:24" ht="12.75" customHeight="1" x14ac:dyDescent="0.35">
      <c r="A19" s="24" t="s">
        <v>5676</v>
      </c>
      <c r="B19" s="234" t="s">
        <v>973</v>
      </c>
      <c r="C19" s="74"/>
      <c r="D19" s="222">
        <v>0</v>
      </c>
      <c r="E19" s="223">
        <v>0.04</v>
      </c>
      <c r="F19" s="224">
        <f t="shared" si="0"/>
        <v>1.0092000000000001</v>
      </c>
      <c r="G19" s="17">
        <v>1</v>
      </c>
      <c r="H19" s="225" t="s">
        <v>9163</v>
      </c>
      <c r="I19" s="226" t="s">
        <v>1006</v>
      </c>
    </row>
    <row r="20" spans="1:24" s="8" customFormat="1" ht="12.75" customHeight="1" x14ac:dyDescent="0.35">
      <c r="A20" s="24" t="s">
        <v>5677</v>
      </c>
      <c r="B20" s="234" t="s">
        <v>4847</v>
      </c>
      <c r="C20" s="74"/>
      <c r="D20" s="222">
        <v>0</v>
      </c>
      <c r="E20" s="223">
        <v>0.36</v>
      </c>
      <c r="F20" s="224">
        <f>IFERROR(E20*25.23,0)</f>
        <v>9.0828000000000007</v>
      </c>
      <c r="G20" s="17">
        <v>1</v>
      </c>
      <c r="H20" s="225" t="s">
        <v>9163</v>
      </c>
      <c r="I20" s="18"/>
      <c r="V20" s="1"/>
      <c r="X20" s="1"/>
    </row>
    <row r="21" spans="1:24" s="8" customFormat="1" ht="12.75" customHeight="1" x14ac:dyDescent="0.35">
      <c r="A21" s="24" t="s">
        <v>5678</v>
      </c>
      <c r="B21" s="234" t="s">
        <v>4848</v>
      </c>
      <c r="C21" s="74"/>
      <c r="D21" s="222">
        <v>0</v>
      </c>
      <c r="E21" s="223">
        <v>7.0000000000000007E-2</v>
      </c>
      <c r="F21" s="224">
        <f>IFERROR(E21*25.23,0)</f>
        <v>1.7661000000000002</v>
      </c>
      <c r="G21" s="17">
        <v>1</v>
      </c>
      <c r="H21" s="225" t="s">
        <v>9163</v>
      </c>
      <c r="I21" s="18"/>
      <c r="V21" s="1"/>
      <c r="X21" s="1"/>
    </row>
    <row r="22" spans="1:24" s="8" customFormat="1" ht="12.75" customHeight="1" x14ac:dyDescent="0.35">
      <c r="A22" s="24" t="s">
        <v>5679</v>
      </c>
      <c r="B22" s="234" t="s">
        <v>4849</v>
      </c>
      <c r="C22" s="74"/>
      <c r="D22" s="222">
        <v>0</v>
      </c>
      <c r="E22" s="223">
        <v>0.34</v>
      </c>
      <c r="F22" s="224">
        <f>IFERROR(E22*25.23,0)</f>
        <v>8.5782000000000007</v>
      </c>
      <c r="G22" s="17">
        <v>1</v>
      </c>
      <c r="H22" s="225" t="s">
        <v>9163</v>
      </c>
      <c r="I22" s="18"/>
      <c r="V22" s="1"/>
      <c r="X22" s="1"/>
    </row>
    <row r="23" spans="1:24" s="8" customFormat="1" ht="12.75" customHeight="1" x14ac:dyDescent="0.35">
      <c r="A23" s="24" t="s">
        <v>5680</v>
      </c>
      <c r="B23" s="234" t="s">
        <v>4850</v>
      </c>
      <c r="C23" s="74"/>
      <c r="D23" s="222">
        <v>0</v>
      </c>
      <c r="E23" s="223">
        <v>7.0000000000000007E-2</v>
      </c>
      <c r="F23" s="224">
        <f>IFERROR(E23*25.23,0)</f>
        <v>1.7661000000000002</v>
      </c>
      <c r="G23" s="17">
        <v>1</v>
      </c>
      <c r="H23" s="225" t="s">
        <v>9163</v>
      </c>
      <c r="I23" s="18"/>
      <c r="V23" s="1"/>
      <c r="X23" s="1"/>
    </row>
    <row r="24" spans="1:24" ht="12.75" customHeight="1" x14ac:dyDescent="0.35">
      <c r="A24" s="221" t="s">
        <v>3745</v>
      </c>
      <c r="B24" s="233"/>
      <c r="C24" s="74"/>
      <c r="D24" s="222" t="s">
        <v>393</v>
      </c>
      <c r="E24" s="223"/>
      <c r="F24" s="219"/>
      <c r="G24" s="220"/>
      <c r="H24" s="221"/>
      <c r="I24" s="220"/>
    </row>
    <row r="25" spans="1:24" ht="12.75" customHeight="1" x14ac:dyDescent="0.35">
      <c r="A25" s="24" t="s">
        <v>3747</v>
      </c>
      <c r="B25" s="234" t="s">
        <v>3746</v>
      </c>
      <c r="C25" s="74"/>
      <c r="D25" s="222">
        <v>38</v>
      </c>
      <c r="E25" s="223">
        <v>2.2200000000000002</v>
      </c>
      <c r="F25" s="224">
        <v>56</v>
      </c>
      <c r="G25" s="17">
        <v>1</v>
      </c>
      <c r="H25" s="225" t="s">
        <v>9164</v>
      </c>
      <c r="I25" s="226"/>
    </row>
    <row r="26" spans="1:24" ht="15" customHeight="1" x14ac:dyDescent="0.35">
      <c r="A26" s="221" t="s">
        <v>2638</v>
      </c>
      <c r="B26" s="233"/>
      <c r="C26" s="74"/>
      <c r="D26" s="222" t="s">
        <v>393</v>
      </c>
      <c r="E26" s="223"/>
      <c r="F26" s="224"/>
      <c r="G26" s="220"/>
      <c r="H26" s="221"/>
      <c r="I26" s="220"/>
    </row>
    <row r="27" spans="1:24" s="8" customFormat="1" ht="12.75" customHeight="1" x14ac:dyDescent="0.35">
      <c r="A27" s="24" t="s">
        <v>5686</v>
      </c>
      <c r="B27" s="234" t="s">
        <v>4851</v>
      </c>
      <c r="C27" s="74"/>
      <c r="D27" s="222">
        <v>0</v>
      </c>
      <c r="E27" s="223">
        <v>5.23</v>
      </c>
      <c r="F27" s="224">
        <f t="shared" ref="F27:F38" si="1">IFERROR(E27*25.23,0)</f>
        <v>131.9529</v>
      </c>
      <c r="G27" s="17">
        <v>1</v>
      </c>
      <c r="H27" s="225" t="s">
        <v>9164</v>
      </c>
      <c r="I27" s="18"/>
      <c r="V27" s="1"/>
      <c r="X27" s="1"/>
    </row>
    <row r="28" spans="1:24" s="8" customFormat="1" ht="12.75" customHeight="1" x14ac:dyDescent="0.35">
      <c r="A28" s="24" t="s">
        <v>5684</v>
      </c>
      <c r="B28" s="234" t="s">
        <v>1076</v>
      </c>
      <c r="C28" s="74"/>
      <c r="D28" s="222">
        <v>0</v>
      </c>
      <c r="E28" s="223">
        <v>1.64</v>
      </c>
      <c r="F28" s="224">
        <f t="shared" si="1"/>
        <v>41.377199999999995</v>
      </c>
      <c r="G28" s="17">
        <v>1</v>
      </c>
      <c r="H28" s="225" t="s">
        <v>9163</v>
      </c>
      <c r="I28" s="226" t="s">
        <v>1078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2"/>
      <c r="W28" s="4"/>
      <c r="X28" s="2"/>
    </row>
    <row r="29" spans="1:24" ht="12.75" customHeight="1" x14ac:dyDescent="0.35">
      <c r="A29" s="24" t="s">
        <v>5919</v>
      </c>
      <c r="B29" s="234" t="s">
        <v>5918</v>
      </c>
      <c r="C29" s="74"/>
      <c r="D29" s="222">
        <v>100</v>
      </c>
      <c r="E29" s="223">
        <v>1.27</v>
      </c>
      <c r="F29" s="224">
        <f t="shared" si="1"/>
        <v>32.042099999999998</v>
      </c>
      <c r="G29" s="17">
        <v>1</v>
      </c>
      <c r="H29" s="225" t="s">
        <v>9163</v>
      </c>
      <c r="I29" s="1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1"/>
      <c r="W29" s="8"/>
      <c r="X29" s="1"/>
    </row>
    <row r="30" spans="1:24" ht="12.75" customHeight="1" x14ac:dyDescent="0.35">
      <c r="A30" s="24" t="s">
        <v>5921</v>
      </c>
      <c r="B30" s="234" t="s">
        <v>5920</v>
      </c>
      <c r="C30" s="74"/>
      <c r="D30" s="222">
        <v>100</v>
      </c>
      <c r="E30" s="223">
        <v>1.0900000000000001</v>
      </c>
      <c r="F30" s="224">
        <f t="shared" si="1"/>
        <v>27.500700000000002</v>
      </c>
      <c r="G30" s="17">
        <v>1</v>
      </c>
      <c r="H30" s="225" t="s">
        <v>9163</v>
      </c>
      <c r="I30" s="1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1"/>
      <c r="W30" s="8"/>
      <c r="X30" s="1"/>
    </row>
    <row r="31" spans="1:24" s="8" customFormat="1" ht="12.75" customHeight="1" x14ac:dyDescent="0.35">
      <c r="A31" s="24" t="s">
        <v>5923</v>
      </c>
      <c r="B31" s="234" t="s">
        <v>5922</v>
      </c>
      <c r="C31" s="74"/>
      <c r="D31" s="222">
        <v>100</v>
      </c>
      <c r="E31" s="223">
        <v>0.9</v>
      </c>
      <c r="F31" s="224">
        <f t="shared" si="1"/>
        <v>22.707000000000001</v>
      </c>
      <c r="G31" s="17">
        <v>1</v>
      </c>
      <c r="H31" s="225" t="s">
        <v>9163</v>
      </c>
      <c r="I31" s="18"/>
      <c r="V31" s="1"/>
      <c r="X31" s="1"/>
    </row>
    <row r="32" spans="1:24" s="8" customFormat="1" ht="12.75" customHeight="1" x14ac:dyDescent="0.35">
      <c r="A32" s="24" t="s">
        <v>5687</v>
      </c>
      <c r="B32" s="234" t="s">
        <v>4852</v>
      </c>
      <c r="C32" s="74"/>
      <c r="D32" s="222">
        <v>0</v>
      </c>
      <c r="E32" s="223">
        <v>2</v>
      </c>
      <c r="F32" s="224">
        <f t="shared" si="1"/>
        <v>50.46</v>
      </c>
      <c r="G32" s="17">
        <v>1</v>
      </c>
      <c r="H32" s="225" t="s">
        <v>9163</v>
      </c>
      <c r="I32" s="18"/>
      <c r="V32" s="1"/>
      <c r="X32" s="1"/>
    </row>
    <row r="33" spans="1:24" s="8" customFormat="1" ht="12.75" customHeight="1" x14ac:dyDescent="0.35">
      <c r="A33" s="24" t="s">
        <v>5688</v>
      </c>
      <c r="B33" s="234" t="s">
        <v>4853</v>
      </c>
      <c r="C33" s="74"/>
      <c r="D33" s="222">
        <v>0</v>
      </c>
      <c r="E33" s="223">
        <v>2</v>
      </c>
      <c r="F33" s="224">
        <f t="shared" si="1"/>
        <v>50.46</v>
      </c>
      <c r="G33" s="17">
        <v>1</v>
      </c>
      <c r="H33" s="225" t="s">
        <v>9163</v>
      </c>
      <c r="I33" s="18"/>
      <c r="V33" s="1"/>
      <c r="X33" s="1"/>
    </row>
    <row r="34" spans="1:24" s="8" customFormat="1" ht="12.75" customHeight="1" x14ac:dyDescent="0.35">
      <c r="A34" s="24" t="s">
        <v>9118</v>
      </c>
      <c r="B34" s="234" t="s">
        <v>9119</v>
      </c>
      <c r="C34" s="74"/>
      <c r="D34" s="222">
        <v>0</v>
      </c>
      <c r="E34" s="223">
        <v>1.66</v>
      </c>
      <c r="F34" s="224">
        <f t="shared" si="1"/>
        <v>41.881799999999998</v>
      </c>
      <c r="G34" s="17">
        <v>0</v>
      </c>
      <c r="H34" s="225">
        <v>0</v>
      </c>
      <c r="I34" s="18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2"/>
      <c r="W34" s="4"/>
      <c r="X34" s="2"/>
    </row>
    <row r="35" spans="1:24" s="8" customFormat="1" ht="12.75" customHeight="1" x14ac:dyDescent="0.35">
      <c r="A35" s="24" t="s">
        <v>5682</v>
      </c>
      <c r="B35" s="234" t="s">
        <v>4248</v>
      </c>
      <c r="C35" s="74"/>
      <c r="D35" s="222">
        <v>0</v>
      </c>
      <c r="E35" s="223">
        <v>7.57</v>
      </c>
      <c r="F35" s="224">
        <f t="shared" si="1"/>
        <v>190.99110000000002</v>
      </c>
      <c r="G35" s="17">
        <v>1</v>
      </c>
      <c r="H35" s="225" t="s">
        <v>9164</v>
      </c>
      <c r="I35" s="18"/>
      <c r="V35" s="1"/>
      <c r="X35" s="1"/>
    </row>
    <row r="36" spans="1:24" s="8" customFormat="1" ht="12.75" customHeight="1" x14ac:dyDescent="0.35">
      <c r="A36" s="24" t="s">
        <v>5683</v>
      </c>
      <c r="B36" s="234" t="s">
        <v>4249</v>
      </c>
      <c r="C36" s="74"/>
      <c r="D36" s="222">
        <v>1485</v>
      </c>
      <c r="E36" s="223">
        <v>2.1800000000000002</v>
      </c>
      <c r="F36" s="224">
        <f t="shared" si="1"/>
        <v>55.001400000000004</v>
      </c>
      <c r="G36" s="17">
        <v>1</v>
      </c>
      <c r="H36" s="225" t="s">
        <v>9164</v>
      </c>
      <c r="I36" s="18"/>
      <c r="V36" s="1"/>
      <c r="X36" s="1"/>
    </row>
    <row r="37" spans="1:24" x14ac:dyDescent="0.35">
      <c r="A37" s="24" t="s">
        <v>5681</v>
      </c>
      <c r="B37" s="234" t="s">
        <v>9120</v>
      </c>
      <c r="C37" s="74"/>
      <c r="D37" s="222">
        <v>369</v>
      </c>
      <c r="E37" s="223">
        <v>8.61</v>
      </c>
      <c r="F37" s="224">
        <f t="shared" si="1"/>
        <v>217.2303</v>
      </c>
      <c r="G37" s="17">
        <v>1</v>
      </c>
      <c r="H37" s="225" t="s">
        <v>9164</v>
      </c>
      <c r="I37" s="18"/>
      <c r="J37" s="8"/>
    </row>
    <row r="38" spans="1:24" x14ac:dyDescent="0.35">
      <c r="A38" s="24" t="s">
        <v>5685</v>
      </c>
      <c r="B38" s="234" t="s">
        <v>3738</v>
      </c>
      <c r="C38" s="74"/>
      <c r="D38" s="222">
        <v>0</v>
      </c>
      <c r="E38" s="223">
        <v>0.5</v>
      </c>
      <c r="F38" s="224">
        <f t="shared" si="1"/>
        <v>12.615</v>
      </c>
      <c r="G38" s="17">
        <v>1</v>
      </c>
      <c r="H38" s="225" t="s">
        <v>9163</v>
      </c>
      <c r="I38" s="18"/>
    </row>
    <row r="39" spans="1:24" ht="15" customHeight="1" x14ac:dyDescent="0.35">
      <c r="A39" s="221" t="s">
        <v>2639</v>
      </c>
      <c r="B39" s="233"/>
      <c r="C39" s="74"/>
      <c r="D39" s="222" t="s">
        <v>393</v>
      </c>
      <c r="E39" s="223"/>
      <c r="F39" s="219"/>
      <c r="G39" s="220"/>
      <c r="H39" s="221"/>
      <c r="I39" s="220"/>
    </row>
    <row r="40" spans="1:24" ht="12.75" customHeight="1" x14ac:dyDescent="0.35">
      <c r="A40" s="24" t="s">
        <v>5689</v>
      </c>
      <c r="B40" s="234" t="s">
        <v>2459</v>
      </c>
      <c r="C40" s="74"/>
      <c r="D40" s="222">
        <v>0</v>
      </c>
      <c r="E40" s="223">
        <v>0.25</v>
      </c>
      <c r="F40" s="224">
        <f>IFERROR(E40*25.23,0)</f>
        <v>6.3075000000000001</v>
      </c>
      <c r="G40" s="17">
        <v>1</v>
      </c>
      <c r="H40" s="225" t="s">
        <v>9163</v>
      </c>
      <c r="I40" s="18"/>
    </row>
    <row r="41" spans="1:24" ht="12.75" customHeight="1" x14ac:dyDescent="0.35">
      <c r="A41" s="24" t="s">
        <v>5690</v>
      </c>
      <c r="B41" s="234" t="s">
        <v>2458</v>
      </c>
      <c r="C41" s="74"/>
      <c r="D41" s="222">
        <v>0</v>
      </c>
      <c r="E41" s="223">
        <v>0.47</v>
      </c>
      <c r="F41" s="224">
        <f>IFERROR(E41*25.23,0)</f>
        <v>11.8581</v>
      </c>
      <c r="G41" s="17">
        <v>1</v>
      </c>
      <c r="H41" s="225" t="s">
        <v>9163</v>
      </c>
      <c r="I41" s="18"/>
    </row>
    <row r="42" spans="1:24" ht="12.75" customHeight="1" x14ac:dyDescent="0.35">
      <c r="A42" s="221" t="s">
        <v>3743</v>
      </c>
      <c r="B42" s="234"/>
      <c r="C42" s="74"/>
      <c r="D42" s="222" t="s">
        <v>393</v>
      </c>
      <c r="E42" s="223"/>
      <c r="F42" s="224"/>
      <c r="G42" s="17"/>
      <c r="H42" s="17"/>
      <c r="I42" s="18"/>
    </row>
    <row r="43" spans="1:24" ht="12" customHeight="1" x14ac:dyDescent="0.35">
      <c r="A43" s="24" t="s">
        <v>5691</v>
      </c>
      <c r="B43" s="234" t="s">
        <v>4883</v>
      </c>
      <c r="C43" s="74"/>
      <c r="D43" s="222">
        <v>538</v>
      </c>
      <c r="E43" s="223">
        <v>0.28999999999999998</v>
      </c>
      <c r="F43" s="227">
        <f>IFERROR(E43*25.23,0)</f>
        <v>7.3167</v>
      </c>
      <c r="G43" s="17">
        <v>1</v>
      </c>
      <c r="H43" s="225" t="s">
        <v>9164</v>
      </c>
      <c r="I43" s="18"/>
    </row>
    <row r="44" spans="1:24" ht="12.75" customHeight="1" x14ac:dyDescent="0.35">
      <c r="A44" s="24" t="s">
        <v>5692</v>
      </c>
      <c r="B44" s="234" t="s">
        <v>3739</v>
      </c>
      <c r="C44" s="74"/>
      <c r="D44" s="222">
        <v>0</v>
      </c>
      <c r="E44" s="223">
        <v>0.7</v>
      </c>
      <c r="F44" s="224">
        <f>IFERROR(E44*25.23,0)</f>
        <v>17.660999999999998</v>
      </c>
      <c r="G44" s="17">
        <v>40</v>
      </c>
      <c r="H44" s="225" t="s">
        <v>9164</v>
      </c>
      <c r="I44" s="18"/>
    </row>
    <row r="45" spans="1:24" ht="12.75" customHeight="1" x14ac:dyDescent="0.35">
      <c r="A45" s="24" t="s">
        <v>5693</v>
      </c>
      <c r="B45" s="234" t="s">
        <v>3740</v>
      </c>
      <c r="C45" s="74"/>
      <c r="D45" s="222">
        <v>0</v>
      </c>
      <c r="E45" s="223">
        <v>0.7</v>
      </c>
      <c r="F45" s="224">
        <f>IFERROR(E45*25.23,0)</f>
        <v>17.660999999999998</v>
      </c>
      <c r="G45" s="17">
        <v>40</v>
      </c>
      <c r="H45" s="225" t="s">
        <v>9164</v>
      </c>
      <c r="I45" s="18"/>
    </row>
    <row r="46" spans="1:24" ht="12.75" customHeight="1" x14ac:dyDescent="0.35">
      <c r="A46" s="24" t="s">
        <v>5694</v>
      </c>
      <c r="B46" s="234" t="s">
        <v>3741</v>
      </c>
      <c r="C46" s="74"/>
      <c r="D46" s="222">
        <v>4</v>
      </c>
      <c r="E46" s="223">
        <v>0.7</v>
      </c>
      <c r="F46" s="224">
        <f>IFERROR(E46*25.23,0)</f>
        <v>17.660999999999998</v>
      </c>
      <c r="G46" s="17">
        <v>40</v>
      </c>
      <c r="H46" s="225" t="s">
        <v>9164</v>
      </c>
      <c r="I46" s="18"/>
    </row>
    <row r="47" spans="1:24" ht="12.75" customHeight="1" x14ac:dyDescent="0.35">
      <c r="A47" s="221" t="s">
        <v>2644</v>
      </c>
      <c r="B47" s="233"/>
      <c r="C47" s="74"/>
      <c r="D47" s="222" t="s">
        <v>393</v>
      </c>
      <c r="E47" s="223"/>
      <c r="F47" s="219"/>
      <c r="G47" s="220"/>
      <c r="H47" s="221"/>
      <c r="I47" s="220"/>
    </row>
    <row r="48" spans="1:24" ht="12.75" customHeight="1" x14ac:dyDescent="0.35">
      <c r="A48" s="24" t="s">
        <v>5695</v>
      </c>
      <c r="B48" s="234" t="s">
        <v>4059</v>
      </c>
      <c r="C48" s="74"/>
      <c r="D48" s="222">
        <v>0</v>
      </c>
      <c r="E48" s="223">
        <v>0.08</v>
      </c>
      <c r="F48" s="224">
        <f>IFERROR(E48*25.23,0)</f>
        <v>2.0184000000000002</v>
      </c>
      <c r="G48" s="17">
        <v>50</v>
      </c>
      <c r="H48" s="225" t="s">
        <v>9164</v>
      </c>
      <c r="I48" s="226"/>
    </row>
    <row r="49" spans="1:24" ht="12.75" customHeight="1" x14ac:dyDescent="0.35">
      <c r="A49" s="24" t="s">
        <v>5696</v>
      </c>
      <c r="B49" s="231" t="s">
        <v>4062</v>
      </c>
      <c r="C49" s="74"/>
      <c r="D49" s="222">
        <v>0</v>
      </c>
      <c r="E49" s="223">
        <v>8</v>
      </c>
      <c r="F49" s="224">
        <f>IFERROR(E49*25.23,0)</f>
        <v>201.84</v>
      </c>
      <c r="G49" s="17">
        <v>1</v>
      </c>
      <c r="H49" s="225" t="s">
        <v>9164</v>
      </c>
      <c r="I49" s="226"/>
    </row>
    <row r="50" spans="1:24" s="8" customFormat="1" ht="12.75" customHeight="1" x14ac:dyDescent="0.35">
      <c r="A50" s="24" t="s">
        <v>5697</v>
      </c>
      <c r="B50" s="235" t="s">
        <v>4254</v>
      </c>
      <c r="C50" s="74"/>
      <c r="D50" s="222">
        <v>1707</v>
      </c>
      <c r="E50" s="223">
        <v>8.2100000000000009</v>
      </c>
      <c r="F50" s="224">
        <f>IFERROR(E50*25.23,0)</f>
        <v>207.13830000000002</v>
      </c>
      <c r="G50" s="17">
        <v>1</v>
      </c>
      <c r="H50" s="225" t="s">
        <v>9164</v>
      </c>
      <c r="V50" s="1"/>
      <c r="X50" s="1"/>
    </row>
    <row r="51" spans="1:24" ht="15" customHeight="1" x14ac:dyDescent="0.35">
      <c r="A51" s="221" t="s">
        <v>2640</v>
      </c>
      <c r="B51" s="233"/>
      <c r="C51" s="74"/>
      <c r="D51" s="222" t="s">
        <v>393</v>
      </c>
      <c r="E51" s="223"/>
      <c r="F51" s="219"/>
      <c r="G51" s="220"/>
      <c r="H51" s="221"/>
      <c r="I51" s="220"/>
    </row>
    <row r="52" spans="1:24" ht="12.75" customHeight="1" x14ac:dyDescent="0.35">
      <c r="A52" s="24" t="s">
        <v>5698</v>
      </c>
      <c r="B52" s="234" t="s">
        <v>995</v>
      </c>
      <c r="C52" s="74"/>
      <c r="D52" s="222">
        <v>0</v>
      </c>
      <c r="E52" s="223">
        <v>2.84</v>
      </c>
      <c r="F52" s="224">
        <f t="shared" ref="F52:F58" si="2">IFERROR(E52*25.23,0)</f>
        <v>71.653199999999998</v>
      </c>
      <c r="G52" s="17">
        <v>1</v>
      </c>
      <c r="H52" s="225" t="s">
        <v>9163</v>
      </c>
      <c r="I52" s="226" t="s">
        <v>1004</v>
      </c>
    </row>
    <row r="53" spans="1:24" ht="12.75" customHeight="1" x14ac:dyDescent="0.35">
      <c r="A53" s="24" t="s">
        <v>5699</v>
      </c>
      <c r="B53" s="234" t="s">
        <v>996</v>
      </c>
      <c r="C53" s="74"/>
      <c r="D53" s="222">
        <v>0</v>
      </c>
      <c r="E53" s="223">
        <v>2.84</v>
      </c>
      <c r="F53" s="224">
        <f t="shared" si="2"/>
        <v>71.653199999999998</v>
      </c>
      <c r="G53" s="17">
        <v>1</v>
      </c>
      <c r="H53" s="225" t="s">
        <v>9163</v>
      </c>
      <c r="I53" s="226" t="s">
        <v>1005</v>
      </c>
    </row>
    <row r="54" spans="1:24" ht="12.75" customHeight="1" x14ac:dyDescent="0.35">
      <c r="A54" s="24" t="s">
        <v>2203</v>
      </c>
      <c r="B54" s="234" t="s">
        <v>2203</v>
      </c>
      <c r="C54" s="74"/>
      <c r="D54" s="222">
        <v>0</v>
      </c>
      <c r="E54" s="223">
        <v>0.4</v>
      </c>
      <c r="F54" s="224">
        <f t="shared" si="2"/>
        <v>10.092000000000001</v>
      </c>
      <c r="G54" s="17">
        <v>1</v>
      </c>
      <c r="H54" s="225" t="s">
        <v>9163</v>
      </c>
      <c r="I54" s="18"/>
    </row>
    <row r="55" spans="1:24" ht="12.75" customHeight="1" x14ac:dyDescent="0.35">
      <c r="A55" s="24" t="s">
        <v>5916</v>
      </c>
      <c r="B55" s="234" t="s">
        <v>5915</v>
      </c>
      <c r="C55" s="74"/>
      <c r="D55" s="222">
        <v>13</v>
      </c>
      <c r="E55" s="223">
        <v>0.49</v>
      </c>
      <c r="F55" s="224">
        <f t="shared" si="2"/>
        <v>12.3627</v>
      </c>
      <c r="G55" s="17">
        <v>1</v>
      </c>
      <c r="H55" s="225" t="s">
        <v>9164</v>
      </c>
      <c r="I55" s="226"/>
    </row>
    <row r="56" spans="1:24" ht="12.75" customHeight="1" x14ac:dyDescent="0.35">
      <c r="A56" s="24" t="s">
        <v>5917</v>
      </c>
      <c r="B56" s="234" t="s">
        <v>9121</v>
      </c>
      <c r="C56" s="74"/>
      <c r="D56" s="222">
        <v>523</v>
      </c>
      <c r="E56" s="223">
        <v>0.49</v>
      </c>
      <c r="F56" s="224">
        <f t="shared" si="2"/>
        <v>12.3627</v>
      </c>
      <c r="G56" s="17">
        <v>1</v>
      </c>
      <c r="H56" s="225" t="s">
        <v>9164</v>
      </c>
      <c r="I56" s="18"/>
      <c r="J56" s="8"/>
    </row>
    <row r="57" spans="1:24" x14ac:dyDescent="0.35">
      <c r="A57" s="24" t="s">
        <v>5708</v>
      </c>
      <c r="B57" s="234" t="s">
        <v>9122</v>
      </c>
      <c r="C57" s="74"/>
      <c r="D57" s="222">
        <v>0</v>
      </c>
      <c r="E57" s="223">
        <v>1.49</v>
      </c>
      <c r="F57" s="224">
        <f t="shared" si="2"/>
        <v>37.592700000000001</v>
      </c>
      <c r="G57" s="17">
        <v>1</v>
      </c>
      <c r="H57" s="225" t="s">
        <v>9164</v>
      </c>
      <c r="I57" s="18"/>
      <c r="J57" s="8"/>
    </row>
    <row r="58" spans="1:24" x14ac:dyDescent="0.35">
      <c r="A58" s="24" t="s">
        <v>5700</v>
      </c>
      <c r="B58" s="234" t="s">
        <v>857</v>
      </c>
      <c r="C58" s="74"/>
      <c r="D58" s="222">
        <v>0</v>
      </c>
      <c r="E58" s="223">
        <v>0.63</v>
      </c>
      <c r="F58" s="224">
        <f t="shared" si="2"/>
        <v>15.8949</v>
      </c>
      <c r="G58" s="17">
        <v>1</v>
      </c>
      <c r="H58" s="225" t="s">
        <v>9163</v>
      </c>
      <c r="I58" s="226" t="s">
        <v>1007</v>
      </c>
    </row>
    <row r="59" spans="1:24" ht="15" customHeight="1" x14ac:dyDescent="0.35">
      <c r="A59" s="221" t="s">
        <v>2641</v>
      </c>
      <c r="B59" s="233"/>
      <c r="C59" s="74"/>
      <c r="D59" s="222" t="s">
        <v>393</v>
      </c>
      <c r="E59" s="223"/>
      <c r="F59" s="219"/>
      <c r="G59" s="220"/>
      <c r="H59" s="221"/>
      <c r="I59" s="220"/>
    </row>
    <row r="60" spans="1:24" ht="12.75" customHeight="1" x14ac:dyDescent="0.35">
      <c r="A60" s="24" t="s">
        <v>5701</v>
      </c>
      <c r="B60" s="234" t="s">
        <v>1864</v>
      </c>
      <c r="C60" s="74"/>
      <c r="D60" s="222">
        <v>0</v>
      </c>
      <c r="E60" s="223">
        <v>1.41</v>
      </c>
      <c r="F60" s="224">
        <f t="shared" ref="F60:F68" si="3">IFERROR(E60*25.23,0)</f>
        <v>35.574300000000001</v>
      </c>
      <c r="G60" s="17">
        <v>1</v>
      </c>
      <c r="H60" s="225" t="s">
        <v>9163</v>
      </c>
      <c r="I60" s="18"/>
    </row>
    <row r="61" spans="1:24" ht="12.75" customHeight="1" x14ac:dyDescent="0.35">
      <c r="A61" s="24" t="s">
        <v>5702</v>
      </c>
      <c r="B61" s="234" t="s">
        <v>1865</v>
      </c>
      <c r="C61" s="74"/>
      <c r="D61" s="222">
        <v>0</v>
      </c>
      <c r="E61" s="223">
        <v>1.41</v>
      </c>
      <c r="F61" s="224">
        <f t="shared" si="3"/>
        <v>35.574300000000001</v>
      </c>
      <c r="G61" s="17">
        <v>1</v>
      </c>
      <c r="H61" s="225" t="s">
        <v>9163</v>
      </c>
      <c r="I61" s="18"/>
    </row>
    <row r="62" spans="1:24" ht="12.75" customHeight="1" x14ac:dyDescent="0.35">
      <c r="A62" s="24" t="s">
        <v>5703</v>
      </c>
      <c r="B62" s="234" t="s">
        <v>1866</v>
      </c>
      <c r="C62" s="74"/>
      <c r="D62" s="222">
        <v>0</v>
      </c>
      <c r="E62" s="223">
        <v>0.53</v>
      </c>
      <c r="F62" s="224">
        <f t="shared" si="3"/>
        <v>13.3719</v>
      </c>
      <c r="G62" s="17">
        <v>1</v>
      </c>
      <c r="H62" s="225" t="s">
        <v>9163</v>
      </c>
      <c r="I62" s="18"/>
    </row>
    <row r="63" spans="1:24" ht="12.75" customHeight="1" x14ac:dyDescent="0.35">
      <c r="A63" s="24" t="s">
        <v>5704</v>
      </c>
      <c r="B63" s="234" t="s">
        <v>1867</v>
      </c>
      <c r="C63" s="74"/>
      <c r="D63" s="222">
        <v>0</v>
      </c>
      <c r="E63" s="223">
        <v>0.53</v>
      </c>
      <c r="F63" s="224">
        <f t="shared" si="3"/>
        <v>13.3719</v>
      </c>
      <c r="G63" s="17">
        <v>1</v>
      </c>
      <c r="H63" s="225" t="s">
        <v>9163</v>
      </c>
      <c r="I63" s="18"/>
    </row>
    <row r="64" spans="1:24" ht="12.75" customHeight="1" x14ac:dyDescent="0.35">
      <c r="A64" s="24" t="s">
        <v>5705</v>
      </c>
      <c r="B64" s="234" t="s">
        <v>1868</v>
      </c>
      <c r="C64" s="74"/>
      <c r="D64" s="222">
        <v>0</v>
      </c>
      <c r="E64" s="223">
        <v>0.54</v>
      </c>
      <c r="F64" s="224">
        <f t="shared" si="3"/>
        <v>13.624200000000002</v>
      </c>
      <c r="G64" s="17">
        <v>1</v>
      </c>
      <c r="H64" s="225" t="s">
        <v>9163</v>
      </c>
      <c r="I64" s="18"/>
    </row>
    <row r="65" spans="1:24" ht="12.75" customHeight="1" x14ac:dyDescent="0.35">
      <c r="A65" s="24" t="s">
        <v>5706</v>
      </c>
      <c r="B65" s="234" t="s">
        <v>1869</v>
      </c>
      <c r="C65" s="74"/>
      <c r="D65" s="222">
        <v>0</v>
      </c>
      <c r="E65" s="223">
        <v>0.56000000000000005</v>
      </c>
      <c r="F65" s="224">
        <f t="shared" si="3"/>
        <v>14.128800000000002</v>
      </c>
      <c r="G65" s="17">
        <v>1</v>
      </c>
      <c r="H65" s="225" t="s">
        <v>9163</v>
      </c>
      <c r="I65" s="18"/>
    </row>
    <row r="66" spans="1:24" ht="12.75" customHeight="1" x14ac:dyDescent="0.35">
      <c r="A66" s="24" t="s">
        <v>5707</v>
      </c>
      <c r="B66" s="234" t="s">
        <v>1870</v>
      </c>
      <c r="C66" s="74"/>
      <c r="D66" s="222">
        <v>0</v>
      </c>
      <c r="E66" s="223">
        <v>0.53</v>
      </c>
      <c r="F66" s="224">
        <f t="shared" si="3"/>
        <v>13.3719</v>
      </c>
      <c r="G66" s="17">
        <v>1</v>
      </c>
      <c r="H66" s="225" t="s">
        <v>9163</v>
      </c>
      <c r="I66" s="18"/>
    </row>
    <row r="67" spans="1:24" s="8" customFormat="1" ht="12.75" customHeight="1" x14ac:dyDescent="0.35">
      <c r="A67" s="24" t="s">
        <v>4854</v>
      </c>
      <c r="B67" s="234" t="s">
        <v>4854</v>
      </c>
      <c r="C67" s="74"/>
      <c r="D67" s="222">
        <v>0</v>
      </c>
      <c r="E67" s="223">
        <v>0.84</v>
      </c>
      <c r="F67" s="224">
        <f t="shared" si="3"/>
        <v>21.193200000000001</v>
      </c>
      <c r="G67" s="17">
        <v>1</v>
      </c>
      <c r="H67" s="225" t="s">
        <v>9164</v>
      </c>
      <c r="I67" s="18"/>
      <c r="V67" s="1"/>
      <c r="X67" s="1"/>
    </row>
    <row r="68" spans="1:24" s="8" customFormat="1" ht="12.75" customHeight="1" x14ac:dyDescent="0.35">
      <c r="A68" s="24" t="s">
        <v>4855</v>
      </c>
      <c r="B68" s="234" t="s">
        <v>4855</v>
      </c>
      <c r="C68" s="74"/>
      <c r="D68" s="222">
        <v>0</v>
      </c>
      <c r="E68" s="223">
        <v>0.84</v>
      </c>
      <c r="F68" s="224">
        <f t="shared" si="3"/>
        <v>21.193200000000001</v>
      </c>
      <c r="G68" s="17">
        <v>1</v>
      </c>
      <c r="H68" s="225" t="s">
        <v>9164</v>
      </c>
      <c r="I68" s="18"/>
      <c r="V68" s="1"/>
      <c r="X68" s="1"/>
    </row>
    <row r="69" spans="1:24" ht="14.25" customHeight="1" x14ac:dyDescent="0.35">
      <c r="A69" s="221" t="s">
        <v>9134</v>
      </c>
      <c r="B69" s="234"/>
      <c r="C69" s="74"/>
      <c r="D69" s="222" t="s">
        <v>393</v>
      </c>
      <c r="E69" s="223"/>
      <c r="F69" s="224"/>
      <c r="G69" s="17"/>
      <c r="H69" s="17"/>
      <c r="I69" s="18"/>
    </row>
    <row r="70" spans="1:24" ht="12" customHeight="1" x14ac:dyDescent="0.35">
      <c r="A70" s="24" t="s">
        <v>9112</v>
      </c>
      <c r="B70" s="234" t="s">
        <v>9113</v>
      </c>
      <c r="C70" s="74"/>
      <c r="D70" s="222">
        <v>43</v>
      </c>
      <c r="E70" s="223">
        <v>396.36</v>
      </c>
      <c r="F70" s="224">
        <f t="shared" ref="F70:F85" si="4">IFERROR(E70*25.23,0)</f>
        <v>10000.1628</v>
      </c>
      <c r="G70" s="17">
        <v>1</v>
      </c>
      <c r="H70" s="225" t="s">
        <v>9164</v>
      </c>
      <c r="I70" s="18"/>
      <c r="J70" s="8"/>
    </row>
    <row r="71" spans="1:24" ht="12" customHeight="1" x14ac:dyDescent="0.35">
      <c r="A71" s="24" t="s">
        <v>9114</v>
      </c>
      <c r="B71" s="234" t="s">
        <v>9115</v>
      </c>
      <c r="C71" s="74"/>
      <c r="D71" s="222">
        <v>7</v>
      </c>
      <c r="E71" s="223">
        <v>118.51</v>
      </c>
      <c r="F71" s="224">
        <f t="shared" si="4"/>
        <v>2990.0073000000002</v>
      </c>
      <c r="G71" s="17">
        <v>1</v>
      </c>
      <c r="H71" s="225" t="s">
        <v>9164</v>
      </c>
      <c r="I71" s="18"/>
      <c r="J71" s="8"/>
    </row>
    <row r="72" spans="1:24" ht="12.75" customHeight="1" x14ac:dyDescent="0.35">
      <c r="A72" s="24" t="s">
        <v>5716</v>
      </c>
      <c r="B72" s="236" t="s">
        <v>1743</v>
      </c>
      <c r="C72" s="74"/>
      <c r="D72" s="222">
        <v>0</v>
      </c>
      <c r="E72" s="223">
        <v>273.48</v>
      </c>
      <c r="F72" s="224">
        <f t="shared" si="4"/>
        <v>6899.9004000000004</v>
      </c>
      <c r="G72" s="17">
        <v>1</v>
      </c>
      <c r="H72" s="225" t="s">
        <v>9163</v>
      </c>
      <c r="I72" s="18"/>
    </row>
    <row r="73" spans="1:24" ht="12.75" customHeight="1" x14ac:dyDescent="0.35">
      <c r="A73" s="24" t="s">
        <v>5713</v>
      </c>
      <c r="B73" s="234" t="s">
        <v>3725</v>
      </c>
      <c r="C73" s="74"/>
      <c r="D73" s="222">
        <v>16</v>
      </c>
      <c r="E73" s="223">
        <v>451.65</v>
      </c>
      <c r="F73" s="224">
        <f t="shared" si="4"/>
        <v>11395.129499999999</v>
      </c>
      <c r="G73" s="17">
        <v>1</v>
      </c>
      <c r="H73" s="225" t="s">
        <v>9164</v>
      </c>
      <c r="I73" s="18"/>
    </row>
    <row r="74" spans="1:24" ht="12.75" customHeight="1" x14ac:dyDescent="0.35">
      <c r="A74" s="24" t="s">
        <v>5906</v>
      </c>
      <c r="B74" s="234" t="s">
        <v>5905</v>
      </c>
      <c r="C74" s="74"/>
      <c r="D74" s="222">
        <v>0</v>
      </c>
      <c r="E74" s="223">
        <v>201.94</v>
      </c>
      <c r="F74" s="224">
        <f t="shared" si="4"/>
        <v>5094.9462000000003</v>
      </c>
      <c r="G74" s="17">
        <v>1</v>
      </c>
      <c r="H74" s="225" t="s">
        <v>9163</v>
      </c>
      <c r="I74" s="18"/>
    </row>
    <row r="75" spans="1:24" ht="12.75" customHeight="1" x14ac:dyDescent="0.35">
      <c r="A75" s="24" t="s">
        <v>5717</v>
      </c>
      <c r="B75" s="234" t="s">
        <v>1728</v>
      </c>
      <c r="C75" s="74"/>
      <c r="D75" s="222">
        <v>0</v>
      </c>
      <c r="E75" s="223">
        <v>273.48</v>
      </c>
      <c r="F75" s="224">
        <f t="shared" si="4"/>
        <v>6899.9004000000004</v>
      </c>
      <c r="G75" s="17">
        <v>1</v>
      </c>
      <c r="H75" s="225" t="s">
        <v>9163</v>
      </c>
      <c r="I75" s="18"/>
    </row>
    <row r="76" spans="1:24" ht="12.75" customHeight="1" x14ac:dyDescent="0.35">
      <c r="A76" s="24" t="s">
        <v>5718</v>
      </c>
      <c r="B76" s="234" t="s">
        <v>1904</v>
      </c>
      <c r="C76" s="74"/>
      <c r="D76" s="222">
        <v>0</v>
      </c>
      <c r="E76" s="223">
        <v>425.69</v>
      </c>
      <c r="F76" s="224">
        <f t="shared" si="4"/>
        <v>10740.1587</v>
      </c>
      <c r="G76" s="17">
        <v>1</v>
      </c>
      <c r="H76" s="225" t="s">
        <v>9163</v>
      </c>
      <c r="I76" s="18"/>
    </row>
    <row r="77" spans="1:24" ht="12.75" customHeight="1" x14ac:dyDescent="0.35">
      <c r="A77" s="24" t="s">
        <v>5709</v>
      </c>
      <c r="B77" s="234" t="s">
        <v>5032</v>
      </c>
      <c r="C77" s="74"/>
      <c r="D77" s="222">
        <v>0</v>
      </c>
      <c r="E77" s="223">
        <v>325.8</v>
      </c>
      <c r="F77" s="224">
        <f t="shared" si="4"/>
        <v>8219.9340000000011</v>
      </c>
      <c r="G77" s="17">
        <v>1</v>
      </c>
      <c r="H77" s="225" t="s">
        <v>9164</v>
      </c>
      <c r="I77" s="18"/>
    </row>
    <row r="78" spans="1:24" ht="12.75" customHeight="1" x14ac:dyDescent="0.35">
      <c r="A78" s="24" t="s">
        <v>5908</v>
      </c>
      <c r="B78" s="234" t="s">
        <v>5907</v>
      </c>
      <c r="C78" s="74"/>
      <c r="D78" s="222">
        <v>0</v>
      </c>
      <c r="E78" s="223">
        <v>202.19</v>
      </c>
      <c r="F78" s="224">
        <f t="shared" si="4"/>
        <v>5101.2537000000002</v>
      </c>
      <c r="G78" s="17">
        <v>1</v>
      </c>
      <c r="H78" s="225" t="s">
        <v>9163</v>
      </c>
      <c r="I78" s="18"/>
    </row>
    <row r="79" spans="1:24" ht="12.75" customHeight="1" x14ac:dyDescent="0.35">
      <c r="A79" s="24" t="s">
        <v>5714</v>
      </c>
      <c r="B79" s="234" t="s">
        <v>2883</v>
      </c>
      <c r="C79" s="74"/>
      <c r="D79" s="222">
        <v>0</v>
      </c>
      <c r="E79" s="223">
        <v>420.33</v>
      </c>
      <c r="F79" s="224">
        <f t="shared" si="4"/>
        <v>10604.9259</v>
      </c>
      <c r="G79" s="17">
        <v>1</v>
      </c>
      <c r="H79" s="225" t="s">
        <v>9163</v>
      </c>
      <c r="I79" s="18"/>
    </row>
    <row r="80" spans="1:24" ht="12.75" customHeight="1" x14ac:dyDescent="0.35">
      <c r="A80" s="24" t="s">
        <v>5710</v>
      </c>
      <c r="B80" s="234" t="s">
        <v>5033</v>
      </c>
      <c r="C80" s="74"/>
      <c r="D80" s="222">
        <v>0</v>
      </c>
      <c r="E80" s="223">
        <v>581.85</v>
      </c>
      <c r="F80" s="224">
        <f t="shared" si="4"/>
        <v>14680.075500000001</v>
      </c>
      <c r="G80" s="17">
        <v>1</v>
      </c>
      <c r="H80" s="225" t="s">
        <v>9164</v>
      </c>
      <c r="I80" s="18"/>
    </row>
    <row r="81" spans="1:10" ht="12.75" customHeight="1" x14ac:dyDescent="0.35">
      <c r="A81" s="24" t="s">
        <v>5715</v>
      </c>
      <c r="B81" s="234" t="s">
        <v>3742</v>
      </c>
      <c r="C81" s="74"/>
      <c r="D81" s="222">
        <v>0</v>
      </c>
      <c r="E81" s="223">
        <v>432.42</v>
      </c>
      <c r="F81" s="224">
        <f t="shared" si="4"/>
        <v>10909.956600000001</v>
      </c>
      <c r="G81" s="17">
        <v>1</v>
      </c>
      <c r="H81" s="225" t="s">
        <v>9163</v>
      </c>
      <c r="I81" s="18"/>
    </row>
    <row r="82" spans="1:10" ht="12.75" customHeight="1" x14ac:dyDescent="0.35">
      <c r="A82" s="24" t="s">
        <v>5712</v>
      </c>
      <c r="B82" s="234" t="s">
        <v>3730</v>
      </c>
      <c r="C82" s="74"/>
      <c r="D82" s="222">
        <v>0</v>
      </c>
      <c r="E82" s="223">
        <v>197.79</v>
      </c>
      <c r="F82" s="224">
        <f t="shared" si="4"/>
        <v>4990.2416999999996</v>
      </c>
      <c r="G82" s="17">
        <v>1</v>
      </c>
      <c r="H82" s="225" t="s">
        <v>9164</v>
      </c>
      <c r="I82" s="18"/>
    </row>
    <row r="83" spans="1:10" x14ac:dyDescent="0.35">
      <c r="A83" s="24" t="s">
        <v>5711</v>
      </c>
      <c r="B83" s="234" t="s">
        <v>9125</v>
      </c>
      <c r="C83" s="74"/>
      <c r="D83" s="222">
        <v>0</v>
      </c>
      <c r="E83" s="223">
        <v>392</v>
      </c>
      <c r="F83" s="224">
        <f t="shared" si="4"/>
        <v>9890.16</v>
      </c>
      <c r="G83" s="17">
        <v>1</v>
      </c>
      <c r="H83" s="225" t="s">
        <v>9164</v>
      </c>
      <c r="I83" s="18"/>
      <c r="J83" s="8"/>
    </row>
    <row r="84" spans="1:10" x14ac:dyDescent="0.35">
      <c r="A84" s="24" t="s">
        <v>5910</v>
      </c>
      <c r="B84" s="234" t="s">
        <v>5909</v>
      </c>
      <c r="C84" s="74"/>
      <c r="D84" s="222">
        <v>0</v>
      </c>
      <c r="E84" s="223">
        <v>208.23</v>
      </c>
      <c r="F84" s="224">
        <f t="shared" si="4"/>
        <v>5253.6428999999998</v>
      </c>
      <c r="G84" s="17">
        <v>1</v>
      </c>
      <c r="H84" s="225" t="s">
        <v>9163</v>
      </c>
      <c r="I84" s="18"/>
    </row>
    <row r="85" spans="1:10" x14ac:dyDescent="0.35">
      <c r="A85" s="24" t="s">
        <v>5719</v>
      </c>
      <c r="B85" s="234" t="s">
        <v>2884</v>
      </c>
      <c r="C85" s="74"/>
      <c r="D85" s="222">
        <v>-9</v>
      </c>
      <c r="E85" s="223">
        <v>285.77</v>
      </c>
      <c r="F85" s="224">
        <f t="shared" si="4"/>
        <v>7209.9771000000001</v>
      </c>
      <c r="G85" s="17">
        <v>1</v>
      </c>
      <c r="H85" s="225" t="s">
        <v>9163</v>
      </c>
      <c r="I85" s="18"/>
    </row>
    <row r="86" spans="1:10" ht="12.75" customHeight="1" x14ac:dyDescent="0.35">
      <c r="A86" s="24" t="s">
        <v>5904</v>
      </c>
      <c r="B86" s="234" t="s">
        <v>5904</v>
      </c>
      <c r="C86" s="74"/>
      <c r="D86" s="222">
        <v>0</v>
      </c>
      <c r="E86" s="223">
        <v>39.64</v>
      </c>
      <c r="F86" s="224">
        <f t="shared" ref="F86" si="5">IFERROR(E86*25.23,0)</f>
        <v>1000.1172</v>
      </c>
      <c r="G86" s="17">
        <v>1</v>
      </c>
      <c r="H86" s="225" t="s">
        <v>9164</v>
      </c>
      <c r="I86" s="18"/>
    </row>
    <row r="87" spans="1:10" ht="12.75" customHeight="1" x14ac:dyDescent="0.35">
      <c r="A87" s="24" t="s">
        <v>5912</v>
      </c>
      <c r="B87" s="234" t="s">
        <v>5911</v>
      </c>
      <c r="C87" s="74"/>
      <c r="D87" s="222">
        <v>0</v>
      </c>
      <c r="E87" s="223">
        <v>54.1</v>
      </c>
      <c r="F87" s="224">
        <f t="shared" ref="F87" si="6">IFERROR(E87*25.23,0)</f>
        <v>1364.943</v>
      </c>
      <c r="G87" s="17">
        <v>1</v>
      </c>
      <c r="H87" s="225" t="s">
        <v>9163</v>
      </c>
      <c r="I87" s="18"/>
    </row>
    <row r="88" spans="1:10" ht="14.25" customHeight="1" x14ac:dyDescent="0.35">
      <c r="A88" s="221" t="s">
        <v>2642</v>
      </c>
      <c r="B88" s="234"/>
      <c r="C88" s="74"/>
      <c r="D88" s="222" t="s">
        <v>393</v>
      </c>
      <c r="E88" s="223"/>
      <c r="F88" s="224"/>
      <c r="G88" s="17"/>
      <c r="H88" s="17"/>
      <c r="I88" s="18"/>
    </row>
    <row r="89" spans="1:10" ht="12.75" customHeight="1" x14ac:dyDescent="0.35">
      <c r="A89" s="24" t="s">
        <v>9123</v>
      </c>
      <c r="B89" s="235" t="s">
        <v>9124</v>
      </c>
      <c r="C89" s="203"/>
      <c r="D89" s="222">
        <v>0</v>
      </c>
      <c r="E89" s="223">
        <v>683.71</v>
      </c>
      <c r="F89" s="224">
        <f t="shared" ref="F89:F99" si="7">IFERROR(E89*25.23,0)</f>
        <v>17250.0033</v>
      </c>
      <c r="G89" s="17">
        <v>1</v>
      </c>
      <c r="H89" s="225" t="s">
        <v>9164</v>
      </c>
      <c r="I89" s="8"/>
      <c r="J89" s="8"/>
    </row>
    <row r="90" spans="1:10" ht="12.75" customHeight="1" x14ac:dyDescent="0.35">
      <c r="A90" s="24" t="s">
        <v>9126</v>
      </c>
      <c r="B90" s="234" t="s">
        <v>9127</v>
      </c>
      <c r="C90" s="74"/>
      <c r="D90" s="222">
        <v>0</v>
      </c>
      <c r="E90" s="223">
        <v>49.55</v>
      </c>
      <c r="F90" s="224">
        <f t="shared" si="7"/>
        <v>1250.1465000000001</v>
      </c>
      <c r="G90" s="17">
        <v>1</v>
      </c>
      <c r="H90" s="225" t="s">
        <v>9164</v>
      </c>
      <c r="I90" s="18"/>
      <c r="J90" s="8"/>
    </row>
    <row r="91" spans="1:10" ht="12.75" customHeight="1" x14ac:dyDescent="0.35">
      <c r="A91" s="24" t="s">
        <v>5721</v>
      </c>
      <c r="B91" s="234" t="s">
        <v>967</v>
      </c>
      <c r="C91" s="74"/>
      <c r="D91" s="222">
        <v>0</v>
      </c>
      <c r="E91" s="223">
        <v>166.46</v>
      </c>
      <c r="F91" s="224">
        <f t="shared" si="7"/>
        <v>4199.7858000000006</v>
      </c>
      <c r="G91" s="17">
        <v>1</v>
      </c>
      <c r="H91" s="225" t="s">
        <v>9163</v>
      </c>
      <c r="I91" s="226" t="s">
        <v>1008</v>
      </c>
    </row>
    <row r="92" spans="1:10" ht="12.75" customHeight="1" x14ac:dyDescent="0.35">
      <c r="A92" s="24" t="s">
        <v>5722</v>
      </c>
      <c r="B92" s="234" t="s">
        <v>1871</v>
      </c>
      <c r="C92" s="74"/>
      <c r="D92" s="222">
        <v>54</v>
      </c>
      <c r="E92" s="223">
        <v>163.69</v>
      </c>
      <c r="F92" s="224">
        <f t="shared" si="7"/>
        <v>4129.8986999999997</v>
      </c>
      <c r="G92" s="17">
        <v>1</v>
      </c>
      <c r="H92" s="225" t="s">
        <v>9163</v>
      </c>
      <c r="I92" s="18"/>
    </row>
    <row r="93" spans="1:10" ht="12.75" customHeight="1" x14ac:dyDescent="0.35">
      <c r="A93" s="24" t="s">
        <v>5723</v>
      </c>
      <c r="B93" s="234" t="s">
        <v>1872</v>
      </c>
      <c r="C93" s="74"/>
      <c r="D93" s="222">
        <v>3</v>
      </c>
      <c r="E93" s="223">
        <v>163.69</v>
      </c>
      <c r="F93" s="224">
        <f t="shared" si="7"/>
        <v>4129.8986999999997</v>
      </c>
      <c r="G93" s="17">
        <v>1</v>
      </c>
      <c r="H93" s="225" t="s">
        <v>9163</v>
      </c>
      <c r="I93" s="18"/>
    </row>
    <row r="94" spans="1:10" ht="12.75" customHeight="1" x14ac:dyDescent="0.35">
      <c r="A94" s="24" t="s">
        <v>5724</v>
      </c>
      <c r="B94" s="234" t="s">
        <v>1873</v>
      </c>
      <c r="C94" s="74"/>
      <c r="D94" s="222">
        <v>0</v>
      </c>
      <c r="E94" s="223">
        <v>163.69</v>
      </c>
      <c r="F94" s="224">
        <f t="shared" si="7"/>
        <v>4129.8986999999997</v>
      </c>
      <c r="G94" s="17">
        <v>1</v>
      </c>
      <c r="H94" s="225" t="s">
        <v>9163</v>
      </c>
      <c r="I94" s="18"/>
    </row>
    <row r="95" spans="1:10" ht="12.75" customHeight="1" x14ac:dyDescent="0.35">
      <c r="A95" s="24" t="s">
        <v>5720</v>
      </c>
      <c r="B95" s="234" t="s">
        <v>3726</v>
      </c>
      <c r="C95" s="74"/>
      <c r="D95" s="222">
        <v>0</v>
      </c>
      <c r="E95" s="223">
        <v>182.68</v>
      </c>
      <c r="F95" s="224">
        <f t="shared" si="7"/>
        <v>4609.0164000000004</v>
      </c>
      <c r="G95" s="17">
        <v>1</v>
      </c>
      <c r="H95" s="225" t="s">
        <v>9164</v>
      </c>
      <c r="I95" s="18"/>
    </row>
    <row r="96" spans="1:10" ht="12.75" customHeight="1" x14ac:dyDescent="0.35">
      <c r="A96" s="24" t="s">
        <v>5829</v>
      </c>
      <c r="B96" s="234" t="s">
        <v>9129</v>
      </c>
      <c r="C96" s="74"/>
      <c r="D96" s="222">
        <v>0</v>
      </c>
      <c r="E96" s="223">
        <v>230.08</v>
      </c>
      <c r="F96" s="224">
        <f t="shared" si="7"/>
        <v>5804.9184000000005</v>
      </c>
      <c r="G96" s="17">
        <v>1</v>
      </c>
      <c r="H96" s="225" t="s">
        <v>9164</v>
      </c>
      <c r="I96" s="18"/>
      <c r="J96" s="8"/>
    </row>
    <row r="97" spans="1:24" x14ac:dyDescent="0.35">
      <c r="A97" s="24" t="s">
        <v>5725</v>
      </c>
      <c r="B97" s="234" t="s">
        <v>1874</v>
      </c>
      <c r="C97" s="74"/>
      <c r="D97" s="222">
        <v>0</v>
      </c>
      <c r="E97" s="223">
        <v>127.82</v>
      </c>
      <c r="F97" s="224">
        <f t="shared" si="7"/>
        <v>3224.8986</v>
      </c>
      <c r="G97" s="17">
        <v>1</v>
      </c>
      <c r="H97" s="225" t="s">
        <v>9163</v>
      </c>
      <c r="I97" s="18"/>
    </row>
    <row r="98" spans="1:24" x14ac:dyDescent="0.35">
      <c r="A98" s="24" t="s">
        <v>5726</v>
      </c>
      <c r="B98" s="234" t="s">
        <v>1875</v>
      </c>
      <c r="C98" s="74"/>
      <c r="D98" s="222">
        <v>0</v>
      </c>
      <c r="E98" s="223">
        <v>127.82</v>
      </c>
      <c r="F98" s="224">
        <f t="shared" si="7"/>
        <v>3224.8986</v>
      </c>
      <c r="G98" s="17">
        <v>1</v>
      </c>
      <c r="H98" s="225" t="s">
        <v>9163</v>
      </c>
      <c r="I98" s="18"/>
    </row>
    <row r="99" spans="1:24" x14ac:dyDescent="0.35">
      <c r="A99" s="24" t="s">
        <v>5727</v>
      </c>
      <c r="B99" s="234" t="s">
        <v>1876</v>
      </c>
      <c r="C99" s="74"/>
      <c r="D99" s="222">
        <v>0</v>
      </c>
      <c r="E99" s="223">
        <v>127.82</v>
      </c>
      <c r="F99" s="224">
        <f t="shared" si="7"/>
        <v>3224.8986</v>
      </c>
      <c r="G99" s="17">
        <v>1</v>
      </c>
      <c r="H99" s="225" t="s">
        <v>9163</v>
      </c>
      <c r="I99" s="18"/>
    </row>
    <row r="100" spans="1:24" s="8" customFormat="1" ht="12.75" customHeight="1" x14ac:dyDescent="0.35">
      <c r="A100" s="221" t="s">
        <v>2643</v>
      </c>
      <c r="B100" s="234"/>
      <c r="C100" s="74"/>
      <c r="D100" s="222" t="s">
        <v>393</v>
      </c>
      <c r="E100" s="223"/>
      <c r="F100" s="224"/>
      <c r="G100" s="17"/>
      <c r="H100" s="17"/>
      <c r="I100" s="18"/>
      <c r="V100" s="1"/>
      <c r="X100" s="1"/>
    </row>
    <row r="101" spans="1:24" s="8" customFormat="1" ht="12.75" customHeight="1" x14ac:dyDescent="0.35">
      <c r="A101" s="24" t="s">
        <v>5728</v>
      </c>
      <c r="B101" s="234" t="s">
        <v>4288</v>
      </c>
      <c r="C101" s="74"/>
      <c r="D101" s="222">
        <v>0</v>
      </c>
      <c r="E101" s="223">
        <v>19</v>
      </c>
      <c r="F101" s="224">
        <f>IFERROR(E101*25.23,0)</f>
        <v>479.37</v>
      </c>
      <c r="G101" s="17">
        <v>1</v>
      </c>
      <c r="H101" s="225" t="s">
        <v>9164</v>
      </c>
      <c r="I101" s="18"/>
      <c r="V101" s="1"/>
      <c r="X101" s="1"/>
    </row>
    <row r="102" spans="1:24" s="8" customFormat="1" ht="12.75" customHeight="1" x14ac:dyDescent="0.35">
      <c r="A102" s="24" t="s">
        <v>5903</v>
      </c>
      <c r="B102" s="234" t="s">
        <v>5902</v>
      </c>
      <c r="C102" s="74"/>
      <c r="D102" s="222">
        <v>105</v>
      </c>
      <c r="E102" s="223">
        <v>6.24</v>
      </c>
      <c r="F102" s="224">
        <f>IFERROR(E102*25.23,0)</f>
        <v>157.43520000000001</v>
      </c>
      <c r="G102" s="17">
        <v>1</v>
      </c>
      <c r="H102" s="225" t="s">
        <v>9164</v>
      </c>
      <c r="I102" s="18"/>
      <c r="V102" s="1"/>
      <c r="X102" s="1"/>
    </row>
    <row r="103" spans="1:24" s="8" customFormat="1" ht="12.75" customHeight="1" x14ac:dyDescent="0.35">
      <c r="A103" s="24" t="s">
        <v>5914</v>
      </c>
      <c r="B103" s="234" t="s">
        <v>5913</v>
      </c>
      <c r="C103" s="74"/>
      <c r="D103" s="222">
        <v>20</v>
      </c>
      <c r="E103" s="223">
        <v>1.69</v>
      </c>
      <c r="F103" s="224">
        <f>IFERROR(E103*25.23,0)</f>
        <v>42.6387</v>
      </c>
      <c r="G103" s="17">
        <v>1</v>
      </c>
      <c r="H103" s="225" t="s">
        <v>9164</v>
      </c>
      <c r="I103" s="18"/>
      <c r="V103" s="1"/>
      <c r="X103" s="1"/>
    </row>
    <row r="104" spans="1:24" s="8" customFormat="1" ht="12.75" customHeight="1" x14ac:dyDescent="0.35">
      <c r="A104" s="24" t="s">
        <v>5924</v>
      </c>
      <c r="B104" s="234" t="s">
        <v>5924</v>
      </c>
      <c r="C104" s="74"/>
      <c r="D104" s="222">
        <v>20</v>
      </c>
      <c r="E104" s="223">
        <v>23.73</v>
      </c>
      <c r="F104" s="224">
        <f>IFERROR(E104*25.23,0)</f>
        <v>598.7079</v>
      </c>
      <c r="G104" s="17">
        <v>1</v>
      </c>
      <c r="H104" s="225" t="s">
        <v>9164</v>
      </c>
      <c r="I104" s="18"/>
      <c r="V104" s="1"/>
      <c r="X104" s="1"/>
    </row>
    <row r="105" spans="1:24" s="8" customFormat="1" ht="12.75" customHeight="1" x14ac:dyDescent="0.35">
      <c r="A105" s="24" t="s">
        <v>5925</v>
      </c>
      <c r="B105" s="234" t="s">
        <v>5926</v>
      </c>
      <c r="C105" s="74"/>
      <c r="D105" s="222">
        <v>35</v>
      </c>
      <c r="E105" s="223">
        <v>8.75</v>
      </c>
      <c r="F105" s="224">
        <f>IFERROR(E105*25.23,0)</f>
        <v>220.76250000000002</v>
      </c>
      <c r="G105" s="17">
        <v>1</v>
      </c>
      <c r="H105" s="225" t="s">
        <v>9164</v>
      </c>
      <c r="I105" s="18"/>
      <c r="V105" s="1"/>
      <c r="X105" s="1"/>
    </row>
    <row r="106" spans="1:24" ht="14.25" customHeight="1" x14ac:dyDescent="0.35">
      <c r="A106" s="221" t="s">
        <v>5791</v>
      </c>
      <c r="B106" s="234"/>
      <c r="C106" s="74"/>
      <c r="D106" s="222" t="s">
        <v>393</v>
      </c>
      <c r="E106" s="223"/>
      <c r="F106" s="224"/>
      <c r="G106" s="17"/>
      <c r="H106" s="17"/>
      <c r="I106" s="18"/>
    </row>
    <row r="107" spans="1:24" s="8" customFormat="1" ht="12.75" customHeight="1" x14ac:dyDescent="0.35">
      <c r="A107" s="24" t="s">
        <v>5793</v>
      </c>
      <c r="B107" s="234" t="s">
        <v>5793</v>
      </c>
      <c r="C107" s="74"/>
      <c r="D107" s="222">
        <v>3</v>
      </c>
      <c r="E107" s="223">
        <v>79.28</v>
      </c>
      <c r="F107" s="224">
        <f t="shared" ref="F107:F111" si="8">IFERROR(E107*25.23,0)</f>
        <v>2000.2344000000001</v>
      </c>
      <c r="G107" s="17">
        <v>1</v>
      </c>
      <c r="H107" s="225" t="s">
        <v>9164</v>
      </c>
      <c r="I107" s="18"/>
      <c r="V107" s="1"/>
      <c r="X107" s="1"/>
    </row>
    <row r="108" spans="1:24" s="8" customFormat="1" ht="12.75" customHeight="1" x14ac:dyDescent="0.35">
      <c r="A108" s="24" t="s">
        <v>5794</v>
      </c>
      <c r="B108" s="234" t="s">
        <v>5794</v>
      </c>
      <c r="C108" s="74"/>
      <c r="D108" s="222">
        <v>0</v>
      </c>
      <c r="E108" s="223">
        <v>79.28</v>
      </c>
      <c r="F108" s="224">
        <f t="shared" si="8"/>
        <v>2000.2344000000001</v>
      </c>
      <c r="G108" s="17">
        <v>1</v>
      </c>
      <c r="H108" s="225" t="s">
        <v>9164</v>
      </c>
      <c r="I108" s="18"/>
      <c r="V108" s="1"/>
      <c r="X108" s="1"/>
    </row>
    <row r="109" spans="1:24" s="8" customFormat="1" ht="12.75" customHeight="1" x14ac:dyDescent="0.35">
      <c r="A109" s="24" t="s">
        <v>5795</v>
      </c>
      <c r="B109" s="234" t="s">
        <v>5795</v>
      </c>
      <c r="C109" s="74"/>
      <c r="D109" s="222">
        <v>0</v>
      </c>
      <c r="E109" s="223">
        <v>79.28</v>
      </c>
      <c r="F109" s="224">
        <f t="shared" si="8"/>
        <v>2000.2344000000001</v>
      </c>
      <c r="G109" s="17">
        <v>1</v>
      </c>
      <c r="H109" s="225" t="s">
        <v>9164</v>
      </c>
      <c r="I109" s="18"/>
      <c r="V109" s="1"/>
      <c r="X109" s="1"/>
    </row>
    <row r="110" spans="1:24" s="8" customFormat="1" ht="12.75" customHeight="1" x14ac:dyDescent="0.35">
      <c r="A110" s="24" t="s">
        <v>5796</v>
      </c>
      <c r="B110" s="234" t="s">
        <v>5796</v>
      </c>
      <c r="C110" s="74"/>
      <c r="D110" s="222">
        <v>0</v>
      </c>
      <c r="E110" s="223">
        <v>79.28</v>
      </c>
      <c r="F110" s="224">
        <f t="shared" si="8"/>
        <v>2000.2344000000001</v>
      </c>
      <c r="G110" s="17">
        <v>1</v>
      </c>
      <c r="H110" s="225" t="s">
        <v>9164</v>
      </c>
      <c r="I110" s="18"/>
      <c r="V110" s="1"/>
      <c r="X110" s="1"/>
    </row>
    <row r="111" spans="1:24" s="8" customFormat="1" ht="12.75" customHeight="1" x14ac:dyDescent="0.35">
      <c r="A111" s="24" t="s">
        <v>5797</v>
      </c>
      <c r="B111" s="234" t="s">
        <v>5797</v>
      </c>
      <c r="C111" s="74"/>
      <c r="D111" s="222">
        <v>0</v>
      </c>
      <c r="E111" s="223">
        <v>79.28</v>
      </c>
      <c r="F111" s="224">
        <f t="shared" si="8"/>
        <v>2000.2344000000001</v>
      </c>
      <c r="G111" s="17">
        <v>1</v>
      </c>
      <c r="H111" s="225" t="s">
        <v>9164</v>
      </c>
      <c r="I111" s="18"/>
      <c r="V111" s="1"/>
      <c r="X111" s="1"/>
    </row>
    <row r="112" spans="1:24" x14ac:dyDescent="0.35">
      <c r="A112" s="24" t="s">
        <v>5792</v>
      </c>
      <c r="B112" s="234" t="s">
        <v>5792</v>
      </c>
      <c r="C112" s="74"/>
      <c r="D112" s="222">
        <v>0</v>
      </c>
      <c r="E112" s="223">
        <v>79.28</v>
      </c>
      <c r="F112" s="224">
        <f t="shared" ref="F112" si="9">IFERROR(E112*25.23,0)</f>
        <v>2000.2344000000001</v>
      </c>
      <c r="G112" s="17">
        <v>1</v>
      </c>
      <c r="H112" s="225" t="s">
        <v>9164</v>
      </c>
      <c r="I112" s="18"/>
      <c r="J112" s="8"/>
    </row>
    <row r="113" spans="1:24" x14ac:dyDescent="0.35">
      <c r="A113" s="24" t="s">
        <v>5730</v>
      </c>
      <c r="B113" s="234" t="s">
        <v>9128</v>
      </c>
      <c r="C113" s="74"/>
      <c r="D113" s="222">
        <v>0</v>
      </c>
      <c r="E113" s="223">
        <v>69.5</v>
      </c>
      <c r="F113" s="224">
        <f>IFERROR(E113*25.23,0)</f>
        <v>1753.4850000000001</v>
      </c>
      <c r="G113" s="17">
        <v>1</v>
      </c>
      <c r="H113" s="225" t="s">
        <v>9164</v>
      </c>
      <c r="I113" s="18"/>
      <c r="J113" s="8"/>
    </row>
    <row r="114" spans="1:24" s="8" customFormat="1" ht="12.75" customHeight="1" x14ac:dyDescent="0.35">
      <c r="A114" s="24" t="s">
        <v>5729</v>
      </c>
      <c r="B114" s="234" t="s">
        <v>4856</v>
      </c>
      <c r="C114" s="74"/>
      <c r="D114" s="222">
        <v>0</v>
      </c>
      <c r="E114" s="223">
        <v>69.5</v>
      </c>
      <c r="F114" s="224">
        <f t="shared" ref="F114:F118" si="10">IFERROR(E114*25.23,0)</f>
        <v>1753.4850000000001</v>
      </c>
      <c r="G114" s="17">
        <v>1</v>
      </c>
      <c r="H114" s="225" t="s">
        <v>9164</v>
      </c>
      <c r="I114" s="18"/>
      <c r="V114" s="1"/>
      <c r="X114" s="1"/>
    </row>
    <row r="115" spans="1:24" s="8" customFormat="1" ht="12.75" customHeight="1" x14ac:dyDescent="0.35">
      <c r="A115" s="24" t="s">
        <v>5731</v>
      </c>
      <c r="B115" s="234" t="s">
        <v>4857</v>
      </c>
      <c r="C115" s="74"/>
      <c r="D115" s="222">
        <v>0</v>
      </c>
      <c r="E115" s="223">
        <v>69.5</v>
      </c>
      <c r="F115" s="224">
        <f t="shared" si="10"/>
        <v>1753.4850000000001</v>
      </c>
      <c r="G115" s="17">
        <v>1</v>
      </c>
      <c r="H115" s="225" t="s">
        <v>9164</v>
      </c>
      <c r="I115" s="18"/>
      <c r="V115" s="1"/>
      <c r="X115" s="1"/>
    </row>
    <row r="116" spans="1:24" s="8" customFormat="1" ht="12.75" customHeight="1" x14ac:dyDescent="0.35">
      <c r="A116" s="24" t="s">
        <v>5732</v>
      </c>
      <c r="B116" s="234" t="s">
        <v>4858</v>
      </c>
      <c r="C116" s="74"/>
      <c r="D116" s="222">
        <v>0</v>
      </c>
      <c r="E116" s="223">
        <v>69.5</v>
      </c>
      <c r="F116" s="224">
        <f t="shared" si="10"/>
        <v>1753.4850000000001</v>
      </c>
      <c r="G116" s="17">
        <v>1</v>
      </c>
      <c r="H116" s="225" t="s">
        <v>9164</v>
      </c>
      <c r="I116" s="18"/>
      <c r="V116" s="1"/>
      <c r="X116" s="1"/>
    </row>
    <row r="117" spans="1:24" s="8" customFormat="1" ht="12.75" customHeight="1" x14ac:dyDescent="0.35">
      <c r="A117" s="24" t="s">
        <v>5733</v>
      </c>
      <c r="B117" s="234" t="s">
        <v>4859</v>
      </c>
      <c r="C117" s="74"/>
      <c r="D117" s="222">
        <v>0</v>
      </c>
      <c r="E117" s="223">
        <v>69.5</v>
      </c>
      <c r="F117" s="224">
        <f t="shared" si="10"/>
        <v>1753.4850000000001</v>
      </c>
      <c r="G117" s="17">
        <v>1</v>
      </c>
      <c r="H117" s="225" t="s">
        <v>9164</v>
      </c>
      <c r="I117" s="18"/>
      <c r="V117" s="1"/>
      <c r="X117" s="1"/>
    </row>
    <row r="118" spans="1:24" s="8" customFormat="1" ht="12.75" customHeight="1" x14ac:dyDescent="0.35">
      <c r="A118" s="24" t="s">
        <v>5734</v>
      </c>
      <c r="B118" s="234" t="s">
        <v>4860</v>
      </c>
      <c r="C118" s="74"/>
      <c r="D118" s="222">
        <v>0</v>
      </c>
      <c r="E118" s="223">
        <v>69.5</v>
      </c>
      <c r="F118" s="224">
        <f t="shared" si="10"/>
        <v>1753.4850000000001</v>
      </c>
      <c r="G118" s="17">
        <v>1</v>
      </c>
      <c r="H118" s="225" t="s">
        <v>9164</v>
      </c>
      <c r="I118" s="18"/>
      <c r="V118" s="1"/>
      <c r="X118" s="1"/>
    </row>
    <row r="119" spans="1:24" ht="12.75" customHeight="1" x14ac:dyDescent="0.35">
      <c r="A119" s="24" t="s">
        <v>5735</v>
      </c>
      <c r="B119" s="234" t="s">
        <v>3986</v>
      </c>
      <c r="C119" s="74"/>
      <c r="D119" s="222">
        <v>0</v>
      </c>
      <c r="E119" s="223">
        <v>71.5</v>
      </c>
      <c r="F119" s="224">
        <f t="shared" ref="F119:F134" si="11">IFERROR(E119*25.23,0)</f>
        <v>1803.9449999999999</v>
      </c>
      <c r="G119" s="17">
        <v>0</v>
      </c>
      <c r="H119" s="225" t="s">
        <v>9164</v>
      </c>
      <c r="I119" s="18"/>
    </row>
    <row r="120" spans="1:24" ht="12.75" customHeight="1" x14ac:dyDescent="0.35">
      <c r="A120" s="24" t="s">
        <v>5736</v>
      </c>
      <c r="B120" s="234" t="s">
        <v>3987</v>
      </c>
      <c r="C120" s="74"/>
      <c r="D120" s="222">
        <v>0</v>
      </c>
      <c r="E120" s="223">
        <v>71.5</v>
      </c>
      <c r="F120" s="224">
        <f t="shared" si="11"/>
        <v>1803.9449999999999</v>
      </c>
      <c r="G120" s="17">
        <v>0</v>
      </c>
      <c r="H120" s="225" t="s">
        <v>9164</v>
      </c>
      <c r="I120" s="18"/>
    </row>
    <row r="121" spans="1:24" ht="12.75" customHeight="1" x14ac:dyDescent="0.35">
      <c r="A121" s="24" t="s">
        <v>5737</v>
      </c>
      <c r="B121" s="234" t="s">
        <v>3988</v>
      </c>
      <c r="C121" s="74"/>
      <c r="D121" s="222">
        <v>0</v>
      </c>
      <c r="E121" s="223">
        <v>71.5</v>
      </c>
      <c r="F121" s="224">
        <f t="shared" si="11"/>
        <v>1803.9449999999999</v>
      </c>
      <c r="G121" s="17">
        <v>0</v>
      </c>
      <c r="H121" s="225" t="s">
        <v>9164</v>
      </c>
      <c r="I121" s="18"/>
    </row>
    <row r="122" spans="1:24" s="8" customFormat="1" ht="12.75" customHeight="1" x14ac:dyDescent="0.35">
      <c r="A122" s="24" t="s">
        <v>5738</v>
      </c>
      <c r="B122" s="234" t="s">
        <v>4840</v>
      </c>
      <c r="C122" s="74"/>
      <c r="D122" s="222">
        <v>0</v>
      </c>
      <c r="E122" s="223">
        <v>71.5</v>
      </c>
      <c r="F122" s="224">
        <f t="shared" si="11"/>
        <v>1803.9449999999999</v>
      </c>
      <c r="G122" s="17">
        <v>0</v>
      </c>
      <c r="H122" s="225" t="s">
        <v>9164</v>
      </c>
      <c r="I122" s="18"/>
      <c r="V122" s="1"/>
      <c r="X122" s="1"/>
    </row>
    <row r="123" spans="1:24" s="8" customFormat="1" ht="12.75" customHeight="1" x14ac:dyDescent="0.35">
      <c r="A123" s="24" t="s">
        <v>5739</v>
      </c>
      <c r="B123" s="234" t="s">
        <v>4841</v>
      </c>
      <c r="C123" s="74"/>
      <c r="D123" s="222">
        <v>0</v>
      </c>
      <c r="E123" s="223">
        <v>71.5</v>
      </c>
      <c r="F123" s="224">
        <f t="shared" si="11"/>
        <v>1803.9449999999999</v>
      </c>
      <c r="G123" s="17">
        <v>0</v>
      </c>
      <c r="H123" s="225" t="s">
        <v>9164</v>
      </c>
      <c r="I123" s="18"/>
      <c r="V123" s="1"/>
      <c r="X123" s="1"/>
    </row>
    <row r="124" spans="1:24" s="8" customFormat="1" ht="12.75" customHeight="1" x14ac:dyDescent="0.35">
      <c r="A124" s="24" t="s">
        <v>5740</v>
      </c>
      <c r="B124" s="234" t="s">
        <v>4842</v>
      </c>
      <c r="C124" s="74"/>
      <c r="D124" s="222">
        <v>0</v>
      </c>
      <c r="E124" s="223">
        <v>71.5</v>
      </c>
      <c r="F124" s="224">
        <f t="shared" si="11"/>
        <v>1803.9449999999999</v>
      </c>
      <c r="G124" s="17">
        <v>0</v>
      </c>
      <c r="H124" s="225" t="s">
        <v>9164</v>
      </c>
      <c r="I124" s="18"/>
      <c r="V124" s="1"/>
      <c r="X124" s="1"/>
    </row>
    <row r="125" spans="1:24" s="8" customFormat="1" ht="12.75" customHeight="1" x14ac:dyDescent="0.35">
      <c r="A125" s="24" t="s">
        <v>5741</v>
      </c>
      <c r="B125" s="234" t="s">
        <v>4843</v>
      </c>
      <c r="C125" s="74"/>
      <c r="D125" s="222">
        <v>0</v>
      </c>
      <c r="E125" s="223">
        <v>71.5</v>
      </c>
      <c r="F125" s="224">
        <f t="shared" si="11"/>
        <v>1803.9449999999999</v>
      </c>
      <c r="G125" s="17">
        <v>0</v>
      </c>
      <c r="H125" s="225" t="s">
        <v>9164</v>
      </c>
      <c r="I125" s="18"/>
      <c r="V125" s="1"/>
      <c r="X125" s="1"/>
    </row>
    <row r="126" spans="1:24" s="8" customFormat="1" ht="12.75" customHeight="1" x14ac:dyDescent="0.35">
      <c r="A126" s="24" t="s">
        <v>5742</v>
      </c>
      <c r="B126" s="234" t="s">
        <v>4844</v>
      </c>
      <c r="C126" s="74"/>
      <c r="D126" s="222">
        <v>0</v>
      </c>
      <c r="E126" s="223">
        <v>71.5</v>
      </c>
      <c r="F126" s="224">
        <f t="shared" si="11"/>
        <v>1803.9449999999999</v>
      </c>
      <c r="G126" s="17">
        <v>0</v>
      </c>
      <c r="H126" s="225" t="s">
        <v>9164</v>
      </c>
      <c r="I126" s="18"/>
      <c r="V126" s="1"/>
      <c r="X126" s="1"/>
    </row>
    <row r="127" spans="1:24" s="8" customFormat="1" ht="12.75" customHeight="1" x14ac:dyDescent="0.35">
      <c r="A127" s="24" t="s">
        <v>5743</v>
      </c>
      <c r="B127" s="234" t="s">
        <v>4845</v>
      </c>
      <c r="C127" s="74"/>
      <c r="D127" s="222">
        <v>0</v>
      </c>
      <c r="E127" s="223">
        <v>71.5</v>
      </c>
      <c r="F127" s="224">
        <f t="shared" si="11"/>
        <v>1803.9449999999999</v>
      </c>
      <c r="G127" s="17">
        <v>0</v>
      </c>
      <c r="H127" s="225" t="s">
        <v>9164</v>
      </c>
      <c r="I127" s="18"/>
      <c r="V127" s="1"/>
      <c r="X127" s="1"/>
    </row>
    <row r="128" spans="1:24" s="8" customFormat="1" ht="12.75" customHeight="1" x14ac:dyDescent="0.35">
      <c r="A128" s="24" t="s">
        <v>5744</v>
      </c>
      <c r="B128" s="234" t="s">
        <v>4846</v>
      </c>
      <c r="C128" s="74"/>
      <c r="D128" s="222">
        <v>0</v>
      </c>
      <c r="E128" s="223">
        <v>71.5</v>
      </c>
      <c r="F128" s="224">
        <f t="shared" si="11"/>
        <v>1803.9449999999999</v>
      </c>
      <c r="G128" s="17">
        <v>1</v>
      </c>
      <c r="H128" s="225" t="s">
        <v>9164</v>
      </c>
      <c r="I128" s="18"/>
      <c r="V128" s="1"/>
      <c r="X128" s="1"/>
    </row>
    <row r="129" spans="1:24" ht="12" customHeight="1" x14ac:dyDescent="0.35">
      <c r="A129" s="24" t="s">
        <v>5745</v>
      </c>
      <c r="B129" s="231" t="s">
        <v>5034</v>
      </c>
      <c r="C129" s="74"/>
      <c r="D129" s="222">
        <v>0</v>
      </c>
      <c r="E129" s="223">
        <v>10.81</v>
      </c>
      <c r="F129" s="224">
        <f t="shared" si="11"/>
        <v>272.73630000000003</v>
      </c>
      <c r="G129" s="17">
        <v>1</v>
      </c>
      <c r="H129" s="225" t="s">
        <v>9164</v>
      </c>
      <c r="I129" s="18"/>
    </row>
    <row r="130" spans="1:24" ht="12" customHeight="1" x14ac:dyDescent="0.35">
      <c r="A130" s="24" t="s">
        <v>5746</v>
      </c>
      <c r="B130" s="234" t="s">
        <v>4878</v>
      </c>
      <c r="C130" s="74"/>
      <c r="D130" s="222">
        <v>0</v>
      </c>
      <c r="E130" s="223">
        <v>10.81</v>
      </c>
      <c r="F130" s="227">
        <f t="shared" si="11"/>
        <v>272.73630000000003</v>
      </c>
      <c r="G130" s="17">
        <v>1</v>
      </c>
      <c r="H130" s="225" t="s">
        <v>9164</v>
      </c>
      <c r="I130" s="18"/>
    </row>
    <row r="131" spans="1:24" ht="12" customHeight="1" x14ac:dyDescent="0.35">
      <c r="A131" s="24" t="s">
        <v>5747</v>
      </c>
      <c r="B131" s="234" t="s">
        <v>4879</v>
      </c>
      <c r="C131" s="74"/>
      <c r="D131" s="222">
        <v>2</v>
      </c>
      <c r="E131" s="223">
        <v>10.81</v>
      </c>
      <c r="F131" s="227">
        <f t="shared" si="11"/>
        <v>272.73630000000003</v>
      </c>
      <c r="G131" s="17">
        <v>1</v>
      </c>
      <c r="H131" s="225" t="s">
        <v>9164</v>
      </c>
      <c r="I131" s="18"/>
    </row>
    <row r="132" spans="1:24" ht="12" customHeight="1" x14ac:dyDescent="0.35">
      <c r="A132" s="24" t="s">
        <v>5748</v>
      </c>
      <c r="B132" s="234" t="s">
        <v>4880</v>
      </c>
      <c r="C132" s="74"/>
      <c r="D132" s="222">
        <v>0</v>
      </c>
      <c r="E132" s="223">
        <v>10.81</v>
      </c>
      <c r="F132" s="227">
        <f t="shared" si="11"/>
        <v>272.73630000000003</v>
      </c>
      <c r="G132" s="17">
        <v>1</v>
      </c>
      <c r="H132" s="225" t="s">
        <v>9164</v>
      </c>
      <c r="I132" s="18"/>
    </row>
    <row r="133" spans="1:24" ht="12" customHeight="1" x14ac:dyDescent="0.35">
      <c r="A133" s="24" t="s">
        <v>5749</v>
      </c>
      <c r="B133" s="234" t="s">
        <v>4881</v>
      </c>
      <c r="C133" s="74"/>
      <c r="D133" s="222">
        <v>0</v>
      </c>
      <c r="E133" s="223">
        <v>10.81</v>
      </c>
      <c r="F133" s="227">
        <f t="shared" si="11"/>
        <v>272.73630000000003</v>
      </c>
      <c r="G133" s="17">
        <v>1</v>
      </c>
      <c r="H133" s="225" t="s">
        <v>9164</v>
      </c>
      <c r="I133" s="18"/>
    </row>
    <row r="134" spans="1:24" ht="12" customHeight="1" x14ac:dyDescent="0.35">
      <c r="A134" s="24" t="s">
        <v>5750</v>
      </c>
      <c r="B134" s="234" t="s">
        <v>4882</v>
      </c>
      <c r="C134" s="74"/>
      <c r="D134" s="222">
        <v>0</v>
      </c>
      <c r="E134" s="223">
        <v>10.81</v>
      </c>
      <c r="F134" s="227">
        <f t="shared" si="11"/>
        <v>272.73630000000003</v>
      </c>
      <c r="G134" s="17">
        <v>1</v>
      </c>
      <c r="H134" s="225" t="s">
        <v>9164</v>
      </c>
      <c r="I134" s="18"/>
    </row>
    <row r="135" spans="1:24" s="8" customFormat="1" ht="12.75" customHeight="1" x14ac:dyDescent="0.35">
      <c r="A135" s="24" t="s">
        <v>5751</v>
      </c>
      <c r="B135" s="234" t="s">
        <v>4360</v>
      </c>
      <c r="C135" s="74"/>
      <c r="D135" s="222">
        <v>0</v>
      </c>
      <c r="E135" s="223">
        <v>14.27</v>
      </c>
      <c r="F135" s="224">
        <f t="shared" ref="F135:F160" si="12">IFERROR(E135*25.23,0)</f>
        <v>360.03210000000001</v>
      </c>
      <c r="G135" s="17">
        <v>1</v>
      </c>
      <c r="H135" s="225" t="s">
        <v>9164</v>
      </c>
      <c r="I135" s="18"/>
      <c r="V135" s="1"/>
      <c r="X135" s="1"/>
    </row>
    <row r="136" spans="1:24" s="8" customFormat="1" ht="12.75" customHeight="1" x14ac:dyDescent="0.35">
      <c r="A136" s="24" t="s">
        <v>5752</v>
      </c>
      <c r="B136" s="234" t="s">
        <v>4361</v>
      </c>
      <c r="C136" s="74"/>
      <c r="D136" s="222">
        <v>0</v>
      </c>
      <c r="E136" s="223">
        <v>14.27</v>
      </c>
      <c r="F136" s="224">
        <f t="shared" si="12"/>
        <v>360.03210000000001</v>
      </c>
      <c r="G136" s="17">
        <v>1</v>
      </c>
      <c r="H136" s="225" t="s">
        <v>9164</v>
      </c>
      <c r="I136" s="18"/>
      <c r="V136" s="1"/>
      <c r="X136" s="1"/>
    </row>
    <row r="137" spans="1:24" s="8" customFormat="1" ht="12.75" customHeight="1" x14ac:dyDescent="0.35">
      <c r="A137" s="24" t="s">
        <v>5753</v>
      </c>
      <c r="B137" s="234" t="s">
        <v>4362</v>
      </c>
      <c r="C137" s="74"/>
      <c r="D137" s="222">
        <v>0</v>
      </c>
      <c r="E137" s="223">
        <v>14.27</v>
      </c>
      <c r="F137" s="224">
        <f t="shared" si="12"/>
        <v>360.03210000000001</v>
      </c>
      <c r="G137" s="17">
        <v>1</v>
      </c>
      <c r="H137" s="225" t="s">
        <v>9164</v>
      </c>
      <c r="I137" s="18"/>
      <c r="V137" s="1"/>
      <c r="X137" s="1"/>
    </row>
    <row r="138" spans="1:24" s="8" customFormat="1" ht="12.75" customHeight="1" x14ac:dyDescent="0.35">
      <c r="A138" s="24" t="s">
        <v>5754</v>
      </c>
      <c r="B138" s="234" t="s">
        <v>4363</v>
      </c>
      <c r="C138" s="74"/>
      <c r="D138" s="222">
        <v>0</v>
      </c>
      <c r="E138" s="223">
        <v>14.27</v>
      </c>
      <c r="F138" s="224">
        <f t="shared" si="12"/>
        <v>360.03210000000001</v>
      </c>
      <c r="G138" s="17">
        <v>1</v>
      </c>
      <c r="H138" s="225" t="s">
        <v>9164</v>
      </c>
      <c r="I138" s="18"/>
      <c r="V138" s="1"/>
      <c r="X138" s="1"/>
    </row>
    <row r="139" spans="1:24" s="8" customFormat="1" ht="12.75" customHeight="1" x14ac:dyDescent="0.35">
      <c r="A139" s="24" t="s">
        <v>5755</v>
      </c>
      <c r="B139" s="234" t="s">
        <v>4364</v>
      </c>
      <c r="C139" s="74"/>
      <c r="D139" s="222">
        <v>0</v>
      </c>
      <c r="E139" s="223">
        <v>14.27</v>
      </c>
      <c r="F139" s="224">
        <f t="shared" si="12"/>
        <v>360.03210000000001</v>
      </c>
      <c r="G139" s="17">
        <v>1</v>
      </c>
      <c r="H139" s="225" t="s">
        <v>9164</v>
      </c>
      <c r="I139" s="18"/>
      <c r="V139" s="1"/>
      <c r="X139" s="1"/>
    </row>
    <row r="140" spans="1:24" s="8" customFormat="1" ht="12.75" customHeight="1" x14ac:dyDescent="0.35">
      <c r="A140" s="24" t="s">
        <v>5756</v>
      </c>
      <c r="B140" s="234" t="s">
        <v>4365</v>
      </c>
      <c r="C140" s="74"/>
      <c r="D140" s="222">
        <v>0</v>
      </c>
      <c r="E140" s="223">
        <v>13.83</v>
      </c>
      <c r="F140" s="224">
        <f t="shared" si="12"/>
        <v>348.93090000000001</v>
      </c>
      <c r="G140" s="17">
        <v>1</v>
      </c>
      <c r="H140" s="225" t="s">
        <v>9164</v>
      </c>
      <c r="I140" s="18"/>
      <c r="V140" s="1"/>
      <c r="X140" s="1"/>
    </row>
    <row r="141" spans="1:24" s="8" customFormat="1" ht="12.75" customHeight="1" x14ac:dyDescent="0.35">
      <c r="A141" s="24" t="s">
        <v>5757</v>
      </c>
      <c r="B141" s="234" t="s">
        <v>4366</v>
      </c>
      <c r="C141" s="74"/>
      <c r="D141" s="222">
        <v>0</v>
      </c>
      <c r="E141" s="223">
        <v>13.83</v>
      </c>
      <c r="F141" s="224">
        <f t="shared" si="12"/>
        <v>348.93090000000001</v>
      </c>
      <c r="G141" s="17">
        <v>1</v>
      </c>
      <c r="H141" s="225" t="s">
        <v>9164</v>
      </c>
      <c r="I141" s="18"/>
      <c r="V141" s="1"/>
      <c r="X141" s="1"/>
    </row>
    <row r="142" spans="1:24" s="8" customFormat="1" ht="12.75" customHeight="1" x14ac:dyDescent="0.35">
      <c r="A142" s="24" t="s">
        <v>5758</v>
      </c>
      <c r="B142" s="234" t="s">
        <v>4367</v>
      </c>
      <c r="C142" s="74"/>
      <c r="D142" s="222">
        <v>0</v>
      </c>
      <c r="E142" s="223">
        <v>13.83</v>
      </c>
      <c r="F142" s="224">
        <f t="shared" si="12"/>
        <v>348.93090000000001</v>
      </c>
      <c r="G142" s="17">
        <v>1</v>
      </c>
      <c r="H142" s="225" t="s">
        <v>9164</v>
      </c>
      <c r="I142" s="18"/>
      <c r="V142" s="1"/>
      <c r="X142" s="1"/>
    </row>
    <row r="143" spans="1:24" s="8" customFormat="1" ht="12.75" customHeight="1" x14ac:dyDescent="0.35">
      <c r="A143" s="24" t="s">
        <v>5759</v>
      </c>
      <c r="B143" s="234" t="s">
        <v>4368</v>
      </c>
      <c r="C143" s="74"/>
      <c r="D143" s="222">
        <v>0</v>
      </c>
      <c r="E143" s="223">
        <v>13.83</v>
      </c>
      <c r="F143" s="224">
        <f t="shared" si="12"/>
        <v>348.93090000000001</v>
      </c>
      <c r="G143" s="17">
        <v>1</v>
      </c>
      <c r="H143" s="225" t="s">
        <v>9164</v>
      </c>
      <c r="I143" s="18"/>
      <c r="V143" s="1"/>
      <c r="X143" s="1"/>
    </row>
    <row r="144" spans="1:24" s="8" customFormat="1" ht="12.75" customHeight="1" x14ac:dyDescent="0.35">
      <c r="A144" s="24" t="s">
        <v>5760</v>
      </c>
      <c r="B144" s="234" t="s">
        <v>4369</v>
      </c>
      <c r="C144" s="74"/>
      <c r="D144" s="222">
        <v>0</v>
      </c>
      <c r="E144" s="223">
        <v>13.83</v>
      </c>
      <c r="F144" s="224">
        <f t="shared" si="12"/>
        <v>348.93090000000001</v>
      </c>
      <c r="G144" s="17">
        <v>1</v>
      </c>
      <c r="H144" s="225" t="s">
        <v>9164</v>
      </c>
      <c r="I144" s="18"/>
      <c r="V144" s="1"/>
      <c r="X144" s="1"/>
    </row>
    <row r="145" spans="1:24" s="8" customFormat="1" ht="12.75" customHeight="1" x14ac:dyDescent="0.35">
      <c r="A145" s="24" t="s">
        <v>5761</v>
      </c>
      <c r="B145" s="234" t="s">
        <v>4370</v>
      </c>
      <c r="C145" s="74"/>
      <c r="D145" s="222">
        <v>0</v>
      </c>
      <c r="E145" s="223">
        <v>13.83</v>
      </c>
      <c r="F145" s="224">
        <f t="shared" si="12"/>
        <v>348.93090000000001</v>
      </c>
      <c r="G145" s="17">
        <v>1</v>
      </c>
      <c r="H145" s="225" t="s">
        <v>9164</v>
      </c>
      <c r="I145" s="18"/>
      <c r="V145" s="1"/>
      <c r="X145" s="1"/>
    </row>
    <row r="146" spans="1:24" x14ac:dyDescent="0.35">
      <c r="A146" s="24" t="s">
        <v>9130</v>
      </c>
      <c r="B146" s="234" t="s">
        <v>9131</v>
      </c>
      <c r="C146" s="74"/>
      <c r="D146" s="222">
        <v>0</v>
      </c>
      <c r="E146" s="223">
        <v>25.84</v>
      </c>
      <c r="F146" s="224">
        <f>IFERROR(E146*25.23,0)</f>
        <v>651.94320000000005</v>
      </c>
      <c r="G146" s="17">
        <v>1</v>
      </c>
      <c r="H146" s="225">
        <v>0</v>
      </c>
      <c r="I146" s="18"/>
      <c r="J146" s="8"/>
    </row>
    <row r="147" spans="1:24" ht="12.75" customHeight="1" x14ac:dyDescent="0.35">
      <c r="A147" s="24" t="s">
        <v>5762</v>
      </c>
      <c r="B147" s="234" t="s">
        <v>2136</v>
      </c>
      <c r="C147" s="74"/>
      <c r="D147" s="222">
        <v>0</v>
      </c>
      <c r="E147" s="223">
        <v>25.84</v>
      </c>
      <c r="F147" s="224">
        <f t="shared" si="12"/>
        <v>651.94320000000005</v>
      </c>
      <c r="G147" s="17">
        <v>0</v>
      </c>
      <c r="H147" s="225" t="s">
        <v>9163</v>
      </c>
      <c r="I147" s="18"/>
    </row>
    <row r="148" spans="1:24" ht="12.75" customHeight="1" x14ac:dyDescent="0.35">
      <c r="A148" s="24" t="s">
        <v>5763</v>
      </c>
      <c r="B148" s="234" t="s">
        <v>2137</v>
      </c>
      <c r="C148" s="74"/>
      <c r="D148" s="222">
        <v>0</v>
      </c>
      <c r="E148" s="223">
        <v>25.84</v>
      </c>
      <c r="F148" s="224">
        <f t="shared" si="12"/>
        <v>651.94320000000005</v>
      </c>
      <c r="G148" s="17">
        <v>0</v>
      </c>
      <c r="H148" s="225" t="s">
        <v>9163</v>
      </c>
      <c r="I148" s="18"/>
    </row>
    <row r="149" spans="1:24" ht="12.75" customHeight="1" x14ac:dyDescent="0.35">
      <c r="A149" s="24" t="s">
        <v>5764</v>
      </c>
      <c r="B149" s="234" t="s">
        <v>2138</v>
      </c>
      <c r="C149" s="74"/>
      <c r="D149" s="222">
        <v>0</v>
      </c>
      <c r="E149" s="223">
        <v>25.84</v>
      </c>
      <c r="F149" s="224">
        <f t="shared" si="12"/>
        <v>651.94320000000005</v>
      </c>
      <c r="G149" s="17">
        <v>0</v>
      </c>
      <c r="H149" s="225" t="s">
        <v>9163</v>
      </c>
      <c r="I149" s="18"/>
    </row>
    <row r="150" spans="1:24" ht="12.75" customHeight="1" x14ac:dyDescent="0.35">
      <c r="A150" s="24" t="s">
        <v>5765</v>
      </c>
      <c r="B150" s="234" t="s">
        <v>2139</v>
      </c>
      <c r="C150" s="74"/>
      <c r="D150" s="222">
        <v>0</v>
      </c>
      <c r="E150" s="223">
        <v>25.84</v>
      </c>
      <c r="F150" s="224">
        <f t="shared" si="12"/>
        <v>651.94320000000005</v>
      </c>
      <c r="G150" s="17">
        <v>0</v>
      </c>
      <c r="H150" s="225" t="s">
        <v>9163</v>
      </c>
      <c r="I150" s="18"/>
    </row>
    <row r="151" spans="1:24" ht="12.75" customHeight="1" x14ac:dyDescent="0.35">
      <c r="A151" s="24" t="s">
        <v>5766</v>
      </c>
      <c r="B151" s="234" t="s">
        <v>1723</v>
      </c>
      <c r="C151" s="74"/>
      <c r="D151" s="222">
        <v>0</v>
      </c>
      <c r="E151" s="223">
        <v>25.8</v>
      </c>
      <c r="F151" s="224">
        <f t="shared" si="12"/>
        <v>650.93400000000008</v>
      </c>
      <c r="G151" s="17">
        <v>1</v>
      </c>
      <c r="H151" s="225" t="s">
        <v>9163</v>
      </c>
      <c r="I151" s="18"/>
    </row>
    <row r="152" spans="1:24" ht="12.75" customHeight="1" x14ac:dyDescent="0.35">
      <c r="A152" s="24" t="s">
        <v>5767</v>
      </c>
      <c r="B152" s="234" t="s">
        <v>1780</v>
      </c>
      <c r="C152" s="74"/>
      <c r="D152" s="222">
        <v>0</v>
      </c>
      <c r="E152" s="223">
        <v>25.8</v>
      </c>
      <c r="F152" s="224">
        <f t="shared" si="12"/>
        <v>650.93400000000008</v>
      </c>
      <c r="G152" s="17">
        <v>1</v>
      </c>
      <c r="H152" s="225" t="s">
        <v>9163</v>
      </c>
      <c r="I152" s="18"/>
    </row>
    <row r="153" spans="1:24" s="8" customFormat="1" ht="12.75" customHeight="1" x14ac:dyDescent="0.35">
      <c r="A153" s="24" t="s">
        <v>5768</v>
      </c>
      <c r="B153" s="234" t="s">
        <v>4250</v>
      </c>
      <c r="C153" s="74"/>
      <c r="D153" s="222">
        <v>0</v>
      </c>
      <c r="E153" s="223">
        <v>43.56</v>
      </c>
      <c r="F153" s="224">
        <f t="shared" si="12"/>
        <v>1099.0188000000001</v>
      </c>
      <c r="G153" s="17">
        <v>0</v>
      </c>
      <c r="H153" s="225" t="s">
        <v>9164</v>
      </c>
      <c r="I153" s="18"/>
      <c r="V153" s="1"/>
      <c r="X153" s="1"/>
    </row>
    <row r="154" spans="1:24" s="8" customFormat="1" ht="12.75" customHeight="1" x14ac:dyDescent="0.35">
      <c r="A154" s="24" t="s">
        <v>5769</v>
      </c>
      <c r="B154" s="234" t="s">
        <v>4251</v>
      </c>
      <c r="C154" s="74"/>
      <c r="D154" s="222">
        <v>0</v>
      </c>
      <c r="E154" s="223">
        <v>43.56</v>
      </c>
      <c r="F154" s="224">
        <f t="shared" si="12"/>
        <v>1099.0188000000001</v>
      </c>
      <c r="G154" s="17">
        <v>0</v>
      </c>
      <c r="H154" s="225" t="s">
        <v>9164</v>
      </c>
      <c r="I154" s="18"/>
      <c r="V154" s="1"/>
      <c r="X154" s="1"/>
    </row>
    <row r="155" spans="1:24" s="8" customFormat="1" ht="12.75" customHeight="1" x14ac:dyDescent="0.35">
      <c r="A155" s="24" t="s">
        <v>5770</v>
      </c>
      <c r="B155" s="234" t="s">
        <v>4252</v>
      </c>
      <c r="C155" s="74"/>
      <c r="D155" s="222">
        <v>-5</v>
      </c>
      <c r="E155" s="223">
        <v>43.56</v>
      </c>
      <c r="F155" s="224">
        <f t="shared" si="12"/>
        <v>1099.0188000000001</v>
      </c>
      <c r="G155" s="17">
        <v>0</v>
      </c>
      <c r="H155" s="225" t="s">
        <v>9164</v>
      </c>
      <c r="I155" s="18"/>
      <c r="V155" s="1"/>
      <c r="X155" s="1"/>
    </row>
    <row r="156" spans="1:24" s="8" customFormat="1" ht="12.75" customHeight="1" x14ac:dyDescent="0.35">
      <c r="A156" s="24" t="s">
        <v>5771</v>
      </c>
      <c r="B156" s="234" t="s">
        <v>4253</v>
      </c>
      <c r="C156" s="74"/>
      <c r="D156" s="222">
        <v>0</v>
      </c>
      <c r="E156" s="223">
        <v>43.56</v>
      </c>
      <c r="F156" s="224">
        <f t="shared" si="12"/>
        <v>1099.0188000000001</v>
      </c>
      <c r="G156" s="17">
        <v>0</v>
      </c>
      <c r="H156" s="225" t="s">
        <v>9164</v>
      </c>
      <c r="I156" s="18"/>
      <c r="V156" s="1"/>
      <c r="X156" s="1"/>
    </row>
    <row r="157" spans="1:24" s="8" customFormat="1" ht="12.75" customHeight="1" x14ac:dyDescent="0.35">
      <c r="A157" s="24" t="s">
        <v>5772</v>
      </c>
      <c r="B157" s="234" t="s">
        <v>4255</v>
      </c>
      <c r="C157" s="74"/>
      <c r="D157" s="222">
        <v>0</v>
      </c>
      <c r="E157" s="223">
        <v>43.56</v>
      </c>
      <c r="F157" s="224">
        <f t="shared" si="12"/>
        <v>1099.0188000000001</v>
      </c>
      <c r="G157" s="17">
        <v>0</v>
      </c>
      <c r="H157" s="225" t="s">
        <v>9164</v>
      </c>
      <c r="I157" s="18"/>
      <c r="V157" s="1"/>
      <c r="X157" s="1"/>
    </row>
    <row r="158" spans="1:24" s="8" customFormat="1" ht="12.75" customHeight="1" x14ac:dyDescent="0.35">
      <c r="A158" s="24" t="s">
        <v>5773</v>
      </c>
      <c r="B158" s="234" t="s">
        <v>4256</v>
      </c>
      <c r="C158" s="74"/>
      <c r="D158" s="222">
        <v>0</v>
      </c>
      <c r="E158" s="223">
        <v>43.56</v>
      </c>
      <c r="F158" s="224">
        <f t="shared" si="12"/>
        <v>1099.0188000000001</v>
      </c>
      <c r="G158" s="17">
        <v>0</v>
      </c>
      <c r="H158" s="225" t="s">
        <v>9164</v>
      </c>
      <c r="I158" s="18"/>
      <c r="V158" s="1"/>
      <c r="X158" s="1"/>
    </row>
    <row r="159" spans="1:24" s="8" customFormat="1" ht="12.75" customHeight="1" x14ac:dyDescent="0.35">
      <c r="A159" s="24" t="s">
        <v>5774</v>
      </c>
      <c r="B159" s="234" t="s">
        <v>4257</v>
      </c>
      <c r="C159" s="74"/>
      <c r="D159" s="222">
        <v>0</v>
      </c>
      <c r="E159" s="223">
        <v>43.56</v>
      </c>
      <c r="F159" s="224">
        <f t="shared" si="12"/>
        <v>1099.0188000000001</v>
      </c>
      <c r="G159" s="17">
        <v>0</v>
      </c>
      <c r="H159" s="225" t="s">
        <v>9164</v>
      </c>
      <c r="I159" s="18"/>
      <c r="V159" s="1"/>
      <c r="X159" s="1"/>
    </row>
    <row r="160" spans="1:24" s="8" customFormat="1" ht="12.75" customHeight="1" x14ac:dyDescent="0.35">
      <c r="A160" s="24" t="s">
        <v>5775</v>
      </c>
      <c r="B160" s="234" t="s">
        <v>4258</v>
      </c>
      <c r="C160" s="74"/>
      <c r="D160" s="222">
        <v>0</v>
      </c>
      <c r="E160" s="223">
        <v>43.56</v>
      </c>
      <c r="F160" s="224">
        <f t="shared" si="12"/>
        <v>1099.0188000000001</v>
      </c>
      <c r="G160" s="17">
        <v>0</v>
      </c>
      <c r="H160" s="225" t="s">
        <v>9164</v>
      </c>
      <c r="I160" s="18"/>
      <c r="V160" s="1"/>
      <c r="X160" s="1"/>
    </row>
    <row r="161" spans="1:24" ht="14.25" customHeight="1" x14ac:dyDescent="0.35">
      <c r="A161" s="221" t="s">
        <v>9133</v>
      </c>
      <c r="B161" s="234"/>
      <c r="C161" s="74"/>
      <c r="D161" s="222" t="s">
        <v>393</v>
      </c>
      <c r="E161" s="223"/>
      <c r="F161" s="224"/>
      <c r="G161" s="17"/>
      <c r="H161" s="17"/>
      <c r="I161" s="18"/>
    </row>
    <row r="162" spans="1:24" x14ac:dyDescent="0.35">
      <c r="A162" s="24" t="s">
        <v>9116</v>
      </c>
      <c r="B162" s="234" t="s">
        <v>9117</v>
      </c>
      <c r="C162" s="74"/>
      <c r="D162" s="222">
        <v>12</v>
      </c>
      <c r="E162" s="223">
        <v>246.93</v>
      </c>
      <c r="F162" s="224">
        <f>IFERROR(E162*25.23,0)</f>
        <v>6230.0439000000006</v>
      </c>
      <c r="G162" s="17">
        <v>1</v>
      </c>
      <c r="H162" s="225" t="s">
        <v>9164</v>
      </c>
      <c r="I162" s="18"/>
      <c r="J162" s="8"/>
    </row>
    <row r="163" spans="1:24" s="5" customFormat="1" x14ac:dyDescent="0.35">
      <c r="A163" s="6"/>
      <c r="B163" s="237"/>
      <c r="C163" s="6"/>
      <c r="D163" s="228" t="s">
        <v>393</v>
      </c>
      <c r="E163" s="229"/>
      <c r="F163" s="230"/>
      <c r="G163" s="6"/>
      <c r="H163" s="6"/>
      <c r="I163" s="4"/>
      <c r="V163" s="6"/>
      <c r="X163" s="6"/>
    </row>
    <row r="164" spans="1:24" s="5" customFormat="1" x14ac:dyDescent="0.35">
      <c r="A164" s="6"/>
      <c r="B164" s="237"/>
      <c r="C164" s="6"/>
      <c r="D164" s="228" t="s">
        <v>393</v>
      </c>
      <c r="E164" s="229"/>
      <c r="F164" s="230"/>
      <c r="G164" s="6"/>
      <c r="H164" s="6"/>
      <c r="I164" s="4"/>
      <c r="V164" s="6"/>
      <c r="X164" s="6"/>
    </row>
    <row r="165" spans="1:24" s="5" customFormat="1" x14ac:dyDescent="0.35">
      <c r="A165" s="6"/>
      <c r="B165" s="237"/>
      <c r="C165" s="6"/>
      <c r="D165" s="228" t="s">
        <v>393</v>
      </c>
      <c r="E165" s="229"/>
      <c r="F165" s="230"/>
      <c r="G165" s="6"/>
      <c r="H165" s="6"/>
      <c r="I165" s="4"/>
      <c r="V165" s="6"/>
      <c r="X165" s="6"/>
    </row>
    <row r="166" spans="1:24" s="5" customFormat="1" x14ac:dyDescent="0.35">
      <c r="A166" s="6"/>
      <c r="B166" s="237"/>
      <c r="C166" s="6"/>
      <c r="D166" s="228" t="s">
        <v>393</v>
      </c>
      <c r="E166" s="229"/>
      <c r="F166" s="230"/>
      <c r="G166" s="6"/>
      <c r="H166" s="6"/>
      <c r="I166" s="4"/>
      <c r="V166" s="6"/>
      <c r="X166" s="6"/>
    </row>
    <row r="167" spans="1:24" s="5" customFormat="1" x14ac:dyDescent="0.35">
      <c r="A167" s="6"/>
      <c r="B167" s="237"/>
      <c r="C167" s="6"/>
      <c r="D167" s="228" t="s">
        <v>393</v>
      </c>
      <c r="E167" s="229"/>
      <c r="F167" s="230"/>
      <c r="G167" s="6"/>
      <c r="H167" s="6"/>
      <c r="I167" s="4"/>
      <c r="V167" s="6"/>
      <c r="X167" s="6"/>
    </row>
    <row r="168" spans="1:24" s="5" customFormat="1" x14ac:dyDescent="0.35">
      <c r="A168" s="6"/>
      <c r="B168" s="237"/>
      <c r="C168" s="6"/>
      <c r="D168" s="228" t="s">
        <v>393</v>
      </c>
      <c r="E168" s="229"/>
      <c r="F168" s="230"/>
      <c r="G168" s="6"/>
      <c r="H168" s="6"/>
      <c r="I168" s="4"/>
      <c r="V168" s="6"/>
      <c r="X168" s="6"/>
    </row>
    <row r="169" spans="1:24" s="5" customFormat="1" x14ac:dyDescent="0.35">
      <c r="A169" s="6"/>
      <c r="B169" s="237"/>
      <c r="C169" s="6"/>
      <c r="D169" s="228" t="s">
        <v>393</v>
      </c>
      <c r="E169" s="229"/>
      <c r="F169" s="230"/>
      <c r="G169" s="6"/>
      <c r="H169" s="6"/>
      <c r="I169" s="4"/>
      <c r="V169" s="6"/>
      <c r="X169" s="6"/>
    </row>
    <row r="170" spans="1:24" s="5" customFormat="1" x14ac:dyDescent="0.35">
      <c r="A170" s="6"/>
      <c r="B170" s="237"/>
      <c r="C170" s="6"/>
      <c r="D170" s="228" t="s">
        <v>393</v>
      </c>
      <c r="E170" s="229"/>
      <c r="F170" s="230"/>
      <c r="G170" s="6"/>
      <c r="H170" s="6"/>
      <c r="I170" s="4"/>
      <c r="V170" s="6"/>
      <c r="X170" s="6"/>
    </row>
    <row r="171" spans="1:24" s="5" customFormat="1" x14ac:dyDescent="0.35">
      <c r="A171" s="6"/>
      <c r="B171" s="237"/>
      <c r="C171" s="6"/>
      <c r="D171" s="228" t="s">
        <v>393</v>
      </c>
      <c r="E171" s="229"/>
      <c r="F171" s="230"/>
      <c r="G171" s="6"/>
      <c r="H171" s="6"/>
      <c r="I171" s="4"/>
      <c r="V171" s="6"/>
      <c r="X171" s="6"/>
    </row>
    <row r="172" spans="1:24" s="5" customFormat="1" x14ac:dyDescent="0.35">
      <c r="A172" s="6"/>
      <c r="B172" s="237"/>
      <c r="C172" s="6"/>
      <c r="D172" s="228" t="s">
        <v>393</v>
      </c>
      <c r="E172" s="229"/>
      <c r="F172" s="230"/>
      <c r="G172" s="6"/>
      <c r="H172" s="6"/>
      <c r="I172" s="4"/>
      <c r="V172" s="6"/>
      <c r="X172" s="6"/>
    </row>
    <row r="173" spans="1:24" s="5" customFormat="1" x14ac:dyDescent="0.35">
      <c r="A173" s="6"/>
      <c r="B173" s="237"/>
      <c r="C173" s="6"/>
      <c r="D173" s="228" t="s">
        <v>393</v>
      </c>
      <c r="E173" s="229"/>
      <c r="F173" s="230"/>
      <c r="G173" s="6"/>
      <c r="H173" s="6"/>
      <c r="I173" s="4"/>
      <c r="V173" s="6"/>
      <c r="X173" s="6"/>
    </row>
    <row r="174" spans="1:24" s="5" customFormat="1" x14ac:dyDescent="0.35">
      <c r="A174" s="6"/>
      <c r="B174" s="237"/>
      <c r="C174" s="6"/>
      <c r="D174" s="228" t="s">
        <v>393</v>
      </c>
      <c r="E174" s="229"/>
      <c r="F174" s="230"/>
      <c r="G174" s="6"/>
      <c r="H174" s="6"/>
      <c r="I174" s="4"/>
      <c r="V174" s="6"/>
      <c r="X174" s="6"/>
    </row>
    <row r="175" spans="1:24" s="5" customFormat="1" x14ac:dyDescent="0.35">
      <c r="A175" s="6"/>
      <c r="B175" s="237"/>
      <c r="C175" s="6"/>
      <c r="D175" s="228" t="s">
        <v>393</v>
      </c>
      <c r="E175" s="229"/>
      <c r="F175" s="230"/>
      <c r="G175" s="6"/>
      <c r="H175" s="6"/>
      <c r="I175" s="4"/>
      <c r="V175" s="6"/>
      <c r="X175" s="6"/>
    </row>
    <row r="176" spans="1:24" s="5" customFormat="1" x14ac:dyDescent="0.35">
      <c r="A176" s="6"/>
      <c r="B176" s="237"/>
      <c r="C176" s="6"/>
      <c r="D176" s="228" t="s">
        <v>393</v>
      </c>
      <c r="E176" s="229"/>
      <c r="F176" s="230"/>
      <c r="G176" s="6"/>
      <c r="H176" s="6"/>
      <c r="I176" s="4"/>
      <c r="V176" s="6"/>
      <c r="X176" s="6"/>
    </row>
    <row r="177" spans="1:24" s="5" customFormat="1" x14ac:dyDescent="0.35">
      <c r="A177" s="6"/>
      <c r="B177" s="237"/>
      <c r="C177" s="6"/>
      <c r="D177" s="228" t="s">
        <v>393</v>
      </c>
      <c r="E177" s="229"/>
      <c r="F177" s="230"/>
      <c r="G177" s="6"/>
      <c r="H177" s="6"/>
      <c r="I177" s="4"/>
      <c r="V177" s="6"/>
      <c r="X177" s="6"/>
    </row>
    <row r="178" spans="1:24" s="5" customFormat="1" x14ac:dyDescent="0.35">
      <c r="A178" s="6"/>
      <c r="B178" s="237"/>
      <c r="C178" s="6"/>
      <c r="D178" s="228" t="s">
        <v>393</v>
      </c>
      <c r="E178" s="229"/>
      <c r="F178" s="230"/>
      <c r="G178" s="6"/>
      <c r="H178" s="6"/>
      <c r="I178" s="4"/>
      <c r="V178" s="6"/>
      <c r="X178" s="6"/>
    </row>
    <row r="179" spans="1:24" s="5" customFormat="1" x14ac:dyDescent="0.35">
      <c r="A179" s="6"/>
      <c r="B179" s="237"/>
      <c r="C179" s="6"/>
      <c r="D179" s="228" t="s">
        <v>393</v>
      </c>
      <c r="E179" s="229"/>
      <c r="F179" s="230"/>
      <c r="G179" s="6"/>
      <c r="H179" s="6"/>
      <c r="I179" s="4"/>
      <c r="V179" s="6"/>
      <c r="X179" s="6"/>
    </row>
    <row r="180" spans="1:24" s="5" customFormat="1" x14ac:dyDescent="0.35">
      <c r="A180" s="6"/>
      <c r="B180" s="237"/>
      <c r="C180" s="6"/>
      <c r="D180" s="228" t="s">
        <v>393</v>
      </c>
      <c r="E180" s="229"/>
      <c r="F180" s="230"/>
      <c r="G180" s="6"/>
      <c r="H180" s="6"/>
      <c r="I180" s="4"/>
      <c r="V180" s="6"/>
      <c r="X180" s="6"/>
    </row>
    <row r="181" spans="1:24" s="5" customFormat="1" x14ac:dyDescent="0.35">
      <c r="A181" s="6"/>
      <c r="B181" s="237"/>
      <c r="C181" s="6"/>
      <c r="D181" s="228" t="s">
        <v>393</v>
      </c>
      <c r="E181" s="229"/>
      <c r="F181" s="230"/>
      <c r="G181" s="6"/>
      <c r="H181" s="6"/>
      <c r="I181" s="4"/>
      <c r="V181" s="6"/>
      <c r="X181" s="6"/>
    </row>
    <row r="182" spans="1:24" s="5" customFormat="1" x14ac:dyDescent="0.35">
      <c r="A182" s="6"/>
      <c r="B182" s="237"/>
      <c r="C182" s="6"/>
      <c r="D182" s="228" t="s">
        <v>393</v>
      </c>
      <c r="E182" s="229"/>
      <c r="F182" s="230"/>
      <c r="G182" s="6"/>
      <c r="H182" s="6"/>
      <c r="I182" s="4"/>
      <c r="V182" s="6"/>
      <c r="X182" s="6"/>
    </row>
    <row r="183" spans="1:24" s="5" customFormat="1" x14ac:dyDescent="0.35">
      <c r="A183" s="6"/>
      <c r="B183" s="237"/>
      <c r="C183" s="6"/>
      <c r="D183" s="228" t="s">
        <v>393</v>
      </c>
      <c r="E183" s="229"/>
      <c r="F183" s="230"/>
      <c r="G183" s="6"/>
      <c r="H183" s="6"/>
      <c r="I183" s="4"/>
      <c r="V183" s="6"/>
      <c r="X183" s="6"/>
    </row>
    <row r="184" spans="1:24" s="5" customFormat="1" x14ac:dyDescent="0.35">
      <c r="A184" s="6"/>
      <c r="B184" s="237"/>
      <c r="C184" s="6"/>
      <c r="D184" s="228" t="s">
        <v>393</v>
      </c>
      <c r="E184" s="229"/>
      <c r="F184" s="230"/>
      <c r="G184" s="6"/>
      <c r="H184" s="6"/>
      <c r="I184" s="4"/>
      <c r="V184" s="6"/>
      <c r="X184" s="6"/>
    </row>
    <row r="185" spans="1:24" s="5" customFormat="1" x14ac:dyDescent="0.35">
      <c r="A185" s="6"/>
      <c r="B185" s="237"/>
      <c r="C185" s="6"/>
      <c r="D185" s="228" t="s">
        <v>393</v>
      </c>
      <c r="E185" s="229"/>
      <c r="F185" s="230"/>
      <c r="G185" s="6"/>
      <c r="H185" s="6"/>
      <c r="I185" s="4"/>
      <c r="V185" s="6"/>
      <c r="X185" s="6"/>
    </row>
    <row r="186" spans="1:24" s="5" customFormat="1" x14ac:dyDescent="0.35">
      <c r="A186" s="6"/>
      <c r="B186" s="237"/>
      <c r="C186" s="6"/>
      <c r="D186" s="228" t="s">
        <v>393</v>
      </c>
      <c r="E186" s="229"/>
      <c r="F186" s="230"/>
      <c r="G186" s="6"/>
      <c r="H186" s="6"/>
      <c r="I186" s="4"/>
      <c r="V186" s="6"/>
      <c r="X186" s="6"/>
    </row>
    <row r="187" spans="1:24" s="5" customFormat="1" x14ac:dyDescent="0.35">
      <c r="A187" s="6"/>
      <c r="B187" s="237"/>
      <c r="C187" s="6"/>
      <c r="D187" s="228" t="s">
        <v>393</v>
      </c>
      <c r="E187" s="229"/>
      <c r="F187" s="230"/>
      <c r="G187" s="6"/>
      <c r="H187" s="6"/>
      <c r="I187" s="4"/>
      <c r="V187" s="6"/>
      <c r="X187" s="6"/>
    </row>
    <row r="188" spans="1:24" s="5" customFormat="1" x14ac:dyDescent="0.35">
      <c r="A188" s="6"/>
      <c r="B188" s="237"/>
      <c r="C188" s="6"/>
      <c r="D188" s="228" t="s">
        <v>393</v>
      </c>
      <c r="E188" s="229"/>
      <c r="F188" s="230"/>
      <c r="G188" s="6"/>
      <c r="H188" s="6"/>
      <c r="I188" s="4"/>
      <c r="V188" s="6"/>
      <c r="X188" s="6"/>
    </row>
    <row r="189" spans="1:24" s="5" customFormat="1" x14ac:dyDescent="0.35">
      <c r="A189" s="6"/>
      <c r="B189" s="237"/>
      <c r="C189" s="6"/>
      <c r="D189" s="228" t="s">
        <v>393</v>
      </c>
      <c r="E189" s="229"/>
      <c r="F189" s="230"/>
      <c r="G189" s="6"/>
      <c r="H189" s="6"/>
      <c r="I189" s="4"/>
      <c r="V189" s="6"/>
      <c r="X189" s="6"/>
    </row>
    <row r="190" spans="1:24" s="5" customFormat="1" x14ac:dyDescent="0.35">
      <c r="A190" s="6"/>
      <c r="B190" s="237"/>
      <c r="C190" s="6"/>
      <c r="D190" s="228" t="s">
        <v>393</v>
      </c>
      <c r="E190" s="229"/>
      <c r="F190" s="230"/>
      <c r="G190" s="6"/>
      <c r="H190" s="6"/>
      <c r="I190" s="4"/>
      <c r="V190" s="6"/>
      <c r="X190" s="6"/>
    </row>
    <row r="191" spans="1:24" s="5" customFormat="1" x14ac:dyDescent="0.35">
      <c r="A191" s="6"/>
      <c r="B191" s="237"/>
      <c r="C191" s="6"/>
      <c r="D191" s="228" t="s">
        <v>393</v>
      </c>
      <c r="E191" s="229"/>
      <c r="F191" s="230"/>
      <c r="G191" s="6"/>
      <c r="H191" s="6"/>
      <c r="I191" s="4"/>
      <c r="V191" s="6"/>
      <c r="X191" s="6"/>
    </row>
    <row r="192" spans="1:24" s="5" customFormat="1" x14ac:dyDescent="0.35">
      <c r="A192" s="6"/>
      <c r="B192" s="237"/>
      <c r="C192" s="6"/>
      <c r="D192" s="228" t="s">
        <v>393</v>
      </c>
      <c r="E192" s="229"/>
      <c r="F192" s="230"/>
      <c r="G192" s="6"/>
      <c r="H192" s="6"/>
      <c r="I192" s="4"/>
      <c r="V192" s="6"/>
      <c r="X192" s="6"/>
    </row>
    <row r="193" spans="1:24" s="5" customFormat="1" x14ac:dyDescent="0.35">
      <c r="A193" s="6"/>
      <c r="B193" s="237"/>
      <c r="C193" s="6"/>
      <c r="D193" s="228" t="s">
        <v>393</v>
      </c>
      <c r="E193" s="229"/>
      <c r="F193" s="230"/>
      <c r="G193" s="6"/>
      <c r="H193" s="6"/>
      <c r="I193" s="4"/>
      <c r="V193" s="6"/>
      <c r="X193" s="6"/>
    </row>
    <row r="194" spans="1:24" s="5" customFormat="1" x14ac:dyDescent="0.35">
      <c r="A194" s="6"/>
      <c r="B194" s="237"/>
      <c r="C194" s="6"/>
      <c r="D194" s="228" t="s">
        <v>393</v>
      </c>
      <c r="E194" s="229"/>
      <c r="F194" s="230"/>
      <c r="G194" s="6"/>
      <c r="H194" s="6"/>
      <c r="I194" s="4"/>
      <c r="V194" s="6"/>
      <c r="X194" s="6"/>
    </row>
    <row r="195" spans="1:24" s="5" customFormat="1" x14ac:dyDescent="0.35">
      <c r="A195" s="6"/>
      <c r="B195" s="237"/>
      <c r="C195" s="6"/>
      <c r="D195" s="228" t="s">
        <v>393</v>
      </c>
      <c r="E195" s="229"/>
      <c r="F195" s="230"/>
      <c r="G195" s="6"/>
      <c r="H195" s="6"/>
      <c r="I195" s="4"/>
      <c r="V195" s="6"/>
      <c r="X195" s="6"/>
    </row>
    <row r="196" spans="1:24" s="5" customFormat="1" x14ac:dyDescent="0.35">
      <c r="A196" s="6"/>
      <c r="B196" s="237"/>
      <c r="C196" s="6"/>
      <c r="D196" s="228" t="s">
        <v>393</v>
      </c>
      <c r="E196" s="229"/>
      <c r="F196" s="230"/>
      <c r="G196" s="6"/>
      <c r="H196" s="6"/>
      <c r="I196" s="4"/>
      <c r="V196" s="6"/>
      <c r="X196" s="6"/>
    </row>
    <row r="197" spans="1:24" s="5" customFormat="1" x14ac:dyDescent="0.35">
      <c r="A197" s="6"/>
      <c r="B197" s="237"/>
      <c r="C197" s="6"/>
      <c r="D197" s="228" t="s">
        <v>393</v>
      </c>
      <c r="E197" s="229"/>
      <c r="F197" s="230"/>
      <c r="G197" s="6"/>
      <c r="H197" s="6"/>
      <c r="I197" s="4"/>
      <c r="V197" s="6"/>
      <c r="X197" s="6"/>
    </row>
    <row r="198" spans="1:24" s="5" customFormat="1" x14ac:dyDescent="0.35">
      <c r="A198" s="6"/>
      <c r="B198" s="237"/>
      <c r="C198" s="6"/>
      <c r="D198" s="228" t="s">
        <v>393</v>
      </c>
      <c r="E198" s="229"/>
      <c r="F198" s="230"/>
      <c r="G198" s="6"/>
      <c r="H198" s="6"/>
      <c r="I198" s="4"/>
      <c r="V198" s="6"/>
      <c r="X198" s="6"/>
    </row>
    <row r="199" spans="1:24" s="5" customFormat="1" x14ac:dyDescent="0.35">
      <c r="A199" s="6"/>
      <c r="B199" s="237"/>
      <c r="C199" s="6"/>
      <c r="D199" s="228" t="s">
        <v>393</v>
      </c>
      <c r="E199" s="229"/>
      <c r="F199" s="230"/>
      <c r="G199" s="6"/>
      <c r="H199" s="6"/>
      <c r="I199" s="4"/>
      <c r="V199" s="6"/>
      <c r="X199" s="6"/>
    </row>
    <row r="200" spans="1:24" s="5" customFormat="1" x14ac:dyDescent="0.35">
      <c r="A200" s="6"/>
      <c r="B200" s="237"/>
      <c r="C200" s="6"/>
      <c r="D200" s="228" t="s">
        <v>393</v>
      </c>
      <c r="E200" s="229"/>
      <c r="F200" s="230"/>
      <c r="G200" s="6"/>
      <c r="H200" s="6"/>
      <c r="I200" s="4"/>
      <c r="V200" s="6"/>
      <c r="X200" s="6"/>
    </row>
    <row r="201" spans="1:24" s="5" customFormat="1" x14ac:dyDescent="0.35">
      <c r="A201" s="6"/>
      <c r="B201" s="237"/>
      <c r="C201" s="6"/>
      <c r="D201" s="228" t="s">
        <v>393</v>
      </c>
      <c r="E201" s="229"/>
      <c r="F201" s="230"/>
      <c r="G201" s="6"/>
      <c r="H201" s="6"/>
      <c r="I201" s="4"/>
      <c r="V201" s="6"/>
      <c r="X201" s="6"/>
    </row>
    <row r="202" spans="1:24" s="5" customFormat="1" x14ac:dyDescent="0.35">
      <c r="A202" s="6"/>
      <c r="B202" s="237"/>
      <c r="C202" s="6"/>
      <c r="D202" s="228" t="s">
        <v>393</v>
      </c>
      <c r="E202" s="229"/>
      <c r="F202" s="230"/>
      <c r="G202" s="6"/>
      <c r="H202" s="6"/>
      <c r="I202" s="4"/>
      <c r="V202" s="6"/>
      <c r="X202" s="6"/>
    </row>
    <row r="203" spans="1:24" s="5" customFormat="1" x14ac:dyDescent="0.35">
      <c r="A203" s="6"/>
      <c r="B203" s="237"/>
      <c r="C203" s="6"/>
      <c r="D203" s="228" t="s">
        <v>393</v>
      </c>
      <c r="E203" s="229"/>
      <c r="F203" s="230"/>
      <c r="G203" s="6"/>
      <c r="H203" s="6"/>
      <c r="I203" s="4"/>
      <c r="V203" s="6"/>
      <c r="X203" s="6"/>
    </row>
    <row r="204" spans="1:24" s="5" customFormat="1" x14ac:dyDescent="0.35">
      <c r="A204" s="6"/>
      <c r="B204" s="237"/>
      <c r="C204" s="6"/>
      <c r="D204" s="228" t="s">
        <v>393</v>
      </c>
      <c r="E204" s="229"/>
      <c r="F204" s="230"/>
      <c r="G204" s="6"/>
      <c r="H204" s="6"/>
      <c r="I204" s="4"/>
      <c r="V204" s="6"/>
      <c r="X204" s="6"/>
    </row>
    <row r="205" spans="1:24" s="5" customFormat="1" x14ac:dyDescent="0.35">
      <c r="A205" s="6"/>
      <c r="B205" s="237"/>
      <c r="C205" s="6"/>
      <c r="D205" s="228" t="s">
        <v>393</v>
      </c>
      <c r="E205" s="229"/>
      <c r="F205" s="230"/>
      <c r="G205" s="6"/>
      <c r="H205" s="6"/>
      <c r="I205" s="4"/>
      <c r="V205" s="6"/>
      <c r="X205" s="6"/>
    </row>
    <row r="206" spans="1:24" s="5" customFormat="1" x14ac:dyDescent="0.35">
      <c r="A206" s="6"/>
      <c r="B206" s="237"/>
      <c r="C206" s="6"/>
      <c r="D206" s="228" t="s">
        <v>393</v>
      </c>
      <c r="E206" s="229"/>
      <c r="F206" s="230"/>
      <c r="G206" s="6"/>
      <c r="H206" s="6"/>
      <c r="I206" s="4"/>
      <c r="V206" s="6"/>
      <c r="X206" s="6"/>
    </row>
    <row r="207" spans="1:24" s="5" customFormat="1" x14ac:dyDescent="0.35">
      <c r="A207" s="6"/>
      <c r="B207" s="237"/>
      <c r="C207" s="6"/>
      <c r="D207" s="228" t="s">
        <v>393</v>
      </c>
      <c r="E207" s="229"/>
      <c r="F207" s="230"/>
      <c r="G207" s="6"/>
      <c r="H207" s="6"/>
      <c r="I207" s="4"/>
      <c r="V207" s="6"/>
      <c r="X207" s="6"/>
    </row>
    <row r="208" spans="1:24" s="5" customFormat="1" x14ac:dyDescent="0.35">
      <c r="A208" s="6"/>
      <c r="B208" s="237"/>
      <c r="C208" s="6"/>
      <c r="D208" s="228" t="s">
        <v>393</v>
      </c>
      <c r="E208" s="229"/>
      <c r="F208" s="230"/>
      <c r="G208" s="6"/>
      <c r="H208" s="6"/>
      <c r="I208" s="4"/>
      <c r="V208" s="6"/>
      <c r="X208" s="6"/>
    </row>
    <row r="209" spans="1:24" s="5" customFormat="1" x14ac:dyDescent="0.35">
      <c r="A209" s="6"/>
      <c r="B209" s="237"/>
      <c r="C209" s="6"/>
      <c r="D209" s="228" t="s">
        <v>393</v>
      </c>
      <c r="E209" s="229"/>
      <c r="F209" s="230"/>
      <c r="G209" s="6"/>
      <c r="H209" s="6"/>
      <c r="I209" s="4"/>
      <c r="V209" s="6"/>
      <c r="X209" s="6"/>
    </row>
    <row r="210" spans="1:24" s="5" customFormat="1" x14ac:dyDescent="0.35">
      <c r="A210" s="6"/>
      <c r="B210" s="237"/>
      <c r="C210" s="6"/>
      <c r="D210" s="228" t="s">
        <v>393</v>
      </c>
      <c r="E210" s="229"/>
      <c r="F210" s="230"/>
      <c r="G210" s="6"/>
      <c r="H210" s="6"/>
      <c r="I210" s="4"/>
      <c r="V210" s="6"/>
      <c r="X210" s="6"/>
    </row>
    <row r="211" spans="1:24" s="5" customFormat="1" x14ac:dyDescent="0.35">
      <c r="A211" s="6"/>
      <c r="B211" s="237"/>
      <c r="C211" s="6"/>
      <c r="D211" s="228" t="s">
        <v>393</v>
      </c>
      <c r="E211" s="229"/>
      <c r="F211" s="230"/>
      <c r="G211" s="6"/>
      <c r="H211" s="6"/>
      <c r="I211" s="4"/>
      <c r="V211" s="6"/>
      <c r="X211" s="6"/>
    </row>
    <row r="212" spans="1:24" s="5" customFormat="1" x14ac:dyDescent="0.35">
      <c r="A212" s="6"/>
      <c r="B212" s="237"/>
      <c r="C212" s="6"/>
      <c r="D212" s="228" t="s">
        <v>393</v>
      </c>
      <c r="E212" s="229"/>
      <c r="F212" s="230"/>
      <c r="G212" s="6"/>
      <c r="H212" s="6"/>
      <c r="I212" s="4"/>
      <c r="V212" s="6"/>
      <c r="X212" s="6"/>
    </row>
    <row r="213" spans="1:24" s="5" customFormat="1" x14ac:dyDescent="0.35">
      <c r="A213" s="6"/>
      <c r="B213" s="237"/>
      <c r="C213" s="6"/>
      <c r="D213" s="228" t="s">
        <v>393</v>
      </c>
      <c r="E213" s="229"/>
      <c r="F213" s="230"/>
      <c r="G213" s="6"/>
      <c r="H213" s="6"/>
      <c r="I213" s="4"/>
      <c r="V213" s="6"/>
      <c r="X213" s="6"/>
    </row>
    <row r="214" spans="1:24" s="5" customFormat="1" x14ac:dyDescent="0.35">
      <c r="A214" s="6"/>
      <c r="B214" s="237"/>
      <c r="C214" s="6"/>
      <c r="D214" s="228" t="s">
        <v>393</v>
      </c>
      <c r="E214" s="229"/>
      <c r="F214" s="230"/>
      <c r="G214" s="6"/>
      <c r="H214" s="6"/>
      <c r="I214" s="4"/>
      <c r="V214" s="6"/>
      <c r="X214" s="6"/>
    </row>
    <row r="215" spans="1:24" s="5" customFormat="1" x14ac:dyDescent="0.35">
      <c r="A215" s="6"/>
      <c r="B215" s="237"/>
      <c r="C215" s="6"/>
      <c r="D215" s="228" t="s">
        <v>393</v>
      </c>
      <c r="E215" s="229"/>
      <c r="F215" s="230"/>
      <c r="G215" s="6"/>
      <c r="H215" s="6"/>
      <c r="I215" s="4"/>
      <c r="V215" s="6"/>
      <c r="X215" s="6"/>
    </row>
    <row r="216" spans="1:24" s="5" customFormat="1" x14ac:dyDescent="0.35">
      <c r="A216" s="6"/>
      <c r="B216" s="237"/>
      <c r="C216" s="6"/>
      <c r="D216" s="228" t="s">
        <v>393</v>
      </c>
      <c r="E216" s="229"/>
      <c r="F216" s="230"/>
      <c r="G216" s="6"/>
      <c r="H216" s="6"/>
      <c r="I216" s="4"/>
      <c r="V216" s="6"/>
      <c r="X216" s="6"/>
    </row>
    <row r="217" spans="1:24" s="5" customFormat="1" x14ac:dyDescent="0.35">
      <c r="A217" s="6"/>
      <c r="B217" s="237"/>
      <c r="C217" s="6"/>
      <c r="D217" s="228" t="s">
        <v>393</v>
      </c>
      <c r="E217" s="229"/>
      <c r="F217" s="230"/>
      <c r="G217" s="6"/>
      <c r="H217" s="6"/>
      <c r="I217" s="4"/>
      <c r="V217" s="6"/>
      <c r="X217" s="6"/>
    </row>
    <row r="218" spans="1:24" s="5" customFormat="1" x14ac:dyDescent="0.35">
      <c r="A218" s="6"/>
      <c r="B218" s="237"/>
      <c r="C218" s="6"/>
      <c r="D218" s="228" t="s">
        <v>393</v>
      </c>
      <c r="E218" s="229"/>
      <c r="F218" s="230"/>
      <c r="G218" s="6"/>
      <c r="H218" s="6"/>
      <c r="I218" s="4"/>
      <c r="V218" s="6"/>
      <c r="X218" s="6"/>
    </row>
    <row r="219" spans="1:24" s="5" customFormat="1" x14ac:dyDescent="0.35">
      <c r="A219" s="6"/>
      <c r="B219" s="237"/>
      <c r="C219" s="6"/>
      <c r="D219" s="228" t="s">
        <v>393</v>
      </c>
      <c r="E219" s="229"/>
      <c r="F219" s="230"/>
      <c r="G219" s="6"/>
      <c r="H219" s="6"/>
      <c r="I219" s="4"/>
      <c r="V219" s="6"/>
      <c r="X219" s="6"/>
    </row>
    <row r="220" spans="1:24" s="5" customFormat="1" x14ac:dyDescent="0.35">
      <c r="A220" s="6"/>
      <c r="B220" s="237"/>
      <c r="C220" s="6"/>
      <c r="D220" s="228" t="s">
        <v>393</v>
      </c>
      <c r="E220" s="229"/>
      <c r="F220" s="230"/>
      <c r="G220" s="6"/>
      <c r="H220" s="6"/>
      <c r="I220" s="4"/>
      <c r="V220" s="6"/>
      <c r="X220" s="6"/>
    </row>
    <row r="221" spans="1:24" s="5" customFormat="1" x14ac:dyDescent="0.35">
      <c r="A221" s="6"/>
      <c r="B221" s="237"/>
      <c r="C221" s="6"/>
      <c r="D221" s="228" t="s">
        <v>393</v>
      </c>
      <c r="E221" s="229"/>
      <c r="F221" s="230"/>
      <c r="G221" s="6"/>
      <c r="H221" s="6"/>
      <c r="I221" s="4"/>
      <c r="V221" s="6"/>
      <c r="X221" s="6"/>
    </row>
    <row r="222" spans="1:24" s="5" customFormat="1" x14ac:dyDescent="0.35">
      <c r="A222" s="6"/>
      <c r="B222" s="237"/>
      <c r="C222" s="6"/>
      <c r="D222" s="228" t="s">
        <v>393</v>
      </c>
      <c r="E222" s="229"/>
      <c r="F222" s="230"/>
      <c r="G222" s="6"/>
      <c r="H222" s="6"/>
      <c r="I222" s="4"/>
      <c r="V222" s="6"/>
      <c r="X222" s="6"/>
    </row>
    <row r="223" spans="1:24" s="5" customFormat="1" x14ac:dyDescent="0.35">
      <c r="A223" s="6"/>
      <c r="B223" s="237"/>
      <c r="C223" s="6"/>
      <c r="D223" s="228" t="s">
        <v>393</v>
      </c>
      <c r="E223" s="229"/>
      <c r="F223" s="230"/>
      <c r="G223" s="6"/>
      <c r="H223" s="6"/>
      <c r="I223" s="4"/>
      <c r="V223" s="6"/>
      <c r="X223" s="6"/>
    </row>
    <row r="224" spans="1:24" s="5" customFormat="1" x14ac:dyDescent="0.35">
      <c r="A224" s="6"/>
      <c r="B224" s="237"/>
      <c r="C224" s="6"/>
      <c r="D224" s="228" t="s">
        <v>393</v>
      </c>
      <c r="E224" s="229"/>
      <c r="F224" s="230"/>
      <c r="G224" s="6"/>
      <c r="H224" s="6"/>
      <c r="I224" s="4"/>
      <c r="V224" s="6"/>
      <c r="X224" s="6"/>
    </row>
    <row r="225" spans="1:24" s="5" customFormat="1" x14ac:dyDescent="0.35">
      <c r="A225" s="6"/>
      <c r="B225" s="237"/>
      <c r="C225" s="6"/>
      <c r="D225" s="228" t="s">
        <v>393</v>
      </c>
      <c r="E225" s="229"/>
      <c r="F225" s="230"/>
      <c r="G225" s="6"/>
      <c r="H225" s="6"/>
      <c r="I225" s="4"/>
      <c r="V225" s="6"/>
      <c r="X225" s="6"/>
    </row>
    <row r="226" spans="1:24" s="5" customFormat="1" x14ac:dyDescent="0.35">
      <c r="A226" s="6"/>
      <c r="B226" s="237"/>
      <c r="C226" s="6"/>
      <c r="D226" s="228" t="s">
        <v>393</v>
      </c>
      <c r="E226" s="229"/>
      <c r="F226" s="230"/>
      <c r="G226" s="6"/>
      <c r="H226" s="6"/>
      <c r="I226" s="4"/>
      <c r="V226" s="6"/>
      <c r="X226" s="6"/>
    </row>
    <row r="227" spans="1:24" s="5" customFormat="1" x14ac:dyDescent="0.35">
      <c r="A227" s="6"/>
      <c r="B227" s="237"/>
      <c r="C227" s="6"/>
      <c r="D227" s="228" t="s">
        <v>393</v>
      </c>
      <c r="E227" s="229"/>
      <c r="F227" s="230"/>
      <c r="G227" s="6"/>
      <c r="H227" s="6"/>
      <c r="I227" s="4"/>
      <c r="V227" s="6"/>
      <c r="X227" s="6"/>
    </row>
    <row r="228" spans="1:24" s="5" customFormat="1" x14ac:dyDescent="0.35">
      <c r="A228" s="6"/>
      <c r="B228" s="237"/>
      <c r="C228" s="6"/>
      <c r="D228" s="228" t="s">
        <v>393</v>
      </c>
      <c r="E228" s="229"/>
      <c r="F228" s="230"/>
      <c r="G228" s="6"/>
      <c r="H228" s="6"/>
      <c r="I228" s="4"/>
      <c r="V228" s="6"/>
      <c r="X228" s="6"/>
    </row>
    <row r="229" spans="1:24" s="5" customFormat="1" x14ac:dyDescent="0.35">
      <c r="A229" s="6"/>
      <c r="B229" s="237"/>
      <c r="C229" s="6"/>
      <c r="D229" s="228" t="s">
        <v>393</v>
      </c>
      <c r="E229" s="229"/>
      <c r="F229" s="230"/>
      <c r="G229" s="6"/>
      <c r="H229" s="6"/>
      <c r="I229" s="4"/>
      <c r="V229" s="6"/>
      <c r="X229" s="6"/>
    </row>
    <row r="230" spans="1:24" s="5" customFormat="1" x14ac:dyDescent="0.35">
      <c r="A230" s="6"/>
      <c r="B230" s="237"/>
      <c r="C230" s="6"/>
      <c r="D230" s="228" t="s">
        <v>393</v>
      </c>
      <c r="E230" s="229"/>
      <c r="F230" s="230"/>
      <c r="G230" s="6"/>
      <c r="H230" s="6"/>
      <c r="I230" s="4"/>
      <c r="V230" s="6"/>
      <c r="X230" s="6"/>
    </row>
    <row r="231" spans="1:24" s="5" customFormat="1" x14ac:dyDescent="0.35">
      <c r="A231" s="6"/>
      <c r="B231" s="237"/>
      <c r="C231" s="6"/>
      <c r="D231" s="228" t="s">
        <v>393</v>
      </c>
      <c r="E231" s="229"/>
      <c r="F231" s="230"/>
      <c r="G231" s="6"/>
      <c r="H231" s="6"/>
      <c r="I231" s="4"/>
      <c r="V231" s="6"/>
      <c r="X231" s="6"/>
    </row>
    <row r="232" spans="1:24" s="5" customFormat="1" x14ac:dyDescent="0.35">
      <c r="A232" s="6"/>
      <c r="B232" s="237"/>
      <c r="C232" s="6"/>
      <c r="D232" s="228" t="s">
        <v>393</v>
      </c>
      <c r="E232" s="229"/>
      <c r="F232" s="230"/>
      <c r="G232" s="6"/>
      <c r="H232" s="6"/>
      <c r="I232" s="4"/>
      <c r="V232" s="6"/>
      <c r="X232" s="6"/>
    </row>
    <row r="233" spans="1:24" s="5" customFormat="1" x14ac:dyDescent="0.35">
      <c r="A233" s="6"/>
      <c r="B233" s="237"/>
      <c r="C233" s="6"/>
      <c r="D233" s="228" t="s">
        <v>393</v>
      </c>
      <c r="E233" s="229"/>
      <c r="F233" s="230"/>
      <c r="G233" s="6"/>
      <c r="H233" s="6"/>
      <c r="I233" s="4"/>
      <c r="V233" s="6"/>
      <c r="X233" s="6"/>
    </row>
    <row r="234" spans="1:24" s="5" customFormat="1" x14ac:dyDescent="0.35">
      <c r="A234" s="6"/>
      <c r="B234" s="237"/>
      <c r="C234" s="6"/>
      <c r="D234" s="228" t="s">
        <v>393</v>
      </c>
      <c r="E234" s="229"/>
      <c r="F234" s="230"/>
      <c r="G234" s="6"/>
      <c r="H234" s="6"/>
      <c r="I234" s="4"/>
      <c r="V234" s="6"/>
      <c r="X234" s="6"/>
    </row>
    <row r="235" spans="1:24" s="5" customFormat="1" x14ac:dyDescent="0.35">
      <c r="A235" s="6"/>
      <c r="B235" s="237"/>
      <c r="C235" s="6"/>
      <c r="D235" s="228" t="s">
        <v>393</v>
      </c>
      <c r="E235" s="229"/>
      <c r="F235" s="230"/>
      <c r="G235" s="6"/>
      <c r="H235" s="6"/>
      <c r="I235" s="4"/>
      <c r="V235" s="6"/>
      <c r="X235" s="6"/>
    </row>
    <row r="236" spans="1:24" s="5" customFormat="1" x14ac:dyDescent="0.35">
      <c r="A236" s="6"/>
      <c r="B236" s="237"/>
      <c r="C236" s="6"/>
      <c r="D236" s="228" t="s">
        <v>393</v>
      </c>
      <c r="E236" s="229"/>
      <c r="F236" s="230"/>
      <c r="G236" s="6"/>
      <c r="H236" s="6"/>
      <c r="I236" s="4"/>
      <c r="V236" s="6"/>
      <c r="X236" s="6"/>
    </row>
    <row r="237" spans="1:24" s="5" customFormat="1" x14ac:dyDescent="0.35">
      <c r="A237" s="6"/>
      <c r="B237" s="237"/>
      <c r="C237" s="6"/>
      <c r="D237" s="228" t="s">
        <v>393</v>
      </c>
      <c r="E237" s="229"/>
      <c r="F237" s="230"/>
      <c r="G237" s="6"/>
      <c r="H237" s="6"/>
      <c r="I237" s="4"/>
      <c r="V237" s="6"/>
      <c r="X237" s="6"/>
    </row>
    <row r="238" spans="1:24" s="5" customFormat="1" x14ac:dyDescent="0.35">
      <c r="A238" s="6"/>
      <c r="B238" s="237"/>
      <c r="C238" s="6"/>
      <c r="D238" s="228" t="s">
        <v>393</v>
      </c>
      <c r="E238" s="229"/>
      <c r="F238" s="230"/>
      <c r="G238" s="6"/>
      <c r="H238" s="6"/>
      <c r="I238" s="4"/>
      <c r="V238" s="6"/>
      <c r="X238" s="6"/>
    </row>
    <row r="239" spans="1:24" s="5" customFormat="1" x14ac:dyDescent="0.35">
      <c r="A239" s="6"/>
      <c r="B239" s="237"/>
      <c r="C239" s="6"/>
      <c r="D239" s="228" t="s">
        <v>393</v>
      </c>
      <c r="E239" s="229"/>
      <c r="F239" s="230"/>
      <c r="G239" s="6"/>
      <c r="H239" s="6"/>
      <c r="I239" s="4"/>
      <c r="V239" s="6"/>
      <c r="X239" s="6"/>
    </row>
    <row r="240" spans="1:24" s="5" customFormat="1" x14ac:dyDescent="0.35">
      <c r="A240" s="6"/>
      <c r="B240" s="237"/>
      <c r="C240" s="6"/>
      <c r="D240" s="228" t="s">
        <v>393</v>
      </c>
      <c r="E240" s="229"/>
      <c r="F240" s="230"/>
      <c r="G240" s="6"/>
      <c r="H240" s="6"/>
      <c r="I240" s="4"/>
      <c r="V240" s="6"/>
      <c r="X240" s="6"/>
    </row>
    <row r="241" spans="1:24" s="5" customFormat="1" x14ac:dyDescent="0.35">
      <c r="A241" s="6"/>
      <c r="B241" s="237"/>
      <c r="C241" s="6"/>
      <c r="D241" s="228" t="s">
        <v>393</v>
      </c>
      <c r="E241" s="229"/>
      <c r="F241" s="230"/>
      <c r="G241" s="6"/>
      <c r="H241" s="6"/>
      <c r="I241" s="4"/>
      <c r="V241" s="6"/>
      <c r="X241" s="6"/>
    </row>
    <row r="242" spans="1:24" s="5" customFormat="1" x14ac:dyDescent="0.35">
      <c r="A242" s="6"/>
      <c r="B242" s="237"/>
      <c r="C242" s="6"/>
      <c r="D242" s="228" t="s">
        <v>393</v>
      </c>
      <c r="E242" s="229"/>
      <c r="F242" s="230"/>
      <c r="G242" s="6"/>
      <c r="H242" s="6"/>
      <c r="I242" s="4"/>
      <c r="V242" s="6"/>
      <c r="X242" s="6"/>
    </row>
    <row r="243" spans="1:24" s="5" customFormat="1" x14ac:dyDescent="0.35">
      <c r="A243" s="6"/>
      <c r="B243" s="237"/>
      <c r="C243" s="6"/>
      <c r="D243" s="228" t="s">
        <v>393</v>
      </c>
      <c r="E243" s="229"/>
      <c r="F243" s="230"/>
      <c r="G243" s="6"/>
      <c r="H243" s="6"/>
      <c r="I243" s="4"/>
      <c r="V243" s="6"/>
      <c r="X243" s="6"/>
    </row>
    <row r="244" spans="1:24" s="5" customFormat="1" x14ac:dyDescent="0.35">
      <c r="A244" s="6"/>
      <c r="B244" s="237"/>
      <c r="C244" s="6"/>
      <c r="D244" s="228" t="s">
        <v>393</v>
      </c>
      <c r="E244" s="229"/>
      <c r="F244" s="230"/>
      <c r="G244" s="6"/>
      <c r="H244" s="6"/>
      <c r="I244" s="4"/>
      <c r="V244" s="6"/>
      <c r="X244" s="6"/>
    </row>
    <row r="245" spans="1:24" s="5" customFormat="1" x14ac:dyDescent="0.35">
      <c r="A245" s="6"/>
      <c r="B245" s="237"/>
      <c r="C245" s="6"/>
      <c r="D245" s="228" t="s">
        <v>393</v>
      </c>
      <c r="E245" s="229"/>
      <c r="F245" s="230"/>
      <c r="G245" s="6"/>
      <c r="H245" s="6"/>
      <c r="I245" s="4"/>
      <c r="V245" s="6"/>
      <c r="X245" s="6"/>
    </row>
    <row r="246" spans="1:24" s="5" customFormat="1" x14ac:dyDescent="0.35">
      <c r="A246" s="6"/>
      <c r="B246" s="237"/>
      <c r="C246" s="6"/>
      <c r="D246" s="228" t="s">
        <v>393</v>
      </c>
      <c r="E246" s="229"/>
      <c r="F246" s="230"/>
      <c r="G246" s="6"/>
      <c r="H246" s="6"/>
      <c r="I246" s="4"/>
      <c r="V246" s="6"/>
      <c r="X246" s="6"/>
    </row>
    <row r="247" spans="1:24" s="5" customFormat="1" x14ac:dyDescent="0.35">
      <c r="A247" s="6"/>
      <c r="B247" s="237"/>
      <c r="C247" s="6"/>
      <c r="D247" s="228" t="s">
        <v>393</v>
      </c>
      <c r="E247" s="229"/>
      <c r="F247" s="230"/>
      <c r="G247" s="6"/>
      <c r="H247" s="6"/>
      <c r="I247" s="4"/>
      <c r="V247" s="6"/>
      <c r="X247" s="6"/>
    </row>
    <row r="248" spans="1:24" s="5" customFormat="1" x14ac:dyDescent="0.35">
      <c r="A248" s="6"/>
      <c r="B248" s="237"/>
      <c r="C248" s="6"/>
      <c r="D248" s="228" t="s">
        <v>393</v>
      </c>
      <c r="E248" s="229"/>
      <c r="F248" s="230"/>
      <c r="G248" s="6"/>
      <c r="H248" s="6"/>
      <c r="I248" s="4"/>
      <c r="V248" s="6"/>
      <c r="X248" s="6"/>
    </row>
    <row r="249" spans="1:24" s="5" customFormat="1" x14ac:dyDescent="0.35">
      <c r="A249" s="6"/>
      <c r="B249" s="237"/>
      <c r="C249" s="6"/>
      <c r="D249" s="228" t="s">
        <v>393</v>
      </c>
      <c r="E249" s="229"/>
      <c r="F249" s="230"/>
      <c r="G249" s="6"/>
      <c r="H249" s="6"/>
      <c r="I249" s="4"/>
      <c r="V249" s="6"/>
      <c r="X249" s="6"/>
    </row>
    <row r="250" spans="1:24" s="5" customFormat="1" x14ac:dyDescent="0.35">
      <c r="A250" s="6"/>
      <c r="B250" s="237"/>
      <c r="C250" s="6"/>
      <c r="D250" s="228" t="s">
        <v>393</v>
      </c>
      <c r="E250" s="229"/>
      <c r="F250" s="230"/>
      <c r="G250" s="6"/>
      <c r="H250" s="6"/>
      <c r="I250" s="4"/>
      <c r="V250" s="6"/>
      <c r="X250" s="6"/>
    </row>
    <row r="251" spans="1:24" s="5" customFormat="1" x14ac:dyDescent="0.35">
      <c r="A251" s="6"/>
      <c r="B251" s="237"/>
      <c r="C251" s="6"/>
      <c r="D251" s="228" t="s">
        <v>393</v>
      </c>
      <c r="E251" s="229"/>
      <c r="F251" s="230"/>
      <c r="G251" s="6"/>
      <c r="H251" s="6"/>
      <c r="I251" s="4"/>
      <c r="V251" s="6"/>
      <c r="X251" s="6"/>
    </row>
    <row r="252" spans="1:24" s="5" customFormat="1" x14ac:dyDescent="0.35">
      <c r="A252" s="6"/>
      <c r="B252" s="237"/>
      <c r="C252" s="6"/>
      <c r="D252" s="228" t="s">
        <v>393</v>
      </c>
      <c r="E252" s="229"/>
      <c r="F252" s="230"/>
      <c r="G252" s="6"/>
      <c r="H252" s="6"/>
      <c r="I252" s="4"/>
      <c r="V252" s="6"/>
      <c r="X252" s="6"/>
    </row>
    <row r="253" spans="1:24" s="5" customFormat="1" x14ac:dyDescent="0.35">
      <c r="A253" s="6"/>
      <c r="B253" s="237"/>
      <c r="C253" s="6"/>
      <c r="D253" s="228" t="s">
        <v>393</v>
      </c>
      <c r="E253" s="229"/>
      <c r="F253" s="230"/>
      <c r="G253" s="6"/>
      <c r="H253" s="6"/>
      <c r="I253" s="4"/>
      <c r="V253" s="6"/>
      <c r="X253" s="6"/>
    </row>
    <row r="254" spans="1:24" s="5" customFormat="1" x14ac:dyDescent="0.35">
      <c r="A254" s="6"/>
      <c r="B254" s="237"/>
      <c r="C254" s="6"/>
      <c r="D254" s="228" t="s">
        <v>393</v>
      </c>
      <c r="E254" s="229"/>
      <c r="F254" s="230"/>
      <c r="G254" s="6"/>
      <c r="H254" s="6"/>
      <c r="I254" s="4"/>
      <c r="V254" s="6"/>
      <c r="X254" s="6"/>
    </row>
    <row r="255" spans="1:24" s="5" customFormat="1" x14ac:dyDescent="0.35">
      <c r="A255" s="6"/>
      <c r="B255" s="237"/>
      <c r="C255" s="6"/>
      <c r="D255" s="228" t="s">
        <v>393</v>
      </c>
      <c r="E255" s="229"/>
      <c r="F255" s="230"/>
      <c r="G255" s="6"/>
      <c r="H255" s="6"/>
      <c r="I255" s="4"/>
      <c r="V255" s="6"/>
      <c r="X255" s="6"/>
    </row>
    <row r="256" spans="1:24" s="5" customFormat="1" x14ac:dyDescent="0.35">
      <c r="A256" s="6"/>
      <c r="B256" s="237"/>
      <c r="C256" s="6"/>
      <c r="D256" s="228" t="s">
        <v>393</v>
      </c>
      <c r="E256" s="229"/>
      <c r="F256" s="230"/>
      <c r="G256" s="6"/>
      <c r="H256" s="6"/>
      <c r="I256" s="4"/>
      <c r="V256" s="6"/>
      <c r="X256" s="6"/>
    </row>
    <row r="257" spans="1:24" s="5" customFormat="1" x14ac:dyDescent="0.35">
      <c r="A257" s="6"/>
      <c r="B257" s="237"/>
      <c r="C257" s="6"/>
      <c r="D257" s="228" t="s">
        <v>393</v>
      </c>
      <c r="E257" s="229"/>
      <c r="F257" s="230"/>
      <c r="G257" s="6"/>
      <c r="H257" s="6"/>
      <c r="I257" s="4"/>
      <c r="V257" s="6"/>
      <c r="X257" s="6"/>
    </row>
    <row r="258" spans="1:24" s="5" customFormat="1" x14ac:dyDescent="0.35">
      <c r="A258" s="6"/>
      <c r="B258" s="237"/>
      <c r="C258" s="6"/>
      <c r="D258" s="228" t="s">
        <v>393</v>
      </c>
      <c r="E258" s="229"/>
      <c r="F258" s="230"/>
      <c r="G258" s="6"/>
      <c r="H258" s="6"/>
      <c r="I258" s="4"/>
      <c r="V258" s="6"/>
      <c r="X258" s="6"/>
    </row>
    <row r="259" spans="1:24" s="5" customFormat="1" x14ac:dyDescent="0.35">
      <c r="A259" s="6"/>
      <c r="B259" s="237"/>
      <c r="C259" s="6"/>
      <c r="D259" s="228" t="s">
        <v>393</v>
      </c>
      <c r="E259" s="229"/>
      <c r="F259" s="230"/>
      <c r="G259" s="6"/>
      <c r="H259" s="6"/>
      <c r="I259" s="4"/>
      <c r="V259" s="6"/>
      <c r="X259" s="6"/>
    </row>
    <row r="260" spans="1:24" s="5" customFormat="1" x14ac:dyDescent="0.35">
      <c r="A260" s="6"/>
      <c r="B260" s="237"/>
      <c r="C260" s="6"/>
      <c r="D260" s="228" t="s">
        <v>393</v>
      </c>
      <c r="E260" s="229"/>
      <c r="F260" s="230"/>
      <c r="G260" s="6"/>
      <c r="H260" s="6"/>
      <c r="I260" s="4"/>
      <c r="V260" s="6"/>
      <c r="X260" s="6"/>
    </row>
    <row r="261" spans="1:24" s="5" customFormat="1" x14ac:dyDescent="0.35">
      <c r="A261" s="6"/>
      <c r="B261" s="237"/>
      <c r="C261" s="6"/>
      <c r="D261" s="228" t="s">
        <v>393</v>
      </c>
      <c r="E261" s="229"/>
      <c r="F261" s="230"/>
      <c r="G261" s="6"/>
      <c r="H261" s="6"/>
      <c r="I261" s="4"/>
      <c r="V261" s="6"/>
      <c r="X261" s="6"/>
    </row>
    <row r="262" spans="1:24" s="5" customFormat="1" x14ac:dyDescent="0.35">
      <c r="A262" s="6"/>
      <c r="B262" s="237"/>
      <c r="C262" s="6"/>
      <c r="D262" s="228" t="s">
        <v>393</v>
      </c>
      <c r="E262" s="229"/>
      <c r="F262" s="230"/>
      <c r="G262" s="6"/>
      <c r="H262" s="6"/>
      <c r="I262" s="4"/>
      <c r="V262" s="6"/>
      <c r="X262" s="6"/>
    </row>
    <row r="263" spans="1:24" s="5" customFormat="1" x14ac:dyDescent="0.35">
      <c r="A263" s="6"/>
      <c r="B263" s="237"/>
      <c r="C263" s="6"/>
      <c r="D263" s="228" t="s">
        <v>393</v>
      </c>
      <c r="E263" s="229"/>
      <c r="F263" s="230"/>
      <c r="G263" s="6"/>
      <c r="H263" s="6"/>
      <c r="I263" s="4"/>
      <c r="V263" s="6"/>
      <c r="X263" s="6"/>
    </row>
    <row r="264" spans="1:24" s="5" customFormat="1" x14ac:dyDescent="0.35">
      <c r="A264" s="6"/>
      <c r="B264" s="237"/>
      <c r="C264" s="6"/>
      <c r="D264" s="228" t="s">
        <v>393</v>
      </c>
      <c r="E264" s="229"/>
      <c r="F264" s="230"/>
      <c r="G264" s="6"/>
      <c r="H264" s="6"/>
      <c r="I264" s="4"/>
      <c r="V264" s="6"/>
      <c r="X264" s="6"/>
    </row>
    <row r="265" spans="1:24" s="5" customFormat="1" x14ac:dyDescent="0.35">
      <c r="A265" s="6"/>
      <c r="B265" s="237"/>
      <c r="C265" s="6"/>
      <c r="D265" s="228" t="s">
        <v>393</v>
      </c>
      <c r="E265" s="229"/>
      <c r="F265" s="230"/>
      <c r="G265" s="6"/>
      <c r="H265" s="6"/>
      <c r="I265" s="4"/>
      <c r="V265" s="6"/>
      <c r="X265" s="6"/>
    </row>
    <row r="266" spans="1:24" s="5" customFormat="1" x14ac:dyDescent="0.35">
      <c r="A266" s="6"/>
      <c r="B266" s="237"/>
      <c r="C266" s="6"/>
      <c r="D266" s="228" t="s">
        <v>393</v>
      </c>
      <c r="E266" s="229"/>
      <c r="F266" s="230"/>
      <c r="G266" s="6"/>
      <c r="H266" s="6"/>
      <c r="I266" s="4"/>
      <c r="V266" s="6"/>
      <c r="X266" s="6"/>
    </row>
    <row r="267" spans="1:24" s="5" customFormat="1" x14ac:dyDescent="0.35">
      <c r="A267" s="6"/>
      <c r="B267" s="237"/>
      <c r="C267" s="6"/>
      <c r="D267" s="228" t="s">
        <v>393</v>
      </c>
      <c r="E267" s="229"/>
      <c r="F267" s="230"/>
      <c r="G267" s="6"/>
      <c r="H267" s="6"/>
      <c r="I267" s="4"/>
      <c r="V267" s="6"/>
      <c r="X267" s="6"/>
    </row>
    <row r="268" spans="1:24" s="5" customFormat="1" x14ac:dyDescent="0.35">
      <c r="A268" s="6"/>
      <c r="B268" s="237"/>
      <c r="C268" s="6"/>
      <c r="D268" s="228" t="s">
        <v>393</v>
      </c>
      <c r="E268" s="229"/>
      <c r="F268" s="230"/>
      <c r="G268" s="6"/>
      <c r="H268" s="6"/>
      <c r="I268" s="4"/>
      <c r="V268" s="6"/>
      <c r="X268" s="6"/>
    </row>
    <row r="269" spans="1:24" s="5" customFormat="1" x14ac:dyDescent="0.35">
      <c r="A269" s="6"/>
      <c r="B269" s="237"/>
      <c r="C269" s="6"/>
      <c r="D269" s="228" t="s">
        <v>393</v>
      </c>
      <c r="E269" s="229"/>
      <c r="F269" s="230"/>
      <c r="G269" s="6"/>
      <c r="H269" s="6"/>
      <c r="I269" s="4"/>
      <c r="V269" s="6"/>
      <c r="X269" s="6"/>
    </row>
    <row r="270" spans="1:24" s="5" customFormat="1" x14ac:dyDescent="0.35">
      <c r="A270" s="6"/>
      <c r="B270" s="237"/>
      <c r="C270" s="6"/>
      <c r="D270" s="228" t="s">
        <v>393</v>
      </c>
      <c r="E270" s="229"/>
      <c r="F270" s="230"/>
      <c r="G270" s="6"/>
      <c r="H270" s="6"/>
      <c r="I270" s="4"/>
      <c r="V270" s="6"/>
      <c r="X270" s="6"/>
    </row>
    <row r="271" spans="1:24" s="5" customFormat="1" x14ac:dyDescent="0.35">
      <c r="A271" s="6"/>
      <c r="B271" s="237"/>
      <c r="C271" s="6"/>
      <c r="D271" s="228" t="s">
        <v>393</v>
      </c>
      <c r="E271" s="229"/>
      <c r="F271" s="230"/>
      <c r="G271" s="6"/>
      <c r="H271" s="6"/>
      <c r="I271" s="4"/>
      <c r="V271" s="6"/>
      <c r="X271" s="6"/>
    </row>
    <row r="272" spans="1:24" s="5" customFormat="1" x14ac:dyDescent="0.35">
      <c r="A272" s="6"/>
      <c r="B272" s="237"/>
      <c r="C272" s="6"/>
      <c r="D272" s="228" t="s">
        <v>393</v>
      </c>
      <c r="E272" s="229"/>
      <c r="F272" s="230"/>
      <c r="G272" s="6"/>
      <c r="H272" s="6"/>
      <c r="I272" s="4"/>
      <c r="V272" s="6"/>
      <c r="X272" s="6"/>
    </row>
    <row r="273" spans="1:24" s="5" customFormat="1" x14ac:dyDescent="0.35">
      <c r="A273" s="6"/>
      <c r="B273" s="237"/>
      <c r="C273" s="6"/>
      <c r="D273" s="228" t="s">
        <v>393</v>
      </c>
      <c r="E273" s="229"/>
      <c r="F273" s="230"/>
      <c r="G273" s="6"/>
      <c r="H273" s="6"/>
      <c r="I273" s="4"/>
      <c r="V273" s="6"/>
      <c r="X273" s="6"/>
    </row>
    <row r="274" spans="1:24" s="5" customFormat="1" x14ac:dyDescent="0.35">
      <c r="A274" s="6"/>
      <c r="B274" s="237"/>
      <c r="C274" s="6"/>
      <c r="D274" s="228" t="s">
        <v>393</v>
      </c>
      <c r="E274" s="229"/>
      <c r="F274" s="230"/>
      <c r="G274" s="6"/>
      <c r="H274" s="6"/>
      <c r="I274" s="4"/>
      <c r="V274" s="6"/>
      <c r="X274" s="6"/>
    </row>
    <row r="275" spans="1:24" s="5" customFormat="1" x14ac:dyDescent="0.35">
      <c r="A275" s="6"/>
      <c r="B275" s="237"/>
      <c r="C275" s="6"/>
      <c r="D275" s="228" t="s">
        <v>393</v>
      </c>
      <c r="E275" s="229"/>
      <c r="F275" s="230"/>
      <c r="G275" s="6"/>
      <c r="H275" s="6"/>
      <c r="I275" s="4"/>
      <c r="V275" s="6"/>
      <c r="X275" s="6"/>
    </row>
    <row r="276" spans="1:24" s="5" customFormat="1" x14ac:dyDescent="0.35">
      <c r="A276" s="6"/>
      <c r="B276" s="237"/>
      <c r="C276" s="6"/>
      <c r="D276" s="228" t="s">
        <v>393</v>
      </c>
      <c r="E276" s="229"/>
      <c r="F276" s="230"/>
      <c r="G276" s="6"/>
      <c r="H276" s="6"/>
      <c r="I276" s="4"/>
      <c r="V276" s="6"/>
      <c r="X276" s="6"/>
    </row>
    <row r="277" spans="1:24" s="5" customFormat="1" x14ac:dyDescent="0.35">
      <c r="A277" s="6"/>
      <c r="B277" s="237"/>
      <c r="C277" s="6"/>
      <c r="D277" s="228" t="s">
        <v>393</v>
      </c>
      <c r="E277" s="229"/>
      <c r="F277" s="230"/>
      <c r="G277" s="6"/>
      <c r="H277" s="6"/>
      <c r="I277" s="4"/>
      <c r="V277" s="6"/>
      <c r="X277" s="6"/>
    </row>
    <row r="278" spans="1:24" s="5" customFormat="1" x14ac:dyDescent="0.35">
      <c r="A278" s="6"/>
      <c r="B278" s="237"/>
      <c r="C278" s="6"/>
      <c r="D278" s="228" t="s">
        <v>393</v>
      </c>
      <c r="E278" s="229"/>
      <c r="F278" s="230"/>
      <c r="G278" s="6"/>
      <c r="H278" s="6"/>
      <c r="I278" s="4"/>
      <c r="V278" s="6"/>
      <c r="X278" s="6"/>
    </row>
    <row r="279" spans="1:24" s="5" customFormat="1" x14ac:dyDescent="0.35">
      <c r="A279" s="6"/>
      <c r="B279" s="237"/>
      <c r="C279" s="6"/>
      <c r="D279" s="228" t="s">
        <v>393</v>
      </c>
      <c r="E279" s="229"/>
      <c r="F279" s="230"/>
      <c r="G279" s="6"/>
      <c r="H279" s="6"/>
      <c r="I279" s="4"/>
      <c r="V279" s="6"/>
      <c r="X279" s="6"/>
    </row>
    <row r="280" spans="1:24" s="5" customFormat="1" x14ac:dyDescent="0.35">
      <c r="A280" s="6"/>
      <c r="B280" s="237"/>
      <c r="C280" s="6"/>
      <c r="D280" s="228" t="s">
        <v>393</v>
      </c>
      <c r="E280" s="229"/>
      <c r="F280" s="230"/>
      <c r="G280" s="6"/>
      <c r="H280" s="6"/>
      <c r="I280" s="4"/>
      <c r="V280" s="6"/>
      <c r="X280" s="6"/>
    </row>
    <row r="281" spans="1:24" s="5" customFormat="1" x14ac:dyDescent="0.35">
      <c r="A281" s="6"/>
      <c r="B281" s="237"/>
      <c r="C281" s="6"/>
      <c r="D281" s="228" t="s">
        <v>393</v>
      </c>
      <c r="E281" s="229"/>
      <c r="F281" s="230"/>
      <c r="G281" s="6"/>
      <c r="H281" s="6"/>
      <c r="I281" s="4"/>
      <c r="V281" s="6"/>
      <c r="X281" s="6"/>
    </row>
    <row r="282" spans="1:24" s="5" customFormat="1" x14ac:dyDescent="0.35">
      <c r="A282" s="6"/>
      <c r="B282" s="237"/>
      <c r="C282" s="6"/>
      <c r="D282" s="228" t="s">
        <v>393</v>
      </c>
      <c r="E282" s="229"/>
      <c r="F282" s="230"/>
      <c r="G282" s="6"/>
      <c r="H282" s="6"/>
      <c r="I282" s="4"/>
      <c r="V282" s="6"/>
      <c r="X282" s="6"/>
    </row>
    <row r="283" spans="1:24" s="5" customFormat="1" x14ac:dyDescent="0.35">
      <c r="A283" s="6"/>
      <c r="B283" s="237"/>
      <c r="C283" s="6"/>
      <c r="D283" s="228" t="s">
        <v>393</v>
      </c>
      <c r="E283" s="229"/>
      <c r="F283" s="230"/>
      <c r="G283" s="6"/>
      <c r="H283" s="6"/>
      <c r="I283" s="4"/>
      <c r="V283" s="6"/>
      <c r="X283" s="6"/>
    </row>
    <row r="284" spans="1:24" s="5" customFormat="1" x14ac:dyDescent="0.35">
      <c r="A284" s="6"/>
      <c r="B284" s="237"/>
      <c r="C284" s="6"/>
      <c r="D284" s="228" t="s">
        <v>393</v>
      </c>
      <c r="E284" s="229"/>
      <c r="F284" s="230"/>
      <c r="G284" s="6"/>
      <c r="H284" s="6"/>
      <c r="I284" s="4"/>
      <c r="V284" s="6"/>
      <c r="X284" s="6"/>
    </row>
    <row r="285" spans="1:24" s="5" customFormat="1" x14ac:dyDescent="0.35">
      <c r="A285" s="6"/>
      <c r="B285" s="237"/>
      <c r="C285" s="6"/>
      <c r="D285" s="228" t="s">
        <v>393</v>
      </c>
      <c r="E285" s="229"/>
      <c r="F285" s="230"/>
      <c r="G285" s="6"/>
      <c r="H285" s="6"/>
      <c r="I285" s="4"/>
      <c r="V285" s="6"/>
      <c r="X285" s="6"/>
    </row>
    <row r="286" spans="1:24" s="5" customFormat="1" x14ac:dyDescent="0.35">
      <c r="A286" s="6"/>
      <c r="B286" s="237"/>
      <c r="C286" s="6"/>
      <c r="D286" s="228" t="s">
        <v>393</v>
      </c>
      <c r="E286" s="229"/>
      <c r="F286" s="230"/>
      <c r="G286" s="6"/>
      <c r="H286" s="6"/>
      <c r="I286" s="4"/>
      <c r="V286" s="6"/>
      <c r="X286" s="6"/>
    </row>
    <row r="287" spans="1:24" s="5" customFormat="1" x14ac:dyDescent="0.35">
      <c r="A287" s="6"/>
      <c r="B287" s="237"/>
      <c r="C287" s="6"/>
      <c r="D287" s="228" t="s">
        <v>393</v>
      </c>
      <c r="E287" s="229"/>
      <c r="F287" s="230"/>
      <c r="G287" s="6"/>
      <c r="H287" s="6"/>
      <c r="I287" s="4"/>
      <c r="V287" s="6"/>
      <c r="X287" s="6"/>
    </row>
    <row r="288" spans="1:24" s="5" customFormat="1" x14ac:dyDescent="0.35">
      <c r="A288" s="6"/>
      <c r="B288" s="237"/>
      <c r="C288" s="6"/>
      <c r="D288" s="228" t="s">
        <v>393</v>
      </c>
      <c r="E288" s="229"/>
      <c r="F288" s="230"/>
      <c r="G288" s="6"/>
      <c r="H288" s="6"/>
      <c r="I288" s="4"/>
      <c r="V288" s="6"/>
      <c r="X288" s="6"/>
    </row>
    <row r="289" spans="1:24" s="5" customFormat="1" x14ac:dyDescent="0.35">
      <c r="A289" s="6"/>
      <c r="B289" s="237"/>
      <c r="C289" s="6"/>
      <c r="D289" s="228" t="s">
        <v>393</v>
      </c>
      <c r="E289" s="229"/>
      <c r="F289" s="230"/>
      <c r="G289" s="6"/>
      <c r="H289" s="6"/>
      <c r="I289" s="4"/>
      <c r="V289" s="6"/>
      <c r="X289" s="6"/>
    </row>
    <row r="290" spans="1:24" s="5" customFormat="1" x14ac:dyDescent="0.35">
      <c r="A290" s="6"/>
      <c r="B290" s="237"/>
      <c r="C290" s="6"/>
      <c r="D290" s="228" t="s">
        <v>393</v>
      </c>
      <c r="E290" s="229"/>
      <c r="F290" s="230"/>
      <c r="G290" s="6"/>
      <c r="H290" s="6"/>
      <c r="I290" s="4"/>
      <c r="V290" s="6"/>
      <c r="X290" s="6"/>
    </row>
    <row r="291" spans="1:24" s="5" customFormat="1" x14ac:dyDescent="0.35">
      <c r="A291" s="6"/>
      <c r="B291" s="237"/>
      <c r="C291" s="6"/>
      <c r="D291" s="228" t="s">
        <v>393</v>
      </c>
      <c r="E291" s="229"/>
      <c r="F291" s="230"/>
      <c r="G291" s="6"/>
      <c r="H291" s="6"/>
      <c r="I291" s="4"/>
      <c r="V291" s="6"/>
      <c r="X291" s="6"/>
    </row>
    <row r="292" spans="1:24" s="5" customFormat="1" x14ac:dyDescent="0.35">
      <c r="A292" s="6"/>
      <c r="B292" s="237"/>
      <c r="C292" s="6"/>
      <c r="D292" s="228" t="s">
        <v>393</v>
      </c>
      <c r="E292" s="229"/>
      <c r="F292" s="230"/>
      <c r="G292" s="6"/>
      <c r="H292" s="6"/>
      <c r="I292" s="4"/>
      <c r="V292" s="6"/>
      <c r="X292" s="6"/>
    </row>
    <row r="293" spans="1:24" s="5" customFormat="1" x14ac:dyDescent="0.35">
      <c r="A293" s="6"/>
      <c r="B293" s="237"/>
      <c r="C293" s="6"/>
      <c r="D293" s="228" t="s">
        <v>393</v>
      </c>
      <c r="E293" s="229"/>
      <c r="F293" s="230"/>
      <c r="G293" s="6"/>
      <c r="H293" s="6"/>
      <c r="I293" s="4"/>
      <c r="V293" s="6"/>
      <c r="X293" s="6"/>
    </row>
    <row r="294" spans="1:24" s="5" customFormat="1" x14ac:dyDescent="0.35">
      <c r="A294" s="6"/>
      <c r="B294" s="237"/>
      <c r="C294" s="6"/>
      <c r="D294" s="228" t="s">
        <v>393</v>
      </c>
      <c r="E294" s="229"/>
      <c r="F294" s="230"/>
      <c r="G294" s="6"/>
      <c r="H294" s="6"/>
      <c r="I294" s="4"/>
      <c r="V294" s="6"/>
      <c r="X294" s="6"/>
    </row>
    <row r="295" spans="1:24" s="5" customFormat="1" x14ac:dyDescent="0.35">
      <c r="A295" s="6"/>
      <c r="B295" s="237"/>
      <c r="C295" s="6"/>
      <c r="D295" s="228" t="s">
        <v>393</v>
      </c>
      <c r="E295" s="229"/>
      <c r="F295" s="230"/>
      <c r="G295" s="6"/>
      <c r="H295" s="6"/>
      <c r="I295" s="4"/>
      <c r="V295" s="6"/>
      <c r="X295" s="6"/>
    </row>
    <row r="296" spans="1:24" s="5" customFormat="1" x14ac:dyDescent="0.35">
      <c r="A296" s="6"/>
      <c r="B296" s="237"/>
      <c r="C296" s="6"/>
      <c r="D296" s="228" t="s">
        <v>393</v>
      </c>
      <c r="E296" s="229"/>
      <c r="F296" s="230"/>
      <c r="G296" s="6"/>
      <c r="H296" s="6"/>
      <c r="I296" s="4"/>
      <c r="V296" s="6"/>
      <c r="X296" s="6"/>
    </row>
    <row r="297" spans="1:24" s="5" customFormat="1" x14ac:dyDescent="0.35">
      <c r="A297" s="6"/>
      <c r="B297" s="237"/>
      <c r="C297" s="6"/>
      <c r="D297" s="228" t="s">
        <v>393</v>
      </c>
      <c r="E297" s="229"/>
      <c r="F297" s="230"/>
      <c r="G297" s="6"/>
      <c r="H297" s="6"/>
      <c r="I297" s="4"/>
      <c r="V297" s="6"/>
      <c r="X297" s="6"/>
    </row>
    <row r="298" spans="1:24" s="5" customFormat="1" x14ac:dyDescent="0.35">
      <c r="A298" s="6"/>
      <c r="B298" s="237"/>
      <c r="C298" s="6"/>
      <c r="D298" s="228" t="s">
        <v>393</v>
      </c>
      <c r="E298" s="229"/>
      <c r="F298" s="230"/>
      <c r="G298" s="6"/>
      <c r="H298" s="6"/>
      <c r="I298" s="4"/>
      <c r="V298" s="6"/>
      <c r="X298" s="6"/>
    </row>
    <row r="299" spans="1:24" s="5" customFormat="1" x14ac:dyDescent="0.35">
      <c r="A299" s="6"/>
      <c r="B299" s="237"/>
      <c r="C299" s="6"/>
      <c r="D299" s="228" t="s">
        <v>393</v>
      </c>
      <c r="E299" s="229"/>
      <c r="F299" s="230"/>
      <c r="G299" s="6"/>
      <c r="H299" s="6"/>
      <c r="I299" s="4"/>
      <c r="V299" s="6"/>
      <c r="X299" s="6"/>
    </row>
    <row r="300" spans="1:24" s="5" customFormat="1" x14ac:dyDescent="0.35">
      <c r="A300" s="6"/>
      <c r="B300" s="237"/>
      <c r="C300" s="6"/>
      <c r="D300" s="228" t="s">
        <v>393</v>
      </c>
      <c r="E300" s="229"/>
      <c r="F300" s="230"/>
      <c r="G300" s="6"/>
      <c r="H300" s="6"/>
      <c r="I300" s="4"/>
      <c r="V300" s="6"/>
      <c r="X300" s="6"/>
    </row>
    <row r="301" spans="1:24" s="5" customFormat="1" x14ac:dyDescent="0.35">
      <c r="A301" s="6"/>
      <c r="B301" s="237"/>
      <c r="C301" s="6"/>
      <c r="D301" s="228" t="s">
        <v>393</v>
      </c>
      <c r="E301" s="229"/>
      <c r="F301" s="230"/>
      <c r="G301" s="6"/>
      <c r="H301" s="6"/>
      <c r="I301" s="4"/>
      <c r="V301" s="6"/>
      <c r="X301" s="6"/>
    </row>
    <row r="302" spans="1:24" s="5" customFormat="1" x14ac:dyDescent="0.35">
      <c r="A302" s="6"/>
      <c r="B302" s="237"/>
      <c r="C302" s="6"/>
      <c r="D302" s="228" t="s">
        <v>393</v>
      </c>
      <c r="E302" s="229"/>
      <c r="F302" s="230"/>
      <c r="G302" s="6"/>
      <c r="H302" s="6"/>
      <c r="I302" s="4"/>
      <c r="V302" s="6"/>
      <c r="X302" s="6"/>
    </row>
    <row r="303" spans="1:24" s="5" customFormat="1" x14ac:dyDescent="0.35">
      <c r="A303" s="6"/>
      <c r="B303" s="237"/>
      <c r="C303" s="6"/>
      <c r="D303" s="228" t="s">
        <v>393</v>
      </c>
      <c r="E303" s="229"/>
      <c r="F303" s="230"/>
      <c r="G303" s="6"/>
      <c r="H303" s="6"/>
      <c r="I303" s="4"/>
      <c r="V303" s="6"/>
      <c r="X303" s="6"/>
    </row>
    <row r="304" spans="1:24" s="5" customFormat="1" x14ac:dyDescent="0.35">
      <c r="A304" s="6"/>
      <c r="B304" s="237"/>
      <c r="C304" s="6"/>
      <c r="D304" s="228" t="s">
        <v>393</v>
      </c>
      <c r="E304" s="229"/>
      <c r="F304" s="230"/>
      <c r="G304" s="6"/>
      <c r="H304" s="6"/>
      <c r="I304" s="4"/>
      <c r="V304" s="6"/>
      <c r="X304" s="6"/>
    </row>
    <row r="305" spans="1:24" s="5" customFormat="1" x14ac:dyDescent="0.35">
      <c r="A305" s="6"/>
      <c r="B305" s="237"/>
      <c r="C305" s="6"/>
      <c r="D305" s="228" t="s">
        <v>393</v>
      </c>
      <c r="E305" s="229"/>
      <c r="F305" s="230"/>
      <c r="G305" s="6"/>
      <c r="H305" s="6"/>
      <c r="I305" s="4"/>
      <c r="V305" s="6"/>
      <c r="X305" s="6"/>
    </row>
    <row r="306" spans="1:24" s="5" customFormat="1" x14ac:dyDescent="0.35">
      <c r="A306" s="6"/>
      <c r="B306" s="237"/>
      <c r="C306" s="6"/>
      <c r="D306" s="228" t="s">
        <v>393</v>
      </c>
      <c r="E306" s="229"/>
      <c r="F306" s="230"/>
      <c r="G306" s="6"/>
      <c r="H306" s="6"/>
      <c r="I306" s="4"/>
      <c r="V306" s="6"/>
      <c r="X306" s="6"/>
    </row>
    <row r="307" spans="1:24" s="5" customFormat="1" x14ac:dyDescent="0.35">
      <c r="A307" s="6"/>
      <c r="B307" s="237"/>
      <c r="C307" s="6"/>
      <c r="D307" s="228" t="s">
        <v>393</v>
      </c>
      <c r="E307" s="229"/>
      <c r="F307" s="230"/>
      <c r="G307" s="6"/>
      <c r="H307" s="6"/>
      <c r="I307" s="4"/>
      <c r="V307" s="6"/>
      <c r="X307" s="6"/>
    </row>
    <row r="308" spans="1:24" s="5" customFormat="1" x14ac:dyDescent="0.35">
      <c r="A308" s="6"/>
      <c r="B308" s="237"/>
      <c r="C308" s="6"/>
      <c r="D308" s="228" t="s">
        <v>393</v>
      </c>
      <c r="E308" s="229"/>
      <c r="F308" s="230"/>
      <c r="G308" s="6"/>
      <c r="H308" s="6"/>
      <c r="I308" s="4"/>
      <c r="V308" s="6"/>
      <c r="X308" s="6"/>
    </row>
    <row r="309" spans="1:24" s="5" customFormat="1" x14ac:dyDescent="0.35">
      <c r="A309" s="6"/>
      <c r="B309" s="237"/>
      <c r="C309" s="6"/>
      <c r="D309" s="228" t="s">
        <v>393</v>
      </c>
      <c r="E309" s="229"/>
      <c r="F309" s="230"/>
      <c r="G309" s="6"/>
      <c r="H309" s="6"/>
      <c r="I309" s="4"/>
      <c r="V309" s="6"/>
      <c r="X309" s="6"/>
    </row>
    <row r="310" spans="1:24" s="5" customFormat="1" x14ac:dyDescent="0.35">
      <c r="A310" s="6"/>
      <c r="B310" s="237"/>
      <c r="C310" s="6"/>
      <c r="D310" s="228" t="s">
        <v>393</v>
      </c>
      <c r="E310" s="229"/>
      <c r="F310" s="230"/>
      <c r="G310" s="6"/>
      <c r="H310" s="6"/>
      <c r="I310" s="4"/>
      <c r="V310" s="6"/>
      <c r="X310" s="6"/>
    </row>
    <row r="311" spans="1:24" s="5" customFormat="1" x14ac:dyDescent="0.35">
      <c r="A311" s="6"/>
      <c r="B311" s="237"/>
      <c r="C311" s="6"/>
      <c r="D311" s="228" t="s">
        <v>393</v>
      </c>
      <c r="E311" s="229"/>
      <c r="F311" s="230"/>
      <c r="G311" s="6"/>
      <c r="H311" s="6"/>
      <c r="I311" s="4"/>
      <c r="V311" s="6"/>
      <c r="X311" s="6"/>
    </row>
    <row r="312" spans="1:24" s="5" customFormat="1" x14ac:dyDescent="0.35">
      <c r="A312" s="6"/>
      <c r="B312" s="237"/>
      <c r="C312" s="6"/>
      <c r="D312" s="228" t="s">
        <v>393</v>
      </c>
      <c r="E312" s="229"/>
      <c r="F312" s="230"/>
      <c r="G312" s="6"/>
      <c r="H312" s="6"/>
      <c r="I312" s="4"/>
      <c r="V312" s="6"/>
      <c r="X312" s="6"/>
    </row>
    <row r="313" spans="1:24" s="5" customFormat="1" x14ac:dyDescent="0.35">
      <c r="A313" s="6"/>
      <c r="B313" s="237"/>
      <c r="C313" s="6"/>
      <c r="D313" s="228" t="s">
        <v>393</v>
      </c>
      <c r="E313" s="229"/>
      <c r="F313" s="230"/>
      <c r="G313" s="6"/>
      <c r="H313" s="6"/>
      <c r="I313" s="4"/>
      <c r="V313" s="6"/>
      <c r="X313" s="6"/>
    </row>
    <row r="314" spans="1:24" s="5" customFormat="1" x14ac:dyDescent="0.35">
      <c r="A314" s="6"/>
      <c r="B314" s="237"/>
      <c r="C314" s="6"/>
      <c r="D314" s="228" t="s">
        <v>393</v>
      </c>
      <c r="E314" s="229"/>
      <c r="F314" s="230"/>
      <c r="G314" s="6"/>
      <c r="H314" s="6"/>
      <c r="I314" s="4"/>
      <c r="V314" s="6"/>
      <c r="X314" s="6"/>
    </row>
    <row r="315" spans="1:24" s="5" customFormat="1" x14ac:dyDescent="0.35">
      <c r="A315" s="6"/>
      <c r="B315" s="237"/>
      <c r="C315" s="6"/>
      <c r="D315" s="228" t="s">
        <v>393</v>
      </c>
      <c r="E315" s="229"/>
      <c r="F315" s="230"/>
      <c r="G315" s="6"/>
      <c r="H315" s="6"/>
      <c r="I315" s="4"/>
      <c r="V315" s="6"/>
      <c r="X315" s="6"/>
    </row>
    <row r="316" spans="1:24" s="5" customFormat="1" x14ac:dyDescent="0.35">
      <c r="A316" s="6"/>
      <c r="B316" s="237"/>
      <c r="C316" s="6"/>
      <c r="D316" s="228" t="s">
        <v>393</v>
      </c>
      <c r="E316" s="229"/>
      <c r="F316" s="230"/>
      <c r="G316" s="6"/>
      <c r="H316" s="6"/>
      <c r="I316" s="4"/>
      <c r="V316" s="6"/>
      <c r="X316" s="6"/>
    </row>
    <row r="317" spans="1:24" s="5" customFormat="1" x14ac:dyDescent="0.35">
      <c r="A317" s="6"/>
      <c r="B317" s="237"/>
      <c r="C317" s="6"/>
      <c r="D317" s="228" t="s">
        <v>393</v>
      </c>
      <c r="E317" s="229"/>
      <c r="F317" s="230"/>
      <c r="G317" s="6"/>
      <c r="H317" s="6"/>
      <c r="I317" s="4"/>
      <c r="V317" s="6"/>
      <c r="X317" s="6"/>
    </row>
    <row r="318" spans="1:24" s="5" customFormat="1" x14ac:dyDescent="0.35">
      <c r="A318" s="6"/>
      <c r="B318" s="237"/>
      <c r="C318" s="6"/>
      <c r="D318" s="228" t="s">
        <v>393</v>
      </c>
      <c r="E318" s="229"/>
      <c r="F318" s="230"/>
      <c r="G318" s="6"/>
      <c r="H318" s="6"/>
      <c r="I318" s="4"/>
      <c r="V318" s="6"/>
      <c r="X318" s="6"/>
    </row>
    <row r="319" spans="1:24" s="5" customFormat="1" x14ac:dyDescent="0.35">
      <c r="A319" s="6"/>
      <c r="B319" s="237"/>
      <c r="C319" s="6"/>
      <c r="D319" s="228" t="s">
        <v>393</v>
      </c>
      <c r="E319" s="229"/>
      <c r="F319" s="230"/>
      <c r="G319" s="6"/>
      <c r="H319" s="6"/>
      <c r="I319" s="4"/>
      <c r="V319" s="6"/>
      <c r="X319" s="6"/>
    </row>
    <row r="320" spans="1:24" s="5" customFormat="1" x14ac:dyDescent="0.35">
      <c r="A320" s="6"/>
      <c r="B320" s="237"/>
      <c r="C320" s="6"/>
      <c r="D320" s="228" t="s">
        <v>393</v>
      </c>
      <c r="E320" s="229"/>
      <c r="F320" s="230"/>
      <c r="G320" s="6"/>
      <c r="H320" s="6"/>
      <c r="I320" s="4"/>
      <c r="V320" s="6"/>
      <c r="X320" s="6"/>
    </row>
    <row r="321" spans="1:24" s="5" customFormat="1" x14ac:dyDescent="0.35">
      <c r="A321" s="6"/>
      <c r="B321" s="237"/>
      <c r="C321" s="6"/>
      <c r="D321" s="228" t="s">
        <v>393</v>
      </c>
      <c r="E321" s="229"/>
      <c r="F321" s="230"/>
      <c r="G321" s="6"/>
      <c r="H321" s="6"/>
      <c r="I321" s="4"/>
      <c r="V321" s="6"/>
      <c r="X321" s="6"/>
    </row>
    <row r="322" spans="1:24" s="5" customFormat="1" x14ac:dyDescent="0.35">
      <c r="A322" s="6"/>
      <c r="B322" s="237"/>
      <c r="C322" s="6"/>
      <c r="D322" s="228" t="s">
        <v>393</v>
      </c>
      <c r="E322" s="229"/>
      <c r="F322" s="230"/>
      <c r="G322" s="6"/>
      <c r="H322" s="6"/>
      <c r="I322" s="4"/>
      <c r="V322" s="6"/>
      <c r="X322" s="6"/>
    </row>
    <row r="323" spans="1:24" s="5" customFormat="1" x14ac:dyDescent="0.35">
      <c r="A323" s="6"/>
      <c r="B323" s="237"/>
      <c r="C323" s="6"/>
      <c r="D323" s="228" t="s">
        <v>393</v>
      </c>
      <c r="E323" s="229"/>
      <c r="F323" s="230"/>
      <c r="G323" s="6"/>
      <c r="H323" s="6"/>
      <c r="I323" s="4"/>
      <c r="V323" s="6"/>
      <c r="X323" s="6"/>
    </row>
    <row r="324" spans="1:24" s="5" customFormat="1" x14ac:dyDescent="0.35">
      <c r="A324" s="6"/>
      <c r="B324" s="237"/>
      <c r="C324" s="6"/>
      <c r="D324" s="228" t="s">
        <v>393</v>
      </c>
      <c r="E324" s="229"/>
      <c r="F324" s="230"/>
      <c r="G324" s="6"/>
      <c r="H324" s="6"/>
      <c r="I324" s="4"/>
      <c r="V324" s="6"/>
      <c r="X324" s="6"/>
    </row>
    <row r="325" spans="1:24" s="5" customFormat="1" x14ac:dyDescent="0.35">
      <c r="A325" s="6"/>
      <c r="B325" s="237"/>
      <c r="C325" s="6"/>
      <c r="D325" s="228" t="s">
        <v>393</v>
      </c>
      <c r="E325" s="229"/>
      <c r="F325" s="230"/>
      <c r="G325" s="6"/>
      <c r="H325" s="6"/>
      <c r="I325" s="4"/>
      <c r="V325" s="6"/>
      <c r="X325" s="6"/>
    </row>
    <row r="326" spans="1:24" s="5" customFormat="1" x14ac:dyDescent="0.35">
      <c r="A326" s="6"/>
      <c r="B326" s="237"/>
      <c r="C326" s="6"/>
      <c r="D326" s="228" t="s">
        <v>393</v>
      </c>
      <c r="E326" s="229"/>
      <c r="F326" s="230"/>
      <c r="G326" s="6"/>
      <c r="H326" s="6"/>
      <c r="I326" s="4"/>
      <c r="V326" s="6"/>
      <c r="X326" s="6"/>
    </row>
    <row r="327" spans="1:24" s="5" customFormat="1" x14ac:dyDescent="0.35">
      <c r="A327" s="6"/>
      <c r="B327" s="237"/>
      <c r="C327" s="6"/>
      <c r="D327" s="228" t="s">
        <v>393</v>
      </c>
      <c r="E327" s="229"/>
      <c r="F327" s="230"/>
      <c r="G327" s="6"/>
      <c r="H327" s="6"/>
      <c r="I327" s="4"/>
      <c r="V327" s="6"/>
      <c r="X327" s="6"/>
    </row>
    <row r="328" spans="1:24" s="5" customFormat="1" x14ac:dyDescent="0.35">
      <c r="A328" s="6"/>
      <c r="B328" s="237"/>
      <c r="C328" s="6"/>
      <c r="D328" s="228" t="s">
        <v>393</v>
      </c>
      <c r="E328" s="229"/>
      <c r="F328" s="230"/>
      <c r="G328" s="6"/>
      <c r="H328" s="6"/>
      <c r="I328" s="4"/>
      <c r="V328" s="6"/>
      <c r="X328" s="6"/>
    </row>
    <row r="329" spans="1:24" s="5" customFormat="1" x14ac:dyDescent="0.35">
      <c r="A329" s="6"/>
      <c r="B329" s="237"/>
      <c r="C329" s="6"/>
      <c r="D329" s="228" t="s">
        <v>393</v>
      </c>
      <c r="E329" s="229"/>
      <c r="F329" s="230"/>
      <c r="G329" s="6"/>
      <c r="H329" s="6"/>
      <c r="I329" s="4"/>
      <c r="V329" s="6"/>
      <c r="X329" s="6"/>
    </row>
    <row r="330" spans="1:24" s="5" customFormat="1" x14ac:dyDescent="0.35">
      <c r="A330" s="6"/>
      <c r="B330" s="237"/>
      <c r="C330" s="6"/>
      <c r="D330" s="228" t="s">
        <v>393</v>
      </c>
      <c r="E330" s="229"/>
      <c r="F330" s="230"/>
      <c r="G330" s="6"/>
      <c r="H330" s="6"/>
      <c r="I330" s="4"/>
      <c r="V330" s="6"/>
      <c r="X330" s="6"/>
    </row>
    <row r="331" spans="1:24" s="5" customFormat="1" x14ac:dyDescent="0.35">
      <c r="A331" s="6"/>
      <c r="B331" s="237"/>
      <c r="C331" s="6"/>
      <c r="D331" s="228" t="s">
        <v>393</v>
      </c>
      <c r="E331" s="229"/>
      <c r="F331" s="230"/>
      <c r="G331" s="6"/>
      <c r="H331" s="6"/>
      <c r="I331" s="4"/>
      <c r="V331" s="6"/>
      <c r="X331" s="6"/>
    </row>
    <row r="332" spans="1:24" s="5" customFormat="1" x14ac:dyDescent="0.35">
      <c r="A332" s="6"/>
      <c r="B332" s="237"/>
      <c r="C332" s="6"/>
      <c r="D332" s="228" t="s">
        <v>393</v>
      </c>
      <c r="E332" s="229"/>
      <c r="F332" s="230"/>
      <c r="G332" s="6"/>
      <c r="H332" s="6"/>
      <c r="I332" s="4"/>
      <c r="V332" s="6"/>
      <c r="X332" s="6"/>
    </row>
    <row r="333" spans="1:24" s="5" customFormat="1" x14ac:dyDescent="0.35">
      <c r="A333" s="6"/>
      <c r="B333" s="237"/>
      <c r="C333" s="6"/>
      <c r="D333" s="228" t="s">
        <v>393</v>
      </c>
      <c r="E333" s="229"/>
      <c r="F333" s="230"/>
      <c r="G333" s="6"/>
      <c r="H333" s="6"/>
      <c r="I333" s="4"/>
      <c r="V333" s="6"/>
      <c r="X333" s="6"/>
    </row>
    <row r="334" spans="1:24" s="5" customFormat="1" x14ac:dyDescent="0.35">
      <c r="A334" s="6"/>
      <c r="B334" s="237"/>
      <c r="C334" s="6"/>
      <c r="D334" s="228" t="s">
        <v>393</v>
      </c>
      <c r="E334" s="229"/>
      <c r="F334" s="230"/>
      <c r="G334" s="6"/>
      <c r="H334" s="6"/>
      <c r="I334" s="4"/>
      <c r="V334" s="6"/>
      <c r="X334" s="6"/>
    </row>
    <row r="335" spans="1:24" s="5" customFormat="1" x14ac:dyDescent="0.35">
      <c r="A335" s="6"/>
      <c r="B335" s="237"/>
      <c r="C335" s="6"/>
      <c r="D335" s="228" t="s">
        <v>393</v>
      </c>
      <c r="E335" s="229"/>
      <c r="F335" s="230"/>
      <c r="G335" s="6"/>
      <c r="H335" s="6"/>
      <c r="I335" s="4"/>
      <c r="V335" s="6"/>
      <c r="X335" s="6"/>
    </row>
    <row r="336" spans="1:24" s="5" customFormat="1" x14ac:dyDescent="0.35">
      <c r="A336" s="6"/>
      <c r="B336" s="237"/>
      <c r="C336" s="6"/>
      <c r="D336" s="228" t="s">
        <v>393</v>
      </c>
      <c r="E336" s="229"/>
      <c r="F336" s="230"/>
      <c r="G336" s="6"/>
      <c r="H336" s="6"/>
      <c r="I336" s="4"/>
      <c r="V336" s="6"/>
      <c r="X336" s="6"/>
    </row>
    <row r="337" spans="1:24" s="5" customFormat="1" x14ac:dyDescent="0.35">
      <c r="A337" s="6"/>
      <c r="B337" s="237"/>
      <c r="C337" s="6"/>
      <c r="D337" s="228" t="s">
        <v>393</v>
      </c>
      <c r="E337" s="229"/>
      <c r="F337" s="230"/>
      <c r="G337" s="6"/>
      <c r="H337" s="6"/>
      <c r="I337" s="4"/>
      <c r="V337" s="6"/>
      <c r="X337" s="6"/>
    </row>
    <row r="338" spans="1:24" s="5" customFormat="1" x14ac:dyDescent="0.35">
      <c r="A338" s="6"/>
      <c r="B338" s="237"/>
      <c r="C338" s="6"/>
      <c r="D338" s="228" t="s">
        <v>393</v>
      </c>
      <c r="E338" s="229"/>
      <c r="F338" s="230"/>
      <c r="G338" s="6"/>
      <c r="H338" s="6"/>
      <c r="I338" s="4"/>
      <c r="V338" s="6"/>
      <c r="X338" s="6"/>
    </row>
    <row r="339" spans="1:24" s="5" customFormat="1" x14ac:dyDescent="0.35">
      <c r="A339" s="6"/>
      <c r="B339" s="237"/>
      <c r="C339" s="6"/>
      <c r="D339" s="228" t="s">
        <v>393</v>
      </c>
      <c r="E339" s="229"/>
      <c r="F339" s="230"/>
      <c r="G339" s="6"/>
      <c r="H339" s="6"/>
      <c r="I339" s="4"/>
      <c r="V339" s="6"/>
      <c r="X339" s="6"/>
    </row>
    <row r="340" spans="1:24" s="5" customFormat="1" x14ac:dyDescent="0.35">
      <c r="A340" s="6"/>
      <c r="B340" s="237"/>
      <c r="C340" s="6"/>
      <c r="D340" s="228" t="s">
        <v>393</v>
      </c>
      <c r="E340" s="229"/>
      <c r="F340" s="230"/>
      <c r="G340" s="6"/>
      <c r="H340" s="6"/>
      <c r="I340" s="4"/>
      <c r="V340" s="6"/>
      <c r="X340" s="6"/>
    </row>
    <row r="341" spans="1:24" s="5" customFormat="1" x14ac:dyDescent="0.35">
      <c r="A341" s="6"/>
      <c r="B341" s="237"/>
      <c r="C341" s="6"/>
      <c r="D341" s="228" t="s">
        <v>393</v>
      </c>
      <c r="E341" s="229"/>
      <c r="F341" s="230"/>
      <c r="G341" s="6"/>
      <c r="H341" s="6"/>
      <c r="I341" s="4"/>
      <c r="V341" s="6"/>
      <c r="X341" s="6"/>
    </row>
    <row r="342" spans="1:24" s="5" customFormat="1" x14ac:dyDescent="0.35">
      <c r="A342" s="6"/>
      <c r="B342" s="237"/>
      <c r="C342" s="6"/>
      <c r="D342" s="228" t="s">
        <v>393</v>
      </c>
      <c r="E342" s="229"/>
      <c r="F342" s="230"/>
      <c r="G342" s="6"/>
      <c r="H342" s="6"/>
      <c r="I342" s="4"/>
      <c r="V342" s="6"/>
      <c r="X342" s="6"/>
    </row>
    <row r="343" spans="1:24" s="5" customFormat="1" x14ac:dyDescent="0.35">
      <c r="A343" s="6"/>
      <c r="B343" s="237"/>
      <c r="C343" s="6"/>
      <c r="D343" s="228" t="s">
        <v>393</v>
      </c>
      <c r="E343" s="229"/>
      <c r="F343" s="230"/>
      <c r="G343" s="6"/>
      <c r="H343" s="6"/>
      <c r="I343" s="4"/>
      <c r="V343" s="6"/>
      <c r="X343" s="6"/>
    </row>
    <row r="344" spans="1:24" s="5" customFormat="1" x14ac:dyDescent="0.35">
      <c r="A344" s="6"/>
      <c r="B344" s="237"/>
      <c r="C344" s="6"/>
      <c r="D344" s="228" t="s">
        <v>393</v>
      </c>
      <c r="E344" s="229"/>
      <c r="F344" s="230"/>
      <c r="G344" s="6"/>
      <c r="H344" s="6"/>
      <c r="I344" s="4"/>
      <c r="V344" s="6"/>
      <c r="X344" s="6"/>
    </row>
    <row r="345" spans="1:24" s="5" customFormat="1" x14ac:dyDescent="0.35">
      <c r="A345" s="6"/>
      <c r="B345" s="237"/>
      <c r="C345" s="6"/>
      <c r="D345" s="228" t="s">
        <v>393</v>
      </c>
      <c r="E345" s="229"/>
      <c r="F345" s="230"/>
      <c r="G345" s="6"/>
      <c r="H345" s="6"/>
      <c r="I345" s="4"/>
      <c r="V345" s="6"/>
      <c r="X345" s="6"/>
    </row>
    <row r="346" spans="1:24" s="5" customFormat="1" x14ac:dyDescent="0.35">
      <c r="A346" s="6"/>
      <c r="B346" s="237"/>
      <c r="C346" s="6"/>
      <c r="D346" s="228" t="s">
        <v>393</v>
      </c>
      <c r="E346" s="229"/>
      <c r="F346" s="230"/>
      <c r="G346" s="6"/>
      <c r="H346" s="6"/>
      <c r="I346" s="4"/>
      <c r="V346" s="6"/>
      <c r="X346" s="6"/>
    </row>
    <row r="347" spans="1:24" s="5" customFormat="1" x14ac:dyDescent="0.35">
      <c r="A347" s="6"/>
      <c r="B347" s="237"/>
      <c r="C347" s="6"/>
      <c r="D347" s="228" t="s">
        <v>393</v>
      </c>
      <c r="E347" s="229"/>
      <c r="F347" s="230"/>
      <c r="G347" s="6"/>
      <c r="H347" s="6"/>
      <c r="I347" s="4"/>
      <c r="V347" s="6"/>
      <c r="X347" s="6"/>
    </row>
    <row r="348" spans="1:24" s="5" customFormat="1" x14ac:dyDescent="0.35">
      <c r="A348" s="6"/>
      <c r="B348" s="237"/>
      <c r="C348" s="6"/>
      <c r="D348" s="228" t="s">
        <v>393</v>
      </c>
      <c r="E348" s="229"/>
      <c r="F348" s="230"/>
      <c r="G348" s="6"/>
      <c r="H348" s="6"/>
      <c r="I348" s="4"/>
      <c r="V348" s="6"/>
      <c r="X348" s="6"/>
    </row>
    <row r="349" spans="1:24" s="5" customFormat="1" x14ac:dyDescent="0.35">
      <c r="A349" s="6"/>
      <c r="B349" s="237"/>
      <c r="C349" s="6"/>
      <c r="D349" s="228" t="s">
        <v>393</v>
      </c>
      <c r="E349" s="229"/>
      <c r="F349" s="230"/>
      <c r="G349" s="6"/>
      <c r="H349" s="6"/>
      <c r="I349" s="4"/>
      <c r="V349" s="6"/>
      <c r="X349" s="6"/>
    </row>
    <row r="350" spans="1:24" s="5" customFormat="1" x14ac:dyDescent="0.35">
      <c r="A350" s="6"/>
      <c r="B350" s="237"/>
      <c r="C350" s="6"/>
      <c r="D350" s="228" t="s">
        <v>393</v>
      </c>
      <c r="E350" s="229"/>
      <c r="F350" s="230"/>
      <c r="G350" s="6"/>
      <c r="H350" s="6"/>
      <c r="I350" s="4"/>
      <c r="V350" s="6"/>
      <c r="X350" s="6"/>
    </row>
    <row r="351" spans="1:24" s="5" customFormat="1" x14ac:dyDescent="0.35">
      <c r="A351" s="6"/>
      <c r="B351" s="237"/>
      <c r="C351" s="6"/>
      <c r="D351" s="228" t="s">
        <v>393</v>
      </c>
      <c r="E351" s="229"/>
      <c r="F351" s="230"/>
      <c r="G351" s="6"/>
      <c r="H351" s="6"/>
      <c r="I351" s="4"/>
      <c r="V351" s="6"/>
      <c r="X351" s="6"/>
    </row>
    <row r="352" spans="1:24" s="5" customFormat="1" x14ac:dyDescent="0.35">
      <c r="A352" s="6"/>
      <c r="B352" s="237"/>
      <c r="C352" s="6"/>
      <c r="D352" s="228" t="s">
        <v>393</v>
      </c>
      <c r="E352" s="229"/>
      <c r="F352" s="230"/>
      <c r="G352" s="6"/>
      <c r="H352" s="6"/>
      <c r="I352" s="4"/>
      <c r="V352" s="6"/>
      <c r="X352" s="6"/>
    </row>
    <row r="353" spans="1:24" s="5" customFormat="1" x14ac:dyDescent="0.35">
      <c r="A353" s="6"/>
      <c r="B353" s="237"/>
      <c r="C353" s="6"/>
      <c r="D353" s="228" t="s">
        <v>393</v>
      </c>
      <c r="E353" s="229"/>
      <c r="F353" s="230"/>
      <c r="G353" s="6"/>
      <c r="H353" s="6"/>
      <c r="I353" s="4"/>
      <c r="V353" s="6"/>
      <c r="X353" s="6"/>
    </row>
    <row r="354" spans="1:24" s="5" customFormat="1" x14ac:dyDescent="0.35">
      <c r="A354" s="6"/>
      <c r="B354" s="237"/>
      <c r="C354" s="6"/>
      <c r="D354" s="228" t="s">
        <v>393</v>
      </c>
      <c r="E354" s="229"/>
      <c r="F354" s="230"/>
      <c r="G354" s="6"/>
      <c r="H354" s="6"/>
      <c r="I354" s="4"/>
      <c r="V354" s="6"/>
      <c r="X354" s="6"/>
    </row>
    <row r="355" spans="1:24" s="5" customFormat="1" x14ac:dyDescent="0.35">
      <c r="A355" s="6"/>
      <c r="B355" s="237"/>
      <c r="C355" s="6"/>
      <c r="D355" s="228" t="s">
        <v>393</v>
      </c>
      <c r="E355" s="229"/>
      <c r="F355" s="230"/>
      <c r="G355" s="6"/>
      <c r="H355" s="6"/>
      <c r="I355" s="4"/>
      <c r="V355" s="6"/>
      <c r="X355" s="6"/>
    </row>
    <row r="356" spans="1:24" s="5" customFormat="1" x14ac:dyDescent="0.35">
      <c r="A356" s="6"/>
      <c r="B356" s="237"/>
      <c r="C356" s="6"/>
      <c r="D356" s="228" t="s">
        <v>393</v>
      </c>
      <c r="E356" s="229"/>
      <c r="F356" s="230"/>
      <c r="G356" s="6"/>
      <c r="H356" s="6"/>
      <c r="I356" s="4"/>
      <c r="V356" s="6"/>
      <c r="X356" s="6"/>
    </row>
    <row r="357" spans="1:24" s="5" customFormat="1" x14ac:dyDescent="0.35">
      <c r="A357" s="6"/>
      <c r="B357" s="237"/>
      <c r="C357" s="6"/>
      <c r="D357" s="228" t="s">
        <v>393</v>
      </c>
      <c r="E357" s="229"/>
      <c r="F357" s="230"/>
      <c r="G357" s="6"/>
      <c r="H357" s="6"/>
      <c r="I357" s="4"/>
      <c r="V357" s="6"/>
      <c r="X357" s="6"/>
    </row>
    <row r="358" spans="1:24" s="5" customFormat="1" x14ac:dyDescent="0.35">
      <c r="A358" s="6"/>
      <c r="B358" s="237"/>
      <c r="C358" s="6"/>
      <c r="D358" s="228" t="s">
        <v>393</v>
      </c>
      <c r="E358" s="229"/>
      <c r="F358" s="230"/>
      <c r="G358" s="6"/>
      <c r="H358" s="6"/>
      <c r="I358" s="4"/>
      <c r="V358" s="6"/>
      <c r="X358" s="6"/>
    </row>
    <row r="359" spans="1:24" s="5" customFormat="1" x14ac:dyDescent="0.35">
      <c r="A359" s="6"/>
      <c r="B359" s="237"/>
      <c r="C359" s="6"/>
      <c r="D359" s="228" t="s">
        <v>393</v>
      </c>
      <c r="E359" s="229"/>
      <c r="F359" s="230"/>
      <c r="G359" s="6"/>
      <c r="H359" s="6"/>
      <c r="I359" s="4"/>
      <c r="V359" s="6"/>
      <c r="X359" s="6"/>
    </row>
    <row r="360" spans="1:24" s="5" customFormat="1" x14ac:dyDescent="0.35">
      <c r="A360" s="6"/>
      <c r="B360" s="237"/>
      <c r="C360" s="6"/>
      <c r="D360" s="228" t="s">
        <v>393</v>
      </c>
      <c r="E360" s="229"/>
      <c r="F360" s="230"/>
      <c r="G360" s="6"/>
      <c r="H360" s="6"/>
      <c r="I360" s="4"/>
      <c r="V360" s="6"/>
      <c r="X360" s="6"/>
    </row>
    <row r="361" spans="1:24" s="5" customFormat="1" x14ac:dyDescent="0.35">
      <c r="A361" s="6"/>
      <c r="B361" s="237"/>
      <c r="C361" s="6"/>
      <c r="D361" s="228" t="s">
        <v>393</v>
      </c>
      <c r="E361" s="229"/>
      <c r="F361" s="230"/>
      <c r="G361" s="6"/>
      <c r="H361" s="6"/>
      <c r="I361" s="4"/>
      <c r="V361" s="6"/>
      <c r="X361" s="6"/>
    </row>
    <row r="362" spans="1:24" s="5" customFormat="1" x14ac:dyDescent="0.35">
      <c r="A362" s="6"/>
      <c r="B362" s="237"/>
      <c r="C362" s="6"/>
      <c r="D362" s="228" t="s">
        <v>393</v>
      </c>
      <c r="E362" s="229"/>
      <c r="F362" s="230"/>
      <c r="G362" s="6"/>
      <c r="H362" s="6"/>
      <c r="I362" s="4"/>
      <c r="V362" s="6"/>
      <c r="X362" s="6"/>
    </row>
    <row r="363" spans="1:24" s="5" customFormat="1" x14ac:dyDescent="0.35">
      <c r="A363" s="6"/>
      <c r="B363" s="237"/>
      <c r="C363" s="6"/>
      <c r="D363" s="228" t="s">
        <v>393</v>
      </c>
      <c r="E363" s="229"/>
      <c r="F363" s="230"/>
      <c r="G363" s="6"/>
      <c r="H363" s="6"/>
      <c r="I363" s="4"/>
      <c r="V363" s="6"/>
      <c r="X363" s="6"/>
    </row>
    <row r="364" spans="1:24" s="5" customFormat="1" x14ac:dyDescent="0.35">
      <c r="A364" s="6"/>
      <c r="B364" s="237"/>
      <c r="C364" s="6"/>
      <c r="D364" s="228" t="s">
        <v>393</v>
      </c>
      <c r="E364" s="229"/>
      <c r="F364" s="230"/>
      <c r="G364" s="6"/>
      <c r="H364" s="6"/>
      <c r="I364" s="4"/>
      <c r="V364" s="6"/>
      <c r="X364" s="6"/>
    </row>
    <row r="365" spans="1:24" s="5" customFormat="1" x14ac:dyDescent="0.35">
      <c r="A365" s="6"/>
      <c r="B365" s="237"/>
      <c r="C365" s="6"/>
      <c r="D365" s="228" t="s">
        <v>393</v>
      </c>
      <c r="E365" s="229"/>
      <c r="F365" s="230"/>
      <c r="G365" s="6"/>
      <c r="H365" s="6"/>
      <c r="I365" s="4"/>
      <c r="V365" s="6"/>
      <c r="X365" s="6"/>
    </row>
    <row r="366" spans="1:24" s="5" customFormat="1" x14ac:dyDescent="0.35">
      <c r="A366" s="6"/>
      <c r="B366" s="237"/>
      <c r="C366" s="6"/>
      <c r="D366" s="228" t="s">
        <v>393</v>
      </c>
      <c r="E366" s="229"/>
      <c r="F366" s="230"/>
      <c r="G366" s="6"/>
      <c r="H366" s="6"/>
      <c r="I366" s="4"/>
      <c r="V366" s="6"/>
      <c r="X366" s="6"/>
    </row>
    <row r="367" spans="1:24" s="5" customFormat="1" x14ac:dyDescent="0.35">
      <c r="A367" s="6"/>
      <c r="B367" s="237"/>
      <c r="C367" s="6"/>
      <c r="D367" s="228" t="s">
        <v>393</v>
      </c>
      <c r="E367" s="229"/>
      <c r="F367" s="230"/>
      <c r="G367" s="6"/>
      <c r="H367" s="6"/>
      <c r="I367" s="4"/>
      <c r="V367" s="6"/>
      <c r="X367" s="6"/>
    </row>
    <row r="368" spans="1:24" s="5" customFormat="1" x14ac:dyDescent="0.35">
      <c r="A368" s="6"/>
      <c r="B368" s="237"/>
      <c r="C368" s="6"/>
      <c r="D368" s="228" t="s">
        <v>393</v>
      </c>
      <c r="E368" s="229"/>
      <c r="F368" s="230"/>
      <c r="G368" s="6"/>
      <c r="H368" s="6"/>
      <c r="I368" s="4"/>
      <c r="V368" s="6"/>
      <c r="X368" s="6"/>
    </row>
    <row r="369" spans="1:24" s="5" customFormat="1" x14ac:dyDescent="0.35">
      <c r="A369" s="6"/>
      <c r="B369" s="237"/>
      <c r="C369" s="6"/>
      <c r="D369" s="228" t="s">
        <v>393</v>
      </c>
      <c r="E369" s="229"/>
      <c r="F369" s="230"/>
      <c r="G369" s="6"/>
      <c r="H369" s="6"/>
      <c r="I369" s="4"/>
      <c r="V369" s="6"/>
      <c r="X369" s="6"/>
    </row>
    <row r="370" spans="1:24" s="5" customFormat="1" x14ac:dyDescent="0.35">
      <c r="A370" s="6"/>
      <c r="B370" s="237"/>
      <c r="C370" s="6"/>
      <c r="D370" s="228" t="s">
        <v>393</v>
      </c>
      <c r="E370" s="229"/>
      <c r="F370" s="230"/>
      <c r="G370" s="6"/>
      <c r="H370" s="6"/>
      <c r="I370" s="4"/>
      <c r="V370" s="6"/>
      <c r="X370" s="6"/>
    </row>
    <row r="371" spans="1:24" s="5" customFormat="1" x14ac:dyDescent="0.35">
      <c r="A371" s="6"/>
      <c r="B371" s="237"/>
      <c r="C371" s="6"/>
      <c r="D371" s="228" t="s">
        <v>393</v>
      </c>
      <c r="E371" s="229"/>
      <c r="F371" s="230"/>
      <c r="G371" s="6"/>
      <c r="H371" s="6"/>
      <c r="I371" s="4"/>
      <c r="V371" s="6"/>
      <c r="X371" s="6"/>
    </row>
    <row r="372" spans="1:24" s="5" customFormat="1" x14ac:dyDescent="0.35">
      <c r="A372" s="6"/>
      <c r="B372" s="237"/>
      <c r="C372" s="6"/>
      <c r="D372" s="228" t="s">
        <v>393</v>
      </c>
      <c r="E372" s="229"/>
      <c r="F372" s="230"/>
      <c r="G372" s="6"/>
      <c r="H372" s="6"/>
      <c r="I372" s="4"/>
      <c r="V372" s="6"/>
      <c r="X372" s="6"/>
    </row>
    <row r="373" spans="1:24" s="5" customFormat="1" x14ac:dyDescent="0.35">
      <c r="A373" s="6"/>
      <c r="B373" s="237"/>
      <c r="C373" s="6"/>
      <c r="D373" s="228" t="s">
        <v>393</v>
      </c>
      <c r="E373" s="229"/>
      <c r="F373" s="230"/>
      <c r="G373" s="6"/>
      <c r="H373" s="6"/>
      <c r="I373" s="4"/>
      <c r="V373" s="6"/>
      <c r="X373" s="6"/>
    </row>
    <row r="374" spans="1:24" s="5" customFormat="1" x14ac:dyDescent="0.35">
      <c r="A374" s="6"/>
      <c r="B374" s="237"/>
      <c r="C374" s="6"/>
      <c r="D374" s="228" t="s">
        <v>393</v>
      </c>
      <c r="E374" s="229"/>
      <c r="F374" s="230"/>
      <c r="G374" s="6"/>
      <c r="H374" s="6"/>
      <c r="I374" s="4"/>
      <c r="V374" s="6"/>
      <c r="X374" s="6"/>
    </row>
    <row r="375" spans="1:24" s="5" customFormat="1" x14ac:dyDescent="0.35">
      <c r="A375" s="6"/>
      <c r="B375" s="237"/>
      <c r="C375" s="6"/>
      <c r="D375" s="228" t="s">
        <v>393</v>
      </c>
      <c r="E375" s="229"/>
      <c r="F375" s="230"/>
      <c r="G375" s="6"/>
      <c r="H375" s="6"/>
      <c r="I375" s="4"/>
      <c r="V375" s="6"/>
      <c r="X375" s="6"/>
    </row>
    <row r="376" spans="1:24" s="5" customFormat="1" x14ac:dyDescent="0.35">
      <c r="A376" s="6"/>
      <c r="B376" s="237"/>
      <c r="C376" s="6"/>
      <c r="D376" s="228" t="s">
        <v>393</v>
      </c>
      <c r="E376" s="229"/>
      <c r="F376" s="230"/>
      <c r="G376" s="6"/>
      <c r="H376" s="6"/>
      <c r="I376" s="4"/>
      <c r="V376" s="6"/>
      <c r="X376" s="6"/>
    </row>
    <row r="377" spans="1:24" s="5" customFormat="1" x14ac:dyDescent="0.35">
      <c r="A377" s="6"/>
      <c r="B377" s="237"/>
      <c r="C377" s="6"/>
      <c r="D377" s="228" t="s">
        <v>393</v>
      </c>
      <c r="E377" s="229"/>
      <c r="F377" s="230"/>
      <c r="G377" s="6"/>
      <c r="H377" s="6"/>
      <c r="I377" s="4"/>
      <c r="V377" s="6"/>
      <c r="X377" s="6"/>
    </row>
    <row r="378" spans="1:24" s="5" customFormat="1" x14ac:dyDescent="0.35">
      <c r="A378" s="6"/>
      <c r="B378" s="237"/>
      <c r="C378" s="6"/>
      <c r="D378" s="228" t="s">
        <v>393</v>
      </c>
      <c r="E378" s="229"/>
      <c r="F378" s="230"/>
      <c r="G378" s="6"/>
      <c r="H378" s="6"/>
      <c r="I378" s="4"/>
      <c r="V378" s="6"/>
      <c r="X378" s="6"/>
    </row>
    <row r="379" spans="1:24" s="5" customFormat="1" x14ac:dyDescent="0.35">
      <c r="A379" s="6"/>
      <c r="B379" s="237"/>
      <c r="C379" s="6"/>
      <c r="D379" s="228" t="s">
        <v>393</v>
      </c>
      <c r="E379" s="229"/>
      <c r="F379" s="230"/>
      <c r="G379" s="6"/>
      <c r="H379" s="6"/>
      <c r="I379" s="4"/>
      <c r="V379" s="6"/>
      <c r="X379" s="6"/>
    </row>
    <row r="380" spans="1:24" s="5" customFormat="1" x14ac:dyDescent="0.35">
      <c r="A380" s="6"/>
      <c r="B380" s="237"/>
      <c r="C380" s="6"/>
      <c r="D380" s="228" t="s">
        <v>393</v>
      </c>
      <c r="E380" s="229"/>
      <c r="F380" s="230"/>
      <c r="G380" s="6"/>
      <c r="H380" s="6"/>
      <c r="I380" s="4"/>
      <c r="V380" s="6"/>
      <c r="X380" s="6"/>
    </row>
    <row r="381" spans="1:24" s="5" customFormat="1" x14ac:dyDescent="0.35">
      <c r="A381" s="6"/>
      <c r="B381" s="237"/>
      <c r="C381" s="6"/>
      <c r="D381" s="228" t="s">
        <v>393</v>
      </c>
      <c r="E381" s="229"/>
      <c r="F381" s="230"/>
      <c r="G381" s="6"/>
      <c r="H381" s="6"/>
      <c r="I381" s="4"/>
      <c r="V381" s="6"/>
      <c r="X381" s="6"/>
    </row>
    <row r="382" spans="1:24" s="5" customFormat="1" x14ac:dyDescent="0.35">
      <c r="A382" s="6"/>
      <c r="B382" s="237"/>
      <c r="C382" s="6"/>
      <c r="D382" s="228" t="s">
        <v>393</v>
      </c>
      <c r="E382" s="229"/>
      <c r="F382" s="230"/>
      <c r="G382" s="6"/>
      <c r="H382" s="6"/>
      <c r="I382" s="4"/>
      <c r="V382" s="6"/>
      <c r="X382" s="6"/>
    </row>
    <row r="383" spans="1:24" s="5" customFormat="1" x14ac:dyDescent="0.35">
      <c r="A383" s="6"/>
      <c r="B383" s="237"/>
      <c r="C383" s="6"/>
      <c r="D383" s="228" t="s">
        <v>393</v>
      </c>
      <c r="E383" s="229"/>
      <c r="F383" s="230"/>
      <c r="G383" s="6"/>
      <c r="H383" s="6"/>
      <c r="I383" s="4"/>
      <c r="V383" s="6"/>
      <c r="X383" s="6"/>
    </row>
    <row r="384" spans="1:24" s="5" customFormat="1" x14ac:dyDescent="0.35">
      <c r="A384" s="6"/>
      <c r="B384" s="237"/>
      <c r="C384" s="6"/>
      <c r="D384" s="228" t="s">
        <v>393</v>
      </c>
      <c r="E384" s="229"/>
      <c r="F384" s="230"/>
      <c r="G384" s="6"/>
      <c r="H384" s="6"/>
      <c r="I384" s="4"/>
      <c r="V384" s="6"/>
      <c r="X384" s="6"/>
    </row>
    <row r="385" spans="1:24" s="5" customFormat="1" x14ac:dyDescent="0.35">
      <c r="A385" s="6"/>
      <c r="B385" s="237"/>
      <c r="C385" s="6"/>
      <c r="D385" s="228" t="s">
        <v>393</v>
      </c>
      <c r="E385" s="229"/>
      <c r="F385" s="230"/>
      <c r="G385" s="6"/>
      <c r="H385" s="6"/>
      <c r="I385" s="4"/>
      <c r="V385" s="6"/>
      <c r="X385" s="6"/>
    </row>
    <row r="386" spans="1:24" s="5" customFormat="1" x14ac:dyDescent="0.35">
      <c r="A386" s="6"/>
      <c r="B386" s="237"/>
      <c r="C386" s="6"/>
      <c r="D386" s="228" t="s">
        <v>393</v>
      </c>
      <c r="E386" s="229"/>
      <c r="F386" s="230"/>
      <c r="G386" s="6"/>
      <c r="H386" s="6"/>
      <c r="I386" s="4"/>
      <c r="V386" s="6"/>
      <c r="X386" s="6"/>
    </row>
    <row r="387" spans="1:24" s="5" customFormat="1" x14ac:dyDescent="0.35">
      <c r="A387" s="6"/>
      <c r="B387" s="237"/>
      <c r="C387" s="6"/>
      <c r="D387" s="228" t="s">
        <v>393</v>
      </c>
      <c r="E387" s="229"/>
      <c r="F387" s="230"/>
      <c r="G387" s="6"/>
      <c r="H387" s="6"/>
      <c r="I387" s="4"/>
      <c r="V387" s="6"/>
      <c r="X387" s="6"/>
    </row>
    <row r="388" spans="1:24" s="5" customFormat="1" x14ac:dyDescent="0.35">
      <c r="A388" s="6"/>
      <c r="B388" s="237"/>
      <c r="C388" s="6"/>
      <c r="D388" s="228" t="s">
        <v>393</v>
      </c>
      <c r="E388" s="229"/>
      <c r="F388" s="230"/>
      <c r="G388" s="6"/>
      <c r="H388" s="6"/>
      <c r="I388" s="4"/>
      <c r="V388" s="6"/>
      <c r="X388" s="6"/>
    </row>
    <row r="389" spans="1:24" s="5" customFormat="1" x14ac:dyDescent="0.35">
      <c r="A389" s="6"/>
      <c r="B389" s="237"/>
      <c r="C389" s="6"/>
      <c r="D389" s="228" t="s">
        <v>393</v>
      </c>
      <c r="E389" s="229"/>
      <c r="F389" s="230"/>
      <c r="G389" s="6"/>
      <c r="H389" s="6"/>
      <c r="I389" s="4"/>
      <c r="V389" s="6"/>
      <c r="X389" s="6"/>
    </row>
    <row r="390" spans="1:24" s="5" customFormat="1" x14ac:dyDescent="0.35">
      <c r="A390" s="6"/>
      <c r="B390" s="237"/>
      <c r="C390" s="6"/>
      <c r="D390" s="228" t="s">
        <v>393</v>
      </c>
      <c r="E390" s="229"/>
      <c r="F390" s="230"/>
      <c r="G390" s="6"/>
      <c r="H390" s="6"/>
      <c r="I390" s="4"/>
      <c r="V390" s="6"/>
      <c r="X390" s="6"/>
    </row>
    <row r="391" spans="1:24" s="5" customFormat="1" x14ac:dyDescent="0.35">
      <c r="A391" s="6"/>
      <c r="B391" s="237"/>
      <c r="C391" s="6"/>
      <c r="D391" s="228" t="s">
        <v>393</v>
      </c>
      <c r="E391" s="229"/>
      <c r="F391" s="230"/>
      <c r="G391" s="6"/>
      <c r="H391" s="6"/>
      <c r="I391" s="4"/>
      <c r="V391" s="6"/>
      <c r="X391" s="6"/>
    </row>
    <row r="392" spans="1:24" s="5" customFormat="1" x14ac:dyDescent="0.35">
      <c r="A392" s="6"/>
      <c r="B392" s="237"/>
      <c r="C392" s="6"/>
      <c r="D392" s="228" t="s">
        <v>393</v>
      </c>
      <c r="E392" s="229"/>
      <c r="F392" s="230"/>
      <c r="G392" s="6"/>
      <c r="H392" s="6"/>
      <c r="I392" s="4"/>
      <c r="V392" s="6"/>
      <c r="X392" s="6"/>
    </row>
    <row r="393" spans="1:24" s="5" customFormat="1" x14ac:dyDescent="0.35">
      <c r="A393" s="6"/>
      <c r="B393" s="237"/>
      <c r="C393" s="6"/>
      <c r="D393" s="228" t="s">
        <v>393</v>
      </c>
      <c r="E393" s="229"/>
      <c r="F393" s="230"/>
      <c r="G393" s="6"/>
      <c r="H393" s="6"/>
      <c r="I393" s="4"/>
      <c r="V393" s="6"/>
      <c r="X393" s="6"/>
    </row>
    <row r="394" spans="1:24" s="5" customFormat="1" x14ac:dyDescent="0.35">
      <c r="A394" s="6"/>
      <c r="B394" s="237"/>
      <c r="C394" s="6"/>
      <c r="D394" s="228" t="s">
        <v>393</v>
      </c>
      <c r="E394" s="229"/>
      <c r="F394" s="230"/>
      <c r="G394" s="6"/>
      <c r="H394" s="6"/>
      <c r="I394" s="4"/>
      <c r="V394" s="6"/>
      <c r="X394" s="6"/>
    </row>
    <row r="395" spans="1:24" s="5" customFormat="1" x14ac:dyDescent="0.35">
      <c r="A395" s="6"/>
      <c r="B395" s="237"/>
      <c r="C395" s="6"/>
      <c r="D395" s="228" t="s">
        <v>393</v>
      </c>
      <c r="E395" s="229"/>
      <c r="F395" s="230"/>
      <c r="G395" s="6"/>
      <c r="H395" s="6"/>
      <c r="I395" s="4"/>
      <c r="V395" s="6"/>
      <c r="X395" s="6"/>
    </row>
    <row r="396" spans="1:24" s="5" customFormat="1" x14ac:dyDescent="0.35">
      <c r="A396" s="6"/>
      <c r="B396" s="237"/>
      <c r="C396" s="6"/>
      <c r="D396" s="228" t="s">
        <v>393</v>
      </c>
      <c r="E396" s="229"/>
      <c r="F396" s="230"/>
      <c r="G396" s="6"/>
      <c r="H396" s="6"/>
      <c r="I396" s="4"/>
      <c r="V396" s="6"/>
      <c r="X396" s="6"/>
    </row>
    <row r="397" spans="1:24" s="5" customFormat="1" x14ac:dyDescent="0.35">
      <c r="A397" s="6"/>
      <c r="B397" s="237"/>
      <c r="C397" s="6"/>
      <c r="D397" s="228" t="s">
        <v>393</v>
      </c>
      <c r="E397" s="229"/>
      <c r="F397" s="230"/>
      <c r="G397" s="6"/>
      <c r="H397" s="6"/>
      <c r="I397" s="4"/>
      <c r="V397" s="6"/>
      <c r="X397" s="6"/>
    </row>
    <row r="398" spans="1:24" s="5" customFormat="1" x14ac:dyDescent="0.35">
      <c r="A398" s="6"/>
      <c r="B398" s="237"/>
      <c r="C398" s="6"/>
      <c r="D398" s="228" t="s">
        <v>393</v>
      </c>
      <c r="E398" s="229"/>
      <c r="F398" s="230"/>
      <c r="G398" s="6"/>
      <c r="H398" s="6"/>
      <c r="I398" s="4"/>
      <c r="V398" s="6"/>
      <c r="X398" s="6"/>
    </row>
    <row r="399" spans="1:24" s="5" customFormat="1" x14ac:dyDescent="0.35">
      <c r="A399" s="6"/>
      <c r="B399" s="237"/>
      <c r="C399" s="6"/>
      <c r="D399" s="228" t="s">
        <v>393</v>
      </c>
      <c r="E399" s="229"/>
      <c r="F399" s="230"/>
      <c r="G399" s="6"/>
      <c r="H399" s="6"/>
      <c r="I399" s="4"/>
      <c r="V399" s="6"/>
      <c r="X399" s="6"/>
    </row>
    <row r="400" spans="1:24" s="5" customFormat="1" x14ac:dyDescent="0.35">
      <c r="A400" s="6"/>
      <c r="B400" s="237"/>
      <c r="C400" s="6"/>
      <c r="D400" s="228" t="s">
        <v>393</v>
      </c>
      <c r="E400" s="229"/>
      <c r="F400" s="230"/>
      <c r="G400" s="6"/>
      <c r="H400" s="6"/>
      <c r="I400" s="4"/>
      <c r="V400" s="6"/>
      <c r="X400" s="6"/>
    </row>
    <row r="401" spans="1:24" s="5" customFormat="1" x14ac:dyDescent="0.35">
      <c r="A401" s="6"/>
      <c r="B401" s="237"/>
      <c r="C401" s="6"/>
      <c r="D401" s="228" t="s">
        <v>393</v>
      </c>
      <c r="E401" s="229"/>
      <c r="F401" s="230"/>
      <c r="G401" s="6"/>
      <c r="H401" s="6"/>
      <c r="I401" s="4"/>
      <c r="V401" s="6"/>
      <c r="X401" s="6"/>
    </row>
    <row r="402" spans="1:24" s="5" customFormat="1" x14ac:dyDescent="0.35">
      <c r="A402" s="6"/>
      <c r="B402" s="237"/>
      <c r="C402" s="6"/>
      <c r="D402" s="228" t="s">
        <v>393</v>
      </c>
      <c r="E402" s="229"/>
      <c r="F402" s="230"/>
      <c r="G402" s="6"/>
      <c r="H402" s="6"/>
      <c r="I402" s="4"/>
      <c r="V402" s="6"/>
      <c r="X402" s="6"/>
    </row>
    <row r="403" spans="1:24" s="5" customFormat="1" x14ac:dyDescent="0.35">
      <c r="A403" s="6"/>
      <c r="B403" s="237"/>
      <c r="C403" s="6"/>
      <c r="D403" s="228" t="s">
        <v>393</v>
      </c>
      <c r="E403" s="229"/>
      <c r="F403" s="230"/>
      <c r="G403" s="6"/>
      <c r="H403" s="6"/>
      <c r="I403" s="4"/>
      <c r="V403" s="6"/>
      <c r="X403" s="6"/>
    </row>
    <row r="404" spans="1:24" s="5" customFormat="1" x14ac:dyDescent="0.35">
      <c r="A404" s="6"/>
      <c r="B404" s="237"/>
      <c r="C404" s="6"/>
      <c r="D404" s="228" t="s">
        <v>393</v>
      </c>
      <c r="E404" s="229"/>
      <c r="F404" s="230"/>
      <c r="G404" s="6"/>
      <c r="H404" s="6"/>
      <c r="I404" s="4"/>
      <c r="V404" s="6"/>
      <c r="X404" s="6"/>
    </row>
    <row r="405" spans="1:24" s="5" customFormat="1" x14ac:dyDescent="0.35">
      <c r="A405" s="6"/>
      <c r="B405" s="237"/>
      <c r="C405" s="6"/>
      <c r="D405" s="228" t="s">
        <v>393</v>
      </c>
      <c r="E405" s="229"/>
      <c r="F405" s="230"/>
      <c r="G405" s="6"/>
      <c r="H405" s="6"/>
      <c r="I405" s="4"/>
      <c r="V405" s="6"/>
      <c r="X405" s="6"/>
    </row>
    <row r="406" spans="1:24" s="5" customFormat="1" x14ac:dyDescent="0.35">
      <c r="A406" s="6"/>
      <c r="B406" s="237"/>
      <c r="C406" s="6"/>
      <c r="D406" s="228" t="s">
        <v>393</v>
      </c>
      <c r="E406" s="229"/>
      <c r="F406" s="230"/>
      <c r="G406" s="6"/>
      <c r="H406" s="6"/>
      <c r="I406" s="4"/>
      <c r="V406" s="6"/>
      <c r="X406" s="6"/>
    </row>
    <row r="407" spans="1:24" s="5" customFormat="1" x14ac:dyDescent="0.35">
      <c r="A407" s="6"/>
      <c r="B407" s="237"/>
      <c r="C407" s="6"/>
      <c r="D407" s="228" t="s">
        <v>393</v>
      </c>
      <c r="E407" s="229"/>
      <c r="F407" s="230"/>
      <c r="G407" s="6"/>
      <c r="H407" s="6"/>
      <c r="I407" s="4"/>
      <c r="V407" s="6"/>
      <c r="X407" s="6"/>
    </row>
    <row r="408" spans="1:24" s="5" customFormat="1" x14ac:dyDescent="0.35">
      <c r="A408" s="6"/>
      <c r="B408" s="237"/>
      <c r="C408" s="6"/>
      <c r="D408" s="228" t="s">
        <v>393</v>
      </c>
      <c r="E408" s="229"/>
      <c r="F408" s="230"/>
      <c r="G408" s="6"/>
      <c r="H408" s="6"/>
      <c r="I408" s="4"/>
      <c r="V408" s="6"/>
      <c r="X408" s="6"/>
    </row>
    <row r="409" spans="1:24" s="5" customFormat="1" x14ac:dyDescent="0.35">
      <c r="A409" s="6"/>
      <c r="B409" s="237"/>
      <c r="C409" s="6"/>
      <c r="D409" s="228" t="s">
        <v>393</v>
      </c>
      <c r="E409" s="229"/>
      <c r="F409" s="230"/>
      <c r="G409" s="6"/>
      <c r="H409" s="6"/>
      <c r="I409" s="4"/>
      <c r="V409" s="6"/>
      <c r="X409" s="6"/>
    </row>
    <row r="410" spans="1:24" s="5" customFormat="1" x14ac:dyDescent="0.35">
      <c r="A410" s="6"/>
      <c r="B410" s="237"/>
      <c r="C410" s="6"/>
      <c r="D410" s="228" t="s">
        <v>393</v>
      </c>
      <c r="E410" s="229"/>
      <c r="F410" s="230"/>
      <c r="G410" s="6"/>
      <c r="H410" s="6"/>
      <c r="I410" s="4"/>
      <c r="V410" s="6"/>
      <c r="X410" s="6"/>
    </row>
    <row r="411" spans="1:24" s="5" customFormat="1" x14ac:dyDescent="0.35">
      <c r="A411" s="6"/>
      <c r="B411" s="237"/>
      <c r="C411" s="6"/>
      <c r="D411" s="228" t="s">
        <v>393</v>
      </c>
      <c r="E411" s="229"/>
      <c r="F411" s="230"/>
      <c r="G411" s="6"/>
      <c r="H411" s="6"/>
      <c r="I411" s="4"/>
      <c r="V411" s="6"/>
      <c r="X411" s="6"/>
    </row>
    <row r="412" spans="1:24" s="5" customFormat="1" x14ac:dyDescent="0.35">
      <c r="A412" s="6"/>
      <c r="B412" s="237"/>
      <c r="C412" s="6"/>
      <c r="D412" s="228" t="s">
        <v>393</v>
      </c>
      <c r="E412" s="229"/>
      <c r="F412" s="230"/>
      <c r="G412" s="6"/>
      <c r="H412" s="6"/>
      <c r="I412" s="4"/>
      <c r="V412" s="6"/>
      <c r="X412" s="6"/>
    </row>
    <row r="413" spans="1:24" s="5" customFormat="1" x14ac:dyDescent="0.35">
      <c r="A413" s="6"/>
      <c r="B413" s="237"/>
      <c r="C413" s="6"/>
      <c r="D413" s="228" t="s">
        <v>393</v>
      </c>
      <c r="E413" s="229"/>
      <c r="F413" s="230"/>
      <c r="G413" s="6"/>
      <c r="H413" s="6"/>
      <c r="I413" s="4"/>
      <c r="V413" s="6"/>
      <c r="X413" s="6"/>
    </row>
    <row r="414" spans="1:24" s="5" customFormat="1" x14ac:dyDescent="0.35">
      <c r="A414" s="6"/>
      <c r="B414" s="237"/>
      <c r="C414" s="6"/>
      <c r="D414" s="228" t="s">
        <v>393</v>
      </c>
      <c r="E414" s="229"/>
      <c r="F414" s="230"/>
      <c r="G414" s="6"/>
      <c r="H414" s="6"/>
      <c r="I414" s="4"/>
      <c r="V414" s="6"/>
      <c r="X414" s="6"/>
    </row>
    <row r="415" spans="1:24" s="5" customFormat="1" x14ac:dyDescent="0.35">
      <c r="A415" s="6"/>
      <c r="B415" s="237"/>
      <c r="C415" s="6"/>
      <c r="D415" s="228" t="s">
        <v>393</v>
      </c>
      <c r="E415" s="229"/>
      <c r="F415" s="230"/>
      <c r="G415" s="6"/>
      <c r="H415" s="6"/>
      <c r="I415" s="4"/>
      <c r="V415" s="6"/>
      <c r="X415" s="6"/>
    </row>
    <row r="416" spans="1:24" s="5" customFormat="1" x14ac:dyDescent="0.35">
      <c r="A416" s="6"/>
      <c r="B416" s="237"/>
      <c r="C416" s="6"/>
      <c r="D416" s="228" t="s">
        <v>393</v>
      </c>
      <c r="E416" s="229"/>
      <c r="F416" s="230"/>
      <c r="G416" s="6"/>
      <c r="H416" s="6"/>
      <c r="I416" s="4"/>
      <c r="V416" s="6"/>
      <c r="X416" s="6"/>
    </row>
    <row r="417" spans="1:24" s="5" customFormat="1" x14ac:dyDescent="0.35">
      <c r="A417" s="6"/>
      <c r="B417" s="237"/>
      <c r="C417" s="6"/>
      <c r="D417" s="228" t="s">
        <v>393</v>
      </c>
      <c r="E417" s="229"/>
      <c r="F417" s="230"/>
      <c r="G417" s="6"/>
      <c r="H417" s="6"/>
      <c r="I417" s="4"/>
      <c r="V417" s="6"/>
      <c r="X417" s="6"/>
    </row>
    <row r="418" spans="1:24" s="5" customFormat="1" x14ac:dyDescent="0.35">
      <c r="A418" s="6"/>
      <c r="B418" s="237"/>
      <c r="C418" s="6"/>
      <c r="D418" s="228" t="s">
        <v>393</v>
      </c>
      <c r="E418" s="229"/>
      <c r="F418" s="230"/>
      <c r="G418" s="6"/>
      <c r="H418" s="6"/>
      <c r="I418" s="4"/>
      <c r="V418" s="6"/>
      <c r="X418" s="6"/>
    </row>
    <row r="419" spans="1:24" s="5" customFormat="1" x14ac:dyDescent="0.35">
      <c r="A419" s="6"/>
      <c r="B419" s="237"/>
      <c r="C419" s="6"/>
      <c r="D419" s="228" t="s">
        <v>393</v>
      </c>
      <c r="E419" s="229"/>
      <c r="F419" s="230"/>
      <c r="G419" s="6"/>
      <c r="H419" s="6"/>
      <c r="I419" s="4"/>
      <c r="V419" s="6"/>
      <c r="X419" s="6"/>
    </row>
    <row r="420" spans="1:24" s="5" customFormat="1" x14ac:dyDescent="0.35">
      <c r="A420" s="6"/>
      <c r="B420" s="237"/>
      <c r="C420" s="6"/>
      <c r="D420" s="228" t="s">
        <v>393</v>
      </c>
      <c r="E420" s="229"/>
      <c r="F420" s="230"/>
      <c r="G420" s="6"/>
      <c r="H420" s="6"/>
      <c r="I420" s="4"/>
      <c r="V420" s="6"/>
      <c r="X420" s="6"/>
    </row>
    <row r="421" spans="1:24" s="5" customFormat="1" x14ac:dyDescent="0.35">
      <c r="A421" s="6"/>
      <c r="B421" s="237"/>
      <c r="C421" s="6"/>
      <c r="D421" s="228" t="s">
        <v>393</v>
      </c>
      <c r="E421" s="229"/>
      <c r="F421" s="230"/>
      <c r="G421" s="6"/>
      <c r="H421" s="6"/>
      <c r="I421" s="4"/>
      <c r="V421" s="6"/>
      <c r="X421" s="6"/>
    </row>
    <row r="422" spans="1:24" s="5" customFormat="1" x14ac:dyDescent="0.35">
      <c r="A422" s="6"/>
      <c r="B422" s="237"/>
      <c r="C422" s="6"/>
      <c r="D422" s="228" t="s">
        <v>393</v>
      </c>
      <c r="E422" s="229"/>
      <c r="F422" s="230"/>
      <c r="G422" s="6"/>
      <c r="H422" s="6"/>
      <c r="I422" s="4"/>
      <c r="V422" s="6"/>
      <c r="X422" s="6"/>
    </row>
    <row r="423" spans="1:24" s="5" customFormat="1" x14ac:dyDescent="0.35">
      <c r="A423" s="6"/>
      <c r="B423" s="237"/>
      <c r="C423" s="6"/>
      <c r="D423" s="228" t="s">
        <v>393</v>
      </c>
      <c r="E423" s="229"/>
      <c r="F423" s="230"/>
      <c r="G423" s="6"/>
      <c r="H423" s="6"/>
      <c r="I423" s="4"/>
      <c r="V423" s="6"/>
      <c r="X423" s="6"/>
    </row>
    <row r="424" spans="1:24" s="5" customFormat="1" x14ac:dyDescent="0.35">
      <c r="A424" s="6"/>
      <c r="B424" s="237"/>
      <c r="C424" s="6"/>
      <c r="D424" s="228" t="s">
        <v>393</v>
      </c>
      <c r="E424" s="229"/>
      <c r="F424" s="230"/>
      <c r="G424" s="6"/>
      <c r="H424" s="6"/>
      <c r="I424" s="4"/>
      <c r="V424" s="6"/>
      <c r="X424" s="6"/>
    </row>
    <row r="425" spans="1:24" s="5" customFormat="1" x14ac:dyDescent="0.35">
      <c r="A425" s="6"/>
      <c r="B425" s="237"/>
      <c r="C425" s="6"/>
      <c r="D425" s="228" t="s">
        <v>393</v>
      </c>
      <c r="E425" s="229"/>
      <c r="F425" s="230"/>
      <c r="G425" s="6"/>
      <c r="H425" s="6"/>
      <c r="I425" s="4"/>
      <c r="V425" s="6"/>
      <c r="X425" s="6"/>
    </row>
    <row r="426" spans="1:24" s="5" customFormat="1" x14ac:dyDescent="0.35">
      <c r="A426" s="6"/>
      <c r="B426" s="237"/>
      <c r="C426" s="6"/>
      <c r="D426" s="228" t="s">
        <v>393</v>
      </c>
      <c r="E426" s="229"/>
      <c r="F426" s="230"/>
      <c r="G426" s="6"/>
      <c r="H426" s="6"/>
      <c r="I426" s="4"/>
      <c r="V426" s="6"/>
      <c r="X426" s="6"/>
    </row>
    <row r="427" spans="1:24" s="5" customFormat="1" x14ac:dyDescent="0.35">
      <c r="A427" s="6"/>
      <c r="B427" s="237"/>
      <c r="C427" s="6"/>
      <c r="D427" s="228" t="s">
        <v>393</v>
      </c>
      <c r="E427" s="229"/>
      <c r="F427" s="230"/>
      <c r="G427" s="6"/>
      <c r="H427" s="6"/>
      <c r="I427" s="4"/>
      <c r="V427" s="6"/>
      <c r="X427" s="6"/>
    </row>
    <row r="428" spans="1:24" s="5" customFormat="1" x14ac:dyDescent="0.35">
      <c r="A428" s="6"/>
      <c r="B428" s="237"/>
      <c r="C428" s="6"/>
      <c r="D428" s="228" t="s">
        <v>393</v>
      </c>
      <c r="E428" s="229"/>
      <c r="F428" s="230"/>
      <c r="G428" s="6"/>
      <c r="H428" s="6"/>
      <c r="I428" s="4"/>
      <c r="V428" s="6"/>
      <c r="X428" s="6"/>
    </row>
    <row r="429" spans="1:24" s="5" customFormat="1" x14ac:dyDescent="0.35">
      <c r="A429" s="6"/>
      <c r="B429" s="237"/>
      <c r="C429" s="6"/>
      <c r="D429" s="228" t="s">
        <v>393</v>
      </c>
      <c r="E429" s="229"/>
      <c r="F429" s="230"/>
      <c r="G429" s="6"/>
      <c r="H429" s="6"/>
      <c r="I429" s="4"/>
      <c r="V429" s="6"/>
      <c r="X429" s="6"/>
    </row>
    <row r="430" spans="1:24" s="5" customFormat="1" x14ac:dyDescent="0.35">
      <c r="A430" s="6"/>
      <c r="B430" s="237"/>
      <c r="C430" s="6"/>
      <c r="D430" s="228" t="s">
        <v>393</v>
      </c>
      <c r="E430" s="229"/>
      <c r="F430" s="230"/>
      <c r="G430" s="6"/>
      <c r="H430" s="6"/>
      <c r="I430" s="4"/>
      <c r="V430" s="6"/>
      <c r="X430" s="6"/>
    </row>
    <row r="431" spans="1:24" s="5" customFormat="1" x14ac:dyDescent="0.35">
      <c r="A431" s="6"/>
      <c r="B431" s="237"/>
      <c r="C431" s="6"/>
      <c r="D431" s="228" t="s">
        <v>393</v>
      </c>
      <c r="E431" s="229"/>
      <c r="F431" s="230"/>
      <c r="G431" s="6"/>
      <c r="H431" s="6"/>
      <c r="I431" s="4"/>
      <c r="V431" s="6"/>
      <c r="X431" s="6"/>
    </row>
    <row r="432" spans="1:24" s="5" customFormat="1" x14ac:dyDescent="0.35">
      <c r="A432" s="6"/>
      <c r="B432" s="237"/>
      <c r="C432" s="6"/>
      <c r="D432" s="228" t="s">
        <v>393</v>
      </c>
      <c r="E432" s="229"/>
      <c r="F432" s="230"/>
      <c r="G432" s="6"/>
      <c r="H432" s="6"/>
      <c r="I432" s="4"/>
      <c r="V432" s="6"/>
      <c r="X432" s="6"/>
    </row>
    <row r="433" spans="1:24" s="5" customFormat="1" x14ac:dyDescent="0.35">
      <c r="A433" s="6"/>
      <c r="B433" s="237"/>
      <c r="C433" s="6"/>
      <c r="D433" s="228" t="s">
        <v>393</v>
      </c>
      <c r="E433" s="229"/>
      <c r="F433" s="230"/>
      <c r="G433" s="6"/>
      <c r="H433" s="6"/>
      <c r="I433" s="4"/>
      <c r="V433" s="6"/>
      <c r="X433" s="6"/>
    </row>
    <row r="434" spans="1:24" s="5" customFormat="1" x14ac:dyDescent="0.35">
      <c r="A434" s="6"/>
      <c r="B434" s="237"/>
      <c r="C434" s="6"/>
      <c r="D434" s="228" t="s">
        <v>393</v>
      </c>
      <c r="E434" s="229"/>
      <c r="F434" s="230"/>
      <c r="G434" s="6"/>
      <c r="H434" s="6"/>
      <c r="I434" s="4"/>
      <c r="V434" s="6"/>
      <c r="X434" s="6"/>
    </row>
    <row r="435" spans="1:24" s="5" customFormat="1" x14ac:dyDescent="0.35">
      <c r="A435" s="6"/>
      <c r="B435" s="237"/>
      <c r="C435" s="6"/>
      <c r="D435" s="228" t="s">
        <v>393</v>
      </c>
      <c r="E435" s="229"/>
      <c r="F435" s="230"/>
      <c r="G435" s="6"/>
      <c r="H435" s="6"/>
      <c r="I435" s="4"/>
      <c r="V435" s="6"/>
      <c r="X435" s="6"/>
    </row>
    <row r="436" spans="1:24" s="5" customFormat="1" x14ac:dyDescent="0.35">
      <c r="A436" s="6"/>
      <c r="B436" s="237"/>
      <c r="C436" s="6"/>
      <c r="D436" s="228" t="s">
        <v>393</v>
      </c>
      <c r="E436" s="229"/>
      <c r="F436" s="230"/>
      <c r="G436" s="6"/>
      <c r="H436" s="6"/>
      <c r="I436" s="4"/>
      <c r="V436" s="6"/>
      <c r="X436" s="6"/>
    </row>
    <row r="437" spans="1:24" s="5" customFormat="1" x14ac:dyDescent="0.35">
      <c r="A437" s="6"/>
      <c r="B437" s="237"/>
      <c r="C437" s="6"/>
      <c r="D437" s="228" t="s">
        <v>393</v>
      </c>
      <c r="E437" s="229"/>
      <c r="F437" s="230"/>
      <c r="G437" s="6"/>
      <c r="H437" s="6"/>
      <c r="I437" s="4"/>
      <c r="V437" s="6"/>
      <c r="X437" s="6"/>
    </row>
    <row r="438" spans="1:24" s="5" customFormat="1" x14ac:dyDescent="0.35">
      <c r="A438" s="6"/>
      <c r="B438" s="237"/>
      <c r="C438" s="6"/>
      <c r="D438" s="228" t="s">
        <v>393</v>
      </c>
      <c r="E438" s="229"/>
      <c r="F438" s="230"/>
      <c r="G438" s="6"/>
      <c r="H438" s="6"/>
      <c r="I438" s="4"/>
      <c r="V438" s="6"/>
      <c r="X438" s="6"/>
    </row>
    <row r="439" spans="1:24" s="5" customFormat="1" x14ac:dyDescent="0.35">
      <c r="A439" s="6"/>
      <c r="B439" s="237"/>
      <c r="C439" s="6"/>
      <c r="D439" s="228" t="s">
        <v>393</v>
      </c>
      <c r="E439" s="229"/>
      <c r="F439" s="230"/>
      <c r="G439" s="6"/>
      <c r="H439" s="6"/>
      <c r="I439" s="4"/>
      <c r="V439" s="6"/>
      <c r="X439" s="6"/>
    </row>
    <row r="440" spans="1:24" s="5" customFormat="1" x14ac:dyDescent="0.35">
      <c r="A440" s="6"/>
      <c r="B440" s="237"/>
      <c r="C440" s="6"/>
      <c r="D440" s="228" t="s">
        <v>393</v>
      </c>
      <c r="E440" s="229"/>
      <c r="F440" s="230"/>
      <c r="G440" s="6"/>
      <c r="H440" s="6"/>
      <c r="I440" s="4"/>
      <c r="V440" s="6"/>
      <c r="X440" s="6"/>
    </row>
    <row r="441" spans="1:24" s="5" customFormat="1" x14ac:dyDescent="0.35">
      <c r="A441" s="6"/>
      <c r="B441" s="237"/>
      <c r="C441" s="6"/>
      <c r="D441" s="228" t="s">
        <v>393</v>
      </c>
      <c r="E441" s="229"/>
      <c r="F441" s="230"/>
      <c r="G441" s="6"/>
      <c r="H441" s="6"/>
      <c r="I441" s="4"/>
      <c r="V441" s="6"/>
      <c r="X441" s="6"/>
    </row>
    <row r="442" spans="1:24" s="5" customFormat="1" x14ac:dyDescent="0.35">
      <c r="A442" s="6"/>
      <c r="B442" s="237"/>
      <c r="C442" s="6"/>
      <c r="D442" s="228" t="s">
        <v>393</v>
      </c>
      <c r="E442" s="229"/>
      <c r="F442" s="230"/>
      <c r="G442" s="6"/>
      <c r="H442" s="6"/>
      <c r="I442" s="4"/>
      <c r="V442" s="6"/>
      <c r="X442" s="6"/>
    </row>
    <row r="443" spans="1:24" s="5" customFormat="1" x14ac:dyDescent="0.35">
      <c r="A443" s="6"/>
      <c r="B443" s="237"/>
      <c r="C443" s="6"/>
      <c r="D443" s="228" t="s">
        <v>393</v>
      </c>
      <c r="E443" s="229"/>
      <c r="F443" s="230"/>
      <c r="G443" s="6"/>
      <c r="H443" s="6"/>
      <c r="I443" s="4"/>
      <c r="V443" s="6"/>
      <c r="X443" s="6"/>
    </row>
    <row r="444" spans="1:24" s="5" customFormat="1" x14ac:dyDescent="0.35">
      <c r="A444" s="6"/>
      <c r="B444" s="237"/>
      <c r="C444" s="6"/>
      <c r="D444" s="228" t="s">
        <v>393</v>
      </c>
      <c r="E444" s="229"/>
      <c r="F444" s="230"/>
      <c r="G444" s="6"/>
      <c r="H444" s="6"/>
      <c r="I444" s="4"/>
      <c r="V444" s="6"/>
      <c r="X444" s="6"/>
    </row>
    <row r="445" spans="1:24" s="5" customFormat="1" x14ac:dyDescent="0.35">
      <c r="A445" s="6"/>
      <c r="B445" s="237"/>
      <c r="C445" s="6"/>
      <c r="D445" s="228" t="s">
        <v>393</v>
      </c>
      <c r="E445" s="229"/>
      <c r="F445" s="230"/>
      <c r="G445" s="6"/>
      <c r="H445" s="6"/>
      <c r="I445" s="4"/>
      <c r="V445" s="6"/>
      <c r="X445" s="6"/>
    </row>
    <row r="446" spans="1:24" s="5" customFormat="1" x14ac:dyDescent="0.35">
      <c r="A446" s="6"/>
      <c r="B446" s="237"/>
      <c r="C446" s="6"/>
      <c r="D446" s="228" t="s">
        <v>393</v>
      </c>
      <c r="E446" s="229"/>
      <c r="F446" s="230"/>
      <c r="G446" s="6"/>
      <c r="H446" s="6"/>
      <c r="I446" s="4"/>
      <c r="V446" s="6"/>
      <c r="X446" s="6"/>
    </row>
    <row r="447" spans="1:24" s="5" customFormat="1" x14ac:dyDescent="0.35">
      <c r="A447" s="6"/>
      <c r="B447" s="237"/>
      <c r="C447" s="6"/>
      <c r="D447" s="228" t="s">
        <v>393</v>
      </c>
      <c r="E447" s="229"/>
      <c r="F447" s="230"/>
      <c r="G447" s="6"/>
      <c r="H447" s="6"/>
      <c r="I447" s="4"/>
      <c r="V447" s="6"/>
      <c r="X447" s="6"/>
    </row>
    <row r="448" spans="1:24" s="5" customFormat="1" x14ac:dyDescent="0.35">
      <c r="A448" s="6"/>
      <c r="B448" s="237"/>
      <c r="C448" s="6"/>
      <c r="D448" s="228" t="s">
        <v>393</v>
      </c>
      <c r="E448" s="229"/>
      <c r="F448" s="230"/>
      <c r="G448" s="6"/>
      <c r="H448" s="6"/>
      <c r="I448" s="4"/>
      <c r="V448" s="6"/>
      <c r="X448" s="6"/>
    </row>
    <row r="449" spans="1:24" s="5" customFormat="1" x14ac:dyDescent="0.35">
      <c r="A449" s="6"/>
      <c r="B449" s="237"/>
      <c r="C449" s="6"/>
      <c r="D449" s="228" t="s">
        <v>393</v>
      </c>
      <c r="E449" s="229"/>
      <c r="F449" s="230"/>
      <c r="G449" s="6"/>
      <c r="H449" s="6"/>
      <c r="I449" s="4"/>
      <c r="V449" s="6"/>
      <c r="X449" s="6"/>
    </row>
    <row r="450" spans="1:24" s="5" customFormat="1" x14ac:dyDescent="0.35">
      <c r="A450" s="6"/>
      <c r="B450" s="237"/>
      <c r="C450" s="6"/>
      <c r="D450" s="228" t="s">
        <v>393</v>
      </c>
      <c r="E450" s="229"/>
      <c r="F450" s="230"/>
      <c r="G450" s="6"/>
      <c r="H450" s="6"/>
      <c r="I450" s="4"/>
      <c r="V450" s="6"/>
      <c r="X450" s="6"/>
    </row>
    <row r="451" spans="1:24" s="5" customFormat="1" x14ac:dyDescent="0.35">
      <c r="A451" s="6"/>
      <c r="B451" s="237"/>
      <c r="C451" s="6"/>
      <c r="D451" s="228" t="s">
        <v>393</v>
      </c>
      <c r="E451" s="229"/>
      <c r="F451" s="230"/>
      <c r="G451" s="6"/>
      <c r="H451" s="6"/>
      <c r="I451" s="4"/>
      <c r="V451" s="6"/>
      <c r="X451" s="6"/>
    </row>
    <row r="452" spans="1:24" s="5" customFormat="1" x14ac:dyDescent="0.35">
      <c r="A452" s="6"/>
      <c r="B452" s="237"/>
      <c r="C452" s="6"/>
      <c r="D452" s="228" t="s">
        <v>393</v>
      </c>
      <c r="E452" s="229"/>
      <c r="F452" s="230"/>
      <c r="G452" s="6"/>
      <c r="H452" s="6"/>
      <c r="I452" s="4"/>
      <c r="V452" s="6"/>
      <c r="X452" s="6"/>
    </row>
    <row r="453" spans="1:24" s="5" customFormat="1" x14ac:dyDescent="0.35">
      <c r="A453" s="6"/>
      <c r="B453" s="237"/>
      <c r="C453" s="6"/>
      <c r="D453" s="228" t="s">
        <v>393</v>
      </c>
      <c r="E453" s="229"/>
      <c r="F453" s="230"/>
      <c r="G453" s="6"/>
      <c r="H453" s="6"/>
      <c r="I453" s="4"/>
      <c r="V453" s="6"/>
      <c r="X453" s="6"/>
    </row>
    <row r="454" spans="1:24" s="5" customFormat="1" x14ac:dyDescent="0.35">
      <c r="A454" s="6"/>
      <c r="B454" s="237"/>
      <c r="C454" s="6"/>
      <c r="D454" s="228" t="s">
        <v>393</v>
      </c>
      <c r="E454" s="229"/>
      <c r="F454" s="230"/>
      <c r="G454" s="6"/>
      <c r="H454" s="6"/>
      <c r="I454" s="4"/>
      <c r="V454" s="6"/>
      <c r="X454" s="6"/>
    </row>
    <row r="455" spans="1:24" s="5" customFormat="1" x14ac:dyDescent="0.35">
      <c r="A455" s="6"/>
      <c r="B455" s="237"/>
      <c r="C455" s="6"/>
      <c r="D455" s="228" t="s">
        <v>393</v>
      </c>
      <c r="E455" s="229"/>
      <c r="F455" s="230"/>
      <c r="G455" s="6"/>
      <c r="H455" s="6"/>
      <c r="I455" s="4"/>
      <c r="V455" s="6"/>
      <c r="X455" s="6"/>
    </row>
    <row r="456" spans="1:24" s="5" customFormat="1" x14ac:dyDescent="0.35">
      <c r="A456" s="6"/>
      <c r="B456" s="237"/>
      <c r="C456" s="6"/>
      <c r="D456" s="228" t="s">
        <v>393</v>
      </c>
      <c r="E456" s="229"/>
      <c r="F456" s="230"/>
      <c r="G456" s="6"/>
      <c r="H456" s="6"/>
      <c r="I456" s="4"/>
      <c r="V456" s="6"/>
      <c r="X456" s="6"/>
    </row>
    <row r="457" spans="1:24" s="5" customFormat="1" x14ac:dyDescent="0.35">
      <c r="A457" s="6"/>
      <c r="B457" s="237"/>
      <c r="C457" s="6"/>
      <c r="D457" s="228" t="s">
        <v>393</v>
      </c>
      <c r="E457" s="229"/>
      <c r="F457" s="230"/>
      <c r="G457" s="6"/>
      <c r="H457" s="6"/>
      <c r="I457" s="4"/>
      <c r="V457" s="6"/>
      <c r="X457" s="6"/>
    </row>
    <row r="458" spans="1:24" s="5" customFormat="1" x14ac:dyDescent="0.35">
      <c r="A458" s="6"/>
      <c r="B458" s="237"/>
      <c r="C458" s="6"/>
      <c r="D458" s="228" t="s">
        <v>393</v>
      </c>
      <c r="E458" s="229"/>
      <c r="F458" s="230"/>
      <c r="G458" s="6"/>
      <c r="H458" s="6"/>
      <c r="I458" s="4"/>
      <c r="V458" s="6"/>
      <c r="X458" s="6"/>
    </row>
    <row r="459" spans="1:24" s="5" customFormat="1" x14ac:dyDescent="0.35">
      <c r="A459" s="6"/>
      <c r="B459" s="237"/>
      <c r="C459" s="6"/>
      <c r="D459" s="228" t="s">
        <v>393</v>
      </c>
      <c r="E459" s="229"/>
      <c r="F459" s="230"/>
      <c r="G459" s="6"/>
      <c r="H459" s="6"/>
      <c r="I459" s="4"/>
      <c r="V459" s="6"/>
      <c r="X459" s="6"/>
    </row>
    <row r="460" spans="1:24" s="5" customFormat="1" x14ac:dyDescent="0.35">
      <c r="A460" s="6"/>
      <c r="B460" s="237"/>
      <c r="C460" s="6"/>
      <c r="D460" s="228" t="s">
        <v>393</v>
      </c>
      <c r="E460" s="229"/>
      <c r="F460" s="230"/>
      <c r="G460" s="6"/>
      <c r="H460" s="6"/>
      <c r="I460" s="4"/>
      <c r="V460" s="6"/>
      <c r="X460" s="6"/>
    </row>
    <row r="461" spans="1:24" s="5" customFormat="1" x14ac:dyDescent="0.35">
      <c r="A461" s="6"/>
      <c r="B461" s="237"/>
      <c r="C461" s="6"/>
      <c r="D461" s="228" t="s">
        <v>393</v>
      </c>
      <c r="E461" s="229"/>
      <c r="F461" s="230"/>
      <c r="G461" s="6"/>
      <c r="H461" s="6"/>
      <c r="I461" s="4"/>
      <c r="V461" s="6"/>
      <c r="X461" s="6"/>
    </row>
    <row r="462" spans="1:24" s="5" customFormat="1" x14ac:dyDescent="0.35">
      <c r="A462" s="6"/>
      <c r="B462" s="237"/>
      <c r="C462" s="6"/>
      <c r="D462" s="228" t="s">
        <v>393</v>
      </c>
      <c r="E462" s="229"/>
      <c r="F462" s="230"/>
      <c r="G462" s="6"/>
      <c r="H462" s="6"/>
      <c r="I462" s="4"/>
      <c r="V462" s="6"/>
      <c r="X462" s="6"/>
    </row>
    <row r="463" spans="1:24" s="5" customFormat="1" x14ac:dyDescent="0.35">
      <c r="A463" s="6"/>
      <c r="B463" s="237"/>
      <c r="C463" s="6"/>
      <c r="D463" s="228" t="s">
        <v>393</v>
      </c>
      <c r="E463" s="229"/>
      <c r="F463" s="230"/>
      <c r="G463" s="6"/>
      <c r="H463" s="6"/>
      <c r="I463" s="4"/>
      <c r="V463" s="6"/>
      <c r="X463" s="6"/>
    </row>
    <row r="464" spans="1:24" s="5" customFormat="1" x14ac:dyDescent="0.35">
      <c r="A464" s="6"/>
      <c r="B464" s="237"/>
      <c r="C464" s="6"/>
      <c r="D464" s="228" t="s">
        <v>393</v>
      </c>
      <c r="E464" s="229"/>
      <c r="F464" s="230"/>
      <c r="G464" s="6"/>
      <c r="H464" s="6"/>
      <c r="I464" s="4"/>
      <c r="V464" s="6"/>
      <c r="X464" s="6"/>
    </row>
    <row r="465" spans="1:24" s="5" customFormat="1" x14ac:dyDescent="0.35">
      <c r="A465" s="6"/>
      <c r="B465" s="237"/>
      <c r="C465" s="6"/>
      <c r="D465" s="228" t="s">
        <v>393</v>
      </c>
      <c r="E465" s="229"/>
      <c r="F465" s="230"/>
      <c r="G465" s="6"/>
      <c r="H465" s="6"/>
      <c r="I465" s="4"/>
      <c r="V465" s="6"/>
      <c r="X465" s="6"/>
    </row>
    <row r="466" spans="1:24" s="5" customFormat="1" x14ac:dyDescent="0.35">
      <c r="A466" s="6"/>
      <c r="B466" s="237"/>
      <c r="C466" s="6"/>
      <c r="D466" s="228" t="s">
        <v>393</v>
      </c>
      <c r="E466" s="229"/>
      <c r="F466" s="230"/>
      <c r="G466" s="6"/>
      <c r="H466" s="6"/>
      <c r="I466" s="4"/>
      <c r="V466" s="6"/>
      <c r="X466" s="6"/>
    </row>
    <row r="467" spans="1:24" s="5" customFormat="1" x14ac:dyDescent="0.35">
      <c r="A467" s="6"/>
      <c r="B467" s="237"/>
      <c r="C467" s="6"/>
      <c r="D467" s="228" t="s">
        <v>393</v>
      </c>
      <c r="E467" s="229"/>
      <c r="F467" s="230"/>
      <c r="G467" s="6"/>
      <c r="H467" s="6"/>
      <c r="I467" s="4"/>
      <c r="V467" s="6"/>
      <c r="X467" s="6"/>
    </row>
    <row r="468" spans="1:24" s="5" customFormat="1" x14ac:dyDescent="0.35">
      <c r="A468" s="6"/>
      <c r="B468" s="237"/>
      <c r="C468" s="6"/>
      <c r="D468" s="228" t="s">
        <v>393</v>
      </c>
      <c r="E468" s="229"/>
      <c r="F468" s="230"/>
      <c r="G468" s="6"/>
      <c r="H468" s="6"/>
      <c r="I468" s="4"/>
      <c r="V468" s="6"/>
      <c r="X468" s="6"/>
    </row>
    <row r="469" spans="1:24" s="5" customFormat="1" x14ac:dyDescent="0.35">
      <c r="A469" s="6"/>
      <c r="B469" s="237"/>
      <c r="C469" s="6"/>
      <c r="D469" s="228" t="s">
        <v>393</v>
      </c>
      <c r="E469" s="229"/>
      <c r="F469" s="230"/>
      <c r="G469" s="6"/>
      <c r="H469" s="6"/>
      <c r="I469" s="4"/>
      <c r="V469" s="6"/>
      <c r="X469" s="6"/>
    </row>
    <row r="470" spans="1:24" s="5" customFormat="1" x14ac:dyDescent="0.35">
      <c r="A470" s="6"/>
      <c r="B470" s="237"/>
      <c r="C470" s="6"/>
      <c r="D470" s="228" t="s">
        <v>393</v>
      </c>
      <c r="E470" s="229"/>
      <c r="F470" s="230"/>
      <c r="G470" s="6"/>
      <c r="H470" s="6"/>
      <c r="I470" s="4"/>
      <c r="V470" s="6"/>
      <c r="X470" s="6"/>
    </row>
    <row r="471" spans="1:24" s="5" customFormat="1" x14ac:dyDescent="0.35">
      <c r="A471" s="6"/>
      <c r="B471" s="237"/>
      <c r="C471" s="6"/>
      <c r="D471" s="228" t="s">
        <v>393</v>
      </c>
      <c r="E471" s="229"/>
      <c r="F471" s="230"/>
      <c r="G471" s="6"/>
      <c r="H471" s="6"/>
      <c r="I471" s="4"/>
      <c r="V471" s="6"/>
      <c r="X471" s="6"/>
    </row>
    <row r="472" spans="1:24" s="5" customFormat="1" x14ac:dyDescent="0.35">
      <c r="A472" s="6"/>
      <c r="B472" s="237"/>
      <c r="C472" s="6"/>
      <c r="D472" s="228" t="s">
        <v>393</v>
      </c>
      <c r="E472" s="229"/>
      <c r="F472" s="230"/>
      <c r="G472" s="6"/>
      <c r="H472" s="6"/>
      <c r="I472" s="4"/>
      <c r="V472" s="6"/>
      <c r="X472" s="6"/>
    </row>
    <row r="473" spans="1:24" s="5" customFormat="1" x14ac:dyDescent="0.35">
      <c r="A473" s="6"/>
      <c r="B473" s="237"/>
      <c r="C473" s="6"/>
      <c r="D473" s="228" t="s">
        <v>393</v>
      </c>
      <c r="E473" s="229"/>
      <c r="F473" s="230"/>
      <c r="G473" s="6"/>
      <c r="H473" s="6"/>
      <c r="I473" s="4"/>
      <c r="V473" s="6"/>
      <c r="X473" s="6"/>
    </row>
    <row r="474" spans="1:24" s="5" customFormat="1" x14ac:dyDescent="0.35">
      <c r="A474" s="6"/>
      <c r="B474" s="237"/>
      <c r="C474" s="6"/>
      <c r="D474" s="228" t="s">
        <v>393</v>
      </c>
      <c r="E474" s="229"/>
      <c r="F474" s="230"/>
      <c r="G474" s="6"/>
      <c r="H474" s="6"/>
      <c r="I474" s="4"/>
      <c r="V474" s="6"/>
      <c r="X474" s="6"/>
    </row>
    <row r="475" spans="1:24" s="5" customFormat="1" x14ac:dyDescent="0.35">
      <c r="A475" s="6"/>
      <c r="B475" s="237"/>
      <c r="C475" s="6"/>
      <c r="D475" s="228" t="s">
        <v>393</v>
      </c>
      <c r="E475" s="229"/>
      <c r="F475" s="230"/>
      <c r="G475" s="6"/>
      <c r="H475" s="6"/>
      <c r="I475" s="4"/>
      <c r="V475" s="6"/>
      <c r="X475" s="6"/>
    </row>
    <row r="476" spans="1:24" s="5" customFormat="1" x14ac:dyDescent="0.35">
      <c r="A476" s="6"/>
      <c r="B476" s="237"/>
      <c r="C476" s="6"/>
      <c r="D476" s="228" t="s">
        <v>393</v>
      </c>
      <c r="E476" s="229"/>
      <c r="F476" s="230"/>
      <c r="G476" s="6"/>
      <c r="H476" s="6"/>
      <c r="I476" s="4"/>
      <c r="V476" s="6"/>
      <c r="X476" s="6"/>
    </row>
    <row r="477" spans="1:24" s="5" customFormat="1" x14ac:dyDescent="0.35">
      <c r="A477" s="6"/>
      <c r="B477" s="237"/>
      <c r="C477" s="6"/>
      <c r="D477" s="228" t="s">
        <v>393</v>
      </c>
      <c r="E477" s="229"/>
      <c r="F477" s="230"/>
      <c r="G477" s="6"/>
      <c r="H477" s="6"/>
      <c r="I477" s="4"/>
      <c r="V477" s="6"/>
      <c r="X477" s="6"/>
    </row>
    <row r="478" spans="1:24" s="5" customFormat="1" x14ac:dyDescent="0.35">
      <c r="A478" s="6"/>
      <c r="B478" s="237"/>
      <c r="C478" s="6"/>
      <c r="D478" s="228" t="s">
        <v>393</v>
      </c>
      <c r="E478" s="229"/>
      <c r="F478" s="230"/>
      <c r="G478" s="6"/>
      <c r="H478" s="6"/>
      <c r="I478" s="4"/>
      <c r="V478" s="6"/>
      <c r="X478" s="6"/>
    </row>
    <row r="479" spans="1:24" s="5" customFormat="1" x14ac:dyDescent="0.35">
      <c r="A479" s="6"/>
      <c r="B479" s="237"/>
      <c r="C479" s="6"/>
      <c r="D479" s="228" t="s">
        <v>393</v>
      </c>
      <c r="E479" s="229"/>
      <c r="F479" s="230"/>
      <c r="G479" s="6"/>
      <c r="H479" s="6"/>
      <c r="I479" s="4"/>
      <c r="V479" s="6"/>
      <c r="X479" s="6"/>
    </row>
    <row r="480" spans="1:24" s="5" customFormat="1" x14ac:dyDescent="0.35">
      <c r="A480" s="6"/>
      <c r="B480" s="237"/>
      <c r="C480" s="6"/>
      <c r="D480" s="228" t="s">
        <v>393</v>
      </c>
      <c r="E480" s="229"/>
      <c r="F480" s="230"/>
      <c r="G480" s="6"/>
      <c r="H480" s="6"/>
      <c r="I480" s="4"/>
      <c r="V480" s="6"/>
      <c r="X480" s="6"/>
    </row>
    <row r="481" spans="1:24" s="5" customFormat="1" x14ac:dyDescent="0.35">
      <c r="A481" s="6"/>
      <c r="B481" s="237"/>
      <c r="C481" s="6"/>
      <c r="D481" s="228" t="s">
        <v>393</v>
      </c>
      <c r="E481" s="229"/>
      <c r="F481" s="230"/>
      <c r="G481" s="6"/>
      <c r="H481" s="6"/>
      <c r="I481" s="4"/>
      <c r="V481" s="6"/>
      <c r="X481" s="6"/>
    </row>
    <row r="482" spans="1:24" s="5" customFormat="1" x14ac:dyDescent="0.35">
      <c r="A482" s="6"/>
      <c r="B482" s="237"/>
      <c r="C482" s="6"/>
      <c r="D482" s="228" t="s">
        <v>393</v>
      </c>
      <c r="E482" s="229"/>
      <c r="F482" s="230"/>
      <c r="G482" s="6"/>
      <c r="H482" s="6"/>
      <c r="I482" s="4"/>
      <c r="V482" s="6"/>
      <c r="X482" s="6"/>
    </row>
    <row r="483" spans="1:24" s="5" customFormat="1" x14ac:dyDescent="0.35">
      <c r="A483" s="6"/>
      <c r="B483" s="237"/>
      <c r="C483" s="6"/>
      <c r="D483" s="228" t="s">
        <v>393</v>
      </c>
      <c r="E483" s="229"/>
      <c r="F483" s="230"/>
      <c r="G483" s="6"/>
      <c r="H483" s="6"/>
      <c r="I483" s="4"/>
      <c r="V483" s="6"/>
      <c r="X483" s="6"/>
    </row>
    <row r="484" spans="1:24" s="5" customFormat="1" x14ac:dyDescent="0.35">
      <c r="A484" s="6"/>
      <c r="B484" s="237"/>
      <c r="C484" s="6"/>
      <c r="D484" s="228" t="s">
        <v>393</v>
      </c>
      <c r="E484" s="229"/>
      <c r="F484" s="230"/>
      <c r="G484" s="6"/>
      <c r="H484" s="6"/>
      <c r="I484" s="4"/>
      <c r="V484" s="6"/>
      <c r="X484" s="6"/>
    </row>
    <row r="485" spans="1:24" s="5" customFormat="1" x14ac:dyDescent="0.35">
      <c r="A485" s="6"/>
      <c r="B485" s="237"/>
      <c r="C485" s="6"/>
      <c r="D485" s="228" t="s">
        <v>393</v>
      </c>
      <c r="E485" s="229"/>
      <c r="F485" s="230"/>
      <c r="G485" s="6"/>
      <c r="H485" s="6"/>
      <c r="I485" s="4"/>
      <c r="V485" s="6"/>
      <c r="X485" s="6"/>
    </row>
    <row r="486" spans="1:24" s="5" customFormat="1" x14ac:dyDescent="0.35">
      <c r="A486" s="6"/>
      <c r="B486" s="237"/>
      <c r="C486" s="6"/>
      <c r="D486" s="228" t="s">
        <v>393</v>
      </c>
      <c r="E486" s="229"/>
      <c r="F486" s="230"/>
      <c r="G486" s="6"/>
      <c r="H486" s="6"/>
      <c r="I486" s="4"/>
      <c r="V486" s="6"/>
      <c r="X486" s="6"/>
    </row>
    <row r="487" spans="1:24" s="5" customFormat="1" x14ac:dyDescent="0.35">
      <c r="A487" s="6"/>
      <c r="B487" s="237"/>
      <c r="C487" s="6"/>
      <c r="D487" s="228" t="s">
        <v>393</v>
      </c>
      <c r="E487" s="229"/>
      <c r="F487" s="230"/>
      <c r="G487" s="6"/>
      <c r="H487" s="6"/>
      <c r="I487" s="4"/>
      <c r="V487" s="6"/>
      <c r="X487" s="6"/>
    </row>
    <row r="488" spans="1:24" s="5" customFormat="1" x14ac:dyDescent="0.35">
      <c r="A488" s="6"/>
      <c r="B488" s="237"/>
      <c r="C488" s="6"/>
      <c r="D488" s="228" t="s">
        <v>393</v>
      </c>
      <c r="E488" s="229"/>
      <c r="F488" s="230"/>
      <c r="G488" s="6"/>
      <c r="H488" s="6"/>
      <c r="I488" s="4"/>
      <c r="V488" s="6"/>
      <c r="X488" s="6"/>
    </row>
    <row r="489" spans="1:24" s="5" customFormat="1" x14ac:dyDescent="0.35">
      <c r="A489" s="6"/>
      <c r="B489" s="237"/>
      <c r="C489" s="6"/>
      <c r="D489" s="228" t="s">
        <v>393</v>
      </c>
      <c r="E489" s="229"/>
      <c r="F489" s="230"/>
      <c r="G489" s="6"/>
      <c r="H489" s="6"/>
      <c r="I489" s="4"/>
      <c r="V489" s="6"/>
      <c r="X489" s="6"/>
    </row>
    <row r="490" spans="1:24" s="5" customFormat="1" x14ac:dyDescent="0.35">
      <c r="A490" s="6"/>
      <c r="B490" s="237"/>
      <c r="C490" s="6"/>
      <c r="D490" s="228" t="s">
        <v>393</v>
      </c>
      <c r="E490" s="229"/>
      <c r="F490" s="230"/>
      <c r="G490" s="6"/>
      <c r="H490" s="6"/>
      <c r="I490" s="4"/>
      <c r="V490" s="6"/>
      <c r="X490" s="6"/>
    </row>
    <row r="491" spans="1:24" s="5" customFormat="1" x14ac:dyDescent="0.35">
      <c r="A491" s="6"/>
      <c r="B491" s="237"/>
      <c r="C491" s="6"/>
      <c r="D491" s="228" t="s">
        <v>393</v>
      </c>
      <c r="E491" s="229"/>
      <c r="F491" s="230"/>
      <c r="G491" s="6"/>
      <c r="H491" s="6"/>
      <c r="I491" s="4"/>
      <c r="V491" s="6"/>
      <c r="X491" s="6"/>
    </row>
    <row r="492" spans="1:24" s="5" customFormat="1" x14ac:dyDescent="0.35">
      <c r="A492" s="6"/>
      <c r="B492" s="237"/>
      <c r="C492" s="6"/>
      <c r="D492" s="228" t="s">
        <v>393</v>
      </c>
      <c r="E492" s="229"/>
      <c r="F492" s="230"/>
      <c r="G492" s="6"/>
      <c r="H492" s="6"/>
      <c r="I492" s="4"/>
      <c r="V492" s="6"/>
      <c r="X492" s="6"/>
    </row>
    <row r="493" spans="1:24" s="5" customFormat="1" x14ac:dyDescent="0.35">
      <c r="A493" s="6"/>
      <c r="B493" s="237"/>
      <c r="C493" s="6"/>
      <c r="D493" s="228" t="s">
        <v>393</v>
      </c>
      <c r="E493" s="229"/>
      <c r="F493" s="230"/>
      <c r="G493" s="6"/>
      <c r="H493" s="6"/>
      <c r="I493" s="4"/>
      <c r="V493" s="6"/>
      <c r="X493" s="6"/>
    </row>
    <row r="494" spans="1:24" s="5" customFormat="1" x14ac:dyDescent="0.35">
      <c r="A494" s="6"/>
      <c r="B494" s="237"/>
      <c r="C494" s="6"/>
      <c r="D494" s="228" t="s">
        <v>393</v>
      </c>
      <c r="E494" s="229"/>
      <c r="F494" s="230"/>
      <c r="G494" s="6"/>
      <c r="H494" s="6"/>
      <c r="I494" s="4"/>
      <c r="V494" s="6"/>
      <c r="X494" s="6"/>
    </row>
    <row r="495" spans="1:24" s="5" customFormat="1" x14ac:dyDescent="0.35">
      <c r="A495" s="6"/>
      <c r="B495" s="237"/>
      <c r="C495" s="6"/>
      <c r="D495" s="228" t="s">
        <v>393</v>
      </c>
      <c r="E495" s="229"/>
      <c r="F495" s="230"/>
      <c r="G495" s="6"/>
      <c r="H495" s="6"/>
      <c r="I495" s="4"/>
      <c r="V495" s="6"/>
      <c r="X495" s="6"/>
    </row>
    <row r="496" spans="1:24" s="5" customFormat="1" x14ac:dyDescent="0.35">
      <c r="A496" s="6"/>
      <c r="B496" s="237"/>
      <c r="C496" s="6"/>
      <c r="D496" s="228" t="s">
        <v>393</v>
      </c>
      <c r="E496" s="229"/>
      <c r="F496" s="230"/>
      <c r="G496" s="6"/>
      <c r="H496" s="6"/>
      <c r="I496" s="4"/>
      <c r="V496" s="6"/>
      <c r="X496" s="6"/>
    </row>
    <row r="497" spans="1:24" s="5" customFormat="1" x14ac:dyDescent="0.35">
      <c r="A497" s="6"/>
      <c r="B497" s="237"/>
      <c r="C497" s="6"/>
      <c r="D497" s="228" t="s">
        <v>393</v>
      </c>
      <c r="E497" s="229"/>
      <c r="F497" s="230"/>
      <c r="G497" s="6"/>
      <c r="H497" s="6"/>
      <c r="I497" s="4"/>
      <c r="V497" s="6"/>
      <c r="X497" s="6"/>
    </row>
    <row r="498" spans="1:24" s="5" customFormat="1" x14ac:dyDescent="0.35">
      <c r="A498" s="6"/>
      <c r="B498" s="237"/>
      <c r="C498" s="6"/>
      <c r="D498" s="228" t="s">
        <v>393</v>
      </c>
      <c r="E498" s="229"/>
      <c r="F498" s="230"/>
      <c r="G498" s="6"/>
      <c r="H498" s="6"/>
      <c r="I498" s="4"/>
      <c r="V498" s="6"/>
      <c r="X498" s="6"/>
    </row>
    <row r="499" spans="1:24" s="5" customFormat="1" x14ac:dyDescent="0.35">
      <c r="A499" s="6"/>
      <c r="B499" s="237"/>
      <c r="C499" s="6"/>
      <c r="D499" s="228" t="s">
        <v>393</v>
      </c>
      <c r="E499" s="229"/>
      <c r="F499" s="230"/>
      <c r="G499" s="6"/>
      <c r="H499" s="6"/>
      <c r="I499" s="4"/>
      <c r="V499" s="6"/>
      <c r="X499" s="6"/>
    </row>
    <row r="500" spans="1:24" s="5" customFormat="1" x14ac:dyDescent="0.35">
      <c r="A500" s="6"/>
      <c r="B500" s="237"/>
      <c r="C500" s="6"/>
      <c r="D500" s="228" t="s">
        <v>393</v>
      </c>
      <c r="E500" s="229"/>
      <c r="F500" s="230"/>
      <c r="G500" s="6"/>
      <c r="H500" s="6"/>
      <c r="I500" s="4"/>
      <c r="V500" s="6"/>
      <c r="X500" s="6"/>
    </row>
    <row r="501" spans="1:24" s="5" customFormat="1" x14ac:dyDescent="0.35">
      <c r="A501" s="6"/>
      <c r="B501" s="237"/>
      <c r="C501" s="6"/>
      <c r="D501" s="228" t="s">
        <v>393</v>
      </c>
      <c r="E501" s="229"/>
      <c r="F501" s="230"/>
      <c r="G501" s="6"/>
      <c r="H501" s="6"/>
      <c r="I501" s="4"/>
      <c r="V501" s="6"/>
      <c r="X501" s="6"/>
    </row>
    <row r="502" spans="1:24" s="5" customFormat="1" x14ac:dyDescent="0.35">
      <c r="A502" s="6"/>
      <c r="B502" s="237"/>
      <c r="C502" s="6"/>
      <c r="D502" s="228" t="s">
        <v>393</v>
      </c>
      <c r="E502" s="229"/>
      <c r="F502" s="230"/>
      <c r="G502" s="6"/>
      <c r="H502" s="6"/>
      <c r="I502" s="4"/>
      <c r="V502" s="6"/>
      <c r="X502" s="6"/>
    </row>
    <row r="503" spans="1:24" s="5" customFormat="1" x14ac:dyDescent="0.35">
      <c r="A503" s="6"/>
      <c r="B503" s="237"/>
      <c r="C503" s="6"/>
      <c r="D503" s="228" t="s">
        <v>393</v>
      </c>
      <c r="E503" s="229"/>
      <c r="F503" s="230"/>
      <c r="G503" s="6"/>
      <c r="H503" s="6"/>
      <c r="I503" s="4"/>
      <c r="V503" s="6"/>
      <c r="X503" s="6"/>
    </row>
    <row r="504" spans="1:24" s="5" customFormat="1" x14ac:dyDescent="0.35">
      <c r="A504" s="6"/>
      <c r="B504" s="237"/>
      <c r="C504" s="6"/>
      <c r="D504" s="228" t="s">
        <v>393</v>
      </c>
      <c r="E504" s="229"/>
      <c r="F504" s="230"/>
      <c r="G504" s="6"/>
      <c r="H504" s="6"/>
      <c r="I504" s="4"/>
      <c r="V504" s="6"/>
      <c r="X504" s="6"/>
    </row>
    <row r="505" spans="1:24" s="5" customFormat="1" x14ac:dyDescent="0.35">
      <c r="A505" s="6"/>
      <c r="B505" s="237"/>
      <c r="C505" s="6"/>
      <c r="D505" s="228" t="s">
        <v>393</v>
      </c>
      <c r="E505" s="229"/>
      <c r="F505" s="230"/>
      <c r="G505" s="6"/>
      <c r="H505" s="6"/>
      <c r="I505" s="4"/>
      <c r="V505" s="6"/>
      <c r="X505" s="6"/>
    </row>
    <row r="506" spans="1:24" s="5" customFormat="1" x14ac:dyDescent="0.35">
      <c r="A506" s="6"/>
      <c r="B506" s="237"/>
      <c r="C506" s="6"/>
      <c r="D506" s="228" t="s">
        <v>393</v>
      </c>
      <c r="E506" s="229"/>
      <c r="F506" s="230"/>
      <c r="G506" s="6"/>
      <c r="H506" s="6"/>
      <c r="I506" s="4"/>
      <c r="V506" s="6"/>
      <c r="X506" s="6"/>
    </row>
    <row r="507" spans="1:24" s="5" customFormat="1" x14ac:dyDescent="0.35">
      <c r="A507" s="6"/>
      <c r="B507" s="237"/>
      <c r="C507" s="6"/>
      <c r="D507" s="228" t="s">
        <v>393</v>
      </c>
      <c r="E507" s="229"/>
      <c r="F507" s="230"/>
      <c r="G507" s="6"/>
      <c r="H507" s="6"/>
      <c r="I507" s="4"/>
      <c r="V507" s="6"/>
      <c r="X507" s="6"/>
    </row>
    <row r="508" spans="1:24" s="5" customFormat="1" x14ac:dyDescent="0.35">
      <c r="A508" s="6"/>
      <c r="B508" s="237"/>
      <c r="C508" s="6"/>
      <c r="D508" s="228" t="s">
        <v>393</v>
      </c>
      <c r="E508" s="229"/>
      <c r="F508" s="230"/>
      <c r="G508" s="6"/>
      <c r="H508" s="6"/>
      <c r="I508" s="4"/>
      <c r="V508" s="6"/>
      <c r="X508" s="6"/>
    </row>
    <row r="509" spans="1:24" s="5" customFormat="1" x14ac:dyDescent="0.35">
      <c r="A509" s="6"/>
      <c r="B509" s="237"/>
      <c r="C509" s="6"/>
      <c r="D509" s="228" t="s">
        <v>393</v>
      </c>
      <c r="E509" s="229"/>
      <c r="F509" s="230"/>
      <c r="G509" s="6"/>
      <c r="H509" s="6"/>
      <c r="I509" s="4"/>
      <c r="V509" s="6"/>
      <c r="X509" s="6"/>
    </row>
    <row r="510" spans="1:24" s="5" customFormat="1" x14ac:dyDescent="0.35">
      <c r="A510" s="6"/>
      <c r="B510" s="237"/>
      <c r="C510" s="6"/>
      <c r="D510" s="228" t="s">
        <v>393</v>
      </c>
      <c r="E510" s="229"/>
      <c r="F510" s="230"/>
      <c r="G510" s="6"/>
      <c r="H510" s="6"/>
      <c r="I510" s="4"/>
      <c r="V510" s="6"/>
      <c r="X510" s="6"/>
    </row>
    <row r="511" spans="1:24" s="5" customFormat="1" x14ac:dyDescent="0.35">
      <c r="A511" s="6"/>
      <c r="B511" s="237"/>
      <c r="C511" s="6"/>
      <c r="D511" s="228" t="s">
        <v>393</v>
      </c>
      <c r="E511" s="229"/>
      <c r="F511" s="230"/>
      <c r="G511" s="6"/>
      <c r="H511" s="6"/>
      <c r="I511" s="4"/>
      <c r="V511" s="6"/>
      <c r="X511" s="6"/>
    </row>
    <row r="512" spans="1:24" s="5" customFormat="1" x14ac:dyDescent="0.35">
      <c r="A512" s="6"/>
      <c r="B512" s="237"/>
      <c r="C512" s="6"/>
      <c r="D512" s="228" t="s">
        <v>393</v>
      </c>
      <c r="E512" s="229"/>
      <c r="F512" s="230"/>
      <c r="G512" s="6"/>
      <c r="H512" s="6"/>
      <c r="I512" s="4"/>
      <c r="V512" s="6"/>
      <c r="X512" s="6"/>
    </row>
    <row r="513" spans="1:24" s="5" customFormat="1" x14ac:dyDescent="0.35">
      <c r="A513" s="6"/>
      <c r="B513" s="237"/>
      <c r="C513" s="6"/>
      <c r="D513" s="228" t="s">
        <v>393</v>
      </c>
      <c r="E513" s="229"/>
      <c r="F513" s="230"/>
      <c r="G513" s="6"/>
      <c r="H513" s="6"/>
      <c r="I513" s="4"/>
      <c r="V513" s="6"/>
      <c r="X513" s="6"/>
    </row>
    <row r="514" spans="1:24" s="5" customFormat="1" x14ac:dyDescent="0.35">
      <c r="A514" s="6"/>
      <c r="B514" s="237"/>
      <c r="C514" s="6"/>
      <c r="D514" s="228" t="s">
        <v>393</v>
      </c>
      <c r="E514" s="229"/>
      <c r="F514" s="230"/>
      <c r="G514" s="6"/>
      <c r="H514" s="6"/>
      <c r="I514" s="4"/>
      <c r="V514" s="6"/>
      <c r="X514" s="6"/>
    </row>
    <row r="515" spans="1:24" s="5" customFormat="1" x14ac:dyDescent="0.35">
      <c r="A515" s="6"/>
      <c r="B515" s="237"/>
      <c r="C515" s="6"/>
      <c r="D515" s="228" t="s">
        <v>393</v>
      </c>
      <c r="E515" s="229"/>
      <c r="F515" s="230"/>
      <c r="G515" s="6"/>
      <c r="H515" s="6"/>
      <c r="I515" s="4"/>
      <c r="V515" s="6"/>
      <c r="X515" s="6"/>
    </row>
    <row r="516" spans="1:24" s="5" customFormat="1" x14ac:dyDescent="0.35">
      <c r="A516" s="6"/>
      <c r="B516" s="237"/>
      <c r="C516" s="6"/>
      <c r="D516" s="228" t="s">
        <v>393</v>
      </c>
      <c r="E516" s="229"/>
      <c r="F516" s="230"/>
      <c r="G516" s="6"/>
      <c r="H516" s="6"/>
      <c r="I516" s="4"/>
      <c r="V516" s="6"/>
      <c r="X516" s="6"/>
    </row>
    <row r="517" spans="1:24" s="5" customFormat="1" x14ac:dyDescent="0.35">
      <c r="A517" s="6"/>
      <c r="B517" s="237"/>
      <c r="C517" s="6"/>
      <c r="D517" s="228" t="s">
        <v>393</v>
      </c>
      <c r="E517" s="229"/>
      <c r="F517" s="230"/>
      <c r="G517" s="6"/>
      <c r="H517" s="6"/>
      <c r="I517" s="4"/>
      <c r="V517" s="6"/>
      <c r="X517" s="6"/>
    </row>
    <row r="518" spans="1:24" s="5" customFormat="1" x14ac:dyDescent="0.35">
      <c r="A518" s="6"/>
      <c r="B518" s="237"/>
      <c r="C518" s="6"/>
      <c r="D518" s="228" t="s">
        <v>393</v>
      </c>
      <c r="E518" s="229"/>
      <c r="F518" s="230"/>
      <c r="G518" s="6"/>
      <c r="H518" s="6"/>
      <c r="I518" s="4"/>
      <c r="V518" s="6"/>
      <c r="X518" s="6"/>
    </row>
    <row r="519" spans="1:24" s="5" customFormat="1" x14ac:dyDescent="0.35">
      <c r="A519" s="6"/>
      <c r="B519" s="237"/>
      <c r="C519" s="6"/>
      <c r="D519" s="228" t="s">
        <v>393</v>
      </c>
      <c r="E519" s="229"/>
      <c r="F519" s="230"/>
      <c r="G519" s="6"/>
      <c r="H519" s="6"/>
      <c r="I519" s="4"/>
      <c r="V519" s="6"/>
      <c r="X519" s="6"/>
    </row>
    <row r="520" spans="1:24" s="5" customFormat="1" x14ac:dyDescent="0.35">
      <c r="A520" s="6"/>
      <c r="B520" s="237"/>
      <c r="C520" s="6"/>
      <c r="D520" s="228" t="s">
        <v>393</v>
      </c>
      <c r="E520" s="229"/>
      <c r="F520" s="230"/>
      <c r="G520" s="6"/>
      <c r="H520" s="6"/>
      <c r="I520" s="4"/>
      <c r="V520" s="6"/>
      <c r="X520" s="6"/>
    </row>
    <row r="521" spans="1:24" s="5" customFormat="1" x14ac:dyDescent="0.35">
      <c r="A521" s="6"/>
      <c r="B521" s="237"/>
      <c r="C521" s="6"/>
      <c r="D521" s="228" t="s">
        <v>393</v>
      </c>
      <c r="E521" s="229"/>
      <c r="F521" s="230"/>
      <c r="G521" s="6"/>
      <c r="H521" s="6"/>
      <c r="I521" s="4"/>
      <c r="V521" s="6"/>
      <c r="X521" s="6"/>
    </row>
    <row r="522" spans="1:24" s="5" customFormat="1" x14ac:dyDescent="0.35">
      <c r="A522" s="6"/>
      <c r="B522" s="237"/>
      <c r="C522" s="6"/>
      <c r="D522" s="228" t="s">
        <v>393</v>
      </c>
      <c r="E522" s="229"/>
      <c r="F522" s="230"/>
      <c r="G522" s="6"/>
      <c r="H522" s="6"/>
      <c r="I522" s="4"/>
      <c r="V522" s="6"/>
      <c r="X522" s="6"/>
    </row>
    <row r="523" spans="1:24" s="5" customFormat="1" x14ac:dyDescent="0.35">
      <c r="A523" s="6"/>
      <c r="B523" s="237"/>
      <c r="C523" s="6"/>
      <c r="D523" s="228" t="s">
        <v>393</v>
      </c>
      <c r="E523" s="229"/>
      <c r="F523" s="230"/>
      <c r="G523" s="6"/>
      <c r="H523" s="6"/>
      <c r="I523" s="4"/>
      <c r="V523" s="6"/>
      <c r="X523" s="6"/>
    </row>
    <row r="524" spans="1:24" s="5" customFormat="1" x14ac:dyDescent="0.35">
      <c r="A524" s="6"/>
      <c r="B524" s="237"/>
      <c r="C524" s="6"/>
      <c r="D524" s="228" t="s">
        <v>393</v>
      </c>
      <c r="E524" s="229"/>
      <c r="F524" s="230"/>
      <c r="G524" s="6"/>
      <c r="H524" s="6"/>
      <c r="I524" s="4"/>
      <c r="V524" s="6"/>
      <c r="X524" s="6"/>
    </row>
    <row r="525" spans="1:24" s="5" customFormat="1" x14ac:dyDescent="0.35">
      <c r="A525" s="6"/>
      <c r="B525" s="237"/>
      <c r="C525" s="6"/>
      <c r="D525" s="228" t="s">
        <v>393</v>
      </c>
      <c r="E525" s="229"/>
      <c r="F525" s="230"/>
      <c r="G525" s="6"/>
      <c r="H525" s="6"/>
      <c r="I525" s="4"/>
      <c r="V525" s="6"/>
      <c r="X525" s="6"/>
    </row>
    <row r="526" spans="1:24" s="5" customFormat="1" x14ac:dyDescent="0.35">
      <c r="A526" s="6"/>
      <c r="B526" s="237"/>
      <c r="C526" s="6"/>
      <c r="D526" s="228" t="s">
        <v>393</v>
      </c>
      <c r="E526" s="229"/>
      <c r="F526" s="230"/>
      <c r="G526" s="6"/>
      <c r="H526" s="6"/>
      <c r="I526" s="4"/>
      <c r="V526" s="6"/>
      <c r="X526" s="6"/>
    </row>
    <row r="527" spans="1:24" s="5" customFormat="1" x14ac:dyDescent="0.35">
      <c r="A527" s="6"/>
      <c r="B527" s="237"/>
      <c r="C527" s="6"/>
      <c r="D527" s="228" t="s">
        <v>393</v>
      </c>
      <c r="E527" s="229"/>
      <c r="F527" s="230"/>
      <c r="G527" s="6"/>
      <c r="H527" s="6"/>
      <c r="I527" s="4"/>
      <c r="V527" s="6"/>
      <c r="X527" s="6"/>
    </row>
    <row r="528" spans="1:24" s="5" customFormat="1" x14ac:dyDescent="0.35">
      <c r="A528" s="6"/>
      <c r="B528" s="237"/>
      <c r="C528" s="6"/>
      <c r="D528" s="228" t="s">
        <v>393</v>
      </c>
      <c r="E528" s="229"/>
      <c r="F528" s="230"/>
      <c r="G528" s="6"/>
      <c r="H528" s="6"/>
      <c r="I528" s="4"/>
      <c r="V528" s="6"/>
      <c r="X528" s="6"/>
    </row>
    <row r="529" spans="1:24" s="5" customFormat="1" x14ac:dyDescent="0.35">
      <c r="A529" s="6"/>
      <c r="B529" s="237"/>
      <c r="C529" s="6"/>
      <c r="D529" s="228" t="s">
        <v>393</v>
      </c>
      <c r="E529" s="229"/>
      <c r="F529" s="230"/>
      <c r="G529" s="6"/>
      <c r="H529" s="6"/>
      <c r="I529" s="4"/>
      <c r="V529" s="6"/>
      <c r="X529" s="6"/>
    </row>
    <row r="530" spans="1:24" s="5" customFormat="1" x14ac:dyDescent="0.35">
      <c r="A530" s="6"/>
      <c r="B530" s="237"/>
      <c r="C530" s="6"/>
      <c r="D530" s="228" t="s">
        <v>393</v>
      </c>
      <c r="E530" s="229"/>
      <c r="F530" s="230"/>
      <c r="G530" s="6"/>
      <c r="H530" s="6"/>
      <c r="I530" s="4"/>
      <c r="V530" s="6"/>
      <c r="X530" s="6"/>
    </row>
    <row r="531" spans="1:24" s="5" customFormat="1" x14ac:dyDescent="0.35">
      <c r="A531" s="6"/>
      <c r="B531" s="237"/>
      <c r="C531" s="6"/>
      <c r="D531" s="228" t="s">
        <v>393</v>
      </c>
      <c r="E531" s="229"/>
      <c r="F531" s="230"/>
      <c r="G531" s="6"/>
      <c r="H531" s="6"/>
      <c r="I531" s="4"/>
      <c r="V531" s="6"/>
      <c r="X531" s="6"/>
    </row>
    <row r="532" spans="1:24" s="5" customFormat="1" x14ac:dyDescent="0.35">
      <c r="A532" s="6"/>
      <c r="B532" s="237"/>
      <c r="C532" s="6"/>
      <c r="D532" s="228" t="s">
        <v>393</v>
      </c>
      <c r="E532" s="229"/>
      <c r="F532" s="230"/>
      <c r="G532" s="6"/>
      <c r="H532" s="6"/>
      <c r="I532" s="4"/>
      <c r="V532" s="6"/>
      <c r="X532" s="6"/>
    </row>
    <row r="533" spans="1:24" s="5" customFormat="1" x14ac:dyDescent="0.35">
      <c r="A533" s="6"/>
      <c r="B533" s="237"/>
      <c r="C533" s="6"/>
      <c r="D533" s="228" t="s">
        <v>393</v>
      </c>
      <c r="E533" s="229"/>
      <c r="F533" s="230"/>
      <c r="G533" s="6"/>
      <c r="H533" s="6"/>
      <c r="I533" s="4"/>
      <c r="V533" s="6"/>
      <c r="X533" s="6"/>
    </row>
    <row r="534" spans="1:24" s="5" customFormat="1" x14ac:dyDescent="0.35">
      <c r="A534" s="6"/>
      <c r="B534" s="237"/>
      <c r="C534" s="6"/>
      <c r="D534" s="228" t="s">
        <v>393</v>
      </c>
      <c r="E534" s="229"/>
      <c r="F534" s="230"/>
      <c r="G534" s="6"/>
      <c r="H534" s="6"/>
      <c r="I534" s="4"/>
      <c r="V534" s="6"/>
      <c r="X534" s="6"/>
    </row>
    <row r="535" spans="1:24" s="5" customFormat="1" x14ac:dyDescent="0.35">
      <c r="A535" s="6"/>
      <c r="B535" s="237"/>
      <c r="C535" s="6"/>
      <c r="D535" s="228" t="s">
        <v>393</v>
      </c>
      <c r="E535" s="229"/>
      <c r="F535" s="230"/>
      <c r="G535" s="6"/>
      <c r="H535" s="6"/>
      <c r="I535" s="4"/>
      <c r="V535" s="6"/>
      <c r="X535" s="6"/>
    </row>
    <row r="536" spans="1:24" s="5" customFormat="1" x14ac:dyDescent="0.35">
      <c r="A536" s="6"/>
      <c r="B536" s="237"/>
      <c r="C536" s="6"/>
      <c r="D536" s="228" t="s">
        <v>393</v>
      </c>
      <c r="E536" s="229"/>
      <c r="F536" s="230"/>
      <c r="G536" s="6"/>
      <c r="H536" s="6"/>
      <c r="I536" s="4"/>
      <c r="V536" s="6"/>
      <c r="X536" s="6"/>
    </row>
    <row r="537" spans="1:24" s="5" customFormat="1" x14ac:dyDescent="0.35">
      <c r="A537" s="6"/>
      <c r="B537" s="237"/>
      <c r="C537" s="6"/>
      <c r="D537" s="228" t="s">
        <v>393</v>
      </c>
      <c r="E537" s="229"/>
      <c r="F537" s="230"/>
      <c r="G537" s="6"/>
      <c r="H537" s="6"/>
      <c r="I537" s="4"/>
      <c r="V537" s="6"/>
      <c r="X537" s="6"/>
    </row>
    <row r="538" spans="1:24" s="5" customFormat="1" x14ac:dyDescent="0.35">
      <c r="A538" s="6"/>
      <c r="B538" s="237"/>
      <c r="C538" s="6"/>
      <c r="D538" s="228" t="s">
        <v>393</v>
      </c>
      <c r="E538" s="229"/>
      <c r="F538" s="230"/>
      <c r="G538" s="6"/>
      <c r="H538" s="6"/>
      <c r="I538" s="4"/>
      <c r="V538" s="6"/>
      <c r="X538" s="6"/>
    </row>
    <row r="539" spans="1:24" s="5" customFormat="1" x14ac:dyDescent="0.35">
      <c r="A539" s="6"/>
      <c r="B539" s="237"/>
      <c r="C539" s="6"/>
      <c r="D539" s="228" t="s">
        <v>393</v>
      </c>
      <c r="E539" s="229"/>
      <c r="F539" s="230"/>
      <c r="G539" s="6"/>
      <c r="H539" s="6"/>
      <c r="I539" s="4"/>
      <c r="V539" s="6"/>
      <c r="X539" s="6"/>
    </row>
    <row r="540" spans="1:24" s="5" customFormat="1" x14ac:dyDescent="0.35">
      <c r="A540" s="6"/>
      <c r="B540" s="237"/>
      <c r="C540" s="6"/>
      <c r="D540" s="228" t="s">
        <v>393</v>
      </c>
      <c r="E540" s="229"/>
      <c r="F540" s="230"/>
      <c r="G540" s="6"/>
      <c r="H540" s="6"/>
      <c r="I540" s="4"/>
      <c r="V540" s="6"/>
      <c r="X540" s="6"/>
    </row>
    <row r="541" spans="1:24" s="5" customFormat="1" x14ac:dyDescent="0.35">
      <c r="A541" s="6"/>
      <c r="B541" s="237"/>
      <c r="C541" s="6"/>
      <c r="D541" s="228" t="s">
        <v>393</v>
      </c>
      <c r="E541" s="229"/>
      <c r="F541" s="230"/>
      <c r="G541" s="6"/>
      <c r="H541" s="6"/>
      <c r="I541" s="4"/>
      <c r="V541" s="6"/>
      <c r="X541" s="6"/>
    </row>
    <row r="542" spans="1:24" s="5" customFormat="1" x14ac:dyDescent="0.35">
      <c r="A542" s="6"/>
      <c r="B542" s="237"/>
      <c r="C542" s="6"/>
      <c r="D542" s="228" t="s">
        <v>393</v>
      </c>
      <c r="E542" s="229"/>
      <c r="F542" s="230"/>
      <c r="G542" s="6"/>
      <c r="H542" s="6"/>
      <c r="I542" s="4"/>
      <c r="V542" s="6"/>
      <c r="X542" s="6"/>
    </row>
    <row r="543" spans="1:24" s="5" customFormat="1" x14ac:dyDescent="0.35">
      <c r="A543" s="6"/>
      <c r="B543" s="237"/>
      <c r="C543" s="6"/>
      <c r="D543" s="228" t="s">
        <v>393</v>
      </c>
      <c r="E543" s="229"/>
      <c r="F543" s="230"/>
      <c r="G543" s="6"/>
      <c r="H543" s="6"/>
      <c r="I543" s="4"/>
      <c r="V543" s="6"/>
      <c r="X543" s="6"/>
    </row>
    <row r="544" spans="1:24" s="5" customFormat="1" x14ac:dyDescent="0.35">
      <c r="A544" s="6"/>
      <c r="B544" s="237"/>
      <c r="C544" s="6"/>
      <c r="D544" s="228" t="s">
        <v>393</v>
      </c>
      <c r="E544" s="229"/>
      <c r="F544" s="230"/>
      <c r="G544" s="6"/>
      <c r="H544" s="6"/>
      <c r="I544" s="4"/>
      <c r="V544" s="6"/>
      <c r="X544" s="6"/>
    </row>
    <row r="545" spans="1:24" s="5" customFormat="1" x14ac:dyDescent="0.35">
      <c r="A545" s="6"/>
      <c r="B545" s="237"/>
      <c r="C545" s="6"/>
      <c r="D545" s="228" t="s">
        <v>393</v>
      </c>
      <c r="E545" s="229"/>
      <c r="F545" s="230"/>
      <c r="G545" s="6"/>
      <c r="H545" s="6"/>
      <c r="I545" s="4"/>
      <c r="V545" s="6"/>
      <c r="X545" s="6"/>
    </row>
    <row r="546" spans="1:24" s="5" customFormat="1" x14ac:dyDescent="0.35">
      <c r="A546" s="6"/>
      <c r="B546" s="237"/>
      <c r="C546" s="6"/>
      <c r="D546" s="228" t="s">
        <v>393</v>
      </c>
      <c r="E546" s="229"/>
      <c r="F546" s="230"/>
      <c r="G546" s="6"/>
      <c r="H546" s="6"/>
      <c r="I546" s="4"/>
      <c r="V546" s="6"/>
      <c r="X546" s="6"/>
    </row>
    <row r="547" spans="1:24" s="5" customFormat="1" x14ac:dyDescent="0.35">
      <c r="A547" s="6"/>
      <c r="B547" s="237"/>
      <c r="C547" s="6"/>
      <c r="D547" s="228" t="s">
        <v>393</v>
      </c>
      <c r="E547" s="229"/>
      <c r="F547" s="230"/>
      <c r="G547" s="6"/>
      <c r="H547" s="6"/>
      <c r="I547" s="4"/>
      <c r="V547" s="6"/>
      <c r="X547" s="6"/>
    </row>
    <row r="548" spans="1:24" s="5" customFormat="1" x14ac:dyDescent="0.35">
      <c r="A548" s="6"/>
      <c r="B548" s="237"/>
      <c r="C548" s="6"/>
      <c r="D548" s="228" t="s">
        <v>393</v>
      </c>
      <c r="E548" s="229"/>
      <c r="F548" s="230"/>
      <c r="G548" s="6"/>
      <c r="H548" s="6"/>
      <c r="I548" s="4"/>
      <c r="V548" s="6"/>
      <c r="X548" s="6"/>
    </row>
    <row r="549" spans="1:24" s="5" customFormat="1" x14ac:dyDescent="0.35">
      <c r="A549" s="6"/>
      <c r="B549" s="237"/>
      <c r="C549" s="6"/>
      <c r="D549" s="228" t="s">
        <v>393</v>
      </c>
      <c r="E549" s="229"/>
      <c r="F549" s="230"/>
      <c r="G549" s="6"/>
      <c r="H549" s="6"/>
      <c r="I549" s="4"/>
      <c r="V549" s="6"/>
      <c r="X549" s="6"/>
    </row>
    <row r="550" spans="1:24" s="5" customFormat="1" x14ac:dyDescent="0.35">
      <c r="A550" s="6"/>
      <c r="B550" s="237"/>
      <c r="C550" s="6"/>
      <c r="D550" s="228" t="s">
        <v>393</v>
      </c>
      <c r="E550" s="229"/>
      <c r="F550" s="230"/>
      <c r="G550" s="6"/>
      <c r="H550" s="6"/>
      <c r="I550" s="4"/>
      <c r="V550" s="6"/>
      <c r="X550" s="6"/>
    </row>
    <row r="551" spans="1:24" s="5" customFormat="1" x14ac:dyDescent="0.35">
      <c r="A551" s="6"/>
      <c r="B551" s="237"/>
      <c r="C551" s="6"/>
      <c r="D551" s="228" t="s">
        <v>393</v>
      </c>
      <c r="E551" s="229"/>
      <c r="F551" s="230"/>
      <c r="G551" s="6"/>
      <c r="H551" s="6"/>
      <c r="I551" s="4"/>
      <c r="V551" s="6"/>
      <c r="X551" s="6"/>
    </row>
    <row r="552" spans="1:24" s="5" customFormat="1" x14ac:dyDescent="0.35">
      <c r="A552" s="6"/>
      <c r="B552" s="237"/>
      <c r="C552" s="6"/>
      <c r="D552" s="228" t="s">
        <v>393</v>
      </c>
      <c r="E552" s="229"/>
      <c r="F552" s="230"/>
      <c r="G552" s="6"/>
      <c r="H552" s="6"/>
      <c r="I552" s="4"/>
      <c r="V552" s="6"/>
      <c r="X552" s="6"/>
    </row>
    <row r="553" spans="1:24" s="5" customFormat="1" x14ac:dyDescent="0.35">
      <c r="A553" s="6"/>
      <c r="B553" s="237"/>
      <c r="C553" s="6"/>
      <c r="D553" s="228" t="s">
        <v>393</v>
      </c>
      <c r="E553" s="229"/>
      <c r="F553" s="230"/>
      <c r="G553" s="6"/>
      <c r="H553" s="6"/>
      <c r="I553" s="4"/>
      <c r="V553" s="6"/>
      <c r="X553" s="6"/>
    </row>
    <row r="554" spans="1:24" s="5" customFormat="1" x14ac:dyDescent="0.35">
      <c r="A554" s="6"/>
      <c r="B554" s="237"/>
      <c r="C554" s="6"/>
      <c r="D554" s="228" t="s">
        <v>393</v>
      </c>
      <c r="E554" s="229"/>
      <c r="F554" s="230"/>
      <c r="G554" s="6"/>
      <c r="H554" s="6"/>
      <c r="I554" s="4"/>
      <c r="V554" s="6"/>
      <c r="X554" s="6"/>
    </row>
    <row r="555" spans="1:24" s="5" customFormat="1" x14ac:dyDescent="0.35">
      <c r="A555" s="6"/>
      <c r="B555" s="237"/>
      <c r="C555" s="6"/>
      <c r="D555" s="228" t="s">
        <v>393</v>
      </c>
      <c r="E555" s="229"/>
      <c r="F555" s="230"/>
      <c r="G555" s="6"/>
      <c r="H555" s="6"/>
      <c r="I555" s="4"/>
      <c r="V555" s="6"/>
      <c r="X555" s="6"/>
    </row>
    <row r="556" spans="1:24" s="5" customFormat="1" x14ac:dyDescent="0.35">
      <c r="A556" s="6"/>
      <c r="B556" s="237"/>
      <c r="C556" s="6"/>
      <c r="D556" s="228" t="s">
        <v>393</v>
      </c>
      <c r="E556" s="229"/>
      <c r="F556" s="230"/>
      <c r="G556" s="6"/>
      <c r="H556" s="6"/>
      <c r="I556" s="4"/>
      <c r="V556" s="6"/>
      <c r="X556" s="6"/>
    </row>
    <row r="557" spans="1:24" s="5" customFormat="1" x14ac:dyDescent="0.35">
      <c r="A557" s="6"/>
      <c r="B557" s="237"/>
      <c r="C557" s="6"/>
      <c r="D557" s="228" t="s">
        <v>393</v>
      </c>
      <c r="E557" s="229"/>
      <c r="F557" s="230"/>
      <c r="G557" s="6"/>
      <c r="H557" s="6"/>
      <c r="I557" s="4"/>
      <c r="V557" s="6"/>
      <c r="X557" s="6"/>
    </row>
    <row r="558" spans="1:24" s="5" customFormat="1" x14ac:dyDescent="0.35">
      <c r="A558" s="6"/>
      <c r="B558" s="237"/>
      <c r="C558" s="6"/>
      <c r="D558" s="228" t="s">
        <v>393</v>
      </c>
      <c r="E558" s="229"/>
      <c r="F558" s="230"/>
      <c r="G558" s="6"/>
      <c r="H558" s="6"/>
      <c r="I558" s="4"/>
      <c r="V558" s="6"/>
      <c r="X558" s="6"/>
    </row>
    <row r="559" spans="1:24" s="5" customFormat="1" x14ac:dyDescent="0.35">
      <c r="A559" s="6"/>
      <c r="B559" s="237"/>
      <c r="C559" s="6"/>
      <c r="D559" s="228" t="s">
        <v>393</v>
      </c>
      <c r="E559" s="229"/>
      <c r="F559" s="230"/>
      <c r="G559" s="6"/>
      <c r="H559" s="6"/>
      <c r="I559" s="4"/>
      <c r="V559" s="6"/>
      <c r="X559" s="6"/>
    </row>
    <row r="560" spans="1:24" s="5" customFormat="1" x14ac:dyDescent="0.35">
      <c r="A560" s="6"/>
      <c r="B560" s="237"/>
      <c r="C560" s="6"/>
      <c r="D560" s="228" t="s">
        <v>393</v>
      </c>
      <c r="E560" s="229"/>
      <c r="F560" s="230"/>
      <c r="G560" s="6"/>
      <c r="H560" s="6"/>
      <c r="I560" s="4"/>
      <c r="V560" s="6"/>
      <c r="X560" s="6"/>
    </row>
    <row r="561" spans="1:24" s="5" customFormat="1" x14ac:dyDescent="0.35">
      <c r="A561" s="6"/>
      <c r="B561" s="237"/>
      <c r="C561" s="6"/>
      <c r="D561" s="228" t="s">
        <v>393</v>
      </c>
      <c r="E561" s="229"/>
      <c r="F561" s="230"/>
      <c r="G561" s="6"/>
      <c r="H561" s="6"/>
      <c r="I561" s="4"/>
      <c r="V561" s="6"/>
      <c r="X561" s="6"/>
    </row>
    <row r="562" spans="1:24" s="5" customFormat="1" x14ac:dyDescent="0.35">
      <c r="A562" s="6"/>
      <c r="B562" s="237"/>
      <c r="C562" s="6"/>
      <c r="D562" s="228" t="s">
        <v>393</v>
      </c>
      <c r="E562" s="229"/>
      <c r="F562" s="230"/>
      <c r="G562" s="6"/>
      <c r="H562" s="6"/>
      <c r="I562" s="4"/>
      <c r="V562" s="6"/>
      <c r="X562" s="6"/>
    </row>
    <row r="563" spans="1:24" s="5" customFormat="1" x14ac:dyDescent="0.35">
      <c r="A563" s="6"/>
      <c r="B563" s="237"/>
      <c r="C563" s="6"/>
      <c r="D563" s="228" t="s">
        <v>393</v>
      </c>
      <c r="E563" s="229"/>
      <c r="F563" s="230"/>
      <c r="G563" s="6"/>
      <c r="H563" s="6"/>
      <c r="I563" s="4"/>
      <c r="V563" s="6"/>
      <c r="X563" s="6"/>
    </row>
    <row r="564" spans="1:24" s="5" customFormat="1" x14ac:dyDescent="0.35">
      <c r="A564" s="6"/>
      <c r="B564" s="237"/>
      <c r="C564" s="6"/>
      <c r="D564" s="228" t="s">
        <v>393</v>
      </c>
      <c r="E564" s="229"/>
      <c r="F564" s="230"/>
      <c r="G564" s="6"/>
      <c r="H564" s="6"/>
      <c r="I564" s="4"/>
      <c r="V564" s="6"/>
      <c r="X564" s="6"/>
    </row>
    <row r="565" spans="1:24" s="5" customFormat="1" x14ac:dyDescent="0.35">
      <c r="A565" s="6"/>
      <c r="B565" s="237"/>
      <c r="C565" s="6"/>
      <c r="D565" s="228" t="s">
        <v>393</v>
      </c>
      <c r="E565" s="229"/>
      <c r="F565" s="230"/>
      <c r="G565" s="6"/>
      <c r="H565" s="6"/>
      <c r="I565" s="4"/>
      <c r="V565" s="6"/>
      <c r="X565" s="6"/>
    </row>
    <row r="566" spans="1:24" s="5" customFormat="1" x14ac:dyDescent="0.35">
      <c r="A566" s="6"/>
      <c r="B566" s="237"/>
      <c r="C566" s="6"/>
      <c r="D566" s="228" t="s">
        <v>393</v>
      </c>
      <c r="E566" s="229"/>
      <c r="F566" s="230"/>
      <c r="G566" s="6"/>
      <c r="H566" s="6"/>
      <c r="I566" s="4"/>
      <c r="V566" s="6"/>
      <c r="X566" s="6"/>
    </row>
    <row r="567" spans="1:24" s="5" customFormat="1" x14ac:dyDescent="0.35">
      <c r="A567" s="6"/>
      <c r="B567" s="237"/>
      <c r="C567" s="6"/>
      <c r="D567" s="228" t="s">
        <v>393</v>
      </c>
      <c r="E567" s="229"/>
      <c r="F567" s="230"/>
      <c r="G567" s="6"/>
      <c r="H567" s="6"/>
      <c r="I567" s="4"/>
      <c r="V567" s="6"/>
      <c r="X567" s="6"/>
    </row>
    <row r="568" spans="1:24" s="5" customFormat="1" x14ac:dyDescent="0.35">
      <c r="A568" s="6"/>
      <c r="B568" s="237"/>
      <c r="C568" s="6"/>
      <c r="D568" s="228" t="s">
        <v>393</v>
      </c>
      <c r="E568" s="229"/>
      <c r="F568" s="230"/>
      <c r="G568" s="6"/>
      <c r="H568" s="6"/>
      <c r="I568" s="4"/>
      <c r="V568" s="6"/>
      <c r="X568" s="6"/>
    </row>
    <row r="569" spans="1:24" s="5" customFormat="1" x14ac:dyDescent="0.35">
      <c r="A569" s="6"/>
      <c r="B569" s="237"/>
      <c r="C569" s="6"/>
      <c r="D569" s="228" t="s">
        <v>393</v>
      </c>
      <c r="E569" s="229"/>
      <c r="F569" s="230"/>
      <c r="G569" s="6"/>
      <c r="H569" s="6"/>
      <c r="I569" s="4"/>
      <c r="V569" s="6"/>
      <c r="X569" s="6"/>
    </row>
    <row r="570" spans="1:24" s="5" customFormat="1" x14ac:dyDescent="0.35">
      <c r="A570" s="6"/>
      <c r="B570" s="237"/>
      <c r="C570" s="6"/>
      <c r="D570" s="228" t="s">
        <v>393</v>
      </c>
      <c r="E570" s="229"/>
      <c r="F570" s="230"/>
      <c r="G570" s="6"/>
      <c r="H570" s="6"/>
      <c r="I570" s="4"/>
      <c r="V570" s="6"/>
      <c r="X570" s="6"/>
    </row>
    <row r="571" spans="1:24" s="5" customFormat="1" x14ac:dyDescent="0.35">
      <c r="A571" s="6"/>
      <c r="B571" s="237"/>
      <c r="C571" s="6"/>
      <c r="D571" s="228" t="s">
        <v>393</v>
      </c>
      <c r="E571" s="229"/>
      <c r="F571" s="230"/>
      <c r="G571" s="6"/>
      <c r="H571" s="6"/>
      <c r="I571" s="4"/>
      <c r="V571" s="6"/>
      <c r="X571" s="6"/>
    </row>
    <row r="572" spans="1:24" s="5" customFormat="1" x14ac:dyDescent="0.35">
      <c r="A572" s="6"/>
      <c r="B572" s="237"/>
      <c r="C572" s="6"/>
      <c r="D572" s="228" t="s">
        <v>393</v>
      </c>
      <c r="E572" s="229"/>
      <c r="F572" s="230"/>
      <c r="G572" s="6"/>
      <c r="H572" s="6"/>
      <c r="I572" s="4"/>
      <c r="V572" s="6"/>
      <c r="X572" s="6"/>
    </row>
    <row r="573" spans="1:24" s="5" customFormat="1" x14ac:dyDescent="0.35">
      <c r="A573" s="6"/>
      <c r="B573" s="237"/>
      <c r="C573" s="6"/>
      <c r="D573" s="228" t="s">
        <v>393</v>
      </c>
      <c r="E573" s="229"/>
      <c r="F573" s="230"/>
      <c r="G573" s="6"/>
      <c r="H573" s="6"/>
      <c r="I573" s="4"/>
      <c r="V573" s="6"/>
      <c r="X573" s="6"/>
    </row>
    <row r="574" spans="1:24" s="5" customFormat="1" x14ac:dyDescent="0.35">
      <c r="A574" s="6"/>
      <c r="B574" s="237"/>
      <c r="C574" s="6"/>
      <c r="D574" s="228" t="s">
        <v>393</v>
      </c>
      <c r="E574" s="229"/>
      <c r="F574" s="230"/>
      <c r="G574" s="6"/>
      <c r="H574" s="6"/>
      <c r="I574" s="4"/>
      <c r="V574" s="6"/>
      <c r="X574" s="6"/>
    </row>
    <row r="575" spans="1:24" s="5" customFormat="1" x14ac:dyDescent="0.35">
      <c r="A575" s="6"/>
      <c r="B575" s="237"/>
      <c r="C575" s="6"/>
      <c r="D575" s="228" t="s">
        <v>393</v>
      </c>
      <c r="E575" s="229"/>
      <c r="F575" s="230"/>
      <c r="G575" s="6"/>
      <c r="H575" s="6"/>
      <c r="I575" s="4"/>
      <c r="V575" s="6"/>
      <c r="X575" s="6"/>
    </row>
    <row r="576" spans="1:24" s="5" customFormat="1" x14ac:dyDescent="0.35">
      <c r="A576" s="6"/>
      <c r="B576" s="237"/>
      <c r="C576" s="6"/>
      <c r="D576" s="228" t="s">
        <v>393</v>
      </c>
      <c r="E576" s="229"/>
      <c r="F576" s="230"/>
      <c r="G576" s="6"/>
      <c r="H576" s="6"/>
      <c r="I576" s="4"/>
      <c r="V576" s="6"/>
      <c r="X576" s="6"/>
    </row>
    <row r="577" spans="1:24" s="5" customFormat="1" x14ac:dyDescent="0.35">
      <c r="A577" s="6"/>
      <c r="B577" s="237"/>
      <c r="C577" s="6"/>
      <c r="D577" s="228" t="s">
        <v>393</v>
      </c>
      <c r="E577" s="229"/>
      <c r="F577" s="230"/>
      <c r="G577" s="6"/>
      <c r="H577" s="6"/>
      <c r="I577" s="4"/>
      <c r="V577" s="6"/>
      <c r="X577" s="6"/>
    </row>
    <row r="578" spans="1:24" s="5" customFormat="1" x14ac:dyDescent="0.35">
      <c r="A578" s="6"/>
      <c r="B578" s="237"/>
      <c r="C578" s="6"/>
      <c r="D578" s="228" t="s">
        <v>393</v>
      </c>
      <c r="E578" s="229"/>
      <c r="F578" s="230"/>
      <c r="G578" s="6"/>
      <c r="H578" s="6"/>
      <c r="I578" s="4"/>
      <c r="V578" s="6"/>
      <c r="X578" s="6"/>
    </row>
    <row r="579" spans="1:24" s="5" customFormat="1" x14ac:dyDescent="0.35">
      <c r="A579" s="6"/>
      <c r="B579" s="237"/>
      <c r="C579" s="6"/>
      <c r="D579" s="228" t="s">
        <v>393</v>
      </c>
      <c r="E579" s="229"/>
      <c r="F579" s="230"/>
      <c r="G579" s="6"/>
      <c r="H579" s="6"/>
      <c r="I579" s="4"/>
      <c r="V579" s="6"/>
      <c r="X579" s="6"/>
    </row>
    <row r="580" spans="1:24" s="5" customFormat="1" x14ac:dyDescent="0.35">
      <c r="A580" s="6"/>
      <c r="B580" s="237"/>
      <c r="C580" s="6"/>
      <c r="D580" s="228" t="s">
        <v>393</v>
      </c>
      <c r="E580" s="229"/>
      <c r="F580" s="230"/>
      <c r="G580" s="6"/>
      <c r="H580" s="6"/>
      <c r="I580" s="4"/>
      <c r="V580" s="6"/>
      <c r="X580" s="6"/>
    </row>
    <row r="581" spans="1:24" s="5" customFormat="1" x14ac:dyDescent="0.35">
      <c r="A581" s="6"/>
      <c r="B581" s="237"/>
      <c r="C581" s="6"/>
      <c r="D581" s="228" t="s">
        <v>393</v>
      </c>
      <c r="E581" s="229"/>
      <c r="F581" s="230"/>
      <c r="G581" s="6"/>
      <c r="H581" s="6"/>
      <c r="I581" s="4"/>
      <c r="V581" s="6"/>
      <c r="X581" s="6"/>
    </row>
    <row r="582" spans="1:24" s="5" customFormat="1" x14ac:dyDescent="0.35">
      <c r="A582" s="6"/>
      <c r="B582" s="237"/>
      <c r="C582" s="6"/>
      <c r="D582" s="228" t="s">
        <v>393</v>
      </c>
      <c r="E582" s="229"/>
      <c r="F582" s="230"/>
      <c r="G582" s="6"/>
      <c r="H582" s="6"/>
      <c r="I582" s="4"/>
      <c r="V582" s="6"/>
      <c r="X582" s="6"/>
    </row>
    <row r="583" spans="1:24" s="5" customFormat="1" x14ac:dyDescent="0.35">
      <c r="A583" s="6"/>
      <c r="B583" s="237"/>
      <c r="C583" s="6"/>
      <c r="D583" s="228" t="s">
        <v>393</v>
      </c>
      <c r="E583" s="229"/>
      <c r="F583" s="230"/>
      <c r="G583" s="6"/>
      <c r="H583" s="6"/>
      <c r="I583" s="4"/>
      <c r="V583" s="6"/>
      <c r="X583" s="6"/>
    </row>
    <row r="584" spans="1:24" s="5" customFormat="1" x14ac:dyDescent="0.35">
      <c r="A584" s="6"/>
      <c r="B584" s="237"/>
      <c r="C584" s="6"/>
      <c r="D584" s="228" t="s">
        <v>393</v>
      </c>
      <c r="E584" s="229"/>
      <c r="F584" s="230"/>
      <c r="G584" s="6"/>
      <c r="H584" s="6"/>
      <c r="I584" s="4"/>
      <c r="V584" s="6"/>
      <c r="X584" s="6"/>
    </row>
    <row r="585" spans="1:24" s="5" customFormat="1" x14ac:dyDescent="0.35">
      <c r="A585" s="6"/>
      <c r="B585" s="237"/>
      <c r="C585" s="6"/>
      <c r="D585" s="228" t="s">
        <v>393</v>
      </c>
      <c r="E585" s="229"/>
      <c r="F585" s="230"/>
      <c r="G585" s="6"/>
      <c r="H585" s="6"/>
      <c r="I585" s="4"/>
      <c r="V585" s="6"/>
      <c r="X585" s="6"/>
    </row>
    <row r="586" spans="1:24" s="5" customFormat="1" x14ac:dyDescent="0.35">
      <c r="A586" s="6"/>
      <c r="B586" s="237"/>
      <c r="C586" s="6"/>
      <c r="D586" s="228" t="s">
        <v>393</v>
      </c>
      <c r="E586" s="229"/>
      <c r="F586" s="230"/>
      <c r="G586" s="6"/>
      <c r="H586" s="6"/>
      <c r="I586" s="4"/>
      <c r="V586" s="6"/>
      <c r="X586" s="6"/>
    </row>
    <row r="587" spans="1:24" s="5" customFormat="1" x14ac:dyDescent="0.35">
      <c r="A587" s="6"/>
      <c r="B587" s="237"/>
      <c r="C587" s="6"/>
      <c r="D587" s="228" t="s">
        <v>393</v>
      </c>
      <c r="E587" s="229"/>
      <c r="F587" s="230"/>
      <c r="G587" s="6"/>
      <c r="H587" s="6"/>
      <c r="I587" s="4"/>
      <c r="V587" s="6"/>
      <c r="X587" s="6"/>
    </row>
    <row r="588" spans="1:24" s="5" customFormat="1" x14ac:dyDescent="0.35">
      <c r="A588" s="6"/>
      <c r="B588" s="237"/>
      <c r="C588" s="6"/>
      <c r="D588" s="228" t="s">
        <v>393</v>
      </c>
      <c r="E588" s="229"/>
      <c r="F588" s="230"/>
      <c r="G588" s="6"/>
      <c r="H588" s="6"/>
      <c r="I588" s="4"/>
      <c r="V588" s="6"/>
      <c r="X588" s="6"/>
    </row>
    <row r="589" spans="1:24" s="5" customFormat="1" x14ac:dyDescent="0.35">
      <c r="A589" s="6"/>
      <c r="B589" s="237"/>
      <c r="C589" s="6"/>
      <c r="D589" s="228" t="s">
        <v>393</v>
      </c>
      <c r="E589" s="229"/>
      <c r="F589" s="230"/>
      <c r="G589" s="6"/>
      <c r="H589" s="6"/>
      <c r="I589" s="4"/>
      <c r="V589" s="6"/>
      <c r="X589" s="6"/>
    </row>
    <row r="590" spans="1:24" s="5" customFormat="1" x14ac:dyDescent="0.35">
      <c r="A590" s="6"/>
      <c r="B590" s="237"/>
      <c r="C590" s="6"/>
      <c r="D590" s="228" t="s">
        <v>393</v>
      </c>
      <c r="E590" s="229"/>
      <c r="F590" s="230"/>
      <c r="G590" s="6"/>
      <c r="H590" s="6"/>
      <c r="I590" s="4"/>
      <c r="V590" s="6"/>
      <c r="X590" s="6"/>
    </row>
    <row r="591" spans="1:24" s="5" customFormat="1" x14ac:dyDescent="0.35">
      <c r="A591" s="6"/>
      <c r="B591" s="237"/>
      <c r="C591" s="6"/>
      <c r="D591" s="228" t="s">
        <v>393</v>
      </c>
      <c r="E591" s="229"/>
      <c r="F591" s="230"/>
      <c r="G591" s="6"/>
      <c r="H591" s="6"/>
      <c r="I591" s="4"/>
      <c r="V591" s="6"/>
      <c r="X591" s="6"/>
    </row>
    <row r="592" spans="1:24" s="5" customFormat="1" x14ac:dyDescent="0.35">
      <c r="A592" s="6"/>
      <c r="B592" s="237"/>
      <c r="C592" s="6"/>
      <c r="D592" s="228" t="s">
        <v>393</v>
      </c>
      <c r="E592" s="229"/>
      <c r="F592" s="230"/>
      <c r="G592" s="6"/>
      <c r="H592" s="6"/>
      <c r="I592" s="4"/>
      <c r="V592" s="6"/>
      <c r="X592" s="6"/>
    </row>
    <row r="593" spans="1:24" s="5" customFormat="1" x14ac:dyDescent="0.35">
      <c r="A593" s="6"/>
      <c r="B593" s="237"/>
      <c r="C593" s="6"/>
      <c r="D593" s="228" t="s">
        <v>393</v>
      </c>
      <c r="E593" s="229"/>
      <c r="F593" s="230"/>
      <c r="G593" s="6"/>
      <c r="H593" s="6"/>
      <c r="I593" s="4"/>
      <c r="V593" s="6"/>
      <c r="X593" s="6"/>
    </row>
    <row r="594" spans="1:24" s="5" customFormat="1" x14ac:dyDescent="0.35">
      <c r="A594" s="6"/>
      <c r="B594" s="237"/>
      <c r="C594" s="6"/>
      <c r="D594" s="228" t="s">
        <v>393</v>
      </c>
      <c r="E594" s="229"/>
      <c r="F594" s="230"/>
      <c r="G594" s="6"/>
      <c r="H594" s="6"/>
      <c r="I594" s="4"/>
      <c r="V594" s="6"/>
      <c r="X594" s="6"/>
    </row>
    <row r="595" spans="1:24" s="5" customFormat="1" x14ac:dyDescent="0.35">
      <c r="A595" s="6"/>
      <c r="B595" s="237"/>
      <c r="C595" s="6"/>
      <c r="D595" s="228" t="s">
        <v>393</v>
      </c>
      <c r="E595" s="229"/>
      <c r="F595" s="230"/>
      <c r="G595" s="6"/>
      <c r="H595" s="6"/>
      <c r="I595" s="4"/>
      <c r="V595" s="6"/>
      <c r="X595" s="6"/>
    </row>
    <row r="596" spans="1:24" s="5" customFormat="1" x14ac:dyDescent="0.35">
      <c r="A596" s="6"/>
      <c r="B596" s="237"/>
      <c r="C596" s="6"/>
      <c r="D596" s="228" t="s">
        <v>393</v>
      </c>
      <c r="E596" s="229"/>
      <c r="F596" s="230"/>
      <c r="G596" s="6"/>
      <c r="H596" s="6"/>
      <c r="I596" s="4"/>
      <c r="V596" s="6"/>
      <c r="X596" s="6"/>
    </row>
    <row r="597" spans="1:24" s="5" customFormat="1" x14ac:dyDescent="0.35">
      <c r="A597" s="6"/>
      <c r="B597" s="237"/>
      <c r="C597" s="6"/>
      <c r="D597" s="228" t="s">
        <v>393</v>
      </c>
      <c r="E597" s="229"/>
      <c r="F597" s="230"/>
      <c r="G597" s="6"/>
      <c r="H597" s="6"/>
      <c r="I597" s="4"/>
      <c r="V597" s="6"/>
      <c r="X597" s="6"/>
    </row>
    <row r="598" spans="1:24" s="5" customFormat="1" x14ac:dyDescent="0.35">
      <c r="A598" s="6"/>
      <c r="B598" s="237"/>
      <c r="C598" s="6"/>
      <c r="D598" s="228" t="s">
        <v>393</v>
      </c>
      <c r="E598" s="229"/>
      <c r="F598" s="230"/>
      <c r="G598" s="6"/>
      <c r="H598" s="6"/>
      <c r="I598" s="4"/>
      <c r="V598" s="6"/>
      <c r="X598" s="6"/>
    </row>
    <row r="599" spans="1:24" s="5" customFormat="1" x14ac:dyDescent="0.35">
      <c r="A599" s="6"/>
      <c r="B599" s="237"/>
      <c r="C599" s="6"/>
      <c r="D599" s="228" t="s">
        <v>393</v>
      </c>
      <c r="E599" s="229"/>
      <c r="F599" s="230"/>
      <c r="G599" s="6"/>
      <c r="H599" s="6"/>
      <c r="I599" s="4"/>
      <c r="V599" s="6"/>
      <c r="X599" s="6"/>
    </row>
    <row r="600" spans="1:24" s="5" customFormat="1" x14ac:dyDescent="0.35">
      <c r="A600" s="6"/>
      <c r="B600" s="237"/>
      <c r="C600" s="6"/>
      <c r="D600" s="228" t="s">
        <v>393</v>
      </c>
      <c r="E600" s="229"/>
      <c r="F600" s="230"/>
      <c r="G600" s="6"/>
      <c r="H600" s="6"/>
      <c r="I600" s="4"/>
      <c r="V600" s="6"/>
      <c r="X600" s="6"/>
    </row>
    <row r="601" spans="1:24" s="5" customFormat="1" x14ac:dyDescent="0.35">
      <c r="A601" s="6"/>
      <c r="B601" s="237"/>
      <c r="C601" s="6"/>
      <c r="D601" s="228" t="s">
        <v>393</v>
      </c>
      <c r="E601" s="229"/>
      <c r="F601" s="230"/>
      <c r="G601" s="6"/>
      <c r="H601" s="6"/>
      <c r="I601" s="4"/>
      <c r="V601" s="6"/>
      <c r="X601" s="6"/>
    </row>
    <row r="602" spans="1:24" s="5" customFormat="1" x14ac:dyDescent="0.35">
      <c r="A602" s="6"/>
      <c r="B602" s="237"/>
      <c r="C602" s="6"/>
      <c r="D602" s="228" t="s">
        <v>393</v>
      </c>
      <c r="E602" s="229"/>
      <c r="F602" s="230"/>
      <c r="G602" s="6"/>
      <c r="H602" s="6"/>
      <c r="I602" s="4"/>
      <c r="V602" s="6"/>
      <c r="X602" s="6"/>
    </row>
    <row r="603" spans="1:24" s="5" customFormat="1" x14ac:dyDescent="0.35">
      <c r="A603" s="6"/>
      <c r="B603" s="237"/>
      <c r="C603" s="6"/>
      <c r="D603" s="228" t="s">
        <v>393</v>
      </c>
      <c r="E603" s="229"/>
      <c r="F603" s="230"/>
      <c r="G603" s="6"/>
      <c r="H603" s="6"/>
      <c r="I603" s="4"/>
      <c r="V603" s="6"/>
      <c r="X603" s="6"/>
    </row>
    <row r="604" spans="1:24" s="5" customFormat="1" x14ac:dyDescent="0.35">
      <c r="A604" s="6"/>
      <c r="B604" s="237"/>
      <c r="C604" s="6"/>
      <c r="D604" s="228" t="s">
        <v>393</v>
      </c>
      <c r="E604" s="229"/>
      <c r="F604" s="230"/>
      <c r="G604" s="6"/>
      <c r="H604" s="6"/>
      <c r="I604" s="4"/>
      <c r="V604" s="6"/>
      <c r="X604" s="6"/>
    </row>
    <row r="605" spans="1:24" s="5" customFormat="1" x14ac:dyDescent="0.35">
      <c r="A605" s="6"/>
      <c r="B605" s="237"/>
      <c r="C605" s="6"/>
      <c r="D605" s="228" t="s">
        <v>393</v>
      </c>
      <c r="E605" s="229"/>
      <c r="F605" s="230"/>
      <c r="G605" s="6"/>
      <c r="H605" s="6"/>
      <c r="I605" s="4"/>
      <c r="V605" s="6"/>
      <c r="X605" s="6"/>
    </row>
    <row r="606" spans="1:24" s="5" customFormat="1" x14ac:dyDescent="0.35">
      <c r="A606" s="6"/>
      <c r="B606" s="237"/>
      <c r="C606" s="6"/>
      <c r="D606" s="228" t="s">
        <v>393</v>
      </c>
      <c r="E606" s="229"/>
      <c r="F606" s="230"/>
      <c r="G606" s="6"/>
      <c r="H606" s="6"/>
      <c r="I606" s="4"/>
      <c r="V606" s="6"/>
      <c r="X606" s="6"/>
    </row>
    <row r="607" spans="1:24" s="5" customFormat="1" x14ac:dyDescent="0.35">
      <c r="A607" s="6"/>
      <c r="B607" s="237"/>
      <c r="C607" s="6"/>
      <c r="D607" s="228" t="s">
        <v>393</v>
      </c>
      <c r="E607" s="229"/>
      <c r="F607" s="230"/>
      <c r="G607" s="6"/>
      <c r="H607" s="6"/>
      <c r="I607" s="4"/>
      <c r="V607" s="6"/>
      <c r="X607" s="6"/>
    </row>
    <row r="608" spans="1:24" s="5" customFormat="1" x14ac:dyDescent="0.35">
      <c r="A608" s="6"/>
      <c r="B608" s="237"/>
      <c r="C608" s="6"/>
      <c r="D608" s="228" t="s">
        <v>393</v>
      </c>
      <c r="E608" s="229"/>
      <c r="F608" s="230"/>
      <c r="G608" s="6"/>
      <c r="H608" s="6"/>
      <c r="I608" s="4"/>
      <c r="V608" s="6"/>
      <c r="X608" s="6"/>
    </row>
    <row r="609" spans="1:24" s="5" customFormat="1" x14ac:dyDescent="0.35">
      <c r="A609" s="6"/>
      <c r="B609" s="237"/>
      <c r="C609" s="6"/>
      <c r="D609" s="228" t="s">
        <v>393</v>
      </c>
      <c r="E609" s="229"/>
      <c r="F609" s="230"/>
      <c r="G609" s="6"/>
      <c r="H609" s="6"/>
      <c r="I609" s="4"/>
      <c r="V609" s="6"/>
      <c r="X609" s="6"/>
    </row>
    <row r="610" spans="1:24" s="5" customFormat="1" x14ac:dyDescent="0.35">
      <c r="A610" s="6"/>
      <c r="B610" s="237"/>
      <c r="C610" s="6"/>
      <c r="D610" s="228" t="s">
        <v>393</v>
      </c>
      <c r="E610" s="229"/>
      <c r="F610" s="230"/>
      <c r="G610" s="6"/>
      <c r="H610" s="6"/>
      <c r="I610" s="4"/>
      <c r="V610" s="6"/>
      <c r="X610" s="6"/>
    </row>
    <row r="611" spans="1:24" s="5" customFormat="1" x14ac:dyDescent="0.35">
      <c r="A611" s="6"/>
      <c r="B611" s="237"/>
      <c r="C611" s="6"/>
      <c r="D611" s="228" t="s">
        <v>393</v>
      </c>
      <c r="E611" s="229"/>
      <c r="F611" s="230"/>
      <c r="G611" s="6"/>
      <c r="H611" s="6"/>
      <c r="I611" s="4"/>
      <c r="V611" s="6"/>
      <c r="X611" s="6"/>
    </row>
    <row r="612" spans="1:24" s="5" customFormat="1" x14ac:dyDescent="0.35">
      <c r="A612" s="6"/>
      <c r="B612" s="237"/>
      <c r="C612" s="6"/>
      <c r="D612" s="228" t="s">
        <v>393</v>
      </c>
      <c r="E612" s="229"/>
      <c r="F612" s="230"/>
      <c r="G612" s="6"/>
      <c r="H612" s="6"/>
      <c r="I612" s="4"/>
      <c r="V612" s="6"/>
      <c r="X612" s="6"/>
    </row>
    <row r="613" spans="1:24" s="5" customFormat="1" x14ac:dyDescent="0.35">
      <c r="A613" s="6"/>
      <c r="B613" s="237"/>
      <c r="C613" s="6"/>
      <c r="D613" s="228" t="s">
        <v>393</v>
      </c>
      <c r="E613" s="229"/>
      <c r="F613" s="230"/>
      <c r="G613" s="6"/>
      <c r="H613" s="6"/>
      <c r="I613" s="4"/>
      <c r="V613" s="6"/>
      <c r="X613" s="6"/>
    </row>
    <row r="614" spans="1:24" s="5" customFormat="1" x14ac:dyDescent="0.35">
      <c r="A614" s="6"/>
      <c r="B614" s="237"/>
      <c r="C614" s="6"/>
      <c r="D614" s="228" t="s">
        <v>393</v>
      </c>
      <c r="E614" s="229"/>
      <c r="F614" s="230"/>
      <c r="G614" s="6"/>
      <c r="H614" s="6"/>
      <c r="I614" s="4"/>
      <c r="V614" s="6"/>
      <c r="X614" s="6"/>
    </row>
    <row r="615" spans="1:24" s="5" customFormat="1" x14ac:dyDescent="0.35">
      <c r="A615" s="6"/>
      <c r="B615" s="237"/>
      <c r="C615" s="6"/>
      <c r="D615" s="228" t="s">
        <v>393</v>
      </c>
      <c r="E615" s="229"/>
      <c r="F615" s="230"/>
      <c r="G615" s="6"/>
      <c r="H615" s="6"/>
      <c r="I615" s="4"/>
      <c r="V615" s="6"/>
      <c r="X615" s="6"/>
    </row>
    <row r="616" spans="1:24" s="5" customFormat="1" x14ac:dyDescent="0.35">
      <c r="A616" s="6"/>
      <c r="B616" s="237"/>
      <c r="C616" s="6"/>
      <c r="D616" s="228" t="s">
        <v>393</v>
      </c>
      <c r="E616" s="229"/>
      <c r="F616" s="230"/>
      <c r="G616" s="6"/>
      <c r="H616" s="6"/>
      <c r="I616" s="4"/>
      <c r="V616" s="6"/>
      <c r="X616" s="6"/>
    </row>
    <row r="617" spans="1:24" s="5" customFormat="1" x14ac:dyDescent="0.35">
      <c r="A617" s="6"/>
      <c r="B617" s="237"/>
      <c r="C617" s="6"/>
      <c r="D617" s="228" t="s">
        <v>393</v>
      </c>
      <c r="E617" s="229"/>
      <c r="F617" s="230"/>
      <c r="G617" s="6"/>
      <c r="H617" s="6"/>
      <c r="I617" s="4"/>
      <c r="V617" s="6"/>
      <c r="X617" s="6"/>
    </row>
    <row r="618" spans="1:24" s="5" customFormat="1" x14ac:dyDescent="0.35">
      <c r="A618" s="6"/>
      <c r="B618" s="237"/>
      <c r="C618" s="6"/>
      <c r="D618" s="228" t="s">
        <v>393</v>
      </c>
      <c r="E618" s="229"/>
      <c r="F618" s="230"/>
      <c r="G618" s="6"/>
      <c r="H618" s="6"/>
      <c r="I618" s="4"/>
      <c r="V618" s="6"/>
      <c r="X618" s="6"/>
    </row>
    <row r="619" spans="1:24" s="5" customFormat="1" x14ac:dyDescent="0.35">
      <c r="A619" s="6"/>
      <c r="B619" s="237"/>
      <c r="C619" s="6"/>
      <c r="D619" s="228" t="s">
        <v>393</v>
      </c>
      <c r="E619" s="229"/>
      <c r="F619" s="230"/>
      <c r="G619" s="6"/>
      <c r="H619" s="6"/>
      <c r="I619" s="4"/>
      <c r="V619" s="6"/>
      <c r="X619" s="6"/>
    </row>
    <row r="620" spans="1:24" s="5" customFormat="1" x14ac:dyDescent="0.35">
      <c r="A620" s="6"/>
      <c r="B620" s="237"/>
      <c r="C620" s="6"/>
      <c r="D620" s="228" t="s">
        <v>393</v>
      </c>
      <c r="E620" s="229"/>
      <c r="F620" s="230"/>
      <c r="G620" s="6"/>
      <c r="H620" s="6"/>
      <c r="I620" s="4"/>
      <c r="V620" s="6"/>
      <c r="X620" s="6"/>
    </row>
    <row r="621" spans="1:24" s="5" customFormat="1" x14ac:dyDescent="0.35">
      <c r="A621" s="6"/>
      <c r="B621" s="237"/>
      <c r="C621" s="6"/>
      <c r="D621" s="228" t="s">
        <v>393</v>
      </c>
      <c r="E621" s="229"/>
      <c r="F621" s="230"/>
      <c r="G621" s="6"/>
      <c r="H621" s="6"/>
      <c r="I621" s="4"/>
      <c r="V621" s="6"/>
      <c r="X621" s="6"/>
    </row>
    <row r="622" spans="1:24" s="5" customFormat="1" x14ac:dyDescent="0.35">
      <c r="A622" s="6"/>
      <c r="B622" s="237"/>
      <c r="C622" s="6"/>
      <c r="D622" s="228" t="s">
        <v>393</v>
      </c>
      <c r="E622" s="229"/>
      <c r="F622" s="230"/>
      <c r="G622" s="6"/>
      <c r="H622" s="6"/>
      <c r="I622" s="4"/>
      <c r="V622" s="6"/>
      <c r="X622" s="6"/>
    </row>
    <row r="623" spans="1:24" s="5" customFormat="1" x14ac:dyDescent="0.35">
      <c r="A623" s="6"/>
      <c r="B623" s="237"/>
      <c r="C623" s="6"/>
      <c r="D623" s="228" t="s">
        <v>393</v>
      </c>
      <c r="E623" s="229"/>
      <c r="F623" s="230"/>
      <c r="G623" s="6"/>
      <c r="H623" s="6"/>
      <c r="I623" s="4"/>
      <c r="V623" s="6"/>
      <c r="X623" s="6"/>
    </row>
    <row r="624" spans="1:24" s="5" customFormat="1" x14ac:dyDescent="0.35">
      <c r="A624" s="6"/>
      <c r="B624" s="237"/>
      <c r="C624" s="6"/>
      <c r="D624" s="228" t="s">
        <v>393</v>
      </c>
      <c r="E624" s="229"/>
      <c r="F624" s="230"/>
      <c r="G624" s="6"/>
      <c r="H624" s="6"/>
      <c r="I624" s="4"/>
      <c r="V624" s="6"/>
      <c r="X624" s="6"/>
    </row>
    <row r="625" spans="1:24" s="5" customFormat="1" x14ac:dyDescent="0.35">
      <c r="A625" s="6"/>
      <c r="B625" s="237"/>
      <c r="C625" s="6"/>
      <c r="D625" s="228" t="s">
        <v>393</v>
      </c>
      <c r="E625" s="229"/>
      <c r="F625" s="230"/>
      <c r="G625" s="6"/>
      <c r="H625" s="6"/>
      <c r="I625" s="4"/>
      <c r="V625" s="6"/>
      <c r="X625" s="6"/>
    </row>
    <row r="626" spans="1:24" s="5" customFormat="1" x14ac:dyDescent="0.35">
      <c r="A626" s="6"/>
      <c r="B626" s="237"/>
      <c r="C626" s="6"/>
      <c r="D626" s="228" t="s">
        <v>393</v>
      </c>
      <c r="E626" s="229"/>
      <c r="F626" s="230"/>
      <c r="G626" s="6"/>
      <c r="H626" s="6"/>
      <c r="I626" s="4"/>
      <c r="V626" s="6"/>
      <c r="X626" s="6"/>
    </row>
    <row r="627" spans="1:24" s="5" customFormat="1" x14ac:dyDescent="0.35">
      <c r="A627" s="6"/>
      <c r="B627" s="237"/>
      <c r="C627" s="6"/>
      <c r="D627" s="228" t="s">
        <v>393</v>
      </c>
      <c r="E627" s="229"/>
      <c r="F627" s="230"/>
      <c r="G627" s="6"/>
      <c r="H627" s="6"/>
      <c r="I627" s="4"/>
      <c r="V627" s="6"/>
      <c r="X627" s="6"/>
    </row>
    <row r="628" spans="1:24" s="5" customFormat="1" x14ac:dyDescent="0.35">
      <c r="A628" s="6"/>
      <c r="B628" s="237"/>
      <c r="C628" s="6"/>
      <c r="D628" s="228" t="s">
        <v>393</v>
      </c>
      <c r="E628" s="229"/>
      <c r="F628" s="230"/>
      <c r="G628" s="6"/>
      <c r="H628" s="6"/>
      <c r="I628" s="4"/>
      <c r="V628" s="6"/>
      <c r="X628" s="6"/>
    </row>
    <row r="629" spans="1:24" s="5" customFormat="1" x14ac:dyDescent="0.35">
      <c r="A629" s="6"/>
      <c r="B629" s="237"/>
      <c r="C629" s="6"/>
      <c r="D629" s="228" t="s">
        <v>393</v>
      </c>
      <c r="E629" s="229"/>
      <c r="F629" s="230"/>
      <c r="G629" s="6"/>
      <c r="H629" s="6"/>
      <c r="I629" s="4"/>
      <c r="V629" s="6"/>
      <c r="X629" s="6"/>
    </row>
    <row r="630" spans="1:24" s="5" customFormat="1" x14ac:dyDescent="0.35">
      <c r="A630" s="6"/>
      <c r="B630" s="237"/>
      <c r="C630" s="6"/>
      <c r="D630" s="228" t="s">
        <v>393</v>
      </c>
      <c r="E630" s="229"/>
      <c r="F630" s="230"/>
      <c r="G630" s="6"/>
      <c r="H630" s="6"/>
      <c r="I630" s="4"/>
      <c r="V630" s="6"/>
      <c r="X630" s="6"/>
    </row>
    <row r="631" spans="1:24" s="5" customFormat="1" x14ac:dyDescent="0.35">
      <c r="A631" s="6"/>
      <c r="B631" s="237"/>
      <c r="C631" s="6"/>
      <c r="D631" s="228" t="s">
        <v>393</v>
      </c>
      <c r="E631" s="229"/>
      <c r="F631" s="230"/>
      <c r="G631" s="6"/>
      <c r="H631" s="6"/>
      <c r="I631" s="4"/>
      <c r="V631" s="6"/>
      <c r="X631" s="6"/>
    </row>
    <row r="632" spans="1:24" s="5" customFormat="1" x14ac:dyDescent="0.35">
      <c r="A632" s="6"/>
      <c r="B632" s="237"/>
      <c r="C632" s="6"/>
      <c r="D632" s="228" t="s">
        <v>393</v>
      </c>
      <c r="E632" s="229"/>
      <c r="F632" s="230"/>
      <c r="G632" s="6"/>
      <c r="H632" s="6"/>
      <c r="I632" s="4"/>
      <c r="V632" s="6"/>
      <c r="X632" s="6"/>
    </row>
    <row r="633" spans="1:24" s="5" customFormat="1" x14ac:dyDescent="0.35">
      <c r="A633" s="6"/>
      <c r="B633" s="237"/>
      <c r="C633" s="6"/>
      <c r="D633" s="228" t="s">
        <v>393</v>
      </c>
      <c r="E633" s="229"/>
      <c r="F633" s="230"/>
      <c r="G633" s="6"/>
      <c r="H633" s="6"/>
      <c r="I633" s="4"/>
      <c r="V633" s="6"/>
      <c r="X633" s="6"/>
    </row>
    <row r="634" spans="1:24" s="5" customFormat="1" x14ac:dyDescent="0.35">
      <c r="A634" s="6"/>
      <c r="B634" s="237"/>
      <c r="C634" s="6"/>
      <c r="D634" s="228" t="s">
        <v>393</v>
      </c>
      <c r="E634" s="229"/>
      <c r="F634" s="230"/>
      <c r="G634" s="6"/>
      <c r="H634" s="6"/>
      <c r="I634" s="4"/>
      <c r="V634" s="6"/>
      <c r="X634" s="6"/>
    </row>
    <row r="635" spans="1:24" s="5" customFormat="1" x14ac:dyDescent="0.35">
      <c r="A635" s="6"/>
      <c r="B635" s="237"/>
      <c r="C635" s="6"/>
      <c r="D635" s="228" t="s">
        <v>393</v>
      </c>
      <c r="E635" s="229"/>
      <c r="F635" s="230"/>
      <c r="G635" s="6"/>
      <c r="H635" s="6"/>
      <c r="I635" s="4"/>
      <c r="V635" s="6"/>
      <c r="X635" s="6"/>
    </row>
    <row r="636" spans="1:24" s="5" customFormat="1" x14ac:dyDescent="0.35">
      <c r="A636" s="6"/>
      <c r="B636" s="237"/>
      <c r="C636" s="6"/>
      <c r="D636" s="228" t="s">
        <v>393</v>
      </c>
      <c r="E636" s="229"/>
      <c r="F636" s="230"/>
      <c r="G636" s="6"/>
      <c r="H636" s="6"/>
      <c r="I636" s="4"/>
      <c r="V636" s="6"/>
      <c r="X636" s="6"/>
    </row>
    <row r="637" spans="1:24" s="5" customFormat="1" x14ac:dyDescent="0.35">
      <c r="A637" s="6"/>
      <c r="B637" s="237"/>
      <c r="C637" s="6"/>
      <c r="D637" s="228" t="s">
        <v>393</v>
      </c>
      <c r="E637" s="229"/>
      <c r="F637" s="230"/>
      <c r="G637" s="6"/>
      <c r="H637" s="6"/>
      <c r="I637" s="4"/>
      <c r="V637" s="6"/>
      <c r="X637" s="6"/>
    </row>
    <row r="638" spans="1:24" s="5" customFormat="1" x14ac:dyDescent="0.35">
      <c r="A638" s="6"/>
      <c r="B638" s="237"/>
      <c r="C638" s="6"/>
      <c r="D638" s="228" t="s">
        <v>393</v>
      </c>
      <c r="E638" s="229"/>
      <c r="F638" s="230"/>
      <c r="G638" s="6"/>
      <c r="H638" s="6"/>
      <c r="I638" s="4"/>
      <c r="V638" s="6"/>
      <c r="X638" s="6"/>
    </row>
    <row r="639" spans="1:24" s="5" customFormat="1" x14ac:dyDescent="0.35">
      <c r="A639" s="6"/>
      <c r="B639" s="237"/>
      <c r="C639" s="6"/>
      <c r="D639" s="228" t="s">
        <v>393</v>
      </c>
      <c r="E639" s="229"/>
      <c r="F639" s="230"/>
      <c r="G639" s="6"/>
      <c r="H639" s="6"/>
      <c r="I639" s="4"/>
      <c r="V639" s="6"/>
      <c r="X639" s="6"/>
    </row>
    <row r="640" spans="1:24" s="5" customFormat="1" x14ac:dyDescent="0.35">
      <c r="A640" s="6"/>
      <c r="B640" s="237"/>
      <c r="C640" s="6"/>
      <c r="D640" s="228" t="s">
        <v>393</v>
      </c>
      <c r="E640" s="229"/>
      <c r="F640" s="230"/>
      <c r="G640" s="6"/>
      <c r="H640" s="6"/>
      <c r="I640" s="4"/>
      <c r="V640" s="6"/>
      <c r="X640" s="6"/>
    </row>
    <row r="641" spans="1:24" s="5" customFormat="1" x14ac:dyDescent="0.35">
      <c r="A641" s="6"/>
      <c r="B641" s="237"/>
      <c r="C641" s="6"/>
      <c r="D641" s="228" t="s">
        <v>393</v>
      </c>
      <c r="E641" s="229"/>
      <c r="F641" s="230"/>
      <c r="G641" s="6"/>
      <c r="H641" s="6"/>
      <c r="I641" s="4"/>
      <c r="V641" s="6"/>
      <c r="X641" s="6"/>
    </row>
    <row r="642" spans="1:24" s="5" customFormat="1" x14ac:dyDescent="0.35">
      <c r="A642" s="6"/>
      <c r="B642" s="237"/>
      <c r="C642" s="6"/>
      <c r="D642" s="228" t="s">
        <v>393</v>
      </c>
      <c r="E642" s="229"/>
      <c r="F642" s="230"/>
      <c r="G642" s="6"/>
      <c r="H642" s="6"/>
      <c r="I642" s="4"/>
      <c r="V642" s="6"/>
      <c r="X642" s="6"/>
    </row>
    <row r="643" spans="1:24" s="5" customFormat="1" x14ac:dyDescent="0.35">
      <c r="A643" s="6"/>
      <c r="B643" s="237"/>
      <c r="C643" s="6"/>
      <c r="D643" s="228" t="s">
        <v>393</v>
      </c>
      <c r="E643" s="229"/>
      <c r="F643" s="230"/>
      <c r="G643" s="6"/>
      <c r="H643" s="6"/>
      <c r="I643" s="4"/>
      <c r="V643" s="6"/>
      <c r="X643" s="6"/>
    </row>
    <row r="644" spans="1:24" s="5" customFormat="1" x14ac:dyDescent="0.35">
      <c r="A644" s="6"/>
      <c r="B644" s="237"/>
      <c r="C644" s="6"/>
      <c r="D644" s="228" t="s">
        <v>393</v>
      </c>
      <c r="E644" s="229"/>
      <c r="F644" s="230"/>
      <c r="G644" s="6"/>
      <c r="H644" s="6"/>
      <c r="I644" s="4"/>
      <c r="V644" s="6"/>
      <c r="X644" s="6"/>
    </row>
    <row r="645" spans="1:24" s="5" customFormat="1" x14ac:dyDescent="0.35">
      <c r="A645" s="6"/>
      <c r="B645" s="237"/>
      <c r="C645" s="6"/>
      <c r="D645" s="228" t="s">
        <v>393</v>
      </c>
      <c r="E645" s="229"/>
      <c r="F645" s="230"/>
      <c r="G645" s="6"/>
      <c r="H645" s="6"/>
      <c r="I645" s="4"/>
      <c r="V645" s="6"/>
      <c r="X645" s="6"/>
    </row>
    <row r="646" spans="1:24" s="5" customFormat="1" x14ac:dyDescent="0.35">
      <c r="A646" s="6"/>
      <c r="B646" s="237"/>
      <c r="C646" s="6"/>
      <c r="D646" s="228" t="s">
        <v>393</v>
      </c>
      <c r="E646" s="229"/>
      <c r="F646" s="230"/>
      <c r="G646" s="6"/>
      <c r="H646" s="6"/>
      <c r="I646" s="4"/>
      <c r="V646" s="6"/>
      <c r="X646" s="6"/>
    </row>
    <row r="647" spans="1:24" s="5" customFormat="1" x14ac:dyDescent="0.35">
      <c r="A647" s="6"/>
      <c r="B647" s="237"/>
      <c r="C647" s="6"/>
      <c r="D647" s="228" t="s">
        <v>393</v>
      </c>
      <c r="E647" s="229"/>
      <c r="F647" s="230"/>
      <c r="G647" s="6"/>
      <c r="H647" s="6"/>
      <c r="I647" s="4"/>
      <c r="V647" s="6"/>
      <c r="X647" s="6"/>
    </row>
    <row r="648" spans="1:24" s="5" customFormat="1" x14ac:dyDescent="0.35">
      <c r="A648" s="6"/>
      <c r="B648" s="237"/>
      <c r="C648" s="6"/>
      <c r="D648" s="228" t="s">
        <v>393</v>
      </c>
      <c r="E648" s="229"/>
      <c r="F648" s="230"/>
      <c r="G648" s="6"/>
      <c r="H648" s="6"/>
      <c r="I648" s="4"/>
      <c r="V648" s="6"/>
      <c r="X648" s="6"/>
    </row>
    <row r="649" spans="1:24" s="5" customFormat="1" x14ac:dyDescent="0.35">
      <c r="A649" s="6"/>
      <c r="B649" s="237"/>
      <c r="C649" s="6"/>
      <c r="D649" s="228" t="s">
        <v>393</v>
      </c>
      <c r="E649" s="229"/>
      <c r="F649" s="230"/>
      <c r="G649" s="6"/>
      <c r="H649" s="6"/>
      <c r="I649" s="4"/>
      <c r="V649" s="6"/>
      <c r="X649" s="6"/>
    </row>
    <row r="650" spans="1:24" s="5" customFormat="1" x14ac:dyDescent="0.35">
      <c r="A650" s="6"/>
      <c r="B650" s="237"/>
      <c r="C650" s="6"/>
      <c r="D650" s="228" t="s">
        <v>393</v>
      </c>
      <c r="E650" s="229"/>
      <c r="F650" s="230"/>
      <c r="G650" s="6"/>
      <c r="H650" s="6"/>
      <c r="I650" s="4"/>
      <c r="V650" s="6"/>
      <c r="X650" s="6"/>
    </row>
    <row r="651" spans="1:24" s="5" customFormat="1" x14ac:dyDescent="0.35">
      <c r="A651" s="6"/>
      <c r="B651" s="237"/>
      <c r="C651" s="6"/>
      <c r="D651" s="228" t="s">
        <v>393</v>
      </c>
      <c r="E651" s="229"/>
      <c r="F651" s="230"/>
      <c r="G651" s="6"/>
      <c r="H651" s="6"/>
      <c r="I651" s="4"/>
      <c r="V651" s="6"/>
      <c r="X651" s="6"/>
    </row>
    <row r="652" spans="1:24" s="5" customFormat="1" x14ac:dyDescent="0.35">
      <c r="A652" s="6"/>
      <c r="B652" s="237"/>
      <c r="C652" s="6"/>
      <c r="D652" s="228" t="s">
        <v>393</v>
      </c>
      <c r="E652" s="229"/>
      <c r="F652" s="230"/>
      <c r="G652" s="6"/>
      <c r="H652" s="6"/>
      <c r="I652" s="4"/>
      <c r="V652" s="6"/>
      <c r="X652" s="6"/>
    </row>
    <row r="653" spans="1:24" s="5" customFormat="1" x14ac:dyDescent="0.35">
      <c r="A653" s="6"/>
      <c r="B653" s="237"/>
      <c r="C653" s="6"/>
      <c r="D653" s="228" t="s">
        <v>393</v>
      </c>
      <c r="E653" s="229"/>
      <c r="F653" s="230"/>
      <c r="G653" s="6"/>
      <c r="H653" s="6"/>
      <c r="I653" s="4"/>
      <c r="V653" s="6"/>
      <c r="X653" s="6"/>
    </row>
    <row r="654" spans="1:24" s="5" customFormat="1" x14ac:dyDescent="0.35">
      <c r="A654" s="6"/>
      <c r="B654" s="237"/>
      <c r="C654" s="6"/>
      <c r="D654" s="228" t="s">
        <v>393</v>
      </c>
      <c r="E654" s="229"/>
      <c r="F654" s="230"/>
      <c r="G654" s="6"/>
      <c r="H654" s="6"/>
      <c r="I654" s="4"/>
      <c r="V654" s="6"/>
      <c r="X654" s="6"/>
    </row>
    <row r="655" spans="1:24" s="5" customFormat="1" x14ac:dyDescent="0.35">
      <c r="A655" s="6"/>
      <c r="B655" s="237"/>
      <c r="C655" s="6"/>
      <c r="D655" s="228" t="s">
        <v>393</v>
      </c>
      <c r="E655" s="229"/>
      <c r="F655" s="230"/>
      <c r="G655" s="6"/>
      <c r="H655" s="6"/>
      <c r="I655" s="4"/>
      <c r="V655" s="6"/>
      <c r="X655" s="6"/>
    </row>
    <row r="656" spans="1:24" s="5" customFormat="1" x14ac:dyDescent="0.35">
      <c r="A656" s="6"/>
      <c r="B656" s="237"/>
      <c r="C656" s="6"/>
      <c r="D656" s="228" t="s">
        <v>393</v>
      </c>
      <c r="E656" s="229"/>
      <c r="F656" s="230"/>
      <c r="G656" s="6"/>
      <c r="H656" s="6"/>
      <c r="I656" s="4"/>
      <c r="V656" s="6"/>
      <c r="X656" s="6"/>
    </row>
    <row r="657" spans="1:24" s="5" customFormat="1" x14ac:dyDescent="0.35">
      <c r="A657" s="6"/>
      <c r="B657" s="237"/>
      <c r="C657" s="6"/>
      <c r="D657" s="228" t="s">
        <v>393</v>
      </c>
      <c r="E657" s="229"/>
      <c r="F657" s="230"/>
      <c r="G657" s="6"/>
      <c r="H657" s="6"/>
      <c r="I657" s="4"/>
      <c r="V657" s="6"/>
      <c r="X657" s="6"/>
    </row>
    <row r="658" spans="1:24" s="5" customFormat="1" x14ac:dyDescent="0.35">
      <c r="A658" s="6"/>
      <c r="B658" s="237"/>
      <c r="C658" s="6"/>
      <c r="D658" s="228" t="s">
        <v>393</v>
      </c>
      <c r="E658" s="229"/>
      <c r="F658" s="230"/>
      <c r="G658" s="6"/>
      <c r="H658" s="6"/>
      <c r="I658" s="4"/>
      <c r="V658" s="6"/>
      <c r="X658" s="6"/>
    </row>
    <row r="659" spans="1:24" s="5" customFormat="1" x14ac:dyDescent="0.35">
      <c r="A659" s="6"/>
      <c r="B659" s="237"/>
      <c r="C659" s="6"/>
      <c r="D659" s="228" t="s">
        <v>393</v>
      </c>
      <c r="E659" s="229"/>
      <c r="F659" s="230"/>
      <c r="G659" s="6"/>
      <c r="H659" s="6"/>
      <c r="I659" s="4"/>
      <c r="V659" s="6"/>
      <c r="X659" s="6"/>
    </row>
    <row r="660" spans="1:24" s="5" customFormat="1" x14ac:dyDescent="0.35">
      <c r="A660" s="6"/>
      <c r="B660" s="237"/>
      <c r="C660" s="6"/>
      <c r="D660" s="228" t="s">
        <v>393</v>
      </c>
      <c r="E660" s="229"/>
      <c r="F660" s="230"/>
      <c r="G660" s="6"/>
      <c r="H660" s="6"/>
      <c r="I660" s="4"/>
      <c r="V660" s="6"/>
      <c r="X660" s="6"/>
    </row>
    <row r="661" spans="1:24" s="5" customFormat="1" x14ac:dyDescent="0.35">
      <c r="A661" s="6"/>
      <c r="B661" s="237"/>
      <c r="C661" s="6"/>
      <c r="D661" s="228" t="s">
        <v>393</v>
      </c>
      <c r="E661" s="229"/>
      <c r="F661" s="230"/>
      <c r="G661" s="6"/>
      <c r="H661" s="6"/>
      <c r="I661" s="4"/>
      <c r="V661" s="6"/>
      <c r="X661" s="6"/>
    </row>
    <row r="662" spans="1:24" s="5" customFormat="1" x14ac:dyDescent="0.35">
      <c r="A662" s="6"/>
      <c r="B662" s="237"/>
      <c r="C662" s="6"/>
      <c r="D662" s="228" t="s">
        <v>393</v>
      </c>
      <c r="E662" s="229"/>
      <c r="F662" s="230"/>
      <c r="G662" s="6"/>
      <c r="H662" s="6"/>
      <c r="I662" s="4"/>
      <c r="V662" s="6"/>
      <c r="X662" s="6"/>
    </row>
    <row r="663" spans="1:24" s="5" customFormat="1" x14ac:dyDescent="0.35">
      <c r="A663" s="6"/>
      <c r="B663" s="237"/>
      <c r="C663" s="6"/>
      <c r="D663" s="228" t="s">
        <v>393</v>
      </c>
      <c r="E663" s="229"/>
      <c r="F663" s="230"/>
      <c r="G663" s="6"/>
      <c r="H663" s="6"/>
      <c r="I663" s="4"/>
      <c r="V663" s="6"/>
      <c r="X663" s="6"/>
    </row>
    <row r="664" spans="1:24" s="5" customFormat="1" x14ac:dyDescent="0.35">
      <c r="A664" s="6"/>
      <c r="B664" s="237"/>
      <c r="C664" s="6"/>
      <c r="D664" s="228" t="s">
        <v>393</v>
      </c>
      <c r="E664" s="229"/>
      <c r="F664" s="230"/>
      <c r="G664" s="6"/>
      <c r="H664" s="6"/>
      <c r="I664" s="4"/>
      <c r="V664" s="6"/>
      <c r="X664" s="6"/>
    </row>
    <row r="665" spans="1:24" s="5" customFormat="1" x14ac:dyDescent="0.35">
      <c r="A665" s="6"/>
      <c r="B665" s="237"/>
      <c r="C665" s="6"/>
      <c r="D665" s="228" t="s">
        <v>393</v>
      </c>
      <c r="E665" s="229"/>
      <c r="F665" s="230"/>
      <c r="G665" s="6"/>
      <c r="H665" s="6"/>
      <c r="I665" s="4"/>
      <c r="V665" s="6"/>
      <c r="X665" s="6"/>
    </row>
    <row r="666" spans="1:24" s="5" customFormat="1" x14ac:dyDescent="0.35">
      <c r="A666" s="6"/>
      <c r="B666" s="237"/>
      <c r="C666" s="6"/>
      <c r="D666" s="228" t="s">
        <v>393</v>
      </c>
      <c r="E666" s="229"/>
      <c r="F666" s="230"/>
      <c r="G666" s="6"/>
      <c r="H666" s="6"/>
      <c r="I666" s="4"/>
      <c r="V666" s="6"/>
      <c r="X666" s="6"/>
    </row>
    <row r="667" spans="1:24" s="5" customFormat="1" x14ac:dyDescent="0.35">
      <c r="A667" s="6"/>
      <c r="B667" s="237"/>
      <c r="C667" s="6"/>
      <c r="D667" s="228" t="s">
        <v>393</v>
      </c>
      <c r="E667" s="229"/>
      <c r="F667" s="230"/>
      <c r="G667" s="6"/>
      <c r="H667" s="6"/>
      <c r="I667" s="4"/>
      <c r="V667" s="6"/>
      <c r="X667" s="6"/>
    </row>
    <row r="668" spans="1:24" s="5" customFormat="1" x14ac:dyDescent="0.35">
      <c r="A668" s="6"/>
      <c r="B668" s="237"/>
      <c r="C668" s="6"/>
      <c r="D668" s="228" t="s">
        <v>393</v>
      </c>
      <c r="E668" s="229"/>
      <c r="F668" s="230"/>
      <c r="G668" s="6"/>
      <c r="H668" s="6"/>
      <c r="I668" s="4"/>
      <c r="V668" s="6"/>
      <c r="X668" s="6"/>
    </row>
    <row r="669" spans="1:24" s="5" customFormat="1" x14ac:dyDescent="0.35">
      <c r="A669" s="6"/>
      <c r="B669" s="237"/>
      <c r="C669" s="6"/>
      <c r="D669" s="228" t="s">
        <v>393</v>
      </c>
      <c r="E669" s="229"/>
      <c r="F669" s="230"/>
      <c r="G669" s="6"/>
      <c r="H669" s="6"/>
      <c r="I669" s="4"/>
      <c r="V669" s="6"/>
      <c r="X669" s="6"/>
    </row>
    <row r="670" spans="1:24" s="5" customFormat="1" x14ac:dyDescent="0.35">
      <c r="A670" s="6"/>
      <c r="B670" s="237"/>
      <c r="C670" s="6"/>
      <c r="D670" s="228" t="s">
        <v>393</v>
      </c>
      <c r="E670" s="229"/>
      <c r="F670" s="230"/>
      <c r="G670" s="6"/>
      <c r="H670" s="6"/>
      <c r="I670" s="4"/>
      <c r="V670" s="6"/>
      <c r="X670" s="6"/>
    </row>
    <row r="671" spans="1:24" s="5" customFormat="1" x14ac:dyDescent="0.35">
      <c r="A671" s="6"/>
      <c r="B671" s="237"/>
      <c r="C671" s="6"/>
      <c r="D671" s="228" t="s">
        <v>393</v>
      </c>
      <c r="E671" s="229"/>
      <c r="F671" s="230"/>
      <c r="G671" s="6"/>
      <c r="H671" s="6"/>
      <c r="I671" s="4"/>
      <c r="V671" s="6"/>
      <c r="X671" s="6"/>
    </row>
    <row r="672" spans="1:24" s="5" customFormat="1" x14ac:dyDescent="0.35">
      <c r="A672" s="6"/>
      <c r="B672" s="237"/>
      <c r="C672" s="6"/>
      <c r="D672" s="228" t="s">
        <v>393</v>
      </c>
      <c r="E672" s="229"/>
      <c r="F672" s="230"/>
      <c r="G672" s="6"/>
      <c r="H672" s="6"/>
      <c r="I672" s="4"/>
      <c r="V672" s="6"/>
      <c r="X672" s="6"/>
    </row>
    <row r="673" spans="1:24" s="5" customFormat="1" x14ac:dyDescent="0.35">
      <c r="A673" s="6"/>
      <c r="B673" s="237"/>
      <c r="C673" s="6"/>
      <c r="D673" s="228" t="s">
        <v>393</v>
      </c>
      <c r="E673" s="229"/>
      <c r="F673" s="230"/>
      <c r="G673" s="6"/>
      <c r="H673" s="6"/>
      <c r="I673" s="4"/>
      <c r="V673" s="6"/>
      <c r="X673" s="6"/>
    </row>
    <row r="674" spans="1:24" s="5" customFormat="1" x14ac:dyDescent="0.35">
      <c r="A674" s="6"/>
      <c r="B674" s="237"/>
      <c r="C674" s="6"/>
      <c r="D674" s="228" t="s">
        <v>393</v>
      </c>
      <c r="E674" s="229"/>
      <c r="F674" s="230"/>
      <c r="G674" s="6"/>
      <c r="H674" s="6"/>
      <c r="I674" s="4"/>
      <c r="V674" s="6"/>
      <c r="X674" s="6"/>
    </row>
    <row r="675" spans="1:24" s="5" customFormat="1" x14ac:dyDescent="0.35">
      <c r="A675" s="6"/>
      <c r="B675" s="237"/>
      <c r="C675" s="6"/>
      <c r="D675" s="228" t="s">
        <v>393</v>
      </c>
      <c r="E675" s="229"/>
      <c r="F675" s="230"/>
      <c r="G675" s="6"/>
      <c r="H675" s="6"/>
      <c r="I675" s="4"/>
      <c r="V675" s="6"/>
      <c r="X675" s="6"/>
    </row>
    <row r="676" spans="1:24" s="5" customFormat="1" x14ac:dyDescent="0.35">
      <c r="A676" s="6"/>
      <c r="B676" s="237"/>
      <c r="C676" s="6"/>
      <c r="D676" s="228" t="s">
        <v>393</v>
      </c>
      <c r="E676" s="229"/>
      <c r="F676" s="230"/>
      <c r="G676" s="6"/>
      <c r="H676" s="6"/>
      <c r="I676" s="4"/>
      <c r="V676" s="6"/>
      <c r="X676" s="6"/>
    </row>
    <row r="677" spans="1:24" s="5" customFormat="1" x14ac:dyDescent="0.35">
      <c r="A677" s="6"/>
      <c r="B677" s="237"/>
      <c r="C677" s="6"/>
      <c r="D677" s="228" t="s">
        <v>393</v>
      </c>
      <c r="E677" s="229"/>
      <c r="F677" s="230"/>
      <c r="G677" s="6"/>
      <c r="H677" s="6"/>
      <c r="I677" s="4"/>
      <c r="V677" s="6"/>
      <c r="X677" s="6"/>
    </row>
    <row r="678" spans="1:24" s="5" customFormat="1" x14ac:dyDescent="0.35">
      <c r="A678" s="6"/>
      <c r="B678" s="237"/>
      <c r="C678" s="6"/>
      <c r="D678" s="228" t="s">
        <v>393</v>
      </c>
      <c r="E678" s="229"/>
      <c r="F678" s="230"/>
      <c r="G678" s="6"/>
      <c r="H678" s="6"/>
      <c r="I678" s="4"/>
      <c r="V678" s="6"/>
      <c r="X678" s="6"/>
    </row>
    <row r="679" spans="1:24" s="5" customFormat="1" x14ac:dyDescent="0.35">
      <c r="A679" s="6"/>
      <c r="B679" s="237"/>
      <c r="C679" s="6"/>
      <c r="D679" s="228" t="s">
        <v>393</v>
      </c>
      <c r="E679" s="229"/>
      <c r="F679" s="230"/>
      <c r="G679" s="6"/>
      <c r="H679" s="6"/>
      <c r="I679" s="4"/>
      <c r="V679" s="6"/>
      <c r="X679" s="6"/>
    </row>
    <row r="680" spans="1:24" s="5" customFormat="1" x14ac:dyDescent="0.35">
      <c r="A680" s="6"/>
      <c r="B680" s="237"/>
      <c r="C680" s="6"/>
      <c r="D680" s="228" t="s">
        <v>393</v>
      </c>
      <c r="E680" s="229"/>
      <c r="F680" s="230"/>
      <c r="G680" s="6"/>
      <c r="H680" s="6"/>
      <c r="I680" s="4"/>
      <c r="V680" s="6"/>
      <c r="X680" s="6"/>
    </row>
    <row r="681" spans="1:24" s="5" customFormat="1" x14ac:dyDescent="0.35">
      <c r="A681" s="6"/>
      <c r="B681" s="237"/>
      <c r="C681" s="6"/>
      <c r="D681" s="228" t="s">
        <v>393</v>
      </c>
      <c r="E681" s="229"/>
      <c r="F681" s="230"/>
      <c r="G681" s="6"/>
      <c r="H681" s="6"/>
      <c r="I681" s="4"/>
      <c r="V681" s="6"/>
      <c r="X681" s="6"/>
    </row>
    <row r="682" spans="1:24" s="5" customFormat="1" x14ac:dyDescent="0.35">
      <c r="A682" s="6"/>
      <c r="B682" s="237"/>
      <c r="C682" s="6"/>
      <c r="D682" s="228" t="s">
        <v>393</v>
      </c>
      <c r="E682" s="229"/>
      <c r="F682" s="230"/>
      <c r="G682" s="6"/>
      <c r="H682" s="6"/>
      <c r="I682" s="4"/>
      <c r="V682" s="6"/>
      <c r="X682" s="6"/>
    </row>
    <row r="683" spans="1:24" s="5" customFormat="1" x14ac:dyDescent="0.35">
      <c r="A683" s="6"/>
      <c r="B683" s="237"/>
      <c r="C683" s="6"/>
      <c r="D683" s="228" t="s">
        <v>393</v>
      </c>
      <c r="E683" s="229"/>
      <c r="F683" s="230"/>
      <c r="G683" s="6"/>
      <c r="H683" s="6"/>
      <c r="I683" s="4"/>
      <c r="V683" s="6"/>
      <c r="X683" s="6"/>
    </row>
    <row r="684" spans="1:24" s="5" customFormat="1" x14ac:dyDescent="0.35">
      <c r="A684" s="6"/>
      <c r="B684" s="237"/>
      <c r="C684" s="6"/>
      <c r="D684" s="228" t="s">
        <v>393</v>
      </c>
      <c r="E684" s="229"/>
      <c r="F684" s="230"/>
      <c r="G684" s="6"/>
      <c r="H684" s="6"/>
      <c r="I684" s="4"/>
      <c r="V684" s="6"/>
      <c r="X684" s="6"/>
    </row>
    <row r="685" spans="1:24" s="5" customFormat="1" x14ac:dyDescent="0.35">
      <c r="A685" s="6"/>
      <c r="B685" s="237"/>
      <c r="C685" s="6"/>
      <c r="D685" s="228" t="s">
        <v>393</v>
      </c>
      <c r="E685" s="229"/>
      <c r="F685" s="230"/>
      <c r="G685" s="6"/>
      <c r="H685" s="6"/>
      <c r="I685" s="4"/>
      <c r="V685" s="6"/>
      <c r="X685" s="6"/>
    </row>
    <row r="686" spans="1:24" s="5" customFormat="1" x14ac:dyDescent="0.35">
      <c r="A686" s="6"/>
      <c r="B686" s="237"/>
      <c r="C686" s="6"/>
      <c r="D686" s="228" t="s">
        <v>393</v>
      </c>
      <c r="E686" s="229"/>
      <c r="F686" s="230"/>
      <c r="G686" s="6"/>
      <c r="H686" s="6"/>
      <c r="I686" s="4"/>
      <c r="V686" s="6"/>
      <c r="X686" s="6"/>
    </row>
    <row r="687" spans="1:24" s="5" customFormat="1" x14ac:dyDescent="0.35">
      <c r="A687" s="6"/>
      <c r="B687" s="237"/>
      <c r="C687" s="6"/>
      <c r="D687" s="228" t="s">
        <v>393</v>
      </c>
      <c r="E687" s="229"/>
      <c r="F687" s="230"/>
      <c r="G687" s="6"/>
      <c r="H687" s="6"/>
      <c r="I687" s="4"/>
      <c r="V687" s="6"/>
      <c r="X687" s="6"/>
    </row>
    <row r="688" spans="1:24" s="5" customFormat="1" x14ac:dyDescent="0.35">
      <c r="A688" s="6"/>
      <c r="B688" s="237"/>
      <c r="C688" s="6"/>
      <c r="D688" s="228" t="s">
        <v>393</v>
      </c>
      <c r="E688" s="229"/>
      <c r="F688" s="230"/>
      <c r="G688" s="6"/>
      <c r="H688" s="6"/>
      <c r="I688" s="4"/>
      <c r="V688" s="6"/>
      <c r="X688" s="6"/>
    </row>
    <row r="689" spans="1:24" s="5" customFormat="1" x14ac:dyDescent="0.35">
      <c r="A689" s="6"/>
      <c r="B689" s="237"/>
      <c r="C689" s="6"/>
      <c r="D689" s="228" t="s">
        <v>393</v>
      </c>
      <c r="E689" s="229"/>
      <c r="F689" s="230"/>
      <c r="G689" s="6"/>
      <c r="H689" s="6"/>
      <c r="I689" s="4"/>
      <c r="V689" s="6"/>
      <c r="X689" s="6"/>
    </row>
    <row r="690" spans="1:24" s="5" customFormat="1" x14ac:dyDescent="0.35">
      <c r="A690" s="6"/>
      <c r="B690" s="237"/>
      <c r="C690" s="6"/>
      <c r="D690" s="228" t="s">
        <v>393</v>
      </c>
      <c r="E690" s="229"/>
      <c r="F690" s="230"/>
      <c r="G690" s="6"/>
      <c r="H690" s="6"/>
      <c r="I690" s="4"/>
      <c r="V690" s="6"/>
      <c r="X690" s="6"/>
    </row>
    <row r="691" spans="1:24" s="5" customFormat="1" x14ac:dyDescent="0.35">
      <c r="A691" s="6"/>
      <c r="B691" s="237"/>
      <c r="C691" s="6"/>
      <c r="D691" s="228" t="s">
        <v>393</v>
      </c>
      <c r="E691" s="229"/>
      <c r="F691" s="230"/>
      <c r="G691" s="6"/>
      <c r="H691" s="6"/>
      <c r="I691" s="4"/>
      <c r="V691" s="6"/>
      <c r="X691" s="6"/>
    </row>
    <row r="692" spans="1:24" s="5" customFormat="1" x14ac:dyDescent="0.35">
      <c r="A692" s="6"/>
      <c r="B692" s="237"/>
      <c r="C692" s="6"/>
      <c r="D692" s="228" t="s">
        <v>393</v>
      </c>
      <c r="E692" s="229"/>
      <c r="F692" s="230"/>
      <c r="G692" s="6"/>
      <c r="H692" s="6"/>
      <c r="I692" s="4"/>
      <c r="V692" s="6"/>
      <c r="X692" s="6"/>
    </row>
    <row r="693" spans="1:24" s="5" customFormat="1" x14ac:dyDescent="0.35">
      <c r="A693" s="6"/>
      <c r="B693" s="237"/>
      <c r="C693" s="6"/>
      <c r="D693" s="228" t="s">
        <v>393</v>
      </c>
      <c r="E693" s="229"/>
      <c r="F693" s="230"/>
      <c r="G693" s="6"/>
      <c r="H693" s="6"/>
      <c r="I693" s="4"/>
      <c r="V693" s="6"/>
      <c r="X693" s="6"/>
    </row>
    <row r="694" spans="1:24" s="5" customFormat="1" x14ac:dyDescent="0.35">
      <c r="A694" s="6"/>
      <c r="B694" s="237"/>
      <c r="C694" s="6"/>
      <c r="D694" s="228" t="s">
        <v>393</v>
      </c>
      <c r="E694" s="229"/>
      <c r="F694" s="230"/>
      <c r="G694" s="6"/>
      <c r="H694" s="6"/>
      <c r="I694" s="4"/>
      <c r="V694" s="6"/>
      <c r="X694" s="6"/>
    </row>
    <row r="695" spans="1:24" s="5" customFormat="1" x14ac:dyDescent="0.35">
      <c r="A695" s="6"/>
      <c r="B695" s="237"/>
      <c r="C695" s="6"/>
      <c r="D695" s="228" t="s">
        <v>393</v>
      </c>
      <c r="E695" s="229"/>
      <c r="F695" s="230"/>
      <c r="G695" s="6"/>
      <c r="H695" s="6"/>
      <c r="I695" s="4"/>
      <c r="V695" s="6"/>
      <c r="X695" s="6"/>
    </row>
    <row r="696" spans="1:24" s="5" customFormat="1" x14ac:dyDescent="0.35">
      <c r="A696" s="6"/>
      <c r="B696" s="237"/>
      <c r="C696" s="6"/>
      <c r="D696" s="228" t="s">
        <v>393</v>
      </c>
      <c r="E696" s="229"/>
      <c r="F696" s="230"/>
      <c r="G696" s="6"/>
      <c r="H696" s="6"/>
      <c r="I696" s="4"/>
      <c r="V696" s="6"/>
      <c r="X696" s="6"/>
    </row>
    <row r="697" spans="1:24" s="5" customFormat="1" x14ac:dyDescent="0.35">
      <c r="A697" s="6"/>
      <c r="B697" s="237"/>
      <c r="C697" s="6"/>
      <c r="D697" s="228" t="s">
        <v>393</v>
      </c>
      <c r="E697" s="229"/>
      <c r="F697" s="230"/>
      <c r="G697" s="6"/>
      <c r="H697" s="6"/>
      <c r="I697" s="4"/>
      <c r="V697" s="6"/>
      <c r="X697" s="6"/>
    </row>
    <row r="698" spans="1:24" s="5" customFormat="1" x14ac:dyDescent="0.35">
      <c r="A698" s="6"/>
      <c r="B698" s="237"/>
      <c r="C698" s="6"/>
      <c r="D698" s="228" t="s">
        <v>393</v>
      </c>
      <c r="E698" s="229"/>
      <c r="F698" s="230"/>
      <c r="G698" s="6"/>
      <c r="H698" s="6"/>
      <c r="I698" s="4"/>
      <c r="V698" s="6"/>
      <c r="X698" s="6"/>
    </row>
    <row r="699" spans="1:24" s="5" customFormat="1" x14ac:dyDescent="0.35">
      <c r="A699" s="6"/>
      <c r="B699" s="237"/>
      <c r="C699" s="6"/>
      <c r="D699" s="228" t="s">
        <v>393</v>
      </c>
      <c r="E699" s="229"/>
      <c r="F699" s="230"/>
      <c r="G699" s="6"/>
      <c r="H699" s="6"/>
      <c r="I699" s="4"/>
      <c r="V699" s="6"/>
      <c r="X699" s="6"/>
    </row>
    <row r="700" spans="1:24" s="5" customFormat="1" x14ac:dyDescent="0.35">
      <c r="A700" s="6"/>
      <c r="B700" s="237"/>
      <c r="C700" s="6"/>
      <c r="D700" s="228" t="s">
        <v>393</v>
      </c>
      <c r="E700" s="229"/>
      <c r="F700" s="230"/>
      <c r="G700" s="6"/>
      <c r="H700" s="6"/>
      <c r="I700" s="4"/>
      <c r="V700" s="6"/>
      <c r="X700" s="6"/>
    </row>
    <row r="701" spans="1:24" s="5" customFormat="1" x14ac:dyDescent="0.35">
      <c r="A701" s="6"/>
      <c r="B701" s="237"/>
      <c r="C701" s="6"/>
      <c r="D701" s="228" t="s">
        <v>393</v>
      </c>
      <c r="E701" s="229"/>
      <c r="F701" s="230"/>
      <c r="G701" s="6"/>
      <c r="H701" s="6"/>
      <c r="I701" s="4"/>
      <c r="V701" s="6"/>
      <c r="X701" s="6"/>
    </row>
    <row r="702" spans="1:24" s="5" customFormat="1" x14ac:dyDescent="0.35">
      <c r="A702" s="6"/>
      <c r="B702" s="237"/>
      <c r="C702" s="6"/>
      <c r="D702" s="228" t="s">
        <v>393</v>
      </c>
      <c r="E702" s="229"/>
      <c r="F702" s="230"/>
      <c r="G702" s="6"/>
      <c r="H702" s="6"/>
      <c r="I702" s="4"/>
      <c r="V702" s="6"/>
      <c r="X702" s="6"/>
    </row>
    <row r="703" spans="1:24" s="5" customFormat="1" x14ac:dyDescent="0.35">
      <c r="A703" s="6"/>
      <c r="B703" s="237"/>
      <c r="C703" s="6"/>
      <c r="D703" s="228" t="s">
        <v>393</v>
      </c>
      <c r="E703" s="229"/>
      <c r="F703" s="230"/>
      <c r="G703" s="6"/>
      <c r="H703" s="6"/>
      <c r="I703" s="4"/>
      <c r="V703" s="6"/>
      <c r="X703" s="6"/>
    </row>
    <row r="704" spans="1:24" s="5" customFormat="1" x14ac:dyDescent="0.35">
      <c r="A704" s="6"/>
      <c r="B704" s="237"/>
      <c r="C704" s="6"/>
      <c r="D704" s="228" t="s">
        <v>393</v>
      </c>
      <c r="E704" s="229"/>
      <c r="F704" s="230"/>
      <c r="G704" s="6"/>
      <c r="H704" s="6"/>
      <c r="I704" s="4"/>
      <c r="V704" s="6"/>
      <c r="X704" s="6"/>
    </row>
    <row r="705" spans="1:24" s="5" customFormat="1" x14ac:dyDescent="0.35">
      <c r="A705" s="6"/>
      <c r="B705" s="237"/>
      <c r="C705" s="6"/>
      <c r="D705" s="228" t="s">
        <v>393</v>
      </c>
      <c r="E705" s="229"/>
      <c r="F705" s="230"/>
      <c r="G705" s="6"/>
      <c r="H705" s="6"/>
      <c r="I705" s="4"/>
      <c r="V705" s="6"/>
      <c r="X705" s="6"/>
    </row>
    <row r="706" spans="1:24" s="5" customFormat="1" x14ac:dyDescent="0.35">
      <c r="A706" s="6"/>
      <c r="B706" s="237"/>
      <c r="C706" s="6"/>
      <c r="D706" s="228" t="s">
        <v>393</v>
      </c>
      <c r="E706" s="229"/>
      <c r="F706" s="230"/>
      <c r="G706" s="6"/>
      <c r="H706" s="6"/>
      <c r="I706" s="4"/>
      <c r="V706" s="6"/>
      <c r="X706" s="6"/>
    </row>
    <row r="707" spans="1:24" s="5" customFormat="1" x14ac:dyDescent="0.35">
      <c r="A707" s="6"/>
      <c r="B707" s="237"/>
      <c r="C707" s="6"/>
      <c r="D707" s="228" t="s">
        <v>393</v>
      </c>
      <c r="E707" s="229"/>
      <c r="F707" s="230"/>
      <c r="G707" s="6"/>
      <c r="H707" s="6"/>
      <c r="I707" s="4"/>
      <c r="V707" s="6"/>
      <c r="X707" s="6"/>
    </row>
    <row r="708" spans="1:24" s="5" customFormat="1" x14ac:dyDescent="0.35">
      <c r="A708" s="6"/>
      <c r="B708" s="237"/>
      <c r="C708" s="6"/>
      <c r="D708" s="228" t="s">
        <v>393</v>
      </c>
      <c r="E708" s="229"/>
      <c r="F708" s="230"/>
      <c r="G708" s="6"/>
      <c r="H708" s="6"/>
      <c r="I708" s="4"/>
      <c r="V708" s="6"/>
      <c r="X708" s="6"/>
    </row>
    <row r="709" spans="1:24" s="5" customFormat="1" x14ac:dyDescent="0.35">
      <c r="A709" s="6"/>
      <c r="B709" s="237"/>
      <c r="C709" s="6"/>
      <c r="D709" s="228" t="s">
        <v>393</v>
      </c>
      <c r="E709" s="229"/>
      <c r="F709" s="230"/>
      <c r="G709" s="6"/>
      <c r="H709" s="6"/>
      <c r="I709" s="4"/>
      <c r="V709" s="6"/>
      <c r="X709" s="6"/>
    </row>
    <row r="710" spans="1:24" s="5" customFormat="1" x14ac:dyDescent="0.35">
      <c r="A710" s="6"/>
      <c r="B710" s="237"/>
      <c r="C710" s="6"/>
      <c r="D710" s="228" t="s">
        <v>393</v>
      </c>
      <c r="E710" s="229"/>
      <c r="F710" s="230"/>
      <c r="G710" s="6"/>
      <c r="H710" s="6"/>
      <c r="I710" s="4"/>
      <c r="V710" s="6"/>
      <c r="X710" s="6"/>
    </row>
    <row r="711" spans="1:24" s="5" customFormat="1" x14ac:dyDescent="0.35">
      <c r="A711" s="6"/>
      <c r="B711" s="237"/>
      <c r="C711" s="6"/>
      <c r="D711" s="228" t="s">
        <v>393</v>
      </c>
      <c r="E711" s="229"/>
      <c r="F711" s="230"/>
      <c r="G711" s="6"/>
      <c r="H711" s="6"/>
      <c r="I711" s="4"/>
      <c r="V711" s="6"/>
      <c r="X711" s="6"/>
    </row>
    <row r="712" spans="1:24" s="5" customFormat="1" x14ac:dyDescent="0.35">
      <c r="A712" s="6"/>
      <c r="B712" s="237"/>
      <c r="C712" s="6"/>
      <c r="D712" s="228" t="s">
        <v>393</v>
      </c>
      <c r="E712" s="229"/>
      <c r="F712" s="230"/>
      <c r="G712" s="6"/>
      <c r="H712" s="6"/>
      <c r="I712" s="4"/>
      <c r="V712" s="6"/>
      <c r="X712" s="6"/>
    </row>
    <row r="713" spans="1:24" s="5" customFormat="1" x14ac:dyDescent="0.35">
      <c r="A713" s="6"/>
      <c r="B713" s="237"/>
      <c r="C713" s="6"/>
      <c r="D713" s="228" t="s">
        <v>393</v>
      </c>
      <c r="E713" s="229"/>
      <c r="F713" s="230"/>
      <c r="G713" s="6"/>
      <c r="H713" s="6"/>
      <c r="I713" s="4"/>
      <c r="V713" s="6"/>
      <c r="X713" s="6"/>
    </row>
    <row r="714" spans="1:24" s="5" customFormat="1" x14ac:dyDescent="0.35">
      <c r="A714" s="6"/>
      <c r="B714" s="237"/>
      <c r="C714" s="6"/>
      <c r="D714" s="228" t="s">
        <v>393</v>
      </c>
      <c r="E714" s="229"/>
      <c r="F714" s="230"/>
      <c r="G714" s="6"/>
      <c r="H714" s="6"/>
      <c r="I714" s="4"/>
      <c r="V714" s="6"/>
      <c r="X714" s="6"/>
    </row>
    <row r="715" spans="1:24" s="5" customFormat="1" x14ac:dyDescent="0.35">
      <c r="A715" s="6"/>
      <c r="B715" s="237"/>
      <c r="C715" s="6"/>
      <c r="D715" s="228" t="s">
        <v>393</v>
      </c>
      <c r="E715" s="229"/>
      <c r="F715" s="230"/>
      <c r="G715" s="6"/>
      <c r="H715" s="6"/>
      <c r="I715" s="4"/>
      <c r="V715" s="6"/>
      <c r="X715" s="6"/>
    </row>
    <row r="716" spans="1:24" s="5" customFormat="1" x14ac:dyDescent="0.35">
      <c r="A716" s="6"/>
      <c r="B716" s="237"/>
      <c r="C716" s="6"/>
      <c r="D716" s="228" t="s">
        <v>393</v>
      </c>
      <c r="E716" s="229"/>
      <c r="F716" s="230"/>
      <c r="G716" s="6"/>
      <c r="H716" s="6"/>
      <c r="I716" s="4"/>
      <c r="V716" s="6"/>
      <c r="X716" s="6"/>
    </row>
    <row r="717" spans="1:24" s="5" customFormat="1" x14ac:dyDescent="0.35">
      <c r="A717" s="6"/>
      <c r="B717" s="237"/>
      <c r="C717" s="6"/>
      <c r="D717" s="228" t="s">
        <v>393</v>
      </c>
      <c r="E717" s="229"/>
      <c r="F717" s="230"/>
      <c r="G717" s="6"/>
      <c r="H717" s="6"/>
      <c r="I717" s="4"/>
      <c r="V717" s="6"/>
      <c r="X717" s="6"/>
    </row>
    <row r="718" spans="1:24" s="5" customFormat="1" x14ac:dyDescent="0.35">
      <c r="A718" s="6"/>
      <c r="B718" s="237"/>
      <c r="C718" s="6"/>
      <c r="D718" s="228" t="s">
        <v>393</v>
      </c>
      <c r="E718" s="229"/>
      <c r="F718" s="230"/>
      <c r="G718" s="6"/>
      <c r="H718" s="6"/>
      <c r="I718" s="4"/>
      <c r="V718" s="6"/>
      <c r="X718" s="6"/>
    </row>
    <row r="719" spans="1:24" s="5" customFormat="1" x14ac:dyDescent="0.35">
      <c r="A719" s="6"/>
      <c r="B719" s="237"/>
      <c r="C719" s="6"/>
      <c r="D719" s="228" t="s">
        <v>393</v>
      </c>
      <c r="E719" s="229"/>
      <c r="F719" s="230"/>
      <c r="G719" s="6"/>
      <c r="H719" s="6"/>
      <c r="I719" s="4"/>
      <c r="V719" s="6"/>
      <c r="X719" s="6"/>
    </row>
    <row r="720" spans="1:24" s="5" customFormat="1" x14ac:dyDescent="0.35">
      <c r="A720" s="6"/>
      <c r="B720" s="237"/>
      <c r="C720" s="6"/>
      <c r="D720" s="228" t="s">
        <v>393</v>
      </c>
      <c r="E720" s="229"/>
      <c r="F720" s="230"/>
      <c r="G720" s="6"/>
      <c r="H720" s="6"/>
      <c r="I720" s="4"/>
      <c r="V720" s="6"/>
      <c r="X720" s="6"/>
    </row>
    <row r="721" spans="1:24" s="5" customFormat="1" x14ac:dyDescent="0.35">
      <c r="A721" s="6"/>
      <c r="B721" s="237"/>
      <c r="C721" s="6"/>
      <c r="D721" s="228" t="s">
        <v>393</v>
      </c>
      <c r="E721" s="229"/>
      <c r="F721" s="230"/>
      <c r="G721" s="6"/>
      <c r="H721" s="6"/>
      <c r="I721" s="4"/>
      <c r="V721" s="6"/>
      <c r="X721" s="6"/>
    </row>
    <row r="722" spans="1:24" s="5" customFormat="1" x14ac:dyDescent="0.35">
      <c r="A722" s="6"/>
      <c r="B722" s="237"/>
      <c r="C722" s="6"/>
      <c r="D722" s="228" t="s">
        <v>393</v>
      </c>
      <c r="E722" s="229"/>
      <c r="F722" s="230"/>
      <c r="G722" s="6"/>
      <c r="H722" s="6"/>
      <c r="I722" s="4"/>
      <c r="V722" s="6"/>
      <c r="X722" s="6"/>
    </row>
    <row r="723" spans="1:24" s="5" customFormat="1" x14ac:dyDescent="0.35">
      <c r="A723" s="6"/>
      <c r="B723" s="237"/>
      <c r="C723" s="6"/>
      <c r="D723" s="228" t="s">
        <v>393</v>
      </c>
      <c r="E723" s="229"/>
      <c r="F723" s="230"/>
      <c r="G723" s="6"/>
      <c r="H723" s="6"/>
      <c r="I723" s="4"/>
      <c r="V723" s="6"/>
      <c r="X723" s="6"/>
    </row>
    <row r="724" spans="1:24" s="5" customFormat="1" x14ac:dyDescent="0.35">
      <c r="A724" s="6"/>
      <c r="B724" s="237"/>
      <c r="C724" s="6"/>
      <c r="D724" s="228" t="s">
        <v>393</v>
      </c>
      <c r="E724" s="229"/>
      <c r="F724" s="230"/>
      <c r="G724" s="6"/>
      <c r="H724" s="6"/>
      <c r="I724" s="4"/>
      <c r="V724" s="6"/>
      <c r="X724" s="6"/>
    </row>
    <row r="725" spans="1:24" s="5" customFormat="1" x14ac:dyDescent="0.35">
      <c r="A725" s="6"/>
      <c r="B725" s="237"/>
      <c r="C725" s="6"/>
      <c r="D725" s="228" t="s">
        <v>393</v>
      </c>
      <c r="E725" s="229"/>
      <c r="F725" s="230"/>
      <c r="G725" s="6"/>
      <c r="H725" s="6"/>
      <c r="I725" s="4"/>
      <c r="V725" s="6"/>
      <c r="X725" s="6"/>
    </row>
    <row r="726" spans="1:24" s="5" customFormat="1" x14ac:dyDescent="0.35">
      <c r="A726" s="6"/>
      <c r="B726" s="237"/>
      <c r="C726" s="6"/>
      <c r="D726" s="228" t="s">
        <v>393</v>
      </c>
      <c r="E726" s="229"/>
      <c r="F726" s="230"/>
      <c r="G726" s="6"/>
      <c r="H726" s="6"/>
      <c r="I726" s="4"/>
      <c r="V726" s="6"/>
      <c r="X726" s="6"/>
    </row>
    <row r="727" spans="1:24" s="5" customFormat="1" x14ac:dyDescent="0.35">
      <c r="A727" s="6"/>
      <c r="B727" s="237"/>
      <c r="C727" s="6"/>
      <c r="D727" s="228" t="s">
        <v>393</v>
      </c>
      <c r="E727" s="229"/>
      <c r="F727" s="230"/>
      <c r="G727" s="6"/>
      <c r="H727" s="6"/>
      <c r="I727" s="4"/>
      <c r="V727" s="6"/>
      <c r="X727" s="6"/>
    </row>
    <row r="728" spans="1:24" s="5" customFormat="1" x14ac:dyDescent="0.35">
      <c r="A728" s="6"/>
      <c r="B728" s="237"/>
      <c r="C728" s="6"/>
      <c r="D728" s="228" t="s">
        <v>393</v>
      </c>
      <c r="E728" s="229"/>
      <c r="F728" s="230"/>
      <c r="G728" s="6"/>
      <c r="H728" s="6"/>
      <c r="I728" s="4"/>
      <c r="V728" s="6"/>
      <c r="X728" s="6"/>
    </row>
    <row r="729" spans="1:24" s="5" customFormat="1" x14ac:dyDescent="0.35">
      <c r="A729" s="6"/>
      <c r="B729" s="237"/>
      <c r="C729" s="6"/>
      <c r="D729" s="228" t="s">
        <v>393</v>
      </c>
      <c r="E729" s="229"/>
      <c r="F729" s="230"/>
      <c r="G729" s="6"/>
      <c r="H729" s="6"/>
      <c r="I729" s="4"/>
      <c r="V729" s="6"/>
      <c r="X729" s="6"/>
    </row>
    <row r="730" spans="1:24" s="5" customFormat="1" x14ac:dyDescent="0.35">
      <c r="A730" s="6"/>
      <c r="B730" s="237"/>
      <c r="C730" s="6"/>
      <c r="D730" s="228" t="s">
        <v>393</v>
      </c>
      <c r="E730" s="229"/>
      <c r="F730" s="230"/>
      <c r="G730" s="6"/>
      <c r="H730" s="6"/>
      <c r="I730" s="4"/>
      <c r="V730" s="6"/>
      <c r="X730" s="6"/>
    </row>
    <row r="731" spans="1:24" s="5" customFormat="1" x14ac:dyDescent="0.35">
      <c r="A731" s="6"/>
      <c r="B731" s="237"/>
      <c r="C731" s="6"/>
      <c r="D731" s="228" t="s">
        <v>393</v>
      </c>
      <c r="E731" s="229"/>
      <c r="F731" s="230"/>
      <c r="G731" s="6"/>
      <c r="H731" s="6"/>
      <c r="I731" s="4"/>
      <c r="V731" s="6"/>
      <c r="X731" s="6"/>
    </row>
    <row r="732" spans="1:24" s="5" customFormat="1" x14ac:dyDescent="0.35">
      <c r="A732" s="6"/>
      <c r="B732" s="237"/>
      <c r="C732" s="6"/>
      <c r="D732" s="228" t="s">
        <v>393</v>
      </c>
      <c r="E732" s="229"/>
      <c r="F732" s="230"/>
      <c r="G732" s="6"/>
      <c r="H732" s="6"/>
      <c r="I732" s="4"/>
      <c r="V732" s="6"/>
      <c r="X732" s="6"/>
    </row>
    <row r="733" spans="1:24" s="5" customFormat="1" x14ac:dyDescent="0.35">
      <c r="A733" s="6"/>
      <c r="B733" s="237"/>
      <c r="C733" s="6"/>
      <c r="D733" s="228" t="s">
        <v>393</v>
      </c>
      <c r="E733" s="229"/>
      <c r="F733" s="230"/>
      <c r="G733" s="6"/>
      <c r="H733" s="6"/>
      <c r="I733" s="4"/>
      <c r="V733" s="6"/>
      <c r="X733" s="6"/>
    </row>
    <row r="734" spans="1:24" s="5" customFormat="1" x14ac:dyDescent="0.35">
      <c r="A734" s="6"/>
      <c r="B734" s="237"/>
      <c r="C734" s="6"/>
      <c r="D734" s="228" t="s">
        <v>393</v>
      </c>
      <c r="E734" s="229"/>
      <c r="F734" s="230"/>
      <c r="G734" s="6"/>
      <c r="H734" s="6"/>
      <c r="I734" s="4"/>
      <c r="V734" s="6"/>
      <c r="X734" s="6"/>
    </row>
    <row r="735" spans="1:24" s="5" customFormat="1" x14ac:dyDescent="0.35">
      <c r="A735" s="6"/>
      <c r="B735" s="237"/>
      <c r="C735" s="6"/>
      <c r="D735" s="228" t="s">
        <v>393</v>
      </c>
      <c r="E735" s="229"/>
      <c r="F735" s="230"/>
      <c r="G735" s="6"/>
      <c r="H735" s="6"/>
      <c r="I735" s="4"/>
      <c r="V735" s="6"/>
      <c r="X735" s="6"/>
    </row>
    <row r="736" spans="1:24" s="5" customFormat="1" x14ac:dyDescent="0.35">
      <c r="A736" s="6"/>
      <c r="B736" s="237"/>
      <c r="C736" s="6"/>
      <c r="D736" s="228" t="s">
        <v>393</v>
      </c>
      <c r="E736" s="229"/>
      <c r="F736" s="230"/>
      <c r="G736" s="6"/>
      <c r="H736" s="6"/>
      <c r="I736" s="4"/>
      <c r="V736" s="6"/>
      <c r="X736" s="6"/>
    </row>
    <row r="737" spans="1:24" s="5" customFormat="1" x14ac:dyDescent="0.35">
      <c r="A737" s="6"/>
      <c r="B737" s="237"/>
      <c r="C737" s="6"/>
      <c r="D737" s="228" t="s">
        <v>393</v>
      </c>
      <c r="E737" s="229"/>
      <c r="F737" s="230"/>
      <c r="G737" s="6"/>
      <c r="H737" s="6"/>
      <c r="I737" s="4"/>
      <c r="V737" s="6"/>
      <c r="X737" s="6"/>
    </row>
    <row r="738" spans="1:24" s="5" customFormat="1" x14ac:dyDescent="0.35">
      <c r="A738" s="6"/>
      <c r="B738" s="237"/>
      <c r="C738" s="6"/>
      <c r="D738" s="228" t="s">
        <v>393</v>
      </c>
      <c r="E738" s="229"/>
      <c r="F738" s="230"/>
      <c r="G738" s="6"/>
      <c r="H738" s="6"/>
      <c r="I738" s="4"/>
      <c r="V738" s="6"/>
      <c r="X738" s="6"/>
    </row>
    <row r="739" spans="1:24" s="5" customFormat="1" x14ac:dyDescent="0.35">
      <c r="A739" s="6"/>
      <c r="B739" s="237"/>
      <c r="C739" s="6"/>
      <c r="D739" s="228" t="s">
        <v>393</v>
      </c>
      <c r="E739" s="229"/>
      <c r="F739" s="230"/>
      <c r="G739" s="6"/>
      <c r="H739" s="6"/>
      <c r="I739" s="4"/>
      <c r="V739" s="6"/>
      <c r="X739" s="6"/>
    </row>
    <row r="740" spans="1:24" s="5" customFormat="1" x14ac:dyDescent="0.35">
      <c r="A740" s="6"/>
      <c r="B740" s="237"/>
      <c r="C740" s="6"/>
      <c r="D740" s="228" t="s">
        <v>393</v>
      </c>
      <c r="E740" s="229"/>
      <c r="F740" s="230"/>
      <c r="G740" s="6"/>
      <c r="H740" s="6"/>
      <c r="I740" s="4"/>
      <c r="V740" s="6"/>
      <c r="X740" s="6"/>
    </row>
    <row r="741" spans="1:24" s="5" customFormat="1" x14ac:dyDescent="0.35">
      <c r="A741" s="6"/>
      <c r="B741" s="237"/>
      <c r="C741" s="6"/>
      <c r="D741" s="228" t="s">
        <v>393</v>
      </c>
      <c r="E741" s="229"/>
      <c r="F741" s="230"/>
      <c r="G741" s="6"/>
      <c r="H741" s="6"/>
      <c r="I741" s="4"/>
      <c r="V741" s="6"/>
      <c r="X741" s="6"/>
    </row>
    <row r="742" spans="1:24" s="5" customFormat="1" x14ac:dyDescent="0.35">
      <c r="A742" s="6"/>
      <c r="B742" s="237"/>
      <c r="C742" s="6"/>
      <c r="D742" s="228" t="s">
        <v>393</v>
      </c>
      <c r="E742" s="229"/>
      <c r="F742" s="230"/>
      <c r="G742" s="6"/>
      <c r="H742" s="6"/>
      <c r="I742" s="4"/>
      <c r="V742" s="6"/>
      <c r="X742" s="6"/>
    </row>
    <row r="743" spans="1:24" s="5" customFormat="1" x14ac:dyDescent="0.35">
      <c r="A743" s="6"/>
      <c r="B743" s="237"/>
      <c r="C743" s="6"/>
      <c r="D743" s="228" t="s">
        <v>393</v>
      </c>
      <c r="E743" s="229"/>
      <c r="F743" s="230"/>
      <c r="G743" s="6"/>
      <c r="H743" s="6"/>
      <c r="I743" s="4"/>
      <c r="V743" s="6"/>
      <c r="X743" s="6"/>
    </row>
    <row r="744" spans="1:24" s="5" customFormat="1" x14ac:dyDescent="0.35">
      <c r="A744" s="6"/>
      <c r="B744" s="237"/>
      <c r="C744" s="6"/>
      <c r="D744" s="228" t="s">
        <v>393</v>
      </c>
      <c r="E744" s="229"/>
      <c r="F744" s="230"/>
      <c r="G744" s="6"/>
      <c r="H744" s="6"/>
      <c r="I744" s="4"/>
      <c r="V744" s="6"/>
      <c r="X744" s="6"/>
    </row>
    <row r="745" spans="1:24" s="5" customFormat="1" x14ac:dyDescent="0.35">
      <c r="A745" s="6"/>
      <c r="B745" s="237"/>
      <c r="C745" s="6"/>
      <c r="D745" s="228" t="s">
        <v>393</v>
      </c>
      <c r="E745" s="229"/>
      <c r="F745" s="230"/>
      <c r="G745" s="6"/>
      <c r="H745" s="6"/>
      <c r="I745" s="4"/>
      <c r="V745" s="6"/>
      <c r="X745" s="6"/>
    </row>
    <row r="746" spans="1:24" s="5" customFormat="1" x14ac:dyDescent="0.35">
      <c r="A746" s="6"/>
      <c r="B746" s="237"/>
      <c r="C746" s="6"/>
      <c r="D746" s="228" t="s">
        <v>393</v>
      </c>
      <c r="E746" s="229"/>
      <c r="F746" s="230"/>
      <c r="G746" s="6"/>
      <c r="H746" s="6"/>
      <c r="I746" s="4"/>
      <c r="V746" s="6"/>
      <c r="X746" s="6"/>
    </row>
    <row r="747" spans="1:24" s="5" customFormat="1" x14ac:dyDescent="0.35">
      <c r="A747" s="6"/>
      <c r="B747" s="237"/>
      <c r="C747" s="6"/>
      <c r="D747" s="228" t="s">
        <v>393</v>
      </c>
      <c r="E747" s="229"/>
      <c r="F747" s="230"/>
      <c r="G747" s="6"/>
      <c r="H747" s="6"/>
      <c r="I747" s="4"/>
      <c r="V747" s="6"/>
      <c r="X747" s="6"/>
    </row>
    <row r="748" spans="1:24" s="5" customFormat="1" x14ac:dyDescent="0.35">
      <c r="A748" s="6"/>
      <c r="B748" s="237"/>
      <c r="C748" s="6"/>
      <c r="D748" s="228" t="s">
        <v>393</v>
      </c>
      <c r="E748" s="229"/>
      <c r="F748" s="230"/>
      <c r="G748" s="6"/>
      <c r="H748" s="6"/>
      <c r="I748" s="4"/>
      <c r="V748" s="6"/>
      <c r="X748" s="6"/>
    </row>
    <row r="749" spans="1:24" s="5" customFormat="1" x14ac:dyDescent="0.35">
      <c r="A749" s="6"/>
      <c r="B749" s="237"/>
      <c r="C749" s="6"/>
      <c r="D749" s="228" t="s">
        <v>393</v>
      </c>
      <c r="E749" s="229"/>
      <c r="F749" s="230"/>
      <c r="G749" s="6"/>
      <c r="H749" s="6"/>
      <c r="I749" s="4"/>
      <c r="V749" s="6"/>
      <c r="X749" s="6"/>
    </row>
    <row r="750" spans="1:24" s="5" customFormat="1" x14ac:dyDescent="0.35">
      <c r="A750" s="6"/>
      <c r="B750" s="237"/>
      <c r="C750" s="6"/>
      <c r="D750" s="228" t="s">
        <v>393</v>
      </c>
      <c r="E750" s="229"/>
      <c r="F750" s="230"/>
      <c r="G750" s="6"/>
      <c r="H750" s="6"/>
      <c r="I750" s="4"/>
      <c r="V750" s="6"/>
      <c r="X750" s="6"/>
    </row>
    <row r="751" spans="1:24" s="5" customFormat="1" x14ac:dyDescent="0.35">
      <c r="A751" s="6"/>
      <c r="B751" s="237"/>
      <c r="C751" s="6"/>
      <c r="D751" s="228" t="s">
        <v>393</v>
      </c>
      <c r="E751" s="229"/>
      <c r="F751" s="230"/>
      <c r="G751" s="6"/>
      <c r="H751" s="6"/>
      <c r="I751" s="4"/>
      <c r="V751" s="6"/>
      <c r="X751" s="6"/>
    </row>
    <row r="752" spans="1:24" s="5" customFormat="1" x14ac:dyDescent="0.35">
      <c r="A752" s="6"/>
      <c r="B752" s="237"/>
      <c r="C752" s="6"/>
      <c r="D752" s="228" t="s">
        <v>393</v>
      </c>
      <c r="E752" s="229"/>
      <c r="F752" s="230"/>
      <c r="G752" s="6"/>
      <c r="H752" s="6"/>
      <c r="I752" s="4"/>
      <c r="V752" s="6"/>
      <c r="X752" s="6"/>
    </row>
    <row r="753" spans="1:24" s="5" customFormat="1" x14ac:dyDescent="0.35">
      <c r="A753" s="6"/>
      <c r="B753" s="237"/>
      <c r="C753" s="6"/>
      <c r="D753" s="228" t="s">
        <v>393</v>
      </c>
      <c r="E753" s="229"/>
      <c r="F753" s="230"/>
      <c r="G753" s="6"/>
      <c r="H753" s="6"/>
      <c r="I753" s="4"/>
      <c r="V753" s="6"/>
      <c r="X753" s="6"/>
    </row>
    <row r="754" spans="1:24" s="5" customFormat="1" x14ac:dyDescent="0.35">
      <c r="A754" s="6"/>
      <c r="B754" s="237"/>
      <c r="C754" s="6"/>
      <c r="D754" s="228" t="s">
        <v>393</v>
      </c>
      <c r="E754" s="229"/>
      <c r="F754" s="230"/>
      <c r="G754" s="6"/>
      <c r="H754" s="6"/>
      <c r="I754" s="4"/>
      <c r="V754" s="6"/>
      <c r="X754" s="6"/>
    </row>
    <row r="755" spans="1:24" s="5" customFormat="1" x14ac:dyDescent="0.35">
      <c r="A755" s="6"/>
      <c r="B755" s="237"/>
      <c r="C755" s="6"/>
      <c r="D755" s="228" t="s">
        <v>393</v>
      </c>
      <c r="E755" s="229"/>
      <c r="F755" s="230"/>
      <c r="G755" s="6"/>
      <c r="H755" s="6"/>
      <c r="I755" s="4"/>
      <c r="V755" s="6"/>
      <c r="X755" s="6"/>
    </row>
    <row r="756" spans="1:24" s="5" customFormat="1" x14ac:dyDescent="0.35">
      <c r="A756" s="6"/>
      <c r="B756" s="237"/>
      <c r="C756" s="6"/>
      <c r="D756" s="228" t="s">
        <v>393</v>
      </c>
      <c r="E756" s="229"/>
      <c r="F756" s="230"/>
      <c r="G756" s="6"/>
      <c r="H756" s="6"/>
      <c r="I756" s="4"/>
      <c r="V756" s="6"/>
      <c r="X756" s="6"/>
    </row>
    <row r="757" spans="1:24" s="5" customFormat="1" x14ac:dyDescent="0.35">
      <c r="A757" s="6"/>
      <c r="B757" s="237"/>
      <c r="C757" s="6"/>
      <c r="D757" s="228" t="s">
        <v>393</v>
      </c>
      <c r="E757" s="229"/>
      <c r="F757" s="230"/>
      <c r="G757" s="6"/>
      <c r="H757" s="6"/>
      <c r="I757" s="4"/>
      <c r="V757" s="6"/>
      <c r="X757" s="6"/>
    </row>
    <row r="758" spans="1:24" s="5" customFormat="1" x14ac:dyDescent="0.35">
      <c r="A758" s="6"/>
      <c r="B758" s="237"/>
      <c r="C758" s="6"/>
      <c r="D758" s="228" t="s">
        <v>393</v>
      </c>
      <c r="E758" s="229"/>
      <c r="F758" s="230"/>
      <c r="G758" s="6"/>
      <c r="H758" s="6"/>
      <c r="I758" s="4"/>
      <c r="V758" s="6"/>
      <c r="X758" s="6"/>
    </row>
    <row r="759" spans="1:24" s="5" customFormat="1" x14ac:dyDescent="0.35">
      <c r="A759" s="6"/>
      <c r="B759" s="237"/>
      <c r="C759" s="6"/>
      <c r="D759" s="228" t="s">
        <v>393</v>
      </c>
      <c r="E759" s="229"/>
      <c r="F759" s="230"/>
      <c r="G759" s="6"/>
      <c r="H759" s="6"/>
      <c r="I759" s="4"/>
      <c r="V759" s="6"/>
      <c r="X759" s="6"/>
    </row>
    <row r="760" spans="1:24" s="5" customFormat="1" x14ac:dyDescent="0.35">
      <c r="A760" s="6"/>
      <c r="B760" s="237"/>
      <c r="C760" s="6"/>
      <c r="D760" s="228" t="s">
        <v>393</v>
      </c>
      <c r="E760" s="229"/>
      <c r="F760" s="230"/>
      <c r="G760" s="6"/>
      <c r="H760" s="6"/>
      <c r="I760" s="4"/>
      <c r="V760" s="6"/>
      <c r="X760" s="6"/>
    </row>
    <row r="761" spans="1:24" s="5" customFormat="1" x14ac:dyDescent="0.35">
      <c r="A761" s="6"/>
      <c r="B761" s="237"/>
      <c r="C761" s="6"/>
      <c r="D761" s="228" t="s">
        <v>393</v>
      </c>
      <c r="E761" s="229"/>
      <c r="F761" s="230"/>
      <c r="G761" s="6"/>
      <c r="H761" s="6"/>
      <c r="I761" s="4"/>
      <c r="V761" s="6"/>
      <c r="X761" s="6"/>
    </row>
    <row r="762" spans="1:24" s="5" customFormat="1" x14ac:dyDescent="0.35">
      <c r="A762" s="6"/>
      <c r="B762" s="237"/>
      <c r="C762" s="6"/>
      <c r="D762" s="228" t="s">
        <v>393</v>
      </c>
      <c r="E762" s="229"/>
      <c r="F762" s="230"/>
      <c r="G762" s="6"/>
      <c r="H762" s="6"/>
      <c r="I762" s="4"/>
      <c r="V762" s="6"/>
      <c r="X762" s="6"/>
    </row>
    <row r="763" spans="1:24" s="5" customFormat="1" x14ac:dyDescent="0.35">
      <c r="A763" s="6"/>
      <c r="B763" s="237"/>
      <c r="C763" s="6"/>
      <c r="D763" s="228" t="s">
        <v>393</v>
      </c>
      <c r="E763" s="229"/>
      <c r="F763" s="230"/>
      <c r="G763" s="6"/>
      <c r="H763" s="6"/>
      <c r="I763" s="4"/>
      <c r="V763" s="6"/>
      <c r="X763" s="6"/>
    </row>
    <row r="764" spans="1:24" s="5" customFormat="1" x14ac:dyDescent="0.35">
      <c r="A764" s="6"/>
      <c r="B764" s="237"/>
      <c r="C764" s="6"/>
      <c r="D764" s="228" t="s">
        <v>393</v>
      </c>
      <c r="E764" s="229"/>
      <c r="F764" s="230"/>
      <c r="G764" s="6"/>
      <c r="H764" s="6"/>
      <c r="I764" s="4"/>
      <c r="V764" s="6"/>
      <c r="X764" s="6"/>
    </row>
    <row r="765" spans="1:24" s="5" customFormat="1" x14ac:dyDescent="0.35">
      <c r="A765" s="6"/>
      <c r="B765" s="237"/>
      <c r="C765" s="6"/>
      <c r="D765" s="228" t="s">
        <v>393</v>
      </c>
      <c r="E765" s="229"/>
      <c r="F765" s="230"/>
      <c r="G765" s="6"/>
      <c r="H765" s="6"/>
      <c r="I765" s="4"/>
      <c r="V765" s="6"/>
      <c r="X765" s="6"/>
    </row>
    <row r="766" spans="1:24" s="5" customFormat="1" x14ac:dyDescent="0.35">
      <c r="A766" s="6"/>
      <c r="B766" s="237"/>
      <c r="C766" s="6"/>
      <c r="D766" s="228" t="s">
        <v>393</v>
      </c>
      <c r="E766" s="229"/>
      <c r="F766" s="230"/>
      <c r="G766" s="6"/>
      <c r="H766" s="6"/>
      <c r="I766" s="4"/>
      <c r="V766" s="6"/>
      <c r="X766" s="6"/>
    </row>
    <row r="767" spans="1:24" s="5" customFormat="1" x14ac:dyDescent="0.35">
      <c r="A767" s="6"/>
      <c r="B767" s="237"/>
      <c r="C767" s="6"/>
      <c r="D767" s="228" t="s">
        <v>393</v>
      </c>
      <c r="E767" s="229"/>
      <c r="F767" s="230"/>
      <c r="G767" s="6"/>
      <c r="H767" s="6"/>
      <c r="I767" s="4"/>
      <c r="V767" s="6"/>
      <c r="X767" s="6"/>
    </row>
    <row r="768" spans="1:24" s="5" customFormat="1" x14ac:dyDescent="0.35">
      <c r="A768" s="6"/>
      <c r="B768" s="237"/>
      <c r="C768" s="6"/>
      <c r="D768" s="228" t="s">
        <v>393</v>
      </c>
      <c r="E768" s="229"/>
      <c r="F768" s="230"/>
      <c r="G768" s="6"/>
      <c r="H768" s="6"/>
      <c r="I768" s="4"/>
      <c r="V768" s="6"/>
      <c r="X768" s="6"/>
    </row>
    <row r="769" spans="1:24" s="5" customFormat="1" x14ac:dyDescent="0.35">
      <c r="A769" s="6"/>
      <c r="B769" s="237"/>
      <c r="C769" s="6"/>
      <c r="D769" s="228" t="s">
        <v>393</v>
      </c>
      <c r="E769" s="229"/>
      <c r="F769" s="230"/>
      <c r="G769" s="6"/>
      <c r="H769" s="6"/>
      <c r="I769" s="4"/>
      <c r="V769" s="6"/>
      <c r="X769" s="6"/>
    </row>
    <row r="770" spans="1:24" s="5" customFormat="1" x14ac:dyDescent="0.35">
      <c r="A770" s="6"/>
      <c r="B770" s="237"/>
      <c r="C770" s="6"/>
      <c r="D770" s="228" t="s">
        <v>393</v>
      </c>
      <c r="E770" s="229"/>
      <c r="F770" s="230"/>
      <c r="G770" s="6"/>
      <c r="H770" s="6"/>
      <c r="I770" s="4"/>
      <c r="V770" s="6"/>
      <c r="X770" s="6"/>
    </row>
    <row r="771" spans="1:24" s="5" customFormat="1" x14ac:dyDescent="0.35">
      <c r="A771" s="6"/>
      <c r="B771" s="237"/>
      <c r="C771" s="6"/>
      <c r="D771" s="228" t="s">
        <v>393</v>
      </c>
      <c r="E771" s="229"/>
      <c r="F771" s="230"/>
      <c r="G771" s="6"/>
      <c r="H771" s="6"/>
      <c r="I771" s="4"/>
      <c r="V771" s="6"/>
      <c r="X771" s="6"/>
    </row>
    <row r="772" spans="1:24" s="5" customFormat="1" x14ac:dyDescent="0.35">
      <c r="A772" s="6"/>
      <c r="B772" s="237"/>
      <c r="C772" s="6"/>
      <c r="D772" s="228" t="s">
        <v>393</v>
      </c>
      <c r="E772" s="229"/>
      <c r="F772" s="230"/>
      <c r="G772" s="6"/>
      <c r="H772" s="6"/>
      <c r="I772" s="4"/>
      <c r="V772" s="6"/>
      <c r="X772" s="6"/>
    </row>
    <row r="773" spans="1:24" s="5" customFormat="1" x14ac:dyDescent="0.35">
      <c r="A773" s="6"/>
      <c r="B773" s="237"/>
      <c r="C773" s="6"/>
      <c r="D773" s="228" t="s">
        <v>393</v>
      </c>
      <c r="E773" s="229"/>
      <c r="F773" s="230"/>
      <c r="G773" s="6"/>
      <c r="H773" s="6"/>
      <c r="I773" s="4"/>
      <c r="V773" s="6"/>
      <c r="X773" s="6"/>
    </row>
    <row r="774" spans="1:24" s="5" customFormat="1" x14ac:dyDescent="0.35">
      <c r="A774" s="6"/>
      <c r="B774" s="237"/>
      <c r="C774" s="6"/>
      <c r="D774" s="228" t="s">
        <v>393</v>
      </c>
      <c r="E774" s="229"/>
      <c r="F774" s="230"/>
      <c r="G774" s="6"/>
      <c r="H774" s="6"/>
      <c r="I774" s="4"/>
      <c r="V774" s="6"/>
      <c r="X774" s="6"/>
    </row>
    <row r="775" spans="1:24" s="5" customFormat="1" x14ac:dyDescent="0.35">
      <c r="A775" s="6"/>
      <c r="B775" s="237"/>
      <c r="C775" s="6"/>
      <c r="D775" s="228" t="s">
        <v>393</v>
      </c>
      <c r="E775" s="229"/>
      <c r="F775" s="230"/>
      <c r="G775" s="6"/>
      <c r="H775" s="6"/>
      <c r="I775" s="4"/>
      <c r="V775" s="6"/>
      <c r="X775" s="6"/>
    </row>
    <row r="776" spans="1:24" s="5" customFormat="1" x14ac:dyDescent="0.35">
      <c r="A776" s="6"/>
      <c r="B776" s="237"/>
      <c r="C776" s="6"/>
      <c r="D776" s="228" t="s">
        <v>393</v>
      </c>
      <c r="E776" s="229"/>
      <c r="F776" s="230"/>
      <c r="G776" s="6"/>
      <c r="H776" s="6"/>
      <c r="I776" s="4"/>
      <c r="V776" s="6"/>
      <c r="X776" s="6"/>
    </row>
    <row r="777" spans="1:24" s="5" customFormat="1" x14ac:dyDescent="0.35">
      <c r="A777" s="6"/>
      <c r="B777" s="237"/>
      <c r="C777" s="6"/>
      <c r="D777" s="228" t="s">
        <v>393</v>
      </c>
      <c r="E777" s="229"/>
      <c r="F777" s="230"/>
      <c r="G777" s="6"/>
      <c r="H777" s="6"/>
      <c r="I777" s="4"/>
      <c r="V777" s="6"/>
      <c r="X777" s="6"/>
    </row>
    <row r="778" spans="1:24" s="5" customFormat="1" x14ac:dyDescent="0.35">
      <c r="A778" s="6"/>
      <c r="B778" s="237"/>
      <c r="C778" s="6"/>
      <c r="D778" s="228" t="s">
        <v>393</v>
      </c>
      <c r="E778" s="229"/>
      <c r="F778" s="230"/>
      <c r="G778" s="6"/>
      <c r="H778" s="6"/>
      <c r="I778" s="4"/>
      <c r="V778" s="6"/>
      <c r="X778" s="6"/>
    </row>
    <row r="779" spans="1:24" s="5" customFormat="1" x14ac:dyDescent="0.35">
      <c r="A779" s="6"/>
      <c r="B779" s="237"/>
      <c r="C779" s="6"/>
      <c r="D779" s="228" t="s">
        <v>393</v>
      </c>
      <c r="E779" s="229"/>
      <c r="F779" s="230"/>
      <c r="G779" s="6"/>
      <c r="H779" s="6"/>
      <c r="I779" s="4"/>
      <c r="V779" s="6"/>
      <c r="X779" s="6"/>
    </row>
    <row r="780" spans="1:24" s="5" customFormat="1" x14ac:dyDescent="0.35">
      <c r="A780" s="6"/>
      <c r="B780" s="237"/>
      <c r="C780" s="6"/>
      <c r="D780" s="228" t="s">
        <v>393</v>
      </c>
      <c r="E780" s="229"/>
      <c r="F780" s="230"/>
      <c r="G780" s="6"/>
      <c r="H780" s="6"/>
      <c r="I780" s="4"/>
      <c r="V780" s="6"/>
      <c r="X780" s="6"/>
    </row>
    <row r="781" spans="1:24" s="5" customFormat="1" x14ac:dyDescent="0.35">
      <c r="A781" s="6"/>
      <c r="B781" s="237"/>
      <c r="C781" s="6"/>
      <c r="D781" s="228" t="s">
        <v>393</v>
      </c>
      <c r="E781" s="229"/>
      <c r="F781" s="230"/>
      <c r="G781" s="6"/>
      <c r="H781" s="6"/>
      <c r="I781" s="4"/>
      <c r="V781" s="6"/>
      <c r="X781" s="6"/>
    </row>
    <row r="782" spans="1:24" s="5" customFormat="1" x14ac:dyDescent="0.35">
      <c r="A782" s="6"/>
      <c r="B782" s="237"/>
      <c r="C782" s="6"/>
      <c r="D782" s="228" t="s">
        <v>393</v>
      </c>
      <c r="E782" s="229"/>
      <c r="F782" s="230"/>
      <c r="G782" s="6"/>
      <c r="H782" s="6"/>
      <c r="I782" s="4"/>
      <c r="V782" s="6"/>
      <c r="X782" s="6"/>
    </row>
    <row r="783" spans="1:24" s="5" customFormat="1" x14ac:dyDescent="0.35">
      <c r="A783" s="6"/>
      <c r="B783" s="237"/>
      <c r="C783" s="6"/>
      <c r="D783" s="228" t="s">
        <v>393</v>
      </c>
      <c r="E783" s="229"/>
      <c r="F783" s="230"/>
      <c r="G783" s="6"/>
      <c r="H783" s="6"/>
      <c r="I783" s="4"/>
      <c r="V783" s="6"/>
      <c r="X783" s="6"/>
    </row>
    <row r="784" spans="1:24" s="5" customFormat="1" x14ac:dyDescent="0.35">
      <c r="A784" s="6"/>
      <c r="B784" s="237"/>
      <c r="C784" s="6"/>
      <c r="D784" s="228" t="s">
        <v>393</v>
      </c>
      <c r="E784" s="229"/>
      <c r="F784" s="230"/>
      <c r="G784" s="6"/>
      <c r="H784" s="6"/>
      <c r="I784" s="4"/>
      <c r="V784" s="6"/>
      <c r="X784" s="6"/>
    </row>
    <row r="785" spans="1:24" s="5" customFormat="1" x14ac:dyDescent="0.35">
      <c r="A785" s="6"/>
      <c r="B785" s="237"/>
      <c r="C785" s="6"/>
      <c r="D785" s="228" t="s">
        <v>393</v>
      </c>
      <c r="E785" s="229"/>
      <c r="F785" s="230"/>
      <c r="G785" s="6"/>
      <c r="H785" s="6"/>
      <c r="I785" s="4"/>
      <c r="V785" s="6"/>
      <c r="X785" s="6"/>
    </row>
    <row r="786" spans="1:24" s="5" customFormat="1" x14ac:dyDescent="0.35">
      <c r="A786" s="6"/>
      <c r="B786" s="237"/>
      <c r="C786" s="6"/>
      <c r="D786" s="228" t="s">
        <v>393</v>
      </c>
      <c r="E786" s="229"/>
      <c r="F786" s="230"/>
      <c r="G786" s="6"/>
      <c r="H786" s="6"/>
      <c r="I786" s="4"/>
      <c r="V786" s="6"/>
      <c r="X786" s="6"/>
    </row>
    <row r="787" spans="1:24" s="5" customFormat="1" x14ac:dyDescent="0.35">
      <c r="A787" s="6"/>
      <c r="B787" s="237"/>
      <c r="C787" s="6"/>
      <c r="D787" s="228" t="s">
        <v>393</v>
      </c>
      <c r="E787" s="229"/>
      <c r="F787" s="230"/>
      <c r="G787" s="6"/>
      <c r="H787" s="6"/>
      <c r="I787" s="4"/>
      <c r="V787" s="6"/>
      <c r="X787" s="6"/>
    </row>
    <row r="788" spans="1:24" s="5" customFormat="1" x14ac:dyDescent="0.35">
      <c r="A788" s="6"/>
      <c r="B788" s="237"/>
      <c r="C788" s="6"/>
      <c r="D788" s="228" t="s">
        <v>393</v>
      </c>
      <c r="E788" s="229"/>
      <c r="F788" s="230"/>
      <c r="G788" s="6"/>
      <c r="H788" s="6"/>
      <c r="I788" s="4"/>
      <c r="V788" s="6"/>
      <c r="X788" s="6"/>
    </row>
    <row r="789" spans="1:24" s="5" customFormat="1" x14ac:dyDescent="0.35">
      <c r="A789" s="6"/>
      <c r="B789" s="237"/>
      <c r="C789" s="6"/>
      <c r="D789" s="228" t="s">
        <v>393</v>
      </c>
      <c r="E789" s="229"/>
      <c r="F789" s="230"/>
      <c r="G789" s="6"/>
      <c r="H789" s="6"/>
      <c r="I789" s="4"/>
      <c r="V789" s="6"/>
      <c r="X789" s="6"/>
    </row>
    <row r="790" spans="1:24" s="5" customFormat="1" x14ac:dyDescent="0.35">
      <c r="A790" s="6"/>
      <c r="B790" s="237"/>
      <c r="C790" s="6"/>
      <c r="D790" s="228" t="s">
        <v>393</v>
      </c>
      <c r="E790" s="229"/>
      <c r="F790" s="230"/>
      <c r="G790" s="6"/>
      <c r="H790" s="6"/>
      <c r="I790" s="4"/>
      <c r="V790" s="6"/>
      <c r="X790" s="6"/>
    </row>
    <row r="791" spans="1:24" s="5" customFormat="1" x14ac:dyDescent="0.35">
      <c r="A791" s="6"/>
      <c r="B791" s="237"/>
      <c r="C791" s="6"/>
      <c r="D791" s="228" t="s">
        <v>393</v>
      </c>
      <c r="E791" s="229"/>
      <c r="F791" s="230"/>
      <c r="G791" s="6"/>
      <c r="H791" s="6"/>
      <c r="I791" s="4"/>
      <c r="V791" s="6"/>
      <c r="X791" s="6"/>
    </row>
    <row r="792" spans="1:24" s="5" customFormat="1" x14ac:dyDescent="0.35">
      <c r="A792" s="6"/>
      <c r="B792" s="237"/>
      <c r="C792" s="6"/>
      <c r="D792" s="228" t="s">
        <v>393</v>
      </c>
      <c r="E792" s="229"/>
      <c r="F792" s="230"/>
      <c r="G792" s="6"/>
      <c r="H792" s="6"/>
      <c r="I792" s="4"/>
      <c r="V792" s="6"/>
      <c r="X792" s="6"/>
    </row>
    <row r="793" spans="1:24" s="5" customFormat="1" x14ac:dyDescent="0.35">
      <c r="A793" s="6"/>
      <c r="B793" s="237"/>
      <c r="C793" s="6"/>
      <c r="D793" s="228" t="s">
        <v>393</v>
      </c>
      <c r="E793" s="229"/>
      <c r="F793" s="230"/>
      <c r="G793" s="6"/>
      <c r="H793" s="6"/>
      <c r="I793" s="4"/>
      <c r="V793" s="6"/>
      <c r="X793" s="6"/>
    </row>
    <row r="794" spans="1:24" s="5" customFormat="1" x14ac:dyDescent="0.35">
      <c r="A794" s="6"/>
      <c r="B794" s="237"/>
      <c r="C794" s="6"/>
      <c r="D794" s="228" t="s">
        <v>393</v>
      </c>
      <c r="E794" s="229"/>
      <c r="F794" s="230"/>
      <c r="G794" s="6"/>
      <c r="H794" s="6"/>
      <c r="I794" s="4"/>
      <c r="V794" s="6"/>
      <c r="X794" s="6"/>
    </row>
    <row r="795" spans="1:24" s="5" customFormat="1" x14ac:dyDescent="0.35">
      <c r="A795" s="6"/>
      <c r="B795" s="237"/>
      <c r="C795" s="6"/>
      <c r="D795" s="228" t="s">
        <v>393</v>
      </c>
      <c r="E795" s="229"/>
      <c r="F795" s="230"/>
      <c r="G795" s="6"/>
      <c r="H795" s="6"/>
      <c r="I795" s="4"/>
      <c r="V795" s="6"/>
      <c r="X795" s="6"/>
    </row>
    <row r="796" spans="1:24" s="5" customFormat="1" x14ac:dyDescent="0.35">
      <c r="A796" s="6"/>
      <c r="B796" s="237"/>
      <c r="C796" s="6"/>
      <c r="D796" s="228" t="s">
        <v>393</v>
      </c>
      <c r="E796" s="229"/>
      <c r="F796" s="230"/>
      <c r="G796" s="6"/>
      <c r="H796" s="6"/>
      <c r="I796" s="4"/>
      <c r="V796" s="6"/>
      <c r="X796" s="6"/>
    </row>
    <row r="797" spans="1:24" s="5" customFormat="1" x14ac:dyDescent="0.35">
      <c r="A797" s="6"/>
      <c r="B797" s="237"/>
      <c r="C797" s="6"/>
      <c r="D797" s="228" t="s">
        <v>393</v>
      </c>
      <c r="E797" s="229"/>
      <c r="F797" s="230"/>
      <c r="G797" s="6"/>
      <c r="H797" s="6"/>
      <c r="I797" s="4"/>
      <c r="V797" s="6"/>
      <c r="X797" s="6"/>
    </row>
    <row r="798" spans="1:24" s="5" customFormat="1" x14ac:dyDescent="0.35">
      <c r="A798" s="6"/>
      <c r="B798" s="237"/>
      <c r="C798" s="6"/>
      <c r="D798" s="228" t="s">
        <v>393</v>
      </c>
      <c r="E798" s="229"/>
      <c r="F798" s="230"/>
      <c r="G798" s="6"/>
      <c r="H798" s="6"/>
      <c r="I798" s="4"/>
      <c r="V798" s="6"/>
      <c r="X798" s="6"/>
    </row>
    <row r="799" spans="1:24" s="5" customFormat="1" x14ac:dyDescent="0.35">
      <c r="A799" s="6"/>
      <c r="B799" s="237"/>
      <c r="C799" s="6"/>
      <c r="D799" s="228" t="s">
        <v>393</v>
      </c>
      <c r="E799" s="229"/>
      <c r="F799" s="230"/>
      <c r="G799" s="6"/>
      <c r="H799" s="6"/>
      <c r="I799" s="4"/>
      <c r="V799" s="6"/>
      <c r="X799" s="6"/>
    </row>
    <row r="800" spans="1:24" s="5" customFormat="1" x14ac:dyDescent="0.35">
      <c r="A800" s="6"/>
      <c r="B800" s="237"/>
      <c r="C800" s="6"/>
      <c r="D800" s="228" t="s">
        <v>393</v>
      </c>
      <c r="E800" s="229"/>
      <c r="F800" s="230"/>
      <c r="G800" s="6"/>
      <c r="H800" s="6"/>
      <c r="I800" s="4"/>
      <c r="V800" s="6"/>
      <c r="X800" s="6"/>
    </row>
    <row r="801" spans="1:24" s="5" customFormat="1" x14ac:dyDescent="0.35">
      <c r="A801" s="6"/>
      <c r="B801" s="237"/>
      <c r="C801" s="6"/>
      <c r="D801" s="228" t="s">
        <v>393</v>
      </c>
      <c r="E801" s="229"/>
      <c r="F801" s="230"/>
      <c r="G801" s="6"/>
      <c r="H801" s="6"/>
      <c r="I801" s="4"/>
      <c r="V801" s="6"/>
      <c r="X801" s="6"/>
    </row>
    <row r="802" spans="1:24" s="5" customFormat="1" x14ac:dyDescent="0.35">
      <c r="A802" s="6"/>
      <c r="B802" s="237"/>
      <c r="C802" s="6"/>
      <c r="D802" s="228" t="s">
        <v>393</v>
      </c>
      <c r="E802" s="229"/>
      <c r="F802" s="230"/>
      <c r="G802" s="6"/>
      <c r="H802" s="6"/>
      <c r="I802" s="4"/>
      <c r="V802" s="6"/>
      <c r="X802" s="6"/>
    </row>
    <row r="803" spans="1:24" s="5" customFormat="1" x14ac:dyDescent="0.35">
      <c r="A803" s="6"/>
      <c r="B803" s="237"/>
      <c r="C803" s="6"/>
      <c r="D803" s="228" t="s">
        <v>393</v>
      </c>
      <c r="E803" s="229"/>
      <c r="F803" s="230"/>
      <c r="G803" s="6"/>
      <c r="H803" s="6"/>
      <c r="I803" s="4"/>
      <c r="V803" s="6"/>
      <c r="X803" s="6"/>
    </row>
    <row r="804" spans="1:24" s="5" customFormat="1" x14ac:dyDescent="0.35">
      <c r="A804" s="6"/>
      <c r="B804" s="237"/>
      <c r="C804" s="6"/>
      <c r="D804" s="228" t="s">
        <v>393</v>
      </c>
      <c r="E804" s="229"/>
      <c r="F804" s="230"/>
      <c r="G804" s="6"/>
      <c r="H804" s="6"/>
      <c r="I804" s="4"/>
      <c r="V804" s="6"/>
      <c r="X804" s="6"/>
    </row>
    <row r="805" spans="1:24" s="5" customFormat="1" x14ac:dyDescent="0.35">
      <c r="A805" s="6"/>
      <c r="B805" s="237"/>
      <c r="C805" s="6"/>
      <c r="D805" s="228" t="s">
        <v>393</v>
      </c>
      <c r="E805" s="229"/>
      <c r="F805" s="230"/>
      <c r="G805" s="6"/>
      <c r="H805" s="6"/>
      <c r="I805" s="4"/>
      <c r="V805" s="6"/>
      <c r="X805" s="6"/>
    </row>
    <row r="806" spans="1:24" s="5" customFormat="1" x14ac:dyDescent="0.35">
      <c r="A806" s="6"/>
      <c r="B806" s="237"/>
      <c r="C806" s="6"/>
      <c r="D806" s="228" t="s">
        <v>393</v>
      </c>
      <c r="E806" s="229"/>
      <c r="F806" s="230"/>
      <c r="G806" s="6"/>
      <c r="H806" s="6"/>
      <c r="I806" s="4"/>
      <c r="V806" s="6"/>
      <c r="X806" s="6"/>
    </row>
    <row r="807" spans="1:24" s="5" customFormat="1" x14ac:dyDescent="0.35">
      <c r="A807" s="6"/>
      <c r="B807" s="237"/>
      <c r="C807" s="6"/>
      <c r="D807" s="228" t="s">
        <v>393</v>
      </c>
      <c r="E807" s="229"/>
      <c r="F807" s="230"/>
      <c r="G807" s="6"/>
      <c r="H807" s="6"/>
      <c r="I807" s="4"/>
      <c r="V807" s="6"/>
      <c r="X807" s="6"/>
    </row>
    <row r="808" spans="1:24" s="5" customFormat="1" x14ac:dyDescent="0.35">
      <c r="A808" s="6"/>
      <c r="B808" s="237"/>
      <c r="C808" s="6"/>
      <c r="D808" s="228" t="s">
        <v>393</v>
      </c>
      <c r="E808" s="229"/>
      <c r="F808" s="230"/>
      <c r="G808" s="6"/>
      <c r="H808" s="6"/>
      <c r="I808" s="4"/>
      <c r="V808" s="6"/>
      <c r="X808" s="6"/>
    </row>
    <row r="809" spans="1:24" s="5" customFormat="1" x14ac:dyDescent="0.35">
      <c r="A809" s="6"/>
      <c r="B809" s="237"/>
      <c r="C809" s="6"/>
      <c r="D809" s="228" t="s">
        <v>393</v>
      </c>
      <c r="E809" s="229"/>
      <c r="F809" s="230"/>
      <c r="G809" s="6"/>
      <c r="H809" s="6"/>
      <c r="I809" s="4"/>
      <c r="V809" s="6"/>
      <c r="X809" s="6"/>
    </row>
    <row r="810" spans="1:24" s="5" customFormat="1" x14ac:dyDescent="0.35">
      <c r="A810" s="6"/>
      <c r="B810" s="237"/>
      <c r="C810" s="6"/>
      <c r="D810" s="228" t="s">
        <v>393</v>
      </c>
      <c r="E810" s="229"/>
      <c r="F810" s="230"/>
      <c r="G810" s="6"/>
      <c r="H810" s="6"/>
      <c r="I810" s="4"/>
      <c r="V810" s="6"/>
      <c r="X810" s="6"/>
    </row>
    <row r="811" spans="1:24" s="5" customFormat="1" x14ac:dyDescent="0.35">
      <c r="A811" s="6"/>
      <c r="B811" s="237"/>
      <c r="C811" s="6"/>
      <c r="D811" s="228" t="s">
        <v>393</v>
      </c>
      <c r="E811" s="229"/>
      <c r="F811" s="230"/>
      <c r="G811" s="6"/>
      <c r="H811" s="6"/>
      <c r="I811" s="4"/>
      <c r="V811" s="6"/>
      <c r="X811" s="6"/>
    </row>
    <row r="812" spans="1:24" s="5" customFormat="1" x14ac:dyDescent="0.35">
      <c r="A812" s="6"/>
      <c r="B812" s="237"/>
      <c r="C812" s="6"/>
      <c r="D812" s="228" t="s">
        <v>393</v>
      </c>
      <c r="E812" s="229"/>
      <c r="F812" s="230"/>
      <c r="G812" s="6"/>
      <c r="H812" s="6"/>
      <c r="I812" s="4"/>
      <c r="V812" s="6"/>
      <c r="X812" s="6"/>
    </row>
    <row r="813" spans="1:24" s="5" customFormat="1" x14ac:dyDescent="0.35">
      <c r="A813" s="6"/>
      <c r="B813" s="237"/>
      <c r="C813" s="6"/>
      <c r="D813" s="228" t="s">
        <v>393</v>
      </c>
      <c r="E813" s="229"/>
      <c r="F813" s="230"/>
      <c r="G813" s="6"/>
      <c r="H813" s="6"/>
      <c r="I813" s="4"/>
      <c r="V813" s="6"/>
      <c r="X813" s="6"/>
    </row>
    <row r="814" spans="1:24" s="5" customFormat="1" x14ac:dyDescent="0.35">
      <c r="A814" s="6"/>
      <c r="B814" s="237"/>
      <c r="C814" s="6"/>
      <c r="D814" s="228" t="s">
        <v>393</v>
      </c>
      <c r="E814" s="229"/>
      <c r="F814" s="230"/>
      <c r="G814" s="6"/>
      <c r="H814" s="6"/>
      <c r="I814" s="4"/>
      <c r="V814" s="6"/>
      <c r="X814" s="6"/>
    </row>
    <row r="815" spans="1:24" s="5" customFormat="1" x14ac:dyDescent="0.35">
      <c r="A815" s="6"/>
      <c r="B815" s="237"/>
      <c r="C815" s="6"/>
      <c r="D815" s="228" t="s">
        <v>393</v>
      </c>
      <c r="E815" s="229"/>
      <c r="F815" s="230"/>
      <c r="G815" s="6"/>
      <c r="H815" s="6"/>
      <c r="I815" s="4"/>
      <c r="V815" s="6"/>
      <c r="X815" s="6"/>
    </row>
    <row r="816" spans="1:24" s="5" customFormat="1" x14ac:dyDescent="0.35">
      <c r="A816" s="6"/>
      <c r="B816" s="237"/>
      <c r="C816" s="6"/>
      <c r="D816" s="228" t="s">
        <v>393</v>
      </c>
      <c r="E816" s="229"/>
      <c r="F816" s="230"/>
      <c r="G816" s="6"/>
      <c r="H816" s="6"/>
      <c r="I816" s="4"/>
      <c r="V816" s="6"/>
      <c r="X816" s="6"/>
    </row>
    <row r="817" spans="1:24" s="5" customFormat="1" x14ac:dyDescent="0.35">
      <c r="A817" s="6"/>
      <c r="B817" s="237"/>
      <c r="C817" s="6"/>
      <c r="D817" s="228" t="s">
        <v>393</v>
      </c>
      <c r="E817" s="229"/>
      <c r="F817" s="230"/>
      <c r="G817" s="6"/>
      <c r="H817" s="6"/>
      <c r="I817" s="4"/>
      <c r="V817" s="6"/>
      <c r="X817" s="6"/>
    </row>
    <row r="818" spans="1:24" s="5" customFormat="1" x14ac:dyDescent="0.35">
      <c r="A818" s="6"/>
      <c r="B818" s="237"/>
      <c r="C818" s="6"/>
      <c r="D818" s="228" t="s">
        <v>393</v>
      </c>
      <c r="E818" s="229"/>
      <c r="F818" s="230"/>
      <c r="G818" s="6"/>
      <c r="H818" s="6"/>
      <c r="I818" s="4"/>
      <c r="V818" s="6"/>
      <c r="X818" s="6"/>
    </row>
    <row r="819" spans="1:24" s="5" customFormat="1" x14ac:dyDescent="0.35">
      <c r="A819" s="6"/>
      <c r="B819" s="237"/>
      <c r="C819" s="6"/>
      <c r="D819" s="228" t="s">
        <v>393</v>
      </c>
      <c r="E819" s="229"/>
      <c r="F819" s="230"/>
      <c r="G819" s="6"/>
      <c r="H819" s="6"/>
      <c r="I819" s="4"/>
      <c r="V819" s="6"/>
      <c r="X819" s="6"/>
    </row>
    <row r="820" spans="1:24" s="5" customFormat="1" x14ac:dyDescent="0.35">
      <c r="A820" s="6"/>
      <c r="B820" s="237"/>
      <c r="C820" s="6"/>
      <c r="D820" s="228" t="s">
        <v>393</v>
      </c>
      <c r="E820" s="229"/>
      <c r="F820" s="230"/>
      <c r="G820" s="6"/>
      <c r="H820" s="6"/>
      <c r="I820" s="4"/>
      <c r="V820" s="6"/>
      <c r="X820" s="6"/>
    </row>
    <row r="821" spans="1:24" s="5" customFormat="1" x14ac:dyDescent="0.35">
      <c r="A821" s="6"/>
      <c r="B821" s="237"/>
      <c r="C821" s="6"/>
      <c r="D821" s="228" t="s">
        <v>393</v>
      </c>
      <c r="E821" s="229"/>
      <c r="F821" s="230"/>
      <c r="G821" s="6"/>
      <c r="H821" s="6"/>
      <c r="I821" s="4"/>
      <c r="V821" s="6"/>
      <c r="X821" s="6"/>
    </row>
    <row r="822" spans="1:24" s="5" customFormat="1" x14ac:dyDescent="0.35">
      <c r="A822" s="6"/>
      <c r="B822" s="237"/>
      <c r="C822" s="6"/>
      <c r="D822" s="228" t="s">
        <v>393</v>
      </c>
      <c r="E822" s="229"/>
      <c r="F822" s="230"/>
      <c r="G822" s="6"/>
      <c r="H822" s="6"/>
      <c r="I822" s="4"/>
      <c r="V822" s="6"/>
      <c r="X822" s="6"/>
    </row>
    <row r="823" spans="1:24" s="5" customFormat="1" x14ac:dyDescent="0.35">
      <c r="A823" s="6"/>
      <c r="B823" s="237"/>
      <c r="C823" s="6"/>
      <c r="D823" s="228" t="s">
        <v>393</v>
      </c>
      <c r="E823" s="229"/>
      <c r="F823" s="230"/>
      <c r="G823" s="6"/>
      <c r="H823" s="6"/>
      <c r="I823" s="4"/>
      <c r="V823" s="6"/>
      <c r="X823" s="6"/>
    </row>
    <row r="824" spans="1:24" s="5" customFormat="1" x14ac:dyDescent="0.35">
      <c r="A824" s="6"/>
      <c r="B824" s="237"/>
      <c r="C824" s="6"/>
      <c r="D824" s="228" t="s">
        <v>393</v>
      </c>
      <c r="E824" s="229"/>
      <c r="F824" s="230"/>
      <c r="G824" s="6"/>
      <c r="H824" s="6"/>
      <c r="I824" s="4"/>
      <c r="V824" s="6"/>
      <c r="X824" s="6"/>
    </row>
    <row r="825" spans="1:24" s="5" customFormat="1" x14ac:dyDescent="0.35">
      <c r="A825" s="6"/>
      <c r="B825" s="237"/>
      <c r="C825" s="6"/>
      <c r="D825" s="228" t="s">
        <v>393</v>
      </c>
      <c r="E825" s="229"/>
      <c r="F825" s="230"/>
      <c r="G825" s="6"/>
      <c r="H825" s="6"/>
      <c r="I825" s="4"/>
      <c r="V825" s="6"/>
      <c r="X825" s="6"/>
    </row>
    <row r="826" spans="1:24" s="5" customFormat="1" x14ac:dyDescent="0.35">
      <c r="A826" s="6"/>
      <c r="B826" s="237"/>
      <c r="C826" s="6"/>
      <c r="D826" s="228" t="s">
        <v>393</v>
      </c>
      <c r="E826" s="229"/>
      <c r="F826" s="230"/>
      <c r="G826" s="6"/>
      <c r="H826" s="6"/>
      <c r="I826" s="4"/>
      <c r="V826" s="6"/>
      <c r="X826" s="6"/>
    </row>
    <row r="827" spans="1:24" s="5" customFormat="1" x14ac:dyDescent="0.35">
      <c r="A827" s="6"/>
      <c r="B827" s="237"/>
      <c r="C827" s="6"/>
      <c r="D827" s="228" t="s">
        <v>393</v>
      </c>
      <c r="E827" s="229"/>
      <c r="F827" s="230"/>
      <c r="G827" s="6"/>
      <c r="H827" s="6"/>
      <c r="I827" s="4"/>
      <c r="V827" s="6"/>
      <c r="X827" s="6"/>
    </row>
    <row r="828" spans="1:24" s="5" customFormat="1" x14ac:dyDescent="0.35">
      <c r="A828" s="6"/>
      <c r="B828" s="237"/>
      <c r="C828" s="6"/>
      <c r="D828" s="228" t="s">
        <v>393</v>
      </c>
      <c r="E828" s="229"/>
      <c r="F828" s="230"/>
      <c r="G828" s="6"/>
      <c r="H828" s="6"/>
      <c r="I828" s="4"/>
      <c r="V828" s="6"/>
      <c r="X828" s="6"/>
    </row>
    <row r="829" spans="1:24" s="5" customFormat="1" x14ac:dyDescent="0.35">
      <c r="A829" s="6"/>
      <c r="B829" s="237"/>
      <c r="C829" s="6"/>
      <c r="D829" s="228" t="s">
        <v>393</v>
      </c>
      <c r="E829" s="229"/>
      <c r="F829" s="230"/>
      <c r="G829" s="6"/>
      <c r="H829" s="6"/>
      <c r="I829" s="4"/>
      <c r="V829" s="6"/>
      <c r="X829" s="6"/>
    </row>
    <row r="830" spans="1:24" s="5" customFormat="1" x14ac:dyDescent="0.35">
      <c r="A830" s="6"/>
      <c r="B830" s="237"/>
      <c r="C830" s="6"/>
      <c r="D830" s="228" t="s">
        <v>393</v>
      </c>
      <c r="E830" s="229"/>
      <c r="F830" s="230"/>
      <c r="G830" s="6"/>
      <c r="H830" s="6"/>
      <c r="I830" s="4"/>
      <c r="V830" s="6"/>
      <c r="X830" s="6"/>
    </row>
    <row r="831" spans="1:24" s="5" customFormat="1" x14ac:dyDescent="0.35">
      <c r="A831" s="6"/>
      <c r="B831" s="237"/>
      <c r="C831" s="6"/>
      <c r="D831" s="228" t="s">
        <v>393</v>
      </c>
      <c r="E831" s="229"/>
      <c r="F831" s="230"/>
      <c r="G831" s="6"/>
      <c r="H831" s="6"/>
      <c r="I831" s="4"/>
      <c r="V831" s="6"/>
      <c r="X831" s="6"/>
    </row>
    <row r="832" spans="1:24" s="5" customFormat="1" x14ac:dyDescent="0.35">
      <c r="A832" s="6"/>
      <c r="B832" s="237"/>
      <c r="C832" s="6"/>
      <c r="D832" s="228" t="s">
        <v>393</v>
      </c>
      <c r="E832" s="229"/>
      <c r="F832" s="230"/>
      <c r="G832" s="6"/>
      <c r="H832" s="6"/>
      <c r="I832" s="4"/>
      <c r="V832" s="6"/>
      <c r="X832" s="6"/>
    </row>
    <row r="833" spans="1:24" s="5" customFormat="1" x14ac:dyDescent="0.35">
      <c r="A833" s="6"/>
      <c r="B833" s="237"/>
      <c r="C833" s="6"/>
      <c r="D833" s="228" t="s">
        <v>393</v>
      </c>
      <c r="E833" s="229"/>
      <c r="F833" s="230"/>
      <c r="G833" s="6"/>
      <c r="H833" s="6"/>
      <c r="I833" s="4"/>
      <c r="V833" s="6"/>
      <c r="X833" s="6"/>
    </row>
    <row r="834" spans="1:24" s="5" customFormat="1" x14ac:dyDescent="0.35">
      <c r="A834" s="6"/>
      <c r="B834" s="237"/>
      <c r="C834" s="6"/>
      <c r="D834" s="228" t="s">
        <v>393</v>
      </c>
      <c r="E834" s="229"/>
      <c r="F834" s="230"/>
      <c r="G834" s="6"/>
      <c r="H834" s="6"/>
      <c r="I834" s="4"/>
      <c r="V834" s="6"/>
      <c r="X834" s="6"/>
    </row>
    <row r="835" spans="1:24" s="5" customFormat="1" x14ac:dyDescent="0.35">
      <c r="A835" s="6"/>
      <c r="B835" s="237"/>
      <c r="C835" s="6"/>
      <c r="D835" s="228" t="s">
        <v>393</v>
      </c>
      <c r="E835" s="229"/>
      <c r="F835" s="230"/>
      <c r="G835" s="6"/>
      <c r="H835" s="6"/>
      <c r="I835" s="4"/>
      <c r="V835" s="6"/>
      <c r="X835" s="6"/>
    </row>
    <row r="836" spans="1:24" s="5" customFormat="1" x14ac:dyDescent="0.35">
      <c r="A836" s="6"/>
      <c r="B836" s="237"/>
      <c r="C836" s="6"/>
      <c r="D836" s="228" t="s">
        <v>393</v>
      </c>
      <c r="E836" s="229"/>
      <c r="F836" s="230"/>
      <c r="G836" s="6"/>
      <c r="H836" s="6"/>
      <c r="I836" s="4"/>
      <c r="V836" s="6"/>
      <c r="X836" s="6"/>
    </row>
    <row r="837" spans="1:24" s="5" customFormat="1" x14ac:dyDescent="0.35">
      <c r="A837" s="6"/>
      <c r="B837" s="237"/>
      <c r="C837" s="6"/>
      <c r="D837" s="228" t="s">
        <v>393</v>
      </c>
      <c r="E837" s="229"/>
      <c r="F837" s="230"/>
      <c r="G837" s="6"/>
      <c r="H837" s="6"/>
      <c r="I837" s="4"/>
      <c r="V837" s="6"/>
      <c r="X837" s="6"/>
    </row>
    <row r="838" spans="1:24" s="5" customFormat="1" x14ac:dyDescent="0.35">
      <c r="A838" s="6"/>
      <c r="B838" s="237"/>
      <c r="C838" s="6"/>
      <c r="D838" s="228" t="s">
        <v>393</v>
      </c>
      <c r="E838" s="229"/>
      <c r="F838" s="230"/>
      <c r="G838" s="6"/>
      <c r="H838" s="6"/>
      <c r="I838" s="4"/>
      <c r="V838" s="6"/>
      <c r="X838" s="6"/>
    </row>
    <row r="839" spans="1:24" s="5" customFormat="1" x14ac:dyDescent="0.35">
      <c r="A839" s="6"/>
      <c r="B839" s="237"/>
      <c r="C839" s="6"/>
      <c r="D839" s="228" t="s">
        <v>393</v>
      </c>
      <c r="E839" s="229"/>
      <c r="F839" s="230"/>
      <c r="G839" s="6"/>
      <c r="H839" s="6"/>
      <c r="I839" s="4"/>
      <c r="V839" s="6"/>
      <c r="X839" s="6"/>
    </row>
    <row r="840" spans="1:24" s="5" customFormat="1" x14ac:dyDescent="0.35">
      <c r="A840" s="6"/>
      <c r="B840" s="237"/>
      <c r="C840" s="6"/>
      <c r="D840" s="228" t="s">
        <v>393</v>
      </c>
      <c r="E840" s="229"/>
      <c r="F840" s="230"/>
      <c r="G840" s="6"/>
      <c r="H840" s="6"/>
      <c r="I840" s="4"/>
      <c r="V840" s="6"/>
      <c r="X840" s="6"/>
    </row>
    <row r="841" spans="1:24" s="5" customFormat="1" x14ac:dyDescent="0.35">
      <c r="A841" s="6"/>
      <c r="B841" s="237"/>
      <c r="C841" s="6"/>
      <c r="D841" s="228" t="s">
        <v>393</v>
      </c>
      <c r="E841" s="229"/>
      <c r="F841" s="230"/>
      <c r="G841" s="6"/>
      <c r="H841" s="6"/>
      <c r="I841" s="4"/>
      <c r="V841" s="6"/>
      <c r="X841" s="6"/>
    </row>
    <row r="842" spans="1:24" s="5" customFormat="1" x14ac:dyDescent="0.35">
      <c r="A842" s="6"/>
      <c r="B842" s="237"/>
      <c r="C842" s="6"/>
      <c r="D842" s="228" t="s">
        <v>393</v>
      </c>
      <c r="E842" s="229"/>
      <c r="F842" s="230"/>
      <c r="G842" s="6"/>
      <c r="H842" s="6"/>
      <c r="I842" s="4"/>
      <c r="V842" s="6"/>
      <c r="X842" s="6"/>
    </row>
    <row r="843" spans="1:24" s="5" customFormat="1" x14ac:dyDescent="0.35">
      <c r="A843" s="6"/>
      <c r="B843" s="237"/>
      <c r="C843" s="6"/>
      <c r="D843" s="228" t="s">
        <v>393</v>
      </c>
      <c r="E843" s="229"/>
      <c r="F843" s="230"/>
      <c r="G843" s="6"/>
      <c r="H843" s="6"/>
      <c r="I843" s="4"/>
      <c r="V843" s="6"/>
      <c r="X843" s="6"/>
    </row>
    <row r="844" spans="1:24" s="5" customFormat="1" x14ac:dyDescent="0.35">
      <c r="A844" s="6"/>
      <c r="B844" s="237"/>
      <c r="C844" s="6"/>
      <c r="D844" s="228" t="s">
        <v>393</v>
      </c>
      <c r="E844" s="229"/>
      <c r="F844" s="230"/>
      <c r="G844" s="6"/>
      <c r="H844" s="6"/>
      <c r="I844" s="4"/>
      <c r="V844" s="6"/>
      <c r="X844" s="6"/>
    </row>
    <row r="845" spans="1:24" s="5" customFormat="1" x14ac:dyDescent="0.35">
      <c r="A845" s="6"/>
      <c r="B845" s="237"/>
      <c r="C845" s="6"/>
      <c r="D845" s="228" t="s">
        <v>393</v>
      </c>
      <c r="E845" s="229"/>
      <c r="F845" s="230"/>
      <c r="G845" s="6"/>
      <c r="H845" s="6"/>
      <c r="I845" s="4"/>
      <c r="V845" s="6"/>
      <c r="X845" s="6"/>
    </row>
    <row r="846" spans="1:24" s="5" customFormat="1" x14ac:dyDescent="0.35">
      <c r="A846" s="6"/>
      <c r="B846" s="237"/>
      <c r="C846" s="6"/>
      <c r="D846" s="228" t="s">
        <v>393</v>
      </c>
      <c r="E846" s="229"/>
      <c r="F846" s="230"/>
      <c r="G846" s="6"/>
      <c r="H846" s="6"/>
      <c r="I846" s="4"/>
      <c r="V846" s="6"/>
      <c r="X846" s="6"/>
    </row>
    <row r="847" spans="1:24" s="5" customFormat="1" x14ac:dyDescent="0.35">
      <c r="A847" s="6"/>
      <c r="B847" s="237"/>
      <c r="C847" s="6"/>
      <c r="D847" s="228" t="s">
        <v>393</v>
      </c>
      <c r="E847" s="229"/>
      <c r="F847" s="230"/>
      <c r="G847" s="6"/>
      <c r="H847" s="6"/>
      <c r="I847" s="4"/>
      <c r="V847" s="6"/>
      <c r="X847" s="6"/>
    </row>
    <row r="848" spans="1:24" s="5" customFormat="1" x14ac:dyDescent="0.35">
      <c r="A848" s="6"/>
      <c r="B848" s="237"/>
      <c r="C848" s="6"/>
      <c r="D848" s="228" t="s">
        <v>393</v>
      </c>
      <c r="E848" s="229"/>
      <c r="F848" s="230"/>
      <c r="G848" s="6"/>
      <c r="H848" s="6"/>
      <c r="I848" s="4"/>
      <c r="V848" s="6"/>
      <c r="X848" s="6"/>
    </row>
    <row r="849" spans="1:24" s="5" customFormat="1" x14ac:dyDescent="0.35">
      <c r="A849" s="6"/>
      <c r="B849" s="237"/>
      <c r="C849" s="6"/>
      <c r="D849" s="228" t="s">
        <v>393</v>
      </c>
      <c r="E849" s="229"/>
      <c r="F849" s="230"/>
      <c r="G849" s="6"/>
      <c r="H849" s="6"/>
      <c r="I849" s="4"/>
      <c r="V849" s="6"/>
      <c r="X849" s="6"/>
    </row>
    <row r="850" spans="1:24" s="5" customFormat="1" x14ac:dyDescent="0.35">
      <c r="A850" s="6"/>
      <c r="B850" s="237"/>
      <c r="C850" s="6"/>
      <c r="D850" s="228" t="s">
        <v>393</v>
      </c>
      <c r="E850" s="229"/>
      <c r="F850" s="230"/>
      <c r="G850" s="6"/>
      <c r="H850" s="6"/>
      <c r="I850" s="4"/>
      <c r="V850" s="6"/>
      <c r="X850" s="6"/>
    </row>
    <row r="851" spans="1:24" s="5" customFormat="1" x14ac:dyDescent="0.35">
      <c r="A851" s="6"/>
      <c r="B851" s="237"/>
      <c r="C851" s="6"/>
      <c r="D851" s="228" t="s">
        <v>393</v>
      </c>
      <c r="E851" s="229"/>
      <c r="F851" s="230"/>
      <c r="G851" s="6"/>
      <c r="H851" s="6"/>
      <c r="I851" s="4"/>
      <c r="V851" s="6"/>
      <c r="X851" s="6"/>
    </row>
    <row r="852" spans="1:24" s="5" customFormat="1" x14ac:dyDescent="0.35">
      <c r="A852" s="6"/>
      <c r="B852" s="237"/>
      <c r="C852" s="6"/>
      <c r="D852" s="228" t="s">
        <v>393</v>
      </c>
      <c r="E852" s="229"/>
      <c r="F852" s="230"/>
      <c r="G852" s="6"/>
      <c r="H852" s="6"/>
      <c r="I852" s="4"/>
      <c r="V852" s="6"/>
      <c r="X852" s="6"/>
    </row>
    <row r="853" spans="1:24" s="5" customFormat="1" x14ac:dyDescent="0.35">
      <c r="A853" s="6"/>
      <c r="B853" s="237"/>
      <c r="C853" s="6"/>
      <c r="D853" s="228" t="s">
        <v>393</v>
      </c>
      <c r="E853" s="229"/>
      <c r="F853" s="230"/>
      <c r="G853" s="6"/>
      <c r="H853" s="6"/>
      <c r="I853" s="4"/>
      <c r="V853" s="6"/>
      <c r="X853" s="6"/>
    </row>
    <row r="854" spans="1:24" s="5" customFormat="1" x14ac:dyDescent="0.35">
      <c r="A854" s="6"/>
      <c r="B854" s="237"/>
      <c r="C854" s="6"/>
      <c r="D854" s="228" t="s">
        <v>393</v>
      </c>
      <c r="E854" s="229"/>
      <c r="F854" s="230"/>
      <c r="G854" s="6"/>
      <c r="H854" s="6"/>
      <c r="I854" s="4"/>
      <c r="V854" s="6"/>
      <c r="X854" s="6"/>
    </row>
    <row r="855" spans="1:24" s="5" customFormat="1" x14ac:dyDescent="0.35">
      <c r="A855" s="6"/>
      <c r="B855" s="237"/>
      <c r="C855" s="6"/>
      <c r="D855" s="228" t="s">
        <v>393</v>
      </c>
      <c r="E855" s="229"/>
      <c r="F855" s="230"/>
      <c r="G855" s="6"/>
      <c r="H855" s="6"/>
      <c r="I855" s="4"/>
      <c r="V855" s="6"/>
      <c r="X855" s="6"/>
    </row>
    <row r="856" spans="1:24" s="5" customFormat="1" x14ac:dyDescent="0.35">
      <c r="A856" s="6"/>
      <c r="B856" s="237"/>
      <c r="C856" s="6"/>
      <c r="D856" s="228" t="s">
        <v>393</v>
      </c>
      <c r="E856" s="229"/>
      <c r="F856" s="230"/>
      <c r="G856" s="6"/>
      <c r="H856" s="6"/>
      <c r="I856" s="4"/>
      <c r="V856" s="6"/>
      <c r="X856" s="6"/>
    </row>
    <row r="857" spans="1:24" s="5" customFormat="1" x14ac:dyDescent="0.35">
      <c r="A857" s="6"/>
      <c r="B857" s="237"/>
      <c r="C857" s="6"/>
      <c r="D857" s="228" t="s">
        <v>393</v>
      </c>
      <c r="E857" s="229"/>
      <c r="F857" s="230"/>
      <c r="G857" s="6"/>
      <c r="H857" s="6"/>
      <c r="I857" s="4"/>
      <c r="V857" s="6"/>
      <c r="X857" s="6"/>
    </row>
    <row r="858" spans="1:24" s="5" customFormat="1" x14ac:dyDescent="0.35">
      <c r="A858" s="6"/>
      <c r="B858" s="237"/>
      <c r="C858" s="6"/>
      <c r="D858" s="228" t="s">
        <v>393</v>
      </c>
      <c r="E858" s="229"/>
      <c r="F858" s="230"/>
      <c r="G858" s="6"/>
      <c r="H858" s="6"/>
      <c r="I858" s="4"/>
      <c r="V858" s="6"/>
      <c r="X858" s="6"/>
    </row>
    <row r="859" spans="1:24" s="5" customFormat="1" x14ac:dyDescent="0.35">
      <c r="A859" s="6"/>
      <c r="B859" s="237"/>
      <c r="C859" s="6"/>
      <c r="D859" s="228" t="s">
        <v>393</v>
      </c>
      <c r="E859" s="229"/>
      <c r="F859" s="230"/>
      <c r="G859" s="6"/>
      <c r="H859" s="6"/>
      <c r="I859" s="4"/>
      <c r="V859" s="6"/>
      <c r="X859" s="6"/>
    </row>
    <row r="860" spans="1:24" s="5" customFormat="1" x14ac:dyDescent="0.35">
      <c r="A860" s="6"/>
      <c r="B860" s="237"/>
      <c r="C860" s="6"/>
      <c r="D860" s="228" t="s">
        <v>393</v>
      </c>
      <c r="E860" s="229"/>
      <c r="F860" s="230"/>
      <c r="G860" s="6"/>
      <c r="H860" s="6"/>
      <c r="I860" s="4"/>
      <c r="V860" s="6"/>
      <c r="X860" s="6"/>
    </row>
    <row r="861" spans="1:24" s="5" customFormat="1" x14ac:dyDescent="0.35">
      <c r="A861" s="6"/>
      <c r="B861" s="237"/>
      <c r="C861" s="6"/>
      <c r="D861" s="228" t="s">
        <v>393</v>
      </c>
      <c r="E861" s="229"/>
      <c r="F861" s="230"/>
      <c r="G861" s="6"/>
      <c r="H861" s="6"/>
      <c r="I861" s="4"/>
      <c r="V861" s="6"/>
      <c r="X861" s="6"/>
    </row>
    <row r="862" spans="1:24" s="5" customFormat="1" x14ac:dyDescent="0.35">
      <c r="A862" s="6"/>
      <c r="B862" s="237"/>
      <c r="C862" s="6"/>
      <c r="D862" s="228" t="s">
        <v>393</v>
      </c>
      <c r="E862" s="229"/>
      <c r="F862" s="230"/>
      <c r="G862" s="6"/>
      <c r="H862" s="6"/>
      <c r="I862" s="4"/>
      <c r="V862" s="6"/>
      <c r="X862" s="6"/>
    </row>
    <row r="863" spans="1:24" s="5" customFormat="1" x14ac:dyDescent="0.35">
      <c r="A863" s="6"/>
      <c r="B863" s="237"/>
      <c r="C863" s="6"/>
      <c r="D863" s="228" t="s">
        <v>393</v>
      </c>
      <c r="E863" s="229"/>
      <c r="F863" s="230"/>
      <c r="G863" s="6"/>
      <c r="H863" s="6"/>
      <c r="I863" s="4"/>
      <c r="V863" s="6"/>
      <c r="X863" s="6"/>
    </row>
    <row r="864" spans="1:24" s="5" customFormat="1" x14ac:dyDescent="0.35">
      <c r="A864" s="6"/>
      <c r="B864" s="237"/>
      <c r="C864" s="6"/>
      <c r="D864" s="228" t="s">
        <v>393</v>
      </c>
      <c r="E864" s="229"/>
      <c r="F864" s="230"/>
      <c r="G864" s="6"/>
      <c r="H864" s="6"/>
      <c r="I864" s="4"/>
      <c r="V864" s="6"/>
      <c r="X864" s="6"/>
    </row>
    <row r="865" spans="1:24" s="5" customFormat="1" x14ac:dyDescent="0.35">
      <c r="A865" s="6"/>
      <c r="B865" s="237"/>
      <c r="C865" s="6"/>
      <c r="D865" s="228" t="s">
        <v>393</v>
      </c>
      <c r="E865" s="229"/>
      <c r="F865" s="230"/>
      <c r="G865" s="6"/>
      <c r="H865" s="6"/>
      <c r="I865" s="4"/>
      <c r="V865" s="6"/>
      <c r="X865" s="6"/>
    </row>
    <row r="866" spans="1:24" s="5" customFormat="1" x14ac:dyDescent="0.35">
      <c r="A866" s="6"/>
      <c r="B866" s="237"/>
      <c r="C866" s="6"/>
      <c r="D866" s="228" t="s">
        <v>393</v>
      </c>
      <c r="E866" s="229"/>
      <c r="F866" s="230"/>
      <c r="G866" s="6"/>
      <c r="H866" s="6"/>
      <c r="I866" s="4"/>
      <c r="V866" s="6"/>
      <c r="X866" s="6"/>
    </row>
    <row r="867" spans="1:24" s="5" customFormat="1" x14ac:dyDescent="0.35">
      <c r="A867" s="6"/>
      <c r="B867" s="237"/>
      <c r="C867" s="6"/>
      <c r="D867" s="228" t="s">
        <v>393</v>
      </c>
      <c r="E867" s="229"/>
      <c r="F867" s="230"/>
      <c r="G867" s="6"/>
      <c r="H867" s="6"/>
      <c r="I867" s="4"/>
      <c r="V867" s="6"/>
      <c r="X867" s="6"/>
    </row>
    <row r="868" spans="1:24" s="5" customFormat="1" x14ac:dyDescent="0.35">
      <c r="A868" s="6"/>
      <c r="B868" s="237"/>
      <c r="C868" s="6"/>
      <c r="D868" s="228" t="s">
        <v>393</v>
      </c>
      <c r="E868" s="229"/>
      <c r="F868" s="230"/>
      <c r="G868" s="6"/>
      <c r="H868" s="6"/>
      <c r="I868" s="4"/>
      <c r="V868" s="6"/>
      <c r="X868" s="6"/>
    </row>
    <row r="869" spans="1:24" s="5" customFormat="1" x14ac:dyDescent="0.35">
      <c r="A869" s="6"/>
      <c r="B869" s="237"/>
      <c r="C869" s="6"/>
      <c r="D869" s="228" t="s">
        <v>393</v>
      </c>
      <c r="E869" s="229"/>
      <c r="F869" s="230"/>
      <c r="G869" s="6"/>
      <c r="H869" s="6"/>
      <c r="I869" s="4"/>
      <c r="V869" s="6"/>
      <c r="X869" s="6"/>
    </row>
    <row r="870" spans="1:24" s="5" customFormat="1" x14ac:dyDescent="0.35">
      <c r="A870" s="6"/>
      <c r="B870" s="237"/>
      <c r="C870" s="6"/>
      <c r="D870" s="228" t="s">
        <v>393</v>
      </c>
      <c r="E870" s="229"/>
      <c r="F870" s="230"/>
      <c r="G870" s="6"/>
      <c r="H870" s="6"/>
      <c r="I870" s="4"/>
      <c r="V870" s="6"/>
      <c r="X870" s="6"/>
    </row>
    <row r="871" spans="1:24" s="5" customFormat="1" x14ac:dyDescent="0.35">
      <c r="A871" s="6"/>
      <c r="B871" s="237"/>
      <c r="C871" s="6"/>
      <c r="D871" s="228" t="s">
        <v>393</v>
      </c>
      <c r="E871" s="229"/>
      <c r="F871" s="230"/>
      <c r="G871" s="6"/>
      <c r="H871" s="6"/>
      <c r="I871" s="4"/>
      <c r="V871" s="6"/>
      <c r="X871" s="6"/>
    </row>
    <row r="872" spans="1:24" s="5" customFormat="1" x14ac:dyDescent="0.35">
      <c r="A872" s="6"/>
      <c r="B872" s="237"/>
      <c r="C872" s="6"/>
      <c r="D872" s="228" t="s">
        <v>393</v>
      </c>
      <c r="E872" s="229"/>
      <c r="F872" s="230"/>
      <c r="G872" s="6"/>
      <c r="H872" s="6"/>
      <c r="I872" s="4"/>
      <c r="V872" s="6"/>
      <c r="X872" s="6"/>
    </row>
    <row r="873" spans="1:24" s="5" customFormat="1" x14ac:dyDescent="0.35">
      <c r="A873" s="6"/>
      <c r="B873" s="237"/>
      <c r="C873" s="6"/>
      <c r="D873" s="228" t="s">
        <v>393</v>
      </c>
      <c r="E873" s="229"/>
      <c r="F873" s="230"/>
      <c r="G873" s="6"/>
      <c r="H873" s="6"/>
      <c r="I873" s="4"/>
      <c r="V873" s="6"/>
      <c r="X873" s="6"/>
    </row>
    <row r="874" spans="1:24" s="5" customFormat="1" x14ac:dyDescent="0.35">
      <c r="A874" s="6"/>
      <c r="B874" s="237"/>
      <c r="C874" s="6"/>
      <c r="D874" s="228" t="s">
        <v>393</v>
      </c>
      <c r="E874" s="229"/>
      <c r="F874" s="230"/>
      <c r="G874" s="6"/>
      <c r="H874" s="6"/>
      <c r="I874" s="4"/>
      <c r="V874" s="6"/>
      <c r="X874" s="6"/>
    </row>
    <row r="875" spans="1:24" s="5" customFormat="1" x14ac:dyDescent="0.35">
      <c r="A875" s="6"/>
      <c r="B875" s="237"/>
      <c r="C875" s="6"/>
      <c r="D875" s="228" t="s">
        <v>393</v>
      </c>
      <c r="E875" s="229"/>
      <c r="F875" s="230"/>
      <c r="G875" s="6"/>
      <c r="H875" s="6"/>
      <c r="I875" s="4"/>
      <c r="V875" s="6"/>
      <c r="X875" s="6"/>
    </row>
    <row r="876" spans="1:24" s="5" customFormat="1" x14ac:dyDescent="0.35">
      <c r="A876" s="6"/>
      <c r="B876" s="237"/>
      <c r="C876" s="6"/>
      <c r="D876" s="228" t="s">
        <v>393</v>
      </c>
      <c r="E876" s="229"/>
      <c r="F876" s="230"/>
      <c r="G876" s="6"/>
      <c r="H876" s="6"/>
      <c r="I876" s="4"/>
      <c r="V876" s="6"/>
      <c r="X876" s="6"/>
    </row>
    <row r="877" spans="1:24" s="5" customFormat="1" x14ac:dyDescent="0.35">
      <c r="A877" s="6"/>
      <c r="B877" s="237"/>
      <c r="C877" s="6"/>
      <c r="D877" s="228" t="s">
        <v>393</v>
      </c>
      <c r="E877" s="229"/>
      <c r="F877" s="230"/>
      <c r="G877" s="6"/>
      <c r="H877" s="6"/>
      <c r="I877" s="4"/>
      <c r="V877" s="6"/>
      <c r="X877" s="6"/>
    </row>
    <row r="878" spans="1:24" s="5" customFormat="1" x14ac:dyDescent="0.35">
      <c r="A878" s="6"/>
      <c r="B878" s="237"/>
      <c r="C878" s="6"/>
      <c r="D878" s="228" t="s">
        <v>393</v>
      </c>
      <c r="E878" s="229"/>
      <c r="F878" s="230"/>
      <c r="G878" s="6"/>
      <c r="H878" s="6"/>
      <c r="I878" s="4"/>
      <c r="V878" s="6"/>
      <c r="X878" s="6"/>
    </row>
    <row r="879" spans="1:24" s="5" customFormat="1" x14ac:dyDescent="0.35">
      <c r="A879" s="6"/>
      <c r="B879" s="237"/>
      <c r="C879" s="6"/>
      <c r="D879" s="228" t="s">
        <v>393</v>
      </c>
      <c r="E879" s="229"/>
      <c r="F879" s="230"/>
      <c r="G879" s="6"/>
      <c r="H879" s="6"/>
      <c r="I879" s="4"/>
      <c r="V879" s="6"/>
      <c r="X879" s="6"/>
    </row>
    <row r="880" spans="1:24" s="5" customFormat="1" x14ac:dyDescent="0.35">
      <c r="A880" s="6"/>
      <c r="B880" s="237"/>
      <c r="C880" s="6"/>
      <c r="D880" s="228" t="s">
        <v>393</v>
      </c>
      <c r="E880" s="229"/>
      <c r="F880" s="230"/>
      <c r="G880" s="6"/>
      <c r="H880" s="6"/>
      <c r="I880" s="4"/>
      <c r="V880" s="6"/>
      <c r="X880" s="6"/>
    </row>
    <row r="881" spans="1:24" s="5" customFormat="1" x14ac:dyDescent="0.35">
      <c r="A881" s="6"/>
      <c r="B881" s="237"/>
      <c r="C881" s="6"/>
      <c r="D881" s="228" t="s">
        <v>393</v>
      </c>
      <c r="E881" s="229"/>
      <c r="F881" s="230"/>
      <c r="G881" s="6"/>
      <c r="H881" s="6"/>
      <c r="I881" s="4"/>
      <c r="V881" s="6"/>
      <c r="X881" s="6"/>
    </row>
    <row r="882" spans="1:24" s="5" customFormat="1" x14ac:dyDescent="0.35">
      <c r="A882" s="6"/>
      <c r="B882" s="237"/>
      <c r="C882" s="6"/>
      <c r="D882" s="228" t="s">
        <v>393</v>
      </c>
      <c r="E882" s="229"/>
      <c r="F882" s="230"/>
      <c r="G882" s="6"/>
      <c r="H882" s="6"/>
      <c r="I882" s="4"/>
      <c r="V882" s="6"/>
      <c r="X882" s="6"/>
    </row>
    <row r="883" spans="1:24" s="5" customFormat="1" x14ac:dyDescent="0.35">
      <c r="A883" s="6"/>
      <c r="B883" s="237"/>
      <c r="C883" s="6"/>
      <c r="D883" s="228" t="s">
        <v>393</v>
      </c>
      <c r="E883" s="229"/>
      <c r="F883" s="230"/>
      <c r="G883" s="6"/>
      <c r="H883" s="6"/>
      <c r="I883" s="4"/>
      <c r="V883" s="6"/>
      <c r="X883" s="6"/>
    </row>
    <row r="884" spans="1:24" s="5" customFormat="1" x14ac:dyDescent="0.35">
      <c r="A884" s="6"/>
      <c r="B884" s="237"/>
      <c r="C884" s="6"/>
      <c r="D884" s="228" t="s">
        <v>393</v>
      </c>
      <c r="E884" s="229"/>
      <c r="F884" s="230"/>
      <c r="G884" s="6"/>
      <c r="H884" s="6"/>
      <c r="I884" s="4"/>
      <c r="V884" s="6"/>
      <c r="X884" s="6"/>
    </row>
    <row r="885" spans="1:24" s="5" customFormat="1" x14ac:dyDescent="0.35">
      <c r="A885" s="6"/>
      <c r="B885" s="237"/>
      <c r="C885" s="6"/>
      <c r="D885" s="228" t="s">
        <v>393</v>
      </c>
      <c r="E885" s="229"/>
      <c r="F885" s="230"/>
      <c r="G885" s="6"/>
      <c r="H885" s="6"/>
      <c r="I885" s="4"/>
      <c r="V885" s="6"/>
      <c r="X885" s="6"/>
    </row>
    <row r="886" spans="1:24" s="5" customFormat="1" x14ac:dyDescent="0.35">
      <c r="A886" s="6"/>
      <c r="B886" s="237"/>
      <c r="C886" s="6"/>
      <c r="D886" s="228" t="s">
        <v>393</v>
      </c>
      <c r="E886" s="229"/>
      <c r="F886" s="230"/>
      <c r="G886" s="6"/>
      <c r="H886" s="6"/>
      <c r="I886" s="4"/>
      <c r="V886" s="6"/>
      <c r="X886" s="6"/>
    </row>
    <row r="887" spans="1:24" s="5" customFormat="1" x14ac:dyDescent="0.35">
      <c r="A887" s="6"/>
      <c r="B887" s="237"/>
      <c r="C887" s="6"/>
      <c r="D887" s="228" t="s">
        <v>393</v>
      </c>
      <c r="E887" s="229"/>
      <c r="F887" s="230"/>
      <c r="G887" s="6"/>
      <c r="H887" s="6"/>
      <c r="I887" s="4"/>
      <c r="V887" s="6"/>
      <c r="X887" s="6"/>
    </row>
    <row r="888" spans="1:24" s="5" customFormat="1" x14ac:dyDescent="0.35">
      <c r="A888" s="6"/>
      <c r="B888" s="237"/>
      <c r="C888" s="6"/>
      <c r="D888" s="228" t="s">
        <v>393</v>
      </c>
      <c r="E888" s="229"/>
      <c r="F888" s="230"/>
      <c r="G888" s="6"/>
      <c r="H888" s="6"/>
      <c r="I888" s="4"/>
      <c r="V888" s="6"/>
      <c r="X888" s="6"/>
    </row>
    <row r="889" spans="1:24" s="5" customFormat="1" x14ac:dyDescent="0.35">
      <c r="A889" s="6"/>
      <c r="B889" s="237"/>
      <c r="C889" s="6"/>
      <c r="D889" s="228" t="s">
        <v>393</v>
      </c>
      <c r="E889" s="229"/>
      <c r="F889" s="230"/>
      <c r="G889" s="6"/>
      <c r="H889" s="6"/>
      <c r="I889" s="4"/>
      <c r="V889" s="6"/>
      <c r="X889" s="6"/>
    </row>
    <row r="890" spans="1:24" s="5" customFormat="1" x14ac:dyDescent="0.35">
      <c r="A890" s="6"/>
      <c r="B890" s="237"/>
      <c r="C890" s="6"/>
      <c r="D890" s="228" t="s">
        <v>393</v>
      </c>
      <c r="E890" s="229"/>
      <c r="F890" s="230"/>
      <c r="G890" s="6"/>
      <c r="H890" s="6"/>
      <c r="I890" s="4"/>
      <c r="V890" s="6"/>
      <c r="X890" s="6"/>
    </row>
    <row r="891" spans="1:24" s="5" customFormat="1" x14ac:dyDescent="0.35">
      <c r="A891" s="6"/>
      <c r="B891" s="237"/>
      <c r="C891" s="6"/>
      <c r="D891" s="228" t="s">
        <v>393</v>
      </c>
      <c r="E891" s="229"/>
      <c r="F891" s="230"/>
      <c r="G891" s="6"/>
      <c r="H891" s="6"/>
      <c r="I891" s="4"/>
      <c r="V891" s="6"/>
      <c r="X891" s="6"/>
    </row>
    <row r="892" spans="1:24" s="5" customFormat="1" x14ac:dyDescent="0.35">
      <c r="A892" s="6"/>
      <c r="B892" s="237"/>
      <c r="C892" s="6"/>
      <c r="D892" s="228" t="s">
        <v>393</v>
      </c>
      <c r="E892" s="229"/>
      <c r="F892" s="230"/>
      <c r="G892" s="6"/>
      <c r="H892" s="6"/>
      <c r="I892" s="4"/>
      <c r="V892" s="6"/>
      <c r="X892" s="6"/>
    </row>
    <row r="893" spans="1:24" s="5" customFormat="1" x14ac:dyDescent="0.35">
      <c r="A893" s="6"/>
      <c r="B893" s="237"/>
      <c r="C893" s="6"/>
      <c r="D893" s="228" t="s">
        <v>393</v>
      </c>
      <c r="E893" s="229"/>
      <c r="F893" s="230"/>
      <c r="G893" s="6"/>
      <c r="H893" s="6"/>
      <c r="I893" s="4"/>
      <c r="V893" s="6"/>
      <c r="X893" s="6"/>
    </row>
    <row r="894" spans="1:24" s="5" customFormat="1" x14ac:dyDescent="0.35">
      <c r="A894" s="6"/>
      <c r="B894" s="237"/>
      <c r="C894" s="6"/>
      <c r="D894" s="228" t="s">
        <v>393</v>
      </c>
      <c r="E894" s="229"/>
      <c r="F894" s="230"/>
      <c r="G894" s="6"/>
      <c r="H894" s="6"/>
      <c r="I894" s="4"/>
      <c r="V894" s="6"/>
      <c r="X894" s="6"/>
    </row>
    <row r="895" spans="1:24" s="5" customFormat="1" x14ac:dyDescent="0.35">
      <c r="A895" s="6"/>
      <c r="B895" s="237"/>
      <c r="C895" s="6"/>
      <c r="D895" s="228" t="s">
        <v>393</v>
      </c>
      <c r="E895" s="229"/>
      <c r="F895" s="230"/>
      <c r="G895" s="6"/>
      <c r="H895" s="6"/>
      <c r="I895" s="4"/>
      <c r="V895" s="6"/>
      <c r="X895" s="6"/>
    </row>
    <row r="896" spans="1:24" s="5" customFormat="1" x14ac:dyDescent="0.35">
      <c r="A896" s="6"/>
      <c r="B896" s="237"/>
      <c r="C896" s="6"/>
      <c r="D896" s="228" t="s">
        <v>393</v>
      </c>
      <c r="E896" s="229"/>
      <c r="F896" s="230"/>
      <c r="G896" s="6"/>
      <c r="H896" s="6"/>
      <c r="I896" s="4"/>
      <c r="V896" s="6"/>
      <c r="X896" s="6"/>
    </row>
    <row r="897" spans="1:24" s="5" customFormat="1" x14ac:dyDescent="0.35">
      <c r="A897" s="6"/>
      <c r="B897" s="237"/>
      <c r="C897" s="6"/>
      <c r="D897" s="228" t="s">
        <v>393</v>
      </c>
      <c r="E897" s="229"/>
      <c r="F897" s="230"/>
      <c r="G897" s="6"/>
      <c r="H897" s="6"/>
      <c r="I897" s="4"/>
      <c r="V897" s="6"/>
      <c r="X897" s="6"/>
    </row>
    <row r="898" spans="1:24" s="5" customFormat="1" x14ac:dyDescent="0.35">
      <c r="A898" s="6"/>
      <c r="B898" s="237"/>
      <c r="C898" s="6"/>
      <c r="D898" s="228" t="s">
        <v>393</v>
      </c>
      <c r="E898" s="229"/>
      <c r="F898" s="230"/>
      <c r="G898" s="6"/>
      <c r="H898" s="6"/>
      <c r="I898" s="4"/>
      <c r="V898" s="6"/>
      <c r="X898" s="6"/>
    </row>
    <row r="899" spans="1:24" s="5" customFormat="1" x14ac:dyDescent="0.35">
      <c r="A899" s="6"/>
      <c r="B899" s="237"/>
      <c r="C899" s="6"/>
      <c r="D899" s="228" t="s">
        <v>393</v>
      </c>
      <c r="E899" s="229"/>
      <c r="F899" s="230"/>
      <c r="G899" s="6"/>
      <c r="H899" s="6"/>
      <c r="I899" s="4"/>
      <c r="V899" s="6"/>
      <c r="X899" s="6"/>
    </row>
    <row r="900" spans="1:24" s="5" customFormat="1" x14ac:dyDescent="0.35">
      <c r="A900" s="6"/>
      <c r="B900" s="237"/>
      <c r="C900" s="6"/>
      <c r="D900" s="228" t="s">
        <v>393</v>
      </c>
      <c r="E900" s="229"/>
      <c r="F900" s="230"/>
      <c r="G900" s="6"/>
      <c r="H900" s="6"/>
      <c r="I900" s="4"/>
      <c r="V900" s="6"/>
      <c r="X900" s="6"/>
    </row>
    <row r="901" spans="1:24" s="5" customFormat="1" x14ac:dyDescent="0.35">
      <c r="A901" s="6"/>
      <c r="B901" s="237"/>
      <c r="C901" s="6"/>
      <c r="D901" s="228" t="s">
        <v>393</v>
      </c>
      <c r="E901" s="229"/>
      <c r="F901" s="230"/>
      <c r="G901" s="6"/>
      <c r="H901" s="6"/>
      <c r="I901" s="4"/>
      <c r="V901" s="6"/>
      <c r="X901" s="6"/>
    </row>
    <row r="902" spans="1:24" s="5" customFormat="1" x14ac:dyDescent="0.35">
      <c r="A902" s="6"/>
      <c r="B902" s="237"/>
      <c r="C902" s="6"/>
      <c r="D902" s="228" t="s">
        <v>393</v>
      </c>
      <c r="E902" s="229"/>
      <c r="F902" s="230"/>
      <c r="G902" s="6"/>
      <c r="H902" s="6"/>
      <c r="I902" s="4"/>
      <c r="V902" s="6"/>
      <c r="X902" s="6"/>
    </row>
    <row r="903" spans="1:24" s="5" customFormat="1" x14ac:dyDescent="0.35">
      <c r="A903" s="6"/>
      <c r="B903" s="237"/>
      <c r="C903" s="6"/>
      <c r="D903" s="228" t="s">
        <v>393</v>
      </c>
      <c r="E903" s="229"/>
      <c r="F903" s="230"/>
      <c r="G903" s="6"/>
      <c r="H903" s="6"/>
      <c r="I903" s="4"/>
      <c r="V903" s="6"/>
      <c r="X903" s="6"/>
    </row>
    <row r="904" spans="1:24" s="5" customFormat="1" x14ac:dyDescent="0.35">
      <c r="A904" s="6"/>
      <c r="B904" s="237"/>
      <c r="C904" s="6"/>
      <c r="D904" s="228" t="s">
        <v>393</v>
      </c>
      <c r="E904" s="229"/>
      <c r="F904" s="230"/>
      <c r="G904" s="6"/>
      <c r="H904" s="6"/>
      <c r="I904" s="4"/>
      <c r="V904" s="6"/>
      <c r="X904" s="6"/>
    </row>
    <row r="905" spans="1:24" s="5" customFormat="1" x14ac:dyDescent="0.35">
      <c r="A905" s="6"/>
      <c r="B905" s="237"/>
      <c r="C905" s="6"/>
      <c r="D905" s="228" t="s">
        <v>393</v>
      </c>
      <c r="E905" s="229"/>
      <c r="F905" s="230"/>
      <c r="G905" s="6"/>
      <c r="H905" s="6"/>
      <c r="I905" s="4"/>
      <c r="V905" s="6"/>
      <c r="X905" s="6"/>
    </row>
    <row r="906" spans="1:24" s="5" customFormat="1" x14ac:dyDescent="0.35">
      <c r="A906" s="6"/>
      <c r="B906" s="237"/>
      <c r="C906" s="6"/>
      <c r="D906" s="228" t="s">
        <v>393</v>
      </c>
      <c r="E906" s="229"/>
      <c r="F906" s="230"/>
      <c r="G906" s="6"/>
      <c r="H906" s="6"/>
      <c r="I906" s="4"/>
      <c r="V906" s="6"/>
      <c r="X906" s="6"/>
    </row>
    <row r="907" spans="1:24" s="5" customFormat="1" x14ac:dyDescent="0.35">
      <c r="A907" s="6"/>
      <c r="B907" s="237"/>
      <c r="C907" s="6"/>
      <c r="D907" s="228" t="s">
        <v>393</v>
      </c>
      <c r="E907" s="229"/>
      <c r="F907" s="230"/>
      <c r="G907" s="6"/>
      <c r="H907" s="6"/>
      <c r="I907" s="4"/>
      <c r="V907" s="6"/>
      <c r="X907" s="6"/>
    </row>
    <row r="908" spans="1:24" s="5" customFormat="1" x14ac:dyDescent="0.35">
      <c r="A908" s="6"/>
      <c r="B908" s="237"/>
      <c r="C908" s="6"/>
      <c r="D908" s="228" t="s">
        <v>393</v>
      </c>
      <c r="E908" s="229"/>
      <c r="F908" s="230"/>
      <c r="G908" s="6"/>
      <c r="H908" s="6"/>
      <c r="I908" s="4"/>
      <c r="V908" s="6"/>
      <c r="X908" s="6"/>
    </row>
    <row r="909" spans="1:24" s="5" customFormat="1" x14ac:dyDescent="0.35">
      <c r="A909" s="6"/>
      <c r="B909" s="237"/>
      <c r="C909" s="6"/>
      <c r="D909" s="228" t="s">
        <v>393</v>
      </c>
      <c r="E909" s="229"/>
      <c r="F909" s="230"/>
      <c r="G909" s="6"/>
      <c r="H909" s="6"/>
      <c r="I909" s="4"/>
      <c r="V909" s="6"/>
      <c r="X909" s="6"/>
    </row>
    <row r="910" spans="1:24" s="5" customFormat="1" x14ac:dyDescent="0.35">
      <c r="A910" s="6"/>
      <c r="B910" s="237"/>
      <c r="C910" s="6"/>
      <c r="D910" s="228" t="s">
        <v>393</v>
      </c>
      <c r="E910" s="229"/>
      <c r="F910" s="230"/>
      <c r="G910" s="6"/>
      <c r="H910" s="6"/>
      <c r="I910" s="4"/>
      <c r="V910" s="6"/>
      <c r="X910" s="6"/>
    </row>
    <row r="911" spans="1:24" s="5" customFormat="1" x14ac:dyDescent="0.35">
      <c r="A911" s="6"/>
      <c r="B911" s="237"/>
      <c r="C911" s="6"/>
      <c r="D911" s="228" t="s">
        <v>393</v>
      </c>
      <c r="E911" s="229"/>
      <c r="F911" s="230"/>
      <c r="G911" s="6"/>
      <c r="H911" s="6"/>
      <c r="I911" s="4"/>
      <c r="V911" s="6"/>
      <c r="X911" s="6"/>
    </row>
    <row r="912" spans="1:24" s="5" customFormat="1" x14ac:dyDescent="0.35">
      <c r="A912" s="6"/>
      <c r="B912" s="237"/>
      <c r="C912" s="6"/>
      <c r="D912" s="228" t="s">
        <v>393</v>
      </c>
      <c r="E912" s="229"/>
      <c r="F912" s="230"/>
      <c r="G912" s="6"/>
      <c r="H912" s="6"/>
      <c r="I912" s="4"/>
      <c r="V912" s="6"/>
      <c r="X912" s="6"/>
    </row>
    <row r="913" spans="1:24" s="5" customFormat="1" x14ac:dyDescent="0.35">
      <c r="A913" s="6"/>
      <c r="B913" s="237"/>
      <c r="C913" s="6"/>
      <c r="D913" s="228" t="s">
        <v>393</v>
      </c>
      <c r="E913" s="229"/>
      <c r="F913" s="230"/>
      <c r="G913" s="6"/>
      <c r="H913" s="6"/>
      <c r="I913" s="4"/>
      <c r="V913" s="6"/>
      <c r="X913" s="6"/>
    </row>
    <row r="914" spans="1:24" s="5" customFormat="1" x14ac:dyDescent="0.35">
      <c r="A914" s="6"/>
      <c r="B914" s="237"/>
      <c r="C914" s="6"/>
      <c r="D914" s="228" t="s">
        <v>393</v>
      </c>
      <c r="E914" s="229"/>
      <c r="F914" s="230"/>
      <c r="G914" s="6"/>
      <c r="H914" s="6"/>
      <c r="I914" s="4"/>
      <c r="V914" s="6"/>
      <c r="X914" s="6"/>
    </row>
    <row r="915" spans="1:24" s="5" customFormat="1" x14ac:dyDescent="0.35">
      <c r="A915" s="6"/>
      <c r="B915" s="237"/>
      <c r="C915" s="6"/>
      <c r="D915" s="228" t="s">
        <v>393</v>
      </c>
      <c r="E915" s="229"/>
      <c r="F915" s="230"/>
      <c r="G915" s="6"/>
      <c r="H915" s="6"/>
      <c r="I915" s="4"/>
      <c r="V915" s="6"/>
      <c r="X915" s="6"/>
    </row>
    <row r="916" spans="1:24" s="5" customFormat="1" x14ac:dyDescent="0.35">
      <c r="A916" s="6"/>
      <c r="B916" s="237"/>
      <c r="C916" s="6"/>
      <c r="D916" s="228" t="s">
        <v>393</v>
      </c>
      <c r="E916" s="229"/>
      <c r="F916" s="230"/>
      <c r="G916" s="6"/>
      <c r="H916" s="6"/>
      <c r="I916" s="4"/>
      <c r="V916" s="6"/>
      <c r="X916" s="6"/>
    </row>
    <row r="917" spans="1:24" s="5" customFormat="1" x14ac:dyDescent="0.35">
      <c r="A917" s="6"/>
      <c r="B917" s="237"/>
      <c r="C917" s="6"/>
      <c r="D917" s="228" t="s">
        <v>393</v>
      </c>
      <c r="E917" s="229"/>
      <c r="F917" s="230"/>
      <c r="G917" s="6"/>
      <c r="H917" s="6"/>
      <c r="I917" s="4"/>
      <c r="V917" s="6"/>
      <c r="X917" s="6"/>
    </row>
    <row r="918" spans="1:24" s="5" customFormat="1" x14ac:dyDescent="0.35">
      <c r="A918" s="6"/>
      <c r="B918" s="237"/>
      <c r="C918" s="6"/>
      <c r="D918" s="228" t="s">
        <v>393</v>
      </c>
      <c r="E918" s="229"/>
      <c r="F918" s="230"/>
      <c r="G918" s="6"/>
      <c r="H918" s="6"/>
      <c r="I918" s="4"/>
      <c r="V918" s="6"/>
      <c r="X918" s="6"/>
    </row>
    <row r="919" spans="1:24" s="5" customFormat="1" x14ac:dyDescent="0.35">
      <c r="A919" s="6"/>
      <c r="B919" s="237"/>
      <c r="C919" s="6"/>
      <c r="D919" s="228" t="s">
        <v>393</v>
      </c>
      <c r="E919" s="229"/>
      <c r="F919" s="230"/>
      <c r="G919" s="6"/>
      <c r="H919" s="6"/>
      <c r="I919" s="4"/>
      <c r="V919" s="6"/>
      <c r="X919" s="6"/>
    </row>
    <row r="920" spans="1:24" s="5" customFormat="1" x14ac:dyDescent="0.35">
      <c r="A920" s="6"/>
      <c r="B920" s="237"/>
      <c r="C920" s="6"/>
      <c r="D920" s="228" t="s">
        <v>393</v>
      </c>
      <c r="E920" s="229"/>
      <c r="F920" s="230"/>
      <c r="G920" s="6"/>
      <c r="H920" s="6"/>
      <c r="I920" s="4"/>
      <c r="V920" s="6"/>
      <c r="X920" s="6"/>
    </row>
    <row r="921" spans="1:24" s="5" customFormat="1" x14ac:dyDescent="0.35">
      <c r="A921" s="6"/>
      <c r="B921" s="237"/>
      <c r="C921" s="6"/>
      <c r="D921" s="228" t="s">
        <v>393</v>
      </c>
      <c r="E921" s="229"/>
      <c r="F921" s="230"/>
      <c r="G921" s="6"/>
      <c r="H921" s="6"/>
      <c r="I921" s="4"/>
      <c r="V921" s="6"/>
      <c r="X921" s="6"/>
    </row>
    <row r="922" spans="1:24" s="5" customFormat="1" x14ac:dyDescent="0.35">
      <c r="A922" s="6"/>
      <c r="B922" s="237"/>
      <c r="C922" s="6"/>
      <c r="D922" s="228" t="s">
        <v>393</v>
      </c>
      <c r="E922" s="229"/>
      <c r="F922" s="230"/>
      <c r="G922" s="6"/>
      <c r="H922" s="6"/>
      <c r="I922" s="4"/>
      <c r="V922" s="6"/>
      <c r="X922" s="6"/>
    </row>
    <row r="923" spans="1:24" s="5" customFormat="1" x14ac:dyDescent="0.35">
      <c r="A923" s="6"/>
      <c r="B923" s="237"/>
      <c r="C923" s="6"/>
      <c r="D923" s="228" t="s">
        <v>393</v>
      </c>
      <c r="E923" s="229"/>
      <c r="F923" s="230"/>
      <c r="G923" s="6"/>
      <c r="H923" s="6"/>
      <c r="I923" s="4"/>
      <c r="V923" s="6"/>
      <c r="X923" s="6"/>
    </row>
    <row r="924" spans="1:24" s="5" customFormat="1" x14ac:dyDescent="0.35">
      <c r="A924" s="6"/>
      <c r="B924" s="237"/>
      <c r="C924" s="6"/>
      <c r="D924" s="228" t="s">
        <v>393</v>
      </c>
      <c r="E924" s="229"/>
      <c r="F924" s="230"/>
      <c r="G924" s="6"/>
      <c r="H924" s="6"/>
      <c r="I924" s="4"/>
      <c r="V924" s="6"/>
      <c r="X924" s="6"/>
    </row>
    <row r="925" spans="1:24" s="5" customFormat="1" x14ac:dyDescent="0.35">
      <c r="A925" s="6"/>
      <c r="B925" s="237"/>
      <c r="C925" s="6"/>
      <c r="D925" s="228" t="s">
        <v>393</v>
      </c>
      <c r="E925" s="229"/>
      <c r="F925" s="230"/>
      <c r="G925" s="6"/>
      <c r="H925" s="6"/>
      <c r="I925" s="4"/>
      <c r="V925" s="6"/>
      <c r="X925" s="6"/>
    </row>
    <row r="926" spans="1:24" s="5" customFormat="1" x14ac:dyDescent="0.35">
      <c r="A926" s="6"/>
      <c r="B926" s="237"/>
      <c r="C926" s="6"/>
      <c r="D926" s="228" t="s">
        <v>393</v>
      </c>
      <c r="E926" s="229"/>
      <c r="F926" s="230"/>
      <c r="G926" s="6"/>
      <c r="H926" s="6"/>
      <c r="I926" s="4"/>
      <c r="V926" s="6"/>
      <c r="X926" s="6"/>
    </row>
    <row r="927" spans="1:24" s="5" customFormat="1" x14ac:dyDescent="0.35">
      <c r="A927" s="6"/>
      <c r="B927" s="237"/>
      <c r="C927" s="6"/>
      <c r="D927" s="228" t="s">
        <v>393</v>
      </c>
      <c r="E927" s="229"/>
      <c r="F927" s="230"/>
      <c r="G927" s="6"/>
      <c r="H927" s="6"/>
      <c r="I927" s="4"/>
      <c r="V927" s="6"/>
      <c r="X927" s="6"/>
    </row>
    <row r="928" spans="1:24" s="5" customFormat="1" x14ac:dyDescent="0.35">
      <c r="A928" s="6"/>
      <c r="B928" s="237"/>
      <c r="C928" s="6"/>
      <c r="D928" s="228" t="s">
        <v>393</v>
      </c>
      <c r="E928" s="229"/>
      <c r="F928" s="230"/>
      <c r="G928" s="6"/>
      <c r="H928" s="6"/>
      <c r="I928" s="4"/>
      <c r="V928" s="6"/>
      <c r="X928" s="6"/>
    </row>
    <row r="929" spans="1:24" s="5" customFormat="1" x14ac:dyDescent="0.35">
      <c r="A929" s="6"/>
      <c r="B929" s="237"/>
      <c r="C929" s="6"/>
      <c r="D929" s="228" t="s">
        <v>393</v>
      </c>
      <c r="E929" s="229"/>
      <c r="F929" s="230"/>
      <c r="G929" s="6"/>
      <c r="H929" s="6"/>
      <c r="I929" s="4"/>
      <c r="V929" s="6"/>
      <c r="X929" s="6"/>
    </row>
    <row r="930" spans="1:24" s="5" customFormat="1" x14ac:dyDescent="0.35">
      <c r="A930" s="6"/>
      <c r="B930" s="237"/>
      <c r="C930" s="6"/>
      <c r="D930" s="228" t="s">
        <v>393</v>
      </c>
      <c r="E930" s="229"/>
      <c r="F930" s="230"/>
      <c r="G930" s="6"/>
      <c r="H930" s="6"/>
      <c r="I930" s="4"/>
      <c r="V930" s="6"/>
      <c r="X930" s="6"/>
    </row>
    <row r="931" spans="1:24" s="5" customFormat="1" x14ac:dyDescent="0.35">
      <c r="A931" s="6"/>
      <c r="B931" s="237"/>
      <c r="C931" s="6"/>
      <c r="D931" s="228" t="s">
        <v>393</v>
      </c>
      <c r="E931" s="229"/>
      <c r="F931" s="230"/>
      <c r="G931" s="6"/>
      <c r="H931" s="6"/>
      <c r="I931" s="4"/>
      <c r="V931" s="6"/>
      <c r="X931" s="6"/>
    </row>
    <row r="932" spans="1:24" s="5" customFormat="1" x14ac:dyDescent="0.35">
      <c r="A932" s="6"/>
      <c r="B932" s="237"/>
      <c r="C932" s="6"/>
      <c r="D932" s="228" t="s">
        <v>393</v>
      </c>
      <c r="E932" s="229"/>
      <c r="F932" s="230"/>
      <c r="G932" s="6"/>
      <c r="H932" s="6"/>
      <c r="I932" s="4"/>
      <c r="V932" s="6"/>
      <c r="X932" s="6"/>
    </row>
    <row r="933" spans="1:24" s="5" customFormat="1" x14ac:dyDescent="0.35">
      <c r="A933" s="6"/>
      <c r="B933" s="237"/>
      <c r="C933" s="6"/>
      <c r="D933" s="228" t="s">
        <v>393</v>
      </c>
      <c r="E933" s="229"/>
      <c r="F933" s="230"/>
      <c r="G933" s="6"/>
      <c r="H933" s="6"/>
      <c r="I933" s="4"/>
      <c r="V933" s="6"/>
      <c r="X933" s="6"/>
    </row>
    <row r="934" spans="1:24" s="5" customFormat="1" x14ac:dyDescent="0.35">
      <c r="A934" s="6"/>
      <c r="B934" s="237"/>
      <c r="C934" s="6"/>
      <c r="D934" s="228" t="s">
        <v>393</v>
      </c>
      <c r="E934" s="229"/>
      <c r="F934" s="230"/>
      <c r="G934" s="6"/>
      <c r="H934" s="6"/>
      <c r="I934" s="4"/>
      <c r="V934" s="6"/>
      <c r="X934" s="6"/>
    </row>
    <row r="935" spans="1:24" s="5" customFormat="1" x14ac:dyDescent="0.35">
      <c r="A935" s="6"/>
      <c r="B935" s="237"/>
      <c r="C935" s="6"/>
      <c r="D935" s="228" t="s">
        <v>393</v>
      </c>
      <c r="E935" s="229"/>
      <c r="F935" s="230"/>
      <c r="G935" s="6"/>
      <c r="H935" s="6"/>
      <c r="I935" s="4"/>
      <c r="V935" s="6"/>
      <c r="X935" s="6"/>
    </row>
    <row r="936" spans="1:24" s="5" customFormat="1" x14ac:dyDescent="0.35">
      <c r="A936" s="6"/>
      <c r="B936" s="237"/>
      <c r="C936" s="6"/>
      <c r="D936" s="228" t="s">
        <v>393</v>
      </c>
      <c r="E936" s="229"/>
      <c r="F936" s="230"/>
      <c r="G936" s="6"/>
      <c r="H936" s="6"/>
      <c r="I936" s="4"/>
      <c r="V936" s="6"/>
      <c r="X936" s="6"/>
    </row>
    <row r="937" spans="1:24" s="5" customFormat="1" x14ac:dyDescent="0.35">
      <c r="A937" s="6"/>
      <c r="B937" s="237"/>
      <c r="C937" s="6"/>
      <c r="D937" s="228" t="s">
        <v>393</v>
      </c>
      <c r="E937" s="229"/>
      <c r="F937" s="230"/>
      <c r="G937" s="6"/>
      <c r="H937" s="6"/>
      <c r="I937" s="4"/>
      <c r="V937" s="6"/>
      <c r="X937" s="6"/>
    </row>
    <row r="938" spans="1:24" s="5" customFormat="1" x14ac:dyDescent="0.35">
      <c r="A938" s="6"/>
      <c r="B938" s="237"/>
      <c r="C938" s="6"/>
      <c r="D938" s="228" t="s">
        <v>393</v>
      </c>
      <c r="E938" s="229"/>
      <c r="F938" s="230"/>
      <c r="G938" s="6"/>
      <c r="H938" s="6"/>
      <c r="I938" s="4"/>
      <c r="V938" s="6"/>
      <c r="X938" s="6"/>
    </row>
    <row r="939" spans="1:24" s="5" customFormat="1" x14ac:dyDescent="0.35">
      <c r="A939" s="6"/>
      <c r="B939" s="237"/>
      <c r="C939" s="6"/>
      <c r="D939" s="228" t="s">
        <v>393</v>
      </c>
      <c r="E939" s="229"/>
      <c r="F939" s="230"/>
      <c r="G939" s="6"/>
      <c r="H939" s="6"/>
      <c r="I939" s="4"/>
      <c r="V939" s="6"/>
      <c r="X939" s="6"/>
    </row>
    <row r="940" spans="1:24" s="5" customFormat="1" x14ac:dyDescent="0.35">
      <c r="A940" s="6"/>
      <c r="B940" s="237"/>
      <c r="C940" s="6"/>
      <c r="D940" s="228" t="s">
        <v>393</v>
      </c>
      <c r="E940" s="229"/>
      <c r="F940" s="230"/>
      <c r="G940" s="6"/>
      <c r="H940" s="6"/>
      <c r="I940" s="4"/>
      <c r="V940" s="6"/>
      <c r="X940" s="6"/>
    </row>
    <row r="941" spans="1:24" s="5" customFormat="1" x14ac:dyDescent="0.35">
      <c r="A941" s="6"/>
      <c r="B941" s="237"/>
      <c r="C941" s="6"/>
      <c r="D941" s="228" t="s">
        <v>393</v>
      </c>
      <c r="E941" s="229"/>
      <c r="F941" s="230"/>
      <c r="G941" s="6"/>
      <c r="H941" s="6"/>
      <c r="I941" s="4"/>
      <c r="V941" s="6"/>
      <c r="X941" s="6"/>
    </row>
    <row r="942" spans="1:24" s="5" customFormat="1" x14ac:dyDescent="0.35">
      <c r="A942" s="6"/>
      <c r="B942" s="237"/>
      <c r="C942" s="6"/>
      <c r="D942" s="228" t="s">
        <v>393</v>
      </c>
      <c r="E942" s="229"/>
      <c r="F942" s="230"/>
      <c r="G942" s="6"/>
      <c r="H942" s="6"/>
      <c r="I942" s="4"/>
      <c r="V942" s="6"/>
      <c r="X942" s="6"/>
    </row>
    <row r="943" spans="1:24" s="5" customFormat="1" x14ac:dyDescent="0.35">
      <c r="A943" s="6"/>
      <c r="B943" s="237"/>
      <c r="C943" s="6"/>
      <c r="D943" s="228" t="s">
        <v>393</v>
      </c>
      <c r="E943" s="229"/>
      <c r="F943" s="230"/>
      <c r="G943" s="6"/>
      <c r="H943" s="6"/>
      <c r="I943" s="4"/>
      <c r="V943" s="6"/>
      <c r="X943" s="6"/>
    </row>
    <row r="944" spans="1:24" s="5" customFormat="1" x14ac:dyDescent="0.35">
      <c r="A944" s="6"/>
      <c r="B944" s="237"/>
      <c r="C944" s="6"/>
      <c r="D944" s="228" t="s">
        <v>393</v>
      </c>
      <c r="E944" s="229"/>
      <c r="F944" s="230"/>
      <c r="G944" s="6"/>
      <c r="H944" s="6"/>
      <c r="I944" s="4"/>
      <c r="V944" s="6"/>
      <c r="X944" s="6"/>
    </row>
    <row r="945" spans="1:24" s="5" customFormat="1" x14ac:dyDescent="0.35">
      <c r="A945" s="6"/>
      <c r="B945" s="237"/>
      <c r="C945" s="6"/>
      <c r="D945" s="228" t="s">
        <v>393</v>
      </c>
      <c r="E945" s="229"/>
      <c r="F945" s="230"/>
      <c r="G945" s="6"/>
      <c r="H945" s="6"/>
      <c r="I945" s="4"/>
      <c r="V945" s="6"/>
      <c r="X945" s="6"/>
    </row>
    <row r="946" spans="1:24" s="5" customFormat="1" x14ac:dyDescent="0.35">
      <c r="A946" s="6"/>
      <c r="B946" s="237"/>
      <c r="C946" s="6"/>
      <c r="D946" s="228" t="s">
        <v>393</v>
      </c>
      <c r="E946" s="229"/>
      <c r="F946" s="230"/>
      <c r="G946" s="6"/>
      <c r="H946" s="6"/>
      <c r="I946" s="4"/>
      <c r="V946" s="6"/>
      <c r="X946" s="6"/>
    </row>
    <row r="947" spans="1:24" s="5" customFormat="1" x14ac:dyDescent="0.35">
      <c r="A947" s="6"/>
      <c r="B947" s="237"/>
      <c r="C947" s="6"/>
      <c r="D947" s="228" t="s">
        <v>393</v>
      </c>
      <c r="E947" s="229"/>
      <c r="F947" s="230"/>
      <c r="G947" s="6"/>
      <c r="H947" s="6"/>
      <c r="I947" s="4"/>
      <c r="V947" s="6"/>
      <c r="X947" s="6"/>
    </row>
    <row r="948" spans="1:24" s="5" customFormat="1" x14ac:dyDescent="0.35">
      <c r="A948" s="6"/>
      <c r="B948" s="237"/>
      <c r="C948" s="6"/>
      <c r="D948" s="228" t="s">
        <v>393</v>
      </c>
      <c r="E948" s="229"/>
      <c r="F948" s="230"/>
      <c r="G948" s="6"/>
      <c r="H948" s="6"/>
      <c r="I948" s="4"/>
      <c r="V948" s="6"/>
      <c r="X948" s="6"/>
    </row>
    <row r="949" spans="1:24" s="5" customFormat="1" x14ac:dyDescent="0.35">
      <c r="A949" s="6"/>
      <c r="B949" s="237"/>
      <c r="C949" s="6"/>
      <c r="D949" s="228" t="s">
        <v>393</v>
      </c>
      <c r="E949" s="229"/>
      <c r="F949" s="230"/>
      <c r="G949" s="6"/>
      <c r="H949" s="6"/>
      <c r="I949" s="4"/>
      <c r="V949" s="6"/>
      <c r="X949" s="6"/>
    </row>
    <row r="950" spans="1:24" s="5" customFormat="1" x14ac:dyDescent="0.35">
      <c r="A950" s="6"/>
      <c r="B950" s="237"/>
      <c r="C950" s="6"/>
      <c r="D950" s="228" t="s">
        <v>393</v>
      </c>
      <c r="E950" s="229"/>
      <c r="F950" s="230"/>
      <c r="G950" s="6"/>
      <c r="H950" s="6"/>
      <c r="I950" s="4"/>
      <c r="V950" s="6"/>
      <c r="X950" s="6"/>
    </row>
    <row r="951" spans="1:24" s="5" customFormat="1" x14ac:dyDescent="0.35">
      <c r="A951" s="6"/>
      <c r="B951" s="237"/>
      <c r="C951" s="6"/>
      <c r="D951" s="228" t="s">
        <v>393</v>
      </c>
      <c r="E951" s="229"/>
      <c r="F951" s="230"/>
      <c r="G951" s="6"/>
      <c r="H951" s="6"/>
      <c r="I951" s="4"/>
      <c r="V951" s="6"/>
      <c r="X951" s="6"/>
    </row>
    <row r="952" spans="1:24" s="5" customFormat="1" x14ac:dyDescent="0.35">
      <c r="A952" s="6"/>
      <c r="B952" s="237"/>
      <c r="C952" s="6"/>
      <c r="D952" s="228" t="s">
        <v>393</v>
      </c>
      <c r="E952" s="229"/>
      <c r="F952" s="230"/>
      <c r="G952" s="6"/>
      <c r="H952" s="6"/>
      <c r="I952" s="4"/>
      <c r="V952" s="6"/>
      <c r="X952" s="6"/>
    </row>
    <row r="953" spans="1:24" s="5" customFormat="1" x14ac:dyDescent="0.35">
      <c r="A953" s="6"/>
      <c r="B953" s="237"/>
      <c r="C953" s="6"/>
      <c r="D953" s="228" t="s">
        <v>393</v>
      </c>
      <c r="E953" s="229"/>
      <c r="F953" s="230"/>
      <c r="G953" s="6"/>
      <c r="H953" s="6"/>
      <c r="I953" s="4"/>
      <c r="V953" s="6"/>
      <c r="X953" s="6"/>
    </row>
    <row r="954" spans="1:24" s="5" customFormat="1" x14ac:dyDescent="0.35">
      <c r="A954" s="6"/>
      <c r="B954" s="237"/>
      <c r="C954" s="6"/>
      <c r="D954" s="228" t="s">
        <v>393</v>
      </c>
      <c r="E954" s="229"/>
      <c r="F954" s="230"/>
      <c r="G954" s="6"/>
      <c r="H954" s="6"/>
      <c r="I954" s="4"/>
      <c r="V954" s="6"/>
      <c r="X954" s="6"/>
    </row>
    <row r="955" spans="1:24" s="5" customFormat="1" x14ac:dyDescent="0.35">
      <c r="A955" s="6"/>
      <c r="B955" s="237"/>
      <c r="C955" s="6"/>
      <c r="D955" s="228" t="s">
        <v>393</v>
      </c>
      <c r="E955" s="229"/>
      <c r="F955" s="230"/>
      <c r="G955" s="6"/>
      <c r="H955" s="6"/>
      <c r="I955" s="4"/>
      <c r="V955" s="6"/>
      <c r="X955" s="6"/>
    </row>
    <row r="956" spans="1:24" s="5" customFormat="1" x14ac:dyDescent="0.35">
      <c r="A956" s="6"/>
      <c r="B956" s="237"/>
      <c r="C956" s="6"/>
      <c r="D956" s="228" t="s">
        <v>393</v>
      </c>
      <c r="E956" s="229"/>
      <c r="F956" s="230"/>
      <c r="G956" s="6"/>
      <c r="H956" s="6"/>
      <c r="I956" s="4"/>
      <c r="V956" s="6"/>
      <c r="X956" s="6"/>
    </row>
    <row r="957" spans="1:24" s="5" customFormat="1" x14ac:dyDescent="0.35">
      <c r="A957" s="6"/>
      <c r="B957" s="237"/>
      <c r="C957" s="6"/>
      <c r="D957" s="228" t="s">
        <v>393</v>
      </c>
      <c r="E957" s="229"/>
      <c r="F957" s="230"/>
      <c r="G957" s="6"/>
      <c r="H957" s="6"/>
      <c r="I957" s="4"/>
      <c r="V957" s="6"/>
      <c r="X957" s="6"/>
    </row>
    <row r="958" spans="1:24" s="5" customFormat="1" x14ac:dyDescent="0.35">
      <c r="A958" s="6"/>
      <c r="B958" s="237"/>
      <c r="C958" s="6"/>
      <c r="D958" s="228" t="s">
        <v>393</v>
      </c>
      <c r="E958" s="229"/>
      <c r="F958" s="230"/>
      <c r="G958" s="6"/>
      <c r="H958" s="6"/>
      <c r="I958" s="4"/>
      <c r="V958" s="6"/>
      <c r="X958" s="6"/>
    </row>
    <row r="959" spans="1:24" s="5" customFormat="1" x14ac:dyDescent="0.35">
      <c r="A959" s="6"/>
      <c r="B959" s="237"/>
      <c r="C959" s="6"/>
      <c r="D959" s="228" t="s">
        <v>393</v>
      </c>
      <c r="E959" s="229"/>
      <c r="F959" s="230"/>
      <c r="G959" s="6"/>
      <c r="H959" s="6"/>
      <c r="I959" s="4"/>
      <c r="V959" s="6"/>
      <c r="X959" s="6"/>
    </row>
    <row r="960" spans="1:24" s="5" customFormat="1" x14ac:dyDescent="0.35">
      <c r="A960" s="6"/>
      <c r="B960" s="237"/>
      <c r="C960" s="6"/>
      <c r="D960" s="228" t="s">
        <v>393</v>
      </c>
      <c r="E960" s="229"/>
      <c r="F960" s="230"/>
      <c r="G960" s="6"/>
      <c r="H960" s="6"/>
      <c r="I960" s="4"/>
      <c r="V960" s="6"/>
      <c r="X960" s="6"/>
    </row>
    <row r="961" spans="1:24" s="5" customFormat="1" x14ac:dyDescent="0.35">
      <c r="A961" s="6"/>
      <c r="B961" s="237"/>
      <c r="C961" s="6"/>
      <c r="D961" s="228" t="s">
        <v>393</v>
      </c>
      <c r="E961" s="229"/>
      <c r="F961" s="230"/>
      <c r="G961" s="6"/>
      <c r="H961" s="6"/>
      <c r="I961" s="4"/>
      <c r="V961" s="6"/>
      <c r="X961" s="6"/>
    </row>
    <row r="962" spans="1:24" s="5" customFormat="1" x14ac:dyDescent="0.35">
      <c r="A962" s="6"/>
      <c r="B962" s="237"/>
      <c r="C962" s="6"/>
      <c r="D962" s="228" t="s">
        <v>393</v>
      </c>
      <c r="E962" s="229"/>
      <c r="F962" s="230"/>
      <c r="G962" s="6"/>
      <c r="H962" s="6"/>
      <c r="I962" s="4"/>
      <c r="V962" s="6"/>
      <c r="X962" s="6"/>
    </row>
    <row r="963" spans="1:24" s="5" customFormat="1" x14ac:dyDescent="0.35">
      <c r="A963" s="6"/>
      <c r="B963" s="237"/>
      <c r="C963" s="6"/>
      <c r="D963" s="228" t="s">
        <v>393</v>
      </c>
      <c r="E963" s="229"/>
      <c r="F963" s="230"/>
      <c r="G963" s="6"/>
      <c r="H963" s="6"/>
      <c r="I963" s="4"/>
      <c r="V963" s="6"/>
      <c r="X963" s="6"/>
    </row>
    <row r="964" spans="1:24" s="5" customFormat="1" x14ac:dyDescent="0.35">
      <c r="A964" s="6"/>
      <c r="B964" s="237"/>
      <c r="C964" s="6"/>
      <c r="D964" s="228" t="s">
        <v>393</v>
      </c>
      <c r="E964" s="229"/>
      <c r="F964" s="230"/>
      <c r="G964" s="6"/>
      <c r="H964" s="6"/>
      <c r="I964" s="4"/>
      <c r="V964" s="6"/>
      <c r="X964" s="6"/>
    </row>
    <row r="965" spans="1:24" s="5" customFormat="1" x14ac:dyDescent="0.35">
      <c r="A965" s="6"/>
      <c r="B965" s="237"/>
      <c r="C965" s="6"/>
      <c r="D965" s="228" t="s">
        <v>393</v>
      </c>
      <c r="E965" s="229"/>
      <c r="F965" s="230"/>
      <c r="G965" s="6"/>
      <c r="H965" s="6"/>
      <c r="I965" s="4"/>
      <c r="V965" s="6"/>
      <c r="X965" s="6"/>
    </row>
    <row r="966" spans="1:24" s="5" customFormat="1" x14ac:dyDescent="0.35">
      <c r="A966" s="6"/>
      <c r="B966" s="237"/>
      <c r="C966" s="6"/>
      <c r="D966" s="228" t="s">
        <v>393</v>
      </c>
      <c r="E966" s="229"/>
      <c r="F966" s="230"/>
      <c r="G966" s="6"/>
      <c r="H966" s="6"/>
      <c r="I966" s="4"/>
      <c r="V966" s="6"/>
      <c r="X966" s="6"/>
    </row>
    <row r="967" spans="1:24" s="5" customFormat="1" x14ac:dyDescent="0.35">
      <c r="A967" s="6"/>
      <c r="B967" s="237"/>
      <c r="C967" s="6"/>
      <c r="D967" s="228" t="s">
        <v>393</v>
      </c>
      <c r="E967" s="229"/>
      <c r="F967" s="230"/>
      <c r="G967" s="6"/>
      <c r="H967" s="6"/>
      <c r="I967" s="4"/>
      <c r="V967" s="6"/>
      <c r="X967" s="6"/>
    </row>
    <row r="968" spans="1:24" s="5" customFormat="1" x14ac:dyDescent="0.35">
      <c r="A968" s="6"/>
      <c r="B968" s="237"/>
      <c r="C968" s="6"/>
      <c r="D968" s="228" t="s">
        <v>393</v>
      </c>
      <c r="E968" s="229"/>
      <c r="F968" s="230"/>
      <c r="G968" s="6"/>
      <c r="H968" s="6"/>
      <c r="I968" s="4"/>
      <c r="V968" s="6"/>
      <c r="X968" s="6"/>
    </row>
    <row r="969" spans="1:24" s="5" customFormat="1" x14ac:dyDescent="0.35">
      <c r="A969" s="6"/>
      <c r="B969" s="237"/>
      <c r="C969" s="6"/>
      <c r="D969" s="228" t="s">
        <v>393</v>
      </c>
      <c r="E969" s="229"/>
      <c r="F969" s="230"/>
      <c r="G969" s="6"/>
      <c r="H969" s="6"/>
      <c r="I969" s="4"/>
      <c r="V969" s="6"/>
      <c r="X969" s="6"/>
    </row>
    <row r="970" spans="1:24" s="5" customFormat="1" x14ac:dyDescent="0.35">
      <c r="A970" s="6"/>
      <c r="B970" s="237"/>
      <c r="C970" s="6"/>
      <c r="D970" s="228" t="s">
        <v>393</v>
      </c>
      <c r="E970" s="229"/>
      <c r="F970" s="230"/>
      <c r="G970" s="6"/>
      <c r="H970" s="6"/>
      <c r="I970" s="4"/>
      <c r="V970" s="6"/>
      <c r="X970" s="6"/>
    </row>
    <row r="971" spans="1:24" s="5" customFormat="1" x14ac:dyDescent="0.35">
      <c r="A971" s="6"/>
      <c r="B971" s="237"/>
      <c r="C971" s="6"/>
      <c r="D971" s="228" t="s">
        <v>393</v>
      </c>
      <c r="E971" s="229"/>
      <c r="F971" s="230"/>
      <c r="G971" s="6"/>
      <c r="H971" s="6"/>
      <c r="I971" s="4"/>
      <c r="V971" s="6"/>
      <c r="X971" s="6"/>
    </row>
    <row r="972" spans="1:24" s="5" customFormat="1" x14ac:dyDescent="0.35">
      <c r="A972" s="6"/>
      <c r="B972" s="237"/>
      <c r="C972" s="6"/>
      <c r="D972" s="228" t="s">
        <v>393</v>
      </c>
      <c r="E972" s="229"/>
      <c r="F972" s="230"/>
      <c r="G972" s="6"/>
      <c r="H972" s="6"/>
      <c r="I972" s="4"/>
      <c r="V972" s="6"/>
      <c r="X972" s="6"/>
    </row>
    <row r="973" spans="1:24" s="5" customFormat="1" x14ac:dyDescent="0.35">
      <c r="A973" s="6"/>
      <c r="B973" s="237"/>
      <c r="C973" s="6"/>
      <c r="D973" s="228" t="s">
        <v>393</v>
      </c>
      <c r="E973" s="229"/>
      <c r="F973" s="230"/>
      <c r="G973" s="6"/>
      <c r="H973" s="6"/>
      <c r="I973" s="4"/>
      <c r="V973" s="6"/>
      <c r="X973" s="6"/>
    </row>
    <row r="974" spans="1:24" s="5" customFormat="1" x14ac:dyDescent="0.35">
      <c r="A974" s="6"/>
      <c r="B974" s="237"/>
      <c r="C974" s="6"/>
      <c r="D974" s="228" t="s">
        <v>393</v>
      </c>
      <c r="E974" s="229"/>
      <c r="F974" s="230"/>
      <c r="G974" s="6"/>
      <c r="H974" s="6"/>
      <c r="I974" s="4"/>
      <c r="V974" s="6"/>
      <c r="X974" s="6"/>
    </row>
    <row r="975" spans="1:24" s="5" customFormat="1" x14ac:dyDescent="0.35">
      <c r="A975" s="6"/>
      <c r="B975" s="237"/>
      <c r="C975" s="6"/>
      <c r="D975" s="228" t="s">
        <v>393</v>
      </c>
      <c r="E975" s="229"/>
      <c r="F975" s="230"/>
      <c r="G975" s="6"/>
      <c r="H975" s="6"/>
      <c r="I975" s="4"/>
      <c r="V975" s="6"/>
      <c r="X975" s="6"/>
    </row>
    <row r="976" spans="1:24" s="5" customFormat="1" x14ac:dyDescent="0.35">
      <c r="A976" s="6"/>
      <c r="B976" s="237"/>
      <c r="C976" s="6"/>
      <c r="D976" s="228" t="s">
        <v>393</v>
      </c>
      <c r="E976" s="229"/>
      <c r="F976" s="230"/>
      <c r="G976" s="6"/>
      <c r="H976" s="6"/>
      <c r="I976" s="4"/>
      <c r="V976" s="6"/>
      <c r="X976" s="6"/>
    </row>
    <row r="977" spans="1:24" s="5" customFormat="1" x14ac:dyDescent="0.35">
      <c r="A977" s="6"/>
      <c r="B977" s="237"/>
      <c r="C977" s="6"/>
      <c r="D977" s="228" t="s">
        <v>393</v>
      </c>
      <c r="E977" s="229"/>
      <c r="F977" s="230"/>
      <c r="G977" s="6"/>
      <c r="H977" s="6"/>
      <c r="I977" s="4"/>
      <c r="V977" s="6"/>
      <c r="X977" s="6"/>
    </row>
    <row r="978" spans="1:24" s="5" customFormat="1" x14ac:dyDescent="0.35">
      <c r="A978" s="6"/>
      <c r="B978" s="237"/>
      <c r="C978" s="6"/>
      <c r="D978" s="228" t="s">
        <v>393</v>
      </c>
      <c r="E978" s="229"/>
      <c r="F978" s="230"/>
      <c r="G978" s="6"/>
      <c r="H978" s="6"/>
      <c r="I978" s="4"/>
      <c r="V978" s="6"/>
      <c r="X978" s="6"/>
    </row>
    <row r="979" spans="1:24" s="5" customFormat="1" x14ac:dyDescent="0.35">
      <c r="A979" s="6"/>
      <c r="B979" s="237"/>
      <c r="C979" s="6"/>
      <c r="D979" s="228" t="s">
        <v>393</v>
      </c>
      <c r="E979" s="229"/>
      <c r="F979" s="230"/>
      <c r="G979" s="6"/>
      <c r="H979" s="6"/>
      <c r="I979" s="4"/>
      <c r="V979" s="6"/>
      <c r="X979" s="6"/>
    </row>
    <row r="980" spans="1:24" s="5" customFormat="1" x14ac:dyDescent="0.35">
      <c r="A980" s="6"/>
      <c r="B980" s="237"/>
      <c r="C980" s="6"/>
      <c r="D980" s="228" t="s">
        <v>393</v>
      </c>
      <c r="E980" s="229"/>
      <c r="F980" s="230"/>
      <c r="G980" s="6"/>
      <c r="H980" s="6"/>
      <c r="I980" s="4"/>
      <c r="V980" s="6"/>
      <c r="X980" s="6"/>
    </row>
    <row r="981" spans="1:24" s="5" customFormat="1" x14ac:dyDescent="0.35">
      <c r="A981" s="6"/>
      <c r="B981" s="237"/>
      <c r="C981" s="6"/>
      <c r="D981" s="228" t="s">
        <v>393</v>
      </c>
      <c r="E981" s="229"/>
      <c r="F981" s="230"/>
      <c r="G981" s="6"/>
      <c r="H981" s="6"/>
      <c r="I981" s="4"/>
      <c r="V981" s="6"/>
      <c r="X981" s="6"/>
    </row>
    <row r="982" spans="1:24" s="5" customFormat="1" x14ac:dyDescent="0.35">
      <c r="A982" s="6"/>
      <c r="B982" s="237"/>
      <c r="C982" s="6"/>
      <c r="D982" s="228" t="s">
        <v>393</v>
      </c>
      <c r="E982" s="229"/>
      <c r="F982" s="230"/>
      <c r="G982" s="6"/>
      <c r="H982" s="6"/>
      <c r="I982" s="4"/>
      <c r="V982" s="6"/>
      <c r="X982" s="6"/>
    </row>
    <row r="983" spans="1:24" s="5" customFormat="1" x14ac:dyDescent="0.35">
      <c r="A983" s="6"/>
      <c r="B983" s="237"/>
      <c r="C983" s="6"/>
      <c r="D983" s="228" t="s">
        <v>393</v>
      </c>
      <c r="E983" s="229"/>
      <c r="F983" s="230"/>
      <c r="G983" s="6"/>
      <c r="H983" s="6"/>
      <c r="I983" s="4"/>
      <c r="V983" s="6"/>
      <c r="X983" s="6"/>
    </row>
    <row r="984" spans="1:24" s="5" customFormat="1" x14ac:dyDescent="0.35">
      <c r="A984" s="6"/>
      <c r="B984" s="237"/>
      <c r="C984" s="6"/>
      <c r="D984" s="228" t="s">
        <v>393</v>
      </c>
      <c r="E984" s="229"/>
      <c r="F984" s="230"/>
      <c r="G984" s="6"/>
      <c r="H984" s="6"/>
      <c r="I984" s="4"/>
      <c r="V984" s="6"/>
      <c r="X984" s="6"/>
    </row>
    <row r="985" spans="1:24" s="5" customFormat="1" x14ac:dyDescent="0.35">
      <c r="A985" s="6"/>
      <c r="B985" s="237"/>
      <c r="C985" s="6"/>
      <c r="D985" s="228" t="s">
        <v>393</v>
      </c>
      <c r="E985" s="229"/>
      <c r="F985" s="230"/>
      <c r="G985" s="6"/>
      <c r="H985" s="6"/>
      <c r="I985" s="4"/>
      <c r="V985" s="6"/>
      <c r="X985" s="6"/>
    </row>
    <row r="986" spans="1:24" s="5" customFormat="1" x14ac:dyDescent="0.35">
      <c r="A986" s="6"/>
      <c r="B986" s="237"/>
      <c r="C986" s="6"/>
      <c r="D986" s="228" t="s">
        <v>393</v>
      </c>
      <c r="E986" s="229"/>
      <c r="F986" s="230"/>
      <c r="G986" s="6"/>
      <c r="H986" s="6"/>
      <c r="I986" s="4"/>
      <c r="V986" s="6"/>
      <c r="X986" s="6"/>
    </row>
    <row r="987" spans="1:24" s="5" customFormat="1" x14ac:dyDescent="0.35">
      <c r="A987" s="6"/>
      <c r="B987" s="237"/>
      <c r="C987" s="6"/>
      <c r="D987" s="228" t="s">
        <v>393</v>
      </c>
      <c r="E987" s="229"/>
      <c r="F987" s="230"/>
      <c r="G987" s="6"/>
      <c r="H987" s="6"/>
      <c r="I987" s="4"/>
      <c r="V987" s="6"/>
      <c r="X987" s="6"/>
    </row>
    <row r="988" spans="1:24" s="5" customFormat="1" x14ac:dyDescent="0.35">
      <c r="A988" s="6"/>
      <c r="B988" s="237"/>
      <c r="C988" s="6"/>
      <c r="D988" s="228" t="s">
        <v>393</v>
      </c>
      <c r="E988" s="229"/>
      <c r="F988" s="230"/>
      <c r="G988" s="6"/>
      <c r="H988" s="6"/>
      <c r="I988" s="4"/>
      <c r="V988" s="6"/>
      <c r="X988" s="6"/>
    </row>
    <row r="989" spans="1:24" s="5" customFormat="1" x14ac:dyDescent="0.35">
      <c r="A989" s="6"/>
      <c r="B989" s="237"/>
      <c r="C989" s="6"/>
      <c r="D989" s="228" t="s">
        <v>393</v>
      </c>
      <c r="E989" s="229"/>
      <c r="F989" s="230"/>
      <c r="G989" s="6"/>
      <c r="H989" s="6"/>
      <c r="I989" s="4"/>
      <c r="V989" s="6"/>
      <c r="X989" s="6"/>
    </row>
    <row r="990" spans="1:24" s="5" customFormat="1" x14ac:dyDescent="0.35">
      <c r="A990" s="6"/>
      <c r="B990" s="237"/>
      <c r="C990" s="6"/>
      <c r="D990" s="228" t="s">
        <v>393</v>
      </c>
      <c r="E990" s="229"/>
      <c r="F990" s="230"/>
      <c r="G990" s="6"/>
      <c r="H990" s="6"/>
      <c r="I990" s="4"/>
      <c r="V990" s="6"/>
      <c r="X990" s="6"/>
    </row>
    <row r="991" spans="1:24" s="5" customFormat="1" x14ac:dyDescent="0.35">
      <c r="A991" s="6"/>
      <c r="B991" s="237"/>
      <c r="C991" s="6"/>
      <c r="D991" s="228" t="s">
        <v>393</v>
      </c>
      <c r="E991" s="229"/>
      <c r="F991" s="230"/>
      <c r="G991" s="6"/>
      <c r="H991" s="6"/>
      <c r="I991" s="4"/>
      <c r="V991" s="6"/>
      <c r="X991" s="6"/>
    </row>
    <row r="992" spans="1:24" s="5" customFormat="1" x14ac:dyDescent="0.35">
      <c r="A992" s="6"/>
      <c r="B992" s="237"/>
      <c r="C992" s="6"/>
      <c r="D992" s="228" t="s">
        <v>393</v>
      </c>
      <c r="E992" s="229"/>
      <c r="F992" s="230"/>
      <c r="G992" s="6"/>
      <c r="H992" s="6"/>
      <c r="I992" s="4"/>
      <c r="V992" s="6"/>
      <c r="X992" s="6"/>
    </row>
    <row r="993" spans="1:24" s="5" customFormat="1" x14ac:dyDescent="0.35">
      <c r="A993" s="6"/>
      <c r="B993" s="237"/>
      <c r="C993" s="6"/>
      <c r="D993" s="228" t="s">
        <v>393</v>
      </c>
      <c r="E993" s="229"/>
      <c r="F993" s="230"/>
      <c r="G993" s="6"/>
      <c r="H993" s="6"/>
      <c r="I993" s="4"/>
      <c r="V993" s="6"/>
      <c r="X993" s="6"/>
    </row>
    <row r="994" spans="1:24" s="5" customFormat="1" x14ac:dyDescent="0.35">
      <c r="A994" s="6"/>
      <c r="B994" s="237"/>
      <c r="C994" s="6"/>
      <c r="D994" s="228" t="s">
        <v>393</v>
      </c>
      <c r="E994" s="229"/>
      <c r="F994" s="230"/>
      <c r="G994" s="6"/>
      <c r="H994" s="6"/>
      <c r="I994" s="4"/>
      <c r="V994" s="6"/>
      <c r="X994" s="6"/>
    </row>
    <row r="995" spans="1:24" s="5" customFormat="1" x14ac:dyDescent="0.35">
      <c r="A995" s="6"/>
      <c r="B995" s="237"/>
      <c r="C995" s="6"/>
      <c r="D995" s="228" t="s">
        <v>393</v>
      </c>
      <c r="E995" s="229"/>
      <c r="F995" s="230"/>
      <c r="G995" s="6"/>
      <c r="H995" s="6"/>
      <c r="I995" s="4"/>
      <c r="V995" s="6"/>
      <c r="X995" s="6"/>
    </row>
    <row r="996" spans="1:24" s="5" customFormat="1" x14ac:dyDescent="0.35">
      <c r="A996" s="6"/>
      <c r="B996" s="237"/>
      <c r="C996" s="6"/>
      <c r="D996" s="228" t="s">
        <v>393</v>
      </c>
      <c r="E996" s="229"/>
      <c r="F996" s="230"/>
      <c r="G996" s="6"/>
      <c r="H996" s="6"/>
      <c r="I996" s="4"/>
      <c r="V996" s="6"/>
      <c r="X996" s="6"/>
    </row>
    <row r="997" spans="1:24" s="5" customFormat="1" x14ac:dyDescent="0.35">
      <c r="A997" s="6"/>
      <c r="B997" s="237"/>
      <c r="C997" s="6"/>
      <c r="D997" s="228" t="s">
        <v>393</v>
      </c>
      <c r="E997" s="229"/>
      <c r="F997" s="230"/>
      <c r="G997" s="6"/>
      <c r="H997" s="6"/>
      <c r="I997" s="4"/>
      <c r="V997" s="6"/>
      <c r="X997" s="6"/>
    </row>
    <row r="998" spans="1:24" s="5" customFormat="1" x14ac:dyDescent="0.35">
      <c r="A998" s="6"/>
      <c r="B998" s="237"/>
      <c r="C998" s="6"/>
      <c r="D998" s="228" t="s">
        <v>393</v>
      </c>
      <c r="E998" s="229"/>
      <c r="F998" s="230"/>
      <c r="G998" s="6"/>
      <c r="H998" s="6"/>
      <c r="I998" s="4"/>
      <c r="V998" s="6"/>
      <c r="X998" s="6"/>
    </row>
    <row r="999" spans="1:24" s="5" customFormat="1" x14ac:dyDescent="0.35">
      <c r="A999" s="6"/>
      <c r="B999" s="237"/>
      <c r="C999" s="6"/>
      <c r="D999" s="228" t="s">
        <v>393</v>
      </c>
      <c r="E999" s="229"/>
      <c r="F999" s="230"/>
      <c r="G999" s="6"/>
      <c r="H999" s="6"/>
      <c r="I999" s="4"/>
      <c r="V999" s="6"/>
      <c r="X999" s="6"/>
    </row>
    <row r="1000" spans="1:24" s="5" customFormat="1" x14ac:dyDescent="0.35">
      <c r="A1000" s="6"/>
      <c r="B1000" s="237"/>
      <c r="C1000" s="6"/>
      <c r="D1000" s="228" t="s">
        <v>393</v>
      </c>
      <c r="E1000" s="229"/>
      <c r="F1000" s="230"/>
      <c r="G1000" s="6"/>
      <c r="H1000" s="6"/>
      <c r="I1000" s="4"/>
      <c r="V1000" s="6"/>
      <c r="X1000" s="6"/>
    </row>
    <row r="1001" spans="1:24" s="5" customFormat="1" x14ac:dyDescent="0.35">
      <c r="A1001" s="6"/>
      <c r="B1001" s="237"/>
      <c r="C1001" s="6"/>
      <c r="D1001" s="228" t="s">
        <v>393</v>
      </c>
      <c r="E1001" s="229"/>
      <c r="F1001" s="230"/>
      <c r="G1001" s="6"/>
      <c r="H1001" s="6"/>
      <c r="I1001" s="4"/>
      <c r="V1001" s="6"/>
      <c r="X1001" s="6"/>
    </row>
    <row r="1002" spans="1:24" s="5" customFormat="1" x14ac:dyDescent="0.35">
      <c r="A1002" s="6"/>
      <c r="B1002" s="237"/>
      <c r="C1002" s="6"/>
      <c r="D1002" s="228" t="s">
        <v>393</v>
      </c>
      <c r="E1002" s="229"/>
      <c r="F1002" s="230"/>
      <c r="G1002" s="6"/>
      <c r="H1002" s="6"/>
      <c r="I1002" s="4"/>
      <c r="V1002" s="6"/>
      <c r="X1002" s="6"/>
    </row>
    <row r="1003" spans="1:24" s="5" customFormat="1" x14ac:dyDescent="0.35">
      <c r="A1003" s="6"/>
      <c r="B1003" s="237"/>
      <c r="C1003" s="6"/>
      <c r="D1003" s="228" t="s">
        <v>393</v>
      </c>
      <c r="E1003" s="229"/>
      <c r="F1003" s="230"/>
      <c r="G1003" s="6"/>
      <c r="H1003" s="6"/>
      <c r="I1003" s="4"/>
      <c r="V1003" s="6"/>
      <c r="X1003" s="6"/>
    </row>
    <row r="1004" spans="1:24" s="5" customFormat="1" x14ac:dyDescent="0.35">
      <c r="A1004" s="6"/>
      <c r="B1004" s="237"/>
      <c r="C1004" s="6"/>
      <c r="D1004" s="228" t="s">
        <v>393</v>
      </c>
      <c r="E1004" s="229"/>
      <c r="F1004" s="230"/>
      <c r="G1004" s="6"/>
      <c r="H1004" s="6"/>
      <c r="I1004" s="4"/>
      <c r="V1004" s="6"/>
      <c r="X1004" s="6"/>
    </row>
    <row r="1005" spans="1:24" s="5" customFormat="1" x14ac:dyDescent="0.35">
      <c r="A1005" s="6"/>
      <c r="B1005" s="237"/>
      <c r="C1005" s="6"/>
      <c r="D1005" s="228" t="s">
        <v>393</v>
      </c>
      <c r="E1005" s="229"/>
      <c r="F1005" s="230"/>
      <c r="G1005" s="6"/>
      <c r="H1005" s="6"/>
      <c r="I1005" s="4"/>
      <c r="V1005" s="6"/>
      <c r="X1005" s="6"/>
    </row>
    <row r="1006" spans="1:24" s="5" customFormat="1" x14ac:dyDescent="0.35">
      <c r="A1006" s="6"/>
      <c r="B1006" s="237"/>
      <c r="C1006" s="6"/>
      <c r="D1006" s="228" t="s">
        <v>393</v>
      </c>
      <c r="E1006" s="229"/>
      <c r="F1006" s="230"/>
      <c r="G1006" s="6"/>
      <c r="H1006" s="6"/>
      <c r="I1006" s="4"/>
      <c r="V1006" s="6"/>
      <c r="X1006" s="6"/>
    </row>
    <row r="1007" spans="1:24" s="5" customFormat="1" x14ac:dyDescent="0.35">
      <c r="A1007" s="6"/>
      <c r="B1007" s="237"/>
      <c r="C1007" s="6"/>
      <c r="D1007" s="228" t="s">
        <v>393</v>
      </c>
      <c r="E1007" s="229"/>
      <c r="F1007" s="230"/>
      <c r="G1007" s="6"/>
      <c r="H1007" s="6"/>
      <c r="I1007" s="4"/>
      <c r="V1007" s="6"/>
      <c r="X1007" s="6"/>
    </row>
    <row r="1008" spans="1:24" s="5" customFormat="1" x14ac:dyDescent="0.35">
      <c r="A1008" s="6"/>
      <c r="B1008" s="237"/>
      <c r="C1008" s="6"/>
      <c r="D1008" s="228" t="s">
        <v>393</v>
      </c>
      <c r="E1008" s="229"/>
      <c r="F1008" s="230"/>
      <c r="G1008" s="6"/>
      <c r="H1008" s="6"/>
      <c r="I1008" s="4"/>
      <c r="V1008" s="6"/>
      <c r="X1008" s="6"/>
    </row>
    <row r="1009" spans="1:24" s="5" customFormat="1" x14ac:dyDescent="0.35">
      <c r="A1009" s="6"/>
      <c r="B1009" s="237"/>
      <c r="C1009" s="6"/>
      <c r="D1009" s="228" t="s">
        <v>393</v>
      </c>
      <c r="E1009" s="229"/>
      <c r="F1009" s="230"/>
      <c r="G1009" s="6"/>
      <c r="H1009" s="6"/>
      <c r="I1009" s="4"/>
      <c r="V1009" s="6"/>
      <c r="X1009" s="6"/>
    </row>
    <row r="1010" spans="1:24" s="5" customFormat="1" x14ac:dyDescent="0.35">
      <c r="A1010" s="6"/>
      <c r="B1010" s="237"/>
      <c r="C1010" s="6"/>
      <c r="D1010" s="228" t="s">
        <v>393</v>
      </c>
      <c r="E1010" s="229"/>
      <c r="F1010" s="230"/>
      <c r="G1010" s="6"/>
      <c r="H1010" s="6"/>
      <c r="I1010" s="4"/>
      <c r="V1010" s="6"/>
      <c r="X1010" s="6"/>
    </row>
    <row r="1011" spans="1:24" s="5" customFormat="1" x14ac:dyDescent="0.35">
      <c r="A1011" s="6"/>
      <c r="B1011" s="237"/>
      <c r="C1011" s="6"/>
      <c r="D1011" s="228" t="s">
        <v>393</v>
      </c>
      <c r="E1011" s="229"/>
      <c r="F1011" s="230"/>
      <c r="G1011" s="6"/>
      <c r="H1011" s="6"/>
      <c r="I1011" s="4"/>
      <c r="V1011" s="6"/>
      <c r="X1011" s="6"/>
    </row>
    <row r="1012" spans="1:24" s="5" customFormat="1" x14ac:dyDescent="0.35">
      <c r="A1012" s="6"/>
      <c r="B1012" s="237"/>
      <c r="C1012" s="6"/>
      <c r="D1012" s="228" t="s">
        <v>393</v>
      </c>
      <c r="E1012" s="229"/>
      <c r="F1012" s="230"/>
      <c r="G1012" s="6"/>
      <c r="H1012" s="6"/>
      <c r="I1012" s="4"/>
      <c r="V1012" s="6"/>
      <c r="X1012" s="6"/>
    </row>
    <row r="1013" spans="1:24" s="5" customFormat="1" x14ac:dyDescent="0.35">
      <c r="A1013" s="6"/>
      <c r="B1013" s="237"/>
      <c r="C1013" s="6"/>
      <c r="D1013" s="228" t="s">
        <v>393</v>
      </c>
      <c r="E1013" s="229"/>
      <c r="F1013" s="230"/>
      <c r="G1013" s="6"/>
      <c r="H1013" s="6"/>
      <c r="I1013" s="4"/>
      <c r="V1013" s="6"/>
      <c r="X1013" s="6"/>
    </row>
    <row r="1014" spans="1:24" s="5" customFormat="1" x14ac:dyDescent="0.35">
      <c r="A1014" s="6"/>
      <c r="B1014" s="237"/>
      <c r="C1014" s="6"/>
      <c r="D1014" s="228" t="s">
        <v>393</v>
      </c>
      <c r="E1014" s="229"/>
      <c r="F1014" s="230"/>
      <c r="G1014" s="6"/>
      <c r="H1014" s="6"/>
      <c r="I1014" s="4"/>
      <c r="V1014" s="6"/>
      <c r="X1014" s="6"/>
    </row>
    <row r="1015" spans="1:24" s="5" customFormat="1" x14ac:dyDescent="0.35">
      <c r="A1015" s="6"/>
      <c r="B1015" s="237"/>
      <c r="C1015" s="6"/>
      <c r="D1015" s="228" t="s">
        <v>393</v>
      </c>
      <c r="E1015" s="229"/>
      <c r="F1015" s="230"/>
      <c r="G1015" s="6"/>
      <c r="H1015" s="6"/>
      <c r="I1015" s="4"/>
      <c r="V1015" s="6"/>
      <c r="X1015" s="6"/>
    </row>
    <row r="1016" spans="1:24" s="5" customFormat="1" x14ac:dyDescent="0.35">
      <c r="A1016" s="6"/>
      <c r="B1016" s="237"/>
      <c r="C1016" s="6"/>
      <c r="D1016" s="228" t="s">
        <v>393</v>
      </c>
      <c r="E1016" s="229"/>
      <c r="F1016" s="230"/>
      <c r="G1016" s="6"/>
      <c r="H1016" s="6"/>
      <c r="I1016" s="4"/>
      <c r="V1016" s="6"/>
      <c r="X1016" s="6"/>
    </row>
    <row r="1017" spans="1:24" s="5" customFormat="1" x14ac:dyDescent="0.35">
      <c r="A1017" s="6"/>
      <c r="B1017" s="237"/>
      <c r="C1017" s="6"/>
      <c r="D1017" s="228" t="s">
        <v>393</v>
      </c>
      <c r="E1017" s="229"/>
      <c r="F1017" s="230"/>
      <c r="G1017" s="6"/>
      <c r="H1017" s="6"/>
      <c r="I1017" s="4"/>
      <c r="V1017" s="6"/>
      <c r="X1017" s="6"/>
    </row>
    <row r="1018" spans="1:24" s="5" customFormat="1" x14ac:dyDescent="0.35">
      <c r="A1018" s="6"/>
      <c r="B1018" s="237"/>
      <c r="C1018" s="6"/>
      <c r="D1018" s="228" t="s">
        <v>393</v>
      </c>
      <c r="E1018" s="229"/>
      <c r="F1018" s="230"/>
      <c r="G1018" s="6"/>
      <c r="H1018" s="6"/>
      <c r="I1018" s="4"/>
      <c r="V1018" s="6"/>
      <c r="X1018" s="6"/>
    </row>
    <row r="1019" spans="1:24" s="5" customFormat="1" x14ac:dyDescent="0.35">
      <c r="A1019" s="6"/>
      <c r="B1019" s="237"/>
      <c r="C1019" s="6"/>
      <c r="D1019" s="228" t="s">
        <v>393</v>
      </c>
      <c r="E1019" s="229"/>
      <c r="F1019" s="230"/>
      <c r="G1019" s="6"/>
      <c r="H1019" s="6"/>
      <c r="I1019" s="4"/>
      <c r="V1019" s="6"/>
      <c r="X1019" s="6"/>
    </row>
    <row r="1020" spans="1:24" s="5" customFormat="1" x14ac:dyDescent="0.35">
      <c r="A1020" s="6"/>
      <c r="B1020" s="237"/>
      <c r="C1020" s="6"/>
      <c r="D1020" s="228" t="s">
        <v>393</v>
      </c>
      <c r="E1020" s="229"/>
      <c r="F1020" s="230"/>
      <c r="G1020" s="6"/>
      <c r="H1020" s="6"/>
      <c r="I1020" s="4"/>
      <c r="V1020" s="6"/>
      <c r="X1020" s="6"/>
    </row>
    <row r="1021" spans="1:24" s="5" customFormat="1" x14ac:dyDescent="0.35">
      <c r="A1021" s="6"/>
      <c r="B1021" s="237"/>
      <c r="C1021" s="6"/>
      <c r="D1021" s="228" t="s">
        <v>393</v>
      </c>
      <c r="E1021" s="229"/>
      <c r="F1021" s="230"/>
      <c r="G1021" s="6"/>
      <c r="H1021" s="6"/>
      <c r="I1021" s="4"/>
      <c r="V1021" s="6"/>
      <c r="X1021" s="6"/>
    </row>
    <row r="1022" spans="1:24" s="5" customFormat="1" x14ac:dyDescent="0.35">
      <c r="A1022" s="6"/>
      <c r="B1022" s="237"/>
      <c r="C1022" s="6"/>
      <c r="D1022" s="228" t="s">
        <v>393</v>
      </c>
      <c r="E1022" s="229"/>
      <c r="F1022" s="230"/>
      <c r="G1022" s="6"/>
      <c r="H1022" s="6"/>
      <c r="I1022" s="4"/>
      <c r="V1022" s="6"/>
      <c r="X1022" s="6"/>
    </row>
    <row r="1023" spans="1:24" s="5" customFormat="1" x14ac:dyDescent="0.35">
      <c r="A1023" s="6"/>
      <c r="B1023" s="237"/>
      <c r="C1023" s="6"/>
      <c r="D1023" s="228" t="s">
        <v>393</v>
      </c>
      <c r="E1023" s="229"/>
      <c r="F1023" s="230"/>
      <c r="G1023" s="6"/>
      <c r="H1023" s="6"/>
      <c r="I1023" s="4"/>
      <c r="V1023" s="6"/>
      <c r="X1023" s="6"/>
    </row>
    <row r="1024" spans="1:24" s="5" customFormat="1" x14ac:dyDescent="0.35">
      <c r="A1024" s="6"/>
      <c r="B1024" s="237"/>
      <c r="C1024" s="6"/>
      <c r="D1024" s="228" t="s">
        <v>393</v>
      </c>
      <c r="E1024" s="229"/>
      <c r="F1024" s="230"/>
      <c r="G1024" s="6"/>
      <c r="H1024" s="6"/>
      <c r="I1024" s="4"/>
      <c r="V1024" s="6"/>
      <c r="X1024" s="6"/>
    </row>
    <row r="1025" spans="1:24" s="5" customFormat="1" x14ac:dyDescent="0.35">
      <c r="A1025" s="6"/>
      <c r="B1025" s="237"/>
      <c r="C1025" s="6"/>
      <c r="D1025" s="228" t="s">
        <v>393</v>
      </c>
      <c r="E1025" s="229"/>
      <c r="F1025" s="230"/>
      <c r="G1025" s="6"/>
      <c r="H1025" s="6"/>
      <c r="I1025" s="4"/>
      <c r="V1025" s="6"/>
      <c r="X1025" s="6"/>
    </row>
    <row r="1026" spans="1:24" s="5" customFormat="1" x14ac:dyDescent="0.35">
      <c r="A1026" s="6"/>
      <c r="B1026" s="237"/>
      <c r="C1026" s="6"/>
      <c r="D1026" s="228" t="s">
        <v>393</v>
      </c>
      <c r="E1026" s="229"/>
      <c r="F1026" s="230"/>
      <c r="G1026" s="6"/>
      <c r="H1026" s="6"/>
      <c r="I1026" s="4"/>
      <c r="V1026" s="6"/>
      <c r="X1026" s="6"/>
    </row>
    <row r="1027" spans="1:24" s="5" customFormat="1" x14ac:dyDescent="0.35">
      <c r="A1027" s="6"/>
      <c r="B1027" s="237"/>
      <c r="C1027" s="6"/>
      <c r="D1027" s="228" t="s">
        <v>393</v>
      </c>
      <c r="E1027" s="229"/>
      <c r="F1027" s="230"/>
      <c r="G1027" s="6"/>
      <c r="H1027" s="6"/>
      <c r="I1027" s="4"/>
      <c r="V1027" s="6"/>
      <c r="X1027" s="6"/>
    </row>
    <row r="1028" spans="1:24" s="5" customFormat="1" x14ac:dyDescent="0.35">
      <c r="A1028" s="6"/>
      <c r="B1028" s="237"/>
      <c r="C1028" s="6"/>
      <c r="D1028" s="228" t="s">
        <v>393</v>
      </c>
      <c r="E1028" s="229"/>
      <c r="F1028" s="230"/>
      <c r="G1028" s="6"/>
      <c r="H1028" s="6"/>
      <c r="I1028" s="4"/>
      <c r="V1028" s="6"/>
      <c r="X1028" s="6"/>
    </row>
    <row r="1029" spans="1:24" s="5" customFormat="1" x14ac:dyDescent="0.35">
      <c r="A1029" s="6"/>
      <c r="B1029" s="237"/>
      <c r="C1029" s="6"/>
      <c r="D1029" s="228" t="s">
        <v>393</v>
      </c>
      <c r="E1029" s="229"/>
      <c r="F1029" s="230"/>
      <c r="G1029" s="6"/>
      <c r="H1029" s="6"/>
      <c r="I1029" s="4"/>
      <c r="V1029" s="6"/>
      <c r="X1029" s="6"/>
    </row>
    <row r="1030" spans="1:24" s="5" customFormat="1" x14ac:dyDescent="0.35">
      <c r="A1030" s="6"/>
      <c r="B1030" s="237"/>
      <c r="C1030" s="6"/>
      <c r="D1030" s="228" t="s">
        <v>393</v>
      </c>
      <c r="E1030" s="229"/>
      <c r="F1030" s="230"/>
      <c r="G1030" s="6"/>
      <c r="H1030" s="6"/>
      <c r="I1030" s="4"/>
      <c r="V1030" s="6"/>
      <c r="X1030" s="6"/>
    </row>
    <row r="1031" spans="1:24" s="5" customFormat="1" x14ac:dyDescent="0.35">
      <c r="A1031" s="6"/>
      <c r="B1031" s="237"/>
      <c r="C1031" s="6"/>
      <c r="D1031" s="228" t="s">
        <v>393</v>
      </c>
      <c r="E1031" s="229"/>
      <c r="F1031" s="230"/>
      <c r="G1031" s="6"/>
      <c r="H1031" s="6"/>
      <c r="I1031" s="4"/>
      <c r="V1031" s="6"/>
      <c r="X1031" s="6"/>
    </row>
    <row r="1032" spans="1:24" s="5" customFormat="1" x14ac:dyDescent="0.35">
      <c r="A1032" s="6"/>
      <c r="B1032" s="237"/>
      <c r="C1032" s="6"/>
      <c r="D1032" s="228" t="s">
        <v>393</v>
      </c>
      <c r="E1032" s="229"/>
      <c r="F1032" s="230"/>
      <c r="G1032" s="6"/>
      <c r="H1032" s="6"/>
      <c r="I1032" s="4"/>
      <c r="V1032" s="6"/>
      <c r="X1032" s="6"/>
    </row>
    <row r="1033" spans="1:24" s="5" customFormat="1" x14ac:dyDescent="0.35">
      <c r="A1033" s="6"/>
      <c r="B1033" s="237"/>
      <c r="C1033" s="6"/>
      <c r="D1033" s="228" t="s">
        <v>393</v>
      </c>
      <c r="E1033" s="229"/>
      <c r="F1033" s="230"/>
      <c r="G1033" s="6"/>
      <c r="H1033" s="6"/>
      <c r="I1033" s="4"/>
      <c r="V1033" s="6"/>
      <c r="X1033" s="6"/>
    </row>
    <row r="1034" spans="1:24" s="5" customFormat="1" x14ac:dyDescent="0.35">
      <c r="A1034" s="6"/>
      <c r="B1034" s="237"/>
      <c r="C1034" s="6"/>
      <c r="D1034" s="228" t="s">
        <v>393</v>
      </c>
      <c r="E1034" s="229"/>
      <c r="F1034" s="230"/>
      <c r="G1034" s="6"/>
      <c r="H1034" s="6"/>
      <c r="I1034" s="4"/>
      <c r="V1034" s="6"/>
      <c r="X1034" s="6"/>
    </row>
    <row r="1035" spans="1:24" s="5" customFormat="1" x14ac:dyDescent="0.35">
      <c r="A1035" s="6"/>
      <c r="B1035" s="237"/>
      <c r="C1035" s="6"/>
      <c r="D1035" s="228" t="s">
        <v>393</v>
      </c>
      <c r="E1035" s="229"/>
      <c r="F1035" s="230"/>
      <c r="G1035" s="6"/>
      <c r="H1035" s="6"/>
      <c r="I1035" s="4"/>
      <c r="V1035" s="6"/>
      <c r="X1035" s="6"/>
    </row>
    <row r="1036" spans="1:24" s="5" customFormat="1" x14ac:dyDescent="0.35">
      <c r="A1036" s="6"/>
      <c r="B1036" s="237"/>
      <c r="C1036" s="6"/>
      <c r="D1036" s="228" t="s">
        <v>393</v>
      </c>
      <c r="E1036" s="229"/>
      <c r="F1036" s="230"/>
      <c r="G1036" s="6"/>
      <c r="H1036" s="6"/>
      <c r="I1036" s="4"/>
      <c r="V1036" s="6"/>
      <c r="X1036" s="6"/>
    </row>
    <row r="1037" spans="1:24" s="5" customFormat="1" x14ac:dyDescent="0.35">
      <c r="A1037" s="6"/>
      <c r="B1037" s="237"/>
      <c r="C1037" s="6"/>
      <c r="D1037" s="228" t="s">
        <v>393</v>
      </c>
      <c r="E1037" s="229"/>
      <c r="F1037" s="230"/>
      <c r="G1037" s="6"/>
      <c r="H1037" s="6"/>
      <c r="I1037" s="4"/>
      <c r="V1037" s="6"/>
      <c r="X1037" s="6"/>
    </row>
    <row r="1038" spans="1:24" s="5" customFormat="1" x14ac:dyDescent="0.35">
      <c r="A1038" s="6"/>
      <c r="B1038" s="237"/>
      <c r="C1038" s="6"/>
      <c r="D1038" s="228" t="s">
        <v>393</v>
      </c>
      <c r="E1038" s="229"/>
      <c r="F1038" s="230"/>
      <c r="G1038" s="6"/>
      <c r="H1038" s="6"/>
      <c r="I1038" s="4"/>
      <c r="V1038" s="6"/>
      <c r="X1038" s="6"/>
    </row>
    <row r="1039" spans="1:24" s="5" customFormat="1" x14ac:dyDescent="0.35">
      <c r="A1039" s="6"/>
      <c r="B1039" s="237"/>
      <c r="C1039" s="6"/>
      <c r="D1039" s="228" t="s">
        <v>393</v>
      </c>
      <c r="E1039" s="229"/>
      <c r="F1039" s="230"/>
      <c r="G1039" s="6"/>
      <c r="H1039" s="6"/>
      <c r="I1039" s="4"/>
      <c r="V1039" s="6"/>
      <c r="X1039" s="6"/>
    </row>
    <row r="1040" spans="1:24" s="5" customFormat="1" x14ac:dyDescent="0.35">
      <c r="A1040" s="6"/>
      <c r="B1040" s="237"/>
      <c r="C1040" s="6"/>
      <c r="D1040" s="228" t="s">
        <v>393</v>
      </c>
      <c r="E1040" s="229"/>
      <c r="F1040" s="230"/>
      <c r="G1040" s="6"/>
      <c r="H1040" s="6"/>
      <c r="I1040" s="4"/>
      <c r="V1040" s="6"/>
      <c r="X1040" s="6"/>
    </row>
    <row r="1041" spans="1:24" s="5" customFormat="1" x14ac:dyDescent="0.35">
      <c r="A1041" s="6"/>
      <c r="B1041" s="237"/>
      <c r="C1041" s="6"/>
      <c r="D1041" s="228" t="s">
        <v>393</v>
      </c>
      <c r="E1041" s="229"/>
      <c r="F1041" s="230"/>
      <c r="G1041" s="6"/>
      <c r="H1041" s="6"/>
      <c r="I1041" s="4"/>
      <c r="V1041" s="6"/>
      <c r="X1041" s="6"/>
    </row>
    <row r="1042" spans="1:24" s="5" customFormat="1" x14ac:dyDescent="0.35">
      <c r="A1042" s="6"/>
      <c r="B1042" s="237"/>
      <c r="C1042" s="6"/>
      <c r="D1042" s="228" t="s">
        <v>393</v>
      </c>
      <c r="E1042" s="229"/>
      <c r="F1042" s="230"/>
      <c r="G1042" s="6"/>
      <c r="H1042" s="6"/>
      <c r="I1042" s="4"/>
      <c r="V1042" s="6"/>
      <c r="X1042" s="6"/>
    </row>
    <row r="1043" spans="1:24" s="5" customFormat="1" x14ac:dyDescent="0.35">
      <c r="A1043" s="6"/>
      <c r="B1043" s="237"/>
      <c r="C1043" s="6"/>
      <c r="D1043" s="228" t="s">
        <v>393</v>
      </c>
      <c r="E1043" s="229"/>
      <c r="F1043" s="230"/>
      <c r="G1043" s="6"/>
      <c r="H1043" s="6"/>
      <c r="I1043" s="4"/>
      <c r="V1043" s="6"/>
      <c r="X1043" s="6"/>
    </row>
    <row r="1044" spans="1:24" s="5" customFormat="1" x14ac:dyDescent="0.35">
      <c r="A1044" s="6"/>
      <c r="B1044" s="237"/>
      <c r="C1044" s="6"/>
      <c r="D1044" s="228" t="s">
        <v>393</v>
      </c>
      <c r="E1044" s="229"/>
      <c r="F1044" s="230"/>
      <c r="G1044" s="6"/>
      <c r="H1044" s="6"/>
      <c r="I1044" s="4"/>
      <c r="V1044" s="6"/>
      <c r="X1044" s="6"/>
    </row>
    <row r="1045" spans="1:24" s="5" customFormat="1" x14ac:dyDescent="0.35">
      <c r="A1045" s="6"/>
      <c r="B1045" s="237"/>
      <c r="C1045" s="6"/>
      <c r="D1045" s="228" t="s">
        <v>393</v>
      </c>
      <c r="E1045" s="229"/>
      <c r="F1045" s="230"/>
      <c r="G1045" s="6"/>
      <c r="H1045" s="6"/>
      <c r="I1045" s="4"/>
      <c r="V1045" s="6"/>
      <c r="X1045" s="6"/>
    </row>
    <row r="1046" spans="1:24" s="5" customFormat="1" x14ac:dyDescent="0.35">
      <c r="A1046" s="6"/>
      <c r="B1046" s="237"/>
      <c r="C1046" s="6"/>
      <c r="D1046" s="228" t="s">
        <v>393</v>
      </c>
      <c r="E1046" s="229"/>
      <c r="F1046" s="230"/>
      <c r="G1046" s="6"/>
      <c r="H1046" s="6"/>
      <c r="I1046" s="4"/>
      <c r="V1046" s="6"/>
      <c r="X1046" s="6"/>
    </row>
    <row r="1047" spans="1:24" s="5" customFormat="1" x14ac:dyDescent="0.35">
      <c r="A1047" s="6"/>
      <c r="B1047" s="237"/>
      <c r="C1047" s="6"/>
      <c r="D1047" s="228" t="s">
        <v>393</v>
      </c>
      <c r="E1047" s="229"/>
      <c r="F1047" s="230"/>
      <c r="G1047" s="6"/>
      <c r="H1047" s="6"/>
      <c r="I1047" s="4"/>
      <c r="V1047" s="6"/>
      <c r="X1047" s="6"/>
    </row>
    <row r="1048" spans="1:24" s="5" customFormat="1" x14ac:dyDescent="0.35">
      <c r="A1048" s="6"/>
      <c r="B1048" s="237"/>
      <c r="C1048" s="6"/>
      <c r="D1048" s="228" t="s">
        <v>393</v>
      </c>
      <c r="E1048" s="229"/>
      <c r="F1048" s="230"/>
      <c r="G1048" s="6"/>
      <c r="H1048" s="6"/>
      <c r="I1048" s="4"/>
      <c r="V1048" s="6"/>
      <c r="X1048" s="6"/>
    </row>
    <row r="1049" spans="1:24" s="5" customFormat="1" x14ac:dyDescent="0.35">
      <c r="A1049" s="6"/>
      <c r="B1049" s="237"/>
      <c r="C1049" s="6"/>
      <c r="D1049" s="228" t="s">
        <v>393</v>
      </c>
      <c r="E1049" s="229"/>
      <c r="F1049" s="230"/>
      <c r="G1049" s="6"/>
      <c r="H1049" s="6"/>
      <c r="I1049" s="4"/>
      <c r="V1049" s="6"/>
      <c r="X1049" s="6"/>
    </row>
    <row r="1050" spans="1:24" s="5" customFormat="1" x14ac:dyDescent="0.35">
      <c r="A1050" s="6"/>
      <c r="B1050" s="237"/>
      <c r="C1050" s="6"/>
      <c r="D1050" s="228" t="s">
        <v>393</v>
      </c>
      <c r="E1050" s="229"/>
      <c r="F1050" s="230"/>
      <c r="G1050" s="6"/>
      <c r="H1050" s="6"/>
      <c r="I1050" s="4"/>
      <c r="V1050" s="6"/>
      <c r="X1050" s="6"/>
    </row>
    <row r="1051" spans="1:24" s="5" customFormat="1" x14ac:dyDescent="0.35">
      <c r="A1051" s="6"/>
      <c r="B1051" s="237"/>
      <c r="C1051" s="6"/>
      <c r="D1051" s="228" t="s">
        <v>393</v>
      </c>
      <c r="E1051" s="229"/>
      <c r="F1051" s="230"/>
      <c r="G1051" s="6"/>
      <c r="H1051" s="6"/>
      <c r="I1051" s="4"/>
      <c r="V1051" s="6"/>
      <c r="X1051" s="6"/>
    </row>
    <row r="1052" spans="1:24" s="5" customFormat="1" x14ac:dyDescent="0.35">
      <c r="A1052" s="6"/>
      <c r="B1052" s="237"/>
      <c r="C1052" s="6"/>
      <c r="D1052" s="228" t="s">
        <v>393</v>
      </c>
      <c r="E1052" s="229"/>
      <c r="F1052" s="230"/>
      <c r="G1052" s="6"/>
      <c r="H1052" s="6"/>
      <c r="I1052" s="4"/>
      <c r="V1052" s="6"/>
      <c r="X1052" s="6"/>
    </row>
    <row r="1053" spans="1:24" s="5" customFormat="1" x14ac:dyDescent="0.35">
      <c r="A1053" s="6"/>
      <c r="B1053" s="237"/>
      <c r="C1053" s="6"/>
      <c r="D1053" s="228" t="s">
        <v>393</v>
      </c>
      <c r="E1053" s="229"/>
      <c r="F1053" s="230"/>
      <c r="G1053" s="6"/>
      <c r="H1053" s="6"/>
      <c r="I1053" s="4"/>
      <c r="V1053" s="6"/>
      <c r="X1053" s="6"/>
    </row>
    <row r="1054" spans="1:24" s="5" customFormat="1" x14ac:dyDescent="0.35">
      <c r="A1054" s="6"/>
      <c r="B1054" s="237"/>
      <c r="C1054" s="6"/>
      <c r="D1054" s="228" t="s">
        <v>393</v>
      </c>
      <c r="E1054" s="229"/>
      <c r="F1054" s="230"/>
      <c r="G1054" s="6"/>
      <c r="H1054" s="6"/>
      <c r="I1054" s="4"/>
      <c r="V1054" s="6"/>
      <c r="X1054" s="6"/>
    </row>
    <row r="1055" spans="1:24" s="5" customFormat="1" x14ac:dyDescent="0.35">
      <c r="A1055" s="6"/>
      <c r="B1055" s="237"/>
      <c r="C1055" s="6"/>
      <c r="D1055" s="228" t="s">
        <v>393</v>
      </c>
      <c r="E1055" s="229"/>
      <c r="F1055" s="230"/>
      <c r="G1055" s="6"/>
      <c r="H1055" s="6"/>
      <c r="I1055" s="4"/>
      <c r="V1055" s="6"/>
      <c r="X1055" s="6"/>
    </row>
    <row r="1056" spans="1:24" s="5" customFormat="1" x14ac:dyDescent="0.35">
      <c r="A1056" s="6"/>
      <c r="B1056" s="237"/>
      <c r="C1056" s="6"/>
      <c r="D1056" s="228" t="s">
        <v>393</v>
      </c>
      <c r="E1056" s="229"/>
      <c r="F1056" s="230"/>
      <c r="G1056" s="6"/>
      <c r="H1056" s="6"/>
      <c r="I1056" s="4"/>
      <c r="V1056" s="6"/>
      <c r="X1056" s="6"/>
    </row>
    <row r="1057" spans="1:24" s="5" customFormat="1" x14ac:dyDescent="0.35">
      <c r="A1057" s="6"/>
      <c r="B1057" s="237"/>
      <c r="C1057" s="6"/>
      <c r="D1057" s="228" t="s">
        <v>393</v>
      </c>
      <c r="E1057" s="229"/>
      <c r="F1057" s="230"/>
      <c r="G1057" s="6"/>
      <c r="H1057" s="6"/>
      <c r="I1057" s="4"/>
      <c r="V1057" s="6"/>
      <c r="X1057" s="6"/>
    </row>
    <row r="1058" spans="1:24" s="5" customFormat="1" x14ac:dyDescent="0.35">
      <c r="A1058" s="6"/>
      <c r="B1058" s="237"/>
      <c r="C1058" s="6"/>
      <c r="D1058" s="228" t="s">
        <v>393</v>
      </c>
      <c r="E1058" s="229"/>
      <c r="F1058" s="230"/>
      <c r="G1058" s="6"/>
      <c r="H1058" s="6"/>
      <c r="I1058" s="4"/>
      <c r="V1058" s="6"/>
      <c r="X1058" s="6"/>
    </row>
    <row r="1059" spans="1:24" s="5" customFormat="1" x14ac:dyDescent="0.35">
      <c r="A1059" s="6"/>
      <c r="B1059" s="237"/>
      <c r="C1059" s="6"/>
      <c r="D1059" s="228" t="s">
        <v>393</v>
      </c>
      <c r="E1059" s="229"/>
      <c r="F1059" s="230"/>
      <c r="G1059" s="6"/>
      <c r="H1059" s="6"/>
      <c r="I1059" s="4"/>
      <c r="V1059" s="6"/>
      <c r="X1059" s="6"/>
    </row>
    <row r="1060" spans="1:24" s="5" customFormat="1" x14ac:dyDescent="0.35">
      <c r="A1060" s="6"/>
      <c r="B1060" s="237"/>
      <c r="C1060" s="6"/>
      <c r="D1060" s="228" t="s">
        <v>393</v>
      </c>
      <c r="E1060" s="229"/>
      <c r="F1060" s="230"/>
      <c r="G1060" s="6"/>
      <c r="H1060" s="6"/>
      <c r="I1060" s="4"/>
      <c r="V1060" s="6"/>
      <c r="X1060" s="6"/>
    </row>
    <row r="1061" spans="1:24" s="5" customFormat="1" x14ac:dyDescent="0.35">
      <c r="A1061" s="6"/>
      <c r="B1061" s="237"/>
      <c r="C1061" s="6"/>
      <c r="D1061" s="228" t="s">
        <v>393</v>
      </c>
      <c r="E1061" s="229"/>
      <c r="F1061" s="230"/>
      <c r="G1061" s="6"/>
      <c r="H1061" s="6"/>
      <c r="I1061" s="4"/>
      <c r="V1061" s="6"/>
      <c r="X1061" s="6"/>
    </row>
    <row r="1062" spans="1:24" s="5" customFormat="1" x14ac:dyDescent="0.35">
      <c r="A1062" s="6"/>
      <c r="B1062" s="237"/>
      <c r="C1062" s="6"/>
      <c r="D1062" s="228" t="s">
        <v>393</v>
      </c>
      <c r="E1062" s="229"/>
      <c r="F1062" s="230"/>
      <c r="G1062" s="6"/>
      <c r="H1062" s="6"/>
      <c r="I1062" s="4"/>
      <c r="V1062" s="6"/>
      <c r="X1062" s="6"/>
    </row>
    <row r="1063" spans="1:24" s="5" customFormat="1" x14ac:dyDescent="0.35">
      <c r="A1063" s="6"/>
      <c r="B1063" s="237"/>
      <c r="C1063" s="6"/>
      <c r="D1063" s="228" t="s">
        <v>393</v>
      </c>
      <c r="E1063" s="229"/>
      <c r="F1063" s="230"/>
      <c r="G1063" s="6"/>
      <c r="H1063" s="6"/>
      <c r="I1063" s="4"/>
      <c r="V1063" s="6"/>
      <c r="X1063" s="6"/>
    </row>
    <row r="1064" spans="1:24" s="5" customFormat="1" x14ac:dyDescent="0.35">
      <c r="A1064" s="6"/>
      <c r="B1064" s="237"/>
      <c r="C1064" s="6"/>
      <c r="D1064" s="228" t="s">
        <v>393</v>
      </c>
      <c r="E1064" s="229"/>
      <c r="F1064" s="230"/>
      <c r="G1064" s="6"/>
      <c r="H1064" s="6"/>
      <c r="I1064" s="4"/>
      <c r="V1064" s="6"/>
      <c r="X1064" s="6"/>
    </row>
    <row r="1065" spans="1:24" s="5" customFormat="1" x14ac:dyDescent="0.35">
      <c r="A1065" s="6"/>
      <c r="B1065" s="237"/>
      <c r="C1065" s="6"/>
      <c r="D1065" s="228" t="s">
        <v>393</v>
      </c>
      <c r="E1065" s="229"/>
      <c r="F1065" s="230"/>
      <c r="G1065" s="6"/>
      <c r="H1065" s="6"/>
      <c r="I1065" s="4"/>
      <c r="V1065" s="6"/>
      <c r="X1065" s="6"/>
    </row>
    <row r="1066" spans="1:24" s="5" customFormat="1" x14ac:dyDescent="0.35">
      <c r="A1066" s="6"/>
      <c r="B1066" s="237"/>
      <c r="C1066" s="6"/>
      <c r="D1066" s="228" t="s">
        <v>393</v>
      </c>
      <c r="E1066" s="229"/>
      <c r="F1066" s="230"/>
      <c r="G1066" s="6"/>
      <c r="H1066" s="6"/>
      <c r="I1066" s="4"/>
      <c r="V1066" s="6"/>
      <c r="X1066" s="6"/>
    </row>
    <row r="1067" spans="1:24" s="5" customFormat="1" x14ac:dyDescent="0.35">
      <c r="A1067" s="6"/>
      <c r="B1067" s="237"/>
      <c r="C1067" s="6"/>
      <c r="D1067" s="228" t="s">
        <v>393</v>
      </c>
      <c r="E1067" s="229"/>
      <c r="F1067" s="230"/>
      <c r="G1067" s="6"/>
      <c r="H1067" s="6"/>
      <c r="I1067" s="4"/>
      <c r="V1067" s="6"/>
      <c r="X1067" s="6"/>
    </row>
    <row r="1068" spans="1:24" s="5" customFormat="1" x14ac:dyDescent="0.35">
      <c r="A1068" s="6"/>
      <c r="B1068" s="237"/>
      <c r="C1068" s="6"/>
      <c r="D1068" s="228" t="s">
        <v>393</v>
      </c>
      <c r="E1068" s="229"/>
      <c r="F1068" s="230"/>
      <c r="G1068" s="6"/>
      <c r="H1068" s="6"/>
      <c r="I1068" s="4"/>
      <c r="V1068" s="6"/>
      <c r="X1068" s="6"/>
    </row>
    <row r="1069" spans="1:24" s="5" customFormat="1" x14ac:dyDescent="0.35">
      <c r="A1069" s="6"/>
      <c r="B1069" s="237"/>
      <c r="C1069" s="6"/>
      <c r="D1069" s="228" t="s">
        <v>393</v>
      </c>
      <c r="E1069" s="229"/>
      <c r="F1069" s="230"/>
      <c r="G1069" s="6"/>
      <c r="H1069" s="6"/>
      <c r="I1069" s="4"/>
      <c r="V1069" s="6"/>
      <c r="X1069" s="6"/>
    </row>
    <row r="1070" spans="1:24" s="5" customFormat="1" x14ac:dyDescent="0.35">
      <c r="A1070" s="6"/>
      <c r="B1070" s="237"/>
      <c r="C1070" s="6"/>
      <c r="D1070" s="228" t="s">
        <v>393</v>
      </c>
      <c r="E1070" s="229"/>
      <c r="F1070" s="230"/>
      <c r="G1070" s="6"/>
      <c r="H1070" s="6"/>
      <c r="I1070" s="4"/>
      <c r="V1070" s="6"/>
      <c r="X1070" s="6"/>
    </row>
    <row r="1071" spans="1:24" s="5" customFormat="1" x14ac:dyDescent="0.35">
      <c r="A1071" s="6"/>
      <c r="B1071" s="237"/>
      <c r="C1071" s="6"/>
      <c r="D1071" s="228" t="s">
        <v>393</v>
      </c>
      <c r="E1071" s="229"/>
      <c r="F1071" s="230"/>
      <c r="G1071" s="6"/>
      <c r="H1071" s="6"/>
      <c r="I1071" s="4"/>
      <c r="V1071" s="6"/>
      <c r="X1071" s="6"/>
    </row>
    <row r="1072" spans="1:24" s="5" customFormat="1" x14ac:dyDescent="0.35">
      <c r="A1072" s="6"/>
      <c r="B1072" s="237"/>
      <c r="C1072" s="6"/>
      <c r="D1072" s="228" t="s">
        <v>393</v>
      </c>
      <c r="E1072" s="229"/>
      <c r="F1072" s="230"/>
      <c r="G1072" s="6"/>
      <c r="H1072" s="6"/>
      <c r="I1072" s="4"/>
      <c r="V1072" s="6"/>
      <c r="X1072" s="6"/>
    </row>
    <row r="1073" spans="1:24" s="5" customFormat="1" x14ac:dyDescent="0.35">
      <c r="A1073" s="6"/>
      <c r="B1073" s="237"/>
      <c r="C1073" s="6"/>
      <c r="D1073" s="228" t="s">
        <v>393</v>
      </c>
      <c r="E1073" s="229"/>
      <c r="F1073" s="230"/>
      <c r="G1073" s="6"/>
      <c r="H1073" s="6"/>
      <c r="I1073" s="4"/>
      <c r="V1073" s="6"/>
      <c r="X1073" s="6"/>
    </row>
    <row r="1074" spans="1:24" s="5" customFormat="1" x14ac:dyDescent="0.35">
      <c r="A1074" s="6"/>
      <c r="B1074" s="237"/>
      <c r="C1074" s="6"/>
      <c r="D1074" s="228" t="s">
        <v>393</v>
      </c>
      <c r="E1074" s="229"/>
      <c r="F1074" s="230"/>
      <c r="G1074" s="6"/>
      <c r="H1074" s="6"/>
      <c r="I1074" s="4"/>
      <c r="V1074" s="6"/>
      <c r="X1074" s="6"/>
    </row>
    <row r="1075" spans="1:24" s="5" customFormat="1" x14ac:dyDescent="0.35">
      <c r="A1075" s="6"/>
      <c r="B1075" s="237"/>
      <c r="C1075" s="6"/>
      <c r="D1075" s="228" t="s">
        <v>393</v>
      </c>
      <c r="E1075" s="229"/>
      <c r="F1075" s="230"/>
      <c r="G1075" s="6"/>
      <c r="H1075" s="6"/>
      <c r="I1075" s="4"/>
      <c r="V1075" s="6"/>
      <c r="X1075" s="6"/>
    </row>
    <row r="1076" spans="1:24" s="5" customFormat="1" x14ac:dyDescent="0.35">
      <c r="A1076" s="6"/>
      <c r="B1076" s="237"/>
      <c r="C1076" s="6"/>
      <c r="D1076" s="228" t="s">
        <v>393</v>
      </c>
      <c r="E1076" s="229"/>
      <c r="F1076" s="230"/>
      <c r="G1076" s="6"/>
      <c r="H1076" s="6"/>
      <c r="I1076" s="4"/>
      <c r="V1076" s="6"/>
      <c r="X1076" s="6"/>
    </row>
    <row r="1077" spans="1:24" s="5" customFormat="1" x14ac:dyDescent="0.35">
      <c r="A1077" s="6"/>
      <c r="B1077" s="237"/>
      <c r="C1077" s="6"/>
      <c r="D1077" s="228" t="s">
        <v>393</v>
      </c>
      <c r="E1077" s="229"/>
      <c r="F1077" s="230"/>
      <c r="G1077" s="6"/>
      <c r="H1077" s="6"/>
      <c r="I1077" s="4"/>
      <c r="V1077" s="6"/>
      <c r="X1077" s="6"/>
    </row>
    <row r="1078" spans="1:24" s="5" customFormat="1" x14ac:dyDescent="0.35">
      <c r="A1078" s="6"/>
      <c r="B1078" s="237"/>
      <c r="C1078" s="6"/>
      <c r="D1078" s="228" t="s">
        <v>393</v>
      </c>
      <c r="E1078" s="229"/>
      <c r="F1078" s="230"/>
      <c r="G1078" s="6"/>
      <c r="H1078" s="6"/>
      <c r="I1078" s="4"/>
      <c r="V1078" s="6"/>
      <c r="X1078" s="6"/>
    </row>
    <row r="1079" spans="1:24" s="5" customFormat="1" x14ac:dyDescent="0.35">
      <c r="A1079" s="6"/>
      <c r="B1079" s="237"/>
      <c r="C1079" s="6"/>
      <c r="D1079" s="228" t="s">
        <v>393</v>
      </c>
      <c r="E1079" s="229"/>
      <c r="F1079" s="230"/>
      <c r="G1079" s="6"/>
      <c r="H1079" s="6"/>
      <c r="I1079" s="4"/>
      <c r="V1079" s="6"/>
      <c r="X1079" s="6"/>
    </row>
    <row r="1080" spans="1:24" s="5" customFormat="1" x14ac:dyDescent="0.35">
      <c r="A1080" s="6"/>
      <c r="B1080" s="237"/>
      <c r="C1080" s="6"/>
      <c r="D1080" s="228" t="s">
        <v>393</v>
      </c>
      <c r="E1080" s="229"/>
      <c r="F1080" s="230"/>
      <c r="G1080" s="6"/>
      <c r="H1080" s="6"/>
      <c r="I1080" s="4"/>
      <c r="V1080" s="6"/>
      <c r="X1080" s="6"/>
    </row>
    <row r="1081" spans="1:24" s="5" customFormat="1" x14ac:dyDescent="0.35">
      <c r="A1081" s="6"/>
      <c r="B1081" s="237"/>
      <c r="C1081" s="6"/>
      <c r="D1081" s="228" t="s">
        <v>393</v>
      </c>
      <c r="E1081" s="229"/>
      <c r="F1081" s="230"/>
      <c r="G1081" s="6"/>
      <c r="H1081" s="6"/>
      <c r="I1081" s="4"/>
      <c r="V1081" s="6"/>
      <c r="X1081" s="6"/>
    </row>
    <row r="1082" spans="1:24" s="5" customFormat="1" x14ac:dyDescent="0.35">
      <c r="A1082" s="6"/>
      <c r="B1082" s="237"/>
      <c r="C1082" s="6"/>
      <c r="D1082" s="228" t="s">
        <v>393</v>
      </c>
      <c r="E1082" s="229"/>
      <c r="F1082" s="230"/>
      <c r="G1082" s="6"/>
      <c r="H1082" s="6"/>
      <c r="I1082" s="4"/>
      <c r="V1082" s="6"/>
      <c r="X1082" s="6"/>
    </row>
    <row r="1083" spans="1:24" s="5" customFormat="1" x14ac:dyDescent="0.35">
      <c r="A1083" s="6"/>
      <c r="B1083" s="237"/>
      <c r="C1083" s="6"/>
      <c r="D1083" s="228" t="s">
        <v>393</v>
      </c>
      <c r="E1083" s="229"/>
      <c r="F1083" s="230"/>
      <c r="G1083" s="6"/>
      <c r="H1083" s="6"/>
      <c r="I1083" s="4"/>
      <c r="V1083" s="6"/>
      <c r="X1083" s="6"/>
    </row>
    <row r="1084" spans="1:24" s="5" customFormat="1" x14ac:dyDescent="0.35">
      <c r="A1084" s="6"/>
      <c r="B1084" s="237"/>
      <c r="C1084" s="6"/>
      <c r="D1084" s="228" t="s">
        <v>393</v>
      </c>
      <c r="E1084" s="229"/>
      <c r="F1084" s="230"/>
      <c r="G1084" s="6"/>
      <c r="H1084" s="6"/>
      <c r="I1084" s="4"/>
      <c r="V1084" s="6"/>
      <c r="X1084" s="6"/>
    </row>
    <row r="1085" spans="1:24" s="5" customFormat="1" x14ac:dyDescent="0.35">
      <c r="A1085" s="6"/>
      <c r="B1085" s="237"/>
      <c r="C1085" s="6"/>
      <c r="D1085" s="228" t="s">
        <v>393</v>
      </c>
      <c r="E1085" s="229"/>
      <c r="F1085" s="230"/>
      <c r="G1085" s="6"/>
      <c r="H1085" s="6"/>
      <c r="I1085" s="4"/>
      <c r="V1085" s="6"/>
      <c r="X1085" s="6"/>
    </row>
    <row r="1086" spans="1:24" s="5" customFormat="1" x14ac:dyDescent="0.35">
      <c r="A1086" s="6"/>
      <c r="B1086" s="237"/>
      <c r="C1086" s="6"/>
      <c r="D1086" s="228" t="s">
        <v>393</v>
      </c>
      <c r="E1086" s="229"/>
      <c r="F1086" s="230"/>
      <c r="G1086" s="6"/>
      <c r="H1086" s="6"/>
      <c r="I1086" s="4"/>
      <c r="V1086" s="6"/>
      <c r="X1086" s="6"/>
    </row>
    <row r="1087" spans="1:24" s="5" customFormat="1" x14ac:dyDescent="0.35">
      <c r="A1087" s="6"/>
      <c r="B1087" s="237"/>
      <c r="C1087" s="6"/>
      <c r="D1087" s="228" t="s">
        <v>393</v>
      </c>
      <c r="E1087" s="229"/>
      <c r="F1087" s="230"/>
      <c r="G1087" s="6"/>
      <c r="H1087" s="6"/>
      <c r="I1087" s="4"/>
      <c r="V1087" s="6"/>
      <c r="X1087" s="6"/>
    </row>
    <row r="1088" spans="1:24" s="5" customFormat="1" x14ac:dyDescent="0.35">
      <c r="A1088" s="6"/>
      <c r="B1088" s="237"/>
      <c r="C1088" s="6"/>
      <c r="D1088" s="228" t="s">
        <v>393</v>
      </c>
      <c r="E1088" s="229"/>
      <c r="F1088" s="230"/>
      <c r="G1088" s="6"/>
      <c r="H1088" s="6"/>
      <c r="I1088" s="4"/>
      <c r="V1088" s="6"/>
      <c r="X1088" s="6"/>
    </row>
    <row r="1089" spans="1:24" s="5" customFormat="1" x14ac:dyDescent="0.35">
      <c r="A1089" s="6"/>
      <c r="B1089" s="237"/>
      <c r="C1089" s="6"/>
      <c r="D1089" s="228" t="s">
        <v>393</v>
      </c>
      <c r="E1089" s="229"/>
      <c r="F1089" s="230"/>
      <c r="G1089" s="6"/>
      <c r="H1089" s="6"/>
      <c r="I1089" s="4"/>
      <c r="V1089" s="6"/>
      <c r="X1089" s="6"/>
    </row>
    <row r="1090" spans="1:24" s="5" customFormat="1" x14ac:dyDescent="0.35">
      <c r="A1090" s="6"/>
      <c r="B1090" s="237"/>
      <c r="C1090" s="6"/>
      <c r="D1090" s="228" t="s">
        <v>393</v>
      </c>
      <c r="E1090" s="229"/>
      <c r="F1090" s="230"/>
      <c r="G1090" s="6"/>
      <c r="H1090" s="6"/>
      <c r="I1090" s="4"/>
      <c r="V1090" s="6"/>
      <c r="X1090" s="6"/>
    </row>
    <row r="1091" spans="1:24" s="5" customFormat="1" x14ac:dyDescent="0.35">
      <c r="A1091" s="6"/>
      <c r="B1091" s="237"/>
      <c r="C1091" s="6"/>
      <c r="D1091" s="228" t="s">
        <v>393</v>
      </c>
      <c r="E1091" s="229"/>
      <c r="F1091" s="230"/>
      <c r="G1091" s="6"/>
      <c r="H1091" s="6"/>
      <c r="I1091" s="4"/>
      <c r="V1091" s="6"/>
      <c r="X1091" s="6"/>
    </row>
    <row r="1092" spans="1:24" s="5" customFormat="1" x14ac:dyDescent="0.35">
      <c r="A1092" s="6"/>
      <c r="B1092" s="237"/>
      <c r="C1092" s="6"/>
      <c r="D1092" s="228" t="s">
        <v>393</v>
      </c>
      <c r="E1092" s="229"/>
      <c r="F1092" s="230"/>
      <c r="G1092" s="6"/>
      <c r="H1092" s="6"/>
      <c r="I1092" s="4"/>
      <c r="V1092" s="6"/>
      <c r="X1092" s="6"/>
    </row>
    <row r="1093" spans="1:24" s="5" customFormat="1" x14ac:dyDescent="0.35">
      <c r="A1093" s="6"/>
      <c r="B1093" s="237"/>
      <c r="C1093" s="6"/>
      <c r="D1093" s="228" t="s">
        <v>393</v>
      </c>
      <c r="E1093" s="229"/>
      <c r="F1093" s="230"/>
      <c r="G1093" s="6"/>
      <c r="H1093" s="6"/>
      <c r="I1093" s="4"/>
      <c r="V1093" s="6"/>
      <c r="X1093" s="6"/>
    </row>
    <row r="1094" spans="1:24" s="5" customFormat="1" x14ac:dyDescent="0.35">
      <c r="A1094" s="6"/>
      <c r="B1094" s="237"/>
      <c r="C1094" s="6"/>
      <c r="D1094" s="228" t="s">
        <v>393</v>
      </c>
      <c r="E1094" s="229"/>
      <c r="F1094" s="230"/>
      <c r="G1094" s="6"/>
      <c r="H1094" s="6"/>
      <c r="I1094" s="4"/>
      <c r="V1094" s="6"/>
      <c r="X1094" s="6"/>
    </row>
    <row r="1095" spans="1:24" s="5" customFormat="1" x14ac:dyDescent="0.35">
      <c r="A1095" s="6"/>
      <c r="B1095" s="237"/>
      <c r="C1095" s="6"/>
      <c r="D1095" s="228" t="s">
        <v>393</v>
      </c>
      <c r="E1095" s="229"/>
      <c r="F1095" s="230"/>
      <c r="G1095" s="6"/>
      <c r="H1095" s="6"/>
      <c r="I1095" s="4"/>
      <c r="V1095" s="6"/>
      <c r="X1095" s="6"/>
    </row>
    <row r="1096" spans="1:24" s="5" customFormat="1" x14ac:dyDescent="0.35">
      <c r="A1096" s="6"/>
      <c r="B1096" s="237"/>
      <c r="C1096" s="6"/>
      <c r="D1096" s="228" t="s">
        <v>393</v>
      </c>
      <c r="E1096" s="229"/>
      <c r="F1096" s="230"/>
      <c r="G1096" s="6"/>
      <c r="H1096" s="6"/>
      <c r="I1096" s="4"/>
      <c r="V1096" s="6"/>
      <c r="X1096" s="6"/>
    </row>
    <row r="1097" spans="1:24" s="5" customFormat="1" x14ac:dyDescent="0.35">
      <c r="A1097" s="6"/>
      <c r="B1097" s="237"/>
      <c r="C1097" s="6"/>
      <c r="D1097" s="228" t="s">
        <v>393</v>
      </c>
      <c r="E1097" s="229"/>
      <c r="F1097" s="230"/>
      <c r="G1097" s="6"/>
      <c r="H1097" s="6"/>
      <c r="I1097" s="4"/>
      <c r="V1097" s="6"/>
      <c r="X1097" s="6"/>
    </row>
    <row r="1098" spans="1:24" s="5" customFormat="1" x14ac:dyDescent="0.35">
      <c r="A1098" s="6"/>
      <c r="B1098" s="237"/>
      <c r="C1098" s="6"/>
      <c r="D1098" s="228" t="s">
        <v>393</v>
      </c>
      <c r="E1098" s="229"/>
      <c r="F1098" s="230"/>
      <c r="G1098" s="6"/>
      <c r="H1098" s="6"/>
      <c r="I1098" s="4"/>
      <c r="V1098" s="6"/>
      <c r="X1098" s="6"/>
    </row>
    <row r="1099" spans="1:24" s="5" customFormat="1" x14ac:dyDescent="0.35">
      <c r="A1099" s="6"/>
      <c r="B1099" s="237"/>
      <c r="C1099" s="6"/>
      <c r="D1099" s="228" t="s">
        <v>393</v>
      </c>
      <c r="E1099" s="229"/>
      <c r="F1099" s="230"/>
      <c r="G1099" s="6"/>
      <c r="H1099" s="6"/>
      <c r="I1099" s="4"/>
      <c r="V1099" s="6"/>
      <c r="X1099" s="6"/>
    </row>
    <row r="1100" spans="1:24" s="5" customFormat="1" x14ac:dyDescent="0.35">
      <c r="A1100" s="6"/>
      <c r="B1100" s="237"/>
      <c r="C1100" s="6"/>
      <c r="D1100" s="228" t="s">
        <v>393</v>
      </c>
      <c r="E1100" s="229"/>
      <c r="F1100" s="230"/>
      <c r="G1100" s="6"/>
      <c r="H1100" s="6"/>
      <c r="I1100" s="4"/>
      <c r="V1100" s="6"/>
      <c r="X1100" s="6"/>
    </row>
    <row r="1101" spans="1:24" s="5" customFormat="1" x14ac:dyDescent="0.35">
      <c r="A1101" s="6"/>
      <c r="B1101" s="237"/>
      <c r="C1101" s="6"/>
      <c r="D1101" s="228" t="s">
        <v>393</v>
      </c>
      <c r="E1101" s="229"/>
      <c r="F1101" s="230"/>
      <c r="G1101" s="6"/>
      <c r="H1101" s="6"/>
      <c r="I1101" s="4"/>
      <c r="V1101" s="6"/>
      <c r="X1101" s="6"/>
    </row>
    <row r="1102" spans="1:24" s="5" customFormat="1" x14ac:dyDescent="0.35">
      <c r="A1102" s="6"/>
      <c r="B1102" s="237"/>
      <c r="C1102" s="6"/>
      <c r="D1102" s="228" t="s">
        <v>393</v>
      </c>
      <c r="E1102" s="229"/>
      <c r="F1102" s="230"/>
      <c r="G1102" s="6"/>
      <c r="H1102" s="6"/>
      <c r="I1102" s="4"/>
      <c r="V1102" s="6"/>
      <c r="X1102" s="6"/>
    </row>
    <row r="1103" spans="1:24" s="5" customFormat="1" x14ac:dyDescent="0.35">
      <c r="A1103" s="6"/>
      <c r="B1103" s="237"/>
      <c r="C1103" s="6"/>
      <c r="D1103" s="228" t="s">
        <v>393</v>
      </c>
      <c r="E1103" s="229"/>
      <c r="F1103" s="230"/>
      <c r="G1103" s="6"/>
      <c r="H1103" s="6"/>
      <c r="I1103" s="4"/>
      <c r="V1103" s="6"/>
      <c r="X1103" s="6"/>
    </row>
    <row r="1104" spans="1:24" s="5" customFormat="1" x14ac:dyDescent="0.35">
      <c r="A1104" s="6"/>
      <c r="B1104" s="237"/>
      <c r="C1104" s="6"/>
      <c r="D1104" s="228" t="s">
        <v>393</v>
      </c>
      <c r="E1104" s="229"/>
      <c r="F1104" s="230"/>
      <c r="G1104" s="6"/>
      <c r="H1104" s="6"/>
      <c r="I1104" s="4"/>
      <c r="V1104" s="6"/>
      <c r="X1104" s="6"/>
    </row>
    <row r="1105" spans="1:24" s="5" customFormat="1" x14ac:dyDescent="0.35">
      <c r="A1105" s="6"/>
      <c r="B1105" s="237"/>
      <c r="C1105" s="6"/>
      <c r="D1105" s="228" t="s">
        <v>393</v>
      </c>
      <c r="E1105" s="229"/>
      <c r="F1105" s="230"/>
      <c r="G1105" s="6"/>
      <c r="H1105" s="6"/>
      <c r="I1105" s="4"/>
      <c r="V1105" s="6"/>
      <c r="X1105" s="6"/>
    </row>
    <row r="1106" spans="1:24" s="5" customFormat="1" x14ac:dyDescent="0.35">
      <c r="A1106" s="6"/>
      <c r="B1106" s="237"/>
      <c r="C1106" s="6"/>
      <c r="D1106" s="228" t="s">
        <v>393</v>
      </c>
      <c r="E1106" s="229"/>
      <c r="F1106" s="230"/>
      <c r="G1106" s="6"/>
      <c r="H1106" s="6"/>
      <c r="I1106" s="4"/>
      <c r="V1106" s="6"/>
      <c r="X1106" s="6"/>
    </row>
    <row r="1107" spans="1:24" s="5" customFormat="1" x14ac:dyDescent="0.35">
      <c r="A1107" s="6"/>
      <c r="B1107" s="237"/>
      <c r="C1107" s="6"/>
      <c r="D1107" s="228" t="s">
        <v>393</v>
      </c>
      <c r="E1107" s="229"/>
      <c r="F1107" s="230"/>
      <c r="G1107" s="6"/>
      <c r="H1107" s="6"/>
      <c r="I1107" s="4"/>
      <c r="V1107" s="6"/>
      <c r="X1107" s="6"/>
    </row>
    <row r="1108" spans="1:24" s="5" customFormat="1" x14ac:dyDescent="0.35">
      <c r="A1108" s="6"/>
      <c r="B1108" s="237"/>
      <c r="C1108" s="6"/>
      <c r="D1108" s="228" t="s">
        <v>393</v>
      </c>
      <c r="E1108" s="229"/>
      <c r="F1108" s="230"/>
      <c r="G1108" s="6"/>
      <c r="H1108" s="6"/>
      <c r="I1108" s="4"/>
      <c r="V1108" s="6"/>
      <c r="X1108" s="6"/>
    </row>
    <row r="1109" spans="1:24" s="5" customFormat="1" x14ac:dyDescent="0.35">
      <c r="A1109" s="6"/>
      <c r="B1109" s="237"/>
      <c r="C1109" s="6"/>
      <c r="D1109" s="228" t="s">
        <v>393</v>
      </c>
      <c r="E1109" s="229"/>
      <c r="F1109" s="230"/>
      <c r="G1109" s="6"/>
      <c r="H1109" s="6"/>
      <c r="I1109" s="4"/>
      <c r="V1109" s="6"/>
      <c r="X1109" s="6"/>
    </row>
    <row r="1110" spans="1:24" s="5" customFormat="1" x14ac:dyDescent="0.35">
      <c r="A1110" s="6"/>
      <c r="B1110" s="237"/>
      <c r="C1110" s="6"/>
      <c r="D1110" s="228" t="s">
        <v>393</v>
      </c>
      <c r="E1110" s="229"/>
      <c r="F1110" s="230"/>
      <c r="G1110" s="6"/>
      <c r="H1110" s="6"/>
      <c r="I1110" s="4"/>
      <c r="V1110" s="6"/>
      <c r="X1110" s="6"/>
    </row>
    <row r="1111" spans="1:24" s="5" customFormat="1" x14ac:dyDescent="0.35">
      <c r="A1111" s="6"/>
      <c r="B1111" s="237"/>
      <c r="C1111" s="6"/>
      <c r="D1111" s="228" t="s">
        <v>393</v>
      </c>
      <c r="E1111" s="229"/>
      <c r="F1111" s="230"/>
      <c r="G1111" s="6"/>
      <c r="H1111" s="6"/>
      <c r="I1111" s="4"/>
      <c r="V1111" s="6"/>
      <c r="X1111" s="6"/>
    </row>
    <row r="1112" spans="1:24" s="5" customFormat="1" x14ac:dyDescent="0.35">
      <c r="A1112" s="6"/>
      <c r="B1112" s="237"/>
      <c r="C1112" s="6"/>
      <c r="D1112" s="228" t="s">
        <v>393</v>
      </c>
      <c r="E1112" s="229"/>
      <c r="F1112" s="230"/>
      <c r="G1112" s="6"/>
      <c r="H1112" s="6"/>
      <c r="I1112" s="4"/>
      <c r="V1112" s="6"/>
      <c r="X1112" s="6"/>
    </row>
    <row r="1113" spans="1:24" s="5" customFormat="1" x14ac:dyDescent="0.35">
      <c r="A1113" s="6"/>
      <c r="B1113" s="237"/>
      <c r="C1113" s="6"/>
      <c r="D1113" s="228" t="s">
        <v>393</v>
      </c>
      <c r="E1113" s="229"/>
      <c r="F1113" s="230"/>
      <c r="G1113" s="6"/>
      <c r="H1113" s="6"/>
      <c r="I1113" s="4"/>
      <c r="V1113" s="6"/>
      <c r="X1113" s="6"/>
    </row>
    <row r="1114" spans="1:24" s="5" customFormat="1" x14ac:dyDescent="0.35">
      <c r="A1114" s="6"/>
      <c r="B1114" s="237"/>
      <c r="C1114" s="6"/>
      <c r="D1114" s="228" t="s">
        <v>393</v>
      </c>
      <c r="E1114" s="229"/>
      <c r="F1114" s="230"/>
      <c r="G1114" s="6"/>
      <c r="H1114" s="6"/>
      <c r="I1114" s="4"/>
      <c r="V1114" s="6"/>
      <c r="X1114" s="6"/>
    </row>
    <row r="1115" spans="1:24" s="5" customFormat="1" x14ac:dyDescent="0.35">
      <c r="A1115" s="6"/>
      <c r="B1115" s="237"/>
      <c r="C1115" s="6"/>
      <c r="D1115" s="228" t="s">
        <v>393</v>
      </c>
      <c r="E1115" s="229"/>
      <c r="F1115" s="230"/>
      <c r="G1115" s="6"/>
      <c r="H1115" s="6"/>
      <c r="I1115" s="4"/>
      <c r="V1115" s="6"/>
      <c r="X1115" s="6"/>
    </row>
    <row r="1116" spans="1:24" s="5" customFormat="1" x14ac:dyDescent="0.35">
      <c r="A1116" s="6"/>
      <c r="B1116" s="237"/>
      <c r="C1116" s="6"/>
      <c r="D1116" s="228" t="s">
        <v>393</v>
      </c>
      <c r="E1116" s="229"/>
      <c r="F1116" s="230"/>
      <c r="G1116" s="6"/>
      <c r="H1116" s="6"/>
      <c r="I1116" s="4"/>
      <c r="V1116" s="6"/>
      <c r="X1116" s="6"/>
    </row>
    <row r="1117" spans="1:24" s="5" customFormat="1" x14ac:dyDescent="0.35">
      <c r="A1117" s="6"/>
      <c r="B1117" s="237"/>
      <c r="C1117" s="6"/>
      <c r="D1117" s="228" t="s">
        <v>393</v>
      </c>
      <c r="E1117" s="229"/>
      <c r="F1117" s="230"/>
      <c r="G1117" s="6"/>
      <c r="H1117" s="6"/>
      <c r="I1117" s="4"/>
      <c r="V1117" s="6"/>
      <c r="X1117" s="6"/>
    </row>
    <row r="1118" spans="1:24" s="5" customFormat="1" x14ac:dyDescent="0.35">
      <c r="A1118" s="6"/>
      <c r="B1118" s="237"/>
      <c r="C1118" s="6"/>
      <c r="D1118" s="228" t="s">
        <v>393</v>
      </c>
      <c r="E1118" s="229"/>
      <c r="F1118" s="230"/>
      <c r="G1118" s="6"/>
      <c r="H1118" s="6"/>
      <c r="I1118" s="4"/>
      <c r="V1118" s="6"/>
      <c r="X1118" s="6"/>
    </row>
    <row r="1119" spans="1:24" s="5" customFormat="1" x14ac:dyDescent="0.35">
      <c r="A1119" s="6"/>
      <c r="B1119" s="237"/>
      <c r="C1119" s="6"/>
      <c r="D1119" s="228" t="s">
        <v>393</v>
      </c>
      <c r="E1119" s="229"/>
      <c r="F1119" s="230"/>
      <c r="G1119" s="6"/>
      <c r="H1119" s="6"/>
      <c r="I1119" s="4"/>
      <c r="V1119" s="6"/>
      <c r="X1119" s="6"/>
    </row>
    <row r="1120" spans="1:24" s="5" customFormat="1" x14ac:dyDescent="0.35">
      <c r="A1120" s="6"/>
      <c r="B1120" s="237"/>
      <c r="C1120" s="6"/>
      <c r="D1120" s="228" t="s">
        <v>393</v>
      </c>
      <c r="E1120" s="229"/>
      <c r="F1120" s="230"/>
      <c r="G1120" s="6"/>
      <c r="H1120" s="6"/>
      <c r="I1120" s="4"/>
      <c r="V1120" s="6"/>
      <c r="X1120" s="6"/>
    </row>
    <row r="1121" spans="1:24" s="5" customFormat="1" x14ac:dyDescent="0.35">
      <c r="A1121" s="6"/>
      <c r="B1121" s="237"/>
      <c r="C1121" s="6"/>
      <c r="D1121" s="228" t="s">
        <v>393</v>
      </c>
      <c r="E1121" s="229"/>
      <c r="F1121" s="230"/>
      <c r="G1121" s="6"/>
      <c r="H1121" s="6"/>
      <c r="I1121" s="4"/>
      <c r="V1121" s="6"/>
      <c r="X1121" s="6"/>
    </row>
    <row r="1122" spans="1:24" s="5" customFormat="1" x14ac:dyDescent="0.35">
      <c r="A1122" s="6"/>
      <c r="B1122" s="237"/>
      <c r="C1122" s="6"/>
      <c r="D1122" s="228" t="s">
        <v>393</v>
      </c>
      <c r="E1122" s="229"/>
      <c r="F1122" s="230"/>
      <c r="G1122" s="6"/>
      <c r="H1122" s="6"/>
      <c r="I1122" s="4"/>
      <c r="V1122" s="6"/>
      <c r="X1122" s="6"/>
    </row>
    <row r="1123" spans="1:24" s="5" customFormat="1" x14ac:dyDescent="0.35">
      <c r="A1123" s="6"/>
      <c r="B1123" s="237"/>
      <c r="C1123" s="6"/>
      <c r="D1123" s="228" t="s">
        <v>393</v>
      </c>
      <c r="E1123" s="229"/>
      <c r="F1123" s="230"/>
      <c r="G1123" s="6"/>
      <c r="H1123" s="6"/>
      <c r="I1123" s="4"/>
      <c r="V1123" s="6"/>
      <c r="X1123" s="6"/>
    </row>
    <row r="1124" spans="1:24" s="5" customFormat="1" x14ac:dyDescent="0.35">
      <c r="A1124" s="6"/>
      <c r="B1124" s="237"/>
      <c r="C1124" s="6"/>
      <c r="D1124" s="228" t="s">
        <v>393</v>
      </c>
      <c r="E1124" s="229"/>
      <c r="F1124" s="230"/>
      <c r="G1124" s="6"/>
      <c r="H1124" s="6"/>
      <c r="I1124" s="4"/>
      <c r="V1124" s="6"/>
      <c r="X1124" s="6"/>
    </row>
    <row r="1125" spans="1:24" s="5" customFormat="1" x14ac:dyDescent="0.35">
      <c r="A1125" s="6"/>
      <c r="B1125" s="237"/>
      <c r="C1125" s="6"/>
      <c r="D1125" s="228" t="s">
        <v>393</v>
      </c>
      <c r="E1125" s="229"/>
      <c r="F1125" s="230"/>
      <c r="G1125" s="6"/>
      <c r="H1125" s="6"/>
      <c r="I1125" s="4"/>
      <c r="V1125" s="6"/>
      <c r="X1125" s="6"/>
    </row>
    <row r="1126" spans="1:24" s="5" customFormat="1" x14ac:dyDescent="0.35">
      <c r="A1126" s="6"/>
      <c r="B1126" s="237"/>
      <c r="C1126" s="6"/>
      <c r="D1126" s="228" t="s">
        <v>393</v>
      </c>
      <c r="E1126" s="229"/>
      <c r="F1126" s="230"/>
      <c r="G1126" s="6"/>
      <c r="H1126" s="6"/>
      <c r="I1126" s="4"/>
      <c r="V1126" s="6"/>
      <c r="X1126" s="6"/>
    </row>
    <row r="1127" spans="1:24" s="5" customFormat="1" x14ac:dyDescent="0.35">
      <c r="A1127" s="6"/>
      <c r="B1127" s="237"/>
      <c r="C1127" s="6"/>
      <c r="D1127" s="228" t="s">
        <v>393</v>
      </c>
      <c r="E1127" s="229"/>
      <c r="F1127" s="230"/>
      <c r="G1127" s="6"/>
      <c r="H1127" s="6"/>
      <c r="I1127" s="4"/>
      <c r="V1127" s="6"/>
      <c r="X1127" s="6"/>
    </row>
    <row r="1128" spans="1:24" s="5" customFormat="1" x14ac:dyDescent="0.35">
      <c r="A1128" s="6"/>
      <c r="B1128" s="237"/>
      <c r="C1128" s="6"/>
      <c r="D1128" s="228" t="s">
        <v>393</v>
      </c>
      <c r="E1128" s="229"/>
      <c r="F1128" s="230"/>
      <c r="G1128" s="6"/>
      <c r="H1128" s="6"/>
      <c r="I1128" s="4"/>
      <c r="V1128" s="6"/>
      <c r="X1128" s="6"/>
    </row>
    <row r="1129" spans="1:24" s="5" customFormat="1" x14ac:dyDescent="0.35">
      <c r="A1129" s="6"/>
      <c r="B1129" s="237"/>
      <c r="C1129" s="6"/>
      <c r="D1129" s="228" t="s">
        <v>393</v>
      </c>
      <c r="E1129" s="229"/>
      <c r="F1129" s="230"/>
      <c r="G1129" s="6"/>
      <c r="H1129" s="6"/>
      <c r="I1129" s="4"/>
      <c r="V1129" s="6"/>
      <c r="X1129" s="6"/>
    </row>
    <row r="1130" spans="1:24" s="5" customFormat="1" x14ac:dyDescent="0.35">
      <c r="A1130" s="6"/>
      <c r="B1130" s="237"/>
      <c r="C1130" s="6"/>
      <c r="D1130" s="228" t="s">
        <v>393</v>
      </c>
      <c r="E1130" s="229"/>
      <c r="F1130" s="230"/>
      <c r="G1130" s="6"/>
      <c r="H1130" s="6"/>
      <c r="I1130" s="4"/>
      <c r="V1130" s="6"/>
      <c r="X1130" s="6"/>
    </row>
    <row r="1131" spans="1:24" s="5" customFormat="1" x14ac:dyDescent="0.35">
      <c r="A1131" s="6"/>
      <c r="B1131" s="237"/>
      <c r="C1131" s="6"/>
      <c r="D1131" s="228" t="s">
        <v>393</v>
      </c>
      <c r="E1131" s="229"/>
      <c r="F1131" s="230"/>
      <c r="G1131" s="6"/>
      <c r="H1131" s="6"/>
      <c r="I1131" s="4"/>
      <c r="V1131" s="6"/>
      <c r="X1131" s="6"/>
    </row>
    <row r="1132" spans="1:24" s="5" customFormat="1" x14ac:dyDescent="0.35">
      <c r="A1132" s="6"/>
      <c r="B1132" s="237"/>
      <c r="C1132" s="6"/>
      <c r="D1132" s="228" t="s">
        <v>393</v>
      </c>
      <c r="E1132" s="229"/>
      <c r="F1132" s="230"/>
      <c r="G1132" s="6"/>
      <c r="H1132" s="6"/>
      <c r="I1132" s="4"/>
      <c r="V1132" s="6"/>
      <c r="X1132" s="6"/>
    </row>
    <row r="1133" spans="1:24" s="5" customFormat="1" x14ac:dyDescent="0.35">
      <c r="A1133" s="6"/>
      <c r="B1133" s="237"/>
      <c r="C1133" s="6"/>
      <c r="D1133" s="228" t="s">
        <v>393</v>
      </c>
      <c r="E1133" s="229"/>
      <c r="F1133" s="230"/>
      <c r="G1133" s="6"/>
      <c r="H1133" s="6"/>
      <c r="I1133" s="4"/>
      <c r="V1133" s="6"/>
      <c r="X1133" s="6"/>
    </row>
    <row r="1134" spans="1:24" s="5" customFormat="1" x14ac:dyDescent="0.35">
      <c r="A1134" s="6"/>
      <c r="B1134" s="237"/>
      <c r="C1134" s="6"/>
      <c r="D1134" s="228" t="s">
        <v>393</v>
      </c>
      <c r="E1134" s="229"/>
      <c r="F1134" s="230"/>
      <c r="G1134" s="6"/>
      <c r="H1134" s="6"/>
      <c r="I1134" s="4"/>
      <c r="V1134" s="6"/>
      <c r="X1134" s="6"/>
    </row>
    <row r="1135" spans="1:24" s="5" customFormat="1" x14ac:dyDescent="0.35">
      <c r="A1135" s="6"/>
      <c r="B1135" s="237"/>
      <c r="C1135" s="6"/>
      <c r="D1135" s="228" t="s">
        <v>393</v>
      </c>
      <c r="E1135" s="229"/>
      <c r="F1135" s="230"/>
      <c r="G1135" s="6"/>
      <c r="H1135" s="6"/>
      <c r="I1135" s="4"/>
      <c r="V1135" s="6"/>
      <c r="X1135" s="6"/>
    </row>
    <row r="1136" spans="1:24" s="5" customFormat="1" x14ac:dyDescent="0.35">
      <c r="A1136" s="6"/>
      <c r="B1136" s="237"/>
      <c r="C1136" s="6"/>
      <c r="D1136" s="228" t="s">
        <v>393</v>
      </c>
      <c r="E1136" s="229"/>
      <c r="F1136" s="230"/>
      <c r="G1136" s="6"/>
      <c r="H1136" s="6"/>
      <c r="I1136" s="4"/>
      <c r="V1136" s="6"/>
      <c r="X1136" s="6"/>
    </row>
    <row r="1137" spans="1:24" s="5" customFormat="1" x14ac:dyDescent="0.35">
      <c r="A1137" s="6"/>
      <c r="B1137" s="237"/>
      <c r="C1137" s="6"/>
      <c r="D1137" s="228" t="s">
        <v>393</v>
      </c>
      <c r="E1137" s="229"/>
      <c r="F1137" s="230"/>
      <c r="G1137" s="6"/>
      <c r="H1137" s="6"/>
      <c r="I1137" s="4"/>
      <c r="V1137" s="6"/>
      <c r="X1137" s="6"/>
    </row>
    <row r="1138" spans="1:24" s="5" customFormat="1" x14ac:dyDescent="0.35">
      <c r="A1138" s="6"/>
      <c r="B1138" s="237"/>
      <c r="C1138" s="6"/>
      <c r="D1138" s="228" t="s">
        <v>393</v>
      </c>
      <c r="E1138" s="229"/>
      <c r="F1138" s="230"/>
      <c r="G1138" s="6"/>
      <c r="H1138" s="6"/>
      <c r="I1138" s="4"/>
      <c r="V1138" s="6"/>
      <c r="X1138" s="6"/>
    </row>
    <row r="1139" spans="1:24" s="5" customFormat="1" x14ac:dyDescent="0.35">
      <c r="A1139" s="6"/>
      <c r="B1139" s="237"/>
      <c r="C1139" s="6"/>
      <c r="D1139" s="228" t="s">
        <v>393</v>
      </c>
      <c r="E1139" s="229"/>
      <c r="F1139" s="230"/>
      <c r="G1139" s="6"/>
      <c r="H1139" s="6"/>
      <c r="I1139" s="4"/>
      <c r="V1139" s="6"/>
      <c r="X1139" s="6"/>
    </row>
    <row r="1140" spans="1:24" s="5" customFormat="1" x14ac:dyDescent="0.35">
      <c r="A1140" s="6"/>
      <c r="B1140" s="237"/>
      <c r="C1140" s="6"/>
      <c r="D1140" s="228" t="s">
        <v>393</v>
      </c>
      <c r="E1140" s="229"/>
      <c r="F1140" s="230"/>
      <c r="G1140" s="6"/>
      <c r="H1140" s="6"/>
      <c r="I1140" s="4"/>
      <c r="V1140" s="6"/>
      <c r="X1140" s="6"/>
    </row>
    <row r="1141" spans="1:24" s="5" customFormat="1" x14ac:dyDescent="0.35">
      <c r="A1141" s="6"/>
      <c r="B1141" s="237"/>
      <c r="C1141" s="6"/>
      <c r="D1141" s="228" t="s">
        <v>393</v>
      </c>
      <c r="E1141" s="229"/>
      <c r="F1141" s="230"/>
      <c r="G1141" s="6"/>
      <c r="H1141" s="6"/>
      <c r="I1141" s="4"/>
      <c r="V1141" s="6"/>
      <c r="X1141" s="6"/>
    </row>
    <row r="1142" spans="1:24" s="5" customFormat="1" x14ac:dyDescent="0.35">
      <c r="A1142" s="6"/>
      <c r="B1142" s="237"/>
      <c r="C1142" s="6"/>
      <c r="D1142" s="228" t="s">
        <v>393</v>
      </c>
      <c r="E1142" s="229"/>
      <c r="F1142" s="230"/>
      <c r="G1142" s="6"/>
      <c r="H1142" s="6"/>
      <c r="I1142" s="4"/>
      <c r="V1142" s="6"/>
      <c r="X1142" s="6"/>
    </row>
    <row r="1143" spans="1:24" s="5" customFormat="1" x14ac:dyDescent="0.35">
      <c r="A1143" s="6"/>
      <c r="B1143" s="237"/>
      <c r="C1143" s="6"/>
      <c r="D1143" s="228" t="s">
        <v>393</v>
      </c>
      <c r="E1143" s="229"/>
      <c r="F1143" s="230"/>
      <c r="G1143" s="6"/>
      <c r="H1143" s="6"/>
      <c r="I1143" s="4"/>
      <c r="V1143" s="6"/>
      <c r="X1143" s="6"/>
    </row>
    <row r="1144" spans="1:24" s="5" customFormat="1" x14ac:dyDescent="0.35">
      <c r="A1144" s="6"/>
      <c r="B1144" s="237"/>
      <c r="C1144" s="6"/>
      <c r="D1144" s="228" t="s">
        <v>393</v>
      </c>
      <c r="E1144" s="229"/>
      <c r="F1144" s="230"/>
      <c r="G1144" s="6"/>
      <c r="H1144" s="6"/>
      <c r="I1144" s="4"/>
      <c r="V1144" s="6"/>
      <c r="X1144" s="6"/>
    </row>
    <row r="1145" spans="1:24" s="5" customFormat="1" x14ac:dyDescent="0.35">
      <c r="A1145" s="6"/>
      <c r="B1145" s="237"/>
      <c r="C1145" s="6"/>
      <c r="D1145" s="228" t="s">
        <v>393</v>
      </c>
      <c r="E1145" s="229"/>
      <c r="F1145" s="230"/>
      <c r="G1145" s="6"/>
      <c r="H1145" s="6"/>
      <c r="I1145" s="4"/>
      <c r="V1145" s="6"/>
      <c r="X1145" s="6"/>
    </row>
    <row r="1146" spans="1:24" s="5" customFormat="1" x14ac:dyDescent="0.35">
      <c r="A1146" s="6"/>
      <c r="B1146" s="237"/>
      <c r="C1146" s="6"/>
      <c r="D1146" s="228" t="s">
        <v>393</v>
      </c>
      <c r="E1146" s="229"/>
      <c r="F1146" s="230"/>
      <c r="G1146" s="6"/>
      <c r="H1146" s="6"/>
      <c r="I1146" s="4"/>
      <c r="V1146" s="6"/>
      <c r="X1146" s="6"/>
    </row>
    <row r="1147" spans="1:24" s="5" customFormat="1" x14ac:dyDescent="0.35">
      <c r="A1147" s="6"/>
      <c r="B1147" s="237"/>
      <c r="C1147" s="6"/>
      <c r="D1147" s="228" t="s">
        <v>393</v>
      </c>
      <c r="E1147" s="229"/>
      <c r="F1147" s="230"/>
      <c r="G1147" s="6"/>
      <c r="H1147" s="6"/>
      <c r="I1147" s="4"/>
      <c r="V1147" s="6"/>
      <c r="X1147" s="6"/>
    </row>
    <row r="1148" spans="1:24" s="5" customFormat="1" x14ac:dyDescent="0.35">
      <c r="A1148" s="6"/>
      <c r="B1148" s="237"/>
      <c r="C1148" s="6"/>
      <c r="D1148" s="228" t="s">
        <v>393</v>
      </c>
      <c r="E1148" s="229"/>
      <c r="F1148" s="230"/>
      <c r="G1148" s="6"/>
      <c r="H1148" s="6"/>
      <c r="I1148" s="4"/>
      <c r="V1148" s="6"/>
      <c r="X1148" s="6"/>
    </row>
    <row r="1149" spans="1:24" s="5" customFormat="1" x14ac:dyDescent="0.35">
      <c r="A1149" s="6"/>
      <c r="B1149" s="237"/>
      <c r="C1149" s="6"/>
      <c r="D1149" s="228" t="s">
        <v>393</v>
      </c>
      <c r="E1149" s="229"/>
      <c r="F1149" s="230"/>
      <c r="G1149" s="6"/>
      <c r="H1149" s="6"/>
      <c r="I1149" s="4"/>
      <c r="V1149" s="6"/>
      <c r="X1149" s="6"/>
    </row>
    <row r="1150" spans="1:24" s="5" customFormat="1" x14ac:dyDescent="0.35">
      <c r="A1150" s="6"/>
      <c r="B1150" s="237"/>
      <c r="C1150" s="6"/>
      <c r="D1150" s="228" t="s">
        <v>393</v>
      </c>
      <c r="E1150" s="229"/>
      <c r="F1150" s="230"/>
      <c r="G1150" s="6"/>
      <c r="H1150" s="6"/>
      <c r="I1150" s="4"/>
      <c r="V1150" s="6"/>
      <c r="X1150" s="6"/>
    </row>
    <row r="1151" spans="1:24" s="5" customFormat="1" x14ac:dyDescent="0.35">
      <c r="A1151" s="6"/>
      <c r="B1151" s="237"/>
      <c r="C1151" s="6"/>
      <c r="D1151" s="228" t="s">
        <v>393</v>
      </c>
      <c r="E1151" s="229"/>
      <c r="F1151" s="230"/>
      <c r="G1151" s="6"/>
      <c r="H1151" s="6"/>
      <c r="I1151" s="4"/>
      <c r="V1151" s="6"/>
      <c r="X1151" s="6"/>
    </row>
    <row r="1152" spans="1:24" s="5" customFormat="1" x14ac:dyDescent="0.35">
      <c r="A1152" s="6"/>
      <c r="B1152" s="237"/>
      <c r="C1152" s="6"/>
      <c r="D1152" s="228" t="s">
        <v>393</v>
      </c>
      <c r="E1152" s="229"/>
      <c r="F1152" s="230"/>
      <c r="G1152" s="6"/>
      <c r="H1152" s="6"/>
      <c r="I1152" s="4"/>
      <c r="V1152" s="6"/>
      <c r="X1152" s="6"/>
    </row>
    <row r="1153" spans="1:24" s="5" customFormat="1" x14ac:dyDescent="0.35">
      <c r="A1153" s="6"/>
      <c r="B1153" s="237"/>
      <c r="C1153" s="6"/>
      <c r="D1153" s="228" t="s">
        <v>393</v>
      </c>
      <c r="E1153" s="229"/>
      <c r="F1153" s="230"/>
      <c r="G1153" s="6"/>
      <c r="H1153" s="6"/>
      <c r="I1153" s="4"/>
      <c r="V1153" s="6"/>
      <c r="X1153" s="6"/>
    </row>
    <row r="1154" spans="1:24" s="5" customFormat="1" x14ac:dyDescent="0.35">
      <c r="A1154" s="6"/>
      <c r="B1154" s="237"/>
      <c r="C1154" s="6"/>
      <c r="D1154" s="228" t="s">
        <v>393</v>
      </c>
      <c r="E1154" s="229"/>
      <c r="F1154" s="230"/>
      <c r="G1154" s="6"/>
      <c r="H1154" s="6"/>
      <c r="I1154" s="4"/>
      <c r="V1154" s="6"/>
      <c r="X1154" s="6"/>
    </row>
    <row r="1155" spans="1:24" s="5" customFormat="1" x14ac:dyDescent="0.35">
      <c r="A1155" s="6"/>
      <c r="B1155" s="237"/>
      <c r="C1155" s="6"/>
      <c r="D1155" s="228" t="s">
        <v>393</v>
      </c>
      <c r="E1155" s="229"/>
      <c r="F1155" s="230"/>
      <c r="G1155" s="6"/>
      <c r="H1155" s="6"/>
      <c r="I1155" s="4"/>
      <c r="V1155" s="6"/>
      <c r="X1155" s="6"/>
    </row>
    <row r="1156" spans="1:24" s="5" customFormat="1" x14ac:dyDescent="0.35">
      <c r="A1156" s="6"/>
      <c r="B1156" s="237"/>
      <c r="C1156" s="6"/>
      <c r="D1156" s="228" t="s">
        <v>393</v>
      </c>
      <c r="E1156" s="229"/>
      <c r="F1156" s="230"/>
      <c r="G1156" s="6"/>
      <c r="H1156" s="6"/>
      <c r="I1156" s="4"/>
      <c r="V1156" s="6"/>
      <c r="X1156" s="6"/>
    </row>
    <row r="1157" spans="1:24" s="5" customFormat="1" x14ac:dyDescent="0.35">
      <c r="A1157" s="6"/>
      <c r="B1157" s="237"/>
      <c r="C1157" s="6"/>
      <c r="D1157" s="228" t="s">
        <v>393</v>
      </c>
      <c r="E1157" s="229"/>
      <c r="F1157" s="230"/>
      <c r="G1157" s="6"/>
      <c r="H1157" s="6"/>
      <c r="I1157" s="4"/>
      <c r="V1157" s="6"/>
      <c r="X1157" s="6"/>
    </row>
    <row r="1158" spans="1:24" s="5" customFormat="1" x14ac:dyDescent="0.35">
      <c r="A1158" s="6"/>
      <c r="B1158" s="237"/>
      <c r="C1158" s="6"/>
      <c r="D1158" s="228" t="s">
        <v>393</v>
      </c>
      <c r="E1158" s="229"/>
      <c r="F1158" s="230"/>
      <c r="G1158" s="6"/>
      <c r="H1158" s="6"/>
      <c r="I1158" s="4"/>
      <c r="V1158" s="6"/>
      <c r="X1158" s="6"/>
    </row>
    <row r="1159" spans="1:24" s="5" customFormat="1" x14ac:dyDescent="0.35">
      <c r="A1159" s="6"/>
      <c r="B1159" s="237"/>
      <c r="C1159" s="6"/>
      <c r="D1159" s="228" t="s">
        <v>393</v>
      </c>
      <c r="E1159" s="229"/>
      <c r="F1159" s="230"/>
      <c r="G1159" s="6"/>
      <c r="H1159" s="6"/>
      <c r="I1159" s="4"/>
      <c r="V1159" s="6"/>
      <c r="X1159" s="6"/>
    </row>
    <row r="1160" spans="1:24" s="5" customFormat="1" x14ac:dyDescent="0.35">
      <c r="A1160" s="6"/>
      <c r="B1160" s="237"/>
      <c r="C1160" s="6"/>
      <c r="D1160" s="228" t="s">
        <v>393</v>
      </c>
      <c r="E1160" s="229"/>
      <c r="F1160" s="230"/>
      <c r="G1160" s="6"/>
      <c r="H1160" s="6"/>
      <c r="I1160" s="4"/>
      <c r="V1160" s="6"/>
      <c r="X1160" s="6"/>
    </row>
    <row r="1161" spans="1:24" s="5" customFormat="1" x14ac:dyDescent="0.35">
      <c r="A1161" s="6"/>
      <c r="B1161" s="237"/>
      <c r="C1161" s="6"/>
      <c r="D1161" s="228" t="s">
        <v>393</v>
      </c>
      <c r="E1161" s="229"/>
      <c r="F1161" s="230"/>
      <c r="G1161" s="6"/>
      <c r="H1161" s="6"/>
      <c r="I1161" s="4"/>
      <c r="V1161" s="6"/>
      <c r="X1161" s="6"/>
    </row>
    <row r="1162" spans="1:24" s="5" customFormat="1" x14ac:dyDescent="0.35">
      <c r="A1162" s="6"/>
      <c r="B1162" s="237"/>
      <c r="C1162" s="6"/>
      <c r="D1162" s="228" t="s">
        <v>393</v>
      </c>
      <c r="E1162" s="229"/>
      <c r="F1162" s="230"/>
      <c r="G1162" s="6"/>
      <c r="H1162" s="6"/>
      <c r="I1162" s="4"/>
      <c r="V1162" s="6"/>
      <c r="X1162" s="6"/>
    </row>
    <row r="1163" spans="1:24" s="5" customFormat="1" x14ac:dyDescent="0.35">
      <c r="A1163" s="6"/>
      <c r="B1163" s="237"/>
      <c r="C1163" s="6"/>
      <c r="D1163" s="228" t="s">
        <v>393</v>
      </c>
      <c r="E1163" s="229"/>
      <c r="F1163" s="230"/>
      <c r="G1163" s="6"/>
      <c r="H1163" s="6"/>
      <c r="I1163" s="4"/>
      <c r="V1163" s="6"/>
      <c r="X1163" s="6"/>
    </row>
    <row r="1164" spans="1:24" s="5" customFormat="1" x14ac:dyDescent="0.35">
      <c r="A1164" s="6"/>
      <c r="B1164" s="237"/>
      <c r="C1164" s="6"/>
      <c r="D1164" s="228" t="s">
        <v>393</v>
      </c>
      <c r="E1164" s="229"/>
      <c r="F1164" s="230"/>
      <c r="G1164" s="6"/>
      <c r="H1164" s="6"/>
      <c r="I1164" s="4"/>
      <c r="V1164" s="6"/>
      <c r="X1164" s="6"/>
    </row>
    <row r="1165" spans="1:24" s="5" customFormat="1" x14ac:dyDescent="0.35">
      <c r="A1165" s="6"/>
      <c r="B1165" s="237"/>
      <c r="C1165" s="6"/>
      <c r="D1165" s="228" t="s">
        <v>393</v>
      </c>
      <c r="E1165" s="229"/>
      <c r="F1165" s="230"/>
      <c r="G1165" s="6"/>
      <c r="H1165" s="6"/>
      <c r="I1165" s="4"/>
      <c r="V1165" s="6"/>
      <c r="X1165" s="6"/>
    </row>
    <row r="1166" spans="1:24" s="5" customFormat="1" x14ac:dyDescent="0.35">
      <c r="A1166" s="6"/>
      <c r="B1166" s="237"/>
      <c r="C1166" s="6"/>
      <c r="D1166" s="228" t="s">
        <v>393</v>
      </c>
      <c r="E1166" s="229"/>
      <c r="F1166" s="230"/>
      <c r="G1166" s="6"/>
      <c r="H1166" s="6"/>
      <c r="I1166" s="4"/>
      <c r="V1166" s="6"/>
      <c r="X1166" s="6"/>
    </row>
    <row r="1167" spans="1:24" s="5" customFormat="1" x14ac:dyDescent="0.35">
      <c r="A1167" s="6"/>
      <c r="B1167" s="237"/>
      <c r="C1167" s="6"/>
      <c r="D1167" s="228" t="s">
        <v>393</v>
      </c>
      <c r="E1167" s="229"/>
      <c r="F1167" s="230"/>
      <c r="G1167" s="6"/>
      <c r="H1167" s="6"/>
      <c r="I1167" s="4"/>
      <c r="V1167" s="6"/>
      <c r="X1167" s="6"/>
    </row>
    <row r="1168" spans="1:24" s="5" customFormat="1" x14ac:dyDescent="0.35">
      <c r="A1168" s="6"/>
      <c r="B1168" s="237"/>
      <c r="C1168" s="6"/>
      <c r="D1168" s="228" t="s">
        <v>393</v>
      </c>
      <c r="E1168" s="229"/>
      <c r="F1168" s="230"/>
      <c r="G1168" s="6"/>
      <c r="H1168" s="6"/>
      <c r="I1168" s="4"/>
      <c r="V1168" s="6"/>
      <c r="X1168" s="6"/>
    </row>
    <row r="1169" spans="1:24" s="5" customFormat="1" x14ac:dyDescent="0.35">
      <c r="A1169" s="6"/>
      <c r="B1169" s="237"/>
      <c r="C1169" s="6"/>
      <c r="D1169" s="228" t="s">
        <v>393</v>
      </c>
      <c r="E1169" s="229"/>
      <c r="F1169" s="230"/>
      <c r="G1169" s="6"/>
      <c r="H1169" s="6"/>
      <c r="I1169" s="4"/>
      <c r="V1169" s="6"/>
      <c r="X1169" s="6"/>
    </row>
    <row r="1170" spans="1:24" s="5" customFormat="1" x14ac:dyDescent="0.35">
      <c r="A1170" s="6"/>
      <c r="B1170" s="237"/>
      <c r="C1170" s="6"/>
      <c r="D1170" s="228" t="s">
        <v>393</v>
      </c>
      <c r="E1170" s="229"/>
      <c r="F1170" s="230"/>
      <c r="G1170" s="6"/>
      <c r="H1170" s="6"/>
      <c r="I1170" s="4"/>
      <c r="V1170" s="6"/>
      <c r="X1170" s="6"/>
    </row>
    <row r="1171" spans="1:24" s="5" customFormat="1" x14ac:dyDescent="0.35">
      <c r="A1171" s="6"/>
      <c r="B1171" s="237"/>
      <c r="C1171" s="6"/>
      <c r="D1171" s="228" t="s">
        <v>393</v>
      </c>
      <c r="E1171" s="229"/>
      <c r="F1171" s="230"/>
      <c r="G1171" s="6"/>
      <c r="H1171" s="6"/>
      <c r="I1171" s="4"/>
      <c r="V1171" s="6"/>
      <c r="X1171" s="6"/>
    </row>
    <row r="1172" spans="1:24" s="5" customFormat="1" x14ac:dyDescent="0.35">
      <c r="A1172" s="6"/>
      <c r="B1172" s="237"/>
      <c r="C1172" s="6"/>
      <c r="D1172" s="228" t="s">
        <v>393</v>
      </c>
      <c r="E1172" s="229"/>
      <c r="F1172" s="230"/>
      <c r="G1172" s="6"/>
      <c r="H1172" s="6"/>
      <c r="I1172" s="4"/>
      <c r="V1172" s="6"/>
      <c r="X1172" s="6"/>
    </row>
    <row r="1173" spans="1:24" s="5" customFormat="1" x14ac:dyDescent="0.35">
      <c r="A1173" s="6"/>
      <c r="B1173" s="237"/>
      <c r="C1173" s="6"/>
      <c r="D1173" s="228" t="s">
        <v>393</v>
      </c>
      <c r="E1173" s="229"/>
      <c r="F1173" s="230"/>
      <c r="G1173" s="6"/>
      <c r="H1173" s="6"/>
      <c r="I1173" s="4"/>
      <c r="V1173" s="6"/>
      <c r="X1173" s="6"/>
    </row>
    <row r="1174" spans="1:24" s="5" customFormat="1" x14ac:dyDescent="0.35">
      <c r="A1174" s="6"/>
      <c r="B1174" s="237"/>
      <c r="C1174" s="6"/>
      <c r="D1174" s="228" t="s">
        <v>393</v>
      </c>
      <c r="E1174" s="229"/>
      <c r="F1174" s="230"/>
      <c r="G1174" s="6"/>
      <c r="H1174" s="6"/>
      <c r="I1174" s="4"/>
      <c r="V1174" s="6"/>
      <c r="X1174" s="6"/>
    </row>
    <row r="1175" spans="1:24" s="5" customFormat="1" x14ac:dyDescent="0.35">
      <c r="A1175" s="6"/>
      <c r="B1175" s="237"/>
      <c r="C1175" s="6"/>
      <c r="D1175" s="228" t="s">
        <v>393</v>
      </c>
      <c r="E1175" s="229"/>
      <c r="F1175" s="230"/>
      <c r="G1175" s="6"/>
      <c r="H1175" s="6"/>
      <c r="I1175" s="4"/>
      <c r="V1175" s="6"/>
      <c r="X1175" s="6"/>
    </row>
    <row r="1176" spans="1:24" s="5" customFormat="1" x14ac:dyDescent="0.35">
      <c r="A1176" s="6"/>
      <c r="B1176" s="237"/>
      <c r="C1176" s="6"/>
      <c r="D1176" s="228" t="s">
        <v>393</v>
      </c>
      <c r="E1176" s="229"/>
      <c r="F1176" s="230"/>
      <c r="G1176" s="6"/>
      <c r="H1176" s="6"/>
      <c r="I1176" s="4"/>
      <c r="V1176" s="6"/>
      <c r="X1176" s="6"/>
    </row>
    <row r="1177" spans="1:24" s="5" customFormat="1" x14ac:dyDescent="0.35">
      <c r="A1177" s="6"/>
      <c r="B1177" s="237"/>
      <c r="C1177" s="6"/>
      <c r="D1177" s="228" t="s">
        <v>393</v>
      </c>
      <c r="E1177" s="229"/>
      <c r="F1177" s="230"/>
      <c r="G1177" s="6"/>
      <c r="H1177" s="6"/>
      <c r="I1177" s="4"/>
      <c r="V1177" s="6"/>
      <c r="X1177" s="6"/>
    </row>
    <row r="1178" spans="1:24" s="5" customFormat="1" x14ac:dyDescent="0.35">
      <c r="A1178" s="6"/>
      <c r="B1178" s="237"/>
      <c r="C1178" s="6"/>
      <c r="D1178" s="228" t="s">
        <v>393</v>
      </c>
      <c r="E1178" s="229"/>
      <c r="F1178" s="230"/>
      <c r="G1178" s="6"/>
      <c r="H1178" s="6"/>
      <c r="I1178" s="4"/>
      <c r="V1178" s="6"/>
      <c r="X1178" s="6"/>
    </row>
    <row r="1179" spans="1:24" s="5" customFormat="1" x14ac:dyDescent="0.35">
      <c r="A1179" s="6"/>
      <c r="B1179" s="237"/>
      <c r="C1179" s="6"/>
      <c r="D1179" s="228" t="s">
        <v>393</v>
      </c>
      <c r="E1179" s="229"/>
      <c r="F1179" s="230"/>
      <c r="G1179" s="6"/>
      <c r="H1179" s="6"/>
      <c r="I1179" s="4"/>
      <c r="V1179" s="6"/>
      <c r="X1179" s="6"/>
    </row>
    <row r="1180" spans="1:24" s="5" customFormat="1" x14ac:dyDescent="0.35">
      <c r="A1180" s="6"/>
      <c r="B1180" s="237"/>
      <c r="C1180" s="6"/>
      <c r="D1180" s="228" t="s">
        <v>393</v>
      </c>
      <c r="E1180" s="229"/>
      <c r="F1180" s="230"/>
      <c r="G1180" s="6"/>
      <c r="H1180" s="6"/>
      <c r="I1180" s="4"/>
      <c r="V1180" s="6"/>
      <c r="X1180" s="6"/>
    </row>
    <row r="1181" spans="1:24" s="5" customFormat="1" x14ac:dyDescent="0.35">
      <c r="A1181" s="6"/>
      <c r="B1181" s="237"/>
      <c r="C1181" s="6"/>
      <c r="D1181" s="228" t="s">
        <v>393</v>
      </c>
      <c r="E1181" s="229"/>
      <c r="F1181" s="230"/>
      <c r="G1181" s="6"/>
      <c r="H1181" s="6"/>
      <c r="I1181" s="4"/>
      <c r="V1181" s="6"/>
      <c r="X1181" s="6"/>
    </row>
    <row r="1182" spans="1:24" s="5" customFormat="1" x14ac:dyDescent="0.35">
      <c r="A1182" s="6"/>
      <c r="B1182" s="237"/>
      <c r="C1182" s="6"/>
      <c r="D1182" s="228" t="s">
        <v>393</v>
      </c>
      <c r="E1182" s="229"/>
      <c r="F1182" s="230"/>
      <c r="G1182" s="6"/>
      <c r="H1182" s="6"/>
      <c r="I1182" s="4"/>
      <c r="V1182" s="6"/>
      <c r="X1182" s="6"/>
    </row>
    <row r="1183" spans="1:24" s="5" customFormat="1" x14ac:dyDescent="0.35">
      <c r="A1183" s="6"/>
      <c r="B1183" s="237"/>
      <c r="C1183" s="6"/>
      <c r="D1183" s="228" t="s">
        <v>393</v>
      </c>
      <c r="E1183" s="229"/>
      <c r="F1183" s="230"/>
      <c r="G1183" s="6"/>
      <c r="H1183" s="6"/>
      <c r="I1183" s="4"/>
      <c r="V1183" s="6"/>
      <c r="X1183" s="6"/>
    </row>
    <row r="1184" spans="1:24" s="5" customFormat="1" x14ac:dyDescent="0.35">
      <c r="A1184" s="6"/>
      <c r="B1184" s="237"/>
      <c r="C1184" s="6"/>
      <c r="D1184" s="228" t="s">
        <v>393</v>
      </c>
      <c r="E1184" s="229"/>
      <c r="F1184" s="230"/>
      <c r="G1184" s="6"/>
      <c r="H1184" s="6"/>
      <c r="I1184" s="4"/>
      <c r="V1184" s="6"/>
      <c r="X1184" s="6"/>
    </row>
    <row r="1185" spans="1:24" s="5" customFormat="1" x14ac:dyDescent="0.35">
      <c r="A1185" s="6"/>
      <c r="B1185" s="237"/>
      <c r="C1185" s="6"/>
      <c r="D1185" s="228" t="s">
        <v>393</v>
      </c>
      <c r="E1185" s="229"/>
      <c r="F1185" s="230"/>
      <c r="G1185" s="6"/>
      <c r="H1185" s="6"/>
      <c r="I1185" s="4"/>
      <c r="V1185" s="6"/>
      <c r="X1185" s="6"/>
    </row>
    <row r="1186" spans="1:24" s="5" customFormat="1" x14ac:dyDescent="0.35">
      <c r="A1186" s="6"/>
      <c r="B1186" s="237"/>
      <c r="C1186" s="6"/>
      <c r="D1186" s="228" t="s">
        <v>393</v>
      </c>
      <c r="E1186" s="229"/>
      <c r="F1186" s="230"/>
      <c r="G1186" s="6"/>
      <c r="H1186" s="6"/>
      <c r="I1186" s="4"/>
      <c r="V1186" s="6"/>
      <c r="X1186" s="6"/>
    </row>
    <row r="1187" spans="1:24" s="5" customFormat="1" x14ac:dyDescent="0.35">
      <c r="A1187" s="6"/>
      <c r="B1187" s="237"/>
      <c r="C1187" s="6"/>
      <c r="D1187" s="228" t="s">
        <v>393</v>
      </c>
      <c r="E1187" s="229"/>
      <c r="F1187" s="230"/>
      <c r="G1187" s="6"/>
      <c r="H1187" s="6"/>
      <c r="I1187" s="4"/>
      <c r="V1187" s="6"/>
      <c r="X1187" s="6"/>
    </row>
    <row r="1188" spans="1:24" s="5" customFormat="1" x14ac:dyDescent="0.35">
      <c r="A1188" s="6"/>
      <c r="B1188" s="237"/>
      <c r="C1188" s="6"/>
      <c r="D1188" s="228" t="s">
        <v>393</v>
      </c>
      <c r="E1188" s="229"/>
      <c r="F1188" s="230"/>
      <c r="G1188" s="6"/>
      <c r="H1188" s="6"/>
      <c r="I1188" s="4"/>
      <c r="V1188" s="6"/>
      <c r="X1188" s="6"/>
    </row>
    <row r="1189" spans="1:24" s="5" customFormat="1" x14ac:dyDescent="0.35">
      <c r="A1189" s="6"/>
      <c r="B1189" s="237"/>
      <c r="C1189" s="6"/>
      <c r="D1189" s="228" t="s">
        <v>393</v>
      </c>
      <c r="E1189" s="229"/>
      <c r="F1189" s="230"/>
      <c r="G1189" s="6"/>
      <c r="H1189" s="6"/>
      <c r="I1189" s="4"/>
      <c r="V1189" s="6"/>
      <c r="X1189" s="6"/>
    </row>
    <row r="1190" spans="1:24" s="5" customFormat="1" x14ac:dyDescent="0.35">
      <c r="A1190" s="6"/>
      <c r="B1190" s="237"/>
      <c r="C1190" s="6"/>
      <c r="D1190" s="228" t="s">
        <v>393</v>
      </c>
      <c r="E1190" s="229"/>
      <c r="F1190" s="230"/>
      <c r="G1190" s="6"/>
      <c r="H1190" s="6"/>
      <c r="I1190" s="4"/>
      <c r="V1190" s="6"/>
      <c r="X1190" s="6"/>
    </row>
    <row r="1191" spans="1:24" s="5" customFormat="1" x14ac:dyDescent="0.35">
      <c r="A1191" s="6"/>
      <c r="B1191" s="237"/>
      <c r="C1191" s="6"/>
      <c r="D1191" s="228" t="s">
        <v>393</v>
      </c>
      <c r="E1191" s="229"/>
      <c r="F1191" s="230"/>
      <c r="G1191" s="6"/>
      <c r="H1191" s="6"/>
      <c r="I1191" s="4"/>
      <c r="V1191" s="6"/>
      <c r="X1191" s="6"/>
    </row>
    <row r="1192" spans="1:24" s="5" customFormat="1" x14ac:dyDescent="0.35">
      <c r="A1192" s="6"/>
      <c r="B1192" s="237"/>
      <c r="C1192" s="6"/>
      <c r="D1192" s="228" t="s">
        <v>393</v>
      </c>
      <c r="E1192" s="229"/>
      <c r="F1192" s="230"/>
      <c r="G1192" s="6"/>
      <c r="H1192" s="6"/>
      <c r="I1192" s="4"/>
      <c r="V1192" s="6"/>
      <c r="X1192" s="6"/>
    </row>
    <row r="1193" spans="1:24" s="5" customFormat="1" x14ac:dyDescent="0.35">
      <c r="A1193" s="6"/>
      <c r="B1193" s="237"/>
      <c r="C1193" s="6"/>
      <c r="D1193" s="228" t="s">
        <v>393</v>
      </c>
      <c r="E1193" s="229"/>
      <c r="F1193" s="230"/>
      <c r="G1193" s="6"/>
      <c r="H1193" s="6"/>
      <c r="I1193" s="4"/>
      <c r="V1193" s="6"/>
      <c r="X1193" s="6"/>
    </row>
    <row r="1194" spans="1:24" s="5" customFormat="1" x14ac:dyDescent="0.35">
      <c r="A1194" s="6"/>
      <c r="B1194" s="237"/>
      <c r="C1194" s="6"/>
      <c r="D1194" s="228" t="s">
        <v>393</v>
      </c>
      <c r="E1194" s="229"/>
      <c r="F1194" s="230"/>
      <c r="G1194" s="6"/>
      <c r="H1194" s="6"/>
      <c r="I1194" s="4"/>
      <c r="V1194" s="6"/>
      <c r="X1194" s="6"/>
    </row>
    <row r="1195" spans="1:24" s="5" customFormat="1" x14ac:dyDescent="0.35">
      <c r="A1195" s="6"/>
      <c r="B1195" s="237"/>
      <c r="C1195" s="6"/>
      <c r="D1195" s="228" t="s">
        <v>393</v>
      </c>
      <c r="E1195" s="229"/>
      <c r="F1195" s="230"/>
      <c r="G1195" s="6"/>
      <c r="H1195" s="6"/>
      <c r="I1195" s="4"/>
      <c r="V1195" s="6"/>
      <c r="X1195" s="6"/>
    </row>
    <row r="1196" spans="1:24" s="5" customFormat="1" x14ac:dyDescent="0.35">
      <c r="A1196" s="6"/>
      <c r="B1196" s="237"/>
      <c r="C1196" s="6"/>
      <c r="D1196" s="228" t="s">
        <v>393</v>
      </c>
      <c r="E1196" s="229"/>
      <c r="F1196" s="230"/>
      <c r="G1196" s="6"/>
      <c r="H1196" s="6"/>
      <c r="I1196" s="4"/>
      <c r="V1196" s="6"/>
      <c r="X1196" s="6"/>
    </row>
    <row r="1197" spans="1:24" s="5" customFormat="1" x14ac:dyDescent="0.35">
      <c r="A1197" s="6"/>
      <c r="B1197" s="237"/>
      <c r="C1197" s="6"/>
      <c r="D1197" s="228" t="s">
        <v>393</v>
      </c>
      <c r="E1197" s="229"/>
      <c r="F1197" s="230"/>
      <c r="G1197" s="6"/>
      <c r="H1197" s="6"/>
      <c r="I1197" s="4"/>
      <c r="V1197" s="6"/>
      <c r="X1197" s="6"/>
    </row>
    <row r="1198" spans="1:24" s="5" customFormat="1" x14ac:dyDescent="0.35">
      <c r="A1198" s="6"/>
      <c r="B1198" s="237"/>
      <c r="C1198" s="6"/>
      <c r="D1198" s="228" t="s">
        <v>393</v>
      </c>
      <c r="E1198" s="229"/>
      <c r="F1198" s="230"/>
      <c r="G1198" s="6"/>
      <c r="H1198" s="6"/>
      <c r="I1198" s="4"/>
      <c r="V1198" s="6"/>
      <c r="X1198" s="6"/>
    </row>
    <row r="1199" spans="1:24" s="5" customFormat="1" x14ac:dyDescent="0.35">
      <c r="A1199" s="6"/>
      <c r="B1199" s="237"/>
      <c r="C1199" s="6"/>
      <c r="D1199" s="228" t="s">
        <v>393</v>
      </c>
      <c r="E1199" s="229"/>
      <c r="F1199" s="230"/>
      <c r="G1199" s="6"/>
      <c r="H1199" s="6"/>
      <c r="I1199" s="4"/>
      <c r="V1199" s="6"/>
      <c r="X1199" s="6"/>
    </row>
    <row r="1200" spans="1:24" s="5" customFormat="1" x14ac:dyDescent="0.35">
      <c r="A1200" s="6"/>
      <c r="B1200" s="237"/>
      <c r="C1200" s="6"/>
      <c r="D1200" s="228" t="s">
        <v>393</v>
      </c>
      <c r="E1200" s="229"/>
      <c r="F1200" s="230"/>
      <c r="G1200" s="6"/>
      <c r="H1200" s="6"/>
      <c r="I1200" s="4"/>
      <c r="V1200" s="6"/>
      <c r="X1200" s="6"/>
    </row>
    <row r="1201" spans="1:24" s="5" customFormat="1" x14ac:dyDescent="0.35">
      <c r="A1201" s="6"/>
      <c r="B1201" s="237"/>
      <c r="C1201" s="6"/>
      <c r="D1201" s="228" t="s">
        <v>393</v>
      </c>
      <c r="E1201" s="229"/>
      <c r="F1201" s="230"/>
      <c r="G1201" s="6"/>
      <c r="H1201" s="6"/>
      <c r="I1201" s="4"/>
      <c r="V1201" s="6"/>
      <c r="X1201" s="6"/>
    </row>
    <row r="1202" spans="1:24" s="5" customFormat="1" x14ac:dyDescent="0.35">
      <c r="A1202" s="6"/>
      <c r="B1202" s="237"/>
      <c r="C1202" s="6"/>
      <c r="D1202" s="228" t="s">
        <v>393</v>
      </c>
      <c r="E1202" s="229"/>
      <c r="F1202" s="230"/>
      <c r="G1202" s="6"/>
      <c r="H1202" s="6"/>
      <c r="I1202" s="4"/>
      <c r="V1202" s="6"/>
      <c r="X1202" s="6"/>
    </row>
    <row r="1203" spans="1:24" s="5" customFormat="1" x14ac:dyDescent="0.35">
      <c r="A1203" s="6"/>
      <c r="B1203" s="237"/>
      <c r="C1203" s="6"/>
      <c r="D1203" s="228" t="s">
        <v>393</v>
      </c>
      <c r="E1203" s="229"/>
      <c r="F1203" s="230"/>
      <c r="G1203" s="6"/>
      <c r="H1203" s="6"/>
      <c r="I1203" s="4"/>
      <c r="V1203" s="6"/>
      <c r="X1203" s="6"/>
    </row>
    <row r="1204" spans="1:24" s="5" customFormat="1" x14ac:dyDescent="0.35">
      <c r="A1204" s="6"/>
      <c r="B1204" s="237"/>
      <c r="C1204" s="6"/>
      <c r="D1204" s="228" t="s">
        <v>393</v>
      </c>
      <c r="E1204" s="229"/>
      <c r="F1204" s="230"/>
      <c r="G1204" s="6"/>
      <c r="H1204" s="6"/>
      <c r="I1204" s="4"/>
      <c r="V1204" s="6"/>
      <c r="X1204" s="6"/>
    </row>
    <row r="1205" spans="1:24" s="5" customFormat="1" x14ac:dyDescent="0.35">
      <c r="A1205" s="6"/>
      <c r="B1205" s="237"/>
      <c r="C1205" s="6"/>
      <c r="D1205" s="228" t="s">
        <v>393</v>
      </c>
      <c r="E1205" s="229"/>
      <c r="F1205" s="230"/>
      <c r="G1205" s="6"/>
      <c r="H1205" s="6"/>
      <c r="I1205" s="4"/>
      <c r="V1205" s="6"/>
      <c r="X1205" s="6"/>
    </row>
    <row r="1206" spans="1:24" s="5" customFormat="1" x14ac:dyDescent="0.35">
      <c r="A1206" s="6"/>
      <c r="B1206" s="237"/>
      <c r="C1206" s="6"/>
      <c r="D1206" s="228" t="s">
        <v>393</v>
      </c>
      <c r="E1206" s="229"/>
      <c r="F1206" s="230"/>
      <c r="G1206" s="6"/>
      <c r="H1206" s="6"/>
      <c r="I1206" s="4"/>
      <c r="V1206" s="6"/>
      <c r="X1206" s="6"/>
    </row>
    <row r="1207" spans="1:24" s="5" customFormat="1" x14ac:dyDescent="0.35">
      <c r="A1207" s="6"/>
      <c r="B1207" s="237"/>
      <c r="C1207" s="6"/>
      <c r="D1207" s="228" t="s">
        <v>393</v>
      </c>
      <c r="E1207" s="229"/>
      <c r="F1207" s="230"/>
      <c r="G1207" s="6"/>
      <c r="H1207" s="6"/>
      <c r="I1207" s="4"/>
      <c r="V1207" s="6"/>
      <c r="X1207" s="6"/>
    </row>
    <row r="1208" spans="1:24" s="5" customFormat="1" x14ac:dyDescent="0.35">
      <c r="A1208" s="6"/>
      <c r="B1208" s="237"/>
      <c r="C1208" s="6"/>
      <c r="D1208" s="228" t="s">
        <v>393</v>
      </c>
      <c r="E1208" s="229"/>
      <c r="F1208" s="230"/>
      <c r="G1208" s="6"/>
      <c r="H1208" s="6"/>
      <c r="I1208" s="4"/>
      <c r="V1208" s="6"/>
      <c r="X1208" s="6"/>
    </row>
    <row r="1209" spans="1:24" s="5" customFormat="1" x14ac:dyDescent="0.35">
      <c r="A1209" s="6"/>
      <c r="B1209" s="237"/>
      <c r="C1209" s="6"/>
      <c r="D1209" s="228" t="s">
        <v>393</v>
      </c>
      <c r="E1209" s="229"/>
      <c r="F1209" s="230"/>
      <c r="G1209" s="6"/>
      <c r="H1209" s="6"/>
      <c r="I1209" s="4"/>
      <c r="V1209" s="6"/>
      <c r="X1209" s="6"/>
    </row>
    <row r="1210" spans="1:24" s="5" customFormat="1" x14ac:dyDescent="0.35">
      <c r="A1210" s="6"/>
      <c r="B1210" s="237"/>
      <c r="C1210" s="6"/>
      <c r="D1210" s="228" t="s">
        <v>393</v>
      </c>
      <c r="E1210" s="229"/>
      <c r="F1210" s="230"/>
      <c r="G1210" s="6"/>
      <c r="H1210" s="6"/>
      <c r="I1210" s="4"/>
      <c r="V1210" s="6"/>
      <c r="X1210" s="6"/>
    </row>
    <row r="1211" spans="1:24" s="5" customFormat="1" x14ac:dyDescent="0.35">
      <c r="A1211" s="6"/>
      <c r="B1211" s="237"/>
      <c r="C1211" s="6"/>
      <c r="D1211" s="228" t="s">
        <v>393</v>
      </c>
      <c r="E1211" s="229"/>
      <c r="F1211" s="230"/>
      <c r="G1211" s="6"/>
      <c r="H1211" s="6"/>
      <c r="I1211" s="4"/>
      <c r="V1211" s="6"/>
      <c r="X1211" s="6"/>
    </row>
    <row r="1212" spans="1:24" s="5" customFormat="1" x14ac:dyDescent="0.35">
      <c r="A1212" s="6"/>
      <c r="B1212" s="237"/>
      <c r="C1212" s="6"/>
      <c r="D1212" s="228" t="s">
        <v>393</v>
      </c>
      <c r="E1212" s="229"/>
      <c r="F1212" s="230"/>
      <c r="G1212" s="6"/>
      <c r="H1212" s="6"/>
      <c r="I1212" s="4"/>
      <c r="V1212" s="6"/>
      <c r="X1212" s="6"/>
    </row>
    <row r="1213" spans="1:24" s="5" customFormat="1" x14ac:dyDescent="0.35">
      <c r="A1213" s="6"/>
      <c r="B1213" s="237"/>
      <c r="C1213" s="6"/>
      <c r="D1213" s="228" t="s">
        <v>393</v>
      </c>
      <c r="E1213" s="229"/>
      <c r="F1213" s="230"/>
      <c r="G1213" s="6"/>
      <c r="H1213" s="6"/>
      <c r="I1213" s="4"/>
      <c r="V1213" s="6"/>
      <c r="X1213" s="6"/>
    </row>
    <row r="1214" spans="1:24" s="5" customFormat="1" x14ac:dyDescent="0.35">
      <c r="A1214" s="6"/>
      <c r="B1214" s="237"/>
      <c r="C1214" s="6"/>
      <c r="D1214" s="228" t="s">
        <v>393</v>
      </c>
      <c r="E1214" s="229"/>
      <c r="F1214" s="230"/>
      <c r="G1214" s="6"/>
      <c r="H1214" s="6"/>
      <c r="I1214" s="4"/>
      <c r="V1214" s="6"/>
      <c r="X1214" s="6"/>
    </row>
    <row r="1215" spans="1:24" s="5" customFormat="1" x14ac:dyDescent="0.35">
      <c r="A1215" s="6"/>
      <c r="B1215" s="237"/>
      <c r="C1215" s="6"/>
      <c r="D1215" s="228" t="s">
        <v>393</v>
      </c>
      <c r="E1215" s="229"/>
      <c r="F1215" s="230"/>
      <c r="G1215" s="6"/>
      <c r="H1215" s="6"/>
      <c r="I1215" s="4"/>
      <c r="V1215" s="6"/>
      <c r="X1215" s="6"/>
    </row>
    <row r="1216" spans="1:24" s="5" customFormat="1" x14ac:dyDescent="0.35">
      <c r="A1216" s="6"/>
      <c r="B1216" s="237"/>
      <c r="C1216" s="6"/>
      <c r="D1216" s="228" t="s">
        <v>393</v>
      </c>
      <c r="E1216" s="229"/>
      <c r="F1216" s="230"/>
      <c r="G1216" s="6"/>
      <c r="H1216" s="6"/>
      <c r="I1216" s="4"/>
      <c r="V1216" s="6"/>
      <c r="X1216" s="6"/>
    </row>
    <row r="1217" spans="1:24" s="5" customFormat="1" x14ac:dyDescent="0.35">
      <c r="A1217" s="6"/>
      <c r="B1217" s="237"/>
      <c r="C1217" s="6"/>
      <c r="D1217" s="228" t="s">
        <v>393</v>
      </c>
      <c r="E1217" s="229"/>
      <c r="F1217" s="230"/>
      <c r="G1217" s="6"/>
      <c r="H1217" s="6"/>
      <c r="I1217" s="4"/>
      <c r="V1217" s="6"/>
      <c r="X1217" s="6"/>
    </row>
    <row r="1218" spans="1:24" s="5" customFormat="1" x14ac:dyDescent="0.35">
      <c r="A1218" s="6"/>
      <c r="B1218" s="237"/>
      <c r="C1218" s="6"/>
      <c r="D1218" s="228" t="s">
        <v>393</v>
      </c>
      <c r="E1218" s="229"/>
      <c r="F1218" s="230"/>
      <c r="G1218" s="6"/>
      <c r="H1218" s="6"/>
      <c r="I1218" s="4"/>
      <c r="V1218" s="6"/>
      <c r="X1218" s="6"/>
    </row>
    <row r="1219" spans="1:24" s="5" customFormat="1" x14ac:dyDescent="0.35">
      <c r="A1219" s="6"/>
      <c r="B1219" s="237"/>
      <c r="C1219" s="6"/>
      <c r="D1219" s="228" t="s">
        <v>393</v>
      </c>
      <c r="E1219" s="229"/>
      <c r="F1219" s="230"/>
      <c r="G1219" s="6"/>
      <c r="H1219" s="6"/>
      <c r="I1219" s="4"/>
      <c r="V1219" s="6"/>
      <c r="X1219" s="6"/>
    </row>
    <row r="1220" spans="1:24" s="5" customFormat="1" x14ac:dyDescent="0.35">
      <c r="A1220" s="6"/>
      <c r="B1220" s="237"/>
      <c r="C1220" s="6"/>
      <c r="D1220" s="228" t="s">
        <v>393</v>
      </c>
      <c r="E1220" s="229"/>
      <c r="F1220" s="230"/>
      <c r="G1220" s="6"/>
      <c r="H1220" s="6"/>
      <c r="I1220" s="4"/>
      <c r="V1220" s="6"/>
      <c r="X1220" s="6"/>
    </row>
    <row r="1221" spans="1:24" s="5" customFormat="1" x14ac:dyDescent="0.35">
      <c r="A1221" s="6"/>
      <c r="B1221" s="237"/>
      <c r="C1221" s="6"/>
      <c r="D1221" s="228" t="s">
        <v>393</v>
      </c>
      <c r="E1221" s="229"/>
      <c r="F1221" s="230"/>
      <c r="G1221" s="6"/>
      <c r="H1221" s="6"/>
      <c r="I1221" s="4"/>
      <c r="V1221" s="6"/>
      <c r="X1221" s="6"/>
    </row>
    <row r="1222" spans="1:24" s="5" customFormat="1" x14ac:dyDescent="0.35">
      <c r="A1222" s="6"/>
      <c r="B1222" s="237"/>
      <c r="C1222" s="6"/>
      <c r="D1222" s="228" t="s">
        <v>393</v>
      </c>
      <c r="E1222" s="229"/>
      <c r="F1222" s="230"/>
      <c r="G1222" s="6"/>
      <c r="H1222" s="6"/>
      <c r="I1222" s="4"/>
      <c r="V1222" s="6"/>
      <c r="X1222" s="6"/>
    </row>
    <row r="1223" spans="1:24" s="5" customFormat="1" x14ac:dyDescent="0.35">
      <c r="A1223" s="6"/>
      <c r="B1223" s="237"/>
      <c r="C1223" s="6"/>
      <c r="D1223" s="228" t="s">
        <v>393</v>
      </c>
      <c r="E1223" s="229"/>
      <c r="F1223" s="230"/>
      <c r="G1223" s="6"/>
      <c r="H1223" s="6"/>
      <c r="I1223" s="4"/>
      <c r="V1223" s="6"/>
      <c r="X1223" s="6"/>
    </row>
    <row r="1224" spans="1:24" s="5" customFormat="1" x14ac:dyDescent="0.35">
      <c r="A1224" s="6"/>
      <c r="B1224" s="237"/>
      <c r="C1224" s="6"/>
      <c r="D1224" s="228" t="s">
        <v>393</v>
      </c>
      <c r="E1224" s="229"/>
      <c r="F1224" s="230"/>
      <c r="G1224" s="6"/>
      <c r="H1224" s="6"/>
      <c r="I1224" s="4"/>
      <c r="V1224" s="6"/>
      <c r="X1224" s="6"/>
    </row>
    <row r="1225" spans="1:24" s="5" customFormat="1" x14ac:dyDescent="0.35">
      <c r="A1225" s="6"/>
      <c r="B1225" s="237"/>
      <c r="C1225" s="6"/>
      <c r="D1225" s="228" t="s">
        <v>393</v>
      </c>
      <c r="E1225" s="229"/>
      <c r="F1225" s="230"/>
      <c r="G1225" s="6"/>
      <c r="H1225" s="6"/>
      <c r="I1225" s="4"/>
      <c r="V1225" s="6"/>
      <c r="X1225" s="6"/>
    </row>
    <row r="1226" spans="1:24" s="5" customFormat="1" x14ac:dyDescent="0.35">
      <c r="A1226" s="6"/>
      <c r="B1226" s="237"/>
      <c r="C1226" s="6"/>
      <c r="D1226" s="228" t="s">
        <v>393</v>
      </c>
      <c r="E1226" s="229"/>
      <c r="F1226" s="230"/>
      <c r="G1226" s="6"/>
      <c r="H1226" s="6"/>
      <c r="I1226" s="4"/>
      <c r="V1226" s="6"/>
      <c r="X1226" s="6"/>
    </row>
    <row r="1227" spans="1:24" s="5" customFormat="1" x14ac:dyDescent="0.35">
      <c r="A1227" s="6"/>
      <c r="B1227" s="237"/>
      <c r="C1227" s="6"/>
      <c r="D1227" s="228" t="s">
        <v>393</v>
      </c>
      <c r="E1227" s="229"/>
      <c r="F1227" s="230"/>
      <c r="G1227" s="6"/>
      <c r="H1227" s="6"/>
      <c r="I1227" s="4"/>
      <c r="V1227" s="6"/>
      <c r="X1227" s="6"/>
    </row>
    <row r="1228" spans="1:24" s="5" customFormat="1" x14ac:dyDescent="0.35">
      <c r="A1228" s="6"/>
      <c r="B1228" s="237"/>
      <c r="C1228" s="6"/>
      <c r="D1228" s="228" t="s">
        <v>393</v>
      </c>
      <c r="E1228" s="229"/>
      <c r="F1228" s="230"/>
      <c r="G1228" s="6"/>
      <c r="H1228" s="6"/>
      <c r="I1228" s="4"/>
      <c r="V1228" s="6"/>
      <c r="X1228" s="6"/>
    </row>
    <row r="1229" spans="1:24" s="5" customFormat="1" x14ac:dyDescent="0.35">
      <c r="A1229" s="6"/>
      <c r="B1229" s="237"/>
      <c r="C1229" s="6"/>
      <c r="D1229" s="228" t="s">
        <v>393</v>
      </c>
      <c r="E1229" s="229"/>
      <c r="F1229" s="230"/>
      <c r="G1229" s="6"/>
      <c r="H1229" s="6"/>
      <c r="I1229" s="4"/>
      <c r="V1229" s="6"/>
      <c r="X1229" s="6"/>
    </row>
    <row r="1230" spans="1:24" s="5" customFormat="1" x14ac:dyDescent="0.35">
      <c r="A1230" s="6"/>
      <c r="B1230" s="237"/>
      <c r="C1230" s="6"/>
      <c r="D1230" s="228" t="s">
        <v>393</v>
      </c>
      <c r="E1230" s="229"/>
      <c r="F1230" s="230"/>
      <c r="G1230" s="6"/>
      <c r="H1230" s="6"/>
      <c r="I1230" s="4"/>
      <c r="V1230" s="6"/>
      <c r="X1230" s="6"/>
    </row>
    <row r="1231" spans="1:24" s="5" customFormat="1" x14ac:dyDescent="0.35">
      <c r="A1231" s="6"/>
      <c r="B1231" s="237"/>
      <c r="C1231" s="6"/>
      <c r="D1231" s="228" t="s">
        <v>393</v>
      </c>
      <c r="E1231" s="229"/>
      <c r="F1231" s="230"/>
      <c r="G1231" s="6"/>
      <c r="H1231" s="6"/>
      <c r="I1231" s="4"/>
      <c r="V1231" s="6"/>
      <c r="X1231" s="6"/>
    </row>
    <row r="1232" spans="1:24" s="5" customFormat="1" x14ac:dyDescent="0.35">
      <c r="A1232" s="6"/>
      <c r="B1232" s="237"/>
      <c r="C1232" s="6"/>
      <c r="D1232" s="228" t="s">
        <v>393</v>
      </c>
      <c r="E1232" s="229"/>
      <c r="F1232" s="230"/>
      <c r="G1232" s="6"/>
      <c r="H1232" s="6"/>
      <c r="I1232" s="4"/>
      <c r="V1232" s="6"/>
      <c r="X1232" s="6"/>
    </row>
    <row r="1233" spans="1:24" s="5" customFormat="1" x14ac:dyDescent="0.35">
      <c r="A1233" s="6"/>
      <c r="B1233" s="237"/>
      <c r="C1233" s="6"/>
      <c r="D1233" s="228" t="s">
        <v>393</v>
      </c>
      <c r="E1233" s="229"/>
      <c r="F1233" s="230"/>
      <c r="G1233" s="6"/>
      <c r="H1233" s="6"/>
      <c r="I1233" s="4"/>
      <c r="V1233" s="6"/>
      <c r="X1233" s="6"/>
    </row>
    <row r="1234" spans="1:24" s="5" customFormat="1" x14ac:dyDescent="0.35">
      <c r="A1234" s="6"/>
      <c r="B1234" s="237"/>
      <c r="C1234" s="6"/>
      <c r="D1234" s="228" t="s">
        <v>393</v>
      </c>
      <c r="E1234" s="229"/>
      <c r="F1234" s="230"/>
      <c r="G1234" s="6"/>
      <c r="H1234" s="6"/>
      <c r="I1234" s="4"/>
      <c r="V1234" s="6"/>
      <c r="X1234" s="6"/>
    </row>
    <row r="1235" spans="1:24" s="5" customFormat="1" x14ac:dyDescent="0.35">
      <c r="A1235" s="6"/>
      <c r="B1235" s="237"/>
      <c r="C1235" s="6"/>
      <c r="D1235" s="228" t="s">
        <v>393</v>
      </c>
      <c r="E1235" s="229"/>
      <c r="F1235" s="230"/>
      <c r="G1235" s="6"/>
      <c r="H1235" s="6"/>
      <c r="I1235" s="4"/>
      <c r="V1235" s="6"/>
      <c r="X1235" s="6"/>
    </row>
    <row r="1236" spans="1:24" s="5" customFormat="1" x14ac:dyDescent="0.35">
      <c r="A1236" s="6"/>
      <c r="B1236" s="237"/>
      <c r="C1236" s="6"/>
      <c r="D1236" s="228" t="s">
        <v>393</v>
      </c>
      <c r="E1236" s="229"/>
      <c r="F1236" s="230"/>
      <c r="G1236" s="6"/>
      <c r="H1236" s="6"/>
      <c r="I1236" s="4"/>
      <c r="V1236" s="6"/>
      <c r="X1236" s="6"/>
    </row>
    <row r="1237" spans="1:24" s="5" customFormat="1" x14ac:dyDescent="0.35">
      <c r="A1237" s="6"/>
      <c r="B1237" s="237"/>
      <c r="C1237" s="6"/>
      <c r="D1237" s="228" t="s">
        <v>393</v>
      </c>
      <c r="E1237" s="229"/>
      <c r="F1237" s="230"/>
      <c r="G1237" s="6"/>
      <c r="H1237" s="6"/>
      <c r="I1237" s="4"/>
      <c r="V1237" s="6"/>
      <c r="X1237" s="6"/>
    </row>
    <row r="1238" spans="1:24" s="5" customFormat="1" x14ac:dyDescent="0.35">
      <c r="A1238" s="6"/>
      <c r="B1238" s="237"/>
      <c r="C1238" s="6"/>
      <c r="D1238" s="228" t="s">
        <v>393</v>
      </c>
      <c r="E1238" s="229"/>
      <c r="F1238" s="230"/>
      <c r="G1238" s="6"/>
      <c r="H1238" s="6"/>
      <c r="I1238" s="4"/>
      <c r="V1238" s="6"/>
      <c r="X1238" s="6"/>
    </row>
    <row r="1239" spans="1:24" s="5" customFormat="1" x14ac:dyDescent="0.35">
      <c r="A1239" s="6"/>
      <c r="B1239" s="237"/>
      <c r="C1239" s="6"/>
      <c r="D1239" s="228" t="s">
        <v>393</v>
      </c>
      <c r="E1239" s="229"/>
      <c r="F1239" s="230"/>
      <c r="G1239" s="6"/>
      <c r="H1239" s="6"/>
      <c r="I1239" s="4"/>
      <c r="V1239" s="6"/>
      <c r="X1239" s="6"/>
    </row>
    <row r="1240" spans="1:24" s="5" customFormat="1" x14ac:dyDescent="0.35">
      <c r="A1240" s="6"/>
      <c r="B1240" s="237"/>
      <c r="C1240" s="6"/>
      <c r="D1240" s="228" t="s">
        <v>393</v>
      </c>
      <c r="E1240" s="229"/>
      <c r="F1240" s="230"/>
      <c r="G1240" s="6"/>
      <c r="H1240" s="6"/>
      <c r="I1240" s="4"/>
      <c r="V1240" s="6"/>
      <c r="X1240" s="6"/>
    </row>
    <row r="1241" spans="1:24" s="5" customFormat="1" x14ac:dyDescent="0.35">
      <c r="A1241" s="6"/>
      <c r="B1241" s="237"/>
      <c r="C1241" s="6"/>
      <c r="D1241" s="228" t="s">
        <v>393</v>
      </c>
      <c r="E1241" s="229"/>
      <c r="F1241" s="230"/>
      <c r="G1241" s="6"/>
      <c r="H1241" s="6"/>
      <c r="I1241" s="4"/>
      <c r="V1241" s="6"/>
      <c r="X1241" s="6"/>
    </row>
    <row r="1242" spans="1:24" s="5" customFormat="1" x14ac:dyDescent="0.35">
      <c r="A1242" s="6"/>
      <c r="B1242" s="237"/>
      <c r="C1242" s="6"/>
      <c r="D1242" s="228" t="s">
        <v>393</v>
      </c>
      <c r="E1242" s="229"/>
      <c r="F1242" s="230"/>
      <c r="G1242" s="6"/>
      <c r="H1242" s="6"/>
      <c r="I1242" s="4"/>
      <c r="V1242" s="6"/>
      <c r="X1242" s="6"/>
    </row>
    <row r="1243" spans="1:24" s="5" customFormat="1" x14ac:dyDescent="0.35">
      <c r="A1243" s="6"/>
      <c r="B1243" s="237"/>
      <c r="C1243" s="6"/>
      <c r="D1243" s="228" t="s">
        <v>393</v>
      </c>
      <c r="E1243" s="229"/>
      <c r="F1243" s="230"/>
      <c r="G1243" s="6"/>
      <c r="H1243" s="6"/>
      <c r="I1243" s="4"/>
      <c r="V1243" s="6"/>
      <c r="X1243" s="6"/>
    </row>
    <row r="1244" spans="1:24" s="5" customFormat="1" x14ac:dyDescent="0.35">
      <c r="A1244" s="6"/>
      <c r="B1244" s="237"/>
      <c r="C1244" s="6"/>
      <c r="D1244" s="228" t="s">
        <v>393</v>
      </c>
      <c r="E1244" s="229"/>
      <c r="F1244" s="230"/>
      <c r="G1244" s="6"/>
      <c r="H1244" s="6"/>
      <c r="I1244" s="4"/>
      <c r="V1244" s="6"/>
      <c r="X1244" s="6"/>
    </row>
    <row r="1245" spans="1:24" s="5" customFormat="1" x14ac:dyDescent="0.35">
      <c r="A1245" s="6"/>
      <c r="B1245" s="237"/>
      <c r="C1245" s="6"/>
      <c r="D1245" s="228" t="s">
        <v>393</v>
      </c>
      <c r="E1245" s="229"/>
      <c r="F1245" s="230"/>
      <c r="G1245" s="6"/>
      <c r="H1245" s="6"/>
      <c r="I1245" s="4"/>
      <c r="V1245" s="6"/>
      <c r="X1245" s="6"/>
    </row>
    <row r="1246" spans="1:24" s="5" customFormat="1" x14ac:dyDescent="0.35">
      <c r="A1246" s="6"/>
      <c r="B1246" s="237"/>
      <c r="C1246" s="6"/>
      <c r="D1246" s="228" t="s">
        <v>393</v>
      </c>
      <c r="E1246" s="229"/>
      <c r="F1246" s="230"/>
      <c r="G1246" s="6"/>
      <c r="H1246" s="6"/>
      <c r="I1246" s="4"/>
      <c r="V1246" s="6"/>
      <c r="X1246" s="6"/>
    </row>
    <row r="1247" spans="1:24" s="5" customFormat="1" x14ac:dyDescent="0.35">
      <c r="A1247" s="6"/>
      <c r="B1247" s="237"/>
      <c r="C1247" s="6"/>
      <c r="D1247" s="228" t="s">
        <v>393</v>
      </c>
      <c r="E1247" s="229"/>
      <c r="F1247" s="230"/>
      <c r="G1247" s="6"/>
      <c r="H1247" s="6"/>
      <c r="I1247" s="4"/>
      <c r="V1247" s="6"/>
      <c r="X1247" s="6"/>
    </row>
    <row r="1248" spans="1:24" s="5" customFormat="1" x14ac:dyDescent="0.35">
      <c r="A1248" s="6"/>
      <c r="B1248" s="237"/>
      <c r="C1248" s="6"/>
      <c r="D1248" s="228" t="s">
        <v>393</v>
      </c>
      <c r="E1248" s="229"/>
      <c r="F1248" s="230"/>
      <c r="G1248" s="6"/>
      <c r="H1248" s="6"/>
      <c r="I1248" s="4"/>
      <c r="V1248" s="6"/>
      <c r="X1248" s="6"/>
    </row>
    <row r="1249" spans="1:24" s="5" customFormat="1" x14ac:dyDescent="0.35">
      <c r="A1249" s="6"/>
      <c r="B1249" s="237"/>
      <c r="C1249" s="6"/>
      <c r="D1249" s="228" t="s">
        <v>393</v>
      </c>
      <c r="E1249" s="229"/>
      <c r="F1249" s="230"/>
      <c r="G1249" s="6"/>
      <c r="H1249" s="6"/>
      <c r="I1249" s="4"/>
      <c r="V1249" s="6"/>
      <c r="X1249" s="6"/>
    </row>
    <row r="1250" spans="1:24" s="5" customFormat="1" x14ac:dyDescent="0.35">
      <c r="A1250" s="6"/>
      <c r="B1250" s="237"/>
      <c r="C1250" s="6"/>
      <c r="D1250" s="228" t="s">
        <v>393</v>
      </c>
      <c r="E1250" s="229"/>
      <c r="F1250" s="230"/>
      <c r="G1250" s="6"/>
      <c r="H1250" s="6"/>
      <c r="I1250" s="4"/>
      <c r="V1250" s="6"/>
      <c r="X1250" s="6"/>
    </row>
    <row r="1251" spans="1:24" s="5" customFormat="1" x14ac:dyDescent="0.35">
      <c r="A1251" s="6"/>
      <c r="B1251" s="237"/>
      <c r="C1251" s="6"/>
      <c r="D1251" s="228" t="s">
        <v>393</v>
      </c>
      <c r="E1251" s="229"/>
      <c r="F1251" s="230"/>
      <c r="G1251" s="6"/>
      <c r="H1251" s="6"/>
      <c r="I1251" s="4"/>
      <c r="V1251" s="6"/>
      <c r="X1251" s="6"/>
    </row>
    <row r="1252" spans="1:24" s="5" customFormat="1" x14ac:dyDescent="0.35">
      <c r="A1252" s="6"/>
      <c r="B1252" s="237"/>
      <c r="C1252" s="6"/>
      <c r="D1252" s="228" t="s">
        <v>393</v>
      </c>
      <c r="E1252" s="229"/>
      <c r="F1252" s="230"/>
      <c r="G1252" s="6"/>
      <c r="H1252" s="6"/>
      <c r="I1252" s="4"/>
      <c r="V1252" s="6"/>
      <c r="X1252" s="6"/>
    </row>
    <row r="1253" spans="1:24" s="5" customFormat="1" x14ac:dyDescent="0.35">
      <c r="A1253" s="6"/>
      <c r="B1253" s="237"/>
      <c r="C1253" s="6"/>
      <c r="D1253" s="228" t="s">
        <v>393</v>
      </c>
      <c r="E1253" s="229"/>
      <c r="F1253" s="230"/>
      <c r="G1253" s="6"/>
      <c r="H1253" s="6"/>
      <c r="I1253" s="4"/>
      <c r="V1253" s="6"/>
      <c r="X1253" s="6"/>
    </row>
    <row r="1254" spans="1:24" s="5" customFormat="1" x14ac:dyDescent="0.35">
      <c r="A1254" s="6"/>
      <c r="B1254" s="237"/>
      <c r="C1254" s="6"/>
      <c r="D1254" s="228" t="s">
        <v>393</v>
      </c>
      <c r="E1254" s="229"/>
      <c r="F1254" s="230"/>
      <c r="G1254" s="6"/>
      <c r="H1254" s="6"/>
      <c r="I1254" s="4"/>
      <c r="V1254" s="6"/>
      <c r="X1254" s="6"/>
    </row>
    <row r="1255" spans="1:24" s="5" customFormat="1" x14ac:dyDescent="0.35">
      <c r="A1255" s="6"/>
      <c r="B1255" s="237"/>
      <c r="C1255" s="6"/>
      <c r="D1255" s="228" t="s">
        <v>393</v>
      </c>
      <c r="E1255" s="229"/>
      <c r="F1255" s="230"/>
      <c r="G1255" s="6"/>
      <c r="H1255" s="6"/>
      <c r="I1255" s="4"/>
      <c r="V1255" s="6"/>
      <c r="X1255" s="6"/>
    </row>
    <row r="1256" spans="1:24" s="5" customFormat="1" x14ac:dyDescent="0.35">
      <c r="A1256" s="6"/>
      <c r="B1256" s="237"/>
      <c r="C1256" s="6"/>
      <c r="D1256" s="228" t="s">
        <v>393</v>
      </c>
      <c r="E1256" s="229"/>
      <c r="F1256" s="230"/>
      <c r="G1256" s="6"/>
      <c r="H1256" s="6"/>
      <c r="I1256" s="4"/>
      <c r="V1256" s="6"/>
      <c r="X1256" s="6"/>
    </row>
    <row r="1257" spans="1:24" s="5" customFormat="1" x14ac:dyDescent="0.35">
      <c r="A1257" s="6"/>
      <c r="B1257" s="237"/>
      <c r="C1257" s="6"/>
      <c r="D1257" s="228" t="s">
        <v>393</v>
      </c>
      <c r="E1257" s="229"/>
      <c r="F1257" s="230"/>
      <c r="G1257" s="6"/>
      <c r="H1257" s="6"/>
      <c r="I1257" s="4"/>
      <c r="V1257" s="6"/>
      <c r="X1257" s="6"/>
    </row>
    <row r="1258" spans="1:24" s="5" customFormat="1" x14ac:dyDescent="0.35">
      <c r="A1258" s="6"/>
      <c r="B1258" s="237"/>
      <c r="C1258" s="6"/>
      <c r="D1258" s="228" t="s">
        <v>393</v>
      </c>
      <c r="E1258" s="229"/>
      <c r="F1258" s="230"/>
      <c r="G1258" s="6"/>
      <c r="H1258" s="6"/>
      <c r="I1258" s="4"/>
      <c r="V1258" s="6"/>
      <c r="X1258" s="6"/>
    </row>
    <row r="1259" spans="1:24" s="5" customFormat="1" x14ac:dyDescent="0.35">
      <c r="A1259" s="6"/>
      <c r="B1259" s="237"/>
      <c r="C1259" s="6"/>
      <c r="D1259" s="228" t="s">
        <v>393</v>
      </c>
      <c r="E1259" s="229"/>
      <c r="F1259" s="230"/>
      <c r="G1259" s="6"/>
      <c r="H1259" s="6"/>
      <c r="I1259" s="4"/>
      <c r="V1259" s="6"/>
      <c r="X1259" s="6"/>
    </row>
    <row r="1260" spans="1:24" s="5" customFormat="1" x14ac:dyDescent="0.35">
      <c r="A1260" s="6"/>
      <c r="B1260" s="237"/>
      <c r="C1260" s="6"/>
      <c r="D1260" s="228" t="s">
        <v>393</v>
      </c>
      <c r="E1260" s="229"/>
      <c r="F1260" s="230"/>
      <c r="G1260" s="6"/>
      <c r="H1260" s="6"/>
      <c r="I1260" s="4"/>
      <c r="V1260" s="6"/>
      <c r="X1260" s="6"/>
    </row>
    <row r="1261" spans="1:24" s="5" customFormat="1" x14ac:dyDescent="0.35">
      <c r="A1261" s="6"/>
      <c r="B1261" s="237"/>
      <c r="C1261" s="6"/>
      <c r="D1261" s="228" t="s">
        <v>393</v>
      </c>
      <c r="E1261" s="229"/>
      <c r="F1261" s="230"/>
      <c r="G1261" s="6"/>
      <c r="H1261" s="6"/>
      <c r="I1261" s="4"/>
      <c r="V1261" s="6"/>
      <c r="X1261" s="6"/>
    </row>
    <row r="1262" spans="1:24" s="5" customFormat="1" x14ac:dyDescent="0.35">
      <c r="A1262" s="6"/>
      <c r="B1262" s="237"/>
      <c r="C1262" s="6"/>
      <c r="D1262" s="228" t="s">
        <v>393</v>
      </c>
      <c r="E1262" s="229"/>
      <c r="F1262" s="230"/>
      <c r="G1262" s="6"/>
      <c r="H1262" s="6"/>
      <c r="I1262" s="4"/>
      <c r="V1262" s="6"/>
      <c r="X1262" s="6"/>
    </row>
    <row r="1263" spans="1:24" s="5" customFormat="1" x14ac:dyDescent="0.35">
      <c r="A1263" s="6"/>
      <c r="B1263" s="237"/>
      <c r="C1263" s="6"/>
      <c r="D1263" s="228" t="s">
        <v>393</v>
      </c>
      <c r="E1263" s="229"/>
      <c r="F1263" s="230"/>
      <c r="G1263" s="6"/>
      <c r="H1263" s="6"/>
      <c r="I1263" s="4"/>
      <c r="V1263" s="6"/>
      <c r="X1263" s="6"/>
    </row>
    <row r="1264" spans="1:24" s="5" customFormat="1" x14ac:dyDescent="0.35">
      <c r="A1264" s="6"/>
      <c r="B1264" s="237"/>
      <c r="C1264" s="6"/>
      <c r="D1264" s="228" t="s">
        <v>393</v>
      </c>
      <c r="E1264" s="229"/>
      <c r="F1264" s="230"/>
      <c r="G1264" s="6"/>
      <c r="H1264" s="6"/>
      <c r="I1264" s="4"/>
      <c r="V1264" s="6"/>
      <c r="X1264" s="6"/>
    </row>
    <row r="1265" spans="1:24" s="5" customFormat="1" x14ac:dyDescent="0.35">
      <c r="A1265" s="6"/>
      <c r="B1265" s="237"/>
      <c r="C1265" s="6"/>
      <c r="D1265" s="228" t="s">
        <v>393</v>
      </c>
      <c r="E1265" s="229"/>
      <c r="F1265" s="230"/>
      <c r="G1265" s="6"/>
      <c r="H1265" s="6"/>
      <c r="I1265" s="4"/>
      <c r="V1265" s="6"/>
      <c r="X1265" s="6"/>
    </row>
    <row r="1266" spans="1:24" s="5" customFormat="1" x14ac:dyDescent="0.35">
      <c r="A1266" s="6"/>
      <c r="B1266" s="237"/>
      <c r="C1266" s="6"/>
      <c r="D1266" s="228" t="s">
        <v>393</v>
      </c>
      <c r="E1266" s="229"/>
      <c r="F1266" s="230"/>
      <c r="G1266" s="6"/>
      <c r="H1266" s="6"/>
      <c r="I1266" s="4"/>
      <c r="V1266" s="6"/>
      <c r="X1266" s="6"/>
    </row>
    <row r="1267" spans="1:24" s="5" customFormat="1" x14ac:dyDescent="0.35">
      <c r="A1267" s="6"/>
      <c r="B1267" s="237"/>
      <c r="C1267" s="6"/>
      <c r="D1267" s="228" t="s">
        <v>393</v>
      </c>
      <c r="E1267" s="229"/>
      <c r="F1267" s="230"/>
      <c r="G1267" s="6"/>
      <c r="H1267" s="6"/>
      <c r="I1267" s="4"/>
      <c r="V1267" s="6"/>
      <c r="X1267" s="6"/>
    </row>
    <row r="1268" spans="1:24" s="5" customFormat="1" x14ac:dyDescent="0.35">
      <c r="A1268" s="6"/>
      <c r="B1268" s="237"/>
      <c r="C1268" s="6"/>
      <c r="D1268" s="228" t="s">
        <v>393</v>
      </c>
      <c r="E1268" s="229"/>
      <c r="F1268" s="230"/>
      <c r="G1268" s="6"/>
      <c r="H1268" s="6"/>
      <c r="I1268" s="4"/>
      <c r="V1268" s="6"/>
      <c r="X1268" s="6"/>
    </row>
    <row r="1269" spans="1:24" s="5" customFormat="1" x14ac:dyDescent="0.35">
      <c r="A1269" s="6"/>
      <c r="B1269" s="237"/>
      <c r="C1269" s="6"/>
      <c r="D1269" s="228" t="s">
        <v>393</v>
      </c>
      <c r="E1269" s="229"/>
      <c r="F1269" s="230"/>
      <c r="G1269" s="6"/>
      <c r="H1269" s="6"/>
      <c r="I1269" s="4"/>
      <c r="V1269" s="6"/>
      <c r="X1269" s="6"/>
    </row>
    <row r="1270" spans="1:24" s="5" customFormat="1" x14ac:dyDescent="0.35">
      <c r="A1270" s="6"/>
      <c r="B1270" s="237"/>
      <c r="C1270" s="6"/>
      <c r="D1270" s="228" t="s">
        <v>393</v>
      </c>
      <c r="E1270" s="229"/>
      <c r="F1270" s="230"/>
      <c r="G1270" s="6"/>
      <c r="H1270" s="6"/>
      <c r="I1270" s="4"/>
      <c r="V1270" s="6"/>
      <c r="X1270" s="6"/>
    </row>
    <row r="1271" spans="1:24" s="5" customFormat="1" x14ac:dyDescent="0.35">
      <c r="A1271" s="6"/>
      <c r="B1271" s="237"/>
      <c r="C1271" s="6"/>
      <c r="D1271" s="228" t="s">
        <v>393</v>
      </c>
      <c r="E1271" s="229"/>
      <c r="F1271" s="230"/>
      <c r="G1271" s="6"/>
      <c r="H1271" s="6"/>
      <c r="I1271" s="4"/>
      <c r="V1271" s="6"/>
      <c r="X1271" s="6"/>
    </row>
    <row r="1272" spans="1:24" s="5" customFormat="1" x14ac:dyDescent="0.35">
      <c r="A1272" s="6"/>
      <c r="B1272" s="237"/>
      <c r="C1272" s="6"/>
      <c r="D1272" s="228" t="s">
        <v>393</v>
      </c>
      <c r="E1272" s="229"/>
      <c r="F1272" s="230"/>
      <c r="G1272" s="6"/>
      <c r="H1272" s="6"/>
      <c r="I1272" s="4"/>
      <c r="V1272" s="6"/>
      <c r="X1272" s="6"/>
    </row>
    <row r="1273" spans="1:24" s="5" customFormat="1" x14ac:dyDescent="0.35">
      <c r="A1273" s="6"/>
      <c r="B1273" s="237"/>
      <c r="C1273" s="6"/>
      <c r="D1273" s="228" t="s">
        <v>393</v>
      </c>
      <c r="E1273" s="229"/>
      <c r="F1273" s="230"/>
      <c r="G1273" s="6"/>
      <c r="H1273" s="6"/>
      <c r="I1273" s="4"/>
      <c r="V1273" s="6"/>
      <c r="X1273" s="6"/>
    </row>
    <row r="1274" spans="1:24" s="5" customFormat="1" x14ac:dyDescent="0.35">
      <c r="A1274" s="6"/>
      <c r="B1274" s="237"/>
      <c r="C1274" s="6"/>
      <c r="D1274" s="228" t="s">
        <v>393</v>
      </c>
      <c r="E1274" s="229"/>
      <c r="F1274" s="230"/>
      <c r="G1274" s="6"/>
      <c r="H1274" s="6"/>
      <c r="I1274" s="4"/>
      <c r="V1274" s="6"/>
      <c r="X1274" s="6"/>
    </row>
    <row r="1275" spans="1:24" s="5" customFormat="1" x14ac:dyDescent="0.35">
      <c r="A1275" s="6"/>
      <c r="B1275" s="237"/>
      <c r="C1275" s="6"/>
      <c r="D1275" s="228" t="s">
        <v>393</v>
      </c>
      <c r="E1275" s="229"/>
      <c r="F1275" s="230"/>
      <c r="G1275" s="6"/>
      <c r="H1275" s="6"/>
      <c r="I1275" s="4"/>
      <c r="V1275" s="6"/>
      <c r="X1275" s="6"/>
    </row>
    <row r="1276" spans="1:24" s="5" customFormat="1" x14ac:dyDescent="0.35">
      <c r="A1276" s="6"/>
      <c r="B1276" s="237"/>
      <c r="C1276" s="6"/>
      <c r="D1276" s="228" t="s">
        <v>393</v>
      </c>
      <c r="E1276" s="229"/>
      <c r="F1276" s="230"/>
      <c r="G1276" s="6"/>
      <c r="H1276" s="6"/>
      <c r="I1276" s="4"/>
      <c r="V1276" s="6"/>
      <c r="X1276" s="6"/>
    </row>
    <row r="1277" spans="1:24" s="5" customFormat="1" x14ac:dyDescent="0.35">
      <c r="A1277" s="6"/>
      <c r="B1277" s="237"/>
      <c r="C1277" s="6"/>
      <c r="D1277" s="228" t="s">
        <v>393</v>
      </c>
      <c r="E1277" s="229"/>
      <c r="F1277" s="230"/>
      <c r="G1277" s="6"/>
      <c r="H1277" s="6"/>
      <c r="I1277" s="4"/>
      <c r="V1277" s="6"/>
      <c r="X1277" s="6"/>
    </row>
    <row r="1278" spans="1:24" s="5" customFormat="1" x14ac:dyDescent="0.35">
      <c r="A1278" s="6"/>
      <c r="B1278" s="237"/>
      <c r="C1278" s="6"/>
      <c r="D1278" s="228" t="s">
        <v>393</v>
      </c>
      <c r="E1278" s="229"/>
      <c r="F1278" s="230"/>
      <c r="G1278" s="6"/>
      <c r="H1278" s="6"/>
      <c r="I1278" s="4"/>
      <c r="V1278" s="6"/>
      <c r="X1278" s="6"/>
    </row>
    <row r="1279" spans="1:24" s="5" customFormat="1" x14ac:dyDescent="0.35">
      <c r="A1279" s="6"/>
      <c r="B1279" s="237"/>
      <c r="C1279" s="6"/>
      <c r="D1279" s="228" t="s">
        <v>393</v>
      </c>
      <c r="E1279" s="229"/>
      <c r="F1279" s="230"/>
      <c r="G1279" s="6"/>
      <c r="H1279" s="6"/>
      <c r="I1279" s="4"/>
      <c r="V1279" s="6"/>
      <c r="X1279" s="6"/>
    </row>
    <row r="1280" spans="1:24" s="5" customFormat="1" x14ac:dyDescent="0.35">
      <c r="A1280" s="6"/>
      <c r="B1280" s="237"/>
      <c r="C1280" s="6"/>
      <c r="D1280" s="228" t="s">
        <v>393</v>
      </c>
      <c r="E1280" s="229"/>
      <c r="F1280" s="230"/>
      <c r="G1280" s="6"/>
      <c r="H1280" s="6"/>
      <c r="I1280" s="4"/>
      <c r="V1280" s="6"/>
      <c r="X1280" s="6"/>
    </row>
    <row r="1281" spans="1:24" s="5" customFormat="1" x14ac:dyDescent="0.35">
      <c r="A1281" s="6"/>
      <c r="B1281" s="237"/>
      <c r="C1281" s="6"/>
      <c r="D1281" s="228" t="s">
        <v>393</v>
      </c>
      <c r="E1281" s="229"/>
      <c r="F1281" s="230"/>
      <c r="G1281" s="6"/>
      <c r="H1281" s="6"/>
      <c r="I1281" s="4"/>
      <c r="V1281" s="6"/>
      <c r="X1281" s="6"/>
    </row>
    <row r="1282" spans="1:24" s="5" customFormat="1" x14ac:dyDescent="0.35">
      <c r="A1282" s="6"/>
      <c r="B1282" s="237"/>
      <c r="C1282" s="6"/>
      <c r="D1282" s="228" t="s">
        <v>393</v>
      </c>
      <c r="E1282" s="229"/>
      <c r="F1282" s="230"/>
      <c r="G1282" s="6"/>
      <c r="H1282" s="6"/>
      <c r="I1282" s="4"/>
      <c r="V1282" s="6"/>
      <c r="X1282" s="6"/>
    </row>
    <row r="1283" spans="1:24" s="5" customFormat="1" x14ac:dyDescent="0.35">
      <c r="A1283" s="6"/>
      <c r="B1283" s="237"/>
      <c r="C1283" s="6"/>
      <c r="D1283" s="228" t="s">
        <v>393</v>
      </c>
      <c r="E1283" s="229"/>
      <c r="F1283" s="230"/>
      <c r="G1283" s="6"/>
      <c r="H1283" s="6"/>
      <c r="I1283" s="4"/>
      <c r="V1283" s="6"/>
      <c r="X1283" s="6"/>
    </row>
    <row r="1284" spans="1:24" s="5" customFormat="1" x14ac:dyDescent="0.35">
      <c r="A1284" s="6"/>
      <c r="B1284" s="237"/>
      <c r="C1284" s="6"/>
      <c r="D1284" s="228" t="s">
        <v>393</v>
      </c>
      <c r="E1284" s="229"/>
      <c r="F1284" s="230"/>
      <c r="G1284" s="6"/>
      <c r="H1284" s="6"/>
      <c r="I1284" s="4"/>
      <c r="V1284" s="6"/>
      <c r="X1284" s="6"/>
    </row>
    <row r="1285" spans="1:24" s="5" customFormat="1" x14ac:dyDescent="0.35">
      <c r="A1285" s="6"/>
      <c r="B1285" s="237"/>
      <c r="C1285" s="6"/>
      <c r="D1285" s="228" t="s">
        <v>393</v>
      </c>
      <c r="E1285" s="229"/>
      <c r="F1285" s="230"/>
      <c r="G1285" s="6"/>
      <c r="H1285" s="6"/>
      <c r="I1285" s="4"/>
      <c r="V1285" s="6"/>
      <c r="X1285" s="6"/>
    </row>
    <row r="1286" spans="1:24" s="5" customFormat="1" x14ac:dyDescent="0.35">
      <c r="A1286" s="6"/>
      <c r="B1286" s="237"/>
      <c r="C1286" s="6"/>
      <c r="D1286" s="228" t="s">
        <v>393</v>
      </c>
      <c r="E1286" s="229"/>
      <c r="F1286" s="230"/>
      <c r="G1286" s="6"/>
      <c r="H1286" s="6"/>
      <c r="I1286" s="4"/>
      <c r="V1286" s="6"/>
      <c r="X1286" s="6"/>
    </row>
    <row r="1287" spans="1:24" s="5" customFormat="1" x14ac:dyDescent="0.35">
      <c r="A1287" s="6"/>
      <c r="B1287" s="237"/>
      <c r="C1287" s="6"/>
      <c r="D1287" s="228" t="s">
        <v>393</v>
      </c>
      <c r="E1287" s="229"/>
      <c r="F1287" s="230"/>
      <c r="G1287" s="6"/>
      <c r="H1287" s="6"/>
      <c r="I1287" s="4"/>
      <c r="V1287" s="6"/>
      <c r="X1287" s="6"/>
    </row>
    <row r="1288" spans="1:24" s="5" customFormat="1" x14ac:dyDescent="0.35">
      <c r="A1288" s="6"/>
      <c r="B1288" s="237"/>
      <c r="C1288" s="6"/>
      <c r="D1288" s="228" t="s">
        <v>393</v>
      </c>
      <c r="E1288" s="229"/>
      <c r="F1288" s="230"/>
      <c r="G1288" s="6"/>
      <c r="H1288" s="6"/>
      <c r="I1288" s="4"/>
      <c r="V1288" s="6"/>
      <c r="X1288" s="6"/>
    </row>
    <row r="1289" spans="1:24" s="5" customFormat="1" x14ac:dyDescent="0.35">
      <c r="A1289" s="6"/>
      <c r="B1289" s="237"/>
      <c r="C1289" s="6"/>
      <c r="D1289" s="228" t="s">
        <v>393</v>
      </c>
      <c r="E1289" s="229"/>
      <c r="F1289" s="230"/>
      <c r="G1289" s="6"/>
      <c r="H1289" s="6"/>
      <c r="I1289" s="4"/>
      <c r="V1289" s="6"/>
      <c r="X1289" s="6"/>
    </row>
    <row r="1290" spans="1:24" s="5" customFormat="1" x14ac:dyDescent="0.35">
      <c r="A1290" s="6"/>
      <c r="B1290" s="237"/>
      <c r="C1290" s="6"/>
      <c r="D1290" s="228" t="s">
        <v>393</v>
      </c>
      <c r="E1290" s="229"/>
      <c r="F1290" s="230"/>
      <c r="G1290" s="6"/>
      <c r="H1290" s="6"/>
      <c r="I1290" s="4"/>
      <c r="V1290" s="6"/>
      <c r="X1290" s="6"/>
    </row>
    <row r="1291" spans="1:24" s="5" customFormat="1" x14ac:dyDescent="0.35">
      <c r="A1291" s="6"/>
      <c r="B1291" s="237"/>
      <c r="C1291" s="6"/>
      <c r="D1291" s="228" t="s">
        <v>393</v>
      </c>
      <c r="E1291" s="229"/>
      <c r="F1291" s="230"/>
      <c r="G1291" s="6"/>
      <c r="H1291" s="6"/>
      <c r="I1291" s="4"/>
      <c r="V1291" s="6"/>
      <c r="X1291" s="6"/>
    </row>
    <row r="1292" spans="1:24" s="5" customFormat="1" x14ac:dyDescent="0.35">
      <c r="A1292" s="6"/>
      <c r="B1292" s="237"/>
      <c r="C1292" s="6"/>
      <c r="D1292" s="228" t="s">
        <v>393</v>
      </c>
      <c r="E1292" s="229"/>
      <c r="F1292" s="230"/>
      <c r="G1292" s="6"/>
      <c r="H1292" s="6"/>
      <c r="I1292" s="4"/>
      <c r="V1292" s="6"/>
      <c r="X1292" s="6"/>
    </row>
    <row r="1293" spans="1:24" s="5" customFormat="1" x14ac:dyDescent="0.35">
      <c r="A1293" s="6"/>
      <c r="B1293" s="237"/>
      <c r="C1293" s="6"/>
      <c r="D1293" s="228" t="s">
        <v>393</v>
      </c>
      <c r="E1293" s="229"/>
      <c r="F1293" s="230"/>
      <c r="G1293" s="6"/>
      <c r="H1293" s="6"/>
      <c r="I1293" s="4"/>
      <c r="V1293" s="6"/>
      <c r="X1293" s="6"/>
    </row>
    <row r="1294" spans="1:24" s="5" customFormat="1" x14ac:dyDescent="0.35">
      <c r="A1294" s="6"/>
      <c r="B1294" s="237"/>
      <c r="C1294" s="6"/>
      <c r="D1294" s="228" t="s">
        <v>393</v>
      </c>
      <c r="E1294" s="229"/>
      <c r="F1294" s="230"/>
      <c r="G1294" s="6"/>
      <c r="H1294" s="6"/>
      <c r="I1294" s="4"/>
      <c r="V1294" s="6"/>
      <c r="X1294" s="6"/>
    </row>
    <row r="1295" spans="1:24" s="5" customFormat="1" x14ac:dyDescent="0.35">
      <c r="A1295" s="6"/>
      <c r="B1295" s="237"/>
      <c r="C1295" s="6"/>
      <c r="D1295" s="228" t="s">
        <v>393</v>
      </c>
      <c r="E1295" s="229"/>
      <c r="F1295" s="230"/>
      <c r="G1295" s="6"/>
      <c r="H1295" s="6"/>
      <c r="I1295" s="4"/>
      <c r="V1295" s="6"/>
      <c r="X1295" s="6"/>
    </row>
    <row r="1296" spans="1:24" s="5" customFormat="1" x14ac:dyDescent="0.35">
      <c r="A1296" s="6"/>
      <c r="B1296" s="237"/>
      <c r="C1296" s="6"/>
      <c r="D1296" s="228" t="s">
        <v>393</v>
      </c>
      <c r="E1296" s="229"/>
      <c r="F1296" s="230"/>
      <c r="G1296" s="6"/>
      <c r="H1296" s="6"/>
      <c r="I1296" s="4"/>
      <c r="V1296" s="6"/>
      <c r="X1296" s="6"/>
    </row>
    <row r="1297" spans="1:24" s="5" customFormat="1" x14ac:dyDescent="0.35">
      <c r="A1297" s="6"/>
      <c r="B1297" s="237"/>
      <c r="C1297" s="6"/>
      <c r="D1297" s="228" t="s">
        <v>393</v>
      </c>
      <c r="E1297" s="229"/>
      <c r="F1297" s="230"/>
      <c r="G1297" s="6"/>
      <c r="H1297" s="6"/>
      <c r="I1297" s="4"/>
      <c r="V1297" s="6"/>
      <c r="X1297" s="6"/>
    </row>
    <row r="1298" spans="1:24" s="5" customFormat="1" x14ac:dyDescent="0.35">
      <c r="A1298" s="6"/>
      <c r="B1298" s="237"/>
      <c r="C1298" s="6"/>
      <c r="D1298" s="228" t="s">
        <v>393</v>
      </c>
      <c r="E1298" s="229"/>
      <c r="F1298" s="230"/>
      <c r="G1298" s="6"/>
      <c r="H1298" s="6"/>
      <c r="I1298" s="4"/>
      <c r="V1298" s="6"/>
      <c r="X1298" s="6"/>
    </row>
    <row r="1299" spans="1:24" s="5" customFormat="1" x14ac:dyDescent="0.35">
      <c r="A1299" s="6"/>
      <c r="B1299" s="237"/>
      <c r="C1299" s="6"/>
      <c r="D1299" s="228" t="s">
        <v>393</v>
      </c>
      <c r="E1299" s="229"/>
      <c r="F1299" s="230"/>
      <c r="G1299" s="6"/>
      <c r="H1299" s="6"/>
      <c r="I1299" s="4"/>
      <c r="V1299" s="6"/>
      <c r="X1299" s="6"/>
    </row>
    <row r="1300" spans="1:24" s="5" customFormat="1" x14ac:dyDescent="0.35">
      <c r="A1300" s="6"/>
      <c r="B1300" s="237"/>
      <c r="C1300" s="6"/>
      <c r="D1300" s="228" t="s">
        <v>393</v>
      </c>
      <c r="E1300" s="229"/>
      <c r="F1300" s="230"/>
      <c r="G1300" s="6"/>
      <c r="H1300" s="6"/>
      <c r="I1300" s="4"/>
      <c r="V1300" s="6"/>
      <c r="X1300" s="6"/>
    </row>
    <row r="1301" spans="1:24" s="5" customFormat="1" x14ac:dyDescent="0.35">
      <c r="A1301" s="6"/>
      <c r="B1301" s="237"/>
      <c r="C1301" s="6"/>
      <c r="D1301" s="228" t="s">
        <v>393</v>
      </c>
      <c r="E1301" s="229"/>
      <c r="F1301" s="230"/>
      <c r="G1301" s="6"/>
      <c r="H1301" s="6"/>
      <c r="I1301" s="4"/>
      <c r="V1301" s="6"/>
      <c r="X1301" s="6"/>
    </row>
    <row r="1302" spans="1:24" s="5" customFormat="1" x14ac:dyDescent="0.35">
      <c r="A1302" s="6"/>
      <c r="B1302" s="237"/>
      <c r="C1302" s="6"/>
      <c r="D1302" s="228" t="s">
        <v>393</v>
      </c>
      <c r="E1302" s="229"/>
      <c r="F1302" s="230"/>
      <c r="G1302" s="6"/>
      <c r="H1302" s="6"/>
      <c r="I1302" s="4"/>
      <c r="V1302" s="6"/>
      <c r="X1302" s="6"/>
    </row>
    <row r="1303" spans="1:24" s="5" customFormat="1" x14ac:dyDescent="0.35">
      <c r="A1303" s="6"/>
      <c r="B1303" s="237"/>
      <c r="C1303" s="6"/>
      <c r="D1303" s="228" t="s">
        <v>393</v>
      </c>
      <c r="E1303" s="229"/>
      <c r="F1303" s="230"/>
      <c r="G1303" s="6"/>
      <c r="H1303" s="6"/>
      <c r="I1303" s="4"/>
      <c r="V1303" s="6"/>
      <c r="X1303" s="6"/>
    </row>
    <row r="1304" spans="1:24" s="5" customFormat="1" x14ac:dyDescent="0.35">
      <c r="A1304" s="6"/>
      <c r="B1304" s="237"/>
      <c r="C1304" s="6"/>
      <c r="D1304" s="228" t="s">
        <v>393</v>
      </c>
      <c r="E1304" s="229"/>
      <c r="F1304" s="230"/>
      <c r="G1304" s="6"/>
      <c r="H1304" s="6"/>
      <c r="I1304" s="4"/>
      <c r="V1304" s="6"/>
      <c r="X1304" s="6"/>
    </row>
    <row r="1305" spans="1:24" s="5" customFormat="1" x14ac:dyDescent="0.35">
      <c r="A1305" s="6"/>
      <c r="B1305" s="237"/>
      <c r="C1305" s="6"/>
      <c r="D1305" s="228" t="s">
        <v>393</v>
      </c>
      <c r="E1305" s="229"/>
      <c r="F1305" s="230"/>
      <c r="G1305" s="6"/>
      <c r="H1305" s="6"/>
      <c r="I1305" s="4"/>
      <c r="V1305" s="6"/>
      <c r="X1305" s="6"/>
    </row>
    <row r="1306" spans="1:24" s="5" customFormat="1" x14ac:dyDescent="0.35">
      <c r="A1306" s="6"/>
      <c r="B1306" s="237"/>
      <c r="C1306" s="6"/>
      <c r="D1306" s="228" t="s">
        <v>393</v>
      </c>
      <c r="E1306" s="229"/>
      <c r="F1306" s="230"/>
      <c r="G1306" s="6"/>
      <c r="H1306" s="6"/>
      <c r="I1306" s="4"/>
      <c r="V1306" s="6"/>
      <c r="X1306" s="6"/>
    </row>
    <row r="1307" spans="1:24" s="5" customFormat="1" x14ac:dyDescent="0.35">
      <c r="A1307" s="6"/>
      <c r="B1307" s="237"/>
      <c r="C1307" s="6"/>
      <c r="D1307" s="228" t="s">
        <v>393</v>
      </c>
      <c r="E1307" s="229"/>
      <c r="F1307" s="230"/>
      <c r="G1307" s="6"/>
      <c r="H1307" s="6"/>
      <c r="I1307" s="4"/>
      <c r="V1307" s="6"/>
      <c r="X1307" s="6"/>
    </row>
    <row r="1308" spans="1:24" s="5" customFormat="1" x14ac:dyDescent="0.35">
      <c r="A1308" s="6"/>
      <c r="B1308" s="237"/>
      <c r="C1308" s="6"/>
      <c r="D1308" s="228" t="s">
        <v>393</v>
      </c>
      <c r="E1308" s="229"/>
      <c r="F1308" s="230"/>
      <c r="G1308" s="6"/>
      <c r="H1308" s="6"/>
      <c r="I1308" s="4"/>
      <c r="V1308" s="6"/>
      <c r="X1308" s="6"/>
    </row>
    <row r="1309" spans="1:24" s="5" customFormat="1" x14ac:dyDescent="0.35">
      <c r="A1309" s="6"/>
      <c r="B1309" s="237"/>
      <c r="C1309" s="6"/>
      <c r="D1309" s="228" t="s">
        <v>393</v>
      </c>
      <c r="E1309" s="229"/>
      <c r="F1309" s="230"/>
      <c r="G1309" s="6"/>
      <c r="H1309" s="6"/>
      <c r="I1309" s="4"/>
      <c r="V1309" s="6"/>
      <c r="X1309" s="6"/>
    </row>
    <row r="1310" spans="1:24" s="5" customFormat="1" x14ac:dyDescent="0.35">
      <c r="A1310" s="6"/>
      <c r="B1310" s="237"/>
      <c r="C1310" s="6"/>
      <c r="D1310" s="228" t="s">
        <v>393</v>
      </c>
      <c r="E1310" s="229"/>
      <c r="F1310" s="230"/>
      <c r="G1310" s="6"/>
      <c r="H1310" s="6"/>
      <c r="I1310" s="4"/>
      <c r="V1310" s="6"/>
      <c r="X1310" s="6"/>
    </row>
    <row r="1311" spans="1:24" s="5" customFormat="1" x14ac:dyDescent="0.35">
      <c r="A1311" s="6"/>
      <c r="B1311" s="237"/>
      <c r="C1311" s="6"/>
      <c r="D1311" s="228" t="s">
        <v>393</v>
      </c>
      <c r="E1311" s="229"/>
      <c r="F1311" s="230"/>
      <c r="G1311" s="6"/>
      <c r="H1311" s="6"/>
      <c r="I1311" s="4"/>
      <c r="V1311" s="6"/>
      <c r="X1311" s="6"/>
    </row>
    <row r="1312" spans="1:24" s="5" customFormat="1" x14ac:dyDescent="0.35">
      <c r="A1312" s="6"/>
      <c r="B1312" s="237"/>
      <c r="C1312" s="6"/>
      <c r="D1312" s="228" t="s">
        <v>393</v>
      </c>
      <c r="E1312" s="229"/>
      <c r="F1312" s="230"/>
      <c r="G1312" s="6"/>
      <c r="H1312" s="6"/>
      <c r="I1312" s="4"/>
      <c r="V1312" s="6"/>
      <c r="X1312" s="6"/>
    </row>
    <row r="1313" spans="1:24" s="5" customFormat="1" x14ac:dyDescent="0.35">
      <c r="A1313" s="6"/>
      <c r="B1313" s="237"/>
      <c r="C1313" s="6"/>
      <c r="D1313" s="228" t="s">
        <v>393</v>
      </c>
      <c r="E1313" s="229"/>
      <c r="F1313" s="230"/>
      <c r="G1313" s="6"/>
      <c r="H1313" s="6"/>
      <c r="I1313" s="4"/>
      <c r="V1313" s="6"/>
      <c r="X1313" s="6"/>
    </row>
    <row r="1314" spans="1:24" s="5" customFormat="1" x14ac:dyDescent="0.35">
      <c r="A1314" s="6"/>
      <c r="B1314" s="237"/>
      <c r="C1314" s="6"/>
      <c r="D1314" s="228" t="s">
        <v>393</v>
      </c>
      <c r="E1314" s="229"/>
      <c r="F1314" s="230"/>
      <c r="G1314" s="6"/>
      <c r="H1314" s="6"/>
      <c r="I1314" s="4"/>
      <c r="V1314" s="6"/>
      <c r="X1314" s="6"/>
    </row>
    <row r="1315" spans="1:24" s="5" customFormat="1" x14ac:dyDescent="0.35">
      <c r="A1315" s="6"/>
      <c r="B1315" s="237"/>
      <c r="C1315" s="6"/>
      <c r="D1315" s="228" t="s">
        <v>393</v>
      </c>
      <c r="E1315" s="229"/>
      <c r="F1315" s="230"/>
      <c r="G1315" s="6"/>
      <c r="H1315" s="6"/>
      <c r="I1315" s="4"/>
      <c r="V1315" s="6"/>
      <c r="X1315" s="6"/>
    </row>
    <row r="1316" spans="1:24" s="5" customFormat="1" x14ac:dyDescent="0.35">
      <c r="A1316" s="6"/>
      <c r="B1316" s="237"/>
      <c r="C1316" s="6"/>
      <c r="D1316" s="228" t="s">
        <v>393</v>
      </c>
      <c r="E1316" s="229"/>
      <c r="F1316" s="230"/>
      <c r="G1316" s="6"/>
      <c r="H1316" s="6"/>
      <c r="I1316" s="4"/>
      <c r="V1316" s="6"/>
      <c r="X1316" s="6"/>
    </row>
    <row r="1317" spans="1:24" s="5" customFormat="1" x14ac:dyDescent="0.35">
      <c r="A1317" s="6"/>
      <c r="B1317" s="237"/>
      <c r="C1317" s="6"/>
      <c r="D1317" s="228" t="s">
        <v>393</v>
      </c>
      <c r="E1317" s="229"/>
      <c r="F1317" s="230"/>
      <c r="G1317" s="6"/>
      <c r="H1317" s="6"/>
      <c r="I1317" s="4"/>
      <c r="V1317" s="6"/>
      <c r="X1317" s="6"/>
    </row>
    <row r="1318" spans="1:24" s="5" customFormat="1" x14ac:dyDescent="0.35">
      <c r="A1318" s="6"/>
      <c r="B1318" s="237"/>
      <c r="C1318" s="6"/>
      <c r="D1318" s="228" t="s">
        <v>393</v>
      </c>
      <c r="E1318" s="229"/>
      <c r="F1318" s="230"/>
      <c r="G1318" s="6"/>
      <c r="H1318" s="6"/>
      <c r="I1318" s="4"/>
      <c r="V1318" s="6"/>
      <c r="X1318" s="6"/>
    </row>
    <row r="1319" spans="1:24" s="5" customFormat="1" x14ac:dyDescent="0.35">
      <c r="A1319" s="6"/>
      <c r="B1319" s="237"/>
      <c r="C1319" s="6"/>
      <c r="D1319" s="228" t="s">
        <v>393</v>
      </c>
      <c r="E1319" s="229"/>
      <c r="F1319" s="230"/>
      <c r="G1319" s="6"/>
      <c r="H1319" s="6"/>
      <c r="I1319" s="4"/>
      <c r="V1319" s="6"/>
      <c r="X1319" s="6"/>
    </row>
    <row r="1320" spans="1:24" s="5" customFormat="1" x14ac:dyDescent="0.35">
      <c r="A1320" s="6"/>
      <c r="B1320" s="237"/>
      <c r="C1320" s="6"/>
      <c r="D1320" s="228" t="s">
        <v>393</v>
      </c>
      <c r="E1320" s="229"/>
      <c r="F1320" s="230"/>
      <c r="G1320" s="6"/>
      <c r="H1320" s="6"/>
      <c r="I1320" s="4"/>
      <c r="V1320" s="6"/>
      <c r="X1320" s="6"/>
    </row>
    <row r="1321" spans="1:24" s="5" customFormat="1" x14ac:dyDescent="0.35">
      <c r="A1321" s="6"/>
      <c r="B1321" s="237"/>
      <c r="C1321" s="6"/>
      <c r="D1321" s="228" t="s">
        <v>393</v>
      </c>
      <c r="E1321" s="229"/>
      <c r="F1321" s="230"/>
      <c r="G1321" s="6"/>
      <c r="H1321" s="6"/>
      <c r="I1321" s="4"/>
      <c r="V1321" s="6"/>
      <c r="X1321" s="6"/>
    </row>
    <row r="1322" spans="1:24" s="5" customFormat="1" x14ac:dyDescent="0.35">
      <c r="A1322" s="6"/>
      <c r="B1322" s="237"/>
      <c r="C1322" s="6"/>
      <c r="D1322" s="228" t="s">
        <v>393</v>
      </c>
      <c r="E1322" s="229"/>
      <c r="F1322" s="230"/>
      <c r="G1322" s="6"/>
      <c r="H1322" s="6"/>
      <c r="I1322" s="4"/>
      <c r="V1322" s="6"/>
      <c r="X1322" s="6"/>
    </row>
    <row r="1323" spans="1:24" s="5" customFormat="1" x14ac:dyDescent="0.35">
      <c r="A1323" s="6"/>
      <c r="B1323" s="237"/>
      <c r="C1323" s="6"/>
      <c r="D1323" s="228" t="s">
        <v>393</v>
      </c>
      <c r="E1323" s="229"/>
      <c r="F1323" s="230"/>
      <c r="G1323" s="6"/>
      <c r="H1323" s="6"/>
      <c r="I1323" s="4"/>
      <c r="V1323" s="6"/>
      <c r="X1323" s="6"/>
    </row>
    <row r="1324" spans="1:24" s="5" customFormat="1" x14ac:dyDescent="0.35">
      <c r="A1324" s="6"/>
      <c r="B1324" s="237"/>
      <c r="C1324" s="6"/>
      <c r="D1324" s="228" t="s">
        <v>393</v>
      </c>
      <c r="E1324" s="229"/>
      <c r="F1324" s="230"/>
      <c r="G1324" s="6"/>
      <c r="H1324" s="6"/>
      <c r="I1324" s="4"/>
      <c r="V1324" s="6"/>
      <c r="X1324" s="6"/>
    </row>
    <row r="1325" spans="1:24" s="5" customFormat="1" x14ac:dyDescent="0.35">
      <c r="A1325" s="6"/>
      <c r="B1325" s="237"/>
      <c r="C1325" s="6"/>
      <c r="D1325" s="228" t="s">
        <v>393</v>
      </c>
      <c r="E1325" s="229"/>
      <c r="F1325" s="230"/>
      <c r="G1325" s="6"/>
      <c r="H1325" s="6"/>
      <c r="I1325" s="4"/>
      <c r="V1325" s="6"/>
      <c r="X1325" s="6"/>
    </row>
    <row r="1326" spans="1:24" s="5" customFormat="1" x14ac:dyDescent="0.35">
      <c r="A1326" s="6"/>
      <c r="B1326" s="237"/>
      <c r="C1326" s="6"/>
      <c r="D1326" s="228" t="s">
        <v>393</v>
      </c>
      <c r="E1326" s="229"/>
      <c r="F1326" s="230"/>
      <c r="G1326" s="6"/>
      <c r="H1326" s="6"/>
      <c r="I1326" s="4"/>
      <c r="V1326" s="6"/>
      <c r="X1326" s="6"/>
    </row>
    <row r="1327" spans="1:24" s="5" customFormat="1" x14ac:dyDescent="0.35">
      <c r="A1327" s="6"/>
      <c r="B1327" s="237"/>
      <c r="C1327" s="6"/>
      <c r="D1327" s="228" t="s">
        <v>393</v>
      </c>
      <c r="E1327" s="229"/>
      <c r="F1327" s="230"/>
      <c r="G1327" s="6"/>
      <c r="H1327" s="6"/>
      <c r="I1327" s="4"/>
      <c r="V1327" s="6"/>
      <c r="X1327" s="6"/>
    </row>
    <row r="1328" spans="1:24" s="5" customFormat="1" x14ac:dyDescent="0.35">
      <c r="A1328" s="6"/>
      <c r="B1328" s="237"/>
      <c r="C1328" s="6"/>
      <c r="D1328" s="228" t="s">
        <v>393</v>
      </c>
      <c r="E1328" s="229"/>
      <c r="F1328" s="230"/>
      <c r="G1328" s="6"/>
      <c r="H1328" s="6"/>
      <c r="I1328" s="4"/>
      <c r="V1328" s="6"/>
      <c r="X1328" s="6"/>
    </row>
    <row r="1329" spans="1:24" s="5" customFormat="1" x14ac:dyDescent="0.35">
      <c r="A1329" s="6"/>
      <c r="B1329" s="237"/>
      <c r="C1329" s="6"/>
      <c r="D1329" s="228" t="s">
        <v>393</v>
      </c>
      <c r="E1329" s="229"/>
      <c r="F1329" s="230"/>
      <c r="G1329" s="6"/>
      <c r="H1329" s="6"/>
      <c r="I1329" s="4"/>
      <c r="V1329" s="6"/>
      <c r="X1329" s="6"/>
    </row>
    <row r="1330" spans="1:24" s="5" customFormat="1" x14ac:dyDescent="0.35">
      <c r="A1330" s="6"/>
      <c r="B1330" s="237"/>
      <c r="C1330" s="6"/>
      <c r="D1330" s="228" t="s">
        <v>393</v>
      </c>
      <c r="E1330" s="229"/>
      <c r="F1330" s="230"/>
      <c r="G1330" s="6"/>
      <c r="H1330" s="6"/>
      <c r="I1330" s="4"/>
      <c r="V1330" s="6"/>
      <c r="X1330" s="6"/>
    </row>
    <row r="1331" spans="1:24" s="5" customFormat="1" x14ac:dyDescent="0.35">
      <c r="A1331" s="6"/>
      <c r="B1331" s="237"/>
      <c r="C1331" s="6"/>
      <c r="D1331" s="228" t="s">
        <v>393</v>
      </c>
      <c r="E1331" s="229"/>
      <c r="F1331" s="230"/>
      <c r="G1331" s="6"/>
      <c r="H1331" s="6"/>
      <c r="I1331" s="4"/>
      <c r="V1331" s="6"/>
      <c r="X1331" s="6"/>
    </row>
    <row r="1332" spans="1:24" s="5" customFormat="1" x14ac:dyDescent="0.35">
      <c r="A1332" s="6"/>
      <c r="B1332" s="237"/>
      <c r="C1332" s="6"/>
      <c r="D1332" s="228" t="s">
        <v>393</v>
      </c>
      <c r="E1332" s="229"/>
      <c r="F1332" s="230"/>
      <c r="G1332" s="6"/>
      <c r="H1332" s="6"/>
      <c r="I1332" s="4"/>
      <c r="V1332" s="6"/>
      <c r="X1332" s="6"/>
    </row>
    <row r="1333" spans="1:24" s="5" customFormat="1" x14ac:dyDescent="0.35">
      <c r="A1333" s="6"/>
      <c r="B1333" s="237"/>
      <c r="C1333" s="6"/>
      <c r="D1333" s="228" t="s">
        <v>393</v>
      </c>
      <c r="E1333" s="229"/>
      <c r="F1333" s="230"/>
      <c r="G1333" s="6"/>
      <c r="H1333" s="6"/>
      <c r="I1333" s="4"/>
      <c r="V1333" s="6"/>
      <c r="X1333" s="6"/>
    </row>
    <row r="1334" spans="1:24" s="5" customFormat="1" x14ac:dyDescent="0.35">
      <c r="A1334" s="6"/>
      <c r="B1334" s="237"/>
      <c r="C1334" s="6"/>
      <c r="D1334" s="228" t="s">
        <v>393</v>
      </c>
      <c r="E1334" s="229"/>
      <c r="F1334" s="230"/>
      <c r="G1334" s="6"/>
      <c r="H1334" s="6"/>
      <c r="I1334" s="4"/>
      <c r="V1334" s="6"/>
      <c r="X1334" s="6"/>
    </row>
    <row r="1335" spans="1:24" s="5" customFormat="1" x14ac:dyDescent="0.35">
      <c r="A1335" s="6"/>
      <c r="B1335" s="237"/>
      <c r="C1335" s="6"/>
      <c r="D1335" s="228" t="s">
        <v>393</v>
      </c>
      <c r="E1335" s="229"/>
      <c r="F1335" s="230"/>
      <c r="G1335" s="6"/>
      <c r="H1335" s="6"/>
      <c r="I1335" s="4"/>
      <c r="V1335" s="6"/>
      <c r="X1335" s="6"/>
    </row>
    <row r="1336" spans="1:24" s="5" customFormat="1" x14ac:dyDescent="0.35">
      <c r="A1336" s="6"/>
      <c r="B1336" s="237"/>
      <c r="C1336" s="6"/>
      <c r="D1336" s="228" t="s">
        <v>393</v>
      </c>
      <c r="E1336" s="229"/>
      <c r="F1336" s="230"/>
      <c r="G1336" s="6"/>
      <c r="H1336" s="6"/>
      <c r="I1336" s="4"/>
      <c r="V1336" s="6"/>
      <c r="X1336" s="6"/>
    </row>
    <row r="1337" spans="1:24" s="5" customFormat="1" x14ac:dyDescent="0.35">
      <c r="A1337" s="6"/>
      <c r="B1337" s="237"/>
      <c r="C1337" s="6"/>
      <c r="D1337" s="228" t="s">
        <v>393</v>
      </c>
      <c r="E1337" s="229"/>
      <c r="F1337" s="230"/>
      <c r="G1337" s="6"/>
      <c r="H1337" s="6"/>
      <c r="I1337" s="4"/>
      <c r="V1337" s="6"/>
      <c r="X1337" s="6"/>
    </row>
    <row r="1338" spans="1:24" s="5" customFormat="1" x14ac:dyDescent="0.35">
      <c r="A1338" s="6"/>
      <c r="B1338" s="237"/>
      <c r="C1338" s="6"/>
      <c r="D1338" s="228" t="s">
        <v>393</v>
      </c>
      <c r="E1338" s="229"/>
      <c r="F1338" s="230"/>
      <c r="G1338" s="6"/>
      <c r="H1338" s="6"/>
      <c r="I1338" s="4"/>
      <c r="V1338" s="6"/>
      <c r="X1338" s="6"/>
    </row>
    <row r="1339" spans="1:24" s="5" customFormat="1" x14ac:dyDescent="0.35">
      <c r="A1339" s="6"/>
      <c r="B1339" s="237"/>
      <c r="C1339" s="6"/>
      <c r="D1339" s="228" t="s">
        <v>393</v>
      </c>
      <c r="E1339" s="229"/>
      <c r="F1339" s="230"/>
      <c r="G1339" s="6"/>
      <c r="H1339" s="6"/>
      <c r="I1339" s="4"/>
      <c r="V1339" s="6"/>
      <c r="X1339" s="6"/>
    </row>
    <row r="1340" spans="1:24" s="5" customFormat="1" x14ac:dyDescent="0.35">
      <c r="A1340" s="6"/>
      <c r="B1340" s="237"/>
      <c r="C1340" s="6"/>
      <c r="D1340" s="228" t="s">
        <v>393</v>
      </c>
      <c r="E1340" s="229"/>
      <c r="F1340" s="230"/>
      <c r="G1340" s="6"/>
      <c r="H1340" s="6"/>
      <c r="I1340" s="4"/>
      <c r="V1340" s="6"/>
      <c r="X1340" s="6"/>
    </row>
    <row r="1341" spans="1:24" s="5" customFormat="1" x14ac:dyDescent="0.35">
      <c r="A1341" s="6"/>
      <c r="B1341" s="237"/>
      <c r="C1341" s="6"/>
      <c r="D1341" s="228" t="s">
        <v>393</v>
      </c>
      <c r="E1341" s="229"/>
      <c r="F1341" s="230"/>
      <c r="G1341" s="6"/>
      <c r="H1341" s="6"/>
      <c r="I1341" s="4"/>
      <c r="V1341" s="6"/>
      <c r="X1341" s="6"/>
    </row>
    <row r="1342" spans="1:24" s="5" customFormat="1" x14ac:dyDescent="0.35">
      <c r="A1342" s="6"/>
      <c r="B1342" s="237"/>
      <c r="C1342" s="6"/>
      <c r="D1342" s="228" t="s">
        <v>393</v>
      </c>
      <c r="E1342" s="229"/>
      <c r="F1342" s="230"/>
      <c r="G1342" s="6"/>
      <c r="H1342" s="6"/>
      <c r="I1342" s="4"/>
      <c r="V1342" s="6"/>
      <c r="X1342" s="6"/>
    </row>
    <row r="1343" spans="1:24" s="5" customFormat="1" x14ac:dyDescent="0.35">
      <c r="A1343" s="6"/>
      <c r="B1343" s="237"/>
      <c r="C1343" s="6"/>
      <c r="D1343" s="228" t="s">
        <v>393</v>
      </c>
      <c r="E1343" s="229"/>
      <c r="F1343" s="230"/>
      <c r="G1343" s="6"/>
      <c r="H1343" s="6"/>
      <c r="I1343" s="4"/>
      <c r="V1343" s="6"/>
      <c r="X1343" s="6"/>
    </row>
    <row r="1344" spans="1:24" s="5" customFormat="1" x14ac:dyDescent="0.35">
      <c r="A1344" s="6"/>
      <c r="B1344" s="237"/>
      <c r="C1344" s="6"/>
      <c r="D1344" s="228" t="s">
        <v>393</v>
      </c>
      <c r="E1344" s="229"/>
      <c r="F1344" s="230"/>
      <c r="G1344" s="6"/>
      <c r="H1344" s="6"/>
      <c r="I1344" s="4"/>
      <c r="V1344" s="6"/>
      <c r="X1344" s="6"/>
    </row>
    <row r="1345" spans="1:24" s="5" customFormat="1" x14ac:dyDescent="0.35">
      <c r="A1345" s="6"/>
      <c r="B1345" s="237"/>
      <c r="C1345" s="6"/>
      <c r="D1345" s="228" t="s">
        <v>393</v>
      </c>
      <c r="E1345" s="229"/>
      <c r="F1345" s="230"/>
      <c r="G1345" s="6"/>
      <c r="H1345" s="6"/>
      <c r="I1345" s="4"/>
      <c r="V1345" s="6"/>
      <c r="X1345" s="6"/>
    </row>
    <row r="1346" spans="1:24" s="5" customFormat="1" x14ac:dyDescent="0.35">
      <c r="A1346" s="6"/>
      <c r="B1346" s="237"/>
      <c r="C1346" s="6"/>
      <c r="D1346" s="228" t="s">
        <v>393</v>
      </c>
      <c r="E1346" s="229"/>
      <c r="F1346" s="230"/>
      <c r="G1346" s="6"/>
      <c r="H1346" s="6"/>
      <c r="I1346" s="4"/>
      <c r="V1346" s="6"/>
      <c r="X1346" s="6"/>
    </row>
    <row r="1347" spans="1:24" s="5" customFormat="1" x14ac:dyDescent="0.35">
      <c r="A1347" s="6"/>
      <c r="B1347" s="237"/>
      <c r="C1347" s="6"/>
      <c r="D1347" s="228" t="s">
        <v>393</v>
      </c>
      <c r="E1347" s="229"/>
      <c r="F1347" s="230"/>
      <c r="G1347" s="6"/>
      <c r="H1347" s="6"/>
      <c r="I1347" s="4"/>
      <c r="V1347" s="6"/>
      <c r="X1347" s="6"/>
    </row>
    <row r="1348" spans="1:24" s="5" customFormat="1" x14ac:dyDescent="0.35">
      <c r="A1348" s="6"/>
      <c r="B1348" s="237"/>
      <c r="C1348" s="6"/>
      <c r="D1348" s="228" t="s">
        <v>393</v>
      </c>
      <c r="E1348" s="229"/>
      <c r="F1348" s="230"/>
      <c r="G1348" s="6"/>
      <c r="H1348" s="6"/>
      <c r="I1348" s="4"/>
      <c r="V1348" s="6"/>
      <c r="X1348" s="6"/>
    </row>
    <row r="1349" spans="1:24" s="5" customFormat="1" x14ac:dyDescent="0.35">
      <c r="A1349" s="6"/>
      <c r="B1349" s="237"/>
      <c r="C1349" s="6"/>
      <c r="D1349" s="228" t="s">
        <v>393</v>
      </c>
      <c r="E1349" s="229"/>
      <c r="F1349" s="230"/>
      <c r="G1349" s="6"/>
      <c r="H1349" s="6"/>
      <c r="I1349" s="4"/>
      <c r="V1349" s="6"/>
      <c r="X1349" s="6"/>
    </row>
    <row r="1350" spans="1:24" s="5" customFormat="1" x14ac:dyDescent="0.35">
      <c r="A1350" s="6"/>
      <c r="B1350" s="237"/>
      <c r="C1350" s="6"/>
      <c r="D1350" s="228" t="s">
        <v>393</v>
      </c>
      <c r="E1350" s="229"/>
      <c r="F1350" s="230"/>
      <c r="G1350" s="6"/>
      <c r="H1350" s="6"/>
      <c r="I1350" s="4"/>
      <c r="V1350" s="6"/>
      <c r="X1350" s="6"/>
    </row>
    <row r="1351" spans="1:24" s="5" customFormat="1" x14ac:dyDescent="0.35">
      <c r="A1351" s="6"/>
      <c r="B1351" s="237"/>
      <c r="C1351" s="6"/>
      <c r="D1351" s="228" t="s">
        <v>393</v>
      </c>
      <c r="E1351" s="229"/>
      <c r="F1351" s="230"/>
      <c r="G1351" s="6"/>
      <c r="H1351" s="6"/>
      <c r="I1351" s="4"/>
      <c r="V1351" s="6"/>
      <c r="X1351" s="6"/>
    </row>
    <row r="1352" spans="1:24" s="5" customFormat="1" x14ac:dyDescent="0.35">
      <c r="A1352" s="6"/>
      <c r="B1352" s="237"/>
      <c r="C1352" s="6"/>
      <c r="D1352" s="228" t="s">
        <v>393</v>
      </c>
      <c r="E1352" s="229"/>
      <c r="F1352" s="230"/>
      <c r="G1352" s="6"/>
      <c r="H1352" s="6"/>
      <c r="I1352" s="4"/>
      <c r="V1352" s="6"/>
      <c r="X1352" s="6"/>
    </row>
    <row r="1353" spans="1:24" s="5" customFormat="1" x14ac:dyDescent="0.35">
      <c r="A1353" s="6"/>
      <c r="B1353" s="237"/>
      <c r="C1353" s="6"/>
      <c r="D1353" s="228" t="s">
        <v>393</v>
      </c>
      <c r="E1353" s="229"/>
      <c r="F1353" s="230"/>
      <c r="G1353" s="6"/>
      <c r="H1353" s="6"/>
      <c r="I1353" s="4"/>
      <c r="V1353" s="6"/>
      <c r="X1353" s="6"/>
    </row>
    <row r="1354" spans="1:24" s="5" customFormat="1" x14ac:dyDescent="0.35">
      <c r="A1354" s="6"/>
      <c r="B1354" s="237"/>
      <c r="C1354" s="6"/>
      <c r="D1354" s="228" t="s">
        <v>393</v>
      </c>
      <c r="E1354" s="229"/>
      <c r="F1354" s="230"/>
      <c r="G1354" s="6"/>
      <c r="H1354" s="6"/>
      <c r="I1354" s="4"/>
      <c r="V1354" s="6"/>
      <c r="X1354" s="6"/>
    </row>
    <row r="1355" spans="1:24" s="5" customFormat="1" x14ac:dyDescent="0.35">
      <c r="A1355" s="6"/>
      <c r="B1355" s="237"/>
      <c r="C1355" s="6"/>
      <c r="D1355" s="228" t="s">
        <v>393</v>
      </c>
      <c r="E1355" s="229"/>
      <c r="F1355" s="230"/>
      <c r="G1355" s="6"/>
      <c r="H1355" s="6"/>
      <c r="I1355" s="4"/>
      <c r="V1355" s="6"/>
      <c r="X1355" s="6"/>
    </row>
    <row r="1356" spans="1:24" s="5" customFormat="1" x14ac:dyDescent="0.35">
      <c r="A1356" s="6"/>
      <c r="B1356" s="237"/>
      <c r="C1356" s="6"/>
      <c r="D1356" s="228" t="s">
        <v>393</v>
      </c>
      <c r="E1356" s="229"/>
      <c r="F1356" s="230"/>
      <c r="G1356" s="6"/>
      <c r="H1356" s="6"/>
      <c r="I1356" s="4"/>
      <c r="V1356" s="6"/>
      <c r="X1356" s="6"/>
    </row>
    <row r="1357" spans="1:24" s="5" customFormat="1" x14ac:dyDescent="0.35">
      <c r="A1357" s="6"/>
      <c r="B1357" s="237"/>
      <c r="C1357" s="6"/>
      <c r="D1357" s="228" t="s">
        <v>393</v>
      </c>
      <c r="E1357" s="229"/>
      <c r="F1357" s="230"/>
      <c r="G1357" s="6"/>
      <c r="H1357" s="6"/>
      <c r="I1357" s="4"/>
      <c r="V1357" s="6"/>
      <c r="X1357" s="6"/>
    </row>
    <row r="1358" spans="1:24" s="5" customFormat="1" x14ac:dyDescent="0.35">
      <c r="A1358" s="6"/>
      <c r="B1358" s="237"/>
      <c r="C1358" s="6"/>
      <c r="D1358" s="228" t="s">
        <v>393</v>
      </c>
      <c r="E1358" s="229"/>
      <c r="F1358" s="230"/>
      <c r="G1358" s="6"/>
      <c r="H1358" s="6"/>
      <c r="I1358" s="4"/>
      <c r="V1358" s="6"/>
      <c r="X1358" s="6"/>
    </row>
    <row r="1359" spans="1:24" s="5" customFormat="1" x14ac:dyDescent="0.35">
      <c r="A1359" s="6"/>
      <c r="B1359" s="237"/>
      <c r="C1359" s="6"/>
      <c r="D1359" s="228" t="s">
        <v>393</v>
      </c>
      <c r="E1359" s="229"/>
      <c r="F1359" s="230"/>
      <c r="G1359" s="6"/>
      <c r="H1359" s="6"/>
      <c r="I1359" s="4"/>
      <c r="V1359" s="6"/>
      <c r="X1359" s="6"/>
    </row>
    <row r="1360" spans="1:24" s="5" customFormat="1" x14ac:dyDescent="0.35">
      <c r="A1360" s="6"/>
      <c r="B1360" s="237"/>
      <c r="C1360" s="6"/>
      <c r="D1360" s="228" t="s">
        <v>393</v>
      </c>
      <c r="E1360" s="229"/>
      <c r="F1360" s="230"/>
      <c r="G1360" s="6"/>
      <c r="H1360" s="6"/>
      <c r="I1360" s="4"/>
      <c r="V1360" s="6"/>
      <c r="X1360" s="6"/>
    </row>
    <row r="1361" spans="1:24" s="5" customFormat="1" x14ac:dyDescent="0.35">
      <c r="A1361" s="6"/>
      <c r="B1361" s="237"/>
      <c r="C1361" s="6"/>
      <c r="D1361" s="228" t="s">
        <v>393</v>
      </c>
      <c r="E1361" s="229"/>
      <c r="F1361" s="230"/>
      <c r="G1361" s="6"/>
      <c r="H1361" s="6"/>
      <c r="I1361" s="4"/>
      <c r="V1361" s="6"/>
      <c r="X1361" s="6"/>
    </row>
    <row r="1362" spans="1:24" s="5" customFormat="1" x14ac:dyDescent="0.35">
      <c r="A1362" s="6"/>
      <c r="B1362" s="237"/>
      <c r="C1362" s="6"/>
      <c r="D1362" s="228" t="s">
        <v>393</v>
      </c>
      <c r="E1362" s="229"/>
      <c r="F1362" s="230"/>
      <c r="G1362" s="6"/>
      <c r="H1362" s="6"/>
      <c r="I1362" s="4"/>
      <c r="V1362" s="6"/>
      <c r="X1362" s="6"/>
    </row>
    <row r="1363" spans="1:24" s="5" customFormat="1" x14ac:dyDescent="0.35">
      <c r="A1363" s="6"/>
      <c r="B1363" s="237"/>
      <c r="C1363" s="6"/>
      <c r="D1363" s="228" t="s">
        <v>393</v>
      </c>
      <c r="E1363" s="229"/>
      <c r="F1363" s="230"/>
      <c r="G1363" s="6"/>
      <c r="H1363" s="6"/>
      <c r="I1363" s="4"/>
      <c r="V1363" s="6"/>
      <c r="X1363" s="6"/>
    </row>
    <row r="1364" spans="1:24" s="5" customFormat="1" x14ac:dyDescent="0.35">
      <c r="A1364" s="6"/>
      <c r="B1364" s="237"/>
      <c r="C1364" s="6"/>
      <c r="D1364" s="228" t="s">
        <v>393</v>
      </c>
      <c r="E1364" s="229"/>
      <c r="F1364" s="230"/>
      <c r="G1364" s="6"/>
      <c r="H1364" s="6"/>
      <c r="I1364" s="4"/>
      <c r="V1364" s="6"/>
      <c r="X1364" s="6"/>
    </row>
    <row r="1365" spans="1:24" s="5" customFormat="1" x14ac:dyDescent="0.35">
      <c r="A1365" s="6"/>
      <c r="B1365" s="237"/>
      <c r="C1365" s="6"/>
      <c r="D1365" s="228" t="s">
        <v>393</v>
      </c>
      <c r="E1365" s="229"/>
      <c r="F1365" s="230"/>
      <c r="G1365" s="6"/>
      <c r="H1365" s="6"/>
      <c r="I1365" s="4"/>
      <c r="V1365" s="6"/>
      <c r="X1365" s="6"/>
    </row>
    <row r="1366" spans="1:24" s="5" customFormat="1" x14ac:dyDescent="0.35">
      <c r="A1366" s="6"/>
      <c r="B1366" s="237"/>
      <c r="C1366" s="6"/>
      <c r="D1366" s="228" t="s">
        <v>393</v>
      </c>
      <c r="E1366" s="229"/>
      <c r="F1366" s="230"/>
      <c r="G1366" s="6"/>
      <c r="H1366" s="6"/>
      <c r="I1366" s="4"/>
      <c r="V1366" s="6"/>
      <c r="X1366" s="6"/>
    </row>
    <row r="1367" spans="1:24" s="5" customFormat="1" x14ac:dyDescent="0.35">
      <c r="A1367" s="6"/>
      <c r="B1367" s="237"/>
      <c r="C1367" s="6"/>
      <c r="D1367" s="228" t="s">
        <v>393</v>
      </c>
      <c r="E1367" s="229"/>
      <c r="F1367" s="230"/>
      <c r="G1367" s="6"/>
      <c r="H1367" s="6"/>
      <c r="I1367" s="4"/>
      <c r="V1367" s="6"/>
      <c r="X1367" s="6"/>
    </row>
    <row r="1368" spans="1:24" s="5" customFormat="1" x14ac:dyDescent="0.35">
      <c r="A1368" s="6"/>
      <c r="B1368" s="237"/>
      <c r="C1368" s="6"/>
      <c r="D1368" s="228" t="s">
        <v>393</v>
      </c>
      <c r="E1368" s="229"/>
      <c r="F1368" s="230"/>
      <c r="G1368" s="6"/>
      <c r="H1368" s="6"/>
      <c r="I1368" s="4"/>
      <c r="V1368" s="6"/>
      <c r="X1368" s="6"/>
    </row>
    <row r="1369" spans="1:24" s="5" customFormat="1" x14ac:dyDescent="0.35">
      <c r="A1369" s="6"/>
      <c r="B1369" s="237"/>
      <c r="C1369" s="6"/>
      <c r="D1369" s="228" t="s">
        <v>393</v>
      </c>
      <c r="E1369" s="229"/>
      <c r="F1369" s="230"/>
      <c r="G1369" s="6"/>
      <c r="H1369" s="6"/>
      <c r="I1369" s="4"/>
      <c r="V1369" s="6"/>
      <c r="X1369" s="6"/>
    </row>
    <row r="1370" spans="1:24" s="5" customFormat="1" x14ac:dyDescent="0.35">
      <c r="A1370" s="6"/>
      <c r="B1370" s="237"/>
      <c r="C1370" s="6"/>
      <c r="D1370" s="228" t="s">
        <v>393</v>
      </c>
      <c r="E1370" s="229"/>
      <c r="F1370" s="230"/>
      <c r="G1370" s="6"/>
      <c r="H1370" s="6"/>
      <c r="I1370" s="4"/>
      <c r="V1370" s="6"/>
      <c r="X1370" s="6"/>
    </row>
    <row r="1371" spans="1:24" s="5" customFormat="1" x14ac:dyDescent="0.35">
      <c r="A1371" s="6"/>
      <c r="B1371" s="237"/>
      <c r="C1371" s="6"/>
      <c r="D1371" s="228" t="s">
        <v>393</v>
      </c>
      <c r="E1371" s="229"/>
      <c r="F1371" s="230"/>
      <c r="G1371" s="6"/>
      <c r="H1371" s="6"/>
      <c r="I1371" s="4"/>
      <c r="V1371" s="6"/>
      <c r="X1371" s="6"/>
    </row>
    <row r="1372" spans="1:24" s="5" customFormat="1" x14ac:dyDescent="0.35">
      <c r="A1372" s="6"/>
      <c r="B1372" s="237"/>
      <c r="C1372" s="6"/>
      <c r="D1372" s="228" t="s">
        <v>393</v>
      </c>
      <c r="E1372" s="229"/>
      <c r="F1372" s="230"/>
      <c r="G1372" s="6"/>
      <c r="H1372" s="6"/>
      <c r="I1372" s="4"/>
      <c r="V1372" s="6"/>
      <c r="X1372" s="6"/>
    </row>
    <row r="1373" spans="1:24" s="5" customFormat="1" x14ac:dyDescent="0.35">
      <c r="A1373" s="6"/>
      <c r="B1373" s="237"/>
      <c r="C1373" s="6"/>
      <c r="D1373" s="228" t="s">
        <v>393</v>
      </c>
      <c r="E1373" s="229"/>
      <c r="F1373" s="230"/>
      <c r="G1373" s="6"/>
      <c r="H1373" s="6"/>
      <c r="I1373" s="4"/>
      <c r="V1373" s="6"/>
      <c r="X1373" s="6"/>
    </row>
    <row r="1374" spans="1:24" s="5" customFormat="1" x14ac:dyDescent="0.35">
      <c r="A1374" s="6"/>
      <c r="B1374" s="237"/>
      <c r="C1374" s="6"/>
      <c r="D1374" s="228" t="s">
        <v>393</v>
      </c>
      <c r="E1374" s="229"/>
      <c r="F1374" s="230"/>
      <c r="G1374" s="6"/>
      <c r="H1374" s="6"/>
      <c r="I1374" s="4"/>
      <c r="V1374" s="6"/>
      <c r="X1374" s="6"/>
    </row>
    <row r="1375" spans="1:24" s="5" customFormat="1" x14ac:dyDescent="0.35">
      <c r="A1375" s="6"/>
      <c r="B1375" s="237"/>
      <c r="C1375" s="6"/>
      <c r="D1375" s="228" t="s">
        <v>393</v>
      </c>
      <c r="E1375" s="229"/>
      <c r="F1375" s="230"/>
      <c r="G1375" s="6"/>
      <c r="H1375" s="6"/>
      <c r="I1375" s="4"/>
      <c r="V1375" s="6"/>
      <c r="X1375" s="6"/>
    </row>
    <row r="1376" spans="1:24" s="5" customFormat="1" x14ac:dyDescent="0.35">
      <c r="A1376" s="6"/>
      <c r="B1376" s="237"/>
      <c r="C1376" s="6"/>
      <c r="D1376" s="228" t="s">
        <v>393</v>
      </c>
      <c r="E1376" s="229"/>
      <c r="F1376" s="230"/>
      <c r="G1376" s="6"/>
      <c r="H1376" s="6"/>
      <c r="I1376" s="4"/>
      <c r="V1376" s="6"/>
      <c r="X1376" s="6"/>
    </row>
    <row r="1377" spans="1:24" s="5" customFormat="1" x14ac:dyDescent="0.35">
      <c r="A1377" s="6"/>
      <c r="B1377" s="237"/>
      <c r="C1377" s="6"/>
      <c r="D1377" s="228" t="s">
        <v>393</v>
      </c>
      <c r="E1377" s="229"/>
      <c r="F1377" s="230"/>
      <c r="G1377" s="6"/>
      <c r="H1377" s="6"/>
      <c r="I1377" s="4"/>
      <c r="V1377" s="6"/>
      <c r="X1377" s="6"/>
    </row>
    <row r="1378" spans="1:24" s="5" customFormat="1" x14ac:dyDescent="0.35">
      <c r="A1378" s="6"/>
      <c r="B1378" s="237"/>
      <c r="C1378" s="6"/>
      <c r="D1378" s="228" t="s">
        <v>393</v>
      </c>
      <c r="E1378" s="229"/>
      <c r="F1378" s="230"/>
      <c r="G1378" s="6"/>
      <c r="H1378" s="6"/>
      <c r="I1378" s="4"/>
      <c r="V1378" s="6"/>
      <c r="X1378" s="6"/>
    </row>
    <row r="1379" spans="1:24" s="5" customFormat="1" x14ac:dyDescent="0.35">
      <c r="A1379" s="6"/>
      <c r="B1379" s="237"/>
      <c r="C1379" s="6"/>
      <c r="D1379" s="228" t="s">
        <v>393</v>
      </c>
      <c r="E1379" s="229"/>
      <c r="F1379" s="230"/>
      <c r="G1379" s="6"/>
      <c r="H1379" s="6"/>
      <c r="I1379" s="4"/>
      <c r="V1379" s="6"/>
      <c r="X1379" s="6"/>
    </row>
    <row r="1380" spans="1:24" s="5" customFormat="1" x14ac:dyDescent="0.35">
      <c r="A1380" s="6"/>
      <c r="B1380" s="237"/>
      <c r="C1380" s="6"/>
      <c r="D1380" s="228" t="s">
        <v>393</v>
      </c>
      <c r="E1380" s="229"/>
      <c r="F1380" s="230"/>
      <c r="G1380" s="6"/>
      <c r="H1380" s="6"/>
      <c r="I1380" s="4"/>
      <c r="V1380" s="6"/>
      <c r="X1380" s="6"/>
    </row>
    <row r="1381" spans="1:24" s="5" customFormat="1" x14ac:dyDescent="0.35">
      <c r="A1381" s="6"/>
      <c r="B1381" s="237"/>
      <c r="C1381" s="6"/>
      <c r="D1381" s="228" t="s">
        <v>393</v>
      </c>
      <c r="E1381" s="229"/>
      <c r="F1381" s="230"/>
      <c r="G1381" s="6"/>
      <c r="H1381" s="6"/>
      <c r="I1381" s="4"/>
      <c r="V1381" s="6"/>
      <c r="X1381" s="6"/>
    </row>
    <row r="1382" spans="1:24" s="5" customFormat="1" x14ac:dyDescent="0.35">
      <c r="A1382" s="6"/>
      <c r="B1382" s="237"/>
      <c r="C1382" s="6"/>
      <c r="D1382" s="228" t="s">
        <v>393</v>
      </c>
      <c r="E1382" s="229"/>
      <c r="F1382" s="230"/>
      <c r="G1382" s="6"/>
      <c r="H1382" s="6"/>
      <c r="I1382" s="4"/>
      <c r="V1382" s="6"/>
      <c r="X1382" s="6"/>
    </row>
    <row r="1383" spans="1:24" s="5" customFormat="1" x14ac:dyDescent="0.35">
      <c r="A1383" s="6"/>
      <c r="B1383" s="237"/>
      <c r="C1383" s="6"/>
      <c r="D1383" s="228" t="s">
        <v>393</v>
      </c>
      <c r="E1383" s="229"/>
      <c r="F1383" s="230"/>
      <c r="G1383" s="6"/>
      <c r="H1383" s="6"/>
      <c r="I1383" s="4"/>
      <c r="V1383" s="6"/>
      <c r="X1383" s="6"/>
    </row>
    <row r="1384" spans="1:24" s="5" customFormat="1" x14ac:dyDescent="0.35">
      <c r="A1384" s="6"/>
      <c r="B1384" s="237"/>
      <c r="C1384" s="6"/>
      <c r="D1384" s="228" t="s">
        <v>393</v>
      </c>
      <c r="E1384" s="229"/>
      <c r="F1384" s="230"/>
      <c r="G1384" s="6"/>
      <c r="H1384" s="6"/>
      <c r="I1384" s="4"/>
      <c r="V1384" s="6"/>
      <c r="X1384" s="6"/>
    </row>
    <row r="1385" spans="1:24" s="5" customFormat="1" x14ac:dyDescent="0.35">
      <c r="A1385" s="6"/>
      <c r="B1385" s="237"/>
      <c r="C1385" s="6"/>
      <c r="D1385" s="228" t="s">
        <v>393</v>
      </c>
      <c r="E1385" s="229"/>
      <c r="F1385" s="230"/>
      <c r="G1385" s="6"/>
      <c r="H1385" s="6"/>
      <c r="I1385" s="4"/>
      <c r="V1385" s="6"/>
      <c r="X1385" s="6"/>
    </row>
    <row r="1386" spans="1:24" s="5" customFormat="1" x14ac:dyDescent="0.35">
      <c r="A1386" s="6"/>
      <c r="B1386" s="237"/>
      <c r="C1386" s="6"/>
      <c r="D1386" s="228" t="s">
        <v>393</v>
      </c>
      <c r="E1386" s="229"/>
      <c r="F1386" s="230"/>
      <c r="G1386" s="6"/>
      <c r="H1386" s="6"/>
      <c r="I1386" s="4"/>
      <c r="V1386" s="6"/>
      <c r="X1386" s="6"/>
    </row>
    <row r="1387" spans="1:24" s="5" customFormat="1" x14ac:dyDescent="0.35">
      <c r="A1387" s="6"/>
      <c r="B1387" s="237"/>
      <c r="C1387" s="6"/>
      <c r="D1387" s="228" t="s">
        <v>393</v>
      </c>
      <c r="E1387" s="229"/>
      <c r="F1387" s="230"/>
      <c r="G1387" s="6"/>
      <c r="H1387" s="6"/>
      <c r="I1387" s="4"/>
      <c r="V1387" s="6"/>
      <c r="X1387" s="6"/>
    </row>
    <row r="1388" spans="1:24" s="5" customFormat="1" x14ac:dyDescent="0.35">
      <c r="A1388" s="6"/>
      <c r="B1388" s="237"/>
      <c r="C1388" s="6"/>
      <c r="D1388" s="228" t="s">
        <v>393</v>
      </c>
      <c r="E1388" s="229"/>
      <c r="F1388" s="230"/>
      <c r="G1388" s="6"/>
      <c r="H1388" s="6"/>
      <c r="I1388" s="4"/>
      <c r="V1388" s="6"/>
      <c r="X1388" s="6"/>
    </row>
    <row r="1389" spans="1:24" s="5" customFormat="1" x14ac:dyDescent="0.35">
      <c r="A1389" s="6"/>
      <c r="B1389" s="237"/>
      <c r="C1389" s="6"/>
      <c r="D1389" s="228" t="s">
        <v>393</v>
      </c>
      <c r="E1389" s="229"/>
      <c r="F1389" s="230"/>
      <c r="G1389" s="6"/>
      <c r="H1389" s="6"/>
      <c r="I1389" s="4"/>
      <c r="V1389" s="6"/>
      <c r="X1389" s="6"/>
    </row>
    <row r="1390" spans="1:24" s="5" customFormat="1" x14ac:dyDescent="0.35">
      <c r="A1390" s="6"/>
      <c r="B1390" s="237"/>
      <c r="C1390" s="6"/>
      <c r="D1390" s="228" t="s">
        <v>393</v>
      </c>
      <c r="E1390" s="229"/>
      <c r="F1390" s="230"/>
      <c r="G1390" s="6"/>
      <c r="H1390" s="6"/>
      <c r="I1390" s="4"/>
      <c r="V1390" s="6"/>
      <c r="X1390" s="6"/>
    </row>
    <row r="1391" spans="1:24" s="5" customFormat="1" x14ac:dyDescent="0.35">
      <c r="A1391" s="6"/>
      <c r="B1391" s="237"/>
      <c r="C1391" s="6"/>
      <c r="D1391" s="228" t="s">
        <v>393</v>
      </c>
      <c r="E1391" s="229"/>
      <c r="F1391" s="230"/>
      <c r="G1391" s="6"/>
      <c r="H1391" s="6"/>
      <c r="I1391" s="4"/>
      <c r="V1391" s="6"/>
      <c r="X1391" s="6"/>
    </row>
    <row r="1392" spans="1:24" s="5" customFormat="1" x14ac:dyDescent="0.35">
      <c r="A1392" s="6"/>
      <c r="B1392" s="237"/>
      <c r="C1392" s="6"/>
      <c r="D1392" s="228" t="s">
        <v>393</v>
      </c>
      <c r="E1392" s="229"/>
      <c r="F1392" s="230"/>
      <c r="G1392" s="6"/>
      <c r="H1392" s="6"/>
      <c r="I1392" s="4"/>
      <c r="V1392" s="6"/>
      <c r="X1392" s="6"/>
    </row>
    <row r="1393" spans="1:24" s="5" customFormat="1" x14ac:dyDescent="0.35">
      <c r="A1393" s="6"/>
      <c r="B1393" s="237"/>
      <c r="C1393" s="6"/>
      <c r="D1393" s="228" t="s">
        <v>393</v>
      </c>
      <c r="E1393" s="229"/>
      <c r="F1393" s="230"/>
      <c r="G1393" s="6"/>
      <c r="H1393" s="6"/>
      <c r="I1393" s="4"/>
      <c r="V1393" s="6"/>
      <c r="X1393" s="6"/>
    </row>
    <row r="1394" spans="1:24" s="5" customFormat="1" x14ac:dyDescent="0.35">
      <c r="A1394" s="6"/>
      <c r="B1394" s="237"/>
      <c r="C1394" s="6"/>
      <c r="D1394" s="228" t="s">
        <v>393</v>
      </c>
      <c r="E1394" s="229"/>
      <c r="F1394" s="230"/>
      <c r="G1394" s="6"/>
      <c r="H1394" s="6"/>
      <c r="I1394" s="4"/>
      <c r="V1394" s="6"/>
      <c r="X1394" s="6"/>
    </row>
    <row r="1395" spans="1:24" s="5" customFormat="1" x14ac:dyDescent="0.35">
      <c r="A1395" s="6"/>
      <c r="B1395" s="237"/>
      <c r="C1395" s="6"/>
      <c r="D1395" s="228" t="s">
        <v>393</v>
      </c>
      <c r="E1395" s="229"/>
      <c r="F1395" s="230"/>
      <c r="G1395" s="6"/>
      <c r="H1395" s="6"/>
      <c r="I1395" s="4"/>
      <c r="V1395" s="6"/>
      <c r="X1395" s="6"/>
    </row>
    <row r="1396" spans="1:24" s="5" customFormat="1" x14ac:dyDescent="0.35">
      <c r="A1396" s="6"/>
      <c r="B1396" s="237"/>
      <c r="C1396" s="6"/>
      <c r="D1396" s="228" t="s">
        <v>393</v>
      </c>
      <c r="E1396" s="229"/>
      <c r="F1396" s="230"/>
      <c r="G1396" s="6"/>
      <c r="H1396" s="6"/>
      <c r="I1396" s="4"/>
      <c r="V1396" s="6"/>
      <c r="X1396" s="6"/>
    </row>
    <row r="1397" spans="1:24" s="5" customFormat="1" x14ac:dyDescent="0.35">
      <c r="A1397" s="6"/>
      <c r="B1397" s="237"/>
      <c r="C1397" s="6"/>
      <c r="D1397" s="228" t="s">
        <v>393</v>
      </c>
      <c r="E1397" s="229"/>
      <c r="F1397" s="230"/>
      <c r="G1397" s="6"/>
      <c r="H1397" s="6"/>
      <c r="I1397" s="4"/>
      <c r="V1397" s="6"/>
      <c r="X1397" s="6"/>
    </row>
    <row r="1398" spans="1:24" s="5" customFormat="1" x14ac:dyDescent="0.35">
      <c r="A1398" s="6"/>
      <c r="B1398" s="237"/>
      <c r="C1398" s="6"/>
      <c r="D1398" s="228" t="s">
        <v>393</v>
      </c>
      <c r="E1398" s="229"/>
      <c r="F1398" s="230"/>
      <c r="G1398" s="6"/>
      <c r="H1398" s="6"/>
      <c r="I1398" s="4"/>
      <c r="V1398" s="6"/>
      <c r="X1398" s="6"/>
    </row>
    <row r="1399" spans="1:24" s="5" customFormat="1" x14ac:dyDescent="0.35">
      <c r="A1399" s="6"/>
      <c r="B1399" s="237"/>
      <c r="C1399" s="6"/>
      <c r="D1399" s="228" t="s">
        <v>393</v>
      </c>
      <c r="E1399" s="229"/>
      <c r="F1399" s="230"/>
      <c r="G1399" s="6"/>
      <c r="H1399" s="6"/>
      <c r="I1399" s="4"/>
      <c r="V1399" s="6"/>
      <c r="X1399" s="6"/>
    </row>
    <row r="1400" spans="1:24" s="5" customFormat="1" x14ac:dyDescent="0.35">
      <c r="A1400" s="6"/>
      <c r="B1400" s="237"/>
      <c r="C1400" s="6"/>
      <c r="D1400" s="228" t="s">
        <v>393</v>
      </c>
      <c r="E1400" s="229"/>
      <c r="F1400" s="230"/>
      <c r="G1400" s="6"/>
      <c r="H1400" s="6"/>
      <c r="I1400" s="4"/>
      <c r="V1400" s="6"/>
      <c r="X1400" s="6"/>
    </row>
    <row r="1401" spans="1:24" s="5" customFormat="1" x14ac:dyDescent="0.35">
      <c r="A1401" s="6"/>
      <c r="B1401" s="237"/>
      <c r="C1401" s="6"/>
      <c r="D1401" s="228" t="s">
        <v>393</v>
      </c>
      <c r="E1401" s="229"/>
      <c r="F1401" s="230"/>
      <c r="G1401" s="6"/>
      <c r="H1401" s="6"/>
      <c r="I1401" s="4"/>
      <c r="V1401" s="6"/>
      <c r="X1401" s="6"/>
    </row>
    <row r="1402" spans="1:24" s="5" customFormat="1" x14ac:dyDescent="0.35">
      <c r="A1402" s="6"/>
      <c r="B1402" s="237"/>
      <c r="C1402" s="6"/>
      <c r="D1402" s="228" t="s">
        <v>393</v>
      </c>
      <c r="E1402" s="229"/>
      <c r="F1402" s="230"/>
      <c r="G1402" s="6"/>
      <c r="H1402" s="6"/>
      <c r="I1402" s="4"/>
      <c r="V1402" s="6"/>
      <c r="X1402" s="6"/>
    </row>
    <row r="1403" spans="1:24" s="5" customFormat="1" x14ac:dyDescent="0.35">
      <c r="A1403" s="6"/>
      <c r="B1403" s="237"/>
      <c r="C1403" s="6"/>
      <c r="D1403" s="228" t="s">
        <v>393</v>
      </c>
      <c r="E1403" s="229"/>
      <c r="F1403" s="230"/>
      <c r="G1403" s="6"/>
      <c r="H1403" s="6"/>
      <c r="I1403" s="4"/>
      <c r="V1403" s="6"/>
      <c r="X1403" s="6"/>
    </row>
    <row r="1404" spans="1:24" s="5" customFormat="1" x14ac:dyDescent="0.35">
      <c r="A1404" s="6"/>
      <c r="B1404" s="237"/>
      <c r="C1404" s="6"/>
      <c r="D1404" s="228" t="s">
        <v>393</v>
      </c>
      <c r="E1404" s="229"/>
      <c r="F1404" s="230"/>
      <c r="G1404" s="6"/>
      <c r="H1404" s="6"/>
      <c r="I1404" s="4"/>
      <c r="V1404" s="6"/>
      <c r="X1404" s="6"/>
    </row>
    <row r="1405" spans="1:24" s="5" customFormat="1" x14ac:dyDescent="0.35">
      <c r="A1405" s="6"/>
      <c r="B1405" s="237"/>
      <c r="C1405" s="6"/>
      <c r="D1405" s="228" t="s">
        <v>393</v>
      </c>
      <c r="E1405" s="229"/>
      <c r="F1405" s="230"/>
      <c r="G1405" s="6"/>
      <c r="H1405" s="6"/>
      <c r="I1405" s="4"/>
      <c r="V1405" s="6"/>
      <c r="X1405" s="6"/>
    </row>
    <row r="1406" spans="1:24" s="5" customFormat="1" x14ac:dyDescent="0.35">
      <c r="A1406" s="6"/>
      <c r="B1406" s="237"/>
      <c r="C1406" s="6"/>
      <c r="D1406" s="228" t="s">
        <v>393</v>
      </c>
      <c r="E1406" s="229"/>
      <c r="F1406" s="230"/>
      <c r="G1406" s="6"/>
      <c r="H1406" s="6"/>
      <c r="I1406" s="4"/>
      <c r="V1406" s="6"/>
      <c r="X1406" s="6"/>
    </row>
    <row r="1407" spans="1:24" s="5" customFormat="1" x14ac:dyDescent="0.35">
      <c r="A1407" s="6"/>
      <c r="B1407" s="237"/>
      <c r="C1407" s="6"/>
      <c r="D1407" s="228" t="s">
        <v>393</v>
      </c>
      <c r="E1407" s="229"/>
      <c r="F1407" s="230"/>
      <c r="G1407" s="6"/>
      <c r="H1407" s="6"/>
      <c r="I1407" s="4"/>
      <c r="V1407" s="6"/>
      <c r="X1407" s="6"/>
    </row>
    <row r="1408" spans="1:24" s="5" customFormat="1" x14ac:dyDescent="0.35">
      <c r="A1408" s="6"/>
      <c r="B1408" s="237"/>
      <c r="C1408" s="6"/>
      <c r="D1408" s="228" t="s">
        <v>393</v>
      </c>
      <c r="E1408" s="229"/>
      <c r="F1408" s="230"/>
      <c r="G1408" s="6"/>
      <c r="H1408" s="6"/>
      <c r="I1408" s="4"/>
      <c r="V1408" s="6"/>
      <c r="X1408" s="6"/>
    </row>
    <row r="1409" spans="1:24" s="5" customFormat="1" x14ac:dyDescent="0.35">
      <c r="A1409" s="6"/>
      <c r="B1409" s="237"/>
      <c r="C1409" s="6"/>
      <c r="D1409" s="228" t="s">
        <v>393</v>
      </c>
      <c r="E1409" s="229"/>
      <c r="F1409" s="230"/>
      <c r="G1409" s="6"/>
      <c r="H1409" s="6"/>
      <c r="I1409" s="4"/>
      <c r="V1409" s="6"/>
      <c r="X1409" s="6"/>
    </row>
    <row r="1410" spans="1:24" s="5" customFormat="1" x14ac:dyDescent="0.35">
      <c r="A1410" s="6"/>
      <c r="B1410" s="237"/>
      <c r="C1410" s="6"/>
      <c r="D1410" s="228" t="s">
        <v>393</v>
      </c>
      <c r="E1410" s="229"/>
      <c r="F1410" s="230"/>
      <c r="G1410" s="6"/>
      <c r="H1410" s="6"/>
      <c r="I1410" s="4"/>
      <c r="V1410" s="6"/>
      <c r="X1410" s="6"/>
    </row>
    <row r="1411" spans="1:24" s="5" customFormat="1" x14ac:dyDescent="0.35">
      <c r="A1411" s="6"/>
      <c r="B1411" s="237"/>
      <c r="C1411" s="6"/>
      <c r="D1411" s="228" t="s">
        <v>393</v>
      </c>
      <c r="E1411" s="229"/>
      <c r="F1411" s="230"/>
      <c r="G1411" s="6"/>
      <c r="H1411" s="6"/>
      <c r="I1411" s="4"/>
      <c r="V1411" s="6"/>
      <c r="X1411" s="6"/>
    </row>
    <row r="1412" spans="1:24" s="5" customFormat="1" x14ac:dyDescent="0.35">
      <c r="A1412" s="6"/>
      <c r="B1412" s="237"/>
      <c r="C1412" s="6"/>
      <c r="D1412" s="228" t="s">
        <v>393</v>
      </c>
      <c r="E1412" s="229"/>
      <c r="F1412" s="230"/>
      <c r="G1412" s="6"/>
      <c r="H1412" s="6"/>
      <c r="I1412" s="4"/>
      <c r="V1412" s="6"/>
      <c r="X1412" s="6"/>
    </row>
    <row r="1413" spans="1:24" s="5" customFormat="1" x14ac:dyDescent="0.35">
      <c r="A1413" s="6"/>
      <c r="B1413" s="237"/>
      <c r="C1413" s="6"/>
      <c r="D1413" s="228" t="s">
        <v>393</v>
      </c>
      <c r="E1413" s="229"/>
      <c r="F1413" s="230"/>
      <c r="G1413" s="6"/>
      <c r="H1413" s="6"/>
      <c r="I1413" s="4"/>
      <c r="V1413" s="6"/>
      <c r="X1413" s="6"/>
    </row>
    <row r="1414" spans="1:24" s="5" customFormat="1" x14ac:dyDescent="0.35">
      <c r="A1414" s="6"/>
      <c r="B1414" s="237"/>
      <c r="C1414" s="6"/>
      <c r="D1414" s="228" t="s">
        <v>393</v>
      </c>
      <c r="E1414" s="229"/>
      <c r="F1414" s="230"/>
      <c r="G1414" s="6"/>
      <c r="H1414" s="6"/>
      <c r="I1414" s="4"/>
      <c r="V1414" s="6"/>
      <c r="X1414" s="6"/>
    </row>
    <row r="1415" spans="1:24" s="5" customFormat="1" x14ac:dyDescent="0.35">
      <c r="A1415" s="6"/>
      <c r="B1415" s="237"/>
      <c r="C1415" s="6"/>
      <c r="D1415" s="228" t="s">
        <v>393</v>
      </c>
      <c r="E1415" s="229"/>
      <c r="F1415" s="230"/>
      <c r="G1415" s="6"/>
      <c r="H1415" s="6"/>
      <c r="I1415" s="4"/>
      <c r="V1415" s="6"/>
      <c r="X1415" s="6"/>
    </row>
    <row r="1416" spans="1:24" s="5" customFormat="1" x14ac:dyDescent="0.35">
      <c r="A1416" s="6"/>
      <c r="B1416" s="237"/>
      <c r="C1416" s="6"/>
      <c r="D1416" s="228" t="s">
        <v>393</v>
      </c>
      <c r="E1416" s="229"/>
      <c r="F1416" s="230"/>
      <c r="G1416" s="6"/>
      <c r="H1416" s="6"/>
      <c r="I1416" s="4"/>
      <c r="V1416" s="6"/>
      <c r="X1416" s="6"/>
    </row>
    <row r="1417" spans="1:24" s="5" customFormat="1" x14ac:dyDescent="0.35">
      <c r="A1417" s="6"/>
      <c r="B1417" s="237"/>
      <c r="C1417" s="6"/>
      <c r="D1417" s="228" t="s">
        <v>393</v>
      </c>
      <c r="E1417" s="229"/>
      <c r="F1417" s="230"/>
      <c r="G1417" s="6"/>
      <c r="H1417" s="6"/>
      <c r="I1417" s="4"/>
      <c r="V1417" s="6"/>
      <c r="X1417" s="6"/>
    </row>
    <row r="1418" spans="1:24" s="5" customFormat="1" x14ac:dyDescent="0.35">
      <c r="A1418" s="6"/>
      <c r="B1418" s="237"/>
      <c r="C1418" s="6"/>
      <c r="D1418" s="228" t="s">
        <v>393</v>
      </c>
      <c r="E1418" s="229"/>
      <c r="F1418" s="230"/>
      <c r="G1418" s="6"/>
      <c r="H1418" s="6"/>
      <c r="I1418" s="4"/>
      <c r="V1418" s="6"/>
      <c r="X1418" s="6"/>
    </row>
    <row r="1419" spans="1:24" s="5" customFormat="1" x14ac:dyDescent="0.35">
      <c r="A1419" s="6"/>
      <c r="B1419" s="237"/>
      <c r="C1419" s="6"/>
      <c r="D1419" s="228" t="s">
        <v>393</v>
      </c>
      <c r="E1419" s="229"/>
      <c r="F1419" s="230"/>
      <c r="G1419" s="6"/>
      <c r="H1419" s="6"/>
      <c r="I1419" s="4"/>
      <c r="V1419" s="6"/>
      <c r="X1419" s="6"/>
    </row>
    <row r="1420" spans="1:24" s="5" customFormat="1" x14ac:dyDescent="0.35">
      <c r="A1420" s="6"/>
      <c r="B1420" s="237"/>
      <c r="C1420" s="6"/>
      <c r="D1420" s="228" t="s">
        <v>393</v>
      </c>
      <c r="E1420" s="229"/>
      <c r="F1420" s="230"/>
      <c r="G1420" s="6"/>
      <c r="H1420" s="6"/>
      <c r="I1420" s="4"/>
      <c r="V1420" s="6"/>
      <c r="X1420" s="6"/>
    </row>
    <row r="1421" spans="1:24" s="5" customFormat="1" x14ac:dyDescent="0.35">
      <c r="A1421" s="6"/>
      <c r="B1421" s="237"/>
      <c r="C1421" s="6"/>
      <c r="D1421" s="228" t="s">
        <v>393</v>
      </c>
      <c r="E1421" s="229"/>
      <c r="F1421" s="230"/>
      <c r="G1421" s="6"/>
      <c r="H1421" s="6"/>
      <c r="I1421" s="4"/>
      <c r="V1421" s="6"/>
      <c r="X1421" s="6"/>
    </row>
    <row r="1422" spans="1:24" s="5" customFormat="1" x14ac:dyDescent="0.35">
      <c r="A1422" s="6"/>
      <c r="B1422" s="237"/>
      <c r="C1422" s="6"/>
      <c r="D1422" s="228" t="s">
        <v>393</v>
      </c>
      <c r="E1422" s="229"/>
      <c r="F1422" s="230"/>
      <c r="G1422" s="6"/>
      <c r="H1422" s="6"/>
      <c r="I1422" s="4"/>
      <c r="V1422" s="6"/>
      <c r="X1422" s="6"/>
    </row>
    <row r="1423" spans="1:24" s="5" customFormat="1" x14ac:dyDescent="0.35">
      <c r="A1423" s="6"/>
      <c r="B1423" s="237"/>
      <c r="C1423" s="6"/>
      <c r="D1423" s="228" t="s">
        <v>393</v>
      </c>
      <c r="E1423" s="229"/>
      <c r="F1423" s="230"/>
      <c r="G1423" s="6"/>
      <c r="H1423" s="6"/>
      <c r="I1423" s="4"/>
      <c r="V1423" s="6"/>
      <c r="X1423" s="6"/>
    </row>
    <row r="1424" spans="1:24" s="5" customFormat="1" x14ac:dyDescent="0.35">
      <c r="A1424" s="6"/>
      <c r="B1424" s="237"/>
      <c r="C1424" s="6"/>
      <c r="D1424" s="228" t="s">
        <v>393</v>
      </c>
      <c r="E1424" s="229"/>
      <c r="F1424" s="230"/>
      <c r="G1424" s="6"/>
      <c r="H1424" s="6"/>
      <c r="I1424" s="4"/>
      <c r="V1424" s="6"/>
      <c r="X1424" s="6"/>
    </row>
    <row r="1425" spans="1:24" s="5" customFormat="1" x14ac:dyDescent="0.35">
      <c r="A1425" s="6"/>
      <c r="B1425" s="237"/>
      <c r="C1425" s="6"/>
      <c r="D1425" s="228" t="s">
        <v>393</v>
      </c>
      <c r="E1425" s="229"/>
      <c r="F1425" s="230"/>
      <c r="G1425" s="6"/>
      <c r="H1425" s="6"/>
      <c r="I1425" s="4"/>
      <c r="V1425" s="6"/>
      <c r="X1425" s="6"/>
    </row>
    <row r="1426" spans="1:24" s="5" customFormat="1" x14ac:dyDescent="0.35">
      <c r="A1426" s="6"/>
      <c r="B1426" s="237"/>
      <c r="C1426" s="6"/>
      <c r="D1426" s="228" t="s">
        <v>393</v>
      </c>
      <c r="E1426" s="229"/>
      <c r="F1426" s="230"/>
      <c r="G1426" s="6"/>
      <c r="H1426" s="6"/>
      <c r="I1426" s="4"/>
      <c r="V1426" s="6"/>
      <c r="X1426" s="6"/>
    </row>
    <row r="1427" spans="1:24" s="5" customFormat="1" x14ac:dyDescent="0.35">
      <c r="A1427" s="6"/>
      <c r="B1427" s="237"/>
      <c r="C1427" s="6"/>
      <c r="D1427" s="228" t="s">
        <v>393</v>
      </c>
      <c r="E1427" s="229"/>
      <c r="F1427" s="230"/>
      <c r="G1427" s="6"/>
      <c r="H1427" s="6"/>
      <c r="I1427" s="4"/>
      <c r="V1427" s="6"/>
      <c r="X1427" s="6"/>
    </row>
    <row r="1428" spans="1:24" s="5" customFormat="1" x14ac:dyDescent="0.35">
      <c r="A1428" s="6"/>
      <c r="B1428" s="237"/>
      <c r="C1428" s="6"/>
      <c r="D1428" s="228" t="s">
        <v>393</v>
      </c>
      <c r="E1428" s="229"/>
      <c r="F1428" s="230"/>
      <c r="G1428" s="6"/>
      <c r="H1428" s="6"/>
      <c r="I1428" s="4"/>
      <c r="V1428" s="6"/>
      <c r="X1428" s="6"/>
    </row>
    <row r="1429" spans="1:24" s="5" customFormat="1" x14ac:dyDescent="0.35">
      <c r="A1429" s="6"/>
      <c r="B1429" s="237"/>
      <c r="C1429" s="6"/>
      <c r="D1429" s="228" t="s">
        <v>393</v>
      </c>
      <c r="E1429" s="229"/>
      <c r="F1429" s="230"/>
      <c r="G1429" s="6"/>
      <c r="H1429" s="6"/>
      <c r="I1429" s="4"/>
      <c r="V1429" s="6"/>
      <c r="X1429" s="6"/>
    </row>
    <row r="1430" spans="1:24" s="5" customFormat="1" x14ac:dyDescent="0.35">
      <c r="A1430" s="6"/>
      <c r="B1430" s="237"/>
      <c r="C1430" s="6"/>
      <c r="D1430" s="228" t="s">
        <v>393</v>
      </c>
      <c r="E1430" s="229"/>
      <c r="F1430" s="230"/>
      <c r="G1430" s="6"/>
      <c r="H1430" s="6"/>
      <c r="I1430" s="4"/>
      <c r="V1430" s="6"/>
      <c r="X1430" s="6"/>
    </row>
    <row r="1431" spans="1:24" s="5" customFormat="1" x14ac:dyDescent="0.35">
      <c r="A1431" s="6"/>
      <c r="B1431" s="237"/>
      <c r="C1431" s="6"/>
      <c r="D1431" s="228" t="s">
        <v>393</v>
      </c>
      <c r="E1431" s="229"/>
      <c r="F1431" s="230"/>
      <c r="G1431" s="6"/>
      <c r="H1431" s="6"/>
      <c r="I1431" s="4"/>
      <c r="V1431" s="6"/>
      <c r="X1431" s="6"/>
    </row>
    <row r="1432" spans="1:24" s="5" customFormat="1" x14ac:dyDescent="0.35">
      <c r="A1432" s="6"/>
      <c r="B1432" s="237"/>
      <c r="C1432" s="6"/>
      <c r="D1432" s="228" t="s">
        <v>393</v>
      </c>
      <c r="E1432" s="229"/>
      <c r="F1432" s="230"/>
      <c r="G1432" s="6"/>
      <c r="H1432" s="6"/>
      <c r="I1432" s="4"/>
      <c r="V1432" s="6"/>
      <c r="X1432" s="6"/>
    </row>
    <row r="1433" spans="1:24" s="5" customFormat="1" x14ac:dyDescent="0.35">
      <c r="A1433" s="6"/>
      <c r="B1433" s="237"/>
      <c r="C1433" s="6"/>
      <c r="D1433" s="228" t="s">
        <v>393</v>
      </c>
      <c r="E1433" s="229"/>
      <c r="F1433" s="230"/>
      <c r="G1433" s="6"/>
      <c r="H1433" s="6"/>
      <c r="I1433" s="4"/>
      <c r="V1433" s="6"/>
      <c r="X1433" s="6"/>
    </row>
    <row r="1434" spans="1:24" s="5" customFormat="1" x14ac:dyDescent="0.35">
      <c r="A1434" s="6"/>
      <c r="B1434" s="237"/>
      <c r="C1434" s="6"/>
      <c r="D1434" s="228" t="s">
        <v>393</v>
      </c>
      <c r="E1434" s="229"/>
      <c r="F1434" s="230"/>
      <c r="G1434" s="6"/>
      <c r="H1434" s="6"/>
      <c r="I1434" s="4"/>
      <c r="V1434" s="6"/>
      <c r="X1434" s="6"/>
    </row>
    <row r="1435" spans="1:24" s="5" customFormat="1" x14ac:dyDescent="0.35">
      <c r="A1435" s="6"/>
      <c r="B1435" s="237"/>
      <c r="C1435" s="6"/>
      <c r="D1435" s="228" t="s">
        <v>393</v>
      </c>
      <c r="E1435" s="229"/>
      <c r="F1435" s="230"/>
      <c r="G1435" s="6"/>
      <c r="H1435" s="6"/>
      <c r="I1435" s="4"/>
      <c r="V1435" s="6"/>
      <c r="X1435" s="6"/>
    </row>
    <row r="1436" spans="1:24" s="5" customFormat="1" x14ac:dyDescent="0.35">
      <c r="A1436" s="6"/>
      <c r="B1436" s="237"/>
      <c r="C1436" s="6"/>
      <c r="D1436" s="228" t="s">
        <v>393</v>
      </c>
      <c r="E1436" s="229"/>
      <c r="F1436" s="230"/>
      <c r="G1436" s="6"/>
      <c r="H1436" s="6"/>
      <c r="I1436" s="4"/>
      <c r="V1436" s="6"/>
      <c r="X1436" s="6"/>
    </row>
    <row r="1437" spans="1:24" s="5" customFormat="1" x14ac:dyDescent="0.35">
      <c r="A1437" s="6"/>
      <c r="B1437" s="237"/>
      <c r="C1437" s="6"/>
      <c r="D1437" s="228" t="s">
        <v>393</v>
      </c>
      <c r="E1437" s="229"/>
      <c r="F1437" s="230"/>
      <c r="G1437" s="6"/>
      <c r="H1437" s="6"/>
      <c r="I1437" s="4"/>
      <c r="V1437" s="6"/>
      <c r="X1437" s="6"/>
    </row>
    <row r="1438" spans="1:24" s="5" customFormat="1" x14ac:dyDescent="0.35">
      <c r="A1438" s="6"/>
      <c r="B1438" s="237"/>
      <c r="C1438" s="6"/>
      <c r="D1438" s="228" t="s">
        <v>393</v>
      </c>
      <c r="E1438" s="229"/>
      <c r="F1438" s="230"/>
      <c r="G1438" s="6"/>
      <c r="H1438" s="6"/>
      <c r="I1438" s="4"/>
      <c r="V1438" s="6"/>
      <c r="X1438" s="6"/>
    </row>
    <row r="1439" spans="1:24" s="5" customFormat="1" x14ac:dyDescent="0.35">
      <c r="A1439" s="6"/>
      <c r="B1439" s="237"/>
      <c r="C1439" s="6"/>
      <c r="D1439" s="228" t="s">
        <v>393</v>
      </c>
      <c r="E1439" s="229"/>
      <c r="F1439" s="230"/>
      <c r="G1439" s="6"/>
      <c r="H1439" s="6"/>
      <c r="I1439" s="4"/>
      <c r="V1439" s="6"/>
      <c r="X1439" s="6"/>
    </row>
    <row r="1440" spans="1:24" s="5" customFormat="1" x14ac:dyDescent="0.35">
      <c r="A1440" s="6"/>
      <c r="B1440" s="237"/>
      <c r="C1440" s="6"/>
      <c r="D1440" s="228" t="s">
        <v>393</v>
      </c>
      <c r="E1440" s="229"/>
      <c r="F1440" s="230"/>
      <c r="G1440" s="6"/>
      <c r="H1440" s="6"/>
      <c r="I1440" s="4"/>
      <c r="V1440" s="6"/>
      <c r="X1440" s="6"/>
    </row>
    <row r="1441" spans="1:24" s="5" customFormat="1" x14ac:dyDescent="0.35">
      <c r="A1441" s="6"/>
      <c r="B1441" s="237"/>
      <c r="C1441" s="6"/>
      <c r="D1441" s="228" t="s">
        <v>393</v>
      </c>
      <c r="E1441" s="229"/>
      <c r="F1441" s="230"/>
      <c r="G1441" s="6"/>
      <c r="H1441" s="6"/>
      <c r="I1441" s="4"/>
      <c r="V1441" s="6"/>
      <c r="X1441" s="6"/>
    </row>
    <row r="1442" spans="1:24" s="5" customFormat="1" x14ac:dyDescent="0.35">
      <c r="A1442" s="6"/>
      <c r="B1442" s="237"/>
      <c r="C1442" s="6"/>
      <c r="D1442" s="228" t="s">
        <v>393</v>
      </c>
      <c r="E1442" s="229"/>
      <c r="F1442" s="230"/>
      <c r="G1442" s="6"/>
      <c r="H1442" s="6"/>
      <c r="I1442" s="4"/>
      <c r="V1442" s="6"/>
      <c r="X1442" s="6"/>
    </row>
    <row r="1443" spans="1:24" s="5" customFormat="1" x14ac:dyDescent="0.35">
      <c r="A1443" s="6"/>
      <c r="B1443" s="237"/>
      <c r="C1443" s="6"/>
      <c r="D1443" s="228" t="s">
        <v>393</v>
      </c>
      <c r="E1443" s="229"/>
      <c r="F1443" s="230"/>
      <c r="G1443" s="6"/>
      <c r="H1443" s="6"/>
      <c r="I1443" s="4"/>
      <c r="V1443" s="6"/>
      <c r="X1443" s="6"/>
    </row>
    <row r="1444" spans="1:24" s="5" customFormat="1" x14ac:dyDescent="0.35">
      <c r="A1444" s="6"/>
      <c r="B1444" s="237"/>
      <c r="C1444" s="6"/>
      <c r="D1444" s="228" t="s">
        <v>393</v>
      </c>
      <c r="E1444" s="229"/>
      <c r="F1444" s="230"/>
      <c r="G1444" s="6"/>
      <c r="H1444" s="6"/>
      <c r="I1444" s="4"/>
      <c r="V1444" s="6"/>
      <c r="X1444" s="6"/>
    </row>
    <row r="1445" spans="1:24" s="5" customFormat="1" x14ac:dyDescent="0.35">
      <c r="A1445" s="6"/>
      <c r="B1445" s="237"/>
      <c r="C1445" s="6"/>
      <c r="D1445" s="228" t="s">
        <v>393</v>
      </c>
      <c r="E1445" s="229"/>
      <c r="F1445" s="230"/>
      <c r="G1445" s="6"/>
      <c r="H1445" s="6"/>
      <c r="I1445" s="4"/>
      <c r="V1445" s="6"/>
      <c r="X1445" s="6"/>
    </row>
    <row r="1446" spans="1:24" s="5" customFormat="1" x14ac:dyDescent="0.35">
      <c r="A1446" s="6"/>
      <c r="B1446" s="237"/>
      <c r="C1446" s="6"/>
      <c r="D1446" s="228" t="s">
        <v>393</v>
      </c>
      <c r="E1446" s="229"/>
      <c r="F1446" s="230"/>
      <c r="G1446" s="6"/>
      <c r="H1446" s="6"/>
      <c r="I1446" s="4"/>
      <c r="V1446" s="6"/>
      <c r="X1446" s="6"/>
    </row>
    <row r="1447" spans="1:24" s="5" customFormat="1" x14ac:dyDescent="0.35">
      <c r="A1447" s="6"/>
      <c r="B1447" s="237"/>
      <c r="C1447" s="6"/>
      <c r="D1447" s="228" t="s">
        <v>393</v>
      </c>
      <c r="E1447" s="229"/>
      <c r="F1447" s="230"/>
      <c r="G1447" s="6"/>
      <c r="H1447" s="6"/>
      <c r="I1447" s="4"/>
      <c r="V1447" s="6"/>
      <c r="X1447" s="6"/>
    </row>
    <row r="1448" spans="1:24" s="5" customFormat="1" x14ac:dyDescent="0.35">
      <c r="A1448" s="6"/>
      <c r="B1448" s="237"/>
      <c r="C1448" s="6"/>
      <c r="D1448" s="228" t="s">
        <v>393</v>
      </c>
      <c r="E1448" s="229"/>
      <c r="F1448" s="230"/>
      <c r="G1448" s="6"/>
      <c r="H1448" s="6"/>
      <c r="I1448" s="4"/>
      <c r="V1448" s="6"/>
      <c r="X1448" s="6"/>
    </row>
    <row r="1449" spans="1:24" s="5" customFormat="1" x14ac:dyDescent="0.35">
      <c r="A1449" s="6"/>
      <c r="B1449" s="237"/>
      <c r="C1449" s="6"/>
      <c r="D1449" s="228" t="s">
        <v>393</v>
      </c>
      <c r="E1449" s="229"/>
      <c r="F1449" s="230"/>
      <c r="G1449" s="6"/>
      <c r="H1449" s="6"/>
      <c r="I1449" s="4"/>
      <c r="V1449" s="6"/>
      <c r="X1449" s="6"/>
    </row>
    <row r="1450" spans="1:24" s="5" customFormat="1" x14ac:dyDescent="0.35">
      <c r="A1450" s="6"/>
      <c r="B1450" s="237"/>
      <c r="C1450" s="6"/>
      <c r="D1450" s="228" t="s">
        <v>393</v>
      </c>
      <c r="E1450" s="229"/>
      <c r="F1450" s="230"/>
      <c r="G1450" s="6"/>
      <c r="H1450" s="6"/>
      <c r="I1450" s="4"/>
      <c r="V1450" s="6"/>
      <c r="X1450" s="6"/>
    </row>
    <row r="1451" spans="1:24" s="5" customFormat="1" x14ac:dyDescent="0.35">
      <c r="A1451" s="6"/>
      <c r="B1451" s="237"/>
      <c r="C1451" s="6"/>
      <c r="D1451" s="228" t="s">
        <v>393</v>
      </c>
      <c r="E1451" s="229"/>
      <c r="F1451" s="230"/>
      <c r="G1451" s="6"/>
      <c r="H1451" s="6"/>
      <c r="I1451" s="4"/>
      <c r="V1451" s="6"/>
      <c r="X1451" s="6"/>
    </row>
    <row r="1452" spans="1:24" s="5" customFormat="1" x14ac:dyDescent="0.35">
      <c r="A1452" s="6"/>
      <c r="B1452" s="237"/>
      <c r="C1452" s="6"/>
      <c r="D1452" s="228" t="s">
        <v>393</v>
      </c>
      <c r="E1452" s="229"/>
      <c r="F1452" s="230"/>
      <c r="G1452" s="6"/>
      <c r="H1452" s="6"/>
      <c r="I1452" s="4"/>
      <c r="V1452" s="6"/>
      <c r="X1452" s="6"/>
    </row>
    <row r="1453" spans="1:24" s="5" customFormat="1" x14ac:dyDescent="0.35">
      <c r="A1453" s="6"/>
      <c r="B1453" s="237"/>
      <c r="C1453" s="6"/>
      <c r="D1453" s="228" t="s">
        <v>393</v>
      </c>
      <c r="E1453" s="229"/>
      <c r="F1453" s="230"/>
      <c r="G1453" s="6"/>
      <c r="H1453" s="6"/>
      <c r="I1453" s="4"/>
      <c r="V1453" s="6"/>
      <c r="X1453" s="6"/>
    </row>
    <row r="1454" spans="1:24" s="5" customFormat="1" x14ac:dyDescent="0.35">
      <c r="A1454" s="6"/>
      <c r="B1454" s="237"/>
      <c r="C1454" s="6"/>
      <c r="D1454" s="228" t="s">
        <v>393</v>
      </c>
      <c r="E1454" s="229"/>
      <c r="F1454" s="230"/>
      <c r="G1454" s="6"/>
      <c r="H1454" s="6"/>
      <c r="I1454" s="4"/>
      <c r="V1454" s="6"/>
      <c r="X1454" s="6"/>
    </row>
    <row r="1455" spans="1:24" s="5" customFormat="1" x14ac:dyDescent="0.35">
      <c r="A1455" s="6"/>
      <c r="B1455" s="237"/>
      <c r="C1455" s="6"/>
      <c r="D1455" s="228" t="s">
        <v>393</v>
      </c>
      <c r="E1455" s="229"/>
      <c r="F1455" s="230"/>
      <c r="G1455" s="6"/>
      <c r="H1455" s="6"/>
      <c r="I1455" s="4"/>
      <c r="V1455" s="6"/>
      <c r="X1455" s="6"/>
    </row>
    <row r="1456" spans="1:24" s="5" customFormat="1" x14ac:dyDescent="0.35">
      <c r="A1456" s="6"/>
      <c r="B1456" s="237"/>
      <c r="C1456" s="6"/>
      <c r="D1456" s="228" t="s">
        <v>393</v>
      </c>
      <c r="E1456" s="229"/>
      <c r="F1456" s="230"/>
      <c r="G1456" s="6"/>
      <c r="H1456" s="6"/>
      <c r="I1456" s="4"/>
      <c r="V1456" s="6"/>
      <c r="X1456" s="6"/>
    </row>
    <row r="1457" spans="1:24" s="5" customFormat="1" x14ac:dyDescent="0.35">
      <c r="A1457" s="6"/>
      <c r="B1457" s="237"/>
      <c r="C1457" s="6"/>
      <c r="D1457" s="228" t="s">
        <v>393</v>
      </c>
      <c r="E1457" s="229"/>
      <c r="F1457" s="230"/>
      <c r="G1457" s="6"/>
      <c r="H1457" s="6"/>
      <c r="I1457" s="4"/>
      <c r="V1457" s="6"/>
      <c r="X1457" s="6"/>
    </row>
    <row r="1458" spans="1:24" s="5" customFormat="1" x14ac:dyDescent="0.35">
      <c r="A1458" s="6"/>
      <c r="B1458" s="237"/>
      <c r="C1458" s="6"/>
      <c r="D1458" s="228" t="s">
        <v>393</v>
      </c>
      <c r="E1458" s="229"/>
      <c r="F1458" s="230"/>
      <c r="G1458" s="6"/>
      <c r="H1458" s="6"/>
      <c r="I1458" s="4"/>
      <c r="V1458" s="6"/>
      <c r="X1458" s="6"/>
    </row>
    <row r="1459" spans="1:24" s="5" customFormat="1" x14ac:dyDescent="0.35">
      <c r="A1459" s="6"/>
      <c r="B1459" s="237"/>
      <c r="C1459" s="6"/>
      <c r="D1459" s="228" t="s">
        <v>393</v>
      </c>
      <c r="E1459" s="229"/>
      <c r="F1459" s="230"/>
      <c r="G1459" s="6"/>
      <c r="H1459" s="6"/>
      <c r="I1459" s="4"/>
      <c r="V1459" s="6"/>
      <c r="X1459" s="6"/>
    </row>
    <row r="1460" spans="1:24" s="5" customFormat="1" x14ac:dyDescent="0.35">
      <c r="A1460" s="6"/>
      <c r="B1460" s="237"/>
      <c r="C1460" s="6"/>
      <c r="D1460" s="228" t="s">
        <v>393</v>
      </c>
      <c r="E1460" s="229"/>
      <c r="F1460" s="230"/>
      <c r="G1460" s="6"/>
      <c r="H1460" s="6"/>
      <c r="I1460" s="4"/>
      <c r="V1460" s="6"/>
      <c r="X1460" s="6"/>
    </row>
    <row r="1461" spans="1:24" s="5" customFormat="1" x14ac:dyDescent="0.35">
      <c r="A1461" s="6"/>
      <c r="B1461" s="237"/>
      <c r="C1461" s="6"/>
      <c r="D1461" s="228" t="s">
        <v>393</v>
      </c>
      <c r="E1461" s="229"/>
      <c r="F1461" s="230"/>
      <c r="G1461" s="6"/>
      <c r="H1461" s="6"/>
      <c r="I1461" s="4"/>
      <c r="V1461" s="6"/>
      <c r="X1461" s="6"/>
    </row>
    <row r="1462" spans="1:24" s="5" customFormat="1" x14ac:dyDescent="0.35">
      <c r="A1462" s="6"/>
      <c r="B1462" s="237"/>
      <c r="C1462" s="6"/>
      <c r="D1462" s="228" t="s">
        <v>393</v>
      </c>
      <c r="E1462" s="229"/>
      <c r="F1462" s="230"/>
      <c r="G1462" s="6"/>
      <c r="H1462" s="6"/>
      <c r="I1462" s="4"/>
      <c r="V1462" s="6"/>
      <c r="X1462" s="6"/>
    </row>
    <row r="1463" spans="1:24" s="5" customFormat="1" x14ac:dyDescent="0.35">
      <c r="A1463" s="6"/>
      <c r="B1463" s="237"/>
      <c r="C1463" s="6"/>
      <c r="D1463" s="228" t="s">
        <v>393</v>
      </c>
      <c r="E1463" s="229"/>
      <c r="F1463" s="230"/>
      <c r="G1463" s="6"/>
      <c r="H1463" s="6"/>
      <c r="I1463" s="4"/>
      <c r="V1463" s="6"/>
      <c r="X1463" s="6"/>
    </row>
    <row r="1464" spans="1:24" s="5" customFormat="1" x14ac:dyDescent="0.35">
      <c r="A1464" s="6"/>
      <c r="B1464" s="237"/>
      <c r="C1464" s="6"/>
      <c r="D1464" s="228" t="s">
        <v>393</v>
      </c>
      <c r="E1464" s="229"/>
      <c r="F1464" s="230"/>
      <c r="G1464" s="6"/>
      <c r="H1464" s="6"/>
      <c r="I1464" s="4"/>
      <c r="V1464" s="6"/>
      <c r="X1464" s="6"/>
    </row>
    <row r="1465" spans="1:24" s="5" customFormat="1" x14ac:dyDescent="0.35">
      <c r="A1465" s="6"/>
      <c r="B1465" s="237"/>
      <c r="C1465" s="6"/>
      <c r="D1465" s="228" t="s">
        <v>393</v>
      </c>
      <c r="E1465" s="229"/>
      <c r="F1465" s="230"/>
      <c r="G1465" s="6"/>
      <c r="H1465" s="6"/>
      <c r="I1465" s="4"/>
      <c r="V1465" s="6"/>
      <c r="X1465" s="6"/>
    </row>
    <row r="1466" spans="1:24" s="5" customFormat="1" x14ac:dyDescent="0.35">
      <c r="A1466" s="6"/>
      <c r="B1466" s="237"/>
      <c r="C1466" s="6"/>
      <c r="D1466" s="228" t="s">
        <v>393</v>
      </c>
      <c r="E1466" s="229"/>
      <c r="F1466" s="230"/>
      <c r="G1466" s="6"/>
      <c r="H1466" s="6"/>
      <c r="I1466" s="4"/>
      <c r="V1466" s="6"/>
      <c r="X1466" s="6"/>
    </row>
    <row r="1467" spans="1:24" s="5" customFormat="1" x14ac:dyDescent="0.35">
      <c r="A1467" s="6"/>
      <c r="B1467" s="237"/>
      <c r="C1467" s="6"/>
      <c r="D1467" s="228" t="s">
        <v>393</v>
      </c>
      <c r="E1467" s="229"/>
      <c r="F1467" s="230"/>
      <c r="G1467" s="6"/>
      <c r="H1467" s="6"/>
      <c r="I1467" s="4"/>
      <c r="V1467" s="6"/>
      <c r="X1467" s="6"/>
    </row>
    <row r="1468" spans="1:24" s="5" customFormat="1" x14ac:dyDescent="0.35">
      <c r="A1468" s="6"/>
      <c r="B1468" s="237"/>
      <c r="C1468" s="6"/>
      <c r="D1468" s="228" t="s">
        <v>393</v>
      </c>
      <c r="E1468" s="229"/>
      <c r="F1468" s="230"/>
      <c r="G1468" s="6"/>
      <c r="H1468" s="6"/>
      <c r="I1468" s="4"/>
      <c r="V1468" s="6"/>
      <c r="X1468" s="6"/>
    </row>
    <row r="1469" spans="1:24" s="5" customFormat="1" x14ac:dyDescent="0.35">
      <c r="A1469" s="6"/>
      <c r="B1469" s="237"/>
      <c r="C1469" s="6"/>
      <c r="D1469" s="228" t="s">
        <v>393</v>
      </c>
      <c r="E1469" s="229"/>
      <c r="F1469" s="230"/>
      <c r="G1469" s="6"/>
      <c r="H1469" s="6"/>
      <c r="I1469" s="4"/>
      <c r="V1469" s="6"/>
      <c r="X1469" s="6"/>
    </row>
    <row r="1470" spans="1:24" s="5" customFormat="1" x14ac:dyDescent="0.35">
      <c r="A1470" s="6"/>
      <c r="B1470" s="237"/>
      <c r="C1470" s="6"/>
      <c r="D1470" s="228" t="s">
        <v>393</v>
      </c>
      <c r="E1470" s="229"/>
      <c r="F1470" s="230"/>
      <c r="G1470" s="6"/>
      <c r="H1470" s="6"/>
      <c r="I1470" s="4"/>
      <c r="V1470" s="6"/>
      <c r="X1470" s="6"/>
    </row>
    <row r="1471" spans="1:24" s="5" customFormat="1" x14ac:dyDescent="0.35">
      <c r="A1471" s="6"/>
      <c r="B1471" s="237"/>
      <c r="C1471" s="6"/>
      <c r="D1471" s="228" t="s">
        <v>393</v>
      </c>
      <c r="E1471" s="229"/>
      <c r="F1471" s="230"/>
      <c r="G1471" s="6"/>
      <c r="H1471" s="6"/>
      <c r="I1471" s="4"/>
      <c r="V1471" s="6"/>
      <c r="X1471" s="6"/>
    </row>
    <row r="1472" spans="1:24" s="5" customFormat="1" x14ac:dyDescent="0.35">
      <c r="A1472" s="6"/>
      <c r="B1472" s="237"/>
      <c r="C1472" s="6"/>
      <c r="D1472" s="228" t="s">
        <v>393</v>
      </c>
      <c r="E1472" s="229"/>
      <c r="F1472" s="230"/>
      <c r="G1472" s="6"/>
      <c r="H1472" s="6"/>
      <c r="I1472" s="4"/>
      <c r="V1472" s="6"/>
      <c r="X1472" s="6"/>
    </row>
    <row r="1473" spans="1:24" s="5" customFormat="1" x14ac:dyDescent="0.35">
      <c r="A1473" s="6"/>
      <c r="B1473" s="237"/>
      <c r="C1473" s="6"/>
      <c r="D1473" s="228" t="s">
        <v>393</v>
      </c>
      <c r="E1473" s="229"/>
      <c r="F1473" s="230"/>
      <c r="G1473" s="6"/>
      <c r="H1473" s="6"/>
      <c r="I1473" s="4"/>
      <c r="V1473" s="6"/>
      <c r="X1473" s="6"/>
    </row>
    <row r="1474" spans="1:24" s="5" customFormat="1" x14ac:dyDescent="0.35">
      <c r="A1474" s="6"/>
      <c r="B1474" s="237"/>
      <c r="C1474" s="6"/>
      <c r="D1474" s="228" t="s">
        <v>393</v>
      </c>
      <c r="E1474" s="229"/>
      <c r="F1474" s="230"/>
      <c r="G1474" s="6"/>
      <c r="H1474" s="6"/>
      <c r="I1474" s="4"/>
      <c r="V1474" s="6"/>
      <c r="X1474" s="6"/>
    </row>
    <row r="1475" spans="1:24" s="5" customFormat="1" x14ac:dyDescent="0.35">
      <c r="A1475" s="6"/>
      <c r="B1475" s="237"/>
      <c r="C1475" s="6"/>
      <c r="D1475" s="228" t="s">
        <v>393</v>
      </c>
      <c r="E1475" s="229"/>
      <c r="F1475" s="230"/>
      <c r="G1475" s="6"/>
      <c r="H1475" s="6"/>
      <c r="I1475" s="4"/>
      <c r="V1475" s="6"/>
      <c r="X1475" s="6"/>
    </row>
    <row r="1476" spans="1:24" s="5" customFormat="1" x14ac:dyDescent="0.35">
      <c r="A1476" s="6"/>
      <c r="B1476" s="237"/>
      <c r="C1476" s="6"/>
      <c r="D1476" s="228" t="s">
        <v>393</v>
      </c>
      <c r="E1476" s="229"/>
      <c r="F1476" s="230"/>
      <c r="G1476" s="6"/>
      <c r="H1476" s="6"/>
      <c r="I1476" s="4"/>
      <c r="V1476" s="6"/>
      <c r="X1476" s="6"/>
    </row>
    <row r="1477" spans="1:24" s="5" customFormat="1" x14ac:dyDescent="0.35">
      <c r="A1477" s="6"/>
      <c r="B1477" s="237"/>
      <c r="C1477" s="6"/>
      <c r="D1477" s="228" t="s">
        <v>393</v>
      </c>
      <c r="E1477" s="229"/>
      <c r="F1477" s="230"/>
      <c r="G1477" s="6"/>
      <c r="H1477" s="6"/>
      <c r="I1477" s="4"/>
      <c r="V1477" s="6"/>
      <c r="X1477" s="6"/>
    </row>
    <row r="1478" spans="1:24" s="5" customFormat="1" x14ac:dyDescent="0.35">
      <c r="A1478" s="6"/>
      <c r="B1478" s="237"/>
      <c r="C1478" s="6"/>
      <c r="D1478" s="228" t="s">
        <v>393</v>
      </c>
      <c r="E1478" s="229"/>
      <c r="F1478" s="230"/>
      <c r="G1478" s="6"/>
      <c r="H1478" s="6"/>
      <c r="I1478" s="4"/>
      <c r="V1478" s="6"/>
      <c r="X1478" s="6"/>
    </row>
    <row r="1479" spans="1:24" s="5" customFormat="1" x14ac:dyDescent="0.35">
      <c r="A1479" s="6"/>
      <c r="B1479" s="237"/>
      <c r="C1479" s="6"/>
      <c r="D1479" s="228" t="s">
        <v>393</v>
      </c>
      <c r="E1479" s="229"/>
      <c r="F1479" s="230"/>
      <c r="G1479" s="6"/>
      <c r="H1479" s="6"/>
      <c r="I1479" s="4"/>
      <c r="V1479" s="6"/>
      <c r="X1479" s="6"/>
    </row>
    <row r="1480" spans="1:24" s="5" customFormat="1" x14ac:dyDescent="0.35">
      <c r="A1480" s="6"/>
      <c r="B1480" s="237"/>
      <c r="C1480" s="6"/>
      <c r="D1480" s="228" t="s">
        <v>393</v>
      </c>
      <c r="E1480" s="229"/>
      <c r="F1480" s="230"/>
      <c r="G1480" s="6"/>
      <c r="H1480" s="6"/>
      <c r="I1480" s="4"/>
      <c r="V1480" s="6"/>
      <c r="X1480" s="6"/>
    </row>
    <row r="1481" spans="1:24" s="5" customFormat="1" x14ac:dyDescent="0.35">
      <c r="A1481" s="6"/>
      <c r="B1481" s="237"/>
      <c r="C1481" s="6"/>
      <c r="D1481" s="228" t="s">
        <v>393</v>
      </c>
      <c r="E1481" s="229"/>
      <c r="F1481" s="230"/>
      <c r="G1481" s="6"/>
      <c r="H1481" s="6"/>
      <c r="I1481" s="4"/>
      <c r="V1481" s="6"/>
      <c r="X1481" s="6"/>
    </row>
    <row r="1482" spans="1:24" s="5" customFormat="1" x14ac:dyDescent="0.35">
      <c r="A1482" s="6"/>
      <c r="B1482" s="237"/>
      <c r="C1482" s="6"/>
      <c r="D1482" s="228" t="s">
        <v>393</v>
      </c>
      <c r="E1482" s="229"/>
      <c r="F1482" s="230"/>
      <c r="G1482" s="6"/>
      <c r="H1482" s="6"/>
      <c r="I1482" s="4"/>
      <c r="V1482" s="6"/>
      <c r="X1482" s="6"/>
    </row>
    <row r="1483" spans="1:24" s="5" customFormat="1" x14ac:dyDescent="0.35">
      <c r="A1483" s="6"/>
      <c r="B1483" s="237"/>
      <c r="C1483" s="6"/>
      <c r="D1483" s="228" t="s">
        <v>393</v>
      </c>
      <c r="E1483" s="229"/>
      <c r="F1483" s="230"/>
      <c r="G1483" s="6"/>
      <c r="H1483" s="6"/>
      <c r="I1483" s="4"/>
      <c r="V1483" s="6"/>
      <c r="X1483" s="6"/>
    </row>
    <row r="1484" spans="1:24" s="5" customFormat="1" x14ac:dyDescent="0.35">
      <c r="A1484" s="6"/>
      <c r="B1484" s="237"/>
      <c r="C1484" s="6"/>
      <c r="D1484" s="228" t="s">
        <v>393</v>
      </c>
      <c r="E1484" s="229"/>
      <c r="F1484" s="230"/>
      <c r="G1484" s="6"/>
      <c r="H1484" s="6"/>
      <c r="I1484" s="4"/>
      <c r="V1484" s="6"/>
      <c r="X1484" s="6"/>
    </row>
    <row r="1485" spans="1:24" s="5" customFormat="1" x14ac:dyDescent="0.35">
      <c r="A1485" s="6"/>
      <c r="B1485" s="237"/>
      <c r="C1485" s="6"/>
      <c r="D1485" s="228" t="s">
        <v>393</v>
      </c>
      <c r="E1485" s="229"/>
      <c r="F1485" s="230"/>
      <c r="G1485" s="6"/>
      <c r="H1485" s="6"/>
      <c r="I1485" s="4"/>
      <c r="V1485" s="6"/>
      <c r="X1485" s="6"/>
    </row>
    <row r="1486" spans="1:24" s="5" customFormat="1" x14ac:dyDescent="0.35">
      <c r="A1486" s="6"/>
      <c r="B1486" s="237"/>
      <c r="C1486" s="6"/>
      <c r="D1486" s="228" t="s">
        <v>393</v>
      </c>
      <c r="E1486" s="229"/>
      <c r="F1486" s="230"/>
      <c r="G1486" s="6"/>
      <c r="H1486" s="6"/>
      <c r="I1486" s="4"/>
      <c r="V1486" s="6"/>
      <c r="X1486" s="6"/>
    </row>
    <row r="1487" spans="1:24" s="5" customFormat="1" x14ac:dyDescent="0.35">
      <c r="A1487" s="6"/>
      <c r="B1487" s="237"/>
      <c r="C1487" s="6"/>
      <c r="D1487" s="228" t="s">
        <v>393</v>
      </c>
      <c r="E1487" s="229"/>
      <c r="F1487" s="230"/>
      <c r="G1487" s="6"/>
      <c r="H1487" s="6"/>
      <c r="I1487" s="4"/>
      <c r="V1487" s="6"/>
      <c r="X1487" s="6"/>
    </row>
    <row r="1488" spans="1:24" s="5" customFormat="1" x14ac:dyDescent="0.35">
      <c r="A1488" s="6"/>
      <c r="B1488" s="237"/>
      <c r="C1488" s="6"/>
      <c r="D1488" s="228" t="s">
        <v>393</v>
      </c>
      <c r="E1488" s="229"/>
      <c r="F1488" s="230"/>
      <c r="G1488" s="6"/>
      <c r="H1488" s="6"/>
      <c r="I1488" s="4"/>
      <c r="V1488" s="6"/>
      <c r="X1488" s="6"/>
    </row>
    <row r="1489" spans="1:24" s="5" customFormat="1" x14ac:dyDescent="0.35">
      <c r="A1489" s="6"/>
      <c r="B1489" s="237"/>
      <c r="C1489" s="6"/>
      <c r="D1489" s="228" t="s">
        <v>393</v>
      </c>
      <c r="E1489" s="229"/>
      <c r="F1489" s="230"/>
      <c r="G1489" s="6"/>
      <c r="H1489" s="6"/>
      <c r="I1489" s="4"/>
      <c r="V1489" s="6"/>
      <c r="X1489" s="6"/>
    </row>
    <row r="1490" spans="1:24" s="5" customFormat="1" x14ac:dyDescent="0.35">
      <c r="A1490" s="6"/>
      <c r="B1490" s="237"/>
      <c r="C1490" s="6"/>
      <c r="D1490" s="228" t="s">
        <v>393</v>
      </c>
      <c r="E1490" s="229"/>
      <c r="F1490" s="230"/>
      <c r="G1490" s="6"/>
      <c r="H1490" s="6"/>
      <c r="I1490" s="4"/>
      <c r="V1490" s="6"/>
      <c r="X1490" s="6"/>
    </row>
    <row r="1491" spans="1:24" s="5" customFormat="1" x14ac:dyDescent="0.35">
      <c r="A1491" s="6"/>
      <c r="B1491" s="237"/>
      <c r="C1491" s="6"/>
      <c r="D1491" s="228" t="s">
        <v>393</v>
      </c>
      <c r="E1491" s="229"/>
      <c r="F1491" s="230"/>
      <c r="G1491" s="6"/>
      <c r="H1491" s="6"/>
      <c r="I1491" s="4"/>
      <c r="V1491" s="6"/>
      <c r="X1491" s="6"/>
    </row>
    <row r="1492" spans="1:24" s="5" customFormat="1" x14ac:dyDescent="0.35">
      <c r="A1492" s="6"/>
      <c r="B1492" s="237"/>
      <c r="C1492" s="6"/>
      <c r="D1492" s="228" t="s">
        <v>393</v>
      </c>
      <c r="E1492" s="229"/>
      <c r="F1492" s="230"/>
      <c r="G1492" s="6"/>
      <c r="H1492" s="6"/>
      <c r="I1492" s="4"/>
      <c r="V1492" s="6"/>
      <c r="X1492" s="6"/>
    </row>
    <row r="1493" spans="1:24" s="5" customFormat="1" x14ac:dyDescent="0.35">
      <c r="A1493" s="6"/>
      <c r="B1493" s="237"/>
      <c r="C1493" s="6"/>
      <c r="D1493" s="228" t="s">
        <v>393</v>
      </c>
      <c r="E1493" s="229"/>
      <c r="F1493" s="230"/>
      <c r="G1493" s="6"/>
      <c r="H1493" s="6"/>
      <c r="I1493" s="4"/>
      <c r="V1493" s="6"/>
      <c r="X1493" s="6"/>
    </row>
    <row r="1494" spans="1:24" s="5" customFormat="1" x14ac:dyDescent="0.35">
      <c r="A1494" s="6"/>
      <c r="B1494" s="237"/>
      <c r="C1494" s="6"/>
      <c r="D1494" s="228" t="s">
        <v>393</v>
      </c>
      <c r="E1494" s="229"/>
      <c r="F1494" s="230"/>
      <c r="G1494" s="6"/>
      <c r="H1494" s="6"/>
      <c r="I1494" s="4"/>
      <c r="V1494" s="6"/>
      <c r="X1494" s="6"/>
    </row>
    <row r="1495" spans="1:24" s="5" customFormat="1" x14ac:dyDescent="0.35">
      <c r="A1495" s="6"/>
      <c r="B1495" s="237"/>
      <c r="C1495" s="6"/>
      <c r="D1495" s="228" t="s">
        <v>393</v>
      </c>
      <c r="E1495" s="229"/>
      <c r="F1495" s="230"/>
      <c r="G1495" s="6"/>
      <c r="H1495" s="6"/>
      <c r="I1495" s="4"/>
      <c r="V1495" s="6"/>
      <c r="X1495" s="6"/>
    </row>
    <row r="1496" spans="1:24" s="5" customFormat="1" x14ac:dyDescent="0.35">
      <c r="A1496" s="6"/>
      <c r="B1496" s="237"/>
      <c r="C1496" s="6"/>
      <c r="D1496" s="228" t="s">
        <v>393</v>
      </c>
      <c r="E1496" s="229"/>
      <c r="F1496" s="230"/>
      <c r="G1496" s="6"/>
      <c r="H1496" s="6"/>
      <c r="I1496" s="4"/>
      <c r="V1496" s="6"/>
      <c r="X1496" s="6"/>
    </row>
    <row r="1497" spans="1:24" s="5" customFormat="1" x14ac:dyDescent="0.35">
      <c r="A1497" s="6"/>
      <c r="B1497" s="237"/>
      <c r="C1497" s="6"/>
      <c r="D1497" s="228" t="s">
        <v>393</v>
      </c>
      <c r="E1497" s="229"/>
      <c r="F1497" s="230"/>
      <c r="G1497" s="6"/>
      <c r="H1497" s="6"/>
      <c r="I1497" s="4"/>
      <c r="V1497" s="6"/>
      <c r="X1497" s="6"/>
    </row>
    <row r="1498" spans="1:24" s="5" customFormat="1" x14ac:dyDescent="0.35">
      <c r="A1498" s="6"/>
      <c r="B1498" s="237"/>
      <c r="C1498" s="6"/>
      <c r="D1498" s="228" t="s">
        <v>393</v>
      </c>
      <c r="E1498" s="229"/>
      <c r="F1498" s="230"/>
      <c r="G1498" s="6"/>
      <c r="H1498" s="6"/>
      <c r="I1498" s="4"/>
      <c r="V1498" s="6"/>
      <c r="X1498" s="6"/>
    </row>
    <row r="1499" spans="1:24" s="5" customFormat="1" x14ac:dyDescent="0.35">
      <c r="A1499" s="6"/>
      <c r="B1499" s="237"/>
      <c r="C1499" s="6"/>
      <c r="D1499" s="228" t="s">
        <v>393</v>
      </c>
      <c r="E1499" s="229"/>
      <c r="F1499" s="230"/>
      <c r="G1499" s="6"/>
      <c r="H1499" s="6"/>
      <c r="I1499" s="4"/>
      <c r="V1499" s="6"/>
      <c r="X1499" s="6"/>
    </row>
    <row r="1500" spans="1:24" s="5" customFormat="1" x14ac:dyDescent="0.35">
      <c r="A1500" s="6"/>
      <c r="B1500" s="237"/>
      <c r="C1500" s="6"/>
      <c r="D1500" s="228" t="s">
        <v>393</v>
      </c>
      <c r="E1500" s="229"/>
      <c r="F1500" s="230"/>
      <c r="G1500" s="6"/>
      <c r="H1500" s="6"/>
      <c r="I1500" s="4"/>
      <c r="V1500" s="6"/>
      <c r="X1500" s="6"/>
    </row>
    <row r="1501" spans="1:24" s="5" customFormat="1" x14ac:dyDescent="0.35">
      <c r="A1501" s="6"/>
      <c r="B1501" s="237"/>
      <c r="C1501" s="6"/>
      <c r="D1501" s="228" t="s">
        <v>393</v>
      </c>
      <c r="E1501" s="229"/>
      <c r="F1501" s="230"/>
      <c r="G1501" s="6"/>
      <c r="H1501" s="6"/>
      <c r="I1501" s="4"/>
      <c r="V1501" s="6"/>
      <c r="X1501" s="6"/>
    </row>
    <row r="1502" spans="1:24" s="5" customFormat="1" x14ac:dyDescent="0.35">
      <c r="A1502" s="6"/>
      <c r="B1502" s="237"/>
      <c r="C1502" s="6"/>
      <c r="D1502" s="228" t="s">
        <v>393</v>
      </c>
      <c r="E1502" s="229"/>
      <c r="F1502" s="230"/>
      <c r="G1502" s="6"/>
      <c r="H1502" s="6"/>
      <c r="I1502" s="4"/>
      <c r="V1502" s="6"/>
      <c r="X1502" s="6"/>
    </row>
    <row r="1503" spans="1:24" s="5" customFormat="1" x14ac:dyDescent="0.35">
      <c r="A1503" s="6"/>
      <c r="B1503" s="237"/>
      <c r="C1503" s="6"/>
      <c r="D1503" s="228" t="s">
        <v>393</v>
      </c>
      <c r="E1503" s="229"/>
      <c r="F1503" s="230"/>
      <c r="G1503" s="6"/>
      <c r="H1503" s="6"/>
      <c r="I1503" s="4"/>
      <c r="V1503" s="6"/>
      <c r="X1503" s="6"/>
    </row>
    <row r="1504" spans="1:24" s="5" customFormat="1" x14ac:dyDescent="0.35">
      <c r="A1504" s="6"/>
      <c r="B1504" s="237"/>
      <c r="C1504" s="6"/>
      <c r="D1504" s="228" t="s">
        <v>393</v>
      </c>
      <c r="E1504" s="229"/>
      <c r="F1504" s="230"/>
      <c r="G1504" s="6"/>
      <c r="H1504" s="6"/>
      <c r="I1504" s="4"/>
      <c r="V1504" s="6"/>
      <c r="X1504" s="6"/>
    </row>
    <row r="1505" spans="1:24" s="5" customFormat="1" x14ac:dyDescent="0.35">
      <c r="A1505" s="6"/>
      <c r="B1505" s="237"/>
      <c r="C1505" s="6"/>
      <c r="D1505" s="228" t="s">
        <v>393</v>
      </c>
      <c r="E1505" s="229"/>
      <c r="F1505" s="230"/>
      <c r="G1505" s="6"/>
      <c r="H1505" s="6"/>
      <c r="I1505" s="4"/>
      <c r="V1505" s="6"/>
      <c r="X1505" s="6"/>
    </row>
    <row r="1506" spans="1:24" s="5" customFormat="1" x14ac:dyDescent="0.35">
      <c r="A1506" s="6"/>
      <c r="B1506" s="237"/>
      <c r="C1506" s="6"/>
      <c r="D1506" s="228" t="s">
        <v>393</v>
      </c>
      <c r="E1506" s="229"/>
      <c r="F1506" s="230"/>
      <c r="G1506" s="6"/>
      <c r="H1506" s="6"/>
      <c r="I1506" s="4"/>
      <c r="V1506" s="6"/>
      <c r="X1506" s="6"/>
    </row>
    <row r="1507" spans="1:24" s="5" customFormat="1" x14ac:dyDescent="0.35">
      <c r="A1507" s="6"/>
      <c r="B1507" s="237"/>
      <c r="C1507" s="6"/>
      <c r="D1507" s="228" t="s">
        <v>393</v>
      </c>
      <c r="E1507" s="229"/>
      <c r="F1507" s="230"/>
      <c r="G1507" s="6"/>
      <c r="H1507" s="6"/>
      <c r="I1507" s="4"/>
      <c r="V1507" s="6"/>
      <c r="X1507" s="6"/>
    </row>
    <row r="1508" spans="1:24" s="5" customFormat="1" x14ac:dyDescent="0.35">
      <c r="A1508" s="6"/>
      <c r="B1508" s="237"/>
      <c r="C1508" s="6"/>
      <c r="D1508" s="228" t="s">
        <v>393</v>
      </c>
      <c r="E1508" s="229"/>
      <c r="F1508" s="230"/>
      <c r="G1508" s="6"/>
      <c r="H1508" s="6"/>
      <c r="I1508" s="4"/>
      <c r="V1508" s="6"/>
      <c r="X1508" s="6"/>
    </row>
    <row r="1509" spans="1:24" s="5" customFormat="1" x14ac:dyDescent="0.35">
      <c r="A1509" s="6"/>
      <c r="B1509" s="237"/>
      <c r="C1509" s="6"/>
      <c r="D1509" s="228" t="s">
        <v>393</v>
      </c>
      <c r="E1509" s="229"/>
      <c r="F1509" s="230"/>
      <c r="G1509" s="6"/>
      <c r="H1509" s="6"/>
      <c r="I1509" s="4"/>
      <c r="V1509" s="6"/>
      <c r="X1509" s="6"/>
    </row>
    <row r="1510" spans="1:24" s="5" customFormat="1" x14ac:dyDescent="0.35">
      <c r="A1510" s="6"/>
      <c r="B1510" s="237"/>
      <c r="C1510" s="6"/>
      <c r="D1510" s="228" t="s">
        <v>393</v>
      </c>
      <c r="E1510" s="229"/>
      <c r="F1510" s="230"/>
      <c r="G1510" s="6"/>
      <c r="H1510" s="6"/>
      <c r="I1510" s="4"/>
      <c r="V1510" s="6"/>
      <c r="X1510" s="6"/>
    </row>
    <row r="1511" spans="1:24" s="5" customFormat="1" x14ac:dyDescent="0.35">
      <c r="A1511" s="6"/>
      <c r="B1511" s="237"/>
      <c r="C1511" s="6"/>
      <c r="D1511" s="228" t="s">
        <v>393</v>
      </c>
      <c r="E1511" s="229"/>
      <c r="F1511" s="230"/>
      <c r="G1511" s="6"/>
      <c r="H1511" s="6"/>
      <c r="I1511" s="4"/>
      <c r="V1511" s="6"/>
      <c r="X1511" s="6"/>
    </row>
    <row r="1512" spans="1:24" s="5" customFormat="1" x14ac:dyDescent="0.35">
      <c r="A1512" s="6"/>
      <c r="B1512" s="237"/>
      <c r="C1512" s="6"/>
      <c r="D1512" s="228" t="s">
        <v>393</v>
      </c>
      <c r="E1512" s="229"/>
      <c r="F1512" s="230"/>
      <c r="G1512" s="6"/>
      <c r="H1512" s="6"/>
      <c r="I1512" s="4"/>
      <c r="V1512" s="6"/>
      <c r="X1512" s="6"/>
    </row>
    <row r="1513" spans="1:24" s="5" customFormat="1" x14ac:dyDescent="0.35">
      <c r="A1513" s="6"/>
      <c r="B1513" s="237"/>
      <c r="C1513" s="6"/>
      <c r="D1513" s="228" t="s">
        <v>393</v>
      </c>
      <c r="E1513" s="229"/>
      <c r="F1513" s="230"/>
      <c r="G1513" s="6"/>
      <c r="H1513" s="6"/>
      <c r="I1513" s="4"/>
      <c r="V1513" s="6"/>
      <c r="X1513" s="6"/>
    </row>
    <row r="1514" spans="1:24" s="5" customFormat="1" x14ac:dyDescent="0.35">
      <c r="A1514" s="6"/>
      <c r="B1514" s="237"/>
      <c r="C1514" s="6"/>
      <c r="D1514" s="228" t="s">
        <v>393</v>
      </c>
      <c r="E1514" s="229"/>
      <c r="F1514" s="230"/>
      <c r="G1514" s="6"/>
      <c r="H1514" s="6"/>
      <c r="I1514" s="4"/>
      <c r="V1514" s="6"/>
      <c r="X1514" s="6"/>
    </row>
    <row r="1515" spans="1:24" s="5" customFormat="1" x14ac:dyDescent="0.35">
      <c r="A1515" s="6"/>
      <c r="B1515" s="237"/>
      <c r="C1515" s="6"/>
      <c r="D1515" s="228" t="s">
        <v>393</v>
      </c>
      <c r="E1515" s="229"/>
      <c r="F1515" s="230"/>
      <c r="G1515" s="6"/>
      <c r="H1515" s="6"/>
      <c r="I1515" s="4"/>
      <c r="V1515" s="6"/>
      <c r="X1515" s="6"/>
    </row>
    <row r="1516" spans="1:24" s="5" customFormat="1" x14ac:dyDescent="0.35">
      <c r="A1516" s="6"/>
      <c r="B1516" s="237"/>
      <c r="C1516" s="6"/>
      <c r="D1516" s="228" t="s">
        <v>393</v>
      </c>
      <c r="E1516" s="229"/>
      <c r="F1516" s="230"/>
      <c r="G1516" s="6"/>
      <c r="H1516" s="6"/>
      <c r="I1516" s="4"/>
      <c r="V1516" s="6"/>
      <c r="X1516" s="6"/>
    </row>
    <row r="1517" spans="1:24" s="5" customFormat="1" x14ac:dyDescent="0.35">
      <c r="A1517" s="6"/>
      <c r="B1517" s="237"/>
      <c r="C1517" s="6"/>
      <c r="D1517" s="228" t="s">
        <v>393</v>
      </c>
      <c r="E1517" s="229"/>
      <c r="F1517" s="230"/>
      <c r="G1517" s="6"/>
      <c r="H1517" s="6"/>
      <c r="I1517" s="4"/>
      <c r="V1517" s="6"/>
      <c r="X1517" s="6"/>
    </row>
    <row r="1518" spans="1:24" s="5" customFormat="1" x14ac:dyDescent="0.35">
      <c r="A1518" s="6"/>
      <c r="B1518" s="237"/>
      <c r="C1518" s="6"/>
      <c r="D1518" s="228" t="s">
        <v>393</v>
      </c>
      <c r="E1518" s="229"/>
      <c r="F1518" s="230"/>
      <c r="G1518" s="6"/>
      <c r="H1518" s="6"/>
      <c r="I1518" s="4"/>
      <c r="V1518" s="6"/>
      <c r="X1518" s="6"/>
    </row>
    <row r="1519" spans="1:24" s="5" customFormat="1" x14ac:dyDescent="0.35">
      <c r="A1519" s="6"/>
      <c r="B1519" s="237"/>
      <c r="C1519" s="6"/>
      <c r="D1519" s="228" t="s">
        <v>393</v>
      </c>
      <c r="E1519" s="229"/>
      <c r="F1519" s="230"/>
      <c r="G1519" s="6"/>
      <c r="H1519" s="6"/>
      <c r="I1519" s="4"/>
      <c r="V1519" s="6"/>
      <c r="X1519" s="6"/>
    </row>
    <row r="1520" spans="1:24" s="5" customFormat="1" x14ac:dyDescent="0.35">
      <c r="A1520" s="6"/>
      <c r="B1520" s="237"/>
      <c r="C1520" s="6"/>
      <c r="D1520" s="228" t="s">
        <v>393</v>
      </c>
      <c r="E1520" s="229"/>
      <c r="F1520" s="230"/>
      <c r="G1520" s="6"/>
      <c r="H1520" s="6"/>
      <c r="I1520" s="4"/>
      <c r="V1520" s="6"/>
      <c r="X1520" s="6"/>
    </row>
    <row r="1521" spans="1:24" s="5" customFormat="1" x14ac:dyDescent="0.35">
      <c r="A1521" s="6"/>
      <c r="B1521" s="237"/>
      <c r="C1521" s="6"/>
      <c r="D1521" s="228" t="s">
        <v>393</v>
      </c>
      <c r="E1521" s="229"/>
      <c r="F1521" s="230"/>
      <c r="G1521" s="6"/>
      <c r="H1521" s="6"/>
      <c r="I1521" s="4"/>
      <c r="V1521" s="6"/>
      <c r="X1521" s="6"/>
    </row>
    <row r="1522" spans="1:24" s="5" customFormat="1" x14ac:dyDescent="0.35">
      <c r="A1522" s="6"/>
      <c r="B1522" s="237"/>
      <c r="C1522" s="6"/>
      <c r="D1522" s="228" t="s">
        <v>393</v>
      </c>
      <c r="E1522" s="229"/>
      <c r="F1522" s="230"/>
      <c r="G1522" s="6"/>
      <c r="H1522" s="6"/>
      <c r="I1522" s="4"/>
      <c r="V1522" s="6"/>
      <c r="X1522" s="6"/>
    </row>
    <row r="1523" spans="1:24" s="5" customFormat="1" x14ac:dyDescent="0.35">
      <c r="A1523" s="6"/>
      <c r="B1523" s="237"/>
      <c r="C1523" s="6"/>
      <c r="D1523" s="228" t="s">
        <v>393</v>
      </c>
      <c r="E1523" s="229"/>
      <c r="F1523" s="230"/>
      <c r="G1523" s="6"/>
      <c r="H1523" s="6"/>
      <c r="I1523" s="4"/>
      <c r="V1523" s="6"/>
      <c r="X1523" s="6"/>
    </row>
    <row r="1524" spans="1:24" s="5" customFormat="1" x14ac:dyDescent="0.35">
      <c r="A1524" s="6"/>
      <c r="B1524" s="237"/>
      <c r="C1524" s="6"/>
      <c r="D1524" s="228" t="s">
        <v>393</v>
      </c>
      <c r="E1524" s="229"/>
      <c r="F1524" s="230"/>
      <c r="G1524" s="6"/>
      <c r="H1524" s="6"/>
      <c r="I1524" s="4"/>
      <c r="V1524" s="6"/>
      <c r="X1524" s="6"/>
    </row>
    <row r="1525" spans="1:24" s="5" customFormat="1" x14ac:dyDescent="0.35">
      <c r="A1525" s="6"/>
      <c r="B1525" s="237"/>
      <c r="C1525" s="6"/>
      <c r="D1525" s="228" t="s">
        <v>393</v>
      </c>
      <c r="E1525" s="229"/>
      <c r="F1525" s="230"/>
      <c r="G1525" s="6"/>
      <c r="H1525" s="6"/>
      <c r="I1525" s="4"/>
      <c r="V1525" s="6"/>
      <c r="X1525" s="6"/>
    </row>
    <row r="1526" spans="1:24" s="5" customFormat="1" x14ac:dyDescent="0.35">
      <c r="A1526" s="6"/>
      <c r="B1526" s="237"/>
      <c r="C1526" s="6"/>
      <c r="D1526" s="228" t="s">
        <v>393</v>
      </c>
      <c r="E1526" s="229"/>
      <c r="F1526" s="230"/>
      <c r="G1526" s="6"/>
      <c r="H1526" s="6"/>
      <c r="I1526" s="4"/>
      <c r="V1526" s="6"/>
      <c r="X1526" s="6"/>
    </row>
    <row r="1527" spans="1:24" s="5" customFormat="1" x14ac:dyDescent="0.35">
      <c r="A1527" s="6"/>
      <c r="B1527" s="237"/>
      <c r="C1527" s="6"/>
      <c r="D1527" s="228" t="s">
        <v>393</v>
      </c>
      <c r="E1527" s="229"/>
      <c r="F1527" s="230"/>
      <c r="G1527" s="6"/>
      <c r="H1527" s="6"/>
      <c r="I1527" s="4"/>
      <c r="V1527" s="6"/>
      <c r="X1527" s="6"/>
    </row>
    <row r="1528" spans="1:24" s="5" customFormat="1" x14ac:dyDescent="0.35">
      <c r="A1528" s="6"/>
      <c r="B1528" s="237"/>
      <c r="C1528" s="6"/>
      <c r="D1528" s="228" t="s">
        <v>393</v>
      </c>
      <c r="E1528" s="229"/>
      <c r="F1528" s="230"/>
      <c r="G1528" s="6"/>
      <c r="H1528" s="6"/>
      <c r="I1528" s="4"/>
      <c r="V1528" s="6"/>
      <c r="X1528" s="6"/>
    </row>
    <row r="1529" spans="1:24" s="5" customFormat="1" x14ac:dyDescent="0.35">
      <c r="A1529" s="6"/>
      <c r="B1529" s="237"/>
      <c r="C1529" s="6"/>
      <c r="D1529" s="228" t="s">
        <v>393</v>
      </c>
      <c r="E1529" s="229"/>
      <c r="F1529" s="230"/>
      <c r="G1529" s="6"/>
      <c r="H1529" s="6"/>
      <c r="I1529" s="4"/>
      <c r="V1529" s="6"/>
      <c r="X1529" s="6"/>
    </row>
    <row r="1530" spans="1:24" s="5" customFormat="1" x14ac:dyDescent="0.35">
      <c r="A1530" s="6"/>
      <c r="B1530" s="237"/>
      <c r="C1530" s="6"/>
      <c r="D1530" s="228" t="s">
        <v>393</v>
      </c>
      <c r="E1530" s="229"/>
      <c r="F1530" s="230"/>
      <c r="G1530" s="6"/>
      <c r="H1530" s="6"/>
      <c r="I1530" s="4"/>
      <c r="V1530" s="6"/>
      <c r="X1530" s="6"/>
    </row>
    <row r="1531" spans="1:24" s="5" customFormat="1" x14ac:dyDescent="0.35">
      <c r="A1531" s="6"/>
      <c r="B1531" s="237"/>
      <c r="C1531" s="6"/>
      <c r="D1531" s="228" t="s">
        <v>393</v>
      </c>
      <c r="E1531" s="229"/>
      <c r="F1531" s="230"/>
      <c r="G1531" s="6"/>
      <c r="H1531" s="6"/>
      <c r="I1531" s="4"/>
      <c r="V1531" s="6"/>
      <c r="X1531" s="6"/>
    </row>
    <row r="1532" spans="1:24" s="5" customFormat="1" x14ac:dyDescent="0.35">
      <c r="A1532" s="6"/>
      <c r="B1532" s="237"/>
      <c r="C1532" s="6"/>
      <c r="D1532" s="228" t="s">
        <v>393</v>
      </c>
      <c r="E1532" s="229"/>
      <c r="F1532" s="230"/>
      <c r="G1532" s="6"/>
      <c r="H1532" s="6"/>
      <c r="I1532" s="4"/>
      <c r="V1532" s="6"/>
      <c r="X1532" s="6"/>
    </row>
    <row r="1533" spans="1:24" s="5" customFormat="1" x14ac:dyDescent="0.35">
      <c r="A1533" s="6"/>
      <c r="B1533" s="237"/>
      <c r="C1533" s="6"/>
      <c r="D1533" s="228" t="s">
        <v>393</v>
      </c>
      <c r="E1533" s="229"/>
      <c r="F1533" s="230"/>
      <c r="G1533" s="6"/>
      <c r="H1533" s="6"/>
      <c r="I1533" s="4"/>
      <c r="V1533" s="6"/>
      <c r="X1533" s="6"/>
    </row>
    <row r="1534" spans="1:24" s="5" customFormat="1" x14ac:dyDescent="0.35">
      <c r="A1534" s="6"/>
      <c r="B1534" s="237"/>
      <c r="C1534" s="6"/>
      <c r="D1534" s="228" t="s">
        <v>393</v>
      </c>
      <c r="E1534" s="229"/>
      <c r="F1534" s="230"/>
      <c r="G1534" s="6"/>
      <c r="H1534" s="6"/>
      <c r="I1534" s="4"/>
      <c r="V1534" s="6"/>
      <c r="X1534" s="6"/>
    </row>
    <row r="1535" spans="1:24" s="5" customFormat="1" x14ac:dyDescent="0.35">
      <c r="A1535" s="6"/>
      <c r="B1535" s="237"/>
      <c r="C1535" s="6"/>
      <c r="D1535" s="228" t="s">
        <v>393</v>
      </c>
      <c r="E1535" s="229"/>
      <c r="F1535" s="230"/>
      <c r="G1535" s="6"/>
      <c r="H1535" s="6"/>
      <c r="I1535" s="4"/>
      <c r="V1535" s="6"/>
      <c r="X1535" s="6"/>
    </row>
    <row r="1536" spans="1:24" s="5" customFormat="1" x14ac:dyDescent="0.35">
      <c r="A1536" s="6"/>
      <c r="B1536" s="237"/>
      <c r="C1536" s="6"/>
      <c r="D1536" s="228" t="s">
        <v>393</v>
      </c>
      <c r="E1536" s="229"/>
      <c r="F1536" s="230"/>
      <c r="G1536" s="6"/>
      <c r="H1536" s="6"/>
      <c r="I1536" s="4"/>
      <c r="V1536" s="6"/>
      <c r="X1536" s="6"/>
    </row>
    <row r="1537" spans="1:24" s="5" customFormat="1" x14ac:dyDescent="0.35">
      <c r="A1537" s="6"/>
      <c r="B1537" s="237"/>
      <c r="C1537" s="6"/>
      <c r="D1537" s="228" t="s">
        <v>393</v>
      </c>
      <c r="E1537" s="229"/>
      <c r="F1537" s="230"/>
      <c r="G1537" s="6"/>
      <c r="H1537" s="6"/>
      <c r="I1537" s="4"/>
      <c r="V1537" s="6"/>
      <c r="X1537" s="6"/>
    </row>
    <row r="1538" spans="1:24" s="5" customFormat="1" x14ac:dyDescent="0.35">
      <c r="A1538" s="6"/>
      <c r="B1538" s="237"/>
      <c r="C1538" s="6"/>
      <c r="D1538" s="228" t="s">
        <v>393</v>
      </c>
      <c r="E1538" s="229"/>
      <c r="F1538" s="230"/>
      <c r="G1538" s="6"/>
      <c r="H1538" s="6"/>
      <c r="I1538" s="4"/>
      <c r="V1538" s="6"/>
      <c r="X1538" s="6"/>
    </row>
    <row r="1539" spans="1:24" s="5" customFormat="1" x14ac:dyDescent="0.35">
      <c r="A1539" s="6"/>
      <c r="B1539" s="237"/>
      <c r="C1539" s="6"/>
      <c r="D1539" s="228" t="s">
        <v>393</v>
      </c>
      <c r="E1539" s="229"/>
      <c r="F1539" s="230"/>
      <c r="G1539" s="6"/>
      <c r="H1539" s="6"/>
      <c r="I1539" s="4"/>
      <c r="V1539" s="6"/>
      <c r="X1539" s="6"/>
    </row>
    <row r="1540" spans="1:24" s="5" customFormat="1" x14ac:dyDescent="0.35">
      <c r="A1540" s="6"/>
      <c r="B1540" s="237"/>
      <c r="C1540" s="6"/>
      <c r="D1540" s="228" t="s">
        <v>393</v>
      </c>
      <c r="E1540" s="229"/>
      <c r="F1540" s="230"/>
      <c r="G1540" s="6"/>
      <c r="H1540" s="6"/>
      <c r="I1540" s="4"/>
      <c r="V1540" s="6"/>
      <c r="X1540" s="6"/>
    </row>
    <row r="1541" spans="1:24" s="5" customFormat="1" x14ac:dyDescent="0.35">
      <c r="A1541" s="6"/>
      <c r="B1541" s="237"/>
      <c r="C1541" s="6"/>
      <c r="D1541" s="228" t="s">
        <v>393</v>
      </c>
      <c r="E1541" s="229"/>
      <c r="F1541" s="230"/>
      <c r="G1541" s="6"/>
      <c r="H1541" s="6"/>
      <c r="I1541" s="4"/>
      <c r="V1541" s="6"/>
      <c r="X1541" s="6"/>
    </row>
    <row r="1542" spans="1:24" s="5" customFormat="1" x14ac:dyDescent="0.35">
      <c r="A1542" s="6"/>
      <c r="B1542" s="237"/>
      <c r="C1542" s="6"/>
      <c r="D1542" s="228" t="s">
        <v>393</v>
      </c>
      <c r="E1542" s="229"/>
      <c r="F1542" s="230"/>
      <c r="G1542" s="6"/>
      <c r="H1542" s="6"/>
      <c r="I1542" s="4"/>
      <c r="V1542" s="6"/>
      <c r="X1542" s="6"/>
    </row>
    <row r="1543" spans="1:24" s="5" customFormat="1" x14ac:dyDescent="0.35">
      <c r="A1543" s="6"/>
      <c r="B1543" s="237"/>
      <c r="C1543" s="6"/>
      <c r="D1543" s="228" t="s">
        <v>393</v>
      </c>
      <c r="E1543" s="229"/>
      <c r="F1543" s="230"/>
      <c r="G1543" s="6"/>
      <c r="H1543" s="6"/>
      <c r="I1543" s="4"/>
      <c r="V1543" s="6"/>
      <c r="X1543" s="6"/>
    </row>
    <row r="1544" spans="1:24" s="5" customFormat="1" x14ac:dyDescent="0.35">
      <c r="A1544" s="6"/>
      <c r="B1544" s="237"/>
      <c r="C1544" s="6"/>
      <c r="D1544" s="228" t="s">
        <v>393</v>
      </c>
      <c r="E1544" s="229"/>
      <c r="F1544" s="230"/>
      <c r="G1544" s="6"/>
      <c r="H1544" s="6"/>
      <c r="I1544" s="4"/>
      <c r="V1544" s="6"/>
      <c r="X1544" s="6"/>
    </row>
    <row r="1545" spans="1:24" s="5" customFormat="1" x14ac:dyDescent="0.35">
      <c r="A1545" s="6"/>
      <c r="B1545" s="237"/>
      <c r="C1545" s="6"/>
      <c r="D1545" s="228" t="s">
        <v>393</v>
      </c>
      <c r="E1545" s="229"/>
      <c r="F1545" s="230"/>
      <c r="G1545" s="6"/>
      <c r="H1545" s="6"/>
      <c r="I1545" s="4"/>
      <c r="V1545" s="6"/>
      <c r="X1545" s="6"/>
    </row>
    <row r="1546" spans="1:24" s="5" customFormat="1" x14ac:dyDescent="0.35">
      <c r="A1546" s="6"/>
      <c r="B1546" s="237"/>
      <c r="C1546" s="6"/>
      <c r="D1546" s="228" t="s">
        <v>393</v>
      </c>
      <c r="E1546" s="229"/>
      <c r="F1546" s="230"/>
      <c r="G1546" s="6"/>
      <c r="H1546" s="6"/>
      <c r="I1546" s="4"/>
      <c r="V1546" s="6"/>
      <c r="X1546" s="6"/>
    </row>
    <row r="1547" spans="1:24" s="5" customFormat="1" x14ac:dyDescent="0.35">
      <c r="A1547" s="6"/>
      <c r="B1547" s="237"/>
      <c r="C1547" s="6"/>
      <c r="D1547" s="228" t="s">
        <v>393</v>
      </c>
      <c r="E1547" s="229"/>
      <c r="F1547" s="230"/>
      <c r="G1547" s="6"/>
      <c r="H1547" s="6"/>
      <c r="I1547" s="4"/>
      <c r="V1547" s="6"/>
      <c r="X1547" s="6"/>
    </row>
    <row r="1548" spans="1:24" s="5" customFormat="1" x14ac:dyDescent="0.35">
      <c r="A1548" s="6"/>
      <c r="B1548" s="237"/>
      <c r="C1548" s="6"/>
      <c r="D1548" s="228" t="s">
        <v>393</v>
      </c>
      <c r="E1548" s="229"/>
      <c r="F1548" s="230"/>
      <c r="G1548" s="6"/>
      <c r="H1548" s="6"/>
      <c r="I1548" s="4"/>
      <c r="V1548" s="6"/>
      <c r="X1548" s="6"/>
    </row>
    <row r="1549" spans="1:24" s="5" customFormat="1" x14ac:dyDescent="0.35">
      <c r="A1549" s="6"/>
      <c r="B1549" s="237"/>
      <c r="C1549" s="6"/>
      <c r="D1549" s="228" t="s">
        <v>393</v>
      </c>
      <c r="E1549" s="229"/>
      <c r="F1549" s="230"/>
      <c r="G1549" s="6"/>
      <c r="H1549" s="6"/>
      <c r="I1549" s="4"/>
      <c r="V1549" s="6"/>
      <c r="X1549" s="6"/>
    </row>
    <row r="1550" spans="1:24" s="5" customFormat="1" x14ac:dyDescent="0.35">
      <c r="A1550" s="6"/>
      <c r="B1550" s="237"/>
      <c r="C1550" s="6"/>
      <c r="D1550" s="228" t="s">
        <v>393</v>
      </c>
      <c r="E1550" s="229"/>
      <c r="F1550" s="230"/>
      <c r="G1550" s="6"/>
      <c r="H1550" s="6"/>
      <c r="I1550" s="4"/>
      <c r="V1550" s="6"/>
      <c r="X1550" s="6"/>
    </row>
    <row r="1551" spans="1:24" s="5" customFormat="1" x14ac:dyDescent="0.35">
      <c r="A1551" s="6"/>
      <c r="B1551" s="237"/>
      <c r="C1551" s="6"/>
      <c r="D1551" s="228" t="s">
        <v>393</v>
      </c>
      <c r="E1551" s="229"/>
      <c r="F1551" s="230"/>
      <c r="G1551" s="6"/>
      <c r="H1551" s="6"/>
      <c r="I1551" s="4"/>
      <c r="V1551" s="6"/>
      <c r="X1551" s="6"/>
    </row>
    <row r="1552" spans="1:24" s="5" customFormat="1" x14ac:dyDescent="0.35">
      <c r="A1552" s="6"/>
      <c r="B1552" s="237"/>
      <c r="C1552" s="6"/>
      <c r="D1552" s="228" t="s">
        <v>393</v>
      </c>
      <c r="E1552" s="229"/>
      <c r="F1552" s="230"/>
      <c r="G1552" s="6"/>
      <c r="H1552" s="6"/>
      <c r="I1552" s="4"/>
      <c r="V1552" s="6"/>
      <c r="X1552" s="6"/>
    </row>
    <row r="1553" spans="1:24" s="5" customFormat="1" x14ac:dyDescent="0.35">
      <c r="A1553" s="6"/>
      <c r="B1553" s="237"/>
      <c r="C1553" s="6"/>
      <c r="D1553" s="228" t="s">
        <v>393</v>
      </c>
      <c r="E1553" s="229"/>
      <c r="F1553" s="230"/>
      <c r="G1553" s="6"/>
      <c r="H1553" s="6"/>
      <c r="I1553" s="4"/>
      <c r="V1553" s="6"/>
      <c r="X1553" s="6"/>
    </row>
    <row r="1554" spans="1:24" s="5" customFormat="1" x14ac:dyDescent="0.35">
      <c r="A1554" s="6"/>
      <c r="B1554" s="237"/>
      <c r="C1554" s="6"/>
      <c r="D1554" s="228" t="s">
        <v>393</v>
      </c>
      <c r="E1554" s="229"/>
      <c r="F1554" s="230"/>
      <c r="G1554" s="6"/>
      <c r="H1554" s="6"/>
      <c r="I1554" s="4"/>
      <c r="V1554" s="6"/>
      <c r="X1554" s="6"/>
    </row>
    <row r="1555" spans="1:24" s="5" customFormat="1" x14ac:dyDescent="0.35">
      <c r="A1555" s="6"/>
      <c r="B1555" s="237"/>
      <c r="C1555" s="6"/>
      <c r="D1555" s="228" t="s">
        <v>393</v>
      </c>
      <c r="E1555" s="229"/>
      <c r="F1555" s="230"/>
      <c r="G1555" s="6"/>
      <c r="H1555" s="6"/>
      <c r="I1555" s="4"/>
      <c r="V1555" s="6"/>
      <c r="X1555" s="6"/>
    </row>
    <row r="1556" spans="1:24" s="5" customFormat="1" x14ac:dyDescent="0.35">
      <c r="A1556" s="6"/>
      <c r="B1556" s="237"/>
      <c r="C1556" s="6"/>
      <c r="D1556" s="228" t="s">
        <v>393</v>
      </c>
      <c r="E1556" s="229"/>
      <c r="F1556" s="230"/>
      <c r="G1556" s="6"/>
      <c r="H1556" s="6"/>
      <c r="I1556" s="4"/>
      <c r="V1556" s="6"/>
      <c r="X1556" s="6"/>
    </row>
    <row r="1557" spans="1:24" s="5" customFormat="1" x14ac:dyDescent="0.35">
      <c r="A1557" s="6"/>
      <c r="B1557" s="237"/>
      <c r="C1557" s="6"/>
      <c r="D1557" s="228" t="s">
        <v>393</v>
      </c>
      <c r="E1557" s="229"/>
      <c r="F1557" s="230"/>
      <c r="G1557" s="6"/>
      <c r="H1557" s="6"/>
      <c r="I1557" s="4"/>
      <c r="V1557" s="6"/>
      <c r="X1557" s="6"/>
    </row>
    <row r="1558" spans="1:24" s="5" customFormat="1" x14ac:dyDescent="0.35">
      <c r="A1558" s="6"/>
      <c r="B1558" s="237"/>
      <c r="C1558" s="6"/>
      <c r="D1558" s="228" t="s">
        <v>393</v>
      </c>
      <c r="E1558" s="229"/>
      <c r="F1558" s="230"/>
      <c r="G1558" s="6"/>
      <c r="H1558" s="6"/>
      <c r="I1558" s="4"/>
      <c r="V1558" s="6"/>
      <c r="X1558" s="6"/>
    </row>
    <row r="1559" spans="1:24" s="5" customFormat="1" x14ac:dyDescent="0.35">
      <c r="A1559" s="6"/>
      <c r="B1559" s="237"/>
      <c r="C1559" s="6"/>
      <c r="D1559" s="228" t="s">
        <v>393</v>
      </c>
      <c r="E1559" s="229"/>
      <c r="F1559" s="230"/>
      <c r="G1559" s="6"/>
      <c r="H1559" s="6"/>
      <c r="I1559" s="4"/>
      <c r="V1559" s="6"/>
      <c r="X1559" s="6"/>
    </row>
    <row r="1560" spans="1:24" s="5" customFormat="1" x14ac:dyDescent="0.35">
      <c r="A1560" s="6"/>
      <c r="B1560" s="237"/>
      <c r="C1560" s="6"/>
      <c r="D1560" s="228" t="s">
        <v>393</v>
      </c>
      <c r="E1560" s="229"/>
      <c r="F1560" s="230"/>
      <c r="G1560" s="6"/>
      <c r="H1560" s="6"/>
      <c r="I1560" s="4"/>
      <c r="V1560" s="6"/>
      <c r="X1560" s="6"/>
    </row>
    <row r="1561" spans="1:24" s="5" customFormat="1" x14ac:dyDescent="0.35">
      <c r="A1561" s="6"/>
      <c r="B1561" s="237"/>
      <c r="C1561" s="6"/>
      <c r="D1561" s="228" t="s">
        <v>393</v>
      </c>
      <c r="E1561" s="229"/>
      <c r="F1561" s="230"/>
      <c r="G1561" s="6"/>
      <c r="H1561" s="6"/>
      <c r="I1561" s="4"/>
      <c r="V1561" s="6"/>
      <c r="X1561" s="6"/>
    </row>
    <row r="1562" spans="1:24" s="5" customFormat="1" x14ac:dyDescent="0.35">
      <c r="A1562" s="6"/>
      <c r="B1562" s="237"/>
      <c r="C1562" s="6"/>
      <c r="D1562" s="228" t="s">
        <v>393</v>
      </c>
      <c r="E1562" s="229"/>
      <c r="F1562" s="230"/>
      <c r="G1562" s="6"/>
      <c r="H1562" s="6"/>
      <c r="I1562" s="4"/>
      <c r="V1562" s="6"/>
      <c r="X1562" s="6"/>
    </row>
    <row r="1563" spans="1:24" s="5" customFormat="1" x14ac:dyDescent="0.35">
      <c r="A1563" s="6"/>
      <c r="B1563" s="237"/>
      <c r="C1563" s="6"/>
      <c r="D1563" s="228" t="s">
        <v>393</v>
      </c>
      <c r="E1563" s="229"/>
      <c r="F1563" s="230"/>
      <c r="G1563" s="6"/>
      <c r="H1563" s="6"/>
      <c r="I1563" s="4"/>
      <c r="V1563" s="6"/>
      <c r="X1563" s="6"/>
    </row>
    <row r="1564" spans="1:24" s="5" customFormat="1" x14ac:dyDescent="0.35">
      <c r="A1564" s="6"/>
      <c r="B1564" s="237"/>
      <c r="C1564" s="6"/>
      <c r="D1564" s="228" t="s">
        <v>393</v>
      </c>
      <c r="E1564" s="229"/>
      <c r="F1564" s="230"/>
      <c r="G1564" s="6"/>
      <c r="H1564" s="6"/>
      <c r="I1564" s="4"/>
      <c r="V1564" s="6"/>
      <c r="X1564" s="6"/>
    </row>
    <row r="1565" spans="1:24" s="5" customFormat="1" x14ac:dyDescent="0.35">
      <c r="A1565" s="6"/>
      <c r="B1565" s="237"/>
      <c r="C1565" s="6"/>
      <c r="D1565" s="228" t="s">
        <v>393</v>
      </c>
      <c r="E1565" s="229"/>
      <c r="F1565" s="230"/>
      <c r="G1565" s="6"/>
      <c r="H1565" s="6"/>
      <c r="I1565" s="4"/>
      <c r="V1565" s="6"/>
      <c r="X1565" s="6"/>
    </row>
    <row r="1566" spans="1:24" s="5" customFormat="1" x14ac:dyDescent="0.35">
      <c r="A1566" s="6"/>
      <c r="B1566" s="237"/>
      <c r="C1566" s="6"/>
      <c r="D1566" s="228" t="s">
        <v>393</v>
      </c>
      <c r="E1566" s="229"/>
      <c r="F1566" s="230"/>
      <c r="G1566" s="6"/>
      <c r="H1566" s="6"/>
      <c r="I1566" s="4"/>
      <c r="V1566" s="6"/>
      <c r="X1566" s="6"/>
    </row>
    <row r="1567" spans="1:24" s="5" customFormat="1" x14ac:dyDescent="0.35">
      <c r="A1567" s="6"/>
      <c r="B1567" s="237"/>
      <c r="C1567" s="6"/>
      <c r="D1567" s="228" t="s">
        <v>393</v>
      </c>
      <c r="E1567" s="229"/>
      <c r="F1567" s="230"/>
      <c r="G1567" s="6"/>
      <c r="H1567" s="6"/>
      <c r="I1567" s="4"/>
      <c r="V1567" s="6"/>
      <c r="X1567" s="6"/>
    </row>
    <row r="1568" spans="1:24" s="5" customFormat="1" x14ac:dyDescent="0.35">
      <c r="A1568" s="6"/>
      <c r="B1568" s="237"/>
      <c r="C1568" s="6"/>
      <c r="D1568" s="228" t="s">
        <v>393</v>
      </c>
      <c r="E1568" s="229"/>
      <c r="F1568" s="230"/>
      <c r="G1568" s="6"/>
      <c r="H1568" s="6"/>
      <c r="I1568" s="4"/>
      <c r="V1568" s="6"/>
      <c r="X1568" s="6"/>
    </row>
    <row r="1569" spans="1:24" s="5" customFormat="1" x14ac:dyDescent="0.35">
      <c r="A1569" s="6"/>
      <c r="B1569" s="237"/>
      <c r="C1569" s="6"/>
      <c r="D1569" s="228" t="s">
        <v>393</v>
      </c>
      <c r="E1569" s="229"/>
      <c r="F1569" s="230"/>
      <c r="G1569" s="6"/>
      <c r="H1569" s="6"/>
      <c r="I1569" s="4"/>
      <c r="V1569" s="6"/>
      <c r="X1569" s="6"/>
    </row>
    <row r="1570" spans="1:24" s="5" customFormat="1" x14ac:dyDescent="0.35">
      <c r="A1570" s="6"/>
      <c r="B1570" s="237"/>
      <c r="C1570" s="6"/>
      <c r="D1570" s="228" t="s">
        <v>393</v>
      </c>
      <c r="E1570" s="229"/>
      <c r="F1570" s="230"/>
      <c r="G1570" s="6"/>
      <c r="H1570" s="6"/>
      <c r="I1570" s="4"/>
      <c r="V1570" s="6"/>
      <c r="X1570" s="6"/>
    </row>
    <row r="1571" spans="1:24" s="5" customFormat="1" x14ac:dyDescent="0.35">
      <c r="A1571" s="6"/>
      <c r="B1571" s="237"/>
      <c r="C1571" s="6"/>
      <c r="D1571" s="228" t="s">
        <v>393</v>
      </c>
      <c r="E1571" s="229"/>
      <c r="F1571" s="230"/>
      <c r="G1571" s="6"/>
      <c r="H1571" s="6"/>
      <c r="I1571" s="4"/>
      <c r="V1571" s="6"/>
      <c r="X1571" s="6"/>
    </row>
    <row r="1572" spans="1:24" s="5" customFormat="1" x14ac:dyDescent="0.35">
      <c r="A1572" s="6"/>
      <c r="B1572" s="237"/>
      <c r="C1572" s="6"/>
      <c r="D1572" s="228" t="s">
        <v>393</v>
      </c>
      <c r="E1572" s="229"/>
      <c r="F1572" s="230"/>
      <c r="G1572" s="6"/>
      <c r="H1572" s="6"/>
      <c r="I1572" s="4"/>
      <c r="V1572" s="6"/>
      <c r="X1572" s="6"/>
    </row>
    <row r="1573" spans="1:24" s="5" customFormat="1" x14ac:dyDescent="0.35">
      <c r="A1573" s="6"/>
      <c r="B1573" s="237"/>
      <c r="C1573" s="6"/>
      <c r="D1573" s="228" t="s">
        <v>393</v>
      </c>
      <c r="E1573" s="229"/>
      <c r="F1573" s="230"/>
      <c r="G1573" s="6"/>
      <c r="H1573" s="6"/>
      <c r="I1573" s="4"/>
      <c r="V1573" s="6"/>
      <c r="X1573" s="6"/>
    </row>
    <row r="1574" spans="1:24" s="5" customFormat="1" x14ac:dyDescent="0.35">
      <c r="A1574" s="6"/>
      <c r="B1574" s="237"/>
      <c r="C1574" s="6"/>
      <c r="D1574" s="228" t="s">
        <v>393</v>
      </c>
      <c r="E1574" s="229"/>
      <c r="F1574" s="230"/>
      <c r="G1574" s="6"/>
      <c r="H1574" s="6"/>
      <c r="I1574" s="4"/>
      <c r="V1574" s="6"/>
      <c r="X1574" s="6"/>
    </row>
    <row r="1575" spans="1:24" s="5" customFormat="1" x14ac:dyDescent="0.35">
      <c r="A1575" s="6"/>
      <c r="B1575" s="237"/>
      <c r="C1575" s="6"/>
      <c r="D1575" s="228" t="s">
        <v>393</v>
      </c>
      <c r="E1575" s="229"/>
      <c r="F1575" s="230"/>
      <c r="G1575" s="6"/>
      <c r="H1575" s="6"/>
      <c r="I1575" s="4"/>
      <c r="V1575" s="6"/>
      <c r="X1575" s="6"/>
    </row>
    <row r="1576" spans="1:24" s="5" customFormat="1" x14ac:dyDescent="0.35">
      <c r="A1576" s="6"/>
      <c r="B1576" s="237"/>
      <c r="C1576" s="6"/>
      <c r="D1576" s="228" t="s">
        <v>393</v>
      </c>
      <c r="E1576" s="229"/>
      <c r="F1576" s="230"/>
      <c r="G1576" s="6"/>
      <c r="H1576" s="6"/>
      <c r="I1576" s="4"/>
      <c r="V1576" s="6"/>
      <c r="X1576" s="6"/>
    </row>
    <row r="1577" spans="1:24" s="5" customFormat="1" x14ac:dyDescent="0.35">
      <c r="A1577" s="6"/>
      <c r="B1577" s="237"/>
      <c r="C1577" s="6"/>
      <c r="D1577" s="228" t="s">
        <v>393</v>
      </c>
      <c r="E1577" s="229"/>
      <c r="F1577" s="230"/>
      <c r="G1577" s="6"/>
      <c r="H1577" s="6"/>
      <c r="I1577" s="4"/>
      <c r="V1577" s="6"/>
      <c r="X1577" s="6"/>
    </row>
    <row r="1578" spans="1:24" s="5" customFormat="1" x14ac:dyDescent="0.35">
      <c r="A1578" s="6"/>
      <c r="B1578" s="237"/>
      <c r="C1578" s="6"/>
      <c r="D1578" s="228" t="s">
        <v>393</v>
      </c>
      <c r="E1578" s="229"/>
      <c r="F1578" s="230"/>
      <c r="G1578" s="6"/>
      <c r="H1578" s="6"/>
      <c r="I1578" s="4"/>
      <c r="V1578" s="6"/>
      <c r="X1578" s="6"/>
    </row>
    <row r="1579" spans="1:24" s="5" customFormat="1" x14ac:dyDescent="0.35">
      <c r="A1579" s="6"/>
      <c r="B1579" s="237"/>
      <c r="C1579" s="6"/>
      <c r="D1579" s="228" t="s">
        <v>393</v>
      </c>
      <c r="E1579" s="229"/>
      <c r="F1579" s="230"/>
      <c r="G1579" s="6"/>
      <c r="H1579" s="6"/>
      <c r="I1579" s="4"/>
      <c r="V1579" s="6"/>
      <c r="X1579" s="6"/>
    </row>
    <row r="1580" spans="1:24" s="5" customFormat="1" x14ac:dyDescent="0.35">
      <c r="A1580" s="6"/>
      <c r="B1580" s="237"/>
      <c r="C1580" s="6"/>
      <c r="D1580" s="228" t="s">
        <v>393</v>
      </c>
      <c r="E1580" s="229"/>
      <c r="F1580" s="230"/>
      <c r="G1580" s="6"/>
      <c r="H1580" s="6"/>
      <c r="I1580" s="4"/>
      <c r="V1580" s="6"/>
      <c r="X1580" s="6"/>
    </row>
    <row r="1581" spans="1:24" s="5" customFormat="1" x14ac:dyDescent="0.35">
      <c r="A1581" s="6"/>
      <c r="B1581" s="237"/>
      <c r="C1581" s="6"/>
      <c r="D1581" s="228" t="s">
        <v>393</v>
      </c>
      <c r="E1581" s="229"/>
      <c r="F1581" s="230"/>
      <c r="G1581" s="6"/>
      <c r="H1581" s="6"/>
      <c r="I1581" s="4"/>
      <c r="V1581" s="6"/>
      <c r="X1581" s="6"/>
    </row>
    <row r="1582" spans="1:24" s="5" customFormat="1" x14ac:dyDescent="0.35">
      <c r="A1582" s="6"/>
      <c r="B1582" s="237"/>
      <c r="C1582" s="6"/>
      <c r="D1582" s="228" t="s">
        <v>393</v>
      </c>
      <c r="E1582" s="229"/>
      <c r="F1582" s="230"/>
      <c r="G1582" s="6"/>
      <c r="H1582" s="6"/>
      <c r="I1582" s="4"/>
      <c r="V1582" s="6"/>
      <c r="X1582" s="6"/>
    </row>
    <row r="1583" spans="1:24" s="5" customFormat="1" x14ac:dyDescent="0.35">
      <c r="A1583" s="6"/>
      <c r="B1583" s="237"/>
      <c r="C1583" s="6"/>
      <c r="D1583" s="228" t="s">
        <v>393</v>
      </c>
      <c r="E1583" s="229"/>
      <c r="F1583" s="230"/>
      <c r="G1583" s="6"/>
      <c r="H1583" s="6"/>
      <c r="I1583" s="4"/>
      <c r="V1583" s="6"/>
      <c r="X1583" s="6"/>
    </row>
    <row r="1584" spans="1:24" s="5" customFormat="1" x14ac:dyDescent="0.35">
      <c r="A1584" s="6"/>
      <c r="B1584" s="237"/>
      <c r="C1584" s="6"/>
      <c r="D1584" s="228" t="s">
        <v>393</v>
      </c>
      <c r="E1584" s="229"/>
      <c r="F1584" s="230"/>
      <c r="G1584" s="6"/>
      <c r="H1584" s="6"/>
      <c r="I1584" s="4"/>
      <c r="V1584" s="6"/>
      <c r="X1584" s="6"/>
    </row>
    <row r="1585" spans="1:24" s="5" customFormat="1" x14ac:dyDescent="0.35">
      <c r="A1585" s="6"/>
      <c r="B1585" s="237"/>
      <c r="C1585" s="6"/>
      <c r="D1585" s="228" t="s">
        <v>393</v>
      </c>
      <c r="E1585" s="229"/>
      <c r="F1585" s="230"/>
      <c r="G1585" s="6"/>
      <c r="H1585" s="6"/>
      <c r="I1585" s="4"/>
      <c r="V1585" s="6"/>
      <c r="X1585" s="6"/>
    </row>
    <row r="1586" spans="1:24" s="5" customFormat="1" x14ac:dyDescent="0.35">
      <c r="A1586" s="6"/>
      <c r="B1586" s="237"/>
      <c r="C1586" s="6"/>
      <c r="D1586" s="228" t="s">
        <v>393</v>
      </c>
      <c r="E1586" s="229"/>
      <c r="F1586" s="230"/>
      <c r="G1586" s="6"/>
      <c r="H1586" s="6"/>
      <c r="I1586" s="4"/>
      <c r="V1586" s="6"/>
      <c r="X1586" s="6"/>
    </row>
    <row r="1587" spans="1:24" s="5" customFormat="1" x14ac:dyDescent="0.35">
      <c r="A1587" s="6"/>
      <c r="B1587" s="237"/>
      <c r="C1587" s="6"/>
      <c r="D1587" s="228" t="s">
        <v>393</v>
      </c>
      <c r="E1587" s="229"/>
      <c r="F1587" s="230"/>
      <c r="G1587" s="6"/>
      <c r="H1587" s="6"/>
      <c r="I1587" s="4"/>
      <c r="V1587" s="6"/>
      <c r="X1587" s="6"/>
    </row>
    <row r="1588" spans="1:24" s="5" customFormat="1" x14ac:dyDescent="0.35">
      <c r="A1588" s="6"/>
      <c r="B1588" s="237"/>
      <c r="C1588" s="6"/>
      <c r="D1588" s="228" t="s">
        <v>393</v>
      </c>
      <c r="E1588" s="229"/>
      <c r="F1588" s="230"/>
      <c r="G1588" s="6"/>
      <c r="H1588" s="6"/>
      <c r="I1588" s="4"/>
      <c r="V1588" s="6"/>
      <c r="X1588" s="6"/>
    </row>
    <row r="1589" spans="1:24" s="5" customFormat="1" x14ac:dyDescent="0.35">
      <c r="A1589" s="6"/>
      <c r="B1589" s="237"/>
      <c r="C1589" s="6"/>
      <c r="D1589" s="228" t="s">
        <v>393</v>
      </c>
      <c r="E1589" s="229"/>
      <c r="F1589" s="230"/>
      <c r="G1589" s="6"/>
      <c r="H1589" s="6"/>
      <c r="I1589" s="4"/>
      <c r="V1589" s="6"/>
      <c r="X1589" s="6"/>
    </row>
    <row r="1590" spans="1:24" s="5" customFormat="1" x14ac:dyDescent="0.35">
      <c r="A1590" s="6"/>
      <c r="B1590" s="237"/>
      <c r="C1590" s="6"/>
      <c r="D1590" s="228" t="s">
        <v>393</v>
      </c>
      <c r="E1590" s="229"/>
      <c r="F1590" s="230"/>
      <c r="G1590" s="6"/>
      <c r="H1590" s="6"/>
      <c r="I1590" s="4"/>
      <c r="V1590" s="6"/>
      <c r="X1590" s="6"/>
    </row>
    <row r="1591" spans="1:24" s="5" customFormat="1" x14ac:dyDescent="0.35">
      <c r="A1591" s="6"/>
      <c r="B1591" s="237"/>
      <c r="C1591" s="6"/>
      <c r="D1591" s="228" t="s">
        <v>393</v>
      </c>
      <c r="E1591" s="229"/>
      <c r="F1591" s="230"/>
      <c r="G1591" s="6"/>
      <c r="H1591" s="6"/>
      <c r="I1591" s="4"/>
      <c r="V1591" s="6"/>
      <c r="X1591" s="6"/>
    </row>
    <row r="1592" spans="1:24" s="5" customFormat="1" x14ac:dyDescent="0.35">
      <c r="A1592" s="6"/>
      <c r="B1592" s="237"/>
      <c r="C1592" s="6"/>
      <c r="D1592" s="228" t="s">
        <v>393</v>
      </c>
      <c r="E1592" s="229"/>
      <c r="F1592" s="230"/>
      <c r="G1592" s="6"/>
      <c r="H1592" s="6"/>
      <c r="I1592" s="4"/>
      <c r="V1592" s="6"/>
      <c r="X1592" s="6"/>
    </row>
    <row r="1593" spans="1:24" s="5" customFormat="1" x14ac:dyDescent="0.35">
      <c r="A1593" s="6"/>
      <c r="B1593" s="237"/>
      <c r="C1593" s="6"/>
      <c r="D1593" s="228" t="s">
        <v>393</v>
      </c>
      <c r="E1593" s="229"/>
      <c r="F1593" s="230"/>
      <c r="G1593" s="6"/>
      <c r="H1593" s="6"/>
      <c r="I1593" s="4"/>
      <c r="V1593" s="6"/>
      <c r="X1593" s="6"/>
    </row>
    <row r="1594" spans="1:24" s="5" customFormat="1" x14ac:dyDescent="0.35">
      <c r="A1594" s="6"/>
      <c r="B1594" s="237"/>
      <c r="C1594" s="6"/>
      <c r="D1594" s="228" t="s">
        <v>393</v>
      </c>
      <c r="E1594" s="229"/>
      <c r="F1594" s="230"/>
      <c r="G1594" s="6"/>
      <c r="H1594" s="6"/>
      <c r="I1594" s="4"/>
      <c r="V1594" s="6"/>
      <c r="X1594" s="6"/>
    </row>
    <row r="1595" spans="1:24" s="5" customFormat="1" x14ac:dyDescent="0.35">
      <c r="A1595" s="6"/>
      <c r="B1595" s="237"/>
      <c r="C1595" s="6"/>
      <c r="D1595" s="228" t="s">
        <v>393</v>
      </c>
      <c r="E1595" s="229"/>
      <c r="F1595" s="230"/>
      <c r="G1595" s="6"/>
      <c r="H1595" s="6"/>
      <c r="I1595" s="4"/>
      <c r="V1595" s="6"/>
      <c r="X1595" s="6"/>
    </row>
    <row r="1596" spans="1:24" s="5" customFormat="1" x14ac:dyDescent="0.35">
      <c r="A1596" s="6"/>
      <c r="B1596" s="237"/>
      <c r="C1596" s="6"/>
      <c r="D1596" s="228" t="s">
        <v>393</v>
      </c>
      <c r="E1596" s="229"/>
      <c r="F1596" s="230"/>
      <c r="G1596" s="6"/>
      <c r="H1596" s="6"/>
      <c r="I1596" s="4"/>
      <c r="V1596" s="6"/>
      <c r="X1596" s="6"/>
    </row>
    <row r="1597" spans="1:24" s="5" customFormat="1" x14ac:dyDescent="0.35">
      <c r="A1597" s="6"/>
      <c r="B1597" s="237"/>
      <c r="C1597" s="6"/>
      <c r="D1597" s="228" t="s">
        <v>393</v>
      </c>
      <c r="E1597" s="229"/>
      <c r="F1597" s="230"/>
      <c r="G1597" s="6"/>
      <c r="H1597" s="6"/>
      <c r="I1597" s="4"/>
      <c r="V1597" s="6"/>
      <c r="X1597" s="6"/>
    </row>
    <row r="1598" spans="1:24" s="5" customFormat="1" x14ac:dyDescent="0.35">
      <c r="A1598" s="6"/>
      <c r="B1598" s="237"/>
      <c r="C1598" s="6"/>
      <c r="D1598" s="228" t="s">
        <v>393</v>
      </c>
      <c r="E1598" s="229"/>
      <c r="F1598" s="230"/>
      <c r="G1598" s="6"/>
      <c r="H1598" s="6"/>
      <c r="I1598" s="4"/>
      <c r="V1598" s="6"/>
      <c r="X1598" s="6"/>
    </row>
    <row r="1599" spans="1:24" s="5" customFormat="1" x14ac:dyDescent="0.35">
      <c r="A1599" s="6"/>
      <c r="B1599" s="237"/>
      <c r="C1599" s="6"/>
      <c r="D1599" s="228" t="s">
        <v>393</v>
      </c>
      <c r="E1599" s="229"/>
      <c r="F1599" s="230"/>
      <c r="G1599" s="6"/>
      <c r="H1599" s="6"/>
      <c r="I1599" s="4"/>
      <c r="V1599" s="6"/>
      <c r="X1599" s="6"/>
    </row>
    <row r="1600" spans="1:24" s="5" customFormat="1" x14ac:dyDescent="0.35">
      <c r="A1600" s="6"/>
      <c r="B1600" s="237"/>
      <c r="C1600" s="6"/>
      <c r="D1600" s="228" t="s">
        <v>393</v>
      </c>
      <c r="E1600" s="229"/>
      <c r="F1600" s="230"/>
      <c r="G1600" s="6"/>
      <c r="H1600" s="6"/>
      <c r="I1600" s="4"/>
      <c r="V1600" s="6"/>
      <c r="X1600" s="6"/>
    </row>
    <row r="1601" spans="1:24" s="5" customFormat="1" x14ac:dyDescent="0.35">
      <c r="A1601" s="6"/>
      <c r="B1601" s="237"/>
      <c r="C1601" s="6"/>
      <c r="D1601" s="228" t="s">
        <v>393</v>
      </c>
      <c r="E1601" s="229"/>
      <c r="F1601" s="230"/>
      <c r="G1601" s="6"/>
      <c r="H1601" s="6"/>
      <c r="I1601" s="4"/>
      <c r="V1601" s="6"/>
      <c r="X1601" s="6"/>
    </row>
    <row r="1602" spans="1:24" s="5" customFormat="1" x14ac:dyDescent="0.35">
      <c r="A1602" s="6"/>
      <c r="B1602" s="237"/>
      <c r="C1602" s="6"/>
      <c r="D1602" s="228" t="s">
        <v>393</v>
      </c>
      <c r="E1602" s="229"/>
      <c r="F1602" s="230"/>
      <c r="G1602" s="6"/>
      <c r="H1602" s="6"/>
      <c r="I1602" s="4"/>
      <c r="V1602" s="6"/>
      <c r="X1602" s="6"/>
    </row>
    <row r="1603" spans="1:24" s="5" customFormat="1" x14ac:dyDescent="0.35">
      <c r="A1603" s="6"/>
      <c r="B1603" s="237"/>
      <c r="C1603" s="6"/>
      <c r="D1603" s="228" t="s">
        <v>393</v>
      </c>
      <c r="E1603" s="229"/>
      <c r="F1603" s="230"/>
      <c r="G1603" s="6"/>
      <c r="H1603" s="6"/>
      <c r="I1603" s="4"/>
      <c r="V1603" s="6"/>
      <c r="X1603" s="6"/>
    </row>
    <row r="1604" spans="1:24" s="5" customFormat="1" x14ac:dyDescent="0.35">
      <c r="A1604" s="6"/>
      <c r="B1604" s="237"/>
      <c r="C1604" s="6"/>
      <c r="D1604" s="228" t="s">
        <v>393</v>
      </c>
      <c r="E1604" s="229"/>
      <c r="F1604" s="230"/>
      <c r="G1604" s="6"/>
      <c r="H1604" s="6"/>
      <c r="I1604" s="4"/>
      <c r="V1604" s="6"/>
      <c r="X1604" s="6"/>
    </row>
    <row r="1605" spans="1:24" s="5" customFormat="1" x14ac:dyDescent="0.35">
      <c r="A1605" s="6"/>
      <c r="B1605" s="237"/>
      <c r="C1605" s="6"/>
      <c r="D1605" s="228" t="s">
        <v>393</v>
      </c>
      <c r="E1605" s="229"/>
      <c r="F1605" s="230"/>
      <c r="G1605" s="6"/>
      <c r="H1605" s="6"/>
      <c r="I1605" s="4"/>
      <c r="V1605" s="6"/>
      <c r="X1605" s="6"/>
    </row>
    <row r="1606" spans="1:24" s="5" customFormat="1" x14ac:dyDescent="0.35">
      <c r="A1606" s="6"/>
      <c r="B1606" s="237"/>
      <c r="C1606" s="6"/>
      <c r="D1606" s="228" t="s">
        <v>393</v>
      </c>
      <c r="E1606" s="229"/>
      <c r="F1606" s="230"/>
      <c r="G1606" s="6"/>
      <c r="H1606" s="6"/>
      <c r="I1606" s="4"/>
      <c r="V1606" s="6"/>
      <c r="X1606" s="6"/>
    </row>
    <row r="1607" spans="1:24" s="5" customFormat="1" x14ac:dyDescent="0.35">
      <c r="A1607" s="6"/>
      <c r="B1607" s="237"/>
      <c r="C1607" s="6"/>
      <c r="D1607" s="228" t="s">
        <v>393</v>
      </c>
      <c r="E1607" s="229"/>
      <c r="F1607" s="230"/>
      <c r="G1607" s="6"/>
      <c r="H1607" s="6"/>
      <c r="I1607" s="4"/>
      <c r="V1607" s="6"/>
      <c r="X1607" s="6"/>
    </row>
    <row r="1608" spans="1:24" s="5" customFormat="1" x14ac:dyDescent="0.35">
      <c r="A1608" s="6"/>
      <c r="B1608" s="237"/>
      <c r="C1608" s="6"/>
      <c r="D1608" s="228" t="s">
        <v>393</v>
      </c>
      <c r="E1608" s="229"/>
      <c r="F1608" s="230"/>
      <c r="G1608" s="6"/>
      <c r="H1608" s="6"/>
      <c r="I1608" s="4"/>
      <c r="V1608" s="6"/>
      <c r="X1608" s="6"/>
    </row>
    <row r="1609" spans="1:24" s="5" customFormat="1" x14ac:dyDescent="0.35">
      <c r="A1609" s="6"/>
      <c r="B1609" s="237"/>
      <c r="C1609" s="6"/>
      <c r="D1609" s="228" t="s">
        <v>393</v>
      </c>
      <c r="E1609" s="229"/>
      <c r="F1609" s="230"/>
      <c r="G1609" s="6"/>
      <c r="H1609" s="6"/>
      <c r="I1609" s="4"/>
      <c r="V1609" s="6"/>
      <c r="X1609" s="6"/>
    </row>
    <row r="1610" spans="1:24" s="5" customFormat="1" x14ac:dyDescent="0.35">
      <c r="A1610" s="6"/>
      <c r="B1610" s="237"/>
      <c r="C1610" s="6"/>
      <c r="D1610" s="228" t="s">
        <v>393</v>
      </c>
      <c r="E1610" s="229"/>
      <c r="F1610" s="230"/>
      <c r="G1610" s="6"/>
      <c r="H1610" s="6"/>
      <c r="I1610" s="4"/>
      <c r="V1610" s="6"/>
      <c r="X1610" s="6"/>
    </row>
    <row r="1611" spans="1:24" s="5" customFormat="1" x14ac:dyDescent="0.35">
      <c r="A1611" s="6"/>
      <c r="B1611" s="237"/>
      <c r="C1611" s="6"/>
      <c r="D1611" s="228" t="s">
        <v>393</v>
      </c>
      <c r="E1611" s="229"/>
      <c r="F1611" s="230"/>
      <c r="G1611" s="6"/>
      <c r="H1611" s="6"/>
      <c r="I1611" s="4"/>
      <c r="V1611" s="6"/>
      <c r="X1611" s="6"/>
    </row>
    <row r="1612" spans="1:24" s="5" customFormat="1" x14ac:dyDescent="0.35">
      <c r="A1612" s="6"/>
      <c r="B1612" s="237"/>
      <c r="C1612" s="6"/>
      <c r="D1612" s="228" t="s">
        <v>393</v>
      </c>
      <c r="E1612" s="229"/>
      <c r="F1612" s="230"/>
      <c r="G1612" s="6"/>
      <c r="H1612" s="6"/>
      <c r="I1612" s="4"/>
      <c r="V1612" s="6"/>
      <c r="X1612" s="6"/>
    </row>
    <row r="1613" spans="1:24" s="5" customFormat="1" x14ac:dyDescent="0.35">
      <c r="A1613" s="6"/>
      <c r="B1613" s="237"/>
      <c r="C1613" s="6"/>
      <c r="D1613" s="228" t="s">
        <v>393</v>
      </c>
      <c r="E1613" s="229"/>
      <c r="F1613" s="230"/>
      <c r="G1613" s="6"/>
      <c r="H1613" s="6"/>
      <c r="I1613" s="4"/>
      <c r="V1613" s="6"/>
      <c r="X1613" s="6"/>
    </row>
    <row r="1614" spans="1:24" s="5" customFormat="1" x14ac:dyDescent="0.35">
      <c r="A1614" s="6"/>
      <c r="B1614" s="237"/>
      <c r="C1614" s="6"/>
      <c r="D1614" s="228" t="s">
        <v>393</v>
      </c>
      <c r="E1614" s="229"/>
      <c r="F1614" s="230"/>
      <c r="G1614" s="6"/>
      <c r="H1614" s="6"/>
      <c r="I1614" s="4"/>
      <c r="V1614" s="6"/>
      <c r="X1614" s="6"/>
    </row>
    <row r="1615" spans="1:24" s="5" customFormat="1" x14ac:dyDescent="0.35">
      <c r="A1615" s="6"/>
      <c r="B1615" s="237"/>
      <c r="C1615" s="6"/>
      <c r="D1615" s="228" t="s">
        <v>393</v>
      </c>
      <c r="E1615" s="229"/>
      <c r="F1615" s="230"/>
      <c r="G1615" s="6"/>
      <c r="H1615" s="6"/>
      <c r="I1615" s="4"/>
      <c r="V1615" s="6"/>
      <c r="X1615" s="6"/>
    </row>
    <row r="1616" spans="1:24" s="5" customFormat="1" x14ac:dyDescent="0.35">
      <c r="A1616" s="6"/>
      <c r="B1616" s="237"/>
      <c r="C1616" s="6"/>
      <c r="D1616" s="228" t="s">
        <v>393</v>
      </c>
      <c r="E1616" s="229"/>
      <c r="F1616" s="230"/>
      <c r="G1616" s="6"/>
      <c r="H1616" s="6"/>
      <c r="I1616" s="4"/>
      <c r="V1616" s="6"/>
      <c r="X1616" s="6"/>
    </row>
    <row r="1617" spans="1:24" s="5" customFormat="1" x14ac:dyDescent="0.35">
      <c r="A1617" s="6"/>
      <c r="B1617" s="237"/>
      <c r="C1617" s="6"/>
      <c r="D1617" s="228" t="s">
        <v>393</v>
      </c>
      <c r="E1617" s="229"/>
      <c r="F1617" s="230"/>
      <c r="G1617" s="6"/>
      <c r="H1617" s="6"/>
      <c r="I1617" s="4"/>
      <c r="V1617" s="6"/>
      <c r="X1617" s="6"/>
    </row>
    <row r="1618" spans="1:24" s="5" customFormat="1" x14ac:dyDescent="0.35">
      <c r="A1618" s="6"/>
      <c r="B1618" s="237"/>
      <c r="C1618" s="6"/>
      <c r="D1618" s="228" t="s">
        <v>393</v>
      </c>
      <c r="E1618" s="229"/>
      <c r="F1618" s="230"/>
      <c r="G1618" s="6"/>
      <c r="H1618" s="6"/>
      <c r="I1618" s="4"/>
      <c r="V1618" s="6"/>
      <c r="X1618" s="6"/>
    </row>
    <row r="1619" spans="1:24" s="5" customFormat="1" x14ac:dyDescent="0.35">
      <c r="A1619" s="6"/>
      <c r="B1619" s="237"/>
      <c r="C1619" s="6"/>
      <c r="D1619" s="228" t="s">
        <v>393</v>
      </c>
      <c r="E1619" s="229"/>
      <c r="F1619" s="230"/>
      <c r="G1619" s="6"/>
      <c r="H1619" s="6"/>
      <c r="I1619" s="4"/>
      <c r="V1619" s="6"/>
      <c r="X1619" s="6"/>
    </row>
    <row r="1620" spans="1:24" s="5" customFormat="1" x14ac:dyDescent="0.35">
      <c r="A1620" s="6"/>
      <c r="B1620" s="237"/>
      <c r="C1620" s="6"/>
      <c r="D1620" s="228" t="s">
        <v>393</v>
      </c>
      <c r="E1620" s="229"/>
      <c r="F1620" s="230"/>
      <c r="G1620" s="6"/>
      <c r="H1620" s="6"/>
      <c r="I1620" s="4"/>
      <c r="V1620" s="6"/>
      <c r="X1620" s="6"/>
    </row>
    <row r="1621" spans="1:24" s="5" customFormat="1" x14ac:dyDescent="0.35">
      <c r="A1621" s="6"/>
      <c r="B1621" s="237"/>
      <c r="C1621" s="6"/>
      <c r="D1621" s="228" t="s">
        <v>393</v>
      </c>
      <c r="E1621" s="229"/>
      <c r="F1621" s="230"/>
      <c r="G1621" s="6"/>
      <c r="H1621" s="6"/>
      <c r="I1621" s="4"/>
      <c r="V1621" s="6"/>
      <c r="X1621" s="6"/>
    </row>
    <row r="1622" spans="1:24" s="5" customFormat="1" x14ac:dyDescent="0.35">
      <c r="A1622" s="6"/>
      <c r="B1622" s="237"/>
      <c r="C1622" s="6"/>
      <c r="D1622" s="228" t="s">
        <v>393</v>
      </c>
      <c r="E1622" s="229"/>
      <c r="F1622" s="230"/>
      <c r="G1622" s="6"/>
      <c r="H1622" s="6"/>
      <c r="I1622" s="4"/>
      <c r="V1622" s="6"/>
      <c r="X1622" s="6"/>
    </row>
    <row r="1623" spans="1:24" s="5" customFormat="1" x14ac:dyDescent="0.35">
      <c r="A1623" s="6"/>
      <c r="B1623" s="237"/>
      <c r="C1623" s="6"/>
      <c r="D1623" s="228" t="s">
        <v>393</v>
      </c>
      <c r="E1623" s="229"/>
      <c r="F1623" s="230"/>
      <c r="G1623" s="6"/>
      <c r="H1623" s="6"/>
      <c r="I1623" s="4"/>
      <c r="V1623" s="6"/>
      <c r="X1623" s="6"/>
    </row>
    <row r="1624" spans="1:24" s="5" customFormat="1" x14ac:dyDescent="0.35">
      <c r="A1624" s="6"/>
      <c r="B1624" s="237"/>
      <c r="C1624" s="6"/>
      <c r="D1624" s="228" t="s">
        <v>393</v>
      </c>
      <c r="E1624" s="229"/>
      <c r="F1624" s="230"/>
      <c r="G1624" s="6"/>
      <c r="H1624" s="6"/>
      <c r="I1624" s="4"/>
      <c r="V1624" s="6"/>
      <c r="X1624" s="6"/>
    </row>
    <row r="1625" spans="1:24" s="5" customFormat="1" x14ac:dyDescent="0.35">
      <c r="A1625" s="6"/>
      <c r="B1625" s="237"/>
      <c r="C1625" s="6"/>
      <c r="D1625" s="228" t="s">
        <v>393</v>
      </c>
      <c r="E1625" s="229"/>
      <c r="F1625" s="230"/>
      <c r="G1625" s="6"/>
      <c r="H1625" s="6"/>
      <c r="I1625" s="4"/>
      <c r="V1625" s="6"/>
      <c r="X1625" s="6"/>
    </row>
    <row r="1626" spans="1:24" s="5" customFormat="1" x14ac:dyDescent="0.35">
      <c r="A1626" s="6"/>
      <c r="B1626" s="237"/>
      <c r="C1626" s="6"/>
      <c r="D1626" s="228" t="s">
        <v>393</v>
      </c>
      <c r="E1626" s="229"/>
      <c r="F1626" s="230"/>
      <c r="G1626" s="6"/>
      <c r="H1626" s="6"/>
      <c r="I1626" s="4"/>
      <c r="V1626" s="6"/>
      <c r="X1626" s="6"/>
    </row>
    <row r="1627" spans="1:24" s="5" customFormat="1" x14ac:dyDescent="0.35">
      <c r="A1627" s="6"/>
      <c r="B1627" s="237"/>
      <c r="C1627" s="6"/>
      <c r="D1627" s="228" t="s">
        <v>393</v>
      </c>
      <c r="E1627" s="229"/>
      <c r="F1627" s="230"/>
      <c r="G1627" s="6"/>
      <c r="H1627" s="6"/>
      <c r="I1627" s="4"/>
      <c r="V1627" s="6"/>
      <c r="X1627" s="6"/>
    </row>
    <row r="1628" spans="1:24" s="5" customFormat="1" x14ac:dyDescent="0.35">
      <c r="A1628" s="6"/>
      <c r="B1628" s="237"/>
      <c r="C1628" s="6"/>
      <c r="D1628" s="228" t="s">
        <v>393</v>
      </c>
      <c r="E1628" s="229"/>
      <c r="F1628" s="230"/>
      <c r="G1628" s="6"/>
      <c r="H1628" s="6"/>
      <c r="I1628" s="4"/>
      <c r="V1628" s="6"/>
      <c r="X1628" s="6"/>
    </row>
    <row r="1629" spans="1:24" s="5" customFormat="1" x14ac:dyDescent="0.35">
      <c r="A1629" s="6"/>
      <c r="B1629" s="237"/>
      <c r="C1629" s="6"/>
      <c r="D1629" s="228" t="s">
        <v>393</v>
      </c>
      <c r="E1629" s="229"/>
      <c r="F1629" s="230"/>
      <c r="G1629" s="6"/>
      <c r="H1629" s="6"/>
      <c r="I1629" s="4"/>
      <c r="V1629" s="6"/>
      <c r="X1629" s="6"/>
    </row>
    <row r="1630" spans="1:24" s="5" customFormat="1" x14ac:dyDescent="0.35">
      <c r="A1630" s="6"/>
      <c r="B1630" s="237"/>
      <c r="C1630" s="6"/>
      <c r="D1630" s="228" t="s">
        <v>393</v>
      </c>
      <c r="E1630" s="229"/>
      <c r="F1630" s="230"/>
      <c r="G1630" s="6"/>
      <c r="H1630" s="6"/>
      <c r="I1630" s="4"/>
      <c r="V1630" s="6"/>
      <c r="X1630" s="6"/>
    </row>
    <row r="1631" spans="1:24" s="5" customFormat="1" x14ac:dyDescent="0.35">
      <c r="A1631" s="6"/>
      <c r="B1631" s="237"/>
      <c r="C1631" s="6"/>
      <c r="D1631" s="228" t="s">
        <v>393</v>
      </c>
      <c r="E1631" s="229"/>
      <c r="F1631" s="230"/>
      <c r="G1631" s="6"/>
      <c r="H1631" s="6"/>
      <c r="I1631" s="4"/>
      <c r="V1631" s="6"/>
      <c r="X1631" s="6"/>
    </row>
    <row r="1632" spans="1:24" s="5" customFormat="1" x14ac:dyDescent="0.35">
      <c r="A1632" s="6"/>
      <c r="B1632" s="237"/>
      <c r="C1632" s="6"/>
      <c r="D1632" s="228" t="s">
        <v>393</v>
      </c>
      <c r="E1632" s="229"/>
      <c r="F1632" s="230"/>
      <c r="G1632" s="6"/>
      <c r="H1632" s="6"/>
      <c r="I1632" s="4"/>
      <c r="V1632" s="6"/>
      <c r="X1632" s="6"/>
    </row>
    <row r="1633" spans="1:24" s="5" customFormat="1" x14ac:dyDescent="0.35">
      <c r="A1633" s="6"/>
      <c r="B1633" s="237"/>
      <c r="C1633" s="6"/>
      <c r="D1633" s="228" t="s">
        <v>393</v>
      </c>
      <c r="E1633" s="229"/>
      <c r="F1633" s="230"/>
      <c r="G1633" s="6"/>
      <c r="H1633" s="6"/>
      <c r="I1633" s="4"/>
      <c r="V1633" s="6"/>
      <c r="X1633" s="6"/>
    </row>
    <row r="1634" spans="1:24" s="5" customFormat="1" x14ac:dyDescent="0.35">
      <c r="A1634" s="6"/>
      <c r="B1634" s="237"/>
      <c r="C1634" s="6"/>
      <c r="D1634" s="228" t="s">
        <v>393</v>
      </c>
      <c r="E1634" s="229"/>
      <c r="F1634" s="230"/>
      <c r="G1634" s="6"/>
      <c r="H1634" s="6"/>
      <c r="I1634" s="4"/>
      <c r="V1634" s="6"/>
      <c r="X1634" s="6"/>
    </row>
    <row r="1635" spans="1:24" s="5" customFormat="1" x14ac:dyDescent="0.35">
      <c r="A1635" s="6"/>
      <c r="B1635" s="237"/>
      <c r="C1635" s="6"/>
      <c r="D1635" s="228" t="s">
        <v>393</v>
      </c>
      <c r="E1635" s="229"/>
      <c r="F1635" s="230"/>
      <c r="G1635" s="6"/>
      <c r="H1635" s="6"/>
      <c r="I1635" s="4"/>
      <c r="V1635" s="6"/>
      <c r="X1635" s="6"/>
    </row>
    <row r="1636" spans="1:24" s="5" customFormat="1" x14ac:dyDescent="0.35">
      <c r="A1636" s="6"/>
      <c r="B1636" s="237"/>
      <c r="C1636" s="6"/>
      <c r="D1636" s="228" t="s">
        <v>393</v>
      </c>
      <c r="E1636" s="229"/>
      <c r="F1636" s="230"/>
      <c r="G1636" s="6"/>
      <c r="H1636" s="6"/>
      <c r="I1636" s="4"/>
      <c r="V1636" s="6"/>
      <c r="X1636" s="6"/>
    </row>
    <row r="1637" spans="1:24" s="5" customFormat="1" x14ac:dyDescent="0.35">
      <c r="A1637" s="6"/>
      <c r="B1637" s="237"/>
      <c r="C1637" s="6"/>
      <c r="D1637" s="228" t="s">
        <v>393</v>
      </c>
      <c r="E1637" s="229"/>
      <c r="F1637" s="230"/>
      <c r="G1637" s="6"/>
      <c r="H1637" s="6"/>
      <c r="I1637" s="4"/>
      <c r="V1637" s="6"/>
      <c r="X1637" s="6"/>
    </row>
    <row r="1638" spans="1:24" s="5" customFormat="1" x14ac:dyDescent="0.35">
      <c r="A1638" s="6"/>
      <c r="B1638" s="237"/>
      <c r="C1638" s="6"/>
      <c r="D1638" s="228" t="s">
        <v>393</v>
      </c>
      <c r="E1638" s="229"/>
      <c r="F1638" s="230"/>
      <c r="G1638" s="6"/>
      <c r="H1638" s="6"/>
      <c r="I1638" s="4"/>
      <c r="V1638" s="6"/>
      <c r="X1638" s="6"/>
    </row>
    <row r="1639" spans="1:24" s="5" customFormat="1" x14ac:dyDescent="0.35">
      <c r="A1639" s="6"/>
      <c r="B1639" s="237"/>
      <c r="C1639" s="6"/>
      <c r="D1639" s="228" t="s">
        <v>393</v>
      </c>
      <c r="E1639" s="229"/>
      <c r="F1639" s="230"/>
      <c r="G1639" s="6"/>
      <c r="H1639" s="6"/>
      <c r="I1639" s="4"/>
      <c r="V1639" s="6"/>
      <c r="X1639" s="6"/>
    </row>
    <row r="1640" spans="1:24" s="5" customFormat="1" x14ac:dyDescent="0.35">
      <c r="A1640" s="6"/>
      <c r="B1640" s="237"/>
      <c r="C1640" s="6"/>
      <c r="D1640" s="228" t="s">
        <v>393</v>
      </c>
      <c r="E1640" s="229"/>
      <c r="F1640" s="230"/>
      <c r="G1640" s="6"/>
      <c r="H1640" s="6"/>
      <c r="I1640" s="4"/>
      <c r="V1640" s="6"/>
      <c r="X1640" s="6"/>
    </row>
    <row r="1641" spans="1:24" s="5" customFormat="1" x14ac:dyDescent="0.35">
      <c r="A1641" s="6"/>
      <c r="B1641" s="237"/>
      <c r="C1641" s="6"/>
      <c r="D1641" s="228" t="s">
        <v>393</v>
      </c>
      <c r="E1641" s="229"/>
      <c r="F1641" s="230"/>
      <c r="G1641" s="6"/>
      <c r="H1641" s="6"/>
      <c r="I1641" s="4"/>
      <c r="V1641" s="6"/>
      <c r="X1641" s="6"/>
    </row>
    <row r="1642" spans="1:24" s="5" customFormat="1" x14ac:dyDescent="0.35">
      <c r="A1642" s="6"/>
      <c r="B1642" s="237"/>
      <c r="C1642" s="6"/>
      <c r="D1642" s="228" t="s">
        <v>393</v>
      </c>
      <c r="E1642" s="229"/>
      <c r="F1642" s="230"/>
      <c r="G1642" s="6"/>
      <c r="H1642" s="6"/>
      <c r="I1642" s="4"/>
      <c r="V1642" s="6"/>
      <c r="X1642" s="6"/>
    </row>
    <row r="1643" spans="1:24" s="5" customFormat="1" x14ac:dyDescent="0.35">
      <c r="A1643" s="6"/>
      <c r="B1643" s="237"/>
      <c r="C1643" s="6"/>
      <c r="D1643" s="228" t="s">
        <v>393</v>
      </c>
      <c r="E1643" s="229"/>
      <c r="F1643" s="230"/>
      <c r="G1643" s="6"/>
      <c r="H1643" s="6"/>
      <c r="I1643" s="4"/>
      <c r="V1643" s="6"/>
      <c r="X1643" s="6"/>
    </row>
    <row r="1644" spans="1:24" s="5" customFormat="1" x14ac:dyDescent="0.35">
      <c r="A1644" s="6"/>
      <c r="B1644" s="237"/>
      <c r="C1644" s="6"/>
      <c r="D1644" s="228" t="s">
        <v>393</v>
      </c>
      <c r="E1644" s="229"/>
      <c r="F1644" s="230"/>
      <c r="G1644" s="6"/>
      <c r="H1644" s="6"/>
      <c r="I1644" s="4"/>
      <c r="V1644" s="6"/>
      <c r="X1644" s="6"/>
    </row>
    <row r="1645" spans="1:24" s="5" customFormat="1" x14ac:dyDescent="0.35">
      <c r="A1645" s="6"/>
      <c r="B1645" s="237"/>
      <c r="C1645" s="6"/>
      <c r="D1645" s="228" t="s">
        <v>393</v>
      </c>
      <c r="E1645" s="229"/>
      <c r="F1645" s="230"/>
      <c r="G1645" s="6"/>
      <c r="H1645" s="6"/>
      <c r="I1645" s="4"/>
      <c r="V1645" s="6"/>
      <c r="X1645" s="6"/>
    </row>
    <row r="1646" spans="1:24" s="5" customFormat="1" x14ac:dyDescent="0.35">
      <c r="A1646" s="6"/>
      <c r="B1646" s="237"/>
      <c r="C1646" s="6"/>
      <c r="D1646" s="228" t="s">
        <v>393</v>
      </c>
      <c r="E1646" s="229"/>
      <c r="F1646" s="230"/>
      <c r="G1646" s="6"/>
      <c r="H1646" s="6"/>
      <c r="I1646" s="4"/>
      <c r="V1646" s="6"/>
      <c r="X1646" s="6"/>
    </row>
    <row r="1647" spans="1:24" s="5" customFormat="1" x14ac:dyDescent="0.35">
      <c r="A1647" s="6"/>
      <c r="B1647" s="237"/>
      <c r="C1647" s="6"/>
      <c r="D1647" s="228" t="s">
        <v>393</v>
      </c>
      <c r="E1647" s="229"/>
      <c r="F1647" s="230"/>
      <c r="G1647" s="6"/>
      <c r="H1647" s="6"/>
      <c r="I1647" s="4"/>
      <c r="V1647" s="6"/>
      <c r="X1647" s="6"/>
    </row>
    <row r="1648" spans="1:24" s="5" customFormat="1" x14ac:dyDescent="0.35">
      <c r="A1648" s="6"/>
      <c r="B1648" s="237"/>
      <c r="C1648" s="6"/>
      <c r="D1648" s="228" t="s">
        <v>393</v>
      </c>
      <c r="E1648" s="229"/>
      <c r="F1648" s="230"/>
      <c r="G1648" s="6"/>
      <c r="H1648" s="6"/>
      <c r="I1648" s="4"/>
      <c r="V1648" s="6"/>
      <c r="X1648" s="6"/>
    </row>
    <row r="1649" spans="1:24" s="5" customFormat="1" x14ac:dyDescent="0.35">
      <c r="A1649" s="6"/>
      <c r="B1649" s="237"/>
      <c r="C1649" s="6"/>
      <c r="D1649" s="228" t="s">
        <v>393</v>
      </c>
      <c r="E1649" s="229"/>
      <c r="F1649" s="230"/>
      <c r="G1649" s="6"/>
      <c r="H1649" s="6"/>
      <c r="I1649" s="4"/>
      <c r="V1649" s="6"/>
      <c r="X1649" s="6"/>
    </row>
    <row r="1650" spans="1:24" s="5" customFormat="1" x14ac:dyDescent="0.35">
      <c r="A1650" s="6"/>
      <c r="B1650" s="237"/>
      <c r="C1650" s="6"/>
      <c r="D1650" s="228" t="s">
        <v>393</v>
      </c>
      <c r="E1650" s="229"/>
      <c r="F1650" s="230"/>
      <c r="G1650" s="6"/>
      <c r="H1650" s="6"/>
      <c r="I1650" s="4"/>
      <c r="V1650" s="6"/>
      <c r="X1650" s="6"/>
    </row>
    <row r="1651" spans="1:24" s="5" customFormat="1" x14ac:dyDescent="0.35">
      <c r="A1651" s="6"/>
      <c r="B1651" s="237"/>
      <c r="C1651" s="6"/>
      <c r="D1651" s="228" t="s">
        <v>393</v>
      </c>
      <c r="E1651" s="229"/>
      <c r="F1651" s="230"/>
      <c r="G1651" s="6"/>
      <c r="H1651" s="6"/>
      <c r="I1651" s="4"/>
      <c r="V1651" s="6"/>
      <c r="X1651" s="6"/>
    </row>
    <row r="1652" spans="1:24" s="5" customFormat="1" x14ac:dyDescent="0.35">
      <c r="A1652" s="6"/>
      <c r="B1652" s="237"/>
      <c r="C1652" s="6"/>
      <c r="D1652" s="228" t="s">
        <v>393</v>
      </c>
      <c r="E1652" s="229"/>
      <c r="F1652" s="230"/>
      <c r="G1652" s="6"/>
      <c r="H1652" s="6"/>
      <c r="I1652" s="4"/>
      <c r="V1652" s="6"/>
      <c r="X1652" s="6"/>
    </row>
    <row r="1653" spans="1:24" s="5" customFormat="1" x14ac:dyDescent="0.35">
      <c r="A1653" s="6"/>
      <c r="B1653" s="237"/>
      <c r="C1653" s="6"/>
      <c r="D1653" s="228" t="s">
        <v>393</v>
      </c>
      <c r="E1653" s="229"/>
      <c r="F1653" s="230"/>
      <c r="G1653" s="6"/>
      <c r="H1653" s="6"/>
      <c r="I1653" s="4"/>
      <c r="V1653" s="6"/>
      <c r="X1653" s="6"/>
    </row>
    <row r="1654" spans="1:24" s="5" customFormat="1" x14ac:dyDescent="0.35">
      <c r="A1654" s="6"/>
      <c r="B1654" s="237"/>
      <c r="C1654" s="6"/>
      <c r="D1654" s="228" t="s">
        <v>393</v>
      </c>
      <c r="E1654" s="229"/>
      <c r="F1654" s="230"/>
      <c r="G1654" s="6"/>
      <c r="H1654" s="6"/>
      <c r="I1654" s="4"/>
      <c r="V1654" s="6"/>
      <c r="X1654" s="6"/>
    </row>
    <row r="1655" spans="1:24" s="5" customFormat="1" x14ac:dyDescent="0.35">
      <c r="A1655" s="6"/>
      <c r="B1655" s="237"/>
      <c r="C1655" s="6"/>
      <c r="D1655" s="228" t="s">
        <v>393</v>
      </c>
      <c r="E1655" s="229"/>
      <c r="F1655" s="230"/>
      <c r="G1655" s="6"/>
      <c r="H1655" s="6"/>
      <c r="I1655" s="4"/>
      <c r="V1655" s="6"/>
      <c r="X1655" s="6"/>
    </row>
    <row r="1656" spans="1:24" s="5" customFormat="1" x14ac:dyDescent="0.35">
      <c r="A1656" s="6"/>
      <c r="B1656" s="237"/>
      <c r="C1656" s="6"/>
      <c r="D1656" s="228" t="s">
        <v>393</v>
      </c>
      <c r="E1656" s="229"/>
      <c r="F1656" s="230"/>
      <c r="G1656" s="6"/>
      <c r="H1656" s="6"/>
      <c r="I1656" s="4"/>
      <c r="V1656" s="6"/>
      <c r="X1656" s="6"/>
    </row>
    <row r="1657" spans="1:24" s="5" customFormat="1" x14ac:dyDescent="0.35">
      <c r="A1657" s="6"/>
      <c r="B1657" s="237"/>
      <c r="C1657" s="6"/>
      <c r="D1657" s="228" t="s">
        <v>393</v>
      </c>
      <c r="E1657" s="229"/>
      <c r="F1657" s="230"/>
      <c r="G1657" s="6"/>
      <c r="H1657" s="6"/>
      <c r="I1657" s="4"/>
      <c r="V1657" s="6"/>
      <c r="X1657" s="6"/>
    </row>
    <row r="1658" spans="1:24" s="5" customFormat="1" x14ac:dyDescent="0.35">
      <c r="A1658" s="6"/>
      <c r="B1658" s="237"/>
      <c r="C1658" s="6"/>
      <c r="D1658" s="228" t="s">
        <v>393</v>
      </c>
      <c r="E1658" s="229"/>
      <c r="F1658" s="230"/>
      <c r="G1658" s="6"/>
      <c r="H1658" s="6"/>
      <c r="I1658" s="4"/>
      <c r="V1658" s="6"/>
      <c r="X1658" s="6"/>
    </row>
    <row r="1659" spans="1:24" s="5" customFormat="1" x14ac:dyDescent="0.35">
      <c r="A1659" s="6"/>
      <c r="B1659" s="237"/>
      <c r="C1659" s="6"/>
      <c r="D1659" s="228" t="s">
        <v>393</v>
      </c>
      <c r="E1659" s="229"/>
      <c r="F1659" s="230"/>
      <c r="G1659" s="6"/>
      <c r="H1659" s="6"/>
      <c r="I1659" s="4"/>
      <c r="V1659" s="6"/>
      <c r="X1659" s="6"/>
    </row>
    <row r="1660" spans="1:24" s="5" customFormat="1" x14ac:dyDescent="0.35">
      <c r="A1660" s="6"/>
      <c r="B1660" s="237"/>
      <c r="C1660" s="6"/>
      <c r="D1660" s="228" t="s">
        <v>393</v>
      </c>
      <c r="E1660" s="229"/>
      <c r="F1660" s="230"/>
      <c r="G1660" s="6"/>
      <c r="H1660" s="6"/>
      <c r="I1660" s="4"/>
      <c r="V1660" s="6"/>
      <c r="X1660" s="6"/>
    </row>
    <row r="1661" spans="1:24" s="5" customFormat="1" x14ac:dyDescent="0.35">
      <c r="A1661" s="6"/>
      <c r="B1661" s="237"/>
      <c r="C1661" s="6"/>
      <c r="D1661" s="228" t="s">
        <v>393</v>
      </c>
      <c r="E1661" s="229"/>
      <c r="F1661" s="230"/>
      <c r="G1661" s="6"/>
      <c r="H1661" s="6"/>
      <c r="I1661" s="4"/>
      <c r="V1661" s="6"/>
      <c r="X1661" s="6"/>
    </row>
    <row r="1662" spans="1:24" s="5" customFormat="1" x14ac:dyDescent="0.35">
      <c r="A1662" s="6"/>
      <c r="B1662" s="237"/>
      <c r="C1662" s="6"/>
      <c r="D1662" s="228" t="s">
        <v>393</v>
      </c>
      <c r="E1662" s="229"/>
      <c r="F1662" s="230"/>
      <c r="G1662" s="6"/>
      <c r="H1662" s="6"/>
      <c r="I1662" s="4"/>
      <c r="V1662" s="6"/>
      <c r="X1662" s="6"/>
    </row>
    <row r="1663" spans="1:24" s="5" customFormat="1" x14ac:dyDescent="0.35">
      <c r="A1663" s="6"/>
      <c r="B1663" s="237"/>
      <c r="C1663" s="6"/>
      <c r="D1663" s="228" t="s">
        <v>393</v>
      </c>
      <c r="E1663" s="229"/>
      <c r="F1663" s="230"/>
      <c r="G1663" s="6"/>
      <c r="H1663" s="6"/>
      <c r="I1663" s="4"/>
      <c r="V1663" s="6"/>
      <c r="X1663" s="6"/>
    </row>
    <row r="1664" spans="1:24" s="5" customFormat="1" x14ac:dyDescent="0.35">
      <c r="A1664" s="6"/>
      <c r="B1664" s="237"/>
      <c r="C1664" s="6"/>
      <c r="D1664" s="228" t="s">
        <v>393</v>
      </c>
      <c r="E1664" s="229"/>
      <c r="F1664" s="230"/>
      <c r="G1664" s="6"/>
      <c r="H1664" s="6"/>
      <c r="I1664" s="4"/>
      <c r="V1664" s="6"/>
      <c r="X1664" s="6"/>
    </row>
    <row r="1665" spans="1:24" s="5" customFormat="1" x14ac:dyDescent="0.35">
      <c r="A1665" s="6"/>
      <c r="B1665" s="237"/>
      <c r="C1665" s="6"/>
      <c r="D1665" s="228" t="s">
        <v>393</v>
      </c>
      <c r="E1665" s="229"/>
      <c r="F1665" s="230"/>
      <c r="G1665" s="6"/>
      <c r="H1665" s="6"/>
      <c r="I1665" s="4"/>
      <c r="V1665" s="6"/>
      <c r="X1665" s="6"/>
    </row>
    <row r="1666" spans="1:24" s="5" customFormat="1" x14ac:dyDescent="0.35">
      <c r="A1666" s="6"/>
      <c r="B1666" s="237"/>
      <c r="C1666" s="6"/>
      <c r="D1666" s="228" t="s">
        <v>393</v>
      </c>
      <c r="E1666" s="229"/>
      <c r="F1666" s="230"/>
      <c r="G1666" s="6"/>
      <c r="H1666" s="6"/>
      <c r="I1666" s="4"/>
      <c r="V1666" s="6"/>
      <c r="X1666" s="6"/>
    </row>
    <row r="1667" spans="1:24" s="5" customFormat="1" x14ac:dyDescent="0.35">
      <c r="A1667" s="6"/>
      <c r="B1667" s="237"/>
      <c r="C1667" s="6"/>
      <c r="D1667" s="228" t="s">
        <v>393</v>
      </c>
      <c r="E1667" s="229"/>
      <c r="F1667" s="230"/>
      <c r="G1667" s="6"/>
      <c r="H1667" s="6"/>
      <c r="I1667" s="4"/>
      <c r="V1667" s="6"/>
      <c r="X1667" s="6"/>
    </row>
    <row r="1668" spans="1:24" s="5" customFormat="1" x14ac:dyDescent="0.35">
      <c r="A1668" s="6"/>
      <c r="B1668" s="237"/>
      <c r="C1668" s="6"/>
      <c r="D1668" s="228" t="s">
        <v>393</v>
      </c>
      <c r="E1668" s="229"/>
      <c r="F1668" s="230"/>
      <c r="G1668" s="6"/>
      <c r="H1668" s="6"/>
      <c r="I1668" s="4"/>
      <c r="V1668" s="6"/>
      <c r="X1668" s="6"/>
    </row>
    <row r="1669" spans="1:24" s="5" customFormat="1" x14ac:dyDescent="0.35">
      <c r="A1669" s="6"/>
      <c r="B1669" s="237"/>
      <c r="C1669" s="6"/>
      <c r="D1669" s="228" t="s">
        <v>393</v>
      </c>
      <c r="E1669" s="229"/>
      <c r="F1669" s="230"/>
      <c r="G1669" s="6"/>
      <c r="H1669" s="6"/>
      <c r="I1669" s="4"/>
      <c r="V1669" s="6"/>
      <c r="X1669" s="6"/>
    </row>
    <row r="1670" spans="1:24" s="5" customFormat="1" x14ac:dyDescent="0.35">
      <c r="A1670" s="6"/>
      <c r="B1670" s="237"/>
      <c r="C1670" s="6"/>
      <c r="D1670" s="228" t="s">
        <v>393</v>
      </c>
      <c r="E1670" s="229"/>
      <c r="F1670" s="230"/>
      <c r="G1670" s="6"/>
      <c r="H1670" s="6"/>
      <c r="I1670" s="4"/>
      <c r="V1670" s="6"/>
      <c r="X1670" s="6"/>
    </row>
    <row r="1671" spans="1:24" s="5" customFormat="1" x14ac:dyDescent="0.35">
      <c r="A1671" s="6"/>
      <c r="B1671" s="237"/>
      <c r="C1671" s="6"/>
      <c r="D1671" s="228" t="s">
        <v>393</v>
      </c>
      <c r="E1671" s="229"/>
      <c r="F1671" s="230"/>
      <c r="G1671" s="6"/>
      <c r="H1671" s="6"/>
      <c r="I1671" s="4"/>
      <c r="V1671" s="6"/>
      <c r="X1671" s="6"/>
    </row>
    <row r="1672" spans="1:24" s="5" customFormat="1" x14ac:dyDescent="0.35">
      <c r="A1672" s="6"/>
      <c r="B1672" s="237"/>
      <c r="C1672" s="6"/>
      <c r="D1672" s="228" t="s">
        <v>393</v>
      </c>
      <c r="E1672" s="229"/>
      <c r="F1672" s="230"/>
      <c r="G1672" s="6"/>
      <c r="H1672" s="6"/>
      <c r="I1672" s="4"/>
      <c r="V1672" s="6"/>
      <c r="X1672" s="6"/>
    </row>
    <row r="1673" spans="1:24" s="5" customFormat="1" x14ac:dyDescent="0.35">
      <c r="A1673" s="6"/>
      <c r="B1673" s="237"/>
      <c r="C1673" s="6"/>
      <c r="D1673" s="228" t="s">
        <v>393</v>
      </c>
      <c r="E1673" s="229"/>
      <c r="F1673" s="230"/>
      <c r="G1673" s="6"/>
      <c r="H1673" s="6"/>
      <c r="I1673" s="4"/>
      <c r="V1673" s="6"/>
      <c r="X1673" s="6"/>
    </row>
    <row r="1674" spans="1:24" s="5" customFormat="1" x14ac:dyDescent="0.35">
      <c r="A1674" s="6"/>
      <c r="B1674" s="237"/>
      <c r="C1674" s="6"/>
      <c r="D1674" s="228" t="s">
        <v>393</v>
      </c>
      <c r="E1674" s="229"/>
      <c r="F1674" s="230"/>
      <c r="G1674" s="6"/>
      <c r="H1674" s="6"/>
      <c r="I1674" s="4"/>
      <c r="V1674" s="6"/>
      <c r="X1674" s="6"/>
    </row>
    <row r="1675" spans="1:24" s="5" customFormat="1" x14ac:dyDescent="0.35">
      <c r="A1675" s="6"/>
      <c r="B1675" s="237"/>
      <c r="C1675" s="6"/>
      <c r="D1675" s="228" t="s">
        <v>393</v>
      </c>
      <c r="E1675" s="229"/>
      <c r="F1675" s="230"/>
      <c r="G1675" s="6"/>
      <c r="H1675" s="6"/>
      <c r="I1675" s="4"/>
      <c r="V1675" s="6"/>
      <c r="X1675" s="6"/>
    </row>
    <row r="1676" spans="1:24" s="5" customFormat="1" x14ac:dyDescent="0.35">
      <c r="A1676" s="6"/>
      <c r="B1676" s="237"/>
      <c r="C1676" s="6"/>
      <c r="D1676" s="228" t="s">
        <v>393</v>
      </c>
      <c r="E1676" s="229"/>
      <c r="F1676" s="230"/>
      <c r="G1676" s="6"/>
      <c r="H1676" s="6"/>
      <c r="I1676" s="4"/>
      <c r="V1676" s="6"/>
      <c r="X1676" s="6"/>
    </row>
    <row r="1677" spans="1:24" s="5" customFormat="1" x14ac:dyDescent="0.35">
      <c r="A1677" s="6"/>
      <c r="B1677" s="237"/>
      <c r="C1677" s="6"/>
      <c r="D1677" s="228" t="s">
        <v>393</v>
      </c>
      <c r="E1677" s="229"/>
      <c r="F1677" s="230"/>
      <c r="G1677" s="6"/>
      <c r="H1677" s="6"/>
      <c r="I1677" s="4"/>
      <c r="V1677" s="6"/>
      <c r="X1677" s="6"/>
    </row>
    <row r="1678" spans="1:24" s="5" customFormat="1" x14ac:dyDescent="0.35">
      <c r="A1678" s="6"/>
      <c r="B1678" s="237"/>
      <c r="C1678" s="6"/>
      <c r="D1678" s="228" t="s">
        <v>393</v>
      </c>
      <c r="E1678" s="229"/>
      <c r="F1678" s="230"/>
      <c r="G1678" s="6"/>
      <c r="H1678" s="6"/>
      <c r="I1678" s="4"/>
      <c r="V1678" s="6"/>
      <c r="X1678" s="6"/>
    </row>
    <row r="1679" spans="1:24" s="5" customFormat="1" x14ac:dyDescent="0.35">
      <c r="A1679" s="6"/>
      <c r="B1679" s="237"/>
      <c r="C1679" s="6"/>
      <c r="D1679" s="228" t="s">
        <v>393</v>
      </c>
      <c r="E1679" s="229"/>
      <c r="F1679" s="230"/>
      <c r="G1679" s="6"/>
      <c r="H1679" s="6"/>
      <c r="I1679" s="4"/>
      <c r="V1679" s="6"/>
      <c r="X1679" s="6"/>
    </row>
    <row r="1680" spans="1:24" s="5" customFormat="1" x14ac:dyDescent="0.35">
      <c r="A1680" s="6"/>
      <c r="B1680" s="237"/>
      <c r="C1680" s="6"/>
      <c r="D1680" s="228" t="s">
        <v>393</v>
      </c>
      <c r="E1680" s="229"/>
      <c r="F1680" s="230"/>
      <c r="G1680" s="6"/>
      <c r="H1680" s="6"/>
      <c r="I1680" s="4"/>
      <c r="V1680" s="6"/>
      <c r="X1680" s="6"/>
    </row>
    <row r="1681" spans="1:24" s="5" customFormat="1" x14ac:dyDescent="0.35">
      <c r="A1681" s="6"/>
      <c r="B1681" s="237"/>
      <c r="C1681" s="6"/>
      <c r="D1681" s="228" t="s">
        <v>393</v>
      </c>
      <c r="E1681" s="229"/>
      <c r="F1681" s="230"/>
      <c r="G1681" s="6"/>
      <c r="H1681" s="6"/>
      <c r="I1681" s="4"/>
      <c r="V1681" s="6"/>
      <c r="X1681" s="6"/>
    </row>
    <row r="1682" spans="1:24" s="5" customFormat="1" x14ac:dyDescent="0.35">
      <c r="A1682" s="6"/>
      <c r="B1682" s="237"/>
      <c r="C1682" s="6"/>
      <c r="D1682" s="228" t="s">
        <v>393</v>
      </c>
      <c r="E1682" s="229"/>
      <c r="F1682" s="230"/>
      <c r="G1682" s="6"/>
      <c r="H1682" s="6"/>
      <c r="I1682" s="4"/>
      <c r="V1682" s="6"/>
      <c r="X1682" s="6"/>
    </row>
    <row r="1683" spans="1:24" s="5" customFormat="1" x14ac:dyDescent="0.35">
      <c r="A1683" s="6"/>
      <c r="B1683" s="237"/>
      <c r="C1683" s="6"/>
      <c r="D1683" s="228" t="s">
        <v>393</v>
      </c>
      <c r="E1683" s="229"/>
      <c r="F1683" s="230"/>
      <c r="G1683" s="6"/>
      <c r="H1683" s="6"/>
      <c r="I1683" s="4"/>
      <c r="V1683" s="6"/>
      <c r="X1683" s="6"/>
    </row>
    <row r="1684" spans="1:24" s="5" customFormat="1" x14ac:dyDescent="0.35">
      <c r="A1684" s="6"/>
      <c r="B1684" s="237"/>
      <c r="C1684" s="6"/>
      <c r="D1684" s="228" t="s">
        <v>393</v>
      </c>
      <c r="E1684" s="229"/>
      <c r="F1684" s="230"/>
      <c r="G1684" s="6"/>
      <c r="H1684" s="6"/>
      <c r="I1684" s="4"/>
      <c r="V1684" s="6"/>
      <c r="X1684" s="6"/>
    </row>
    <row r="1685" spans="1:24" s="5" customFormat="1" x14ac:dyDescent="0.35">
      <c r="A1685" s="6"/>
      <c r="B1685" s="237"/>
      <c r="C1685" s="6"/>
      <c r="D1685" s="228" t="s">
        <v>393</v>
      </c>
      <c r="E1685" s="229"/>
      <c r="F1685" s="230"/>
      <c r="G1685" s="6"/>
      <c r="H1685" s="6"/>
      <c r="I1685" s="4"/>
      <c r="V1685" s="6"/>
      <c r="X1685" s="6"/>
    </row>
    <row r="1686" spans="1:24" s="5" customFormat="1" x14ac:dyDescent="0.35">
      <c r="A1686" s="6"/>
      <c r="B1686" s="237"/>
      <c r="C1686" s="6"/>
      <c r="D1686" s="228" t="s">
        <v>393</v>
      </c>
      <c r="E1686" s="229"/>
      <c r="F1686" s="230"/>
      <c r="G1686" s="6"/>
      <c r="H1686" s="6"/>
      <c r="I1686" s="4"/>
      <c r="V1686" s="6"/>
      <c r="X1686" s="6"/>
    </row>
    <row r="1687" spans="1:24" s="5" customFormat="1" x14ac:dyDescent="0.35">
      <c r="A1687" s="6"/>
      <c r="B1687" s="237"/>
      <c r="C1687" s="6"/>
      <c r="D1687" s="228" t="s">
        <v>393</v>
      </c>
      <c r="E1687" s="229"/>
      <c r="F1687" s="230"/>
      <c r="G1687" s="6"/>
      <c r="H1687" s="6"/>
      <c r="I1687" s="4"/>
      <c r="V1687" s="6"/>
      <c r="X1687" s="6"/>
    </row>
    <row r="1688" spans="1:24" s="5" customFormat="1" x14ac:dyDescent="0.35">
      <c r="A1688" s="6"/>
      <c r="B1688" s="237"/>
      <c r="C1688" s="6"/>
      <c r="D1688" s="228" t="s">
        <v>393</v>
      </c>
      <c r="E1688" s="229"/>
      <c r="F1688" s="230"/>
      <c r="G1688" s="6"/>
      <c r="H1688" s="6"/>
      <c r="I1688" s="4"/>
      <c r="V1688" s="6"/>
      <c r="X1688" s="6"/>
    </row>
    <row r="1689" spans="1:24" s="5" customFormat="1" x14ac:dyDescent="0.35">
      <c r="A1689" s="6"/>
      <c r="B1689" s="237"/>
      <c r="C1689" s="6"/>
      <c r="D1689" s="228" t="s">
        <v>393</v>
      </c>
      <c r="E1689" s="229"/>
      <c r="F1689" s="230"/>
      <c r="G1689" s="6"/>
      <c r="H1689" s="6"/>
      <c r="I1689" s="4"/>
      <c r="V1689" s="6"/>
      <c r="X1689" s="6"/>
    </row>
    <row r="1690" spans="1:24" s="5" customFormat="1" x14ac:dyDescent="0.35">
      <c r="A1690" s="6"/>
      <c r="B1690" s="237"/>
      <c r="C1690" s="6"/>
      <c r="D1690" s="228" t="s">
        <v>393</v>
      </c>
      <c r="E1690" s="229"/>
      <c r="F1690" s="230"/>
      <c r="G1690" s="6"/>
      <c r="H1690" s="6"/>
      <c r="I1690" s="4"/>
      <c r="V1690" s="6"/>
      <c r="X1690" s="6"/>
    </row>
    <row r="1691" spans="1:24" s="5" customFormat="1" x14ac:dyDescent="0.35">
      <c r="A1691" s="6"/>
      <c r="B1691" s="237"/>
      <c r="C1691" s="6"/>
      <c r="D1691" s="228" t="s">
        <v>393</v>
      </c>
      <c r="E1691" s="229"/>
      <c r="F1691" s="230"/>
      <c r="G1691" s="6"/>
      <c r="H1691" s="6"/>
      <c r="I1691" s="4"/>
      <c r="V1691" s="6"/>
      <c r="X1691" s="6"/>
    </row>
    <row r="1692" spans="1:24" s="5" customFormat="1" x14ac:dyDescent="0.35">
      <c r="A1692" s="6"/>
      <c r="B1692" s="237"/>
      <c r="C1692" s="6"/>
      <c r="D1692" s="228" t="s">
        <v>393</v>
      </c>
      <c r="E1692" s="229"/>
      <c r="F1692" s="230"/>
      <c r="G1692" s="6"/>
      <c r="H1692" s="6"/>
      <c r="I1692" s="4"/>
      <c r="V1692" s="6"/>
      <c r="X1692" s="6"/>
    </row>
    <row r="1693" spans="1:24" s="5" customFormat="1" x14ac:dyDescent="0.35">
      <c r="A1693" s="6"/>
      <c r="B1693" s="237"/>
      <c r="C1693" s="6"/>
      <c r="D1693" s="228" t="s">
        <v>393</v>
      </c>
      <c r="E1693" s="229"/>
      <c r="F1693" s="230"/>
      <c r="G1693" s="6"/>
      <c r="H1693" s="6"/>
      <c r="I1693" s="4"/>
      <c r="V1693" s="6"/>
      <c r="X1693" s="6"/>
    </row>
    <row r="1694" spans="1:24" s="5" customFormat="1" x14ac:dyDescent="0.35">
      <c r="A1694" s="6"/>
      <c r="B1694" s="237"/>
      <c r="C1694" s="6"/>
      <c r="D1694" s="228" t="s">
        <v>393</v>
      </c>
      <c r="E1694" s="229"/>
      <c r="F1694" s="230"/>
      <c r="G1694" s="6"/>
      <c r="H1694" s="6"/>
      <c r="I1694" s="4"/>
      <c r="V1694" s="6"/>
      <c r="X1694" s="6"/>
    </row>
    <row r="1695" spans="1:24" s="5" customFormat="1" x14ac:dyDescent="0.35">
      <c r="A1695" s="6"/>
      <c r="B1695" s="237"/>
      <c r="C1695" s="6"/>
      <c r="D1695" s="228" t="s">
        <v>393</v>
      </c>
      <c r="E1695" s="229"/>
      <c r="F1695" s="230"/>
      <c r="G1695" s="6"/>
      <c r="H1695" s="6"/>
      <c r="I1695" s="4"/>
      <c r="V1695" s="6"/>
      <c r="X1695" s="6"/>
    </row>
    <row r="1696" spans="1:24" s="5" customFormat="1" x14ac:dyDescent="0.35">
      <c r="A1696" s="6"/>
      <c r="B1696" s="237"/>
      <c r="C1696" s="6"/>
      <c r="D1696" s="228" t="s">
        <v>393</v>
      </c>
      <c r="E1696" s="229"/>
      <c r="F1696" s="230"/>
      <c r="G1696" s="6"/>
      <c r="H1696" s="6"/>
      <c r="I1696" s="4"/>
      <c r="V1696" s="6"/>
      <c r="X1696" s="6"/>
    </row>
    <row r="1697" spans="1:24" s="5" customFormat="1" x14ac:dyDescent="0.35">
      <c r="A1697" s="6"/>
      <c r="B1697" s="237"/>
      <c r="C1697" s="6"/>
      <c r="D1697" s="228" t="s">
        <v>393</v>
      </c>
      <c r="E1697" s="229"/>
      <c r="F1697" s="230"/>
      <c r="G1697" s="6"/>
      <c r="H1697" s="6"/>
      <c r="I1697" s="4"/>
      <c r="V1697" s="6"/>
      <c r="X1697" s="6"/>
    </row>
    <row r="1698" spans="1:24" s="5" customFormat="1" x14ac:dyDescent="0.35">
      <c r="A1698" s="6"/>
      <c r="B1698" s="237"/>
      <c r="C1698" s="6"/>
      <c r="D1698" s="228" t="s">
        <v>393</v>
      </c>
      <c r="E1698" s="229"/>
      <c r="F1698" s="230"/>
      <c r="G1698" s="6"/>
      <c r="H1698" s="6"/>
      <c r="I1698" s="4"/>
      <c r="V1698" s="6"/>
      <c r="X1698" s="6"/>
    </row>
    <row r="1699" spans="1:24" s="5" customFormat="1" x14ac:dyDescent="0.35">
      <c r="A1699" s="6"/>
      <c r="B1699" s="237"/>
      <c r="C1699" s="6"/>
      <c r="D1699" s="228" t="s">
        <v>393</v>
      </c>
      <c r="E1699" s="229"/>
      <c r="F1699" s="230"/>
      <c r="G1699" s="6"/>
      <c r="H1699" s="6"/>
      <c r="I1699" s="4"/>
      <c r="V1699" s="6"/>
      <c r="X1699" s="6"/>
    </row>
    <row r="1700" spans="1:24" s="5" customFormat="1" x14ac:dyDescent="0.35">
      <c r="A1700" s="6"/>
      <c r="B1700" s="237"/>
      <c r="C1700" s="6"/>
      <c r="D1700" s="228" t="s">
        <v>393</v>
      </c>
      <c r="E1700" s="229"/>
      <c r="F1700" s="230"/>
      <c r="G1700" s="6"/>
      <c r="H1700" s="6"/>
      <c r="I1700" s="4"/>
      <c r="V1700" s="6"/>
      <c r="X1700" s="6"/>
    </row>
    <row r="1701" spans="1:24" s="5" customFormat="1" x14ac:dyDescent="0.35">
      <c r="A1701" s="6"/>
      <c r="B1701" s="237"/>
      <c r="C1701" s="6"/>
      <c r="D1701" s="228" t="s">
        <v>393</v>
      </c>
      <c r="E1701" s="229"/>
      <c r="F1701" s="230"/>
      <c r="G1701" s="6"/>
      <c r="H1701" s="6"/>
      <c r="I1701" s="4"/>
      <c r="V1701" s="6"/>
      <c r="X1701" s="6"/>
    </row>
    <row r="1702" spans="1:24" s="5" customFormat="1" x14ac:dyDescent="0.35">
      <c r="A1702" s="6"/>
      <c r="B1702" s="237"/>
      <c r="C1702" s="6"/>
      <c r="D1702" s="228" t="s">
        <v>393</v>
      </c>
      <c r="E1702" s="229"/>
      <c r="F1702" s="230"/>
      <c r="G1702" s="6"/>
      <c r="H1702" s="6"/>
      <c r="I1702" s="4"/>
      <c r="V1702" s="6"/>
      <c r="X1702" s="6"/>
    </row>
    <row r="1703" spans="1:24" s="5" customFormat="1" x14ac:dyDescent="0.35">
      <c r="A1703" s="6"/>
      <c r="B1703" s="237"/>
      <c r="C1703" s="6"/>
      <c r="D1703" s="228" t="s">
        <v>393</v>
      </c>
      <c r="E1703" s="229"/>
      <c r="F1703" s="230"/>
      <c r="G1703" s="6"/>
      <c r="H1703" s="6"/>
      <c r="I1703" s="4"/>
      <c r="V1703" s="6"/>
      <c r="X1703" s="6"/>
    </row>
    <row r="1704" spans="1:24" s="5" customFormat="1" x14ac:dyDescent="0.35">
      <c r="A1704" s="6"/>
      <c r="B1704" s="237"/>
      <c r="C1704" s="6"/>
      <c r="D1704" s="228" t="s">
        <v>393</v>
      </c>
      <c r="E1704" s="229"/>
      <c r="F1704" s="230"/>
      <c r="G1704" s="6"/>
      <c r="H1704" s="6"/>
      <c r="I1704" s="4"/>
      <c r="V1704" s="6"/>
      <c r="X1704" s="6"/>
    </row>
    <row r="1705" spans="1:24" s="5" customFormat="1" x14ac:dyDescent="0.35">
      <c r="A1705" s="6"/>
      <c r="B1705" s="237"/>
      <c r="C1705" s="6"/>
      <c r="D1705" s="228" t="s">
        <v>393</v>
      </c>
      <c r="E1705" s="229"/>
      <c r="F1705" s="230"/>
      <c r="G1705" s="6"/>
      <c r="H1705" s="6"/>
      <c r="I1705" s="4"/>
      <c r="V1705" s="6"/>
      <c r="X1705" s="6"/>
    </row>
    <row r="1706" spans="1:24" s="5" customFormat="1" x14ac:dyDescent="0.35">
      <c r="A1706" s="6"/>
      <c r="B1706" s="237"/>
      <c r="C1706" s="6"/>
      <c r="D1706" s="228" t="s">
        <v>393</v>
      </c>
      <c r="E1706" s="229"/>
      <c r="F1706" s="230"/>
      <c r="G1706" s="6"/>
      <c r="H1706" s="6"/>
      <c r="I1706" s="4"/>
      <c r="V1706" s="6"/>
      <c r="X1706" s="6"/>
    </row>
    <row r="1707" spans="1:24" s="5" customFormat="1" x14ac:dyDescent="0.35">
      <c r="A1707" s="6"/>
      <c r="B1707" s="237"/>
      <c r="C1707" s="6"/>
      <c r="D1707" s="228" t="s">
        <v>393</v>
      </c>
      <c r="E1707" s="229"/>
      <c r="F1707" s="230"/>
      <c r="G1707" s="6"/>
      <c r="H1707" s="6"/>
      <c r="I1707" s="4"/>
      <c r="V1707" s="6"/>
      <c r="X1707" s="6"/>
    </row>
    <row r="1708" spans="1:24" s="5" customFormat="1" x14ac:dyDescent="0.35">
      <c r="A1708" s="6"/>
      <c r="B1708" s="237"/>
      <c r="C1708" s="6"/>
      <c r="D1708" s="228" t="s">
        <v>393</v>
      </c>
      <c r="E1708" s="229"/>
      <c r="F1708" s="230"/>
      <c r="G1708" s="6"/>
      <c r="H1708" s="6"/>
      <c r="I1708" s="4"/>
      <c r="V1708" s="6"/>
      <c r="X1708" s="6"/>
    </row>
    <row r="1709" spans="1:24" s="5" customFormat="1" x14ac:dyDescent="0.35">
      <c r="A1709" s="6"/>
      <c r="B1709" s="237"/>
      <c r="C1709" s="6"/>
      <c r="D1709" s="228" t="s">
        <v>393</v>
      </c>
      <c r="E1709" s="229"/>
      <c r="F1709" s="230"/>
      <c r="G1709" s="6"/>
      <c r="H1709" s="6"/>
      <c r="I1709" s="4"/>
      <c r="V1709" s="6"/>
      <c r="X1709" s="6"/>
    </row>
    <row r="1710" spans="1:24" s="5" customFormat="1" x14ac:dyDescent="0.35">
      <c r="A1710" s="6"/>
      <c r="B1710" s="237"/>
      <c r="C1710" s="6"/>
      <c r="D1710" s="228" t="s">
        <v>393</v>
      </c>
      <c r="E1710" s="229"/>
      <c r="F1710" s="230"/>
      <c r="G1710" s="6"/>
      <c r="H1710" s="6"/>
      <c r="I1710" s="4"/>
      <c r="V1710" s="6"/>
      <c r="X1710" s="6"/>
    </row>
    <row r="1711" spans="1:24" s="5" customFormat="1" x14ac:dyDescent="0.35">
      <c r="A1711" s="6"/>
      <c r="B1711" s="237"/>
      <c r="C1711" s="6"/>
      <c r="D1711" s="228" t="s">
        <v>393</v>
      </c>
      <c r="E1711" s="229"/>
      <c r="F1711" s="230"/>
      <c r="G1711" s="6"/>
      <c r="H1711" s="6"/>
      <c r="I1711" s="4"/>
      <c r="V1711" s="6"/>
      <c r="X1711" s="6"/>
    </row>
    <row r="1712" spans="1:24" s="5" customFormat="1" x14ac:dyDescent="0.35">
      <c r="A1712" s="6"/>
      <c r="B1712" s="237"/>
      <c r="C1712" s="6"/>
      <c r="D1712" s="228" t="s">
        <v>393</v>
      </c>
      <c r="E1712" s="229"/>
      <c r="F1712" s="230"/>
      <c r="G1712" s="6"/>
      <c r="H1712" s="6"/>
      <c r="I1712" s="4"/>
      <c r="V1712" s="6"/>
      <c r="X1712" s="6"/>
    </row>
    <row r="1713" spans="1:24" s="5" customFormat="1" x14ac:dyDescent="0.35">
      <c r="A1713" s="6"/>
      <c r="B1713" s="237"/>
      <c r="C1713" s="6"/>
      <c r="D1713" s="228" t="s">
        <v>393</v>
      </c>
      <c r="E1713" s="229"/>
      <c r="F1713" s="230"/>
      <c r="G1713" s="6"/>
      <c r="H1713" s="6"/>
      <c r="I1713" s="4"/>
      <c r="V1713" s="6"/>
      <c r="X1713" s="6"/>
    </row>
    <row r="1714" spans="1:24" s="5" customFormat="1" x14ac:dyDescent="0.35">
      <c r="A1714" s="6"/>
      <c r="B1714" s="237"/>
      <c r="C1714" s="6"/>
      <c r="D1714" s="228" t="s">
        <v>393</v>
      </c>
      <c r="E1714" s="229"/>
      <c r="F1714" s="230"/>
      <c r="G1714" s="6"/>
      <c r="H1714" s="6"/>
      <c r="I1714" s="4"/>
      <c r="V1714" s="6"/>
      <c r="X1714" s="6"/>
    </row>
    <row r="1715" spans="1:24" s="5" customFormat="1" x14ac:dyDescent="0.35">
      <c r="A1715" s="6"/>
      <c r="B1715" s="237"/>
      <c r="C1715" s="6"/>
      <c r="D1715" s="228" t="s">
        <v>393</v>
      </c>
      <c r="E1715" s="229"/>
      <c r="F1715" s="230"/>
      <c r="G1715" s="6"/>
      <c r="H1715" s="6"/>
      <c r="I1715" s="4"/>
      <c r="V1715" s="6"/>
      <c r="X1715" s="6"/>
    </row>
    <row r="1716" spans="1:24" s="5" customFormat="1" x14ac:dyDescent="0.35">
      <c r="A1716" s="6"/>
      <c r="B1716" s="237"/>
      <c r="C1716" s="6"/>
      <c r="D1716" s="228" t="s">
        <v>393</v>
      </c>
      <c r="E1716" s="229"/>
      <c r="F1716" s="230"/>
      <c r="G1716" s="6"/>
      <c r="H1716" s="6"/>
      <c r="I1716" s="4"/>
      <c r="V1716" s="6"/>
      <c r="X1716" s="6"/>
    </row>
    <row r="1717" spans="1:24" s="5" customFormat="1" x14ac:dyDescent="0.35">
      <c r="A1717" s="6"/>
      <c r="B1717" s="237"/>
      <c r="C1717" s="6"/>
      <c r="D1717" s="228" t="s">
        <v>393</v>
      </c>
      <c r="E1717" s="229"/>
      <c r="F1717" s="230"/>
      <c r="G1717" s="6"/>
      <c r="H1717" s="6"/>
      <c r="I1717" s="4"/>
      <c r="V1717" s="6"/>
      <c r="X1717" s="6"/>
    </row>
    <row r="1718" spans="1:24" s="5" customFormat="1" x14ac:dyDescent="0.35">
      <c r="A1718" s="6"/>
      <c r="B1718" s="237"/>
      <c r="C1718" s="6"/>
      <c r="D1718" s="228" t="s">
        <v>393</v>
      </c>
      <c r="E1718" s="229"/>
      <c r="F1718" s="230"/>
      <c r="G1718" s="6"/>
      <c r="H1718" s="6"/>
      <c r="I1718" s="4"/>
      <c r="V1718" s="6"/>
      <c r="X1718" s="6"/>
    </row>
    <row r="1719" spans="1:24" s="5" customFormat="1" x14ac:dyDescent="0.35">
      <c r="A1719" s="6"/>
      <c r="B1719" s="237"/>
      <c r="C1719" s="6"/>
      <c r="D1719" s="228" t="s">
        <v>393</v>
      </c>
      <c r="E1719" s="229"/>
      <c r="F1719" s="230"/>
      <c r="G1719" s="6"/>
      <c r="H1719" s="6"/>
      <c r="I1719" s="4"/>
      <c r="V1719" s="6"/>
      <c r="X1719" s="6"/>
    </row>
    <row r="1720" spans="1:24" s="5" customFormat="1" x14ac:dyDescent="0.35">
      <c r="A1720" s="6"/>
      <c r="B1720" s="237"/>
      <c r="C1720" s="6"/>
      <c r="D1720" s="228" t="s">
        <v>393</v>
      </c>
      <c r="E1720" s="229"/>
      <c r="F1720" s="230"/>
      <c r="G1720" s="6"/>
      <c r="H1720" s="6"/>
      <c r="I1720" s="4"/>
      <c r="V1720" s="6"/>
      <c r="X1720" s="6"/>
    </row>
    <row r="1721" spans="1:24" s="5" customFormat="1" x14ac:dyDescent="0.35">
      <c r="A1721" s="6"/>
      <c r="B1721" s="237"/>
      <c r="C1721" s="6"/>
      <c r="D1721" s="228" t="s">
        <v>393</v>
      </c>
      <c r="E1721" s="229"/>
      <c r="F1721" s="230"/>
      <c r="G1721" s="6"/>
      <c r="H1721" s="6"/>
      <c r="I1721" s="4"/>
      <c r="V1721" s="6"/>
      <c r="X1721" s="6"/>
    </row>
    <row r="1722" spans="1:24" s="5" customFormat="1" x14ac:dyDescent="0.35">
      <c r="A1722" s="6"/>
      <c r="B1722" s="237"/>
      <c r="C1722" s="6"/>
      <c r="D1722" s="228" t="s">
        <v>393</v>
      </c>
      <c r="E1722" s="229"/>
      <c r="F1722" s="230"/>
      <c r="G1722" s="6"/>
      <c r="H1722" s="6"/>
      <c r="I1722" s="4"/>
      <c r="V1722" s="6"/>
      <c r="X1722" s="6"/>
    </row>
    <row r="1723" spans="1:24" s="5" customFormat="1" x14ac:dyDescent="0.35">
      <c r="A1723" s="6"/>
      <c r="B1723" s="237"/>
      <c r="C1723" s="6"/>
      <c r="D1723" s="228" t="s">
        <v>393</v>
      </c>
      <c r="E1723" s="229"/>
      <c r="F1723" s="230"/>
      <c r="G1723" s="6"/>
      <c r="H1723" s="6"/>
      <c r="I1723" s="4"/>
      <c r="V1723" s="6"/>
      <c r="X1723" s="6"/>
    </row>
    <row r="1724" spans="1:24" s="5" customFormat="1" x14ac:dyDescent="0.35">
      <c r="A1724" s="6"/>
      <c r="B1724" s="237"/>
      <c r="C1724" s="6"/>
      <c r="D1724" s="228" t="s">
        <v>393</v>
      </c>
      <c r="E1724" s="229"/>
      <c r="F1724" s="230"/>
      <c r="G1724" s="6"/>
      <c r="H1724" s="6"/>
      <c r="I1724" s="4"/>
      <c r="V1724" s="6"/>
      <c r="X1724" s="6"/>
    </row>
    <row r="1725" spans="1:24" s="5" customFormat="1" x14ac:dyDescent="0.35">
      <c r="A1725" s="6"/>
      <c r="B1725" s="237"/>
      <c r="C1725" s="6"/>
      <c r="D1725" s="228" t="s">
        <v>393</v>
      </c>
      <c r="E1725" s="229"/>
      <c r="F1725" s="230"/>
      <c r="G1725" s="6"/>
      <c r="H1725" s="6"/>
      <c r="I1725" s="4"/>
      <c r="V1725" s="6"/>
      <c r="X1725" s="6"/>
    </row>
    <row r="1726" spans="1:24" s="5" customFormat="1" x14ac:dyDescent="0.35">
      <c r="A1726" s="6"/>
      <c r="B1726" s="237"/>
      <c r="C1726" s="6"/>
      <c r="D1726" s="228" t="s">
        <v>393</v>
      </c>
      <c r="E1726" s="229"/>
      <c r="F1726" s="230"/>
      <c r="G1726" s="6"/>
      <c r="H1726" s="6"/>
      <c r="I1726" s="4"/>
      <c r="V1726" s="6"/>
      <c r="X1726" s="6"/>
    </row>
    <row r="1727" spans="1:24" s="5" customFormat="1" x14ac:dyDescent="0.35">
      <c r="A1727" s="6"/>
      <c r="B1727" s="237"/>
      <c r="C1727" s="6"/>
      <c r="D1727" s="228" t="s">
        <v>393</v>
      </c>
      <c r="E1727" s="229"/>
      <c r="F1727" s="230"/>
      <c r="G1727" s="6"/>
      <c r="H1727" s="6"/>
      <c r="I1727" s="4"/>
      <c r="V1727" s="6"/>
      <c r="X1727" s="6"/>
    </row>
    <row r="1728" spans="1:24" s="5" customFormat="1" x14ac:dyDescent="0.35">
      <c r="A1728" s="6"/>
      <c r="B1728" s="237"/>
      <c r="C1728" s="6"/>
      <c r="D1728" s="228" t="s">
        <v>393</v>
      </c>
      <c r="E1728" s="229"/>
      <c r="F1728" s="230"/>
      <c r="G1728" s="6"/>
      <c r="H1728" s="6"/>
      <c r="I1728" s="4"/>
      <c r="V1728" s="6"/>
      <c r="X1728" s="6"/>
    </row>
    <row r="1729" spans="1:24" s="5" customFormat="1" x14ac:dyDescent="0.35">
      <c r="A1729" s="6"/>
      <c r="B1729" s="237"/>
      <c r="C1729" s="6"/>
      <c r="D1729" s="228" t="s">
        <v>393</v>
      </c>
      <c r="E1729" s="229"/>
      <c r="F1729" s="230"/>
      <c r="G1729" s="6"/>
      <c r="H1729" s="6"/>
      <c r="I1729" s="4"/>
      <c r="V1729" s="6"/>
      <c r="X1729" s="6"/>
    </row>
    <row r="1730" spans="1:24" s="5" customFormat="1" x14ac:dyDescent="0.35">
      <c r="A1730" s="6"/>
      <c r="B1730" s="237"/>
      <c r="C1730" s="6"/>
      <c r="D1730" s="228" t="s">
        <v>393</v>
      </c>
      <c r="E1730" s="229"/>
      <c r="F1730" s="230"/>
      <c r="G1730" s="6"/>
      <c r="H1730" s="6"/>
      <c r="I1730" s="4"/>
      <c r="V1730" s="6"/>
      <c r="X1730" s="6"/>
    </row>
    <row r="1731" spans="1:24" s="5" customFormat="1" x14ac:dyDescent="0.35">
      <c r="A1731" s="6"/>
      <c r="B1731" s="237"/>
      <c r="C1731" s="6"/>
      <c r="D1731" s="228" t="s">
        <v>393</v>
      </c>
      <c r="E1731" s="229"/>
      <c r="F1731" s="230"/>
      <c r="G1731" s="6"/>
      <c r="H1731" s="6"/>
      <c r="I1731" s="4"/>
      <c r="V1731" s="6"/>
      <c r="X1731" s="6"/>
    </row>
    <row r="1732" spans="1:24" s="5" customFormat="1" x14ac:dyDescent="0.35">
      <c r="A1732" s="6"/>
      <c r="B1732" s="237"/>
      <c r="C1732" s="6"/>
      <c r="D1732" s="228" t="s">
        <v>393</v>
      </c>
      <c r="E1732" s="229"/>
      <c r="F1732" s="230"/>
      <c r="G1732" s="6"/>
      <c r="H1732" s="6"/>
      <c r="I1732" s="4"/>
      <c r="V1732" s="6"/>
      <c r="X1732" s="6"/>
    </row>
    <row r="1733" spans="1:24" s="5" customFormat="1" x14ac:dyDescent="0.35">
      <c r="A1733" s="6"/>
      <c r="B1733" s="237"/>
      <c r="C1733" s="6"/>
      <c r="D1733" s="228" t="s">
        <v>393</v>
      </c>
      <c r="E1733" s="229"/>
      <c r="F1733" s="230"/>
      <c r="G1733" s="6"/>
      <c r="H1733" s="6"/>
      <c r="I1733" s="4"/>
      <c r="V1733" s="6"/>
      <c r="X1733" s="6"/>
    </row>
    <row r="1734" spans="1:24" s="5" customFormat="1" x14ac:dyDescent="0.35">
      <c r="A1734" s="6"/>
      <c r="B1734" s="237"/>
      <c r="C1734" s="6"/>
      <c r="D1734" s="228" t="s">
        <v>393</v>
      </c>
      <c r="E1734" s="229"/>
      <c r="F1734" s="230"/>
      <c r="G1734" s="6"/>
      <c r="H1734" s="6"/>
      <c r="I1734" s="4"/>
      <c r="V1734" s="6"/>
      <c r="X1734" s="6"/>
    </row>
    <row r="1735" spans="1:24" s="5" customFormat="1" x14ac:dyDescent="0.35">
      <c r="A1735" s="6"/>
      <c r="B1735" s="237"/>
      <c r="C1735" s="6"/>
      <c r="D1735" s="228" t="s">
        <v>393</v>
      </c>
      <c r="E1735" s="229"/>
      <c r="F1735" s="230"/>
      <c r="G1735" s="6"/>
      <c r="H1735" s="6"/>
      <c r="I1735" s="4"/>
      <c r="V1735" s="6"/>
      <c r="X1735" s="6"/>
    </row>
    <row r="1736" spans="1:24" s="5" customFormat="1" x14ac:dyDescent="0.35">
      <c r="A1736" s="6"/>
      <c r="B1736" s="237"/>
      <c r="C1736" s="6"/>
      <c r="D1736" s="228" t="s">
        <v>393</v>
      </c>
      <c r="E1736" s="229"/>
      <c r="F1736" s="230"/>
      <c r="G1736" s="6"/>
      <c r="H1736" s="6"/>
      <c r="I1736" s="4"/>
      <c r="V1736" s="6"/>
      <c r="X1736" s="6"/>
    </row>
    <row r="1737" spans="1:24" s="5" customFormat="1" x14ac:dyDescent="0.35">
      <c r="A1737" s="6"/>
      <c r="B1737" s="237"/>
      <c r="C1737" s="6"/>
      <c r="D1737" s="228" t="s">
        <v>393</v>
      </c>
      <c r="E1737" s="229"/>
      <c r="F1737" s="230"/>
      <c r="G1737" s="6"/>
      <c r="H1737" s="6"/>
      <c r="I1737" s="4"/>
      <c r="V1737" s="6"/>
      <c r="X1737" s="6"/>
    </row>
    <row r="1738" spans="1:24" s="5" customFormat="1" x14ac:dyDescent="0.35">
      <c r="A1738" s="6"/>
      <c r="B1738" s="237"/>
      <c r="C1738" s="6"/>
      <c r="D1738" s="228" t="s">
        <v>393</v>
      </c>
      <c r="E1738" s="229"/>
      <c r="F1738" s="230"/>
      <c r="G1738" s="6"/>
      <c r="H1738" s="6"/>
      <c r="I1738" s="4"/>
      <c r="V1738" s="6"/>
      <c r="X1738" s="6"/>
    </row>
    <row r="1739" spans="1:24" s="5" customFormat="1" x14ac:dyDescent="0.35">
      <c r="A1739" s="6"/>
      <c r="B1739" s="237"/>
      <c r="C1739" s="6"/>
      <c r="D1739" s="228" t="s">
        <v>393</v>
      </c>
      <c r="E1739" s="229"/>
      <c r="F1739" s="230"/>
      <c r="G1739" s="6"/>
      <c r="H1739" s="6"/>
      <c r="I1739" s="4"/>
      <c r="V1739" s="6"/>
      <c r="X1739" s="6"/>
    </row>
    <row r="1740" spans="1:24" s="5" customFormat="1" x14ac:dyDescent="0.35">
      <c r="A1740" s="6"/>
      <c r="B1740" s="237"/>
      <c r="C1740" s="6"/>
      <c r="D1740" s="228" t="s">
        <v>393</v>
      </c>
      <c r="E1740" s="229"/>
      <c r="F1740" s="230"/>
      <c r="G1740" s="6"/>
      <c r="H1740" s="6"/>
      <c r="I1740" s="4"/>
      <c r="V1740" s="6"/>
      <c r="X1740" s="6"/>
    </row>
    <row r="1741" spans="1:24" s="5" customFormat="1" x14ac:dyDescent="0.35">
      <c r="A1741" s="6"/>
      <c r="B1741" s="237"/>
      <c r="C1741" s="6"/>
      <c r="D1741" s="228" t="s">
        <v>393</v>
      </c>
      <c r="E1741" s="229"/>
      <c r="F1741" s="230"/>
      <c r="G1741" s="6"/>
      <c r="H1741" s="6"/>
      <c r="I1741" s="4"/>
      <c r="V1741" s="6"/>
      <c r="X1741" s="6"/>
    </row>
    <row r="1742" spans="1:24" s="5" customFormat="1" x14ac:dyDescent="0.35">
      <c r="A1742" s="6"/>
      <c r="B1742" s="237"/>
      <c r="C1742" s="6"/>
      <c r="D1742" s="228" t="s">
        <v>393</v>
      </c>
      <c r="E1742" s="229"/>
      <c r="F1742" s="230"/>
      <c r="G1742" s="6"/>
      <c r="H1742" s="6"/>
      <c r="I1742" s="4"/>
      <c r="V1742" s="6"/>
      <c r="X1742" s="6"/>
    </row>
    <row r="1743" spans="1:24" s="5" customFormat="1" x14ac:dyDescent="0.35">
      <c r="A1743" s="6"/>
      <c r="B1743" s="237"/>
      <c r="C1743" s="6"/>
      <c r="D1743" s="228" t="s">
        <v>393</v>
      </c>
      <c r="E1743" s="229"/>
      <c r="F1743" s="230"/>
      <c r="G1743" s="6"/>
      <c r="H1743" s="6"/>
      <c r="I1743" s="4"/>
      <c r="V1743" s="6"/>
      <c r="X1743" s="6"/>
    </row>
    <row r="1744" spans="1:24" s="5" customFormat="1" x14ac:dyDescent="0.35">
      <c r="A1744" s="6"/>
      <c r="B1744" s="237"/>
      <c r="C1744" s="6"/>
      <c r="D1744" s="228" t="s">
        <v>393</v>
      </c>
      <c r="E1744" s="229"/>
      <c r="F1744" s="230"/>
      <c r="G1744" s="6"/>
      <c r="H1744" s="6"/>
      <c r="I1744" s="4"/>
      <c r="V1744" s="6"/>
      <c r="X1744" s="6"/>
    </row>
    <row r="1745" spans="1:24" s="5" customFormat="1" x14ac:dyDescent="0.35">
      <c r="A1745" s="6"/>
      <c r="B1745" s="237"/>
      <c r="C1745" s="6"/>
      <c r="D1745" s="228" t="s">
        <v>393</v>
      </c>
      <c r="E1745" s="229"/>
      <c r="F1745" s="230"/>
      <c r="G1745" s="6"/>
      <c r="H1745" s="6"/>
      <c r="I1745" s="4"/>
      <c r="V1745" s="6"/>
      <c r="X1745" s="6"/>
    </row>
    <row r="1746" spans="1:24" s="5" customFormat="1" x14ac:dyDescent="0.35">
      <c r="A1746" s="6"/>
      <c r="B1746" s="237"/>
      <c r="C1746" s="6"/>
      <c r="D1746" s="228" t="s">
        <v>393</v>
      </c>
      <c r="E1746" s="229"/>
      <c r="F1746" s="230"/>
      <c r="G1746" s="6"/>
      <c r="H1746" s="6"/>
      <c r="I1746" s="4"/>
      <c r="V1746" s="6"/>
      <c r="X1746" s="6"/>
    </row>
    <row r="1747" spans="1:24" s="5" customFormat="1" x14ac:dyDescent="0.35">
      <c r="A1747" s="6"/>
      <c r="B1747" s="237"/>
      <c r="C1747" s="6"/>
      <c r="D1747" s="228" t="s">
        <v>393</v>
      </c>
      <c r="E1747" s="229"/>
      <c r="F1747" s="230"/>
      <c r="G1747" s="6"/>
      <c r="H1747" s="6"/>
      <c r="I1747" s="4"/>
      <c r="V1747" s="6"/>
      <c r="X1747" s="6"/>
    </row>
    <row r="1748" spans="1:24" s="5" customFormat="1" x14ac:dyDescent="0.35">
      <c r="A1748" s="6"/>
      <c r="B1748" s="237"/>
      <c r="C1748" s="6"/>
      <c r="D1748" s="228" t="s">
        <v>393</v>
      </c>
      <c r="E1748" s="229"/>
      <c r="F1748" s="230"/>
      <c r="G1748" s="6"/>
      <c r="H1748" s="6"/>
      <c r="I1748" s="4"/>
      <c r="V1748" s="6"/>
      <c r="X1748" s="6"/>
    </row>
    <row r="1749" spans="1:24" s="5" customFormat="1" x14ac:dyDescent="0.35">
      <c r="A1749" s="6"/>
      <c r="B1749" s="237"/>
      <c r="C1749" s="6"/>
      <c r="D1749" s="228" t="s">
        <v>393</v>
      </c>
      <c r="E1749" s="229"/>
      <c r="F1749" s="230"/>
      <c r="G1749" s="6"/>
      <c r="H1749" s="6"/>
      <c r="I1749" s="4"/>
      <c r="V1749" s="6"/>
      <c r="X1749" s="6"/>
    </row>
    <row r="1750" spans="1:24" s="5" customFormat="1" x14ac:dyDescent="0.35">
      <c r="A1750" s="6"/>
      <c r="B1750" s="237"/>
      <c r="C1750" s="6"/>
      <c r="D1750" s="228" t="s">
        <v>393</v>
      </c>
      <c r="E1750" s="229"/>
      <c r="F1750" s="230"/>
      <c r="G1750" s="6"/>
      <c r="H1750" s="6"/>
      <c r="I1750" s="4"/>
      <c r="V1750" s="6"/>
      <c r="X1750" s="6"/>
    </row>
    <row r="1751" spans="1:24" s="5" customFormat="1" x14ac:dyDescent="0.35">
      <c r="A1751" s="6"/>
      <c r="B1751" s="237"/>
      <c r="C1751" s="6"/>
      <c r="D1751" s="228" t="s">
        <v>393</v>
      </c>
      <c r="E1751" s="229"/>
      <c r="F1751" s="230"/>
      <c r="G1751" s="6"/>
      <c r="H1751" s="6"/>
      <c r="I1751" s="4"/>
      <c r="V1751" s="6"/>
      <c r="X1751" s="6"/>
    </row>
    <row r="1752" spans="1:24" s="5" customFormat="1" x14ac:dyDescent="0.35">
      <c r="A1752" s="6"/>
      <c r="B1752" s="237"/>
      <c r="C1752" s="6"/>
      <c r="D1752" s="228" t="s">
        <v>393</v>
      </c>
      <c r="E1752" s="229"/>
      <c r="F1752" s="230"/>
      <c r="G1752" s="6"/>
      <c r="H1752" s="6"/>
      <c r="I1752" s="4"/>
      <c r="V1752" s="6"/>
      <c r="X1752" s="6"/>
    </row>
    <row r="1753" spans="1:24" s="5" customFormat="1" x14ac:dyDescent="0.35">
      <c r="A1753" s="6"/>
      <c r="B1753" s="237"/>
      <c r="C1753" s="6"/>
      <c r="D1753" s="228" t="s">
        <v>393</v>
      </c>
      <c r="E1753" s="229"/>
      <c r="F1753" s="230"/>
      <c r="G1753" s="6"/>
      <c r="H1753" s="6"/>
      <c r="I1753" s="4"/>
      <c r="V1753" s="6"/>
      <c r="X1753" s="6"/>
    </row>
    <row r="1754" spans="1:24" s="5" customFormat="1" x14ac:dyDescent="0.35">
      <c r="A1754" s="6"/>
      <c r="B1754" s="237"/>
      <c r="C1754" s="6"/>
      <c r="D1754" s="228" t="s">
        <v>393</v>
      </c>
      <c r="E1754" s="229"/>
      <c r="F1754" s="230"/>
      <c r="G1754" s="6"/>
      <c r="H1754" s="6"/>
      <c r="I1754" s="4"/>
      <c r="V1754" s="6"/>
      <c r="X1754" s="6"/>
    </row>
    <row r="1755" spans="1:24" s="5" customFormat="1" x14ac:dyDescent="0.35">
      <c r="A1755" s="6"/>
      <c r="B1755" s="237"/>
      <c r="C1755" s="6"/>
      <c r="D1755" s="228" t="s">
        <v>393</v>
      </c>
      <c r="E1755" s="229"/>
      <c r="F1755" s="230"/>
      <c r="G1755" s="6"/>
      <c r="H1755" s="6"/>
      <c r="I1755" s="4"/>
      <c r="V1755" s="6"/>
      <c r="X1755" s="6"/>
    </row>
    <row r="1756" spans="1:24" s="5" customFormat="1" x14ac:dyDescent="0.35">
      <c r="A1756" s="6"/>
      <c r="B1756" s="237"/>
      <c r="C1756" s="6"/>
      <c r="D1756" s="228" t="s">
        <v>393</v>
      </c>
      <c r="E1756" s="229"/>
      <c r="F1756" s="230"/>
      <c r="G1756" s="6"/>
      <c r="H1756" s="6"/>
      <c r="I1756" s="4"/>
      <c r="V1756" s="6"/>
      <c r="X1756" s="6"/>
    </row>
    <row r="1757" spans="1:24" s="5" customFormat="1" x14ac:dyDescent="0.35">
      <c r="A1757" s="6"/>
      <c r="B1757" s="237"/>
      <c r="C1757" s="6"/>
      <c r="D1757" s="228" t="s">
        <v>393</v>
      </c>
      <c r="E1757" s="229"/>
      <c r="F1757" s="230"/>
      <c r="G1757" s="6"/>
      <c r="H1757" s="6"/>
      <c r="I1757" s="4"/>
      <c r="V1757" s="6"/>
      <c r="X1757" s="6"/>
    </row>
    <row r="1758" spans="1:24" s="5" customFormat="1" x14ac:dyDescent="0.35">
      <c r="A1758" s="6"/>
      <c r="B1758" s="237"/>
      <c r="C1758" s="6"/>
      <c r="D1758" s="228" t="s">
        <v>393</v>
      </c>
      <c r="E1758" s="229"/>
      <c r="F1758" s="230"/>
      <c r="G1758" s="6"/>
      <c r="H1758" s="6"/>
      <c r="I1758" s="4"/>
      <c r="V1758" s="6"/>
      <c r="X1758" s="6"/>
    </row>
    <row r="1759" spans="1:24" s="5" customFormat="1" x14ac:dyDescent="0.35">
      <c r="A1759" s="6"/>
      <c r="B1759" s="237"/>
      <c r="C1759" s="6"/>
      <c r="D1759" s="228" t="s">
        <v>393</v>
      </c>
      <c r="E1759" s="229"/>
      <c r="F1759" s="230"/>
      <c r="G1759" s="6"/>
      <c r="H1759" s="6"/>
      <c r="I1759" s="4"/>
      <c r="V1759" s="6"/>
      <c r="X1759" s="6"/>
    </row>
    <row r="1760" spans="1:24" s="5" customFormat="1" x14ac:dyDescent="0.35">
      <c r="A1760" s="6"/>
      <c r="B1760" s="237"/>
      <c r="C1760" s="6"/>
      <c r="D1760" s="228" t="s">
        <v>393</v>
      </c>
      <c r="E1760" s="229"/>
      <c r="F1760" s="230"/>
      <c r="G1760" s="6"/>
      <c r="H1760" s="6"/>
      <c r="I1760" s="4"/>
      <c r="V1760" s="6"/>
      <c r="X1760" s="6"/>
    </row>
    <row r="1761" spans="1:24" s="5" customFormat="1" x14ac:dyDescent="0.35">
      <c r="A1761" s="6"/>
      <c r="B1761" s="237"/>
      <c r="C1761" s="6"/>
      <c r="D1761" s="228" t="s">
        <v>393</v>
      </c>
      <c r="E1761" s="229"/>
      <c r="F1761" s="230"/>
      <c r="G1761" s="6"/>
      <c r="H1761" s="6"/>
      <c r="I1761" s="4"/>
      <c r="V1761" s="6"/>
      <c r="X1761" s="6"/>
    </row>
    <row r="1762" spans="1:24" s="5" customFormat="1" x14ac:dyDescent="0.35">
      <c r="A1762" s="6"/>
      <c r="B1762" s="237"/>
      <c r="C1762" s="6"/>
      <c r="D1762" s="228" t="s">
        <v>393</v>
      </c>
      <c r="E1762" s="229"/>
      <c r="F1762" s="230"/>
      <c r="G1762" s="6"/>
      <c r="H1762" s="6"/>
      <c r="I1762" s="4"/>
      <c r="V1762" s="6"/>
      <c r="X1762" s="6"/>
    </row>
    <row r="1763" spans="1:24" s="5" customFormat="1" x14ac:dyDescent="0.35">
      <c r="A1763" s="6"/>
      <c r="B1763" s="237"/>
      <c r="C1763" s="6"/>
      <c r="D1763" s="228" t="s">
        <v>393</v>
      </c>
      <c r="E1763" s="229"/>
      <c r="F1763" s="230"/>
      <c r="G1763" s="6"/>
      <c r="H1763" s="6"/>
      <c r="I1763" s="4"/>
      <c r="V1763" s="6"/>
      <c r="X1763" s="6"/>
    </row>
    <row r="1764" spans="1:24" s="5" customFormat="1" x14ac:dyDescent="0.35">
      <c r="A1764" s="6"/>
      <c r="B1764" s="237"/>
      <c r="C1764" s="6"/>
      <c r="D1764" s="228" t="s">
        <v>393</v>
      </c>
      <c r="E1764" s="229"/>
      <c r="F1764" s="230"/>
      <c r="G1764" s="6"/>
      <c r="H1764" s="6"/>
      <c r="I1764" s="4"/>
      <c r="V1764" s="6"/>
      <c r="X1764" s="6"/>
    </row>
    <row r="1765" spans="1:24" s="5" customFormat="1" x14ac:dyDescent="0.35">
      <c r="A1765" s="6"/>
      <c r="B1765" s="237"/>
      <c r="C1765" s="6"/>
      <c r="D1765" s="228" t="s">
        <v>393</v>
      </c>
      <c r="E1765" s="229"/>
      <c r="F1765" s="230"/>
      <c r="G1765" s="6"/>
      <c r="H1765" s="6"/>
      <c r="I1765" s="4"/>
      <c r="V1765" s="6"/>
      <c r="X1765" s="6"/>
    </row>
    <row r="1766" spans="1:24" s="5" customFormat="1" x14ac:dyDescent="0.35">
      <c r="A1766" s="6"/>
      <c r="B1766" s="237"/>
      <c r="C1766" s="6"/>
      <c r="D1766" s="228" t="s">
        <v>393</v>
      </c>
      <c r="E1766" s="229"/>
      <c r="F1766" s="230"/>
      <c r="G1766" s="6"/>
      <c r="H1766" s="6"/>
      <c r="I1766" s="4"/>
      <c r="V1766" s="6"/>
      <c r="X1766" s="6"/>
    </row>
    <row r="1767" spans="1:24" s="5" customFormat="1" x14ac:dyDescent="0.35">
      <c r="A1767" s="6"/>
      <c r="B1767" s="237"/>
      <c r="C1767" s="6"/>
      <c r="D1767" s="228" t="s">
        <v>393</v>
      </c>
      <c r="E1767" s="229"/>
      <c r="F1767" s="230"/>
      <c r="G1767" s="6"/>
      <c r="H1767" s="6"/>
      <c r="I1767" s="4"/>
      <c r="V1767" s="6"/>
      <c r="X1767" s="6"/>
    </row>
    <row r="1768" spans="1:24" s="5" customFormat="1" x14ac:dyDescent="0.35">
      <c r="A1768" s="6"/>
      <c r="B1768" s="237"/>
      <c r="C1768" s="6"/>
      <c r="D1768" s="228" t="s">
        <v>393</v>
      </c>
      <c r="E1768" s="229"/>
      <c r="F1768" s="230"/>
      <c r="G1768" s="6"/>
      <c r="H1768" s="6"/>
      <c r="I1768" s="4"/>
      <c r="V1768" s="6"/>
      <c r="X1768" s="6"/>
    </row>
    <row r="1769" spans="1:24" s="5" customFormat="1" x14ac:dyDescent="0.35">
      <c r="A1769" s="6"/>
      <c r="B1769" s="237"/>
      <c r="C1769" s="6"/>
      <c r="D1769" s="228" t="s">
        <v>393</v>
      </c>
      <c r="E1769" s="229"/>
      <c r="F1769" s="230"/>
      <c r="G1769" s="6"/>
      <c r="H1769" s="6"/>
      <c r="I1769" s="4"/>
      <c r="V1769" s="6"/>
      <c r="X1769" s="6"/>
    </row>
    <row r="1770" spans="1:24" s="5" customFormat="1" x14ac:dyDescent="0.35">
      <c r="A1770" s="6"/>
      <c r="B1770" s="237"/>
      <c r="C1770" s="6"/>
      <c r="D1770" s="228" t="s">
        <v>393</v>
      </c>
      <c r="E1770" s="229"/>
      <c r="F1770" s="230"/>
      <c r="G1770" s="6"/>
      <c r="H1770" s="6"/>
      <c r="I1770" s="4"/>
      <c r="V1770" s="6"/>
      <c r="X1770" s="6"/>
    </row>
    <row r="1771" spans="1:24" s="5" customFormat="1" x14ac:dyDescent="0.35">
      <c r="A1771" s="6"/>
      <c r="B1771" s="237"/>
      <c r="C1771" s="6"/>
      <c r="D1771" s="228" t="s">
        <v>393</v>
      </c>
      <c r="E1771" s="229"/>
      <c r="F1771" s="230"/>
      <c r="G1771" s="6"/>
      <c r="H1771" s="6"/>
      <c r="I1771" s="4"/>
      <c r="V1771" s="6"/>
      <c r="X1771" s="6"/>
    </row>
    <row r="1772" spans="1:24" s="5" customFormat="1" x14ac:dyDescent="0.35">
      <c r="A1772" s="6"/>
      <c r="B1772" s="237"/>
      <c r="C1772" s="6"/>
      <c r="D1772" s="228" t="s">
        <v>393</v>
      </c>
      <c r="E1772" s="229"/>
      <c r="F1772" s="230"/>
      <c r="G1772" s="6"/>
      <c r="H1772" s="6"/>
      <c r="I1772" s="4"/>
      <c r="V1772" s="6"/>
      <c r="X1772" s="6"/>
    </row>
    <row r="1773" spans="1:24" s="5" customFormat="1" x14ac:dyDescent="0.35">
      <c r="A1773" s="6"/>
      <c r="B1773" s="237"/>
      <c r="C1773" s="6"/>
      <c r="D1773" s="228" t="s">
        <v>393</v>
      </c>
      <c r="E1773" s="229"/>
      <c r="F1773" s="230"/>
      <c r="G1773" s="6"/>
      <c r="H1773" s="6"/>
      <c r="I1773" s="4"/>
      <c r="V1773" s="6"/>
      <c r="X1773" s="6"/>
    </row>
    <row r="1774" spans="1:24" s="5" customFormat="1" x14ac:dyDescent="0.35">
      <c r="A1774" s="6"/>
      <c r="B1774" s="237"/>
      <c r="C1774" s="6"/>
      <c r="D1774" s="228" t="s">
        <v>393</v>
      </c>
      <c r="E1774" s="229"/>
      <c r="F1774" s="230"/>
      <c r="G1774" s="6"/>
      <c r="H1774" s="6"/>
      <c r="I1774" s="4"/>
      <c r="V1774" s="6"/>
      <c r="X1774" s="6"/>
    </row>
    <row r="1775" spans="1:24" s="5" customFormat="1" x14ac:dyDescent="0.35">
      <c r="A1775" s="6"/>
      <c r="B1775" s="237"/>
      <c r="C1775" s="6"/>
      <c r="D1775" s="228" t="s">
        <v>393</v>
      </c>
      <c r="E1775" s="229"/>
      <c r="F1775" s="230"/>
      <c r="G1775" s="6"/>
      <c r="H1775" s="6"/>
      <c r="I1775" s="4"/>
      <c r="V1775" s="6"/>
      <c r="X1775" s="6"/>
    </row>
    <row r="1776" spans="1:24" s="5" customFormat="1" x14ac:dyDescent="0.35">
      <c r="A1776" s="6"/>
      <c r="B1776" s="237"/>
      <c r="C1776" s="6"/>
      <c r="D1776" s="228" t="s">
        <v>393</v>
      </c>
      <c r="E1776" s="229"/>
      <c r="F1776" s="230"/>
      <c r="G1776" s="6"/>
      <c r="H1776" s="6"/>
      <c r="I1776" s="4"/>
      <c r="V1776" s="6"/>
      <c r="X1776" s="6"/>
    </row>
    <row r="1777" spans="1:24" s="5" customFormat="1" x14ac:dyDescent="0.35">
      <c r="A1777" s="6"/>
      <c r="B1777" s="237"/>
      <c r="C1777" s="6"/>
      <c r="D1777" s="228" t="s">
        <v>393</v>
      </c>
      <c r="E1777" s="229"/>
      <c r="F1777" s="230"/>
      <c r="G1777" s="6"/>
      <c r="H1777" s="6"/>
      <c r="I1777" s="4"/>
      <c r="V1777" s="6"/>
      <c r="X1777" s="6"/>
    </row>
    <row r="1778" spans="1:24" s="5" customFormat="1" x14ac:dyDescent="0.35">
      <c r="A1778" s="6"/>
      <c r="B1778" s="237"/>
      <c r="C1778" s="6"/>
      <c r="D1778" s="228" t="s">
        <v>393</v>
      </c>
      <c r="E1778" s="229"/>
      <c r="F1778" s="230"/>
      <c r="G1778" s="6"/>
      <c r="H1778" s="6"/>
      <c r="I1778" s="4"/>
      <c r="V1778" s="6"/>
      <c r="X1778" s="6"/>
    </row>
    <row r="1779" spans="1:24" s="5" customFormat="1" x14ac:dyDescent="0.35">
      <c r="A1779" s="6"/>
      <c r="B1779" s="237"/>
      <c r="C1779" s="6"/>
      <c r="D1779" s="228" t="s">
        <v>393</v>
      </c>
      <c r="E1779" s="229"/>
      <c r="F1779" s="230"/>
      <c r="G1779" s="6"/>
      <c r="H1779" s="6"/>
      <c r="I1779" s="4"/>
      <c r="V1779" s="6"/>
      <c r="X1779" s="6"/>
    </row>
    <row r="1780" spans="1:24" s="5" customFormat="1" x14ac:dyDescent="0.35">
      <c r="A1780" s="6"/>
      <c r="B1780" s="237"/>
      <c r="C1780" s="6"/>
      <c r="D1780" s="228" t="s">
        <v>393</v>
      </c>
      <c r="E1780" s="229"/>
      <c r="F1780" s="230"/>
      <c r="G1780" s="6"/>
      <c r="H1780" s="6"/>
      <c r="I1780" s="4"/>
      <c r="V1780" s="6"/>
      <c r="X1780" s="6"/>
    </row>
    <row r="1781" spans="1:24" s="5" customFormat="1" x14ac:dyDescent="0.35">
      <c r="A1781" s="6"/>
      <c r="B1781" s="237"/>
      <c r="C1781" s="6"/>
      <c r="D1781" s="228" t="s">
        <v>393</v>
      </c>
      <c r="E1781" s="229"/>
      <c r="F1781" s="230"/>
      <c r="G1781" s="6"/>
      <c r="H1781" s="6"/>
      <c r="I1781" s="4"/>
      <c r="V1781" s="6"/>
      <c r="X1781" s="6"/>
    </row>
    <row r="1782" spans="1:24" s="5" customFormat="1" x14ac:dyDescent="0.35">
      <c r="A1782" s="6"/>
      <c r="B1782" s="237"/>
      <c r="C1782" s="6"/>
      <c r="D1782" s="228" t="s">
        <v>393</v>
      </c>
      <c r="E1782" s="229"/>
      <c r="F1782" s="230"/>
      <c r="G1782" s="6"/>
      <c r="H1782" s="6"/>
      <c r="I1782" s="4"/>
      <c r="V1782" s="6"/>
      <c r="X1782" s="6"/>
    </row>
    <row r="1783" spans="1:24" s="5" customFormat="1" x14ac:dyDescent="0.35">
      <c r="A1783" s="6"/>
      <c r="B1783" s="237"/>
      <c r="C1783" s="6"/>
      <c r="D1783" s="228" t="s">
        <v>393</v>
      </c>
      <c r="E1783" s="229"/>
      <c r="F1783" s="230"/>
      <c r="G1783" s="6"/>
      <c r="H1783" s="6"/>
      <c r="I1783" s="4"/>
      <c r="V1783" s="6"/>
      <c r="X1783" s="6"/>
    </row>
    <row r="1784" spans="1:24" s="5" customFormat="1" x14ac:dyDescent="0.35">
      <c r="A1784" s="6"/>
      <c r="B1784" s="237"/>
      <c r="C1784" s="6"/>
      <c r="D1784" s="228" t="s">
        <v>393</v>
      </c>
      <c r="E1784" s="229"/>
      <c r="F1784" s="230"/>
      <c r="G1784" s="6"/>
      <c r="H1784" s="6"/>
      <c r="I1784" s="4"/>
      <c r="V1784" s="6"/>
      <c r="X1784" s="6"/>
    </row>
    <row r="1785" spans="1:24" s="5" customFormat="1" x14ac:dyDescent="0.35">
      <c r="A1785" s="6"/>
      <c r="B1785" s="237"/>
      <c r="C1785" s="6"/>
      <c r="D1785" s="228" t="s">
        <v>393</v>
      </c>
      <c r="E1785" s="229"/>
      <c r="F1785" s="230"/>
      <c r="G1785" s="6"/>
      <c r="H1785" s="6"/>
      <c r="I1785" s="4"/>
      <c r="V1785" s="6"/>
      <c r="X1785" s="6"/>
    </row>
    <row r="1786" spans="1:24" s="5" customFormat="1" x14ac:dyDescent="0.35">
      <c r="A1786" s="6"/>
      <c r="B1786" s="237"/>
      <c r="C1786" s="6"/>
      <c r="D1786" s="228" t="s">
        <v>393</v>
      </c>
      <c r="E1786" s="229"/>
      <c r="F1786" s="230"/>
      <c r="G1786" s="6"/>
      <c r="H1786" s="6"/>
      <c r="I1786" s="4"/>
      <c r="V1786" s="6"/>
      <c r="X1786" s="6"/>
    </row>
    <row r="1787" spans="1:24" s="5" customFormat="1" x14ac:dyDescent="0.35">
      <c r="A1787" s="6"/>
      <c r="B1787" s="237"/>
      <c r="C1787" s="6"/>
      <c r="D1787" s="228" t="s">
        <v>393</v>
      </c>
      <c r="E1787" s="229"/>
      <c r="F1787" s="230"/>
      <c r="G1787" s="6"/>
      <c r="H1787" s="6"/>
      <c r="I1787" s="4"/>
      <c r="V1787" s="6"/>
      <c r="X1787" s="6"/>
    </row>
    <row r="1788" spans="1:24" s="5" customFormat="1" x14ac:dyDescent="0.35">
      <c r="A1788" s="6"/>
      <c r="B1788" s="237"/>
      <c r="C1788" s="6"/>
      <c r="D1788" s="228" t="s">
        <v>393</v>
      </c>
      <c r="E1788" s="229"/>
      <c r="F1788" s="230"/>
      <c r="G1788" s="6"/>
      <c r="H1788" s="6"/>
      <c r="I1788" s="4"/>
      <c r="V1788" s="6"/>
      <c r="X1788" s="6"/>
    </row>
    <row r="1789" spans="1:24" s="5" customFormat="1" x14ac:dyDescent="0.35">
      <c r="A1789" s="6"/>
      <c r="B1789" s="237"/>
      <c r="C1789" s="6"/>
      <c r="D1789" s="228" t="s">
        <v>393</v>
      </c>
      <c r="E1789" s="229"/>
      <c r="F1789" s="230"/>
      <c r="G1789" s="6"/>
      <c r="H1789" s="6"/>
      <c r="I1789" s="4"/>
      <c r="V1789" s="6"/>
      <c r="X1789" s="6"/>
    </row>
    <row r="1790" spans="1:24" s="5" customFormat="1" x14ac:dyDescent="0.35">
      <c r="A1790" s="6"/>
      <c r="B1790" s="237"/>
      <c r="C1790" s="6"/>
      <c r="D1790" s="228" t="s">
        <v>393</v>
      </c>
      <c r="E1790" s="229"/>
      <c r="F1790" s="230"/>
      <c r="G1790" s="6"/>
      <c r="H1790" s="6"/>
      <c r="I1790" s="4"/>
      <c r="V1790" s="6"/>
      <c r="X1790" s="6"/>
    </row>
    <row r="1791" spans="1:24" s="5" customFormat="1" x14ac:dyDescent="0.35">
      <c r="A1791" s="6"/>
      <c r="B1791" s="237"/>
      <c r="C1791" s="6"/>
      <c r="D1791" s="228" t="s">
        <v>393</v>
      </c>
      <c r="E1791" s="229"/>
      <c r="F1791" s="230"/>
      <c r="G1791" s="6"/>
      <c r="H1791" s="6"/>
      <c r="I1791" s="4"/>
      <c r="V1791" s="6"/>
      <c r="X1791" s="6"/>
    </row>
    <row r="1792" spans="1:24" s="5" customFormat="1" x14ac:dyDescent="0.35">
      <c r="A1792" s="6"/>
      <c r="B1792" s="237"/>
      <c r="C1792" s="6"/>
      <c r="D1792" s="228" t="s">
        <v>393</v>
      </c>
      <c r="E1792" s="229"/>
      <c r="F1792" s="230"/>
      <c r="G1792" s="6"/>
      <c r="H1792" s="6"/>
      <c r="I1792" s="4"/>
      <c r="V1792" s="6"/>
      <c r="X1792" s="6"/>
    </row>
    <row r="1793" spans="1:24" s="5" customFormat="1" x14ac:dyDescent="0.35">
      <c r="A1793" s="6"/>
      <c r="B1793" s="237"/>
      <c r="C1793" s="6"/>
      <c r="D1793" s="228" t="s">
        <v>393</v>
      </c>
      <c r="E1793" s="229"/>
      <c r="F1793" s="230"/>
      <c r="G1793" s="6"/>
      <c r="H1793" s="6"/>
      <c r="I1793" s="4"/>
      <c r="V1793" s="6"/>
      <c r="X1793" s="6"/>
    </row>
    <row r="1794" spans="1:24" s="5" customFormat="1" x14ac:dyDescent="0.35">
      <c r="A1794" s="6"/>
      <c r="B1794" s="237"/>
      <c r="C1794" s="6"/>
      <c r="D1794" s="228" t="s">
        <v>393</v>
      </c>
      <c r="E1794" s="229"/>
      <c r="F1794" s="230"/>
      <c r="G1794" s="6"/>
      <c r="H1794" s="6"/>
      <c r="I1794" s="4"/>
      <c r="V1794" s="6"/>
      <c r="X1794" s="6"/>
    </row>
    <row r="1795" spans="1:24" s="5" customFormat="1" x14ac:dyDescent="0.35">
      <c r="A1795" s="6"/>
      <c r="B1795" s="237"/>
      <c r="C1795" s="6"/>
      <c r="D1795" s="228" t="s">
        <v>393</v>
      </c>
      <c r="E1795" s="229"/>
      <c r="F1795" s="230"/>
      <c r="G1795" s="6"/>
      <c r="H1795" s="6"/>
      <c r="I1795" s="4"/>
      <c r="V1795" s="6"/>
      <c r="X1795" s="6"/>
    </row>
    <row r="1796" spans="1:24" s="5" customFormat="1" x14ac:dyDescent="0.35">
      <c r="A1796" s="6"/>
      <c r="B1796" s="237"/>
      <c r="C1796" s="6"/>
      <c r="D1796" s="228" t="s">
        <v>393</v>
      </c>
      <c r="E1796" s="229"/>
      <c r="F1796" s="230"/>
      <c r="G1796" s="6"/>
      <c r="H1796" s="6"/>
      <c r="I1796" s="4"/>
      <c r="V1796" s="6"/>
      <c r="X1796" s="6"/>
    </row>
    <row r="1797" spans="1:24" s="5" customFormat="1" x14ac:dyDescent="0.35">
      <c r="A1797" s="6"/>
      <c r="B1797" s="237"/>
      <c r="C1797" s="6"/>
      <c r="D1797" s="228" t="s">
        <v>393</v>
      </c>
      <c r="E1797" s="229"/>
      <c r="F1797" s="230"/>
      <c r="G1797" s="6"/>
      <c r="H1797" s="6"/>
      <c r="I1797" s="4"/>
      <c r="V1797" s="6"/>
      <c r="X1797" s="6"/>
    </row>
    <row r="1798" spans="1:24" s="5" customFormat="1" x14ac:dyDescent="0.35">
      <c r="A1798" s="6"/>
      <c r="B1798" s="237"/>
      <c r="C1798" s="6"/>
      <c r="D1798" s="228" t="s">
        <v>393</v>
      </c>
      <c r="E1798" s="229"/>
      <c r="F1798" s="230"/>
      <c r="G1798" s="6"/>
      <c r="H1798" s="6"/>
      <c r="I1798" s="4"/>
      <c r="V1798" s="6"/>
      <c r="X1798" s="6"/>
    </row>
    <row r="1799" spans="1:24" s="5" customFormat="1" x14ac:dyDescent="0.35">
      <c r="A1799" s="6"/>
      <c r="B1799" s="237"/>
      <c r="C1799" s="6"/>
      <c r="D1799" s="228" t="s">
        <v>393</v>
      </c>
      <c r="E1799" s="229"/>
      <c r="F1799" s="230"/>
      <c r="G1799" s="6"/>
      <c r="H1799" s="6"/>
      <c r="I1799" s="4"/>
      <c r="V1799" s="6"/>
      <c r="X1799" s="6"/>
    </row>
    <row r="1800" spans="1:24" s="5" customFormat="1" x14ac:dyDescent="0.35">
      <c r="A1800" s="6"/>
      <c r="B1800" s="237"/>
      <c r="C1800" s="6"/>
      <c r="D1800" s="228" t="s">
        <v>393</v>
      </c>
      <c r="E1800" s="229"/>
      <c r="F1800" s="230"/>
      <c r="G1800" s="6"/>
      <c r="H1800" s="6"/>
      <c r="I1800" s="4"/>
      <c r="V1800" s="6"/>
      <c r="X1800" s="6"/>
    </row>
    <row r="1801" spans="1:24" s="5" customFormat="1" x14ac:dyDescent="0.35">
      <c r="A1801" s="6"/>
      <c r="B1801" s="237"/>
      <c r="C1801" s="6"/>
      <c r="D1801" s="228" t="s">
        <v>393</v>
      </c>
      <c r="E1801" s="229"/>
      <c r="F1801" s="230"/>
      <c r="G1801" s="6"/>
      <c r="H1801" s="6"/>
      <c r="I1801" s="4"/>
      <c r="V1801" s="6"/>
      <c r="X1801" s="6"/>
    </row>
    <row r="1802" spans="1:24" s="5" customFormat="1" x14ac:dyDescent="0.35">
      <c r="A1802" s="6"/>
      <c r="B1802" s="237"/>
      <c r="C1802" s="6"/>
      <c r="D1802" s="228" t="s">
        <v>393</v>
      </c>
      <c r="E1802" s="229"/>
      <c r="F1802" s="230"/>
      <c r="G1802" s="6"/>
      <c r="H1802" s="6"/>
      <c r="I1802" s="4"/>
      <c r="V1802" s="6"/>
      <c r="X1802" s="6"/>
    </row>
    <row r="1803" spans="1:24" s="5" customFormat="1" x14ac:dyDescent="0.35">
      <c r="A1803" s="6"/>
      <c r="B1803" s="237"/>
      <c r="C1803" s="6"/>
      <c r="D1803" s="228" t="s">
        <v>393</v>
      </c>
      <c r="E1803" s="229"/>
      <c r="F1803" s="230"/>
      <c r="G1803" s="6"/>
      <c r="H1803" s="6"/>
      <c r="I1803" s="4"/>
      <c r="V1803" s="6"/>
      <c r="X1803" s="6"/>
    </row>
    <row r="1804" spans="1:24" s="5" customFormat="1" x14ac:dyDescent="0.35">
      <c r="A1804" s="6"/>
      <c r="B1804" s="237"/>
      <c r="C1804" s="6"/>
      <c r="D1804" s="228" t="s">
        <v>393</v>
      </c>
      <c r="E1804" s="229"/>
      <c r="F1804" s="230"/>
      <c r="G1804" s="6"/>
      <c r="H1804" s="6"/>
      <c r="I1804" s="4"/>
      <c r="V1804" s="6"/>
      <c r="X1804" s="6"/>
    </row>
    <row r="1805" spans="1:24" s="5" customFormat="1" x14ac:dyDescent="0.35">
      <c r="A1805" s="6"/>
      <c r="B1805" s="237"/>
      <c r="C1805" s="6"/>
      <c r="D1805" s="228" t="s">
        <v>393</v>
      </c>
      <c r="E1805" s="229"/>
      <c r="F1805" s="230"/>
      <c r="G1805" s="6"/>
      <c r="H1805" s="6"/>
      <c r="I1805" s="4"/>
      <c r="V1805" s="6"/>
      <c r="X1805" s="6"/>
    </row>
    <row r="1806" spans="1:24" s="5" customFormat="1" x14ac:dyDescent="0.35">
      <c r="A1806" s="6"/>
      <c r="B1806" s="237"/>
      <c r="C1806" s="6"/>
      <c r="D1806" s="228" t="s">
        <v>393</v>
      </c>
      <c r="E1806" s="229"/>
      <c r="F1806" s="230"/>
      <c r="G1806" s="6"/>
      <c r="H1806" s="6"/>
      <c r="I1806" s="4"/>
      <c r="V1806" s="6"/>
      <c r="X1806" s="6"/>
    </row>
    <row r="1807" spans="1:24" s="5" customFormat="1" x14ac:dyDescent="0.35">
      <c r="A1807" s="6"/>
      <c r="B1807" s="237"/>
      <c r="C1807" s="6"/>
      <c r="D1807" s="228" t="s">
        <v>393</v>
      </c>
      <c r="E1807" s="229"/>
      <c r="F1807" s="230"/>
      <c r="G1807" s="6"/>
      <c r="H1807" s="6"/>
      <c r="I1807" s="4"/>
      <c r="V1807" s="6"/>
      <c r="X1807" s="6"/>
    </row>
    <row r="1808" spans="1:24" s="5" customFormat="1" x14ac:dyDescent="0.35">
      <c r="A1808" s="6"/>
      <c r="B1808" s="237"/>
      <c r="C1808" s="6"/>
      <c r="D1808" s="228" t="s">
        <v>393</v>
      </c>
      <c r="E1808" s="229"/>
      <c r="F1808" s="230"/>
      <c r="G1808" s="6"/>
      <c r="H1808" s="6"/>
      <c r="I1808" s="4"/>
      <c r="V1808" s="6"/>
      <c r="X1808" s="6"/>
    </row>
    <row r="1809" spans="1:24" s="5" customFormat="1" x14ac:dyDescent="0.35">
      <c r="A1809" s="6"/>
      <c r="B1809" s="237"/>
      <c r="C1809" s="6"/>
      <c r="D1809" s="228" t="s">
        <v>393</v>
      </c>
      <c r="E1809" s="229"/>
      <c r="F1809" s="230"/>
      <c r="G1809" s="6"/>
      <c r="H1809" s="6"/>
      <c r="I1809" s="4"/>
      <c r="V1809" s="6"/>
      <c r="X1809" s="6"/>
    </row>
    <row r="1810" spans="1:24" s="5" customFormat="1" x14ac:dyDescent="0.35">
      <c r="A1810" s="6"/>
      <c r="B1810" s="237"/>
      <c r="C1810" s="6"/>
      <c r="D1810" s="228" t="s">
        <v>393</v>
      </c>
      <c r="E1810" s="229"/>
      <c r="F1810" s="230"/>
      <c r="G1810" s="6"/>
      <c r="H1810" s="6"/>
      <c r="I1810" s="4"/>
      <c r="V1810" s="6"/>
      <c r="X1810" s="6"/>
    </row>
    <row r="1811" spans="1:24" s="5" customFormat="1" x14ac:dyDescent="0.35">
      <c r="A1811" s="6"/>
      <c r="B1811" s="237"/>
      <c r="C1811" s="6"/>
      <c r="D1811" s="228" t="s">
        <v>393</v>
      </c>
      <c r="E1811" s="229"/>
      <c r="F1811" s="230"/>
      <c r="G1811" s="6"/>
      <c r="H1811" s="6"/>
      <c r="I1811" s="4"/>
      <c r="V1811" s="6"/>
      <c r="X1811" s="6"/>
    </row>
    <row r="1812" spans="1:24" s="5" customFormat="1" x14ac:dyDescent="0.35">
      <c r="A1812" s="6"/>
      <c r="B1812" s="237"/>
      <c r="C1812" s="6"/>
      <c r="D1812" s="228" t="s">
        <v>393</v>
      </c>
      <c r="E1812" s="229"/>
      <c r="F1812" s="230"/>
      <c r="G1812" s="6"/>
      <c r="H1812" s="6"/>
      <c r="I1812" s="4"/>
      <c r="V1812" s="6"/>
      <c r="X1812" s="6"/>
    </row>
    <row r="1813" spans="1:24" s="5" customFormat="1" x14ac:dyDescent="0.35">
      <c r="A1813" s="6"/>
      <c r="B1813" s="237"/>
      <c r="C1813" s="6"/>
      <c r="D1813" s="228" t="s">
        <v>393</v>
      </c>
      <c r="E1813" s="229"/>
      <c r="F1813" s="230"/>
      <c r="G1813" s="6"/>
      <c r="H1813" s="6"/>
      <c r="I1813" s="4"/>
      <c r="V1813" s="6"/>
      <c r="X1813" s="6"/>
    </row>
    <row r="1814" spans="1:24" s="5" customFormat="1" x14ac:dyDescent="0.35">
      <c r="A1814" s="6"/>
      <c r="B1814" s="237"/>
      <c r="C1814" s="6"/>
      <c r="D1814" s="228" t="s">
        <v>393</v>
      </c>
      <c r="E1814" s="229"/>
      <c r="F1814" s="230"/>
      <c r="G1814" s="6"/>
      <c r="H1814" s="6"/>
      <c r="I1814" s="4"/>
      <c r="V1814" s="6"/>
      <c r="X1814" s="6"/>
    </row>
    <row r="1815" spans="1:24" s="5" customFormat="1" x14ac:dyDescent="0.35">
      <c r="A1815" s="6"/>
      <c r="B1815" s="237"/>
      <c r="C1815" s="6"/>
      <c r="D1815" s="228" t="s">
        <v>393</v>
      </c>
      <c r="E1815" s="229"/>
      <c r="F1815" s="230"/>
      <c r="G1815" s="6"/>
      <c r="H1815" s="6"/>
      <c r="I1815" s="4"/>
      <c r="V1815" s="6"/>
      <c r="X1815" s="6"/>
    </row>
    <row r="1816" spans="1:24" s="5" customFormat="1" x14ac:dyDescent="0.35">
      <c r="A1816" s="6"/>
      <c r="B1816" s="237"/>
      <c r="C1816" s="6"/>
      <c r="D1816" s="228" t="s">
        <v>393</v>
      </c>
      <c r="E1816" s="229"/>
      <c r="F1816" s="230"/>
      <c r="G1816" s="6"/>
      <c r="H1816" s="6"/>
      <c r="I1816" s="4"/>
      <c r="V1816" s="6"/>
      <c r="X1816" s="6"/>
    </row>
    <row r="1817" spans="1:24" s="5" customFormat="1" x14ac:dyDescent="0.35">
      <c r="A1817" s="6"/>
      <c r="B1817" s="237"/>
      <c r="C1817" s="6"/>
      <c r="D1817" s="228" t="s">
        <v>393</v>
      </c>
      <c r="E1817" s="229"/>
      <c r="F1817" s="230"/>
      <c r="G1817" s="6"/>
      <c r="H1817" s="6"/>
      <c r="I1817" s="4"/>
      <c r="V1817" s="6"/>
      <c r="X1817" s="6"/>
    </row>
    <row r="1818" spans="1:24" s="5" customFormat="1" x14ac:dyDescent="0.35">
      <c r="A1818" s="6"/>
      <c r="B1818" s="237"/>
      <c r="C1818" s="6"/>
      <c r="D1818" s="228" t="s">
        <v>393</v>
      </c>
      <c r="E1818" s="229"/>
      <c r="F1818" s="230"/>
      <c r="G1818" s="6"/>
      <c r="H1818" s="6"/>
      <c r="I1818" s="4"/>
      <c r="V1818" s="6"/>
      <c r="X1818" s="6"/>
    </row>
    <row r="1819" spans="1:24" s="5" customFormat="1" x14ac:dyDescent="0.35">
      <c r="A1819" s="6"/>
      <c r="B1819" s="237"/>
      <c r="C1819" s="6"/>
      <c r="D1819" s="228" t="s">
        <v>393</v>
      </c>
      <c r="E1819" s="229"/>
      <c r="F1819" s="230"/>
      <c r="G1819" s="6"/>
      <c r="H1819" s="6"/>
      <c r="I1819" s="4"/>
      <c r="V1819" s="6"/>
      <c r="X1819" s="6"/>
    </row>
    <row r="1820" spans="1:24" s="5" customFormat="1" x14ac:dyDescent="0.35">
      <c r="A1820" s="6"/>
      <c r="B1820" s="237"/>
      <c r="C1820" s="6"/>
      <c r="D1820" s="228" t="s">
        <v>393</v>
      </c>
      <c r="E1820" s="229"/>
      <c r="F1820" s="230"/>
      <c r="G1820" s="6"/>
      <c r="H1820" s="6"/>
      <c r="I1820" s="4"/>
      <c r="V1820" s="6"/>
      <c r="X1820" s="6"/>
    </row>
    <row r="1821" spans="1:24" s="5" customFormat="1" x14ac:dyDescent="0.35">
      <c r="A1821" s="6"/>
      <c r="B1821" s="237"/>
      <c r="C1821" s="6"/>
      <c r="D1821" s="228" t="s">
        <v>393</v>
      </c>
      <c r="E1821" s="229"/>
      <c r="F1821" s="230"/>
      <c r="G1821" s="6"/>
      <c r="H1821" s="6"/>
      <c r="I1821" s="4"/>
      <c r="V1821" s="6"/>
      <c r="X1821" s="6"/>
    </row>
    <row r="1822" spans="1:24" s="5" customFormat="1" x14ac:dyDescent="0.35">
      <c r="A1822" s="6"/>
      <c r="B1822" s="237"/>
      <c r="C1822" s="6"/>
      <c r="D1822" s="228" t="s">
        <v>393</v>
      </c>
      <c r="E1822" s="229"/>
      <c r="F1822" s="230"/>
      <c r="G1822" s="6"/>
      <c r="H1822" s="6"/>
      <c r="I1822" s="4"/>
      <c r="V1822" s="6"/>
      <c r="X1822" s="6"/>
    </row>
    <row r="1823" spans="1:24" s="5" customFormat="1" x14ac:dyDescent="0.35">
      <c r="A1823" s="6"/>
      <c r="B1823" s="237"/>
      <c r="C1823" s="6"/>
      <c r="D1823" s="228" t="s">
        <v>393</v>
      </c>
      <c r="E1823" s="229"/>
      <c r="F1823" s="230"/>
      <c r="G1823" s="6"/>
      <c r="H1823" s="6"/>
      <c r="I1823" s="4"/>
      <c r="V1823" s="6"/>
      <c r="X1823" s="6"/>
    </row>
    <row r="1824" spans="1:24" s="5" customFormat="1" x14ac:dyDescent="0.35">
      <c r="A1824" s="6"/>
      <c r="B1824" s="237"/>
      <c r="C1824" s="6"/>
      <c r="D1824" s="228" t="s">
        <v>393</v>
      </c>
      <c r="E1824" s="229"/>
      <c r="F1824" s="230"/>
      <c r="G1824" s="6"/>
      <c r="H1824" s="6"/>
      <c r="I1824" s="4"/>
      <c r="V1824" s="6"/>
      <c r="X1824" s="6"/>
    </row>
    <row r="1825" spans="1:24" s="5" customFormat="1" x14ac:dyDescent="0.35">
      <c r="A1825" s="6"/>
      <c r="B1825" s="237"/>
      <c r="C1825" s="6"/>
      <c r="D1825" s="228" t="s">
        <v>393</v>
      </c>
      <c r="E1825" s="229"/>
      <c r="F1825" s="230"/>
      <c r="G1825" s="6"/>
      <c r="H1825" s="6"/>
      <c r="I1825" s="4"/>
      <c r="V1825" s="6"/>
      <c r="X1825" s="6"/>
    </row>
    <row r="1826" spans="1:24" s="5" customFormat="1" x14ac:dyDescent="0.35">
      <c r="A1826" s="6"/>
      <c r="B1826" s="237"/>
      <c r="C1826" s="6"/>
      <c r="D1826" s="228" t="s">
        <v>393</v>
      </c>
      <c r="E1826" s="229"/>
      <c r="F1826" s="230"/>
      <c r="G1826" s="6"/>
      <c r="H1826" s="6"/>
      <c r="I1826" s="4"/>
      <c r="V1826" s="6"/>
      <c r="X1826" s="6"/>
    </row>
    <row r="1827" spans="1:24" s="5" customFormat="1" x14ac:dyDescent="0.35">
      <c r="A1827" s="6"/>
      <c r="B1827" s="237"/>
      <c r="C1827" s="6"/>
      <c r="D1827" s="228" t="s">
        <v>393</v>
      </c>
      <c r="E1827" s="229"/>
      <c r="F1827" s="230"/>
      <c r="G1827" s="6"/>
      <c r="H1827" s="6"/>
      <c r="I1827" s="4"/>
      <c r="V1827" s="6"/>
      <c r="X1827" s="6"/>
    </row>
    <row r="1828" spans="1:24" s="5" customFormat="1" x14ac:dyDescent="0.35">
      <c r="A1828" s="6"/>
      <c r="B1828" s="237"/>
      <c r="C1828" s="6"/>
      <c r="D1828" s="228" t="s">
        <v>393</v>
      </c>
      <c r="E1828" s="229"/>
      <c r="F1828" s="230"/>
      <c r="G1828" s="6"/>
      <c r="H1828" s="6"/>
      <c r="I1828" s="4"/>
      <c r="V1828" s="6"/>
      <c r="X1828" s="6"/>
    </row>
    <row r="1829" spans="1:24" s="5" customFormat="1" x14ac:dyDescent="0.35">
      <c r="A1829" s="6"/>
      <c r="B1829" s="237"/>
      <c r="C1829" s="6"/>
      <c r="D1829" s="228" t="s">
        <v>393</v>
      </c>
      <c r="E1829" s="229"/>
      <c r="F1829" s="230"/>
      <c r="G1829" s="6"/>
      <c r="H1829" s="6"/>
      <c r="I1829" s="4"/>
      <c r="V1829" s="6"/>
      <c r="X1829" s="6"/>
    </row>
    <row r="1830" spans="1:24" s="5" customFormat="1" x14ac:dyDescent="0.35">
      <c r="A1830" s="6"/>
      <c r="B1830" s="237"/>
      <c r="C1830" s="6"/>
      <c r="D1830" s="228" t="s">
        <v>393</v>
      </c>
      <c r="E1830" s="229"/>
      <c r="F1830" s="230"/>
      <c r="G1830" s="6"/>
      <c r="H1830" s="6"/>
      <c r="I1830" s="4"/>
      <c r="V1830" s="6"/>
      <c r="X1830" s="6"/>
    </row>
    <row r="1831" spans="1:24" s="5" customFormat="1" x14ac:dyDescent="0.35">
      <c r="A1831" s="6"/>
      <c r="B1831" s="237"/>
      <c r="C1831" s="6"/>
      <c r="D1831" s="228" t="s">
        <v>393</v>
      </c>
      <c r="E1831" s="229"/>
      <c r="F1831" s="230"/>
      <c r="G1831" s="6"/>
      <c r="H1831" s="6"/>
      <c r="I1831" s="4"/>
      <c r="V1831" s="6"/>
      <c r="X1831" s="6"/>
    </row>
    <row r="1832" spans="1:24" s="5" customFormat="1" x14ac:dyDescent="0.35">
      <c r="A1832" s="6"/>
      <c r="B1832" s="237"/>
      <c r="C1832" s="6"/>
      <c r="D1832" s="228" t="s">
        <v>393</v>
      </c>
      <c r="E1832" s="229"/>
      <c r="F1832" s="230"/>
      <c r="G1832" s="6"/>
      <c r="H1832" s="6"/>
      <c r="I1832" s="4"/>
      <c r="V1832" s="6"/>
      <c r="X1832" s="6"/>
    </row>
    <row r="1833" spans="1:24" s="5" customFormat="1" x14ac:dyDescent="0.35">
      <c r="A1833" s="6"/>
      <c r="B1833" s="237"/>
      <c r="C1833" s="6"/>
      <c r="D1833" s="228" t="s">
        <v>393</v>
      </c>
      <c r="E1833" s="229"/>
      <c r="F1833" s="230"/>
      <c r="G1833" s="6"/>
      <c r="H1833" s="6"/>
      <c r="I1833" s="4"/>
      <c r="V1833" s="6"/>
      <c r="X1833" s="6"/>
    </row>
    <row r="1834" spans="1:24" s="5" customFormat="1" x14ac:dyDescent="0.35">
      <c r="A1834" s="6"/>
      <c r="B1834" s="237"/>
      <c r="C1834" s="6"/>
      <c r="D1834" s="228" t="s">
        <v>393</v>
      </c>
      <c r="E1834" s="229"/>
      <c r="F1834" s="230"/>
      <c r="G1834" s="6"/>
      <c r="H1834" s="6"/>
      <c r="I1834" s="4"/>
      <c r="V1834" s="6"/>
      <c r="X1834" s="6"/>
    </row>
    <row r="1835" spans="1:24" s="5" customFormat="1" x14ac:dyDescent="0.35">
      <c r="A1835" s="6"/>
      <c r="B1835" s="237"/>
      <c r="C1835" s="6"/>
      <c r="D1835" s="228" t="s">
        <v>393</v>
      </c>
      <c r="E1835" s="229"/>
      <c r="F1835" s="230"/>
      <c r="G1835" s="6"/>
      <c r="H1835" s="6"/>
      <c r="I1835" s="4"/>
      <c r="V1835" s="6"/>
      <c r="X1835" s="6"/>
    </row>
    <row r="1836" spans="1:24" s="5" customFormat="1" x14ac:dyDescent="0.35">
      <c r="A1836" s="6"/>
      <c r="B1836" s="237"/>
      <c r="C1836" s="6"/>
      <c r="D1836" s="228" t="s">
        <v>393</v>
      </c>
      <c r="E1836" s="229"/>
      <c r="F1836" s="230"/>
      <c r="G1836" s="6"/>
      <c r="H1836" s="6"/>
      <c r="I1836" s="4"/>
      <c r="V1836" s="6"/>
      <c r="X1836" s="6"/>
    </row>
    <row r="1837" spans="1:24" s="5" customFormat="1" x14ac:dyDescent="0.35">
      <c r="A1837" s="6"/>
      <c r="B1837" s="237"/>
      <c r="C1837" s="6"/>
      <c r="D1837" s="228" t="s">
        <v>393</v>
      </c>
      <c r="E1837" s="229"/>
      <c r="F1837" s="230"/>
      <c r="G1837" s="6"/>
      <c r="H1837" s="6"/>
      <c r="I1837" s="4"/>
      <c r="V1837" s="6"/>
      <c r="X1837" s="6"/>
    </row>
    <row r="1838" spans="1:24" s="5" customFormat="1" x14ac:dyDescent="0.35">
      <c r="A1838" s="6"/>
      <c r="B1838" s="237"/>
      <c r="C1838" s="6"/>
      <c r="D1838" s="228" t="s">
        <v>393</v>
      </c>
      <c r="E1838" s="229"/>
      <c r="F1838" s="230"/>
      <c r="G1838" s="6"/>
      <c r="H1838" s="6"/>
      <c r="I1838" s="4"/>
      <c r="V1838" s="6"/>
      <c r="X1838" s="6"/>
    </row>
    <row r="1839" spans="1:24" s="5" customFormat="1" x14ac:dyDescent="0.35">
      <c r="A1839" s="6"/>
      <c r="B1839" s="237"/>
      <c r="C1839" s="6"/>
      <c r="D1839" s="228" t="s">
        <v>393</v>
      </c>
      <c r="E1839" s="229"/>
      <c r="F1839" s="230"/>
      <c r="G1839" s="6"/>
      <c r="H1839" s="6"/>
      <c r="I1839" s="4"/>
      <c r="V1839" s="6"/>
      <c r="X1839" s="6"/>
    </row>
    <row r="1840" spans="1:24" s="5" customFormat="1" x14ac:dyDescent="0.35">
      <c r="A1840" s="6"/>
      <c r="B1840" s="237"/>
      <c r="C1840" s="6"/>
      <c r="D1840" s="228" t="s">
        <v>393</v>
      </c>
      <c r="E1840" s="229"/>
      <c r="F1840" s="230"/>
      <c r="G1840" s="6"/>
      <c r="H1840" s="6"/>
      <c r="I1840" s="4"/>
      <c r="V1840" s="6"/>
      <c r="X1840" s="6"/>
    </row>
    <row r="1841" spans="1:24" s="5" customFormat="1" x14ac:dyDescent="0.35">
      <c r="A1841" s="6"/>
      <c r="B1841" s="237"/>
      <c r="C1841" s="6"/>
      <c r="D1841" s="228" t="s">
        <v>393</v>
      </c>
      <c r="E1841" s="229"/>
      <c r="F1841" s="230"/>
      <c r="G1841" s="6"/>
      <c r="H1841" s="6"/>
      <c r="I1841" s="4"/>
      <c r="V1841" s="6"/>
      <c r="X1841" s="6"/>
    </row>
    <row r="1842" spans="1:24" s="5" customFormat="1" x14ac:dyDescent="0.35">
      <c r="A1842" s="6"/>
      <c r="B1842" s="237"/>
      <c r="C1842" s="6"/>
      <c r="D1842" s="228" t="s">
        <v>393</v>
      </c>
      <c r="E1842" s="229"/>
      <c r="F1842" s="230"/>
      <c r="G1842" s="6"/>
      <c r="H1842" s="6"/>
      <c r="I1842" s="4"/>
      <c r="V1842" s="6"/>
      <c r="X1842" s="6"/>
    </row>
    <row r="1843" spans="1:24" s="5" customFormat="1" x14ac:dyDescent="0.35">
      <c r="A1843" s="6"/>
      <c r="B1843" s="237"/>
      <c r="C1843" s="6"/>
      <c r="D1843" s="228" t="s">
        <v>393</v>
      </c>
      <c r="E1843" s="229"/>
      <c r="F1843" s="230"/>
      <c r="G1843" s="6"/>
      <c r="H1843" s="6"/>
      <c r="I1843" s="4"/>
      <c r="V1843" s="6"/>
      <c r="X1843" s="6"/>
    </row>
    <row r="1844" spans="1:24" s="5" customFormat="1" x14ac:dyDescent="0.35">
      <c r="A1844" s="6"/>
      <c r="B1844" s="237"/>
      <c r="C1844" s="6"/>
      <c r="D1844" s="228" t="s">
        <v>393</v>
      </c>
      <c r="E1844" s="229"/>
      <c r="F1844" s="230"/>
      <c r="G1844" s="6"/>
      <c r="H1844" s="6"/>
      <c r="I1844" s="4"/>
      <c r="V1844" s="6"/>
      <c r="X1844" s="6"/>
    </row>
    <row r="1845" spans="1:24" s="5" customFormat="1" x14ac:dyDescent="0.35">
      <c r="A1845" s="6"/>
      <c r="B1845" s="237"/>
      <c r="C1845" s="6"/>
      <c r="D1845" s="228" t="s">
        <v>393</v>
      </c>
      <c r="E1845" s="229"/>
      <c r="F1845" s="230"/>
      <c r="G1845" s="6"/>
      <c r="H1845" s="6"/>
      <c r="I1845" s="4"/>
      <c r="V1845" s="6"/>
      <c r="X1845" s="6"/>
    </row>
    <row r="1846" spans="1:24" s="5" customFormat="1" x14ac:dyDescent="0.35">
      <c r="A1846" s="6"/>
      <c r="B1846" s="237"/>
      <c r="C1846" s="6"/>
      <c r="D1846" s="228" t="s">
        <v>393</v>
      </c>
      <c r="E1846" s="229"/>
      <c r="F1846" s="230"/>
      <c r="G1846" s="6"/>
      <c r="H1846" s="6"/>
      <c r="I1846" s="4"/>
      <c r="V1846" s="6"/>
      <c r="X1846" s="6"/>
    </row>
    <row r="1847" spans="1:24" s="5" customFormat="1" x14ac:dyDescent="0.35">
      <c r="A1847" s="6"/>
      <c r="B1847" s="237"/>
      <c r="C1847" s="6"/>
      <c r="D1847" s="228" t="s">
        <v>393</v>
      </c>
      <c r="E1847" s="229"/>
      <c r="F1847" s="230"/>
      <c r="G1847" s="6"/>
      <c r="H1847" s="6"/>
      <c r="I1847" s="4"/>
      <c r="V1847" s="6"/>
      <c r="X1847" s="6"/>
    </row>
    <row r="1848" spans="1:24" s="5" customFormat="1" x14ac:dyDescent="0.35">
      <c r="A1848" s="6"/>
      <c r="B1848" s="237"/>
      <c r="C1848" s="6"/>
      <c r="D1848" s="228" t="s">
        <v>393</v>
      </c>
      <c r="E1848" s="229"/>
      <c r="F1848" s="230"/>
      <c r="G1848" s="6"/>
      <c r="H1848" s="6"/>
      <c r="I1848" s="4"/>
      <c r="V1848" s="6"/>
      <c r="X1848" s="6"/>
    </row>
    <row r="1849" spans="1:24" s="5" customFormat="1" x14ac:dyDescent="0.35">
      <c r="A1849" s="6"/>
      <c r="B1849" s="237"/>
      <c r="C1849" s="6"/>
      <c r="D1849" s="228" t="s">
        <v>393</v>
      </c>
      <c r="E1849" s="229"/>
      <c r="F1849" s="230"/>
      <c r="G1849" s="6"/>
      <c r="H1849" s="6"/>
      <c r="I1849" s="4"/>
      <c r="V1849" s="6"/>
      <c r="X1849" s="6"/>
    </row>
    <row r="1850" spans="1:24" s="5" customFormat="1" x14ac:dyDescent="0.35">
      <c r="A1850" s="6"/>
      <c r="B1850" s="237"/>
      <c r="C1850" s="6"/>
      <c r="D1850" s="228" t="s">
        <v>393</v>
      </c>
      <c r="E1850" s="229"/>
      <c r="F1850" s="230"/>
      <c r="G1850" s="6"/>
      <c r="H1850" s="6"/>
      <c r="I1850" s="4"/>
      <c r="V1850" s="6"/>
      <c r="X1850" s="6"/>
    </row>
    <row r="1851" spans="1:24" s="5" customFormat="1" x14ac:dyDescent="0.35">
      <c r="A1851" s="6"/>
      <c r="B1851" s="237"/>
      <c r="C1851" s="6"/>
      <c r="D1851" s="228" t="s">
        <v>393</v>
      </c>
      <c r="E1851" s="229"/>
      <c r="F1851" s="230"/>
      <c r="G1851" s="6"/>
      <c r="H1851" s="6"/>
      <c r="I1851" s="4"/>
      <c r="V1851" s="6"/>
      <c r="X1851" s="6"/>
    </row>
    <row r="1852" spans="1:24" s="5" customFormat="1" x14ac:dyDescent="0.35">
      <c r="A1852" s="6"/>
      <c r="B1852" s="237"/>
      <c r="C1852" s="6"/>
      <c r="D1852" s="228" t="s">
        <v>393</v>
      </c>
      <c r="E1852" s="229"/>
      <c r="F1852" s="230"/>
      <c r="G1852" s="6"/>
      <c r="H1852" s="6"/>
      <c r="I1852" s="4"/>
      <c r="V1852" s="6"/>
      <c r="X1852" s="6"/>
    </row>
    <row r="1853" spans="1:24" s="5" customFormat="1" x14ac:dyDescent="0.35">
      <c r="A1853" s="6"/>
      <c r="B1853" s="237"/>
      <c r="C1853" s="6"/>
      <c r="D1853" s="228" t="s">
        <v>393</v>
      </c>
      <c r="E1853" s="229"/>
      <c r="F1853" s="230"/>
      <c r="G1853" s="6"/>
      <c r="H1853" s="6"/>
      <c r="I1853" s="4"/>
      <c r="V1853" s="6"/>
      <c r="X1853" s="6"/>
    </row>
    <row r="1854" spans="1:24" s="5" customFormat="1" x14ac:dyDescent="0.35">
      <c r="A1854" s="6"/>
      <c r="B1854" s="237"/>
      <c r="C1854" s="6"/>
      <c r="D1854" s="228" t="s">
        <v>393</v>
      </c>
      <c r="E1854" s="229"/>
      <c r="F1854" s="230"/>
      <c r="G1854" s="6"/>
      <c r="H1854" s="6"/>
      <c r="I1854" s="4"/>
      <c r="V1854" s="6"/>
      <c r="X1854" s="6"/>
    </row>
    <row r="1855" spans="1:24" s="5" customFormat="1" x14ac:dyDescent="0.35">
      <c r="A1855" s="6"/>
      <c r="B1855" s="237"/>
      <c r="C1855" s="6"/>
      <c r="D1855" s="228" t="s">
        <v>393</v>
      </c>
      <c r="E1855" s="229"/>
      <c r="F1855" s="230"/>
      <c r="G1855" s="6"/>
      <c r="H1855" s="6"/>
      <c r="I1855" s="4"/>
      <c r="V1855" s="6"/>
      <c r="X1855" s="6"/>
    </row>
    <row r="1856" spans="1:24" s="5" customFormat="1" x14ac:dyDescent="0.35">
      <c r="A1856" s="6"/>
      <c r="B1856" s="237"/>
      <c r="C1856" s="6"/>
      <c r="D1856" s="228" t="s">
        <v>393</v>
      </c>
      <c r="E1856" s="229"/>
      <c r="F1856" s="230"/>
      <c r="G1856" s="6"/>
      <c r="H1856" s="6"/>
      <c r="I1856" s="4"/>
      <c r="V1856" s="6"/>
      <c r="X1856" s="6"/>
    </row>
    <row r="1857" spans="1:24" s="5" customFormat="1" x14ac:dyDescent="0.35">
      <c r="A1857" s="6"/>
      <c r="B1857" s="237"/>
      <c r="C1857" s="6"/>
      <c r="D1857" s="228" t="s">
        <v>393</v>
      </c>
      <c r="E1857" s="229"/>
      <c r="F1857" s="230"/>
      <c r="G1857" s="6"/>
      <c r="H1857" s="6"/>
      <c r="I1857" s="4"/>
      <c r="V1857" s="6"/>
      <c r="X1857" s="6"/>
    </row>
    <row r="1858" spans="1:24" s="5" customFormat="1" x14ac:dyDescent="0.35">
      <c r="A1858" s="6"/>
      <c r="B1858" s="237"/>
      <c r="C1858" s="6"/>
      <c r="D1858" s="228" t="s">
        <v>393</v>
      </c>
      <c r="E1858" s="229"/>
      <c r="F1858" s="230"/>
      <c r="G1858" s="6"/>
      <c r="H1858" s="6"/>
      <c r="I1858" s="4"/>
      <c r="V1858" s="6"/>
      <c r="X1858" s="6"/>
    </row>
    <row r="1859" spans="1:24" s="5" customFormat="1" x14ac:dyDescent="0.35">
      <c r="A1859" s="6"/>
      <c r="B1859" s="237"/>
      <c r="C1859" s="6"/>
      <c r="D1859" s="228" t="s">
        <v>393</v>
      </c>
      <c r="E1859" s="229"/>
      <c r="F1859" s="230"/>
      <c r="G1859" s="6"/>
      <c r="H1859" s="6"/>
      <c r="I1859" s="4"/>
      <c r="V1859" s="6"/>
      <c r="X1859" s="6"/>
    </row>
    <row r="1860" spans="1:24" s="5" customFormat="1" x14ac:dyDescent="0.35">
      <c r="A1860" s="6"/>
      <c r="B1860" s="237"/>
      <c r="C1860" s="6"/>
      <c r="D1860" s="228" t="s">
        <v>393</v>
      </c>
      <c r="E1860" s="229"/>
      <c r="F1860" s="230"/>
      <c r="G1860" s="6"/>
      <c r="H1860" s="6"/>
      <c r="I1860" s="4"/>
      <c r="V1860" s="6"/>
      <c r="X1860" s="6"/>
    </row>
    <row r="1861" spans="1:24" s="5" customFormat="1" x14ac:dyDescent="0.35">
      <c r="A1861" s="6"/>
      <c r="B1861" s="237"/>
      <c r="C1861" s="6"/>
      <c r="D1861" s="228" t="s">
        <v>393</v>
      </c>
      <c r="E1861" s="229"/>
      <c r="F1861" s="230"/>
      <c r="G1861" s="6"/>
      <c r="H1861" s="6"/>
      <c r="I1861" s="4"/>
      <c r="V1861" s="6"/>
      <c r="X1861" s="6"/>
    </row>
    <row r="1862" spans="1:24" s="5" customFormat="1" x14ac:dyDescent="0.35">
      <c r="A1862" s="6"/>
      <c r="B1862" s="237"/>
      <c r="C1862" s="6"/>
      <c r="D1862" s="228" t="s">
        <v>393</v>
      </c>
      <c r="E1862" s="229"/>
      <c r="F1862" s="230"/>
      <c r="G1862" s="6"/>
      <c r="H1862" s="6"/>
      <c r="I1862" s="4"/>
      <c r="V1862" s="6"/>
      <c r="X1862" s="6"/>
    </row>
    <row r="1863" spans="1:24" s="5" customFormat="1" x14ac:dyDescent="0.35">
      <c r="A1863" s="6"/>
      <c r="B1863" s="237"/>
      <c r="C1863" s="6"/>
      <c r="D1863" s="228" t="s">
        <v>393</v>
      </c>
      <c r="E1863" s="229"/>
      <c r="F1863" s="230"/>
      <c r="G1863" s="6"/>
      <c r="H1863" s="6"/>
      <c r="I1863" s="4"/>
      <c r="V1863" s="6"/>
      <c r="X1863" s="6"/>
    </row>
    <row r="1864" spans="1:24" s="5" customFormat="1" x14ac:dyDescent="0.35">
      <c r="A1864" s="6"/>
      <c r="B1864" s="237"/>
      <c r="C1864" s="6"/>
      <c r="D1864" s="228" t="s">
        <v>393</v>
      </c>
      <c r="E1864" s="229"/>
      <c r="F1864" s="230"/>
      <c r="G1864" s="6"/>
      <c r="H1864" s="6"/>
      <c r="I1864" s="4"/>
      <c r="V1864" s="6"/>
      <c r="X1864" s="6"/>
    </row>
    <row r="1865" spans="1:24" s="5" customFormat="1" x14ac:dyDescent="0.35">
      <c r="A1865" s="6"/>
      <c r="B1865" s="237"/>
      <c r="C1865" s="6"/>
      <c r="D1865" s="228" t="s">
        <v>393</v>
      </c>
      <c r="E1865" s="229"/>
      <c r="F1865" s="230"/>
      <c r="G1865" s="6"/>
      <c r="H1865" s="6"/>
      <c r="I1865" s="4"/>
      <c r="V1865" s="6"/>
      <c r="X1865" s="6"/>
    </row>
    <row r="1866" spans="1:24" s="5" customFormat="1" x14ac:dyDescent="0.35">
      <c r="A1866" s="6"/>
      <c r="B1866" s="237"/>
      <c r="C1866" s="6"/>
      <c r="D1866" s="228" t="s">
        <v>393</v>
      </c>
      <c r="E1866" s="229"/>
      <c r="F1866" s="230"/>
      <c r="G1866" s="6"/>
      <c r="H1866" s="6"/>
      <c r="I1866" s="4"/>
      <c r="V1866" s="6"/>
      <c r="X1866" s="6"/>
    </row>
    <row r="1867" spans="1:24" s="5" customFormat="1" x14ac:dyDescent="0.35">
      <c r="A1867" s="6"/>
      <c r="B1867" s="237"/>
      <c r="C1867" s="6"/>
      <c r="D1867" s="228" t="s">
        <v>393</v>
      </c>
      <c r="E1867" s="229"/>
      <c r="F1867" s="230"/>
      <c r="G1867" s="6"/>
      <c r="H1867" s="6"/>
      <c r="I1867" s="4"/>
      <c r="V1867" s="6"/>
      <c r="X1867" s="6"/>
    </row>
    <row r="1868" spans="1:24" s="5" customFormat="1" x14ac:dyDescent="0.35">
      <c r="A1868" s="6"/>
      <c r="B1868" s="237"/>
      <c r="C1868" s="6"/>
      <c r="D1868" s="228" t="s">
        <v>393</v>
      </c>
      <c r="E1868" s="229"/>
      <c r="F1868" s="230"/>
      <c r="G1868" s="6"/>
      <c r="H1868" s="6"/>
      <c r="I1868" s="4"/>
      <c r="V1868" s="6"/>
      <c r="X1868" s="6"/>
    </row>
    <row r="1869" spans="1:24" s="5" customFormat="1" x14ac:dyDescent="0.35">
      <c r="A1869" s="6"/>
      <c r="B1869" s="237"/>
      <c r="C1869" s="6"/>
      <c r="D1869" s="228" t="s">
        <v>393</v>
      </c>
      <c r="E1869" s="229"/>
      <c r="F1869" s="230"/>
      <c r="G1869" s="6"/>
      <c r="H1869" s="6"/>
      <c r="I1869" s="4"/>
      <c r="V1869" s="6"/>
      <c r="X1869" s="6"/>
    </row>
    <row r="1870" spans="1:24" s="5" customFormat="1" x14ac:dyDescent="0.35">
      <c r="A1870" s="6"/>
      <c r="B1870" s="237"/>
      <c r="C1870" s="6"/>
      <c r="D1870" s="228" t="s">
        <v>393</v>
      </c>
      <c r="E1870" s="229"/>
      <c r="F1870" s="230"/>
      <c r="G1870" s="6"/>
      <c r="H1870" s="6"/>
      <c r="I1870" s="4"/>
      <c r="V1870" s="6"/>
      <c r="X1870" s="6"/>
    </row>
    <row r="1871" spans="1:24" s="5" customFormat="1" x14ac:dyDescent="0.35">
      <c r="A1871" s="6"/>
      <c r="B1871" s="237"/>
      <c r="C1871" s="6"/>
      <c r="D1871" s="228" t="s">
        <v>393</v>
      </c>
      <c r="E1871" s="229"/>
      <c r="F1871" s="230"/>
      <c r="G1871" s="6"/>
      <c r="H1871" s="6"/>
      <c r="I1871" s="4"/>
      <c r="V1871" s="6"/>
      <c r="X1871" s="6"/>
    </row>
    <row r="1872" spans="1:24" s="5" customFormat="1" x14ac:dyDescent="0.35">
      <c r="A1872" s="6"/>
      <c r="B1872" s="237"/>
      <c r="C1872" s="6"/>
      <c r="D1872" s="228" t="s">
        <v>393</v>
      </c>
      <c r="E1872" s="229"/>
      <c r="F1872" s="230"/>
      <c r="G1872" s="6"/>
      <c r="H1872" s="6"/>
      <c r="I1872" s="4"/>
      <c r="V1872" s="6"/>
      <c r="X1872" s="6"/>
    </row>
    <row r="1873" spans="1:24" s="5" customFormat="1" x14ac:dyDescent="0.35">
      <c r="A1873" s="6"/>
      <c r="B1873" s="237"/>
      <c r="C1873" s="6"/>
      <c r="D1873" s="228" t="s">
        <v>393</v>
      </c>
      <c r="E1873" s="229"/>
      <c r="F1873" s="230"/>
      <c r="G1873" s="6"/>
      <c r="H1873" s="6"/>
      <c r="I1873" s="4"/>
      <c r="V1873" s="6"/>
      <c r="X1873" s="6"/>
    </row>
    <row r="1874" spans="1:24" s="5" customFormat="1" x14ac:dyDescent="0.35">
      <c r="A1874" s="6"/>
      <c r="B1874" s="237"/>
      <c r="C1874" s="6"/>
      <c r="D1874" s="228" t="s">
        <v>393</v>
      </c>
      <c r="E1874" s="229"/>
      <c r="F1874" s="230"/>
      <c r="G1874" s="6"/>
      <c r="H1874" s="6"/>
      <c r="I1874" s="4"/>
      <c r="V1874" s="6"/>
      <c r="X1874" s="6"/>
    </row>
    <row r="1875" spans="1:24" s="5" customFormat="1" x14ac:dyDescent="0.35">
      <c r="A1875" s="6"/>
      <c r="B1875" s="237"/>
      <c r="C1875" s="6"/>
      <c r="D1875" s="228" t="s">
        <v>393</v>
      </c>
      <c r="E1875" s="229"/>
      <c r="F1875" s="230"/>
      <c r="G1875" s="6"/>
      <c r="H1875" s="6"/>
      <c r="I1875" s="4"/>
      <c r="V1875" s="6"/>
      <c r="X1875" s="6"/>
    </row>
    <row r="1876" spans="1:24" s="5" customFormat="1" x14ac:dyDescent="0.35">
      <c r="A1876" s="6"/>
      <c r="B1876" s="237"/>
      <c r="C1876" s="6"/>
      <c r="D1876" s="228" t="s">
        <v>393</v>
      </c>
      <c r="E1876" s="229"/>
      <c r="F1876" s="230"/>
      <c r="G1876" s="6"/>
      <c r="H1876" s="6"/>
      <c r="I1876" s="4"/>
      <c r="V1876" s="6"/>
      <c r="X1876" s="6"/>
    </row>
    <row r="1877" spans="1:24" s="5" customFormat="1" x14ac:dyDescent="0.35">
      <c r="A1877" s="6"/>
      <c r="B1877" s="237"/>
      <c r="C1877" s="6"/>
      <c r="D1877" s="228" t="s">
        <v>393</v>
      </c>
      <c r="E1877" s="229"/>
      <c r="F1877" s="230"/>
      <c r="G1877" s="6"/>
      <c r="H1877" s="6"/>
      <c r="I1877" s="4"/>
      <c r="V1877" s="6"/>
      <c r="X1877" s="6"/>
    </row>
    <row r="1878" spans="1:24" s="5" customFormat="1" x14ac:dyDescent="0.35">
      <c r="A1878" s="6"/>
      <c r="B1878" s="237"/>
      <c r="C1878" s="6"/>
      <c r="D1878" s="228" t="s">
        <v>393</v>
      </c>
      <c r="E1878" s="229"/>
      <c r="F1878" s="230"/>
      <c r="G1878" s="6"/>
      <c r="H1878" s="6"/>
      <c r="I1878" s="4"/>
      <c r="V1878" s="6"/>
      <c r="X1878" s="6"/>
    </row>
    <row r="1879" spans="1:24" s="5" customFormat="1" x14ac:dyDescent="0.35">
      <c r="A1879" s="6"/>
      <c r="B1879" s="237"/>
      <c r="C1879" s="6"/>
      <c r="D1879" s="228" t="s">
        <v>393</v>
      </c>
      <c r="E1879" s="229"/>
      <c r="F1879" s="230"/>
      <c r="G1879" s="6"/>
      <c r="H1879" s="6"/>
      <c r="I1879" s="4"/>
      <c r="V1879" s="6"/>
      <c r="X1879" s="6"/>
    </row>
    <row r="1880" spans="1:24" s="5" customFormat="1" x14ac:dyDescent="0.35">
      <c r="A1880" s="6"/>
      <c r="B1880" s="237"/>
      <c r="C1880" s="6"/>
      <c r="D1880" s="228" t="s">
        <v>393</v>
      </c>
      <c r="E1880" s="229"/>
      <c r="F1880" s="230"/>
      <c r="G1880" s="6"/>
      <c r="H1880" s="6"/>
      <c r="I1880" s="4"/>
      <c r="V1880" s="6"/>
      <c r="X1880" s="6"/>
    </row>
    <row r="1881" spans="1:24" s="5" customFormat="1" x14ac:dyDescent="0.35">
      <c r="A1881" s="6"/>
      <c r="B1881" s="237"/>
      <c r="C1881" s="6"/>
      <c r="D1881" s="228" t="s">
        <v>393</v>
      </c>
      <c r="E1881" s="229"/>
      <c r="F1881" s="230"/>
      <c r="G1881" s="6"/>
      <c r="H1881" s="6"/>
      <c r="I1881" s="4"/>
      <c r="V1881" s="6"/>
      <c r="X1881" s="6"/>
    </row>
    <row r="1882" spans="1:24" s="5" customFormat="1" x14ac:dyDescent="0.35">
      <c r="A1882" s="6"/>
      <c r="B1882" s="237"/>
      <c r="C1882" s="6"/>
      <c r="D1882" s="228" t="s">
        <v>393</v>
      </c>
      <c r="E1882" s="229"/>
      <c r="F1882" s="230"/>
      <c r="G1882" s="6"/>
      <c r="H1882" s="6"/>
      <c r="I1882" s="4"/>
      <c r="V1882" s="6"/>
      <c r="X1882" s="6"/>
    </row>
    <row r="1883" spans="1:24" s="5" customFormat="1" x14ac:dyDescent="0.35">
      <c r="A1883" s="6"/>
      <c r="B1883" s="237"/>
      <c r="C1883" s="6"/>
      <c r="D1883" s="228" t="s">
        <v>393</v>
      </c>
      <c r="E1883" s="229"/>
      <c r="F1883" s="230"/>
      <c r="G1883" s="6"/>
      <c r="H1883" s="6"/>
      <c r="I1883" s="4"/>
      <c r="V1883" s="6"/>
      <c r="X1883" s="6"/>
    </row>
    <row r="1884" spans="1:24" s="5" customFormat="1" x14ac:dyDescent="0.35">
      <c r="A1884" s="6"/>
      <c r="B1884" s="237"/>
      <c r="C1884" s="6"/>
      <c r="D1884" s="228" t="s">
        <v>393</v>
      </c>
      <c r="E1884" s="229"/>
      <c r="F1884" s="230"/>
      <c r="G1884" s="6"/>
      <c r="H1884" s="6"/>
      <c r="I1884" s="4"/>
      <c r="V1884" s="6"/>
      <c r="X1884" s="6"/>
    </row>
    <row r="1885" spans="1:24" s="5" customFormat="1" x14ac:dyDescent="0.35">
      <c r="A1885" s="6"/>
      <c r="B1885" s="237"/>
      <c r="C1885" s="6"/>
      <c r="D1885" s="228" t="s">
        <v>393</v>
      </c>
      <c r="E1885" s="229"/>
      <c r="F1885" s="230"/>
      <c r="G1885" s="6"/>
      <c r="H1885" s="6"/>
      <c r="I1885" s="4"/>
      <c r="V1885" s="6"/>
      <c r="X1885" s="6"/>
    </row>
    <row r="1886" spans="1:24" s="5" customFormat="1" x14ac:dyDescent="0.35">
      <c r="A1886" s="6"/>
      <c r="B1886" s="237"/>
      <c r="C1886" s="6"/>
      <c r="D1886" s="228" t="s">
        <v>393</v>
      </c>
      <c r="E1886" s="229"/>
      <c r="F1886" s="230"/>
      <c r="G1886" s="6"/>
      <c r="H1886" s="6"/>
      <c r="I1886" s="4"/>
      <c r="V1886" s="6"/>
      <c r="X1886" s="6"/>
    </row>
    <row r="1887" spans="1:24" s="5" customFormat="1" x14ac:dyDescent="0.35">
      <c r="A1887" s="6"/>
      <c r="B1887" s="237"/>
      <c r="C1887" s="6"/>
      <c r="D1887" s="228" t="s">
        <v>393</v>
      </c>
      <c r="E1887" s="229"/>
      <c r="F1887" s="230"/>
      <c r="G1887" s="6"/>
      <c r="H1887" s="6"/>
      <c r="I1887" s="4"/>
      <c r="V1887" s="6"/>
      <c r="X1887" s="6"/>
    </row>
    <row r="1888" spans="1:24" s="5" customFormat="1" x14ac:dyDescent="0.35">
      <c r="A1888" s="6"/>
      <c r="B1888" s="237"/>
      <c r="C1888" s="6"/>
      <c r="D1888" s="228" t="s">
        <v>393</v>
      </c>
      <c r="E1888" s="229"/>
      <c r="F1888" s="230"/>
      <c r="G1888" s="6"/>
      <c r="H1888" s="6"/>
      <c r="I1888" s="4"/>
      <c r="V1888" s="6"/>
      <c r="X1888" s="6"/>
    </row>
    <row r="1889" spans="1:24" s="5" customFormat="1" x14ac:dyDescent="0.35">
      <c r="A1889" s="6"/>
      <c r="B1889" s="237"/>
      <c r="C1889" s="6"/>
      <c r="D1889" s="228" t="s">
        <v>393</v>
      </c>
      <c r="E1889" s="229"/>
      <c r="F1889" s="230"/>
      <c r="G1889" s="6"/>
      <c r="H1889" s="6"/>
      <c r="I1889" s="4"/>
      <c r="V1889" s="6"/>
      <c r="X1889" s="6"/>
    </row>
    <row r="1890" spans="1:24" s="5" customFormat="1" x14ac:dyDescent="0.35">
      <c r="A1890" s="6"/>
      <c r="B1890" s="237"/>
      <c r="C1890" s="6"/>
      <c r="D1890" s="228" t="s">
        <v>393</v>
      </c>
      <c r="E1890" s="229"/>
      <c r="F1890" s="230"/>
      <c r="G1890" s="6"/>
      <c r="H1890" s="6"/>
      <c r="I1890" s="4"/>
      <c r="V1890" s="6"/>
      <c r="X1890" s="6"/>
    </row>
    <row r="1891" spans="1:24" s="5" customFormat="1" x14ac:dyDescent="0.35">
      <c r="A1891" s="6"/>
      <c r="B1891" s="237"/>
      <c r="C1891" s="6"/>
      <c r="D1891" s="228" t="s">
        <v>393</v>
      </c>
      <c r="E1891" s="229"/>
      <c r="F1891" s="230"/>
      <c r="G1891" s="6"/>
      <c r="H1891" s="6"/>
      <c r="I1891" s="4"/>
      <c r="V1891" s="6"/>
      <c r="X1891" s="6"/>
    </row>
    <row r="1892" spans="1:24" s="5" customFormat="1" x14ac:dyDescent="0.35">
      <c r="A1892" s="6"/>
      <c r="B1892" s="237"/>
      <c r="C1892" s="6"/>
      <c r="D1892" s="228" t="s">
        <v>393</v>
      </c>
      <c r="E1892" s="229"/>
      <c r="F1892" s="230"/>
      <c r="G1892" s="6"/>
      <c r="H1892" s="6"/>
      <c r="I1892" s="4"/>
      <c r="V1892" s="6"/>
      <c r="X1892" s="6"/>
    </row>
    <row r="1893" spans="1:24" s="5" customFormat="1" x14ac:dyDescent="0.35">
      <c r="A1893" s="6"/>
      <c r="B1893" s="237"/>
      <c r="C1893" s="6"/>
      <c r="D1893" s="228" t="s">
        <v>393</v>
      </c>
      <c r="E1893" s="229"/>
      <c r="F1893" s="230"/>
      <c r="G1893" s="6"/>
      <c r="H1893" s="6"/>
      <c r="I1893" s="4"/>
      <c r="V1893" s="6"/>
      <c r="X1893" s="6"/>
    </row>
    <row r="1894" spans="1:24" s="5" customFormat="1" x14ac:dyDescent="0.35">
      <c r="A1894" s="6"/>
      <c r="B1894" s="237"/>
      <c r="C1894" s="6"/>
      <c r="D1894" s="228" t="s">
        <v>393</v>
      </c>
      <c r="E1894" s="229"/>
      <c r="F1894" s="230"/>
      <c r="G1894" s="6"/>
      <c r="H1894" s="6"/>
      <c r="I1894" s="4"/>
      <c r="V1894" s="6"/>
      <c r="X1894" s="6"/>
    </row>
    <row r="1895" spans="1:24" s="5" customFormat="1" x14ac:dyDescent="0.35">
      <c r="A1895" s="6"/>
      <c r="B1895" s="237"/>
      <c r="C1895" s="6"/>
      <c r="D1895" s="228" t="s">
        <v>393</v>
      </c>
      <c r="E1895" s="229"/>
      <c r="F1895" s="230"/>
      <c r="G1895" s="6"/>
      <c r="H1895" s="6"/>
      <c r="I1895" s="4"/>
      <c r="V1895" s="6"/>
      <c r="X1895" s="6"/>
    </row>
    <row r="1896" spans="1:24" s="5" customFormat="1" x14ac:dyDescent="0.35">
      <c r="A1896" s="6"/>
      <c r="B1896" s="237"/>
      <c r="C1896" s="6"/>
      <c r="D1896" s="228" t="s">
        <v>393</v>
      </c>
      <c r="E1896" s="229"/>
      <c r="F1896" s="230"/>
      <c r="G1896" s="6"/>
      <c r="H1896" s="6"/>
      <c r="I1896" s="4"/>
      <c r="V1896" s="6"/>
      <c r="X1896" s="6"/>
    </row>
    <row r="1897" spans="1:24" s="5" customFormat="1" x14ac:dyDescent="0.35">
      <c r="A1897" s="6"/>
      <c r="B1897" s="237"/>
      <c r="C1897" s="6"/>
      <c r="D1897" s="228" t="s">
        <v>393</v>
      </c>
      <c r="E1897" s="229"/>
      <c r="F1897" s="230"/>
      <c r="G1897" s="6"/>
      <c r="H1897" s="6"/>
      <c r="I1897" s="4"/>
      <c r="V1897" s="6"/>
      <c r="X1897" s="6"/>
    </row>
    <row r="1898" spans="1:24" s="5" customFormat="1" x14ac:dyDescent="0.35">
      <c r="A1898" s="6"/>
      <c r="B1898" s="237"/>
      <c r="C1898" s="6"/>
      <c r="D1898" s="228" t="s">
        <v>393</v>
      </c>
      <c r="E1898" s="229"/>
      <c r="F1898" s="230"/>
      <c r="G1898" s="6"/>
      <c r="H1898" s="6"/>
      <c r="I1898" s="4"/>
      <c r="V1898" s="6"/>
      <c r="X1898" s="6"/>
    </row>
    <row r="1899" spans="1:24" s="5" customFormat="1" x14ac:dyDescent="0.35">
      <c r="A1899" s="6"/>
      <c r="B1899" s="237"/>
      <c r="C1899" s="6"/>
      <c r="D1899" s="228" t="s">
        <v>393</v>
      </c>
      <c r="E1899" s="229"/>
      <c r="F1899" s="230"/>
      <c r="G1899" s="6"/>
      <c r="H1899" s="6"/>
      <c r="I1899" s="4"/>
      <c r="V1899" s="6"/>
      <c r="X1899" s="6"/>
    </row>
    <row r="1900" spans="1:24" s="5" customFormat="1" x14ac:dyDescent="0.35">
      <c r="A1900" s="6"/>
      <c r="B1900" s="237"/>
      <c r="C1900" s="6"/>
      <c r="D1900" s="228" t="s">
        <v>393</v>
      </c>
      <c r="E1900" s="229"/>
      <c r="F1900" s="230"/>
      <c r="G1900" s="6"/>
      <c r="H1900" s="6"/>
      <c r="I1900" s="4"/>
      <c r="V1900" s="6"/>
      <c r="X1900" s="6"/>
    </row>
    <row r="1901" spans="1:24" s="5" customFormat="1" x14ac:dyDescent="0.35">
      <c r="A1901" s="6"/>
      <c r="B1901" s="237"/>
      <c r="C1901" s="6"/>
      <c r="D1901" s="228" t="s">
        <v>393</v>
      </c>
      <c r="E1901" s="229"/>
      <c r="F1901" s="230"/>
      <c r="G1901" s="6"/>
      <c r="H1901" s="6"/>
      <c r="I1901" s="4"/>
      <c r="V1901" s="6"/>
      <c r="X1901" s="6"/>
    </row>
    <row r="1902" spans="1:24" s="5" customFormat="1" x14ac:dyDescent="0.35">
      <c r="A1902" s="6"/>
      <c r="B1902" s="237"/>
      <c r="C1902" s="6"/>
      <c r="D1902" s="228" t="s">
        <v>393</v>
      </c>
      <c r="E1902" s="229"/>
      <c r="F1902" s="230"/>
      <c r="G1902" s="6"/>
      <c r="H1902" s="6"/>
      <c r="I1902" s="4"/>
      <c r="V1902" s="6"/>
      <c r="X1902" s="6"/>
    </row>
    <row r="1903" spans="1:24" s="5" customFormat="1" x14ac:dyDescent="0.35">
      <c r="A1903" s="6"/>
      <c r="B1903" s="237"/>
      <c r="C1903" s="6"/>
      <c r="D1903" s="228" t="s">
        <v>393</v>
      </c>
      <c r="E1903" s="229"/>
      <c r="F1903" s="230"/>
      <c r="G1903" s="6"/>
      <c r="H1903" s="6"/>
      <c r="I1903" s="4"/>
      <c r="V1903" s="6"/>
      <c r="X1903" s="6"/>
    </row>
    <row r="1904" spans="1:24" s="5" customFormat="1" x14ac:dyDescent="0.35">
      <c r="A1904" s="6"/>
      <c r="B1904" s="237"/>
      <c r="C1904" s="6"/>
      <c r="D1904" s="228" t="s">
        <v>393</v>
      </c>
      <c r="E1904" s="229"/>
      <c r="F1904" s="230"/>
      <c r="G1904" s="6"/>
      <c r="H1904" s="6"/>
      <c r="I1904" s="4"/>
      <c r="V1904" s="6"/>
      <c r="X1904" s="6"/>
    </row>
    <row r="1905" spans="1:24" s="5" customFormat="1" x14ac:dyDescent="0.35">
      <c r="A1905" s="6"/>
      <c r="B1905" s="237"/>
      <c r="C1905" s="6"/>
      <c r="D1905" s="228" t="s">
        <v>393</v>
      </c>
      <c r="E1905" s="229"/>
      <c r="F1905" s="230"/>
      <c r="G1905" s="6"/>
      <c r="H1905" s="6"/>
      <c r="I1905" s="4"/>
      <c r="V1905" s="6"/>
      <c r="X1905" s="6"/>
    </row>
    <row r="1906" spans="1:24" s="5" customFormat="1" x14ac:dyDescent="0.35">
      <c r="A1906" s="6"/>
      <c r="B1906" s="237"/>
      <c r="C1906" s="6"/>
      <c r="D1906" s="228" t="s">
        <v>393</v>
      </c>
      <c r="E1906" s="229"/>
      <c r="F1906" s="230"/>
      <c r="G1906" s="6"/>
      <c r="H1906" s="6"/>
      <c r="I1906" s="4"/>
      <c r="V1906" s="6"/>
      <c r="X1906" s="6"/>
    </row>
    <row r="1907" spans="1:24" s="5" customFormat="1" x14ac:dyDescent="0.35">
      <c r="A1907" s="6"/>
      <c r="B1907" s="237"/>
      <c r="C1907" s="6"/>
      <c r="D1907" s="228" t="s">
        <v>393</v>
      </c>
      <c r="E1907" s="229"/>
      <c r="F1907" s="230"/>
      <c r="G1907" s="6"/>
      <c r="H1907" s="6"/>
      <c r="I1907" s="4"/>
      <c r="V1907" s="6"/>
      <c r="X1907" s="6"/>
    </row>
    <row r="1908" spans="1:24" s="5" customFormat="1" x14ac:dyDescent="0.35">
      <c r="A1908" s="6"/>
      <c r="B1908" s="237"/>
      <c r="C1908" s="6"/>
      <c r="D1908" s="228" t="s">
        <v>393</v>
      </c>
      <c r="E1908" s="229"/>
      <c r="F1908" s="230"/>
      <c r="G1908" s="6"/>
      <c r="H1908" s="6"/>
      <c r="I1908" s="4"/>
      <c r="V1908" s="6"/>
      <c r="X1908" s="6"/>
    </row>
    <row r="1909" spans="1:24" s="5" customFormat="1" x14ac:dyDescent="0.35">
      <c r="A1909" s="6"/>
      <c r="B1909" s="237"/>
      <c r="C1909" s="6"/>
      <c r="D1909" s="228" t="s">
        <v>393</v>
      </c>
      <c r="E1909" s="229"/>
      <c r="F1909" s="230"/>
      <c r="G1909" s="6"/>
      <c r="H1909" s="6"/>
      <c r="I1909" s="4"/>
      <c r="V1909" s="6"/>
      <c r="X1909" s="6"/>
    </row>
    <row r="1910" spans="1:24" s="5" customFormat="1" x14ac:dyDescent="0.35">
      <c r="A1910" s="6"/>
      <c r="B1910" s="237"/>
      <c r="C1910" s="6"/>
      <c r="D1910" s="228" t="s">
        <v>393</v>
      </c>
      <c r="E1910" s="229"/>
      <c r="F1910" s="230"/>
      <c r="G1910" s="6"/>
      <c r="H1910" s="6"/>
      <c r="I1910" s="4"/>
      <c r="V1910" s="6"/>
      <c r="X1910" s="6"/>
    </row>
    <row r="1911" spans="1:24" s="5" customFormat="1" x14ac:dyDescent="0.35">
      <c r="A1911" s="6"/>
      <c r="B1911" s="237"/>
      <c r="C1911" s="6"/>
      <c r="D1911" s="228" t="s">
        <v>393</v>
      </c>
      <c r="E1911" s="229"/>
      <c r="F1911" s="230"/>
      <c r="G1911" s="6"/>
      <c r="H1911" s="6"/>
      <c r="I1911" s="4"/>
      <c r="V1911" s="6"/>
      <c r="X1911" s="6"/>
    </row>
    <row r="1912" spans="1:24" s="5" customFormat="1" x14ac:dyDescent="0.35">
      <c r="A1912" s="6"/>
      <c r="B1912" s="237"/>
      <c r="C1912" s="6"/>
      <c r="D1912" s="228" t="s">
        <v>393</v>
      </c>
      <c r="E1912" s="229"/>
      <c r="F1912" s="230"/>
      <c r="G1912" s="6"/>
      <c r="H1912" s="6"/>
      <c r="I1912" s="4"/>
      <c r="V1912" s="6"/>
      <c r="X1912" s="6"/>
    </row>
    <row r="1913" spans="1:24" s="5" customFormat="1" x14ac:dyDescent="0.35">
      <c r="A1913" s="6"/>
      <c r="B1913" s="237"/>
      <c r="C1913" s="6"/>
      <c r="D1913" s="228" t="s">
        <v>393</v>
      </c>
      <c r="E1913" s="229"/>
      <c r="F1913" s="230"/>
      <c r="G1913" s="6"/>
      <c r="H1913" s="6"/>
      <c r="I1913" s="4"/>
      <c r="V1913" s="6"/>
      <c r="X1913" s="6"/>
    </row>
    <row r="1914" spans="1:24" s="5" customFormat="1" x14ac:dyDescent="0.35">
      <c r="A1914" s="6"/>
      <c r="B1914" s="237"/>
      <c r="C1914" s="6"/>
      <c r="D1914" s="228" t="s">
        <v>393</v>
      </c>
      <c r="E1914" s="229"/>
      <c r="F1914" s="230"/>
      <c r="G1914" s="6"/>
      <c r="H1914" s="6"/>
      <c r="I1914" s="4"/>
      <c r="V1914" s="6"/>
      <c r="X1914" s="6"/>
    </row>
    <row r="1915" spans="1:24" s="5" customFormat="1" x14ac:dyDescent="0.35">
      <c r="A1915" s="6"/>
      <c r="B1915" s="237"/>
      <c r="C1915" s="6"/>
      <c r="D1915" s="228" t="s">
        <v>393</v>
      </c>
      <c r="E1915" s="229"/>
      <c r="F1915" s="230"/>
      <c r="G1915" s="6"/>
      <c r="H1915" s="6"/>
      <c r="I1915" s="4"/>
      <c r="V1915" s="6"/>
      <c r="X1915" s="6"/>
    </row>
    <row r="1916" spans="1:24" s="5" customFormat="1" x14ac:dyDescent="0.35">
      <c r="A1916" s="6"/>
      <c r="B1916" s="237"/>
      <c r="C1916" s="6"/>
      <c r="D1916" s="228" t="s">
        <v>393</v>
      </c>
      <c r="E1916" s="229"/>
      <c r="F1916" s="230"/>
      <c r="G1916" s="6"/>
      <c r="H1916" s="6"/>
      <c r="I1916" s="4"/>
      <c r="V1916" s="6"/>
      <c r="X1916" s="6"/>
    </row>
    <row r="1917" spans="1:24" s="5" customFormat="1" x14ac:dyDescent="0.35">
      <c r="A1917" s="6"/>
      <c r="B1917" s="237"/>
      <c r="C1917" s="6"/>
      <c r="D1917" s="228" t="s">
        <v>393</v>
      </c>
      <c r="E1917" s="229"/>
      <c r="F1917" s="230"/>
      <c r="G1917" s="6"/>
      <c r="H1917" s="6"/>
      <c r="I1917" s="4"/>
      <c r="V1917" s="6"/>
      <c r="X1917" s="6"/>
    </row>
    <row r="1918" spans="1:24" s="5" customFormat="1" x14ac:dyDescent="0.35">
      <c r="A1918" s="6"/>
      <c r="B1918" s="237"/>
      <c r="C1918" s="6"/>
      <c r="D1918" s="228" t="s">
        <v>393</v>
      </c>
      <c r="E1918" s="229"/>
      <c r="F1918" s="230"/>
      <c r="G1918" s="6"/>
      <c r="H1918" s="6"/>
      <c r="I1918" s="4"/>
      <c r="V1918" s="6"/>
      <c r="X1918" s="6"/>
    </row>
    <row r="1919" spans="1:24" s="5" customFormat="1" x14ac:dyDescent="0.35">
      <c r="A1919" s="6"/>
      <c r="B1919" s="237"/>
      <c r="C1919" s="6"/>
      <c r="D1919" s="228" t="s">
        <v>393</v>
      </c>
      <c r="E1919" s="229"/>
      <c r="F1919" s="230"/>
      <c r="G1919" s="6"/>
      <c r="H1919" s="6"/>
      <c r="I1919" s="4"/>
      <c r="V1919" s="6"/>
      <c r="X1919" s="6"/>
    </row>
    <row r="1920" spans="1:24" s="5" customFormat="1" x14ac:dyDescent="0.35">
      <c r="A1920" s="6"/>
      <c r="B1920" s="237"/>
      <c r="C1920" s="6"/>
      <c r="D1920" s="228" t="s">
        <v>393</v>
      </c>
      <c r="E1920" s="229"/>
      <c r="F1920" s="230"/>
      <c r="G1920" s="6"/>
      <c r="H1920" s="6"/>
      <c r="I1920" s="4"/>
      <c r="V1920" s="6"/>
      <c r="X1920" s="6"/>
    </row>
    <row r="1921" spans="1:24" s="5" customFormat="1" x14ac:dyDescent="0.35">
      <c r="A1921" s="6"/>
      <c r="B1921" s="237"/>
      <c r="C1921" s="6"/>
      <c r="D1921" s="228" t="s">
        <v>393</v>
      </c>
      <c r="E1921" s="229"/>
      <c r="F1921" s="230"/>
      <c r="G1921" s="6"/>
      <c r="H1921" s="6"/>
      <c r="I1921" s="4"/>
      <c r="V1921" s="6"/>
      <c r="X1921" s="6"/>
    </row>
    <row r="1922" spans="1:24" s="5" customFormat="1" x14ac:dyDescent="0.35">
      <c r="A1922" s="6"/>
      <c r="B1922" s="237"/>
      <c r="C1922" s="6"/>
      <c r="D1922" s="228" t="s">
        <v>393</v>
      </c>
      <c r="E1922" s="229"/>
      <c r="F1922" s="230"/>
      <c r="G1922" s="6"/>
      <c r="H1922" s="6"/>
      <c r="I1922" s="4"/>
      <c r="V1922" s="6"/>
      <c r="X1922" s="6"/>
    </row>
    <row r="1923" spans="1:24" s="5" customFormat="1" x14ac:dyDescent="0.35">
      <c r="A1923" s="6"/>
      <c r="B1923" s="237"/>
      <c r="C1923" s="6"/>
      <c r="D1923" s="228" t="s">
        <v>393</v>
      </c>
      <c r="E1923" s="229"/>
      <c r="F1923" s="230"/>
      <c r="G1923" s="6"/>
      <c r="H1923" s="6"/>
      <c r="I1923" s="4"/>
      <c r="V1923" s="6"/>
      <c r="X1923" s="6"/>
    </row>
    <row r="1924" spans="1:24" s="5" customFormat="1" x14ac:dyDescent="0.35">
      <c r="A1924" s="6"/>
      <c r="B1924" s="237"/>
      <c r="C1924" s="6"/>
      <c r="D1924" s="228" t="s">
        <v>393</v>
      </c>
      <c r="E1924" s="229"/>
      <c r="F1924" s="230"/>
      <c r="G1924" s="6"/>
      <c r="H1924" s="6"/>
      <c r="I1924" s="4"/>
      <c r="V1924" s="6"/>
      <c r="X1924" s="6"/>
    </row>
    <row r="1925" spans="1:24" s="5" customFormat="1" x14ac:dyDescent="0.35">
      <c r="A1925" s="6"/>
      <c r="B1925" s="237"/>
      <c r="C1925" s="6"/>
      <c r="D1925" s="228" t="s">
        <v>393</v>
      </c>
      <c r="E1925" s="229"/>
      <c r="F1925" s="230"/>
      <c r="G1925" s="6"/>
      <c r="H1925" s="6"/>
      <c r="I1925" s="4"/>
      <c r="V1925" s="6"/>
      <c r="X1925" s="6"/>
    </row>
    <row r="1926" spans="1:24" s="5" customFormat="1" x14ac:dyDescent="0.35">
      <c r="A1926" s="6"/>
      <c r="B1926" s="237"/>
      <c r="C1926" s="6"/>
      <c r="D1926" s="228" t="s">
        <v>393</v>
      </c>
      <c r="E1926" s="229"/>
      <c r="F1926" s="230"/>
      <c r="G1926" s="6"/>
      <c r="H1926" s="6"/>
      <c r="I1926" s="4"/>
      <c r="V1926" s="6"/>
      <c r="X1926" s="6"/>
    </row>
    <row r="1927" spans="1:24" s="5" customFormat="1" x14ac:dyDescent="0.35">
      <c r="A1927" s="6"/>
      <c r="B1927" s="237"/>
      <c r="C1927" s="6"/>
      <c r="D1927" s="228" t="s">
        <v>393</v>
      </c>
      <c r="E1927" s="229"/>
      <c r="F1927" s="230"/>
      <c r="G1927" s="6"/>
      <c r="H1927" s="6"/>
      <c r="I1927" s="4"/>
      <c r="V1927" s="6"/>
      <c r="X1927" s="6"/>
    </row>
    <row r="1928" spans="1:24" s="5" customFormat="1" x14ac:dyDescent="0.35">
      <c r="A1928" s="6"/>
      <c r="B1928" s="237"/>
      <c r="C1928" s="6"/>
      <c r="D1928" s="228" t="s">
        <v>393</v>
      </c>
      <c r="E1928" s="229"/>
      <c r="F1928" s="230"/>
      <c r="G1928" s="6"/>
      <c r="H1928" s="6"/>
      <c r="I1928" s="4"/>
      <c r="V1928" s="6"/>
      <c r="X1928" s="6"/>
    </row>
    <row r="1929" spans="1:24" s="5" customFormat="1" x14ac:dyDescent="0.35">
      <c r="A1929" s="6"/>
      <c r="B1929" s="237"/>
      <c r="C1929" s="6"/>
      <c r="D1929" s="228" t="s">
        <v>393</v>
      </c>
      <c r="E1929" s="229"/>
      <c r="F1929" s="230"/>
      <c r="G1929" s="6"/>
      <c r="H1929" s="6"/>
      <c r="I1929" s="4"/>
      <c r="V1929" s="6"/>
      <c r="X1929" s="6"/>
    </row>
    <row r="1930" spans="1:24" s="5" customFormat="1" x14ac:dyDescent="0.35">
      <c r="A1930" s="6"/>
      <c r="B1930" s="237"/>
      <c r="C1930" s="6"/>
      <c r="D1930" s="228" t="s">
        <v>393</v>
      </c>
      <c r="E1930" s="229"/>
      <c r="F1930" s="230"/>
      <c r="G1930" s="6"/>
      <c r="H1930" s="6"/>
      <c r="I1930" s="4"/>
      <c r="V1930" s="6"/>
      <c r="X1930" s="6"/>
    </row>
    <row r="1931" spans="1:24" s="5" customFormat="1" x14ac:dyDescent="0.35">
      <c r="A1931" s="6"/>
      <c r="B1931" s="237"/>
      <c r="C1931" s="6"/>
      <c r="D1931" s="228" t="s">
        <v>393</v>
      </c>
      <c r="E1931" s="229"/>
      <c r="F1931" s="230"/>
      <c r="G1931" s="6"/>
      <c r="H1931" s="6"/>
      <c r="I1931" s="4"/>
      <c r="V1931" s="6"/>
      <c r="X1931" s="6"/>
    </row>
    <row r="1932" spans="1:24" s="5" customFormat="1" x14ac:dyDescent="0.35">
      <c r="A1932" s="6"/>
      <c r="B1932" s="237"/>
      <c r="C1932" s="6"/>
      <c r="D1932" s="228" t="s">
        <v>393</v>
      </c>
      <c r="E1932" s="229"/>
      <c r="F1932" s="230"/>
      <c r="G1932" s="6"/>
      <c r="H1932" s="6"/>
      <c r="I1932" s="4"/>
      <c r="V1932" s="6"/>
      <c r="X1932" s="6"/>
    </row>
    <row r="1933" spans="1:24" s="5" customFormat="1" x14ac:dyDescent="0.35">
      <c r="A1933" s="6"/>
      <c r="B1933" s="237"/>
      <c r="C1933" s="6"/>
      <c r="D1933" s="228" t="s">
        <v>393</v>
      </c>
      <c r="E1933" s="229"/>
      <c r="F1933" s="230"/>
      <c r="G1933" s="6"/>
      <c r="H1933" s="6"/>
      <c r="I1933" s="4"/>
      <c r="V1933" s="6"/>
      <c r="X1933" s="6"/>
    </row>
    <row r="1934" spans="1:24" s="5" customFormat="1" x14ac:dyDescent="0.35">
      <c r="A1934" s="6"/>
      <c r="B1934" s="237"/>
      <c r="C1934" s="6"/>
      <c r="D1934" s="228" t="s">
        <v>393</v>
      </c>
      <c r="E1934" s="229"/>
      <c r="F1934" s="230"/>
      <c r="G1934" s="6"/>
      <c r="H1934" s="6"/>
      <c r="I1934" s="4"/>
      <c r="V1934" s="6"/>
      <c r="X1934" s="6"/>
    </row>
    <row r="1935" spans="1:24" s="5" customFormat="1" x14ac:dyDescent="0.35">
      <c r="A1935" s="6"/>
      <c r="B1935" s="237"/>
      <c r="C1935" s="6"/>
      <c r="D1935" s="228" t="s">
        <v>393</v>
      </c>
      <c r="E1935" s="229"/>
      <c r="F1935" s="230"/>
      <c r="G1935" s="6"/>
      <c r="H1935" s="6"/>
      <c r="I1935" s="4"/>
      <c r="V1935" s="6"/>
      <c r="X1935" s="6"/>
    </row>
    <row r="1936" spans="1:24" s="5" customFormat="1" x14ac:dyDescent="0.35">
      <c r="A1936" s="6"/>
      <c r="B1936" s="237"/>
      <c r="C1936" s="6"/>
      <c r="D1936" s="228" t="s">
        <v>393</v>
      </c>
      <c r="E1936" s="229"/>
      <c r="F1936" s="230"/>
      <c r="G1936" s="6"/>
      <c r="H1936" s="6"/>
      <c r="I1936" s="4"/>
      <c r="V1936" s="6"/>
      <c r="X1936" s="6"/>
    </row>
    <row r="1937" spans="1:24" s="5" customFormat="1" x14ac:dyDescent="0.35">
      <c r="A1937" s="6"/>
      <c r="B1937" s="237"/>
      <c r="C1937" s="6"/>
      <c r="D1937" s="228" t="s">
        <v>393</v>
      </c>
      <c r="E1937" s="229"/>
      <c r="F1937" s="230"/>
      <c r="G1937" s="6"/>
      <c r="H1937" s="6"/>
      <c r="I1937" s="4"/>
      <c r="V1937" s="6"/>
      <c r="X1937" s="6"/>
    </row>
    <row r="1938" spans="1:24" s="5" customFormat="1" x14ac:dyDescent="0.35">
      <c r="A1938" s="6"/>
      <c r="B1938" s="237"/>
      <c r="C1938" s="6"/>
      <c r="D1938" s="228" t="s">
        <v>393</v>
      </c>
      <c r="E1938" s="229"/>
      <c r="F1938" s="230"/>
      <c r="G1938" s="6"/>
      <c r="H1938" s="6"/>
      <c r="I1938" s="4"/>
      <c r="V1938" s="6"/>
      <c r="X1938" s="6"/>
    </row>
    <row r="1939" spans="1:24" s="5" customFormat="1" x14ac:dyDescent="0.35">
      <c r="A1939" s="6"/>
      <c r="B1939" s="237"/>
      <c r="C1939" s="6"/>
      <c r="D1939" s="228" t="s">
        <v>393</v>
      </c>
      <c r="E1939" s="229"/>
      <c r="F1939" s="230"/>
      <c r="G1939" s="6"/>
      <c r="H1939" s="6"/>
      <c r="I1939" s="4"/>
      <c r="V1939" s="6"/>
      <c r="X1939" s="6"/>
    </row>
    <row r="1940" spans="1:24" s="5" customFormat="1" x14ac:dyDescent="0.35">
      <c r="A1940" s="6"/>
      <c r="B1940" s="237"/>
      <c r="C1940" s="6"/>
      <c r="D1940" s="228" t="s">
        <v>393</v>
      </c>
      <c r="E1940" s="229"/>
      <c r="F1940" s="230"/>
      <c r="G1940" s="6"/>
      <c r="H1940" s="6"/>
      <c r="I1940" s="4"/>
      <c r="V1940" s="6"/>
      <c r="X1940" s="6"/>
    </row>
    <row r="1941" spans="1:24" s="5" customFormat="1" x14ac:dyDescent="0.35">
      <c r="A1941" s="6"/>
      <c r="B1941" s="237"/>
      <c r="C1941" s="6"/>
      <c r="D1941" s="228" t="s">
        <v>393</v>
      </c>
      <c r="E1941" s="229"/>
      <c r="F1941" s="230"/>
      <c r="G1941" s="6"/>
      <c r="H1941" s="6"/>
      <c r="I1941" s="4"/>
      <c r="V1941" s="6"/>
      <c r="X1941" s="6"/>
    </row>
    <row r="1942" spans="1:24" s="5" customFormat="1" x14ac:dyDescent="0.35">
      <c r="A1942" s="6"/>
      <c r="B1942" s="237"/>
      <c r="C1942" s="6"/>
      <c r="D1942" s="228" t="s">
        <v>393</v>
      </c>
      <c r="E1942" s="229"/>
      <c r="F1942" s="230"/>
      <c r="G1942" s="6"/>
      <c r="H1942" s="6"/>
      <c r="I1942" s="4"/>
      <c r="V1942" s="6"/>
      <c r="X1942" s="6"/>
    </row>
    <row r="1943" spans="1:24" s="5" customFormat="1" x14ac:dyDescent="0.35">
      <c r="A1943" s="6"/>
      <c r="B1943" s="237"/>
      <c r="C1943" s="6"/>
      <c r="D1943" s="228" t="s">
        <v>393</v>
      </c>
      <c r="E1943" s="229"/>
      <c r="F1943" s="230"/>
      <c r="G1943" s="6"/>
      <c r="H1943" s="6"/>
      <c r="I1943" s="4"/>
      <c r="V1943" s="6"/>
      <c r="X1943" s="6"/>
    </row>
    <row r="1944" spans="1:24" s="5" customFormat="1" x14ac:dyDescent="0.35">
      <c r="A1944" s="6"/>
      <c r="B1944" s="237"/>
      <c r="C1944" s="6"/>
      <c r="D1944" s="228" t="s">
        <v>393</v>
      </c>
      <c r="E1944" s="229"/>
      <c r="F1944" s="230"/>
      <c r="G1944" s="6"/>
      <c r="H1944" s="6"/>
      <c r="I1944" s="4"/>
      <c r="V1944" s="6"/>
      <c r="X1944" s="6"/>
    </row>
    <row r="1945" spans="1:24" s="5" customFormat="1" x14ac:dyDescent="0.35">
      <c r="A1945" s="6"/>
      <c r="B1945" s="237"/>
      <c r="C1945" s="6"/>
      <c r="D1945" s="228" t="s">
        <v>393</v>
      </c>
      <c r="E1945" s="229"/>
      <c r="F1945" s="230"/>
      <c r="G1945" s="6"/>
      <c r="H1945" s="6"/>
      <c r="I1945" s="4"/>
      <c r="V1945" s="6"/>
      <c r="X1945" s="6"/>
    </row>
    <row r="1946" spans="1:24" s="5" customFormat="1" x14ac:dyDescent="0.35">
      <c r="A1946" s="6"/>
      <c r="B1946" s="237"/>
      <c r="C1946" s="6"/>
      <c r="D1946" s="228" t="s">
        <v>393</v>
      </c>
      <c r="E1946" s="229"/>
      <c r="F1946" s="230"/>
      <c r="G1946" s="6"/>
      <c r="H1946" s="6"/>
      <c r="I1946" s="4"/>
      <c r="V1946" s="6"/>
      <c r="X1946" s="6"/>
    </row>
    <row r="1947" spans="1:24" s="5" customFormat="1" x14ac:dyDescent="0.35">
      <c r="A1947" s="6"/>
      <c r="B1947" s="237"/>
      <c r="C1947" s="6"/>
      <c r="D1947" s="228" t="s">
        <v>393</v>
      </c>
      <c r="E1947" s="229"/>
      <c r="F1947" s="230"/>
      <c r="G1947" s="6"/>
      <c r="H1947" s="6"/>
      <c r="I1947" s="4"/>
      <c r="V1947" s="6"/>
      <c r="X1947" s="6"/>
    </row>
    <row r="1948" spans="1:24" s="5" customFormat="1" x14ac:dyDescent="0.35">
      <c r="A1948" s="6"/>
      <c r="B1948" s="237"/>
      <c r="C1948" s="6"/>
      <c r="D1948" s="228" t="s">
        <v>393</v>
      </c>
      <c r="E1948" s="229"/>
      <c r="F1948" s="230"/>
      <c r="G1948" s="6"/>
      <c r="H1948" s="6"/>
      <c r="I1948" s="4"/>
      <c r="V1948" s="6"/>
      <c r="X1948" s="6"/>
    </row>
    <row r="1949" spans="1:24" s="5" customFormat="1" x14ac:dyDescent="0.35">
      <c r="A1949" s="6"/>
      <c r="B1949" s="237"/>
      <c r="C1949" s="6"/>
      <c r="D1949" s="228" t="s">
        <v>393</v>
      </c>
      <c r="E1949" s="229"/>
      <c r="F1949" s="230"/>
      <c r="G1949" s="6"/>
      <c r="H1949" s="6"/>
      <c r="I1949" s="4"/>
      <c r="V1949" s="6"/>
      <c r="X1949" s="6"/>
    </row>
    <row r="1950" spans="1:24" s="5" customFormat="1" x14ac:dyDescent="0.35">
      <c r="A1950" s="6"/>
      <c r="B1950" s="237"/>
      <c r="C1950" s="6"/>
      <c r="D1950" s="228" t="s">
        <v>393</v>
      </c>
      <c r="E1950" s="229"/>
      <c r="F1950" s="230"/>
      <c r="G1950" s="6"/>
      <c r="H1950" s="6"/>
      <c r="I1950" s="4"/>
      <c r="V1950" s="6"/>
      <c r="X1950" s="6"/>
    </row>
    <row r="1951" spans="1:24" s="5" customFormat="1" x14ac:dyDescent="0.35">
      <c r="A1951" s="6"/>
      <c r="B1951" s="237"/>
      <c r="C1951" s="6"/>
      <c r="D1951" s="228" t="s">
        <v>393</v>
      </c>
      <c r="E1951" s="229"/>
      <c r="F1951" s="230"/>
      <c r="G1951" s="6"/>
      <c r="H1951" s="6"/>
      <c r="I1951" s="4"/>
      <c r="V1951" s="6"/>
      <c r="X1951" s="6"/>
    </row>
    <row r="1952" spans="1:24" s="5" customFormat="1" x14ac:dyDescent="0.35">
      <c r="A1952" s="6"/>
      <c r="B1952" s="237"/>
      <c r="C1952" s="6"/>
      <c r="D1952" s="228" t="s">
        <v>393</v>
      </c>
      <c r="E1952" s="229"/>
      <c r="F1952" s="230"/>
      <c r="G1952" s="6"/>
      <c r="H1952" s="6"/>
      <c r="I1952" s="4"/>
      <c r="V1952" s="6"/>
      <c r="X1952" s="6"/>
    </row>
    <row r="1953" spans="1:24" s="5" customFormat="1" x14ac:dyDescent="0.35">
      <c r="A1953" s="6"/>
      <c r="B1953" s="237"/>
      <c r="C1953" s="6"/>
      <c r="D1953" s="228" t="s">
        <v>393</v>
      </c>
      <c r="E1953" s="229"/>
      <c r="F1953" s="230"/>
      <c r="G1953" s="6"/>
      <c r="H1953" s="6"/>
      <c r="I1953" s="4"/>
      <c r="V1953" s="6"/>
      <c r="X1953" s="6"/>
    </row>
    <row r="1954" spans="1:24" s="5" customFormat="1" x14ac:dyDescent="0.35">
      <c r="A1954" s="6"/>
      <c r="B1954" s="237"/>
      <c r="C1954" s="6"/>
      <c r="D1954" s="228" t="s">
        <v>393</v>
      </c>
      <c r="E1954" s="229"/>
      <c r="F1954" s="230"/>
      <c r="G1954" s="6"/>
      <c r="H1954" s="6"/>
      <c r="I1954" s="4"/>
      <c r="V1954" s="6"/>
      <c r="X1954" s="6"/>
    </row>
    <row r="1955" spans="1:24" s="5" customFormat="1" x14ac:dyDescent="0.35">
      <c r="A1955" s="6"/>
      <c r="B1955" s="237"/>
      <c r="C1955" s="6"/>
      <c r="D1955" s="228" t="s">
        <v>393</v>
      </c>
      <c r="E1955" s="229"/>
      <c r="F1955" s="230"/>
      <c r="G1955" s="6"/>
      <c r="H1955" s="6"/>
      <c r="I1955" s="4"/>
      <c r="V1955" s="6"/>
      <c r="X1955" s="6"/>
    </row>
    <row r="1956" spans="1:24" s="5" customFormat="1" x14ac:dyDescent="0.35">
      <c r="A1956" s="6"/>
      <c r="B1956" s="237"/>
      <c r="C1956" s="6"/>
      <c r="D1956" s="228" t="s">
        <v>393</v>
      </c>
      <c r="E1956" s="229"/>
      <c r="F1956" s="230"/>
      <c r="G1956" s="6"/>
      <c r="H1956" s="6"/>
      <c r="I1956" s="4"/>
      <c r="V1956" s="6"/>
      <c r="X1956" s="6"/>
    </row>
    <row r="1957" spans="1:24" s="5" customFormat="1" x14ac:dyDescent="0.35">
      <c r="A1957" s="6"/>
      <c r="B1957" s="237"/>
      <c r="C1957" s="6"/>
      <c r="D1957" s="228" t="s">
        <v>393</v>
      </c>
      <c r="E1957" s="229"/>
      <c r="F1957" s="230"/>
      <c r="G1957" s="6"/>
      <c r="H1957" s="6"/>
      <c r="I1957" s="4"/>
      <c r="V1957" s="6"/>
      <c r="X1957" s="6"/>
    </row>
    <row r="1958" spans="1:24" s="5" customFormat="1" x14ac:dyDescent="0.35">
      <c r="A1958" s="6"/>
      <c r="B1958" s="237"/>
      <c r="C1958" s="6"/>
      <c r="D1958" s="228" t="s">
        <v>393</v>
      </c>
      <c r="E1958" s="229"/>
      <c r="F1958" s="230"/>
      <c r="G1958" s="6"/>
      <c r="H1958" s="6"/>
      <c r="I1958" s="4"/>
      <c r="V1958" s="6"/>
      <c r="X1958" s="6"/>
    </row>
    <row r="1959" spans="1:24" s="5" customFormat="1" x14ac:dyDescent="0.35">
      <c r="A1959" s="6"/>
      <c r="B1959" s="237"/>
      <c r="C1959" s="6"/>
      <c r="D1959" s="228" t="s">
        <v>393</v>
      </c>
      <c r="E1959" s="229"/>
      <c r="F1959" s="230"/>
      <c r="G1959" s="6"/>
      <c r="H1959" s="6"/>
      <c r="I1959" s="4"/>
      <c r="V1959" s="6"/>
      <c r="X1959" s="6"/>
    </row>
    <row r="1960" spans="1:24" s="5" customFormat="1" x14ac:dyDescent="0.35">
      <c r="A1960" s="6"/>
      <c r="B1960" s="237"/>
      <c r="C1960" s="6"/>
      <c r="D1960" s="228" t="s">
        <v>393</v>
      </c>
      <c r="E1960" s="229"/>
      <c r="F1960" s="230"/>
      <c r="G1960" s="6"/>
      <c r="H1960" s="6"/>
      <c r="I1960" s="4"/>
      <c r="V1960" s="6"/>
      <c r="X1960" s="6"/>
    </row>
    <row r="1961" spans="1:24" s="5" customFormat="1" x14ac:dyDescent="0.35">
      <c r="A1961" s="6"/>
      <c r="B1961" s="237"/>
      <c r="C1961" s="6"/>
      <c r="D1961" s="228" t="s">
        <v>393</v>
      </c>
      <c r="E1961" s="229"/>
      <c r="F1961" s="230"/>
      <c r="G1961" s="6"/>
      <c r="H1961" s="6"/>
      <c r="I1961" s="4"/>
      <c r="V1961" s="6"/>
      <c r="X1961" s="6"/>
    </row>
    <row r="1962" spans="1:24" s="5" customFormat="1" x14ac:dyDescent="0.35">
      <c r="A1962" s="6"/>
      <c r="B1962" s="237"/>
      <c r="C1962" s="6"/>
      <c r="D1962" s="228" t="s">
        <v>393</v>
      </c>
      <c r="E1962" s="229"/>
      <c r="F1962" s="230"/>
      <c r="G1962" s="6"/>
      <c r="H1962" s="6"/>
      <c r="I1962" s="4"/>
      <c r="V1962" s="6"/>
      <c r="X1962" s="6"/>
    </row>
    <row r="1963" spans="1:24" s="5" customFormat="1" x14ac:dyDescent="0.35">
      <c r="A1963" s="6"/>
      <c r="B1963" s="237"/>
      <c r="C1963" s="6"/>
      <c r="D1963" s="228" t="s">
        <v>393</v>
      </c>
      <c r="E1963" s="229"/>
      <c r="F1963" s="230"/>
      <c r="G1963" s="6"/>
      <c r="H1963" s="6"/>
      <c r="I1963" s="4"/>
      <c r="V1963" s="6"/>
      <c r="X1963" s="6"/>
    </row>
    <row r="1964" spans="1:24" s="5" customFormat="1" x14ac:dyDescent="0.35">
      <c r="A1964" s="6"/>
      <c r="B1964" s="237"/>
      <c r="C1964" s="6"/>
      <c r="D1964" s="228" t="s">
        <v>393</v>
      </c>
      <c r="E1964" s="229"/>
      <c r="F1964" s="230"/>
      <c r="G1964" s="6"/>
      <c r="H1964" s="6"/>
      <c r="I1964" s="4"/>
      <c r="V1964" s="6"/>
      <c r="X1964" s="6"/>
    </row>
    <row r="1965" spans="1:24" s="5" customFormat="1" x14ac:dyDescent="0.35">
      <c r="A1965" s="6"/>
      <c r="B1965" s="237"/>
      <c r="C1965" s="6"/>
      <c r="D1965" s="228" t="s">
        <v>393</v>
      </c>
      <c r="E1965" s="229"/>
      <c r="F1965" s="230"/>
      <c r="G1965" s="6"/>
      <c r="H1965" s="6"/>
      <c r="I1965" s="4"/>
      <c r="V1965" s="6"/>
      <c r="X1965" s="6"/>
    </row>
    <row r="1966" spans="1:24" s="5" customFormat="1" x14ac:dyDescent="0.35">
      <c r="A1966" s="6"/>
      <c r="B1966" s="237"/>
      <c r="C1966" s="6"/>
      <c r="D1966" s="228" t="s">
        <v>393</v>
      </c>
      <c r="E1966" s="229"/>
      <c r="F1966" s="230"/>
      <c r="G1966" s="6"/>
      <c r="H1966" s="6"/>
      <c r="I1966" s="4"/>
      <c r="V1966" s="6"/>
      <c r="X1966" s="6"/>
    </row>
    <row r="1967" spans="1:24" s="5" customFormat="1" x14ac:dyDescent="0.35">
      <c r="A1967" s="6"/>
      <c r="B1967" s="237"/>
      <c r="C1967" s="6"/>
      <c r="D1967" s="228" t="s">
        <v>393</v>
      </c>
      <c r="E1967" s="229"/>
      <c r="F1967" s="230"/>
      <c r="G1967" s="6"/>
      <c r="H1967" s="6"/>
      <c r="I1967" s="4"/>
      <c r="V1967" s="6"/>
      <c r="X1967" s="6"/>
    </row>
    <row r="1968" spans="1:24" s="5" customFormat="1" x14ac:dyDescent="0.35">
      <c r="A1968" s="6"/>
      <c r="B1968" s="237"/>
      <c r="C1968" s="6"/>
      <c r="D1968" s="228" t="s">
        <v>393</v>
      </c>
      <c r="E1968" s="229"/>
      <c r="F1968" s="230"/>
      <c r="G1968" s="6"/>
      <c r="H1968" s="6"/>
      <c r="I1968" s="4"/>
      <c r="V1968" s="6"/>
      <c r="X1968" s="6"/>
    </row>
    <row r="1969" spans="1:24" s="5" customFormat="1" x14ac:dyDescent="0.35">
      <c r="A1969" s="6"/>
      <c r="B1969" s="237"/>
      <c r="C1969" s="6"/>
      <c r="D1969" s="228" t="s">
        <v>393</v>
      </c>
      <c r="E1969" s="229"/>
      <c r="F1969" s="230"/>
      <c r="G1969" s="6"/>
      <c r="H1969" s="6"/>
      <c r="I1969" s="4"/>
      <c r="V1969" s="6"/>
      <c r="X1969" s="6"/>
    </row>
    <row r="1970" spans="1:24" s="5" customFormat="1" x14ac:dyDescent="0.35">
      <c r="A1970" s="6"/>
      <c r="B1970" s="237"/>
      <c r="C1970" s="6"/>
      <c r="D1970" s="228" t="s">
        <v>393</v>
      </c>
      <c r="E1970" s="229"/>
      <c r="F1970" s="230"/>
      <c r="G1970" s="6"/>
      <c r="H1970" s="6"/>
      <c r="I1970" s="4"/>
      <c r="V1970" s="6"/>
      <c r="X1970" s="6"/>
    </row>
    <row r="1971" spans="1:24" s="5" customFormat="1" x14ac:dyDescent="0.35">
      <c r="A1971" s="6"/>
      <c r="B1971" s="237"/>
      <c r="C1971" s="6"/>
      <c r="D1971" s="228" t="s">
        <v>393</v>
      </c>
      <c r="E1971" s="229"/>
      <c r="F1971" s="230"/>
      <c r="G1971" s="6"/>
      <c r="H1971" s="6"/>
      <c r="I1971" s="4"/>
      <c r="V1971" s="6"/>
      <c r="X1971" s="6"/>
    </row>
    <row r="1972" spans="1:24" s="5" customFormat="1" x14ac:dyDescent="0.35">
      <c r="A1972" s="6"/>
      <c r="B1972" s="237"/>
      <c r="C1972" s="6"/>
      <c r="D1972" s="228" t="s">
        <v>393</v>
      </c>
      <c r="E1972" s="229"/>
      <c r="F1972" s="230"/>
      <c r="G1972" s="6"/>
      <c r="H1972" s="6"/>
      <c r="I1972" s="4"/>
      <c r="V1972" s="6"/>
      <c r="X1972" s="6"/>
    </row>
    <row r="1973" spans="1:24" s="5" customFormat="1" x14ac:dyDescent="0.35">
      <c r="A1973" s="6"/>
      <c r="B1973" s="237"/>
      <c r="C1973" s="6"/>
      <c r="D1973" s="228" t="s">
        <v>393</v>
      </c>
      <c r="E1973" s="229"/>
      <c r="F1973" s="230"/>
      <c r="G1973" s="6"/>
      <c r="H1973" s="6"/>
      <c r="I1973" s="4"/>
      <c r="V1973" s="6"/>
      <c r="X1973" s="6"/>
    </row>
    <row r="1974" spans="1:24" s="5" customFormat="1" x14ac:dyDescent="0.35">
      <c r="A1974" s="6"/>
      <c r="B1974" s="237"/>
      <c r="C1974" s="6"/>
      <c r="D1974" s="228" t="s">
        <v>393</v>
      </c>
      <c r="E1974" s="229"/>
      <c r="F1974" s="230"/>
      <c r="G1974" s="6"/>
      <c r="H1974" s="6"/>
      <c r="I1974" s="4"/>
      <c r="V1974" s="6"/>
      <c r="X1974" s="6"/>
    </row>
    <row r="1975" spans="1:24" s="5" customFormat="1" x14ac:dyDescent="0.35">
      <c r="A1975" s="6"/>
      <c r="B1975" s="237"/>
      <c r="C1975" s="6"/>
      <c r="D1975" s="228" t="s">
        <v>393</v>
      </c>
      <c r="E1975" s="229"/>
      <c r="F1975" s="230"/>
      <c r="G1975" s="6"/>
      <c r="H1975" s="6"/>
      <c r="I1975" s="4"/>
      <c r="V1975" s="6"/>
      <c r="X1975" s="6"/>
    </row>
    <row r="1976" spans="1:24" s="5" customFormat="1" x14ac:dyDescent="0.35">
      <c r="A1976" s="6"/>
      <c r="B1976" s="237"/>
      <c r="C1976" s="6"/>
      <c r="D1976" s="228" t="s">
        <v>393</v>
      </c>
      <c r="E1976" s="229"/>
      <c r="F1976" s="230"/>
      <c r="G1976" s="6"/>
      <c r="H1976" s="6"/>
      <c r="I1976" s="4"/>
      <c r="V1976" s="6"/>
      <c r="X1976" s="6"/>
    </row>
    <row r="1977" spans="1:24" s="5" customFormat="1" x14ac:dyDescent="0.35">
      <c r="A1977" s="6"/>
      <c r="B1977" s="237"/>
      <c r="C1977" s="6"/>
      <c r="D1977" s="228" t="s">
        <v>393</v>
      </c>
      <c r="E1977" s="229"/>
      <c r="F1977" s="230"/>
      <c r="G1977" s="6"/>
      <c r="H1977" s="6"/>
      <c r="I1977" s="4"/>
      <c r="V1977" s="6"/>
      <c r="X1977" s="6"/>
    </row>
    <row r="1978" spans="1:24" s="5" customFormat="1" x14ac:dyDescent="0.35">
      <c r="A1978" s="6"/>
      <c r="B1978" s="237"/>
      <c r="C1978" s="6"/>
      <c r="D1978" s="228" t="s">
        <v>393</v>
      </c>
      <c r="E1978" s="229"/>
      <c r="F1978" s="230"/>
      <c r="G1978" s="6"/>
      <c r="H1978" s="6"/>
      <c r="I1978" s="4"/>
      <c r="V1978" s="6"/>
      <c r="X1978" s="6"/>
    </row>
    <row r="1979" spans="1:24" s="5" customFormat="1" x14ac:dyDescent="0.35">
      <c r="A1979" s="6"/>
      <c r="B1979" s="237"/>
      <c r="C1979" s="6"/>
      <c r="D1979" s="228" t="s">
        <v>393</v>
      </c>
      <c r="E1979" s="229"/>
      <c r="F1979" s="230"/>
      <c r="G1979" s="6"/>
      <c r="H1979" s="6"/>
      <c r="I1979" s="4"/>
      <c r="V1979" s="6"/>
      <c r="X1979" s="6"/>
    </row>
    <row r="1980" spans="1:24" s="5" customFormat="1" x14ac:dyDescent="0.35">
      <c r="A1980" s="6"/>
      <c r="B1980" s="237"/>
      <c r="C1980" s="6"/>
      <c r="D1980" s="228" t="s">
        <v>393</v>
      </c>
      <c r="E1980" s="229"/>
      <c r="F1980" s="230"/>
      <c r="G1980" s="6"/>
      <c r="H1980" s="6"/>
      <c r="I1980" s="4"/>
      <c r="V1980" s="6"/>
      <c r="X1980" s="6"/>
    </row>
    <row r="1981" spans="1:24" s="5" customFormat="1" x14ac:dyDescent="0.35">
      <c r="A1981" s="6"/>
      <c r="B1981" s="237"/>
      <c r="C1981" s="6"/>
      <c r="D1981" s="228" t="s">
        <v>393</v>
      </c>
      <c r="E1981" s="229"/>
      <c r="F1981" s="230"/>
      <c r="G1981" s="6"/>
      <c r="H1981" s="6"/>
      <c r="I1981" s="4"/>
      <c r="V1981" s="6"/>
      <c r="X1981" s="6"/>
    </row>
    <row r="1982" spans="1:24" s="5" customFormat="1" x14ac:dyDescent="0.35">
      <c r="A1982" s="6"/>
      <c r="B1982" s="237"/>
      <c r="C1982" s="6"/>
      <c r="D1982" s="228" t="s">
        <v>393</v>
      </c>
      <c r="E1982" s="229"/>
      <c r="F1982" s="230"/>
      <c r="G1982" s="6"/>
      <c r="H1982" s="6"/>
      <c r="I1982" s="4"/>
      <c r="V1982" s="6"/>
      <c r="X1982" s="6"/>
    </row>
    <row r="1983" spans="1:24" s="5" customFormat="1" x14ac:dyDescent="0.35">
      <c r="A1983" s="6"/>
      <c r="B1983" s="237"/>
      <c r="C1983" s="6"/>
      <c r="D1983" s="228" t="s">
        <v>393</v>
      </c>
      <c r="E1983" s="229"/>
      <c r="F1983" s="230"/>
      <c r="G1983" s="6"/>
      <c r="H1983" s="6"/>
      <c r="I1983" s="4"/>
      <c r="V1983" s="6"/>
      <c r="X1983" s="6"/>
    </row>
    <row r="1984" spans="1:24" s="5" customFormat="1" x14ac:dyDescent="0.35">
      <c r="A1984" s="6"/>
      <c r="B1984" s="237"/>
      <c r="C1984" s="6"/>
      <c r="D1984" s="228" t="s">
        <v>393</v>
      </c>
      <c r="E1984" s="229"/>
      <c r="F1984" s="230"/>
      <c r="G1984" s="6"/>
      <c r="H1984" s="6"/>
      <c r="I1984" s="4"/>
      <c r="V1984" s="6"/>
      <c r="X1984" s="6"/>
    </row>
    <row r="1985" spans="1:24" s="5" customFormat="1" x14ac:dyDescent="0.35">
      <c r="A1985" s="6"/>
      <c r="B1985" s="237"/>
      <c r="C1985" s="6"/>
      <c r="D1985" s="228" t="s">
        <v>393</v>
      </c>
      <c r="E1985" s="229"/>
      <c r="F1985" s="230"/>
      <c r="G1985" s="6"/>
      <c r="H1985" s="6"/>
      <c r="I1985" s="4"/>
      <c r="V1985" s="6"/>
      <c r="X1985" s="6"/>
    </row>
    <row r="1986" spans="1:24" s="5" customFormat="1" x14ac:dyDescent="0.35">
      <c r="A1986" s="6"/>
      <c r="B1986" s="237"/>
      <c r="C1986" s="6"/>
      <c r="D1986" s="228" t="s">
        <v>393</v>
      </c>
      <c r="E1986" s="229"/>
      <c r="F1986" s="230"/>
      <c r="G1986" s="6"/>
      <c r="H1986" s="6"/>
      <c r="I1986" s="4"/>
      <c r="V1986" s="6"/>
      <c r="X1986" s="6"/>
    </row>
    <row r="1987" spans="1:24" s="5" customFormat="1" x14ac:dyDescent="0.35">
      <c r="A1987" s="6"/>
      <c r="B1987" s="237"/>
      <c r="C1987" s="6"/>
      <c r="D1987" s="228" t="s">
        <v>393</v>
      </c>
      <c r="E1987" s="229"/>
      <c r="F1987" s="230"/>
      <c r="G1987" s="6"/>
      <c r="H1987" s="6"/>
      <c r="I1987" s="4"/>
      <c r="V1987" s="6"/>
      <c r="X1987" s="6"/>
    </row>
    <row r="1988" spans="1:24" s="5" customFormat="1" x14ac:dyDescent="0.35">
      <c r="A1988" s="6"/>
      <c r="B1988" s="237"/>
      <c r="C1988" s="6"/>
      <c r="D1988" s="228" t="s">
        <v>393</v>
      </c>
      <c r="E1988" s="229"/>
      <c r="F1988" s="230"/>
      <c r="G1988" s="6"/>
      <c r="H1988" s="6"/>
      <c r="I1988" s="4"/>
      <c r="V1988" s="6"/>
      <c r="X1988" s="6"/>
    </row>
    <row r="1989" spans="1:24" s="5" customFormat="1" x14ac:dyDescent="0.35">
      <c r="A1989" s="6"/>
      <c r="B1989" s="237"/>
      <c r="C1989" s="6"/>
      <c r="D1989" s="228" t="s">
        <v>393</v>
      </c>
      <c r="E1989" s="229"/>
      <c r="F1989" s="230"/>
      <c r="G1989" s="6"/>
      <c r="H1989" s="6"/>
      <c r="I1989" s="4"/>
      <c r="V1989" s="6"/>
      <c r="X1989" s="6"/>
    </row>
    <row r="1990" spans="1:24" s="5" customFormat="1" x14ac:dyDescent="0.35">
      <c r="A1990" s="6"/>
      <c r="B1990" s="237"/>
      <c r="C1990" s="6"/>
      <c r="D1990" s="228" t="s">
        <v>393</v>
      </c>
      <c r="E1990" s="229"/>
      <c r="F1990" s="230"/>
      <c r="G1990" s="6"/>
      <c r="H1990" s="6"/>
      <c r="I1990" s="4"/>
      <c r="V1990" s="6"/>
      <c r="X1990" s="6"/>
    </row>
    <row r="1991" spans="1:24" s="5" customFormat="1" x14ac:dyDescent="0.35">
      <c r="A1991" s="6"/>
      <c r="B1991" s="237"/>
      <c r="C1991" s="6"/>
      <c r="D1991" s="228" t="s">
        <v>393</v>
      </c>
      <c r="E1991" s="229"/>
      <c r="F1991" s="230"/>
      <c r="G1991" s="6"/>
      <c r="H1991" s="6"/>
      <c r="I1991" s="4"/>
      <c r="V1991" s="6"/>
      <c r="X1991" s="6"/>
    </row>
    <row r="1992" spans="1:24" s="5" customFormat="1" x14ac:dyDescent="0.35">
      <c r="A1992" s="6"/>
      <c r="B1992" s="237"/>
      <c r="C1992" s="6"/>
      <c r="D1992" s="228" t="s">
        <v>393</v>
      </c>
      <c r="E1992" s="229"/>
      <c r="F1992" s="230"/>
      <c r="G1992" s="6"/>
      <c r="H1992" s="6"/>
      <c r="I1992" s="4"/>
      <c r="V1992" s="6"/>
      <c r="X1992" s="6"/>
    </row>
    <row r="1993" spans="1:24" s="5" customFormat="1" x14ac:dyDescent="0.35">
      <c r="A1993" s="6"/>
      <c r="B1993" s="237"/>
      <c r="C1993" s="6"/>
      <c r="D1993" s="228" t="s">
        <v>393</v>
      </c>
      <c r="E1993" s="229"/>
      <c r="F1993" s="230"/>
      <c r="G1993" s="6"/>
      <c r="H1993" s="6"/>
      <c r="I1993" s="4"/>
      <c r="V1993" s="6"/>
      <c r="X1993" s="6"/>
    </row>
    <row r="1994" spans="1:24" s="5" customFormat="1" x14ac:dyDescent="0.35">
      <c r="A1994" s="6"/>
      <c r="B1994" s="237"/>
      <c r="C1994" s="6"/>
      <c r="D1994" s="228" t="s">
        <v>393</v>
      </c>
      <c r="E1994" s="229"/>
      <c r="F1994" s="230"/>
      <c r="G1994" s="6"/>
      <c r="H1994" s="6"/>
      <c r="I1994" s="4"/>
      <c r="V1994" s="6"/>
      <c r="X1994" s="6"/>
    </row>
    <row r="1995" spans="1:24" s="5" customFormat="1" x14ac:dyDescent="0.35">
      <c r="A1995" s="6"/>
      <c r="B1995" s="237"/>
      <c r="C1995" s="6"/>
      <c r="D1995" s="228" t="s">
        <v>393</v>
      </c>
      <c r="E1995" s="229"/>
      <c r="F1995" s="230"/>
      <c r="G1995" s="6"/>
      <c r="H1995" s="6"/>
      <c r="I1995" s="4"/>
      <c r="V1995" s="6"/>
      <c r="X1995" s="6"/>
    </row>
    <row r="1996" spans="1:24" s="5" customFormat="1" x14ac:dyDescent="0.35">
      <c r="A1996" s="6"/>
      <c r="B1996" s="237"/>
      <c r="C1996" s="6"/>
      <c r="D1996" s="228" t="s">
        <v>393</v>
      </c>
      <c r="E1996" s="229"/>
      <c r="F1996" s="230"/>
      <c r="G1996" s="6"/>
      <c r="H1996" s="6"/>
      <c r="I1996" s="4"/>
      <c r="V1996" s="6"/>
      <c r="X1996" s="6"/>
    </row>
    <row r="1997" spans="1:24" s="5" customFormat="1" x14ac:dyDescent="0.35">
      <c r="A1997" s="6"/>
      <c r="B1997" s="237"/>
      <c r="C1997" s="6"/>
      <c r="D1997" s="228" t="s">
        <v>393</v>
      </c>
      <c r="E1997" s="229"/>
      <c r="F1997" s="230"/>
      <c r="G1997" s="6"/>
      <c r="H1997" s="6"/>
      <c r="I1997" s="4"/>
      <c r="V1997" s="6"/>
      <c r="X1997" s="6"/>
    </row>
    <row r="1998" spans="1:24" s="5" customFormat="1" x14ac:dyDescent="0.35">
      <c r="A1998" s="6"/>
      <c r="B1998" s="237"/>
      <c r="C1998" s="6"/>
      <c r="D1998" s="228" t="s">
        <v>393</v>
      </c>
      <c r="E1998" s="229"/>
      <c r="F1998" s="230"/>
      <c r="G1998" s="6"/>
      <c r="H1998" s="6"/>
      <c r="I1998" s="4"/>
      <c r="V1998" s="6"/>
      <c r="X1998" s="6"/>
    </row>
    <row r="1999" spans="1:24" s="5" customFormat="1" x14ac:dyDescent="0.35">
      <c r="A1999" s="6"/>
      <c r="B1999" s="237"/>
      <c r="C1999" s="6"/>
      <c r="D1999" s="228" t="s">
        <v>393</v>
      </c>
      <c r="E1999" s="229"/>
      <c r="F1999" s="230"/>
      <c r="G1999" s="6"/>
      <c r="H1999" s="6"/>
      <c r="I1999" s="4"/>
      <c r="V1999" s="6"/>
      <c r="X1999" s="6"/>
    </row>
    <row r="2000" spans="1:24" s="5" customFormat="1" x14ac:dyDescent="0.35">
      <c r="A2000" s="6"/>
      <c r="B2000" s="237"/>
      <c r="C2000" s="6"/>
      <c r="D2000" s="228" t="s">
        <v>393</v>
      </c>
      <c r="E2000" s="229"/>
      <c r="F2000" s="230"/>
      <c r="G2000" s="6"/>
      <c r="H2000" s="6"/>
      <c r="I2000" s="4"/>
      <c r="V2000" s="6"/>
      <c r="X2000" s="6"/>
    </row>
    <row r="2001" spans="1:24" s="5" customFormat="1" x14ac:dyDescent="0.35">
      <c r="A2001" s="6"/>
      <c r="B2001" s="237"/>
      <c r="C2001" s="6"/>
      <c r="D2001" s="228" t="s">
        <v>393</v>
      </c>
      <c r="E2001" s="229"/>
      <c r="F2001" s="230"/>
      <c r="G2001" s="6"/>
      <c r="H2001" s="6"/>
      <c r="I2001" s="4"/>
      <c r="V2001" s="6"/>
      <c r="X2001" s="6"/>
    </row>
    <row r="2002" spans="1:24" s="5" customFormat="1" x14ac:dyDescent="0.35">
      <c r="A2002" s="6"/>
      <c r="B2002" s="237"/>
      <c r="C2002" s="6"/>
      <c r="D2002" s="228" t="s">
        <v>393</v>
      </c>
      <c r="E2002" s="229"/>
      <c r="F2002" s="230"/>
      <c r="G2002" s="6"/>
      <c r="H2002" s="6"/>
      <c r="I2002" s="4"/>
      <c r="V2002" s="6"/>
      <c r="X2002" s="6"/>
    </row>
    <row r="2003" spans="1:24" s="5" customFormat="1" x14ac:dyDescent="0.35">
      <c r="A2003" s="6"/>
      <c r="B2003" s="237"/>
      <c r="C2003" s="6"/>
      <c r="D2003" s="228" t="s">
        <v>393</v>
      </c>
      <c r="E2003" s="229"/>
      <c r="F2003" s="230"/>
      <c r="G2003" s="6"/>
      <c r="H2003" s="6"/>
      <c r="I2003" s="4"/>
      <c r="V2003" s="6"/>
      <c r="X2003" s="6"/>
    </row>
    <row r="2004" spans="1:24" s="5" customFormat="1" x14ac:dyDescent="0.35">
      <c r="A2004" s="6"/>
      <c r="B2004" s="237"/>
      <c r="C2004" s="6"/>
      <c r="D2004" s="228" t="s">
        <v>393</v>
      </c>
      <c r="E2004" s="229"/>
      <c r="F2004" s="230"/>
      <c r="G2004" s="6"/>
      <c r="H2004" s="6"/>
      <c r="I2004" s="4"/>
      <c r="V2004" s="6"/>
      <c r="X2004" s="6"/>
    </row>
    <row r="2005" spans="1:24" s="5" customFormat="1" x14ac:dyDescent="0.35">
      <c r="A2005" s="6"/>
      <c r="B2005" s="237"/>
      <c r="C2005" s="6"/>
      <c r="D2005" s="228" t="s">
        <v>393</v>
      </c>
      <c r="E2005" s="229"/>
      <c r="F2005" s="230"/>
      <c r="G2005" s="6"/>
      <c r="H2005" s="6"/>
      <c r="I2005" s="4"/>
      <c r="V2005" s="6"/>
      <c r="X2005" s="6"/>
    </row>
    <row r="2006" spans="1:24" s="5" customFormat="1" x14ac:dyDescent="0.35">
      <c r="A2006" s="6"/>
      <c r="B2006" s="237"/>
      <c r="C2006" s="6"/>
      <c r="D2006" s="228" t="s">
        <v>393</v>
      </c>
      <c r="E2006" s="229"/>
      <c r="F2006" s="230"/>
      <c r="G2006" s="6"/>
      <c r="H2006" s="6"/>
      <c r="I2006" s="4"/>
      <c r="V2006" s="6"/>
      <c r="X2006" s="6"/>
    </row>
    <row r="2007" spans="1:24" s="5" customFormat="1" x14ac:dyDescent="0.35">
      <c r="A2007" s="6"/>
      <c r="B2007" s="237"/>
      <c r="C2007" s="6"/>
      <c r="D2007" s="228" t="s">
        <v>393</v>
      </c>
      <c r="E2007" s="229"/>
      <c r="F2007" s="230"/>
      <c r="G2007" s="6"/>
      <c r="H2007" s="6"/>
      <c r="I2007" s="4"/>
      <c r="V2007" s="6"/>
      <c r="X2007" s="6"/>
    </row>
    <row r="2008" spans="1:24" s="5" customFormat="1" x14ac:dyDescent="0.35">
      <c r="A2008" s="6"/>
      <c r="B2008" s="237"/>
      <c r="C2008" s="6"/>
      <c r="D2008" s="228" t="s">
        <v>393</v>
      </c>
      <c r="E2008" s="229"/>
      <c r="F2008" s="230"/>
      <c r="G2008" s="6"/>
      <c r="H2008" s="6"/>
      <c r="I2008" s="4"/>
      <c r="V2008" s="6"/>
      <c r="X2008" s="6"/>
    </row>
    <row r="2009" spans="1:24" s="5" customFormat="1" x14ac:dyDescent="0.35">
      <c r="A2009" s="6"/>
      <c r="B2009" s="237"/>
      <c r="C2009" s="6"/>
      <c r="D2009" s="228" t="s">
        <v>393</v>
      </c>
      <c r="E2009" s="229"/>
      <c r="F2009" s="230"/>
      <c r="G2009" s="6"/>
      <c r="H2009" s="6"/>
      <c r="I2009" s="4"/>
      <c r="V2009" s="6"/>
      <c r="X2009" s="6"/>
    </row>
    <row r="2010" spans="1:24" s="5" customFormat="1" x14ac:dyDescent="0.35">
      <c r="A2010" s="6"/>
      <c r="B2010" s="237"/>
      <c r="C2010" s="6"/>
      <c r="D2010" s="228" t="s">
        <v>393</v>
      </c>
      <c r="E2010" s="229"/>
      <c r="F2010" s="230"/>
      <c r="G2010" s="6"/>
      <c r="H2010" s="6"/>
      <c r="I2010" s="4"/>
      <c r="V2010" s="6"/>
      <c r="X2010" s="6"/>
    </row>
    <row r="2011" spans="1:24" s="5" customFormat="1" x14ac:dyDescent="0.35">
      <c r="A2011" s="6"/>
      <c r="B2011" s="237"/>
      <c r="C2011" s="6"/>
      <c r="D2011" s="228" t="s">
        <v>393</v>
      </c>
      <c r="E2011" s="229"/>
      <c r="F2011" s="230"/>
      <c r="G2011" s="6"/>
      <c r="H2011" s="6"/>
      <c r="I2011" s="4"/>
      <c r="V2011" s="6"/>
      <c r="X2011" s="6"/>
    </row>
    <row r="2012" spans="1:24" s="5" customFormat="1" x14ac:dyDescent="0.35">
      <c r="A2012" s="6"/>
      <c r="B2012" s="237"/>
      <c r="C2012" s="6"/>
      <c r="D2012" s="228" t="s">
        <v>393</v>
      </c>
      <c r="E2012" s="229"/>
      <c r="F2012" s="230"/>
      <c r="G2012" s="6"/>
      <c r="H2012" s="6"/>
      <c r="I2012" s="4"/>
      <c r="V2012" s="6"/>
      <c r="X2012" s="6"/>
    </row>
    <row r="2013" spans="1:24" s="5" customFormat="1" x14ac:dyDescent="0.35">
      <c r="A2013" s="6"/>
      <c r="B2013" s="237"/>
      <c r="C2013" s="6"/>
      <c r="D2013" s="228" t="s">
        <v>393</v>
      </c>
      <c r="E2013" s="229"/>
      <c r="F2013" s="230"/>
      <c r="G2013" s="6"/>
      <c r="H2013" s="6"/>
      <c r="I2013" s="4"/>
      <c r="V2013" s="6"/>
      <c r="X2013" s="6"/>
    </row>
    <row r="2014" spans="1:24" s="5" customFormat="1" x14ac:dyDescent="0.35">
      <c r="A2014" s="6"/>
      <c r="B2014" s="237"/>
      <c r="C2014" s="6"/>
      <c r="D2014" s="228" t="s">
        <v>393</v>
      </c>
      <c r="E2014" s="229"/>
      <c r="F2014" s="230"/>
      <c r="G2014" s="6"/>
      <c r="H2014" s="6"/>
      <c r="I2014" s="4"/>
      <c r="V2014" s="6"/>
      <c r="X2014" s="6"/>
    </row>
    <row r="2015" spans="1:24" s="5" customFormat="1" x14ac:dyDescent="0.35">
      <c r="A2015" s="6"/>
      <c r="B2015" s="237"/>
      <c r="C2015" s="6"/>
      <c r="D2015" s="228" t="s">
        <v>393</v>
      </c>
      <c r="E2015" s="229"/>
      <c r="F2015" s="230"/>
      <c r="G2015" s="6"/>
      <c r="H2015" s="6"/>
      <c r="I2015" s="4"/>
      <c r="V2015" s="6"/>
      <c r="X2015" s="6"/>
    </row>
    <row r="2016" spans="1:24" s="5" customFormat="1" x14ac:dyDescent="0.35">
      <c r="A2016" s="6"/>
      <c r="B2016" s="237"/>
      <c r="C2016" s="6"/>
      <c r="D2016" s="228" t="s">
        <v>393</v>
      </c>
      <c r="E2016" s="229"/>
      <c r="F2016" s="230"/>
      <c r="G2016" s="6"/>
      <c r="H2016" s="6"/>
      <c r="I2016" s="4"/>
      <c r="V2016" s="6"/>
      <c r="X2016" s="6"/>
    </row>
    <row r="2017" spans="1:24" s="5" customFormat="1" x14ac:dyDescent="0.35">
      <c r="A2017" s="6"/>
      <c r="B2017" s="237"/>
      <c r="C2017" s="6"/>
      <c r="D2017" s="228" t="s">
        <v>393</v>
      </c>
      <c r="E2017" s="229"/>
      <c r="F2017" s="230"/>
      <c r="G2017" s="6"/>
      <c r="H2017" s="6"/>
      <c r="I2017" s="4"/>
      <c r="V2017" s="6"/>
      <c r="X2017" s="6"/>
    </row>
    <row r="2018" spans="1:24" s="5" customFormat="1" x14ac:dyDescent="0.35">
      <c r="A2018" s="6"/>
      <c r="B2018" s="237"/>
      <c r="C2018" s="6"/>
      <c r="D2018" s="228" t="s">
        <v>393</v>
      </c>
      <c r="E2018" s="229"/>
      <c r="F2018" s="230"/>
      <c r="G2018" s="6"/>
      <c r="H2018" s="6"/>
      <c r="I2018" s="4"/>
      <c r="V2018" s="6"/>
      <c r="X2018" s="6"/>
    </row>
    <row r="2019" spans="1:24" s="5" customFormat="1" x14ac:dyDescent="0.35">
      <c r="A2019" s="6"/>
      <c r="B2019" s="237"/>
      <c r="C2019" s="6"/>
      <c r="D2019" s="228" t="s">
        <v>393</v>
      </c>
      <c r="E2019" s="229"/>
      <c r="F2019" s="230"/>
      <c r="G2019" s="6"/>
      <c r="H2019" s="6"/>
      <c r="I2019" s="4"/>
      <c r="V2019" s="6"/>
      <c r="X2019" s="6"/>
    </row>
    <row r="2020" spans="1:24" s="5" customFormat="1" x14ac:dyDescent="0.35">
      <c r="A2020" s="6"/>
      <c r="B2020" s="237"/>
      <c r="C2020" s="6"/>
      <c r="D2020" s="228" t="s">
        <v>393</v>
      </c>
      <c r="E2020" s="229"/>
      <c r="F2020" s="230"/>
      <c r="G2020" s="6"/>
      <c r="H2020" s="6"/>
      <c r="I2020" s="4"/>
      <c r="V2020" s="6"/>
      <c r="X2020" s="6"/>
    </row>
    <row r="2021" spans="1:24" s="5" customFormat="1" x14ac:dyDescent="0.35">
      <c r="A2021" s="6"/>
      <c r="B2021" s="237"/>
      <c r="C2021" s="6"/>
      <c r="D2021" s="228" t="s">
        <v>393</v>
      </c>
      <c r="E2021" s="229"/>
      <c r="F2021" s="230"/>
      <c r="G2021" s="6"/>
      <c r="H2021" s="6"/>
      <c r="I2021" s="4"/>
      <c r="V2021" s="6"/>
      <c r="X2021" s="6"/>
    </row>
    <row r="2022" spans="1:24" s="5" customFormat="1" x14ac:dyDescent="0.35">
      <c r="A2022" s="6"/>
      <c r="B2022" s="237"/>
      <c r="C2022" s="6"/>
      <c r="D2022" s="228" t="s">
        <v>393</v>
      </c>
      <c r="E2022" s="229"/>
      <c r="F2022" s="230"/>
      <c r="G2022" s="6"/>
      <c r="H2022" s="6"/>
      <c r="I2022" s="4"/>
      <c r="V2022" s="6"/>
      <c r="X2022" s="6"/>
    </row>
    <row r="2023" spans="1:24" s="5" customFormat="1" x14ac:dyDescent="0.35">
      <c r="A2023" s="6"/>
      <c r="B2023" s="237"/>
      <c r="C2023" s="6"/>
      <c r="D2023" s="228" t="s">
        <v>393</v>
      </c>
      <c r="E2023" s="229"/>
      <c r="F2023" s="230"/>
      <c r="G2023" s="6"/>
      <c r="H2023" s="6"/>
      <c r="I2023" s="4"/>
      <c r="V2023" s="6"/>
      <c r="X2023" s="6"/>
    </row>
    <row r="2024" spans="1:24" s="5" customFormat="1" x14ac:dyDescent="0.35">
      <c r="A2024" s="6"/>
      <c r="B2024" s="237"/>
      <c r="C2024" s="6"/>
      <c r="D2024" s="228" t="s">
        <v>393</v>
      </c>
      <c r="E2024" s="229"/>
      <c r="F2024" s="230"/>
      <c r="G2024" s="6"/>
      <c r="H2024" s="6"/>
      <c r="I2024" s="4"/>
      <c r="V2024" s="6"/>
      <c r="X2024" s="6"/>
    </row>
    <row r="2025" spans="1:24" s="5" customFormat="1" x14ac:dyDescent="0.35">
      <c r="A2025" s="6"/>
      <c r="B2025" s="237"/>
      <c r="C2025" s="6"/>
      <c r="D2025" s="228" t="s">
        <v>393</v>
      </c>
      <c r="E2025" s="229"/>
      <c r="F2025" s="230"/>
      <c r="G2025" s="6"/>
      <c r="H2025" s="6"/>
      <c r="I2025" s="4"/>
      <c r="V2025" s="6"/>
      <c r="X2025" s="6"/>
    </row>
    <row r="2026" spans="1:24" s="5" customFormat="1" x14ac:dyDescent="0.35">
      <c r="A2026" s="6"/>
      <c r="B2026" s="237"/>
      <c r="C2026" s="6"/>
      <c r="D2026" s="228" t="s">
        <v>393</v>
      </c>
      <c r="E2026" s="229"/>
      <c r="F2026" s="230"/>
      <c r="G2026" s="6"/>
      <c r="H2026" s="6"/>
      <c r="I2026" s="4"/>
      <c r="V2026" s="6"/>
      <c r="X2026" s="6"/>
    </row>
    <row r="2027" spans="1:24" s="5" customFormat="1" x14ac:dyDescent="0.35">
      <c r="A2027" s="6"/>
      <c r="B2027" s="237"/>
      <c r="C2027" s="6"/>
      <c r="D2027" s="228" t="s">
        <v>393</v>
      </c>
      <c r="E2027" s="229"/>
      <c r="F2027" s="230"/>
      <c r="G2027" s="6"/>
      <c r="H2027" s="6"/>
      <c r="I2027" s="4"/>
      <c r="V2027" s="6"/>
      <c r="X2027" s="6"/>
    </row>
    <row r="2028" spans="1:24" s="5" customFormat="1" x14ac:dyDescent="0.35">
      <c r="A2028" s="6"/>
      <c r="B2028" s="237"/>
      <c r="C2028" s="6"/>
      <c r="D2028" s="228" t="s">
        <v>393</v>
      </c>
      <c r="E2028" s="229"/>
      <c r="F2028" s="230"/>
      <c r="G2028" s="6"/>
      <c r="H2028" s="6"/>
      <c r="I2028" s="4"/>
      <c r="V2028" s="6"/>
      <c r="X2028" s="6"/>
    </row>
    <row r="2029" spans="1:24" s="5" customFormat="1" x14ac:dyDescent="0.35">
      <c r="A2029" s="6"/>
      <c r="B2029" s="237"/>
      <c r="C2029" s="6"/>
      <c r="D2029" s="228" t="s">
        <v>393</v>
      </c>
      <c r="E2029" s="229"/>
      <c r="F2029" s="230"/>
      <c r="G2029" s="6"/>
      <c r="H2029" s="6"/>
      <c r="I2029" s="4"/>
      <c r="V2029" s="6"/>
      <c r="X2029" s="6"/>
    </row>
    <row r="2030" spans="1:24" s="5" customFormat="1" x14ac:dyDescent="0.35">
      <c r="A2030" s="6"/>
      <c r="B2030" s="237"/>
      <c r="C2030" s="6"/>
      <c r="D2030" s="228" t="s">
        <v>393</v>
      </c>
      <c r="E2030" s="229"/>
      <c r="F2030" s="230"/>
      <c r="G2030" s="6"/>
      <c r="H2030" s="6"/>
      <c r="I2030" s="4"/>
      <c r="V2030" s="6"/>
      <c r="X2030" s="6"/>
    </row>
    <row r="2031" spans="1:24" s="5" customFormat="1" x14ac:dyDescent="0.35">
      <c r="A2031" s="6"/>
      <c r="B2031" s="237"/>
      <c r="C2031" s="6"/>
      <c r="D2031" s="228" t="s">
        <v>393</v>
      </c>
      <c r="E2031" s="229"/>
      <c r="F2031" s="230"/>
      <c r="G2031" s="6"/>
      <c r="H2031" s="6"/>
      <c r="I2031" s="4"/>
      <c r="V2031" s="6"/>
      <c r="X2031" s="6"/>
    </row>
    <row r="2032" spans="1:24" s="5" customFormat="1" x14ac:dyDescent="0.35">
      <c r="A2032" s="6"/>
      <c r="B2032" s="237"/>
      <c r="C2032" s="6"/>
      <c r="D2032" s="228" t="s">
        <v>393</v>
      </c>
      <c r="E2032" s="229"/>
      <c r="F2032" s="230"/>
      <c r="G2032" s="6"/>
      <c r="H2032" s="6"/>
      <c r="I2032" s="4"/>
      <c r="V2032" s="6"/>
      <c r="X2032" s="6"/>
    </row>
    <row r="2033" spans="1:24" s="5" customFormat="1" x14ac:dyDescent="0.35">
      <c r="A2033" s="6"/>
      <c r="B2033" s="237"/>
      <c r="C2033" s="6"/>
      <c r="D2033" s="228" t="s">
        <v>393</v>
      </c>
      <c r="E2033" s="229"/>
      <c r="F2033" s="230"/>
      <c r="G2033" s="6"/>
      <c r="H2033" s="6"/>
      <c r="I2033" s="4"/>
      <c r="V2033" s="6"/>
      <c r="X2033" s="6"/>
    </row>
    <row r="2034" spans="1:24" s="5" customFormat="1" x14ac:dyDescent="0.35">
      <c r="A2034" s="6"/>
      <c r="B2034" s="237"/>
      <c r="C2034" s="6"/>
      <c r="D2034" s="228" t="s">
        <v>393</v>
      </c>
      <c r="E2034" s="229"/>
      <c r="F2034" s="230"/>
      <c r="G2034" s="6"/>
      <c r="H2034" s="6"/>
      <c r="I2034" s="4"/>
      <c r="V2034" s="6"/>
      <c r="X2034" s="6"/>
    </row>
    <row r="2035" spans="1:24" s="5" customFormat="1" x14ac:dyDescent="0.35">
      <c r="A2035" s="6"/>
      <c r="B2035" s="237"/>
      <c r="C2035" s="6"/>
      <c r="D2035" s="228" t="s">
        <v>393</v>
      </c>
      <c r="E2035" s="229"/>
      <c r="F2035" s="230"/>
      <c r="G2035" s="6"/>
      <c r="H2035" s="6"/>
      <c r="I2035" s="4"/>
      <c r="V2035" s="6"/>
      <c r="X2035" s="6"/>
    </row>
    <row r="2036" spans="1:24" s="5" customFormat="1" x14ac:dyDescent="0.35">
      <c r="A2036" s="6"/>
      <c r="B2036" s="237"/>
      <c r="C2036" s="6"/>
      <c r="D2036" s="228" t="s">
        <v>393</v>
      </c>
      <c r="E2036" s="229"/>
      <c r="F2036" s="230"/>
      <c r="G2036" s="6"/>
      <c r="H2036" s="6"/>
      <c r="I2036" s="4"/>
      <c r="V2036" s="6"/>
      <c r="X2036" s="6"/>
    </row>
    <row r="2037" spans="1:24" s="5" customFormat="1" x14ac:dyDescent="0.35">
      <c r="A2037" s="6"/>
      <c r="B2037" s="237"/>
      <c r="C2037" s="6"/>
      <c r="D2037" s="228" t="s">
        <v>393</v>
      </c>
      <c r="E2037" s="229"/>
      <c r="F2037" s="230"/>
      <c r="G2037" s="6"/>
      <c r="H2037" s="6"/>
      <c r="I2037" s="4"/>
      <c r="V2037" s="6"/>
      <c r="X2037" s="6"/>
    </row>
    <row r="2038" spans="1:24" s="5" customFormat="1" x14ac:dyDescent="0.35">
      <c r="A2038" s="6"/>
      <c r="B2038" s="237"/>
      <c r="C2038" s="6"/>
      <c r="D2038" s="228" t="s">
        <v>393</v>
      </c>
      <c r="E2038" s="229"/>
      <c r="F2038" s="230"/>
      <c r="G2038" s="6"/>
      <c r="H2038" s="6"/>
      <c r="I2038" s="4"/>
      <c r="V2038" s="6"/>
      <c r="X2038" s="6"/>
    </row>
    <row r="2039" spans="1:24" s="5" customFormat="1" x14ac:dyDescent="0.35">
      <c r="A2039" s="6"/>
      <c r="B2039" s="237"/>
      <c r="C2039" s="6"/>
      <c r="D2039" s="228" t="s">
        <v>393</v>
      </c>
      <c r="E2039" s="229"/>
      <c r="F2039" s="230"/>
      <c r="G2039" s="6"/>
      <c r="H2039" s="6"/>
      <c r="I2039" s="4"/>
      <c r="V2039" s="6"/>
      <c r="X2039" s="6"/>
    </row>
    <row r="2040" spans="1:24" s="5" customFormat="1" x14ac:dyDescent="0.35">
      <c r="A2040" s="6"/>
      <c r="B2040" s="237"/>
      <c r="C2040" s="6"/>
      <c r="D2040" s="228" t="s">
        <v>393</v>
      </c>
      <c r="E2040" s="229"/>
      <c r="F2040" s="230"/>
      <c r="G2040" s="6"/>
      <c r="H2040" s="6"/>
      <c r="I2040" s="4"/>
      <c r="V2040" s="6"/>
      <c r="X2040" s="6"/>
    </row>
    <row r="2041" spans="1:24" s="5" customFormat="1" x14ac:dyDescent="0.35">
      <c r="A2041" s="6"/>
      <c r="B2041" s="237"/>
      <c r="C2041" s="6"/>
      <c r="D2041" s="228" t="s">
        <v>393</v>
      </c>
      <c r="E2041" s="229"/>
      <c r="F2041" s="230"/>
      <c r="G2041" s="6"/>
      <c r="H2041" s="6"/>
      <c r="I2041" s="4"/>
      <c r="V2041" s="6"/>
      <c r="X2041" s="6"/>
    </row>
    <row r="2042" spans="1:24" s="5" customFormat="1" x14ac:dyDescent="0.35">
      <c r="A2042" s="6"/>
      <c r="B2042" s="237"/>
      <c r="C2042" s="6"/>
      <c r="D2042" s="228" t="s">
        <v>393</v>
      </c>
      <c r="E2042" s="229"/>
      <c r="F2042" s="230"/>
      <c r="G2042" s="6"/>
      <c r="H2042" s="6"/>
      <c r="I2042" s="4"/>
      <c r="V2042" s="6"/>
      <c r="X2042" s="6"/>
    </row>
    <row r="2043" spans="1:24" s="5" customFormat="1" x14ac:dyDescent="0.35">
      <c r="A2043" s="6"/>
      <c r="B2043" s="237"/>
      <c r="C2043" s="6"/>
      <c r="D2043" s="228" t="s">
        <v>393</v>
      </c>
      <c r="E2043" s="229"/>
      <c r="F2043" s="230"/>
      <c r="G2043" s="6"/>
      <c r="H2043" s="6"/>
      <c r="I2043" s="4"/>
      <c r="V2043" s="6"/>
      <c r="X2043" s="6"/>
    </row>
    <row r="2044" spans="1:24" s="5" customFormat="1" x14ac:dyDescent="0.35">
      <c r="A2044" s="6"/>
      <c r="B2044" s="237"/>
      <c r="C2044" s="6"/>
      <c r="D2044" s="228" t="s">
        <v>393</v>
      </c>
      <c r="E2044" s="229"/>
      <c r="F2044" s="230"/>
      <c r="G2044" s="6"/>
      <c r="H2044" s="6"/>
      <c r="I2044" s="4"/>
      <c r="V2044" s="6"/>
      <c r="X2044" s="6"/>
    </row>
    <row r="2045" spans="1:24" s="5" customFormat="1" x14ac:dyDescent="0.35">
      <c r="A2045" s="6"/>
      <c r="B2045" s="237"/>
      <c r="C2045" s="6"/>
      <c r="D2045" s="228" t="s">
        <v>393</v>
      </c>
      <c r="E2045" s="229"/>
      <c r="F2045" s="230"/>
      <c r="G2045" s="6"/>
      <c r="H2045" s="6"/>
      <c r="I2045" s="4"/>
      <c r="V2045" s="6"/>
      <c r="X2045" s="6"/>
    </row>
    <row r="2046" spans="1:24" s="5" customFormat="1" x14ac:dyDescent="0.35">
      <c r="A2046" s="6"/>
      <c r="B2046" s="237"/>
      <c r="C2046" s="6"/>
      <c r="D2046" s="228" t="s">
        <v>393</v>
      </c>
      <c r="E2046" s="229"/>
      <c r="F2046" s="230"/>
      <c r="G2046" s="6"/>
      <c r="H2046" s="6"/>
      <c r="I2046" s="4"/>
      <c r="V2046" s="6"/>
      <c r="X2046" s="6"/>
    </row>
    <row r="2047" spans="1:24" s="5" customFormat="1" x14ac:dyDescent="0.35">
      <c r="A2047" s="6"/>
      <c r="B2047" s="237"/>
      <c r="C2047" s="6"/>
      <c r="D2047" s="228" t="s">
        <v>393</v>
      </c>
      <c r="E2047" s="229"/>
      <c r="F2047" s="230"/>
      <c r="G2047" s="6"/>
      <c r="H2047" s="6"/>
      <c r="I2047" s="4"/>
      <c r="V2047" s="6"/>
      <c r="X2047" s="6"/>
    </row>
    <row r="2048" spans="1:24" s="5" customFormat="1" x14ac:dyDescent="0.35">
      <c r="A2048" s="6"/>
      <c r="B2048" s="237"/>
      <c r="C2048" s="6"/>
      <c r="D2048" s="228" t="s">
        <v>393</v>
      </c>
      <c r="E2048" s="229"/>
      <c r="F2048" s="230"/>
      <c r="G2048" s="6"/>
      <c r="H2048" s="6"/>
      <c r="I2048" s="4"/>
      <c r="V2048" s="6"/>
      <c r="X2048" s="6"/>
    </row>
    <row r="2049" spans="1:24" s="5" customFormat="1" x14ac:dyDescent="0.35">
      <c r="A2049" s="6"/>
      <c r="B2049" s="237"/>
      <c r="C2049" s="6"/>
      <c r="D2049" s="228" t="s">
        <v>393</v>
      </c>
      <c r="E2049" s="229"/>
      <c r="F2049" s="230"/>
      <c r="G2049" s="6"/>
      <c r="H2049" s="6"/>
      <c r="I2049" s="4"/>
      <c r="V2049" s="6"/>
      <c r="X2049" s="6"/>
    </row>
    <row r="2050" spans="1:24" s="5" customFormat="1" x14ac:dyDescent="0.35">
      <c r="A2050" s="6"/>
      <c r="B2050" s="237"/>
      <c r="C2050" s="6"/>
      <c r="D2050" s="228" t="s">
        <v>393</v>
      </c>
      <c r="E2050" s="229"/>
      <c r="F2050" s="230"/>
      <c r="G2050" s="6"/>
      <c r="H2050" s="6"/>
      <c r="I2050" s="4"/>
      <c r="V2050" s="6"/>
      <c r="X2050" s="6"/>
    </row>
    <row r="2051" spans="1:24" s="5" customFormat="1" x14ac:dyDescent="0.35">
      <c r="A2051" s="6"/>
      <c r="B2051" s="237"/>
      <c r="C2051" s="6"/>
      <c r="D2051" s="228" t="s">
        <v>393</v>
      </c>
      <c r="E2051" s="229"/>
      <c r="F2051" s="230"/>
      <c r="G2051" s="6"/>
      <c r="H2051" s="6"/>
      <c r="I2051" s="4"/>
      <c r="V2051" s="6"/>
      <c r="X2051" s="6"/>
    </row>
    <row r="2052" spans="1:24" s="5" customFormat="1" x14ac:dyDescent="0.35">
      <c r="A2052" s="6"/>
      <c r="B2052" s="237"/>
      <c r="C2052" s="6"/>
      <c r="D2052" s="228" t="s">
        <v>393</v>
      </c>
      <c r="E2052" s="229"/>
      <c r="F2052" s="230"/>
      <c r="G2052" s="6"/>
      <c r="H2052" s="6"/>
      <c r="I2052" s="4"/>
      <c r="V2052" s="6"/>
      <c r="X2052" s="6"/>
    </row>
    <row r="2053" spans="1:24" s="5" customFormat="1" x14ac:dyDescent="0.35">
      <c r="A2053" s="6"/>
      <c r="B2053" s="237"/>
      <c r="C2053" s="6"/>
      <c r="D2053" s="228" t="s">
        <v>393</v>
      </c>
      <c r="E2053" s="229"/>
      <c r="F2053" s="230"/>
      <c r="G2053" s="6"/>
      <c r="H2053" s="6"/>
      <c r="I2053" s="4"/>
      <c r="V2053" s="6"/>
      <c r="X2053" s="6"/>
    </row>
    <row r="2054" spans="1:24" s="5" customFormat="1" x14ac:dyDescent="0.35">
      <c r="A2054" s="6"/>
      <c r="B2054" s="237"/>
      <c r="C2054" s="6"/>
      <c r="D2054" s="228" t="s">
        <v>393</v>
      </c>
      <c r="E2054" s="229"/>
      <c r="F2054" s="230"/>
      <c r="G2054" s="6"/>
      <c r="H2054" s="6"/>
      <c r="I2054" s="4"/>
      <c r="V2054" s="6"/>
      <c r="X2054" s="6"/>
    </row>
    <row r="2055" spans="1:24" s="5" customFormat="1" x14ac:dyDescent="0.35">
      <c r="A2055" s="6"/>
      <c r="B2055" s="237"/>
      <c r="C2055" s="6"/>
      <c r="D2055" s="228" t="s">
        <v>393</v>
      </c>
      <c r="E2055" s="229"/>
      <c r="F2055" s="230"/>
      <c r="G2055" s="6"/>
      <c r="H2055" s="6"/>
      <c r="I2055" s="4"/>
      <c r="V2055" s="6"/>
      <c r="X2055" s="6"/>
    </row>
    <row r="2056" spans="1:24" s="5" customFormat="1" x14ac:dyDescent="0.35">
      <c r="A2056" s="6"/>
      <c r="B2056" s="237"/>
      <c r="C2056" s="6"/>
      <c r="D2056" s="228" t="s">
        <v>393</v>
      </c>
      <c r="E2056" s="229"/>
      <c r="F2056" s="230"/>
      <c r="G2056" s="6"/>
      <c r="H2056" s="6"/>
      <c r="I2056" s="4"/>
      <c r="V2056" s="6"/>
      <c r="X2056" s="6"/>
    </row>
    <row r="2057" spans="1:24" s="5" customFormat="1" x14ac:dyDescent="0.35">
      <c r="A2057" s="6"/>
      <c r="B2057" s="237"/>
      <c r="C2057" s="6"/>
      <c r="D2057" s="228" t="s">
        <v>393</v>
      </c>
      <c r="E2057" s="229"/>
      <c r="F2057" s="230"/>
      <c r="G2057" s="6"/>
      <c r="H2057" s="6"/>
      <c r="I2057" s="4"/>
      <c r="V2057" s="6"/>
      <c r="X2057" s="6"/>
    </row>
    <row r="2058" spans="1:24" s="5" customFormat="1" x14ac:dyDescent="0.35">
      <c r="A2058" s="6"/>
      <c r="B2058" s="237"/>
      <c r="C2058" s="6"/>
      <c r="D2058" s="228" t="s">
        <v>393</v>
      </c>
      <c r="E2058" s="229"/>
      <c r="F2058" s="230"/>
      <c r="G2058" s="6"/>
      <c r="H2058" s="6"/>
      <c r="I2058" s="4"/>
      <c r="V2058" s="6"/>
      <c r="X2058" s="6"/>
    </row>
    <row r="2059" spans="1:24" s="5" customFormat="1" x14ac:dyDescent="0.35">
      <c r="A2059" s="6"/>
      <c r="B2059" s="237"/>
      <c r="C2059" s="6"/>
      <c r="D2059" s="228" t="s">
        <v>393</v>
      </c>
      <c r="E2059" s="229"/>
      <c r="F2059" s="230"/>
      <c r="G2059" s="6"/>
      <c r="H2059" s="6"/>
      <c r="I2059" s="4"/>
      <c r="V2059" s="6"/>
      <c r="X2059" s="6"/>
    </row>
    <row r="2060" spans="1:24" s="5" customFormat="1" x14ac:dyDescent="0.35">
      <c r="A2060" s="6"/>
      <c r="B2060" s="237"/>
      <c r="C2060" s="6"/>
      <c r="D2060" s="228" t="s">
        <v>393</v>
      </c>
      <c r="E2060" s="229"/>
      <c r="F2060" s="230"/>
      <c r="G2060" s="6"/>
      <c r="H2060" s="6"/>
      <c r="I2060" s="4"/>
      <c r="V2060" s="6"/>
      <c r="X2060" s="6"/>
    </row>
    <row r="2061" spans="1:24" s="5" customFormat="1" x14ac:dyDescent="0.35">
      <c r="A2061" s="6"/>
      <c r="B2061" s="237"/>
      <c r="C2061" s="6"/>
      <c r="D2061" s="228" t="s">
        <v>393</v>
      </c>
      <c r="E2061" s="229"/>
      <c r="F2061" s="230"/>
      <c r="G2061" s="6"/>
      <c r="H2061" s="6"/>
      <c r="I2061" s="4"/>
      <c r="V2061" s="6"/>
      <c r="X2061" s="6"/>
    </row>
    <row r="2062" spans="1:24" s="5" customFormat="1" x14ac:dyDescent="0.35">
      <c r="A2062" s="6"/>
      <c r="B2062" s="237"/>
      <c r="C2062" s="6"/>
      <c r="D2062" s="228" t="s">
        <v>393</v>
      </c>
      <c r="E2062" s="229"/>
      <c r="F2062" s="230"/>
      <c r="G2062" s="6"/>
      <c r="H2062" s="6"/>
      <c r="I2062" s="4"/>
      <c r="V2062" s="6"/>
      <c r="X2062" s="6"/>
    </row>
    <row r="2063" spans="1:24" s="5" customFormat="1" x14ac:dyDescent="0.35">
      <c r="A2063" s="6"/>
      <c r="B2063" s="237"/>
      <c r="C2063" s="6"/>
      <c r="D2063" s="228" t="s">
        <v>393</v>
      </c>
      <c r="E2063" s="229"/>
      <c r="F2063" s="230"/>
      <c r="G2063" s="6"/>
      <c r="H2063" s="6"/>
      <c r="I2063" s="4"/>
      <c r="V2063" s="6"/>
      <c r="X2063" s="6"/>
    </row>
    <row r="2064" spans="1:24" s="5" customFormat="1" x14ac:dyDescent="0.35">
      <c r="A2064" s="6"/>
      <c r="B2064" s="237"/>
      <c r="C2064" s="6"/>
      <c r="D2064" s="228" t="s">
        <v>393</v>
      </c>
      <c r="E2064" s="229"/>
      <c r="F2064" s="230"/>
      <c r="G2064" s="6"/>
      <c r="H2064" s="6"/>
      <c r="I2064" s="4"/>
      <c r="V2064" s="6"/>
      <c r="X2064" s="6"/>
    </row>
    <row r="2065" spans="1:24" s="5" customFormat="1" x14ac:dyDescent="0.35">
      <c r="A2065" s="6"/>
      <c r="B2065" s="237"/>
      <c r="C2065" s="6"/>
      <c r="D2065" s="228" t="s">
        <v>393</v>
      </c>
      <c r="E2065" s="229"/>
      <c r="F2065" s="230"/>
      <c r="G2065" s="6"/>
      <c r="H2065" s="6"/>
      <c r="I2065" s="4"/>
      <c r="V2065" s="6"/>
      <c r="X2065" s="6"/>
    </row>
    <row r="2066" spans="1:24" s="5" customFormat="1" x14ac:dyDescent="0.35">
      <c r="A2066" s="6"/>
      <c r="B2066" s="237"/>
      <c r="C2066" s="6"/>
      <c r="D2066" s="228" t="s">
        <v>393</v>
      </c>
      <c r="E2066" s="229"/>
      <c r="F2066" s="230"/>
      <c r="G2066" s="6"/>
      <c r="H2066" s="6"/>
      <c r="I2066" s="4"/>
      <c r="V2066" s="6"/>
      <c r="X2066" s="6"/>
    </row>
    <row r="2067" spans="1:24" s="5" customFormat="1" x14ac:dyDescent="0.35">
      <c r="A2067" s="6"/>
      <c r="B2067" s="237"/>
      <c r="C2067" s="6"/>
      <c r="D2067" s="228" t="s">
        <v>393</v>
      </c>
      <c r="E2067" s="229"/>
      <c r="F2067" s="230"/>
      <c r="G2067" s="6"/>
      <c r="H2067" s="6"/>
      <c r="I2067" s="4"/>
      <c r="V2067" s="6"/>
      <c r="X2067" s="6"/>
    </row>
    <row r="2068" spans="1:24" s="5" customFormat="1" x14ac:dyDescent="0.35">
      <c r="A2068" s="6"/>
      <c r="B2068" s="237"/>
      <c r="C2068" s="6"/>
      <c r="D2068" s="228" t="s">
        <v>393</v>
      </c>
      <c r="E2068" s="229"/>
      <c r="F2068" s="230"/>
      <c r="G2068" s="6"/>
      <c r="H2068" s="6"/>
      <c r="I2068" s="4"/>
      <c r="V2068" s="6"/>
      <c r="X2068" s="6"/>
    </row>
    <row r="2069" spans="1:24" s="5" customFormat="1" x14ac:dyDescent="0.35">
      <c r="A2069" s="6"/>
      <c r="B2069" s="237"/>
      <c r="C2069" s="6"/>
      <c r="D2069" s="228" t="s">
        <v>393</v>
      </c>
      <c r="E2069" s="229"/>
      <c r="F2069" s="230"/>
      <c r="G2069" s="6"/>
      <c r="H2069" s="6"/>
      <c r="I2069" s="4"/>
      <c r="V2069" s="6"/>
      <c r="X2069" s="6"/>
    </row>
    <row r="2070" spans="1:24" s="5" customFormat="1" x14ac:dyDescent="0.35">
      <c r="A2070" s="6"/>
      <c r="B2070" s="237"/>
      <c r="C2070" s="6"/>
      <c r="D2070" s="228" t="s">
        <v>393</v>
      </c>
      <c r="E2070" s="229"/>
      <c r="F2070" s="230"/>
      <c r="G2070" s="6"/>
      <c r="H2070" s="6"/>
      <c r="I2070" s="4"/>
      <c r="V2070" s="6"/>
      <c r="X2070" s="6"/>
    </row>
    <row r="2071" spans="1:24" s="5" customFormat="1" x14ac:dyDescent="0.35">
      <c r="A2071" s="6"/>
      <c r="B2071" s="237"/>
      <c r="C2071" s="6"/>
      <c r="D2071" s="228" t="s">
        <v>393</v>
      </c>
      <c r="E2071" s="229"/>
      <c r="F2071" s="230"/>
      <c r="G2071" s="6"/>
      <c r="H2071" s="6"/>
      <c r="I2071" s="4"/>
      <c r="V2071" s="6"/>
      <c r="X2071" s="6"/>
    </row>
    <row r="2072" spans="1:24" s="5" customFormat="1" x14ac:dyDescent="0.35">
      <c r="A2072" s="6"/>
      <c r="B2072" s="237"/>
      <c r="C2072" s="6"/>
      <c r="D2072" s="228" t="s">
        <v>393</v>
      </c>
      <c r="E2072" s="229"/>
      <c r="F2072" s="230"/>
      <c r="G2072" s="6"/>
      <c r="H2072" s="6"/>
      <c r="I2072" s="4"/>
      <c r="V2072" s="6"/>
      <c r="X2072" s="6"/>
    </row>
    <row r="2073" spans="1:24" s="5" customFormat="1" x14ac:dyDescent="0.35">
      <c r="A2073" s="6"/>
      <c r="B2073" s="237"/>
      <c r="C2073" s="6"/>
      <c r="D2073" s="228" t="s">
        <v>393</v>
      </c>
      <c r="E2073" s="229"/>
      <c r="F2073" s="230"/>
      <c r="G2073" s="6"/>
      <c r="H2073" s="6"/>
      <c r="I2073" s="4"/>
      <c r="V2073" s="6"/>
      <c r="X2073" s="6"/>
    </row>
    <row r="2074" spans="1:24" s="5" customFormat="1" x14ac:dyDescent="0.35">
      <c r="A2074" s="6"/>
      <c r="B2074" s="237"/>
      <c r="C2074" s="6"/>
      <c r="D2074" s="228" t="s">
        <v>393</v>
      </c>
      <c r="E2074" s="229"/>
      <c r="F2074" s="230"/>
      <c r="G2074" s="6"/>
      <c r="H2074" s="6"/>
      <c r="I2074" s="4"/>
      <c r="V2074" s="6"/>
      <c r="X2074" s="6"/>
    </row>
    <row r="2075" spans="1:24" s="5" customFormat="1" x14ac:dyDescent="0.35">
      <c r="A2075" s="6"/>
      <c r="B2075" s="237"/>
      <c r="C2075" s="6"/>
      <c r="D2075" s="228" t="s">
        <v>393</v>
      </c>
      <c r="E2075" s="229"/>
      <c r="F2075" s="230"/>
      <c r="G2075" s="6"/>
      <c r="H2075" s="6"/>
      <c r="I2075" s="4"/>
      <c r="V2075" s="6"/>
      <c r="X2075" s="6"/>
    </row>
    <row r="2076" spans="1:24" s="5" customFormat="1" x14ac:dyDescent="0.35">
      <c r="A2076" s="6"/>
      <c r="B2076" s="237"/>
      <c r="C2076" s="6"/>
      <c r="D2076" s="228" t="s">
        <v>393</v>
      </c>
      <c r="E2076" s="229"/>
      <c r="F2076" s="230"/>
      <c r="G2076" s="6"/>
      <c r="H2076" s="6"/>
      <c r="I2076" s="4"/>
      <c r="V2076" s="6"/>
      <c r="X2076" s="6"/>
    </row>
    <row r="2077" spans="1:24" s="5" customFormat="1" x14ac:dyDescent="0.35">
      <c r="A2077" s="6"/>
      <c r="B2077" s="237"/>
      <c r="C2077" s="6"/>
      <c r="D2077" s="228" t="s">
        <v>393</v>
      </c>
      <c r="E2077" s="229"/>
      <c r="F2077" s="230"/>
      <c r="G2077" s="6"/>
      <c r="H2077" s="6"/>
      <c r="I2077" s="4"/>
      <c r="V2077" s="6"/>
      <c r="X2077" s="6"/>
    </row>
    <row r="2078" spans="1:24" s="5" customFormat="1" x14ac:dyDescent="0.35">
      <c r="A2078" s="6"/>
      <c r="B2078" s="237"/>
      <c r="C2078" s="6"/>
      <c r="D2078" s="228" t="s">
        <v>393</v>
      </c>
      <c r="E2078" s="229"/>
      <c r="F2078" s="230"/>
      <c r="G2078" s="6"/>
      <c r="H2078" s="6"/>
      <c r="I2078" s="4"/>
      <c r="V2078" s="6"/>
      <c r="X2078" s="6"/>
    </row>
    <row r="2079" spans="1:24" s="5" customFormat="1" x14ac:dyDescent="0.35">
      <c r="A2079" s="6"/>
      <c r="B2079" s="237"/>
      <c r="C2079" s="6"/>
      <c r="D2079" s="228" t="s">
        <v>393</v>
      </c>
      <c r="E2079" s="229"/>
      <c r="F2079" s="230"/>
      <c r="G2079" s="6"/>
      <c r="H2079" s="6"/>
      <c r="I2079" s="4"/>
      <c r="V2079" s="6"/>
      <c r="X2079" s="6"/>
    </row>
    <row r="2080" spans="1:24" s="5" customFormat="1" x14ac:dyDescent="0.35">
      <c r="A2080" s="6"/>
      <c r="B2080" s="237"/>
      <c r="C2080" s="6"/>
      <c r="D2080" s="228" t="s">
        <v>393</v>
      </c>
      <c r="E2080" s="229"/>
      <c r="F2080" s="230"/>
      <c r="G2080" s="6"/>
      <c r="H2080" s="6"/>
      <c r="I2080" s="4"/>
      <c r="V2080" s="6"/>
      <c r="X2080" s="6"/>
    </row>
    <row r="2081" spans="1:24" s="5" customFormat="1" x14ac:dyDescent="0.35">
      <c r="A2081" s="6"/>
      <c r="B2081" s="237"/>
      <c r="C2081" s="6"/>
      <c r="D2081" s="228" t="s">
        <v>393</v>
      </c>
      <c r="E2081" s="229"/>
      <c r="F2081" s="230"/>
      <c r="G2081" s="6"/>
      <c r="H2081" s="6"/>
      <c r="I2081" s="4"/>
      <c r="V2081" s="6"/>
      <c r="X2081" s="6"/>
    </row>
    <row r="2082" spans="1:24" s="5" customFormat="1" x14ac:dyDescent="0.35">
      <c r="A2082" s="6"/>
      <c r="B2082" s="237"/>
      <c r="C2082" s="6"/>
      <c r="D2082" s="228" t="s">
        <v>393</v>
      </c>
      <c r="E2082" s="229"/>
      <c r="F2082" s="230"/>
      <c r="G2082" s="6"/>
      <c r="H2082" s="6"/>
      <c r="I2082" s="4"/>
      <c r="V2082" s="6"/>
      <c r="X2082" s="6"/>
    </row>
    <row r="2083" spans="1:24" s="5" customFormat="1" x14ac:dyDescent="0.35">
      <c r="A2083" s="6"/>
      <c r="B2083" s="237"/>
      <c r="C2083" s="6"/>
      <c r="D2083" s="228" t="s">
        <v>393</v>
      </c>
      <c r="E2083" s="229"/>
      <c r="F2083" s="230"/>
      <c r="G2083" s="6"/>
      <c r="H2083" s="6"/>
      <c r="I2083" s="4"/>
      <c r="V2083" s="6"/>
      <c r="X2083" s="6"/>
    </row>
    <row r="2084" spans="1:24" s="5" customFormat="1" x14ac:dyDescent="0.35">
      <c r="A2084" s="6"/>
      <c r="B2084" s="237"/>
      <c r="C2084" s="6"/>
      <c r="D2084" s="228" t="s">
        <v>393</v>
      </c>
      <c r="E2084" s="229"/>
      <c r="F2084" s="230"/>
      <c r="G2084" s="6"/>
      <c r="H2084" s="6"/>
      <c r="I2084" s="4"/>
      <c r="V2084" s="6"/>
      <c r="X2084" s="6"/>
    </row>
    <row r="2085" spans="1:24" s="5" customFormat="1" x14ac:dyDescent="0.35">
      <c r="A2085" s="6"/>
      <c r="B2085" s="237"/>
      <c r="C2085" s="6"/>
      <c r="D2085" s="228" t="s">
        <v>393</v>
      </c>
      <c r="E2085" s="229"/>
      <c r="F2085" s="230"/>
      <c r="G2085" s="6"/>
      <c r="H2085" s="6"/>
      <c r="I2085" s="4"/>
      <c r="V2085" s="6"/>
      <c r="X2085" s="6"/>
    </row>
    <row r="2086" spans="1:24" s="5" customFormat="1" x14ac:dyDescent="0.35">
      <c r="A2086" s="6"/>
      <c r="B2086" s="237"/>
      <c r="C2086" s="6"/>
      <c r="D2086" s="228" t="s">
        <v>393</v>
      </c>
      <c r="E2086" s="229"/>
      <c r="F2086" s="230"/>
      <c r="G2086" s="6"/>
      <c r="H2086" s="6"/>
      <c r="I2086" s="4"/>
      <c r="V2086" s="6"/>
      <c r="X2086" s="6"/>
    </row>
    <row r="2087" spans="1:24" s="5" customFormat="1" x14ac:dyDescent="0.35">
      <c r="A2087" s="6"/>
      <c r="B2087" s="237"/>
      <c r="C2087" s="6"/>
      <c r="D2087" s="228" t="s">
        <v>393</v>
      </c>
      <c r="E2087" s="229"/>
      <c r="F2087" s="230"/>
      <c r="G2087" s="6"/>
      <c r="H2087" s="6"/>
      <c r="I2087" s="4"/>
      <c r="V2087" s="6"/>
      <c r="X2087" s="6"/>
    </row>
    <row r="2088" spans="1:24" s="5" customFormat="1" x14ac:dyDescent="0.35">
      <c r="A2088" s="6"/>
      <c r="B2088" s="237"/>
      <c r="C2088" s="6"/>
      <c r="D2088" s="228" t="s">
        <v>393</v>
      </c>
      <c r="E2088" s="229"/>
      <c r="F2088" s="230"/>
      <c r="G2088" s="6"/>
      <c r="H2088" s="6"/>
      <c r="I2088" s="4"/>
      <c r="V2088" s="6"/>
      <c r="X2088" s="6"/>
    </row>
    <row r="2089" spans="1:24" s="5" customFormat="1" x14ac:dyDescent="0.35">
      <c r="A2089" s="6"/>
      <c r="B2089" s="237"/>
      <c r="C2089" s="6"/>
      <c r="D2089" s="228" t="s">
        <v>393</v>
      </c>
      <c r="E2089" s="229"/>
      <c r="F2089" s="230"/>
      <c r="G2089" s="6"/>
      <c r="H2089" s="6"/>
      <c r="I2089" s="4"/>
      <c r="V2089" s="6"/>
      <c r="X2089" s="6"/>
    </row>
    <row r="2090" spans="1:24" s="5" customFormat="1" x14ac:dyDescent="0.35">
      <c r="A2090" s="6"/>
      <c r="B2090" s="237"/>
      <c r="C2090" s="6"/>
      <c r="D2090" s="228" t="s">
        <v>393</v>
      </c>
      <c r="E2090" s="229"/>
      <c r="F2090" s="230"/>
      <c r="G2090" s="6"/>
      <c r="H2090" s="6"/>
      <c r="I2090" s="4"/>
      <c r="V2090" s="6"/>
      <c r="X2090" s="6"/>
    </row>
    <row r="2091" spans="1:24" s="5" customFormat="1" x14ac:dyDescent="0.35">
      <c r="A2091" s="6"/>
      <c r="B2091" s="237"/>
      <c r="C2091" s="6"/>
      <c r="D2091" s="228" t="s">
        <v>393</v>
      </c>
      <c r="E2091" s="229"/>
      <c r="F2091" s="230"/>
      <c r="G2091" s="6"/>
      <c r="H2091" s="6"/>
      <c r="I2091" s="4"/>
      <c r="V2091" s="6"/>
      <c r="X2091" s="6"/>
    </row>
    <row r="2092" spans="1:24" s="5" customFormat="1" x14ac:dyDescent="0.35">
      <c r="A2092" s="6"/>
      <c r="B2092" s="237"/>
      <c r="C2092" s="6"/>
      <c r="D2092" s="228" t="s">
        <v>393</v>
      </c>
      <c r="E2092" s="229"/>
      <c r="F2092" s="230"/>
      <c r="G2092" s="6"/>
      <c r="H2092" s="6"/>
      <c r="I2092" s="4"/>
      <c r="V2092" s="6"/>
      <c r="X2092" s="6"/>
    </row>
    <row r="2093" spans="1:24" s="5" customFormat="1" x14ac:dyDescent="0.35">
      <c r="A2093" s="6"/>
      <c r="B2093" s="237"/>
      <c r="C2093" s="6"/>
      <c r="D2093" s="228" t="s">
        <v>393</v>
      </c>
      <c r="E2093" s="229"/>
      <c r="F2093" s="230"/>
      <c r="G2093" s="6"/>
      <c r="H2093" s="6"/>
      <c r="I2093" s="4"/>
      <c r="V2093" s="6"/>
      <c r="X2093" s="6"/>
    </row>
    <row r="2094" spans="1:24" s="5" customFormat="1" x14ac:dyDescent="0.35">
      <c r="A2094" s="6"/>
      <c r="B2094" s="237"/>
      <c r="C2094" s="6"/>
      <c r="D2094" s="228" t="s">
        <v>393</v>
      </c>
      <c r="E2094" s="229"/>
      <c r="F2094" s="230"/>
      <c r="G2094" s="6"/>
      <c r="H2094" s="6"/>
      <c r="I2094" s="4"/>
      <c r="V2094" s="6"/>
      <c r="X2094" s="6"/>
    </row>
    <row r="2095" spans="1:24" s="5" customFormat="1" x14ac:dyDescent="0.35">
      <c r="A2095" s="6"/>
      <c r="B2095" s="237"/>
      <c r="C2095" s="6"/>
      <c r="D2095" s="228" t="s">
        <v>393</v>
      </c>
      <c r="E2095" s="229"/>
      <c r="F2095" s="230"/>
      <c r="G2095" s="6"/>
      <c r="H2095" s="6"/>
      <c r="I2095" s="4"/>
      <c r="V2095" s="6"/>
      <c r="X2095" s="6"/>
    </row>
    <row r="2096" spans="1:24" s="5" customFormat="1" x14ac:dyDescent="0.35">
      <c r="A2096" s="6"/>
      <c r="B2096" s="237"/>
      <c r="C2096" s="6"/>
      <c r="D2096" s="228" t="s">
        <v>393</v>
      </c>
      <c r="E2096" s="229"/>
      <c r="F2096" s="230"/>
      <c r="G2096" s="6"/>
      <c r="H2096" s="6"/>
      <c r="I2096" s="4"/>
      <c r="V2096" s="6"/>
      <c r="X2096" s="6"/>
    </row>
    <row r="2097" spans="1:24" s="5" customFormat="1" x14ac:dyDescent="0.35">
      <c r="A2097" s="6"/>
      <c r="B2097" s="237"/>
      <c r="C2097" s="6"/>
      <c r="D2097" s="228" t="s">
        <v>393</v>
      </c>
      <c r="E2097" s="229"/>
      <c r="F2097" s="230"/>
      <c r="G2097" s="6"/>
      <c r="H2097" s="6"/>
      <c r="I2097" s="4"/>
      <c r="V2097" s="6"/>
      <c r="X2097" s="6"/>
    </row>
    <row r="2098" spans="1:24" s="5" customFormat="1" x14ac:dyDescent="0.35">
      <c r="A2098" s="6"/>
      <c r="B2098" s="237"/>
      <c r="C2098" s="6"/>
      <c r="D2098" s="228" t="s">
        <v>393</v>
      </c>
      <c r="E2098" s="229"/>
      <c r="F2098" s="230"/>
      <c r="G2098" s="6"/>
      <c r="H2098" s="6"/>
      <c r="I2098" s="4"/>
      <c r="V2098" s="6"/>
      <c r="X2098" s="6"/>
    </row>
    <row r="2099" spans="1:24" s="5" customFormat="1" x14ac:dyDescent="0.35">
      <c r="A2099" s="6"/>
      <c r="B2099" s="237"/>
      <c r="C2099" s="6"/>
      <c r="D2099" s="228" t="s">
        <v>393</v>
      </c>
      <c r="E2099" s="229"/>
      <c r="F2099" s="230"/>
      <c r="G2099" s="6"/>
      <c r="H2099" s="6"/>
      <c r="I2099" s="4"/>
      <c r="V2099" s="6"/>
      <c r="X2099" s="6"/>
    </row>
    <row r="2100" spans="1:24" s="5" customFormat="1" x14ac:dyDescent="0.35">
      <c r="A2100" s="6"/>
      <c r="B2100" s="237"/>
      <c r="C2100" s="6"/>
      <c r="D2100" s="228" t="s">
        <v>393</v>
      </c>
      <c r="E2100" s="229"/>
      <c r="F2100" s="230"/>
      <c r="G2100" s="6"/>
      <c r="H2100" s="6"/>
      <c r="I2100" s="4"/>
      <c r="V2100" s="6"/>
      <c r="X2100" s="6"/>
    </row>
    <row r="2101" spans="1:24" s="5" customFormat="1" x14ac:dyDescent="0.35">
      <c r="A2101" s="6"/>
      <c r="B2101" s="237"/>
      <c r="C2101" s="6"/>
      <c r="D2101" s="228" t="s">
        <v>393</v>
      </c>
      <c r="E2101" s="229"/>
      <c r="F2101" s="230"/>
      <c r="G2101" s="6"/>
      <c r="H2101" s="6"/>
      <c r="I2101" s="4"/>
      <c r="V2101" s="6"/>
      <c r="X2101" s="6"/>
    </row>
    <row r="2102" spans="1:24" s="5" customFormat="1" x14ac:dyDescent="0.35">
      <c r="A2102" s="6"/>
      <c r="B2102" s="237"/>
      <c r="C2102" s="6"/>
      <c r="D2102" s="228" t="s">
        <v>393</v>
      </c>
      <c r="E2102" s="229"/>
      <c r="F2102" s="230"/>
      <c r="G2102" s="6"/>
      <c r="H2102" s="6"/>
      <c r="I2102" s="4"/>
      <c r="V2102" s="6"/>
      <c r="X2102" s="6"/>
    </row>
    <row r="2103" spans="1:24" s="5" customFormat="1" x14ac:dyDescent="0.35">
      <c r="A2103" s="6"/>
      <c r="B2103" s="237"/>
      <c r="C2103" s="6"/>
      <c r="D2103" s="228" t="s">
        <v>393</v>
      </c>
      <c r="E2103" s="229"/>
      <c r="F2103" s="230"/>
      <c r="G2103" s="6"/>
      <c r="H2103" s="6"/>
      <c r="I2103" s="4"/>
      <c r="V2103" s="6"/>
      <c r="X2103" s="6"/>
    </row>
    <row r="2104" spans="1:24" s="5" customFormat="1" x14ac:dyDescent="0.35">
      <c r="A2104" s="6"/>
      <c r="B2104" s="237"/>
      <c r="C2104" s="6"/>
      <c r="D2104" s="228" t="s">
        <v>393</v>
      </c>
      <c r="E2104" s="229"/>
      <c r="F2104" s="230"/>
      <c r="G2104" s="6"/>
      <c r="H2104" s="6"/>
      <c r="I2104" s="4"/>
      <c r="V2104" s="6"/>
      <c r="X2104" s="6"/>
    </row>
    <row r="2105" spans="1:24" s="5" customFormat="1" x14ac:dyDescent="0.35">
      <c r="A2105" s="6"/>
      <c r="B2105" s="237"/>
      <c r="C2105" s="6"/>
      <c r="D2105" s="228" t="s">
        <v>393</v>
      </c>
      <c r="E2105" s="229"/>
      <c r="F2105" s="230"/>
      <c r="G2105" s="6"/>
      <c r="H2105" s="6"/>
      <c r="I2105" s="4"/>
      <c r="V2105" s="6"/>
      <c r="X2105" s="6"/>
    </row>
    <row r="2106" spans="1:24" s="5" customFormat="1" x14ac:dyDescent="0.35">
      <c r="A2106" s="6"/>
      <c r="B2106" s="237"/>
      <c r="C2106" s="6"/>
      <c r="D2106" s="228" t="s">
        <v>393</v>
      </c>
      <c r="E2106" s="229"/>
      <c r="F2106" s="230"/>
      <c r="G2106" s="6"/>
      <c r="H2106" s="6"/>
      <c r="I2106" s="4"/>
      <c r="V2106" s="6"/>
      <c r="X2106" s="6"/>
    </row>
    <row r="2107" spans="1:24" s="5" customFormat="1" x14ac:dyDescent="0.35">
      <c r="A2107" s="6"/>
      <c r="B2107" s="237"/>
      <c r="C2107" s="6"/>
      <c r="D2107" s="228" t="s">
        <v>393</v>
      </c>
      <c r="E2107" s="229"/>
      <c r="F2107" s="230"/>
      <c r="G2107" s="6"/>
      <c r="H2107" s="6"/>
      <c r="I2107" s="4"/>
      <c r="V2107" s="6"/>
      <c r="X2107" s="6"/>
    </row>
    <row r="2108" spans="1:24" s="5" customFormat="1" x14ac:dyDescent="0.35">
      <c r="A2108" s="6"/>
      <c r="B2108" s="237"/>
      <c r="C2108" s="6"/>
      <c r="D2108" s="228" t="s">
        <v>393</v>
      </c>
      <c r="E2108" s="229"/>
      <c r="F2108" s="230"/>
      <c r="G2108" s="6"/>
      <c r="H2108" s="6"/>
      <c r="I2108" s="4"/>
      <c r="V2108" s="6"/>
      <c r="X2108" s="6"/>
    </row>
    <row r="2109" spans="1:24" s="5" customFormat="1" x14ac:dyDescent="0.35">
      <c r="A2109" s="6"/>
      <c r="B2109" s="237"/>
      <c r="C2109" s="6"/>
      <c r="D2109" s="228" t="s">
        <v>393</v>
      </c>
      <c r="E2109" s="229"/>
      <c r="F2109" s="230"/>
      <c r="G2109" s="6"/>
      <c r="H2109" s="6"/>
      <c r="I2109" s="4"/>
      <c r="V2109" s="6"/>
      <c r="X2109" s="6"/>
    </row>
    <row r="2110" spans="1:24" s="5" customFormat="1" x14ac:dyDescent="0.35">
      <c r="A2110" s="6"/>
      <c r="B2110" s="237"/>
      <c r="C2110" s="6"/>
      <c r="D2110" s="228" t="s">
        <v>393</v>
      </c>
      <c r="E2110" s="229"/>
      <c r="F2110" s="230"/>
      <c r="G2110" s="6"/>
      <c r="H2110" s="6"/>
      <c r="I2110" s="4"/>
      <c r="V2110" s="6"/>
      <c r="X2110" s="6"/>
    </row>
    <row r="2111" spans="1:24" s="5" customFormat="1" x14ac:dyDescent="0.35">
      <c r="A2111" s="6"/>
      <c r="B2111" s="237"/>
      <c r="C2111" s="6"/>
      <c r="D2111" s="228" t="s">
        <v>393</v>
      </c>
      <c r="E2111" s="229"/>
      <c r="F2111" s="230"/>
      <c r="G2111" s="6"/>
      <c r="H2111" s="6"/>
      <c r="I2111" s="4"/>
      <c r="V2111" s="6"/>
      <c r="X2111" s="6"/>
    </row>
    <row r="2112" spans="1:24" s="5" customFormat="1" x14ac:dyDescent="0.35">
      <c r="A2112" s="6"/>
      <c r="B2112" s="237"/>
      <c r="C2112" s="6"/>
      <c r="D2112" s="228" t="s">
        <v>393</v>
      </c>
      <c r="E2112" s="229"/>
      <c r="F2112" s="230"/>
      <c r="G2112" s="6"/>
      <c r="H2112" s="6"/>
      <c r="I2112" s="4"/>
      <c r="V2112" s="6"/>
      <c r="X2112" s="6"/>
    </row>
    <row r="2113" spans="1:24" s="5" customFormat="1" x14ac:dyDescent="0.35">
      <c r="A2113" s="6"/>
      <c r="B2113" s="237"/>
      <c r="C2113" s="6"/>
      <c r="D2113" s="228" t="s">
        <v>393</v>
      </c>
      <c r="E2113" s="229"/>
      <c r="F2113" s="230"/>
      <c r="G2113" s="6"/>
      <c r="H2113" s="6"/>
      <c r="I2113" s="4"/>
      <c r="V2113" s="6"/>
      <c r="X2113" s="6"/>
    </row>
    <row r="2114" spans="1:24" s="5" customFormat="1" x14ac:dyDescent="0.35">
      <c r="A2114" s="6"/>
      <c r="B2114" s="237"/>
      <c r="C2114" s="6"/>
      <c r="D2114" s="228" t="s">
        <v>393</v>
      </c>
      <c r="E2114" s="229"/>
      <c r="F2114" s="230"/>
      <c r="G2114" s="6"/>
      <c r="H2114" s="6"/>
      <c r="I2114" s="4"/>
      <c r="V2114" s="6"/>
      <c r="X2114" s="6"/>
    </row>
    <row r="2115" spans="1:24" s="5" customFormat="1" x14ac:dyDescent="0.35">
      <c r="A2115" s="6"/>
      <c r="B2115" s="237"/>
      <c r="C2115" s="6"/>
      <c r="D2115" s="228" t="s">
        <v>393</v>
      </c>
      <c r="E2115" s="229"/>
      <c r="F2115" s="230"/>
      <c r="G2115" s="6"/>
      <c r="H2115" s="6"/>
      <c r="I2115" s="4"/>
      <c r="V2115" s="6"/>
      <c r="X2115" s="6"/>
    </row>
    <row r="2116" spans="1:24" s="5" customFormat="1" x14ac:dyDescent="0.35">
      <c r="A2116" s="6"/>
      <c r="B2116" s="237"/>
      <c r="C2116" s="6"/>
      <c r="D2116" s="228" t="s">
        <v>393</v>
      </c>
      <c r="E2116" s="229"/>
      <c r="F2116" s="230"/>
      <c r="G2116" s="6"/>
      <c r="H2116" s="6"/>
      <c r="I2116" s="4"/>
      <c r="V2116" s="6"/>
      <c r="X2116" s="6"/>
    </row>
    <row r="2117" spans="1:24" s="5" customFormat="1" x14ac:dyDescent="0.35">
      <c r="A2117" s="6"/>
      <c r="B2117" s="237"/>
      <c r="C2117" s="6"/>
      <c r="D2117" s="228" t="s">
        <v>393</v>
      </c>
      <c r="E2117" s="229"/>
      <c r="F2117" s="230"/>
      <c r="G2117" s="6"/>
      <c r="H2117" s="6"/>
      <c r="I2117" s="4"/>
      <c r="V2117" s="6"/>
      <c r="X2117" s="6"/>
    </row>
    <row r="2118" spans="1:24" s="5" customFormat="1" x14ac:dyDescent="0.35">
      <c r="A2118" s="6"/>
      <c r="B2118" s="237"/>
      <c r="C2118" s="6"/>
      <c r="D2118" s="228" t="s">
        <v>393</v>
      </c>
      <c r="E2118" s="229"/>
      <c r="F2118" s="230"/>
      <c r="G2118" s="6"/>
      <c r="H2118" s="6"/>
      <c r="I2118" s="4"/>
      <c r="V2118" s="6"/>
      <c r="X2118" s="6"/>
    </row>
    <row r="2119" spans="1:24" s="5" customFormat="1" x14ac:dyDescent="0.35">
      <c r="A2119" s="6"/>
      <c r="B2119" s="237"/>
      <c r="C2119" s="6"/>
      <c r="D2119" s="228" t="s">
        <v>393</v>
      </c>
      <c r="E2119" s="229"/>
      <c r="F2119" s="230"/>
      <c r="G2119" s="6"/>
      <c r="H2119" s="6"/>
      <c r="I2119" s="4"/>
      <c r="V2119" s="6"/>
      <c r="X2119" s="6"/>
    </row>
    <row r="2120" spans="1:24" s="5" customFormat="1" x14ac:dyDescent="0.35">
      <c r="A2120" s="6"/>
      <c r="B2120" s="237"/>
      <c r="C2120" s="6"/>
      <c r="D2120" s="228" t="s">
        <v>393</v>
      </c>
      <c r="E2120" s="229"/>
      <c r="F2120" s="230"/>
      <c r="G2120" s="6"/>
      <c r="H2120" s="6"/>
      <c r="I2120" s="4"/>
      <c r="V2120" s="6"/>
      <c r="X2120" s="6"/>
    </row>
    <row r="2121" spans="1:24" s="5" customFormat="1" x14ac:dyDescent="0.35">
      <c r="A2121" s="6"/>
      <c r="B2121" s="237"/>
      <c r="C2121" s="6"/>
      <c r="D2121" s="228" t="s">
        <v>393</v>
      </c>
      <c r="E2121" s="229"/>
      <c r="F2121" s="230"/>
      <c r="G2121" s="6"/>
      <c r="H2121" s="6"/>
      <c r="I2121" s="4"/>
      <c r="V2121" s="6"/>
      <c r="X2121" s="6"/>
    </row>
    <row r="2122" spans="1:24" s="5" customFormat="1" x14ac:dyDescent="0.35">
      <c r="A2122" s="6"/>
      <c r="B2122" s="237"/>
      <c r="C2122" s="6"/>
      <c r="D2122" s="228" t="s">
        <v>393</v>
      </c>
      <c r="E2122" s="229"/>
      <c r="F2122" s="230"/>
      <c r="G2122" s="6"/>
      <c r="H2122" s="6"/>
      <c r="I2122" s="4"/>
      <c r="V2122" s="6"/>
      <c r="X2122" s="6"/>
    </row>
    <row r="2123" spans="1:24" s="5" customFormat="1" x14ac:dyDescent="0.35">
      <c r="A2123" s="6"/>
      <c r="B2123" s="237"/>
      <c r="C2123" s="6"/>
      <c r="D2123" s="228" t="s">
        <v>393</v>
      </c>
      <c r="E2123" s="229"/>
      <c r="F2123" s="230"/>
      <c r="G2123" s="6"/>
      <c r="H2123" s="6"/>
      <c r="I2123" s="4"/>
      <c r="V2123" s="6"/>
      <c r="X2123" s="6"/>
    </row>
    <row r="2124" spans="1:24" s="5" customFormat="1" x14ac:dyDescent="0.35">
      <c r="A2124" s="6"/>
      <c r="B2124" s="237"/>
      <c r="C2124" s="6"/>
      <c r="D2124" s="228" t="s">
        <v>393</v>
      </c>
      <c r="E2124" s="229"/>
      <c r="F2124" s="230"/>
      <c r="G2124" s="6"/>
      <c r="H2124" s="6"/>
      <c r="I2124" s="4"/>
      <c r="V2124" s="6"/>
      <c r="X2124" s="6"/>
    </row>
    <row r="2125" spans="1:24" s="5" customFormat="1" x14ac:dyDescent="0.35">
      <c r="A2125" s="6"/>
      <c r="B2125" s="237"/>
      <c r="C2125" s="6"/>
      <c r="D2125" s="228" t="s">
        <v>393</v>
      </c>
      <c r="E2125" s="229"/>
      <c r="F2125" s="230"/>
      <c r="G2125" s="6"/>
      <c r="H2125" s="6"/>
      <c r="I2125" s="4"/>
      <c r="V2125" s="6"/>
      <c r="X2125" s="6"/>
    </row>
    <row r="2126" spans="1:24" s="5" customFormat="1" x14ac:dyDescent="0.35">
      <c r="A2126" s="6"/>
      <c r="B2126" s="237"/>
      <c r="C2126" s="6"/>
      <c r="D2126" s="228" t="s">
        <v>393</v>
      </c>
      <c r="E2126" s="229"/>
      <c r="F2126" s="230"/>
      <c r="G2126" s="6"/>
      <c r="H2126" s="6"/>
      <c r="I2126" s="4"/>
      <c r="V2126" s="6"/>
      <c r="X2126" s="6"/>
    </row>
    <row r="2127" spans="1:24" s="5" customFormat="1" x14ac:dyDescent="0.35">
      <c r="A2127" s="6"/>
      <c r="B2127" s="237"/>
      <c r="C2127" s="6"/>
      <c r="D2127" s="228" t="s">
        <v>393</v>
      </c>
      <c r="E2127" s="229"/>
      <c r="F2127" s="230"/>
      <c r="G2127" s="6"/>
      <c r="H2127" s="6"/>
      <c r="I2127" s="4"/>
      <c r="V2127" s="6"/>
      <c r="X2127" s="6"/>
    </row>
    <row r="2128" spans="1:24" s="5" customFormat="1" x14ac:dyDescent="0.35">
      <c r="A2128" s="6"/>
      <c r="B2128" s="237"/>
      <c r="C2128" s="6"/>
      <c r="D2128" s="228" t="s">
        <v>393</v>
      </c>
      <c r="E2128" s="229"/>
      <c r="F2128" s="230"/>
      <c r="G2128" s="6"/>
      <c r="H2128" s="6"/>
      <c r="I2128" s="4"/>
      <c r="V2128" s="6"/>
      <c r="X2128" s="6"/>
    </row>
    <row r="2129" spans="1:24" s="5" customFormat="1" x14ac:dyDescent="0.35">
      <c r="A2129" s="6"/>
      <c r="B2129" s="237"/>
      <c r="C2129" s="6"/>
      <c r="D2129" s="228" t="s">
        <v>393</v>
      </c>
      <c r="E2129" s="229"/>
      <c r="F2129" s="230"/>
      <c r="G2129" s="6"/>
      <c r="H2129" s="6"/>
      <c r="I2129" s="4"/>
      <c r="V2129" s="6"/>
      <c r="X2129" s="6"/>
    </row>
    <row r="2130" spans="1:24" s="5" customFormat="1" x14ac:dyDescent="0.35">
      <c r="A2130" s="6"/>
      <c r="B2130" s="237"/>
      <c r="C2130" s="6"/>
      <c r="D2130" s="228" t="s">
        <v>393</v>
      </c>
      <c r="E2130" s="229"/>
      <c r="F2130" s="230"/>
      <c r="G2130" s="6"/>
      <c r="H2130" s="6"/>
      <c r="I2130" s="4"/>
      <c r="V2130" s="6"/>
      <c r="X2130" s="6"/>
    </row>
    <row r="2131" spans="1:24" s="5" customFormat="1" x14ac:dyDescent="0.35">
      <c r="A2131" s="6"/>
      <c r="B2131" s="237"/>
      <c r="C2131" s="6"/>
      <c r="D2131" s="228" t="s">
        <v>393</v>
      </c>
      <c r="E2131" s="229"/>
      <c r="F2131" s="230"/>
      <c r="G2131" s="6"/>
      <c r="H2131" s="6"/>
      <c r="I2131" s="4"/>
      <c r="V2131" s="6"/>
      <c r="X2131" s="6"/>
    </row>
    <row r="2132" spans="1:24" s="5" customFormat="1" x14ac:dyDescent="0.35">
      <c r="A2132" s="6"/>
      <c r="B2132" s="237"/>
      <c r="C2132" s="6"/>
      <c r="D2132" s="228" t="s">
        <v>393</v>
      </c>
      <c r="E2132" s="229"/>
      <c r="F2132" s="230"/>
      <c r="G2132" s="6"/>
      <c r="H2132" s="6"/>
      <c r="I2132" s="4"/>
      <c r="V2132" s="6"/>
      <c r="X2132" s="6"/>
    </row>
    <row r="2133" spans="1:24" s="5" customFormat="1" x14ac:dyDescent="0.35">
      <c r="A2133" s="6"/>
      <c r="B2133" s="237"/>
      <c r="C2133" s="6"/>
      <c r="D2133" s="228" t="s">
        <v>393</v>
      </c>
      <c r="E2133" s="229"/>
      <c r="F2133" s="230"/>
      <c r="G2133" s="6"/>
      <c r="H2133" s="6"/>
      <c r="I2133" s="4"/>
      <c r="V2133" s="6"/>
      <c r="X2133" s="6"/>
    </row>
    <row r="2134" spans="1:24" s="5" customFormat="1" x14ac:dyDescent="0.35">
      <c r="A2134" s="6"/>
      <c r="B2134" s="237"/>
      <c r="C2134" s="6"/>
      <c r="D2134" s="228" t="s">
        <v>393</v>
      </c>
      <c r="E2134" s="229"/>
      <c r="F2134" s="230"/>
      <c r="G2134" s="6"/>
      <c r="H2134" s="6"/>
      <c r="I2134" s="4"/>
      <c r="V2134" s="6"/>
      <c r="X2134" s="6"/>
    </row>
    <row r="2135" spans="1:24" s="5" customFormat="1" x14ac:dyDescent="0.35">
      <c r="A2135" s="6"/>
      <c r="B2135" s="237"/>
      <c r="C2135" s="6"/>
      <c r="D2135" s="228" t="s">
        <v>393</v>
      </c>
      <c r="E2135" s="229"/>
      <c r="F2135" s="230"/>
      <c r="G2135" s="6"/>
      <c r="H2135" s="6"/>
      <c r="I2135" s="4"/>
      <c r="V2135" s="6"/>
      <c r="X2135" s="6"/>
    </row>
    <row r="2136" spans="1:24" s="5" customFormat="1" x14ac:dyDescent="0.35">
      <c r="A2136" s="6"/>
      <c r="B2136" s="237"/>
      <c r="C2136" s="6"/>
      <c r="D2136" s="228" t="s">
        <v>393</v>
      </c>
      <c r="E2136" s="229"/>
      <c r="F2136" s="230"/>
      <c r="G2136" s="6"/>
      <c r="H2136" s="6"/>
      <c r="I2136" s="4"/>
      <c r="V2136" s="6"/>
      <c r="X2136" s="6"/>
    </row>
    <row r="2137" spans="1:24" s="5" customFormat="1" x14ac:dyDescent="0.35">
      <c r="A2137" s="6"/>
      <c r="B2137" s="237"/>
      <c r="C2137" s="6"/>
      <c r="D2137" s="228" t="s">
        <v>393</v>
      </c>
      <c r="E2137" s="229"/>
      <c r="F2137" s="230"/>
      <c r="G2137" s="6"/>
      <c r="H2137" s="6"/>
      <c r="I2137" s="4"/>
      <c r="V2137" s="6"/>
      <c r="X2137" s="6"/>
    </row>
    <row r="2138" spans="1:24" s="5" customFormat="1" x14ac:dyDescent="0.35">
      <c r="A2138" s="6"/>
      <c r="B2138" s="237"/>
      <c r="C2138" s="6"/>
      <c r="D2138" s="228" t="s">
        <v>393</v>
      </c>
      <c r="E2138" s="229"/>
      <c r="F2138" s="230"/>
      <c r="G2138" s="6"/>
      <c r="H2138" s="6"/>
      <c r="I2138" s="4"/>
      <c r="V2138" s="6"/>
      <c r="X2138" s="6"/>
    </row>
    <row r="2139" spans="1:24" s="5" customFormat="1" x14ac:dyDescent="0.35">
      <c r="A2139" s="6"/>
      <c r="B2139" s="237"/>
      <c r="C2139" s="6"/>
      <c r="D2139" s="228" t="s">
        <v>393</v>
      </c>
      <c r="E2139" s="229"/>
      <c r="F2139" s="230"/>
      <c r="G2139" s="6"/>
      <c r="H2139" s="6"/>
      <c r="I2139" s="4"/>
      <c r="V2139" s="6"/>
      <c r="X2139" s="6"/>
    </row>
    <row r="2140" spans="1:24" s="5" customFormat="1" x14ac:dyDescent="0.35">
      <c r="A2140" s="6"/>
      <c r="B2140" s="237"/>
      <c r="C2140" s="6"/>
      <c r="D2140" s="228" t="s">
        <v>393</v>
      </c>
      <c r="E2140" s="229"/>
      <c r="F2140" s="230"/>
      <c r="G2140" s="6"/>
      <c r="H2140" s="6"/>
      <c r="I2140" s="4"/>
      <c r="V2140" s="6"/>
      <c r="X2140" s="6"/>
    </row>
    <row r="2141" spans="1:24" s="5" customFormat="1" x14ac:dyDescent="0.35">
      <c r="A2141" s="6"/>
      <c r="B2141" s="237"/>
      <c r="C2141" s="6"/>
      <c r="D2141" s="228" t="s">
        <v>393</v>
      </c>
      <c r="E2141" s="229"/>
      <c r="F2141" s="230"/>
      <c r="G2141" s="6"/>
      <c r="H2141" s="6"/>
      <c r="I2141" s="4"/>
      <c r="V2141" s="6"/>
      <c r="X2141" s="6"/>
    </row>
    <row r="2142" spans="1:24" s="5" customFormat="1" x14ac:dyDescent="0.35">
      <c r="A2142" s="6"/>
      <c r="B2142" s="237"/>
      <c r="C2142" s="6"/>
      <c r="D2142" s="228" t="s">
        <v>393</v>
      </c>
      <c r="E2142" s="229"/>
      <c r="F2142" s="230"/>
      <c r="G2142" s="6"/>
      <c r="H2142" s="6"/>
      <c r="I2142" s="4"/>
      <c r="V2142" s="6"/>
      <c r="X2142" s="6"/>
    </row>
    <row r="2143" spans="1:24" s="5" customFormat="1" x14ac:dyDescent="0.35">
      <c r="A2143" s="6"/>
      <c r="B2143" s="237"/>
      <c r="C2143" s="6"/>
      <c r="D2143" s="228" t="s">
        <v>393</v>
      </c>
      <c r="E2143" s="229"/>
      <c r="F2143" s="230"/>
      <c r="G2143" s="6"/>
      <c r="H2143" s="6"/>
      <c r="I2143" s="4"/>
      <c r="V2143" s="6"/>
      <c r="X2143" s="6"/>
    </row>
    <row r="2144" spans="1:24" s="5" customFormat="1" x14ac:dyDescent="0.35">
      <c r="A2144" s="6"/>
      <c r="B2144" s="237"/>
      <c r="C2144" s="6"/>
      <c r="D2144" s="228" t="s">
        <v>393</v>
      </c>
      <c r="E2144" s="229"/>
      <c r="F2144" s="230"/>
      <c r="G2144" s="6"/>
      <c r="H2144" s="6"/>
      <c r="I2144" s="4"/>
      <c r="V2144" s="6"/>
      <c r="X2144" s="6"/>
    </row>
    <row r="2145" spans="1:24" s="5" customFormat="1" x14ac:dyDescent="0.35">
      <c r="A2145" s="6"/>
      <c r="B2145" s="237"/>
      <c r="C2145" s="6"/>
      <c r="D2145" s="228" t="s">
        <v>393</v>
      </c>
      <c r="E2145" s="229"/>
      <c r="F2145" s="230"/>
      <c r="G2145" s="6"/>
      <c r="H2145" s="6"/>
      <c r="I2145" s="4"/>
      <c r="V2145" s="6"/>
      <c r="X2145" s="6"/>
    </row>
    <row r="2146" spans="1:24" s="5" customFormat="1" x14ac:dyDescent="0.35">
      <c r="A2146" s="6"/>
      <c r="B2146" s="237"/>
      <c r="C2146" s="6"/>
      <c r="D2146" s="228" t="s">
        <v>393</v>
      </c>
      <c r="E2146" s="229"/>
      <c r="F2146" s="230"/>
      <c r="G2146" s="6"/>
      <c r="H2146" s="6"/>
      <c r="I2146" s="4"/>
      <c r="V2146" s="6"/>
      <c r="X2146" s="6"/>
    </row>
    <row r="2147" spans="1:24" s="5" customFormat="1" x14ac:dyDescent="0.35">
      <c r="A2147" s="6"/>
      <c r="B2147" s="237"/>
      <c r="C2147" s="6"/>
      <c r="D2147" s="228" t="s">
        <v>393</v>
      </c>
      <c r="E2147" s="229"/>
      <c r="F2147" s="230"/>
      <c r="G2147" s="6"/>
      <c r="H2147" s="6"/>
      <c r="I2147" s="4"/>
      <c r="V2147" s="6"/>
      <c r="X2147" s="6"/>
    </row>
    <row r="2148" spans="1:24" s="5" customFormat="1" x14ac:dyDescent="0.35">
      <c r="A2148" s="6"/>
      <c r="B2148" s="237"/>
      <c r="C2148" s="6"/>
      <c r="D2148" s="228" t="s">
        <v>393</v>
      </c>
      <c r="E2148" s="229"/>
      <c r="F2148" s="230"/>
      <c r="G2148" s="6"/>
      <c r="H2148" s="6"/>
      <c r="I2148" s="4"/>
      <c r="V2148" s="6"/>
      <c r="X2148" s="6"/>
    </row>
    <row r="2149" spans="1:24" s="5" customFormat="1" x14ac:dyDescent="0.35">
      <c r="A2149" s="6"/>
      <c r="B2149" s="237"/>
      <c r="C2149" s="6"/>
      <c r="D2149" s="228" t="s">
        <v>393</v>
      </c>
      <c r="E2149" s="229"/>
      <c r="F2149" s="230"/>
      <c r="G2149" s="6"/>
      <c r="H2149" s="6"/>
      <c r="I2149" s="4"/>
      <c r="V2149" s="6"/>
      <c r="X2149" s="6"/>
    </row>
    <row r="2150" spans="1:24" s="5" customFormat="1" x14ac:dyDescent="0.35">
      <c r="A2150" s="6"/>
      <c r="B2150" s="237"/>
      <c r="C2150" s="6"/>
      <c r="D2150" s="228" t="s">
        <v>393</v>
      </c>
      <c r="E2150" s="229"/>
      <c r="F2150" s="230"/>
      <c r="G2150" s="6"/>
      <c r="H2150" s="6"/>
      <c r="I2150" s="4"/>
      <c r="V2150" s="6"/>
      <c r="X2150" s="6"/>
    </row>
    <row r="2151" spans="1:24" s="5" customFormat="1" x14ac:dyDescent="0.35">
      <c r="A2151" s="6"/>
      <c r="B2151" s="237"/>
      <c r="C2151" s="6"/>
      <c r="D2151" s="228" t="s">
        <v>393</v>
      </c>
      <c r="E2151" s="229"/>
      <c r="F2151" s="230"/>
      <c r="G2151" s="6"/>
      <c r="H2151" s="6"/>
      <c r="I2151" s="4"/>
      <c r="V2151" s="6"/>
      <c r="X2151" s="6"/>
    </row>
    <row r="2152" spans="1:24" s="5" customFormat="1" x14ac:dyDescent="0.35">
      <c r="A2152" s="6"/>
      <c r="B2152" s="237"/>
      <c r="C2152" s="6"/>
      <c r="D2152" s="228" t="s">
        <v>393</v>
      </c>
      <c r="E2152" s="229"/>
      <c r="F2152" s="230"/>
      <c r="G2152" s="6"/>
      <c r="H2152" s="6"/>
      <c r="I2152" s="4"/>
      <c r="V2152" s="6"/>
      <c r="X2152" s="6"/>
    </row>
    <row r="2153" spans="1:24" s="5" customFormat="1" x14ac:dyDescent="0.35">
      <c r="A2153" s="6"/>
      <c r="B2153" s="237"/>
      <c r="C2153" s="6"/>
      <c r="D2153" s="228" t="s">
        <v>393</v>
      </c>
      <c r="E2153" s="229"/>
      <c r="F2153" s="230"/>
      <c r="G2153" s="6"/>
      <c r="H2153" s="6"/>
      <c r="I2153" s="4"/>
      <c r="V2153" s="6"/>
      <c r="X2153" s="6"/>
    </row>
    <row r="2154" spans="1:24" s="5" customFormat="1" x14ac:dyDescent="0.35">
      <c r="A2154" s="6"/>
      <c r="B2154" s="237"/>
      <c r="C2154" s="6"/>
      <c r="D2154" s="228" t="s">
        <v>393</v>
      </c>
      <c r="E2154" s="229"/>
      <c r="F2154" s="230"/>
      <c r="G2154" s="6"/>
      <c r="H2154" s="6"/>
      <c r="I2154" s="4"/>
      <c r="V2154" s="6"/>
      <c r="X2154" s="6"/>
    </row>
    <row r="2155" spans="1:24" s="5" customFormat="1" x14ac:dyDescent="0.35">
      <c r="A2155" s="6"/>
      <c r="B2155" s="237"/>
      <c r="C2155" s="6"/>
      <c r="D2155" s="228" t="s">
        <v>393</v>
      </c>
      <c r="E2155" s="229"/>
      <c r="F2155" s="230"/>
      <c r="G2155" s="6"/>
      <c r="H2155" s="6"/>
      <c r="I2155" s="4"/>
      <c r="V2155" s="6"/>
      <c r="X2155" s="6"/>
    </row>
    <row r="2156" spans="1:24" s="5" customFormat="1" x14ac:dyDescent="0.35">
      <c r="A2156" s="6"/>
      <c r="B2156" s="237"/>
      <c r="C2156" s="6"/>
      <c r="D2156" s="228" t="s">
        <v>393</v>
      </c>
      <c r="E2156" s="229"/>
      <c r="F2156" s="230"/>
      <c r="G2156" s="6"/>
      <c r="H2156" s="6"/>
      <c r="I2156" s="4"/>
      <c r="V2156" s="6"/>
      <c r="X2156" s="6"/>
    </row>
    <row r="2157" spans="1:24" s="5" customFormat="1" x14ac:dyDescent="0.35">
      <c r="A2157" s="6"/>
      <c r="B2157" s="237"/>
      <c r="C2157" s="6"/>
      <c r="D2157" s="228" t="s">
        <v>393</v>
      </c>
      <c r="E2157" s="229"/>
      <c r="F2157" s="230"/>
      <c r="G2157" s="6"/>
      <c r="H2157" s="6"/>
      <c r="I2157" s="4"/>
      <c r="V2157" s="6"/>
      <c r="X2157" s="6"/>
    </row>
    <row r="2158" spans="1:24" s="5" customFormat="1" x14ac:dyDescent="0.35">
      <c r="A2158" s="6"/>
      <c r="B2158" s="237"/>
      <c r="C2158" s="6"/>
      <c r="D2158" s="228" t="s">
        <v>393</v>
      </c>
      <c r="E2158" s="229"/>
      <c r="F2158" s="230"/>
      <c r="G2158" s="6"/>
      <c r="H2158" s="6"/>
      <c r="I2158" s="4"/>
      <c r="V2158" s="6"/>
      <c r="X2158" s="6"/>
    </row>
    <row r="2159" spans="1:24" s="5" customFormat="1" x14ac:dyDescent="0.35">
      <c r="A2159" s="6"/>
      <c r="B2159" s="237"/>
      <c r="C2159" s="6"/>
      <c r="D2159" s="228" t="s">
        <v>393</v>
      </c>
      <c r="E2159" s="229"/>
      <c r="F2159" s="230"/>
      <c r="G2159" s="6"/>
      <c r="H2159" s="6"/>
      <c r="I2159" s="4"/>
      <c r="V2159" s="6"/>
      <c r="X2159" s="6"/>
    </row>
    <row r="2160" spans="1:24" s="5" customFormat="1" x14ac:dyDescent="0.35">
      <c r="A2160" s="6"/>
      <c r="B2160" s="237"/>
      <c r="C2160" s="6"/>
      <c r="D2160" s="228" t="s">
        <v>393</v>
      </c>
      <c r="E2160" s="229"/>
      <c r="F2160" s="230"/>
      <c r="G2160" s="6"/>
      <c r="H2160" s="6"/>
      <c r="I2160" s="4"/>
      <c r="V2160" s="6"/>
      <c r="X2160" s="6"/>
    </row>
    <row r="2161" spans="1:24" s="5" customFormat="1" x14ac:dyDescent="0.35">
      <c r="A2161" s="6"/>
      <c r="B2161" s="237"/>
      <c r="C2161" s="6"/>
      <c r="D2161" s="228" t="s">
        <v>393</v>
      </c>
      <c r="E2161" s="229"/>
      <c r="F2161" s="230"/>
      <c r="G2161" s="6"/>
      <c r="H2161" s="6"/>
      <c r="I2161" s="4"/>
      <c r="V2161" s="6"/>
      <c r="X2161" s="6"/>
    </row>
    <row r="2162" spans="1:24" s="5" customFormat="1" x14ac:dyDescent="0.35">
      <c r="A2162" s="6"/>
      <c r="B2162" s="237"/>
      <c r="C2162" s="6"/>
      <c r="D2162" s="228" t="s">
        <v>393</v>
      </c>
      <c r="E2162" s="229"/>
      <c r="F2162" s="230"/>
      <c r="G2162" s="6"/>
      <c r="H2162" s="6"/>
      <c r="I2162" s="4"/>
      <c r="V2162" s="6"/>
      <c r="X2162" s="6"/>
    </row>
    <row r="2163" spans="1:24" s="5" customFormat="1" x14ac:dyDescent="0.35">
      <c r="A2163" s="6"/>
      <c r="B2163" s="237"/>
      <c r="C2163" s="6"/>
      <c r="D2163" s="228" t="s">
        <v>393</v>
      </c>
      <c r="E2163" s="229"/>
      <c r="F2163" s="230"/>
      <c r="G2163" s="6"/>
      <c r="H2163" s="6"/>
      <c r="I2163" s="4"/>
      <c r="V2163" s="6"/>
      <c r="X2163" s="6"/>
    </row>
    <row r="2164" spans="1:24" s="5" customFormat="1" x14ac:dyDescent="0.35">
      <c r="A2164" s="6"/>
      <c r="B2164" s="237"/>
      <c r="C2164" s="6"/>
      <c r="D2164" s="228" t="s">
        <v>393</v>
      </c>
      <c r="E2164" s="229"/>
      <c r="F2164" s="230"/>
      <c r="G2164" s="6"/>
      <c r="H2164" s="6"/>
      <c r="I2164" s="4"/>
      <c r="V2164" s="6"/>
      <c r="X2164" s="6"/>
    </row>
    <row r="2165" spans="1:24" s="5" customFormat="1" x14ac:dyDescent="0.35">
      <c r="A2165" s="6"/>
      <c r="B2165" s="237"/>
      <c r="C2165" s="6"/>
      <c r="D2165" s="228" t="s">
        <v>393</v>
      </c>
      <c r="E2165" s="229"/>
      <c r="F2165" s="230"/>
      <c r="G2165" s="6"/>
      <c r="H2165" s="6"/>
      <c r="I2165" s="4"/>
      <c r="V2165" s="6"/>
      <c r="X2165" s="6"/>
    </row>
    <row r="2166" spans="1:24" s="5" customFormat="1" x14ac:dyDescent="0.35">
      <c r="A2166" s="6"/>
      <c r="B2166" s="237"/>
      <c r="C2166" s="6"/>
      <c r="D2166" s="228" t="s">
        <v>393</v>
      </c>
      <c r="E2166" s="229"/>
      <c r="F2166" s="230"/>
      <c r="G2166" s="6"/>
      <c r="H2166" s="6"/>
      <c r="I2166" s="4"/>
      <c r="V2166" s="6"/>
      <c r="X2166" s="6"/>
    </row>
    <row r="2167" spans="1:24" s="5" customFormat="1" x14ac:dyDescent="0.35">
      <c r="A2167" s="6"/>
      <c r="B2167" s="237"/>
      <c r="C2167" s="6"/>
      <c r="D2167" s="228" t="s">
        <v>393</v>
      </c>
      <c r="E2167" s="229"/>
      <c r="F2167" s="230"/>
      <c r="G2167" s="6"/>
      <c r="H2167" s="6"/>
      <c r="I2167" s="4"/>
      <c r="V2167" s="6"/>
      <c r="X2167" s="6"/>
    </row>
    <row r="2168" spans="1:24" s="5" customFormat="1" x14ac:dyDescent="0.35">
      <c r="A2168" s="6"/>
      <c r="B2168" s="237"/>
      <c r="C2168" s="6"/>
      <c r="D2168" s="228" t="s">
        <v>393</v>
      </c>
      <c r="E2168" s="229"/>
      <c r="F2168" s="230"/>
      <c r="G2168" s="6"/>
      <c r="H2168" s="6"/>
      <c r="I2168" s="4"/>
      <c r="V2168" s="6"/>
      <c r="X2168" s="6"/>
    </row>
    <row r="2169" spans="1:24" s="5" customFormat="1" x14ac:dyDescent="0.35">
      <c r="A2169" s="6"/>
      <c r="B2169" s="237"/>
      <c r="C2169" s="6"/>
      <c r="D2169" s="228" t="s">
        <v>393</v>
      </c>
      <c r="E2169" s="229"/>
      <c r="F2169" s="230"/>
      <c r="G2169" s="6"/>
      <c r="H2169" s="6"/>
      <c r="I2169" s="4"/>
      <c r="V2169" s="6"/>
      <c r="X2169" s="6"/>
    </row>
    <row r="2170" spans="1:24" s="5" customFormat="1" x14ac:dyDescent="0.35">
      <c r="A2170" s="6"/>
      <c r="B2170" s="237"/>
      <c r="C2170" s="6"/>
      <c r="D2170" s="228" t="s">
        <v>393</v>
      </c>
      <c r="E2170" s="229"/>
      <c r="F2170" s="230"/>
      <c r="G2170" s="6"/>
      <c r="H2170" s="6"/>
      <c r="I2170" s="4"/>
      <c r="V2170" s="6"/>
      <c r="X2170" s="6"/>
    </row>
    <row r="2171" spans="1:24" s="5" customFormat="1" x14ac:dyDescent="0.35">
      <c r="A2171" s="6"/>
      <c r="B2171" s="237"/>
      <c r="C2171" s="6"/>
      <c r="D2171" s="228" t="s">
        <v>393</v>
      </c>
      <c r="E2171" s="229"/>
      <c r="F2171" s="230"/>
      <c r="G2171" s="6"/>
      <c r="H2171" s="6"/>
      <c r="I2171" s="4"/>
      <c r="V2171" s="6"/>
      <c r="X2171" s="6"/>
    </row>
    <row r="2172" spans="1:24" s="5" customFormat="1" x14ac:dyDescent="0.35">
      <c r="A2172" s="6"/>
      <c r="B2172" s="237"/>
      <c r="C2172" s="6"/>
      <c r="D2172" s="228" t="s">
        <v>393</v>
      </c>
      <c r="E2172" s="229"/>
      <c r="F2172" s="230"/>
      <c r="G2172" s="6"/>
      <c r="H2172" s="6"/>
      <c r="I2172" s="4"/>
      <c r="V2172" s="6"/>
      <c r="X2172" s="6"/>
    </row>
    <row r="2173" spans="1:24" s="5" customFormat="1" x14ac:dyDescent="0.35">
      <c r="A2173" s="6"/>
      <c r="B2173" s="237"/>
      <c r="C2173" s="6"/>
      <c r="D2173" s="228" t="s">
        <v>393</v>
      </c>
      <c r="E2173" s="229"/>
      <c r="F2173" s="230"/>
      <c r="G2173" s="6"/>
      <c r="H2173" s="6"/>
      <c r="I2173" s="4"/>
      <c r="V2173" s="6"/>
      <c r="X2173" s="6"/>
    </row>
    <row r="2174" spans="1:24" s="5" customFormat="1" x14ac:dyDescent="0.35">
      <c r="A2174" s="6"/>
      <c r="B2174" s="237"/>
      <c r="C2174" s="6"/>
      <c r="D2174" s="228" t="s">
        <v>393</v>
      </c>
      <c r="E2174" s="229"/>
      <c r="F2174" s="230"/>
      <c r="G2174" s="6"/>
      <c r="H2174" s="6"/>
      <c r="I2174" s="4"/>
      <c r="V2174" s="6"/>
      <c r="X2174" s="6"/>
    </row>
    <row r="2175" spans="1:24" s="5" customFormat="1" x14ac:dyDescent="0.35">
      <c r="A2175" s="6"/>
      <c r="B2175" s="237"/>
      <c r="C2175" s="6"/>
      <c r="D2175" s="228" t="s">
        <v>393</v>
      </c>
      <c r="E2175" s="229"/>
      <c r="F2175" s="230"/>
      <c r="G2175" s="6"/>
      <c r="H2175" s="6"/>
      <c r="I2175" s="4"/>
      <c r="V2175" s="6"/>
      <c r="X2175" s="6"/>
    </row>
    <row r="2176" spans="1:24" s="5" customFormat="1" x14ac:dyDescent="0.35">
      <c r="A2176" s="6"/>
      <c r="B2176" s="237"/>
      <c r="C2176" s="6"/>
      <c r="D2176" s="228" t="s">
        <v>393</v>
      </c>
      <c r="E2176" s="229"/>
      <c r="F2176" s="230"/>
      <c r="G2176" s="6"/>
      <c r="H2176" s="6"/>
      <c r="I2176" s="4"/>
      <c r="V2176" s="6"/>
      <c r="X2176" s="6"/>
    </row>
    <row r="2177" spans="1:24" s="5" customFormat="1" x14ac:dyDescent="0.35">
      <c r="A2177" s="6"/>
      <c r="B2177" s="237"/>
      <c r="C2177" s="6"/>
      <c r="D2177" s="228" t="s">
        <v>393</v>
      </c>
      <c r="E2177" s="229"/>
      <c r="F2177" s="230"/>
      <c r="G2177" s="6"/>
      <c r="H2177" s="6"/>
      <c r="I2177" s="4"/>
      <c r="V2177" s="6"/>
      <c r="X2177" s="6"/>
    </row>
    <row r="2178" spans="1:24" s="5" customFormat="1" x14ac:dyDescent="0.35">
      <c r="A2178" s="6"/>
      <c r="B2178" s="237"/>
      <c r="C2178" s="6"/>
      <c r="D2178" s="228" t="s">
        <v>393</v>
      </c>
      <c r="E2178" s="229"/>
      <c r="F2178" s="230"/>
      <c r="G2178" s="6"/>
      <c r="H2178" s="6"/>
      <c r="I2178" s="4"/>
      <c r="V2178" s="6"/>
      <c r="X2178" s="6"/>
    </row>
    <row r="2179" spans="1:24" s="5" customFormat="1" x14ac:dyDescent="0.35">
      <c r="A2179" s="6"/>
      <c r="B2179" s="237"/>
      <c r="C2179" s="6"/>
      <c r="D2179" s="228" t="s">
        <v>393</v>
      </c>
      <c r="E2179" s="229"/>
      <c r="F2179" s="230"/>
      <c r="G2179" s="6"/>
      <c r="H2179" s="6"/>
      <c r="I2179" s="4"/>
      <c r="V2179" s="6"/>
      <c r="X2179" s="6"/>
    </row>
    <row r="2180" spans="1:24" s="5" customFormat="1" x14ac:dyDescent="0.35">
      <c r="A2180" s="6"/>
      <c r="B2180" s="237"/>
      <c r="C2180" s="6"/>
      <c r="D2180" s="228" t="s">
        <v>393</v>
      </c>
      <c r="E2180" s="229"/>
      <c r="F2180" s="230"/>
      <c r="G2180" s="6"/>
      <c r="H2180" s="6"/>
      <c r="I2180" s="4"/>
      <c r="V2180" s="6"/>
      <c r="X2180" s="6"/>
    </row>
    <row r="2181" spans="1:24" s="5" customFormat="1" x14ac:dyDescent="0.35">
      <c r="A2181" s="6"/>
      <c r="B2181" s="237"/>
      <c r="C2181" s="6"/>
      <c r="D2181" s="228" t="s">
        <v>393</v>
      </c>
      <c r="E2181" s="229"/>
      <c r="F2181" s="230"/>
      <c r="G2181" s="6"/>
      <c r="H2181" s="6"/>
      <c r="I2181" s="4"/>
      <c r="V2181" s="6"/>
      <c r="X2181" s="6"/>
    </row>
    <row r="2182" spans="1:24" s="5" customFormat="1" x14ac:dyDescent="0.35">
      <c r="A2182" s="6"/>
      <c r="B2182" s="237"/>
      <c r="C2182" s="6"/>
      <c r="D2182" s="228" t="s">
        <v>393</v>
      </c>
      <c r="E2182" s="229"/>
      <c r="F2182" s="230"/>
      <c r="G2182" s="6"/>
      <c r="H2182" s="6"/>
      <c r="I2182" s="4"/>
      <c r="V2182" s="6"/>
      <c r="X2182" s="6"/>
    </row>
    <row r="2183" spans="1:24" s="5" customFormat="1" x14ac:dyDescent="0.35">
      <c r="A2183" s="6"/>
      <c r="B2183" s="237"/>
      <c r="C2183" s="6"/>
      <c r="D2183" s="228" t="s">
        <v>393</v>
      </c>
      <c r="E2183" s="229"/>
      <c r="F2183" s="230"/>
      <c r="G2183" s="6"/>
      <c r="H2183" s="6"/>
      <c r="I2183" s="4"/>
      <c r="V2183" s="6"/>
      <c r="X2183" s="6"/>
    </row>
    <row r="2184" spans="1:24" s="5" customFormat="1" x14ac:dyDescent="0.35">
      <c r="A2184" s="6"/>
      <c r="B2184" s="237"/>
      <c r="C2184" s="6"/>
      <c r="D2184" s="228" t="s">
        <v>393</v>
      </c>
      <c r="E2184" s="229"/>
      <c r="F2184" s="230"/>
      <c r="G2184" s="6"/>
      <c r="H2184" s="6"/>
      <c r="I2184" s="4"/>
      <c r="V2184" s="6"/>
      <c r="X2184" s="6"/>
    </row>
    <row r="2185" spans="1:24" s="5" customFormat="1" x14ac:dyDescent="0.35">
      <c r="A2185" s="6"/>
      <c r="B2185" s="237"/>
      <c r="C2185" s="6"/>
      <c r="D2185" s="228" t="s">
        <v>393</v>
      </c>
      <c r="E2185" s="229"/>
      <c r="F2185" s="230"/>
      <c r="G2185" s="6"/>
      <c r="H2185" s="6"/>
      <c r="I2185" s="4"/>
      <c r="V2185" s="6"/>
      <c r="X2185" s="6"/>
    </row>
    <row r="2186" spans="1:24" s="5" customFormat="1" x14ac:dyDescent="0.35">
      <c r="A2186" s="6"/>
      <c r="B2186" s="237"/>
      <c r="C2186" s="6"/>
      <c r="D2186" s="228" t="s">
        <v>393</v>
      </c>
      <c r="E2186" s="229"/>
      <c r="F2186" s="230"/>
      <c r="G2186" s="6"/>
      <c r="H2186" s="6"/>
      <c r="I2186" s="4"/>
      <c r="V2186" s="6"/>
      <c r="X2186" s="6"/>
    </row>
    <row r="2187" spans="1:24" s="5" customFormat="1" x14ac:dyDescent="0.35">
      <c r="A2187" s="6"/>
      <c r="B2187" s="237"/>
      <c r="C2187" s="6"/>
      <c r="D2187" s="228" t="s">
        <v>393</v>
      </c>
      <c r="E2187" s="229"/>
      <c r="F2187" s="230"/>
      <c r="G2187" s="6"/>
      <c r="H2187" s="6"/>
      <c r="I2187" s="4"/>
      <c r="V2187" s="6"/>
      <c r="X2187" s="6"/>
    </row>
    <row r="2188" spans="1:24" s="5" customFormat="1" x14ac:dyDescent="0.35">
      <c r="A2188" s="6"/>
      <c r="B2188" s="237"/>
      <c r="C2188" s="6"/>
      <c r="D2188" s="228" t="s">
        <v>393</v>
      </c>
      <c r="E2188" s="229"/>
      <c r="F2188" s="230"/>
      <c r="G2188" s="6"/>
      <c r="H2188" s="6"/>
      <c r="I2188" s="4"/>
      <c r="V2188" s="6"/>
      <c r="X2188" s="6"/>
    </row>
    <row r="2189" spans="1:24" s="5" customFormat="1" x14ac:dyDescent="0.35">
      <c r="A2189" s="6"/>
      <c r="B2189" s="237"/>
      <c r="C2189" s="6"/>
      <c r="D2189" s="228" t="s">
        <v>393</v>
      </c>
      <c r="E2189" s="229"/>
      <c r="F2189" s="230"/>
      <c r="G2189" s="6"/>
      <c r="H2189" s="6"/>
      <c r="I2189" s="4"/>
      <c r="V2189" s="6"/>
      <c r="X2189" s="6"/>
    </row>
    <row r="2190" spans="1:24" s="5" customFormat="1" x14ac:dyDescent="0.35">
      <c r="A2190" s="6"/>
      <c r="B2190" s="237"/>
      <c r="C2190" s="6"/>
      <c r="D2190" s="228" t="s">
        <v>393</v>
      </c>
      <c r="E2190" s="229"/>
      <c r="F2190" s="230"/>
      <c r="G2190" s="6"/>
      <c r="H2190" s="6"/>
      <c r="I2190" s="4"/>
      <c r="V2190" s="6"/>
      <c r="X2190" s="6"/>
    </row>
    <row r="2191" spans="1:24" s="5" customFormat="1" x14ac:dyDescent="0.35">
      <c r="A2191" s="6"/>
      <c r="B2191" s="237"/>
      <c r="C2191" s="6"/>
      <c r="D2191" s="228" t="s">
        <v>393</v>
      </c>
      <c r="E2191" s="229"/>
      <c r="F2191" s="230"/>
      <c r="G2191" s="6"/>
      <c r="H2191" s="6"/>
      <c r="I2191" s="4"/>
      <c r="V2191" s="6"/>
      <c r="X2191" s="6"/>
    </row>
    <row r="2192" spans="1:24" s="5" customFormat="1" x14ac:dyDescent="0.35">
      <c r="A2192" s="6"/>
      <c r="B2192" s="237"/>
      <c r="C2192" s="6"/>
      <c r="D2192" s="228" t="s">
        <v>393</v>
      </c>
      <c r="E2192" s="229"/>
      <c r="F2192" s="230"/>
      <c r="G2192" s="6"/>
      <c r="H2192" s="6"/>
      <c r="I2192" s="4"/>
      <c r="V2192" s="6"/>
      <c r="X2192" s="6"/>
    </row>
    <row r="2193" spans="1:24" s="5" customFormat="1" x14ac:dyDescent="0.35">
      <c r="A2193" s="6"/>
      <c r="B2193" s="237"/>
      <c r="C2193" s="6"/>
      <c r="D2193" s="228" t="s">
        <v>393</v>
      </c>
      <c r="E2193" s="229"/>
      <c r="F2193" s="230"/>
      <c r="G2193" s="6"/>
      <c r="H2193" s="6"/>
      <c r="I2193" s="4"/>
      <c r="V2193" s="6"/>
      <c r="X2193" s="6"/>
    </row>
    <row r="2194" spans="1:24" s="5" customFormat="1" x14ac:dyDescent="0.35">
      <c r="A2194" s="6"/>
      <c r="B2194" s="237"/>
      <c r="C2194" s="6"/>
      <c r="D2194" s="228" t="s">
        <v>393</v>
      </c>
      <c r="E2194" s="229"/>
      <c r="F2194" s="230"/>
      <c r="G2194" s="6"/>
      <c r="H2194" s="6"/>
      <c r="I2194" s="4"/>
      <c r="V2194" s="6"/>
      <c r="X2194" s="6"/>
    </row>
    <row r="2195" spans="1:24" s="5" customFormat="1" x14ac:dyDescent="0.35">
      <c r="A2195" s="6"/>
      <c r="B2195" s="237"/>
      <c r="C2195" s="6"/>
      <c r="D2195" s="228" t="s">
        <v>393</v>
      </c>
      <c r="E2195" s="229"/>
      <c r="F2195" s="230"/>
      <c r="G2195" s="6"/>
      <c r="H2195" s="6"/>
      <c r="I2195" s="4"/>
      <c r="V2195" s="6"/>
      <c r="X2195" s="6"/>
    </row>
    <row r="2196" spans="1:24" s="5" customFormat="1" x14ac:dyDescent="0.35">
      <c r="A2196" s="6"/>
      <c r="B2196" s="237"/>
      <c r="C2196" s="6"/>
      <c r="D2196" s="228" t="s">
        <v>393</v>
      </c>
      <c r="E2196" s="229"/>
      <c r="F2196" s="230"/>
      <c r="G2196" s="6"/>
      <c r="H2196" s="6"/>
      <c r="I2196" s="4"/>
      <c r="V2196" s="6"/>
      <c r="X2196" s="6"/>
    </row>
    <row r="2197" spans="1:24" s="5" customFormat="1" x14ac:dyDescent="0.35">
      <c r="A2197" s="6"/>
      <c r="B2197" s="237"/>
      <c r="C2197" s="6"/>
      <c r="D2197" s="228" t="s">
        <v>393</v>
      </c>
      <c r="E2197" s="229"/>
      <c r="F2197" s="230"/>
      <c r="G2197" s="6"/>
      <c r="H2197" s="6"/>
      <c r="I2197" s="4"/>
      <c r="V2197" s="6"/>
      <c r="X2197" s="6"/>
    </row>
    <row r="2198" spans="1:24" s="5" customFormat="1" x14ac:dyDescent="0.35">
      <c r="A2198" s="6"/>
      <c r="B2198" s="237"/>
      <c r="C2198" s="6"/>
      <c r="D2198" s="228" t="s">
        <v>393</v>
      </c>
      <c r="E2198" s="229"/>
      <c r="F2198" s="230"/>
      <c r="G2198" s="6"/>
      <c r="H2198" s="6"/>
      <c r="I2198" s="4"/>
      <c r="V2198" s="6"/>
      <c r="X2198" s="6"/>
    </row>
    <row r="2199" spans="1:24" s="5" customFormat="1" x14ac:dyDescent="0.35">
      <c r="A2199" s="6"/>
      <c r="B2199" s="237"/>
      <c r="C2199" s="6"/>
      <c r="D2199" s="228" t="s">
        <v>393</v>
      </c>
      <c r="E2199" s="229"/>
      <c r="F2199" s="230"/>
      <c r="G2199" s="6"/>
      <c r="H2199" s="6"/>
      <c r="I2199" s="4"/>
      <c r="V2199" s="6"/>
      <c r="X2199" s="6"/>
    </row>
    <row r="2200" spans="1:24" s="5" customFormat="1" x14ac:dyDescent="0.35">
      <c r="A2200" s="6"/>
      <c r="B2200" s="237"/>
      <c r="C2200" s="6"/>
      <c r="D2200" s="228" t="s">
        <v>393</v>
      </c>
      <c r="E2200" s="229"/>
      <c r="F2200" s="230"/>
      <c r="G2200" s="6"/>
      <c r="H2200" s="6"/>
      <c r="I2200" s="4"/>
      <c r="V2200" s="6"/>
      <c r="X2200" s="6"/>
    </row>
    <row r="2201" spans="1:24" s="5" customFormat="1" x14ac:dyDescent="0.35">
      <c r="A2201" s="6"/>
      <c r="B2201" s="237"/>
      <c r="C2201" s="6"/>
      <c r="D2201" s="228" t="s">
        <v>393</v>
      </c>
      <c r="E2201" s="229"/>
      <c r="F2201" s="230"/>
      <c r="G2201" s="6"/>
      <c r="H2201" s="6"/>
      <c r="I2201" s="4"/>
      <c r="V2201" s="6"/>
      <c r="X2201" s="6"/>
    </row>
    <row r="2202" spans="1:24" s="5" customFormat="1" x14ac:dyDescent="0.35">
      <c r="A2202" s="6"/>
      <c r="B2202" s="237"/>
      <c r="C2202" s="6"/>
      <c r="D2202" s="228" t="s">
        <v>393</v>
      </c>
      <c r="E2202" s="229"/>
      <c r="F2202" s="230"/>
      <c r="G2202" s="6"/>
      <c r="H2202" s="6"/>
      <c r="I2202" s="4"/>
      <c r="V2202" s="6"/>
      <c r="X2202" s="6"/>
    </row>
    <row r="2203" spans="1:24" s="5" customFormat="1" x14ac:dyDescent="0.35">
      <c r="A2203" s="6"/>
      <c r="B2203" s="237"/>
      <c r="C2203" s="6"/>
      <c r="D2203" s="228" t="s">
        <v>393</v>
      </c>
      <c r="E2203" s="229"/>
      <c r="F2203" s="230"/>
      <c r="G2203" s="6"/>
      <c r="H2203" s="6"/>
      <c r="I2203" s="4"/>
      <c r="V2203" s="6"/>
      <c r="X2203" s="6"/>
    </row>
    <row r="2204" spans="1:24" s="5" customFormat="1" x14ac:dyDescent="0.35">
      <c r="A2204" s="6"/>
      <c r="B2204" s="237"/>
      <c r="C2204" s="6"/>
      <c r="D2204" s="228" t="s">
        <v>393</v>
      </c>
      <c r="E2204" s="229"/>
      <c r="F2204" s="230"/>
      <c r="G2204" s="6"/>
      <c r="H2204" s="6"/>
      <c r="I2204" s="4"/>
      <c r="V2204" s="6"/>
      <c r="X2204" s="6"/>
    </row>
    <row r="2205" spans="1:24" s="5" customFormat="1" x14ac:dyDescent="0.35">
      <c r="A2205" s="6"/>
      <c r="B2205" s="237"/>
      <c r="C2205" s="6"/>
      <c r="D2205" s="228" t="s">
        <v>393</v>
      </c>
      <c r="E2205" s="229"/>
      <c r="F2205" s="230"/>
      <c r="G2205" s="6"/>
      <c r="H2205" s="6"/>
      <c r="I2205" s="4"/>
      <c r="V2205" s="6"/>
      <c r="X2205" s="6"/>
    </row>
    <row r="2206" spans="1:24" s="5" customFormat="1" x14ac:dyDescent="0.35">
      <c r="A2206" s="6"/>
      <c r="B2206" s="237"/>
      <c r="C2206" s="6"/>
      <c r="D2206" s="228" t="s">
        <v>393</v>
      </c>
      <c r="E2206" s="229"/>
      <c r="F2206" s="230"/>
      <c r="G2206" s="6"/>
      <c r="H2206" s="6"/>
      <c r="I2206" s="4"/>
      <c r="V2206" s="6"/>
      <c r="X2206" s="6"/>
    </row>
    <row r="2207" spans="1:24" s="5" customFormat="1" x14ac:dyDescent="0.35">
      <c r="A2207" s="6"/>
      <c r="B2207" s="237"/>
      <c r="C2207" s="6"/>
      <c r="D2207" s="228" t="s">
        <v>393</v>
      </c>
      <c r="E2207" s="229"/>
      <c r="F2207" s="230"/>
      <c r="G2207" s="6"/>
      <c r="H2207" s="6"/>
      <c r="I2207" s="4"/>
      <c r="V2207" s="6"/>
      <c r="X2207" s="6"/>
    </row>
    <row r="2208" spans="1:24" s="5" customFormat="1" x14ac:dyDescent="0.35">
      <c r="A2208" s="6"/>
      <c r="B2208" s="237"/>
      <c r="C2208" s="6"/>
      <c r="D2208" s="228" t="s">
        <v>393</v>
      </c>
      <c r="E2208" s="229"/>
      <c r="F2208" s="230"/>
      <c r="G2208" s="6"/>
      <c r="H2208" s="6"/>
      <c r="I2208" s="4"/>
      <c r="V2208" s="6"/>
      <c r="X2208" s="6"/>
    </row>
    <row r="2209" spans="1:24" s="5" customFormat="1" x14ac:dyDescent="0.35">
      <c r="A2209" s="6"/>
      <c r="B2209" s="237"/>
      <c r="C2209" s="6"/>
      <c r="D2209" s="228" t="s">
        <v>393</v>
      </c>
      <c r="E2209" s="229"/>
      <c r="F2209" s="230"/>
      <c r="G2209" s="6"/>
      <c r="H2209" s="6"/>
      <c r="I2209" s="4"/>
      <c r="V2209" s="6"/>
      <c r="X2209" s="6"/>
    </row>
    <row r="2210" spans="1:24" s="5" customFormat="1" x14ac:dyDescent="0.35">
      <c r="A2210" s="6"/>
      <c r="B2210" s="237"/>
      <c r="C2210" s="6"/>
      <c r="D2210" s="228" t="s">
        <v>393</v>
      </c>
      <c r="E2210" s="229"/>
      <c r="F2210" s="230"/>
      <c r="G2210" s="6"/>
      <c r="H2210" s="6"/>
      <c r="I2210" s="4"/>
      <c r="V2210" s="6"/>
      <c r="X2210" s="6"/>
    </row>
    <row r="2211" spans="1:24" s="5" customFormat="1" x14ac:dyDescent="0.35">
      <c r="A2211" s="6"/>
      <c r="B2211" s="237"/>
      <c r="C2211" s="6"/>
      <c r="D2211" s="228" t="s">
        <v>393</v>
      </c>
      <c r="E2211" s="229"/>
      <c r="F2211" s="230"/>
      <c r="G2211" s="6"/>
      <c r="H2211" s="6"/>
      <c r="I2211" s="4"/>
      <c r="V2211" s="6"/>
      <c r="X2211" s="6"/>
    </row>
    <row r="2212" spans="1:24" s="5" customFormat="1" x14ac:dyDescent="0.35">
      <c r="A2212" s="6"/>
      <c r="B2212" s="237"/>
      <c r="C2212" s="6"/>
      <c r="D2212" s="228" t="s">
        <v>393</v>
      </c>
      <c r="E2212" s="229"/>
      <c r="F2212" s="230"/>
      <c r="G2212" s="6"/>
      <c r="H2212" s="6"/>
      <c r="I2212" s="4"/>
      <c r="V2212" s="6"/>
      <c r="X2212" s="6"/>
    </row>
    <row r="2213" spans="1:24" s="5" customFormat="1" x14ac:dyDescent="0.35">
      <c r="A2213" s="6"/>
      <c r="B2213" s="237"/>
      <c r="C2213" s="6"/>
      <c r="D2213" s="228" t="s">
        <v>393</v>
      </c>
      <c r="E2213" s="229"/>
      <c r="F2213" s="230"/>
      <c r="G2213" s="6"/>
      <c r="H2213" s="6"/>
      <c r="I2213" s="4"/>
      <c r="V2213" s="6"/>
      <c r="X2213" s="6"/>
    </row>
    <row r="2214" spans="1:24" s="5" customFormat="1" x14ac:dyDescent="0.35">
      <c r="A2214" s="6"/>
      <c r="B2214" s="237"/>
      <c r="C2214" s="6"/>
      <c r="D2214" s="228" t="s">
        <v>393</v>
      </c>
      <c r="E2214" s="229"/>
      <c r="F2214" s="230"/>
      <c r="G2214" s="6"/>
      <c r="H2214" s="6"/>
      <c r="I2214" s="4"/>
      <c r="V2214" s="6"/>
      <c r="X2214" s="6"/>
    </row>
    <row r="2215" spans="1:24" s="5" customFormat="1" x14ac:dyDescent="0.35">
      <c r="A2215" s="6"/>
      <c r="B2215" s="237"/>
      <c r="C2215" s="6"/>
      <c r="D2215" s="228" t="s">
        <v>393</v>
      </c>
      <c r="E2215" s="229"/>
      <c r="F2215" s="230"/>
      <c r="G2215" s="6"/>
      <c r="H2215" s="6"/>
      <c r="I2215" s="4"/>
      <c r="V2215" s="6"/>
      <c r="X2215" s="6"/>
    </row>
    <row r="2216" spans="1:24" s="5" customFormat="1" x14ac:dyDescent="0.35">
      <c r="A2216" s="6"/>
      <c r="B2216" s="237"/>
      <c r="C2216" s="6"/>
      <c r="D2216" s="228" t="s">
        <v>393</v>
      </c>
      <c r="E2216" s="229"/>
      <c r="F2216" s="230"/>
      <c r="G2216" s="6"/>
      <c r="H2216" s="6"/>
      <c r="I2216" s="4"/>
      <c r="V2216" s="6"/>
      <c r="X2216" s="6"/>
    </row>
    <row r="2217" spans="1:24" s="5" customFormat="1" x14ac:dyDescent="0.35">
      <c r="A2217" s="6"/>
      <c r="B2217" s="237"/>
      <c r="C2217" s="6"/>
      <c r="D2217" s="228" t="s">
        <v>393</v>
      </c>
      <c r="E2217" s="229"/>
      <c r="F2217" s="230"/>
      <c r="G2217" s="6"/>
      <c r="H2217" s="6"/>
      <c r="I2217" s="4"/>
      <c r="V2217" s="6"/>
      <c r="X2217" s="6"/>
    </row>
    <row r="2218" spans="1:24" s="5" customFormat="1" x14ac:dyDescent="0.35">
      <c r="A2218" s="6"/>
      <c r="B2218" s="237"/>
      <c r="C2218" s="6"/>
      <c r="D2218" s="228" t="s">
        <v>393</v>
      </c>
      <c r="E2218" s="229"/>
      <c r="F2218" s="230"/>
      <c r="G2218" s="6"/>
      <c r="H2218" s="6"/>
      <c r="I2218" s="4"/>
      <c r="V2218" s="6"/>
      <c r="X2218" s="6"/>
    </row>
    <row r="2219" spans="1:24" s="5" customFormat="1" x14ac:dyDescent="0.35">
      <c r="A2219" s="6"/>
      <c r="B2219" s="237"/>
      <c r="C2219" s="6"/>
      <c r="D2219" s="228" t="s">
        <v>393</v>
      </c>
      <c r="E2219" s="229"/>
      <c r="F2219" s="230"/>
      <c r="G2219" s="6"/>
      <c r="H2219" s="6"/>
      <c r="I2219" s="4"/>
      <c r="V2219" s="6"/>
      <c r="X2219" s="6"/>
    </row>
    <row r="2220" spans="1:24" s="5" customFormat="1" x14ac:dyDescent="0.35">
      <c r="A2220" s="6"/>
      <c r="B2220" s="237"/>
      <c r="C2220" s="6"/>
      <c r="D2220" s="228" t="s">
        <v>393</v>
      </c>
      <c r="E2220" s="229"/>
      <c r="F2220" s="230"/>
      <c r="G2220" s="6"/>
      <c r="H2220" s="6"/>
      <c r="I2220" s="4"/>
      <c r="V2220" s="6"/>
      <c r="X2220" s="6"/>
    </row>
    <row r="2221" spans="1:24" s="5" customFormat="1" x14ac:dyDescent="0.35">
      <c r="A2221" s="6"/>
      <c r="B2221" s="237"/>
      <c r="C2221" s="6"/>
      <c r="D2221" s="228" t="s">
        <v>393</v>
      </c>
      <c r="E2221" s="229"/>
      <c r="F2221" s="230"/>
      <c r="G2221" s="6"/>
      <c r="H2221" s="6"/>
      <c r="I2221" s="4"/>
      <c r="V2221" s="6"/>
      <c r="X2221" s="6"/>
    </row>
    <row r="2222" spans="1:24" s="5" customFormat="1" x14ac:dyDescent="0.35">
      <c r="A2222" s="6"/>
      <c r="B2222" s="237"/>
      <c r="C2222" s="6"/>
      <c r="D2222" s="228" t="s">
        <v>393</v>
      </c>
      <c r="E2222" s="229"/>
      <c r="F2222" s="230"/>
      <c r="G2222" s="6"/>
      <c r="H2222" s="6"/>
      <c r="I2222" s="4"/>
      <c r="V2222" s="6"/>
      <c r="X2222" s="6"/>
    </row>
    <row r="2223" spans="1:24" s="5" customFormat="1" x14ac:dyDescent="0.35">
      <c r="A2223" s="6"/>
      <c r="B2223" s="237"/>
      <c r="C2223" s="6"/>
      <c r="D2223" s="228" t="s">
        <v>393</v>
      </c>
      <c r="E2223" s="229"/>
      <c r="F2223" s="230"/>
      <c r="G2223" s="6"/>
      <c r="H2223" s="6"/>
      <c r="I2223" s="4"/>
      <c r="V2223" s="6"/>
      <c r="X2223" s="6"/>
    </row>
    <row r="2224" spans="1:24" s="5" customFormat="1" x14ac:dyDescent="0.35">
      <c r="A2224" s="6"/>
      <c r="B2224" s="237"/>
      <c r="C2224" s="6"/>
      <c r="D2224" s="228" t="s">
        <v>393</v>
      </c>
      <c r="E2224" s="229"/>
      <c r="F2224" s="230"/>
      <c r="G2224" s="6"/>
      <c r="H2224" s="6"/>
      <c r="I2224" s="4"/>
      <c r="V2224" s="6"/>
      <c r="X2224" s="6"/>
    </row>
    <row r="2225" spans="1:24" s="5" customFormat="1" x14ac:dyDescent="0.35">
      <c r="A2225" s="6"/>
      <c r="B2225" s="237"/>
      <c r="C2225" s="6"/>
      <c r="D2225" s="228" t="s">
        <v>393</v>
      </c>
      <c r="E2225" s="229"/>
      <c r="F2225" s="230"/>
      <c r="G2225" s="6"/>
      <c r="H2225" s="6"/>
      <c r="I2225" s="4"/>
      <c r="V2225" s="6"/>
      <c r="X2225" s="6"/>
    </row>
    <row r="2226" spans="1:24" s="5" customFormat="1" x14ac:dyDescent="0.35">
      <c r="A2226" s="6"/>
      <c r="B2226" s="237"/>
      <c r="C2226" s="6"/>
      <c r="D2226" s="228" t="s">
        <v>393</v>
      </c>
      <c r="E2226" s="229"/>
      <c r="F2226" s="230"/>
      <c r="G2226" s="6"/>
      <c r="H2226" s="6"/>
      <c r="I2226" s="4"/>
      <c r="V2226" s="6"/>
      <c r="X2226" s="6"/>
    </row>
    <row r="2227" spans="1:24" s="5" customFormat="1" x14ac:dyDescent="0.35">
      <c r="A2227" s="6"/>
      <c r="B2227" s="237"/>
      <c r="C2227" s="6"/>
      <c r="D2227" s="228" t="s">
        <v>393</v>
      </c>
      <c r="E2227" s="229"/>
      <c r="F2227" s="230"/>
      <c r="G2227" s="6"/>
      <c r="H2227" s="6"/>
      <c r="I2227" s="4"/>
      <c r="V2227" s="6"/>
      <c r="X2227" s="6"/>
    </row>
    <row r="2228" spans="1:24" s="5" customFormat="1" x14ac:dyDescent="0.35">
      <c r="A2228" s="6"/>
      <c r="B2228" s="237"/>
      <c r="C2228" s="6"/>
      <c r="D2228" s="228" t="s">
        <v>393</v>
      </c>
      <c r="E2228" s="229"/>
      <c r="F2228" s="230"/>
      <c r="G2228" s="6"/>
      <c r="H2228" s="6"/>
      <c r="I2228" s="4"/>
      <c r="V2228" s="6"/>
      <c r="X2228" s="6"/>
    </row>
    <row r="2229" spans="1:24" s="5" customFormat="1" x14ac:dyDescent="0.35">
      <c r="A2229" s="6"/>
      <c r="B2229" s="237"/>
      <c r="C2229" s="6"/>
      <c r="D2229" s="228" t="s">
        <v>393</v>
      </c>
      <c r="E2229" s="229"/>
      <c r="F2229" s="230"/>
      <c r="G2229" s="6"/>
      <c r="H2229" s="6"/>
      <c r="I2229" s="4"/>
      <c r="V2229" s="6"/>
      <c r="X2229" s="6"/>
    </row>
    <row r="2230" spans="1:24" s="5" customFormat="1" x14ac:dyDescent="0.35">
      <c r="A2230" s="6"/>
      <c r="B2230" s="237"/>
      <c r="C2230" s="6"/>
      <c r="D2230" s="228" t="s">
        <v>393</v>
      </c>
      <c r="E2230" s="229"/>
      <c r="F2230" s="230"/>
      <c r="G2230" s="6"/>
      <c r="H2230" s="6"/>
      <c r="I2230" s="4"/>
      <c r="V2230" s="6"/>
      <c r="X2230" s="6"/>
    </row>
    <row r="2231" spans="1:24" s="5" customFormat="1" x14ac:dyDescent="0.35">
      <c r="A2231" s="6"/>
      <c r="B2231" s="237"/>
      <c r="C2231" s="6"/>
      <c r="D2231" s="228" t="s">
        <v>393</v>
      </c>
      <c r="E2231" s="229"/>
      <c r="F2231" s="230"/>
      <c r="G2231" s="6"/>
      <c r="H2231" s="6"/>
      <c r="I2231" s="4"/>
      <c r="V2231" s="6"/>
      <c r="X2231" s="6"/>
    </row>
    <row r="2232" spans="1:24" s="5" customFormat="1" x14ac:dyDescent="0.35">
      <c r="A2232" s="6"/>
      <c r="B2232" s="237"/>
      <c r="C2232" s="6"/>
      <c r="D2232" s="228" t="s">
        <v>393</v>
      </c>
      <c r="E2232" s="229"/>
      <c r="F2232" s="230"/>
      <c r="G2232" s="6"/>
      <c r="H2232" s="6"/>
      <c r="I2232" s="4"/>
      <c r="V2232" s="6"/>
      <c r="X2232" s="6"/>
    </row>
    <row r="2233" spans="1:24" s="5" customFormat="1" x14ac:dyDescent="0.35">
      <c r="A2233" s="6"/>
      <c r="B2233" s="237"/>
      <c r="C2233" s="6"/>
      <c r="D2233" s="228" t="s">
        <v>393</v>
      </c>
      <c r="E2233" s="229"/>
      <c r="F2233" s="230"/>
      <c r="G2233" s="6"/>
      <c r="H2233" s="6"/>
      <c r="I2233" s="4"/>
      <c r="V2233" s="6"/>
      <c r="X2233" s="6"/>
    </row>
    <row r="2234" spans="1:24" s="5" customFormat="1" x14ac:dyDescent="0.35">
      <c r="A2234" s="6"/>
      <c r="B2234" s="237"/>
      <c r="C2234" s="6"/>
      <c r="D2234" s="228" t="s">
        <v>393</v>
      </c>
      <c r="E2234" s="229"/>
      <c r="F2234" s="230"/>
      <c r="G2234" s="6"/>
      <c r="H2234" s="6"/>
      <c r="I2234" s="4"/>
      <c r="V2234" s="6"/>
      <c r="X2234" s="6"/>
    </row>
    <row r="2235" spans="1:24" s="5" customFormat="1" x14ac:dyDescent="0.35">
      <c r="A2235" s="6"/>
      <c r="B2235" s="237"/>
      <c r="C2235" s="6"/>
      <c r="D2235" s="228" t="s">
        <v>393</v>
      </c>
      <c r="E2235" s="229"/>
      <c r="F2235" s="230"/>
      <c r="G2235" s="6"/>
      <c r="H2235" s="6"/>
      <c r="I2235" s="4"/>
      <c r="V2235" s="6"/>
      <c r="X2235" s="6"/>
    </row>
    <row r="2236" spans="1:24" s="5" customFormat="1" x14ac:dyDescent="0.35">
      <c r="A2236" s="6"/>
      <c r="B2236" s="237"/>
      <c r="C2236" s="6"/>
      <c r="D2236" s="228" t="s">
        <v>393</v>
      </c>
      <c r="E2236" s="229"/>
      <c r="F2236" s="230"/>
      <c r="G2236" s="6"/>
      <c r="H2236" s="6"/>
      <c r="I2236" s="4"/>
      <c r="V2236" s="6"/>
      <c r="X2236" s="6"/>
    </row>
    <row r="2237" spans="1:24" s="5" customFormat="1" x14ac:dyDescent="0.35">
      <c r="A2237" s="6"/>
      <c r="B2237" s="237"/>
      <c r="C2237" s="6"/>
      <c r="D2237" s="228" t="s">
        <v>393</v>
      </c>
      <c r="E2237" s="229"/>
      <c r="F2237" s="230"/>
      <c r="G2237" s="6"/>
      <c r="H2237" s="6"/>
      <c r="I2237" s="4"/>
      <c r="V2237" s="6"/>
      <c r="X2237" s="6"/>
    </row>
    <row r="2238" spans="1:24" s="5" customFormat="1" x14ac:dyDescent="0.35">
      <c r="A2238" s="6"/>
      <c r="B2238" s="237"/>
      <c r="C2238" s="6"/>
      <c r="D2238" s="228" t="s">
        <v>393</v>
      </c>
      <c r="E2238" s="229"/>
      <c r="F2238" s="230"/>
      <c r="G2238" s="6"/>
      <c r="H2238" s="6"/>
      <c r="I2238" s="4"/>
      <c r="V2238" s="6"/>
      <c r="X2238" s="6"/>
    </row>
    <row r="2239" spans="1:24" s="5" customFormat="1" x14ac:dyDescent="0.35">
      <c r="A2239" s="6"/>
      <c r="B2239" s="237"/>
      <c r="C2239" s="6"/>
      <c r="D2239" s="228" t="s">
        <v>393</v>
      </c>
      <c r="E2239" s="229"/>
      <c r="F2239" s="230"/>
      <c r="G2239" s="6"/>
      <c r="H2239" s="6"/>
      <c r="I2239" s="4"/>
      <c r="V2239" s="6"/>
      <c r="X2239" s="6"/>
    </row>
    <row r="2240" spans="1:24" s="5" customFormat="1" x14ac:dyDescent="0.35">
      <c r="A2240" s="6"/>
      <c r="B2240" s="237"/>
      <c r="C2240" s="6"/>
      <c r="D2240" s="228" t="s">
        <v>393</v>
      </c>
      <c r="E2240" s="229"/>
      <c r="F2240" s="230"/>
      <c r="G2240" s="6"/>
      <c r="H2240" s="6"/>
      <c r="I2240" s="4"/>
      <c r="V2240" s="6"/>
      <c r="X2240" s="6"/>
    </row>
    <row r="2241" spans="1:24" s="5" customFormat="1" x14ac:dyDescent="0.35">
      <c r="A2241" s="6"/>
      <c r="B2241" s="237"/>
      <c r="C2241" s="6"/>
      <c r="D2241" s="228" t="s">
        <v>393</v>
      </c>
      <c r="E2241" s="229"/>
      <c r="F2241" s="230"/>
      <c r="G2241" s="6"/>
      <c r="H2241" s="6"/>
      <c r="I2241" s="4"/>
      <c r="V2241" s="6"/>
      <c r="X2241" s="6"/>
    </row>
    <row r="2242" spans="1:24" s="5" customFormat="1" x14ac:dyDescent="0.35">
      <c r="A2242" s="6"/>
      <c r="B2242" s="237"/>
      <c r="C2242" s="6"/>
      <c r="D2242" s="228" t="s">
        <v>393</v>
      </c>
      <c r="E2242" s="229"/>
      <c r="F2242" s="230"/>
      <c r="G2242" s="6"/>
      <c r="H2242" s="6"/>
      <c r="I2242" s="4"/>
      <c r="V2242" s="6"/>
      <c r="X2242" s="6"/>
    </row>
    <row r="2243" spans="1:24" s="5" customFormat="1" x14ac:dyDescent="0.35">
      <c r="A2243" s="6"/>
      <c r="B2243" s="237"/>
      <c r="C2243" s="6"/>
      <c r="D2243" s="228" t="s">
        <v>393</v>
      </c>
      <c r="E2243" s="229"/>
      <c r="F2243" s="230"/>
      <c r="G2243" s="6"/>
      <c r="H2243" s="6"/>
      <c r="I2243" s="4"/>
      <c r="V2243" s="6"/>
      <c r="X2243" s="6"/>
    </row>
    <row r="2244" spans="1:24" s="5" customFormat="1" x14ac:dyDescent="0.35">
      <c r="A2244" s="6"/>
      <c r="B2244" s="237"/>
      <c r="C2244" s="6"/>
      <c r="D2244" s="228" t="s">
        <v>393</v>
      </c>
      <c r="E2244" s="229"/>
      <c r="F2244" s="230"/>
      <c r="G2244" s="6"/>
      <c r="H2244" s="6"/>
      <c r="I2244" s="4"/>
      <c r="V2244" s="6"/>
      <c r="X2244" s="6"/>
    </row>
    <row r="2245" spans="1:24" s="5" customFormat="1" x14ac:dyDescent="0.35">
      <c r="A2245" s="6"/>
      <c r="B2245" s="237"/>
      <c r="C2245" s="6"/>
      <c r="D2245" s="228" t="s">
        <v>393</v>
      </c>
      <c r="E2245" s="229"/>
      <c r="F2245" s="230"/>
      <c r="G2245" s="6"/>
      <c r="H2245" s="6"/>
      <c r="I2245" s="4"/>
      <c r="V2245" s="6"/>
      <c r="X2245" s="6"/>
    </row>
    <row r="2246" spans="1:24" s="5" customFormat="1" x14ac:dyDescent="0.35">
      <c r="A2246" s="6"/>
      <c r="B2246" s="237"/>
      <c r="C2246" s="6"/>
      <c r="D2246" s="228" t="s">
        <v>393</v>
      </c>
      <c r="E2246" s="229"/>
      <c r="F2246" s="230"/>
      <c r="G2246" s="6"/>
      <c r="H2246" s="6"/>
      <c r="I2246" s="4"/>
      <c r="V2246" s="6"/>
      <c r="X2246" s="6"/>
    </row>
    <row r="2247" spans="1:24" s="5" customFormat="1" x14ac:dyDescent="0.35">
      <c r="A2247" s="6"/>
      <c r="B2247" s="237"/>
      <c r="C2247" s="6"/>
      <c r="D2247" s="228" t="s">
        <v>393</v>
      </c>
      <c r="E2247" s="229"/>
      <c r="F2247" s="230"/>
      <c r="G2247" s="6"/>
      <c r="H2247" s="6"/>
      <c r="I2247" s="4"/>
      <c r="V2247" s="6"/>
      <c r="X2247" s="6"/>
    </row>
    <row r="2248" spans="1:24" s="5" customFormat="1" x14ac:dyDescent="0.35">
      <c r="A2248" s="6"/>
      <c r="B2248" s="237"/>
      <c r="C2248" s="6"/>
      <c r="D2248" s="228" t="s">
        <v>393</v>
      </c>
      <c r="E2248" s="229"/>
      <c r="F2248" s="230"/>
      <c r="G2248" s="6"/>
      <c r="H2248" s="6"/>
      <c r="I2248" s="4"/>
      <c r="V2248" s="6"/>
      <c r="X2248" s="6"/>
    </row>
    <row r="2249" spans="1:24" s="5" customFormat="1" x14ac:dyDescent="0.35">
      <c r="A2249" s="6"/>
      <c r="B2249" s="237"/>
      <c r="C2249" s="6"/>
      <c r="D2249" s="228" t="s">
        <v>393</v>
      </c>
      <c r="E2249" s="229"/>
      <c r="F2249" s="230"/>
      <c r="G2249" s="6"/>
      <c r="H2249" s="6"/>
      <c r="I2249" s="4"/>
      <c r="V2249" s="6"/>
      <c r="X2249" s="6"/>
    </row>
    <row r="2250" spans="1:24" s="5" customFormat="1" x14ac:dyDescent="0.35">
      <c r="A2250" s="6"/>
      <c r="B2250" s="237"/>
      <c r="C2250" s="6"/>
      <c r="D2250" s="228" t="s">
        <v>393</v>
      </c>
      <c r="E2250" s="229"/>
      <c r="F2250" s="230"/>
      <c r="G2250" s="6"/>
      <c r="H2250" s="6"/>
      <c r="I2250" s="4"/>
      <c r="V2250" s="6"/>
      <c r="X2250" s="6"/>
    </row>
    <row r="2251" spans="1:24" s="5" customFormat="1" x14ac:dyDescent="0.35">
      <c r="A2251" s="6"/>
      <c r="B2251" s="237"/>
      <c r="C2251" s="6"/>
      <c r="D2251" s="228" t="s">
        <v>393</v>
      </c>
      <c r="E2251" s="229"/>
      <c r="F2251" s="230"/>
      <c r="G2251" s="6"/>
      <c r="H2251" s="6"/>
      <c r="I2251" s="4"/>
      <c r="V2251" s="6"/>
      <c r="X2251" s="6"/>
    </row>
    <row r="2252" spans="1:24" s="5" customFormat="1" x14ac:dyDescent="0.35">
      <c r="A2252" s="6"/>
      <c r="B2252" s="237"/>
      <c r="C2252" s="6"/>
      <c r="D2252" s="228" t="s">
        <v>393</v>
      </c>
      <c r="E2252" s="229"/>
      <c r="F2252" s="230"/>
      <c r="G2252" s="6"/>
      <c r="H2252" s="6"/>
      <c r="I2252" s="4"/>
      <c r="V2252" s="6"/>
      <c r="X2252" s="6"/>
    </row>
    <row r="2253" spans="1:24" s="5" customFormat="1" x14ac:dyDescent="0.35">
      <c r="A2253" s="6"/>
      <c r="B2253" s="237"/>
      <c r="C2253" s="6"/>
      <c r="D2253" s="228" t="s">
        <v>393</v>
      </c>
      <c r="E2253" s="229"/>
      <c r="F2253" s="230"/>
      <c r="G2253" s="6"/>
      <c r="H2253" s="6"/>
      <c r="I2253" s="4"/>
      <c r="V2253" s="6"/>
      <c r="X2253" s="6"/>
    </row>
    <row r="2254" spans="1:24" s="5" customFormat="1" x14ac:dyDescent="0.35">
      <c r="A2254" s="6"/>
      <c r="B2254" s="237"/>
      <c r="C2254" s="6"/>
      <c r="D2254" s="228" t="s">
        <v>393</v>
      </c>
      <c r="E2254" s="229"/>
      <c r="F2254" s="230"/>
      <c r="G2254" s="6"/>
      <c r="H2254" s="6"/>
      <c r="I2254" s="4"/>
      <c r="V2254" s="6"/>
      <c r="X2254" s="6"/>
    </row>
    <row r="2255" spans="1:24" s="5" customFormat="1" x14ac:dyDescent="0.35">
      <c r="A2255" s="6"/>
      <c r="B2255" s="237"/>
      <c r="C2255" s="6"/>
      <c r="D2255" s="228" t="s">
        <v>393</v>
      </c>
      <c r="E2255" s="229"/>
      <c r="F2255" s="230"/>
      <c r="G2255" s="6"/>
      <c r="H2255" s="6"/>
      <c r="I2255" s="4"/>
      <c r="V2255" s="6"/>
      <c r="X2255" s="6"/>
    </row>
    <row r="2256" spans="1:24" s="5" customFormat="1" x14ac:dyDescent="0.35">
      <c r="A2256" s="6"/>
      <c r="B2256" s="237"/>
      <c r="C2256" s="6"/>
      <c r="D2256" s="228" t="s">
        <v>393</v>
      </c>
      <c r="E2256" s="229"/>
      <c r="F2256" s="230"/>
      <c r="G2256" s="6"/>
      <c r="H2256" s="6"/>
      <c r="I2256" s="4"/>
      <c r="V2256" s="6"/>
      <c r="X2256" s="6"/>
    </row>
    <row r="2257" spans="1:24" s="5" customFormat="1" x14ac:dyDescent="0.35">
      <c r="A2257" s="6"/>
      <c r="B2257" s="237"/>
      <c r="C2257" s="6"/>
      <c r="D2257" s="228" t="s">
        <v>393</v>
      </c>
      <c r="E2257" s="229"/>
      <c r="F2257" s="230"/>
      <c r="G2257" s="6"/>
      <c r="H2257" s="6"/>
      <c r="I2257" s="4"/>
      <c r="V2257" s="6"/>
      <c r="X2257" s="6"/>
    </row>
    <row r="2258" spans="1:24" s="5" customFormat="1" x14ac:dyDescent="0.35">
      <c r="A2258" s="6"/>
      <c r="B2258" s="237"/>
      <c r="C2258" s="6"/>
      <c r="D2258" s="228" t="s">
        <v>393</v>
      </c>
      <c r="E2258" s="229"/>
      <c r="F2258" s="230"/>
      <c r="G2258" s="6"/>
      <c r="H2258" s="6"/>
      <c r="I2258" s="4"/>
      <c r="V2258" s="6"/>
      <c r="X2258" s="6"/>
    </row>
    <row r="2259" spans="1:24" s="5" customFormat="1" x14ac:dyDescent="0.35">
      <c r="A2259" s="6"/>
      <c r="B2259" s="237"/>
      <c r="C2259" s="6"/>
      <c r="D2259" s="228" t="s">
        <v>393</v>
      </c>
      <c r="E2259" s="229"/>
      <c r="F2259" s="230"/>
      <c r="G2259" s="6"/>
      <c r="H2259" s="6"/>
      <c r="I2259" s="4"/>
      <c r="V2259" s="6"/>
      <c r="X2259" s="6"/>
    </row>
    <row r="2260" spans="1:24" s="5" customFormat="1" x14ac:dyDescent="0.35">
      <c r="A2260" s="6"/>
      <c r="B2260" s="237"/>
      <c r="C2260" s="6"/>
      <c r="D2260" s="228" t="s">
        <v>393</v>
      </c>
      <c r="E2260" s="229"/>
      <c r="F2260" s="230"/>
      <c r="G2260" s="6"/>
      <c r="H2260" s="6"/>
      <c r="I2260" s="4"/>
      <c r="V2260" s="6"/>
      <c r="X2260" s="6"/>
    </row>
    <row r="2261" spans="1:24" s="5" customFormat="1" x14ac:dyDescent="0.35">
      <c r="A2261" s="6"/>
      <c r="B2261" s="237"/>
      <c r="C2261" s="6"/>
      <c r="D2261" s="228" t="s">
        <v>393</v>
      </c>
      <c r="E2261" s="229"/>
      <c r="F2261" s="230"/>
      <c r="G2261" s="6"/>
      <c r="H2261" s="6"/>
      <c r="I2261" s="4"/>
      <c r="V2261" s="6"/>
      <c r="X2261" s="6"/>
    </row>
    <row r="2262" spans="1:24" s="5" customFormat="1" x14ac:dyDescent="0.35">
      <c r="A2262" s="6"/>
      <c r="B2262" s="237"/>
      <c r="C2262" s="6"/>
      <c r="D2262" s="228" t="s">
        <v>393</v>
      </c>
      <c r="E2262" s="229"/>
      <c r="F2262" s="230"/>
      <c r="G2262" s="6"/>
      <c r="H2262" s="6"/>
      <c r="I2262" s="4"/>
      <c r="V2262" s="6"/>
      <c r="X2262" s="6"/>
    </row>
    <row r="2263" spans="1:24" s="5" customFormat="1" x14ac:dyDescent="0.35">
      <c r="A2263" s="6"/>
      <c r="B2263" s="237"/>
      <c r="C2263" s="6"/>
      <c r="D2263" s="228" t="s">
        <v>393</v>
      </c>
      <c r="E2263" s="229"/>
      <c r="F2263" s="230"/>
      <c r="G2263" s="6"/>
      <c r="H2263" s="6"/>
      <c r="I2263" s="4"/>
      <c r="V2263" s="6"/>
      <c r="X2263" s="6"/>
    </row>
    <row r="2264" spans="1:24" s="5" customFormat="1" x14ac:dyDescent="0.35">
      <c r="A2264" s="6"/>
      <c r="B2264" s="237"/>
      <c r="C2264" s="6"/>
      <c r="D2264" s="228" t="s">
        <v>393</v>
      </c>
      <c r="E2264" s="229"/>
      <c r="F2264" s="230"/>
      <c r="G2264" s="6"/>
      <c r="H2264" s="6"/>
      <c r="I2264" s="4"/>
      <c r="V2264" s="6"/>
      <c r="X2264" s="6"/>
    </row>
    <row r="2265" spans="1:24" s="5" customFormat="1" x14ac:dyDescent="0.35">
      <c r="A2265" s="6"/>
      <c r="B2265" s="237"/>
      <c r="C2265" s="6"/>
      <c r="D2265" s="228" t="s">
        <v>393</v>
      </c>
      <c r="E2265" s="229"/>
      <c r="F2265" s="230"/>
      <c r="G2265" s="6"/>
      <c r="H2265" s="6"/>
      <c r="I2265" s="4"/>
      <c r="V2265" s="6"/>
      <c r="X2265" s="6"/>
    </row>
    <row r="2266" spans="1:24" s="5" customFormat="1" x14ac:dyDescent="0.35">
      <c r="A2266" s="6"/>
      <c r="B2266" s="237"/>
      <c r="C2266" s="6"/>
      <c r="D2266" s="228" t="s">
        <v>393</v>
      </c>
      <c r="E2266" s="229"/>
      <c r="F2266" s="230"/>
      <c r="G2266" s="6"/>
      <c r="H2266" s="6"/>
      <c r="I2266" s="4"/>
      <c r="V2266" s="6"/>
      <c r="X2266" s="6"/>
    </row>
    <row r="2267" spans="1:24" s="5" customFormat="1" x14ac:dyDescent="0.35">
      <c r="A2267" s="6"/>
      <c r="B2267" s="237"/>
      <c r="C2267" s="6"/>
      <c r="D2267" s="228" t="s">
        <v>393</v>
      </c>
      <c r="E2267" s="229"/>
      <c r="F2267" s="230"/>
      <c r="G2267" s="6"/>
      <c r="H2267" s="6"/>
      <c r="I2267" s="4"/>
      <c r="V2267" s="6"/>
      <c r="X2267" s="6"/>
    </row>
    <row r="2268" spans="1:24" s="5" customFormat="1" x14ac:dyDescent="0.35">
      <c r="A2268" s="6"/>
      <c r="B2268" s="237"/>
      <c r="C2268" s="6"/>
      <c r="D2268" s="228" t="s">
        <v>393</v>
      </c>
      <c r="E2268" s="229"/>
      <c r="F2268" s="230"/>
      <c r="G2268" s="6"/>
      <c r="H2268" s="6"/>
      <c r="I2268" s="4"/>
      <c r="V2268" s="6"/>
      <c r="X2268" s="6"/>
    </row>
    <row r="2269" spans="1:24" s="5" customFormat="1" x14ac:dyDescent="0.35">
      <c r="A2269" s="6"/>
      <c r="B2269" s="237"/>
      <c r="C2269" s="6"/>
      <c r="D2269" s="228" t="s">
        <v>393</v>
      </c>
      <c r="E2269" s="229"/>
      <c r="F2269" s="230"/>
      <c r="G2269" s="6"/>
      <c r="H2269" s="6"/>
      <c r="I2269" s="4"/>
      <c r="V2269" s="6"/>
      <c r="X2269" s="6"/>
    </row>
    <row r="2270" spans="1:24" s="5" customFormat="1" x14ac:dyDescent="0.35">
      <c r="A2270" s="6"/>
      <c r="B2270" s="237"/>
      <c r="C2270" s="6"/>
      <c r="D2270" s="228" t="s">
        <v>393</v>
      </c>
      <c r="E2270" s="229"/>
      <c r="F2270" s="230"/>
      <c r="G2270" s="6"/>
      <c r="H2270" s="6"/>
      <c r="I2270" s="4"/>
      <c r="V2270" s="6"/>
      <c r="X2270" s="6"/>
    </row>
    <row r="2271" spans="1:24" s="5" customFormat="1" x14ac:dyDescent="0.35">
      <c r="A2271" s="6"/>
      <c r="B2271" s="237"/>
      <c r="C2271" s="6"/>
      <c r="D2271" s="228" t="s">
        <v>393</v>
      </c>
      <c r="E2271" s="229"/>
      <c r="F2271" s="230"/>
      <c r="G2271" s="6"/>
      <c r="H2271" s="6"/>
      <c r="I2271" s="4"/>
      <c r="V2271" s="6"/>
      <c r="X2271" s="6"/>
    </row>
    <row r="2272" spans="1:24" s="5" customFormat="1" x14ac:dyDescent="0.35">
      <c r="A2272" s="6"/>
      <c r="B2272" s="237"/>
      <c r="C2272" s="6"/>
      <c r="D2272" s="228" t="s">
        <v>393</v>
      </c>
      <c r="E2272" s="229"/>
      <c r="F2272" s="230"/>
      <c r="G2272" s="6"/>
      <c r="H2272" s="6"/>
      <c r="I2272" s="4"/>
      <c r="V2272" s="6"/>
      <c r="X2272" s="6"/>
    </row>
    <row r="2273" spans="1:24" s="5" customFormat="1" x14ac:dyDescent="0.35">
      <c r="A2273" s="6"/>
      <c r="B2273" s="237"/>
      <c r="C2273" s="6"/>
      <c r="D2273" s="228" t="s">
        <v>393</v>
      </c>
      <c r="E2273" s="229"/>
      <c r="F2273" s="230"/>
      <c r="G2273" s="6"/>
      <c r="H2273" s="6"/>
      <c r="I2273" s="4"/>
      <c r="V2273" s="6"/>
      <c r="X2273" s="6"/>
    </row>
    <row r="2274" spans="1:24" s="5" customFormat="1" x14ac:dyDescent="0.35">
      <c r="A2274" s="6"/>
      <c r="B2274" s="237"/>
      <c r="C2274" s="6"/>
      <c r="D2274" s="228" t="s">
        <v>393</v>
      </c>
      <c r="E2274" s="229"/>
      <c r="F2274" s="230"/>
      <c r="G2274" s="6"/>
      <c r="H2274" s="6"/>
      <c r="I2274" s="4"/>
      <c r="V2274" s="6"/>
      <c r="X2274" s="6"/>
    </row>
    <row r="2275" spans="1:24" s="5" customFormat="1" x14ac:dyDescent="0.35">
      <c r="A2275" s="6"/>
      <c r="B2275" s="237"/>
      <c r="C2275" s="6"/>
      <c r="D2275" s="228" t="s">
        <v>393</v>
      </c>
      <c r="E2275" s="229"/>
      <c r="F2275" s="230"/>
      <c r="G2275" s="6"/>
      <c r="H2275" s="6"/>
      <c r="I2275" s="4"/>
      <c r="V2275" s="6"/>
      <c r="X2275" s="6"/>
    </row>
    <row r="2276" spans="1:24" s="5" customFormat="1" x14ac:dyDescent="0.35">
      <c r="A2276" s="6"/>
      <c r="B2276" s="237"/>
      <c r="C2276" s="6"/>
      <c r="D2276" s="228" t="s">
        <v>393</v>
      </c>
      <c r="E2276" s="229"/>
      <c r="F2276" s="230"/>
      <c r="G2276" s="6"/>
      <c r="H2276" s="6"/>
      <c r="I2276" s="4"/>
      <c r="V2276" s="6"/>
      <c r="X2276" s="6"/>
    </row>
    <row r="2277" spans="1:24" s="5" customFormat="1" x14ac:dyDescent="0.35">
      <c r="A2277" s="6"/>
      <c r="B2277" s="237"/>
      <c r="C2277" s="6"/>
      <c r="D2277" s="228" t="s">
        <v>393</v>
      </c>
      <c r="E2277" s="229"/>
      <c r="F2277" s="230"/>
      <c r="G2277" s="6"/>
      <c r="H2277" s="6"/>
      <c r="I2277" s="4"/>
      <c r="V2277" s="6"/>
      <c r="X2277" s="6"/>
    </row>
    <row r="2278" spans="1:24" s="5" customFormat="1" x14ac:dyDescent="0.35">
      <c r="A2278" s="6"/>
      <c r="B2278" s="237"/>
      <c r="C2278" s="6"/>
      <c r="D2278" s="228" t="s">
        <v>393</v>
      </c>
      <c r="E2278" s="229"/>
      <c r="F2278" s="230"/>
      <c r="G2278" s="6"/>
      <c r="H2278" s="6"/>
      <c r="I2278" s="4"/>
      <c r="V2278" s="6"/>
      <c r="X2278" s="6"/>
    </row>
    <row r="2279" spans="1:24" s="5" customFormat="1" x14ac:dyDescent="0.35">
      <c r="A2279" s="6"/>
      <c r="B2279" s="237"/>
      <c r="C2279" s="6"/>
      <c r="D2279" s="228" t="s">
        <v>393</v>
      </c>
      <c r="E2279" s="229"/>
      <c r="F2279" s="230"/>
      <c r="G2279" s="6"/>
      <c r="H2279" s="6"/>
      <c r="I2279" s="4"/>
      <c r="V2279" s="6"/>
      <c r="X2279" s="6"/>
    </row>
    <row r="2280" spans="1:24" s="5" customFormat="1" x14ac:dyDescent="0.35">
      <c r="A2280" s="6"/>
      <c r="B2280" s="237"/>
      <c r="C2280" s="6"/>
      <c r="D2280" s="228" t="s">
        <v>393</v>
      </c>
      <c r="E2280" s="229"/>
      <c r="F2280" s="230"/>
      <c r="G2280" s="6"/>
      <c r="H2280" s="6"/>
      <c r="I2280" s="4"/>
      <c r="V2280" s="6"/>
      <c r="X2280" s="6"/>
    </row>
    <row r="2281" spans="1:24" s="5" customFormat="1" x14ac:dyDescent="0.35">
      <c r="A2281" s="6"/>
      <c r="B2281" s="237"/>
      <c r="C2281" s="6"/>
      <c r="D2281" s="228" t="s">
        <v>393</v>
      </c>
      <c r="E2281" s="229"/>
      <c r="F2281" s="230"/>
      <c r="G2281" s="6"/>
      <c r="H2281" s="6"/>
      <c r="I2281" s="4"/>
      <c r="V2281" s="6"/>
      <c r="X2281" s="6"/>
    </row>
    <row r="2282" spans="1:24" s="5" customFormat="1" x14ac:dyDescent="0.35">
      <c r="A2282" s="6"/>
      <c r="B2282" s="237"/>
      <c r="C2282" s="6"/>
      <c r="D2282" s="228" t="s">
        <v>393</v>
      </c>
      <c r="E2282" s="229"/>
      <c r="F2282" s="230"/>
      <c r="G2282" s="6"/>
      <c r="H2282" s="6"/>
      <c r="I2282" s="4"/>
      <c r="V2282" s="6"/>
      <c r="X2282" s="6"/>
    </row>
    <row r="2283" spans="1:24" s="5" customFormat="1" x14ac:dyDescent="0.35">
      <c r="A2283" s="6"/>
      <c r="B2283" s="237"/>
      <c r="C2283" s="6"/>
      <c r="D2283" s="228" t="s">
        <v>393</v>
      </c>
      <c r="E2283" s="229"/>
      <c r="F2283" s="230"/>
      <c r="G2283" s="6"/>
      <c r="H2283" s="6"/>
      <c r="I2283" s="4"/>
      <c r="V2283" s="6"/>
      <c r="X2283" s="6"/>
    </row>
    <row r="2284" spans="1:24" s="5" customFormat="1" x14ac:dyDescent="0.35">
      <c r="A2284" s="6"/>
      <c r="B2284" s="237"/>
      <c r="C2284" s="6"/>
      <c r="D2284" s="228" t="s">
        <v>393</v>
      </c>
      <c r="E2284" s="229"/>
      <c r="F2284" s="230"/>
      <c r="G2284" s="6"/>
      <c r="H2284" s="6"/>
      <c r="I2284" s="4"/>
      <c r="V2284" s="6"/>
      <c r="X2284" s="6"/>
    </row>
    <row r="2285" spans="1:24" s="5" customFormat="1" x14ac:dyDescent="0.35">
      <c r="A2285" s="6"/>
      <c r="B2285" s="237"/>
      <c r="C2285" s="6"/>
      <c r="D2285" s="228" t="s">
        <v>393</v>
      </c>
      <c r="E2285" s="229"/>
      <c r="F2285" s="230"/>
      <c r="G2285" s="6"/>
      <c r="H2285" s="6"/>
      <c r="I2285" s="4"/>
      <c r="V2285" s="6"/>
      <c r="X2285" s="6"/>
    </row>
    <row r="2286" spans="1:24" s="5" customFormat="1" x14ac:dyDescent="0.35">
      <c r="A2286" s="6"/>
      <c r="B2286" s="237"/>
      <c r="C2286" s="6"/>
      <c r="D2286" s="228" t="s">
        <v>393</v>
      </c>
      <c r="E2286" s="229"/>
      <c r="F2286" s="230"/>
      <c r="G2286" s="6"/>
      <c r="H2286" s="6"/>
      <c r="I2286" s="4"/>
      <c r="V2286" s="6"/>
      <c r="X2286" s="6"/>
    </row>
    <row r="2287" spans="1:24" s="5" customFormat="1" x14ac:dyDescent="0.35">
      <c r="A2287" s="6"/>
      <c r="B2287" s="237"/>
      <c r="C2287" s="6"/>
      <c r="D2287" s="228" t="s">
        <v>393</v>
      </c>
      <c r="E2287" s="229"/>
      <c r="F2287" s="230"/>
      <c r="G2287" s="6"/>
      <c r="H2287" s="6"/>
      <c r="I2287" s="4"/>
      <c r="V2287" s="6"/>
      <c r="X2287" s="6"/>
    </row>
    <row r="2288" spans="1:24" s="5" customFormat="1" x14ac:dyDescent="0.35">
      <c r="A2288" s="6"/>
      <c r="B2288" s="237"/>
      <c r="C2288" s="6"/>
      <c r="D2288" s="228" t="s">
        <v>393</v>
      </c>
      <c r="E2288" s="229"/>
      <c r="F2288" s="230"/>
      <c r="G2288" s="6"/>
      <c r="H2288" s="6"/>
      <c r="I2288" s="4"/>
      <c r="V2288" s="6"/>
      <c r="X2288" s="6"/>
    </row>
    <row r="2289" spans="1:24" s="5" customFormat="1" x14ac:dyDescent="0.35">
      <c r="A2289" s="6"/>
      <c r="B2289" s="237"/>
      <c r="C2289" s="6"/>
      <c r="D2289" s="228" t="s">
        <v>393</v>
      </c>
      <c r="E2289" s="229"/>
      <c r="F2289" s="230"/>
      <c r="G2289" s="6"/>
      <c r="H2289" s="6"/>
      <c r="I2289" s="4"/>
      <c r="V2289" s="6"/>
      <c r="X2289" s="6"/>
    </row>
    <row r="2290" spans="1:24" s="5" customFormat="1" x14ac:dyDescent="0.35">
      <c r="A2290" s="6"/>
      <c r="B2290" s="237"/>
      <c r="C2290" s="6"/>
      <c r="D2290" s="228" t="s">
        <v>393</v>
      </c>
      <c r="E2290" s="229"/>
      <c r="F2290" s="230"/>
      <c r="G2290" s="6"/>
      <c r="H2290" s="6"/>
      <c r="I2290" s="4"/>
      <c r="V2290" s="6"/>
      <c r="X2290" s="6"/>
    </row>
    <row r="2291" spans="1:24" s="5" customFormat="1" x14ac:dyDescent="0.35">
      <c r="A2291" s="6"/>
      <c r="B2291" s="237"/>
      <c r="C2291" s="6"/>
      <c r="D2291" s="228" t="s">
        <v>393</v>
      </c>
      <c r="E2291" s="229"/>
      <c r="F2291" s="230"/>
      <c r="G2291" s="6"/>
      <c r="H2291" s="6"/>
      <c r="I2291" s="4"/>
      <c r="V2291" s="6"/>
      <c r="X2291" s="6"/>
    </row>
    <row r="2292" spans="1:24" s="5" customFormat="1" x14ac:dyDescent="0.35">
      <c r="A2292" s="6"/>
      <c r="B2292" s="237"/>
      <c r="C2292" s="6"/>
      <c r="D2292" s="228" t="s">
        <v>393</v>
      </c>
      <c r="E2292" s="229"/>
      <c r="F2292" s="230"/>
      <c r="G2292" s="6"/>
      <c r="H2292" s="6"/>
      <c r="I2292" s="4"/>
      <c r="V2292" s="6"/>
      <c r="X2292" s="6"/>
    </row>
    <row r="2293" spans="1:24" s="5" customFormat="1" x14ac:dyDescent="0.35">
      <c r="A2293" s="6"/>
      <c r="B2293" s="237"/>
      <c r="C2293" s="6"/>
      <c r="D2293" s="228" t="s">
        <v>393</v>
      </c>
      <c r="E2293" s="229"/>
      <c r="F2293" s="230"/>
      <c r="G2293" s="6"/>
      <c r="H2293" s="6"/>
      <c r="I2293" s="4"/>
      <c r="V2293" s="6"/>
      <c r="X2293" s="6"/>
    </row>
    <row r="2294" spans="1:24" s="5" customFormat="1" x14ac:dyDescent="0.35">
      <c r="A2294" s="6"/>
      <c r="B2294" s="237"/>
      <c r="C2294" s="6"/>
      <c r="D2294" s="228" t="s">
        <v>393</v>
      </c>
      <c r="E2294" s="229"/>
      <c r="F2294" s="230"/>
      <c r="G2294" s="6"/>
      <c r="H2294" s="6"/>
      <c r="I2294" s="4"/>
      <c r="V2294" s="6"/>
      <c r="X2294" s="6"/>
    </row>
    <row r="2295" spans="1:24" s="5" customFormat="1" x14ac:dyDescent="0.35">
      <c r="A2295" s="6"/>
      <c r="B2295" s="237"/>
      <c r="C2295" s="6"/>
      <c r="D2295" s="228" t="s">
        <v>393</v>
      </c>
      <c r="E2295" s="229"/>
      <c r="F2295" s="230"/>
      <c r="G2295" s="6"/>
      <c r="H2295" s="6"/>
      <c r="I2295" s="4"/>
      <c r="V2295" s="6"/>
      <c r="X2295" s="6"/>
    </row>
    <row r="2296" spans="1:24" s="5" customFormat="1" x14ac:dyDescent="0.35">
      <c r="A2296" s="6"/>
      <c r="B2296" s="237"/>
      <c r="C2296" s="6"/>
      <c r="D2296" s="228" t="s">
        <v>393</v>
      </c>
      <c r="E2296" s="229"/>
      <c r="F2296" s="230"/>
      <c r="G2296" s="6"/>
      <c r="H2296" s="6"/>
      <c r="I2296" s="4"/>
      <c r="V2296" s="6"/>
      <c r="X2296" s="6"/>
    </row>
    <row r="2297" spans="1:24" s="5" customFormat="1" x14ac:dyDescent="0.35">
      <c r="A2297" s="6"/>
      <c r="B2297" s="237"/>
      <c r="C2297" s="6"/>
      <c r="D2297" s="228" t="s">
        <v>393</v>
      </c>
      <c r="E2297" s="229"/>
      <c r="F2297" s="230"/>
      <c r="G2297" s="6"/>
      <c r="H2297" s="6"/>
      <c r="I2297" s="4"/>
      <c r="V2297" s="6"/>
      <c r="X2297" s="6"/>
    </row>
    <row r="2298" spans="1:24" s="5" customFormat="1" x14ac:dyDescent="0.35">
      <c r="A2298" s="6"/>
      <c r="B2298" s="237"/>
      <c r="C2298" s="6"/>
      <c r="D2298" s="228" t="s">
        <v>393</v>
      </c>
      <c r="E2298" s="229"/>
      <c r="F2298" s="230"/>
      <c r="G2298" s="6"/>
      <c r="H2298" s="6"/>
      <c r="I2298" s="4"/>
      <c r="V2298" s="6"/>
      <c r="X2298" s="6"/>
    </row>
    <row r="2299" spans="1:24" s="5" customFormat="1" x14ac:dyDescent="0.35">
      <c r="A2299" s="6"/>
      <c r="B2299" s="237"/>
      <c r="C2299" s="6"/>
      <c r="D2299" s="228" t="s">
        <v>393</v>
      </c>
      <c r="E2299" s="229"/>
      <c r="F2299" s="230"/>
      <c r="G2299" s="6"/>
      <c r="H2299" s="6"/>
      <c r="I2299" s="4"/>
      <c r="V2299" s="6"/>
      <c r="X2299" s="6"/>
    </row>
    <row r="2300" spans="1:24" s="5" customFormat="1" x14ac:dyDescent="0.35">
      <c r="A2300" s="6"/>
      <c r="B2300" s="237"/>
      <c r="C2300" s="6"/>
      <c r="D2300" s="228" t="s">
        <v>393</v>
      </c>
      <c r="E2300" s="229"/>
      <c r="F2300" s="230"/>
      <c r="G2300" s="6"/>
      <c r="H2300" s="6"/>
      <c r="I2300" s="4"/>
      <c r="V2300" s="6"/>
      <c r="X2300" s="6"/>
    </row>
    <row r="2301" spans="1:24" s="5" customFormat="1" x14ac:dyDescent="0.35">
      <c r="A2301" s="6"/>
      <c r="B2301" s="237"/>
      <c r="C2301" s="6"/>
      <c r="D2301" s="228" t="s">
        <v>393</v>
      </c>
      <c r="E2301" s="229"/>
      <c r="F2301" s="230"/>
      <c r="G2301" s="6"/>
      <c r="H2301" s="6"/>
      <c r="I2301" s="4"/>
      <c r="V2301" s="6"/>
      <c r="X2301" s="6"/>
    </row>
    <row r="2302" spans="1:24" s="5" customFormat="1" x14ac:dyDescent="0.35">
      <c r="A2302" s="6"/>
      <c r="B2302" s="237"/>
      <c r="C2302" s="6"/>
      <c r="D2302" s="228" t="s">
        <v>393</v>
      </c>
      <c r="E2302" s="229"/>
      <c r="F2302" s="230"/>
      <c r="G2302" s="6"/>
      <c r="H2302" s="6"/>
      <c r="I2302" s="4"/>
      <c r="V2302" s="6"/>
      <c r="X2302" s="6"/>
    </row>
    <row r="2303" spans="1:24" s="5" customFormat="1" x14ac:dyDescent="0.35">
      <c r="A2303" s="6"/>
      <c r="B2303" s="237"/>
      <c r="C2303" s="6"/>
      <c r="D2303" s="228" t="s">
        <v>393</v>
      </c>
      <c r="E2303" s="229"/>
      <c r="F2303" s="230"/>
      <c r="G2303" s="6"/>
      <c r="H2303" s="6"/>
      <c r="I2303" s="4"/>
      <c r="V2303" s="6"/>
      <c r="X2303" s="6"/>
    </row>
    <row r="2304" spans="1:24" s="5" customFormat="1" x14ac:dyDescent="0.35">
      <c r="A2304" s="6"/>
      <c r="B2304" s="237"/>
      <c r="C2304" s="6"/>
      <c r="D2304" s="228" t="s">
        <v>393</v>
      </c>
      <c r="E2304" s="229"/>
      <c r="F2304" s="230"/>
      <c r="G2304" s="6"/>
      <c r="H2304" s="6"/>
      <c r="I2304" s="4"/>
      <c r="V2304" s="6"/>
      <c r="X2304" s="6"/>
    </row>
    <row r="2305" spans="1:24" s="5" customFormat="1" x14ac:dyDescent="0.35">
      <c r="A2305" s="6"/>
      <c r="B2305" s="237"/>
      <c r="C2305" s="6"/>
      <c r="D2305" s="228" t="s">
        <v>393</v>
      </c>
      <c r="E2305" s="229"/>
      <c r="F2305" s="230"/>
      <c r="G2305" s="6"/>
      <c r="H2305" s="6"/>
      <c r="I2305" s="4"/>
      <c r="V2305" s="6"/>
      <c r="X2305" s="6"/>
    </row>
    <row r="2306" spans="1:24" s="5" customFormat="1" x14ac:dyDescent="0.35">
      <c r="A2306" s="6"/>
      <c r="B2306" s="237"/>
      <c r="C2306" s="6"/>
      <c r="D2306" s="228" t="s">
        <v>393</v>
      </c>
      <c r="E2306" s="229"/>
      <c r="F2306" s="230"/>
      <c r="G2306" s="6"/>
      <c r="H2306" s="6"/>
      <c r="I2306" s="4"/>
      <c r="V2306" s="6"/>
      <c r="X2306" s="6"/>
    </row>
    <row r="2307" spans="1:24" s="5" customFormat="1" x14ac:dyDescent="0.35">
      <c r="A2307" s="6"/>
      <c r="B2307" s="237"/>
      <c r="C2307" s="6"/>
      <c r="D2307" s="228" t="s">
        <v>393</v>
      </c>
      <c r="E2307" s="229"/>
      <c r="F2307" s="230"/>
      <c r="G2307" s="6"/>
      <c r="H2307" s="6"/>
      <c r="I2307" s="4"/>
      <c r="V2307" s="6"/>
      <c r="X2307" s="6"/>
    </row>
    <row r="2308" spans="1:24" s="5" customFormat="1" x14ac:dyDescent="0.35">
      <c r="A2308" s="6"/>
      <c r="B2308" s="237"/>
      <c r="C2308" s="6"/>
      <c r="D2308" s="228" t="s">
        <v>393</v>
      </c>
      <c r="E2308" s="229"/>
      <c r="F2308" s="230"/>
      <c r="G2308" s="6"/>
      <c r="H2308" s="6"/>
      <c r="I2308" s="4"/>
      <c r="V2308" s="6"/>
      <c r="X2308" s="6"/>
    </row>
    <row r="2309" spans="1:24" s="5" customFormat="1" x14ac:dyDescent="0.35">
      <c r="A2309" s="6"/>
      <c r="B2309" s="237"/>
      <c r="C2309" s="6"/>
      <c r="D2309" s="228" t="s">
        <v>393</v>
      </c>
      <c r="E2309" s="229"/>
      <c r="F2309" s="230"/>
      <c r="G2309" s="6"/>
      <c r="H2309" s="6"/>
      <c r="I2309" s="4"/>
      <c r="V2309" s="6"/>
      <c r="X2309" s="6"/>
    </row>
    <row r="2310" spans="1:24" s="5" customFormat="1" x14ac:dyDescent="0.35">
      <c r="A2310" s="6"/>
      <c r="B2310" s="237"/>
      <c r="C2310" s="6"/>
      <c r="D2310" s="228" t="s">
        <v>393</v>
      </c>
      <c r="E2310" s="229"/>
      <c r="F2310" s="230"/>
      <c r="G2310" s="6"/>
      <c r="H2310" s="6"/>
      <c r="I2310" s="4"/>
      <c r="V2310" s="6"/>
      <c r="X2310" s="6"/>
    </row>
    <row r="2311" spans="1:24" s="5" customFormat="1" x14ac:dyDescent="0.35">
      <c r="A2311" s="6"/>
      <c r="B2311" s="237"/>
      <c r="C2311" s="6"/>
      <c r="D2311" s="228" t="s">
        <v>393</v>
      </c>
      <c r="E2311" s="229"/>
      <c r="F2311" s="230"/>
      <c r="G2311" s="6"/>
      <c r="H2311" s="6"/>
      <c r="I2311" s="4"/>
      <c r="V2311" s="6"/>
      <c r="X2311" s="6"/>
    </row>
    <row r="2312" spans="1:24" s="5" customFormat="1" x14ac:dyDescent="0.35">
      <c r="A2312" s="6"/>
      <c r="B2312" s="237"/>
      <c r="C2312" s="6"/>
      <c r="D2312" s="228" t="s">
        <v>393</v>
      </c>
      <c r="E2312" s="229"/>
      <c r="F2312" s="230"/>
      <c r="G2312" s="6"/>
      <c r="H2312" s="6"/>
      <c r="I2312" s="4"/>
      <c r="V2312" s="6"/>
      <c r="X2312" s="6"/>
    </row>
    <row r="2313" spans="1:24" s="5" customFormat="1" x14ac:dyDescent="0.35">
      <c r="A2313" s="6"/>
      <c r="B2313" s="237"/>
      <c r="C2313" s="6"/>
      <c r="D2313" s="228" t="s">
        <v>393</v>
      </c>
      <c r="E2313" s="229"/>
      <c r="F2313" s="230"/>
      <c r="G2313" s="6"/>
      <c r="H2313" s="6"/>
      <c r="I2313" s="4"/>
      <c r="V2313" s="6"/>
      <c r="X2313" s="6"/>
    </row>
    <row r="2314" spans="1:24" s="5" customFormat="1" x14ac:dyDescent="0.35">
      <c r="A2314" s="6"/>
      <c r="B2314" s="237"/>
      <c r="C2314" s="6"/>
      <c r="D2314" s="228" t="s">
        <v>393</v>
      </c>
      <c r="E2314" s="229"/>
      <c r="F2314" s="230"/>
      <c r="G2314" s="6"/>
      <c r="H2314" s="6"/>
      <c r="I2314" s="4"/>
      <c r="V2314" s="6"/>
      <c r="X2314" s="6"/>
    </row>
    <row r="2315" spans="1:24" s="5" customFormat="1" x14ac:dyDescent="0.35">
      <c r="A2315" s="6"/>
      <c r="B2315" s="237"/>
      <c r="C2315" s="6"/>
      <c r="D2315" s="228" t="s">
        <v>393</v>
      </c>
      <c r="E2315" s="229"/>
      <c r="F2315" s="230"/>
      <c r="G2315" s="6"/>
      <c r="H2315" s="6"/>
      <c r="I2315" s="4"/>
      <c r="V2315" s="6"/>
      <c r="X2315" s="6"/>
    </row>
    <row r="2316" spans="1:24" s="5" customFormat="1" x14ac:dyDescent="0.35">
      <c r="A2316" s="6"/>
      <c r="B2316" s="237"/>
      <c r="C2316" s="6"/>
      <c r="D2316" s="228" t="s">
        <v>393</v>
      </c>
      <c r="E2316" s="229"/>
      <c r="F2316" s="230"/>
      <c r="G2316" s="6"/>
      <c r="H2316" s="6"/>
      <c r="I2316" s="4"/>
      <c r="V2316" s="6"/>
      <c r="X2316" s="6"/>
    </row>
    <row r="2317" spans="1:24" s="5" customFormat="1" x14ac:dyDescent="0.35">
      <c r="A2317" s="6"/>
      <c r="B2317" s="237"/>
      <c r="C2317" s="6"/>
      <c r="D2317" s="228" t="s">
        <v>393</v>
      </c>
      <c r="E2317" s="229"/>
      <c r="F2317" s="230"/>
      <c r="G2317" s="6"/>
      <c r="H2317" s="6"/>
      <c r="I2317" s="4"/>
      <c r="V2317" s="6"/>
      <c r="X2317" s="6"/>
    </row>
    <row r="2318" spans="1:24" s="5" customFormat="1" x14ac:dyDescent="0.35">
      <c r="A2318" s="6"/>
      <c r="B2318" s="237"/>
      <c r="C2318" s="6"/>
      <c r="D2318" s="228" t="s">
        <v>393</v>
      </c>
      <c r="E2318" s="229"/>
      <c r="F2318" s="230"/>
      <c r="G2318" s="6"/>
      <c r="H2318" s="6"/>
      <c r="I2318" s="4"/>
      <c r="V2318" s="6"/>
      <c r="X2318" s="6"/>
    </row>
    <row r="2319" spans="1:24" s="5" customFormat="1" x14ac:dyDescent="0.35">
      <c r="A2319" s="6"/>
      <c r="B2319" s="237"/>
      <c r="C2319" s="6"/>
      <c r="D2319" s="228" t="s">
        <v>393</v>
      </c>
      <c r="E2319" s="229"/>
      <c r="F2319" s="230"/>
      <c r="G2319" s="6"/>
      <c r="H2319" s="6"/>
      <c r="I2319" s="4"/>
      <c r="V2319" s="6"/>
      <c r="X2319" s="6"/>
    </row>
    <row r="2320" spans="1:24" s="5" customFormat="1" x14ac:dyDescent="0.35">
      <c r="A2320" s="6"/>
      <c r="B2320" s="237"/>
      <c r="C2320" s="6"/>
      <c r="D2320" s="228" t="s">
        <v>393</v>
      </c>
      <c r="E2320" s="229"/>
      <c r="F2320" s="230"/>
      <c r="G2320" s="6"/>
      <c r="H2320" s="6"/>
      <c r="I2320" s="4"/>
      <c r="V2320" s="6"/>
      <c r="X2320" s="6"/>
    </row>
    <row r="2321" spans="1:24" s="5" customFormat="1" x14ac:dyDescent="0.35">
      <c r="A2321" s="6"/>
      <c r="B2321" s="237"/>
      <c r="C2321" s="6"/>
      <c r="D2321" s="228" t="s">
        <v>393</v>
      </c>
      <c r="E2321" s="229"/>
      <c r="F2321" s="230"/>
      <c r="G2321" s="6"/>
      <c r="H2321" s="6"/>
      <c r="I2321" s="4"/>
      <c r="V2321" s="6"/>
      <c r="X2321" s="6"/>
    </row>
    <row r="2322" spans="1:24" s="5" customFormat="1" x14ac:dyDescent="0.35">
      <c r="A2322" s="6"/>
      <c r="B2322" s="237"/>
      <c r="C2322" s="6"/>
      <c r="D2322" s="228" t="s">
        <v>393</v>
      </c>
      <c r="E2322" s="229"/>
      <c r="F2322" s="230"/>
      <c r="G2322" s="6"/>
      <c r="H2322" s="6"/>
      <c r="I2322" s="4"/>
      <c r="V2322" s="6"/>
      <c r="X2322" s="6"/>
    </row>
    <row r="2323" spans="1:24" s="5" customFormat="1" x14ac:dyDescent="0.35">
      <c r="A2323" s="6"/>
      <c r="B2323" s="237"/>
      <c r="C2323" s="6"/>
      <c r="D2323" s="228" t="s">
        <v>393</v>
      </c>
      <c r="E2323" s="229"/>
      <c r="F2323" s="230"/>
      <c r="G2323" s="6"/>
      <c r="H2323" s="6"/>
      <c r="I2323" s="4"/>
      <c r="V2323" s="6"/>
      <c r="X2323" s="6"/>
    </row>
    <row r="2324" spans="1:24" s="5" customFormat="1" x14ac:dyDescent="0.35">
      <c r="A2324" s="6"/>
      <c r="B2324" s="237"/>
      <c r="C2324" s="6"/>
      <c r="D2324" s="228" t="s">
        <v>393</v>
      </c>
      <c r="E2324" s="229"/>
      <c r="F2324" s="230"/>
      <c r="G2324" s="6"/>
      <c r="H2324" s="6"/>
      <c r="I2324" s="4"/>
      <c r="V2324" s="6"/>
      <c r="X2324" s="6"/>
    </row>
    <row r="2325" spans="1:24" s="5" customFormat="1" x14ac:dyDescent="0.35">
      <c r="A2325" s="6"/>
      <c r="B2325" s="237"/>
      <c r="C2325" s="6"/>
      <c r="D2325" s="228" t="s">
        <v>393</v>
      </c>
      <c r="E2325" s="229"/>
      <c r="F2325" s="230"/>
      <c r="G2325" s="6"/>
      <c r="H2325" s="6"/>
      <c r="I2325" s="4"/>
      <c r="V2325" s="6"/>
      <c r="X2325" s="6"/>
    </row>
    <row r="2326" spans="1:24" s="5" customFormat="1" x14ac:dyDescent="0.35">
      <c r="A2326" s="6"/>
      <c r="B2326" s="237"/>
      <c r="C2326" s="6"/>
      <c r="D2326" s="228" t="s">
        <v>393</v>
      </c>
      <c r="E2326" s="229"/>
      <c r="F2326" s="230"/>
      <c r="G2326" s="6"/>
      <c r="H2326" s="6"/>
      <c r="I2326" s="4"/>
      <c r="V2326" s="6"/>
      <c r="X2326" s="6"/>
    </row>
    <row r="2327" spans="1:24" s="5" customFormat="1" x14ac:dyDescent="0.35">
      <c r="A2327" s="6"/>
      <c r="B2327" s="237"/>
      <c r="C2327" s="6"/>
      <c r="D2327" s="228" t="s">
        <v>393</v>
      </c>
      <c r="E2327" s="229"/>
      <c r="F2327" s="230"/>
      <c r="G2327" s="6"/>
      <c r="H2327" s="6"/>
      <c r="I2327" s="4"/>
      <c r="V2327" s="6"/>
      <c r="X2327" s="6"/>
    </row>
    <row r="2328" spans="1:24" s="5" customFormat="1" x14ac:dyDescent="0.35">
      <c r="A2328" s="6"/>
      <c r="B2328" s="237"/>
      <c r="C2328" s="6"/>
      <c r="D2328" s="228" t="s">
        <v>393</v>
      </c>
      <c r="E2328" s="229"/>
      <c r="F2328" s="230"/>
      <c r="G2328" s="6"/>
      <c r="H2328" s="6"/>
      <c r="I2328" s="4"/>
      <c r="V2328" s="6"/>
      <c r="X2328" s="6"/>
    </row>
    <row r="2329" spans="1:24" s="5" customFormat="1" x14ac:dyDescent="0.35">
      <c r="A2329" s="6"/>
      <c r="B2329" s="237"/>
      <c r="C2329" s="6"/>
      <c r="D2329" s="228" t="s">
        <v>393</v>
      </c>
      <c r="E2329" s="229"/>
      <c r="F2329" s="230"/>
      <c r="G2329" s="6"/>
      <c r="H2329" s="6"/>
      <c r="I2329" s="4"/>
      <c r="V2329" s="6"/>
      <c r="X2329" s="6"/>
    </row>
    <row r="2330" spans="1:24" s="5" customFormat="1" x14ac:dyDescent="0.35">
      <c r="A2330" s="6"/>
      <c r="B2330" s="237"/>
      <c r="C2330" s="6"/>
      <c r="D2330" s="228" t="s">
        <v>393</v>
      </c>
      <c r="E2330" s="229"/>
      <c r="F2330" s="230"/>
      <c r="G2330" s="6"/>
      <c r="H2330" s="6"/>
      <c r="I2330" s="4"/>
      <c r="V2330" s="6"/>
      <c r="X2330" s="6"/>
    </row>
    <row r="2331" spans="1:24" s="5" customFormat="1" x14ac:dyDescent="0.35">
      <c r="A2331" s="6"/>
      <c r="B2331" s="237"/>
      <c r="C2331" s="6"/>
      <c r="D2331" s="228" t="s">
        <v>393</v>
      </c>
      <c r="E2331" s="229"/>
      <c r="F2331" s="230"/>
      <c r="G2331" s="6"/>
      <c r="H2331" s="6"/>
      <c r="I2331" s="4"/>
      <c r="V2331" s="6"/>
      <c r="X2331" s="6"/>
    </row>
    <row r="2332" spans="1:24" s="5" customFormat="1" x14ac:dyDescent="0.35">
      <c r="A2332" s="6"/>
      <c r="B2332" s="237"/>
      <c r="C2332" s="6"/>
      <c r="D2332" s="228" t="s">
        <v>393</v>
      </c>
      <c r="E2332" s="229"/>
      <c r="F2332" s="230"/>
      <c r="G2332" s="6"/>
      <c r="H2332" s="6"/>
      <c r="I2332" s="4"/>
      <c r="V2332" s="6"/>
      <c r="X2332" s="6"/>
    </row>
    <row r="2333" spans="1:24" s="5" customFormat="1" x14ac:dyDescent="0.35">
      <c r="A2333" s="6"/>
      <c r="B2333" s="237"/>
      <c r="C2333" s="6"/>
      <c r="D2333" s="228" t="s">
        <v>393</v>
      </c>
      <c r="E2333" s="229"/>
      <c r="F2333" s="230"/>
      <c r="G2333" s="6"/>
      <c r="H2333" s="6"/>
      <c r="I2333" s="4"/>
      <c r="V2333" s="6"/>
      <c r="X2333" s="6"/>
    </row>
    <row r="2334" spans="1:24" s="5" customFormat="1" x14ac:dyDescent="0.35">
      <c r="A2334" s="6"/>
      <c r="B2334" s="237"/>
      <c r="C2334" s="6"/>
      <c r="D2334" s="228" t="s">
        <v>393</v>
      </c>
      <c r="E2334" s="229"/>
      <c r="F2334" s="230"/>
      <c r="G2334" s="6"/>
      <c r="H2334" s="6"/>
      <c r="I2334" s="4"/>
      <c r="V2334" s="6"/>
      <c r="X2334" s="6"/>
    </row>
    <row r="2335" spans="1:24" s="5" customFormat="1" x14ac:dyDescent="0.35">
      <c r="A2335" s="6"/>
      <c r="B2335" s="237"/>
      <c r="C2335" s="6"/>
      <c r="D2335" s="228" t="s">
        <v>393</v>
      </c>
      <c r="E2335" s="229"/>
      <c r="F2335" s="230"/>
      <c r="G2335" s="6"/>
      <c r="H2335" s="6"/>
      <c r="I2335" s="4"/>
      <c r="V2335" s="6"/>
      <c r="X2335" s="6"/>
    </row>
    <row r="2336" spans="1:24" s="5" customFormat="1" x14ac:dyDescent="0.35">
      <c r="A2336" s="6"/>
      <c r="B2336" s="237"/>
      <c r="C2336" s="6"/>
      <c r="D2336" s="228" t="s">
        <v>393</v>
      </c>
      <c r="E2336" s="229"/>
      <c r="F2336" s="230"/>
      <c r="G2336" s="6"/>
      <c r="H2336" s="6"/>
      <c r="I2336" s="4"/>
      <c r="V2336" s="6"/>
      <c r="X2336" s="6"/>
    </row>
    <row r="2337" spans="1:24" s="5" customFormat="1" x14ac:dyDescent="0.35">
      <c r="A2337" s="6"/>
      <c r="B2337" s="237"/>
      <c r="C2337" s="6"/>
      <c r="D2337" s="228" t="s">
        <v>393</v>
      </c>
      <c r="E2337" s="229"/>
      <c r="F2337" s="230"/>
      <c r="G2337" s="6"/>
      <c r="H2337" s="6"/>
      <c r="I2337" s="4"/>
      <c r="V2337" s="6"/>
      <c r="X2337" s="6"/>
    </row>
    <row r="2338" spans="1:24" s="5" customFormat="1" x14ac:dyDescent="0.35">
      <c r="A2338" s="6"/>
      <c r="B2338" s="237"/>
      <c r="C2338" s="6"/>
      <c r="D2338" s="228" t="s">
        <v>393</v>
      </c>
      <c r="E2338" s="229"/>
      <c r="F2338" s="230"/>
      <c r="G2338" s="6"/>
      <c r="H2338" s="6"/>
      <c r="I2338" s="4"/>
      <c r="V2338" s="6"/>
      <c r="X2338" s="6"/>
    </row>
    <row r="2339" spans="1:24" s="5" customFormat="1" x14ac:dyDescent="0.35">
      <c r="A2339" s="6"/>
      <c r="B2339" s="237"/>
      <c r="C2339" s="6"/>
      <c r="D2339" s="228" t="s">
        <v>393</v>
      </c>
      <c r="E2339" s="229"/>
      <c r="F2339" s="230"/>
      <c r="G2339" s="6"/>
      <c r="H2339" s="6"/>
      <c r="I2339" s="4"/>
      <c r="V2339" s="6"/>
      <c r="X2339" s="6"/>
    </row>
    <row r="2340" spans="1:24" s="5" customFormat="1" x14ac:dyDescent="0.35">
      <c r="A2340" s="6"/>
      <c r="B2340" s="237"/>
      <c r="C2340" s="6"/>
      <c r="D2340" s="228" t="s">
        <v>393</v>
      </c>
      <c r="E2340" s="229"/>
      <c r="F2340" s="230"/>
      <c r="G2340" s="6"/>
      <c r="H2340" s="6"/>
      <c r="I2340" s="4"/>
      <c r="V2340" s="6"/>
      <c r="X2340" s="6"/>
    </row>
    <row r="2341" spans="1:24" s="5" customFormat="1" x14ac:dyDescent="0.35">
      <c r="A2341" s="6"/>
      <c r="B2341" s="237"/>
      <c r="C2341" s="6"/>
      <c r="D2341" s="228" t="s">
        <v>393</v>
      </c>
      <c r="E2341" s="229"/>
      <c r="F2341" s="230"/>
      <c r="G2341" s="6"/>
      <c r="H2341" s="6"/>
      <c r="I2341" s="4"/>
      <c r="V2341" s="6"/>
      <c r="X2341" s="6"/>
    </row>
    <row r="2342" spans="1:24" s="5" customFormat="1" x14ac:dyDescent="0.35">
      <c r="A2342" s="6"/>
      <c r="B2342" s="237"/>
      <c r="C2342" s="6"/>
      <c r="D2342" s="228" t="s">
        <v>393</v>
      </c>
      <c r="E2342" s="229"/>
      <c r="F2342" s="230"/>
      <c r="G2342" s="6"/>
      <c r="H2342" s="6"/>
      <c r="I2342" s="4"/>
      <c r="V2342" s="6"/>
      <c r="X2342" s="6"/>
    </row>
    <row r="2343" spans="1:24" s="5" customFormat="1" x14ac:dyDescent="0.35">
      <c r="A2343" s="6"/>
      <c r="B2343" s="237"/>
      <c r="C2343" s="6"/>
      <c r="D2343" s="228" t="s">
        <v>393</v>
      </c>
      <c r="E2343" s="229"/>
      <c r="F2343" s="230"/>
      <c r="G2343" s="6"/>
      <c r="H2343" s="6"/>
      <c r="I2343" s="4"/>
      <c r="V2343" s="6"/>
      <c r="X2343" s="6"/>
    </row>
    <row r="2344" spans="1:24" s="5" customFormat="1" x14ac:dyDescent="0.35">
      <c r="A2344" s="6"/>
      <c r="B2344" s="237"/>
      <c r="C2344" s="6"/>
      <c r="D2344" s="228" t="s">
        <v>393</v>
      </c>
      <c r="E2344" s="229"/>
      <c r="F2344" s="230"/>
      <c r="G2344" s="6"/>
      <c r="H2344" s="6"/>
      <c r="I2344" s="4"/>
      <c r="V2344" s="6"/>
      <c r="X2344" s="6"/>
    </row>
    <row r="2345" spans="1:24" s="5" customFormat="1" x14ac:dyDescent="0.35">
      <c r="A2345" s="6"/>
      <c r="B2345" s="237"/>
      <c r="C2345" s="6"/>
      <c r="D2345" s="228" t="s">
        <v>393</v>
      </c>
      <c r="E2345" s="229"/>
      <c r="F2345" s="230"/>
      <c r="G2345" s="6"/>
      <c r="H2345" s="6"/>
      <c r="I2345" s="4"/>
      <c r="V2345" s="6"/>
      <c r="X2345" s="6"/>
    </row>
    <row r="2346" spans="1:24" s="5" customFormat="1" x14ac:dyDescent="0.35">
      <c r="A2346" s="6"/>
      <c r="B2346" s="237"/>
      <c r="C2346" s="6"/>
      <c r="D2346" s="228" t="s">
        <v>393</v>
      </c>
      <c r="E2346" s="229"/>
      <c r="F2346" s="230"/>
      <c r="G2346" s="6"/>
      <c r="H2346" s="6"/>
      <c r="I2346" s="4"/>
      <c r="V2346" s="6"/>
      <c r="X2346" s="6"/>
    </row>
    <row r="2347" spans="1:24" s="5" customFormat="1" x14ac:dyDescent="0.35">
      <c r="A2347" s="6"/>
      <c r="B2347" s="237"/>
      <c r="C2347" s="6"/>
      <c r="D2347" s="228" t="s">
        <v>393</v>
      </c>
      <c r="E2347" s="229"/>
      <c r="F2347" s="230"/>
      <c r="G2347" s="6"/>
      <c r="H2347" s="6"/>
      <c r="I2347" s="4"/>
      <c r="V2347" s="6"/>
      <c r="X2347" s="6"/>
    </row>
    <row r="2348" spans="1:24" s="5" customFormat="1" x14ac:dyDescent="0.35">
      <c r="A2348" s="6"/>
      <c r="B2348" s="237"/>
      <c r="C2348" s="6"/>
      <c r="D2348" s="228" t="s">
        <v>393</v>
      </c>
      <c r="E2348" s="229"/>
      <c r="F2348" s="230"/>
      <c r="G2348" s="6"/>
      <c r="H2348" s="6"/>
      <c r="I2348" s="4"/>
      <c r="V2348" s="6"/>
      <c r="X2348" s="6"/>
    </row>
    <row r="2349" spans="1:24" s="5" customFormat="1" x14ac:dyDescent="0.35">
      <c r="A2349" s="6"/>
      <c r="B2349" s="237"/>
      <c r="C2349" s="6"/>
      <c r="D2349" s="228" t="s">
        <v>393</v>
      </c>
      <c r="E2349" s="229"/>
      <c r="F2349" s="230"/>
      <c r="G2349" s="6"/>
      <c r="H2349" s="6"/>
      <c r="I2349" s="4"/>
      <c r="V2349" s="6"/>
      <c r="X2349" s="6"/>
    </row>
    <row r="2350" spans="1:24" s="5" customFormat="1" x14ac:dyDescent="0.35">
      <c r="A2350" s="6"/>
      <c r="B2350" s="237"/>
      <c r="C2350" s="6"/>
      <c r="D2350" s="228" t="s">
        <v>393</v>
      </c>
      <c r="E2350" s="229"/>
      <c r="F2350" s="230"/>
      <c r="G2350" s="6"/>
      <c r="H2350" s="6"/>
      <c r="I2350" s="4"/>
      <c r="V2350" s="6"/>
      <c r="X2350" s="6"/>
    </row>
    <row r="2351" spans="1:24" s="5" customFormat="1" x14ac:dyDescent="0.35">
      <c r="A2351" s="6"/>
      <c r="B2351" s="237"/>
      <c r="C2351" s="6"/>
      <c r="D2351" s="228" t="s">
        <v>393</v>
      </c>
      <c r="E2351" s="229"/>
      <c r="F2351" s="230"/>
      <c r="G2351" s="6"/>
      <c r="H2351" s="6"/>
      <c r="I2351" s="4"/>
      <c r="V2351" s="6"/>
      <c r="X2351" s="6"/>
    </row>
    <row r="2352" spans="1:24" s="5" customFormat="1" x14ac:dyDescent="0.35">
      <c r="A2352" s="6"/>
      <c r="B2352" s="237"/>
      <c r="C2352" s="6"/>
      <c r="D2352" s="228" t="s">
        <v>393</v>
      </c>
      <c r="E2352" s="229"/>
      <c r="F2352" s="230"/>
      <c r="G2352" s="6"/>
      <c r="H2352" s="6"/>
      <c r="I2352" s="4"/>
      <c r="V2352" s="6"/>
      <c r="X2352" s="6"/>
    </row>
    <row r="2353" spans="1:24" s="5" customFormat="1" x14ac:dyDescent="0.35">
      <c r="A2353" s="6"/>
      <c r="B2353" s="237"/>
      <c r="C2353" s="6"/>
      <c r="D2353" s="228" t="s">
        <v>393</v>
      </c>
      <c r="E2353" s="229"/>
      <c r="F2353" s="230"/>
      <c r="G2353" s="6"/>
      <c r="H2353" s="6"/>
      <c r="I2353" s="4"/>
      <c r="V2353" s="6"/>
      <c r="X2353" s="6"/>
    </row>
    <row r="2354" spans="1:24" s="5" customFormat="1" x14ac:dyDescent="0.35">
      <c r="A2354" s="6"/>
      <c r="B2354" s="237"/>
      <c r="C2354" s="6"/>
      <c r="D2354" s="228" t="s">
        <v>393</v>
      </c>
      <c r="E2354" s="229"/>
      <c r="F2354" s="230"/>
      <c r="G2354" s="6"/>
      <c r="H2354" s="6"/>
      <c r="I2354" s="4"/>
      <c r="V2354" s="6"/>
      <c r="X2354" s="6"/>
    </row>
    <row r="2355" spans="1:24" s="5" customFormat="1" x14ac:dyDescent="0.35">
      <c r="A2355" s="6"/>
      <c r="B2355" s="237"/>
      <c r="C2355" s="6"/>
      <c r="D2355" s="228" t="s">
        <v>393</v>
      </c>
      <c r="E2355" s="229"/>
      <c r="F2355" s="230"/>
      <c r="G2355" s="6"/>
      <c r="H2355" s="6"/>
      <c r="I2355" s="4"/>
      <c r="V2355" s="6"/>
      <c r="X2355" s="6"/>
    </row>
    <row r="2356" spans="1:24" s="5" customFormat="1" x14ac:dyDescent="0.35">
      <c r="A2356" s="6"/>
      <c r="B2356" s="237"/>
      <c r="C2356" s="6"/>
      <c r="D2356" s="228" t="s">
        <v>393</v>
      </c>
      <c r="E2356" s="229"/>
      <c r="F2356" s="230"/>
      <c r="G2356" s="6"/>
      <c r="H2356" s="6"/>
      <c r="I2356" s="4"/>
      <c r="V2356" s="6"/>
      <c r="X2356" s="6"/>
    </row>
    <row r="2357" spans="1:24" s="5" customFormat="1" x14ac:dyDescent="0.35">
      <c r="A2357" s="6"/>
      <c r="B2357" s="237"/>
      <c r="C2357" s="6"/>
      <c r="D2357" s="228" t="s">
        <v>393</v>
      </c>
      <c r="E2357" s="229"/>
      <c r="F2357" s="230"/>
      <c r="G2357" s="6"/>
      <c r="H2357" s="6"/>
      <c r="I2357" s="4"/>
      <c r="V2357" s="6"/>
      <c r="X2357" s="6"/>
    </row>
    <row r="2358" spans="1:24" s="5" customFormat="1" x14ac:dyDescent="0.35">
      <c r="A2358" s="6"/>
      <c r="B2358" s="237"/>
      <c r="C2358" s="6"/>
      <c r="D2358" s="228" t="s">
        <v>393</v>
      </c>
      <c r="E2358" s="229"/>
      <c r="F2358" s="230"/>
      <c r="G2358" s="6"/>
      <c r="H2358" s="6"/>
      <c r="I2358" s="4"/>
      <c r="V2358" s="6"/>
      <c r="X2358" s="6"/>
    </row>
    <row r="2359" spans="1:24" s="5" customFormat="1" x14ac:dyDescent="0.35">
      <c r="A2359" s="6"/>
      <c r="B2359" s="237"/>
      <c r="C2359" s="6"/>
      <c r="D2359" s="228" t="s">
        <v>393</v>
      </c>
      <c r="E2359" s="229"/>
      <c r="F2359" s="230"/>
      <c r="G2359" s="6"/>
      <c r="H2359" s="6"/>
      <c r="I2359" s="4"/>
      <c r="V2359" s="6"/>
      <c r="X2359" s="6"/>
    </row>
    <row r="2360" spans="1:24" s="5" customFormat="1" x14ac:dyDescent="0.35">
      <c r="A2360" s="6"/>
      <c r="B2360" s="237"/>
      <c r="C2360" s="6"/>
      <c r="D2360" s="228" t="s">
        <v>393</v>
      </c>
      <c r="E2360" s="229"/>
      <c r="F2360" s="230"/>
      <c r="G2360" s="6"/>
      <c r="H2360" s="6"/>
      <c r="I2360" s="4"/>
      <c r="V2360" s="6"/>
      <c r="X2360" s="6"/>
    </row>
    <row r="2361" spans="1:24" s="5" customFormat="1" x14ac:dyDescent="0.35">
      <c r="A2361" s="6"/>
      <c r="B2361" s="237"/>
      <c r="C2361" s="6"/>
      <c r="D2361" s="228" t="s">
        <v>393</v>
      </c>
      <c r="E2361" s="229"/>
      <c r="F2361" s="230"/>
      <c r="G2361" s="6"/>
      <c r="H2361" s="6"/>
      <c r="I2361" s="4"/>
      <c r="V2361" s="6"/>
      <c r="X2361" s="6"/>
    </row>
    <row r="2362" spans="1:24" s="5" customFormat="1" x14ac:dyDescent="0.35">
      <c r="A2362" s="6"/>
      <c r="B2362" s="237"/>
      <c r="C2362" s="6"/>
      <c r="D2362" s="228" t="s">
        <v>393</v>
      </c>
      <c r="E2362" s="229"/>
      <c r="F2362" s="230"/>
      <c r="G2362" s="6"/>
      <c r="H2362" s="6"/>
      <c r="I2362" s="4"/>
      <c r="V2362" s="6"/>
      <c r="X2362" s="6"/>
    </row>
    <row r="2363" spans="1:24" s="5" customFormat="1" x14ac:dyDescent="0.35">
      <c r="A2363" s="6"/>
      <c r="B2363" s="237"/>
      <c r="C2363" s="6"/>
      <c r="D2363" s="228" t="s">
        <v>393</v>
      </c>
      <c r="E2363" s="229"/>
      <c r="F2363" s="230"/>
      <c r="G2363" s="6"/>
      <c r="H2363" s="6"/>
      <c r="I2363" s="4"/>
      <c r="V2363" s="6"/>
      <c r="X2363" s="6"/>
    </row>
    <row r="2364" spans="1:24" s="5" customFormat="1" x14ac:dyDescent="0.35">
      <c r="A2364" s="6"/>
      <c r="B2364" s="237"/>
      <c r="C2364" s="6"/>
      <c r="D2364" s="228" t="s">
        <v>393</v>
      </c>
      <c r="E2364" s="229"/>
      <c r="F2364" s="230"/>
      <c r="G2364" s="6"/>
      <c r="H2364" s="6"/>
      <c r="I2364" s="4"/>
      <c r="V2364" s="6"/>
      <c r="X2364" s="6"/>
    </row>
    <row r="2365" spans="1:24" s="5" customFormat="1" x14ac:dyDescent="0.35">
      <c r="A2365" s="6"/>
      <c r="B2365" s="237"/>
      <c r="C2365" s="6"/>
      <c r="D2365" s="228" t="s">
        <v>393</v>
      </c>
      <c r="E2365" s="229"/>
      <c r="F2365" s="230"/>
      <c r="G2365" s="6"/>
      <c r="H2365" s="6"/>
      <c r="I2365" s="4"/>
      <c r="V2365" s="6"/>
      <c r="X2365" s="6"/>
    </row>
    <row r="2366" spans="1:24" s="5" customFormat="1" x14ac:dyDescent="0.35">
      <c r="A2366" s="6"/>
      <c r="B2366" s="237"/>
      <c r="C2366" s="6"/>
      <c r="D2366" s="228" t="s">
        <v>393</v>
      </c>
      <c r="E2366" s="229"/>
      <c r="F2366" s="230"/>
      <c r="G2366" s="6"/>
      <c r="H2366" s="6"/>
      <c r="I2366" s="4"/>
      <c r="V2366" s="6"/>
      <c r="X2366" s="6"/>
    </row>
    <row r="2367" spans="1:24" s="5" customFormat="1" x14ac:dyDescent="0.35">
      <c r="A2367" s="6"/>
      <c r="B2367" s="237"/>
      <c r="C2367" s="6"/>
      <c r="D2367" s="228" t="s">
        <v>393</v>
      </c>
      <c r="E2367" s="229"/>
      <c r="F2367" s="230"/>
      <c r="G2367" s="6"/>
      <c r="H2367" s="6"/>
      <c r="I2367" s="4"/>
      <c r="V2367" s="6"/>
      <c r="X2367" s="6"/>
    </row>
    <row r="2368" spans="1:24" s="5" customFormat="1" x14ac:dyDescent="0.35">
      <c r="A2368" s="6"/>
      <c r="B2368" s="237"/>
      <c r="C2368" s="6"/>
      <c r="D2368" s="228" t="s">
        <v>393</v>
      </c>
      <c r="E2368" s="229"/>
      <c r="F2368" s="230"/>
      <c r="G2368" s="6"/>
      <c r="H2368" s="6"/>
      <c r="I2368" s="4"/>
      <c r="V2368" s="6"/>
      <c r="X2368" s="6"/>
    </row>
    <row r="2369" spans="1:24" s="5" customFormat="1" x14ac:dyDescent="0.35">
      <c r="A2369" s="6"/>
      <c r="B2369" s="237"/>
      <c r="C2369" s="6"/>
      <c r="D2369" s="228" t="s">
        <v>393</v>
      </c>
      <c r="E2369" s="229"/>
      <c r="F2369" s="230"/>
      <c r="G2369" s="6"/>
      <c r="H2369" s="6"/>
      <c r="I2369" s="4"/>
      <c r="V2369" s="6"/>
      <c r="X2369" s="6"/>
    </row>
    <row r="2370" spans="1:24" s="5" customFormat="1" x14ac:dyDescent="0.35">
      <c r="A2370" s="6"/>
      <c r="B2370" s="237"/>
      <c r="C2370" s="6"/>
      <c r="D2370" s="228" t="s">
        <v>393</v>
      </c>
      <c r="E2370" s="229"/>
      <c r="F2370" s="230"/>
      <c r="G2370" s="6"/>
      <c r="H2370" s="6"/>
      <c r="I2370" s="4"/>
      <c r="V2370" s="6"/>
      <c r="X2370" s="6"/>
    </row>
    <row r="2371" spans="1:24" s="5" customFormat="1" x14ac:dyDescent="0.35">
      <c r="A2371" s="6"/>
      <c r="B2371" s="237"/>
      <c r="C2371" s="6"/>
      <c r="D2371" s="228" t="s">
        <v>393</v>
      </c>
      <c r="E2371" s="229"/>
      <c r="F2371" s="230"/>
      <c r="G2371" s="6"/>
      <c r="H2371" s="6"/>
      <c r="I2371" s="4"/>
      <c r="V2371" s="6"/>
      <c r="X2371" s="6"/>
    </row>
    <row r="2372" spans="1:24" s="5" customFormat="1" x14ac:dyDescent="0.35">
      <c r="A2372" s="6"/>
      <c r="B2372" s="237"/>
      <c r="C2372" s="6"/>
      <c r="D2372" s="228" t="s">
        <v>393</v>
      </c>
      <c r="E2372" s="229"/>
      <c r="F2372" s="230"/>
      <c r="G2372" s="6"/>
      <c r="H2372" s="6"/>
      <c r="I2372" s="4"/>
      <c r="V2372" s="6"/>
      <c r="X2372" s="6"/>
    </row>
    <row r="2373" spans="1:24" s="5" customFormat="1" x14ac:dyDescent="0.35">
      <c r="A2373" s="6"/>
      <c r="B2373" s="237"/>
      <c r="C2373" s="6"/>
      <c r="D2373" s="228" t="s">
        <v>393</v>
      </c>
      <c r="E2373" s="229"/>
      <c r="F2373" s="230"/>
      <c r="G2373" s="6"/>
      <c r="H2373" s="6"/>
      <c r="I2373" s="4"/>
      <c r="V2373" s="6"/>
      <c r="X2373" s="6"/>
    </row>
    <row r="2374" spans="1:24" s="5" customFormat="1" x14ac:dyDescent="0.35">
      <c r="A2374" s="6"/>
      <c r="B2374" s="237"/>
      <c r="C2374" s="6"/>
      <c r="D2374" s="228" t="s">
        <v>393</v>
      </c>
      <c r="E2374" s="229"/>
      <c r="F2374" s="230"/>
      <c r="G2374" s="6"/>
      <c r="H2374" s="6"/>
      <c r="I2374" s="4"/>
      <c r="V2374" s="6"/>
      <c r="X2374" s="6"/>
    </row>
    <row r="2375" spans="1:24" s="5" customFormat="1" x14ac:dyDescent="0.35">
      <c r="A2375" s="6"/>
      <c r="B2375" s="237"/>
      <c r="C2375" s="6"/>
      <c r="D2375" s="228" t="s">
        <v>393</v>
      </c>
      <c r="E2375" s="229"/>
      <c r="F2375" s="230"/>
      <c r="G2375" s="6"/>
      <c r="H2375" s="6"/>
      <c r="I2375" s="4"/>
      <c r="V2375" s="6"/>
      <c r="X2375" s="6"/>
    </row>
    <row r="2376" spans="1:24" s="5" customFormat="1" x14ac:dyDescent="0.35">
      <c r="A2376" s="6"/>
      <c r="B2376" s="237"/>
      <c r="C2376" s="6"/>
      <c r="D2376" s="228" t="s">
        <v>393</v>
      </c>
      <c r="E2376" s="229"/>
      <c r="F2376" s="230"/>
      <c r="G2376" s="6"/>
      <c r="H2376" s="6"/>
      <c r="I2376" s="4"/>
      <c r="V2376" s="6"/>
      <c r="X2376" s="6"/>
    </row>
    <row r="2377" spans="1:24" s="5" customFormat="1" x14ac:dyDescent="0.35">
      <c r="A2377" s="6"/>
      <c r="B2377" s="237"/>
      <c r="C2377" s="6"/>
      <c r="D2377" s="228" t="s">
        <v>393</v>
      </c>
      <c r="E2377" s="229"/>
      <c r="F2377" s="230"/>
      <c r="G2377" s="6"/>
      <c r="H2377" s="6"/>
      <c r="I2377" s="4"/>
      <c r="V2377" s="6"/>
      <c r="X2377" s="6"/>
    </row>
    <row r="2378" spans="1:24" s="5" customFormat="1" x14ac:dyDescent="0.35">
      <c r="A2378" s="6"/>
      <c r="B2378" s="237"/>
      <c r="C2378" s="6"/>
      <c r="D2378" s="228" t="s">
        <v>393</v>
      </c>
      <c r="E2378" s="229"/>
      <c r="F2378" s="230"/>
      <c r="G2378" s="6"/>
      <c r="H2378" s="6"/>
      <c r="I2378" s="4"/>
      <c r="V2378" s="6"/>
      <c r="X2378" s="6"/>
    </row>
    <row r="2379" spans="1:24" s="5" customFormat="1" x14ac:dyDescent="0.35">
      <c r="A2379" s="6"/>
      <c r="B2379" s="237"/>
      <c r="C2379" s="6"/>
      <c r="D2379" s="228" t="s">
        <v>393</v>
      </c>
      <c r="E2379" s="229"/>
      <c r="F2379" s="230"/>
      <c r="G2379" s="6"/>
      <c r="H2379" s="6"/>
      <c r="I2379" s="4"/>
      <c r="V2379" s="6"/>
      <c r="X2379" s="6"/>
    </row>
    <row r="2380" spans="1:24" s="5" customFormat="1" x14ac:dyDescent="0.35">
      <c r="A2380" s="6"/>
      <c r="B2380" s="237"/>
      <c r="C2380" s="6"/>
      <c r="D2380" s="228" t="s">
        <v>393</v>
      </c>
      <c r="E2380" s="229"/>
      <c r="F2380" s="230"/>
      <c r="G2380" s="6"/>
      <c r="H2380" s="6"/>
      <c r="I2380" s="4"/>
      <c r="V2380" s="6"/>
      <c r="X2380" s="6"/>
    </row>
    <row r="2381" spans="1:24" s="5" customFormat="1" x14ac:dyDescent="0.35">
      <c r="A2381" s="6"/>
      <c r="B2381" s="237"/>
      <c r="C2381" s="6"/>
      <c r="D2381" s="228" t="s">
        <v>393</v>
      </c>
      <c r="E2381" s="229"/>
      <c r="F2381" s="230"/>
      <c r="G2381" s="6"/>
      <c r="H2381" s="6"/>
      <c r="I2381" s="4"/>
      <c r="V2381" s="6"/>
      <c r="X2381" s="6"/>
    </row>
    <row r="2382" spans="1:24" s="5" customFormat="1" x14ac:dyDescent="0.35">
      <c r="A2382" s="6"/>
      <c r="B2382" s="237"/>
      <c r="C2382" s="6"/>
      <c r="D2382" s="228" t="s">
        <v>393</v>
      </c>
      <c r="E2382" s="229"/>
      <c r="F2382" s="230"/>
      <c r="G2382" s="6"/>
      <c r="H2382" s="6"/>
      <c r="I2382" s="4"/>
      <c r="V2382" s="6"/>
      <c r="X2382" s="6"/>
    </row>
    <row r="2383" spans="1:24" s="5" customFormat="1" x14ac:dyDescent="0.35">
      <c r="A2383" s="6"/>
      <c r="B2383" s="237"/>
      <c r="C2383" s="6"/>
      <c r="D2383" s="228" t="s">
        <v>393</v>
      </c>
      <c r="E2383" s="229"/>
      <c r="F2383" s="230"/>
      <c r="G2383" s="6"/>
      <c r="H2383" s="6"/>
      <c r="I2383" s="4"/>
      <c r="V2383" s="6"/>
      <c r="X2383" s="6"/>
    </row>
    <row r="2384" spans="1:24" s="5" customFormat="1" x14ac:dyDescent="0.35">
      <c r="A2384" s="6"/>
      <c r="B2384" s="237"/>
      <c r="C2384" s="6"/>
      <c r="D2384" s="228" t="s">
        <v>393</v>
      </c>
      <c r="E2384" s="229"/>
      <c r="F2384" s="230"/>
      <c r="G2384" s="6"/>
      <c r="H2384" s="6"/>
      <c r="I2384" s="4"/>
      <c r="V2384" s="6"/>
      <c r="X2384" s="6"/>
    </row>
    <row r="2385" spans="1:24" s="5" customFormat="1" x14ac:dyDescent="0.35">
      <c r="A2385" s="6"/>
      <c r="B2385" s="237"/>
      <c r="C2385" s="6"/>
      <c r="D2385" s="228" t="s">
        <v>393</v>
      </c>
      <c r="E2385" s="229"/>
      <c r="F2385" s="230"/>
      <c r="G2385" s="6"/>
      <c r="H2385" s="6"/>
      <c r="I2385" s="4"/>
      <c r="V2385" s="6"/>
      <c r="X2385" s="6"/>
    </row>
    <row r="2386" spans="1:24" s="5" customFormat="1" x14ac:dyDescent="0.35">
      <c r="A2386" s="6"/>
      <c r="B2386" s="237"/>
      <c r="C2386" s="6"/>
      <c r="D2386" s="228" t="s">
        <v>393</v>
      </c>
      <c r="E2386" s="229"/>
      <c r="F2386" s="230"/>
      <c r="G2386" s="6"/>
      <c r="H2386" s="6"/>
      <c r="I2386" s="4"/>
      <c r="V2386" s="6"/>
      <c r="X2386" s="6"/>
    </row>
    <row r="2387" spans="1:24" s="5" customFormat="1" x14ac:dyDescent="0.35">
      <c r="A2387" s="6"/>
      <c r="B2387" s="237"/>
      <c r="C2387" s="6"/>
      <c r="D2387" s="228" t="s">
        <v>393</v>
      </c>
      <c r="E2387" s="229"/>
      <c r="F2387" s="230"/>
      <c r="G2387" s="6"/>
      <c r="H2387" s="6"/>
      <c r="I2387" s="4"/>
      <c r="V2387" s="6"/>
      <c r="X2387" s="6"/>
    </row>
    <row r="2388" spans="1:24" s="5" customFormat="1" x14ac:dyDescent="0.35">
      <c r="A2388" s="6"/>
      <c r="B2388" s="237"/>
      <c r="C2388" s="6"/>
      <c r="D2388" s="228" t="s">
        <v>393</v>
      </c>
      <c r="E2388" s="229"/>
      <c r="F2388" s="230"/>
      <c r="G2388" s="6"/>
      <c r="H2388" s="6"/>
      <c r="I2388" s="4"/>
      <c r="V2388" s="6"/>
      <c r="X2388" s="6"/>
    </row>
    <row r="2389" spans="1:24" s="5" customFormat="1" x14ac:dyDescent="0.35">
      <c r="A2389" s="6"/>
      <c r="B2389" s="237"/>
      <c r="C2389" s="6"/>
      <c r="D2389" s="228" t="s">
        <v>393</v>
      </c>
      <c r="E2389" s="229"/>
      <c r="F2389" s="230"/>
      <c r="G2389" s="6"/>
      <c r="H2389" s="6"/>
      <c r="I2389" s="4"/>
      <c r="V2389" s="6"/>
      <c r="X2389" s="6"/>
    </row>
    <row r="2390" spans="1:24" s="5" customFormat="1" x14ac:dyDescent="0.35">
      <c r="A2390" s="6"/>
      <c r="B2390" s="237"/>
      <c r="C2390" s="6"/>
      <c r="D2390" s="228" t="s">
        <v>393</v>
      </c>
      <c r="E2390" s="229"/>
      <c r="F2390" s="230"/>
      <c r="G2390" s="6"/>
      <c r="H2390" s="6"/>
      <c r="I2390" s="4"/>
      <c r="V2390" s="6"/>
      <c r="X2390" s="6"/>
    </row>
    <row r="2391" spans="1:24" s="5" customFormat="1" x14ac:dyDescent="0.35">
      <c r="A2391" s="6"/>
      <c r="B2391" s="237"/>
      <c r="C2391" s="6"/>
      <c r="D2391" s="228" t="s">
        <v>393</v>
      </c>
      <c r="E2391" s="229"/>
      <c r="F2391" s="230"/>
      <c r="G2391" s="6"/>
      <c r="H2391" s="6"/>
      <c r="I2391" s="4"/>
      <c r="V2391" s="6"/>
      <c r="X2391" s="6"/>
    </row>
    <row r="2392" spans="1:24" s="5" customFormat="1" x14ac:dyDescent="0.35">
      <c r="A2392" s="6"/>
      <c r="B2392" s="237"/>
      <c r="C2392" s="6"/>
      <c r="D2392" s="228" t="s">
        <v>393</v>
      </c>
      <c r="E2392" s="229"/>
      <c r="F2392" s="230"/>
      <c r="G2392" s="6"/>
      <c r="H2392" s="6"/>
      <c r="I2392" s="4"/>
      <c r="V2392" s="6"/>
      <c r="X2392" s="6"/>
    </row>
    <row r="2393" spans="1:24" s="5" customFormat="1" x14ac:dyDescent="0.35">
      <c r="A2393" s="6"/>
      <c r="B2393" s="237"/>
      <c r="C2393" s="6"/>
      <c r="D2393" s="228" t="s">
        <v>393</v>
      </c>
      <c r="E2393" s="229"/>
      <c r="F2393" s="230"/>
      <c r="G2393" s="6"/>
      <c r="H2393" s="6"/>
      <c r="I2393" s="4"/>
      <c r="V2393" s="6"/>
      <c r="X2393" s="6"/>
    </row>
    <row r="2394" spans="1:24" s="5" customFormat="1" x14ac:dyDescent="0.35">
      <c r="A2394" s="6"/>
      <c r="B2394" s="237"/>
      <c r="C2394" s="6"/>
      <c r="D2394" s="228" t="s">
        <v>393</v>
      </c>
      <c r="E2394" s="229"/>
      <c r="F2394" s="230"/>
      <c r="G2394" s="6"/>
      <c r="H2394" s="6"/>
      <c r="I2394" s="4"/>
      <c r="V2394" s="6"/>
      <c r="X2394" s="6"/>
    </row>
    <row r="2395" spans="1:24" s="5" customFormat="1" x14ac:dyDescent="0.35">
      <c r="A2395" s="6"/>
      <c r="B2395" s="237"/>
      <c r="C2395" s="6"/>
      <c r="D2395" s="228" t="s">
        <v>393</v>
      </c>
      <c r="E2395" s="229"/>
      <c r="F2395" s="230"/>
      <c r="G2395" s="6"/>
      <c r="H2395" s="6"/>
      <c r="I2395" s="4"/>
      <c r="V2395" s="6"/>
      <c r="X2395" s="6"/>
    </row>
    <row r="2396" spans="1:24" s="5" customFormat="1" x14ac:dyDescent="0.35">
      <c r="A2396" s="6"/>
      <c r="B2396" s="237"/>
      <c r="C2396" s="6"/>
      <c r="D2396" s="228" t="s">
        <v>393</v>
      </c>
      <c r="E2396" s="229"/>
      <c r="F2396" s="230"/>
      <c r="G2396" s="6"/>
      <c r="H2396" s="6"/>
      <c r="I2396" s="4"/>
      <c r="V2396" s="6"/>
      <c r="X2396" s="6"/>
    </row>
    <row r="2397" spans="1:24" s="5" customFormat="1" x14ac:dyDescent="0.35">
      <c r="A2397" s="6"/>
      <c r="B2397" s="237"/>
      <c r="C2397" s="6"/>
      <c r="D2397" s="228" t="s">
        <v>393</v>
      </c>
      <c r="E2397" s="229"/>
      <c r="F2397" s="230"/>
      <c r="G2397" s="6"/>
      <c r="H2397" s="6"/>
      <c r="I2397" s="4"/>
      <c r="V2397" s="6"/>
      <c r="X2397" s="6"/>
    </row>
    <row r="2398" spans="1:24" s="5" customFormat="1" x14ac:dyDescent="0.35">
      <c r="A2398" s="6"/>
      <c r="B2398" s="237"/>
      <c r="C2398" s="6"/>
      <c r="D2398" s="228" t="s">
        <v>393</v>
      </c>
      <c r="E2398" s="229"/>
      <c r="F2398" s="230"/>
      <c r="G2398" s="6"/>
      <c r="H2398" s="6"/>
      <c r="I2398" s="4"/>
      <c r="V2398" s="6"/>
      <c r="X2398" s="6"/>
    </row>
    <row r="2399" spans="1:24" s="5" customFormat="1" x14ac:dyDescent="0.35">
      <c r="A2399" s="6"/>
      <c r="B2399" s="237"/>
      <c r="C2399" s="6"/>
      <c r="D2399" s="228" t="s">
        <v>393</v>
      </c>
      <c r="E2399" s="229"/>
      <c r="F2399" s="230"/>
      <c r="G2399" s="6"/>
      <c r="H2399" s="6"/>
      <c r="I2399" s="4"/>
      <c r="V2399" s="6"/>
      <c r="X2399" s="6"/>
    </row>
    <row r="2400" spans="1:24" s="5" customFormat="1" x14ac:dyDescent="0.35">
      <c r="A2400" s="6"/>
      <c r="B2400" s="237"/>
      <c r="C2400" s="6"/>
      <c r="D2400" s="228" t="s">
        <v>393</v>
      </c>
      <c r="E2400" s="229"/>
      <c r="F2400" s="230"/>
      <c r="G2400" s="6"/>
      <c r="H2400" s="6"/>
      <c r="I2400" s="4"/>
      <c r="V2400" s="6"/>
      <c r="X2400" s="6"/>
    </row>
    <row r="2401" spans="1:24" s="5" customFormat="1" x14ac:dyDescent="0.35">
      <c r="A2401" s="6"/>
      <c r="B2401" s="237"/>
      <c r="C2401" s="6"/>
      <c r="D2401" s="228" t="s">
        <v>393</v>
      </c>
      <c r="E2401" s="229"/>
      <c r="F2401" s="230"/>
      <c r="G2401" s="6"/>
      <c r="H2401" s="6"/>
      <c r="I2401" s="4"/>
      <c r="V2401" s="6"/>
      <c r="X2401" s="6"/>
    </row>
    <row r="2402" spans="1:24" s="5" customFormat="1" x14ac:dyDescent="0.35">
      <c r="A2402" s="6"/>
      <c r="B2402" s="237"/>
      <c r="C2402" s="6"/>
      <c r="D2402" s="228" t="s">
        <v>393</v>
      </c>
      <c r="E2402" s="229"/>
      <c r="F2402" s="230"/>
      <c r="G2402" s="6"/>
      <c r="H2402" s="6"/>
      <c r="I2402" s="4"/>
      <c r="V2402" s="6"/>
      <c r="X2402" s="6"/>
    </row>
    <row r="2403" spans="1:24" s="5" customFormat="1" x14ac:dyDescent="0.35">
      <c r="A2403" s="6"/>
      <c r="B2403" s="237"/>
      <c r="C2403" s="6"/>
      <c r="D2403" s="228" t="s">
        <v>393</v>
      </c>
      <c r="E2403" s="229"/>
      <c r="F2403" s="230"/>
      <c r="G2403" s="6"/>
      <c r="H2403" s="6"/>
      <c r="I2403" s="4"/>
      <c r="V2403" s="6"/>
      <c r="X2403" s="6"/>
    </row>
    <row r="2404" spans="1:24" s="5" customFormat="1" x14ac:dyDescent="0.35">
      <c r="A2404" s="6"/>
      <c r="B2404" s="237"/>
      <c r="C2404" s="6"/>
      <c r="D2404" s="228" t="s">
        <v>393</v>
      </c>
      <c r="E2404" s="229"/>
      <c r="F2404" s="230"/>
      <c r="G2404" s="6"/>
      <c r="H2404" s="6"/>
      <c r="I2404" s="4"/>
      <c r="V2404" s="6"/>
      <c r="X2404" s="6"/>
    </row>
    <row r="2405" spans="1:24" s="5" customFormat="1" x14ac:dyDescent="0.35">
      <c r="A2405" s="6"/>
      <c r="B2405" s="237"/>
      <c r="C2405" s="6"/>
      <c r="D2405" s="228" t="s">
        <v>393</v>
      </c>
      <c r="E2405" s="229"/>
      <c r="F2405" s="230"/>
      <c r="G2405" s="6"/>
      <c r="H2405" s="6"/>
      <c r="I2405" s="4"/>
      <c r="V2405" s="6"/>
      <c r="X2405" s="6"/>
    </row>
    <row r="2406" spans="1:24" s="5" customFormat="1" x14ac:dyDescent="0.35">
      <c r="A2406" s="6"/>
      <c r="B2406" s="237"/>
      <c r="C2406" s="6"/>
      <c r="D2406" s="228" t="s">
        <v>393</v>
      </c>
      <c r="E2406" s="229"/>
      <c r="F2406" s="230"/>
      <c r="G2406" s="6"/>
      <c r="H2406" s="6"/>
      <c r="I2406" s="4"/>
      <c r="V2406" s="6"/>
      <c r="X2406" s="6"/>
    </row>
    <row r="2407" spans="1:24" s="5" customFormat="1" x14ac:dyDescent="0.35">
      <c r="A2407" s="6"/>
      <c r="B2407" s="237"/>
      <c r="C2407" s="6"/>
      <c r="D2407" s="228" t="s">
        <v>393</v>
      </c>
      <c r="E2407" s="229"/>
      <c r="F2407" s="230"/>
      <c r="G2407" s="6"/>
      <c r="H2407" s="6"/>
      <c r="I2407" s="4"/>
      <c r="V2407" s="6"/>
      <c r="X2407" s="6"/>
    </row>
    <row r="2408" spans="1:24" s="5" customFormat="1" x14ac:dyDescent="0.35">
      <c r="A2408" s="6"/>
      <c r="B2408" s="237"/>
      <c r="C2408" s="6"/>
      <c r="D2408" s="228" t="s">
        <v>393</v>
      </c>
      <c r="E2408" s="229"/>
      <c r="F2408" s="230"/>
      <c r="G2408" s="6"/>
      <c r="H2408" s="6"/>
      <c r="I2408" s="4"/>
      <c r="V2408" s="6"/>
      <c r="X2408" s="6"/>
    </row>
    <row r="2409" spans="1:24" s="5" customFormat="1" x14ac:dyDescent="0.35">
      <c r="A2409" s="6"/>
      <c r="B2409" s="237"/>
      <c r="C2409" s="6"/>
      <c r="D2409" s="228" t="s">
        <v>393</v>
      </c>
      <c r="E2409" s="229"/>
      <c r="F2409" s="230"/>
      <c r="G2409" s="6"/>
      <c r="H2409" s="6"/>
      <c r="I2409" s="4"/>
      <c r="V2409" s="6"/>
      <c r="X2409" s="6"/>
    </row>
    <row r="2410" spans="1:24" s="5" customFormat="1" x14ac:dyDescent="0.35">
      <c r="A2410" s="6"/>
      <c r="B2410" s="237"/>
      <c r="C2410" s="6"/>
      <c r="D2410" s="228" t="s">
        <v>393</v>
      </c>
      <c r="E2410" s="229"/>
      <c r="F2410" s="230"/>
      <c r="G2410" s="6"/>
      <c r="H2410" s="6"/>
      <c r="I2410" s="4"/>
      <c r="V2410" s="6"/>
      <c r="X2410" s="6"/>
    </row>
    <row r="2411" spans="1:24" s="5" customFormat="1" x14ac:dyDescent="0.35">
      <c r="A2411" s="6"/>
      <c r="B2411" s="237"/>
      <c r="C2411" s="6"/>
      <c r="D2411" s="228" t="s">
        <v>393</v>
      </c>
      <c r="E2411" s="229"/>
      <c r="F2411" s="230"/>
      <c r="G2411" s="6"/>
      <c r="H2411" s="6"/>
      <c r="I2411" s="4"/>
      <c r="V2411" s="6"/>
      <c r="X2411" s="6"/>
    </row>
    <row r="2412" spans="1:24" s="5" customFormat="1" x14ac:dyDescent="0.35">
      <c r="A2412" s="6"/>
      <c r="B2412" s="237"/>
      <c r="C2412" s="6"/>
      <c r="D2412" s="228" t="s">
        <v>393</v>
      </c>
      <c r="E2412" s="229"/>
      <c r="F2412" s="230"/>
      <c r="G2412" s="6"/>
      <c r="H2412" s="6"/>
      <c r="I2412" s="4"/>
      <c r="V2412" s="6"/>
      <c r="X2412" s="6"/>
    </row>
    <row r="2413" spans="1:24" s="5" customFormat="1" x14ac:dyDescent="0.35">
      <c r="A2413" s="6"/>
      <c r="B2413" s="237"/>
      <c r="C2413" s="6"/>
      <c r="D2413" s="228" t="s">
        <v>393</v>
      </c>
      <c r="E2413" s="229"/>
      <c r="F2413" s="230"/>
      <c r="G2413" s="6"/>
      <c r="H2413" s="6"/>
      <c r="I2413" s="4"/>
      <c r="V2413" s="6"/>
      <c r="X2413" s="6"/>
    </row>
    <row r="2414" spans="1:24" s="5" customFormat="1" x14ac:dyDescent="0.35">
      <c r="A2414" s="6"/>
      <c r="B2414" s="237"/>
      <c r="C2414" s="6"/>
      <c r="D2414" s="228" t="s">
        <v>393</v>
      </c>
      <c r="E2414" s="229"/>
      <c r="F2414" s="230"/>
      <c r="G2414" s="6"/>
      <c r="H2414" s="6"/>
      <c r="I2414" s="4"/>
      <c r="V2414" s="6"/>
      <c r="X2414" s="6"/>
    </row>
    <row r="2415" spans="1:24" s="5" customFormat="1" x14ac:dyDescent="0.35">
      <c r="A2415" s="6"/>
      <c r="B2415" s="237"/>
      <c r="C2415" s="6"/>
      <c r="D2415" s="228" t="s">
        <v>393</v>
      </c>
      <c r="E2415" s="229"/>
      <c r="F2415" s="230"/>
      <c r="G2415" s="6"/>
      <c r="H2415" s="6"/>
      <c r="I2415" s="4"/>
      <c r="V2415" s="6"/>
      <c r="X2415" s="6"/>
    </row>
    <row r="2416" spans="1:24" s="5" customFormat="1" x14ac:dyDescent="0.35">
      <c r="A2416" s="6"/>
      <c r="B2416" s="237"/>
      <c r="C2416" s="6"/>
      <c r="D2416" s="228" t="s">
        <v>393</v>
      </c>
      <c r="E2416" s="229"/>
      <c r="F2416" s="230"/>
      <c r="G2416" s="6"/>
      <c r="H2416" s="6"/>
      <c r="I2416" s="4"/>
      <c r="V2416" s="6"/>
      <c r="X2416" s="6"/>
    </row>
    <row r="2417" spans="1:24" s="5" customFormat="1" x14ac:dyDescent="0.35">
      <c r="A2417" s="6"/>
      <c r="B2417" s="237"/>
      <c r="C2417" s="6"/>
      <c r="D2417" s="228" t="s">
        <v>393</v>
      </c>
      <c r="E2417" s="229"/>
      <c r="F2417" s="230"/>
      <c r="G2417" s="6"/>
      <c r="H2417" s="6"/>
      <c r="I2417" s="4"/>
      <c r="V2417" s="6"/>
      <c r="X2417" s="6"/>
    </row>
    <row r="2418" spans="1:24" s="5" customFormat="1" x14ac:dyDescent="0.35">
      <c r="A2418" s="6"/>
      <c r="B2418" s="237"/>
      <c r="C2418" s="6"/>
      <c r="D2418" s="228" t="s">
        <v>393</v>
      </c>
      <c r="E2418" s="229"/>
      <c r="F2418" s="230"/>
      <c r="G2418" s="6"/>
      <c r="H2418" s="6"/>
      <c r="I2418" s="4"/>
      <c r="V2418" s="6"/>
      <c r="X2418" s="6"/>
    </row>
    <row r="2419" spans="1:24" s="5" customFormat="1" x14ac:dyDescent="0.35">
      <c r="A2419" s="6"/>
      <c r="B2419" s="237"/>
      <c r="C2419" s="6"/>
      <c r="D2419" s="228" t="s">
        <v>393</v>
      </c>
      <c r="E2419" s="229"/>
      <c r="F2419" s="230"/>
      <c r="G2419" s="6"/>
      <c r="H2419" s="6"/>
      <c r="I2419" s="4"/>
      <c r="V2419" s="6"/>
      <c r="X2419" s="6"/>
    </row>
    <row r="2420" spans="1:24" s="5" customFormat="1" x14ac:dyDescent="0.35">
      <c r="A2420" s="6"/>
      <c r="B2420" s="237"/>
      <c r="C2420" s="6"/>
      <c r="D2420" s="228" t="s">
        <v>393</v>
      </c>
      <c r="E2420" s="229"/>
      <c r="F2420" s="230"/>
      <c r="G2420" s="6"/>
      <c r="H2420" s="6"/>
      <c r="I2420" s="4"/>
      <c r="V2420" s="6"/>
      <c r="X2420" s="6"/>
    </row>
    <row r="2421" spans="1:24" s="5" customFormat="1" x14ac:dyDescent="0.35">
      <c r="A2421" s="6"/>
      <c r="B2421" s="237"/>
      <c r="C2421" s="6"/>
      <c r="D2421" s="228" t="s">
        <v>393</v>
      </c>
      <c r="E2421" s="229"/>
      <c r="F2421" s="230"/>
      <c r="G2421" s="6"/>
      <c r="H2421" s="6"/>
      <c r="I2421" s="4"/>
      <c r="V2421" s="6"/>
      <c r="X2421" s="6"/>
    </row>
    <row r="2422" spans="1:24" s="5" customFormat="1" x14ac:dyDescent="0.35">
      <c r="A2422" s="6"/>
      <c r="B2422" s="237"/>
      <c r="C2422" s="6"/>
      <c r="D2422" s="228" t="s">
        <v>393</v>
      </c>
      <c r="E2422" s="229"/>
      <c r="F2422" s="230"/>
      <c r="G2422" s="6"/>
      <c r="H2422" s="6"/>
      <c r="I2422" s="4"/>
      <c r="V2422" s="6"/>
      <c r="X2422" s="6"/>
    </row>
    <row r="2423" spans="1:24" s="5" customFormat="1" x14ac:dyDescent="0.35">
      <c r="A2423" s="6"/>
      <c r="B2423" s="237"/>
      <c r="C2423" s="6"/>
      <c r="D2423" s="228" t="s">
        <v>393</v>
      </c>
      <c r="E2423" s="229"/>
      <c r="F2423" s="230"/>
      <c r="G2423" s="6"/>
      <c r="H2423" s="6"/>
      <c r="I2423" s="4"/>
      <c r="V2423" s="6"/>
      <c r="X2423" s="6"/>
    </row>
    <row r="2424" spans="1:24" s="5" customFormat="1" x14ac:dyDescent="0.35">
      <c r="A2424" s="6"/>
      <c r="B2424" s="237"/>
      <c r="C2424" s="6"/>
      <c r="D2424" s="228" t="s">
        <v>393</v>
      </c>
      <c r="E2424" s="229"/>
      <c r="F2424" s="230"/>
      <c r="G2424" s="6"/>
      <c r="H2424" s="6"/>
      <c r="I2424" s="4"/>
      <c r="V2424" s="6"/>
      <c r="X2424" s="6"/>
    </row>
    <row r="2425" spans="1:24" s="5" customFormat="1" x14ac:dyDescent="0.35">
      <c r="A2425" s="6"/>
      <c r="B2425" s="237"/>
      <c r="C2425" s="6"/>
      <c r="D2425" s="228" t="s">
        <v>393</v>
      </c>
      <c r="E2425" s="229"/>
      <c r="F2425" s="230"/>
      <c r="G2425" s="6"/>
      <c r="H2425" s="6"/>
      <c r="I2425" s="4"/>
      <c r="V2425" s="6"/>
      <c r="X2425" s="6"/>
    </row>
    <row r="2426" spans="1:24" s="5" customFormat="1" x14ac:dyDescent="0.35">
      <c r="A2426" s="6"/>
      <c r="B2426" s="237"/>
      <c r="C2426" s="6"/>
      <c r="D2426" s="228" t="s">
        <v>393</v>
      </c>
      <c r="E2426" s="229"/>
      <c r="F2426" s="230"/>
      <c r="G2426" s="6"/>
      <c r="H2426" s="6"/>
      <c r="I2426" s="4"/>
      <c r="V2426" s="6"/>
      <c r="X2426" s="6"/>
    </row>
    <row r="2427" spans="1:24" s="5" customFormat="1" x14ac:dyDescent="0.35">
      <c r="A2427" s="6"/>
      <c r="B2427" s="237"/>
      <c r="C2427" s="6"/>
      <c r="D2427" s="228" t="s">
        <v>393</v>
      </c>
      <c r="E2427" s="229"/>
      <c r="F2427" s="230"/>
      <c r="G2427" s="6"/>
      <c r="H2427" s="6"/>
      <c r="I2427" s="4"/>
      <c r="V2427" s="6"/>
      <c r="X2427" s="6"/>
    </row>
    <row r="2428" spans="1:24" s="5" customFormat="1" x14ac:dyDescent="0.35">
      <c r="A2428" s="6"/>
      <c r="B2428" s="237"/>
      <c r="C2428" s="6"/>
      <c r="D2428" s="228" t="s">
        <v>393</v>
      </c>
      <c r="E2428" s="229"/>
      <c r="F2428" s="230"/>
      <c r="G2428" s="6"/>
      <c r="H2428" s="6"/>
      <c r="I2428" s="4"/>
      <c r="V2428" s="6"/>
      <c r="X2428" s="6"/>
    </row>
    <row r="2429" spans="1:24" s="5" customFormat="1" x14ac:dyDescent="0.35">
      <c r="A2429" s="6"/>
      <c r="B2429" s="237"/>
      <c r="C2429" s="6"/>
      <c r="D2429" s="228" t="s">
        <v>393</v>
      </c>
      <c r="E2429" s="229"/>
      <c r="F2429" s="230"/>
      <c r="G2429" s="6"/>
      <c r="H2429" s="6"/>
      <c r="I2429" s="4"/>
      <c r="V2429" s="6"/>
      <c r="X2429" s="6"/>
    </row>
    <row r="2430" spans="1:24" s="5" customFormat="1" x14ac:dyDescent="0.35">
      <c r="A2430" s="6"/>
      <c r="B2430" s="237"/>
      <c r="C2430" s="6"/>
      <c r="D2430" s="228" t="s">
        <v>393</v>
      </c>
      <c r="E2430" s="229"/>
      <c r="F2430" s="230"/>
      <c r="G2430" s="6"/>
      <c r="H2430" s="6"/>
      <c r="I2430" s="4"/>
      <c r="V2430" s="6"/>
      <c r="X2430" s="6"/>
    </row>
    <row r="2431" spans="1:24" s="5" customFormat="1" x14ac:dyDescent="0.35">
      <c r="A2431" s="6"/>
      <c r="B2431" s="237"/>
      <c r="C2431" s="6"/>
      <c r="D2431" s="228" t="s">
        <v>393</v>
      </c>
      <c r="E2431" s="229"/>
      <c r="F2431" s="230"/>
      <c r="G2431" s="6"/>
      <c r="H2431" s="6"/>
      <c r="I2431" s="4"/>
      <c r="V2431" s="6"/>
      <c r="X2431" s="6"/>
    </row>
    <row r="2432" spans="1:24" s="5" customFormat="1" x14ac:dyDescent="0.35">
      <c r="A2432" s="6"/>
      <c r="B2432" s="237"/>
      <c r="C2432" s="6"/>
      <c r="D2432" s="228" t="s">
        <v>393</v>
      </c>
      <c r="E2432" s="229"/>
      <c r="F2432" s="230"/>
      <c r="G2432" s="6"/>
      <c r="H2432" s="6"/>
      <c r="I2432" s="4"/>
      <c r="V2432" s="6"/>
      <c r="X2432" s="6"/>
    </row>
    <row r="2433" spans="1:24" s="5" customFormat="1" x14ac:dyDescent="0.35">
      <c r="A2433" s="6"/>
      <c r="B2433" s="237"/>
      <c r="C2433" s="6"/>
      <c r="D2433" s="228" t="s">
        <v>393</v>
      </c>
      <c r="E2433" s="229"/>
      <c r="F2433" s="230"/>
      <c r="G2433" s="6"/>
      <c r="H2433" s="6"/>
      <c r="I2433" s="4"/>
      <c r="V2433" s="6"/>
      <c r="X2433" s="6"/>
    </row>
    <row r="2434" spans="1:24" s="5" customFormat="1" x14ac:dyDescent="0.35">
      <c r="A2434" s="6"/>
      <c r="B2434" s="237"/>
      <c r="C2434" s="6"/>
      <c r="D2434" s="228" t="s">
        <v>393</v>
      </c>
      <c r="E2434" s="229"/>
      <c r="F2434" s="230"/>
      <c r="G2434" s="6"/>
      <c r="H2434" s="6"/>
      <c r="I2434" s="4"/>
      <c r="V2434" s="6"/>
      <c r="X2434" s="6"/>
    </row>
    <row r="2435" spans="1:24" s="5" customFormat="1" x14ac:dyDescent="0.35">
      <c r="A2435" s="6"/>
      <c r="B2435" s="237"/>
      <c r="C2435" s="6"/>
      <c r="D2435" s="228" t="s">
        <v>393</v>
      </c>
      <c r="E2435" s="229"/>
      <c r="F2435" s="230"/>
      <c r="G2435" s="6"/>
      <c r="H2435" s="6"/>
      <c r="I2435" s="4"/>
      <c r="V2435" s="6"/>
      <c r="X2435" s="6"/>
    </row>
    <row r="2436" spans="1:24" s="5" customFormat="1" x14ac:dyDescent="0.35">
      <c r="A2436" s="6"/>
      <c r="B2436" s="237"/>
      <c r="C2436" s="6"/>
      <c r="D2436" s="228" t="s">
        <v>393</v>
      </c>
      <c r="E2436" s="229"/>
      <c r="F2436" s="230"/>
      <c r="G2436" s="6"/>
      <c r="H2436" s="6"/>
      <c r="I2436" s="4"/>
      <c r="V2436" s="6"/>
      <c r="X2436" s="6"/>
    </row>
    <row r="2437" spans="1:24" s="5" customFormat="1" x14ac:dyDescent="0.35">
      <c r="A2437" s="6"/>
      <c r="B2437" s="237"/>
      <c r="C2437" s="6"/>
      <c r="D2437" s="228" t="s">
        <v>393</v>
      </c>
      <c r="E2437" s="229"/>
      <c r="F2437" s="230"/>
      <c r="G2437" s="6"/>
      <c r="H2437" s="6"/>
      <c r="I2437" s="4"/>
      <c r="V2437" s="6"/>
      <c r="X2437" s="6"/>
    </row>
    <row r="2438" spans="1:24" s="5" customFormat="1" x14ac:dyDescent="0.35">
      <c r="A2438" s="6"/>
      <c r="B2438" s="237"/>
      <c r="C2438" s="6"/>
      <c r="D2438" s="228" t="s">
        <v>393</v>
      </c>
      <c r="E2438" s="229"/>
      <c r="F2438" s="230"/>
      <c r="G2438" s="6"/>
      <c r="H2438" s="6"/>
      <c r="I2438" s="4"/>
      <c r="V2438" s="6"/>
      <c r="X2438" s="6"/>
    </row>
    <row r="2439" spans="1:24" s="5" customFormat="1" x14ac:dyDescent="0.35">
      <c r="A2439" s="6"/>
      <c r="B2439" s="237"/>
      <c r="C2439" s="6"/>
      <c r="D2439" s="228" t="s">
        <v>393</v>
      </c>
      <c r="E2439" s="229"/>
      <c r="F2439" s="230"/>
      <c r="G2439" s="6"/>
      <c r="H2439" s="6"/>
      <c r="I2439" s="4"/>
      <c r="V2439" s="6"/>
      <c r="X2439" s="6"/>
    </row>
    <row r="2440" spans="1:24" s="5" customFormat="1" x14ac:dyDescent="0.35">
      <c r="A2440" s="6"/>
      <c r="B2440" s="237"/>
      <c r="C2440" s="6"/>
      <c r="D2440" s="228" t="s">
        <v>393</v>
      </c>
      <c r="E2440" s="229"/>
      <c r="F2440" s="230"/>
      <c r="G2440" s="6"/>
      <c r="H2440" s="6"/>
      <c r="I2440" s="4"/>
      <c r="V2440" s="6"/>
      <c r="X2440" s="6"/>
    </row>
    <row r="2441" spans="1:24" s="5" customFormat="1" x14ac:dyDescent="0.35">
      <c r="A2441" s="6"/>
      <c r="B2441" s="237"/>
      <c r="C2441" s="6"/>
      <c r="D2441" s="228" t="s">
        <v>393</v>
      </c>
      <c r="E2441" s="229"/>
      <c r="F2441" s="230"/>
      <c r="G2441" s="6"/>
      <c r="H2441" s="6"/>
      <c r="I2441" s="4"/>
      <c r="V2441" s="6"/>
      <c r="X2441" s="6"/>
    </row>
    <row r="2442" spans="1:24" s="5" customFormat="1" x14ac:dyDescent="0.35">
      <c r="A2442" s="6"/>
      <c r="B2442" s="237"/>
      <c r="C2442" s="6"/>
      <c r="D2442" s="228" t="s">
        <v>393</v>
      </c>
      <c r="E2442" s="229"/>
      <c r="F2442" s="230"/>
      <c r="G2442" s="6"/>
      <c r="H2442" s="6"/>
      <c r="I2442" s="4"/>
      <c r="V2442" s="6"/>
      <c r="X2442" s="6"/>
    </row>
    <row r="2443" spans="1:24" s="5" customFormat="1" x14ac:dyDescent="0.35">
      <c r="A2443" s="6"/>
      <c r="B2443" s="237"/>
      <c r="C2443" s="6"/>
      <c r="D2443" s="228" t="s">
        <v>393</v>
      </c>
      <c r="E2443" s="229"/>
      <c r="F2443" s="230"/>
      <c r="G2443" s="6"/>
      <c r="H2443" s="6"/>
      <c r="I2443" s="4"/>
      <c r="V2443" s="6"/>
      <c r="X2443" s="6"/>
    </row>
    <row r="2444" spans="1:24" s="5" customFormat="1" x14ac:dyDescent="0.35">
      <c r="A2444" s="6"/>
      <c r="B2444" s="237"/>
      <c r="C2444" s="6"/>
      <c r="D2444" s="228" t="s">
        <v>393</v>
      </c>
      <c r="E2444" s="229"/>
      <c r="F2444" s="230"/>
      <c r="G2444" s="6"/>
      <c r="H2444" s="6"/>
      <c r="I2444" s="4"/>
      <c r="V2444" s="6"/>
      <c r="X2444" s="6"/>
    </row>
    <row r="2445" spans="1:24" s="5" customFormat="1" x14ac:dyDescent="0.35">
      <c r="A2445" s="6"/>
      <c r="B2445" s="237"/>
      <c r="C2445" s="6"/>
      <c r="D2445" s="228" t="s">
        <v>393</v>
      </c>
      <c r="E2445" s="229"/>
      <c r="F2445" s="230"/>
      <c r="G2445" s="6"/>
      <c r="H2445" s="6"/>
      <c r="I2445" s="4"/>
      <c r="V2445" s="6"/>
      <c r="X2445" s="6"/>
    </row>
    <row r="2446" spans="1:24" s="5" customFormat="1" x14ac:dyDescent="0.35">
      <c r="A2446" s="6"/>
      <c r="B2446" s="237"/>
      <c r="C2446" s="6"/>
      <c r="D2446" s="228" t="s">
        <v>393</v>
      </c>
      <c r="E2446" s="229"/>
      <c r="F2446" s="230"/>
      <c r="G2446" s="6"/>
      <c r="H2446" s="6"/>
      <c r="I2446" s="4"/>
      <c r="V2446" s="6"/>
      <c r="X2446" s="6"/>
    </row>
    <row r="2447" spans="1:24" s="5" customFormat="1" x14ac:dyDescent="0.35">
      <c r="A2447" s="6"/>
      <c r="B2447" s="237"/>
      <c r="C2447" s="6"/>
      <c r="D2447" s="228" t="s">
        <v>393</v>
      </c>
      <c r="E2447" s="229"/>
      <c r="F2447" s="230"/>
      <c r="G2447" s="6"/>
      <c r="H2447" s="6"/>
      <c r="I2447" s="4"/>
      <c r="V2447" s="6"/>
      <c r="X2447" s="6"/>
    </row>
    <row r="2448" spans="1:24" s="5" customFormat="1" x14ac:dyDescent="0.35">
      <c r="A2448" s="6"/>
      <c r="B2448" s="237"/>
      <c r="C2448" s="6"/>
      <c r="D2448" s="228" t="s">
        <v>393</v>
      </c>
      <c r="E2448" s="229"/>
      <c r="F2448" s="230"/>
      <c r="G2448" s="6"/>
      <c r="H2448" s="6"/>
      <c r="I2448" s="4"/>
      <c r="V2448" s="6"/>
      <c r="X2448" s="6"/>
    </row>
    <row r="2449" spans="1:24" s="5" customFormat="1" x14ac:dyDescent="0.35">
      <c r="A2449" s="6"/>
      <c r="B2449" s="237"/>
      <c r="C2449" s="6"/>
      <c r="D2449" s="228" t="s">
        <v>393</v>
      </c>
      <c r="E2449" s="229"/>
      <c r="F2449" s="230"/>
      <c r="G2449" s="6"/>
      <c r="H2449" s="6"/>
      <c r="I2449" s="4"/>
      <c r="V2449" s="6"/>
      <c r="X2449" s="6"/>
    </row>
    <row r="2450" spans="1:24" s="5" customFormat="1" x14ac:dyDescent="0.35">
      <c r="A2450" s="6"/>
      <c r="B2450" s="237"/>
      <c r="C2450" s="6"/>
      <c r="D2450" s="228" t="s">
        <v>393</v>
      </c>
      <c r="E2450" s="229"/>
      <c r="F2450" s="230"/>
      <c r="G2450" s="6"/>
      <c r="H2450" s="6"/>
      <c r="I2450" s="4"/>
      <c r="V2450" s="6"/>
      <c r="X2450" s="6"/>
    </row>
    <row r="2451" spans="1:24" s="5" customFormat="1" x14ac:dyDescent="0.35">
      <c r="A2451" s="6"/>
      <c r="B2451" s="237"/>
      <c r="C2451" s="6"/>
      <c r="D2451" s="228" t="s">
        <v>393</v>
      </c>
      <c r="E2451" s="229"/>
      <c r="F2451" s="230"/>
      <c r="G2451" s="6"/>
      <c r="H2451" s="6"/>
      <c r="I2451" s="4"/>
      <c r="V2451" s="6"/>
      <c r="X2451" s="6"/>
    </row>
    <row r="2452" spans="1:24" s="5" customFormat="1" x14ac:dyDescent="0.35">
      <c r="A2452" s="6"/>
      <c r="B2452" s="237"/>
      <c r="C2452" s="6"/>
      <c r="D2452" s="228" t="s">
        <v>393</v>
      </c>
      <c r="E2452" s="229"/>
      <c r="F2452" s="230"/>
      <c r="G2452" s="6"/>
      <c r="H2452" s="6"/>
      <c r="I2452" s="4"/>
      <c r="V2452" s="6"/>
      <c r="X2452" s="6"/>
    </row>
    <row r="2453" spans="1:24" s="5" customFormat="1" x14ac:dyDescent="0.35">
      <c r="A2453" s="6"/>
      <c r="B2453" s="237"/>
      <c r="C2453" s="6"/>
      <c r="D2453" s="228" t="s">
        <v>393</v>
      </c>
      <c r="E2453" s="229"/>
      <c r="F2453" s="230"/>
      <c r="G2453" s="6"/>
      <c r="H2453" s="6"/>
      <c r="I2453" s="4"/>
      <c r="V2453" s="6"/>
      <c r="X2453" s="6"/>
    </row>
    <row r="2454" spans="1:24" s="5" customFormat="1" x14ac:dyDescent="0.35">
      <c r="A2454" s="6"/>
      <c r="B2454" s="237"/>
      <c r="C2454" s="6"/>
      <c r="D2454" s="228" t="s">
        <v>393</v>
      </c>
      <c r="E2454" s="229"/>
      <c r="F2454" s="230"/>
      <c r="G2454" s="6"/>
      <c r="H2454" s="6"/>
      <c r="I2454" s="4"/>
      <c r="V2454" s="6"/>
      <c r="X2454" s="6"/>
    </row>
    <row r="2455" spans="1:24" s="5" customFormat="1" x14ac:dyDescent="0.35">
      <c r="A2455" s="6"/>
      <c r="B2455" s="237"/>
      <c r="C2455" s="6"/>
      <c r="D2455" s="228" t="s">
        <v>393</v>
      </c>
      <c r="E2455" s="229"/>
      <c r="F2455" s="230"/>
      <c r="G2455" s="6"/>
      <c r="H2455" s="6"/>
      <c r="I2455" s="4"/>
      <c r="V2455" s="6"/>
      <c r="X2455" s="6"/>
    </row>
    <row r="2456" spans="1:24" s="5" customFormat="1" x14ac:dyDescent="0.35">
      <c r="A2456" s="6"/>
      <c r="B2456" s="237"/>
      <c r="C2456" s="6"/>
      <c r="D2456" s="228" t="s">
        <v>393</v>
      </c>
      <c r="E2456" s="229"/>
      <c r="F2456" s="230"/>
      <c r="G2456" s="6"/>
      <c r="H2456" s="6"/>
      <c r="I2456" s="4"/>
      <c r="V2456" s="6"/>
      <c r="X2456" s="6"/>
    </row>
    <row r="2457" spans="1:24" s="5" customFormat="1" x14ac:dyDescent="0.35">
      <c r="A2457" s="6"/>
      <c r="B2457" s="237"/>
      <c r="C2457" s="6"/>
      <c r="D2457" s="228" t="s">
        <v>393</v>
      </c>
      <c r="E2457" s="229"/>
      <c r="F2457" s="230"/>
      <c r="G2457" s="6"/>
      <c r="H2457" s="6"/>
      <c r="I2457" s="4"/>
      <c r="V2457" s="6"/>
      <c r="X2457" s="6"/>
    </row>
    <row r="2458" spans="1:24" s="5" customFormat="1" x14ac:dyDescent="0.35">
      <c r="A2458" s="6"/>
      <c r="B2458" s="237"/>
      <c r="C2458" s="6"/>
      <c r="D2458" s="228" t="s">
        <v>393</v>
      </c>
      <c r="E2458" s="229"/>
      <c r="F2458" s="230"/>
      <c r="G2458" s="6"/>
      <c r="H2458" s="6"/>
      <c r="I2458" s="4"/>
      <c r="V2458" s="6"/>
      <c r="X2458" s="6"/>
    </row>
    <row r="2459" spans="1:24" s="5" customFormat="1" x14ac:dyDescent="0.35">
      <c r="A2459" s="6"/>
      <c r="B2459" s="237"/>
      <c r="C2459" s="6"/>
      <c r="D2459" s="228" t="s">
        <v>393</v>
      </c>
      <c r="E2459" s="229"/>
      <c r="F2459" s="230"/>
      <c r="G2459" s="6"/>
      <c r="H2459" s="6"/>
      <c r="I2459" s="4"/>
      <c r="V2459" s="6"/>
      <c r="X2459" s="6"/>
    </row>
    <row r="2460" spans="1:24" s="5" customFormat="1" x14ac:dyDescent="0.35">
      <c r="A2460" s="6"/>
      <c r="B2460" s="237"/>
      <c r="C2460" s="6"/>
      <c r="D2460" s="228" t="s">
        <v>393</v>
      </c>
      <c r="E2460" s="229"/>
      <c r="F2460" s="230"/>
      <c r="G2460" s="6"/>
      <c r="H2460" s="6"/>
      <c r="I2460" s="4"/>
      <c r="V2460" s="6"/>
      <c r="X2460" s="6"/>
    </row>
    <row r="2461" spans="1:24" s="5" customFormat="1" x14ac:dyDescent="0.35">
      <c r="A2461" s="6"/>
      <c r="B2461" s="237"/>
      <c r="C2461" s="6"/>
      <c r="D2461" s="228" t="s">
        <v>393</v>
      </c>
      <c r="E2461" s="229"/>
      <c r="F2461" s="230"/>
      <c r="G2461" s="6"/>
      <c r="H2461" s="6"/>
      <c r="I2461" s="4"/>
      <c r="V2461" s="6"/>
      <c r="X2461" s="6"/>
    </row>
    <row r="2462" spans="1:24" s="5" customFormat="1" x14ac:dyDescent="0.35">
      <c r="A2462" s="6"/>
      <c r="B2462" s="237"/>
      <c r="C2462" s="6"/>
      <c r="D2462" s="228" t="s">
        <v>393</v>
      </c>
      <c r="E2462" s="229"/>
      <c r="F2462" s="230"/>
      <c r="G2462" s="6"/>
      <c r="H2462" s="6"/>
      <c r="I2462" s="4"/>
      <c r="V2462" s="6"/>
      <c r="X2462" s="6"/>
    </row>
    <row r="2463" spans="1:24" s="5" customFormat="1" x14ac:dyDescent="0.35">
      <c r="A2463" s="6"/>
      <c r="B2463" s="237"/>
      <c r="C2463" s="6"/>
      <c r="D2463" s="228" t="s">
        <v>393</v>
      </c>
      <c r="E2463" s="229"/>
      <c r="F2463" s="230"/>
      <c r="G2463" s="6"/>
      <c r="H2463" s="6"/>
      <c r="I2463" s="4"/>
      <c r="V2463" s="6"/>
      <c r="X2463" s="6"/>
    </row>
    <row r="2464" spans="1:24" s="5" customFormat="1" x14ac:dyDescent="0.35">
      <c r="A2464" s="6"/>
      <c r="B2464" s="237"/>
      <c r="C2464" s="6"/>
      <c r="D2464" s="228" t="s">
        <v>393</v>
      </c>
      <c r="E2464" s="229"/>
      <c r="F2464" s="230"/>
      <c r="G2464" s="6"/>
      <c r="H2464" s="6"/>
      <c r="I2464" s="4"/>
      <c r="V2464" s="6"/>
      <c r="X2464" s="6"/>
    </row>
    <row r="2465" spans="1:24" s="5" customFormat="1" x14ac:dyDescent="0.35">
      <c r="A2465" s="6"/>
      <c r="B2465" s="237"/>
      <c r="C2465" s="6"/>
      <c r="D2465" s="228" t="s">
        <v>393</v>
      </c>
      <c r="E2465" s="229"/>
      <c r="F2465" s="230"/>
      <c r="G2465" s="6"/>
      <c r="H2465" s="6"/>
      <c r="I2465" s="4"/>
      <c r="V2465" s="6"/>
      <c r="X2465" s="6"/>
    </row>
    <row r="2466" spans="1:24" s="5" customFormat="1" x14ac:dyDescent="0.35">
      <c r="A2466" s="6"/>
      <c r="B2466" s="237"/>
      <c r="C2466" s="6"/>
      <c r="D2466" s="228" t="s">
        <v>393</v>
      </c>
      <c r="E2466" s="229"/>
      <c r="F2466" s="230"/>
      <c r="G2466" s="6"/>
      <c r="H2466" s="6"/>
      <c r="I2466" s="4"/>
      <c r="V2466" s="6"/>
      <c r="X2466" s="6"/>
    </row>
    <row r="2467" spans="1:24" s="5" customFormat="1" x14ac:dyDescent="0.35">
      <c r="A2467" s="6"/>
      <c r="B2467" s="237"/>
      <c r="C2467" s="6"/>
      <c r="D2467" s="228" t="s">
        <v>393</v>
      </c>
      <c r="E2467" s="229"/>
      <c r="F2467" s="230"/>
      <c r="G2467" s="6"/>
      <c r="H2467" s="6"/>
      <c r="I2467" s="4"/>
      <c r="V2467" s="6"/>
      <c r="X2467" s="6"/>
    </row>
    <row r="2468" spans="1:24" s="5" customFormat="1" x14ac:dyDescent="0.35">
      <c r="A2468" s="6"/>
      <c r="B2468" s="237"/>
      <c r="C2468" s="6"/>
      <c r="D2468" s="228" t="s">
        <v>393</v>
      </c>
      <c r="E2468" s="229"/>
      <c r="F2468" s="230"/>
      <c r="G2468" s="6"/>
      <c r="H2468" s="6"/>
      <c r="I2468" s="4"/>
      <c r="V2468" s="6"/>
      <c r="X2468" s="6"/>
    </row>
    <row r="2469" spans="1:24" s="5" customFormat="1" x14ac:dyDescent="0.35">
      <c r="A2469" s="6"/>
      <c r="B2469" s="237"/>
      <c r="C2469" s="6"/>
      <c r="D2469" s="228" t="s">
        <v>393</v>
      </c>
      <c r="E2469" s="229"/>
      <c r="F2469" s="230"/>
      <c r="G2469" s="6"/>
      <c r="H2469" s="6"/>
      <c r="I2469" s="4"/>
      <c r="V2469" s="6"/>
      <c r="X2469" s="6"/>
    </row>
    <row r="2470" spans="1:24" s="5" customFormat="1" x14ac:dyDescent="0.35">
      <c r="A2470" s="6"/>
      <c r="B2470" s="237"/>
      <c r="C2470" s="6"/>
      <c r="D2470" s="228" t="s">
        <v>393</v>
      </c>
      <c r="E2470" s="229"/>
      <c r="F2470" s="230"/>
      <c r="G2470" s="6"/>
      <c r="H2470" s="6"/>
      <c r="I2470" s="4"/>
      <c r="V2470" s="6"/>
      <c r="X2470" s="6"/>
    </row>
    <row r="2471" spans="1:24" s="5" customFormat="1" x14ac:dyDescent="0.35">
      <c r="A2471" s="6"/>
      <c r="B2471" s="237"/>
      <c r="C2471" s="6"/>
      <c r="D2471" s="228" t="s">
        <v>393</v>
      </c>
      <c r="E2471" s="229"/>
      <c r="F2471" s="230"/>
      <c r="G2471" s="6"/>
      <c r="H2471" s="6"/>
      <c r="I2471" s="4"/>
      <c r="V2471" s="6"/>
      <c r="X2471" s="6"/>
    </row>
    <row r="2472" spans="1:24" s="5" customFormat="1" x14ac:dyDescent="0.35">
      <c r="A2472" s="6"/>
      <c r="B2472" s="237"/>
      <c r="C2472" s="6"/>
      <c r="D2472" s="228" t="s">
        <v>393</v>
      </c>
      <c r="E2472" s="229"/>
      <c r="F2472" s="230"/>
      <c r="G2472" s="6"/>
      <c r="H2472" s="6"/>
      <c r="I2472" s="4"/>
      <c r="V2472" s="6"/>
      <c r="X2472" s="6"/>
    </row>
    <row r="2473" spans="1:24" s="5" customFormat="1" x14ac:dyDescent="0.35">
      <c r="A2473" s="6"/>
      <c r="B2473" s="237"/>
      <c r="C2473" s="6"/>
      <c r="D2473" s="228" t="s">
        <v>393</v>
      </c>
      <c r="E2473" s="229"/>
      <c r="F2473" s="230"/>
      <c r="G2473" s="6"/>
      <c r="H2473" s="6"/>
      <c r="I2473" s="4"/>
      <c r="V2473" s="6"/>
      <c r="X2473" s="6"/>
    </row>
    <row r="2474" spans="1:24" s="5" customFormat="1" x14ac:dyDescent="0.35">
      <c r="A2474" s="6"/>
      <c r="B2474" s="237"/>
      <c r="C2474" s="6"/>
      <c r="D2474" s="228" t="s">
        <v>393</v>
      </c>
      <c r="E2474" s="229"/>
      <c r="F2474" s="230"/>
      <c r="G2474" s="6"/>
      <c r="H2474" s="6"/>
      <c r="I2474" s="4"/>
      <c r="V2474" s="6"/>
      <c r="X2474" s="6"/>
    </row>
    <row r="2475" spans="1:24" s="5" customFormat="1" x14ac:dyDescent="0.35">
      <c r="A2475" s="6"/>
      <c r="B2475" s="237"/>
      <c r="C2475" s="6"/>
      <c r="D2475" s="228" t="s">
        <v>393</v>
      </c>
      <c r="E2475" s="229"/>
      <c r="F2475" s="230"/>
      <c r="G2475" s="6"/>
      <c r="H2475" s="6"/>
      <c r="I2475" s="4"/>
      <c r="V2475" s="6"/>
      <c r="X2475" s="6"/>
    </row>
    <row r="2476" spans="1:24" s="5" customFormat="1" x14ac:dyDescent="0.35">
      <c r="A2476" s="6"/>
      <c r="B2476" s="237"/>
      <c r="C2476" s="6"/>
      <c r="D2476" s="228" t="s">
        <v>393</v>
      </c>
      <c r="E2476" s="229"/>
      <c r="F2476" s="230"/>
      <c r="G2476" s="6"/>
      <c r="H2476" s="6"/>
      <c r="I2476" s="4"/>
      <c r="V2476" s="6"/>
      <c r="X2476" s="6"/>
    </row>
    <row r="2477" spans="1:24" s="5" customFormat="1" x14ac:dyDescent="0.35">
      <c r="A2477" s="6"/>
      <c r="B2477" s="237"/>
      <c r="C2477" s="6"/>
      <c r="D2477" s="228" t="s">
        <v>393</v>
      </c>
      <c r="E2477" s="229"/>
      <c r="F2477" s="230"/>
      <c r="G2477" s="6"/>
      <c r="H2477" s="6"/>
      <c r="I2477" s="4"/>
      <c r="V2477" s="6"/>
      <c r="X2477" s="6"/>
    </row>
    <row r="2478" spans="1:24" s="5" customFormat="1" x14ac:dyDescent="0.35">
      <c r="A2478" s="6"/>
      <c r="B2478" s="237"/>
      <c r="C2478" s="6"/>
      <c r="D2478" s="228" t="s">
        <v>393</v>
      </c>
      <c r="E2478" s="229"/>
      <c r="F2478" s="230"/>
      <c r="G2478" s="6"/>
      <c r="H2478" s="6"/>
      <c r="I2478" s="4"/>
      <c r="V2478" s="6"/>
      <c r="X2478" s="6"/>
    </row>
    <row r="2479" spans="1:24" s="5" customFormat="1" x14ac:dyDescent="0.35">
      <c r="A2479" s="6"/>
      <c r="B2479" s="237"/>
      <c r="C2479" s="6"/>
      <c r="D2479" s="228" t="s">
        <v>393</v>
      </c>
      <c r="E2479" s="229"/>
      <c r="F2479" s="230"/>
      <c r="G2479" s="6"/>
      <c r="H2479" s="6"/>
      <c r="I2479" s="4"/>
      <c r="V2479" s="6"/>
      <c r="X2479" s="6"/>
    </row>
    <row r="2480" spans="1:24" s="5" customFormat="1" x14ac:dyDescent="0.35">
      <c r="A2480" s="6"/>
      <c r="B2480" s="237"/>
      <c r="C2480" s="6"/>
      <c r="D2480" s="228" t="s">
        <v>393</v>
      </c>
      <c r="E2480" s="229"/>
      <c r="F2480" s="230"/>
      <c r="G2480" s="6"/>
      <c r="H2480" s="6"/>
      <c r="I2480" s="4"/>
      <c r="V2480" s="6"/>
      <c r="X2480" s="6"/>
    </row>
    <row r="2481" spans="1:24" s="5" customFormat="1" x14ac:dyDescent="0.35">
      <c r="A2481" s="6"/>
      <c r="B2481" s="237"/>
      <c r="C2481" s="6"/>
      <c r="D2481" s="228" t="s">
        <v>393</v>
      </c>
      <c r="E2481" s="229"/>
      <c r="F2481" s="230"/>
      <c r="G2481" s="6"/>
      <c r="H2481" s="6"/>
      <c r="I2481" s="4"/>
      <c r="V2481" s="6"/>
      <c r="X2481" s="6"/>
    </row>
    <row r="2482" spans="1:24" s="5" customFormat="1" x14ac:dyDescent="0.35">
      <c r="A2482" s="6"/>
      <c r="B2482" s="237"/>
      <c r="C2482" s="6"/>
      <c r="D2482" s="228" t="s">
        <v>393</v>
      </c>
      <c r="E2482" s="229"/>
      <c r="F2482" s="230"/>
      <c r="G2482" s="6"/>
      <c r="H2482" s="6"/>
      <c r="I2482" s="4"/>
      <c r="V2482" s="6"/>
      <c r="X2482" s="6"/>
    </row>
    <row r="2483" spans="1:24" s="5" customFormat="1" x14ac:dyDescent="0.35">
      <c r="A2483" s="6"/>
      <c r="B2483" s="237"/>
      <c r="C2483" s="6"/>
      <c r="D2483" s="228" t="s">
        <v>393</v>
      </c>
      <c r="E2483" s="229"/>
      <c r="F2483" s="230"/>
      <c r="G2483" s="6"/>
      <c r="H2483" s="6"/>
      <c r="I2483" s="4"/>
      <c r="V2483" s="6"/>
      <c r="X2483" s="6"/>
    </row>
    <row r="2484" spans="1:24" s="5" customFormat="1" x14ac:dyDescent="0.35">
      <c r="A2484" s="6"/>
      <c r="B2484" s="237"/>
      <c r="C2484" s="6"/>
      <c r="D2484" s="228" t="s">
        <v>393</v>
      </c>
      <c r="E2484" s="229"/>
      <c r="F2484" s="230"/>
      <c r="G2484" s="6"/>
      <c r="H2484" s="6"/>
      <c r="I2484" s="4"/>
      <c r="V2484" s="6"/>
      <c r="X2484" s="6"/>
    </row>
    <row r="2485" spans="1:24" s="5" customFormat="1" x14ac:dyDescent="0.35">
      <c r="A2485" s="6"/>
      <c r="B2485" s="237"/>
      <c r="C2485" s="6"/>
      <c r="D2485" s="228" t="s">
        <v>393</v>
      </c>
      <c r="E2485" s="229"/>
      <c r="F2485" s="230"/>
      <c r="G2485" s="6"/>
      <c r="H2485" s="6"/>
      <c r="I2485" s="4"/>
      <c r="V2485" s="6"/>
      <c r="X2485" s="6"/>
    </row>
    <row r="2486" spans="1:24" s="5" customFormat="1" x14ac:dyDescent="0.35">
      <c r="A2486" s="6"/>
      <c r="B2486" s="237"/>
      <c r="C2486" s="6"/>
      <c r="D2486" s="228" t="s">
        <v>393</v>
      </c>
      <c r="E2486" s="229"/>
      <c r="F2486" s="230"/>
      <c r="G2486" s="6"/>
      <c r="H2486" s="6"/>
      <c r="I2486" s="4"/>
      <c r="V2486" s="6"/>
      <c r="X2486" s="6"/>
    </row>
    <row r="2487" spans="1:24" s="5" customFormat="1" x14ac:dyDescent="0.35">
      <c r="A2487" s="6"/>
      <c r="B2487" s="237"/>
      <c r="C2487" s="6"/>
      <c r="D2487" s="228" t="s">
        <v>393</v>
      </c>
      <c r="E2487" s="229"/>
      <c r="F2487" s="230"/>
      <c r="G2487" s="6"/>
      <c r="H2487" s="6"/>
      <c r="I2487" s="4"/>
      <c r="V2487" s="6"/>
      <c r="X2487" s="6"/>
    </row>
    <row r="2488" spans="1:24" s="5" customFormat="1" x14ac:dyDescent="0.35">
      <c r="A2488" s="6"/>
      <c r="B2488" s="237"/>
      <c r="C2488" s="6"/>
      <c r="D2488" s="228" t="s">
        <v>393</v>
      </c>
      <c r="E2488" s="229"/>
      <c r="F2488" s="230"/>
      <c r="G2488" s="6"/>
      <c r="H2488" s="6"/>
      <c r="I2488" s="4"/>
      <c r="V2488" s="6"/>
      <c r="X2488" s="6"/>
    </row>
    <row r="2489" spans="1:24" s="5" customFormat="1" x14ac:dyDescent="0.35">
      <c r="A2489" s="6"/>
      <c r="B2489" s="237"/>
      <c r="C2489" s="6"/>
      <c r="D2489" s="228" t="s">
        <v>393</v>
      </c>
      <c r="E2489" s="229"/>
      <c r="F2489" s="230"/>
      <c r="G2489" s="6"/>
      <c r="H2489" s="6"/>
      <c r="I2489" s="4"/>
      <c r="V2489" s="6"/>
      <c r="X2489" s="6"/>
    </row>
    <row r="2490" spans="1:24" s="5" customFormat="1" x14ac:dyDescent="0.35">
      <c r="A2490" s="6"/>
      <c r="B2490" s="237"/>
      <c r="C2490" s="6"/>
      <c r="D2490" s="228" t="s">
        <v>393</v>
      </c>
      <c r="E2490" s="229"/>
      <c r="F2490" s="230"/>
      <c r="G2490" s="6"/>
      <c r="H2490" s="6"/>
      <c r="I2490" s="4"/>
      <c r="V2490" s="6"/>
      <c r="X2490" s="6"/>
    </row>
    <row r="2491" spans="1:24" s="5" customFormat="1" x14ac:dyDescent="0.35">
      <c r="A2491" s="6"/>
      <c r="B2491" s="237"/>
      <c r="C2491" s="6"/>
      <c r="D2491" s="228" t="s">
        <v>393</v>
      </c>
      <c r="E2491" s="229"/>
      <c r="F2491" s="230"/>
      <c r="G2491" s="6"/>
      <c r="H2491" s="6"/>
      <c r="I2491" s="4"/>
      <c r="V2491" s="6"/>
      <c r="X2491" s="6"/>
    </row>
    <row r="2492" spans="1:24" s="5" customFormat="1" x14ac:dyDescent="0.35">
      <c r="A2492" s="6"/>
      <c r="B2492" s="237"/>
      <c r="C2492" s="6"/>
      <c r="D2492" s="228" t="s">
        <v>393</v>
      </c>
      <c r="E2492" s="229"/>
      <c r="F2492" s="230"/>
      <c r="G2492" s="6"/>
      <c r="H2492" s="6"/>
      <c r="I2492" s="4"/>
      <c r="V2492" s="6"/>
      <c r="X2492" s="6"/>
    </row>
    <row r="2493" spans="1:24" s="5" customFormat="1" x14ac:dyDescent="0.35">
      <c r="A2493" s="6"/>
      <c r="B2493" s="237"/>
      <c r="C2493" s="6"/>
      <c r="D2493" s="228" t="s">
        <v>393</v>
      </c>
      <c r="E2493" s="229"/>
      <c r="F2493" s="230"/>
      <c r="G2493" s="6"/>
      <c r="H2493" s="6"/>
      <c r="I2493" s="4"/>
      <c r="V2493" s="6"/>
      <c r="X2493" s="6"/>
    </row>
    <row r="2494" spans="1:24" s="5" customFormat="1" x14ac:dyDescent="0.35">
      <c r="A2494" s="6"/>
      <c r="B2494" s="237"/>
      <c r="C2494" s="6"/>
      <c r="D2494" s="228" t="s">
        <v>393</v>
      </c>
      <c r="E2494" s="229"/>
      <c r="F2494" s="230"/>
      <c r="G2494" s="6"/>
      <c r="H2494" s="6"/>
      <c r="I2494" s="4"/>
      <c r="V2494" s="6"/>
      <c r="X2494" s="6"/>
    </row>
    <row r="2495" spans="1:24" s="5" customFormat="1" x14ac:dyDescent="0.35">
      <c r="A2495" s="6"/>
      <c r="B2495" s="237"/>
      <c r="C2495" s="6"/>
      <c r="D2495" s="228" t="s">
        <v>393</v>
      </c>
      <c r="E2495" s="229"/>
      <c r="F2495" s="230"/>
      <c r="G2495" s="6"/>
      <c r="H2495" s="6"/>
      <c r="I2495" s="4"/>
      <c r="V2495" s="6"/>
      <c r="X2495" s="6"/>
    </row>
    <row r="2496" spans="1:24" s="5" customFormat="1" x14ac:dyDescent="0.35">
      <c r="A2496" s="6"/>
      <c r="B2496" s="237"/>
      <c r="C2496" s="6"/>
      <c r="D2496" s="228" t="s">
        <v>393</v>
      </c>
      <c r="E2496" s="229"/>
      <c r="F2496" s="230"/>
      <c r="G2496" s="6"/>
      <c r="H2496" s="6"/>
      <c r="I2496" s="4"/>
      <c r="V2496" s="6"/>
      <c r="X2496" s="6"/>
    </row>
    <row r="2497" spans="1:24" s="5" customFormat="1" x14ac:dyDescent="0.35">
      <c r="A2497" s="6"/>
      <c r="B2497" s="237"/>
      <c r="C2497" s="6"/>
      <c r="D2497" s="228" t="s">
        <v>393</v>
      </c>
      <c r="E2497" s="229"/>
      <c r="F2497" s="230"/>
      <c r="G2497" s="6"/>
      <c r="H2497" s="6"/>
      <c r="I2497" s="4"/>
      <c r="V2497" s="6"/>
      <c r="X2497" s="6"/>
    </row>
    <row r="2498" spans="1:24" s="5" customFormat="1" x14ac:dyDescent="0.35">
      <c r="A2498" s="6"/>
      <c r="B2498" s="237"/>
      <c r="C2498" s="6"/>
      <c r="D2498" s="228" t="s">
        <v>393</v>
      </c>
      <c r="E2498" s="229"/>
      <c r="F2498" s="230"/>
      <c r="G2498" s="6"/>
      <c r="H2498" s="6"/>
      <c r="I2498" s="4"/>
      <c r="V2498" s="6"/>
      <c r="X2498" s="6"/>
    </row>
    <row r="2499" spans="1:24" s="5" customFormat="1" x14ac:dyDescent="0.35">
      <c r="A2499" s="6"/>
      <c r="B2499" s="237"/>
      <c r="C2499" s="6"/>
      <c r="D2499" s="228" t="s">
        <v>393</v>
      </c>
      <c r="E2499" s="229"/>
      <c r="F2499" s="230"/>
      <c r="G2499" s="6"/>
      <c r="H2499" s="6"/>
      <c r="I2499" s="4"/>
      <c r="V2499" s="6"/>
      <c r="X2499" s="6"/>
    </row>
    <row r="2500" spans="1:24" s="5" customFormat="1" x14ac:dyDescent="0.35">
      <c r="A2500" s="6"/>
      <c r="B2500" s="237"/>
      <c r="C2500" s="6"/>
      <c r="D2500" s="228" t="s">
        <v>393</v>
      </c>
      <c r="E2500" s="229"/>
      <c r="F2500" s="230"/>
      <c r="G2500" s="6"/>
      <c r="H2500" s="6"/>
      <c r="I2500" s="4"/>
      <c r="V2500" s="6"/>
      <c r="X2500" s="6"/>
    </row>
    <row r="2501" spans="1:24" s="5" customFormat="1" x14ac:dyDescent="0.35">
      <c r="A2501" s="6"/>
      <c r="B2501" s="237"/>
      <c r="C2501" s="6"/>
      <c r="D2501" s="228" t="s">
        <v>393</v>
      </c>
      <c r="E2501" s="229"/>
      <c r="F2501" s="230"/>
      <c r="G2501" s="6"/>
      <c r="H2501" s="6"/>
      <c r="I2501" s="4"/>
      <c r="V2501" s="6"/>
      <c r="X2501" s="6"/>
    </row>
    <row r="2502" spans="1:24" s="5" customFormat="1" x14ac:dyDescent="0.35">
      <c r="A2502" s="6"/>
      <c r="B2502" s="237"/>
      <c r="C2502" s="6"/>
      <c r="D2502" s="228" t="s">
        <v>393</v>
      </c>
      <c r="E2502" s="229"/>
      <c r="F2502" s="230"/>
      <c r="G2502" s="6"/>
      <c r="H2502" s="6"/>
      <c r="I2502" s="4"/>
      <c r="V2502" s="6"/>
      <c r="X2502" s="6"/>
    </row>
    <row r="2503" spans="1:24" s="5" customFormat="1" x14ac:dyDescent="0.35">
      <c r="A2503" s="6"/>
      <c r="B2503" s="237"/>
      <c r="C2503" s="6"/>
      <c r="D2503" s="228" t="s">
        <v>393</v>
      </c>
      <c r="E2503" s="229"/>
      <c r="F2503" s="230"/>
      <c r="G2503" s="6"/>
      <c r="H2503" s="6"/>
      <c r="I2503" s="4"/>
      <c r="V2503" s="6"/>
      <c r="X2503" s="6"/>
    </row>
    <row r="2504" spans="1:24" s="5" customFormat="1" x14ac:dyDescent="0.35">
      <c r="A2504" s="6"/>
      <c r="B2504" s="237"/>
      <c r="C2504" s="6"/>
      <c r="D2504" s="228" t="s">
        <v>393</v>
      </c>
      <c r="E2504" s="229"/>
      <c r="F2504" s="230"/>
      <c r="G2504" s="6"/>
      <c r="H2504" s="6"/>
      <c r="I2504" s="4"/>
      <c r="V2504" s="6"/>
      <c r="X2504" s="6"/>
    </row>
    <row r="2505" spans="1:24" s="5" customFormat="1" x14ac:dyDescent="0.35">
      <c r="A2505" s="6"/>
      <c r="B2505" s="237"/>
      <c r="C2505" s="6"/>
      <c r="D2505" s="228" t="s">
        <v>393</v>
      </c>
      <c r="E2505" s="229"/>
      <c r="F2505" s="230"/>
      <c r="G2505" s="6"/>
      <c r="H2505" s="6"/>
      <c r="I2505" s="4"/>
      <c r="V2505" s="6"/>
      <c r="X2505" s="6"/>
    </row>
    <row r="2506" spans="1:24" s="5" customFormat="1" x14ac:dyDescent="0.35">
      <c r="A2506" s="6"/>
      <c r="B2506" s="237"/>
      <c r="C2506" s="6"/>
      <c r="D2506" s="228" t="s">
        <v>393</v>
      </c>
      <c r="E2506" s="229"/>
      <c r="F2506" s="230"/>
      <c r="G2506" s="6"/>
      <c r="H2506" s="6"/>
      <c r="I2506" s="4"/>
      <c r="V2506" s="6"/>
      <c r="X2506" s="6"/>
    </row>
    <row r="2507" spans="1:24" s="5" customFormat="1" x14ac:dyDescent="0.35">
      <c r="A2507" s="6"/>
      <c r="B2507" s="237"/>
      <c r="C2507" s="6"/>
      <c r="D2507" s="228" t="s">
        <v>393</v>
      </c>
      <c r="E2507" s="229"/>
      <c r="F2507" s="230"/>
      <c r="G2507" s="6"/>
      <c r="H2507" s="6"/>
      <c r="I2507" s="4"/>
      <c r="V2507" s="6"/>
      <c r="X2507" s="6"/>
    </row>
    <row r="2508" spans="1:24" s="5" customFormat="1" x14ac:dyDescent="0.35">
      <c r="A2508" s="6"/>
      <c r="B2508" s="237"/>
      <c r="C2508" s="6"/>
      <c r="D2508" s="228" t="s">
        <v>393</v>
      </c>
      <c r="E2508" s="229"/>
      <c r="F2508" s="230"/>
      <c r="G2508" s="6"/>
      <c r="H2508" s="6"/>
      <c r="I2508" s="4"/>
      <c r="V2508" s="6"/>
      <c r="X2508" s="6"/>
    </row>
    <row r="2509" spans="1:24" s="5" customFormat="1" x14ac:dyDescent="0.35">
      <c r="A2509" s="6"/>
      <c r="B2509" s="237"/>
      <c r="C2509" s="6"/>
      <c r="D2509" s="228" t="s">
        <v>393</v>
      </c>
      <c r="E2509" s="229"/>
      <c r="F2509" s="230"/>
      <c r="G2509" s="6"/>
      <c r="H2509" s="6"/>
      <c r="I2509" s="4"/>
      <c r="V2509" s="6"/>
      <c r="X2509" s="6"/>
    </row>
    <row r="2510" spans="1:24" s="5" customFormat="1" x14ac:dyDescent="0.35">
      <c r="A2510" s="6"/>
      <c r="B2510" s="237"/>
      <c r="C2510" s="6"/>
      <c r="D2510" s="228" t="s">
        <v>393</v>
      </c>
      <c r="E2510" s="229"/>
      <c r="F2510" s="230"/>
      <c r="G2510" s="6"/>
      <c r="H2510" s="6"/>
      <c r="I2510" s="4"/>
      <c r="V2510" s="6"/>
      <c r="X2510" s="6"/>
    </row>
    <row r="2511" spans="1:24" s="5" customFormat="1" x14ac:dyDescent="0.35">
      <c r="A2511" s="6"/>
      <c r="B2511" s="237"/>
      <c r="C2511" s="6"/>
      <c r="D2511" s="228" t="s">
        <v>393</v>
      </c>
      <c r="E2511" s="229"/>
      <c r="F2511" s="230"/>
      <c r="G2511" s="6"/>
      <c r="H2511" s="6"/>
      <c r="I2511" s="4"/>
      <c r="V2511" s="6"/>
      <c r="X2511" s="6"/>
    </row>
    <row r="2512" spans="1:24" s="5" customFormat="1" x14ac:dyDescent="0.35">
      <c r="A2512" s="6"/>
      <c r="B2512" s="237"/>
      <c r="C2512" s="6"/>
      <c r="D2512" s="228" t="s">
        <v>393</v>
      </c>
      <c r="E2512" s="229"/>
      <c r="F2512" s="230"/>
      <c r="G2512" s="6"/>
      <c r="H2512" s="6"/>
      <c r="I2512" s="4"/>
      <c r="V2512" s="6"/>
      <c r="X2512" s="6"/>
    </row>
    <row r="2513" spans="1:24" s="5" customFormat="1" x14ac:dyDescent="0.35">
      <c r="A2513" s="6"/>
      <c r="B2513" s="237"/>
      <c r="C2513" s="6"/>
      <c r="D2513" s="228" t="s">
        <v>393</v>
      </c>
      <c r="E2513" s="229"/>
      <c r="F2513" s="230"/>
      <c r="G2513" s="6"/>
      <c r="H2513" s="6"/>
      <c r="I2513" s="4"/>
      <c r="V2513" s="6"/>
      <c r="X2513" s="6"/>
    </row>
    <row r="2514" spans="1:24" s="5" customFormat="1" x14ac:dyDescent="0.35">
      <c r="A2514" s="6"/>
      <c r="B2514" s="237"/>
      <c r="C2514" s="6"/>
      <c r="D2514" s="228" t="s">
        <v>393</v>
      </c>
      <c r="E2514" s="229"/>
      <c r="F2514" s="230"/>
      <c r="G2514" s="6"/>
      <c r="H2514" s="6"/>
      <c r="I2514" s="4"/>
      <c r="V2514" s="6"/>
      <c r="X2514" s="6"/>
    </row>
    <row r="2515" spans="1:24" s="5" customFormat="1" x14ac:dyDescent="0.35">
      <c r="A2515" s="6"/>
      <c r="B2515" s="237"/>
      <c r="C2515" s="6"/>
      <c r="D2515" s="228" t="s">
        <v>393</v>
      </c>
      <c r="E2515" s="229"/>
      <c r="F2515" s="230"/>
      <c r="G2515" s="6"/>
      <c r="H2515" s="6"/>
      <c r="I2515" s="4"/>
      <c r="V2515" s="6"/>
      <c r="X2515" s="6"/>
    </row>
    <row r="2516" spans="1:24" s="5" customFormat="1" x14ac:dyDescent="0.35">
      <c r="A2516" s="6"/>
      <c r="B2516" s="237"/>
      <c r="C2516" s="6"/>
      <c r="D2516" s="228" t="s">
        <v>393</v>
      </c>
      <c r="E2516" s="229"/>
      <c r="F2516" s="230"/>
      <c r="G2516" s="6"/>
      <c r="H2516" s="6"/>
      <c r="I2516" s="4"/>
      <c r="V2516" s="6"/>
      <c r="X2516" s="6"/>
    </row>
    <row r="2517" spans="1:24" s="5" customFormat="1" x14ac:dyDescent="0.35">
      <c r="A2517" s="6"/>
      <c r="B2517" s="237"/>
      <c r="C2517" s="6"/>
      <c r="D2517" s="228" t="s">
        <v>393</v>
      </c>
      <c r="E2517" s="229"/>
      <c r="F2517" s="230"/>
      <c r="G2517" s="6"/>
      <c r="H2517" s="6"/>
      <c r="I2517" s="4"/>
      <c r="V2517" s="6"/>
      <c r="X2517" s="6"/>
    </row>
    <row r="2518" spans="1:24" s="5" customFormat="1" x14ac:dyDescent="0.35">
      <c r="A2518" s="6"/>
      <c r="B2518" s="237"/>
      <c r="C2518" s="6"/>
      <c r="D2518" s="228" t="s">
        <v>393</v>
      </c>
      <c r="E2518" s="229"/>
      <c r="F2518" s="230"/>
      <c r="G2518" s="6"/>
      <c r="H2518" s="6"/>
      <c r="I2518" s="4"/>
      <c r="V2518" s="6"/>
      <c r="X2518" s="6"/>
    </row>
    <row r="2519" spans="1:24" s="5" customFormat="1" x14ac:dyDescent="0.35">
      <c r="A2519" s="6"/>
      <c r="B2519" s="237"/>
      <c r="C2519" s="6"/>
      <c r="D2519" s="228" t="s">
        <v>393</v>
      </c>
      <c r="E2519" s="229"/>
      <c r="F2519" s="230"/>
      <c r="G2519" s="6"/>
      <c r="H2519" s="6"/>
      <c r="I2519" s="4"/>
      <c r="V2519" s="6"/>
      <c r="X2519" s="6"/>
    </row>
    <row r="2520" spans="1:24" s="5" customFormat="1" x14ac:dyDescent="0.35">
      <c r="A2520" s="6"/>
      <c r="B2520" s="237"/>
      <c r="C2520" s="6"/>
      <c r="D2520" s="228" t="s">
        <v>393</v>
      </c>
      <c r="E2520" s="229"/>
      <c r="F2520" s="230"/>
      <c r="G2520" s="6"/>
      <c r="H2520" s="6"/>
      <c r="I2520" s="4"/>
      <c r="V2520" s="6"/>
      <c r="X2520" s="6"/>
    </row>
    <row r="2521" spans="1:24" s="5" customFormat="1" x14ac:dyDescent="0.35">
      <c r="A2521" s="6"/>
      <c r="B2521" s="237"/>
      <c r="C2521" s="6"/>
      <c r="D2521" s="228" t="s">
        <v>393</v>
      </c>
      <c r="E2521" s="229"/>
      <c r="F2521" s="230"/>
      <c r="G2521" s="6"/>
      <c r="H2521" s="6"/>
      <c r="I2521" s="4"/>
      <c r="V2521" s="6"/>
      <c r="X2521" s="6"/>
    </row>
    <row r="2522" spans="1:24" s="5" customFormat="1" x14ac:dyDescent="0.35">
      <c r="A2522" s="6"/>
      <c r="B2522" s="237"/>
      <c r="C2522" s="6"/>
      <c r="D2522" s="228" t="s">
        <v>393</v>
      </c>
      <c r="E2522" s="229"/>
      <c r="F2522" s="230"/>
      <c r="G2522" s="6"/>
      <c r="H2522" s="6"/>
      <c r="I2522" s="4"/>
      <c r="V2522" s="6"/>
      <c r="X2522" s="6"/>
    </row>
    <row r="2523" spans="1:24" s="5" customFormat="1" x14ac:dyDescent="0.35">
      <c r="A2523" s="6"/>
      <c r="B2523" s="237"/>
      <c r="C2523" s="6"/>
      <c r="D2523" s="228" t="s">
        <v>393</v>
      </c>
      <c r="E2523" s="229"/>
      <c r="F2523" s="230"/>
      <c r="G2523" s="6"/>
      <c r="H2523" s="6"/>
      <c r="I2523" s="4"/>
      <c r="V2523" s="6"/>
      <c r="X2523" s="6"/>
    </row>
    <row r="2524" spans="1:24" s="5" customFormat="1" x14ac:dyDescent="0.35">
      <c r="A2524" s="6"/>
      <c r="B2524" s="237"/>
      <c r="C2524" s="6"/>
      <c r="D2524" s="228" t="s">
        <v>393</v>
      </c>
      <c r="E2524" s="229"/>
      <c r="F2524" s="230"/>
      <c r="G2524" s="6"/>
      <c r="H2524" s="6"/>
      <c r="I2524" s="4"/>
      <c r="V2524" s="6"/>
      <c r="X2524" s="6"/>
    </row>
    <row r="2525" spans="1:24" s="5" customFormat="1" x14ac:dyDescent="0.35">
      <c r="A2525" s="6"/>
      <c r="B2525" s="237"/>
      <c r="C2525" s="6"/>
      <c r="D2525" s="228" t="s">
        <v>393</v>
      </c>
      <c r="E2525" s="229"/>
      <c r="F2525" s="230"/>
      <c r="G2525" s="6"/>
      <c r="H2525" s="6"/>
      <c r="I2525" s="4"/>
      <c r="V2525" s="6"/>
      <c r="X2525" s="6"/>
    </row>
    <row r="2526" spans="1:24" s="5" customFormat="1" x14ac:dyDescent="0.35">
      <c r="A2526" s="6"/>
      <c r="B2526" s="237"/>
      <c r="C2526" s="6"/>
      <c r="D2526" s="228" t="s">
        <v>393</v>
      </c>
      <c r="E2526" s="229"/>
      <c r="F2526" s="230"/>
      <c r="G2526" s="6"/>
      <c r="H2526" s="6"/>
      <c r="I2526" s="4"/>
      <c r="V2526" s="6"/>
      <c r="X2526" s="6"/>
    </row>
    <row r="2527" spans="1:24" s="5" customFormat="1" x14ac:dyDescent="0.35">
      <c r="A2527" s="6"/>
      <c r="B2527" s="237"/>
      <c r="C2527" s="6"/>
      <c r="D2527" s="228" t="s">
        <v>393</v>
      </c>
      <c r="E2527" s="229"/>
      <c r="F2527" s="230"/>
      <c r="G2527" s="6"/>
      <c r="H2527" s="6"/>
      <c r="I2527" s="4"/>
      <c r="V2527" s="6"/>
      <c r="X2527" s="6"/>
    </row>
    <row r="2528" spans="1:24" s="5" customFormat="1" x14ac:dyDescent="0.35">
      <c r="A2528" s="6"/>
      <c r="B2528" s="237"/>
      <c r="C2528" s="6"/>
      <c r="D2528" s="228" t="s">
        <v>393</v>
      </c>
      <c r="E2528" s="229"/>
      <c r="F2528" s="230"/>
      <c r="G2528" s="6"/>
      <c r="H2528" s="6"/>
      <c r="I2528" s="4"/>
      <c r="V2528" s="6"/>
      <c r="X2528" s="6"/>
    </row>
    <row r="2529" spans="1:24" s="5" customFormat="1" x14ac:dyDescent="0.35">
      <c r="A2529" s="6"/>
      <c r="B2529" s="237"/>
      <c r="C2529" s="6"/>
      <c r="D2529" s="228" t="s">
        <v>393</v>
      </c>
      <c r="E2529" s="229"/>
      <c r="F2529" s="230"/>
      <c r="G2529" s="6"/>
      <c r="H2529" s="6"/>
      <c r="I2529" s="4"/>
      <c r="V2529" s="6"/>
      <c r="X2529" s="6"/>
    </row>
    <row r="2530" spans="1:24" s="5" customFormat="1" x14ac:dyDescent="0.35">
      <c r="A2530" s="6"/>
      <c r="B2530" s="237"/>
      <c r="C2530" s="6"/>
      <c r="D2530" s="228" t="s">
        <v>393</v>
      </c>
      <c r="E2530" s="229"/>
      <c r="F2530" s="230"/>
      <c r="G2530" s="6"/>
      <c r="H2530" s="6"/>
      <c r="I2530" s="4"/>
      <c r="V2530" s="6"/>
      <c r="X2530" s="6"/>
    </row>
    <row r="2531" spans="1:24" s="5" customFormat="1" x14ac:dyDescent="0.35">
      <c r="A2531" s="6"/>
      <c r="B2531" s="237"/>
      <c r="C2531" s="6"/>
      <c r="D2531" s="228" t="s">
        <v>393</v>
      </c>
      <c r="E2531" s="229"/>
      <c r="F2531" s="230"/>
      <c r="G2531" s="6"/>
      <c r="H2531" s="6"/>
      <c r="I2531" s="4"/>
      <c r="V2531" s="6"/>
      <c r="X2531" s="6"/>
    </row>
    <row r="2532" spans="1:24" s="5" customFormat="1" x14ac:dyDescent="0.35">
      <c r="A2532" s="6"/>
      <c r="B2532" s="237"/>
      <c r="C2532" s="6"/>
      <c r="D2532" s="228" t="s">
        <v>393</v>
      </c>
      <c r="E2532" s="229"/>
      <c r="F2532" s="230"/>
      <c r="G2532" s="6"/>
      <c r="H2532" s="6"/>
      <c r="I2532" s="4"/>
      <c r="V2532" s="6"/>
      <c r="X2532" s="6"/>
    </row>
    <row r="2533" spans="1:24" s="5" customFormat="1" x14ac:dyDescent="0.35">
      <c r="A2533" s="6"/>
      <c r="B2533" s="237"/>
      <c r="C2533" s="6"/>
      <c r="D2533" s="228" t="s">
        <v>393</v>
      </c>
      <c r="E2533" s="229"/>
      <c r="F2533" s="230"/>
      <c r="G2533" s="6"/>
      <c r="H2533" s="6"/>
      <c r="I2533" s="4"/>
      <c r="V2533" s="6"/>
      <c r="X2533" s="6"/>
    </row>
    <row r="2534" spans="1:24" s="5" customFormat="1" x14ac:dyDescent="0.35">
      <c r="A2534" s="6"/>
      <c r="B2534" s="237"/>
      <c r="C2534" s="6"/>
      <c r="D2534" s="228" t="s">
        <v>393</v>
      </c>
      <c r="E2534" s="229"/>
      <c r="F2534" s="230"/>
      <c r="G2534" s="6"/>
      <c r="H2534" s="6"/>
      <c r="I2534" s="4"/>
      <c r="V2534" s="6"/>
      <c r="X2534" s="6"/>
    </row>
    <row r="2535" spans="1:24" s="5" customFormat="1" x14ac:dyDescent="0.35">
      <c r="A2535" s="6"/>
      <c r="B2535" s="237"/>
      <c r="C2535" s="6"/>
      <c r="D2535" s="228" t="s">
        <v>393</v>
      </c>
      <c r="E2535" s="229"/>
      <c r="F2535" s="230"/>
      <c r="G2535" s="6"/>
      <c r="H2535" s="6"/>
      <c r="I2535" s="4"/>
      <c r="V2535" s="6"/>
      <c r="X2535" s="6"/>
    </row>
    <row r="2536" spans="1:24" s="5" customFormat="1" x14ac:dyDescent="0.35">
      <c r="A2536" s="6"/>
      <c r="B2536" s="237"/>
      <c r="C2536" s="6"/>
      <c r="D2536" s="228" t="s">
        <v>393</v>
      </c>
      <c r="E2536" s="229"/>
      <c r="F2536" s="230"/>
      <c r="G2536" s="6"/>
      <c r="H2536" s="6"/>
      <c r="I2536" s="4"/>
      <c r="V2536" s="6"/>
      <c r="X2536" s="6"/>
    </row>
    <row r="2537" spans="1:24" s="5" customFormat="1" x14ac:dyDescent="0.35">
      <c r="A2537" s="6"/>
      <c r="B2537" s="237"/>
      <c r="C2537" s="6"/>
      <c r="D2537" s="228" t="s">
        <v>393</v>
      </c>
      <c r="E2537" s="229"/>
      <c r="F2537" s="230"/>
      <c r="G2537" s="6"/>
      <c r="H2537" s="6"/>
      <c r="I2537" s="4"/>
      <c r="V2537" s="6"/>
      <c r="X2537" s="6"/>
    </row>
    <row r="2538" spans="1:24" s="5" customFormat="1" x14ac:dyDescent="0.35">
      <c r="A2538" s="6"/>
      <c r="B2538" s="237"/>
      <c r="C2538" s="6"/>
      <c r="D2538" s="228" t="s">
        <v>393</v>
      </c>
      <c r="E2538" s="229"/>
      <c r="F2538" s="230"/>
      <c r="G2538" s="6"/>
      <c r="H2538" s="6"/>
      <c r="I2538" s="4"/>
      <c r="V2538" s="6"/>
      <c r="X2538" s="6"/>
    </row>
    <row r="2539" spans="1:24" s="5" customFormat="1" x14ac:dyDescent="0.35">
      <c r="A2539" s="6"/>
      <c r="B2539" s="237"/>
      <c r="C2539" s="6"/>
      <c r="D2539" s="228" t="s">
        <v>393</v>
      </c>
      <c r="E2539" s="229"/>
      <c r="F2539" s="230"/>
      <c r="G2539" s="6"/>
      <c r="H2539" s="6"/>
      <c r="I2539" s="4"/>
      <c r="V2539" s="6"/>
      <c r="X2539" s="6"/>
    </row>
    <row r="2540" spans="1:24" s="5" customFormat="1" x14ac:dyDescent="0.35">
      <c r="A2540" s="6"/>
      <c r="B2540" s="237"/>
      <c r="C2540" s="6"/>
      <c r="D2540" s="228" t="s">
        <v>393</v>
      </c>
      <c r="E2540" s="229"/>
      <c r="F2540" s="230"/>
      <c r="G2540" s="6"/>
      <c r="H2540" s="6"/>
      <c r="I2540" s="4"/>
      <c r="V2540" s="6"/>
      <c r="X2540" s="6"/>
    </row>
    <row r="2541" spans="1:24" s="5" customFormat="1" x14ac:dyDescent="0.35">
      <c r="A2541" s="6"/>
      <c r="B2541" s="237"/>
      <c r="C2541" s="6"/>
      <c r="D2541" s="228" t="s">
        <v>393</v>
      </c>
      <c r="E2541" s="229"/>
      <c r="F2541" s="230"/>
      <c r="G2541" s="6"/>
      <c r="H2541" s="6"/>
      <c r="I2541" s="4"/>
      <c r="V2541" s="6"/>
      <c r="X2541" s="6"/>
    </row>
    <row r="2542" spans="1:24" s="5" customFormat="1" x14ac:dyDescent="0.35">
      <c r="A2542" s="6"/>
      <c r="B2542" s="237"/>
      <c r="C2542" s="6"/>
      <c r="D2542" s="228" t="s">
        <v>393</v>
      </c>
      <c r="E2542" s="229"/>
      <c r="F2542" s="230"/>
      <c r="G2542" s="6"/>
      <c r="H2542" s="6"/>
      <c r="I2542" s="4"/>
      <c r="V2542" s="6"/>
      <c r="X2542" s="6"/>
    </row>
    <row r="2543" spans="1:24" s="5" customFormat="1" x14ac:dyDescent="0.35">
      <c r="A2543" s="6"/>
      <c r="B2543" s="237"/>
      <c r="C2543" s="6"/>
      <c r="D2543" s="228" t="s">
        <v>393</v>
      </c>
      <c r="E2543" s="229"/>
      <c r="F2543" s="230"/>
      <c r="G2543" s="6"/>
      <c r="H2543" s="6"/>
      <c r="I2543" s="4"/>
      <c r="V2543" s="6"/>
      <c r="X2543" s="6"/>
    </row>
    <row r="2544" spans="1:24" s="5" customFormat="1" x14ac:dyDescent="0.35">
      <c r="A2544" s="6"/>
      <c r="B2544" s="237"/>
      <c r="C2544" s="6"/>
      <c r="D2544" s="228" t="s">
        <v>393</v>
      </c>
      <c r="E2544" s="229"/>
      <c r="F2544" s="230"/>
      <c r="G2544" s="6"/>
      <c r="H2544" s="6"/>
      <c r="I2544" s="4"/>
      <c r="V2544" s="6"/>
      <c r="X2544" s="6"/>
    </row>
    <row r="2545" spans="1:24" s="5" customFormat="1" x14ac:dyDescent="0.35">
      <c r="A2545" s="6"/>
      <c r="B2545" s="237"/>
      <c r="C2545" s="6"/>
      <c r="D2545" s="228" t="s">
        <v>393</v>
      </c>
      <c r="E2545" s="229"/>
      <c r="F2545" s="230"/>
      <c r="G2545" s="6"/>
      <c r="H2545" s="6"/>
      <c r="I2545" s="4"/>
      <c r="V2545" s="6"/>
      <c r="X2545" s="6"/>
    </row>
    <row r="2546" spans="1:24" s="5" customFormat="1" x14ac:dyDescent="0.35">
      <c r="A2546" s="6"/>
      <c r="B2546" s="237"/>
      <c r="C2546" s="6"/>
      <c r="D2546" s="228" t="s">
        <v>393</v>
      </c>
      <c r="E2546" s="229"/>
      <c r="F2546" s="230"/>
      <c r="G2546" s="6"/>
      <c r="H2546" s="6"/>
      <c r="I2546" s="4"/>
      <c r="V2546" s="6"/>
      <c r="X2546" s="6"/>
    </row>
    <row r="2547" spans="1:24" s="5" customFormat="1" x14ac:dyDescent="0.35">
      <c r="A2547" s="6"/>
      <c r="B2547" s="237"/>
      <c r="C2547" s="6"/>
      <c r="D2547" s="228" t="s">
        <v>393</v>
      </c>
      <c r="E2547" s="229"/>
      <c r="F2547" s="230"/>
      <c r="G2547" s="6"/>
      <c r="H2547" s="6"/>
      <c r="I2547" s="4"/>
      <c r="V2547" s="6"/>
      <c r="X2547" s="6"/>
    </row>
    <row r="2548" spans="1:24" s="5" customFormat="1" x14ac:dyDescent="0.35">
      <c r="A2548" s="6"/>
      <c r="B2548" s="237"/>
      <c r="C2548" s="6"/>
      <c r="D2548" s="228" t="s">
        <v>393</v>
      </c>
      <c r="E2548" s="229"/>
      <c r="F2548" s="230"/>
      <c r="G2548" s="6"/>
      <c r="H2548" s="6"/>
      <c r="I2548" s="4"/>
      <c r="V2548" s="6"/>
      <c r="X2548" s="6"/>
    </row>
    <row r="2549" spans="1:24" s="5" customFormat="1" x14ac:dyDescent="0.35">
      <c r="A2549" s="6"/>
      <c r="B2549" s="237"/>
      <c r="C2549" s="6"/>
      <c r="D2549" s="228" t="s">
        <v>393</v>
      </c>
      <c r="E2549" s="229"/>
      <c r="F2549" s="230"/>
      <c r="G2549" s="6"/>
      <c r="H2549" s="6"/>
      <c r="I2549" s="4"/>
      <c r="V2549" s="6"/>
      <c r="X2549" s="6"/>
    </row>
    <row r="2550" spans="1:24" s="5" customFormat="1" x14ac:dyDescent="0.35">
      <c r="A2550" s="6"/>
      <c r="B2550" s="237"/>
      <c r="C2550" s="6"/>
      <c r="D2550" s="228" t="s">
        <v>393</v>
      </c>
      <c r="E2550" s="229"/>
      <c r="F2550" s="230"/>
      <c r="G2550" s="6"/>
      <c r="H2550" s="6"/>
      <c r="I2550" s="4"/>
      <c r="V2550" s="6"/>
      <c r="X2550" s="6"/>
    </row>
    <row r="2551" spans="1:24" s="5" customFormat="1" x14ac:dyDescent="0.35">
      <c r="A2551" s="6"/>
      <c r="B2551" s="237"/>
      <c r="C2551" s="6"/>
      <c r="D2551" s="228" t="s">
        <v>393</v>
      </c>
      <c r="E2551" s="229"/>
      <c r="F2551" s="230"/>
      <c r="G2551" s="6"/>
      <c r="H2551" s="6"/>
      <c r="I2551" s="4"/>
      <c r="V2551" s="6"/>
      <c r="X2551" s="6"/>
    </row>
    <row r="2552" spans="1:24" s="5" customFormat="1" x14ac:dyDescent="0.35">
      <c r="A2552" s="6"/>
      <c r="B2552" s="237"/>
      <c r="C2552" s="6"/>
      <c r="D2552" s="228" t="s">
        <v>393</v>
      </c>
      <c r="E2552" s="229"/>
      <c r="F2552" s="230"/>
      <c r="G2552" s="6"/>
      <c r="H2552" s="6"/>
      <c r="I2552" s="4"/>
      <c r="V2552" s="6"/>
      <c r="X2552" s="6"/>
    </row>
    <row r="2553" spans="1:24" s="5" customFormat="1" x14ac:dyDescent="0.35">
      <c r="A2553" s="6"/>
      <c r="B2553" s="237"/>
      <c r="C2553" s="6"/>
      <c r="D2553" s="228" t="s">
        <v>393</v>
      </c>
      <c r="E2553" s="229"/>
      <c r="F2553" s="230"/>
      <c r="G2553" s="6"/>
      <c r="H2553" s="6"/>
      <c r="I2553" s="4"/>
      <c r="V2553" s="6"/>
      <c r="X2553" s="6"/>
    </row>
    <row r="2554" spans="1:24" s="5" customFormat="1" x14ac:dyDescent="0.35">
      <c r="A2554" s="6"/>
      <c r="B2554" s="237"/>
      <c r="C2554" s="6"/>
      <c r="D2554" s="228" t="s">
        <v>393</v>
      </c>
      <c r="E2554" s="229"/>
      <c r="F2554" s="230"/>
      <c r="G2554" s="6"/>
      <c r="H2554" s="6"/>
      <c r="I2554" s="4"/>
      <c r="V2554" s="6"/>
      <c r="X2554" s="6"/>
    </row>
    <row r="2555" spans="1:24" s="5" customFormat="1" x14ac:dyDescent="0.35">
      <c r="A2555" s="6"/>
      <c r="B2555" s="237"/>
      <c r="C2555" s="6"/>
      <c r="D2555" s="228" t="s">
        <v>393</v>
      </c>
      <c r="E2555" s="229"/>
      <c r="F2555" s="230"/>
      <c r="G2555" s="6"/>
      <c r="H2555" s="6"/>
      <c r="I2555" s="4"/>
      <c r="V2555" s="6"/>
      <c r="X2555" s="6"/>
    </row>
    <row r="2556" spans="1:24" s="5" customFormat="1" x14ac:dyDescent="0.35">
      <c r="A2556" s="6"/>
      <c r="B2556" s="237"/>
      <c r="C2556" s="6"/>
      <c r="D2556" s="228" t="s">
        <v>393</v>
      </c>
      <c r="E2556" s="229"/>
      <c r="F2556" s="230"/>
      <c r="G2556" s="6"/>
      <c r="H2556" s="6"/>
      <c r="I2556" s="4"/>
      <c r="V2556" s="6"/>
      <c r="X2556" s="6"/>
    </row>
    <row r="2557" spans="1:24" s="5" customFormat="1" x14ac:dyDescent="0.35">
      <c r="A2557" s="6"/>
      <c r="B2557" s="237"/>
      <c r="C2557" s="6"/>
      <c r="D2557" s="228" t="s">
        <v>393</v>
      </c>
      <c r="E2557" s="229"/>
      <c r="F2557" s="230"/>
      <c r="G2557" s="6"/>
      <c r="H2557" s="6"/>
      <c r="I2557" s="4"/>
      <c r="V2557" s="6"/>
      <c r="X2557" s="6"/>
    </row>
    <row r="2558" spans="1:24" s="5" customFormat="1" x14ac:dyDescent="0.35">
      <c r="A2558" s="6"/>
      <c r="B2558" s="237"/>
      <c r="C2558" s="6"/>
      <c r="D2558" s="228" t="s">
        <v>393</v>
      </c>
      <c r="E2558" s="229"/>
      <c r="F2558" s="230"/>
      <c r="G2558" s="6"/>
      <c r="H2558" s="6"/>
      <c r="I2558" s="4"/>
      <c r="V2558" s="6"/>
      <c r="X2558" s="6"/>
    </row>
    <row r="2559" spans="1:24" s="5" customFormat="1" x14ac:dyDescent="0.35">
      <c r="A2559" s="6"/>
      <c r="B2559" s="237"/>
      <c r="C2559" s="6"/>
      <c r="D2559" s="228" t="s">
        <v>393</v>
      </c>
      <c r="E2559" s="229"/>
      <c r="F2559" s="230"/>
      <c r="G2559" s="6"/>
      <c r="H2559" s="6"/>
      <c r="I2559" s="4"/>
      <c r="V2559" s="6"/>
      <c r="X2559" s="6"/>
    </row>
    <row r="2560" spans="1:24" s="5" customFormat="1" x14ac:dyDescent="0.35">
      <c r="A2560" s="6"/>
      <c r="B2560" s="237"/>
      <c r="C2560" s="6"/>
      <c r="D2560" s="228" t="s">
        <v>393</v>
      </c>
      <c r="E2560" s="229"/>
      <c r="F2560" s="230"/>
      <c r="G2560" s="6"/>
      <c r="H2560" s="6"/>
      <c r="I2560" s="4"/>
      <c r="V2560" s="6"/>
      <c r="X2560" s="6"/>
    </row>
    <row r="2561" spans="1:24" s="5" customFormat="1" x14ac:dyDescent="0.35">
      <c r="A2561" s="6"/>
      <c r="B2561" s="237"/>
      <c r="C2561" s="6"/>
      <c r="D2561" s="228" t="s">
        <v>393</v>
      </c>
      <c r="E2561" s="229"/>
      <c r="F2561" s="230"/>
      <c r="G2561" s="6"/>
      <c r="H2561" s="6"/>
      <c r="I2561" s="4"/>
      <c r="V2561" s="6"/>
      <c r="X2561" s="6"/>
    </row>
    <row r="2562" spans="1:24" s="5" customFormat="1" x14ac:dyDescent="0.35">
      <c r="A2562" s="6"/>
      <c r="B2562" s="237"/>
      <c r="C2562" s="6"/>
      <c r="D2562" s="228" t="s">
        <v>393</v>
      </c>
      <c r="E2562" s="229"/>
      <c r="F2562" s="230"/>
      <c r="G2562" s="6"/>
      <c r="H2562" s="6"/>
      <c r="I2562" s="4"/>
      <c r="V2562" s="6"/>
      <c r="X2562" s="6"/>
    </row>
    <row r="2563" spans="1:24" s="5" customFormat="1" x14ac:dyDescent="0.35">
      <c r="A2563" s="6"/>
      <c r="B2563" s="237"/>
      <c r="C2563" s="6"/>
      <c r="D2563" s="228" t="s">
        <v>393</v>
      </c>
      <c r="E2563" s="229"/>
      <c r="F2563" s="230"/>
      <c r="G2563" s="6"/>
      <c r="H2563" s="6"/>
      <c r="I2563" s="4"/>
      <c r="V2563" s="6"/>
      <c r="X2563" s="6"/>
    </row>
    <row r="2564" spans="1:24" s="5" customFormat="1" x14ac:dyDescent="0.35">
      <c r="A2564" s="6"/>
      <c r="B2564" s="237"/>
      <c r="C2564" s="6"/>
      <c r="D2564" s="228" t="s">
        <v>393</v>
      </c>
      <c r="E2564" s="229"/>
      <c r="F2564" s="230"/>
      <c r="G2564" s="6"/>
      <c r="H2564" s="6"/>
      <c r="I2564" s="4"/>
      <c r="V2564" s="6"/>
      <c r="X2564" s="6"/>
    </row>
    <row r="2565" spans="1:24" s="5" customFormat="1" x14ac:dyDescent="0.35">
      <c r="A2565" s="6"/>
      <c r="B2565" s="237"/>
      <c r="C2565" s="6"/>
      <c r="D2565" s="228" t="s">
        <v>393</v>
      </c>
      <c r="E2565" s="229"/>
      <c r="F2565" s="230"/>
      <c r="G2565" s="6"/>
      <c r="H2565" s="6"/>
      <c r="I2565" s="4"/>
      <c r="V2565" s="6"/>
      <c r="X2565" s="6"/>
    </row>
    <row r="2566" spans="1:24" s="5" customFormat="1" x14ac:dyDescent="0.35">
      <c r="A2566" s="6"/>
      <c r="B2566" s="237"/>
      <c r="C2566" s="6"/>
      <c r="D2566" s="228" t="s">
        <v>393</v>
      </c>
      <c r="E2566" s="229"/>
      <c r="F2566" s="230"/>
      <c r="G2566" s="6"/>
      <c r="H2566" s="6"/>
      <c r="I2566" s="4"/>
      <c r="V2566" s="6"/>
      <c r="X2566" s="6"/>
    </row>
    <row r="2567" spans="1:24" s="5" customFormat="1" x14ac:dyDescent="0.35">
      <c r="A2567" s="6"/>
      <c r="B2567" s="237"/>
      <c r="C2567" s="6"/>
      <c r="D2567" s="228" t="s">
        <v>393</v>
      </c>
      <c r="E2567" s="229"/>
      <c r="F2567" s="230"/>
      <c r="G2567" s="6"/>
      <c r="H2567" s="6"/>
      <c r="I2567" s="4"/>
      <c r="V2567" s="6"/>
      <c r="X2567" s="6"/>
    </row>
    <row r="2568" spans="1:24" s="5" customFormat="1" x14ac:dyDescent="0.35">
      <c r="A2568" s="6"/>
      <c r="B2568" s="237"/>
      <c r="C2568" s="6"/>
      <c r="D2568" s="228" t="s">
        <v>393</v>
      </c>
      <c r="E2568" s="229"/>
      <c r="F2568" s="230"/>
      <c r="G2568" s="6"/>
      <c r="H2568" s="6"/>
      <c r="I2568" s="4"/>
      <c r="V2568" s="6"/>
      <c r="X2568" s="6"/>
    </row>
    <row r="2569" spans="1:24" s="5" customFormat="1" x14ac:dyDescent="0.35">
      <c r="A2569" s="6"/>
      <c r="B2569" s="237"/>
      <c r="C2569" s="6"/>
      <c r="D2569" s="228" t="s">
        <v>393</v>
      </c>
      <c r="E2569" s="229"/>
      <c r="F2569" s="230"/>
      <c r="G2569" s="6"/>
      <c r="H2569" s="6"/>
      <c r="I2569" s="4"/>
      <c r="V2569" s="6"/>
      <c r="X2569" s="6"/>
    </row>
    <row r="2570" spans="1:24" s="5" customFormat="1" x14ac:dyDescent="0.35">
      <c r="A2570" s="6"/>
      <c r="B2570" s="237"/>
      <c r="C2570" s="6"/>
      <c r="D2570" s="228" t="s">
        <v>393</v>
      </c>
      <c r="E2570" s="229"/>
      <c r="F2570" s="230"/>
      <c r="G2570" s="6"/>
      <c r="H2570" s="6"/>
      <c r="I2570" s="4"/>
      <c r="V2570" s="6"/>
      <c r="X2570" s="6"/>
    </row>
    <row r="2571" spans="1:24" s="5" customFormat="1" x14ac:dyDescent="0.35">
      <c r="A2571" s="6"/>
      <c r="B2571" s="237"/>
      <c r="C2571" s="6"/>
      <c r="D2571" s="228" t="s">
        <v>393</v>
      </c>
      <c r="E2571" s="229"/>
      <c r="F2571" s="230"/>
      <c r="G2571" s="6"/>
      <c r="H2571" s="6"/>
      <c r="I2571" s="4"/>
      <c r="V2571" s="6"/>
      <c r="X2571" s="6"/>
    </row>
    <row r="2572" spans="1:24" s="5" customFormat="1" x14ac:dyDescent="0.35">
      <c r="A2572" s="6"/>
      <c r="B2572" s="237"/>
      <c r="C2572" s="6"/>
      <c r="D2572" s="228" t="s">
        <v>393</v>
      </c>
      <c r="E2572" s="229"/>
      <c r="F2572" s="230"/>
      <c r="G2572" s="6"/>
      <c r="H2572" s="6"/>
      <c r="I2572" s="4"/>
      <c r="V2572" s="6"/>
      <c r="X2572" s="6"/>
    </row>
    <row r="2573" spans="1:24" s="5" customFormat="1" x14ac:dyDescent="0.35">
      <c r="A2573" s="6"/>
      <c r="B2573" s="237"/>
      <c r="C2573" s="6"/>
      <c r="D2573" s="228" t="s">
        <v>393</v>
      </c>
      <c r="E2573" s="229"/>
      <c r="F2573" s="230"/>
      <c r="G2573" s="6"/>
      <c r="H2573" s="6"/>
      <c r="I2573" s="4"/>
      <c r="V2573" s="6"/>
      <c r="X2573" s="6"/>
    </row>
    <row r="2574" spans="1:24" s="5" customFormat="1" x14ac:dyDescent="0.35">
      <c r="A2574" s="6"/>
      <c r="B2574" s="237"/>
      <c r="C2574" s="6"/>
      <c r="D2574" s="228" t="s">
        <v>393</v>
      </c>
      <c r="E2574" s="229"/>
      <c r="F2574" s="230"/>
      <c r="G2574" s="6"/>
      <c r="H2574" s="6"/>
      <c r="I2574" s="4"/>
      <c r="V2574" s="6"/>
      <c r="X2574" s="6"/>
    </row>
    <row r="2575" spans="1:24" s="5" customFormat="1" x14ac:dyDescent="0.35">
      <c r="A2575" s="6"/>
      <c r="B2575" s="237"/>
      <c r="C2575" s="6"/>
      <c r="D2575" s="228" t="s">
        <v>393</v>
      </c>
      <c r="E2575" s="229"/>
      <c r="F2575" s="230"/>
      <c r="G2575" s="6"/>
      <c r="H2575" s="6"/>
      <c r="I2575" s="4"/>
      <c r="V2575" s="6"/>
      <c r="X2575" s="6"/>
    </row>
    <row r="2576" spans="1:24" s="5" customFormat="1" x14ac:dyDescent="0.35">
      <c r="A2576" s="6"/>
      <c r="B2576" s="237"/>
      <c r="C2576" s="6"/>
      <c r="D2576" s="228" t="s">
        <v>393</v>
      </c>
      <c r="E2576" s="229"/>
      <c r="F2576" s="230"/>
      <c r="G2576" s="6"/>
      <c r="H2576" s="6"/>
      <c r="I2576" s="4"/>
      <c r="V2576" s="6"/>
      <c r="X2576" s="6"/>
    </row>
    <row r="2577" spans="1:24" s="5" customFormat="1" x14ac:dyDescent="0.35">
      <c r="A2577" s="6"/>
      <c r="B2577" s="237"/>
      <c r="C2577" s="6"/>
      <c r="D2577" s="228" t="s">
        <v>393</v>
      </c>
      <c r="E2577" s="229"/>
      <c r="F2577" s="230"/>
      <c r="G2577" s="6"/>
      <c r="H2577" s="6"/>
      <c r="I2577" s="4"/>
      <c r="V2577" s="6"/>
      <c r="X2577" s="6"/>
    </row>
    <row r="2578" spans="1:24" s="5" customFormat="1" x14ac:dyDescent="0.35">
      <c r="A2578" s="6"/>
      <c r="B2578" s="237"/>
      <c r="C2578" s="6"/>
      <c r="D2578" s="228" t="s">
        <v>393</v>
      </c>
      <c r="E2578" s="229"/>
      <c r="F2578" s="230"/>
      <c r="G2578" s="6"/>
      <c r="H2578" s="6"/>
      <c r="I2578" s="4"/>
      <c r="V2578" s="6"/>
      <c r="X2578" s="6"/>
    </row>
    <row r="2579" spans="1:24" s="5" customFormat="1" x14ac:dyDescent="0.35">
      <c r="A2579" s="6"/>
      <c r="B2579" s="237"/>
      <c r="C2579" s="6"/>
      <c r="D2579" s="228" t="s">
        <v>393</v>
      </c>
      <c r="E2579" s="229"/>
      <c r="F2579" s="230"/>
      <c r="G2579" s="6"/>
      <c r="H2579" s="6"/>
      <c r="I2579" s="4"/>
      <c r="V2579" s="6"/>
      <c r="X2579" s="6"/>
    </row>
    <row r="2580" spans="1:24" s="5" customFormat="1" x14ac:dyDescent="0.35">
      <c r="A2580" s="6"/>
      <c r="B2580" s="237"/>
      <c r="C2580" s="6"/>
      <c r="D2580" s="228" t="s">
        <v>393</v>
      </c>
      <c r="E2580" s="229"/>
      <c r="F2580" s="230"/>
      <c r="G2580" s="6"/>
      <c r="H2580" s="6"/>
      <c r="I2580" s="4"/>
      <c r="V2580" s="6"/>
      <c r="X2580" s="6"/>
    </row>
    <row r="2581" spans="1:24" s="5" customFormat="1" x14ac:dyDescent="0.35">
      <c r="A2581" s="6"/>
      <c r="B2581" s="237"/>
      <c r="C2581" s="6"/>
      <c r="D2581" s="228" t="s">
        <v>393</v>
      </c>
      <c r="E2581" s="229"/>
      <c r="F2581" s="230"/>
      <c r="G2581" s="6"/>
      <c r="H2581" s="6"/>
      <c r="I2581" s="4"/>
      <c r="V2581" s="6"/>
      <c r="X2581" s="6"/>
    </row>
    <row r="2582" spans="1:24" s="5" customFormat="1" x14ac:dyDescent="0.35">
      <c r="A2582" s="6"/>
      <c r="B2582" s="237"/>
      <c r="C2582" s="6"/>
      <c r="D2582" s="228" t="s">
        <v>393</v>
      </c>
      <c r="E2582" s="229"/>
      <c r="F2582" s="230"/>
      <c r="G2582" s="6"/>
      <c r="H2582" s="6"/>
      <c r="I2582" s="4"/>
      <c r="V2582" s="6"/>
      <c r="X2582" s="6"/>
    </row>
    <row r="2583" spans="1:24" s="5" customFormat="1" x14ac:dyDescent="0.35">
      <c r="A2583" s="6"/>
      <c r="B2583" s="237"/>
      <c r="C2583" s="6"/>
      <c r="D2583" s="228" t="s">
        <v>393</v>
      </c>
      <c r="E2583" s="229"/>
      <c r="F2583" s="230"/>
      <c r="G2583" s="6"/>
      <c r="H2583" s="6"/>
      <c r="I2583" s="4"/>
      <c r="V2583" s="6"/>
      <c r="X2583" s="6"/>
    </row>
    <row r="2584" spans="1:24" s="5" customFormat="1" x14ac:dyDescent="0.35">
      <c r="A2584" s="6"/>
      <c r="B2584" s="237"/>
      <c r="C2584" s="6"/>
      <c r="D2584" s="228" t="s">
        <v>393</v>
      </c>
      <c r="E2584" s="229"/>
      <c r="F2584" s="230"/>
      <c r="G2584" s="6"/>
      <c r="H2584" s="6"/>
      <c r="I2584" s="4"/>
      <c r="V2584" s="6"/>
      <c r="X2584" s="6"/>
    </row>
    <row r="2585" spans="1:24" s="5" customFormat="1" x14ac:dyDescent="0.35">
      <c r="A2585" s="6"/>
      <c r="B2585" s="237"/>
      <c r="C2585" s="6"/>
      <c r="D2585" s="228" t="s">
        <v>393</v>
      </c>
      <c r="E2585" s="229"/>
      <c r="F2585" s="230"/>
      <c r="G2585" s="6"/>
      <c r="H2585" s="6"/>
      <c r="I2585" s="4"/>
      <c r="V2585" s="6"/>
      <c r="X2585" s="6"/>
    </row>
    <row r="2586" spans="1:24" s="5" customFormat="1" x14ac:dyDescent="0.35">
      <c r="A2586" s="6"/>
      <c r="B2586" s="237"/>
      <c r="C2586" s="6"/>
      <c r="D2586" s="228" t="s">
        <v>393</v>
      </c>
      <c r="E2586" s="229"/>
      <c r="F2586" s="230"/>
      <c r="G2586" s="6"/>
      <c r="H2586" s="6"/>
      <c r="I2586" s="4"/>
      <c r="V2586" s="6"/>
      <c r="X2586" s="6"/>
    </row>
    <row r="2587" spans="1:24" s="5" customFormat="1" x14ac:dyDescent="0.35">
      <c r="A2587" s="6"/>
      <c r="B2587" s="237"/>
      <c r="C2587" s="6"/>
      <c r="D2587" s="228" t="s">
        <v>393</v>
      </c>
      <c r="E2587" s="229"/>
      <c r="F2587" s="230"/>
      <c r="G2587" s="6"/>
      <c r="H2587" s="6"/>
      <c r="I2587" s="4"/>
      <c r="V2587" s="6"/>
      <c r="X2587" s="6"/>
    </row>
    <row r="2588" spans="1:24" s="5" customFormat="1" x14ac:dyDescent="0.35">
      <c r="A2588" s="6"/>
      <c r="B2588" s="237"/>
      <c r="C2588" s="6"/>
      <c r="D2588" s="228" t="s">
        <v>393</v>
      </c>
      <c r="E2588" s="229"/>
      <c r="F2588" s="230"/>
      <c r="G2588" s="6"/>
      <c r="H2588" s="6"/>
      <c r="I2588" s="4"/>
      <c r="V2588" s="6"/>
      <c r="X2588" s="6"/>
    </row>
    <row r="2589" spans="1:24" s="5" customFormat="1" x14ac:dyDescent="0.35">
      <c r="A2589" s="6"/>
      <c r="B2589" s="237"/>
      <c r="C2589" s="6"/>
      <c r="D2589" s="228" t="s">
        <v>393</v>
      </c>
      <c r="E2589" s="229"/>
      <c r="F2589" s="230"/>
      <c r="G2589" s="6"/>
      <c r="H2589" s="6"/>
      <c r="I2589" s="4"/>
      <c r="V2589" s="6"/>
      <c r="X2589" s="6"/>
    </row>
    <row r="2590" spans="1:24" s="5" customFormat="1" x14ac:dyDescent="0.35">
      <c r="A2590" s="6"/>
      <c r="B2590" s="237"/>
      <c r="C2590" s="6"/>
      <c r="D2590" s="228" t="s">
        <v>393</v>
      </c>
      <c r="E2590" s="229"/>
      <c r="F2590" s="230"/>
      <c r="G2590" s="6"/>
      <c r="H2590" s="6"/>
      <c r="I2590" s="4"/>
      <c r="V2590" s="6"/>
      <c r="X2590" s="6"/>
    </row>
    <row r="2591" spans="1:24" s="5" customFormat="1" x14ac:dyDescent="0.35">
      <c r="A2591" s="6"/>
      <c r="B2591" s="237"/>
      <c r="C2591" s="6"/>
      <c r="D2591" s="228" t="s">
        <v>393</v>
      </c>
      <c r="E2591" s="229"/>
      <c r="F2591" s="230"/>
      <c r="G2591" s="6"/>
      <c r="H2591" s="6"/>
      <c r="I2591" s="4"/>
      <c r="V2591" s="6"/>
      <c r="X2591" s="6"/>
    </row>
    <row r="2592" spans="1:24" s="5" customFormat="1" x14ac:dyDescent="0.35">
      <c r="A2592" s="6"/>
      <c r="B2592" s="237"/>
      <c r="C2592" s="6"/>
      <c r="D2592" s="228" t="s">
        <v>393</v>
      </c>
      <c r="E2592" s="229"/>
      <c r="F2592" s="230"/>
      <c r="G2592" s="6"/>
      <c r="H2592" s="6"/>
      <c r="I2592" s="4"/>
      <c r="V2592" s="6"/>
      <c r="X2592" s="6"/>
    </row>
    <row r="2593" spans="1:24" s="5" customFormat="1" x14ac:dyDescent="0.35">
      <c r="A2593" s="6"/>
      <c r="B2593" s="237"/>
      <c r="C2593" s="6"/>
      <c r="D2593" s="228" t="s">
        <v>393</v>
      </c>
      <c r="E2593" s="229"/>
      <c r="F2593" s="230"/>
      <c r="G2593" s="6"/>
      <c r="H2593" s="6"/>
      <c r="I2593" s="4"/>
      <c r="V2593" s="6"/>
      <c r="X2593" s="6"/>
    </row>
    <row r="2594" spans="1:24" s="5" customFormat="1" x14ac:dyDescent="0.35">
      <c r="A2594" s="6"/>
      <c r="B2594" s="237"/>
      <c r="C2594" s="6"/>
      <c r="D2594" s="228" t="s">
        <v>393</v>
      </c>
      <c r="E2594" s="229"/>
      <c r="F2594" s="230"/>
      <c r="G2594" s="6"/>
      <c r="H2594" s="6"/>
      <c r="I2594" s="4"/>
      <c r="V2594" s="6"/>
      <c r="X2594" s="6"/>
    </row>
    <row r="2595" spans="1:24" s="5" customFormat="1" x14ac:dyDescent="0.35">
      <c r="A2595" s="6"/>
      <c r="B2595" s="237"/>
      <c r="C2595" s="6"/>
      <c r="D2595" s="228" t="s">
        <v>393</v>
      </c>
      <c r="E2595" s="229"/>
      <c r="F2595" s="230"/>
      <c r="G2595" s="6"/>
      <c r="H2595" s="6"/>
      <c r="I2595" s="4"/>
      <c r="V2595" s="6"/>
      <c r="X2595" s="6"/>
    </row>
    <row r="2596" spans="1:24" s="5" customFormat="1" x14ac:dyDescent="0.35">
      <c r="A2596" s="6"/>
      <c r="B2596" s="237"/>
      <c r="C2596" s="6"/>
      <c r="D2596" s="228" t="s">
        <v>393</v>
      </c>
      <c r="E2596" s="229"/>
      <c r="F2596" s="230"/>
      <c r="G2596" s="6"/>
      <c r="H2596" s="6"/>
      <c r="I2596" s="4"/>
      <c r="V2596" s="6"/>
      <c r="X2596" s="6"/>
    </row>
    <row r="2597" spans="1:24" s="5" customFormat="1" x14ac:dyDescent="0.35">
      <c r="A2597" s="6"/>
      <c r="B2597" s="237"/>
      <c r="C2597" s="6"/>
      <c r="D2597" s="228" t="s">
        <v>393</v>
      </c>
      <c r="E2597" s="229"/>
      <c r="F2597" s="230"/>
      <c r="G2597" s="6"/>
      <c r="H2597" s="6"/>
      <c r="I2597" s="4"/>
      <c r="V2597" s="6"/>
      <c r="X2597" s="6"/>
    </row>
    <row r="2598" spans="1:24" s="5" customFormat="1" x14ac:dyDescent="0.35">
      <c r="A2598" s="6"/>
      <c r="B2598" s="237"/>
      <c r="C2598" s="6"/>
      <c r="D2598" s="228" t="s">
        <v>393</v>
      </c>
      <c r="E2598" s="229"/>
      <c r="F2598" s="230"/>
      <c r="G2598" s="6"/>
      <c r="H2598" s="6"/>
      <c r="I2598" s="4"/>
      <c r="V2598" s="6"/>
      <c r="X2598" s="6"/>
    </row>
    <row r="2599" spans="1:24" s="5" customFormat="1" x14ac:dyDescent="0.35">
      <c r="A2599" s="6"/>
      <c r="B2599" s="237"/>
      <c r="C2599" s="6"/>
      <c r="D2599" s="228" t="s">
        <v>393</v>
      </c>
      <c r="E2599" s="229"/>
      <c r="F2599" s="230"/>
      <c r="G2599" s="6"/>
      <c r="H2599" s="6"/>
      <c r="I2599" s="4"/>
      <c r="V2599" s="6"/>
      <c r="X2599" s="6"/>
    </row>
    <row r="2600" spans="1:24" s="5" customFormat="1" x14ac:dyDescent="0.35">
      <c r="A2600" s="6"/>
      <c r="B2600" s="237"/>
      <c r="C2600" s="6"/>
      <c r="D2600" s="228" t="s">
        <v>393</v>
      </c>
      <c r="E2600" s="229"/>
      <c r="F2600" s="230"/>
      <c r="G2600" s="6"/>
      <c r="H2600" s="6"/>
      <c r="I2600" s="4"/>
      <c r="V2600" s="6"/>
      <c r="X2600" s="6"/>
    </row>
    <row r="2601" spans="1:24" s="5" customFormat="1" x14ac:dyDescent="0.35">
      <c r="A2601" s="6"/>
      <c r="B2601" s="237"/>
      <c r="C2601" s="6"/>
      <c r="D2601" s="228" t="s">
        <v>393</v>
      </c>
      <c r="E2601" s="229"/>
      <c r="F2601" s="230"/>
      <c r="G2601" s="6"/>
      <c r="H2601" s="6"/>
      <c r="I2601" s="4"/>
      <c r="V2601" s="6"/>
      <c r="X2601" s="6"/>
    </row>
    <row r="2602" spans="1:24" s="5" customFormat="1" x14ac:dyDescent="0.35">
      <c r="A2602" s="6"/>
      <c r="B2602" s="237"/>
      <c r="C2602" s="6"/>
      <c r="D2602" s="228" t="s">
        <v>393</v>
      </c>
      <c r="E2602" s="229"/>
      <c r="F2602" s="230"/>
      <c r="G2602" s="6"/>
      <c r="H2602" s="6"/>
      <c r="I2602" s="4"/>
      <c r="V2602" s="6"/>
      <c r="X2602" s="6"/>
    </row>
    <row r="2603" spans="1:24" s="5" customFormat="1" x14ac:dyDescent="0.35">
      <c r="A2603" s="6"/>
      <c r="B2603" s="237"/>
      <c r="C2603" s="6"/>
      <c r="D2603" s="228" t="s">
        <v>393</v>
      </c>
      <c r="E2603" s="229"/>
      <c r="F2603" s="230"/>
      <c r="G2603" s="6"/>
      <c r="H2603" s="6"/>
      <c r="I2603" s="4"/>
      <c r="V2603" s="6"/>
      <c r="X2603" s="6"/>
    </row>
    <row r="2604" spans="1:24" s="5" customFormat="1" x14ac:dyDescent="0.35">
      <c r="A2604" s="6"/>
      <c r="B2604" s="237"/>
      <c r="C2604" s="6"/>
      <c r="D2604" s="228" t="s">
        <v>393</v>
      </c>
      <c r="E2604" s="229"/>
      <c r="F2604" s="230"/>
      <c r="G2604" s="6"/>
      <c r="H2604" s="6"/>
      <c r="I2604" s="4"/>
      <c r="V2604" s="6"/>
      <c r="X2604" s="6"/>
    </row>
    <row r="2605" spans="1:24" s="5" customFormat="1" x14ac:dyDescent="0.35">
      <c r="A2605" s="6"/>
      <c r="B2605" s="237"/>
      <c r="C2605" s="6"/>
      <c r="D2605" s="228" t="s">
        <v>393</v>
      </c>
      <c r="E2605" s="229"/>
      <c r="F2605" s="230"/>
      <c r="G2605" s="6"/>
      <c r="H2605" s="6"/>
      <c r="I2605" s="4"/>
      <c r="V2605" s="6"/>
      <c r="X2605" s="6"/>
    </row>
    <row r="2606" spans="1:24" s="5" customFormat="1" x14ac:dyDescent="0.35">
      <c r="A2606" s="6"/>
      <c r="B2606" s="237"/>
      <c r="C2606" s="6"/>
      <c r="D2606" s="228" t="s">
        <v>393</v>
      </c>
      <c r="E2606" s="229"/>
      <c r="F2606" s="230"/>
      <c r="G2606" s="6"/>
      <c r="H2606" s="6"/>
      <c r="I2606" s="4"/>
      <c r="V2606" s="6"/>
      <c r="X2606" s="6"/>
    </row>
    <row r="2607" spans="1:24" s="5" customFormat="1" x14ac:dyDescent="0.35">
      <c r="A2607" s="6"/>
      <c r="B2607" s="237"/>
      <c r="C2607" s="6"/>
      <c r="D2607" s="228" t="s">
        <v>393</v>
      </c>
      <c r="E2607" s="229"/>
      <c r="F2607" s="230"/>
      <c r="G2607" s="6"/>
      <c r="H2607" s="6"/>
      <c r="I2607" s="4"/>
      <c r="V2607" s="6"/>
      <c r="X2607" s="6"/>
    </row>
    <row r="2608" spans="1:24" s="5" customFormat="1" x14ac:dyDescent="0.35">
      <c r="A2608" s="6"/>
      <c r="B2608" s="237"/>
      <c r="C2608" s="6"/>
      <c r="D2608" s="228" t="s">
        <v>393</v>
      </c>
      <c r="E2608" s="229"/>
      <c r="F2608" s="230"/>
      <c r="G2608" s="6"/>
      <c r="H2608" s="6"/>
      <c r="I2608" s="4"/>
      <c r="V2608" s="6"/>
      <c r="X2608" s="6"/>
    </row>
    <row r="2609" spans="1:24" s="5" customFormat="1" x14ac:dyDescent="0.35">
      <c r="A2609" s="6"/>
      <c r="B2609" s="237"/>
      <c r="C2609" s="6"/>
      <c r="D2609" s="228" t="s">
        <v>393</v>
      </c>
      <c r="E2609" s="229"/>
      <c r="F2609" s="230"/>
      <c r="G2609" s="6"/>
      <c r="H2609" s="6"/>
      <c r="I2609" s="4"/>
      <c r="V2609" s="6"/>
      <c r="X2609" s="6"/>
    </row>
    <row r="2610" spans="1:24" s="5" customFormat="1" x14ac:dyDescent="0.35">
      <c r="A2610" s="6"/>
      <c r="B2610" s="237"/>
      <c r="C2610" s="6"/>
      <c r="D2610" s="228" t="s">
        <v>393</v>
      </c>
      <c r="E2610" s="229"/>
      <c r="F2610" s="230"/>
      <c r="G2610" s="6"/>
      <c r="H2610" s="6"/>
      <c r="I2610" s="4"/>
      <c r="V2610" s="6"/>
      <c r="X2610" s="6"/>
    </row>
    <row r="2611" spans="1:24" s="5" customFormat="1" x14ac:dyDescent="0.35">
      <c r="A2611" s="6"/>
      <c r="B2611" s="237"/>
      <c r="C2611" s="6"/>
      <c r="D2611" s="228" t="s">
        <v>393</v>
      </c>
      <c r="E2611" s="229"/>
      <c r="F2611" s="230"/>
      <c r="G2611" s="6"/>
      <c r="H2611" s="6"/>
      <c r="I2611" s="4"/>
      <c r="V2611" s="6"/>
      <c r="X2611" s="6"/>
    </row>
    <row r="2612" spans="1:24" s="5" customFormat="1" x14ac:dyDescent="0.35">
      <c r="A2612" s="6"/>
      <c r="B2612" s="237"/>
      <c r="C2612" s="6"/>
      <c r="D2612" s="228" t="s">
        <v>393</v>
      </c>
      <c r="E2612" s="229"/>
      <c r="F2612" s="230"/>
      <c r="G2612" s="6"/>
      <c r="H2612" s="6"/>
      <c r="I2612" s="4"/>
      <c r="V2612" s="6"/>
      <c r="X2612" s="6"/>
    </row>
    <row r="2613" spans="1:24" s="5" customFormat="1" x14ac:dyDescent="0.35">
      <c r="A2613" s="6"/>
      <c r="B2613" s="237"/>
      <c r="C2613" s="6"/>
      <c r="D2613" s="228" t="s">
        <v>393</v>
      </c>
      <c r="E2613" s="229"/>
      <c r="F2613" s="230"/>
      <c r="G2613" s="6"/>
      <c r="H2613" s="6"/>
      <c r="I2613" s="4"/>
      <c r="V2613" s="6"/>
      <c r="X2613" s="6"/>
    </row>
    <row r="2614" spans="1:24" s="5" customFormat="1" x14ac:dyDescent="0.35">
      <c r="A2614" s="6"/>
      <c r="B2614" s="237"/>
      <c r="C2614" s="6"/>
      <c r="D2614" s="228" t="s">
        <v>393</v>
      </c>
      <c r="E2614" s="229"/>
      <c r="F2614" s="230"/>
      <c r="G2614" s="6"/>
      <c r="H2614" s="6"/>
      <c r="I2614" s="4"/>
      <c r="V2614" s="6"/>
      <c r="X2614" s="6"/>
    </row>
    <row r="2615" spans="1:24" s="5" customFormat="1" x14ac:dyDescent="0.35">
      <c r="A2615" s="6"/>
      <c r="B2615" s="237"/>
      <c r="C2615" s="6"/>
      <c r="D2615" s="228" t="s">
        <v>393</v>
      </c>
      <c r="E2615" s="229"/>
      <c r="F2615" s="230"/>
      <c r="G2615" s="6"/>
      <c r="H2615" s="6"/>
      <c r="I2615" s="4"/>
      <c r="V2615" s="6"/>
      <c r="X2615" s="6"/>
    </row>
    <row r="2616" spans="1:24" s="5" customFormat="1" x14ac:dyDescent="0.35">
      <c r="A2616" s="6"/>
      <c r="B2616" s="237"/>
      <c r="C2616" s="6"/>
      <c r="D2616" s="228" t="s">
        <v>393</v>
      </c>
      <c r="E2616" s="229"/>
      <c r="F2616" s="230"/>
      <c r="G2616" s="6"/>
      <c r="H2616" s="6"/>
      <c r="I2616" s="4"/>
      <c r="V2616" s="6"/>
      <c r="X2616" s="6"/>
    </row>
    <row r="2617" spans="1:24" s="5" customFormat="1" x14ac:dyDescent="0.35">
      <c r="A2617" s="6"/>
      <c r="B2617" s="237"/>
      <c r="C2617" s="6"/>
      <c r="D2617" s="228" t="s">
        <v>393</v>
      </c>
      <c r="E2617" s="229"/>
      <c r="F2617" s="230"/>
      <c r="G2617" s="6"/>
      <c r="H2617" s="6"/>
      <c r="I2617" s="4"/>
      <c r="V2617" s="6"/>
      <c r="X2617" s="6"/>
    </row>
    <row r="2618" spans="1:24" s="5" customFormat="1" x14ac:dyDescent="0.35">
      <c r="A2618" s="6"/>
      <c r="B2618" s="237"/>
      <c r="C2618" s="6"/>
      <c r="D2618" s="228" t="s">
        <v>393</v>
      </c>
      <c r="E2618" s="229"/>
      <c r="F2618" s="230"/>
      <c r="G2618" s="6"/>
      <c r="H2618" s="6"/>
      <c r="I2618" s="4"/>
      <c r="V2618" s="6"/>
      <c r="X2618" s="6"/>
    </row>
    <row r="2619" spans="1:24" s="5" customFormat="1" x14ac:dyDescent="0.35">
      <c r="A2619" s="6"/>
      <c r="B2619" s="237"/>
      <c r="C2619" s="6"/>
      <c r="D2619" s="228" t="s">
        <v>393</v>
      </c>
      <c r="E2619" s="229"/>
      <c r="F2619" s="230"/>
      <c r="G2619" s="6"/>
      <c r="H2619" s="6"/>
      <c r="I2619" s="4"/>
      <c r="V2619" s="6"/>
      <c r="X2619" s="6"/>
    </row>
    <row r="2620" spans="1:24" s="5" customFormat="1" x14ac:dyDescent="0.35">
      <c r="A2620" s="6"/>
      <c r="B2620" s="237"/>
      <c r="C2620" s="6"/>
      <c r="D2620" s="228" t="s">
        <v>393</v>
      </c>
      <c r="E2620" s="229"/>
      <c r="F2620" s="230"/>
      <c r="G2620" s="6"/>
      <c r="H2620" s="6"/>
      <c r="I2620" s="4"/>
      <c r="V2620" s="6"/>
      <c r="X2620" s="6"/>
    </row>
    <row r="2621" spans="1:24" s="5" customFormat="1" x14ac:dyDescent="0.35">
      <c r="A2621" s="6"/>
      <c r="B2621" s="237"/>
      <c r="C2621" s="6"/>
      <c r="D2621" s="228" t="s">
        <v>393</v>
      </c>
      <c r="E2621" s="229"/>
      <c r="F2621" s="230"/>
      <c r="G2621" s="6"/>
      <c r="H2621" s="6"/>
      <c r="I2621" s="4"/>
      <c r="V2621" s="6"/>
      <c r="X2621" s="6"/>
    </row>
    <row r="2622" spans="1:24" s="5" customFormat="1" x14ac:dyDescent="0.35">
      <c r="A2622" s="6"/>
      <c r="B2622" s="237"/>
      <c r="C2622" s="6"/>
      <c r="D2622" s="228" t="s">
        <v>393</v>
      </c>
      <c r="E2622" s="229"/>
      <c r="F2622" s="230"/>
      <c r="G2622" s="6"/>
      <c r="H2622" s="6"/>
      <c r="I2622" s="4"/>
      <c r="V2622" s="6"/>
      <c r="X2622" s="6"/>
    </row>
    <row r="2623" spans="1:24" s="5" customFormat="1" x14ac:dyDescent="0.35">
      <c r="A2623" s="6"/>
      <c r="B2623" s="237"/>
      <c r="C2623" s="6"/>
      <c r="D2623" s="228" t="s">
        <v>393</v>
      </c>
      <c r="E2623" s="229"/>
      <c r="F2623" s="230"/>
      <c r="G2623" s="6"/>
      <c r="H2623" s="6"/>
      <c r="I2623" s="4"/>
      <c r="V2623" s="6"/>
      <c r="X2623" s="6"/>
    </row>
    <row r="2624" spans="1:24" s="5" customFormat="1" x14ac:dyDescent="0.35">
      <c r="A2624" s="6"/>
      <c r="B2624" s="237"/>
      <c r="C2624" s="6"/>
      <c r="D2624" s="228" t="s">
        <v>393</v>
      </c>
      <c r="E2624" s="229"/>
      <c r="F2624" s="230"/>
      <c r="G2624" s="6"/>
      <c r="H2624" s="6"/>
      <c r="I2624" s="4"/>
      <c r="V2624" s="6"/>
      <c r="X2624" s="6"/>
    </row>
    <row r="2625" spans="1:24" s="5" customFormat="1" x14ac:dyDescent="0.35">
      <c r="A2625" s="6"/>
      <c r="B2625" s="237"/>
      <c r="C2625" s="6"/>
      <c r="D2625" s="228" t="s">
        <v>393</v>
      </c>
      <c r="E2625" s="229"/>
      <c r="F2625" s="230"/>
      <c r="G2625" s="6"/>
      <c r="H2625" s="6"/>
      <c r="I2625" s="4"/>
      <c r="V2625" s="6"/>
      <c r="X2625" s="6"/>
    </row>
    <row r="2626" spans="1:24" s="5" customFormat="1" x14ac:dyDescent="0.35">
      <c r="A2626" s="6"/>
      <c r="B2626" s="237"/>
      <c r="C2626" s="6"/>
      <c r="D2626" s="228" t="s">
        <v>393</v>
      </c>
      <c r="E2626" s="229"/>
      <c r="F2626" s="230"/>
      <c r="G2626" s="6"/>
      <c r="H2626" s="6"/>
      <c r="I2626" s="4"/>
      <c r="V2626" s="6"/>
      <c r="X2626" s="6"/>
    </row>
    <row r="2627" spans="1:24" s="5" customFormat="1" x14ac:dyDescent="0.35">
      <c r="A2627" s="6"/>
      <c r="B2627" s="237"/>
      <c r="C2627" s="6"/>
      <c r="D2627" s="228" t="s">
        <v>393</v>
      </c>
      <c r="E2627" s="229"/>
      <c r="F2627" s="230"/>
      <c r="G2627" s="6"/>
      <c r="H2627" s="6"/>
      <c r="I2627" s="4"/>
      <c r="V2627" s="6"/>
      <c r="X2627" s="6"/>
    </row>
    <row r="2628" spans="1:24" s="5" customFormat="1" x14ac:dyDescent="0.35">
      <c r="A2628" s="6"/>
      <c r="B2628" s="237"/>
      <c r="C2628" s="6"/>
      <c r="D2628" s="228" t="s">
        <v>393</v>
      </c>
      <c r="E2628" s="229"/>
      <c r="F2628" s="230"/>
      <c r="G2628" s="6"/>
      <c r="H2628" s="6"/>
      <c r="I2628" s="4"/>
      <c r="V2628" s="6"/>
      <c r="X2628" s="6"/>
    </row>
    <row r="2629" spans="1:24" s="5" customFormat="1" x14ac:dyDescent="0.35">
      <c r="A2629" s="6"/>
      <c r="B2629" s="237"/>
      <c r="C2629" s="6"/>
      <c r="D2629" s="228" t="s">
        <v>393</v>
      </c>
      <c r="E2629" s="229"/>
      <c r="F2629" s="230"/>
      <c r="G2629" s="6"/>
      <c r="H2629" s="6"/>
      <c r="I2629" s="4"/>
      <c r="V2629" s="6"/>
      <c r="X2629" s="6"/>
    </row>
    <row r="2630" spans="1:24" s="5" customFormat="1" x14ac:dyDescent="0.35">
      <c r="A2630" s="6"/>
      <c r="B2630" s="237"/>
      <c r="C2630" s="6"/>
      <c r="D2630" s="228" t="s">
        <v>393</v>
      </c>
      <c r="E2630" s="229"/>
      <c r="F2630" s="230"/>
      <c r="G2630" s="6"/>
      <c r="H2630" s="6"/>
      <c r="I2630" s="4"/>
      <c r="V2630" s="6"/>
      <c r="X2630" s="6"/>
    </row>
    <row r="2631" spans="1:24" s="5" customFormat="1" x14ac:dyDescent="0.35">
      <c r="A2631" s="6"/>
      <c r="B2631" s="237"/>
      <c r="C2631" s="6"/>
      <c r="D2631" s="228" t="s">
        <v>393</v>
      </c>
      <c r="E2631" s="229"/>
      <c r="F2631" s="230"/>
      <c r="G2631" s="6"/>
      <c r="H2631" s="6"/>
      <c r="I2631" s="4"/>
      <c r="V2631" s="6"/>
      <c r="X2631" s="6"/>
    </row>
    <row r="2632" spans="1:24" s="5" customFormat="1" x14ac:dyDescent="0.35">
      <c r="A2632" s="6"/>
      <c r="B2632" s="237"/>
      <c r="C2632" s="6"/>
      <c r="D2632" s="228" t="s">
        <v>393</v>
      </c>
      <c r="E2632" s="229"/>
      <c r="F2632" s="230"/>
      <c r="G2632" s="6"/>
      <c r="H2632" s="6"/>
      <c r="I2632" s="4"/>
      <c r="V2632" s="6"/>
      <c r="X2632" s="6"/>
    </row>
    <row r="2633" spans="1:24" s="5" customFormat="1" x14ac:dyDescent="0.35">
      <c r="A2633" s="6"/>
      <c r="B2633" s="237"/>
      <c r="C2633" s="6"/>
      <c r="D2633" s="228" t="s">
        <v>393</v>
      </c>
      <c r="E2633" s="229"/>
      <c r="F2633" s="230"/>
      <c r="G2633" s="6"/>
      <c r="H2633" s="6"/>
      <c r="I2633" s="4"/>
      <c r="V2633" s="6"/>
      <c r="X2633" s="6"/>
    </row>
    <row r="2634" spans="1:24" s="5" customFormat="1" x14ac:dyDescent="0.35">
      <c r="A2634" s="6"/>
      <c r="B2634" s="237"/>
      <c r="C2634" s="6"/>
      <c r="D2634" s="228" t="s">
        <v>393</v>
      </c>
      <c r="E2634" s="229"/>
      <c r="F2634" s="230"/>
      <c r="G2634" s="6"/>
      <c r="H2634" s="6"/>
      <c r="I2634" s="4"/>
      <c r="V2634" s="6"/>
      <c r="X2634" s="6"/>
    </row>
    <row r="2635" spans="1:24" s="5" customFormat="1" x14ac:dyDescent="0.35">
      <c r="A2635" s="6"/>
      <c r="B2635" s="237"/>
      <c r="C2635" s="6"/>
      <c r="D2635" s="228" t="s">
        <v>393</v>
      </c>
      <c r="E2635" s="229"/>
      <c r="F2635" s="230"/>
      <c r="G2635" s="6"/>
      <c r="H2635" s="6"/>
      <c r="I2635" s="4"/>
      <c r="V2635" s="6"/>
      <c r="X2635" s="6"/>
    </row>
    <row r="2636" spans="1:24" s="5" customFormat="1" x14ac:dyDescent="0.35">
      <c r="A2636" s="6"/>
      <c r="B2636" s="237"/>
      <c r="C2636" s="6"/>
      <c r="D2636" s="228" t="s">
        <v>393</v>
      </c>
      <c r="E2636" s="229"/>
      <c r="F2636" s="230"/>
      <c r="G2636" s="6"/>
      <c r="H2636" s="6"/>
      <c r="I2636" s="4"/>
      <c r="V2636" s="6"/>
      <c r="X2636" s="6"/>
    </row>
    <row r="2637" spans="1:24" s="5" customFormat="1" x14ac:dyDescent="0.35">
      <c r="A2637" s="6"/>
      <c r="B2637" s="237"/>
      <c r="C2637" s="6"/>
      <c r="D2637" s="228" t="s">
        <v>393</v>
      </c>
      <c r="E2637" s="229"/>
      <c r="F2637" s="230"/>
      <c r="G2637" s="6"/>
      <c r="H2637" s="6"/>
      <c r="I2637" s="4"/>
      <c r="V2637" s="6"/>
      <c r="X2637" s="6"/>
    </row>
    <row r="2638" spans="1:24" s="5" customFormat="1" x14ac:dyDescent="0.35">
      <c r="A2638" s="6"/>
      <c r="B2638" s="237"/>
      <c r="C2638" s="6"/>
      <c r="D2638" s="228" t="s">
        <v>393</v>
      </c>
      <c r="E2638" s="229"/>
      <c r="F2638" s="230"/>
      <c r="G2638" s="6"/>
      <c r="H2638" s="6"/>
      <c r="I2638" s="4"/>
      <c r="V2638" s="6"/>
      <c r="X2638" s="6"/>
    </row>
    <row r="2639" spans="1:24" s="5" customFormat="1" x14ac:dyDescent="0.35">
      <c r="A2639" s="6"/>
      <c r="B2639" s="237"/>
      <c r="C2639" s="6"/>
      <c r="D2639" s="228" t="s">
        <v>393</v>
      </c>
      <c r="E2639" s="229"/>
      <c r="F2639" s="230"/>
      <c r="G2639" s="6"/>
      <c r="H2639" s="6"/>
      <c r="I2639" s="4"/>
      <c r="V2639" s="6"/>
      <c r="X2639" s="6"/>
    </row>
    <row r="2640" spans="1:24" s="5" customFormat="1" x14ac:dyDescent="0.35">
      <c r="A2640" s="6"/>
      <c r="B2640" s="237"/>
      <c r="C2640" s="6"/>
      <c r="D2640" s="228" t="s">
        <v>393</v>
      </c>
      <c r="E2640" s="229"/>
      <c r="F2640" s="230"/>
      <c r="G2640" s="6"/>
      <c r="H2640" s="6"/>
      <c r="I2640" s="4"/>
      <c r="V2640" s="6"/>
      <c r="X2640" s="6"/>
    </row>
    <row r="2641" spans="1:24" s="5" customFormat="1" x14ac:dyDescent="0.35">
      <c r="A2641" s="6"/>
      <c r="B2641" s="237"/>
      <c r="C2641" s="6"/>
      <c r="D2641" s="228" t="s">
        <v>393</v>
      </c>
      <c r="E2641" s="229"/>
      <c r="F2641" s="230"/>
      <c r="G2641" s="6"/>
      <c r="H2641" s="6"/>
      <c r="I2641" s="4"/>
      <c r="V2641" s="6"/>
      <c r="X2641" s="6"/>
    </row>
    <row r="2642" spans="1:24" s="5" customFormat="1" x14ac:dyDescent="0.35">
      <c r="A2642" s="6"/>
      <c r="B2642" s="237"/>
      <c r="C2642" s="6"/>
      <c r="D2642" s="228" t="s">
        <v>393</v>
      </c>
      <c r="E2642" s="229"/>
      <c r="F2642" s="230"/>
      <c r="G2642" s="6"/>
      <c r="H2642" s="6"/>
      <c r="I2642" s="4"/>
      <c r="V2642" s="6"/>
      <c r="X2642" s="6"/>
    </row>
    <row r="2643" spans="1:24" s="5" customFormat="1" x14ac:dyDescent="0.35">
      <c r="A2643" s="6"/>
      <c r="B2643" s="237"/>
      <c r="C2643" s="6"/>
      <c r="D2643" s="228" t="s">
        <v>393</v>
      </c>
      <c r="E2643" s="229"/>
      <c r="F2643" s="230"/>
      <c r="G2643" s="6"/>
      <c r="H2643" s="6"/>
      <c r="I2643" s="4"/>
      <c r="V2643" s="6"/>
      <c r="X2643" s="6"/>
    </row>
    <row r="2644" spans="1:24" s="5" customFormat="1" x14ac:dyDescent="0.35">
      <c r="A2644" s="6"/>
      <c r="B2644" s="237"/>
      <c r="C2644" s="6"/>
      <c r="D2644" s="228" t="s">
        <v>393</v>
      </c>
      <c r="E2644" s="229"/>
      <c r="F2644" s="230"/>
      <c r="G2644" s="6"/>
      <c r="H2644" s="6"/>
      <c r="I2644" s="4"/>
      <c r="V2644" s="6"/>
      <c r="X2644" s="6"/>
    </row>
    <row r="2645" spans="1:24" s="5" customFormat="1" x14ac:dyDescent="0.35">
      <c r="A2645" s="6"/>
      <c r="B2645" s="237"/>
      <c r="C2645" s="6"/>
      <c r="D2645" s="228" t="s">
        <v>393</v>
      </c>
      <c r="E2645" s="229"/>
      <c r="F2645" s="230"/>
      <c r="G2645" s="6"/>
      <c r="H2645" s="6"/>
      <c r="I2645" s="4"/>
      <c r="V2645" s="6"/>
      <c r="X2645" s="6"/>
    </row>
    <row r="2646" spans="1:24" s="5" customFormat="1" x14ac:dyDescent="0.35">
      <c r="A2646" s="6"/>
      <c r="B2646" s="237"/>
      <c r="C2646" s="6"/>
      <c r="D2646" s="228" t="s">
        <v>393</v>
      </c>
      <c r="E2646" s="229"/>
      <c r="F2646" s="230"/>
      <c r="G2646" s="6"/>
      <c r="H2646" s="6"/>
      <c r="I2646" s="4"/>
      <c r="V2646" s="6"/>
      <c r="X2646" s="6"/>
    </row>
    <row r="2647" spans="1:24" s="5" customFormat="1" x14ac:dyDescent="0.35">
      <c r="A2647" s="6"/>
      <c r="B2647" s="237"/>
      <c r="C2647" s="6"/>
      <c r="D2647" s="228" t="s">
        <v>393</v>
      </c>
      <c r="E2647" s="229"/>
      <c r="F2647" s="230"/>
      <c r="G2647" s="6"/>
      <c r="H2647" s="6"/>
      <c r="I2647" s="4"/>
      <c r="V2647" s="6"/>
      <c r="X2647" s="6"/>
    </row>
    <row r="2648" spans="1:24" s="5" customFormat="1" x14ac:dyDescent="0.35">
      <c r="A2648" s="6"/>
      <c r="B2648" s="237"/>
      <c r="C2648" s="6"/>
      <c r="D2648" s="228" t="s">
        <v>393</v>
      </c>
      <c r="E2648" s="229"/>
      <c r="F2648" s="230"/>
      <c r="G2648" s="6"/>
      <c r="H2648" s="6"/>
      <c r="I2648" s="4"/>
      <c r="V2648" s="6"/>
      <c r="X2648" s="6"/>
    </row>
    <row r="2649" spans="1:24" s="5" customFormat="1" x14ac:dyDescent="0.35">
      <c r="A2649" s="6"/>
      <c r="B2649" s="237"/>
      <c r="C2649" s="6"/>
      <c r="D2649" s="228" t="s">
        <v>393</v>
      </c>
      <c r="E2649" s="229"/>
      <c r="F2649" s="230"/>
      <c r="G2649" s="6"/>
      <c r="H2649" s="6"/>
      <c r="I2649" s="4"/>
      <c r="V2649" s="6"/>
      <c r="X2649" s="6"/>
    </row>
    <row r="2650" spans="1:24" s="5" customFormat="1" x14ac:dyDescent="0.35">
      <c r="A2650" s="6"/>
      <c r="B2650" s="237"/>
      <c r="C2650" s="6"/>
      <c r="D2650" s="228" t="s">
        <v>393</v>
      </c>
      <c r="E2650" s="229"/>
      <c r="F2650" s="230"/>
      <c r="G2650" s="6"/>
      <c r="H2650" s="6"/>
      <c r="I2650" s="4"/>
      <c r="V2650" s="6"/>
      <c r="X2650" s="6"/>
    </row>
    <row r="2651" spans="1:24" s="5" customFormat="1" x14ac:dyDescent="0.35">
      <c r="A2651" s="6"/>
      <c r="B2651" s="237"/>
      <c r="C2651" s="6"/>
      <c r="D2651" s="228" t="s">
        <v>393</v>
      </c>
      <c r="E2651" s="229"/>
      <c r="F2651" s="230"/>
      <c r="G2651" s="6"/>
      <c r="H2651" s="6"/>
      <c r="I2651" s="4"/>
      <c r="V2651" s="6"/>
      <c r="X2651" s="6"/>
    </row>
    <row r="2652" spans="1:24" s="5" customFormat="1" x14ac:dyDescent="0.35">
      <c r="A2652" s="6"/>
      <c r="B2652" s="237"/>
      <c r="C2652" s="6"/>
      <c r="D2652" s="228" t="s">
        <v>393</v>
      </c>
      <c r="E2652" s="229"/>
      <c r="F2652" s="230"/>
      <c r="G2652" s="6"/>
      <c r="H2652" s="6"/>
      <c r="I2652" s="4"/>
      <c r="V2652" s="6"/>
      <c r="X2652" s="6"/>
    </row>
    <row r="2653" spans="1:24" s="5" customFormat="1" x14ac:dyDescent="0.35">
      <c r="A2653" s="6"/>
      <c r="B2653" s="237"/>
      <c r="C2653" s="6"/>
      <c r="D2653" s="228" t="s">
        <v>393</v>
      </c>
      <c r="E2653" s="229"/>
      <c r="F2653" s="230"/>
      <c r="G2653" s="6"/>
      <c r="H2653" s="6"/>
      <c r="I2653" s="4"/>
      <c r="V2653" s="6"/>
      <c r="X2653" s="6"/>
    </row>
    <row r="2654" spans="1:24" s="5" customFormat="1" x14ac:dyDescent="0.35">
      <c r="A2654" s="6"/>
      <c r="B2654" s="237"/>
      <c r="C2654" s="6"/>
      <c r="D2654" s="228" t="s">
        <v>393</v>
      </c>
      <c r="E2654" s="229"/>
      <c r="F2654" s="230"/>
      <c r="G2654" s="6"/>
      <c r="H2654" s="6"/>
      <c r="I2654" s="4"/>
      <c r="V2654" s="6"/>
      <c r="X2654" s="6"/>
    </row>
    <row r="2655" spans="1:24" s="5" customFormat="1" x14ac:dyDescent="0.35">
      <c r="A2655" s="6"/>
      <c r="B2655" s="237"/>
      <c r="C2655" s="6"/>
      <c r="D2655" s="228" t="s">
        <v>393</v>
      </c>
      <c r="E2655" s="229"/>
      <c r="F2655" s="230"/>
      <c r="G2655" s="6"/>
      <c r="H2655" s="6"/>
      <c r="I2655" s="4"/>
      <c r="V2655" s="6"/>
      <c r="X2655" s="6"/>
    </row>
    <row r="2656" spans="1:24" s="5" customFormat="1" x14ac:dyDescent="0.35">
      <c r="A2656" s="6"/>
      <c r="B2656" s="237"/>
      <c r="C2656" s="6"/>
      <c r="D2656" s="228" t="s">
        <v>393</v>
      </c>
      <c r="E2656" s="229"/>
      <c r="F2656" s="230"/>
      <c r="G2656" s="6"/>
      <c r="H2656" s="6"/>
      <c r="I2656" s="4"/>
      <c r="V2656" s="6"/>
      <c r="X2656" s="6"/>
    </row>
    <row r="2657" spans="1:24" s="5" customFormat="1" x14ac:dyDescent="0.35">
      <c r="A2657" s="6"/>
      <c r="B2657" s="237"/>
      <c r="C2657" s="6"/>
      <c r="D2657" s="228" t="s">
        <v>393</v>
      </c>
      <c r="E2657" s="229"/>
      <c r="F2657" s="230"/>
      <c r="G2657" s="6"/>
      <c r="H2657" s="6"/>
      <c r="I2657" s="4"/>
      <c r="V2657" s="6"/>
      <c r="X2657" s="6"/>
    </row>
    <row r="2658" spans="1:24" s="5" customFormat="1" x14ac:dyDescent="0.35">
      <c r="A2658" s="6"/>
      <c r="B2658" s="237"/>
      <c r="C2658" s="6"/>
      <c r="D2658" s="228" t="s">
        <v>393</v>
      </c>
      <c r="E2658" s="229"/>
      <c r="F2658" s="230"/>
      <c r="G2658" s="6"/>
      <c r="H2658" s="6"/>
      <c r="I2658" s="4"/>
      <c r="V2658" s="6"/>
      <c r="X2658" s="6"/>
    </row>
    <row r="2659" spans="1:24" s="5" customFormat="1" x14ac:dyDescent="0.35">
      <c r="A2659" s="6"/>
      <c r="B2659" s="237"/>
      <c r="C2659" s="6"/>
      <c r="D2659" s="228" t="s">
        <v>393</v>
      </c>
      <c r="E2659" s="229"/>
      <c r="F2659" s="230"/>
      <c r="G2659" s="6"/>
      <c r="H2659" s="6"/>
      <c r="I2659" s="4"/>
      <c r="V2659" s="6"/>
      <c r="X2659" s="6"/>
    </row>
    <row r="2660" spans="1:24" s="5" customFormat="1" x14ac:dyDescent="0.35">
      <c r="A2660" s="6"/>
      <c r="B2660" s="237"/>
      <c r="C2660" s="6"/>
      <c r="D2660" s="228" t="s">
        <v>393</v>
      </c>
      <c r="E2660" s="229"/>
      <c r="F2660" s="230"/>
      <c r="G2660" s="6"/>
      <c r="H2660" s="6"/>
      <c r="I2660" s="4"/>
      <c r="V2660" s="6"/>
      <c r="X2660" s="6"/>
    </row>
    <row r="2661" spans="1:24" s="5" customFormat="1" x14ac:dyDescent="0.35">
      <c r="A2661" s="6"/>
      <c r="B2661" s="237"/>
      <c r="C2661" s="6"/>
      <c r="D2661" s="228" t="s">
        <v>393</v>
      </c>
      <c r="E2661" s="229"/>
      <c r="F2661" s="230"/>
      <c r="G2661" s="6"/>
      <c r="H2661" s="6"/>
      <c r="I2661" s="4"/>
      <c r="V2661" s="6"/>
      <c r="X2661" s="6"/>
    </row>
    <row r="2662" spans="1:24" s="5" customFormat="1" x14ac:dyDescent="0.35">
      <c r="A2662" s="6"/>
      <c r="B2662" s="237"/>
      <c r="C2662" s="6"/>
      <c r="D2662" s="228" t="s">
        <v>393</v>
      </c>
      <c r="E2662" s="229"/>
      <c r="F2662" s="230"/>
      <c r="G2662" s="6"/>
      <c r="H2662" s="6"/>
      <c r="I2662" s="4"/>
      <c r="V2662" s="6"/>
      <c r="X2662" s="6"/>
    </row>
    <row r="2663" spans="1:24" s="5" customFormat="1" x14ac:dyDescent="0.35">
      <c r="A2663" s="6"/>
      <c r="B2663" s="237"/>
      <c r="C2663" s="6"/>
      <c r="D2663" s="228" t="s">
        <v>393</v>
      </c>
      <c r="E2663" s="229"/>
      <c r="F2663" s="230"/>
      <c r="G2663" s="6"/>
      <c r="H2663" s="6"/>
      <c r="I2663" s="4"/>
      <c r="V2663" s="6"/>
      <c r="X2663" s="6"/>
    </row>
    <row r="2664" spans="1:24" s="5" customFormat="1" x14ac:dyDescent="0.35">
      <c r="A2664" s="6"/>
      <c r="B2664" s="237"/>
      <c r="C2664" s="6"/>
      <c r="D2664" s="228" t="s">
        <v>393</v>
      </c>
      <c r="E2664" s="229"/>
      <c r="F2664" s="230"/>
      <c r="G2664" s="6"/>
      <c r="H2664" s="6"/>
      <c r="I2664" s="4"/>
      <c r="V2664" s="6"/>
      <c r="X2664" s="6"/>
    </row>
    <row r="2665" spans="1:24" s="5" customFormat="1" x14ac:dyDescent="0.35">
      <c r="A2665" s="6"/>
      <c r="B2665" s="237"/>
      <c r="C2665" s="6"/>
      <c r="D2665" s="228" t="s">
        <v>393</v>
      </c>
      <c r="E2665" s="229"/>
      <c r="F2665" s="230"/>
      <c r="G2665" s="6"/>
      <c r="H2665" s="6"/>
      <c r="I2665" s="4"/>
      <c r="V2665" s="6"/>
      <c r="X2665" s="6"/>
    </row>
    <row r="2666" spans="1:24" s="5" customFormat="1" x14ac:dyDescent="0.35">
      <c r="A2666" s="6"/>
      <c r="B2666" s="237"/>
      <c r="C2666" s="6"/>
      <c r="D2666" s="228" t="s">
        <v>393</v>
      </c>
      <c r="E2666" s="229"/>
      <c r="F2666" s="230"/>
      <c r="G2666" s="6"/>
      <c r="H2666" s="6"/>
      <c r="I2666" s="4"/>
      <c r="V2666" s="6"/>
      <c r="X2666" s="6"/>
    </row>
    <row r="2667" spans="1:24" s="5" customFormat="1" x14ac:dyDescent="0.35">
      <c r="A2667" s="6"/>
      <c r="B2667" s="237"/>
      <c r="C2667" s="6"/>
      <c r="D2667" s="228" t="s">
        <v>393</v>
      </c>
      <c r="E2667" s="229"/>
      <c r="F2667" s="230"/>
      <c r="G2667" s="6"/>
      <c r="H2667" s="6"/>
      <c r="I2667" s="4"/>
      <c r="V2667" s="6"/>
      <c r="X2667" s="6"/>
    </row>
    <row r="2668" spans="1:24" s="5" customFormat="1" x14ac:dyDescent="0.35">
      <c r="A2668" s="6"/>
      <c r="B2668" s="237"/>
      <c r="C2668" s="6"/>
      <c r="D2668" s="228" t="s">
        <v>393</v>
      </c>
      <c r="E2668" s="229"/>
      <c r="F2668" s="230"/>
      <c r="G2668" s="6"/>
      <c r="H2668" s="6"/>
      <c r="I2668" s="4"/>
      <c r="V2668" s="6"/>
      <c r="X2668" s="6"/>
    </row>
    <row r="2669" spans="1:24" s="5" customFormat="1" x14ac:dyDescent="0.35">
      <c r="A2669" s="6"/>
      <c r="B2669" s="237"/>
      <c r="C2669" s="6"/>
      <c r="D2669" s="228" t="s">
        <v>393</v>
      </c>
      <c r="E2669" s="229"/>
      <c r="F2669" s="230"/>
      <c r="G2669" s="6"/>
      <c r="H2669" s="6"/>
      <c r="I2669" s="4"/>
      <c r="V2669" s="6"/>
      <c r="X2669" s="6"/>
    </row>
    <row r="2670" spans="1:24" s="5" customFormat="1" x14ac:dyDescent="0.35">
      <c r="A2670" s="6"/>
      <c r="B2670" s="237"/>
      <c r="C2670" s="6"/>
      <c r="D2670" s="228" t="s">
        <v>393</v>
      </c>
      <c r="E2670" s="229"/>
      <c r="F2670" s="230"/>
      <c r="G2670" s="6"/>
      <c r="H2670" s="6"/>
      <c r="I2670" s="4"/>
      <c r="V2670" s="6"/>
      <c r="X2670" s="6"/>
    </row>
    <row r="2671" spans="1:24" s="5" customFormat="1" x14ac:dyDescent="0.35">
      <c r="A2671" s="6"/>
      <c r="B2671" s="237"/>
      <c r="C2671" s="6"/>
      <c r="D2671" s="228" t="s">
        <v>393</v>
      </c>
      <c r="E2671" s="229"/>
      <c r="F2671" s="230"/>
      <c r="G2671" s="6"/>
      <c r="H2671" s="6"/>
      <c r="I2671" s="4"/>
      <c r="V2671" s="6"/>
      <c r="X2671" s="6"/>
    </row>
    <row r="2672" spans="1:24" s="5" customFormat="1" x14ac:dyDescent="0.35">
      <c r="A2672" s="6"/>
      <c r="B2672" s="237"/>
      <c r="C2672" s="6"/>
      <c r="D2672" s="228" t="s">
        <v>393</v>
      </c>
      <c r="E2672" s="229"/>
      <c r="F2672" s="230"/>
      <c r="G2672" s="6"/>
      <c r="H2672" s="6"/>
      <c r="I2672" s="4"/>
      <c r="V2672" s="6"/>
      <c r="X2672" s="6"/>
    </row>
    <row r="2673" spans="1:24" s="5" customFormat="1" x14ac:dyDescent="0.35">
      <c r="A2673" s="6"/>
      <c r="B2673" s="237"/>
      <c r="C2673" s="6"/>
      <c r="D2673" s="228" t="s">
        <v>393</v>
      </c>
      <c r="E2673" s="229"/>
      <c r="F2673" s="230"/>
      <c r="G2673" s="6"/>
      <c r="H2673" s="6"/>
      <c r="I2673" s="4"/>
      <c r="V2673" s="6"/>
      <c r="X2673" s="6"/>
    </row>
    <row r="2674" spans="1:24" s="5" customFormat="1" x14ac:dyDescent="0.35">
      <c r="A2674" s="6"/>
      <c r="B2674" s="237"/>
      <c r="C2674" s="6"/>
      <c r="D2674" s="228" t="s">
        <v>393</v>
      </c>
      <c r="E2674" s="229"/>
      <c r="F2674" s="230"/>
      <c r="G2674" s="6"/>
      <c r="H2674" s="6"/>
      <c r="I2674" s="4"/>
      <c r="V2674" s="6"/>
      <c r="X2674" s="6"/>
    </row>
    <row r="2675" spans="1:24" s="5" customFormat="1" x14ac:dyDescent="0.35">
      <c r="A2675" s="6"/>
      <c r="B2675" s="237"/>
      <c r="C2675" s="6"/>
      <c r="D2675" s="228" t="s">
        <v>393</v>
      </c>
      <c r="E2675" s="229"/>
      <c r="F2675" s="230"/>
      <c r="G2675" s="6"/>
      <c r="H2675" s="6"/>
      <c r="I2675" s="4"/>
      <c r="V2675" s="6"/>
      <c r="X2675" s="6"/>
    </row>
    <row r="2676" spans="1:24" s="5" customFormat="1" x14ac:dyDescent="0.35">
      <c r="A2676" s="6"/>
      <c r="B2676" s="237"/>
      <c r="C2676" s="6"/>
      <c r="D2676" s="228" t="s">
        <v>393</v>
      </c>
      <c r="E2676" s="229"/>
      <c r="F2676" s="230"/>
      <c r="G2676" s="6"/>
      <c r="H2676" s="6"/>
      <c r="I2676" s="4"/>
      <c r="V2676" s="6"/>
      <c r="X2676" s="6"/>
    </row>
    <row r="2677" spans="1:24" s="5" customFormat="1" x14ac:dyDescent="0.35">
      <c r="A2677" s="6"/>
      <c r="B2677" s="237"/>
      <c r="C2677" s="6"/>
      <c r="D2677" s="228" t="s">
        <v>393</v>
      </c>
      <c r="E2677" s="229"/>
      <c r="F2677" s="230"/>
      <c r="G2677" s="6"/>
      <c r="H2677" s="6"/>
      <c r="I2677" s="4"/>
      <c r="V2677" s="6"/>
      <c r="X2677" s="6"/>
    </row>
    <row r="2678" spans="1:24" s="5" customFormat="1" x14ac:dyDescent="0.35">
      <c r="A2678" s="6"/>
      <c r="B2678" s="237"/>
      <c r="C2678" s="6"/>
      <c r="D2678" s="228" t="s">
        <v>393</v>
      </c>
      <c r="E2678" s="229"/>
      <c r="F2678" s="230"/>
      <c r="G2678" s="6"/>
      <c r="H2678" s="6"/>
      <c r="I2678" s="4"/>
      <c r="V2678" s="6"/>
      <c r="X2678" s="6"/>
    </row>
    <row r="2679" spans="1:24" s="5" customFormat="1" x14ac:dyDescent="0.35">
      <c r="A2679" s="6"/>
      <c r="B2679" s="237"/>
      <c r="C2679" s="6"/>
      <c r="D2679" s="228" t="s">
        <v>393</v>
      </c>
      <c r="E2679" s="229"/>
      <c r="F2679" s="230"/>
      <c r="G2679" s="6"/>
      <c r="H2679" s="6"/>
      <c r="I2679" s="4"/>
      <c r="V2679" s="6"/>
      <c r="X2679" s="6"/>
    </row>
    <row r="2680" spans="1:24" s="5" customFormat="1" x14ac:dyDescent="0.35">
      <c r="A2680" s="6"/>
      <c r="B2680" s="237"/>
      <c r="C2680" s="6"/>
      <c r="D2680" s="228" t="s">
        <v>393</v>
      </c>
      <c r="E2680" s="229"/>
      <c r="F2680" s="230"/>
      <c r="G2680" s="6"/>
      <c r="H2680" s="6"/>
      <c r="I2680" s="4"/>
      <c r="V2680" s="6"/>
      <c r="X2680" s="6"/>
    </row>
    <row r="2681" spans="1:24" s="5" customFormat="1" x14ac:dyDescent="0.35">
      <c r="A2681" s="6"/>
      <c r="B2681" s="237"/>
      <c r="C2681" s="6"/>
      <c r="D2681" s="228" t="s">
        <v>393</v>
      </c>
      <c r="E2681" s="229"/>
      <c r="F2681" s="230"/>
      <c r="G2681" s="6"/>
      <c r="H2681" s="6"/>
      <c r="I2681" s="4"/>
      <c r="V2681" s="6"/>
      <c r="X2681" s="6"/>
    </row>
    <row r="2682" spans="1:24" s="5" customFormat="1" x14ac:dyDescent="0.35">
      <c r="A2682" s="6"/>
      <c r="B2682" s="237"/>
      <c r="C2682" s="6"/>
      <c r="D2682" s="228" t="s">
        <v>393</v>
      </c>
      <c r="E2682" s="229"/>
      <c r="F2682" s="230"/>
      <c r="G2682" s="6"/>
      <c r="H2682" s="6"/>
      <c r="I2682" s="4"/>
      <c r="V2682" s="6"/>
      <c r="X2682" s="6"/>
    </row>
    <row r="2683" spans="1:24" s="5" customFormat="1" x14ac:dyDescent="0.35">
      <c r="A2683" s="6"/>
      <c r="B2683" s="237"/>
      <c r="C2683" s="6"/>
      <c r="D2683" s="228" t="s">
        <v>393</v>
      </c>
      <c r="E2683" s="229"/>
      <c r="F2683" s="230"/>
      <c r="G2683" s="6"/>
      <c r="H2683" s="6"/>
      <c r="I2683" s="4"/>
      <c r="V2683" s="6"/>
      <c r="X2683" s="6"/>
    </row>
    <row r="2684" spans="1:24" s="5" customFormat="1" x14ac:dyDescent="0.35">
      <c r="A2684" s="6"/>
      <c r="B2684" s="237"/>
      <c r="C2684" s="6"/>
      <c r="D2684" s="228" t="s">
        <v>393</v>
      </c>
      <c r="E2684" s="229"/>
      <c r="F2684" s="230"/>
      <c r="G2684" s="6"/>
      <c r="H2684" s="6"/>
      <c r="I2684" s="4"/>
      <c r="V2684" s="6"/>
      <c r="X2684" s="6"/>
    </row>
    <row r="2685" spans="1:24" s="5" customFormat="1" x14ac:dyDescent="0.35">
      <c r="A2685" s="6"/>
      <c r="B2685" s="237"/>
      <c r="C2685" s="6"/>
      <c r="D2685" s="228" t="s">
        <v>393</v>
      </c>
      <c r="E2685" s="229"/>
      <c r="F2685" s="230"/>
      <c r="G2685" s="6"/>
      <c r="H2685" s="6"/>
      <c r="I2685" s="4"/>
      <c r="V2685" s="6"/>
      <c r="X2685" s="6"/>
    </row>
    <row r="2686" spans="1:24" s="5" customFormat="1" x14ac:dyDescent="0.35">
      <c r="A2686" s="6"/>
      <c r="B2686" s="237"/>
      <c r="C2686" s="6"/>
      <c r="D2686" s="228" t="s">
        <v>393</v>
      </c>
      <c r="E2686" s="229"/>
      <c r="F2686" s="230"/>
      <c r="G2686" s="6"/>
      <c r="H2686" s="6"/>
      <c r="I2686" s="4"/>
      <c r="V2686" s="6"/>
      <c r="X2686" s="6"/>
    </row>
    <row r="2687" spans="1:24" s="5" customFormat="1" x14ac:dyDescent="0.35">
      <c r="A2687" s="6"/>
      <c r="B2687" s="237"/>
      <c r="C2687" s="6"/>
      <c r="D2687" s="228" t="s">
        <v>393</v>
      </c>
      <c r="E2687" s="229"/>
      <c r="F2687" s="230"/>
      <c r="G2687" s="6"/>
      <c r="H2687" s="6"/>
      <c r="I2687" s="4"/>
      <c r="V2687" s="6"/>
      <c r="X2687" s="6"/>
    </row>
    <row r="2688" spans="1:24" s="5" customFormat="1" x14ac:dyDescent="0.35">
      <c r="A2688" s="6"/>
      <c r="B2688" s="237"/>
      <c r="C2688" s="6"/>
      <c r="D2688" s="228" t="s">
        <v>393</v>
      </c>
      <c r="E2688" s="229"/>
      <c r="F2688" s="230"/>
      <c r="G2688" s="6"/>
      <c r="H2688" s="6"/>
      <c r="I2688" s="4"/>
      <c r="V2688" s="6"/>
      <c r="X2688" s="6"/>
    </row>
    <row r="2689" spans="1:24" s="5" customFormat="1" x14ac:dyDescent="0.35">
      <c r="A2689" s="6"/>
      <c r="B2689" s="237"/>
      <c r="C2689" s="6"/>
      <c r="D2689" s="228" t="s">
        <v>393</v>
      </c>
      <c r="E2689" s="229"/>
      <c r="F2689" s="230"/>
      <c r="G2689" s="6"/>
      <c r="H2689" s="6"/>
      <c r="I2689" s="4"/>
      <c r="V2689" s="6"/>
      <c r="X2689" s="6"/>
    </row>
    <row r="2690" spans="1:24" s="5" customFormat="1" x14ac:dyDescent="0.35">
      <c r="A2690" s="6"/>
      <c r="B2690" s="237"/>
      <c r="C2690" s="6"/>
      <c r="D2690" s="228" t="s">
        <v>393</v>
      </c>
      <c r="E2690" s="229"/>
      <c r="F2690" s="230"/>
      <c r="G2690" s="6"/>
      <c r="H2690" s="6"/>
      <c r="I2690" s="4"/>
      <c r="V2690" s="6"/>
      <c r="X2690" s="6"/>
    </row>
    <row r="2691" spans="1:24" s="5" customFormat="1" x14ac:dyDescent="0.35">
      <c r="A2691" s="6"/>
      <c r="B2691" s="237"/>
      <c r="C2691" s="6"/>
      <c r="D2691" s="228" t="s">
        <v>393</v>
      </c>
      <c r="E2691" s="229"/>
      <c r="F2691" s="230"/>
      <c r="G2691" s="6"/>
      <c r="H2691" s="6"/>
      <c r="I2691" s="4"/>
      <c r="V2691" s="6"/>
      <c r="X2691" s="6"/>
    </row>
    <row r="2692" spans="1:24" s="5" customFormat="1" x14ac:dyDescent="0.35">
      <c r="A2692" s="6"/>
      <c r="B2692" s="237"/>
      <c r="C2692" s="6"/>
      <c r="D2692" s="228" t="s">
        <v>393</v>
      </c>
      <c r="E2692" s="229"/>
      <c r="F2692" s="230"/>
      <c r="G2692" s="6"/>
      <c r="H2692" s="6"/>
      <c r="I2692" s="4"/>
      <c r="V2692" s="6"/>
      <c r="X2692" s="6"/>
    </row>
    <row r="2693" spans="1:24" s="5" customFormat="1" x14ac:dyDescent="0.35">
      <c r="A2693" s="6"/>
      <c r="B2693" s="237"/>
      <c r="C2693" s="6"/>
      <c r="D2693" s="228" t="s">
        <v>393</v>
      </c>
      <c r="E2693" s="229"/>
      <c r="F2693" s="230"/>
      <c r="G2693" s="6"/>
      <c r="H2693" s="6"/>
      <c r="I2693" s="4"/>
      <c r="V2693" s="6"/>
      <c r="X2693" s="6"/>
    </row>
    <row r="2694" spans="1:24" s="5" customFormat="1" x14ac:dyDescent="0.35">
      <c r="A2694" s="6"/>
      <c r="B2694" s="237"/>
      <c r="C2694" s="6"/>
      <c r="D2694" s="228" t="s">
        <v>393</v>
      </c>
      <c r="E2694" s="229"/>
      <c r="F2694" s="230"/>
      <c r="G2694" s="6"/>
      <c r="H2694" s="6"/>
      <c r="I2694" s="4"/>
      <c r="V2694" s="6"/>
      <c r="X2694" s="6"/>
    </row>
    <row r="2695" spans="1:24" s="5" customFormat="1" x14ac:dyDescent="0.35">
      <c r="A2695" s="6"/>
      <c r="B2695" s="237"/>
      <c r="C2695" s="6"/>
      <c r="D2695" s="228" t="s">
        <v>393</v>
      </c>
      <c r="E2695" s="229"/>
      <c r="F2695" s="230"/>
      <c r="G2695" s="6"/>
      <c r="H2695" s="6"/>
      <c r="I2695" s="4"/>
      <c r="V2695" s="6"/>
      <c r="X2695" s="6"/>
    </row>
    <row r="2696" spans="1:24" s="5" customFormat="1" x14ac:dyDescent="0.35">
      <c r="A2696" s="6"/>
      <c r="B2696" s="237"/>
      <c r="C2696" s="6"/>
      <c r="D2696" s="228" t="s">
        <v>393</v>
      </c>
      <c r="E2696" s="229"/>
      <c r="F2696" s="230"/>
      <c r="G2696" s="6"/>
      <c r="H2696" s="6"/>
      <c r="I2696" s="4"/>
      <c r="V2696" s="6"/>
      <c r="X2696" s="6"/>
    </row>
    <row r="2697" spans="1:24" s="5" customFormat="1" x14ac:dyDescent="0.35">
      <c r="A2697" s="6"/>
      <c r="B2697" s="237"/>
      <c r="C2697" s="6"/>
      <c r="D2697" s="228" t="s">
        <v>393</v>
      </c>
      <c r="E2697" s="229"/>
      <c r="F2697" s="230"/>
      <c r="G2697" s="6"/>
      <c r="H2697" s="6"/>
      <c r="I2697" s="4"/>
      <c r="V2697" s="6"/>
      <c r="X2697" s="6"/>
    </row>
    <row r="2698" spans="1:24" s="5" customFormat="1" x14ac:dyDescent="0.35">
      <c r="A2698" s="6"/>
      <c r="B2698" s="237"/>
      <c r="C2698" s="6"/>
      <c r="D2698" s="228" t="s">
        <v>393</v>
      </c>
      <c r="E2698" s="229"/>
      <c r="F2698" s="230"/>
      <c r="G2698" s="6"/>
      <c r="H2698" s="6"/>
      <c r="I2698" s="4"/>
      <c r="V2698" s="6"/>
      <c r="X2698" s="6"/>
    </row>
    <row r="2699" spans="1:24" s="5" customFormat="1" x14ac:dyDescent="0.35">
      <c r="A2699" s="6"/>
      <c r="B2699" s="237"/>
      <c r="C2699" s="6"/>
      <c r="D2699" s="228" t="s">
        <v>393</v>
      </c>
      <c r="E2699" s="229"/>
      <c r="F2699" s="230"/>
      <c r="G2699" s="6"/>
      <c r="H2699" s="6"/>
      <c r="I2699" s="4"/>
      <c r="V2699" s="6"/>
      <c r="X2699" s="6"/>
    </row>
    <row r="2700" spans="1:24" s="5" customFormat="1" x14ac:dyDescent="0.35">
      <c r="A2700" s="6"/>
      <c r="B2700" s="237"/>
      <c r="C2700" s="6"/>
      <c r="D2700" s="228" t="s">
        <v>393</v>
      </c>
      <c r="E2700" s="229"/>
      <c r="F2700" s="230"/>
      <c r="G2700" s="6"/>
      <c r="H2700" s="6"/>
      <c r="I2700" s="4"/>
      <c r="V2700" s="6"/>
      <c r="X2700" s="6"/>
    </row>
    <row r="2701" spans="1:24" s="5" customFormat="1" x14ac:dyDescent="0.35">
      <c r="A2701" s="6"/>
      <c r="B2701" s="237"/>
      <c r="C2701" s="6"/>
      <c r="D2701" s="228" t="s">
        <v>393</v>
      </c>
      <c r="E2701" s="229"/>
      <c r="F2701" s="230"/>
      <c r="G2701" s="6"/>
      <c r="H2701" s="6"/>
      <c r="I2701" s="4"/>
      <c r="V2701" s="6"/>
      <c r="X2701" s="6"/>
    </row>
    <row r="2702" spans="1:24" s="5" customFormat="1" x14ac:dyDescent="0.35">
      <c r="A2702" s="6"/>
      <c r="B2702" s="237"/>
      <c r="C2702" s="6"/>
      <c r="D2702" s="228" t="s">
        <v>393</v>
      </c>
      <c r="E2702" s="229"/>
      <c r="F2702" s="230"/>
      <c r="G2702" s="6"/>
      <c r="H2702" s="6"/>
      <c r="I2702" s="4"/>
      <c r="V2702" s="6"/>
      <c r="X2702" s="6"/>
    </row>
    <row r="2703" spans="1:24" s="5" customFormat="1" x14ac:dyDescent="0.35">
      <c r="A2703" s="6"/>
      <c r="B2703" s="237"/>
      <c r="C2703" s="6"/>
      <c r="D2703" s="228" t="s">
        <v>393</v>
      </c>
      <c r="E2703" s="229"/>
      <c r="F2703" s="230"/>
      <c r="G2703" s="6"/>
      <c r="H2703" s="6"/>
      <c r="I2703" s="4"/>
      <c r="V2703" s="6"/>
      <c r="X2703" s="6"/>
    </row>
    <row r="2704" spans="1:24" s="5" customFormat="1" x14ac:dyDescent="0.35">
      <c r="A2704" s="6"/>
      <c r="B2704" s="237"/>
      <c r="C2704" s="6"/>
      <c r="D2704" s="228" t="s">
        <v>393</v>
      </c>
      <c r="E2704" s="229"/>
      <c r="F2704" s="230"/>
      <c r="G2704" s="6"/>
      <c r="H2704" s="6"/>
      <c r="I2704" s="4"/>
      <c r="V2704" s="6"/>
      <c r="X2704" s="6"/>
    </row>
    <row r="2705" spans="1:24" s="5" customFormat="1" x14ac:dyDescent="0.35">
      <c r="A2705" s="6"/>
      <c r="B2705" s="237"/>
      <c r="C2705" s="6"/>
      <c r="D2705" s="228" t="s">
        <v>393</v>
      </c>
      <c r="E2705" s="229"/>
      <c r="F2705" s="230"/>
      <c r="G2705" s="6"/>
      <c r="H2705" s="6"/>
      <c r="I2705" s="4"/>
      <c r="V2705" s="6"/>
      <c r="X2705" s="6"/>
    </row>
    <row r="2706" spans="1:24" s="5" customFormat="1" x14ac:dyDescent="0.35">
      <c r="A2706" s="6"/>
      <c r="B2706" s="237"/>
      <c r="C2706" s="6"/>
      <c r="D2706" s="228" t="s">
        <v>393</v>
      </c>
      <c r="E2706" s="229"/>
      <c r="F2706" s="230"/>
      <c r="G2706" s="6"/>
      <c r="H2706" s="6"/>
      <c r="I2706" s="4"/>
      <c r="V2706" s="6"/>
      <c r="X2706" s="6"/>
    </row>
    <row r="2707" spans="1:24" s="5" customFormat="1" x14ac:dyDescent="0.35">
      <c r="A2707" s="6"/>
      <c r="B2707" s="237"/>
      <c r="C2707" s="6"/>
      <c r="D2707" s="228" t="s">
        <v>393</v>
      </c>
      <c r="E2707" s="229"/>
      <c r="F2707" s="230"/>
      <c r="G2707" s="6"/>
      <c r="H2707" s="6"/>
      <c r="I2707" s="4"/>
      <c r="V2707" s="6"/>
      <c r="X2707" s="6"/>
    </row>
    <row r="2708" spans="1:24" s="5" customFormat="1" x14ac:dyDescent="0.35">
      <c r="A2708" s="6"/>
      <c r="B2708" s="237"/>
      <c r="C2708" s="6"/>
      <c r="D2708" s="228" t="s">
        <v>393</v>
      </c>
      <c r="E2708" s="229"/>
      <c r="F2708" s="230"/>
      <c r="G2708" s="6"/>
      <c r="H2708" s="6"/>
      <c r="I2708" s="4"/>
      <c r="V2708" s="6"/>
      <c r="X2708" s="6"/>
    </row>
    <row r="2709" spans="1:24" s="5" customFormat="1" x14ac:dyDescent="0.35">
      <c r="A2709" s="6"/>
      <c r="B2709" s="237"/>
      <c r="C2709" s="6"/>
      <c r="D2709" s="228" t="s">
        <v>393</v>
      </c>
      <c r="E2709" s="229"/>
      <c r="F2709" s="230"/>
      <c r="G2709" s="6"/>
      <c r="H2709" s="6"/>
      <c r="I2709" s="4"/>
      <c r="V2709" s="6"/>
      <c r="X2709" s="6"/>
    </row>
    <row r="2710" spans="1:24" s="5" customFormat="1" x14ac:dyDescent="0.35">
      <c r="A2710" s="6"/>
      <c r="B2710" s="237"/>
      <c r="C2710" s="6"/>
      <c r="D2710" s="228" t="s">
        <v>393</v>
      </c>
      <c r="E2710" s="229"/>
      <c r="F2710" s="230"/>
      <c r="G2710" s="6"/>
      <c r="H2710" s="6"/>
      <c r="I2710" s="4"/>
      <c r="V2710" s="6"/>
      <c r="X2710" s="6"/>
    </row>
    <row r="2711" spans="1:24" s="5" customFormat="1" x14ac:dyDescent="0.35">
      <c r="A2711" s="6"/>
      <c r="B2711" s="237"/>
      <c r="C2711" s="6"/>
      <c r="D2711" s="228" t="s">
        <v>393</v>
      </c>
      <c r="E2711" s="229"/>
      <c r="F2711" s="230"/>
      <c r="G2711" s="6"/>
      <c r="H2711" s="6"/>
      <c r="I2711" s="4"/>
      <c r="V2711" s="6"/>
      <c r="X2711" s="6"/>
    </row>
    <row r="2712" spans="1:24" s="5" customFormat="1" x14ac:dyDescent="0.35">
      <c r="A2712" s="6"/>
      <c r="B2712" s="237"/>
      <c r="C2712" s="6"/>
      <c r="D2712" s="228" t="s">
        <v>393</v>
      </c>
      <c r="E2712" s="229"/>
      <c r="F2712" s="230"/>
      <c r="G2712" s="6"/>
      <c r="H2712" s="6"/>
      <c r="I2712" s="4"/>
      <c r="V2712" s="6"/>
      <c r="X2712" s="6"/>
    </row>
    <row r="2713" spans="1:24" s="5" customFormat="1" x14ac:dyDescent="0.35">
      <c r="A2713" s="6"/>
      <c r="B2713" s="237"/>
      <c r="C2713" s="6"/>
      <c r="D2713" s="228" t="s">
        <v>393</v>
      </c>
      <c r="E2713" s="229"/>
      <c r="F2713" s="230"/>
      <c r="G2713" s="6"/>
      <c r="H2713" s="6"/>
      <c r="I2713" s="4"/>
      <c r="V2713" s="6"/>
      <c r="X2713" s="6"/>
    </row>
    <row r="2714" spans="1:24" s="5" customFormat="1" x14ac:dyDescent="0.35">
      <c r="A2714" s="6"/>
      <c r="B2714" s="237"/>
      <c r="C2714" s="6"/>
      <c r="D2714" s="228" t="s">
        <v>393</v>
      </c>
      <c r="E2714" s="229"/>
      <c r="F2714" s="230"/>
      <c r="G2714" s="6"/>
      <c r="H2714" s="6"/>
      <c r="I2714" s="4"/>
      <c r="V2714" s="6"/>
      <c r="X2714" s="6"/>
    </row>
    <row r="2715" spans="1:24" s="5" customFormat="1" x14ac:dyDescent="0.35">
      <c r="A2715" s="6"/>
      <c r="B2715" s="237"/>
      <c r="C2715" s="6"/>
      <c r="D2715" s="228" t="s">
        <v>393</v>
      </c>
      <c r="E2715" s="229"/>
      <c r="F2715" s="230"/>
      <c r="G2715" s="6"/>
      <c r="H2715" s="6"/>
      <c r="I2715" s="4"/>
      <c r="V2715" s="6"/>
      <c r="X2715" s="6"/>
    </row>
    <row r="2716" spans="1:24" s="5" customFormat="1" x14ac:dyDescent="0.35">
      <c r="A2716" s="6"/>
      <c r="B2716" s="237"/>
      <c r="C2716" s="6"/>
      <c r="D2716" s="228" t="s">
        <v>393</v>
      </c>
      <c r="E2716" s="229"/>
      <c r="F2716" s="230"/>
      <c r="G2716" s="6"/>
      <c r="H2716" s="6"/>
      <c r="I2716" s="4"/>
      <c r="V2716" s="6"/>
      <c r="X2716" s="6"/>
    </row>
    <row r="2717" spans="1:24" s="5" customFormat="1" x14ac:dyDescent="0.35">
      <c r="A2717" s="6"/>
      <c r="B2717" s="237"/>
      <c r="C2717" s="6"/>
      <c r="D2717" s="228" t="s">
        <v>393</v>
      </c>
      <c r="E2717" s="229"/>
      <c r="F2717" s="230"/>
      <c r="G2717" s="6"/>
      <c r="H2717" s="6"/>
      <c r="I2717" s="4"/>
      <c r="V2717" s="6"/>
      <c r="X2717" s="6"/>
    </row>
    <row r="2718" spans="1:24" s="5" customFormat="1" x14ac:dyDescent="0.35">
      <c r="A2718" s="6"/>
      <c r="B2718" s="237"/>
      <c r="C2718" s="6"/>
      <c r="D2718" s="228" t="s">
        <v>393</v>
      </c>
      <c r="E2718" s="229"/>
      <c r="F2718" s="230"/>
      <c r="G2718" s="6"/>
      <c r="H2718" s="6"/>
      <c r="I2718" s="4"/>
      <c r="V2718" s="6"/>
      <c r="X2718" s="6"/>
    </row>
    <row r="2719" spans="1:24" s="5" customFormat="1" x14ac:dyDescent="0.35">
      <c r="A2719" s="6"/>
      <c r="B2719" s="237"/>
      <c r="C2719" s="6"/>
      <c r="D2719" s="228" t="s">
        <v>393</v>
      </c>
      <c r="E2719" s="229"/>
      <c r="F2719" s="230"/>
      <c r="G2719" s="6"/>
      <c r="H2719" s="6"/>
      <c r="I2719" s="4"/>
      <c r="V2719" s="6"/>
      <c r="X2719" s="6"/>
    </row>
    <row r="2720" spans="1:24" s="5" customFormat="1" x14ac:dyDescent="0.35">
      <c r="A2720" s="6"/>
      <c r="B2720" s="237"/>
      <c r="C2720" s="6"/>
      <c r="D2720" s="228" t="s">
        <v>393</v>
      </c>
      <c r="E2720" s="229"/>
      <c r="F2720" s="230"/>
      <c r="G2720" s="6"/>
      <c r="H2720" s="6"/>
      <c r="I2720" s="4"/>
      <c r="V2720" s="6"/>
      <c r="X2720" s="6"/>
    </row>
    <row r="2721" spans="1:24" s="5" customFormat="1" x14ac:dyDescent="0.35">
      <c r="A2721" s="6"/>
      <c r="B2721" s="237"/>
      <c r="C2721" s="6"/>
      <c r="D2721" s="228" t="s">
        <v>393</v>
      </c>
      <c r="E2721" s="229"/>
      <c r="F2721" s="230"/>
      <c r="G2721" s="6"/>
      <c r="H2721" s="6"/>
      <c r="I2721" s="4"/>
      <c r="V2721" s="6"/>
      <c r="X2721" s="6"/>
    </row>
    <row r="2722" spans="1:24" s="5" customFormat="1" x14ac:dyDescent="0.35">
      <c r="A2722" s="6"/>
      <c r="B2722" s="237"/>
      <c r="C2722" s="6"/>
      <c r="D2722" s="228" t="s">
        <v>393</v>
      </c>
      <c r="E2722" s="229"/>
      <c r="F2722" s="230"/>
      <c r="G2722" s="6"/>
      <c r="H2722" s="6"/>
      <c r="I2722" s="4"/>
      <c r="V2722" s="6"/>
      <c r="X2722" s="6"/>
    </row>
    <row r="2723" spans="1:24" s="5" customFormat="1" x14ac:dyDescent="0.35">
      <c r="A2723" s="6"/>
      <c r="B2723" s="237"/>
      <c r="C2723" s="6"/>
      <c r="D2723" s="228" t="s">
        <v>393</v>
      </c>
      <c r="E2723" s="229"/>
      <c r="F2723" s="230"/>
      <c r="G2723" s="6"/>
      <c r="H2723" s="6"/>
      <c r="I2723" s="4"/>
      <c r="V2723" s="6"/>
      <c r="X2723" s="6"/>
    </row>
    <row r="2724" spans="1:24" s="5" customFormat="1" x14ac:dyDescent="0.35">
      <c r="A2724" s="6"/>
      <c r="B2724" s="237"/>
      <c r="C2724" s="6"/>
      <c r="D2724" s="228" t="s">
        <v>393</v>
      </c>
      <c r="E2724" s="229"/>
      <c r="F2724" s="230"/>
      <c r="G2724" s="6"/>
      <c r="H2724" s="6"/>
      <c r="I2724" s="4"/>
      <c r="V2724" s="6"/>
      <c r="X2724" s="6"/>
    </row>
    <row r="2725" spans="1:24" s="5" customFormat="1" x14ac:dyDescent="0.35">
      <c r="A2725" s="6"/>
      <c r="B2725" s="237"/>
      <c r="C2725" s="6"/>
      <c r="D2725" s="228" t="s">
        <v>393</v>
      </c>
      <c r="E2725" s="229"/>
      <c r="F2725" s="230"/>
      <c r="G2725" s="6"/>
      <c r="H2725" s="6"/>
      <c r="I2725" s="4"/>
      <c r="V2725" s="6"/>
      <c r="X2725" s="6"/>
    </row>
    <row r="2726" spans="1:24" s="5" customFormat="1" x14ac:dyDescent="0.35">
      <c r="A2726" s="6"/>
      <c r="B2726" s="237"/>
      <c r="C2726" s="6"/>
      <c r="D2726" s="228" t="s">
        <v>393</v>
      </c>
      <c r="E2726" s="229"/>
      <c r="F2726" s="230"/>
      <c r="G2726" s="6"/>
      <c r="H2726" s="6"/>
      <c r="I2726" s="4"/>
      <c r="V2726" s="6"/>
      <c r="X2726" s="6"/>
    </row>
    <row r="2727" spans="1:24" s="5" customFormat="1" x14ac:dyDescent="0.35">
      <c r="A2727" s="6"/>
      <c r="B2727" s="237"/>
      <c r="C2727" s="6"/>
      <c r="D2727" s="228" t="s">
        <v>393</v>
      </c>
      <c r="E2727" s="229"/>
      <c r="F2727" s="230"/>
      <c r="G2727" s="6"/>
      <c r="H2727" s="6"/>
      <c r="I2727" s="4"/>
      <c r="V2727" s="6"/>
      <c r="X2727" s="6"/>
    </row>
    <row r="2728" spans="1:24" s="5" customFormat="1" x14ac:dyDescent="0.35">
      <c r="A2728" s="6"/>
      <c r="B2728" s="237"/>
      <c r="C2728" s="6"/>
      <c r="D2728" s="228" t="s">
        <v>393</v>
      </c>
      <c r="E2728" s="229"/>
      <c r="F2728" s="230"/>
      <c r="G2728" s="6"/>
      <c r="H2728" s="6"/>
      <c r="I2728" s="4"/>
      <c r="V2728" s="6"/>
      <c r="X2728" s="6"/>
    </row>
    <row r="2729" spans="1:24" s="5" customFormat="1" x14ac:dyDescent="0.35">
      <c r="A2729" s="6"/>
      <c r="B2729" s="237"/>
      <c r="C2729" s="6"/>
      <c r="D2729" s="228" t="s">
        <v>393</v>
      </c>
      <c r="E2729" s="229"/>
      <c r="F2729" s="230"/>
      <c r="G2729" s="6"/>
      <c r="H2729" s="6"/>
      <c r="I2729" s="4"/>
      <c r="V2729" s="6"/>
      <c r="X2729" s="6"/>
    </row>
    <row r="2730" spans="1:24" s="5" customFormat="1" x14ac:dyDescent="0.35">
      <c r="A2730" s="6"/>
      <c r="B2730" s="237"/>
      <c r="C2730" s="6"/>
      <c r="D2730" s="228" t="s">
        <v>393</v>
      </c>
      <c r="E2730" s="229"/>
      <c r="F2730" s="230"/>
      <c r="G2730" s="6"/>
      <c r="H2730" s="6"/>
      <c r="I2730" s="4"/>
      <c r="V2730" s="6"/>
      <c r="X2730" s="6"/>
    </row>
    <row r="2731" spans="1:24" s="5" customFormat="1" x14ac:dyDescent="0.35">
      <c r="A2731" s="6"/>
      <c r="B2731" s="237"/>
      <c r="C2731" s="6"/>
      <c r="D2731" s="228" t="s">
        <v>393</v>
      </c>
      <c r="E2731" s="229"/>
      <c r="F2731" s="230"/>
      <c r="G2731" s="6"/>
      <c r="H2731" s="6"/>
      <c r="I2731" s="4"/>
      <c r="V2731" s="6"/>
      <c r="X2731" s="6"/>
    </row>
    <row r="2732" spans="1:24" s="5" customFormat="1" x14ac:dyDescent="0.35">
      <c r="A2732" s="6"/>
      <c r="B2732" s="237"/>
      <c r="C2732" s="6"/>
      <c r="D2732" s="228" t="s">
        <v>393</v>
      </c>
      <c r="E2732" s="229"/>
      <c r="F2732" s="230"/>
      <c r="G2732" s="6"/>
      <c r="H2732" s="6"/>
      <c r="I2732" s="4"/>
      <c r="V2732" s="6"/>
      <c r="X2732" s="6"/>
    </row>
    <row r="2733" spans="1:24" s="5" customFormat="1" x14ac:dyDescent="0.35">
      <c r="A2733" s="6"/>
      <c r="B2733" s="237"/>
      <c r="C2733" s="6"/>
      <c r="D2733" s="228" t="s">
        <v>393</v>
      </c>
      <c r="E2733" s="229"/>
      <c r="F2733" s="230"/>
      <c r="G2733" s="6"/>
      <c r="H2733" s="6"/>
      <c r="I2733" s="4"/>
      <c r="V2733" s="6"/>
      <c r="X2733" s="6"/>
    </row>
    <row r="2734" spans="1:24" s="5" customFormat="1" x14ac:dyDescent="0.35">
      <c r="A2734" s="6"/>
      <c r="B2734" s="237"/>
      <c r="C2734" s="6"/>
      <c r="D2734" s="228" t="s">
        <v>393</v>
      </c>
      <c r="E2734" s="229"/>
      <c r="F2734" s="230"/>
      <c r="G2734" s="6"/>
      <c r="H2734" s="6"/>
      <c r="I2734" s="4"/>
      <c r="V2734" s="6"/>
      <c r="X2734" s="6"/>
    </row>
    <row r="2735" spans="1:24" s="5" customFormat="1" x14ac:dyDescent="0.35">
      <c r="A2735" s="6"/>
      <c r="B2735" s="237"/>
      <c r="C2735" s="6"/>
      <c r="D2735" s="228" t="s">
        <v>393</v>
      </c>
      <c r="E2735" s="229"/>
      <c r="F2735" s="230"/>
      <c r="G2735" s="6"/>
      <c r="H2735" s="6"/>
      <c r="I2735" s="4"/>
      <c r="V2735" s="6"/>
      <c r="X2735" s="6"/>
    </row>
    <row r="2736" spans="1:24" s="5" customFormat="1" x14ac:dyDescent="0.35">
      <c r="A2736" s="6"/>
      <c r="B2736" s="237"/>
      <c r="C2736" s="6"/>
      <c r="D2736" s="228" t="s">
        <v>393</v>
      </c>
      <c r="E2736" s="229"/>
      <c r="F2736" s="230"/>
      <c r="G2736" s="6"/>
      <c r="H2736" s="6"/>
      <c r="I2736" s="4"/>
      <c r="V2736" s="6"/>
      <c r="X2736" s="6"/>
    </row>
    <row r="2737" spans="1:24" s="5" customFormat="1" x14ac:dyDescent="0.35">
      <c r="A2737" s="6"/>
      <c r="B2737" s="237"/>
      <c r="C2737" s="6"/>
      <c r="D2737" s="228" t="s">
        <v>393</v>
      </c>
      <c r="E2737" s="229"/>
      <c r="F2737" s="230"/>
      <c r="G2737" s="6"/>
      <c r="H2737" s="6"/>
      <c r="I2737" s="4"/>
      <c r="V2737" s="6"/>
      <c r="X2737" s="6"/>
    </row>
    <row r="2738" spans="1:24" s="5" customFormat="1" x14ac:dyDescent="0.35">
      <c r="A2738" s="6"/>
      <c r="B2738" s="237"/>
      <c r="C2738" s="6"/>
      <c r="D2738" s="228" t="s">
        <v>393</v>
      </c>
      <c r="E2738" s="229"/>
      <c r="F2738" s="230"/>
      <c r="G2738" s="6"/>
      <c r="H2738" s="6"/>
      <c r="I2738" s="4"/>
      <c r="V2738" s="6"/>
      <c r="X2738" s="6"/>
    </row>
    <row r="2739" spans="1:24" s="5" customFormat="1" x14ac:dyDescent="0.35">
      <c r="A2739" s="6"/>
      <c r="B2739" s="237"/>
      <c r="C2739" s="6"/>
      <c r="D2739" s="228" t="s">
        <v>393</v>
      </c>
      <c r="E2739" s="229"/>
      <c r="F2739" s="230"/>
      <c r="G2739" s="6"/>
      <c r="H2739" s="6"/>
      <c r="I2739" s="4"/>
      <c r="V2739" s="6"/>
      <c r="X2739" s="6"/>
    </row>
    <row r="2740" spans="1:24" s="5" customFormat="1" x14ac:dyDescent="0.35">
      <c r="A2740" s="6"/>
      <c r="B2740" s="237"/>
      <c r="C2740" s="6"/>
      <c r="D2740" s="228" t="s">
        <v>393</v>
      </c>
      <c r="E2740" s="229"/>
      <c r="F2740" s="230"/>
      <c r="G2740" s="6"/>
      <c r="H2740" s="6"/>
      <c r="I2740" s="4"/>
      <c r="V2740" s="6"/>
      <c r="X2740" s="6"/>
    </row>
    <row r="2741" spans="1:24" s="5" customFormat="1" x14ac:dyDescent="0.35">
      <c r="A2741" s="6"/>
      <c r="B2741" s="237"/>
      <c r="C2741" s="6"/>
      <c r="D2741" s="228" t="s">
        <v>393</v>
      </c>
      <c r="E2741" s="229"/>
      <c r="F2741" s="230"/>
      <c r="G2741" s="6"/>
      <c r="H2741" s="6"/>
      <c r="I2741" s="4"/>
      <c r="V2741" s="6"/>
      <c r="X2741" s="6"/>
    </row>
    <row r="2742" spans="1:24" s="5" customFormat="1" x14ac:dyDescent="0.35">
      <c r="A2742" s="6"/>
      <c r="B2742" s="237"/>
      <c r="C2742" s="6"/>
      <c r="D2742" s="228" t="s">
        <v>393</v>
      </c>
      <c r="E2742" s="229"/>
      <c r="F2742" s="230"/>
      <c r="G2742" s="6"/>
      <c r="H2742" s="6"/>
      <c r="I2742" s="4"/>
      <c r="V2742" s="6"/>
      <c r="X2742" s="6"/>
    </row>
    <row r="2743" spans="1:24" s="5" customFormat="1" x14ac:dyDescent="0.35">
      <c r="A2743" s="6"/>
      <c r="B2743" s="237"/>
      <c r="C2743" s="6"/>
      <c r="D2743" s="228" t="s">
        <v>393</v>
      </c>
      <c r="E2743" s="229"/>
      <c r="F2743" s="230"/>
      <c r="G2743" s="6"/>
      <c r="H2743" s="6"/>
      <c r="I2743" s="4"/>
      <c r="V2743" s="6"/>
      <c r="X2743" s="6"/>
    </row>
    <row r="2744" spans="1:24" s="5" customFormat="1" x14ac:dyDescent="0.35">
      <c r="A2744" s="6"/>
      <c r="B2744" s="237"/>
      <c r="C2744" s="6"/>
      <c r="D2744" s="228" t="s">
        <v>393</v>
      </c>
      <c r="E2744" s="229"/>
      <c r="F2744" s="230"/>
      <c r="G2744" s="6"/>
      <c r="H2744" s="6"/>
      <c r="I2744" s="4"/>
      <c r="V2744" s="6"/>
      <c r="X2744" s="6"/>
    </row>
    <row r="2745" spans="1:24" s="5" customFormat="1" x14ac:dyDescent="0.35">
      <c r="A2745" s="6"/>
      <c r="B2745" s="237"/>
      <c r="C2745" s="6"/>
      <c r="D2745" s="228" t="s">
        <v>393</v>
      </c>
      <c r="E2745" s="229"/>
      <c r="F2745" s="230"/>
      <c r="G2745" s="6"/>
      <c r="H2745" s="6"/>
      <c r="I2745" s="4"/>
      <c r="V2745" s="6"/>
      <c r="X2745" s="6"/>
    </row>
    <row r="2746" spans="1:24" s="5" customFormat="1" x14ac:dyDescent="0.35">
      <c r="A2746" s="6"/>
      <c r="B2746" s="237"/>
      <c r="C2746" s="6"/>
      <c r="D2746" s="228" t="s">
        <v>393</v>
      </c>
      <c r="E2746" s="229"/>
      <c r="F2746" s="230"/>
      <c r="G2746" s="6"/>
      <c r="H2746" s="6"/>
      <c r="I2746" s="4"/>
      <c r="V2746" s="6"/>
      <c r="X2746" s="6"/>
    </row>
    <row r="2747" spans="1:24" s="5" customFormat="1" x14ac:dyDescent="0.35">
      <c r="A2747" s="6"/>
      <c r="B2747" s="237"/>
      <c r="C2747" s="6"/>
      <c r="D2747" s="228" t="s">
        <v>393</v>
      </c>
      <c r="E2747" s="229"/>
      <c r="F2747" s="230"/>
      <c r="G2747" s="6"/>
      <c r="H2747" s="6"/>
      <c r="I2747" s="4"/>
      <c r="V2747" s="6"/>
      <c r="X2747" s="6"/>
    </row>
    <row r="2748" spans="1:24" s="5" customFormat="1" x14ac:dyDescent="0.35">
      <c r="A2748" s="6"/>
      <c r="B2748" s="237"/>
      <c r="C2748" s="6"/>
      <c r="D2748" s="228" t="s">
        <v>393</v>
      </c>
      <c r="E2748" s="229"/>
      <c r="F2748" s="230"/>
      <c r="G2748" s="6"/>
      <c r="H2748" s="6"/>
      <c r="I2748" s="4"/>
      <c r="V2748" s="6"/>
      <c r="X2748" s="6"/>
    </row>
    <row r="2749" spans="1:24" s="5" customFormat="1" x14ac:dyDescent="0.35">
      <c r="A2749" s="6"/>
      <c r="B2749" s="237"/>
      <c r="C2749" s="6"/>
      <c r="D2749" s="228" t="s">
        <v>393</v>
      </c>
      <c r="E2749" s="229"/>
      <c r="F2749" s="230"/>
      <c r="G2749" s="6"/>
      <c r="H2749" s="6"/>
      <c r="I2749" s="4"/>
      <c r="V2749" s="6"/>
      <c r="X2749" s="6"/>
    </row>
    <row r="2750" spans="1:24" s="5" customFormat="1" x14ac:dyDescent="0.35">
      <c r="A2750" s="6"/>
      <c r="B2750" s="237"/>
      <c r="C2750" s="6"/>
      <c r="D2750" s="228" t="s">
        <v>393</v>
      </c>
      <c r="E2750" s="229"/>
      <c r="F2750" s="230"/>
      <c r="G2750" s="6"/>
      <c r="H2750" s="6"/>
      <c r="I2750" s="4"/>
      <c r="V2750" s="6"/>
      <c r="X2750" s="6"/>
    </row>
    <row r="2751" spans="1:24" s="5" customFormat="1" x14ac:dyDescent="0.35">
      <c r="A2751" s="6"/>
      <c r="B2751" s="237"/>
      <c r="C2751" s="6"/>
      <c r="D2751" s="228" t="s">
        <v>393</v>
      </c>
      <c r="E2751" s="229"/>
      <c r="F2751" s="230"/>
      <c r="G2751" s="6"/>
      <c r="H2751" s="6"/>
      <c r="I2751" s="4"/>
      <c r="V2751" s="6"/>
      <c r="X2751" s="6"/>
    </row>
    <row r="2752" spans="1:24" s="5" customFormat="1" x14ac:dyDescent="0.35">
      <c r="A2752" s="6"/>
      <c r="B2752" s="237"/>
      <c r="C2752" s="6"/>
      <c r="D2752" s="228" t="s">
        <v>393</v>
      </c>
      <c r="E2752" s="229"/>
      <c r="F2752" s="230"/>
      <c r="G2752" s="6"/>
      <c r="H2752" s="6"/>
      <c r="I2752" s="4"/>
      <c r="V2752" s="6"/>
      <c r="X2752" s="6"/>
    </row>
    <row r="2753" spans="1:24" s="5" customFormat="1" x14ac:dyDescent="0.35">
      <c r="A2753" s="6"/>
      <c r="B2753" s="237"/>
      <c r="C2753" s="6"/>
      <c r="D2753" s="228" t="s">
        <v>393</v>
      </c>
      <c r="E2753" s="229"/>
      <c r="F2753" s="230"/>
      <c r="G2753" s="6"/>
      <c r="H2753" s="6"/>
      <c r="I2753" s="4"/>
      <c r="V2753" s="6"/>
      <c r="X2753" s="6"/>
    </row>
    <row r="2754" spans="1:24" s="5" customFormat="1" x14ac:dyDescent="0.35">
      <c r="A2754" s="6"/>
      <c r="B2754" s="237"/>
      <c r="C2754" s="6"/>
      <c r="D2754" s="228" t="s">
        <v>393</v>
      </c>
      <c r="E2754" s="229"/>
      <c r="F2754" s="230"/>
      <c r="G2754" s="6"/>
      <c r="H2754" s="6"/>
      <c r="I2754" s="4"/>
      <c r="V2754" s="6"/>
      <c r="X2754" s="6"/>
    </row>
    <row r="2755" spans="1:24" s="5" customFormat="1" x14ac:dyDescent="0.35">
      <c r="A2755" s="6"/>
      <c r="B2755" s="237"/>
      <c r="C2755" s="6"/>
      <c r="D2755" s="228" t="s">
        <v>393</v>
      </c>
      <c r="E2755" s="229"/>
      <c r="F2755" s="230"/>
      <c r="G2755" s="6"/>
      <c r="H2755" s="6"/>
      <c r="I2755" s="4"/>
      <c r="V2755" s="6"/>
      <c r="X2755" s="6"/>
    </row>
    <row r="2756" spans="1:24" s="5" customFormat="1" x14ac:dyDescent="0.35">
      <c r="A2756" s="6"/>
      <c r="B2756" s="237"/>
      <c r="C2756" s="6"/>
      <c r="D2756" s="228" t="s">
        <v>393</v>
      </c>
      <c r="E2756" s="229"/>
      <c r="F2756" s="230"/>
      <c r="G2756" s="6"/>
      <c r="H2756" s="6"/>
      <c r="I2756" s="4"/>
      <c r="V2756" s="6"/>
      <c r="X2756" s="6"/>
    </row>
    <row r="2757" spans="1:24" s="5" customFormat="1" x14ac:dyDescent="0.35">
      <c r="A2757" s="6"/>
      <c r="B2757" s="237"/>
      <c r="C2757" s="6"/>
      <c r="D2757" s="228" t="s">
        <v>393</v>
      </c>
      <c r="E2757" s="229"/>
      <c r="F2757" s="230"/>
      <c r="G2757" s="6"/>
      <c r="H2757" s="6"/>
      <c r="I2757" s="4"/>
      <c r="V2757" s="6"/>
      <c r="X2757" s="6"/>
    </row>
    <row r="2758" spans="1:24" s="5" customFormat="1" x14ac:dyDescent="0.35">
      <c r="A2758" s="6"/>
      <c r="B2758" s="237"/>
      <c r="C2758" s="6"/>
      <c r="D2758" s="228" t="s">
        <v>393</v>
      </c>
      <c r="E2758" s="229"/>
      <c r="F2758" s="230"/>
      <c r="G2758" s="6"/>
      <c r="H2758" s="6"/>
      <c r="I2758" s="4"/>
      <c r="V2758" s="6"/>
      <c r="X2758" s="6"/>
    </row>
    <row r="2759" spans="1:24" s="5" customFormat="1" x14ac:dyDescent="0.35">
      <c r="A2759" s="6"/>
      <c r="B2759" s="237"/>
      <c r="C2759" s="6"/>
      <c r="D2759" s="228" t="s">
        <v>393</v>
      </c>
      <c r="E2759" s="229"/>
      <c r="F2759" s="230"/>
      <c r="G2759" s="6"/>
      <c r="H2759" s="6"/>
      <c r="I2759" s="4"/>
      <c r="V2759" s="6"/>
      <c r="X2759" s="6"/>
    </row>
    <row r="2760" spans="1:24" s="5" customFormat="1" x14ac:dyDescent="0.35">
      <c r="A2760" s="6"/>
      <c r="B2760" s="237"/>
      <c r="C2760" s="6"/>
      <c r="D2760" s="228" t="s">
        <v>393</v>
      </c>
      <c r="E2760" s="229"/>
      <c r="F2760" s="230"/>
      <c r="G2760" s="6"/>
      <c r="H2760" s="6"/>
      <c r="I2760" s="4"/>
      <c r="V2760" s="6"/>
      <c r="X2760" s="6"/>
    </row>
    <row r="2761" spans="1:24" s="5" customFormat="1" x14ac:dyDescent="0.35">
      <c r="A2761" s="6"/>
      <c r="B2761" s="237"/>
      <c r="C2761" s="6"/>
      <c r="D2761" s="228" t="s">
        <v>393</v>
      </c>
      <c r="E2761" s="229"/>
      <c r="F2761" s="230"/>
      <c r="G2761" s="6"/>
      <c r="H2761" s="6"/>
      <c r="I2761" s="4"/>
      <c r="V2761" s="6"/>
      <c r="X2761" s="6"/>
    </row>
    <row r="2762" spans="1:24" s="5" customFormat="1" x14ac:dyDescent="0.35">
      <c r="A2762" s="6"/>
      <c r="B2762" s="237"/>
      <c r="C2762" s="6"/>
      <c r="D2762" s="228" t="s">
        <v>393</v>
      </c>
      <c r="E2762" s="229"/>
      <c r="F2762" s="230"/>
      <c r="G2762" s="6"/>
      <c r="H2762" s="6"/>
      <c r="I2762" s="4"/>
      <c r="V2762" s="6"/>
      <c r="X2762" s="6"/>
    </row>
    <row r="2763" spans="1:24" s="5" customFormat="1" x14ac:dyDescent="0.35">
      <c r="A2763" s="6"/>
      <c r="B2763" s="237"/>
      <c r="C2763" s="6"/>
      <c r="D2763" s="228" t="s">
        <v>393</v>
      </c>
      <c r="E2763" s="229"/>
      <c r="F2763" s="230"/>
      <c r="G2763" s="6"/>
      <c r="H2763" s="6"/>
      <c r="I2763" s="4"/>
      <c r="V2763" s="6"/>
      <c r="X2763" s="6"/>
    </row>
    <row r="2764" spans="1:24" s="5" customFormat="1" x14ac:dyDescent="0.35">
      <c r="A2764" s="6"/>
      <c r="B2764" s="237"/>
      <c r="C2764" s="6"/>
      <c r="D2764" s="228" t="s">
        <v>393</v>
      </c>
      <c r="E2764" s="229"/>
      <c r="F2764" s="230"/>
      <c r="G2764" s="6"/>
      <c r="H2764" s="6"/>
      <c r="I2764" s="4"/>
      <c r="V2764" s="6"/>
      <c r="X2764" s="6"/>
    </row>
    <row r="2765" spans="1:24" s="5" customFormat="1" x14ac:dyDescent="0.35">
      <c r="A2765" s="6"/>
      <c r="B2765" s="237"/>
      <c r="C2765" s="6"/>
      <c r="D2765" s="228" t="s">
        <v>393</v>
      </c>
      <c r="E2765" s="229"/>
      <c r="F2765" s="230"/>
      <c r="G2765" s="6"/>
      <c r="H2765" s="6"/>
      <c r="I2765" s="4"/>
      <c r="V2765" s="6"/>
      <c r="X2765" s="6"/>
    </row>
    <row r="2766" spans="1:24" s="5" customFormat="1" x14ac:dyDescent="0.35">
      <c r="A2766" s="6"/>
      <c r="B2766" s="237"/>
      <c r="C2766" s="6"/>
      <c r="D2766" s="228" t="s">
        <v>393</v>
      </c>
      <c r="E2766" s="229"/>
      <c r="F2766" s="230"/>
      <c r="G2766" s="6"/>
      <c r="H2766" s="6"/>
      <c r="I2766" s="4"/>
      <c r="V2766" s="6"/>
      <c r="X2766" s="6"/>
    </row>
    <row r="2767" spans="1:24" s="5" customFormat="1" x14ac:dyDescent="0.35">
      <c r="A2767" s="6"/>
      <c r="B2767" s="237"/>
      <c r="C2767" s="6"/>
      <c r="D2767" s="228" t="s">
        <v>393</v>
      </c>
      <c r="E2767" s="229"/>
      <c r="F2767" s="230"/>
      <c r="G2767" s="6"/>
      <c r="H2767" s="6"/>
      <c r="I2767" s="4"/>
      <c r="V2767" s="6"/>
      <c r="X2767" s="6"/>
    </row>
    <row r="2768" spans="1:24" s="5" customFormat="1" x14ac:dyDescent="0.35">
      <c r="A2768" s="6"/>
      <c r="B2768" s="237"/>
      <c r="C2768" s="6"/>
      <c r="D2768" s="228" t="s">
        <v>393</v>
      </c>
      <c r="E2768" s="229"/>
      <c r="F2768" s="230"/>
      <c r="G2768" s="6"/>
      <c r="H2768" s="6"/>
      <c r="I2768" s="4"/>
      <c r="V2768" s="6"/>
      <c r="X2768" s="6"/>
    </row>
    <row r="2769" spans="1:24" s="5" customFormat="1" x14ac:dyDescent="0.35">
      <c r="A2769" s="6"/>
      <c r="B2769" s="237"/>
      <c r="C2769" s="6"/>
      <c r="D2769" s="228" t="s">
        <v>393</v>
      </c>
      <c r="E2769" s="229"/>
      <c r="F2769" s="230"/>
      <c r="G2769" s="6"/>
      <c r="H2769" s="6"/>
      <c r="I2769" s="4"/>
      <c r="V2769" s="6"/>
      <c r="X2769" s="6"/>
    </row>
    <row r="2770" spans="1:24" s="5" customFormat="1" x14ac:dyDescent="0.35">
      <c r="A2770" s="6"/>
      <c r="B2770" s="237"/>
      <c r="C2770" s="6"/>
      <c r="D2770" s="228" t="s">
        <v>393</v>
      </c>
      <c r="E2770" s="229"/>
      <c r="F2770" s="230"/>
      <c r="G2770" s="6"/>
      <c r="H2770" s="6"/>
      <c r="I2770" s="4"/>
      <c r="V2770" s="6"/>
      <c r="X2770" s="6"/>
    </row>
    <row r="2771" spans="1:24" s="5" customFormat="1" x14ac:dyDescent="0.35">
      <c r="A2771" s="6"/>
      <c r="B2771" s="237"/>
      <c r="C2771" s="6"/>
      <c r="D2771" s="228" t="s">
        <v>393</v>
      </c>
      <c r="E2771" s="229"/>
      <c r="F2771" s="230"/>
      <c r="G2771" s="6"/>
      <c r="H2771" s="6"/>
      <c r="I2771" s="4"/>
      <c r="V2771" s="6"/>
      <c r="X2771" s="6"/>
    </row>
    <row r="2772" spans="1:24" s="5" customFormat="1" x14ac:dyDescent="0.35">
      <c r="A2772" s="6"/>
      <c r="B2772" s="237"/>
      <c r="C2772" s="6"/>
      <c r="D2772" s="228" t="s">
        <v>393</v>
      </c>
      <c r="E2772" s="229"/>
      <c r="F2772" s="230"/>
      <c r="G2772" s="6"/>
      <c r="H2772" s="6"/>
      <c r="I2772" s="4"/>
      <c r="V2772" s="6"/>
      <c r="X2772" s="6"/>
    </row>
    <row r="2773" spans="1:24" s="5" customFormat="1" x14ac:dyDescent="0.35">
      <c r="A2773" s="6"/>
      <c r="B2773" s="237"/>
      <c r="C2773" s="6"/>
      <c r="D2773" s="228" t="s">
        <v>393</v>
      </c>
      <c r="E2773" s="229"/>
      <c r="F2773" s="230"/>
      <c r="G2773" s="6"/>
      <c r="H2773" s="6"/>
      <c r="I2773" s="4"/>
      <c r="V2773" s="6"/>
      <c r="X2773" s="6"/>
    </row>
    <row r="2774" spans="1:24" s="5" customFormat="1" x14ac:dyDescent="0.35">
      <c r="A2774" s="6"/>
      <c r="B2774" s="237"/>
      <c r="C2774" s="6"/>
      <c r="D2774" s="228" t="s">
        <v>393</v>
      </c>
      <c r="E2774" s="229"/>
      <c r="F2774" s="230"/>
      <c r="G2774" s="6"/>
      <c r="H2774" s="6"/>
      <c r="I2774" s="4"/>
      <c r="V2774" s="6"/>
      <c r="X2774" s="6"/>
    </row>
    <row r="2775" spans="1:24" s="5" customFormat="1" x14ac:dyDescent="0.35">
      <c r="A2775" s="6"/>
      <c r="B2775" s="237"/>
      <c r="C2775" s="6"/>
      <c r="D2775" s="228" t="s">
        <v>393</v>
      </c>
      <c r="E2775" s="229"/>
      <c r="F2775" s="230"/>
      <c r="G2775" s="6"/>
      <c r="H2775" s="6"/>
      <c r="I2775" s="4"/>
      <c r="V2775" s="6"/>
      <c r="X2775" s="6"/>
    </row>
    <row r="2776" spans="1:24" s="5" customFormat="1" x14ac:dyDescent="0.35">
      <c r="A2776" s="6"/>
      <c r="B2776" s="237"/>
      <c r="C2776" s="6"/>
      <c r="D2776" s="228" t="s">
        <v>393</v>
      </c>
      <c r="E2776" s="229"/>
      <c r="F2776" s="230"/>
      <c r="G2776" s="6"/>
      <c r="H2776" s="6"/>
      <c r="I2776" s="4"/>
      <c r="V2776" s="6"/>
      <c r="X2776" s="6"/>
    </row>
    <row r="2777" spans="1:24" s="5" customFormat="1" x14ac:dyDescent="0.35">
      <c r="A2777" s="6"/>
      <c r="B2777" s="237"/>
      <c r="C2777" s="6"/>
      <c r="D2777" s="228" t="s">
        <v>393</v>
      </c>
      <c r="E2777" s="229"/>
      <c r="F2777" s="230"/>
      <c r="G2777" s="6"/>
      <c r="H2777" s="6"/>
      <c r="I2777" s="4"/>
      <c r="V2777" s="6"/>
      <c r="X2777" s="6"/>
    </row>
    <row r="2778" spans="1:24" s="5" customFormat="1" x14ac:dyDescent="0.35">
      <c r="A2778" s="6"/>
      <c r="B2778" s="237"/>
      <c r="C2778" s="6"/>
      <c r="D2778" s="228" t="s">
        <v>393</v>
      </c>
      <c r="E2778" s="229"/>
      <c r="F2778" s="230"/>
      <c r="G2778" s="6"/>
      <c r="H2778" s="6"/>
      <c r="I2778" s="4"/>
      <c r="V2778" s="6"/>
      <c r="X2778" s="6"/>
    </row>
    <row r="2779" spans="1:24" s="5" customFormat="1" x14ac:dyDescent="0.35">
      <c r="A2779" s="6"/>
      <c r="B2779" s="237"/>
      <c r="C2779" s="6"/>
      <c r="D2779" s="228" t="s">
        <v>393</v>
      </c>
      <c r="E2779" s="229"/>
      <c r="F2779" s="230"/>
      <c r="G2779" s="6"/>
      <c r="H2779" s="6"/>
      <c r="I2779" s="4"/>
      <c r="V2779" s="6"/>
      <c r="X2779" s="6"/>
    </row>
    <row r="2780" spans="1:24" s="5" customFormat="1" x14ac:dyDescent="0.35">
      <c r="A2780" s="6"/>
      <c r="B2780" s="237"/>
      <c r="C2780" s="6"/>
      <c r="D2780" s="228" t="s">
        <v>393</v>
      </c>
      <c r="E2780" s="229"/>
      <c r="F2780" s="230"/>
      <c r="G2780" s="6"/>
      <c r="H2780" s="6"/>
      <c r="I2780" s="4"/>
      <c r="V2780" s="6"/>
      <c r="X2780" s="6"/>
    </row>
    <row r="2781" spans="1:24" s="5" customFormat="1" x14ac:dyDescent="0.35">
      <c r="A2781" s="6"/>
      <c r="B2781" s="237"/>
      <c r="C2781" s="6"/>
      <c r="D2781" s="228" t="s">
        <v>393</v>
      </c>
      <c r="E2781" s="229"/>
      <c r="F2781" s="230"/>
      <c r="G2781" s="6"/>
      <c r="H2781" s="6"/>
      <c r="I2781" s="4"/>
      <c r="V2781" s="6"/>
      <c r="X2781" s="6"/>
    </row>
    <row r="2782" spans="1:24" s="5" customFormat="1" x14ac:dyDescent="0.35">
      <c r="A2782" s="6"/>
      <c r="B2782" s="237"/>
      <c r="C2782" s="6"/>
      <c r="D2782" s="228" t="s">
        <v>393</v>
      </c>
      <c r="E2782" s="229"/>
      <c r="F2782" s="230"/>
      <c r="G2782" s="6"/>
      <c r="H2782" s="6"/>
      <c r="I2782" s="4"/>
      <c r="V2782" s="6"/>
      <c r="X2782" s="6"/>
    </row>
    <row r="2783" spans="1:24" s="5" customFormat="1" x14ac:dyDescent="0.35">
      <c r="A2783" s="6"/>
      <c r="B2783" s="237"/>
      <c r="C2783" s="6"/>
      <c r="D2783" s="228" t="s">
        <v>393</v>
      </c>
      <c r="E2783" s="229"/>
      <c r="F2783" s="230"/>
      <c r="G2783" s="6"/>
      <c r="H2783" s="6"/>
      <c r="I2783" s="4"/>
      <c r="V2783" s="6"/>
      <c r="X2783" s="6"/>
    </row>
    <row r="2784" spans="1:24" s="5" customFormat="1" x14ac:dyDescent="0.35">
      <c r="A2784" s="6"/>
      <c r="B2784" s="237"/>
      <c r="C2784" s="6"/>
      <c r="D2784" s="228" t="s">
        <v>393</v>
      </c>
      <c r="E2784" s="229"/>
      <c r="F2784" s="230"/>
      <c r="G2784" s="6"/>
      <c r="H2784" s="6"/>
      <c r="I2784" s="4"/>
      <c r="V2784" s="6"/>
      <c r="X2784" s="6"/>
    </row>
    <row r="2785" spans="1:24" s="5" customFormat="1" x14ac:dyDescent="0.35">
      <c r="A2785" s="6"/>
      <c r="B2785" s="237"/>
      <c r="C2785" s="6"/>
      <c r="D2785" s="228" t="s">
        <v>393</v>
      </c>
      <c r="E2785" s="229"/>
      <c r="F2785" s="230"/>
      <c r="G2785" s="6"/>
      <c r="H2785" s="6"/>
      <c r="I2785" s="4"/>
      <c r="V2785" s="6"/>
      <c r="X2785" s="6"/>
    </row>
    <row r="2786" spans="1:24" s="5" customFormat="1" x14ac:dyDescent="0.35">
      <c r="A2786" s="6"/>
      <c r="B2786" s="237"/>
      <c r="C2786" s="6"/>
      <c r="D2786" s="228" t="s">
        <v>393</v>
      </c>
      <c r="E2786" s="229"/>
      <c r="F2786" s="230"/>
      <c r="G2786" s="6"/>
      <c r="H2786" s="6"/>
      <c r="I2786" s="4"/>
      <c r="V2786" s="6"/>
      <c r="X2786" s="6"/>
    </row>
    <row r="2787" spans="1:24" s="5" customFormat="1" x14ac:dyDescent="0.35">
      <c r="A2787" s="6"/>
      <c r="B2787" s="237"/>
      <c r="C2787" s="6"/>
      <c r="D2787" s="228" t="s">
        <v>393</v>
      </c>
      <c r="E2787" s="229"/>
      <c r="F2787" s="230"/>
      <c r="G2787" s="6"/>
      <c r="H2787" s="6"/>
      <c r="I2787" s="4"/>
      <c r="V2787" s="6"/>
      <c r="X2787" s="6"/>
    </row>
    <row r="2788" spans="1:24" s="5" customFormat="1" x14ac:dyDescent="0.35">
      <c r="A2788" s="6"/>
      <c r="B2788" s="237"/>
      <c r="C2788" s="6"/>
      <c r="D2788" s="228" t="s">
        <v>393</v>
      </c>
      <c r="E2788" s="229"/>
      <c r="F2788" s="230"/>
      <c r="G2788" s="6"/>
      <c r="H2788" s="6"/>
      <c r="I2788" s="4"/>
      <c r="V2788" s="6"/>
      <c r="X2788" s="6"/>
    </row>
    <row r="2789" spans="1:24" s="5" customFormat="1" x14ac:dyDescent="0.35">
      <c r="A2789" s="6"/>
      <c r="B2789" s="237"/>
      <c r="C2789" s="6"/>
      <c r="D2789" s="228" t="s">
        <v>393</v>
      </c>
      <c r="E2789" s="229"/>
      <c r="F2789" s="230"/>
      <c r="G2789" s="6"/>
      <c r="H2789" s="6"/>
      <c r="I2789" s="4"/>
      <c r="V2789" s="6"/>
      <c r="X2789" s="6"/>
    </row>
    <row r="2790" spans="1:24" s="5" customFormat="1" x14ac:dyDescent="0.35">
      <c r="A2790" s="6"/>
      <c r="B2790" s="237"/>
      <c r="C2790" s="6"/>
      <c r="D2790" s="228" t="s">
        <v>393</v>
      </c>
      <c r="E2790" s="229"/>
      <c r="F2790" s="230"/>
      <c r="G2790" s="6"/>
      <c r="H2790" s="6"/>
      <c r="I2790" s="4"/>
      <c r="V2790" s="6"/>
      <c r="X2790" s="6"/>
    </row>
    <row r="2791" spans="1:24" s="5" customFormat="1" x14ac:dyDescent="0.35">
      <c r="A2791" s="6"/>
      <c r="B2791" s="237"/>
      <c r="C2791" s="6"/>
      <c r="D2791" s="228" t="s">
        <v>393</v>
      </c>
      <c r="E2791" s="229"/>
      <c r="F2791" s="230"/>
      <c r="G2791" s="6"/>
      <c r="H2791" s="6"/>
      <c r="I2791" s="4"/>
      <c r="V2791" s="6"/>
      <c r="X2791" s="6"/>
    </row>
    <row r="2792" spans="1:24" s="5" customFormat="1" x14ac:dyDescent="0.35">
      <c r="A2792" s="6"/>
      <c r="B2792" s="237"/>
      <c r="C2792" s="6"/>
      <c r="D2792" s="228" t="s">
        <v>393</v>
      </c>
      <c r="E2792" s="229"/>
      <c r="F2792" s="230"/>
      <c r="G2792" s="6"/>
      <c r="H2792" s="6"/>
      <c r="I2792" s="4"/>
      <c r="V2792" s="6"/>
      <c r="X2792" s="6"/>
    </row>
    <row r="2793" spans="1:24" s="5" customFormat="1" x14ac:dyDescent="0.35">
      <c r="A2793" s="6"/>
      <c r="B2793" s="237"/>
      <c r="C2793" s="6"/>
      <c r="D2793" s="228" t="s">
        <v>393</v>
      </c>
      <c r="E2793" s="229"/>
      <c r="F2793" s="230"/>
      <c r="G2793" s="6"/>
      <c r="H2793" s="6"/>
      <c r="I2793" s="4"/>
      <c r="V2793" s="6"/>
      <c r="X2793" s="6"/>
    </row>
    <row r="2794" spans="1:24" s="5" customFormat="1" x14ac:dyDescent="0.35">
      <c r="A2794" s="6"/>
      <c r="B2794" s="237"/>
      <c r="C2794" s="6"/>
      <c r="D2794" s="228" t="s">
        <v>393</v>
      </c>
      <c r="E2794" s="229"/>
      <c r="F2794" s="230"/>
      <c r="G2794" s="6"/>
      <c r="H2794" s="6"/>
      <c r="I2794" s="4"/>
      <c r="V2794" s="6"/>
      <c r="X2794" s="6"/>
    </row>
    <row r="2795" spans="1:24" s="5" customFormat="1" x14ac:dyDescent="0.35">
      <c r="A2795" s="6"/>
      <c r="B2795" s="237"/>
      <c r="C2795" s="6"/>
      <c r="D2795" s="228" t="s">
        <v>393</v>
      </c>
      <c r="E2795" s="229"/>
      <c r="F2795" s="230"/>
      <c r="G2795" s="6"/>
      <c r="H2795" s="6"/>
      <c r="I2795" s="4"/>
      <c r="V2795" s="6"/>
      <c r="X2795" s="6"/>
    </row>
    <row r="2796" spans="1:24" s="5" customFormat="1" x14ac:dyDescent="0.35">
      <c r="A2796" s="6"/>
      <c r="B2796" s="237"/>
      <c r="C2796" s="6"/>
      <c r="D2796" s="228" t="s">
        <v>393</v>
      </c>
      <c r="E2796" s="229"/>
      <c r="F2796" s="230"/>
      <c r="G2796" s="6"/>
      <c r="H2796" s="6"/>
      <c r="I2796" s="4"/>
      <c r="V2796" s="6"/>
      <c r="X2796" s="6"/>
    </row>
    <row r="2797" spans="1:24" s="5" customFormat="1" x14ac:dyDescent="0.35">
      <c r="A2797" s="6"/>
      <c r="B2797" s="237"/>
      <c r="C2797" s="6"/>
      <c r="D2797" s="228" t="s">
        <v>393</v>
      </c>
      <c r="E2797" s="229"/>
      <c r="F2797" s="230"/>
      <c r="G2797" s="6"/>
      <c r="H2797" s="6"/>
      <c r="I2797" s="4"/>
      <c r="V2797" s="6"/>
      <c r="X2797" s="6"/>
    </row>
    <row r="2798" spans="1:24" s="5" customFormat="1" x14ac:dyDescent="0.35">
      <c r="A2798" s="6"/>
      <c r="B2798" s="237"/>
      <c r="C2798" s="6"/>
      <c r="D2798" s="228" t="s">
        <v>393</v>
      </c>
      <c r="E2798" s="229"/>
      <c r="F2798" s="230"/>
      <c r="G2798" s="6"/>
      <c r="H2798" s="6"/>
      <c r="I2798" s="4"/>
      <c r="V2798" s="6"/>
      <c r="X2798" s="6"/>
    </row>
    <row r="2799" spans="1:24" s="5" customFormat="1" x14ac:dyDescent="0.35">
      <c r="A2799" s="6"/>
      <c r="B2799" s="237"/>
      <c r="C2799" s="6"/>
      <c r="D2799" s="228" t="s">
        <v>393</v>
      </c>
      <c r="E2799" s="229"/>
      <c r="F2799" s="230"/>
      <c r="G2799" s="6"/>
      <c r="H2799" s="6"/>
      <c r="I2799" s="4"/>
      <c r="V2799" s="6"/>
      <c r="X2799" s="6"/>
    </row>
    <row r="2800" spans="1:24" s="5" customFormat="1" x14ac:dyDescent="0.35">
      <c r="A2800" s="6"/>
      <c r="B2800" s="237"/>
      <c r="C2800" s="6"/>
      <c r="D2800" s="228" t="s">
        <v>393</v>
      </c>
      <c r="E2800" s="229"/>
      <c r="F2800" s="230"/>
      <c r="G2800" s="6"/>
      <c r="H2800" s="6"/>
      <c r="I2800" s="4"/>
      <c r="V2800" s="6"/>
      <c r="X2800" s="6"/>
    </row>
    <row r="2801" spans="1:24" s="5" customFormat="1" x14ac:dyDescent="0.35">
      <c r="A2801" s="6"/>
      <c r="B2801" s="237"/>
      <c r="C2801" s="6"/>
      <c r="D2801" s="228" t="s">
        <v>393</v>
      </c>
      <c r="E2801" s="229"/>
      <c r="F2801" s="230"/>
      <c r="G2801" s="6"/>
      <c r="H2801" s="6"/>
      <c r="I2801" s="4"/>
      <c r="V2801" s="6"/>
      <c r="X2801" s="6"/>
    </row>
    <row r="2802" spans="1:24" s="5" customFormat="1" x14ac:dyDescent="0.35">
      <c r="A2802" s="6"/>
      <c r="B2802" s="237"/>
      <c r="C2802" s="6"/>
      <c r="D2802" s="228" t="s">
        <v>393</v>
      </c>
      <c r="E2802" s="229"/>
      <c r="F2802" s="230"/>
      <c r="G2802" s="6"/>
      <c r="H2802" s="6"/>
      <c r="I2802" s="4"/>
      <c r="V2802" s="6"/>
      <c r="X2802" s="6"/>
    </row>
    <row r="2803" spans="1:24" s="5" customFormat="1" x14ac:dyDescent="0.35">
      <c r="A2803" s="6"/>
      <c r="B2803" s="237"/>
      <c r="C2803" s="6"/>
      <c r="D2803" s="228" t="s">
        <v>393</v>
      </c>
      <c r="E2803" s="229"/>
      <c r="F2803" s="230"/>
      <c r="G2803" s="6"/>
      <c r="H2803" s="6"/>
      <c r="I2803" s="4"/>
      <c r="V2803" s="6"/>
      <c r="X2803" s="6"/>
    </row>
    <row r="2804" spans="1:24" s="5" customFormat="1" x14ac:dyDescent="0.35">
      <c r="A2804" s="6"/>
      <c r="B2804" s="237"/>
      <c r="C2804" s="6"/>
      <c r="D2804" s="228" t="s">
        <v>393</v>
      </c>
      <c r="E2804" s="229"/>
      <c r="F2804" s="230"/>
      <c r="G2804" s="6"/>
      <c r="H2804" s="6"/>
      <c r="I2804" s="4"/>
      <c r="V2804" s="6"/>
      <c r="X2804" s="6"/>
    </row>
    <row r="2805" spans="1:24" s="5" customFormat="1" x14ac:dyDescent="0.35">
      <c r="A2805" s="6"/>
      <c r="B2805" s="237"/>
      <c r="C2805" s="6"/>
      <c r="D2805" s="228" t="s">
        <v>393</v>
      </c>
      <c r="E2805" s="229"/>
      <c r="F2805" s="230"/>
      <c r="G2805" s="6"/>
      <c r="H2805" s="6"/>
      <c r="I2805" s="4"/>
      <c r="V2805" s="6"/>
      <c r="X2805" s="6"/>
    </row>
    <row r="2806" spans="1:24" s="5" customFormat="1" x14ac:dyDescent="0.35">
      <c r="A2806" s="6"/>
      <c r="B2806" s="237"/>
      <c r="C2806" s="6"/>
      <c r="D2806" s="228" t="s">
        <v>393</v>
      </c>
      <c r="E2806" s="229"/>
      <c r="F2806" s="230"/>
      <c r="G2806" s="6"/>
      <c r="H2806" s="6"/>
      <c r="I2806" s="4"/>
      <c r="V2806" s="6"/>
      <c r="X2806" s="6"/>
    </row>
    <row r="2807" spans="1:24" s="5" customFormat="1" x14ac:dyDescent="0.35">
      <c r="A2807" s="6"/>
      <c r="B2807" s="237"/>
      <c r="C2807" s="6"/>
      <c r="D2807" s="228" t="s">
        <v>393</v>
      </c>
      <c r="E2807" s="229"/>
      <c r="F2807" s="230"/>
      <c r="G2807" s="6"/>
      <c r="H2807" s="6"/>
      <c r="I2807" s="4"/>
      <c r="V2807" s="6"/>
      <c r="X2807" s="6"/>
    </row>
    <row r="2808" spans="1:24" s="5" customFormat="1" x14ac:dyDescent="0.35">
      <c r="A2808" s="6"/>
      <c r="B2808" s="237"/>
      <c r="C2808" s="6"/>
      <c r="D2808" s="228" t="s">
        <v>393</v>
      </c>
      <c r="E2808" s="229"/>
      <c r="F2808" s="230"/>
      <c r="G2808" s="6"/>
      <c r="H2808" s="6"/>
      <c r="I2808" s="4"/>
      <c r="V2808" s="6"/>
      <c r="X2808" s="6"/>
    </row>
    <row r="2809" spans="1:24" s="5" customFormat="1" x14ac:dyDescent="0.35">
      <c r="A2809" s="6"/>
      <c r="B2809" s="237"/>
      <c r="C2809" s="6"/>
      <c r="D2809" s="228" t="s">
        <v>393</v>
      </c>
      <c r="E2809" s="229"/>
      <c r="F2809" s="230"/>
      <c r="G2809" s="6"/>
      <c r="H2809" s="6"/>
      <c r="I2809" s="4"/>
      <c r="V2809" s="6"/>
      <c r="X2809" s="6"/>
    </row>
    <row r="2810" spans="1:24" s="5" customFormat="1" x14ac:dyDescent="0.35">
      <c r="A2810" s="6"/>
      <c r="B2810" s="237"/>
      <c r="C2810" s="6"/>
      <c r="D2810" s="228" t="s">
        <v>393</v>
      </c>
      <c r="E2810" s="229"/>
      <c r="F2810" s="230"/>
      <c r="G2810" s="6"/>
      <c r="H2810" s="6"/>
      <c r="I2810" s="4"/>
      <c r="V2810" s="6"/>
      <c r="X2810" s="6"/>
    </row>
    <row r="2811" spans="1:24" s="5" customFormat="1" x14ac:dyDescent="0.35">
      <c r="A2811" s="6"/>
      <c r="B2811" s="237"/>
      <c r="C2811" s="6"/>
      <c r="D2811" s="228" t="s">
        <v>393</v>
      </c>
      <c r="E2811" s="229"/>
      <c r="F2811" s="230"/>
      <c r="G2811" s="6"/>
      <c r="H2811" s="6"/>
      <c r="I2811" s="4"/>
      <c r="V2811" s="6"/>
      <c r="X2811" s="6"/>
    </row>
    <row r="2812" spans="1:24" s="5" customFormat="1" x14ac:dyDescent="0.35">
      <c r="A2812" s="6"/>
      <c r="B2812" s="237"/>
      <c r="C2812" s="6"/>
      <c r="D2812" s="228" t="s">
        <v>393</v>
      </c>
      <c r="E2812" s="229"/>
      <c r="F2812" s="230"/>
      <c r="G2812" s="6"/>
      <c r="H2812" s="6"/>
      <c r="I2812" s="4"/>
      <c r="V2812" s="6"/>
      <c r="X2812" s="6"/>
    </row>
    <row r="2813" spans="1:24" s="5" customFormat="1" x14ac:dyDescent="0.35">
      <c r="A2813" s="6"/>
      <c r="B2813" s="237"/>
      <c r="C2813" s="6"/>
      <c r="D2813" s="228" t="s">
        <v>393</v>
      </c>
      <c r="E2813" s="229"/>
      <c r="F2813" s="230"/>
      <c r="G2813" s="6"/>
      <c r="H2813" s="6"/>
      <c r="I2813" s="4"/>
      <c r="V2813" s="6"/>
      <c r="X2813" s="6"/>
    </row>
    <row r="2814" spans="1:24" s="5" customFormat="1" x14ac:dyDescent="0.35">
      <c r="A2814" s="6"/>
      <c r="B2814" s="237"/>
      <c r="C2814" s="6"/>
      <c r="D2814" s="228" t="s">
        <v>393</v>
      </c>
      <c r="E2814" s="229"/>
      <c r="F2814" s="230"/>
      <c r="G2814" s="6"/>
      <c r="H2814" s="6"/>
      <c r="I2814" s="4"/>
      <c r="V2814" s="6"/>
      <c r="X2814" s="6"/>
    </row>
    <row r="2815" spans="1:24" s="5" customFormat="1" x14ac:dyDescent="0.35">
      <c r="A2815" s="6"/>
      <c r="B2815" s="237"/>
      <c r="C2815" s="6"/>
      <c r="D2815" s="228" t="s">
        <v>393</v>
      </c>
      <c r="E2815" s="229"/>
      <c r="F2815" s="230"/>
      <c r="G2815" s="6"/>
      <c r="H2815" s="6"/>
      <c r="I2815" s="4"/>
      <c r="V2815" s="6"/>
      <c r="X2815" s="6"/>
    </row>
    <row r="2816" spans="1:24" s="5" customFormat="1" x14ac:dyDescent="0.35">
      <c r="A2816" s="6"/>
      <c r="B2816" s="237"/>
      <c r="C2816" s="6"/>
      <c r="D2816" s="228" t="s">
        <v>393</v>
      </c>
      <c r="E2816" s="229"/>
      <c r="F2816" s="230"/>
      <c r="G2816" s="6"/>
      <c r="H2816" s="6"/>
      <c r="I2816" s="4"/>
      <c r="V2816" s="6"/>
      <c r="X2816" s="6"/>
    </row>
    <row r="2817" spans="1:24" s="5" customFormat="1" x14ac:dyDescent="0.35">
      <c r="A2817" s="6"/>
      <c r="B2817" s="237"/>
      <c r="C2817" s="6"/>
      <c r="D2817" s="228" t="s">
        <v>393</v>
      </c>
      <c r="E2817" s="229"/>
      <c r="F2817" s="230"/>
      <c r="G2817" s="6"/>
      <c r="H2817" s="6"/>
      <c r="I2817" s="4"/>
      <c r="V2817" s="6"/>
      <c r="X2817" s="6"/>
    </row>
    <row r="2818" spans="1:24" s="5" customFormat="1" x14ac:dyDescent="0.35">
      <c r="A2818" s="6"/>
      <c r="B2818" s="237"/>
      <c r="C2818" s="6"/>
      <c r="D2818" s="228" t="s">
        <v>393</v>
      </c>
      <c r="E2818" s="229"/>
      <c r="F2818" s="230"/>
      <c r="G2818" s="6"/>
      <c r="H2818" s="6"/>
      <c r="I2818" s="4"/>
      <c r="V2818" s="6"/>
      <c r="X2818" s="6"/>
    </row>
    <row r="2819" spans="1:24" s="5" customFormat="1" x14ac:dyDescent="0.35">
      <c r="A2819" s="6"/>
      <c r="B2819" s="237"/>
      <c r="C2819" s="6"/>
      <c r="D2819" s="228" t="s">
        <v>393</v>
      </c>
      <c r="E2819" s="229"/>
      <c r="F2819" s="230"/>
      <c r="G2819" s="6"/>
      <c r="H2819" s="6"/>
      <c r="I2819" s="4"/>
      <c r="V2819" s="6"/>
      <c r="X2819" s="6"/>
    </row>
    <row r="2820" spans="1:24" s="5" customFormat="1" x14ac:dyDescent="0.35">
      <c r="A2820" s="6"/>
      <c r="B2820" s="237"/>
      <c r="C2820" s="6"/>
      <c r="D2820" s="228" t="s">
        <v>393</v>
      </c>
      <c r="E2820" s="229"/>
      <c r="F2820" s="230"/>
      <c r="G2820" s="6"/>
      <c r="H2820" s="6"/>
      <c r="I2820" s="4"/>
      <c r="V2820" s="6"/>
      <c r="X2820" s="6"/>
    </row>
    <row r="2821" spans="1:24" s="5" customFormat="1" x14ac:dyDescent="0.35">
      <c r="A2821" s="6"/>
      <c r="B2821" s="237"/>
      <c r="C2821" s="6"/>
      <c r="D2821" s="228" t="s">
        <v>393</v>
      </c>
      <c r="E2821" s="229"/>
      <c r="F2821" s="230"/>
      <c r="G2821" s="6"/>
      <c r="H2821" s="6"/>
      <c r="I2821" s="4"/>
      <c r="V2821" s="6"/>
      <c r="X2821" s="6"/>
    </row>
    <row r="2822" spans="1:24" s="5" customFormat="1" x14ac:dyDescent="0.35">
      <c r="A2822" s="6"/>
      <c r="B2822" s="237"/>
      <c r="C2822" s="6"/>
      <c r="D2822" s="228" t="s">
        <v>393</v>
      </c>
      <c r="E2822" s="229"/>
      <c r="F2822" s="230"/>
      <c r="G2822" s="6"/>
      <c r="H2822" s="6"/>
      <c r="I2822" s="4"/>
      <c r="V2822" s="6"/>
      <c r="X2822" s="6"/>
    </row>
    <row r="2823" spans="1:24" s="5" customFormat="1" x14ac:dyDescent="0.35">
      <c r="A2823" s="6"/>
      <c r="B2823" s="237"/>
      <c r="C2823" s="6"/>
      <c r="D2823" s="228" t="s">
        <v>393</v>
      </c>
      <c r="E2823" s="229"/>
      <c r="F2823" s="230"/>
      <c r="G2823" s="6"/>
      <c r="H2823" s="6"/>
      <c r="I2823" s="4"/>
      <c r="V2823" s="6"/>
      <c r="X2823" s="6"/>
    </row>
    <row r="2824" spans="1:24" s="5" customFormat="1" x14ac:dyDescent="0.35">
      <c r="A2824" s="6"/>
      <c r="B2824" s="237"/>
      <c r="C2824" s="6"/>
      <c r="D2824" s="228" t="s">
        <v>393</v>
      </c>
      <c r="E2824" s="229"/>
      <c r="F2824" s="230"/>
      <c r="G2824" s="6"/>
      <c r="H2824" s="6"/>
      <c r="I2824" s="4"/>
      <c r="V2824" s="6"/>
      <c r="X2824" s="6"/>
    </row>
    <row r="2825" spans="1:24" s="5" customFormat="1" x14ac:dyDescent="0.35">
      <c r="A2825" s="6"/>
      <c r="B2825" s="237"/>
      <c r="C2825" s="6"/>
      <c r="D2825" s="228" t="s">
        <v>393</v>
      </c>
      <c r="E2825" s="229"/>
      <c r="F2825" s="230"/>
      <c r="G2825" s="6"/>
      <c r="H2825" s="6"/>
      <c r="I2825" s="4"/>
      <c r="V2825" s="6"/>
      <c r="X2825" s="6"/>
    </row>
    <row r="2826" spans="1:24" s="5" customFormat="1" x14ac:dyDescent="0.35">
      <c r="A2826" s="6"/>
      <c r="B2826" s="237"/>
      <c r="C2826" s="6"/>
      <c r="D2826" s="228" t="s">
        <v>393</v>
      </c>
      <c r="E2826" s="229"/>
      <c r="F2826" s="230"/>
      <c r="G2826" s="6"/>
      <c r="H2826" s="6"/>
      <c r="I2826" s="4"/>
      <c r="V2826" s="6"/>
      <c r="X2826" s="6"/>
    </row>
    <row r="2827" spans="1:24" s="5" customFormat="1" x14ac:dyDescent="0.35">
      <c r="A2827" s="6"/>
      <c r="B2827" s="237"/>
      <c r="C2827" s="6"/>
      <c r="D2827" s="228" t="s">
        <v>393</v>
      </c>
      <c r="E2827" s="229"/>
      <c r="F2827" s="230"/>
      <c r="G2827" s="6"/>
      <c r="H2827" s="6"/>
      <c r="I2827" s="4"/>
      <c r="V2827" s="6"/>
      <c r="X2827" s="6"/>
    </row>
    <row r="2828" spans="1:24" s="5" customFormat="1" x14ac:dyDescent="0.35">
      <c r="A2828" s="6"/>
      <c r="B2828" s="237"/>
      <c r="C2828" s="6"/>
      <c r="D2828" s="228" t="s">
        <v>393</v>
      </c>
      <c r="E2828" s="229"/>
      <c r="F2828" s="230"/>
      <c r="G2828" s="6"/>
      <c r="H2828" s="6"/>
      <c r="I2828" s="4"/>
      <c r="V2828" s="6"/>
      <c r="X2828" s="6"/>
    </row>
    <row r="2829" spans="1:24" s="5" customFormat="1" x14ac:dyDescent="0.35">
      <c r="A2829" s="6"/>
      <c r="B2829" s="237"/>
      <c r="C2829" s="6"/>
      <c r="D2829" s="228" t="s">
        <v>393</v>
      </c>
      <c r="E2829" s="229"/>
      <c r="F2829" s="230"/>
      <c r="G2829" s="6"/>
      <c r="H2829" s="6"/>
      <c r="I2829" s="4"/>
      <c r="V2829" s="6"/>
      <c r="X2829" s="6"/>
    </row>
    <row r="2830" spans="1:24" s="5" customFormat="1" x14ac:dyDescent="0.35">
      <c r="A2830" s="6"/>
      <c r="B2830" s="237"/>
      <c r="C2830" s="6"/>
      <c r="D2830" s="228" t="s">
        <v>393</v>
      </c>
      <c r="E2830" s="229"/>
      <c r="F2830" s="230"/>
      <c r="G2830" s="6"/>
      <c r="H2830" s="6"/>
      <c r="I2830" s="4"/>
      <c r="V2830" s="6"/>
      <c r="X2830" s="6"/>
    </row>
    <row r="2831" spans="1:24" s="5" customFormat="1" x14ac:dyDescent="0.35">
      <c r="A2831" s="6"/>
      <c r="B2831" s="237"/>
      <c r="C2831" s="6"/>
      <c r="D2831" s="228" t="s">
        <v>393</v>
      </c>
      <c r="E2831" s="229"/>
      <c r="F2831" s="230"/>
      <c r="G2831" s="6"/>
      <c r="H2831" s="6"/>
      <c r="I2831" s="4"/>
      <c r="V2831" s="6"/>
      <c r="X2831" s="6"/>
    </row>
    <row r="2832" spans="1:24" s="5" customFormat="1" x14ac:dyDescent="0.35">
      <c r="A2832" s="6"/>
      <c r="B2832" s="237"/>
      <c r="C2832" s="6"/>
      <c r="D2832" s="228" t="s">
        <v>393</v>
      </c>
      <c r="E2832" s="229"/>
      <c r="F2832" s="230"/>
      <c r="G2832" s="6"/>
      <c r="H2832" s="6"/>
      <c r="I2832" s="4"/>
      <c r="V2832" s="6"/>
      <c r="X2832" s="6"/>
    </row>
    <row r="2833" spans="1:24" s="5" customFormat="1" x14ac:dyDescent="0.35">
      <c r="A2833" s="6"/>
      <c r="B2833" s="237"/>
      <c r="C2833" s="6"/>
      <c r="D2833" s="228" t="s">
        <v>393</v>
      </c>
      <c r="E2833" s="229"/>
      <c r="F2833" s="230"/>
      <c r="G2833" s="6"/>
      <c r="H2833" s="6"/>
      <c r="I2833" s="4"/>
      <c r="V2833" s="6"/>
      <c r="X2833" s="6"/>
    </row>
    <row r="2834" spans="1:24" s="5" customFormat="1" x14ac:dyDescent="0.35">
      <c r="A2834" s="6"/>
      <c r="B2834" s="237"/>
      <c r="C2834" s="6"/>
      <c r="D2834" s="228" t="s">
        <v>393</v>
      </c>
      <c r="E2834" s="229"/>
      <c r="F2834" s="230"/>
      <c r="G2834" s="6"/>
      <c r="H2834" s="6"/>
      <c r="I2834" s="4"/>
      <c r="V2834" s="6"/>
      <c r="X2834" s="6"/>
    </row>
    <row r="2835" spans="1:24" s="5" customFormat="1" x14ac:dyDescent="0.35">
      <c r="A2835" s="6"/>
      <c r="B2835" s="237"/>
      <c r="C2835" s="6"/>
      <c r="D2835" s="228" t="s">
        <v>393</v>
      </c>
      <c r="E2835" s="229"/>
      <c r="F2835" s="230"/>
      <c r="G2835" s="6"/>
      <c r="H2835" s="6"/>
      <c r="I2835" s="4"/>
      <c r="V2835" s="6"/>
      <c r="X2835" s="6"/>
    </row>
    <row r="2836" spans="1:24" s="5" customFormat="1" x14ac:dyDescent="0.35">
      <c r="A2836" s="6"/>
      <c r="B2836" s="237"/>
      <c r="C2836" s="6"/>
      <c r="D2836" s="228" t="s">
        <v>393</v>
      </c>
      <c r="E2836" s="229"/>
      <c r="F2836" s="230"/>
      <c r="G2836" s="6"/>
      <c r="H2836" s="6"/>
      <c r="I2836" s="4"/>
      <c r="V2836" s="6"/>
      <c r="X2836" s="6"/>
    </row>
    <row r="2837" spans="1:24" s="5" customFormat="1" x14ac:dyDescent="0.35">
      <c r="A2837" s="6"/>
      <c r="B2837" s="237"/>
      <c r="C2837" s="6"/>
      <c r="D2837" s="228" t="s">
        <v>393</v>
      </c>
      <c r="E2837" s="229"/>
      <c r="F2837" s="230"/>
      <c r="G2837" s="6"/>
      <c r="H2837" s="6"/>
      <c r="I2837" s="4"/>
      <c r="V2837" s="6"/>
      <c r="X2837" s="6"/>
    </row>
    <row r="2838" spans="1:24" s="5" customFormat="1" x14ac:dyDescent="0.35">
      <c r="A2838" s="6"/>
      <c r="B2838" s="237"/>
      <c r="C2838" s="6"/>
      <c r="D2838" s="228" t="s">
        <v>393</v>
      </c>
      <c r="E2838" s="229"/>
      <c r="F2838" s="230"/>
      <c r="G2838" s="6"/>
      <c r="H2838" s="6"/>
      <c r="I2838" s="4"/>
      <c r="V2838" s="6"/>
      <c r="X2838" s="6"/>
    </row>
    <row r="2839" spans="1:24" s="5" customFormat="1" x14ac:dyDescent="0.35">
      <c r="A2839" s="6"/>
      <c r="B2839" s="237"/>
      <c r="C2839" s="6"/>
      <c r="D2839" s="228" t="s">
        <v>393</v>
      </c>
      <c r="E2839" s="229"/>
      <c r="F2839" s="230"/>
      <c r="G2839" s="6"/>
      <c r="H2839" s="6"/>
      <c r="I2839" s="4"/>
      <c r="V2839" s="6"/>
      <c r="X2839" s="6"/>
    </row>
    <row r="2840" spans="1:24" s="5" customFormat="1" x14ac:dyDescent="0.35">
      <c r="A2840" s="6"/>
      <c r="B2840" s="237"/>
      <c r="C2840" s="6"/>
      <c r="D2840" s="228" t="s">
        <v>393</v>
      </c>
      <c r="E2840" s="229"/>
      <c r="F2840" s="230"/>
      <c r="G2840" s="6"/>
      <c r="H2840" s="6"/>
      <c r="I2840" s="4"/>
      <c r="V2840" s="6"/>
      <c r="X2840" s="6"/>
    </row>
    <row r="2841" spans="1:24" s="5" customFormat="1" x14ac:dyDescent="0.35">
      <c r="A2841" s="6"/>
      <c r="B2841" s="237"/>
      <c r="C2841" s="6"/>
      <c r="D2841" s="228" t="s">
        <v>393</v>
      </c>
      <c r="E2841" s="229"/>
      <c r="F2841" s="230"/>
      <c r="G2841" s="6"/>
      <c r="H2841" s="6"/>
      <c r="I2841" s="4"/>
      <c r="V2841" s="6"/>
      <c r="X2841" s="6"/>
    </row>
    <row r="2842" spans="1:24" s="5" customFormat="1" x14ac:dyDescent="0.35">
      <c r="A2842" s="6"/>
      <c r="B2842" s="237"/>
      <c r="C2842" s="6"/>
      <c r="D2842" s="228" t="s">
        <v>393</v>
      </c>
      <c r="E2842" s="229"/>
      <c r="F2842" s="230"/>
      <c r="G2842" s="6"/>
      <c r="H2842" s="6"/>
      <c r="I2842" s="4"/>
      <c r="V2842" s="6"/>
      <c r="X2842" s="6"/>
    </row>
    <row r="2843" spans="1:24" s="5" customFormat="1" x14ac:dyDescent="0.35">
      <c r="A2843" s="6"/>
      <c r="B2843" s="237"/>
      <c r="C2843" s="6"/>
      <c r="D2843" s="228" t="s">
        <v>393</v>
      </c>
      <c r="E2843" s="229"/>
      <c r="F2843" s="230"/>
      <c r="G2843" s="6"/>
      <c r="H2843" s="6"/>
      <c r="I2843" s="4"/>
      <c r="V2843" s="6"/>
      <c r="X2843" s="6"/>
    </row>
    <row r="2844" spans="1:24" s="5" customFormat="1" x14ac:dyDescent="0.35">
      <c r="A2844" s="6"/>
      <c r="B2844" s="237"/>
      <c r="C2844" s="6"/>
      <c r="D2844" s="228" t="s">
        <v>393</v>
      </c>
      <c r="E2844" s="229"/>
      <c r="F2844" s="230"/>
      <c r="G2844" s="6"/>
      <c r="H2844" s="6"/>
      <c r="I2844" s="4"/>
      <c r="V2844" s="6"/>
      <c r="X2844" s="6"/>
    </row>
    <row r="2845" spans="1:24" s="5" customFormat="1" x14ac:dyDescent="0.35">
      <c r="A2845" s="6"/>
      <c r="B2845" s="237"/>
      <c r="C2845" s="6"/>
      <c r="D2845" s="228" t="s">
        <v>393</v>
      </c>
      <c r="E2845" s="229"/>
      <c r="F2845" s="230"/>
      <c r="G2845" s="6"/>
      <c r="H2845" s="6"/>
      <c r="I2845" s="4"/>
      <c r="V2845" s="6"/>
      <c r="X2845" s="6"/>
    </row>
    <row r="2846" spans="1:24" s="5" customFormat="1" x14ac:dyDescent="0.35">
      <c r="A2846" s="6"/>
      <c r="B2846" s="237"/>
      <c r="C2846" s="6"/>
      <c r="D2846" s="228" t="s">
        <v>393</v>
      </c>
      <c r="E2846" s="229"/>
      <c r="F2846" s="230"/>
      <c r="G2846" s="6"/>
      <c r="H2846" s="6"/>
      <c r="I2846" s="4"/>
      <c r="V2846" s="6"/>
      <c r="X2846" s="6"/>
    </row>
    <row r="2847" spans="1:24" s="5" customFormat="1" x14ac:dyDescent="0.35">
      <c r="A2847" s="6"/>
      <c r="B2847" s="237"/>
      <c r="C2847" s="6"/>
      <c r="D2847" s="228" t="s">
        <v>393</v>
      </c>
      <c r="E2847" s="229"/>
      <c r="F2847" s="230"/>
      <c r="G2847" s="6"/>
      <c r="H2847" s="6"/>
      <c r="I2847" s="4"/>
      <c r="V2847" s="6"/>
      <c r="X2847" s="6"/>
    </row>
    <row r="2848" spans="1:24" s="5" customFormat="1" x14ac:dyDescent="0.35">
      <c r="A2848" s="6"/>
      <c r="B2848" s="237"/>
      <c r="C2848" s="6"/>
      <c r="D2848" s="228" t="s">
        <v>393</v>
      </c>
      <c r="E2848" s="229"/>
      <c r="F2848" s="230"/>
      <c r="G2848" s="6"/>
      <c r="H2848" s="6"/>
      <c r="I2848" s="4"/>
      <c r="V2848" s="6"/>
      <c r="X2848" s="6"/>
    </row>
    <row r="2849" spans="1:24" s="5" customFormat="1" x14ac:dyDescent="0.35">
      <c r="A2849" s="6"/>
      <c r="B2849" s="237"/>
      <c r="C2849" s="6"/>
      <c r="D2849" s="228" t="s">
        <v>393</v>
      </c>
      <c r="E2849" s="229"/>
      <c r="F2849" s="230"/>
      <c r="G2849" s="6"/>
      <c r="H2849" s="6"/>
      <c r="I2849" s="4"/>
      <c r="V2849" s="6"/>
      <c r="X2849" s="6"/>
    </row>
    <row r="2850" spans="1:24" s="5" customFormat="1" x14ac:dyDescent="0.35">
      <c r="A2850" s="6"/>
      <c r="B2850" s="237"/>
      <c r="C2850" s="6"/>
      <c r="D2850" s="228" t="s">
        <v>393</v>
      </c>
      <c r="E2850" s="229"/>
      <c r="F2850" s="230"/>
      <c r="G2850" s="6"/>
      <c r="H2850" s="6"/>
      <c r="I2850" s="4"/>
      <c r="V2850" s="6"/>
      <c r="X2850" s="6"/>
    </row>
    <row r="2851" spans="1:24" s="5" customFormat="1" x14ac:dyDescent="0.35">
      <c r="A2851" s="6"/>
      <c r="B2851" s="237"/>
      <c r="C2851" s="6"/>
      <c r="D2851" s="228" t="s">
        <v>393</v>
      </c>
      <c r="E2851" s="229"/>
      <c r="F2851" s="230"/>
      <c r="G2851" s="6"/>
      <c r="H2851" s="6"/>
      <c r="I2851" s="4"/>
      <c r="V2851" s="6"/>
      <c r="X2851" s="6"/>
    </row>
    <row r="2852" spans="1:24" s="5" customFormat="1" x14ac:dyDescent="0.35">
      <c r="A2852" s="6"/>
      <c r="B2852" s="237"/>
      <c r="C2852" s="6"/>
      <c r="D2852" s="228" t="s">
        <v>393</v>
      </c>
      <c r="E2852" s="229"/>
      <c r="F2852" s="230"/>
      <c r="G2852" s="6"/>
      <c r="H2852" s="6"/>
      <c r="I2852" s="4"/>
      <c r="V2852" s="6"/>
      <c r="X2852" s="6"/>
    </row>
    <row r="2853" spans="1:24" s="5" customFormat="1" x14ac:dyDescent="0.35">
      <c r="A2853" s="6"/>
      <c r="B2853" s="237"/>
      <c r="C2853" s="6"/>
      <c r="D2853" s="228" t="s">
        <v>393</v>
      </c>
      <c r="E2853" s="229"/>
      <c r="F2853" s="230"/>
      <c r="G2853" s="6"/>
      <c r="H2853" s="6"/>
      <c r="I2853" s="4"/>
      <c r="V2853" s="6"/>
      <c r="X2853" s="6"/>
    </row>
    <row r="2854" spans="1:24" s="5" customFormat="1" x14ac:dyDescent="0.35">
      <c r="A2854" s="6"/>
      <c r="B2854" s="237"/>
      <c r="C2854" s="6"/>
      <c r="D2854" s="228" t="s">
        <v>393</v>
      </c>
      <c r="E2854" s="229"/>
      <c r="F2854" s="230"/>
      <c r="G2854" s="6"/>
      <c r="H2854" s="6"/>
      <c r="I2854" s="4"/>
      <c r="V2854" s="6"/>
      <c r="X2854" s="6"/>
    </row>
    <row r="2855" spans="1:24" s="5" customFormat="1" x14ac:dyDescent="0.35">
      <c r="A2855" s="6"/>
      <c r="B2855" s="237"/>
      <c r="C2855" s="6"/>
      <c r="D2855" s="228" t="s">
        <v>393</v>
      </c>
      <c r="E2855" s="229"/>
      <c r="F2855" s="230"/>
      <c r="G2855" s="6"/>
      <c r="H2855" s="6"/>
      <c r="I2855" s="4"/>
      <c r="V2855" s="6"/>
      <c r="X2855" s="6"/>
    </row>
    <row r="2856" spans="1:24" s="5" customFormat="1" x14ac:dyDescent="0.35">
      <c r="A2856" s="6"/>
      <c r="B2856" s="237"/>
      <c r="C2856" s="6"/>
      <c r="D2856" s="228" t="s">
        <v>393</v>
      </c>
      <c r="E2856" s="229"/>
      <c r="F2856" s="230"/>
      <c r="G2856" s="6"/>
      <c r="H2856" s="6"/>
      <c r="I2856" s="4"/>
      <c r="V2856" s="6"/>
      <c r="X2856" s="6"/>
    </row>
    <row r="2857" spans="1:24" s="5" customFormat="1" x14ac:dyDescent="0.35">
      <c r="A2857" s="6"/>
      <c r="B2857" s="237"/>
      <c r="C2857" s="6"/>
      <c r="D2857" s="228" t="s">
        <v>393</v>
      </c>
      <c r="E2857" s="229"/>
      <c r="F2857" s="230"/>
      <c r="G2857" s="6"/>
      <c r="H2857" s="6"/>
      <c r="I2857" s="4"/>
      <c r="V2857" s="6"/>
      <c r="X2857" s="6"/>
    </row>
    <row r="2858" spans="1:24" s="5" customFormat="1" x14ac:dyDescent="0.35">
      <c r="A2858" s="6"/>
      <c r="B2858" s="237"/>
      <c r="C2858" s="6"/>
      <c r="D2858" s="228" t="s">
        <v>393</v>
      </c>
      <c r="E2858" s="229"/>
      <c r="F2858" s="230"/>
      <c r="G2858" s="6"/>
      <c r="H2858" s="6"/>
      <c r="I2858" s="4"/>
      <c r="V2858" s="6"/>
      <c r="X2858" s="6"/>
    </row>
    <row r="2859" spans="1:24" s="5" customFormat="1" x14ac:dyDescent="0.35">
      <c r="A2859" s="6"/>
      <c r="B2859" s="237"/>
      <c r="C2859" s="6"/>
      <c r="D2859" s="228" t="s">
        <v>393</v>
      </c>
      <c r="E2859" s="229"/>
      <c r="F2859" s="230"/>
      <c r="G2859" s="6"/>
      <c r="H2859" s="6"/>
      <c r="I2859" s="4"/>
      <c r="V2859" s="6"/>
      <c r="X2859" s="6"/>
    </row>
    <row r="2860" spans="1:24" s="5" customFormat="1" x14ac:dyDescent="0.35">
      <c r="A2860" s="6"/>
      <c r="B2860" s="237"/>
      <c r="C2860" s="6"/>
      <c r="D2860" s="228" t="s">
        <v>393</v>
      </c>
      <c r="E2860" s="229"/>
      <c r="F2860" s="230"/>
      <c r="G2860" s="6"/>
      <c r="H2860" s="6"/>
      <c r="I2860" s="4"/>
      <c r="V2860" s="6"/>
      <c r="X2860" s="6"/>
    </row>
    <row r="2861" spans="1:24" s="5" customFormat="1" x14ac:dyDescent="0.35">
      <c r="A2861" s="6"/>
      <c r="B2861" s="237"/>
      <c r="C2861" s="6"/>
      <c r="D2861" s="228" t="s">
        <v>393</v>
      </c>
      <c r="E2861" s="229"/>
      <c r="F2861" s="230"/>
      <c r="G2861" s="6"/>
      <c r="H2861" s="6"/>
      <c r="I2861" s="4"/>
      <c r="V2861" s="6"/>
      <c r="X2861" s="6"/>
    </row>
    <row r="2862" spans="1:24" s="5" customFormat="1" x14ac:dyDescent="0.35">
      <c r="A2862" s="6"/>
      <c r="B2862" s="237"/>
      <c r="C2862" s="6"/>
      <c r="D2862" s="228" t="s">
        <v>393</v>
      </c>
      <c r="E2862" s="229"/>
      <c r="F2862" s="230"/>
      <c r="G2862" s="6"/>
      <c r="H2862" s="6"/>
      <c r="I2862" s="4"/>
      <c r="V2862" s="6"/>
      <c r="X2862" s="6"/>
    </row>
    <row r="2863" spans="1:24" s="5" customFormat="1" x14ac:dyDescent="0.35">
      <c r="A2863" s="6"/>
      <c r="B2863" s="237"/>
      <c r="C2863" s="6"/>
      <c r="D2863" s="228" t="s">
        <v>393</v>
      </c>
      <c r="E2863" s="229"/>
      <c r="F2863" s="230"/>
      <c r="G2863" s="6"/>
      <c r="H2863" s="6"/>
      <c r="I2863" s="4"/>
      <c r="V2863" s="6"/>
      <c r="X2863" s="6"/>
    </row>
    <row r="2864" spans="1:24" s="5" customFormat="1" x14ac:dyDescent="0.35">
      <c r="A2864" s="6"/>
      <c r="B2864" s="237"/>
      <c r="C2864" s="6"/>
      <c r="D2864" s="228" t="s">
        <v>393</v>
      </c>
      <c r="E2864" s="229"/>
      <c r="F2864" s="230"/>
      <c r="G2864" s="6"/>
      <c r="H2864" s="6"/>
      <c r="I2864" s="4"/>
      <c r="V2864" s="6"/>
      <c r="X2864" s="6"/>
    </row>
    <row r="2865" spans="1:24" s="5" customFormat="1" x14ac:dyDescent="0.35">
      <c r="A2865" s="6"/>
      <c r="B2865" s="237"/>
      <c r="C2865" s="6"/>
      <c r="D2865" s="228" t="s">
        <v>393</v>
      </c>
      <c r="E2865" s="229"/>
      <c r="F2865" s="230"/>
      <c r="G2865" s="6"/>
      <c r="H2865" s="6"/>
      <c r="I2865" s="4"/>
      <c r="V2865" s="6"/>
      <c r="X2865" s="6"/>
    </row>
    <row r="2866" spans="1:24" s="5" customFormat="1" x14ac:dyDescent="0.35">
      <c r="A2866" s="6"/>
      <c r="B2866" s="237"/>
      <c r="C2866" s="6"/>
      <c r="D2866" s="228" t="s">
        <v>393</v>
      </c>
      <c r="E2866" s="229"/>
      <c r="F2866" s="230"/>
      <c r="G2866" s="6"/>
      <c r="H2866" s="6"/>
      <c r="I2866" s="4"/>
      <c r="V2866" s="6"/>
      <c r="X2866" s="6"/>
    </row>
    <row r="2867" spans="1:24" s="5" customFormat="1" x14ac:dyDescent="0.35">
      <c r="A2867" s="6"/>
      <c r="B2867" s="237"/>
      <c r="C2867" s="6"/>
      <c r="D2867" s="228" t="s">
        <v>393</v>
      </c>
      <c r="E2867" s="229"/>
      <c r="F2867" s="230"/>
      <c r="G2867" s="6"/>
      <c r="H2867" s="6"/>
      <c r="I2867" s="4"/>
      <c r="V2867" s="6"/>
      <c r="X2867" s="6"/>
    </row>
    <row r="2868" spans="1:24" s="5" customFormat="1" x14ac:dyDescent="0.35">
      <c r="A2868" s="6"/>
      <c r="B2868" s="237"/>
      <c r="C2868" s="6"/>
      <c r="D2868" s="228" t="s">
        <v>393</v>
      </c>
      <c r="E2868" s="229"/>
      <c r="F2868" s="230"/>
      <c r="G2868" s="6"/>
      <c r="H2868" s="6"/>
      <c r="I2868" s="4"/>
      <c r="V2868" s="6"/>
      <c r="X2868" s="6"/>
    </row>
    <row r="2869" spans="1:24" s="5" customFormat="1" x14ac:dyDescent="0.35">
      <c r="A2869" s="6"/>
      <c r="B2869" s="237"/>
      <c r="C2869" s="6"/>
      <c r="D2869" s="228" t="s">
        <v>393</v>
      </c>
      <c r="E2869" s="229"/>
      <c r="F2869" s="230"/>
      <c r="G2869" s="6"/>
      <c r="H2869" s="6"/>
      <c r="I2869" s="4"/>
      <c r="V2869" s="6"/>
      <c r="X2869" s="6"/>
    </row>
    <row r="2870" spans="1:24" s="5" customFormat="1" x14ac:dyDescent="0.35">
      <c r="A2870" s="6"/>
      <c r="B2870" s="237"/>
      <c r="C2870" s="6"/>
      <c r="D2870" s="228" t="s">
        <v>393</v>
      </c>
      <c r="E2870" s="229"/>
      <c r="F2870" s="230"/>
      <c r="G2870" s="6"/>
      <c r="H2870" s="6"/>
      <c r="I2870" s="4"/>
      <c r="V2870" s="6"/>
      <c r="X2870" s="6"/>
    </row>
    <row r="2871" spans="1:24" s="5" customFormat="1" x14ac:dyDescent="0.35">
      <c r="A2871" s="6"/>
      <c r="B2871" s="237"/>
      <c r="C2871" s="6"/>
      <c r="D2871" s="228" t="s">
        <v>393</v>
      </c>
      <c r="E2871" s="229"/>
      <c r="F2871" s="230"/>
      <c r="G2871" s="6"/>
      <c r="H2871" s="6"/>
      <c r="I2871" s="4"/>
      <c r="V2871" s="6"/>
      <c r="X2871" s="6"/>
    </row>
    <row r="2872" spans="1:24" s="5" customFormat="1" x14ac:dyDescent="0.35">
      <c r="A2872" s="6"/>
      <c r="B2872" s="237"/>
      <c r="C2872" s="6"/>
      <c r="D2872" s="228" t="s">
        <v>393</v>
      </c>
      <c r="E2872" s="229"/>
      <c r="F2872" s="230"/>
      <c r="G2872" s="6"/>
      <c r="H2872" s="6"/>
      <c r="I2872" s="4"/>
      <c r="V2872" s="6"/>
      <c r="X2872" s="6"/>
    </row>
    <row r="2873" spans="1:24" s="5" customFormat="1" x14ac:dyDescent="0.35">
      <c r="A2873" s="6"/>
      <c r="B2873" s="237"/>
      <c r="C2873" s="6"/>
      <c r="D2873" s="228" t="s">
        <v>393</v>
      </c>
      <c r="E2873" s="229"/>
      <c r="F2873" s="230"/>
      <c r="G2873" s="6"/>
      <c r="H2873" s="6"/>
      <c r="I2873" s="4"/>
      <c r="V2873" s="6"/>
      <c r="X2873" s="6"/>
    </row>
    <row r="2874" spans="1:24" s="5" customFormat="1" x14ac:dyDescent="0.35">
      <c r="A2874" s="6"/>
      <c r="B2874" s="237"/>
      <c r="C2874" s="6"/>
      <c r="D2874" s="228" t="s">
        <v>393</v>
      </c>
      <c r="E2874" s="229"/>
      <c r="F2874" s="230"/>
      <c r="G2874" s="6"/>
      <c r="H2874" s="6"/>
      <c r="I2874" s="4"/>
      <c r="V2874" s="6"/>
      <c r="X2874" s="6"/>
    </row>
    <row r="2875" spans="1:24" s="5" customFormat="1" x14ac:dyDescent="0.35">
      <c r="A2875" s="6"/>
      <c r="B2875" s="237"/>
      <c r="C2875" s="6"/>
      <c r="D2875" s="228" t="s">
        <v>393</v>
      </c>
      <c r="E2875" s="229"/>
      <c r="F2875" s="230"/>
      <c r="G2875" s="6"/>
      <c r="H2875" s="6"/>
      <c r="I2875" s="4"/>
      <c r="V2875" s="6"/>
      <c r="X2875" s="6"/>
    </row>
    <row r="2876" spans="1:24" s="5" customFormat="1" x14ac:dyDescent="0.35">
      <c r="A2876" s="6"/>
      <c r="B2876" s="237"/>
      <c r="C2876" s="6"/>
      <c r="D2876" s="228" t="s">
        <v>393</v>
      </c>
      <c r="E2876" s="229"/>
      <c r="F2876" s="230"/>
      <c r="G2876" s="6"/>
      <c r="H2876" s="6"/>
      <c r="I2876" s="4"/>
      <c r="V2876" s="6"/>
      <c r="X2876" s="6"/>
    </row>
    <row r="2877" spans="1:24" s="5" customFormat="1" x14ac:dyDescent="0.35">
      <c r="A2877" s="6"/>
      <c r="B2877" s="237"/>
      <c r="C2877" s="6"/>
      <c r="D2877" s="228" t="s">
        <v>393</v>
      </c>
      <c r="E2877" s="229"/>
      <c r="F2877" s="230"/>
      <c r="G2877" s="6"/>
      <c r="H2877" s="6"/>
      <c r="I2877" s="4"/>
      <c r="V2877" s="6"/>
      <c r="X2877" s="6"/>
    </row>
    <row r="2878" spans="1:24" s="5" customFormat="1" x14ac:dyDescent="0.35">
      <c r="A2878" s="6"/>
      <c r="B2878" s="237"/>
      <c r="C2878" s="6"/>
      <c r="D2878" s="228" t="s">
        <v>393</v>
      </c>
      <c r="E2878" s="229"/>
      <c r="F2878" s="230"/>
      <c r="G2878" s="6"/>
      <c r="H2878" s="6"/>
      <c r="I2878" s="4"/>
      <c r="V2878" s="6"/>
      <c r="X2878" s="6"/>
    </row>
    <row r="2879" spans="1:24" s="5" customFormat="1" x14ac:dyDescent="0.35">
      <c r="A2879" s="6"/>
      <c r="B2879" s="237"/>
      <c r="C2879" s="6"/>
      <c r="D2879" s="228" t="s">
        <v>393</v>
      </c>
      <c r="E2879" s="229"/>
      <c r="F2879" s="230"/>
      <c r="G2879" s="6"/>
      <c r="H2879" s="6"/>
      <c r="I2879" s="4"/>
      <c r="V2879" s="6"/>
      <c r="X2879" s="6"/>
    </row>
    <row r="2880" spans="1:24" s="5" customFormat="1" x14ac:dyDescent="0.35">
      <c r="A2880" s="6"/>
      <c r="B2880" s="237"/>
      <c r="C2880" s="6"/>
      <c r="D2880" s="228" t="s">
        <v>393</v>
      </c>
      <c r="E2880" s="229"/>
      <c r="F2880" s="230"/>
      <c r="G2880" s="6"/>
      <c r="H2880" s="6"/>
      <c r="I2880" s="4"/>
      <c r="V2880" s="6"/>
      <c r="X2880" s="6"/>
    </row>
    <row r="2881" spans="1:24" s="5" customFormat="1" x14ac:dyDescent="0.35">
      <c r="A2881" s="6"/>
      <c r="B2881" s="237"/>
      <c r="C2881" s="6"/>
      <c r="D2881" s="228" t="s">
        <v>393</v>
      </c>
      <c r="E2881" s="229"/>
      <c r="F2881" s="230"/>
      <c r="G2881" s="6"/>
      <c r="H2881" s="6"/>
      <c r="I2881" s="4"/>
      <c r="V2881" s="6"/>
      <c r="X2881" s="6"/>
    </row>
    <row r="2882" spans="1:24" s="5" customFormat="1" x14ac:dyDescent="0.35">
      <c r="A2882" s="6"/>
      <c r="B2882" s="237"/>
      <c r="C2882" s="6"/>
      <c r="D2882" s="228" t="s">
        <v>393</v>
      </c>
      <c r="E2882" s="229"/>
      <c r="F2882" s="230"/>
      <c r="G2882" s="6"/>
      <c r="H2882" s="6"/>
      <c r="I2882" s="4"/>
      <c r="V2882" s="6"/>
      <c r="X2882" s="6"/>
    </row>
    <row r="2883" spans="1:24" s="5" customFormat="1" x14ac:dyDescent="0.35">
      <c r="A2883" s="6"/>
      <c r="B2883" s="237"/>
      <c r="C2883" s="6"/>
      <c r="D2883" s="228" t="s">
        <v>393</v>
      </c>
      <c r="E2883" s="229"/>
      <c r="F2883" s="230"/>
      <c r="G2883" s="6"/>
      <c r="H2883" s="6"/>
      <c r="I2883" s="4"/>
      <c r="V2883" s="6"/>
      <c r="X2883" s="6"/>
    </row>
    <row r="2884" spans="1:24" s="5" customFormat="1" x14ac:dyDescent="0.35">
      <c r="A2884" s="6"/>
      <c r="B2884" s="237"/>
      <c r="C2884" s="6"/>
      <c r="D2884" s="228" t="s">
        <v>393</v>
      </c>
      <c r="E2884" s="229"/>
      <c r="F2884" s="230"/>
      <c r="G2884" s="6"/>
      <c r="H2884" s="6"/>
      <c r="I2884" s="4"/>
      <c r="V2884" s="6"/>
      <c r="X2884" s="6"/>
    </row>
    <row r="2885" spans="1:24" s="5" customFormat="1" x14ac:dyDescent="0.35">
      <c r="A2885" s="6"/>
      <c r="B2885" s="237"/>
      <c r="C2885" s="6"/>
      <c r="D2885" s="228" t="s">
        <v>393</v>
      </c>
      <c r="E2885" s="229"/>
      <c r="F2885" s="230"/>
      <c r="G2885" s="6"/>
      <c r="H2885" s="6"/>
      <c r="I2885" s="4"/>
      <c r="V2885" s="6"/>
      <c r="X2885" s="6"/>
    </row>
    <row r="2886" spans="1:24" s="5" customFormat="1" x14ac:dyDescent="0.35">
      <c r="A2886" s="6"/>
      <c r="B2886" s="237"/>
      <c r="C2886" s="6"/>
      <c r="D2886" s="228" t="s">
        <v>393</v>
      </c>
      <c r="E2886" s="229"/>
      <c r="F2886" s="230"/>
      <c r="G2886" s="6"/>
      <c r="H2886" s="6"/>
      <c r="I2886" s="4"/>
      <c r="V2886" s="6"/>
      <c r="X2886" s="6"/>
    </row>
    <row r="2887" spans="1:24" s="5" customFormat="1" x14ac:dyDescent="0.35">
      <c r="A2887" s="6"/>
      <c r="B2887" s="237"/>
      <c r="C2887" s="6"/>
      <c r="D2887" s="228" t="s">
        <v>393</v>
      </c>
      <c r="E2887" s="229"/>
      <c r="F2887" s="230"/>
      <c r="G2887" s="6"/>
      <c r="H2887" s="6"/>
      <c r="I2887" s="4"/>
      <c r="V2887" s="6"/>
      <c r="X2887" s="6"/>
    </row>
    <row r="2888" spans="1:24" s="5" customFormat="1" x14ac:dyDescent="0.35">
      <c r="A2888" s="6"/>
      <c r="B2888" s="237"/>
      <c r="C2888" s="6"/>
      <c r="D2888" s="228" t="s">
        <v>393</v>
      </c>
      <c r="E2888" s="229"/>
      <c r="F2888" s="230"/>
      <c r="G2888" s="6"/>
      <c r="H2888" s="6"/>
      <c r="I2888" s="4"/>
      <c r="V2888" s="6"/>
      <c r="X2888" s="6"/>
    </row>
    <row r="2889" spans="1:24" s="5" customFormat="1" x14ac:dyDescent="0.35">
      <c r="A2889" s="6"/>
      <c r="B2889" s="237"/>
      <c r="C2889" s="6"/>
      <c r="D2889" s="228" t="s">
        <v>393</v>
      </c>
      <c r="E2889" s="229"/>
      <c r="F2889" s="230"/>
      <c r="G2889" s="6"/>
      <c r="H2889" s="6"/>
      <c r="I2889" s="4"/>
      <c r="V2889" s="6"/>
      <c r="X2889" s="6"/>
    </row>
    <row r="2890" spans="1:24" s="5" customFormat="1" x14ac:dyDescent="0.35">
      <c r="A2890" s="6"/>
      <c r="B2890" s="237"/>
      <c r="C2890" s="6"/>
      <c r="D2890" s="228" t="s">
        <v>393</v>
      </c>
      <c r="E2890" s="229"/>
      <c r="F2890" s="230"/>
      <c r="G2890" s="6"/>
      <c r="H2890" s="6"/>
      <c r="I2890" s="4"/>
      <c r="V2890" s="6"/>
      <c r="X2890" s="6"/>
    </row>
    <row r="2891" spans="1:24" s="5" customFormat="1" x14ac:dyDescent="0.35">
      <c r="A2891" s="6"/>
      <c r="B2891" s="237"/>
      <c r="C2891" s="6"/>
      <c r="D2891" s="228" t="s">
        <v>393</v>
      </c>
      <c r="E2891" s="229"/>
      <c r="F2891" s="230"/>
      <c r="G2891" s="6"/>
      <c r="H2891" s="6"/>
      <c r="I2891" s="4"/>
      <c r="V2891" s="6"/>
      <c r="X2891" s="6"/>
    </row>
    <row r="2892" spans="1:24" s="5" customFormat="1" x14ac:dyDescent="0.35">
      <c r="A2892" s="6"/>
      <c r="B2892" s="237"/>
      <c r="C2892" s="6"/>
      <c r="D2892" s="228" t="s">
        <v>393</v>
      </c>
      <c r="E2892" s="229"/>
      <c r="F2892" s="230"/>
      <c r="G2892" s="6"/>
      <c r="H2892" s="6"/>
      <c r="I2892" s="4"/>
      <c r="V2892" s="6"/>
      <c r="X2892" s="6"/>
    </row>
    <row r="2893" spans="1:24" s="5" customFormat="1" x14ac:dyDescent="0.35">
      <c r="A2893" s="6"/>
      <c r="B2893" s="237"/>
      <c r="C2893" s="6"/>
      <c r="D2893" s="228" t="s">
        <v>393</v>
      </c>
      <c r="E2893" s="229"/>
      <c r="F2893" s="230"/>
      <c r="G2893" s="6"/>
      <c r="H2893" s="6"/>
      <c r="I2893" s="4"/>
      <c r="V2893" s="6"/>
      <c r="X2893" s="6"/>
    </row>
    <row r="2894" spans="1:24" s="5" customFormat="1" x14ac:dyDescent="0.35">
      <c r="A2894" s="6"/>
      <c r="B2894" s="237"/>
      <c r="C2894" s="6"/>
      <c r="D2894" s="228" t="s">
        <v>393</v>
      </c>
      <c r="E2894" s="229"/>
      <c r="F2894" s="230"/>
      <c r="G2894" s="6"/>
      <c r="H2894" s="6"/>
      <c r="I2894" s="4"/>
      <c r="V2894" s="6"/>
      <c r="X2894" s="6"/>
    </row>
    <row r="2895" spans="1:24" s="5" customFormat="1" x14ac:dyDescent="0.35">
      <c r="A2895" s="6"/>
      <c r="B2895" s="237"/>
      <c r="C2895" s="6"/>
      <c r="D2895" s="228" t="s">
        <v>393</v>
      </c>
      <c r="E2895" s="229"/>
      <c r="F2895" s="230"/>
      <c r="G2895" s="6"/>
      <c r="H2895" s="6"/>
      <c r="I2895" s="4"/>
      <c r="V2895" s="6"/>
      <c r="X2895" s="6"/>
    </row>
    <row r="2896" spans="1:24" s="5" customFormat="1" x14ac:dyDescent="0.35">
      <c r="A2896" s="6"/>
      <c r="B2896" s="237"/>
      <c r="C2896" s="6"/>
      <c r="D2896" s="228" t="s">
        <v>393</v>
      </c>
      <c r="E2896" s="229"/>
      <c r="F2896" s="230"/>
      <c r="G2896" s="6"/>
      <c r="H2896" s="6"/>
      <c r="I2896" s="4"/>
      <c r="V2896" s="6"/>
      <c r="X2896" s="6"/>
    </row>
    <row r="2897" spans="1:24" s="5" customFormat="1" x14ac:dyDescent="0.35">
      <c r="A2897" s="6"/>
      <c r="B2897" s="237"/>
      <c r="C2897" s="6"/>
      <c r="D2897" s="228" t="s">
        <v>393</v>
      </c>
      <c r="E2897" s="229"/>
      <c r="F2897" s="230"/>
      <c r="G2897" s="6"/>
      <c r="H2897" s="6"/>
      <c r="I2897" s="4"/>
      <c r="V2897" s="6"/>
      <c r="X2897" s="6"/>
    </row>
    <row r="2898" spans="1:24" s="5" customFormat="1" x14ac:dyDescent="0.35">
      <c r="A2898" s="6"/>
      <c r="B2898" s="237"/>
      <c r="C2898" s="6"/>
      <c r="D2898" s="228" t="s">
        <v>393</v>
      </c>
      <c r="E2898" s="229"/>
      <c r="F2898" s="230"/>
      <c r="G2898" s="6"/>
      <c r="H2898" s="6"/>
      <c r="I2898" s="4"/>
      <c r="V2898" s="6"/>
      <c r="X2898" s="6"/>
    </row>
    <row r="2899" spans="1:24" s="5" customFormat="1" x14ac:dyDescent="0.35">
      <c r="A2899" s="6"/>
      <c r="B2899" s="237"/>
      <c r="C2899" s="6"/>
      <c r="D2899" s="228" t="s">
        <v>393</v>
      </c>
      <c r="E2899" s="229"/>
      <c r="F2899" s="230"/>
      <c r="G2899" s="6"/>
      <c r="H2899" s="6"/>
      <c r="I2899" s="4"/>
      <c r="V2899" s="6"/>
      <c r="X2899" s="6"/>
    </row>
    <row r="2900" spans="1:24" s="5" customFormat="1" x14ac:dyDescent="0.35">
      <c r="A2900" s="6"/>
      <c r="B2900" s="237"/>
      <c r="C2900" s="6"/>
      <c r="D2900" s="228" t="s">
        <v>393</v>
      </c>
      <c r="E2900" s="229"/>
      <c r="F2900" s="230"/>
      <c r="G2900" s="6"/>
      <c r="H2900" s="6"/>
      <c r="I2900" s="4"/>
      <c r="V2900" s="6"/>
      <c r="X2900" s="6"/>
    </row>
    <row r="2901" spans="1:24" s="5" customFormat="1" x14ac:dyDescent="0.35">
      <c r="A2901" s="6"/>
      <c r="B2901" s="237"/>
      <c r="C2901" s="6"/>
      <c r="D2901" s="228" t="s">
        <v>393</v>
      </c>
      <c r="E2901" s="229"/>
      <c r="F2901" s="230"/>
      <c r="G2901" s="6"/>
      <c r="H2901" s="6"/>
      <c r="I2901" s="4"/>
      <c r="V2901" s="6"/>
      <c r="X2901" s="6"/>
    </row>
    <row r="2902" spans="1:24" s="5" customFormat="1" x14ac:dyDescent="0.35">
      <c r="A2902" s="6"/>
      <c r="B2902" s="237"/>
      <c r="C2902" s="6"/>
      <c r="D2902" s="228" t="s">
        <v>393</v>
      </c>
      <c r="E2902" s="229"/>
      <c r="F2902" s="230"/>
      <c r="G2902" s="6"/>
      <c r="H2902" s="6"/>
      <c r="I2902" s="4"/>
      <c r="V2902" s="6"/>
      <c r="X2902" s="6"/>
    </row>
    <row r="2903" spans="1:24" s="5" customFormat="1" x14ac:dyDescent="0.35">
      <c r="A2903" s="6"/>
      <c r="B2903" s="237"/>
      <c r="C2903" s="6"/>
      <c r="D2903" s="228" t="s">
        <v>393</v>
      </c>
      <c r="E2903" s="229"/>
      <c r="F2903" s="230"/>
      <c r="G2903" s="6"/>
      <c r="H2903" s="6"/>
      <c r="I2903" s="4"/>
      <c r="V2903" s="6"/>
      <c r="X2903" s="6"/>
    </row>
    <row r="2904" spans="1:24" s="5" customFormat="1" x14ac:dyDescent="0.35">
      <c r="A2904" s="6"/>
      <c r="B2904" s="237"/>
      <c r="C2904" s="6"/>
      <c r="D2904" s="228" t="s">
        <v>393</v>
      </c>
      <c r="E2904" s="229"/>
      <c r="F2904" s="230"/>
      <c r="G2904" s="6"/>
      <c r="H2904" s="6"/>
      <c r="I2904" s="4"/>
      <c r="V2904" s="6"/>
      <c r="X2904" s="6"/>
    </row>
    <row r="2905" spans="1:24" s="5" customFormat="1" x14ac:dyDescent="0.35">
      <c r="A2905" s="6"/>
      <c r="B2905" s="237"/>
      <c r="C2905" s="6"/>
      <c r="D2905" s="228" t="s">
        <v>393</v>
      </c>
      <c r="E2905" s="229"/>
      <c r="F2905" s="230"/>
      <c r="G2905" s="6"/>
      <c r="H2905" s="6"/>
      <c r="I2905" s="4"/>
      <c r="V2905" s="6"/>
      <c r="X2905" s="6"/>
    </row>
    <row r="2906" spans="1:24" s="5" customFormat="1" x14ac:dyDescent="0.35">
      <c r="A2906" s="6"/>
      <c r="B2906" s="237"/>
      <c r="C2906" s="6"/>
      <c r="D2906" s="228" t="s">
        <v>393</v>
      </c>
      <c r="E2906" s="229"/>
      <c r="F2906" s="230"/>
      <c r="G2906" s="6"/>
      <c r="H2906" s="6"/>
      <c r="I2906" s="4"/>
      <c r="V2906" s="6"/>
      <c r="X2906" s="6"/>
    </row>
    <row r="2907" spans="1:24" s="5" customFormat="1" x14ac:dyDescent="0.35">
      <c r="A2907" s="6"/>
      <c r="B2907" s="237"/>
      <c r="C2907" s="6"/>
      <c r="D2907" s="228" t="s">
        <v>393</v>
      </c>
      <c r="E2907" s="229"/>
      <c r="F2907" s="230"/>
      <c r="G2907" s="6"/>
      <c r="H2907" s="6"/>
      <c r="I2907" s="4"/>
      <c r="V2907" s="6"/>
      <c r="X2907" s="6"/>
    </row>
    <row r="2908" spans="1:24" s="5" customFormat="1" x14ac:dyDescent="0.35">
      <c r="A2908" s="6"/>
      <c r="B2908" s="237"/>
      <c r="C2908" s="6"/>
      <c r="D2908" s="228" t="s">
        <v>393</v>
      </c>
      <c r="E2908" s="229"/>
      <c r="F2908" s="230"/>
      <c r="G2908" s="6"/>
      <c r="H2908" s="6"/>
      <c r="I2908" s="4"/>
      <c r="V2908" s="6"/>
      <c r="X2908" s="6"/>
    </row>
    <row r="2909" spans="1:24" s="5" customFormat="1" x14ac:dyDescent="0.35">
      <c r="A2909" s="6"/>
      <c r="B2909" s="237"/>
      <c r="C2909" s="6"/>
      <c r="D2909" s="228" t="s">
        <v>393</v>
      </c>
      <c r="E2909" s="229"/>
      <c r="F2909" s="230"/>
      <c r="G2909" s="6"/>
      <c r="H2909" s="6"/>
      <c r="I2909" s="4"/>
      <c r="V2909" s="6"/>
      <c r="X2909" s="6"/>
    </row>
    <row r="2910" spans="1:24" s="5" customFormat="1" x14ac:dyDescent="0.35">
      <c r="A2910" s="6"/>
      <c r="B2910" s="237"/>
      <c r="C2910" s="6"/>
      <c r="D2910" s="228" t="s">
        <v>393</v>
      </c>
      <c r="E2910" s="229"/>
      <c r="F2910" s="230"/>
      <c r="G2910" s="6"/>
      <c r="H2910" s="6"/>
      <c r="I2910" s="4"/>
      <c r="V2910" s="6"/>
      <c r="X2910" s="6"/>
    </row>
    <row r="2911" spans="1:24" s="5" customFormat="1" x14ac:dyDescent="0.35">
      <c r="A2911" s="6"/>
      <c r="B2911" s="237"/>
      <c r="C2911" s="6"/>
      <c r="D2911" s="228" t="s">
        <v>393</v>
      </c>
      <c r="E2911" s="229"/>
      <c r="F2911" s="230"/>
      <c r="G2911" s="6"/>
      <c r="H2911" s="6"/>
      <c r="I2911" s="4"/>
      <c r="V2911" s="6"/>
      <c r="X2911" s="6"/>
    </row>
    <row r="2912" spans="1:24" s="5" customFormat="1" x14ac:dyDescent="0.35">
      <c r="A2912" s="6"/>
      <c r="B2912" s="237"/>
      <c r="C2912" s="6"/>
      <c r="D2912" s="228" t="s">
        <v>393</v>
      </c>
      <c r="E2912" s="229"/>
      <c r="F2912" s="230"/>
      <c r="G2912" s="6"/>
      <c r="H2912" s="6"/>
      <c r="I2912" s="4"/>
      <c r="V2912" s="6"/>
      <c r="X2912" s="6"/>
    </row>
    <row r="2913" spans="1:24" s="5" customFormat="1" x14ac:dyDescent="0.35">
      <c r="A2913" s="6"/>
      <c r="B2913" s="237"/>
      <c r="C2913" s="6"/>
      <c r="D2913" s="228" t="s">
        <v>393</v>
      </c>
      <c r="E2913" s="229"/>
      <c r="F2913" s="230"/>
      <c r="G2913" s="6"/>
      <c r="H2913" s="6"/>
      <c r="I2913" s="4"/>
      <c r="V2913" s="6"/>
      <c r="X2913" s="6"/>
    </row>
    <row r="2914" spans="1:24" s="5" customFormat="1" x14ac:dyDescent="0.35">
      <c r="A2914" s="6"/>
      <c r="B2914" s="237"/>
      <c r="C2914" s="6"/>
      <c r="D2914" s="228" t="s">
        <v>393</v>
      </c>
      <c r="E2914" s="229"/>
      <c r="F2914" s="230"/>
      <c r="G2914" s="6"/>
      <c r="H2914" s="6"/>
      <c r="I2914" s="4"/>
      <c r="V2914" s="6"/>
      <c r="X2914" s="6"/>
    </row>
    <row r="2915" spans="1:24" s="5" customFormat="1" x14ac:dyDescent="0.35">
      <c r="A2915" s="6"/>
      <c r="B2915" s="237"/>
      <c r="C2915" s="6"/>
      <c r="D2915" s="228" t="s">
        <v>393</v>
      </c>
      <c r="E2915" s="229"/>
      <c r="F2915" s="230"/>
      <c r="G2915" s="6"/>
      <c r="H2915" s="6"/>
      <c r="I2915" s="4"/>
      <c r="V2915" s="6"/>
      <c r="X2915" s="6"/>
    </row>
    <row r="2916" spans="1:24" s="5" customFormat="1" x14ac:dyDescent="0.35">
      <c r="A2916" s="6"/>
      <c r="B2916" s="237"/>
      <c r="C2916" s="6"/>
      <c r="D2916" s="228" t="s">
        <v>393</v>
      </c>
      <c r="E2916" s="229"/>
      <c r="F2916" s="230"/>
      <c r="G2916" s="6"/>
      <c r="H2916" s="6"/>
      <c r="I2916" s="4"/>
      <c r="V2916" s="6"/>
      <c r="X2916" s="6"/>
    </row>
    <row r="2917" spans="1:24" s="5" customFormat="1" x14ac:dyDescent="0.35">
      <c r="A2917" s="6"/>
      <c r="B2917" s="237"/>
      <c r="C2917" s="6"/>
      <c r="D2917" s="228" t="s">
        <v>393</v>
      </c>
      <c r="E2917" s="229"/>
      <c r="F2917" s="230"/>
      <c r="G2917" s="6"/>
      <c r="H2917" s="6"/>
      <c r="I2917" s="4"/>
      <c r="V2917" s="6"/>
      <c r="X2917" s="6"/>
    </row>
    <row r="2918" spans="1:24" s="5" customFormat="1" x14ac:dyDescent="0.35">
      <c r="A2918" s="6"/>
      <c r="B2918" s="237"/>
      <c r="C2918" s="6"/>
      <c r="D2918" s="228" t="s">
        <v>393</v>
      </c>
      <c r="E2918" s="229"/>
      <c r="F2918" s="230"/>
      <c r="G2918" s="6"/>
      <c r="H2918" s="6"/>
      <c r="I2918" s="4"/>
      <c r="V2918" s="6"/>
      <c r="X2918" s="6"/>
    </row>
    <row r="2919" spans="1:24" s="5" customFormat="1" x14ac:dyDescent="0.35">
      <c r="A2919" s="6"/>
      <c r="B2919" s="237"/>
      <c r="C2919" s="6"/>
      <c r="D2919" s="228" t="s">
        <v>393</v>
      </c>
      <c r="E2919" s="229"/>
      <c r="F2919" s="230"/>
      <c r="G2919" s="6"/>
      <c r="H2919" s="6"/>
      <c r="I2919" s="4"/>
      <c r="V2919" s="6"/>
      <c r="X2919" s="6"/>
    </row>
    <row r="2920" spans="1:24" s="5" customFormat="1" x14ac:dyDescent="0.35">
      <c r="A2920" s="6"/>
      <c r="B2920" s="237"/>
      <c r="C2920" s="6"/>
      <c r="D2920" s="228" t="s">
        <v>393</v>
      </c>
      <c r="E2920" s="229"/>
      <c r="F2920" s="230"/>
      <c r="G2920" s="6"/>
      <c r="H2920" s="6"/>
      <c r="I2920" s="4"/>
      <c r="V2920" s="6"/>
      <c r="X2920" s="6"/>
    </row>
    <row r="2921" spans="1:24" s="5" customFormat="1" x14ac:dyDescent="0.35">
      <c r="A2921" s="6"/>
      <c r="B2921" s="237"/>
      <c r="C2921" s="6"/>
      <c r="D2921" s="228" t="s">
        <v>393</v>
      </c>
      <c r="E2921" s="229"/>
      <c r="F2921" s="230"/>
      <c r="G2921" s="6"/>
      <c r="H2921" s="6"/>
      <c r="I2921" s="4"/>
      <c r="V2921" s="6"/>
      <c r="X2921" s="6"/>
    </row>
    <row r="2922" spans="1:24" s="5" customFormat="1" x14ac:dyDescent="0.35">
      <c r="A2922" s="6"/>
      <c r="B2922" s="237"/>
      <c r="C2922" s="6"/>
      <c r="D2922" s="228" t="s">
        <v>393</v>
      </c>
      <c r="E2922" s="229"/>
      <c r="F2922" s="230"/>
      <c r="G2922" s="6"/>
      <c r="H2922" s="6"/>
      <c r="I2922" s="4"/>
      <c r="V2922" s="6"/>
      <c r="X2922" s="6"/>
    </row>
    <row r="2923" spans="1:24" s="5" customFormat="1" x14ac:dyDescent="0.35">
      <c r="A2923" s="6"/>
      <c r="B2923" s="237"/>
      <c r="C2923" s="6"/>
      <c r="D2923" s="228" t="s">
        <v>393</v>
      </c>
      <c r="E2923" s="229"/>
      <c r="F2923" s="230"/>
      <c r="G2923" s="6"/>
      <c r="H2923" s="6"/>
      <c r="I2923" s="4"/>
      <c r="V2923" s="6"/>
      <c r="X2923" s="6"/>
    </row>
    <row r="2924" spans="1:24" s="5" customFormat="1" x14ac:dyDescent="0.35">
      <c r="A2924" s="6"/>
      <c r="B2924" s="237"/>
      <c r="C2924" s="6"/>
      <c r="D2924" s="228" t="s">
        <v>393</v>
      </c>
      <c r="E2924" s="229"/>
      <c r="F2924" s="230"/>
      <c r="G2924" s="6"/>
      <c r="H2924" s="6"/>
      <c r="I2924" s="4"/>
      <c r="V2924" s="6"/>
      <c r="X2924" s="6"/>
    </row>
    <row r="2925" spans="1:24" s="5" customFormat="1" x14ac:dyDescent="0.35">
      <c r="A2925" s="6"/>
      <c r="B2925" s="237"/>
      <c r="C2925" s="6"/>
      <c r="D2925" s="228" t="s">
        <v>393</v>
      </c>
      <c r="E2925" s="229"/>
      <c r="F2925" s="230"/>
      <c r="G2925" s="6"/>
      <c r="H2925" s="6"/>
      <c r="I2925" s="4"/>
      <c r="V2925" s="6"/>
      <c r="X2925" s="6"/>
    </row>
    <row r="2926" spans="1:24" s="5" customFormat="1" x14ac:dyDescent="0.35">
      <c r="A2926" s="6"/>
      <c r="B2926" s="237"/>
      <c r="C2926" s="6"/>
      <c r="D2926" s="228" t="s">
        <v>393</v>
      </c>
      <c r="E2926" s="229"/>
      <c r="F2926" s="230"/>
      <c r="G2926" s="6"/>
      <c r="H2926" s="6"/>
      <c r="I2926" s="4"/>
      <c r="V2926" s="6"/>
      <c r="X2926" s="6"/>
    </row>
    <row r="2927" spans="1:24" s="5" customFormat="1" x14ac:dyDescent="0.35">
      <c r="A2927" s="6"/>
      <c r="B2927" s="237"/>
      <c r="C2927" s="6"/>
      <c r="D2927" s="228" t="s">
        <v>393</v>
      </c>
      <c r="E2927" s="229"/>
      <c r="F2927" s="230"/>
      <c r="G2927" s="6"/>
      <c r="H2927" s="6"/>
      <c r="I2927" s="4"/>
      <c r="V2927" s="6"/>
      <c r="X2927" s="6"/>
    </row>
    <row r="2928" spans="1:24" s="5" customFormat="1" x14ac:dyDescent="0.35">
      <c r="A2928" s="6"/>
      <c r="B2928" s="237"/>
      <c r="C2928" s="6"/>
      <c r="D2928" s="228" t="s">
        <v>393</v>
      </c>
      <c r="E2928" s="229"/>
      <c r="F2928" s="230"/>
      <c r="G2928" s="6"/>
      <c r="H2928" s="6"/>
      <c r="I2928" s="4"/>
      <c r="V2928" s="6"/>
      <c r="X2928" s="6"/>
    </row>
    <row r="2929" spans="1:24" s="5" customFormat="1" x14ac:dyDescent="0.35">
      <c r="A2929" s="6"/>
      <c r="B2929" s="237"/>
      <c r="C2929" s="6"/>
      <c r="D2929" s="228" t="s">
        <v>393</v>
      </c>
      <c r="E2929" s="229"/>
      <c r="F2929" s="230"/>
      <c r="G2929" s="6"/>
      <c r="H2929" s="6"/>
      <c r="I2929" s="4"/>
      <c r="V2929" s="6"/>
      <c r="X2929" s="6"/>
    </row>
    <row r="2930" spans="1:24" s="5" customFormat="1" x14ac:dyDescent="0.35">
      <c r="A2930" s="6"/>
      <c r="B2930" s="237"/>
      <c r="C2930" s="6"/>
      <c r="D2930" s="228" t="s">
        <v>393</v>
      </c>
      <c r="E2930" s="229"/>
      <c r="F2930" s="230"/>
      <c r="G2930" s="6"/>
      <c r="H2930" s="6"/>
      <c r="I2930" s="4"/>
      <c r="V2930" s="6"/>
      <c r="X2930" s="6"/>
    </row>
    <row r="2931" spans="1:24" s="5" customFormat="1" x14ac:dyDescent="0.35">
      <c r="A2931" s="6"/>
      <c r="B2931" s="237"/>
      <c r="C2931" s="6"/>
      <c r="D2931" s="228" t="s">
        <v>393</v>
      </c>
      <c r="E2931" s="229"/>
      <c r="F2931" s="230"/>
      <c r="G2931" s="6"/>
      <c r="H2931" s="6"/>
      <c r="I2931" s="4"/>
      <c r="V2931" s="6"/>
      <c r="X2931" s="6"/>
    </row>
    <row r="2932" spans="1:24" s="5" customFormat="1" x14ac:dyDescent="0.35">
      <c r="A2932" s="6"/>
      <c r="B2932" s="237"/>
      <c r="C2932" s="6"/>
      <c r="D2932" s="228" t="s">
        <v>393</v>
      </c>
      <c r="E2932" s="229"/>
      <c r="F2932" s="230"/>
      <c r="G2932" s="6"/>
      <c r="H2932" s="6"/>
      <c r="I2932" s="4"/>
      <c r="V2932" s="6"/>
      <c r="X2932" s="6"/>
    </row>
    <row r="2933" spans="1:24" s="5" customFormat="1" x14ac:dyDescent="0.35">
      <c r="A2933" s="6"/>
      <c r="B2933" s="237"/>
      <c r="C2933" s="6"/>
      <c r="D2933" s="228" t="s">
        <v>393</v>
      </c>
      <c r="E2933" s="229"/>
      <c r="F2933" s="230"/>
      <c r="G2933" s="6"/>
      <c r="H2933" s="6"/>
      <c r="I2933" s="4"/>
      <c r="V2933" s="6"/>
      <c r="X2933" s="6"/>
    </row>
    <row r="2934" spans="1:24" s="5" customFormat="1" x14ac:dyDescent="0.35">
      <c r="A2934" s="6"/>
      <c r="B2934" s="237"/>
      <c r="C2934" s="6"/>
      <c r="D2934" s="228" t="s">
        <v>393</v>
      </c>
      <c r="E2934" s="229"/>
      <c r="F2934" s="230"/>
      <c r="G2934" s="6"/>
      <c r="H2934" s="6"/>
      <c r="I2934" s="4"/>
      <c r="V2934" s="6"/>
      <c r="X2934" s="6"/>
    </row>
    <row r="2935" spans="1:24" s="5" customFormat="1" x14ac:dyDescent="0.35">
      <c r="A2935" s="6"/>
      <c r="B2935" s="237"/>
      <c r="C2935" s="6"/>
      <c r="D2935" s="228" t="s">
        <v>393</v>
      </c>
      <c r="E2935" s="229"/>
      <c r="F2935" s="230"/>
      <c r="G2935" s="6"/>
      <c r="H2935" s="6"/>
      <c r="I2935" s="4"/>
      <c r="V2935" s="6"/>
      <c r="X2935" s="6"/>
    </row>
    <row r="2936" spans="1:24" s="5" customFormat="1" x14ac:dyDescent="0.35">
      <c r="A2936" s="6"/>
      <c r="B2936" s="237"/>
      <c r="C2936" s="6"/>
      <c r="D2936" s="228" t="s">
        <v>393</v>
      </c>
      <c r="E2936" s="229"/>
      <c r="F2936" s="230"/>
      <c r="G2936" s="6"/>
      <c r="H2936" s="6"/>
      <c r="I2936" s="4"/>
      <c r="V2936" s="6"/>
      <c r="X2936" s="6"/>
    </row>
    <row r="2937" spans="1:24" s="5" customFormat="1" x14ac:dyDescent="0.35">
      <c r="A2937" s="6"/>
      <c r="B2937" s="237"/>
      <c r="C2937" s="6"/>
      <c r="D2937" s="228" t="s">
        <v>393</v>
      </c>
      <c r="E2937" s="229"/>
      <c r="F2937" s="230"/>
      <c r="G2937" s="6"/>
      <c r="H2937" s="6"/>
      <c r="I2937" s="4"/>
      <c r="V2937" s="6"/>
      <c r="X2937" s="6"/>
    </row>
    <row r="2938" spans="1:24" s="5" customFormat="1" x14ac:dyDescent="0.35">
      <c r="A2938" s="6"/>
      <c r="B2938" s="237"/>
      <c r="C2938" s="6"/>
      <c r="D2938" s="228" t="s">
        <v>393</v>
      </c>
      <c r="E2938" s="229"/>
      <c r="F2938" s="230"/>
      <c r="G2938" s="6"/>
      <c r="H2938" s="6"/>
      <c r="I2938" s="4"/>
      <c r="V2938" s="6"/>
      <c r="X2938" s="6"/>
    </row>
    <row r="2939" spans="1:24" s="5" customFormat="1" x14ac:dyDescent="0.35">
      <c r="A2939" s="6"/>
      <c r="B2939" s="237"/>
      <c r="C2939" s="6"/>
      <c r="D2939" s="228" t="s">
        <v>393</v>
      </c>
      <c r="E2939" s="229"/>
      <c r="F2939" s="230"/>
      <c r="G2939" s="6"/>
      <c r="H2939" s="6"/>
      <c r="I2939" s="4"/>
      <c r="V2939" s="6"/>
      <c r="X2939" s="6"/>
    </row>
    <row r="2940" spans="1:24" s="5" customFormat="1" x14ac:dyDescent="0.35">
      <c r="A2940" s="6"/>
      <c r="B2940" s="237"/>
      <c r="C2940" s="6"/>
      <c r="D2940" s="228" t="s">
        <v>393</v>
      </c>
      <c r="E2940" s="229"/>
      <c r="F2940" s="230"/>
      <c r="G2940" s="6"/>
      <c r="H2940" s="6"/>
      <c r="I2940" s="4"/>
      <c r="V2940" s="6"/>
      <c r="X2940" s="6"/>
    </row>
    <row r="2941" spans="1:24" s="5" customFormat="1" x14ac:dyDescent="0.35">
      <c r="A2941" s="6"/>
      <c r="B2941" s="237"/>
      <c r="C2941" s="6"/>
      <c r="D2941" s="228" t="s">
        <v>393</v>
      </c>
      <c r="E2941" s="229"/>
      <c r="F2941" s="230"/>
      <c r="G2941" s="6"/>
      <c r="H2941" s="6"/>
      <c r="I2941" s="4"/>
      <c r="V2941" s="6"/>
      <c r="X2941" s="6"/>
    </row>
    <row r="2942" spans="1:24" s="5" customFormat="1" x14ac:dyDescent="0.35">
      <c r="A2942" s="6"/>
      <c r="B2942" s="237"/>
      <c r="C2942" s="6"/>
      <c r="D2942" s="228" t="s">
        <v>393</v>
      </c>
      <c r="E2942" s="229"/>
      <c r="F2942" s="230"/>
      <c r="G2942" s="6"/>
      <c r="H2942" s="6"/>
      <c r="I2942" s="4"/>
      <c r="V2942" s="6"/>
      <c r="X2942" s="6"/>
    </row>
    <row r="2943" spans="1:24" s="5" customFormat="1" x14ac:dyDescent="0.35">
      <c r="A2943" s="6"/>
      <c r="B2943" s="237"/>
      <c r="C2943" s="6"/>
      <c r="D2943" s="228" t="s">
        <v>393</v>
      </c>
      <c r="E2943" s="229"/>
      <c r="F2943" s="230"/>
      <c r="G2943" s="6"/>
      <c r="H2943" s="6"/>
      <c r="I2943" s="4"/>
      <c r="V2943" s="6"/>
      <c r="X2943" s="6"/>
    </row>
    <row r="2944" spans="1:24" s="5" customFormat="1" x14ac:dyDescent="0.35">
      <c r="A2944" s="6"/>
      <c r="B2944" s="237"/>
      <c r="C2944" s="6"/>
      <c r="D2944" s="228" t="s">
        <v>393</v>
      </c>
      <c r="E2944" s="229"/>
      <c r="F2944" s="230"/>
      <c r="G2944" s="6"/>
      <c r="H2944" s="6"/>
      <c r="I2944" s="4"/>
      <c r="V2944" s="6"/>
      <c r="X2944" s="6"/>
    </row>
    <row r="2945" spans="1:24" s="5" customFormat="1" x14ac:dyDescent="0.35">
      <c r="A2945" s="6"/>
      <c r="B2945" s="237"/>
      <c r="C2945" s="6"/>
      <c r="D2945" s="228" t="s">
        <v>393</v>
      </c>
      <c r="E2945" s="229"/>
      <c r="F2945" s="230"/>
      <c r="G2945" s="6"/>
      <c r="H2945" s="6"/>
      <c r="I2945" s="4"/>
      <c r="V2945" s="6"/>
      <c r="X2945" s="6"/>
    </row>
    <row r="2946" spans="1:24" s="5" customFormat="1" x14ac:dyDescent="0.35">
      <c r="A2946" s="6"/>
      <c r="B2946" s="237"/>
      <c r="C2946" s="6"/>
      <c r="D2946" s="228" t="s">
        <v>393</v>
      </c>
      <c r="E2946" s="229"/>
      <c r="F2946" s="230"/>
      <c r="G2946" s="6"/>
      <c r="H2946" s="6"/>
      <c r="I2946" s="4"/>
      <c r="V2946" s="6"/>
      <c r="X2946" s="6"/>
    </row>
    <row r="2947" spans="1:24" s="5" customFormat="1" x14ac:dyDescent="0.35">
      <c r="A2947" s="6"/>
      <c r="B2947" s="237"/>
      <c r="C2947" s="6"/>
      <c r="D2947" s="228" t="s">
        <v>393</v>
      </c>
      <c r="E2947" s="229"/>
      <c r="F2947" s="230"/>
      <c r="G2947" s="6"/>
      <c r="H2947" s="6"/>
      <c r="I2947" s="4"/>
      <c r="V2947" s="6"/>
      <c r="X2947" s="6"/>
    </row>
    <row r="2948" spans="1:24" s="5" customFormat="1" x14ac:dyDescent="0.35">
      <c r="A2948" s="6"/>
      <c r="B2948" s="237"/>
      <c r="C2948" s="6"/>
      <c r="D2948" s="228" t="s">
        <v>393</v>
      </c>
      <c r="E2948" s="229"/>
      <c r="F2948" s="230"/>
      <c r="G2948" s="6"/>
      <c r="H2948" s="6"/>
      <c r="I2948" s="4"/>
      <c r="V2948" s="6"/>
      <c r="X2948" s="6"/>
    </row>
    <row r="2949" spans="1:24" s="5" customFormat="1" x14ac:dyDescent="0.35">
      <c r="A2949" s="6"/>
      <c r="B2949" s="237"/>
      <c r="C2949" s="6"/>
      <c r="D2949" s="228" t="s">
        <v>393</v>
      </c>
      <c r="E2949" s="229"/>
      <c r="F2949" s="230"/>
      <c r="G2949" s="6"/>
      <c r="H2949" s="6"/>
      <c r="I2949" s="4"/>
      <c r="V2949" s="6"/>
      <c r="X2949" s="6"/>
    </row>
    <row r="2950" spans="1:24" s="5" customFormat="1" x14ac:dyDescent="0.35">
      <c r="A2950" s="6"/>
      <c r="B2950" s="237"/>
      <c r="C2950" s="6"/>
      <c r="D2950" s="228" t="s">
        <v>393</v>
      </c>
      <c r="E2950" s="229"/>
      <c r="F2950" s="230"/>
      <c r="G2950" s="6"/>
      <c r="H2950" s="6"/>
      <c r="I2950" s="4"/>
      <c r="V2950" s="6"/>
      <c r="X2950" s="6"/>
    </row>
    <row r="2951" spans="1:24" s="5" customFormat="1" x14ac:dyDescent="0.35">
      <c r="A2951" s="6"/>
      <c r="B2951" s="237"/>
      <c r="C2951" s="6"/>
      <c r="D2951" s="228" t="s">
        <v>393</v>
      </c>
      <c r="E2951" s="229"/>
      <c r="F2951" s="230"/>
      <c r="G2951" s="6"/>
      <c r="H2951" s="6"/>
      <c r="I2951" s="4"/>
      <c r="V2951" s="6"/>
      <c r="X2951" s="6"/>
    </row>
    <row r="2952" spans="1:24" s="5" customFormat="1" x14ac:dyDescent="0.35">
      <c r="A2952" s="6"/>
      <c r="B2952" s="237"/>
      <c r="C2952" s="6"/>
      <c r="D2952" s="228" t="s">
        <v>393</v>
      </c>
      <c r="E2952" s="229"/>
      <c r="F2952" s="230"/>
      <c r="G2952" s="6"/>
      <c r="H2952" s="6"/>
      <c r="I2952" s="4"/>
      <c r="V2952" s="6"/>
      <c r="X2952" s="6"/>
    </row>
    <row r="2953" spans="1:24" s="5" customFormat="1" x14ac:dyDescent="0.35">
      <c r="A2953" s="6"/>
      <c r="B2953" s="237"/>
      <c r="C2953" s="6"/>
      <c r="D2953" s="228" t="s">
        <v>393</v>
      </c>
      <c r="E2953" s="229"/>
      <c r="F2953" s="230"/>
      <c r="G2953" s="6"/>
      <c r="H2953" s="6"/>
      <c r="I2953" s="4"/>
      <c r="V2953" s="6"/>
      <c r="X2953" s="6"/>
    </row>
    <row r="2954" spans="1:24" s="5" customFormat="1" x14ac:dyDescent="0.35">
      <c r="A2954" s="6"/>
      <c r="B2954" s="237"/>
      <c r="C2954" s="6"/>
      <c r="D2954" s="228" t="s">
        <v>393</v>
      </c>
      <c r="E2954" s="229"/>
      <c r="F2954" s="230"/>
      <c r="G2954" s="6"/>
      <c r="H2954" s="6"/>
      <c r="I2954" s="4"/>
      <c r="V2954" s="6"/>
      <c r="X2954" s="6"/>
    </row>
    <row r="2955" spans="1:24" s="5" customFormat="1" x14ac:dyDescent="0.35">
      <c r="A2955" s="6"/>
      <c r="B2955" s="237"/>
      <c r="C2955" s="6"/>
      <c r="D2955" s="228" t="s">
        <v>393</v>
      </c>
      <c r="E2955" s="229"/>
      <c r="F2955" s="230"/>
      <c r="G2955" s="6"/>
      <c r="H2955" s="6"/>
      <c r="I2955" s="4"/>
      <c r="V2955" s="6"/>
      <c r="X2955" s="6"/>
    </row>
    <row r="2956" spans="1:24" s="5" customFormat="1" x14ac:dyDescent="0.35">
      <c r="A2956" s="6"/>
      <c r="B2956" s="237"/>
      <c r="C2956" s="6"/>
      <c r="D2956" s="228" t="s">
        <v>393</v>
      </c>
      <c r="E2956" s="229"/>
      <c r="F2956" s="230"/>
      <c r="G2956" s="6"/>
      <c r="H2956" s="6"/>
      <c r="I2956" s="4"/>
      <c r="V2956" s="6"/>
      <c r="X2956" s="6"/>
    </row>
    <row r="2957" spans="1:24" s="5" customFormat="1" x14ac:dyDescent="0.35">
      <c r="A2957" s="6"/>
      <c r="B2957" s="237"/>
      <c r="C2957" s="6"/>
      <c r="D2957" s="228" t="s">
        <v>393</v>
      </c>
      <c r="E2957" s="229"/>
      <c r="F2957" s="230"/>
      <c r="G2957" s="6"/>
      <c r="H2957" s="6"/>
      <c r="I2957" s="4"/>
      <c r="V2957" s="6"/>
      <c r="X2957" s="6"/>
    </row>
    <row r="2958" spans="1:24" s="5" customFormat="1" x14ac:dyDescent="0.35">
      <c r="A2958" s="6"/>
      <c r="B2958" s="237"/>
      <c r="C2958" s="6"/>
      <c r="D2958" s="228" t="s">
        <v>393</v>
      </c>
      <c r="E2958" s="229"/>
      <c r="F2958" s="230"/>
      <c r="G2958" s="6"/>
      <c r="H2958" s="6"/>
      <c r="I2958" s="4"/>
      <c r="V2958" s="6"/>
      <c r="X2958" s="6"/>
    </row>
    <row r="2959" spans="1:24" s="5" customFormat="1" x14ac:dyDescent="0.35">
      <c r="A2959" s="6"/>
      <c r="B2959" s="237"/>
      <c r="C2959" s="6"/>
      <c r="D2959" s="228" t="s">
        <v>393</v>
      </c>
      <c r="E2959" s="229"/>
      <c r="F2959" s="230"/>
      <c r="G2959" s="6"/>
      <c r="H2959" s="6"/>
      <c r="I2959" s="4"/>
      <c r="V2959" s="6"/>
      <c r="X2959" s="6"/>
    </row>
    <row r="2960" spans="1:24" s="5" customFormat="1" x14ac:dyDescent="0.35">
      <c r="A2960" s="6"/>
      <c r="B2960" s="237"/>
      <c r="C2960" s="6"/>
      <c r="D2960" s="228" t="s">
        <v>393</v>
      </c>
      <c r="E2960" s="229"/>
      <c r="F2960" s="230"/>
      <c r="G2960" s="6"/>
      <c r="H2960" s="6"/>
      <c r="I2960" s="4"/>
      <c r="V2960" s="6"/>
      <c r="X2960" s="6"/>
    </row>
    <row r="2961" spans="1:24" s="5" customFormat="1" x14ac:dyDescent="0.35">
      <c r="A2961" s="6"/>
      <c r="B2961" s="237"/>
      <c r="C2961" s="6"/>
      <c r="D2961" s="228" t="s">
        <v>393</v>
      </c>
      <c r="E2961" s="229"/>
      <c r="F2961" s="230"/>
      <c r="G2961" s="6"/>
      <c r="H2961" s="6"/>
      <c r="I2961" s="4"/>
      <c r="V2961" s="6"/>
      <c r="X2961" s="6"/>
    </row>
    <row r="2962" spans="1:24" s="5" customFormat="1" x14ac:dyDescent="0.35">
      <c r="A2962" s="6"/>
      <c r="B2962" s="237"/>
      <c r="C2962" s="6"/>
      <c r="D2962" s="228" t="s">
        <v>393</v>
      </c>
      <c r="E2962" s="229"/>
      <c r="F2962" s="230"/>
      <c r="G2962" s="6"/>
      <c r="H2962" s="6"/>
      <c r="I2962" s="4"/>
      <c r="V2962" s="6"/>
      <c r="X2962" s="6"/>
    </row>
    <row r="2963" spans="1:24" s="5" customFormat="1" x14ac:dyDescent="0.35">
      <c r="A2963" s="6"/>
      <c r="B2963" s="237"/>
      <c r="C2963" s="6"/>
      <c r="D2963" s="228" t="s">
        <v>393</v>
      </c>
      <c r="E2963" s="229"/>
      <c r="F2963" s="230"/>
      <c r="G2963" s="6"/>
      <c r="H2963" s="6"/>
      <c r="I2963" s="4"/>
      <c r="V2963" s="6"/>
      <c r="X2963" s="6"/>
    </row>
    <row r="2964" spans="1:24" s="5" customFormat="1" x14ac:dyDescent="0.35">
      <c r="A2964" s="6"/>
      <c r="B2964" s="237"/>
      <c r="C2964" s="6"/>
      <c r="D2964" s="228" t="s">
        <v>393</v>
      </c>
      <c r="E2964" s="229"/>
      <c r="F2964" s="230"/>
      <c r="G2964" s="6"/>
      <c r="H2964" s="6"/>
      <c r="I2964" s="4"/>
      <c r="V2964" s="6"/>
      <c r="X2964" s="6"/>
    </row>
    <row r="2965" spans="1:24" s="5" customFormat="1" x14ac:dyDescent="0.35">
      <c r="A2965" s="6"/>
      <c r="B2965" s="237"/>
      <c r="C2965" s="6"/>
      <c r="D2965" s="228" t="s">
        <v>393</v>
      </c>
      <c r="E2965" s="229"/>
      <c r="F2965" s="230"/>
      <c r="G2965" s="6"/>
      <c r="H2965" s="6"/>
      <c r="I2965" s="4"/>
      <c r="V2965" s="6"/>
      <c r="X2965" s="6"/>
    </row>
    <row r="2966" spans="1:24" s="5" customFormat="1" x14ac:dyDescent="0.35">
      <c r="A2966" s="6"/>
      <c r="B2966" s="237"/>
      <c r="C2966" s="6"/>
      <c r="D2966" s="228" t="s">
        <v>393</v>
      </c>
      <c r="E2966" s="229"/>
      <c r="F2966" s="230"/>
      <c r="G2966" s="6"/>
      <c r="H2966" s="6"/>
      <c r="I2966" s="4"/>
      <c r="V2966" s="6"/>
      <c r="X2966" s="6"/>
    </row>
    <row r="2967" spans="1:24" s="5" customFormat="1" x14ac:dyDescent="0.35">
      <c r="A2967" s="6"/>
      <c r="B2967" s="237"/>
      <c r="C2967" s="6"/>
      <c r="D2967" s="228" t="s">
        <v>393</v>
      </c>
      <c r="E2967" s="229"/>
      <c r="F2967" s="230"/>
      <c r="G2967" s="6"/>
      <c r="H2967" s="6"/>
      <c r="I2967" s="4"/>
      <c r="V2967" s="6"/>
      <c r="X2967" s="6"/>
    </row>
    <row r="2968" spans="1:24" s="5" customFormat="1" x14ac:dyDescent="0.35">
      <c r="A2968" s="6"/>
      <c r="B2968" s="237"/>
      <c r="C2968" s="6"/>
      <c r="D2968" s="228" t="s">
        <v>393</v>
      </c>
      <c r="E2968" s="229"/>
      <c r="F2968" s="230"/>
      <c r="G2968" s="6"/>
      <c r="H2968" s="6"/>
      <c r="I2968" s="4"/>
      <c r="V2968" s="6"/>
      <c r="X2968" s="6"/>
    </row>
    <row r="2969" spans="1:24" s="5" customFormat="1" x14ac:dyDescent="0.35">
      <c r="A2969" s="6"/>
      <c r="B2969" s="237"/>
      <c r="C2969" s="6"/>
      <c r="D2969" s="228" t="s">
        <v>393</v>
      </c>
      <c r="E2969" s="229"/>
      <c r="F2969" s="230"/>
      <c r="G2969" s="6"/>
      <c r="H2969" s="6"/>
      <c r="I2969" s="4"/>
      <c r="V2969" s="6"/>
      <c r="X2969" s="6"/>
    </row>
    <row r="2970" spans="1:24" s="5" customFormat="1" x14ac:dyDescent="0.35">
      <c r="A2970" s="6"/>
      <c r="B2970" s="237"/>
      <c r="C2970" s="6"/>
      <c r="D2970" s="228" t="s">
        <v>393</v>
      </c>
      <c r="E2970" s="229"/>
      <c r="F2970" s="230"/>
      <c r="G2970" s="6"/>
      <c r="H2970" s="6"/>
      <c r="I2970" s="4"/>
      <c r="V2970" s="6"/>
      <c r="X2970" s="6"/>
    </row>
    <row r="2971" spans="1:24" s="5" customFormat="1" x14ac:dyDescent="0.35">
      <c r="A2971" s="6"/>
      <c r="B2971" s="237"/>
      <c r="C2971" s="6"/>
      <c r="D2971" s="228" t="s">
        <v>393</v>
      </c>
      <c r="E2971" s="229"/>
      <c r="F2971" s="230"/>
      <c r="G2971" s="6"/>
      <c r="H2971" s="6"/>
      <c r="I2971" s="4"/>
      <c r="V2971" s="6"/>
      <c r="X2971" s="6"/>
    </row>
    <row r="2972" spans="1:24" s="5" customFormat="1" x14ac:dyDescent="0.35">
      <c r="A2972" s="6"/>
      <c r="B2972" s="237"/>
      <c r="C2972" s="6"/>
      <c r="D2972" s="228" t="s">
        <v>393</v>
      </c>
      <c r="E2972" s="229"/>
      <c r="F2972" s="230"/>
      <c r="G2972" s="6"/>
      <c r="H2972" s="6"/>
      <c r="I2972" s="4"/>
      <c r="V2972" s="6"/>
      <c r="X2972" s="6"/>
    </row>
    <row r="2973" spans="1:24" s="5" customFormat="1" x14ac:dyDescent="0.35">
      <c r="A2973" s="6"/>
      <c r="B2973" s="237"/>
      <c r="C2973" s="6"/>
      <c r="D2973" s="228" t="s">
        <v>393</v>
      </c>
      <c r="E2973" s="229"/>
      <c r="F2973" s="230"/>
      <c r="G2973" s="6"/>
      <c r="H2973" s="6"/>
      <c r="I2973" s="4"/>
      <c r="V2973" s="6"/>
      <c r="X2973" s="6"/>
    </row>
    <row r="2974" spans="1:24" s="5" customFormat="1" x14ac:dyDescent="0.35">
      <c r="A2974" s="6"/>
      <c r="B2974" s="237"/>
      <c r="C2974" s="6"/>
      <c r="D2974" s="228" t="s">
        <v>393</v>
      </c>
      <c r="E2974" s="229"/>
      <c r="F2974" s="230"/>
      <c r="G2974" s="6"/>
      <c r="H2974" s="6"/>
      <c r="I2974" s="4"/>
      <c r="V2974" s="6"/>
      <c r="X2974" s="6"/>
    </row>
    <row r="2975" spans="1:24" s="5" customFormat="1" x14ac:dyDescent="0.35">
      <c r="A2975" s="6"/>
      <c r="B2975" s="237"/>
      <c r="C2975" s="6"/>
      <c r="D2975" s="228" t="s">
        <v>393</v>
      </c>
      <c r="E2975" s="229"/>
      <c r="F2975" s="230"/>
      <c r="G2975" s="6"/>
      <c r="H2975" s="6"/>
      <c r="I2975" s="4"/>
      <c r="V2975" s="6"/>
      <c r="X2975" s="6"/>
    </row>
    <row r="2976" spans="1:24" s="5" customFormat="1" x14ac:dyDescent="0.35">
      <c r="A2976" s="6"/>
      <c r="B2976" s="237"/>
      <c r="C2976" s="6"/>
      <c r="D2976" s="228" t="s">
        <v>393</v>
      </c>
      <c r="E2976" s="229"/>
      <c r="F2976" s="230"/>
      <c r="G2976" s="6"/>
      <c r="H2976" s="6"/>
      <c r="I2976" s="4"/>
      <c r="V2976" s="6"/>
      <c r="X2976" s="6"/>
    </row>
    <row r="2977" spans="1:24" s="5" customFormat="1" x14ac:dyDescent="0.35">
      <c r="A2977" s="6"/>
      <c r="B2977" s="237"/>
      <c r="C2977" s="6"/>
      <c r="D2977" s="228" t="s">
        <v>393</v>
      </c>
      <c r="E2977" s="229"/>
      <c r="F2977" s="230"/>
      <c r="G2977" s="6"/>
      <c r="H2977" s="6"/>
      <c r="I2977" s="4"/>
      <c r="V2977" s="6"/>
      <c r="X2977" s="6"/>
    </row>
    <row r="2978" spans="1:24" s="5" customFormat="1" x14ac:dyDescent="0.35">
      <c r="A2978" s="6"/>
      <c r="B2978" s="237"/>
      <c r="C2978" s="6"/>
      <c r="D2978" s="228" t="s">
        <v>393</v>
      </c>
      <c r="E2978" s="229"/>
      <c r="F2978" s="230"/>
      <c r="G2978" s="6"/>
      <c r="H2978" s="6"/>
      <c r="I2978" s="4"/>
      <c r="V2978" s="6"/>
      <c r="X2978" s="6"/>
    </row>
    <row r="2979" spans="1:24" s="5" customFormat="1" x14ac:dyDescent="0.35">
      <c r="A2979" s="6"/>
      <c r="B2979" s="237"/>
      <c r="C2979" s="6"/>
      <c r="D2979" s="228" t="s">
        <v>393</v>
      </c>
      <c r="E2979" s="229"/>
      <c r="F2979" s="230"/>
      <c r="G2979" s="6"/>
      <c r="H2979" s="6"/>
      <c r="I2979" s="4"/>
      <c r="V2979" s="6"/>
      <c r="X2979" s="6"/>
    </row>
    <row r="2980" spans="1:24" s="5" customFormat="1" x14ac:dyDescent="0.35">
      <c r="A2980" s="6"/>
      <c r="B2980" s="237"/>
      <c r="C2980" s="6"/>
      <c r="D2980" s="228" t="s">
        <v>393</v>
      </c>
      <c r="E2980" s="229"/>
      <c r="F2980" s="230"/>
      <c r="G2980" s="6"/>
      <c r="H2980" s="6"/>
      <c r="I2980" s="4"/>
      <c r="V2980" s="6"/>
      <c r="X2980" s="6"/>
    </row>
    <row r="2981" spans="1:24" s="5" customFormat="1" x14ac:dyDescent="0.35">
      <c r="A2981" s="6"/>
      <c r="B2981" s="237"/>
      <c r="C2981" s="6"/>
      <c r="D2981" s="228" t="s">
        <v>393</v>
      </c>
      <c r="E2981" s="229"/>
      <c r="F2981" s="230"/>
      <c r="G2981" s="6"/>
      <c r="H2981" s="6"/>
      <c r="I2981" s="4"/>
      <c r="V2981" s="6"/>
      <c r="X2981" s="6"/>
    </row>
    <row r="2982" spans="1:24" s="5" customFormat="1" x14ac:dyDescent="0.35">
      <c r="A2982" s="6"/>
      <c r="B2982" s="237"/>
      <c r="C2982" s="6"/>
      <c r="D2982" s="228" t="s">
        <v>393</v>
      </c>
      <c r="E2982" s="229"/>
      <c r="F2982" s="230"/>
      <c r="G2982" s="6"/>
      <c r="H2982" s="6"/>
      <c r="I2982" s="4"/>
      <c r="V2982" s="6"/>
      <c r="X2982" s="6"/>
    </row>
    <row r="2983" spans="1:24" s="5" customFormat="1" x14ac:dyDescent="0.35">
      <c r="A2983" s="6"/>
      <c r="B2983" s="237"/>
      <c r="C2983" s="6"/>
      <c r="D2983" s="228" t="s">
        <v>393</v>
      </c>
      <c r="E2983" s="229"/>
      <c r="F2983" s="230"/>
      <c r="G2983" s="6"/>
      <c r="H2983" s="6"/>
      <c r="I2983" s="4"/>
      <c r="V2983" s="6"/>
      <c r="X2983" s="6"/>
    </row>
    <row r="2984" spans="1:24" s="5" customFormat="1" x14ac:dyDescent="0.35">
      <c r="A2984" s="6"/>
      <c r="B2984" s="237"/>
      <c r="C2984" s="6"/>
      <c r="D2984" s="228" t="s">
        <v>393</v>
      </c>
      <c r="E2984" s="229"/>
      <c r="F2984" s="230"/>
      <c r="G2984" s="6"/>
      <c r="H2984" s="6"/>
      <c r="I2984" s="4"/>
      <c r="V2984" s="6"/>
      <c r="X2984" s="6"/>
    </row>
    <row r="2985" spans="1:24" s="5" customFormat="1" x14ac:dyDescent="0.35">
      <c r="A2985" s="6"/>
      <c r="B2985" s="237"/>
      <c r="C2985" s="6"/>
      <c r="D2985" s="228" t="s">
        <v>393</v>
      </c>
      <c r="E2985" s="229"/>
      <c r="F2985" s="230"/>
      <c r="G2985" s="6"/>
      <c r="H2985" s="6"/>
      <c r="I2985" s="4"/>
      <c r="V2985" s="6"/>
      <c r="X2985" s="6"/>
    </row>
    <row r="2986" spans="1:24" s="5" customFormat="1" x14ac:dyDescent="0.35">
      <c r="A2986" s="6"/>
      <c r="B2986" s="237"/>
      <c r="C2986" s="6"/>
      <c r="D2986" s="228" t="s">
        <v>393</v>
      </c>
      <c r="E2986" s="229"/>
      <c r="F2986" s="230"/>
      <c r="G2986" s="6"/>
      <c r="H2986" s="6"/>
      <c r="I2986" s="4"/>
      <c r="V2986" s="6"/>
      <c r="X2986" s="6"/>
    </row>
    <row r="2987" spans="1:24" s="5" customFormat="1" x14ac:dyDescent="0.35">
      <c r="A2987" s="6"/>
      <c r="B2987" s="237"/>
      <c r="C2987" s="6"/>
      <c r="D2987" s="228" t="s">
        <v>393</v>
      </c>
      <c r="E2987" s="229"/>
      <c r="F2987" s="230"/>
      <c r="G2987" s="6"/>
      <c r="H2987" s="6"/>
      <c r="I2987" s="4"/>
      <c r="V2987" s="6"/>
      <c r="X2987" s="6"/>
    </row>
    <row r="2988" spans="1:24" s="5" customFormat="1" x14ac:dyDescent="0.35">
      <c r="A2988" s="6"/>
      <c r="B2988" s="237"/>
      <c r="C2988" s="6"/>
      <c r="D2988" s="228" t="s">
        <v>393</v>
      </c>
      <c r="E2988" s="229"/>
      <c r="F2988" s="230"/>
      <c r="G2988" s="6"/>
      <c r="H2988" s="6"/>
      <c r="I2988" s="4"/>
      <c r="V2988" s="6"/>
      <c r="X2988" s="6"/>
    </row>
    <row r="2989" spans="1:24" s="5" customFormat="1" x14ac:dyDescent="0.35">
      <c r="A2989" s="6"/>
      <c r="B2989" s="237"/>
      <c r="C2989" s="6"/>
      <c r="D2989" s="228" t="s">
        <v>393</v>
      </c>
      <c r="E2989" s="229"/>
      <c r="F2989" s="230"/>
      <c r="G2989" s="6"/>
      <c r="H2989" s="6"/>
      <c r="I2989" s="4"/>
      <c r="V2989" s="6"/>
      <c r="X2989" s="6"/>
    </row>
    <row r="2990" spans="1:24" s="5" customFormat="1" x14ac:dyDescent="0.35">
      <c r="A2990" s="6"/>
      <c r="B2990" s="237"/>
      <c r="C2990" s="6"/>
      <c r="D2990" s="228" t="s">
        <v>393</v>
      </c>
      <c r="E2990" s="229"/>
      <c r="F2990" s="230"/>
      <c r="G2990" s="6"/>
      <c r="H2990" s="6"/>
      <c r="I2990" s="4"/>
      <c r="V2990" s="6"/>
      <c r="X2990" s="6"/>
    </row>
    <row r="2991" spans="1:24" s="5" customFormat="1" x14ac:dyDescent="0.35">
      <c r="A2991" s="6"/>
      <c r="B2991" s="237"/>
      <c r="C2991" s="6"/>
      <c r="D2991" s="228" t="s">
        <v>393</v>
      </c>
      <c r="E2991" s="229"/>
      <c r="F2991" s="230"/>
      <c r="G2991" s="6"/>
      <c r="H2991" s="6"/>
      <c r="I2991" s="4"/>
      <c r="V2991" s="6"/>
      <c r="X2991" s="6"/>
    </row>
    <row r="2992" spans="1:24" s="5" customFormat="1" x14ac:dyDescent="0.35">
      <c r="A2992" s="6"/>
      <c r="B2992" s="237"/>
      <c r="C2992" s="6"/>
      <c r="D2992" s="228" t="s">
        <v>393</v>
      </c>
      <c r="E2992" s="229"/>
      <c r="F2992" s="230"/>
      <c r="G2992" s="6"/>
      <c r="H2992" s="6"/>
      <c r="I2992" s="4"/>
      <c r="V2992" s="6"/>
      <c r="X2992" s="6"/>
    </row>
    <row r="2993" spans="1:24" s="5" customFormat="1" x14ac:dyDescent="0.35">
      <c r="A2993" s="6"/>
      <c r="B2993" s="237"/>
      <c r="C2993" s="6"/>
      <c r="D2993" s="228" t="s">
        <v>393</v>
      </c>
      <c r="E2993" s="229"/>
      <c r="F2993" s="230"/>
      <c r="G2993" s="6"/>
      <c r="H2993" s="6"/>
      <c r="I2993" s="4"/>
      <c r="V2993" s="6"/>
      <c r="X2993" s="6"/>
    </row>
    <row r="2994" spans="1:24" s="5" customFormat="1" x14ac:dyDescent="0.35">
      <c r="A2994" s="6"/>
      <c r="B2994" s="237"/>
      <c r="C2994" s="6"/>
      <c r="D2994" s="228" t="s">
        <v>393</v>
      </c>
      <c r="E2994" s="229"/>
      <c r="F2994" s="230"/>
      <c r="G2994" s="6"/>
      <c r="H2994" s="6"/>
      <c r="I2994" s="4"/>
      <c r="V2994" s="6"/>
      <c r="X2994" s="6"/>
    </row>
    <row r="2995" spans="1:24" s="5" customFormat="1" x14ac:dyDescent="0.35">
      <c r="A2995" s="6"/>
      <c r="B2995" s="237"/>
      <c r="C2995" s="6"/>
      <c r="D2995" s="228" t="s">
        <v>393</v>
      </c>
      <c r="E2995" s="229"/>
      <c r="F2995" s="230"/>
      <c r="G2995" s="6"/>
      <c r="H2995" s="6"/>
      <c r="I2995" s="4"/>
      <c r="V2995" s="6"/>
      <c r="X2995" s="6"/>
    </row>
    <row r="2996" spans="1:24" s="5" customFormat="1" x14ac:dyDescent="0.35">
      <c r="A2996" s="6"/>
      <c r="B2996" s="237"/>
      <c r="C2996" s="6"/>
      <c r="D2996" s="228" t="s">
        <v>393</v>
      </c>
      <c r="E2996" s="229"/>
      <c r="F2996" s="230"/>
      <c r="G2996" s="6"/>
      <c r="H2996" s="6"/>
      <c r="I2996" s="4"/>
      <c r="V2996" s="6"/>
      <c r="X2996" s="6"/>
    </row>
    <row r="2997" spans="1:24" s="5" customFormat="1" x14ac:dyDescent="0.35">
      <c r="A2997" s="6"/>
      <c r="B2997" s="237"/>
      <c r="C2997" s="6"/>
      <c r="D2997" s="228" t="s">
        <v>393</v>
      </c>
      <c r="E2997" s="229"/>
      <c r="F2997" s="230"/>
      <c r="G2997" s="6"/>
      <c r="H2997" s="6"/>
      <c r="I2997" s="4"/>
      <c r="V2997" s="6"/>
      <c r="X2997" s="6"/>
    </row>
    <row r="2998" spans="1:24" s="5" customFormat="1" x14ac:dyDescent="0.35">
      <c r="A2998" s="6"/>
      <c r="B2998" s="237"/>
      <c r="C2998" s="6"/>
      <c r="D2998" s="228" t="s">
        <v>393</v>
      </c>
      <c r="E2998" s="229"/>
      <c r="F2998" s="230"/>
      <c r="G2998" s="6"/>
      <c r="H2998" s="6"/>
      <c r="I2998" s="4"/>
      <c r="V2998" s="6"/>
      <c r="X2998" s="6"/>
    </row>
    <row r="2999" spans="1:24" s="5" customFormat="1" x14ac:dyDescent="0.35">
      <c r="A2999" s="6"/>
      <c r="B2999" s="237"/>
      <c r="C2999" s="6"/>
      <c r="D2999" s="228" t="s">
        <v>393</v>
      </c>
      <c r="E2999" s="229"/>
      <c r="F2999" s="230"/>
      <c r="G2999" s="6"/>
      <c r="H2999" s="6"/>
      <c r="I2999" s="4"/>
      <c r="V2999" s="6"/>
      <c r="X2999" s="6"/>
    </row>
    <row r="3000" spans="1:24" s="5" customFormat="1" x14ac:dyDescent="0.35">
      <c r="A3000" s="6"/>
      <c r="B3000" s="237"/>
      <c r="C3000" s="6"/>
      <c r="D3000" s="228" t="s">
        <v>393</v>
      </c>
      <c r="E3000" s="229"/>
      <c r="F3000" s="230"/>
      <c r="G3000" s="6"/>
      <c r="H3000" s="6"/>
      <c r="I3000" s="4"/>
      <c r="V3000" s="6"/>
      <c r="X3000" s="6"/>
    </row>
    <row r="3001" spans="1:24" s="5" customFormat="1" x14ac:dyDescent="0.35">
      <c r="A3001" s="6"/>
      <c r="B3001" s="237"/>
      <c r="C3001" s="6"/>
      <c r="D3001" s="228" t="s">
        <v>393</v>
      </c>
      <c r="E3001" s="229"/>
      <c r="F3001" s="230"/>
      <c r="G3001" s="6"/>
      <c r="H3001" s="6"/>
      <c r="I3001" s="4"/>
      <c r="V3001" s="6"/>
      <c r="X3001" s="6"/>
    </row>
    <row r="3002" spans="1:24" s="5" customFormat="1" x14ac:dyDescent="0.35">
      <c r="A3002" s="6"/>
      <c r="B3002" s="237"/>
      <c r="C3002" s="6"/>
      <c r="D3002" s="228" t="s">
        <v>393</v>
      </c>
      <c r="E3002" s="229"/>
      <c r="F3002" s="230"/>
      <c r="G3002" s="6"/>
      <c r="H3002" s="6"/>
      <c r="I3002" s="4"/>
      <c r="V3002" s="6"/>
      <c r="X3002" s="6"/>
    </row>
    <row r="3003" spans="1:24" s="5" customFormat="1" x14ac:dyDescent="0.35">
      <c r="A3003" s="6"/>
      <c r="B3003" s="237"/>
      <c r="C3003" s="6"/>
      <c r="D3003" s="228" t="s">
        <v>393</v>
      </c>
      <c r="E3003" s="229"/>
      <c r="F3003" s="230"/>
      <c r="G3003" s="6"/>
      <c r="H3003" s="6"/>
      <c r="I3003" s="4"/>
      <c r="V3003" s="6"/>
      <c r="X3003" s="6"/>
    </row>
    <row r="3004" spans="1:24" s="5" customFormat="1" x14ac:dyDescent="0.35">
      <c r="A3004" s="6"/>
      <c r="B3004" s="237"/>
      <c r="C3004" s="6"/>
      <c r="D3004" s="228" t="s">
        <v>393</v>
      </c>
      <c r="E3004" s="229"/>
      <c r="F3004" s="230"/>
      <c r="G3004" s="6"/>
      <c r="H3004" s="6"/>
      <c r="I3004" s="4"/>
      <c r="V3004" s="6"/>
      <c r="X3004" s="6"/>
    </row>
    <row r="3005" spans="1:24" s="5" customFormat="1" x14ac:dyDescent="0.35">
      <c r="A3005" s="6"/>
      <c r="B3005" s="237"/>
      <c r="C3005" s="6"/>
      <c r="D3005" s="228" t="s">
        <v>393</v>
      </c>
      <c r="E3005" s="229"/>
      <c r="F3005" s="230"/>
      <c r="G3005" s="6"/>
      <c r="H3005" s="6"/>
      <c r="I3005" s="4"/>
      <c r="V3005" s="6"/>
      <c r="X3005" s="6"/>
    </row>
    <row r="3006" spans="1:24" s="5" customFormat="1" x14ac:dyDescent="0.35">
      <c r="A3006" s="6"/>
      <c r="B3006" s="237"/>
      <c r="C3006" s="6"/>
      <c r="D3006" s="228" t="s">
        <v>393</v>
      </c>
      <c r="E3006" s="229"/>
      <c r="F3006" s="230"/>
      <c r="G3006" s="6"/>
      <c r="H3006" s="6"/>
      <c r="I3006" s="4"/>
      <c r="V3006" s="6"/>
      <c r="X3006" s="6"/>
    </row>
    <row r="3007" spans="1:24" s="5" customFormat="1" x14ac:dyDescent="0.35">
      <c r="A3007" s="6"/>
      <c r="B3007" s="237"/>
      <c r="C3007" s="6"/>
      <c r="D3007" s="228" t="s">
        <v>393</v>
      </c>
      <c r="E3007" s="229"/>
      <c r="F3007" s="230"/>
      <c r="G3007" s="6"/>
      <c r="H3007" s="6"/>
      <c r="I3007" s="4"/>
      <c r="V3007" s="6"/>
      <c r="X3007" s="6"/>
    </row>
    <row r="3008" spans="1:24" s="5" customFormat="1" x14ac:dyDescent="0.35">
      <c r="A3008" s="6"/>
      <c r="B3008" s="237"/>
      <c r="C3008" s="6"/>
      <c r="D3008" s="228" t="s">
        <v>393</v>
      </c>
      <c r="E3008" s="229"/>
      <c r="F3008" s="230"/>
      <c r="G3008" s="6"/>
      <c r="H3008" s="6"/>
      <c r="I3008" s="4"/>
      <c r="V3008" s="6"/>
      <c r="X3008" s="6"/>
    </row>
    <row r="3009" spans="1:24" s="5" customFormat="1" x14ac:dyDescent="0.35">
      <c r="A3009" s="6"/>
      <c r="B3009" s="237"/>
      <c r="C3009" s="6"/>
      <c r="D3009" s="228" t="s">
        <v>393</v>
      </c>
      <c r="E3009" s="229"/>
      <c r="F3009" s="230"/>
      <c r="G3009" s="6"/>
      <c r="H3009" s="6"/>
      <c r="I3009" s="4"/>
      <c r="V3009" s="6"/>
      <c r="X3009" s="6"/>
    </row>
    <row r="3010" spans="1:24" s="5" customFormat="1" x14ac:dyDescent="0.35">
      <c r="A3010" s="6"/>
      <c r="B3010" s="237"/>
      <c r="C3010" s="6"/>
      <c r="D3010" s="228" t="s">
        <v>393</v>
      </c>
      <c r="E3010" s="229"/>
      <c r="F3010" s="230"/>
      <c r="G3010" s="6"/>
      <c r="H3010" s="6"/>
      <c r="I3010" s="4"/>
      <c r="V3010" s="6"/>
      <c r="X3010" s="6"/>
    </row>
    <row r="3011" spans="1:24" s="5" customFormat="1" x14ac:dyDescent="0.35">
      <c r="A3011" s="6"/>
      <c r="B3011" s="237"/>
      <c r="C3011" s="6"/>
      <c r="D3011" s="228" t="s">
        <v>393</v>
      </c>
      <c r="E3011" s="229"/>
      <c r="F3011" s="230"/>
      <c r="G3011" s="6"/>
      <c r="H3011" s="6"/>
      <c r="I3011" s="4"/>
      <c r="V3011" s="6"/>
      <c r="X3011" s="6"/>
    </row>
    <row r="3012" spans="1:24" s="5" customFormat="1" x14ac:dyDescent="0.35">
      <c r="A3012" s="6"/>
      <c r="B3012" s="237"/>
      <c r="C3012" s="6"/>
      <c r="D3012" s="228" t="s">
        <v>393</v>
      </c>
      <c r="E3012" s="229"/>
      <c r="F3012" s="230"/>
      <c r="G3012" s="6"/>
      <c r="H3012" s="6"/>
      <c r="I3012" s="4"/>
      <c r="V3012" s="6"/>
      <c r="X3012" s="6"/>
    </row>
    <row r="3013" spans="1:24" s="5" customFormat="1" x14ac:dyDescent="0.35">
      <c r="A3013" s="6"/>
      <c r="B3013" s="237"/>
      <c r="C3013" s="6"/>
      <c r="D3013" s="228" t="s">
        <v>393</v>
      </c>
      <c r="E3013" s="229"/>
      <c r="F3013" s="230"/>
      <c r="G3013" s="6"/>
      <c r="H3013" s="6"/>
      <c r="I3013" s="4"/>
      <c r="V3013" s="6"/>
      <c r="X3013" s="6"/>
    </row>
    <row r="3014" spans="1:24" s="5" customFormat="1" x14ac:dyDescent="0.35">
      <c r="A3014" s="6"/>
      <c r="B3014" s="237"/>
      <c r="C3014" s="6"/>
      <c r="D3014" s="228" t="s">
        <v>393</v>
      </c>
      <c r="E3014" s="229"/>
      <c r="F3014" s="230"/>
      <c r="G3014" s="6"/>
      <c r="H3014" s="6"/>
      <c r="I3014" s="4"/>
      <c r="V3014" s="6"/>
      <c r="X3014" s="6"/>
    </row>
    <row r="3015" spans="1:24" s="5" customFormat="1" x14ac:dyDescent="0.35">
      <c r="A3015" s="6"/>
      <c r="B3015" s="237"/>
      <c r="C3015" s="6"/>
      <c r="D3015" s="228" t="s">
        <v>393</v>
      </c>
      <c r="E3015" s="229"/>
      <c r="F3015" s="230"/>
      <c r="G3015" s="6"/>
      <c r="H3015" s="6"/>
      <c r="I3015" s="4"/>
      <c r="V3015" s="6"/>
      <c r="X3015" s="6"/>
    </row>
    <row r="3016" spans="1:24" s="5" customFormat="1" x14ac:dyDescent="0.35">
      <c r="A3016" s="6"/>
      <c r="B3016" s="237"/>
      <c r="C3016" s="6"/>
      <c r="D3016" s="228" t="s">
        <v>393</v>
      </c>
      <c r="E3016" s="229"/>
      <c r="F3016" s="230"/>
      <c r="G3016" s="6"/>
      <c r="H3016" s="6"/>
      <c r="I3016" s="4"/>
      <c r="V3016" s="6"/>
      <c r="X3016" s="6"/>
    </row>
    <row r="3017" spans="1:24" s="5" customFormat="1" x14ac:dyDescent="0.35">
      <c r="A3017" s="6"/>
      <c r="B3017" s="237"/>
      <c r="C3017" s="6"/>
      <c r="D3017" s="228" t="s">
        <v>393</v>
      </c>
      <c r="E3017" s="229"/>
      <c r="F3017" s="230"/>
      <c r="G3017" s="6"/>
      <c r="H3017" s="6"/>
      <c r="I3017" s="4"/>
      <c r="V3017" s="6"/>
      <c r="X3017" s="6"/>
    </row>
    <row r="3018" spans="1:24" s="5" customFormat="1" x14ac:dyDescent="0.35">
      <c r="A3018" s="6"/>
      <c r="B3018" s="237"/>
      <c r="C3018" s="6"/>
      <c r="D3018" s="228" t="s">
        <v>393</v>
      </c>
      <c r="E3018" s="229"/>
      <c r="F3018" s="230"/>
      <c r="G3018" s="6"/>
      <c r="H3018" s="6"/>
      <c r="I3018" s="4"/>
      <c r="V3018" s="6"/>
      <c r="X3018" s="6"/>
    </row>
    <row r="3019" spans="1:24" s="5" customFormat="1" x14ac:dyDescent="0.35">
      <c r="A3019" s="6"/>
      <c r="B3019" s="237"/>
      <c r="C3019" s="6"/>
      <c r="D3019" s="228" t="s">
        <v>393</v>
      </c>
      <c r="E3019" s="229"/>
      <c r="F3019" s="230"/>
      <c r="G3019" s="6"/>
      <c r="H3019" s="6"/>
      <c r="I3019" s="4"/>
      <c r="V3019" s="6"/>
      <c r="X3019" s="6"/>
    </row>
    <row r="3020" spans="1:24" s="5" customFormat="1" x14ac:dyDescent="0.35">
      <c r="A3020" s="6"/>
      <c r="B3020" s="237"/>
      <c r="C3020" s="6"/>
      <c r="D3020" s="228" t="s">
        <v>393</v>
      </c>
      <c r="E3020" s="229"/>
      <c r="F3020" s="230"/>
      <c r="G3020" s="6"/>
      <c r="H3020" s="6"/>
      <c r="I3020" s="4"/>
      <c r="V3020" s="6"/>
      <c r="X3020" s="6"/>
    </row>
    <row r="3021" spans="1:24" s="5" customFormat="1" x14ac:dyDescent="0.35">
      <c r="A3021" s="6"/>
      <c r="B3021" s="237"/>
      <c r="C3021" s="6"/>
      <c r="D3021" s="228" t="s">
        <v>393</v>
      </c>
      <c r="E3021" s="229"/>
      <c r="F3021" s="230"/>
      <c r="G3021" s="6"/>
      <c r="H3021" s="6"/>
      <c r="I3021" s="4"/>
      <c r="V3021" s="6"/>
      <c r="X3021" s="6"/>
    </row>
    <row r="3022" spans="1:24" s="5" customFormat="1" x14ac:dyDescent="0.35">
      <c r="A3022" s="6"/>
      <c r="B3022" s="237"/>
      <c r="C3022" s="6"/>
      <c r="D3022" s="228" t="s">
        <v>393</v>
      </c>
      <c r="E3022" s="229"/>
      <c r="F3022" s="230"/>
      <c r="G3022" s="6"/>
      <c r="H3022" s="6"/>
      <c r="I3022" s="4"/>
      <c r="V3022" s="6"/>
      <c r="X3022" s="6"/>
    </row>
    <row r="3023" spans="1:24" s="5" customFormat="1" x14ac:dyDescent="0.35">
      <c r="A3023" s="6"/>
      <c r="B3023" s="237"/>
      <c r="C3023" s="6"/>
      <c r="D3023" s="228" t="s">
        <v>393</v>
      </c>
      <c r="E3023" s="229"/>
      <c r="F3023" s="230"/>
      <c r="G3023" s="6"/>
      <c r="H3023" s="6"/>
      <c r="I3023" s="4"/>
      <c r="V3023" s="6"/>
      <c r="X3023" s="6"/>
    </row>
    <row r="3024" spans="1:24" s="5" customFormat="1" x14ac:dyDescent="0.35">
      <c r="A3024" s="6"/>
      <c r="B3024" s="237"/>
      <c r="C3024" s="6"/>
      <c r="D3024" s="228" t="s">
        <v>393</v>
      </c>
      <c r="E3024" s="229"/>
      <c r="F3024" s="230"/>
      <c r="G3024" s="6"/>
      <c r="H3024" s="6"/>
      <c r="I3024" s="4"/>
      <c r="V3024" s="6"/>
      <c r="X3024" s="6"/>
    </row>
    <row r="3025" spans="1:24" s="5" customFormat="1" x14ac:dyDescent="0.35">
      <c r="A3025" s="6"/>
      <c r="B3025" s="237"/>
      <c r="C3025" s="6"/>
      <c r="D3025" s="228" t="s">
        <v>393</v>
      </c>
      <c r="E3025" s="229"/>
      <c r="F3025" s="230"/>
      <c r="G3025" s="6"/>
      <c r="H3025" s="6"/>
      <c r="I3025" s="4"/>
      <c r="V3025" s="6"/>
      <c r="X3025" s="6"/>
    </row>
    <row r="3026" spans="1:24" s="5" customFormat="1" x14ac:dyDescent="0.35">
      <c r="A3026" s="6"/>
      <c r="B3026" s="237"/>
      <c r="C3026" s="6"/>
      <c r="D3026" s="228" t="s">
        <v>393</v>
      </c>
      <c r="E3026" s="229"/>
      <c r="F3026" s="230"/>
      <c r="G3026" s="6"/>
      <c r="H3026" s="6"/>
      <c r="I3026" s="4"/>
      <c r="V3026" s="6"/>
      <c r="X3026" s="6"/>
    </row>
    <row r="3027" spans="1:24" s="5" customFormat="1" x14ac:dyDescent="0.35">
      <c r="A3027" s="6"/>
      <c r="B3027" s="237"/>
      <c r="C3027" s="6"/>
      <c r="D3027" s="228" t="s">
        <v>393</v>
      </c>
      <c r="E3027" s="229"/>
      <c r="F3027" s="230"/>
      <c r="G3027" s="6"/>
      <c r="H3027" s="6"/>
      <c r="I3027" s="4"/>
      <c r="V3027" s="6"/>
      <c r="X3027" s="6"/>
    </row>
    <row r="3028" spans="1:24" s="5" customFormat="1" x14ac:dyDescent="0.35">
      <c r="A3028" s="6"/>
      <c r="B3028" s="237"/>
      <c r="C3028" s="6"/>
      <c r="D3028" s="228" t="s">
        <v>393</v>
      </c>
      <c r="E3028" s="229"/>
      <c r="F3028" s="230"/>
      <c r="G3028" s="6"/>
      <c r="H3028" s="6"/>
      <c r="I3028" s="4"/>
      <c r="V3028" s="6"/>
      <c r="X3028" s="6"/>
    </row>
    <row r="3029" spans="1:24" s="5" customFormat="1" x14ac:dyDescent="0.35">
      <c r="A3029" s="6"/>
      <c r="B3029" s="237"/>
      <c r="C3029" s="6"/>
      <c r="D3029" s="228" t="s">
        <v>393</v>
      </c>
      <c r="E3029" s="229"/>
      <c r="F3029" s="230"/>
      <c r="G3029" s="6"/>
      <c r="H3029" s="6"/>
      <c r="I3029" s="4"/>
      <c r="V3029" s="6"/>
      <c r="X3029" s="6"/>
    </row>
    <row r="3030" spans="1:24" s="5" customFormat="1" x14ac:dyDescent="0.35">
      <c r="A3030" s="6"/>
      <c r="B3030" s="237"/>
      <c r="C3030" s="6"/>
      <c r="D3030" s="228" t="s">
        <v>393</v>
      </c>
      <c r="E3030" s="229"/>
      <c r="F3030" s="230"/>
      <c r="G3030" s="6"/>
      <c r="H3030" s="6"/>
      <c r="I3030" s="4"/>
      <c r="V3030" s="6"/>
      <c r="X3030" s="6"/>
    </row>
    <row r="3031" spans="1:24" s="5" customFormat="1" x14ac:dyDescent="0.35">
      <c r="A3031" s="6"/>
      <c r="B3031" s="237"/>
      <c r="C3031" s="6"/>
      <c r="D3031" s="228" t="s">
        <v>393</v>
      </c>
      <c r="E3031" s="229"/>
      <c r="F3031" s="230"/>
      <c r="G3031" s="6"/>
      <c r="H3031" s="6"/>
      <c r="I3031" s="4"/>
      <c r="V3031" s="6"/>
      <c r="X3031" s="6"/>
    </row>
    <row r="3032" spans="1:24" s="5" customFormat="1" x14ac:dyDescent="0.35">
      <c r="A3032" s="6"/>
      <c r="B3032" s="237"/>
      <c r="C3032" s="6"/>
      <c r="D3032" s="228" t="s">
        <v>393</v>
      </c>
      <c r="E3032" s="229"/>
      <c r="F3032" s="230"/>
      <c r="G3032" s="6"/>
      <c r="H3032" s="6"/>
      <c r="I3032" s="4"/>
      <c r="V3032" s="6"/>
      <c r="X3032" s="6"/>
    </row>
    <row r="3033" spans="1:24" s="5" customFormat="1" x14ac:dyDescent="0.35">
      <c r="A3033" s="6"/>
      <c r="B3033" s="237"/>
      <c r="C3033" s="6"/>
      <c r="D3033" s="228" t="s">
        <v>393</v>
      </c>
      <c r="E3033" s="229"/>
      <c r="F3033" s="230"/>
      <c r="G3033" s="6"/>
      <c r="H3033" s="6"/>
      <c r="I3033" s="4"/>
      <c r="V3033" s="6"/>
      <c r="X3033" s="6"/>
    </row>
    <row r="3034" spans="1:24" s="5" customFormat="1" x14ac:dyDescent="0.35">
      <c r="A3034" s="6"/>
      <c r="B3034" s="237"/>
      <c r="C3034" s="6"/>
      <c r="D3034" s="228" t="s">
        <v>393</v>
      </c>
      <c r="E3034" s="229"/>
      <c r="F3034" s="230"/>
      <c r="G3034" s="6"/>
      <c r="H3034" s="6"/>
      <c r="I3034" s="4"/>
      <c r="V3034" s="6"/>
      <c r="X3034" s="6"/>
    </row>
    <row r="3035" spans="1:24" s="5" customFormat="1" x14ac:dyDescent="0.35">
      <c r="A3035" s="6"/>
      <c r="B3035" s="237"/>
      <c r="C3035" s="6"/>
      <c r="D3035" s="228" t="s">
        <v>393</v>
      </c>
      <c r="E3035" s="229"/>
      <c r="F3035" s="230"/>
      <c r="G3035" s="6"/>
      <c r="H3035" s="6"/>
      <c r="I3035" s="4"/>
      <c r="V3035" s="6"/>
      <c r="X3035" s="6"/>
    </row>
    <row r="3036" spans="1:24" s="5" customFormat="1" x14ac:dyDescent="0.35">
      <c r="A3036" s="6"/>
      <c r="B3036" s="237"/>
      <c r="C3036" s="6"/>
      <c r="D3036" s="228" t="s">
        <v>393</v>
      </c>
      <c r="E3036" s="229"/>
      <c r="F3036" s="230"/>
      <c r="G3036" s="6"/>
      <c r="H3036" s="6"/>
      <c r="I3036" s="4"/>
      <c r="V3036" s="6"/>
      <c r="X3036" s="6"/>
    </row>
    <row r="3037" spans="1:24" s="5" customFormat="1" x14ac:dyDescent="0.35">
      <c r="A3037" s="6"/>
      <c r="B3037" s="237"/>
      <c r="C3037" s="6"/>
      <c r="D3037" s="228" t="s">
        <v>393</v>
      </c>
      <c r="E3037" s="229"/>
      <c r="F3037" s="230"/>
      <c r="G3037" s="6"/>
      <c r="H3037" s="6"/>
      <c r="I3037" s="4"/>
      <c r="V3037" s="6"/>
      <c r="X3037" s="6"/>
    </row>
    <row r="3038" spans="1:24" s="5" customFormat="1" x14ac:dyDescent="0.35">
      <c r="A3038" s="6"/>
      <c r="B3038" s="237"/>
      <c r="C3038" s="6"/>
      <c r="D3038" s="228" t="s">
        <v>393</v>
      </c>
      <c r="E3038" s="229"/>
      <c r="F3038" s="230"/>
      <c r="G3038" s="6"/>
      <c r="H3038" s="6"/>
      <c r="I3038" s="4"/>
      <c r="V3038" s="6"/>
      <c r="X3038" s="6"/>
    </row>
    <row r="3039" spans="1:24" s="5" customFormat="1" x14ac:dyDescent="0.35">
      <c r="A3039" s="6"/>
      <c r="B3039" s="237"/>
      <c r="C3039" s="6"/>
      <c r="D3039" s="228" t="s">
        <v>393</v>
      </c>
      <c r="E3039" s="229"/>
      <c r="F3039" s="230"/>
      <c r="G3039" s="6"/>
      <c r="H3039" s="6"/>
      <c r="I3039" s="4"/>
      <c r="V3039" s="6"/>
      <c r="X3039" s="6"/>
    </row>
    <row r="3040" spans="1:24" s="5" customFormat="1" x14ac:dyDescent="0.35">
      <c r="A3040" s="6"/>
      <c r="B3040" s="237"/>
      <c r="C3040" s="6"/>
      <c r="D3040" s="228" t="s">
        <v>393</v>
      </c>
      <c r="E3040" s="229"/>
      <c r="F3040" s="230"/>
      <c r="G3040" s="6"/>
      <c r="H3040" s="6"/>
      <c r="I3040" s="4"/>
      <c r="V3040" s="6"/>
      <c r="X3040" s="6"/>
    </row>
    <row r="3041" spans="1:24" s="5" customFormat="1" x14ac:dyDescent="0.35">
      <c r="A3041" s="6"/>
      <c r="B3041" s="237"/>
      <c r="C3041" s="6"/>
      <c r="D3041" s="228" t="s">
        <v>393</v>
      </c>
      <c r="E3041" s="229"/>
      <c r="F3041" s="230"/>
      <c r="G3041" s="6"/>
      <c r="H3041" s="6"/>
      <c r="I3041" s="4"/>
      <c r="V3041" s="6"/>
      <c r="X3041" s="6"/>
    </row>
    <row r="3042" spans="1:24" s="5" customFormat="1" x14ac:dyDescent="0.35">
      <c r="A3042" s="6"/>
      <c r="B3042" s="237"/>
      <c r="C3042" s="6"/>
      <c r="D3042" s="228" t="s">
        <v>393</v>
      </c>
      <c r="E3042" s="229"/>
      <c r="F3042" s="230"/>
      <c r="G3042" s="6"/>
      <c r="H3042" s="6"/>
      <c r="I3042" s="4"/>
      <c r="V3042" s="6"/>
      <c r="X3042" s="6"/>
    </row>
    <row r="3043" spans="1:24" s="5" customFormat="1" x14ac:dyDescent="0.35">
      <c r="A3043" s="6"/>
      <c r="B3043" s="237"/>
      <c r="C3043" s="6"/>
      <c r="D3043" s="228" t="s">
        <v>393</v>
      </c>
      <c r="E3043" s="229"/>
      <c r="F3043" s="230"/>
      <c r="G3043" s="6"/>
      <c r="H3043" s="6"/>
      <c r="I3043" s="4"/>
      <c r="V3043" s="6"/>
      <c r="X3043" s="6"/>
    </row>
    <row r="3044" spans="1:24" s="5" customFormat="1" x14ac:dyDescent="0.35">
      <c r="A3044" s="6"/>
      <c r="B3044" s="237"/>
      <c r="C3044" s="6"/>
      <c r="D3044" s="228" t="s">
        <v>393</v>
      </c>
      <c r="E3044" s="229"/>
      <c r="F3044" s="230"/>
      <c r="G3044" s="6"/>
      <c r="H3044" s="6"/>
      <c r="I3044" s="4"/>
      <c r="V3044" s="6"/>
      <c r="X3044" s="6"/>
    </row>
    <row r="3045" spans="1:24" s="5" customFormat="1" x14ac:dyDescent="0.35">
      <c r="A3045" s="6"/>
      <c r="B3045" s="237"/>
      <c r="C3045" s="6"/>
      <c r="D3045" s="228" t="s">
        <v>393</v>
      </c>
      <c r="E3045" s="229"/>
      <c r="F3045" s="230"/>
      <c r="G3045" s="6"/>
      <c r="H3045" s="6"/>
      <c r="I3045" s="4"/>
      <c r="V3045" s="6"/>
      <c r="X3045" s="6"/>
    </row>
    <row r="3046" spans="1:24" s="5" customFormat="1" x14ac:dyDescent="0.35">
      <c r="A3046" s="6"/>
      <c r="B3046" s="237"/>
      <c r="C3046" s="6"/>
      <c r="D3046" s="228" t="s">
        <v>393</v>
      </c>
      <c r="E3046" s="229"/>
      <c r="F3046" s="230"/>
      <c r="G3046" s="6"/>
      <c r="H3046" s="6"/>
      <c r="I3046" s="4"/>
      <c r="V3046" s="6"/>
      <c r="X3046" s="6"/>
    </row>
    <row r="3047" spans="1:24" s="5" customFormat="1" x14ac:dyDescent="0.35">
      <c r="A3047" s="6"/>
      <c r="B3047" s="237"/>
      <c r="C3047" s="6"/>
      <c r="D3047" s="228" t="s">
        <v>393</v>
      </c>
      <c r="E3047" s="229"/>
      <c r="F3047" s="230"/>
      <c r="G3047" s="6"/>
      <c r="H3047" s="6"/>
      <c r="I3047" s="4"/>
      <c r="V3047" s="6"/>
      <c r="X3047" s="6"/>
    </row>
    <row r="3048" spans="1:24" s="5" customFormat="1" x14ac:dyDescent="0.35">
      <c r="A3048" s="6"/>
      <c r="B3048" s="237"/>
      <c r="C3048" s="6"/>
      <c r="D3048" s="228" t="s">
        <v>393</v>
      </c>
      <c r="E3048" s="229"/>
      <c r="F3048" s="230"/>
      <c r="G3048" s="6"/>
      <c r="H3048" s="6"/>
      <c r="I3048" s="4"/>
      <c r="V3048" s="6"/>
      <c r="X3048" s="6"/>
    </row>
    <row r="3049" spans="1:24" s="5" customFormat="1" x14ac:dyDescent="0.35">
      <c r="A3049" s="6"/>
      <c r="B3049" s="237"/>
      <c r="C3049" s="6"/>
      <c r="D3049" s="228" t="s">
        <v>393</v>
      </c>
      <c r="E3049" s="229"/>
      <c r="F3049" s="230"/>
      <c r="G3049" s="6"/>
      <c r="H3049" s="6"/>
      <c r="I3049" s="4"/>
      <c r="V3049" s="6"/>
      <c r="X3049" s="6"/>
    </row>
    <row r="3050" spans="1:24" s="5" customFormat="1" x14ac:dyDescent="0.35">
      <c r="A3050" s="6"/>
      <c r="B3050" s="237"/>
      <c r="C3050" s="6"/>
      <c r="D3050" s="228" t="s">
        <v>393</v>
      </c>
      <c r="E3050" s="229"/>
      <c r="F3050" s="230"/>
      <c r="G3050" s="6"/>
      <c r="H3050" s="6"/>
      <c r="I3050" s="4"/>
      <c r="V3050" s="6"/>
      <c r="X3050" s="6"/>
    </row>
    <row r="3051" spans="1:24" s="5" customFormat="1" x14ac:dyDescent="0.35">
      <c r="A3051" s="6"/>
      <c r="B3051" s="237"/>
      <c r="C3051" s="6"/>
      <c r="D3051" s="228" t="s">
        <v>393</v>
      </c>
      <c r="E3051" s="229"/>
      <c r="F3051" s="230"/>
      <c r="G3051" s="6"/>
      <c r="H3051" s="6"/>
      <c r="I3051" s="4"/>
      <c r="V3051" s="6"/>
      <c r="X3051" s="6"/>
    </row>
    <row r="3052" spans="1:24" s="5" customFormat="1" x14ac:dyDescent="0.35">
      <c r="A3052" s="6"/>
      <c r="B3052" s="237"/>
      <c r="C3052" s="6"/>
      <c r="D3052" s="228" t="s">
        <v>393</v>
      </c>
      <c r="E3052" s="229"/>
      <c r="F3052" s="230"/>
      <c r="G3052" s="6"/>
      <c r="H3052" s="6"/>
      <c r="I3052" s="4"/>
      <c r="V3052" s="6"/>
      <c r="X3052" s="6"/>
    </row>
    <row r="3053" spans="1:24" s="5" customFormat="1" x14ac:dyDescent="0.35">
      <c r="A3053" s="6"/>
      <c r="B3053" s="237"/>
      <c r="C3053" s="6"/>
      <c r="D3053" s="228" t="s">
        <v>393</v>
      </c>
      <c r="E3053" s="229"/>
      <c r="F3053" s="230"/>
      <c r="G3053" s="6"/>
      <c r="H3053" s="6"/>
      <c r="I3053" s="4"/>
      <c r="V3053" s="6"/>
      <c r="X3053" s="6"/>
    </row>
    <row r="3054" spans="1:24" s="5" customFormat="1" x14ac:dyDescent="0.35">
      <c r="A3054" s="6"/>
      <c r="B3054" s="237"/>
      <c r="C3054" s="6"/>
      <c r="D3054" s="228" t="s">
        <v>393</v>
      </c>
      <c r="E3054" s="229"/>
      <c r="F3054" s="230"/>
      <c r="G3054" s="6"/>
      <c r="H3054" s="6"/>
      <c r="I3054" s="4"/>
      <c r="V3054" s="6"/>
      <c r="X3054" s="6"/>
    </row>
    <row r="3055" spans="1:24" s="5" customFormat="1" x14ac:dyDescent="0.35">
      <c r="A3055" s="6"/>
      <c r="B3055" s="237"/>
      <c r="C3055" s="6"/>
      <c r="D3055" s="228" t="s">
        <v>393</v>
      </c>
      <c r="E3055" s="229"/>
      <c r="F3055" s="230"/>
      <c r="G3055" s="6"/>
      <c r="H3055" s="6"/>
      <c r="I3055" s="4"/>
      <c r="V3055" s="6"/>
      <c r="X3055" s="6"/>
    </row>
    <row r="3056" spans="1:24" s="5" customFormat="1" x14ac:dyDescent="0.35">
      <c r="A3056" s="6"/>
      <c r="B3056" s="237"/>
      <c r="C3056" s="6"/>
      <c r="D3056" s="228" t="s">
        <v>393</v>
      </c>
      <c r="E3056" s="229"/>
      <c r="F3056" s="230"/>
      <c r="G3056" s="6"/>
      <c r="H3056" s="6"/>
      <c r="I3056" s="4"/>
      <c r="V3056" s="6"/>
      <c r="X3056" s="6"/>
    </row>
    <row r="3057" spans="1:24" s="5" customFormat="1" x14ac:dyDescent="0.35">
      <c r="A3057" s="6"/>
      <c r="B3057" s="237"/>
      <c r="C3057" s="6"/>
      <c r="D3057" s="228" t="s">
        <v>393</v>
      </c>
      <c r="E3057" s="229"/>
      <c r="F3057" s="230"/>
      <c r="G3057" s="6"/>
      <c r="H3057" s="6"/>
      <c r="I3057" s="4"/>
      <c r="V3057" s="6"/>
      <c r="X3057" s="6"/>
    </row>
    <row r="3058" spans="1:24" s="5" customFormat="1" x14ac:dyDescent="0.35">
      <c r="A3058" s="6"/>
      <c r="B3058" s="237"/>
      <c r="C3058" s="6"/>
      <c r="D3058" s="228" t="s">
        <v>393</v>
      </c>
      <c r="E3058" s="229"/>
      <c r="F3058" s="230"/>
      <c r="G3058" s="6"/>
      <c r="H3058" s="6"/>
      <c r="I3058" s="4"/>
      <c r="V3058" s="6"/>
      <c r="X3058" s="6"/>
    </row>
    <row r="3059" spans="1:24" s="5" customFormat="1" x14ac:dyDescent="0.35">
      <c r="A3059" s="6"/>
      <c r="B3059" s="237"/>
      <c r="C3059" s="6"/>
      <c r="D3059" s="228" t="s">
        <v>393</v>
      </c>
      <c r="E3059" s="229"/>
      <c r="F3059" s="230"/>
      <c r="G3059" s="6"/>
      <c r="H3059" s="6"/>
      <c r="I3059" s="4"/>
      <c r="V3059" s="6"/>
      <c r="X3059" s="6"/>
    </row>
    <row r="3060" spans="1:24" s="5" customFormat="1" x14ac:dyDescent="0.35">
      <c r="A3060" s="6"/>
      <c r="B3060" s="237"/>
      <c r="C3060" s="6"/>
      <c r="D3060" s="228" t="s">
        <v>393</v>
      </c>
      <c r="E3060" s="229"/>
      <c r="F3060" s="230"/>
      <c r="G3060" s="6"/>
      <c r="H3060" s="6"/>
      <c r="I3060" s="4"/>
      <c r="V3060" s="6"/>
      <c r="X3060" s="6"/>
    </row>
    <row r="3061" spans="1:24" s="5" customFormat="1" x14ac:dyDescent="0.35">
      <c r="A3061" s="6"/>
      <c r="B3061" s="237"/>
      <c r="C3061" s="6"/>
      <c r="D3061" s="228" t="s">
        <v>393</v>
      </c>
      <c r="E3061" s="229"/>
      <c r="F3061" s="230"/>
      <c r="G3061" s="6"/>
      <c r="H3061" s="6"/>
      <c r="I3061" s="4"/>
      <c r="V3061" s="6"/>
      <c r="X3061" s="6"/>
    </row>
    <row r="3062" spans="1:24" s="5" customFormat="1" x14ac:dyDescent="0.35">
      <c r="A3062" s="6"/>
      <c r="B3062" s="237"/>
      <c r="C3062" s="6"/>
      <c r="D3062" s="228" t="s">
        <v>393</v>
      </c>
      <c r="E3062" s="229"/>
      <c r="F3062" s="230"/>
      <c r="G3062" s="6"/>
      <c r="H3062" s="6"/>
      <c r="I3062" s="4"/>
      <c r="V3062" s="6"/>
      <c r="X3062" s="6"/>
    </row>
    <row r="3063" spans="1:24" s="5" customFormat="1" x14ac:dyDescent="0.35">
      <c r="A3063" s="6"/>
      <c r="B3063" s="237"/>
      <c r="C3063" s="6"/>
      <c r="D3063" s="228" t="s">
        <v>393</v>
      </c>
      <c r="E3063" s="229"/>
      <c r="F3063" s="230"/>
      <c r="G3063" s="6"/>
      <c r="H3063" s="6"/>
      <c r="I3063" s="4"/>
      <c r="V3063" s="6"/>
      <c r="X3063" s="6"/>
    </row>
    <row r="3064" spans="1:24" s="5" customFormat="1" x14ac:dyDescent="0.35">
      <c r="A3064" s="6"/>
      <c r="B3064" s="237"/>
      <c r="C3064" s="6"/>
      <c r="D3064" s="228" t="s">
        <v>393</v>
      </c>
      <c r="E3064" s="229"/>
      <c r="F3064" s="230"/>
      <c r="G3064" s="6"/>
      <c r="H3064" s="6"/>
      <c r="I3064" s="4"/>
      <c r="V3064" s="6"/>
      <c r="X3064" s="6"/>
    </row>
    <row r="3065" spans="1:24" s="5" customFormat="1" x14ac:dyDescent="0.35">
      <c r="A3065" s="6"/>
      <c r="B3065" s="237"/>
      <c r="C3065" s="6"/>
      <c r="D3065" s="228" t="s">
        <v>393</v>
      </c>
      <c r="E3065" s="229"/>
      <c r="F3065" s="230"/>
      <c r="G3065" s="6"/>
      <c r="H3065" s="6"/>
      <c r="I3065" s="4"/>
      <c r="V3065" s="6"/>
      <c r="X3065" s="6"/>
    </row>
    <row r="3066" spans="1:24" s="5" customFormat="1" x14ac:dyDescent="0.35">
      <c r="A3066" s="6"/>
      <c r="B3066" s="237"/>
      <c r="C3066" s="6"/>
      <c r="D3066" s="228" t="s">
        <v>393</v>
      </c>
      <c r="E3066" s="229"/>
      <c r="F3066" s="230"/>
      <c r="G3066" s="6"/>
      <c r="H3066" s="6"/>
      <c r="I3066" s="4"/>
      <c r="V3066" s="6"/>
      <c r="X3066" s="6"/>
    </row>
    <row r="3067" spans="1:24" s="5" customFormat="1" x14ac:dyDescent="0.35">
      <c r="A3067" s="6"/>
      <c r="B3067" s="237"/>
      <c r="C3067" s="6"/>
      <c r="D3067" s="228" t="s">
        <v>393</v>
      </c>
      <c r="E3067" s="229"/>
      <c r="F3067" s="230"/>
      <c r="G3067" s="6"/>
      <c r="H3067" s="6"/>
      <c r="I3067" s="4"/>
      <c r="V3067" s="6"/>
      <c r="X3067" s="6"/>
    </row>
    <row r="3068" spans="1:24" s="5" customFormat="1" x14ac:dyDescent="0.35">
      <c r="A3068" s="6"/>
      <c r="B3068" s="237"/>
      <c r="C3068" s="6"/>
      <c r="D3068" s="228" t="s">
        <v>393</v>
      </c>
      <c r="E3068" s="229"/>
      <c r="F3068" s="230"/>
      <c r="G3068" s="6"/>
      <c r="H3068" s="6"/>
      <c r="I3068" s="4"/>
      <c r="V3068" s="6"/>
      <c r="X3068" s="6"/>
    </row>
    <row r="3069" spans="1:24" s="5" customFormat="1" x14ac:dyDescent="0.35">
      <c r="A3069" s="6"/>
      <c r="B3069" s="237"/>
      <c r="C3069" s="6"/>
      <c r="D3069" s="228" t="s">
        <v>393</v>
      </c>
      <c r="E3069" s="229"/>
      <c r="F3069" s="230"/>
      <c r="G3069" s="6"/>
      <c r="H3069" s="6"/>
      <c r="I3069" s="4"/>
      <c r="V3069" s="6"/>
      <c r="X3069" s="6"/>
    </row>
    <row r="3070" spans="1:24" s="5" customFormat="1" x14ac:dyDescent="0.35">
      <c r="A3070" s="6"/>
      <c r="B3070" s="237"/>
      <c r="C3070" s="6"/>
      <c r="D3070" s="228" t="s">
        <v>393</v>
      </c>
      <c r="E3070" s="229"/>
      <c r="F3070" s="230"/>
      <c r="G3070" s="6"/>
      <c r="H3070" s="6"/>
      <c r="I3070" s="4"/>
      <c r="V3070" s="6"/>
      <c r="X3070" s="6"/>
    </row>
    <row r="3071" spans="1:24" s="5" customFormat="1" x14ac:dyDescent="0.35">
      <c r="A3071" s="6"/>
      <c r="B3071" s="237"/>
      <c r="C3071" s="6"/>
      <c r="D3071" s="228" t="s">
        <v>393</v>
      </c>
      <c r="E3071" s="229"/>
      <c r="F3071" s="230"/>
      <c r="G3071" s="6"/>
      <c r="H3071" s="6"/>
      <c r="I3071" s="4"/>
      <c r="V3071" s="6"/>
      <c r="X3071" s="6"/>
    </row>
    <row r="3072" spans="1:24" s="5" customFormat="1" x14ac:dyDescent="0.35">
      <c r="A3072" s="6"/>
      <c r="B3072" s="237"/>
      <c r="C3072" s="6"/>
      <c r="D3072" s="228" t="s">
        <v>393</v>
      </c>
      <c r="E3072" s="229"/>
      <c r="F3072" s="230"/>
      <c r="G3072" s="6"/>
      <c r="H3072" s="6"/>
      <c r="I3072" s="4"/>
      <c r="V3072" s="6"/>
      <c r="X3072" s="6"/>
    </row>
    <row r="3073" spans="1:24" s="5" customFormat="1" x14ac:dyDescent="0.35">
      <c r="A3073" s="6"/>
      <c r="B3073" s="237"/>
      <c r="C3073" s="6"/>
      <c r="D3073" s="228" t="s">
        <v>393</v>
      </c>
      <c r="E3073" s="229"/>
      <c r="F3073" s="230"/>
      <c r="G3073" s="6"/>
      <c r="H3073" s="6"/>
      <c r="I3073" s="4"/>
      <c r="V3073" s="6"/>
      <c r="X3073" s="6"/>
    </row>
    <row r="3074" spans="1:24" s="5" customFormat="1" x14ac:dyDescent="0.35">
      <c r="A3074" s="6"/>
      <c r="B3074" s="237"/>
      <c r="C3074" s="6"/>
      <c r="D3074" s="228" t="s">
        <v>393</v>
      </c>
      <c r="E3074" s="229"/>
      <c r="F3074" s="230"/>
      <c r="G3074" s="6"/>
      <c r="H3074" s="6"/>
      <c r="I3074" s="4"/>
      <c r="V3074" s="6"/>
      <c r="X3074" s="6"/>
    </row>
    <row r="3075" spans="1:24" s="5" customFormat="1" x14ac:dyDescent="0.35">
      <c r="A3075" s="6"/>
      <c r="B3075" s="237"/>
      <c r="C3075" s="6"/>
      <c r="D3075" s="228" t="s">
        <v>393</v>
      </c>
      <c r="E3075" s="229"/>
      <c r="F3075" s="230"/>
      <c r="G3075" s="6"/>
      <c r="H3075" s="6"/>
      <c r="I3075" s="4"/>
      <c r="V3075" s="6"/>
      <c r="X3075" s="6"/>
    </row>
    <row r="3076" spans="1:24" s="5" customFormat="1" x14ac:dyDescent="0.35">
      <c r="A3076" s="6"/>
      <c r="B3076" s="237"/>
      <c r="C3076" s="6"/>
      <c r="D3076" s="228" t="s">
        <v>393</v>
      </c>
      <c r="E3076" s="229"/>
      <c r="F3076" s="230"/>
      <c r="G3076" s="6"/>
      <c r="H3076" s="6"/>
      <c r="I3076" s="4"/>
      <c r="V3076" s="6"/>
      <c r="X3076" s="6"/>
    </row>
    <row r="3077" spans="1:24" s="5" customFormat="1" x14ac:dyDescent="0.35">
      <c r="A3077" s="6"/>
      <c r="B3077" s="237"/>
      <c r="C3077" s="6"/>
      <c r="D3077" s="228" t="s">
        <v>393</v>
      </c>
      <c r="E3077" s="229"/>
      <c r="F3077" s="230"/>
      <c r="G3077" s="6"/>
      <c r="H3077" s="6"/>
      <c r="I3077" s="4"/>
      <c r="V3077" s="6"/>
      <c r="X3077" s="6"/>
    </row>
    <row r="3078" spans="1:24" s="5" customFormat="1" x14ac:dyDescent="0.35">
      <c r="A3078" s="6"/>
      <c r="B3078" s="237"/>
      <c r="C3078" s="6"/>
      <c r="D3078" s="228" t="s">
        <v>393</v>
      </c>
      <c r="E3078" s="229"/>
      <c r="F3078" s="230"/>
      <c r="G3078" s="6"/>
      <c r="H3078" s="6"/>
      <c r="I3078" s="4"/>
      <c r="V3078" s="6"/>
      <c r="X3078" s="6"/>
    </row>
    <row r="3079" spans="1:24" s="5" customFormat="1" x14ac:dyDescent="0.35">
      <c r="A3079" s="6"/>
      <c r="B3079" s="237"/>
      <c r="C3079" s="6"/>
      <c r="D3079" s="228" t="s">
        <v>393</v>
      </c>
      <c r="E3079" s="229"/>
      <c r="F3079" s="230"/>
      <c r="G3079" s="6"/>
      <c r="H3079" s="6"/>
      <c r="I3079" s="4"/>
      <c r="V3079" s="6"/>
      <c r="X3079" s="6"/>
    </row>
    <row r="3080" spans="1:24" s="5" customFormat="1" x14ac:dyDescent="0.35">
      <c r="A3080" s="6"/>
      <c r="B3080" s="237"/>
      <c r="C3080" s="6"/>
      <c r="D3080" s="228" t="s">
        <v>393</v>
      </c>
      <c r="E3080" s="229"/>
      <c r="F3080" s="230"/>
      <c r="G3080" s="6"/>
      <c r="H3080" s="6"/>
      <c r="I3080" s="4"/>
      <c r="V3080" s="6"/>
      <c r="X3080" s="6"/>
    </row>
    <row r="3081" spans="1:24" s="5" customFormat="1" x14ac:dyDescent="0.35">
      <c r="A3081" s="6"/>
      <c r="B3081" s="237"/>
      <c r="C3081" s="6"/>
      <c r="D3081" s="228" t="s">
        <v>393</v>
      </c>
      <c r="E3081" s="229"/>
      <c r="F3081" s="230"/>
      <c r="G3081" s="6"/>
      <c r="H3081" s="6"/>
      <c r="I3081" s="4"/>
      <c r="V3081" s="6"/>
      <c r="X3081" s="6"/>
    </row>
    <row r="3082" spans="1:24" s="5" customFormat="1" x14ac:dyDescent="0.35">
      <c r="A3082" s="6"/>
      <c r="B3082" s="237"/>
      <c r="C3082" s="6"/>
      <c r="D3082" s="228" t="s">
        <v>393</v>
      </c>
      <c r="E3082" s="229"/>
      <c r="F3082" s="230"/>
      <c r="G3082" s="6"/>
      <c r="H3082" s="6"/>
      <c r="I3082" s="4"/>
      <c r="V3082" s="6"/>
      <c r="X3082" s="6"/>
    </row>
    <row r="3083" spans="1:24" s="5" customFormat="1" x14ac:dyDescent="0.35">
      <c r="A3083" s="6"/>
      <c r="B3083" s="237"/>
      <c r="C3083" s="6"/>
      <c r="D3083" s="228" t="s">
        <v>393</v>
      </c>
      <c r="E3083" s="229"/>
      <c r="F3083" s="230"/>
      <c r="G3083" s="6"/>
      <c r="H3083" s="6"/>
      <c r="I3083" s="4"/>
      <c r="V3083" s="6"/>
      <c r="X3083" s="6"/>
    </row>
    <row r="3084" spans="1:24" s="5" customFormat="1" x14ac:dyDescent="0.35">
      <c r="A3084" s="6"/>
      <c r="B3084" s="237"/>
      <c r="C3084" s="6"/>
      <c r="D3084" s="228" t="s">
        <v>393</v>
      </c>
      <c r="E3084" s="229"/>
      <c r="F3084" s="230"/>
      <c r="G3084" s="6"/>
      <c r="H3084" s="6"/>
      <c r="I3084" s="4"/>
      <c r="V3084" s="6"/>
      <c r="X3084" s="6"/>
    </row>
    <row r="3085" spans="1:24" s="5" customFormat="1" x14ac:dyDescent="0.35">
      <c r="A3085" s="6"/>
      <c r="B3085" s="237"/>
      <c r="C3085" s="6"/>
      <c r="D3085" s="228" t="s">
        <v>393</v>
      </c>
      <c r="E3085" s="229"/>
      <c r="F3085" s="230"/>
      <c r="G3085" s="6"/>
      <c r="H3085" s="6"/>
      <c r="I3085" s="4"/>
      <c r="V3085" s="6"/>
      <c r="X3085" s="6"/>
    </row>
    <row r="3086" spans="1:24" s="5" customFormat="1" x14ac:dyDescent="0.35">
      <c r="A3086" s="6"/>
      <c r="B3086" s="237"/>
      <c r="C3086" s="6"/>
      <c r="D3086" s="228" t="s">
        <v>393</v>
      </c>
      <c r="E3086" s="229"/>
      <c r="F3086" s="230"/>
      <c r="G3086" s="6"/>
      <c r="H3086" s="6"/>
      <c r="I3086" s="4"/>
      <c r="V3086" s="6"/>
      <c r="X3086" s="6"/>
    </row>
    <row r="3087" spans="1:24" s="5" customFormat="1" x14ac:dyDescent="0.35">
      <c r="A3087" s="6"/>
      <c r="B3087" s="237"/>
      <c r="C3087" s="6"/>
      <c r="D3087" s="228" t="s">
        <v>393</v>
      </c>
      <c r="E3087" s="229"/>
      <c r="F3087" s="230"/>
      <c r="G3087" s="6"/>
      <c r="H3087" s="6"/>
      <c r="I3087" s="4"/>
      <c r="V3087" s="6"/>
      <c r="X3087" s="6"/>
    </row>
    <row r="3088" spans="1:24" s="5" customFormat="1" x14ac:dyDescent="0.35">
      <c r="A3088" s="6"/>
      <c r="B3088" s="237"/>
      <c r="C3088" s="6"/>
      <c r="D3088" s="228" t="s">
        <v>393</v>
      </c>
      <c r="E3088" s="229"/>
      <c r="F3088" s="230"/>
      <c r="G3088" s="6"/>
      <c r="H3088" s="6"/>
      <c r="I3088" s="4"/>
      <c r="V3088" s="6"/>
      <c r="X3088" s="6"/>
    </row>
    <row r="3089" spans="1:24" s="5" customFormat="1" x14ac:dyDescent="0.35">
      <c r="A3089" s="6"/>
      <c r="B3089" s="237"/>
      <c r="C3089" s="6"/>
      <c r="D3089" s="228" t="s">
        <v>393</v>
      </c>
      <c r="E3089" s="229"/>
      <c r="F3089" s="230"/>
      <c r="G3089" s="6"/>
      <c r="H3089" s="6"/>
      <c r="I3089" s="4"/>
      <c r="V3089" s="6"/>
      <c r="X3089" s="6"/>
    </row>
    <row r="3090" spans="1:24" s="5" customFormat="1" x14ac:dyDescent="0.35">
      <c r="A3090" s="6"/>
      <c r="B3090" s="237"/>
      <c r="C3090" s="6"/>
      <c r="D3090" s="228" t="s">
        <v>393</v>
      </c>
      <c r="E3090" s="229"/>
      <c r="F3090" s="230"/>
      <c r="G3090" s="6"/>
      <c r="H3090" s="6"/>
      <c r="I3090" s="4"/>
      <c r="V3090" s="6"/>
      <c r="X3090" s="6"/>
    </row>
    <row r="3091" spans="1:24" s="5" customFormat="1" x14ac:dyDescent="0.35">
      <c r="A3091" s="6"/>
      <c r="B3091" s="237"/>
      <c r="C3091" s="6"/>
      <c r="D3091" s="228" t="s">
        <v>393</v>
      </c>
      <c r="E3091" s="229"/>
      <c r="F3091" s="230"/>
      <c r="G3091" s="6"/>
      <c r="H3091" s="6"/>
      <c r="I3091" s="4"/>
      <c r="V3091" s="6"/>
      <c r="X3091" s="6"/>
    </row>
    <row r="3092" spans="1:24" s="5" customFormat="1" x14ac:dyDescent="0.35">
      <c r="A3092" s="6"/>
      <c r="B3092" s="237"/>
      <c r="C3092" s="6"/>
      <c r="D3092" s="228" t="s">
        <v>393</v>
      </c>
      <c r="E3092" s="229"/>
      <c r="F3092" s="230"/>
      <c r="G3092" s="6"/>
      <c r="H3092" s="6"/>
      <c r="I3092" s="4"/>
      <c r="V3092" s="6"/>
      <c r="X3092" s="6"/>
    </row>
    <row r="3093" spans="1:24" s="5" customFormat="1" x14ac:dyDescent="0.35">
      <c r="A3093" s="6"/>
      <c r="B3093" s="237"/>
      <c r="C3093" s="6"/>
      <c r="D3093" s="228" t="s">
        <v>393</v>
      </c>
      <c r="E3093" s="229"/>
      <c r="F3093" s="230"/>
      <c r="G3093" s="6"/>
      <c r="H3093" s="6"/>
      <c r="I3093" s="4"/>
      <c r="V3093" s="6"/>
      <c r="X3093" s="6"/>
    </row>
    <row r="3094" spans="1:24" s="5" customFormat="1" x14ac:dyDescent="0.35">
      <c r="A3094" s="6"/>
      <c r="B3094" s="237"/>
      <c r="C3094" s="6"/>
      <c r="D3094" s="228" t="s">
        <v>393</v>
      </c>
      <c r="E3094" s="229"/>
      <c r="F3094" s="230"/>
      <c r="G3094" s="6"/>
      <c r="H3094" s="6"/>
      <c r="I3094" s="4"/>
      <c r="V3094" s="6"/>
      <c r="X3094" s="6"/>
    </row>
    <row r="3095" spans="1:24" s="5" customFormat="1" x14ac:dyDescent="0.35">
      <c r="A3095" s="6"/>
      <c r="B3095" s="237"/>
      <c r="C3095" s="6"/>
      <c r="D3095" s="228" t="s">
        <v>393</v>
      </c>
      <c r="E3095" s="229"/>
      <c r="F3095" s="230"/>
      <c r="G3095" s="6"/>
      <c r="H3095" s="6"/>
      <c r="I3095" s="4"/>
      <c r="V3095" s="6"/>
      <c r="X3095" s="6"/>
    </row>
    <row r="3096" spans="1:24" s="5" customFormat="1" x14ac:dyDescent="0.35">
      <c r="A3096" s="6"/>
      <c r="B3096" s="237"/>
      <c r="C3096" s="6"/>
      <c r="D3096" s="228" t="s">
        <v>393</v>
      </c>
      <c r="E3096" s="229"/>
      <c r="F3096" s="230"/>
      <c r="G3096" s="6"/>
      <c r="H3096" s="6"/>
      <c r="I3096" s="4"/>
      <c r="V3096" s="6"/>
      <c r="X3096" s="6"/>
    </row>
    <row r="3097" spans="1:24" s="5" customFormat="1" x14ac:dyDescent="0.35">
      <c r="A3097" s="6"/>
      <c r="B3097" s="237"/>
      <c r="C3097" s="6"/>
      <c r="D3097" s="228" t="s">
        <v>393</v>
      </c>
      <c r="E3097" s="229"/>
      <c r="F3097" s="230"/>
      <c r="G3097" s="6"/>
      <c r="H3097" s="6"/>
      <c r="I3097" s="4"/>
      <c r="V3097" s="6"/>
      <c r="X3097" s="6"/>
    </row>
    <row r="3098" spans="1:24" s="5" customFormat="1" x14ac:dyDescent="0.35">
      <c r="A3098" s="6"/>
      <c r="B3098" s="237"/>
      <c r="C3098" s="6"/>
      <c r="D3098" s="228" t="s">
        <v>393</v>
      </c>
      <c r="E3098" s="229"/>
      <c r="F3098" s="230"/>
      <c r="G3098" s="6"/>
      <c r="H3098" s="6"/>
      <c r="I3098" s="4"/>
      <c r="V3098" s="6"/>
      <c r="X3098" s="6"/>
    </row>
    <row r="3099" spans="1:24" s="5" customFormat="1" x14ac:dyDescent="0.35">
      <c r="A3099" s="6"/>
      <c r="B3099" s="237"/>
      <c r="C3099" s="6"/>
      <c r="D3099" s="228" t="s">
        <v>393</v>
      </c>
      <c r="E3099" s="229"/>
      <c r="F3099" s="230"/>
      <c r="G3099" s="6"/>
      <c r="H3099" s="6"/>
      <c r="I3099" s="4"/>
      <c r="V3099" s="6"/>
      <c r="X3099" s="6"/>
    </row>
    <row r="3100" spans="1:24" s="5" customFormat="1" x14ac:dyDescent="0.35">
      <c r="A3100" s="6"/>
      <c r="B3100" s="237"/>
      <c r="C3100" s="6"/>
      <c r="D3100" s="228" t="s">
        <v>393</v>
      </c>
      <c r="E3100" s="229"/>
      <c r="F3100" s="230"/>
      <c r="G3100" s="6"/>
      <c r="H3100" s="6"/>
      <c r="I3100" s="4"/>
      <c r="V3100" s="6"/>
      <c r="X3100" s="6"/>
    </row>
    <row r="3101" spans="1:24" s="5" customFormat="1" x14ac:dyDescent="0.35">
      <c r="A3101" s="6"/>
      <c r="B3101" s="237"/>
      <c r="C3101" s="6"/>
      <c r="D3101" s="228" t="s">
        <v>393</v>
      </c>
      <c r="E3101" s="229"/>
      <c r="F3101" s="230"/>
      <c r="G3101" s="6"/>
      <c r="H3101" s="6"/>
      <c r="I3101" s="4"/>
      <c r="V3101" s="6"/>
      <c r="X3101" s="6"/>
    </row>
    <row r="3102" spans="1:24" s="5" customFormat="1" x14ac:dyDescent="0.35">
      <c r="A3102" s="6"/>
      <c r="B3102" s="237"/>
      <c r="C3102" s="6"/>
      <c r="D3102" s="228" t="s">
        <v>393</v>
      </c>
      <c r="E3102" s="229"/>
      <c r="F3102" s="230"/>
      <c r="G3102" s="6"/>
      <c r="H3102" s="6"/>
      <c r="I3102" s="4"/>
      <c r="V3102" s="6"/>
      <c r="X3102" s="6"/>
    </row>
    <row r="3103" spans="1:24" s="5" customFormat="1" x14ac:dyDescent="0.35">
      <c r="A3103" s="6"/>
      <c r="B3103" s="237"/>
      <c r="C3103" s="6"/>
      <c r="D3103" s="228" t="s">
        <v>393</v>
      </c>
      <c r="E3103" s="229"/>
      <c r="F3103" s="230"/>
      <c r="G3103" s="6"/>
      <c r="H3103" s="6"/>
      <c r="I3103" s="4"/>
      <c r="V3103" s="6"/>
      <c r="X3103" s="6"/>
    </row>
    <row r="3104" spans="1:24" s="5" customFormat="1" x14ac:dyDescent="0.35">
      <c r="A3104" s="6"/>
      <c r="B3104" s="237"/>
      <c r="C3104" s="6"/>
      <c r="D3104" s="228" t="s">
        <v>393</v>
      </c>
      <c r="E3104" s="229"/>
      <c r="F3104" s="230"/>
      <c r="G3104" s="6"/>
      <c r="H3104" s="6"/>
      <c r="I3104" s="4"/>
      <c r="V3104" s="6"/>
      <c r="X3104" s="6"/>
    </row>
    <row r="3105" spans="1:24" s="5" customFormat="1" x14ac:dyDescent="0.35">
      <c r="A3105" s="6"/>
      <c r="B3105" s="237"/>
      <c r="C3105" s="6"/>
      <c r="D3105" s="228" t="s">
        <v>393</v>
      </c>
      <c r="E3105" s="229"/>
      <c r="F3105" s="230"/>
      <c r="G3105" s="6"/>
      <c r="H3105" s="6"/>
      <c r="I3105" s="4"/>
      <c r="V3105" s="6"/>
      <c r="X3105" s="6"/>
    </row>
    <row r="3106" spans="1:24" s="5" customFormat="1" x14ac:dyDescent="0.35">
      <c r="A3106" s="6"/>
      <c r="B3106" s="237"/>
      <c r="C3106" s="6"/>
      <c r="D3106" s="228" t="s">
        <v>393</v>
      </c>
      <c r="E3106" s="229"/>
      <c r="F3106" s="230"/>
      <c r="G3106" s="6"/>
      <c r="H3106" s="6"/>
      <c r="I3106" s="4"/>
      <c r="V3106" s="6"/>
      <c r="X3106" s="6"/>
    </row>
    <row r="3107" spans="1:24" s="5" customFormat="1" x14ac:dyDescent="0.35">
      <c r="A3107" s="6"/>
      <c r="B3107" s="237"/>
      <c r="C3107" s="6"/>
      <c r="D3107" s="228" t="s">
        <v>393</v>
      </c>
      <c r="E3107" s="229"/>
      <c r="F3107" s="230"/>
      <c r="G3107" s="6"/>
      <c r="H3107" s="6"/>
      <c r="I3107" s="4"/>
      <c r="V3107" s="6"/>
      <c r="X3107" s="6"/>
    </row>
    <row r="3108" spans="1:24" s="5" customFormat="1" x14ac:dyDescent="0.35">
      <c r="A3108" s="6"/>
      <c r="B3108" s="237"/>
      <c r="C3108" s="6"/>
      <c r="D3108" s="228" t="s">
        <v>393</v>
      </c>
      <c r="E3108" s="229"/>
      <c r="F3108" s="230"/>
      <c r="G3108" s="6"/>
      <c r="H3108" s="6"/>
      <c r="I3108" s="4"/>
      <c r="V3108" s="6"/>
      <c r="X3108" s="6"/>
    </row>
    <row r="3109" spans="1:24" s="5" customFormat="1" x14ac:dyDescent="0.35">
      <c r="A3109" s="6"/>
      <c r="B3109" s="237"/>
      <c r="C3109" s="6"/>
      <c r="D3109" s="228" t="s">
        <v>393</v>
      </c>
      <c r="E3109" s="229"/>
      <c r="F3109" s="230"/>
      <c r="G3109" s="6"/>
      <c r="H3109" s="6"/>
      <c r="I3109" s="4"/>
      <c r="V3109" s="6"/>
      <c r="X3109" s="6"/>
    </row>
    <row r="3110" spans="1:24" s="5" customFormat="1" x14ac:dyDescent="0.35">
      <c r="A3110" s="6"/>
      <c r="B3110" s="237"/>
      <c r="C3110" s="6"/>
      <c r="D3110" s="228" t="s">
        <v>393</v>
      </c>
      <c r="E3110" s="229"/>
      <c r="F3110" s="230"/>
      <c r="G3110" s="6"/>
      <c r="H3110" s="6"/>
      <c r="I3110" s="4"/>
      <c r="V3110" s="6"/>
      <c r="X3110" s="6"/>
    </row>
    <row r="3111" spans="1:24" s="5" customFormat="1" x14ac:dyDescent="0.35">
      <c r="A3111" s="6"/>
      <c r="B3111" s="237"/>
      <c r="C3111" s="6"/>
      <c r="D3111" s="228" t="s">
        <v>393</v>
      </c>
      <c r="E3111" s="229"/>
      <c r="F3111" s="230"/>
      <c r="G3111" s="6"/>
      <c r="H3111" s="6"/>
      <c r="I3111" s="4"/>
      <c r="V3111" s="6"/>
      <c r="X3111" s="6"/>
    </row>
    <row r="3112" spans="1:24" s="5" customFormat="1" x14ac:dyDescent="0.35">
      <c r="A3112" s="6"/>
      <c r="B3112" s="237"/>
      <c r="C3112" s="6"/>
      <c r="D3112" s="228" t="s">
        <v>393</v>
      </c>
      <c r="E3112" s="229"/>
      <c r="F3112" s="230"/>
      <c r="G3112" s="6"/>
      <c r="H3112" s="6"/>
      <c r="I3112" s="4"/>
      <c r="V3112" s="6"/>
      <c r="X3112" s="6"/>
    </row>
    <row r="3113" spans="1:24" s="5" customFormat="1" x14ac:dyDescent="0.35">
      <c r="A3113" s="6"/>
      <c r="B3113" s="237"/>
      <c r="C3113" s="6"/>
      <c r="D3113" s="228" t="s">
        <v>393</v>
      </c>
      <c r="E3113" s="229"/>
      <c r="F3113" s="230"/>
      <c r="G3113" s="6"/>
      <c r="H3113" s="6"/>
      <c r="I3113" s="4"/>
      <c r="V3113" s="6"/>
      <c r="X3113" s="6"/>
    </row>
    <row r="3114" spans="1:24" s="5" customFormat="1" x14ac:dyDescent="0.35">
      <c r="A3114" s="6"/>
      <c r="B3114" s="237"/>
      <c r="C3114" s="6"/>
      <c r="D3114" s="228" t="s">
        <v>393</v>
      </c>
      <c r="E3114" s="229"/>
      <c r="F3114" s="230"/>
      <c r="G3114" s="6"/>
      <c r="H3114" s="6"/>
      <c r="I3114" s="4"/>
      <c r="V3114" s="6"/>
      <c r="X3114" s="6"/>
    </row>
    <row r="3115" spans="1:24" s="5" customFormat="1" x14ac:dyDescent="0.35">
      <c r="A3115" s="6"/>
      <c r="B3115" s="237"/>
      <c r="C3115" s="6"/>
      <c r="D3115" s="228" t="s">
        <v>393</v>
      </c>
      <c r="E3115" s="229"/>
      <c r="F3115" s="230"/>
      <c r="G3115" s="6"/>
      <c r="H3115" s="6"/>
      <c r="I3115" s="4"/>
      <c r="V3115" s="6"/>
      <c r="X3115" s="6"/>
    </row>
    <row r="3116" spans="1:24" s="5" customFormat="1" x14ac:dyDescent="0.35">
      <c r="A3116" s="6"/>
      <c r="B3116" s="237"/>
      <c r="C3116" s="6"/>
      <c r="D3116" s="228" t="s">
        <v>393</v>
      </c>
      <c r="E3116" s="229"/>
      <c r="F3116" s="230"/>
      <c r="G3116" s="6"/>
      <c r="H3116" s="6"/>
      <c r="I3116" s="4"/>
      <c r="V3116" s="6"/>
      <c r="X3116" s="6"/>
    </row>
    <row r="3117" spans="1:24" s="5" customFormat="1" x14ac:dyDescent="0.35">
      <c r="A3117" s="6"/>
      <c r="B3117" s="237"/>
      <c r="C3117" s="6"/>
      <c r="D3117" s="228" t="s">
        <v>393</v>
      </c>
      <c r="E3117" s="229"/>
      <c r="F3117" s="230"/>
      <c r="G3117" s="6"/>
      <c r="H3117" s="6"/>
      <c r="I3117" s="4"/>
      <c r="V3117" s="6"/>
      <c r="X3117" s="6"/>
    </row>
    <row r="3118" spans="1:24" s="5" customFormat="1" x14ac:dyDescent="0.35">
      <c r="A3118" s="6"/>
      <c r="B3118" s="237"/>
      <c r="C3118" s="6"/>
      <c r="D3118" s="228" t="s">
        <v>393</v>
      </c>
      <c r="E3118" s="229"/>
      <c r="F3118" s="230"/>
      <c r="G3118" s="6"/>
      <c r="H3118" s="6"/>
      <c r="I3118" s="4"/>
      <c r="V3118" s="6"/>
      <c r="X3118" s="6"/>
    </row>
    <row r="3119" spans="1:24" s="5" customFormat="1" x14ac:dyDescent="0.35">
      <c r="A3119" s="6"/>
      <c r="B3119" s="237"/>
      <c r="C3119" s="6"/>
      <c r="D3119" s="228" t="s">
        <v>393</v>
      </c>
      <c r="E3119" s="229"/>
      <c r="F3119" s="230"/>
      <c r="G3119" s="6"/>
      <c r="H3119" s="6"/>
      <c r="I3119" s="4"/>
      <c r="V3119" s="6"/>
      <c r="X3119" s="6"/>
    </row>
    <row r="3120" spans="1:24" s="5" customFormat="1" x14ac:dyDescent="0.35">
      <c r="A3120" s="6"/>
      <c r="B3120" s="237"/>
      <c r="C3120" s="6"/>
      <c r="D3120" s="228" t="s">
        <v>393</v>
      </c>
      <c r="E3120" s="229"/>
      <c r="F3120" s="230"/>
      <c r="G3120" s="6"/>
      <c r="H3120" s="6"/>
      <c r="I3120" s="4"/>
      <c r="V3120" s="6"/>
      <c r="X3120" s="6"/>
    </row>
    <row r="3121" spans="1:24" s="5" customFormat="1" x14ac:dyDescent="0.35">
      <c r="A3121" s="6"/>
      <c r="B3121" s="237"/>
      <c r="C3121" s="6"/>
      <c r="D3121" s="228" t="s">
        <v>393</v>
      </c>
      <c r="E3121" s="229"/>
      <c r="F3121" s="230"/>
      <c r="G3121" s="6"/>
      <c r="H3121" s="6"/>
      <c r="I3121" s="4"/>
      <c r="V3121" s="6"/>
      <c r="X3121" s="6"/>
    </row>
    <row r="3122" spans="1:24" s="5" customFormat="1" x14ac:dyDescent="0.35">
      <c r="A3122" s="6"/>
      <c r="B3122" s="237"/>
      <c r="C3122" s="6"/>
      <c r="D3122" s="228" t="s">
        <v>393</v>
      </c>
      <c r="E3122" s="229"/>
      <c r="F3122" s="230"/>
      <c r="G3122" s="6"/>
      <c r="H3122" s="6"/>
      <c r="I3122" s="4"/>
      <c r="V3122" s="6"/>
      <c r="X3122" s="6"/>
    </row>
    <row r="3123" spans="1:24" s="5" customFormat="1" x14ac:dyDescent="0.35">
      <c r="A3123" s="6"/>
      <c r="B3123" s="237"/>
      <c r="C3123" s="6"/>
      <c r="D3123" s="228" t="s">
        <v>393</v>
      </c>
      <c r="E3123" s="229"/>
      <c r="F3123" s="230"/>
      <c r="G3123" s="6"/>
      <c r="H3123" s="6"/>
      <c r="I3123" s="4"/>
      <c r="V3123" s="6"/>
      <c r="X3123" s="6"/>
    </row>
    <row r="3124" spans="1:24" s="5" customFormat="1" x14ac:dyDescent="0.35">
      <c r="A3124" s="6"/>
      <c r="B3124" s="237"/>
      <c r="C3124" s="6"/>
      <c r="D3124" s="228" t="s">
        <v>393</v>
      </c>
      <c r="E3124" s="229"/>
      <c r="F3124" s="230"/>
      <c r="G3124" s="6"/>
      <c r="H3124" s="6"/>
      <c r="I3124" s="4"/>
      <c r="V3124" s="6"/>
      <c r="X3124" s="6"/>
    </row>
    <row r="3125" spans="1:24" s="5" customFormat="1" x14ac:dyDescent="0.35">
      <c r="A3125" s="6"/>
      <c r="B3125" s="237"/>
      <c r="C3125" s="6"/>
      <c r="D3125" s="228" t="s">
        <v>393</v>
      </c>
      <c r="E3125" s="229"/>
      <c r="F3125" s="230"/>
      <c r="G3125" s="6"/>
      <c r="H3125" s="6"/>
      <c r="I3125" s="4"/>
      <c r="V3125" s="6"/>
      <c r="X3125" s="6"/>
    </row>
    <row r="3126" spans="1:24" s="5" customFormat="1" x14ac:dyDescent="0.35">
      <c r="A3126" s="6"/>
      <c r="B3126" s="237"/>
      <c r="C3126" s="6"/>
      <c r="D3126" s="228" t="s">
        <v>393</v>
      </c>
      <c r="E3126" s="229"/>
      <c r="F3126" s="230"/>
      <c r="G3126" s="6"/>
      <c r="H3126" s="6"/>
      <c r="I3126" s="4"/>
      <c r="V3126" s="6"/>
      <c r="X3126" s="6"/>
    </row>
    <row r="3127" spans="1:24" s="5" customFormat="1" x14ac:dyDescent="0.35">
      <c r="A3127" s="6"/>
      <c r="B3127" s="237"/>
      <c r="C3127" s="6"/>
      <c r="D3127" s="228" t="s">
        <v>393</v>
      </c>
      <c r="E3127" s="229"/>
      <c r="F3127" s="230"/>
      <c r="G3127" s="6"/>
      <c r="H3127" s="6"/>
      <c r="I3127" s="4"/>
      <c r="V3127" s="6"/>
      <c r="X3127" s="6"/>
    </row>
    <row r="3128" spans="1:24" s="5" customFormat="1" x14ac:dyDescent="0.35">
      <c r="A3128" s="6"/>
      <c r="B3128" s="237"/>
      <c r="C3128" s="6"/>
      <c r="D3128" s="228" t="s">
        <v>393</v>
      </c>
      <c r="E3128" s="229"/>
      <c r="F3128" s="230"/>
      <c r="G3128" s="6"/>
      <c r="H3128" s="6"/>
      <c r="I3128" s="4"/>
      <c r="V3128" s="6"/>
      <c r="X3128" s="6"/>
    </row>
    <row r="3129" spans="1:24" s="5" customFormat="1" x14ac:dyDescent="0.35">
      <c r="A3129" s="6"/>
      <c r="B3129" s="237"/>
      <c r="C3129" s="6"/>
      <c r="D3129" s="228" t="s">
        <v>393</v>
      </c>
      <c r="E3129" s="229"/>
      <c r="F3129" s="230"/>
      <c r="G3129" s="6"/>
      <c r="H3129" s="6"/>
      <c r="I3129" s="4"/>
      <c r="V3129" s="6"/>
      <c r="X3129" s="6"/>
    </row>
    <row r="3130" spans="1:24" s="5" customFormat="1" x14ac:dyDescent="0.35">
      <c r="A3130" s="6"/>
      <c r="B3130" s="237"/>
      <c r="C3130" s="6"/>
      <c r="D3130" s="228" t="s">
        <v>393</v>
      </c>
      <c r="E3130" s="229"/>
      <c r="F3130" s="230"/>
      <c r="G3130" s="6"/>
      <c r="H3130" s="6"/>
      <c r="I3130" s="4"/>
      <c r="V3130" s="6"/>
      <c r="X3130" s="6"/>
    </row>
    <row r="3131" spans="1:24" s="5" customFormat="1" x14ac:dyDescent="0.35">
      <c r="A3131" s="6"/>
      <c r="B3131" s="237"/>
      <c r="C3131" s="6"/>
      <c r="D3131" s="228" t="s">
        <v>393</v>
      </c>
      <c r="E3131" s="229"/>
      <c r="F3131" s="230"/>
      <c r="G3131" s="6"/>
      <c r="H3131" s="6"/>
      <c r="I3131" s="4"/>
      <c r="V3131" s="6"/>
      <c r="X3131" s="6"/>
    </row>
    <row r="3132" spans="1:24" s="5" customFormat="1" x14ac:dyDescent="0.35">
      <c r="A3132" s="6"/>
      <c r="B3132" s="237"/>
      <c r="C3132" s="6"/>
      <c r="D3132" s="228" t="s">
        <v>393</v>
      </c>
      <c r="E3132" s="229"/>
      <c r="F3132" s="230"/>
      <c r="G3132" s="6"/>
      <c r="H3132" s="6"/>
      <c r="I3132" s="4"/>
      <c r="V3132" s="6"/>
      <c r="X3132" s="6"/>
    </row>
    <row r="3133" spans="1:24" s="5" customFormat="1" x14ac:dyDescent="0.35">
      <c r="A3133" s="6"/>
      <c r="B3133" s="237"/>
      <c r="C3133" s="6"/>
      <c r="D3133" s="228" t="s">
        <v>393</v>
      </c>
      <c r="E3133" s="229"/>
      <c r="F3133" s="230"/>
      <c r="G3133" s="6"/>
      <c r="H3133" s="6"/>
      <c r="I3133" s="4"/>
      <c r="V3133" s="6"/>
      <c r="X3133" s="6"/>
    </row>
    <row r="3134" spans="1:24" s="5" customFormat="1" x14ac:dyDescent="0.35">
      <c r="A3134" s="6"/>
      <c r="B3134" s="237"/>
      <c r="C3134" s="6"/>
      <c r="D3134" s="228" t="s">
        <v>393</v>
      </c>
      <c r="E3134" s="229"/>
      <c r="F3134" s="230"/>
      <c r="G3134" s="6"/>
      <c r="H3134" s="6"/>
      <c r="I3134" s="4"/>
      <c r="V3134" s="6"/>
      <c r="X3134" s="6"/>
    </row>
    <row r="3135" spans="1:24" s="5" customFormat="1" x14ac:dyDescent="0.35">
      <c r="A3135" s="6"/>
      <c r="B3135" s="237"/>
      <c r="C3135" s="6"/>
      <c r="D3135" s="228" t="s">
        <v>393</v>
      </c>
      <c r="E3135" s="229"/>
      <c r="F3135" s="230"/>
      <c r="G3135" s="6"/>
      <c r="H3135" s="6"/>
      <c r="I3135" s="4"/>
      <c r="V3135" s="6"/>
      <c r="X3135" s="6"/>
    </row>
    <row r="3136" spans="1:24" s="5" customFormat="1" x14ac:dyDescent="0.35">
      <c r="A3136" s="6"/>
      <c r="B3136" s="237"/>
      <c r="C3136" s="6"/>
      <c r="D3136" s="228" t="s">
        <v>393</v>
      </c>
      <c r="E3136" s="229"/>
      <c r="F3136" s="230"/>
      <c r="G3136" s="6"/>
      <c r="H3136" s="6"/>
      <c r="I3136" s="4"/>
      <c r="V3136" s="6"/>
      <c r="X3136" s="6"/>
    </row>
    <row r="3137" spans="1:24" s="5" customFormat="1" x14ac:dyDescent="0.35">
      <c r="A3137" s="6"/>
      <c r="B3137" s="237"/>
      <c r="C3137" s="6"/>
      <c r="D3137" s="228" t="s">
        <v>393</v>
      </c>
      <c r="E3137" s="229"/>
      <c r="F3137" s="230"/>
      <c r="G3137" s="6"/>
      <c r="H3137" s="6"/>
      <c r="I3137" s="4"/>
      <c r="V3137" s="6"/>
      <c r="X3137" s="6"/>
    </row>
    <row r="3138" spans="1:24" s="5" customFormat="1" x14ac:dyDescent="0.35">
      <c r="A3138" s="6"/>
      <c r="B3138" s="237"/>
      <c r="C3138" s="6"/>
      <c r="D3138" s="228" t="s">
        <v>393</v>
      </c>
      <c r="E3138" s="229"/>
      <c r="F3138" s="230"/>
      <c r="G3138" s="6"/>
      <c r="H3138" s="6"/>
      <c r="I3138" s="4"/>
      <c r="V3138" s="6"/>
      <c r="X3138" s="6"/>
    </row>
    <row r="3139" spans="1:24" s="5" customFormat="1" x14ac:dyDescent="0.35">
      <c r="A3139" s="6"/>
      <c r="B3139" s="237"/>
      <c r="C3139" s="6"/>
      <c r="D3139" s="228" t="s">
        <v>393</v>
      </c>
      <c r="E3139" s="229"/>
      <c r="F3139" s="230"/>
      <c r="G3139" s="6"/>
      <c r="H3139" s="6"/>
      <c r="I3139" s="4"/>
      <c r="V3139" s="6"/>
      <c r="X3139" s="6"/>
    </row>
    <row r="3140" spans="1:24" s="5" customFormat="1" x14ac:dyDescent="0.35">
      <c r="A3140" s="6"/>
      <c r="B3140" s="237"/>
      <c r="C3140" s="6"/>
      <c r="D3140" s="228" t="s">
        <v>393</v>
      </c>
      <c r="E3140" s="229"/>
      <c r="F3140" s="230"/>
      <c r="G3140" s="6"/>
      <c r="H3140" s="6"/>
      <c r="I3140" s="4"/>
      <c r="V3140" s="6"/>
      <c r="X3140" s="6"/>
    </row>
    <row r="3141" spans="1:24" s="5" customFormat="1" x14ac:dyDescent="0.35">
      <c r="A3141" s="6"/>
      <c r="B3141" s="237"/>
      <c r="C3141" s="6"/>
      <c r="D3141" s="228" t="s">
        <v>393</v>
      </c>
      <c r="E3141" s="229"/>
      <c r="F3141" s="230"/>
      <c r="G3141" s="6"/>
      <c r="H3141" s="6"/>
      <c r="I3141" s="4"/>
      <c r="V3141" s="6"/>
      <c r="X3141" s="6"/>
    </row>
    <row r="3142" spans="1:24" s="5" customFormat="1" x14ac:dyDescent="0.35">
      <c r="A3142" s="6"/>
      <c r="B3142" s="237"/>
      <c r="C3142" s="6"/>
      <c r="D3142" s="228" t="s">
        <v>393</v>
      </c>
      <c r="E3142" s="229"/>
      <c r="F3142" s="230"/>
      <c r="G3142" s="6"/>
      <c r="H3142" s="6"/>
      <c r="I3142" s="4"/>
      <c r="V3142" s="6"/>
      <c r="X3142" s="6"/>
    </row>
    <row r="3143" spans="1:24" s="5" customFormat="1" x14ac:dyDescent="0.35">
      <c r="A3143" s="6"/>
      <c r="B3143" s="237"/>
      <c r="C3143" s="6"/>
      <c r="D3143" s="228" t="s">
        <v>393</v>
      </c>
      <c r="E3143" s="229"/>
      <c r="F3143" s="230"/>
      <c r="G3143" s="6"/>
      <c r="H3143" s="6"/>
      <c r="I3143" s="4"/>
      <c r="V3143" s="6"/>
      <c r="X3143" s="6"/>
    </row>
    <row r="3144" spans="1:24" s="5" customFormat="1" x14ac:dyDescent="0.35">
      <c r="A3144" s="6"/>
      <c r="B3144" s="237"/>
      <c r="C3144" s="6"/>
      <c r="D3144" s="228" t="s">
        <v>393</v>
      </c>
      <c r="E3144" s="229"/>
      <c r="F3144" s="230"/>
      <c r="G3144" s="6"/>
      <c r="H3144" s="6"/>
      <c r="I3144" s="4"/>
      <c r="V3144" s="6"/>
      <c r="X3144" s="6"/>
    </row>
    <row r="3145" spans="1:24" s="5" customFormat="1" x14ac:dyDescent="0.35">
      <c r="A3145" s="6"/>
      <c r="B3145" s="237"/>
      <c r="C3145" s="6"/>
      <c r="D3145" s="228" t="s">
        <v>393</v>
      </c>
      <c r="E3145" s="229"/>
      <c r="F3145" s="230"/>
      <c r="G3145" s="6"/>
      <c r="H3145" s="6"/>
      <c r="I3145" s="4"/>
      <c r="V3145" s="6"/>
      <c r="X3145" s="6"/>
    </row>
    <row r="3146" spans="1:24" s="5" customFormat="1" x14ac:dyDescent="0.35">
      <c r="A3146" s="6"/>
      <c r="B3146" s="237"/>
      <c r="C3146" s="6"/>
      <c r="D3146" s="228" t="s">
        <v>393</v>
      </c>
      <c r="E3146" s="229"/>
      <c r="F3146" s="230"/>
      <c r="G3146" s="6"/>
      <c r="H3146" s="6"/>
      <c r="I3146" s="4"/>
      <c r="V3146" s="6"/>
      <c r="X3146" s="6"/>
    </row>
    <row r="3147" spans="1:24" s="5" customFormat="1" x14ac:dyDescent="0.35">
      <c r="A3147" s="6"/>
      <c r="B3147" s="237"/>
      <c r="C3147" s="6"/>
      <c r="D3147" s="228" t="s">
        <v>393</v>
      </c>
      <c r="E3147" s="229"/>
      <c r="F3147" s="230"/>
      <c r="G3147" s="6"/>
      <c r="H3147" s="6"/>
      <c r="I3147" s="4"/>
      <c r="V3147" s="6"/>
      <c r="X3147" s="6"/>
    </row>
    <row r="3148" spans="1:24" s="5" customFormat="1" x14ac:dyDescent="0.35">
      <c r="A3148" s="6"/>
      <c r="B3148" s="237"/>
      <c r="C3148" s="6"/>
      <c r="D3148" s="228" t="s">
        <v>393</v>
      </c>
      <c r="E3148" s="229"/>
      <c r="F3148" s="230"/>
      <c r="G3148" s="6"/>
      <c r="H3148" s="6"/>
      <c r="I3148" s="4"/>
      <c r="V3148" s="6"/>
      <c r="X3148" s="6"/>
    </row>
    <row r="3149" spans="1:24" s="5" customFormat="1" x14ac:dyDescent="0.35">
      <c r="A3149" s="6"/>
      <c r="B3149" s="237"/>
      <c r="C3149" s="6"/>
      <c r="D3149" s="228" t="s">
        <v>393</v>
      </c>
      <c r="E3149" s="229"/>
      <c r="F3149" s="230"/>
      <c r="G3149" s="6"/>
      <c r="H3149" s="6"/>
      <c r="I3149" s="4"/>
      <c r="V3149" s="6"/>
      <c r="X3149" s="6"/>
    </row>
    <row r="3150" spans="1:24" s="5" customFormat="1" x14ac:dyDescent="0.35">
      <c r="A3150" s="6"/>
      <c r="B3150" s="237"/>
      <c r="C3150" s="6"/>
      <c r="D3150" s="228" t="s">
        <v>393</v>
      </c>
      <c r="E3150" s="229"/>
      <c r="F3150" s="230"/>
      <c r="G3150" s="6"/>
      <c r="H3150" s="6"/>
      <c r="I3150" s="4"/>
      <c r="V3150" s="6"/>
      <c r="X3150" s="6"/>
    </row>
    <row r="3151" spans="1:24" s="5" customFormat="1" x14ac:dyDescent="0.35">
      <c r="A3151" s="6"/>
      <c r="B3151" s="237"/>
      <c r="C3151" s="6"/>
      <c r="D3151" s="228" t="s">
        <v>393</v>
      </c>
      <c r="E3151" s="229"/>
      <c r="F3151" s="230"/>
      <c r="G3151" s="6"/>
      <c r="H3151" s="6"/>
      <c r="I3151" s="4"/>
      <c r="V3151" s="6"/>
      <c r="X3151" s="6"/>
    </row>
    <row r="3152" spans="1:24" s="5" customFormat="1" x14ac:dyDescent="0.35">
      <c r="A3152" s="6"/>
      <c r="B3152" s="237"/>
      <c r="C3152" s="6"/>
      <c r="D3152" s="228" t="s">
        <v>393</v>
      </c>
      <c r="E3152" s="229"/>
      <c r="F3152" s="230"/>
      <c r="G3152" s="6"/>
      <c r="H3152" s="6"/>
      <c r="I3152" s="4"/>
      <c r="V3152" s="6"/>
      <c r="X3152" s="6"/>
    </row>
    <row r="3153" spans="1:24" s="5" customFormat="1" x14ac:dyDescent="0.35">
      <c r="A3153" s="6"/>
      <c r="B3153" s="237"/>
      <c r="C3153" s="6"/>
      <c r="D3153" s="228" t="s">
        <v>393</v>
      </c>
      <c r="E3153" s="229"/>
      <c r="F3153" s="230"/>
      <c r="G3153" s="6"/>
      <c r="H3153" s="6"/>
      <c r="I3153" s="4"/>
      <c r="V3153" s="6"/>
      <c r="X3153" s="6"/>
    </row>
    <row r="3154" spans="1:24" s="5" customFormat="1" x14ac:dyDescent="0.35">
      <c r="A3154" s="6"/>
      <c r="B3154" s="237"/>
      <c r="C3154" s="6"/>
      <c r="D3154" s="228" t="s">
        <v>393</v>
      </c>
      <c r="E3154" s="229"/>
      <c r="F3154" s="230"/>
      <c r="G3154" s="6"/>
      <c r="H3154" s="6"/>
      <c r="I3154" s="4"/>
      <c r="V3154" s="6"/>
      <c r="X3154" s="6"/>
    </row>
    <row r="3155" spans="1:24" s="5" customFormat="1" x14ac:dyDescent="0.35">
      <c r="A3155" s="6"/>
      <c r="B3155" s="237"/>
      <c r="C3155" s="6"/>
      <c r="D3155" s="228" t="s">
        <v>393</v>
      </c>
      <c r="E3155" s="229"/>
      <c r="F3155" s="230"/>
      <c r="G3155" s="6"/>
      <c r="H3155" s="6"/>
      <c r="I3155" s="4"/>
      <c r="V3155" s="6"/>
      <c r="X3155" s="6"/>
    </row>
    <row r="3156" spans="1:24" s="5" customFormat="1" x14ac:dyDescent="0.35">
      <c r="A3156" s="6"/>
      <c r="B3156" s="237"/>
      <c r="C3156" s="6"/>
      <c r="D3156" s="228" t="s">
        <v>393</v>
      </c>
      <c r="E3156" s="229"/>
      <c r="F3156" s="230"/>
      <c r="G3156" s="6"/>
      <c r="H3156" s="6"/>
      <c r="I3156" s="4"/>
      <c r="V3156" s="6"/>
      <c r="X3156" s="6"/>
    </row>
    <row r="3157" spans="1:24" s="5" customFormat="1" x14ac:dyDescent="0.35">
      <c r="A3157" s="6"/>
      <c r="B3157" s="237"/>
      <c r="C3157" s="6"/>
      <c r="D3157" s="228" t="s">
        <v>393</v>
      </c>
      <c r="E3157" s="229"/>
      <c r="F3157" s="230"/>
      <c r="G3157" s="6"/>
      <c r="H3157" s="6"/>
      <c r="I3157" s="4"/>
      <c r="V3157" s="6"/>
      <c r="X3157" s="6"/>
    </row>
    <row r="3158" spans="1:24" s="5" customFormat="1" x14ac:dyDescent="0.35">
      <c r="A3158" s="6"/>
      <c r="B3158" s="237"/>
      <c r="C3158" s="6"/>
      <c r="D3158" s="228" t="s">
        <v>393</v>
      </c>
      <c r="E3158" s="229"/>
      <c r="F3158" s="230"/>
      <c r="G3158" s="6"/>
      <c r="H3158" s="6"/>
      <c r="I3158" s="4"/>
      <c r="V3158" s="6"/>
      <c r="X3158" s="6"/>
    </row>
    <row r="3159" spans="1:24" s="5" customFormat="1" x14ac:dyDescent="0.35">
      <c r="A3159" s="6"/>
      <c r="B3159" s="237"/>
      <c r="C3159" s="6"/>
      <c r="D3159" s="228" t="s">
        <v>393</v>
      </c>
      <c r="E3159" s="229"/>
      <c r="F3159" s="230"/>
      <c r="G3159" s="6"/>
      <c r="H3159" s="6"/>
      <c r="I3159" s="4"/>
      <c r="V3159" s="6"/>
      <c r="X3159" s="6"/>
    </row>
    <row r="3160" spans="1:24" s="5" customFormat="1" x14ac:dyDescent="0.35">
      <c r="A3160" s="6"/>
      <c r="B3160" s="237"/>
      <c r="C3160" s="6"/>
      <c r="D3160" s="228" t="s">
        <v>393</v>
      </c>
      <c r="E3160" s="229"/>
      <c r="F3160" s="230"/>
      <c r="G3160" s="6"/>
      <c r="H3160" s="6"/>
      <c r="I3160" s="4"/>
      <c r="V3160" s="6"/>
      <c r="X3160" s="6"/>
    </row>
    <row r="3161" spans="1:24" s="5" customFormat="1" x14ac:dyDescent="0.35">
      <c r="A3161" s="6"/>
      <c r="B3161" s="237"/>
      <c r="C3161" s="6"/>
      <c r="D3161" s="228" t="s">
        <v>393</v>
      </c>
      <c r="E3161" s="229"/>
      <c r="F3161" s="230"/>
      <c r="G3161" s="6"/>
      <c r="H3161" s="6"/>
      <c r="I3161" s="4"/>
      <c r="V3161" s="6"/>
      <c r="X3161" s="6"/>
    </row>
    <row r="3162" spans="1:24" s="5" customFormat="1" x14ac:dyDescent="0.35">
      <c r="A3162" s="6"/>
      <c r="B3162" s="237"/>
      <c r="C3162" s="6"/>
      <c r="D3162" s="228" t="s">
        <v>393</v>
      </c>
      <c r="E3162" s="229"/>
      <c r="F3162" s="230"/>
      <c r="G3162" s="6"/>
      <c r="H3162" s="6"/>
      <c r="I3162" s="4"/>
      <c r="V3162" s="6"/>
      <c r="X3162" s="6"/>
    </row>
    <row r="3163" spans="1:24" s="5" customFormat="1" x14ac:dyDescent="0.35">
      <c r="A3163" s="6"/>
      <c r="B3163" s="237"/>
      <c r="C3163" s="6"/>
      <c r="D3163" s="228" t="s">
        <v>393</v>
      </c>
      <c r="E3163" s="229"/>
      <c r="F3163" s="230"/>
      <c r="G3163" s="6"/>
      <c r="H3163" s="6"/>
      <c r="I3163" s="4"/>
      <c r="V3163" s="6"/>
      <c r="X3163" s="6"/>
    </row>
    <row r="3164" spans="1:24" s="5" customFormat="1" x14ac:dyDescent="0.35">
      <c r="A3164" s="6"/>
      <c r="B3164" s="237"/>
      <c r="C3164" s="6"/>
      <c r="D3164" s="228" t="s">
        <v>393</v>
      </c>
      <c r="E3164" s="229"/>
      <c r="F3164" s="230"/>
      <c r="G3164" s="6"/>
      <c r="H3164" s="6"/>
      <c r="I3164" s="4"/>
      <c r="V3164" s="6"/>
      <c r="X3164" s="6"/>
    </row>
    <row r="3165" spans="1:24" s="5" customFormat="1" x14ac:dyDescent="0.35">
      <c r="A3165" s="6"/>
      <c r="B3165" s="237"/>
      <c r="C3165" s="6"/>
      <c r="D3165" s="228" t="s">
        <v>393</v>
      </c>
      <c r="E3165" s="229"/>
      <c r="F3165" s="230"/>
      <c r="G3165" s="6"/>
      <c r="H3165" s="6"/>
      <c r="I3165" s="4"/>
      <c r="V3165" s="6"/>
      <c r="X3165" s="6"/>
    </row>
    <row r="3166" spans="1:24" s="5" customFormat="1" x14ac:dyDescent="0.35">
      <c r="A3166" s="6"/>
      <c r="B3166" s="237"/>
      <c r="C3166" s="6"/>
      <c r="D3166" s="228" t="s">
        <v>393</v>
      </c>
      <c r="E3166" s="229"/>
      <c r="F3166" s="230"/>
      <c r="G3166" s="6"/>
      <c r="H3166" s="6"/>
      <c r="I3166" s="4"/>
      <c r="V3166" s="6"/>
      <c r="X3166" s="6"/>
    </row>
    <row r="3167" spans="1:24" s="5" customFormat="1" x14ac:dyDescent="0.35">
      <c r="A3167" s="6"/>
      <c r="B3167" s="237"/>
      <c r="C3167" s="6"/>
      <c r="D3167" s="228" t="s">
        <v>393</v>
      </c>
      <c r="E3167" s="229"/>
      <c r="F3167" s="230"/>
      <c r="G3167" s="6"/>
      <c r="H3167" s="6"/>
      <c r="I3167" s="4"/>
      <c r="V3167" s="6"/>
      <c r="X3167" s="6"/>
    </row>
    <row r="3168" spans="1:24" s="5" customFormat="1" x14ac:dyDescent="0.35">
      <c r="A3168" s="6"/>
      <c r="B3168" s="237"/>
      <c r="C3168" s="6"/>
      <c r="D3168" s="228" t="s">
        <v>393</v>
      </c>
      <c r="E3168" s="229"/>
      <c r="F3168" s="230"/>
      <c r="G3168" s="6"/>
      <c r="H3168" s="6"/>
      <c r="I3168" s="4"/>
      <c r="V3168" s="6"/>
      <c r="X3168" s="6"/>
    </row>
    <row r="3169" spans="1:24" s="5" customFormat="1" x14ac:dyDescent="0.35">
      <c r="A3169" s="6"/>
      <c r="B3169" s="237"/>
      <c r="C3169" s="6"/>
      <c r="D3169" s="228" t="s">
        <v>393</v>
      </c>
      <c r="E3169" s="229"/>
      <c r="F3169" s="230"/>
      <c r="G3169" s="6"/>
      <c r="H3169" s="6"/>
      <c r="I3169" s="4"/>
      <c r="V3169" s="6"/>
      <c r="X3169" s="6"/>
    </row>
    <row r="3170" spans="1:24" s="5" customFormat="1" x14ac:dyDescent="0.35">
      <c r="A3170" s="6"/>
      <c r="B3170" s="237"/>
      <c r="C3170" s="6"/>
      <c r="D3170" s="228" t="s">
        <v>393</v>
      </c>
      <c r="E3170" s="229"/>
      <c r="F3170" s="230"/>
      <c r="G3170" s="6"/>
      <c r="H3170" s="6"/>
      <c r="I3170" s="4"/>
      <c r="V3170" s="6"/>
      <c r="X3170" s="6"/>
    </row>
    <row r="3171" spans="1:24" s="5" customFormat="1" x14ac:dyDescent="0.35">
      <c r="A3171" s="6"/>
      <c r="B3171" s="237"/>
      <c r="C3171" s="6"/>
      <c r="D3171" s="228" t="s">
        <v>393</v>
      </c>
      <c r="E3171" s="229"/>
      <c r="F3171" s="230"/>
      <c r="G3171" s="6"/>
      <c r="H3171" s="6"/>
      <c r="I3171" s="4"/>
      <c r="V3171" s="6"/>
      <c r="X3171" s="6"/>
    </row>
    <row r="3172" spans="1:24" s="5" customFormat="1" x14ac:dyDescent="0.35">
      <c r="A3172" s="6"/>
      <c r="B3172" s="237"/>
      <c r="C3172" s="6"/>
      <c r="D3172" s="228" t="s">
        <v>393</v>
      </c>
      <c r="E3172" s="229"/>
      <c r="F3172" s="230"/>
      <c r="G3172" s="6"/>
      <c r="H3172" s="6"/>
      <c r="I3172" s="4"/>
      <c r="V3172" s="6"/>
      <c r="X3172" s="6"/>
    </row>
    <row r="3173" spans="1:24" s="5" customFormat="1" x14ac:dyDescent="0.35">
      <c r="A3173" s="6"/>
      <c r="B3173" s="237"/>
      <c r="C3173" s="6"/>
      <c r="D3173" s="228" t="s">
        <v>393</v>
      </c>
      <c r="E3173" s="229"/>
      <c r="F3173" s="230"/>
      <c r="G3173" s="6"/>
      <c r="H3173" s="6"/>
      <c r="I3173" s="4"/>
      <c r="V3173" s="6"/>
      <c r="X3173" s="6"/>
    </row>
    <row r="3174" spans="1:24" s="5" customFormat="1" x14ac:dyDescent="0.35">
      <c r="A3174" s="6"/>
      <c r="B3174" s="237"/>
      <c r="C3174" s="6"/>
      <c r="D3174" s="228" t="s">
        <v>393</v>
      </c>
      <c r="E3174" s="229"/>
      <c r="F3174" s="230"/>
      <c r="G3174" s="6"/>
      <c r="H3174" s="6"/>
      <c r="I3174" s="4"/>
      <c r="V3174" s="6"/>
      <c r="X3174" s="6"/>
    </row>
    <row r="3175" spans="1:24" s="5" customFormat="1" x14ac:dyDescent="0.35">
      <c r="A3175" s="6"/>
      <c r="B3175" s="237"/>
      <c r="C3175" s="6"/>
      <c r="D3175" s="228" t="s">
        <v>393</v>
      </c>
      <c r="E3175" s="229"/>
      <c r="F3175" s="230"/>
      <c r="G3175" s="6"/>
      <c r="H3175" s="6"/>
      <c r="I3175" s="4"/>
      <c r="V3175" s="6"/>
      <c r="X3175" s="6"/>
    </row>
    <row r="3176" spans="1:24" s="5" customFormat="1" x14ac:dyDescent="0.35">
      <c r="A3176" s="6"/>
      <c r="B3176" s="237"/>
      <c r="C3176" s="6"/>
      <c r="D3176" s="228" t="s">
        <v>393</v>
      </c>
      <c r="E3176" s="229"/>
      <c r="F3176" s="230"/>
      <c r="G3176" s="6"/>
      <c r="H3176" s="6"/>
      <c r="I3176" s="4"/>
      <c r="V3176" s="6"/>
      <c r="X3176" s="6"/>
    </row>
    <row r="3177" spans="1:24" s="5" customFormat="1" x14ac:dyDescent="0.35">
      <c r="A3177" s="6"/>
      <c r="B3177" s="237"/>
      <c r="C3177" s="6"/>
      <c r="D3177" s="228" t="s">
        <v>393</v>
      </c>
      <c r="E3177" s="229"/>
      <c r="F3177" s="230"/>
      <c r="G3177" s="6"/>
      <c r="H3177" s="6"/>
      <c r="I3177" s="4"/>
      <c r="V3177" s="6"/>
      <c r="X3177" s="6"/>
    </row>
    <row r="3178" spans="1:24" s="5" customFormat="1" x14ac:dyDescent="0.35">
      <c r="A3178" s="6"/>
      <c r="B3178" s="237"/>
      <c r="C3178" s="6"/>
      <c r="D3178" s="228" t="s">
        <v>393</v>
      </c>
      <c r="E3178" s="229"/>
      <c r="F3178" s="230"/>
      <c r="G3178" s="6"/>
      <c r="H3178" s="6"/>
      <c r="I3178" s="4"/>
      <c r="V3178" s="6"/>
      <c r="X3178" s="6"/>
    </row>
    <row r="3179" spans="1:24" s="5" customFormat="1" x14ac:dyDescent="0.35">
      <c r="A3179" s="6"/>
      <c r="B3179" s="237"/>
      <c r="C3179" s="6"/>
      <c r="D3179" s="228" t="s">
        <v>393</v>
      </c>
      <c r="E3179" s="229"/>
      <c r="F3179" s="230"/>
      <c r="G3179" s="6"/>
      <c r="H3179" s="6"/>
      <c r="I3179" s="4"/>
      <c r="V3179" s="6"/>
      <c r="X3179" s="6"/>
    </row>
    <row r="3180" spans="1:24" s="5" customFormat="1" x14ac:dyDescent="0.35">
      <c r="A3180" s="6"/>
      <c r="B3180" s="237"/>
      <c r="C3180" s="6"/>
      <c r="D3180" s="228" t="s">
        <v>393</v>
      </c>
      <c r="E3180" s="229"/>
      <c r="F3180" s="230"/>
      <c r="G3180" s="6"/>
      <c r="H3180" s="6"/>
      <c r="I3180" s="4"/>
      <c r="V3180" s="6"/>
      <c r="X3180" s="6"/>
    </row>
    <row r="3181" spans="1:24" s="5" customFormat="1" x14ac:dyDescent="0.35">
      <c r="A3181" s="6"/>
      <c r="B3181" s="237"/>
      <c r="C3181" s="6"/>
      <c r="D3181" s="228" t="s">
        <v>393</v>
      </c>
      <c r="E3181" s="229"/>
      <c r="F3181" s="230"/>
      <c r="G3181" s="6"/>
      <c r="H3181" s="6"/>
      <c r="I3181" s="4"/>
      <c r="V3181" s="6"/>
      <c r="X3181" s="6"/>
    </row>
    <row r="3182" spans="1:24" s="5" customFormat="1" x14ac:dyDescent="0.35">
      <c r="A3182" s="6"/>
      <c r="B3182" s="237"/>
      <c r="C3182" s="6"/>
      <c r="D3182" s="228" t="s">
        <v>393</v>
      </c>
      <c r="E3182" s="229"/>
      <c r="F3182" s="230"/>
      <c r="G3182" s="6"/>
      <c r="H3182" s="6"/>
      <c r="I3182" s="4"/>
      <c r="V3182" s="6"/>
      <c r="X3182" s="6"/>
    </row>
    <row r="3183" spans="1:24" s="5" customFormat="1" x14ac:dyDescent="0.35">
      <c r="A3183" s="6"/>
      <c r="B3183" s="237"/>
      <c r="C3183" s="6"/>
      <c r="D3183" s="228" t="s">
        <v>393</v>
      </c>
      <c r="E3183" s="229"/>
      <c r="F3183" s="230"/>
      <c r="G3183" s="6"/>
      <c r="H3183" s="6"/>
      <c r="I3183" s="4"/>
      <c r="V3183" s="6"/>
      <c r="X3183" s="6"/>
    </row>
    <row r="3184" spans="1:24" s="5" customFormat="1" x14ac:dyDescent="0.35">
      <c r="A3184" s="6"/>
      <c r="B3184" s="237"/>
      <c r="C3184" s="6"/>
      <c r="D3184" s="228" t="s">
        <v>393</v>
      </c>
      <c r="E3184" s="229"/>
      <c r="F3184" s="230"/>
      <c r="G3184" s="6"/>
      <c r="H3184" s="6"/>
      <c r="I3184" s="4"/>
      <c r="V3184" s="6"/>
      <c r="X3184" s="6"/>
    </row>
    <row r="3185" spans="1:24" s="5" customFormat="1" x14ac:dyDescent="0.35">
      <c r="A3185" s="6"/>
      <c r="B3185" s="237"/>
      <c r="C3185" s="6"/>
      <c r="D3185" s="228" t="s">
        <v>393</v>
      </c>
      <c r="E3185" s="229"/>
      <c r="F3185" s="230"/>
      <c r="G3185" s="6"/>
      <c r="H3185" s="6"/>
      <c r="I3185" s="4"/>
      <c r="V3185" s="6"/>
      <c r="X3185" s="6"/>
    </row>
    <row r="3186" spans="1:24" s="5" customFormat="1" x14ac:dyDescent="0.35">
      <c r="A3186" s="6"/>
      <c r="B3186" s="237"/>
      <c r="C3186" s="6"/>
      <c r="D3186" s="228" t="s">
        <v>393</v>
      </c>
      <c r="E3186" s="229"/>
      <c r="F3186" s="230"/>
      <c r="G3186" s="6"/>
      <c r="H3186" s="6"/>
      <c r="I3186" s="4"/>
      <c r="V3186" s="6"/>
      <c r="X3186" s="6"/>
    </row>
    <row r="3187" spans="1:24" s="5" customFormat="1" x14ac:dyDescent="0.35">
      <c r="A3187" s="6"/>
      <c r="B3187" s="237"/>
      <c r="C3187" s="6"/>
      <c r="D3187" s="228" t="s">
        <v>393</v>
      </c>
      <c r="E3187" s="229"/>
      <c r="F3187" s="230"/>
      <c r="G3187" s="6"/>
      <c r="H3187" s="6"/>
      <c r="I3187" s="4"/>
      <c r="V3187" s="6"/>
      <c r="X3187" s="6"/>
    </row>
    <row r="3188" spans="1:24" s="5" customFormat="1" x14ac:dyDescent="0.35">
      <c r="A3188" s="6"/>
      <c r="B3188" s="237"/>
      <c r="C3188" s="6"/>
      <c r="D3188" s="228" t="s">
        <v>393</v>
      </c>
      <c r="E3188" s="229"/>
      <c r="F3188" s="230"/>
      <c r="G3188" s="6"/>
      <c r="H3188" s="6"/>
      <c r="I3188" s="4"/>
      <c r="V3188" s="6"/>
      <c r="X3188" s="6"/>
    </row>
    <row r="3189" spans="1:24" s="5" customFormat="1" x14ac:dyDescent="0.35">
      <c r="A3189" s="6"/>
      <c r="B3189" s="237"/>
      <c r="C3189" s="6"/>
      <c r="D3189" s="228" t="s">
        <v>393</v>
      </c>
      <c r="E3189" s="229"/>
      <c r="F3189" s="230"/>
      <c r="G3189" s="6"/>
      <c r="H3189" s="6"/>
      <c r="I3189" s="4"/>
      <c r="V3189" s="6"/>
      <c r="X3189" s="6"/>
    </row>
    <row r="3190" spans="1:24" s="5" customFormat="1" x14ac:dyDescent="0.35">
      <c r="A3190" s="6"/>
      <c r="B3190" s="237"/>
      <c r="C3190" s="6"/>
      <c r="D3190" s="228" t="s">
        <v>393</v>
      </c>
      <c r="E3190" s="229"/>
      <c r="F3190" s="230"/>
      <c r="G3190" s="6"/>
      <c r="H3190" s="6"/>
      <c r="I3190" s="4"/>
      <c r="V3190" s="6"/>
      <c r="X3190" s="6"/>
    </row>
    <row r="3191" spans="1:24" s="5" customFormat="1" x14ac:dyDescent="0.35">
      <c r="A3191" s="6"/>
      <c r="B3191" s="237"/>
      <c r="C3191" s="6"/>
      <c r="D3191" s="228" t="s">
        <v>393</v>
      </c>
      <c r="E3191" s="229"/>
      <c r="F3191" s="230"/>
      <c r="G3191" s="6"/>
      <c r="H3191" s="6"/>
      <c r="I3191" s="4"/>
      <c r="V3191" s="6"/>
      <c r="X3191" s="6"/>
    </row>
    <row r="3192" spans="1:24" s="5" customFormat="1" x14ac:dyDescent="0.35">
      <c r="A3192" s="6"/>
      <c r="B3192" s="237"/>
      <c r="C3192" s="6"/>
      <c r="D3192" s="228" t="s">
        <v>393</v>
      </c>
      <c r="E3192" s="229"/>
      <c r="F3192" s="230"/>
      <c r="G3192" s="6"/>
      <c r="H3192" s="6"/>
      <c r="I3192" s="4"/>
      <c r="V3192" s="6"/>
      <c r="X3192" s="6"/>
    </row>
    <row r="3193" spans="1:24" s="5" customFormat="1" x14ac:dyDescent="0.35">
      <c r="A3193" s="6"/>
      <c r="B3193" s="237"/>
      <c r="C3193" s="6"/>
      <c r="D3193" s="228" t="s">
        <v>393</v>
      </c>
      <c r="E3193" s="229"/>
      <c r="F3193" s="230"/>
      <c r="G3193" s="6"/>
      <c r="H3193" s="6"/>
      <c r="I3193" s="4"/>
      <c r="V3193" s="6"/>
      <c r="X3193" s="6"/>
    </row>
    <row r="3194" spans="1:24" s="5" customFormat="1" x14ac:dyDescent="0.35">
      <c r="A3194" s="6"/>
      <c r="B3194" s="237"/>
      <c r="C3194" s="6"/>
      <c r="D3194" s="228" t="s">
        <v>393</v>
      </c>
      <c r="E3194" s="229"/>
      <c r="F3194" s="230"/>
      <c r="G3194" s="6"/>
      <c r="H3194" s="6"/>
      <c r="I3194" s="4"/>
      <c r="V3194" s="6"/>
      <c r="X3194" s="6"/>
    </row>
    <row r="3195" spans="1:24" s="5" customFormat="1" x14ac:dyDescent="0.35">
      <c r="A3195" s="6"/>
      <c r="B3195" s="237"/>
      <c r="C3195" s="6"/>
      <c r="D3195" s="228" t="s">
        <v>393</v>
      </c>
      <c r="E3195" s="229"/>
      <c r="F3195" s="230"/>
      <c r="G3195" s="6"/>
      <c r="H3195" s="6"/>
      <c r="I3195" s="4"/>
      <c r="V3195" s="6"/>
      <c r="X3195" s="6"/>
    </row>
    <row r="3196" spans="1:24" s="5" customFormat="1" x14ac:dyDescent="0.35">
      <c r="A3196" s="6"/>
      <c r="B3196" s="237"/>
      <c r="C3196" s="6"/>
      <c r="D3196" s="228" t="s">
        <v>393</v>
      </c>
      <c r="E3196" s="229"/>
      <c r="F3196" s="230"/>
      <c r="G3196" s="6"/>
      <c r="H3196" s="6"/>
      <c r="I3196" s="4"/>
      <c r="V3196" s="6"/>
      <c r="X3196" s="6"/>
    </row>
    <row r="3197" spans="1:24" s="5" customFormat="1" x14ac:dyDescent="0.35">
      <c r="A3197" s="6"/>
      <c r="B3197" s="237"/>
      <c r="C3197" s="6"/>
      <c r="D3197" s="228" t="s">
        <v>393</v>
      </c>
      <c r="E3197" s="229"/>
      <c r="F3197" s="230"/>
      <c r="G3197" s="6"/>
      <c r="H3197" s="6"/>
      <c r="I3197" s="4"/>
      <c r="V3197" s="6"/>
      <c r="X3197" s="6"/>
    </row>
    <row r="3198" spans="1:24" s="5" customFormat="1" x14ac:dyDescent="0.35">
      <c r="A3198" s="6"/>
      <c r="B3198" s="237"/>
      <c r="C3198" s="6"/>
      <c r="D3198" s="228" t="s">
        <v>393</v>
      </c>
      <c r="E3198" s="229"/>
      <c r="F3198" s="230"/>
      <c r="G3198" s="6"/>
      <c r="H3198" s="6"/>
      <c r="I3198" s="4"/>
      <c r="V3198" s="6"/>
      <c r="X3198" s="6"/>
    </row>
    <row r="3199" spans="1:24" s="5" customFormat="1" x14ac:dyDescent="0.35">
      <c r="A3199" s="6"/>
      <c r="B3199" s="237"/>
      <c r="C3199" s="6"/>
      <c r="D3199" s="228" t="s">
        <v>393</v>
      </c>
      <c r="E3199" s="229"/>
      <c r="F3199" s="230"/>
      <c r="G3199" s="6"/>
      <c r="H3199" s="6"/>
      <c r="I3199" s="4"/>
      <c r="V3199" s="6"/>
      <c r="X3199" s="6"/>
    </row>
    <row r="3200" spans="1:24" s="5" customFormat="1" x14ac:dyDescent="0.35">
      <c r="A3200" s="6"/>
      <c r="B3200" s="237"/>
      <c r="C3200" s="6"/>
      <c r="D3200" s="228" t="s">
        <v>393</v>
      </c>
      <c r="E3200" s="229"/>
      <c r="F3200" s="230"/>
      <c r="G3200" s="6"/>
      <c r="H3200" s="6"/>
      <c r="I3200" s="4"/>
      <c r="V3200" s="6"/>
      <c r="X3200" s="6"/>
    </row>
    <row r="3201" spans="1:24" s="5" customFormat="1" x14ac:dyDescent="0.35">
      <c r="A3201" s="6"/>
      <c r="B3201" s="237"/>
      <c r="C3201" s="6"/>
      <c r="D3201" s="228" t="s">
        <v>393</v>
      </c>
      <c r="E3201" s="229"/>
      <c r="F3201" s="230"/>
      <c r="G3201" s="6"/>
      <c r="H3201" s="6"/>
      <c r="I3201" s="4"/>
      <c r="V3201" s="6"/>
      <c r="X3201" s="6"/>
    </row>
    <row r="3202" spans="1:24" s="5" customFormat="1" x14ac:dyDescent="0.35">
      <c r="A3202" s="6"/>
      <c r="B3202" s="237"/>
      <c r="C3202" s="6"/>
      <c r="D3202" s="228" t="s">
        <v>393</v>
      </c>
      <c r="E3202" s="229"/>
      <c r="F3202" s="230"/>
      <c r="G3202" s="6"/>
      <c r="H3202" s="6"/>
      <c r="I3202" s="4"/>
      <c r="V3202" s="6"/>
      <c r="X3202" s="6"/>
    </row>
    <row r="3203" spans="1:24" s="5" customFormat="1" x14ac:dyDescent="0.35">
      <c r="A3203" s="6"/>
      <c r="B3203" s="237"/>
      <c r="C3203" s="6"/>
      <c r="D3203" s="228" t="s">
        <v>393</v>
      </c>
      <c r="E3203" s="229"/>
      <c r="F3203" s="230"/>
      <c r="G3203" s="6"/>
      <c r="H3203" s="6"/>
      <c r="I3203" s="4"/>
      <c r="V3203" s="6"/>
      <c r="X3203" s="6"/>
    </row>
    <row r="3204" spans="1:24" s="5" customFormat="1" x14ac:dyDescent="0.35">
      <c r="A3204" s="6"/>
      <c r="B3204" s="237"/>
      <c r="C3204" s="6"/>
      <c r="D3204" s="228" t="s">
        <v>393</v>
      </c>
      <c r="E3204" s="229"/>
      <c r="F3204" s="230"/>
      <c r="G3204" s="6"/>
      <c r="H3204" s="6"/>
      <c r="I3204" s="4"/>
      <c r="V3204" s="6"/>
      <c r="X3204" s="6"/>
    </row>
    <row r="3205" spans="1:24" s="5" customFormat="1" x14ac:dyDescent="0.35">
      <c r="A3205" s="6"/>
      <c r="B3205" s="237"/>
      <c r="C3205" s="6"/>
      <c r="D3205" s="228" t="s">
        <v>393</v>
      </c>
      <c r="E3205" s="229"/>
      <c r="F3205" s="230"/>
      <c r="G3205" s="6"/>
      <c r="H3205" s="6"/>
      <c r="I3205" s="4"/>
      <c r="V3205" s="6"/>
      <c r="X3205" s="6"/>
    </row>
    <row r="3206" spans="1:24" s="5" customFormat="1" x14ac:dyDescent="0.35">
      <c r="A3206" s="6"/>
      <c r="B3206" s="237"/>
      <c r="C3206" s="6"/>
      <c r="D3206" s="228" t="s">
        <v>393</v>
      </c>
      <c r="E3206" s="229"/>
      <c r="F3206" s="230"/>
      <c r="G3206" s="6"/>
      <c r="H3206" s="6"/>
      <c r="I3206" s="4"/>
      <c r="V3206" s="6"/>
      <c r="X3206" s="6"/>
    </row>
    <row r="3207" spans="1:24" s="5" customFormat="1" x14ac:dyDescent="0.35">
      <c r="A3207" s="6"/>
      <c r="B3207" s="237"/>
      <c r="C3207" s="6"/>
      <c r="D3207" s="228" t="s">
        <v>393</v>
      </c>
      <c r="E3207" s="229"/>
      <c r="F3207" s="230"/>
      <c r="G3207" s="6"/>
      <c r="H3207" s="6"/>
      <c r="I3207" s="4"/>
      <c r="V3207" s="6"/>
      <c r="X3207" s="6"/>
    </row>
    <row r="3208" spans="1:24" s="5" customFormat="1" x14ac:dyDescent="0.35">
      <c r="A3208" s="6"/>
      <c r="B3208" s="237"/>
      <c r="C3208" s="6"/>
      <c r="D3208" s="228" t="s">
        <v>393</v>
      </c>
      <c r="E3208" s="229"/>
      <c r="F3208" s="230"/>
      <c r="G3208" s="6"/>
      <c r="H3208" s="6"/>
      <c r="I3208" s="4"/>
      <c r="V3208" s="6"/>
      <c r="X3208" s="6"/>
    </row>
    <row r="3209" spans="1:24" s="5" customFormat="1" x14ac:dyDescent="0.35">
      <c r="A3209" s="6"/>
      <c r="B3209" s="237"/>
      <c r="C3209" s="6"/>
      <c r="D3209" s="228" t="s">
        <v>393</v>
      </c>
      <c r="E3209" s="229"/>
      <c r="F3209" s="230"/>
      <c r="G3209" s="6"/>
      <c r="H3209" s="6"/>
      <c r="I3209" s="4"/>
      <c r="V3209" s="6"/>
      <c r="X3209" s="6"/>
    </row>
    <row r="3210" spans="1:24" s="5" customFormat="1" x14ac:dyDescent="0.35">
      <c r="A3210" s="6"/>
      <c r="B3210" s="237"/>
      <c r="C3210" s="6"/>
      <c r="D3210" s="228" t="s">
        <v>393</v>
      </c>
      <c r="E3210" s="229"/>
      <c r="F3210" s="230"/>
      <c r="G3210" s="6"/>
      <c r="H3210" s="6"/>
      <c r="I3210" s="4"/>
      <c r="V3210" s="6"/>
      <c r="X3210" s="6"/>
    </row>
    <row r="3211" spans="1:24" s="5" customFormat="1" x14ac:dyDescent="0.35">
      <c r="A3211" s="6"/>
      <c r="B3211" s="237"/>
      <c r="C3211" s="6"/>
      <c r="D3211" s="228" t="s">
        <v>393</v>
      </c>
      <c r="E3211" s="229"/>
      <c r="F3211" s="230"/>
      <c r="G3211" s="6"/>
      <c r="H3211" s="6"/>
      <c r="I3211" s="4"/>
      <c r="V3211" s="6"/>
      <c r="X3211" s="6"/>
    </row>
    <row r="3212" spans="1:24" s="5" customFormat="1" x14ac:dyDescent="0.35">
      <c r="A3212" s="6"/>
      <c r="B3212" s="237"/>
      <c r="C3212" s="6"/>
      <c r="D3212" s="228" t="s">
        <v>393</v>
      </c>
      <c r="E3212" s="229"/>
      <c r="F3212" s="230"/>
      <c r="G3212" s="6"/>
      <c r="H3212" s="6"/>
      <c r="I3212" s="4"/>
      <c r="V3212" s="6"/>
      <c r="X3212" s="6"/>
    </row>
    <row r="3213" spans="1:24" s="5" customFormat="1" x14ac:dyDescent="0.35">
      <c r="A3213" s="6"/>
      <c r="B3213" s="237"/>
      <c r="C3213" s="6"/>
      <c r="D3213" s="228" t="s">
        <v>393</v>
      </c>
      <c r="E3213" s="229"/>
      <c r="F3213" s="230"/>
      <c r="G3213" s="6"/>
      <c r="H3213" s="6"/>
      <c r="I3213" s="4"/>
      <c r="V3213" s="6"/>
      <c r="X3213" s="6"/>
    </row>
    <row r="3214" spans="1:24" s="5" customFormat="1" x14ac:dyDescent="0.35">
      <c r="A3214" s="6"/>
      <c r="B3214" s="237"/>
      <c r="C3214" s="6"/>
      <c r="D3214" s="228" t="s">
        <v>393</v>
      </c>
      <c r="E3214" s="229"/>
      <c r="F3214" s="230"/>
      <c r="G3214" s="6"/>
      <c r="H3214" s="6"/>
      <c r="I3214" s="4"/>
      <c r="V3214" s="6"/>
      <c r="X3214" s="6"/>
    </row>
    <row r="3215" spans="1:24" s="5" customFormat="1" x14ac:dyDescent="0.35">
      <c r="A3215" s="6"/>
      <c r="B3215" s="237"/>
      <c r="C3215" s="6"/>
      <c r="D3215" s="228" t="s">
        <v>393</v>
      </c>
      <c r="E3215" s="229"/>
      <c r="F3215" s="230"/>
      <c r="G3215" s="6"/>
      <c r="H3215" s="6"/>
      <c r="I3215" s="4"/>
      <c r="V3215" s="6"/>
      <c r="X3215" s="6"/>
    </row>
    <row r="3216" spans="1:24" s="5" customFormat="1" x14ac:dyDescent="0.35">
      <c r="A3216" s="6"/>
      <c r="B3216" s="237"/>
      <c r="C3216" s="6"/>
      <c r="D3216" s="228" t="s">
        <v>393</v>
      </c>
      <c r="E3216" s="229"/>
      <c r="F3216" s="230"/>
      <c r="G3216" s="6"/>
      <c r="H3216" s="6"/>
      <c r="I3216" s="4"/>
      <c r="V3216" s="6"/>
      <c r="X3216" s="6"/>
    </row>
    <row r="3217" spans="1:24" s="5" customFormat="1" x14ac:dyDescent="0.35">
      <c r="A3217" s="6"/>
      <c r="B3217" s="237"/>
      <c r="C3217" s="6"/>
      <c r="D3217" s="228" t="s">
        <v>393</v>
      </c>
      <c r="E3217" s="229"/>
      <c r="F3217" s="230"/>
      <c r="G3217" s="6"/>
      <c r="H3217" s="6"/>
      <c r="I3217" s="4"/>
      <c r="V3217" s="6"/>
      <c r="X3217" s="6"/>
    </row>
    <row r="3218" spans="1:24" s="5" customFormat="1" x14ac:dyDescent="0.35">
      <c r="A3218" s="6"/>
      <c r="B3218" s="237"/>
      <c r="C3218" s="6"/>
      <c r="D3218" s="228" t="s">
        <v>393</v>
      </c>
      <c r="E3218" s="229"/>
      <c r="F3218" s="230"/>
      <c r="G3218" s="6"/>
      <c r="H3218" s="6"/>
      <c r="I3218" s="4"/>
      <c r="V3218" s="6"/>
      <c r="X3218" s="6"/>
    </row>
    <row r="3219" spans="1:24" s="5" customFormat="1" x14ac:dyDescent="0.35">
      <c r="A3219" s="6"/>
      <c r="B3219" s="237"/>
      <c r="C3219" s="6"/>
      <c r="D3219" s="228" t="s">
        <v>393</v>
      </c>
      <c r="E3219" s="229"/>
      <c r="F3219" s="230"/>
      <c r="G3219" s="6"/>
      <c r="H3219" s="6"/>
      <c r="I3219" s="4"/>
      <c r="V3219" s="6"/>
      <c r="X3219" s="6"/>
    </row>
    <row r="3220" spans="1:24" s="5" customFormat="1" x14ac:dyDescent="0.35">
      <c r="A3220" s="6"/>
      <c r="B3220" s="237"/>
      <c r="C3220" s="6"/>
      <c r="D3220" s="228" t="s">
        <v>393</v>
      </c>
      <c r="E3220" s="229"/>
      <c r="F3220" s="230"/>
      <c r="G3220" s="6"/>
      <c r="H3220" s="6"/>
      <c r="I3220" s="4"/>
      <c r="V3220" s="6"/>
      <c r="X3220" s="6"/>
    </row>
    <row r="3221" spans="1:24" s="5" customFormat="1" x14ac:dyDescent="0.35">
      <c r="A3221" s="6"/>
      <c r="B3221" s="237"/>
      <c r="C3221" s="6"/>
      <c r="D3221" s="228" t="s">
        <v>393</v>
      </c>
      <c r="E3221" s="229"/>
      <c r="F3221" s="230"/>
      <c r="G3221" s="6"/>
      <c r="H3221" s="6"/>
      <c r="I3221" s="4"/>
      <c r="V3221" s="6"/>
      <c r="X3221" s="6"/>
    </row>
    <row r="3222" spans="1:24" s="5" customFormat="1" x14ac:dyDescent="0.35">
      <c r="A3222" s="6"/>
      <c r="B3222" s="237"/>
      <c r="C3222" s="6"/>
      <c r="D3222" s="228" t="s">
        <v>393</v>
      </c>
      <c r="E3222" s="229"/>
      <c r="F3222" s="230"/>
      <c r="G3222" s="6"/>
      <c r="H3222" s="6"/>
      <c r="I3222" s="4"/>
      <c r="V3222" s="6"/>
      <c r="X3222" s="6"/>
    </row>
    <row r="3223" spans="1:24" s="5" customFormat="1" x14ac:dyDescent="0.35">
      <c r="A3223" s="6"/>
      <c r="B3223" s="237"/>
      <c r="C3223" s="6"/>
      <c r="D3223" s="228" t="s">
        <v>393</v>
      </c>
      <c r="E3223" s="229"/>
      <c r="F3223" s="230"/>
      <c r="G3223" s="6"/>
      <c r="H3223" s="6"/>
      <c r="I3223" s="4"/>
      <c r="V3223" s="6"/>
      <c r="X3223" s="6"/>
    </row>
    <row r="3224" spans="1:24" s="5" customFormat="1" x14ac:dyDescent="0.35">
      <c r="A3224" s="6"/>
      <c r="B3224" s="237"/>
      <c r="C3224" s="6"/>
      <c r="D3224" s="228" t="s">
        <v>393</v>
      </c>
      <c r="E3224" s="229"/>
      <c r="F3224" s="230"/>
      <c r="G3224" s="6"/>
      <c r="H3224" s="6"/>
      <c r="I3224" s="4"/>
      <c r="V3224" s="6"/>
      <c r="X3224" s="6"/>
    </row>
    <row r="3225" spans="1:24" s="5" customFormat="1" x14ac:dyDescent="0.35">
      <c r="A3225" s="6"/>
      <c r="B3225" s="237"/>
      <c r="C3225" s="6"/>
      <c r="D3225" s="228" t="s">
        <v>393</v>
      </c>
      <c r="E3225" s="229"/>
      <c r="F3225" s="230"/>
      <c r="G3225" s="6"/>
      <c r="H3225" s="6"/>
      <c r="I3225" s="4"/>
      <c r="V3225" s="6"/>
      <c r="X3225" s="6"/>
    </row>
    <row r="3226" spans="1:24" s="5" customFormat="1" x14ac:dyDescent="0.35">
      <c r="A3226" s="6"/>
      <c r="B3226" s="237"/>
      <c r="C3226" s="6"/>
      <c r="D3226" s="228" t="s">
        <v>393</v>
      </c>
      <c r="E3226" s="229"/>
      <c r="F3226" s="230"/>
      <c r="G3226" s="6"/>
      <c r="H3226" s="6"/>
      <c r="I3226" s="4"/>
      <c r="V3226" s="6"/>
      <c r="X3226" s="6"/>
    </row>
    <row r="3227" spans="1:24" s="5" customFormat="1" x14ac:dyDescent="0.35">
      <c r="A3227" s="6"/>
      <c r="B3227" s="237"/>
      <c r="C3227" s="6"/>
      <c r="D3227" s="228" t="s">
        <v>393</v>
      </c>
      <c r="E3227" s="229"/>
      <c r="F3227" s="230"/>
      <c r="G3227" s="6"/>
      <c r="H3227" s="6"/>
      <c r="I3227" s="4"/>
      <c r="V3227" s="6"/>
      <c r="X3227" s="6"/>
    </row>
    <row r="3228" spans="1:24" s="5" customFormat="1" x14ac:dyDescent="0.35">
      <c r="A3228" s="6"/>
      <c r="B3228" s="237"/>
      <c r="C3228" s="6"/>
      <c r="D3228" s="228" t="s">
        <v>393</v>
      </c>
      <c r="E3228" s="229"/>
      <c r="F3228" s="230"/>
      <c r="G3228" s="6"/>
      <c r="H3228" s="6"/>
      <c r="I3228" s="4"/>
      <c r="V3228" s="6"/>
      <c r="X3228" s="6"/>
    </row>
    <row r="3229" spans="1:24" s="5" customFormat="1" x14ac:dyDescent="0.35">
      <c r="A3229" s="6"/>
      <c r="B3229" s="237"/>
      <c r="C3229" s="6"/>
      <c r="D3229" s="228" t="s">
        <v>393</v>
      </c>
      <c r="E3229" s="229"/>
      <c r="F3229" s="230"/>
      <c r="G3229" s="6"/>
      <c r="H3229" s="6"/>
      <c r="I3229" s="4"/>
      <c r="V3229" s="6"/>
      <c r="X3229" s="6"/>
    </row>
    <row r="3230" spans="1:24" s="5" customFormat="1" x14ac:dyDescent="0.35">
      <c r="A3230" s="6"/>
      <c r="B3230" s="237"/>
      <c r="C3230" s="6"/>
      <c r="D3230" s="228" t="s">
        <v>393</v>
      </c>
      <c r="E3230" s="229"/>
      <c r="F3230" s="230"/>
      <c r="G3230" s="6"/>
      <c r="H3230" s="6"/>
      <c r="I3230" s="4"/>
      <c r="V3230" s="6"/>
      <c r="X3230" s="6"/>
    </row>
    <row r="3231" spans="1:24" s="5" customFormat="1" x14ac:dyDescent="0.35">
      <c r="A3231" s="6"/>
      <c r="B3231" s="237"/>
      <c r="C3231" s="6"/>
      <c r="D3231" s="228" t="s">
        <v>393</v>
      </c>
      <c r="E3231" s="229"/>
      <c r="F3231" s="230"/>
      <c r="G3231" s="6"/>
      <c r="H3231" s="6"/>
      <c r="I3231" s="4"/>
      <c r="V3231" s="6"/>
      <c r="X3231" s="6"/>
    </row>
    <row r="3232" spans="1:24" s="5" customFormat="1" x14ac:dyDescent="0.35">
      <c r="A3232" s="6"/>
      <c r="B3232" s="237"/>
      <c r="C3232" s="6"/>
      <c r="D3232" s="228" t="s">
        <v>393</v>
      </c>
      <c r="E3232" s="229"/>
      <c r="F3232" s="230"/>
      <c r="G3232" s="6"/>
      <c r="H3232" s="6"/>
      <c r="I3232" s="4"/>
      <c r="V3232" s="6"/>
      <c r="X3232" s="6"/>
    </row>
    <row r="3233" spans="1:24" s="5" customFormat="1" x14ac:dyDescent="0.35">
      <c r="A3233" s="6"/>
      <c r="B3233" s="237"/>
      <c r="C3233" s="6"/>
      <c r="D3233" s="228" t="s">
        <v>393</v>
      </c>
      <c r="E3233" s="229"/>
      <c r="F3233" s="230"/>
      <c r="G3233" s="6"/>
      <c r="H3233" s="6"/>
      <c r="I3233" s="4"/>
      <c r="V3233" s="6"/>
      <c r="X3233" s="6"/>
    </row>
    <row r="3234" spans="1:24" s="5" customFormat="1" x14ac:dyDescent="0.35">
      <c r="A3234" s="6"/>
      <c r="B3234" s="237"/>
      <c r="C3234" s="6"/>
      <c r="D3234" s="228" t="s">
        <v>393</v>
      </c>
      <c r="E3234" s="229"/>
      <c r="F3234" s="230"/>
      <c r="G3234" s="6"/>
      <c r="H3234" s="6"/>
      <c r="I3234" s="4"/>
      <c r="V3234" s="6"/>
      <c r="X3234" s="6"/>
    </row>
    <row r="3235" spans="1:24" s="5" customFormat="1" x14ac:dyDescent="0.35">
      <c r="A3235" s="6"/>
      <c r="B3235" s="237"/>
      <c r="C3235" s="6"/>
      <c r="D3235" s="228" t="s">
        <v>393</v>
      </c>
      <c r="E3235" s="229"/>
      <c r="F3235" s="230"/>
      <c r="G3235" s="6"/>
      <c r="H3235" s="6"/>
      <c r="I3235" s="4"/>
      <c r="V3235" s="6"/>
      <c r="X3235" s="6"/>
    </row>
    <row r="3236" spans="1:24" s="5" customFormat="1" x14ac:dyDescent="0.35">
      <c r="A3236" s="6"/>
      <c r="B3236" s="237"/>
      <c r="C3236" s="6"/>
      <c r="D3236" s="228" t="s">
        <v>393</v>
      </c>
      <c r="E3236" s="229"/>
      <c r="F3236" s="230"/>
      <c r="G3236" s="6"/>
      <c r="H3236" s="6"/>
      <c r="I3236" s="4"/>
      <c r="V3236" s="6"/>
      <c r="X3236" s="6"/>
    </row>
    <row r="3237" spans="1:24" s="5" customFormat="1" x14ac:dyDescent="0.35">
      <c r="A3237" s="6"/>
      <c r="B3237" s="237"/>
      <c r="C3237" s="6"/>
      <c r="D3237" s="228" t="s">
        <v>393</v>
      </c>
      <c r="E3237" s="229"/>
      <c r="F3237" s="230"/>
      <c r="G3237" s="6"/>
      <c r="H3237" s="6"/>
      <c r="I3237" s="4"/>
      <c r="V3237" s="6"/>
      <c r="X3237" s="6"/>
    </row>
    <row r="3238" spans="1:24" s="5" customFormat="1" x14ac:dyDescent="0.35">
      <c r="A3238" s="6"/>
      <c r="B3238" s="237"/>
      <c r="C3238" s="6"/>
      <c r="D3238" s="228" t="s">
        <v>393</v>
      </c>
      <c r="E3238" s="229"/>
      <c r="F3238" s="230"/>
      <c r="G3238" s="6"/>
      <c r="H3238" s="6"/>
      <c r="I3238" s="4"/>
      <c r="V3238" s="6"/>
      <c r="X3238" s="6"/>
    </row>
    <row r="3239" spans="1:24" s="5" customFormat="1" x14ac:dyDescent="0.35">
      <c r="A3239" s="6"/>
      <c r="B3239" s="237"/>
      <c r="C3239" s="6"/>
      <c r="D3239" s="228" t="s">
        <v>393</v>
      </c>
      <c r="E3239" s="229"/>
      <c r="F3239" s="230"/>
      <c r="G3239" s="6"/>
      <c r="H3239" s="6"/>
      <c r="I3239" s="4"/>
      <c r="V3239" s="6"/>
      <c r="X3239" s="6"/>
    </row>
    <row r="3240" spans="1:24" s="5" customFormat="1" x14ac:dyDescent="0.35">
      <c r="A3240" s="6"/>
      <c r="B3240" s="237"/>
      <c r="C3240" s="6"/>
      <c r="D3240" s="228" t="s">
        <v>393</v>
      </c>
      <c r="E3240" s="229"/>
      <c r="F3240" s="230"/>
      <c r="G3240" s="6"/>
      <c r="H3240" s="6"/>
      <c r="I3240" s="4"/>
      <c r="V3240" s="6"/>
      <c r="X3240" s="6"/>
    </row>
    <row r="3241" spans="1:24" s="5" customFormat="1" x14ac:dyDescent="0.35">
      <c r="A3241" s="6"/>
      <c r="B3241" s="237"/>
      <c r="C3241" s="6"/>
      <c r="D3241" s="228" t="s">
        <v>393</v>
      </c>
      <c r="E3241" s="229"/>
      <c r="F3241" s="230"/>
      <c r="G3241" s="6"/>
      <c r="H3241" s="6"/>
      <c r="I3241" s="4"/>
      <c r="V3241" s="6"/>
      <c r="X3241" s="6"/>
    </row>
    <row r="3242" spans="1:24" s="5" customFormat="1" x14ac:dyDescent="0.35">
      <c r="A3242" s="6"/>
      <c r="B3242" s="237"/>
      <c r="C3242" s="6"/>
      <c r="D3242" s="228" t="s">
        <v>393</v>
      </c>
      <c r="E3242" s="229"/>
      <c r="F3242" s="230"/>
      <c r="G3242" s="6"/>
      <c r="H3242" s="6"/>
      <c r="I3242" s="4"/>
      <c r="V3242" s="6"/>
      <c r="X3242" s="6"/>
    </row>
    <row r="3243" spans="1:24" s="5" customFormat="1" x14ac:dyDescent="0.35">
      <c r="A3243" s="6"/>
      <c r="B3243" s="237"/>
      <c r="C3243" s="6"/>
      <c r="D3243" s="228" t="s">
        <v>393</v>
      </c>
      <c r="E3243" s="229"/>
      <c r="F3243" s="230"/>
      <c r="G3243" s="6"/>
      <c r="H3243" s="6"/>
      <c r="I3243" s="4"/>
      <c r="V3243" s="6"/>
      <c r="X3243" s="6"/>
    </row>
    <row r="3244" spans="1:24" s="5" customFormat="1" x14ac:dyDescent="0.35">
      <c r="A3244" s="6"/>
      <c r="B3244" s="237"/>
      <c r="C3244" s="6"/>
      <c r="D3244" s="228" t="s">
        <v>393</v>
      </c>
      <c r="E3244" s="229"/>
      <c r="F3244" s="230"/>
      <c r="G3244" s="6"/>
      <c r="H3244" s="6"/>
      <c r="I3244" s="4"/>
      <c r="V3244" s="6"/>
      <c r="X3244" s="6"/>
    </row>
    <row r="3245" spans="1:24" s="5" customFormat="1" x14ac:dyDescent="0.35">
      <c r="A3245" s="6"/>
      <c r="B3245" s="237"/>
      <c r="C3245" s="6"/>
      <c r="D3245" s="228" t="s">
        <v>393</v>
      </c>
      <c r="E3245" s="229"/>
      <c r="F3245" s="230"/>
      <c r="G3245" s="6"/>
      <c r="H3245" s="6"/>
      <c r="I3245" s="4"/>
      <c r="V3245" s="6"/>
      <c r="X3245" s="6"/>
    </row>
    <row r="3246" spans="1:24" s="5" customFormat="1" x14ac:dyDescent="0.35">
      <c r="A3246" s="6"/>
      <c r="B3246" s="237"/>
      <c r="C3246" s="6"/>
      <c r="D3246" s="228" t="s">
        <v>393</v>
      </c>
      <c r="E3246" s="229"/>
      <c r="F3246" s="230"/>
      <c r="G3246" s="6"/>
      <c r="H3246" s="6"/>
      <c r="I3246" s="4"/>
      <c r="V3246" s="6"/>
      <c r="X3246" s="6"/>
    </row>
    <row r="3247" spans="1:24" s="5" customFormat="1" x14ac:dyDescent="0.35">
      <c r="A3247" s="6"/>
      <c r="B3247" s="237"/>
      <c r="C3247" s="6"/>
      <c r="D3247" s="228" t="s">
        <v>393</v>
      </c>
      <c r="E3247" s="229"/>
      <c r="F3247" s="230"/>
      <c r="G3247" s="6"/>
      <c r="H3247" s="6"/>
      <c r="I3247" s="4"/>
      <c r="V3247" s="6"/>
      <c r="X3247" s="6"/>
    </row>
    <row r="3248" spans="1:24" s="5" customFormat="1" x14ac:dyDescent="0.35">
      <c r="A3248" s="6"/>
      <c r="B3248" s="237"/>
      <c r="C3248" s="6"/>
      <c r="D3248" s="228" t="s">
        <v>393</v>
      </c>
      <c r="E3248" s="229"/>
      <c r="F3248" s="230"/>
      <c r="G3248" s="6"/>
      <c r="H3248" s="6"/>
      <c r="I3248" s="4"/>
      <c r="V3248" s="6"/>
      <c r="X3248" s="6"/>
    </row>
    <row r="3249" spans="1:24" s="5" customFormat="1" x14ac:dyDescent="0.35">
      <c r="A3249" s="6"/>
      <c r="B3249" s="237"/>
      <c r="C3249" s="6"/>
      <c r="D3249" s="228" t="s">
        <v>393</v>
      </c>
      <c r="E3249" s="229"/>
      <c r="F3249" s="230"/>
      <c r="G3249" s="6"/>
      <c r="H3249" s="6"/>
      <c r="I3249" s="4"/>
      <c r="V3249" s="6"/>
      <c r="X3249" s="6"/>
    </row>
    <row r="3250" spans="1:24" s="5" customFormat="1" x14ac:dyDescent="0.35">
      <c r="A3250" s="6"/>
      <c r="B3250" s="237"/>
      <c r="C3250" s="6"/>
      <c r="D3250" s="228" t="s">
        <v>393</v>
      </c>
      <c r="E3250" s="229"/>
      <c r="F3250" s="230"/>
      <c r="G3250" s="6"/>
      <c r="H3250" s="6"/>
      <c r="I3250" s="4"/>
      <c r="V3250" s="6"/>
      <c r="X3250" s="6"/>
    </row>
    <row r="3251" spans="1:24" s="5" customFormat="1" x14ac:dyDescent="0.35">
      <c r="A3251" s="6"/>
      <c r="B3251" s="237"/>
      <c r="C3251" s="6"/>
      <c r="D3251" s="228" t="s">
        <v>393</v>
      </c>
      <c r="E3251" s="229"/>
      <c r="F3251" s="230"/>
      <c r="G3251" s="6"/>
      <c r="H3251" s="6"/>
      <c r="I3251" s="4"/>
      <c r="V3251" s="6"/>
      <c r="X3251" s="6"/>
    </row>
    <row r="3252" spans="1:24" s="5" customFormat="1" x14ac:dyDescent="0.35">
      <c r="A3252" s="6"/>
      <c r="B3252" s="237"/>
      <c r="C3252" s="6"/>
      <c r="D3252" s="228" t="s">
        <v>393</v>
      </c>
      <c r="E3252" s="229"/>
      <c r="F3252" s="230"/>
      <c r="G3252" s="6"/>
      <c r="H3252" s="6"/>
      <c r="I3252" s="4"/>
      <c r="V3252" s="6"/>
      <c r="X3252" s="6"/>
    </row>
    <row r="3253" spans="1:24" s="5" customFormat="1" x14ac:dyDescent="0.35">
      <c r="A3253" s="6"/>
      <c r="B3253" s="237"/>
      <c r="C3253" s="6"/>
      <c r="D3253" s="228" t="s">
        <v>393</v>
      </c>
      <c r="E3253" s="229"/>
      <c r="F3253" s="230"/>
      <c r="G3253" s="6"/>
      <c r="H3253" s="6"/>
      <c r="I3253" s="4"/>
      <c r="V3253" s="6"/>
      <c r="X3253" s="6"/>
    </row>
    <row r="3254" spans="1:24" s="5" customFormat="1" x14ac:dyDescent="0.35">
      <c r="A3254" s="6"/>
      <c r="B3254" s="237"/>
      <c r="C3254" s="6"/>
      <c r="D3254" s="228" t="s">
        <v>393</v>
      </c>
      <c r="E3254" s="229"/>
      <c r="F3254" s="230"/>
      <c r="G3254" s="6"/>
      <c r="H3254" s="6"/>
      <c r="I3254" s="4"/>
      <c r="V3254" s="6"/>
      <c r="X3254" s="6"/>
    </row>
    <row r="3255" spans="1:24" s="5" customFormat="1" x14ac:dyDescent="0.35">
      <c r="A3255" s="6"/>
      <c r="B3255" s="237"/>
      <c r="C3255" s="6"/>
      <c r="D3255" s="228" t="s">
        <v>393</v>
      </c>
      <c r="E3255" s="229"/>
      <c r="F3255" s="230"/>
      <c r="G3255" s="6"/>
      <c r="H3255" s="6"/>
      <c r="I3255" s="4"/>
      <c r="V3255" s="6"/>
      <c r="X3255" s="6"/>
    </row>
    <row r="3256" spans="1:24" s="5" customFormat="1" x14ac:dyDescent="0.35">
      <c r="A3256" s="6"/>
      <c r="B3256" s="237"/>
      <c r="C3256" s="6"/>
      <c r="D3256" s="228" t="s">
        <v>393</v>
      </c>
      <c r="E3256" s="229"/>
      <c r="F3256" s="230"/>
      <c r="G3256" s="6"/>
      <c r="H3256" s="6"/>
      <c r="I3256" s="4"/>
      <c r="V3256" s="6"/>
      <c r="X3256" s="6"/>
    </row>
    <row r="3257" spans="1:24" s="5" customFormat="1" x14ac:dyDescent="0.35">
      <c r="A3257" s="6"/>
      <c r="B3257" s="237"/>
      <c r="C3257" s="6"/>
      <c r="D3257" s="228" t="s">
        <v>393</v>
      </c>
      <c r="E3257" s="229"/>
      <c r="F3257" s="230"/>
      <c r="G3257" s="6"/>
      <c r="H3257" s="6"/>
      <c r="I3257" s="4"/>
      <c r="V3257" s="6"/>
      <c r="X3257" s="6"/>
    </row>
    <row r="3258" spans="1:24" s="5" customFormat="1" x14ac:dyDescent="0.35">
      <c r="A3258" s="6"/>
      <c r="B3258" s="237"/>
      <c r="C3258" s="6"/>
      <c r="D3258" s="228" t="s">
        <v>393</v>
      </c>
      <c r="E3258" s="229"/>
      <c r="F3258" s="230"/>
      <c r="G3258" s="6"/>
      <c r="H3258" s="6"/>
      <c r="I3258" s="4"/>
      <c r="V3258" s="6"/>
      <c r="X3258" s="6"/>
    </row>
    <row r="3259" spans="1:24" s="5" customFormat="1" x14ac:dyDescent="0.35">
      <c r="A3259" s="6"/>
      <c r="B3259" s="237"/>
      <c r="C3259" s="6"/>
      <c r="D3259" s="228" t="s">
        <v>393</v>
      </c>
      <c r="E3259" s="229"/>
      <c r="F3259" s="230"/>
      <c r="G3259" s="6"/>
      <c r="H3259" s="6"/>
      <c r="I3259" s="4"/>
      <c r="V3259" s="6"/>
      <c r="X3259" s="6"/>
    </row>
    <row r="3260" spans="1:24" s="5" customFormat="1" x14ac:dyDescent="0.35">
      <c r="A3260" s="6"/>
      <c r="B3260" s="237"/>
      <c r="C3260" s="6"/>
      <c r="D3260" s="228" t="s">
        <v>393</v>
      </c>
      <c r="E3260" s="229"/>
      <c r="F3260" s="230"/>
      <c r="G3260" s="6"/>
      <c r="H3260" s="6"/>
      <c r="I3260" s="4"/>
      <c r="V3260" s="6"/>
      <c r="X3260" s="6"/>
    </row>
    <row r="3261" spans="1:24" s="5" customFormat="1" x14ac:dyDescent="0.35">
      <c r="A3261" s="6"/>
      <c r="B3261" s="237"/>
      <c r="C3261" s="6"/>
      <c r="D3261" s="228" t="s">
        <v>393</v>
      </c>
      <c r="E3261" s="229"/>
      <c r="F3261" s="230"/>
      <c r="G3261" s="6"/>
      <c r="H3261" s="6"/>
      <c r="I3261" s="4"/>
      <c r="V3261" s="6"/>
      <c r="X3261" s="6"/>
    </row>
    <row r="3262" spans="1:24" s="5" customFormat="1" x14ac:dyDescent="0.35">
      <c r="A3262" s="6"/>
      <c r="B3262" s="237"/>
      <c r="C3262" s="6"/>
      <c r="D3262" s="228" t="s">
        <v>393</v>
      </c>
      <c r="E3262" s="229"/>
      <c r="F3262" s="230"/>
      <c r="G3262" s="6"/>
      <c r="H3262" s="6"/>
      <c r="I3262" s="4"/>
      <c r="V3262" s="6"/>
      <c r="X3262" s="6"/>
    </row>
    <row r="3263" spans="1:24" s="5" customFormat="1" x14ac:dyDescent="0.35">
      <c r="A3263" s="6"/>
      <c r="B3263" s="237"/>
      <c r="C3263" s="6"/>
      <c r="D3263" s="228" t="s">
        <v>393</v>
      </c>
      <c r="E3263" s="229"/>
      <c r="F3263" s="230"/>
      <c r="G3263" s="6"/>
      <c r="H3263" s="6"/>
      <c r="I3263" s="4"/>
      <c r="V3263" s="6"/>
      <c r="X3263" s="6"/>
    </row>
    <row r="3264" spans="1:24" s="5" customFormat="1" x14ac:dyDescent="0.35">
      <c r="A3264" s="6"/>
      <c r="B3264" s="237"/>
      <c r="C3264" s="6"/>
      <c r="D3264" s="228" t="s">
        <v>393</v>
      </c>
      <c r="E3264" s="229"/>
      <c r="F3264" s="230"/>
      <c r="G3264" s="6"/>
      <c r="H3264" s="6"/>
      <c r="I3264" s="4"/>
      <c r="V3264" s="6"/>
      <c r="X3264" s="6"/>
    </row>
    <row r="3265" spans="1:24" s="5" customFormat="1" x14ac:dyDescent="0.35">
      <c r="A3265" s="6"/>
      <c r="B3265" s="237"/>
      <c r="C3265" s="6"/>
      <c r="D3265" s="228" t="s">
        <v>393</v>
      </c>
      <c r="E3265" s="229"/>
      <c r="F3265" s="230"/>
      <c r="G3265" s="6"/>
      <c r="H3265" s="6"/>
      <c r="I3265" s="4"/>
      <c r="V3265" s="6"/>
      <c r="X3265" s="6"/>
    </row>
    <row r="3266" spans="1:24" s="5" customFormat="1" x14ac:dyDescent="0.35">
      <c r="A3266" s="6"/>
      <c r="B3266" s="237"/>
      <c r="C3266" s="6"/>
      <c r="D3266" s="228" t="s">
        <v>393</v>
      </c>
      <c r="E3266" s="229"/>
      <c r="F3266" s="230"/>
      <c r="G3266" s="6"/>
      <c r="H3266" s="6"/>
      <c r="I3266" s="4"/>
      <c r="V3266" s="6"/>
      <c r="X3266" s="6"/>
    </row>
    <row r="3267" spans="1:24" s="5" customFormat="1" x14ac:dyDescent="0.35">
      <c r="A3267" s="6"/>
      <c r="B3267" s="237"/>
      <c r="C3267" s="6"/>
      <c r="D3267" s="228" t="s">
        <v>393</v>
      </c>
      <c r="E3267" s="229"/>
      <c r="F3267" s="230"/>
      <c r="G3267" s="6"/>
      <c r="H3267" s="6"/>
      <c r="I3267" s="4"/>
      <c r="V3267" s="6"/>
      <c r="X3267" s="6"/>
    </row>
    <row r="3268" spans="1:24" s="5" customFormat="1" x14ac:dyDescent="0.35">
      <c r="A3268" s="6"/>
      <c r="B3268" s="237"/>
      <c r="C3268" s="6"/>
      <c r="D3268" s="228" t="s">
        <v>393</v>
      </c>
      <c r="E3268" s="229"/>
      <c r="F3268" s="230"/>
      <c r="G3268" s="6"/>
      <c r="H3268" s="6"/>
      <c r="I3268" s="4"/>
      <c r="V3268" s="6"/>
      <c r="X3268" s="6"/>
    </row>
    <row r="3269" spans="1:24" s="5" customFormat="1" x14ac:dyDescent="0.35">
      <c r="A3269" s="6"/>
      <c r="B3269" s="237"/>
      <c r="C3269" s="6"/>
      <c r="D3269" s="228" t="s">
        <v>393</v>
      </c>
      <c r="E3269" s="229"/>
      <c r="F3269" s="230"/>
      <c r="G3269" s="6"/>
      <c r="H3269" s="6"/>
      <c r="I3269" s="4"/>
      <c r="V3269" s="6"/>
      <c r="X3269" s="6"/>
    </row>
    <row r="3270" spans="1:24" s="5" customFormat="1" x14ac:dyDescent="0.35">
      <c r="A3270" s="6"/>
      <c r="B3270" s="237"/>
      <c r="C3270" s="6"/>
      <c r="D3270" s="228" t="s">
        <v>393</v>
      </c>
      <c r="E3270" s="229"/>
      <c r="F3270" s="230"/>
      <c r="G3270" s="6"/>
      <c r="H3270" s="6"/>
      <c r="I3270" s="4"/>
      <c r="V3270" s="6"/>
      <c r="X3270" s="6"/>
    </row>
    <row r="3271" spans="1:24" s="5" customFormat="1" x14ac:dyDescent="0.35">
      <c r="A3271" s="6"/>
      <c r="B3271" s="237"/>
      <c r="C3271" s="6"/>
      <c r="D3271" s="228" t="s">
        <v>393</v>
      </c>
      <c r="E3271" s="229"/>
      <c r="F3271" s="230"/>
      <c r="G3271" s="6"/>
      <c r="H3271" s="6"/>
      <c r="I3271" s="4"/>
      <c r="V3271" s="6"/>
      <c r="X3271" s="6"/>
    </row>
    <row r="3272" spans="1:24" s="5" customFormat="1" x14ac:dyDescent="0.35">
      <c r="A3272" s="6"/>
      <c r="B3272" s="237"/>
      <c r="C3272" s="6"/>
      <c r="D3272" s="228" t="s">
        <v>393</v>
      </c>
      <c r="E3272" s="229"/>
      <c r="F3272" s="230"/>
      <c r="G3272" s="6"/>
      <c r="H3272" s="6"/>
      <c r="I3272" s="4"/>
      <c r="V3272" s="6"/>
      <c r="X3272" s="6"/>
    </row>
    <row r="3273" spans="1:24" s="5" customFormat="1" x14ac:dyDescent="0.35">
      <c r="A3273" s="6"/>
      <c r="B3273" s="237"/>
      <c r="C3273" s="6"/>
      <c r="D3273" s="228" t="s">
        <v>393</v>
      </c>
      <c r="E3273" s="229"/>
      <c r="F3273" s="230"/>
      <c r="G3273" s="6"/>
      <c r="H3273" s="6"/>
      <c r="I3273" s="4"/>
      <c r="V3273" s="6"/>
      <c r="X3273" s="6"/>
    </row>
    <row r="3274" spans="1:24" s="5" customFormat="1" x14ac:dyDescent="0.35">
      <c r="A3274" s="6"/>
      <c r="B3274" s="237"/>
      <c r="C3274" s="6"/>
      <c r="D3274" s="228" t="s">
        <v>393</v>
      </c>
      <c r="E3274" s="229"/>
      <c r="F3274" s="230"/>
      <c r="G3274" s="6"/>
      <c r="H3274" s="6"/>
      <c r="I3274" s="4"/>
      <c r="V3274" s="6"/>
      <c r="X3274" s="6"/>
    </row>
    <row r="3275" spans="1:24" s="5" customFormat="1" x14ac:dyDescent="0.35">
      <c r="A3275" s="6"/>
      <c r="B3275" s="237"/>
      <c r="C3275" s="6"/>
      <c r="D3275" s="228" t="s">
        <v>393</v>
      </c>
      <c r="E3275" s="229"/>
      <c r="F3275" s="230"/>
      <c r="G3275" s="6"/>
      <c r="H3275" s="6"/>
      <c r="I3275" s="4"/>
      <c r="V3275" s="6"/>
      <c r="X3275" s="6"/>
    </row>
    <row r="3276" spans="1:24" s="5" customFormat="1" x14ac:dyDescent="0.35">
      <c r="A3276" s="6"/>
      <c r="B3276" s="237"/>
      <c r="C3276" s="6"/>
      <c r="D3276" s="228" t="s">
        <v>393</v>
      </c>
      <c r="E3276" s="229"/>
      <c r="F3276" s="230"/>
      <c r="G3276" s="6"/>
      <c r="H3276" s="6"/>
      <c r="I3276" s="4"/>
      <c r="V3276" s="6"/>
      <c r="X3276" s="6"/>
    </row>
    <row r="3277" spans="1:24" s="5" customFormat="1" x14ac:dyDescent="0.35">
      <c r="A3277" s="6"/>
      <c r="B3277" s="237"/>
      <c r="C3277" s="6"/>
      <c r="D3277" s="228" t="s">
        <v>393</v>
      </c>
      <c r="E3277" s="229"/>
      <c r="F3277" s="230"/>
      <c r="G3277" s="6"/>
      <c r="H3277" s="6"/>
      <c r="I3277" s="4"/>
      <c r="V3277" s="6"/>
      <c r="X3277" s="6"/>
    </row>
    <row r="3278" spans="1:24" s="5" customFormat="1" x14ac:dyDescent="0.35">
      <c r="A3278" s="6"/>
      <c r="B3278" s="237"/>
      <c r="C3278" s="6"/>
      <c r="D3278" s="228" t="s">
        <v>393</v>
      </c>
      <c r="E3278" s="229"/>
      <c r="F3278" s="230"/>
      <c r="G3278" s="6"/>
      <c r="H3278" s="6"/>
      <c r="I3278" s="4"/>
      <c r="V3278" s="6"/>
      <c r="X3278" s="6"/>
    </row>
    <row r="3279" spans="1:24" s="5" customFormat="1" x14ac:dyDescent="0.35">
      <c r="A3279" s="6"/>
      <c r="B3279" s="237"/>
      <c r="C3279" s="6"/>
      <c r="D3279" s="228" t="s">
        <v>393</v>
      </c>
      <c r="E3279" s="229"/>
      <c r="F3279" s="230"/>
      <c r="G3279" s="6"/>
      <c r="H3279" s="6"/>
      <c r="I3279" s="4"/>
      <c r="V3279" s="6"/>
      <c r="X3279" s="6"/>
    </row>
    <row r="3280" spans="1:24" s="5" customFormat="1" x14ac:dyDescent="0.35">
      <c r="A3280" s="6"/>
      <c r="B3280" s="237"/>
      <c r="C3280" s="6"/>
      <c r="D3280" s="228" t="s">
        <v>393</v>
      </c>
      <c r="E3280" s="229"/>
      <c r="F3280" s="230"/>
      <c r="G3280" s="6"/>
      <c r="H3280" s="6"/>
      <c r="I3280" s="4"/>
      <c r="V3280" s="6"/>
      <c r="X3280" s="6"/>
    </row>
    <row r="3281" spans="1:24" s="5" customFormat="1" x14ac:dyDescent="0.35">
      <c r="A3281" s="6"/>
      <c r="B3281" s="237"/>
      <c r="C3281" s="6"/>
      <c r="D3281" s="228" t="s">
        <v>393</v>
      </c>
      <c r="E3281" s="229"/>
      <c r="F3281" s="230"/>
      <c r="G3281" s="6"/>
      <c r="H3281" s="6"/>
      <c r="I3281" s="4"/>
      <c r="V3281" s="6"/>
      <c r="X3281" s="6"/>
    </row>
    <row r="3282" spans="1:24" s="5" customFormat="1" x14ac:dyDescent="0.35">
      <c r="A3282" s="6"/>
      <c r="B3282" s="237"/>
      <c r="C3282" s="6"/>
      <c r="D3282" s="228" t="s">
        <v>393</v>
      </c>
      <c r="E3282" s="229"/>
      <c r="F3282" s="230"/>
      <c r="G3282" s="6"/>
      <c r="H3282" s="6"/>
      <c r="I3282" s="4"/>
      <c r="V3282" s="6"/>
      <c r="X3282" s="6"/>
    </row>
    <row r="3283" spans="1:24" s="5" customFormat="1" x14ac:dyDescent="0.35">
      <c r="A3283" s="6"/>
      <c r="B3283" s="237"/>
      <c r="C3283" s="6"/>
      <c r="D3283" s="228" t="s">
        <v>393</v>
      </c>
      <c r="E3283" s="229"/>
      <c r="F3283" s="230"/>
      <c r="G3283" s="6"/>
      <c r="H3283" s="6"/>
      <c r="I3283" s="4"/>
      <c r="V3283" s="6"/>
      <c r="X3283" s="6"/>
    </row>
    <row r="3284" spans="1:24" s="5" customFormat="1" x14ac:dyDescent="0.35">
      <c r="A3284" s="6"/>
      <c r="B3284" s="237"/>
      <c r="C3284" s="6"/>
      <c r="D3284" s="228" t="s">
        <v>393</v>
      </c>
      <c r="E3284" s="229"/>
      <c r="F3284" s="230"/>
      <c r="G3284" s="6"/>
      <c r="H3284" s="6"/>
      <c r="I3284" s="4"/>
      <c r="V3284" s="6"/>
      <c r="X3284" s="6"/>
    </row>
    <row r="3285" spans="1:24" s="5" customFormat="1" x14ac:dyDescent="0.35">
      <c r="A3285" s="6"/>
      <c r="B3285" s="237"/>
      <c r="C3285" s="6"/>
      <c r="D3285" s="228" t="s">
        <v>393</v>
      </c>
      <c r="E3285" s="229"/>
      <c r="F3285" s="230"/>
      <c r="G3285" s="6"/>
      <c r="H3285" s="6"/>
      <c r="I3285" s="4"/>
      <c r="V3285" s="6"/>
      <c r="X3285" s="6"/>
    </row>
    <row r="3286" spans="1:24" s="5" customFormat="1" x14ac:dyDescent="0.35">
      <c r="A3286" s="6"/>
      <c r="B3286" s="237"/>
      <c r="C3286" s="6"/>
      <c r="D3286" s="228" t="s">
        <v>393</v>
      </c>
      <c r="E3286" s="229"/>
      <c r="F3286" s="230"/>
      <c r="G3286" s="6"/>
      <c r="H3286" s="6"/>
      <c r="I3286" s="4"/>
      <c r="V3286" s="6"/>
      <c r="X3286" s="6"/>
    </row>
    <row r="3287" spans="1:24" s="5" customFormat="1" x14ac:dyDescent="0.35">
      <c r="A3287" s="6"/>
      <c r="B3287" s="237"/>
      <c r="C3287" s="6"/>
      <c r="D3287" s="228" t="s">
        <v>393</v>
      </c>
      <c r="E3287" s="229"/>
      <c r="F3287" s="230"/>
      <c r="G3287" s="6"/>
      <c r="H3287" s="6"/>
      <c r="I3287" s="4"/>
      <c r="V3287" s="6"/>
      <c r="X3287" s="6"/>
    </row>
    <row r="3288" spans="1:24" s="5" customFormat="1" x14ac:dyDescent="0.35">
      <c r="A3288" s="6"/>
      <c r="B3288" s="237"/>
      <c r="C3288" s="6"/>
      <c r="D3288" s="228" t="s">
        <v>393</v>
      </c>
      <c r="E3288" s="229"/>
      <c r="F3288" s="230"/>
      <c r="G3288" s="6"/>
      <c r="H3288" s="6"/>
      <c r="I3288" s="4"/>
      <c r="V3288" s="6"/>
      <c r="X3288" s="6"/>
    </row>
    <row r="3289" spans="1:24" s="5" customFormat="1" x14ac:dyDescent="0.35">
      <c r="A3289" s="6"/>
      <c r="B3289" s="237"/>
      <c r="C3289" s="6"/>
      <c r="D3289" s="228" t="s">
        <v>393</v>
      </c>
      <c r="E3289" s="229"/>
      <c r="F3289" s="230"/>
      <c r="G3289" s="6"/>
      <c r="H3289" s="6"/>
      <c r="I3289" s="4"/>
      <c r="V3289" s="6"/>
      <c r="X3289" s="6"/>
    </row>
    <row r="3290" spans="1:24" s="5" customFormat="1" x14ac:dyDescent="0.35">
      <c r="A3290" s="6"/>
      <c r="B3290" s="237"/>
      <c r="C3290" s="6"/>
      <c r="D3290" s="228" t="s">
        <v>393</v>
      </c>
      <c r="E3290" s="229"/>
      <c r="F3290" s="230"/>
      <c r="G3290" s="6"/>
      <c r="H3290" s="6"/>
      <c r="I3290" s="4"/>
      <c r="V3290" s="6"/>
      <c r="X3290" s="6"/>
    </row>
    <row r="3291" spans="1:24" s="5" customFormat="1" x14ac:dyDescent="0.35">
      <c r="A3291" s="6"/>
      <c r="B3291" s="237"/>
      <c r="C3291" s="6"/>
      <c r="D3291" s="228" t="s">
        <v>393</v>
      </c>
      <c r="E3291" s="229"/>
      <c r="F3291" s="230"/>
      <c r="G3291" s="6"/>
      <c r="H3291" s="6"/>
      <c r="I3291" s="4"/>
      <c r="V3291" s="6"/>
      <c r="X3291" s="6"/>
    </row>
    <row r="3292" spans="1:24" s="5" customFormat="1" x14ac:dyDescent="0.35">
      <c r="A3292" s="6"/>
      <c r="B3292" s="237"/>
      <c r="C3292" s="6"/>
      <c r="D3292" s="228" t="s">
        <v>393</v>
      </c>
      <c r="E3292" s="229"/>
      <c r="F3292" s="230"/>
      <c r="G3292" s="6"/>
      <c r="H3292" s="6"/>
      <c r="I3292" s="4"/>
      <c r="V3292" s="6"/>
      <c r="X3292" s="6"/>
    </row>
    <row r="3293" spans="1:24" s="5" customFormat="1" x14ac:dyDescent="0.35">
      <c r="A3293" s="6"/>
      <c r="B3293" s="237"/>
      <c r="C3293" s="6"/>
      <c r="D3293" s="228" t="s">
        <v>393</v>
      </c>
      <c r="E3293" s="229"/>
      <c r="F3293" s="230"/>
      <c r="G3293" s="6"/>
      <c r="H3293" s="6"/>
      <c r="I3293" s="4"/>
      <c r="V3293" s="6"/>
      <c r="X3293" s="6"/>
    </row>
    <row r="3294" spans="1:24" s="5" customFormat="1" x14ac:dyDescent="0.35">
      <c r="A3294" s="6"/>
      <c r="B3294" s="237"/>
      <c r="C3294" s="6"/>
      <c r="D3294" s="228" t="s">
        <v>393</v>
      </c>
      <c r="E3294" s="229"/>
      <c r="F3294" s="230"/>
      <c r="G3294" s="6"/>
      <c r="H3294" s="6"/>
      <c r="I3294" s="4"/>
      <c r="V3294" s="6"/>
      <c r="X3294" s="6"/>
    </row>
    <row r="3295" spans="1:24" s="5" customFormat="1" x14ac:dyDescent="0.35">
      <c r="A3295" s="6"/>
      <c r="B3295" s="237"/>
      <c r="C3295" s="6"/>
      <c r="D3295" s="228" t="s">
        <v>393</v>
      </c>
      <c r="E3295" s="229"/>
      <c r="F3295" s="230"/>
      <c r="G3295" s="6"/>
      <c r="H3295" s="6"/>
      <c r="I3295" s="4"/>
      <c r="V3295" s="6"/>
      <c r="X3295" s="6"/>
    </row>
    <row r="3296" spans="1:24" s="5" customFormat="1" x14ac:dyDescent="0.35">
      <c r="A3296" s="6"/>
      <c r="B3296" s="237"/>
      <c r="C3296" s="6"/>
      <c r="D3296" s="228" t="s">
        <v>393</v>
      </c>
      <c r="E3296" s="229"/>
      <c r="F3296" s="230"/>
      <c r="G3296" s="6"/>
      <c r="H3296" s="6"/>
      <c r="I3296" s="4"/>
      <c r="V3296" s="6"/>
      <c r="X3296" s="6"/>
    </row>
    <row r="3297" spans="1:24" s="5" customFormat="1" x14ac:dyDescent="0.35">
      <c r="A3297" s="6"/>
      <c r="B3297" s="237"/>
      <c r="C3297" s="6"/>
      <c r="D3297" s="228" t="s">
        <v>393</v>
      </c>
      <c r="E3297" s="229"/>
      <c r="F3297" s="230"/>
      <c r="G3297" s="6"/>
      <c r="H3297" s="6"/>
      <c r="I3297" s="4"/>
      <c r="V3297" s="6"/>
      <c r="X3297" s="6"/>
    </row>
    <row r="3298" spans="1:24" s="5" customFormat="1" x14ac:dyDescent="0.35">
      <c r="A3298" s="6"/>
      <c r="B3298" s="237"/>
      <c r="C3298" s="6"/>
      <c r="D3298" s="228" t="s">
        <v>393</v>
      </c>
      <c r="E3298" s="229"/>
      <c r="F3298" s="230"/>
      <c r="G3298" s="6"/>
      <c r="H3298" s="6"/>
      <c r="I3298" s="4"/>
      <c r="V3298" s="6"/>
      <c r="X3298" s="6"/>
    </row>
    <row r="3299" spans="1:24" s="5" customFormat="1" x14ac:dyDescent="0.35">
      <c r="A3299" s="6"/>
      <c r="B3299" s="237"/>
      <c r="C3299" s="6"/>
      <c r="D3299" s="228" t="s">
        <v>393</v>
      </c>
      <c r="E3299" s="229"/>
      <c r="F3299" s="230"/>
      <c r="G3299" s="6"/>
      <c r="H3299" s="6"/>
      <c r="I3299" s="4"/>
      <c r="V3299" s="6"/>
      <c r="X3299" s="6"/>
    </row>
    <row r="3300" spans="1:24" s="5" customFormat="1" x14ac:dyDescent="0.35">
      <c r="A3300" s="6"/>
      <c r="B3300" s="237"/>
      <c r="C3300" s="6"/>
      <c r="D3300" s="228" t="s">
        <v>393</v>
      </c>
      <c r="E3300" s="229"/>
      <c r="F3300" s="230"/>
      <c r="G3300" s="6"/>
      <c r="H3300" s="6"/>
      <c r="I3300" s="4"/>
      <c r="V3300" s="6"/>
      <c r="X3300" s="6"/>
    </row>
    <row r="3301" spans="1:24" s="5" customFormat="1" x14ac:dyDescent="0.35">
      <c r="A3301" s="6"/>
      <c r="B3301" s="237"/>
      <c r="C3301" s="6"/>
      <c r="D3301" s="228" t="s">
        <v>393</v>
      </c>
      <c r="E3301" s="229"/>
      <c r="F3301" s="230"/>
      <c r="G3301" s="6"/>
      <c r="H3301" s="6"/>
      <c r="I3301" s="4"/>
      <c r="V3301" s="6"/>
      <c r="X3301" s="6"/>
    </row>
    <row r="3302" spans="1:24" s="5" customFormat="1" x14ac:dyDescent="0.35">
      <c r="A3302" s="6"/>
      <c r="B3302" s="237"/>
      <c r="C3302" s="6"/>
      <c r="D3302" s="228" t="s">
        <v>393</v>
      </c>
      <c r="E3302" s="229"/>
      <c r="F3302" s="230"/>
      <c r="G3302" s="6"/>
      <c r="H3302" s="6"/>
      <c r="I3302" s="4"/>
      <c r="V3302" s="6"/>
      <c r="X3302" s="6"/>
    </row>
    <row r="3303" spans="1:24" s="5" customFormat="1" x14ac:dyDescent="0.35">
      <c r="A3303" s="6"/>
      <c r="B3303" s="237"/>
      <c r="C3303" s="6"/>
      <c r="D3303" s="228" t="s">
        <v>393</v>
      </c>
      <c r="E3303" s="229"/>
      <c r="F3303" s="230"/>
      <c r="G3303" s="6"/>
      <c r="H3303" s="6"/>
      <c r="I3303" s="4"/>
      <c r="V3303" s="6"/>
      <c r="X3303" s="6"/>
    </row>
    <row r="3304" spans="1:24" s="5" customFormat="1" x14ac:dyDescent="0.35">
      <c r="A3304" s="6"/>
      <c r="B3304" s="237"/>
      <c r="C3304" s="6"/>
      <c r="D3304" s="228" t="s">
        <v>393</v>
      </c>
      <c r="E3304" s="229"/>
      <c r="F3304" s="230"/>
      <c r="G3304" s="6"/>
      <c r="H3304" s="6"/>
      <c r="I3304" s="4"/>
      <c r="V3304" s="6"/>
      <c r="X3304" s="6"/>
    </row>
    <row r="3305" spans="1:24" s="5" customFormat="1" x14ac:dyDescent="0.35">
      <c r="A3305" s="6"/>
      <c r="B3305" s="237"/>
      <c r="C3305" s="6"/>
      <c r="D3305" s="228" t="s">
        <v>393</v>
      </c>
      <c r="E3305" s="229"/>
      <c r="F3305" s="230"/>
      <c r="G3305" s="6"/>
      <c r="H3305" s="6"/>
      <c r="I3305" s="4"/>
      <c r="V3305" s="6"/>
      <c r="X3305" s="6"/>
    </row>
    <row r="3306" spans="1:24" s="5" customFormat="1" x14ac:dyDescent="0.35">
      <c r="A3306" s="6"/>
      <c r="B3306" s="237"/>
      <c r="C3306" s="6"/>
      <c r="D3306" s="228" t="s">
        <v>393</v>
      </c>
      <c r="E3306" s="229"/>
      <c r="F3306" s="230"/>
      <c r="G3306" s="6"/>
      <c r="H3306" s="6"/>
      <c r="I3306" s="4"/>
      <c r="V3306" s="6"/>
      <c r="X3306" s="6"/>
    </row>
    <row r="3307" spans="1:24" s="5" customFormat="1" x14ac:dyDescent="0.35">
      <c r="A3307" s="6"/>
      <c r="B3307" s="237"/>
      <c r="C3307" s="6"/>
      <c r="D3307" s="228" t="s">
        <v>393</v>
      </c>
      <c r="E3307" s="229"/>
      <c r="F3307" s="230"/>
      <c r="G3307" s="6"/>
      <c r="H3307" s="6"/>
      <c r="I3307" s="4"/>
      <c r="V3307" s="6"/>
      <c r="X3307" s="6"/>
    </row>
    <row r="3308" spans="1:24" s="5" customFormat="1" x14ac:dyDescent="0.35">
      <c r="A3308" s="6"/>
      <c r="B3308" s="237"/>
      <c r="C3308" s="6"/>
      <c r="D3308" s="228" t="s">
        <v>393</v>
      </c>
      <c r="E3308" s="229"/>
      <c r="F3308" s="230"/>
      <c r="G3308" s="6"/>
      <c r="H3308" s="6"/>
      <c r="I3308" s="4"/>
      <c r="V3308" s="6"/>
      <c r="X3308" s="6"/>
    </row>
    <row r="3309" spans="1:24" s="5" customFormat="1" x14ac:dyDescent="0.35">
      <c r="A3309" s="6"/>
      <c r="B3309" s="237"/>
      <c r="C3309" s="6"/>
      <c r="D3309" s="228" t="s">
        <v>393</v>
      </c>
      <c r="E3309" s="229"/>
      <c r="F3309" s="230"/>
      <c r="G3309" s="6"/>
      <c r="H3309" s="6"/>
      <c r="I3309" s="4"/>
      <c r="V3309" s="6"/>
      <c r="X3309" s="6"/>
    </row>
    <row r="3310" spans="1:24" s="5" customFormat="1" x14ac:dyDescent="0.35">
      <c r="A3310" s="6"/>
      <c r="B3310" s="237"/>
      <c r="C3310" s="6"/>
      <c r="D3310" s="228" t="s">
        <v>393</v>
      </c>
      <c r="E3310" s="229"/>
      <c r="F3310" s="230"/>
      <c r="G3310" s="6"/>
      <c r="H3310" s="6"/>
      <c r="I3310" s="4"/>
      <c r="V3310" s="6"/>
      <c r="X3310" s="6"/>
    </row>
    <row r="3311" spans="1:24" s="5" customFormat="1" x14ac:dyDescent="0.35">
      <c r="A3311" s="6"/>
      <c r="B3311" s="237"/>
      <c r="C3311" s="6"/>
      <c r="D3311" s="228" t="s">
        <v>393</v>
      </c>
      <c r="E3311" s="229"/>
      <c r="F3311" s="230"/>
      <c r="G3311" s="6"/>
      <c r="H3311" s="6"/>
      <c r="I3311" s="4"/>
      <c r="V3311" s="6"/>
      <c r="X3311" s="6"/>
    </row>
    <row r="3312" spans="1:24" s="5" customFormat="1" x14ac:dyDescent="0.35">
      <c r="A3312" s="6"/>
      <c r="B3312" s="237"/>
      <c r="C3312" s="6"/>
      <c r="D3312" s="228" t="s">
        <v>393</v>
      </c>
      <c r="E3312" s="229"/>
      <c r="F3312" s="230"/>
      <c r="G3312" s="6"/>
      <c r="H3312" s="6"/>
      <c r="I3312" s="4"/>
      <c r="V3312" s="6"/>
      <c r="X3312" s="6"/>
    </row>
    <row r="3313" spans="1:24" s="5" customFormat="1" x14ac:dyDescent="0.35">
      <c r="A3313" s="6"/>
      <c r="B3313" s="237"/>
      <c r="C3313" s="6"/>
      <c r="D3313" s="228" t="s">
        <v>393</v>
      </c>
      <c r="E3313" s="229"/>
      <c r="F3313" s="230"/>
      <c r="G3313" s="6"/>
      <c r="H3313" s="6"/>
      <c r="I3313" s="4"/>
      <c r="V3313" s="6"/>
      <c r="X3313" s="6"/>
    </row>
    <row r="3314" spans="1:24" s="5" customFormat="1" x14ac:dyDescent="0.35">
      <c r="A3314" s="6"/>
      <c r="B3314" s="237"/>
      <c r="C3314" s="6"/>
      <c r="D3314" s="228" t="s">
        <v>393</v>
      </c>
      <c r="E3314" s="229"/>
      <c r="F3314" s="230"/>
      <c r="G3314" s="6"/>
      <c r="H3314" s="6"/>
      <c r="I3314" s="4"/>
      <c r="V3314" s="6"/>
      <c r="X3314" s="6"/>
    </row>
    <row r="3315" spans="1:24" s="5" customFormat="1" x14ac:dyDescent="0.35">
      <c r="A3315" s="6"/>
      <c r="B3315" s="237"/>
      <c r="C3315" s="6"/>
      <c r="D3315" s="228" t="s">
        <v>393</v>
      </c>
      <c r="E3315" s="229"/>
      <c r="F3315" s="230"/>
      <c r="G3315" s="6"/>
      <c r="H3315" s="6"/>
      <c r="I3315" s="4"/>
      <c r="V3315" s="6"/>
      <c r="X3315" s="6"/>
    </row>
    <row r="3316" spans="1:24" s="5" customFormat="1" x14ac:dyDescent="0.35">
      <c r="A3316" s="6"/>
      <c r="B3316" s="237"/>
      <c r="C3316" s="6"/>
      <c r="D3316" s="228" t="s">
        <v>393</v>
      </c>
      <c r="E3316" s="229"/>
      <c r="F3316" s="230"/>
      <c r="G3316" s="6"/>
      <c r="H3316" s="6"/>
      <c r="I3316" s="4"/>
      <c r="V3316" s="6"/>
      <c r="X3316" s="6"/>
    </row>
    <row r="3317" spans="1:24" s="5" customFormat="1" x14ac:dyDescent="0.35">
      <c r="A3317" s="6"/>
      <c r="B3317" s="237"/>
      <c r="C3317" s="6"/>
      <c r="D3317" s="228" t="s">
        <v>393</v>
      </c>
      <c r="E3317" s="229"/>
      <c r="F3317" s="230"/>
      <c r="G3317" s="6"/>
      <c r="H3317" s="6"/>
      <c r="I3317" s="4"/>
      <c r="V3317" s="6"/>
      <c r="X3317" s="6"/>
    </row>
    <row r="3318" spans="1:24" s="5" customFormat="1" x14ac:dyDescent="0.35">
      <c r="A3318" s="6"/>
      <c r="B3318" s="237"/>
      <c r="C3318" s="6"/>
      <c r="D3318" s="228" t="s">
        <v>393</v>
      </c>
      <c r="E3318" s="229"/>
      <c r="F3318" s="230"/>
      <c r="G3318" s="6"/>
      <c r="H3318" s="6"/>
      <c r="I3318" s="4"/>
      <c r="V3318" s="6"/>
      <c r="X3318" s="6"/>
    </row>
    <row r="3319" spans="1:24" s="5" customFormat="1" x14ac:dyDescent="0.35">
      <c r="A3319" s="6"/>
      <c r="B3319" s="237"/>
      <c r="C3319" s="6"/>
      <c r="D3319" s="228" t="s">
        <v>393</v>
      </c>
      <c r="E3319" s="229"/>
      <c r="F3319" s="230"/>
      <c r="G3319" s="6"/>
      <c r="H3319" s="6"/>
      <c r="I3319" s="4"/>
      <c r="V3319" s="6"/>
      <c r="X3319" s="6"/>
    </row>
    <row r="3320" spans="1:24" s="5" customFormat="1" x14ac:dyDescent="0.35">
      <c r="A3320" s="6"/>
      <c r="B3320" s="237"/>
      <c r="C3320" s="6"/>
      <c r="D3320" s="228" t="s">
        <v>393</v>
      </c>
      <c r="E3320" s="229"/>
      <c r="F3320" s="230"/>
      <c r="G3320" s="6"/>
      <c r="H3320" s="6"/>
      <c r="I3320" s="4"/>
      <c r="V3320" s="6"/>
      <c r="X3320" s="6"/>
    </row>
    <row r="3321" spans="1:24" s="5" customFormat="1" x14ac:dyDescent="0.35">
      <c r="A3321" s="6"/>
      <c r="B3321" s="237"/>
      <c r="C3321" s="6"/>
      <c r="D3321" s="228" t="s">
        <v>393</v>
      </c>
      <c r="E3321" s="229"/>
      <c r="F3321" s="230"/>
      <c r="G3321" s="6"/>
      <c r="H3321" s="6"/>
      <c r="I3321" s="4"/>
      <c r="V3321" s="6"/>
      <c r="X3321" s="6"/>
    </row>
    <row r="3322" spans="1:24" s="5" customFormat="1" x14ac:dyDescent="0.35">
      <c r="A3322" s="6"/>
      <c r="B3322" s="237"/>
      <c r="C3322" s="6"/>
      <c r="D3322" s="228" t="s">
        <v>393</v>
      </c>
      <c r="E3322" s="229"/>
      <c r="F3322" s="230"/>
      <c r="G3322" s="6"/>
      <c r="H3322" s="6"/>
      <c r="I3322" s="4"/>
      <c r="V3322" s="6"/>
      <c r="X3322" s="6"/>
    </row>
    <row r="3323" spans="1:24" s="5" customFormat="1" x14ac:dyDescent="0.35">
      <c r="A3323" s="6"/>
      <c r="B3323" s="237"/>
      <c r="C3323" s="6"/>
      <c r="D3323" s="228" t="s">
        <v>393</v>
      </c>
      <c r="E3323" s="229"/>
      <c r="F3323" s="230"/>
      <c r="G3323" s="6"/>
      <c r="H3323" s="6"/>
      <c r="I3323" s="4"/>
      <c r="V3323" s="6"/>
      <c r="X3323" s="6"/>
    </row>
    <row r="3324" spans="1:24" s="5" customFormat="1" x14ac:dyDescent="0.35">
      <c r="A3324" s="6"/>
      <c r="B3324" s="237"/>
      <c r="C3324" s="6"/>
      <c r="D3324" s="228" t="s">
        <v>393</v>
      </c>
      <c r="E3324" s="229"/>
      <c r="F3324" s="230"/>
      <c r="G3324" s="6"/>
      <c r="H3324" s="6"/>
      <c r="I3324" s="4"/>
      <c r="V3324" s="6"/>
      <c r="X3324" s="6"/>
    </row>
    <row r="3325" spans="1:24" s="5" customFormat="1" x14ac:dyDescent="0.35">
      <c r="A3325" s="6"/>
      <c r="B3325" s="237"/>
      <c r="C3325" s="6"/>
      <c r="D3325" s="228" t="s">
        <v>393</v>
      </c>
      <c r="E3325" s="229"/>
      <c r="F3325" s="230"/>
      <c r="G3325" s="6"/>
      <c r="H3325" s="6"/>
      <c r="I3325" s="4"/>
      <c r="V3325" s="6"/>
      <c r="X3325" s="6"/>
    </row>
    <row r="3326" spans="1:24" s="5" customFormat="1" x14ac:dyDescent="0.35">
      <c r="A3326" s="6"/>
      <c r="B3326" s="237"/>
      <c r="C3326" s="6"/>
      <c r="D3326" s="228" t="s">
        <v>393</v>
      </c>
      <c r="E3326" s="229"/>
      <c r="F3326" s="230"/>
      <c r="G3326" s="6"/>
      <c r="H3326" s="6"/>
      <c r="I3326" s="4"/>
      <c r="V3326" s="6"/>
      <c r="X3326" s="6"/>
    </row>
    <row r="3327" spans="1:24" s="5" customFormat="1" x14ac:dyDescent="0.35">
      <c r="A3327" s="6"/>
      <c r="B3327" s="237"/>
      <c r="C3327" s="6"/>
      <c r="D3327" s="228" t="s">
        <v>393</v>
      </c>
      <c r="E3327" s="229"/>
      <c r="F3327" s="230"/>
      <c r="G3327" s="6"/>
      <c r="H3327" s="6"/>
      <c r="I3327" s="4"/>
      <c r="V3327" s="6"/>
      <c r="X3327" s="6"/>
    </row>
    <row r="3328" spans="1:24" s="5" customFormat="1" x14ac:dyDescent="0.35">
      <c r="A3328" s="6"/>
      <c r="B3328" s="237"/>
      <c r="C3328" s="6"/>
      <c r="D3328" s="228" t="s">
        <v>393</v>
      </c>
      <c r="E3328" s="229"/>
      <c r="F3328" s="230"/>
      <c r="G3328" s="6"/>
      <c r="H3328" s="6"/>
      <c r="I3328" s="4"/>
      <c r="V3328" s="6"/>
      <c r="X3328" s="6"/>
    </row>
    <row r="3329" spans="1:24" s="5" customFormat="1" x14ac:dyDescent="0.35">
      <c r="A3329" s="6"/>
      <c r="B3329" s="237"/>
      <c r="C3329" s="6"/>
      <c r="D3329" s="228" t="s">
        <v>393</v>
      </c>
      <c r="E3329" s="229"/>
      <c r="F3329" s="230"/>
      <c r="G3329" s="6"/>
      <c r="H3329" s="6"/>
      <c r="I3329" s="4"/>
      <c r="V3329" s="6"/>
      <c r="X3329" s="6"/>
    </row>
    <row r="3330" spans="1:24" s="5" customFormat="1" x14ac:dyDescent="0.35">
      <c r="A3330" s="6"/>
      <c r="B3330" s="237"/>
      <c r="C3330" s="6"/>
      <c r="D3330" s="228" t="s">
        <v>393</v>
      </c>
      <c r="E3330" s="229"/>
      <c r="F3330" s="230"/>
      <c r="G3330" s="6"/>
      <c r="H3330" s="6"/>
      <c r="I3330" s="4"/>
      <c r="V3330" s="6"/>
      <c r="X3330" s="6"/>
    </row>
    <row r="3331" spans="1:24" s="5" customFormat="1" x14ac:dyDescent="0.35">
      <c r="A3331" s="6"/>
      <c r="B3331" s="237"/>
      <c r="C3331" s="6"/>
      <c r="D3331" s="228" t="s">
        <v>393</v>
      </c>
      <c r="E3331" s="229"/>
      <c r="F3331" s="230"/>
      <c r="G3331" s="6"/>
      <c r="H3331" s="6"/>
      <c r="I3331" s="4"/>
      <c r="V3331" s="6"/>
      <c r="X3331" s="6"/>
    </row>
    <row r="3332" spans="1:24" s="5" customFormat="1" x14ac:dyDescent="0.35">
      <c r="A3332" s="6"/>
      <c r="B3332" s="237"/>
      <c r="C3332" s="6"/>
      <c r="D3332" s="228" t="s">
        <v>393</v>
      </c>
      <c r="E3332" s="229"/>
      <c r="F3332" s="230"/>
      <c r="G3332" s="6"/>
      <c r="H3332" s="6"/>
      <c r="I3332" s="4"/>
      <c r="V3332" s="6"/>
      <c r="X3332" s="6"/>
    </row>
    <row r="3333" spans="1:24" s="5" customFormat="1" x14ac:dyDescent="0.35">
      <c r="A3333" s="6"/>
      <c r="B3333" s="237"/>
      <c r="C3333" s="6"/>
      <c r="D3333" s="228" t="s">
        <v>393</v>
      </c>
      <c r="E3333" s="229"/>
      <c r="F3333" s="230"/>
      <c r="G3333" s="6"/>
      <c r="H3333" s="6"/>
      <c r="I3333" s="4"/>
      <c r="V3333" s="6"/>
      <c r="X3333" s="6"/>
    </row>
    <row r="3334" spans="1:24" s="5" customFormat="1" x14ac:dyDescent="0.35">
      <c r="A3334" s="6"/>
      <c r="B3334" s="237"/>
      <c r="C3334" s="6"/>
      <c r="D3334" s="228" t="s">
        <v>393</v>
      </c>
      <c r="E3334" s="229"/>
      <c r="F3334" s="230"/>
      <c r="G3334" s="6"/>
      <c r="H3334" s="6"/>
      <c r="I3334" s="4"/>
      <c r="V3334" s="6"/>
      <c r="X3334" s="6"/>
    </row>
    <row r="3335" spans="1:24" s="5" customFormat="1" x14ac:dyDescent="0.35">
      <c r="A3335" s="6"/>
      <c r="B3335" s="237"/>
      <c r="C3335" s="6"/>
      <c r="D3335" s="228" t="s">
        <v>393</v>
      </c>
      <c r="E3335" s="229"/>
      <c r="F3335" s="230"/>
      <c r="G3335" s="6"/>
      <c r="H3335" s="6"/>
      <c r="I3335" s="4"/>
      <c r="V3335" s="6"/>
      <c r="X3335" s="6"/>
    </row>
    <row r="3336" spans="1:24" s="5" customFormat="1" x14ac:dyDescent="0.35">
      <c r="A3336" s="6"/>
      <c r="B3336" s="237"/>
      <c r="C3336" s="6"/>
      <c r="D3336" s="228" t="s">
        <v>393</v>
      </c>
      <c r="E3336" s="229"/>
      <c r="F3336" s="230"/>
      <c r="G3336" s="6"/>
      <c r="H3336" s="6"/>
      <c r="I3336" s="4"/>
      <c r="V3336" s="6"/>
      <c r="X3336" s="6"/>
    </row>
    <row r="3337" spans="1:24" s="5" customFormat="1" x14ac:dyDescent="0.35">
      <c r="A3337" s="6"/>
      <c r="B3337" s="237"/>
      <c r="C3337" s="6"/>
      <c r="D3337" s="228" t="s">
        <v>393</v>
      </c>
      <c r="E3337" s="229"/>
      <c r="F3337" s="230"/>
      <c r="G3337" s="6"/>
      <c r="H3337" s="6"/>
      <c r="I3337" s="4"/>
      <c r="V3337" s="6"/>
      <c r="X3337" s="6"/>
    </row>
    <row r="3338" spans="1:24" s="5" customFormat="1" x14ac:dyDescent="0.35">
      <c r="A3338" s="6"/>
      <c r="B3338" s="237"/>
      <c r="C3338" s="6"/>
      <c r="D3338" s="228" t="s">
        <v>393</v>
      </c>
      <c r="E3338" s="229"/>
      <c r="F3338" s="230"/>
      <c r="G3338" s="6"/>
      <c r="H3338" s="6"/>
      <c r="I3338" s="4"/>
      <c r="V3338" s="6"/>
      <c r="X3338" s="6"/>
    </row>
    <row r="3339" spans="1:24" s="5" customFormat="1" x14ac:dyDescent="0.35">
      <c r="A3339" s="6"/>
      <c r="B3339" s="237"/>
      <c r="C3339" s="6"/>
      <c r="D3339" s="228" t="s">
        <v>393</v>
      </c>
      <c r="E3339" s="229"/>
      <c r="F3339" s="230"/>
      <c r="G3339" s="6"/>
      <c r="H3339" s="6"/>
      <c r="I3339" s="4"/>
      <c r="V3339" s="6"/>
      <c r="X3339" s="6"/>
    </row>
    <row r="3340" spans="1:24" s="5" customFormat="1" x14ac:dyDescent="0.35">
      <c r="A3340" s="6"/>
      <c r="B3340" s="237"/>
      <c r="C3340" s="6"/>
      <c r="D3340" s="228" t="s">
        <v>393</v>
      </c>
      <c r="E3340" s="229"/>
      <c r="F3340" s="230"/>
      <c r="G3340" s="6"/>
      <c r="H3340" s="6"/>
      <c r="I3340" s="4"/>
      <c r="V3340" s="6"/>
      <c r="X3340" s="6"/>
    </row>
    <row r="3341" spans="1:24" s="5" customFormat="1" x14ac:dyDescent="0.35">
      <c r="A3341" s="6"/>
      <c r="B3341" s="237"/>
      <c r="C3341" s="6"/>
      <c r="D3341" s="228" t="s">
        <v>393</v>
      </c>
      <c r="E3341" s="229"/>
      <c r="F3341" s="230"/>
      <c r="G3341" s="6"/>
      <c r="H3341" s="6"/>
      <c r="I3341" s="4"/>
      <c r="V3341" s="6"/>
      <c r="X3341" s="6"/>
    </row>
    <row r="3342" spans="1:24" s="5" customFormat="1" x14ac:dyDescent="0.35">
      <c r="A3342" s="6"/>
      <c r="B3342" s="237"/>
      <c r="C3342" s="6"/>
      <c r="D3342" s="228" t="s">
        <v>393</v>
      </c>
      <c r="E3342" s="229"/>
      <c r="F3342" s="230"/>
      <c r="G3342" s="6"/>
      <c r="H3342" s="6"/>
      <c r="I3342" s="4"/>
      <c r="V3342" s="6"/>
      <c r="X3342" s="6"/>
    </row>
    <row r="3343" spans="1:24" s="5" customFormat="1" x14ac:dyDescent="0.35">
      <c r="A3343" s="6"/>
      <c r="B3343" s="237"/>
      <c r="C3343" s="6"/>
      <c r="D3343" s="228" t="s">
        <v>393</v>
      </c>
      <c r="E3343" s="229"/>
      <c r="F3343" s="230"/>
      <c r="G3343" s="6"/>
      <c r="H3343" s="6"/>
      <c r="I3343" s="4"/>
      <c r="V3343" s="6"/>
      <c r="X3343" s="6"/>
    </row>
    <row r="3344" spans="1:24" s="5" customFormat="1" x14ac:dyDescent="0.35">
      <c r="A3344" s="6"/>
      <c r="B3344" s="237"/>
      <c r="C3344" s="6"/>
      <c r="D3344" s="228" t="s">
        <v>393</v>
      </c>
      <c r="E3344" s="229"/>
      <c r="F3344" s="230"/>
      <c r="G3344" s="6"/>
      <c r="H3344" s="6"/>
      <c r="I3344" s="4"/>
      <c r="V3344" s="6"/>
      <c r="X3344" s="6"/>
    </row>
    <row r="3345" spans="1:24" s="5" customFormat="1" x14ac:dyDescent="0.35">
      <c r="A3345" s="6"/>
      <c r="B3345" s="237"/>
      <c r="C3345" s="6"/>
      <c r="D3345" s="228" t="s">
        <v>393</v>
      </c>
      <c r="E3345" s="229"/>
      <c r="F3345" s="230"/>
      <c r="G3345" s="6"/>
      <c r="H3345" s="6"/>
      <c r="I3345" s="4"/>
      <c r="V3345" s="6"/>
      <c r="X3345" s="6"/>
    </row>
    <row r="3346" spans="1:24" s="5" customFormat="1" x14ac:dyDescent="0.35">
      <c r="A3346" s="6"/>
      <c r="B3346" s="237"/>
      <c r="C3346" s="6"/>
      <c r="D3346" s="228" t="s">
        <v>393</v>
      </c>
      <c r="E3346" s="229"/>
      <c r="F3346" s="230"/>
      <c r="G3346" s="6"/>
      <c r="H3346" s="6"/>
      <c r="I3346" s="4"/>
      <c r="V3346" s="6"/>
      <c r="X3346" s="6"/>
    </row>
    <row r="3347" spans="1:24" s="5" customFormat="1" x14ac:dyDescent="0.35">
      <c r="A3347" s="6"/>
      <c r="B3347" s="237"/>
      <c r="C3347" s="6"/>
      <c r="D3347" s="228" t="s">
        <v>393</v>
      </c>
      <c r="E3347" s="229"/>
      <c r="F3347" s="230"/>
      <c r="G3347" s="6"/>
      <c r="H3347" s="6"/>
      <c r="I3347" s="4"/>
      <c r="V3347" s="6"/>
      <c r="X3347" s="6"/>
    </row>
    <row r="3348" spans="1:24" s="5" customFormat="1" x14ac:dyDescent="0.35">
      <c r="A3348" s="6"/>
      <c r="B3348" s="237"/>
      <c r="C3348" s="6"/>
      <c r="D3348" s="228" t="s">
        <v>393</v>
      </c>
      <c r="E3348" s="229"/>
      <c r="F3348" s="230"/>
      <c r="G3348" s="6"/>
      <c r="H3348" s="6"/>
      <c r="I3348" s="4"/>
      <c r="V3348" s="6"/>
      <c r="X3348" s="6"/>
    </row>
    <row r="3349" spans="1:24" s="5" customFormat="1" x14ac:dyDescent="0.35">
      <c r="A3349" s="6"/>
      <c r="B3349" s="237"/>
      <c r="C3349" s="6"/>
      <c r="D3349" s="228" t="s">
        <v>393</v>
      </c>
      <c r="E3349" s="229"/>
      <c r="F3349" s="230"/>
      <c r="G3349" s="6"/>
      <c r="H3349" s="6"/>
      <c r="I3349" s="4"/>
      <c r="V3349" s="6"/>
      <c r="X3349" s="6"/>
    </row>
    <row r="3350" spans="1:24" s="5" customFormat="1" x14ac:dyDescent="0.35">
      <c r="A3350" s="6"/>
      <c r="B3350" s="237"/>
      <c r="C3350" s="6"/>
      <c r="D3350" s="228" t="s">
        <v>393</v>
      </c>
      <c r="E3350" s="229"/>
      <c r="F3350" s="230"/>
      <c r="G3350" s="6"/>
      <c r="H3350" s="6"/>
      <c r="I3350" s="4"/>
      <c r="V3350" s="6"/>
      <c r="X3350" s="6"/>
    </row>
    <row r="3351" spans="1:24" s="5" customFormat="1" x14ac:dyDescent="0.35">
      <c r="A3351" s="6"/>
      <c r="B3351" s="237"/>
      <c r="C3351" s="6"/>
      <c r="D3351" s="228" t="s">
        <v>393</v>
      </c>
      <c r="E3351" s="229"/>
      <c r="F3351" s="230"/>
      <c r="G3351" s="6"/>
      <c r="H3351" s="6"/>
      <c r="I3351" s="4"/>
      <c r="V3351" s="6"/>
      <c r="X3351" s="6"/>
    </row>
    <row r="3352" spans="1:24" s="5" customFormat="1" x14ac:dyDescent="0.35">
      <c r="A3352" s="6"/>
      <c r="B3352" s="237"/>
      <c r="C3352" s="6"/>
      <c r="D3352" s="228" t="s">
        <v>393</v>
      </c>
      <c r="E3352" s="229"/>
      <c r="F3352" s="230"/>
      <c r="G3352" s="6"/>
      <c r="H3352" s="6"/>
      <c r="I3352" s="4"/>
      <c r="V3352" s="6"/>
      <c r="X3352" s="6"/>
    </row>
    <row r="3353" spans="1:24" s="5" customFormat="1" x14ac:dyDescent="0.35">
      <c r="A3353" s="6"/>
      <c r="B3353" s="237"/>
      <c r="C3353" s="6"/>
      <c r="D3353" s="228" t="s">
        <v>393</v>
      </c>
      <c r="E3353" s="229"/>
      <c r="F3353" s="230"/>
      <c r="G3353" s="6"/>
      <c r="H3353" s="6"/>
      <c r="I3353" s="4"/>
      <c r="V3353" s="6"/>
      <c r="X3353" s="6"/>
    </row>
    <row r="3354" spans="1:24" s="5" customFormat="1" x14ac:dyDescent="0.35">
      <c r="A3354" s="6"/>
      <c r="B3354" s="237"/>
      <c r="C3354" s="6"/>
      <c r="D3354" s="228" t="s">
        <v>393</v>
      </c>
      <c r="E3354" s="229"/>
      <c r="F3354" s="230"/>
      <c r="G3354" s="6"/>
      <c r="H3354" s="6"/>
      <c r="I3354" s="4"/>
      <c r="V3354" s="6"/>
      <c r="X3354" s="6"/>
    </row>
    <row r="3355" spans="1:24" s="5" customFormat="1" x14ac:dyDescent="0.35">
      <c r="A3355" s="6"/>
      <c r="B3355" s="237"/>
      <c r="C3355" s="6"/>
      <c r="D3355" s="228" t="s">
        <v>393</v>
      </c>
      <c r="E3355" s="229"/>
      <c r="F3355" s="230"/>
      <c r="G3355" s="6"/>
      <c r="H3355" s="6"/>
      <c r="I3355" s="4"/>
      <c r="V3355" s="6"/>
      <c r="X3355" s="6"/>
    </row>
    <row r="3356" spans="1:24" s="5" customFormat="1" x14ac:dyDescent="0.35">
      <c r="A3356" s="6"/>
      <c r="B3356" s="237"/>
      <c r="C3356" s="6"/>
      <c r="D3356" s="228" t="s">
        <v>393</v>
      </c>
      <c r="E3356" s="229"/>
      <c r="F3356" s="230"/>
      <c r="G3356" s="6"/>
      <c r="H3356" s="6"/>
      <c r="I3356" s="4"/>
      <c r="V3356" s="6"/>
      <c r="X3356" s="6"/>
    </row>
    <row r="3357" spans="1:24" s="5" customFormat="1" x14ac:dyDescent="0.35">
      <c r="A3357" s="6"/>
      <c r="B3357" s="237"/>
      <c r="C3357" s="6"/>
      <c r="D3357" s="228" t="s">
        <v>393</v>
      </c>
      <c r="E3357" s="229"/>
      <c r="F3357" s="230"/>
      <c r="G3357" s="6"/>
      <c r="H3357" s="6"/>
      <c r="I3357" s="4"/>
      <c r="V3357" s="6"/>
      <c r="X3357" s="6"/>
    </row>
    <row r="3358" spans="1:24" s="5" customFormat="1" x14ac:dyDescent="0.35">
      <c r="A3358" s="6"/>
      <c r="B3358" s="237"/>
      <c r="C3358" s="6"/>
      <c r="D3358" s="228" t="s">
        <v>393</v>
      </c>
      <c r="E3358" s="229"/>
      <c r="F3358" s="230"/>
      <c r="G3358" s="6"/>
      <c r="H3358" s="6"/>
      <c r="I3358" s="4"/>
      <c r="V3358" s="6"/>
      <c r="X3358" s="6"/>
    </row>
    <row r="3359" spans="1:24" s="5" customFormat="1" x14ac:dyDescent="0.35">
      <c r="A3359" s="6"/>
      <c r="B3359" s="237"/>
      <c r="C3359" s="6"/>
      <c r="D3359" s="228" t="s">
        <v>393</v>
      </c>
      <c r="E3359" s="229"/>
      <c r="F3359" s="230"/>
      <c r="G3359" s="6"/>
      <c r="H3359" s="6"/>
      <c r="I3359" s="4"/>
      <c r="V3359" s="6"/>
      <c r="X3359" s="6"/>
    </row>
    <row r="3360" spans="1:24" s="5" customFormat="1" x14ac:dyDescent="0.35">
      <c r="A3360" s="6"/>
      <c r="B3360" s="237"/>
      <c r="C3360" s="6"/>
      <c r="D3360" s="228" t="s">
        <v>393</v>
      </c>
      <c r="E3360" s="229"/>
      <c r="F3360" s="230"/>
      <c r="G3360" s="6"/>
      <c r="H3360" s="6"/>
      <c r="I3360" s="4"/>
      <c r="V3360" s="6"/>
      <c r="X3360" s="6"/>
    </row>
    <row r="3361" spans="1:24" s="5" customFormat="1" x14ac:dyDescent="0.35">
      <c r="A3361" s="6"/>
      <c r="B3361" s="237"/>
      <c r="C3361" s="6"/>
      <c r="D3361" s="228" t="s">
        <v>393</v>
      </c>
      <c r="E3361" s="229"/>
      <c r="F3361" s="230"/>
      <c r="G3361" s="6"/>
      <c r="H3361" s="6"/>
      <c r="I3361" s="4"/>
      <c r="V3361" s="6"/>
      <c r="X3361" s="6"/>
    </row>
    <row r="3362" spans="1:24" s="5" customFormat="1" x14ac:dyDescent="0.35">
      <c r="A3362" s="6"/>
      <c r="B3362" s="237"/>
      <c r="C3362" s="6"/>
      <c r="D3362" s="228" t="s">
        <v>393</v>
      </c>
      <c r="E3362" s="229"/>
      <c r="F3362" s="230"/>
      <c r="G3362" s="6"/>
      <c r="H3362" s="6"/>
      <c r="I3362" s="4"/>
      <c r="V3362" s="6"/>
      <c r="X3362" s="6"/>
    </row>
    <row r="3363" spans="1:24" s="5" customFormat="1" x14ac:dyDescent="0.35">
      <c r="A3363" s="6"/>
      <c r="B3363" s="237"/>
      <c r="C3363" s="6"/>
      <c r="D3363" s="228" t="s">
        <v>393</v>
      </c>
      <c r="E3363" s="229"/>
      <c r="F3363" s="230"/>
      <c r="G3363" s="6"/>
      <c r="H3363" s="6"/>
      <c r="I3363" s="4"/>
      <c r="V3363" s="6"/>
      <c r="X3363" s="6"/>
    </row>
    <row r="3364" spans="1:24" s="5" customFormat="1" x14ac:dyDescent="0.35">
      <c r="A3364" s="6"/>
      <c r="B3364" s="237"/>
      <c r="C3364" s="6"/>
      <c r="D3364" s="228" t="s">
        <v>393</v>
      </c>
      <c r="E3364" s="229"/>
      <c r="F3364" s="230"/>
      <c r="G3364" s="6"/>
      <c r="H3364" s="6"/>
      <c r="I3364" s="4"/>
      <c r="V3364" s="6"/>
      <c r="X3364" s="6"/>
    </row>
    <row r="3365" spans="1:24" s="5" customFormat="1" x14ac:dyDescent="0.35">
      <c r="A3365" s="6"/>
      <c r="B3365" s="237"/>
      <c r="C3365" s="6"/>
      <c r="D3365" s="228" t="s">
        <v>393</v>
      </c>
      <c r="E3365" s="229"/>
      <c r="F3365" s="230"/>
      <c r="G3365" s="6"/>
      <c r="H3365" s="6"/>
      <c r="I3365" s="4"/>
      <c r="V3365" s="6"/>
      <c r="X3365" s="6"/>
    </row>
    <row r="3366" spans="1:24" s="5" customFormat="1" x14ac:dyDescent="0.35">
      <c r="A3366" s="6"/>
      <c r="B3366" s="237"/>
      <c r="C3366" s="6"/>
      <c r="D3366" s="228" t="s">
        <v>393</v>
      </c>
      <c r="E3366" s="229"/>
      <c r="F3366" s="230"/>
      <c r="G3366" s="6"/>
      <c r="H3366" s="6"/>
      <c r="I3366" s="4"/>
      <c r="V3366" s="6"/>
      <c r="X3366" s="6"/>
    </row>
    <row r="3367" spans="1:24" s="5" customFormat="1" x14ac:dyDescent="0.35">
      <c r="A3367" s="6"/>
      <c r="B3367" s="237"/>
      <c r="C3367" s="6"/>
      <c r="D3367" s="228" t="s">
        <v>393</v>
      </c>
      <c r="E3367" s="229"/>
      <c r="F3367" s="230"/>
      <c r="G3367" s="6"/>
      <c r="H3367" s="6"/>
      <c r="I3367" s="4"/>
      <c r="V3367" s="6"/>
      <c r="X3367" s="6"/>
    </row>
    <row r="3368" spans="1:24" s="5" customFormat="1" x14ac:dyDescent="0.35">
      <c r="A3368" s="6"/>
      <c r="B3368" s="237"/>
      <c r="C3368" s="6"/>
      <c r="D3368" s="228" t="s">
        <v>393</v>
      </c>
      <c r="E3368" s="229"/>
      <c r="F3368" s="230"/>
      <c r="G3368" s="6"/>
      <c r="H3368" s="6"/>
      <c r="I3368" s="4"/>
      <c r="V3368" s="6"/>
      <c r="X3368" s="6"/>
    </row>
    <row r="3369" spans="1:24" s="5" customFormat="1" x14ac:dyDescent="0.35">
      <c r="A3369" s="6"/>
      <c r="B3369" s="237"/>
      <c r="C3369" s="6"/>
      <c r="D3369" s="228" t="s">
        <v>393</v>
      </c>
      <c r="E3369" s="229"/>
      <c r="F3369" s="230"/>
      <c r="G3369" s="6"/>
      <c r="H3369" s="6"/>
      <c r="I3369" s="4"/>
      <c r="V3369" s="6"/>
      <c r="X3369" s="6"/>
    </row>
    <row r="3370" spans="1:24" s="5" customFormat="1" x14ac:dyDescent="0.35">
      <c r="A3370" s="6"/>
      <c r="B3370" s="237"/>
      <c r="C3370" s="6"/>
      <c r="D3370" s="228" t="s">
        <v>393</v>
      </c>
      <c r="E3370" s="229"/>
      <c r="F3370" s="230"/>
      <c r="G3370" s="6"/>
      <c r="H3370" s="6"/>
      <c r="I3370" s="4"/>
      <c r="V3370" s="6"/>
      <c r="X3370" s="6"/>
    </row>
    <row r="3371" spans="1:24" s="5" customFormat="1" x14ac:dyDescent="0.35">
      <c r="A3371" s="6"/>
      <c r="B3371" s="237"/>
      <c r="C3371" s="6"/>
      <c r="D3371" s="228" t="s">
        <v>393</v>
      </c>
      <c r="E3371" s="229"/>
      <c r="F3371" s="230"/>
      <c r="G3371" s="6"/>
      <c r="H3371" s="6"/>
      <c r="I3371" s="4"/>
      <c r="V3371" s="6"/>
      <c r="X3371" s="6"/>
    </row>
    <row r="3372" spans="1:24" s="5" customFormat="1" x14ac:dyDescent="0.35">
      <c r="A3372" s="6"/>
      <c r="B3372" s="237"/>
      <c r="C3372" s="6"/>
      <c r="D3372" s="228" t="s">
        <v>393</v>
      </c>
      <c r="E3372" s="229"/>
      <c r="F3372" s="230"/>
      <c r="G3372" s="6"/>
      <c r="H3372" s="6"/>
      <c r="I3372" s="4"/>
      <c r="V3372" s="6"/>
      <c r="X3372" s="6"/>
    </row>
    <row r="3373" spans="1:24" s="5" customFormat="1" x14ac:dyDescent="0.35">
      <c r="A3373" s="6"/>
      <c r="B3373" s="237"/>
      <c r="C3373" s="6"/>
      <c r="D3373" s="228" t="s">
        <v>393</v>
      </c>
      <c r="E3373" s="229"/>
      <c r="F3373" s="230"/>
      <c r="G3373" s="6"/>
      <c r="H3373" s="6"/>
      <c r="I3373" s="4"/>
      <c r="V3373" s="6"/>
      <c r="X3373" s="6"/>
    </row>
    <row r="3374" spans="1:24" s="5" customFormat="1" x14ac:dyDescent="0.35">
      <c r="A3374" s="6"/>
      <c r="B3374" s="237"/>
      <c r="C3374" s="6"/>
      <c r="D3374" s="228" t="s">
        <v>393</v>
      </c>
      <c r="E3374" s="229"/>
      <c r="F3374" s="230"/>
      <c r="G3374" s="6"/>
      <c r="H3374" s="6"/>
      <c r="I3374" s="4"/>
      <c r="V3374" s="6"/>
      <c r="X3374" s="6"/>
    </row>
    <row r="3375" spans="1:24" s="5" customFormat="1" x14ac:dyDescent="0.35">
      <c r="A3375" s="6"/>
      <c r="B3375" s="237"/>
      <c r="C3375" s="6"/>
      <c r="D3375" s="228" t="s">
        <v>393</v>
      </c>
      <c r="E3375" s="229"/>
      <c r="F3375" s="230"/>
      <c r="G3375" s="6"/>
      <c r="H3375" s="6"/>
      <c r="I3375" s="4"/>
      <c r="V3375" s="6"/>
      <c r="X3375" s="6"/>
    </row>
    <row r="3376" spans="1:24" s="5" customFormat="1" x14ac:dyDescent="0.35">
      <c r="A3376" s="6"/>
      <c r="B3376" s="237"/>
      <c r="C3376" s="6"/>
      <c r="D3376" s="228" t="s">
        <v>393</v>
      </c>
      <c r="E3376" s="229"/>
      <c r="F3376" s="230"/>
      <c r="G3376" s="6"/>
      <c r="H3376" s="6"/>
      <c r="I3376" s="4"/>
      <c r="V3376" s="6"/>
      <c r="X3376" s="6"/>
    </row>
    <row r="3377" spans="1:24" s="5" customFormat="1" x14ac:dyDescent="0.35">
      <c r="A3377" s="6"/>
      <c r="B3377" s="237"/>
      <c r="C3377" s="6"/>
      <c r="D3377" s="228" t="s">
        <v>393</v>
      </c>
      <c r="E3377" s="229"/>
      <c r="F3377" s="230"/>
      <c r="G3377" s="6"/>
      <c r="H3377" s="6"/>
      <c r="I3377" s="4"/>
      <c r="V3377" s="6"/>
      <c r="X3377" s="6"/>
    </row>
    <row r="3378" spans="1:24" s="5" customFormat="1" x14ac:dyDescent="0.35">
      <c r="A3378" s="6"/>
      <c r="B3378" s="237"/>
      <c r="C3378" s="6"/>
      <c r="D3378" s="228" t="s">
        <v>393</v>
      </c>
      <c r="E3378" s="229"/>
      <c r="F3378" s="230"/>
      <c r="G3378" s="6"/>
      <c r="H3378" s="6"/>
      <c r="I3378" s="4"/>
      <c r="V3378" s="6"/>
      <c r="X3378" s="6"/>
    </row>
    <row r="3379" spans="1:24" s="5" customFormat="1" x14ac:dyDescent="0.35">
      <c r="A3379" s="6"/>
      <c r="B3379" s="237"/>
      <c r="C3379" s="6"/>
      <c r="D3379" s="228" t="s">
        <v>393</v>
      </c>
      <c r="E3379" s="229"/>
      <c r="F3379" s="230"/>
      <c r="G3379" s="6"/>
      <c r="H3379" s="6"/>
      <c r="I3379" s="4"/>
      <c r="V3379" s="6"/>
      <c r="X3379" s="6"/>
    </row>
    <row r="3380" spans="1:24" s="5" customFormat="1" x14ac:dyDescent="0.35">
      <c r="A3380" s="6"/>
      <c r="B3380" s="237"/>
      <c r="C3380" s="6"/>
      <c r="D3380" s="228" t="s">
        <v>393</v>
      </c>
      <c r="E3380" s="229"/>
      <c r="F3380" s="230"/>
      <c r="G3380" s="6"/>
      <c r="H3380" s="6"/>
      <c r="I3380" s="4"/>
      <c r="V3380" s="6"/>
      <c r="X3380" s="6"/>
    </row>
    <row r="3381" spans="1:24" s="5" customFormat="1" x14ac:dyDescent="0.35">
      <c r="A3381" s="6"/>
      <c r="B3381" s="237"/>
      <c r="C3381" s="6"/>
      <c r="D3381" s="228" t="s">
        <v>393</v>
      </c>
      <c r="E3381" s="229"/>
      <c r="F3381" s="230"/>
      <c r="G3381" s="6"/>
      <c r="H3381" s="6"/>
      <c r="I3381" s="4"/>
      <c r="V3381" s="6"/>
      <c r="X3381" s="6"/>
    </row>
    <row r="3382" spans="1:24" s="5" customFormat="1" x14ac:dyDescent="0.35">
      <c r="A3382" s="6"/>
      <c r="B3382" s="237"/>
      <c r="C3382" s="6"/>
      <c r="D3382" s="228" t="s">
        <v>393</v>
      </c>
      <c r="E3382" s="229"/>
      <c r="F3382" s="230"/>
      <c r="G3382" s="6"/>
      <c r="H3382" s="6"/>
      <c r="I3382" s="4"/>
      <c r="V3382" s="6"/>
      <c r="X3382" s="6"/>
    </row>
    <row r="3383" spans="1:24" s="5" customFormat="1" x14ac:dyDescent="0.35">
      <c r="A3383" s="6"/>
      <c r="B3383" s="237"/>
      <c r="C3383" s="6"/>
      <c r="D3383" s="228" t="s">
        <v>393</v>
      </c>
      <c r="E3383" s="229"/>
      <c r="F3383" s="230"/>
      <c r="G3383" s="6"/>
      <c r="H3383" s="6"/>
      <c r="I3383" s="4"/>
      <c r="V3383" s="6"/>
      <c r="X3383" s="6"/>
    </row>
    <row r="3384" spans="1:24" s="5" customFormat="1" x14ac:dyDescent="0.35">
      <c r="A3384" s="6"/>
      <c r="B3384" s="237"/>
      <c r="C3384" s="6"/>
      <c r="D3384" s="228" t="s">
        <v>393</v>
      </c>
      <c r="E3384" s="229"/>
      <c r="F3384" s="230"/>
      <c r="G3384" s="6"/>
      <c r="H3384" s="6"/>
      <c r="I3384" s="4"/>
      <c r="V3384" s="6"/>
      <c r="X3384" s="6"/>
    </row>
    <row r="3385" spans="1:24" s="5" customFormat="1" x14ac:dyDescent="0.35">
      <c r="A3385" s="6"/>
      <c r="B3385" s="237"/>
      <c r="C3385" s="6"/>
      <c r="D3385" s="228" t="s">
        <v>393</v>
      </c>
      <c r="E3385" s="229"/>
      <c r="F3385" s="230"/>
      <c r="G3385" s="6"/>
      <c r="H3385" s="6"/>
      <c r="I3385" s="4"/>
      <c r="V3385" s="6"/>
      <c r="X3385" s="6"/>
    </row>
    <row r="3386" spans="1:24" s="5" customFormat="1" x14ac:dyDescent="0.35">
      <c r="A3386" s="6"/>
      <c r="B3386" s="237"/>
      <c r="C3386" s="6"/>
      <c r="D3386" s="228" t="s">
        <v>393</v>
      </c>
      <c r="E3386" s="229"/>
      <c r="F3386" s="230"/>
      <c r="G3386" s="6"/>
      <c r="H3386" s="6"/>
      <c r="I3386" s="4"/>
      <c r="V3386" s="6"/>
      <c r="X3386" s="6"/>
    </row>
    <row r="3387" spans="1:24" s="5" customFormat="1" x14ac:dyDescent="0.35">
      <c r="A3387" s="6"/>
      <c r="B3387" s="237"/>
      <c r="C3387" s="6"/>
      <c r="D3387" s="228" t="s">
        <v>393</v>
      </c>
      <c r="E3387" s="229"/>
      <c r="F3387" s="230"/>
      <c r="G3387" s="6"/>
      <c r="H3387" s="6"/>
      <c r="I3387" s="4"/>
      <c r="V3387" s="6"/>
      <c r="X3387" s="6"/>
    </row>
    <row r="3388" spans="1:24" s="5" customFormat="1" x14ac:dyDescent="0.35">
      <c r="A3388" s="6"/>
      <c r="B3388" s="237"/>
      <c r="C3388" s="6"/>
      <c r="D3388" s="228" t="s">
        <v>393</v>
      </c>
      <c r="E3388" s="229"/>
      <c r="F3388" s="230"/>
      <c r="G3388" s="6"/>
      <c r="H3388" s="6"/>
      <c r="I3388" s="4"/>
      <c r="V3388" s="6"/>
      <c r="X3388" s="6"/>
    </row>
    <row r="3389" spans="1:24" s="5" customFormat="1" x14ac:dyDescent="0.35">
      <c r="A3389" s="6"/>
      <c r="B3389" s="237"/>
      <c r="C3389" s="6"/>
      <c r="D3389" s="228" t="s">
        <v>393</v>
      </c>
      <c r="E3389" s="229"/>
      <c r="F3389" s="230"/>
      <c r="G3389" s="6"/>
      <c r="H3389" s="6"/>
      <c r="I3389" s="4"/>
      <c r="V3389" s="6"/>
      <c r="X3389" s="6"/>
    </row>
    <row r="3390" spans="1:24" s="5" customFormat="1" x14ac:dyDescent="0.35">
      <c r="A3390" s="6"/>
      <c r="B3390" s="237"/>
      <c r="C3390" s="6"/>
      <c r="D3390" s="228" t="s">
        <v>393</v>
      </c>
      <c r="E3390" s="229"/>
      <c r="F3390" s="230"/>
      <c r="G3390" s="6"/>
      <c r="H3390" s="6"/>
      <c r="I3390" s="4"/>
      <c r="V3390" s="6"/>
      <c r="X3390" s="6"/>
    </row>
    <row r="3391" spans="1:24" s="5" customFormat="1" x14ac:dyDescent="0.35">
      <c r="A3391" s="6"/>
      <c r="B3391" s="237"/>
      <c r="C3391" s="6"/>
      <c r="D3391" s="228" t="s">
        <v>393</v>
      </c>
      <c r="E3391" s="229"/>
      <c r="F3391" s="230"/>
      <c r="G3391" s="6"/>
      <c r="H3391" s="6"/>
      <c r="I3391" s="4"/>
      <c r="V3391" s="6"/>
      <c r="X3391" s="6"/>
    </row>
    <row r="3392" spans="1:24" s="5" customFormat="1" x14ac:dyDescent="0.35">
      <c r="A3392" s="6"/>
      <c r="B3392" s="237"/>
      <c r="C3392" s="6"/>
      <c r="D3392" s="228" t="s">
        <v>393</v>
      </c>
      <c r="E3392" s="229"/>
      <c r="F3392" s="230"/>
      <c r="G3392" s="6"/>
      <c r="H3392" s="6"/>
      <c r="I3392" s="4"/>
      <c r="V3392" s="6"/>
      <c r="X3392" s="6"/>
    </row>
    <row r="3393" spans="1:24" s="5" customFormat="1" x14ac:dyDescent="0.35">
      <c r="A3393" s="6"/>
      <c r="B3393" s="237"/>
      <c r="C3393" s="6"/>
      <c r="D3393" s="228" t="s">
        <v>393</v>
      </c>
      <c r="E3393" s="229"/>
      <c r="F3393" s="230"/>
      <c r="G3393" s="6"/>
      <c r="H3393" s="6"/>
      <c r="I3393" s="4"/>
      <c r="V3393" s="6"/>
      <c r="X3393" s="6"/>
    </row>
    <row r="3394" spans="1:24" s="5" customFormat="1" x14ac:dyDescent="0.35">
      <c r="A3394" s="6"/>
      <c r="B3394" s="237"/>
      <c r="C3394" s="6"/>
      <c r="D3394" s="228" t="s">
        <v>393</v>
      </c>
      <c r="E3394" s="229"/>
      <c r="F3394" s="230"/>
      <c r="G3394" s="6"/>
      <c r="H3394" s="6"/>
      <c r="I3394" s="4"/>
      <c r="V3394" s="6"/>
      <c r="X3394" s="6"/>
    </row>
    <row r="3395" spans="1:24" s="5" customFormat="1" x14ac:dyDescent="0.35">
      <c r="A3395" s="6"/>
      <c r="B3395" s="237"/>
      <c r="C3395" s="6"/>
      <c r="D3395" s="228" t="s">
        <v>393</v>
      </c>
      <c r="E3395" s="229"/>
      <c r="F3395" s="230"/>
      <c r="G3395" s="6"/>
      <c r="H3395" s="6"/>
      <c r="I3395" s="4"/>
      <c r="V3395" s="6"/>
      <c r="X3395" s="6"/>
    </row>
    <row r="3396" spans="1:24" s="5" customFormat="1" x14ac:dyDescent="0.35">
      <c r="A3396" s="6"/>
      <c r="B3396" s="237"/>
      <c r="C3396" s="6"/>
      <c r="D3396" s="228" t="s">
        <v>393</v>
      </c>
      <c r="E3396" s="229"/>
      <c r="F3396" s="230"/>
      <c r="G3396" s="6"/>
      <c r="H3396" s="6"/>
      <c r="I3396" s="4"/>
      <c r="V3396" s="6"/>
      <c r="X3396" s="6"/>
    </row>
    <row r="3397" spans="1:24" s="5" customFormat="1" x14ac:dyDescent="0.35">
      <c r="A3397" s="6"/>
      <c r="B3397" s="237"/>
      <c r="C3397" s="6"/>
      <c r="D3397" s="228" t="s">
        <v>393</v>
      </c>
      <c r="E3397" s="229"/>
      <c r="F3397" s="230"/>
      <c r="G3397" s="6"/>
      <c r="H3397" s="6"/>
      <c r="I3397" s="4"/>
      <c r="V3397" s="6"/>
      <c r="X3397" s="6"/>
    </row>
    <row r="3398" spans="1:24" s="5" customFormat="1" x14ac:dyDescent="0.35">
      <c r="A3398" s="6"/>
      <c r="B3398" s="237"/>
      <c r="C3398" s="6"/>
      <c r="D3398" s="228" t="s">
        <v>393</v>
      </c>
      <c r="E3398" s="229"/>
      <c r="F3398" s="230"/>
      <c r="G3398" s="6"/>
      <c r="H3398" s="6"/>
      <c r="I3398" s="4"/>
      <c r="V3398" s="6"/>
      <c r="X3398" s="6"/>
    </row>
    <row r="3399" spans="1:24" s="5" customFormat="1" x14ac:dyDescent="0.35">
      <c r="A3399" s="6"/>
      <c r="B3399" s="237"/>
      <c r="C3399" s="6"/>
      <c r="D3399" s="228" t="s">
        <v>393</v>
      </c>
      <c r="E3399" s="229"/>
      <c r="F3399" s="230"/>
      <c r="G3399" s="6"/>
      <c r="H3399" s="6"/>
      <c r="I3399" s="4"/>
      <c r="V3399" s="6"/>
      <c r="X3399" s="6"/>
    </row>
    <row r="3400" spans="1:24" s="5" customFormat="1" x14ac:dyDescent="0.35">
      <c r="A3400" s="6"/>
      <c r="B3400" s="237"/>
      <c r="C3400" s="6"/>
      <c r="D3400" s="228" t="s">
        <v>393</v>
      </c>
      <c r="E3400" s="229"/>
      <c r="F3400" s="230"/>
      <c r="G3400" s="6"/>
      <c r="H3400" s="6"/>
      <c r="I3400" s="4"/>
      <c r="V3400" s="6"/>
      <c r="X3400" s="6"/>
    </row>
    <row r="3401" spans="1:24" s="5" customFormat="1" x14ac:dyDescent="0.35">
      <c r="A3401" s="6"/>
      <c r="B3401" s="237"/>
      <c r="C3401" s="6"/>
      <c r="D3401" s="228" t="s">
        <v>393</v>
      </c>
      <c r="E3401" s="229"/>
      <c r="F3401" s="230"/>
      <c r="G3401" s="6"/>
      <c r="H3401" s="6"/>
      <c r="I3401" s="4"/>
      <c r="V3401" s="6"/>
      <c r="X3401" s="6"/>
    </row>
    <row r="3402" spans="1:24" s="5" customFormat="1" x14ac:dyDescent="0.35">
      <c r="A3402" s="6"/>
      <c r="B3402" s="237"/>
      <c r="C3402" s="6"/>
      <c r="D3402" s="228" t="s">
        <v>393</v>
      </c>
      <c r="E3402" s="229"/>
      <c r="F3402" s="230"/>
      <c r="G3402" s="6"/>
      <c r="H3402" s="6"/>
      <c r="I3402" s="4"/>
      <c r="V3402" s="6"/>
      <c r="X3402" s="6"/>
    </row>
    <row r="3403" spans="1:24" s="5" customFormat="1" x14ac:dyDescent="0.35">
      <c r="A3403" s="6"/>
      <c r="B3403" s="237"/>
      <c r="C3403" s="6"/>
      <c r="D3403" s="228" t="s">
        <v>393</v>
      </c>
      <c r="E3403" s="229"/>
      <c r="F3403" s="230"/>
      <c r="G3403" s="6"/>
      <c r="H3403" s="6"/>
      <c r="I3403" s="4"/>
      <c r="V3403" s="6"/>
      <c r="X3403" s="6"/>
    </row>
    <row r="3404" spans="1:24" s="5" customFormat="1" x14ac:dyDescent="0.35">
      <c r="A3404" s="6"/>
      <c r="B3404" s="237"/>
      <c r="C3404" s="6"/>
      <c r="D3404" s="228" t="s">
        <v>393</v>
      </c>
      <c r="E3404" s="229"/>
      <c r="F3404" s="230"/>
      <c r="G3404" s="6"/>
      <c r="H3404" s="6"/>
      <c r="I3404" s="4"/>
      <c r="V3404" s="6"/>
      <c r="X3404" s="6"/>
    </row>
    <row r="3405" spans="1:24" s="5" customFormat="1" x14ac:dyDescent="0.35">
      <c r="A3405" s="6"/>
      <c r="B3405" s="237"/>
      <c r="C3405" s="6"/>
      <c r="D3405" s="228" t="s">
        <v>393</v>
      </c>
      <c r="E3405" s="229"/>
      <c r="F3405" s="230"/>
      <c r="G3405" s="6"/>
      <c r="H3405" s="6"/>
      <c r="I3405" s="4"/>
      <c r="V3405" s="6"/>
      <c r="X3405" s="6"/>
    </row>
    <row r="3406" spans="1:24" s="5" customFormat="1" x14ac:dyDescent="0.35">
      <c r="A3406" s="6"/>
      <c r="B3406" s="237"/>
      <c r="C3406" s="6"/>
      <c r="D3406" s="228" t="s">
        <v>393</v>
      </c>
      <c r="E3406" s="229"/>
      <c r="F3406" s="230"/>
      <c r="G3406" s="6"/>
      <c r="H3406" s="6"/>
      <c r="I3406" s="4"/>
      <c r="V3406" s="6"/>
      <c r="X3406" s="6"/>
    </row>
    <row r="3407" spans="1:24" s="5" customFormat="1" x14ac:dyDescent="0.35">
      <c r="A3407" s="6"/>
      <c r="B3407" s="237"/>
      <c r="C3407" s="6"/>
      <c r="D3407" s="228" t="s">
        <v>393</v>
      </c>
      <c r="E3407" s="229"/>
      <c r="F3407" s="230"/>
      <c r="G3407" s="6"/>
      <c r="H3407" s="6"/>
      <c r="I3407" s="4"/>
      <c r="V3407" s="6"/>
      <c r="X3407" s="6"/>
    </row>
    <row r="3408" spans="1:24" s="5" customFormat="1" x14ac:dyDescent="0.35">
      <c r="A3408" s="6"/>
      <c r="B3408" s="237"/>
      <c r="C3408" s="6"/>
      <c r="D3408" s="228" t="s">
        <v>393</v>
      </c>
      <c r="E3408" s="229"/>
      <c r="F3408" s="230"/>
      <c r="G3408" s="6"/>
      <c r="H3408" s="6"/>
      <c r="I3408" s="4"/>
      <c r="V3408" s="6"/>
      <c r="X3408" s="6"/>
    </row>
    <row r="3409" spans="1:24" s="5" customFormat="1" x14ac:dyDescent="0.35">
      <c r="A3409" s="6"/>
      <c r="B3409" s="237"/>
      <c r="C3409" s="6"/>
      <c r="D3409" s="228" t="s">
        <v>393</v>
      </c>
      <c r="E3409" s="229"/>
      <c r="F3409" s="230"/>
      <c r="G3409" s="6"/>
      <c r="H3409" s="6"/>
      <c r="I3409" s="4"/>
      <c r="V3409" s="6"/>
      <c r="X3409" s="6"/>
    </row>
    <row r="3410" spans="1:24" s="5" customFormat="1" x14ac:dyDescent="0.35">
      <c r="A3410" s="6"/>
      <c r="B3410" s="237"/>
      <c r="C3410" s="6"/>
      <c r="D3410" s="228" t="s">
        <v>393</v>
      </c>
      <c r="E3410" s="229"/>
      <c r="F3410" s="230"/>
      <c r="G3410" s="6"/>
      <c r="H3410" s="6"/>
      <c r="I3410" s="4"/>
      <c r="V3410" s="6"/>
      <c r="X3410" s="6"/>
    </row>
    <row r="3411" spans="1:24" s="5" customFormat="1" x14ac:dyDescent="0.35">
      <c r="A3411" s="6"/>
      <c r="B3411" s="237"/>
      <c r="C3411" s="6"/>
      <c r="D3411" s="228" t="s">
        <v>393</v>
      </c>
      <c r="E3411" s="229"/>
      <c r="F3411" s="230"/>
      <c r="G3411" s="6"/>
      <c r="H3411" s="6"/>
      <c r="I3411" s="4"/>
      <c r="V3411" s="6"/>
      <c r="X3411" s="6"/>
    </row>
    <row r="3412" spans="1:24" s="5" customFormat="1" x14ac:dyDescent="0.35">
      <c r="A3412" s="6"/>
      <c r="B3412" s="237"/>
      <c r="C3412" s="6"/>
      <c r="D3412" s="228" t="s">
        <v>393</v>
      </c>
      <c r="E3412" s="229"/>
      <c r="F3412" s="230"/>
      <c r="G3412" s="6"/>
      <c r="H3412" s="6"/>
      <c r="I3412" s="4"/>
      <c r="V3412" s="6"/>
      <c r="X3412" s="6"/>
    </row>
    <row r="3413" spans="1:24" s="5" customFormat="1" x14ac:dyDescent="0.35">
      <c r="A3413" s="6"/>
      <c r="B3413" s="237"/>
      <c r="C3413" s="6"/>
      <c r="D3413" s="228" t="s">
        <v>393</v>
      </c>
      <c r="E3413" s="229"/>
      <c r="F3413" s="230"/>
      <c r="G3413" s="6"/>
      <c r="H3413" s="6"/>
      <c r="I3413" s="4"/>
      <c r="V3413" s="6"/>
      <c r="X3413" s="6"/>
    </row>
    <row r="3414" spans="1:24" s="5" customFormat="1" x14ac:dyDescent="0.35">
      <c r="A3414" s="6"/>
      <c r="B3414" s="237"/>
      <c r="C3414" s="6"/>
      <c r="D3414" s="228" t="s">
        <v>393</v>
      </c>
      <c r="E3414" s="229"/>
      <c r="F3414" s="230"/>
      <c r="G3414" s="6"/>
      <c r="H3414" s="6"/>
      <c r="I3414" s="4"/>
      <c r="V3414" s="6"/>
      <c r="X3414" s="6"/>
    </row>
    <row r="3415" spans="1:24" s="5" customFormat="1" x14ac:dyDescent="0.35">
      <c r="A3415" s="6"/>
      <c r="B3415" s="237"/>
      <c r="C3415" s="6"/>
      <c r="D3415" s="228" t="s">
        <v>393</v>
      </c>
      <c r="E3415" s="229"/>
      <c r="F3415" s="230"/>
      <c r="G3415" s="6"/>
      <c r="H3415" s="6"/>
      <c r="I3415" s="4"/>
      <c r="V3415" s="6"/>
      <c r="X3415" s="6"/>
    </row>
    <row r="3416" spans="1:24" s="5" customFormat="1" x14ac:dyDescent="0.35">
      <c r="A3416" s="6"/>
      <c r="B3416" s="237"/>
      <c r="C3416" s="6"/>
      <c r="D3416" s="228" t="s">
        <v>393</v>
      </c>
      <c r="E3416" s="229"/>
      <c r="F3416" s="230"/>
      <c r="G3416" s="6"/>
      <c r="H3416" s="6"/>
      <c r="I3416" s="4"/>
      <c r="V3416" s="6"/>
      <c r="X3416" s="6"/>
    </row>
    <row r="3417" spans="1:24" s="5" customFormat="1" x14ac:dyDescent="0.35">
      <c r="A3417" s="6"/>
      <c r="B3417" s="237"/>
      <c r="C3417" s="6"/>
      <c r="D3417" s="228" t="s">
        <v>393</v>
      </c>
      <c r="E3417" s="229"/>
      <c r="F3417" s="230"/>
      <c r="G3417" s="6"/>
      <c r="H3417" s="6"/>
      <c r="I3417" s="4"/>
      <c r="V3417" s="6"/>
      <c r="X3417" s="6"/>
    </row>
    <row r="3418" spans="1:24" s="5" customFormat="1" x14ac:dyDescent="0.35">
      <c r="A3418" s="6"/>
      <c r="B3418" s="237"/>
      <c r="C3418" s="6"/>
      <c r="D3418" s="228" t="s">
        <v>393</v>
      </c>
      <c r="E3418" s="229"/>
      <c r="F3418" s="230"/>
      <c r="G3418" s="6"/>
      <c r="H3418" s="6"/>
      <c r="I3418" s="4"/>
      <c r="V3418" s="6"/>
      <c r="X3418" s="6"/>
    </row>
    <row r="3419" spans="1:24" s="5" customFormat="1" x14ac:dyDescent="0.35">
      <c r="A3419" s="6"/>
      <c r="B3419" s="237"/>
      <c r="C3419" s="6"/>
      <c r="D3419" s="228" t="s">
        <v>393</v>
      </c>
      <c r="E3419" s="229"/>
      <c r="F3419" s="230"/>
      <c r="G3419" s="6"/>
      <c r="H3419" s="6"/>
      <c r="I3419" s="4"/>
      <c r="V3419" s="6"/>
      <c r="X3419" s="6"/>
    </row>
    <row r="3420" spans="1:24" s="5" customFormat="1" x14ac:dyDescent="0.35">
      <c r="A3420" s="6"/>
      <c r="B3420" s="237"/>
      <c r="C3420" s="6"/>
      <c r="D3420" s="228" t="s">
        <v>393</v>
      </c>
      <c r="E3420" s="229"/>
      <c r="F3420" s="230"/>
      <c r="G3420" s="6"/>
      <c r="H3420" s="6"/>
      <c r="I3420" s="4"/>
      <c r="V3420" s="6"/>
      <c r="X3420" s="6"/>
    </row>
    <row r="3421" spans="1:24" s="5" customFormat="1" x14ac:dyDescent="0.35">
      <c r="A3421" s="6"/>
      <c r="B3421" s="237"/>
      <c r="C3421" s="6"/>
      <c r="D3421" s="228" t="s">
        <v>393</v>
      </c>
      <c r="E3421" s="229"/>
      <c r="F3421" s="230"/>
      <c r="G3421" s="6"/>
      <c r="H3421" s="6"/>
      <c r="I3421" s="4"/>
      <c r="V3421" s="6"/>
      <c r="X3421" s="6"/>
    </row>
    <row r="3422" spans="1:24" s="5" customFormat="1" x14ac:dyDescent="0.35">
      <c r="A3422" s="6"/>
      <c r="B3422" s="237"/>
      <c r="C3422" s="6"/>
      <c r="D3422" s="228" t="s">
        <v>393</v>
      </c>
      <c r="E3422" s="229"/>
      <c r="F3422" s="230"/>
      <c r="G3422" s="6"/>
      <c r="H3422" s="6"/>
      <c r="I3422" s="4"/>
      <c r="V3422" s="6"/>
      <c r="X3422" s="6"/>
    </row>
    <row r="3423" spans="1:24" s="5" customFormat="1" x14ac:dyDescent="0.35">
      <c r="A3423" s="6"/>
      <c r="B3423" s="237"/>
      <c r="C3423" s="6"/>
      <c r="D3423" s="228" t="s">
        <v>393</v>
      </c>
      <c r="E3423" s="229"/>
      <c r="F3423" s="230"/>
      <c r="G3423" s="6"/>
      <c r="H3423" s="6"/>
      <c r="I3423" s="4"/>
      <c r="V3423" s="6"/>
      <c r="X3423" s="6"/>
    </row>
    <row r="3424" spans="1:24" s="5" customFormat="1" x14ac:dyDescent="0.35">
      <c r="A3424" s="6"/>
      <c r="B3424" s="237"/>
      <c r="C3424" s="6"/>
      <c r="D3424" s="228" t="s">
        <v>393</v>
      </c>
      <c r="E3424" s="229"/>
      <c r="F3424" s="230"/>
      <c r="G3424" s="6"/>
      <c r="H3424" s="6"/>
      <c r="I3424" s="4"/>
      <c r="V3424" s="6"/>
      <c r="X3424" s="6"/>
    </row>
    <row r="3425" spans="1:24" s="5" customFormat="1" x14ac:dyDescent="0.35">
      <c r="A3425" s="6"/>
      <c r="B3425" s="237"/>
      <c r="C3425" s="6"/>
      <c r="D3425" s="228" t="s">
        <v>393</v>
      </c>
      <c r="E3425" s="229"/>
      <c r="F3425" s="230"/>
      <c r="G3425" s="6"/>
      <c r="H3425" s="6"/>
      <c r="I3425" s="4"/>
      <c r="V3425" s="6"/>
      <c r="X3425" s="6"/>
    </row>
    <row r="3426" spans="1:24" s="5" customFormat="1" x14ac:dyDescent="0.35">
      <c r="A3426" s="6"/>
      <c r="B3426" s="237"/>
      <c r="C3426" s="6"/>
      <c r="D3426" s="228" t="s">
        <v>393</v>
      </c>
      <c r="E3426" s="229"/>
      <c r="F3426" s="230"/>
      <c r="G3426" s="6"/>
      <c r="H3426" s="6"/>
      <c r="I3426" s="4"/>
      <c r="V3426" s="6"/>
      <c r="X3426" s="6"/>
    </row>
    <row r="3427" spans="1:24" s="5" customFormat="1" x14ac:dyDescent="0.35">
      <c r="A3427" s="6"/>
      <c r="B3427" s="237"/>
      <c r="C3427" s="6"/>
      <c r="D3427" s="228" t="s">
        <v>393</v>
      </c>
      <c r="E3427" s="229"/>
      <c r="F3427" s="230"/>
      <c r="G3427" s="6"/>
      <c r="H3427" s="6"/>
      <c r="I3427" s="4"/>
      <c r="V3427" s="6"/>
      <c r="X3427" s="6"/>
    </row>
    <row r="3428" spans="1:24" s="5" customFormat="1" x14ac:dyDescent="0.35">
      <c r="A3428" s="6"/>
      <c r="B3428" s="237"/>
      <c r="C3428" s="6"/>
      <c r="D3428" s="228" t="s">
        <v>393</v>
      </c>
      <c r="E3428" s="229"/>
      <c r="F3428" s="230"/>
      <c r="G3428" s="6"/>
      <c r="H3428" s="6"/>
      <c r="I3428" s="4"/>
      <c r="V3428" s="6"/>
      <c r="X3428" s="6"/>
    </row>
    <row r="3429" spans="1:24" s="5" customFormat="1" x14ac:dyDescent="0.35">
      <c r="A3429" s="6"/>
      <c r="B3429" s="237"/>
      <c r="C3429" s="6"/>
      <c r="D3429" s="228" t="s">
        <v>393</v>
      </c>
      <c r="E3429" s="229"/>
      <c r="F3429" s="230"/>
      <c r="G3429" s="6"/>
      <c r="H3429" s="6"/>
      <c r="I3429" s="4"/>
      <c r="V3429" s="6"/>
      <c r="X3429" s="6"/>
    </row>
    <row r="3430" spans="1:24" s="5" customFormat="1" x14ac:dyDescent="0.35">
      <c r="A3430" s="6"/>
      <c r="B3430" s="237"/>
      <c r="C3430" s="6"/>
      <c r="D3430" s="228" t="s">
        <v>393</v>
      </c>
      <c r="E3430" s="229"/>
      <c r="F3430" s="230"/>
      <c r="G3430" s="6"/>
      <c r="H3430" s="6"/>
      <c r="I3430" s="4"/>
      <c r="V3430" s="6"/>
      <c r="X3430" s="6"/>
    </row>
    <row r="3431" spans="1:24" s="5" customFormat="1" x14ac:dyDescent="0.35">
      <c r="A3431" s="6"/>
      <c r="B3431" s="237"/>
      <c r="C3431" s="6"/>
      <c r="D3431" s="228" t="s">
        <v>393</v>
      </c>
      <c r="E3431" s="229"/>
      <c r="F3431" s="230"/>
      <c r="G3431" s="6"/>
      <c r="H3431" s="6"/>
      <c r="I3431" s="4"/>
      <c r="V3431" s="6"/>
      <c r="X3431" s="6"/>
    </row>
    <row r="3432" spans="1:24" s="5" customFormat="1" x14ac:dyDescent="0.35">
      <c r="A3432" s="6"/>
      <c r="B3432" s="237"/>
      <c r="C3432" s="6"/>
      <c r="D3432" s="228" t="s">
        <v>393</v>
      </c>
      <c r="E3432" s="229"/>
      <c r="F3432" s="230"/>
      <c r="G3432" s="6"/>
      <c r="H3432" s="6"/>
      <c r="I3432" s="4"/>
      <c r="V3432" s="6"/>
      <c r="X3432" s="6"/>
    </row>
    <row r="3433" spans="1:24" s="5" customFormat="1" x14ac:dyDescent="0.35">
      <c r="A3433" s="6"/>
      <c r="B3433" s="237"/>
      <c r="C3433" s="6"/>
      <c r="D3433" s="228" t="s">
        <v>393</v>
      </c>
      <c r="E3433" s="229"/>
      <c r="F3433" s="230"/>
      <c r="G3433" s="6"/>
      <c r="H3433" s="6"/>
      <c r="I3433" s="4"/>
      <c r="V3433" s="6"/>
      <c r="X3433" s="6"/>
    </row>
    <row r="3434" spans="1:24" s="5" customFormat="1" x14ac:dyDescent="0.35">
      <c r="A3434" s="6"/>
      <c r="B3434" s="237"/>
      <c r="C3434" s="6"/>
      <c r="D3434" s="228" t="s">
        <v>393</v>
      </c>
      <c r="E3434" s="229"/>
      <c r="F3434" s="230"/>
      <c r="G3434" s="6"/>
      <c r="H3434" s="6"/>
      <c r="I3434" s="4"/>
      <c r="V3434" s="6"/>
      <c r="X3434" s="6"/>
    </row>
    <row r="3435" spans="1:24" s="5" customFormat="1" x14ac:dyDescent="0.35">
      <c r="A3435" s="6"/>
      <c r="B3435" s="237"/>
      <c r="C3435" s="6"/>
      <c r="D3435" s="228" t="s">
        <v>393</v>
      </c>
      <c r="E3435" s="229"/>
      <c r="F3435" s="230"/>
      <c r="G3435" s="6"/>
      <c r="H3435" s="6"/>
      <c r="I3435" s="4"/>
      <c r="V3435" s="6"/>
      <c r="X3435" s="6"/>
    </row>
    <row r="3436" spans="1:24" s="5" customFormat="1" x14ac:dyDescent="0.35">
      <c r="A3436" s="6"/>
      <c r="B3436" s="237"/>
      <c r="C3436" s="6"/>
      <c r="D3436" s="228" t="s">
        <v>393</v>
      </c>
      <c r="E3436" s="229"/>
      <c r="F3436" s="230"/>
      <c r="G3436" s="6"/>
      <c r="H3436" s="6"/>
      <c r="I3436" s="4"/>
      <c r="V3436" s="6"/>
      <c r="X3436" s="6"/>
    </row>
    <row r="3437" spans="1:24" s="5" customFormat="1" x14ac:dyDescent="0.35">
      <c r="A3437" s="6"/>
      <c r="B3437" s="237"/>
      <c r="C3437" s="6"/>
      <c r="D3437" s="228" t="s">
        <v>393</v>
      </c>
      <c r="E3437" s="229"/>
      <c r="F3437" s="230"/>
      <c r="G3437" s="6"/>
      <c r="H3437" s="6"/>
      <c r="I3437" s="4"/>
      <c r="V3437" s="6"/>
      <c r="X3437" s="6"/>
    </row>
    <row r="3438" spans="1:24" s="5" customFormat="1" x14ac:dyDescent="0.35">
      <c r="A3438" s="6"/>
      <c r="B3438" s="237"/>
      <c r="C3438" s="6"/>
      <c r="D3438" s="228" t="s">
        <v>393</v>
      </c>
      <c r="E3438" s="229"/>
      <c r="F3438" s="230"/>
      <c r="G3438" s="6"/>
      <c r="H3438" s="6"/>
      <c r="I3438" s="4"/>
      <c r="V3438" s="6"/>
      <c r="X3438" s="6"/>
    </row>
    <row r="3439" spans="1:24" s="5" customFormat="1" x14ac:dyDescent="0.35">
      <c r="A3439" s="6"/>
      <c r="B3439" s="237"/>
      <c r="C3439" s="6"/>
      <c r="D3439" s="228" t="s">
        <v>393</v>
      </c>
      <c r="E3439" s="229"/>
      <c r="F3439" s="230"/>
      <c r="G3439" s="6"/>
      <c r="H3439" s="6"/>
      <c r="I3439" s="4"/>
      <c r="V3439" s="6"/>
      <c r="X3439" s="6"/>
    </row>
    <row r="3440" spans="1:24" s="5" customFormat="1" x14ac:dyDescent="0.35">
      <c r="A3440" s="6"/>
      <c r="B3440" s="237"/>
      <c r="C3440" s="6"/>
      <c r="D3440" s="228" t="s">
        <v>393</v>
      </c>
      <c r="E3440" s="229"/>
      <c r="F3440" s="230"/>
      <c r="G3440" s="6"/>
      <c r="H3440" s="6"/>
      <c r="I3440" s="4"/>
      <c r="V3440" s="6"/>
      <c r="X3440" s="6"/>
    </row>
    <row r="3441" spans="1:24" s="5" customFormat="1" x14ac:dyDescent="0.35">
      <c r="A3441" s="6"/>
      <c r="B3441" s="237"/>
      <c r="C3441" s="6"/>
      <c r="D3441" s="228" t="s">
        <v>393</v>
      </c>
      <c r="E3441" s="229"/>
      <c r="F3441" s="230"/>
      <c r="G3441" s="6"/>
      <c r="H3441" s="6"/>
      <c r="I3441" s="4"/>
      <c r="V3441" s="6"/>
      <c r="X3441" s="6"/>
    </row>
    <row r="3442" spans="1:24" s="5" customFormat="1" x14ac:dyDescent="0.35">
      <c r="A3442" s="6"/>
      <c r="B3442" s="237"/>
      <c r="C3442" s="6"/>
      <c r="D3442" s="228" t="s">
        <v>393</v>
      </c>
      <c r="E3442" s="229"/>
      <c r="F3442" s="230"/>
      <c r="G3442" s="6"/>
      <c r="H3442" s="6"/>
      <c r="I3442" s="4"/>
      <c r="V3442" s="6"/>
      <c r="X3442" s="6"/>
    </row>
    <row r="3443" spans="1:24" s="5" customFormat="1" x14ac:dyDescent="0.35">
      <c r="A3443" s="6"/>
      <c r="B3443" s="237"/>
      <c r="C3443" s="6"/>
      <c r="D3443" s="228" t="s">
        <v>393</v>
      </c>
      <c r="E3443" s="229"/>
      <c r="F3443" s="230"/>
      <c r="G3443" s="6"/>
      <c r="H3443" s="6"/>
      <c r="I3443" s="4"/>
      <c r="V3443" s="6"/>
      <c r="X3443" s="6"/>
    </row>
    <row r="3444" spans="1:24" s="5" customFormat="1" x14ac:dyDescent="0.35">
      <c r="A3444" s="6"/>
      <c r="B3444" s="237"/>
      <c r="C3444" s="6"/>
      <c r="D3444" s="228" t="s">
        <v>393</v>
      </c>
      <c r="E3444" s="229"/>
      <c r="F3444" s="230"/>
      <c r="G3444" s="6"/>
      <c r="H3444" s="6"/>
      <c r="I3444" s="4"/>
      <c r="V3444" s="6"/>
      <c r="X3444" s="6"/>
    </row>
    <row r="3445" spans="1:24" s="5" customFormat="1" x14ac:dyDescent="0.35">
      <c r="A3445" s="6"/>
      <c r="B3445" s="237"/>
      <c r="C3445" s="6"/>
      <c r="D3445" s="228" t="s">
        <v>393</v>
      </c>
      <c r="E3445" s="229"/>
      <c r="F3445" s="230"/>
      <c r="G3445" s="6"/>
      <c r="H3445" s="6"/>
      <c r="I3445" s="4"/>
      <c r="V3445" s="6"/>
      <c r="X3445" s="6"/>
    </row>
    <row r="3446" spans="1:24" s="5" customFormat="1" x14ac:dyDescent="0.35">
      <c r="A3446" s="6"/>
      <c r="B3446" s="237"/>
      <c r="C3446" s="6"/>
      <c r="D3446" s="228" t="s">
        <v>393</v>
      </c>
      <c r="E3446" s="229"/>
      <c r="F3446" s="230"/>
      <c r="G3446" s="6"/>
      <c r="H3446" s="6"/>
      <c r="I3446" s="4"/>
      <c r="V3446" s="6"/>
      <c r="X3446" s="6"/>
    </row>
    <row r="3447" spans="1:24" s="5" customFormat="1" x14ac:dyDescent="0.35">
      <c r="A3447" s="6"/>
      <c r="B3447" s="237"/>
      <c r="C3447" s="6"/>
      <c r="D3447" s="228" t="s">
        <v>393</v>
      </c>
      <c r="E3447" s="229"/>
      <c r="F3447" s="230"/>
      <c r="G3447" s="6"/>
      <c r="H3447" s="6"/>
      <c r="I3447" s="4"/>
      <c r="V3447" s="6"/>
      <c r="X3447" s="6"/>
    </row>
    <row r="3448" spans="1:24" s="5" customFormat="1" x14ac:dyDescent="0.35">
      <c r="A3448" s="6"/>
      <c r="B3448" s="237"/>
      <c r="C3448" s="6"/>
      <c r="D3448" s="228" t="s">
        <v>393</v>
      </c>
      <c r="E3448" s="229"/>
      <c r="F3448" s="230"/>
      <c r="G3448" s="6"/>
      <c r="H3448" s="6"/>
      <c r="I3448" s="4"/>
      <c r="V3448" s="6"/>
      <c r="X3448" s="6"/>
    </row>
    <row r="3449" spans="1:24" s="5" customFormat="1" x14ac:dyDescent="0.35">
      <c r="A3449" s="6"/>
      <c r="B3449" s="237"/>
      <c r="C3449" s="6"/>
      <c r="D3449" s="228" t="s">
        <v>393</v>
      </c>
      <c r="E3449" s="229"/>
      <c r="F3449" s="230"/>
      <c r="G3449" s="6"/>
      <c r="H3449" s="6"/>
      <c r="I3449" s="4"/>
      <c r="V3449" s="6"/>
      <c r="X3449" s="6"/>
    </row>
    <row r="3450" spans="1:24" s="5" customFormat="1" x14ac:dyDescent="0.35">
      <c r="A3450" s="6"/>
      <c r="B3450" s="237"/>
      <c r="C3450" s="6"/>
      <c r="D3450" s="228" t="s">
        <v>393</v>
      </c>
      <c r="E3450" s="229"/>
      <c r="F3450" s="230"/>
      <c r="G3450" s="6"/>
      <c r="H3450" s="6"/>
      <c r="I3450" s="4"/>
      <c r="V3450" s="6"/>
      <c r="X3450" s="6"/>
    </row>
    <row r="3451" spans="1:24" s="5" customFormat="1" x14ac:dyDescent="0.35">
      <c r="A3451" s="6"/>
      <c r="B3451" s="237"/>
      <c r="C3451" s="6"/>
      <c r="D3451" s="228" t="s">
        <v>393</v>
      </c>
      <c r="E3451" s="229"/>
      <c r="F3451" s="230"/>
      <c r="G3451" s="6"/>
      <c r="H3451" s="6"/>
      <c r="I3451" s="4"/>
      <c r="V3451" s="6"/>
      <c r="X3451" s="6"/>
    </row>
    <row r="3452" spans="1:24" s="5" customFormat="1" x14ac:dyDescent="0.35">
      <c r="A3452" s="6"/>
      <c r="B3452" s="237"/>
      <c r="C3452" s="6"/>
      <c r="D3452" s="228" t="s">
        <v>393</v>
      </c>
      <c r="E3452" s="229"/>
      <c r="F3452" s="230"/>
      <c r="G3452" s="6"/>
      <c r="H3452" s="6"/>
      <c r="I3452" s="4"/>
      <c r="V3452" s="6"/>
      <c r="X3452" s="6"/>
    </row>
    <row r="3453" spans="1:24" s="5" customFormat="1" x14ac:dyDescent="0.35">
      <c r="A3453" s="6"/>
      <c r="B3453" s="237"/>
      <c r="C3453" s="6"/>
      <c r="D3453" s="228" t="s">
        <v>393</v>
      </c>
      <c r="E3453" s="229"/>
      <c r="F3453" s="230"/>
      <c r="G3453" s="6"/>
      <c r="H3453" s="6"/>
      <c r="I3453" s="4"/>
      <c r="V3453" s="6"/>
      <c r="X3453" s="6"/>
    </row>
    <row r="3454" spans="1:24" s="5" customFormat="1" x14ac:dyDescent="0.35">
      <c r="A3454" s="6"/>
      <c r="B3454" s="237"/>
      <c r="C3454" s="6"/>
      <c r="D3454" s="228" t="s">
        <v>393</v>
      </c>
      <c r="E3454" s="229"/>
      <c r="F3454" s="230"/>
      <c r="G3454" s="6"/>
      <c r="H3454" s="6"/>
      <c r="I3454" s="4"/>
      <c r="V3454" s="6"/>
      <c r="X3454" s="6"/>
    </row>
    <row r="3455" spans="1:24" s="5" customFormat="1" x14ac:dyDescent="0.35">
      <c r="A3455" s="6"/>
      <c r="B3455" s="237"/>
      <c r="C3455" s="6"/>
      <c r="D3455" s="228" t="s">
        <v>393</v>
      </c>
      <c r="E3455" s="229"/>
      <c r="F3455" s="230"/>
      <c r="G3455" s="6"/>
      <c r="H3455" s="6"/>
      <c r="I3455" s="4"/>
      <c r="V3455" s="6"/>
      <c r="X3455" s="6"/>
    </row>
    <row r="3456" spans="1:24" s="5" customFormat="1" x14ac:dyDescent="0.35">
      <c r="A3456" s="6"/>
      <c r="B3456" s="237"/>
      <c r="C3456" s="6"/>
      <c r="D3456" s="228" t="s">
        <v>393</v>
      </c>
      <c r="E3456" s="229"/>
      <c r="F3456" s="230"/>
      <c r="G3456" s="6"/>
      <c r="H3456" s="6"/>
      <c r="I3456" s="4"/>
      <c r="V3456" s="6"/>
      <c r="X3456" s="6"/>
    </row>
    <row r="3457" spans="1:24" s="5" customFormat="1" x14ac:dyDescent="0.35">
      <c r="A3457" s="6"/>
      <c r="B3457" s="237"/>
      <c r="C3457" s="6"/>
      <c r="D3457" s="228" t="s">
        <v>393</v>
      </c>
      <c r="E3457" s="229"/>
      <c r="F3457" s="230"/>
      <c r="G3457" s="6"/>
      <c r="H3457" s="6"/>
      <c r="I3457" s="4"/>
      <c r="V3457" s="6"/>
      <c r="X3457" s="6"/>
    </row>
    <row r="3458" spans="1:24" s="5" customFormat="1" x14ac:dyDescent="0.35">
      <c r="A3458" s="6"/>
      <c r="B3458" s="237"/>
      <c r="C3458" s="6"/>
      <c r="D3458" s="228" t="s">
        <v>393</v>
      </c>
      <c r="E3458" s="229"/>
      <c r="F3458" s="230"/>
      <c r="G3458" s="6"/>
      <c r="H3458" s="6"/>
      <c r="I3458" s="4"/>
      <c r="V3458" s="6"/>
      <c r="X3458" s="6"/>
    </row>
    <row r="3459" spans="1:24" s="5" customFormat="1" x14ac:dyDescent="0.35">
      <c r="A3459" s="6"/>
      <c r="B3459" s="237"/>
      <c r="C3459" s="6"/>
      <c r="D3459" s="228" t="s">
        <v>393</v>
      </c>
      <c r="E3459" s="229"/>
      <c r="F3459" s="230"/>
      <c r="G3459" s="6"/>
      <c r="H3459" s="6"/>
      <c r="I3459" s="4"/>
      <c r="V3459" s="6"/>
      <c r="X3459" s="6"/>
    </row>
    <row r="3460" spans="1:24" s="5" customFormat="1" x14ac:dyDescent="0.35">
      <c r="A3460" s="6"/>
      <c r="B3460" s="237"/>
      <c r="C3460" s="6"/>
      <c r="D3460" s="228" t="s">
        <v>393</v>
      </c>
      <c r="E3460" s="229"/>
      <c r="F3460" s="230"/>
      <c r="G3460" s="6"/>
      <c r="H3460" s="6"/>
      <c r="I3460" s="4"/>
      <c r="V3460" s="6"/>
      <c r="X3460" s="6"/>
    </row>
    <row r="3461" spans="1:24" s="5" customFormat="1" x14ac:dyDescent="0.35">
      <c r="A3461" s="6"/>
      <c r="B3461" s="237"/>
      <c r="C3461" s="6"/>
      <c r="D3461" s="228" t="s">
        <v>393</v>
      </c>
      <c r="E3461" s="229"/>
      <c r="F3461" s="230"/>
      <c r="G3461" s="6"/>
      <c r="H3461" s="6"/>
      <c r="I3461" s="4"/>
      <c r="V3461" s="6"/>
      <c r="X3461" s="6"/>
    </row>
    <row r="3462" spans="1:24" s="5" customFormat="1" x14ac:dyDescent="0.35">
      <c r="A3462" s="6"/>
      <c r="B3462" s="237"/>
      <c r="C3462" s="6"/>
      <c r="D3462" s="228" t="s">
        <v>393</v>
      </c>
      <c r="E3462" s="229"/>
      <c r="F3462" s="230"/>
      <c r="G3462" s="6"/>
      <c r="H3462" s="6"/>
      <c r="I3462" s="4"/>
      <c r="V3462" s="6"/>
      <c r="X3462" s="6"/>
    </row>
    <row r="3463" spans="1:24" s="5" customFormat="1" x14ac:dyDescent="0.35">
      <c r="A3463" s="6"/>
      <c r="B3463" s="237"/>
      <c r="C3463" s="6"/>
      <c r="D3463" s="228" t="s">
        <v>393</v>
      </c>
      <c r="E3463" s="229"/>
      <c r="F3463" s="230"/>
      <c r="G3463" s="6"/>
      <c r="H3463" s="6"/>
      <c r="I3463" s="4"/>
      <c r="V3463" s="6"/>
      <c r="X3463" s="6"/>
    </row>
    <row r="3464" spans="1:24" s="5" customFormat="1" x14ac:dyDescent="0.35">
      <c r="A3464" s="6"/>
      <c r="B3464" s="237"/>
      <c r="C3464" s="6"/>
      <c r="D3464" s="228" t="s">
        <v>393</v>
      </c>
      <c r="E3464" s="229"/>
      <c r="F3464" s="230"/>
      <c r="G3464" s="6"/>
      <c r="H3464" s="6"/>
      <c r="I3464" s="4"/>
      <c r="V3464" s="6"/>
      <c r="X3464" s="6"/>
    </row>
    <row r="3465" spans="1:24" s="5" customFormat="1" x14ac:dyDescent="0.35">
      <c r="A3465" s="6"/>
      <c r="B3465" s="237"/>
      <c r="C3465" s="6"/>
      <c r="D3465" s="228" t="s">
        <v>393</v>
      </c>
      <c r="E3465" s="229"/>
      <c r="F3465" s="230"/>
      <c r="G3465" s="6"/>
      <c r="H3465" s="6"/>
      <c r="I3465" s="4"/>
      <c r="V3465" s="6"/>
      <c r="X3465" s="6"/>
    </row>
    <row r="3466" spans="1:24" s="5" customFormat="1" x14ac:dyDescent="0.35">
      <c r="A3466" s="6"/>
      <c r="B3466" s="237"/>
      <c r="C3466" s="6"/>
      <c r="D3466" s="228" t="s">
        <v>393</v>
      </c>
      <c r="E3466" s="229"/>
      <c r="F3466" s="230"/>
      <c r="G3466" s="6"/>
      <c r="H3466" s="6"/>
      <c r="I3466" s="4"/>
      <c r="V3466" s="6"/>
      <c r="X3466" s="6"/>
    </row>
    <row r="3467" spans="1:24" s="5" customFormat="1" x14ac:dyDescent="0.35">
      <c r="A3467" s="6"/>
      <c r="B3467" s="237"/>
      <c r="C3467" s="6"/>
      <c r="D3467" s="228" t="s">
        <v>393</v>
      </c>
      <c r="E3467" s="229"/>
      <c r="F3467" s="230"/>
      <c r="G3467" s="6"/>
      <c r="H3467" s="6"/>
      <c r="I3467" s="4"/>
      <c r="V3467" s="6"/>
      <c r="X3467" s="6"/>
    </row>
    <row r="3468" spans="1:24" s="5" customFormat="1" x14ac:dyDescent="0.35">
      <c r="A3468" s="6"/>
      <c r="B3468" s="237"/>
      <c r="C3468" s="6"/>
      <c r="D3468" s="228" t="s">
        <v>393</v>
      </c>
      <c r="E3468" s="229"/>
      <c r="F3468" s="230"/>
      <c r="G3468" s="6"/>
      <c r="H3468" s="6"/>
      <c r="I3468" s="4"/>
      <c r="V3468" s="6"/>
      <c r="X3468" s="6"/>
    </row>
    <row r="3469" spans="1:24" s="5" customFormat="1" x14ac:dyDescent="0.35">
      <c r="A3469" s="6"/>
      <c r="B3469" s="237"/>
      <c r="C3469" s="6"/>
      <c r="D3469" s="228" t="s">
        <v>393</v>
      </c>
      <c r="E3469" s="229"/>
      <c r="F3469" s="230"/>
      <c r="G3469" s="6"/>
      <c r="H3469" s="6"/>
      <c r="I3469" s="4"/>
      <c r="V3469" s="6"/>
      <c r="X3469" s="6"/>
    </row>
    <row r="3470" spans="1:24" s="5" customFormat="1" x14ac:dyDescent="0.35">
      <c r="A3470" s="6"/>
      <c r="B3470" s="237"/>
      <c r="C3470" s="6"/>
      <c r="D3470" s="228" t="s">
        <v>393</v>
      </c>
      <c r="E3470" s="229"/>
      <c r="F3470" s="230"/>
      <c r="G3470" s="6"/>
      <c r="H3470" s="6"/>
      <c r="I3470" s="4"/>
      <c r="V3470" s="6"/>
      <c r="X3470" s="6"/>
    </row>
    <row r="3471" spans="1:24" s="5" customFormat="1" x14ac:dyDescent="0.35">
      <c r="A3471" s="6"/>
      <c r="B3471" s="237"/>
      <c r="C3471" s="6"/>
      <c r="D3471" s="228" t="s">
        <v>393</v>
      </c>
      <c r="E3471" s="229"/>
      <c r="F3471" s="230"/>
      <c r="G3471" s="6"/>
      <c r="H3471" s="6"/>
      <c r="I3471" s="4"/>
      <c r="V3471" s="6"/>
      <c r="X3471" s="6"/>
    </row>
    <row r="3472" spans="1:24" s="5" customFormat="1" x14ac:dyDescent="0.35">
      <c r="A3472" s="6"/>
      <c r="B3472" s="237"/>
      <c r="C3472" s="6"/>
      <c r="D3472" s="228" t="s">
        <v>393</v>
      </c>
      <c r="E3472" s="229"/>
      <c r="F3472" s="230"/>
      <c r="G3472" s="6"/>
      <c r="H3472" s="6"/>
      <c r="I3472" s="4"/>
      <c r="V3472" s="6"/>
      <c r="X3472" s="6"/>
    </row>
    <row r="3473" spans="1:24" s="5" customFormat="1" x14ac:dyDescent="0.35">
      <c r="A3473" s="6"/>
      <c r="B3473" s="237"/>
      <c r="C3473" s="6"/>
      <c r="D3473" s="228" t="s">
        <v>393</v>
      </c>
      <c r="E3473" s="229"/>
      <c r="F3473" s="230"/>
      <c r="G3473" s="6"/>
      <c r="H3473" s="6"/>
      <c r="I3473" s="4"/>
      <c r="V3473" s="6"/>
      <c r="X3473" s="6"/>
    </row>
    <row r="3474" spans="1:24" s="5" customFormat="1" x14ac:dyDescent="0.35">
      <c r="A3474" s="6"/>
      <c r="B3474" s="237"/>
      <c r="C3474" s="6"/>
      <c r="D3474" s="228" t="s">
        <v>393</v>
      </c>
      <c r="E3474" s="229"/>
      <c r="F3474" s="230"/>
      <c r="G3474" s="6"/>
      <c r="H3474" s="6"/>
      <c r="I3474" s="4"/>
      <c r="V3474" s="6"/>
      <c r="X3474" s="6"/>
    </row>
    <row r="3475" spans="1:24" s="5" customFormat="1" x14ac:dyDescent="0.35">
      <c r="A3475" s="6"/>
      <c r="B3475" s="237"/>
      <c r="C3475" s="6"/>
      <c r="D3475" s="228" t="s">
        <v>393</v>
      </c>
      <c r="E3475" s="229"/>
      <c r="F3475" s="230"/>
      <c r="G3475" s="6"/>
      <c r="H3475" s="6"/>
      <c r="I3475" s="4"/>
      <c r="V3475" s="6"/>
      <c r="X3475" s="6"/>
    </row>
    <row r="3476" spans="1:24" s="5" customFormat="1" x14ac:dyDescent="0.35">
      <c r="A3476" s="6"/>
      <c r="B3476" s="237"/>
      <c r="C3476" s="6"/>
      <c r="D3476" s="228" t="s">
        <v>393</v>
      </c>
      <c r="E3476" s="229"/>
      <c r="F3476" s="230"/>
      <c r="G3476" s="6"/>
      <c r="H3476" s="6"/>
      <c r="I3476" s="4"/>
      <c r="V3476" s="6"/>
      <c r="X3476" s="6"/>
    </row>
    <row r="3477" spans="1:24" s="5" customFormat="1" x14ac:dyDescent="0.35">
      <c r="A3477" s="6"/>
      <c r="B3477" s="237"/>
      <c r="C3477" s="6"/>
      <c r="D3477" s="228" t="s">
        <v>393</v>
      </c>
      <c r="E3477" s="229"/>
      <c r="F3477" s="230"/>
      <c r="G3477" s="6"/>
      <c r="H3477" s="6"/>
      <c r="I3477" s="4"/>
      <c r="V3477" s="6"/>
      <c r="X3477" s="6"/>
    </row>
    <row r="3478" spans="1:24" s="5" customFormat="1" x14ac:dyDescent="0.35">
      <c r="A3478" s="6"/>
      <c r="B3478" s="237"/>
      <c r="C3478" s="6"/>
      <c r="D3478" s="228" t="s">
        <v>393</v>
      </c>
      <c r="E3478" s="229"/>
      <c r="F3478" s="230"/>
      <c r="G3478" s="6"/>
      <c r="H3478" s="6"/>
      <c r="I3478" s="4"/>
      <c r="V3478" s="6"/>
      <c r="X3478" s="6"/>
    </row>
    <row r="3479" spans="1:24" s="5" customFormat="1" x14ac:dyDescent="0.35">
      <c r="A3479" s="6"/>
      <c r="B3479" s="237"/>
      <c r="C3479" s="6"/>
      <c r="D3479" s="228" t="s">
        <v>393</v>
      </c>
      <c r="E3479" s="229"/>
      <c r="F3479" s="230"/>
      <c r="G3479" s="6"/>
      <c r="H3479" s="6"/>
      <c r="I3479" s="4"/>
      <c r="V3479" s="6"/>
      <c r="X3479" s="6"/>
    </row>
    <row r="3480" spans="1:24" s="5" customFormat="1" x14ac:dyDescent="0.35">
      <c r="A3480" s="6"/>
      <c r="B3480" s="237"/>
      <c r="C3480" s="6"/>
      <c r="D3480" s="228" t="s">
        <v>393</v>
      </c>
      <c r="E3480" s="229"/>
      <c r="F3480" s="230"/>
      <c r="G3480" s="6"/>
      <c r="H3480" s="6"/>
      <c r="I3480" s="4"/>
      <c r="V3480" s="6"/>
      <c r="X3480" s="6"/>
    </row>
    <row r="3481" spans="1:24" s="5" customFormat="1" x14ac:dyDescent="0.35">
      <c r="A3481" s="6"/>
      <c r="B3481" s="237"/>
      <c r="C3481" s="6"/>
      <c r="D3481" s="228" t="s">
        <v>393</v>
      </c>
      <c r="E3481" s="229"/>
      <c r="F3481" s="230"/>
      <c r="G3481" s="6"/>
      <c r="H3481" s="6"/>
      <c r="I3481" s="4"/>
      <c r="V3481" s="6"/>
      <c r="X3481" s="6"/>
    </row>
    <row r="3482" spans="1:24" s="5" customFormat="1" x14ac:dyDescent="0.35">
      <c r="A3482" s="6"/>
      <c r="B3482" s="237"/>
      <c r="C3482" s="6"/>
      <c r="D3482" s="228" t="s">
        <v>393</v>
      </c>
      <c r="E3482" s="229"/>
      <c r="F3482" s="230"/>
      <c r="G3482" s="6"/>
      <c r="H3482" s="6"/>
      <c r="I3482" s="4"/>
      <c r="V3482" s="6"/>
      <c r="X3482" s="6"/>
    </row>
    <row r="3483" spans="1:24" s="5" customFormat="1" x14ac:dyDescent="0.35">
      <c r="A3483" s="6"/>
      <c r="B3483" s="237"/>
      <c r="C3483" s="6"/>
      <c r="D3483" s="228" t="s">
        <v>393</v>
      </c>
      <c r="E3483" s="229"/>
      <c r="F3483" s="230"/>
      <c r="G3483" s="6"/>
      <c r="H3483" s="6"/>
      <c r="I3483" s="4"/>
      <c r="V3483" s="6"/>
      <c r="X3483" s="6"/>
    </row>
    <row r="3484" spans="1:24" s="5" customFormat="1" x14ac:dyDescent="0.35">
      <c r="A3484" s="6"/>
      <c r="B3484" s="237"/>
      <c r="C3484" s="6"/>
      <c r="D3484" s="228" t="s">
        <v>393</v>
      </c>
      <c r="E3484" s="229"/>
      <c r="F3484" s="230"/>
      <c r="G3484" s="6"/>
      <c r="H3484" s="6"/>
      <c r="I3484" s="4"/>
      <c r="V3484" s="6"/>
      <c r="X3484" s="6"/>
    </row>
    <row r="3485" spans="1:24" s="5" customFormat="1" x14ac:dyDescent="0.35">
      <c r="A3485" s="6"/>
      <c r="B3485" s="237"/>
      <c r="C3485" s="6"/>
      <c r="D3485" s="228" t="s">
        <v>393</v>
      </c>
      <c r="E3485" s="229"/>
      <c r="F3485" s="230"/>
      <c r="G3485" s="6"/>
      <c r="H3485" s="6"/>
      <c r="I3485" s="4"/>
      <c r="V3485" s="6"/>
      <c r="X3485" s="6"/>
    </row>
    <row r="3486" spans="1:24" s="5" customFormat="1" x14ac:dyDescent="0.35">
      <c r="A3486" s="6"/>
      <c r="B3486" s="237"/>
      <c r="C3486" s="6"/>
      <c r="D3486" s="228" t="s">
        <v>393</v>
      </c>
      <c r="E3486" s="229"/>
      <c r="F3486" s="230"/>
      <c r="G3486" s="6"/>
      <c r="H3486" s="6"/>
      <c r="I3486" s="4"/>
      <c r="V3486" s="6"/>
      <c r="X3486" s="6"/>
    </row>
    <row r="3487" spans="1:24" s="5" customFormat="1" x14ac:dyDescent="0.35">
      <c r="A3487" s="6"/>
      <c r="B3487" s="237"/>
      <c r="C3487" s="6"/>
      <c r="D3487" s="228" t="s">
        <v>393</v>
      </c>
      <c r="E3487" s="229"/>
      <c r="F3487" s="230"/>
      <c r="G3487" s="6"/>
      <c r="H3487" s="6"/>
      <c r="I3487" s="4"/>
      <c r="V3487" s="6"/>
      <c r="X3487" s="6"/>
    </row>
    <row r="3488" spans="1:24" s="5" customFormat="1" x14ac:dyDescent="0.35">
      <c r="A3488" s="6"/>
      <c r="B3488" s="237"/>
      <c r="C3488" s="6"/>
      <c r="D3488" s="228" t="s">
        <v>393</v>
      </c>
      <c r="E3488" s="229"/>
      <c r="F3488" s="230"/>
      <c r="G3488" s="6"/>
      <c r="H3488" s="6"/>
      <c r="I3488" s="4"/>
      <c r="V3488" s="6"/>
      <c r="X3488" s="6"/>
    </row>
    <row r="3489" spans="1:24" s="5" customFormat="1" x14ac:dyDescent="0.35">
      <c r="A3489" s="6"/>
      <c r="B3489" s="237"/>
      <c r="C3489" s="6"/>
      <c r="D3489" s="228" t="s">
        <v>393</v>
      </c>
      <c r="E3489" s="229"/>
      <c r="F3489" s="230"/>
      <c r="G3489" s="6"/>
      <c r="H3489" s="6"/>
      <c r="I3489" s="4"/>
      <c r="V3489" s="6"/>
      <c r="X3489" s="6"/>
    </row>
    <row r="3490" spans="1:24" s="5" customFormat="1" x14ac:dyDescent="0.35">
      <c r="A3490" s="6"/>
      <c r="B3490" s="237"/>
      <c r="C3490" s="6"/>
      <c r="D3490" s="228" t="s">
        <v>393</v>
      </c>
      <c r="E3490" s="229"/>
      <c r="F3490" s="230"/>
      <c r="G3490" s="6"/>
      <c r="H3490" s="6"/>
      <c r="I3490" s="4"/>
      <c r="V3490" s="6"/>
      <c r="X3490" s="6"/>
    </row>
    <row r="3491" spans="1:24" s="5" customFormat="1" x14ac:dyDescent="0.35">
      <c r="A3491" s="6"/>
      <c r="B3491" s="237"/>
      <c r="C3491" s="6"/>
      <c r="D3491" s="228" t="s">
        <v>393</v>
      </c>
      <c r="E3491" s="229"/>
      <c r="F3491" s="230"/>
      <c r="G3491" s="6"/>
      <c r="H3491" s="6"/>
      <c r="I3491" s="4"/>
      <c r="V3491" s="6"/>
      <c r="X3491" s="6"/>
    </row>
    <row r="3492" spans="1:24" s="5" customFormat="1" x14ac:dyDescent="0.35">
      <c r="A3492" s="6"/>
      <c r="B3492" s="237"/>
      <c r="C3492" s="6"/>
      <c r="D3492" s="228" t="s">
        <v>393</v>
      </c>
      <c r="E3492" s="229"/>
      <c r="F3492" s="230"/>
      <c r="G3492" s="6"/>
      <c r="H3492" s="6"/>
      <c r="I3492" s="4"/>
      <c r="V3492" s="6"/>
      <c r="X3492" s="6"/>
    </row>
    <row r="3493" spans="1:24" s="5" customFormat="1" x14ac:dyDescent="0.35">
      <c r="A3493" s="6"/>
      <c r="B3493" s="237"/>
      <c r="C3493" s="6"/>
      <c r="D3493" s="228" t="s">
        <v>393</v>
      </c>
      <c r="E3493" s="229"/>
      <c r="F3493" s="230"/>
      <c r="G3493" s="6"/>
      <c r="H3493" s="6"/>
      <c r="I3493" s="4"/>
      <c r="V3493" s="6"/>
      <c r="X3493" s="6"/>
    </row>
    <row r="3494" spans="1:24" s="5" customFormat="1" x14ac:dyDescent="0.35">
      <c r="A3494" s="6"/>
      <c r="B3494" s="237"/>
      <c r="C3494" s="6"/>
      <c r="D3494" s="228" t="s">
        <v>393</v>
      </c>
      <c r="E3494" s="229"/>
      <c r="F3494" s="230"/>
      <c r="G3494" s="6"/>
      <c r="H3494" s="6"/>
      <c r="I3494" s="4"/>
      <c r="V3494" s="6"/>
      <c r="X3494" s="6"/>
    </row>
    <row r="3495" spans="1:24" s="5" customFormat="1" x14ac:dyDescent="0.35">
      <c r="A3495" s="6"/>
      <c r="B3495" s="237"/>
      <c r="C3495" s="6"/>
      <c r="D3495" s="228" t="s">
        <v>393</v>
      </c>
      <c r="E3495" s="229"/>
      <c r="F3495" s="230"/>
      <c r="G3495" s="6"/>
      <c r="H3495" s="6"/>
      <c r="I3495" s="4"/>
      <c r="V3495" s="6"/>
      <c r="X3495" s="6"/>
    </row>
    <row r="3496" spans="1:24" s="5" customFormat="1" x14ac:dyDescent="0.35">
      <c r="A3496" s="6"/>
      <c r="B3496" s="237"/>
      <c r="C3496" s="6"/>
      <c r="D3496" s="228" t="s">
        <v>393</v>
      </c>
      <c r="E3496" s="229"/>
      <c r="F3496" s="230"/>
      <c r="G3496" s="6"/>
      <c r="H3496" s="6"/>
      <c r="I3496" s="4"/>
      <c r="V3496" s="6"/>
      <c r="X3496" s="6"/>
    </row>
    <row r="3497" spans="1:24" s="5" customFormat="1" x14ac:dyDescent="0.35">
      <c r="A3497" s="6"/>
      <c r="B3497" s="237"/>
      <c r="C3497" s="6"/>
      <c r="D3497" s="228" t="s">
        <v>393</v>
      </c>
      <c r="E3497" s="229"/>
      <c r="F3497" s="230"/>
      <c r="G3497" s="6"/>
      <c r="H3497" s="6"/>
      <c r="I3497" s="4"/>
      <c r="V3497" s="6"/>
      <c r="X3497" s="6"/>
    </row>
    <row r="3498" spans="1:24" s="5" customFormat="1" x14ac:dyDescent="0.35">
      <c r="A3498" s="6"/>
      <c r="B3498" s="237"/>
      <c r="C3498" s="6"/>
      <c r="D3498" s="228" t="s">
        <v>393</v>
      </c>
      <c r="E3498" s="229"/>
      <c r="F3498" s="230"/>
      <c r="G3498" s="6"/>
      <c r="H3498" s="6"/>
      <c r="I3498" s="4"/>
      <c r="V3498" s="6"/>
      <c r="X3498" s="6"/>
    </row>
    <row r="3499" spans="1:24" s="5" customFormat="1" x14ac:dyDescent="0.35">
      <c r="A3499" s="6"/>
      <c r="B3499" s="237"/>
      <c r="C3499" s="6"/>
      <c r="D3499" s="228" t="s">
        <v>393</v>
      </c>
      <c r="E3499" s="229"/>
      <c r="F3499" s="230"/>
      <c r="G3499" s="6"/>
      <c r="H3499" s="6"/>
      <c r="I3499" s="4"/>
      <c r="V3499" s="6"/>
      <c r="X3499" s="6"/>
    </row>
    <row r="3500" spans="1:24" s="5" customFormat="1" x14ac:dyDescent="0.35">
      <c r="A3500" s="6"/>
      <c r="B3500" s="237"/>
      <c r="C3500" s="6"/>
      <c r="D3500" s="228" t="s">
        <v>393</v>
      </c>
      <c r="E3500" s="229"/>
      <c r="F3500" s="230"/>
      <c r="G3500" s="6"/>
      <c r="H3500" s="6"/>
      <c r="I3500" s="4"/>
      <c r="V3500" s="6"/>
      <c r="X3500" s="6"/>
    </row>
    <row r="3501" spans="1:24" s="5" customFormat="1" x14ac:dyDescent="0.35">
      <c r="A3501" s="6"/>
      <c r="B3501" s="237"/>
      <c r="C3501" s="6"/>
      <c r="D3501" s="228" t="s">
        <v>393</v>
      </c>
      <c r="E3501" s="229"/>
      <c r="F3501" s="230"/>
      <c r="G3501" s="6"/>
      <c r="H3501" s="6"/>
      <c r="I3501" s="4"/>
      <c r="V3501" s="6"/>
      <c r="X3501" s="6"/>
    </row>
    <row r="3502" spans="1:24" s="5" customFormat="1" x14ac:dyDescent="0.35">
      <c r="A3502" s="6"/>
      <c r="B3502" s="237"/>
      <c r="C3502" s="6"/>
      <c r="D3502" s="228" t="s">
        <v>393</v>
      </c>
      <c r="E3502" s="229"/>
      <c r="F3502" s="230"/>
      <c r="G3502" s="6"/>
      <c r="H3502" s="6"/>
      <c r="I3502" s="4"/>
      <c r="V3502" s="6"/>
      <c r="X3502" s="6"/>
    </row>
    <row r="3503" spans="1:24" s="5" customFormat="1" x14ac:dyDescent="0.35">
      <c r="A3503" s="6"/>
      <c r="B3503" s="237"/>
      <c r="C3503" s="6"/>
      <c r="D3503" s="228" t="s">
        <v>393</v>
      </c>
      <c r="E3503" s="229"/>
      <c r="F3503" s="230"/>
      <c r="G3503" s="6"/>
      <c r="H3503" s="6"/>
      <c r="I3503" s="4"/>
      <c r="V3503" s="6"/>
      <c r="X3503" s="6"/>
    </row>
    <row r="3504" spans="1:24" s="5" customFormat="1" x14ac:dyDescent="0.35">
      <c r="A3504" s="6"/>
      <c r="B3504" s="237"/>
      <c r="C3504" s="6"/>
      <c r="D3504" s="228" t="s">
        <v>393</v>
      </c>
      <c r="E3504" s="229"/>
      <c r="F3504" s="230"/>
      <c r="G3504" s="6"/>
      <c r="H3504" s="6"/>
      <c r="I3504" s="4"/>
      <c r="V3504" s="6"/>
      <c r="X3504" s="6"/>
    </row>
    <row r="3505" spans="1:24" s="5" customFormat="1" x14ac:dyDescent="0.35">
      <c r="A3505" s="6"/>
      <c r="B3505" s="237"/>
      <c r="C3505" s="6"/>
      <c r="D3505" s="228" t="s">
        <v>393</v>
      </c>
      <c r="E3505" s="229"/>
      <c r="F3505" s="230"/>
      <c r="G3505" s="6"/>
      <c r="H3505" s="6"/>
      <c r="I3505" s="4"/>
      <c r="V3505" s="6"/>
      <c r="X3505" s="6"/>
    </row>
    <row r="3506" spans="1:24" s="5" customFormat="1" x14ac:dyDescent="0.35">
      <c r="A3506" s="6"/>
      <c r="B3506" s="237"/>
      <c r="C3506" s="6"/>
      <c r="D3506" s="228" t="s">
        <v>393</v>
      </c>
      <c r="E3506" s="229"/>
      <c r="F3506" s="230"/>
      <c r="G3506" s="6"/>
      <c r="H3506" s="6"/>
      <c r="I3506" s="4"/>
      <c r="V3506" s="6"/>
      <c r="X3506" s="6"/>
    </row>
    <row r="3507" spans="1:24" s="5" customFormat="1" x14ac:dyDescent="0.35">
      <c r="A3507" s="6"/>
      <c r="B3507" s="237"/>
      <c r="C3507" s="6"/>
      <c r="D3507" s="228" t="s">
        <v>393</v>
      </c>
      <c r="E3507" s="229"/>
      <c r="F3507" s="230"/>
      <c r="G3507" s="6"/>
      <c r="H3507" s="6"/>
      <c r="I3507" s="4"/>
      <c r="V3507" s="6"/>
      <c r="X3507" s="6"/>
    </row>
    <row r="3508" spans="1:24" s="5" customFormat="1" x14ac:dyDescent="0.35">
      <c r="A3508" s="6"/>
      <c r="B3508" s="237"/>
      <c r="C3508" s="6"/>
      <c r="D3508" s="228" t="s">
        <v>393</v>
      </c>
      <c r="E3508" s="229"/>
      <c r="F3508" s="230"/>
      <c r="G3508" s="6"/>
      <c r="H3508" s="6"/>
      <c r="I3508" s="4"/>
      <c r="V3508" s="6"/>
      <c r="X3508" s="6"/>
    </row>
    <row r="3509" spans="1:24" s="5" customFormat="1" x14ac:dyDescent="0.35">
      <c r="A3509" s="6"/>
      <c r="B3509" s="237"/>
      <c r="C3509" s="6"/>
      <c r="D3509" s="228" t="s">
        <v>393</v>
      </c>
      <c r="E3509" s="229"/>
      <c r="F3509" s="230"/>
      <c r="G3509" s="6"/>
      <c r="H3509" s="6"/>
      <c r="I3509" s="4"/>
      <c r="V3509" s="6"/>
      <c r="X3509" s="6"/>
    </row>
    <row r="3510" spans="1:24" s="5" customFormat="1" x14ac:dyDescent="0.35">
      <c r="A3510" s="6"/>
      <c r="B3510" s="237"/>
      <c r="C3510" s="6"/>
      <c r="D3510" s="228" t="s">
        <v>393</v>
      </c>
      <c r="E3510" s="229"/>
      <c r="F3510" s="230"/>
      <c r="G3510" s="6"/>
      <c r="H3510" s="6"/>
      <c r="I3510" s="4"/>
      <c r="V3510" s="6"/>
      <c r="X3510" s="6"/>
    </row>
    <row r="3511" spans="1:24" s="5" customFormat="1" x14ac:dyDescent="0.35">
      <c r="A3511" s="6"/>
      <c r="B3511" s="237"/>
      <c r="C3511" s="6"/>
      <c r="D3511" s="228" t="s">
        <v>393</v>
      </c>
      <c r="E3511" s="229"/>
      <c r="F3511" s="230"/>
      <c r="G3511" s="6"/>
      <c r="H3511" s="6"/>
      <c r="I3511" s="4"/>
      <c r="V3511" s="6"/>
      <c r="X3511" s="6"/>
    </row>
    <row r="3512" spans="1:24" s="5" customFormat="1" x14ac:dyDescent="0.35">
      <c r="A3512" s="6"/>
      <c r="B3512" s="237"/>
      <c r="C3512" s="6"/>
      <c r="D3512" s="228" t="s">
        <v>393</v>
      </c>
      <c r="E3512" s="229"/>
      <c r="F3512" s="230"/>
      <c r="G3512" s="6"/>
      <c r="H3512" s="6"/>
      <c r="I3512" s="4"/>
      <c r="V3512" s="6"/>
      <c r="X3512" s="6"/>
    </row>
    <row r="3513" spans="1:24" s="5" customFormat="1" x14ac:dyDescent="0.35">
      <c r="A3513" s="6"/>
      <c r="B3513" s="237"/>
      <c r="C3513" s="6"/>
      <c r="D3513" s="228" t="s">
        <v>393</v>
      </c>
      <c r="E3513" s="229"/>
      <c r="F3513" s="230"/>
      <c r="G3513" s="6"/>
      <c r="H3513" s="6"/>
      <c r="I3513" s="4"/>
      <c r="V3513" s="6"/>
      <c r="X3513" s="6"/>
    </row>
    <row r="3514" spans="1:24" s="5" customFormat="1" x14ac:dyDescent="0.35">
      <c r="A3514" s="6"/>
      <c r="B3514" s="237"/>
      <c r="C3514" s="6"/>
      <c r="D3514" s="228" t="s">
        <v>393</v>
      </c>
      <c r="E3514" s="229"/>
      <c r="F3514" s="230"/>
      <c r="G3514" s="6"/>
      <c r="H3514" s="6"/>
      <c r="I3514" s="4"/>
      <c r="V3514" s="6"/>
      <c r="X3514" s="6"/>
    </row>
    <row r="3515" spans="1:24" s="5" customFormat="1" x14ac:dyDescent="0.35">
      <c r="A3515" s="6"/>
      <c r="B3515" s="237"/>
      <c r="C3515" s="6"/>
      <c r="D3515" s="228" t="s">
        <v>393</v>
      </c>
      <c r="E3515" s="229"/>
      <c r="F3515" s="230"/>
      <c r="G3515" s="6"/>
      <c r="H3515" s="6"/>
      <c r="I3515" s="4"/>
      <c r="V3515" s="6"/>
      <c r="X3515" s="6"/>
    </row>
    <row r="3516" spans="1:24" s="5" customFormat="1" x14ac:dyDescent="0.35">
      <c r="A3516" s="6"/>
      <c r="B3516" s="237"/>
      <c r="C3516" s="6"/>
      <c r="D3516" s="228" t="s">
        <v>393</v>
      </c>
      <c r="E3516" s="229"/>
      <c r="F3516" s="230"/>
      <c r="G3516" s="6"/>
      <c r="H3516" s="6"/>
      <c r="I3516" s="4"/>
      <c r="V3516" s="6"/>
      <c r="X3516" s="6"/>
    </row>
    <row r="3517" spans="1:24" s="5" customFormat="1" x14ac:dyDescent="0.35">
      <c r="A3517" s="6"/>
      <c r="B3517" s="237"/>
      <c r="C3517" s="6"/>
      <c r="D3517" s="228" t="s">
        <v>393</v>
      </c>
      <c r="E3517" s="229"/>
      <c r="F3517" s="230"/>
      <c r="G3517" s="6"/>
      <c r="H3517" s="6"/>
      <c r="I3517" s="4"/>
      <c r="V3517" s="6"/>
      <c r="X3517" s="6"/>
    </row>
    <row r="3518" spans="1:24" s="5" customFormat="1" x14ac:dyDescent="0.35">
      <c r="A3518" s="6"/>
      <c r="B3518" s="237"/>
      <c r="C3518" s="6"/>
      <c r="D3518" s="228" t="s">
        <v>393</v>
      </c>
      <c r="E3518" s="229"/>
      <c r="F3518" s="230"/>
      <c r="G3518" s="6"/>
      <c r="H3518" s="6"/>
      <c r="I3518" s="4"/>
      <c r="V3518" s="6"/>
      <c r="X3518" s="6"/>
    </row>
    <row r="3519" spans="1:24" s="5" customFormat="1" x14ac:dyDescent="0.35">
      <c r="A3519" s="6"/>
      <c r="B3519" s="237"/>
      <c r="C3519" s="6"/>
      <c r="D3519" s="228" t="s">
        <v>393</v>
      </c>
      <c r="E3519" s="229"/>
      <c r="F3519" s="230"/>
      <c r="G3519" s="6"/>
      <c r="H3519" s="6"/>
      <c r="I3519" s="4"/>
      <c r="V3519" s="6"/>
      <c r="X3519" s="6"/>
    </row>
    <row r="3520" spans="1:24" s="5" customFormat="1" x14ac:dyDescent="0.35">
      <c r="A3520" s="6"/>
      <c r="B3520" s="237"/>
      <c r="C3520" s="6"/>
      <c r="D3520" s="228" t="s">
        <v>393</v>
      </c>
      <c r="E3520" s="229"/>
      <c r="F3520" s="230"/>
      <c r="G3520" s="6"/>
      <c r="H3520" s="6"/>
      <c r="I3520" s="4"/>
      <c r="V3520" s="6"/>
      <c r="X3520" s="6"/>
    </row>
    <row r="3521" spans="1:24" s="5" customFormat="1" x14ac:dyDescent="0.35">
      <c r="A3521" s="6"/>
      <c r="B3521" s="237"/>
      <c r="C3521" s="6"/>
      <c r="D3521" s="228" t="s">
        <v>393</v>
      </c>
      <c r="E3521" s="229"/>
      <c r="F3521" s="230"/>
      <c r="G3521" s="6"/>
      <c r="H3521" s="6"/>
      <c r="I3521" s="4"/>
      <c r="V3521" s="6"/>
      <c r="X3521" s="6"/>
    </row>
    <row r="3522" spans="1:24" s="5" customFormat="1" x14ac:dyDescent="0.35">
      <c r="A3522" s="6"/>
      <c r="B3522" s="237"/>
      <c r="C3522" s="6"/>
      <c r="D3522" s="228" t="s">
        <v>393</v>
      </c>
      <c r="E3522" s="229"/>
      <c r="F3522" s="230"/>
      <c r="G3522" s="6"/>
      <c r="H3522" s="6"/>
      <c r="I3522" s="4"/>
      <c r="V3522" s="6"/>
      <c r="X3522" s="6"/>
    </row>
    <row r="3523" spans="1:24" s="5" customFormat="1" x14ac:dyDescent="0.35">
      <c r="A3523" s="6"/>
      <c r="B3523" s="237"/>
      <c r="C3523" s="6"/>
      <c r="D3523" s="228" t="s">
        <v>393</v>
      </c>
      <c r="E3523" s="229"/>
      <c r="F3523" s="230"/>
      <c r="G3523" s="6"/>
      <c r="H3523" s="6"/>
      <c r="I3523" s="4"/>
      <c r="V3523" s="6"/>
      <c r="X3523" s="6"/>
    </row>
    <row r="3524" spans="1:24" s="5" customFormat="1" x14ac:dyDescent="0.35">
      <c r="A3524" s="6"/>
      <c r="B3524" s="237"/>
      <c r="C3524" s="6"/>
      <c r="D3524" s="228" t="s">
        <v>393</v>
      </c>
      <c r="E3524" s="229"/>
      <c r="F3524" s="230"/>
      <c r="G3524" s="6"/>
      <c r="H3524" s="6"/>
      <c r="I3524" s="4"/>
      <c r="V3524" s="6"/>
      <c r="X3524" s="6"/>
    </row>
    <row r="3525" spans="1:24" s="5" customFormat="1" x14ac:dyDescent="0.35">
      <c r="A3525" s="6"/>
      <c r="B3525" s="237"/>
      <c r="C3525" s="6"/>
      <c r="D3525" s="228" t="s">
        <v>393</v>
      </c>
      <c r="E3525" s="229"/>
      <c r="F3525" s="230"/>
      <c r="G3525" s="6"/>
      <c r="H3525" s="6"/>
      <c r="I3525" s="4"/>
      <c r="V3525" s="6"/>
      <c r="X3525" s="6"/>
    </row>
    <row r="3526" spans="1:24" s="5" customFormat="1" x14ac:dyDescent="0.35">
      <c r="A3526" s="6"/>
      <c r="B3526" s="237"/>
      <c r="C3526" s="6"/>
      <c r="D3526" s="228" t="s">
        <v>393</v>
      </c>
      <c r="E3526" s="229"/>
      <c r="F3526" s="230"/>
      <c r="G3526" s="6"/>
      <c r="H3526" s="6"/>
      <c r="I3526" s="4"/>
      <c r="V3526" s="6"/>
      <c r="X3526" s="6"/>
    </row>
    <row r="3527" spans="1:24" s="5" customFormat="1" x14ac:dyDescent="0.35">
      <c r="A3527" s="6"/>
      <c r="B3527" s="237"/>
      <c r="C3527" s="6"/>
      <c r="D3527" s="228" t="s">
        <v>393</v>
      </c>
      <c r="E3527" s="229"/>
      <c r="F3527" s="230"/>
      <c r="G3527" s="6"/>
      <c r="H3527" s="6"/>
      <c r="I3527" s="4"/>
      <c r="V3527" s="6"/>
      <c r="X3527" s="6"/>
    </row>
    <row r="3528" spans="1:24" s="5" customFormat="1" x14ac:dyDescent="0.35">
      <c r="A3528" s="6"/>
      <c r="B3528" s="237"/>
      <c r="C3528" s="6"/>
      <c r="D3528" s="228" t="s">
        <v>393</v>
      </c>
      <c r="E3528" s="229"/>
      <c r="F3528" s="230"/>
      <c r="G3528" s="6"/>
      <c r="H3528" s="6"/>
      <c r="I3528" s="4"/>
      <c r="V3528" s="6"/>
      <c r="X3528" s="6"/>
    </row>
    <row r="3529" spans="1:24" s="5" customFormat="1" x14ac:dyDescent="0.35">
      <c r="A3529" s="6"/>
      <c r="B3529" s="237"/>
      <c r="C3529" s="6"/>
      <c r="D3529" s="228" t="s">
        <v>393</v>
      </c>
      <c r="E3529" s="229"/>
      <c r="F3529" s="230"/>
      <c r="G3529" s="6"/>
      <c r="H3529" s="6"/>
      <c r="I3529" s="4"/>
      <c r="V3529" s="6"/>
      <c r="X3529" s="6"/>
    </row>
    <row r="3530" spans="1:24" s="5" customFormat="1" x14ac:dyDescent="0.35">
      <c r="A3530" s="6"/>
      <c r="B3530" s="237"/>
      <c r="C3530" s="6"/>
      <c r="D3530" s="228" t="s">
        <v>393</v>
      </c>
      <c r="E3530" s="229"/>
      <c r="F3530" s="230"/>
      <c r="G3530" s="6"/>
      <c r="H3530" s="6"/>
      <c r="I3530" s="4"/>
      <c r="V3530" s="6"/>
      <c r="X3530" s="6"/>
    </row>
    <row r="3531" spans="1:24" s="5" customFormat="1" x14ac:dyDescent="0.35">
      <c r="A3531" s="6"/>
      <c r="B3531" s="237"/>
      <c r="C3531" s="6"/>
      <c r="D3531" s="228" t="s">
        <v>393</v>
      </c>
      <c r="E3531" s="229"/>
      <c r="F3531" s="230"/>
      <c r="G3531" s="6"/>
      <c r="H3531" s="6"/>
      <c r="I3531" s="4"/>
      <c r="V3531" s="6"/>
      <c r="X3531" s="6"/>
    </row>
    <row r="3532" spans="1:24" s="5" customFormat="1" x14ac:dyDescent="0.35">
      <c r="A3532" s="6"/>
      <c r="B3532" s="237"/>
      <c r="C3532" s="6"/>
      <c r="D3532" s="228" t="s">
        <v>393</v>
      </c>
      <c r="E3532" s="229"/>
      <c r="F3532" s="230"/>
      <c r="G3532" s="6"/>
      <c r="H3532" s="6"/>
      <c r="I3532" s="4"/>
      <c r="V3532" s="6"/>
      <c r="X3532" s="6"/>
    </row>
    <row r="3533" spans="1:24" s="5" customFormat="1" x14ac:dyDescent="0.35">
      <c r="A3533" s="6"/>
      <c r="B3533" s="237"/>
      <c r="C3533" s="6"/>
      <c r="D3533" s="228" t="s">
        <v>393</v>
      </c>
      <c r="E3533" s="229"/>
      <c r="F3533" s="230"/>
      <c r="G3533" s="6"/>
      <c r="H3533" s="6"/>
      <c r="I3533" s="4"/>
      <c r="V3533" s="6"/>
      <c r="X3533" s="6"/>
    </row>
    <row r="3534" spans="1:24" s="5" customFormat="1" x14ac:dyDescent="0.35">
      <c r="A3534" s="6"/>
      <c r="B3534" s="237"/>
      <c r="C3534" s="6"/>
      <c r="D3534" s="228" t="s">
        <v>393</v>
      </c>
      <c r="E3534" s="229"/>
      <c r="F3534" s="230"/>
      <c r="G3534" s="6"/>
      <c r="H3534" s="6"/>
      <c r="I3534" s="4"/>
      <c r="V3534" s="6"/>
      <c r="X3534" s="6"/>
    </row>
    <row r="3535" spans="1:24" s="5" customFormat="1" x14ac:dyDescent="0.35">
      <c r="A3535" s="6"/>
      <c r="B3535" s="237"/>
      <c r="C3535" s="6"/>
      <c r="D3535" s="228" t="s">
        <v>393</v>
      </c>
      <c r="E3535" s="229"/>
      <c r="F3535" s="230"/>
      <c r="G3535" s="6"/>
      <c r="H3535" s="6"/>
      <c r="I3535" s="4"/>
      <c r="V3535" s="6"/>
      <c r="X3535" s="6"/>
    </row>
    <row r="3536" spans="1:24" s="5" customFormat="1" x14ac:dyDescent="0.35">
      <c r="A3536" s="6"/>
      <c r="B3536" s="237"/>
      <c r="C3536" s="6"/>
      <c r="D3536" s="228" t="s">
        <v>393</v>
      </c>
      <c r="E3536" s="229"/>
      <c r="F3536" s="230"/>
      <c r="G3536" s="6"/>
      <c r="H3536" s="6"/>
      <c r="I3536" s="4"/>
      <c r="V3536" s="6"/>
      <c r="X3536" s="6"/>
    </row>
    <row r="3537" spans="1:24" s="5" customFormat="1" x14ac:dyDescent="0.35">
      <c r="A3537" s="6"/>
      <c r="B3537" s="237"/>
      <c r="C3537" s="6"/>
      <c r="D3537" s="228" t="s">
        <v>393</v>
      </c>
      <c r="E3537" s="229"/>
      <c r="F3537" s="230"/>
      <c r="G3537" s="6"/>
      <c r="H3537" s="6"/>
      <c r="I3537" s="4"/>
      <c r="V3537" s="6"/>
      <c r="X3537" s="6"/>
    </row>
    <row r="3538" spans="1:24" s="5" customFormat="1" x14ac:dyDescent="0.35">
      <c r="A3538" s="6"/>
      <c r="B3538" s="237"/>
      <c r="C3538" s="6"/>
      <c r="D3538" s="228" t="s">
        <v>393</v>
      </c>
      <c r="E3538" s="229"/>
      <c r="F3538" s="230"/>
      <c r="G3538" s="6"/>
      <c r="H3538" s="6"/>
      <c r="I3538" s="4"/>
      <c r="V3538" s="6"/>
      <c r="X3538" s="6"/>
    </row>
    <row r="3539" spans="1:24" s="5" customFormat="1" x14ac:dyDescent="0.35">
      <c r="A3539" s="6"/>
      <c r="B3539" s="237"/>
      <c r="C3539" s="6"/>
      <c r="D3539" s="228" t="s">
        <v>393</v>
      </c>
      <c r="E3539" s="229"/>
      <c r="F3539" s="230"/>
      <c r="G3539" s="6"/>
      <c r="H3539" s="6"/>
      <c r="I3539" s="4"/>
      <c r="V3539" s="6"/>
      <c r="X3539" s="6"/>
    </row>
    <row r="3540" spans="1:24" s="5" customFormat="1" x14ac:dyDescent="0.35">
      <c r="A3540" s="6"/>
      <c r="B3540" s="237"/>
      <c r="C3540" s="6"/>
      <c r="D3540" s="228" t="s">
        <v>393</v>
      </c>
      <c r="E3540" s="229"/>
      <c r="F3540" s="230"/>
      <c r="G3540" s="6"/>
      <c r="H3540" s="6"/>
      <c r="I3540" s="4"/>
      <c r="V3540" s="6"/>
      <c r="X3540" s="6"/>
    </row>
    <row r="3541" spans="1:24" s="5" customFormat="1" x14ac:dyDescent="0.35">
      <c r="A3541" s="6"/>
      <c r="B3541" s="237"/>
      <c r="C3541" s="6"/>
      <c r="D3541" s="228" t="s">
        <v>393</v>
      </c>
      <c r="E3541" s="229"/>
      <c r="F3541" s="230"/>
      <c r="G3541" s="6"/>
      <c r="H3541" s="6"/>
      <c r="I3541" s="4"/>
      <c r="V3541" s="6"/>
      <c r="X3541" s="6"/>
    </row>
    <row r="3542" spans="1:24" s="5" customFormat="1" x14ac:dyDescent="0.35">
      <c r="A3542" s="6"/>
      <c r="B3542" s="237"/>
      <c r="C3542" s="6"/>
      <c r="D3542" s="228" t="s">
        <v>393</v>
      </c>
      <c r="E3542" s="229"/>
      <c r="F3542" s="230"/>
      <c r="G3542" s="6"/>
      <c r="H3542" s="6"/>
      <c r="I3542" s="4"/>
      <c r="V3542" s="6"/>
      <c r="X3542" s="6"/>
    </row>
    <row r="3543" spans="1:24" s="5" customFormat="1" x14ac:dyDescent="0.35">
      <c r="A3543" s="6"/>
      <c r="B3543" s="237"/>
      <c r="C3543" s="6"/>
      <c r="D3543" s="228" t="s">
        <v>393</v>
      </c>
      <c r="E3543" s="229"/>
      <c r="F3543" s="230"/>
      <c r="G3543" s="6"/>
      <c r="H3543" s="6"/>
      <c r="I3543" s="4"/>
      <c r="V3543" s="6"/>
      <c r="X3543" s="6"/>
    </row>
    <row r="3544" spans="1:24" s="5" customFormat="1" x14ac:dyDescent="0.35">
      <c r="A3544" s="6"/>
      <c r="B3544" s="237"/>
      <c r="C3544" s="6"/>
      <c r="D3544" s="228" t="s">
        <v>393</v>
      </c>
      <c r="E3544" s="229"/>
      <c r="F3544" s="230"/>
      <c r="G3544" s="6"/>
      <c r="H3544" s="6"/>
      <c r="I3544" s="4"/>
      <c r="V3544" s="6"/>
      <c r="X3544" s="6"/>
    </row>
    <row r="3545" spans="1:24" s="5" customFormat="1" x14ac:dyDescent="0.35">
      <c r="A3545" s="6"/>
      <c r="B3545" s="237"/>
      <c r="C3545" s="6"/>
      <c r="D3545" s="228" t="s">
        <v>393</v>
      </c>
      <c r="E3545" s="229"/>
      <c r="F3545" s="230"/>
      <c r="G3545" s="6"/>
      <c r="H3545" s="6"/>
      <c r="I3545" s="4"/>
      <c r="V3545" s="6"/>
      <c r="X3545" s="6"/>
    </row>
    <row r="3546" spans="1:24" s="5" customFormat="1" x14ac:dyDescent="0.35">
      <c r="A3546" s="6"/>
      <c r="B3546" s="237"/>
      <c r="C3546" s="6"/>
      <c r="D3546" s="228" t="s">
        <v>393</v>
      </c>
      <c r="E3546" s="229"/>
      <c r="F3546" s="230"/>
      <c r="G3546" s="6"/>
      <c r="H3546" s="6"/>
      <c r="I3546" s="4"/>
      <c r="V3546" s="6"/>
      <c r="X3546" s="6"/>
    </row>
    <row r="3547" spans="1:24" s="5" customFormat="1" x14ac:dyDescent="0.35">
      <c r="A3547" s="6"/>
      <c r="B3547" s="237"/>
      <c r="C3547" s="6"/>
      <c r="D3547" s="228" t="s">
        <v>393</v>
      </c>
      <c r="E3547" s="229"/>
      <c r="F3547" s="230"/>
      <c r="G3547" s="6"/>
      <c r="H3547" s="6"/>
      <c r="I3547" s="4"/>
      <c r="V3547" s="6"/>
      <c r="X3547" s="6"/>
    </row>
    <row r="3548" spans="1:24" s="5" customFormat="1" x14ac:dyDescent="0.35">
      <c r="A3548" s="6"/>
      <c r="B3548" s="237"/>
      <c r="C3548" s="6"/>
      <c r="D3548" s="228" t="s">
        <v>393</v>
      </c>
      <c r="E3548" s="229"/>
      <c r="F3548" s="230"/>
      <c r="G3548" s="6"/>
      <c r="H3548" s="6"/>
      <c r="I3548" s="4"/>
      <c r="V3548" s="6"/>
      <c r="X3548" s="6"/>
    </row>
    <row r="3549" spans="1:24" s="5" customFormat="1" x14ac:dyDescent="0.35">
      <c r="A3549" s="6"/>
      <c r="B3549" s="237"/>
      <c r="C3549" s="6"/>
      <c r="D3549" s="228" t="s">
        <v>393</v>
      </c>
      <c r="E3549" s="229"/>
      <c r="F3549" s="230"/>
      <c r="G3549" s="6"/>
      <c r="H3549" s="6"/>
      <c r="I3549" s="4"/>
      <c r="V3549" s="6"/>
      <c r="X3549" s="6"/>
    </row>
    <row r="3550" spans="1:24" s="5" customFormat="1" x14ac:dyDescent="0.35">
      <c r="A3550" s="6"/>
      <c r="B3550" s="237"/>
      <c r="C3550" s="6"/>
      <c r="D3550" s="228" t="s">
        <v>393</v>
      </c>
      <c r="E3550" s="229"/>
      <c r="F3550" s="230"/>
      <c r="G3550" s="6"/>
      <c r="H3550" s="6"/>
      <c r="I3550" s="4"/>
      <c r="V3550" s="6"/>
      <c r="X3550" s="6"/>
    </row>
    <row r="3551" spans="1:24" s="5" customFormat="1" x14ac:dyDescent="0.35">
      <c r="A3551" s="6"/>
      <c r="B3551" s="237"/>
      <c r="C3551" s="6"/>
      <c r="D3551" s="228" t="s">
        <v>393</v>
      </c>
      <c r="E3551" s="229"/>
      <c r="F3551" s="230"/>
      <c r="G3551" s="6"/>
      <c r="H3551" s="6"/>
      <c r="I3551" s="4"/>
      <c r="V3551" s="6"/>
      <c r="X3551" s="6"/>
    </row>
    <row r="3552" spans="1:24" s="5" customFormat="1" x14ac:dyDescent="0.35">
      <c r="A3552" s="6"/>
      <c r="B3552" s="237"/>
      <c r="C3552" s="6"/>
      <c r="D3552" s="228" t="s">
        <v>393</v>
      </c>
      <c r="E3552" s="229"/>
      <c r="F3552" s="230"/>
      <c r="G3552" s="6"/>
      <c r="H3552" s="6"/>
      <c r="I3552" s="4"/>
      <c r="V3552" s="6"/>
      <c r="X3552" s="6"/>
    </row>
    <row r="3553" spans="1:24" s="5" customFormat="1" x14ac:dyDescent="0.35">
      <c r="A3553" s="6"/>
      <c r="B3553" s="237"/>
      <c r="C3553" s="6"/>
      <c r="D3553" s="228" t="s">
        <v>393</v>
      </c>
      <c r="E3553" s="229"/>
      <c r="F3553" s="230"/>
      <c r="G3553" s="6"/>
      <c r="H3553" s="6"/>
      <c r="I3553" s="4"/>
      <c r="V3553" s="6"/>
      <c r="X3553" s="6"/>
    </row>
    <row r="3554" spans="1:24" s="5" customFormat="1" x14ac:dyDescent="0.35">
      <c r="A3554" s="6"/>
      <c r="B3554" s="237"/>
      <c r="C3554" s="6"/>
      <c r="D3554" s="228" t="s">
        <v>393</v>
      </c>
      <c r="E3554" s="229"/>
      <c r="F3554" s="230"/>
      <c r="G3554" s="6"/>
      <c r="H3554" s="6"/>
      <c r="I3554" s="4"/>
      <c r="V3554" s="6"/>
      <c r="X3554" s="6"/>
    </row>
    <row r="3555" spans="1:24" s="5" customFormat="1" x14ac:dyDescent="0.35">
      <c r="A3555" s="6"/>
      <c r="B3555" s="237"/>
      <c r="C3555" s="6"/>
      <c r="D3555" s="228" t="s">
        <v>393</v>
      </c>
      <c r="E3555" s="229"/>
      <c r="F3555" s="230"/>
      <c r="G3555" s="6"/>
      <c r="H3555" s="6"/>
      <c r="I3555" s="4"/>
      <c r="V3555" s="6"/>
      <c r="X3555" s="6"/>
    </row>
    <row r="3556" spans="1:24" s="5" customFormat="1" x14ac:dyDescent="0.35">
      <c r="A3556" s="6"/>
      <c r="B3556" s="237"/>
      <c r="C3556" s="6"/>
      <c r="D3556" s="228" t="s">
        <v>393</v>
      </c>
      <c r="E3556" s="229"/>
      <c r="F3556" s="230"/>
      <c r="G3556" s="6"/>
      <c r="H3556" s="6"/>
      <c r="I3556" s="4"/>
      <c r="V3556" s="6"/>
      <c r="X3556" s="6"/>
    </row>
    <row r="3557" spans="1:24" s="5" customFormat="1" x14ac:dyDescent="0.35">
      <c r="A3557" s="6"/>
      <c r="B3557" s="237"/>
      <c r="C3557" s="6"/>
      <c r="D3557" s="228" t="s">
        <v>393</v>
      </c>
      <c r="E3557" s="229"/>
      <c r="F3557" s="230"/>
      <c r="G3557" s="6"/>
      <c r="H3557" s="6"/>
      <c r="I3557" s="4"/>
      <c r="V3557" s="6"/>
      <c r="X3557" s="6"/>
    </row>
    <row r="3558" spans="1:24" s="5" customFormat="1" x14ac:dyDescent="0.35">
      <c r="A3558" s="6"/>
      <c r="B3558" s="237"/>
      <c r="C3558" s="6"/>
      <c r="D3558" s="228" t="s">
        <v>393</v>
      </c>
      <c r="E3558" s="229"/>
      <c r="F3558" s="230"/>
      <c r="G3558" s="6"/>
      <c r="H3558" s="6"/>
      <c r="I3558" s="4"/>
      <c r="V3558" s="6"/>
      <c r="X3558" s="6"/>
    </row>
    <row r="3559" spans="1:24" s="5" customFormat="1" x14ac:dyDescent="0.35">
      <c r="A3559" s="6"/>
      <c r="B3559" s="237"/>
      <c r="C3559" s="6"/>
      <c r="D3559" s="228" t="s">
        <v>393</v>
      </c>
      <c r="E3559" s="229"/>
      <c r="F3559" s="230"/>
      <c r="G3559" s="6"/>
      <c r="H3559" s="6"/>
      <c r="I3559" s="4"/>
      <c r="V3559" s="6"/>
      <c r="X3559" s="6"/>
    </row>
    <row r="3560" spans="1:24" s="5" customFormat="1" x14ac:dyDescent="0.35">
      <c r="A3560" s="6"/>
      <c r="B3560" s="237"/>
      <c r="C3560" s="6"/>
      <c r="D3560" s="228" t="s">
        <v>393</v>
      </c>
      <c r="E3560" s="229"/>
      <c r="F3560" s="230"/>
      <c r="G3560" s="6"/>
      <c r="H3560" s="6"/>
      <c r="I3560" s="4"/>
      <c r="V3560" s="6"/>
      <c r="X3560" s="6"/>
    </row>
    <row r="3561" spans="1:24" s="5" customFormat="1" x14ac:dyDescent="0.35">
      <c r="A3561" s="6"/>
      <c r="B3561" s="237"/>
      <c r="C3561" s="6"/>
      <c r="D3561" s="228" t="s">
        <v>393</v>
      </c>
      <c r="E3561" s="229"/>
      <c r="F3561" s="230"/>
      <c r="G3561" s="6"/>
      <c r="H3561" s="6"/>
      <c r="I3561" s="4"/>
      <c r="V3561" s="6"/>
      <c r="X3561" s="6"/>
    </row>
    <row r="3562" spans="1:24" s="5" customFormat="1" x14ac:dyDescent="0.35">
      <c r="A3562" s="6"/>
      <c r="B3562" s="237"/>
      <c r="C3562" s="6"/>
      <c r="D3562" s="228" t="s">
        <v>393</v>
      </c>
      <c r="E3562" s="229"/>
      <c r="F3562" s="230"/>
      <c r="G3562" s="6"/>
      <c r="H3562" s="6"/>
      <c r="I3562" s="4"/>
      <c r="V3562" s="6"/>
      <c r="X3562" s="6"/>
    </row>
    <row r="3563" spans="1:24" s="5" customFormat="1" x14ac:dyDescent="0.35">
      <c r="A3563" s="6"/>
      <c r="B3563" s="237"/>
      <c r="C3563" s="6"/>
      <c r="D3563" s="228" t="s">
        <v>393</v>
      </c>
      <c r="E3563" s="229"/>
      <c r="F3563" s="230"/>
      <c r="G3563" s="6"/>
      <c r="H3563" s="6"/>
      <c r="I3563" s="4"/>
      <c r="V3563" s="6"/>
      <c r="X3563" s="6"/>
    </row>
    <row r="3564" spans="1:24" s="5" customFormat="1" x14ac:dyDescent="0.35">
      <c r="A3564" s="6"/>
      <c r="B3564" s="237"/>
      <c r="C3564" s="6"/>
      <c r="D3564" s="228" t="s">
        <v>393</v>
      </c>
      <c r="E3564" s="229"/>
      <c r="F3564" s="230"/>
      <c r="G3564" s="6"/>
      <c r="H3564" s="6"/>
      <c r="I3564" s="4"/>
      <c r="V3564" s="6"/>
      <c r="X3564" s="6"/>
    </row>
    <row r="3565" spans="1:24" s="5" customFormat="1" x14ac:dyDescent="0.35">
      <c r="A3565" s="6"/>
      <c r="B3565" s="237"/>
      <c r="C3565" s="6"/>
      <c r="D3565" s="228" t="s">
        <v>393</v>
      </c>
      <c r="E3565" s="229"/>
      <c r="F3565" s="230"/>
      <c r="G3565" s="6"/>
      <c r="H3565" s="6"/>
      <c r="I3565" s="4"/>
      <c r="V3565" s="6"/>
      <c r="X3565" s="6"/>
    </row>
    <row r="3566" spans="1:24" s="5" customFormat="1" x14ac:dyDescent="0.35">
      <c r="A3566" s="6"/>
      <c r="B3566" s="237"/>
      <c r="C3566" s="6"/>
      <c r="D3566" s="228" t="s">
        <v>393</v>
      </c>
      <c r="E3566" s="229"/>
      <c r="F3566" s="230"/>
      <c r="G3566" s="6"/>
      <c r="H3566" s="6"/>
      <c r="I3566" s="4"/>
      <c r="V3566" s="6"/>
      <c r="X3566" s="6"/>
    </row>
    <row r="3567" spans="1:24" s="5" customFormat="1" x14ac:dyDescent="0.35">
      <c r="A3567" s="6"/>
      <c r="B3567" s="237"/>
      <c r="C3567" s="6"/>
      <c r="D3567" s="228" t="s">
        <v>393</v>
      </c>
      <c r="E3567" s="229"/>
      <c r="F3567" s="230"/>
      <c r="G3567" s="6"/>
      <c r="H3567" s="6"/>
      <c r="I3567" s="4"/>
      <c r="V3567" s="6"/>
      <c r="X3567" s="6"/>
    </row>
    <row r="3568" spans="1:24" s="5" customFormat="1" x14ac:dyDescent="0.35">
      <c r="A3568" s="6"/>
      <c r="B3568" s="237"/>
      <c r="C3568" s="6"/>
      <c r="D3568" s="228" t="s">
        <v>393</v>
      </c>
      <c r="E3568" s="229"/>
      <c r="F3568" s="230"/>
      <c r="G3568" s="6"/>
      <c r="H3568" s="6"/>
      <c r="I3568" s="4"/>
      <c r="V3568" s="6"/>
      <c r="X3568" s="6"/>
    </row>
    <row r="3569" spans="1:24" s="5" customFormat="1" x14ac:dyDescent="0.35">
      <c r="A3569" s="6"/>
      <c r="B3569" s="237"/>
      <c r="C3569" s="6"/>
      <c r="D3569" s="228" t="s">
        <v>393</v>
      </c>
      <c r="E3569" s="229"/>
      <c r="F3569" s="230"/>
      <c r="G3569" s="6"/>
      <c r="H3569" s="6"/>
      <c r="I3569" s="4"/>
      <c r="V3569" s="6"/>
      <c r="X3569" s="6"/>
    </row>
    <row r="3570" spans="1:24" s="5" customFormat="1" x14ac:dyDescent="0.35">
      <c r="A3570" s="6"/>
      <c r="B3570" s="237"/>
      <c r="C3570" s="6"/>
      <c r="D3570" s="228" t="s">
        <v>393</v>
      </c>
      <c r="E3570" s="229"/>
      <c r="F3570" s="230"/>
      <c r="G3570" s="6"/>
      <c r="H3570" s="6"/>
      <c r="I3570" s="4"/>
      <c r="V3570" s="6"/>
      <c r="X3570" s="6"/>
    </row>
    <row r="3571" spans="1:24" s="5" customFormat="1" x14ac:dyDescent="0.35">
      <c r="A3571" s="6"/>
      <c r="B3571" s="237"/>
      <c r="C3571" s="6"/>
      <c r="D3571" s="228" t="s">
        <v>393</v>
      </c>
      <c r="E3571" s="229"/>
      <c r="F3571" s="230"/>
      <c r="G3571" s="6"/>
      <c r="H3571" s="6"/>
      <c r="I3571" s="4"/>
      <c r="V3571" s="6"/>
      <c r="X3571" s="6"/>
    </row>
    <row r="3572" spans="1:24" s="5" customFormat="1" x14ac:dyDescent="0.35">
      <c r="A3572" s="6"/>
      <c r="B3572" s="237"/>
      <c r="C3572" s="6"/>
      <c r="D3572" s="228" t="s">
        <v>393</v>
      </c>
      <c r="E3572" s="229"/>
      <c r="F3572" s="230"/>
      <c r="G3572" s="6"/>
      <c r="H3572" s="6"/>
      <c r="I3572" s="4"/>
      <c r="V3572" s="6"/>
      <c r="X3572" s="6"/>
    </row>
    <row r="3573" spans="1:24" s="5" customFormat="1" x14ac:dyDescent="0.35">
      <c r="A3573" s="6"/>
      <c r="B3573" s="237"/>
      <c r="C3573" s="6"/>
      <c r="D3573" s="228" t="s">
        <v>393</v>
      </c>
      <c r="E3573" s="229"/>
      <c r="F3573" s="230"/>
      <c r="G3573" s="6"/>
      <c r="H3573" s="6"/>
      <c r="I3573" s="4"/>
      <c r="V3573" s="6"/>
      <c r="X3573" s="6"/>
    </row>
    <row r="3574" spans="1:24" s="5" customFormat="1" x14ac:dyDescent="0.35">
      <c r="A3574" s="6"/>
      <c r="B3574" s="237"/>
      <c r="C3574" s="6"/>
      <c r="D3574" s="228" t="s">
        <v>393</v>
      </c>
      <c r="E3574" s="229"/>
      <c r="F3574" s="230"/>
      <c r="G3574" s="6"/>
      <c r="H3574" s="6"/>
      <c r="I3574" s="4"/>
      <c r="V3574" s="6"/>
      <c r="X3574" s="6"/>
    </row>
    <row r="3575" spans="1:24" s="5" customFormat="1" x14ac:dyDescent="0.35">
      <c r="A3575" s="6"/>
      <c r="B3575" s="237"/>
      <c r="C3575" s="6"/>
      <c r="D3575" s="228" t="s">
        <v>393</v>
      </c>
      <c r="E3575" s="229"/>
      <c r="F3575" s="230"/>
      <c r="G3575" s="6"/>
      <c r="H3575" s="6"/>
      <c r="I3575" s="4"/>
      <c r="V3575" s="6"/>
      <c r="X3575" s="6"/>
    </row>
    <row r="3576" spans="1:24" s="5" customFormat="1" x14ac:dyDescent="0.35">
      <c r="A3576" s="6"/>
      <c r="B3576" s="237"/>
      <c r="C3576" s="6"/>
      <c r="D3576" s="228" t="s">
        <v>393</v>
      </c>
      <c r="E3576" s="229"/>
      <c r="F3576" s="230"/>
      <c r="G3576" s="6"/>
      <c r="H3576" s="6"/>
      <c r="I3576" s="4"/>
      <c r="V3576" s="6"/>
      <c r="X3576" s="6"/>
    </row>
    <row r="3577" spans="1:24" s="5" customFormat="1" x14ac:dyDescent="0.35">
      <c r="A3577" s="6"/>
      <c r="B3577" s="237"/>
      <c r="C3577" s="6"/>
      <c r="D3577" s="228" t="s">
        <v>393</v>
      </c>
      <c r="E3577" s="229"/>
      <c r="F3577" s="230"/>
      <c r="G3577" s="6"/>
      <c r="H3577" s="6"/>
      <c r="I3577" s="4"/>
      <c r="V3577" s="6"/>
      <c r="X3577" s="6"/>
    </row>
    <row r="3578" spans="1:24" s="5" customFormat="1" x14ac:dyDescent="0.35">
      <c r="A3578" s="6"/>
      <c r="B3578" s="237"/>
      <c r="C3578" s="6"/>
      <c r="D3578" s="228" t="s">
        <v>393</v>
      </c>
      <c r="E3578" s="229"/>
      <c r="F3578" s="230"/>
      <c r="G3578" s="6"/>
      <c r="H3578" s="6"/>
      <c r="I3578" s="4"/>
      <c r="V3578" s="6"/>
      <c r="X3578" s="6"/>
    </row>
    <row r="3579" spans="1:24" s="5" customFormat="1" x14ac:dyDescent="0.35">
      <c r="A3579" s="6"/>
      <c r="B3579" s="237"/>
      <c r="C3579" s="6"/>
      <c r="D3579" s="228" t="s">
        <v>393</v>
      </c>
      <c r="E3579" s="229"/>
      <c r="F3579" s="230"/>
      <c r="G3579" s="6"/>
      <c r="H3579" s="6"/>
      <c r="I3579" s="4"/>
      <c r="V3579" s="6"/>
      <c r="X3579" s="6"/>
    </row>
    <row r="3580" spans="1:24" s="5" customFormat="1" x14ac:dyDescent="0.35">
      <c r="A3580" s="6"/>
      <c r="B3580" s="237"/>
      <c r="C3580" s="6"/>
      <c r="D3580" s="228" t="s">
        <v>393</v>
      </c>
      <c r="E3580" s="229"/>
      <c r="F3580" s="230"/>
      <c r="G3580" s="6"/>
      <c r="H3580" s="6"/>
      <c r="I3580" s="4"/>
      <c r="V3580" s="6"/>
      <c r="X3580" s="6"/>
    </row>
    <row r="3581" spans="1:24" s="5" customFormat="1" x14ac:dyDescent="0.35">
      <c r="A3581" s="6"/>
      <c r="B3581" s="237"/>
      <c r="C3581" s="6"/>
      <c r="D3581" s="228" t="s">
        <v>393</v>
      </c>
      <c r="E3581" s="229"/>
      <c r="F3581" s="230"/>
      <c r="G3581" s="6"/>
      <c r="H3581" s="6"/>
      <c r="I3581" s="4"/>
      <c r="V3581" s="6"/>
      <c r="X3581" s="6"/>
    </row>
    <row r="3582" spans="1:24" s="5" customFormat="1" x14ac:dyDescent="0.35">
      <c r="A3582" s="6"/>
      <c r="B3582" s="237"/>
      <c r="C3582" s="6"/>
      <c r="D3582" s="228" t="s">
        <v>393</v>
      </c>
      <c r="E3582" s="229"/>
      <c r="F3582" s="230"/>
      <c r="G3582" s="6"/>
      <c r="H3582" s="6"/>
      <c r="I3582" s="4"/>
      <c r="V3582" s="6"/>
      <c r="X3582" s="6"/>
    </row>
    <row r="3583" spans="1:24" s="5" customFormat="1" x14ac:dyDescent="0.35">
      <c r="A3583" s="6"/>
      <c r="B3583" s="237"/>
      <c r="C3583" s="6"/>
      <c r="D3583" s="228" t="s">
        <v>393</v>
      </c>
      <c r="E3583" s="229"/>
      <c r="F3583" s="230"/>
      <c r="G3583" s="6"/>
      <c r="H3583" s="6"/>
      <c r="I3583" s="4"/>
      <c r="V3583" s="6"/>
      <c r="X3583" s="6"/>
    </row>
    <row r="3584" spans="1:24" s="5" customFormat="1" x14ac:dyDescent="0.35">
      <c r="A3584" s="6"/>
      <c r="B3584" s="237"/>
      <c r="C3584" s="6"/>
      <c r="D3584" s="228" t="s">
        <v>393</v>
      </c>
      <c r="E3584" s="229"/>
      <c r="F3584" s="230"/>
      <c r="G3584" s="6"/>
      <c r="H3584" s="6"/>
      <c r="I3584" s="4"/>
      <c r="V3584" s="6"/>
      <c r="X3584" s="6"/>
    </row>
    <row r="3585" spans="1:24" s="5" customFormat="1" x14ac:dyDescent="0.35">
      <c r="A3585" s="6"/>
      <c r="B3585" s="237"/>
      <c r="C3585" s="6"/>
      <c r="D3585" s="228" t="s">
        <v>393</v>
      </c>
      <c r="E3585" s="229"/>
      <c r="F3585" s="230"/>
      <c r="G3585" s="6"/>
      <c r="H3585" s="6"/>
      <c r="I3585" s="4"/>
      <c r="V3585" s="6"/>
      <c r="X3585" s="6"/>
    </row>
    <row r="3586" spans="1:24" s="5" customFormat="1" x14ac:dyDescent="0.35">
      <c r="A3586" s="6"/>
      <c r="B3586" s="237"/>
      <c r="C3586" s="6"/>
      <c r="D3586" s="228" t="s">
        <v>393</v>
      </c>
      <c r="E3586" s="229"/>
      <c r="F3586" s="230"/>
      <c r="G3586" s="6"/>
      <c r="H3586" s="6"/>
      <c r="I3586" s="4"/>
      <c r="V3586" s="6"/>
      <c r="X3586" s="6"/>
    </row>
    <row r="3587" spans="1:24" s="5" customFormat="1" x14ac:dyDescent="0.35">
      <c r="A3587" s="6"/>
      <c r="B3587" s="237"/>
      <c r="C3587" s="6"/>
      <c r="D3587" s="228" t="s">
        <v>393</v>
      </c>
      <c r="E3587" s="229"/>
      <c r="F3587" s="230"/>
      <c r="G3587" s="6"/>
      <c r="H3587" s="6"/>
      <c r="I3587" s="4"/>
      <c r="V3587" s="6"/>
      <c r="X3587" s="6"/>
    </row>
    <row r="3588" spans="1:24" s="5" customFormat="1" x14ac:dyDescent="0.35">
      <c r="A3588" s="6"/>
      <c r="B3588" s="237"/>
      <c r="C3588" s="6"/>
      <c r="D3588" s="228" t="s">
        <v>393</v>
      </c>
      <c r="E3588" s="229"/>
      <c r="F3588" s="230"/>
      <c r="G3588" s="6"/>
      <c r="H3588" s="6"/>
      <c r="I3588" s="4"/>
      <c r="V3588" s="6"/>
      <c r="X3588" s="6"/>
    </row>
    <row r="3589" spans="1:24" s="5" customFormat="1" x14ac:dyDescent="0.35">
      <c r="A3589" s="6"/>
      <c r="B3589" s="237"/>
      <c r="C3589" s="6"/>
      <c r="D3589" s="228" t="s">
        <v>393</v>
      </c>
      <c r="E3589" s="229"/>
      <c r="F3589" s="230"/>
      <c r="G3589" s="6"/>
      <c r="H3589" s="6"/>
      <c r="I3589" s="4"/>
      <c r="V3589" s="6"/>
      <c r="X3589" s="6"/>
    </row>
    <row r="3590" spans="1:24" s="5" customFormat="1" x14ac:dyDescent="0.35">
      <c r="A3590" s="6"/>
      <c r="B3590" s="237"/>
      <c r="C3590" s="6"/>
      <c r="D3590" s="228" t="s">
        <v>393</v>
      </c>
      <c r="E3590" s="229"/>
      <c r="F3590" s="230"/>
      <c r="G3590" s="6"/>
      <c r="H3590" s="6"/>
      <c r="I3590" s="4"/>
      <c r="V3590" s="6"/>
      <c r="X3590" s="6"/>
    </row>
    <row r="3591" spans="1:24" s="5" customFormat="1" x14ac:dyDescent="0.35">
      <c r="A3591" s="6"/>
      <c r="B3591" s="237"/>
      <c r="C3591" s="6"/>
      <c r="D3591" s="228" t="s">
        <v>393</v>
      </c>
      <c r="E3591" s="229"/>
      <c r="F3591" s="230"/>
      <c r="G3591" s="6"/>
      <c r="H3591" s="6"/>
      <c r="I3591" s="4"/>
      <c r="V3591" s="6"/>
      <c r="X3591" s="6"/>
    </row>
    <row r="3592" spans="1:24" s="5" customFormat="1" x14ac:dyDescent="0.35">
      <c r="A3592" s="6"/>
      <c r="B3592" s="237"/>
      <c r="C3592" s="6"/>
      <c r="D3592" s="228" t="s">
        <v>393</v>
      </c>
      <c r="E3592" s="229"/>
      <c r="F3592" s="230"/>
      <c r="G3592" s="6"/>
      <c r="H3592" s="6"/>
      <c r="I3592" s="4"/>
      <c r="V3592" s="6"/>
      <c r="X3592" s="6"/>
    </row>
    <row r="3593" spans="1:24" s="5" customFormat="1" x14ac:dyDescent="0.35">
      <c r="A3593" s="6"/>
      <c r="B3593" s="237"/>
      <c r="C3593" s="6"/>
      <c r="D3593" s="228" t="s">
        <v>393</v>
      </c>
      <c r="E3593" s="229"/>
      <c r="F3593" s="230"/>
      <c r="G3593" s="6"/>
      <c r="H3593" s="6"/>
      <c r="I3593" s="4"/>
      <c r="V3593" s="6"/>
      <c r="X3593" s="6"/>
    </row>
    <row r="3594" spans="1:24" s="5" customFormat="1" x14ac:dyDescent="0.35">
      <c r="A3594" s="6"/>
      <c r="B3594" s="237"/>
      <c r="C3594" s="6"/>
      <c r="D3594" s="228" t="s">
        <v>393</v>
      </c>
      <c r="E3594" s="229"/>
      <c r="F3594" s="230"/>
      <c r="G3594" s="6"/>
      <c r="H3594" s="6"/>
      <c r="I3594" s="4"/>
      <c r="V3594" s="6"/>
      <c r="X3594" s="6"/>
    </row>
    <row r="3595" spans="1:24" s="5" customFormat="1" x14ac:dyDescent="0.35">
      <c r="A3595" s="6"/>
      <c r="B3595" s="237"/>
      <c r="C3595" s="6"/>
      <c r="D3595" s="228" t="s">
        <v>393</v>
      </c>
      <c r="E3595" s="229"/>
      <c r="F3595" s="230"/>
      <c r="G3595" s="6"/>
      <c r="H3595" s="6"/>
      <c r="I3595" s="4"/>
      <c r="V3595" s="6"/>
      <c r="X3595" s="6"/>
    </row>
    <row r="3596" spans="1:24" s="5" customFormat="1" x14ac:dyDescent="0.35">
      <c r="A3596" s="6"/>
      <c r="B3596" s="237"/>
      <c r="C3596" s="6"/>
      <c r="D3596" s="228" t="s">
        <v>393</v>
      </c>
      <c r="E3596" s="229"/>
      <c r="F3596" s="230"/>
      <c r="G3596" s="6"/>
      <c r="H3596" s="6"/>
      <c r="I3596" s="4"/>
      <c r="V3596" s="6"/>
      <c r="X3596" s="6"/>
    </row>
    <row r="3597" spans="1:24" s="5" customFormat="1" x14ac:dyDescent="0.35">
      <c r="A3597" s="6"/>
      <c r="B3597" s="237"/>
      <c r="C3597" s="6"/>
      <c r="D3597" s="228" t="s">
        <v>393</v>
      </c>
      <c r="E3597" s="229"/>
      <c r="F3597" s="230"/>
      <c r="G3597" s="6"/>
      <c r="H3597" s="6"/>
      <c r="I3597" s="4"/>
      <c r="V3597" s="6"/>
      <c r="X3597" s="6"/>
    </row>
    <row r="3598" spans="1:24" s="5" customFormat="1" x14ac:dyDescent="0.35">
      <c r="A3598" s="6"/>
      <c r="B3598" s="237"/>
      <c r="C3598" s="6"/>
      <c r="D3598" s="228" t="s">
        <v>393</v>
      </c>
      <c r="E3598" s="229"/>
      <c r="F3598" s="230"/>
      <c r="G3598" s="6"/>
      <c r="H3598" s="6"/>
      <c r="I3598" s="4"/>
      <c r="V3598" s="6"/>
      <c r="X3598" s="6"/>
    </row>
    <row r="3599" spans="1:24" s="5" customFormat="1" x14ac:dyDescent="0.35">
      <c r="A3599" s="6"/>
      <c r="B3599" s="237"/>
      <c r="C3599" s="6"/>
      <c r="D3599" s="228" t="s">
        <v>393</v>
      </c>
      <c r="E3599" s="229"/>
      <c r="F3599" s="230"/>
      <c r="G3599" s="6"/>
      <c r="H3599" s="6"/>
      <c r="I3599" s="4"/>
      <c r="V3599" s="6"/>
      <c r="X3599" s="6"/>
    </row>
    <row r="3600" spans="1:24" s="5" customFormat="1" x14ac:dyDescent="0.35">
      <c r="A3600" s="6"/>
      <c r="B3600" s="237"/>
      <c r="C3600" s="6"/>
      <c r="D3600" s="228" t="s">
        <v>393</v>
      </c>
      <c r="E3600" s="229"/>
      <c r="F3600" s="230"/>
      <c r="G3600" s="6"/>
      <c r="H3600" s="6"/>
      <c r="I3600" s="4"/>
      <c r="V3600" s="6"/>
      <c r="X3600" s="6"/>
    </row>
    <row r="3601" spans="1:24" s="5" customFormat="1" x14ac:dyDescent="0.35">
      <c r="A3601" s="6"/>
      <c r="B3601" s="237"/>
      <c r="C3601" s="6"/>
      <c r="D3601" s="228" t="s">
        <v>393</v>
      </c>
      <c r="E3601" s="229"/>
      <c r="F3601" s="230"/>
      <c r="G3601" s="6"/>
      <c r="H3601" s="6"/>
      <c r="I3601" s="4"/>
      <c r="V3601" s="6"/>
      <c r="X3601" s="6"/>
    </row>
    <row r="3602" spans="1:24" s="5" customFormat="1" x14ac:dyDescent="0.35">
      <c r="A3602" s="6"/>
      <c r="B3602" s="237"/>
      <c r="C3602" s="6"/>
      <c r="D3602" s="228" t="s">
        <v>393</v>
      </c>
      <c r="E3602" s="229"/>
      <c r="F3602" s="230"/>
      <c r="G3602" s="6"/>
      <c r="H3602" s="6"/>
      <c r="I3602" s="4"/>
      <c r="V3602" s="6"/>
      <c r="X3602" s="6"/>
    </row>
    <row r="3603" spans="1:24" s="5" customFormat="1" x14ac:dyDescent="0.35">
      <c r="A3603" s="6"/>
      <c r="B3603" s="237"/>
      <c r="C3603" s="6"/>
      <c r="D3603" s="228" t="s">
        <v>393</v>
      </c>
      <c r="E3603" s="229"/>
      <c r="F3603" s="230"/>
      <c r="G3603" s="6"/>
      <c r="H3603" s="6"/>
      <c r="I3603" s="4"/>
      <c r="V3603" s="6"/>
      <c r="X3603" s="6"/>
    </row>
    <row r="3604" spans="1:24" s="5" customFormat="1" x14ac:dyDescent="0.35">
      <c r="A3604" s="6"/>
      <c r="B3604" s="237"/>
      <c r="C3604" s="6"/>
      <c r="D3604" s="228" t="s">
        <v>393</v>
      </c>
      <c r="E3604" s="229"/>
      <c r="F3604" s="230"/>
      <c r="G3604" s="6"/>
      <c r="H3604" s="6"/>
      <c r="I3604" s="4"/>
      <c r="V3604" s="6"/>
      <c r="X3604" s="6"/>
    </row>
    <row r="3605" spans="1:24" s="5" customFormat="1" x14ac:dyDescent="0.35">
      <c r="A3605" s="6"/>
      <c r="B3605" s="237"/>
      <c r="C3605" s="6"/>
      <c r="D3605" s="228" t="s">
        <v>393</v>
      </c>
      <c r="E3605" s="229"/>
      <c r="F3605" s="230"/>
      <c r="G3605" s="6"/>
      <c r="H3605" s="6"/>
      <c r="I3605" s="4"/>
      <c r="V3605" s="6"/>
      <c r="X3605" s="6"/>
    </row>
    <row r="3606" spans="1:24" s="5" customFormat="1" x14ac:dyDescent="0.35">
      <c r="A3606" s="6"/>
      <c r="B3606" s="237"/>
      <c r="C3606" s="6"/>
      <c r="D3606" s="228" t="s">
        <v>393</v>
      </c>
      <c r="E3606" s="229"/>
      <c r="F3606" s="230"/>
      <c r="G3606" s="6"/>
      <c r="H3606" s="6"/>
      <c r="I3606" s="4"/>
      <c r="V3606" s="6"/>
      <c r="X3606" s="6"/>
    </row>
    <row r="3607" spans="1:24" s="5" customFormat="1" x14ac:dyDescent="0.35">
      <c r="A3607" s="6"/>
      <c r="B3607" s="237"/>
      <c r="C3607" s="6"/>
      <c r="D3607" s="228" t="s">
        <v>393</v>
      </c>
      <c r="E3607" s="229"/>
      <c r="F3607" s="230"/>
      <c r="G3607" s="6"/>
      <c r="H3607" s="6"/>
      <c r="I3607" s="4"/>
      <c r="V3607" s="6"/>
      <c r="X3607" s="6"/>
    </row>
    <row r="3608" spans="1:24" s="5" customFormat="1" x14ac:dyDescent="0.35">
      <c r="A3608" s="6"/>
      <c r="B3608" s="237"/>
      <c r="C3608" s="6"/>
      <c r="D3608" s="228" t="s">
        <v>393</v>
      </c>
      <c r="E3608" s="229"/>
      <c r="F3608" s="230"/>
      <c r="G3608" s="6"/>
      <c r="H3608" s="6"/>
      <c r="I3608" s="4"/>
      <c r="V3608" s="6"/>
      <c r="X3608" s="6"/>
    </row>
    <row r="3609" spans="1:24" s="5" customFormat="1" x14ac:dyDescent="0.35">
      <c r="A3609" s="6"/>
      <c r="B3609" s="237"/>
      <c r="C3609" s="6"/>
      <c r="D3609" s="228" t="s">
        <v>393</v>
      </c>
      <c r="E3609" s="229"/>
      <c r="F3609" s="230"/>
      <c r="G3609" s="6"/>
      <c r="H3609" s="6"/>
      <c r="I3609" s="4"/>
      <c r="V3609" s="6"/>
      <c r="X3609" s="6"/>
    </row>
    <row r="3610" spans="1:24" s="5" customFormat="1" x14ac:dyDescent="0.35">
      <c r="A3610" s="6"/>
      <c r="B3610" s="237"/>
      <c r="C3610" s="6"/>
      <c r="D3610" s="228" t="s">
        <v>393</v>
      </c>
      <c r="E3610" s="229"/>
      <c r="F3610" s="230"/>
      <c r="G3610" s="6"/>
      <c r="H3610" s="6"/>
      <c r="I3610" s="4"/>
      <c r="V3610" s="6"/>
      <c r="X3610" s="6"/>
    </row>
    <row r="3611" spans="1:24" s="5" customFormat="1" x14ac:dyDescent="0.35">
      <c r="A3611" s="6"/>
      <c r="B3611" s="237"/>
      <c r="C3611" s="6"/>
      <c r="D3611" s="228" t="s">
        <v>393</v>
      </c>
      <c r="E3611" s="229"/>
      <c r="F3611" s="230"/>
      <c r="G3611" s="6"/>
      <c r="H3611" s="6"/>
      <c r="I3611" s="4"/>
      <c r="V3611" s="6"/>
      <c r="X3611" s="6"/>
    </row>
    <row r="3612" spans="1:24" s="5" customFormat="1" x14ac:dyDescent="0.35">
      <c r="A3612" s="6"/>
      <c r="B3612" s="237"/>
      <c r="C3612" s="6"/>
      <c r="D3612" s="228" t="s">
        <v>393</v>
      </c>
      <c r="E3612" s="229"/>
      <c r="F3612" s="230"/>
      <c r="G3612" s="6"/>
      <c r="H3612" s="6"/>
      <c r="I3612" s="4"/>
      <c r="V3612" s="6"/>
      <c r="X3612" s="6"/>
    </row>
    <row r="3613" spans="1:24" s="5" customFormat="1" x14ac:dyDescent="0.35">
      <c r="A3613" s="6"/>
      <c r="B3613" s="237"/>
      <c r="C3613" s="6"/>
      <c r="D3613" s="228" t="s">
        <v>393</v>
      </c>
      <c r="E3613" s="229"/>
      <c r="F3613" s="230"/>
      <c r="G3613" s="6"/>
      <c r="H3613" s="6"/>
      <c r="I3613" s="4"/>
      <c r="V3613" s="6"/>
      <c r="X3613" s="6"/>
    </row>
    <row r="3614" spans="1:24" s="5" customFormat="1" x14ac:dyDescent="0.35">
      <c r="A3614" s="6"/>
      <c r="B3614" s="237"/>
      <c r="C3614" s="6"/>
      <c r="D3614" s="228" t="s">
        <v>393</v>
      </c>
      <c r="E3614" s="229"/>
      <c r="F3614" s="230"/>
      <c r="G3614" s="6"/>
      <c r="H3614" s="6"/>
      <c r="I3614" s="4"/>
      <c r="V3614" s="6"/>
      <c r="X3614" s="6"/>
    </row>
    <row r="3615" spans="1:24" s="5" customFormat="1" x14ac:dyDescent="0.35">
      <c r="A3615" s="6"/>
      <c r="B3615" s="237"/>
      <c r="C3615" s="6"/>
      <c r="D3615" s="228" t="s">
        <v>393</v>
      </c>
      <c r="E3615" s="229"/>
      <c r="F3615" s="230"/>
      <c r="G3615" s="6"/>
      <c r="H3615" s="6"/>
      <c r="I3615" s="4"/>
      <c r="V3615" s="6"/>
      <c r="X3615" s="6"/>
    </row>
    <row r="3616" spans="1:24" s="5" customFormat="1" x14ac:dyDescent="0.35">
      <c r="A3616" s="6"/>
      <c r="B3616" s="237"/>
      <c r="C3616" s="6"/>
      <c r="D3616" s="228" t="s">
        <v>393</v>
      </c>
      <c r="E3616" s="229"/>
      <c r="F3616" s="230"/>
      <c r="G3616" s="6"/>
      <c r="H3616" s="6"/>
      <c r="I3616" s="4"/>
      <c r="V3616" s="6"/>
      <c r="X3616" s="6"/>
    </row>
    <row r="3617" spans="1:24" s="5" customFormat="1" x14ac:dyDescent="0.35">
      <c r="A3617" s="6"/>
      <c r="B3617" s="237"/>
      <c r="C3617" s="6"/>
      <c r="D3617" s="228" t="s">
        <v>393</v>
      </c>
      <c r="E3617" s="229"/>
      <c r="F3617" s="230"/>
      <c r="G3617" s="6"/>
      <c r="H3617" s="6"/>
      <c r="I3617" s="4"/>
      <c r="V3617" s="6"/>
      <c r="X3617" s="6"/>
    </row>
    <row r="3618" spans="1:24" s="5" customFormat="1" x14ac:dyDescent="0.35">
      <c r="A3618" s="6"/>
      <c r="B3618" s="237"/>
      <c r="C3618" s="6"/>
      <c r="D3618" s="228" t="s">
        <v>393</v>
      </c>
      <c r="E3618" s="229"/>
      <c r="F3618" s="230"/>
      <c r="G3618" s="6"/>
      <c r="H3618" s="6"/>
      <c r="I3618" s="4"/>
      <c r="V3618" s="6"/>
      <c r="X3618" s="6"/>
    </row>
    <row r="3619" spans="1:24" s="5" customFormat="1" x14ac:dyDescent="0.35">
      <c r="A3619" s="6"/>
      <c r="B3619" s="237"/>
      <c r="C3619" s="6"/>
      <c r="D3619" s="228" t="s">
        <v>393</v>
      </c>
      <c r="E3619" s="229"/>
      <c r="F3619" s="230"/>
      <c r="G3619" s="6"/>
      <c r="H3619" s="6"/>
      <c r="I3619" s="4"/>
      <c r="V3619" s="6"/>
      <c r="X3619" s="6"/>
    </row>
    <row r="3620" spans="1:24" s="5" customFormat="1" x14ac:dyDescent="0.35">
      <c r="A3620" s="6"/>
      <c r="B3620" s="237"/>
      <c r="C3620" s="6"/>
      <c r="D3620" s="228" t="s">
        <v>393</v>
      </c>
      <c r="E3620" s="229"/>
      <c r="F3620" s="230"/>
      <c r="G3620" s="6"/>
      <c r="H3620" s="6"/>
      <c r="I3620" s="4"/>
      <c r="V3620" s="6"/>
      <c r="X3620" s="6"/>
    </row>
    <row r="3621" spans="1:24" s="5" customFormat="1" x14ac:dyDescent="0.35">
      <c r="A3621" s="6"/>
      <c r="B3621" s="237"/>
      <c r="C3621" s="6"/>
      <c r="D3621" s="228" t="s">
        <v>393</v>
      </c>
      <c r="E3621" s="229"/>
      <c r="F3621" s="230"/>
      <c r="G3621" s="6"/>
      <c r="H3621" s="6"/>
      <c r="I3621" s="4"/>
      <c r="V3621" s="6"/>
      <c r="X3621" s="6"/>
    </row>
    <row r="3622" spans="1:24" s="5" customFormat="1" x14ac:dyDescent="0.35">
      <c r="A3622" s="6"/>
      <c r="B3622" s="237"/>
      <c r="C3622" s="6"/>
      <c r="D3622" s="228" t="s">
        <v>393</v>
      </c>
      <c r="E3622" s="229"/>
      <c r="F3622" s="230"/>
      <c r="G3622" s="6"/>
      <c r="H3622" s="6"/>
      <c r="I3622" s="4"/>
      <c r="V3622" s="6"/>
      <c r="X3622" s="6"/>
    </row>
    <row r="3623" spans="1:24" s="5" customFormat="1" x14ac:dyDescent="0.35">
      <c r="A3623" s="6"/>
      <c r="B3623" s="237"/>
      <c r="C3623" s="6"/>
      <c r="D3623" s="228" t="s">
        <v>393</v>
      </c>
      <c r="E3623" s="229"/>
      <c r="F3623" s="230"/>
      <c r="G3623" s="6"/>
      <c r="H3623" s="6"/>
      <c r="I3623" s="4"/>
      <c r="V3623" s="6"/>
      <c r="X3623" s="6"/>
    </row>
    <row r="3624" spans="1:24" s="5" customFormat="1" x14ac:dyDescent="0.35">
      <c r="A3624" s="6"/>
      <c r="B3624" s="237"/>
      <c r="C3624" s="6"/>
      <c r="D3624" s="228" t="s">
        <v>393</v>
      </c>
      <c r="E3624" s="229"/>
      <c r="F3624" s="230"/>
      <c r="G3624" s="6"/>
      <c r="H3624" s="6"/>
      <c r="I3624" s="4"/>
      <c r="V3624" s="6"/>
      <c r="X3624" s="6"/>
    </row>
    <row r="3625" spans="1:24" s="5" customFormat="1" x14ac:dyDescent="0.35">
      <c r="A3625" s="6"/>
      <c r="B3625" s="237"/>
      <c r="C3625" s="6"/>
      <c r="D3625" s="228" t="s">
        <v>393</v>
      </c>
      <c r="E3625" s="229"/>
      <c r="F3625" s="230"/>
      <c r="G3625" s="6"/>
      <c r="H3625" s="6"/>
      <c r="I3625" s="4"/>
      <c r="V3625" s="6"/>
      <c r="X3625" s="6"/>
    </row>
    <row r="3626" spans="1:24" s="5" customFormat="1" x14ac:dyDescent="0.35">
      <c r="A3626" s="6"/>
      <c r="B3626" s="237"/>
      <c r="C3626" s="6"/>
      <c r="D3626" s="228" t="s">
        <v>393</v>
      </c>
      <c r="E3626" s="229"/>
      <c r="F3626" s="230"/>
      <c r="G3626" s="6"/>
      <c r="H3626" s="6"/>
      <c r="I3626" s="4"/>
      <c r="V3626" s="6"/>
      <c r="X3626" s="6"/>
    </row>
    <row r="3627" spans="1:24" s="5" customFormat="1" x14ac:dyDescent="0.35">
      <c r="A3627" s="6"/>
      <c r="B3627" s="237"/>
      <c r="C3627" s="6"/>
      <c r="D3627" s="228" t="s">
        <v>393</v>
      </c>
      <c r="E3627" s="229"/>
      <c r="F3627" s="230"/>
      <c r="G3627" s="6"/>
      <c r="H3627" s="6"/>
      <c r="I3627" s="4"/>
      <c r="V3627" s="6"/>
      <c r="X3627" s="6"/>
    </row>
    <row r="3628" spans="1:24" s="5" customFormat="1" x14ac:dyDescent="0.35">
      <c r="A3628" s="6"/>
      <c r="B3628" s="237"/>
      <c r="C3628" s="6"/>
      <c r="D3628" s="228" t="s">
        <v>393</v>
      </c>
      <c r="E3628" s="229"/>
      <c r="F3628" s="230"/>
      <c r="G3628" s="6"/>
      <c r="H3628" s="6"/>
      <c r="I3628" s="4"/>
      <c r="V3628" s="6"/>
      <c r="X3628" s="6"/>
    </row>
    <row r="3629" spans="1:24" s="5" customFormat="1" x14ac:dyDescent="0.35">
      <c r="A3629" s="6"/>
      <c r="B3629" s="237"/>
      <c r="C3629" s="6"/>
      <c r="D3629" s="228" t="s">
        <v>393</v>
      </c>
      <c r="E3629" s="229"/>
      <c r="F3629" s="230"/>
      <c r="G3629" s="6"/>
      <c r="H3629" s="6"/>
      <c r="I3629" s="4"/>
      <c r="V3629" s="6"/>
      <c r="X3629" s="6"/>
    </row>
    <row r="3630" spans="1:24" s="5" customFormat="1" x14ac:dyDescent="0.35">
      <c r="A3630" s="6"/>
      <c r="B3630" s="237"/>
      <c r="C3630" s="6"/>
      <c r="D3630" s="228" t="s">
        <v>393</v>
      </c>
      <c r="E3630" s="229"/>
      <c r="F3630" s="230"/>
      <c r="G3630" s="6"/>
      <c r="H3630" s="6"/>
      <c r="I3630" s="4"/>
      <c r="V3630" s="6"/>
      <c r="X3630" s="6"/>
    </row>
    <row r="3631" spans="1:24" s="5" customFormat="1" x14ac:dyDescent="0.35">
      <c r="A3631" s="6"/>
      <c r="B3631" s="237"/>
      <c r="C3631" s="6"/>
      <c r="D3631" s="228" t="s">
        <v>393</v>
      </c>
      <c r="E3631" s="229"/>
      <c r="F3631" s="230"/>
      <c r="G3631" s="6"/>
      <c r="H3631" s="6"/>
      <c r="I3631" s="4"/>
      <c r="V3631" s="6"/>
      <c r="X3631" s="6"/>
    </row>
    <row r="3632" spans="1:24" s="5" customFormat="1" x14ac:dyDescent="0.35">
      <c r="A3632" s="6"/>
      <c r="B3632" s="237"/>
      <c r="C3632" s="6"/>
      <c r="D3632" s="228" t="s">
        <v>393</v>
      </c>
      <c r="E3632" s="229"/>
      <c r="F3632" s="230"/>
      <c r="G3632" s="6"/>
      <c r="H3632" s="6"/>
      <c r="I3632" s="4"/>
      <c r="V3632" s="6"/>
      <c r="X3632" s="6"/>
    </row>
    <row r="3633" spans="1:24" s="5" customFormat="1" x14ac:dyDescent="0.35">
      <c r="A3633" s="6"/>
      <c r="B3633" s="237"/>
      <c r="C3633" s="6"/>
      <c r="D3633" s="228" t="s">
        <v>393</v>
      </c>
      <c r="E3633" s="229"/>
      <c r="F3633" s="230"/>
      <c r="G3633" s="6"/>
      <c r="H3633" s="6"/>
      <c r="I3633" s="4"/>
      <c r="V3633" s="6"/>
      <c r="X3633" s="6"/>
    </row>
    <row r="3634" spans="1:24" s="5" customFormat="1" x14ac:dyDescent="0.35">
      <c r="A3634" s="6"/>
      <c r="B3634" s="237"/>
      <c r="C3634" s="6"/>
      <c r="D3634" s="228" t="s">
        <v>393</v>
      </c>
      <c r="E3634" s="229"/>
      <c r="F3634" s="230"/>
      <c r="G3634" s="6"/>
      <c r="H3634" s="6"/>
      <c r="I3634" s="4"/>
      <c r="V3634" s="6"/>
      <c r="X3634" s="6"/>
    </row>
    <row r="3635" spans="1:24" s="5" customFormat="1" x14ac:dyDescent="0.35">
      <c r="A3635" s="6"/>
      <c r="B3635" s="237"/>
      <c r="C3635" s="6"/>
      <c r="D3635" s="228" t="s">
        <v>393</v>
      </c>
      <c r="E3635" s="229"/>
      <c r="F3635" s="230"/>
      <c r="G3635" s="6"/>
      <c r="H3635" s="6"/>
      <c r="I3635" s="4"/>
      <c r="V3635" s="6"/>
      <c r="X3635" s="6"/>
    </row>
    <row r="3636" spans="1:24" s="5" customFormat="1" x14ac:dyDescent="0.35">
      <c r="A3636" s="6"/>
      <c r="B3636" s="237"/>
      <c r="C3636" s="6"/>
      <c r="D3636" s="228" t="s">
        <v>393</v>
      </c>
      <c r="E3636" s="229"/>
      <c r="F3636" s="230"/>
      <c r="G3636" s="6"/>
      <c r="H3636" s="6"/>
      <c r="I3636" s="4"/>
      <c r="V3636" s="6"/>
      <c r="X3636" s="6"/>
    </row>
    <row r="3637" spans="1:24" s="5" customFormat="1" x14ac:dyDescent="0.35">
      <c r="A3637" s="6"/>
      <c r="B3637" s="237"/>
      <c r="C3637" s="6"/>
      <c r="D3637" s="228" t="s">
        <v>393</v>
      </c>
      <c r="E3637" s="229"/>
      <c r="F3637" s="230"/>
      <c r="G3637" s="6"/>
      <c r="H3637" s="6"/>
      <c r="I3637" s="4"/>
      <c r="V3637" s="6"/>
      <c r="X3637" s="6"/>
    </row>
    <row r="3638" spans="1:24" s="5" customFormat="1" x14ac:dyDescent="0.35">
      <c r="A3638" s="6"/>
      <c r="B3638" s="237"/>
      <c r="C3638" s="6"/>
      <c r="D3638" s="228" t="s">
        <v>393</v>
      </c>
      <c r="E3638" s="229"/>
      <c r="F3638" s="230"/>
      <c r="G3638" s="6"/>
      <c r="H3638" s="6"/>
      <c r="I3638" s="4"/>
      <c r="V3638" s="6"/>
      <c r="X3638" s="6"/>
    </row>
    <row r="3639" spans="1:24" s="5" customFormat="1" x14ac:dyDescent="0.35">
      <c r="A3639" s="6"/>
      <c r="B3639" s="237"/>
      <c r="C3639" s="6"/>
      <c r="D3639" s="228" t="s">
        <v>393</v>
      </c>
      <c r="E3639" s="229"/>
      <c r="F3639" s="230"/>
      <c r="G3639" s="6"/>
      <c r="H3639" s="6"/>
      <c r="I3639" s="4"/>
      <c r="V3639" s="6"/>
      <c r="X3639" s="6"/>
    </row>
    <row r="3640" spans="1:24" s="5" customFormat="1" x14ac:dyDescent="0.35">
      <c r="A3640" s="6"/>
      <c r="B3640" s="237"/>
      <c r="C3640" s="6"/>
      <c r="D3640" s="228" t="s">
        <v>393</v>
      </c>
      <c r="E3640" s="229"/>
      <c r="F3640" s="230"/>
      <c r="G3640" s="6"/>
      <c r="H3640" s="6"/>
      <c r="I3640" s="4"/>
      <c r="V3640" s="6"/>
      <c r="X3640" s="6"/>
    </row>
    <row r="3641" spans="1:24" s="5" customFormat="1" x14ac:dyDescent="0.35">
      <c r="A3641" s="6"/>
      <c r="B3641" s="237"/>
      <c r="C3641" s="6"/>
      <c r="D3641" s="228" t="s">
        <v>393</v>
      </c>
      <c r="E3641" s="229"/>
      <c r="F3641" s="230"/>
      <c r="G3641" s="6"/>
      <c r="H3641" s="6"/>
      <c r="I3641" s="4"/>
      <c r="V3641" s="6"/>
      <c r="X3641" s="6"/>
    </row>
    <row r="3642" spans="1:24" s="5" customFormat="1" x14ac:dyDescent="0.35">
      <c r="A3642" s="6"/>
      <c r="B3642" s="237"/>
      <c r="C3642" s="6"/>
      <c r="D3642" s="228" t="s">
        <v>393</v>
      </c>
      <c r="E3642" s="229"/>
      <c r="F3642" s="230"/>
      <c r="G3642" s="6"/>
      <c r="H3642" s="6"/>
      <c r="I3642" s="4"/>
      <c r="V3642" s="6"/>
      <c r="X3642" s="6"/>
    </row>
    <row r="3643" spans="1:24" s="5" customFormat="1" x14ac:dyDescent="0.35">
      <c r="A3643" s="6"/>
      <c r="B3643" s="237"/>
      <c r="C3643" s="6"/>
      <c r="D3643" s="228" t="s">
        <v>393</v>
      </c>
      <c r="E3643" s="229"/>
      <c r="F3643" s="230"/>
      <c r="G3643" s="6"/>
      <c r="H3643" s="6"/>
      <c r="I3643" s="4"/>
      <c r="V3643" s="6"/>
      <c r="X3643" s="6"/>
    </row>
    <row r="3644" spans="1:24" s="5" customFormat="1" x14ac:dyDescent="0.35">
      <c r="A3644" s="6"/>
      <c r="B3644" s="237"/>
      <c r="C3644" s="6"/>
      <c r="D3644" s="228" t="s">
        <v>393</v>
      </c>
      <c r="E3644" s="229"/>
      <c r="F3644" s="230"/>
      <c r="G3644" s="6"/>
      <c r="H3644" s="6"/>
      <c r="I3644" s="4"/>
      <c r="V3644" s="6"/>
      <c r="X3644" s="6"/>
    </row>
    <row r="3645" spans="1:24" s="5" customFormat="1" x14ac:dyDescent="0.35">
      <c r="A3645" s="6"/>
      <c r="B3645" s="237"/>
      <c r="C3645" s="6"/>
      <c r="D3645" s="228" t="s">
        <v>393</v>
      </c>
      <c r="E3645" s="229"/>
      <c r="F3645" s="230"/>
      <c r="G3645" s="6"/>
      <c r="H3645" s="6"/>
      <c r="I3645" s="4"/>
      <c r="V3645" s="6"/>
      <c r="X3645" s="6"/>
    </row>
    <row r="3646" spans="1:24" s="5" customFormat="1" x14ac:dyDescent="0.35">
      <c r="A3646" s="6"/>
      <c r="B3646" s="237"/>
      <c r="C3646" s="6"/>
      <c r="D3646" s="228" t="s">
        <v>393</v>
      </c>
      <c r="E3646" s="229"/>
      <c r="F3646" s="230"/>
      <c r="G3646" s="6"/>
      <c r="H3646" s="6"/>
      <c r="I3646" s="4"/>
      <c r="V3646" s="6"/>
      <c r="X3646" s="6"/>
    </row>
    <row r="3647" spans="1:24" s="5" customFormat="1" x14ac:dyDescent="0.35">
      <c r="A3647" s="6"/>
      <c r="B3647" s="237"/>
      <c r="C3647" s="6"/>
      <c r="D3647" s="228" t="s">
        <v>393</v>
      </c>
      <c r="E3647" s="229"/>
      <c r="F3647" s="230"/>
      <c r="G3647" s="6"/>
      <c r="H3647" s="6"/>
      <c r="I3647" s="4"/>
      <c r="V3647" s="6"/>
      <c r="X3647" s="6"/>
    </row>
    <row r="3648" spans="1:24" s="5" customFormat="1" x14ac:dyDescent="0.35">
      <c r="A3648" s="6"/>
      <c r="B3648" s="237"/>
      <c r="C3648" s="6"/>
      <c r="D3648" s="228" t="s">
        <v>393</v>
      </c>
      <c r="E3648" s="229"/>
      <c r="F3648" s="230"/>
      <c r="G3648" s="6"/>
      <c r="H3648" s="6"/>
      <c r="I3648" s="4"/>
      <c r="V3648" s="6"/>
      <c r="X3648" s="6"/>
    </row>
    <row r="3649" spans="1:24" s="5" customFormat="1" x14ac:dyDescent="0.35">
      <c r="A3649" s="6"/>
      <c r="B3649" s="237"/>
      <c r="C3649" s="6"/>
      <c r="D3649" s="228" t="s">
        <v>393</v>
      </c>
      <c r="E3649" s="229"/>
      <c r="F3649" s="230"/>
      <c r="G3649" s="6"/>
      <c r="H3649" s="6"/>
      <c r="I3649" s="4"/>
      <c r="V3649" s="6"/>
      <c r="X3649" s="6"/>
    </row>
    <row r="3650" spans="1:24" s="5" customFormat="1" x14ac:dyDescent="0.35">
      <c r="A3650" s="6"/>
      <c r="B3650" s="237"/>
      <c r="C3650" s="6"/>
      <c r="D3650" s="228" t="s">
        <v>393</v>
      </c>
      <c r="E3650" s="229"/>
      <c r="F3650" s="230"/>
      <c r="G3650" s="6"/>
      <c r="H3650" s="6"/>
      <c r="I3650" s="4"/>
      <c r="V3650" s="6"/>
      <c r="X3650" s="6"/>
    </row>
    <row r="3651" spans="1:24" s="5" customFormat="1" x14ac:dyDescent="0.35">
      <c r="A3651" s="6"/>
      <c r="B3651" s="237"/>
      <c r="C3651" s="6"/>
      <c r="D3651" s="228" t="s">
        <v>393</v>
      </c>
      <c r="E3651" s="229"/>
      <c r="F3651" s="230"/>
      <c r="G3651" s="6"/>
      <c r="H3651" s="6"/>
      <c r="I3651" s="4"/>
      <c r="V3651" s="6"/>
      <c r="X3651" s="6"/>
    </row>
    <row r="3652" spans="1:24" s="5" customFormat="1" x14ac:dyDescent="0.35">
      <c r="A3652" s="6"/>
      <c r="B3652" s="237"/>
      <c r="C3652" s="6"/>
      <c r="D3652" s="228" t="s">
        <v>393</v>
      </c>
      <c r="E3652" s="229"/>
      <c r="F3652" s="230"/>
      <c r="G3652" s="6"/>
      <c r="H3652" s="6"/>
      <c r="I3652" s="4"/>
      <c r="V3652" s="6"/>
      <c r="X3652" s="6"/>
    </row>
    <row r="3653" spans="1:24" s="5" customFormat="1" x14ac:dyDescent="0.35">
      <c r="A3653" s="6"/>
      <c r="B3653" s="237"/>
      <c r="C3653" s="6"/>
      <c r="D3653" s="228" t="s">
        <v>393</v>
      </c>
      <c r="E3653" s="229"/>
      <c r="F3653" s="230"/>
      <c r="G3653" s="6"/>
      <c r="H3653" s="6"/>
      <c r="I3653" s="4"/>
      <c r="V3653" s="6"/>
      <c r="X3653" s="6"/>
    </row>
    <row r="3654" spans="1:24" s="5" customFormat="1" x14ac:dyDescent="0.35">
      <c r="A3654" s="6"/>
      <c r="B3654" s="237"/>
      <c r="C3654" s="6"/>
      <c r="D3654" s="228" t="s">
        <v>393</v>
      </c>
      <c r="E3654" s="229"/>
      <c r="F3654" s="230"/>
      <c r="G3654" s="6"/>
      <c r="H3654" s="6"/>
      <c r="I3654" s="4"/>
      <c r="V3654" s="6"/>
      <c r="X3654" s="6"/>
    </row>
    <row r="3655" spans="1:24" s="5" customFormat="1" x14ac:dyDescent="0.35">
      <c r="A3655" s="6"/>
      <c r="B3655" s="237"/>
      <c r="C3655" s="6"/>
      <c r="D3655" s="228" t="s">
        <v>393</v>
      </c>
      <c r="E3655" s="229"/>
      <c r="F3655" s="230"/>
      <c r="G3655" s="6"/>
      <c r="H3655" s="6"/>
      <c r="I3655" s="4"/>
      <c r="V3655" s="6"/>
      <c r="X3655" s="6"/>
    </row>
    <row r="3656" spans="1:24" s="5" customFormat="1" x14ac:dyDescent="0.35">
      <c r="A3656" s="6"/>
      <c r="B3656" s="237"/>
      <c r="C3656" s="6"/>
      <c r="D3656" s="228" t="s">
        <v>393</v>
      </c>
      <c r="E3656" s="229"/>
      <c r="F3656" s="230"/>
      <c r="G3656" s="6"/>
      <c r="H3656" s="6"/>
      <c r="I3656" s="4"/>
      <c r="V3656" s="6"/>
      <c r="X3656" s="6"/>
    </row>
    <row r="3657" spans="1:24" s="5" customFormat="1" x14ac:dyDescent="0.35">
      <c r="A3657" s="6"/>
      <c r="B3657" s="237"/>
      <c r="C3657" s="6"/>
      <c r="D3657" s="228" t="s">
        <v>393</v>
      </c>
      <c r="E3657" s="229"/>
      <c r="F3657" s="230"/>
      <c r="G3657" s="6"/>
      <c r="H3657" s="6"/>
      <c r="I3657" s="4"/>
      <c r="V3657" s="6"/>
      <c r="X3657" s="6"/>
    </row>
    <row r="3658" spans="1:24" s="5" customFormat="1" x14ac:dyDescent="0.35">
      <c r="A3658" s="6"/>
      <c r="B3658" s="237"/>
      <c r="C3658" s="6"/>
      <c r="D3658" s="228" t="s">
        <v>393</v>
      </c>
      <c r="E3658" s="229"/>
      <c r="F3658" s="230"/>
      <c r="G3658" s="6"/>
      <c r="H3658" s="6"/>
      <c r="I3658" s="4"/>
      <c r="V3658" s="6"/>
      <c r="X3658" s="6"/>
    </row>
    <row r="3659" spans="1:24" s="5" customFormat="1" x14ac:dyDescent="0.35">
      <c r="A3659" s="6"/>
      <c r="B3659" s="237"/>
      <c r="C3659" s="6"/>
      <c r="D3659" s="228" t="s">
        <v>393</v>
      </c>
      <c r="E3659" s="229"/>
      <c r="F3659" s="230"/>
      <c r="G3659" s="6"/>
      <c r="H3659" s="6"/>
      <c r="I3659" s="4"/>
      <c r="V3659" s="6"/>
      <c r="X3659" s="6"/>
    </row>
    <row r="3660" spans="1:24" s="5" customFormat="1" x14ac:dyDescent="0.35">
      <c r="A3660" s="6"/>
      <c r="B3660" s="237"/>
      <c r="C3660" s="6"/>
      <c r="D3660" s="228" t="s">
        <v>393</v>
      </c>
      <c r="E3660" s="229"/>
      <c r="F3660" s="230"/>
      <c r="G3660" s="6"/>
      <c r="H3660" s="6"/>
      <c r="I3660" s="4"/>
      <c r="V3660" s="6"/>
      <c r="X3660" s="6"/>
    </row>
    <row r="3661" spans="1:24" s="5" customFormat="1" x14ac:dyDescent="0.35">
      <c r="A3661" s="6"/>
      <c r="B3661" s="237"/>
      <c r="C3661" s="6"/>
      <c r="D3661" s="228" t="s">
        <v>393</v>
      </c>
      <c r="E3661" s="229"/>
      <c r="F3661" s="230"/>
      <c r="G3661" s="6"/>
      <c r="H3661" s="6"/>
      <c r="I3661" s="4"/>
      <c r="V3661" s="6"/>
      <c r="X3661" s="6"/>
    </row>
    <row r="3662" spans="1:24" s="5" customFormat="1" x14ac:dyDescent="0.35">
      <c r="A3662" s="6"/>
      <c r="B3662" s="237"/>
      <c r="C3662" s="6"/>
      <c r="D3662" s="228" t="s">
        <v>393</v>
      </c>
      <c r="E3662" s="229"/>
      <c r="F3662" s="230"/>
      <c r="G3662" s="6"/>
      <c r="H3662" s="6"/>
      <c r="I3662" s="4"/>
      <c r="V3662" s="6"/>
      <c r="X3662" s="6"/>
    </row>
    <row r="3663" spans="1:24" s="5" customFormat="1" x14ac:dyDescent="0.35">
      <c r="A3663" s="6"/>
      <c r="B3663" s="237"/>
      <c r="C3663" s="6"/>
      <c r="D3663" s="228" t="s">
        <v>393</v>
      </c>
      <c r="E3663" s="229"/>
      <c r="F3663" s="230"/>
      <c r="G3663" s="6"/>
      <c r="H3663" s="6"/>
      <c r="I3663" s="4"/>
      <c r="V3663" s="6"/>
      <c r="X3663" s="6"/>
    </row>
    <row r="3664" spans="1:24" s="5" customFormat="1" x14ac:dyDescent="0.35">
      <c r="A3664" s="6"/>
      <c r="B3664" s="237"/>
      <c r="C3664" s="6"/>
      <c r="D3664" s="228" t="s">
        <v>393</v>
      </c>
      <c r="E3664" s="229"/>
      <c r="F3664" s="230"/>
      <c r="G3664" s="6"/>
      <c r="H3664" s="6"/>
      <c r="I3664" s="4"/>
      <c r="V3664" s="6"/>
      <c r="X3664" s="6"/>
    </row>
    <row r="3665" spans="1:24" s="5" customFormat="1" x14ac:dyDescent="0.35">
      <c r="A3665" s="6"/>
      <c r="B3665" s="237"/>
      <c r="C3665" s="6"/>
      <c r="D3665" s="228" t="s">
        <v>393</v>
      </c>
      <c r="E3665" s="229"/>
      <c r="F3665" s="230"/>
      <c r="G3665" s="6"/>
      <c r="H3665" s="6"/>
      <c r="I3665" s="4"/>
      <c r="V3665" s="6"/>
      <c r="X3665" s="6"/>
    </row>
    <row r="3666" spans="1:24" s="5" customFormat="1" x14ac:dyDescent="0.35">
      <c r="A3666" s="6"/>
      <c r="B3666" s="237"/>
      <c r="C3666" s="6"/>
      <c r="D3666" s="228" t="s">
        <v>393</v>
      </c>
      <c r="E3666" s="229"/>
      <c r="F3666" s="230"/>
      <c r="G3666" s="6"/>
      <c r="H3666" s="6"/>
      <c r="I3666" s="4"/>
      <c r="V3666" s="6"/>
      <c r="X3666" s="6"/>
    </row>
    <row r="3667" spans="1:24" s="5" customFormat="1" x14ac:dyDescent="0.35">
      <c r="A3667" s="6"/>
      <c r="B3667" s="237"/>
      <c r="C3667" s="6"/>
      <c r="D3667" s="228" t="s">
        <v>393</v>
      </c>
      <c r="E3667" s="229"/>
      <c r="F3667" s="230"/>
      <c r="G3667" s="6"/>
      <c r="H3667" s="6"/>
      <c r="I3667" s="4"/>
      <c r="V3667" s="6"/>
      <c r="X3667" s="6"/>
    </row>
    <row r="3668" spans="1:24" s="5" customFormat="1" x14ac:dyDescent="0.35">
      <c r="A3668" s="6"/>
      <c r="B3668" s="237"/>
      <c r="C3668" s="6"/>
      <c r="D3668" s="228" t="s">
        <v>393</v>
      </c>
      <c r="E3668" s="229"/>
      <c r="F3668" s="230"/>
      <c r="G3668" s="6"/>
      <c r="H3668" s="6"/>
      <c r="I3668" s="4"/>
      <c r="V3668" s="6"/>
      <c r="X3668" s="6"/>
    </row>
    <row r="3669" spans="1:24" s="5" customFormat="1" x14ac:dyDescent="0.35">
      <c r="A3669" s="6"/>
      <c r="B3669" s="237"/>
      <c r="C3669" s="6"/>
      <c r="D3669" s="228" t="s">
        <v>393</v>
      </c>
      <c r="E3669" s="229"/>
      <c r="F3669" s="230"/>
      <c r="G3669" s="6"/>
      <c r="H3669" s="6"/>
      <c r="I3669" s="4"/>
      <c r="V3669" s="6"/>
      <c r="X3669" s="6"/>
    </row>
    <row r="3670" spans="1:24" s="5" customFormat="1" x14ac:dyDescent="0.35">
      <c r="A3670" s="6"/>
      <c r="B3670" s="237"/>
      <c r="C3670" s="6"/>
      <c r="D3670" s="228" t="s">
        <v>393</v>
      </c>
      <c r="E3670" s="229"/>
      <c r="F3670" s="230"/>
      <c r="G3670" s="6"/>
      <c r="H3670" s="6"/>
      <c r="I3670" s="4"/>
      <c r="V3670" s="6"/>
      <c r="X3670" s="6"/>
    </row>
    <row r="3671" spans="1:24" s="5" customFormat="1" x14ac:dyDescent="0.35">
      <c r="A3671" s="6"/>
      <c r="B3671" s="237"/>
      <c r="C3671" s="6"/>
      <c r="D3671" s="228" t="s">
        <v>393</v>
      </c>
      <c r="E3671" s="229"/>
      <c r="F3671" s="230"/>
      <c r="G3671" s="6"/>
      <c r="H3671" s="6"/>
      <c r="I3671" s="4"/>
      <c r="V3671" s="6"/>
      <c r="X3671" s="6"/>
    </row>
    <row r="3672" spans="1:24" s="5" customFormat="1" x14ac:dyDescent="0.35">
      <c r="A3672" s="6"/>
      <c r="B3672" s="237"/>
      <c r="C3672" s="6"/>
      <c r="D3672" s="228" t="s">
        <v>393</v>
      </c>
      <c r="E3672" s="229"/>
      <c r="F3672" s="230"/>
      <c r="G3672" s="6"/>
      <c r="H3672" s="6"/>
      <c r="I3672" s="4"/>
      <c r="V3672" s="6"/>
      <c r="X3672" s="6"/>
    </row>
    <row r="3673" spans="1:24" s="5" customFormat="1" x14ac:dyDescent="0.35">
      <c r="A3673" s="6"/>
      <c r="B3673" s="237"/>
      <c r="C3673" s="6"/>
      <c r="D3673" s="228" t="s">
        <v>393</v>
      </c>
      <c r="E3673" s="229"/>
      <c r="F3673" s="230"/>
      <c r="G3673" s="6"/>
      <c r="H3673" s="6"/>
      <c r="I3673" s="4"/>
      <c r="V3673" s="6"/>
      <c r="X3673" s="6"/>
    </row>
    <row r="3674" spans="1:24" s="5" customFormat="1" x14ac:dyDescent="0.35">
      <c r="A3674" s="6"/>
      <c r="B3674" s="237"/>
      <c r="C3674" s="6"/>
      <c r="D3674" s="228" t="s">
        <v>393</v>
      </c>
      <c r="E3674" s="229"/>
      <c r="F3674" s="230"/>
      <c r="G3674" s="6"/>
      <c r="H3674" s="6"/>
      <c r="I3674" s="4"/>
      <c r="V3674" s="6"/>
      <c r="X3674" s="6"/>
    </row>
    <row r="3675" spans="1:24" s="5" customFormat="1" x14ac:dyDescent="0.35">
      <c r="A3675" s="6"/>
      <c r="B3675" s="237"/>
      <c r="C3675" s="6"/>
      <c r="D3675" s="228" t="s">
        <v>393</v>
      </c>
      <c r="E3675" s="229"/>
      <c r="F3675" s="230"/>
      <c r="G3675" s="6"/>
      <c r="H3675" s="6"/>
      <c r="I3675" s="4"/>
      <c r="V3675" s="6"/>
      <c r="X3675" s="6"/>
    </row>
    <row r="3676" spans="1:24" s="5" customFormat="1" x14ac:dyDescent="0.35">
      <c r="A3676" s="6"/>
      <c r="B3676" s="237"/>
      <c r="C3676" s="6"/>
      <c r="D3676" s="228" t="s">
        <v>393</v>
      </c>
      <c r="E3676" s="229"/>
      <c r="F3676" s="230"/>
      <c r="G3676" s="6"/>
      <c r="H3676" s="6"/>
      <c r="I3676" s="4"/>
      <c r="V3676" s="6"/>
      <c r="X3676" s="6"/>
    </row>
    <row r="3677" spans="1:24" s="5" customFormat="1" x14ac:dyDescent="0.35">
      <c r="A3677" s="6"/>
      <c r="B3677" s="237"/>
      <c r="C3677" s="6"/>
      <c r="D3677" s="228" t="s">
        <v>393</v>
      </c>
      <c r="E3677" s="229"/>
      <c r="F3677" s="230"/>
      <c r="G3677" s="6"/>
      <c r="H3677" s="6"/>
      <c r="I3677" s="4"/>
      <c r="V3677" s="6"/>
      <c r="X3677" s="6"/>
    </row>
    <row r="3678" spans="1:24" s="5" customFormat="1" x14ac:dyDescent="0.35">
      <c r="A3678" s="6"/>
      <c r="B3678" s="237"/>
      <c r="C3678" s="6"/>
      <c r="D3678" s="228" t="s">
        <v>393</v>
      </c>
      <c r="E3678" s="229"/>
      <c r="F3678" s="230"/>
      <c r="G3678" s="6"/>
      <c r="H3678" s="6"/>
      <c r="I3678" s="4"/>
      <c r="V3678" s="6"/>
      <c r="X3678" s="6"/>
    </row>
    <row r="3679" spans="1:24" s="5" customFormat="1" x14ac:dyDescent="0.35">
      <c r="A3679" s="6"/>
      <c r="B3679" s="237"/>
      <c r="C3679" s="6"/>
      <c r="D3679" s="228" t="s">
        <v>393</v>
      </c>
      <c r="E3679" s="229"/>
      <c r="F3679" s="230"/>
      <c r="G3679" s="6"/>
      <c r="H3679" s="6"/>
      <c r="I3679" s="4"/>
      <c r="V3679" s="6"/>
      <c r="X3679" s="6"/>
    </row>
    <row r="3680" spans="1:24" s="5" customFormat="1" x14ac:dyDescent="0.35">
      <c r="A3680" s="6"/>
      <c r="B3680" s="237"/>
      <c r="C3680" s="6"/>
      <c r="D3680" s="228" t="s">
        <v>393</v>
      </c>
      <c r="E3680" s="229"/>
      <c r="F3680" s="230"/>
      <c r="G3680" s="6"/>
      <c r="H3680" s="6"/>
      <c r="I3680" s="4"/>
      <c r="V3680" s="6"/>
      <c r="X3680" s="6"/>
    </row>
    <row r="3681" spans="1:24" s="5" customFormat="1" x14ac:dyDescent="0.35">
      <c r="A3681" s="6"/>
      <c r="B3681" s="237"/>
      <c r="C3681" s="6"/>
      <c r="D3681" s="228" t="s">
        <v>393</v>
      </c>
      <c r="E3681" s="229"/>
      <c r="F3681" s="230"/>
      <c r="G3681" s="6"/>
      <c r="H3681" s="6"/>
      <c r="I3681" s="4"/>
      <c r="V3681" s="6"/>
      <c r="X3681" s="6"/>
    </row>
    <row r="3682" spans="1:24" s="5" customFormat="1" x14ac:dyDescent="0.35">
      <c r="A3682" s="6"/>
      <c r="B3682" s="237"/>
      <c r="C3682" s="6"/>
      <c r="D3682" s="228" t="s">
        <v>393</v>
      </c>
      <c r="E3682" s="229"/>
      <c r="F3682" s="230"/>
      <c r="G3682" s="6"/>
      <c r="H3682" s="6"/>
      <c r="I3682" s="4"/>
      <c r="V3682" s="6"/>
      <c r="X3682" s="6"/>
    </row>
    <row r="3683" spans="1:24" s="5" customFormat="1" x14ac:dyDescent="0.35">
      <c r="A3683" s="6"/>
      <c r="B3683" s="237"/>
      <c r="C3683" s="6"/>
      <c r="D3683" s="228" t="s">
        <v>393</v>
      </c>
      <c r="E3683" s="229"/>
      <c r="F3683" s="230"/>
      <c r="G3683" s="6"/>
      <c r="H3683" s="6"/>
      <c r="I3683" s="4"/>
      <c r="V3683" s="6"/>
      <c r="X3683" s="6"/>
    </row>
    <row r="3684" spans="1:24" s="5" customFormat="1" x14ac:dyDescent="0.35">
      <c r="A3684" s="6"/>
      <c r="B3684" s="237"/>
      <c r="C3684" s="6"/>
      <c r="D3684" s="228" t="s">
        <v>393</v>
      </c>
      <c r="E3684" s="229"/>
      <c r="F3684" s="230"/>
      <c r="G3684" s="6"/>
      <c r="H3684" s="6"/>
      <c r="I3684" s="4"/>
      <c r="V3684" s="6"/>
      <c r="X3684" s="6"/>
    </row>
    <row r="3685" spans="1:24" s="5" customFormat="1" x14ac:dyDescent="0.35">
      <c r="A3685" s="6"/>
      <c r="B3685" s="237"/>
      <c r="C3685" s="6"/>
      <c r="D3685" s="228" t="s">
        <v>393</v>
      </c>
      <c r="E3685" s="229"/>
      <c r="F3685" s="230"/>
      <c r="G3685" s="6"/>
      <c r="H3685" s="6"/>
      <c r="I3685" s="4"/>
      <c r="V3685" s="6"/>
      <c r="X3685" s="6"/>
    </row>
    <row r="3686" spans="1:24" s="5" customFormat="1" x14ac:dyDescent="0.35">
      <c r="A3686" s="6"/>
      <c r="B3686" s="237"/>
      <c r="C3686" s="6"/>
      <c r="D3686" s="228" t="s">
        <v>393</v>
      </c>
      <c r="E3686" s="229"/>
      <c r="F3686" s="230"/>
      <c r="G3686" s="6"/>
      <c r="H3686" s="6"/>
      <c r="I3686" s="4"/>
      <c r="V3686" s="6"/>
      <c r="X3686" s="6"/>
    </row>
    <row r="3687" spans="1:24" s="5" customFormat="1" x14ac:dyDescent="0.35">
      <c r="A3687" s="6"/>
      <c r="B3687" s="237"/>
      <c r="C3687" s="6"/>
      <c r="D3687" s="228" t="s">
        <v>393</v>
      </c>
      <c r="E3687" s="229"/>
      <c r="F3687" s="230"/>
      <c r="G3687" s="6"/>
      <c r="H3687" s="6"/>
      <c r="I3687" s="4"/>
      <c r="V3687" s="6"/>
      <c r="X3687" s="6"/>
    </row>
    <row r="3688" spans="1:24" s="5" customFormat="1" x14ac:dyDescent="0.35">
      <c r="A3688" s="6"/>
      <c r="B3688" s="237"/>
      <c r="C3688" s="6"/>
      <c r="D3688" s="228" t="s">
        <v>393</v>
      </c>
      <c r="E3688" s="229"/>
      <c r="F3688" s="230"/>
      <c r="G3688" s="6"/>
      <c r="H3688" s="6"/>
      <c r="I3688" s="4"/>
      <c r="V3688" s="6"/>
      <c r="X3688" s="6"/>
    </row>
    <row r="3689" spans="1:24" s="5" customFormat="1" x14ac:dyDescent="0.35">
      <c r="A3689" s="6"/>
      <c r="B3689" s="237"/>
      <c r="C3689" s="6"/>
      <c r="D3689" s="228" t="s">
        <v>393</v>
      </c>
      <c r="E3689" s="229"/>
      <c r="F3689" s="230"/>
      <c r="G3689" s="6"/>
      <c r="H3689" s="6"/>
      <c r="I3689" s="4"/>
      <c r="V3689" s="6"/>
      <c r="X3689" s="6"/>
    </row>
    <row r="3690" spans="1:24" s="5" customFormat="1" x14ac:dyDescent="0.35">
      <c r="A3690" s="6"/>
      <c r="B3690" s="237"/>
      <c r="C3690" s="6"/>
      <c r="D3690" s="228" t="s">
        <v>393</v>
      </c>
      <c r="E3690" s="229"/>
      <c r="F3690" s="230"/>
      <c r="G3690" s="6"/>
      <c r="H3690" s="6"/>
      <c r="I3690" s="4"/>
      <c r="V3690" s="6"/>
      <c r="X3690" s="6"/>
    </row>
    <row r="3691" spans="1:24" s="5" customFormat="1" x14ac:dyDescent="0.35">
      <c r="A3691" s="6"/>
      <c r="B3691" s="237"/>
      <c r="C3691" s="6"/>
      <c r="D3691" s="228" t="s">
        <v>393</v>
      </c>
      <c r="E3691" s="229"/>
      <c r="F3691" s="230"/>
      <c r="G3691" s="6"/>
      <c r="H3691" s="6"/>
      <c r="I3691" s="4"/>
      <c r="V3691" s="6"/>
      <c r="X3691" s="6"/>
    </row>
    <row r="3692" spans="1:24" s="5" customFormat="1" x14ac:dyDescent="0.35">
      <c r="A3692" s="6"/>
      <c r="B3692" s="237"/>
      <c r="C3692" s="6"/>
      <c r="D3692" s="228" t="s">
        <v>393</v>
      </c>
      <c r="E3692" s="229"/>
      <c r="F3692" s="230"/>
      <c r="G3692" s="6"/>
      <c r="H3692" s="6"/>
      <c r="I3692" s="4"/>
      <c r="V3692" s="6"/>
      <c r="X3692" s="6"/>
    </row>
    <row r="3693" spans="1:24" s="5" customFormat="1" x14ac:dyDescent="0.35">
      <c r="A3693" s="6"/>
      <c r="B3693" s="237"/>
      <c r="C3693" s="6"/>
      <c r="D3693" s="228" t="s">
        <v>393</v>
      </c>
      <c r="E3693" s="229"/>
      <c r="F3693" s="230"/>
      <c r="G3693" s="6"/>
      <c r="H3693" s="6"/>
      <c r="I3693" s="4"/>
      <c r="V3693" s="6"/>
      <c r="X3693" s="6"/>
    </row>
    <row r="3694" spans="1:24" s="5" customFormat="1" x14ac:dyDescent="0.35">
      <c r="A3694" s="6"/>
      <c r="B3694" s="237"/>
      <c r="C3694" s="6"/>
      <c r="D3694" s="228" t="s">
        <v>393</v>
      </c>
      <c r="E3694" s="229"/>
      <c r="F3694" s="230"/>
      <c r="G3694" s="6"/>
      <c r="H3694" s="6"/>
      <c r="I3694" s="4"/>
      <c r="V3694" s="6"/>
      <c r="X3694" s="6"/>
    </row>
    <row r="3695" spans="1:24" s="5" customFormat="1" x14ac:dyDescent="0.35">
      <c r="A3695" s="6"/>
      <c r="B3695" s="237"/>
      <c r="C3695" s="6"/>
      <c r="D3695" s="228" t="s">
        <v>393</v>
      </c>
      <c r="E3695" s="229"/>
      <c r="F3695" s="230"/>
      <c r="G3695" s="6"/>
      <c r="H3695" s="6"/>
      <c r="I3695" s="4"/>
      <c r="V3695" s="6"/>
      <c r="X3695" s="6"/>
    </row>
    <row r="3696" spans="1:24" s="5" customFormat="1" x14ac:dyDescent="0.35">
      <c r="A3696" s="6"/>
      <c r="B3696" s="237"/>
      <c r="C3696" s="6"/>
      <c r="D3696" s="228" t="s">
        <v>393</v>
      </c>
      <c r="E3696" s="229"/>
      <c r="F3696" s="230"/>
      <c r="G3696" s="6"/>
      <c r="H3696" s="6"/>
      <c r="I3696" s="4"/>
      <c r="V3696" s="6"/>
      <c r="X3696" s="6"/>
    </row>
    <row r="3697" spans="1:24" s="5" customFormat="1" x14ac:dyDescent="0.35">
      <c r="A3697" s="6"/>
      <c r="B3697" s="237"/>
      <c r="C3697" s="6"/>
      <c r="D3697" s="228" t="s">
        <v>393</v>
      </c>
      <c r="E3697" s="229"/>
      <c r="F3697" s="230"/>
      <c r="G3697" s="6"/>
      <c r="H3697" s="6"/>
      <c r="I3697" s="4"/>
      <c r="V3697" s="6"/>
      <c r="X3697" s="6"/>
    </row>
    <row r="3698" spans="1:24" s="5" customFormat="1" x14ac:dyDescent="0.35">
      <c r="A3698" s="6"/>
      <c r="B3698" s="237"/>
      <c r="C3698" s="6"/>
      <c r="D3698" s="228" t="s">
        <v>393</v>
      </c>
      <c r="E3698" s="229"/>
      <c r="F3698" s="230"/>
      <c r="G3698" s="6"/>
      <c r="H3698" s="6"/>
      <c r="I3698" s="4"/>
      <c r="V3698" s="6"/>
      <c r="X3698" s="6"/>
    </row>
    <row r="3699" spans="1:24" s="5" customFormat="1" x14ac:dyDescent="0.35">
      <c r="A3699" s="6"/>
      <c r="B3699" s="237"/>
      <c r="C3699" s="6"/>
      <c r="D3699" s="228" t="s">
        <v>393</v>
      </c>
      <c r="E3699" s="229"/>
      <c r="F3699" s="230"/>
      <c r="G3699" s="6"/>
      <c r="H3699" s="6"/>
      <c r="I3699" s="4"/>
      <c r="V3699" s="6"/>
      <c r="X3699" s="6"/>
    </row>
    <row r="3700" spans="1:24" s="5" customFormat="1" x14ac:dyDescent="0.35">
      <c r="A3700" s="6"/>
      <c r="B3700" s="237"/>
      <c r="C3700" s="6"/>
      <c r="D3700" s="228" t="s">
        <v>393</v>
      </c>
      <c r="E3700" s="229"/>
      <c r="F3700" s="230"/>
      <c r="G3700" s="6"/>
      <c r="H3700" s="6"/>
      <c r="I3700" s="4"/>
      <c r="V3700" s="6"/>
      <c r="X3700" s="6"/>
    </row>
    <row r="3701" spans="1:24" s="5" customFormat="1" x14ac:dyDescent="0.35">
      <c r="A3701" s="6"/>
      <c r="B3701" s="237"/>
      <c r="C3701" s="6"/>
      <c r="D3701" s="228" t="s">
        <v>393</v>
      </c>
      <c r="E3701" s="229"/>
      <c r="F3701" s="230"/>
      <c r="G3701" s="6"/>
      <c r="H3701" s="6"/>
      <c r="I3701" s="4"/>
      <c r="V3701" s="6"/>
      <c r="X3701" s="6"/>
    </row>
    <row r="3702" spans="1:24" s="5" customFormat="1" x14ac:dyDescent="0.35">
      <c r="A3702" s="6"/>
      <c r="B3702" s="237"/>
      <c r="C3702" s="6"/>
      <c r="D3702" s="228" t="s">
        <v>393</v>
      </c>
      <c r="E3702" s="229"/>
      <c r="F3702" s="230"/>
      <c r="G3702" s="6"/>
      <c r="H3702" s="6"/>
      <c r="I3702" s="4"/>
      <c r="V3702" s="6"/>
      <c r="X3702" s="6"/>
    </row>
    <row r="3703" spans="1:24" s="5" customFormat="1" x14ac:dyDescent="0.35">
      <c r="A3703" s="6"/>
      <c r="B3703" s="237"/>
      <c r="C3703" s="6"/>
      <c r="D3703" s="228" t="s">
        <v>393</v>
      </c>
      <c r="E3703" s="229"/>
      <c r="F3703" s="230"/>
      <c r="G3703" s="6"/>
      <c r="H3703" s="6"/>
      <c r="I3703" s="4"/>
      <c r="V3703" s="6"/>
      <c r="X3703" s="6"/>
    </row>
    <row r="3704" spans="1:24" s="5" customFormat="1" x14ac:dyDescent="0.35">
      <c r="A3704" s="6"/>
      <c r="B3704" s="237"/>
      <c r="C3704" s="6"/>
      <c r="D3704" s="228" t="s">
        <v>393</v>
      </c>
      <c r="E3704" s="229"/>
      <c r="F3704" s="230"/>
      <c r="G3704" s="6"/>
      <c r="H3704" s="6"/>
      <c r="I3704" s="4"/>
      <c r="V3704" s="6"/>
      <c r="X3704" s="6"/>
    </row>
    <row r="3705" spans="1:24" s="5" customFormat="1" x14ac:dyDescent="0.35">
      <c r="A3705" s="6"/>
      <c r="B3705" s="237"/>
      <c r="C3705" s="6"/>
      <c r="D3705" s="228" t="s">
        <v>393</v>
      </c>
      <c r="E3705" s="229"/>
      <c r="F3705" s="230"/>
      <c r="G3705" s="6"/>
      <c r="H3705" s="6"/>
      <c r="I3705" s="4"/>
      <c r="V3705" s="6"/>
      <c r="X3705" s="6"/>
    </row>
    <row r="3706" spans="1:24" s="5" customFormat="1" x14ac:dyDescent="0.35">
      <c r="A3706" s="6"/>
      <c r="B3706" s="237"/>
      <c r="C3706" s="6"/>
      <c r="D3706" s="228" t="s">
        <v>393</v>
      </c>
      <c r="E3706" s="229"/>
      <c r="F3706" s="230"/>
      <c r="G3706" s="6"/>
      <c r="H3706" s="6"/>
      <c r="I3706" s="4"/>
      <c r="V3706" s="6"/>
      <c r="X3706" s="6"/>
    </row>
    <row r="3707" spans="1:24" s="5" customFormat="1" x14ac:dyDescent="0.35">
      <c r="A3707" s="6"/>
      <c r="B3707" s="237"/>
      <c r="C3707" s="6"/>
      <c r="D3707" s="228" t="s">
        <v>393</v>
      </c>
      <c r="E3707" s="229"/>
      <c r="F3707" s="230"/>
      <c r="G3707" s="6"/>
      <c r="H3707" s="6"/>
      <c r="I3707" s="4"/>
      <c r="V3707" s="6"/>
      <c r="X3707" s="6"/>
    </row>
    <row r="3708" spans="1:24" s="5" customFormat="1" x14ac:dyDescent="0.35">
      <c r="A3708" s="6"/>
      <c r="B3708" s="237"/>
      <c r="C3708" s="6"/>
      <c r="D3708" s="228" t="s">
        <v>393</v>
      </c>
      <c r="E3708" s="229"/>
      <c r="F3708" s="230"/>
      <c r="G3708" s="6"/>
      <c r="H3708" s="6"/>
      <c r="I3708" s="4"/>
      <c r="V3708" s="6"/>
      <c r="X3708" s="6"/>
    </row>
    <row r="3709" spans="1:24" s="5" customFormat="1" x14ac:dyDescent="0.35">
      <c r="A3709" s="6"/>
      <c r="B3709" s="237"/>
      <c r="C3709" s="6"/>
      <c r="D3709" s="228" t="s">
        <v>393</v>
      </c>
      <c r="E3709" s="229"/>
      <c r="F3709" s="230"/>
      <c r="G3709" s="6"/>
      <c r="H3709" s="6"/>
      <c r="I3709" s="4"/>
      <c r="V3709" s="6"/>
      <c r="X3709" s="6"/>
    </row>
    <row r="3710" spans="1:24" s="5" customFormat="1" x14ac:dyDescent="0.35">
      <c r="A3710" s="6"/>
      <c r="B3710" s="237"/>
      <c r="C3710" s="6"/>
      <c r="D3710" s="228" t="s">
        <v>393</v>
      </c>
      <c r="E3710" s="229"/>
      <c r="F3710" s="230"/>
      <c r="G3710" s="6"/>
      <c r="H3710" s="6"/>
      <c r="I3710" s="4"/>
      <c r="V3710" s="6"/>
      <c r="X3710" s="6"/>
    </row>
    <row r="3711" spans="1:24" s="5" customFormat="1" x14ac:dyDescent="0.35">
      <c r="A3711" s="6"/>
      <c r="B3711" s="237"/>
      <c r="C3711" s="6"/>
      <c r="D3711" s="228" t="s">
        <v>393</v>
      </c>
      <c r="E3711" s="229"/>
      <c r="F3711" s="230"/>
      <c r="G3711" s="6"/>
      <c r="H3711" s="6"/>
      <c r="I3711" s="4"/>
      <c r="V3711" s="6"/>
      <c r="X3711" s="6"/>
    </row>
    <row r="3712" spans="1:24" s="5" customFormat="1" x14ac:dyDescent="0.35">
      <c r="A3712" s="6"/>
      <c r="B3712" s="237"/>
      <c r="C3712" s="6"/>
      <c r="D3712" s="228" t="s">
        <v>393</v>
      </c>
      <c r="E3712" s="229"/>
      <c r="F3712" s="230"/>
      <c r="G3712" s="6"/>
      <c r="H3712" s="6"/>
      <c r="I3712" s="4"/>
      <c r="V3712" s="6"/>
      <c r="X3712" s="6"/>
    </row>
    <row r="3713" spans="1:24" s="5" customFormat="1" x14ac:dyDescent="0.35">
      <c r="A3713" s="6"/>
      <c r="B3713" s="237"/>
      <c r="C3713" s="6"/>
      <c r="D3713" s="228" t="s">
        <v>393</v>
      </c>
      <c r="E3713" s="229"/>
      <c r="F3713" s="230"/>
      <c r="G3713" s="6"/>
      <c r="H3713" s="6"/>
      <c r="I3713" s="4"/>
      <c r="V3713" s="6"/>
      <c r="X3713" s="6"/>
    </row>
    <row r="3714" spans="1:24" s="5" customFormat="1" x14ac:dyDescent="0.35">
      <c r="A3714" s="6"/>
      <c r="B3714" s="237"/>
      <c r="C3714" s="6"/>
      <c r="D3714" s="228" t="s">
        <v>393</v>
      </c>
      <c r="E3714" s="229"/>
      <c r="F3714" s="230"/>
      <c r="G3714" s="6"/>
      <c r="H3714" s="6"/>
      <c r="I3714" s="4"/>
      <c r="V3714" s="6"/>
      <c r="X3714" s="6"/>
    </row>
    <row r="3715" spans="1:24" s="5" customFormat="1" x14ac:dyDescent="0.35">
      <c r="A3715" s="6"/>
      <c r="B3715" s="237"/>
      <c r="C3715" s="6"/>
      <c r="D3715" s="228" t="s">
        <v>393</v>
      </c>
      <c r="E3715" s="229"/>
      <c r="F3715" s="230"/>
      <c r="G3715" s="6"/>
      <c r="H3715" s="6"/>
      <c r="I3715" s="4"/>
      <c r="V3715" s="6"/>
      <c r="X3715" s="6"/>
    </row>
    <row r="3716" spans="1:24" s="5" customFormat="1" x14ac:dyDescent="0.35">
      <c r="A3716" s="6"/>
      <c r="B3716" s="237"/>
      <c r="C3716" s="6"/>
      <c r="D3716" s="228" t="s">
        <v>393</v>
      </c>
      <c r="E3716" s="229"/>
      <c r="F3716" s="230"/>
      <c r="G3716" s="6"/>
      <c r="H3716" s="6"/>
      <c r="I3716" s="4"/>
      <c r="V3716" s="6"/>
      <c r="X3716" s="6"/>
    </row>
    <row r="3717" spans="1:24" s="5" customFormat="1" x14ac:dyDescent="0.35">
      <c r="A3717" s="6"/>
      <c r="B3717" s="237"/>
      <c r="C3717" s="6"/>
      <c r="D3717" s="228" t="s">
        <v>393</v>
      </c>
      <c r="E3717" s="229"/>
      <c r="F3717" s="230"/>
      <c r="G3717" s="6"/>
      <c r="H3717" s="6"/>
      <c r="I3717" s="4"/>
      <c r="V3717" s="6"/>
      <c r="X3717" s="6"/>
    </row>
    <row r="3718" spans="1:24" s="5" customFormat="1" x14ac:dyDescent="0.35">
      <c r="A3718" s="6"/>
      <c r="B3718" s="237"/>
      <c r="C3718" s="6"/>
      <c r="D3718" s="228" t="s">
        <v>393</v>
      </c>
      <c r="E3718" s="229"/>
      <c r="F3718" s="230"/>
      <c r="G3718" s="6"/>
      <c r="H3718" s="6"/>
      <c r="I3718" s="4"/>
      <c r="V3718" s="6"/>
      <c r="X3718" s="6"/>
    </row>
    <row r="3719" spans="1:24" s="5" customFormat="1" x14ac:dyDescent="0.35">
      <c r="A3719" s="6"/>
      <c r="B3719" s="237"/>
      <c r="C3719" s="6"/>
      <c r="D3719" s="228" t="s">
        <v>393</v>
      </c>
      <c r="E3719" s="229"/>
      <c r="F3719" s="230"/>
      <c r="G3719" s="6"/>
      <c r="H3719" s="6"/>
      <c r="I3719" s="4"/>
      <c r="V3719" s="6"/>
      <c r="X3719" s="6"/>
    </row>
    <row r="3720" spans="1:24" s="5" customFormat="1" x14ac:dyDescent="0.35">
      <c r="A3720" s="6"/>
      <c r="B3720" s="237"/>
      <c r="C3720" s="6"/>
      <c r="D3720" s="228" t="s">
        <v>393</v>
      </c>
      <c r="E3720" s="229"/>
      <c r="F3720" s="230"/>
      <c r="G3720" s="6"/>
      <c r="H3720" s="6"/>
      <c r="I3720" s="4"/>
      <c r="V3720" s="6"/>
      <c r="X3720" s="6"/>
    </row>
    <row r="3721" spans="1:24" s="5" customFormat="1" x14ac:dyDescent="0.35">
      <c r="A3721" s="6"/>
      <c r="B3721" s="237"/>
      <c r="C3721" s="6"/>
      <c r="D3721" s="228" t="s">
        <v>393</v>
      </c>
      <c r="E3721" s="229"/>
      <c r="F3721" s="230"/>
      <c r="G3721" s="6"/>
      <c r="H3721" s="6"/>
      <c r="I3721" s="4"/>
      <c r="V3721" s="6"/>
      <c r="X3721" s="6"/>
    </row>
    <row r="3722" spans="1:24" s="5" customFormat="1" x14ac:dyDescent="0.35">
      <c r="A3722" s="6"/>
      <c r="B3722" s="237"/>
      <c r="C3722" s="6"/>
      <c r="D3722" s="228" t="s">
        <v>393</v>
      </c>
      <c r="E3722" s="229"/>
      <c r="F3722" s="230"/>
      <c r="G3722" s="6"/>
      <c r="H3722" s="6"/>
      <c r="I3722" s="4"/>
      <c r="V3722" s="6"/>
      <c r="X3722" s="6"/>
    </row>
    <row r="3723" spans="1:24" s="5" customFormat="1" x14ac:dyDescent="0.35">
      <c r="A3723" s="6"/>
      <c r="B3723" s="237"/>
      <c r="C3723" s="6"/>
      <c r="D3723" s="228" t="s">
        <v>393</v>
      </c>
      <c r="E3723" s="229"/>
      <c r="F3723" s="230"/>
      <c r="G3723" s="6"/>
      <c r="H3723" s="6"/>
      <c r="I3723" s="4"/>
      <c r="V3723" s="6"/>
      <c r="X3723" s="6"/>
    </row>
    <row r="3724" spans="1:24" s="5" customFormat="1" x14ac:dyDescent="0.35">
      <c r="A3724" s="6"/>
      <c r="B3724" s="237"/>
      <c r="C3724" s="6"/>
      <c r="D3724" s="228" t="s">
        <v>393</v>
      </c>
      <c r="E3724" s="229"/>
      <c r="F3724" s="230"/>
      <c r="G3724" s="6"/>
      <c r="H3724" s="6"/>
      <c r="I3724" s="4"/>
      <c r="V3724" s="6"/>
      <c r="X3724" s="6"/>
    </row>
    <row r="3725" spans="1:24" s="5" customFormat="1" x14ac:dyDescent="0.35">
      <c r="A3725" s="6"/>
      <c r="B3725" s="237"/>
      <c r="C3725" s="6"/>
      <c r="D3725" s="228" t="s">
        <v>393</v>
      </c>
      <c r="E3725" s="229"/>
      <c r="F3725" s="230"/>
      <c r="G3725" s="6"/>
      <c r="H3725" s="6"/>
      <c r="I3725" s="4"/>
      <c r="V3725" s="6"/>
      <c r="X3725" s="6"/>
    </row>
    <row r="3726" spans="1:24" s="5" customFormat="1" x14ac:dyDescent="0.35">
      <c r="A3726" s="6"/>
      <c r="B3726" s="237"/>
      <c r="C3726" s="6"/>
      <c r="D3726" s="228" t="s">
        <v>393</v>
      </c>
      <c r="E3726" s="229"/>
      <c r="F3726" s="230"/>
      <c r="G3726" s="6"/>
      <c r="H3726" s="6"/>
      <c r="I3726" s="4"/>
      <c r="V3726" s="6"/>
      <c r="X3726" s="6"/>
    </row>
    <row r="3727" spans="1:24" s="5" customFormat="1" x14ac:dyDescent="0.35">
      <c r="A3727" s="6"/>
      <c r="B3727" s="237"/>
      <c r="C3727" s="6"/>
      <c r="D3727" s="228" t="s">
        <v>393</v>
      </c>
      <c r="E3727" s="229"/>
      <c r="F3727" s="230"/>
      <c r="G3727" s="6"/>
      <c r="H3727" s="6"/>
      <c r="I3727" s="4"/>
      <c r="V3727" s="6"/>
      <c r="X3727" s="6"/>
    </row>
    <row r="3728" spans="1:24" s="5" customFormat="1" x14ac:dyDescent="0.35">
      <c r="A3728" s="6"/>
      <c r="B3728" s="237"/>
      <c r="C3728" s="6"/>
      <c r="D3728" s="228" t="s">
        <v>393</v>
      </c>
      <c r="E3728" s="229"/>
      <c r="F3728" s="230"/>
      <c r="G3728" s="6"/>
      <c r="H3728" s="6"/>
      <c r="I3728" s="4"/>
      <c r="V3728" s="6"/>
      <c r="X3728" s="6"/>
    </row>
    <row r="3729" spans="1:24" s="5" customFormat="1" x14ac:dyDescent="0.35">
      <c r="A3729" s="6"/>
      <c r="B3729" s="237"/>
      <c r="C3729" s="6"/>
      <c r="D3729" s="228" t="s">
        <v>393</v>
      </c>
      <c r="E3729" s="229"/>
      <c r="F3729" s="230"/>
      <c r="G3729" s="6"/>
      <c r="H3729" s="6"/>
      <c r="I3729" s="4"/>
      <c r="V3729" s="6"/>
      <c r="X3729" s="6"/>
    </row>
    <row r="3730" spans="1:24" s="5" customFormat="1" x14ac:dyDescent="0.35">
      <c r="A3730" s="6"/>
      <c r="B3730" s="237"/>
      <c r="C3730" s="6"/>
      <c r="D3730" s="228" t="s">
        <v>393</v>
      </c>
      <c r="E3730" s="229"/>
      <c r="F3730" s="230"/>
      <c r="G3730" s="6"/>
      <c r="H3730" s="6"/>
      <c r="I3730" s="4"/>
      <c r="V3730" s="6"/>
      <c r="X3730" s="6"/>
    </row>
    <row r="3731" spans="1:24" s="5" customFormat="1" x14ac:dyDescent="0.35">
      <c r="A3731" s="6"/>
      <c r="B3731" s="237"/>
      <c r="C3731" s="6"/>
      <c r="D3731" s="228" t="s">
        <v>393</v>
      </c>
      <c r="E3731" s="229"/>
      <c r="F3731" s="230"/>
      <c r="G3731" s="6"/>
      <c r="H3731" s="6"/>
      <c r="I3731" s="4"/>
      <c r="V3731" s="6"/>
      <c r="X3731" s="6"/>
    </row>
    <row r="3732" spans="1:24" s="5" customFormat="1" x14ac:dyDescent="0.35">
      <c r="A3732" s="6"/>
      <c r="B3732" s="237"/>
      <c r="C3732" s="6"/>
      <c r="D3732" s="228" t="s">
        <v>393</v>
      </c>
      <c r="E3732" s="229"/>
      <c r="F3732" s="230"/>
      <c r="G3732" s="6"/>
      <c r="H3732" s="6"/>
      <c r="I3732" s="4"/>
      <c r="V3732" s="6"/>
      <c r="X3732" s="6"/>
    </row>
    <row r="3733" spans="1:24" s="5" customFormat="1" x14ac:dyDescent="0.35">
      <c r="A3733" s="6"/>
      <c r="B3733" s="237"/>
      <c r="C3733" s="6"/>
      <c r="D3733" s="228" t="s">
        <v>393</v>
      </c>
      <c r="E3733" s="229"/>
      <c r="F3733" s="230"/>
      <c r="G3733" s="6"/>
      <c r="H3733" s="6"/>
      <c r="I3733" s="4"/>
      <c r="V3733" s="6"/>
      <c r="X3733" s="6"/>
    </row>
    <row r="3734" spans="1:24" s="5" customFormat="1" x14ac:dyDescent="0.35">
      <c r="A3734" s="6"/>
      <c r="B3734" s="237"/>
      <c r="C3734" s="6"/>
      <c r="D3734" s="228" t="s">
        <v>393</v>
      </c>
      <c r="E3734" s="229"/>
      <c r="F3734" s="230"/>
      <c r="G3734" s="6"/>
      <c r="H3734" s="6"/>
      <c r="I3734" s="4"/>
      <c r="V3734" s="6"/>
      <c r="X3734" s="6"/>
    </row>
    <row r="3735" spans="1:24" s="5" customFormat="1" x14ac:dyDescent="0.35">
      <c r="A3735" s="6"/>
      <c r="B3735" s="237"/>
      <c r="C3735" s="6"/>
      <c r="D3735" s="228" t="s">
        <v>393</v>
      </c>
      <c r="E3735" s="229"/>
      <c r="F3735" s="230"/>
      <c r="G3735" s="6"/>
      <c r="H3735" s="6"/>
      <c r="I3735" s="4"/>
      <c r="V3735" s="6"/>
      <c r="X3735" s="6"/>
    </row>
    <row r="3736" spans="1:24" s="5" customFormat="1" x14ac:dyDescent="0.35">
      <c r="A3736" s="6"/>
      <c r="B3736" s="237"/>
      <c r="C3736" s="6"/>
      <c r="D3736" s="228" t="s">
        <v>393</v>
      </c>
      <c r="E3736" s="229"/>
      <c r="F3736" s="230"/>
      <c r="G3736" s="6"/>
      <c r="H3736" s="6"/>
      <c r="I3736" s="4"/>
      <c r="V3736" s="6"/>
      <c r="X3736" s="6"/>
    </row>
    <row r="3737" spans="1:24" s="5" customFormat="1" x14ac:dyDescent="0.35">
      <c r="A3737" s="6"/>
      <c r="B3737" s="237"/>
      <c r="C3737" s="6"/>
      <c r="D3737" s="228" t="s">
        <v>393</v>
      </c>
      <c r="E3737" s="229"/>
      <c r="F3737" s="230"/>
      <c r="G3737" s="6"/>
      <c r="H3737" s="6"/>
      <c r="I3737" s="4"/>
      <c r="V3737" s="6"/>
      <c r="X3737" s="6"/>
    </row>
    <row r="3738" spans="1:24" s="5" customFormat="1" x14ac:dyDescent="0.35">
      <c r="A3738" s="6"/>
      <c r="B3738" s="237"/>
      <c r="C3738" s="6"/>
      <c r="D3738" s="228" t="s">
        <v>393</v>
      </c>
      <c r="E3738" s="229"/>
      <c r="F3738" s="230"/>
      <c r="G3738" s="6"/>
      <c r="H3738" s="6"/>
      <c r="I3738" s="4"/>
      <c r="V3738" s="6"/>
      <c r="X3738" s="6"/>
    </row>
    <row r="3739" spans="1:24" s="5" customFormat="1" x14ac:dyDescent="0.35">
      <c r="A3739" s="6"/>
      <c r="B3739" s="237"/>
      <c r="C3739" s="6"/>
      <c r="D3739" s="228" t="s">
        <v>393</v>
      </c>
      <c r="E3739" s="229"/>
      <c r="F3739" s="230"/>
      <c r="G3739" s="6"/>
      <c r="H3739" s="6"/>
      <c r="I3739" s="4"/>
      <c r="V3739" s="6"/>
      <c r="X3739" s="6"/>
    </row>
    <row r="3740" spans="1:24" s="5" customFormat="1" x14ac:dyDescent="0.35">
      <c r="A3740" s="6"/>
      <c r="B3740" s="237"/>
      <c r="C3740" s="6"/>
      <c r="D3740" s="228" t="s">
        <v>393</v>
      </c>
      <c r="E3740" s="229"/>
      <c r="F3740" s="230"/>
      <c r="G3740" s="6"/>
      <c r="H3740" s="6"/>
      <c r="I3740" s="4"/>
      <c r="V3740" s="6"/>
      <c r="X3740" s="6"/>
    </row>
    <row r="3741" spans="1:24" s="5" customFormat="1" x14ac:dyDescent="0.35">
      <c r="A3741" s="6"/>
      <c r="B3741" s="237"/>
      <c r="C3741" s="6"/>
      <c r="D3741" s="228" t="s">
        <v>393</v>
      </c>
      <c r="E3741" s="229"/>
      <c r="F3741" s="230"/>
      <c r="G3741" s="6"/>
      <c r="H3741" s="6"/>
      <c r="I3741" s="4"/>
      <c r="V3741" s="6"/>
      <c r="X3741" s="6"/>
    </row>
    <row r="3742" spans="1:24" s="5" customFormat="1" x14ac:dyDescent="0.35">
      <c r="A3742" s="6"/>
      <c r="B3742" s="237"/>
      <c r="C3742" s="6"/>
      <c r="D3742" s="228" t="s">
        <v>393</v>
      </c>
      <c r="E3742" s="229"/>
      <c r="F3742" s="230"/>
      <c r="G3742" s="6"/>
      <c r="H3742" s="6"/>
      <c r="I3742" s="4"/>
      <c r="V3742" s="6"/>
      <c r="X3742" s="6"/>
    </row>
    <row r="3743" spans="1:24" s="5" customFormat="1" x14ac:dyDescent="0.35">
      <c r="A3743" s="6"/>
      <c r="B3743" s="237"/>
      <c r="C3743" s="6"/>
      <c r="D3743" s="228" t="s">
        <v>393</v>
      </c>
      <c r="E3743" s="229"/>
      <c r="F3743" s="230"/>
      <c r="G3743" s="6"/>
      <c r="H3743" s="6"/>
      <c r="I3743" s="4"/>
      <c r="V3743" s="6"/>
      <c r="X3743" s="6"/>
    </row>
    <row r="3744" spans="1:24" s="5" customFormat="1" x14ac:dyDescent="0.35">
      <c r="A3744" s="6"/>
      <c r="B3744" s="237"/>
      <c r="C3744" s="6"/>
      <c r="D3744" s="228" t="s">
        <v>393</v>
      </c>
      <c r="E3744" s="229"/>
      <c r="F3744" s="230"/>
      <c r="G3744" s="6"/>
      <c r="H3744" s="6"/>
      <c r="I3744" s="4"/>
      <c r="V3744" s="6"/>
      <c r="X3744" s="6"/>
    </row>
    <row r="3745" spans="1:24" s="5" customFormat="1" x14ac:dyDescent="0.35">
      <c r="A3745" s="6"/>
      <c r="B3745" s="237"/>
      <c r="C3745" s="6"/>
      <c r="D3745" s="228" t="s">
        <v>393</v>
      </c>
      <c r="E3745" s="229"/>
      <c r="F3745" s="230"/>
      <c r="G3745" s="6"/>
      <c r="H3745" s="6"/>
      <c r="I3745" s="4"/>
      <c r="V3745" s="6"/>
      <c r="X3745" s="6"/>
    </row>
    <row r="3746" spans="1:24" s="5" customFormat="1" x14ac:dyDescent="0.35">
      <c r="A3746" s="6"/>
      <c r="B3746" s="237"/>
      <c r="C3746" s="6"/>
      <c r="D3746" s="228" t="s">
        <v>393</v>
      </c>
      <c r="E3746" s="229"/>
      <c r="F3746" s="230"/>
      <c r="G3746" s="6"/>
      <c r="H3746" s="6"/>
      <c r="I3746" s="4"/>
      <c r="V3746" s="6"/>
      <c r="X3746" s="6"/>
    </row>
    <row r="3747" spans="1:24" s="5" customFormat="1" x14ac:dyDescent="0.35">
      <c r="A3747" s="6"/>
      <c r="B3747" s="237"/>
      <c r="C3747" s="6"/>
      <c r="D3747" s="228" t="s">
        <v>393</v>
      </c>
      <c r="E3747" s="229"/>
      <c r="F3747" s="230"/>
      <c r="G3747" s="6"/>
      <c r="H3747" s="6"/>
      <c r="I3747" s="4"/>
      <c r="V3747" s="6"/>
      <c r="X3747" s="6"/>
    </row>
    <row r="3748" spans="1:24" s="5" customFormat="1" x14ac:dyDescent="0.35">
      <c r="A3748" s="6"/>
      <c r="B3748" s="237"/>
      <c r="C3748" s="6"/>
      <c r="D3748" s="228" t="s">
        <v>393</v>
      </c>
      <c r="E3748" s="229"/>
      <c r="F3748" s="230"/>
      <c r="G3748" s="6"/>
      <c r="H3748" s="6"/>
      <c r="I3748" s="4"/>
      <c r="V3748" s="6"/>
      <c r="X3748" s="6"/>
    </row>
    <row r="3749" spans="1:24" s="5" customFormat="1" x14ac:dyDescent="0.35">
      <c r="A3749" s="6"/>
      <c r="B3749" s="237"/>
      <c r="C3749" s="6"/>
      <c r="D3749" s="228" t="s">
        <v>393</v>
      </c>
      <c r="E3749" s="229"/>
      <c r="F3749" s="230"/>
      <c r="G3749" s="6"/>
      <c r="H3749" s="6"/>
      <c r="I3749" s="4"/>
      <c r="V3749" s="6"/>
      <c r="X3749" s="6"/>
    </row>
    <row r="3750" spans="1:24" s="5" customFormat="1" x14ac:dyDescent="0.35">
      <c r="A3750" s="6"/>
      <c r="B3750" s="237"/>
      <c r="C3750" s="6"/>
      <c r="D3750" s="228" t="s">
        <v>393</v>
      </c>
      <c r="E3750" s="229"/>
      <c r="F3750" s="230"/>
      <c r="G3750" s="6"/>
      <c r="H3750" s="6"/>
      <c r="I3750" s="4"/>
      <c r="V3750" s="6"/>
      <c r="X3750" s="6"/>
    </row>
    <row r="3751" spans="1:24" s="5" customFormat="1" x14ac:dyDescent="0.35">
      <c r="A3751" s="6"/>
      <c r="B3751" s="237"/>
      <c r="C3751" s="6"/>
      <c r="D3751" s="228" t="s">
        <v>393</v>
      </c>
      <c r="E3751" s="229"/>
      <c r="F3751" s="230"/>
      <c r="G3751" s="6"/>
      <c r="H3751" s="6"/>
      <c r="I3751" s="4"/>
      <c r="V3751" s="6"/>
      <c r="X3751" s="6"/>
    </row>
    <row r="3752" spans="1:24" s="5" customFormat="1" x14ac:dyDescent="0.35">
      <c r="A3752" s="6"/>
      <c r="B3752" s="237"/>
      <c r="C3752" s="6"/>
      <c r="D3752" s="228" t="s">
        <v>393</v>
      </c>
      <c r="E3752" s="229"/>
      <c r="F3752" s="230"/>
      <c r="G3752" s="6"/>
      <c r="H3752" s="6"/>
      <c r="I3752" s="4"/>
      <c r="V3752" s="6"/>
      <c r="X3752" s="6"/>
    </row>
    <row r="3753" spans="1:24" s="5" customFormat="1" x14ac:dyDescent="0.35">
      <c r="A3753" s="6"/>
      <c r="B3753" s="237"/>
      <c r="C3753" s="6"/>
      <c r="D3753" s="228" t="s">
        <v>393</v>
      </c>
      <c r="E3753" s="229"/>
      <c r="F3753" s="230"/>
      <c r="G3753" s="6"/>
      <c r="H3753" s="6"/>
      <c r="I3753" s="4"/>
      <c r="V3753" s="6"/>
      <c r="X3753" s="6"/>
    </row>
    <row r="3754" spans="1:24" s="5" customFormat="1" x14ac:dyDescent="0.35">
      <c r="A3754" s="6"/>
      <c r="B3754" s="237"/>
      <c r="C3754" s="6"/>
      <c r="D3754" s="228" t="s">
        <v>393</v>
      </c>
      <c r="E3754" s="229"/>
      <c r="F3754" s="230"/>
      <c r="G3754" s="6"/>
      <c r="H3754" s="6"/>
      <c r="I3754" s="4"/>
      <c r="V3754" s="6"/>
      <c r="X3754" s="6"/>
    </row>
    <row r="3755" spans="1:24" s="5" customFormat="1" x14ac:dyDescent="0.35">
      <c r="A3755" s="6"/>
      <c r="B3755" s="237"/>
      <c r="C3755" s="6"/>
      <c r="D3755" s="228" t="s">
        <v>393</v>
      </c>
      <c r="E3755" s="229"/>
      <c r="F3755" s="230"/>
      <c r="G3755" s="6"/>
      <c r="H3755" s="6"/>
      <c r="I3755" s="4"/>
      <c r="V3755" s="6"/>
      <c r="X3755" s="6"/>
    </row>
    <row r="3756" spans="1:24" s="5" customFormat="1" x14ac:dyDescent="0.35">
      <c r="A3756" s="6"/>
      <c r="B3756" s="237"/>
      <c r="C3756" s="6"/>
      <c r="D3756" s="228" t="s">
        <v>393</v>
      </c>
      <c r="E3756" s="229"/>
      <c r="F3756" s="230"/>
      <c r="G3756" s="6"/>
      <c r="H3756" s="6"/>
      <c r="I3756" s="4"/>
      <c r="V3756" s="6"/>
      <c r="X3756" s="6"/>
    </row>
    <row r="3757" spans="1:24" s="5" customFormat="1" x14ac:dyDescent="0.35">
      <c r="A3757" s="6"/>
      <c r="B3757" s="237"/>
      <c r="C3757" s="6"/>
      <c r="D3757" s="228" t="s">
        <v>393</v>
      </c>
      <c r="E3757" s="229"/>
      <c r="F3757" s="230"/>
      <c r="G3757" s="6"/>
      <c r="H3757" s="6"/>
      <c r="I3757" s="4"/>
      <c r="V3757" s="6"/>
      <c r="X3757" s="6"/>
    </row>
    <row r="3758" spans="1:24" s="5" customFormat="1" x14ac:dyDescent="0.35">
      <c r="A3758" s="6"/>
      <c r="B3758" s="237"/>
      <c r="C3758" s="6"/>
      <c r="D3758" s="228" t="s">
        <v>393</v>
      </c>
      <c r="E3758" s="229"/>
      <c r="F3758" s="230"/>
      <c r="G3758" s="6"/>
      <c r="H3758" s="6"/>
      <c r="I3758" s="4"/>
      <c r="V3758" s="6"/>
      <c r="X3758" s="6"/>
    </row>
    <row r="3759" spans="1:24" s="5" customFormat="1" x14ac:dyDescent="0.35">
      <c r="A3759" s="6"/>
      <c r="B3759" s="237"/>
      <c r="C3759" s="6"/>
      <c r="D3759" s="228" t="s">
        <v>393</v>
      </c>
      <c r="E3759" s="229"/>
      <c r="F3759" s="230"/>
      <c r="G3759" s="6"/>
      <c r="H3759" s="6"/>
      <c r="I3759" s="4"/>
      <c r="V3759" s="6"/>
      <c r="X3759" s="6"/>
    </row>
    <row r="3760" spans="1:24" s="5" customFormat="1" x14ac:dyDescent="0.35">
      <c r="A3760" s="6"/>
      <c r="B3760" s="237"/>
      <c r="C3760" s="6"/>
      <c r="D3760" s="228" t="s">
        <v>393</v>
      </c>
      <c r="E3760" s="229"/>
      <c r="F3760" s="230"/>
      <c r="G3760" s="6"/>
      <c r="H3760" s="6"/>
      <c r="I3760" s="4"/>
      <c r="V3760" s="6"/>
      <c r="X3760" s="6"/>
    </row>
    <row r="3761" spans="1:24" s="5" customFormat="1" x14ac:dyDescent="0.35">
      <c r="A3761" s="6"/>
      <c r="B3761" s="237"/>
      <c r="C3761" s="6"/>
      <c r="D3761" s="228" t="s">
        <v>393</v>
      </c>
      <c r="E3761" s="229"/>
      <c r="F3761" s="230"/>
      <c r="G3761" s="6"/>
      <c r="H3761" s="6"/>
      <c r="I3761" s="4"/>
      <c r="V3761" s="6"/>
      <c r="X3761" s="6"/>
    </row>
    <row r="3762" spans="1:24" s="5" customFormat="1" x14ac:dyDescent="0.35">
      <c r="A3762" s="6"/>
      <c r="B3762" s="237"/>
      <c r="C3762" s="6"/>
      <c r="D3762" s="228" t="s">
        <v>393</v>
      </c>
      <c r="E3762" s="229"/>
      <c r="F3762" s="230"/>
      <c r="G3762" s="6"/>
      <c r="H3762" s="6"/>
      <c r="I3762" s="4"/>
      <c r="V3762" s="6"/>
      <c r="X3762" s="6"/>
    </row>
    <row r="3763" spans="1:24" s="5" customFormat="1" x14ac:dyDescent="0.35">
      <c r="A3763" s="6"/>
      <c r="B3763" s="237"/>
      <c r="C3763" s="6"/>
      <c r="D3763" s="228" t="s">
        <v>393</v>
      </c>
      <c r="E3763" s="229"/>
      <c r="F3763" s="230"/>
      <c r="G3763" s="6"/>
      <c r="H3763" s="6"/>
      <c r="I3763" s="4"/>
      <c r="V3763" s="6"/>
      <c r="X3763" s="6"/>
    </row>
    <row r="3764" spans="1:24" s="5" customFormat="1" x14ac:dyDescent="0.35">
      <c r="A3764" s="6"/>
      <c r="B3764" s="237"/>
      <c r="C3764" s="6"/>
      <c r="D3764" s="228" t="s">
        <v>393</v>
      </c>
      <c r="E3764" s="229"/>
      <c r="F3764" s="230"/>
      <c r="G3764" s="6"/>
      <c r="H3764" s="6"/>
      <c r="I3764" s="4"/>
      <c r="V3764" s="6"/>
      <c r="X3764" s="6"/>
    </row>
    <row r="3765" spans="1:24" s="5" customFormat="1" x14ac:dyDescent="0.35">
      <c r="A3765" s="6"/>
      <c r="B3765" s="237"/>
      <c r="C3765" s="6"/>
      <c r="D3765" s="228" t="s">
        <v>393</v>
      </c>
      <c r="E3765" s="229"/>
      <c r="F3765" s="230"/>
      <c r="G3765" s="6"/>
      <c r="H3765" s="6"/>
      <c r="I3765" s="4"/>
      <c r="V3765" s="6"/>
      <c r="X3765" s="6"/>
    </row>
    <row r="3766" spans="1:24" s="5" customFormat="1" x14ac:dyDescent="0.35">
      <c r="A3766" s="6"/>
      <c r="B3766" s="237"/>
      <c r="C3766" s="6"/>
      <c r="D3766" s="228" t="s">
        <v>393</v>
      </c>
      <c r="E3766" s="229"/>
      <c r="F3766" s="230"/>
      <c r="G3766" s="6"/>
      <c r="H3766" s="6"/>
      <c r="I3766" s="4"/>
      <c r="V3766" s="6"/>
      <c r="X3766" s="6"/>
    </row>
    <row r="3767" spans="1:24" s="5" customFormat="1" x14ac:dyDescent="0.35">
      <c r="A3767" s="6"/>
      <c r="B3767" s="237"/>
      <c r="C3767" s="6"/>
      <c r="D3767" s="228" t="s">
        <v>393</v>
      </c>
      <c r="E3767" s="229"/>
      <c r="F3767" s="230"/>
      <c r="G3767" s="6"/>
      <c r="H3767" s="6"/>
      <c r="I3767" s="4"/>
      <c r="V3767" s="6"/>
      <c r="X3767" s="6"/>
    </row>
    <row r="3768" spans="1:24" s="5" customFormat="1" x14ac:dyDescent="0.35">
      <c r="A3768" s="6"/>
      <c r="B3768" s="237"/>
      <c r="C3768" s="6"/>
      <c r="D3768" s="228" t="s">
        <v>393</v>
      </c>
      <c r="E3768" s="229"/>
      <c r="F3768" s="230"/>
      <c r="G3768" s="6"/>
      <c r="H3768" s="6"/>
      <c r="I3768" s="4"/>
      <c r="V3768" s="6"/>
      <c r="X3768" s="6"/>
    </row>
    <row r="3769" spans="1:24" s="5" customFormat="1" x14ac:dyDescent="0.35">
      <c r="A3769" s="6"/>
      <c r="B3769" s="237"/>
      <c r="C3769" s="6"/>
      <c r="D3769" s="228" t="s">
        <v>393</v>
      </c>
      <c r="E3769" s="229"/>
      <c r="F3769" s="230"/>
      <c r="G3769" s="6"/>
      <c r="H3769" s="6"/>
      <c r="I3769" s="4"/>
      <c r="V3769" s="6"/>
      <c r="X3769" s="6"/>
    </row>
    <row r="3770" spans="1:24" s="5" customFormat="1" x14ac:dyDescent="0.35">
      <c r="A3770" s="6"/>
      <c r="B3770" s="237"/>
      <c r="C3770" s="6"/>
      <c r="D3770" s="228" t="s">
        <v>393</v>
      </c>
      <c r="E3770" s="229"/>
      <c r="F3770" s="230"/>
      <c r="G3770" s="6"/>
      <c r="H3770" s="6"/>
      <c r="I3770" s="4"/>
      <c r="V3770" s="6"/>
      <c r="X3770" s="6"/>
    </row>
    <row r="3771" spans="1:24" s="5" customFormat="1" x14ac:dyDescent="0.35">
      <c r="A3771" s="6"/>
      <c r="B3771" s="237"/>
      <c r="C3771" s="6"/>
      <c r="D3771" s="228" t="s">
        <v>393</v>
      </c>
      <c r="E3771" s="229"/>
      <c r="F3771" s="230"/>
      <c r="G3771" s="6"/>
      <c r="H3771" s="6"/>
      <c r="I3771" s="4"/>
      <c r="V3771" s="6"/>
      <c r="X3771" s="6"/>
    </row>
    <row r="3772" spans="1:24" s="5" customFormat="1" x14ac:dyDescent="0.35">
      <c r="A3772" s="6"/>
      <c r="B3772" s="237"/>
      <c r="C3772" s="6"/>
      <c r="D3772" s="228" t="s">
        <v>393</v>
      </c>
      <c r="E3772" s="229"/>
      <c r="F3772" s="230"/>
      <c r="G3772" s="6"/>
      <c r="H3772" s="6"/>
      <c r="I3772" s="4"/>
      <c r="V3772" s="6"/>
      <c r="X3772" s="6"/>
    </row>
    <row r="3773" spans="1:24" s="5" customFormat="1" x14ac:dyDescent="0.35">
      <c r="A3773" s="6"/>
      <c r="B3773" s="237"/>
      <c r="C3773" s="6"/>
      <c r="D3773" s="228" t="s">
        <v>393</v>
      </c>
      <c r="E3773" s="229"/>
      <c r="F3773" s="230"/>
      <c r="G3773" s="6"/>
      <c r="H3773" s="6"/>
      <c r="I3773" s="4"/>
      <c r="V3773" s="6"/>
      <c r="X3773" s="6"/>
    </row>
    <row r="3774" spans="1:24" s="5" customFormat="1" x14ac:dyDescent="0.35">
      <c r="A3774" s="6"/>
      <c r="B3774" s="237"/>
      <c r="C3774" s="6"/>
      <c r="D3774" s="228" t="s">
        <v>393</v>
      </c>
      <c r="E3774" s="229"/>
      <c r="F3774" s="230"/>
      <c r="G3774" s="6"/>
      <c r="H3774" s="6"/>
      <c r="I3774" s="4"/>
      <c r="V3774" s="6"/>
      <c r="X3774" s="6"/>
    </row>
    <row r="3775" spans="1:24" s="5" customFormat="1" x14ac:dyDescent="0.35">
      <c r="A3775" s="6"/>
      <c r="B3775" s="237"/>
      <c r="C3775" s="6"/>
      <c r="D3775" s="228" t="s">
        <v>393</v>
      </c>
      <c r="E3775" s="229"/>
      <c r="F3775" s="230"/>
      <c r="G3775" s="6"/>
      <c r="H3775" s="6"/>
      <c r="I3775" s="4"/>
      <c r="V3775" s="6"/>
      <c r="X3775" s="6"/>
    </row>
    <row r="3776" spans="1:24" s="5" customFormat="1" x14ac:dyDescent="0.35">
      <c r="A3776" s="6"/>
      <c r="B3776" s="237"/>
      <c r="C3776" s="6"/>
      <c r="D3776" s="228" t="s">
        <v>393</v>
      </c>
      <c r="E3776" s="229"/>
      <c r="F3776" s="230"/>
      <c r="G3776" s="6"/>
      <c r="H3776" s="6"/>
      <c r="I3776" s="4"/>
      <c r="V3776" s="6"/>
      <c r="X3776" s="6"/>
    </row>
    <row r="3777" spans="1:24" s="5" customFormat="1" x14ac:dyDescent="0.35">
      <c r="A3777" s="6"/>
      <c r="B3777" s="237"/>
      <c r="C3777" s="6"/>
      <c r="D3777" s="228" t="s">
        <v>393</v>
      </c>
      <c r="E3777" s="229"/>
      <c r="F3777" s="230"/>
      <c r="G3777" s="6"/>
      <c r="H3777" s="6"/>
      <c r="I3777" s="4"/>
      <c r="V3777" s="6"/>
      <c r="X3777" s="6"/>
    </row>
    <row r="3778" spans="1:24" s="5" customFormat="1" x14ac:dyDescent="0.35">
      <c r="A3778" s="6"/>
      <c r="B3778" s="237"/>
      <c r="C3778" s="6"/>
      <c r="D3778" s="228" t="s">
        <v>393</v>
      </c>
      <c r="E3778" s="229"/>
      <c r="F3778" s="230"/>
      <c r="G3778" s="6"/>
      <c r="H3778" s="6"/>
      <c r="I3778" s="4"/>
      <c r="V3778" s="6"/>
      <c r="X3778" s="6"/>
    </row>
    <row r="3779" spans="1:24" s="5" customFormat="1" x14ac:dyDescent="0.35">
      <c r="A3779" s="6"/>
      <c r="B3779" s="237"/>
      <c r="C3779" s="6"/>
      <c r="D3779" s="228" t="s">
        <v>393</v>
      </c>
      <c r="E3779" s="229"/>
      <c r="F3779" s="230"/>
      <c r="G3779" s="6"/>
      <c r="H3779" s="6"/>
      <c r="I3779" s="4"/>
      <c r="V3779" s="6"/>
      <c r="X3779" s="6"/>
    </row>
    <row r="3780" spans="1:24" s="5" customFormat="1" x14ac:dyDescent="0.35">
      <c r="A3780" s="6"/>
      <c r="B3780" s="237"/>
      <c r="C3780" s="6"/>
      <c r="D3780" s="228" t="s">
        <v>393</v>
      </c>
      <c r="E3780" s="229"/>
      <c r="F3780" s="230"/>
      <c r="G3780" s="6"/>
      <c r="H3780" s="6"/>
      <c r="I3780" s="4"/>
      <c r="V3780" s="6"/>
      <c r="X3780" s="6"/>
    </row>
    <row r="3781" spans="1:24" s="5" customFormat="1" x14ac:dyDescent="0.35">
      <c r="A3781" s="6"/>
      <c r="B3781" s="237"/>
      <c r="C3781" s="6"/>
      <c r="D3781" s="228" t="s">
        <v>393</v>
      </c>
      <c r="E3781" s="229"/>
      <c r="F3781" s="230"/>
      <c r="G3781" s="6"/>
      <c r="H3781" s="6"/>
      <c r="I3781" s="4"/>
      <c r="V3781" s="6"/>
      <c r="X3781" s="6"/>
    </row>
    <row r="3782" spans="1:24" s="5" customFormat="1" x14ac:dyDescent="0.35">
      <c r="A3782" s="6"/>
      <c r="B3782" s="237"/>
      <c r="C3782" s="6"/>
      <c r="D3782" s="228" t="s">
        <v>393</v>
      </c>
      <c r="E3782" s="229"/>
      <c r="F3782" s="230"/>
      <c r="G3782" s="6"/>
      <c r="H3782" s="6"/>
      <c r="I3782" s="4"/>
      <c r="V3782" s="6"/>
      <c r="X3782" s="6"/>
    </row>
    <row r="3783" spans="1:24" s="5" customFormat="1" x14ac:dyDescent="0.35">
      <c r="A3783" s="6"/>
      <c r="B3783" s="237"/>
      <c r="C3783" s="6"/>
      <c r="D3783" s="228" t="s">
        <v>393</v>
      </c>
      <c r="E3783" s="229"/>
      <c r="F3783" s="230"/>
      <c r="G3783" s="6"/>
      <c r="H3783" s="6"/>
      <c r="I3783" s="4"/>
      <c r="V3783" s="6"/>
      <c r="X3783" s="6"/>
    </row>
    <row r="3784" spans="1:24" s="5" customFormat="1" x14ac:dyDescent="0.35">
      <c r="A3784" s="6"/>
      <c r="B3784" s="237"/>
      <c r="C3784" s="6"/>
      <c r="D3784" s="228" t="s">
        <v>393</v>
      </c>
      <c r="E3784" s="229"/>
      <c r="F3784" s="230"/>
      <c r="G3784" s="6"/>
      <c r="H3784" s="6"/>
      <c r="I3784" s="4"/>
      <c r="V3784" s="6"/>
      <c r="X3784" s="6"/>
    </row>
    <row r="3785" spans="1:24" s="5" customFormat="1" x14ac:dyDescent="0.35">
      <c r="A3785" s="6"/>
      <c r="B3785" s="237"/>
      <c r="C3785" s="6"/>
      <c r="D3785" s="228" t="s">
        <v>393</v>
      </c>
      <c r="E3785" s="229"/>
      <c r="F3785" s="230"/>
      <c r="G3785" s="6"/>
      <c r="H3785" s="6"/>
      <c r="I3785" s="4"/>
      <c r="V3785" s="6"/>
      <c r="X3785" s="6"/>
    </row>
    <row r="3786" spans="1:24" s="5" customFormat="1" x14ac:dyDescent="0.35">
      <c r="A3786" s="6"/>
      <c r="B3786" s="237"/>
      <c r="C3786" s="6"/>
      <c r="D3786" s="228" t="s">
        <v>393</v>
      </c>
      <c r="E3786" s="229"/>
      <c r="F3786" s="230"/>
      <c r="G3786" s="6"/>
      <c r="H3786" s="6"/>
      <c r="I3786" s="4"/>
      <c r="V3786" s="6"/>
      <c r="X3786" s="6"/>
    </row>
    <row r="3787" spans="1:24" s="5" customFormat="1" x14ac:dyDescent="0.35">
      <c r="A3787" s="6"/>
      <c r="B3787" s="237"/>
      <c r="C3787" s="6"/>
      <c r="D3787" s="228" t="s">
        <v>393</v>
      </c>
      <c r="E3787" s="229"/>
      <c r="F3787" s="230"/>
      <c r="G3787" s="6"/>
      <c r="H3787" s="6"/>
      <c r="I3787" s="4"/>
      <c r="V3787" s="6"/>
      <c r="X3787" s="6"/>
    </row>
    <row r="3788" spans="1:24" s="5" customFormat="1" x14ac:dyDescent="0.35">
      <c r="A3788" s="6"/>
      <c r="B3788" s="237"/>
      <c r="C3788" s="6"/>
      <c r="D3788" s="228" t="s">
        <v>393</v>
      </c>
      <c r="E3788" s="229"/>
      <c r="F3788" s="230"/>
      <c r="G3788" s="6"/>
      <c r="H3788" s="6"/>
      <c r="I3788" s="4"/>
      <c r="V3788" s="6"/>
      <c r="X3788" s="6"/>
    </row>
    <row r="3789" spans="1:24" s="5" customFormat="1" x14ac:dyDescent="0.35">
      <c r="A3789" s="6"/>
      <c r="B3789" s="237"/>
      <c r="C3789" s="6"/>
      <c r="D3789" s="228" t="s">
        <v>393</v>
      </c>
      <c r="E3789" s="229"/>
      <c r="F3789" s="230"/>
      <c r="G3789" s="6"/>
      <c r="H3789" s="6"/>
      <c r="I3789" s="4"/>
      <c r="V3789" s="6"/>
      <c r="X3789" s="6"/>
    </row>
    <row r="3790" spans="1:24" s="5" customFormat="1" x14ac:dyDescent="0.35">
      <c r="A3790" s="6"/>
      <c r="B3790" s="237"/>
      <c r="C3790" s="6"/>
      <c r="D3790" s="228" t="s">
        <v>393</v>
      </c>
      <c r="E3790" s="229"/>
      <c r="F3790" s="230"/>
      <c r="G3790" s="6"/>
      <c r="H3790" s="6"/>
      <c r="I3790" s="4"/>
      <c r="V3790" s="6"/>
      <c r="X3790" s="6"/>
    </row>
    <row r="3791" spans="1:24" s="5" customFormat="1" x14ac:dyDescent="0.35">
      <c r="A3791" s="6"/>
      <c r="B3791" s="237"/>
      <c r="C3791" s="6"/>
      <c r="D3791" s="228" t="s">
        <v>393</v>
      </c>
      <c r="E3791" s="229"/>
      <c r="F3791" s="230"/>
      <c r="G3791" s="6"/>
      <c r="H3791" s="6"/>
      <c r="I3791" s="4"/>
      <c r="V3791" s="6"/>
      <c r="X3791" s="6"/>
    </row>
    <row r="3792" spans="1:24" s="5" customFormat="1" x14ac:dyDescent="0.35">
      <c r="A3792" s="6"/>
      <c r="B3792" s="237"/>
      <c r="C3792" s="6"/>
      <c r="D3792" s="228" t="s">
        <v>393</v>
      </c>
      <c r="E3792" s="229"/>
      <c r="F3792" s="230"/>
      <c r="G3792" s="6"/>
      <c r="H3792" s="6"/>
      <c r="I3792" s="4"/>
      <c r="V3792" s="6"/>
      <c r="X3792" s="6"/>
    </row>
    <row r="3793" spans="1:24" s="5" customFormat="1" x14ac:dyDescent="0.35">
      <c r="A3793" s="6"/>
      <c r="B3793" s="237"/>
      <c r="C3793" s="6"/>
      <c r="D3793" s="228" t="s">
        <v>393</v>
      </c>
      <c r="E3793" s="229"/>
      <c r="F3793" s="230"/>
      <c r="G3793" s="6"/>
      <c r="H3793" s="6"/>
      <c r="I3793" s="4"/>
      <c r="V3793" s="6"/>
      <c r="X3793" s="6"/>
    </row>
    <row r="3794" spans="1:24" s="5" customFormat="1" x14ac:dyDescent="0.35">
      <c r="A3794" s="6"/>
      <c r="B3794" s="237"/>
      <c r="C3794" s="6"/>
      <c r="D3794" s="228" t="s">
        <v>393</v>
      </c>
      <c r="E3794" s="229"/>
      <c r="F3794" s="230"/>
      <c r="G3794" s="6"/>
      <c r="H3794" s="6"/>
      <c r="I3794" s="4"/>
      <c r="V3794" s="6"/>
      <c r="X3794" s="6"/>
    </row>
    <row r="3795" spans="1:24" s="5" customFormat="1" x14ac:dyDescent="0.35">
      <c r="A3795" s="6"/>
      <c r="B3795" s="237"/>
      <c r="C3795" s="6"/>
      <c r="D3795" s="228" t="s">
        <v>393</v>
      </c>
      <c r="E3795" s="229"/>
      <c r="F3795" s="230"/>
      <c r="G3795" s="6"/>
      <c r="H3795" s="6"/>
      <c r="I3795" s="4"/>
      <c r="V3795" s="6"/>
      <c r="X3795" s="6"/>
    </row>
    <row r="3796" spans="1:24" s="5" customFormat="1" x14ac:dyDescent="0.35">
      <c r="A3796" s="6"/>
      <c r="B3796" s="237"/>
      <c r="C3796" s="6"/>
      <c r="D3796" s="228" t="s">
        <v>393</v>
      </c>
      <c r="E3796" s="229"/>
      <c r="F3796" s="230"/>
      <c r="G3796" s="6"/>
      <c r="H3796" s="6"/>
      <c r="I3796" s="4"/>
      <c r="V3796" s="6"/>
      <c r="X3796" s="6"/>
    </row>
    <row r="3797" spans="1:24" s="5" customFormat="1" x14ac:dyDescent="0.35">
      <c r="A3797" s="6"/>
      <c r="B3797" s="237"/>
      <c r="C3797" s="6"/>
      <c r="D3797" s="228" t="s">
        <v>393</v>
      </c>
      <c r="E3797" s="229"/>
      <c r="F3797" s="230"/>
      <c r="G3797" s="6"/>
      <c r="H3797" s="6"/>
      <c r="I3797" s="4"/>
      <c r="V3797" s="6"/>
      <c r="X3797" s="6"/>
    </row>
    <row r="3798" spans="1:24" s="5" customFormat="1" x14ac:dyDescent="0.35">
      <c r="A3798" s="6"/>
      <c r="B3798" s="237"/>
      <c r="C3798" s="6"/>
      <c r="D3798" s="228" t="s">
        <v>393</v>
      </c>
      <c r="E3798" s="229"/>
      <c r="F3798" s="230"/>
      <c r="G3798" s="6"/>
      <c r="H3798" s="6"/>
      <c r="I3798" s="4"/>
      <c r="V3798" s="6"/>
      <c r="X3798" s="6"/>
    </row>
    <row r="3799" spans="1:24" s="5" customFormat="1" x14ac:dyDescent="0.35">
      <c r="A3799" s="6"/>
      <c r="B3799" s="237"/>
      <c r="C3799" s="6"/>
      <c r="D3799" s="228" t="s">
        <v>393</v>
      </c>
      <c r="E3799" s="229"/>
      <c r="F3799" s="230"/>
      <c r="G3799" s="6"/>
      <c r="H3799" s="6"/>
      <c r="I3799" s="4"/>
      <c r="V3799" s="6"/>
      <c r="X3799" s="6"/>
    </row>
    <row r="3800" spans="1:24" s="5" customFormat="1" x14ac:dyDescent="0.35">
      <c r="A3800" s="6"/>
      <c r="B3800" s="237"/>
      <c r="C3800" s="6"/>
      <c r="D3800" s="228" t="s">
        <v>393</v>
      </c>
      <c r="E3800" s="229"/>
      <c r="F3800" s="230"/>
      <c r="G3800" s="6"/>
      <c r="H3800" s="6"/>
      <c r="I3800" s="4"/>
      <c r="V3800" s="6"/>
      <c r="X3800" s="6"/>
    </row>
    <row r="3801" spans="1:24" s="5" customFormat="1" x14ac:dyDescent="0.35">
      <c r="A3801" s="6"/>
      <c r="B3801" s="237"/>
      <c r="C3801" s="6"/>
      <c r="D3801" s="228" t="s">
        <v>393</v>
      </c>
      <c r="E3801" s="229"/>
      <c r="F3801" s="230"/>
      <c r="G3801" s="6"/>
      <c r="H3801" s="6"/>
      <c r="I3801" s="4"/>
      <c r="V3801" s="6"/>
      <c r="X3801" s="6"/>
    </row>
    <row r="3802" spans="1:24" s="5" customFormat="1" x14ac:dyDescent="0.35">
      <c r="A3802" s="6"/>
      <c r="B3802" s="237"/>
      <c r="C3802" s="6"/>
      <c r="D3802" s="228" t="s">
        <v>393</v>
      </c>
      <c r="E3802" s="229"/>
      <c r="F3802" s="230"/>
      <c r="G3802" s="6"/>
      <c r="H3802" s="6"/>
      <c r="I3802" s="4"/>
      <c r="V3802" s="6"/>
      <c r="X3802" s="6"/>
    </row>
    <row r="3803" spans="1:24" s="5" customFormat="1" x14ac:dyDescent="0.35">
      <c r="A3803" s="6"/>
      <c r="B3803" s="237"/>
      <c r="C3803" s="6"/>
      <c r="D3803" s="228" t="s">
        <v>393</v>
      </c>
      <c r="E3803" s="229"/>
      <c r="F3803" s="230"/>
      <c r="G3803" s="6"/>
      <c r="H3803" s="6"/>
      <c r="I3803" s="4"/>
      <c r="V3803" s="6"/>
      <c r="X3803" s="6"/>
    </row>
    <row r="3804" spans="1:24" s="5" customFormat="1" x14ac:dyDescent="0.35">
      <c r="A3804" s="6"/>
      <c r="B3804" s="237"/>
      <c r="C3804" s="6"/>
      <c r="D3804" s="228" t="s">
        <v>393</v>
      </c>
      <c r="E3804" s="229"/>
      <c r="F3804" s="230"/>
      <c r="G3804" s="6"/>
      <c r="H3804" s="6"/>
      <c r="I3804" s="4"/>
      <c r="V3804" s="6"/>
      <c r="X3804" s="6"/>
    </row>
    <row r="3805" spans="1:24" s="5" customFormat="1" x14ac:dyDescent="0.35">
      <c r="A3805" s="6"/>
      <c r="B3805" s="237"/>
      <c r="C3805" s="6"/>
      <c r="D3805" s="228" t="s">
        <v>393</v>
      </c>
      <c r="E3805" s="229"/>
      <c r="F3805" s="230"/>
      <c r="G3805" s="6"/>
      <c r="H3805" s="6"/>
      <c r="I3805" s="4"/>
      <c r="V3805" s="6"/>
      <c r="X3805" s="6"/>
    </row>
    <row r="3806" spans="1:24" s="5" customFormat="1" x14ac:dyDescent="0.35">
      <c r="A3806" s="6"/>
      <c r="B3806" s="237"/>
      <c r="C3806" s="6"/>
      <c r="D3806" s="228" t="s">
        <v>393</v>
      </c>
      <c r="E3806" s="229"/>
      <c r="F3806" s="230"/>
      <c r="G3806" s="6"/>
      <c r="H3806" s="6"/>
      <c r="I3806" s="4"/>
      <c r="V3806" s="6"/>
      <c r="X3806" s="6"/>
    </row>
    <row r="3807" spans="1:24" s="5" customFormat="1" x14ac:dyDescent="0.35">
      <c r="A3807" s="6"/>
      <c r="B3807" s="237"/>
      <c r="C3807" s="6"/>
      <c r="D3807" s="228" t="s">
        <v>393</v>
      </c>
      <c r="E3807" s="229"/>
      <c r="F3807" s="230"/>
      <c r="G3807" s="6"/>
      <c r="H3807" s="6"/>
      <c r="I3807" s="4"/>
      <c r="V3807" s="6"/>
      <c r="X3807" s="6"/>
    </row>
    <row r="3808" spans="1:24" s="5" customFormat="1" x14ac:dyDescent="0.35">
      <c r="A3808" s="6"/>
      <c r="B3808" s="237"/>
      <c r="C3808" s="6"/>
      <c r="D3808" s="228" t="s">
        <v>393</v>
      </c>
      <c r="E3808" s="229"/>
      <c r="F3808" s="230"/>
      <c r="G3808" s="6"/>
      <c r="H3808" s="6"/>
      <c r="I3808" s="4"/>
      <c r="V3808" s="6"/>
      <c r="X3808" s="6"/>
    </row>
    <row r="3809" spans="1:24" s="5" customFormat="1" x14ac:dyDescent="0.35">
      <c r="A3809" s="6"/>
      <c r="B3809" s="237"/>
      <c r="C3809" s="6"/>
      <c r="D3809" s="228" t="s">
        <v>393</v>
      </c>
      <c r="E3809" s="229"/>
      <c r="F3809" s="230"/>
      <c r="G3809" s="6"/>
      <c r="H3809" s="6"/>
      <c r="I3809" s="4"/>
      <c r="V3809" s="6"/>
      <c r="X3809" s="6"/>
    </row>
    <row r="3810" spans="1:24" s="5" customFormat="1" x14ac:dyDescent="0.35">
      <c r="A3810" s="6"/>
      <c r="B3810" s="237"/>
      <c r="C3810" s="6"/>
      <c r="D3810" s="228" t="s">
        <v>393</v>
      </c>
      <c r="E3810" s="229"/>
      <c r="F3810" s="230"/>
      <c r="G3810" s="6"/>
      <c r="H3810" s="6"/>
      <c r="I3810" s="4"/>
      <c r="V3810" s="6"/>
      <c r="X3810" s="6"/>
    </row>
    <row r="3811" spans="1:24" s="5" customFormat="1" x14ac:dyDescent="0.35">
      <c r="A3811" s="6"/>
      <c r="B3811" s="237"/>
      <c r="C3811" s="6"/>
      <c r="D3811" s="228" t="s">
        <v>393</v>
      </c>
      <c r="E3811" s="229"/>
      <c r="F3811" s="230"/>
      <c r="G3811" s="6"/>
      <c r="H3811" s="6"/>
      <c r="I3811" s="4"/>
      <c r="V3811" s="6"/>
      <c r="X3811" s="6"/>
    </row>
    <row r="3812" spans="1:24" s="5" customFormat="1" x14ac:dyDescent="0.35">
      <c r="A3812" s="6"/>
      <c r="B3812" s="237"/>
      <c r="C3812" s="6"/>
      <c r="D3812" s="228" t="s">
        <v>393</v>
      </c>
      <c r="E3812" s="229"/>
      <c r="F3812" s="230"/>
      <c r="G3812" s="6"/>
      <c r="H3812" s="6"/>
      <c r="I3812" s="4"/>
      <c r="V3812" s="6"/>
      <c r="X3812" s="6"/>
    </row>
    <row r="3813" spans="1:24" s="5" customFormat="1" x14ac:dyDescent="0.35">
      <c r="A3813" s="6"/>
      <c r="B3813" s="237"/>
      <c r="C3813" s="6"/>
      <c r="D3813" s="228" t="s">
        <v>393</v>
      </c>
      <c r="E3813" s="229"/>
      <c r="F3813" s="230"/>
      <c r="G3813" s="6"/>
      <c r="H3813" s="6"/>
      <c r="I3813" s="4"/>
      <c r="V3813" s="6"/>
      <c r="X3813" s="6"/>
    </row>
    <row r="3814" spans="1:24" s="5" customFormat="1" x14ac:dyDescent="0.35">
      <c r="A3814" s="6"/>
      <c r="B3814" s="237"/>
      <c r="C3814" s="6"/>
      <c r="D3814" s="228" t="s">
        <v>393</v>
      </c>
      <c r="E3814" s="229"/>
      <c r="F3814" s="230"/>
      <c r="G3814" s="6"/>
      <c r="H3814" s="6"/>
      <c r="I3814" s="4"/>
      <c r="V3814" s="6"/>
      <c r="X3814" s="6"/>
    </row>
    <row r="3815" spans="1:24" s="5" customFormat="1" x14ac:dyDescent="0.35">
      <c r="A3815" s="6"/>
      <c r="B3815" s="237"/>
      <c r="C3815" s="6"/>
      <c r="D3815" s="228" t="s">
        <v>393</v>
      </c>
      <c r="E3815" s="229"/>
      <c r="F3815" s="230"/>
      <c r="G3815" s="6"/>
      <c r="H3815" s="6"/>
      <c r="I3815" s="4"/>
      <c r="V3815" s="6"/>
      <c r="X3815" s="6"/>
    </row>
    <row r="3816" spans="1:24" s="5" customFormat="1" x14ac:dyDescent="0.35">
      <c r="A3816" s="6"/>
      <c r="B3816" s="237"/>
      <c r="C3816" s="6"/>
      <c r="D3816" s="228" t="s">
        <v>393</v>
      </c>
      <c r="E3816" s="229"/>
      <c r="F3816" s="230"/>
      <c r="G3816" s="6"/>
      <c r="H3816" s="6"/>
      <c r="I3816" s="4"/>
      <c r="V3816" s="6"/>
      <c r="X3816" s="6"/>
    </row>
    <row r="3817" spans="1:24" s="5" customFormat="1" x14ac:dyDescent="0.35">
      <c r="A3817" s="6"/>
      <c r="B3817" s="237"/>
      <c r="C3817" s="6"/>
      <c r="D3817" s="228" t="s">
        <v>393</v>
      </c>
      <c r="E3817" s="229"/>
      <c r="F3817" s="230"/>
      <c r="G3817" s="6"/>
      <c r="H3817" s="6"/>
      <c r="I3817" s="4"/>
      <c r="V3817" s="6"/>
      <c r="X3817" s="6"/>
    </row>
    <row r="3818" spans="1:24" s="5" customFormat="1" x14ac:dyDescent="0.35">
      <c r="A3818" s="6"/>
      <c r="B3818" s="237"/>
      <c r="C3818" s="6"/>
      <c r="D3818" s="228" t="s">
        <v>393</v>
      </c>
      <c r="E3818" s="229"/>
      <c r="F3818" s="230"/>
      <c r="G3818" s="6"/>
      <c r="H3818" s="6"/>
      <c r="I3818" s="4"/>
      <c r="V3818" s="6"/>
      <c r="X3818" s="6"/>
    </row>
    <row r="3819" spans="1:24" s="5" customFormat="1" x14ac:dyDescent="0.35">
      <c r="A3819" s="6"/>
      <c r="B3819" s="237"/>
      <c r="C3819" s="6"/>
      <c r="D3819" s="228" t="s">
        <v>393</v>
      </c>
      <c r="E3819" s="229"/>
      <c r="F3819" s="230"/>
      <c r="G3819" s="6"/>
      <c r="H3819" s="6"/>
      <c r="I3819" s="4"/>
      <c r="V3819" s="6"/>
      <c r="X3819" s="6"/>
    </row>
    <row r="3820" spans="1:24" s="5" customFormat="1" x14ac:dyDescent="0.35">
      <c r="A3820" s="6"/>
      <c r="B3820" s="237"/>
      <c r="C3820" s="6"/>
      <c r="D3820" s="228" t="s">
        <v>393</v>
      </c>
      <c r="E3820" s="229"/>
      <c r="F3820" s="230"/>
      <c r="G3820" s="6"/>
      <c r="H3820" s="6"/>
      <c r="I3820" s="4"/>
      <c r="V3820" s="6"/>
      <c r="X3820" s="6"/>
    </row>
    <row r="3821" spans="1:24" s="5" customFormat="1" x14ac:dyDescent="0.35">
      <c r="A3821" s="6"/>
      <c r="B3821" s="237"/>
      <c r="C3821" s="6"/>
      <c r="D3821" s="228" t="s">
        <v>393</v>
      </c>
      <c r="E3821" s="229"/>
      <c r="F3821" s="230"/>
      <c r="G3821" s="6"/>
      <c r="H3821" s="6"/>
      <c r="I3821" s="4"/>
      <c r="V3821" s="6"/>
      <c r="X3821" s="6"/>
    </row>
    <row r="3822" spans="1:24" s="5" customFormat="1" x14ac:dyDescent="0.35">
      <c r="A3822" s="6"/>
      <c r="B3822" s="237"/>
      <c r="C3822" s="6"/>
      <c r="D3822" s="228" t="s">
        <v>393</v>
      </c>
      <c r="E3822" s="229"/>
      <c r="F3822" s="230"/>
      <c r="G3822" s="6"/>
      <c r="H3822" s="6"/>
      <c r="I3822" s="4"/>
      <c r="V3822" s="6"/>
      <c r="X3822" s="6"/>
    </row>
    <row r="3823" spans="1:24" s="5" customFormat="1" x14ac:dyDescent="0.35">
      <c r="A3823" s="6"/>
      <c r="B3823" s="237"/>
      <c r="C3823" s="6"/>
      <c r="D3823" s="228" t="s">
        <v>393</v>
      </c>
      <c r="E3823" s="229"/>
      <c r="F3823" s="230"/>
      <c r="G3823" s="6"/>
      <c r="H3823" s="6"/>
      <c r="I3823" s="4"/>
      <c r="V3823" s="6"/>
      <c r="X3823" s="6"/>
    </row>
    <row r="3824" spans="1:24" s="5" customFormat="1" x14ac:dyDescent="0.35">
      <c r="A3824" s="6"/>
      <c r="B3824" s="237"/>
      <c r="C3824" s="6"/>
      <c r="D3824" s="228" t="s">
        <v>393</v>
      </c>
      <c r="E3824" s="229"/>
      <c r="F3824" s="230"/>
      <c r="G3824" s="6"/>
      <c r="H3824" s="6"/>
      <c r="I3824" s="4"/>
      <c r="V3824" s="6"/>
      <c r="X3824" s="6"/>
    </row>
    <row r="3825" spans="1:24" s="5" customFormat="1" x14ac:dyDescent="0.35">
      <c r="A3825" s="6"/>
      <c r="B3825" s="237"/>
      <c r="C3825" s="6"/>
      <c r="D3825" s="228" t="s">
        <v>393</v>
      </c>
      <c r="E3825" s="229"/>
      <c r="F3825" s="230"/>
      <c r="G3825" s="6"/>
      <c r="H3825" s="6"/>
      <c r="I3825" s="4"/>
      <c r="V3825" s="6"/>
      <c r="X3825" s="6"/>
    </row>
    <row r="3826" spans="1:24" s="5" customFormat="1" x14ac:dyDescent="0.35">
      <c r="A3826" s="6"/>
      <c r="B3826" s="237"/>
      <c r="C3826" s="6"/>
      <c r="D3826" s="228" t="s">
        <v>393</v>
      </c>
      <c r="E3826" s="229"/>
      <c r="F3826" s="230"/>
      <c r="G3826" s="6"/>
      <c r="H3826" s="6"/>
      <c r="I3826" s="4"/>
      <c r="V3826" s="6"/>
      <c r="X3826" s="6"/>
    </row>
    <row r="3827" spans="1:24" s="5" customFormat="1" x14ac:dyDescent="0.35">
      <c r="A3827" s="6"/>
      <c r="B3827" s="237"/>
      <c r="C3827" s="6"/>
      <c r="D3827" s="228" t="s">
        <v>393</v>
      </c>
      <c r="E3827" s="229"/>
      <c r="F3827" s="230"/>
      <c r="G3827" s="6"/>
      <c r="H3827" s="6"/>
      <c r="I3827" s="4"/>
      <c r="V3827" s="6"/>
      <c r="X3827" s="6"/>
    </row>
    <row r="3828" spans="1:24" s="5" customFormat="1" x14ac:dyDescent="0.35">
      <c r="A3828" s="6"/>
      <c r="B3828" s="237"/>
      <c r="C3828" s="6"/>
      <c r="D3828" s="228" t="s">
        <v>393</v>
      </c>
      <c r="E3828" s="229"/>
      <c r="F3828" s="230"/>
      <c r="G3828" s="6"/>
      <c r="H3828" s="6"/>
      <c r="I3828" s="4"/>
      <c r="V3828" s="6"/>
      <c r="X3828" s="6"/>
    </row>
    <row r="3829" spans="1:24" s="5" customFormat="1" x14ac:dyDescent="0.35">
      <c r="A3829" s="6"/>
      <c r="B3829" s="237"/>
      <c r="C3829" s="6"/>
      <c r="D3829" s="228" t="s">
        <v>393</v>
      </c>
      <c r="E3829" s="229"/>
      <c r="F3829" s="230"/>
      <c r="G3829" s="6"/>
      <c r="H3829" s="6"/>
      <c r="I3829" s="4"/>
      <c r="V3829" s="6"/>
      <c r="X3829" s="6"/>
    </row>
    <row r="3830" spans="1:24" s="5" customFormat="1" x14ac:dyDescent="0.35">
      <c r="A3830" s="6"/>
      <c r="B3830" s="237"/>
      <c r="C3830" s="6"/>
      <c r="D3830" s="228" t="s">
        <v>393</v>
      </c>
      <c r="E3830" s="229"/>
      <c r="F3830" s="230"/>
      <c r="G3830" s="6"/>
      <c r="H3830" s="6"/>
      <c r="I3830" s="4"/>
      <c r="V3830" s="6"/>
      <c r="X3830" s="6"/>
    </row>
    <row r="3831" spans="1:24" s="5" customFormat="1" x14ac:dyDescent="0.35">
      <c r="A3831" s="6"/>
      <c r="B3831" s="237"/>
      <c r="C3831" s="6"/>
      <c r="D3831" s="228" t="s">
        <v>393</v>
      </c>
      <c r="E3831" s="229"/>
      <c r="F3831" s="230"/>
      <c r="G3831" s="6"/>
      <c r="H3831" s="6"/>
      <c r="I3831" s="4"/>
      <c r="V3831" s="6"/>
      <c r="X3831" s="6"/>
    </row>
    <row r="3832" spans="1:24" s="5" customFormat="1" x14ac:dyDescent="0.35">
      <c r="A3832" s="6"/>
      <c r="B3832" s="237"/>
      <c r="C3832" s="6"/>
      <c r="D3832" s="228" t="s">
        <v>393</v>
      </c>
      <c r="E3832" s="229"/>
      <c r="F3832" s="230"/>
      <c r="G3832" s="6"/>
      <c r="H3832" s="6"/>
      <c r="I3832" s="4"/>
      <c r="V3832" s="6"/>
      <c r="X3832" s="6"/>
    </row>
    <row r="3833" spans="1:24" s="5" customFormat="1" x14ac:dyDescent="0.35">
      <c r="A3833" s="6"/>
      <c r="B3833" s="237"/>
      <c r="C3833" s="6"/>
      <c r="D3833" s="228" t="s">
        <v>393</v>
      </c>
      <c r="E3833" s="229"/>
      <c r="F3833" s="230"/>
      <c r="G3833" s="6"/>
      <c r="H3833" s="6"/>
      <c r="I3833" s="4"/>
      <c r="V3833" s="6"/>
      <c r="X3833" s="6"/>
    </row>
    <row r="3834" spans="1:24" s="5" customFormat="1" x14ac:dyDescent="0.35">
      <c r="A3834" s="6"/>
      <c r="B3834" s="237"/>
      <c r="C3834" s="6"/>
      <c r="D3834" s="228" t="s">
        <v>393</v>
      </c>
      <c r="E3834" s="229"/>
      <c r="F3834" s="230"/>
      <c r="G3834" s="6"/>
      <c r="H3834" s="6"/>
      <c r="I3834" s="4"/>
      <c r="V3834" s="6"/>
      <c r="X3834" s="6"/>
    </row>
    <row r="3835" spans="1:24" s="5" customFormat="1" x14ac:dyDescent="0.35">
      <c r="A3835" s="6"/>
      <c r="B3835" s="237"/>
      <c r="C3835" s="6"/>
      <c r="D3835" s="228" t="s">
        <v>393</v>
      </c>
      <c r="E3835" s="229"/>
      <c r="F3835" s="230"/>
      <c r="G3835" s="6"/>
      <c r="H3835" s="6"/>
      <c r="I3835" s="4"/>
      <c r="V3835" s="6"/>
      <c r="X3835" s="6"/>
    </row>
    <row r="3836" spans="1:24" s="5" customFormat="1" x14ac:dyDescent="0.35">
      <c r="A3836" s="6"/>
      <c r="B3836" s="237"/>
      <c r="C3836" s="6"/>
      <c r="D3836" s="228" t="s">
        <v>393</v>
      </c>
      <c r="E3836" s="229"/>
      <c r="F3836" s="230"/>
      <c r="G3836" s="6"/>
      <c r="H3836" s="6"/>
      <c r="I3836" s="4"/>
      <c r="V3836" s="6"/>
      <c r="X3836" s="6"/>
    </row>
    <row r="3837" spans="1:24" s="5" customFormat="1" x14ac:dyDescent="0.35">
      <c r="A3837" s="6"/>
      <c r="B3837" s="237"/>
      <c r="C3837" s="6"/>
      <c r="D3837" s="228" t="s">
        <v>393</v>
      </c>
      <c r="E3837" s="229"/>
      <c r="F3837" s="230"/>
      <c r="G3837" s="6"/>
      <c r="H3837" s="6"/>
      <c r="I3837" s="4"/>
      <c r="V3837" s="6"/>
      <c r="X3837" s="6"/>
    </row>
    <row r="3838" spans="1:24" s="5" customFormat="1" x14ac:dyDescent="0.35">
      <c r="A3838" s="6"/>
      <c r="B3838" s="237"/>
      <c r="C3838" s="6"/>
      <c r="D3838" s="228" t="s">
        <v>393</v>
      </c>
      <c r="E3838" s="229"/>
      <c r="F3838" s="230"/>
      <c r="G3838" s="6"/>
      <c r="H3838" s="6"/>
      <c r="I3838" s="4"/>
      <c r="V3838" s="6"/>
      <c r="X3838" s="6"/>
    </row>
    <row r="3839" spans="1:24" s="5" customFormat="1" x14ac:dyDescent="0.35">
      <c r="A3839" s="6"/>
      <c r="B3839" s="237"/>
      <c r="C3839" s="6"/>
      <c r="D3839" s="228" t="s">
        <v>393</v>
      </c>
      <c r="E3839" s="229"/>
      <c r="F3839" s="230"/>
      <c r="G3839" s="6"/>
      <c r="H3839" s="6"/>
      <c r="I3839" s="4"/>
      <c r="V3839" s="6"/>
      <c r="X3839" s="6"/>
    </row>
    <row r="3840" spans="1:24" s="5" customFormat="1" x14ac:dyDescent="0.35">
      <c r="A3840" s="6"/>
      <c r="B3840" s="237"/>
      <c r="C3840" s="6"/>
      <c r="D3840" s="228" t="s">
        <v>393</v>
      </c>
      <c r="E3840" s="229"/>
      <c r="F3840" s="230"/>
      <c r="G3840" s="6"/>
      <c r="H3840" s="6"/>
      <c r="I3840" s="4"/>
      <c r="V3840" s="6"/>
      <c r="X3840" s="6"/>
    </row>
    <row r="3841" spans="1:24" s="5" customFormat="1" x14ac:dyDescent="0.35">
      <c r="A3841" s="6"/>
      <c r="B3841" s="237"/>
      <c r="C3841" s="6"/>
      <c r="D3841" s="228" t="s">
        <v>393</v>
      </c>
      <c r="E3841" s="229"/>
      <c r="F3841" s="230"/>
      <c r="G3841" s="6"/>
      <c r="H3841" s="6"/>
      <c r="I3841" s="4"/>
      <c r="V3841" s="6"/>
      <c r="X3841" s="6"/>
    </row>
    <row r="3842" spans="1:24" s="5" customFormat="1" x14ac:dyDescent="0.35">
      <c r="A3842" s="6"/>
      <c r="B3842" s="237"/>
      <c r="C3842" s="6"/>
      <c r="D3842" s="228" t="s">
        <v>393</v>
      </c>
      <c r="E3842" s="229"/>
      <c r="F3842" s="230"/>
      <c r="G3842" s="6"/>
      <c r="H3842" s="6"/>
      <c r="I3842" s="4"/>
      <c r="V3842" s="6"/>
      <c r="X3842" s="6"/>
    </row>
    <row r="3843" spans="1:24" s="5" customFormat="1" x14ac:dyDescent="0.35">
      <c r="A3843" s="6"/>
      <c r="B3843" s="237"/>
      <c r="C3843" s="6"/>
      <c r="D3843" s="228" t="s">
        <v>393</v>
      </c>
      <c r="E3843" s="229"/>
      <c r="F3843" s="230"/>
      <c r="G3843" s="6"/>
      <c r="H3843" s="6"/>
      <c r="I3843" s="4"/>
      <c r="V3843" s="6"/>
      <c r="X3843" s="6"/>
    </row>
    <row r="3844" spans="1:24" s="5" customFormat="1" x14ac:dyDescent="0.35">
      <c r="A3844" s="6"/>
      <c r="B3844" s="237"/>
      <c r="C3844" s="6"/>
      <c r="D3844" s="228" t="s">
        <v>393</v>
      </c>
      <c r="E3844" s="229"/>
      <c r="F3844" s="230"/>
      <c r="G3844" s="6"/>
      <c r="H3844" s="6"/>
      <c r="I3844" s="4"/>
      <c r="V3844" s="6"/>
      <c r="X3844" s="6"/>
    </row>
    <row r="3845" spans="1:24" s="5" customFormat="1" x14ac:dyDescent="0.35">
      <c r="A3845" s="6"/>
      <c r="B3845" s="237"/>
      <c r="C3845" s="6"/>
      <c r="D3845" s="228" t="s">
        <v>393</v>
      </c>
      <c r="E3845" s="229"/>
      <c r="F3845" s="230"/>
      <c r="G3845" s="6"/>
      <c r="H3845" s="6"/>
      <c r="I3845" s="4"/>
      <c r="V3845" s="6"/>
      <c r="X3845" s="6"/>
    </row>
    <row r="3846" spans="1:24" s="5" customFormat="1" x14ac:dyDescent="0.35">
      <c r="A3846" s="6"/>
      <c r="B3846" s="237"/>
      <c r="C3846" s="6"/>
      <c r="D3846" s="228" t="s">
        <v>393</v>
      </c>
      <c r="E3846" s="229"/>
      <c r="F3846" s="230"/>
      <c r="G3846" s="6"/>
      <c r="H3846" s="6"/>
      <c r="I3846" s="4"/>
      <c r="V3846" s="6"/>
      <c r="X3846" s="6"/>
    </row>
    <row r="3847" spans="1:24" s="5" customFormat="1" x14ac:dyDescent="0.35">
      <c r="A3847" s="6"/>
      <c r="B3847" s="237"/>
      <c r="C3847" s="6"/>
      <c r="D3847" s="228" t="s">
        <v>393</v>
      </c>
      <c r="E3847" s="229"/>
      <c r="F3847" s="230"/>
      <c r="G3847" s="6"/>
      <c r="H3847" s="6"/>
      <c r="I3847" s="4"/>
      <c r="V3847" s="6"/>
      <c r="X3847" s="6"/>
    </row>
    <row r="3848" spans="1:24" s="5" customFormat="1" x14ac:dyDescent="0.35">
      <c r="A3848" s="6"/>
      <c r="B3848" s="237"/>
      <c r="C3848" s="6"/>
      <c r="D3848" s="228" t="s">
        <v>393</v>
      </c>
      <c r="E3848" s="229"/>
      <c r="F3848" s="230"/>
      <c r="G3848" s="6"/>
      <c r="H3848" s="6"/>
      <c r="I3848" s="4"/>
      <c r="V3848" s="6"/>
      <c r="X3848" s="6"/>
    </row>
    <row r="3849" spans="1:24" s="5" customFormat="1" x14ac:dyDescent="0.35">
      <c r="A3849" s="6"/>
      <c r="B3849" s="237"/>
      <c r="C3849" s="6"/>
      <c r="D3849" s="228" t="s">
        <v>393</v>
      </c>
      <c r="E3849" s="229"/>
      <c r="F3849" s="230"/>
      <c r="G3849" s="6"/>
      <c r="H3849" s="6"/>
      <c r="I3849" s="4"/>
      <c r="V3849" s="6"/>
      <c r="X3849" s="6"/>
    </row>
    <row r="3850" spans="1:24" s="5" customFormat="1" x14ac:dyDescent="0.35">
      <c r="A3850" s="6"/>
      <c r="B3850" s="237"/>
      <c r="C3850" s="6"/>
      <c r="D3850" s="228" t="s">
        <v>393</v>
      </c>
      <c r="E3850" s="229"/>
      <c r="F3850" s="230"/>
      <c r="G3850" s="6"/>
      <c r="H3850" s="6"/>
      <c r="I3850" s="4"/>
      <c r="V3850" s="6"/>
      <c r="X3850" s="6"/>
    </row>
    <row r="3851" spans="1:24" s="5" customFormat="1" x14ac:dyDescent="0.35">
      <c r="A3851" s="6"/>
      <c r="B3851" s="237"/>
      <c r="C3851" s="6"/>
      <c r="D3851" s="228" t="s">
        <v>393</v>
      </c>
      <c r="E3851" s="229"/>
      <c r="F3851" s="230"/>
      <c r="G3851" s="6"/>
      <c r="H3851" s="6"/>
      <c r="I3851" s="4"/>
      <c r="V3851" s="6"/>
      <c r="X3851" s="6"/>
    </row>
    <row r="3852" spans="1:24" s="5" customFormat="1" x14ac:dyDescent="0.35">
      <c r="A3852" s="6"/>
      <c r="B3852" s="237"/>
      <c r="C3852" s="6"/>
      <c r="D3852" s="228" t="s">
        <v>393</v>
      </c>
      <c r="E3852" s="229"/>
      <c r="F3852" s="230"/>
      <c r="G3852" s="6"/>
      <c r="H3852" s="6"/>
      <c r="I3852" s="4"/>
      <c r="V3852" s="6"/>
      <c r="X3852" s="6"/>
    </row>
    <row r="3853" spans="1:24" s="5" customFormat="1" x14ac:dyDescent="0.35">
      <c r="A3853" s="6"/>
      <c r="B3853" s="237"/>
      <c r="C3853" s="6"/>
      <c r="D3853" s="228" t="s">
        <v>393</v>
      </c>
      <c r="E3853" s="229"/>
      <c r="F3853" s="230"/>
      <c r="G3853" s="6"/>
      <c r="H3853" s="6"/>
      <c r="I3853" s="4"/>
      <c r="V3853" s="6"/>
      <c r="X3853" s="6"/>
    </row>
    <row r="3854" spans="1:24" s="5" customFormat="1" x14ac:dyDescent="0.35">
      <c r="A3854" s="6"/>
      <c r="B3854" s="237"/>
      <c r="C3854" s="6"/>
      <c r="D3854" s="228" t="s">
        <v>393</v>
      </c>
      <c r="E3854" s="229"/>
      <c r="F3854" s="230"/>
      <c r="G3854" s="6"/>
      <c r="H3854" s="6"/>
      <c r="I3854" s="4"/>
      <c r="V3854" s="6"/>
      <c r="X3854" s="6"/>
    </row>
    <row r="3855" spans="1:24" s="5" customFormat="1" x14ac:dyDescent="0.35">
      <c r="A3855" s="6"/>
      <c r="B3855" s="237"/>
      <c r="C3855" s="6"/>
      <c r="D3855" s="228" t="s">
        <v>393</v>
      </c>
      <c r="E3855" s="229"/>
      <c r="F3855" s="230"/>
      <c r="G3855" s="6"/>
      <c r="H3855" s="6"/>
      <c r="I3855" s="4"/>
      <c r="V3855" s="6"/>
      <c r="X3855" s="6"/>
    </row>
    <row r="3856" spans="1:24" s="5" customFormat="1" x14ac:dyDescent="0.35">
      <c r="A3856" s="6"/>
      <c r="B3856" s="237"/>
      <c r="C3856" s="6"/>
      <c r="D3856" s="228" t="s">
        <v>393</v>
      </c>
      <c r="E3856" s="229"/>
      <c r="F3856" s="230"/>
      <c r="G3856" s="6"/>
      <c r="H3856" s="6"/>
      <c r="I3856" s="4"/>
      <c r="V3856" s="6"/>
      <c r="X3856" s="6"/>
    </row>
    <row r="3857" spans="1:24" s="5" customFormat="1" x14ac:dyDescent="0.35">
      <c r="A3857" s="6"/>
      <c r="B3857" s="237"/>
      <c r="C3857" s="6"/>
      <c r="D3857" s="228" t="s">
        <v>393</v>
      </c>
      <c r="E3857" s="229"/>
      <c r="F3857" s="230"/>
      <c r="G3857" s="6"/>
      <c r="H3857" s="6"/>
      <c r="I3857" s="4"/>
      <c r="V3857" s="6"/>
      <c r="X3857" s="6"/>
    </row>
    <row r="3858" spans="1:24" s="5" customFormat="1" x14ac:dyDescent="0.35">
      <c r="A3858" s="6"/>
      <c r="B3858" s="237"/>
      <c r="C3858" s="6"/>
      <c r="D3858" s="228" t="s">
        <v>393</v>
      </c>
      <c r="E3858" s="229"/>
      <c r="F3858" s="230"/>
      <c r="G3858" s="6"/>
      <c r="H3858" s="6"/>
      <c r="I3858" s="4"/>
      <c r="V3858" s="6"/>
      <c r="X3858" s="6"/>
    </row>
    <row r="3859" spans="1:24" s="5" customFormat="1" x14ac:dyDescent="0.35">
      <c r="A3859" s="6"/>
      <c r="B3859" s="237"/>
      <c r="C3859" s="6"/>
      <c r="D3859" s="228" t="s">
        <v>393</v>
      </c>
      <c r="E3859" s="229"/>
      <c r="F3859" s="230"/>
      <c r="G3859" s="6"/>
      <c r="H3859" s="6"/>
      <c r="I3859" s="4"/>
      <c r="V3859" s="6"/>
      <c r="X3859" s="6"/>
    </row>
    <row r="3860" spans="1:24" s="5" customFormat="1" x14ac:dyDescent="0.35">
      <c r="A3860" s="6"/>
      <c r="B3860" s="237"/>
      <c r="C3860" s="6"/>
      <c r="D3860" s="228" t="s">
        <v>393</v>
      </c>
      <c r="E3860" s="229"/>
      <c r="F3860" s="230"/>
      <c r="G3860" s="6"/>
      <c r="H3860" s="6"/>
      <c r="I3860" s="4"/>
      <c r="V3860" s="6"/>
      <c r="X3860" s="6"/>
    </row>
    <row r="3861" spans="1:24" s="5" customFormat="1" x14ac:dyDescent="0.35">
      <c r="A3861" s="6"/>
      <c r="B3861" s="237"/>
      <c r="C3861" s="6"/>
      <c r="D3861" s="228" t="s">
        <v>393</v>
      </c>
      <c r="E3861" s="229"/>
      <c r="F3861" s="230"/>
      <c r="G3861" s="6"/>
      <c r="H3861" s="6"/>
      <c r="I3861" s="4"/>
      <c r="V3861" s="6"/>
      <c r="X3861" s="6"/>
    </row>
    <row r="3862" spans="1:24" s="5" customFormat="1" x14ac:dyDescent="0.35">
      <c r="A3862" s="6"/>
      <c r="B3862" s="237"/>
      <c r="C3862" s="6"/>
      <c r="D3862" s="228" t="s">
        <v>393</v>
      </c>
      <c r="E3862" s="229"/>
      <c r="F3862" s="230"/>
      <c r="G3862" s="6"/>
      <c r="H3862" s="6"/>
      <c r="I3862" s="4"/>
      <c r="V3862" s="6"/>
      <c r="X3862" s="6"/>
    </row>
    <row r="3863" spans="1:24" s="5" customFormat="1" x14ac:dyDescent="0.35">
      <c r="A3863" s="6"/>
      <c r="B3863" s="237"/>
      <c r="C3863" s="6"/>
      <c r="D3863" s="228" t="s">
        <v>393</v>
      </c>
      <c r="E3863" s="229"/>
      <c r="F3863" s="230"/>
      <c r="G3863" s="6"/>
      <c r="H3863" s="6"/>
      <c r="I3863" s="4"/>
      <c r="V3863" s="6"/>
      <c r="X3863" s="6"/>
    </row>
    <row r="3864" spans="1:24" s="5" customFormat="1" x14ac:dyDescent="0.35">
      <c r="A3864" s="6"/>
      <c r="B3864" s="237"/>
      <c r="C3864" s="6"/>
      <c r="D3864" s="228" t="s">
        <v>393</v>
      </c>
      <c r="E3864" s="229"/>
      <c r="F3864" s="230"/>
      <c r="G3864" s="6"/>
      <c r="H3864" s="6"/>
      <c r="I3864" s="4"/>
      <c r="V3864" s="6"/>
      <c r="X3864" s="6"/>
    </row>
    <row r="3865" spans="1:24" s="5" customFormat="1" x14ac:dyDescent="0.35">
      <c r="A3865" s="6"/>
      <c r="B3865" s="237"/>
      <c r="C3865" s="6"/>
      <c r="D3865" s="228" t="s">
        <v>393</v>
      </c>
      <c r="E3865" s="229"/>
      <c r="F3865" s="230"/>
      <c r="G3865" s="6"/>
      <c r="H3865" s="6"/>
      <c r="I3865" s="4"/>
      <c r="V3865" s="6"/>
      <c r="X3865" s="6"/>
    </row>
    <row r="3866" spans="1:24" s="5" customFormat="1" x14ac:dyDescent="0.35">
      <c r="A3866" s="6"/>
      <c r="B3866" s="237"/>
      <c r="C3866" s="6"/>
      <c r="D3866" s="228" t="s">
        <v>393</v>
      </c>
      <c r="E3866" s="229"/>
      <c r="F3866" s="230"/>
      <c r="G3866" s="6"/>
      <c r="H3866" s="6"/>
      <c r="I3866" s="4"/>
      <c r="V3866" s="6"/>
      <c r="X3866" s="6"/>
    </row>
    <row r="3867" spans="1:24" s="5" customFormat="1" x14ac:dyDescent="0.35">
      <c r="A3867" s="6"/>
      <c r="B3867" s="237"/>
      <c r="C3867" s="6"/>
      <c r="D3867" s="228" t="s">
        <v>393</v>
      </c>
      <c r="E3867" s="229"/>
      <c r="F3867" s="230"/>
      <c r="G3867" s="6"/>
      <c r="H3867" s="6"/>
      <c r="I3867" s="4"/>
      <c r="V3867" s="6"/>
      <c r="X3867" s="6"/>
    </row>
    <row r="3868" spans="1:24" s="5" customFormat="1" x14ac:dyDescent="0.35">
      <c r="A3868" s="6"/>
      <c r="B3868" s="237"/>
      <c r="C3868" s="6"/>
      <c r="D3868" s="228" t="s">
        <v>393</v>
      </c>
      <c r="E3868" s="229"/>
      <c r="F3868" s="230"/>
      <c r="G3868" s="6"/>
      <c r="H3868" s="6"/>
      <c r="I3868" s="4"/>
      <c r="V3868" s="6"/>
      <c r="X3868" s="6"/>
    </row>
    <row r="3869" spans="1:24" s="5" customFormat="1" x14ac:dyDescent="0.35">
      <c r="A3869" s="6"/>
      <c r="B3869" s="237"/>
      <c r="C3869" s="6"/>
      <c r="D3869" s="228" t="s">
        <v>393</v>
      </c>
      <c r="E3869" s="229"/>
      <c r="F3869" s="230"/>
      <c r="G3869" s="6"/>
      <c r="H3869" s="6"/>
      <c r="I3869" s="4"/>
      <c r="V3869" s="6"/>
      <c r="X3869" s="6"/>
    </row>
    <row r="3870" spans="1:24" s="5" customFormat="1" x14ac:dyDescent="0.35">
      <c r="A3870" s="6"/>
      <c r="B3870" s="237"/>
      <c r="C3870" s="6"/>
      <c r="D3870" s="228" t="s">
        <v>393</v>
      </c>
      <c r="E3870" s="229"/>
      <c r="F3870" s="230"/>
      <c r="G3870" s="6"/>
      <c r="H3870" s="6"/>
      <c r="I3870" s="4"/>
      <c r="V3870" s="6"/>
      <c r="X3870" s="6"/>
    </row>
    <row r="3871" spans="1:24" s="5" customFormat="1" x14ac:dyDescent="0.35">
      <c r="A3871" s="6"/>
      <c r="B3871" s="237"/>
      <c r="C3871" s="6"/>
      <c r="D3871" s="228" t="s">
        <v>393</v>
      </c>
      <c r="E3871" s="229"/>
      <c r="F3871" s="230"/>
      <c r="G3871" s="6"/>
      <c r="H3871" s="6"/>
      <c r="I3871" s="4"/>
      <c r="V3871" s="6"/>
      <c r="X3871" s="6"/>
    </row>
    <row r="3872" spans="1:24" s="5" customFormat="1" x14ac:dyDescent="0.35">
      <c r="A3872" s="6"/>
      <c r="B3872" s="237"/>
      <c r="C3872" s="6"/>
      <c r="D3872" s="228" t="s">
        <v>393</v>
      </c>
      <c r="E3872" s="229"/>
      <c r="F3872" s="230"/>
      <c r="G3872" s="6"/>
      <c r="H3872" s="6"/>
      <c r="I3872" s="4"/>
      <c r="V3872" s="6"/>
      <c r="X3872" s="6"/>
    </row>
    <row r="3873" spans="1:24" s="5" customFormat="1" x14ac:dyDescent="0.35">
      <c r="A3873" s="6"/>
      <c r="B3873" s="237"/>
      <c r="C3873" s="6"/>
      <c r="D3873" s="228" t="s">
        <v>393</v>
      </c>
      <c r="E3873" s="229"/>
      <c r="F3873" s="230"/>
      <c r="G3873" s="6"/>
      <c r="H3873" s="6"/>
      <c r="I3873" s="4"/>
      <c r="V3873" s="6"/>
      <c r="X3873" s="6"/>
    </row>
    <row r="3874" spans="1:24" s="5" customFormat="1" x14ac:dyDescent="0.35">
      <c r="A3874" s="6"/>
      <c r="B3874" s="237"/>
      <c r="C3874" s="6"/>
      <c r="D3874" s="228" t="s">
        <v>393</v>
      </c>
      <c r="E3874" s="229"/>
      <c r="F3874" s="230"/>
      <c r="G3874" s="6"/>
      <c r="H3874" s="6"/>
      <c r="I3874" s="4"/>
      <c r="V3874" s="6"/>
      <c r="X3874" s="6"/>
    </row>
    <row r="3875" spans="1:24" s="5" customFormat="1" x14ac:dyDescent="0.35">
      <c r="A3875" s="6"/>
      <c r="B3875" s="237"/>
      <c r="C3875" s="6"/>
      <c r="D3875" s="228" t="s">
        <v>393</v>
      </c>
      <c r="E3875" s="229"/>
      <c r="F3875" s="230"/>
      <c r="G3875" s="6"/>
      <c r="H3875" s="6"/>
      <c r="I3875" s="4"/>
      <c r="V3875" s="6"/>
      <c r="X3875" s="6"/>
    </row>
    <row r="3876" spans="1:24" s="5" customFormat="1" x14ac:dyDescent="0.35">
      <c r="A3876" s="6"/>
      <c r="B3876" s="237"/>
      <c r="C3876" s="6"/>
      <c r="D3876" s="228" t="s">
        <v>393</v>
      </c>
      <c r="E3876" s="229"/>
      <c r="F3876" s="230"/>
      <c r="G3876" s="6"/>
      <c r="H3876" s="6"/>
      <c r="I3876" s="4"/>
      <c r="V3876" s="6"/>
      <c r="X3876" s="6"/>
    </row>
    <row r="3877" spans="1:24" s="5" customFormat="1" x14ac:dyDescent="0.35">
      <c r="A3877" s="6"/>
      <c r="B3877" s="237"/>
      <c r="C3877" s="6"/>
      <c r="D3877" s="228" t="s">
        <v>393</v>
      </c>
      <c r="E3877" s="229"/>
      <c r="F3877" s="230"/>
      <c r="G3877" s="6"/>
      <c r="H3877" s="6"/>
      <c r="I3877" s="4"/>
      <c r="V3877" s="6"/>
      <c r="X3877" s="6"/>
    </row>
    <row r="3878" spans="1:24" s="5" customFormat="1" x14ac:dyDescent="0.35">
      <c r="A3878" s="6"/>
      <c r="B3878" s="237"/>
      <c r="C3878" s="6"/>
      <c r="D3878" s="228" t="s">
        <v>393</v>
      </c>
      <c r="E3878" s="229"/>
      <c r="F3878" s="230"/>
      <c r="G3878" s="6"/>
      <c r="H3878" s="6"/>
      <c r="I3878" s="4"/>
      <c r="V3878" s="6"/>
      <c r="X3878" s="6"/>
    </row>
    <row r="3879" spans="1:24" s="5" customFormat="1" x14ac:dyDescent="0.35">
      <c r="A3879" s="6"/>
      <c r="B3879" s="237"/>
      <c r="C3879" s="6"/>
      <c r="D3879" s="228" t="s">
        <v>393</v>
      </c>
      <c r="E3879" s="229"/>
      <c r="F3879" s="230"/>
      <c r="G3879" s="6"/>
      <c r="H3879" s="6"/>
      <c r="I3879" s="4"/>
      <c r="V3879" s="6"/>
      <c r="X3879" s="6"/>
    </row>
    <row r="3880" spans="1:24" s="5" customFormat="1" x14ac:dyDescent="0.35">
      <c r="A3880" s="6"/>
      <c r="B3880" s="237"/>
      <c r="C3880" s="6"/>
      <c r="D3880" s="228" t="s">
        <v>393</v>
      </c>
      <c r="E3880" s="229"/>
      <c r="F3880" s="230"/>
      <c r="G3880" s="6"/>
      <c r="H3880" s="6"/>
      <c r="I3880" s="4"/>
      <c r="V3880" s="6"/>
      <c r="X3880" s="6"/>
    </row>
    <row r="3881" spans="1:24" s="5" customFormat="1" x14ac:dyDescent="0.35">
      <c r="A3881" s="6"/>
      <c r="B3881" s="237"/>
      <c r="C3881" s="6"/>
      <c r="D3881" s="228" t="s">
        <v>393</v>
      </c>
      <c r="E3881" s="229"/>
      <c r="F3881" s="230"/>
      <c r="G3881" s="6"/>
      <c r="H3881" s="6"/>
      <c r="I3881" s="4"/>
      <c r="V3881" s="6"/>
      <c r="X3881" s="6"/>
    </row>
    <row r="3882" spans="1:24" s="5" customFormat="1" x14ac:dyDescent="0.35">
      <c r="A3882" s="6"/>
      <c r="B3882" s="237"/>
      <c r="C3882" s="6"/>
      <c r="D3882" s="228" t="s">
        <v>393</v>
      </c>
      <c r="E3882" s="229"/>
      <c r="F3882" s="230"/>
      <c r="G3882" s="6"/>
      <c r="H3882" s="6"/>
      <c r="I3882" s="4"/>
      <c r="V3882" s="6"/>
      <c r="X3882" s="6"/>
    </row>
    <row r="3883" spans="1:24" s="5" customFormat="1" x14ac:dyDescent="0.35">
      <c r="A3883" s="6"/>
      <c r="B3883" s="237"/>
      <c r="C3883" s="6"/>
      <c r="D3883" s="228" t="s">
        <v>393</v>
      </c>
      <c r="E3883" s="229"/>
      <c r="F3883" s="230"/>
      <c r="G3883" s="6"/>
      <c r="H3883" s="6"/>
      <c r="I3883" s="4"/>
      <c r="V3883" s="6"/>
      <c r="X3883" s="6"/>
    </row>
    <row r="3884" spans="1:24" s="5" customFormat="1" x14ac:dyDescent="0.35">
      <c r="A3884" s="6"/>
      <c r="B3884" s="237"/>
      <c r="C3884" s="6"/>
      <c r="D3884" s="228" t="s">
        <v>393</v>
      </c>
      <c r="E3884" s="229"/>
      <c r="F3884" s="230"/>
      <c r="G3884" s="6"/>
      <c r="H3884" s="6"/>
      <c r="I3884" s="4"/>
      <c r="V3884" s="6"/>
      <c r="X3884" s="6"/>
    </row>
    <row r="3885" spans="1:24" s="5" customFormat="1" x14ac:dyDescent="0.35">
      <c r="A3885" s="6"/>
      <c r="B3885" s="237"/>
      <c r="C3885" s="6"/>
      <c r="D3885" s="228" t="s">
        <v>393</v>
      </c>
      <c r="E3885" s="229"/>
      <c r="F3885" s="230"/>
      <c r="G3885" s="6"/>
      <c r="H3885" s="6"/>
      <c r="I3885" s="4"/>
      <c r="V3885" s="6"/>
      <c r="X3885" s="6"/>
    </row>
    <row r="3886" spans="1:24" s="5" customFormat="1" x14ac:dyDescent="0.35">
      <c r="A3886" s="6"/>
      <c r="B3886" s="237"/>
      <c r="C3886" s="6"/>
      <c r="D3886" s="228" t="s">
        <v>393</v>
      </c>
      <c r="E3886" s="229"/>
      <c r="F3886" s="230"/>
      <c r="G3886" s="6"/>
      <c r="H3886" s="6"/>
      <c r="I3886" s="4"/>
      <c r="V3886" s="6"/>
      <c r="X3886" s="6"/>
    </row>
    <row r="3887" spans="1:24" s="5" customFormat="1" x14ac:dyDescent="0.35">
      <c r="A3887" s="6"/>
      <c r="B3887" s="237"/>
      <c r="C3887" s="6"/>
      <c r="D3887" s="228" t="s">
        <v>393</v>
      </c>
      <c r="E3887" s="229"/>
      <c r="F3887" s="230"/>
      <c r="G3887" s="6"/>
      <c r="H3887" s="6"/>
      <c r="I3887" s="4"/>
      <c r="V3887" s="6"/>
      <c r="X3887" s="6"/>
    </row>
    <row r="3888" spans="1:24" s="5" customFormat="1" x14ac:dyDescent="0.35">
      <c r="A3888" s="6"/>
      <c r="B3888" s="237"/>
      <c r="C3888" s="6"/>
      <c r="D3888" s="228" t="s">
        <v>393</v>
      </c>
      <c r="E3888" s="229"/>
      <c r="F3888" s="230"/>
      <c r="G3888" s="6"/>
      <c r="H3888" s="6"/>
      <c r="I3888" s="4"/>
      <c r="V3888" s="6"/>
      <c r="X3888" s="6"/>
    </row>
    <row r="3889" spans="1:24" s="5" customFormat="1" x14ac:dyDescent="0.35">
      <c r="A3889" s="6"/>
      <c r="B3889" s="237"/>
      <c r="C3889" s="6"/>
      <c r="D3889" s="228" t="s">
        <v>393</v>
      </c>
      <c r="E3889" s="229"/>
      <c r="F3889" s="230"/>
      <c r="G3889" s="6"/>
      <c r="H3889" s="6"/>
      <c r="I3889" s="4"/>
      <c r="V3889" s="6"/>
      <c r="X3889" s="6"/>
    </row>
    <row r="3890" spans="1:24" s="5" customFormat="1" x14ac:dyDescent="0.35">
      <c r="A3890" s="6"/>
      <c r="B3890" s="237"/>
      <c r="C3890" s="6"/>
      <c r="D3890" s="228" t="s">
        <v>393</v>
      </c>
      <c r="E3890" s="229"/>
      <c r="F3890" s="230"/>
      <c r="G3890" s="6"/>
      <c r="H3890" s="6"/>
      <c r="I3890" s="4"/>
      <c r="V3890" s="6"/>
      <c r="X3890" s="6"/>
    </row>
    <row r="3891" spans="1:24" s="5" customFormat="1" x14ac:dyDescent="0.35">
      <c r="A3891" s="6"/>
      <c r="B3891" s="237"/>
      <c r="C3891" s="6"/>
      <c r="D3891" s="228" t="s">
        <v>393</v>
      </c>
      <c r="E3891" s="229"/>
      <c r="F3891" s="230"/>
      <c r="G3891" s="6"/>
      <c r="H3891" s="6"/>
      <c r="I3891" s="4"/>
      <c r="V3891" s="6"/>
      <c r="X3891" s="6"/>
    </row>
    <row r="3892" spans="1:24" s="5" customFormat="1" x14ac:dyDescent="0.35">
      <c r="A3892" s="6"/>
      <c r="B3892" s="237"/>
      <c r="C3892" s="6"/>
      <c r="D3892" s="228" t="s">
        <v>393</v>
      </c>
      <c r="E3892" s="229"/>
      <c r="F3892" s="230"/>
      <c r="G3892" s="6"/>
      <c r="H3892" s="6"/>
      <c r="I3892" s="4"/>
      <c r="V3892" s="6"/>
      <c r="X3892" s="6"/>
    </row>
    <row r="3893" spans="1:24" s="5" customFormat="1" x14ac:dyDescent="0.35">
      <c r="A3893" s="6"/>
      <c r="B3893" s="237"/>
      <c r="C3893" s="6"/>
      <c r="D3893" s="228" t="s">
        <v>393</v>
      </c>
      <c r="E3893" s="229"/>
      <c r="F3893" s="230"/>
      <c r="G3893" s="6"/>
      <c r="H3893" s="6"/>
      <c r="I3893" s="4"/>
      <c r="V3893" s="6"/>
      <c r="X3893" s="6"/>
    </row>
    <row r="3894" spans="1:24" s="5" customFormat="1" x14ac:dyDescent="0.35">
      <c r="A3894" s="6"/>
      <c r="B3894" s="237"/>
      <c r="C3894" s="6"/>
      <c r="D3894" s="228" t="s">
        <v>393</v>
      </c>
      <c r="E3894" s="229"/>
      <c r="F3894" s="230"/>
      <c r="G3894" s="6"/>
      <c r="H3894" s="6"/>
      <c r="I3894" s="4"/>
      <c r="V3894" s="6"/>
      <c r="X3894" s="6"/>
    </row>
    <row r="3895" spans="1:24" s="5" customFormat="1" x14ac:dyDescent="0.35">
      <c r="A3895" s="6"/>
      <c r="B3895" s="237"/>
      <c r="C3895" s="6"/>
      <c r="D3895" s="228" t="s">
        <v>393</v>
      </c>
      <c r="E3895" s="229"/>
      <c r="F3895" s="230"/>
      <c r="G3895" s="6"/>
      <c r="H3895" s="6"/>
      <c r="I3895" s="4"/>
      <c r="V3895" s="6"/>
      <c r="X3895" s="6"/>
    </row>
    <row r="3896" spans="1:24" s="5" customFormat="1" x14ac:dyDescent="0.35">
      <c r="A3896" s="6"/>
      <c r="B3896" s="237"/>
      <c r="C3896" s="6"/>
      <c r="D3896" s="228" t="s">
        <v>393</v>
      </c>
      <c r="E3896" s="229"/>
      <c r="F3896" s="230"/>
      <c r="G3896" s="6"/>
      <c r="H3896" s="6"/>
      <c r="I3896" s="4"/>
      <c r="V3896" s="6"/>
      <c r="X3896" s="6"/>
    </row>
    <row r="3897" spans="1:24" s="5" customFormat="1" x14ac:dyDescent="0.35">
      <c r="A3897" s="6"/>
      <c r="B3897" s="237"/>
      <c r="C3897" s="6"/>
      <c r="D3897" s="228" t="s">
        <v>393</v>
      </c>
      <c r="E3897" s="229"/>
      <c r="F3897" s="230"/>
      <c r="G3897" s="6"/>
      <c r="H3897" s="6"/>
      <c r="I3897" s="4"/>
      <c r="V3897" s="6"/>
      <c r="X3897" s="6"/>
    </row>
    <row r="3898" spans="1:24" s="5" customFormat="1" x14ac:dyDescent="0.35">
      <c r="A3898" s="6"/>
      <c r="B3898" s="237"/>
      <c r="C3898" s="6"/>
      <c r="D3898" s="228" t="s">
        <v>393</v>
      </c>
      <c r="E3898" s="229"/>
      <c r="F3898" s="230"/>
      <c r="G3898" s="6"/>
      <c r="H3898" s="6"/>
      <c r="I3898" s="4"/>
      <c r="V3898" s="6"/>
      <c r="X3898" s="6"/>
    </row>
    <row r="3899" spans="1:24" s="5" customFormat="1" x14ac:dyDescent="0.35">
      <c r="A3899" s="6"/>
      <c r="B3899" s="237"/>
      <c r="C3899" s="6"/>
      <c r="D3899" s="228" t="s">
        <v>393</v>
      </c>
      <c r="E3899" s="229"/>
      <c r="F3899" s="230"/>
      <c r="G3899" s="6"/>
      <c r="H3899" s="6"/>
      <c r="I3899" s="4"/>
      <c r="V3899" s="6"/>
      <c r="X3899" s="6"/>
    </row>
    <row r="3900" spans="1:24" s="5" customFormat="1" x14ac:dyDescent="0.35">
      <c r="A3900" s="6"/>
      <c r="B3900" s="237"/>
      <c r="C3900" s="6"/>
      <c r="D3900" s="228" t="s">
        <v>393</v>
      </c>
      <c r="E3900" s="229"/>
      <c r="F3900" s="230"/>
      <c r="G3900" s="6"/>
      <c r="H3900" s="6"/>
      <c r="I3900" s="4"/>
      <c r="V3900" s="6"/>
      <c r="X3900" s="6"/>
    </row>
    <row r="3901" spans="1:24" s="5" customFormat="1" x14ac:dyDescent="0.35">
      <c r="A3901" s="6"/>
      <c r="B3901" s="237"/>
      <c r="C3901" s="6"/>
      <c r="D3901" s="228" t="s">
        <v>393</v>
      </c>
      <c r="E3901" s="229"/>
      <c r="F3901" s="230"/>
      <c r="G3901" s="6"/>
      <c r="H3901" s="6"/>
      <c r="I3901" s="4"/>
      <c r="V3901" s="6"/>
      <c r="X3901" s="6"/>
    </row>
    <row r="3902" spans="1:24" s="5" customFormat="1" x14ac:dyDescent="0.35">
      <c r="A3902" s="6"/>
      <c r="B3902" s="237"/>
      <c r="C3902" s="6"/>
      <c r="D3902" s="228" t="s">
        <v>393</v>
      </c>
      <c r="E3902" s="229"/>
      <c r="F3902" s="230"/>
      <c r="G3902" s="6"/>
      <c r="H3902" s="6"/>
      <c r="I3902" s="4"/>
      <c r="V3902" s="6"/>
      <c r="X3902" s="6"/>
    </row>
    <row r="3903" spans="1:24" s="5" customFormat="1" x14ac:dyDescent="0.35">
      <c r="A3903" s="6"/>
      <c r="B3903" s="237"/>
      <c r="C3903" s="6"/>
      <c r="D3903" s="228" t="s">
        <v>393</v>
      </c>
      <c r="E3903" s="229"/>
      <c r="F3903" s="230"/>
      <c r="G3903" s="6"/>
      <c r="H3903" s="6"/>
      <c r="I3903" s="4"/>
      <c r="V3903" s="6"/>
      <c r="X3903" s="6"/>
    </row>
    <row r="3904" spans="1:24" s="5" customFormat="1" x14ac:dyDescent="0.35">
      <c r="A3904" s="6"/>
      <c r="B3904" s="237"/>
      <c r="C3904" s="6"/>
      <c r="D3904" s="228" t="s">
        <v>393</v>
      </c>
      <c r="E3904" s="229"/>
      <c r="F3904" s="230"/>
      <c r="G3904" s="6"/>
      <c r="H3904" s="6"/>
      <c r="I3904" s="4"/>
      <c r="V3904" s="6"/>
      <c r="X3904" s="6"/>
    </row>
    <row r="3905" spans="1:24" s="5" customFormat="1" x14ac:dyDescent="0.35">
      <c r="A3905" s="6"/>
      <c r="B3905" s="237"/>
      <c r="C3905" s="6"/>
      <c r="D3905" s="228" t="s">
        <v>393</v>
      </c>
      <c r="E3905" s="229"/>
      <c r="F3905" s="230"/>
      <c r="G3905" s="6"/>
      <c r="H3905" s="6"/>
      <c r="I3905" s="4"/>
      <c r="V3905" s="6"/>
      <c r="X3905" s="6"/>
    </row>
    <row r="3906" spans="1:24" s="5" customFormat="1" x14ac:dyDescent="0.35">
      <c r="A3906" s="6"/>
      <c r="B3906" s="237"/>
      <c r="C3906" s="6"/>
      <c r="D3906" s="228" t="s">
        <v>393</v>
      </c>
      <c r="E3906" s="229"/>
      <c r="F3906" s="230"/>
      <c r="G3906" s="6"/>
      <c r="H3906" s="6"/>
      <c r="I3906" s="4"/>
      <c r="V3906" s="6"/>
      <c r="X3906" s="6"/>
    </row>
    <row r="3907" spans="1:24" s="5" customFormat="1" x14ac:dyDescent="0.35">
      <c r="A3907" s="6"/>
      <c r="B3907" s="237"/>
      <c r="C3907" s="6"/>
      <c r="D3907" s="228" t="s">
        <v>393</v>
      </c>
      <c r="E3907" s="229"/>
      <c r="F3907" s="230"/>
      <c r="G3907" s="6"/>
      <c r="H3907" s="6"/>
      <c r="I3907" s="4"/>
      <c r="V3907" s="6"/>
      <c r="X3907" s="6"/>
    </row>
    <row r="3908" spans="1:24" s="5" customFormat="1" x14ac:dyDescent="0.35">
      <c r="A3908" s="6"/>
      <c r="B3908" s="237"/>
      <c r="C3908" s="6"/>
      <c r="D3908" s="228" t="s">
        <v>393</v>
      </c>
      <c r="E3908" s="229"/>
      <c r="F3908" s="230"/>
      <c r="G3908" s="6"/>
      <c r="H3908" s="6"/>
      <c r="I3908" s="4"/>
      <c r="V3908" s="6"/>
      <c r="X3908" s="6"/>
    </row>
    <row r="3909" spans="1:24" s="5" customFormat="1" x14ac:dyDescent="0.35">
      <c r="A3909" s="6"/>
      <c r="B3909" s="237"/>
      <c r="C3909" s="6"/>
      <c r="D3909" s="228" t="s">
        <v>393</v>
      </c>
      <c r="E3909" s="229"/>
      <c r="F3909" s="230"/>
      <c r="G3909" s="6"/>
      <c r="H3909" s="6"/>
      <c r="I3909" s="4"/>
      <c r="V3909" s="6"/>
      <c r="X3909" s="6"/>
    </row>
    <row r="3910" spans="1:24" s="5" customFormat="1" x14ac:dyDescent="0.35">
      <c r="A3910" s="6"/>
      <c r="B3910" s="237"/>
      <c r="C3910" s="6"/>
      <c r="D3910" s="228" t="s">
        <v>393</v>
      </c>
      <c r="E3910" s="229"/>
      <c r="F3910" s="230"/>
      <c r="G3910" s="6"/>
      <c r="H3910" s="6"/>
      <c r="I3910" s="4"/>
      <c r="V3910" s="6"/>
      <c r="X3910" s="6"/>
    </row>
    <row r="3911" spans="1:24" s="5" customFormat="1" x14ac:dyDescent="0.35">
      <c r="A3911" s="6"/>
      <c r="B3911" s="237"/>
      <c r="C3911" s="6"/>
      <c r="D3911" s="228" t="s">
        <v>393</v>
      </c>
      <c r="E3911" s="229"/>
      <c r="F3911" s="230"/>
      <c r="G3911" s="6"/>
      <c r="H3911" s="6"/>
      <c r="I3911" s="4"/>
      <c r="V3911" s="6"/>
      <c r="X3911" s="6"/>
    </row>
    <row r="3912" spans="1:24" s="5" customFormat="1" x14ac:dyDescent="0.35">
      <c r="A3912" s="6"/>
      <c r="B3912" s="237"/>
      <c r="C3912" s="6"/>
      <c r="D3912" s="228" t="s">
        <v>393</v>
      </c>
      <c r="E3912" s="229"/>
      <c r="F3912" s="230"/>
      <c r="G3912" s="6"/>
      <c r="H3912" s="6"/>
      <c r="I3912" s="4"/>
      <c r="V3912" s="6"/>
      <c r="X3912" s="6"/>
    </row>
    <row r="3913" spans="1:24" s="5" customFormat="1" x14ac:dyDescent="0.35">
      <c r="A3913" s="6"/>
      <c r="B3913" s="237"/>
      <c r="C3913" s="6"/>
      <c r="D3913" s="228" t="s">
        <v>393</v>
      </c>
      <c r="E3913" s="229"/>
      <c r="F3913" s="230"/>
      <c r="G3913" s="6"/>
      <c r="H3913" s="6"/>
      <c r="I3913" s="4"/>
      <c r="V3913" s="6"/>
      <c r="X3913" s="6"/>
    </row>
    <row r="3914" spans="1:24" s="5" customFormat="1" x14ac:dyDescent="0.35">
      <c r="A3914" s="6"/>
      <c r="B3914" s="237"/>
      <c r="C3914" s="6"/>
      <c r="D3914" s="228" t="s">
        <v>393</v>
      </c>
      <c r="E3914" s="229"/>
      <c r="F3914" s="230"/>
      <c r="G3914" s="6"/>
      <c r="H3914" s="6"/>
      <c r="I3914" s="4"/>
      <c r="V3914" s="6"/>
      <c r="X3914" s="6"/>
    </row>
    <row r="3915" spans="1:24" s="5" customFormat="1" x14ac:dyDescent="0.35">
      <c r="A3915" s="6"/>
      <c r="B3915" s="237"/>
      <c r="C3915" s="6"/>
      <c r="D3915" s="228" t="s">
        <v>393</v>
      </c>
      <c r="E3915" s="229"/>
      <c r="F3915" s="230"/>
      <c r="G3915" s="6"/>
      <c r="H3915" s="6"/>
      <c r="I3915" s="4"/>
      <c r="V3915" s="6"/>
      <c r="X3915" s="6"/>
    </row>
    <row r="3916" spans="1:24" s="5" customFormat="1" x14ac:dyDescent="0.35">
      <c r="A3916" s="6"/>
      <c r="B3916" s="237"/>
      <c r="C3916" s="6"/>
      <c r="D3916" s="228" t="s">
        <v>393</v>
      </c>
      <c r="E3916" s="229"/>
      <c r="F3916" s="230"/>
      <c r="G3916" s="6"/>
      <c r="H3916" s="6"/>
      <c r="I3916" s="4"/>
      <c r="V3916" s="6"/>
      <c r="X3916" s="6"/>
    </row>
    <row r="3917" spans="1:24" s="5" customFormat="1" x14ac:dyDescent="0.35">
      <c r="A3917" s="6"/>
      <c r="B3917" s="237"/>
      <c r="C3917" s="6"/>
      <c r="D3917" s="228" t="s">
        <v>393</v>
      </c>
      <c r="E3917" s="229"/>
      <c r="F3917" s="230"/>
      <c r="G3917" s="6"/>
      <c r="H3917" s="6"/>
      <c r="I3917" s="4"/>
      <c r="V3917" s="6"/>
      <c r="X3917" s="6"/>
    </row>
    <row r="3918" spans="1:24" s="5" customFormat="1" x14ac:dyDescent="0.35">
      <c r="A3918" s="6"/>
      <c r="B3918" s="237"/>
      <c r="C3918" s="6"/>
      <c r="D3918" s="228" t="s">
        <v>393</v>
      </c>
      <c r="E3918" s="229"/>
      <c r="F3918" s="230"/>
      <c r="G3918" s="6"/>
      <c r="H3918" s="6"/>
      <c r="I3918" s="4"/>
      <c r="V3918" s="6"/>
      <c r="X3918" s="6"/>
    </row>
    <row r="3919" spans="1:24" s="5" customFormat="1" x14ac:dyDescent="0.35">
      <c r="A3919" s="6"/>
      <c r="B3919" s="237"/>
      <c r="C3919" s="6"/>
      <c r="D3919" s="228" t="s">
        <v>393</v>
      </c>
      <c r="E3919" s="229"/>
      <c r="F3919" s="230"/>
      <c r="G3919" s="6"/>
      <c r="H3919" s="6"/>
      <c r="I3919" s="4"/>
      <c r="V3919" s="6"/>
      <c r="X3919" s="6"/>
    </row>
    <row r="3920" spans="1:24" s="5" customFormat="1" x14ac:dyDescent="0.35">
      <c r="A3920" s="6"/>
      <c r="B3920" s="237"/>
      <c r="C3920" s="6"/>
      <c r="D3920" s="228" t="s">
        <v>393</v>
      </c>
      <c r="E3920" s="229"/>
      <c r="F3920" s="230"/>
      <c r="G3920" s="6"/>
      <c r="H3920" s="6"/>
      <c r="I3920" s="4"/>
      <c r="V3920" s="6"/>
      <c r="X3920" s="6"/>
    </row>
    <row r="3921" spans="1:24" s="5" customFormat="1" x14ac:dyDescent="0.35">
      <c r="A3921" s="6"/>
      <c r="B3921" s="237"/>
      <c r="C3921" s="6"/>
      <c r="D3921" s="228" t="s">
        <v>393</v>
      </c>
      <c r="E3921" s="229"/>
      <c r="F3921" s="230"/>
      <c r="G3921" s="6"/>
      <c r="H3921" s="6"/>
      <c r="I3921" s="4"/>
      <c r="V3921" s="6"/>
      <c r="X3921" s="6"/>
    </row>
    <row r="3922" spans="1:24" s="5" customFormat="1" x14ac:dyDescent="0.35">
      <c r="A3922" s="6"/>
      <c r="B3922" s="237"/>
      <c r="C3922" s="6"/>
      <c r="D3922" s="228" t="s">
        <v>393</v>
      </c>
      <c r="E3922" s="229"/>
      <c r="F3922" s="230"/>
      <c r="G3922" s="6"/>
      <c r="H3922" s="6"/>
      <c r="I3922" s="4"/>
      <c r="V3922" s="6"/>
      <c r="X3922" s="6"/>
    </row>
    <row r="3923" spans="1:24" s="5" customFormat="1" x14ac:dyDescent="0.35">
      <c r="A3923" s="6"/>
      <c r="B3923" s="237"/>
      <c r="C3923" s="6"/>
      <c r="D3923" s="228" t="s">
        <v>393</v>
      </c>
      <c r="E3923" s="229"/>
      <c r="F3923" s="230"/>
      <c r="G3923" s="6"/>
      <c r="H3923" s="6"/>
      <c r="I3923" s="4"/>
      <c r="V3923" s="6"/>
      <c r="X3923" s="6"/>
    </row>
    <row r="3924" spans="1:24" s="5" customFormat="1" x14ac:dyDescent="0.35">
      <c r="A3924" s="6"/>
      <c r="B3924" s="237"/>
      <c r="C3924" s="6"/>
      <c r="D3924" s="228" t="s">
        <v>393</v>
      </c>
      <c r="E3924" s="229"/>
      <c r="F3924" s="230"/>
      <c r="G3924" s="6"/>
      <c r="H3924" s="6"/>
      <c r="I3924" s="4"/>
      <c r="V3924" s="6"/>
      <c r="X3924" s="6"/>
    </row>
    <row r="3925" spans="1:24" s="5" customFormat="1" x14ac:dyDescent="0.35">
      <c r="A3925" s="6"/>
      <c r="B3925" s="237"/>
      <c r="C3925" s="6"/>
      <c r="D3925" s="228" t="s">
        <v>393</v>
      </c>
      <c r="E3925" s="229"/>
      <c r="F3925" s="230"/>
      <c r="G3925" s="6"/>
      <c r="H3925" s="6"/>
      <c r="I3925" s="4"/>
      <c r="V3925" s="6"/>
      <c r="X3925" s="6"/>
    </row>
    <row r="3926" spans="1:24" s="5" customFormat="1" x14ac:dyDescent="0.35">
      <c r="A3926" s="6"/>
      <c r="B3926" s="237"/>
      <c r="C3926" s="6"/>
      <c r="D3926" s="228" t="s">
        <v>393</v>
      </c>
      <c r="E3926" s="229"/>
      <c r="F3926" s="230"/>
      <c r="G3926" s="6"/>
      <c r="H3926" s="6"/>
      <c r="I3926" s="4"/>
      <c r="V3926" s="6"/>
      <c r="X3926" s="6"/>
    </row>
    <row r="3927" spans="1:24" s="5" customFormat="1" x14ac:dyDescent="0.35">
      <c r="A3927" s="6"/>
      <c r="B3927" s="237"/>
      <c r="C3927" s="6"/>
      <c r="D3927" s="228" t="s">
        <v>393</v>
      </c>
      <c r="E3927" s="229"/>
      <c r="F3927" s="230"/>
      <c r="G3927" s="6"/>
      <c r="H3927" s="6"/>
      <c r="I3927" s="4"/>
      <c r="V3927" s="6"/>
      <c r="X3927" s="6"/>
    </row>
    <row r="3928" spans="1:24" s="5" customFormat="1" x14ac:dyDescent="0.35">
      <c r="A3928" s="6"/>
      <c r="B3928" s="237"/>
      <c r="C3928" s="6"/>
      <c r="D3928" s="228" t="s">
        <v>393</v>
      </c>
      <c r="E3928" s="229"/>
      <c r="F3928" s="230"/>
      <c r="G3928" s="6"/>
      <c r="H3928" s="6"/>
      <c r="I3928" s="4"/>
      <c r="V3928" s="6"/>
      <c r="X3928" s="6"/>
    </row>
    <row r="3929" spans="1:24" s="5" customFormat="1" x14ac:dyDescent="0.35">
      <c r="A3929" s="6"/>
      <c r="B3929" s="237"/>
      <c r="C3929" s="6"/>
      <c r="D3929" s="228" t="s">
        <v>393</v>
      </c>
      <c r="E3929" s="229"/>
      <c r="F3929" s="230"/>
      <c r="G3929" s="6"/>
      <c r="H3929" s="6"/>
      <c r="I3929" s="4"/>
      <c r="V3929" s="6"/>
      <c r="X3929" s="6"/>
    </row>
    <row r="3930" spans="1:24" s="5" customFormat="1" x14ac:dyDescent="0.35">
      <c r="A3930" s="6"/>
      <c r="B3930" s="237"/>
      <c r="C3930" s="6"/>
      <c r="D3930" s="228" t="s">
        <v>393</v>
      </c>
      <c r="E3930" s="229"/>
      <c r="F3930" s="230"/>
      <c r="G3930" s="6"/>
      <c r="H3930" s="6"/>
      <c r="I3930" s="4"/>
      <c r="V3930" s="6"/>
      <c r="X3930" s="6"/>
    </row>
    <row r="3931" spans="1:24" s="5" customFormat="1" x14ac:dyDescent="0.35">
      <c r="A3931" s="6"/>
      <c r="B3931" s="237"/>
      <c r="C3931" s="6"/>
      <c r="D3931" s="228" t="s">
        <v>393</v>
      </c>
      <c r="E3931" s="229"/>
      <c r="F3931" s="230"/>
      <c r="G3931" s="6"/>
      <c r="H3931" s="6"/>
      <c r="I3931" s="4"/>
      <c r="V3931" s="6"/>
      <c r="X3931" s="6"/>
    </row>
    <row r="3932" spans="1:24" s="5" customFormat="1" x14ac:dyDescent="0.35">
      <c r="A3932" s="6"/>
      <c r="B3932" s="237"/>
      <c r="C3932" s="6"/>
      <c r="D3932" s="228" t="s">
        <v>393</v>
      </c>
      <c r="E3932" s="229"/>
      <c r="F3932" s="230"/>
      <c r="G3932" s="6"/>
      <c r="H3932" s="6"/>
      <c r="I3932" s="4"/>
      <c r="V3932" s="6"/>
      <c r="X3932" s="6"/>
    </row>
    <row r="3933" spans="1:24" s="5" customFormat="1" x14ac:dyDescent="0.35">
      <c r="A3933" s="6"/>
      <c r="B3933" s="237"/>
      <c r="C3933" s="6"/>
      <c r="D3933" s="228" t="s">
        <v>393</v>
      </c>
      <c r="E3933" s="229"/>
      <c r="F3933" s="230"/>
      <c r="G3933" s="6"/>
      <c r="H3933" s="6"/>
      <c r="I3933" s="4"/>
      <c r="V3933" s="6"/>
      <c r="X3933" s="6"/>
    </row>
    <row r="3934" spans="1:24" s="5" customFormat="1" x14ac:dyDescent="0.35">
      <c r="A3934" s="6"/>
      <c r="B3934" s="237"/>
      <c r="C3934" s="6"/>
      <c r="D3934" s="228" t="s">
        <v>393</v>
      </c>
      <c r="E3934" s="229"/>
      <c r="F3934" s="230"/>
      <c r="G3934" s="6"/>
      <c r="H3934" s="6"/>
      <c r="I3934" s="4"/>
      <c r="V3934" s="6"/>
      <c r="X3934" s="6"/>
    </row>
    <row r="3935" spans="1:24" s="5" customFormat="1" x14ac:dyDescent="0.35">
      <c r="A3935" s="6"/>
      <c r="B3935" s="237"/>
      <c r="C3935" s="6"/>
      <c r="D3935" s="228" t="s">
        <v>393</v>
      </c>
      <c r="E3935" s="229"/>
      <c r="F3935" s="230"/>
      <c r="G3935" s="6"/>
      <c r="H3935" s="6"/>
      <c r="I3935" s="4"/>
      <c r="V3935" s="6"/>
      <c r="X3935" s="6"/>
    </row>
    <row r="3936" spans="1:24" s="5" customFormat="1" x14ac:dyDescent="0.35">
      <c r="A3936" s="6"/>
      <c r="B3936" s="237"/>
      <c r="C3936" s="6"/>
      <c r="D3936" s="228" t="s">
        <v>393</v>
      </c>
      <c r="E3936" s="229"/>
      <c r="F3936" s="230"/>
      <c r="G3936" s="6"/>
      <c r="H3936" s="6"/>
      <c r="I3936" s="4"/>
      <c r="V3936" s="6"/>
      <c r="X3936" s="6"/>
    </row>
    <row r="3937" spans="1:24" s="5" customFormat="1" x14ac:dyDescent="0.35">
      <c r="A3937" s="6"/>
      <c r="B3937" s="237"/>
      <c r="C3937" s="6"/>
      <c r="D3937" s="228" t="s">
        <v>393</v>
      </c>
      <c r="E3937" s="229"/>
      <c r="F3937" s="230"/>
      <c r="G3937" s="6"/>
      <c r="H3937" s="6"/>
      <c r="I3937" s="4"/>
      <c r="V3937" s="6"/>
      <c r="X3937" s="6"/>
    </row>
    <row r="3938" spans="1:24" s="5" customFormat="1" x14ac:dyDescent="0.35">
      <c r="A3938" s="6"/>
      <c r="B3938" s="237"/>
      <c r="C3938" s="6"/>
      <c r="D3938" s="228" t="s">
        <v>393</v>
      </c>
      <c r="E3938" s="229"/>
      <c r="F3938" s="230"/>
      <c r="G3938" s="6"/>
      <c r="H3938" s="6"/>
      <c r="I3938" s="4"/>
      <c r="V3938" s="6"/>
      <c r="X3938" s="6"/>
    </row>
    <row r="3939" spans="1:24" s="5" customFormat="1" x14ac:dyDescent="0.35">
      <c r="A3939" s="6"/>
      <c r="B3939" s="237"/>
      <c r="C3939" s="6"/>
      <c r="D3939" s="228" t="s">
        <v>393</v>
      </c>
      <c r="E3939" s="229"/>
      <c r="F3939" s="230"/>
      <c r="G3939" s="6"/>
      <c r="H3939" s="6"/>
      <c r="I3939" s="4"/>
      <c r="V3939" s="6"/>
      <c r="X3939" s="6"/>
    </row>
    <row r="3940" spans="1:24" s="5" customFormat="1" x14ac:dyDescent="0.35">
      <c r="A3940" s="6"/>
      <c r="B3940" s="237"/>
      <c r="C3940" s="6"/>
      <c r="D3940" s="228" t="s">
        <v>393</v>
      </c>
      <c r="E3940" s="229"/>
      <c r="F3940" s="230"/>
      <c r="G3940" s="6"/>
      <c r="H3940" s="6"/>
      <c r="I3940" s="4"/>
      <c r="V3940" s="6"/>
      <c r="X3940" s="6"/>
    </row>
    <row r="3941" spans="1:24" s="5" customFormat="1" x14ac:dyDescent="0.35">
      <c r="A3941" s="6"/>
      <c r="B3941" s="237"/>
      <c r="C3941" s="6"/>
      <c r="D3941" s="228" t="s">
        <v>393</v>
      </c>
      <c r="E3941" s="229"/>
      <c r="F3941" s="230"/>
      <c r="G3941" s="6"/>
      <c r="H3941" s="6"/>
      <c r="I3941" s="4"/>
      <c r="V3941" s="6"/>
      <c r="X3941" s="6"/>
    </row>
    <row r="3942" spans="1:24" s="5" customFormat="1" x14ac:dyDescent="0.35">
      <c r="A3942" s="6"/>
      <c r="B3942" s="237"/>
      <c r="C3942" s="6"/>
      <c r="D3942" s="228" t="s">
        <v>393</v>
      </c>
      <c r="E3942" s="229"/>
      <c r="F3942" s="230"/>
      <c r="G3942" s="6"/>
      <c r="H3942" s="6"/>
      <c r="I3942" s="4"/>
      <c r="V3942" s="6"/>
      <c r="X3942" s="6"/>
    </row>
    <row r="3943" spans="1:24" s="5" customFormat="1" x14ac:dyDescent="0.35">
      <c r="A3943" s="6"/>
      <c r="B3943" s="237"/>
      <c r="C3943" s="6"/>
      <c r="D3943" s="228" t="s">
        <v>393</v>
      </c>
      <c r="E3943" s="229"/>
      <c r="F3943" s="230"/>
      <c r="G3943" s="6"/>
      <c r="H3943" s="6"/>
      <c r="I3943" s="4"/>
      <c r="V3943" s="6"/>
      <c r="X3943" s="6"/>
    </row>
    <row r="3944" spans="1:24" s="5" customFormat="1" x14ac:dyDescent="0.35">
      <c r="A3944" s="6"/>
      <c r="B3944" s="237"/>
      <c r="C3944" s="6"/>
      <c r="D3944" s="228" t="s">
        <v>393</v>
      </c>
      <c r="E3944" s="229"/>
      <c r="F3944" s="230"/>
      <c r="G3944" s="6"/>
      <c r="H3944" s="6"/>
      <c r="I3944" s="4"/>
      <c r="V3944" s="6"/>
      <c r="X3944" s="6"/>
    </row>
    <row r="3945" spans="1:24" s="5" customFormat="1" x14ac:dyDescent="0.35">
      <c r="A3945" s="6"/>
      <c r="B3945" s="237"/>
      <c r="C3945" s="6"/>
      <c r="D3945" s="228" t="s">
        <v>393</v>
      </c>
      <c r="E3945" s="229"/>
      <c r="F3945" s="230"/>
      <c r="G3945" s="6"/>
      <c r="H3945" s="6"/>
      <c r="I3945" s="4"/>
      <c r="V3945" s="6"/>
      <c r="X3945" s="6"/>
    </row>
    <row r="3946" spans="1:24" s="5" customFormat="1" x14ac:dyDescent="0.35">
      <c r="A3946" s="6"/>
      <c r="B3946" s="237"/>
      <c r="C3946" s="6"/>
      <c r="D3946" s="228" t="s">
        <v>393</v>
      </c>
      <c r="E3946" s="229"/>
      <c r="F3946" s="230"/>
      <c r="G3946" s="6"/>
      <c r="H3946" s="6"/>
      <c r="I3946" s="4"/>
      <c r="V3946" s="6"/>
      <c r="X3946" s="6"/>
    </row>
    <row r="3947" spans="1:24" s="5" customFormat="1" x14ac:dyDescent="0.35">
      <c r="A3947" s="6"/>
      <c r="B3947" s="237"/>
      <c r="C3947" s="6"/>
      <c r="D3947" s="228" t="s">
        <v>393</v>
      </c>
      <c r="E3947" s="229"/>
      <c r="F3947" s="230"/>
      <c r="G3947" s="6"/>
      <c r="H3947" s="6"/>
      <c r="I3947" s="4"/>
      <c r="V3947" s="6"/>
      <c r="X3947" s="6"/>
    </row>
    <row r="3948" spans="1:24" s="5" customFormat="1" x14ac:dyDescent="0.35">
      <c r="A3948" s="6"/>
      <c r="B3948" s="237"/>
      <c r="C3948" s="6"/>
      <c r="D3948" s="228" t="s">
        <v>393</v>
      </c>
      <c r="E3948" s="229"/>
      <c r="F3948" s="230"/>
      <c r="G3948" s="6"/>
      <c r="H3948" s="6"/>
      <c r="I3948" s="4"/>
      <c r="V3948" s="6"/>
      <c r="X3948" s="6"/>
    </row>
    <row r="3949" spans="1:24" s="5" customFormat="1" x14ac:dyDescent="0.35">
      <c r="A3949" s="6"/>
      <c r="B3949" s="237"/>
      <c r="C3949" s="6"/>
      <c r="D3949" s="228" t="s">
        <v>393</v>
      </c>
      <c r="E3949" s="229"/>
      <c r="F3949" s="230"/>
      <c r="G3949" s="6"/>
      <c r="H3949" s="6"/>
      <c r="I3949" s="4"/>
      <c r="V3949" s="6"/>
      <c r="X3949" s="6"/>
    </row>
    <row r="3950" spans="1:24" s="5" customFormat="1" x14ac:dyDescent="0.35">
      <c r="A3950" s="6"/>
      <c r="B3950" s="237"/>
      <c r="C3950" s="6"/>
      <c r="D3950" s="228" t="s">
        <v>393</v>
      </c>
      <c r="E3950" s="229"/>
      <c r="F3950" s="230"/>
      <c r="G3950" s="6"/>
      <c r="H3950" s="6"/>
      <c r="I3950" s="4"/>
      <c r="V3950" s="6"/>
      <c r="X3950" s="6"/>
    </row>
    <row r="3951" spans="1:24" s="5" customFormat="1" x14ac:dyDescent="0.35">
      <c r="A3951" s="6"/>
      <c r="B3951" s="237"/>
      <c r="C3951" s="6"/>
      <c r="D3951" s="228" t="s">
        <v>393</v>
      </c>
      <c r="E3951" s="229"/>
      <c r="F3951" s="230"/>
      <c r="G3951" s="6"/>
      <c r="H3951" s="6"/>
      <c r="I3951" s="4"/>
      <c r="V3951" s="6"/>
      <c r="X3951" s="6"/>
    </row>
    <row r="3952" spans="1:24" s="5" customFormat="1" x14ac:dyDescent="0.35">
      <c r="A3952" s="6"/>
      <c r="B3952" s="237"/>
      <c r="C3952" s="6"/>
      <c r="D3952" s="228" t="s">
        <v>393</v>
      </c>
      <c r="E3952" s="229"/>
      <c r="F3952" s="230"/>
      <c r="G3952" s="6"/>
      <c r="H3952" s="6"/>
      <c r="I3952" s="4"/>
      <c r="V3952" s="6"/>
      <c r="X3952" s="6"/>
    </row>
    <row r="3953" spans="1:24" s="5" customFormat="1" x14ac:dyDescent="0.35">
      <c r="A3953" s="6"/>
      <c r="B3953" s="237"/>
      <c r="C3953" s="6"/>
      <c r="D3953" s="228" t="s">
        <v>393</v>
      </c>
      <c r="E3953" s="229"/>
      <c r="F3953" s="230"/>
      <c r="G3953" s="6"/>
      <c r="H3953" s="6"/>
      <c r="I3953" s="4"/>
      <c r="V3953" s="6"/>
      <c r="X3953" s="6"/>
    </row>
    <row r="3954" spans="1:24" s="5" customFormat="1" x14ac:dyDescent="0.35">
      <c r="A3954" s="6"/>
      <c r="B3954" s="237"/>
      <c r="C3954" s="6"/>
      <c r="D3954" s="228" t="s">
        <v>393</v>
      </c>
      <c r="E3954" s="229"/>
      <c r="F3954" s="230"/>
      <c r="G3954" s="6"/>
      <c r="H3954" s="6"/>
      <c r="I3954" s="4"/>
      <c r="V3954" s="6"/>
      <c r="X3954" s="6"/>
    </row>
    <row r="3955" spans="1:24" s="5" customFormat="1" x14ac:dyDescent="0.35">
      <c r="A3955" s="6"/>
      <c r="B3955" s="237"/>
      <c r="C3955" s="6"/>
      <c r="D3955" s="228" t="s">
        <v>393</v>
      </c>
      <c r="E3955" s="229"/>
      <c r="F3955" s="230"/>
      <c r="G3955" s="6"/>
      <c r="H3955" s="6"/>
      <c r="I3955" s="4"/>
      <c r="V3955" s="6"/>
      <c r="X3955" s="6"/>
    </row>
    <row r="3956" spans="1:24" s="5" customFormat="1" x14ac:dyDescent="0.35">
      <c r="A3956" s="6"/>
      <c r="B3956" s="237"/>
      <c r="C3956" s="6"/>
      <c r="D3956" s="228" t="s">
        <v>393</v>
      </c>
      <c r="E3956" s="229"/>
      <c r="F3956" s="230"/>
      <c r="G3956" s="6"/>
      <c r="H3956" s="6"/>
      <c r="I3956" s="4"/>
      <c r="V3956" s="6"/>
      <c r="X3956" s="6"/>
    </row>
    <row r="3957" spans="1:24" s="5" customFormat="1" x14ac:dyDescent="0.35">
      <c r="A3957" s="6"/>
      <c r="B3957" s="237"/>
      <c r="C3957" s="6"/>
      <c r="D3957" s="228" t="s">
        <v>393</v>
      </c>
      <c r="E3957" s="229"/>
      <c r="F3957" s="230"/>
      <c r="G3957" s="6"/>
      <c r="H3957" s="6"/>
      <c r="I3957" s="4"/>
      <c r="V3957" s="6"/>
      <c r="X3957" s="6"/>
    </row>
    <row r="3958" spans="1:24" s="5" customFormat="1" x14ac:dyDescent="0.35">
      <c r="A3958" s="6"/>
      <c r="B3958" s="237"/>
      <c r="C3958" s="6"/>
      <c r="D3958" s="228" t="s">
        <v>393</v>
      </c>
      <c r="E3958" s="229"/>
      <c r="F3958" s="230"/>
      <c r="G3958" s="6"/>
      <c r="H3958" s="6"/>
      <c r="I3958" s="4"/>
      <c r="V3958" s="6"/>
      <c r="X3958" s="6"/>
    </row>
    <row r="3959" spans="1:24" s="5" customFormat="1" x14ac:dyDescent="0.35">
      <c r="A3959" s="6"/>
      <c r="B3959" s="237"/>
      <c r="C3959" s="6"/>
      <c r="D3959" s="228" t="s">
        <v>393</v>
      </c>
      <c r="E3959" s="229"/>
      <c r="F3959" s="230"/>
      <c r="G3959" s="6"/>
      <c r="H3959" s="6"/>
      <c r="I3959" s="4"/>
      <c r="V3959" s="6"/>
      <c r="X3959" s="6"/>
    </row>
    <row r="3960" spans="1:24" s="5" customFormat="1" x14ac:dyDescent="0.35">
      <c r="A3960" s="6"/>
      <c r="B3960" s="237"/>
      <c r="C3960" s="6"/>
      <c r="D3960" s="228" t="s">
        <v>393</v>
      </c>
      <c r="E3960" s="229"/>
      <c r="F3960" s="230"/>
      <c r="G3960" s="6"/>
      <c r="H3960" s="6"/>
      <c r="I3960" s="4"/>
      <c r="V3960" s="6"/>
      <c r="X3960" s="6"/>
    </row>
    <row r="3961" spans="1:24" s="5" customFormat="1" x14ac:dyDescent="0.35">
      <c r="A3961" s="6"/>
      <c r="B3961" s="237"/>
      <c r="C3961" s="6"/>
      <c r="D3961" s="228" t="s">
        <v>393</v>
      </c>
      <c r="E3961" s="229"/>
      <c r="F3961" s="230"/>
      <c r="G3961" s="6"/>
      <c r="H3961" s="6"/>
      <c r="I3961" s="4"/>
      <c r="V3961" s="6"/>
      <c r="X3961" s="6"/>
    </row>
    <row r="3962" spans="1:24" s="5" customFormat="1" x14ac:dyDescent="0.35">
      <c r="A3962" s="6"/>
      <c r="B3962" s="237"/>
      <c r="C3962" s="6"/>
      <c r="D3962" s="228" t="s">
        <v>393</v>
      </c>
      <c r="E3962" s="229"/>
      <c r="F3962" s="230"/>
      <c r="G3962" s="6"/>
      <c r="H3962" s="6"/>
      <c r="I3962" s="4"/>
      <c r="V3962" s="6"/>
      <c r="X3962" s="6"/>
    </row>
    <row r="3963" spans="1:24" s="5" customFormat="1" x14ac:dyDescent="0.35">
      <c r="A3963" s="6"/>
      <c r="B3963" s="237"/>
      <c r="C3963" s="6"/>
      <c r="D3963" s="228" t="s">
        <v>393</v>
      </c>
      <c r="E3963" s="229"/>
      <c r="F3963" s="230"/>
      <c r="G3963" s="6"/>
      <c r="H3963" s="6"/>
      <c r="I3963" s="4"/>
      <c r="V3963" s="6"/>
      <c r="X3963" s="6"/>
    </row>
    <row r="3964" spans="1:24" s="5" customFormat="1" x14ac:dyDescent="0.35">
      <c r="A3964" s="6"/>
      <c r="B3964" s="237"/>
      <c r="C3964" s="6"/>
      <c r="D3964" s="228" t="s">
        <v>393</v>
      </c>
      <c r="E3964" s="229"/>
      <c r="F3964" s="230"/>
      <c r="G3964" s="6"/>
      <c r="H3964" s="6"/>
      <c r="I3964" s="4"/>
      <c r="V3964" s="6"/>
      <c r="X3964" s="6"/>
    </row>
    <row r="3965" spans="1:24" s="5" customFormat="1" x14ac:dyDescent="0.35">
      <c r="A3965" s="6"/>
      <c r="B3965" s="237"/>
      <c r="C3965" s="6"/>
      <c r="D3965" s="228" t="s">
        <v>393</v>
      </c>
      <c r="E3965" s="229"/>
      <c r="F3965" s="230"/>
      <c r="G3965" s="6"/>
      <c r="H3965" s="6"/>
      <c r="I3965" s="4"/>
      <c r="V3965" s="6"/>
      <c r="X3965" s="6"/>
    </row>
    <row r="3966" spans="1:24" s="5" customFormat="1" x14ac:dyDescent="0.35">
      <c r="A3966" s="6"/>
      <c r="B3966" s="237"/>
      <c r="C3966" s="6"/>
      <c r="D3966" s="228" t="s">
        <v>393</v>
      </c>
      <c r="E3966" s="229"/>
      <c r="F3966" s="230"/>
      <c r="G3966" s="6"/>
      <c r="H3966" s="6"/>
      <c r="I3966" s="4"/>
      <c r="V3966" s="6"/>
      <c r="X3966" s="6"/>
    </row>
    <row r="3967" spans="1:24" s="5" customFormat="1" x14ac:dyDescent="0.35">
      <c r="A3967" s="6"/>
      <c r="B3967" s="237"/>
      <c r="C3967" s="6"/>
      <c r="D3967" s="228" t="s">
        <v>393</v>
      </c>
      <c r="E3967" s="229"/>
      <c r="F3967" s="230"/>
      <c r="G3967" s="6"/>
      <c r="H3967" s="6"/>
      <c r="I3967" s="4"/>
      <c r="V3967" s="6"/>
      <c r="X3967" s="6"/>
    </row>
    <row r="3968" spans="1:24" s="5" customFormat="1" x14ac:dyDescent="0.35">
      <c r="A3968" s="6"/>
      <c r="B3968" s="237"/>
      <c r="C3968" s="6"/>
      <c r="D3968" s="228" t="s">
        <v>393</v>
      </c>
      <c r="E3968" s="229"/>
      <c r="F3968" s="230"/>
      <c r="G3968" s="6"/>
      <c r="H3968" s="6"/>
      <c r="I3968" s="4"/>
      <c r="V3968" s="6"/>
      <c r="X3968" s="6"/>
    </row>
    <row r="3969" spans="1:24" s="5" customFormat="1" x14ac:dyDescent="0.35">
      <c r="A3969" s="6"/>
      <c r="B3969" s="237"/>
      <c r="C3969" s="6"/>
      <c r="D3969" s="228" t="s">
        <v>393</v>
      </c>
      <c r="E3969" s="229"/>
      <c r="F3969" s="230"/>
      <c r="G3969" s="6"/>
      <c r="H3969" s="6"/>
      <c r="I3969" s="4"/>
      <c r="V3969" s="6"/>
      <c r="X3969" s="6"/>
    </row>
    <row r="3970" spans="1:24" s="5" customFormat="1" x14ac:dyDescent="0.35">
      <c r="A3970" s="6"/>
      <c r="B3970" s="237"/>
      <c r="C3970" s="6"/>
      <c r="D3970" s="228" t="s">
        <v>393</v>
      </c>
      <c r="E3970" s="229"/>
      <c r="F3970" s="230"/>
      <c r="G3970" s="6"/>
      <c r="H3970" s="6"/>
      <c r="I3970" s="4"/>
      <c r="V3970" s="6"/>
      <c r="X3970" s="6"/>
    </row>
    <row r="3971" spans="1:24" s="5" customFormat="1" x14ac:dyDescent="0.35">
      <c r="A3971" s="6"/>
      <c r="B3971" s="237"/>
      <c r="C3971" s="6"/>
      <c r="D3971" s="228" t="s">
        <v>393</v>
      </c>
      <c r="E3971" s="229"/>
      <c r="F3971" s="230"/>
      <c r="G3971" s="6"/>
      <c r="H3971" s="6"/>
      <c r="I3971" s="4"/>
      <c r="V3971" s="6"/>
      <c r="X3971" s="6"/>
    </row>
    <row r="3972" spans="1:24" s="5" customFormat="1" x14ac:dyDescent="0.35">
      <c r="A3972" s="6"/>
      <c r="B3972" s="237"/>
      <c r="C3972" s="6"/>
      <c r="D3972" s="228" t="s">
        <v>393</v>
      </c>
      <c r="E3972" s="229"/>
      <c r="F3972" s="230"/>
      <c r="G3972" s="6"/>
      <c r="H3972" s="6"/>
      <c r="I3972" s="4"/>
      <c r="V3972" s="6"/>
      <c r="X3972" s="6"/>
    </row>
    <row r="3973" spans="1:24" s="5" customFormat="1" x14ac:dyDescent="0.35">
      <c r="A3973" s="6"/>
      <c r="B3973" s="237"/>
      <c r="C3973" s="6"/>
      <c r="D3973" s="228" t="s">
        <v>393</v>
      </c>
      <c r="E3973" s="229"/>
      <c r="F3973" s="230"/>
      <c r="G3973" s="6"/>
      <c r="H3973" s="6"/>
      <c r="I3973" s="4"/>
      <c r="V3973" s="6"/>
      <c r="X3973" s="6"/>
    </row>
    <row r="3974" spans="1:24" s="5" customFormat="1" x14ac:dyDescent="0.35">
      <c r="A3974" s="6"/>
      <c r="B3974" s="237"/>
      <c r="C3974" s="6"/>
      <c r="D3974" s="228" t="s">
        <v>393</v>
      </c>
      <c r="E3974" s="229"/>
      <c r="F3974" s="230"/>
      <c r="G3974" s="6"/>
      <c r="H3974" s="6"/>
      <c r="I3974" s="4"/>
      <c r="V3974" s="6"/>
      <c r="X3974" s="6"/>
    </row>
    <row r="3975" spans="1:24" s="5" customFormat="1" x14ac:dyDescent="0.35">
      <c r="A3975" s="6"/>
      <c r="B3975" s="237"/>
      <c r="C3975" s="6"/>
      <c r="D3975" s="228" t="s">
        <v>393</v>
      </c>
      <c r="E3975" s="229"/>
      <c r="F3975" s="230"/>
      <c r="G3975" s="6"/>
      <c r="H3975" s="6"/>
      <c r="I3975" s="4"/>
      <c r="V3975" s="6"/>
      <c r="X3975" s="6"/>
    </row>
    <row r="3976" spans="1:24" s="5" customFormat="1" x14ac:dyDescent="0.35">
      <c r="A3976" s="6"/>
      <c r="B3976" s="237"/>
      <c r="C3976" s="6"/>
      <c r="D3976" s="228" t="s">
        <v>393</v>
      </c>
      <c r="E3976" s="229"/>
      <c r="F3976" s="230"/>
      <c r="G3976" s="6"/>
      <c r="H3976" s="6"/>
      <c r="I3976" s="4"/>
      <c r="V3976" s="6"/>
      <c r="X3976" s="6"/>
    </row>
    <row r="3977" spans="1:24" s="5" customFormat="1" x14ac:dyDescent="0.35">
      <c r="A3977" s="6"/>
      <c r="B3977" s="237"/>
      <c r="C3977" s="6"/>
      <c r="D3977" s="228" t="s">
        <v>393</v>
      </c>
      <c r="E3977" s="229"/>
      <c r="F3977" s="230"/>
      <c r="G3977" s="6"/>
      <c r="H3977" s="6"/>
      <c r="I3977" s="4"/>
      <c r="V3977" s="6"/>
      <c r="X3977" s="6"/>
    </row>
    <row r="3978" spans="1:24" s="5" customFormat="1" x14ac:dyDescent="0.35">
      <c r="A3978" s="6"/>
      <c r="B3978" s="237"/>
      <c r="C3978" s="6"/>
      <c r="D3978" s="228" t="s">
        <v>393</v>
      </c>
      <c r="E3978" s="229"/>
      <c r="F3978" s="230"/>
      <c r="G3978" s="6"/>
      <c r="H3978" s="6"/>
      <c r="I3978" s="4"/>
      <c r="V3978" s="6"/>
      <c r="X3978" s="6"/>
    </row>
    <row r="3979" spans="1:24" s="5" customFormat="1" x14ac:dyDescent="0.35">
      <c r="A3979" s="6"/>
      <c r="B3979" s="237"/>
      <c r="C3979" s="6"/>
      <c r="D3979" s="228" t="s">
        <v>393</v>
      </c>
      <c r="E3979" s="229"/>
      <c r="F3979" s="230"/>
      <c r="G3979" s="6"/>
      <c r="H3979" s="6"/>
      <c r="I3979" s="4"/>
      <c r="V3979" s="6"/>
      <c r="X3979" s="6"/>
    </row>
    <row r="3980" spans="1:24" s="5" customFormat="1" x14ac:dyDescent="0.35">
      <c r="A3980" s="6"/>
      <c r="B3980" s="237"/>
      <c r="C3980" s="6"/>
      <c r="D3980" s="228" t="s">
        <v>393</v>
      </c>
      <c r="E3980" s="229"/>
      <c r="F3980" s="230"/>
      <c r="G3980" s="6"/>
      <c r="H3980" s="6"/>
      <c r="I3980" s="4"/>
      <c r="V3980" s="6"/>
      <c r="X3980" s="6"/>
    </row>
    <row r="3981" spans="1:24" s="5" customFormat="1" x14ac:dyDescent="0.35">
      <c r="A3981" s="6"/>
      <c r="B3981" s="237"/>
      <c r="C3981" s="6"/>
      <c r="D3981" s="228" t="s">
        <v>393</v>
      </c>
      <c r="E3981" s="229"/>
      <c r="F3981" s="230"/>
      <c r="G3981" s="6"/>
      <c r="H3981" s="6"/>
      <c r="I3981" s="4"/>
      <c r="V3981" s="6"/>
      <c r="X3981" s="6"/>
    </row>
    <row r="3982" spans="1:24" s="5" customFormat="1" x14ac:dyDescent="0.35">
      <c r="A3982" s="6"/>
      <c r="B3982" s="237"/>
      <c r="C3982" s="6"/>
      <c r="D3982" s="228" t="s">
        <v>393</v>
      </c>
      <c r="E3982" s="229"/>
      <c r="F3982" s="230"/>
      <c r="G3982" s="6"/>
      <c r="H3982" s="6"/>
      <c r="I3982" s="4"/>
      <c r="V3982" s="6"/>
      <c r="X3982" s="6"/>
    </row>
    <row r="3983" spans="1:24" s="5" customFormat="1" x14ac:dyDescent="0.35">
      <c r="A3983" s="6"/>
      <c r="B3983" s="237"/>
      <c r="C3983" s="6"/>
      <c r="D3983" s="228" t="s">
        <v>393</v>
      </c>
      <c r="E3983" s="229"/>
      <c r="F3983" s="230"/>
      <c r="G3983" s="6"/>
      <c r="H3983" s="6"/>
      <c r="I3983" s="4"/>
      <c r="V3983" s="6"/>
      <c r="X3983" s="6"/>
    </row>
    <row r="3984" spans="1:24" s="5" customFormat="1" x14ac:dyDescent="0.35">
      <c r="A3984" s="6"/>
      <c r="B3984" s="237"/>
      <c r="C3984" s="6"/>
      <c r="D3984" s="228" t="s">
        <v>393</v>
      </c>
      <c r="E3984" s="229"/>
      <c r="F3984" s="230"/>
      <c r="G3984" s="6"/>
      <c r="H3984" s="6"/>
      <c r="I3984" s="4"/>
      <c r="V3984" s="6"/>
      <c r="X3984" s="6"/>
    </row>
    <row r="3985" spans="1:24" s="5" customFormat="1" x14ac:dyDescent="0.35">
      <c r="A3985" s="6"/>
      <c r="B3985" s="237"/>
      <c r="C3985" s="6"/>
      <c r="D3985" s="228" t="s">
        <v>393</v>
      </c>
      <c r="E3985" s="229"/>
      <c r="F3985" s="230"/>
      <c r="G3985" s="6"/>
      <c r="H3985" s="6"/>
      <c r="I3985" s="4"/>
      <c r="V3985" s="6"/>
      <c r="X3985" s="6"/>
    </row>
    <row r="3986" spans="1:24" s="5" customFormat="1" x14ac:dyDescent="0.35">
      <c r="A3986" s="6"/>
      <c r="B3986" s="237"/>
      <c r="C3986" s="6"/>
      <c r="D3986" s="228" t="s">
        <v>393</v>
      </c>
      <c r="E3986" s="229"/>
      <c r="F3986" s="230"/>
      <c r="G3986" s="6"/>
      <c r="H3986" s="6"/>
      <c r="I3986" s="4"/>
      <c r="V3986" s="6"/>
      <c r="X3986" s="6"/>
    </row>
    <row r="3987" spans="1:24" s="5" customFormat="1" x14ac:dyDescent="0.35">
      <c r="A3987" s="6"/>
      <c r="B3987" s="237"/>
      <c r="C3987" s="6"/>
      <c r="D3987" s="228" t="s">
        <v>393</v>
      </c>
      <c r="E3987" s="229"/>
      <c r="F3987" s="230"/>
      <c r="G3987" s="6"/>
      <c r="H3987" s="6"/>
      <c r="I3987" s="4"/>
      <c r="V3987" s="6"/>
      <c r="X3987" s="6"/>
    </row>
    <row r="3988" spans="1:24" s="5" customFormat="1" x14ac:dyDescent="0.35">
      <c r="A3988" s="6"/>
      <c r="B3988" s="237"/>
      <c r="C3988" s="6"/>
      <c r="D3988" s="228" t="s">
        <v>393</v>
      </c>
      <c r="E3988" s="229"/>
      <c r="F3988" s="230"/>
      <c r="G3988" s="6"/>
      <c r="H3988" s="6"/>
      <c r="I3988" s="4"/>
      <c r="V3988" s="6"/>
      <c r="X3988" s="6"/>
    </row>
    <row r="3989" spans="1:24" s="5" customFormat="1" x14ac:dyDescent="0.35">
      <c r="A3989" s="6"/>
      <c r="B3989" s="237"/>
      <c r="C3989" s="6"/>
      <c r="D3989" s="228" t="s">
        <v>393</v>
      </c>
      <c r="E3989" s="229"/>
      <c r="F3989" s="230"/>
      <c r="G3989" s="6"/>
      <c r="H3989" s="6"/>
      <c r="I3989" s="4"/>
      <c r="V3989" s="6"/>
      <c r="X3989" s="6"/>
    </row>
    <row r="3990" spans="1:24" s="5" customFormat="1" x14ac:dyDescent="0.35">
      <c r="A3990" s="6"/>
      <c r="B3990" s="237"/>
      <c r="C3990" s="6"/>
      <c r="D3990" s="228" t="s">
        <v>393</v>
      </c>
      <c r="E3990" s="229"/>
      <c r="F3990" s="230"/>
      <c r="G3990" s="6"/>
      <c r="H3990" s="6"/>
      <c r="I3990" s="4"/>
      <c r="V3990" s="6"/>
      <c r="X3990" s="6"/>
    </row>
    <row r="3991" spans="1:24" s="5" customFormat="1" x14ac:dyDescent="0.35">
      <c r="A3991" s="6"/>
      <c r="B3991" s="237"/>
      <c r="C3991" s="6"/>
      <c r="D3991" s="228" t="s">
        <v>393</v>
      </c>
      <c r="E3991" s="229"/>
      <c r="F3991" s="230"/>
      <c r="G3991" s="6"/>
      <c r="H3991" s="6"/>
      <c r="I3991" s="4"/>
      <c r="V3991" s="6"/>
      <c r="X3991" s="6"/>
    </row>
    <row r="3992" spans="1:24" s="5" customFormat="1" x14ac:dyDescent="0.35">
      <c r="A3992" s="6"/>
      <c r="B3992" s="237"/>
      <c r="C3992" s="6"/>
      <c r="D3992" s="228" t="s">
        <v>393</v>
      </c>
      <c r="E3992" s="229"/>
      <c r="F3992" s="230"/>
      <c r="G3992" s="6"/>
      <c r="H3992" s="6"/>
      <c r="I3992" s="4"/>
      <c r="V3992" s="6"/>
      <c r="X3992" s="6"/>
    </row>
    <row r="3993" spans="1:24" x14ac:dyDescent="0.35">
      <c r="D3993" s="208" t="s">
        <v>393</v>
      </c>
    </row>
    <row r="3994" spans="1:24" x14ac:dyDescent="0.35">
      <c r="D3994" s="208" t="s">
        <v>393</v>
      </c>
    </row>
    <row r="3995" spans="1:24" x14ac:dyDescent="0.35">
      <c r="D3995" s="208" t="s">
        <v>393</v>
      </c>
    </row>
    <row r="3996" spans="1:24" x14ac:dyDescent="0.35">
      <c r="D3996" s="208" t="s">
        <v>393</v>
      </c>
    </row>
    <row r="3997" spans="1:24" x14ac:dyDescent="0.35">
      <c r="D3997" s="208" t="s">
        <v>393</v>
      </c>
    </row>
    <row r="3998" spans="1:24" x14ac:dyDescent="0.35">
      <c r="D3998" s="208" t="s">
        <v>393</v>
      </c>
    </row>
    <row r="3999" spans="1:24" x14ac:dyDescent="0.35">
      <c r="D3999" s="208" t="s">
        <v>393</v>
      </c>
    </row>
    <row r="4000" spans="1:24" x14ac:dyDescent="0.35">
      <c r="D4000" s="208" t="s">
        <v>393</v>
      </c>
    </row>
  </sheetData>
  <autoFilter ref="A6:J162" xr:uid="{00000000-0009-0000-0000-00000E000000}"/>
  <sortState xmlns:xlrd2="http://schemas.microsoft.com/office/spreadsheetml/2017/richdata2" ref="A91:X101">
    <sortCondition ref="A91:A101"/>
  </sortState>
  <hyperlinks>
    <hyperlink ref="I19" r:id="rId1" xr:uid="{00000000-0004-0000-0E00-000000000000}"/>
    <hyperlink ref="I18" r:id="rId2" xr:uid="{00000000-0004-0000-0E00-000001000000}"/>
    <hyperlink ref="I91" r:id="rId3" xr:uid="{00000000-0004-0000-0E00-000002000000}"/>
    <hyperlink ref="I53" r:id="rId4" xr:uid="{00000000-0004-0000-0E00-000003000000}"/>
    <hyperlink ref="I52" r:id="rId5" xr:uid="{00000000-0004-0000-0E00-000004000000}"/>
    <hyperlink ref="I28" r:id="rId6" xr:uid="{00000000-0004-0000-0E00-000005000000}"/>
    <hyperlink ref="I11" r:id="rId7" xr:uid="{00000000-0004-0000-0E00-000006000000}"/>
    <hyperlink ref="I12" r:id="rId8" xr:uid="{00000000-0004-0000-0E00-000007000000}"/>
    <hyperlink ref="I16" r:id="rId9" xr:uid="{00000000-0004-0000-0E00-000008000000}"/>
    <hyperlink ref="I58" r:id="rId10" xr:uid="{00000000-0004-0000-0E00-000009000000}"/>
  </hyperlinks>
  <pageMargins left="0.7" right="0.7" top="0.75" bottom="0.75" header="0.3" footer="0.3"/>
  <pageSetup paperSize="9" orientation="portrait" r:id="rId1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5"/>
  <dimension ref="B2:E35"/>
  <sheetViews>
    <sheetView workbookViewId="0">
      <selection activeCell="L35" sqref="L35"/>
    </sheetView>
  </sheetViews>
  <sheetFormatPr defaultColWidth="9.1328125" defaultRowHeight="13.15" x14ac:dyDescent="0.4"/>
  <cols>
    <col min="1" max="1" width="4.86328125" style="55" customWidth="1"/>
    <col min="2" max="2" width="16.73046875" style="55" customWidth="1"/>
    <col min="3" max="3" width="15.1328125" style="55" customWidth="1"/>
    <col min="4" max="4" width="54.86328125" style="55" customWidth="1"/>
    <col min="5" max="5" width="12.1328125" style="19" customWidth="1"/>
    <col min="6" max="16384" width="9.1328125" style="55"/>
  </cols>
  <sheetData>
    <row r="2" spans="2:5" x14ac:dyDescent="0.4">
      <c r="B2" s="53" t="s">
        <v>3338</v>
      </c>
      <c r="C2" s="743" t="s">
        <v>3339</v>
      </c>
      <c r="D2" s="743"/>
      <c r="E2" s="54" t="s">
        <v>468</v>
      </c>
    </row>
    <row r="3" spans="2:5" x14ac:dyDescent="0.4">
      <c r="B3" s="68" t="s">
        <v>1231</v>
      </c>
      <c r="C3" s="69" t="s">
        <v>5112</v>
      </c>
      <c r="D3" s="68" t="s">
        <v>5123</v>
      </c>
      <c r="E3" s="50" t="s">
        <v>339</v>
      </c>
    </row>
    <row r="4" spans="2:5" x14ac:dyDescent="0.4">
      <c r="B4" s="51" t="s">
        <v>1232</v>
      </c>
      <c r="C4" s="52" t="s">
        <v>5113</v>
      </c>
      <c r="D4" s="51" t="s">
        <v>5124</v>
      </c>
      <c r="E4" s="16" t="s">
        <v>339</v>
      </c>
    </row>
    <row r="5" spans="2:5" x14ac:dyDescent="0.4">
      <c r="B5" s="51" t="s">
        <v>1233</v>
      </c>
      <c r="C5" s="52" t="s">
        <v>5114</v>
      </c>
      <c r="D5" s="51" t="s">
        <v>5125</v>
      </c>
      <c r="E5" s="16" t="s">
        <v>339</v>
      </c>
    </row>
    <row r="6" spans="2:5" x14ac:dyDescent="0.4">
      <c r="B6" s="51" t="s">
        <v>1234</v>
      </c>
      <c r="C6" s="52" t="s">
        <v>5115</v>
      </c>
      <c r="D6" s="51" t="s">
        <v>5126</v>
      </c>
      <c r="E6" s="16" t="s">
        <v>339</v>
      </c>
    </row>
    <row r="7" spans="2:5" x14ac:dyDescent="0.4">
      <c r="B7" s="51" t="s">
        <v>1235</v>
      </c>
      <c r="C7" s="52" t="s">
        <v>4985</v>
      </c>
      <c r="D7" s="51" t="s">
        <v>5127</v>
      </c>
      <c r="E7" s="16" t="s">
        <v>339</v>
      </c>
    </row>
    <row r="8" spans="2:5" x14ac:dyDescent="0.4">
      <c r="B8" s="51" t="s">
        <v>1236</v>
      </c>
      <c r="C8" s="52" t="s">
        <v>5116</v>
      </c>
      <c r="D8" s="51" t="s">
        <v>5128</v>
      </c>
      <c r="E8" s="16" t="s">
        <v>339</v>
      </c>
    </row>
    <row r="9" spans="2:5" x14ac:dyDescent="0.4">
      <c r="B9" s="51" t="s">
        <v>1237</v>
      </c>
      <c r="C9" s="52" t="s">
        <v>5117</v>
      </c>
      <c r="D9" s="51" t="s">
        <v>5129</v>
      </c>
      <c r="E9" s="16" t="s">
        <v>339</v>
      </c>
    </row>
    <row r="10" spans="2:5" x14ac:dyDescent="0.4">
      <c r="B10" s="51" t="s">
        <v>1239</v>
      </c>
      <c r="C10" s="52" t="s">
        <v>5118</v>
      </c>
      <c r="D10" s="51" t="s">
        <v>5130</v>
      </c>
      <c r="E10" s="16" t="s">
        <v>339</v>
      </c>
    </row>
    <row r="11" spans="2:5" x14ac:dyDescent="0.4">
      <c r="B11" s="51" t="s">
        <v>1240</v>
      </c>
      <c r="C11" s="52" t="s">
        <v>5119</v>
      </c>
      <c r="D11" s="51" t="s">
        <v>5131</v>
      </c>
      <c r="E11" s="16" t="s">
        <v>339</v>
      </c>
    </row>
    <row r="12" spans="2:5" x14ac:dyDescent="0.4">
      <c r="B12" s="51" t="s">
        <v>1242</v>
      </c>
      <c r="C12" s="52" t="s">
        <v>5120</v>
      </c>
      <c r="D12" s="51" t="s">
        <v>5132</v>
      </c>
      <c r="E12" s="16" t="s">
        <v>339</v>
      </c>
    </row>
    <row r="13" spans="2:5" x14ac:dyDescent="0.4">
      <c r="B13" s="51" t="s">
        <v>1243</v>
      </c>
      <c r="C13" s="52" t="s">
        <v>4986</v>
      </c>
      <c r="D13" s="51" t="s">
        <v>5133</v>
      </c>
      <c r="E13" s="16" t="s">
        <v>339</v>
      </c>
    </row>
    <row r="16" spans="2:5" x14ac:dyDescent="0.4">
      <c r="B16" s="53" t="s">
        <v>3338</v>
      </c>
      <c r="C16" s="741" t="s">
        <v>3339</v>
      </c>
      <c r="D16" s="742"/>
      <c r="E16" s="54" t="s">
        <v>468</v>
      </c>
    </row>
    <row r="17" spans="2:5" x14ac:dyDescent="0.4">
      <c r="B17" s="56" t="s">
        <v>824</v>
      </c>
      <c r="C17" s="57" t="s">
        <v>3307</v>
      </c>
      <c r="D17" s="58" t="s">
        <v>3306</v>
      </c>
      <c r="E17" s="20" t="s">
        <v>3337</v>
      </c>
    </row>
    <row r="18" spans="2:5" x14ac:dyDescent="0.4">
      <c r="B18" s="59" t="s">
        <v>2157</v>
      </c>
      <c r="C18" s="60" t="s">
        <v>3966</v>
      </c>
      <c r="D18" s="59" t="s">
        <v>3967</v>
      </c>
      <c r="E18" s="20" t="s">
        <v>3337</v>
      </c>
    </row>
    <row r="19" spans="2:5" x14ac:dyDescent="0.4">
      <c r="B19" s="59" t="s">
        <v>825</v>
      </c>
      <c r="C19" s="60" t="s">
        <v>3309</v>
      </c>
      <c r="D19" s="58" t="s">
        <v>3308</v>
      </c>
      <c r="E19" s="20" t="s">
        <v>3337</v>
      </c>
    </row>
    <row r="20" spans="2:5" x14ac:dyDescent="0.4">
      <c r="B20" s="59" t="s">
        <v>2159</v>
      </c>
      <c r="C20" s="60" t="s">
        <v>3317</v>
      </c>
      <c r="D20" s="58" t="s">
        <v>3316</v>
      </c>
      <c r="E20" s="20" t="s">
        <v>3337</v>
      </c>
    </row>
    <row r="21" spans="2:5" x14ac:dyDescent="0.4">
      <c r="B21" s="59" t="s">
        <v>816</v>
      </c>
      <c r="C21" s="60" t="s">
        <v>3311</v>
      </c>
      <c r="D21" s="58" t="s">
        <v>3310</v>
      </c>
      <c r="E21" s="20" t="s">
        <v>3337</v>
      </c>
    </row>
    <row r="22" spans="2:5" x14ac:dyDescent="0.4">
      <c r="B22" s="59" t="s">
        <v>2160</v>
      </c>
      <c r="C22" s="60" t="s">
        <v>3319</v>
      </c>
      <c r="D22" s="58" t="s">
        <v>3318</v>
      </c>
      <c r="E22" s="20" t="s">
        <v>3337</v>
      </c>
    </row>
    <row r="23" spans="2:5" x14ac:dyDescent="0.4">
      <c r="B23" s="61" t="s">
        <v>2054</v>
      </c>
      <c r="C23" s="62" t="s">
        <v>3321</v>
      </c>
      <c r="D23" s="63" t="s">
        <v>3320</v>
      </c>
      <c r="E23" s="20" t="s">
        <v>3337</v>
      </c>
    </row>
    <row r="24" spans="2:5" x14ac:dyDescent="0.4">
      <c r="B24" s="59" t="s">
        <v>2460</v>
      </c>
      <c r="C24" s="60" t="s">
        <v>3323</v>
      </c>
      <c r="D24" s="58" t="s">
        <v>3322</v>
      </c>
      <c r="E24" s="20" t="s">
        <v>3337</v>
      </c>
    </row>
    <row r="25" spans="2:5" x14ac:dyDescent="0.4">
      <c r="B25" s="59" t="s">
        <v>185</v>
      </c>
      <c r="C25" s="60" t="s">
        <v>3984</v>
      </c>
      <c r="D25" s="59" t="s">
        <v>3985</v>
      </c>
      <c r="E25" s="20" t="s">
        <v>3337</v>
      </c>
    </row>
    <row r="26" spans="2:5" x14ac:dyDescent="0.4">
      <c r="B26" s="59" t="s">
        <v>2165</v>
      </c>
      <c r="C26" s="60" t="s">
        <v>3716</v>
      </c>
      <c r="D26" s="59" t="s">
        <v>3720</v>
      </c>
      <c r="E26" s="20" t="s">
        <v>1897</v>
      </c>
    </row>
    <row r="27" spans="2:5" x14ac:dyDescent="0.4">
      <c r="B27" s="59" t="s">
        <v>409</v>
      </c>
      <c r="C27" s="60" t="s">
        <v>3719</v>
      </c>
      <c r="D27" s="59" t="s">
        <v>3727</v>
      </c>
      <c r="E27" s="20" t="s">
        <v>3337</v>
      </c>
    </row>
    <row r="28" spans="2:5" x14ac:dyDescent="0.4">
      <c r="B28" s="59" t="s">
        <v>3135</v>
      </c>
      <c r="C28" s="60" t="s">
        <v>3683</v>
      </c>
      <c r="D28" s="59" t="s">
        <v>3684</v>
      </c>
      <c r="E28" s="20" t="s">
        <v>3337</v>
      </c>
    </row>
    <row r="29" spans="2:5" x14ac:dyDescent="0.4">
      <c r="B29" s="59" t="s">
        <v>3136</v>
      </c>
      <c r="C29" s="60" t="s">
        <v>3405</v>
      </c>
      <c r="D29" s="59" t="s">
        <v>3404</v>
      </c>
      <c r="E29" s="20" t="s">
        <v>3337</v>
      </c>
    </row>
    <row r="30" spans="2:5" x14ac:dyDescent="0.4">
      <c r="B30" s="64" t="s">
        <v>1119</v>
      </c>
      <c r="C30" s="65" t="s">
        <v>3325</v>
      </c>
      <c r="D30" s="66" t="s">
        <v>3324</v>
      </c>
      <c r="E30" s="67" t="s">
        <v>339</v>
      </c>
    </row>
    <row r="31" spans="2:5" x14ac:dyDescent="0.4">
      <c r="B31" s="56" t="s">
        <v>962</v>
      </c>
      <c r="C31" s="57" t="s">
        <v>3327</v>
      </c>
      <c r="D31" s="58" t="s">
        <v>3326</v>
      </c>
      <c r="E31" s="20" t="s">
        <v>339</v>
      </c>
    </row>
    <row r="32" spans="2:5" x14ac:dyDescent="0.4">
      <c r="B32" s="56" t="s">
        <v>963</v>
      </c>
      <c r="C32" s="57" t="s">
        <v>3329</v>
      </c>
      <c r="D32" s="58" t="s">
        <v>3328</v>
      </c>
      <c r="E32" s="20" t="s">
        <v>339</v>
      </c>
    </row>
    <row r="33" spans="2:5" x14ac:dyDescent="0.4">
      <c r="B33" s="56" t="s">
        <v>964</v>
      </c>
      <c r="C33" s="57" t="s">
        <v>3331</v>
      </c>
      <c r="D33" s="58" t="s">
        <v>3330</v>
      </c>
      <c r="E33" s="20" t="s">
        <v>339</v>
      </c>
    </row>
    <row r="34" spans="2:5" x14ac:dyDescent="0.4">
      <c r="B34" s="56" t="s">
        <v>2079</v>
      </c>
      <c r="C34" s="57" t="s">
        <v>3336</v>
      </c>
      <c r="D34" s="58" t="s">
        <v>3340</v>
      </c>
      <c r="E34" s="20" t="s">
        <v>339</v>
      </c>
    </row>
    <row r="35" spans="2:5" x14ac:dyDescent="0.4">
      <c r="B35" s="59" t="s">
        <v>3749</v>
      </c>
      <c r="C35" s="60" t="s">
        <v>3717</v>
      </c>
      <c r="D35" s="59" t="s">
        <v>3718</v>
      </c>
      <c r="E35" s="20" t="s">
        <v>339</v>
      </c>
    </row>
  </sheetData>
  <sortState xmlns:xlrd2="http://schemas.microsoft.com/office/spreadsheetml/2017/richdata2" ref="A40:E57">
    <sortCondition ref="B4:B21"/>
  </sortState>
  <mergeCells count="2">
    <mergeCell ref="C16:D16"/>
    <mergeCell ref="C2:D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6"/>
  <dimension ref="B2:C23"/>
  <sheetViews>
    <sheetView workbookViewId="0">
      <selection activeCell="H27" sqref="H27"/>
    </sheetView>
  </sheetViews>
  <sheetFormatPr defaultRowHeight="12.75" x14ac:dyDescent="0.35"/>
  <cols>
    <col min="2" max="2" width="41.265625" customWidth="1"/>
  </cols>
  <sheetData>
    <row r="2" spans="2:3" ht="13.15" x14ac:dyDescent="0.4">
      <c r="B2" s="676" t="s">
        <v>2701</v>
      </c>
      <c r="C2">
        <v>1</v>
      </c>
    </row>
    <row r="3" spans="2:3" ht="13.15" x14ac:dyDescent="0.4">
      <c r="B3" s="535" t="s">
        <v>515</v>
      </c>
      <c r="C3">
        <v>1</v>
      </c>
    </row>
    <row r="4" spans="2:3" ht="13.15" x14ac:dyDescent="0.4">
      <c r="B4" s="535" t="s">
        <v>4833</v>
      </c>
      <c r="C4">
        <v>1</v>
      </c>
    </row>
    <row r="5" spans="2:3" ht="13.15" x14ac:dyDescent="0.4">
      <c r="B5" s="535" t="s">
        <v>1737</v>
      </c>
      <c r="C5">
        <v>1</v>
      </c>
    </row>
    <row r="6" spans="2:3" ht="13.15" x14ac:dyDescent="0.4">
      <c r="B6" s="535" t="s">
        <v>1420</v>
      </c>
      <c r="C6">
        <v>1</v>
      </c>
    </row>
    <row r="7" spans="2:3" ht="13.15" x14ac:dyDescent="0.4">
      <c r="B7" s="535" t="s">
        <v>471</v>
      </c>
      <c r="C7">
        <v>1</v>
      </c>
    </row>
    <row r="8" spans="2:3" ht="13.15" x14ac:dyDescent="0.4">
      <c r="B8" s="535" t="s">
        <v>2719</v>
      </c>
      <c r="C8">
        <v>1</v>
      </c>
    </row>
    <row r="9" spans="2:3" ht="13.15" x14ac:dyDescent="0.4">
      <c r="B9" s="535" t="s">
        <v>2720</v>
      </c>
      <c r="C9">
        <v>1</v>
      </c>
    </row>
    <row r="10" spans="2:3" ht="13.15" x14ac:dyDescent="0.4">
      <c r="B10" s="535" t="s">
        <v>2722</v>
      </c>
      <c r="C10">
        <v>1</v>
      </c>
    </row>
    <row r="11" spans="2:3" ht="13.15" x14ac:dyDescent="0.4">
      <c r="B11" s="535" t="s">
        <v>2723</v>
      </c>
      <c r="C11">
        <v>1</v>
      </c>
    </row>
    <row r="12" spans="2:3" ht="13.15" x14ac:dyDescent="0.4">
      <c r="B12" s="535" t="s">
        <v>2721</v>
      </c>
      <c r="C12">
        <v>1</v>
      </c>
    </row>
    <row r="13" spans="2:3" ht="13.15" x14ac:dyDescent="0.4">
      <c r="B13" s="535" t="s">
        <v>2775</v>
      </c>
      <c r="C13">
        <v>1</v>
      </c>
    </row>
    <row r="14" spans="2:3" ht="13.15" x14ac:dyDescent="0.4">
      <c r="B14" s="535" t="s">
        <v>522</v>
      </c>
      <c r="C14">
        <v>1</v>
      </c>
    </row>
    <row r="15" spans="2:3" ht="13.15" x14ac:dyDescent="0.4">
      <c r="B15" s="535" t="s">
        <v>1312</v>
      </c>
      <c r="C15">
        <v>1</v>
      </c>
    </row>
    <row r="16" spans="2:3" ht="13.15" x14ac:dyDescent="0.4">
      <c r="B16" s="535" t="s">
        <v>2717</v>
      </c>
      <c r="C16">
        <v>1</v>
      </c>
    </row>
    <row r="17" spans="2:3" ht="13.15" x14ac:dyDescent="0.4">
      <c r="B17" s="535" t="s">
        <v>2718</v>
      </c>
      <c r="C17">
        <v>1</v>
      </c>
    </row>
    <row r="18" spans="2:3" ht="13.15" x14ac:dyDescent="0.4">
      <c r="B18" s="535" t="s">
        <v>1842</v>
      </c>
      <c r="C18">
        <v>1</v>
      </c>
    </row>
    <row r="19" spans="2:3" ht="13.15" x14ac:dyDescent="0.4">
      <c r="B19" s="535" t="s">
        <v>5403</v>
      </c>
      <c r="C19">
        <v>1</v>
      </c>
    </row>
    <row r="20" spans="2:3" ht="13.15" x14ac:dyDescent="0.4">
      <c r="B20" s="677" t="s">
        <v>528</v>
      </c>
      <c r="C20">
        <v>1</v>
      </c>
    </row>
    <row r="21" spans="2:3" ht="13.15" x14ac:dyDescent="0.4">
      <c r="B21" s="677" t="s">
        <v>4315</v>
      </c>
      <c r="C21">
        <v>1</v>
      </c>
    </row>
    <row r="22" spans="2:3" ht="13.15" x14ac:dyDescent="0.4">
      <c r="B22" s="677" t="s">
        <v>788</v>
      </c>
      <c r="C22">
        <v>1</v>
      </c>
    </row>
    <row r="23" spans="2:3" ht="13.15" x14ac:dyDescent="0.4">
      <c r="B23" s="677" t="s">
        <v>10347</v>
      </c>
      <c r="C23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4"/>
  <dimension ref="A1"/>
  <sheetViews>
    <sheetView zoomScale="91" zoomScaleNormal="91" workbookViewId="0">
      <selection activeCell="A3" sqref="A1:AX1048576"/>
    </sheetView>
  </sheetViews>
  <sheetFormatPr defaultColWidth="9" defaultRowHeight="13.5" customHeight="1" x14ac:dyDescent="0.35"/>
  <cols>
    <col min="1" max="16384" width="9" style="199"/>
  </cols>
  <sheetData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"/>
  <dimension ref="A1:H15"/>
  <sheetViews>
    <sheetView workbookViewId="0">
      <selection sqref="A1:XFD1048576"/>
    </sheetView>
  </sheetViews>
  <sheetFormatPr defaultColWidth="9.1328125" defaultRowHeight="12.75" x14ac:dyDescent="0.35"/>
  <cols>
    <col min="1" max="1" width="10.1328125" style="46" customWidth="1"/>
    <col min="2" max="2" width="14.265625" style="46" customWidth="1"/>
    <col min="3" max="3" width="14.3984375" style="182" customWidth="1"/>
    <col min="4" max="4" width="8.86328125" style="46" customWidth="1"/>
    <col min="5" max="5" width="16.86328125" style="191" customWidth="1"/>
    <col min="6" max="6" width="16.265625" style="181" customWidth="1"/>
    <col min="7" max="7" width="13.3984375" style="46" customWidth="1"/>
    <col min="8" max="16384" width="9.1328125" style="46"/>
  </cols>
  <sheetData>
    <row r="1" spans="1:8" ht="13.15" x14ac:dyDescent="0.4">
      <c r="C1" s="178" t="s">
        <v>5947</v>
      </c>
      <c r="D1" s="179" t="s">
        <v>9108</v>
      </c>
      <c r="E1" s="180"/>
    </row>
    <row r="2" spans="1:8" ht="14.25" x14ac:dyDescent="0.45">
      <c r="B2" s="182" t="s">
        <v>2616</v>
      </c>
      <c r="C2" s="252">
        <v>73</v>
      </c>
      <c r="D2" s="183">
        <v>0.36</v>
      </c>
      <c r="E2" s="184"/>
      <c r="F2" s="185"/>
      <c r="H2" s="186"/>
    </row>
    <row r="3" spans="1:8" x14ac:dyDescent="0.35">
      <c r="B3" s="182" t="s">
        <v>5083</v>
      </c>
      <c r="C3" s="187">
        <v>79.77</v>
      </c>
      <c r="D3" s="183">
        <v>0.1</v>
      </c>
      <c r="E3" s="188"/>
      <c r="F3" s="189"/>
      <c r="H3" s="186"/>
    </row>
    <row r="4" spans="1:8" x14ac:dyDescent="0.35">
      <c r="B4" s="182" t="s">
        <v>5084</v>
      </c>
      <c r="C4" s="187">
        <v>79.77</v>
      </c>
      <c r="D4" s="183">
        <v>0.05</v>
      </c>
      <c r="E4" s="188"/>
      <c r="F4" s="189"/>
      <c r="H4" s="186"/>
    </row>
    <row r="5" spans="1:8" x14ac:dyDescent="0.35">
      <c r="B5" s="182" t="s">
        <v>4818</v>
      </c>
      <c r="C5" s="187">
        <v>79.77</v>
      </c>
      <c r="D5" s="183">
        <v>0.39</v>
      </c>
      <c r="E5" s="188"/>
      <c r="F5" s="189"/>
      <c r="H5" s="186"/>
    </row>
    <row r="6" spans="1:8" ht="13.15" x14ac:dyDescent="0.4">
      <c r="B6" s="182"/>
      <c r="C6" s="187"/>
      <c r="D6" s="190">
        <f>SUM(D2:D5)</f>
        <v>0.9</v>
      </c>
      <c r="E6" s="184"/>
      <c r="F6" s="189"/>
      <c r="G6" s="186"/>
      <c r="H6" s="186"/>
    </row>
    <row r="7" spans="1:8" x14ac:dyDescent="0.35">
      <c r="G7" s="186"/>
    </row>
    <row r="8" spans="1:8" s="47" customFormat="1" ht="15" customHeight="1" x14ac:dyDescent="0.35">
      <c r="A8" s="192"/>
      <c r="B8" s="193"/>
      <c r="C8" s="193" t="s">
        <v>5085</v>
      </c>
      <c r="D8" s="194" t="s">
        <v>5086</v>
      </c>
      <c r="E8" s="195" t="s">
        <v>5087</v>
      </c>
      <c r="F8" s="196" t="s">
        <v>5088</v>
      </c>
      <c r="G8" s="186"/>
    </row>
    <row r="9" spans="1:8" ht="14.25" x14ac:dyDescent="0.45">
      <c r="A9" s="197"/>
      <c r="C9" s="182" t="s">
        <v>2614</v>
      </c>
      <c r="D9" s="183">
        <v>0</v>
      </c>
      <c r="E9" s="181">
        <v>0</v>
      </c>
      <c r="F9" s="191">
        <v>0</v>
      </c>
      <c r="G9" s="186"/>
    </row>
    <row r="10" spans="1:8" ht="14.25" x14ac:dyDescent="0.45">
      <c r="A10" s="197"/>
      <c r="C10" s="182" t="s">
        <v>2098</v>
      </c>
      <c r="D10" s="183">
        <v>0.25</v>
      </c>
      <c r="E10" s="181">
        <v>10</v>
      </c>
      <c r="F10" s="191">
        <v>10</v>
      </c>
      <c r="G10" s="186"/>
    </row>
    <row r="11" spans="1:8" ht="14.25" x14ac:dyDescent="0.45">
      <c r="A11" s="197"/>
      <c r="C11" s="182" t="s">
        <v>5090</v>
      </c>
      <c r="D11" s="183">
        <v>0.28000000000000003</v>
      </c>
      <c r="E11" s="181">
        <v>500</v>
      </c>
      <c r="F11" s="191">
        <v>300</v>
      </c>
      <c r="G11" s="186"/>
    </row>
    <row r="12" spans="1:8" ht="15" customHeight="1" x14ac:dyDescent="0.45">
      <c r="A12" s="197"/>
      <c r="C12" s="182" t="s">
        <v>2099</v>
      </c>
      <c r="D12" s="183">
        <v>0.32</v>
      </c>
      <c r="E12" s="181">
        <v>2000</v>
      </c>
      <c r="F12" s="191">
        <v>1200</v>
      </c>
      <c r="G12" s="186"/>
    </row>
    <row r="13" spans="1:8" ht="15" customHeight="1" x14ac:dyDescent="0.45">
      <c r="A13" s="197"/>
      <c r="C13" s="182" t="s">
        <v>5089</v>
      </c>
      <c r="D13" s="183">
        <v>0.34</v>
      </c>
      <c r="E13" s="181">
        <v>3000</v>
      </c>
      <c r="F13" s="191">
        <v>2000</v>
      </c>
      <c r="G13" s="186"/>
    </row>
    <row r="14" spans="1:8" ht="14.25" x14ac:dyDescent="0.45">
      <c r="A14" s="197"/>
      <c r="C14" s="182" t="s">
        <v>4819</v>
      </c>
      <c r="D14" s="183">
        <v>0.37</v>
      </c>
      <c r="E14" s="181">
        <v>8000</v>
      </c>
      <c r="F14" s="191">
        <v>5000</v>
      </c>
      <c r="G14" s="186"/>
    </row>
    <row r="15" spans="1:8" ht="14.25" x14ac:dyDescent="0.45">
      <c r="A15" s="197"/>
      <c r="E15" s="181"/>
      <c r="F15" s="191"/>
      <c r="G15" s="18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5</vt:i4>
      </vt:variant>
    </vt:vector>
  </HeadingPairs>
  <TitlesOfParts>
    <vt:vector size="24" baseType="lpstr">
      <vt:lpstr>ПРАЙС</vt:lpstr>
      <vt:lpstr>1,1</vt:lpstr>
      <vt:lpstr>2,1</vt:lpstr>
      <vt:lpstr>3,1</vt:lpstr>
      <vt:lpstr>4,1</vt:lpstr>
      <vt:lpstr>5,1</vt:lpstr>
      <vt:lpstr>1</vt:lpstr>
      <vt:lpstr>2</vt:lpstr>
      <vt:lpstr>3</vt:lpstr>
      <vt:lpstr>4</vt:lpstr>
      <vt:lpstr>5</vt:lpstr>
      <vt:lpstr>6</vt:lpstr>
      <vt:lpstr>6.1</vt:lpstr>
      <vt:lpstr>history</vt:lpstr>
      <vt:lpstr>Реклама</vt:lpstr>
      <vt:lpstr>замены</vt:lpstr>
      <vt:lpstr>грп</vt:lpstr>
      <vt:lpstr>list1</vt:lpstr>
      <vt:lpstr>sk</vt:lpstr>
      <vt:lpstr>ПРАЙС!Заголовки_для_печати</vt:lpstr>
      <vt:lpstr>ПРАЙС!Область_печати</vt:lpstr>
      <vt:lpstr>отделы</vt:lpstr>
      <vt:lpstr>скидка</vt:lpstr>
      <vt:lpstr>тип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Чистякова Валентина Анатольевна</dc:creator>
  <cp:lastModifiedBy>user</cp:lastModifiedBy>
  <cp:lastPrinted>2022-12-28T08:36:21Z</cp:lastPrinted>
  <dcterms:created xsi:type="dcterms:W3CDTF">2017-12-21T06:43:26Z</dcterms:created>
  <dcterms:modified xsi:type="dcterms:W3CDTF">2023-03-14T09:27:39Z</dcterms:modified>
</cp:coreProperties>
</file>